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drawings/drawing5.xml" ContentType="application/vnd.openxmlformats-officedocument.drawing+xml"/>
  <Override PartName="/xl/tables/table8.xml" ContentType="application/vnd.openxmlformats-officedocument.spreadsheetml.table+xml"/>
  <Override PartName="/xl/drawings/drawing6.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drawings/drawing7.xml" ContentType="application/vnd.openxmlformats-officedocument.drawing+xml"/>
  <Override PartName="/xl/tables/table11.xml" ContentType="application/vnd.openxmlformats-officedocument.spreadsheetml.table+xml"/>
  <Override PartName="/xl/drawings/drawing8.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drawings/drawing10.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drawings/drawing11.xml" ContentType="application/vnd.openxmlformats-officedocument.drawing+xml"/>
  <Override PartName="/xl/tables/table17.xml" ContentType="application/vnd.openxmlformats-officedocument.spreadsheetml.table+xml"/>
  <Override PartName="/xl/drawings/drawing12.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drawings/drawing13.xml" ContentType="application/vnd.openxmlformats-officedocument.drawing+xml"/>
  <Override PartName="/xl/tables/table20.xml" ContentType="application/vnd.openxmlformats-officedocument.spreadsheetml.table+xml"/>
  <Override PartName="/xl/drawings/drawing14.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drawings/drawing15.xml" ContentType="application/vnd.openxmlformats-officedocument.drawing+xml"/>
  <Override PartName="/xl/tables/table23.xml" ContentType="application/vnd.openxmlformats-officedocument.spreadsheetml.table+xml"/>
  <Override PartName="/xl/drawings/drawing16.xml" ContentType="application/vnd.openxmlformats-officedocument.drawing+xml"/>
  <Override PartName="/xl/tables/table24.xml" ContentType="application/vnd.openxmlformats-officedocument.spreadsheetml.table+xml"/>
  <Override PartName="/xl/tables/table25.xml" ContentType="application/vnd.openxmlformats-officedocument.spreadsheetml.table+xml"/>
  <Override PartName="/xl/drawings/drawing17.xml" ContentType="application/vnd.openxmlformats-officedocument.drawing+xml"/>
  <Override PartName="/xl/tables/table26.xml" ContentType="application/vnd.openxmlformats-officedocument.spreadsheetml.table+xml"/>
  <Override PartName="/xl/drawings/drawing18.xml" ContentType="application/vnd.openxmlformats-officedocument.drawing+xml"/>
  <Override PartName="/xl/tables/table27.xml" ContentType="application/vnd.openxmlformats-officedocument.spreadsheetml.table+xml"/>
  <Override PartName="/xl/tables/table28.xml" ContentType="application/vnd.openxmlformats-officedocument.spreadsheetml.table+xml"/>
  <Override PartName="/xl/drawings/drawing19.xml" ContentType="application/vnd.openxmlformats-officedocument.drawing+xml"/>
  <Override PartName="/xl/tables/table29.xml" ContentType="application/vnd.openxmlformats-officedocument.spreadsheetml.table+xml"/>
  <Override PartName="/xl/drawings/drawing20.xml" ContentType="application/vnd.openxmlformats-officedocument.drawing+xml"/>
  <Override PartName="/xl/tables/table30.xml" ContentType="application/vnd.openxmlformats-officedocument.spreadsheetml.table+xml"/>
  <Override PartName="/xl/tables/table31.xml" ContentType="application/vnd.openxmlformats-officedocument.spreadsheetml.table+xml"/>
  <Override PartName="/xl/drawings/drawing21.xml" ContentType="application/vnd.openxmlformats-officedocument.drawing+xml"/>
  <Override PartName="/xl/tables/table32.xml" ContentType="application/vnd.openxmlformats-officedocument.spreadsheetml.table+xml"/>
  <Override PartName="/xl/drawings/drawing22.xml" ContentType="application/vnd.openxmlformats-officedocument.drawing+xml"/>
  <Override PartName="/xl/tables/table33.xml" ContentType="application/vnd.openxmlformats-officedocument.spreadsheetml.table+xml"/>
  <Override PartName="/xl/tables/table34.xml" ContentType="application/vnd.openxmlformats-officedocument.spreadsheetml.table+xml"/>
  <Override PartName="/xl/drawings/drawing23.xml" ContentType="application/vnd.openxmlformats-officedocument.drawing+xml"/>
  <Override PartName="/xl/tables/table35.xml" ContentType="application/vnd.openxmlformats-officedocument.spreadsheetml.table+xml"/>
  <Override PartName="/xl/drawings/drawing24.xml" ContentType="application/vnd.openxmlformats-officedocument.drawing+xml"/>
  <Override PartName="/xl/tables/table36.xml" ContentType="application/vnd.openxmlformats-officedocument.spreadsheetml.table+xml"/>
  <Override PartName="/xl/tables/table37.xml" ContentType="application/vnd.openxmlformats-officedocument.spreadsheetml.table+xml"/>
  <Override PartName="/xl/drawings/drawing25.xml" ContentType="application/vnd.openxmlformats-officedocument.drawing+xml"/>
  <Override PartName="/xl/tables/table38.xml" ContentType="application/vnd.openxmlformats-officedocument.spreadsheetml.table+xml"/>
  <Override PartName="/xl/drawings/drawing26.xml" ContentType="application/vnd.openxmlformats-officedocument.drawing+xml"/>
  <Override PartName="/xl/tables/table39.xml" ContentType="application/vnd.openxmlformats-officedocument.spreadsheetml.table+xml"/>
  <Override PartName="/xl/tables/table40.xml" ContentType="application/vnd.openxmlformats-officedocument.spreadsheetml.table+xml"/>
  <Override PartName="/xl/drawings/drawing27.xml" ContentType="application/vnd.openxmlformats-officedocument.drawing+xml"/>
  <Override PartName="/xl/tables/table41.xml" ContentType="application/vnd.openxmlformats-officedocument.spreadsheetml.table+xml"/>
  <Override PartName="/xl/drawings/drawing28.xml" ContentType="application/vnd.openxmlformats-officedocument.drawing+xml"/>
  <Override PartName="/xl/tables/table42.xml" ContentType="application/vnd.openxmlformats-officedocument.spreadsheetml.table+xml"/>
  <Override PartName="/xl/tables/table43.xml" ContentType="application/vnd.openxmlformats-officedocument.spreadsheetml.table+xml"/>
  <Override PartName="/xl/drawings/drawing29.xml" ContentType="application/vnd.openxmlformats-officedocument.drawing+xml"/>
  <Override PartName="/xl/tables/table44.xml" ContentType="application/vnd.openxmlformats-officedocument.spreadsheetml.table+xml"/>
  <Override PartName="/xl/drawings/drawing30.xml" ContentType="application/vnd.openxmlformats-officedocument.drawing+xml"/>
  <Override PartName="/xl/tables/table4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Rishabh Singh\Downloads\BFS Group-5\"/>
    </mc:Choice>
  </mc:AlternateContent>
  <xr:revisionPtr revIDLastSave="0" documentId="13_ncr:1_{B4A80C5B-796C-41BA-8C72-4F0037060064}" xr6:coauthVersionLast="45" xr6:coauthVersionMax="45" xr10:uidLastSave="{00000000-0000-0000-0000-000000000000}"/>
  <bookViews>
    <workbookView xWindow="-108" yWindow="-108" windowWidth="23256" windowHeight="12576" xr2:uid="{00000000-000D-0000-FFFF-FFFF00000000}"/>
  </bookViews>
  <sheets>
    <sheet name="NSE Ashok Leyland" sheetId="1" r:id="rId1"/>
    <sheet name="Nifty Auto vs Ashok Leyland" sheetId="2" r:id="rId2"/>
    <sheet name="Nifty-50 vs Ashok Leyland" sheetId="3" r:id="rId3"/>
    <sheet name="NSE Maruti" sheetId="4" r:id="rId4"/>
    <sheet name="Nifty Auto vs Maruti" sheetId="5" r:id="rId5"/>
    <sheet name="Nifty-50 vs Maruti" sheetId="6" r:id="rId6"/>
    <sheet name="NSE TataMotors" sheetId="7" r:id="rId7"/>
    <sheet name="Nifty Auto vs TataMotors" sheetId="8" r:id="rId8"/>
    <sheet name="Nifty-50 vs TataMotors" sheetId="9" r:id="rId9"/>
    <sheet name="NSE Axis Bank" sheetId="10" r:id="rId10"/>
    <sheet name="Nifty Bank vs Axis Bank" sheetId="11" r:id="rId11"/>
    <sheet name="Nifty-50 vs Axis Bank" sheetId="12" r:id="rId12"/>
    <sheet name="NSE ICICI Bank" sheetId="13" r:id="rId13"/>
    <sheet name="Nifty Bank vs ICICI Bank" sheetId="14" r:id="rId14"/>
    <sheet name="Nifty-50 vs ICICI Bank" sheetId="15" r:id="rId15"/>
    <sheet name="NSE State Bank of India" sheetId="16" r:id="rId16"/>
    <sheet name="Nifty Bank vs SBI" sheetId="17" r:id="rId17"/>
    <sheet name="Nifty-50 vs SBI" sheetId="18" r:id="rId18"/>
    <sheet name="NSE Dabur" sheetId="19" r:id="rId19"/>
    <sheet name="Nifty FMCG vs Dabur" sheetId="20" r:id="rId20"/>
    <sheet name="Nifty-50 vs Dabur" sheetId="21" r:id="rId21"/>
    <sheet name="NSE ITC" sheetId="22" r:id="rId22"/>
    <sheet name="Nifty FMCG vs ITC" sheetId="23" r:id="rId23"/>
    <sheet name="Nifty-50 vs ITC" sheetId="24" r:id="rId24"/>
    <sheet name="NSE Marico" sheetId="25" r:id="rId25"/>
    <sheet name="Nifty FMCG vs Marico" sheetId="26" r:id="rId26"/>
    <sheet name="Nifty-50 vs Marico" sheetId="27" r:id="rId27"/>
    <sheet name="NSE HCL Technologies" sheetId="28" r:id="rId28"/>
    <sheet name="Nifty IT vs HCL Technologies" sheetId="29" r:id="rId29"/>
    <sheet name="Nifty-50 vs HCL Technologies" sheetId="30" r:id="rId30"/>
    <sheet name="NSE Infosys" sheetId="31" r:id="rId31"/>
    <sheet name="Nifty IT vs Infosys" sheetId="32" r:id="rId32"/>
    <sheet name="Nifty-50 vs Infosys" sheetId="33" r:id="rId33"/>
    <sheet name="NSE Wipro Limited" sheetId="34" r:id="rId34"/>
    <sheet name="Nifty IT vs Wipro Limited" sheetId="35" r:id="rId35"/>
    <sheet name="Nifty-50 vs Wipro Limited" sheetId="36" r:id="rId36"/>
    <sheet name="NSE Biocon" sheetId="37" r:id="rId37"/>
    <sheet name="Nifty Pharma vs Biocon" sheetId="38" r:id="rId38"/>
    <sheet name="Nifty-50 vs Biocon" sheetId="39" r:id="rId39"/>
    <sheet name="NSE Cipla" sheetId="40" r:id="rId40"/>
    <sheet name="Nifty Pharma vs Cipla" sheetId="41" r:id="rId41"/>
    <sheet name="Nifty-50 vs Cipla" sheetId="42" r:id="rId42"/>
    <sheet name="NSE Divis Labs" sheetId="43" r:id="rId43"/>
    <sheet name="Nifty Pharma vs Divis Labs" sheetId="44" r:id="rId44"/>
    <sheet name="Nifty-50 vs Divis Labs" sheetId="45" r:id="rId4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45" l="1"/>
  <c r="K2" i="45"/>
  <c r="K3" i="44"/>
  <c r="K3" i="42"/>
  <c r="K2" i="42"/>
  <c r="K3" i="41"/>
  <c r="K3" i="36"/>
  <c r="K2" i="36"/>
  <c r="K3" i="35"/>
  <c r="K3" i="33"/>
  <c r="K2" i="33"/>
  <c r="K3" i="32"/>
  <c r="K3" i="27"/>
  <c r="K2" i="27"/>
  <c r="K3" i="26"/>
  <c r="K3" i="24"/>
  <c r="K2" i="24"/>
  <c r="K3" i="23"/>
  <c r="K3" i="18"/>
  <c r="K2" i="18"/>
  <c r="K3" i="17"/>
  <c r="K3" i="15"/>
  <c r="K2" i="15"/>
  <c r="K3" i="14"/>
  <c r="K3" i="12"/>
  <c r="K2" i="12"/>
  <c r="K3" i="11"/>
  <c r="H2" i="45" l="1"/>
  <c r="H3" i="45"/>
  <c r="K5" i="45"/>
  <c r="H4" i="45"/>
  <c r="H5" i="45"/>
  <c r="H6" i="45"/>
  <c r="H7" i="45"/>
  <c r="H8" i="45"/>
  <c r="K4" i="45" s="1"/>
  <c r="H9" i="45"/>
  <c r="H10" i="45"/>
  <c r="H11" i="45"/>
  <c r="H12" i="45"/>
  <c r="H13" i="45"/>
  <c r="H14" i="45"/>
  <c r="H15" i="45"/>
  <c r="H16" i="45"/>
  <c r="H17" i="45"/>
  <c r="H18" i="45"/>
  <c r="H19" i="45"/>
  <c r="H20" i="45"/>
  <c r="H21" i="45"/>
  <c r="H22" i="45"/>
  <c r="H23" i="45"/>
  <c r="H24" i="45"/>
  <c r="H25" i="45"/>
  <c r="H26" i="45"/>
  <c r="H27" i="45"/>
  <c r="H28" i="45"/>
  <c r="H29" i="45"/>
  <c r="H30" i="45"/>
  <c r="H31" i="45"/>
  <c r="H32" i="45"/>
  <c r="H33" i="45"/>
  <c r="H34" i="45"/>
  <c r="H35" i="45"/>
  <c r="H36" i="45"/>
  <c r="H37" i="45"/>
  <c r="H38" i="45"/>
  <c r="H39" i="45"/>
  <c r="H40" i="45"/>
  <c r="H41" i="45"/>
  <c r="H42" i="45"/>
  <c r="H43" i="45"/>
  <c r="H44" i="45"/>
  <c r="H45" i="45"/>
  <c r="H46" i="45"/>
  <c r="H47" i="45"/>
  <c r="H48" i="45"/>
  <c r="H49" i="45"/>
  <c r="H50" i="45"/>
  <c r="H51" i="45"/>
  <c r="H52" i="45"/>
  <c r="H53" i="45"/>
  <c r="H54" i="45"/>
  <c r="H55" i="45"/>
  <c r="H56" i="45"/>
  <c r="H57" i="45"/>
  <c r="H58" i="45"/>
  <c r="H59" i="45"/>
  <c r="H60" i="45"/>
  <c r="H61" i="45"/>
  <c r="H62" i="45"/>
  <c r="H63" i="45"/>
  <c r="H64" i="45"/>
  <c r="H65" i="45"/>
  <c r="H66" i="45"/>
  <c r="H67" i="45"/>
  <c r="H68" i="45"/>
  <c r="H69" i="45"/>
  <c r="H70" i="45"/>
  <c r="H71" i="45"/>
  <c r="H72" i="45"/>
  <c r="H73" i="45"/>
  <c r="H74" i="45"/>
  <c r="H75" i="45"/>
  <c r="H76" i="45"/>
  <c r="H77" i="45"/>
  <c r="H78" i="45"/>
  <c r="H79" i="45"/>
  <c r="H80" i="45"/>
  <c r="H81" i="45"/>
  <c r="H82" i="45"/>
  <c r="H83" i="45"/>
  <c r="H84" i="45"/>
  <c r="H85" i="45"/>
  <c r="H86" i="45"/>
  <c r="H87" i="45"/>
  <c r="H88" i="45"/>
  <c r="H89" i="45"/>
  <c r="H90" i="45"/>
  <c r="H91" i="45"/>
  <c r="H92" i="45"/>
  <c r="H93" i="45"/>
  <c r="H94" i="45"/>
  <c r="H95" i="45"/>
  <c r="H96" i="45"/>
  <c r="H97" i="45"/>
  <c r="H98" i="45"/>
  <c r="H99" i="45"/>
  <c r="H100" i="45"/>
  <c r="H101" i="45"/>
  <c r="H102" i="45"/>
  <c r="H103" i="45"/>
  <c r="H104" i="45"/>
  <c r="H105" i="45"/>
  <c r="H106" i="45"/>
  <c r="H107" i="45"/>
  <c r="H108" i="45"/>
  <c r="H109" i="45"/>
  <c r="H110" i="45"/>
  <c r="H111" i="45"/>
  <c r="H112" i="45"/>
  <c r="H113" i="45"/>
  <c r="H114" i="45"/>
  <c r="H115" i="45"/>
  <c r="H116" i="45"/>
  <c r="H117" i="45"/>
  <c r="H118" i="45"/>
  <c r="H119" i="45"/>
  <c r="H120" i="45"/>
  <c r="H121" i="45"/>
  <c r="H122" i="45"/>
  <c r="H123" i="45"/>
  <c r="H124" i="45"/>
  <c r="H125" i="45"/>
  <c r="H126" i="45"/>
  <c r="H127" i="45"/>
  <c r="H128" i="45"/>
  <c r="H129" i="45"/>
  <c r="H130" i="45"/>
  <c r="H131" i="45"/>
  <c r="H132" i="45"/>
  <c r="H133" i="45"/>
  <c r="H134" i="45"/>
  <c r="H135" i="45"/>
  <c r="H136" i="45"/>
  <c r="H137" i="45"/>
  <c r="H138" i="45"/>
  <c r="H139" i="45"/>
  <c r="H140" i="45"/>
  <c r="H141" i="45"/>
  <c r="H142" i="45"/>
  <c r="H143" i="45"/>
  <c r="H144" i="45"/>
  <c r="H145" i="45"/>
  <c r="H146" i="45"/>
  <c r="H147" i="45"/>
  <c r="H148" i="45"/>
  <c r="H149" i="45"/>
  <c r="H150" i="45"/>
  <c r="H151" i="45"/>
  <c r="H152" i="45"/>
  <c r="H153" i="45"/>
  <c r="H154" i="45"/>
  <c r="H155" i="45"/>
  <c r="H156" i="45"/>
  <c r="H157" i="45"/>
  <c r="H158" i="45"/>
  <c r="H159" i="45"/>
  <c r="H160" i="45"/>
  <c r="H161" i="45"/>
  <c r="H162" i="45"/>
  <c r="H163" i="45"/>
  <c r="H164" i="45"/>
  <c r="H165" i="45"/>
  <c r="H166" i="45"/>
  <c r="H167" i="45"/>
  <c r="H168" i="45"/>
  <c r="H169" i="45"/>
  <c r="H170" i="45"/>
  <c r="H171" i="45"/>
  <c r="H172" i="45"/>
  <c r="H173" i="45"/>
  <c r="H174" i="45"/>
  <c r="H175" i="45"/>
  <c r="H176" i="45"/>
  <c r="H177" i="45"/>
  <c r="H178" i="45"/>
  <c r="H179" i="45"/>
  <c r="H180" i="45"/>
  <c r="H181" i="45"/>
  <c r="H182" i="45"/>
  <c r="H183" i="45"/>
  <c r="H184" i="45"/>
  <c r="H185" i="45"/>
  <c r="H186" i="45"/>
  <c r="H187" i="45"/>
  <c r="H188" i="45"/>
  <c r="H189" i="45"/>
  <c r="H190" i="45"/>
  <c r="H191" i="45"/>
  <c r="H192" i="45"/>
  <c r="H193" i="45"/>
  <c r="H194" i="45"/>
  <c r="H195" i="45"/>
  <c r="H196" i="45"/>
  <c r="H197" i="45"/>
  <c r="H198" i="45"/>
  <c r="H199" i="45"/>
  <c r="H200" i="45"/>
  <c r="H201" i="45"/>
  <c r="H202" i="45"/>
  <c r="H203" i="45"/>
  <c r="H204" i="45"/>
  <c r="H205" i="45"/>
  <c r="H206" i="45"/>
  <c r="H207" i="45"/>
  <c r="H208" i="45"/>
  <c r="H209" i="45"/>
  <c r="H210" i="45"/>
  <c r="H211" i="45"/>
  <c r="H212" i="45"/>
  <c r="H213" i="45"/>
  <c r="H214" i="45"/>
  <c r="H215" i="45"/>
  <c r="H216" i="45"/>
  <c r="H217" i="45"/>
  <c r="H218" i="45"/>
  <c r="H219" i="45"/>
  <c r="H220" i="45"/>
  <c r="H221" i="45"/>
  <c r="H222" i="45"/>
  <c r="H223" i="45"/>
  <c r="H224" i="45"/>
  <c r="H225" i="45"/>
  <c r="H226" i="45"/>
  <c r="H227" i="45"/>
  <c r="H228" i="45"/>
  <c r="H229" i="45"/>
  <c r="H230" i="45"/>
  <c r="H231" i="45"/>
  <c r="H232" i="45"/>
  <c r="H233" i="45"/>
  <c r="H234" i="45"/>
  <c r="H235" i="45"/>
  <c r="H236" i="45"/>
  <c r="H237" i="45"/>
  <c r="H238" i="45"/>
  <c r="H239" i="45"/>
  <c r="H240" i="45"/>
  <c r="H241" i="45"/>
  <c r="H242" i="45"/>
  <c r="H243" i="45"/>
  <c r="H244" i="45"/>
  <c r="H245" i="45"/>
  <c r="H246" i="45"/>
  <c r="H247" i="45"/>
  <c r="H248" i="45"/>
  <c r="H249" i="45"/>
  <c r="H250" i="45"/>
  <c r="H251" i="45"/>
  <c r="H252" i="45"/>
  <c r="H253" i="45"/>
  <c r="H254" i="45"/>
  <c r="H255" i="45"/>
  <c r="H256" i="45"/>
  <c r="H257" i="45"/>
  <c r="H258" i="45"/>
  <c r="H259" i="45"/>
  <c r="H260" i="45"/>
  <c r="H261" i="45"/>
  <c r="H262" i="45"/>
  <c r="H263" i="45"/>
  <c r="H264" i="45"/>
  <c r="H265" i="45"/>
  <c r="H266" i="45"/>
  <c r="H267" i="45"/>
  <c r="H268" i="45"/>
  <c r="H269" i="45"/>
  <c r="H270" i="45"/>
  <c r="H271" i="45"/>
  <c r="H272" i="45"/>
  <c r="H273" i="45"/>
  <c r="H274" i="45"/>
  <c r="H275" i="45"/>
  <c r="H276" i="45"/>
  <c r="H277" i="45"/>
  <c r="H278" i="45"/>
  <c r="H279" i="45"/>
  <c r="H280" i="45"/>
  <c r="H281" i="45"/>
  <c r="H282" i="45"/>
  <c r="H283" i="45"/>
  <c r="H284" i="45"/>
  <c r="H285" i="45"/>
  <c r="H286" i="45"/>
  <c r="H287" i="45"/>
  <c r="H288" i="45"/>
  <c r="H289" i="45"/>
  <c r="H290" i="45"/>
  <c r="H291" i="45"/>
  <c r="H292" i="45"/>
  <c r="H293" i="45"/>
  <c r="H294" i="45"/>
  <c r="H295" i="45"/>
  <c r="H296" i="45"/>
  <c r="H297" i="45"/>
  <c r="H298" i="45"/>
  <c r="H299" i="45"/>
  <c r="H300" i="45"/>
  <c r="H301" i="45"/>
  <c r="H302" i="45"/>
  <c r="H303" i="45"/>
  <c r="H304" i="45"/>
  <c r="H305" i="45"/>
  <c r="H306" i="45"/>
  <c r="H307" i="45"/>
  <c r="H308" i="45"/>
  <c r="H309" i="45"/>
  <c r="H310" i="45"/>
  <c r="H311" i="45"/>
  <c r="H312" i="45"/>
  <c r="H313" i="45"/>
  <c r="H314" i="45"/>
  <c r="H315" i="45"/>
  <c r="H316" i="45"/>
  <c r="H317" i="45"/>
  <c r="H318" i="45"/>
  <c r="H319" i="45"/>
  <c r="H320" i="45"/>
  <c r="H321" i="45"/>
  <c r="H322" i="45"/>
  <c r="H323" i="45"/>
  <c r="H324" i="45"/>
  <c r="H325" i="45"/>
  <c r="H326" i="45"/>
  <c r="H327" i="45"/>
  <c r="H328" i="45"/>
  <c r="H329" i="45"/>
  <c r="H330" i="45"/>
  <c r="H331" i="45"/>
  <c r="H332" i="45"/>
  <c r="H333" i="45"/>
  <c r="H334" i="45"/>
  <c r="H335" i="45"/>
  <c r="H336" i="45"/>
  <c r="H337" i="45"/>
  <c r="H338" i="45"/>
  <c r="H339" i="45"/>
  <c r="H340" i="45"/>
  <c r="H341" i="45"/>
  <c r="H342" i="45"/>
  <c r="H343" i="45"/>
  <c r="H344" i="45"/>
  <c r="H345" i="45"/>
  <c r="H346" i="45"/>
  <c r="H347" i="45"/>
  <c r="H348" i="45"/>
  <c r="H349" i="45"/>
  <c r="H350" i="45"/>
  <c r="H351" i="45"/>
  <c r="H352" i="45"/>
  <c r="H353" i="45"/>
  <c r="H354" i="45"/>
  <c r="H355" i="45"/>
  <c r="H356" i="45"/>
  <c r="H357" i="45"/>
  <c r="H358" i="45"/>
  <c r="H359" i="45"/>
  <c r="H360" i="45"/>
  <c r="H361" i="45"/>
  <c r="H362" i="45"/>
  <c r="H363" i="45"/>
  <c r="H364" i="45"/>
  <c r="H365" i="45"/>
  <c r="H366" i="45"/>
  <c r="H367" i="45"/>
  <c r="H368" i="45"/>
  <c r="H369" i="45"/>
  <c r="H370" i="45"/>
  <c r="H371" i="45"/>
  <c r="H372" i="45"/>
  <c r="H373" i="45"/>
  <c r="H374" i="45"/>
  <c r="H375" i="45"/>
  <c r="H376" i="45"/>
  <c r="H377" i="45"/>
  <c r="H378" i="45"/>
  <c r="H379" i="45"/>
  <c r="H380" i="45"/>
  <c r="H381" i="45"/>
  <c r="H382" i="45"/>
  <c r="H383" i="45"/>
  <c r="H384" i="45"/>
  <c r="H385" i="45"/>
  <c r="H386" i="45"/>
  <c r="H387" i="45"/>
  <c r="H388" i="45"/>
  <c r="H389" i="45"/>
  <c r="H390" i="45"/>
  <c r="H391" i="45"/>
  <c r="H392" i="45"/>
  <c r="H393" i="45"/>
  <c r="H394" i="45"/>
  <c r="H395" i="45"/>
  <c r="H396" i="45"/>
  <c r="H397" i="45"/>
  <c r="H398" i="45"/>
  <c r="H399" i="45"/>
  <c r="H400" i="45"/>
  <c r="H401" i="45"/>
  <c r="H402" i="45"/>
  <c r="H403" i="45"/>
  <c r="H404" i="45"/>
  <c r="H405" i="45"/>
  <c r="H406" i="45"/>
  <c r="H407" i="45"/>
  <c r="H408" i="45"/>
  <c r="H409" i="45"/>
  <c r="H410" i="45"/>
  <c r="H411" i="45"/>
  <c r="H412" i="45"/>
  <c r="H413" i="45"/>
  <c r="H414" i="45"/>
  <c r="H415" i="45"/>
  <c r="H416" i="45"/>
  <c r="H417" i="45"/>
  <c r="H418" i="45"/>
  <c r="H419" i="45"/>
  <c r="H420" i="45"/>
  <c r="H421" i="45"/>
  <c r="H422" i="45"/>
  <c r="H423" i="45"/>
  <c r="H424" i="45"/>
  <c r="H425" i="45"/>
  <c r="H426" i="45"/>
  <c r="H427" i="45"/>
  <c r="H428" i="45"/>
  <c r="H429" i="45"/>
  <c r="H430" i="45"/>
  <c r="H431" i="45"/>
  <c r="H432" i="45"/>
  <c r="H433" i="45"/>
  <c r="H434" i="45"/>
  <c r="H435" i="45"/>
  <c r="H436" i="45"/>
  <c r="H437" i="45"/>
  <c r="H438" i="45"/>
  <c r="H439" i="45"/>
  <c r="H440" i="45"/>
  <c r="H441" i="45"/>
  <c r="H442" i="45"/>
  <c r="H443" i="45"/>
  <c r="H444" i="45"/>
  <c r="H445" i="45"/>
  <c r="H446" i="45"/>
  <c r="H447" i="45"/>
  <c r="H448" i="45"/>
  <c r="H449" i="45"/>
  <c r="H450" i="45"/>
  <c r="H451" i="45"/>
  <c r="H452" i="45"/>
  <c r="H453" i="45"/>
  <c r="H454" i="45"/>
  <c r="H455" i="45"/>
  <c r="H456" i="45"/>
  <c r="H457" i="45"/>
  <c r="H458" i="45"/>
  <c r="H459" i="45"/>
  <c r="H460" i="45"/>
  <c r="H461" i="45"/>
  <c r="H462" i="45"/>
  <c r="H463" i="45"/>
  <c r="H464" i="45"/>
  <c r="H465" i="45"/>
  <c r="H466" i="45"/>
  <c r="H467" i="45"/>
  <c r="H468" i="45"/>
  <c r="H469" i="45"/>
  <c r="H470" i="45"/>
  <c r="H471" i="45"/>
  <c r="H472" i="45"/>
  <c r="H473" i="45"/>
  <c r="H474" i="45"/>
  <c r="H475" i="45"/>
  <c r="H476" i="45"/>
  <c r="H477" i="45"/>
  <c r="H478" i="45"/>
  <c r="H479" i="45"/>
  <c r="H480" i="45"/>
  <c r="H481" i="45"/>
  <c r="H482" i="45"/>
  <c r="H483" i="45"/>
  <c r="H484" i="45"/>
  <c r="H485" i="45"/>
  <c r="H486" i="45"/>
  <c r="H487" i="45"/>
  <c r="H488" i="45"/>
  <c r="H489" i="45"/>
  <c r="H490" i="45"/>
  <c r="H491" i="45"/>
  <c r="H492" i="45"/>
  <c r="H493" i="45"/>
  <c r="H494" i="45"/>
  <c r="H495" i="45"/>
  <c r="H496" i="45"/>
  <c r="H497" i="45"/>
  <c r="H498" i="45"/>
  <c r="H499" i="45"/>
  <c r="H500" i="45"/>
  <c r="H501" i="45"/>
  <c r="H502" i="45"/>
  <c r="H503" i="45"/>
  <c r="H504" i="45"/>
  <c r="H505" i="45"/>
  <c r="H506" i="45"/>
  <c r="H507" i="45"/>
  <c r="H508" i="45"/>
  <c r="H509" i="45"/>
  <c r="H510" i="45"/>
  <c r="H511" i="45"/>
  <c r="H512" i="45"/>
  <c r="H513" i="45"/>
  <c r="H514" i="45"/>
  <c r="H515" i="45"/>
  <c r="H516" i="45"/>
  <c r="H517" i="45"/>
  <c r="H518" i="45"/>
  <c r="H519" i="45"/>
  <c r="H520" i="45"/>
  <c r="H521" i="45"/>
  <c r="H522" i="45"/>
  <c r="H523" i="45"/>
  <c r="H524" i="45"/>
  <c r="H525" i="45"/>
  <c r="H526" i="45"/>
  <c r="H527" i="45"/>
  <c r="H528" i="45"/>
  <c r="H529" i="45"/>
  <c r="H530" i="45"/>
  <c r="H531" i="45"/>
  <c r="H532" i="45"/>
  <c r="H533" i="45"/>
  <c r="H534" i="45"/>
  <c r="H535" i="45"/>
  <c r="H536" i="45"/>
  <c r="H537" i="45"/>
  <c r="H538" i="45"/>
  <c r="H539" i="45"/>
  <c r="H540" i="45"/>
  <c r="H541" i="45"/>
  <c r="H542" i="45"/>
  <c r="H543" i="45"/>
  <c r="H544" i="45"/>
  <c r="H545" i="45"/>
  <c r="H546" i="45"/>
  <c r="H547" i="45"/>
  <c r="H548" i="45"/>
  <c r="H549" i="45"/>
  <c r="H550" i="45"/>
  <c r="H551" i="45"/>
  <c r="H552" i="45"/>
  <c r="H553" i="45"/>
  <c r="H554" i="45"/>
  <c r="H555" i="45"/>
  <c r="H556" i="45"/>
  <c r="H557" i="45"/>
  <c r="H558" i="45"/>
  <c r="H559" i="45"/>
  <c r="H560" i="45"/>
  <c r="H561" i="45"/>
  <c r="H562" i="45"/>
  <c r="H563" i="45"/>
  <c r="H564" i="45"/>
  <c r="H565" i="45"/>
  <c r="H566" i="45"/>
  <c r="H567" i="45"/>
  <c r="H568" i="45"/>
  <c r="H569" i="45"/>
  <c r="H570" i="45"/>
  <c r="H571" i="45"/>
  <c r="H572" i="45"/>
  <c r="H573" i="45"/>
  <c r="H574" i="45"/>
  <c r="H575" i="45"/>
  <c r="H576" i="45"/>
  <c r="H577" i="45"/>
  <c r="H578" i="45"/>
  <c r="H579" i="45"/>
  <c r="H580" i="45"/>
  <c r="H581" i="45"/>
  <c r="H582" i="45"/>
  <c r="H583" i="45"/>
  <c r="H584" i="45"/>
  <c r="H585" i="45"/>
  <c r="H586" i="45"/>
  <c r="H587" i="45"/>
  <c r="H588" i="45"/>
  <c r="H589" i="45"/>
  <c r="H590" i="45"/>
  <c r="H591" i="45"/>
  <c r="H592" i="45"/>
  <c r="H593" i="45"/>
  <c r="H594" i="45"/>
  <c r="H595" i="45"/>
  <c r="H596" i="45"/>
  <c r="H597" i="45"/>
  <c r="H598" i="45"/>
  <c r="H599" i="45"/>
  <c r="H600" i="45"/>
  <c r="H601" i="45"/>
  <c r="H602" i="45"/>
  <c r="H603" i="45"/>
  <c r="H604" i="45"/>
  <c r="H605" i="45"/>
  <c r="H606" i="45"/>
  <c r="H607" i="45"/>
  <c r="H608" i="45"/>
  <c r="H609" i="45"/>
  <c r="H610" i="45"/>
  <c r="H611" i="45"/>
  <c r="H612" i="45"/>
  <c r="H613" i="45"/>
  <c r="H614" i="45"/>
  <c r="H615" i="45"/>
  <c r="H616" i="45"/>
  <c r="H617" i="45"/>
  <c r="H618" i="45"/>
  <c r="H619" i="45"/>
  <c r="H620" i="45"/>
  <c r="H621" i="45"/>
  <c r="H622" i="45"/>
  <c r="H623" i="45"/>
  <c r="H624" i="45"/>
  <c r="H625" i="45"/>
  <c r="H626" i="45"/>
  <c r="H627" i="45"/>
  <c r="H628" i="45"/>
  <c r="H629" i="45"/>
  <c r="H630" i="45"/>
  <c r="H631" i="45"/>
  <c r="H632" i="45"/>
  <c r="H633" i="45"/>
  <c r="H634" i="45"/>
  <c r="H635" i="45"/>
  <c r="H636" i="45"/>
  <c r="H637" i="45"/>
  <c r="H638" i="45"/>
  <c r="H639" i="45"/>
  <c r="H640" i="45"/>
  <c r="H641" i="45"/>
  <c r="H642" i="45"/>
  <c r="H643" i="45"/>
  <c r="H644" i="45"/>
  <c r="H645" i="45"/>
  <c r="H646" i="45"/>
  <c r="H647" i="45"/>
  <c r="H648" i="45"/>
  <c r="H649" i="45"/>
  <c r="H650" i="45"/>
  <c r="H651" i="45"/>
  <c r="H652" i="45"/>
  <c r="H653" i="45"/>
  <c r="H654" i="45"/>
  <c r="H655" i="45"/>
  <c r="H656" i="45"/>
  <c r="H657" i="45"/>
  <c r="H658" i="45"/>
  <c r="H659" i="45"/>
  <c r="H660" i="45"/>
  <c r="H661" i="45"/>
  <c r="H662" i="45"/>
  <c r="H663" i="45"/>
  <c r="H664" i="45"/>
  <c r="H665" i="45"/>
  <c r="H666" i="45"/>
  <c r="H667" i="45"/>
  <c r="H668" i="45"/>
  <c r="H669" i="45"/>
  <c r="H670" i="45"/>
  <c r="H671" i="45"/>
  <c r="H672" i="45"/>
  <c r="H673" i="45"/>
  <c r="H674" i="45"/>
  <c r="H675" i="45"/>
  <c r="H676" i="45"/>
  <c r="H677" i="45"/>
  <c r="H678" i="45"/>
  <c r="H679" i="45"/>
  <c r="H680" i="45"/>
  <c r="H681" i="45"/>
  <c r="H2" i="44"/>
  <c r="H3" i="44"/>
  <c r="H4" i="44"/>
  <c r="K4" i="44" s="1"/>
  <c r="H5" i="44"/>
  <c r="H6" i="44"/>
  <c r="H7" i="44"/>
  <c r="H8" i="44"/>
  <c r="H9" i="44"/>
  <c r="H10" i="44"/>
  <c r="H11" i="44"/>
  <c r="H12" i="44"/>
  <c r="H13" i="44"/>
  <c r="H14" i="44"/>
  <c r="H15" i="44"/>
  <c r="H16" i="44"/>
  <c r="H17" i="44"/>
  <c r="H18" i="44"/>
  <c r="H19" i="44"/>
  <c r="H20" i="44"/>
  <c r="H21" i="44"/>
  <c r="H22" i="44"/>
  <c r="H23" i="44"/>
  <c r="H24" i="44"/>
  <c r="H25" i="44"/>
  <c r="H26" i="44"/>
  <c r="H27" i="44"/>
  <c r="H28" i="44"/>
  <c r="H29" i="44"/>
  <c r="H30" i="44"/>
  <c r="H31" i="44"/>
  <c r="H32" i="44"/>
  <c r="H33" i="44"/>
  <c r="H34" i="44"/>
  <c r="H35" i="44"/>
  <c r="H36" i="44"/>
  <c r="H37" i="44"/>
  <c r="H38" i="44"/>
  <c r="H39" i="44"/>
  <c r="H40" i="44"/>
  <c r="H41" i="44"/>
  <c r="H42" i="44"/>
  <c r="H43" i="44"/>
  <c r="H44" i="44"/>
  <c r="H45" i="44"/>
  <c r="H46" i="44"/>
  <c r="H47" i="44"/>
  <c r="H48" i="44"/>
  <c r="H49" i="44"/>
  <c r="H50" i="44"/>
  <c r="H51" i="44"/>
  <c r="H52" i="44"/>
  <c r="H53" i="44"/>
  <c r="H54" i="44"/>
  <c r="H55" i="44"/>
  <c r="H56" i="44"/>
  <c r="H57" i="44"/>
  <c r="H58" i="44"/>
  <c r="H59" i="44"/>
  <c r="H60" i="44"/>
  <c r="H61" i="44"/>
  <c r="H62" i="44"/>
  <c r="H63" i="44"/>
  <c r="H64" i="44"/>
  <c r="H65" i="44"/>
  <c r="H66" i="44"/>
  <c r="H67" i="44"/>
  <c r="H68" i="44"/>
  <c r="H69" i="44"/>
  <c r="H70" i="44"/>
  <c r="H71" i="44"/>
  <c r="H72" i="44"/>
  <c r="H73" i="44"/>
  <c r="H74" i="44"/>
  <c r="H75" i="44"/>
  <c r="H76" i="44"/>
  <c r="H77" i="44"/>
  <c r="H78" i="44"/>
  <c r="H79" i="44"/>
  <c r="H80" i="44"/>
  <c r="H81" i="44"/>
  <c r="H82" i="44"/>
  <c r="H83" i="44"/>
  <c r="H84" i="44"/>
  <c r="H85" i="44"/>
  <c r="H86" i="44"/>
  <c r="H87" i="44"/>
  <c r="H88" i="44"/>
  <c r="H89" i="44"/>
  <c r="H90" i="44"/>
  <c r="H91" i="44"/>
  <c r="H92" i="44"/>
  <c r="H93" i="44"/>
  <c r="H94" i="44"/>
  <c r="H95" i="44"/>
  <c r="H96" i="44"/>
  <c r="H97" i="44"/>
  <c r="H98" i="44"/>
  <c r="H99" i="44"/>
  <c r="H100" i="44"/>
  <c r="H101" i="44"/>
  <c r="H102" i="44"/>
  <c r="H103" i="44"/>
  <c r="H104" i="44"/>
  <c r="H105" i="44"/>
  <c r="H106" i="44"/>
  <c r="H107" i="44"/>
  <c r="H108" i="44"/>
  <c r="H109" i="44"/>
  <c r="H110" i="44"/>
  <c r="H111" i="44"/>
  <c r="H112" i="44"/>
  <c r="H113" i="44"/>
  <c r="H114" i="44"/>
  <c r="H115" i="44"/>
  <c r="H116" i="44"/>
  <c r="H117" i="44"/>
  <c r="H118" i="44"/>
  <c r="H119" i="44"/>
  <c r="H120" i="44"/>
  <c r="H121" i="44"/>
  <c r="H122" i="44"/>
  <c r="H123" i="44"/>
  <c r="H124" i="44"/>
  <c r="H125" i="44"/>
  <c r="H126" i="44"/>
  <c r="H127" i="44"/>
  <c r="H128" i="44"/>
  <c r="H129" i="44"/>
  <c r="H130" i="44"/>
  <c r="H131" i="44"/>
  <c r="H132" i="44"/>
  <c r="H133" i="44"/>
  <c r="H134" i="44"/>
  <c r="H135" i="44"/>
  <c r="H136" i="44"/>
  <c r="H137" i="44"/>
  <c r="H138" i="44"/>
  <c r="H139" i="44"/>
  <c r="H140" i="44"/>
  <c r="H141" i="44"/>
  <c r="H142" i="44"/>
  <c r="H143" i="44"/>
  <c r="H144" i="44"/>
  <c r="H145" i="44"/>
  <c r="H146" i="44"/>
  <c r="H147" i="44"/>
  <c r="H148" i="44"/>
  <c r="H149" i="44"/>
  <c r="H150" i="44"/>
  <c r="H151" i="44"/>
  <c r="H152" i="44"/>
  <c r="H153" i="44"/>
  <c r="H154" i="44"/>
  <c r="H155" i="44"/>
  <c r="H156" i="44"/>
  <c r="H157" i="44"/>
  <c r="H158" i="44"/>
  <c r="H159" i="44"/>
  <c r="H160" i="44"/>
  <c r="H161" i="44"/>
  <c r="H162" i="44"/>
  <c r="H163" i="44"/>
  <c r="H164" i="44"/>
  <c r="H165" i="44"/>
  <c r="H166" i="44"/>
  <c r="H167" i="44"/>
  <c r="H168" i="44"/>
  <c r="H169" i="44"/>
  <c r="H170" i="44"/>
  <c r="H171" i="44"/>
  <c r="H172" i="44"/>
  <c r="H173" i="44"/>
  <c r="H174" i="44"/>
  <c r="H175" i="44"/>
  <c r="H176" i="44"/>
  <c r="H177" i="44"/>
  <c r="H178" i="44"/>
  <c r="H179" i="44"/>
  <c r="H180" i="44"/>
  <c r="H181" i="44"/>
  <c r="H182" i="44"/>
  <c r="H183" i="44"/>
  <c r="H184" i="44"/>
  <c r="H185" i="44"/>
  <c r="H186" i="44"/>
  <c r="H187" i="44"/>
  <c r="H188" i="44"/>
  <c r="H189" i="44"/>
  <c r="H190" i="44"/>
  <c r="H191" i="44"/>
  <c r="H192" i="44"/>
  <c r="H193" i="44"/>
  <c r="H194" i="44"/>
  <c r="H195" i="44"/>
  <c r="H196" i="44"/>
  <c r="H197" i="44"/>
  <c r="H198" i="44"/>
  <c r="H199" i="44"/>
  <c r="H200" i="44"/>
  <c r="H201" i="44"/>
  <c r="H202" i="44"/>
  <c r="H203" i="44"/>
  <c r="H204" i="44"/>
  <c r="H205" i="44"/>
  <c r="H206" i="44"/>
  <c r="H207" i="44"/>
  <c r="H208" i="44"/>
  <c r="H209" i="44"/>
  <c r="H210" i="44"/>
  <c r="H211" i="44"/>
  <c r="H212" i="44"/>
  <c r="H213" i="44"/>
  <c r="H214" i="44"/>
  <c r="H215" i="44"/>
  <c r="H216" i="44"/>
  <c r="H217" i="44"/>
  <c r="H218" i="44"/>
  <c r="H219" i="44"/>
  <c r="H220" i="44"/>
  <c r="H221" i="44"/>
  <c r="H222" i="44"/>
  <c r="H223" i="44"/>
  <c r="H224" i="44"/>
  <c r="H225" i="44"/>
  <c r="H226" i="44"/>
  <c r="H227" i="44"/>
  <c r="H228" i="44"/>
  <c r="H229" i="44"/>
  <c r="H230" i="44"/>
  <c r="H231" i="44"/>
  <c r="H232" i="44"/>
  <c r="H233" i="44"/>
  <c r="H234" i="44"/>
  <c r="H235" i="44"/>
  <c r="H236" i="44"/>
  <c r="H237" i="44"/>
  <c r="H238" i="44"/>
  <c r="H239" i="44"/>
  <c r="H240" i="44"/>
  <c r="H241" i="44"/>
  <c r="H242" i="44"/>
  <c r="H243" i="44"/>
  <c r="H244" i="44"/>
  <c r="H245" i="44"/>
  <c r="H246" i="44"/>
  <c r="H247" i="44"/>
  <c r="H248" i="44"/>
  <c r="H249" i="44"/>
  <c r="H250" i="44"/>
  <c r="H251" i="44"/>
  <c r="H252" i="44"/>
  <c r="H253" i="44"/>
  <c r="H254" i="44"/>
  <c r="H255" i="44"/>
  <c r="H256" i="44"/>
  <c r="H257" i="44"/>
  <c r="H258" i="44"/>
  <c r="H259" i="44"/>
  <c r="H260" i="44"/>
  <c r="H261" i="44"/>
  <c r="H262" i="44"/>
  <c r="H263" i="44"/>
  <c r="H264" i="44"/>
  <c r="H265" i="44"/>
  <c r="H266" i="44"/>
  <c r="H267" i="44"/>
  <c r="H268" i="44"/>
  <c r="H269" i="44"/>
  <c r="H270" i="44"/>
  <c r="H271" i="44"/>
  <c r="H272" i="44"/>
  <c r="H273" i="44"/>
  <c r="H274" i="44"/>
  <c r="H275" i="44"/>
  <c r="H276" i="44"/>
  <c r="H277" i="44"/>
  <c r="H278" i="44"/>
  <c r="H279" i="44"/>
  <c r="H280" i="44"/>
  <c r="H281" i="44"/>
  <c r="H282" i="44"/>
  <c r="H283" i="44"/>
  <c r="H284" i="44"/>
  <c r="H285" i="44"/>
  <c r="H286" i="44"/>
  <c r="H287" i="44"/>
  <c r="H288" i="44"/>
  <c r="H289" i="44"/>
  <c r="H290" i="44"/>
  <c r="H291" i="44"/>
  <c r="H292" i="44"/>
  <c r="H293" i="44"/>
  <c r="H294" i="44"/>
  <c r="H295" i="44"/>
  <c r="H296" i="44"/>
  <c r="H297" i="44"/>
  <c r="H298" i="44"/>
  <c r="H299" i="44"/>
  <c r="H300" i="44"/>
  <c r="H301" i="44"/>
  <c r="H302" i="44"/>
  <c r="H303" i="44"/>
  <c r="H304" i="44"/>
  <c r="H305" i="44"/>
  <c r="H306" i="44"/>
  <c r="H307" i="44"/>
  <c r="H308" i="44"/>
  <c r="H309" i="44"/>
  <c r="H310" i="44"/>
  <c r="H311" i="44"/>
  <c r="H312" i="44"/>
  <c r="H313" i="44"/>
  <c r="H314" i="44"/>
  <c r="H315" i="44"/>
  <c r="H316" i="44"/>
  <c r="H317" i="44"/>
  <c r="H318" i="44"/>
  <c r="H319" i="44"/>
  <c r="H320" i="44"/>
  <c r="H321" i="44"/>
  <c r="H322" i="44"/>
  <c r="H323" i="44"/>
  <c r="H324" i="44"/>
  <c r="H325" i="44"/>
  <c r="H326" i="44"/>
  <c r="H327" i="44"/>
  <c r="H328" i="44"/>
  <c r="H329" i="44"/>
  <c r="H330" i="44"/>
  <c r="H331" i="44"/>
  <c r="H332" i="44"/>
  <c r="H333" i="44"/>
  <c r="H334" i="44"/>
  <c r="H335" i="44"/>
  <c r="H336" i="44"/>
  <c r="H337" i="44"/>
  <c r="H338" i="44"/>
  <c r="H339" i="44"/>
  <c r="H340" i="44"/>
  <c r="H341" i="44"/>
  <c r="H342" i="44"/>
  <c r="H343" i="44"/>
  <c r="H344" i="44"/>
  <c r="H345" i="44"/>
  <c r="H346" i="44"/>
  <c r="H347" i="44"/>
  <c r="H348" i="44"/>
  <c r="H349" i="44"/>
  <c r="H350" i="44"/>
  <c r="H351" i="44"/>
  <c r="H352" i="44"/>
  <c r="H353" i="44"/>
  <c r="H354" i="44"/>
  <c r="H355" i="44"/>
  <c r="H356" i="44"/>
  <c r="H357" i="44"/>
  <c r="H358" i="44"/>
  <c r="H359" i="44"/>
  <c r="H360" i="44"/>
  <c r="H361" i="44"/>
  <c r="H362" i="44"/>
  <c r="H363" i="44"/>
  <c r="H364" i="44"/>
  <c r="H365" i="44"/>
  <c r="H366" i="44"/>
  <c r="H367" i="44"/>
  <c r="H368" i="44"/>
  <c r="H369" i="44"/>
  <c r="H370" i="44"/>
  <c r="H371" i="44"/>
  <c r="H372" i="44"/>
  <c r="H373" i="44"/>
  <c r="H374" i="44"/>
  <c r="H375" i="44"/>
  <c r="H376" i="44"/>
  <c r="H377" i="44"/>
  <c r="H378" i="44"/>
  <c r="H379" i="44"/>
  <c r="H380" i="44"/>
  <c r="H381" i="44"/>
  <c r="H382" i="44"/>
  <c r="H383" i="44"/>
  <c r="H384" i="44"/>
  <c r="H385" i="44"/>
  <c r="H386" i="44"/>
  <c r="H387" i="44"/>
  <c r="H388" i="44"/>
  <c r="H389" i="44"/>
  <c r="H390" i="44"/>
  <c r="H391" i="44"/>
  <c r="H392" i="44"/>
  <c r="H393" i="44"/>
  <c r="H394" i="44"/>
  <c r="H395" i="44"/>
  <c r="H396" i="44"/>
  <c r="H397" i="44"/>
  <c r="H398" i="44"/>
  <c r="H399" i="44"/>
  <c r="H400" i="44"/>
  <c r="H401" i="44"/>
  <c r="H402" i="44"/>
  <c r="H403" i="44"/>
  <c r="H404" i="44"/>
  <c r="H405" i="44"/>
  <c r="H406" i="44"/>
  <c r="H407" i="44"/>
  <c r="H408" i="44"/>
  <c r="H409" i="44"/>
  <c r="H410" i="44"/>
  <c r="H411" i="44"/>
  <c r="H412" i="44"/>
  <c r="H413" i="44"/>
  <c r="H414" i="44"/>
  <c r="H415" i="44"/>
  <c r="H416" i="44"/>
  <c r="H417" i="44"/>
  <c r="H418" i="44"/>
  <c r="H419" i="44"/>
  <c r="H420" i="44"/>
  <c r="H421" i="44"/>
  <c r="H422" i="44"/>
  <c r="H423" i="44"/>
  <c r="H424" i="44"/>
  <c r="H425" i="44"/>
  <c r="H426" i="44"/>
  <c r="H427" i="44"/>
  <c r="H428" i="44"/>
  <c r="H429" i="44"/>
  <c r="H430" i="44"/>
  <c r="H431" i="44"/>
  <c r="H432" i="44"/>
  <c r="H433" i="44"/>
  <c r="H434" i="44"/>
  <c r="H435" i="44"/>
  <c r="H436" i="44"/>
  <c r="H437" i="44"/>
  <c r="H438" i="44"/>
  <c r="H439" i="44"/>
  <c r="H440" i="44"/>
  <c r="H441" i="44"/>
  <c r="H442" i="44"/>
  <c r="H443" i="44"/>
  <c r="H444" i="44"/>
  <c r="H445" i="44"/>
  <c r="H446" i="44"/>
  <c r="H447" i="44"/>
  <c r="H448" i="44"/>
  <c r="H449" i="44"/>
  <c r="H450" i="44"/>
  <c r="H451" i="44"/>
  <c r="H452" i="44"/>
  <c r="H453" i="44"/>
  <c r="H454" i="44"/>
  <c r="H455" i="44"/>
  <c r="H456" i="44"/>
  <c r="H457" i="44"/>
  <c r="H458" i="44"/>
  <c r="H459" i="44"/>
  <c r="H460" i="44"/>
  <c r="H461" i="44"/>
  <c r="H462" i="44"/>
  <c r="H463" i="44"/>
  <c r="H464" i="44"/>
  <c r="H465" i="44"/>
  <c r="H466" i="44"/>
  <c r="H467" i="44"/>
  <c r="H468" i="44"/>
  <c r="H469" i="44"/>
  <c r="H470" i="44"/>
  <c r="H471" i="44"/>
  <c r="H472" i="44"/>
  <c r="H473" i="44"/>
  <c r="H474" i="44"/>
  <c r="H475" i="44"/>
  <c r="H476" i="44"/>
  <c r="H477" i="44"/>
  <c r="H478" i="44"/>
  <c r="H479" i="44"/>
  <c r="H480" i="44"/>
  <c r="H481" i="44"/>
  <c r="H482" i="44"/>
  <c r="H483" i="44"/>
  <c r="H484" i="44"/>
  <c r="H485" i="44"/>
  <c r="H486" i="44"/>
  <c r="H487" i="44"/>
  <c r="H488" i="44"/>
  <c r="H489" i="44"/>
  <c r="H490" i="44"/>
  <c r="H491" i="44"/>
  <c r="H492" i="44"/>
  <c r="H493" i="44"/>
  <c r="H494" i="44"/>
  <c r="H495" i="44"/>
  <c r="H496" i="44"/>
  <c r="H497" i="44"/>
  <c r="H498" i="44"/>
  <c r="H499" i="44"/>
  <c r="H500" i="44"/>
  <c r="H501" i="44"/>
  <c r="H502" i="44"/>
  <c r="H503" i="44"/>
  <c r="H504" i="44"/>
  <c r="H505" i="44"/>
  <c r="H506" i="44"/>
  <c r="H507" i="44"/>
  <c r="H508" i="44"/>
  <c r="H509" i="44"/>
  <c r="H510" i="44"/>
  <c r="H511" i="44"/>
  <c r="H512" i="44"/>
  <c r="H513" i="44"/>
  <c r="H514" i="44"/>
  <c r="H515" i="44"/>
  <c r="H516" i="44"/>
  <c r="H517" i="44"/>
  <c r="H518" i="44"/>
  <c r="H519" i="44"/>
  <c r="H520" i="44"/>
  <c r="H521" i="44"/>
  <c r="H522" i="44"/>
  <c r="H523" i="44"/>
  <c r="H524" i="44"/>
  <c r="H525" i="44"/>
  <c r="H526" i="44"/>
  <c r="H527" i="44"/>
  <c r="H528" i="44"/>
  <c r="H529" i="44"/>
  <c r="H530" i="44"/>
  <c r="H531" i="44"/>
  <c r="H532" i="44"/>
  <c r="H533" i="44"/>
  <c r="H534" i="44"/>
  <c r="H535" i="44"/>
  <c r="H536" i="44"/>
  <c r="H537" i="44"/>
  <c r="H538" i="44"/>
  <c r="H539" i="44"/>
  <c r="H540" i="44"/>
  <c r="H541" i="44"/>
  <c r="H542" i="44"/>
  <c r="H543" i="44"/>
  <c r="H544" i="44"/>
  <c r="H545" i="44"/>
  <c r="H546" i="44"/>
  <c r="H547" i="44"/>
  <c r="H548" i="44"/>
  <c r="H549" i="44"/>
  <c r="H550" i="44"/>
  <c r="H551" i="44"/>
  <c r="H552" i="44"/>
  <c r="H553" i="44"/>
  <c r="H554" i="44"/>
  <c r="H555" i="44"/>
  <c r="H556" i="44"/>
  <c r="H557" i="44"/>
  <c r="H558" i="44"/>
  <c r="H559" i="44"/>
  <c r="H560" i="44"/>
  <c r="H561" i="44"/>
  <c r="H562" i="44"/>
  <c r="H563" i="44"/>
  <c r="H564" i="44"/>
  <c r="H565" i="44"/>
  <c r="H566" i="44"/>
  <c r="H567" i="44"/>
  <c r="H568" i="44"/>
  <c r="H569" i="44"/>
  <c r="H570" i="44"/>
  <c r="H571" i="44"/>
  <c r="H572" i="44"/>
  <c r="H573" i="44"/>
  <c r="H574" i="44"/>
  <c r="H575" i="44"/>
  <c r="H576" i="44"/>
  <c r="H577" i="44"/>
  <c r="H578" i="44"/>
  <c r="H579" i="44"/>
  <c r="H580" i="44"/>
  <c r="H581" i="44"/>
  <c r="H582" i="44"/>
  <c r="H583" i="44"/>
  <c r="H584" i="44"/>
  <c r="H585" i="44"/>
  <c r="H586" i="44"/>
  <c r="H587" i="44"/>
  <c r="H588" i="44"/>
  <c r="H589" i="44"/>
  <c r="H590" i="44"/>
  <c r="H591" i="44"/>
  <c r="H592" i="44"/>
  <c r="H593" i="44"/>
  <c r="H594" i="44"/>
  <c r="H595" i="44"/>
  <c r="H596" i="44"/>
  <c r="H597" i="44"/>
  <c r="H598" i="44"/>
  <c r="H599" i="44"/>
  <c r="H600" i="44"/>
  <c r="H601" i="44"/>
  <c r="H602" i="44"/>
  <c r="H603" i="44"/>
  <c r="H604" i="44"/>
  <c r="H605" i="44"/>
  <c r="H606" i="44"/>
  <c r="H607" i="44"/>
  <c r="H608" i="44"/>
  <c r="H609" i="44"/>
  <c r="H610" i="44"/>
  <c r="H611" i="44"/>
  <c r="H612" i="44"/>
  <c r="H613" i="44"/>
  <c r="H614" i="44"/>
  <c r="H615" i="44"/>
  <c r="H616" i="44"/>
  <c r="H617" i="44"/>
  <c r="H618" i="44"/>
  <c r="H619" i="44"/>
  <c r="H620" i="44"/>
  <c r="H621" i="44"/>
  <c r="H622" i="44"/>
  <c r="H623" i="44"/>
  <c r="H624" i="44"/>
  <c r="H625" i="44"/>
  <c r="H626" i="44"/>
  <c r="H627" i="44"/>
  <c r="H628" i="44"/>
  <c r="H629" i="44"/>
  <c r="H630" i="44"/>
  <c r="H631" i="44"/>
  <c r="H632" i="44"/>
  <c r="H633" i="44"/>
  <c r="H634" i="44"/>
  <c r="H635" i="44"/>
  <c r="H636" i="44"/>
  <c r="H637" i="44"/>
  <c r="H638" i="44"/>
  <c r="H639" i="44"/>
  <c r="H640" i="44"/>
  <c r="H641" i="44"/>
  <c r="H642" i="44"/>
  <c r="H643" i="44"/>
  <c r="H644" i="44"/>
  <c r="H645" i="44"/>
  <c r="H646" i="44"/>
  <c r="H647" i="44"/>
  <c r="H648" i="44"/>
  <c r="H649" i="44"/>
  <c r="H650" i="44"/>
  <c r="H651" i="44"/>
  <c r="H652" i="44"/>
  <c r="H653" i="44"/>
  <c r="H654" i="44"/>
  <c r="H655" i="44"/>
  <c r="H656" i="44"/>
  <c r="H657" i="44"/>
  <c r="H658" i="44"/>
  <c r="H659" i="44"/>
  <c r="H660" i="44"/>
  <c r="H661" i="44"/>
  <c r="H662" i="44"/>
  <c r="H663" i="44"/>
  <c r="H664" i="44"/>
  <c r="H665" i="44"/>
  <c r="H666" i="44"/>
  <c r="H667" i="44"/>
  <c r="H668" i="44"/>
  <c r="H669" i="44"/>
  <c r="H670" i="44"/>
  <c r="H671" i="44"/>
  <c r="H672" i="44"/>
  <c r="H673" i="44"/>
  <c r="H674" i="44"/>
  <c r="H675" i="44"/>
  <c r="H676" i="44"/>
  <c r="H677" i="44"/>
  <c r="H678" i="44"/>
  <c r="H679" i="44"/>
  <c r="H680" i="44"/>
  <c r="H681" i="44"/>
  <c r="N2" i="43"/>
  <c r="N3" i="43"/>
  <c r="N4" i="43"/>
  <c r="N5" i="43"/>
  <c r="N6" i="43"/>
  <c r="N7" i="43"/>
  <c r="N8" i="43"/>
  <c r="N9" i="43"/>
  <c r="N10" i="43"/>
  <c r="N11" i="43"/>
  <c r="N12" i="43"/>
  <c r="N13" i="43"/>
  <c r="N14" i="43"/>
  <c r="N15" i="43"/>
  <c r="N16" i="43"/>
  <c r="N17" i="43"/>
  <c r="N18" i="43"/>
  <c r="N19" i="43"/>
  <c r="N20" i="43"/>
  <c r="N21" i="43"/>
  <c r="N22" i="43"/>
  <c r="N23" i="43"/>
  <c r="N24" i="43"/>
  <c r="N25" i="43"/>
  <c r="N26" i="43"/>
  <c r="N27" i="43"/>
  <c r="N28" i="43"/>
  <c r="N29" i="43"/>
  <c r="N30" i="43"/>
  <c r="N31" i="43"/>
  <c r="N32" i="43"/>
  <c r="N33" i="43"/>
  <c r="N34" i="43"/>
  <c r="N35" i="43"/>
  <c r="N36" i="43"/>
  <c r="N37" i="43"/>
  <c r="N38" i="43"/>
  <c r="N39" i="43"/>
  <c r="N40" i="43"/>
  <c r="N41" i="43"/>
  <c r="N42" i="43"/>
  <c r="N43" i="43"/>
  <c r="N44" i="43"/>
  <c r="N45" i="43"/>
  <c r="N46" i="43"/>
  <c r="N47" i="43"/>
  <c r="N48" i="43"/>
  <c r="N49" i="43"/>
  <c r="N50" i="43"/>
  <c r="N51" i="43"/>
  <c r="N52" i="43"/>
  <c r="N53" i="43"/>
  <c r="N54" i="43"/>
  <c r="N55" i="43"/>
  <c r="N56" i="43"/>
  <c r="N57" i="43"/>
  <c r="N58" i="43"/>
  <c r="N59" i="43"/>
  <c r="N60" i="43"/>
  <c r="N61" i="43"/>
  <c r="N62" i="43"/>
  <c r="N63" i="43"/>
  <c r="N64" i="43"/>
  <c r="N65" i="43"/>
  <c r="N66" i="43"/>
  <c r="N67" i="43"/>
  <c r="N68" i="43"/>
  <c r="N69" i="43"/>
  <c r="N70" i="43"/>
  <c r="N71" i="43"/>
  <c r="N72" i="43"/>
  <c r="N73" i="43"/>
  <c r="N74" i="43"/>
  <c r="N75" i="43"/>
  <c r="N76" i="43"/>
  <c r="N77" i="43"/>
  <c r="N78" i="43"/>
  <c r="N79" i="43"/>
  <c r="N80" i="43"/>
  <c r="N81" i="43"/>
  <c r="N82" i="43"/>
  <c r="N83" i="43"/>
  <c r="N84" i="43"/>
  <c r="N85" i="43"/>
  <c r="N86" i="43"/>
  <c r="N87" i="43"/>
  <c r="N88" i="43"/>
  <c r="N89" i="43"/>
  <c r="N90" i="43"/>
  <c r="N91" i="43"/>
  <c r="N92" i="43"/>
  <c r="N93" i="43"/>
  <c r="N94" i="43"/>
  <c r="N95" i="43"/>
  <c r="N96" i="43"/>
  <c r="N97" i="43"/>
  <c r="N98" i="43"/>
  <c r="N99" i="43"/>
  <c r="N100" i="43"/>
  <c r="N101" i="43"/>
  <c r="N102" i="43"/>
  <c r="N103" i="43"/>
  <c r="N104" i="43"/>
  <c r="N105" i="43"/>
  <c r="N106" i="43"/>
  <c r="N107" i="43"/>
  <c r="N108" i="43"/>
  <c r="N109" i="43"/>
  <c r="N110" i="43"/>
  <c r="N111" i="43"/>
  <c r="N112" i="43"/>
  <c r="N113" i="43"/>
  <c r="N114" i="43"/>
  <c r="N115" i="43"/>
  <c r="N116" i="43"/>
  <c r="N117" i="43"/>
  <c r="N118" i="43"/>
  <c r="N119" i="43"/>
  <c r="N120" i="43"/>
  <c r="N121" i="43"/>
  <c r="N122" i="43"/>
  <c r="N123" i="43"/>
  <c r="N124" i="43"/>
  <c r="N125" i="43"/>
  <c r="N126" i="43"/>
  <c r="N127" i="43"/>
  <c r="N128" i="43"/>
  <c r="N129" i="43"/>
  <c r="N130" i="43"/>
  <c r="N131" i="43"/>
  <c r="N132" i="43"/>
  <c r="N133" i="43"/>
  <c r="N134" i="43"/>
  <c r="N135" i="43"/>
  <c r="N136" i="43"/>
  <c r="N137" i="43"/>
  <c r="N138" i="43"/>
  <c r="N139" i="43"/>
  <c r="N140" i="43"/>
  <c r="N141" i="43"/>
  <c r="N142" i="43"/>
  <c r="N143" i="43"/>
  <c r="N144" i="43"/>
  <c r="N145" i="43"/>
  <c r="N146" i="43"/>
  <c r="N147" i="43"/>
  <c r="N148" i="43"/>
  <c r="N149" i="43"/>
  <c r="N150" i="43"/>
  <c r="N151" i="43"/>
  <c r="N152" i="43"/>
  <c r="N153" i="43"/>
  <c r="N154" i="43"/>
  <c r="N155" i="43"/>
  <c r="N156" i="43"/>
  <c r="N157" i="43"/>
  <c r="N158" i="43"/>
  <c r="N159" i="43"/>
  <c r="N160" i="43"/>
  <c r="N161" i="43"/>
  <c r="N162" i="43"/>
  <c r="N163" i="43"/>
  <c r="N164" i="43"/>
  <c r="N165" i="43"/>
  <c r="N166" i="43"/>
  <c r="N167" i="43"/>
  <c r="N168" i="43"/>
  <c r="N169" i="43"/>
  <c r="N170" i="43"/>
  <c r="N171" i="43"/>
  <c r="N172" i="43"/>
  <c r="N173" i="43"/>
  <c r="N174" i="43"/>
  <c r="N175" i="43"/>
  <c r="N176" i="43"/>
  <c r="N177" i="43"/>
  <c r="N178" i="43"/>
  <c r="N179" i="43"/>
  <c r="N180" i="43"/>
  <c r="N181" i="43"/>
  <c r="N182" i="43"/>
  <c r="N183" i="43"/>
  <c r="N184" i="43"/>
  <c r="N185" i="43"/>
  <c r="N186" i="43"/>
  <c r="N187" i="43"/>
  <c r="N188" i="43"/>
  <c r="N189" i="43"/>
  <c r="N190" i="43"/>
  <c r="N191" i="43"/>
  <c r="N192" i="43"/>
  <c r="N193" i="43"/>
  <c r="N194" i="43"/>
  <c r="N195" i="43"/>
  <c r="N196" i="43"/>
  <c r="N197" i="43"/>
  <c r="N198" i="43"/>
  <c r="N199" i="43"/>
  <c r="N200" i="43"/>
  <c r="N201" i="43"/>
  <c r="N202" i="43"/>
  <c r="N203" i="43"/>
  <c r="N204" i="43"/>
  <c r="N205" i="43"/>
  <c r="N206" i="43"/>
  <c r="N207" i="43"/>
  <c r="N208" i="43"/>
  <c r="N209" i="43"/>
  <c r="N210" i="43"/>
  <c r="N211" i="43"/>
  <c r="N212" i="43"/>
  <c r="N213" i="43"/>
  <c r="N214" i="43"/>
  <c r="N215" i="43"/>
  <c r="N216" i="43"/>
  <c r="N217" i="43"/>
  <c r="N218" i="43"/>
  <c r="N219" i="43"/>
  <c r="N220" i="43"/>
  <c r="N221" i="43"/>
  <c r="N222" i="43"/>
  <c r="N223" i="43"/>
  <c r="N224" i="43"/>
  <c r="N225" i="43"/>
  <c r="N226" i="43"/>
  <c r="N227" i="43"/>
  <c r="N228" i="43"/>
  <c r="N229" i="43"/>
  <c r="N230" i="43"/>
  <c r="N231" i="43"/>
  <c r="N232" i="43"/>
  <c r="N233" i="43"/>
  <c r="N234" i="43"/>
  <c r="N235" i="43"/>
  <c r="N236" i="43"/>
  <c r="N237" i="43"/>
  <c r="N238" i="43"/>
  <c r="N239" i="43"/>
  <c r="N240" i="43"/>
  <c r="N241" i="43"/>
  <c r="N242" i="43"/>
  <c r="N243" i="43"/>
  <c r="N244" i="43"/>
  <c r="N245" i="43"/>
  <c r="N246" i="43"/>
  <c r="N247" i="43"/>
  <c r="N248" i="43"/>
  <c r="N249" i="43"/>
  <c r="N250" i="43"/>
  <c r="N251" i="43"/>
  <c r="N252" i="43"/>
  <c r="N253" i="43"/>
  <c r="N254" i="43"/>
  <c r="N255" i="43"/>
  <c r="N256" i="43"/>
  <c r="N257" i="43"/>
  <c r="N258" i="43"/>
  <c r="N259" i="43"/>
  <c r="N260" i="43"/>
  <c r="N261" i="43"/>
  <c r="N262" i="43"/>
  <c r="N263" i="43"/>
  <c r="N264" i="43"/>
  <c r="N265" i="43"/>
  <c r="N266" i="43"/>
  <c r="N267" i="43"/>
  <c r="N268" i="43"/>
  <c r="N269" i="43"/>
  <c r="N270" i="43"/>
  <c r="N271" i="43"/>
  <c r="N272" i="43"/>
  <c r="N273" i="43"/>
  <c r="N274" i="43"/>
  <c r="N275" i="43"/>
  <c r="N276" i="43"/>
  <c r="N277" i="43"/>
  <c r="N278" i="43"/>
  <c r="N279" i="43"/>
  <c r="N280" i="43"/>
  <c r="N281" i="43"/>
  <c r="N282" i="43"/>
  <c r="N283" i="43"/>
  <c r="N284" i="43"/>
  <c r="N285" i="43"/>
  <c r="N286" i="43"/>
  <c r="N287" i="43"/>
  <c r="N288" i="43"/>
  <c r="N289" i="43"/>
  <c r="N290" i="43"/>
  <c r="N291" i="43"/>
  <c r="N292" i="43"/>
  <c r="N293" i="43"/>
  <c r="N294" i="43"/>
  <c r="N295" i="43"/>
  <c r="N296" i="43"/>
  <c r="N297" i="43"/>
  <c r="N298" i="43"/>
  <c r="N299" i="43"/>
  <c r="N300" i="43"/>
  <c r="N301" i="43"/>
  <c r="N302" i="43"/>
  <c r="N303" i="43"/>
  <c r="N304" i="43"/>
  <c r="N305" i="43"/>
  <c r="N306" i="43"/>
  <c r="N307" i="43"/>
  <c r="N308" i="43"/>
  <c r="N309" i="43"/>
  <c r="N310" i="43"/>
  <c r="N311" i="43"/>
  <c r="N312" i="43"/>
  <c r="N313" i="43"/>
  <c r="N314" i="43"/>
  <c r="N315" i="43"/>
  <c r="N316" i="43"/>
  <c r="N317" i="43"/>
  <c r="N318" i="43"/>
  <c r="N319" i="43"/>
  <c r="N320" i="43"/>
  <c r="N321" i="43"/>
  <c r="N322" i="43"/>
  <c r="N323" i="43"/>
  <c r="N324" i="43"/>
  <c r="N325" i="43"/>
  <c r="N326" i="43"/>
  <c r="N327" i="43"/>
  <c r="N328" i="43"/>
  <c r="N329" i="43"/>
  <c r="N330" i="43"/>
  <c r="N331" i="43"/>
  <c r="N332" i="43"/>
  <c r="N333" i="43"/>
  <c r="N334" i="43"/>
  <c r="N335" i="43"/>
  <c r="N336" i="43"/>
  <c r="N337" i="43"/>
  <c r="N338" i="43"/>
  <c r="N339" i="43"/>
  <c r="N340" i="43"/>
  <c r="N341" i="43"/>
  <c r="N342" i="43"/>
  <c r="N343" i="43"/>
  <c r="N344" i="43"/>
  <c r="N345" i="43"/>
  <c r="N346" i="43"/>
  <c r="N347" i="43"/>
  <c r="N348" i="43"/>
  <c r="N349" i="43"/>
  <c r="N350" i="43"/>
  <c r="N351" i="43"/>
  <c r="N352" i="43"/>
  <c r="N353" i="43"/>
  <c r="N354" i="43"/>
  <c r="N355" i="43"/>
  <c r="N356" i="43"/>
  <c r="N357" i="43"/>
  <c r="N358" i="43"/>
  <c r="N359" i="43"/>
  <c r="N360" i="43"/>
  <c r="N361" i="43"/>
  <c r="N362" i="43"/>
  <c r="N363" i="43"/>
  <c r="N364" i="43"/>
  <c r="N365" i="43"/>
  <c r="N366" i="43"/>
  <c r="N367" i="43"/>
  <c r="N368" i="43"/>
  <c r="N369" i="43"/>
  <c r="N370" i="43"/>
  <c r="N371" i="43"/>
  <c r="N372" i="43"/>
  <c r="N373" i="43"/>
  <c r="N374" i="43"/>
  <c r="N375" i="43"/>
  <c r="N376" i="43"/>
  <c r="N377" i="43"/>
  <c r="N378" i="43"/>
  <c r="N379" i="43"/>
  <c r="N380" i="43"/>
  <c r="N381" i="43"/>
  <c r="N382" i="43"/>
  <c r="N383" i="43"/>
  <c r="N384" i="43"/>
  <c r="N385" i="43"/>
  <c r="N386" i="43"/>
  <c r="N387" i="43"/>
  <c r="N388" i="43"/>
  <c r="N389" i="43"/>
  <c r="N390" i="43"/>
  <c r="N391" i="43"/>
  <c r="N392" i="43"/>
  <c r="N393" i="43"/>
  <c r="N394" i="43"/>
  <c r="N395" i="43"/>
  <c r="N396" i="43"/>
  <c r="N397" i="43"/>
  <c r="N398" i="43"/>
  <c r="N399" i="43"/>
  <c r="N400" i="43"/>
  <c r="N401" i="43"/>
  <c r="N402" i="43"/>
  <c r="N403" i="43"/>
  <c r="N404" i="43"/>
  <c r="N405" i="43"/>
  <c r="N406" i="43"/>
  <c r="N407" i="43"/>
  <c r="N408" i="43"/>
  <c r="N409" i="43"/>
  <c r="N410" i="43"/>
  <c r="N411" i="43"/>
  <c r="N412" i="43"/>
  <c r="N413" i="43"/>
  <c r="N414" i="43"/>
  <c r="N415" i="43"/>
  <c r="N416" i="43"/>
  <c r="N417" i="43"/>
  <c r="N418" i="43"/>
  <c r="N419" i="43"/>
  <c r="N420" i="43"/>
  <c r="N421" i="43"/>
  <c r="N422" i="43"/>
  <c r="N423" i="43"/>
  <c r="N424" i="43"/>
  <c r="N425" i="43"/>
  <c r="N426" i="43"/>
  <c r="N427" i="43"/>
  <c r="N428" i="43"/>
  <c r="N429" i="43"/>
  <c r="N430" i="43"/>
  <c r="N431" i="43"/>
  <c r="N432" i="43"/>
  <c r="N433" i="43"/>
  <c r="N434" i="43"/>
  <c r="N435" i="43"/>
  <c r="N436" i="43"/>
  <c r="N437" i="43"/>
  <c r="N438" i="43"/>
  <c r="N439" i="43"/>
  <c r="N440" i="43"/>
  <c r="N441" i="43"/>
  <c r="N442" i="43"/>
  <c r="N443" i="43"/>
  <c r="N444" i="43"/>
  <c r="N445" i="43"/>
  <c r="N446" i="43"/>
  <c r="N447" i="43"/>
  <c r="N448" i="43"/>
  <c r="N449" i="43"/>
  <c r="N450" i="43"/>
  <c r="N451" i="43"/>
  <c r="N452" i="43"/>
  <c r="N453" i="43"/>
  <c r="N454" i="43"/>
  <c r="N455" i="43"/>
  <c r="N456" i="43"/>
  <c r="N457" i="43"/>
  <c r="N458" i="43"/>
  <c r="N459" i="43"/>
  <c r="N460" i="43"/>
  <c r="N461" i="43"/>
  <c r="N462" i="43"/>
  <c r="N463" i="43"/>
  <c r="N464" i="43"/>
  <c r="N465" i="43"/>
  <c r="N466" i="43"/>
  <c r="N467" i="43"/>
  <c r="N468" i="43"/>
  <c r="N469" i="43"/>
  <c r="N470" i="43"/>
  <c r="N471" i="43"/>
  <c r="N472" i="43"/>
  <c r="N473" i="43"/>
  <c r="N474" i="43"/>
  <c r="N475" i="43"/>
  <c r="N476" i="43"/>
  <c r="N477" i="43"/>
  <c r="N478" i="43"/>
  <c r="N479" i="43"/>
  <c r="N480" i="43"/>
  <c r="N481" i="43"/>
  <c r="N482" i="43"/>
  <c r="N483" i="43"/>
  <c r="N484" i="43"/>
  <c r="N485" i="43"/>
  <c r="N486" i="43"/>
  <c r="N487" i="43"/>
  <c r="N488" i="43"/>
  <c r="N489" i="43"/>
  <c r="N490" i="43"/>
  <c r="N491" i="43"/>
  <c r="N492" i="43"/>
  <c r="N493" i="43"/>
  <c r="N494" i="43"/>
  <c r="N495" i="43"/>
  <c r="N496" i="43"/>
  <c r="N497" i="43"/>
  <c r="N498" i="43"/>
  <c r="N499" i="43"/>
  <c r="N500" i="43"/>
  <c r="N501" i="43"/>
  <c r="N502" i="43"/>
  <c r="N503" i="43"/>
  <c r="N504" i="43"/>
  <c r="N505" i="43"/>
  <c r="N506" i="43"/>
  <c r="N507" i="43"/>
  <c r="N508" i="43"/>
  <c r="N509" i="43"/>
  <c r="N510" i="43"/>
  <c r="N511" i="43"/>
  <c r="N512" i="43"/>
  <c r="N513" i="43"/>
  <c r="N514" i="43"/>
  <c r="N515" i="43"/>
  <c r="N516" i="43"/>
  <c r="N517" i="43"/>
  <c r="N518" i="43"/>
  <c r="N519" i="43"/>
  <c r="N520" i="43"/>
  <c r="N521" i="43"/>
  <c r="N522" i="43"/>
  <c r="N523" i="43"/>
  <c r="N524" i="43"/>
  <c r="N525" i="43"/>
  <c r="N526" i="43"/>
  <c r="N527" i="43"/>
  <c r="N528" i="43"/>
  <c r="N529" i="43"/>
  <c r="N530" i="43"/>
  <c r="N531" i="43"/>
  <c r="N532" i="43"/>
  <c r="N533" i="43"/>
  <c r="N534" i="43"/>
  <c r="N535" i="43"/>
  <c r="N536" i="43"/>
  <c r="N537" i="43"/>
  <c r="N538" i="43"/>
  <c r="N539" i="43"/>
  <c r="N540" i="43"/>
  <c r="N541" i="43"/>
  <c r="N542" i="43"/>
  <c r="N543" i="43"/>
  <c r="N544" i="43"/>
  <c r="N545" i="43"/>
  <c r="N546" i="43"/>
  <c r="N547" i="43"/>
  <c r="N548" i="43"/>
  <c r="N549" i="43"/>
  <c r="N550" i="43"/>
  <c r="N551" i="43"/>
  <c r="N552" i="43"/>
  <c r="N553" i="43"/>
  <c r="N554" i="43"/>
  <c r="N555" i="43"/>
  <c r="N556" i="43"/>
  <c r="N557" i="43"/>
  <c r="N558" i="43"/>
  <c r="N559" i="43"/>
  <c r="N560" i="43"/>
  <c r="N561" i="43"/>
  <c r="N562" i="43"/>
  <c r="N563" i="43"/>
  <c r="N564" i="43"/>
  <c r="N565" i="43"/>
  <c r="N566" i="43"/>
  <c r="N567" i="43"/>
  <c r="N568" i="43"/>
  <c r="N569" i="43"/>
  <c r="N570" i="43"/>
  <c r="N571" i="43"/>
  <c r="N572" i="43"/>
  <c r="N573" i="43"/>
  <c r="N574" i="43"/>
  <c r="N575" i="43"/>
  <c r="N576" i="43"/>
  <c r="N577" i="43"/>
  <c r="N578" i="43"/>
  <c r="N579" i="43"/>
  <c r="N580" i="43"/>
  <c r="N581" i="43"/>
  <c r="N582" i="43"/>
  <c r="N583" i="43"/>
  <c r="N584" i="43"/>
  <c r="N585" i="43"/>
  <c r="N586" i="43"/>
  <c r="N587" i="43"/>
  <c r="N588" i="43"/>
  <c r="N589" i="43"/>
  <c r="N590" i="43"/>
  <c r="N591" i="43"/>
  <c r="N592" i="43"/>
  <c r="N593" i="43"/>
  <c r="N594" i="43"/>
  <c r="N595" i="43"/>
  <c r="N596" i="43"/>
  <c r="N597" i="43"/>
  <c r="N598" i="43"/>
  <c r="N599" i="43"/>
  <c r="N600" i="43"/>
  <c r="N601" i="43"/>
  <c r="N602" i="43"/>
  <c r="N603" i="43"/>
  <c r="N604" i="43"/>
  <c r="N605" i="43"/>
  <c r="N606" i="43"/>
  <c r="N607" i="43"/>
  <c r="N608" i="43"/>
  <c r="N609" i="43"/>
  <c r="N610" i="43"/>
  <c r="N611" i="43"/>
  <c r="N612" i="43"/>
  <c r="N613" i="43"/>
  <c r="N614" i="43"/>
  <c r="N615" i="43"/>
  <c r="N616" i="43"/>
  <c r="N617" i="43"/>
  <c r="N618" i="43"/>
  <c r="N619" i="43"/>
  <c r="N620" i="43"/>
  <c r="N621" i="43"/>
  <c r="N622" i="43"/>
  <c r="N623" i="43"/>
  <c r="N624" i="43"/>
  <c r="N625" i="43"/>
  <c r="N626" i="43"/>
  <c r="N627" i="43"/>
  <c r="N628" i="43"/>
  <c r="N629" i="43"/>
  <c r="N630" i="43"/>
  <c r="N631" i="43"/>
  <c r="N632" i="43"/>
  <c r="N633" i="43"/>
  <c r="N634" i="43"/>
  <c r="N635" i="43"/>
  <c r="N636" i="43"/>
  <c r="N637" i="43"/>
  <c r="N638" i="43"/>
  <c r="N639" i="43"/>
  <c r="N640" i="43"/>
  <c r="N641" i="43"/>
  <c r="N642" i="43"/>
  <c r="N643" i="43"/>
  <c r="N644" i="43"/>
  <c r="N645" i="43"/>
  <c r="N646" i="43"/>
  <c r="N647" i="43"/>
  <c r="N648" i="43"/>
  <c r="N649" i="43"/>
  <c r="N650" i="43"/>
  <c r="N651" i="43"/>
  <c r="N652" i="43"/>
  <c r="N653" i="43"/>
  <c r="N654" i="43"/>
  <c r="N655" i="43"/>
  <c r="N656" i="43"/>
  <c r="N657" i="43"/>
  <c r="N658" i="43"/>
  <c r="N659" i="43"/>
  <c r="N660" i="43"/>
  <c r="N661" i="43"/>
  <c r="N662" i="43"/>
  <c r="N663" i="43"/>
  <c r="N664" i="43"/>
  <c r="N665" i="43"/>
  <c r="N666" i="43"/>
  <c r="N667" i="43"/>
  <c r="N668" i="43"/>
  <c r="N669" i="43"/>
  <c r="N670" i="43"/>
  <c r="N671" i="43"/>
  <c r="N672" i="43"/>
  <c r="N673" i="43"/>
  <c r="N674" i="43"/>
  <c r="N675" i="43"/>
  <c r="N676" i="43"/>
  <c r="N677" i="43"/>
  <c r="N678" i="43"/>
  <c r="N679" i="43"/>
  <c r="N680" i="43"/>
  <c r="N681" i="43"/>
  <c r="H2" i="42"/>
  <c r="K4" i="42" s="1"/>
  <c r="H3" i="42"/>
  <c r="K5" i="42"/>
  <c r="H4" i="42"/>
  <c r="H5" i="42"/>
  <c r="H6" i="42"/>
  <c r="H7" i="42"/>
  <c r="H8" i="42"/>
  <c r="H9" i="42"/>
  <c r="H10" i="42"/>
  <c r="H11" i="42"/>
  <c r="H12" i="42"/>
  <c r="H13" i="42"/>
  <c r="H14" i="42"/>
  <c r="H15" i="42"/>
  <c r="H16" i="42"/>
  <c r="H17" i="42"/>
  <c r="H18" i="42"/>
  <c r="H19" i="42"/>
  <c r="H20" i="42"/>
  <c r="H21" i="42"/>
  <c r="H22" i="42"/>
  <c r="H23" i="42"/>
  <c r="H24" i="42"/>
  <c r="H25" i="42"/>
  <c r="H26" i="42"/>
  <c r="H27" i="42"/>
  <c r="H28" i="42"/>
  <c r="H29" i="42"/>
  <c r="H30" i="42"/>
  <c r="H31" i="42"/>
  <c r="H32" i="42"/>
  <c r="H33" i="42"/>
  <c r="H34" i="42"/>
  <c r="H35" i="42"/>
  <c r="H36" i="42"/>
  <c r="H37" i="42"/>
  <c r="H38" i="42"/>
  <c r="H39" i="42"/>
  <c r="H40" i="42"/>
  <c r="H41" i="42"/>
  <c r="H42" i="42"/>
  <c r="H43" i="42"/>
  <c r="H44" i="42"/>
  <c r="H45" i="42"/>
  <c r="H46" i="42"/>
  <c r="H47" i="42"/>
  <c r="H48" i="42"/>
  <c r="H49" i="42"/>
  <c r="H50" i="42"/>
  <c r="H51" i="42"/>
  <c r="H52" i="42"/>
  <c r="H53" i="42"/>
  <c r="H54" i="42"/>
  <c r="H55" i="42"/>
  <c r="H56" i="42"/>
  <c r="H57" i="42"/>
  <c r="H58" i="42"/>
  <c r="H59" i="42"/>
  <c r="H60" i="42"/>
  <c r="H61" i="42"/>
  <c r="H62" i="42"/>
  <c r="H63" i="42"/>
  <c r="H64" i="42"/>
  <c r="H65" i="42"/>
  <c r="H66" i="42"/>
  <c r="H67" i="42"/>
  <c r="H68" i="42"/>
  <c r="H69" i="42"/>
  <c r="H70" i="42"/>
  <c r="H71" i="42"/>
  <c r="H72" i="42"/>
  <c r="H73" i="42"/>
  <c r="H74" i="42"/>
  <c r="H75" i="42"/>
  <c r="H76" i="42"/>
  <c r="H77" i="42"/>
  <c r="H78" i="42"/>
  <c r="H79" i="42"/>
  <c r="H80" i="42"/>
  <c r="H81" i="42"/>
  <c r="H82" i="42"/>
  <c r="H83" i="42"/>
  <c r="H84" i="42"/>
  <c r="H85" i="42"/>
  <c r="H86" i="42"/>
  <c r="H87" i="42"/>
  <c r="H88" i="42"/>
  <c r="H89" i="42"/>
  <c r="H90" i="42"/>
  <c r="H91" i="42"/>
  <c r="H92" i="42"/>
  <c r="H93" i="42"/>
  <c r="H94" i="42"/>
  <c r="H95" i="42"/>
  <c r="H96" i="42"/>
  <c r="H97" i="42"/>
  <c r="H98" i="42"/>
  <c r="H99" i="42"/>
  <c r="H100" i="42"/>
  <c r="H101" i="42"/>
  <c r="H102" i="42"/>
  <c r="H103" i="42"/>
  <c r="H104" i="42"/>
  <c r="H105" i="42"/>
  <c r="H106" i="42"/>
  <c r="H107" i="42"/>
  <c r="H108" i="42"/>
  <c r="H109" i="42"/>
  <c r="H110" i="42"/>
  <c r="H111" i="42"/>
  <c r="H112" i="42"/>
  <c r="H113" i="42"/>
  <c r="H114" i="42"/>
  <c r="H115" i="42"/>
  <c r="H116" i="42"/>
  <c r="H117" i="42"/>
  <c r="H118" i="42"/>
  <c r="H119" i="42"/>
  <c r="H120" i="42"/>
  <c r="H121" i="42"/>
  <c r="H122" i="42"/>
  <c r="H123" i="42"/>
  <c r="H124" i="42"/>
  <c r="H125" i="42"/>
  <c r="H126" i="42"/>
  <c r="H127" i="42"/>
  <c r="H128" i="42"/>
  <c r="H129" i="42"/>
  <c r="H130" i="42"/>
  <c r="H131" i="42"/>
  <c r="H132" i="42"/>
  <c r="H133" i="42"/>
  <c r="H134" i="42"/>
  <c r="H135" i="42"/>
  <c r="H136" i="42"/>
  <c r="H137" i="42"/>
  <c r="H138" i="42"/>
  <c r="H139" i="42"/>
  <c r="H140" i="42"/>
  <c r="H141" i="42"/>
  <c r="H142" i="42"/>
  <c r="H143" i="42"/>
  <c r="H144" i="42"/>
  <c r="H145" i="42"/>
  <c r="H146" i="42"/>
  <c r="H147" i="42"/>
  <c r="H148" i="42"/>
  <c r="H149" i="42"/>
  <c r="H150" i="42"/>
  <c r="H151" i="42"/>
  <c r="H152" i="42"/>
  <c r="H153" i="42"/>
  <c r="H154" i="42"/>
  <c r="H155" i="42"/>
  <c r="H156" i="42"/>
  <c r="H157" i="42"/>
  <c r="H158" i="42"/>
  <c r="H159" i="42"/>
  <c r="H160" i="42"/>
  <c r="H161" i="42"/>
  <c r="H162" i="42"/>
  <c r="H163" i="42"/>
  <c r="H164" i="42"/>
  <c r="H165" i="42"/>
  <c r="H166" i="42"/>
  <c r="H167" i="42"/>
  <c r="H168" i="42"/>
  <c r="H169" i="42"/>
  <c r="H170" i="42"/>
  <c r="H171" i="42"/>
  <c r="H172" i="42"/>
  <c r="H173" i="42"/>
  <c r="H174" i="42"/>
  <c r="H175" i="42"/>
  <c r="H176" i="42"/>
  <c r="H177" i="42"/>
  <c r="H178" i="42"/>
  <c r="H179" i="42"/>
  <c r="H180" i="42"/>
  <c r="H181" i="42"/>
  <c r="H182" i="42"/>
  <c r="H183" i="42"/>
  <c r="H184" i="42"/>
  <c r="H185" i="42"/>
  <c r="H186" i="42"/>
  <c r="H187" i="42"/>
  <c r="H188" i="42"/>
  <c r="H189" i="42"/>
  <c r="H190" i="42"/>
  <c r="H191" i="42"/>
  <c r="H192" i="42"/>
  <c r="H193" i="42"/>
  <c r="H194" i="42"/>
  <c r="H195" i="42"/>
  <c r="H196" i="42"/>
  <c r="H197" i="42"/>
  <c r="H198" i="42"/>
  <c r="H199" i="42"/>
  <c r="H200" i="42"/>
  <c r="H201" i="42"/>
  <c r="H202" i="42"/>
  <c r="H203" i="42"/>
  <c r="H204" i="42"/>
  <c r="H205" i="42"/>
  <c r="H206" i="42"/>
  <c r="H207" i="42"/>
  <c r="H208" i="42"/>
  <c r="H209" i="42"/>
  <c r="H210" i="42"/>
  <c r="H211" i="42"/>
  <c r="H212" i="42"/>
  <c r="H213" i="42"/>
  <c r="H214" i="42"/>
  <c r="H215" i="42"/>
  <c r="H216" i="42"/>
  <c r="H217" i="42"/>
  <c r="H218" i="42"/>
  <c r="H219" i="42"/>
  <c r="H220" i="42"/>
  <c r="H221" i="42"/>
  <c r="H222" i="42"/>
  <c r="H223" i="42"/>
  <c r="H224" i="42"/>
  <c r="H225" i="42"/>
  <c r="H226" i="42"/>
  <c r="H227" i="42"/>
  <c r="H228" i="42"/>
  <c r="H229" i="42"/>
  <c r="H230" i="42"/>
  <c r="H231" i="42"/>
  <c r="H232" i="42"/>
  <c r="H233" i="42"/>
  <c r="H234" i="42"/>
  <c r="H235" i="42"/>
  <c r="H236" i="42"/>
  <c r="H237" i="42"/>
  <c r="H238" i="42"/>
  <c r="H239" i="42"/>
  <c r="H240" i="42"/>
  <c r="H241" i="42"/>
  <c r="H242" i="42"/>
  <c r="H243" i="42"/>
  <c r="H244" i="42"/>
  <c r="H245" i="42"/>
  <c r="H246" i="42"/>
  <c r="H247" i="42"/>
  <c r="H248" i="42"/>
  <c r="H249" i="42"/>
  <c r="H250" i="42"/>
  <c r="H251" i="42"/>
  <c r="H252" i="42"/>
  <c r="H253" i="42"/>
  <c r="H254" i="42"/>
  <c r="H255" i="42"/>
  <c r="H256" i="42"/>
  <c r="H257" i="42"/>
  <c r="H258" i="42"/>
  <c r="H259" i="42"/>
  <c r="H260" i="42"/>
  <c r="H261" i="42"/>
  <c r="H262" i="42"/>
  <c r="H263" i="42"/>
  <c r="H264" i="42"/>
  <c r="H265" i="42"/>
  <c r="H266" i="42"/>
  <c r="H267" i="42"/>
  <c r="H268" i="42"/>
  <c r="H269" i="42"/>
  <c r="H270" i="42"/>
  <c r="H271" i="42"/>
  <c r="H272" i="42"/>
  <c r="H273" i="42"/>
  <c r="H274" i="42"/>
  <c r="H275" i="42"/>
  <c r="H276" i="42"/>
  <c r="H277" i="42"/>
  <c r="H278" i="42"/>
  <c r="H279" i="42"/>
  <c r="H280" i="42"/>
  <c r="H281" i="42"/>
  <c r="H282" i="42"/>
  <c r="H283" i="42"/>
  <c r="H284" i="42"/>
  <c r="H285" i="42"/>
  <c r="H286" i="42"/>
  <c r="H287" i="42"/>
  <c r="H288" i="42"/>
  <c r="H289" i="42"/>
  <c r="H290" i="42"/>
  <c r="H291" i="42"/>
  <c r="H292" i="42"/>
  <c r="H293" i="42"/>
  <c r="H294" i="42"/>
  <c r="H295" i="42"/>
  <c r="H296" i="42"/>
  <c r="H297" i="42"/>
  <c r="H298" i="42"/>
  <c r="H299" i="42"/>
  <c r="H300" i="42"/>
  <c r="H301" i="42"/>
  <c r="H302" i="42"/>
  <c r="H303" i="42"/>
  <c r="H304" i="42"/>
  <c r="H305" i="42"/>
  <c r="H306" i="42"/>
  <c r="H307" i="42"/>
  <c r="H308" i="42"/>
  <c r="H309" i="42"/>
  <c r="H310" i="42"/>
  <c r="H311" i="42"/>
  <c r="H312" i="42"/>
  <c r="H313" i="42"/>
  <c r="H314" i="42"/>
  <c r="H315" i="42"/>
  <c r="H316" i="42"/>
  <c r="H317" i="42"/>
  <c r="H318" i="42"/>
  <c r="H319" i="42"/>
  <c r="H320" i="42"/>
  <c r="H321" i="42"/>
  <c r="H322" i="42"/>
  <c r="H323" i="42"/>
  <c r="H324" i="42"/>
  <c r="H325" i="42"/>
  <c r="H326" i="42"/>
  <c r="H327" i="42"/>
  <c r="H328" i="42"/>
  <c r="H329" i="42"/>
  <c r="H330" i="42"/>
  <c r="H331" i="42"/>
  <c r="H332" i="42"/>
  <c r="H333" i="42"/>
  <c r="H334" i="42"/>
  <c r="H335" i="42"/>
  <c r="H336" i="42"/>
  <c r="H337" i="42"/>
  <c r="H338" i="42"/>
  <c r="H339" i="42"/>
  <c r="H340" i="42"/>
  <c r="H341" i="42"/>
  <c r="H342" i="42"/>
  <c r="H343" i="42"/>
  <c r="H344" i="42"/>
  <c r="H345" i="42"/>
  <c r="H346" i="42"/>
  <c r="H347" i="42"/>
  <c r="H348" i="42"/>
  <c r="H349" i="42"/>
  <c r="H350" i="42"/>
  <c r="H351" i="42"/>
  <c r="H352" i="42"/>
  <c r="H353" i="42"/>
  <c r="H354" i="42"/>
  <c r="H355" i="42"/>
  <c r="H356" i="42"/>
  <c r="H357" i="42"/>
  <c r="H358" i="42"/>
  <c r="H359" i="42"/>
  <c r="H360" i="42"/>
  <c r="H361" i="42"/>
  <c r="H362" i="42"/>
  <c r="H363" i="42"/>
  <c r="H364" i="42"/>
  <c r="H365" i="42"/>
  <c r="H366" i="42"/>
  <c r="H367" i="42"/>
  <c r="H368" i="42"/>
  <c r="H369" i="42"/>
  <c r="H370" i="42"/>
  <c r="H371" i="42"/>
  <c r="H372" i="42"/>
  <c r="H373" i="42"/>
  <c r="H374" i="42"/>
  <c r="H375" i="42"/>
  <c r="H376" i="42"/>
  <c r="H377" i="42"/>
  <c r="H378" i="42"/>
  <c r="H379" i="42"/>
  <c r="H380" i="42"/>
  <c r="H381" i="42"/>
  <c r="H382" i="42"/>
  <c r="H383" i="42"/>
  <c r="H384" i="42"/>
  <c r="H385" i="42"/>
  <c r="H386" i="42"/>
  <c r="H387" i="42"/>
  <c r="H388" i="42"/>
  <c r="H389" i="42"/>
  <c r="H390" i="42"/>
  <c r="H391" i="42"/>
  <c r="H392" i="42"/>
  <c r="H393" i="42"/>
  <c r="H394" i="42"/>
  <c r="H395" i="42"/>
  <c r="H396" i="42"/>
  <c r="H397" i="42"/>
  <c r="H398" i="42"/>
  <c r="H399" i="42"/>
  <c r="H400" i="42"/>
  <c r="H401" i="42"/>
  <c r="H402" i="42"/>
  <c r="H403" i="42"/>
  <c r="H404" i="42"/>
  <c r="H405" i="42"/>
  <c r="H406" i="42"/>
  <c r="H407" i="42"/>
  <c r="H408" i="42"/>
  <c r="H409" i="42"/>
  <c r="H410" i="42"/>
  <c r="H411" i="42"/>
  <c r="H412" i="42"/>
  <c r="H413" i="42"/>
  <c r="H414" i="42"/>
  <c r="H415" i="42"/>
  <c r="H416" i="42"/>
  <c r="H417" i="42"/>
  <c r="H418" i="42"/>
  <c r="H419" i="42"/>
  <c r="H420" i="42"/>
  <c r="H421" i="42"/>
  <c r="H422" i="42"/>
  <c r="H423" i="42"/>
  <c r="H424" i="42"/>
  <c r="H425" i="42"/>
  <c r="H426" i="42"/>
  <c r="H427" i="42"/>
  <c r="H428" i="42"/>
  <c r="H429" i="42"/>
  <c r="H430" i="42"/>
  <c r="H431" i="42"/>
  <c r="H432" i="42"/>
  <c r="H433" i="42"/>
  <c r="H434" i="42"/>
  <c r="H435" i="42"/>
  <c r="H436" i="42"/>
  <c r="H437" i="42"/>
  <c r="H438" i="42"/>
  <c r="H439" i="42"/>
  <c r="H440" i="42"/>
  <c r="H441" i="42"/>
  <c r="H442" i="42"/>
  <c r="H443" i="42"/>
  <c r="H444" i="42"/>
  <c r="H445" i="42"/>
  <c r="H446" i="42"/>
  <c r="H447" i="42"/>
  <c r="H448" i="42"/>
  <c r="H449" i="42"/>
  <c r="H450" i="42"/>
  <c r="H451" i="42"/>
  <c r="H452" i="42"/>
  <c r="H453" i="42"/>
  <c r="H454" i="42"/>
  <c r="H455" i="42"/>
  <c r="H456" i="42"/>
  <c r="H457" i="42"/>
  <c r="H458" i="42"/>
  <c r="H459" i="42"/>
  <c r="H460" i="42"/>
  <c r="H461" i="42"/>
  <c r="H462" i="42"/>
  <c r="H463" i="42"/>
  <c r="H464" i="42"/>
  <c r="H465" i="42"/>
  <c r="H466" i="42"/>
  <c r="H467" i="42"/>
  <c r="H468" i="42"/>
  <c r="H469" i="42"/>
  <c r="H470" i="42"/>
  <c r="H471" i="42"/>
  <c r="H472" i="42"/>
  <c r="H473" i="42"/>
  <c r="H474" i="42"/>
  <c r="H475" i="42"/>
  <c r="H476" i="42"/>
  <c r="H477" i="42"/>
  <c r="H478" i="42"/>
  <c r="H479" i="42"/>
  <c r="H480" i="42"/>
  <c r="H481" i="42"/>
  <c r="H482" i="42"/>
  <c r="H483" i="42"/>
  <c r="H484" i="42"/>
  <c r="H485" i="42"/>
  <c r="H486" i="42"/>
  <c r="H487" i="42"/>
  <c r="H488" i="42"/>
  <c r="H489" i="42"/>
  <c r="H490" i="42"/>
  <c r="H491" i="42"/>
  <c r="H492" i="42"/>
  <c r="H493" i="42"/>
  <c r="H494" i="42"/>
  <c r="H495" i="42"/>
  <c r="H496" i="42"/>
  <c r="H497" i="42"/>
  <c r="H498" i="42"/>
  <c r="H499" i="42"/>
  <c r="H500" i="42"/>
  <c r="H501" i="42"/>
  <c r="H502" i="42"/>
  <c r="H503" i="42"/>
  <c r="H504" i="42"/>
  <c r="H505" i="42"/>
  <c r="H506" i="42"/>
  <c r="H507" i="42"/>
  <c r="H508" i="42"/>
  <c r="H509" i="42"/>
  <c r="H510" i="42"/>
  <c r="H511" i="42"/>
  <c r="H512" i="42"/>
  <c r="H513" i="42"/>
  <c r="H514" i="42"/>
  <c r="H515" i="42"/>
  <c r="H516" i="42"/>
  <c r="H517" i="42"/>
  <c r="H518" i="42"/>
  <c r="H519" i="42"/>
  <c r="H520" i="42"/>
  <c r="H521" i="42"/>
  <c r="H522" i="42"/>
  <c r="H523" i="42"/>
  <c r="H524" i="42"/>
  <c r="H525" i="42"/>
  <c r="H526" i="42"/>
  <c r="H527" i="42"/>
  <c r="H528" i="42"/>
  <c r="H529" i="42"/>
  <c r="H530" i="42"/>
  <c r="H531" i="42"/>
  <c r="H532" i="42"/>
  <c r="H533" i="42"/>
  <c r="H534" i="42"/>
  <c r="H535" i="42"/>
  <c r="H536" i="42"/>
  <c r="H537" i="42"/>
  <c r="H538" i="42"/>
  <c r="H539" i="42"/>
  <c r="H540" i="42"/>
  <c r="H541" i="42"/>
  <c r="H542" i="42"/>
  <c r="H543" i="42"/>
  <c r="H544" i="42"/>
  <c r="H545" i="42"/>
  <c r="H546" i="42"/>
  <c r="H547" i="42"/>
  <c r="H548" i="42"/>
  <c r="H549" i="42"/>
  <c r="H550" i="42"/>
  <c r="H551" i="42"/>
  <c r="H552" i="42"/>
  <c r="H553" i="42"/>
  <c r="H554" i="42"/>
  <c r="H555" i="42"/>
  <c r="H556" i="42"/>
  <c r="H557" i="42"/>
  <c r="H558" i="42"/>
  <c r="H559" i="42"/>
  <c r="H560" i="42"/>
  <c r="H561" i="42"/>
  <c r="H562" i="42"/>
  <c r="H563" i="42"/>
  <c r="H564" i="42"/>
  <c r="H565" i="42"/>
  <c r="H566" i="42"/>
  <c r="H567" i="42"/>
  <c r="H568" i="42"/>
  <c r="H569" i="42"/>
  <c r="H570" i="42"/>
  <c r="H571" i="42"/>
  <c r="H572" i="42"/>
  <c r="H573" i="42"/>
  <c r="H574" i="42"/>
  <c r="H575" i="42"/>
  <c r="H576" i="42"/>
  <c r="H577" i="42"/>
  <c r="H578" i="42"/>
  <c r="H579" i="42"/>
  <c r="H580" i="42"/>
  <c r="H581" i="42"/>
  <c r="H582" i="42"/>
  <c r="H583" i="42"/>
  <c r="H584" i="42"/>
  <c r="H585" i="42"/>
  <c r="H586" i="42"/>
  <c r="H587" i="42"/>
  <c r="H588" i="42"/>
  <c r="H589" i="42"/>
  <c r="H590" i="42"/>
  <c r="H591" i="42"/>
  <c r="H592" i="42"/>
  <c r="H593" i="42"/>
  <c r="H594" i="42"/>
  <c r="H595" i="42"/>
  <c r="H596" i="42"/>
  <c r="H597" i="42"/>
  <c r="H598" i="42"/>
  <c r="H599" i="42"/>
  <c r="H600" i="42"/>
  <c r="H601" i="42"/>
  <c r="H602" i="42"/>
  <c r="H603" i="42"/>
  <c r="H604" i="42"/>
  <c r="H605" i="42"/>
  <c r="H606" i="42"/>
  <c r="H607" i="42"/>
  <c r="H608" i="42"/>
  <c r="H609" i="42"/>
  <c r="H610" i="42"/>
  <c r="H611" i="42"/>
  <c r="H612" i="42"/>
  <c r="H613" i="42"/>
  <c r="H614" i="42"/>
  <c r="H615" i="42"/>
  <c r="H616" i="42"/>
  <c r="H617" i="42"/>
  <c r="H618" i="42"/>
  <c r="H619" i="42"/>
  <c r="H620" i="42"/>
  <c r="H621" i="42"/>
  <c r="H622" i="42"/>
  <c r="H623" i="42"/>
  <c r="H624" i="42"/>
  <c r="H625" i="42"/>
  <c r="H626" i="42"/>
  <c r="H627" i="42"/>
  <c r="H628" i="42"/>
  <c r="H629" i="42"/>
  <c r="H630" i="42"/>
  <c r="H631" i="42"/>
  <c r="H632" i="42"/>
  <c r="H633" i="42"/>
  <c r="H634" i="42"/>
  <c r="H635" i="42"/>
  <c r="H636" i="42"/>
  <c r="H637" i="42"/>
  <c r="H638" i="42"/>
  <c r="H639" i="42"/>
  <c r="H640" i="42"/>
  <c r="H641" i="42"/>
  <c r="H642" i="42"/>
  <c r="H643" i="42"/>
  <c r="H644" i="42"/>
  <c r="H645" i="42"/>
  <c r="H646" i="42"/>
  <c r="H647" i="42"/>
  <c r="H648" i="42"/>
  <c r="H649" i="42"/>
  <c r="H650" i="42"/>
  <c r="H651" i="42"/>
  <c r="H652" i="42"/>
  <c r="H653" i="42"/>
  <c r="H654" i="42"/>
  <c r="H655" i="42"/>
  <c r="H656" i="42"/>
  <c r="H657" i="42"/>
  <c r="H658" i="42"/>
  <c r="H659" i="42"/>
  <c r="H660" i="42"/>
  <c r="H661" i="42"/>
  <c r="H662" i="42"/>
  <c r="H663" i="42"/>
  <c r="H664" i="42"/>
  <c r="H665" i="42"/>
  <c r="H666" i="42"/>
  <c r="H667" i="42"/>
  <c r="H668" i="42"/>
  <c r="H669" i="42"/>
  <c r="H670" i="42"/>
  <c r="H671" i="42"/>
  <c r="H672" i="42"/>
  <c r="H673" i="42"/>
  <c r="H674" i="42"/>
  <c r="H675" i="42"/>
  <c r="H676" i="42"/>
  <c r="H677" i="42"/>
  <c r="H678" i="42"/>
  <c r="H679" i="42"/>
  <c r="H680" i="42"/>
  <c r="H681" i="42"/>
  <c r="H2" i="41"/>
  <c r="H3" i="41"/>
  <c r="H4" i="41"/>
  <c r="K4" i="41" s="1"/>
  <c r="H5" i="41"/>
  <c r="H6" i="41"/>
  <c r="H7" i="41"/>
  <c r="H8" i="41"/>
  <c r="H9" i="41"/>
  <c r="H10" i="41"/>
  <c r="H11" i="41"/>
  <c r="H12" i="41"/>
  <c r="H13" i="41"/>
  <c r="H14" i="41"/>
  <c r="H15" i="41"/>
  <c r="H16" i="41"/>
  <c r="H17" i="41"/>
  <c r="H18" i="41"/>
  <c r="H19" i="41"/>
  <c r="H20" i="41"/>
  <c r="H21" i="41"/>
  <c r="H22" i="41"/>
  <c r="H23" i="41"/>
  <c r="H24" i="41"/>
  <c r="H25" i="41"/>
  <c r="H26" i="41"/>
  <c r="H27" i="41"/>
  <c r="H28" i="41"/>
  <c r="H29" i="41"/>
  <c r="H30" i="41"/>
  <c r="H31" i="41"/>
  <c r="H32" i="41"/>
  <c r="H33" i="41"/>
  <c r="H34" i="41"/>
  <c r="H35" i="41"/>
  <c r="H36" i="41"/>
  <c r="H37" i="41"/>
  <c r="H38" i="41"/>
  <c r="H39" i="41"/>
  <c r="H40" i="41"/>
  <c r="H41" i="41"/>
  <c r="H42" i="41"/>
  <c r="H43" i="41"/>
  <c r="H44" i="41"/>
  <c r="H45" i="41"/>
  <c r="H46" i="41"/>
  <c r="H47" i="41"/>
  <c r="H48" i="41"/>
  <c r="H49" i="41"/>
  <c r="H50" i="41"/>
  <c r="H51" i="41"/>
  <c r="H52" i="41"/>
  <c r="H53" i="41"/>
  <c r="H54" i="41"/>
  <c r="H55" i="41"/>
  <c r="H56" i="41"/>
  <c r="H57" i="41"/>
  <c r="H58" i="41"/>
  <c r="H59" i="41"/>
  <c r="H60" i="41"/>
  <c r="H61" i="41"/>
  <c r="H62" i="41"/>
  <c r="H63" i="41"/>
  <c r="H64" i="41"/>
  <c r="H65" i="41"/>
  <c r="H66" i="41"/>
  <c r="H67" i="41"/>
  <c r="H68" i="41"/>
  <c r="H69" i="41"/>
  <c r="H70" i="41"/>
  <c r="H71" i="41"/>
  <c r="H72" i="41"/>
  <c r="H73" i="41"/>
  <c r="H74" i="41"/>
  <c r="H75" i="41"/>
  <c r="H76" i="41"/>
  <c r="H77" i="41"/>
  <c r="H78" i="41"/>
  <c r="H79" i="41"/>
  <c r="H80" i="41"/>
  <c r="H81" i="41"/>
  <c r="H82" i="41"/>
  <c r="H83" i="41"/>
  <c r="H84" i="41"/>
  <c r="H85" i="41"/>
  <c r="H86" i="41"/>
  <c r="H87" i="41"/>
  <c r="H88" i="41"/>
  <c r="H89" i="41"/>
  <c r="H90" i="41"/>
  <c r="H91" i="41"/>
  <c r="H92" i="41"/>
  <c r="H93" i="41"/>
  <c r="H94" i="41"/>
  <c r="H95" i="41"/>
  <c r="H96" i="41"/>
  <c r="H97" i="41"/>
  <c r="H98" i="41"/>
  <c r="H99" i="41"/>
  <c r="H100" i="41"/>
  <c r="H101" i="41"/>
  <c r="H102" i="41"/>
  <c r="H103" i="41"/>
  <c r="H104" i="41"/>
  <c r="H105" i="41"/>
  <c r="H106" i="41"/>
  <c r="H107" i="41"/>
  <c r="H108" i="41"/>
  <c r="H109" i="41"/>
  <c r="H110" i="41"/>
  <c r="H111" i="41"/>
  <c r="H112" i="41"/>
  <c r="H113" i="41"/>
  <c r="H114" i="41"/>
  <c r="H115" i="41"/>
  <c r="H116" i="41"/>
  <c r="H117" i="41"/>
  <c r="H118" i="41"/>
  <c r="H119" i="41"/>
  <c r="H120" i="41"/>
  <c r="H121" i="41"/>
  <c r="H122" i="41"/>
  <c r="H123" i="41"/>
  <c r="H124" i="41"/>
  <c r="H125" i="41"/>
  <c r="H126" i="41"/>
  <c r="H127" i="41"/>
  <c r="H128" i="41"/>
  <c r="H129" i="41"/>
  <c r="H130" i="41"/>
  <c r="H131" i="41"/>
  <c r="H132" i="41"/>
  <c r="H133" i="41"/>
  <c r="H134" i="41"/>
  <c r="H135" i="41"/>
  <c r="H136" i="41"/>
  <c r="H137" i="41"/>
  <c r="H138" i="41"/>
  <c r="H139" i="41"/>
  <c r="H140" i="41"/>
  <c r="H141" i="41"/>
  <c r="H142" i="41"/>
  <c r="H143" i="41"/>
  <c r="H144" i="41"/>
  <c r="H145" i="41"/>
  <c r="H146" i="41"/>
  <c r="H147" i="41"/>
  <c r="H148" i="41"/>
  <c r="H149" i="41"/>
  <c r="H150" i="41"/>
  <c r="H151" i="41"/>
  <c r="H152" i="41"/>
  <c r="H153" i="41"/>
  <c r="H154" i="41"/>
  <c r="H155" i="41"/>
  <c r="H156" i="41"/>
  <c r="H157" i="41"/>
  <c r="H158" i="41"/>
  <c r="H159" i="41"/>
  <c r="H160" i="41"/>
  <c r="H161" i="41"/>
  <c r="H162" i="41"/>
  <c r="H163" i="41"/>
  <c r="H164" i="41"/>
  <c r="H165" i="41"/>
  <c r="H166" i="41"/>
  <c r="H167" i="41"/>
  <c r="H168" i="41"/>
  <c r="H169" i="41"/>
  <c r="H170" i="41"/>
  <c r="H171" i="41"/>
  <c r="H172" i="41"/>
  <c r="H173" i="41"/>
  <c r="H174" i="41"/>
  <c r="H175" i="41"/>
  <c r="H176" i="41"/>
  <c r="H177" i="41"/>
  <c r="H178" i="41"/>
  <c r="H179" i="41"/>
  <c r="H180" i="41"/>
  <c r="H181" i="41"/>
  <c r="H182" i="41"/>
  <c r="H183" i="41"/>
  <c r="H184" i="41"/>
  <c r="H185" i="41"/>
  <c r="H186" i="41"/>
  <c r="H187" i="41"/>
  <c r="H188" i="41"/>
  <c r="H189" i="41"/>
  <c r="H190" i="41"/>
  <c r="H191" i="41"/>
  <c r="H192" i="41"/>
  <c r="H193" i="41"/>
  <c r="H194" i="41"/>
  <c r="H195" i="41"/>
  <c r="H196" i="41"/>
  <c r="H197" i="41"/>
  <c r="H198" i="41"/>
  <c r="H199" i="41"/>
  <c r="H200" i="41"/>
  <c r="H201" i="41"/>
  <c r="H202" i="41"/>
  <c r="H203" i="41"/>
  <c r="H204" i="41"/>
  <c r="H205" i="41"/>
  <c r="H206" i="41"/>
  <c r="H207" i="41"/>
  <c r="H208" i="41"/>
  <c r="H209" i="41"/>
  <c r="H210" i="41"/>
  <c r="H211" i="41"/>
  <c r="H212" i="41"/>
  <c r="H213" i="41"/>
  <c r="H214" i="41"/>
  <c r="H215" i="41"/>
  <c r="H216" i="41"/>
  <c r="H217" i="41"/>
  <c r="H218" i="41"/>
  <c r="H219" i="41"/>
  <c r="H220" i="41"/>
  <c r="H221" i="41"/>
  <c r="H222" i="41"/>
  <c r="H223" i="41"/>
  <c r="H224" i="41"/>
  <c r="H225" i="41"/>
  <c r="H226" i="41"/>
  <c r="H227" i="41"/>
  <c r="H228" i="41"/>
  <c r="H229" i="41"/>
  <c r="H230" i="41"/>
  <c r="H231" i="41"/>
  <c r="H232" i="41"/>
  <c r="H233" i="41"/>
  <c r="H234" i="41"/>
  <c r="H235" i="41"/>
  <c r="H236" i="41"/>
  <c r="H237" i="41"/>
  <c r="H238" i="41"/>
  <c r="H239" i="41"/>
  <c r="H240" i="41"/>
  <c r="H241" i="41"/>
  <c r="H242" i="41"/>
  <c r="H243" i="41"/>
  <c r="H244" i="41"/>
  <c r="H245" i="41"/>
  <c r="H246" i="41"/>
  <c r="H247" i="41"/>
  <c r="H248" i="41"/>
  <c r="H249" i="41"/>
  <c r="H250" i="41"/>
  <c r="H251" i="41"/>
  <c r="H252" i="41"/>
  <c r="H253" i="41"/>
  <c r="H254" i="41"/>
  <c r="H255" i="41"/>
  <c r="H256" i="41"/>
  <c r="H257" i="41"/>
  <c r="H258" i="41"/>
  <c r="H259" i="41"/>
  <c r="H260" i="41"/>
  <c r="H261" i="41"/>
  <c r="H262" i="41"/>
  <c r="H263" i="41"/>
  <c r="H264" i="41"/>
  <c r="H265" i="41"/>
  <c r="H266" i="41"/>
  <c r="H267" i="41"/>
  <c r="H268" i="41"/>
  <c r="H269" i="41"/>
  <c r="H270" i="41"/>
  <c r="H271" i="41"/>
  <c r="H272" i="41"/>
  <c r="H273" i="41"/>
  <c r="H274" i="41"/>
  <c r="H275" i="41"/>
  <c r="H276" i="41"/>
  <c r="H277" i="41"/>
  <c r="H278" i="41"/>
  <c r="H279" i="41"/>
  <c r="H280" i="41"/>
  <c r="H281" i="41"/>
  <c r="H282" i="41"/>
  <c r="H283" i="41"/>
  <c r="H284" i="41"/>
  <c r="H285" i="41"/>
  <c r="H286" i="41"/>
  <c r="H287" i="41"/>
  <c r="H288" i="41"/>
  <c r="H289" i="41"/>
  <c r="H290" i="41"/>
  <c r="H291" i="41"/>
  <c r="H292" i="41"/>
  <c r="H293" i="41"/>
  <c r="H294" i="41"/>
  <c r="H295" i="41"/>
  <c r="H296" i="41"/>
  <c r="H297" i="41"/>
  <c r="H298" i="41"/>
  <c r="H299" i="41"/>
  <c r="H300" i="41"/>
  <c r="H301" i="41"/>
  <c r="H302" i="41"/>
  <c r="H303" i="41"/>
  <c r="H304" i="41"/>
  <c r="H305" i="41"/>
  <c r="H306" i="41"/>
  <c r="H307" i="41"/>
  <c r="H308" i="41"/>
  <c r="H309" i="41"/>
  <c r="H310" i="41"/>
  <c r="H311" i="41"/>
  <c r="H312" i="41"/>
  <c r="H313" i="41"/>
  <c r="H314" i="41"/>
  <c r="H315" i="41"/>
  <c r="H316" i="41"/>
  <c r="H317" i="41"/>
  <c r="H318" i="41"/>
  <c r="H319" i="41"/>
  <c r="H320" i="41"/>
  <c r="H321" i="41"/>
  <c r="H322" i="41"/>
  <c r="H323" i="41"/>
  <c r="H324" i="41"/>
  <c r="H325" i="41"/>
  <c r="H326" i="41"/>
  <c r="H327" i="41"/>
  <c r="H328" i="41"/>
  <c r="H329" i="41"/>
  <c r="H330" i="41"/>
  <c r="H331" i="41"/>
  <c r="H332" i="41"/>
  <c r="H333" i="41"/>
  <c r="H334" i="41"/>
  <c r="H335" i="41"/>
  <c r="H336" i="41"/>
  <c r="H337" i="41"/>
  <c r="H338" i="41"/>
  <c r="H339" i="41"/>
  <c r="H340" i="41"/>
  <c r="H341" i="41"/>
  <c r="H342" i="41"/>
  <c r="H343" i="41"/>
  <c r="H344" i="41"/>
  <c r="H345" i="41"/>
  <c r="H346" i="41"/>
  <c r="H347" i="41"/>
  <c r="H348" i="41"/>
  <c r="H349" i="41"/>
  <c r="H350" i="41"/>
  <c r="H351" i="41"/>
  <c r="H352" i="41"/>
  <c r="H353" i="41"/>
  <c r="H354" i="41"/>
  <c r="H355" i="41"/>
  <c r="H356" i="41"/>
  <c r="H357" i="41"/>
  <c r="H358" i="41"/>
  <c r="H359" i="41"/>
  <c r="H360" i="41"/>
  <c r="H361" i="41"/>
  <c r="H362" i="41"/>
  <c r="H363" i="41"/>
  <c r="H364" i="41"/>
  <c r="H365" i="41"/>
  <c r="H366" i="41"/>
  <c r="H367" i="41"/>
  <c r="H368" i="41"/>
  <c r="H369" i="41"/>
  <c r="H370" i="41"/>
  <c r="H371" i="41"/>
  <c r="H372" i="41"/>
  <c r="H373" i="41"/>
  <c r="H374" i="41"/>
  <c r="H375" i="41"/>
  <c r="H376" i="41"/>
  <c r="H377" i="41"/>
  <c r="H378" i="41"/>
  <c r="H379" i="41"/>
  <c r="H380" i="41"/>
  <c r="H381" i="41"/>
  <c r="H382" i="41"/>
  <c r="H383" i="41"/>
  <c r="H384" i="41"/>
  <c r="H385" i="41"/>
  <c r="H386" i="41"/>
  <c r="H387" i="41"/>
  <c r="H388" i="41"/>
  <c r="H389" i="41"/>
  <c r="H390" i="41"/>
  <c r="H391" i="41"/>
  <c r="H392" i="41"/>
  <c r="H393" i="41"/>
  <c r="H394" i="41"/>
  <c r="H395" i="41"/>
  <c r="H396" i="41"/>
  <c r="H397" i="41"/>
  <c r="H398" i="41"/>
  <c r="H399" i="41"/>
  <c r="H400" i="41"/>
  <c r="H401" i="41"/>
  <c r="H402" i="41"/>
  <c r="H403" i="41"/>
  <c r="H404" i="41"/>
  <c r="H405" i="41"/>
  <c r="H406" i="41"/>
  <c r="H407" i="41"/>
  <c r="H408" i="41"/>
  <c r="H409" i="41"/>
  <c r="H410" i="41"/>
  <c r="H411" i="41"/>
  <c r="H412" i="41"/>
  <c r="H413" i="41"/>
  <c r="H414" i="41"/>
  <c r="H415" i="41"/>
  <c r="H416" i="41"/>
  <c r="H417" i="41"/>
  <c r="H418" i="41"/>
  <c r="H419" i="41"/>
  <c r="H420" i="41"/>
  <c r="H421" i="41"/>
  <c r="H422" i="41"/>
  <c r="H423" i="41"/>
  <c r="H424" i="41"/>
  <c r="H425" i="41"/>
  <c r="H426" i="41"/>
  <c r="H427" i="41"/>
  <c r="H428" i="41"/>
  <c r="H429" i="41"/>
  <c r="H430" i="41"/>
  <c r="H431" i="41"/>
  <c r="H432" i="41"/>
  <c r="H433" i="41"/>
  <c r="H434" i="41"/>
  <c r="H435" i="41"/>
  <c r="H436" i="41"/>
  <c r="H437" i="41"/>
  <c r="H438" i="41"/>
  <c r="H439" i="41"/>
  <c r="H440" i="41"/>
  <c r="H441" i="41"/>
  <c r="H442" i="41"/>
  <c r="H443" i="41"/>
  <c r="H444" i="41"/>
  <c r="H445" i="41"/>
  <c r="H446" i="41"/>
  <c r="H447" i="41"/>
  <c r="H448" i="41"/>
  <c r="H449" i="41"/>
  <c r="H450" i="41"/>
  <c r="H451" i="41"/>
  <c r="H452" i="41"/>
  <c r="H453" i="41"/>
  <c r="H454" i="41"/>
  <c r="H455" i="41"/>
  <c r="H456" i="41"/>
  <c r="H457" i="41"/>
  <c r="H458" i="41"/>
  <c r="H459" i="41"/>
  <c r="H460" i="41"/>
  <c r="H461" i="41"/>
  <c r="H462" i="41"/>
  <c r="H463" i="41"/>
  <c r="H464" i="41"/>
  <c r="H465" i="41"/>
  <c r="H466" i="41"/>
  <c r="H467" i="41"/>
  <c r="H468" i="41"/>
  <c r="H469" i="41"/>
  <c r="H470" i="41"/>
  <c r="H471" i="41"/>
  <c r="H472" i="41"/>
  <c r="H473" i="41"/>
  <c r="H474" i="41"/>
  <c r="H475" i="41"/>
  <c r="H476" i="41"/>
  <c r="H477" i="41"/>
  <c r="H478" i="41"/>
  <c r="H479" i="41"/>
  <c r="H480" i="41"/>
  <c r="H481" i="41"/>
  <c r="H482" i="41"/>
  <c r="H483" i="41"/>
  <c r="H484" i="41"/>
  <c r="H485" i="41"/>
  <c r="H486" i="41"/>
  <c r="H487" i="41"/>
  <c r="H488" i="41"/>
  <c r="H489" i="41"/>
  <c r="H490" i="41"/>
  <c r="H491" i="41"/>
  <c r="H492" i="41"/>
  <c r="H493" i="41"/>
  <c r="H494" i="41"/>
  <c r="H495" i="41"/>
  <c r="H496" i="41"/>
  <c r="H497" i="41"/>
  <c r="H498" i="41"/>
  <c r="H499" i="41"/>
  <c r="H500" i="41"/>
  <c r="H501" i="41"/>
  <c r="H502" i="41"/>
  <c r="H503" i="41"/>
  <c r="H504" i="41"/>
  <c r="H505" i="41"/>
  <c r="H506" i="41"/>
  <c r="H507" i="41"/>
  <c r="H508" i="41"/>
  <c r="H509" i="41"/>
  <c r="H510" i="41"/>
  <c r="H511" i="41"/>
  <c r="H512" i="41"/>
  <c r="H513" i="41"/>
  <c r="H514" i="41"/>
  <c r="H515" i="41"/>
  <c r="H516" i="41"/>
  <c r="H517" i="41"/>
  <c r="H518" i="41"/>
  <c r="H519" i="41"/>
  <c r="H520" i="41"/>
  <c r="H521" i="41"/>
  <c r="H522" i="41"/>
  <c r="H523" i="41"/>
  <c r="H524" i="41"/>
  <c r="H525" i="41"/>
  <c r="H526" i="41"/>
  <c r="H527" i="41"/>
  <c r="H528" i="41"/>
  <c r="H529" i="41"/>
  <c r="H530" i="41"/>
  <c r="H531" i="41"/>
  <c r="H532" i="41"/>
  <c r="H533" i="41"/>
  <c r="H534" i="41"/>
  <c r="H535" i="41"/>
  <c r="H536" i="41"/>
  <c r="H537" i="41"/>
  <c r="H538" i="41"/>
  <c r="H539" i="41"/>
  <c r="H540" i="41"/>
  <c r="H541" i="41"/>
  <c r="H542" i="41"/>
  <c r="H543" i="41"/>
  <c r="H544" i="41"/>
  <c r="H545" i="41"/>
  <c r="H546" i="41"/>
  <c r="H547" i="41"/>
  <c r="H548" i="41"/>
  <c r="H549" i="41"/>
  <c r="H550" i="41"/>
  <c r="H551" i="41"/>
  <c r="H552" i="41"/>
  <c r="H553" i="41"/>
  <c r="H554" i="41"/>
  <c r="H555" i="41"/>
  <c r="H556" i="41"/>
  <c r="H557" i="41"/>
  <c r="H558" i="41"/>
  <c r="H559" i="41"/>
  <c r="H560" i="41"/>
  <c r="H561" i="41"/>
  <c r="H562" i="41"/>
  <c r="H563" i="41"/>
  <c r="H564" i="41"/>
  <c r="H565" i="41"/>
  <c r="H566" i="41"/>
  <c r="H567" i="41"/>
  <c r="H568" i="41"/>
  <c r="H569" i="41"/>
  <c r="H570" i="41"/>
  <c r="H571" i="41"/>
  <c r="H572" i="41"/>
  <c r="H573" i="41"/>
  <c r="H574" i="41"/>
  <c r="H575" i="41"/>
  <c r="H576" i="41"/>
  <c r="H577" i="41"/>
  <c r="H578" i="41"/>
  <c r="H579" i="41"/>
  <c r="H580" i="41"/>
  <c r="H581" i="41"/>
  <c r="H582" i="41"/>
  <c r="H583" i="41"/>
  <c r="H584" i="41"/>
  <c r="H585" i="41"/>
  <c r="H586" i="41"/>
  <c r="H587" i="41"/>
  <c r="H588" i="41"/>
  <c r="H589" i="41"/>
  <c r="H590" i="41"/>
  <c r="H591" i="41"/>
  <c r="H592" i="41"/>
  <c r="H593" i="41"/>
  <c r="H594" i="41"/>
  <c r="H595" i="41"/>
  <c r="H596" i="41"/>
  <c r="H597" i="41"/>
  <c r="H598" i="41"/>
  <c r="H599" i="41"/>
  <c r="H600" i="41"/>
  <c r="H601" i="41"/>
  <c r="H602" i="41"/>
  <c r="H603" i="41"/>
  <c r="H604" i="41"/>
  <c r="H605" i="41"/>
  <c r="H606" i="41"/>
  <c r="H607" i="41"/>
  <c r="H608" i="41"/>
  <c r="H609" i="41"/>
  <c r="H610" i="41"/>
  <c r="H611" i="41"/>
  <c r="H612" i="41"/>
  <c r="H613" i="41"/>
  <c r="H614" i="41"/>
  <c r="H615" i="41"/>
  <c r="H616" i="41"/>
  <c r="H617" i="41"/>
  <c r="H618" i="41"/>
  <c r="H619" i="41"/>
  <c r="H620" i="41"/>
  <c r="H621" i="41"/>
  <c r="H622" i="41"/>
  <c r="H623" i="41"/>
  <c r="H624" i="41"/>
  <c r="H625" i="41"/>
  <c r="H626" i="41"/>
  <c r="H627" i="41"/>
  <c r="H628" i="41"/>
  <c r="H629" i="41"/>
  <c r="H630" i="41"/>
  <c r="H631" i="41"/>
  <c r="H632" i="41"/>
  <c r="H633" i="41"/>
  <c r="H634" i="41"/>
  <c r="H635" i="41"/>
  <c r="H636" i="41"/>
  <c r="H637" i="41"/>
  <c r="H638" i="41"/>
  <c r="H639" i="41"/>
  <c r="H640" i="41"/>
  <c r="H641" i="41"/>
  <c r="H642" i="41"/>
  <c r="H643" i="41"/>
  <c r="H644" i="41"/>
  <c r="H645" i="41"/>
  <c r="H646" i="41"/>
  <c r="H647" i="41"/>
  <c r="H648" i="41"/>
  <c r="H649" i="41"/>
  <c r="H650" i="41"/>
  <c r="H651" i="41"/>
  <c r="H652" i="41"/>
  <c r="H653" i="41"/>
  <c r="H654" i="41"/>
  <c r="H655" i="41"/>
  <c r="H656" i="41"/>
  <c r="H657" i="41"/>
  <c r="H658" i="41"/>
  <c r="H659" i="41"/>
  <c r="H660" i="41"/>
  <c r="H661" i="41"/>
  <c r="H662" i="41"/>
  <c r="H663" i="41"/>
  <c r="H664" i="41"/>
  <c r="H665" i="41"/>
  <c r="H666" i="41"/>
  <c r="H667" i="41"/>
  <c r="H668" i="41"/>
  <c r="H669" i="41"/>
  <c r="H670" i="41"/>
  <c r="H671" i="41"/>
  <c r="H672" i="41"/>
  <c r="H673" i="41"/>
  <c r="H674" i="41"/>
  <c r="H675" i="41"/>
  <c r="H676" i="41"/>
  <c r="H677" i="41"/>
  <c r="H678" i="41"/>
  <c r="H679" i="41"/>
  <c r="H680" i="41"/>
  <c r="H681" i="41"/>
  <c r="N2" i="40"/>
  <c r="N3" i="40"/>
  <c r="N4" i="40"/>
  <c r="N5" i="40"/>
  <c r="N6" i="40"/>
  <c r="N7" i="40"/>
  <c r="N8" i="40"/>
  <c r="N9" i="40"/>
  <c r="N10" i="40"/>
  <c r="N11" i="40"/>
  <c r="N12" i="40"/>
  <c r="N13" i="40"/>
  <c r="N14" i="40"/>
  <c r="N15" i="40"/>
  <c r="N16" i="40"/>
  <c r="N17" i="40"/>
  <c r="N18" i="40"/>
  <c r="N19" i="40"/>
  <c r="N20" i="40"/>
  <c r="N21" i="40"/>
  <c r="N22" i="40"/>
  <c r="N23" i="40"/>
  <c r="N24" i="40"/>
  <c r="N25" i="40"/>
  <c r="N26" i="40"/>
  <c r="N27" i="40"/>
  <c r="N28" i="40"/>
  <c r="N29" i="40"/>
  <c r="N30" i="40"/>
  <c r="N31" i="40"/>
  <c r="N32" i="40"/>
  <c r="N33" i="40"/>
  <c r="N34" i="40"/>
  <c r="N35" i="40"/>
  <c r="N36" i="40"/>
  <c r="N37" i="40"/>
  <c r="N38" i="40"/>
  <c r="N39" i="40"/>
  <c r="N40" i="40"/>
  <c r="N41" i="40"/>
  <c r="N42" i="40"/>
  <c r="N43" i="40"/>
  <c r="N44" i="40"/>
  <c r="N45" i="40"/>
  <c r="N46" i="40"/>
  <c r="N47" i="40"/>
  <c r="N48" i="40"/>
  <c r="N49" i="40"/>
  <c r="N50" i="40"/>
  <c r="N51" i="40"/>
  <c r="N52" i="40"/>
  <c r="N53" i="40"/>
  <c r="N54" i="40"/>
  <c r="N55" i="40"/>
  <c r="N56" i="40"/>
  <c r="N57" i="40"/>
  <c r="N58" i="40"/>
  <c r="N59" i="40"/>
  <c r="N60" i="40"/>
  <c r="N61" i="40"/>
  <c r="N62" i="40"/>
  <c r="N63" i="40"/>
  <c r="N64" i="40"/>
  <c r="N65" i="40"/>
  <c r="N66" i="40"/>
  <c r="N67" i="40"/>
  <c r="N68" i="40"/>
  <c r="N69" i="40"/>
  <c r="N70" i="40"/>
  <c r="N71" i="40"/>
  <c r="N72" i="40"/>
  <c r="N73" i="40"/>
  <c r="N74" i="40"/>
  <c r="N75" i="40"/>
  <c r="N76" i="40"/>
  <c r="N77" i="40"/>
  <c r="N78" i="40"/>
  <c r="N79" i="40"/>
  <c r="N80" i="40"/>
  <c r="N81" i="40"/>
  <c r="N82" i="40"/>
  <c r="N83" i="40"/>
  <c r="N84" i="40"/>
  <c r="N85" i="40"/>
  <c r="N86" i="40"/>
  <c r="N87" i="40"/>
  <c r="N88" i="40"/>
  <c r="N89" i="40"/>
  <c r="N90" i="40"/>
  <c r="N91" i="40"/>
  <c r="N92" i="40"/>
  <c r="N93" i="40"/>
  <c r="N94" i="40"/>
  <c r="N95" i="40"/>
  <c r="N96" i="40"/>
  <c r="N97" i="40"/>
  <c r="N98" i="40"/>
  <c r="N99" i="40"/>
  <c r="N100" i="40"/>
  <c r="N101" i="40"/>
  <c r="N102" i="40"/>
  <c r="N103" i="40"/>
  <c r="N104" i="40"/>
  <c r="N105" i="40"/>
  <c r="N106" i="40"/>
  <c r="N107" i="40"/>
  <c r="N108" i="40"/>
  <c r="N109" i="40"/>
  <c r="N110" i="40"/>
  <c r="N111" i="40"/>
  <c r="N112" i="40"/>
  <c r="N113" i="40"/>
  <c r="N114" i="40"/>
  <c r="N115" i="40"/>
  <c r="N116" i="40"/>
  <c r="N117" i="40"/>
  <c r="N118" i="40"/>
  <c r="N119" i="40"/>
  <c r="N120" i="40"/>
  <c r="N121" i="40"/>
  <c r="N122" i="40"/>
  <c r="N123" i="40"/>
  <c r="N124" i="40"/>
  <c r="N125" i="40"/>
  <c r="N126" i="40"/>
  <c r="N127" i="40"/>
  <c r="N128" i="40"/>
  <c r="N129" i="40"/>
  <c r="N130" i="40"/>
  <c r="N131" i="40"/>
  <c r="N132" i="40"/>
  <c r="N133" i="40"/>
  <c r="N134" i="40"/>
  <c r="N135" i="40"/>
  <c r="N136" i="40"/>
  <c r="N137" i="40"/>
  <c r="N138" i="40"/>
  <c r="N139" i="40"/>
  <c r="N140" i="40"/>
  <c r="N141" i="40"/>
  <c r="N142" i="40"/>
  <c r="N143" i="40"/>
  <c r="N144" i="40"/>
  <c r="N145" i="40"/>
  <c r="N146" i="40"/>
  <c r="N147" i="40"/>
  <c r="N148" i="40"/>
  <c r="N149" i="40"/>
  <c r="N150" i="40"/>
  <c r="N151" i="40"/>
  <c r="N152" i="40"/>
  <c r="N153" i="40"/>
  <c r="N154" i="40"/>
  <c r="N155" i="40"/>
  <c r="N156" i="40"/>
  <c r="N157" i="40"/>
  <c r="N158" i="40"/>
  <c r="N159" i="40"/>
  <c r="N160" i="40"/>
  <c r="N161" i="40"/>
  <c r="N162" i="40"/>
  <c r="N163" i="40"/>
  <c r="N164" i="40"/>
  <c r="N165" i="40"/>
  <c r="N166" i="40"/>
  <c r="N167" i="40"/>
  <c r="N168" i="40"/>
  <c r="N169" i="40"/>
  <c r="N170" i="40"/>
  <c r="N171" i="40"/>
  <c r="N172" i="40"/>
  <c r="N173" i="40"/>
  <c r="N174" i="40"/>
  <c r="N175" i="40"/>
  <c r="N176" i="40"/>
  <c r="N177" i="40"/>
  <c r="N178" i="40"/>
  <c r="N179" i="40"/>
  <c r="N180" i="40"/>
  <c r="N181" i="40"/>
  <c r="N182" i="40"/>
  <c r="N183" i="40"/>
  <c r="N184" i="40"/>
  <c r="N185" i="40"/>
  <c r="N186" i="40"/>
  <c r="N187" i="40"/>
  <c r="N188" i="40"/>
  <c r="N189" i="40"/>
  <c r="N190" i="40"/>
  <c r="N191" i="40"/>
  <c r="N192" i="40"/>
  <c r="N193" i="40"/>
  <c r="N194" i="40"/>
  <c r="N195" i="40"/>
  <c r="N196" i="40"/>
  <c r="N197" i="40"/>
  <c r="N198" i="40"/>
  <c r="N199" i="40"/>
  <c r="N200" i="40"/>
  <c r="N201" i="40"/>
  <c r="N202" i="40"/>
  <c r="N203" i="40"/>
  <c r="N204" i="40"/>
  <c r="N205" i="40"/>
  <c r="N206" i="40"/>
  <c r="N207" i="40"/>
  <c r="N208" i="40"/>
  <c r="N209" i="40"/>
  <c r="N210" i="40"/>
  <c r="N211" i="40"/>
  <c r="N212" i="40"/>
  <c r="N213" i="40"/>
  <c r="N214" i="40"/>
  <c r="N215" i="40"/>
  <c r="N216" i="40"/>
  <c r="N217" i="40"/>
  <c r="N218" i="40"/>
  <c r="N219" i="40"/>
  <c r="N220" i="40"/>
  <c r="N221" i="40"/>
  <c r="N222" i="40"/>
  <c r="N223" i="40"/>
  <c r="N224" i="40"/>
  <c r="N225" i="40"/>
  <c r="N226" i="40"/>
  <c r="N227" i="40"/>
  <c r="N228" i="40"/>
  <c r="N229" i="40"/>
  <c r="N230" i="40"/>
  <c r="N231" i="40"/>
  <c r="N232" i="40"/>
  <c r="N233" i="40"/>
  <c r="N234" i="40"/>
  <c r="N235" i="40"/>
  <c r="N236" i="40"/>
  <c r="N237" i="40"/>
  <c r="N238" i="40"/>
  <c r="N239" i="40"/>
  <c r="N240" i="40"/>
  <c r="N241" i="40"/>
  <c r="N242" i="40"/>
  <c r="N243" i="40"/>
  <c r="N244" i="40"/>
  <c r="N245" i="40"/>
  <c r="N246" i="40"/>
  <c r="N247" i="40"/>
  <c r="N248" i="40"/>
  <c r="N249" i="40"/>
  <c r="N250" i="40"/>
  <c r="N251" i="40"/>
  <c r="N252" i="40"/>
  <c r="N253" i="40"/>
  <c r="N254" i="40"/>
  <c r="N255" i="40"/>
  <c r="N256" i="40"/>
  <c r="N257" i="40"/>
  <c r="N258" i="40"/>
  <c r="N259" i="40"/>
  <c r="N260" i="40"/>
  <c r="N261" i="40"/>
  <c r="N262" i="40"/>
  <c r="N263" i="40"/>
  <c r="N264" i="40"/>
  <c r="N265" i="40"/>
  <c r="N266" i="40"/>
  <c r="N267" i="40"/>
  <c r="N268" i="40"/>
  <c r="N269" i="40"/>
  <c r="N270" i="40"/>
  <c r="N271" i="40"/>
  <c r="N272" i="40"/>
  <c r="N273" i="40"/>
  <c r="N274" i="40"/>
  <c r="N275" i="40"/>
  <c r="N276" i="40"/>
  <c r="N277" i="40"/>
  <c r="N278" i="40"/>
  <c r="N279" i="40"/>
  <c r="N280" i="40"/>
  <c r="N281" i="40"/>
  <c r="N282" i="40"/>
  <c r="N283" i="40"/>
  <c r="N284" i="40"/>
  <c r="N285" i="40"/>
  <c r="N286" i="40"/>
  <c r="N287" i="40"/>
  <c r="N288" i="40"/>
  <c r="N289" i="40"/>
  <c r="N290" i="40"/>
  <c r="N291" i="40"/>
  <c r="N292" i="40"/>
  <c r="N293" i="40"/>
  <c r="N294" i="40"/>
  <c r="N295" i="40"/>
  <c r="N296" i="40"/>
  <c r="N297" i="40"/>
  <c r="N298" i="40"/>
  <c r="N299" i="40"/>
  <c r="N300" i="40"/>
  <c r="N301" i="40"/>
  <c r="N302" i="40"/>
  <c r="N303" i="40"/>
  <c r="N304" i="40"/>
  <c r="N305" i="40"/>
  <c r="N306" i="40"/>
  <c r="N307" i="40"/>
  <c r="N308" i="40"/>
  <c r="N309" i="40"/>
  <c r="N310" i="40"/>
  <c r="N311" i="40"/>
  <c r="N312" i="40"/>
  <c r="N313" i="40"/>
  <c r="N314" i="40"/>
  <c r="N315" i="40"/>
  <c r="N316" i="40"/>
  <c r="N317" i="40"/>
  <c r="N318" i="40"/>
  <c r="N319" i="40"/>
  <c r="N320" i="40"/>
  <c r="N321" i="40"/>
  <c r="N322" i="40"/>
  <c r="N323" i="40"/>
  <c r="N324" i="40"/>
  <c r="N325" i="40"/>
  <c r="N326" i="40"/>
  <c r="N327" i="40"/>
  <c r="N328" i="40"/>
  <c r="N329" i="40"/>
  <c r="N330" i="40"/>
  <c r="N331" i="40"/>
  <c r="N332" i="40"/>
  <c r="N333" i="40"/>
  <c r="N334" i="40"/>
  <c r="N335" i="40"/>
  <c r="N336" i="40"/>
  <c r="N337" i="40"/>
  <c r="N338" i="40"/>
  <c r="N339" i="40"/>
  <c r="N340" i="40"/>
  <c r="N341" i="40"/>
  <c r="N342" i="40"/>
  <c r="N343" i="40"/>
  <c r="N344" i="40"/>
  <c r="N345" i="40"/>
  <c r="N346" i="40"/>
  <c r="N347" i="40"/>
  <c r="N348" i="40"/>
  <c r="N349" i="40"/>
  <c r="N350" i="40"/>
  <c r="N351" i="40"/>
  <c r="N352" i="40"/>
  <c r="N353" i="40"/>
  <c r="N354" i="40"/>
  <c r="N355" i="40"/>
  <c r="N356" i="40"/>
  <c r="N357" i="40"/>
  <c r="N358" i="40"/>
  <c r="N359" i="40"/>
  <c r="N360" i="40"/>
  <c r="N361" i="40"/>
  <c r="N362" i="40"/>
  <c r="N363" i="40"/>
  <c r="N364" i="40"/>
  <c r="N365" i="40"/>
  <c r="N366" i="40"/>
  <c r="N367" i="40"/>
  <c r="N368" i="40"/>
  <c r="N369" i="40"/>
  <c r="N370" i="40"/>
  <c r="N371" i="40"/>
  <c r="N372" i="40"/>
  <c r="N373" i="40"/>
  <c r="N374" i="40"/>
  <c r="N375" i="40"/>
  <c r="N376" i="40"/>
  <c r="N377" i="40"/>
  <c r="N378" i="40"/>
  <c r="N379" i="40"/>
  <c r="N380" i="40"/>
  <c r="N381" i="40"/>
  <c r="N382" i="40"/>
  <c r="N383" i="40"/>
  <c r="N384" i="40"/>
  <c r="N385" i="40"/>
  <c r="N386" i="40"/>
  <c r="N387" i="40"/>
  <c r="N388" i="40"/>
  <c r="N389" i="40"/>
  <c r="N390" i="40"/>
  <c r="N391" i="40"/>
  <c r="N392" i="40"/>
  <c r="N393" i="40"/>
  <c r="N394" i="40"/>
  <c r="N395" i="40"/>
  <c r="N396" i="40"/>
  <c r="N397" i="40"/>
  <c r="N398" i="40"/>
  <c r="N399" i="40"/>
  <c r="N400" i="40"/>
  <c r="N401" i="40"/>
  <c r="N402" i="40"/>
  <c r="N403" i="40"/>
  <c r="N404" i="40"/>
  <c r="N405" i="40"/>
  <c r="N406" i="40"/>
  <c r="N407" i="40"/>
  <c r="N408" i="40"/>
  <c r="N409" i="40"/>
  <c r="N410" i="40"/>
  <c r="N411" i="40"/>
  <c r="N412" i="40"/>
  <c r="N413" i="40"/>
  <c r="N414" i="40"/>
  <c r="N415" i="40"/>
  <c r="N416" i="40"/>
  <c r="N417" i="40"/>
  <c r="N418" i="40"/>
  <c r="N419" i="40"/>
  <c r="N420" i="40"/>
  <c r="N421" i="40"/>
  <c r="N422" i="40"/>
  <c r="N423" i="40"/>
  <c r="N424" i="40"/>
  <c r="N425" i="40"/>
  <c r="N426" i="40"/>
  <c r="N427" i="40"/>
  <c r="N428" i="40"/>
  <c r="N429" i="40"/>
  <c r="N430" i="40"/>
  <c r="N431" i="40"/>
  <c r="N432" i="40"/>
  <c r="N433" i="40"/>
  <c r="N434" i="40"/>
  <c r="N435" i="40"/>
  <c r="N436" i="40"/>
  <c r="N437" i="40"/>
  <c r="N438" i="40"/>
  <c r="N439" i="40"/>
  <c r="N440" i="40"/>
  <c r="N441" i="40"/>
  <c r="N442" i="40"/>
  <c r="N443" i="40"/>
  <c r="N444" i="40"/>
  <c r="N445" i="40"/>
  <c r="N446" i="40"/>
  <c r="N447" i="40"/>
  <c r="N448" i="40"/>
  <c r="N449" i="40"/>
  <c r="N450" i="40"/>
  <c r="N451" i="40"/>
  <c r="N452" i="40"/>
  <c r="N453" i="40"/>
  <c r="N454" i="40"/>
  <c r="N455" i="40"/>
  <c r="N456" i="40"/>
  <c r="N457" i="40"/>
  <c r="N458" i="40"/>
  <c r="N459" i="40"/>
  <c r="N460" i="40"/>
  <c r="N461" i="40"/>
  <c r="N462" i="40"/>
  <c r="N463" i="40"/>
  <c r="N464" i="40"/>
  <c r="N465" i="40"/>
  <c r="N466" i="40"/>
  <c r="N467" i="40"/>
  <c r="N468" i="40"/>
  <c r="N469" i="40"/>
  <c r="N470" i="40"/>
  <c r="N471" i="40"/>
  <c r="N472" i="40"/>
  <c r="N473" i="40"/>
  <c r="N474" i="40"/>
  <c r="N475" i="40"/>
  <c r="N476" i="40"/>
  <c r="N477" i="40"/>
  <c r="N478" i="40"/>
  <c r="N479" i="40"/>
  <c r="N480" i="40"/>
  <c r="N481" i="40"/>
  <c r="N482" i="40"/>
  <c r="N483" i="40"/>
  <c r="N484" i="40"/>
  <c r="N485" i="40"/>
  <c r="N486" i="40"/>
  <c r="N487" i="40"/>
  <c r="N488" i="40"/>
  <c r="N489" i="40"/>
  <c r="N490" i="40"/>
  <c r="N491" i="40"/>
  <c r="N492" i="40"/>
  <c r="N493" i="40"/>
  <c r="N494" i="40"/>
  <c r="N495" i="40"/>
  <c r="N496" i="40"/>
  <c r="N497" i="40"/>
  <c r="N498" i="40"/>
  <c r="N499" i="40"/>
  <c r="N500" i="40"/>
  <c r="N501" i="40"/>
  <c r="N502" i="40"/>
  <c r="N503" i="40"/>
  <c r="N504" i="40"/>
  <c r="N505" i="40"/>
  <c r="N506" i="40"/>
  <c r="N507" i="40"/>
  <c r="N508" i="40"/>
  <c r="N509" i="40"/>
  <c r="N510" i="40"/>
  <c r="N511" i="40"/>
  <c r="N512" i="40"/>
  <c r="N513" i="40"/>
  <c r="N514" i="40"/>
  <c r="N515" i="40"/>
  <c r="N516" i="40"/>
  <c r="N517" i="40"/>
  <c r="N518" i="40"/>
  <c r="N519" i="40"/>
  <c r="N520" i="40"/>
  <c r="N521" i="40"/>
  <c r="N522" i="40"/>
  <c r="N523" i="40"/>
  <c r="N524" i="40"/>
  <c r="N525" i="40"/>
  <c r="N526" i="40"/>
  <c r="N527" i="40"/>
  <c r="N528" i="40"/>
  <c r="N529" i="40"/>
  <c r="N530" i="40"/>
  <c r="N531" i="40"/>
  <c r="N532" i="40"/>
  <c r="N533" i="40"/>
  <c r="N534" i="40"/>
  <c r="N535" i="40"/>
  <c r="N536" i="40"/>
  <c r="N537" i="40"/>
  <c r="N538" i="40"/>
  <c r="N539" i="40"/>
  <c r="N540" i="40"/>
  <c r="N541" i="40"/>
  <c r="N542" i="40"/>
  <c r="N543" i="40"/>
  <c r="N544" i="40"/>
  <c r="N545" i="40"/>
  <c r="N546" i="40"/>
  <c r="N547" i="40"/>
  <c r="N548" i="40"/>
  <c r="N549" i="40"/>
  <c r="N550" i="40"/>
  <c r="N551" i="40"/>
  <c r="N552" i="40"/>
  <c r="N553" i="40"/>
  <c r="N554" i="40"/>
  <c r="N555" i="40"/>
  <c r="N556" i="40"/>
  <c r="N557" i="40"/>
  <c r="N558" i="40"/>
  <c r="N559" i="40"/>
  <c r="N560" i="40"/>
  <c r="N561" i="40"/>
  <c r="N562" i="40"/>
  <c r="N563" i="40"/>
  <c r="N564" i="40"/>
  <c r="N565" i="40"/>
  <c r="N566" i="40"/>
  <c r="N567" i="40"/>
  <c r="N568" i="40"/>
  <c r="N569" i="40"/>
  <c r="N570" i="40"/>
  <c r="N571" i="40"/>
  <c r="N572" i="40"/>
  <c r="N573" i="40"/>
  <c r="N574" i="40"/>
  <c r="N575" i="40"/>
  <c r="N576" i="40"/>
  <c r="N577" i="40"/>
  <c r="N578" i="40"/>
  <c r="N579" i="40"/>
  <c r="N580" i="40"/>
  <c r="N581" i="40"/>
  <c r="N582" i="40"/>
  <c r="N583" i="40"/>
  <c r="N584" i="40"/>
  <c r="N585" i="40"/>
  <c r="N586" i="40"/>
  <c r="N587" i="40"/>
  <c r="N588" i="40"/>
  <c r="N589" i="40"/>
  <c r="N590" i="40"/>
  <c r="N591" i="40"/>
  <c r="N592" i="40"/>
  <c r="N593" i="40"/>
  <c r="N594" i="40"/>
  <c r="N595" i="40"/>
  <c r="N596" i="40"/>
  <c r="N597" i="40"/>
  <c r="N598" i="40"/>
  <c r="N599" i="40"/>
  <c r="N600" i="40"/>
  <c r="N601" i="40"/>
  <c r="N602" i="40"/>
  <c r="N603" i="40"/>
  <c r="N604" i="40"/>
  <c r="N605" i="40"/>
  <c r="N606" i="40"/>
  <c r="N607" i="40"/>
  <c r="N608" i="40"/>
  <c r="N609" i="40"/>
  <c r="N610" i="40"/>
  <c r="N611" i="40"/>
  <c r="N612" i="40"/>
  <c r="N613" i="40"/>
  <c r="N614" i="40"/>
  <c r="N615" i="40"/>
  <c r="N616" i="40"/>
  <c r="N617" i="40"/>
  <c r="N618" i="40"/>
  <c r="N619" i="40"/>
  <c r="N620" i="40"/>
  <c r="N621" i="40"/>
  <c r="N622" i="40"/>
  <c r="N623" i="40"/>
  <c r="N624" i="40"/>
  <c r="N625" i="40"/>
  <c r="N626" i="40"/>
  <c r="N627" i="40"/>
  <c r="N628" i="40"/>
  <c r="N629" i="40"/>
  <c r="N630" i="40"/>
  <c r="N631" i="40"/>
  <c r="N632" i="40"/>
  <c r="N633" i="40"/>
  <c r="N634" i="40"/>
  <c r="N635" i="40"/>
  <c r="N636" i="40"/>
  <c r="N637" i="40"/>
  <c r="N638" i="40"/>
  <c r="N639" i="40"/>
  <c r="N640" i="40"/>
  <c r="N641" i="40"/>
  <c r="N642" i="40"/>
  <c r="N643" i="40"/>
  <c r="N644" i="40"/>
  <c r="N645" i="40"/>
  <c r="N646" i="40"/>
  <c r="N647" i="40"/>
  <c r="N648" i="40"/>
  <c r="N649" i="40"/>
  <c r="N650" i="40"/>
  <c r="N651" i="40"/>
  <c r="N652" i="40"/>
  <c r="N653" i="40"/>
  <c r="N654" i="40"/>
  <c r="N655" i="40"/>
  <c r="N656" i="40"/>
  <c r="N657" i="40"/>
  <c r="N658" i="40"/>
  <c r="N659" i="40"/>
  <c r="N660" i="40"/>
  <c r="N661" i="40"/>
  <c r="N662" i="40"/>
  <c r="N663" i="40"/>
  <c r="N664" i="40"/>
  <c r="N665" i="40"/>
  <c r="N666" i="40"/>
  <c r="N667" i="40"/>
  <c r="N668" i="40"/>
  <c r="N669" i="40"/>
  <c r="N670" i="40"/>
  <c r="N671" i="40"/>
  <c r="N672" i="40"/>
  <c r="N673" i="40"/>
  <c r="N674" i="40"/>
  <c r="N675" i="40"/>
  <c r="N676" i="40"/>
  <c r="N677" i="40"/>
  <c r="N678" i="40"/>
  <c r="N679" i="40"/>
  <c r="N680" i="40"/>
  <c r="N681" i="40"/>
  <c r="H2" i="39"/>
  <c r="K2" i="39"/>
  <c r="H3" i="39"/>
  <c r="K4" i="39" s="1"/>
  <c r="H4" i="39"/>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K3" i="39" s="1"/>
  <c r="K5" i="39" s="1"/>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2" i="38"/>
  <c r="H3" i="38"/>
  <c r="H4" i="38"/>
  <c r="K4" i="38" s="1"/>
  <c r="H5" i="38"/>
  <c r="H6" i="38"/>
  <c r="H7" i="38"/>
  <c r="H8" i="38"/>
  <c r="H9" i="38"/>
  <c r="H10" i="38"/>
  <c r="H11" i="38"/>
  <c r="H12" i="38"/>
  <c r="H13" i="38"/>
  <c r="H14" i="38"/>
  <c r="H15" i="38"/>
  <c r="H16" i="38"/>
  <c r="H17" i="38"/>
  <c r="H18" i="38"/>
  <c r="H19" i="38"/>
  <c r="H20" i="38"/>
  <c r="H21" i="38"/>
  <c r="H22" i="38"/>
  <c r="H23" i="38"/>
  <c r="H24" i="38"/>
  <c r="H25" i="38"/>
  <c r="H26" i="38"/>
  <c r="H27" i="38"/>
  <c r="H28" i="38"/>
  <c r="H29" i="38"/>
  <c r="H30" i="38"/>
  <c r="H31" i="38"/>
  <c r="H32" i="38"/>
  <c r="H33" i="38"/>
  <c r="H34" i="38"/>
  <c r="H35" i="38"/>
  <c r="H36" i="38"/>
  <c r="H37" i="38"/>
  <c r="H38" i="38"/>
  <c r="H39" i="38"/>
  <c r="H40" i="38"/>
  <c r="H41" i="38"/>
  <c r="H42" i="38"/>
  <c r="H43" i="38"/>
  <c r="H44" i="38"/>
  <c r="H45" i="38"/>
  <c r="H46" i="38"/>
  <c r="H47" i="38"/>
  <c r="H48" i="38"/>
  <c r="H49" i="38"/>
  <c r="H50" i="38"/>
  <c r="H51" i="38"/>
  <c r="H52" i="38"/>
  <c r="H53" i="38"/>
  <c r="H54" i="38"/>
  <c r="H55" i="38"/>
  <c r="H56" i="38"/>
  <c r="H57" i="38"/>
  <c r="H58" i="38"/>
  <c r="H59" i="38"/>
  <c r="H60" i="38"/>
  <c r="H61" i="38"/>
  <c r="H62" i="38"/>
  <c r="H63" i="38"/>
  <c r="H64" i="38"/>
  <c r="H65" i="38"/>
  <c r="H66" i="38"/>
  <c r="H67" i="38"/>
  <c r="H68" i="38"/>
  <c r="H69" i="38"/>
  <c r="H70" i="38"/>
  <c r="H71" i="38"/>
  <c r="H72" i="38"/>
  <c r="H73" i="38"/>
  <c r="H74" i="38"/>
  <c r="H75" i="38"/>
  <c r="H76" i="38"/>
  <c r="H77" i="38"/>
  <c r="H78" i="38"/>
  <c r="H79" i="38"/>
  <c r="H80" i="38"/>
  <c r="H81" i="38"/>
  <c r="H82" i="38"/>
  <c r="H83" i="38"/>
  <c r="H84" i="38"/>
  <c r="H85" i="38"/>
  <c r="H86" i="38"/>
  <c r="H87" i="38"/>
  <c r="H88" i="38"/>
  <c r="H89" i="38"/>
  <c r="H90" i="38"/>
  <c r="H91" i="38"/>
  <c r="H92" i="38"/>
  <c r="H93" i="38"/>
  <c r="H94" i="38"/>
  <c r="H95" i="38"/>
  <c r="H96" i="38"/>
  <c r="H97" i="38"/>
  <c r="H98" i="38"/>
  <c r="H99" i="38"/>
  <c r="H100" i="38"/>
  <c r="H101" i="38"/>
  <c r="H102" i="38"/>
  <c r="H103" i="38"/>
  <c r="H104" i="38"/>
  <c r="H105" i="38"/>
  <c r="H106" i="38"/>
  <c r="H107" i="38"/>
  <c r="H108" i="38"/>
  <c r="H109" i="38"/>
  <c r="H110" i="38"/>
  <c r="H111" i="38"/>
  <c r="H112" i="38"/>
  <c r="H113" i="38"/>
  <c r="H114" i="38"/>
  <c r="H115" i="38"/>
  <c r="H116" i="38"/>
  <c r="H117" i="38"/>
  <c r="H118" i="38"/>
  <c r="H119" i="38"/>
  <c r="H120" i="38"/>
  <c r="H121" i="38"/>
  <c r="H122" i="38"/>
  <c r="H123" i="38"/>
  <c r="H124" i="38"/>
  <c r="H125" i="38"/>
  <c r="H126" i="38"/>
  <c r="H127" i="38"/>
  <c r="H128" i="38"/>
  <c r="H129" i="38"/>
  <c r="H130" i="38"/>
  <c r="H131" i="38"/>
  <c r="H132" i="38"/>
  <c r="H133" i="38"/>
  <c r="H134" i="38"/>
  <c r="H135" i="38"/>
  <c r="H136" i="38"/>
  <c r="H137" i="38"/>
  <c r="H138" i="38"/>
  <c r="H139" i="38"/>
  <c r="H140" i="38"/>
  <c r="H141" i="38"/>
  <c r="H142" i="38"/>
  <c r="H143" i="38"/>
  <c r="H144" i="38"/>
  <c r="H145" i="38"/>
  <c r="H146" i="38"/>
  <c r="H147" i="38"/>
  <c r="H148" i="38"/>
  <c r="H149" i="38"/>
  <c r="H150" i="38"/>
  <c r="H151" i="38"/>
  <c r="H152" i="38"/>
  <c r="H153" i="38"/>
  <c r="H154" i="38"/>
  <c r="H155" i="38"/>
  <c r="H156" i="38"/>
  <c r="H157" i="38"/>
  <c r="H158" i="38"/>
  <c r="H159" i="38"/>
  <c r="H160" i="38"/>
  <c r="H161" i="38"/>
  <c r="H162" i="38"/>
  <c r="H163" i="38"/>
  <c r="H164" i="38"/>
  <c r="H165" i="38"/>
  <c r="H166" i="38"/>
  <c r="H167" i="38"/>
  <c r="H168" i="38"/>
  <c r="H169" i="38"/>
  <c r="H170" i="38"/>
  <c r="H171" i="38"/>
  <c r="H172" i="38"/>
  <c r="H173" i="38"/>
  <c r="H174" i="38"/>
  <c r="H175" i="38"/>
  <c r="H176" i="38"/>
  <c r="H177" i="38"/>
  <c r="H178" i="38"/>
  <c r="H179" i="38"/>
  <c r="H180" i="38"/>
  <c r="H181" i="38"/>
  <c r="H182" i="38"/>
  <c r="H183" i="38"/>
  <c r="H184" i="38"/>
  <c r="H185" i="38"/>
  <c r="H186" i="38"/>
  <c r="H187" i="38"/>
  <c r="H188" i="38"/>
  <c r="H189" i="38"/>
  <c r="H190" i="38"/>
  <c r="H191" i="38"/>
  <c r="H192" i="38"/>
  <c r="H193" i="38"/>
  <c r="H194" i="38"/>
  <c r="H195" i="38"/>
  <c r="H196" i="38"/>
  <c r="H197" i="38"/>
  <c r="H198" i="38"/>
  <c r="H199" i="38"/>
  <c r="H200" i="38"/>
  <c r="H201" i="38"/>
  <c r="H202" i="38"/>
  <c r="H203" i="38"/>
  <c r="H204" i="38"/>
  <c r="H205" i="38"/>
  <c r="H206" i="38"/>
  <c r="H207" i="38"/>
  <c r="H208" i="38"/>
  <c r="H209" i="38"/>
  <c r="H210" i="38"/>
  <c r="H211" i="38"/>
  <c r="H212" i="38"/>
  <c r="H213" i="38"/>
  <c r="H214" i="38"/>
  <c r="H215" i="38"/>
  <c r="H216" i="38"/>
  <c r="H217" i="38"/>
  <c r="H218" i="38"/>
  <c r="H219" i="38"/>
  <c r="H220" i="38"/>
  <c r="H221" i="38"/>
  <c r="H222" i="38"/>
  <c r="H223" i="38"/>
  <c r="H224" i="38"/>
  <c r="H225" i="38"/>
  <c r="H226" i="38"/>
  <c r="H227" i="38"/>
  <c r="H228" i="38"/>
  <c r="H229" i="38"/>
  <c r="H230" i="38"/>
  <c r="H231" i="38"/>
  <c r="H232" i="38"/>
  <c r="H233" i="38"/>
  <c r="H234" i="38"/>
  <c r="H235" i="38"/>
  <c r="H236" i="38"/>
  <c r="H237" i="38"/>
  <c r="H238" i="38"/>
  <c r="H239" i="38"/>
  <c r="H240" i="38"/>
  <c r="H241" i="38"/>
  <c r="H242" i="38"/>
  <c r="H243" i="38"/>
  <c r="H244" i="38"/>
  <c r="H245" i="38"/>
  <c r="H246" i="38"/>
  <c r="H247" i="38"/>
  <c r="H248" i="38"/>
  <c r="H249" i="38"/>
  <c r="H250" i="38"/>
  <c r="H251" i="38"/>
  <c r="H252" i="38"/>
  <c r="H253" i="38"/>
  <c r="H254" i="38"/>
  <c r="H255" i="38"/>
  <c r="H256" i="38"/>
  <c r="H257" i="38"/>
  <c r="H258" i="38"/>
  <c r="H259" i="38"/>
  <c r="H260" i="38"/>
  <c r="H261" i="38"/>
  <c r="H262" i="38"/>
  <c r="H263" i="38"/>
  <c r="H264" i="38"/>
  <c r="H265" i="38"/>
  <c r="H266" i="38"/>
  <c r="H267" i="38"/>
  <c r="H268" i="38"/>
  <c r="H269" i="38"/>
  <c r="H270" i="38"/>
  <c r="H271" i="38"/>
  <c r="H272" i="38"/>
  <c r="H273" i="38"/>
  <c r="H274" i="38"/>
  <c r="H275" i="38"/>
  <c r="H276" i="38"/>
  <c r="H277" i="38"/>
  <c r="H278" i="38"/>
  <c r="H279" i="38"/>
  <c r="H280" i="38"/>
  <c r="H281" i="38"/>
  <c r="H282" i="38"/>
  <c r="H283" i="38"/>
  <c r="H284" i="38"/>
  <c r="H285" i="38"/>
  <c r="H286" i="38"/>
  <c r="H287" i="38"/>
  <c r="H288" i="38"/>
  <c r="H289" i="38"/>
  <c r="H290" i="38"/>
  <c r="H291" i="38"/>
  <c r="H292" i="38"/>
  <c r="H293" i="38"/>
  <c r="H294" i="38"/>
  <c r="H295" i="38"/>
  <c r="H296" i="38"/>
  <c r="H297" i="38"/>
  <c r="H298" i="38"/>
  <c r="H299" i="38"/>
  <c r="H300" i="38"/>
  <c r="H301" i="38"/>
  <c r="H302" i="38"/>
  <c r="H303" i="38"/>
  <c r="H304" i="38"/>
  <c r="H305" i="38"/>
  <c r="H306" i="38"/>
  <c r="H307" i="38"/>
  <c r="H308" i="38"/>
  <c r="H309" i="38"/>
  <c r="H310" i="38"/>
  <c r="H311" i="38"/>
  <c r="H312" i="38"/>
  <c r="H313" i="38"/>
  <c r="H314" i="38"/>
  <c r="H315" i="38"/>
  <c r="H316" i="38"/>
  <c r="H317" i="38"/>
  <c r="H318" i="38"/>
  <c r="H319" i="38"/>
  <c r="H320" i="38"/>
  <c r="H321" i="38"/>
  <c r="H322" i="38"/>
  <c r="H323" i="38"/>
  <c r="H324" i="38"/>
  <c r="H325" i="38"/>
  <c r="H326" i="38"/>
  <c r="H327" i="38"/>
  <c r="H328" i="38"/>
  <c r="H329" i="38"/>
  <c r="H330" i="38"/>
  <c r="H331" i="38"/>
  <c r="H332" i="38"/>
  <c r="H333" i="38"/>
  <c r="H334" i="38"/>
  <c r="H335" i="38"/>
  <c r="H336" i="38"/>
  <c r="H337" i="38"/>
  <c r="H338" i="38"/>
  <c r="H339" i="38"/>
  <c r="H340" i="38"/>
  <c r="H341" i="38"/>
  <c r="H342" i="38"/>
  <c r="H343" i="38"/>
  <c r="H344" i="38"/>
  <c r="H345" i="38"/>
  <c r="H346" i="38"/>
  <c r="H347" i="38"/>
  <c r="H348" i="38"/>
  <c r="H349" i="38"/>
  <c r="H350" i="38"/>
  <c r="H351" i="38"/>
  <c r="H352" i="38"/>
  <c r="H353" i="38"/>
  <c r="H354" i="38"/>
  <c r="H355" i="38"/>
  <c r="H356" i="38"/>
  <c r="H357" i="38"/>
  <c r="H358" i="38"/>
  <c r="H359" i="38"/>
  <c r="H360" i="38"/>
  <c r="H361" i="38"/>
  <c r="H362" i="38"/>
  <c r="H363" i="38"/>
  <c r="H364" i="38"/>
  <c r="H365" i="38"/>
  <c r="H366" i="38"/>
  <c r="H367" i="38"/>
  <c r="H368" i="38"/>
  <c r="H369" i="38"/>
  <c r="H370" i="38"/>
  <c r="H371" i="38"/>
  <c r="H372" i="38"/>
  <c r="H373" i="38"/>
  <c r="H374" i="38"/>
  <c r="H375" i="38"/>
  <c r="H376" i="38"/>
  <c r="H377" i="38"/>
  <c r="H378" i="38"/>
  <c r="H379" i="38"/>
  <c r="H380" i="38"/>
  <c r="H381" i="38"/>
  <c r="H382" i="38"/>
  <c r="H383" i="38"/>
  <c r="H384" i="38"/>
  <c r="H385" i="38"/>
  <c r="H386" i="38"/>
  <c r="H387" i="38"/>
  <c r="H388" i="38"/>
  <c r="H389" i="38"/>
  <c r="H390" i="38"/>
  <c r="H391" i="38"/>
  <c r="H392" i="38"/>
  <c r="H393" i="38"/>
  <c r="H394" i="38"/>
  <c r="H395" i="38"/>
  <c r="H396" i="38"/>
  <c r="H397" i="38"/>
  <c r="H398" i="38"/>
  <c r="H399" i="38"/>
  <c r="H400" i="38"/>
  <c r="H401" i="38"/>
  <c r="H402" i="38"/>
  <c r="H403" i="38"/>
  <c r="H404" i="38"/>
  <c r="H405" i="38"/>
  <c r="H406" i="38"/>
  <c r="H407" i="38"/>
  <c r="H408" i="38"/>
  <c r="H409" i="38"/>
  <c r="H410" i="38"/>
  <c r="H411" i="38"/>
  <c r="H412" i="38"/>
  <c r="H413" i="38"/>
  <c r="H414" i="38"/>
  <c r="H415" i="38"/>
  <c r="H416" i="38"/>
  <c r="H417" i="38"/>
  <c r="H418" i="38"/>
  <c r="H419" i="38"/>
  <c r="H420" i="38"/>
  <c r="H421" i="38"/>
  <c r="H422" i="38"/>
  <c r="H423" i="38"/>
  <c r="H424" i="38"/>
  <c r="H425" i="38"/>
  <c r="H426" i="38"/>
  <c r="H427" i="38"/>
  <c r="H428" i="38"/>
  <c r="H429" i="38"/>
  <c r="H430" i="38"/>
  <c r="H431" i="38"/>
  <c r="H432" i="38"/>
  <c r="H433" i="38"/>
  <c r="H434" i="38"/>
  <c r="H435" i="38"/>
  <c r="H436" i="38"/>
  <c r="H437" i="38"/>
  <c r="H438" i="38"/>
  <c r="H439" i="38"/>
  <c r="H440" i="38"/>
  <c r="H441" i="38"/>
  <c r="H442" i="38"/>
  <c r="H443" i="38"/>
  <c r="H444" i="38"/>
  <c r="H445" i="38"/>
  <c r="H446" i="38"/>
  <c r="H447" i="38"/>
  <c r="H448" i="38"/>
  <c r="H449" i="38"/>
  <c r="H450" i="38"/>
  <c r="H451" i="38"/>
  <c r="H452" i="38"/>
  <c r="H453" i="38"/>
  <c r="H454" i="38"/>
  <c r="H455" i="38"/>
  <c r="H456" i="38"/>
  <c r="H457" i="38"/>
  <c r="H458" i="38"/>
  <c r="H459" i="38"/>
  <c r="H460" i="38"/>
  <c r="H461" i="38"/>
  <c r="H462" i="38"/>
  <c r="H463" i="38"/>
  <c r="H464" i="38"/>
  <c r="H465" i="38"/>
  <c r="H466" i="38"/>
  <c r="H467" i="38"/>
  <c r="H468" i="38"/>
  <c r="H469" i="38"/>
  <c r="H470" i="38"/>
  <c r="H471" i="38"/>
  <c r="H472" i="38"/>
  <c r="H473" i="38"/>
  <c r="H474" i="38"/>
  <c r="H475" i="38"/>
  <c r="H476" i="38"/>
  <c r="H477" i="38"/>
  <c r="H478" i="38"/>
  <c r="H479" i="38"/>
  <c r="H480" i="38"/>
  <c r="H481" i="38"/>
  <c r="H482" i="38"/>
  <c r="H483" i="38"/>
  <c r="H484" i="38"/>
  <c r="H485" i="38"/>
  <c r="H486" i="38"/>
  <c r="H487" i="38"/>
  <c r="H488" i="38"/>
  <c r="H489" i="38"/>
  <c r="H490" i="38"/>
  <c r="H491" i="38"/>
  <c r="H492" i="38"/>
  <c r="H493" i="38"/>
  <c r="H494" i="38"/>
  <c r="H495" i="38"/>
  <c r="H496" i="38"/>
  <c r="H497" i="38"/>
  <c r="H498" i="38"/>
  <c r="H499" i="38"/>
  <c r="H500" i="38"/>
  <c r="H501" i="38"/>
  <c r="H502" i="38"/>
  <c r="H503" i="38"/>
  <c r="H504" i="38"/>
  <c r="H505" i="38"/>
  <c r="H506" i="38"/>
  <c r="H507" i="38"/>
  <c r="H508" i="38"/>
  <c r="H509" i="38"/>
  <c r="H510" i="38"/>
  <c r="H511" i="38"/>
  <c r="H512" i="38"/>
  <c r="H513" i="38"/>
  <c r="H514" i="38"/>
  <c r="H515" i="38"/>
  <c r="H516" i="38"/>
  <c r="H517" i="38"/>
  <c r="H518" i="38"/>
  <c r="H519" i="38"/>
  <c r="H520" i="38"/>
  <c r="H521" i="38"/>
  <c r="H522" i="38"/>
  <c r="H523" i="38"/>
  <c r="H524" i="38"/>
  <c r="H525" i="38"/>
  <c r="H526" i="38"/>
  <c r="H527" i="38"/>
  <c r="H528" i="38"/>
  <c r="H529" i="38"/>
  <c r="H530" i="38"/>
  <c r="H531" i="38"/>
  <c r="H532" i="38"/>
  <c r="H533" i="38"/>
  <c r="H534" i="38"/>
  <c r="H535" i="38"/>
  <c r="H536" i="38"/>
  <c r="H537" i="38"/>
  <c r="H538" i="38"/>
  <c r="H539" i="38"/>
  <c r="H540" i="38"/>
  <c r="H541" i="38"/>
  <c r="H542" i="38"/>
  <c r="H543" i="38"/>
  <c r="H544" i="38"/>
  <c r="H545" i="38"/>
  <c r="H546" i="38"/>
  <c r="H547" i="38"/>
  <c r="H548" i="38"/>
  <c r="H549" i="38"/>
  <c r="H550" i="38"/>
  <c r="H551" i="38"/>
  <c r="H552" i="38"/>
  <c r="H553" i="38"/>
  <c r="H554" i="38"/>
  <c r="H555" i="38"/>
  <c r="H556" i="38"/>
  <c r="H557" i="38"/>
  <c r="H558" i="38"/>
  <c r="H559" i="38"/>
  <c r="H560" i="38"/>
  <c r="H561" i="38"/>
  <c r="H562" i="38"/>
  <c r="H563" i="38"/>
  <c r="H564" i="38"/>
  <c r="H565" i="38"/>
  <c r="H566" i="38"/>
  <c r="H567" i="38"/>
  <c r="H568" i="38"/>
  <c r="H569" i="38"/>
  <c r="H570" i="38"/>
  <c r="H571" i="38"/>
  <c r="H572" i="38"/>
  <c r="H573" i="38"/>
  <c r="H574" i="38"/>
  <c r="H575" i="38"/>
  <c r="H576" i="38"/>
  <c r="H577" i="38"/>
  <c r="H578" i="38"/>
  <c r="H579" i="38"/>
  <c r="H580" i="38"/>
  <c r="H581" i="38"/>
  <c r="H582" i="38"/>
  <c r="H583" i="38"/>
  <c r="H584" i="38"/>
  <c r="H585" i="38"/>
  <c r="H586" i="38"/>
  <c r="H587" i="38"/>
  <c r="H588" i="38"/>
  <c r="H589" i="38"/>
  <c r="H590" i="38"/>
  <c r="H591" i="38"/>
  <c r="H592" i="38"/>
  <c r="H593" i="38"/>
  <c r="H594" i="38"/>
  <c r="H595" i="38"/>
  <c r="H596" i="38"/>
  <c r="H597" i="38"/>
  <c r="H598" i="38"/>
  <c r="H599" i="38"/>
  <c r="H600" i="38"/>
  <c r="H601" i="38"/>
  <c r="H602" i="38"/>
  <c r="H603" i="38"/>
  <c r="H604" i="38"/>
  <c r="H605" i="38"/>
  <c r="H606" i="38"/>
  <c r="H607" i="38"/>
  <c r="H608" i="38"/>
  <c r="H609" i="38"/>
  <c r="H610" i="38"/>
  <c r="H611" i="38"/>
  <c r="H612" i="38"/>
  <c r="H613" i="38"/>
  <c r="H614" i="38"/>
  <c r="H615" i="38"/>
  <c r="H616" i="38"/>
  <c r="H617" i="38"/>
  <c r="H618" i="38"/>
  <c r="H619" i="38"/>
  <c r="H620" i="38"/>
  <c r="H621" i="38"/>
  <c r="H622" i="38"/>
  <c r="H623" i="38"/>
  <c r="H624" i="38"/>
  <c r="H625" i="38"/>
  <c r="H626" i="38"/>
  <c r="H627" i="38"/>
  <c r="H628" i="38"/>
  <c r="H629" i="38"/>
  <c r="H630" i="38"/>
  <c r="H631" i="38"/>
  <c r="H632" i="38"/>
  <c r="H633" i="38"/>
  <c r="H634" i="38"/>
  <c r="H635" i="38"/>
  <c r="H636" i="38"/>
  <c r="H637" i="38"/>
  <c r="H638" i="38"/>
  <c r="H639" i="38"/>
  <c r="H640" i="38"/>
  <c r="H641" i="38"/>
  <c r="H642" i="38"/>
  <c r="H643" i="38"/>
  <c r="H644" i="38"/>
  <c r="H645" i="38"/>
  <c r="H646" i="38"/>
  <c r="H647" i="38"/>
  <c r="H648" i="38"/>
  <c r="H649" i="38"/>
  <c r="H650" i="38"/>
  <c r="H651" i="38"/>
  <c r="H652" i="38"/>
  <c r="H653" i="38"/>
  <c r="H654" i="38"/>
  <c r="H655" i="38"/>
  <c r="H656" i="38"/>
  <c r="H657" i="38"/>
  <c r="H658" i="38"/>
  <c r="H659" i="38"/>
  <c r="H660" i="38"/>
  <c r="H661" i="38"/>
  <c r="H662" i="38"/>
  <c r="H663" i="38"/>
  <c r="H664" i="38"/>
  <c r="H665" i="38"/>
  <c r="H666" i="38"/>
  <c r="H667" i="38"/>
  <c r="H668" i="38"/>
  <c r="H669" i="38"/>
  <c r="H670" i="38"/>
  <c r="H671" i="38"/>
  <c r="H672" i="38"/>
  <c r="H673" i="38"/>
  <c r="H674" i="38"/>
  <c r="H675" i="38"/>
  <c r="H676" i="38"/>
  <c r="H677" i="38"/>
  <c r="H678" i="38"/>
  <c r="H679" i="38"/>
  <c r="H680" i="38"/>
  <c r="H681" i="38"/>
  <c r="N2" i="37"/>
  <c r="N3" i="37"/>
  <c r="N4" i="37"/>
  <c r="N5" i="37"/>
  <c r="N6" i="37"/>
  <c r="N7" i="37"/>
  <c r="N8" i="37"/>
  <c r="N9" i="37"/>
  <c r="N10" i="37"/>
  <c r="N11" i="37"/>
  <c r="N12" i="37"/>
  <c r="N13" i="37"/>
  <c r="N14" i="37"/>
  <c r="N15" i="37"/>
  <c r="N16" i="37"/>
  <c r="N17" i="37"/>
  <c r="N18" i="37"/>
  <c r="N19" i="37"/>
  <c r="N20" i="37"/>
  <c r="N21" i="37"/>
  <c r="N22" i="37"/>
  <c r="N23" i="37"/>
  <c r="N24" i="37"/>
  <c r="N25" i="37"/>
  <c r="N26" i="37"/>
  <c r="N27" i="37"/>
  <c r="N28" i="37"/>
  <c r="N29" i="37"/>
  <c r="N30" i="37"/>
  <c r="N31" i="37"/>
  <c r="N32" i="37"/>
  <c r="N33" i="37"/>
  <c r="N34" i="37"/>
  <c r="N35" i="37"/>
  <c r="N36" i="37"/>
  <c r="N37" i="37"/>
  <c r="N38" i="37"/>
  <c r="N39" i="37"/>
  <c r="N40" i="37"/>
  <c r="N41" i="37"/>
  <c r="N42" i="37"/>
  <c r="N43" i="37"/>
  <c r="N44" i="37"/>
  <c r="N45" i="37"/>
  <c r="N46" i="37"/>
  <c r="N47" i="37"/>
  <c r="N48" i="37"/>
  <c r="N49" i="37"/>
  <c r="N50" i="37"/>
  <c r="N51" i="37"/>
  <c r="N52" i="37"/>
  <c r="N53" i="37"/>
  <c r="N54" i="37"/>
  <c r="N55" i="37"/>
  <c r="N56" i="37"/>
  <c r="N57" i="37"/>
  <c r="N58" i="37"/>
  <c r="N59" i="37"/>
  <c r="N60" i="37"/>
  <c r="N61" i="37"/>
  <c r="N62" i="37"/>
  <c r="N63" i="37"/>
  <c r="N64" i="37"/>
  <c r="N65" i="37"/>
  <c r="N66" i="37"/>
  <c r="N67" i="37"/>
  <c r="N68" i="37"/>
  <c r="N69" i="37"/>
  <c r="N70" i="37"/>
  <c r="N71" i="37"/>
  <c r="N72" i="37"/>
  <c r="N73" i="37"/>
  <c r="N74" i="37"/>
  <c r="N75" i="37"/>
  <c r="N76" i="37"/>
  <c r="N77" i="37"/>
  <c r="N78" i="37"/>
  <c r="N79" i="37"/>
  <c r="N80" i="37"/>
  <c r="N81" i="37"/>
  <c r="N82" i="37"/>
  <c r="N83" i="37"/>
  <c r="N84" i="37"/>
  <c r="N85" i="37"/>
  <c r="N86" i="37"/>
  <c r="N87" i="37"/>
  <c r="N88" i="37"/>
  <c r="N89" i="37"/>
  <c r="N90" i="37"/>
  <c r="N91" i="37"/>
  <c r="N92" i="37"/>
  <c r="N93" i="37"/>
  <c r="N94" i="37"/>
  <c r="N95" i="37"/>
  <c r="N96" i="37"/>
  <c r="N97" i="37"/>
  <c r="N98" i="37"/>
  <c r="N99" i="37"/>
  <c r="N100" i="37"/>
  <c r="N101" i="37"/>
  <c r="N102" i="37"/>
  <c r="N103" i="37"/>
  <c r="N104" i="37"/>
  <c r="N105" i="37"/>
  <c r="N106" i="37"/>
  <c r="N107" i="37"/>
  <c r="N108" i="37"/>
  <c r="N109" i="37"/>
  <c r="N110" i="37"/>
  <c r="N111" i="37"/>
  <c r="N112" i="37"/>
  <c r="N113" i="37"/>
  <c r="N114" i="37"/>
  <c r="N115" i="37"/>
  <c r="N116" i="37"/>
  <c r="N117" i="37"/>
  <c r="N118" i="37"/>
  <c r="N119" i="37"/>
  <c r="N120" i="37"/>
  <c r="N121" i="37"/>
  <c r="N122" i="37"/>
  <c r="N123" i="37"/>
  <c r="N124" i="37"/>
  <c r="N125" i="37"/>
  <c r="N126" i="37"/>
  <c r="N127" i="37"/>
  <c r="N128" i="37"/>
  <c r="N129" i="37"/>
  <c r="N130" i="37"/>
  <c r="N131" i="37"/>
  <c r="N132" i="37"/>
  <c r="N133" i="37"/>
  <c r="N134" i="37"/>
  <c r="N135" i="37"/>
  <c r="N136" i="37"/>
  <c r="N137" i="37"/>
  <c r="N138" i="37"/>
  <c r="N139" i="37"/>
  <c r="N140" i="37"/>
  <c r="N141" i="37"/>
  <c r="N142" i="37"/>
  <c r="N143" i="37"/>
  <c r="N144" i="37"/>
  <c r="N145" i="37"/>
  <c r="N146" i="37"/>
  <c r="N147" i="37"/>
  <c r="N148" i="37"/>
  <c r="N149" i="37"/>
  <c r="N150" i="37"/>
  <c r="N151" i="37"/>
  <c r="N152" i="37"/>
  <c r="N153" i="37"/>
  <c r="N154" i="37"/>
  <c r="N155" i="37"/>
  <c r="N156" i="37"/>
  <c r="N157" i="37"/>
  <c r="N158" i="37"/>
  <c r="N159" i="37"/>
  <c r="N160" i="37"/>
  <c r="N161" i="37"/>
  <c r="N162" i="37"/>
  <c r="N163" i="37"/>
  <c r="N164" i="37"/>
  <c r="N165" i="37"/>
  <c r="N166" i="37"/>
  <c r="N167" i="37"/>
  <c r="N168" i="37"/>
  <c r="N169" i="37"/>
  <c r="N170" i="37"/>
  <c r="N171" i="37"/>
  <c r="N172" i="37"/>
  <c r="N173" i="37"/>
  <c r="N174" i="37"/>
  <c r="N175" i="37"/>
  <c r="N176" i="37"/>
  <c r="N177" i="37"/>
  <c r="N178" i="37"/>
  <c r="N179" i="37"/>
  <c r="N180" i="37"/>
  <c r="N181" i="37"/>
  <c r="N182" i="37"/>
  <c r="N183" i="37"/>
  <c r="N184" i="37"/>
  <c r="N185" i="37"/>
  <c r="N186" i="37"/>
  <c r="N187" i="37"/>
  <c r="N188" i="37"/>
  <c r="N189" i="37"/>
  <c r="N190" i="37"/>
  <c r="N191" i="37"/>
  <c r="N192" i="37"/>
  <c r="N193" i="37"/>
  <c r="N194" i="37"/>
  <c r="N195" i="37"/>
  <c r="N196" i="37"/>
  <c r="N197" i="37"/>
  <c r="N198" i="37"/>
  <c r="N199" i="37"/>
  <c r="N200" i="37"/>
  <c r="N201" i="37"/>
  <c r="N202" i="37"/>
  <c r="N203" i="37"/>
  <c r="N204" i="37"/>
  <c r="N205" i="37"/>
  <c r="N206" i="37"/>
  <c r="N207" i="37"/>
  <c r="N208" i="37"/>
  <c r="N209" i="37"/>
  <c r="N210" i="37"/>
  <c r="N211" i="37"/>
  <c r="N212" i="37"/>
  <c r="N213" i="37"/>
  <c r="N214" i="37"/>
  <c r="N215" i="37"/>
  <c r="N216" i="37"/>
  <c r="N217" i="37"/>
  <c r="N218" i="37"/>
  <c r="N219" i="37"/>
  <c r="N220" i="37"/>
  <c r="N221" i="37"/>
  <c r="N222" i="37"/>
  <c r="N223" i="37"/>
  <c r="N224" i="37"/>
  <c r="N225" i="37"/>
  <c r="N226" i="37"/>
  <c r="N227" i="37"/>
  <c r="N228" i="37"/>
  <c r="N229" i="37"/>
  <c r="N230" i="37"/>
  <c r="N231" i="37"/>
  <c r="N232" i="37"/>
  <c r="N233" i="37"/>
  <c r="N234" i="37"/>
  <c r="N235" i="37"/>
  <c r="N236" i="37"/>
  <c r="N237" i="37"/>
  <c r="N238" i="37"/>
  <c r="N239" i="37"/>
  <c r="N240" i="37"/>
  <c r="N241" i="37"/>
  <c r="N242" i="37"/>
  <c r="N243" i="37"/>
  <c r="N244" i="37"/>
  <c r="N245" i="37"/>
  <c r="N246" i="37"/>
  <c r="N247" i="37"/>
  <c r="N248" i="37"/>
  <c r="N249" i="37"/>
  <c r="N250" i="37"/>
  <c r="N251" i="37"/>
  <c r="N252" i="37"/>
  <c r="N253" i="37"/>
  <c r="N254" i="37"/>
  <c r="N255" i="37"/>
  <c r="N256" i="37"/>
  <c r="N257" i="37"/>
  <c r="N258" i="37"/>
  <c r="N259" i="37"/>
  <c r="N260" i="37"/>
  <c r="N261" i="37"/>
  <c r="N262" i="37"/>
  <c r="N263" i="37"/>
  <c r="N264" i="37"/>
  <c r="N265" i="37"/>
  <c r="N266" i="37"/>
  <c r="N267" i="37"/>
  <c r="N268" i="37"/>
  <c r="N269" i="37"/>
  <c r="N270" i="37"/>
  <c r="N271" i="37"/>
  <c r="N272" i="37"/>
  <c r="N273" i="37"/>
  <c r="N274" i="37"/>
  <c r="N275" i="37"/>
  <c r="N276" i="37"/>
  <c r="N277" i="37"/>
  <c r="N278" i="37"/>
  <c r="N279" i="37"/>
  <c r="N280" i="37"/>
  <c r="N281" i="37"/>
  <c r="N282" i="37"/>
  <c r="N283" i="37"/>
  <c r="N284" i="37"/>
  <c r="N285" i="37"/>
  <c r="N286" i="37"/>
  <c r="N287" i="37"/>
  <c r="N288" i="37"/>
  <c r="N289" i="37"/>
  <c r="N290" i="37"/>
  <c r="N291" i="37"/>
  <c r="N292" i="37"/>
  <c r="N293" i="37"/>
  <c r="N294" i="37"/>
  <c r="N295" i="37"/>
  <c r="N296" i="37"/>
  <c r="N297" i="37"/>
  <c r="N298" i="37"/>
  <c r="N299" i="37"/>
  <c r="N300" i="37"/>
  <c r="N301" i="37"/>
  <c r="N302" i="37"/>
  <c r="N303" i="37"/>
  <c r="N304" i="37"/>
  <c r="N305" i="37"/>
  <c r="N306" i="37"/>
  <c r="N307" i="37"/>
  <c r="N308" i="37"/>
  <c r="N309" i="37"/>
  <c r="N310" i="37"/>
  <c r="N311" i="37"/>
  <c r="N312" i="37"/>
  <c r="N313" i="37"/>
  <c r="N314" i="37"/>
  <c r="N315" i="37"/>
  <c r="N316" i="37"/>
  <c r="N317" i="37"/>
  <c r="N318" i="37"/>
  <c r="N319" i="37"/>
  <c r="N320" i="37"/>
  <c r="N321" i="37"/>
  <c r="N322" i="37"/>
  <c r="N323" i="37"/>
  <c r="N324" i="37"/>
  <c r="N325" i="37"/>
  <c r="N326" i="37"/>
  <c r="N327" i="37"/>
  <c r="N328" i="37"/>
  <c r="N329" i="37"/>
  <c r="N330" i="37"/>
  <c r="N331" i="37"/>
  <c r="N332" i="37"/>
  <c r="N333" i="37"/>
  <c r="N334" i="37"/>
  <c r="N335" i="37"/>
  <c r="N336" i="37"/>
  <c r="N337" i="37"/>
  <c r="N338" i="37"/>
  <c r="N339" i="37"/>
  <c r="N340" i="37"/>
  <c r="N341" i="37"/>
  <c r="N342" i="37"/>
  <c r="N343" i="37"/>
  <c r="N344" i="37"/>
  <c r="N345" i="37"/>
  <c r="N346" i="37"/>
  <c r="N347" i="37"/>
  <c r="N348" i="37"/>
  <c r="N349" i="37"/>
  <c r="N350" i="37"/>
  <c r="N351" i="37"/>
  <c r="N352" i="37"/>
  <c r="N353" i="37"/>
  <c r="N354" i="37"/>
  <c r="N355" i="37"/>
  <c r="N356" i="37"/>
  <c r="N357" i="37"/>
  <c r="N358" i="37"/>
  <c r="N359" i="37"/>
  <c r="N360" i="37"/>
  <c r="N361" i="37"/>
  <c r="N362" i="37"/>
  <c r="N363" i="37"/>
  <c r="N364" i="37"/>
  <c r="N365" i="37"/>
  <c r="N366" i="37"/>
  <c r="N367" i="37"/>
  <c r="N368" i="37"/>
  <c r="N369" i="37"/>
  <c r="N370" i="37"/>
  <c r="N371" i="37"/>
  <c r="N372" i="37"/>
  <c r="N373" i="37"/>
  <c r="N374" i="37"/>
  <c r="N375" i="37"/>
  <c r="N376" i="37"/>
  <c r="N377" i="37"/>
  <c r="N378" i="37"/>
  <c r="N379" i="37"/>
  <c r="N380" i="37"/>
  <c r="N381" i="37"/>
  <c r="N382" i="37"/>
  <c r="N383" i="37"/>
  <c r="N384" i="37"/>
  <c r="N385" i="37"/>
  <c r="N386" i="37"/>
  <c r="N387" i="37"/>
  <c r="N388" i="37"/>
  <c r="N389" i="37"/>
  <c r="N390" i="37"/>
  <c r="N391" i="37"/>
  <c r="N392" i="37"/>
  <c r="N393" i="37"/>
  <c r="N394" i="37"/>
  <c r="N395" i="37"/>
  <c r="N396" i="37"/>
  <c r="N397" i="37"/>
  <c r="N398" i="37"/>
  <c r="N399" i="37"/>
  <c r="N400" i="37"/>
  <c r="N401" i="37"/>
  <c r="N402" i="37"/>
  <c r="N403" i="37"/>
  <c r="N404" i="37"/>
  <c r="N405" i="37"/>
  <c r="N406" i="37"/>
  <c r="N407" i="37"/>
  <c r="N408" i="37"/>
  <c r="N409" i="37"/>
  <c r="N410" i="37"/>
  <c r="N411" i="37"/>
  <c r="N412" i="37"/>
  <c r="N413" i="37"/>
  <c r="N414" i="37"/>
  <c r="N415" i="37"/>
  <c r="N416" i="37"/>
  <c r="N417" i="37"/>
  <c r="N418" i="37"/>
  <c r="N419" i="37"/>
  <c r="N420" i="37"/>
  <c r="N421" i="37"/>
  <c r="N422" i="37"/>
  <c r="N423" i="37"/>
  <c r="N424" i="37"/>
  <c r="N425" i="37"/>
  <c r="N426" i="37"/>
  <c r="N427" i="37"/>
  <c r="N428" i="37"/>
  <c r="N429" i="37"/>
  <c r="N430" i="37"/>
  <c r="N431" i="37"/>
  <c r="N432" i="37"/>
  <c r="N433" i="37"/>
  <c r="N434" i="37"/>
  <c r="N435" i="37"/>
  <c r="N436" i="37"/>
  <c r="N437" i="37"/>
  <c r="N438" i="37"/>
  <c r="N439" i="37"/>
  <c r="N440" i="37"/>
  <c r="N441" i="37"/>
  <c r="N442" i="37"/>
  <c r="N443" i="37"/>
  <c r="N444" i="37"/>
  <c r="N445" i="37"/>
  <c r="N446" i="37"/>
  <c r="N447" i="37"/>
  <c r="N448" i="37"/>
  <c r="N449" i="37"/>
  <c r="N450" i="37"/>
  <c r="N451" i="37"/>
  <c r="N452" i="37"/>
  <c r="N453" i="37"/>
  <c r="N454" i="37"/>
  <c r="N455" i="37"/>
  <c r="N456" i="37"/>
  <c r="N457" i="37"/>
  <c r="N458" i="37"/>
  <c r="N459" i="37"/>
  <c r="N460" i="37"/>
  <c r="N461" i="37"/>
  <c r="N462" i="37"/>
  <c r="N463" i="37"/>
  <c r="N464" i="37"/>
  <c r="N465" i="37"/>
  <c r="N466" i="37"/>
  <c r="N467" i="37"/>
  <c r="N468" i="37"/>
  <c r="N469" i="37"/>
  <c r="N470" i="37"/>
  <c r="N471" i="37"/>
  <c r="N472" i="37"/>
  <c r="N473" i="37"/>
  <c r="N474" i="37"/>
  <c r="N475" i="37"/>
  <c r="N476" i="37"/>
  <c r="N477" i="37"/>
  <c r="N478" i="37"/>
  <c r="N479" i="37"/>
  <c r="N480" i="37"/>
  <c r="N481" i="37"/>
  <c r="N482" i="37"/>
  <c r="N483" i="37"/>
  <c r="N484" i="37"/>
  <c r="N485" i="37"/>
  <c r="N486" i="37"/>
  <c r="N487" i="37"/>
  <c r="N488" i="37"/>
  <c r="N489" i="37"/>
  <c r="N490" i="37"/>
  <c r="N491" i="37"/>
  <c r="N492" i="37"/>
  <c r="N493" i="37"/>
  <c r="N494" i="37"/>
  <c r="N495" i="37"/>
  <c r="N496" i="37"/>
  <c r="N497" i="37"/>
  <c r="N498" i="37"/>
  <c r="N499" i="37"/>
  <c r="N500" i="37"/>
  <c r="N501" i="37"/>
  <c r="N502" i="37"/>
  <c r="N503" i="37"/>
  <c r="N504" i="37"/>
  <c r="N505" i="37"/>
  <c r="N506" i="37"/>
  <c r="N507" i="37"/>
  <c r="N508" i="37"/>
  <c r="N509" i="37"/>
  <c r="N510" i="37"/>
  <c r="N511" i="37"/>
  <c r="N512" i="37"/>
  <c r="N513" i="37"/>
  <c r="N514" i="37"/>
  <c r="N515" i="37"/>
  <c r="N516" i="37"/>
  <c r="N517" i="37"/>
  <c r="N518" i="37"/>
  <c r="N519" i="37"/>
  <c r="N520" i="37"/>
  <c r="N521" i="37"/>
  <c r="N522" i="37"/>
  <c r="N523" i="37"/>
  <c r="N524" i="37"/>
  <c r="N525" i="37"/>
  <c r="N526" i="37"/>
  <c r="N527" i="37"/>
  <c r="N528" i="37"/>
  <c r="N529" i="37"/>
  <c r="N530" i="37"/>
  <c r="N531" i="37"/>
  <c r="N532" i="37"/>
  <c r="N533" i="37"/>
  <c r="N534" i="37"/>
  <c r="N535" i="37"/>
  <c r="N536" i="37"/>
  <c r="N537" i="37"/>
  <c r="N538" i="37"/>
  <c r="N539" i="37"/>
  <c r="N540" i="37"/>
  <c r="N541" i="37"/>
  <c r="N542" i="37"/>
  <c r="N543" i="37"/>
  <c r="N544" i="37"/>
  <c r="N545" i="37"/>
  <c r="N546" i="37"/>
  <c r="N547" i="37"/>
  <c r="N548" i="37"/>
  <c r="N549" i="37"/>
  <c r="N550" i="37"/>
  <c r="N551" i="37"/>
  <c r="N552" i="37"/>
  <c r="N553" i="37"/>
  <c r="N554" i="37"/>
  <c r="N555" i="37"/>
  <c r="N556" i="37"/>
  <c r="N557" i="37"/>
  <c r="N558" i="37"/>
  <c r="N559" i="37"/>
  <c r="N560" i="37"/>
  <c r="N561" i="37"/>
  <c r="N562" i="37"/>
  <c r="N563" i="37"/>
  <c r="N564" i="37"/>
  <c r="N565" i="37"/>
  <c r="N566" i="37"/>
  <c r="N567" i="37"/>
  <c r="N568" i="37"/>
  <c r="N569" i="37"/>
  <c r="N570" i="37"/>
  <c r="N571" i="37"/>
  <c r="N572" i="37"/>
  <c r="N573" i="37"/>
  <c r="N574" i="37"/>
  <c r="N575" i="37"/>
  <c r="N576" i="37"/>
  <c r="N577" i="37"/>
  <c r="N578" i="37"/>
  <c r="N579" i="37"/>
  <c r="N580" i="37"/>
  <c r="N581" i="37"/>
  <c r="N582" i="37"/>
  <c r="N583" i="37"/>
  <c r="N584" i="37"/>
  <c r="N585" i="37"/>
  <c r="N586" i="37"/>
  <c r="N587" i="37"/>
  <c r="N588" i="37"/>
  <c r="N589" i="37"/>
  <c r="N590" i="37"/>
  <c r="N591" i="37"/>
  <c r="N592" i="37"/>
  <c r="N593" i="37"/>
  <c r="N594" i="37"/>
  <c r="N595" i="37"/>
  <c r="N596" i="37"/>
  <c r="N597" i="37"/>
  <c r="N598" i="37"/>
  <c r="N599" i="37"/>
  <c r="N600" i="37"/>
  <c r="N601" i="37"/>
  <c r="N602" i="37"/>
  <c r="N603" i="37"/>
  <c r="N604" i="37"/>
  <c r="N605" i="37"/>
  <c r="N606" i="37"/>
  <c r="N607" i="37"/>
  <c r="N608" i="37"/>
  <c r="N609" i="37"/>
  <c r="N610" i="37"/>
  <c r="N611" i="37"/>
  <c r="N612" i="37"/>
  <c r="N613" i="37"/>
  <c r="N614" i="37"/>
  <c r="N615" i="37"/>
  <c r="N616" i="37"/>
  <c r="N617" i="37"/>
  <c r="N618" i="37"/>
  <c r="N619" i="37"/>
  <c r="N620" i="37"/>
  <c r="N621" i="37"/>
  <c r="N622" i="37"/>
  <c r="N623" i="37"/>
  <c r="N624" i="37"/>
  <c r="N625" i="37"/>
  <c r="N626" i="37"/>
  <c r="N627" i="37"/>
  <c r="N628" i="37"/>
  <c r="N629" i="37"/>
  <c r="N630" i="37"/>
  <c r="N631" i="37"/>
  <c r="N632" i="37"/>
  <c r="N633" i="37"/>
  <c r="N634" i="37"/>
  <c r="N635" i="37"/>
  <c r="N636" i="37"/>
  <c r="N637" i="37"/>
  <c r="N638" i="37"/>
  <c r="N639" i="37"/>
  <c r="N640" i="37"/>
  <c r="N641" i="37"/>
  <c r="N642" i="37"/>
  <c r="N643" i="37"/>
  <c r="N644" i="37"/>
  <c r="N645" i="37"/>
  <c r="N646" i="37"/>
  <c r="N647" i="37"/>
  <c r="N648" i="37"/>
  <c r="N649" i="37"/>
  <c r="N650" i="37"/>
  <c r="N651" i="37"/>
  <c r="N652" i="37"/>
  <c r="N653" i="37"/>
  <c r="N654" i="37"/>
  <c r="N655" i="37"/>
  <c r="N656" i="37"/>
  <c r="N657" i="37"/>
  <c r="N658" i="37"/>
  <c r="N659" i="37"/>
  <c r="N660" i="37"/>
  <c r="N661" i="37"/>
  <c r="N662" i="37"/>
  <c r="N663" i="37"/>
  <c r="N664" i="37"/>
  <c r="N665" i="37"/>
  <c r="N666" i="37"/>
  <c r="N667" i="37"/>
  <c r="N668" i="37"/>
  <c r="N669" i="37"/>
  <c r="N670" i="37"/>
  <c r="N671" i="37"/>
  <c r="N672" i="37"/>
  <c r="N673" i="37"/>
  <c r="N674" i="37"/>
  <c r="N675" i="37"/>
  <c r="N676" i="37"/>
  <c r="N677" i="37"/>
  <c r="N678" i="37"/>
  <c r="N679" i="37"/>
  <c r="N680" i="37"/>
  <c r="N681" i="37"/>
  <c r="K6" i="45" l="1"/>
  <c r="K7" i="45" s="1"/>
  <c r="K5" i="44"/>
  <c r="K6" i="42"/>
  <c r="K7" i="42" s="1"/>
  <c r="K5" i="41"/>
  <c r="K6" i="39"/>
  <c r="K7" i="39" s="1"/>
  <c r="K3" i="38"/>
  <c r="K5" i="38" s="1"/>
  <c r="H2" i="36" l="1"/>
  <c r="K4" i="36" s="1"/>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324" i="36"/>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H666" i="36"/>
  <c r="H667" i="36"/>
  <c r="H668" i="36"/>
  <c r="H669" i="36"/>
  <c r="H670" i="36"/>
  <c r="H671" i="36"/>
  <c r="H672" i="36"/>
  <c r="H673" i="36"/>
  <c r="H674" i="36"/>
  <c r="H675" i="36"/>
  <c r="H676" i="36"/>
  <c r="H677" i="36"/>
  <c r="H678" i="36"/>
  <c r="H679" i="36"/>
  <c r="H680" i="36"/>
  <c r="H681" i="36"/>
  <c r="H2" i="35"/>
  <c r="K5" i="35" s="1"/>
  <c r="H3" i="35"/>
  <c r="H4" i="35"/>
  <c r="K4" i="35" s="1"/>
  <c r="H5" i="35"/>
  <c r="H6" i="35"/>
  <c r="H7" i="35"/>
  <c r="H8" i="35"/>
  <c r="H9" i="35"/>
  <c r="H10" i="35"/>
  <c r="H11" i="35"/>
  <c r="H12" i="35"/>
  <c r="H13" i="35"/>
  <c r="H14" i="35"/>
  <c r="H15" i="35"/>
  <c r="H16" i="35"/>
  <c r="H17" i="35"/>
  <c r="H18" i="35"/>
  <c r="H19" i="35"/>
  <c r="H20" i="35"/>
  <c r="H21" i="35"/>
  <c r="H22" i="35"/>
  <c r="H23" i="35"/>
  <c r="H24" i="35"/>
  <c r="H25" i="35"/>
  <c r="H26" i="35"/>
  <c r="H27" i="35"/>
  <c r="H28" i="35"/>
  <c r="H29" i="35"/>
  <c r="H30" i="35"/>
  <c r="H31" i="35"/>
  <c r="H32" i="35"/>
  <c r="H33" i="35"/>
  <c r="H34" i="35"/>
  <c r="H35" i="35"/>
  <c r="H36" i="35"/>
  <c r="H37" i="35"/>
  <c r="H38" i="35"/>
  <c r="H39" i="35"/>
  <c r="H40" i="35"/>
  <c r="H41" i="35"/>
  <c r="H42" i="35"/>
  <c r="H43" i="35"/>
  <c r="H44" i="35"/>
  <c r="H45" i="35"/>
  <c r="H46" i="35"/>
  <c r="H47" i="35"/>
  <c r="H48" i="35"/>
  <c r="H49" i="35"/>
  <c r="H50" i="35"/>
  <c r="H51" i="35"/>
  <c r="H52" i="35"/>
  <c r="H53" i="35"/>
  <c r="H54" i="35"/>
  <c r="H55" i="35"/>
  <c r="H56" i="35"/>
  <c r="H57" i="35"/>
  <c r="H58" i="35"/>
  <c r="H59" i="35"/>
  <c r="H60" i="35"/>
  <c r="H61" i="35"/>
  <c r="H62" i="35"/>
  <c r="H63" i="35"/>
  <c r="H64" i="35"/>
  <c r="H65" i="35"/>
  <c r="H66" i="35"/>
  <c r="H67" i="35"/>
  <c r="H68" i="35"/>
  <c r="H69" i="35"/>
  <c r="H70" i="35"/>
  <c r="H71" i="35"/>
  <c r="H72" i="35"/>
  <c r="H73" i="35"/>
  <c r="H74" i="35"/>
  <c r="H75" i="35"/>
  <c r="H76" i="35"/>
  <c r="H77" i="35"/>
  <c r="H78" i="35"/>
  <c r="H79" i="35"/>
  <c r="H80" i="35"/>
  <c r="H81" i="35"/>
  <c r="H82" i="35"/>
  <c r="H83" i="35"/>
  <c r="H84" i="35"/>
  <c r="H85" i="35"/>
  <c r="H86" i="35"/>
  <c r="H87" i="35"/>
  <c r="H88" i="35"/>
  <c r="H89" i="35"/>
  <c r="H90" i="35"/>
  <c r="H91" i="35"/>
  <c r="H92" i="35"/>
  <c r="H93" i="35"/>
  <c r="H94" i="35"/>
  <c r="H95" i="35"/>
  <c r="H96" i="35"/>
  <c r="H97" i="35"/>
  <c r="H98" i="35"/>
  <c r="H99" i="35"/>
  <c r="H100" i="35"/>
  <c r="H101" i="35"/>
  <c r="H102" i="35"/>
  <c r="H103" i="35"/>
  <c r="H104" i="35"/>
  <c r="H105" i="35"/>
  <c r="H106" i="35"/>
  <c r="H107" i="35"/>
  <c r="H108" i="35"/>
  <c r="H109" i="35"/>
  <c r="H110" i="35"/>
  <c r="H111" i="35"/>
  <c r="H112" i="35"/>
  <c r="H113" i="35"/>
  <c r="H114" i="35"/>
  <c r="H115" i="35"/>
  <c r="H116" i="35"/>
  <c r="H117" i="35"/>
  <c r="H118" i="35"/>
  <c r="H119" i="35"/>
  <c r="H120" i="35"/>
  <c r="H121" i="35"/>
  <c r="H122" i="35"/>
  <c r="H123" i="35"/>
  <c r="H124" i="35"/>
  <c r="H125" i="35"/>
  <c r="H126" i="35"/>
  <c r="H127" i="35"/>
  <c r="H128" i="35"/>
  <c r="H129" i="35"/>
  <c r="H130" i="35"/>
  <c r="H131" i="35"/>
  <c r="H132" i="35"/>
  <c r="H133" i="35"/>
  <c r="H134" i="35"/>
  <c r="H135" i="35"/>
  <c r="H136" i="35"/>
  <c r="H137" i="35"/>
  <c r="H138" i="35"/>
  <c r="H139" i="35"/>
  <c r="H140" i="35"/>
  <c r="H141" i="35"/>
  <c r="H142" i="35"/>
  <c r="H143" i="35"/>
  <c r="H144" i="35"/>
  <c r="H145" i="35"/>
  <c r="H146" i="35"/>
  <c r="H147" i="35"/>
  <c r="H148" i="35"/>
  <c r="H149" i="35"/>
  <c r="H150" i="35"/>
  <c r="H151" i="35"/>
  <c r="H152" i="35"/>
  <c r="H153" i="35"/>
  <c r="H154" i="35"/>
  <c r="H155" i="35"/>
  <c r="H156" i="35"/>
  <c r="H157" i="35"/>
  <c r="H158" i="35"/>
  <c r="H159" i="35"/>
  <c r="H160" i="35"/>
  <c r="H161" i="35"/>
  <c r="H162" i="35"/>
  <c r="H163" i="35"/>
  <c r="H164" i="35"/>
  <c r="H165" i="35"/>
  <c r="H166" i="35"/>
  <c r="H167" i="35"/>
  <c r="H168" i="35"/>
  <c r="H169" i="35"/>
  <c r="H170" i="35"/>
  <c r="H171" i="35"/>
  <c r="H172" i="35"/>
  <c r="H173" i="35"/>
  <c r="H174" i="35"/>
  <c r="H175" i="35"/>
  <c r="H176" i="35"/>
  <c r="H177" i="35"/>
  <c r="H178" i="35"/>
  <c r="H179" i="35"/>
  <c r="H180" i="35"/>
  <c r="H181" i="35"/>
  <c r="H182" i="35"/>
  <c r="H183" i="35"/>
  <c r="H184" i="35"/>
  <c r="H185" i="35"/>
  <c r="H186" i="35"/>
  <c r="H187" i="35"/>
  <c r="H188" i="35"/>
  <c r="H189" i="35"/>
  <c r="H190" i="35"/>
  <c r="H191" i="35"/>
  <c r="H192" i="35"/>
  <c r="H193" i="35"/>
  <c r="H194" i="35"/>
  <c r="H195" i="35"/>
  <c r="H196" i="35"/>
  <c r="H197" i="35"/>
  <c r="H198" i="35"/>
  <c r="H199" i="35"/>
  <c r="H200" i="35"/>
  <c r="H201" i="35"/>
  <c r="H202" i="35"/>
  <c r="H203" i="35"/>
  <c r="H204" i="35"/>
  <c r="H205" i="35"/>
  <c r="H206" i="35"/>
  <c r="H207" i="35"/>
  <c r="H208" i="35"/>
  <c r="H209" i="35"/>
  <c r="H210" i="35"/>
  <c r="H211" i="35"/>
  <c r="H212" i="35"/>
  <c r="H213" i="35"/>
  <c r="H214" i="35"/>
  <c r="H215" i="35"/>
  <c r="H216" i="35"/>
  <c r="H217" i="35"/>
  <c r="H218" i="35"/>
  <c r="H219" i="35"/>
  <c r="H220" i="35"/>
  <c r="H221" i="35"/>
  <c r="H222" i="35"/>
  <c r="H223" i="35"/>
  <c r="H224" i="35"/>
  <c r="H225" i="35"/>
  <c r="H226" i="35"/>
  <c r="H227" i="35"/>
  <c r="H228" i="35"/>
  <c r="H229" i="35"/>
  <c r="H230" i="35"/>
  <c r="H231" i="35"/>
  <c r="H232" i="35"/>
  <c r="H233" i="35"/>
  <c r="H234" i="35"/>
  <c r="H235" i="35"/>
  <c r="H236" i="35"/>
  <c r="H237" i="35"/>
  <c r="H238" i="35"/>
  <c r="H239" i="35"/>
  <c r="H240" i="35"/>
  <c r="H241" i="35"/>
  <c r="H242" i="35"/>
  <c r="H243" i="35"/>
  <c r="H244" i="35"/>
  <c r="H245" i="35"/>
  <c r="H246" i="35"/>
  <c r="H247" i="35"/>
  <c r="H248" i="35"/>
  <c r="H249" i="35"/>
  <c r="H250" i="35"/>
  <c r="H251" i="35"/>
  <c r="H252" i="35"/>
  <c r="H253" i="35"/>
  <c r="H254" i="35"/>
  <c r="H255" i="35"/>
  <c r="H256" i="35"/>
  <c r="H257" i="35"/>
  <c r="H258" i="35"/>
  <c r="H259" i="35"/>
  <c r="H260" i="35"/>
  <c r="H261" i="35"/>
  <c r="H262" i="35"/>
  <c r="H263" i="35"/>
  <c r="H264" i="35"/>
  <c r="H265" i="35"/>
  <c r="H266" i="35"/>
  <c r="H267" i="35"/>
  <c r="H268" i="35"/>
  <c r="H269" i="35"/>
  <c r="H270" i="35"/>
  <c r="H271" i="35"/>
  <c r="H272" i="35"/>
  <c r="H273" i="35"/>
  <c r="H274" i="35"/>
  <c r="H275" i="35"/>
  <c r="H276" i="35"/>
  <c r="H277" i="35"/>
  <c r="H278" i="35"/>
  <c r="H279" i="35"/>
  <c r="H280" i="35"/>
  <c r="H281" i="35"/>
  <c r="H282" i="35"/>
  <c r="H283" i="35"/>
  <c r="H284" i="35"/>
  <c r="H285" i="35"/>
  <c r="H286" i="35"/>
  <c r="H287" i="35"/>
  <c r="H288" i="35"/>
  <c r="H289" i="35"/>
  <c r="H290" i="35"/>
  <c r="H291" i="35"/>
  <c r="H292" i="35"/>
  <c r="H293" i="35"/>
  <c r="H294" i="35"/>
  <c r="H295" i="35"/>
  <c r="H296" i="35"/>
  <c r="H297" i="35"/>
  <c r="H298" i="35"/>
  <c r="H299" i="35"/>
  <c r="H300" i="35"/>
  <c r="H301" i="35"/>
  <c r="H302" i="35"/>
  <c r="H303" i="35"/>
  <c r="H304" i="35"/>
  <c r="H305" i="35"/>
  <c r="H306" i="35"/>
  <c r="H307" i="35"/>
  <c r="H308" i="35"/>
  <c r="H309" i="35"/>
  <c r="H310" i="35"/>
  <c r="H311" i="35"/>
  <c r="H312" i="35"/>
  <c r="H313" i="35"/>
  <c r="H314" i="35"/>
  <c r="H315" i="35"/>
  <c r="H316" i="35"/>
  <c r="H317" i="35"/>
  <c r="H318" i="35"/>
  <c r="H319" i="35"/>
  <c r="H320" i="35"/>
  <c r="H321" i="35"/>
  <c r="H322" i="35"/>
  <c r="H323" i="35"/>
  <c r="H324" i="35"/>
  <c r="H325" i="35"/>
  <c r="H326" i="35"/>
  <c r="H327" i="35"/>
  <c r="H328" i="35"/>
  <c r="H329" i="35"/>
  <c r="H330" i="35"/>
  <c r="H331" i="35"/>
  <c r="H332" i="35"/>
  <c r="H333" i="35"/>
  <c r="H334" i="35"/>
  <c r="H335" i="35"/>
  <c r="H336" i="35"/>
  <c r="H337" i="35"/>
  <c r="H338" i="35"/>
  <c r="H339" i="35"/>
  <c r="H340" i="35"/>
  <c r="H341" i="35"/>
  <c r="H342" i="35"/>
  <c r="H343" i="35"/>
  <c r="H344" i="35"/>
  <c r="H345" i="35"/>
  <c r="H346" i="35"/>
  <c r="H347" i="35"/>
  <c r="H348" i="35"/>
  <c r="H349" i="35"/>
  <c r="H350" i="35"/>
  <c r="H351" i="35"/>
  <c r="H352" i="35"/>
  <c r="H353" i="35"/>
  <c r="H354" i="35"/>
  <c r="H355" i="35"/>
  <c r="H356" i="35"/>
  <c r="H357" i="35"/>
  <c r="H358" i="35"/>
  <c r="H359" i="35"/>
  <c r="H360" i="35"/>
  <c r="H361" i="35"/>
  <c r="H362" i="35"/>
  <c r="H363" i="35"/>
  <c r="H364" i="35"/>
  <c r="H365" i="35"/>
  <c r="H366" i="35"/>
  <c r="H367" i="35"/>
  <c r="H368" i="35"/>
  <c r="H369" i="35"/>
  <c r="H370" i="35"/>
  <c r="H371" i="35"/>
  <c r="H372" i="35"/>
  <c r="H373" i="35"/>
  <c r="H374" i="35"/>
  <c r="H375" i="35"/>
  <c r="H376" i="35"/>
  <c r="H377" i="35"/>
  <c r="H378" i="35"/>
  <c r="H379" i="35"/>
  <c r="H380" i="35"/>
  <c r="H381" i="35"/>
  <c r="H382" i="35"/>
  <c r="H383" i="35"/>
  <c r="H384" i="35"/>
  <c r="H385" i="35"/>
  <c r="H386" i="35"/>
  <c r="H387" i="35"/>
  <c r="H388" i="35"/>
  <c r="H389" i="35"/>
  <c r="H390" i="35"/>
  <c r="H391" i="35"/>
  <c r="H392" i="35"/>
  <c r="H393" i="35"/>
  <c r="H394" i="35"/>
  <c r="H395" i="35"/>
  <c r="H396" i="35"/>
  <c r="H397" i="35"/>
  <c r="H398" i="35"/>
  <c r="H399" i="35"/>
  <c r="H400" i="35"/>
  <c r="H401" i="35"/>
  <c r="H402" i="35"/>
  <c r="H403" i="35"/>
  <c r="H404" i="35"/>
  <c r="H405" i="35"/>
  <c r="H406" i="35"/>
  <c r="H407" i="35"/>
  <c r="H408" i="35"/>
  <c r="H409" i="35"/>
  <c r="H410" i="35"/>
  <c r="H411" i="35"/>
  <c r="H412" i="35"/>
  <c r="H413" i="35"/>
  <c r="H414" i="35"/>
  <c r="H415" i="35"/>
  <c r="H416" i="35"/>
  <c r="H417" i="35"/>
  <c r="H418" i="35"/>
  <c r="H419" i="35"/>
  <c r="H420" i="35"/>
  <c r="H421" i="35"/>
  <c r="H422" i="35"/>
  <c r="H423" i="35"/>
  <c r="H424" i="35"/>
  <c r="H425" i="35"/>
  <c r="H426" i="35"/>
  <c r="H427" i="35"/>
  <c r="H428" i="35"/>
  <c r="H429" i="35"/>
  <c r="H430" i="35"/>
  <c r="H431" i="35"/>
  <c r="H432" i="35"/>
  <c r="H433" i="35"/>
  <c r="H434" i="35"/>
  <c r="H435" i="35"/>
  <c r="H436" i="35"/>
  <c r="H437" i="35"/>
  <c r="H438" i="35"/>
  <c r="H439" i="35"/>
  <c r="H440" i="35"/>
  <c r="H441" i="35"/>
  <c r="H442" i="35"/>
  <c r="H443" i="35"/>
  <c r="H444" i="35"/>
  <c r="H445" i="35"/>
  <c r="H446" i="35"/>
  <c r="H447" i="35"/>
  <c r="H448" i="35"/>
  <c r="H449" i="35"/>
  <c r="H450" i="35"/>
  <c r="H451" i="35"/>
  <c r="H452" i="35"/>
  <c r="H453" i="35"/>
  <c r="H454" i="35"/>
  <c r="H455" i="35"/>
  <c r="H456" i="35"/>
  <c r="H457" i="35"/>
  <c r="H458" i="35"/>
  <c r="H459" i="35"/>
  <c r="H460" i="35"/>
  <c r="H461" i="35"/>
  <c r="H462" i="35"/>
  <c r="H463" i="35"/>
  <c r="H464" i="35"/>
  <c r="H465" i="35"/>
  <c r="H466" i="35"/>
  <c r="H467" i="35"/>
  <c r="H468" i="35"/>
  <c r="H469" i="35"/>
  <c r="H470" i="35"/>
  <c r="H471" i="35"/>
  <c r="H472" i="35"/>
  <c r="H473" i="35"/>
  <c r="H474" i="35"/>
  <c r="H475" i="35"/>
  <c r="H476" i="35"/>
  <c r="H477" i="35"/>
  <c r="H478" i="35"/>
  <c r="H479" i="35"/>
  <c r="H480" i="35"/>
  <c r="H481" i="35"/>
  <c r="H482" i="35"/>
  <c r="H483" i="35"/>
  <c r="H484" i="35"/>
  <c r="H485" i="35"/>
  <c r="H486" i="35"/>
  <c r="H487" i="35"/>
  <c r="H488" i="35"/>
  <c r="H489" i="35"/>
  <c r="H490" i="35"/>
  <c r="H491" i="35"/>
  <c r="H492" i="35"/>
  <c r="H493" i="35"/>
  <c r="H494" i="35"/>
  <c r="H495" i="35"/>
  <c r="H496" i="35"/>
  <c r="H497" i="35"/>
  <c r="H498" i="35"/>
  <c r="H499" i="35"/>
  <c r="H500" i="35"/>
  <c r="H501" i="35"/>
  <c r="H502" i="35"/>
  <c r="H503" i="35"/>
  <c r="H504" i="35"/>
  <c r="H505" i="35"/>
  <c r="H506" i="35"/>
  <c r="H507" i="35"/>
  <c r="H508" i="35"/>
  <c r="H509" i="35"/>
  <c r="H510" i="35"/>
  <c r="H511" i="35"/>
  <c r="H512" i="35"/>
  <c r="H513" i="35"/>
  <c r="H514" i="35"/>
  <c r="H515" i="35"/>
  <c r="H516" i="35"/>
  <c r="H517" i="35"/>
  <c r="H518" i="35"/>
  <c r="H519" i="35"/>
  <c r="H520" i="35"/>
  <c r="H521" i="35"/>
  <c r="H522" i="35"/>
  <c r="H523" i="35"/>
  <c r="H524" i="35"/>
  <c r="H525" i="35"/>
  <c r="H526" i="35"/>
  <c r="H527" i="35"/>
  <c r="H528" i="35"/>
  <c r="H529" i="35"/>
  <c r="H530" i="35"/>
  <c r="H531" i="35"/>
  <c r="H532" i="35"/>
  <c r="H533" i="35"/>
  <c r="H534" i="35"/>
  <c r="H535" i="35"/>
  <c r="H536" i="35"/>
  <c r="H537" i="35"/>
  <c r="H538" i="35"/>
  <c r="H539" i="35"/>
  <c r="H540" i="35"/>
  <c r="H541" i="35"/>
  <c r="H542" i="35"/>
  <c r="H543" i="35"/>
  <c r="H544" i="35"/>
  <c r="H545" i="35"/>
  <c r="H546" i="35"/>
  <c r="H547" i="35"/>
  <c r="H548" i="35"/>
  <c r="H549" i="35"/>
  <c r="H550" i="35"/>
  <c r="H551" i="35"/>
  <c r="H552" i="35"/>
  <c r="H553" i="35"/>
  <c r="H554" i="35"/>
  <c r="H555" i="35"/>
  <c r="H556" i="35"/>
  <c r="H557" i="35"/>
  <c r="H558" i="35"/>
  <c r="H559" i="35"/>
  <c r="H560" i="35"/>
  <c r="H561" i="35"/>
  <c r="H562" i="35"/>
  <c r="H563" i="35"/>
  <c r="H564" i="35"/>
  <c r="H565" i="35"/>
  <c r="H566" i="35"/>
  <c r="H567" i="35"/>
  <c r="H568" i="35"/>
  <c r="H569" i="35"/>
  <c r="H570" i="35"/>
  <c r="H571" i="35"/>
  <c r="H572" i="35"/>
  <c r="H573" i="35"/>
  <c r="H574" i="35"/>
  <c r="H575" i="35"/>
  <c r="H576" i="35"/>
  <c r="H577" i="35"/>
  <c r="H578" i="35"/>
  <c r="H579" i="35"/>
  <c r="H580" i="35"/>
  <c r="H581" i="35"/>
  <c r="H582" i="35"/>
  <c r="H583" i="35"/>
  <c r="H584" i="35"/>
  <c r="H585" i="35"/>
  <c r="H586" i="35"/>
  <c r="H587" i="35"/>
  <c r="H588" i="35"/>
  <c r="H589" i="35"/>
  <c r="H590" i="35"/>
  <c r="H591" i="35"/>
  <c r="H592" i="35"/>
  <c r="H593" i="35"/>
  <c r="H594" i="35"/>
  <c r="H595" i="35"/>
  <c r="H596" i="35"/>
  <c r="H597" i="35"/>
  <c r="H598" i="35"/>
  <c r="H599" i="35"/>
  <c r="H600" i="35"/>
  <c r="H601" i="35"/>
  <c r="H602" i="35"/>
  <c r="H603" i="35"/>
  <c r="H604" i="35"/>
  <c r="H605" i="35"/>
  <c r="H606" i="35"/>
  <c r="H607" i="35"/>
  <c r="H608" i="35"/>
  <c r="H609" i="35"/>
  <c r="H610" i="35"/>
  <c r="H611" i="35"/>
  <c r="H612" i="35"/>
  <c r="H613" i="35"/>
  <c r="H614" i="35"/>
  <c r="H615" i="35"/>
  <c r="H616" i="35"/>
  <c r="H617" i="35"/>
  <c r="H618" i="35"/>
  <c r="H619" i="35"/>
  <c r="H620" i="35"/>
  <c r="H621" i="35"/>
  <c r="H622" i="35"/>
  <c r="H623" i="35"/>
  <c r="H624" i="35"/>
  <c r="H625" i="35"/>
  <c r="H626" i="35"/>
  <c r="H627" i="35"/>
  <c r="H628" i="35"/>
  <c r="H629" i="35"/>
  <c r="H630" i="35"/>
  <c r="H631" i="35"/>
  <c r="H632" i="35"/>
  <c r="H633" i="35"/>
  <c r="H634" i="35"/>
  <c r="H635" i="35"/>
  <c r="H636" i="35"/>
  <c r="H637" i="35"/>
  <c r="H638" i="35"/>
  <c r="H639" i="35"/>
  <c r="H640" i="35"/>
  <c r="H641" i="35"/>
  <c r="H642" i="35"/>
  <c r="H643" i="35"/>
  <c r="H644" i="35"/>
  <c r="H645" i="35"/>
  <c r="H646" i="35"/>
  <c r="H647" i="35"/>
  <c r="H648" i="35"/>
  <c r="H649" i="35"/>
  <c r="H650" i="35"/>
  <c r="H651" i="35"/>
  <c r="H652" i="35"/>
  <c r="H653" i="35"/>
  <c r="H654" i="35"/>
  <c r="H655" i="35"/>
  <c r="H656" i="35"/>
  <c r="H657" i="35"/>
  <c r="H658" i="35"/>
  <c r="H659" i="35"/>
  <c r="H660" i="35"/>
  <c r="H661" i="35"/>
  <c r="H662" i="35"/>
  <c r="H663" i="35"/>
  <c r="H664" i="35"/>
  <c r="H665" i="35"/>
  <c r="H666" i="35"/>
  <c r="H667" i="35"/>
  <c r="H668" i="35"/>
  <c r="H669" i="35"/>
  <c r="H670" i="35"/>
  <c r="H671" i="35"/>
  <c r="H672" i="35"/>
  <c r="H673" i="35"/>
  <c r="H674" i="35"/>
  <c r="H675" i="35"/>
  <c r="H676" i="35"/>
  <c r="H677" i="35"/>
  <c r="H678" i="35"/>
  <c r="H679" i="35"/>
  <c r="H680" i="35"/>
  <c r="H681" i="35"/>
  <c r="N2" i="34"/>
  <c r="N3" i="34"/>
  <c r="N4" i="34"/>
  <c r="N5"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5" i="34"/>
  <c r="N56" i="34"/>
  <c r="N57" i="34"/>
  <c r="N58" i="34"/>
  <c r="N59" i="34"/>
  <c r="N60" i="34"/>
  <c r="N61" i="34"/>
  <c r="N62" i="34"/>
  <c r="N63" i="34"/>
  <c r="N64" i="34"/>
  <c r="N65" i="34"/>
  <c r="N66" i="34"/>
  <c r="N67" i="34"/>
  <c r="N68" i="34"/>
  <c r="N69" i="34"/>
  <c r="N70" i="34"/>
  <c r="N71" i="34"/>
  <c r="N72" i="34"/>
  <c r="N73" i="34"/>
  <c r="N74" i="34"/>
  <c r="N75" i="34"/>
  <c r="N76" i="34"/>
  <c r="N77" i="34"/>
  <c r="N78" i="34"/>
  <c r="N79" i="34"/>
  <c r="N80" i="34"/>
  <c r="N81" i="34"/>
  <c r="N82" i="34"/>
  <c r="N83" i="34"/>
  <c r="N84" i="34"/>
  <c r="N85" i="34"/>
  <c r="N86" i="34"/>
  <c r="N87" i="34"/>
  <c r="N88" i="34"/>
  <c r="N89" i="34"/>
  <c r="N90" i="34"/>
  <c r="N91" i="34"/>
  <c r="N92" i="34"/>
  <c r="N93" i="34"/>
  <c r="N94" i="34"/>
  <c r="N95" i="34"/>
  <c r="N96" i="34"/>
  <c r="N97" i="34"/>
  <c r="N98" i="34"/>
  <c r="N99" i="34"/>
  <c r="N100" i="34"/>
  <c r="N101" i="34"/>
  <c r="N102" i="34"/>
  <c r="N103" i="34"/>
  <c r="N104" i="34"/>
  <c r="N105" i="34"/>
  <c r="N106" i="34"/>
  <c r="N107" i="34"/>
  <c r="N108" i="34"/>
  <c r="N109" i="34"/>
  <c r="N110" i="34"/>
  <c r="N111" i="34"/>
  <c r="N112" i="34"/>
  <c r="N113" i="34"/>
  <c r="N114" i="34"/>
  <c r="N115" i="34"/>
  <c r="N116" i="34"/>
  <c r="N117" i="34"/>
  <c r="N118" i="34"/>
  <c r="N119" i="34"/>
  <c r="N120" i="34"/>
  <c r="N121" i="34"/>
  <c r="N122" i="34"/>
  <c r="N123" i="34"/>
  <c r="N124" i="34"/>
  <c r="N125" i="34"/>
  <c r="N126" i="34"/>
  <c r="N127" i="34"/>
  <c r="N128" i="34"/>
  <c r="N129" i="34"/>
  <c r="N130" i="34"/>
  <c r="N131" i="34"/>
  <c r="N132" i="34"/>
  <c r="N133" i="34"/>
  <c r="N134" i="34"/>
  <c r="N135" i="34"/>
  <c r="N136" i="34"/>
  <c r="N137" i="34"/>
  <c r="N138" i="34"/>
  <c r="N139" i="34"/>
  <c r="N140" i="34"/>
  <c r="N141" i="34"/>
  <c r="N142" i="34"/>
  <c r="N143" i="34"/>
  <c r="N144" i="34"/>
  <c r="N145" i="34"/>
  <c r="N146" i="34"/>
  <c r="N147" i="34"/>
  <c r="N148" i="34"/>
  <c r="N149" i="34"/>
  <c r="N150" i="34"/>
  <c r="N151" i="34"/>
  <c r="N152" i="34"/>
  <c r="N153" i="34"/>
  <c r="N154" i="34"/>
  <c r="N155" i="34"/>
  <c r="N156" i="34"/>
  <c r="N157" i="34"/>
  <c r="N158" i="34"/>
  <c r="N159" i="34"/>
  <c r="N160" i="34"/>
  <c r="N161" i="34"/>
  <c r="N162" i="34"/>
  <c r="N163" i="34"/>
  <c r="N164" i="34"/>
  <c r="N165" i="34"/>
  <c r="N166" i="34"/>
  <c r="N167" i="34"/>
  <c r="N168" i="34"/>
  <c r="N169" i="34"/>
  <c r="N170" i="34"/>
  <c r="N171" i="34"/>
  <c r="N172" i="34"/>
  <c r="N173" i="34"/>
  <c r="N174" i="34"/>
  <c r="N175" i="34"/>
  <c r="N176" i="34"/>
  <c r="N177" i="34"/>
  <c r="N178" i="34"/>
  <c r="N179" i="34"/>
  <c r="N180" i="34"/>
  <c r="N181" i="34"/>
  <c r="N182" i="34"/>
  <c r="N183" i="34"/>
  <c r="N184" i="34"/>
  <c r="N185" i="34"/>
  <c r="N186" i="34"/>
  <c r="N187" i="34"/>
  <c r="N188" i="34"/>
  <c r="N189" i="34"/>
  <c r="N190" i="34"/>
  <c r="N191" i="34"/>
  <c r="N192" i="34"/>
  <c r="N193" i="34"/>
  <c r="N194" i="34"/>
  <c r="N195" i="34"/>
  <c r="N196" i="34"/>
  <c r="N197" i="34"/>
  <c r="N198" i="34"/>
  <c r="N199" i="34"/>
  <c r="N200" i="34"/>
  <c r="N201" i="34"/>
  <c r="N202" i="34"/>
  <c r="N203" i="34"/>
  <c r="N204" i="34"/>
  <c r="N205" i="34"/>
  <c r="N206" i="34"/>
  <c r="N207" i="34"/>
  <c r="N208" i="34"/>
  <c r="N209" i="34"/>
  <c r="N210" i="34"/>
  <c r="N211" i="34"/>
  <c r="N212" i="34"/>
  <c r="N213" i="34"/>
  <c r="N214" i="34"/>
  <c r="N215" i="34"/>
  <c r="N216" i="34"/>
  <c r="N217" i="34"/>
  <c r="N218" i="34"/>
  <c r="N219" i="34"/>
  <c r="N220" i="34"/>
  <c r="N221" i="34"/>
  <c r="N222" i="34"/>
  <c r="N223" i="34"/>
  <c r="N224" i="34"/>
  <c r="N225" i="34"/>
  <c r="N226" i="34"/>
  <c r="N227" i="34"/>
  <c r="N228" i="34"/>
  <c r="N229" i="34"/>
  <c r="N230" i="34"/>
  <c r="N231" i="34"/>
  <c r="N232" i="34"/>
  <c r="N233" i="34"/>
  <c r="N234" i="34"/>
  <c r="N235" i="34"/>
  <c r="N236" i="34"/>
  <c r="N237" i="34"/>
  <c r="N238" i="34"/>
  <c r="N239" i="34"/>
  <c r="N240" i="34"/>
  <c r="N241" i="34"/>
  <c r="N242" i="34"/>
  <c r="N243" i="34"/>
  <c r="N244" i="34"/>
  <c r="N245" i="34"/>
  <c r="N246" i="34"/>
  <c r="N247" i="34"/>
  <c r="N248" i="34"/>
  <c r="N249" i="34"/>
  <c r="N250" i="34"/>
  <c r="N251" i="34"/>
  <c r="N252" i="34"/>
  <c r="N253" i="34"/>
  <c r="N254" i="34"/>
  <c r="N255" i="34"/>
  <c r="N256" i="34"/>
  <c r="N257" i="34"/>
  <c r="N258" i="34"/>
  <c r="N259" i="34"/>
  <c r="N260" i="34"/>
  <c r="N261" i="34"/>
  <c r="N262" i="34"/>
  <c r="N263" i="34"/>
  <c r="N264" i="34"/>
  <c r="N265" i="34"/>
  <c r="N266" i="34"/>
  <c r="N267" i="34"/>
  <c r="N268" i="34"/>
  <c r="N269" i="34"/>
  <c r="N270" i="34"/>
  <c r="N271" i="34"/>
  <c r="N272" i="34"/>
  <c r="N273" i="34"/>
  <c r="N274" i="34"/>
  <c r="N275" i="34"/>
  <c r="N276" i="34"/>
  <c r="N277" i="34"/>
  <c r="N278" i="34"/>
  <c r="N279" i="34"/>
  <c r="N280" i="34"/>
  <c r="N281" i="34"/>
  <c r="N282" i="34"/>
  <c r="N283" i="34"/>
  <c r="N284" i="34"/>
  <c r="N285" i="34"/>
  <c r="N286" i="34"/>
  <c r="N287" i="34"/>
  <c r="N288" i="34"/>
  <c r="N289" i="34"/>
  <c r="N290" i="34"/>
  <c r="N291" i="34"/>
  <c r="N292" i="34"/>
  <c r="N293" i="34"/>
  <c r="N294" i="34"/>
  <c r="N295" i="34"/>
  <c r="N296" i="34"/>
  <c r="N297" i="34"/>
  <c r="N298" i="34"/>
  <c r="N299" i="34"/>
  <c r="N300" i="34"/>
  <c r="N301" i="34"/>
  <c r="N302" i="34"/>
  <c r="N303" i="34"/>
  <c r="N304" i="34"/>
  <c r="N305" i="34"/>
  <c r="N306" i="34"/>
  <c r="N307" i="34"/>
  <c r="N308" i="34"/>
  <c r="N309" i="34"/>
  <c r="N310" i="34"/>
  <c r="N311" i="34"/>
  <c r="N312" i="34"/>
  <c r="N313" i="34"/>
  <c r="N314" i="34"/>
  <c r="N315" i="34"/>
  <c r="N316" i="34"/>
  <c r="N317" i="34"/>
  <c r="N318" i="34"/>
  <c r="N319" i="34"/>
  <c r="N320" i="34"/>
  <c r="N321" i="34"/>
  <c r="N322" i="34"/>
  <c r="N323" i="34"/>
  <c r="N324" i="34"/>
  <c r="N325" i="34"/>
  <c r="N326" i="34"/>
  <c r="N327" i="34"/>
  <c r="N328" i="34"/>
  <c r="N329" i="34"/>
  <c r="N330" i="34"/>
  <c r="N331" i="34"/>
  <c r="N332" i="34"/>
  <c r="N333" i="34"/>
  <c r="N334" i="34"/>
  <c r="N335" i="34"/>
  <c r="N336" i="34"/>
  <c r="N337" i="34"/>
  <c r="N338" i="34"/>
  <c r="N339" i="34"/>
  <c r="N340" i="34"/>
  <c r="N341" i="34"/>
  <c r="N342" i="34"/>
  <c r="N343" i="34"/>
  <c r="N344" i="34"/>
  <c r="N345" i="34"/>
  <c r="N346" i="34"/>
  <c r="N347" i="34"/>
  <c r="N348" i="34"/>
  <c r="N349" i="34"/>
  <c r="N350" i="34"/>
  <c r="N351" i="34"/>
  <c r="N352" i="34"/>
  <c r="N353" i="34"/>
  <c r="N354" i="34"/>
  <c r="N355" i="34"/>
  <c r="N356" i="34"/>
  <c r="N357" i="34"/>
  <c r="N358" i="34"/>
  <c r="N359" i="34"/>
  <c r="N360" i="34"/>
  <c r="N361" i="34"/>
  <c r="N362" i="34"/>
  <c r="N363" i="34"/>
  <c r="N364" i="34"/>
  <c r="N365" i="34"/>
  <c r="N366" i="34"/>
  <c r="N367" i="34"/>
  <c r="N368" i="34"/>
  <c r="N369" i="34"/>
  <c r="N370" i="34"/>
  <c r="N371" i="34"/>
  <c r="N372" i="34"/>
  <c r="N373" i="34"/>
  <c r="N374" i="34"/>
  <c r="N375" i="34"/>
  <c r="N376" i="34"/>
  <c r="N377" i="34"/>
  <c r="N378" i="34"/>
  <c r="N379" i="34"/>
  <c r="N380" i="34"/>
  <c r="N381" i="34"/>
  <c r="N382" i="34"/>
  <c r="N383" i="34"/>
  <c r="N384" i="34"/>
  <c r="N385" i="34"/>
  <c r="N386" i="34"/>
  <c r="N387" i="34"/>
  <c r="N388" i="34"/>
  <c r="N389" i="34"/>
  <c r="N390" i="34"/>
  <c r="N391" i="34"/>
  <c r="N392" i="34"/>
  <c r="N393" i="34"/>
  <c r="N394" i="34"/>
  <c r="N395" i="34"/>
  <c r="N396" i="34"/>
  <c r="N397" i="34"/>
  <c r="N398" i="34"/>
  <c r="N399" i="34"/>
  <c r="N400" i="34"/>
  <c r="N401" i="34"/>
  <c r="N402" i="34"/>
  <c r="N403" i="34"/>
  <c r="N404" i="34"/>
  <c r="N405" i="34"/>
  <c r="N406" i="34"/>
  <c r="N407" i="34"/>
  <c r="N408" i="34"/>
  <c r="N409" i="34"/>
  <c r="N410" i="34"/>
  <c r="N411" i="34"/>
  <c r="N412" i="34"/>
  <c r="N413" i="34"/>
  <c r="N414" i="34"/>
  <c r="N415" i="34"/>
  <c r="N416" i="34"/>
  <c r="N417" i="34"/>
  <c r="N418" i="34"/>
  <c r="N419" i="34"/>
  <c r="N420" i="34"/>
  <c r="N421" i="34"/>
  <c r="N422" i="34"/>
  <c r="N423" i="34"/>
  <c r="N424" i="34"/>
  <c r="N425" i="34"/>
  <c r="N426" i="34"/>
  <c r="N427" i="34"/>
  <c r="N428" i="34"/>
  <c r="N429" i="34"/>
  <c r="N430" i="34"/>
  <c r="N431" i="34"/>
  <c r="N432" i="34"/>
  <c r="N433" i="34"/>
  <c r="N434" i="34"/>
  <c r="N435" i="34"/>
  <c r="N436" i="34"/>
  <c r="N437" i="34"/>
  <c r="N438" i="34"/>
  <c r="N439" i="34"/>
  <c r="N440" i="34"/>
  <c r="N441" i="34"/>
  <c r="N442" i="34"/>
  <c r="N443" i="34"/>
  <c r="N444" i="34"/>
  <c r="N445" i="34"/>
  <c r="N446" i="34"/>
  <c r="N447" i="34"/>
  <c r="N448" i="34"/>
  <c r="N449" i="34"/>
  <c r="N450" i="34"/>
  <c r="N451" i="34"/>
  <c r="N452" i="34"/>
  <c r="N453" i="34"/>
  <c r="N454" i="34"/>
  <c r="N455" i="34"/>
  <c r="N456" i="34"/>
  <c r="N457" i="34"/>
  <c r="N458" i="34"/>
  <c r="N459" i="34"/>
  <c r="N460" i="34"/>
  <c r="N461" i="34"/>
  <c r="N462" i="34"/>
  <c r="N463" i="34"/>
  <c r="N464" i="34"/>
  <c r="N465" i="34"/>
  <c r="N466" i="34"/>
  <c r="N467" i="34"/>
  <c r="N468" i="34"/>
  <c r="N469" i="34"/>
  <c r="N470" i="34"/>
  <c r="N471" i="34"/>
  <c r="N472" i="34"/>
  <c r="N473" i="34"/>
  <c r="N474" i="34"/>
  <c r="N475" i="34"/>
  <c r="N476" i="34"/>
  <c r="N477" i="34"/>
  <c r="N478" i="34"/>
  <c r="N479" i="34"/>
  <c r="N480" i="34"/>
  <c r="N481" i="34"/>
  <c r="N482" i="34"/>
  <c r="N483" i="34"/>
  <c r="N484" i="34"/>
  <c r="N485" i="34"/>
  <c r="N486" i="34"/>
  <c r="N487" i="34"/>
  <c r="N488" i="34"/>
  <c r="N489" i="34"/>
  <c r="N490" i="34"/>
  <c r="N491" i="34"/>
  <c r="N492" i="34"/>
  <c r="N493" i="34"/>
  <c r="N494" i="34"/>
  <c r="N495" i="34"/>
  <c r="N496" i="34"/>
  <c r="N497" i="34"/>
  <c r="N498" i="34"/>
  <c r="N499" i="34"/>
  <c r="N500" i="34"/>
  <c r="N501" i="34"/>
  <c r="N502" i="34"/>
  <c r="N503" i="34"/>
  <c r="N504" i="34"/>
  <c r="N505" i="34"/>
  <c r="N506" i="34"/>
  <c r="N507" i="34"/>
  <c r="N508" i="34"/>
  <c r="N509" i="34"/>
  <c r="N510" i="34"/>
  <c r="N511" i="34"/>
  <c r="N512" i="34"/>
  <c r="N513" i="34"/>
  <c r="N514" i="34"/>
  <c r="N515" i="34"/>
  <c r="N516" i="34"/>
  <c r="N517" i="34"/>
  <c r="N518" i="34"/>
  <c r="N519" i="34"/>
  <c r="N520" i="34"/>
  <c r="N521" i="34"/>
  <c r="N522" i="34"/>
  <c r="N523" i="34"/>
  <c r="N524" i="34"/>
  <c r="N525" i="34"/>
  <c r="N526" i="34"/>
  <c r="N527" i="34"/>
  <c r="N528" i="34"/>
  <c r="N529" i="34"/>
  <c r="N530" i="34"/>
  <c r="N531" i="34"/>
  <c r="N532" i="34"/>
  <c r="N533" i="34"/>
  <c r="N534" i="34"/>
  <c r="N535" i="34"/>
  <c r="N536" i="34"/>
  <c r="N537" i="34"/>
  <c r="N538" i="34"/>
  <c r="N539" i="34"/>
  <c r="N540" i="34"/>
  <c r="N541" i="34"/>
  <c r="N542" i="34"/>
  <c r="N543" i="34"/>
  <c r="N544" i="34"/>
  <c r="N545" i="34"/>
  <c r="N546" i="34"/>
  <c r="N547" i="34"/>
  <c r="N548" i="34"/>
  <c r="N549" i="34"/>
  <c r="N550" i="34"/>
  <c r="N551" i="34"/>
  <c r="N552" i="34"/>
  <c r="N553" i="34"/>
  <c r="N554" i="34"/>
  <c r="N555" i="34"/>
  <c r="N556" i="34"/>
  <c r="N557" i="34"/>
  <c r="N558" i="34"/>
  <c r="N559" i="34"/>
  <c r="N560" i="34"/>
  <c r="N561" i="34"/>
  <c r="N562" i="34"/>
  <c r="N563" i="34"/>
  <c r="N564" i="34"/>
  <c r="N565" i="34"/>
  <c r="N566" i="34"/>
  <c r="N567" i="34"/>
  <c r="N568" i="34"/>
  <c r="N569" i="34"/>
  <c r="N570" i="34"/>
  <c r="N571" i="34"/>
  <c r="N572" i="34"/>
  <c r="N573" i="34"/>
  <c r="N574" i="34"/>
  <c r="N575" i="34"/>
  <c r="N576" i="34"/>
  <c r="N577" i="34"/>
  <c r="N578" i="34"/>
  <c r="N579" i="34"/>
  <c r="N580" i="34"/>
  <c r="N581" i="34"/>
  <c r="N582" i="34"/>
  <c r="N583" i="34"/>
  <c r="N584" i="34"/>
  <c r="N585" i="34"/>
  <c r="N586" i="34"/>
  <c r="N587" i="34"/>
  <c r="N588" i="34"/>
  <c r="N589" i="34"/>
  <c r="N590" i="34"/>
  <c r="N591" i="34"/>
  <c r="N592" i="34"/>
  <c r="N593" i="34"/>
  <c r="N594" i="34"/>
  <c r="N595" i="34"/>
  <c r="N596" i="34"/>
  <c r="N597" i="34"/>
  <c r="N598" i="34"/>
  <c r="N599" i="34"/>
  <c r="N600" i="34"/>
  <c r="N601" i="34"/>
  <c r="N602" i="34"/>
  <c r="N603" i="34"/>
  <c r="N604" i="34"/>
  <c r="N605" i="34"/>
  <c r="N606" i="34"/>
  <c r="N607" i="34"/>
  <c r="N608" i="34"/>
  <c r="N609" i="34"/>
  <c r="N610" i="34"/>
  <c r="N611" i="34"/>
  <c r="N612" i="34"/>
  <c r="N613" i="34"/>
  <c r="N614" i="34"/>
  <c r="N615" i="34"/>
  <c r="N616" i="34"/>
  <c r="N617" i="34"/>
  <c r="N618" i="34"/>
  <c r="N619" i="34"/>
  <c r="N620" i="34"/>
  <c r="N621" i="34"/>
  <c r="N622" i="34"/>
  <c r="N623" i="34"/>
  <c r="N624" i="34"/>
  <c r="N625" i="34"/>
  <c r="N626" i="34"/>
  <c r="N627" i="34"/>
  <c r="N628" i="34"/>
  <c r="N629" i="34"/>
  <c r="N630" i="34"/>
  <c r="N631" i="34"/>
  <c r="N632" i="34"/>
  <c r="N633" i="34"/>
  <c r="N634" i="34"/>
  <c r="N635" i="34"/>
  <c r="N636" i="34"/>
  <c r="N637" i="34"/>
  <c r="N638" i="34"/>
  <c r="N639" i="34"/>
  <c r="N640" i="34"/>
  <c r="N641" i="34"/>
  <c r="N642" i="34"/>
  <c r="N643" i="34"/>
  <c r="N644" i="34"/>
  <c r="N645" i="34"/>
  <c r="N646" i="34"/>
  <c r="N647" i="34"/>
  <c r="N648" i="34"/>
  <c r="N649" i="34"/>
  <c r="N650" i="34"/>
  <c r="N651" i="34"/>
  <c r="N652" i="34"/>
  <c r="N653" i="34"/>
  <c r="N654" i="34"/>
  <c r="N655" i="34"/>
  <c r="N656" i="34"/>
  <c r="N657" i="34"/>
  <c r="N658" i="34"/>
  <c r="N659" i="34"/>
  <c r="N660" i="34"/>
  <c r="N661" i="34"/>
  <c r="N662" i="34"/>
  <c r="N663" i="34"/>
  <c r="N664" i="34"/>
  <c r="N665" i="34"/>
  <c r="N666" i="34"/>
  <c r="N667" i="34"/>
  <c r="N668" i="34"/>
  <c r="N669" i="34"/>
  <c r="N670" i="34"/>
  <c r="N671" i="34"/>
  <c r="N672" i="34"/>
  <c r="N673" i="34"/>
  <c r="N674" i="34"/>
  <c r="N675" i="34"/>
  <c r="N676" i="34"/>
  <c r="N677" i="34"/>
  <c r="N678" i="34"/>
  <c r="N679" i="34"/>
  <c r="N680" i="34"/>
  <c r="N681" i="34"/>
  <c r="H2" i="33"/>
  <c r="K4" i="33" s="1"/>
  <c r="H3" i="33"/>
  <c r="K5" i="33"/>
  <c r="H4" i="33"/>
  <c r="H5" i="33"/>
  <c r="H6" i="33"/>
  <c r="H7" i="33"/>
  <c r="H8" i="33"/>
  <c r="H9" i="33"/>
  <c r="H10" i="33"/>
  <c r="H11" i="33"/>
  <c r="H12" i="33"/>
  <c r="H13" i="33"/>
  <c r="H14" i="33"/>
  <c r="H15" i="33"/>
  <c r="H16" i="33"/>
  <c r="H17" i="33"/>
  <c r="H18" i="33"/>
  <c r="H19" i="33"/>
  <c r="H20" i="33"/>
  <c r="H21" i="33"/>
  <c r="H22" i="33"/>
  <c r="H23" i="33"/>
  <c r="H24" i="33"/>
  <c r="H25" i="33"/>
  <c r="H26" i="33"/>
  <c r="H27" i="33"/>
  <c r="H28" i="33"/>
  <c r="H29" i="33"/>
  <c r="H30" i="33"/>
  <c r="H31" i="33"/>
  <c r="H32" i="33"/>
  <c r="H33" i="33"/>
  <c r="H34" i="33"/>
  <c r="H35" i="33"/>
  <c r="H36" i="33"/>
  <c r="H37" i="33"/>
  <c r="H38" i="33"/>
  <c r="H39" i="33"/>
  <c r="H40" i="33"/>
  <c r="H41" i="33"/>
  <c r="H42" i="33"/>
  <c r="H43" i="33"/>
  <c r="H44" i="33"/>
  <c r="H45" i="33"/>
  <c r="H46" i="33"/>
  <c r="H47" i="33"/>
  <c r="H48" i="33"/>
  <c r="H49" i="33"/>
  <c r="H50" i="33"/>
  <c r="H51" i="33"/>
  <c r="H52" i="33"/>
  <c r="H53" i="33"/>
  <c r="H54" i="33"/>
  <c r="H55" i="33"/>
  <c r="H56" i="33"/>
  <c r="H57" i="33"/>
  <c r="H58" i="33"/>
  <c r="H59" i="33"/>
  <c r="H60" i="33"/>
  <c r="H61" i="33"/>
  <c r="H62" i="33"/>
  <c r="H63" i="33"/>
  <c r="H64" i="33"/>
  <c r="H65" i="33"/>
  <c r="H66" i="33"/>
  <c r="H67" i="33"/>
  <c r="H68" i="33"/>
  <c r="H69" i="33"/>
  <c r="H70" i="33"/>
  <c r="H71" i="33"/>
  <c r="H72" i="33"/>
  <c r="H73" i="33"/>
  <c r="H74" i="33"/>
  <c r="H75" i="33"/>
  <c r="H76" i="33"/>
  <c r="H77" i="33"/>
  <c r="H78" i="33"/>
  <c r="H79" i="33"/>
  <c r="H80" i="33"/>
  <c r="H81" i="33"/>
  <c r="H82" i="33"/>
  <c r="H83" i="33"/>
  <c r="H84" i="33"/>
  <c r="H85" i="33"/>
  <c r="H86" i="33"/>
  <c r="H87" i="33"/>
  <c r="H88" i="33"/>
  <c r="H89" i="33"/>
  <c r="H90" i="33"/>
  <c r="H91" i="33"/>
  <c r="H92" i="33"/>
  <c r="H93" i="33"/>
  <c r="H94" i="33"/>
  <c r="H95" i="33"/>
  <c r="H96" i="33"/>
  <c r="H97" i="33"/>
  <c r="H98" i="33"/>
  <c r="H99" i="33"/>
  <c r="H100" i="33"/>
  <c r="H101" i="33"/>
  <c r="H102" i="33"/>
  <c r="H103" i="33"/>
  <c r="H104" i="33"/>
  <c r="H105" i="33"/>
  <c r="H106" i="33"/>
  <c r="H107" i="33"/>
  <c r="H108" i="33"/>
  <c r="H109" i="33"/>
  <c r="H110" i="33"/>
  <c r="H111" i="33"/>
  <c r="H112" i="33"/>
  <c r="H113" i="33"/>
  <c r="H114" i="33"/>
  <c r="H115" i="33"/>
  <c r="H116" i="33"/>
  <c r="H117" i="33"/>
  <c r="H118" i="33"/>
  <c r="H119" i="33"/>
  <c r="H120" i="33"/>
  <c r="H121" i="33"/>
  <c r="H122" i="33"/>
  <c r="H123" i="33"/>
  <c r="H124" i="33"/>
  <c r="H125" i="33"/>
  <c r="H126" i="33"/>
  <c r="H127" i="33"/>
  <c r="H128" i="33"/>
  <c r="H129" i="33"/>
  <c r="H130" i="33"/>
  <c r="H131" i="33"/>
  <c r="H132" i="33"/>
  <c r="H133" i="33"/>
  <c r="H134" i="33"/>
  <c r="H135" i="33"/>
  <c r="H136" i="33"/>
  <c r="H137" i="33"/>
  <c r="H138" i="33"/>
  <c r="H139" i="33"/>
  <c r="H140" i="33"/>
  <c r="H141" i="33"/>
  <c r="H142" i="33"/>
  <c r="H143" i="33"/>
  <c r="H144" i="33"/>
  <c r="H145" i="33"/>
  <c r="H146" i="33"/>
  <c r="H147" i="33"/>
  <c r="H148" i="33"/>
  <c r="H149" i="33"/>
  <c r="H150" i="33"/>
  <c r="H151" i="33"/>
  <c r="H152" i="33"/>
  <c r="H153" i="33"/>
  <c r="H154" i="33"/>
  <c r="H155" i="33"/>
  <c r="H156" i="33"/>
  <c r="H157" i="33"/>
  <c r="H158" i="33"/>
  <c r="H159" i="33"/>
  <c r="H160" i="33"/>
  <c r="H161" i="33"/>
  <c r="H162" i="33"/>
  <c r="H163" i="33"/>
  <c r="H164" i="33"/>
  <c r="H165" i="33"/>
  <c r="H166" i="33"/>
  <c r="H167" i="33"/>
  <c r="H168" i="33"/>
  <c r="H169" i="33"/>
  <c r="H170" i="33"/>
  <c r="H171" i="33"/>
  <c r="H172" i="33"/>
  <c r="H173" i="33"/>
  <c r="H174" i="33"/>
  <c r="H175" i="33"/>
  <c r="H176" i="33"/>
  <c r="H177" i="33"/>
  <c r="H178" i="33"/>
  <c r="H179" i="33"/>
  <c r="H180" i="33"/>
  <c r="H181" i="33"/>
  <c r="H182" i="33"/>
  <c r="H183" i="33"/>
  <c r="H184" i="33"/>
  <c r="H185" i="33"/>
  <c r="H186" i="33"/>
  <c r="H187" i="33"/>
  <c r="H188" i="33"/>
  <c r="H189" i="33"/>
  <c r="H190" i="33"/>
  <c r="H191" i="33"/>
  <c r="H192" i="33"/>
  <c r="H193" i="33"/>
  <c r="H194" i="33"/>
  <c r="H195" i="33"/>
  <c r="H196" i="33"/>
  <c r="H197" i="33"/>
  <c r="H198" i="33"/>
  <c r="H199" i="33"/>
  <c r="H200" i="33"/>
  <c r="H201" i="33"/>
  <c r="H202" i="33"/>
  <c r="H203" i="33"/>
  <c r="H204" i="33"/>
  <c r="H205" i="33"/>
  <c r="H206" i="33"/>
  <c r="H207" i="33"/>
  <c r="H208" i="33"/>
  <c r="H209" i="33"/>
  <c r="H210" i="33"/>
  <c r="H211" i="33"/>
  <c r="H212" i="33"/>
  <c r="H213" i="33"/>
  <c r="H214" i="33"/>
  <c r="H215" i="33"/>
  <c r="H216" i="33"/>
  <c r="H217" i="33"/>
  <c r="H218" i="33"/>
  <c r="H219" i="33"/>
  <c r="H220" i="33"/>
  <c r="H221" i="33"/>
  <c r="H222" i="33"/>
  <c r="H223" i="33"/>
  <c r="H224" i="33"/>
  <c r="H225" i="33"/>
  <c r="H226" i="33"/>
  <c r="H227" i="33"/>
  <c r="H228" i="33"/>
  <c r="H229" i="33"/>
  <c r="H230" i="33"/>
  <c r="H231" i="33"/>
  <c r="H232" i="33"/>
  <c r="H233" i="33"/>
  <c r="H234" i="33"/>
  <c r="H235" i="33"/>
  <c r="H236" i="33"/>
  <c r="H237" i="33"/>
  <c r="H238" i="33"/>
  <c r="H239" i="33"/>
  <c r="H240" i="33"/>
  <c r="H241" i="33"/>
  <c r="H242" i="33"/>
  <c r="H243" i="33"/>
  <c r="H244" i="33"/>
  <c r="H245" i="33"/>
  <c r="H246" i="33"/>
  <c r="H247" i="33"/>
  <c r="H248" i="33"/>
  <c r="H249" i="33"/>
  <c r="H250" i="33"/>
  <c r="H251" i="33"/>
  <c r="H252" i="33"/>
  <c r="H253" i="33"/>
  <c r="H254" i="33"/>
  <c r="H255" i="33"/>
  <c r="H256" i="33"/>
  <c r="H257" i="33"/>
  <c r="H258" i="33"/>
  <c r="H259" i="33"/>
  <c r="H260" i="33"/>
  <c r="H261" i="33"/>
  <c r="H262" i="33"/>
  <c r="H263" i="33"/>
  <c r="H264" i="33"/>
  <c r="H265" i="33"/>
  <c r="H266" i="33"/>
  <c r="H267" i="33"/>
  <c r="H268" i="33"/>
  <c r="H269" i="33"/>
  <c r="H270" i="33"/>
  <c r="H271" i="33"/>
  <c r="H272" i="33"/>
  <c r="H273" i="33"/>
  <c r="H274" i="33"/>
  <c r="H275" i="33"/>
  <c r="H276" i="33"/>
  <c r="H277" i="33"/>
  <c r="H278" i="33"/>
  <c r="H279" i="33"/>
  <c r="H280" i="33"/>
  <c r="H281" i="33"/>
  <c r="H282" i="33"/>
  <c r="H283" i="33"/>
  <c r="H284" i="33"/>
  <c r="H285" i="33"/>
  <c r="H286" i="33"/>
  <c r="H287" i="33"/>
  <c r="H288" i="33"/>
  <c r="H289" i="33"/>
  <c r="H290" i="33"/>
  <c r="H291" i="33"/>
  <c r="H292" i="33"/>
  <c r="H293" i="33"/>
  <c r="H294" i="33"/>
  <c r="H295" i="33"/>
  <c r="H296" i="33"/>
  <c r="H297" i="33"/>
  <c r="H298" i="33"/>
  <c r="H299" i="33"/>
  <c r="H300" i="33"/>
  <c r="H301" i="33"/>
  <c r="H302" i="33"/>
  <c r="H303" i="33"/>
  <c r="H304" i="33"/>
  <c r="H305" i="33"/>
  <c r="H306" i="33"/>
  <c r="H307" i="33"/>
  <c r="H308" i="33"/>
  <c r="H309" i="33"/>
  <c r="H310" i="33"/>
  <c r="H311" i="33"/>
  <c r="H312" i="33"/>
  <c r="H313" i="33"/>
  <c r="H314" i="33"/>
  <c r="H315" i="33"/>
  <c r="H316" i="33"/>
  <c r="H317" i="33"/>
  <c r="H318" i="33"/>
  <c r="H319" i="33"/>
  <c r="H320" i="33"/>
  <c r="H321" i="33"/>
  <c r="H322" i="33"/>
  <c r="H323" i="33"/>
  <c r="H324" i="33"/>
  <c r="H325" i="33"/>
  <c r="H326" i="33"/>
  <c r="H327" i="33"/>
  <c r="H328" i="33"/>
  <c r="H329" i="33"/>
  <c r="H330" i="33"/>
  <c r="H331" i="33"/>
  <c r="H332" i="33"/>
  <c r="H333" i="33"/>
  <c r="H334" i="33"/>
  <c r="H335" i="33"/>
  <c r="H336" i="33"/>
  <c r="H337" i="33"/>
  <c r="H338" i="33"/>
  <c r="H339" i="33"/>
  <c r="H340" i="33"/>
  <c r="H341" i="33"/>
  <c r="H342" i="33"/>
  <c r="H343" i="33"/>
  <c r="H344" i="33"/>
  <c r="H345" i="33"/>
  <c r="H346" i="33"/>
  <c r="H347" i="33"/>
  <c r="H348" i="33"/>
  <c r="H349" i="33"/>
  <c r="H350" i="33"/>
  <c r="H351" i="33"/>
  <c r="H352" i="33"/>
  <c r="H353" i="33"/>
  <c r="H354" i="33"/>
  <c r="H355" i="33"/>
  <c r="H356" i="33"/>
  <c r="H357" i="33"/>
  <c r="H358" i="33"/>
  <c r="H359" i="33"/>
  <c r="H360" i="33"/>
  <c r="H361" i="33"/>
  <c r="H362" i="33"/>
  <c r="H363" i="33"/>
  <c r="H364" i="33"/>
  <c r="H365" i="33"/>
  <c r="H366" i="33"/>
  <c r="H367" i="33"/>
  <c r="H368" i="33"/>
  <c r="H369" i="33"/>
  <c r="H370" i="33"/>
  <c r="H371" i="33"/>
  <c r="H372" i="33"/>
  <c r="H373" i="33"/>
  <c r="H374" i="33"/>
  <c r="H375" i="33"/>
  <c r="H376" i="33"/>
  <c r="H377" i="33"/>
  <c r="H378" i="33"/>
  <c r="H379" i="33"/>
  <c r="H380" i="33"/>
  <c r="H381" i="33"/>
  <c r="H382" i="33"/>
  <c r="H383" i="33"/>
  <c r="H384" i="33"/>
  <c r="H385" i="33"/>
  <c r="H386" i="33"/>
  <c r="H387" i="33"/>
  <c r="H388" i="33"/>
  <c r="H389" i="33"/>
  <c r="H390" i="33"/>
  <c r="H391" i="33"/>
  <c r="H392" i="33"/>
  <c r="H393" i="33"/>
  <c r="H394" i="33"/>
  <c r="H395" i="33"/>
  <c r="H396" i="33"/>
  <c r="H397" i="33"/>
  <c r="H398" i="33"/>
  <c r="H399" i="33"/>
  <c r="H400" i="33"/>
  <c r="H401" i="33"/>
  <c r="H402" i="33"/>
  <c r="H403" i="33"/>
  <c r="H404" i="33"/>
  <c r="H405" i="33"/>
  <c r="H406" i="33"/>
  <c r="H407" i="33"/>
  <c r="H408" i="33"/>
  <c r="H409" i="33"/>
  <c r="H410" i="33"/>
  <c r="H411" i="33"/>
  <c r="H412" i="33"/>
  <c r="H413" i="33"/>
  <c r="H414" i="33"/>
  <c r="H415" i="33"/>
  <c r="H416" i="33"/>
  <c r="H417" i="33"/>
  <c r="H418" i="33"/>
  <c r="H419" i="33"/>
  <c r="H420" i="33"/>
  <c r="H421" i="33"/>
  <c r="H422" i="33"/>
  <c r="H423" i="33"/>
  <c r="H424" i="33"/>
  <c r="H425" i="33"/>
  <c r="H426" i="33"/>
  <c r="H427" i="33"/>
  <c r="H428" i="33"/>
  <c r="H429" i="33"/>
  <c r="H430" i="33"/>
  <c r="H431" i="33"/>
  <c r="H432" i="33"/>
  <c r="H433" i="33"/>
  <c r="H434" i="33"/>
  <c r="H435" i="33"/>
  <c r="H436" i="33"/>
  <c r="H437" i="33"/>
  <c r="H438" i="33"/>
  <c r="H439" i="33"/>
  <c r="H440" i="33"/>
  <c r="H441" i="33"/>
  <c r="H442" i="33"/>
  <c r="H443" i="33"/>
  <c r="H444" i="33"/>
  <c r="H445" i="33"/>
  <c r="H446" i="33"/>
  <c r="H447" i="33"/>
  <c r="H448" i="33"/>
  <c r="H449" i="33"/>
  <c r="H450" i="33"/>
  <c r="H451" i="33"/>
  <c r="H452" i="33"/>
  <c r="H453" i="33"/>
  <c r="H454" i="33"/>
  <c r="H455" i="33"/>
  <c r="H456" i="33"/>
  <c r="H457" i="33"/>
  <c r="H458" i="33"/>
  <c r="H459" i="33"/>
  <c r="H460" i="33"/>
  <c r="H461" i="33"/>
  <c r="H462" i="33"/>
  <c r="H463" i="33"/>
  <c r="H464" i="33"/>
  <c r="H465" i="33"/>
  <c r="H466" i="33"/>
  <c r="H467" i="33"/>
  <c r="H468" i="33"/>
  <c r="H469" i="33"/>
  <c r="H470" i="33"/>
  <c r="H471" i="33"/>
  <c r="H472" i="33"/>
  <c r="H473" i="33"/>
  <c r="H474" i="33"/>
  <c r="H475" i="33"/>
  <c r="H476" i="33"/>
  <c r="H477" i="33"/>
  <c r="H478" i="33"/>
  <c r="H479" i="33"/>
  <c r="H480" i="33"/>
  <c r="H481" i="33"/>
  <c r="H482" i="33"/>
  <c r="H483" i="33"/>
  <c r="H484" i="33"/>
  <c r="H485" i="33"/>
  <c r="H486" i="33"/>
  <c r="H487" i="33"/>
  <c r="H488" i="33"/>
  <c r="H489" i="33"/>
  <c r="H490" i="33"/>
  <c r="H491" i="33"/>
  <c r="H492" i="33"/>
  <c r="H493" i="33"/>
  <c r="H494" i="33"/>
  <c r="H495" i="33"/>
  <c r="H496" i="33"/>
  <c r="H497" i="33"/>
  <c r="H498" i="33"/>
  <c r="H499" i="33"/>
  <c r="H500" i="33"/>
  <c r="H501" i="33"/>
  <c r="H502" i="33"/>
  <c r="H503" i="33"/>
  <c r="H504" i="33"/>
  <c r="H505" i="33"/>
  <c r="H506" i="33"/>
  <c r="H507" i="33"/>
  <c r="H508" i="33"/>
  <c r="H509" i="33"/>
  <c r="H510" i="33"/>
  <c r="H511" i="33"/>
  <c r="H512" i="33"/>
  <c r="H513" i="33"/>
  <c r="H514" i="33"/>
  <c r="H515" i="33"/>
  <c r="H516" i="33"/>
  <c r="H517" i="33"/>
  <c r="H518" i="33"/>
  <c r="H519" i="33"/>
  <c r="H520" i="33"/>
  <c r="H521" i="33"/>
  <c r="H522" i="33"/>
  <c r="H523" i="33"/>
  <c r="H524" i="33"/>
  <c r="H525" i="33"/>
  <c r="H526" i="33"/>
  <c r="H527" i="33"/>
  <c r="H528" i="33"/>
  <c r="H529" i="33"/>
  <c r="H530" i="33"/>
  <c r="H531" i="33"/>
  <c r="H532" i="33"/>
  <c r="H533" i="33"/>
  <c r="H534" i="33"/>
  <c r="H535" i="33"/>
  <c r="H536" i="33"/>
  <c r="H537" i="33"/>
  <c r="H538" i="33"/>
  <c r="H539" i="33"/>
  <c r="H540" i="33"/>
  <c r="H541" i="33"/>
  <c r="H542" i="33"/>
  <c r="H543" i="33"/>
  <c r="H544" i="33"/>
  <c r="H545" i="33"/>
  <c r="H546" i="33"/>
  <c r="H547" i="33"/>
  <c r="H548" i="33"/>
  <c r="H549" i="33"/>
  <c r="H550" i="33"/>
  <c r="H551" i="33"/>
  <c r="H552" i="33"/>
  <c r="H553" i="33"/>
  <c r="H554" i="33"/>
  <c r="H555" i="33"/>
  <c r="H556" i="33"/>
  <c r="H557" i="33"/>
  <c r="H558" i="33"/>
  <c r="H559" i="33"/>
  <c r="H560" i="33"/>
  <c r="H561" i="33"/>
  <c r="H562" i="33"/>
  <c r="H563" i="33"/>
  <c r="H564" i="33"/>
  <c r="H565" i="33"/>
  <c r="H566" i="33"/>
  <c r="H567" i="33"/>
  <c r="H568" i="33"/>
  <c r="H569" i="33"/>
  <c r="H570" i="33"/>
  <c r="H571" i="33"/>
  <c r="H572" i="33"/>
  <c r="H573" i="33"/>
  <c r="H574" i="33"/>
  <c r="H575" i="33"/>
  <c r="H576" i="33"/>
  <c r="H577" i="33"/>
  <c r="H578" i="33"/>
  <c r="H579" i="33"/>
  <c r="H580" i="33"/>
  <c r="H581" i="33"/>
  <c r="H582" i="33"/>
  <c r="H583" i="33"/>
  <c r="H584" i="33"/>
  <c r="H585" i="33"/>
  <c r="H586" i="33"/>
  <c r="H587" i="33"/>
  <c r="H588" i="33"/>
  <c r="H589" i="33"/>
  <c r="H590" i="33"/>
  <c r="H591" i="33"/>
  <c r="H592" i="33"/>
  <c r="H593" i="33"/>
  <c r="H594" i="33"/>
  <c r="H595" i="33"/>
  <c r="H596" i="33"/>
  <c r="H597" i="33"/>
  <c r="H598" i="33"/>
  <c r="H599" i="33"/>
  <c r="H600" i="33"/>
  <c r="H601" i="33"/>
  <c r="H602" i="33"/>
  <c r="H603" i="33"/>
  <c r="H604" i="33"/>
  <c r="H605" i="33"/>
  <c r="H606" i="33"/>
  <c r="H607" i="33"/>
  <c r="H608" i="33"/>
  <c r="H609" i="33"/>
  <c r="H610" i="33"/>
  <c r="H611" i="33"/>
  <c r="H612" i="33"/>
  <c r="H613" i="33"/>
  <c r="H614" i="33"/>
  <c r="H615" i="33"/>
  <c r="H616" i="33"/>
  <c r="H617" i="33"/>
  <c r="H618" i="33"/>
  <c r="H619" i="33"/>
  <c r="H620" i="33"/>
  <c r="H621" i="33"/>
  <c r="H622" i="33"/>
  <c r="H623" i="33"/>
  <c r="H624" i="33"/>
  <c r="H625" i="33"/>
  <c r="H626" i="33"/>
  <c r="H627" i="33"/>
  <c r="H628" i="33"/>
  <c r="H629" i="33"/>
  <c r="H630" i="33"/>
  <c r="H631" i="33"/>
  <c r="H632" i="33"/>
  <c r="H633" i="33"/>
  <c r="H634" i="33"/>
  <c r="H635" i="33"/>
  <c r="H636" i="33"/>
  <c r="H637" i="33"/>
  <c r="H638" i="33"/>
  <c r="H639" i="33"/>
  <c r="H640" i="33"/>
  <c r="H641" i="33"/>
  <c r="H642" i="33"/>
  <c r="H643" i="33"/>
  <c r="H644" i="33"/>
  <c r="H645" i="33"/>
  <c r="H646" i="33"/>
  <c r="H647" i="33"/>
  <c r="H648" i="33"/>
  <c r="H649" i="33"/>
  <c r="H650" i="33"/>
  <c r="H651" i="33"/>
  <c r="H652" i="33"/>
  <c r="H653" i="33"/>
  <c r="H654" i="33"/>
  <c r="H655" i="33"/>
  <c r="H656" i="33"/>
  <c r="H657" i="33"/>
  <c r="H658" i="33"/>
  <c r="H659" i="33"/>
  <c r="H660" i="33"/>
  <c r="H661" i="33"/>
  <c r="H662" i="33"/>
  <c r="H663" i="33"/>
  <c r="H664" i="33"/>
  <c r="H665" i="33"/>
  <c r="H666" i="33"/>
  <c r="H667" i="33"/>
  <c r="H668" i="33"/>
  <c r="H669" i="33"/>
  <c r="H670" i="33"/>
  <c r="H671" i="33"/>
  <c r="H672" i="33"/>
  <c r="H673" i="33"/>
  <c r="H674" i="33"/>
  <c r="H675" i="33"/>
  <c r="H676" i="33"/>
  <c r="H677" i="33"/>
  <c r="H678" i="33"/>
  <c r="H679" i="33"/>
  <c r="H680" i="33"/>
  <c r="H681" i="33"/>
  <c r="H2" i="32"/>
  <c r="H3" i="32"/>
  <c r="H4" i="32"/>
  <c r="K4" i="32" s="1"/>
  <c r="H5" i="32"/>
  <c r="H6" i="32"/>
  <c r="H7" i="32"/>
  <c r="H8" i="32"/>
  <c r="H9" i="32"/>
  <c r="H10" i="32"/>
  <c r="H11" i="32"/>
  <c r="H12" i="32"/>
  <c r="H13" i="32"/>
  <c r="H14" i="32"/>
  <c r="H15" i="32"/>
  <c r="H16" i="32"/>
  <c r="H17" i="32"/>
  <c r="H18" i="32"/>
  <c r="H19" i="32"/>
  <c r="H20" i="32"/>
  <c r="H21" i="32"/>
  <c r="H22" i="32"/>
  <c r="H23" i="32"/>
  <c r="H24" i="32"/>
  <c r="H25" i="32"/>
  <c r="H26" i="32"/>
  <c r="H27" i="32"/>
  <c r="H28" i="32"/>
  <c r="H29" i="32"/>
  <c r="H30" i="32"/>
  <c r="H31" i="32"/>
  <c r="H32" i="32"/>
  <c r="H33" i="32"/>
  <c r="H34" i="32"/>
  <c r="H35" i="32"/>
  <c r="H36" i="32"/>
  <c r="H37" i="32"/>
  <c r="H38" i="32"/>
  <c r="H39" i="32"/>
  <c r="H40" i="32"/>
  <c r="H41" i="32"/>
  <c r="H42" i="32"/>
  <c r="H43" i="32"/>
  <c r="H44" i="32"/>
  <c r="H45" i="32"/>
  <c r="H46" i="32"/>
  <c r="H47" i="32"/>
  <c r="H48" i="32"/>
  <c r="H49" i="32"/>
  <c r="H50" i="32"/>
  <c r="H51" i="32"/>
  <c r="H52" i="32"/>
  <c r="H53" i="32"/>
  <c r="H54" i="32"/>
  <c r="H55" i="32"/>
  <c r="H56" i="32"/>
  <c r="H57" i="32"/>
  <c r="H58" i="32"/>
  <c r="H59" i="32"/>
  <c r="H60" i="32"/>
  <c r="H61" i="32"/>
  <c r="H62" i="32"/>
  <c r="H63" i="32"/>
  <c r="H64" i="32"/>
  <c r="H65" i="32"/>
  <c r="H66" i="32"/>
  <c r="H67" i="32"/>
  <c r="H68" i="32"/>
  <c r="H69" i="32"/>
  <c r="H70" i="32"/>
  <c r="H71" i="32"/>
  <c r="H72" i="32"/>
  <c r="H73" i="32"/>
  <c r="H74" i="32"/>
  <c r="H75" i="32"/>
  <c r="H76" i="32"/>
  <c r="H77" i="32"/>
  <c r="H78" i="32"/>
  <c r="H79" i="32"/>
  <c r="H80" i="32"/>
  <c r="H81" i="32"/>
  <c r="H82" i="32"/>
  <c r="H83" i="32"/>
  <c r="H84" i="32"/>
  <c r="H85" i="32"/>
  <c r="H86" i="32"/>
  <c r="H87" i="32"/>
  <c r="H88" i="32"/>
  <c r="H89" i="32"/>
  <c r="H90" i="32"/>
  <c r="H91" i="32"/>
  <c r="H92" i="32"/>
  <c r="H93" i="32"/>
  <c r="H94" i="32"/>
  <c r="H95" i="32"/>
  <c r="H96" i="32"/>
  <c r="H97" i="32"/>
  <c r="H98" i="32"/>
  <c r="H99" i="32"/>
  <c r="H100" i="32"/>
  <c r="H101" i="32"/>
  <c r="H102" i="32"/>
  <c r="H103" i="32"/>
  <c r="H104" i="32"/>
  <c r="H105" i="32"/>
  <c r="H106" i="32"/>
  <c r="H107" i="32"/>
  <c r="H108" i="32"/>
  <c r="H109" i="32"/>
  <c r="H110" i="32"/>
  <c r="H111" i="32"/>
  <c r="H112" i="32"/>
  <c r="H113" i="32"/>
  <c r="H114" i="32"/>
  <c r="H115" i="32"/>
  <c r="H116" i="32"/>
  <c r="H117" i="32"/>
  <c r="H118" i="32"/>
  <c r="H119" i="32"/>
  <c r="H120" i="32"/>
  <c r="H121" i="32"/>
  <c r="H122" i="32"/>
  <c r="H123" i="32"/>
  <c r="H124" i="32"/>
  <c r="H125" i="32"/>
  <c r="H126" i="32"/>
  <c r="H127" i="32"/>
  <c r="H128" i="32"/>
  <c r="H129" i="32"/>
  <c r="H130" i="32"/>
  <c r="H131" i="32"/>
  <c r="H132" i="32"/>
  <c r="H133" i="32"/>
  <c r="H134" i="32"/>
  <c r="H135" i="32"/>
  <c r="H136" i="32"/>
  <c r="H137" i="32"/>
  <c r="H138" i="32"/>
  <c r="H139" i="32"/>
  <c r="H140" i="32"/>
  <c r="H141" i="32"/>
  <c r="H142" i="32"/>
  <c r="H143" i="32"/>
  <c r="H144" i="32"/>
  <c r="H145" i="32"/>
  <c r="H146" i="32"/>
  <c r="H147" i="32"/>
  <c r="H148" i="32"/>
  <c r="H149" i="32"/>
  <c r="H150" i="32"/>
  <c r="H151" i="32"/>
  <c r="H152" i="32"/>
  <c r="H153" i="32"/>
  <c r="H154" i="32"/>
  <c r="H155" i="32"/>
  <c r="H156" i="32"/>
  <c r="H157" i="32"/>
  <c r="H158" i="32"/>
  <c r="H159" i="32"/>
  <c r="H160" i="32"/>
  <c r="H161" i="32"/>
  <c r="H162" i="32"/>
  <c r="H163" i="32"/>
  <c r="H164" i="32"/>
  <c r="H165" i="32"/>
  <c r="H166" i="32"/>
  <c r="H167" i="32"/>
  <c r="H168" i="32"/>
  <c r="H169" i="32"/>
  <c r="H170" i="32"/>
  <c r="H171" i="32"/>
  <c r="H172" i="32"/>
  <c r="H173" i="32"/>
  <c r="H174" i="32"/>
  <c r="H175" i="32"/>
  <c r="H176" i="32"/>
  <c r="H177" i="32"/>
  <c r="H178" i="32"/>
  <c r="H179" i="32"/>
  <c r="H180" i="32"/>
  <c r="H181" i="32"/>
  <c r="H182" i="32"/>
  <c r="H183" i="32"/>
  <c r="H184" i="32"/>
  <c r="H185" i="32"/>
  <c r="H186" i="32"/>
  <c r="H187" i="32"/>
  <c r="H188" i="32"/>
  <c r="H189" i="32"/>
  <c r="H190" i="32"/>
  <c r="H191" i="32"/>
  <c r="H192" i="32"/>
  <c r="H193" i="32"/>
  <c r="H194" i="32"/>
  <c r="H195" i="32"/>
  <c r="H196" i="32"/>
  <c r="H197" i="32"/>
  <c r="H198" i="32"/>
  <c r="H199" i="32"/>
  <c r="H200" i="32"/>
  <c r="H201" i="32"/>
  <c r="H202" i="32"/>
  <c r="H203" i="32"/>
  <c r="H204" i="32"/>
  <c r="H205" i="32"/>
  <c r="H206" i="32"/>
  <c r="H207" i="32"/>
  <c r="H208" i="32"/>
  <c r="H209" i="32"/>
  <c r="H210" i="32"/>
  <c r="H211" i="32"/>
  <c r="H212" i="32"/>
  <c r="H213" i="32"/>
  <c r="H214" i="32"/>
  <c r="H215" i="32"/>
  <c r="H216" i="32"/>
  <c r="H217" i="32"/>
  <c r="H218" i="32"/>
  <c r="H219" i="32"/>
  <c r="H220" i="32"/>
  <c r="H221" i="32"/>
  <c r="H222" i="32"/>
  <c r="H223" i="32"/>
  <c r="H224" i="32"/>
  <c r="H225" i="32"/>
  <c r="H226" i="32"/>
  <c r="H227" i="32"/>
  <c r="H228" i="32"/>
  <c r="H229" i="32"/>
  <c r="H230" i="32"/>
  <c r="H231" i="32"/>
  <c r="H232" i="32"/>
  <c r="H233" i="32"/>
  <c r="H234" i="32"/>
  <c r="H235" i="32"/>
  <c r="H236" i="32"/>
  <c r="H237" i="32"/>
  <c r="H238" i="32"/>
  <c r="H239" i="32"/>
  <c r="H240" i="32"/>
  <c r="H241" i="32"/>
  <c r="H242" i="32"/>
  <c r="H243" i="32"/>
  <c r="H244" i="32"/>
  <c r="H245" i="32"/>
  <c r="H246" i="32"/>
  <c r="H247" i="32"/>
  <c r="H248" i="32"/>
  <c r="H249" i="32"/>
  <c r="H250" i="32"/>
  <c r="H251" i="32"/>
  <c r="H252" i="32"/>
  <c r="H253" i="32"/>
  <c r="H254" i="32"/>
  <c r="H255" i="32"/>
  <c r="H256" i="32"/>
  <c r="H257" i="32"/>
  <c r="H258" i="32"/>
  <c r="H259" i="32"/>
  <c r="H260" i="32"/>
  <c r="H261" i="32"/>
  <c r="H262" i="32"/>
  <c r="H263" i="32"/>
  <c r="H264" i="32"/>
  <c r="H265" i="32"/>
  <c r="H266" i="32"/>
  <c r="H267" i="32"/>
  <c r="H268" i="32"/>
  <c r="H269" i="32"/>
  <c r="H270" i="32"/>
  <c r="H271" i="32"/>
  <c r="H272" i="32"/>
  <c r="H273" i="32"/>
  <c r="H274" i="32"/>
  <c r="H275" i="32"/>
  <c r="H276" i="32"/>
  <c r="H277" i="32"/>
  <c r="H278" i="32"/>
  <c r="H279" i="32"/>
  <c r="H280" i="32"/>
  <c r="H281" i="32"/>
  <c r="H282" i="32"/>
  <c r="H283" i="32"/>
  <c r="H284" i="32"/>
  <c r="H285" i="32"/>
  <c r="H286" i="32"/>
  <c r="H287" i="32"/>
  <c r="H288" i="32"/>
  <c r="H289" i="32"/>
  <c r="H290" i="32"/>
  <c r="H291" i="32"/>
  <c r="H292" i="32"/>
  <c r="H293" i="32"/>
  <c r="H294" i="32"/>
  <c r="H295" i="32"/>
  <c r="H296" i="32"/>
  <c r="H297" i="32"/>
  <c r="H298" i="32"/>
  <c r="H299" i="32"/>
  <c r="H300" i="32"/>
  <c r="H301" i="32"/>
  <c r="H302" i="32"/>
  <c r="H303" i="32"/>
  <c r="H304" i="32"/>
  <c r="H305" i="32"/>
  <c r="H306" i="32"/>
  <c r="H307" i="32"/>
  <c r="H308" i="32"/>
  <c r="H309" i="32"/>
  <c r="H310" i="32"/>
  <c r="H311" i="32"/>
  <c r="H312" i="32"/>
  <c r="H313" i="32"/>
  <c r="H314" i="32"/>
  <c r="H315" i="32"/>
  <c r="H316" i="32"/>
  <c r="H317" i="32"/>
  <c r="H318" i="32"/>
  <c r="H319" i="32"/>
  <c r="H320" i="32"/>
  <c r="H321" i="32"/>
  <c r="H322" i="32"/>
  <c r="H323" i="32"/>
  <c r="H324" i="32"/>
  <c r="H325" i="32"/>
  <c r="H326" i="32"/>
  <c r="H327" i="32"/>
  <c r="H328" i="32"/>
  <c r="H329" i="32"/>
  <c r="H330" i="32"/>
  <c r="H331" i="32"/>
  <c r="H332" i="32"/>
  <c r="H333" i="32"/>
  <c r="H334" i="32"/>
  <c r="H335" i="32"/>
  <c r="H336" i="32"/>
  <c r="H337" i="32"/>
  <c r="H338" i="32"/>
  <c r="H339" i="32"/>
  <c r="H340" i="32"/>
  <c r="H341" i="32"/>
  <c r="H342" i="32"/>
  <c r="H343" i="32"/>
  <c r="H344" i="32"/>
  <c r="H345" i="32"/>
  <c r="H346" i="32"/>
  <c r="H347" i="32"/>
  <c r="H348" i="32"/>
  <c r="H349" i="32"/>
  <c r="H350" i="32"/>
  <c r="H351" i="32"/>
  <c r="H352" i="32"/>
  <c r="H353" i="32"/>
  <c r="H354" i="32"/>
  <c r="H355" i="32"/>
  <c r="H356" i="32"/>
  <c r="H357" i="32"/>
  <c r="H358" i="32"/>
  <c r="H359" i="32"/>
  <c r="H360" i="32"/>
  <c r="H361" i="32"/>
  <c r="H362" i="32"/>
  <c r="H363" i="32"/>
  <c r="H364" i="32"/>
  <c r="H365" i="32"/>
  <c r="H366" i="32"/>
  <c r="H367" i="32"/>
  <c r="H368" i="32"/>
  <c r="H369" i="32"/>
  <c r="H370" i="32"/>
  <c r="H371" i="32"/>
  <c r="H372" i="32"/>
  <c r="H373" i="32"/>
  <c r="H374" i="32"/>
  <c r="H375" i="32"/>
  <c r="H376" i="32"/>
  <c r="H377" i="32"/>
  <c r="H378" i="32"/>
  <c r="H379" i="32"/>
  <c r="H380" i="32"/>
  <c r="H381" i="32"/>
  <c r="H382" i="32"/>
  <c r="H383" i="32"/>
  <c r="H384" i="32"/>
  <c r="H385" i="32"/>
  <c r="H386" i="32"/>
  <c r="H387" i="32"/>
  <c r="H388" i="32"/>
  <c r="H389" i="32"/>
  <c r="H390" i="32"/>
  <c r="H391" i="32"/>
  <c r="H392" i="32"/>
  <c r="H393" i="32"/>
  <c r="H394" i="32"/>
  <c r="H395" i="32"/>
  <c r="H396" i="32"/>
  <c r="H397" i="32"/>
  <c r="H398" i="32"/>
  <c r="H399" i="32"/>
  <c r="H400" i="32"/>
  <c r="H401" i="32"/>
  <c r="H402" i="32"/>
  <c r="H403" i="32"/>
  <c r="H404" i="32"/>
  <c r="H405" i="32"/>
  <c r="H406" i="32"/>
  <c r="H407" i="32"/>
  <c r="H408" i="32"/>
  <c r="H409" i="32"/>
  <c r="H410" i="32"/>
  <c r="H411" i="32"/>
  <c r="H412" i="32"/>
  <c r="H413" i="32"/>
  <c r="H414" i="32"/>
  <c r="H415" i="32"/>
  <c r="H416" i="32"/>
  <c r="H417" i="32"/>
  <c r="H418" i="32"/>
  <c r="H419" i="32"/>
  <c r="H420" i="32"/>
  <c r="H421" i="32"/>
  <c r="H422" i="32"/>
  <c r="H423" i="32"/>
  <c r="H424" i="32"/>
  <c r="H425" i="32"/>
  <c r="H426" i="32"/>
  <c r="H427" i="32"/>
  <c r="H428" i="32"/>
  <c r="H429" i="32"/>
  <c r="H430" i="32"/>
  <c r="H431" i="32"/>
  <c r="H432" i="32"/>
  <c r="H433" i="32"/>
  <c r="H434" i="32"/>
  <c r="H435" i="32"/>
  <c r="H436" i="32"/>
  <c r="H437" i="32"/>
  <c r="H438" i="32"/>
  <c r="H439" i="32"/>
  <c r="H440" i="32"/>
  <c r="H441" i="32"/>
  <c r="H442" i="32"/>
  <c r="H443" i="32"/>
  <c r="H444" i="32"/>
  <c r="H445" i="32"/>
  <c r="H446" i="32"/>
  <c r="H447" i="32"/>
  <c r="H448" i="32"/>
  <c r="H449" i="32"/>
  <c r="H450" i="32"/>
  <c r="H451" i="32"/>
  <c r="H452" i="32"/>
  <c r="H453" i="32"/>
  <c r="H454" i="32"/>
  <c r="H455" i="32"/>
  <c r="H456" i="32"/>
  <c r="H457" i="32"/>
  <c r="H458" i="32"/>
  <c r="H459" i="32"/>
  <c r="H460" i="32"/>
  <c r="H461" i="32"/>
  <c r="H462" i="32"/>
  <c r="H463" i="32"/>
  <c r="H464" i="32"/>
  <c r="H465" i="32"/>
  <c r="H466" i="32"/>
  <c r="H467" i="32"/>
  <c r="H468" i="32"/>
  <c r="H469" i="32"/>
  <c r="H470" i="32"/>
  <c r="H471" i="32"/>
  <c r="H472" i="32"/>
  <c r="H473" i="32"/>
  <c r="H474" i="32"/>
  <c r="H475" i="32"/>
  <c r="H476" i="32"/>
  <c r="H477" i="32"/>
  <c r="H478" i="32"/>
  <c r="H479" i="32"/>
  <c r="H480" i="32"/>
  <c r="H481" i="32"/>
  <c r="H482" i="32"/>
  <c r="H483" i="32"/>
  <c r="H484" i="32"/>
  <c r="H485" i="32"/>
  <c r="H486" i="32"/>
  <c r="H487" i="32"/>
  <c r="H488" i="32"/>
  <c r="H489" i="32"/>
  <c r="H490" i="32"/>
  <c r="H491" i="32"/>
  <c r="H492" i="32"/>
  <c r="H493" i="32"/>
  <c r="H494" i="32"/>
  <c r="H495" i="32"/>
  <c r="H496" i="32"/>
  <c r="H497" i="32"/>
  <c r="H498" i="32"/>
  <c r="H499" i="32"/>
  <c r="H500" i="32"/>
  <c r="H501" i="32"/>
  <c r="H502" i="32"/>
  <c r="H503" i="32"/>
  <c r="H504" i="32"/>
  <c r="H505" i="32"/>
  <c r="H506" i="32"/>
  <c r="H507" i="32"/>
  <c r="H508" i="32"/>
  <c r="H509" i="32"/>
  <c r="H510" i="32"/>
  <c r="H511" i="32"/>
  <c r="H512" i="32"/>
  <c r="H513" i="32"/>
  <c r="H514" i="32"/>
  <c r="H515" i="32"/>
  <c r="H516" i="32"/>
  <c r="H517" i="32"/>
  <c r="H518" i="32"/>
  <c r="H519" i="32"/>
  <c r="H520" i="32"/>
  <c r="H521" i="32"/>
  <c r="H522" i="32"/>
  <c r="H523" i="32"/>
  <c r="H524" i="32"/>
  <c r="H525" i="32"/>
  <c r="H526" i="32"/>
  <c r="H527" i="32"/>
  <c r="H528" i="32"/>
  <c r="H529" i="32"/>
  <c r="H530" i="32"/>
  <c r="H531" i="32"/>
  <c r="H532" i="32"/>
  <c r="H533" i="32"/>
  <c r="H534" i="32"/>
  <c r="H535" i="32"/>
  <c r="H536" i="32"/>
  <c r="H537" i="32"/>
  <c r="H538" i="32"/>
  <c r="H539" i="32"/>
  <c r="H540" i="32"/>
  <c r="H541" i="32"/>
  <c r="H542" i="32"/>
  <c r="H543" i="32"/>
  <c r="H544" i="32"/>
  <c r="H545" i="32"/>
  <c r="H546" i="32"/>
  <c r="H547" i="32"/>
  <c r="H548" i="32"/>
  <c r="H549" i="32"/>
  <c r="H550" i="32"/>
  <c r="H551" i="32"/>
  <c r="H552" i="32"/>
  <c r="H553" i="32"/>
  <c r="H554" i="32"/>
  <c r="H555" i="32"/>
  <c r="H556" i="32"/>
  <c r="H557" i="32"/>
  <c r="H558" i="32"/>
  <c r="H559" i="32"/>
  <c r="H560" i="32"/>
  <c r="H561" i="32"/>
  <c r="H562" i="32"/>
  <c r="H563" i="32"/>
  <c r="H564" i="32"/>
  <c r="H565" i="32"/>
  <c r="H566" i="32"/>
  <c r="H567" i="32"/>
  <c r="H568" i="32"/>
  <c r="H569" i="32"/>
  <c r="H570" i="32"/>
  <c r="H571" i="32"/>
  <c r="H572" i="32"/>
  <c r="H573" i="32"/>
  <c r="H574" i="32"/>
  <c r="H575" i="32"/>
  <c r="H576" i="32"/>
  <c r="H577" i="32"/>
  <c r="H578" i="32"/>
  <c r="H579" i="32"/>
  <c r="H580" i="32"/>
  <c r="H581" i="32"/>
  <c r="H582" i="32"/>
  <c r="H583" i="32"/>
  <c r="H584" i="32"/>
  <c r="H585" i="32"/>
  <c r="H586" i="32"/>
  <c r="H587" i="32"/>
  <c r="H588" i="32"/>
  <c r="H589" i="32"/>
  <c r="H590" i="32"/>
  <c r="H591" i="32"/>
  <c r="H592" i="32"/>
  <c r="H593" i="32"/>
  <c r="H594" i="32"/>
  <c r="H595" i="32"/>
  <c r="H596" i="32"/>
  <c r="H597" i="32"/>
  <c r="H598" i="32"/>
  <c r="H599" i="32"/>
  <c r="H600" i="32"/>
  <c r="H601" i="32"/>
  <c r="H602" i="32"/>
  <c r="H603" i="32"/>
  <c r="H604" i="32"/>
  <c r="H605" i="32"/>
  <c r="H606" i="32"/>
  <c r="H607" i="32"/>
  <c r="H608" i="32"/>
  <c r="H609" i="32"/>
  <c r="H610" i="32"/>
  <c r="H611" i="32"/>
  <c r="H612" i="32"/>
  <c r="H613" i="32"/>
  <c r="H614" i="32"/>
  <c r="H615" i="32"/>
  <c r="H616" i="32"/>
  <c r="H617" i="32"/>
  <c r="H618" i="32"/>
  <c r="H619" i="32"/>
  <c r="H620" i="32"/>
  <c r="H621" i="32"/>
  <c r="H622" i="32"/>
  <c r="H623" i="32"/>
  <c r="H624" i="32"/>
  <c r="H625" i="32"/>
  <c r="H626" i="32"/>
  <c r="H627" i="32"/>
  <c r="H628" i="32"/>
  <c r="H629" i="32"/>
  <c r="H630" i="32"/>
  <c r="H631" i="32"/>
  <c r="H632" i="32"/>
  <c r="H633" i="32"/>
  <c r="H634" i="32"/>
  <c r="H635" i="32"/>
  <c r="H636" i="32"/>
  <c r="H637" i="32"/>
  <c r="H638" i="32"/>
  <c r="H639" i="32"/>
  <c r="H640" i="32"/>
  <c r="H641" i="32"/>
  <c r="H642" i="32"/>
  <c r="H643" i="32"/>
  <c r="H644" i="32"/>
  <c r="H645" i="32"/>
  <c r="H646" i="32"/>
  <c r="H647" i="32"/>
  <c r="H648" i="32"/>
  <c r="H649" i="32"/>
  <c r="H650" i="32"/>
  <c r="H651" i="32"/>
  <c r="H652" i="32"/>
  <c r="H653" i="32"/>
  <c r="H654" i="32"/>
  <c r="H655" i="32"/>
  <c r="H656" i="32"/>
  <c r="H657" i="32"/>
  <c r="H658" i="32"/>
  <c r="H659" i="32"/>
  <c r="H660" i="32"/>
  <c r="H661" i="32"/>
  <c r="H662" i="32"/>
  <c r="H663" i="32"/>
  <c r="H664" i="32"/>
  <c r="H665" i="32"/>
  <c r="H666" i="32"/>
  <c r="H667" i="32"/>
  <c r="H668" i="32"/>
  <c r="H669" i="32"/>
  <c r="H670" i="32"/>
  <c r="H671" i="32"/>
  <c r="H672" i="32"/>
  <c r="H673" i="32"/>
  <c r="H674" i="32"/>
  <c r="H675" i="32"/>
  <c r="H676" i="32"/>
  <c r="H677" i="32"/>
  <c r="H678" i="32"/>
  <c r="H679" i="32"/>
  <c r="H680" i="32"/>
  <c r="H681" i="32"/>
  <c r="N2" i="31"/>
  <c r="N3" i="31"/>
  <c r="N4" i="31"/>
  <c r="N5" i="31"/>
  <c r="N6" i="31"/>
  <c r="N7" i="31"/>
  <c r="N8" i="31"/>
  <c r="N9" i="31"/>
  <c r="N10" i="31"/>
  <c r="N11" i="31"/>
  <c r="N12" i="31"/>
  <c r="N13" i="31"/>
  <c r="N14" i="31"/>
  <c r="N15" i="31"/>
  <c r="N16" i="31"/>
  <c r="N17" i="31"/>
  <c r="N18" i="31"/>
  <c r="N19" i="31"/>
  <c r="N20" i="31"/>
  <c r="N21" i="31"/>
  <c r="N22" i="31"/>
  <c r="N23" i="31"/>
  <c r="N24" i="31"/>
  <c r="N25" i="31"/>
  <c r="N26" i="31"/>
  <c r="N27" i="31"/>
  <c r="N28" i="31"/>
  <c r="N29" i="31"/>
  <c r="N30" i="31"/>
  <c r="N31" i="31"/>
  <c r="N32" i="31"/>
  <c r="N33" i="31"/>
  <c r="N34" i="31"/>
  <c r="N35" i="31"/>
  <c r="N36" i="31"/>
  <c r="N37" i="31"/>
  <c r="N38" i="31"/>
  <c r="N39" i="31"/>
  <c r="N40" i="31"/>
  <c r="N41" i="31"/>
  <c r="N42" i="31"/>
  <c r="N43" i="31"/>
  <c r="N44" i="31"/>
  <c r="N45" i="31"/>
  <c r="N46" i="31"/>
  <c r="N47" i="31"/>
  <c r="N48" i="31"/>
  <c r="N49" i="31"/>
  <c r="N50" i="31"/>
  <c r="N51" i="31"/>
  <c r="N52" i="31"/>
  <c r="N53" i="31"/>
  <c r="N54" i="31"/>
  <c r="N55" i="31"/>
  <c r="N56" i="31"/>
  <c r="N57" i="31"/>
  <c r="N58" i="31"/>
  <c r="N59" i="31"/>
  <c r="N60" i="31"/>
  <c r="N61" i="31"/>
  <c r="N62" i="31"/>
  <c r="N63" i="31"/>
  <c r="N64" i="31"/>
  <c r="N65" i="31"/>
  <c r="N66" i="31"/>
  <c r="N67" i="31"/>
  <c r="N68" i="31"/>
  <c r="N69" i="31"/>
  <c r="N70" i="31"/>
  <c r="N71" i="31"/>
  <c r="N72" i="31"/>
  <c r="N73" i="31"/>
  <c r="N74" i="31"/>
  <c r="N75" i="31"/>
  <c r="N76" i="31"/>
  <c r="N77" i="31"/>
  <c r="N78" i="31"/>
  <c r="N79" i="31"/>
  <c r="N80" i="31"/>
  <c r="N81" i="31"/>
  <c r="N82" i="31"/>
  <c r="N83" i="31"/>
  <c r="N84" i="31"/>
  <c r="N85" i="31"/>
  <c r="N86" i="31"/>
  <c r="N87" i="31"/>
  <c r="N88" i="31"/>
  <c r="N89" i="31"/>
  <c r="N90" i="31"/>
  <c r="N91" i="31"/>
  <c r="N92" i="31"/>
  <c r="N93" i="31"/>
  <c r="N94" i="31"/>
  <c r="N95" i="31"/>
  <c r="N96" i="31"/>
  <c r="N97" i="31"/>
  <c r="N98" i="31"/>
  <c r="N99" i="31"/>
  <c r="N100" i="31"/>
  <c r="N101" i="31"/>
  <c r="N102" i="31"/>
  <c r="N103" i="31"/>
  <c r="N104" i="31"/>
  <c r="N105" i="31"/>
  <c r="N106" i="31"/>
  <c r="N107" i="31"/>
  <c r="N108" i="31"/>
  <c r="N109" i="31"/>
  <c r="N110" i="31"/>
  <c r="N111" i="31"/>
  <c r="N112" i="31"/>
  <c r="N113" i="31"/>
  <c r="N114" i="31"/>
  <c r="N115" i="31"/>
  <c r="N116" i="31"/>
  <c r="N117" i="31"/>
  <c r="N118" i="31"/>
  <c r="N119" i="31"/>
  <c r="N120" i="31"/>
  <c r="N121" i="31"/>
  <c r="N122" i="31"/>
  <c r="N123" i="31"/>
  <c r="N124" i="31"/>
  <c r="N125" i="31"/>
  <c r="N126" i="31"/>
  <c r="N127" i="31"/>
  <c r="N128" i="31"/>
  <c r="N129" i="31"/>
  <c r="N130" i="31"/>
  <c r="N131" i="31"/>
  <c r="N132" i="31"/>
  <c r="N133" i="31"/>
  <c r="N134" i="31"/>
  <c r="N135" i="31"/>
  <c r="N136" i="31"/>
  <c r="N137" i="31"/>
  <c r="N138" i="31"/>
  <c r="N139" i="31"/>
  <c r="N140" i="31"/>
  <c r="N141" i="31"/>
  <c r="N142" i="31"/>
  <c r="N143" i="31"/>
  <c r="N144" i="31"/>
  <c r="N145" i="31"/>
  <c r="N146" i="31"/>
  <c r="N147" i="31"/>
  <c r="N148" i="31"/>
  <c r="N149" i="31"/>
  <c r="N150" i="31"/>
  <c r="N151" i="31"/>
  <c r="N152" i="31"/>
  <c r="N153" i="31"/>
  <c r="N154" i="31"/>
  <c r="N155" i="31"/>
  <c r="N156" i="31"/>
  <c r="N157" i="31"/>
  <c r="N158" i="31"/>
  <c r="N159" i="31"/>
  <c r="N160" i="31"/>
  <c r="N161" i="31"/>
  <c r="N162" i="31"/>
  <c r="N163" i="31"/>
  <c r="N164" i="31"/>
  <c r="N165" i="31"/>
  <c r="N166" i="31"/>
  <c r="N167" i="31"/>
  <c r="N168" i="31"/>
  <c r="N169" i="31"/>
  <c r="N170" i="31"/>
  <c r="N171" i="31"/>
  <c r="N172" i="31"/>
  <c r="N173" i="31"/>
  <c r="N174" i="31"/>
  <c r="N175" i="31"/>
  <c r="N176" i="31"/>
  <c r="N177" i="31"/>
  <c r="N178" i="31"/>
  <c r="N179" i="31"/>
  <c r="N180" i="31"/>
  <c r="N181" i="31"/>
  <c r="N182" i="31"/>
  <c r="N183" i="31"/>
  <c r="N184" i="31"/>
  <c r="N185" i="31"/>
  <c r="N186" i="31"/>
  <c r="N187" i="31"/>
  <c r="N188" i="31"/>
  <c r="N189" i="31"/>
  <c r="N190" i="31"/>
  <c r="N191" i="31"/>
  <c r="N192" i="31"/>
  <c r="N193" i="31"/>
  <c r="N194" i="31"/>
  <c r="N195" i="31"/>
  <c r="N196" i="31"/>
  <c r="N197" i="31"/>
  <c r="N198" i="31"/>
  <c r="N199" i="31"/>
  <c r="N200" i="31"/>
  <c r="N201" i="31"/>
  <c r="N202" i="31"/>
  <c r="N203" i="31"/>
  <c r="N204" i="31"/>
  <c r="N205" i="31"/>
  <c r="N206" i="31"/>
  <c r="N207" i="31"/>
  <c r="N208" i="31"/>
  <c r="N209" i="31"/>
  <c r="N210" i="31"/>
  <c r="N211" i="31"/>
  <c r="N212" i="31"/>
  <c r="N213" i="31"/>
  <c r="N214" i="31"/>
  <c r="N215" i="31"/>
  <c r="N216" i="31"/>
  <c r="N217" i="31"/>
  <c r="N218" i="31"/>
  <c r="N219" i="31"/>
  <c r="N220" i="31"/>
  <c r="N221" i="31"/>
  <c r="N222" i="31"/>
  <c r="N223" i="31"/>
  <c r="N224" i="31"/>
  <c r="N225" i="31"/>
  <c r="N226" i="31"/>
  <c r="N227" i="31"/>
  <c r="N228" i="31"/>
  <c r="N229" i="31"/>
  <c r="N230" i="31"/>
  <c r="N231" i="31"/>
  <c r="N232" i="31"/>
  <c r="N233" i="31"/>
  <c r="N234" i="31"/>
  <c r="N235" i="31"/>
  <c r="N236" i="31"/>
  <c r="N237" i="31"/>
  <c r="N238" i="31"/>
  <c r="N239" i="31"/>
  <c r="N240" i="31"/>
  <c r="N241" i="31"/>
  <c r="N242" i="31"/>
  <c r="N243" i="31"/>
  <c r="N244" i="31"/>
  <c r="N245" i="31"/>
  <c r="N246" i="31"/>
  <c r="N247" i="31"/>
  <c r="N248" i="31"/>
  <c r="N249" i="31"/>
  <c r="N250" i="31"/>
  <c r="N251" i="31"/>
  <c r="N252" i="31"/>
  <c r="N253" i="31"/>
  <c r="N254" i="31"/>
  <c r="N255" i="31"/>
  <c r="N256" i="31"/>
  <c r="N257" i="31"/>
  <c r="N258" i="31"/>
  <c r="N259" i="31"/>
  <c r="N260" i="31"/>
  <c r="N261" i="31"/>
  <c r="N262" i="31"/>
  <c r="N263" i="31"/>
  <c r="N264" i="31"/>
  <c r="N265" i="31"/>
  <c r="N266" i="31"/>
  <c r="N267" i="31"/>
  <c r="N268" i="31"/>
  <c r="N269" i="31"/>
  <c r="N270" i="31"/>
  <c r="N271" i="31"/>
  <c r="N272" i="31"/>
  <c r="N273" i="31"/>
  <c r="N274" i="31"/>
  <c r="N275" i="31"/>
  <c r="N276" i="31"/>
  <c r="N277" i="31"/>
  <c r="N278" i="31"/>
  <c r="N279" i="31"/>
  <c r="N280" i="31"/>
  <c r="N281" i="31"/>
  <c r="N282" i="31"/>
  <c r="N283" i="31"/>
  <c r="N284" i="31"/>
  <c r="N285" i="31"/>
  <c r="N286" i="31"/>
  <c r="N287" i="31"/>
  <c r="N288" i="31"/>
  <c r="N289" i="31"/>
  <c r="N290" i="31"/>
  <c r="N291" i="31"/>
  <c r="N292" i="31"/>
  <c r="N293" i="31"/>
  <c r="N294" i="31"/>
  <c r="N295" i="31"/>
  <c r="N296" i="31"/>
  <c r="N297" i="31"/>
  <c r="N298" i="31"/>
  <c r="N299" i="31"/>
  <c r="N300" i="31"/>
  <c r="N301" i="31"/>
  <c r="N302" i="31"/>
  <c r="N303" i="31"/>
  <c r="N304" i="31"/>
  <c r="N305" i="31"/>
  <c r="N306" i="31"/>
  <c r="N307" i="31"/>
  <c r="N308" i="31"/>
  <c r="N309" i="31"/>
  <c r="N310" i="31"/>
  <c r="N311" i="31"/>
  <c r="N312" i="31"/>
  <c r="N313" i="31"/>
  <c r="N314" i="31"/>
  <c r="N315" i="31"/>
  <c r="N316" i="31"/>
  <c r="N317" i="31"/>
  <c r="N318" i="31"/>
  <c r="N319" i="31"/>
  <c r="N320" i="31"/>
  <c r="N321" i="31"/>
  <c r="N322" i="31"/>
  <c r="N323" i="31"/>
  <c r="N324" i="31"/>
  <c r="N325" i="31"/>
  <c r="N326" i="31"/>
  <c r="N327" i="31"/>
  <c r="N328" i="31"/>
  <c r="N329" i="31"/>
  <c r="N330" i="31"/>
  <c r="N331" i="31"/>
  <c r="N332" i="31"/>
  <c r="N333" i="31"/>
  <c r="N334" i="31"/>
  <c r="N335" i="31"/>
  <c r="N336" i="31"/>
  <c r="N337" i="31"/>
  <c r="N338" i="31"/>
  <c r="N339" i="31"/>
  <c r="N340" i="31"/>
  <c r="N341" i="31"/>
  <c r="N342" i="31"/>
  <c r="N343" i="31"/>
  <c r="N344" i="31"/>
  <c r="N345" i="31"/>
  <c r="N346" i="31"/>
  <c r="N347" i="31"/>
  <c r="N348" i="31"/>
  <c r="N349" i="31"/>
  <c r="N350" i="31"/>
  <c r="N351" i="31"/>
  <c r="N352" i="31"/>
  <c r="N353" i="31"/>
  <c r="N354" i="31"/>
  <c r="N355" i="31"/>
  <c r="N356" i="31"/>
  <c r="N357" i="31"/>
  <c r="N358" i="31"/>
  <c r="N359" i="31"/>
  <c r="N360" i="31"/>
  <c r="N361" i="31"/>
  <c r="N362" i="31"/>
  <c r="N363" i="31"/>
  <c r="N364" i="31"/>
  <c r="N365" i="31"/>
  <c r="N366" i="31"/>
  <c r="N367" i="31"/>
  <c r="N368" i="31"/>
  <c r="N369" i="31"/>
  <c r="N370" i="31"/>
  <c r="N371" i="31"/>
  <c r="N372" i="31"/>
  <c r="N373" i="31"/>
  <c r="N374" i="31"/>
  <c r="N375" i="31"/>
  <c r="N376" i="31"/>
  <c r="N377" i="31"/>
  <c r="N378" i="31"/>
  <c r="N379" i="31"/>
  <c r="N380" i="31"/>
  <c r="N381" i="31"/>
  <c r="N382" i="31"/>
  <c r="N383" i="31"/>
  <c r="N384" i="31"/>
  <c r="N385" i="31"/>
  <c r="N386" i="31"/>
  <c r="N387" i="31"/>
  <c r="N388" i="31"/>
  <c r="N389" i="31"/>
  <c r="N390" i="31"/>
  <c r="N391" i="31"/>
  <c r="N392" i="31"/>
  <c r="N393" i="31"/>
  <c r="N394" i="31"/>
  <c r="N395" i="31"/>
  <c r="N396" i="31"/>
  <c r="N397" i="31"/>
  <c r="N398" i="31"/>
  <c r="N399" i="31"/>
  <c r="N400" i="31"/>
  <c r="N401" i="31"/>
  <c r="N402" i="31"/>
  <c r="N403" i="31"/>
  <c r="N404" i="31"/>
  <c r="N405" i="31"/>
  <c r="N406" i="31"/>
  <c r="N407" i="31"/>
  <c r="N408" i="31"/>
  <c r="N409" i="31"/>
  <c r="N410" i="31"/>
  <c r="N411" i="31"/>
  <c r="N412" i="31"/>
  <c r="N413" i="31"/>
  <c r="N414" i="31"/>
  <c r="N415" i="31"/>
  <c r="N416" i="31"/>
  <c r="N417" i="31"/>
  <c r="N418" i="31"/>
  <c r="N419" i="31"/>
  <c r="N420" i="31"/>
  <c r="N421" i="31"/>
  <c r="N422" i="31"/>
  <c r="N423" i="31"/>
  <c r="N424" i="31"/>
  <c r="N425" i="31"/>
  <c r="N426" i="31"/>
  <c r="N427" i="31"/>
  <c r="N428" i="31"/>
  <c r="N429" i="31"/>
  <c r="N430" i="31"/>
  <c r="N431" i="31"/>
  <c r="N432" i="31"/>
  <c r="N433" i="31"/>
  <c r="N434" i="31"/>
  <c r="N435" i="31"/>
  <c r="N436" i="31"/>
  <c r="N437" i="31"/>
  <c r="N438" i="31"/>
  <c r="N439" i="31"/>
  <c r="N440" i="31"/>
  <c r="N441" i="31"/>
  <c r="N442" i="31"/>
  <c r="N443" i="31"/>
  <c r="N444" i="31"/>
  <c r="N445" i="31"/>
  <c r="N446" i="31"/>
  <c r="N447" i="31"/>
  <c r="N448" i="31"/>
  <c r="N449" i="31"/>
  <c r="N450" i="31"/>
  <c r="N451" i="31"/>
  <c r="N452" i="31"/>
  <c r="N453" i="31"/>
  <c r="N454" i="31"/>
  <c r="N455" i="31"/>
  <c r="N456" i="31"/>
  <c r="N457" i="31"/>
  <c r="N458" i="31"/>
  <c r="N459" i="31"/>
  <c r="N460" i="31"/>
  <c r="N461" i="31"/>
  <c r="N462" i="31"/>
  <c r="N463" i="31"/>
  <c r="N464" i="31"/>
  <c r="N465" i="31"/>
  <c r="N466" i="31"/>
  <c r="N467" i="31"/>
  <c r="N468" i="31"/>
  <c r="N469" i="31"/>
  <c r="N470" i="31"/>
  <c r="N471" i="31"/>
  <c r="N472" i="31"/>
  <c r="N473" i="31"/>
  <c r="N474" i="31"/>
  <c r="N475" i="31"/>
  <c r="N476" i="31"/>
  <c r="N477" i="31"/>
  <c r="N478" i="31"/>
  <c r="N479" i="31"/>
  <c r="N480" i="31"/>
  <c r="N481" i="31"/>
  <c r="N482" i="31"/>
  <c r="N483" i="31"/>
  <c r="N484" i="31"/>
  <c r="N485" i="31"/>
  <c r="N486" i="31"/>
  <c r="N487" i="31"/>
  <c r="N488" i="31"/>
  <c r="N489" i="31"/>
  <c r="N490" i="31"/>
  <c r="N491" i="31"/>
  <c r="N492" i="31"/>
  <c r="N493" i="31"/>
  <c r="N494" i="31"/>
  <c r="N495" i="31"/>
  <c r="N496" i="31"/>
  <c r="N497" i="31"/>
  <c r="N498" i="31"/>
  <c r="N499" i="31"/>
  <c r="N500" i="31"/>
  <c r="N501" i="31"/>
  <c r="N502" i="31"/>
  <c r="N503" i="31"/>
  <c r="N504" i="31"/>
  <c r="N505" i="31"/>
  <c r="N506" i="31"/>
  <c r="N507" i="31"/>
  <c r="N508" i="31"/>
  <c r="N509" i="31"/>
  <c r="N510" i="31"/>
  <c r="N511" i="31"/>
  <c r="N512" i="31"/>
  <c r="N513" i="31"/>
  <c r="N514" i="31"/>
  <c r="N515" i="31"/>
  <c r="N516" i="31"/>
  <c r="N517" i="31"/>
  <c r="N518" i="31"/>
  <c r="N519" i="31"/>
  <c r="N520" i="31"/>
  <c r="N521" i="31"/>
  <c r="N522" i="31"/>
  <c r="N523" i="31"/>
  <c r="N524" i="31"/>
  <c r="N525" i="31"/>
  <c r="N526" i="31"/>
  <c r="N527" i="31"/>
  <c r="N528" i="31"/>
  <c r="N529" i="31"/>
  <c r="N530" i="31"/>
  <c r="N531" i="31"/>
  <c r="N532" i="31"/>
  <c r="N533" i="31"/>
  <c r="N534" i="31"/>
  <c r="N535" i="31"/>
  <c r="N536" i="31"/>
  <c r="N537" i="31"/>
  <c r="N538" i="31"/>
  <c r="N539" i="31"/>
  <c r="N540" i="31"/>
  <c r="N541" i="31"/>
  <c r="N542" i="31"/>
  <c r="N543" i="31"/>
  <c r="N544" i="31"/>
  <c r="N545" i="31"/>
  <c r="N546" i="31"/>
  <c r="N547" i="31"/>
  <c r="N548" i="31"/>
  <c r="N549" i="31"/>
  <c r="N550" i="31"/>
  <c r="N551" i="31"/>
  <c r="N552" i="31"/>
  <c r="N553" i="31"/>
  <c r="N554" i="31"/>
  <c r="N555" i="31"/>
  <c r="N556" i="31"/>
  <c r="N557" i="31"/>
  <c r="N558" i="31"/>
  <c r="N559" i="31"/>
  <c r="N560" i="31"/>
  <c r="N561" i="31"/>
  <c r="N562" i="31"/>
  <c r="N563" i="31"/>
  <c r="N564" i="31"/>
  <c r="N565" i="31"/>
  <c r="N566" i="31"/>
  <c r="N567" i="31"/>
  <c r="N568" i="31"/>
  <c r="N569" i="31"/>
  <c r="N570" i="31"/>
  <c r="N571" i="31"/>
  <c r="N572" i="31"/>
  <c r="N573" i="31"/>
  <c r="N574" i="31"/>
  <c r="N575" i="31"/>
  <c r="N576" i="31"/>
  <c r="N577" i="31"/>
  <c r="N578" i="31"/>
  <c r="N579" i="31"/>
  <c r="N580" i="31"/>
  <c r="N581" i="31"/>
  <c r="N582" i="31"/>
  <c r="N583" i="31"/>
  <c r="N584" i="31"/>
  <c r="N585" i="31"/>
  <c r="N586" i="31"/>
  <c r="N587" i="31"/>
  <c r="N588" i="31"/>
  <c r="N589" i="31"/>
  <c r="N590" i="31"/>
  <c r="N591" i="31"/>
  <c r="N592" i="31"/>
  <c r="N593" i="31"/>
  <c r="N594" i="31"/>
  <c r="N595" i="31"/>
  <c r="N596" i="31"/>
  <c r="N597" i="31"/>
  <c r="N598" i="31"/>
  <c r="N599" i="31"/>
  <c r="N600" i="31"/>
  <c r="N601" i="31"/>
  <c r="N602" i="31"/>
  <c r="N603" i="31"/>
  <c r="N604" i="31"/>
  <c r="N605" i="31"/>
  <c r="N606" i="31"/>
  <c r="N607" i="31"/>
  <c r="N608" i="31"/>
  <c r="N609" i="31"/>
  <c r="N610" i="31"/>
  <c r="N611" i="31"/>
  <c r="N612" i="31"/>
  <c r="N613" i="31"/>
  <c r="N614" i="31"/>
  <c r="N615" i="31"/>
  <c r="N616" i="31"/>
  <c r="N617" i="31"/>
  <c r="N618" i="31"/>
  <c r="N619" i="31"/>
  <c r="N620" i="31"/>
  <c r="N621" i="31"/>
  <c r="N622" i="31"/>
  <c r="N623" i="31"/>
  <c r="N624" i="31"/>
  <c r="N625" i="31"/>
  <c r="N626" i="31"/>
  <c r="N627" i="31"/>
  <c r="N628" i="31"/>
  <c r="N629" i="31"/>
  <c r="N630" i="31"/>
  <c r="N631" i="31"/>
  <c r="N632" i="31"/>
  <c r="N633" i="31"/>
  <c r="N634" i="31"/>
  <c r="N635" i="31"/>
  <c r="N636" i="31"/>
  <c r="N637" i="31"/>
  <c r="N638" i="31"/>
  <c r="N639" i="31"/>
  <c r="N640" i="31"/>
  <c r="N641" i="31"/>
  <c r="N642" i="31"/>
  <c r="N643" i="31"/>
  <c r="N644" i="31"/>
  <c r="N645" i="31"/>
  <c r="N646" i="31"/>
  <c r="N647" i="31"/>
  <c r="N648" i="31"/>
  <c r="N649" i="31"/>
  <c r="N650" i="31"/>
  <c r="N651" i="31"/>
  <c r="N652" i="31"/>
  <c r="N653" i="31"/>
  <c r="N654" i="31"/>
  <c r="N655" i="31"/>
  <c r="N656" i="31"/>
  <c r="N657" i="31"/>
  <c r="N658" i="31"/>
  <c r="N659" i="31"/>
  <c r="N660" i="31"/>
  <c r="N661" i="31"/>
  <c r="N662" i="31"/>
  <c r="N663" i="31"/>
  <c r="N664" i="31"/>
  <c r="N665" i="31"/>
  <c r="N666" i="31"/>
  <c r="N667" i="31"/>
  <c r="N668" i="31"/>
  <c r="N669" i="31"/>
  <c r="N670" i="31"/>
  <c r="N671" i="31"/>
  <c r="N672" i="31"/>
  <c r="N673" i="31"/>
  <c r="N674" i="31"/>
  <c r="N675" i="31"/>
  <c r="N676" i="31"/>
  <c r="N677" i="31"/>
  <c r="N678" i="31"/>
  <c r="N679" i="31"/>
  <c r="N680" i="31"/>
  <c r="N681" i="31"/>
  <c r="H2" i="30"/>
  <c r="K2" i="30"/>
  <c r="H3" i="30"/>
  <c r="H4" i="30"/>
  <c r="H5" i="30"/>
  <c r="H6" i="30"/>
  <c r="H7" i="30"/>
  <c r="H8" i="30"/>
  <c r="H9" i="30"/>
  <c r="K4" i="30" s="1"/>
  <c r="H10" i="30"/>
  <c r="H11" i="30"/>
  <c r="K3" i="30" s="1"/>
  <c r="K5" i="30" s="1"/>
  <c r="H12" i="30"/>
  <c r="H13" i="30"/>
  <c r="H14" i="30"/>
  <c r="H15" i="30"/>
  <c r="H16" i="30"/>
  <c r="H17" i="30"/>
  <c r="H18" i="30"/>
  <c r="H19" i="30"/>
  <c r="H20" i="30"/>
  <c r="H21" i="30"/>
  <c r="H22" i="30"/>
  <c r="H23" i="30"/>
  <c r="H24" i="30"/>
  <c r="H25" i="30"/>
  <c r="H26" i="30"/>
  <c r="H27" i="30"/>
  <c r="H28" i="30"/>
  <c r="H29" i="30"/>
  <c r="H30" i="30"/>
  <c r="H31" i="30"/>
  <c r="H32" i="30"/>
  <c r="H33" i="30"/>
  <c r="H34" i="30"/>
  <c r="H35" i="30"/>
  <c r="H36" i="30"/>
  <c r="H37" i="30"/>
  <c r="H38" i="30"/>
  <c r="H39" i="30"/>
  <c r="H40" i="30"/>
  <c r="H41" i="30"/>
  <c r="H42" i="30"/>
  <c r="H43" i="30"/>
  <c r="H44" i="30"/>
  <c r="H45" i="30"/>
  <c r="H46" i="30"/>
  <c r="H47" i="30"/>
  <c r="H48" i="30"/>
  <c r="H49" i="30"/>
  <c r="H50" i="30"/>
  <c r="H51" i="30"/>
  <c r="H52" i="30"/>
  <c r="H53" i="30"/>
  <c r="H54" i="30"/>
  <c r="H55" i="30"/>
  <c r="H56" i="30"/>
  <c r="H57" i="30"/>
  <c r="H58" i="30"/>
  <c r="H59" i="30"/>
  <c r="H60" i="30"/>
  <c r="H61" i="30"/>
  <c r="H62" i="30"/>
  <c r="H63" i="30"/>
  <c r="H64" i="30"/>
  <c r="H65" i="30"/>
  <c r="H66" i="30"/>
  <c r="H67" i="30"/>
  <c r="H68" i="30"/>
  <c r="H69" i="30"/>
  <c r="H70" i="30"/>
  <c r="H71" i="30"/>
  <c r="H72" i="30"/>
  <c r="H73" i="30"/>
  <c r="H74" i="30"/>
  <c r="H75" i="30"/>
  <c r="H76" i="30"/>
  <c r="H77" i="30"/>
  <c r="H78" i="30"/>
  <c r="H79" i="30"/>
  <c r="H80" i="30"/>
  <c r="H81" i="30"/>
  <c r="H82" i="30"/>
  <c r="H83" i="30"/>
  <c r="H84" i="30"/>
  <c r="H85" i="30"/>
  <c r="H86" i="30"/>
  <c r="H87" i="30"/>
  <c r="H88" i="30"/>
  <c r="H89" i="30"/>
  <c r="H90" i="30"/>
  <c r="H91" i="30"/>
  <c r="H92" i="30"/>
  <c r="H93" i="30"/>
  <c r="H94" i="30"/>
  <c r="H95" i="30"/>
  <c r="H96" i="30"/>
  <c r="H97" i="30"/>
  <c r="H98" i="30"/>
  <c r="H99" i="30"/>
  <c r="H100" i="30"/>
  <c r="H101" i="30"/>
  <c r="H102" i="30"/>
  <c r="H103" i="30"/>
  <c r="H104" i="30"/>
  <c r="H105" i="30"/>
  <c r="H106" i="30"/>
  <c r="H107" i="30"/>
  <c r="H108" i="30"/>
  <c r="H109" i="30"/>
  <c r="H110" i="30"/>
  <c r="H111" i="30"/>
  <c r="H112" i="30"/>
  <c r="H113" i="30"/>
  <c r="H114" i="30"/>
  <c r="H115" i="30"/>
  <c r="H116" i="30"/>
  <c r="H117" i="30"/>
  <c r="H118" i="30"/>
  <c r="H119" i="30"/>
  <c r="H120" i="30"/>
  <c r="H121" i="30"/>
  <c r="H122" i="30"/>
  <c r="H123" i="30"/>
  <c r="H124" i="30"/>
  <c r="H125" i="30"/>
  <c r="H126" i="30"/>
  <c r="H127" i="30"/>
  <c r="H128" i="30"/>
  <c r="H129" i="30"/>
  <c r="H130" i="30"/>
  <c r="H131" i="30"/>
  <c r="H132" i="30"/>
  <c r="H133" i="30"/>
  <c r="H134" i="30"/>
  <c r="H135" i="30"/>
  <c r="H136" i="30"/>
  <c r="H137" i="30"/>
  <c r="H138" i="30"/>
  <c r="H139" i="30"/>
  <c r="H140" i="30"/>
  <c r="H141" i="30"/>
  <c r="H142" i="30"/>
  <c r="H143" i="30"/>
  <c r="H144" i="30"/>
  <c r="H145" i="30"/>
  <c r="H146" i="30"/>
  <c r="H147" i="30"/>
  <c r="H148" i="30"/>
  <c r="H149" i="30"/>
  <c r="H150" i="30"/>
  <c r="H151" i="30"/>
  <c r="H152" i="30"/>
  <c r="H153" i="30"/>
  <c r="H154" i="30"/>
  <c r="H155" i="30"/>
  <c r="H156" i="30"/>
  <c r="H157" i="30"/>
  <c r="H158" i="30"/>
  <c r="H159" i="30"/>
  <c r="H160" i="30"/>
  <c r="H161" i="30"/>
  <c r="H162" i="30"/>
  <c r="H163" i="30"/>
  <c r="H164" i="30"/>
  <c r="H165" i="30"/>
  <c r="H166" i="30"/>
  <c r="H167" i="30"/>
  <c r="H168" i="30"/>
  <c r="H169" i="30"/>
  <c r="H170" i="30"/>
  <c r="H171" i="30"/>
  <c r="H172" i="30"/>
  <c r="H173" i="30"/>
  <c r="H174" i="30"/>
  <c r="H175" i="30"/>
  <c r="H176" i="30"/>
  <c r="H177" i="30"/>
  <c r="H178" i="30"/>
  <c r="H179" i="30"/>
  <c r="H180" i="30"/>
  <c r="H181" i="30"/>
  <c r="H182" i="30"/>
  <c r="H183" i="30"/>
  <c r="H184" i="30"/>
  <c r="H185" i="30"/>
  <c r="H186" i="30"/>
  <c r="H187" i="30"/>
  <c r="H188" i="30"/>
  <c r="H189" i="30"/>
  <c r="H190" i="30"/>
  <c r="H191" i="30"/>
  <c r="H192" i="30"/>
  <c r="H193" i="30"/>
  <c r="H194" i="30"/>
  <c r="H195" i="30"/>
  <c r="H196" i="30"/>
  <c r="H197" i="30"/>
  <c r="H198" i="30"/>
  <c r="H199" i="30"/>
  <c r="H200" i="30"/>
  <c r="H201" i="30"/>
  <c r="H202" i="30"/>
  <c r="H203" i="30"/>
  <c r="H204" i="30"/>
  <c r="H205" i="30"/>
  <c r="H206" i="30"/>
  <c r="H207" i="30"/>
  <c r="H208" i="30"/>
  <c r="H209" i="30"/>
  <c r="H210" i="30"/>
  <c r="H211" i="30"/>
  <c r="H212" i="30"/>
  <c r="H213" i="30"/>
  <c r="H214" i="30"/>
  <c r="H215" i="30"/>
  <c r="H216" i="30"/>
  <c r="H217" i="30"/>
  <c r="H218" i="30"/>
  <c r="H219" i="30"/>
  <c r="H220" i="30"/>
  <c r="H221" i="30"/>
  <c r="H222" i="30"/>
  <c r="H223" i="30"/>
  <c r="H224" i="30"/>
  <c r="H225" i="30"/>
  <c r="H226" i="30"/>
  <c r="H227" i="30"/>
  <c r="H228" i="30"/>
  <c r="H229" i="30"/>
  <c r="H230" i="30"/>
  <c r="H231" i="30"/>
  <c r="H232" i="30"/>
  <c r="H233" i="30"/>
  <c r="H234" i="30"/>
  <c r="H235" i="30"/>
  <c r="H236" i="30"/>
  <c r="H237" i="30"/>
  <c r="H238" i="30"/>
  <c r="H239" i="30"/>
  <c r="H240" i="30"/>
  <c r="H241" i="30"/>
  <c r="H242" i="30"/>
  <c r="H243" i="30"/>
  <c r="H244" i="30"/>
  <c r="H245" i="30"/>
  <c r="H246" i="30"/>
  <c r="H247" i="30"/>
  <c r="H248" i="30"/>
  <c r="H249" i="30"/>
  <c r="H250" i="30"/>
  <c r="H251" i="30"/>
  <c r="H252" i="30"/>
  <c r="H253" i="30"/>
  <c r="H254" i="30"/>
  <c r="H255" i="30"/>
  <c r="H256" i="30"/>
  <c r="H257" i="30"/>
  <c r="H258" i="30"/>
  <c r="H259" i="30"/>
  <c r="H260" i="30"/>
  <c r="H261" i="30"/>
  <c r="H262" i="30"/>
  <c r="H263" i="30"/>
  <c r="H264" i="30"/>
  <c r="H265" i="30"/>
  <c r="H266" i="30"/>
  <c r="H267" i="30"/>
  <c r="H268" i="30"/>
  <c r="H269" i="30"/>
  <c r="H270" i="30"/>
  <c r="H271" i="30"/>
  <c r="H272" i="30"/>
  <c r="H273" i="30"/>
  <c r="H274" i="30"/>
  <c r="H275" i="30"/>
  <c r="H276" i="30"/>
  <c r="H277" i="30"/>
  <c r="H278" i="30"/>
  <c r="H279" i="30"/>
  <c r="H280" i="30"/>
  <c r="H281" i="30"/>
  <c r="H282" i="30"/>
  <c r="H283" i="30"/>
  <c r="H284" i="30"/>
  <c r="H285" i="30"/>
  <c r="H286" i="30"/>
  <c r="H287" i="30"/>
  <c r="H288" i="30"/>
  <c r="H289" i="30"/>
  <c r="H290" i="30"/>
  <c r="H291" i="30"/>
  <c r="H292" i="30"/>
  <c r="H293" i="30"/>
  <c r="H294" i="30"/>
  <c r="H295" i="30"/>
  <c r="H296" i="30"/>
  <c r="H297" i="30"/>
  <c r="H298" i="30"/>
  <c r="H299" i="30"/>
  <c r="H300" i="30"/>
  <c r="H301" i="30"/>
  <c r="H302" i="30"/>
  <c r="H303" i="30"/>
  <c r="H304" i="30"/>
  <c r="H305" i="30"/>
  <c r="H306" i="30"/>
  <c r="H307" i="30"/>
  <c r="H308" i="30"/>
  <c r="H309" i="30"/>
  <c r="H310" i="30"/>
  <c r="H311" i="30"/>
  <c r="H312" i="30"/>
  <c r="H313" i="30"/>
  <c r="H314" i="30"/>
  <c r="H315" i="30"/>
  <c r="H316" i="30"/>
  <c r="H317" i="30"/>
  <c r="H318" i="30"/>
  <c r="H319" i="30"/>
  <c r="H320" i="30"/>
  <c r="H321" i="30"/>
  <c r="H322" i="30"/>
  <c r="H323" i="30"/>
  <c r="H324" i="30"/>
  <c r="H325" i="30"/>
  <c r="H326" i="30"/>
  <c r="H327" i="30"/>
  <c r="H328" i="30"/>
  <c r="H329" i="30"/>
  <c r="H330" i="30"/>
  <c r="H331" i="30"/>
  <c r="H332" i="30"/>
  <c r="H333" i="30"/>
  <c r="H334" i="30"/>
  <c r="H335" i="30"/>
  <c r="H336" i="30"/>
  <c r="H337" i="30"/>
  <c r="H338" i="30"/>
  <c r="H339" i="30"/>
  <c r="H340" i="30"/>
  <c r="H341" i="30"/>
  <c r="H342" i="30"/>
  <c r="H343" i="30"/>
  <c r="H344" i="30"/>
  <c r="H345" i="30"/>
  <c r="H346" i="30"/>
  <c r="H347" i="30"/>
  <c r="H348" i="30"/>
  <c r="H349" i="30"/>
  <c r="H350" i="30"/>
  <c r="H351" i="30"/>
  <c r="H352" i="30"/>
  <c r="H353" i="30"/>
  <c r="H354" i="30"/>
  <c r="H355" i="30"/>
  <c r="H356" i="30"/>
  <c r="H357" i="30"/>
  <c r="H358" i="30"/>
  <c r="H359" i="30"/>
  <c r="H360" i="30"/>
  <c r="H361" i="30"/>
  <c r="H362" i="30"/>
  <c r="H363" i="30"/>
  <c r="H364" i="30"/>
  <c r="H365" i="30"/>
  <c r="H366" i="30"/>
  <c r="H367" i="30"/>
  <c r="H368" i="30"/>
  <c r="H369" i="30"/>
  <c r="H370" i="30"/>
  <c r="H371" i="30"/>
  <c r="H372" i="30"/>
  <c r="H373" i="30"/>
  <c r="H374" i="30"/>
  <c r="H375" i="30"/>
  <c r="H376" i="30"/>
  <c r="H377" i="30"/>
  <c r="H378" i="30"/>
  <c r="H379" i="30"/>
  <c r="H380" i="30"/>
  <c r="H381" i="30"/>
  <c r="H382" i="30"/>
  <c r="H383" i="30"/>
  <c r="H384" i="30"/>
  <c r="H385" i="30"/>
  <c r="H386" i="30"/>
  <c r="H387" i="30"/>
  <c r="H388" i="30"/>
  <c r="H389" i="30"/>
  <c r="H390" i="30"/>
  <c r="H391" i="30"/>
  <c r="H392" i="30"/>
  <c r="H393" i="30"/>
  <c r="H394" i="30"/>
  <c r="H395" i="30"/>
  <c r="H396" i="30"/>
  <c r="H397" i="30"/>
  <c r="H398" i="30"/>
  <c r="H399" i="30"/>
  <c r="H400" i="30"/>
  <c r="H401" i="30"/>
  <c r="H402" i="30"/>
  <c r="H403" i="30"/>
  <c r="H404" i="30"/>
  <c r="H405" i="30"/>
  <c r="H406" i="30"/>
  <c r="H407" i="30"/>
  <c r="H408" i="30"/>
  <c r="H409" i="30"/>
  <c r="H410" i="30"/>
  <c r="H411" i="30"/>
  <c r="H412" i="30"/>
  <c r="H413" i="30"/>
  <c r="H414" i="30"/>
  <c r="H415" i="30"/>
  <c r="H416" i="30"/>
  <c r="H417" i="30"/>
  <c r="H418" i="30"/>
  <c r="H419" i="30"/>
  <c r="H420" i="30"/>
  <c r="H421" i="30"/>
  <c r="H422" i="30"/>
  <c r="H423" i="30"/>
  <c r="H424" i="30"/>
  <c r="H425" i="30"/>
  <c r="H426" i="30"/>
  <c r="H427" i="30"/>
  <c r="H428" i="30"/>
  <c r="H429" i="30"/>
  <c r="H430" i="30"/>
  <c r="H431" i="30"/>
  <c r="H432" i="30"/>
  <c r="H433" i="30"/>
  <c r="H434" i="30"/>
  <c r="H435" i="30"/>
  <c r="H436" i="30"/>
  <c r="H437" i="30"/>
  <c r="H438" i="30"/>
  <c r="H439" i="30"/>
  <c r="H440" i="30"/>
  <c r="H441" i="30"/>
  <c r="H442" i="30"/>
  <c r="H443" i="30"/>
  <c r="H444" i="30"/>
  <c r="H445" i="30"/>
  <c r="H446" i="30"/>
  <c r="H447" i="30"/>
  <c r="H448" i="30"/>
  <c r="H449" i="30"/>
  <c r="H450" i="30"/>
  <c r="H451" i="30"/>
  <c r="H452" i="30"/>
  <c r="H453" i="30"/>
  <c r="H454" i="30"/>
  <c r="H455" i="30"/>
  <c r="H456" i="30"/>
  <c r="H457" i="30"/>
  <c r="H458" i="30"/>
  <c r="H459" i="30"/>
  <c r="H460" i="30"/>
  <c r="H461" i="30"/>
  <c r="H462" i="30"/>
  <c r="H463" i="30"/>
  <c r="H464" i="30"/>
  <c r="H465" i="30"/>
  <c r="H466" i="30"/>
  <c r="H467" i="30"/>
  <c r="H468" i="30"/>
  <c r="H469" i="30"/>
  <c r="H470" i="30"/>
  <c r="H471" i="30"/>
  <c r="H472" i="30"/>
  <c r="H473" i="30"/>
  <c r="H474" i="30"/>
  <c r="H475" i="30"/>
  <c r="H476" i="30"/>
  <c r="H477" i="30"/>
  <c r="H478" i="30"/>
  <c r="H479" i="30"/>
  <c r="H480" i="30"/>
  <c r="H481" i="30"/>
  <c r="H482" i="30"/>
  <c r="H483" i="30"/>
  <c r="H484" i="30"/>
  <c r="H485" i="30"/>
  <c r="H486" i="30"/>
  <c r="H487" i="30"/>
  <c r="H488" i="30"/>
  <c r="H489" i="30"/>
  <c r="H490" i="30"/>
  <c r="H491" i="30"/>
  <c r="H492" i="30"/>
  <c r="H493" i="30"/>
  <c r="H494" i="30"/>
  <c r="H495" i="30"/>
  <c r="H496" i="30"/>
  <c r="H497" i="30"/>
  <c r="H498" i="30"/>
  <c r="H499" i="30"/>
  <c r="H500" i="30"/>
  <c r="H501" i="30"/>
  <c r="H502" i="30"/>
  <c r="H503" i="30"/>
  <c r="H504" i="30"/>
  <c r="H505" i="30"/>
  <c r="H506" i="30"/>
  <c r="H507" i="30"/>
  <c r="H508" i="30"/>
  <c r="H509" i="30"/>
  <c r="H510" i="30"/>
  <c r="H511" i="30"/>
  <c r="H512" i="30"/>
  <c r="H513" i="30"/>
  <c r="H514" i="30"/>
  <c r="H515" i="30"/>
  <c r="H516" i="30"/>
  <c r="H517" i="30"/>
  <c r="H518" i="30"/>
  <c r="H519" i="30"/>
  <c r="H520" i="30"/>
  <c r="H521" i="30"/>
  <c r="H522" i="30"/>
  <c r="H523" i="30"/>
  <c r="H524" i="30"/>
  <c r="H525" i="30"/>
  <c r="H526" i="30"/>
  <c r="H527" i="30"/>
  <c r="H528" i="30"/>
  <c r="H529" i="30"/>
  <c r="H530" i="30"/>
  <c r="H531" i="30"/>
  <c r="H532" i="30"/>
  <c r="H533" i="30"/>
  <c r="H534" i="30"/>
  <c r="H535" i="30"/>
  <c r="H536" i="30"/>
  <c r="H537" i="30"/>
  <c r="H538" i="30"/>
  <c r="H539" i="30"/>
  <c r="H540" i="30"/>
  <c r="H541" i="30"/>
  <c r="H542" i="30"/>
  <c r="H543" i="30"/>
  <c r="H544" i="30"/>
  <c r="H545" i="30"/>
  <c r="H546" i="30"/>
  <c r="H547" i="30"/>
  <c r="H548" i="30"/>
  <c r="H549" i="30"/>
  <c r="H550" i="30"/>
  <c r="H551" i="30"/>
  <c r="H552" i="30"/>
  <c r="H553" i="30"/>
  <c r="H554" i="30"/>
  <c r="H555" i="30"/>
  <c r="H556" i="30"/>
  <c r="H557" i="30"/>
  <c r="H558" i="30"/>
  <c r="H559" i="30"/>
  <c r="H560" i="30"/>
  <c r="H561" i="30"/>
  <c r="H562" i="30"/>
  <c r="H563" i="30"/>
  <c r="H564" i="30"/>
  <c r="H565" i="30"/>
  <c r="H566" i="30"/>
  <c r="H567" i="30"/>
  <c r="H568" i="30"/>
  <c r="H569" i="30"/>
  <c r="H570" i="30"/>
  <c r="H571" i="30"/>
  <c r="H572" i="30"/>
  <c r="H573" i="30"/>
  <c r="H574" i="30"/>
  <c r="H575" i="30"/>
  <c r="H576" i="30"/>
  <c r="H577" i="30"/>
  <c r="H578" i="30"/>
  <c r="H579" i="30"/>
  <c r="H580" i="30"/>
  <c r="H581" i="30"/>
  <c r="H582" i="30"/>
  <c r="H583" i="30"/>
  <c r="H584" i="30"/>
  <c r="H585" i="30"/>
  <c r="H586" i="30"/>
  <c r="H587" i="30"/>
  <c r="H588" i="30"/>
  <c r="H589" i="30"/>
  <c r="H590" i="30"/>
  <c r="H591" i="30"/>
  <c r="H592" i="30"/>
  <c r="H593" i="30"/>
  <c r="H594" i="30"/>
  <c r="H595" i="30"/>
  <c r="H596" i="30"/>
  <c r="H597" i="30"/>
  <c r="H598" i="30"/>
  <c r="H599" i="30"/>
  <c r="H600" i="30"/>
  <c r="H601" i="30"/>
  <c r="H602" i="30"/>
  <c r="H603" i="30"/>
  <c r="H604" i="30"/>
  <c r="H605" i="30"/>
  <c r="H606" i="30"/>
  <c r="H607" i="30"/>
  <c r="H608" i="30"/>
  <c r="H609" i="30"/>
  <c r="H610" i="30"/>
  <c r="H611" i="30"/>
  <c r="H612" i="30"/>
  <c r="H613" i="30"/>
  <c r="H614" i="30"/>
  <c r="H615" i="30"/>
  <c r="H616" i="30"/>
  <c r="H617" i="30"/>
  <c r="H618" i="30"/>
  <c r="H619" i="30"/>
  <c r="H620" i="30"/>
  <c r="H621" i="30"/>
  <c r="H622" i="30"/>
  <c r="H623" i="30"/>
  <c r="H624" i="30"/>
  <c r="H625" i="30"/>
  <c r="H626" i="30"/>
  <c r="H627" i="30"/>
  <c r="H628" i="30"/>
  <c r="H629" i="30"/>
  <c r="H630" i="30"/>
  <c r="H631" i="30"/>
  <c r="H632" i="30"/>
  <c r="H633" i="30"/>
  <c r="H634" i="30"/>
  <c r="H635" i="30"/>
  <c r="H636" i="30"/>
  <c r="H637" i="30"/>
  <c r="H638" i="30"/>
  <c r="H639" i="30"/>
  <c r="H640" i="30"/>
  <c r="H641" i="30"/>
  <c r="H642" i="30"/>
  <c r="H643" i="30"/>
  <c r="H644" i="30"/>
  <c r="H645" i="30"/>
  <c r="H646" i="30"/>
  <c r="H647" i="30"/>
  <c r="H648" i="30"/>
  <c r="H649" i="30"/>
  <c r="H650" i="30"/>
  <c r="H651" i="30"/>
  <c r="H652" i="30"/>
  <c r="H653" i="30"/>
  <c r="H654" i="30"/>
  <c r="H655" i="30"/>
  <c r="H656" i="30"/>
  <c r="H657" i="30"/>
  <c r="H658" i="30"/>
  <c r="H659" i="30"/>
  <c r="H660" i="30"/>
  <c r="H661" i="30"/>
  <c r="H662" i="30"/>
  <c r="H663" i="30"/>
  <c r="H664" i="30"/>
  <c r="H665" i="30"/>
  <c r="H666" i="30"/>
  <c r="H667" i="30"/>
  <c r="H668" i="30"/>
  <c r="H669" i="30"/>
  <c r="H670" i="30"/>
  <c r="H671" i="30"/>
  <c r="H672" i="30"/>
  <c r="H673" i="30"/>
  <c r="H674" i="30"/>
  <c r="H675" i="30"/>
  <c r="H676" i="30"/>
  <c r="H677" i="30"/>
  <c r="H678" i="30"/>
  <c r="H679" i="30"/>
  <c r="H680" i="30"/>
  <c r="H681" i="30"/>
  <c r="H2" i="29"/>
  <c r="H3" i="29"/>
  <c r="H4" i="29"/>
  <c r="K4" i="29" s="1"/>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N2" i="28"/>
  <c r="N3" i="28"/>
  <c r="N4" i="28"/>
  <c r="N5" i="28"/>
  <c r="N6" i="28"/>
  <c r="N7" i="28"/>
  <c r="N8" i="28"/>
  <c r="N9" i="28"/>
  <c r="N10" i="28"/>
  <c r="N11" i="28"/>
  <c r="N12" i="28"/>
  <c r="N13" i="28"/>
  <c r="N14" i="28"/>
  <c r="N15" i="28"/>
  <c r="N16" i="28"/>
  <c r="N17" i="28"/>
  <c r="N18" i="28"/>
  <c r="N19" i="28"/>
  <c r="N20" i="28"/>
  <c r="N21" i="28"/>
  <c r="N22" i="28"/>
  <c r="N23" i="28"/>
  <c r="N24" i="28"/>
  <c r="N25" i="28"/>
  <c r="N26" i="28"/>
  <c r="N27" i="28"/>
  <c r="N28" i="28"/>
  <c r="N29" i="28"/>
  <c r="N30" i="28"/>
  <c r="N31" i="28"/>
  <c r="N32" i="28"/>
  <c r="N33" i="28"/>
  <c r="N34" i="28"/>
  <c r="N35" i="28"/>
  <c r="N36" i="28"/>
  <c r="N37" i="28"/>
  <c r="N38" i="28"/>
  <c r="N39" i="28"/>
  <c r="N40" i="28"/>
  <c r="N41" i="28"/>
  <c r="N42" i="28"/>
  <c r="N43" i="28"/>
  <c r="N44" i="28"/>
  <c r="N45" i="28"/>
  <c r="N46" i="28"/>
  <c r="N47" i="28"/>
  <c r="N48" i="28"/>
  <c r="N49" i="28"/>
  <c r="N50" i="28"/>
  <c r="N51" i="28"/>
  <c r="N52" i="28"/>
  <c r="N53" i="28"/>
  <c r="N54" i="28"/>
  <c r="N55" i="28"/>
  <c r="N56" i="28"/>
  <c r="N57" i="28"/>
  <c r="N58" i="28"/>
  <c r="N59" i="28"/>
  <c r="N60" i="28"/>
  <c r="N61" i="28"/>
  <c r="N62" i="28"/>
  <c r="N63" i="28"/>
  <c r="N64" i="28"/>
  <c r="N65" i="28"/>
  <c r="N66" i="28"/>
  <c r="N67" i="28"/>
  <c r="N68" i="28"/>
  <c r="N69" i="28"/>
  <c r="N70" i="28"/>
  <c r="N71" i="28"/>
  <c r="N72" i="28"/>
  <c r="N73" i="28"/>
  <c r="N74" i="28"/>
  <c r="N75" i="28"/>
  <c r="N76" i="28"/>
  <c r="N77" i="28"/>
  <c r="N78" i="28"/>
  <c r="N79" i="28"/>
  <c r="N80" i="28"/>
  <c r="N81" i="28"/>
  <c r="N82" i="28"/>
  <c r="N83" i="28"/>
  <c r="N84" i="28"/>
  <c r="N85" i="28"/>
  <c r="N86" i="28"/>
  <c r="N87" i="28"/>
  <c r="N88" i="28"/>
  <c r="N89" i="28"/>
  <c r="N90" i="28"/>
  <c r="N91" i="28"/>
  <c r="N92" i="28"/>
  <c r="N93" i="28"/>
  <c r="N94" i="28"/>
  <c r="N95" i="28"/>
  <c r="N96" i="28"/>
  <c r="N97" i="28"/>
  <c r="N98" i="28"/>
  <c r="N99" i="28"/>
  <c r="N100" i="28"/>
  <c r="N101" i="28"/>
  <c r="N102" i="28"/>
  <c r="N103" i="28"/>
  <c r="N104" i="28"/>
  <c r="N105" i="28"/>
  <c r="N106" i="28"/>
  <c r="N107" i="28"/>
  <c r="N108" i="28"/>
  <c r="N109" i="28"/>
  <c r="N110" i="28"/>
  <c r="N111" i="28"/>
  <c r="N112" i="28"/>
  <c r="N113" i="28"/>
  <c r="N114" i="28"/>
  <c r="N115" i="28"/>
  <c r="N116" i="28"/>
  <c r="N117" i="28"/>
  <c r="N118" i="28"/>
  <c r="N119" i="28"/>
  <c r="N120" i="28"/>
  <c r="N121" i="28"/>
  <c r="N122" i="28"/>
  <c r="N123" i="28"/>
  <c r="N124" i="28"/>
  <c r="N125" i="28"/>
  <c r="N126" i="28"/>
  <c r="N127" i="28"/>
  <c r="N128" i="28"/>
  <c r="N129" i="28"/>
  <c r="N130" i="28"/>
  <c r="N131" i="28"/>
  <c r="N132" i="28"/>
  <c r="N133" i="28"/>
  <c r="N134" i="28"/>
  <c r="N135" i="28"/>
  <c r="N136" i="28"/>
  <c r="N137" i="28"/>
  <c r="N138" i="28"/>
  <c r="N139" i="28"/>
  <c r="N140" i="28"/>
  <c r="N141" i="28"/>
  <c r="N142" i="28"/>
  <c r="N143" i="28"/>
  <c r="N144" i="28"/>
  <c r="N145" i="28"/>
  <c r="N146" i="28"/>
  <c r="N147" i="28"/>
  <c r="N148" i="28"/>
  <c r="N149" i="28"/>
  <c r="N150" i="28"/>
  <c r="N151" i="28"/>
  <c r="N152" i="28"/>
  <c r="N153" i="28"/>
  <c r="N154" i="28"/>
  <c r="N155" i="28"/>
  <c r="N156" i="28"/>
  <c r="N157" i="28"/>
  <c r="N158" i="28"/>
  <c r="N159" i="28"/>
  <c r="N160" i="28"/>
  <c r="N161" i="28"/>
  <c r="N162" i="28"/>
  <c r="N163" i="28"/>
  <c r="N164" i="28"/>
  <c r="N165" i="28"/>
  <c r="N166" i="28"/>
  <c r="N167" i="28"/>
  <c r="N168" i="28"/>
  <c r="N169" i="28"/>
  <c r="N170" i="28"/>
  <c r="N171" i="28"/>
  <c r="N172" i="28"/>
  <c r="N173" i="28"/>
  <c r="N174" i="28"/>
  <c r="N175" i="28"/>
  <c r="N176" i="28"/>
  <c r="N177" i="28"/>
  <c r="N178" i="28"/>
  <c r="N179" i="28"/>
  <c r="N180" i="28"/>
  <c r="N181" i="28"/>
  <c r="N182" i="28"/>
  <c r="N183" i="28"/>
  <c r="N184" i="28"/>
  <c r="N185" i="28"/>
  <c r="N186" i="28"/>
  <c r="N187" i="28"/>
  <c r="N188" i="28"/>
  <c r="N189" i="28"/>
  <c r="N190" i="28"/>
  <c r="N191" i="28"/>
  <c r="N192" i="28"/>
  <c r="N193" i="28"/>
  <c r="N194" i="28"/>
  <c r="N195" i="28"/>
  <c r="N196" i="28"/>
  <c r="N197" i="28"/>
  <c r="N198" i="28"/>
  <c r="N199" i="28"/>
  <c r="N200" i="28"/>
  <c r="N201" i="28"/>
  <c r="N202" i="28"/>
  <c r="N203" i="28"/>
  <c r="N204" i="28"/>
  <c r="N205" i="28"/>
  <c r="N206" i="28"/>
  <c r="N207" i="28"/>
  <c r="N208" i="28"/>
  <c r="N209" i="28"/>
  <c r="N210" i="28"/>
  <c r="N211" i="28"/>
  <c r="N212" i="28"/>
  <c r="N213" i="28"/>
  <c r="N214" i="28"/>
  <c r="N215" i="28"/>
  <c r="N216" i="28"/>
  <c r="N217" i="28"/>
  <c r="N218" i="28"/>
  <c r="N219" i="28"/>
  <c r="N220" i="28"/>
  <c r="N221" i="28"/>
  <c r="N222" i="28"/>
  <c r="N223" i="28"/>
  <c r="N224" i="28"/>
  <c r="N225" i="28"/>
  <c r="N226" i="28"/>
  <c r="N227" i="28"/>
  <c r="N228" i="28"/>
  <c r="N229" i="28"/>
  <c r="N230" i="28"/>
  <c r="N231" i="28"/>
  <c r="N232" i="28"/>
  <c r="N233" i="28"/>
  <c r="N234" i="28"/>
  <c r="N235" i="28"/>
  <c r="N236" i="28"/>
  <c r="N237" i="28"/>
  <c r="N238" i="28"/>
  <c r="N239" i="28"/>
  <c r="N240" i="28"/>
  <c r="N241" i="28"/>
  <c r="N242" i="28"/>
  <c r="N243" i="28"/>
  <c r="N244" i="28"/>
  <c r="N245" i="28"/>
  <c r="N246" i="28"/>
  <c r="N247" i="28"/>
  <c r="N248" i="28"/>
  <c r="N249" i="28"/>
  <c r="N250" i="28"/>
  <c r="N251" i="28"/>
  <c r="N252" i="28"/>
  <c r="N253" i="28"/>
  <c r="N254" i="28"/>
  <c r="N255" i="28"/>
  <c r="N256" i="28"/>
  <c r="N257" i="28"/>
  <c r="N258" i="28"/>
  <c r="N259" i="28"/>
  <c r="N260" i="28"/>
  <c r="N261" i="28"/>
  <c r="N262" i="28"/>
  <c r="N263" i="28"/>
  <c r="N264" i="28"/>
  <c r="N265" i="28"/>
  <c r="N266" i="28"/>
  <c r="N267" i="28"/>
  <c r="N268" i="28"/>
  <c r="N269" i="28"/>
  <c r="N270" i="28"/>
  <c r="N271" i="28"/>
  <c r="N272" i="28"/>
  <c r="N273" i="28"/>
  <c r="N274" i="28"/>
  <c r="N275" i="28"/>
  <c r="N276" i="28"/>
  <c r="N277" i="28"/>
  <c r="N278" i="28"/>
  <c r="N279" i="28"/>
  <c r="N280" i="28"/>
  <c r="N281" i="28"/>
  <c r="N282" i="28"/>
  <c r="N283" i="28"/>
  <c r="N284" i="28"/>
  <c r="N285" i="28"/>
  <c r="N286" i="28"/>
  <c r="N287" i="28"/>
  <c r="N288" i="28"/>
  <c r="N289" i="28"/>
  <c r="N290" i="28"/>
  <c r="N291" i="28"/>
  <c r="N292" i="28"/>
  <c r="N293" i="28"/>
  <c r="N294" i="28"/>
  <c r="N295" i="28"/>
  <c r="N296" i="28"/>
  <c r="N297" i="28"/>
  <c r="N298" i="28"/>
  <c r="N299" i="28"/>
  <c r="N300" i="28"/>
  <c r="N301" i="28"/>
  <c r="N302" i="28"/>
  <c r="N303" i="28"/>
  <c r="N304" i="28"/>
  <c r="N305" i="28"/>
  <c r="N306" i="28"/>
  <c r="N307" i="28"/>
  <c r="N308" i="28"/>
  <c r="N309" i="28"/>
  <c r="N310" i="28"/>
  <c r="N311" i="28"/>
  <c r="N312" i="28"/>
  <c r="N313" i="28"/>
  <c r="N314" i="28"/>
  <c r="N315" i="28"/>
  <c r="N316" i="28"/>
  <c r="N317" i="28"/>
  <c r="N318" i="28"/>
  <c r="N319" i="28"/>
  <c r="N320" i="28"/>
  <c r="N321" i="28"/>
  <c r="N322" i="28"/>
  <c r="N323" i="28"/>
  <c r="N324" i="28"/>
  <c r="N325" i="28"/>
  <c r="N326" i="28"/>
  <c r="N327" i="28"/>
  <c r="N328" i="28"/>
  <c r="N329" i="28"/>
  <c r="N330" i="28"/>
  <c r="N331" i="28"/>
  <c r="N332" i="28"/>
  <c r="N333" i="28"/>
  <c r="N334" i="28"/>
  <c r="N335" i="28"/>
  <c r="N336" i="28"/>
  <c r="N337" i="28"/>
  <c r="N338" i="28"/>
  <c r="N339" i="28"/>
  <c r="N340" i="28"/>
  <c r="N341" i="28"/>
  <c r="N342" i="28"/>
  <c r="N343" i="28"/>
  <c r="N344" i="28"/>
  <c r="N345" i="28"/>
  <c r="N346" i="28"/>
  <c r="N347" i="28"/>
  <c r="N348" i="28"/>
  <c r="N349" i="28"/>
  <c r="N350" i="28"/>
  <c r="N351" i="28"/>
  <c r="N352" i="28"/>
  <c r="N353" i="28"/>
  <c r="N354" i="28"/>
  <c r="N355" i="28"/>
  <c r="N356" i="28"/>
  <c r="N357" i="28"/>
  <c r="N358" i="28"/>
  <c r="N359" i="28"/>
  <c r="N360" i="28"/>
  <c r="N361" i="28"/>
  <c r="N362" i="28"/>
  <c r="N363" i="28"/>
  <c r="N364" i="28"/>
  <c r="N365" i="28"/>
  <c r="N366" i="28"/>
  <c r="N367" i="28"/>
  <c r="N368" i="28"/>
  <c r="N369" i="28"/>
  <c r="N370" i="28"/>
  <c r="N371" i="28"/>
  <c r="N372" i="28"/>
  <c r="N373" i="28"/>
  <c r="N374" i="28"/>
  <c r="N375" i="28"/>
  <c r="N376" i="28"/>
  <c r="N377" i="28"/>
  <c r="N378" i="28"/>
  <c r="N379" i="28"/>
  <c r="N380" i="28"/>
  <c r="N381" i="28"/>
  <c r="N382" i="28"/>
  <c r="N383" i="28"/>
  <c r="N384" i="28"/>
  <c r="N385" i="28"/>
  <c r="N386" i="28"/>
  <c r="N387" i="28"/>
  <c r="N388" i="28"/>
  <c r="N389" i="28"/>
  <c r="N390" i="28"/>
  <c r="N391" i="28"/>
  <c r="N392" i="28"/>
  <c r="N393" i="28"/>
  <c r="N394" i="28"/>
  <c r="N395" i="28"/>
  <c r="N396" i="28"/>
  <c r="N397" i="28"/>
  <c r="N398" i="28"/>
  <c r="N399" i="28"/>
  <c r="N400" i="28"/>
  <c r="N401" i="28"/>
  <c r="N402" i="28"/>
  <c r="N403" i="28"/>
  <c r="N404" i="28"/>
  <c r="N405" i="28"/>
  <c r="N406" i="28"/>
  <c r="N407" i="28"/>
  <c r="N408" i="28"/>
  <c r="N409" i="28"/>
  <c r="N410" i="28"/>
  <c r="N411" i="28"/>
  <c r="N412" i="28"/>
  <c r="N413" i="28"/>
  <c r="N414" i="28"/>
  <c r="N415" i="28"/>
  <c r="N416" i="28"/>
  <c r="N417" i="28"/>
  <c r="N418" i="28"/>
  <c r="N419" i="28"/>
  <c r="N420" i="28"/>
  <c r="N421" i="28"/>
  <c r="N422" i="28"/>
  <c r="N423" i="28"/>
  <c r="N424" i="28"/>
  <c r="N425" i="28"/>
  <c r="N426" i="28"/>
  <c r="N427" i="28"/>
  <c r="N428" i="28"/>
  <c r="N429" i="28"/>
  <c r="N430" i="28"/>
  <c r="N431" i="28"/>
  <c r="N432" i="28"/>
  <c r="N433" i="28"/>
  <c r="N434" i="28"/>
  <c r="N435" i="28"/>
  <c r="N436" i="28"/>
  <c r="N437" i="28"/>
  <c r="N438" i="28"/>
  <c r="N439" i="28"/>
  <c r="N440" i="28"/>
  <c r="N441" i="28"/>
  <c r="N442" i="28"/>
  <c r="N443" i="28"/>
  <c r="N444" i="28"/>
  <c r="N445" i="28"/>
  <c r="N446" i="28"/>
  <c r="N447" i="28"/>
  <c r="N448" i="28"/>
  <c r="N449" i="28"/>
  <c r="N450" i="28"/>
  <c r="N451" i="28"/>
  <c r="N452" i="28"/>
  <c r="N453" i="28"/>
  <c r="N454" i="28"/>
  <c r="N455" i="28"/>
  <c r="N456" i="28"/>
  <c r="N457" i="28"/>
  <c r="N458" i="28"/>
  <c r="N459" i="28"/>
  <c r="N460" i="28"/>
  <c r="N461" i="28"/>
  <c r="N462" i="28"/>
  <c r="N463" i="28"/>
  <c r="N464" i="28"/>
  <c r="N465" i="28"/>
  <c r="N466" i="28"/>
  <c r="N467" i="28"/>
  <c r="N468" i="28"/>
  <c r="N469" i="28"/>
  <c r="N470" i="28"/>
  <c r="N471" i="28"/>
  <c r="N472" i="28"/>
  <c r="N473" i="28"/>
  <c r="N474" i="28"/>
  <c r="N475" i="28"/>
  <c r="N476" i="28"/>
  <c r="N477" i="28"/>
  <c r="N478" i="28"/>
  <c r="N479" i="28"/>
  <c r="N480" i="28"/>
  <c r="N481" i="28"/>
  <c r="N482" i="28"/>
  <c r="N483" i="28"/>
  <c r="N484" i="28"/>
  <c r="N485" i="28"/>
  <c r="N486" i="28"/>
  <c r="N487" i="28"/>
  <c r="N488" i="28"/>
  <c r="N489" i="28"/>
  <c r="N490" i="28"/>
  <c r="N491" i="28"/>
  <c r="N492" i="28"/>
  <c r="N493" i="28"/>
  <c r="N494" i="28"/>
  <c r="N495" i="28"/>
  <c r="N496" i="28"/>
  <c r="N497" i="28"/>
  <c r="N498" i="28"/>
  <c r="N499" i="28"/>
  <c r="N500" i="28"/>
  <c r="N501" i="28"/>
  <c r="N502" i="28"/>
  <c r="N503" i="28"/>
  <c r="N504" i="28"/>
  <c r="N505" i="28"/>
  <c r="N506" i="28"/>
  <c r="N507" i="28"/>
  <c r="N508" i="28"/>
  <c r="N509" i="28"/>
  <c r="N510" i="28"/>
  <c r="N511" i="28"/>
  <c r="N512" i="28"/>
  <c r="N513" i="28"/>
  <c r="N514" i="28"/>
  <c r="N515" i="28"/>
  <c r="N516" i="28"/>
  <c r="N517" i="28"/>
  <c r="N518" i="28"/>
  <c r="N519" i="28"/>
  <c r="N520" i="28"/>
  <c r="N521" i="28"/>
  <c r="N522" i="28"/>
  <c r="N523" i="28"/>
  <c r="N524" i="28"/>
  <c r="N525" i="28"/>
  <c r="N526" i="28"/>
  <c r="N527" i="28"/>
  <c r="N528" i="28"/>
  <c r="N529" i="28"/>
  <c r="N530" i="28"/>
  <c r="N531" i="28"/>
  <c r="N532" i="28"/>
  <c r="N533" i="28"/>
  <c r="N534" i="28"/>
  <c r="N535" i="28"/>
  <c r="N536" i="28"/>
  <c r="N537" i="28"/>
  <c r="N538" i="28"/>
  <c r="N539" i="28"/>
  <c r="N540" i="28"/>
  <c r="N541" i="28"/>
  <c r="N542" i="28"/>
  <c r="N543" i="28"/>
  <c r="N544" i="28"/>
  <c r="N545" i="28"/>
  <c r="N546" i="28"/>
  <c r="N547" i="28"/>
  <c r="N548" i="28"/>
  <c r="N549" i="28"/>
  <c r="N550" i="28"/>
  <c r="N551" i="28"/>
  <c r="N552" i="28"/>
  <c r="N553" i="28"/>
  <c r="N554" i="28"/>
  <c r="N555" i="28"/>
  <c r="N556" i="28"/>
  <c r="N557" i="28"/>
  <c r="N558" i="28"/>
  <c r="N559" i="28"/>
  <c r="N560" i="28"/>
  <c r="N561" i="28"/>
  <c r="N562" i="28"/>
  <c r="N563" i="28"/>
  <c r="N564" i="28"/>
  <c r="N565" i="28"/>
  <c r="N566" i="28"/>
  <c r="N567" i="28"/>
  <c r="N568" i="28"/>
  <c r="N569" i="28"/>
  <c r="N570" i="28"/>
  <c r="N571" i="28"/>
  <c r="N572" i="28"/>
  <c r="N573" i="28"/>
  <c r="N574" i="28"/>
  <c r="N575" i="28"/>
  <c r="N576" i="28"/>
  <c r="N577" i="28"/>
  <c r="N578" i="28"/>
  <c r="N579" i="28"/>
  <c r="N580" i="28"/>
  <c r="N581" i="28"/>
  <c r="N582" i="28"/>
  <c r="N583" i="28"/>
  <c r="N584" i="28"/>
  <c r="N585" i="28"/>
  <c r="N586" i="28"/>
  <c r="N587" i="28"/>
  <c r="N588" i="28"/>
  <c r="N589" i="28"/>
  <c r="N590" i="28"/>
  <c r="N591" i="28"/>
  <c r="N592" i="28"/>
  <c r="N593" i="28"/>
  <c r="N594" i="28"/>
  <c r="N595" i="28"/>
  <c r="N596" i="28"/>
  <c r="N597" i="28"/>
  <c r="N598" i="28"/>
  <c r="N599" i="28"/>
  <c r="N600" i="28"/>
  <c r="N601" i="28"/>
  <c r="N602" i="28"/>
  <c r="N603" i="28"/>
  <c r="N604" i="28"/>
  <c r="N605" i="28"/>
  <c r="N606" i="28"/>
  <c r="N607" i="28"/>
  <c r="N608" i="28"/>
  <c r="N609" i="28"/>
  <c r="N610" i="28"/>
  <c r="N611" i="28"/>
  <c r="N612" i="28"/>
  <c r="N613" i="28"/>
  <c r="N614" i="28"/>
  <c r="N615" i="28"/>
  <c r="N616" i="28"/>
  <c r="N617" i="28"/>
  <c r="N618" i="28"/>
  <c r="N619" i="28"/>
  <c r="N620" i="28"/>
  <c r="N621" i="28"/>
  <c r="N622" i="28"/>
  <c r="N623" i="28"/>
  <c r="N624" i="28"/>
  <c r="N625" i="28"/>
  <c r="N626" i="28"/>
  <c r="N627" i="28"/>
  <c r="N628" i="28"/>
  <c r="N629" i="28"/>
  <c r="N630" i="28"/>
  <c r="N631" i="28"/>
  <c r="N632" i="28"/>
  <c r="N633" i="28"/>
  <c r="N634" i="28"/>
  <c r="N635" i="28"/>
  <c r="N636" i="28"/>
  <c r="N637" i="28"/>
  <c r="N638" i="28"/>
  <c r="N639" i="28"/>
  <c r="N640" i="28"/>
  <c r="N641" i="28"/>
  <c r="N642" i="28"/>
  <c r="N643" i="28"/>
  <c r="N644" i="28"/>
  <c r="N645" i="28"/>
  <c r="N646" i="28"/>
  <c r="N647" i="28"/>
  <c r="N648" i="28"/>
  <c r="N649" i="28"/>
  <c r="N650" i="28"/>
  <c r="N651" i="28"/>
  <c r="N652" i="28"/>
  <c r="N653" i="28"/>
  <c r="N654" i="28"/>
  <c r="N655" i="28"/>
  <c r="N656" i="28"/>
  <c r="N657" i="28"/>
  <c r="N658" i="28"/>
  <c r="N659" i="28"/>
  <c r="N660" i="28"/>
  <c r="N661" i="28"/>
  <c r="N662" i="28"/>
  <c r="N663" i="28"/>
  <c r="N664" i="28"/>
  <c r="N665" i="28"/>
  <c r="N666" i="28"/>
  <c r="N667" i="28"/>
  <c r="N668" i="28"/>
  <c r="N669" i="28"/>
  <c r="N670" i="28"/>
  <c r="N671" i="28"/>
  <c r="N672" i="28"/>
  <c r="N673" i="28"/>
  <c r="N674" i="28"/>
  <c r="N675" i="28"/>
  <c r="N676" i="28"/>
  <c r="N677" i="28"/>
  <c r="N678" i="28"/>
  <c r="N679" i="28"/>
  <c r="N680" i="28"/>
  <c r="N681" i="28"/>
  <c r="K5" i="36" l="1"/>
  <c r="K6" i="36" s="1"/>
  <c r="K7" i="36" s="1"/>
  <c r="K6" i="33"/>
  <c r="K7" i="33" s="1"/>
  <c r="K5" i="32"/>
  <c r="K6" i="30"/>
  <c r="K7" i="30" s="1"/>
  <c r="K3" i="29"/>
  <c r="K5" i="29" s="1"/>
  <c r="H2" i="27" l="1"/>
  <c r="H3" i="27"/>
  <c r="K4" i="27" s="1"/>
  <c r="K5" i="27"/>
  <c r="H4" i="27"/>
  <c r="H5" i="27"/>
  <c r="H6" i="27"/>
  <c r="H7" i="27"/>
  <c r="H8" i="27"/>
  <c r="H9" i="27"/>
  <c r="H10" i="27"/>
  <c r="H11" i="27"/>
  <c r="H12" i="27"/>
  <c r="H13" i="27"/>
  <c r="H14" i="27"/>
  <c r="H15" i="27"/>
  <c r="H16" i="27"/>
  <c r="H17" i="27"/>
  <c r="H18" i="27"/>
  <c r="H19" i="27"/>
  <c r="H20" i="27"/>
  <c r="H21" i="27"/>
  <c r="H22" i="27"/>
  <c r="H23" i="27"/>
  <c r="H24" i="27"/>
  <c r="H25" i="27"/>
  <c r="H26" i="27"/>
  <c r="H27" i="27"/>
  <c r="H28" i="27"/>
  <c r="H29" i="27"/>
  <c r="H30" i="27"/>
  <c r="H31" i="27"/>
  <c r="H32" i="27"/>
  <c r="H33" i="27"/>
  <c r="H34" i="27"/>
  <c r="H35" i="27"/>
  <c r="H36" i="27"/>
  <c r="H37" i="27"/>
  <c r="H38" i="27"/>
  <c r="H39" i="27"/>
  <c r="H40" i="27"/>
  <c r="H41" i="27"/>
  <c r="H42" i="27"/>
  <c r="H43" i="27"/>
  <c r="H44" i="27"/>
  <c r="H45" i="27"/>
  <c r="H46" i="27"/>
  <c r="H47" i="27"/>
  <c r="H48" i="27"/>
  <c r="H49" i="27"/>
  <c r="H50" i="27"/>
  <c r="H51" i="27"/>
  <c r="H52" i="27"/>
  <c r="H53" i="27"/>
  <c r="H54" i="27"/>
  <c r="H55" i="27"/>
  <c r="H56" i="27"/>
  <c r="H57" i="27"/>
  <c r="H58" i="27"/>
  <c r="H59" i="27"/>
  <c r="H60" i="27"/>
  <c r="H61" i="27"/>
  <c r="H62" i="27"/>
  <c r="H63" i="27"/>
  <c r="H64" i="27"/>
  <c r="H65" i="27"/>
  <c r="H66" i="27"/>
  <c r="H67" i="27"/>
  <c r="H68" i="27"/>
  <c r="H69" i="27"/>
  <c r="H70" i="27"/>
  <c r="H71" i="27"/>
  <c r="H72" i="27"/>
  <c r="H73" i="27"/>
  <c r="H74" i="27"/>
  <c r="H75" i="27"/>
  <c r="H76" i="27"/>
  <c r="H77" i="27"/>
  <c r="H78" i="27"/>
  <c r="H79" i="27"/>
  <c r="H80" i="27"/>
  <c r="H81" i="27"/>
  <c r="H82" i="27"/>
  <c r="H83" i="27"/>
  <c r="H84" i="27"/>
  <c r="H85" i="27"/>
  <c r="H86" i="27"/>
  <c r="H87" i="27"/>
  <c r="H88" i="27"/>
  <c r="H89" i="27"/>
  <c r="H90" i="27"/>
  <c r="H91" i="27"/>
  <c r="H92" i="27"/>
  <c r="H93" i="27"/>
  <c r="H94" i="27"/>
  <c r="H95" i="27"/>
  <c r="H96" i="27"/>
  <c r="H97" i="27"/>
  <c r="H98" i="27"/>
  <c r="H99" i="27"/>
  <c r="H100" i="27"/>
  <c r="H101" i="27"/>
  <c r="H102" i="27"/>
  <c r="H103" i="27"/>
  <c r="H104" i="27"/>
  <c r="H105" i="27"/>
  <c r="H106" i="27"/>
  <c r="H107" i="27"/>
  <c r="H108" i="27"/>
  <c r="H109" i="27"/>
  <c r="H110" i="27"/>
  <c r="H111" i="27"/>
  <c r="H112" i="27"/>
  <c r="H113" i="27"/>
  <c r="H114" i="27"/>
  <c r="H115" i="27"/>
  <c r="H116" i="27"/>
  <c r="H117" i="27"/>
  <c r="H118" i="27"/>
  <c r="H119" i="27"/>
  <c r="H120" i="27"/>
  <c r="H121" i="27"/>
  <c r="H122" i="27"/>
  <c r="H123" i="27"/>
  <c r="H124" i="27"/>
  <c r="H125" i="27"/>
  <c r="H126" i="27"/>
  <c r="H127" i="27"/>
  <c r="H128" i="27"/>
  <c r="H129" i="27"/>
  <c r="H130" i="27"/>
  <c r="H131" i="27"/>
  <c r="H132" i="27"/>
  <c r="H133" i="27"/>
  <c r="H134" i="27"/>
  <c r="H135" i="27"/>
  <c r="H136" i="27"/>
  <c r="H137" i="27"/>
  <c r="H138" i="27"/>
  <c r="H139" i="27"/>
  <c r="H140" i="27"/>
  <c r="H141" i="27"/>
  <c r="H142" i="27"/>
  <c r="H143" i="27"/>
  <c r="H144" i="27"/>
  <c r="H145" i="27"/>
  <c r="H146" i="27"/>
  <c r="H147" i="27"/>
  <c r="H148" i="27"/>
  <c r="H149" i="27"/>
  <c r="H150" i="27"/>
  <c r="H151" i="27"/>
  <c r="H152" i="27"/>
  <c r="H153" i="27"/>
  <c r="H154" i="27"/>
  <c r="H155" i="27"/>
  <c r="H156" i="27"/>
  <c r="H157" i="27"/>
  <c r="H158" i="27"/>
  <c r="H159" i="27"/>
  <c r="H160" i="27"/>
  <c r="H161" i="27"/>
  <c r="H162" i="27"/>
  <c r="H163" i="27"/>
  <c r="H164" i="27"/>
  <c r="H165" i="27"/>
  <c r="H166" i="27"/>
  <c r="H167" i="27"/>
  <c r="H168" i="27"/>
  <c r="H169" i="27"/>
  <c r="H170" i="27"/>
  <c r="H171" i="27"/>
  <c r="H172" i="27"/>
  <c r="H173" i="27"/>
  <c r="H174" i="27"/>
  <c r="H175" i="27"/>
  <c r="H176" i="27"/>
  <c r="H177" i="27"/>
  <c r="H178" i="27"/>
  <c r="H179" i="27"/>
  <c r="H180" i="27"/>
  <c r="H181" i="27"/>
  <c r="H182" i="27"/>
  <c r="H183" i="27"/>
  <c r="H184" i="27"/>
  <c r="H185" i="27"/>
  <c r="H186" i="27"/>
  <c r="H187" i="27"/>
  <c r="H188" i="27"/>
  <c r="H189" i="27"/>
  <c r="H190" i="27"/>
  <c r="H191" i="27"/>
  <c r="H192" i="27"/>
  <c r="H193" i="27"/>
  <c r="H194" i="27"/>
  <c r="H195" i="27"/>
  <c r="H196" i="27"/>
  <c r="H197" i="27"/>
  <c r="H198" i="27"/>
  <c r="H199" i="27"/>
  <c r="H200" i="27"/>
  <c r="H201" i="27"/>
  <c r="H202" i="27"/>
  <c r="H203" i="27"/>
  <c r="H204" i="27"/>
  <c r="H205" i="27"/>
  <c r="H206" i="27"/>
  <c r="H207" i="27"/>
  <c r="H208" i="27"/>
  <c r="H209" i="27"/>
  <c r="H210" i="27"/>
  <c r="H211" i="27"/>
  <c r="H212" i="27"/>
  <c r="H213" i="27"/>
  <c r="H214" i="27"/>
  <c r="H215" i="27"/>
  <c r="H216" i="27"/>
  <c r="H217" i="27"/>
  <c r="H218" i="27"/>
  <c r="H219" i="27"/>
  <c r="H220" i="27"/>
  <c r="H221" i="27"/>
  <c r="H222" i="27"/>
  <c r="H223" i="27"/>
  <c r="H224" i="27"/>
  <c r="H225" i="27"/>
  <c r="H226" i="27"/>
  <c r="H227" i="27"/>
  <c r="H228" i="27"/>
  <c r="H229" i="27"/>
  <c r="H230" i="27"/>
  <c r="H231" i="27"/>
  <c r="H232" i="27"/>
  <c r="H233" i="27"/>
  <c r="H234" i="27"/>
  <c r="H235" i="27"/>
  <c r="H236" i="27"/>
  <c r="H237" i="27"/>
  <c r="H238" i="27"/>
  <c r="H239" i="27"/>
  <c r="H240" i="27"/>
  <c r="H241" i="27"/>
  <c r="H242" i="27"/>
  <c r="H243" i="27"/>
  <c r="H244" i="27"/>
  <c r="H245" i="27"/>
  <c r="H246" i="27"/>
  <c r="H247" i="27"/>
  <c r="H248" i="27"/>
  <c r="H249" i="27"/>
  <c r="H250" i="27"/>
  <c r="H251" i="27"/>
  <c r="H252" i="27"/>
  <c r="H253" i="27"/>
  <c r="H254" i="27"/>
  <c r="H255" i="27"/>
  <c r="H256" i="27"/>
  <c r="H257" i="27"/>
  <c r="H258" i="27"/>
  <c r="H259" i="27"/>
  <c r="H260" i="27"/>
  <c r="H261" i="27"/>
  <c r="H262" i="27"/>
  <c r="H263" i="27"/>
  <c r="H264" i="27"/>
  <c r="H265" i="27"/>
  <c r="H266" i="27"/>
  <c r="H267" i="27"/>
  <c r="H268" i="27"/>
  <c r="H269" i="27"/>
  <c r="H270" i="27"/>
  <c r="H271" i="27"/>
  <c r="H272" i="27"/>
  <c r="H273" i="27"/>
  <c r="H274" i="27"/>
  <c r="H275" i="27"/>
  <c r="H276" i="27"/>
  <c r="H277" i="27"/>
  <c r="H278" i="27"/>
  <c r="H279" i="27"/>
  <c r="H280" i="27"/>
  <c r="H281" i="27"/>
  <c r="H282" i="27"/>
  <c r="H283" i="27"/>
  <c r="H284" i="27"/>
  <c r="H285" i="27"/>
  <c r="H286" i="27"/>
  <c r="H287" i="27"/>
  <c r="H288" i="27"/>
  <c r="H289" i="27"/>
  <c r="H290" i="27"/>
  <c r="H291" i="27"/>
  <c r="H292" i="27"/>
  <c r="H293" i="27"/>
  <c r="H294" i="27"/>
  <c r="H295" i="27"/>
  <c r="H296" i="27"/>
  <c r="H297" i="27"/>
  <c r="H298" i="27"/>
  <c r="H299" i="27"/>
  <c r="H300" i="27"/>
  <c r="H301" i="27"/>
  <c r="H302" i="27"/>
  <c r="H303" i="27"/>
  <c r="H304" i="27"/>
  <c r="H305" i="27"/>
  <c r="H306" i="27"/>
  <c r="H307" i="27"/>
  <c r="H308" i="27"/>
  <c r="H309" i="27"/>
  <c r="H310" i="27"/>
  <c r="H311" i="27"/>
  <c r="H312" i="27"/>
  <c r="H313" i="27"/>
  <c r="H314" i="27"/>
  <c r="H315" i="27"/>
  <c r="H316" i="27"/>
  <c r="H317" i="27"/>
  <c r="H318" i="27"/>
  <c r="H319" i="27"/>
  <c r="H320" i="27"/>
  <c r="H321" i="27"/>
  <c r="H322" i="27"/>
  <c r="H323" i="27"/>
  <c r="H324" i="27"/>
  <c r="H325" i="27"/>
  <c r="H326" i="27"/>
  <c r="H327" i="27"/>
  <c r="H328" i="27"/>
  <c r="H329" i="27"/>
  <c r="H330" i="27"/>
  <c r="H331" i="27"/>
  <c r="H332" i="27"/>
  <c r="H333" i="27"/>
  <c r="H334" i="27"/>
  <c r="H335" i="27"/>
  <c r="H336" i="27"/>
  <c r="H337" i="27"/>
  <c r="H338" i="27"/>
  <c r="H339" i="27"/>
  <c r="H340" i="27"/>
  <c r="H341" i="27"/>
  <c r="H342" i="27"/>
  <c r="H343" i="27"/>
  <c r="H344" i="27"/>
  <c r="H345" i="27"/>
  <c r="H346" i="27"/>
  <c r="H347" i="27"/>
  <c r="H348" i="27"/>
  <c r="H349" i="27"/>
  <c r="H350" i="27"/>
  <c r="H351" i="27"/>
  <c r="H352" i="27"/>
  <c r="H353" i="27"/>
  <c r="H354" i="27"/>
  <c r="H355" i="27"/>
  <c r="H356" i="27"/>
  <c r="H357" i="27"/>
  <c r="H358" i="27"/>
  <c r="H359" i="27"/>
  <c r="H360" i="27"/>
  <c r="H361" i="27"/>
  <c r="H362" i="27"/>
  <c r="H363" i="27"/>
  <c r="H364" i="27"/>
  <c r="H365" i="27"/>
  <c r="H366" i="27"/>
  <c r="H367" i="27"/>
  <c r="H368" i="27"/>
  <c r="H369" i="27"/>
  <c r="H370" i="27"/>
  <c r="H371" i="27"/>
  <c r="H372" i="27"/>
  <c r="H373" i="27"/>
  <c r="H374" i="27"/>
  <c r="H375" i="27"/>
  <c r="H376" i="27"/>
  <c r="H377" i="27"/>
  <c r="H378" i="27"/>
  <c r="H379" i="27"/>
  <c r="H380" i="27"/>
  <c r="H381" i="27"/>
  <c r="H382" i="27"/>
  <c r="H383" i="27"/>
  <c r="H384" i="27"/>
  <c r="H385" i="27"/>
  <c r="H386" i="27"/>
  <c r="H387" i="27"/>
  <c r="H388" i="27"/>
  <c r="H389" i="27"/>
  <c r="H390" i="27"/>
  <c r="H391" i="27"/>
  <c r="H392" i="27"/>
  <c r="H393" i="27"/>
  <c r="H394" i="27"/>
  <c r="H395" i="27"/>
  <c r="H396" i="27"/>
  <c r="H397" i="27"/>
  <c r="H398" i="27"/>
  <c r="H399" i="27"/>
  <c r="H400" i="27"/>
  <c r="H401" i="27"/>
  <c r="H402" i="27"/>
  <c r="H403" i="27"/>
  <c r="H404" i="27"/>
  <c r="H405" i="27"/>
  <c r="H406" i="27"/>
  <c r="H407" i="27"/>
  <c r="H408" i="27"/>
  <c r="H409" i="27"/>
  <c r="H410" i="27"/>
  <c r="H411" i="27"/>
  <c r="H412" i="27"/>
  <c r="H413" i="27"/>
  <c r="H414" i="27"/>
  <c r="H415" i="27"/>
  <c r="H416" i="27"/>
  <c r="H417" i="27"/>
  <c r="H418" i="27"/>
  <c r="H419" i="27"/>
  <c r="H420" i="27"/>
  <c r="H421" i="27"/>
  <c r="H422" i="27"/>
  <c r="H423" i="27"/>
  <c r="H424" i="27"/>
  <c r="H425" i="27"/>
  <c r="H426" i="27"/>
  <c r="H427" i="27"/>
  <c r="H428" i="27"/>
  <c r="H429" i="27"/>
  <c r="H430" i="27"/>
  <c r="H431" i="27"/>
  <c r="H432" i="27"/>
  <c r="H433" i="27"/>
  <c r="H434" i="27"/>
  <c r="H435" i="27"/>
  <c r="H436" i="27"/>
  <c r="H437" i="27"/>
  <c r="H438" i="27"/>
  <c r="H439" i="27"/>
  <c r="H440" i="27"/>
  <c r="H441" i="27"/>
  <c r="H442" i="27"/>
  <c r="H443" i="27"/>
  <c r="H444" i="27"/>
  <c r="H445" i="27"/>
  <c r="H446" i="27"/>
  <c r="H447" i="27"/>
  <c r="H448" i="27"/>
  <c r="H449" i="27"/>
  <c r="H450" i="27"/>
  <c r="H451" i="27"/>
  <c r="H452" i="27"/>
  <c r="H453" i="27"/>
  <c r="H454" i="27"/>
  <c r="H455" i="27"/>
  <c r="H456" i="27"/>
  <c r="H457" i="27"/>
  <c r="H458" i="27"/>
  <c r="H459" i="27"/>
  <c r="H460" i="27"/>
  <c r="H461" i="27"/>
  <c r="H462" i="27"/>
  <c r="H463" i="27"/>
  <c r="H464" i="27"/>
  <c r="H465" i="27"/>
  <c r="H466" i="27"/>
  <c r="H467" i="27"/>
  <c r="H468" i="27"/>
  <c r="H469" i="27"/>
  <c r="H470" i="27"/>
  <c r="H471" i="27"/>
  <c r="H472" i="27"/>
  <c r="H473" i="27"/>
  <c r="H474" i="27"/>
  <c r="H475" i="27"/>
  <c r="H476" i="27"/>
  <c r="H477" i="27"/>
  <c r="H478" i="27"/>
  <c r="H479" i="27"/>
  <c r="H480" i="27"/>
  <c r="H481" i="27"/>
  <c r="H482" i="27"/>
  <c r="H483" i="27"/>
  <c r="H484" i="27"/>
  <c r="H485" i="27"/>
  <c r="H486" i="27"/>
  <c r="H487" i="27"/>
  <c r="H488" i="27"/>
  <c r="H489" i="27"/>
  <c r="H490" i="27"/>
  <c r="H491" i="27"/>
  <c r="H492" i="27"/>
  <c r="H493" i="27"/>
  <c r="H494" i="27"/>
  <c r="H495" i="27"/>
  <c r="H496" i="27"/>
  <c r="H497" i="27"/>
  <c r="H498" i="27"/>
  <c r="H499" i="27"/>
  <c r="H500" i="27"/>
  <c r="H501" i="27"/>
  <c r="H502" i="27"/>
  <c r="H503" i="27"/>
  <c r="H504" i="27"/>
  <c r="H505" i="27"/>
  <c r="H506" i="27"/>
  <c r="H507" i="27"/>
  <c r="H508" i="27"/>
  <c r="H509" i="27"/>
  <c r="H510" i="27"/>
  <c r="H511" i="27"/>
  <c r="H512" i="27"/>
  <c r="H513" i="27"/>
  <c r="H514" i="27"/>
  <c r="H515" i="27"/>
  <c r="H516" i="27"/>
  <c r="H517" i="27"/>
  <c r="H518" i="27"/>
  <c r="H519" i="27"/>
  <c r="H520" i="27"/>
  <c r="H521" i="27"/>
  <c r="H522" i="27"/>
  <c r="H523" i="27"/>
  <c r="H524" i="27"/>
  <c r="H525" i="27"/>
  <c r="H526" i="27"/>
  <c r="H527" i="27"/>
  <c r="H528" i="27"/>
  <c r="H529" i="27"/>
  <c r="H530" i="27"/>
  <c r="H531" i="27"/>
  <c r="H532" i="27"/>
  <c r="H533" i="27"/>
  <c r="H534" i="27"/>
  <c r="H535" i="27"/>
  <c r="H536" i="27"/>
  <c r="H537" i="27"/>
  <c r="H538" i="27"/>
  <c r="H539" i="27"/>
  <c r="H540" i="27"/>
  <c r="H541" i="27"/>
  <c r="H542" i="27"/>
  <c r="H543" i="27"/>
  <c r="H544" i="27"/>
  <c r="H545" i="27"/>
  <c r="H546" i="27"/>
  <c r="H547" i="27"/>
  <c r="H548" i="27"/>
  <c r="H549" i="27"/>
  <c r="H550" i="27"/>
  <c r="H551" i="27"/>
  <c r="H552" i="27"/>
  <c r="H553" i="27"/>
  <c r="H554" i="27"/>
  <c r="H555" i="27"/>
  <c r="H556" i="27"/>
  <c r="H557" i="27"/>
  <c r="H558" i="27"/>
  <c r="H559" i="27"/>
  <c r="H560" i="27"/>
  <c r="H561" i="27"/>
  <c r="H562" i="27"/>
  <c r="H563" i="27"/>
  <c r="H564" i="27"/>
  <c r="H565" i="27"/>
  <c r="H566" i="27"/>
  <c r="H567" i="27"/>
  <c r="H568" i="27"/>
  <c r="H569" i="27"/>
  <c r="H570" i="27"/>
  <c r="H571" i="27"/>
  <c r="H572" i="27"/>
  <c r="H573" i="27"/>
  <c r="H574" i="27"/>
  <c r="H575" i="27"/>
  <c r="H576" i="27"/>
  <c r="H577" i="27"/>
  <c r="H578" i="27"/>
  <c r="H579" i="27"/>
  <c r="H580" i="27"/>
  <c r="H581" i="27"/>
  <c r="H582" i="27"/>
  <c r="H583" i="27"/>
  <c r="H584" i="27"/>
  <c r="H585" i="27"/>
  <c r="H586" i="27"/>
  <c r="H587" i="27"/>
  <c r="H588" i="27"/>
  <c r="H589" i="27"/>
  <c r="H590" i="27"/>
  <c r="H591" i="27"/>
  <c r="H592" i="27"/>
  <c r="H593" i="27"/>
  <c r="H594" i="27"/>
  <c r="H595" i="27"/>
  <c r="H596" i="27"/>
  <c r="H597" i="27"/>
  <c r="H598" i="27"/>
  <c r="H599" i="27"/>
  <c r="H600" i="27"/>
  <c r="H601" i="27"/>
  <c r="H602" i="27"/>
  <c r="H603" i="27"/>
  <c r="H604" i="27"/>
  <c r="H605" i="27"/>
  <c r="H606" i="27"/>
  <c r="H607" i="27"/>
  <c r="H608" i="27"/>
  <c r="H609" i="27"/>
  <c r="H610" i="27"/>
  <c r="H611" i="27"/>
  <c r="H612" i="27"/>
  <c r="H613" i="27"/>
  <c r="H614" i="27"/>
  <c r="H615" i="27"/>
  <c r="H616" i="27"/>
  <c r="H617" i="27"/>
  <c r="H618" i="27"/>
  <c r="H619" i="27"/>
  <c r="H620" i="27"/>
  <c r="H621" i="27"/>
  <c r="H622" i="27"/>
  <c r="H623" i="27"/>
  <c r="H624" i="27"/>
  <c r="H625" i="27"/>
  <c r="H626" i="27"/>
  <c r="H627" i="27"/>
  <c r="H628" i="27"/>
  <c r="H629" i="27"/>
  <c r="H630" i="27"/>
  <c r="H631" i="27"/>
  <c r="H632" i="27"/>
  <c r="H633" i="27"/>
  <c r="H634" i="27"/>
  <c r="H635" i="27"/>
  <c r="H636" i="27"/>
  <c r="H637" i="27"/>
  <c r="H638" i="27"/>
  <c r="H639" i="27"/>
  <c r="H640" i="27"/>
  <c r="H641" i="27"/>
  <c r="H642" i="27"/>
  <c r="H643" i="27"/>
  <c r="H644" i="27"/>
  <c r="H645" i="27"/>
  <c r="H646" i="27"/>
  <c r="H647" i="27"/>
  <c r="H648" i="27"/>
  <c r="H649" i="27"/>
  <c r="H650" i="27"/>
  <c r="H651" i="27"/>
  <c r="H652" i="27"/>
  <c r="H653" i="27"/>
  <c r="H654" i="27"/>
  <c r="H655" i="27"/>
  <c r="H656" i="27"/>
  <c r="H657" i="27"/>
  <c r="H658" i="27"/>
  <c r="H659" i="27"/>
  <c r="H660" i="27"/>
  <c r="H661" i="27"/>
  <c r="H662" i="27"/>
  <c r="H663" i="27"/>
  <c r="H664" i="27"/>
  <c r="H665" i="27"/>
  <c r="H666" i="27"/>
  <c r="H667" i="27"/>
  <c r="H668" i="27"/>
  <c r="H669" i="27"/>
  <c r="H670" i="27"/>
  <c r="H671" i="27"/>
  <c r="H672" i="27"/>
  <c r="H673" i="27"/>
  <c r="H674" i="27"/>
  <c r="H675" i="27"/>
  <c r="H676" i="27"/>
  <c r="H677" i="27"/>
  <c r="H678" i="27"/>
  <c r="H679" i="27"/>
  <c r="H680" i="27"/>
  <c r="H681" i="27"/>
  <c r="H2" i="26"/>
  <c r="K5" i="26" s="1"/>
  <c r="H3" i="26"/>
  <c r="H4" i="26"/>
  <c r="K4" i="26" s="1"/>
  <c r="H5" i="26"/>
  <c r="H6" i="26"/>
  <c r="H7" i="26"/>
  <c r="H8" i="26"/>
  <c r="H9" i="26"/>
  <c r="H10" i="26"/>
  <c r="H11" i="26"/>
  <c r="H12" i="26"/>
  <c r="H13" i="26"/>
  <c r="H14" i="26"/>
  <c r="H15" i="26"/>
  <c r="H16" i="26"/>
  <c r="H17" i="26"/>
  <c r="H18" i="26"/>
  <c r="H19" i="26"/>
  <c r="H20" i="26"/>
  <c r="H21" i="26"/>
  <c r="H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H54" i="26"/>
  <c r="H55" i="26"/>
  <c r="H56" i="26"/>
  <c r="H57" i="26"/>
  <c r="H58" i="26"/>
  <c r="H59" i="26"/>
  <c r="H60" i="26"/>
  <c r="H61" i="26"/>
  <c r="H62" i="26"/>
  <c r="H63" i="26"/>
  <c r="H64" i="26"/>
  <c r="H65" i="26"/>
  <c r="H66" i="26"/>
  <c r="H67" i="26"/>
  <c r="H68" i="26"/>
  <c r="H69" i="26"/>
  <c r="H70" i="26"/>
  <c r="H71" i="26"/>
  <c r="H72" i="26"/>
  <c r="H73" i="26"/>
  <c r="H74" i="26"/>
  <c r="H75" i="26"/>
  <c r="H76" i="26"/>
  <c r="H77" i="26"/>
  <c r="H78" i="26"/>
  <c r="H79" i="26"/>
  <c r="H80" i="26"/>
  <c r="H81" i="26"/>
  <c r="H82" i="26"/>
  <c r="H83" i="26"/>
  <c r="H84" i="26"/>
  <c r="H85" i="26"/>
  <c r="H86" i="26"/>
  <c r="H87" i="26"/>
  <c r="H88" i="26"/>
  <c r="H89" i="26"/>
  <c r="H90" i="26"/>
  <c r="H91" i="26"/>
  <c r="H92" i="26"/>
  <c r="H93" i="26"/>
  <c r="H94" i="26"/>
  <c r="H95" i="26"/>
  <c r="H96" i="26"/>
  <c r="H97" i="26"/>
  <c r="H98" i="26"/>
  <c r="H99" i="26"/>
  <c r="H100" i="26"/>
  <c r="H101" i="26"/>
  <c r="H102" i="26"/>
  <c r="H103" i="26"/>
  <c r="H104" i="26"/>
  <c r="H105" i="26"/>
  <c r="H106" i="26"/>
  <c r="H107" i="26"/>
  <c r="H108" i="26"/>
  <c r="H109" i="26"/>
  <c r="H110" i="26"/>
  <c r="H111" i="26"/>
  <c r="H112" i="26"/>
  <c r="H113" i="26"/>
  <c r="H114" i="26"/>
  <c r="H115" i="26"/>
  <c r="H116" i="26"/>
  <c r="H117" i="26"/>
  <c r="H118" i="26"/>
  <c r="H119" i="26"/>
  <c r="H120" i="26"/>
  <c r="H121" i="26"/>
  <c r="H122" i="26"/>
  <c r="H123" i="26"/>
  <c r="H124" i="26"/>
  <c r="H125" i="26"/>
  <c r="H126" i="26"/>
  <c r="H127" i="26"/>
  <c r="H128" i="26"/>
  <c r="H129" i="26"/>
  <c r="H130" i="26"/>
  <c r="H131" i="26"/>
  <c r="H132" i="26"/>
  <c r="H133" i="26"/>
  <c r="H134" i="26"/>
  <c r="H135" i="26"/>
  <c r="H136" i="26"/>
  <c r="H137" i="26"/>
  <c r="H138" i="26"/>
  <c r="H139" i="26"/>
  <c r="H140" i="26"/>
  <c r="H141" i="26"/>
  <c r="H142" i="26"/>
  <c r="H143" i="26"/>
  <c r="H144" i="26"/>
  <c r="H145" i="26"/>
  <c r="H146" i="26"/>
  <c r="H147" i="26"/>
  <c r="H148" i="26"/>
  <c r="H149" i="26"/>
  <c r="H150" i="26"/>
  <c r="H151" i="26"/>
  <c r="H152" i="26"/>
  <c r="H153" i="26"/>
  <c r="H154" i="26"/>
  <c r="H155" i="26"/>
  <c r="H156" i="26"/>
  <c r="H157" i="26"/>
  <c r="H158" i="26"/>
  <c r="H159" i="26"/>
  <c r="H160" i="26"/>
  <c r="H161" i="26"/>
  <c r="H162" i="26"/>
  <c r="H163" i="26"/>
  <c r="H164" i="26"/>
  <c r="H165" i="26"/>
  <c r="H166" i="26"/>
  <c r="H167" i="26"/>
  <c r="H168" i="26"/>
  <c r="H169" i="26"/>
  <c r="H170" i="26"/>
  <c r="H171" i="26"/>
  <c r="H172" i="26"/>
  <c r="H173" i="26"/>
  <c r="H174" i="26"/>
  <c r="H175" i="26"/>
  <c r="H176" i="26"/>
  <c r="H177" i="26"/>
  <c r="H178" i="26"/>
  <c r="H179" i="26"/>
  <c r="H180" i="26"/>
  <c r="H181" i="26"/>
  <c r="H182" i="26"/>
  <c r="H183" i="26"/>
  <c r="H184" i="26"/>
  <c r="H185" i="26"/>
  <c r="H186" i="26"/>
  <c r="H187" i="26"/>
  <c r="H188" i="26"/>
  <c r="H189" i="26"/>
  <c r="H190" i="26"/>
  <c r="H191" i="26"/>
  <c r="H192" i="26"/>
  <c r="H193" i="26"/>
  <c r="H194" i="26"/>
  <c r="H195" i="26"/>
  <c r="H196" i="26"/>
  <c r="H197" i="26"/>
  <c r="H198" i="26"/>
  <c r="H199" i="26"/>
  <c r="H200" i="26"/>
  <c r="H201" i="26"/>
  <c r="H202" i="26"/>
  <c r="H203" i="26"/>
  <c r="H204" i="26"/>
  <c r="H205" i="26"/>
  <c r="H206" i="26"/>
  <c r="H207" i="26"/>
  <c r="H208" i="26"/>
  <c r="H209" i="26"/>
  <c r="H210" i="26"/>
  <c r="H211" i="26"/>
  <c r="H212" i="26"/>
  <c r="H213" i="26"/>
  <c r="H214" i="26"/>
  <c r="H215" i="26"/>
  <c r="H216" i="26"/>
  <c r="H217" i="26"/>
  <c r="H218" i="26"/>
  <c r="H219" i="26"/>
  <c r="H220" i="26"/>
  <c r="H221" i="26"/>
  <c r="H222" i="26"/>
  <c r="H223" i="26"/>
  <c r="H224" i="26"/>
  <c r="H225" i="26"/>
  <c r="H226" i="26"/>
  <c r="H227" i="26"/>
  <c r="H228" i="26"/>
  <c r="H229" i="26"/>
  <c r="H230" i="26"/>
  <c r="H231" i="26"/>
  <c r="H232" i="26"/>
  <c r="H233" i="26"/>
  <c r="H234" i="26"/>
  <c r="H235" i="26"/>
  <c r="H236" i="26"/>
  <c r="H237" i="26"/>
  <c r="H238" i="26"/>
  <c r="H239" i="26"/>
  <c r="H240" i="26"/>
  <c r="H241" i="26"/>
  <c r="H242" i="26"/>
  <c r="H243" i="26"/>
  <c r="H244" i="26"/>
  <c r="H245" i="26"/>
  <c r="H246" i="26"/>
  <c r="H247" i="26"/>
  <c r="H248" i="26"/>
  <c r="H249" i="26"/>
  <c r="H250" i="26"/>
  <c r="H251" i="26"/>
  <c r="H252" i="26"/>
  <c r="H253" i="26"/>
  <c r="H254" i="26"/>
  <c r="H255" i="26"/>
  <c r="H256" i="26"/>
  <c r="H257" i="26"/>
  <c r="H258" i="26"/>
  <c r="H259" i="26"/>
  <c r="H260" i="26"/>
  <c r="H261" i="26"/>
  <c r="H262" i="26"/>
  <c r="H263" i="26"/>
  <c r="H264" i="26"/>
  <c r="H265" i="26"/>
  <c r="H266" i="26"/>
  <c r="H267" i="26"/>
  <c r="H268" i="26"/>
  <c r="H269" i="26"/>
  <c r="H270" i="26"/>
  <c r="H271" i="26"/>
  <c r="H272" i="26"/>
  <c r="H273" i="26"/>
  <c r="H274" i="26"/>
  <c r="H275" i="26"/>
  <c r="H276" i="26"/>
  <c r="H277" i="26"/>
  <c r="H278" i="26"/>
  <c r="H279" i="26"/>
  <c r="H280" i="26"/>
  <c r="H281" i="26"/>
  <c r="H282" i="26"/>
  <c r="H283" i="26"/>
  <c r="H284" i="26"/>
  <c r="H285" i="26"/>
  <c r="H286" i="26"/>
  <c r="H287" i="26"/>
  <c r="H288" i="26"/>
  <c r="H289" i="26"/>
  <c r="H290" i="26"/>
  <c r="H291" i="26"/>
  <c r="H292" i="26"/>
  <c r="H293" i="26"/>
  <c r="H294" i="26"/>
  <c r="H295" i="26"/>
  <c r="H296" i="26"/>
  <c r="H297" i="26"/>
  <c r="H298" i="26"/>
  <c r="H299" i="26"/>
  <c r="H300" i="26"/>
  <c r="H301" i="26"/>
  <c r="H302" i="26"/>
  <c r="H303" i="26"/>
  <c r="H304" i="26"/>
  <c r="H305" i="26"/>
  <c r="H306" i="26"/>
  <c r="H307" i="26"/>
  <c r="H308" i="26"/>
  <c r="H309" i="26"/>
  <c r="H310" i="26"/>
  <c r="H311" i="26"/>
  <c r="H312" i="26"/>
  <c r="H313" i="26"/>
  <c r="H314" i="26"/>
  <c r="H315" i="26"/>
  <c r="H316" i="26"/>
  <c r="H317" i="26"/>
  <c r="H318" i="26"/>
  <c r="H319" i="26"/>
  <c r="H320" i="26"/>
  <c r="H321" i="26"/>
  <c r="H322" i="26"/>
  <c r="H323" i="26"/>
  <c r="H324" i="26"/>
  <c r="H325" i="26"/>
  <c r="H326" i="26"/>
  <c r="H327" i="26"/>
  <c r="H328" i="26"/>
  <c r="H329" i="26"/>
  <c r="H330" i="26"/>
  <c r="H331" i="26"/>
  <c r="H332" i="26"/>
  <c r="H333" i="26"/>
  <c r="H334" i="26"/>
  <c r="H335" i="26"/>
  <c r="H336" i="26"/>
  <c r="H337" i="26"/>
  <c r="H338" i="26"/>
  <c r="H339" i="26"/>
  <c r="H340" i="26"/>
  <c r="H341" i="26"/>
  <c r="H342" i="26"/>
  <c r="H343" i="26"/>
  <c r="H344" i="26"/>
  <c r="H345" i="26"/>
  <c r="H346" i="26"/>
  <c r="H347" i="26"/>
  <c r="H348" i="26"/>
  <c r="H349" i="26"/>
  <c r="H350" i="26"/>
  <c r="H351" i="26"/>
  <c r="H352" i="26"/>
  <c r="H353" i="26"/>
  <c r="H354" i="26"/>
  <c r="H355" i="26"/>
  <c r="H356" i="26"/>
  <c r="H357" i="26"/>
  <c r="H358" i="26"/>
  <c r="H359" i="26"/>
  <c r="H360" i="26"/>
  <c r="H361" i="26"/>
  <c r="H362" i="26"/>
  <c r="H363" i="26"/>
  <c r="H364" i="26"/>
  <c r="H365" i="26"/>
  <c r="H366" i="26"/>
  <c r="H367" i="26"/>
  <c r="H368" i="26"/>
  <c r="H369" i="26"/>
  <c r="H370" i="26"/>
  <c r="H371" i="26"/>
  <c r="H372" i="26"/>
  <c r="H373" i="26"/>
  <c r="H374" i="26"/>
  <c r="H375" i="26"/>
  <c r="H376" i="26"/>
  <c r="H377" i="26"/>
  <c r="H378" i="26"/>
  <c r="H379" i="26"/>
  <c r="H380" i="26"/>
  <c r="H381" i="26"/>
  <c r="H382" i="26"/>
  <c r="H383" i="26"/>
  <c r="H384" i="26"/>
  <c r="H385" i="26"/>
  <c r="H386" i="26"/>
  <c r="H387" i="26"/>
  <c r="H388" i="26"/>
  <c r="H389" i="26"/>
  <c r="H390" i="26"/>
  <c r="H391" i="26"/>
  <c r="H392" i="26"/>
  <c r="H393" i="26"/>
  <c r="H394" i="26"/>
  <c r="H395" i="26"/>
  <c r="H396" i="26"/>
  <c r="H397" i="26"/>
  <c r="H398" i="26"/>
  <c r="H399" i="26"/>
  <c r="H400" i="26"/>
  <c r="H401" i="26"/>
  <c r="H402" i="26"/>
  <c r="H403" i="26"/>
  <c r="H404" i="26"/>
  <c r="H405" i="26"/>
  <c r="H406" i="26"/>
  <c r="H407" i="26"/>
  <c r="H408" i="26"/>
  <c r="H409" i="26"/>
  <c r="H410" i="26"/>
  <c r="H411" i="26"/>
  <c r="H412" i="26"/>
  <c r="H413" i="26"/>
  <c r="H414" i="26"/>
  <c r="H415" i="26"/>
  <c r="H416" i="26"/>
  <c r="H417" i="26"/>
  <c r="H418" i="26"/>
  <c r="H419" i="26"/>
  <c r="H420" i="26"/>
  <c r="H421" i="26"/>
  <c r="H422" i="26"/>
  <c r="H423" i="26"/>
  <c r="H424" i="26"/>
  <c r="H425" i="26"/>
  <c r="H426" i="26"/>
  <c r="H427" i="26"/>
  <c r="H428" i="26"/>
  <c r="H429" i="26"/>
  <c r="H430" i="26"/>
  <c r="H431" i="26"/>
  <c r="H432" i="26"/>
  <c r="H433" i="26"/>
  <c r="H434" i="26"/>
  <c r="H435" i="26"/>
  <c r="H436" i="26"/>
  <c r="H437" i="26"/>
  <c r="H438" i="26"/>
  <c r="H439" i="26"/>
  <c r="H440" i="26"/>
  <c r="H441" i="26"/>
  <c r="H442" i="26"/>
  <c r="H443" i="26"/>
  <c r="H444" i="26"/>
  <c r="H445" i="26"/>
  <c r="H446" i="26"/>
  <c r="H447" i="26"/>
  <c r="H448" i="26"/>
  <c r="H449" i="26"/>
  <c r="H450" i="26"/>
  <c r="H451" i="26"/>
  <c r="H452" i="26"/>
  <c r="H453" i="26"/>
  <c r="H454" i="26"/>
  <c r="H455" i="26"/>
  <c r="H456" i="26"/>
  <c r="H457" i="26"/>
  <c r="H458" i="26"/>
  <c r="H459" i="26"/>
  <c r="H460" i="26"/>
  <c r="H461" i="26"/>
  <c r="H462" i="26"/>
  <c r="H463" i="26"/>
  <c r="H464" i="26"/>
  <c r="H465" i="26"/>
  <c r="H466" i="26"/>
  <c r="H467" i="26"/>
  <c r="H468" i="26"/>
  <c r="H469" i="26"/>
  <c r="H470" i="26"/>
  <c r="H471" i="26"/>
  <c r="H472" i="26"/>
  <c r="H473" i="26"/>
  <c r="H474" i="26"/>
  <c r="H475" i="26"/>
  <c r="H476" i="26"/>
  <c r="H477" i="26"/>
  <c r="H478" i="26"/>
  <c r="H479" i="26"/>
  <c r="H480" i="26"/>
  <c r="H481" i="26"/>
  <c r="H482" i="26"/>
  <c r="H483" i="26"/>
  <c r="H484" i="26"/>
  <c r="H485" i="26"/>
  <c r="H486" i="26"/>
  <c r="H487" i="26"/>
  <c r="H488" i="26"/>
  <c r="H489" i="26"/>
  <c r="H490" i="26"/>
  <c r="H491" i="26"/>
  <c r="H492" i="26"/>
  <c r="H493" i="26"/>
  <c r="H494" i="26"/>
  <c r="H495" i="26"/>
  <c r="H496" i="26"/>
  <c r="H497" i="26"/>
  <c r="H498" i="26"/>
  <c r="H499" i="26"/>
  <c r="H500" i="26"/>
  <c r="H501" i="26"/>
  <c r="H502" i="26"/>
  <c r="H503" i="26"/>
  <c r="H504" i="26"/>
  <c r="H505" i="26"/>
  <c r="H506" i="26"/>
  <c r="H507" i="26"/>
  <c r="H508" i="26"/>
  <c r="H509" i="26"/>
  <c r="H510" i="26"/>
  <c r="H511" i="26"/>
  <c r="H512" i="26"/>
  <c r="H513" i="26"/>
  <c r="H514" i="26"/>
  <c r="H515" i="26"/>
  <c r="H516" i="26"/>
  <c r="H517" i="26"/>
  <c r="H518" i="26"/>
  <c r="H519" i="26"/>
  <c r="H520" i="26"/>
  <c r="H521" i="26"/>
  <c r="H522" i="26"/>
  <c r="H523" i="26"/>
  <c r="H524" i="26"/>
  <c r="H525" i="26"/>
  <c r="H526" i="26"/>
  <c r="H527" i="26"/>
  <c r="H528" i="26"/>
  <c r="H529" i="26"/>
  <c r="H530" i="26"/>
  <c r="H531" i="26"/>
  <c r="H532" i="26"/>
  <c r="H533" i="26"/>
  <c r="H534" i="26"/>
  <c r="H535" i="26"/>
  <c r="H536" i="26"/>
  <c r="H537" i="26"/>
  <c r="H538" i="26"/>
  <c r="H539" i="26"/>
  <c r="H540" i="26"/>
  <c r="H541" i="26"/>
  <c r="H542" i="26"/>
  <c r="H543" i="26"/>
  <c r="H544" i="26"/>
  <c r="H545" i="26"/>
  <c r="H546" i="26"/>
  <c r="H547" i="26"/>
  <c r="H548" i="26"/>
  <c r="H549" i="26"/>
  <c r="H550" i="26"/>
  <c r="H551" i="26"/>
  <c r="H552" i="26"/>
  <c r="H553" i="26"/>
  <c r="H554" i="26"/>
  <c r="H555" i="26"/>
  <c r="H556" i="26"/>
  <c r="H557" i="26"/>
  <c r="H558" i="26"/>
  <c r="H559" i="26"/>
  <c r="H560" i="26"/>
  <c r="H561" i="26"/>
  <c r="H562" i="26"/>
  <c r="H563" i="26"/>
  <c r="H564" i="26"/>
  <c r="H565" i="26"/>
  <c r="H566" i="26"/>
  <c r="H567" i="26"/>
  <c r="H568" i="26"/>
  <c r="H569" i="26"/>
  <c r="H570" i="26"/>
  <c r="H571" i="26"/>
  <c r="H572" i="26"/>
  <c r="H573" i="26"/>
  <c r="H574" i="26"/>
  <c r="H575" i="26"/>
  <c r="H576" i="26"/>
  <c r="H577" i="26"/>
  <c r="H578" i="26"/>
  <c r="H579" i="26"/>
  <c r="H580" i="26"/>
  <c r="H581" i="26"/>
  <c r="H582" i="26"/>
  <c r="H583" i="26"/>
  <c r="H584" i="26"/>
  <c r="H585" i="26"/>
  <c r="H586" i="26"/>
  <c r="H587" i="26"/>
  <c r="H588" i="26"/>
  <c r="H589" i="26"/>
  <c r="H590" i="26"/>
  <c r="H591" i="26"/>
  <c r="H592" i="26"/>
  <c r="H593" i="26"/>
  <c r="H594" i="26"/>
  <c r="H595" i="26"/>
  <c r="H596" i="26"/>
  <c r="H597" i="26"/>
  <c r="H598" i="26"/>
  <c r="H599" i="26"/>
  <c r="H600" i="26"/>
  <c r="H601" i="26"/>
  <c r="H602" i="26"/>
  <c r="H603" i="26"/>
  <c r="H604" i="26"/>
  <c r="H605" i="26"/>
  <c r="H606" i="26"/>
  <c r="H607" i="26"/>
  <c r="H608" i="26"/>
  <c r="H609" i="26"/>
  <c r="H610" i="26"/>
  <c r="H611" i="26"/>
  <c r="H612" i="26"/>
  <c r="H613" i="26"/>
  <c r="H614" i="26"/>
  <c r="H615" i="26"/>
  <c r="H616" i="26"/>
  <c r="H617" i="26"/>
  <c r="H618" i="26"/>
  <c r="H619" i="26"/>
  <c r="H620" i="26"/>
  <c r="H621" i="26"/>
  <c r="H622" i="26"/>
  <c r="H623" i="26"/>
  <c r="H624" i="26"/>
  <c r="H625" i="26"/>
  <c r="H626" i="26"/>
  <c r="H627" i="26"/>
  <c r="H628" i="26"/>
  <c r="H629" i="26"/>
  <c r="H630" i="26"/>
  <c r="H631" i="26"/>
  <c r="H632" i="26"/>
  <c r="H633" i="26"/>
  <c r="H634" i="26"/>
  <c r="H635" i="26"/>
  <c r="H636" i="26"/>
  <c r="H637" i="26"/>
  <c r="H638" i="26"/>
  <c r="H639" i="26"/>
  <c r="H640" i="26"/>
  <c r="H641" i="26"/>
  <c r="H642" i="26"/>
  <c r="H643" i="26"/>
  <c r="H644" i="26"/>
  <c r="H645" i="26"/>
  <c r="H646" i="26"/>
  <c r="H647" i="26"/>
  <c r="H648" i="26"/>
  <c r="H649" i="26"/>
  <c r="H650" i="26"/>
  <c r="H651" i="26"/>
  <c r="H652" i="26"/>
  <c r="H653" i="26"/>
  <c r="H654" i="26"/>
  <c r="H655" i="26"/>
  <c r="H656" i="26"/>
  <c r="H657" i="26"/>
  <c r="H658" i="26"/>
  <c r="H659" i="26"/>
  <c r="H660" i="26"/>
  <c r="H661" i="26"/>
  <c r="H662" i="26"/>
  <c r="H663" i="26"/>
  <c r="H664" i="26"/>
  <c r="H665" i="26"/>
  <c r="H666" i="26"/>
  <c r="H667" i="26"/>
  <c r="H668" i="26"/>
  <c r="H669" i="26"/>
  <c r="H670" i="26"/>
  <c r="H671" i="26"/>
  <c r="H672" i="26"/>
  <c r="H673" i="26"/>
  <c r="H674" i="26"/>
  <c r="H675" i="26"/>
  <c r="H676" i="26"/>
  <c r="H677" i="26"/>
  <c r="H678" i="26"/>
  <c r="H679" i="26"/>
  <c r="H680" i="26"/>
  <c r="H681" i="26"/>
  <c r="N2" i="25"/>
  <c r="N3" i="25"/>
  <c r="N4" i="25"/>
  <c r="N5" i="25"/>
  <c r="N6" i="25"/>
  <c r="N7" i="25"/>
  <c r="N8" i="25"/>
  <c r="N9" i="25"/>
  <c r="N10" i="25"/>
  <c r="N11" i="25"/>
  <c r="N12" i="25"/>
  <c r="N13" i="25"/>
  <c r="N14" i="25"/>
  <c r="N15" i="25"/>
  <c r="N16" i="25"/>
  <c r="N17" i="25"/>
  <c r="N18" i="25"/>
  <c r="N19" i="25"/>
  <c r="N20" i="25"/>
  <c r="N21" i="25"/>
  <c r="N22" i="25"/>
  <c r="N23" i="25"/>
  <c r="N24" i="25"/>
  <c r="N25" i="25"/>
  <c r="N26" i="25"/>
  <c r="N27" i="25"/>
  <c r="N28" i="25"/>
  <c r="N29" i="25"/>
  <c r="N30" i="25"/>
  <c r="N31" i="25"/>
  <c r="N32" i="25"/>
  <c r="N33" i="25"/>
  <c r="N34" i="25"/>
  <c r="N35" i="25"/>
  <c r="N36" i="25"/>
  <c r="N37" i="25"/>
  <c r="N38" i="25"/>
  <c r="N39" i="25"/>
  <c r="N40" i="25"/>
  <c r="N41" i="25"/>
  <c r="N42" i="25"/>
  <c r="N43" i="25"/>
  <c r="N44" i="25"/>
  <c r="N45" i="25"/>
  <c r="N46" i="25"/>
  <c r="N47" i="25"/>
  <c r="N48" i="25"/>
  <c r="N49" i="25"/>
  <c r="N50" i="25"/>
  <c r="N51" i="25"/>
  <c r="N52" i="25"/>
  <c r="N53" i="25"/>
  <c r="N54" i="25"/>
  <c r="N55" i="25"/>
  <c r="N56" i="25"/>
  <c r="N57" i="25"/>
  <c r="N58" i="25"/>
  <c r="N59" i="25"/>
  <c r="N60" i="25"/>
  <c r="N61" i="25"/>
  <c r="N62" i="25"/>
  <c r="N63" i="25"/>
  <c r="N64" i="25"/>
  <c r="N65" i="25"/>
  <c r="N66" i="25"/>
  <c r="N67" i="25"/>
  <c r="N68" i="25"/>
  <c r="N69" i="25"/>
  <c r="N70" i="25"/>
  <c r="N71" i="25"/>
  <c r="N72" i="25"/>
  <c r="N73" i="25"/>
  <c r="N74" i="25"/>
  <c r="N75" i="25"/>
  <c r="N76" i="25"/>
  <c r="N77" i="25"/>
  <c r="N78" i="25"/>
  <c r="N79" i="25"/>
  <c r="N80" i="25"/>
  <c r="N81" i="25"/>
  <c r="N82" i="25"/>
  <c r="N83" i="25"/>
  <c r="N84" i="25"/>
  <c r="N85" i="25"/>
  <c r="N86" i="25"/>
  <c r="N87" i="25"/>
  <c r="N88" i="25"/>
  <c r="N89" i="25"/>
  <c r="N90" i="25"/>
  <c r="N91" i="25"/>
  <c r="N92" i="25"/>
  <c r="N93" i="25"/>
  <c r="N94" i="25"/>
  <c r="N95" i="25"/>
  <c r="N96" i="25"/>
  <c r="N97" i="25"/>
  <c r="N98" i="25"/>
  <c r="N99" i="25"/>
  <c r="N100" i="25"/>
  <c r="N101" i="25"/>
  <c r="N102" i="25"/>
  <c r="N103" i="25"/>
  <c r="N104" i="25"/>
  <c r="N105" i="25"/>
  <c r="N106" i="25"/>
  <c r="N107" i="25"/>
  <c r="N108" i="25"/>
  <c r="N109" i="25"/>
  <c r="N110" i="25"/>
  <c r="N111" i="25"/>
  <c r="N112" i="25"/>
  <c r="N113" i="25"/>
  <c r="N114" i="25"/>
  <c r="N115" i="25"/>
  <c r="N116" i="25"/>
  <c r="N117" i="25"/>
  <c r="N118" i="25"/>
  <c r="N119" i="25"/>
  <c r="N120" i="25"/>
  <c r="N121" i="25"/>
  <c r="N122" i="25"/>
  <c r="N123" i="25"/>
  <c r="N124" i="25"/>
  <c r="N125" i="25"/>
  <c r="N126" i="25"/>
  <c r="N127" i="25"/>
  <c r="N128" i="25"/>
  <c r="N129" i="25"/>
  <c r="N130" i="25"/>
  <c r="N131" i="25"/>
  <c r="N132" i="25"/>
  <c r="N133" i="25"/>
  <c r="N134" i="25"/>
  <c r="N135" i="25"/>
  <c r="N136" i="25"/>
  <c r="N137" i="25"/>
  <c r="N138" i="25"/>
  <c r="N139" i="25"/>
  <c r="N140" i="25"/>
  <c r="N141" i="25"/>
  <c r="N142" i="25"/>
  <c r="N143" i="25"/>
  <c r="N144" i="25"/>
  <c r="N145" i="25"/>
  <c r="N146" i="25"/>
  <c r="N147" i="25"/>
  <c r="N148" i="25"/>
  <c r="N149" i="25"/>
  <c r="N150" i="25"/>
  <c r="N151" i="25"/>
  <c r="N152" i="25"/>
  <c r="N153" i="25"/>
  <c r="N154" i="25"/>
  <c r="N155" i="25"/>
  <c r="N156" i="25"/>
  <c r="N157" i="25"/>
  <c r="N158" i="25"/>
  <c r="N159" i="25"/>
  <c r="N160" i="25"/>
  <c r="N161" i="25"/>
  <c r="N162" i="25"/>
  <c r="N163" i="25"/>
  <c r="N164" i="25"/>
  <c r="N165" i="25"/>
  <c r="N166" i="25"/>
  <c r="N167" i="25"/>
  <c r="N168" i="25"/>
  <c r="N169" i="25"/>
  <c r="N170" i="25"/>
  <c r="N171" i="25"/>
  <c r="N172" i="25"/>
  <c r="N173" i="25"/>
  <c r="N174" i="25"/>
  <c r="N175" i="25"/>
  <c r="N176" i="25"/>
  <c r="N177" i="25"/>
  <c r="N178" i="25"/>
  <c r="N179" i="25"/>
  <c r="N180" i="25"/>
  <c r="N181" i="25"/>
  <c r="N182" i="25"/>
  <c r="N183" i="25"/>
  <c r="N184" i="25"/>
  <c r="N185" i="25"/>
  <c r="N186" i="25"/>
  <c r="N187" i="25"/>
  <c r="N188" i="25"/>
  <c r="N189" i="25"/>
  <c r="N190" i="25"/>
  <c r="N191" i="25"/>
  <c r="N192" i="25"/>
  <c r="N193" i="25"/>
  <c r="N194" i="25"/>
  <c r="N195" i="25"/>
  <c r="N196" i="25"/>
  <c r="N197" i="25"/>
  <c r="N198" i="25"/>
  <c r="N199" i="25"/>
  <c r="N200" i="25"/>
  <c r="N201" i="25"/>
  <c r="N202" i="25"/>
  <c r="N203" i="25"/>
  <c r="N204" i="25"/>
  <c r="N205" i="25"/>
  <c r="N206" i="25"/>
  <c r="N207" i="25"/>
  <c r="N208" i="25"/>
  <c r="N209" i="25"/>
  <c r="N210" i="25"/>
  <c r="N211" i="25"/>
  <c r="N212" i="25"/>
  <c r="N213" i="25"/>
  <c r="N214" i="25"/>
  <c r="N215" i="25"/>
  <c r="N216" i="25"/>
  <c r="N217" i="25"/>
  <c r="N218" i="25"/>
  <c r="N219" i="25"/>
  <c r="N220" i="25"/>
  <c r="N221" i="25"/>
  <c r="N222" i="25"/>
  <c r="N223" i="25"/>
  <c r="N224" i="25"/>
  <c r="N225" i="25"/>
  <c r="N226" i="25"/>
  <c r="N227" i="25"/>
  <c r="N228" i="25"/>
  <c r="N229" i="25"/>
  <c r="N230" i="25"/>
  <c r="N231" i="25"/>
  <c r="N232" i="25"/>
  <c r="N233" i="25"/>
  <c r="N234" i="25"/>
  <c r="N235" i="25"/>
  <c r="N236" i="25"/>
  <c r="N237" i="25"/>
  <c r="N238" i="25"/>
  <c r="N239" i="25"/>
  <c r="N240" i="25"/>
  <c r="N241" i="25"/>
  <c r="N242" i="25"/>
  <c r="N243" i="25"/>
  <c r="N244" i="25"/>
  <c r="N245" i="25"/>
  <c r="N246" i="25"/>
  <c r="N247" i="25"/>
  <c r="N248" i="25"/>
  <c r="N249" i="25"/>
  <c r="N250" i="25"/>
  <c r="N251" i="25"/>
  <c r="N252" i="25"/>
  <c r="N253" i="25"/>
  <c r="N254" i="25"/>
  <c r="N255" i="25"/>
  <c r="N256" i="25"/>
  <c r="N257" i="25"/>
  <c r="N258" i="25"/>
  <c r="N259" i="25"/>
  <c r="N260" i="25"/>
  <c r="N261" i="25"/>
  <c r="N262" i="25"/>
  <c r="N263" i="25"/>
  <c r="N264" i="25"/>
  <c r="N265" i="25"/>
  <c r="N266" i="25"/>
  <c r="N267" i="25"/>
  <c r="N268" i="25"/>
  <c r="N269" i="25"/>
  <c r="N270" i="25"/>
  <c r="N271" i="25"/>
  <c r="N272" i="25"/>
  <c r="N273" i="25"/>
  <c r="N274" i="25"/>
  <c r="N275" i="25"/>
  <c r="N276" i="25"/>
  <c r="N277" i="25"/>
  <c r="N278" i="25"/>
  <c r="N279" i="25"/>
  <c r="N280" i="25"/>
  <c r="N281" i="25"/>
  <c r="N282" i="25"/>
  <c r="N283" i="25"/>
  <c r="N284" i="25"/>
  <c r="N285" i="25"/>
  <c r="N286" i="25"/>
  <c r="N287" i="25"/>
  <c r="N288" i="25"/>
  <c r="N289" i="25"/>
  <c r="N290" i="25"/>
  <c r="N291" i="25"/>
  <c r="N292" i="25"/>
  <c r="N293" i="25"/>
  <c r="N294" i="25"/>
  <c r="N295" i="25"/>
  <c r="N296" i="25"/>
  <c r="N297" i="25"/>
  <c r="N298" i="25"/>
  <c r="N299" i="25"/>
  <c r="N300" i="25"/>
  <c r="N301" i="25"/>
  <c r="N302" i="25"/>
  <c r="N303" i="25"/>
  <c r="N304" i="25"/>
  <c r="N305" i="25"/>
  <c r="N306" i="25"/>
  <c r="N307" i="25"/>
  <c r="N308" i="25"/>
  <c r="N309" i="25"/>
  <c r="N310" i="25"/>
  <c r="N311" i="25"/>
  <c r="N312" i="25"/>
  <c r="N313" i="25"/>
  <c r="N314" i="25"/>
  <c r="N315" i="25"/>
  <c r="N316" i="25"/>
  <c r="N317" i="25"/>
  <c r="N318" i="25"/>
  <c r="N319" i="25"/>
  <c r="N320" i="25"/>
  <c r="N321" i="25"/>
  <c r="N322" i="25"/>
  <c r="N323" i="25"/>
  <c r="N324" i="25"/>
  <c r="N325" i="25"/>
  <c r="N326" i="25"/>
  <c r="N327" i="25"/>
  <c r="N328" i="25"/>
  <c r="N329" i="25"/>
  <c r="N330" i="25"/>
  <c r="N331" i="25"/>
  <c r="N332" i="25"/>
  <c r="N333" i="25"/>
  <c r="N334" i="25"/>
  <c r="N335" i="25"/>
  <c r="N336" i="25"/>
  <c r="N337" i="25"/>
  <c r="N338" i="25"/>
  <c r="N339" i="25"/>
  <c r="N340" i="25"/>
  <c r="N341" i="25"/>
  <c r="N342" i="25"/>
  <c r="N343" i="25"/>
  <c r="N344" i="25"/>
  <c r="N345" i="25"/>
  <c r="N346" i="25"/>
  <c r="N347" i="25"/>
  <c r="N348" i="25"/>
  <c r="N349" i="25"/>
  <c r="N350" i="25"/>
  <c r="N351" i="25"/>
  <c r="N352" i="25"/>
  <c r="N353" i="25"/>
  <c r="N354" i="25"/>
  <c r="N355" i="25"/>
  <c r="N356" i="25"/>
  <c r="N357" i="25"/>
  <c r="N358" i="25"/>
  <c r="N359" i="25"/>
  <c r="N360" i="25"/>
  <c r="N361" i="25"/>
  <c r="N362" i="25"/>
  <c r="N363" i="25"/>
  <c r="N364" i="25"/>
  <c r="N365" i="25"/>
  <c r="N366" i="25"/>
  <c r="N367" i="25"/>
  <c r="N368" i="25"/>
  <c r="N369" i="25"/>
  <c r="N370" i="25"/>
  <c r="N371" i="25"/>
  <c r="N372" i="25"/>
  <c r="N373" i="25"/>
  <c r="N374" i="25"/>
  <c r="N375" i="25"/>
  <c r="N376" i="25"/>
  <c r="N377" i="25"/>
  <c r="N378" i="25"/>
  <c r="N379" i="25"/>
  <c r="N380" i="25"/>
  <c r="N381" i="25"/>
  <c r="N382" i="25"/>
  <c r="N383" i="25"/>
  <c r="N384" i="25"/>
  <c r="N385" i="25"/>
  <c r="N386" i="25"/>
  <c r="N387" i="25"/>
  <c r="N388" i="25"/>
  <c r="N389" i="25"/>
  <c r="N390" i="25"/>
  <c r="N391" i="25"/>
  <c r="N392" i="25"/>
  <c r="N393" i="25"/>
  <c r="N394" i="25"/>
  <c r="N395" i="25"/>
  <c r="N396" i="25"/>
  <c r="N397" i="25"/>
  <c r="N398" i="25"/>
  <c r="N399" i="25"/>
  <c r="N400" i="25"/>
  <c r="N401" i="25"/>
  <c r="N402" i="25"/>
  <c r="N403" i="25"/>
  <c r="N404" i="25"/>
  <c r="N405" i="25"/>
  <c r="N406" i="25"/>
  <c r="N407" i="25"/>
  <c r="N408" i="25"/>
  <c r="N409" i="25"/>
  <c r="N410" i="25"/>
  <c r="N411" i="25"/>
  <c r="N412" i="25"/>
  <c r="N413" i="25"/>
  <c r="N414" i="25"/>
  <c r="N415" i="25"/>
  <c r="N416" i="25"/>
  <c r="N417" i="25"/>
  <c r="N418" i="25"/>
  <c r="N419" i="25"/>
  <c r="N420" i="25"/>
  <c r="N421" i="25"/>
  <c r="N422" i="25"/>
  <c r="N423" i="25"/>
  <c r="N424" i="25"/>
  <c r="N425" i="25"/>
  <c r="N426" i="25"/>
  <c r="N427" i="25"/>
  <c r="N428" i="25"/>
  <c r="N429" i="25"/>
  <c r="N430" i="25"/>
  <c r="N431" i="25"/>
  <c r="N432" i="25"/>
  <c r="N433" i="25"/>
  <c r="N434" i="25"/>
  <c r="N435" i="25"/>
  <c r="N436" i="25"/>
  <c r="N437" i="25"/>
  <c r="N438" i="25"/>
  <c r="N439" i="25"/>
  <c r="N440" i="25"/>
  <c r="N441" i="25"/>
  <c r="N442" i="25"/>
  <c r="N443" i="25"/>
  <c r="N444" i="25"/>
  <c r="N445" i="25"/>
  <c r="N446" i="25"/>
  <c r="N447" i="25"/>
  <c r="N448" i="25"/>
  <c r="N449" i="25"/>
  <c r="N450" i="25"/>
  <c r="N451" i="25"/>
  <c r="N452" i="25"/>
  <c r="N453" i="25"/>
  <c r="N454" i="25"/>
  <c r="N455" i="25"/>
  <c r="N456" i="25"/>
  <c r="N457" i="25"/>
  <c r="N458" i="25"/>
  <c r="N459" i="25"/>
  <c r="N460" i="25"/>
  <c r="N461" i="25"/>
  <c r="N462" i="25"/>
  <c r="N463" i="25"/>
  <c r="N464" i="25"/>
  <c r="N465" i="25"/>
  <c r="N466" i="25"/>
  <c r="N467" i="25"/>
  <c r="N468" i="25"/>
  <c r="N469" i="25"/>
  <c r="N470" i="25"/>
  <c r="N471" i="25"/>
  <c r="N472" i="25"/>
  <c r="N473" i="25"/>
  <c r="N474" i="25"/>
  <c r="N475" i="25"/>
  <c r="N476" i="25"/>
  <c r="N477" i="25"/>
  <c r="N478" i="25"/>
  <c r="N479" i="25"/>
  <c r="N480" i="25"/>
  <c r="N481" i="25"/>
  <c r="N482" i="25"/>
  <c r="N483" i="25"/>
  <c r="N484" i="25"/>
  <c r="N485" i="25"/>
  <c r="N486" i="25"/>
  <c r="N487" i="25"/>
  <c r="N488" i="25"/>
  <c r="N489" i="25"/>
  <c r="N490" i="25"/>
  <c r="N491" i="25"/>
  <c r="N492" i="25"/>
  <c r="N493" i="25"/>
  <c r="N494" i="25"/>
  <c r="N495" i="25"/>
  <c r="N496" i="25"/>
  <c r="N497" i="25"/>
  <c r="N498" i="25"/>
  <c r="N499" i="25"/>
  <c r="N500" i="25"/>
  <c r="N501" i="25"/>
  <c r="N502" i="25"/>
  <c r="N503" i="25"/>
  <c r="N504" i="25"/>
  <c r="N505" i="25"/>
  <c r="N506" i="25"/>
  <c r="N507" i="25"/>
  <c r="N508" i="25"/>
  <c r="N509" i="25"/>
  <c r="N510" i="25"/>
  <c r="N511" i="25"/>
  <c r="N512" i="25"/>
  <c r="N513" i="25"/>
  <c r="N514" i="25"/>
  <c r="N515" i="25"/>
  <c r="N516" i="25"/>
  <c r="N517" i="25"/>
  <c r="N518" i="25"/>
  <c r="N519" i="25"/>
  <c r="N520" i="25"/>
  <c r="N521" i="25"/>
  <c r="N522" i="25"/>
  <c r="N523" i="25"/>
  <c r="N524" i="25"/>
  <c r="N525" i="25"/>
  <c r="N526" i="25"/>
  <c r="N527" i="25"/>
  <c r="N528" i="25"/>
  <c r="N529" i="25"/>
  <c r="N530" i="25"/>
  <c r="N531" i="25"/>
  <c r="N532" i="25"/>
  <c r="N533" i="25"/>
  <c r="N534" i="25"/>
  <c r="N535" i="25"/>
  <c r="N536" i="25"/>
  <c r="N537" i="25"/>
  <c r="N538" i="25"/>
  <c r="N539" i="25"/>
  <c r="N540" i="25"/>
  <c r="N541" i="25"/>
  <c r="N542" i="25"/>
  <c r="N543" i="25"/>
  <c r="N544" i="25"/>
  <c r="N545" i="25"/>
  <c r="N546" i="25"/>
  <c r="N547" i="25"/>
  <c r="N548" i="25"/>
  <c r="N549" i="25"/>
  <c r="N550" i="25"/>
  <c r="N551" i="25"/>
  <c r="N552" i="25"/>
  <c r="N553" i="25"/>
  <c r="N554" i="25"/>
  <c r="N555" i="25"/>
  <c r="N556" i="25"/>
  <c r="N557" i="25"/>
  <c r="N558" i="25"/>
  <c r="N559" i="25"/>
  <c r="N560" i="25"/>
  <c r="N561" i="25"/>
  <c r="N562" i="25"/>
  <c r="N563" i="25"/>
  <c r="N564" i="25"/>
  <c r="N565" i="25"/>
  <c r="N566" i="25"/>
  <c r="N567" i="25"/>
  <c r="N568" i="25"/>
  <c r="N569" i="25"/>
  <c r="N570" i="25"/>
  <c r="N571" i="25"/>
  <c r="N572" i="25"/>
  <c r="N573" i="25"/>
  <c r="N574" i="25"/>
  <c r="N575" i="25"/>
  <c r="N576" i="25"/>
  <c r="N577" i="25"/>
  <c r="N578" i="25"/>
  <c r="N579" i="25"/>
  <c r="N580" i="25"/>
  <c r="N581" i="25"/>
  <c r="N582" i="25"/>
  <c r="N583" i="25"/>
  <c r="N584" i="25"/>
  <c r="N585" i="25"/>
  <c r="N586" i="25"/>
  <c r="N587" i="25"/>
  <c r="N588" i="25"/>
  <c r="N589" i="25"/>
  <c r="N590" i="25"/>
  <c r="N591" i="25"/>
  <c r="N592" i="25"/>
  <c r="N593" i="25"/>
  <c r="N594" i="25"/>
  <c r="N595" i="25"/>
  <c r="N596" i="25"/>
  <c r="N597" i="25"/>
  <c r="N598" i="25"/>
  <c r="N599" i="25"/>
  <c r="N600" i="25"/>
  <c r="N601" i="25"/>
  <c r="N602" i="25"/>
  <c r="N603" i="25"/>
  <c r="N604" i="25"/>
  <c r="N605" i="25"/>
  <c r="N606" i="25"/>
  <c r="N607" i="25"/>
  <c r="N608" i="25"/>
  <c r="N609" i="25"/>
  <c r="N610" i="25"/>
  <c r="N611" i="25"/>
  <c r="N612" i="25"/>
  <c r="N613" i="25"/>
  <c r="N614" i="25"/>
  <c r="N615" i="25"/>
  <c r="N616" i="25"/>
  <c r="N617" i="25"/>
  <c r="N618" i="25"/>
  <c r="N619" i="25"/>
  <c r="N620" i="25"/>
  <c r="N621" i="25"/>
  <c r="N622" i="25"/>
  <c r="N623" i="25"/>
  <c r="N624" i="25"/>
  <c r="N625" i="25"/>
  <c r="N626" i="25"/>
  <c r="N627" i="25"/>
  <c r="N628" i="25"/>
  <c r="N629" i="25"/>
  <c r="N630" i="25"/>
  <c r="N631" i="25"/>
  <c r="N632" i="25"/>
  <c r="N633" i="25"/>
  <c r="N634" i="25"/>
  <c r="N635" i="25"/>
  <c r="N636" i="25"/>
  <c r="N637" i="25"/>
  <c r="N638" i="25"/>
  <c r="N639" i="25"/>
  <c r="N640" i="25"/>
  <c r="N641" i="25"/>
  <c r="N642" i="25"/>
  <c r="N643" i="25"/>
  <c r="N644" i="25"/>
  <c r="N645" i="25"/>
  <c r="N646" i="25"/>
  <c r="N647" i="25"/>
  <c r="N648" i="25"/>
  <c r="N649" i="25"/>
  <c r="N650" i="25"/>
  <c r="N651" i="25"/>
  <c r="N652" i="25"/>
  <c r="N653" i="25"/>
  <c r="N654" i="25"/>
  <c r="N655" i="25"/>
  <c r="N656" i="25"/>
  <c r="N657" i="25"/>
  <c r="N658" i="25"/>
  <c r="N659" i="25"/>
  <c r="N660" i="25"/>
  <c r="N661" i="25"/>
  <c r="N662" i="25"/>
  <c r="N663" i="25"/>
  <c r="N664" i="25"/>
  <c r="N665" i="25"/>
  <c r="N666" i="25"/>
  <c r="N667" i="25"/>
  <c r="N668" i="25"/>
  <c r="N669" i="25"/>
  <c r="N670" i="25"/>
  <c r="N671" i="25"/>
  <c r="N672" i="25"/>
  <c r="N673" i="25"/>
  <c r="N674" i="25"/>
  <c r="N675" i="25"/>
  <c r="N676" i="25"/>
  <c r="N677" i="25"/>
  <c r="N678" i="25"/>
  <c r="N679" i="25"/>
  <c r="N680" i="25"/>
  <c r="N681" i="25"/>
  <c r="H2" i="24"/>
  <c r="K4" i="24" s="1"/>
  <c r="H3" i="24"/>
  <c r="K5" i="24"/>
  <c r="H4" i="24"/>
  <c r="H5" i="24"/>
  <c r="H6" i="24"/>
  <c r="H7" i="24"/>
  <c r="H8" i="24"/>
  <c r="H9" i="24"/>
  <c r="H10" i="24"/>
  <c r="H11" i="24"/>
  <c r="H12" i="24"/>
  <c r="H13" i="24"/>
  <c r="H14" i="24"/>
  <c r="H15" i="24"/>
  <c r="H16" i="24"/>
  <c r="H17" i="24"/>
  <c r="H18" i="24"/>
  <c r="H19" i="24"/>
  <c r="H20" i="24"/>
  <c r="H21" i="24"/>
  <c r="H22" i="24"/>
  <c r="H23" i="24"/>
  <c r="H24" i="24"/>
  <c r="H25" i="24"/>
  <c r="H26" i="24"/>
  <c r="H27" i="24"/>
  <c r="H28" i="24"/>
  <c r="H29" i="24"/>
  <c r="H30" i="24"/>
  <c r="H31" i="24"/>
  <c r="H32" i="24"/>
  <c r="H33" i="24"/>
  <c r="H34" i="24"/>
  <c r="H35" i="24"/>
  <c r="H36" i="24"/>
  <c r="H37" i="24"/>
  <c r="H38" i="24"/>
  <c r="H39" i="24"/>
  <c r="H40" i="24"/>
  <c r="H41" i="24"/>
  <c r="H42" i="24"/>
  <c r="H43" i="24"/>
  <c r="H44" i="24"/>
  <c r="H45" i="24"/>
  <c r="H46" i="24"/>
  <c r="H47" i="24"/>
  <c r="H48" i="24"/>
  <c r="H49" i="24"/>
  <c r="H50" i="24"/>
  <c r="H51" i="24"/>
  <c r="H52" i="24"/>
  <c r="H53" i="24"/>
  <c r="H54" i="24"/>
  <c r="H55" i="24"/>
  <c r="H56" i="24"/>
  <c r="H57" i="24"/>
  <c r="H58" i="24"/>
  <c r="H59" i="24"/>
  <c r="H60" i="24"/>
  <c r="H61" i="24"/>
  <c r="H62" i="24"/>
  <c r="H63" i="24"/>
  <c r="H64" i="24"/>
  <c r="H65" i="24"/>
  <c r="H66" i="24"/>
  <c r="H67" i="24"/>
  <c r="H68" i="24"/>
  <c r="H69" i="24"/>
  <c r="H70" i="24"/>
  <c r="H71" i="24"/>
  <c r="H72" i="24"/>
  <c r="H73" i="24"/>
  <c r="H74" i="24"/>
  <c r="H75" i="24"/>
  <c r="H76" i="24"/>
  <c r="H77" i="24"/>
  <c r="H78" i="24"/>
  <c r="H79" i="24"/>
  <c r="H80" i="24"/>
  <c r="H81" i="24"/>
  <c r="H82" i="24"/>
  <c r="H83" i="24"/>
  <c r="H84" i="24"/>
  <c r="H85" i="24"/>
  <c r="H86" i="24"/>
  <c r="H87" i="24"/>
  <c r="H88" i="24"/>
  <c r="H89" i="24"/>
  <c r="H90" i="24"/>
  <c r="H91" i="24"/>
  <c r="H92" i="24"/>
  <c r="H93" i="24"/>
  <c r="H94" i="24"/>
  <c r="H95" i="24"/>
  <c r="H96" i="24"/>
  <c r="H97" i="24"/>
  <c r="H98" i="24"/>
  <c r="H99" i="24"/>
  <c r="H100" i="24"/>
  <c r="H101" i="24"/>
  <c r="H102" i="24"/>
  <c r="H103" i="24"/>
  <c r="H104" i="24"/>
  <c r="H105" i="24"/>
  <c r="H106" i="24"/>
  <c r="H107" i="24"/>
  <c r="H108" i="24"/>
  <c r="H109" i="24"/>
  <c r="H110" i="24"/>
  <c r="H111" i="24"/>
  <c r="H112" i="24"/>
  <c r="H113" i="24"/>
  <c r="H114" i="24"/>
  <c r="H115" i="24"/>
  <c r="H116" i="24"/>
  <c r="H117" i="24"/>
  <c r="H118" i="24"/>
  <c r="H119" i="24"/>
  <c r="H120" i="24"/>
  <c r="H121" i="24"/>
  <c r="H122" i="24"/>
  <c r="H123" i="24"/>
  <c r="H124" i="24"/>
  <c r="H125" i="24"/>
  <c r="H126" i="24"/>
  <c r="H127" i="24"/>
  <c r="H128" i="24"/>
  <c r="H129" i="24"/>
  <c r="H130" i="24"/>
  <c r="H131" i="24"/>
  <c r="H132" i="24"/>
  <c r="H133" i="24"/>
  <c r="H134" i="24"/>
  <c r="H135" i="24"/>
  <c r="H136" i="24"/>
  <c r="H137" i="24"/>
  <c r="H138" i="24"/>
  <c r="H139" i="24"/>
  <c r="H140" i="24"/>
  <c r="H141" i="24"/>
  <c r="H142" i="24"/>
  <c r="H143" i="24"/>
  <c r="H144" i="24"/>
  <c r="H145" i="24"/>
  <c r="H146" i="24"/>
  <c r="H147" i="24"/>
  <c r="H148" i="24"/>
  <c r="H149" i="24"/>
  <c r="H150" i="24"/>
  <c r="H151" i="24"/>
  <c r="H152" i="24"/>
  <c r="H153" i="24"/>
  <c r="H154" i="24"/>
  <c r="H155" i="24"/>
  <c r="H156" i="24"/>
  <c r="H157" i="24"/>
  <c r="H158" i="24"/>
  <c r="H159" i="24"/>
  <c r="H160" i="24"/>
  <c r="H161" i="24"/>
  <c r="H162" i="24"/>
  <c r="H163" i="24"/>
  <c r="H164" i="24"/>
  <c r="H165" i="24"/>
  <c r="H166" i="24"/>
  <c r="H167" i="24"/>
  <c r="H168" i="24"/>
  <c r="H169" i="24"/>
  <c r="H170" i="24"/>
  <c r="H171" i="24"/>
  <c r="H172" i="24"/>
  <c r="H173" i="24"/>
  <c r="H174" i="24"/>
  <c r="H175" i="24"/>
  <c r="H176" i="24"/>
  <c r="H177" i="24"/>
  <c r="H178" i="24"/>
  <c r="H179" i="24"/>
  <c r="H180" i="24"/>
  <c r="H181" i="24"/>
  <c r="H182" i="24"/>
  <c r="H183" i="24"/>
  <c r="H184" i="24"/>
  <c r="H185" i="24"/>
  <c r="H186" i="24"/>
  <c r="H187" i="24"/>
  <c r="H188" i="24"/>
  <c r="H189" i="24"/>
  <c r="H190" i="24"/>
  <c r="H191" i="24"/>
  <c r="H192" i="24"/>
  <c r="H193" i="24"/>
  <c r="H194" i="24"/>
  <c r="H195" i="24"/>
  <c r="H196" i="24"/>
  <c r="H197" i="24"/>
  <c r="H198" i="24"/>
  <c r="H199" i="24"/>
  <c r="H200" i="24"/>
  <c r="H201" i="24"/>
  <c r="H202" i="24"/>
  <c r="H203" i="24"/>
  <c r="H204" i="24"/>
  <c r="H205" i="24"/>
  <c r="H206" i="24"/>
  <c r="H207" i="24"/>
  <c r="H208" i="24"/>
  <c r="H209" i="24"/>
  <c r="H210" i="24"/>
  <c r="H211" i="24"/>
  <c r="H212" i="24"/>
  <c r="H213" i="24"/>
  <c r="H214" i="24"/>
  <c r="H215" i="24"/>
  <c r="H216" i="24"/>
  <c r="H217" i="24"/>
  <c r="H218" i="24"/>
  <c r="H219" i="24"/>
  <c r="H220" i="24"/>
  <c r="H221" i="24"/>
  <c r="H222" i="24"/>
  <c r="H223" i="24"/>
  <c r="H224" i="24"/>
  <c r="H225" i="24"/>
  <c r="H226" i="24"/>
  <c r="H227" i="24"/>
  <c r="H228" i="24"/>
  <c r="H229" i="24"/>
  <c r="H230" i="24"/>
  <c r="H231" i="24"/>
  <c r="H232" i="24"/>
  <c r="H233" i="24"/>
  <c r="H234" i="24"/>
  <c r="H235" i="24"/>
  <c r="H236" i="24"/>
  <c r="H237" i="24"/>
  <c r="H238" i="24"/>
  <c r="H239" i="24"/>
  <c r="H240" i="24"/>
  <c r="H241" i="24"/>
  <c r="H242" i="24"/>
  <c r="H243" i="24"/>
  <c r="H244" i="24"/>
  <c r="H245" i="24"/>
  <c r="H246" i="24"/>
  <c r="H247" i="24"/>
  <c r="H248" i="24"/>
  <c r="H249" i="24"/>
  <c r="H250" i="24"/>
  <c r="H251" i="24"/>
  <c r="H252" i="24"/>
  <c r="H253" i="24"/>
  <c r="H254" i="24"/>
  <c r="H255" i="24"/>
  <c r="H256" i="24"/>
  <c r="H257" i="24"/>
  <c r="H258" i="24"/>
  <c r="H259" i="24"/>
  <c r="H260" i="24"/>
  <c r="H261" i="24"/>
  <c r="H262" i="24"/>
  <c r="H263" i="24"/>
  <c r="H264" i="24"/>
  <c r="H265" i="24"/>
  <c r="H266" i="24"/>
  <c r="H267" i="24"/>
  <c r="H268" i="24"/>
  <c r="H269" i="24"/>
  <c r="H270" i="24"/>
  <c r="H271" i="24"/>
  <c r="H272" i="24"/>
  <c r="H273" i="24"/>
  <c r="H274" i="24"/>
  <c r="H275" i="24"/>
  <c r="H276" i="24"/>
  <c r="H277" i="24"/>
  <c r="H278" i="24"/>
  <c r="H279" i="24"/>
  <c r="H280" i="24"/>
  <c r="H281" i="24"/>
  <c r="H282" i="24"/>
  <c r="H283" i="24"/>
  <c r="H284" i="24"/>
  <c r="H285" i="24"/>
  <c r="H286" i="24"/>
  <c r="H287" i="24"/>
  <c r="H288" i="24"/>
  <c r="H289" i="24"/>
  <c r="H290" i="24"/>
  <c r="H291" i="24"/>
  <c r="H292" i="24"/>
  <c r="H293" i="24"/>
  <c r="H294" i="24"/>
  <c r="H295" i="24"/>
  <c r="H296" i="24"/>
  <c r="H297" i="24"/>
  <c r="H298" i="24"/>
  <c r="H299" i="24"/>
  <c r="H300" i="24"/>
  <c r="H301" i="24"/>
  <c r="H302" i="24"/>
  <c r="H303" i="24"/>
  <c r="H304" i="24"/>
  <c r="H305" i="24"/>
  <c r="H306" i="24"/>
  <c r="H307" i="24"/>
  <c r="H308" i="24"/>
  <c r="H309" i="24"/>
  <c r="H310" i="24"/>
  <c r="H311" i="24"/>
  <c r="H312" i="24"/>
  <c r="H313" i="24"/>
  <c r="H314" i="24"/>
  <c r="H315" i="24"/>
  <c r="H316" i="24"/>
  <c r="H317" i="24"/>
  <c r="H318" i="24"/>
  <c r="H319" i="24"/>
  <c r="H320" i="24"/>
  <c r="H321" i="24"/>
  <c r="H322" i="24"/>
  <c r="H323" i="24"/>
  <c r="H324" i="24"/>
  <c r="H325" i="24"/>
  <c r="H326" i="24"/>
  <c r="H327" i="24"/>
  <c r="H328" i="24"/>
  <c r="H329" i="24"/>
  <c r="H330" i="24"/>
  <c r="H331" i="24"/>
  <c r="H332" i="24"/>
  <c r="H333" i="24"/>
  <c r="H334" i="24"/>
  <c r="H335" i="24"/>
  <c r="H336" i="24"/>
  <c r="H337" i="24"/>
  <c r="H338" i="24"/>
  <c r="H339" i="24"/>
  <c r="H340" i="24"/>
  <c r="H341" i="24"/>
  <c r="H342" i="24"/>
  <c r="H343" i="24"/>
  <c r="H344" i="24"/>
  <c r="H345" i="24"/>
  <c r="H346" i="24"/>
  <c r="H347" i="24"/>
  <c r="H348" i="24"/>
  <c r="H349" i="24"/>
  <c r="H350" i="24"/>
  <c r="H351" i="24"/>
  <c r="H352" i="24"/>
  <c r="H353" i="24"/>
  <c r="H354" i="24"/>
  <c r="H355" i="24"/>
  <c r="H356" i="24"/>
  <c r="H357" i="24"/>
  <c r="H358" i="24"/>
  <c r="H359" i="24"/>
  <c r="H360" i="24"/>
  <c r="H361" i="24"/>
  <c r="H362" i="24"/>
  <c r="H363" i="24"/>
  <c r="H364" i="24"/>
  <c r="H365" i="24"/>
  <c r="H366" i="24"/>
  <c r="H367" i="24"/>
  <c r="H368" i="24"/>
  <c r="H369" i="24"/>
  <c r="H370" i="24"/>
  <c r="H371" i="24"/>
  <c r="H372" i="24"/>
  <c r="H373" i="24"/>
  <c r="H374" i="24"/>
  <c r="H375" i="24"/>
  <c r="H376" i="24"/>
  <c r="H377" i="24"/>
  <c r="H378" i="24"/>
  <c r="H379" i="24"/>
  <c r="H380" i="24"/>
  <c r="H381" i="24"/>
  <c r="H382" i="24"/>
  <c r="H383" i="24"/>
  <c r="H384" i="24"/>
  <c r="H385" i="24"/>
  <c r="H386" i="24"/>
  <c r="H387" i="24"/>
  <c r="H388" i="24"/>
  <c r="H389" i="24"/>
  <c r="H390" i="24"/>
  <c r="H391" i="24"/>
  <c r="H392" i="24"/>
  <c r="H393" i="24"/>
  <c r="H394" i="24"/>
  <c r="H395" i="24"/>
  <c r="H396" i="24"/>
  <c r="H397" i="24"/>
  <c r="H398" i="24"/>
  <c r="H399" i="24"/>
  <c r="H400" i="24"/>
  <c r="H401" i="24"/>
  <c r="H402" i="24"/>
  <c r="H403" i="24"/>
  <c r="H404" i="24"/>
  <c r="H405" i="24"/>
  <c r="H406" i="24"/>
  <c r="H407" i="24"/>
  <c r="H408" i="24"/>
  <c r="H409" i="24"/>
  <c r="H410" i="24"/>
  <c r="H411" i="24"/>
  <c r="H412" i="24"/>
  <c r="H413" i="24"/>
  <c r="H414" i="24"/>
  <c r="H415" i="24"/>
  <c r="H416" i="24"/>
  <c r="H417" i="24"/>
  <c r="H418" i="24"/>
  <c r="H419" i="24"/>
  <c r="H420" i="24"/>
  <c r="H421" i="24"/>
  <c r="H422" i="24"/>
  <c r="H423" i="24"/>
  <c r="H424" i="24"/>
  <c r="H425" i="24"/>
  <c r="H426" i="24"/>
  <c r="H427" i="24"/>
  <c r="H428" i="24"/>
  <c r="H429" i="24"/>
  <c r="H430" i="24"/>
  <c r="H431" i="24"/>
  <c r="H432" i="24"/>
  <c r="H433" i="24"/>
  <c r="H434" i="24"/>
  <c r="H435" i="24"/>
  <c r="H436" i="24"/>
  <c r="H437" i="24"/>
  <c r="H438" i="24"/>
  <c r="H439" i="24"/>
  <c r="H440" i="24"/>
  <c r="H441" i="24"/>
  <c r="H442" i="24"/>
  <c r="H443" i="24"/>
  <c r="H444" i="24"/>
  <c r="H445" i="24"/>
  <c r="H446" i="24"/>
  <c r="H447" i="24"/>
  <c r="H448" i="24"/>
  <c r="H449" i="24"/>
  <c r="H450" i="24"/>
  <c r="H451" i="24"/>
  <c r="H452" i="24"/>
  <c r="H453" i="24"/>
  <c r="H454" i="24"/>
  <c r="H455" i="24"/>
  <c r="H456" i="24"/>
  <c r="H457" i="24"/>
  <c r="H458" i="24"/>
  <c r="H459" i="24"/>
  <c r="H460" i="24"/>
  <c r="H461" i="24"/>
  <c r="H462" i="24"/>
  <c r="H463" i="24"/>
  <c r="H464" i="24"/>
  <c r="H465" i="24"/>
  <c r="H466" i="24"/>
  <c r="H467" i="24"/>
  <c r="H468" i="24"/>
  <c r="H469" i="24"/>
  <c r="H470" i="24"/>
  <c r="H471" i="24"/>
  <c r="H472" i="24"/>
  <c r="H473" i="24"/>
  <c r="H474" i="24"/>
  <c r="H475" i="24"/>
  <c r="H476" i="24"/>
  <c r="H477" i="24"/>
  <c r="H478" i="24"/>
  <c r="H479" i="24"/>
  <c r="H480" i="24"/>
  <c r="H481" i="24"/>
  <c r="H482" i="24"/>
  <c r="H483" i="24"/>
  <c r="H484" i="24"/>
  <c r="H485" i="24"/>
  <c r="H486" i="24"/>
  <c r="H487" i="24"/>
  <c r="H488" i="24"/>
  <c r="H489" i="24"/>
  <c r="H490" i="24"/>
  <c r="H491" i="24"/>
  <c r="H492" i="24"/>
  <c r="H493" i="24"/>
  <c r="H494" i="24"/>
  <c r="H495" i="24"/>
  <c r="H496" i="24"/>
  <c r="H497" i="24"/>
  <c r="H498" i="24"/>
  <c r="H499" i="24"/>
  <c r="H500" i="24"/>
  <c r="H501" i="24"/>
  <c r="H502" i="24"/>
  <c r="H503" i="24"/>
  <c r="H504" i="24"/>
  <c r="H505" i="24"/>
  <c r="H506" i="24"/>
  <c r="H507" i="24"/>
  <c r="H508" i="24"/>
  <c r="H509" i="24"/>
  <c r="H510" i="24"/>
  <c r="H511" i="24"/>
  <c r="H512" i="24"/>
  <c r="H513" i="24"/>
  <c r="H514" i="24"/>
  <c r="H515" i="24"/>
  <c r="H516" i="24"/>
  <c r="H517" i="24"/>
  <c r="H518" i="24"/>
  <c r="H519" i="24"/>
  <c r="H520" i="24"/>
  <c r="H521" i="24"/>
  <c r="H522" i="24"/>
  <c r="H523" i="24"/>
  <c r="H524" i="24"/>
  <c r="H525" i="24"/>
  <c r="H526" i="24"/>
  <c r="H527" i="24"/>
  <c r="H528" i="24"/>
  <c r="H529" i="24"/>
  <c r="H530" i="24"/>
  <c r="H531" i="24"/>
  <c r="H532" i="24"/>
  <c r="H533" i="24"/>
  <c r="H534" i="24"/>
  <c r="H535" i="24"/>
  <c r="H536" i="24"/>
  <c r="H537" i="24"/>
  <c r="H538" i="24"/>
  <c r="H539" i="24"/>
  <c r="H540" i="24"/>
  <c r="H541" i="24"/>
  <c r="H542" i="24"/>
  <c r="H543" i="24"/>
  <c r="H544" i="24"/>
  <c r="H545" i="24"/>
  <c r="H546" i="24"/>
  <c r="H547" i="24"/>
  <c r="H548" i="24"/>
  <c r="H549" i="24"/>
  <c r="H550" i="24"/>
  <c r="H551" i="24"/>
  <c r="H552" i="24"/>
  <c r="H553" i="24"/>
  <c r="H554" i="24"/>
  <c r="H555" i="24"/>
  <c r="H556" i="24"/>
  <c r="H557" i="24"/>
  <c r="H558" i="24"/>
  <c r="H559" i="24"/>
  <c r="H560" i="24"/>
  <c r="H561" i="24"/>
  <c r="H562" i="24"/>
  <c r="H563" i="24"/>
  <c r="H564" i="24"/>
  <c r="H565" i="24"/>
  <c r="H566" i="24"/>
  <c r="H567" i="24"/>
  <c r="H568" i="24"/>
  <c r="H569" i="24"/>
  <c r="H570" i="24"/>
  <c r="H571" i="24"/>
  <c r="H572" i="24"/>
  <c r="H573" i="24"/>
  <c r="H574" i="24"/>
  <c r="H575" i="24"/>
  <c r="H576" i="24"/>
  <c r="H577" i="24"/>
  <c r="H578" i="24"/>
  <c r="H579" i="24"/>
  <c r="H580" i="24"/>
  <c r="H581" i="24"/>
  <c r="H582" i="24"/>
  <c r="H583" i="24"/>
  <c r="H584" i="24"/>
  <c r="H585" i="24"/>
  <c r="H586" i="24"/>
  <c r="H587" i="24"/>
  <c r="H588" i="24"/>
  <c r="H589" i="24"/>
  <c r="H590" i="24"/>
  <c r="H591" i="24"/>
  <c r="H592" i="24"/>
  <c r="H593" i="24"/>
  <c r="H594" i="24"/>
  <c r="H595" i="24"/>
  <c r="H596" i="24"/>
  <c r="H597" i="24"/>
  <c r="H598" i="24"/>
  <c r="H599" i="24"/>
  <c r="H600" i="24"/>
  <c r="H601" i="24"/>
  <c r="H602" i="24"/>
  <c r="H603" i="24"/>
  <c r="H604" i="24"/>
  <c r="H605" i="24"/>
  <c r="H606" i="24"/>
  <c r="H607" i="24"/>
  <c r="H608" i="24"/>
  <c r="H609" i="24"/>
  <c r="H610" i="24"/>
  <c r="H611" i="24"/>
  <c r="H612" i="24"/>
  <c r="H613" i="24"/>
  <c r="H614" i="24"/>
  <c r="H615" i="24"/>
  <c r="H616" i="24"/>
  <c r="H617" i="24"/>
  <c r="H618" i="24"/>
  <c r="H619" i="24"/>
  <c r="H620" i="24"/>
  <c r="H621" i="24"/>
  <c r="H622" i="24"/>
  <c r="H623" i="24"/>
  <c r="H624" i="24"/>
  <c r="H625" i="24"/>
  <c r="H626" i="24"/>
  <c r="H627" i="24"/>
  <c r="H628" i="24"/>
  <c r="H629" i="24"/>
  <c r="H630" i="24"/>
  <c r="H631" i="24"/>
  <c r="H632" i="24"/>
  <c r="H633" i="24"/>
  <c r="H634" i="24"/>
  <c r="H635" i="24"/>
  <c r="H636" i="24"/>
  <c r="H637" i="24"/>
  <c r="H638" i="24"/>
  <c r="H639" i="24"/>
  <c r="H640" i="24"/>
  <c r="H641" i="24"/>
  <c r="H642" i="24"/>
  <c r="H643" i="24"/>
  <c r="H644" i="24"/>
  <c r="H645" i="24"/>
  <c r="H646" i="24"/>
  <c r="H647" i="24"/>
  <c r="H648" i="24"/>
  <c r="H649" i="24"/>
  <c r="H650" i="24"/>
  <c r="H651" i="24"/>
  <c r="H652" i="24"/>
  <c r="H653" i="24"/>
  <c r="H654" i="24"/>
  <c r="H655" i="24"/>
  <c r="H656" i="24"/>
  <c r="H657" i="24"/>
  <c r="H658" i="24"/>
  <c r="H659" i="24"/>
  <c r="H660" i="24"/>
  <c r="H661" i="24"/>
  <c r="H662" i="24"/>
  <c r="H663" i="24"/>
  <c r="H664" i="24"/>
  <c r="H665" i="24"/>
  <c r="H666" i="24"/>
  <c r="H667" i="24"/>
  <c r="H668" i="24"/>
  <c r="H669" i="24"/>
  <c r="H670" i="24"/>
  <c r="H671" i="24"/>
  <c r="H672" i="24"/>
  <c r="H673" i="24"/>
  <c r="H674" i="24"/>
  <c r="H675" i="24"/>
  <c r="H676" i="24"/>
  <c r="H677" i="24"/>
  <c r="H678" i="24"/>
  <c r="H679" i="24"/>
  <c r="H680" i="24"/>
  <c r="H681" i="24"/>
  <c r="H2" i="23"/>
  <c r="K5" i="23" s="1"/>
  <c r="H3" i="23"/>
  <c r="H4" i="23"/>
  <c r="K4" i="23" s="1"/>
  <c r="H5" i="23"/>
  <c r="H6" i="23"/>
  <c r="H7" i="23"/>
  <c r="H8" i="23"/>
  <c r="H9" i="23"/>
  <c r="H10" i="23"/>
  <c r="H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383"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410" i="23"/>
  <c r="H411" i="23"/>
  <c r="H412" i="23"/>
  <c r="H413" i="23"/>
  <c r="H414" i="23"/>
  <c r="H415" i="23"/>
  <c r="H416" i="23"/>
  <c r="H417" i="23"/>
  <c r="H418" i="23"/>
  <c r="H419" i="23"/>
  <c r="H420" i="23"/>
  <c r="H421" i="23"/>
  <c r="H422" i="23"/>
  <c r="H423" i="23"/>
  <c r="H424" i="23"/>
  <c r="H425" i="23"/>
  <c r="H426" i="23"/>
  <c r="H427" i="23"/>
  <c r="H428" i="23"/>
  <c r="H429" i="23"/>
  <c r="H430" i="23"/>
  <c r="H431" i="23"/>
  <c r="H432" i="23"/>
  <c r="H433" i="23"/>
  <c r="H434" i="23"/>
  <c r="H435" i="23"/>
  <c r="H436" i="23"/>
  <c r="H437" i="23"/>
  <c r="H438" i="23"/>
  <c r="H439" i="23"/>
  <c r="H440" i="23"/>
  <c r="H441" i="23"/>
  <c r="H442" i="23"/>
  <c r="H443" i="23"/>
  <c r="H444" i="23"/>
  <c r="H445" i="23"/>
  <c r="H446" i="23"/>
  <c r="H447" i="23"/>
  <c r="H448" i="23"/>
  <c r="H449" i="23"/>
  <c r="H450" i="23"/>
  <c r="H451" i="23"/>
  <c r="H452" i="23"/>
  <c r="H453" i="23"/>
  <c r="H454" i="23"/>
  <c r="H455" i="23"/>
  <c r="H456" i="23"/>
  <c r="H457" i="23"/>
  <c r="H458" i="23"/>
  <c r="H459" i="23"/>
  <c r="H460" i="23"/>
  <c r="H461" i="23"/>
  <c r="H462" i="23"/>
  <c r="H463" i="23"/>
  <c r="H464" i="23"/>
  <c r="H465" i="23"/>
  <c r="H466" i="23"/>
  <c r="H467" i="23"/>
  <c r="H468" i="23"/>
  <c r="H469" i="23"/>
  <c r="H470" i="23"/>
  <c r="H471" i="23"/>
  <c r="H472" i="23"/>
  <c r="H473" i="23"/>
  <c r="H474" i="23"/>
  <c r="H475" i="23"/>
  <c r="H476" i="23"/>
  <c r="H477" i="23"/>
  <c r="H478" i="23"/>
  <c r="H479" i="23"/>
  <c r="H480" i="23"/>
  <c r="H481" i="23"/>
  <c r="H482" i="23"/>
  <c r="H483" i="23"/>
  <c r="H484" i="23"/>
  <c r="H485" i="23"/>
  <c r="H486" i="23"/>
  <c r="H487" i="23"/>
  <c r="H488" i="23"/>
  <c r="H489" i="23"/>
  <c r="H490" i="23"/>
  <c r="H491" i="23"/>
  <c r="H492" i="23"/>
  <c r="H493" i="23"/>
  <c r="H494" i="23"/>
  <c r="H495" i="23"/>
  <c r="H496" i="23"/>
  <c r="H497" i="23"/>
  <c r="H498" i="23"/>
  <c r="H499" i="23"/>
  <c r="H500" i="23"/>
  <c r="H501" i="23"/>
  <c r="H502" i="23"/>
  <c r="H503" i="23"/>
  <c r="H504" i="23"/>
  <c r="H505" i="23"/>
  <c r="H506" i="23"/>
  <c r="H507" i="23"/>
  <c r="H508" i="23"/>
  <c r="H509" i="23"/>
  <c r="H510" i="23"/>
  <c r="H511" i="23"/>
  <c r="H512" i="23"/>
  <c r="H513" i="23"/>
  <c r="H514" i="23"/>
  <c r="H515" i="23"/>
  <c r="H516" i="23"/>
  <c r="H517" i="23"/>
  <c r="H518" i="23"/>
  <c r="H519" i="23"/>
  <c r="H520" i="23"/>
  <c r="H521" i="23"/>
  <c r="H522" i="23"/>
  <c r="H523" i="23"/>
  <c r="H524" i="23"/>
  <c r="H525" i="23"/>
  <c r="H526" i="23"/>
  <c r="H527" i="23"/>
  <c r="H528" i="23"/>
  <c r="H529" i="23"/>
  <c r="H530" i="23"/>
  <c r="H531" i="23"/>
  <c r="H532" i="23"/>
  <c r="H533" i="23"/>
  <c r="H534" i="23"/>
  <c r="H535" i="23"/>
  <c r="H536" i="23"/>
  <c r="H537" i="23"/>
  <c r="H538" i="23"/>
  <c r="H539" i="23"/>
  <c r="H540" i="23"/>
  <c r="H541" i="23"/>
  <c r="H542" i="23"/>
  <c r="H543" i="23"/>
  <c r="H544" i="23"/>
  <c r="H545" i="23"/>
  <c r="H546" i="23"/>
  <c r="H547" i="23"/>
  <c r="H548" i="23"/>
  <c r="H549" i="23"/>
  <c r="H550" i="23"/>
  <c r="H551" i="23"/>
  <c r="H552" i="23"/>
  <c r="H553" i="23"/>
  <c r="H554" i="23"/>
  <c r="H555" i="23"/>
  <c r="H556" i="23"/>
  <c r="H557" i="23"/>
  <c r="H558" i="23"/>
  <c r="H559" i="23"/>
  <c r="H560" i="23"/>
  <c r="H561" i="23"/>
  <c r="H562" i="23"/>
  <c r="H563" i="23"/>
  <c r="H564" i="23"/>
  <c r="H565" i="23"/>
  <c r="H566" i="23"/>
  <c r="H567" i="23"/>
  <c r="H568" i="23"/>
  <c r="H569" i="23"/>
  <c r="H570" i="23"/>
  <c r="H571" i="23"/>
  <c r="H572" i="23"/>
  <c r="H573" i="23"/>
  <c r="H574" i="23"/>
  <c r="H575" i="23"/>
  <c r="H576" i="23"/>
  <c r="H577" i="23"/>
  <c r="H578" i="23"/>
  <c r="H579" i="23"/>
  <c r="H580" i="23"/>
  <c r="H581" i="23"/>
  <c r="H582" i="23"/>
  <c r="H583" i="23"/>
  <c r="H584" i="23"/>
  <c r="H585" i="23"/>
  <c r="H586" i="23"/>
  <c r="H587" i="23"/>
  <c r="H588" i="23"/>
  <c r="H589" i="23"/>
  <c r="H590" i="23"/>
  <c r="H591" i="23"/>
  <c r="H592" i="23"/>
  <c r="H593" i="23"/>
  <c r="H594" i="23"/>
  <c r="H595" i="23"/>
  <c r="H596" i="23"/>
  <c r="H597" i="23"/>
  <c r="H598" i="23"/>
  <c r="H599" i="23"/>
  <c r="H600" i="23"/>
  <c r="H601" i="23"/>
  <c r="H602" i="23"/>
  <c r="H603" i="23"/>
  <c r="H604" i="23"/>
  <c r="H605" i="23"/>
  <c r="H606" i="23"/>
  <c r="H607" i="23"/>
  <c r="H608" i="23"/>
  <c r="H609" i="23"/>
  <c r="H610" i="23"/>
  <c r="H611" i="23"/>
  <c r="H612" i="23"/>
  <c r="H613" i="23"/>
  <c r="H614" i="23"/>
  <c r="H615" i="23"/>
  <c r="H616" i="23"/>
  <c r="H617" i="23"/>
  <c r="H618" i="23"/>
  <c r="H619" i="23"/>
  <c r="H620" i="23"/>
  <c r="H621" i="23"/>
  <c r="H622" i="23"/>
  <c r="H623" i="23"/>
  <c r="H624" i="23"/>
  <c r="H625" i="23"/>
  <c r="H626" i="23"/>
  <c r="H627" i="23"/>
  <c r="H628" i="23"/>
  <c r="H629" i="23"/>
  <c r="H630" i="23"/>
  <c r="H631" i="23"/>
  <c r="H632" i="23"/>
  <c r="H633" i="23"/>
  <c r="H634" i="23"/>
  <c r="H635" i="23"/>
  <c r="H636" i="23"/>
  <c r="H637" i="23"/>
  <c r="H638" i="23"/>
  <c r="H639" i="23"/>
  <c r="H640" i="23"/>
  <c r="H641" i="23"/>
  <c r="H642" i="23"/>
  <c r="H643" i="23"/>
  <c r="H644" i="23"/>
  <c r="H645" i="23"/>
  <c r="H646" i="23"/>
  <c r="H647" i="23"/>
  <c r="H648" i="23"/>
  <c r="H649" i="23"/>
  <c r="H650" i="23"/>
  <c r="H651" i="23"/>
  <c r="H652" i="23"/>
  <c r="H653" i="23"/>
  <c r="H654" i="23"/>
  <c r="H655" i="23"/>
  <c r="H656" i="23"/>
  <c r="H657" i="23"/>
  <c r="H658" i="23"/>
  <c r="H659" i="23"/>
  <c r="H660" i="23"/>
  <c r="H661" i="23"/>
  <c r="H662" i="23"/>
  <c r="H663" i="23"/>
  <c r="H664" i="23"/>
  <c r="H665" i="23"/>
  <c r="H666" i="23"/>
  <c r="H667" i="23"/>
  <c r="H668" i="23"/>
  <c r="H669" i="23"/>
  <c r="H670" i="23"/>
  <c r="H671" i="23"/>
  <c r="H672" i="23"/>
  <c r="H673" i="23"/>
  <c r="H674" i="23"/>
  <c r="H675" i="23"/>
  <c r="H676" i="23"/>
  <c r="H677" i="23"/>
  <c r="H678" i="23"/>
  <c r="H679" i="23"/>
  <c r="H680" i="23"/>
  <c r="H681" i="23"/>
  <c r="N2" i="22"/>
  <c r="N3" i="22"/>
  <c r="N4" i="22"/>
  <c r="N5" i="22"/>
  <c r="N6" i="22"/>
  <c r="N7" i="22"/>
  <c r="N8" i="22"/>
  <c r="N9" i="22"/>
  <c r="N10" i="22"/>
  <c r="N11" i="22"/>
  <c r="N12" i="22"/>
  <c r="N13" i="22"/>
  <c r="N14" i="22"/>
  <c r="N15" i="22"/>
  <c r="N16" i="22"/>
  <c r="N17" i="22"/>
  <c r="N18" i="22"/>
  <c r="N19" i="22"/>
  <c r="N20" i="22"/>
  <c r="N21" i="22"/>
  <c r="N22" i="22"/>
  <c r="N23" i="22"/>
  <c r="N24" i="22"/>
  <c r="N25" i="22"/>
  <c r="N26" i="22"/>
  <c r="N27" i="22"/>
  <c r="N28" i="22"/>
  <c r="N29" i="22"/>
  <c r="N30" i="22"/>
  <c r="N31" i="22"/>
  <c r="N32" i="22"/>
  <c r="N33" i="22"/>
  <c r="N34" i="22"/>
  <c r="N35" i="22"/>
  <c r="N36" i="22"/>
  <c r="N37" i="22"/>
  <c r="N38" i="22"/>
  <c r="N39" i="22"/>
  <c r="N40" i="22"/>
  <c r="N41" i="22"/>
  <c r="N42" i="22"/>
  <c r="N43" i="22"/>
  <c r="N44" i="22"/>
  <c r="N45" i="22"/>
  <c r="N46" i="22"/>
  <c r="N47" i="22"/>
  <c r="N48" i="22"/>
  <c r="N49" i="22"/>
  <c r="N50" i="22"/>
  <c r="N51" i="22"/>
  <c r="N52" i="22"/>
  <c r="N53" i="22"/>
  <c r="N54" i="22"/>
  <c r="N55" i="22"/>
  <c r="N56" i="22"/>
  <c r="N57" i="22"/>
  <c r="N58" i="22"/>
  <c r="N59" i="22"/>
  <c r="N60" i="22"/>
  <c r="N61" i="22"/>
  <c r="N62" i="22"/>
  <c r="N63" i="22"/>
  <c r="N64" i="22"/>
  <c r="N65" i="22"/>
  <c r="N66" i="22"/>
  <c r="N67" i="22"/>
  <c r="N68" i="22"/>
  <c r="N69" i="22"/>
  <c r="N70" i="22"/>
  <c r="N71" i="22"/>
  <c r="N72" i="22"/>
  <c r="N73" i="22"/>
  <c r="N74" i="22"/>
  <c r="N75" i="22"/>
  <c r="N76" i="22"/>
  <c r="N77" i="22"/>
  <c r="N78" i="22"/>
  <c r="N79" i="22"/>
  <c r="N80" i="22"/>
  <c r="N81" i="22"/>
  <c r="N82" i="22"/>
  <c r="N83" i="22"/>
  <c r="N84" i="22"/>
  <c r="N85" i="22"/>
  <c r="N86" i="22"/>
  <c r="N87" i="22"/>
  <c r="N88" i="22"/>
  <c r="N89" i="22"/>
  <c r="N90" i="22"/>
  <c r="N91" i="22"/>
  <c r="N92" i="22"/>
  <c r="N93" i="22"/>
  <c r="N94" i="22"/>
  <c r="N95" i="22"/>
  <c r="N96" i="22"/>
  <c r="N97" i="22"/>
  <c r="N98" i="22"/>
  <c r="N99" i="22"/>
  <c r="N100" i="22"/>
  <c r="N101" i="22"/>
  <c r="N102" i="22"/>
  <c r="N103" i="22"/>
  <c r="N104" i="22"/>
  <c r="N105" i="22"/>
  <c r="N106" i="22"/>
  <c r="N107" i="22"/>
  <c r="N108" i="22"/>
  <c r="N109" i="22"/>
  <c r="N110" i="22"/>
  <c r="N111" i="22"/>
  <c r="N112" i="22"/>
  <c r="N113" i="22"/>
  <c r="N114" i="22"/>
  <c r="N115" i="22"/>
  <c r="N116" i="22"/>
  <c r="N117" i="22"/>
  <c r="N118" i="22"/>
  <c r="N119" i="22"/>
  <c r="N120" i="22"/>
  <c r="N121" i="22"/>
  <c r="N122" i="22"/>
  <c r="N123" i="22"/>
  <c r="N124" i="22"/>
  <c r="N125" i="22"/>
  <c r="N126" i="22"/>
  <c r="N127" i="22"/>
  <c r="N128" i="22"/>
  <c r="N129" i="22"/>
  <c r="N130" i="22"/>
  <c r="N131" i="22"/>
  <c r="N132" i="22"/>
  <c r="N133" i="22"/>
  <c r="N134" i="22"/>
  <c r="N135" i="22"/>
  <c r="N136" i="22"/>
  <c r="N137" i="22"/>
  <c r="N138" i="22"/>
  <c r="N139" i="22"/>
  <c r="N140" i="22"/>
  <c r="N141" i="22"/>
  <c r="N142" i="22"/>
  <c r="N143" i="22"/>
  <c r="N144" i="22"/>
  <c r="N145" i="22"/>
  <c r="N146" i="22"/>
  <c r="N147" i="22"/>
  <c r="N148" i="22"/>
  <c r="N149" i="22"/>
  <c r="N150" i="22"/>
  <c r="N151" i="22"/>
  <c r="N152" i="22"/>
  <c r="N153" i="22"/>
  <c r="N154" i="22"/>
  <c r="N155" i="22"/>
  <c r="N156" i="22"/>
  <c r="N157" i="22"/>
  <c r="N158" i="22"/>
  <c r="N159" i="22"/>
  <c r="N160" i="22"/>
  <c r="N161" i="22"/>
  <c r="N162" i="22"/>
  <c r="N163" i="22"/>
  <c r="N164" i="22"/>
  <c r="N165" i="22"/>
  <c r="N166" i="22"/>
  <c r="N167" i="22"/>
  <c r="N168" i="22"/>
  <c r="N169" i="22"/>
  <c r="N170" i="22"/>
  <c r="N171" i="22"/>
  <c r="N172" i="22"/>
  <c r="N173" i="22"/>
  <c r="N174" i="22"/>
  <c r="N175" i="22"/>
  <c r="N176" i="22"/>
  <c r="N177" i="22"/>
  <c r="N178" i="22"/>
  <c r="N179" i="22"/>
  <c r="N180" i="22"/>
  <c r="N181" i="22"/>
  <c r="N182" i="22"/>
  <c r="N183" i="22"/>
  <c r="N184" i="22"/>
  <c r="N185" i="22"/>
  <c r="N186" i="22"/>
  <c r="N187" i="22"/>
  <c r="N188" i="22"/>
  <c r="N189" i="22"/>
  <c r="N190" i="22"/>
  <c r="N191" i="22"/>
  <c r="N192" i="22"/>
  <c r="N193" i="22"/>
  <c r="N194" i="22"/>
  <c r="N195" i="22"/>
  <c r="N196" i="22"/>
  <c r="N197" i="22"/>
  <c r="N198" i="22"/>
  <c r="N199" i="22"/>
  <c r="N200" i="22"/>
  <c r="N201" i="22"/>
  <c r="N202" i="22"/>
  <c r="N203" i="22"/>
  <c r="N204" i="22"/>
  <c r="N205" i="22"/>
  <c r="N206" i="22"/>
  <c r="N207" i="22"/>
  <c r="N208" i="22"/>
  <c r="N209" i="22"/>
  <c r="N210" i="22"/>
  <c r="N211" i="22"/>
  <c r="N212" i="22"/>
  <c r="N213" i="22"/>
  <c r="N214" i="22"/>
  <c r="N215" i="22"/>
  <c r="N216" i="22"/>
  <c r="N217" i="22"/>
  <c r="N218" i="22"/>
  <c r="N219" i="22"/>
  <c r="N220" i="22"/>
  <c r="N221" i="22"/>
  <c r="N222" i="22"/>
  <c r="N223" i="22"/>
  <c r="N224" i="22"/>
  <c r="N225" i="22"/>
  <c r="N226" i="22"/>
  <c r="N227" i="22"/>
  <c r="N228" i="22"/>
  <c r="N229" i="22"/>
  <c r="N230" i="22"/>
  <c r="N231" i="22"/>
  <c r="N232" i="22"/>
  <c r="N233" i="22"/>
  <c r="N234" i="22"/>
  <c r="N235" i="22"/>
  <c r="N236" i="22"/>
  <c r="N237" i="22"/>
  <c r="N238" i="22"/>
  <c r="N239" i="22"/>
  <c r="N240" i="22"/>
  <c r="N241" i="22"/>
  <c r="N242" i="22"/>
  <c r="N243" i="22"/>
  <c r="N244" i="22"/>
  <c r="N245" i="22"/>
  <c r="N246" i="22"/>
  <c r="N247" i="22"/>
  <c r="N248" i="22"/>
  <c r="N249" i="22"/>
  <c r="N250" i="22"/>
  <c r="N251" i="22"/>
  <c r="N252" i="22"/>
  <c r="N253" i="22"/>
  <c r="N254" i="22"/>
  <c r="N255" i="22"/>
  <c r="N256" i="22"/>
  <c r="N257" i="22"/>
  <c r="N258" i="22"/>
  <c r="N259" i="22"/>
  <c r="N260" i="22"/>
  <c r="N261" i="22"/>
  <c r="N262" i="22"/>
  <c r="N263" i="22"/>
  <c r="N264" i="22"/>
  <c r="N265" i="22"/>
  <c r="N266" i="22"/>
  <c r="N267" i="22"/>
  <c r="N268" i="22"/>
  <c r="N269" i="22"/>
  <c r="N270" i="22"/>
  <c r="N271" i="22"/>
  <c r="N272" i="22"/>
  <c r="N273" i="22"/>
  <c r="N274" i="22"/>
  <c r="N275" i="22"/>
  <c r="N276" i="22"/>
  <c r="N277" i="22"/>
  <c r="N278" i="22"/>
  <c r="N279" i="22"/>
  <c r="N280" i="22"/>
  <c r="N281" i="22"/>
  <c r="N282" i="22"/>
  <c r="N283" i="22"/>
  <c r="N284" i="22"/>
  <c r="N285" i="22"/>
  <c r="N286" i="22"/>
  <c r="N287" i="22"/>
  <c r="N288" i="22"/>
  <c r="N289" i="22"/>
  <c r="N290" i="22"/>
  <c r="N291" i="22"/>
  <c r="N292" i="22"/>
  <c r="N293" i="22"/>
  <c r="N294" i="22"/>
  <c r="N295" i="22"/>
  <c r="N296" i="22"/>
  <c r="N297" i="22"/>
  <c r="N298" i="22"/>
  <c r="N299" i="22"/>
  <c r="N300" i="22"/>
  <c r="N301" i="22"/>
  <c r="N302" i="22"/>
  <c r="N303" i="22"/>
  <c r="N304" i="22"/>
  <c r="N305" i="22"/>
  <c r="N306" i="22"/>
  <c r="N307" i="22"/>
  <c r="N308" i="22"/>
  <c r="N309" i="22"/>
  <c r="N310" i="22"/>
  <c r="N311" i="22"/>
  <c r="N312" i="22"/>
  <c r="N313" i="22"/>
  <c r="N314" i="22"/>
  <c r="N315" i="22"/>
  <c r="N316" i="22"/>
  <c r="N317" i="22"/>
  <c r="N318" i="22"/>
  <c r="N319" i="22"/>
  <c r="N320" i="22"/>
  <c r="N321" i="22"/>
  <c r="N322" i="22"/>
  <c r="N323" i="22"/>
  <c r="N324" i="22"/>
  <c r="N325" i="22"/>
  <c r="N326" i="22"/>
  <c r="N327" i="22"/>
  <c r="N328" i="22"/>
  <c r="N329" i="22"/>
  <c r="N330" i="22"/>
  <c r="N331" i="22"/>
  <c r="N332" i="22"/>
  <c r="N333" i="22"/>
  <c r="N334" i="22"/>
  <c r="N335" i="22"/>
  <c r="N336" i="22"/>
  <c r="N337" i="22"/>
  <c r="N338" i="22"/>
  <c r="N339" i="22"/>
  <c r="N340" i="22"/>
  <c r="N341" i="22"/>
  <c r="N342" i="22"/>
  <c r="N343" i="22"/>
  <c r="N344" i="22"/>
  <c r="N345" i="22"/>
  <c r="N346" i="22"/>
  <c r="N347" i="22"/>
  <c r="N348" i="22"/>
  <c r="N349" i="22"/>
  <c r="N350" i="22"/>
  <c r="N351" i="22"/>
  <c r="N352" i="22"/>
  <c r="N353" i="22"/>
  <c r="N354" i="22"/>
  <c r="N355" i="22"/>
  <c r="N356" i="22"/>
  <c r="N357" i="22"/>
  <c r="N358" i="22"/>
  <c r="N359" i="22"/>
  <c r="N360" i="22"/>
  <c r="N361" i="22"/>
  <c r="N362" i="22"/>
  <c r="N363" i="22"/>
  <c r="N364" i="22"/>
  <c r="N365" i="22"/>
  <c r="N366" i="22"/>
  <c r="N367" i="22"/>
  <c r="N368" i="22"/>
  <c r="N369" i="22"/>
  <c r="N370" i="22"/>
  <c r="N371" i="22"/>
  <c r="N372" i="22"/>
  <c r="N373" i="22"/>
  <c r="N374" i="22"/>
  <c r="N375" i="22"/>
  <c r="N376" i="22"/>
  <c r="N377" i="22"/>
  <c r="N378" i="22"/>
  <c r="N379" i="22"/>
  <c r="N380" i="22"/>
  <c r="N381" i="22"/>
  <c r="N382" i="22"/>
  <c r="N383" i="22"/>
  <c r="N384" i="22"/>
  <c r="N385" i="22"/>
  <c r="N386" i="22"/>
  <c r="N387" i="22"/>
  <c r="N388" i="22"/>
  <c r="N389" i="22"/>
  <c r="N390" i="22"/>
  <c r="N391" i="22"/>
  <c r="N392" i="22"/>
  <c r="N393" i="22"/>
  <c r="N394" i="22"/>
  <c r="N395" i="22"/>
  <c r="N396" i="22"/>
  <c r="N397" i="22"/>
  <c r="N398" i="22"/>
  <c r="N399" i="22"/>
  <c r="N400" i="22"/>
  <c r="N401" i="22"/>
  <c r="N402" i="22"/>
  <c r="N403" i="22"/>
  <c r="N404" i="22"/>
  <c r="N405" i="22"/>
  <c r="N406" i="22"/>
  <c r="N407" i="22"/>
  <c r="N408" i="22"/>
  <c r="N409" i="22"/>
  <c r="N410" i="22"/>
  <c r="N411" i="22"/>
  <c r="N412" i="22"/>
  <c r="N413" i="22"/>
  <c r="N414" i="22"/>
  <c r="N415" i="22"/>
  <c r="N416" i="22"/>
  <c r="N417" i="22"/>
  <c r="N418" i="22"/>
  <c r="N419" i="22"/>
  <c r="N420" i="22"/>
  <c r="N421" i="22"/>
  <c r="N422" i="22"/>
  <c r="N423" i="22"/>
  <c r="N424" i="22"/>
  <c r="N425" i="22"/>
  <c r="N426" i="22"/>
  <c r="N427" i="22"/>
  <c r="N428" i="22"/>
  <c r="N429" i="22"/>
  <c r="N430" i="22"/>
  <c r="N431" i="22"/>
  <c r="N432" i="22"/>
  <c r="N433" i="22"/>
  <c r="N434" i="22"/>
  <c r="N435" i="22"/>
  <c r="N436" i="22"/>
  <c r="N437" i="22"/>
  <c r="N438" i="22"/>
  <c r="N439" i="22"/>
  <c r="N440" i="22"/>
  <c r="N441" i="22"/>
  <c r="N442" i="22"/>
  <c r="N443" i="22"/>
  <c r="N444" i="22"/>
  <c r="N445" i="22"/>
  <c r="N446" i="22"/>
  <c r="N447" i="22"/>
  <c r="N448" i="22"/>
  <c r="N449" i="22"/>
  <c r="N450" i="22"/>
  <c r="N451" i="22"/>
  <c r="N452" i="22"/>
  <c r="N453" i="22"/>
  <c r="N454" i="22"/>
  <c r="N455" i="22"/>
  <c r="N456" i="22"/>
  <c r="N457" i="22"/>
  <c r="N458" i="22"/>
  <c r="N459" i="22"/>
  <c r="N460" i="22"/>
  <c r="N461" i="22"/>
  <c r="N462" i="22"/>
  <c r="N463" i="22"/>
  <c r="N464" i="22"/>
  <c r="N465" i="22"/>
  <c r="N466" i="22"/>
  <c r="N467" i="22"/>
  <c r="N468" i="22"/>
  <c r="N469" i="22"/>
  <c r="N470" i="22"/>
  <c r="N471" i="22"/>
  <c r="N472" i="22"/>
  <c r="N473" i="22"/>
  <c r="N474" i="22"/>
  <c r="N475" i="22"/>
  <c r="N476" i="22"/>
  <c r="N477" i="22"/>
  <c r="N478" i="22"/>
  <c r="N479" i="22"/>
  <c r="N480" i="22"/>
  <c r="N481" i="22"/>
  <c r="N482" i="22"/>
  <c r="N483" i="22"/>
  <c r="N484" i="22"/>
  <c r="N485" i="22"/>
  <c r="N486" i="22"/>
  <c r="N487" i="22"/>
  <c r="N488" i="22"/>
  <c r="N489" i="22"/>
  <c r="N490" i="22"/>
  <c r="N491" i="22"/>
  <c r="N492" i="22"/>
  <c r="N493" i="22"/>
  <c r="N494" i="22"/>
  <c r="N495" i="22"/>
  <c r="N496" i="22"/>
  <c r="N497" i="22"/>
  <c r="N498" i="22"/>
  <c r="N499" i="22"/>
  <c r="N500" i="22"/>
  <c r="N501" i="22"/>
  <c r="N502" i="22"/>
  <c r="N503" i="22"/>
  <c r="N504" i="22"/>
  <c r="N505" i="22"/>
  <c r="N506" i="22"/>
  <c r="N507" i="22"/>
  <c r="N508" i="22"/>
  <c r="N509" i="22"/>
  <c r="N510" i="22"/>
  <c r="N511" i="22"/>
  <c r="N512" i="22"/>
  <c r="N513" i="22"/>
  <c r="N514" i="22"/>
  <c r="N515" i="22"/>
  <c r="N516" i="22"/>
  <c r="N517" i="22"/>
  <c r="N518" i="22"/>
  <c r="N519" i="22"/>
  <c r="N520" i="22"/>
  <c r="N521" i="22"/>
  <c r="N522" i="22"/>
  <c r="N523" i="22"/>
  <c r="N524" i="22"/>
  <c r="N525" i="22"/>
  <c r="N526" i="22"/>
  <c r="N527" i="22"/>
  <c r="N528" i="22"/>
  <c r="N529" i="22"/>
  <c r="N530" i="22"/>
  <c r="N531" i="22"/>
  <c r="N532" i="22"/>
  <c r="N533" i="22"/>
  <c r="N534" i="22"/>
  <c r="N535" i="22"/>
  <c r="N536" i="22"/>
  <c r="N537" i="22"/>
  <c r="N538" i="22"/>
  <c r="N539" i="22"/>
  <c r="N540" i="22"/>
  <c r="N541" i="22"/>
  <c r="N542" i="22"/>
  <c r="N543" i="22"/>
  <c r="N544" i="22"/>
  <c r="N545" i="22"/>
  <c r="N546" i="22"/>
  <c r="N547" i="22"/>
  <c r="N548" i="22"/>
  <c r="N549" i="22"/>
  <c r="N550" i="22"/>
  <c r="N551" i="22"/>
  <c r="N552" i="22"/>
  <c r="N553" i="22"/>
  <c r="N554" i="22"/>
  <c r="N555" i="22"/>
  <c r="N556" i="22"/>
  <c r="N557" i="22"/>
  <c r="N558" i="22"/>
  <c r="N559" i="22"/>
  <c r="N560" i="22"/>
  <c r="N561" i="22"/>
  <c r="N562" i="22"/>
  <c r="N563" i="22"/>
  <c r="N564" i="22"/>
  <c r="N565" i="22"/>
  <c r="N566" i="22"/>
  <c r="N567" i="22"/>
  <c r="N568" i="22"/>
  <c r="N569" i="22"/>
  <c r="N570" i="22"/>
  <c r="N571" i="22"/>
  <c r="N572" i="22"/>
  <c r="N573" i="22"/>
  <c r="N574" i="22"/>
  <c r="N575" i="22"/>
  <c r="N576" i="22"/>
  <c r="N577" i="22"/>
  <c r="N578" i="22"/>
  <c r="N579" i="22"/>
  <c r="N580" i="22"/>
  <c r="N581" i="22"/>
  <c r="N582" i="22"/>
  <c r="N583" i="22"/>
  <c r="N584" i="22"/>
  <c r="N585" i="22"/>
  <c r="N586" i="22"/>
  <c r="N587" i="22"/>
  <c r="N588" i="22"/>
  <c r="N589" i="22"/>
  <c r="N590" i="22"/>
  <c r="N591" i="22"/>
  <c r="N592" i="22"/>
  <c r="N593" i="22"/>
  <c r="N594" i="22"/>
  <c r="N595" i="22"/>
  <c r="N596" i="22"/>
  <c r="N597" i="22"/>
  <c r="N598" i="22"/>
  <c r="N599" i="22"/>
  <c r="N600" i="22"/>
  <c r="N601" i="22"/>
  <c r="N602" i="22"/>
  <c r="N603" i="22"/>
  <c r="N604" i="22"/>
  <c r="N605" i="22"/>
  <c r="N606" i="22"/>
  <c r="N607" i="22"/>
  <c r="N608" i="22"/>
  <c r="N609" i="22"/>
  <c r="N610" i="22"/>
  <c r="N611" i="22"/>
  <c r="N612" i="22"/>
  <c r="N613" i="22"/>
  <c r="N614" i="22"/>
  <c r="N615" i="22"/>
  <c r="N616" i="22"/>
  <c r="N617" i="22"/>
  <c r="N618" i="22"/>
  <c r="N619" i="22"/>
  <c r="N620" i="22"/>
  <c r="N621" i="22"/>
  <c r="N622" i="22"/>
  <c r="N623" i="22"/>
  <c r="N624" i="22"/>
  <c r="N625" i="22"/>
  <c r="N626" i="22"/>
  <c r="N627" i="22"/>
  <c r="N628" i="22"/>
  <c r="N629" i="22"/>
  <c r="N630" i="22"/>
  <c r="N631" i="22"/>
  <c r="N632" i="22"/>
  <c r="N633" i="22"/>
  <c r="N634" i="22"/>
  <c r="N635" i="22"/>
  <c r="N636" i="22"/>
  <c r="N637" i="22"/>
  <c r="N638" i="22"/>
  <c r="N639" i="22"/>
  <c r="N640" i="22"/>
  <c r="N641" i="22"/>
  <c r="N642" i="22"/>
  <c r="N643" i="22"/>
  <c r="N644" i="22"/>
  <c r="N645" i="22"/>
  <c r="N646" i="22"/>
  <c r="N647" i="22"/>
  <c r="N648" i="22"/>
  <c r="N649" i="22"/>
  <c r="N650" i="22"/>
  <c r="N651" i="22"/>
  <c r="N652" i="22"/>
  <c r="N653" i="22"/>
  <c r="N654" i="22"/>
  <c r="N655" i="22"/>
  <c r="N656" i="22"/>
  <c r="N657" i="22"/>
  <c r="N658" i="22"/>
  <c r="N659" i="22"/>
  <c r="N660" i="22"/>
  <c r="N661" i="22"/>
  <c r="N662" i="22"/>
  <c r="N663" i="22"/>
  <c r="N664" i="22"/>
  <c r="N665" i="22"/>
  <c r="N666" i="22"/>
  <c r="N667" i="22"/>
  <c r="N668" i="22"/>
  <c r="N669" i="22"/>
  <c r="N670" i="22"/>
  <c r="N671" i="22"/>
  <c r="N672" i="22"/>
  <c r="N673" i="22"/>
  <c r="N674" i="22"/>
  <c r="N675" i="22"/>
  <c r="N676" i="22"/>
  <c r="N677" i="22"/>
  <c r="N678" i="22"/>
  <c r="N679" i="22"/>
  <c r="N680" i="22"/>
  <c r="N681" i="22"/>
  <c r="H2" i="21"/>
  <c r="K2" i="21"/>
  <c r="H3" i="21"/>
  <c r="H4" i="21"/>
  <c r="H5" i="21"/>
  <c r="H6" i="21"/>
  <c r="H7" i="21"/>
  <c r="H8" i="21"/>
  <c r="H9" i="21"/>
  <c r="K4" i="21" s="1"/>
  <c r="H10" i="21"/>
  <c r="H11" i="21"/>
  <c r="K3" i="21" s="1"/>
  <c r="K5" i="21" s="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5" i="21"/>
  <c r="H216" i="21"/>
  <c r="H217" i="21"/>
  <c r="H218" i="21"/>
  <c r="H219" i="21"/>
  <c r="H220" i="21"/>
  <c r="H221" i="21"/>
  <c r="H222" i="21"/>
  <c r="H223" i="21"/>
  <c r="H224" i="21"/>
  <c r="H225" i="21"/>
  <c r="H226" i="21"/>
  <c r="H227" i="21"/>
  <c r="H228" i="21"/>
  <c r="H229" i="21"/>
  <c r="H230" i="21"/>
  <c r="H231" i="21"/>
  <c r="H232" i="21"/>
  <c r="H233" i="21"/>
  <c r="H234" i="21"/>
  <c r="H235" i="21"/>
  <c r="H236" i="21"/>
  <c r="H237" i="21"/>
  <c r="H238" i="21"/>
  <c r="H239" i="21"/>
  <c r="H240" i="21"/>
  <c r="H241" i="21"/>
  <c r="H242" i="21"/>
  <c r="H243" i="21"/>
  <c r="H244" i="21"/>
  <c r="H245" i="21"/>
  <c r="H246" i="21"/>
  <c r="H247" i="21"/>
  <c r="H248" i="21"/>
  <c r="H249" i="21"/>
  <c r="H250" i="21"/>
  <c r="H251" i="21"/>
  <c r="H252" i="21"/>
  <c r="H253" i="21"/>
  <c r="H254"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308" i="21"/>
  <c r="H309" i="21"/>
  <c r="H310" i="21"/>
  <c r="H311" i="21"/>
  <c r="H312" i="21"/>
  <c r="H313" i="21"/>
  <c r="H314" i="21"/>
  <c r="H315" i="21"/>
  <c r="H316" i="21"/>
  <c r="H317" i="21"/>
  <c r="H318" i="21"/>
  <c r="H319" i="21"/>
  <c r="H320" i="21"/>
  <c r="H321" i="21"/>
  <c r="H322" i="21"/>
  <c r="H323" i="21"/>
  <c r="H324" i="21"/>
  <c r="H325" i="21"/>
  <c r="H326" i="21"/>
  <c r="H327" i="21"/>
  <c r="H328" i="21"/>
  <c r="H329" i="21"/>
  <c r="H330" i="21"/>
  <c r="H331" i="21"/>
  <c r="H332" i="21"/>
  <c r="H333" i="21"/>
  <c r="H334" i="21"/>
  <c r="H335" i="21"/>
  <c r="H336" i="21"/>
  <c r="H337" i="21"/>
  <c r="H338"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4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H442" i="21"/>
  <c r="H443" i="21"/>
  <c r="H444" i="21"/>
  <c r="H445" i="21"/>
  <c r="H446" i="21"/>
  <c r="H447" i="21"/>
  <c r="H448" i="21"/>
  <c r="H449" i="21"/>
  <c r="H450" i="21"/>
  <c r="H451" i="21"/>
  <c r="H452" i="21"/>
  <c r="H453" i="21"/>
  <c r="H454" i="21"/>
  <c r="H455" i="21"/>
  <c r="H456" i="21"/>
  <c r="H457" i="21"/>
  <c r="H458" i="21"/>
  <c r="H459" i="21"/>
  <c r="H460" i="21"/>
  <c r="H461" i="21"/>
  <c r="H462" i="21"/>
  <c r="H463" i="21"/>
  <c r="H464" i="21"/>
  <c r="H465" i="21"/>
  <c r="H466" i="21"/>
  <c r="H467" i="21"/>
  <c r="H468" i="21"/>
  <c r="H469" i="21"/>
  <c r="H470" i="21"/>
  <c r="H471" i="21"/>
  <c r="H472" i="21"/>
  <c r="H473" i="21"/>
  <c r="H474" i="21"/>
  <c r="H475" i="21"/>
  <c r="H476" i="21"/>
  <c r="H477" i="21"/>
  <c r="H478" i="21"/>
  <c r="H479" i="21"/>
  <c r="H480" i="21"/>
  <c r="H481" i="21"/>
  <c r="H482" i="21"/>
  <c r="H483" i="21"/>
  <c r="H484" i="21"/>
  <c r="H485" i="21"/>
  <c r="H486" i="21"/>
  <c r="H487" i="21"/>
  <c r="H488" i="21"/>
  <c r="H489" i="21"/>
  <c r="H490" i="21"/>
  <c r="H491" i="21"/>
  <c r="H492" i="21"/>
  <c r="H493" i="21"/>
  <c r="H494" i="21"/>
  <c r="H495" i="21"/>
  <c r="H496" i="21"/>
  <c r="H497" i="21"/>
  <c r="H498" i="21"/>
  <c r="H499" i="21"/>
  <c r="H500" i="21"/>
  <c r="H501" i="21"/>
  <c r="H502" i="21"/>
  <c r="H503" i="21"/>
  <c r="H504" i="21"/>
  <c r="H505" i="21"/>
  <c r="H506" i="21"/>
  <c r="H507" i="21"/>
  <c r="H508" i="21"/>
  <c r="H509" i="21"/>
  <c r="H510" i="21"/>
  <c r="H511" i="21"/>
  <c r="H512" i="21"/>
  <c r="H513" i="21"/>
  <c r="H514" i="21"/>
  <c r="H515" i="21"/>
  <c r="H516" i="21"/>
  <c r="H517" i="21"/>
  <c r="H518" i="21"/>
  <c r="H519" i="21"/>
  <c r="H520" i="21"/>
  <c r="H521" i="21"/>
  <c r="H522" i="21"/>
  <c r="H523" i="21"/>
  <c r="H524" i="21"/>
  <c r="H525" i="21"/>
  <c r="H526" i="21"/>
  <c r="H527" i="21"/>
  <c r="H528" i="21"/>
  <c r="H529" i="21"/>
  <c r="H530" i="21"/>
  <c r="H531" i="21"/>
  <c r="H532" i="21"/>
  <c r="H533" i="21"/>
  <c r="H534" i="21"/>
  <c r="H535" i="21"/>
  <c r="H536" i="21"/>
  <c r="H537" i="21"/>
  <c r="H538" i="21"/>
  <c r="H539" i="21"/>
  <c r="H540" i="21"/>
  <c r="H541" i="21"/>
  <c r="H542" i="21"/>
  <c r="H543" i="21"/>
  <c r="H544" i="21"/>
  <c r="H545" i="21"/>
  <c r="H546" i="21"/>
  <c r="H547" i="21"/>
  <c r="H548" i="21"/>
  <c r="H549" i="21"/>
  <c r="H550" i="21"/>
  <c r="H551" i="21"/>
  <c r="H552" i="21"/>
  <c r="H553" i="21"/>
  <c r="H554" i="21"/>
  <c r="H555" i="21"/>
  <c r="H556" i="21"/>
  <c r="H557" i="21"/>
  <c r="H558" i="21"/>
  <c r="H559" i="21"/>
  <c r="H560" i="21"/>
  <c r="H561" i="21"/>
  <c r="H562" i="21"/>
  <c r="H563" i="21"/>
  <c r="H564" i="21"/>
  <c r="H565" i="21"/>
  <c r="H566" i="21"/>
  <c r="H567" i="21"/>
  <c r="H568" i="21"/>
  <c r="H569" i="21"/>
  <c r="H570" i="21"/>
  <c r="H571" i="21"/>
  <c r="H572" i="21"/>
  <c r="H573" i="21"/>
  <c r="H574" i="21"/>
  <c r="H575" i="21"/>
  <c r="H576" i="21"/>
  <c r="H577" i="21"/>
  <c r="H578" i="21"/>
  <c r="H579" i="21"/>
  <c r="H580" i="21"/>
  <c r="H581" i="21"/>
  <c r="H582" i="21"/>
  <c r="H583" i="21"/>
  <c r="H584" i="21"/>
  <c r="H585" i="21"/>
  <c r="H586" i="21"/>
  <c r="H587" i="21"/>
  <c r="H588" i="21"/>
  <c r="H589" i="21"/>
  <c r="H590" i="21"/>
  <c r="H591" i="21"/>
  <c r="H592" i="21"/>
  <c r="H593" i="21"/>
  <c r="H594" i="21"/>
  <c r="H595" i="21"/>
  <c r="H596" i="21"/>
  <c r="H597" i="21"/>
  <c r="H598" i="21"/>
  <c r="H599" i="21"/>
  <c r="H600" i="21"/>
  <c r="H601" i="21"/>
  <c r="H602" i="21"/>
  <c r="H603" i="21"/>
  <c r="H604" i="21"/>
  <c r="H605" i="21"/>
  <c r="H606" i="21"/>
  <c r="H607" i="21"/>
  <c r="H608" i="21"/>
  <c r="H609" i="21"/>
  <c r="H610" i="21"/>
  <c r="H611" i="21"/>
  <c r="H612" i="21"/>
  <c r="H613" i="21"/>
  <c r="H614" i="21"/>
  <c r="H615" i="21"/>
  <c r="H616" i="21"/>
  <c r="H617" i="21"/>
  <c r="H618" i="21"/>
  <c r="H619" i="21"/>
  <c r="H620" i="21"/>
  <c r="H621" i="21"/>
  <c r="H622" i="21"/>
  <c r="H623" i="21"/>
  <c r="H624" i="21"/>
  <c r="H625" i="21"/>
  <c r="H626" i="21"/>
  <c r="H627" i="21"/>
  <c r="H628" i="21"/>
  <c r="H629" i="21"/>
  <c r="H630" i="21"/>
  <c r="H631" i="21"/>
  <c r="H632" i="21"/>
  <c r="H633" i="21"/>
  <c r="H634" i="21"/>
  <c r="H635" i="21"/>
  <c r="H636" i="21"/>
  <c r="H637" i="21"/>
  <c r="H638" i="21"/>
  <c r="H639" i="21"/>
  <c r="H640" i="21"/>
  <c r="H641" i="21"/>
  <c r="H642" i="21"/>
  <c r="H643" i="21"/>
  <c r="H644" i="21"/>
  <c r="H645" i="21"/>
  <c r="H646" i="21"/>
  <c r="H647" i="21"/>
  <c r="H648" i="21"/>
  <c r="H649" i="21"/>
  <c r="H650" i="21"/>
  <c r="H651" i="21"/>
  <c r="H652" i="21"/>
  <c r="H653" i="21"/>
  <c r="H654" i="21"/>
  <c r="H655" i="21"/>
  <c r="H656" i="21"/>
  <c r="H657" i="21"/>
  <c r="H658" i="21"/>
  <c r="H659" i="21"/>
  <c r="H660" i="21"/>
  <c r="H661" i="21"/>
  <c r="H662" i="21"/>
  <c r="H663" i="21"/>
  <c r="H664" i="21"/>
  <c r="H665" i="21"/>
  <c r="H666" i="21"/>
  <c r="H667" i="21"/>
  <c r="H668" i="21"/>
  <c r="H669" i="21"/>
  <c r="H670" i="21"/>
  <c r="H671" i="21"/>
  <c r="H672" i="21"/>
  <c r="H673" i="21"/>
  <c r="H674" i="21"/>
  <c r="H675" i="21"/>
  <c r="H676" i="21"/>
  <c r="H677" i="21"/>
  <c r="H678" i="21"/>
  <c r="H679" i="21"/>
  <c r="H680" i="21"/>
  <c r="H681" i="21"/>
  <c r="H2" i="20"/>
  <c r="H3" i="20"/>
  <c r="H4" i="20"/>
  <c r="K4" i="20" s="1"/>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4" i="20"/>
  <c r="H265" i="20"/>
  <c r="H266" i="20"/>
  <c r="H267" i="20"/>
  <c r="H268" i="20"/>
  <c r="H269" i="20"/>
  <c r="H270" i="20"/>
  <c r="H271" i="20"/>
  <c r="H272" i="20"/>
  <c r="H273" i="20"/>
  <c r="H274" i="20"/>
  <c r="H275" i="20"/>
  <c r="H276" i="20"/>
  <c r="H277" i="20"/>
  <c r="H278" i="20"/>
  <c r="H279" i="20"/>
  <c r="H280" i="20"/>
  <c r="H281" i="20"/>
  <c r="H282" i="20"/>
  <c r="H283" i="20"/>
  <c r="H284" i="20"/>
  <c r="H285" i="20"/>
  <c r="H286" i="20"/>
  <c r="H287" i="20"/>
  <c r="H288" i="20"/>
  <c r="H289" i="20"/>
  <c r="H290" i="20"/>
  <c r="H291" i="20"/>
  <c r="H292" i="20"/>
  <c r="H293" i="20"/>
  <c r="H294" i="20"/>
  <c r="H295" i="20"/>
  <c r="H296" i="20"/>
  <c r="H297" i="20"/>
  <c r="H298" i="20"/>
  <c r="H299" i="20"/>
  <c r="H300" i="20"/>
  <c r="H301" i="20"/>
  <c r="H302" i="20"/>
  <c r="H303" i="20"/>
  <c r="H304" i="20"/>
  <c r="H305" i="20"/>
  <c r="H306" i="20"/>
  <c r="H307" i="20"/>
  <c r="H308" i="20"/>
  <c r="H309" i="20"/>
  <c r="H310" i="20"/>
  <c r="H311" i="20"/>
  <c r="H312" i="20"/>
  <c r="H313" i="20"/>
  <c r="H314" i="20"/>
  <c r="H315" i="20"/>
  <c r="H316" i="20"/>
  <c r="H317" i="20"/>
  <c r="H318" i="20"/>
  <c r="H319" i="20"/>
  <c r="H320" i="20"/>
  <c r="H321" i="20"/>
  <c r="H322" i="20"/>
  <c r="H323" i="20"/>
  <c r="H324" i="20"/>
  <c r="H325" i="20"/>
  <c r="H326" i="20"/>
  <c r="H327" i="20"/>
  <c r="H328" i="20"/>
  <c r="H329" i="20"/>
  <c r="H330" i="20"/>
  <c r="H331" i="20"/>
  <c r="H332" i="20"/>
  <c r="H333" i="20"/>
  <c r="H334" i="20"/>
  <c r="H335" i="20"/>
  <c r="H336" i="20"/>
  <c r="H337" i="20"/>
  <c r="H338" i="20"/>
  <c r="H339" i="20"/>
  <c r="H340" i="20"/>
  <c r="H341" i="20"/>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H368" i="20"/>
  <c r="H369" i="20"/>
  <c r="H370" i="20"/>
  <c r="H371" i="20"/>
  <c r="H372" i="20"/>
  <c r="H373" i="20"/>
  <c r="H374" i="20"/>
  <c r="H375" i="20"/>
  <c r="H376" i="20"/>
  <c r="H377" i="20"/>
  <c r="H378" i="20"/>
  <c r="H379" i="20"/>
  <c r="H380" i="20"/>
  <c r="H381" i="20"/>
  <c r="H382" i="20"/>
  <c r="H383" i="20"/>
  <c r="H384" i="20"/>
  <c r="H385" i="20"/>
  <c r="H386" i="20"/>
  <c r="H387" i="20"/>
  <c r="H388" i="20"/>
  <c r="H389" i="20"/>
  <c r="H390" i="20"/>
  <c r="H391" i="20"/>
  <c r="H392" i="20"/>
  <c r="H393" i="20"/>
  <c r="H394" i="20"/>
  <c r="H395" i="20"/>
  <c r="H396" i="20"/>
  <c r="H397" i="20"/>
  <c r="H398" i="20"/>
  <c r="H399" i="20"/>
  <c r="H400" i="20"/>
  <c r="H401" i="20"/>
  <c r="H402" i="20"/>
  <c r="H403" i="20"/>
  <c r="H404" i="20"/>
  <c r="H405" i="20"/>
  <c r="H406" i="20"/>
  <c r="H407" i="20"/>
  <c r="H408" i="20"/>
  <c r="H409" i="20"/>
  <c r="H410" i="20"/>
  <c r="H411" i="20"/>
  <c r="H412" i="20"/>
  <c r="H413" i="20"/>
  <c r="H414" i="20"/>
  <c r="H415" i="20"/>
  <c r="H416" i="20"/>
  <c r="H417" i="20"/>
  <c r="H418" i="20"/>
  <c r="H419" i="20"/>
  <c r="H420" i="20"/>
  <c r="H421" i="20"/>
  <c r="H422" i="20"/>
  <c r="H423" i="20"/>
  <c r="H424" i="20"/>
  <c r="H425" i="20"/>
  <c r="H426" i="20"/>
  <c r="H427" i="20"/>
  <c r="H428" i="20"/>
  <c r="H429" i="20"/>
  <c r="H430" i="20"/>
  <c r="H431" i="20"/>
  <c r="H432" i="20"/>
  <c r="H433" i="20"/>
  <c r="H434" i="20"/>
  <c r="H435" i="20"/>
  <c r="H436" i="20"/>
  <c r="H437" i="20"/>
  <c r="H438" i="20"/>
  <c r="H439" i="20"/>
  <c r="H440" i="20"/>
  <c r="H441" i="20"/>
  <c r="H442" i="20"/>
  <c r="H443" i="20"/>
  <c r="H444" i="20"/>
  <c r="H445" i="20"/>
  <c r="H446" i="20"/>
  <c r="H447" i="20"/>
  <c r="H448" i="20"/>
  <c r="H449" i="20"/>
  <c r="H450" i="20"/>
  <c r="H451" i="20"/>
  <c r="H452" i="20"/>
  <c r="H453" i="20"/>
  <c r="H454" i="20"/>
  <c r="H455" i="20"/>
  <c r="H456" i="20"/>
  <c r="H457" i="20"/>
  <c r="H458" i="20"/>
  <c r="H459" i="20"/>
  <c r="H460" i="20"/>
  <c r="H461" i="20"/>
  <c r="H462" i="20"/>
  <c r="H463" i="20"/>
  <c r="H464" i="20"/>
  <c r="H465" i="20"/>
  <c r="H466" i="20"/>
  <c r="H467" i="20"/>
  <c r="H468" i="20"/>
  <c r="H469" i="20"/>
  <c r="H470" i="20"/>
  <c r="H471" i="20"/>
  <c r="H472" i="20"/>
  <c r="H473" i="20"/>
  <c r="H474" i="20"/>
  <c r="H475" i="20"/>
  <c r="H476" i="20"/>
  <c r="H477" i="20"/>
  <c r="H478" i="20"/>
  <c r="H479" i="20"/>
  <c r="H480" i="20"/>
  <c r="H481" i="20"/>
  <c r="H482" i="20"/>
  <c r="H483" i="20"/>
  <c r="H484" i="20"/>
  <c r="H485" i="20"/>
  <c r="H486" i="20"/>
  <c r="H487" i="20"/>
  <c r="H488" i="20"/>
  <c r="H489" i="20"/>
  <c r="H490" i="20"/>
  <c r="H491" i="20"/>
  <c r="H492" i="20"/>
  <c r="H493" i="20"/>
  <c r="H494" i="20"/>
  <c r="H495" i="20"/>
  <c r="H496" i="20"/>
  <c r="H497" i="20"/>
  <c r="H498" i="20"/>
  <c r="H499" i="20"/>
  <c r="H500" i="20"/>
  <c r="H501" i="20"/>
  <c r="H502" i="20"/>
  <c r="H503" i="20"/>
  <c r="H504" i="20"/>
  <c r="H505" i="20"/>
  <c r="H506" i="20"/>
  <c r="H507" i="20"/>
  <c r="H508" i="20"/>
  <c r="H509" i="20"/>
  <c r="H510" i="20"/>
  <c r="H511" i="20"/>
  <c r="H512" i="20"/>
  <c r="H513" i="20"/>
  <c r="H514" i="20"/>
  <c r="H515" i="20"/>
  <c r="H516" i="20"/>
  <c r="H517" i="20"/>
  <c r="H518" i="20"/>
  <c r="H519" i="20"/>
  <c r="H520" i="20"/>
  <c r="H521" i="20"/>
  <c r="H522" i="20"/>
  <c r="H523" i="20"/>
  <c r="H524" i="20"/>
  <c r="H525" i="20"/>
  <c r="H526" i="20"/>
  <c r="H527" i="20"/>
  <c r="H528" i="20"/>
  <c r="H529" i="20"/>
  <c r="H530" i="20"/>
  <c r="H531" i="20"/>
  <c r="H532" i="20"/>
  <c r="H533" i="20"/>
  <c r="H534" i="20"/>
  <c r="H535" i="20"/>
  <c r="H536" i="20"/>
  <c r="H537" i="20"/>
  <c r="H538" i="20"/>
  <c r="H539" i="20"/>
  <c r="H540" i="20"/>
  <c r="H541" i="20"/>
  <c r="H542" i="20"/>
  <c r="H543" i="20"/>
  <c r="H544" i="20"/>
  <c r="H545" i="20"/>
  <c r="H546" i="20"/>
  <c r="H547" i="20"/>
  <c r="H548" i="20"/>
  <c r="H549" i="20"/>
  <c r="H550" i="20"/>
  <c r="H551" i="20"/>
  <c r="H552" i="20"/>
  <c r="H553" i="20"/>
  <c r="H554" i="20"/>
  <c r="H555" i="20"/>
  <c r="H556" i="20"/>
  <c r="H557" i="20"/>
  <c r="H558" i="20"/>
  <c r="H559" i="20"/>
  <c r="H560" i="20"/>
  <c r="H561" i="20"/>
  <c r="H562" i="20"/>
  <c r="H563" i="20"/>
  <c r="H564" i="20"/>
  <c r="H565" i="20"/>
  <c r="H566" i="20"/>
  <c r="H567" i="20"/>
  <c r="H568" i="20"/>
  <c r="H569" i="20"/>
  <c r="H570" i="20"/>
  <c r="H571" i="20"/>
  <c r="H572" i="20"/>
  <c r="H573" i="20"/>
  <c r="H574" i="20"/>
  <c r="H575" i="20"/>
  <c r="H576" i="20"/>
  <c r="H577" i="20"/>
  <c r="H578" i="20"/>
  <c r="H579" i="20"/>
  <c r="H580" i="20"/>
  <c r="H581" i="20"/>
  <c r="H582" i="20"/>
  <c r="H583" i="20"/>
  <c r="H584" i="20"/>
  <c r="H585" i="20"/>
  <c r="H586" i="20"/>
  <c r="H587" i="20"/>
  <c r="H588" i="20"/>
  <c r="H589" i="20"/>
  <c r="H590" i="20"/>
  <c r="H591" i="20"/>
  <c r="H592" i="20"/>
  <c r="H593" i="20"/>
  <c r="H594" i="20"/>
  <c r="H595" i="20"/>
  <c r="H596" i="20"/>
  <c r="H597" i="20"/>
  <c r="H598" i="20"/>
  <c r="H599" i="20"/>
  <c r="H600" i="20"/>
  <c r="H601" i="20"/>
  <c r="H602" i="20"/>
  <c r="H603" i="20"/>
  <c r="H604" i="20"/>
  <c r="H605" i="20"/>
  <c r="H606" i="20"/>
  <c r="H607" i="20"/>
  <c r="H608" i="20"/>
  <c r="H609" i="20"/>
  <c r="H610" i="20"/>
  <c r="H611" i="20"/>
  <c r="H612" i="20"/>
  <c r="H613" i="20"/>
  <c r="H614" i="20"/>
  <c r="H615" i="20"/>
  <c r="H616" i="20"/>
  <c r="H617" i="20"/>
  <c r="H618" i="20"/>
  <c r="H619" i="20"/>
  <c r="H620" i="20"/>
  <c r="H621" i="20"/>
  <c r="H622" i="20"/>
  <c r="H623" i="20"/>
  <c r="H624" i="20"/>
  <c r="H625" i="20"/>
  <c r="H626" i="20"/>
  <c r="H627" i="20"/>
  <c r="H628" i="20"/>
  <c r="H629" i="20"/>
  <c r="H630" i="20"/>
  <c r="H631" i="20"/>
  <c r="H632" i="20"/>
  <c r="H633" i="20"/>
  <c r="H634" i="20"/>
  <c r="H635" i="20"/>
  <c r="H636" i="20"/>
  <c r="H637" i="20"/>
  <c r="H638" i="20"/>
  <c r="H639" i="20"/>
  <c r="H640" i="20"/>
  <c r="H641" i="20"/>
  <c r="H642" i="20"/>
  <c r="H643" i="20"/>
  <c r="H644" i="20"/>
  <c r="H645" i="20"/>
  <c r="H646" i="20"/>
  <c r="H647" i="20"/>
  <c r="H648" i="20"/>
  <c r="H649" i="20"/>
  <c r="H650" i="20"/>
  <c r="H651" i="20"/>
  <c r="H652" i="20"/>
  <c r="H653" i="20"/>
  <c r="H654" i="20"/>
  <c r="H655" i="20"/>
  <c r="H656" i="20"/>
  <c r="H657" i="20"/>
  <c r="H658" i="20"/>
  <c r="H659" i="20"/>
  <c r="H660" i="20"/>
  <c r="H661" i="20"/>
  <c r="H662" i="20"/>
  <c r="H663" i="20"/>
  <c r="H664" i="20"/>
  <c r="H665" i="20"/>
  <c r="H666" i="20"/>
  <c r="H667" i="20"/>
  <c r="H668" i="20"/>
  <c r="H669" i="20"/>
  <c r="H670" i="20"/>
  <c r="H671" i="20"/>
  <c r="H672" i="20"/>
  <c r="H673" i="20"/>
  <c r="H674" i="20"/>
  <c r="H675" i="20"/>
  <c r="H676" i="20"/>
  <c r="H677" i="20"/>
  <c r="H678" i="20"/>
  <c r="H679" i="20"/>
  <c r="H680" i="20"/>
  <c r="H681" i="20"/>
  <c r="N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K6" i="27" l="1"/>
  <c r="K7" i="27" s="1"/>
  <c r="K6" i="24"/>
  <c r="K7" i="24" s="1"/>
  <c r="K6" i="21"/>
  <c r="K7" i="21" s="1"/>
  <c r="K3" i="20"/>
  <c r="K5" i="20" s="1"/>
  <c r="H2" i="18" l="1"/>
  <c r="K4" i="18" s="1"/>
  <c r="H3" i="18"/>
  <c r="K5"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2" i="17"/>
  <c r="K5" i="17" s="1"/>
  <c r="H3" i="17"/>
  <c r="H4" i="17"/>
  <c r="K4" i="17" s="1"/>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N2" i="16"/>
  <c r="N3" i="16"/>
  <c r="N4" i="16"/>
  <c r="N5" i="16"/>
  <c r="N6" i="16"/>
  <c r="N7" i="16"/>
  <c r="N8" i="16"/>
  <c r="N9" i="16"/>
  <c r="N10" i="16"/>
  <c r="N11" i="16"/>
  <c r="N12" i="16"/>
  <c r="N13" i="16"/>
  <c r="N14" i="16"/>
  <c r="N15" i="16"/>
  <c r="N16" i="16"/>
  <c r="N17" i="16"/>
  <c r="N18" i="16"/>
  <c r="N19" i="16"/>
  <c r="N20" i="16"/>
  <c r="N21" i="16"/>
  <c r="N22"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163" i="16"/>
  <c r="N164" i="16"/>
  <c r="N165" i="16"/>
  <c r="N166" i="16"/>
  <c r="N167" i="16"/>
  <c r="N168" i="16"/>
  <c r="N169" i="16"/>
  <c r="N170" i="16"/>
  <c r="N171" i="16"/>
  <c r="N172" i="16"/>
  <c r="N173" i="16"/>
  <c r="N174" i="16"/>
  <c r="N175" i="16"/>
  <c r="N176" i="16"/>
  <c r="N177" i="16"/>
  <c r="N178" i="16"/>
  <c r="N179" i="16"/>
  <c r="N180" i="16"/>
  <c r="N181" i="16"/>
  <c r="N182" i="16"/>
  <c r="N183" i="16"/>
  <c r="N184" i="16"/>
  <c r="N185" i="16"/>
  <c r="N186" i="16"/>
  <c r="N187" i="16"/>
  <c r="N188" i="16"/>
  <c r="N189" i="16"/>
  <c r="N190" i="16"/>
  <c r="N191" i="16"/>
  <c r="N192" i="16"/>
  <c r="N193" i="16"/>
  <c r="N194" i="16"/>
  <c r="N195" i="16"/>
  <c r="N196" i="16"/>
  <c r="N197" i="16"/>
  <c r="N198" i="16"/>
  <c r="N199" i="16"/>
  <c r="N200" i="16"/>
  <c r="N201" i="16"/>
  <c r="N202" i="16"/>
  <c r="N203" i="16"/>
  <c r="N204" i="16"/>
  <c r="N205" i="16"/>
  <c r="N206" i="16"/>
  <c r="N207" i="16"/>
  <c r="N208" i="16"/>
  <c r="N209" i="16"/>
  <c r="N210" i="16"/>
  <c r="N211" i="16"/>
  <c r="N212" i="16"/>
  <c r="N213" i="16"/>
  <c r="N214" i="16"/>
  <c r="N215" i="16"/>
  <c r="N216" i="16"/>
  <c r="N217" i="16"/>
  <c r="N218" i="16"/>
  <c r="N219" i="16"/>
  <c r="N220" i="16"/>
  <c r="N221" i="16"/>
  <c r="N222" i="16"/>
  <c r="N223" i="16"/>
  <c r="N224" i="16"/>
  <c r="N225" i="16"/>
  <c r="N226" i="16"/>
  <c r="N227" i="16"/>
  <c r="N228" i="16"/>
  <c r="N229" i="16"/>
  <c r="N230" i="16"/>
  <c r="N231" i="16"/>
  <c r="N232" i="16"/>
  <c r="N233" i="16"/>
  <c r="N234" i="16"/>
  <c r="N235" i="16"/>
  <c r="N236" i="16"/>
  <c r="N237" i="16"/>
  <c r="N238" i="16"/>
  <c r="N239" i="16"/>
  <c r="N240" i="16"/>
  <c r="N241" i="16"/>
  <c r="N242" i="16"/>
  <c r="N243" i="16"/>
  <c r="N244" i="16"/>
  <c r="N245" i="16"/>
  <c r="N246" i="16"/>
  <c r="N247" i="16"/>
  <c r="N248" i="16"/>
  <c r="N249" i="16"/>
  <c r="N250" i="16"/>
  <c r="N251" i="16"/>
  <c r="N252" i="16"/>
  <c r="N253" i="16"/>
  <c r="N254" i="16"/>
  <c r="N255" i="16"/>
  <c r="N256" i="16"/>
  <c r="N257" i="16"/>
  <c r="N258" i="16"/>
  <c r="N259" i="16"/>
  <c r="N260" i="16"/>
  <c r="N261" i="16"/>
  <c r="N262" i="16"/>
  <c r="N263" i="16"/>
  <c r="N264" i="16"/>
  <c r="N265" i="16"/>
  <c r="N266" i="16"/>
  <c r="N267" i="16"/>
  <c r="N268" i="16"/>
  <c r="N269" i="16"/>
  <c r="N270" i="16"/>
  <c r="N271" i="16"/>
  <c r="N272" i="16"/>
  <c r="N273" i="16"/>
  <c r="N274" i="16"/>
  <c r="N275" i="16"/>
  <c r="N276" i="16"/>
  <c r="N277" i="16"/>
  <c r="N278" i="16"/>
  <c r="N279" i="16"/>
  <c r="N280" i="16"/>
  <c r="N281" i="16"/>
  <c r="N282" i="16"/>
  <c r="N283" i="16"/>
  <c r="N284" i="16"/>
  <c r="N285" i="16"/>
  <c r="N286" i="16"/>
  <c r="N287" i="16"/>
  <c r="N288" i="16"/>
  <c r="N289" i="16"/>
  <c r="N290" i="16"/>
  <c r="N291" i="16"/>
  <c r="N292" i="16"/>
  <c r="N293" i="16"/>
  <c r="N294" i="16"/>
  <c r="N295" i="16"/>
  <c r="N296" i="16"/>
  <c r="N297" i="16"/>
  <c r="N298" i="16"/>
  <c r="N299" i="16"/>
  <c r="N300" i="16"/>
  <c r="N301" i="16"/>
  <c r="N302" i="16"/>
  <c r="N303" i="16"/>
  <c r="N304" i="16"/>
  <c r="N305" i="16"/>
  <c r="N306" i="16"/>
  <c r="N307" i="16"/>
  <c r="N308" i="16"/>
  <c r="N309" i="16"/>
  <c r="N310" i="16"/>
  <c r="N311" i="16"/>
  <c r="N312" i="16"/>
  <c r="N313" i="16"/>
  <c r="N314" i="16"/>
  <c r="N315" i="16"/>
  <c r="N316" i="16"/>
  <c r="N317" i="16"/>
  <c r="N318" i="16"/>
  <c r="N319" i="16"/>
  <c r="N320" i="16"/>
  <c r="N321" i="16"/>
  <c r="N322" i="16"/>
  <c r="N323" i="16"/>
  <c r="N324" i="16"/>
  <c r="N325" i="16"/>
  <c r="N326" i="16"/>
  <c r="N327" i="16"/>
  <c r="N328" i="16"/>
  <c r="N329" i="16"/>
  <c r="N330" i="16"/>
  <c r="N331" i="16"/>
  <c r="N332" i="16"/>
  <c r="N333" i="16"/>
  <c r="N334" i="16"/>
  <c r="N335" i="16"/>
  <c r="N336" i="16"/>
  <c r="N337" i="16"/>
  <c r="N338" i="16"/>
  <c r="N339" i="16"/>
  <c r="N340" i="16"/>
  <c r="N341" i="16"/>
  <c r="N342" i="16"/>
  <c r="N343" i="16"/>
  <c r="N344" i="16"/>
  <c r="N345" i="16"/>
  <c r="N346" i="16"/>
  <c r="N347" i="16"/>
  <c r="N348" i="16"/>
  <c r="N349" i="16"/>
  <c r="N350" i="16"/>
  <c r="N351" i="16"/>
  <c r="N352" i="16"/>
  <c r="N353" i="16"/>
  <c r="N354" i="16"/>
  <c r="N355" i="16"/>
  <c r="N356" i="16"/>
  <c r="N357" i="16"/>
  <c r="N358" i="16"/>
  <c r="N359" i="16"/>
  <c r="N360" i="16"/>
  <c r="N361" i="16"/>
  <c r="N362" i="16"/>
  <c r="N363" i="16"/>
  <c r="N364" i="16"/>
  <c r="N365" i="16"/>
  <c r="N366" i="16"/>
  <c r="N367" i="16"/>
  <c r="N368" i="16"/>
  <c r="N369" i="16"/>
  <c r="N370" i="16"/>
  <c r="N371" i="16"/>
  <c r="N372" i="16"/>
  <c r="N373" i="16"/>
  <c r="N374" i="16"/>
  <c r="N375" i="16"/>
  <c r="N376" i="16"/>
  <c r="N377" i="16"/>
  <c r="N378" i="16"/>
  <c r="N379" i="16"/>
  <c r="N380" i="16"/>
  <c r="N381" i="16"/>
  <c r="N382" i="16"/>
  <c r="N383" i="16"/>
  <c r="N384" i="16"/>
  <c r="N385" i="16"/>
  <c r="N386" i="16"/>
  <c r="N387" i="16"/>
  <c r="N388" i="16"/>
  <c r="N389" i="16"/>
  <c r="N390" i="16"/>
  <c r="N391" i="16"/>
  <c r="N392" i="16"/>
  <c r="N393" i="16"/>
  <c r="N394" i="16"/>
  <c r="N395" i="16"/>
  <c r="N396" i="16"/>
  <c r="N397" i="16"/>
  <c r="N398" i="16"/>
  <c r="N399" i="16"/>
  <c r="N400" i="16"/>
  <c r="N401" i="16"/>
  <c r="N402" i="16"/>
  <c r="N403" i="16"/>
  <c r="N404" i="16"/>
  <c r="N405" i="16"/>
  <c r="N406" i="16"/>
  <c r="N407" i="16"/>
  <c r="N408" i="16"/>
  <c r="N409" i="16"/>
  <c r="N410" i="16"/>
  <c r="N411" i="16"/>
  <c r="N412" i="16"/>
  <c r="N413" i="16"/>
  <c r="N414" i="16"/>
  <c r="N415" i="16"/>
  <c r="N416" i="16"/>
  <c r="N417" i="16"/>
  <c r="N418" i="16"/>
  <c r="N419" i="16"/>
  <c r="N420" i="16"/>
  <c r="N421" i="16"/>
  <c r="N422" i="16"/>
  <c r="N423" i="16"/>
  <c r="N424" i="16"/>
  <c r="N425" i="16"/>
  <c r="N426" i="16"/>
  <c r="N427" i="16"/>
  <c r="N428" i="16"/>
  <c r="N429" i="16"/>
  <c r="N430" i="16"/>
  <c r="N431" i="16"/>
  <c r="N432" i="16"/>
  <c r="N433" i="16"/>
  <c r="N434" i="16"/>
  <c r="N435" i="16"/>
  <c r="N436" i="16"/>
  <c r="N437" i="16"/>
  <c r="N438" i="16"/>
  <c r="N439" i="16"/>
  <c r="N440" i="16"/>
  <c r="N441" i="16"/>
  <c r="N442" i="16"/>
  <c r="N443" i="16"/>
  <c r="N444" i="16"/>
  <c r="N445" i="16"/>
  <c r="N446" i="16"/>
  <c r="N447" i="16"/>
  <c r="N448" i="16"/>
  <c r="N449" i="16"/>
  <c r="N450" i="16"/>
  <c r="N451" i="16"/>
  <c r="N452" i="16"/>
  <c r="N453" i="16"/>
  <c r="N454" i="16"/>
  <c r="N455" i="16"/>
  <c r="N456" i="16"/>
  <c r="N457" i="16"/>
  <c r="N458" i="16"/>
  <c r="N459" i="16"/>
  <c r="N460" i="16"/>
  <c r="N461" i="16"/>
  <c r="N462" i="16"/>
  <c r="N463" i="16"/>
  <c r="N464" i="16"/>
  <c r="N465" i="16"/>
  <c r="N466" i="16"/>
  <c r="N467" i="16"/>
  <c r="N468" i="16"/>
  <c r="N469" i="16"/>
  <c r="N470" i="16"/>
  <c r="N471" i="16"/>
  <c r="N472" i="16"/>
  <c r="N473" i="16"/>
  <c r="N474" i="16"/>
  <c r="N475" i="16"/>
  <c r="N476" i="16"/>
  <c r="N477" i="16"/>
  <c r="N478" i="16"/>
  <c r="N479" i="16"/>
  <c r="N480" i="16"/>
  <c r="N481" i="16"/>
  <c r="N482" i="16"/>
  <c r="N483" i="16"/>
  <c r="N484" i="16"/>
  <c r="N485" i="16"/>
  <c r="N486" i="16"/>
  <c r="N487" i="16"/>
  <c r="N488" i="16"/>
  <c r="N489" i="16"/>
  <c r="N490" i="16"/>
  <c r="N491" i="16"/>
  <c r="N492" i="16"/>
  <c r="N493" i="16"/>
  <c r="N494" i="16"/>
  <c r="N495" i="16"/>
  <c r="N496" i="16"/>
  <c r="N497" i="16"/>
  <c r="N498" i="16"/>
  <c r="N499" i="16"/>
  <c r="N500" i="16"/>
  <c r="N501" i="16"/>
  <c r="N502" i="16"/>
  <c r="N503" i="16"/>
  <c r="N504" i="16"/>
  <c r="N505" i="16"/>
  <c r="N506" i="16"/>
  <c r="N507" i="16"/>
  <c r="N508" i="16"/>
  <c r="N509" i="16"/>
  <c r="N510" i="16"/>
  <c r="N511" i="16"/>
  <c r="N512" i="16"/>
  <c r="N513" i="16"/>
  <c r="N514" i="16"/>
  <c r="N515" i="16"/>
  <c r="N516" i="16"/>
  <c r="N517" i="16"/>
  <c r="N518" i="16"/>
  <c r="N519" i="16"/>
  <c r="N520" i="16"/>
  <c r="N521" i="16"/>
  <c r="N522" i="16"/>
  <c r="N523" i="16"/>
  <c r="N524" i="16"/>
  <c r="N525" i="16"/>
  <c r="N526" i="16"/>
  <c r="N527" i="16"/>
  <c r="N528" i="16"/>
  <c r="N529" i="16"/>
  <c r="N530" i="16"/>
  <c r="N531" i="16"/>
  <c r="N532" i="16"/>
  <c r="N533" i="16"/>
  <c r="N534" i="16"/>
  <c r="N535" i="16"/>
  <c r="N536" i="16"/>
  <c r="N537" i="16"/>
  <c r="N538" i="16"/>
  <c r="N539" i="16"/>
  <c r="N540" i="16"/>
  <c r="N541" i="16"/>
  <c r="N542" i="16"/>
  <c r="N543" i="16"/>
  <c r="N544" i="16"/>
  <c r="N545" i="16"/>
  <c r="N546" i="16"/>
  <c r="N547" i="16"/>
  <c r="N548" i="16"/>
  <c r="N549" i="16"/>
  <c r="N550" i="16"/>
  <c r="N551" i="16"/>
  <c r="N552" i="16"/>
  <c r="N553" i="16"/>
  <c r="N554" i="16"/>
  <c r="N555" i="16"/>
  <c r="N556" i="16"/>
  <c r="N557" i="16"/>
  <c r="N558" i="16"/>
  <c r="N559" i="16"/>
  <c r="N560" i="16"/>
  <c r="N561" i="16"/>
  <c r="N562" i="16"/>
  <c r="N563" i="16"/>
  <c r="N564" i="16"/>
  <c r="N565" i="16"/>
  <c r="N566" i="16"/>
  <c r="N567" i="16"/>
  <c r="N568" i="16"/>
  <c r="N569" i="16"/>
  <c r="N570" i="16"/>
  <c r="N571" i="16"/>
  <c r="N572" i="16"/>
  <c r="N573" i="16"/>
  <c r="N574" i="16"/>
  <c r="N575" i="16"/>
  <c r="N576" i="16"/>
  <c r="N577" i="16"/>
  <c r="N578" i="16"/>
  <c r="N579" i="16"/>
  <c r="N580" i="16"/>
  <c r="N581" i="16"/>
  <c r="N582" i="16"/>
  <c r="N583" i="16"/>
  <c r="N584" i="16"/>
  <c r="N585" i="16"/>
  <c r="N586" i="16"/>
  <c r="N587" i="16"/>
  <c r="N588" i="16"/>
  <c r="N589" i="16"/>
  <c r="N590" i="16"/>
  <c r="N591" i="16"/>
  <c r="N592" i="16"/>
  <c r="N593" i="16"/>
  <c r="N594" i="16"/>
  <c r="N595" i="16"/>
  <c r="N596" i="16"/>
  <c r="N597" i="16"/>
  <c r="N598" i="16"/>
  <c r="N599" i="16"/>
  <c r="N600" i="16"/>
  <c r="N601" i="16"/>
  <c r="N602" i="16"/>
  <c r="N603" i="16"/>
  <c r="N604" i="16"/>
  <c r="N605" i="16"/>
  <c r="N606" i="16"/>
  <c r="N607" i="16"/>
  <c r="N608" i="16"/>
  <c r="N609" i="16"/>
  <c r="N610" i="16"/>
  <c r="N611" i="16"/>
  <c r="N612" i="16"/>
  <c r="N613" i="16"/>
  <c r="N614" i="16"/>
  <c r="N615" i="16"/>
  <c r="N616" i="16"/>
  <c r="N617" i="16"/>
  <c r="N618" i="16"/>
  <c r="N619" i="16"/>
  <c r="N620" i="16"/>
  <c r="N621" i="16"/>
  <c r="N622" i="16"/>
  <c r="N623" i="16"/>
  <c r="N624" i="16"/>
  <c r="N625" i="16"/>
  <c r="N626" i="16"/>
  <c r="N627" i="16"/>
  <c r="N628" i="16"/>
  <c r="N629" i="16"/>
  <c r="N630" i="16"/>
  <c r="N631" i="16"/>
  <c r="N632" i="16"/>
  <c r="N633" i="16"/>
  <c r="N634" i="16"/>
  <c r="N635" i="16"/>
  <c r="N636" i="16"/>
  <c r="N637" i="16"/>
  <c r="N638" i="16"/>
  <c r="N639" i="16"/>
  <c r="N640" i="16"/>
  <c r="N641" i="16"/>
  <c r="N642" i="16"/>
  <c r="N643" i="16"/>
  <c r="N644" i="16"/>
  <c r="N645" i="16"/>
  <c r="N646" i="16"/>
  <c r="N647" i="16"/>
  <c r="N648" i="16"/>
  <c r="N649" i="16"/>
  <c r="N650" i="16"/>
  <c r="N651" i="16"/>
  <c r="N652" i="16"/>
  <c r="N653" i="16"/>
  <c r="N654" i="16"/>
  <c r="N655" i="16"/>
  <c r="N656" i="16"/>
  <c r="N657" i="16"/>
  <c r="N658" i="16"/>
  <c r="N659" i="16"/>
  <c r="N660" i="16"/>
  <c r="N661" i="16"/>
  <c r="N662" i="16"/>
  <c r="N663" i="16"/>
  <c r="N664" i="16"/>
  <c r="N665" i="16"/>
  <c r="N666" i="16"/>
  <c r="N667" i="16"/>
  <c r="N668" i="16"/>
  <c r="N669" i="16"/>
  <c r="N670" i="16"/>
  <c r="N671" i="16"/>
  <c r="N672" i="16"/>
  <c r="N673" i="16"/>
  <c r="N674" i="16"/>
  <c r="N675" i="16"/>
  <c r="N676" i="16"/>
  <c r="N677" i="16"/>
  <c r="N678" i="16"/>
  <c r="N679" i="16"/>
  <c r="N680" i="16"/>
  <c r="N681" i="16"/>
  <c r="H2" i="15"/>
  <c r="H3" i="15"/>
  <c r="K4" i="15" s="1"/>
  <c r="H4" i="15"/>
  <c r="H5" i="15"/>
  <c r="H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H110" i="15"/>
  <c r="H111" i="15"/>
  <c r="H112" i="15"/>
  <c r="H113" i="15"/>
  <c r="H114" i="15"/>
  <c r="H115" i="15"/>
  <c r="H116" i="15"/>
  <c r="H117" i="15"/>
  <c r="H118" i="15"/>
  <c r="H119" i="15"/>
  <c r="H120" i="15"/>
  <c r="H121" i="15"/>
  <c r="H122" i="15"/>
  <c r="H123" i="15"/>
  <c r="H124" i="15"/>
  <c r="H125" i="15"/>
  <c r="H126" i="15"/>
  <c r="H127" i="15"/>
  <c r="H128" i="15"/>
  <c r="H129" i="15"/>
  <c r="H130" i="15"/>
  <c r="H131" i="15"/>
  <c r="H132" i="15"/>
  <c r="H133" i="15"/>
  <c r="H134" i="15"/>
  <c r="H135" i="15"/>
  <c r="H136" i="15"/>
  <c r="H137" i="15"/>
  <c r="H138" i="15"/>
  <c r="H139" i="15"/>
  <c r="H140" i="15"/>
  <c r="H141" i="15"/>
  <c r="H142" i="15"/>
  <c r="H143" i="15"/>
  <c r="H144" i="15"/>
  <c r="H145" i="15"/>
  <c r="H146" i="15"/>
  <c r="H147" i="15"/>
  <c r="H148" i="15"/>
  <c r="H149" i="15"/>
  <c r="H150" i="15"/>
  <c r="H151" i="15"/>
  <c r="H152" i="15"/>
  <c r="H153" i="15"/>
  <c r="H154" i="15"/>
  <c r="H155" i="15"/>
  <c r="H156" i="15"/>
  <c r="H157" i="15"/>
  <c r="H158" i="15"/>
  <c r="H159" i="15"/>
  <c r="H160" i="15"/>
  <c r="H161" i="15"/>
  <c r="H162" i="15"/>
  <c r="H163" i="15"/>
  <c r="H164" i="15"/>
  <c r="H165" i="15"/>
  <c r="H166" i="15"/>
  <c r="H167" i="15"/>
  <c r="H168" i="15"/>
  <c r="H169" i="15"/>
  <c r="H170" i="15"/>
  <c r="H171" i="15"/>
  <c r="H172" i="15"/>
  <c r="H173" i="15"/>
  <c r="H174" i="15"/>
  <c r="H175" i="15"/>
  <c r="H176" i="15"/>
  <c r="H177" i="15"/>
  <c r="H178" i="15"/>
  <c r="H179" i="15"/>
  <c r="H180" i="15"/>
  <c r="H181" i="15"/>
  <c r="H182" i="15"/>
  <c r="H183" i="15"/>
  <c r="H184" i="15"/>
  <c r="H185" i="15"/>
  <c r="H186" i="15"/>
  <c r="H187" i="15"/>
  <c r="H188" i="15"/>
  <c r="H189" i="15"/>
  <c r="H190" i="15"/>
  <c r="H191" i="15"/>
  <c r="H192" i="15"/>
  <c r="H193" i="15"/>
  <c r="H194" i="15"/>
  <c r="H195" i="15"/>
  <c r="H196" i="15"/>
  <c r="H197" i="15"/>
  <c r="H198" i="15"/>
  <c r="H199" i="15"/>
  <c r="H200" i="15"/>
  <c r="H201" i="15"/>
  <c r="H202" i="15"/>
  <c r="H203" i="15"/>
  <c r="H204" i="15"/>
  <c r="H205" i="15"/>
  <c r="H206" i="15"/>
  <c r="H207" i="15"/>
  <c r="H208" i="15"/>
  <c r="H209" i="15"/>
  <c r="H210" i="15"/>
  <c r="H211" i="15"/>
  <c r="H212" i="15"/>
  <c r="H213" i="15"/>
  <c r="H214" i="15"/>
  <c r="H215" i="15"/>
  <c r="H216" i="15"/>
  <c r="H217" i="15"/>
  <c r="H218" i="15"/>
  <c r="H219" i="15"/>
  <c r="H220" i="15"/>
  <c r="H221" i="15"/>
  <c r="H222" i="15"/>
  <c r="H223" i="15"/>
  <c r="H224" i="15"/>
  <c r="H225" i="15"/>
  <c r="H226" i="15"/>
  <c r="H227" i="15"/>
  <c r="H228" i="15"/>
  <c r="H229" i="15"/>
  <c r="H230" i="15"/>
  <c r="H231" i="15"/>
  <c r="H232" i="15"/>
  <c r="H233" i="15"/>
  <c r="H234" i="15"/>
  <c r="H235" i="15"/>
  <c r="H236" i="15"/>
  <c r="H237" i="15"/>
  <c r="H238" i="15"/>
  <c r="H239" i="15"/>
  <c r="H240" i="15"/>
  <c r="H241" i="15"/>
  <c r="H242" i="15"/>
  <c r="H243" i="15"/>
  <c r="H244" i="15"/>
  <c r="H245" i="15"/>
  <c r="H246" i="15"/>
  <c r="H247" i="15"/>
  <c r="H248" i="15"/>
  <c r="H249" i="15"/>
  <c r="H250" i="15"/>
  <c r="H251" i="15"/>
  <c r="H252" i="15"/>
  <c r="H253" i="15"/>
  <c r="H254" i="15"/>
  <c r="H255" i="15"/>
  <c r="H256" i="15"/>
  <c r="H257" i="15"/>
  <c r="H258" i="15"/>
  <c r="H259" i="15"/>
  <c r="H260" i="15"/>
  <c r="H261" i="15"/>
  <c r="H262" i="15"/>
  <c r="H263" i="15"/>
  <c r="H264" i="15"/>
  <c r="H265" i="15"/>
  <c r="H266" i="15"/>
  <c r="H267" i="15"/>
  <c r="H268" i="15"/>
  <c r="H269" i="15"/>
  <c r="H270" i="15"/>
  <c r="H271" i="15"/>
  <c r="H272" i="15"/>
  <c r="H273" i="15"/>
  <c r="H274" i="15"/>
  <c r="H275" i="15"/>
  <c r="H276" i="15"/>
  <c r="H277" i="15"/>
  <c r="H278" i="15"/>
  <c r="H279" i="15"/>
  <c r="H280" i="15"/>
  <c r="H281" i="15"/>
  <c r="H282" i="15"/>
  <c r="H283" i="15"/>
  <c r="H284" i="15"/>
  <c r="H285" i="15"/>
  <c r="H286" i="15"/>
  <c r="H287" i="15"/>
  <c r="H288" i="15"/>
  <c r="H289" i="15"/>
  <c r="H290" i="15"/>
  <c r="H291" i="15"/>
  <c r="H292" i="15"/>
  <c r="H293" i="15"/>
  <c r="H294" i="15"/>
  <c r="H295" i="15"/>
  <c r="H296" i="15"/>
  <c r="H297" i="15"/>
  <c r="H298" i="15"/>
  <c r="H299" i="15"/>
  <c r="H300" i="15"/>
  <c r="H301" i="15"/>
  <c r="H302" i="15"/>
  <c r="H303" i="15"/>
  <c r="H304" i="15"/>
  <c r="H305" i="15"/>
  <c r="H306" i="15"/>
  <c r="H307" i="15"/>
  <c r="H308" i="15"/>
  <c r="H309" i="15"/>
  <c r="H310" i="15"/>
  <c r="H311" i="15"/>
  <c r="H312" i="15"/>
  <c r="H313" i="15"/>
  <c r="H314" i="15"/>
  <c r="H315" i="15"/>
  <c r="H316" i="15"/>
  <c r="H317" i="15"/>
  <c r="H318" i="15"/>
  <c r="H319" i="15"/>
  <c r="H320" i="15"/>
  <c r="H321" i="15"/>
  <c r="H322" i="15"/>
  <c r="H323" i="15"/>
  <c r="H324" i="15"/>
  <c r="H325" i="15"/>
  <c r="H326" i="15"/>
  <c r="H327" i="15"/>
  <c r="H328" i="15"/>
  <c r="H329" i="15"/>
  <c r="H330" i="15"/>
  <c r="H331" i="15"/>
  <c r="H332" i="15"/>
  <c r="H333" i="15"/>
  <c r="H334" i="15"/>
  <c r="H335" i="15"/>
  <c r="H336" i="15"/>
  <c r="H337" i="15"/>
  <c r="H338" i="15"/>
  <c r="H339" i="15"/>
  <c r="H340" i="15"/>
  <c r="H341" i="15"/>
  <c r="H342" i="15"/>
  <c r="H343" i="15"/>
  <c r="H344" i="15"/>
  <c r="H345" i="15"/>
  <c r="H346" i="15"/>
  <c r="H347" i="15"/>
  <c r="H348" i="15"/>
  <c r="H349" i="15"/>
  <c r="H350" i="15"/>
  <c r="H351" i="15"/>
  <c r="H352" i="15"/>
  <c r="H353" i="15"/>
  <c r="H354" i="15"/>
  <c r="H355" i="15"/>
  <c r="H356" i="15"/>
  <c r="H357" i="15"/>
  <c r="H358" i="15"/>
  <c r="H359" i="15"/>
  <c r="H360" i="15"/>
  <c r="H361" i="15"/>
  <c r="H362" i="15"/>
  <c r="H363" i="15"/>
  <c r="H364" i="15"/>
  <c r="H365" i="15"/>
  <c r="H366" i="15"/>
  <c r="H367" i="15"/>
  <c r="H368" i="15"/>
  <c r="H369" i="15"/>
  <c r="H370" i="15"/>
  <c r="H371" i="15"/>
  <c r="H372" i="15"/>
  <c r="H373" i="15"/>
  <c r="H374" i="15"/>
  <c r="H375" i="15"/>
  <c r="H376" i="15"/>
  <c r="H377" i="15"/>
  <c r="H378" i="15"/>
  <c r="H379" i="15"/>
  <c r="H380" i="15"/>
  <c r="H381" i="15"/>
  <c r="H382" i="15"/>
  <c r="H383" i="15"/>
  <c r="H384" i="15"/>
  <c r="H385" i="15"/>
  <c r="H386" i="15"/>
  <c r="H387" i="15"/>
  <c r="H388" i="15"/>
  <c r="H389" i="15"/>
  <c r="H390" i="15"/>
  <c r="H391" i="15"/>
  <c r="H392" i="15"/>
  <c r="H393" i="15"/>
  <c r="H394" i="15"/>
  <c r="H395" i="15"/>
  <c r="H396" i="15"/>
  <c r="H397" i="15"/>
  <c r="H398" i="15"/>
  <c r="H399" i="15"/>
  <c r="H400" i="15"/>
  <c r="H401" i="15"/>
  <c r="H402" i="15"/>
  <c r="H403" i="15"/>
  <c r="H404" i="15"/>
  <c r="H405" i="15"/>
  <c r="H406" i="15"/>
  <c r="H407" i="15"/>
  <c r="H408" i="15"/>
  <c r="H409" i="15"/>
  <c r="H410" i="15"/>
  <c r="H411" i="15"/>
  <c r="H412" i="15"/>
  <c r="H413" i="15"/>
  <c r="H414" i="15"/>
  <c r="H415" i="15"/>
  <c r="H416" i="15"/>
  <c r="H417" i="15"/>
  <c r="H418" i="15"/>
  <c r="H419" i="15"/>
  <c r="H420" i="15"/>
  <c r="H421" i="15"/>
  <c r="H422" i="15"/>
  <c r="H423" i="15"/>
  <c r="H424" i="15"/>
  <c r="H425" i="15"/>
  <c r="H426" i="15"/>
  <c r="H427" i="15"/>
  <c r="H428" i="15"/>
  <c r="H429" i="15"/>
  <c r="H430" i="15"/>
  <c r="H431" i="15"/>
  <c r="H432" i="15"/>
  <c r="H433" i="15"/>
  <c r="H434" i="15"/>
  <c r="H435" i="15"/>
  <c r="H436" i="15"/>
  <c r="H437" i="15"/>
  <c r="H438" i="15"/>
  <c r="H439" i="15"/>
  <c r="H440" i="15"/>
  <c r="H441" i="15"/>
  <c r="H442" i="15"/>
  <c r="H443" i="15"/>
  <c r="H444" i="15"/>
  <c r="H445" i="15"/>
  <c r="H446" i="15"/>
  <c r="H447" i="15"/>
  <c r="H448" i="15"/>
  <c r="H449" i="15"/>
  <c r="H450" i="15"/>
  <c r="H451" i="15"/>
  <c r="H452" i="15"/>
  <c r="H453" i="15"/>
  <c r="H454" i="15"/>
  <c r="H455" i="15"/>
  <c r="H456" i="15"/>
  <c r="H457" i="15"/>
  <c r="H458" i="15"/>
  <c r="H459" i="15"/>
  <c r="H460" i="15"/>
  <c r="H461" i="15"/>
  <c r="H462" i="15"/>
  <c r="H463" i="15"/>
  <c r="H464" i="15"/>
  <c r="H465" i="15"/>
  <c r="H466" i="15"/>
  <c r="H467" i="15"/>
  <c r="H468" i="15"/>
  <c r="H469" i="15"/>
  <c r="H470" i="15"/>
  <c r="H471" i="15"/>
  <c r="H472" i="15"/>
  <c r="H473" i="15"/>
  <c r="H474" i="15"/>
  <c r="H475" i="15"/>
  <c r="H476" i="15"/>
  <c r="H477" i="15"/>
  <c r="H478" i="15"/>
  <c r="H479" i="15"/>
  <c r="H480" i="15"/>
  <c r="H481" i="15"/>
  <c r="H482" i="15"/>
  <c r="H483" i="15"/>
  <c r="H484" i="15"/>
  <c r="H485" i="15"/>
  <c r="H486" i="15"/>
  <c r="H487" i="15"/>
  <c r="H488" i="15"/>
  <c r="H489" i="15"/>
  <c r="H490" i="15"/>
  <c r="H491" i="15"/>
  <c r="H492" i="15"/>
  <c r="H493" i="15"/>
  <c r="H494" i="15"/>
  <c r="H495" i="15"/>
  <c r="H496" i="15"/>
  <c r="H497" i="15"/>
  <c r="H498" i="15"/>
  <c r="H499" i="15"/>
  <c r="H500" i="15"/>
  <c r="H501" i="15"/>
  <c r="H502" i="15"/>
  <c r="H503" i="15"/>
  <c r="H504" i="15"/>
  <c r="H505" i="15"/>
  <c r="H506" i="15"/>
  <c r="H507" i="15"/>
  <c r="H508" i="15"/>
  <c r="H509" i="15"/>
  <c r="H510" i="15"/>
  <c r="H511" i="15"/>
  <c r="H512" i="15"/>
  <c r="H513" i="15"/>
  <c r="H514" i="15"/>
  <c r="H515" i="15"/>
  <c r="H516" i="15"/>
  <c r="H517" i="15"/>
  <c r="H518" i="15"/>
  <c r="H519" i="15"/>
  <c r="H520" i="15"/>
  <c r="H521" i="15"/>
  <c r="H522" i="15"/>
  <c r="H523" i="15"/>
  <c r="H524" i="15"/>
  <c r="H525" i="15"/>
  <c r="H526" i="15"/>
  <c r="H527" i="15"/>
  <c r="H528" i="15"/>
  <c r="H529" i="15"/>
  <c r="H530" i="15"/>
  <c r="H531" i="15"/>
  <c r="H532" i="15"/>
  <c r="H533" i="15"/>
  <c r="H534" i="15"/>
  <c r="H535" i="15"/>
  <c r="H536" i="15"/>
  <c r="H537" i="15"/>
  <c r="H538" i="15"/>
  <c r="H539" i="15"/>
  <c r="H540" i="15"/>
  <c r="H541" i="15"/>
  <c r="H542" i="15"/>
  <c r="H543" i="15"/>
  <c r="H544" i="15"/>
  <c r="H545" i="15"/>
  <c r="H546" i="15"/>
  <c r="H547" i="15"/>
  <c r="H548" i="15"/>
  <c r="H549" i="15"/>
  <c r="H550" i="15"/>
  <c r="H551" i="15"/>
  <c r="H552" i="15"/>
  <c r="H553" i="15"/>
  <c r="H554" i="15"/>
  <c r="H555" i="15"/>
  <c r="H556" i="15"/>
  <c r="H557" i="15"/>
  <c r="H558" i="15"/>
  <c r="H559" i="15"/>
  <c r="H560" i="15"/>
  <c r="H561" i="15"/>
  <c r="H562" i="15"/>
  <c r="H563" i="15"/>
  <c r="H564" i="15"/>
  <c r="H565" i="15"/>
  <c r="H566" i="15"/>
  <c r="H567" i="15"/>
  <c r="H568" i="15"/>
  <c r="H569" i="15"/>
  <c r="H570" i="15"/>
  <c r="H571" i="15"/>
  <c r="H572" i="15"/>
  <c r="H573" i="15"/>
  <c r="H574" i="15"/>
  <c r="H575" i="15"/>
  <c r="H576" i="15"/>
  <c r="H577" i="15"/>
  <c r="H578" i="15"/>
  <c r="H579" i="15"/>
  <c r="H580" i="15"/>
  <c r="H581" i="15"/>
  <c r="H582" i="15"/>
  <c r="H583" i="15"/>
  <c r="H584" i="15"/>
  <c r="H585" i="15"/>
  <c r="H586" i="15"/>
  <c r="H587" i="15"/>
  <c r="H588" i="15"/>
  <c r="H589" i="15"/>
  <c r="H590" i="15"/>
  <c r="H591" i="15"/>
  <c r="H592" i="15"/>
  <c r="H593" i="15"/>
  <c r="H594" i="15"/>
  <c r="H595" i="15"/>
  <c r="H596" i="15"/>
  <c r="H597" i="15"/>
  <c r="H598" i="15"/>
  <c r="H599" i="15"/>
  <c r="H600" i="15"/>
  <c r="H601" i="15"/>
  <c r="H602" i="15"/>
  <c r="H603" i="15"/>
  <c r="H604" i="15"/>
  <c r="H605" i="15"/>
  <c r="H606" i="15"/>
  <c r="H607" i="15"/>
  <c r="H608" i="15"/>
  <c r="H609" i="15"/>
  <c r="H610" i="15"/>
  <c r="H611" i="15"/>
  <c r="H612" i="15"/>
  <c r="H613" i="15"/>
  <c r="H614" i="15"/>
  <c r="H615" i="15"/>
  <c r="H616" i="15"/>
  <c r="H617" i="15"/>
  <c r="H618" i="15"/>
  <c r="H619" i="15"/>
  <c r="H620" i="15"/>
  <c r="H621" i="15"/>
  <c r="H622" i="15"/>
  <c r="H623" i="15"/>
  <c r="H624" i="15"/>
  <c r="H625" i="15"/>
  <c r="H626" i="15"/>
  <c r="H627" i="15"/>
  <c r="H628" i="15"/>
  <c r="H629" i="15"/>
  <c r="H630" i="15"/>
  <c r="H631" i="15"/>
  <c r="H632" i="15"/>
  <c r="H633" i="15"/>
  <c r="H634" i="15"/>
  <c r="H635" i="15"/>
  <c r="H636" i="15"/>
  <c r="H637" i="15"/>
  <c r="H638" i="15"/>
  <c r="H639" i="15"/>
  <c r="H640" i="15"/>
  <c r="H641" i="15"/>
  <c r="H642" i="15"/>
  <c r="H643" i="15"/>
  <c r="H644" i="15"/>
  <c r="H645" i="15"/>
  <c r="H646" i="15"/>
  <c r="H647" i="15"/>
  <c r="H648" i="15"/>
  <c r="H649" i="15"/>
  <c r="H650" i="15"/>
  <c r="H651" i="15"/>
  <c r="H652" i="15"/>
  <c r="H653" i="15"/>
  <c r="H654" i="15"/>
  <c r="H655" i="15"/>
  <c r="H656" i="15"/>
  <c r="H657" i="15"/>
  <c r="H658" i="15"/>
  <c r="H659" i="15"/>
  <c r="H660" i="15"/>
  <c r="H661" i="15"/>
  <c r="H662" i="15"/>
  <c r="H663" i="15"/>
  <c r="H664" i="15"/>
  <c r="H665" i="15"/>
  <c r="H666" i="15"/>
  <c r="H667" i="15"/>
  <c r="H668" i="15"/>
  <c r="H669" i="15"/>
  <c r="H670" i="15"/>
  <c r="H671" i="15"/>
  <c r="H672" i="15"/>
  <c r="H673" i="15"/>
  <c r="H674" i="15"/>
  <c r="H675" i="15"/>
  <c r="H676" i="15"/>
  <c r="H677" i="15"/>
  <c r="H678" i="15"/>
  <c r="H679" i="15"/>
  <c r="H680" i="15"/>
  <c r="H681" i="15"/>
  <c r="H2" i="14"/>
  <c r="H3" i="14"/>
  <c r="H4" i="14"/>
  <c r="K4" i="14" s="1"/>
  <c r="H5" i="14"/>
  <c r="H6" i="14"/>
  <c r="H7" i="14"/>
  <c r="H8" i="14"/>
  <c r="H9" i="14"/>
  <c r="H10" i="14"/>
  <c r="H11" i="14"/>
  <c r="H12" i="14"/>
  <c r="H13" i="14"/>
  <c r="H14" i="14"/>
  <c r="H15" i="14"/>
  <c r="H16" i="14"/>
  <c r="H17" i="14"/>
  <c r="H18" i="14"/>
  <c r="H19" i="14"/>
  <c r="H20" i="14"/>
  <c r="H21" i="14"/>
  <c r="H22" i="14"/>
  <c r="H23" i="14"/>
  <c r="H24" i="14"/>
  <c r="H25" i="14"/>
  <c r="H26" i="14"/>
  <c r="H27" i="14"/>
  <c r="H28" i="14"/>
  <c r="H29" i="14"/>
  <c r="H30" i="14"/>
  <c r="H31" i="14"/>
  <c r="H32" i="14"/>
  <c r="H33" i="14"/>
  <c r="H34" i="14"/>
  <c r="H35" i="14"/>
  <c r="H36" i="14"/>
  <c r="H37" i="14"/>
  <c r="H38" i="14"/>
  <c r="H39" i="14"/>
  <c r="H40" i="14"/>
  <c r="H41" i="14"/>
  <c r="H42" i="14"/>
  <c r="H43" i="14"/>
  <c r="H44" i="14"/>
  <c r="H45" i="14"/>
  <c r="H46" i="14"/>
  <c r="H47" i="14"/>
  <c r="H48" i="14"/>
  <c r="H49" i="14"/>
  <c r="H50" i="14"/>
  <c r="H51" i="14"/>
  <c r="H52" i="14"/>
  <c r="H53" i="14"/>
  <c r="H54" i="14"/>
  <c r="H55" i="14"/>
  <c r="H56" i="14"/>
  <c r="H57" i="14"/>
  <c r="H58" i="14"/>
  <c r="H59" i="14"/>
  <c r="H60" i="14"/>
  <c r="H61" i="14"/>
  <c r="H62" i="14"/>
  <c r="H63" i="14"/>
  <c r="H64" i="14"/>
  <c r="H65" i="14"/>
  <c r="H66" i="14"/>
  <c r="H67" i="14"/>
  <c r="H68" i="14"/>
  <c r="H69" i="14"/>
  <c r="H70" i="14"/>
  <c r="H71" i="14"/>
  <c r="H72" i="14"/>
  <c r="H73" i="14"/>
  <c r="H74" i="14"/>
  <c r="H75" i="14"/>
  <c r="H76" i="14"/>
  <c r="H77" i="14"/>
  <c r="H78" i="14"/>
  <c r="H79" i="14"/>
  <c r="H80" i="14"/>
  <c r="H81" i="14"/>
  <c r="H82" i="14"/>
  <c r="H83" i="14"/>
  <c r="H84" i="14"/>
  <c r="H85" i="14"/>
  <c r="H86" i="14"/>
  <c r="H87" i="14"/>
  <c r="H88" i="14"/>
  <c r="H89" i="14"/>
  <c r="H90" i="14"/>
  <c r="H91" i="14"/>
  <c r="H92" i="14"/>
  <c r="H93" i="14"/>
  <c r="H94" i="14"/>
  <c r="H95" i="14"/>
  <c r="H96" i="14"/>
  <c r="H97" i="14"/>
  <c r="H98" i="14"/>
  <c r="H99" i="14"/>
  <c r="H100" i="14"/>
  <c r="H101" i="14"/>
  <c r="H102" i="14"/>
  <c r="H103" i="14"/>
  <c r="H104" i="14"/>
  <c r="H105" i="14"/>
  <c r="H106" i="14"/>
  <c r="H107" i="14"/>
  <c r="H108" i="14"/>
  <c r="H109" i="14"/>
  <c r="H110" i="14"/>
  <c r="H111" i="14"/>
  <c r="H112" i="14"/>
  <c r="H113" i="14"/>
  <c r="H114" i="14"/>
  <c r="H115" i="14"/>
  <c r="H116" i="14"/>
  <c r="H117" i="14"/>
  <c r="H118" i="14"/>
  <c r="H119" i="14"/>
  <c r="H120" i="14"/>
  <c r="H121" i="14"/>
  <c r="H122" i="14"/>
  <c r="H123" i="14"/>
  <c r="H124" i="14"/>
  <c r="H125" i="14"/>
  <c r="H126" i="14"/>
  <c r="H127" i="14"/>
  <c r="H128" i="14"/>
  <c r="H129" i="14"/>
  <c r="H130" i="14"/>
  <c r="H131" i="14"/>
  <c r="H132" i="14"/>
  <c r="H133" i="14"/>
  <c r="H134" i="14"/>
  <c r="H135" i="14"/>
  <c r="H136" i="14"/>
  <c r="H137" i="14"/>
  <c r="H138" i="14"/>
  <c r="H139" i="14"/>
  <c r="H140" i="14"/>
  <c r="H141" i="14"/>
  <c r="H142" i="14"/>
  <c r="H143" i="14"/>
  <c r="H144" i="14"/>
  <c r="H145" i="14"/>
  <c r="H146" i="14"/>
  <c r="H147" i="14"/>
  <c r="H148" i="14"/>
  <c r="H149" i="14"/>
  <c r="H150" i="14"/>
  <c r="H151" i="14"/>
  <c r="H152" i="14"/>
  <c r="H153" i="14"/>
  <c r="H154" i="14"/>
  <c r="H155" i="14"/>
  <c r="H156" i="14"/>
  <c r="H157" i="14"/>
  <c r="H158" i="14"/>
  <c r="H159" i="14"/>
  <c r="H160" i="14"/>
  <c r="H161" i="14"/>
  <c r="H162" i="14"/>
  <c r="H163" i="14"/>
  <c r="H164" i="14"/>
  <c r="H165" i="14"/>
  <c r="H166" i="14"/>
  <c r="H167" i="14"/>
  <c r="H168" i="14"/>
  <c r="H169" i="14"/>
  <c r="H170" i="14"/>
  <c r="H171" i="14"/>
  <c r="H172" i="14"/>
  <c r="H173" i="14"/>
  <c r="H174" i="14"/>
  <c r="H175" i="14"/>
  <c r="H176" i="14"/>
  <c r="H177" i="14"/>
  <c r="H178" i="14"/>
  <c r="H179" i="14"/>
  <c r="H180" i="14"/>
  <c r="H181" i="14"/>
  <c r="H182" i="14"/>
  <c r="H183" i="14"/>
  <c r="H184" i="14"/>
  <c r="H185" i="14"/>
  <c r="H186" i="14"/>
  <c r="H187" i="14"/>
  <c r="H188" i="14"/>
  <c r="H189" i="14"/>
  <c r="H190" i="14"/>
  <c r="H191" i="14"/>
  <c r="H192" i="14"/>
  <c r="H193" i="14"/>
  <c r="H194" i="14"/>
  <c r="H195" i="14"/>
  <c r="H196" i="14"/>
  <c r="H197" i="14"/>
  <c r="H198" i="14"/>
  <c r="H199" i="14"/>
  <c r="H200" i="14"/>
  <c r="H201" i="14"/>
  <c r="H202" i="14"/>
  <c r="H203" i="14"/>
  <c r="H204" i="14"/>
  <c r="H205" i="14"/>
  <c r="H206" i="14"/>
  <c r="H207" i="14"/>
  <c r="H208" i="14"/>
  <c r="H209" i="14"/>
  <c r="H210" i="14"/>
  <c r="H211" i="14"/>
  <c r="H212" i="14"/>
  <c r="H213" i="14"/>
  <c r="H214" i="14"/>
  <c r="H215" i="14"/>
  <c r="H216" i="14"/>
  <c r="H217" i="14"/>
  <c r="H218" i="14"/>
  <c r="H219" i="14"/>
  <c r="H220" i="14"/>
  <c r="H221" i="14"/>
  <c r="H222" i="14"/>
  <c r="H223" i="14"/>
  <c r="H224" i="14"/>
  <c r="H225" i="14"/>
  <c r="H226" i="14"/>
  <c r="H227" i="14"/>
  <c r="H228" i="14"/>
  <c r="H229" i="14"/>
  <c r="H230" i="14"/>
  <c r="H231" i="14"/>
  <c r="H232" i="14"/>
  <c r="H233" i="14"/>
  <c r="H234" i="14"/>
  <c r="H235" i="14"/>
  <c r="H236" i="14"/>
  <c r="H237" i="14"/>
  <c r="H238" i="14"/>
  <c r="H239" i="14"/>
  <c r="H240" i="14"/>
  <c r="H241" i="14"/>
  <c r="H242" i="14"/>
  <c r="H243" i="14"/>
  <c r="H244" i="14"/>
  <c r="H245" i="14"/>
  <c r="H246" i="14"/>
  <c r="H247" i="14"/>
  <c r="H248" i="14"/>
  <c r="H249" i="14"/>
  <c r="H250" i="14"/>
  <c r="H251" i="14"/>
  <c r="H252" i="14"/>
  <c r="H253" i="14"/>
  <c r="H254" i="14"/>
  <c r="H255" i="14"/>
  <c r="H256" i="14"/>
  <c r="H257" i="14"/>
  <c r="H258" i="14"/>
  <c r="H259" i="14"/>
  <c r="H260" i="14"/>
  <c r="H261" i="14"/>
  <c r="H262" i="14"/>
  <c r="H263" i="14"/>
  <c r="H264" i="14"/>
  <c r="H265" i="14"/>
  <c r="H266" i="14"/>
  <c r="H267" i="14"/>
  <c r="H268" i="14"/>
  <c r="H269" i="14"/>
  <c r="H270" i="14"/>
  <c r="H271" i="14"/>
  <c r="H272" i="14"/>
  <c r="H273" i="14"/>
  <c r="H274" i="14"/>
  <c r="H275" i="14"/>
  <c r="H276" i="14"/>
  <c r="H277" i="14"/>
  <c r="H278" i="14"/>
  <c r="H279" i="14"/>
  <c r="H280" i="14"/>
  <c r="H281" i="14"/>
  <c r="H282" i="14"/>
  <c r="H283" i="14"/>
  <c r="H284" i="14"/>
  <c r="H285" i="14"/>
  <c r="H286" i="14"/>
  <c r="H287" i="14"/>
  <c r="H288" i="14"/>
  <c r="H289" i="14"/>
  <c r="H290" i="14"/>
  <c r="H291" i="14"/>
  <c r="H292" i="14"/>
  <c r="H293" i="14"/>
  <c r="H294" i="14"/>
  <c r="H295" i="14"/>
  <c r="H296" i="14"/>
  <c r="H297" i="14"/>
  <c r="H298" i="14"/>
  <c r="H299" i="14"/>
  <c r="H300" i="14"/>
  <c r="H301" i="14"/>
  <c r="H302" i="14"/>
  <c r="H303" i="14"/>
  <c r="H304" i="14"/>
  <c r="H305" i="14"/>
  <c r="H306" i="14"/>
  <c r="H307" i="14"/>
  <c r="H308" i="14"/>
  <c r="H309" i="14"/>
  <c r="H310" i="14"/>
  <c r="H311" i="14"/>
  <c r="H312" i="14"/>
  <c r="H313" i="14"/>
  <c r="H314" i="14"/>
  <c r="H315" i="14"/>
  <c r="H316" i="14"/>
  <c r="H317" i="14"/>
  <c r="H318" i="14"/>
  <c r="H319" i="14"/>
  <c r="H320" i="14"/>
  <c r="H321" i="14"/>
  <c r="H322" i="14"/>
  <c r="H323" i="14"/>
  <c r="H324" i="14"/>
  <c r="H325" i="14"/>
  <c r="H326" i="14"/>
  <c r="H327" i="14"/>
  <c r="H328" i="14"/>
  <c r="H329" i="14"/>
  <c r="H330" i="14"/>
  <c r="H331" i="14"/>
  <c r="H332" i="14"/>
  <c r="H333" i="14"/>
  <c r="H334" i="14"/>
  <c r="H335" i="14"/>
  <c r="H336" i="14"/>
  <c r="H337" i="14"/>
  <c r="H338" i="14"/>
  <c r="H339" i="14"/>
  <c r="H340" i="14"/>
  <c r="H341" i="14"/>
  <c r="H342" i="14"/>
  <c r="H343" i="14"/>
  <c r="H344" i="14"/>
  <c r="H345" i="14"/>
  <c r="H346" i="14"/>
  <c r="H347" i="14"/>
  <c r="H348" i="14"/>
  <c r="H349" i="14"/>
  <c r="H350" i="14"/>
  <c r="H351" i="14"/>
  <c r="H352" i="14"/>
  <c r="H353" i="14"/>
  <c r="H354" i="14"/>
  <c r="H355" i="14"/>
  <c r="H356" i="14"/>
  <c r="H357" i="14"/>
  <c r="H358" i="14"/>
  <c r="H359" i="14"/>
  <c r="H360" i="14"/>
  <c r="H361" i="14"/>
  <c r="H362" i="14"/>
  <c r="H363" i="14"/>
  <c r="H364" i="14"/>
  <c r="H365" i="14"/>
  <c r="H366" i="14"/>
  <c r="H367" i="14"/>
  <c r="H368" i="14"/>
  <c r="H369" i="14"/>
  <c r="H370" i="14"/>
  <c r="H371" i="14"/>
  <c r="H372" i="14"/>
  <c r="H373" i="14"/>
  <c r="H374" i="14"/>
  <c r="H375" i="14"/>
  <c r="H376" i="14"/>
  <c r="H377" i="14"/>
  <c r="H378" i="14"/>
  <c r="H379" i="14"/>
  <c r="H380" i="14"/>
  <c r="H381" i="14"/>
  <c r="H382" i="14"/>
  <c r="H383" i="14"/>
  <c r="H384" i="14"/>
  <c r="H385" i="14"/>
  <c r="H386" i="14"/>
  <c r="H387" i="14"/>
  <c r="H388" i="14"/>
  <c r="H389" i="14"/>
  <c r="H390" i="14"/>
  <c r="H391" i="14"/>
  <c r="H392" i="14"/>
  <c r="H393" i="14"/>
  <c r="H394" i="14"/>
  <c r="H395" i="14"/>
  <c r="H396" i="14"/>
  <c r="H397" i="14"/>
  <c r="H398" i="14"/>
  <c r="H399" i="14"/>
  <c r="H400" i="14"/>
  <c r="H401" i="14"/>
  <c r="H402" i="14"/>
  <c r="H403" i="14"/>
  <c r="H404" i="14"/>
  <c r="H405" i="14"/>
  <c r="H406" i="14"/>
  <c r="H407" i="14"/>
  <c r="H408" i="14"/>
  <c r="H409" i="14"/>
  <c r="H410" i="14"/>
  <c r="H411" i="14"/>
  <c r="H412" i="14"/>
  <c r="H413" i="14"/>
  <c r="H414" i="14"/>
  <c r="H415" i="14"/>
  <c r="H416" i="14"/>
  <c r="H417" i="14"/>
  <c r="H418" i="14"/>
  <c r="H419" i="14"/>
  <c r="H420" i="14"/>
  <c r="H421" i="14"/>
  <c r="H422" i="14"/>
  <c r="H423" i="14"/>
  <c r="H424" i="14"/>
  <c r="H425" i="14"/>
  <c r="H426" i="14"/>
  <c r="H427" i="14"/>
  <c r="H428" i="14"/>
  <c r="H429" i="14"/>
  <c r="H430" i="14"/>
  <c r="H431" i="14"/>
  <c r="H432" i="14"/>
  <c r="H433" i="14"/>
  <c r="H434" i="14"/>
  <c r="H435" i="14"/>
  <c r="H436" i="14"/>
  <c r="H437" i="14"/>
  <c r="H438" i="14"/>
  <c r="H439" i="14"/>
  <c r="H440" i="14"/>
  <c r="H441" i="14"/>
  <c r="H442" i="14"/>
  <c r="H443" i="14"/>
  <c r="H444" i="14"/>
  <c r="H445" i="14"/>
  <c r="H446" i="14"/>
  <c r="H447" i="14"/>
  <c r="H448" i="14"/>
  <c r="H449" i="14"/>
  <c r="H450" i="14"/>
  <c r="H451" i="14"/>
  <c r="H452" i="14"/>
  <c r="H453" i="14"/>
  <c r="H454" i="14"/>
  <c r="H455" i="14"/>
  <c r="H456" i="14"/>
  <c r="H457" i="14"/>
  <c r="H458" i="14"/>
  <c r="H459" i="14"/>
  <c r="H460" i="14"/>
  <c r="H461" i="14"/>
  <c r="H462" i="14"/>
  <c r="H463" i="14"/>
  <c r="H464" i="14"/>
  <c r="H465" i="14"/>
  <c r="H466" i="14"/>
  <c r="H467" i="14"/>
  <c r="H468" i="14"/>
  <c r="H469" i="14"/>
  <c r="H470" i="14"/>
  <c r="H471" i="14"/>
  <c r="H472" i="14"/>
  <c r="H473" i="14"/>
  <c r="H474" i="14"/>
  <c r="H475" i="14"/>
  <c r="H476" i="14"/>
  <c r="H477" i="14"/>
  <c r="H478" i="14"/>
  <c r="H479" i="14"/>
  <c r="H480" i="14"/>
  <c r="H481" i="14"/>
  <c r="H482" i="14"/>
  <c r="H483" i="14"/>
  <c r="H484" i="14"/>
  <c r="H485" i="14"/>
  <c r="H486" i="14"/>
  <c r="H487" i="14"/>
  <c r="H488" i="14"/>
  <c r="H489" i="14"/>
  <c r="H490" i="14"/>
  <c r="H491" i="14"/>
  <c r="H492" i="14"/>
  <c r="H493" i="14"/>
  <c r="H494" i="14"/>
  <c r="H495" i="14"/>
  <c r="H496" i="14"/>
  <c r="H497" i="14"/>
  <c r="H498" i="14"/>
  <c r="H499" i="14"/>
  <c r="H500" i="14"/>
  <c r="H501" i="14"/>
  <c r="H502" i="14"/>
  <c r="H503" i="14"/>
  <c r="H504" i="14"/>
  <c r="H505" i="14"/>
  <c r="H506" i="14"/>
  <c r="H507" i="14"/>
  <c r="H508" i="14"/>
  <c r="H509" i="14"/>
  <c r="H510" i="14"/>
  <c r="H511" i="14"/>
  <c r="H512" i="14"/>
  <c r="H513" i="14"/>
  <c r="H514" i="14"/>
  <c r="H515" i="14"/>
  <c r="H516" i="14"/>
  <c r="H517" i="14"/>
  <c r="H518" i="14"/>
  <c r="H519" i="14"/>
  <c r="H520" i="14"/>
  <c r="H521" i="14"/>
  <c r="H522" i="14"/>
  <c r="H523" i="14"/>
  <c r="H524" i="14"/>
  <c r="H525" i="14"/>
  <c r="H526" i="14"/>
  <c r="H527" i="14"/>
  <c r="H528" i="14"/>
  <c r="H529" i="14"/>
  <c r="H530" i="14"/>
  <c r="H531" i="14"/>
  <c r="H532" i="14"/>
  <c r="H533" i="14"/>
  <c r="H534" i="14"/>
  <c r="H535" i="14"/>
  <c r="H536" i="14"/>
  <c r="H537" i="14"/>
  <c r="H538" i="14"/>
  <c r="H539" i="14"/>
  <c r="H540" i="14"/>
  <c r="H541" i="14"/>
  <c r="H542" i="14"/>
  <c r="H543" i="14"/>
  <c r="H544" i="14"/>
  <c r="H545" i="14"/>
  <c r="H546" i="14"/>
  <c r="H547" i="14"/>
  <c r="H548" i="14"/>
  <c r="H549" i="14"/>
  <c r="H550" i="14"/>
  <c r="H551" i="14"/>
  <c r="H552" i="14"/>
  <c r="H553" i="14"/>
  <c r="H554" i="14"/>
  <c r="H555" i="14"/>
  <c r="H556" i="14"/>
  <c r="H557" i="14"/>
  <c r="H558" i="14"/>
  <c r="H559" i="14"/>
  <c r="H560" i="14"/>
  <c r="H561" i="14"/>
  <c r="H562" i="14"/>
  <c r="H563" i="14"/>
  <c r="H564" i="14"/>
  <c r="H565" i="14"/>
  <c r="H566" i="14"/>
  <c r="H567" i="14"/>
  <c r="H568" i="14"/>
  <c r="H569" i="14"/>
  <c r="H570" i="14"/>
  <c r="H571" i="14"/>
  <c r="H572" i="14"/>
  <c r="H573" i="14"/>
  <c r="H574" i="14"/>
  <c r="H575" i="14"/>
  <c r="H576" i="14"/>
  <c r="H577" i="14"/>
  <c r="H578" i="14"/>
  <c r="H579" i="14"/>
  <c r="H580" i="14"/>
  <c r="H581" i="14"/>
  <c r="H582" i="14"/>
  <c r="H583" i="14"/>
  <c r="H584" i="14"/>
  <c r="H585" i="14"/>
  <c r="H586" i="14"/>
  <c r="H587" i="14"/>
  <c r="H588" i="14"/>
  <c r="H589" i="14"/>
  <c r="H590" i="14"/>
  <c r="H591" i="14"/>
  <c r="H592" i="14"/>
  <c r="H593" i="14"/>
  <c r="H594" i="14"/>
  <c r="H595" i="14"/>
  <c r="H596" i="14"/>
  <c r="H597" i="14"/>
  <c r="H598" i="14"/>
  <c r="H599" i="14"/>
  <c r="H600" i="14"/>
  <c r="H601" i="14"/>
  <c r="H602" i="14"/>
  <c r="H603" i="14"/>
  <c r="H604" i="14"/>
  <c r="H605" i="14"/>
  <c r="H606" i="14"/>
  <c r="H607" i="14"/>
  <c r="H608" i="14"/>
  <c r="H609" i="14"/>
  <c r="H610" i="14"/>
  <c r="H611" i="14"/>
  <c r="H612" i="14"/>
  <c r="H613" i="14"/>
  <c r="H614" i="14"/>
  <c r="H615" i="14"/>
  <c r="H616" i="14"/>
  <c r="H617" i="14"/>
  <c r="H618" i="14"/>
  <c r="H619" i="14"/>
  <c r="H620" i="14"/>
  <c r="H621" i="14"/>
  <c r="H622" i="14"/>
  <c r="H623" i="14"/>
  <c r="H624" i="14"/>
  <c r="H625" i="14"/>
  <c r="H626" i="14"/>
  <c r="H627" i="14"/>
  <c r="H628" i="14"/>
  <c r="H629" i="14"/>
  <c r="H630" i="14"/>
  <c r="H631" i="14"/>
  <c r="H632" i="14"/>
  <c r="H633" i="14"/>
  <c r="H634" i="14"/>
  <c r="H635" i="14"/>
  <c r="H636" i="14"/>
  <c r="H637" i="14"/>
  <c r="H638" i="14"/>
  <c r="H639" i="14"/>
  <c r="H640" i="14"/>
  <c r="H641" i="14"/>
  <c r="H642" i="14"/>
  <c r="H643" i="14"/>
  <c r="H644" i="14"/>
  <c r="H645" i="14"/>
  <c r="H646" i="14"/>
  <c r="H647" i="14"/>
  <c r="H648" i="14"/>
  <c r="H649" i="14"/>
  <c r="H650" i="14"/>
  <c r="H651" i="14"/>
  <c r="H652" i="14"/>
  <c r="H653" i="14"/>
  <c r="H654" i="14"/>
  <c r="H655" i="14"/>
  <c r="H656" i="14"/>
  <c r="H657" i="14"/>
  <c r="H658" i="14"/>
  <c r="H659" i="14"/>
  <c r="H660" i="14"/>
  <c r="H661" i="14"/>
  <c r="H662" i="14"/>
  <c r="H663" i="14"/>
  <c r="H664" i="14"/>
  <c r="H665" i="14"/>
  <c r="H666" i="14"/>
  <c r="H667" i="14"/>
  <c r="H668" i="14"/>
  <c r="H669" i="14"/>
  <c r="H670" i="14"/>
  <c r="H671" i="14"/>
  <c r="H672" i="14"/>
  <c r="H673" i="14"/>
  <c r="H674" i="14"/>
  <c r="H675" i="14"/>
  <c r="H676" i="14"/>
  <c r="H677" i="14"/>
  <c r="H678" i="14"/>
  <c r="H679" i="14"/>
  <c r="H680" i="14"/>
  <c r="H681" i="14"/>
  <c r="N2" i="13"/>
  <c r="N3" i="13"/>
  <c r="N4" i="13"/>
  <c r="N5" i="13"/>
  <c r="N6" i="13"/>
  <c r="N7" i="13"/>
  <c r="N8" i="13"/>
  <c r="N9" i="13"/>
  <c r="N10" i="13"/>
  <c r="N11" i="13"/>
  <c r="N12" i="13"/>
  <c r="N13" i="13"/>
  <c r="N14" i="13"/>
  <c r="N15" i="13"/>
  <c r="N16" i="13"/>
  <c r="N17" i="13"/>
  <c r="N18" i="13"/>
  <c r="N19" i="13"/>
  <c r="N20" i="13"/>
  <c r="N21" i="13"/>
  <c r="N22" i="13"/>
  <c r="N23" i="13"/>
  <c r="N24" i="13"/>
  <c r="N25" i="13"/>
  <c r="N26" i="13"/>
  <c r="N27" i="13"/>
  <c r="N28" i="13"/>
  <c r="N29" i="13"/>
  <c r="N30" i="13"/>
  <c r="N31" i="13"/>
  <c r="N32" i="13"/>
  <c r="N33" i="13"/>
  <c r="N34" i="13"/>
  <c r="N35" i="13"/>
  <c r="N36"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N73" i="13"/>
  <c r="N74" i="13"/>
  <c r="N75" i="13"/>
  <c r="N76" i="13"/>
  <c r="N77" i="13"/>
  <c r="N78" i="13"/>
  <c r="N79" i="13"/>
  <c r="N80" i="13"/>
  <c r="N81" i="13"/>
  <c r="N82" i="13"/>
  <c r="N83" i="13"/>
  <c r="N84" i="13"/>
  <c r="N85" i="13"/>
  <c r="N86" i="13"/>
  <c r="N87" i="13"/>
  <c r="N88" i="13"/>
  <c r="N89" i="13"/>
  <c r="N90" i="13"/>
  <c r="N91" i="13"/>
  <c r="N92" i="13"/>
  <c r="N93" i="13"/>
  <c r="N94" i="13"/>
  <c r="N95" i="13"/>
  <c r="N96" i="13"/>
  <c r="N97" i="13"/>
  <c r="N98" i="13"/>
  <c r="N99" i="13"/>
  <c r="N100" i="13"/>
  <c r="N101" i="13"/>
  <c r="N102" i="13"/>
  <c r="N103" i="13"/>
  <c r="N104" i="13"/>
  <c r="N105" i="13"/>
  <c r="N106" i="13"/>
  <c r="N107" i="13"/>
  <c r="N108" i="13"/>
  <c r="N109" i="13"/>
  <c r="N110" i="13"/>
  <c r="N111" i="13"/>
  <c r="N112" i="13"/>
  <c r="N113" i="13"/>
  <c r="N114" i="13"/>
  <c r="N115" i="13"/>
  <c r="N116" i="13"/>
  <c r="N117" i="13"/>
  <c r="N118" i="13"/>
  <c r="N119" i="13"/>
  <c r="N120" i="13"/>
  <c r="N121" i="13"/>
  <c r="N122" i="13"/>
  <c r="N123" i="13"/>
  <c r="N124" i="13"/>
  <c r="N125" i="13"/>
  <c r="N126" i="13"/>
  <c r="N127" i="13"/>
  <c r="N128" i="13"/>
  <c r="N129" i="13"/>
  <c r="N130" i="13"/>
  <c r="N131" i="13"/>
  <c r="N132" i="13"/>
  <c r="N133" i="13"/>
  <c r="N134" i="13"/>
  <c r="N135" i="13"/>
  <c r="N136" i="13"/>
  <c r="N137" i="13"/>
  <c r="N138" i="13"/>
  <c r="N139" i="13"/>
  <c r="N140" i="13"/>
  <c r="N141" i="13"/>
  <c r="N142" i="13"/>
  <c r="N143" i="13"/>
  <c r="N144" i="13"/>
  <c r="N145" i="13"/>
  <c r="N146" i="13"/>
  <c r="N147" i="13"/>
  <c r="N148" i="13"/>
  <c r="N149" i="13"/>
  <c r="N150" i="13"/>
  <c r="N151" i="13"/>
  <c r="N152" i="13"/>
  <c r="N153" i="13"/>
  <c r="N154" i="13"/>
  <c r="N155" i="13"/>
  <c r="N156" i="13"/>
  <c r="N157" i="13"/>
  <c r="N158" i="13"/>
  <c r="N159" i="13"/>
  <c r="N160" i="13"/>
  <c r="N161" i="13"/>
  <c r="N162" i="13"/>
  <c r="N163" i="13"/>
  <c r="N164" i="13"/>
  <c r="N165" i="13"/>
  <c r="N166" i="13"/>
  <c r="N167" i="13"/>
  <c r="N168" i="13"/>
  <c r="N169" i="13"/>
  <c r="N170" i="13"/>
  <c r="N171" i="13"/>
  <c r="N172" i="13"/>
  <c r="N173" i="13"/>
  <c r="N174" i="13"/>
  <c r="N175" i="13"/>
  <c r="N176" i="13"/>
  <c r="N177" i="13"/>
  <c r="N178" i="13"/>
  <c r="N179" i="13"/>
  <c r="N180" i="13"/>
  <c r="N181" i="13"/>
  <c r="N182" i="13"/>
  <c r="N183" i="13"/>
  <c r="N184" i="13"/>
  <c r="N185" i="13"/>
  <c r="N186" i="13"/>
  <c r="N187" i="13"/>
  <c r="N188" i="13"/>
  <c r="N189" i="13"/>
  <c r="N190" i="13"/>
  <c r="N191" i="13"/>
  <c r="N192" i="13"/>
  <c r="N193" i="13"/>
  <c r="N194" i="13"/>
  <c r="N195" i="13"/>
  <c r="N196" i="13"/>
  <c r="N197" i="13"/>
  <c r="N198" i="13"/>
  <c r="N199" i="13"/>
  <c r="N200" i="13"/>
  <c r="N201" i="13"/>
  <c r="N202" i="13"/>
  <c r="N203" i="13"/>
  <c r="N204" i="13"/>
  <c r="N205" i="13"/>
  <c r="N206" i="13"/>
  <c r="N207" i="13"/>
  <c r="N208" i="13"/>
  <c r="N209" i="13"/>
  <c r="N210" i="13"/>
  <c r="N211" i="13"/>
  <c r="N212" i="13"/>
  <c r="N213" i="13"/>
  <c r="N214" i="13"/>
  <c r="N215" i="13"/>
  <c r="N216" i="13"/>
  <c r="N217" i="13"/>
  <c r="N218" i="13"/>
  <c r="N219" i="13"/>
  <c r="N220" i="13"/>
  <c r="N221" i="13"/>
  <c r="N222" i="13"/>
  <c r="N223" i="13"/>
  <c r="N224" i="13"/>
  <c r="N225" i="13"/>
  <c r="N226" i="13"/>
  <c r="N227" i="13"/>
  <c r="N228" i="13"/>
  <c r="N229" i="13"/>
  <c r="N230" i="13"/>
  <c r="N231" i="13"/>
  <c r="N232" i="13"/>
  <c r="N233" i="13"/>
  <c r="N234" i="13"/>
  <c r="N235" i="13"/>
  <c r="N236" i="13"/>
  <c r="N237" i="13"/>
  <c r="N238" i="13"/>
  <c r="N239" i="13"/>
  <c r="N240" i="13"/>
  <c r="N241" i="13"/>
  <c r="N242" i="13"/>
  <c r="N243" i="13"/>
  <c r="N244" i="13"/>
  <c r="N245" i="13"/>
  <c r="N246" i="13"/>
  <c r="N247" i="13"/>
  <c r="N248" i="13"/>
  <c r="N249" i="13"/>
  <c r="N250" i="13"/>
  <c r="N251" i="13"/>
  <c r="N252" i="13"/>
  <c r="N253" i="13"/>
  <c r="N254" i="13"/>
  <c r="N255" i="13"/>
  <c r="N256" i="13"/>
  <c r="N257" i="13"/>
  <c r="N258" i="13"/>
  <c r="N259" i="13"/>
  <c r="N260" i="13"/>
  <c r="N261" i="13"/>
  <c r="N262" i="13"/>
  <c r="N263" i="13"/>
  <c r="N264" i="13"/>
  <c r="N265" i="13"/>
  <c r="N266" i="13"/>
  <c r="N267" i="13"/>
  <c r="N268" i="13"/>
  <c r="N269" i="13"/>
  <c r="N270" i="13"/>
  <c r="N271" i="13"/>
  <c r="N272" i="13"/>
  <c r="N273" i="13"/>
  <c r="N274" i="13"/>
  <c r="N275" i="13"/>
  <c r="N276" i="13"/>
  <c r="N277" i="13"/>
  <c r="N278" i="13"/>
  <c r="N279" i="13"/>
  <c r="N280" i="13"/>
  <c r="N281" i="13"/>
  <c r="N282" i="13"/>
  <c r="N283" i="13"/>
  <c r="N284" i="13"/>
  <c r="N285" i="13"/>
  <c r="N286" i="13"/>
  <c r="N287" i="13"/>
  <c r="N288" i="13"/>
  <c r="N289" i="13"/>
  <c r="N290" i="13"/>
  <c r="N291" i="13"/>
  <c r="N292" i="13"/>
  <c r="N293" i="13"/>
  <c r="N294" i="13"/>
  <c r="N295" i="13"/>
  <c r="N296" i="13"/>
  <c r="N297" i="13"/>
  <c r="N298" i="13"/>
  <c r="N299" i="13"/>
  <c r="N300" i="13"/>
  <c r="N301" i="13"/>
  <c r="N302" i="13"/>
  <c r="N303" i="13"/>
  <c r="N304" i="13"/>
  <c r="N305" i="13"/>
  <c r="N306" i="13"/>
  <c r="N307" i="13"/>
  <c r="N308" i="13"/>
  <c r="N309" i="13"/>
  <c r="N310" i="13"/>
  <c r="N311" i="13"/>
  <c r="N312" i="13"/>
  <c r="N313" i="13"/>
  <c r="N314" i="13"/>
  <c r="N315" i="13"/>
  <c r="N316" i="13"/>
  <c r="N317" i="13"/>
  <c r="N318" i="13"/>
  <c r="N319" i="13"/>
  <c r="N320" i="13"/>
  <c r="N321" i="13"/>
  <c r="N322" i="13"/>
  <c r="N323" i="13"/>
  <c r="N324" i="13"/>
  <c r="N325" i="13"/>
  <c r="N326" i="13"/>
  <c r="N327" i="13"/>
  <c r="N328" i="13"/>
  <c r="N329" i="13"/>
  <c r="N330" i="13"/>
  <c r="N331" i="13"/>
  <c r="N332" i="13"/>
  <c r="N333" i="13"/>
  <c r="N334" i="13"/>
  <c r="N335" i="13"/>
  <c r="N336" i="13"/>
  <c r="N337" i="13"/>
  <c r="N338" i="13"/>
  <c r="N339" i="13"/>
  <c r="N340" i="13"/>
  <c r="N341" i="13"/>
  <c r="N342" i="13"/>
  <c r="N343" i="13"/>
  <c r="N344" i="13"/>
  <c r="N345" i="13"/>
  <c r="N346" i="13"/>
  <c r="N347" i="13"/>
  <c r="N348" i="13"/>
  <c r="N349" i="13"/>
  <c r="N350" i="13"/>
  <c r="N351" i="13"/>
  <c r="N352" i="13"/>
  <c r="N353" i="13"/>
  <c r="N354" i="13"/>
  <c r="N355" i="13"/>
  <c r="N356" i="13"/>
  <c r="N357" i="13"/>
  <c r="N358" i="13"/>
  <c r="N359" i="13"/>
  <c r="N360" i="13"/>
  <c r="N361" i="13"/>
  <c r="N362" i="13"/>
  <c r="N363" i="13"/>
  <c r="N364" i="13"/>
  <c r="N365" i="13"/>
  <c r="N366" i="13"/>
  <c r="N367" i="13"/>
  <c r="N368" i="13"/>
  <c r="N369" i="13"/>
  <c r="N370" i="13"/>
  <c r="N371" i="13"/>
  <c r="N372" i="13"/>
  <c r="N373" i="13"/>
  <c r="N374" i="13"/>
  <c r="N375" i="13"/>
  <c r="N376" i="13"/>
  <c r="N377" i="13"/>
  <c r="N378" i="13"/>
  <c r="N379" i="13"/>
  <c r="N380" i="13"/>
  <c r="N381" i="13"/>
  <c r="N382" i="13"/>
  <c r="N383" i="13"/>
  <c r="N384" i="13"/>
  <c r="N385" i="13"/>
  <c r="N386" i="13"/>
  <c r="N387" i="13"/>
  <c r="N388" i="13"/>
  <c r="N389" i="13"/>
  <c r="N390" i="13"/>
  <c r="N391" i="13"/>
  <c r="N392" i="13"/>
  <c r="N393" i="13"/>
  <c r="N394" i="13"/>
  <c r="N395" i="13"/>
  <c r="N396" i="13"/>
  <c r="N397" i="13"/>
  <c r="N398" i="13"/>
  <c r="N399" i="13"/>
  <c r="N400" i="13"/>
  <c r="N401" i="13"/>
  <c r="N402" i="13"/>
  <c r="N403" i="13"/>
  <c r="N404" i="13"/>
  <c r="N405" i="13"/>
  <c r="N406" i="13"/>
  <c r="N407" i="13"/>
  <c r="N408" i="13"/>
  <c r="N409" i="13"/>
  <c r="N410" i="13"/>
  <c r="N411" i="13"/>
  <c r="N412" i="13"/>
  <c r="N413" i="13"/>
  <c r="N414" i="13"/>
  <c r="N415" i="13"/>
  <c r="N416" i="13"/>
  <c r="N417" i="13"/>
  <c r="N418" i="13"/>
  <c r="N419" i="13"/>
  <c r="N420" i="13"/>
  <c r="N421" i="13"/>
  <c r="N422" i="13"/>
  <c r="N423" i="13"/>
  <c r="N424" i="13"/>
  <c r="N425" i="13"/>
  <c r="N426" i="13"/>
  <c r="N427" i="13"/>
  <c r="N428" i="13"/>
  <c r="N429" i="13"/>
  <c r="N430" i="13"/>
  <c r="N431" i="13"/>
  <c r="N432" i="13"/>
  <c r="N433" i="13"/>
  <c r="N434" i="13"/>
  <c r="N435" i="13"/>
  <c r="N436" i="13"/>
  <c r="N437" i="13"/>
  <c r="N438" i="13"/>
  <c r="N439" i="13"/>
  <c r="N440" i="13"/>
  <c r="N441" i="13"/>
  <c r="N442" i="13"/>
  <c r="N443" i="13"/>
  <c r="N444" i="13"/>
  <c r="N445" i="13"/>
  <c r="N446" i="13"/>
  <c r="N447" i="13"/>
  <c r="N448" i="13"/>
  <c r="N449" i="13"/>
  <c r="N450" i="13"/>
  <c r="N451" i="13"/>
  <c r="N452" i="13"/>
  <c r="N453" i="13"/>
  <c r="N454" i="13"/>
  <c r="N455" i="13"/>
  <c r="N456" i="13"/>
  <c r="N457" i="13"/>
  <c r="N458" i="13"/>
  <c r="N459" i="13"/>
  <c r="N460" i="13"/>
  <c r="N461" i="13"/>
  <c r="N462" i="13"/>
  <c r="N463" i="13"/>
  <c r="N464" i="13"/>
  <c r="N465" i="13"/>
  <c r="N466" i="13"/>
  <c r="N467" i="13"/>
  <c r="N468" i="13"/>
  <c r="N469" i="13"/>
  <c r="N470" i="13"/>
  <c r="N471" i="13"/>
  <c r="N472" i="13"/>
  <c r="N473" i="13"/>
  <c r="N474" i="13"/>
  <c r="N475" i="13"/>
  <c r="N476" i="13"/>
  <c r="N477" i="13"/>
  <c r="N478" i="13"/>
  <c r="N479" i="13"/>
  <c r="N480" i="13"/>
  <c r="N481" i="13"/>
  <c r="N482" i="13"/>
  <c r="N483" i="13"/>
  <c r="N484" i="13"/>
  <c r="N485" i="13"/>
  <c r="N486" i="13"/>
  <c r="N487" i="13"/>
  <c r="N488" i="13"/>
  <c r="N489" i="13"/>
  <c r="N490" i="13"/>
  <c r="N491" i="13"/>
  <c r="N492" i="13"/>
  <c r="N493" i="13"/>
  <c r="N494" i="13"/>
  <c r="N495" i="13"/>
  <c r="N496" i="13"/>
  <c r="N497" i="13"/>
  <c r="N498" i="13"/>
  <c r="N499" i="13"/>
  <c r="N500" i="13"/>
  <c r="N501" i="13"/>
  <c r="N502" i="13"/>
  <c r="N503" i="13"/>
  <c r="N504" i="13"/>
  <c r="N505" i="13"/>
  <c r="N506" i="13"/>
  <c r="N507" i="13"/>
  <c r="N508" i="13"/>
  <c r="N509" i="13"/>
  <c r="N510" i="13"/>
  <c r="N511" i="13"/>
  <c r="N512" i="13"/>
  <c r="N513" i="13"/>
  <c r="N514" i="13"/>
  <c r="N515" i="13"/>
  <c r="N516" i="13"/>
  <c r="N517" i="13"/>
  <c r="N518" i="13"/>
  <c r="N519" i="13"/>
  <c r="N520" i="13"/>
  <c r="N521" i="13"/>
  <c r="N522" i="13"/>
  <c r="N523" i="13"/>
  <c r="N524" i="13"/>
  <c r="N525" i="13"/>
  <c r="N526" i="13"/>
  <c r="N527" i="13"/>
  <c r="N528" i="13"/>
  <c r="N529" i="13"/>
  <c r="N530" i="13"/>
  <c r="N531" i="13"/>
  <c r="N532" i="13"/>
  <c r="N533" i="13"/>
  <c r="N534" i="13"/>
  <c r="N535" i="13"/>
  <c r="N536" i="13"/>
  <c r="N537" i="13"/>
  <c r="N538" i="13"/>
  <c r="N539" i="13"/>
  <c r="N540" i="13"/>
  <c r="N541" i="13"/>
  <c r="N542" i="13"/>
  <c r="N543" i="13"/>
  <c r="N544" i="13"/>
  <c r="N545" i="13"/>
  <c r="N546" i="13"/>
  <c r="N547" i="13"/>
  <c r="N548" i="13"/>
  <c r="N549" i="13"/>
  <c r="N550" i="13"/>
  <c r="N551" i="13"/>
  <c r="N552" i="13"/>
  <c r="N553" i="13"/>
  <c r="N554" i="13"/>
  <c r="N555" i="13"/>
  <c r="N556" i="13"/>
  <c r="N557" i="13"/>
  <c r="N558" i="13"/>
  <c r="N559" i="13"/>
  <c r="N560" i="13"/>
  <c r="N561" i="13"/>
  <c r="N562" i="13"/>
  <c r="N563" i="13"/>
  <c r="N564" i="13"/>
  <c r="N565" i="13"/>
  <c r="N566" i="13"/>
  <c r="N567" i="13"/>
  <c r="N568" i="13"/>
  <c r="N569" i="13"/>
  <c r="N570" i="13"/>
  <c r="N571" i="13"/>
  <c r="N572" i="13"/>
  <c r="N573" i="13"/>
  <c r="N574" i="13"/>
  <c r="N575" i="13"/>
  <c r="N576" i="13"/>
  <c r="N577" i="13"/>
  <c r="N578" i="13"/>
  <c r="N579" i="13"/>
  <c r="N580" i="13"/>
  <c r="N581" i="13"/>
  <c r="N582" i="13"/>
  <c r="N583" i="13"/>
  <c r="N584" i="13"/>
  <c r="N585" i="13"/>
  <c r="N586" i="13"/>
  <c r="N587" i="13"/>
  <c r="N588" i="13"/>
  <c r="N589" i="13"/>
  <c r="N590" i="13"/>
  <c r="N591" i="13"/>
  <c r="N592" i="13"/>
  <c r="N593" i="13"/>
  <c r="N594" i="13"/>
  <c r="N595" i="13"/>
  <c r="N596" i="13"/>
  <c r="N597" i="13"/>
  <c r="N598" i="13"/>
  <c r="N599" i="13"/>
  <c r="N600" i="13"/>
  <c r="N601" i="13"/>
  <c r="N602" i="13"/>
  <c r="N603" i="13"/>
  <c r="N604" i="13"/>
  <c r="N605" i="13"/>
  <c r="N606" i="13"/>
  <c r="N607" i="13"/>
  <c r="N608" i="13"/>
  <c r="N609" i="13"/>
  <c r="N610" i="13"/>
  <c r="N611" i="13"/>
  <c r="N612" i="13"/>
  <c r="N613" i="13"/>
  <c r="N614" i="13"/>
  <c r="N615" i="13"/>
  <c r="N616" i="13"/>
  <c r="N617" i="13"/>
  <c r="N618" i="13"/>
  <c r="N619" i="13"/>
  <c r="N620" i="13"/>
  <c r="N621" i="13"/>
  <c r="N622" i="13"/>
  <c r="N623" i="13"/>
  <c r="N624" i="13"/>
  <c r="N625" i="13"/>
  <c r="N626" i="13"/>
  <c r="N627" i="13"/>
  <c r="N628" i="13"/>
  <c r="N629" i="13"/>
  <c r="N630" i="13"/>
  <c r="N631" i="13"/>
  <c r="N632" i="13"/>
  <c r="N633" i="13"/>
  <c r="N634" i="13"/>
  <c r="N635" i="13"/>
  <c r="N636" i="13"/>
  <c r="N637" i="13"/>
  <c r="N638" i="13"/>
  <c r="N639" i="13"/>
  <c r="N640" i="13"/>
  <c r="N641" i="13"/>
  <c r="N642" i="13"/>
  <c r="N643" i="13"/>
  <c r="N644" i="13"/>
  <c r="N645" i="13"/>
  <c r="N646" i="13"/>
  <c r="N647" i="13"/>
  <c r="N648" i="13"/>
  <c r="N649" i="13"/>
  <c r="N650" i="13"/>
  <c r="N651" i="13"/>
  <c r="N652" i="13"/>
  <c r="N653" i="13"/>
  <c r="N654" i="13"/>
  <c r="N655" i="13"/>
  <c r="N656" i="13"/>
  <c r="N657" i="13"/>
  <c r="N658" i="13"/>
  <c r="N659" i="13"/>
  <c r="N660" i="13"/>
  <c r="N661" i="13"/>
  <c r="N662" i="13"/>
  <c r="N663" i="13"/>
  <c r="N664" i="13"/>
  <c r="N665" i="13"/>
  <c r="N666" i="13"/>
  <c r="N667" i="13"/>
  <c r="N668" i="13"/>
  <c r="N669" i="13"/>
  <c r="N670" i="13"/>
  <c r="N671" i="13"/>
  <c r="N672" i="13"/>
  <c r="N673" i="13"/>
  <c r="N674" i="13"/>
  <c r="N675" i="13"/>
  <c r="N676" i="13"/>
  <c r="N677" i="13"/>
  <c r="N678" i="13"/>
  <c r="N679" i="13"/>
  <c r="N680" i="13"/>
  <c r="N681" i="13"/>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H9" i="12"/>
  <c r="H8" i="12"/>
  <c r="H7" i="12"/>
  <c r="H6" i="12"/>
  <c r="H5" i="12"/>
  <c r="H4" i="12"/>
  <c r="H3" i="12"/>
  <c r="K5" i="12" s="1"/>
  <c r="H2" i="12"/>
  <c r="K4" i="12" s="1"/>
  <c r="H681" i="11"/>
  <c r="H680" i="11"/>
  <c r="H679" i="11"/>
  <c r="H678" i="11"/>
  <c r="H677" i="11"/>
  <c r="H676" i="11"/>
  <c r="H675" i="11"/>
  <c r="H674" i="11"/>
  <c r="H673" i="11"/>
  <c r="H672" i="11"/>
  <c r="H671" i="11"/>
  <c r="H670" i="11"/>
  <c r="H669" i="11"/>
  <c r="H668" i="11"/>
  <c r="H667" i="11"/>
  <c r="H666" i="11"/>
  <c r="H665" i="11"/>
  <c r="H664" i="11"/>
  <c r="H663" i="11"/>
  <c r="H662" i="11"/>
  <c r="H661" i="11"/>
  <c r="H660" i="11"/>
  <c r="H659" i="11"/>
  <c r="H658" i="11"/>
  <c r="H657" i="11"/>
  <c r="H656" i="11"/>
  <c r="H655" i="11"/>
  <c r="H654" i="11"/>
  <c r="H653" i="11"/>
  <c r="H652" i="11"/>
  <c r="H651" i="11"/>
  <c r="H650" i="11"/>
  <c r="H649" i="11"/>
  <c r="H648" i="11"/>
  <c r="H647" i="11"/>
  <c r="H646" i="11"/>
  <c r="H645" i="11"/>
  <c r="H644" i="11"/>
  <c r="H643" i="11"/>
  <c r="H642" i="11"/>
  <c r="H641" i="11"/>
  <c r="H640" i="11"/>
  <c r="H639" i="11"/>
  <c r="H638" i="11"/>
  <c r="H637" i="11"/>
  <c r="H636" i="11"/>
  <c r="H635" i="11"/>
  <c r="H634" i="11"/>
  <c r="H633" i="11"/>
  <c r="H632" i="11"/>
  <c r="H631" i="11"/>
  <c r="H630" i="11"/>
  <c r="H629" i="11"/>
  <c r="H628" i="11"/>
  <c r="H627" i="11"/>
  <c r="H626" i="11"/>
  <c r="H625" i="11"/>
  <c r="H624" i="11"/>
  <c r="H623" i="11"/>
  <c r="H622" i="11"/>
  <c r="H621" i="11"/>
  <c r="H620" i="11"/>
  <c r="H619" i="11"/>
  <c r="H618" i="11"/>
  <c r="H617" i="11"/>
  <c r="H616" i="11"/>
  <c r="H615" i="11"/>
  <c r="H614" i="11"/>
  <c r="H613" i="11"/>
  <c r="H612" i="11"/>
  <c r="H611" i="11"/>
  <c r="H610" i="11"/>
  <c r="H609" i="11"/>
  <c r="H608" i="11"/>
  <c r="H607" i="11"/>
  <c r="H606" i="11"/>
  <c r="H605" i="11"/>
  <c r="H604" i="11"/>
  <c r="H603" i="11"/>
  <c r="H602" i="11"/>
  <c r="H601" i="11"/>
  <c r="H600" i="11"/>
  <c r="H599" i="11"/>
  <c r="H598" i="11"/>
  <c r="H597" i="11"/>
  <c r="H596" i="11"/>
  <c r="H595" i="11"/>
  <c r="H594" i="11"/>
  <c r="H593" i="11"/>
  <c r="H592" i="11"/>
  <c r="H591" i="11"/>
  <c r="H590" i="11"/>
  <c r="H589" i="11"/>
  <c r="H588" i="11"/>
  <c r="H587" i="11"/>
  <c r="H586" i="11"/>
  <c r="H585" i="11"/>
  <c r="H584" i="11"/>
  <c r="H583" i="11"/>
  <c r="H582" i="11"/>
  <c r="H581" i="11"/>
  <c r="H580" i="11"/>
  <c r="H579" i="11"/>
  <c r="H578" i="11"/>
  <c r="H577" i="11"/>
  <c r="H576" i="11"/>
  <c r="H575" i="11"/>
  <c r="H574" i="11"/>
  <c r="H573" i="11"/>
  <c r="H572" i="11"/>
  <c r="H571" i="11"/>
  <c r="H570" i="11"/>
  <c r="H569" i="11"/>
  <c r="H568" i="11"/>
  <c r="H567" i="11"/>
  <c r="H566" i="11"/>
  <c r="H565" i="11"/>
  <c r="H564" i="11"/>
  <c r="H563" i="11"/>
  <c r="H562" i="11"/>
  <c r="H561" i="11"/>
  <c r="H560" i="11"/>
  <c r="H559" i="11"/>
  <c r="H558" i="11"/>
  <c r="H557" i="11"/>
  <c r="H556" i="11"/>
  <c r="H555" i="11"/>
  <c r="H554" i="11"/>
  <c r="H553" i="11"/>
  <c r="H552" i="11"/>
  <c r="H551" i="11"/>
  <c r="H550" i="11"/>
  <c r="H549" i="11"/>
  <c r="H548" i="11"/>
  <c r="H547" i="11"/>
  <c r="H546" i="11"/>
  <c r="H545" i="11"/>
  <c r="H544" i="11"/>
  <c r="H543" i="11"/>
  <c r="H542" i="11"/>
  <c r="H541" i="11"/>
  <c r="H540" i="11"/>
  <c r="H539" i="11"/>
  <c r="H538" i="11"/>
  <c r="H537" i="11"/>
  <c r="H536" i="11"/>
  <c r="H535" i="11"/>
  <c r="H534" i="11"/>
  <c r="H533" i="11"/>
  <c r="H532" i="11"/>
  <c r="H531" i="11"/>
  <c r="H530" i="11"/>
  <c r="H529" i="11"/>
  <c r="H528" i="11"/>
  <c r="H527" i="11"/>
  <c r="H526" i="11"/>
  <c r="H525" i="11"/>
  <c r="H524" i="11"/>
  <c r="H523" i="11"/>
  <c r="H522" i="11"/>
  <c r="H521" i="11"/>
  <c r="H520" i="11"/>
  <c r="H519" i="11"/>
  <c r="H518" i="11"/>
  <c r="H517" i="11"/>
  <c r="H516" i="11"/>
  <c r="H515" i="11"/>
  <c r="H514" i="11"/>
  <c r="H513" i="11"/>
  <c r="H512" i="11"/>
  <c r="H511" i="11"/>
  <c r="H510" i="11"/>
  <c r="H509" i="11"/>
  <c r="H508" i="11"/>
  <c r="H507" i="11"/>
  <c r="H506" i="11"/>
  <c r="H505" i="11"/>
  <c r="H504" i="11"/>
  <c r="H503" i="11"/>
  <c r="H502" i="11"/>
  <c r="H501" i="11"/>
  <c r="H500" i="11"/>
  <c r="H499" i="11"/>
  <c r="H498" i="11"/>
  <c r="H497" i="11"/>
  <c r="H496" i="11"/>
  <c r="H495" i="11"/>
  <c r="H494" i="11"/>
  <c r="H493" i="11"/>
  <c r="H492" i="11"/>
  <c r="H491" i="11"/>
  <c r="H490" i="11"/>
  <c r="H489" i="11"/>
  <c r="H488" i="11"/>
  <c r="H487" i="11"/>
  <c r="H486" i="11"/>
  <c r="H485" i="11"/>
  <c r="H484" i="11"/>
  <c r="H483" i="11"/>
  <c r="H482" i="11"/>
  <c r="H481" i="11"/>
  <c r="H480" i="11"/>
  <c r="H479" i="11"/>
  <c r="H478" i="11"/>
  <c r="H477" i="11"/>
  <c r="H476" i="11"/>
  <c r="H475" i="11"/>
  <c r="H474" i="11"/>
  <c r="H473" i="11"/>
  <c r="H472" i="11"/>
  <c r="H471" i="11"/>
  <c r="H470" i="11"/>
  <c r="H469" i="11"/>
  <c r="H468" i="11"/>
  <c r="H467" i="11"/>
  <c r="H466" i="11"/>
  <c r="H465" i="11"/>
  <c r="H464" i="11"/>
  <c r="H463" i="11"/>
  <c r="H462" i="11"/>
  <c r="H461" i="11"/>
  <c r="H460" i="11"/>
  <c r="H459" i="11"/>
  <c r="H458" i="11"/>
  <c r="H457" i="11"/>
  <c r="H456" i="11"/>
  <c r="H455" i="11"/>
  <c r="H454" i="11"/>
  <c r="H453" i="11"/>
  <c r="H452" i="11"/>
  <c r="H451" i="11"/>
  <c r="H450" i="11"/>
  <c r="H449" i="11"/>
  <c r="H448" i="11"/>
  <c r="H447" i="11"/>
  <c r="H446" i="11"/>
  <c r="H445" i="11"/>
  <c r="H444" i="11"/>
  <c r="H443" i="11"/>
  <c r="H442" i="11"/>
  <c r="H441" i="11"/>
  <c r="H440" i="11"/>
  <c r="H439" i="11"/>
  <c r="H438" i="11"/>
  <c r="H437" i="11"/>
  <c r="H436" i="11"/>
  <c r="H435" i="11"/>
  <c r="H434" i="11"/>
  <c r="H433" i="11"/>
  <c r="H432" i="11"/>
  <c r="H431" i="11"/>
  <c r="H430" i="11"/>
  <c r="H429" i="11"/>
  <c r="H428" i="11"/>
  <c r="H427" i="11"/>
  <c r="H426" i="11"/>
  <c r="H425" i="11"/>
  <c r="H424" i="11"/>
  <c r="H423" i="11"/>
  <c r="H422" i="11"/>
  <c r="H421" i="11"/>
  <c r="H420" i="11"/>
  <c r="H419" i="11"/>
  <c r="H418" i="11"/>
  <c r="H417" i="11"/>
  <c r="H416" i="11"/>
  <c r="H415" i="11"/>
  <c r="H414" i="11"/>
  <c r="H413" i="11"/>
  <c r="H412" i="11"/>
  <c r="H411" i="11"/>
  <c r="H410" i="11"/>
  <c r="H409" i="11"/>
  <c r="H408" i="11"/>
  <c r="H407" i="11"/>
  <c r="H406" i="11"/>
  <c r="H405" i="11"/>
  <c r="H404" i="11"/>
  <c r="H403" i="11"/>
  <c r="H402" i="11"/>
  <c r="H401" i="11"/>
  <c r="H400" i="11"/>
  <c r="H399" i="11"/>
  <c r="H398" i="11"/>
  <c r="H397" i="11"/>
  <c r="H396" i="11"/>
  <c r="H395" i="11"/>
  <c r="H394" i="11"/>
  <c r="H393" i="11"/>
  <c r="H392" i="11"/>
  <c r="H391" i="11"/>
  <c r="H390" i="11"/>
  <c r="H389" i="11"/>
  <c r="H388" i="11"/>
  <c r="H387" i="11"/>
  <c r="H386" i="11"/>
  <c r="H385" i="11"/>
  <c r="H384" i="11"/>
  <c r="H383" i="11"/>
  <c r="H382" i="11"/>
  <c r="H381" i="11"/>
  <c r="H380" i="11"/>
  <c r="H379" i="11"/>
  <c r="H378" i="11"/>
  <c r="H377" i="11"/>
  <c r="H376" i="11"/>
  <c r="H375" i="11"/>
  <c r="H374" i="11"/>
  <c r="H373" i="11"/>
  <c r="H372" i="11"/>
  <c r="H371" i="11"/>
  <c r="H370" i="11"/>
  <c r="H369" i="11"/>
  <c r="H368" i="11"/>
  <c r="H367" i="11"/>
  <c r="H366" i="11"/>
  <c r="H365" i="11"/>
  <c r="H364" i="11"/>
  <c r="H363" i="11"/>
  <c r="H362" i="11"/>
  <c r="H361" i="11"/>
  <c r="H360" i="11"/>
  <c r="H359" i="11"/>
  <c r="H358" i="11"/>
  <c r="H357" i="11"/>
  <c r="H356" i="11"/>
  <c r="H355" i="11"/>
  <c r="H354" i="11"/>
  <c r="H353" i="11"/>
  <c r="H352" i="11"/>
  <c r="H351" i="11"/>
  <c r="H350" i="11"/>
  <c r="H349" i="11"/>
  <c r="H348" i="11"/>
  <c r="H347" i="11"/>
  <c r="H346" i="11"/>
  <c r="H345" i="11"/>
  <c r="H344" i="11"/>
  <c r="H343" i="11"/>
  <c r="H342" i="11"/>
  <c r="H341" i="11"/>
  <c r="H340" i="11"/>
  <c r="H339" i="11"/>
  <c r="H338" i="11"/>
  <c r="H337" i="11"/>
  <c r="H336" i="11"/>
  <c r="H335" i="11"/>
  <c r="H334" i="11"/>
  <c r="H333" i="11"/>
  <c r="H332" i="11"/>
  <c r="H331" i="11"/>
  <c r="H330" i="11"/>
  <c r="H329" i="11"/>
  <c r="H328" i="11"/>
  <c r="H327" i="11"/>
  <c r="H326" i="11"/>
  <c r="H325" i="11"/>
  <c r="H324" i="11"/>
  <c r="H323" i="11"/>
  <c r="H322" i="11"/>
  <c r="H321" i="11"/>
  <c r="H320" i="11"/>
  <c r="H319" i="11"/>
  <c r="H318" i="11"/>
  <c r="H317" i="11"/>
  <c r="H316" i="11"/>
  <c r="H315" i="11"/>
  <c r="H314" i="11"/>
  <c r="H313" i="11"/>
  <c r="H312" i="11"/>
  <c r="H311" i="11"/>
  <c r="H310" i="11"/>
  <c r="H309" i="11"/>
  <c r="H308" i="11"/>
  <c r="H307" i="11"/>
  <c r="H306" i="11"/>
  <c r="H305" i="11"/>
  <c r="H304" i="11"/>
  <c r="H303" i="11"/>
  <c r="H302" i="11"/>
  <c r="H301" i="11"/>
  <c r="H300" i="11"/>
  <c r="H299" i="11"/>
  <c r="H298" i="11"/>
  <c r="H297" i="11"/>
  <c r="H296" i="11"/>
  <c r="H295" i="11"/>
  <c r="H294" i="11"/>
  <c r="H293" i="11"/>
  <c r="H292" i="11"/>
  <c r="H291" i="11"/>
  <c r="H290" i="11"/>
  <c r="H289" i="11"/>
  <c r="H288" i="11"/>
  <c r="H287" i="11"/>
  <c r="H286" i="11"/>
  <c r="H285" i="11"/>
  <c r="H284" i="11"/>
  <c r="H283" i="11"/>
  <c r="H282" i="11"/>
  <c r="H281" i="11"/>
  <c r="H280" i="11"/>
  <c r="H279" i="11"/>
  <c r="H278" i="11"/>
  <c r="H277" i="11"/>
  <c r="H276" i="11"/>
  <c r="H275" i="11"/>
  <c r="H274" i="11"/>
  <c r="H273" i="11"/>
  <c r="H272" i="11"/>
  <c r="H271" i="11"/>
  <c r="H270" i="11"/>
  <c r="H269" i="11"/>
  <c r="H268" i="11"/>
  <c r="H267" i="11"/>
  <c r="H266" i="11"/>
  <c r="H265" i="11"/>
  <c r="H264" i="11"/>
  <c r="H263" i="11"/>
  <c r="H262" i="11"/>
  <c r="H261" i="11"/>
  <c r="H260" i="11"/>
  <c r="H259" i="11"/>
  <c r="H258" i="11"/>
  <c r="H257" i="11"/>
  <c r="H256" i="11"/>
  <c r="H255" i="11"/>
  <c r="H254" i="11"/>
  <c r="H253" i="11"/>
  <c r="H252" i="11"/>
  <c r="H251" i="11"/>
  <c r="H250" i="11"/>
  <c r="H249" i="11"/>
  <c r="H248" i="11"/>
  <c r="H247" i="11"/>
  <c r="H246" i="11"/>
  <c r="H245" i="11"/>
  <c r="H244" i="11"/>
  <c r="H243" i="11"/>
  <c r="H242" i="11"/>
  <c r="H241" i="11"/>
  <c r="H240" i="11"/>
  <c r="H239" i="11"/>
  <c r="H238" i="11"/>
  <c r="H237" i="11"/>
  <c r="H236" i="11"/>
  <c r="H235" i="11"/>
  <c r="H234" i="11"/>
  <c r="H233" i="11"/>
  <c r="H232" i="11"/>
  <c r="H231" i="11"/>
  <c r="H230" i="11"/>
  <c r="H229" i="11"/>
  <c r="H228" i="11"/>
  <c r="H227" i="11"/>
  <c r="H226" i="11"/>
  <c r="H225" i="11"/>
  <c r="H224" i="11"/>
  <c r="H223" i="11"/>
  <c r="H222" i="11"/>
  <c r="H221" i="11"/>
  <c r="H220" i="11"/>
  <c r="H219" i="11"/>
  <c r="H218" i="11"/>
  <c r="H217" i="11"/>
  <c r="H216" i="11"/>
  <c r="H215" i="11"/>
  <c r="H214" i="11"/>
  <c r="H213" i="11"/>
  <c r="H212" i="11"/>
  <c r="H211" i="11"/>
  <c r="H210" i="11"/>
  <c r="H209" i="11"/>
  <c r="H208" i="11"/>
  <c r="H207" i="11"/>
  <c r="H206" i="11"/>
  <c r="H205" i="11"/>
  <c r="H204" i="11"/>
  <c r="H203" i="11"/>
  <c r="H202" i="11"/>
  <c r="H201" i="11"/>
  <c r="H200" i="11"/>
  <c r="H199" i="11"/>
  <c r="H198" i="11"/>
  <c r="H197" i="11"/>
  <c r="H196" i="11"/>
  <c r="H195" i="11"/>
  <c r="H194" i="11"/>
  <c r="H193" i="11"/>
  <c r="H192" i="11"/>
  <c r="H191" i="11"/>
  <c r="H190" i="11"/>
  <c r="H189" i="11"/>
  <c r="H188" i="11"/>
  <c r="H187" i="11"/>
  <c r="H186" i="11"/>
  <c r="H185" i="11"/>
  <c r="H184" i="11"/>
  <c r="H183" i="11"/>
  <c r="H182" i="11"/>
  <c r="H181" i="11"/>
  <c r="H180" i="11"/>
  <c r="H179" i="11"/>
  <c r="H178" i="11"/>
  <c r="H177" i="11"/>
  <c r="H176" i="11"/>
  <c r="H175" i="11"/>
  <c r="H174" i="11"/>
  <c r="H173" i="11"/>
  <c r="H172" i="11"/>
  <c r="H171" i="11"/>
  <c r="H170" i="11"/>
  <c r="H169" i="11"/>
  <c r="H168" i="11"/>
  <c r="H167" i="11"/>
  <c r="H166" i="11"/>
  <c r="H165" i="11"/>
  <c r="H164" i="11"/>
  <c r="H163" i="11"/>
  <c r="H162" i="11"/>
  <c r="H161" i="11"/>
  <c r="H160" i="11"/>
  <c r="H159" i="11"/>
  <c r="H158" i="11"/>
  <c r="H157" i="11"/>
  <c r="H156" i="11"/>
  <c r="H155" i="11"/>
  <c r="H154" i="11"/>
  <c r="H153" i="11"/>
  <c r="H152" i="11"/>
  <c r="H151" i="11"/>
  <c r="H150" i="11"/>
  <c r="H149" i="11"/>
  <c r="H148" i="11"/>
  <c r="H147" i="11"/>
  <c r="H146" i="11"/>
  <c r="H145" i="11"/>
  <c r="H144" i="11"/>
  <c r="H143" i="11"/>
  <c r="H142" i="11"/>
  <c r="H141" i="11"/>
  <c r="H140" i="11"/>
  <c r="H139" i="11"/>
  <c r="H138" i="11"/>
  <c r="H137" i="11"/>
  <c r="H136" i="11"/>
  <c r="H135" i="11"/>
  <c r="H134" i="11"/>
  <c r="H133" i="11"/>
  <c r="H132" i="11"/>
  <c r="H131" i="11"/>
  <c r="H130" i="11"/>
  <c r="H129" i="11"/>
  <c r="H128" i="11"/>
  <c r="H127" i="11"/>
  <c r="H126" i="11"/>
  <c r="H125" i="11"/>
  <c r="H124" i="11"/>
  <c r="H123" i="11"/>
  <c r="H122" i="11"/>
  <c r="H121" i="11"/>
  <c r="H120" i="11"/>
  <c r="H119" i="11"/>
  <c r="H118" i="11"/>
  <c r="H117" i="11"/>
  <c r="H116" i="11"/>
  <c r="H115" i="11"/>
  <c r="H114" i="11"/>
  <c r="H113" i="11"/>
  <c r="H112" i="11"/>
  <c r="H111" i="11"/>
  <c r="H110" i="11"/>
  <c r="H109" i="11"/>
  <c r="H108" i="11"/>
  <c r="H107" i="11"/>
  <c r="H106" i="11"/>
  <c r="H105" i="11"/>
  <c r="H104" i="11"/>
  <c r="H103" i="11"/>
  <c r="H102" i="11"/>
  <c r="H101" i="11"/>
  <c r="H100" i="11"/>
  <c r="H99" i="11"/>
  <c r="H98" i="11"/>
  <c r="H97" i="11"/>
  <c r="H96" i="11"/>
  <c r="H95" i="11"/>
  <c r="H94" i="11"/>
  <c r="H93" i="11"/>
  <c r="H92" i="11"/>
  <c r="H91" i="11"/>
  <c r="H90" i="11"/>
  <c r="H89" i="11"/>
  <c r="H88" i="11"/>
  <c r="H87" i="11"/>
  <c r="H86" i="11"/>
  <c r="H85" i="11"/>
  <c r="H84" i="11"/>
  <c r="H83" i="11"/>
  <c r="H82" i="11"/>
  <c r="H81" i="11"/>
  <c r="H80" i="11"/>
  <c r="H79" i="11"/>
  <c r="H78" i="11"/>
  <c r="H77" i="11"/>
  <c r="H76" i="11"/>
  <c r="H75" i="11"/>
  <c r="H74" i="11"/>
  <c r="H73" i="11"/>
  <c r="H72" i="11"/>
  <c r="H71" i="11"/>
  <c r="H70" i="11"/>
  <c r="H69" i="11"/>
  <c r="H68" i="11"/>
  <c r="H67" i="11"/>
  <c r="H66" i="11"/>
  <c r="H65" i="11"/>
  <c r="H64" i="11"/>
  <c r="H63" i="11"/>
  <c r="H62" i="11"/>
  <c r="H61" i="11"/>
  <c r="H60" i="11"/>
  <c r="H59" i="11"/>
  <c r="H58" i="11"/>
  <c r="H57" i="11"/>
  <c r="H56" i="11"/>
  <c r="H55" i="11"/>
  <c r="H54" i="11"/>
  <c r="H53" i="11"/>
  <c r="H52" i="11"/>
  <c r="H51" i="11"/>
  <c r="H50" i="11"/>
  <c r="H49" i="11"/>
  <c r="H48" i="11"/>
  <c r="H47" i="11"/>
  <c r="H46" i="11"/>
  <c r="H45" i="11"/>
  <c r="H44" i="11"/>
  <c r="H43" i="11"/>
  <c r="H42" i="11"/>
  <c r="H41" i="11"/>
  <c r="H40" i="11"/>
  <c r="H39" i="11"/>
  <c r="H38" i="11"/>
  <c r="H37" i="11"/>
  <c r="H36" i="11"/>
  <c r="H35" i="11"/>
  <c r="H34" i="11"/>
  <c r="H33" i="11"/>
  <c r="H32" i="11"/>
  <c r="H31" i="11"/>
  <c r="H30" i="11"/>
  <c r="H29" i="11"/>
  <c r="H28" i="11"/>
  <c r="H27" i="11"/>
  <c r="H26" i="11"/>
  <c r="H25" i="11"/>
  <c r="H24" i="11"/>
  <c r="H23" i="11"/>
  <c r="H22" i="11"/>
  <c r="H21" i="11"/>
  <c r="H20" i="11"/>
  <c r="H19" i="11"/>
  <c r="H18" i="11"/>
  <c r="H17" i="11"/>
  <c r="H16" i="11"/>
  <c r="H15" i="11"/>
  <c r="H14" i="11"/>
  <c r="H13" i="11"/>
  <c r="H12" i="11"/>
  <c r="H11" i="11"/>
  <c r="H10" i="11"/>
  <c r="H9" i="11"/>
  <c r="H8" i="11"/>
  <c r="H7" i="11"/>
  <c r="H6" i="11"/>
  <c r="H5" i="11"/>
  <c r="H4" i="11"/>
  <c r="K5" i="11" s="1"/>
  <c r="H3" i="11"/>
  <c r="H2" i="11"/>
  <c r="K4" i="11" s="1"/>
  <c r="N681" i="10"/>
  <c r="N680" i="10"/>
  <c r="N679" i="10"/>
  <c r="N678" i="10"/>
  <c r="N677" i="10"/>
  <c r="N676" i="10"/>
  <c r="N675" i="10"/>
  <c r="N674" i="10"/>
  <c r="N673" i="10"/>
  <c r="N672" i="10"/>
  <c r="N671" i="10"/>
  <c r="N670" i="10"/>
  <c r="N669" i="10"/>
  <c r="N668" i="10"/>
  <c r="N667" i="10"/>
  <c r="N666" i="10"/>
  <c r="N665" i="10"/>
  <c r="N664" i="10"/>
  <c r="N663" i="10"/>
  <c r="N662" i="10"/>
  <c r="N661" i="10"/>
  <c r="N660" i="10"/>
  <c r="N659" i="10"/>
  <c r="N658" i="10"/>
  <c r="N657" i="10"/>
  <c r="N656" i="10"/>
  <c r="N655" i="10"/>
  <c r="N654" i="10"/>
  <c r="N653" i="10"/>
  <c r="N652" i="10"/>
  <c r="N651" i="10"/>
  <c r="N650" i="10"/>
  <c r="N649" i="10"/>
  <c r="N648" i="10"/>
  <c r="N647" i="10"/>
  <c r="N646" i="10"/>
  <c r="N645" i="10"/>
  <c r="N644" i="10"/>
  <c r="N643" i="10"/>
  <c r="N642" i="10"/>
  <c r="N641" i="10"/>
  <c r="N640" i="10"/>
  <c r="N639" i="10"/>
  <c r="N638" i="10"/>
  <c r="N637" i="10"/>
  <c r="N636" i="10"/>
  <c r="N635" i="10"/>
  <c r="N634" i="10"/>
  <c r="N633" i="10"/>
  <c r="N632" i="10"/>
  <c r="N631" i="10"/>
  <c r="N630" i="10"/>
  <c r="N629" i="10"/>
  <c r="N628" i="10"/>
  <c r="N627" i="10"/>
  <c r="N626" i="10"/>
  <c r="N625" i="10"/>
  <c r="N624" i="10"/>
  <c r="N623" i="10"/>
  <c r="N622" i="10"/>
  <c r="N621" i="10"/>
  <c r="N620" i="10"/>
  <c r="N619" i="10"/>
  <c r="N618" i="10"/>
  <c r="N617" i="10"/>
  <c r="N616" i="10"/>
  <c r="N615" i="10"/>
  <c r="N614" i="10"/>
  <c r="N613" i="10"/>
  <c r="N612" i="10"/>
  <c r="N611" i="10"/>
  <c r="N610" i="10"/>
  <c r="N609" i="10"/>
  <c r="N608" i="10"/>
  <c r="N607" i="10"/>
  <c r="N606" i="10"/>
  <c r="N605" i="10"/>
  <c r="N604" i="10"/>
  <c r="N603" i="10"/>
  <c r="N602" i="10"/>
  <c r="N601" i="10"/>
  <c r="N600" i="10"/>
  <c r="N599" i="10"/>
  <c r="N598" i="10"/>
  <c r="N597" i="10"/>
  <c r="N596" i="10"/>
  <c r="N595" i="10"/>
  <c r="N594" i="10"/>
  <c r="N593" i="10"/>
  <c r="N592" i="10"/>
  <c r="N591" i="10"/>
  <c r="N590" i="10"/>
  <c r="N589" i="10"/>
  <c r="N588" i="10"/>
  <c r="N587" i="10"/>
  <c r="N586" i="10"/>
  <c r="N585" i="10"/>
  <c r="N584" i="10"/>
  <c r="N583" i="10"/>
  <c r="N582" i="10"/>
  <c r="N581" i="10"/>
  <c r="N580" i="10"/>
  <c r="N579" i="10"/>
  <c r="N578" i="10"/>
  <c r="N577" i="10"/>
  <c r="N576" i="10"/>
  <c r="N575" i="10"/>
  <c r="N574" i="10"/>
  <c r="N573" i="10"/>
  <c r="N572" i="10"/>
  <c r="N571" i="10"/>
  <c r="N570" i="10"/>
  <c r="N569" i="10"/>
  <c r="N568" i="10"/>
  <c r="N567" i="10"/>
  <c r="N566" i="10"/>
  <c r="N565" i="10"/>
  <c r="N564" i="10"/>
  <c r="N563" i="10"/>
  <c r="N562" i="10"/>
  <c r="N561" i="10"/>
  <c r="N560" i="10"/>
  <c r="N559" i="10"/>
  <c r="N558" i="10"/>
  <c r="N557" i="10"/>
  <c r="N556" i="10"/>
  <c r="N555" i="10"/>
  <c r="N554" i="10"/>
  <c r="N553" i="10"/>
  <c r="N552" i="10"/>
  <c r="N551" i="10"/>
  <c r="N550" i="10"/>
  <c r="N549" i="10"/>
  <c r="N548" i="10"/>
  <c r="N547" i="10"/>
  <c r="N546" i="10"/>
  <c r="N545" i="10"/>
  <c r="N544" i="10"/>
  <c r="N543" i="10"/>
  <c r="N542" i="10"/>
  <c r="N541" i="10"/>
  <c r="N540" i="10"/>
  <c r="N539" i="10"/>
  <c r="N538" i="10"/>
  <c r="N537" i="10"/>
  <c r="N536" i="10"/>
  <c r="N535" i="10"/>
  <c r="N534" i="10"/>
  <c r="N533" i="10"/>
  <c r="N532" i="10"/>
  <c r="N531" i="10"/>
  <c r="N530" i="10"/>
  <c r="N529" i="10"/>
  <c r="N528" i="10"/>
  <c r="N527" i="10"/>
  <c r="N526" i="10"/>
  <c r="N525" i="10"/>
  <c r="N524" i="10"/>
  <c r="N523" i="10"/>
  <c r="N522" i="10"/>
  <c r="N521" i="10"/>
  <c r="N520" i="10"/>
  <c r="N519" i="10"/>
  <c r="N518" i="10"/>
  <c r="N517" i="10"/>
  <c r="N516" i="10"/>
  <c r="N515" i="10"/>
  <c r="N514" i="10"/>
  <c r="N513" i="10"/>
  <c r="N512" i="10"/>
  <c r="N511" i="10"/>
  <c r="N510" i="10"/>
  <c r="N509" i="10"/>
  <c r="N508" i="10"/>
  <c r="N507" i="10"/>
  <c r="N506" i="10"/>
  <c r="N505" i="10"/>
  <c r="N504" i="10"/>
  <c r="N503" i="10"/>
  <c r="N502" i="10"/>
  <c r="N501" i="10"/>
  <c r="N500" i="10"/>
  <c r="N499" i="10"/>
  <c r="N498" i="10"/>
  <c r="N497" i="10"/>
  <c r="N496" i="10"/>
  <c r="N495" i="10"/>
  <c r="N494" i="10"/>
  <c r="N493" i="10"/>
  <c r="N492" i="10"/>
  <c r="N491" i="10"/>
  <c r="N490" i="10"/>
  <c r="N489" i="10"/>
  <c r="N488" i="10"/>
  <c r="N487" i="10"/>
  <c r="N486" i="10"/>
  <c r="N485" i="10"/>
  <c r="N484" i="10"/>
  <c r="N483" i="10"/>
  <c r="N482" i="10"/>
  <c r="N481" i="10"/>
  <c r="N480" i="10"/>
  <c r="N479" i="10"/>
  <c r="N478" i="10"/>
  <c r="N477" i="10"/>
  <c r="N476" i="10"/>
  <c r="N475" i="10"/>
  <c r="N474" i="10"/>
  <c r="N473" i="10"/>
  <c r="N472" i="10"/>
  <c r="N471" i="10"/>
  <c r="N470" i="10"/>
  <c r="N469" i="10"/>
  <c r="N468" i="10"/>
  <c r="N467" i="10"/>
  <c r="N466" i="10"/>
  <c r="N465" i="10"/>
  <c r="N464" i="10"/>
  <c r="N463" i="10"/>
  <c r="N462" i="10"/>
  <c r="N461" i="10"/>
  <c r="N460" i="10"/>
  <c r="N459" i="10"/>
  <c r="N458" i="10"/>
  <c r="N457" i="10"/>
  <c r="N456" i="10"/>
  <c r="N455" i="10"/>
  <c r="N454" i="10"/>
  <c r="N453" i="10"/>
  <c r="N452" i="10"/>
  <c r="N451" i="10"/>
  <c r="N450" i="10"/>
  <c r="N449" i="10"/>
  <c r="N448" i="10"/>
  <c r="N447" i="10"/>
  <c r="N446" i="10"/>
  <c r="N445" i="10"/>
  <c r="N444" i="10"/>
  <c r="N443" i="10"/>
  <c r="N442" i="10"/>
  <c r="N441" i="10"/>
  <c r="N440" i="10"/>
  <c r="N439" i="10"/>
  <c r="N438" i="10"/>
  <c r="N437" i="10"/>
  <c r="N436" i="10"/>
  <c r="N435" i="10"/>
  <c r="N434" i="10"/>
  <c r="N433" i="10"/>
  <c r="N432" i="10"/>
  <c r="N431" i="10"/>
  <c r="N430" i="10"/>
  <c r="N429" i="10"/>
  <c r="N428" i="10"/>
  <c r="N427" i="10"/>
  <c r="N426" i="10"/>
  <c r="N425" i="10"/>
  <c r="N424" i="10"/>
  <c r="N423" i="10"/>
  <c r="N422" i="10"/>
  <c r="N421" i="10"/>
  <c r="N420" i="10"/>
  <c r="N419" i="10"/>
  <c r="N418" i="10"/>
  <c r="N417" i="10"/>
  <c r="N416" i="10"/>
  <c r="N415" i="10"/>
  <c r="N414" i="10"/>
  <c r="N413" i="10"/>
  <c r="N412" i="10"/>
  <c r="N411" i="10"/>
  <c r="N410" i="10"/>
  <c r="N409" i="10"/>
  <c r="N408" i="10"/>
  <c r="N407" i="10"/>
  <c r="N406" i="10"/>
  <c r="N405" i="10"/>
  <c r="N404" i="10"/>
  <c r="N403" i="10"/>
  <c r="N402" i="10"/>
  <c r="N401" i="10"/>
  <c r="N400" i="10"/>
  <c r="N399" i="10"/>
  <c r="N398" i="10"/>
  <c r="N397" i="10"/>
  <c r="N396" i="10"/>
  <c r="N395" i="10"/>
  <c r="N394" i="10"/>
  <c r="N393" i="10"/>
  <c r="N392" i="10"/>
  <c r="N391" i="10"/>
  <c r="N390" i="10"/>
  <c r="N389" i="10"/>
  <c r="N388" i="10"/>
  <c r="N387" i="10"/>
  <c r="N386" i="10"/>
  <c r="N385" i="10"/>
  <c r="N384" i="10"/>
  <c r="N383" i="10"/>
  <c r="N382" i="10"/>
  <c r="N381" i="10"/>
  <c r="N380" i="10"/>
  <c r="N379" i="10"/>
  <c r="N378" i="10"/>
  <c r="N377" i="10"/>
  <c r="N376" i="10"/>
  <c r="N375" i="10"/>
  <c r="N374" i="10"/>
  <c r="N373" i="10"/>
  <c r="N372" i="10"/>
  <c r="N371" i="10"/>
  <c r="N370" i="10"/>
  <c r="N369" i="10"/>
  <c r="N368" i="10"/>
  <c r="N367" i="10"/>
  <c r="N366" i="10"/>
  <c r="N365" i="10"/>
  <c r="N364" i="10"/>
  <c r="N363" i="10"/>
  <c r="N362" i="10"/>
  <c r="N361" i="10"/>
  <c r="N360" i="10"/>
  <c r="N359" i="10"/>
  <c r="N358" i="10"/>
  <c r="N357" i="10"/>
  <c r="N356" i="10"/>
  <c r="N355" i="10"/>
  <c r="N354" i="10"/>
  <c r="N353" i="10"/>
  <c r="N352" i="10"/>
  <c r="N351" i="10"/>
  <c r="N350" i="10"/>
  <c r="N349" i="10"/>
  <c r="N348" i="10"/>
  <c r="N347" i="10"/>
  <c r="N346" i="10"/>
  <c r="N345" i="10"/>
  <c r="N344" i="10"/>
  <c r="N343" i="10"/>
  <c r="N342" i="10"/>
  <c r="N341" i="10"/>
  <c r="N340" i="10"/>
  <c r="N339" i="10"/>
  <c r="N338" i="10"/>
  <c r="N337" i="10"/>
  <c r="N336" i="10"/>
  <c r="N335" i="10"/>
  <c r="N334" i="10"/>
  <c r="N333" i="10"/>
  <c r="N332" i="10"/>
  <c r="N331" i="10"/>
  <c r="N330" i="10"/>
  <c r="N329" i="10"/>
  <c r="N328" i="10"/>
  <c r="N327" i="10"/>
  <c r="N326" i="10"/>
  <c r="N325" i="10"/>
  <c r="N324" i="10"/>
  <c r="N323" i="10"/>
  <c r="N322" i="10"/>
  <c r="N321" i="10"/>
  <c r="N320" i="10"/>
  <c r="N319" i="10"/>
  <c r="N318" i="10"/>
  <c r="N317" i="10"/>
  <c r="N316" i="10"/>
  <c r="N315" i="10"/>
  <c r="N314" i="10"/>
  <c r="N313" i="10"/>
  <c r="N312" i="10"/>
  <c r="N311" i="10"/>
  <c r="N310" i="10"/>
  <c r="N309" i="10"/>
  <c r="N308" i="10"/>
  <c r="N307" i="10"/>
  <c r="N306" i="10"/>
  <c r="N305" i="10"/>
  <c r="N304" i="10"/>
  <c r="N303" i="10"/>
  <c r="N302" i="10"/>
  <c r="N301" i="10"/>
  <c r="N300" i="10"/>
  <c r="N299" i="10"/>
  <c r="N298" i="10"/>
  <c r="N297" i="10"/>
  <c r="N296" i="10"/>
  <c r="N295" i="10"/>
  <c r="N294" i="10"/>
  <c r="N293" i="10"/>
  <c r="N292" i="10"/>
  <c r="N291" i="10"/>
  <c r="N290" i="10"/>
  <c r="N289" i="10"/>
  <c r="N288" i="10"/>
  <c r="N287" i="10"/>
  <c r="N286" i="10"/>
  <c r="N285" i="10"/>
  <c r="N284" i="10"/>
  <c r="N283" i="10"/>
  <c r="N282" i="10"/>
  <c r="N281" i="10"/>
  <c r="N280" i="10"/>
  <c r="N279" i="10"/>
  <c r="N278" i="10"/>
  <c r="N277" i="10"/>
  <c r="N276" i="10"/>
  <c r="N275" i="10"/>
  <c r="N274" i="10"/>
  <c r="N273" i="10"/>
  <c r="N272" i="10"/>
  <c r="N271" i="10"/>
  <c r="N270" i="10"/>
  <c r="N269" i="10"/>
  <c r="N268" i="10"/>
  <c r="N267" i="10"/>
  <c r="N266" i="10"/>
  <c r="N265" i="10"/>
  <c r="N264" i="10"/>
  <c r="N263" i="10"/>
  <c r="N262" i="10"/>
  <c r="N261" i="10"/>
  <c r="N260" i="10"/>
  <c r="N259" i="10"/>
  <c r="N258" i="10"/>
  <c r="N257" i="10"/>
  <c r="N256" i="10"/>
  <c r="N255" i="10"/>
  <c r="N254" i="10"/>
  <c r="N253" i="10"/>
  <c r="N252" i="10"/>
  <c r="N251" i="10"/>
  <c r="N250" i="10"/>
  <c r="N249" i="10"/>
  <c r="N248" i="10"/>
  <c r="N247" i="10"/>
  <c r="N246" i="10"/>
  <c r="N245" i="10"/>
  <c r="N244" i="10"/>
  <c r="N243" i="10"/>
  <c r="N242" i="10"/>
  <c r="N241" i="10"/>
  <c r="N240" i="10"/>
  <c r="N239" i="10"/>
  <c r="N238" i="10"/>
  <c r="N237" i="10"/>
  <c r="N236" i="10"/>
  <c r="N235" i="10"/>
  <c r="N234" i="10"/>
  <c r="N233" i="10"/>
  <c r="N232" i="10"/>
  <c r="N231" i="10"/>
  <c r="N230" i="10"/>
  <c r="N229" i="10"/>
  <c r="N228" i="10"/>
  <c r="N227" i="10"/>
  <c r="N226" i="10"/>
  <c r="N225" i="10"/>
  <c r="N224" i="10"/>
  <c r="N223" i="10"/>
  <c r="N222" i="10"/>
  <c r="N221" i="10"/>
  <c r="N220" i="10"/>
  <c r="N219" i="10"/>
  <c r="N218" i="10"/>
  <c r="N217" i="10"/>
  <c r="N216" i="10"/>
  <c r="N215" i="10"/>
  <c r="N214" i="10"/>
  <c r="N213" i="10"/>
  <c r="N212" i="10"/>
  <c r="N211" i="10"/>
  <c r="N210" i="10"/>
  <c r="N209" i="10"/>
  <c r="N208" i="10"/>
  <c r="N207" i="10"/>
  <c r="N206" i="10"/>
  <c r="N205" i="10"/>
  <c r="N204" i="10"/>
  <c r="N203" i="10"/>
  <c r="N202" i="10"/>
  <c r="N201" i="10"/>
  <c r="N200" i="10"/>
  <c r="N199" i="10"/>
  <c r="N198" i="10"/>
  <c r="N197" i="10"/>
  <c r="N196" i="10"/>
  <c r="N195" i="10"/>
  <c r="N194" i="10"/>
  <c r="N193" i="10"/>
  <c r="N192" i="10"/>
  <c r="N191" i="10"/>
  <c r="N190" i="10"/>
  <c r="N189" i="10"/>
  <c r="N188" i="10"/>
  <c r="N187" i="10"/>
  <c r="N186" i="10"/>
  <c r="N185" i="10"/>
  <c r="N184" i="10"/>
  <c r="N183" i="10"/>
  <c r="N182" i="10"/>
  <c r="N181" i="10"/>
  <c r="N180" i="10"/>
  <c r="N179" i="10"/>
  <c r="N178" i="10"/>
  <c r="N177" i="10"/>
  <c r="N176" i="10"/>
  <c r="N175" i="10"/>
  <c r="N174" i="10"/>
  <c r="N173" i="10"/>
  <c r="N172" i="10"/>
  <c r="N171" i="10"/>
  <c r="N170" i="10"/>
  <c r="N169" i="10"/>
  <c r="N168" i="10"/>
  <c r="N167" i="10"/>
  <c r="N166" i="10"/>
  <c r="N165" i="10"/>
  <c r="N164" i="10"/>
  <c r="N163" i="10"/>
  <c r="N162" i="10"/>
  <c r="N161" i="10"/>
  <c r="N160" i="10"/>
  <c r="N159" i="10"/>
  <c r="N158" i="10"/>
  <c r="N157" i="10"/>
  <c r="N156" i="10"/>
  <c r="N155" i="10"/>
  <c r="N154" i="10"/>
  <c r="N153" i="10"/>
  <c r="N152" i="10"/>
  <c r="N151" i="10"/>
  <c r="N150" i="10"/>
  <c r="N149" i="10"/>
  <c r="N148" i="10"/>
  <c r="N147" i="10"/>
  <c r="N146" i="10"/>
  <c r="N145" i="10"/>
  <c r="N144" i="10"/>
  <c r="N143" i="10"/>
  <c r="N142" i="10"/>
  <c r="N141" i="10"/>
  <c r="N140" i="10"/>
  <c r="N139" i="10"/>
  <c r="N138" i="10"/>
  <c r="N137" i="10"/>
  <c r="N136" i="10"/>
  <c r="N135" i="10"/>
  <c r="N134" i="10"/>
  <c r="N133" i="10"/>
  <c r="N132" i="10"/>
  <c r="N131" i="10"/>
  <c r="N130" i="10"/>
  <c r="N129" i="10"/>
  <c r="N128" i="10"/>
  <c r="N127" i="10"/>
  <c r="N126" i="10"/>
  <c r="N125" i="10"/>
  <c r="N124" i="10"/>
  <c r="N123" i="10"/>
  <c r="N122" i="10"/>
  <c r="N121" i="10"/>
  <c r="N120" i="10"/>
  <c r="N119" i="10"/>
  <c r="N118" i="10"/>
  <c r="N117" i="10"/>
  <c r="N116" i="10"/>
  <c r="N115" i="10"/>
  <c r="N114" i="10"/>
  <c r="N113" i="10"/>
  <c r="N112" i="10"/>
  <c r="N111" i="10"/>
  <c r="N110" i="10"/>
  <c r="N109" i="10"/>
  <c r="N108" i="10"/>
  <c r="N107" i="10"/>
  <c r="N106" i="10"/>
  <c r="N105" i="10"/>
  <c r="N104" i="10"/>
  <c r="N103" i="10"/>
  <c r="N102" i="10"/>
  <c r="N101" i="10"/>
  <c r="N100" i="10"/>
  <c r="N99" i="10"/>
  <c r="N98" i="10"/>
  <c r="N97" i="10"/>
  <c r="N96" i="10"/>
  <c r="N95" i="10"/>
  <c r="N94" i="10"/>
  <c r="N93" i="10"/>
  <c r="N92" i="10"/>
  <c r="N91" i="10"/>
  <c r="N90" i="10"/>
  <c r="N89" i="10"/>
  <c r="N88" i="10"/>
  <c r="N87" i="10"/>
  <c r="N86" i="10"/>
  <c r="N85" i="10"/>
  <c r="N84" i="10"/>
  <c r="N83" i="10"/>
  <c r="N82" i="10"/>
  <c r="N81" i="10"/>
  <c r="N80" i="10"/>
  <c r="N79" i="10"/>
  <c r="N78" i="10"/>
  <c r="N77" i="10"/>
  <c r="N76" i="10"/>
  <c r="N75" i="10"/>
  <c r="N74" i="10"/>
  <c r="N73" i="10"/>
  <c r="N72" i="10"/>
  <c r="N71" i="10"/>
  <c r="N70" i="10"/>
  <c r="N69" i="10"/>
  <c r="N68" i="10"/>
  <c r="N67" i="10"/>
  <c r="N66" i="10"/>
  <c r="N65" i="10"/>
  <c r="N64" i="10"/>
  <c r="N63" i="10"/>
  <c r="N62" i="10"/>
  <c r="N61" i="10"/>
  <c r="N60" i="10"/>
  <c r="N59" i="10"/>
  <c r="N58" i="10"/>
  <c r="N57" i="10"/>
  <c r="N56" i="10"/>
  <c r="N55" i="10"/>
  <c r="N54" i="10"/>
  <c r="N53" i="10"/>
  <c r="N52" i="10"/>
  <c r="N51" i="10"/>
  <c r="N50" i="10"/>
  <c r="N49" i="10"/>
  <c r="N48" i="10"/>
  <c r="N47" i="10"/>
  <c r="N46" i="10"/>
  <c r="N45" i="10"/>
  <c r="N44" i="10"/>
  <c r="N43" i="10"/>
  <c r="N42" i="10"/>
  <c r="N41" i="10"/>
  <c r="N40" i="10"/>
  <c r="N39" i="10"/>
  <c r="N38" i="10"/>
  <c r="N37" i="10"/>
  <c r="N36" i="10"/>
  <c r="N35" i="10"/>
  <c r="N34" i="10"/>
  <c r="N33" i="10"/>
  <c r="N32" i="10"/>
  <c r="N31" i="10"/>
  <c r="N30" i="10"/>
  <c r="N29" i="10"/>
  <c r="N28" i="10"/>
  <c r="N27" i="10"/>
  <c r="N26" i="10"/>
  <c r="N25" i="10"/>
  <c r="N24" i="10"/>
  <c r="N23" i="10"/>
  <c r="N22" i="10"/>
  <c r="N21" i="10"/>
  <c r="N20" i="10"/>
  <c r="N19" i="10"/>
  <c r="N18" i="10"/>
  <c r="N17" i="10"/>
  <c r="N16" i="10"/>
  <c r="N15" i="10"/>
  <c r="N14" i="10"/>
  <c r="N13" i="10"/>
  <c r="N12" i="10"/>
  <c r="N11" i="10"/>
  <c r="N10" i="10"/>
  <c r="N9" i="10"/>
  <c r="N8" i="10"/>
  <c r="N7" i="10"/>
  <c r="N6" i="10"/>
  <c r="N5" i="10"/>
  <c r="N4" i="10"/>
  <c r="N3" i="10"/>
  <c r="N2" i="10"/>
  <c r="K6" i="18" l="1"/>
  <c r="K7" i="18" s="1"/>
  <c r="K5" i="15"/>
  <c r="K6" i="15" s="1"/>
  <c r="K7" i="15" s="1"/>
  <c r="K5" i="14"/>
  <c r="K6" i="12"/>
  <c r="K7" i="12" s="1"/>
  <c r="H681" i="9"/>
  <c r="H680" i="9"/>
  <c r="H679" i="9"/>
  <c r="H678" i="9"/>
  <c r="H677" i="9"/>
  <c r="H676" i="9"/>
  <c r="H675" i="9"/>
  <c r="H674" i="9"/>
  <c r="H673" i="9"/>
  <c r="H672" i="9"/>
  <c r="H671" i="9"/>
  <c r="H670" i="9"/>
  <c r="H669" i="9"/>
  <c r="H668" i="9"/>
  <c r="H667" i="9"/>
  <c r="H666" i="9"/>
  <c r="H665" i="9"/>
  <c r="H664" i="9"/>
  <c r="H663" i="9"/>
  <c r="H662" i="9"/>
  <c r="H661" i="9"/>
  <c r="H660" i="9"/>
  <c r="H659" i="9"/>
  <c r="H658" i="9"/>
  <c r="H657" i="9"/>
  <c r="H656" i="9"/>
  <c r="H655" i="9"/>
  <c r="H654" i="9"/>
  <c r="H653" i="9"/>
  <c r="H652" i="9"/>
  <c r="H651" i="9"/>
  <c r="H650" i="9"/>
  <c r="H649" i="9"/>
  <c r="H648" i="9"/>
  <c r="H647" i="9"/>
  <c r="H646" i="9"/>
  <c r="H645" i="9"/>
  <c r="H644" i="9"/>
  <c r="H643" i="9"/>
  <c r="H642" i="9"/>
  <c r="H641" i="9"/>
  <c r="H640" i="9"/>
  <c r="H639" i="9"/>
  <c r="H638" i="9"/>
  <c r="H637" i="9"/>
  <c r="H636" i="9"/>
  <c r="H635" i="9"/>
  <c r="H634" i="9"/>
  <c r="H633" i="9"/>
  <c r="H632" i="9"/>
  <c r="H631" i="9"/>
  <c r="H630" i="9"/>
  <c r="H629" i="9"/>
  <c r="H628" i="9"/>
  <c r="H627" i="9"/>
  <c r="H626" i="9"/>
  <c r="H625" i="9"/>
  <c r="H624" i="9"/>
  <c r="H623" i="9"/>
  <c r="H622" i="9"/>
  <c r="H621" i="9"/>
  <c r="H620" i="9"/>
  <c r="H619" i="9"/>
  <c r="H618" i="9"/>
  <c r="H617" i="9"/>
  <c r="H616" i="9"/>
  <c r="H615" i="9"/>
  <c r="H614" i="9"/>
  <c r="H613" i="9"/>
  <c r="H612" i="9"/>
  <c r="H611" i="9"/>
  <c r="H610" i="9"/>
  <c r="H609" i="9"/>
  <c r="H608" i="9"/>
  <c r="H607" i="9"/>
  <c r="H606" i="9"/>
  <c r="H605" i="9"/>
  <c r="H604" i="9"/>
  <c r="H603" i="9"/>
  <c r="H602" i="9"/>
  <c r="H601" i="9"/>
  <c r="H600" i="9"/>
  <c r="H599" i="9"/>
  <c r="H598" i="9"/>
  <c r="H597" i="9"/>
  <c r="H596" i="9"/>
  <c r="H595" i="9"/>
  <c r="H594" i="9"/>
  <c r="H593" i="9"/>
  <c r="H592" i="9"/>
  <c r="H591" i="9"/>
  <c r="H590" i="9"/>
  <c r="H589" i="9"/>
  <c r="H588" i="9"/>
  <c r="H587" i="9"/>
  <c r="H586" i="9"/>
  <c r="H585" i="9"/>
  <c r="H584" i="9"/>
  <c r="H583" i="9"/>
  <c r="H582" i="9"/>
  <c r="H581" i="9"/>
  <c r="H580" i="9"/>
  <c r="H579" i="9"/>
  <c r="H578" i="9"/>
  <c r="H577" i="9"/>
  <c r="H576" i="9"/>
  <c r="H575" i="9"/>
  <c r="H574" i="9"/>
  <c r="H573" i="9"/>
  <c r="H572" i="9"/>
  <c r="H571" i="9"/>
  <c r="H570" i="9"/>
  <c r="H569" i="9"/>
  <c r="H568" i="9"/>
  <c r="H567" i="9"/>
  <c r="H566" i="9"/>
  <c r="H565" i="9"/>
  <c r="H564" i="9"/>
  <c r="H563" i="9"/>
  <c r="H562" i="9"/>
  <c r="H561" i="9"/>
  <c r="H560" i="9"/>
  <c r="H559" i="9"/>
  <c r="H558" i="9"/>
  <c r="H557" i="9"/>
  <c r="H556" i="9"/>
  <c r="H555" i="9"/>
  <c r="H554" i="9"/>
  <c r="H553" i="9"/>
  <c r="H552" i="9"/>
  <c r="H551" i="9"/>
  <c r="H550" i="9"/>
  <c r="H549" i="9"/>
  <c r="H548" i="9"/>
  <c r="H547" i="9"/>
  <c r="H546" i="9"/>
  <c r="H545" i="9"/>
  <c r="H544" i="9"/>
  <c r="H543" i="9"/>
  <c r="H542" i="9"/>
  <c r="H541" i="9"/>
  <c r="H540" i="9"/>
  <c r="H539" i="9"/>
  <c r="H538" i="9"/>
  <c r="H537" i="9"/>
  <c r="H536" i="9"/>
  <c r="H535" i="9"/>
  <c r="H534" i="9"/>
  <c r="H533" i="9"/>
  <c r="H532" i="9"/>
  <c r="H531" i="9"/>
  <c r="H530" i="9"/>
  <c r="H529" i="9"/>
  <c r="H528" i="9"/>
  <c r="H527" i="9"/>
  <c r="H526" i="9"/>
  <c r="H525" i="9"/>
  <c r="H524" i="9"/>
  <c r="H523" i="9"/>
  <c r="H522" i="9"/>
  <c r="H521" i="9"/>
  <c r="H520" i="9"/>
  <c r="H519" i="9"/>
  <c r="H518" i="9"/>
  <c r="H517" i="9"/>
  <c r="H516" i="9"/>
  <c r="H515" i="9"/>
  <c r="H514" i="9"/>
  <c r="H513" i="9"/>
  <c r="H512" i="9"/>
  <c r="H511" i="9"/>
  <c r="H510" i="9"/>
  <c r="H509" i="9"/>
  <c r="H508" i="9"/>
  <c r="H507" i="9"/>
  <c r="H506" i="9"/>
  <c r="H505" i="9"/>
  <c r="H504" i="9"/>
  <c r="H503" i="9"/>
  <c r="H502" i="9"/>
  <c r="H501" i="9"/>
  <c r="H500" i="9"/>
  <c r="H499" i="9"/>
  <c r="H498" i="9"/>
  <c r="H497" i="9"/>
  <c r="H496" i="9"/>
  <c r="H495" i="9"/>
  <c r="H494" i="9"/>
  <c r="H493" i="9"/>
  <c r="H492" i="9"/>
  <c r="H491" i="9"/>
  <c r="H490" i="9"/>
  <c r="H489" i="9"/>
  <c r="H488" i="9"/>
  <c r="H487" i="9"/>
  <c r="H486" i="9"/>
  <c r="H485" i="9"/>
  <c r="H484" i="9"/>
  <c r="H483" i="9"/>
  <c r="H482" i="9"/>
  <c r="H481" i="9"/>
  <c r="H480" i="9"/>
  <c r="H479" i="9"/>
  <c r="H478" i="9"/>
  <c r="H477" i="9"/>
  <c r="H476" i="9"/>
  <c r="H475" i="9"/>
  <c r="H474" i="9"/>
  <c r="H473" i="9"/>
  <c r="H472" i="9"/>
  <c r="H471" i="9"/>
  <c r="H470" i="9"/>
  <c r="H469" i="9"/>
  <c r="H468" i="9"/>
  <c r="H467" i="9"/>
  <c r="H466" i="9"/>
  <c r="H465" i="9"/>
  <c r="H464" i="9"/>
  <c r="H463" i="9"/>
  <c r="H462" i="9"/>
  <c r="H461" i="9"/>
  <c r="H460" i="9"/>
  <c r="H459" i="9"/>
  <c r="H458" i="9"/>
  <c r="H457" i="9"/>
  <c r="H456" i="9"/>
  <c r="H455" i="9"/>
  <c r="H454" i="9"/>
  <c r="H453" i="9"/>
  <c r="H452" i="9"/>
  <c r="H451" i="9"/>
  <c r="H450" i="9"/>
  <c r="H449" i="9"/>
  <c r="H448" i="9"/>
  <c r="H447" i="9"/>
  <c r="H446" i="9"/>
  <c r="H445" i="9"/>
  <c r="H444" i="9"/>
  <c r="H443" i="9"/>
  <c r="H442" i="9"/>
  <c r="H441" i="9"/>
  <c r="H440" i="9"/>
  <c r="H439" i="9"/>
  <c r="H438" i="9"/>
  <c r="H437" i="9"/>
  <c r="H436" i="9"/>
  <c r="H435" i="9"/>
  <c r="H434" i="9"/>
  <c r="H433" i="9"/>
  <c r="H432" i="9"/>
  <c r="H431" i="9"/>
  <c r="H430" i="9"/>
  <c r="H429" i="9"/>
  <c r="H428" i="9"/>
  <c r="H427" i="9"/>
  <c r="H426" i="9"/>
  <c r="H425" i="9"/>
  <c r="H424" i="9"/>
  <c r="H423" i="9"/>
  <c r="H422" i="9"/>
  <c r="H421" i="9"/>
  <c r="H420" i="9"/>
  <c r="H419" i="9"/>
  <c r="H418" i="9"/>
  <c r="H417" i="9"/>
  <c r="H416" i="9"/>
  <c r="H415" i="9"/>
  <c r="H414" i="9"/>
  <c r="H413" i="9"/>
  <c r="H412" i="9"/>
  <c r="H411" i="9"/>
  <c r="H410" i="9"/>
  <c r="H409" i="9"/>
  <c r="H408" i="9"/>
  <c r="H407" i="9"/>
  <c r="H406" i="9"/>
  <c r="H405" i="9"/>
  <c r="H404" i="9"/>
  <c r="H403" i="9"/>
  <c r="H402" i="9"/>
  <c r="H401" i="9"/>
  <c r="H400" i="9"/>
  <c r="H399" i="9"/>
  <c r="H398" i="9"/>
  <c r="H397" i="9"/>
  <c r="H396" i="9"/>
  <c r="H395" i="9"/>
  <c r="H394" i="9"/>
  <c r="H393" i="9"/>
  <c r="H392" i="9"/>
  <c r="H391" i="9"/>
  <c r="H390" i="9"/>
  <c r="H389" i="9"/>
  <c r="H388" i="9"/>
  <c r="H387" i="9"/>
  <c r="H386" i="9"/>
  <c r="H385" i="9"/>
  <c r="H384" i="9"/>
  <c r="H383" i="9"/>
  <c r="H382" i="9"/>
  <c r="H381" i="9"/>
  <c r="H380" i="9"/>
  <c r="H379" i="9"/>
  <c r="H378" i="9"/>
  <c r="H377" i="9"/>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3" i="9"/>
  <c r="H342" i="9"/>
  <c r="H341" i="9"/>
  <c r="H340" i="9"/>
  <c r="H339" i="9"/>
  <c r="H338" i="9"/>
  <c r="H337" i="9"/>
  <c r="H336" i="9"/>
  <c r="H335" i="9"/>
  <c r="H334" i="9"/>
  <c r="H333" i="9"/>
  <c r="H332" i="9"/>
  <c r="H331" i="9"/>
  <c r="H330" i="9"/>
  <c r="H329" i="9"/>
  <c r="H328" i="9"/>
  <c r="H327" i="9"/>
  <c r="H326" i="9"/>
  <c r="H325" i="9"/>
  <c r="H324" i="9"/>
  <c r="H323" i="9"/>
  <c r="H322" i="9"/>
  <c r="H321" i="9"/>
  <c r="H320" i="9"/>
  <c r="H319" i="9"/>
  <c r="H318" i="9"/>
  <c r="H317" i="9"/>
  <c r="H316" i="9"/>
  <c r="H315" i="9"/>
  <c r="H314" i="9"/>
  <c r="H313" i="9"/>
  <c r="H312" i="9"/>
  <c r="H311" i="9"/>
  <c r="H310" i="9"/>
  <c r="H309" i="9"/>
  <c r="H308" i="9"/>
  <c r="H307" i="9"/>
  <c r="H306" i="9"/>
  <c r="H305" i="9"/>
  <c r="H304" i="9"/>
  <c r="H303" i="9"/>
  <c r="H302" i="9"/>
  <c r="H301" i="9"/>
  <c r="H300" i="9"/>
  <c r="H299" i="9"/>
  <c r="H298" i="9"/>
  <c r="H297" i="9"/>
  <c r="H296" i="9"/>
  <c r="H295" i="9"/>
  <c r="H294" i="9"/>
  <c r="H293" i="9"/>
  <c r="H292" i="9"/>
  <c r="H291" i="9"/>
  <c r="H290" i="9"/>
  <c r="H289" i="9"/>
  <c r="H288" i="9"/>
  <c r="H287" i="9"/>
  <c r="H286" i="9"/>
  <c r="H285" i="9"/>
  <c r="H284" i="9"/>
  <c r="H283" i="9"/>
  <c r="H282" i="9"/>
  <c r="H281" i="9"/>
  <c r="H280" i="9"/>
  <c r="H279" i="9"/>
  <c r="H278" i="9"/>
  <c r="H277" i="9"/>
  <c r="H276" i="9"/>
  <c r="H275" i="9"/>
  <c r="H274" i="9"/>
  <c r="H273" i="9"/>
  <c r="H272" i="9"/>
  <c r="H271" i="9"/>
  <c r="H270" i="9"/>
  <c r="H269" i="9"/>
  <c r="H268" i="9"/>
  <c r="H267" i="9"/>
  <c r="H266" i="9"/>
  <c r="H265" i="9"/>
  <c r="H264" i="9"/>
  <c r="H263" i="9"/>
  <c r="H262" i="9"/>
  <c r="H261" i="9"/>
  <c r="H260" i="9"/>
  <c r="H259" i="9"/>
  <c r="H258" i="9"/>
  <c r="H257" i="9"/>
  <c r="H256" i="9"/>
  <c r="H255" i="9"/>
  <c r="H254" i="9"/>
  <c r="H253" i="9"/>
  <c r="H252" i="9"/>
  <c r="H251" i="9"/>
  <c r="H250" i="9"/>
  <c r="H249" i="9"/>
  <c r="H248" i="9"/>
  <c r="H247" i="9"/>
  <c r="H246" i="9"/>
  <c r="H245" i="9"/>
  <c r="H244" i="9"/>
  <c r="H243" i="9"/>
  <c r="H242" i="9"/>
  <c r="H241" i="9"/>
  <c r="H240" i="9"/>
  <c r="H239" i="9"/>
  <c r="H238" i="9"/>
  <c r="H237" i="9"/>
  <c r="H236" i="9"/>
  <c r="H235" i="9"/>
  <c r="H234" i="9"/>
  <c r="H233" i="9"/>
  <c r="H232" i="9"/>
  <c r="H231" i="9"/>
  <c r="H230" i="9"/>
  <c r="H229" i="9"/>
  <c r="H228" i="9"/>
  <c r="H227" i="9"/>
  <c r="H226" i="9"/>
  <c r="H225" i="9"/>
  <c r="H224" i="9"/>
  <c r="H223" i="9"/>
  <c r="H222" i="9"/>
  <c r="H221" i="9"/>
  <c r="H220" i="9"/>
  <c r="H219" i="9"/>
  <c r="H218" i="9"/>
  <c r="H217" i="9"/>
  <c r="H216" i="9"/>
  <c r="H215" i="9"/>
  <c r="H214" i="9"/>
  <c r="H213" i="9"/>
  <c r="H212" i="9"/>
  <c r="H211" i="9"/>
  <c r="H210" i="9"/>
  <c r="H209" i="9"/>
  <c r="H208" i="9"/>
  <c r="H207" i="9"/>
  <c r="H206" i="9"/>
  <c r="H205" i="9"/>
  <c r="H204" i="9"/>
  <c r="H203" i="9"/>
  <c r="H202" i="9"/>
  <c r="H201" i="9"/>
  <c r="H200" i="9"/>
  <c r="H199"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H168" i="9"/>
  <c r="H167" i="9"/>
  <c r="H166" i="9"/>
  <c r="H165" i="9"/>
  <c r="H164" i="9"/>
  <c r="H163" i="9"/>
  <c r="H162" i="9"/>
  <c r="H161" i="9"/>
  <c r="H160" i="9"/>
  <c r="H159" i="9"/>
  <c r="H158" i="9"/>
  <c r="H157" i="9"/>
  <c r="H156" i="9"/>
  <c r="H155" i="9"/>
  <c r="H154" i="9"/>
  <c r="H153" i="9"/>
  <c r="H152" i="9"/>
  <c r="H151" i="9"/>
  <c r="H150" i="9"/>
  <c r="H149" i="9"/>
  <c r="H148" i="9"/>
  <c r="H147" i="9"/>
  <c r="H146" i="9"/>
  <c r="H145" i="9"/>
  <c r="H144" i="9"/>
  <c r="H143" i="9"/>
  <c r="H142" i="9"/>
  <c r="H141" i="9"/>
  <c r="H140" i="9"/>
  <c r="H139" i="9"/>
  <c r="H138" i="9"/>
  <c r="H137" i="9"/>
  <c r="H136" i="9"/>
  <c r="H135" i="9"/>
  <c r="H134" i="9"/>
  <c r="H133" i="9"/>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100" i="9"/>
  <c r="H99" i="9"/>
  <c r="H98" i="9"/>
  <c r="H97" i="9"/>
  <c r="H96" i="9"/>
  <c r="H95" i="9"/>
  <c r="H94" i="9"/>
  <c r="H93" i="9"/>
  <c r="H92" i="9"/>
  <c r="H91" i="9"/>
  <c r="H90" i="9"/>
  <c r="H89" i="9"/>
  <c r="H88" i="9"/>
  <c r="H87" i="9"/>
  <c r="H86" i="9"/>
  <c r="H85" i="9"/>
  <c r="H84" i="9"/>
  <c r="H83" i="9"/>
  <c r="H82" i="9"/>
  <c r="H81" i="9"/>
  <c r="H80" i="9"/>
  <c r="H79" i="9"/>
  <c r="H78" i="9"/>
  <c r="H77" i="9"/>
  <c r="H76" i="9"/>
  <c r="H75" i="9"/>
  <c r="H74" i="9"/>
  <c r="H73" i="9"/>
  <c r="H72" i="9"/>
  <c r="H71" i="9"/>
  <c r="H70" i="9"/>
  <c r="H69" i="9"/>
  <c r="H68" i="9"/>
  <c r="H67" i="9"/>
  <c r="H66" i="9"/>
  <c r="H65" i="9"/>
  <c r="H64" i="9"/>
  <c r="H63" i="9"/>
  <c r="H62" i="9"/>
  <c r="H61" i="9"/>
  <c r="H60" i="9"/>
  <c r="H59" i="9"/>
  <c r="H58" i="9"/>
  <c r="H57" i="9"/>
  <c r="H56" i="9"/>
  <c r="H55" i="9"/>
  <c r="H54" i="9"/>
  <c r="H53" i="9"/>
  <c r="H52" i="9"/>
  <c r="H51" i="9"/>
  <c r="H50" i="9"/>
  <c r="H49" i="9"/>
  <c r="H48" i="9"/>
  <c r="H47" i="9"/>
  <c r="H46" i="9"/>
  <c r="H45" i="9"/>
  <c r="H44" i="9"/>
  <c r="H43" i="9"/>
  <c r="H42" i="9"/>
  <c r="H41" i="9"/>
  <c r="H40" i="9"/>
  <c r="H39" i="9"/>
  <c r="H38" i="9"/>
  <c r="H37" i="9"/>
  <c r="H36" i="9"/>
  <c r="H35" i="9"/>
  <c r="H34" i="9"/>
  <c r="H33" i="9"/>
  <c r="H32" i="9"/>
  <c r="H31" i="9"/>
  <c r="H30" i="9"/>
  <c r="H29" i="9"/>
  <c r="H28" i="9"/>
  <c r="H27" i="9"/>
  <c r="H26" i="9"/>
  <c r="H25" i="9"/>
  <c r="H24" i="9"/>
  <c r="H23" i="9"/>
  <c r="H22" i="9"/>
  <c r="H21" i="9"/>
  <c r="H20" i="9"/>
  <c r="H19" i="9"/>
  <c r="H18" i="9"/>
  <c r="H17" i="9"/>
  <c r="H16" i="9"/>
  <c r="H15" i="9"/>
  <c r="H14" i="9"/>
  <c r="H13" i="9"/>
  <c r="H12" i="9"/>
  <c r="H11" i="9"/>
  <c r="H10" i="9"/>
  <c r="H9" i="9"/>
  <c r="H8" i="9"/>
  <c r="H7" i="9"/>
  <c r="H6" i="9"/>
  <c r="H5" i="9"/>
  <c r="H4" i="9"/>
  <c r="H3" i="9"/>
  <c r="K5" i="9" s="1"/>
  <c r="H2" i="9"/>
  <c r="K4" i="9" s="1"/>
  <c r="H681" i="8"/>
  <c r="H680" i="8"/>
  <c r="H679" i="8"/>
  <c r="H678" i="8"/>
  <c r="H677" i="8"/>
  <c r="H676" i="8"/>
  <c r="H675" i="8"/>
  <c r="H674" i="8"/>
  <c r="H673" i="8"/>
  <c r="H672" i="8"/>
  <c r="H671" i="8"/>
  <c r="H670" i="8"/>
  <c r="H669" i="8"/>
  <c r="H668" i="8"/>
  <c r="H667" i="8"/>
  <c r="H666" i="8"/>
  <c r="H665" i="8"/>
  <c r="H664" i="8"/>
  <c r="H663" i="8"/>
  <c r="H662" i="8"/>
  <c r="H661" i="8"/>
  <c r="H660" i="8"/>
  <c r="H659" i="8"/>
  <c r="H658" i="8"/>
  <c r="H657" i="8"/>
  <c r="H656" i="8"/>
  <c r="H655" i="8"/>
  <c r="H654" i="8"/>
  <c r="H653" i="8"/>
  <c r="H652" i="8"/>
  <c r="H651" i="8"/>
  <c r="H650" i="8"/>
  <c r="H649" i="8"/>
  <c r="H648" i="8"/>
  <c r="H647" i="8"/>
  <c r="H646" i="8"/>
  <c r="H645" i="8"/>
  <c r="H644" i="8"/>
  <c r="H643" i="8"/>
  <c r="H642" i="8"/>
  <c r="H641" i="8"/>
  <c r="H640" i="8"/>
  <c r="H639" i="8"/>
  <c r="H638" i="8"/>
  <c r="H637" i="8"/>
  <c r="H636" i="8"/>
  <c r="H635" i="8"/>
  <c r="H634" i="8"/>
  <c r="H633" i="8"/>
  <c r="H632" i="8"/>
  <c r="H631" i="8"/>
  <c r="H630" i="8"/>
  <c r="H629" i="8"/>
  <c r="H628" i="8"/>
  <c r="H627" i="8"/>
  <c r="H626" i="8"/>
  <c r="H625" i="8"/>
  <c r="H624" i="8"/>
  <c r="H623" i="8"/>
  <c r="H622" i="8"/>
  <c r="H621" i="8"/>
  <c r="H620" i="8"/>
  <c r="H619" i="8"/>
  <c r="H618" i="8"/>
  <c r="H617" i="8"/>
  <c r="H616" i="8"/>
  <c r="H615" i="8"/>
  <c r="H614" i="8"/>
  <c r="H613" i="8"/>
  <c r="H612" i="8"/>
  <c r="H611" i="8"/>
  <c r="H610" i="8"/>
  <c r="H609" i="8"/>
  <c r="H608" i="8"/>
  <c r="H607" i="8"/>
  <c r="H606" i="8"/>
  <c r="H605" i="8"/>
  <c r="H604" i="8"/>
  <c r="H603" i="8"/>
  <c r="H602" i="8"/>
  <c r="H601" i="8"/>
  <c r="H600" i="8"/>
  <c r="H599" i="8"/>
  <c r="H598" i="8"/>
  <c r="H597" i="8"/>
  <c r="H596" i="8"/>
  <c r="H595" i="8"/>
  <c r="H594" i="8"/>
  <c r="H593" i="8"/>
  <c r="H592" i="8"/>
  <c r="H591" i="8"/>
  <c r="H590" i="8"/>
  <c r="H589" i="8"/>
  <c r="H588" i="8"/>
  <c r="H587" i="8"/>
  <c r="H586" i="8"/>
  <c r="H585" i="8"/>
  <c r="H584" i="8"/>
  <c r="H583" i="8"/>
  <c r="H582" i="8"/>
  <c r="H581" i="8"/>
  <c r="H580" i="8"/>
  <c r="H579" i="8"/>
  <c r="H578" i="8"/>
  <c r="H577" i="8"/>
  <c r="H576" i="8"/>
  <c r="H575" i="8"/>
  <c r="H574" i="8"/>
  <c r="H573" i="8"/>
  <c r="H572" i="8"/>
  <c r="H571" i="8"/>
  <c r="H570" i="8"/>
  <c r="H569" i="8"/>
  <c r="H568" i="8"/>
  <c r="H567" i="8"/>
  <c r="H566" i="8"/>
  <c r="H565" i="8"/>
  <c r="H564" i="8"/>
  <c r="H563" i="8"/>
  <c r="H562" i="8"/>
  <c r="H561" i="8"/>
  <c r="H560" i="8"/>
  <c r="H559" i="8"/>
  <c r="H558" i="8"/>
  <c r="H557" i="8"/>
  <c r="H556" i="8"/>
  <c r="H555" i="8"/>
  <c r="H554" i="8"/>
  <c r="H553" i="8"/>
  <c r="H552" i="8"/>
  <c r="H551" i="8"/>
  <c r="H550" i="8"/>
  <c r="H549" i="8"/>
  <c r="H548" i="8"/>
  <c r="H547" i="8"/>
  <c r="H546" i="8"/>
  <c r="H545" i="8"/>
  <c r="H544" i="8"/>
  <c r="H543" i="8"/>
  <c r="H542" i="8"/>
  <c r="H541" i="8"/>
  <c r="H540" i="8"/>
  <c r="H539" i="8"/>
  <c r="H538" i="8"/>
  <c r="H537" i="8"/>
  <c r="H536" i="8"/>
  <c r="H535" i="8"/>
  <c r="H534" i="8"/>
  <c r="H533" i="8"/>
  <c r="H532" i="8"/>
  <c r="H531" i="8"/>
  <c r="H530" i="8"/>
  <c r="H529" i="8"/>
  <c r="H528" i="8"/>
  <c r="H527" i="8"/>
  <c r="H526" i="8"/>
  <c r="H525" i="8"/>
  <c r="H524" i="8"/>
  <c r="H523" i="8"/>
  <c r="H522" i="8"/>
  <c r="H521" i="8"/>
  <c r="H520" i="8"/>
  <c r="H519" i="8"/>
  <c r="H518" i="8"/>
  <c r="H517" i="8"/>
  <c r="H516" i="8"/>
  <c r="H515" i="8"/>
  <c r="H514" i="8"/>
  <c r="H513" i="8"/>
  <c r="H512" i="8"/>
  <c r="H511" i="8"/>
  <c r="H510" i="8"/>
  <c r="H509" i="8"/>
  <c r="H508" i="8"/>
  <c r="H507" i="8"/>
  <c r="H506" i="8"/>
  <c r="H505" i="8"/>
  <c r="H504" i="8"/>
  <c r="H503" i="8"/>
  <c r="H502" i="8"/>
  <c r="H501" i="8"/>
  <c r="H500" i="8"/>
  <c r="H499" i="8"/>
  <c r="H498" i="8"/>
  <c r="H497" i="8"/>
  <c r="H496" i="8"/>
  <c r="H495" i="8"/>
  <c r="H494" i="8"/>
  <c r="H493" i="8"/>
  <c r="H492" i="8"/>
  <c r="H491" i="8"/>
  <c r="H490" i="8"/>
  <c r="H489" i="8"/>
  <c r="H488" i="8"/>
  <c r="H487" i="8"/>
  <c r="H486" i="8"/>
  <c r="H485" i="8"/>
  <c r="H484" i="8"/>
  <c r="H483" i="8"/>
  <c r="H482" i="8"/>
  <c r="H481" i="8"/>
  <c r="H480" i="8"/>
  <c r="H479" i="8"/>
  <c r="H478" i="8"/>
  <c r="H477" i="8"/>
  <c r="H476" i="8"/>
  <c r="H475" i="8"/>
  <c r="H474" i="8"/>
  <c r="H473" i="8"/>
  <c r="H472" i="8"/>
  <c r="H471" i="8"/>
  <c r="H470" i="8"/>
  <c r="H469" i="8"/>
  <c r="H468" i="8"/>
  <c r="H467" i="8"/>
  <c r="H466" i="8"/>
  <c r="H465" i="8"/>
  <c r="H464" i="8"/>
  <c r="H463" i="8"/>
  <c r="H462" i="8"/>
  <c r="H461" i="8"/>
  <c r="H460" i="8"/>
  <c r="H459" i="8"/>
  <c r="H458" i="8"/>
  <c r="H457" i="8"/>
  <c r="H456" i="8"/>
  <c r="H455" i="8"/>
  <c r="H454" i="8"/>
  <c r="H453" i="8"/>
  <c r="H452" i="8"/>
  <c r="H451" i="8"/>
  <c r="H450" i="8"/>
  <c r="H449" i="8"/>
  <c r="H448" i="8"/>
  <c r="H447" i="8"/>
  <c r="H446" i="8"/>
  <c r="H445" i="8"/>
  <c r="H444" i="8"/>
  <c r="H443" i="8"/>
  <c r="H442" i="8"/>
  <c r="H441" i="8"/>
  <c r="H440" i="8"/>
  <c r="H439" i="8"/>
  <c r="H438" i="8"/>
  <c r="H437" i="8"/>
  <c r="H436" i="8"/>
  <c r="H435" i="8"/>
  <c r="H434" i="8"/>
  <c r="H433" i="8"/>
  <c r="H432" i="8"/>
  <c r="H431" i="8"/>
  <c r="H430" i="8"/>
  <c r="H429" i="8"/>
  <c r="H428" i="8"/>
  <c r="H427" i="8"/>
  <c r="H426" i="8"/>
  <c r="H425" i="8"/>
  <c r="H424" i="8"/>
  <c r="H423" i="8"/>
  <c r="H422" i="8"/>
  <c r="H421" i="8"/>
  <c r="H420" i="8"/>
  <c r="H419" i="8"/>
  <c r="H418" i="8"/>
  <c r="H417" i="8"/>
  <c r="H416" i="8"/>
  <c r="H415" i="8"/>
  <c r="H414" i="8"/>
  <c r="H413" i="8"/>
  <c r="H412" i="8"/>
  <c r="H411" i="8"/>
  <c r="H410" i="8"/>
  <c r="H409" i="8"/>
  <c r="H408" i="8"/>
  <c r="H407" i="8"/>
  <c r="H406" i="8"/>
  <c r="H405" i="8"/>
  <c r="H404" i="8"/>
  <c r="H403" i="8"/>
  <c r="H402" i="8"/>
  <c r="H401" i="8"/>
  <c r="H400" i="8"/>
  <c r="H399" i="8"/>
  <c r="H398" i="8"/>
  <c r="H397" i="8"/>
  <c r="H396" i="8"/>
  <c r="H395" i="8"/>
  <c r="H394" i="8"/>
  <c r="H393" i="8"/>
  <c r="H392" i="8"/>
  <c r="H391" i="8"/>
  <c r="H390" i="8"/>
  <c r="H389" i="8"/>
  <c r="H388" i="8"/>
  <c r="H387" i="8"/>
  <c r="H386" i="8"/>
  <c r="H385" i="8"/>
  <c r="H384" i="8"/>
  <c r="H383" i="8"/>
  <c r="H382" i="8"/>
  <c r="H381" i="8"/>
  <c r="H380" i="8"/>
  <c r="H379" i="8"/>
  <c r="H378" i="8"/>
  <c r="H377" i="8"/>
  <c r="H376" i="8"/>
  <c r="H375" i="8"/>
  <c r="H374" i="8"/>
  <c r="H373" i="8"/>
  <c r="H372" i="8"/>
  <c r="H371" i="8"/>
  <c r="H370" i="8"/>
  <c r="H369" i="8"/>
  <c r="H368" i="8"/>
  <c r="H367" i="8"/>
  <c r="H366" i="8"/>
  <c r="H365" i="8"/>
  <c r="H364" i="8"/>
  <c r="H363" i="8"/>
  <c r="H362" i="8"/>
  <c r="H361" i="8"/>
  <c r="H360" i="8"/>
  <c r="H359" i="8"/>
  <c r="H358" i="8"/>
  <c r="H357" i="8"/>
  <c r="H356" i="8"/>
  <c r="H355" i="8"/>
  <c r="H354" i="8"/>
  <c r="H353" i="8"/>
  <c r="H352" i="8"/>
  <c r="H351" i="8"/>
  <c r="H350" i="8"/>
  <c r="H349" i="8"/>
  <c r="H348" i="8"/>
  <c r="H347" i="8"/>
  <c r="H346" i="8"/>
  <c r="H345" i="8"/>
  <c r="H344" i="8"/>
  <c r="H343" i="8"/>
  <c r="H342" i="8"/>
  <c r="H341" i="8"/>
  <c r="H340" i="8"/>
  <c r="H339" i="8"/>
  <c r="H338" i="8"/>
  <c r="H337" i="8"/>
  <c r="H336" i="8"/>
  <c r="H335" i="8"/>
  <c r="H334" i="8"/>
  <c r="H333" i="8"/>
  <c r="H332" i="8"/>
  <c r="H331" i="8"/>
  <c r="H330" i="8"/>
  <c r="H329" i="8"/>
  <c r="H328" i="8"/>
  <c r="H327" i="8"/>
  <c r="H326" i="8"/>
  <c r="H325" i="8"/>
  <c r="H324" i="8"/>
  <c r="H323" i="8"/>
  <c r="H322" i="8"/>
  <c r="H321" i="8"/>
  <c r="H320" i="8"/>
  <c r="H319" i="8"/>
  <c r="H318" i="8"/>
  <c r="H317" i="8"/>
  <c r="H316" i="8"/>
  <c r="H315" i="8"/>
  <c r="H314" i="8"/>
  <c r="H313" i="8"/>
  <c r="H312" i="8"/>
  <c r="H311" i="8"/>
  <c r="H310" i="8"/>
  <c r="H309" i="8"/>
  <c r="H308" i="8"/>
  <c r="H307" i="8"/>
  <c r="H306" i="8"/>
  <c r="H305" i="8"/>
  <c r="H304" i="8"/>
  <c r="H303" i="8"/>
  <c r="H302" i="8"/>
  <c r="H301" i="8"/>
  <c r="H300" i="8"/>
  <c r="H299" i="8"/>
  <c r="H298" i="8"/>
  <c r="H297" i="8"/>
  <c r="H296" i="8"/>
  <c r="H295" i="8"/>
  <c r="H294" i="8"/>
  <c r="H293" i="8"/>
  <c r="H292" i="8"/>
  <c r="H291" i="8"/>
  <c r="H290" i="8"/>
  <c r="H289" i="8"/>
  <c r="H288" i="8"/>
  <c r="H287" i="8"/>
  <c r="H286" i="8"/>
  <c r="H285" i="8"/>
  <c r="H284" i="8"/>
  <c r="H283" i="8"/>
  <c r="H282" i="8"/>
  <c r="H281" i="8"/>
  <c r="H280" i="8"/>
  <c r="H279" i="8"/>
  <c r="H278" i="8"/>
  <c r="H277" i="8"/>
  <c r="H276" i="8"/>
  <c r="H275" i="8"/>
  <c r="H274" i="8"/>
  <c r="H273" i="8"/>
  <c r="H272" i="8"/>
  <c r="H271" i="8"/>
  <c r="H270" i="8"/>
  <c r="H269" i="8"/>
  <c r="H268" i="8"/>
  <c r="H267" i="8"/>
  <c r="H266" i="8"/>
  <c r="H265" i="8"/>
  <c r="H264" i="8"/>
  <c r="H263" i="8"/>
  <c r="H262" i="8"/>
  <c r="H261" i="8"/>
  <c r="H260" i="8"/>
  <c r="H259" i="8"/>
  <c r="H258" i="8"/>
  <c r="H257" i="8"/>
  <c r="H256" i="8"/>
  <c r="H255" i="8"/>
  <c r="H254" i="8"/>
  <c r="H253" i="8"/>
  <c r="H252" i="8"/>
  <c r="H251" i="8"/>
  <c r="H250" i="8"/>
  <c r="H249" i="8"/>
  <c r="H248" i="8"/>
  <c r="H247" i="8"/>
  <c r="H246" i="8"/>
  <c r="H245" i="8"/>
  <c r="H244" i="8"/>
  <c r="H243" i="8"/>
  <c r="H242" i="8"/>
  <c r="H241" i="8"/>
  <c r="H240" i="8"/>
  <c r="H239" i="8"/>
  <c r="H238" i="8"/>
  <c r="H237" i="8"/>
  <c r="H236" i="8"/>
  <c r="H235" i="8"/>
  <c r="H234" i="8"/>
  <c r="H233" i="8"/>
  <c r="H232" i="8"/>
  <c r="H231" i="8"/>
  <c r="H230" i="8"/>
  <c r="H229" i="8"/>
  <c r="H228" i="8"/>
  <c r="H227" i="8"/>
  <c r="H226" i="8"/>
  <c r="H225" i="8"/>
  <c r="H224" i="8"/>
  <c r="H223" i="8"/>
  <c r="H222" i="8"/>
  <c r="H221" i="8"/>
  <c r="H220" i="8"/>
  <c r="H219" i="8"/>
  <c r="H218" i="8"/>
  <c r="H217" i="8"/>
  <c r="H216" i="8"/>
  <c r="H215" i="8"/>
  <c r="H214" i="8"/>
  <c r="H213" i="8"/>
  <c r="H212" i="8"/>
  <c r="H211" i="8"/>
  <c r="H210" i="8"/>
  <c r="H209" i="8"/>
  <c r="H208" i="8"/>
  <c r="H207" i="8"/>
  <c r="H206" i="8"/>
  <c r="H205" i="8"/>
  <c r="H204" i="8"/>
  <c r="H203" i="8"/>
  <c r="H202" i="8"/>
  <c r="H201" i="8"/>
  <c r="H200" i="8"/>
  <c r="H199" i="8"/>
  <c r="H198" i="8"/>
  <c r="H197" i="8"/>
  <c r="H196" i="8"/>
  <c r="H195" i="8"/>
  <c r="H194" i="8"/>
  <c r="H193" i="8"/>
  <c r="H192" i="8"/>
  <c r="H191" i="8"/>
  <c r="H190" i="8"/>
  <c r="H189" i="8"/>
  <c r="H188" i="8"/>
  <c r="H187" i="8"/>
  <c r="H186" i="8"/>
  <c r="H185" i="8"/>
  <c r="H184" i="8"/>
  <c r="H183" i="8"/>
  <c r="H182" i="8"/>
  <c r="H181" i="8"/>
  <c r="H180" i="8"/>
  <c r="H179" i="8"/>
  <c r="H178" i="8"/>
  <c r="H177" i="8"/>
  <c r="H176" i="8"/>
  <c r="H175" i="8"/>
  <c r="H174" i="8"/>
  <c r="H173" i="8"/>
  <c r="H172" i="8"/>
  <c r="H171" i="8"/>
  <c r="H170" i="8"/>
  <c r="H169" i="8"/>
  <c r="H168" i="8"/>
  <c r="H167" i="8"/>
  <c r="H166" i="8"/>
  <c r="H165" i="8"/>
  <c r="H164" i="8"/>
  <c r="H163" i="8"/>
  <c r="H162" i="8"/>
  <c r="H161" i="8"/>
  <c r="H160" i="8"/>
  <c r="H159" i="8"/>
  <c r="H158" i="8"/>
  <c r="H157" i="8"/>
  <c r="H156" i="8"/>
  <c r="H155" i="8"/>
  <c r="H154" i="8"/>
  <c r="H153" i="8"/>
  <c r="H152" i="8"/>
  <c r="H151" i="8"/>
  <c r="H150" i="8"/>
  <c r="H149" i="8"/>
  <c r="H148" i="8"/>
  <c r="H147" i="8"/>
  <c r="H146" i="8"/>
  <c r="H145" i="8"/>
  <c r="H144" i="8"/>
  <c r="H143" i="8"/>
  <c r="H142" i="8"/>
  <c r="H141" i="8"/>
  <c r="H140" i="8"/>
  <c r="H139" i="8"/>
  <c r="H138" i="8"/>
  <c r="H137" i="8"/>
  <c r="H136" i="8"/>
  <c r="H135" i="8"/>
  <c r="H134" i="8"/>
  <c r="H133" i="8"/>
  <c r="H132" i="8"/>
  <c r="H131" i="8"/>
  <c r="H130" i="8"/>
  <c r="H129" i="8"/>
  <c r="H128" i="8"/>
  <c r="H127" i="8"/>
  <c r="H126" i="8"/>
  <c r="H125" i="8"/>
  <c r="H124" i="8"/>
  <c r="H123" i="8"/>
  <c r="H122" i="8"/>
  <c r="H121" i="8"/>
  <c r="H120" i="8"/>
  <c r="H119" i="8"/>
  <c r="H118" i="8"/>
  <c r="H117" i="8"/>
  <c r="H116" i="8"/>
  <c r="H115" i="8"/>
  <c r="H114" i="8"/>
  <c r="H113" i="8"/>
  <c r="H112" i="8"/>
  <c r="H111" i="8"/>
  <c r="H110" i="8"/>
  <c r="H109" i="8"/>
  <c r="H108" i="8"/>
  <c r="H107" i="8"/>
  <c r="H106" i="8"/>
  <c r="H105" i="8"/>
  <c r="H104" i="8"/>
  <c r="H103" i="8"/>
  <c r="H102" i="8"/>
  <c r="H101" i="8"/>
  <c r="H100" i="8"/>
  <c r="H99" i="8"/>
  <c r="H98" i="8"/>
  <c r="H97" i="8"/>
  <c r="H96" i="8"/>
  <c r="H95" i="8"/>
  <c r="H94" i="8"/>
  <c r="H93" i="8"/>
  <c r="H92" i="8"/>
  <c r="H91" i="8"/>
  <c r="H90" i="8"/>
  <c r="H89" i="8"/>
  <c r="H88" i="8"/>
  <c r="H87" i="8"/>
  <c r="H86" i="8"/>
  <c r="H85" i="8"/>
  <c r="H84" i="8"/>
  <c r="H83" i="8"/>
  <c r="H82" i="8"/>
  <c r="H81" i="8"/>
  <c r="H80" i="8"/>
  <c r="H79" i="8"/>
  <c r="H78" i="8"/>
  <c r="H77" i="8"/>
  <c r="H76" i="8"/>
  <c r="H75" i="8"/>
  <c r="H74" i="8"/>
  <c r="H73" i="8"/>
  <c r="H72" i="8"/>
  <c r="H71" i="8"/>
  <c r="H70" i="8"/>
  <c r="H69" i="8"/>
  <c r="H68" i="8"/>
  <c r="H67" i="8"/>
  <c r="H66" i="8"/>
  <c r="H65" i="8"/>
  <c r="H64" i="8"/>
  <c r="H63" i="8"/>
  <c r="H62" i="8"/>
  <c r="H61" i="8"/>
  <c r="H60" i="8"/>
  <c r="H59" i="8"/>
  <c r="H58" i="8"/>
  <c r="H57" i="8"/>
  <c r="H56" i="8"/>
  <c r="H55" i="8"/>
  <c r="H54" i="8"/>
  <c r="H53" i="8"/>
  <c r="H52" i="8"/>
  <c r="H51" i="8"/>
  <c r="H50" i="8"/>
  <c r="H49" i="8"/>
  <c r="H48" i="8"/>
  <c r="H47" i="8"/>
  <c r="H46" i="8"/>
  <c r="H45" i="8"/>
  <c r="H44" i="8"/>
  <c r="H43" i="8"/>
  <c r="H42" i="8"/>
  <c r="H41" i="8"/>
  <c r="H40" i="8"/>
  <c r="H39" i="8"/>
  <c r="H38" i="8"/>
  <c r="H37" i="8"/>
  <c r="H36" i="8"/>
  <c r="H35" i="8"/>
  <c r="H34" i="8"/>
  <c r="H33" i="8"/>
  <c r="H32" i="8"/>
  <c r="H31" i="8"/>
  <c r="H30" i="8"/>
  <c r="H29" i="8"/>
  <c r="H28" i="8"/>
  <c r="H27" i="8"/>
  <c r="H26" i="8"/>
  <c r="H25" i="8"/>
  <c r="H24" i="8"/>
  <c r="H23" i="8"/>
  <c r="H22" i="8"/>
  <c r="H21" i="8"/>
  <c r="H20" i="8"/>
  <c r="H19" i="8"/>
  <c r="H18" i="8"/>
  <c r="H17" i="8"/>
  <c r="H16" i="8"/>
  <c r="H15" i="8"/>
  <c r="H14" i="8"/>
  <c r="H13" i="8"/>
  <c r="H12" i="8"/>
  <c r="H11" i="8"/>
  <c r="H10" i="8"/>
  <c r="H9" i="8"/>
  <c r="H8" i="8"/>
  <c r="H7" i="8"/>
  <c r="H6" i="8"/>
  <c r="H5" i="8"/>
  <c r="H4" i="8"/>
  <c r="K5" i="8" s="1"/>
  <c r="H3" i="8"/>
  <c r="H2" i="8"/>
  <c r="K4" i="8" s="1"/>
  <c r="N681" i="7"/>
  <c r="N680" i="7"/>
  <c r="N679" i="7"/>
  <c r="N678" i="7"/>
  <c r="N677" i="7"/>
  <c r="N676" i="7"/>
  <c r="N675" i="7"/>
  <c r="N674" i="7"/>
  <c r="N673" i="7"/>
  <c r="N672" i="7"/>
  <c r="N671" i="7"/>
  <c r="N670" i="7"/>
  <c r="N669" i="7"/>
  <c r="N668" i="7"/>
  <c r="N667" i="7"/>
  <c r="N666" i="7"/>
  <c r="N665" i="7"/>
  <c r="N664" i="7"/>
  <c r="N663" i="7"/>
  <c r="N662" i="7"/>
  <c r="N661" i="7"/>
  <c r="N660" i="7"/>
  <c r="N659" i="7"/>
  <c r="N658" i="7"/>
  <c r="N657" i="7"/>
  <c r="N656" i="7"/>
  <c r="N655" i="7"/>
  <c r="N654" i="7"/>
  <c r="N653" i="7"/>
  <c r="N652" i="7"/>
  <c r="N651" i="7"/>
  <c r="N650" i="7"/>
  <c r="N649" i="7"/>
  <c r="N648" i="7"/>
  <c r="N647" i="7"/>
  <c r="N646" i="7"/>
  <c r="N645" i="7"/>
  <c r="N644" i="7"/>
  <c r="N643" i="7"/>
  <c r="N642" i="7"/>
  <c r="N641" i="7"/>
  <c r="N640" i="7"/>
  <c r="N639" i="7"/>
  <c r="N638" i="7"/>
  <c r="N637" i="7"/>
  <c r="N636" i="7"/>
  <c r="N635" i="7"/>
  <c r="N634" i="7"/>
  <c r="N633" i="7"/>
  <c r="N632" i="7"/>
  <c r="N631" i="7"/>
  <c r="N630" i="7"/>
  <c r="N629" i="7"/>
  <c r="N628" i="7"/>
  <c r="N627" i="7"/>
  <c r="N626" i="7"/>
  <c r="N625" i="7"/>
  <c r="N624" i="7"/>
  <c r="N623" i="7"/>
  <c r="N622" i="7"/>
  <c r="N621" i="7"/>
  <c r="N620" i="7"/>
  <c r="N619" i="7"/>
  <c r="N618" i="7"/>
  <c r="N617" i="7"/>
  <c r="N616" i="7"/>
  <c r="N615" i="7"/>
  <c r="N614" i="7"/>
  <c r="N613" i="7"/>
  <c r="N612" i="7"/>
  <c r="N611" i="7"/>
  <c r="N610" i="7"/>
  <c r="N609" i="7"/>
  <c r="N608" i="7"/>
  <c r="N607" i="7"/>
  <c r="N606" i="7"/>
  <c r="N605" i="7"/>
  <c r="N604" i="7"/>
  <c r="N603" i="7"/>
  <c r="N602" i="7"/>
  <c r="N601" i="7"/>
  <c r="N600" i="7"/>
  <c r="N599" i="7"/>
  <c r="N598" i="7"/>
  <c r="N597" i="7"/>
  <c r="N596" i="7"/>
  <c r="N595" i="7"/>
  <c r="N594" i="7"/>
  <c r="N593" i="7"/>
  <c r="N592" i="7"/>
  <c r="N591" i="7"/>
  <c r="N590" i="7"/>
  <c r="N589" i="7"/>
  <c r="N588" i="7"/>
  <c r="N587" i="7"/>
  <c r="N586" i="7"/>
  <c r="N585" i="7"/>
  <c r="N584" i="7"/>
  <c r="N583" i="7"/>
  <c r="N582" i="7"/>
  <c r="N581" i="7"/>
  <c r="N580" i="7"/>
  <c r="N579" i="7"/>
  <c r="N578" i="7"/>
  <c r="N577" i="7"/>
  <c r="N576" i="7"/>
  <c r="N575" i="7"/>
  <c r="N574" i="7"/>
  <c r="N573" i="7"/>
  <c r="N572" i="7"/>
  <c r="N571" i="7"/>
  <c r="N570" i="7"/>
  <c r="N569" i="7"/>
  <c r="N568" i="7"/>
  <c r="N567" i="7"/>
  <c r="N566" i="7"/>
  <c r="N565" i="7"/>
  <c r="N564" i="7"/>
  <c r="N563" i="7"/>
  <c r="N562" i="7"/>
  <c r="N561" i="7"/>
  <c r="N560" i="7"/>
  <c r="N559" i="7"/>
  <c r="N558" i="7"/>
  <c r="N557" i="7"/>
  <c r="N556" i="7"/>
  <c r="N555" i="7"/>
  <c r="N554" i="7"/>
  <c r="N553" i="7"/>
  <c r="N552" i="7"/>
  <c r="N551" i="7"/>
  <c r="N550" i="7"/>
  <c r="N549" i="7"/>
  <c r="N548" i="7"/>
  <c r="N547" i="7"/>
  <c r="N546" i="7"/>
  <c r="N545" i="7"/>
  <c r="N544" i="7"/>
  <c r="N543" i="7"/>
  <c r="N542" i="7"/>
  <c r="N541" i="7"/>
  <c r="N540" i="7"/>
  <c r="N539" i="7"/>
  <c r="N538" i="7"/>
  <c r="N537" i="7"/>
  <c r="N536" i="7"/>
  <c r="N535" i="7"/>
  <c r="N534" i="7"/>
  <c r="N533" i="7"/>
  <c r="N532" i="7"/>
  <c r="N531" i="7"/>
  <c r="N530" i="7"/>
  <c r="N529" i="7"/>
  <c r="N528" i="7"/>
  <c r="N527" i="7"/>
  <c r="N526" i="7"/>
  <c r="N525" i="7"/>
  <c r="N524" i="7"/>
  <c r="N523" i="7"/>
  <c r="N522" i="7"/>
  <c r="N521" i="7"/>
  <c r="N520" i="7"/>
  <c r="N519" i="7"/>
  <c r="N518" i="7"/>
  <c r="N517" i="7"/>
  <c r="N516" i="7"/>
  <c r="N515" i="7"/>
  <c r="N514" i="7"/>
  <c r="N513" i="7"/>
  <c r="N512" i="7"/>
  <c r="N511" i="7"/>
  <c r="N510" i="7"/>
  <c r="N509" i="7"/>
  <c r="N508" i="7"/>
  <c r="N507" i="7"/>
  <c r="N506" i="7"/>
  <c r="N505" i="7"/>
  <c r="N504" i="7"/>
  <c r="N503" i="7"/>
  <c r="N502" i="7"/>
  <c r="N501" i="7"/>
  <c r="N500" i="7"/>
  <c r="N499" i="7"/>
  <c r="N498" i="7"/>
  <c r="N497" i="7"/>
  <c r="N496" i="7"/>
  <c r="N495" i="7"/>
  <c r="N494" i="7"/>
  <c r="N493" i="7"/>
  <c r="N492" i="7"/>
  <c r="N491" i="7"/>
  <c r="N490" i="7"/>
  <c r="N489" i="7"/>
  <c r="N488" i="7"/>
  <c r="N487" i="7"/>
  <c r="N486" i="7"/>
  <c r="N485" i="7"/>
  <c r="N484" i="7"/>
  <c r="N483" i="7"/>
  <c r="N482" i="7"/>
  <c r="N481" i="7"/>
  <c r="N480" i="7"/>
  <c r="N479" i="7"/>
  <c r="N478" i="7"/>
  <c r="N477" i="7"/>
  <c r="N476" i="7"/>
  <c r="N475" i="7"/>
  <c r="N474" i="7"/>
  <c r="N473" i="7"/>
  <c r="N472" i="7"/>
  <c r="N471" i="7"/>
  <c r="N470" i="7"/>
  <c r="N469" i="7"/>
  <c r="N468" i="7"/>
  <c r="N467" i="7"/>
  <c r="N466" i="7"/>
  <c r="N465" i="7"/>
  <c r="N464" i="7"/>
  <c r="N463" i="7"/>
  <c r="N462" i="7"/>
  <c r="N461" i="7"/>
  <c r="N460" i="7"/>
  <c r="N459" i="7"/>
  <c r="N458" i="7"/>
  <c r="N457" i="7"/>
  <c r="N456" i="7"/>
  <c r="N455" i="7"/>
  <c r="N454" i="7"/>
  <c r="N453" i="7"/>
  <c r="N452" i="7"/>
  <c r="N451" i="7"/>
  <c r="N450" i="7"/>
  <c r="N449" i="7"/>
  <c r="N448" i="7"/>
  <c r="N447" i="7"/>
  <c r="N446" i="7"/>
  <c r="N445" i="7"/>
  <c r="N444" i="7"/>
  <c r="N443" i="7"/>
  <c r="N442" i="7"/>
  <c r="N441" i="7"/>
  <c r="N440" i="7"/>
  <c r="N439" i="7"/>
  <c r="N438" i="7"/>
  <c r="N437" i="7"/>
  <c r="N436" i="7"/>
  <c r="N435" i="7"/>
  <c r="N434" i="7"/>
  <c r="N433" i="7"/>
  <c r="N432" i="7"/>
  <c r="N431" i="7"/>
  <c r="N430" i="7"/>
  <c r="N429" i="7"/>
  <c r="N428" i="7"/>
  <c r="N427" i="7"/>
  <c r="N426" i="7"/>
  <c r="N425" i="7"/>
  <c r="N424" i="7"/>
  <c r="N423" i="7"/>
  <c r="N422" i="7"/>
  <c r="N421" i="7"/>
  <c r="N420" i="7"/>
  <c r="N419" i="7"/>
  <c r="N418" i="7"/>
  <c r="N417" i="7"/>
  <c r="N416" i="7"/>
  <c r="N415" i="7"/>
  <c r="N414" i="7"/>
  <c r="N413" i="7"/>
  <c r="N412" i="7"/>
  <c r="N411" i="7"/>
  <c r="N410" i="7"/>
  <c r="N409" i="7"/>
  <c r="N408" i="7"/>
  <c r="N407" i="7"/>
  <c r="N406" i="7"/>
  <c r="N405" i="7"/>
  <c r="N404" i="7"/>
  <c r="N403" i="7"/>
  <c r="N402" i="7"/>
  <c r="N401" i="7"/>
  <c r="N400" i="7"/>
  <c r="N399" i="7"/>
  <c r="N398" i="7"/>
  <c r="N397" i="7"/>
  <c r="N396" i="7"/>
  <c r="N395" i="7"/>
  <c r="N394" i="7"/>
  <c r="N393" i="7"/>
  <c r="N392" i="7"/>
  <c r="N391" i="7"/>
  <c r="N390" i="7"/>
  <c r="N389" i="7"/>
  <c r="N388" i="7"/>
  <c r="N387" i="7"/>
  <c r="N386" i="7"/>
  <c r="N385" i="7"/>
  <c r="N384" i="7"/>
  <c r="N383" i="7"/>
  <c r="N382" i="7"/>
  <c r="N381" i="7"/>
  <c r="N380" i="7"/>
  <c r="N379" i="7"/>
  <c r="N378" i="7"/>
  <c r="N377" i="7"/>
  <c r="N376" i="7"/>
  <c r="N375" i="7"/>
  <c r="N374" i="7"/>
  <c r="N373" i="7"/>
  <c r="N372" i="7"/>
  <c r="N371" i="7"/>
  <c r="N370" i="7"/>
  <c r="N369" i="7"/>
  <c r="N368" i="7"/>
  <c r="N367" i="7"/>
  <c r="N366" i="7"/>
  <c r="N365" i="7"/>
  <c r="N364" i="7"/>
  <c r="N363" i="7"/>
  <c r="N362" i="7"/>
  <c r="N361" i="7"/>
  <c r="N360" i="7"/>
  <c r="N359" i="7"/>
  <c r="N358" i="7"/>
  <c r="N357" i="7"/>
  <c r="N356" i="7"/>
  <c r="N355" i="7"/>
  <c r="N354" i="7"/>
  <c r="N353" i="7"/>
  <c r="N352" i="7"/>
  <c r="N351" i="7"/>
  <c r="N350" i="7"/>
  <c r="N349" i="7"/>
  <c r="N348" i="7"/>
  <c r="N347" i="7"/>
  <c r="N346" i="7"/>
  <c r="N345" i="7"/>
  <c r="N344" i="7"/>
  <c r="N343" i="7"/>
  <c r="N342" i="7"/>
  <c r="N341" i="7"/>
  <c r="N340" i="7"/>
  <c r="N339" i="7"/>
  <c r="N338" i="7"/>
  <c r="N337" i="7"/>
  <c r="N336" i="7"/>
  <c r="N335" i="7"/>
  <c r="N334" i="7"/>
  <c r="N333" i="7"/>
  <c r="N332" i="7"/>
  <c r="N331" i="7"/>
  <c r="N330" i="7"/>
  <c r="N329" i="7"/>
  <c r="N328" i="7"/>
  <c r="N327" i="7"/>
  <c r="N326" i="7"/>
  <c r="N325" i="7"/>
  <c r="N324" i="7"/>
  <c r="N323" i="7"/>
  <c r="N322" i="7"/>
  <c r="N321" i="7"/>
  <c r="N320" i="7"/>
  <c r="N319" i="7"/>
  <c r="N318" i="7"/>
  <c r="N317" i="7"/>
  <c r="N316" i="7"/>
  <c r="N315" i="7"/>
  <c r="N314" i="7"/>
  <c r="N313" i="7"/>
  <c r="N312" i="7"/>
  <c r="N311" i="7"/>
  <c r="N310" i="7"/>
  <c r="N309" i="7"/>
  <c r="N308" i="7"/>
  <c r="N307" i="7"/>
  <c r="N306" i="7"/>
  <c r="N305" i="7"/>
  <c r="N304" i="7"/>
  <c r="N303" i="7"/>
  <c r="N302" i="7"/>
  <c r="N301" i="7"/>
  <c r="N300" i="7"/>
  <c r="N299" i="7"/>
  <c r="N298" i="7"/>
  <c r="N297" i="7"/>
  <c r="N296" i="7"/>
  <c r="N295" i="7"/>
  <c r="N294" i="7"/>
  <c r="N293" i="7"/>
  <c r="N292" i="7"/>
  <c r="N291" i="7"/>
  <c r="N290" i="7"/>
  <c r="N289" i="7"/>
  <c r="N288" i="7"/>
  <c r="N287" i="7"/>
  <c r="N286" i="7"/>
  <c r="N285" i="7"/>
  <c r="N284" i="7"/>
  <c r="N283" i="7"/>
  <c r="N282" i="7"/>
  <c r="N281" i="7"/>
  <c r="N280" i="7"/>
  <c r="N279" i="7"/>
  <c r="N278" i="7"/>
  <c r="N277" i="7"/>
  <c r="N276" i="7"/>
  <c r="N275" i="7"/>
  <c r="N274" i="7"/>
  <c r="N273" i="7"/>
  <c r="N272" i="7"/>
  <c r="N271" i="7"/>
  <c r="N270" i="7"/>
  <c r="N269" i="7"/>
  <c r="N268" i="7"/>
  <c r="N267" i="7"/>
  <c r="N266" i="7"/>
  <c r="N265" i="7"/>
  <c r="N264" i="7"/>
  <c r="N263" i="7"/>
  <c r="N262" i="7"/>
  <c r="N261" i="7"/>
  <c r="N260" i="7"/>
  <c r="N259" i="7"/>
  <c r="N258" i="7"/>
  <c r="N257" i="7"/>
  <c r="N256" i="7"/>
  <c r="N255" i="7"/>
  <c r="N254" i="7"/>
  <c r="N253" i="7"/>
  <c r="N252" i="7"/>
  <c r="N251" i="7"/>
  <c r="N250" i="7"/>
  <c r="N249" i="7"/>
  <c r="N248" i="7"/>
  <c r="N247" i="7"/>
  <c r="N246" i="7"/>
  <c r="N245" i="7"/>
  <c r="N244" i="7"/>
  <c r="N243" i="7"/>
  <c r="N242" i="7"/>
  <c r="N241" i="7"/>
  <c r="N240" i="7"/>
  <c r="N239" i="7"/>
  <c r="N238" i="7"/>
  <c r="N237" i="7"/>
  <c r="N236" i="7"/>
  <c r="N235" i="7"/>
  <c r="N234" i="7"/>
  <c r="N233" i="7"/>
  <c r="N232" i="7"/>
  <c r="N231" i="7"/>
  <c r="N230" i="7"/>
  <c r="N229" i="7"/>
  <c r="N228" i="7"/>
  <c r="N227" i="7"/>
  <c r="N226" i="7"/>
  <c r="N225" i="7"/>
  <c r="N224" i="7"/>
  <c r="N223" i="7"/>
  <c r="N222" i="7"/>
  <c r="N221" i="7"/>
  <c r="N220" i="7"/>
  <c r="N219" i="7"/>
  <c r="N218" i="7"/>
  <c r="N217" i="7"/>
  <c r="N216" i="7"/>
  <c r="N215" i="7"/>
  <c r="N214" i="7"/>
  <c r="N213" i="7"/>
  <c r="N212" i="7"/>
  <c r="N211" i="7"/>
  <c r="N210" i="7"/>
  <c r="N209" i="7"/>
  <c r="N208" i="7"/>
  <c r="N207" i="7"/>
  <c r="N206" i="7"/>
  <c r="N205" i="7"/>
  <c r="N204" i="7"/>
  <c r="N203" i="7"/>
  <c r="N202" i="7"/>
  <c r="N201" i="7"/>
  <c r="N200" i="7"/>
  <c r="N199" i="7"/>
  <c r="N198" i="7"/>
  <c r="N197" i="7"/>
  <c r="N196" i="7"/>
  <c r="N195" i="7"/>
  <c r="N194" i="7"/>
  <c r="N193" i="7"/>
  <c r="N192" i="7"/>
  <c r="N191" i="7"/>
  <c r="N190" i="7"/>
  <c r="N189" i="7"/>
  <c r="N188" i="7"/>
  <c r="N187" i="7"/>
  <c r="N186" i="7"/>
  <c r="N185" i="7"/>
  <c r="N184" i="7"/>
  <c r="N183" i="7"/>
  <c r="N182" i="7"/>
  <c r="N181" i="7"/>
  <c r="N180" i="7"/>
  <c r="N179" i="7"/>
  <c r="N178" i="7"/>
  <c r="N177" i="7"/>
  <c r="N176" i="7"/>
  <c r="N175" i="7"/>
  <c r="N174" i="7"/>
  <c r="N173" i="7"/>
  <c r="N172" i="7"/>
  <c r="N171" i="7"/>
  <c r="N170" i="7"/>
  <c r="N169" i="7"/>
  <c r="N168" i="7"/>
  <c r="N167" i="7"/>
  <c r="N166" i="7"/>
  <c r="N165" i="7"/>
  <c r="N164" i="7"/>
  <c r="N163" i="7"/>
  <c r="N162" i="7"/>
  <c r="N161" i="7"/>
  <c r="N160" i="7"/>
  <c r="N159" i="7"/>
  <c r="N158" i="7"/>
  <c r="N157" i="7"/>
  <c r="N156" i="7"/>
  <c r="N155" i="7"/>
  <c r="N154" i="7"/>
  <c r="N153" i="7"/>
  <c r="N152" i="7"/>
  <c r="N151" i="7"/>
  <c r="N150" i="7"/>
  <c r="N149" i="7"/>
  <c r="N148" i="7"/>
  <c r="N147" i="7"/>
  <c r="N146" i="7"/>
  <c r="N145" i="7"/>
  <c r="N144" i="7"/>
  <c r="N143" i="7"/>
  <c r="N142" i="7"/>
  <c r="N141" i="7"/>
  <c r="N140" i="7"/>
  <c r="N139" i="7"/>
  <c r="N138" i="7"/>
  <c r="N137" i="7"/>
  <c r="N136" i="7"/>
  <c r="N135" i="7"/>
  <c r="N134" i="7"/>
  <c r="N133" i="7"/>
  <c r="N132" i="7"/>
  <c r="N131" i="7"/>
  <c r="N130" i="7"/>
  <c r="N129" i="7"/>
  <c r="N128" i="7"/>
  <c r="N127" i="7"/>
  <c r="N126" i="7"/>
  <c r="N125" i="7"/>
  <c r="N124" i="7"/>
  <c r="N123" i="7"/>
  <c r="N122" i="7"/>
  <c r="N121" i="7"/>
  <c r="N120" i="7"/>
  <c r="N119" i="7"/>
  <c r="N118" i="7"/>
  <c r="N117" i="7"/>
  <c r="N116" i="7"/>
  <c r="N115" i="7"/>
  <c r="N114" i="7"/>
  <c r="N113" i="7"/>
  <c r="N112" i="7"/>
  <c r="N111" i="7"/>
  <c r="N110" i="7"/>
  <c r="N109" i="7"/>
  <c r="N108" i="7"/>
  <c r="N107" i="7"/>
  <c r="N106" i="7"/>
  <c r="N105" i="7"/>
  <c r="N104" i="7"/>
  <c r="N103" i="7"/>
  <c r="N102" i="7"/>
  <c r="N101" i="7"/>
  <c r="N100" i="7"/>
  <c r="N99" i="7"/>
  <c r="N98" i="7"/>
  <c r="N97" i="7"/>
  <c r="N96" i="7"/>
  <c r="N95" i="7"/>
  <c r="N94" i="7"/>
  <c r="N93" i="7"/>
  <c r="N92" i="7"/>
  <c r="N91" i="7"/>
  <c r="N90" i="7"/>
  <c r="N89" i="7"/>
  <c r="N88" i="7"/>
  <c r="N87" i="7"/>
  <c r="N86" i="7"/>
  <c r="N85" i="7"/>
  <c r="N84" i="7"/>
  <c r="N83" i="7"/>
  <c r="N82" i="7"/>
  <c r="N81" i="7"/>
  <c r="N80" i="7"/>
  <c r="N79" i="7"/>
  <c r="N78" i="7"/>
  <c r="N77" i="7"/>
  <c r="N76" i="7"/>
  <c r="N75" i="7"/>
  <c r="N74" i="7"/>
  <c r="N73" i="7"/>
  <c r="N72" i="7"/>
  <c r="N71" i="7"/>
  <c r="N70" i="7"/>
  <c r="N69" i="7"/>
  <c r="N68" i="7"/>
  <c r="N67" i="7"/>
  <c r="N66" i="7"/>
  <c r="N65" i="7"/>
  <c r="N64" i="7"/>
  <c r="N63" i="7"/>
  <c r="N62" i="7"/>
  <c r="N61" i="7"/>
  <c r="N60" i="7"/>
  <c r="N59" i="7"/>
  <c r="N58" i="7"/>
  <c r="N57" i="7"/>
  <c r="N56" i="7"/>
  <c r="N55" i="7"/>
  <c r="N54" i="7"/>
  <c r="N53" i="7"/>
  <c r="N52" i="7"/>
  <c r="N51" i="7"/>
  <c r="N50" i="7"/>
  <c r="N49" i="7"/>
  <c r="N48" i="7"/>
  <c r="N47" i="7"/>
  <c r="N46" i="7"/>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N14" i="7"/>
  <c r="N13" i="7"/>
  <c r="N12" i="7"/>
  <c r="N11" i="7"/>
  <c r="N10" i="7"/>
  <c r="N9" i="7"/>
  <c r="N8" i="7"/>
  <c r="N7" i="7"/>
  <c r="N6" i="7"/>
  <c r="N5" i="7"/>
  <c r="N4" i="7"/>
  <c r="N3" i="7"/>
  <c r="N2" i="7"/>
  <c r="K6" i="9" l="1"/>
  <c r="K7" i="9" s="1"/>
  <c r="H681" i="6" l="1"/>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 r="H3" i="6"/>
  <c r="K4" i="6" s="1"/>
  <c r="H2" i="6"/>
  <c r="H681" i="5"/>
  <c r="H680" i="5"/>
  <c r="H679" i="5"/>
  <c r="H678" i="5"/>
  <c r="H677" i="5"/>
  <c r="H676" i="5"/>
  <c r="H675" i="5"/>
  <c r="H674" i="5"/>
  <c r="H673" i="5"/>
  <c r="H672" i="5"/>
  <c r="H671" i="5"/>
  <c r="H670" i="5"/>
  <c r="H669" i="5"/>
  <c r="H668" i="5"/>
  <c r="H667" i="5"/>
  <c r="H666" i="5"/>
  <c r="H665" i="5"/>
  <c r="H664" i="5"/>
  <c r="H663" i="5"/>
  <c r="H662" i="5"/>
  <c r="H661" i="5"/>
  <c r="H660" i="5"/>
  <c r="H659" i="5"/>
  <c r="H658" i="5"/>
  <c r="H657" i="5"/>
  <c r="H656" i="5"/>
  <c r="H655" i="5"/>
  <c r="H654" i="5"/>
  <c r="H653" i="5"/>
  <c r="H652" i="5"/>
  <c r="H651" i="5"/>
  <c r="H650" i="5"/>
  <c r="H649" i="5"/>
  <c r="H648" i="5"/>
  <c r="H647" i="5"/>
  <c r="H646" i="5"/>
  <c r="H645" i="5"/>
  <c r="H644" i="5"/>
  <c r="H643" i="5"/>
  <c r="H642" i="5"/>
  <c r="H641" i="5"/>
  <c r="H640" i="5"/>
  <c r="H639" i="5"/>
  <c r="H638" i="5"/>
  <c r="H637" i="5"/>
  <c r="H636" i="5"/>
  <c r="H635" i="5"/>
  <c r="H634" i="5"/>
  <c r="H633" i="5"/>
  <c r="H632" i="5"/>
  <c r="H631" i="5"/>
  <c r="H630" i="5"/>
  <c r="H629" i="5"/>
  <c r="H628" i="5"/>
  <c r="H627" i="5"/>
  <c r="H626" i="5"/>
  <c r="H625" i="5"/>
  <c r="H624" i="5"/>
  <c r="H623" i="5"/>
  <c r="H622" i="5"/>
  <c r="H621" i="5"/>
  <c r="H620" i="5"/>
  <c r="H619" i="5"/>
  <c r="H618" i="5"/>
  <c r="H617" i="5"/>
  <c r="H616" i="5"/>
  <c r="H615" i="5"/>
  <c r="H614" i="5"/>
  <c r="H613" i="5"/>
  <c r="H612" i="5"/>
  <c r="H611" i="5"/>
  <c r="H610" i="5"/>
  <c r="H609" i="5"/>
  <c r="H608" i="5"/>
  <c r="H607" i="5"/>
  <c r="H606" i="5"/>
  <c r="H605" i="5"/>
  <c r="H604" i="5"/>
  <c r="H603" i="5"/>
  <c r="H602" i="5"/>
  <c r="H601" i="5"/>
  <c r="H600" i="5"/>
  <c r="H599" i="5"/>
  <c r="H598" i="5"/>
  <c r="H597" i="5"/>
  <c r="H596" i="5"/>
  <c r="H595" i="5"/>
  <c r="H594" i="5"/>
  <c r="H593" i="5"/>
  <c r="H592" i="5"/>
  <c r="H591" i="5"/>
  <c r="H590" i="5"/>
  <c r="H589" i="5"/>
  <c r="H588" i="5"/>
  <c r="H587" i="5"/>
  <c r="H586" i="5"/>
  <c r="H585" i="5"/>
  <c r="H584" i="5"/>
  <c r="H583" i="5"/>
  <c r="H582" i="5"/>
  <c r="H581" i="5"/>
  <c r="H580" i="5"/>
  <c r="H579" i="5"/>
  <c r="H578" i="5"/>
  <c r="H577" i="5"/>
  <c r="H576" i="5"/>
  <c r="H575" i="5"/>
  <c r="H574" i="5"/>
  <c r="H573" i="5"/>
  <c r="H572" i="5"/>
  <c r="H571" i="5"/>
  <c r="H570" i="5"/>
  <c r="H569" i="5"/>
  <c r="H568" i="5"/>
  <c r="H567" i="5"/>
  <c r="H566" i="5"/>
  <c r="H565" i="5"/>
  <c r="H564" i="5"/>
  <c r="H563" i="5"/>
  <c r="H562" i="5"/>
  <c r="H561" i="5"/>
  <c r="H560" i="5"/>
  <c r="H559" i="5"/>
  <c r="H558" i="5"/>
  <c r="H557" i="5"/>
  <c r="H556" i="5"/>
  <c r="H555" i="5"/>
  <c r="H554" i="5"/>
  <c r="H553" i="5"/>
  <c r="H552" i="5"/>
  <c r="H551" i="5"/>
  <c r="H550" i="5"/>
  <c r="H549" i="5"/>
  <c r="H548" i="5"/>
  <c r="H547" i="5"/>
  <c r="H546" i="5"/>
  <c r="H545" i="5"/>
  <c r="H544" i="5"/>
  <c r="H543" i="5"/>
  <c r="H542" i="5"/>
  <c r="H541" i="5"/>
  <c r="H540" i="5"/>
  <c r="H539" i="5"/>
  <c r="H538" i="5"/>
  <c r="H537" i="5"/>
  <c r="H536" i="5"/>
  <c r="H535" i="5"/>
  <c r="H534" i="5"/>
  <c r="H533" i="5"/>
  <c r="H532" i="5"/>
  <c r="H531" i="5"/>
  <c r="H530" i="5"/>
  <c r="H529" i="5"/>
  <c r="H528" i="5"/>
  <c r="H527" i="5"/>
  <c r="H526" i="5"/>
  <c r="H525" i="5"/>
  <c r="H524" i="5"/>
  <c r="H523" i="5"/>
  <c r="H522" i="5"/>
  <c r="H521" i="5"/>
  <c r="H520" i="5"/>
  <c r="H519" i="5"/>
  <c r="H518" i="5"/>
  <c r="H517" i="5"/>
  <c r="H516" i="5"/>
  <c r="H515" i="5"/>
  <c r="H514" i="5"/>
  <c r="H513" i="5"/>
  <c r="H512" i="5"/>
  <c r="H511" i="5"/>
  <c r="H510" i="5"/>
  <c r="H509" i="5"/>
  <c r="H508" i="5"/>
  <c r="H507" i="5"/>
  <c r="H506" i="5"/>
  <c r="H505" i="5"/>
  <c r="H504" i="5"/>
  <c r="H503" i="5"/>
  <c r="H502" i="5"/>
  <c r="H501" i="5"/>
  <c r="H500" i="5"/>
  <c r="H499" i="5"/>
  <c r="H498" i="5"/>
  <c r="H497" i="5"/>
  <c r="H496" i="5"/>
  <c r="H495" i="5"/>
  <c r="H494" i="5"/>
  <c r="H493" i="5"/>
  <c r="H492" i="5"/>
  <c r="H491" i="5"/>
  <c r="H490" i="5"/>
  <c r="H489" i="5"/>
  <c r="H488" i="5"/>
  <c r="H487" i="5"/>
  <c r="H486" i="5"/>
  <c r="H485" i="5"/>
  <c r="H484" i="5"/>
  <c r="H483" i="5"/>
  <c r="H482" i="5"/>
  <c r="H481" i="5"/>
  <c r="H480" i="5"/>
  <c r="H479" i="5"/>
  <c r="H478" i="5"/>
  <c r="H477" i="5"/>
  <c r="H476" i="5"/>
  <c r="H475" i="5"/>
  <c r="H474" i="5"/>
  <c r="H473" i="5"/>
  <c r="H472" i="5"/>
  <c r="H471" i="5"/>
  <c r="H470" i="5"/>
  <c r="H469" i="5"/>
  <c r="H468" i="5"/>
  <c r="H467" i="5"/>
  <c r="H466" i="5"/>
  <c r="H465" i="5"/>
  <c r="H464" i="5"/>
  <c r="H463" i="5"/>
  <c r="H462" i="5"/>
  <c r="H461" i="5"/>
  <c r="H460" i="5"/>
  <c r="H459" i="5"/>
  <c r="H458" i="5"/>
  <c r="H457" i="5"/>
  <c r="H456" i="5"/>
  <c r="H455" i="5"/>
  <c r="H454" i="5"/>
  <c r="H453" i="5"/>
  <c r="H452" i="5"/>
  <c r="H451" i="5"/>
  <c r="H450" i="5"/>
  <c r="H449" i="5"/>
  <c r="H448" i="5"/>
  <c r="H447" i="5"/>
  <c r="H446" i="5"/>
  <c r="H445" i="5"/>
  <c r="H444" i="5"/>
  <c r="H443" i="5"/>
  <c r="H442" i="5"/>
  <c r="H441" i="5"/>
  <c r="H440" i="5"/>
  <c r="H439" i="5"/>
  <c r="H438" i="5"/>
  <c r="H437" i="5"/>
  <c r="H436" i="5"/>
  <c r="H435" i="5"/>
  <c r="H434" i="5"/>
  <c r="H433" i="5"/>
  <c r="H432" i="5"/>
  <c r="H431" i="5"/>
  <c r="H430" i="5"/>
  <c r="H429" i="5"/>
  <c r="H428" i="5"/>
  <c r="H427" i="5"/>
  <c r="H426" i="5"/>
  <c r="H425" i="5"/>
  <c r="H424" i="5"/>
  <c r="H423" i="5"/>
  <c r="H422" i="5"/>
  <c r="H421" i="5"/>
  <c r="H420" i="5"/>
  <c r="H419" i="5"/>
  <c r="H418" i="5"/>
  <c r="H417" i="5"/>
  <c r="H416" i="5"/>
  <c r="H415" i="5"/>
  <c r="H414" i="5"/>
  <c r="H413" i="5"/>
  <c r="H412" i="5"/>
  <c r="H411" i="5"/>
  <c r="H410" i="5"/>
  <c r="H409" i="5"/>
  <c r="H408" i="5"/>
  <c r="H407" i="5"/>
  <c r="H406" i="5"/>
  <c r="H405" i="5"/>
  <c r="H404" i="5"/>
  <c r="H403" i="5"/>
  <c r="H402" i="5"/>
  <c r="H401" i="5"/>
  <c r="H400" i="5"/>
  <c r="H399" i="5"/>
  <c r="H398" i="5"/>
  <c r="H397" i="5"/>
  <c r="H396" i="5"/>
  <c r="H395" i="5"/>
  <c r="H394" i="5"/>
  <c r="H393" i="5"/>
  <c r="H392" i="5"/>
  <c r="H391" i="5"/>
  <c r="H390" i="5"/>
  <c r="H389" i="5"/>
  <c r="H388" i="5"/>
  <c r="H387" i="5"/>
  <c r="H386" i="5"/>
  <c r="H385" i="5"/>
  <c r="H384" i="5"/>
  <c r="H383" i="5"/>
  <c r="H382" i="5"/>
  <c r="H381" i="5"/>
  <c r="H380" i="5"/>
  <c r="H379" i="5"/>
  <c r="H378" i="5"/>
  <c r="H377" i="5"/>
  <c r="H376" i="5"/>
  <c r="H375" i="5"/>
  <c r="H374" i="5"/>
  <c r="H373" i="5"/>
  <c r="H372" i="5"/>
  <c r="H371" i="5"/>
  <c r="H370" i="5"/>
  <c r="H369" i="5"/>
  <c r="H368" i="5"/>
  <c r="H367" i="5"/>
  <c r="H366" i="5"/>
  <c r="H365" i="5"/>
  <c r="H364" i="5"/>
  <c r="H363" i="5"/>
  <c r="H362" i="5"/>
  <c r="H361" i="5"/>
  <c r="H360" i="5"/>
  <c r="H359" i="5"/>
  <c r="H358" i="5"/>
  <c r="H357" i="5"/>
  <c r="H356" i="5"/>
  <c r="H355" i="5"/>
  <c r="H354" i="5"/>
  <c r="H353" i="5"/>
  <c r="H352" i="5"/>
  <c r="H351" i="5"/>
  <c r="H350" i="5"/>
  <c r="H349" i="5"/>
  <c r="H348" i="5"/>
  <c r="H347" i="5"/>
  <c r="H346" i="5"/>
  <c r="H345" i="5"/>
  <c r="H344" i="5"/>
  <c r="H343" i="5"/>
  <c r="H342" i="5"/>
  <c r="H341" i="5"/>
  <c r="H340" i="5"/>
  <c r="H339" i="5"/>
  <c r="H338" i="5"/>
  <c r="H337" i="5"/>
  <c r="H336" i="5"/>
  <c r="H335" i="5"/>
  <c r="H334" i="5"/>
  <c r="H333" i="5"/>
  <c r="H332" i="5"/>
  <c r="H331" i="5"/>
  <c r="H330" i="5"/>
  <c r="H329" i="5"/>
  <c r="H328" i="5"/>
  <c r="H327" i="5"/>
  <c r="H326" i="5"/>
  <c r="H325" i="5"/>
  <c r="H324" i="5"/>
  <c r="H323" i="5"/>
  <c r="H322" i="5"/>
  <c r="H321" i="5"/>
  <c r="H320" i="5"/>
  <c r="H319" i="5"/>
  <c r="H318" i="5"/>
  <c r="H317" i="5"/>
  <c r="H316" i="5"/>
  <c r="H315" i="5"/>
  <c r="H314" i="5"/>
  <c r="H313" i="5"/>
  <c r="H312" i="5"/>
  <c r="H311" i="5"/>
  <c r="H310" i="5"/>
  <c r="H309" i="5"/>
  <c r="H308" i="5"/>
  <c r="H307" i="5"/>
  <c r="H306" i="5"/>
  <c r="H305" i="5"/>
  <c r="H304" i="5"/>
  <c r="H303" i="5"/>
  <c r="H302" i="5"/>
  <c r="H301" i="5"/>
  <c r="H300" i="5"/>
  <c r="H299" i="5"/>
  <c r="H298" i="5"/>
  <c r="H297" i="5"/>
  <c r="H296" i="5"/>
  <c r="H295" i="5"/>
  <c r="H294" i="5"/>
  <c r="H293" i="5"/>
  <c r="H292" i="5"/>
  <c r="H291" i="5"/>
  <c r="H290" i="5"/>
  <c r="H289" i="5"/>
  <c r="H288" i="5"/>
  <c r="H287" i="5"/>
  <c r="H286" i="5"/>
  <c r="H285" i="5"/>
  <c r="H284" i="5"/>
  <c r="H283" i="5"/>
  <c r="H282" i="5"/>
  <c r="H281" i="5"/>
  <c r="H280" i="5"/>
  <c r="H279" i="5"/>
  <c r="H278" i="5"/>
  <c r="H277" i="5"/>
  <c r="H276" i="5"/>
  <c r="H275" i="5"/>
  <c r="H274" i="5"/>
  <c r="H273" i="5"/>
  <c r="H272" i="5"/>
  <c r="H271" i="5"/>
  <c r="H270" i="5"/>
  <c r="H269" i="5"/>
  <c r="H268" i="5"/>
  <c r="H267" i="5"/>
  <c r="H266" i="5"/>
  <c r="H265" i="5"/>
  <c r="H264" i="5"/>
  <c r="H263" i="5"/>
  <c r="H262" i="5"/>
  <c r="H261" i="5"/>
  <c r="H260" i="5"/>
  <c r="H259" i="5"/>
  <c r="H258" i="5"/>
  <c r="H257" i="5"/>
  <c r="H256" i="5"/>
  <c r="H255" i="5"/>
  <c r="H254" i="5"/>
  <c r="H253" i="5"/>
  <c r="H252" i="5"/>
  <c r="H251" i="5"/>
  <c r="H250" i="5"/>
  <c r="H249" i="5"/>
  <c r="H248" i="5"/>
  <c r="H247" i="5"/>
  <c r="H246" i="5"/>
  <c r="H245" i="5"/>
  <c r="H244" i="5"/>
  <c r="H243" i="5"/>
  <c r="H242" i="5"/>
  <c r="H241" i="5"/>
  <c r="H240" i="5"/>
  <c r="H239" i="5"/>
  <c r="H238" i="5"/>
  <c r="H237" i="5"/>
  <c r="H236" i="5"/>
  <c r="H235" i="5"/>
  <c r="H234" i="5"/>
  <c r="H233" i="5"/>
  <c r="H232" i="5"/>
  <c r="H231" i="5"/>
  <c r="H230" i="5"/>
  <c r="H229" i="5"/>
  <c r="H228" i="5"/>
  <c r="H227" i="5"/>
  <c r="H226" i="5"/>
  <c r="H225" i="5"/>
  <c r="H224" i="5"/>
  <c r="H223" i="5"/>
  <c r="H222" i="5"/>
  <c r="H221" i="5"/>
  <c r="H220" i="5"/>
  <c r="H219" i="5"/>
  <c r="H218" i="5"/>
  <c r="H217" i="5"/>
  <c r="H216" i="5"/>
  <c r="H215" i="5"/>
  <c r="H214" i="5"/>
  <c r="H213" i="5"/>
  <c r="H212" i="5"/>
  <c r="H211" i="5"/>
  <c r="H210" i="5"/>
  <c r="H209" i="5"/>
  <c r="H208" i="5"/>
  <c r="H207" i="5"/>
  <c r="H206" i="5"/>
  <c r="H205" i="5"/>
  <c r="H204" i="5"/>
  <c r="H203" i="5"/>
  <c r="H202" i="5"/>
  <c r="H201" i="5"/>
  <c r="H200" i="5"/>
  <c r="H199" i="5"/>
  <c r="H198" i="5"/>
  <c r="H197" i="5"/>
  <c r="H196" i="5"/>
  <c r="H195" i="5"/>
  <c r="H194" i="5"/>
  <c r="H193" i="5"/>
  <c r="H192" i="5"/>
  <c r="H191" i="5"/>
  <c r="H190" i="5"/>
  <c r="H189" i="5"/>
  <c r="H188" i="5"/>
  <c r="H187" i="5"/>
  <c r="H186" i="5"/>
  <c r="H185" i="5"/>
  <c r="H184" i="5"/>
  <c r="H183" i="5"/>
  <c r="H182" i="5"/>
  <c r="H181" i="5"/>
  <c r="H180" i="5"/>
  <c r="H179" i="5"/>
  <c r="H178" i="5"/>
  <c r="H177" i="5"/>
  <c r="H176" i="5"/>
  <c r="H175" i="5"/>
  <c r="H174" i="5"/>
  <c r="H173" i="5"/>
  <c r="H172" i="5"/>
  <c r="H171" i="5"/>
  <c r="H170" i="5"/>
  <c r="H169" i="5"/>
  <c r="H168" i="5"/>
  <c r="H167" i="5"/>
  <c r="H166" i="5"/>
  <c r="H165" i="5"/>
  <c r="H164" i="5"/>
  <c r="H163" i="5"/>
  <c r="H162" i="5"/>
  <c r="H161" i="5"/>
  <c r="H160" i="5"/>
  <c r="H159" i="5"/>
  <c r="H158" i="5"/>
  <c r="H157" i="5"/>
  <c r="H156" i="5"/>
  <c r="H155" i="5"/>
  <c r="H154" i="5"/>
  <c r="H153" i="5"/>
  <c r="H152" i="5"/>
  <c r="H151" i="5"/>
  <c r="H150" i="5"/>
  <c r="H149" i="5"/>
  <c r="H148" i="5"/>
  <c r="H147" i="5"/>
  <c r="H146" i="5"/>
  <c r="H145" i="5"/>
  <c r="H144" i="5"/>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H111" i="5"/>
  <c r="H110" i="5"/>
  <c r="H109" i="5"/>
  <c r="H108" i="5"/>
  <c r="H107" i="5"/>
  <c r="H106"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K4" i="5"/>
  <c r="H4" i="5"/>
  <c r="K5" i="5"/>
  <c r="H3" i="5"/>
  <c r="H2" i="5"/>
  <c r="N681" i="4"/>
  <c r="N680" i="4"/>
  <c r="N679" i="4"/>
  <c r="N678" i="4"/>
  <c r="N677" i="4"/>
  <c r="N676" i="4"/>
  <c r="N675" i="4"/>
  <c r="N674" i="4"/>
  <c r="N673" i="4"/>
  <c r="N672" i="4"/>
  <c r="N671" i="4"/>
  <c r="N670" i="4"/>
  <c r="N669" i="4"/>
  <c r="N668" i="4"/>
  <c r="N667" i="4"/>
  <c r="N666" i="4"/>
  <c r="N665" i="4"/>
  <c r="N664" i="4"/>
  <c r="N663" i="4"/>
  <c r="N662" i="4"/>
  <c r="N661" i="4"/>
  <c r="N660" i="4"/>
  <c r="N659" i="4"/>
  <c r="N658" i="4"/>
  <c r="N657" i="4"/>
  <c r="N656" i="4"/>
  <c r="N655" i="4"/>
  <c r="N654" i="4"/>
  <c r="N653" i="4"/>
  <c r="N652" i="4"/>
  <c r="N651" i="4"/>
  <c r="N650" i="4"/>
  <c r="N649" i="4"/>
  <c r="N648" i="4"/>
  <c r="N647" i="4"/>
  <c r="N646" i="4"/>
  <c r="N645" i="4"/>
  <c r="N644" i="4"/>
  <c r="N643" i="4"/>
  <c r="N642" i="4"/>
  <c r="N641" i="4"/>
  <c r="N640" i="4"/>
  <c r="N639" i="4"/>
  <c r="N638" i="4"/>
  <c r="N637" i="4"/>
  <c r="N636" i="4"/>
  <c r="N635" i="4"/>
  <c r="N634" i="4"/>
  <c r="N633" i="4"/>
  <c r="N632" i="4"/>
  <c r="N631" i="4"/>
  <c r="N630" i="4"/>
  <c r="N629" i="4"/>
  <c r="N628" i="4"/>
  <c r="N627" i="4"/>
  <c r="N626" i="4"/>
  <c r="N625" i="4"/>
  <c r="N624" i="4"/>
  <c r="N623" i="4"/>
  <c r="N622" i="4"/>
  <c r="N621" i="4"/>
  <c r="N620" i="4"/>
  <c r="N619" i="4"/>
  <c r="N618" i="4"/>
  <c r="N617" i="4"/>
  <c r="N616" i="4"/>
  <c r="N615" i="4"/>
  <c r="N614" i="4"/>
  <c r="N613" i="4"/>
  <c r="N612" i="4"/>
  <c r="N611" i="4"/>
  <c r="N610" i="4"/>
  <c r="N609" i="4"/>
  <c r="N608" i="4"/>
  <c r="N607" i="4"/>
  <c r="N606" i="4"/>
  <c r="N605" i="4"/>
  <c r="N604" i="4"/>
  <c r="N603" i="4"/>
  <c r="N602" i="4"/>
  <c r="N601" i="4"/>
  <c r="N600" i="4"/>
  <c r="N599" i="4"/>
  <c r="N598" i="4"/>
  <c r="N597" i="4"/>
  <c r="N596" i="4"/>
  <c r="N595" i="4"/>
  <c r="N594" i="4"/>
  <c r="N593" i="4"/>
  <c r="N592" i="4"/>
  <c r="N591" i="4"/>
  <c r="N590" i="4"/>
  <c r="N589" i="4"/>
  <c r="N588" i="4"/>
  <c r="N587" i="4"/>
  <c r="N586" i="4"/>
  <c r="N585" i="4"/>
  <c r="N584" i="4"/>
  <c r="N583" i="4"/>
  <c r="N582" i="4"/>
  <c r="N581" i="4"/>
  <c r="N580" i="4"/>
  <c r="N579" i="4"/>
  <c r="N578" i="4"/>
  <c r="N577" i="4"/>
  <c r="N576" i="4"/>
  <c r="N575" i="4"/>
  <c r="N574" i="4"/>
  <c r="N573" i="4"/>
  <c r="N572" i="4"/>
  <c r="N571" i="4"/>
  <c r="N570" i="4"/>
  <c r="N569" i="4"/>
  <c r="N568" i="4"/>
  <c r="N567" i="4"/>
  <c r="N566" i="4"/>
  <c r="N565" i="4"/>
  <c r="N564" i="4"/>
  <c r="N563" i="4"/>
  <c r="N562" i="4"/>
  <c r="N561" i="4"/>
  <c r="N560" i="4"/>
  <c r="N559" i="4"/>
  <c r="N558" i="4"/>
  <c r="N557" i="4"/>
  <c r="N556" i="4"/>
  <c r="N555" i="4"/>
  <c r="N554" i="4"/>
  <c r="N553" i="4"/>
  <c r="N552" i="4"/>
  <c r="N551" i="4"/>
  <c r="N550" i="4"/>
  <c r="N549" i="4"/>
  <c r="N548" i="4"/>
  <c r="N547" i="4"/>
  <c r="N546" i="4"/>
  <c r="N545" i="4"/>
  <c r="N544" i="4"/>
  <c r="N543" i="4"/>
  <c r="N542" i="4"/>
  <c r="N541" i="4"/>
  <c r="N540" i="4"/>
  <c r="N539" i="4"/>
  <c r="N538" i="4"/>
  <c r="N537" i="4"/>
  <c r="N536" i="4"/>
  <c r="N535" i="4"/>
  <c r="N534" i="4"/>
  <c r="N533" i="4"/>
  <c r="N532" i="4"/>
  <c r="N531" i="4"/>
  <c r="N530" i="4"/>
  <c r="N529" i="4"/>
  <c r="N528" i="4"/>
  <c r="N527" i="4"/>
  <c r="N526" i="4"/>
  <c r="N525" i="4"/>
  <c r="N524" i="4"/>
  <c r="N523" i="4"/>
  <c r="N522" i="4"/>
  <c r="N521" i="4"/>
  <c r="N520" i="4"/>
  <c r="N519" i="4"/>
  <c r="N518" i="4"/>
  <c r="N517" i="4"/>
  <c r="N516" i="4"/>
  <c r="N515" i="4"/>
  <c r="N514" i="4"/>
  <c r="N513" i="4"/>
  <c r="N512" i="4"/>
  <c r="N511" i="4"/>
  <c r="N510" i="4"/>
  <c r="N509" i="4"/>
  <c r="N508" i="4"/>
  <c r="N507" i="4"/>
  <c r="N506" i="4"/>
  <c r="N505" i="4"/>
  <c r="N504" i="4"/>
  <c r="N503" i="4"/>
  <c r="N502" i="4"/>
  <c r="N501" i="4"/>
  <c r="N500" i="4"/>
  <c r="N499" i="4"/>
  <c r="N498" i="4"/>
  <c r="N497" i="4"/>
  <c r="N496" i="4"/>
  <c r="N495" i="4"/>
  <c r="N494" i="4"/>
  <c r="N493" i="4"/>
  <c r="N492" i="4"/>
  <c r="N491" i="4"/>
  <c r="N490" i="4"/>
  <c r="N489" i="4"/>
  <c r="N488" i="4"/>
  <c r="N487" i="4"/>
  <c r="N486" i="4"/>
  <c r="N485" i="4"/>
  <c r="N484" i="4"/>
  <c r="N483" i="4"/>
  <c r="N482" i="4"/>
  <c r="N481" i="4"/>
  <c r="N480" i="4"/>
  <c r="N479" i="4"/>
  <c r="N478" i="4"/>
  <c r="N477" i="4"/>
  <c r="N476" i="4"/>
  <c r="N475" i="4"/>
  <c r="N474" i="4"/>
  <c r="N473" i="4"/>
  <c r="N472" i="4"/>
  <c r="N471" i="4"/>
  <c r="N470" i="4"/>
  <c r="N469" i="4"/>
  <c r="N468" i="4"/>
  <c r="N467" i="4"/>
  <c r="N466" i="4"/>
  <c r="N465" i="4"/>
  <c r="N464" i="4"/>
  <c r="N463" i="4"/>
  <c r="N462" i="4"/>
  <c r="N461" i="4"/>
  <c r="N460" i="4"/>
  <c r="N459" i="4"/>
  <c r="N458" i="4"/>
  <c r="N457" i="4"/>
  <c r="N456" i="4"/>
  <c r="N455" i="4"/>
  <c r="N454" i="4"/>
  <c r="N453" i="4"/>
  <c r="N452" i="4"/>
  <c r="N451" i="4"/>
  <c r="N450" i="4"/>
  <c r="N449" i="4"/>
  <c r="N448" i="4"/>
  <c r="N447" i="4"/>
  <c r="N446" i="4"/>
  <c r="N445" i="4"/>
  <c r="N444" i="4"/>
  <c r="N443" i="4"/>
  <c r="N442" i="4"/>
  <c r="N441" i="4"/>
  <c r="N440" i="4"/>
  <c r="N439" i="4"/>
  <c r="N438" i="4"/>
  <c r="N437" i="4"/>
  <c r="N436" i="4"/>
  <c r="N435" i="4"/>
  <c r="N434" i="4"/>
  <c r="N433" i="4"/>
  <c r="N432" i="4"/>
  <c r="N431" i="4"/>
  <c r="N430" i="4"/>
  <c r="N429" i="4"/>
  <c r="N428" i="4"/>
  <c r="N427" i="4"/>
  <c r="N426" i="4"/>
  <c r="N425" i="4"/>
  <c r="N424" i="4"/>
  <c r="N423" i="4"/>
  <c r="N422" i="4"/>
  <c r="N421" i="4"/>
  <c r="N420" i="4"/>
  <c r="N419" i="4"/>
  <c r="N418" i="4"/>
  <c r="N417" i="4"/>
  <c r="N416" i="4"/>
  <c r="N415" i="4"/>
  <c r="N414" i="4"/>
  <c r="N413" i="4"/>
  <c r="N412" i="4"/>
  <c r="N411" i="4"/>
  <c r="N410" i="4"/>
  <c r="N409" i="4"/>
  <c r="N408" i="4"/>
  <c r="N407" i="4"/>
  <c r="N406" i="4"/>
  <c r="N405" i="4"/>
  <c r="N404" i="4"/>
  <c r="N403" i="4"/>
  <c r="N402" i="4"/>
  <c r="N401" i="4"/>
  <c r="N400" i="4"/>
  <c r="N399" i="4"/>
  <c r="N398" i="4"/>
  <c r="N397" i="4"/>
  <c r="N396" i="4"/>
  <c r="N395" i="4"/>
  <c r="N394" i="4"/>
  <c r="N393" i="4"/>
  <c r="N392" i="4"/>
  <c r="N391" i="4"/>
  <c r="N390" i="4"/>
  <c r="N389" i="4"/>
  <c r="N388" i="4"/>
  <c r="N387" i="4"/>
  <c r="N386" i="4"/>
  <c r="N385" i="4"/>
  <c r="N384" i="4"/>
  <c r="N383" i="4"/>
  <c r="N382" i="4"/>
  <c r="N381" i="4"/>
  <c r="N380" i="4"/>
  <c r="N379" i="4"/>
  <c r="N378" i="4"/>
  <c r="N377" i="4"/>
  <c r="N376" i="4"/>
  <c r="N375" i="4"/>
  <c r="N374" i="4"/>
  <c r="N373" i="4"/>
  <c r="N372" i="4"/>
  <c r="N371" i="4"/>
  <c r="N370" i="4"/>
  <c r="N369" i="4"/>
  <c r="N368" i="4"/>
  <c r="N367" i="4"/>
  <c r="N366" i="4"/>
  <c r="N365" i="4"/>
  <c r="N364" i="4"/>
  <c r="N363" i="4"/>
  <c r="N362" i="4"/>
  <c r="N361" i="4"/>
  <c r="N360" i="4"/>
  <c r="N359" i="4"/>
  <c r="N358" i="4"/>
  <c r="N357" i="4"/>
  <c r="N356" i="4"/>
  <c r="N355" i="4"/>
  <c r="N354" i="4"/>
  <c r="N353" i="4"/>
  <c r="N352" i="4"/>
  <c r="N351" i="4"/>
  <c r="N350" i="4"/>
  <c r="N349" i="4"/>
  <c r="N348" i="4"/>
  <c r="N347" i="4"/>
  <c r="N346" i="4"/>
  <c r="N345" i="4"/>
  <c r="N344" i="4"/>
  <c r="N343" i="4"/>
  <c r="N342" i="4"/>
  <c r="N341" i="4"/>
  <c r="N340" i="4"/>
  <c r="N339" i="4"/>
  <c r="N338" i="4"/>
  <c r="N337" i="4"/>
  <c r="N336" i="4"/>
  <c r="N335" i="4"/>
  <c r="N334" i="4"/>
  <c r="N333" i="4"/>
  <c r="N332" i="4"/>
  <c r="N331" i="4"/>
  <c r="N330" i="4"/>
  <c r="N329" i="4"/>
  <c r="N328" i="4"/>
  <c r="N327" i="4"/>
  <c r="N326" i="4"/>
  <c r="N325" i="4"/>
  <c r="N324" i="4"/>
  <c r="N323" i="4"/>
  <c r="N322" i="4"/>
  <c r="N321" i="4"/>
  <c r="N320" i="4"/>
  <c r="N319" i="4"/>
  <c r="N318" i="4"/>
  <c r="N317" i="4"/>
  <c r="N316" i="4"/>
  <c r="N315" i="4"/>
  <c r="N314" i="4"/>
  <c r="N313" i="4"/>
  <c r="N312" i="4"/>
  <c r="N311" i="4"/>
  <c r="N310" i="4"/>
  <c r="N309" i="4"/>
  <c r="N308" i="4"/>
  <c r="N307" i="4"/>
  <c r="N306" i="4"/>
  <c r="N305" i="4"/>
  <c r="N304" i="4"/>
  <c r="N303" i="4"/>
  <c r="N302" i="4"/>
  <c r="N301" i="4"/>
  <c r="N300" i="4"/>
  <c r="N299" i="4"/>
  <c r="N298" i="4"/>
  <c r="N297" i="4"/>
  <c r="N296" i="4"/>
  <c r="N295" i="4"/>
  <c r="N294" i="4"/>
  <c r="N293" i="4"/>
  <c r="N292" i="4"/>
  <c r="N291" i="4"/>
  <c r="N290" i="4"/>
  <c r="N289" i="4"/>
  <c r="N288" i="4"/>
  <c r="N287" i="4"/>
  <c r="N286" i="4"/>
  <c r="N285" i="4"/>
  <c r="N284" i="4"/>
  <c r="N283" i="4"/>
  <c r="N282" i="4"/>
  <c r="N281" i="4"/>
  <c r="N280" i="4"/>
  <c r="N279" i="4"/>
  <c r="N278" i="4"/>
  <c r="N277" i="4"/>
  <c r="N276" i="4"/>
  <c r="N275" i="4"/>
  <c r="N274" i="4"/>
  <c r="N273" i="4"/>
  <c r="N272" i="4"/>
  <c r="N271" i="4"/>
  <c r="N270" i="4"/>
  <c r="N269" i="4"/>
  <c r="N268" i="4"/>
  <c r="N267" i="4"/>
  <c r="N266" i="4"/>
  <c r="N265" i="4"/>
  <c r="N264" i="4"/>
  <c r="N263" i="4"/>
  <c r="N262" i="4"/>
  <c r="N261" i="4"/>
  <c r="N260" i="4"/>
  <c r="N259" i="4"/>
  <c r="N258" i="4"/>
  <c r="N257" i="4"/>
  <c r="N256" i="4"/>
  <c r="N255" i="4"/>
  <c r="N254" i="4"/>
  <c r="N253" i="4"/>
  <c r="N252" i="4"/>
  <c r="N251" i="4"/>
  <c r="N250" i="4"/>
  <c r="N249" i="4"/>
  <c r="N248" i="4"/>
  <c r="N247" i="4"/>
  <c r="N246" i="4"/>
  <c r="N245" i="4"/>
  <c r="N244" i="4"/>
  <c r="N243" i="4"/>
  <c r="N242" i="4"/>
  <c r="N241" i="4"/>
  <c r="N240" i="4"/>
  <c r="N239" i="4"/>
  <c r="N238" i="4"/>
  <c r="N237" i="4"/>
  <c r="N236" i="4"/>
  <c r="N235" i="4"/>
  <c r="N234" i="4"/>
  <c r="N233" i="4"/>
  <c r="N232" i="4"/>
  <c r="N231" i="4"/>
  <c r="N230" i="4"/>
  <c r="N229" i="4"/>
  <c r="N228" i="4"/>
  <c r="N227" i="4"/>
  <c r="N226" i="4"/>
  <c r="N225" i="4"/>
  <c r="N224" i="4"/>
  <c r="N223" i="4"/>
  <c r="N222" i="4"/>
  <c r="N221" i="4"/>
  <c r="N220" i="4"/>
  <c r="N219" i="4"/>
  <c r="N218" i="4"/>
  <c r="N217" i="4"/>
  <c r="N216" i="4"/>
  <c r="N215" i="4"/>
  <c r="N214" i="4"/>
  <c r="N213" i="4"/>
  <c r="N212" i="4"/>
  <c r="N211" i="4"/>
  <c r="N210" i="4"/>
  <c r="N209" i="4"/>
  <c r="N208" i="4"/>
  <c r="N207" i="4"/>
  <c r="N206" i="4"/>
  <c r="N205" i="4"/>
  <c r="N204" i="4"/>
  <c r="N203" i="4"/>
  <c r="N202" i="4"/>
  <c r="N201" i="4"/>
  <c r="N200" i="4"/>
  <c r="N199" i="4"/>
  <c r="N198" i="4"/>
  <c r="N197" i="4"/>
  <c r="N196" i="4"/>
  <c r="N195" i="4"/>
  <c r="N194" i="4"/>
  <c r="N193" i="4"/>
  <c r="N192" i="4"/>
  <c r="N191" i="4"/>
  <c r="N190" i="4"/>
  <c r="N189" i="4"/>
  <c r="N188" i="4"/>
  <c r="N187" i="4"/>
  <c r="N186" i="4"/>
  <c r="N185" i="4"/>
  <c r="N184" i="4"/>
  <c r="N183" i="4"/>
  <c r="N182" i="4"/>
  <c r="N181" i="4"/>
  <c r="N180" i="4"/>
  <c r="N179" i="4"/>
  <c r="N178" i="4"/>
  <c r="N177" i="4"/>
  <c r="N176" i="4"/>
  <c r="N175" i="4"/>
  <c r="N174" i="4"/>
  <c r="N173" i="4"/>
  <c r="N172" i="4"/>
  <c r="N171" i="4"/>
  <c r="N170" i="4"/>
  <c r="N169" i="4"/>
  <c r="N168" i="4"/>
  <c r="N167" i="4"/>
  <c r="N166" i="4"/>
  <c r="N165" i="4"/>
  <c r="N164" i="4"/>
  <c r="N163" i="4"/>
  <c r="N162" i="4"/>
  <c r="N161" i="4"/>
  <c r="N160" i="4"/>
  <c r="N159" i="4"/>
  <c r="N158" i="4"/>
  <c r="N157" i="4"/>
  <c r="N156" i="4"/>
  <c r="N155" i="4"/>
  <c r="N154" i="4"/>
  <c r="N153" i="4"/>
  <c r="N152" i="4"/>
  <c r="N151" i="4"/>
  <c r="N150" i="4"/>
  <c r="N149" i="4"/>
  <c r="N148" i="4"/>
  <c r="N147" i="4"/>
  <c r="N146" i="4"/>
  <c r="N145" i="4"/>
  <c r="N144" i="4"/>
  <c r="N143" i="4"/>
  <c r="N142" i="4"/>
  <c r="N141" i="4"/>
  <c r="N140" i="4"/>
  <c r="N139" i="4"/>
  <c r="N138" i="4"/>
  <c r="N137" i="4"/>
  <c r="N136" i="4"/>
  <c r="N135" i="4"/>
  <c r="N134" i="4"/>
  <c r="N133" i="4"/>
  <c r="N132" i="4"/>
  <c r="N131" i="4"/>
  <c r="N130" i="4"/>
  <c r="N129" i="4"/>
  <c r="N128" i="4"/>
  <c r="N127" i="4"/>
  <c r="N126" i="4"/>
  <c r="N125" i="4"/>
  <c r="N124" i="4"/>
  <c r="N123" i="4"/>
  <c r="N122" i="4"/>
  <c r="N121" i="4"/>
  <c r="N120" i="4"/>
  <c r="N119" i="4"/>
  <c r="N118" i="4"/>
  <c r="N117" i="4"/>
  <c r="N116" i="4"/>
  <c r="N115" i="4"/>
  <c r="N114" i="4"/>
  <c r="N113" i="4"/>
  <c r="N112" i="4"/>
  <c r="N111" i="4"/>
  <c r="N110" i="4"/>
  <c r="N109" i="4"/>
  <c r="N108" i="4"/>
  <c r="N107" i="4"/>
  <c r="N106" i="4"/>
  <c r="N105" i="4"/>
  <c r="N104" i="4"/>
  <c r="N103" i="4"/>
  <c r="N102" i="4"/>
  <c r="N101" i="4"/>
  <c r="N100" i="4"/>
  <c r="N99" i="4"/>
  <c r="N98" i="4"/>
  <c r="N97" i="4"/>
  <c r="N96" i="4"/>
  <c r="N95" i="4"/>
  <c r="N94" i="4"/>
  <c r="N93" i="4"/>
  <c r="N92" i="4"/>
  <c r="N91" i="4"/>
  <c r="N90" i="4"/>
  <c r="N89" i="4"/>
  <c r="N88" i="4"/>
  <c r="N87" i="4"/>
  <c r="N86" i="4"/>
  <c r="N85" i="4"/>
  <c r="N84" i="4"/>
  <c r="N83" i="4"/>
  <c r="N82" i="4"/>
  <c r="N81" i="4"/>
  <c r="N80" i="4"/>
  <c r="N79" i="4"/>
  <c r="N78" i="4"/>
  <c r="N77" i="4"/>
  <c r="N76" i="4"/>
  <c r="N75" i="4"/>
  <c r="N74" i="4"/>
  <c r="N73" i="4"/>
  <c r="N72" i="4"/>
  <c r="N71" i="4"/>
  <c r="N70" i="4"/>
  <c r="N69" i="4"/>
  <c r="N68" i="4"/>
  <c r="N67" i="4"/>
  <c r="N66" i="4"/>
  <c r="N65" i="4"/>
  <c r="N64" i="4"/>
  <c r="N63" i="4"/>
  <c r="N62" i="4"/>
  <c r="N61" i="4"/>
  <c r="N60" i="4"/>
  <c r="N59" i="4"/>
  <c r="N58" i="4"/>
  <c r="N57" i="4"/>
  <c r="N56" i="4"/>
  <c r="N55" i="4"/>
  <c r="N54" i="4"/>
  <c r="N53" i="4"/>
  <c r="N52" i="4"/>
  <c r="N51"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1" i="4"/>
  <c r="N10" i="4"/>
  <c r="N9" i="4"/>
  <c r="N8" i="4"/>
  <c r="N7" i="4"/>
  <c r="N6" i="4"/>
  <c r="N5" i="4"/>
  <c r="N4" i="4"/>
  <c r="N3" i="4"/>
  <c r="N2" i="4"/>
  <c r="K5" i="6" l="1"/>
  <c r="K6" i="6" s="1"/>
  <c r="K7" i="6" s="1"/>
  <c r="K7" i="3" l="1"/>
  <c r="K6" i="3"/>
  <c r="K2" i="3"/>
  <c r="K5" i="2" l="1"/>
  <c r="K5" i="3" l="1"/>
  <c r="K4" i="3"/>
  <c r="K3" i="3"/>
  <c r="K4" i="2"/>
  <c r="K3" i="2"/>
  <c r="H681" i="3" l="1"/>
  <c r="H680" i="3"/>
  <c r="H679" i="3"/>
  <c r="H678" i="3"/>
  <c r="H677" i="3"/>
  <c r="H676" i="3"/>
  <c r="H675" i="3"/>
  <c r="H674" i="3"/>
  <c r="H673" i="3"/>
  <c r="H672" i="3"/>
  <c r="H671" i="3"/>
  <c r="H670" i="3"/>
  <c r="H669" i="3"/>
  <c r="H668" i="3"/>
  <c r="H667" i="3"/>
  <c r="H666" i="3"/>
  <c r="H665" i="3"/>
  <c r="H664" i="3"/>
  <c r="H663" i="3"/>
  <c r="H662" i="3"/>
  <c r="H661" i="3"/>
  <c r="H660" i="3"/>
  <c r="H659" i="3"/>
  <c r="H658" i="3"/>
  <c r="H657" i="3"/>
  <c r="H656" i="3"/>
  <c r="H655" i="3"/>
  <c r="H654" i="3"/>
  <c r="H653" i="3"/>
  <c r="H652" i="3"/>
  <c r="H651" i="3"/>
  <c r="H650" i="3"/>
  <c r="H649" i="3"/>
  <c r="H648" i="3"/>
  <c r="H647" i="3"/>
  <c r="H646" i="3"/>
  <c r="H645" i="3"/>
  <c r="H644" i="3"/>
  <c r="H643" i="3"/>
  <c r="H642" i="3"/>
  <c r="H641" i="3"/>
  <c r="H640" i="3"/>
  <c r="H639" i="3"/>
  <c r="H638" i="3"/>
  <c r="H637" i="3"/>
  <c r="H636" i="3"/>
  <c r="H635" i="3"/>
  <c r="H634" i="3"/>
  <c r="H633" i="3"/>
  <c r="H632" i="3"/>
  <c r="H631" i="3"/>
  <c r="H630" i="3"/>
  <c r="H629" i="3"/>
  <c r="H628" i="3"/>
  <c r="H627" i="3"/>
  <c r="H626" i="3"/>
  <c r="H625" i="3"/>
  <c r="H624" i="3"/>
  <c r="H623" i="3"/>
  <c r="H622" i="3"/>
  <c r="H621" i="3"/>
  <c r="H620" i="3"/>
  <c r="H619" i="3"/>
  <c r="H618" i="3"/>
  <c r="H617" i="3"/>
  <c r="H616" i="3"/>
  <c r="H615" i="3"/>
  <c r="H614" i="3"/>
  <c r="H613" i="3"/>
  <c r="H612" i="3"/>
  <c r="H611" i="3"/>
  <c r="H610" i="3"/>
  <c r="H609" i="3"/>
  <c r="H608" i="3"/>
  <c r="H607" i="3"/>
  <c r="H606" i="3"/>
  <c r="H605" i="3"/>
  <c r="H604" i="3"/>
  <c r="H603" i="3"/>
  <c r="H602" i="3"/>
  <c r="H601" i="3"/>
  <c r="H600" i="3"/>
  <c r="H599" i="3"/>
  <c r="H598" i="3"/>
  <c r="H597" i="3"/>
  <c r="H596" i="3"/>
  <c r="H595" i="3"/>
  <c r="H594" i="3"/>
  <c r="H593" i="3"/>
  <c r="H592" i="3"/>
  <c r="H591" i="3"/>
  <c r="H590" i="3"/>
  <c r="H589" i="3"/>
  <c r="H588" i="3"/>
  <c r="H587" i="3"/>
  <c r="H586" i="3"/>
  <c r="H585" i="3"/>
  <c r="H584" i="3"/>
  <c r="H583" i="3"/>
  <c r="H582" i="3"/>
  <c r="H581" i="3"/>
  <c r="H580" i="3"/>
  <c r="H579" i="3"/>
  <c r="H578" i="3"/>
  <c r="H577" i="3"/>
  <c r="H576" i="3"/>
  <c r="H575" i="3"/>
  <c r="H574" i="3"/>
  <c r="H573" i="3"/>
  <c r="H572" i="3"/>
  <c r="H571" i="3"/>
  <c r="H570" i="3"/>
  <c r="H569" i="3"/>
  <c r="H568" i="3"/>
  <c r="H567" i="3"/>
  <c r="H566" i="3"/>
  <c r="H565" i="3"/>
  <c r="H564" i="3"/>
  <c r="H563" i="3"/>
  <c r="H562" i="3"/>
  <c r="H561" i="3"/>
  <c r="H560" i="3"/>
  <c r="H559" i="3"/>
  <c r="H558" i="3"/>
  <c r="H557" i="3"/>
  <c r="H556" i="3"/>
  <c r="H555" i="3"/>
  <c r="H554" i="3"/>
  <c r="H553" i="3"/>
  <c r="H552" i="3"/>
  <c r="H551" i="3"/>
  <c r="H550" i="3"/>
  <c r="H549" i="3"/>
  <c r="H548" i="3"/>
  <c r="H547" i="3"/>
  <c r="H546" i="3"/>
  <c r="H545" i="3"/>
  <c r="H544" i="3"/>
  <c r="H543" i="3"/>
  <c r="H542" i="3"/>
  <c r="H541" i="3"/>
  <c r="H540" i="3"/>
  <c r="H539" i="3"/>
  <c r="H538" i="3"/>
  <c r="H537" i="3"/>
  <c r="H536" i="3"/>
  <c r="H535" i="3"/>
  <c r="H534" i="3"/>
  <c r="H533" i="3"/>
  <c r="H532" i="3"/>
  <c r="H531" i="3"/>
  <c r="H530" i="3"/>
  <c r="H529" i="3"/>
  <c r="H528" i="3"/>
  <c r="H527" i="3"/>
  <c r="H526" i="3"/>
  <c r="H525" i="3"/>
  <c r="H524" i="3"/>
  <c r="H523" i="3"/>
  <c r="H522" i="3"/>
  <c r="H521" i="3"/>
  <c r="H520" i="3"/>
  <c r="H519" i="3"/>
  <c r="H518" i="3"/>
  <c r="H517" i="3"/>
  <c r="H516" i="3"/>
  <c r="H515" i="3"/>
  <c r="H514" i="3"/>
  <c r="H513" i="3"/>
  <c r="H512" i="3"/>
  <c r="H511" i="3"/>
  <c r="H510" i="3"/>
  <c r="H509" i="3"/>
  <c r="H508" i="3"/>
  <c r="H507" i="3"/>
  <c r="H506" i="3"/>
  <c r="H505" i="3"/>
  <c r="H504" i="3"/>
  <c r="H503" i="3"/>
  <c r="H502" i="3"/>
  <c r="H501" i="3"/>
  <c r="H500" i="3"/>
  <c r="H499" i="3"/>
  <c r="H498" i="3"/>
  <c r="H497" i="3"/>
  <c r="H496" i="3"/>
  <c r="H495" i="3"/>
  <c r="H494" i="3"/>
  <c r="H493" i="3"/>
  <c r="H492" i="3"/>
  <c r="H491" i="3"/>
  <c r="H490" i="3"/>
  <c r="H489" i="3"/>
  <c r="H488" i="3"/>
  <c r="H487" i="3"/>
  <c r="H486" i="3"/>
  <c r="H485" i="3"/>
  <c r="H484" i="3"/>
  <c r="H483" i="3"/>
  <c r="H482" i="3"/>
  <c r="H481" i="3"/>
  <c r="H480" i="3"/>
  <c r="H479" i="3"/>
  <c r="H478" i="3"/>
  <c r="H477" i="3"/>
  <c r="H476" i="3"/>
  <c r="H475" i="3"/>
  <c r="H474" i="3"/>
  <c r="H473" i="3"/>
  <c r="H472" i="3"/>
  <c r="H471" i="3"/>
  <c r="H470" i="3"/>
  <c r="H469" i="3"/>
  <c r="H468" i="3"/>
  <c r="H467" i="3"/>
  <c r="H466" i="3"/>
  <c r="H465" i="3"/>
  <c r="H464" i="3"/>
  <c r="H463" i="3"/>
  <c r="H462" i="3"/>
  <c r="H461" i="3"/>
  <c r="H460" i="3"/>
  <c r="H459" i="3"/>
  <c r="H458" i="3"/>
  <c r="H457" i="3"/>
  <c r="H456" i="3"/>
  <c r="H455" i="3"/>
  <c r="H454" i="3"/>
  <c r="H453" i="3"/>
  <c r="H452" i="3"/>
  <c r="H451" i="3"/>
  <c r="H450" i="3"/>
  <c r="H449" i="3"/>
  <c r="H448" i="3"/>
  <c r="H447" i="3"/>
  <c r="H446" i="3"/>
  <c r="H445" i="3"/>
  <c r="H444" i="3"/>
  <c r="H443" i="3"/>
  <c r="H442" i="3"/>
  <c r="H441" i="3"/>
  <c r="H440" i="3"/>
  <c r="H439" i="3"/>
  <c r="H438" i="3"/>
  <c r="H437" i="3"/>
  <c r="H436" i="3"/>
  <c r="H435" i="3"/>
  <c r="H434" i="3"/>
  <c r="H433" i="3"/>
  <c r="H432" i="3"/>
  <c r="H431" i="3"/>
  <c r="H430" i="3"/>
  <c r="H429" i="3"/>
  <c r="H428" i="3"/>
  <c r="H427" i="3"/>
  <c r="H426" i="3"/>
  <c r="H425" i="3"/>
  <c r="H424" i="3"/>
  <c r="H423" i="3"/>
  <c r="H422" i="3"/>
  <c r="H421" i="3"/>
  <c r="H420" i="3"/>
  <c r="H419" i="3"/>
  <c r="H418" i="3"/>
  <c r="H417" i="3"/>
  <c r="H416" i="3"/>
  <c r="H415" i="3"/>
  <c r="H414" i="3"/>
  <c r="H413" i="3"/>
  <c r="H412" i="3"/>
  <c r="H411" i="3"/>
  <c r="H410" i="3"/>
  <c r="H409" i="3"/>
  <c r="H408" i="3"/>
  <c r="H407" i="3"/>
  <c r="H406" i="3"/>
  <c r="H405" i="3"/>
  <c r="H404" i="3"/>
  <c r="H403" i="3"/>
  <c r="H402" i="3"/>
  <c r="H401" i="3"/>
  <c r="H400" i="3"/>
  <c r="H399" i="3"/>
  <c r="H398" i="3"/>
  <c r="H397" i="3"/>
  <c r="H396" i="3"/>
  <c r="H395" i="3"/>
  <c r="H394" i="3"/>
  <c r="H393" i="3"/>
  <c r="H392" i="3"/>
  <c r="H391" i="3"/>
  <c r="H390" i="3"/>
  <c r="H389" i="3"/>
  <c r="H388" i="3"/>
  <c r="H387" i="3"/>
  <c r="H386" i="3"/>
  <c r="H385" i="3"/>
  <c r="H384" i="3"/>
  <c r="H383" i="3"/>
  <c r="H382" i="3"/>
  <c r="H381" i="3"/>
  <c r="H380" i="3"/>
  <c r="H379" i="3"/>
  <c r="H378" i="3"/>
  <c r="H377" i="3"/>
  <c r="H376" i="3"/>
  <c r="H375" i="3"/>
  <c r="H374" i="3"/>
  <c r="H373" i="3"/>
  <c r="H372" i="3"/>
  <c r="H371" i="3"/>
  <c r="H370" i="3"/>
  <c r="H369" i="3"/>
  <c r="H368" i="3"/>
  <c r="H367"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H681" i="2" l="1"/>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H4" i="2"/>
  <c r="H3" i="2"/>
  <c r="H2" i="2"/>
  <c r="N3" i="1" l="1"/>
  <c r="N2"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alcChain>
</file>

<file path=xl/sharedStrings.xml><?xml version="1.0" encoding="utf-8"?>
<sst xmlns="http://schemas.openxmlformats.org/spreadsheetml/2006/main" count="21225" uniqueCount="46">
  <si>
    <t>Symbol</t>
  </si>
  <si>
    <t>Series</t>
  </si>
  <si>
    <t>Date</t>
  </si>
  <si>
    <t>Prev Close</t>
  </si>
  <si>
    <t>Open Price</t>
  </si>
  <si>
    <t>High Price</t>
  </si>
  <si>
    <t>Low Price</t>
  </si>
  <si>
    <t>Last Price</t>
  </si>
  <si>
    <t>Close Price</t>
  </si>
  <si>
    <t>Average Price</t>
  </si>
  <si>
    <t>Total Traded Quantity</t>
  </si>
  <si>
    <t>Turnover</t>
  </si>
  <si>
    <t>No. of Trades</t>
  </si>
  <si>
    <t>ASHOKLEY</t>
  </si>
  <si>
    <t>EQ</t>
  </si>
  <si>
    <t>Return</t>
  </si>
  <si>
    <t>Open</t>
  </si>
  <si>
    <t>High</t>
  </si>
  <si>
    <t>Low</t>
  </si>
  <si>
    <t>Close</t>
  </si>
  <si>
    <t>Shares Traded</t>
  </si>
  <si>
    <t>Turnover (Rs. Cr)</t>
  </si>
  <si>
    <t>-</t>
  </si>
  <si>
    <t>Covariance of Stock with Sectoral Index</t>
  </si>
  <si>
    <t>Variance of Sectoral Index</t>
  </si>
  <si>
    <t>Beta of Stock with Sectoral Index</t>
  </si>
  <si>
    <t>Covariance of Stock with Overall Market</t>
  </si>
  <si>
    <t>Variance of Overall Market</t>
  </si>
  <si>
    <t>Beta of Stock with Overall Market</t>
  </si>
  <si>
    <t>Variance of the Stock</t>
  </si>
  <si>
    <t>Systematic Risk</t>
  </si>
  <si>
    <t>Firm-specific Risk</t>
  </si>
  <si>
    <t>MARUTI</t>
  </si>
  <si>
    <t>TATAMOTORS</t>
  </si>
  <si>
    <t>AXISBANK</t>
  </si>
  <si>
    <t>ICICIBANK</t>
  </si>
  <si>
    <t>SBIN</t>
  </si>
  <si>
    <t>DABUR</t>
  </si>
  <si>
    <t>ITC</t>
  </si>
  <si>
    <t>MARICO</t>
  </si>
  <si>
    <t>HCLTECH</t>
  </si>
  <si>
    <t>INFY</t>
  </si>
  <si>
    <t>WIPRO</t>
  </si>
  <si>
    <t>BIOCON</t>
  </si>
  <si>
    <t>CIPLA</t>
  </si>
  <si>
    <t>DIVISLAB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</si>
</sst>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s>
  <borders count="7">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9" fontId="1" fillId="0" borderId="0" applyFont="0" applyFill="0" applyBorder="0" applyAlignment="0" applyProtection="0"/>
  </cellStyleXfs>
  <cellXfs count="21">
    <xf numFmtId="0" fontId="0" fillId="0" borderId="0" xfId="0"/>
    <xf numFmtId="0" fontId="0" fillId="0" borderId="0" xfId="0" applyAlignment="1">
      <alignment horizontal="center" vertical="center"/>
    </xf>
    <xf numFmtId="15" fontId="0" fillId="0" borderId="0" xfId="0" applyNumberFormat="1" applyAlignment="1">
      <alignment horizontal="center" vertical="center"/>
    </xf>
    <xf numFmtId="164" fontId="2" fillId="0" borderId="0" xfId="1" applyNumberFormat="1" applyFont="1" applyAlignment="1">
      <alignment horizontal="center" vertical="center"/>
    </xf>
    <xf numFmtId="164" fontId="0" fillId="0" borderId="0" xfId="1" applyNumberFormat="1" applyFont="1" applyAlignment="1">
      <alignment horizontal="center" vertical="center"/>
    </xf>
    <xf numFmtId="0" fontId="0" fillId="0" borderId="1" xfId="0" applyBorder="1"/>
    <xf numFmtId="164" fontId="0" fillId="0" borderId="2" xfId="1" applyNumberFormat="1" applyFont="1" applyBorder="1"/>
    <xf numFmtId="0" fontId="0" fillId="0" borderId="3" xfId="0" applyBorder="1"/>
    <xf numFmtId="164" fontId="0" fillId="0" borderId="4" xfId="1" applyNumberFormat="1" applyFont="1" applyBorder="1"/>
    <xf numFmtId="0" fontId="0" fillId="0" borderId="5" xfId="0" applyBorder="1"/>
    <xf numFmtId="165" fontId="0" fillId="2" borderId="6" xfId="1" applyNumberFormat="1" applyFont="1" applyFill="1" applyBorder="1"/>
    <xf numFmtId="164" fontId="0" fillId="0" borderId="0" xfId="0" applyNumberFormat="1"/>
    <xf numFmtId="165" fontId="0" fillId="2" borderId="4" xfId="0" applyNumberFormat="1" applyFill="1" applyBorder="1"/>
    <xf numFmtId="164" fontId="0" fillId="2" borderId="4" xfId="1" applyNumberFormat="1" applyFont="1" applyFill="1" applyBorder="1"/>
    <xf numFmtId="164" fontId="0" fillId="2" borderId="6" xfId="1" applyNumberFormat="1" applyFont="1" applyFill="1" applyBorder="1"/>
    <xf numFmtId="0" fontId="0" fillId="3" borderId="3" xfId="0" applyFill="1" applyBorder="1"/>
    <xf numFmtId="0" fontId="0" fillId="3" borderId="5" xfId="0" applyFill="1" applyBorder="1"/>
    <xf numFmtId="165" fontId="0" fillId="2" borderId="6" xfId="0" applyNumberFormat="1" applyFill="1" applyBorder="1"/>
    <xf numFmtId="164" fontId="0" fillId="2" borderId="6" xfId="0" applyNumberFormat="1" applyFill="1" applyBorder="1"/>
    <xf numFmtId="165" fontId="0" fillId="0" borderId="0" xfId="0" applyNumberFormat="1"/>
    <xf numFmtId="164" fontId="0" fillId="0" borderId="0" xfId="1" applyNumberFormat="1" applyFont="1"/>
  </cellXfs>
  <cellStyles count="2">
    <cellStyle name="Normal" xfId="0" builtinId="0"/>
    <cellStyle name="Percent" xfId="1" builtinId="5"/>
  </cellStyles>
  <dxfs count="540">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numFmt numFmtId="164" formatCode="0.00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9</xdr:col>
      <xdr:colOff>7620</xdr:colOff>
      <xdr:row>6</xdr:row>
      <xdr:rowOff>0</xdr:rowOff>
    </xdr:from>
    <xdr:to>
      <xdr:col>10</xdr:col>
      <xdr:colOff>609600</xdr:colOff>
      <xdr:row>11</xdr:row>
      <xdr:rowOff>175260</xdr:rowOff>
    </xdr:to>
    <xdr:sp macro="" textlink="">
      <xdr:nvSpPr>
        <xdr:cNvPr id="2" name="Rectangle: Rounded Corners 1">
          <a:extLst>
            <a:ext uri="{FF2B5EF4-FFF2-40B4-BE49-F238E27FC236}">
              <a16:creationId xmlns:a16="http://schemas.microsoft.com/office/drawing/2014/main" id="{FDFDC389-6B96-40E2-8C9D-00A5DDE5CCE3}"/>
            </a:ext>
          </a:extLst>
        </xdr:cNvPr>
        <xdr:cNvSpPr/>
      </xdr:nvSpPr>
      <xdr:spPr>
        <a:xfrm>
          <a:off x="6423660" y="1112520"/>
          <a:ext cx="29260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more than 1, this stock is more volatile as compared to the overall automobile market. So investing in this stock is particularly more risky when compared to the auto sector.</a:t>
          </a:r>
          <a:endParaRPr lang="en-US" sz="11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0</xdr:colOff>
      <xdr:row>7</xdr:row>
      <xdr:rowOff>121920</xdr:rowOff>
    </xdr:from>
    <xdr:to>
      <xdr:col>10</xdr:col>
      <xdr:colOff>563880</xdr:colOff>
      <xdr:row>13</xdr:row>
      <xdr:rowOff>114300</xdr:rowOff>
    </xdr:to>
    <xdr:sp macro="" textlink="">
      <xdr:nvSpPr>
        <xdr:cNvPr id="2" name="Rectangle: Rounded Corners 1">
          <a:extLst>
            <a:ext uri="{FF2B5EF4-FFF2-40B4-BE49-F238E27FC236}">
              <a16:creationId xmlns:a16="http://schemas.microsoft.com/office/drawing/2014/main" id="{028F4A39-9C85-4F3C-B704-A04715B70F08}"/>
            </a:ext>
          </a:extLst>
        </xdr:cNvPr>
        <xdr:cNvSpPr/>
      </xdr:nvSpPr>
      <xdr:spPr>
        <a:xfrm>
          <a:off x="6416040" y="1417320"/>
          <a:ext cx="29260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more than 1, this stock is more volatile as compared to the overall market. So investing in this stock is particularly more risky when compared to the complete market.</a:t>
          </a:r>
          <a:endParaRPr lang="en-US"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4C5D3911-24A5-4A6E-94C1-EC9C1F9C306D}"/>
            </a:ext>
          </a:extLst>
        </xdr:cNvPr>
        <xdr:cNvSpPr/>
      </xdr:nvSpPr>
      <xdr:spPr>
        <a:xfrm>
          <a:off x="7200900" y="1112520"/>
          <a:ext cx="29260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more than 1, this stock is more volatile as compared to the overall automobile market. So investing in this stock is particularly more risky when compared to the auto sector.</a:t>
          </a:r>
          <a:endParaRPr lang="en-US"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8</xdr:row>
      <xdr:rowOff>22860</xdr:rowOff>
    </xdr:from>
    <xdr:to>
      <xdr:col>10</xdr:col>
      <xdr:colOff>563880</xdr:colOff>
      <xdr:row>14</xdr:row>
      <xdr:rowOff>15240</xdr:rowOff>
    </xdr:to>
    <xdr:sp macro="" textlink="">
      <xdr:nvSpPr>
        <xdr:cNvPr id="2" name="Rectangle: Rounded Corners 1">
          <a:extLst>
            <a:ext uri="{FF2B5EF4-FFF2-40B4-BE49-F238E27FC236}">
              <a16:creationId xmlns:a16="http://schemas.microsoft.com/office/drawing/2014/main" id="{B266466F-F474-43DA-995B-6E33BBC99579}"/>
            </a:ext>
          </a:extLst>
        </xdr:cNvPr>
        <xdr:cNvSpPr/>
      </xdr:nvSpPr>
      <xdr:spPr>
        <a:xfrm>
          <a:off x="6416040" y="1501140"/>
          <a:ext cx="29260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more than 1, this stock is more volatile as compared to the overall market. So investing in this stock is particularly more risky when compared to the complete market.</a:t>
          </a:r>
          <a:endParaRPr lang="en-US"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1B47D608-F06F-4544-BA85-56817344D4B8}"/>
            </a:ext>
          </a:extLst>
        </xdr:cNvPr>
        <xdr:cNvSpPr/>
      </xdr:nvSpPr>
      <xdr:spPr>
        <a:xfrm>
          <a:off x="6416040" y="1112520"/>
          <a:ext cx="29260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more than 1, this stock is more volatile as compared to the overall automobile market. So investing in this stock is particularly more risky when compared to the auto sector.</a:t>
          </a:r>
          <a:endParaRPr 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7</xdr:row>
      <xdr:rowOff>144780</xdr:rowOff>
    </xdr:from>
    <xdr:to>
      <xdr:col>10</xdr:col>
      <xdr:colOff>563880</xdr:colOff>
      <xdr:row>13</xdr:row>
      <xdr:rowOff>137160</xdr:rowOff>
    </xdr:to>
    <xdr:sp macro="" textlink="">
      <xdr:nvSpPr>
        <xdr:cNvPr id="2" name="Rectangle: Rounded Corners 1">
          <a:extLst>
            <a:ext uri="{FF2B5EF4-FFF2-40B4-BE49-F238E27FC236}">
              <a16:creationId xmlns:a16="http://schemas.microsoft.com/office/drawing/2014/main" id="{5421D3B2-2C19-453E-94D1-2E99E13D9544}"/>
            </a:ext>
          </a:extLst>
        </xdr:cNvPr>
        <xdr:cNvSpPr/>
      </xdr:nvSpPr>
      <xdr:spPr>
        <a:xfrm>
          <a:off x="6416040" y="1440180"/>
          <a:ext cx="29260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more than 1, this stock is more volatile as compared to the overall market. So investing in this stock is particularly more risky when compared to the complete market.</a:t>
          </a:r>
          <a:endParaRPr 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1C82B680-B124-4247-94D0-55D73F78E49F}"/>
            </a:ext>
          </a:extLst>
        </xdr:cNvPr>
        <xdr:cNvSpPr/>
      </xdr:nvSpPr>
      <xdr:spPr>
        <a:xfrm>
          <a:off x="6416040" y="1112520"/>
          <a:ext cx="29260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more than 1, this stock is more volatile as compared to the overall banking market. So investing in this stock is particularly more risky when compared to the banking sector.</a:t>
          </a:r>
          <a:endParaRPr lang="en-US" sz="1100">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0</xdr:colOff>
      <xdr:row>8</xdr:row>
      <xdr:rowOff>30480</xdr:rowOff>
    </xdr:from>
    <xdr:to>
      <xdr:col>10</xdr:col>
      <xdr:colOff>563880</xdr:colOff>
      <xdr:row>14</xdr:row>
      <xdr:rowOff>22860</xdr:rowOff>
    </xdr:to>
    <xdr:sp macro="" textlink="">
      <xdr:nvSpPr>
        <xdr:cNvPr id="2" name="Rectangle: Rounded Corners 1">
          <a:extLst>
            <a:ext uri="{FF2B5EF4-FFF2-40B4-BE49-F238E27FC236}">
              <a16:creationId xmlns:a16="http://schemas.microsoft.com/office/drawing/2014/main" id="{A0DD22F9-5806-440B-B7D7-84685CE0075F}"/>
            </a:ext>
          </a:extLst>
        </xdr:cNvPr>
        <xdr:cNvSpPr/>
      </xdr:nvSpPr>
      <xdr:spPr>
        <a:xfrm>
          <a:off x="6416040" y="1508760"/>
          <a:ext cx="29260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more than 1, this stock is more volatile as compared to the overall market. So investing in this stock is particularly more risky when compared to the complete market.</a:t>
          </a:r>
          <a:endParaRPr lang="en-US" sz="110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6AD6ECB6-2250-474E-A347-1231834D431A}"/>
            </a:ext>
          </a:extLst>
        </xdr:cNvPr>
        <xdr:cNvSpPr/>
      </xdr:nvSpPr>
      <xdr:spPr>
        <a:xfrm>
          <a:off x="5486400" y="1097280"/>
          <a:ext cx="12115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more than 1, this stock is more volatile as compared to the overall Banking market. So investing in this stock is particularly more risky when compared to the Banking sector.</a:t>
          </a:r>
          <a:endParaRPr lang="en-US" sz="1100">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0</xdr:colOff>
      <xdr:row>7</xdr:row>
      <xdr:rowOff>114300</xdr:rowOff>
    </xdr:from>
    <xdr:to>
      <xdr:col>10</xdr:col>
      <xdr:colOff>563880</xdr:colOff>
      <xdr:row>13</xdr:row>
      <xdr:rowOff>106680</xdr:rowOff>
    </xdr:to>
    <xdr:sp macro="" textlink="">
      <xdr:nvSpPr>
        <xdr:cNvPr id="2" name="Rectangle: Rounded Corners 1">
          <a:extLst>
            <a:ext uri="{FF2B5EF4-FFF2-40B4-BE49-F238E27FC236}">
              <a16:creationId xmlns:a16="http://schemas.microsoft.com/office/drawing/2014/main" id="{4C1605C5-D614-4187-BEF8-673063D04684}"/>
            </a:ext>
          </a:extLst>
        </xdr:cNvPr>
        <xdr:cNvSpPr/>
      </xdr:nvSpPr>
      <xdr:spPr>
        <a:xfrm>
          <a:off x="5486400" y="1394460"/>
          <a:ext cx="11734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more than 1, this stock is more volatile as compared to the overall market. So investing in this stock is particularly more risky when compared to the complete market.</a:t>
          </a:r>
          <a:endParaRPr lang="en-US" sz="1100">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528E9DDF-FB0A-40F4-8BD8-1C2B9AF24D99}"/>
            </a:ext>
          </a:extLst>
        </xdr:cNvPr>
        <xdr:cNvSpPr/>
      </xdr:nvSpPr>
      <xdr:spPr>
        <a:xfrm>
          <a:off x="5486400" y="1097280"/>
          <a:ext cx="12115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close to 1, this stock is almost as volatile as the overall Banking market. So investing in this stock is neither more nor less risky when compared to the Banking sector.</a:t>
          </a:r>
          <a:endParaRPr lang="en-US" sz="11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9</xdr:col>
      <xdr:colOff>0</xdr:colOff>
      <xdr:row>7</xdr:row>
      <xdr:rowOff>129540</xdr:rowOff>
    </xdr:from>
    <xdr:to>
      <xdr:col>10</xdr:col>
      <xdr:colOff>563880</xdr:colOff>
      <xdr:row>13</xdr:row>
      <xdr:rowOff>121920</xdr:rowOff>
    </xdr:to>
    <xdr:sp macro="" textlink="">
      <xdr:nvSpPr>
        <xdr:cNvPr id="2" name="Rectangle: Rounded Corners 1">
          <a:extLst>
            <a:ext uri="{FF2B5EF4-FFF2-40B4-BE49-F238E27FC236}">
              <a16:creationId xmlns:a16="http://schemas.microsoft.com/office/drawing/2014/main" id="{C85D61B2-6125-43D5-8689-50915D3B490D}"/>
            </a:ext>
          </a:extLst>
        </xdr:cNvPr>
        <xdr:cNvSpPr/>
      </xdr:nvSpPr>
      <xdr:spPr>
        <a:xfrm>
          <a:off x="5486400" y="1409700"/>
          <a:ext cx="11734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more than 1, this stock is more volatile as compared to the overall market. So investing in this stock is particularly more risky when compared to the complete market.</a:t>
          </a:r>
          <a:endParaRPr lang="en-US" sz="11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7D091755-EBE8-4FBD-9C69-1B1FB7044147}"/>
            </a:ext>
          </a:extLst>
        </xdr:cNvPr>
        <xdr:cNvSpPr/>
      </xdr:nvSpPr>
      <xdr:spPr>
        <a:xfrm>
          <a:off x="5486400" y="1097280"/>
          <a:ext cx="12115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FMCG market. So investing in this stock is particularly less risky when compared to the FMCG sector.</a:t>
          </a:r>
          <a:endParaRPr lang="en-US" sz="11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9</xdr:col>
      <xdr:colOff>0</xdr:colOff>
      <xdr:row>8</xdr:row>
      <xdr:rowOff>30480</xdr:rowOff>
    </xdr:from>
    <xdr:to>
      <xdr:col>10</xdr:col>
      <xdr:colOff>563880</xdr:colOff>
      <xdr:row>14</xdr:row>
      <xdr:rowOff>22860</xdr:rowOff>
    </xdr:to>
    <xdr:sp macro="" textlink="">
      <xdr:nvSpPr>
        <xdr:cNvPr id="2" name="Rectangle: Rounded Corners 1">
          <a:extLst>
            <a:ext uri="{FF2B5EF4-FFF2-40B4-BE49-F238E27FC236}">
              <a16:creationId xmlns:a16="http://schemas.microsoft.com/office/drawing/2014/main" id="{E054E9DA-F12D-4351-9931-8FAE450F1ECB}"/>
            </a:ext>
          </a:extLst>
        </xdr:cNvPr>
        <xdr:cNvSpPr/>
      </xdr:nvSpPr>
      <xdr:spPr>
        <a:xfrm>
          <a:off x="5486400" y="1493520"/>
          <a:ext cx="11734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market. So investing in this stock is particularly less risky when compared to the complete market.</a:t>
          </a:r>
          <a:endParaRPr lang="en-US" sz="110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9A6F9CA1-E670-437E-A68A-EFC3D6EEEA38}"/>
            </a:ext>
          </a:extLst>
        </xdr:cNvPr>
        <xdr:cNvSpPr/>
      </xdr:nvSpPr>
      <xdr:spPr>
        <a:xfrm>
          <a:off x="5486400" y="1097280"/>
          <a:ext cx="12115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more than 1, this stock is more volatile as compared to the overall FMCG market. So investing in this stock is particularly more risky when compared to the FMCG sector.</a:t>
          </a:r>
          <a:endParaRPr lang="en-US" sz="11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9</xdr:col>
      <xdr:colOff>0</xdr:colOff>
      <xdr:row>7</xdr:row>
      <xdr:rowOff>114300</xdr:rowOff>
    </xdr:from>
    <xdr:to>
      <xdr:col>10</xdr:col>
      <xdr:colOff>563880</xdr:colOff>
      <xdr:row>13</xdr:row>
      <xdr:rowOff>106680</xdr:rowOff>
    </xdr:to>
    <xdr:sp macro="" textlink="">
      <xdr:nvSpPr>
        <xdr:cNvPr id="2" name="Rectangle: Rounded Corners 1">
          <a:extLst>
            <a:ext uri="{FF2B5EF4-FFF2-40B4-BE49-F238E27FC236}">
              <a16:creationId xmlns:a16="http://schemas.microsoft.com/office/drawing/2014/main" id="{AAFCDA3D-7D7E-4FF2-AD86-7DF4432ABED1}"/>
            </a:ext>
          </a:extLst>
        </xdr:cNvPr>
        <xdr:cNvSpPr/>
      </xdr:nvSpPr>
      <xdr:spPr>
        <a:xfrm>
          <a:off x="5486400" y="1394460"/>
          <a:ext cx="11734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market. So investing in this stock is particularly less risky when compared to the complete market.</a:t>
          </a:r>
          <a:endParaRPr lang="en-US"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738E732D-0B8C-4D0B-8ECF-559ABAF13139}"/>
            </a:ext>
          </a:extLst>
        </xdr:cNvPr>
        <xdr:cNvSpPr/>
      </xdr:nvSpPr>
      <xdr:spPr>
        <a:xfrm>
          <a:off x="5486400" y="1097280"/>
          <a:ext cx="12115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FMCG market. So investing in this stock is particularly less risky when compared to the FMCG sector.</a:t>
          </a:r>
          <a:endParaRPr lang="en-US" sz="110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0</xdr:colOff>
      <xdr:row>7</xdr:row>
      <xdr:rowOff>129540</xdr:rowOff>
    </xdr:from>
    <xdr:to>
      <xdr:col>10</xdr:col>
      <xdr:colOff>563880</xdr:colOff>
      <xdr:row>13</xdr:row>
      <xdr:rowOff>121920</xdr:rowOff>
    </xdr:to>
    <xdr:sp macro="" textlink="">
      <xdr:nvSpPr>
        <xdr:cNvPr id="2" name="Rectangle: Rounded Corners 1">
          <a:extLst>
            <a:ext uri="{FF2B5EF4-FFF2-40B4-BE49-F238E27FC236}">
              <a16:creationId xmlns:a16="http://schemas.microsoft.com/office/drawing/2014/main" id="{1F322ECD-A259-4413-92AC-40E536319259}"/>
            </a:ext>
          </a:extLst>
        </xdr:cNvPr>
        <xdr:cNvSpPr/>
      </xdr:nvSpPr>
      <xdr:spPr>
        <a:xfrm>
          <a:off x="5486400" y="1409700"/>
          <a:ext cx="11734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market. So investing in this stock is particularly less risky when compared to the complete market.</a:t>
          </a:r>
          <a:endParaRPr lang="en-US" sz="1100">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2CEF78C0-CE0A-497A-9CA9-B20C1B16E58D}"/>
            </a:ext>
          </a:extLst>
        </xdr:cNvPr>
        <xdr:cNvSpPr/>
      </xdr:nvSpPr>
      <xdr:spPr>
        <a:xfrm>
          <a:off x="5486400" y="1097280"/>
          <a:ext cx="12115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IT market. So investing in this stock is particularly less risky when compared to the IT sector.</a:t>
          </a:r>
          <a:endParaRPr lang="en-US" sz="1100">
            <a:solidFill>
              <a:sysClr val="windowText" lastClr="00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0</xdr:colOff>
      <xdr:row>7</xdr:row>
      <xdr:rowOff>121920</xdr:rowOff>
    </xdr:from>
    <xdr:to>
      <xdr:col>10</xdr:col>
      <xdr:colOff>563880</xdr:colOff>
      <xdr:row>13</xdr:row>
      <xdr:rowOff>114300</xdr:rowOff>
    </xdr:to>
    <xdr:sp macro="" textlink="">
      <xdr:nvSpPr>
        <xdr:cNvPr id="2" name="Rectangle: Rounded Corners 1">
          <a:extLst>
            <a:ext uri="{FF2B5EF4-FFF2-40B4-BE49-F238E27FC236}">
              <a16:creationId xmlns:a16="http://schemas.microsoft.com/office/drawing/2014/main" id="{46B61A18-A0A1-4128-A79D-C177A6E245A8}"/>
            </a:ext>
          </a:extLst>
        </xdr:cNvPr>
        <xdr:cNvSpPr/>
      </xdr:nvSpPr>
      <xdr:spPr>
        <a:xfrm>
          <a:off x="5486400" y="1402080"/>
          <a:ext cx="11734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market. So investing in this stock is particularly less risky when compared to the complete market.</a:t>
          </a:r>
          <a:endParaRPr lang="en-US" sz="1100">
            <a:solidFill>
              <a:sysClr val="windowText" lastClr="00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415FA625-914F-4D8A-80AB-8CA49B8D5F0C}"/>
            </a:ext>
          </a:extLst>
        </xdr:cNvPr>
        <xdr:cNvSpPr/>
      </xdr:nvSpPr>
      <xdr:spPr>
        <a:xfrm>
          <a:off x="5486400" y="1097280"/>
          <a:ext cx="12115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close to 1, this stock is almost as volatile as the overall IT market. So investing in this stock is particularly neither more nor less risky when compared to the IT sector.</a:t>
          </a:r>
          <a:endParaRPr lang="en-US" sz="1100">
            <a:solidFill>
              <a:sysClr val="windowText" lastClr="00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9</xdr:col>
      <xdr:colOff>0</xdr:colOff>
      <xdr:row>7</xdr:row>
      <xdr:rowOff>137160</xdr:rowOff>
    </xdr:from>
    <xdr:to>
      <xdr:col>10</xdr:col>
      <xdr:colOff>563880</xdr:colOff>
      <xdr:row>13</xdr:row>
      <xdr:rowOff>129540</xdr:rowOff>
    </xdr:to>
    <xdr:sp macro="" textlink="">
      <xdr:nvSpPr>
        <xdr:cNvPr id="2" name="Rectangle: Rounded Corners 1">
          <a:extLst>
            <a:ext uri="{FF2B5EF4-FFF2-40B4-BE49-F238E27FC236}">
              <a16:creationId xmlns:a16="http://schemas.microsoft.com/office/drawing/2014/main" id="{F67E84B7-E229-4C1F-B624-85841E5F3592}"/>
            </a:ext>
          </a:extLst>
        </xdr:cNvPr>
        <xdr:cNvSpPr/>
      </xdr:nvSpPr>
      <xdr:spPr>
        <a:xfrm>
          <a:off x="5486400" y="1417320"/>
          <a:ext cx="11734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market. So investing in this stock is particularly less risky when compared to the complete market.</a:t>
          </a:r>
          <a:endParaRPr lang="en-US" sz="1100">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4E3EAF55-8F50-4634-AC7A-4DB7901B1FE4}"/>
            </a:ext>
          </a:extLst>
        </xdr:cNvPr>
        <xdr:cNvSpPr/>
      </xdr:nvSpPr>
      <xdr:spPr>
        <a:xfrm>
          <a:off x="5486400" y="1097280"/>
          <a:ext cx="12115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IT market. So investing in this stock is particularly less risky when compared to the IT sector.</a:t>
          </a:r>
          <a:endParaRPr lang="en-US" sz="1100">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9</xdr:col>
      <xdr:colOff>0</xdr:colOff>
      <xdr:row>7</xdr:row>
      <xdr:rowOff>91440</xdr:rowOff>
    </xdr:from>
    <xdr:to>
      <xdr:col>10</xdr:col>
      <xdr:colOff>563880</xdr:colOff>
      <xdr:row>13</xdr:row>
      <xdr:rowOff>83820</xdr:rowOff>
    </xdr:to>
    <xdr:sp macro="" textlink="">
      <xdr:nvSpPr>
        <xdr:cNvPr id="2" name="Rectangle: Rounded Corners 1">
          <a:extLst>
            <a:ext uri="{FF2B5EF4-FFF2-40B4-BE49-F238E27FC236}">
              <a16:creationId xmlns:a16="http://schemas.microsoft.com/office/drawing/2014/main" id="{517A4799-CE22-424C-9D1C-7FC5D674A4B7}"/>
            </a:ext>
          </a:extLst>
        </xdr:cNvPr>
        <xdr:cNvSpPr/>
      </xdr:nvSpPr>
      <xdr:spPr>
        <a:xfrm>
          <a:off x="5486400" y="1371600"/>
          <a:ext cx="11734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market. So investing in this stock is particularly less risky when compared to the complete market.</a:t>
          </a:r>
          <a:endParaRPr lang="en-US" sz="1100">
            <a:solidFill>
              <a:sysClr val="windowText" lastClr="00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59E316E5-8519-4742-BC8E-A3D7F068C6A1}"/>
            </a:ext>
          </a:extLst>
        </xdr:cNvPr>
        <xdr:cNvSpPr/>
      </xdr:nvSpPr>
      <xdr:spPr>
        <a:xfrm>
          <a:off x="5486400" y="1097280"/>
          <a:ext cx="12115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pharma market. So investing in this stock is particularly less risky when compared to the pharma sector.</a:t>
          </a:r>
          <a:endParaRPr lang="en-US" sz="1100">
            <a:solidFill>
              <a:sysClr val="windowText" lastClr="000000"/>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9</xdr:col>
      <xdr:colOff>0</xdr:colOff>
      <xdr:row>8</xdr:row>
      <xdr:rowOff>106680</xdr:rowOff>
    </xdr:from>
    <xdr:to>
      <xdr:col>10</xdr:col>
      <xdr:colOff>563880</xdr:colOff>
      <xdr:row>14</xdr:row>
      <xdr:rowOff>99060</xdr:rowOff>
    </xdr:to>
    <xdr:sp macro="" textlink="">
      <xdr:nvSpPr>
        <xdr:cNvPr id="2" name="Rectangle: Rounded Corners 1">
          <a:extLst>
            <a:ext uri="{FF2B5EF4-FFF2-40B4-BE49-F238E27FC236}">
              <a16:creationId xmlns:a16="http://schemas.microsoft.com/office/drawing/2014/main" id="{E992BF22-63F6-498B-9374-C1C6AF7DCDE0}"/>
            </a:ext>
          </a:extLst>
        </xdr:cNvPr>
        <xdr:cNvSpPr/>
      </xdr:nvSpPr>
      <xdr:spPr>
        <a:xfrm>
          <a:off x="5486400" y="1569720"/>
          <a:ext cx="11734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market. So investing in this stock is particularly less risky when compared to the complete market.</a:t>
          </a:r>
          <a:endParaRPr lang="en-US" sz="1100">
            <a:solidFill>
              <a:sysClr val="windowText" lastClr="00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4B028013-7F2F-4237-BBA8-E2CAFF4F019E}"/>
            </a:ext>
          </a:extLst>
        </xdr:cNvPr>
        <xdr:cNvSpPr/>
      </xdr:nvSpPr>
      <xdr:spPr>
        <a:xfrm>
          <a:off x="5486400" y="1097280"/>
          <a:ext cx="12115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pharma market. So investing in this stock is particularly less risky when compared to the pharma sector.</a:t>
          </a:r>
          <a:endParaRPr lang="en-US" sz="1100">
            <a:solidFill>
              <a:sysClr val="windowText" lastClr="000000"/>
            </a:solidFill>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9</xdr:col>
      <xdr:colOff>0</xdr:colOff>
      <xdr:row>7</xdr:row>
      <xdr:rowOff>137160</xdr:rowOff>
    </xdr:from>
    <xdr:to>
      <xdr:col>10</xdr:col>
      <xdr:colOff>563880</xdr:colOff>
      <xdr:row>13</xdr:row>
      <xdr:rowOff>129540</xdr:rowOff>
    </xdr:to>
    <xdr:sp macro="" textlink="">
      <xdr:nvSpPr>
        <xdr:cNvPr id="2" name="Rectangle: Rounded Corners 1">
          <a:extLst>
            <a:ext uri="{FF2B5EF4-FFF2-40B4-BE49-F238E27FC236}">
              <a16:creationId xmlns:a16="http://schemas.microsoft.com/office/drawing/2014/main" id="{86A855BD-D3A5-4F84-8311-87A5E6429D54}"/>
            </a:ext>
          </a:extLst>
        </xdr:cNvPr>
        <xdr:cNvSpPr/>
      </xdr:nvSpPr>
      <xdr:spPr>
        <a:xfrm>
          <a:off x="5486400" y="1417320"/>
          <a:ext cx="11734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market. So investing in this stock is particularly less risky when compared to the complete market.</a:t>
          </a:r>
          <a:endParaRPr lang="en-US" sz="1100">
            <a:solidFill>
              <a:sysClr val="windowText" lastClr="000000"/>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9</xdr:col>
      <xdr:colOff>0</xdr:colOff>
      <xdr:row>6</xdr:row>
      <xdr:rowOff>0</xdr:rowOff>
    </xdr:from>
    <xdr:to>
      <xdr:col>10</xdr:col>
      <xdr:colOff>601980</xdr:colOff>
      <xdr:row>11</xdr:row>
      <xdr:rowOff>175260</xdr:rowOff>
    </xdr:to>
    <xdr:sp macro="" textlink="">
      <xdr:nvSpPr>
        <xdr:cNvPr id="2" name="Rectangle: Rounded Corners 1">
          <a:extLst>
            <a:ext uri="{FF2B5EF4-FFF2-40B4-BE49-F238E27FC236}">
              <a16:creationId xmlns:a16="http://schemas.microsoft.com/office/drawing/2014/main" id="{97BE1195-85C6-4463-B765-2F3BD165ECD1}"/>
            </a:ext>
          </a:extLst>
        </xdr:cNvPr>
        <xdr:cNvSpPr/>
      </xdr:nvSpPr>
      <xdr:spPr>
        <a:xfrm>
          <a:off x="5486400" y="1097280"/>
          <a:ext cx="12115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pharma market. So investing in this stock is particularly less risky when compared to the pharma sector.</a:t>
          </a:r>
          <a:endParaRPr lang="en-US" sz="1100">
            <a:solidFill>
              <a:sysClr val="windowText" lastClr="000000"/>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9</xdr:col>
      <xdr:colOff>0</xdr:colOff>
      <xdr:row>7</xdr:row>
      <xdr:rowOff>160020</xdr:rowOff>
    </xdr:from>
    <xdr:to>
      <xdr:col>10</xdr:col>
      <xdr:colOff>563880</xdr:colOff>
      <xdr:row>13</xdr:row>
      <xdr:rowOff>152400</xdr:rowOff>
    </xdr:to>
    <xdr:sp macro="" textlink="">
      <xdr:nvSpPr>
        <xdr:cNvPr id="2" name="Rectangle: Rounded Corners 1">
          <a:extLst>
            <a:ext uri="{FF2B5EF4-FFF2-40B4-BE49-F238E27FC236}">
              <a16:creationId xmlns:a16="http://schemas.microsoft.com/office/drawing/2014/main" id="{1221E238-9684-4868-A496-71F135341A71}"/>
            </a:ext>
          </a:extLst>
        </xdr:cNvPr>
        <xdr:cNvSpPr/>
      </xdr:nvSpPr>
      <xdr:spPr>
        <a:xfrm>
          <a:off x="5486400" y="1440180"/>
          <a:ext cx="1173480" cy="1089660"/>
        </a:xfrm>
        <a:prstGeom prst="roundRect">
          <a:avLst/>
        </a:prstGeom>
        <a:solidFill>
          <a:schemeClr val="bg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Since the Beta calculated</a:t>
          </a:r>
          <a:r>
            <a:rPr lang="en-US" sz="1100" baseline="0">
              <a:solidFill>
                <a:sysClr val="windowText" lastClr="000000"/>
              </a:solidFill>
            </a:rPr>
            <a:t> here is less than 1, this stock is less volatile as compared to the overall market. So investing in this stock is particularly less risky when compared to the complete market.</a:t>
          </a:r>
          <a:endParaRPr lang="en-US" sz="1100">
            <a:solidFill>
              <a:sysClr val="windowText" lastClr="000000"/>
            </a:solidFil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9147E3-8451-4B07-80EE-CF1607754BE5}" name="Table1" displayName="Table1" ref="A1:N681" totalsRowShown="0" headerRowDxfId="539" dataDxfId="538">
  <tableColumns count="14">
    <tableColumn id="1" xr3:uid="{040DB57E-B4C4-439D-82CD-E1EB7B456ACF}" name="Symbol" dataDxfId="537"/>
    <tableColumn id="2" xr3:uid="{FB58D803-F70E-4314-A00F-C236D5FB24F2}" name="Series" dataDxfId="536"/>
    <tableColumn id="3" xr3:uid="{C498F7E7-4836-42D6-A57A-50DD9B6BBC79}" name="Date" dataDxfId="535"/>
    <tableColumn id="4" xr3:uid="{42F6E77A-2879-466C-9CF8-C90114162F21}" name="Prev Close" dataDxfId="534"/>
    <tableColumn id="5" xr3:uid="{03139CCD-2CF1-4082-A829-A10A2B506DB7}" name="Open Price" dataDxfId="533"/>
    <tableColumn id="6" xr3:uid="{F4F03BB9-5FF9-4D2D-8B19-D9665248C0E2}" name="High Price" dataDxfId="532"/>
    <tableColumn id="7" xr3:uid="{1199F88B-8956-464D-8B81-48126D8C7B29}" name="Low Price" dataDxfId="531"/>
    <tableColumn id="8" xr3:uid="{27623122-882C-4B74-8022-258D9B510969}" name="Last Price" dataDxfId="530"/>
    <tableColumn id="9" xr3:uid="{FF2DF2D1-5390-442F-8195-6C5D3B1567D7}" name="Close Price" dataDxfId="529"/>
    <tableColumn id="10" xr3:uid="{47A45060-D702-42A8-B630-4FE4A6327AA7}" name="Average Price" dataDxfId="528"/>
    <tableColumn id="11" xr3:uid="{3CD34E26-1F19-478A-A76C-4919D669DA91}" name="Total Traded Quantity" dataDxfId="527"/>
    <tableColumn id="12" xr3:uid="{48649152-8A8C-4E1D-9B45-B5AB96305EE2}" name="Turnover" dataDxfId="526"/>
    <tableColumn id="13" xr3:uid="{3753E2E3-73CA-46D9-8F50-D2F47352FF21}" name="No. of Trades" dataDxfId="525"/>
    <tableColumn id="14" xr3:uid="{D517809C-48CF-43D8-BF3F-9A9FF72B932A}" name="Return" dataDxfId="524" dataCellStyle="Percent">
      <calculatedColumnFormula>IF(ISERR(LN(Table1[[#This Row],[Close Price]]/I1)),"-",LN(Table1[[#This Row],[Close Price]]/I1))</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18948A-1C68-4EFE-8551-325A747C84A0}" name="Table13" displayName="Table13" ref="A1:H681" totalsRowShown="0" headerRowDxfId="523" dataDxfId="522">
  <autoFilter ref="A1:H681" xr:uid="{18048575-B84F-4695-801E-72DE5703F59F}">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71896EF4-E569-47C7-BA24-84F3A67EEC1A}" name="Date" dataDxfId="521"/>
    <tableColumn id="2" xr3:uid="{637A9094-F226-4825-8DA1-3C38963D29E4}" name="Open" dataDxfId="520"/>
    <tableColumn id="3" xr3:uid="{C578A09F-0AE6-4B28-86F2-A658FDD6677D}" name="High" dataDxfId="519"/>
    <tableColumn id="4" xr3:uid="{6E71C69A-FB9C-4203-8149-DDD227CDE391}" name="Low" dataDxfId="518"/>
    <tableColumn id="5" xr3:uid="{550857C6-D062-4457-8093-18AAC3730B3E}" name="Close" dataDxfId="517"/>
    <tableColumn id="6" xr3:uid="{2CB9E4B4-ECFA-4E3D-9985-7E0B70CCD513}" name="Shares Traded" dataDxfId="516"/>
    <tableColumn id="7" xr3:uid="{8F464649-EC87-425E-960D-33905F8817AB}" name="Turnover (Rs. Cr)" dataDxfId="515"/>
    <tableColumn id="8" xr3:uid="{EFFD608A-A093-449C-AC1F-38E226DD8E8E}" name="Return" dataDxfId="514" dataCellStyle="Percent">
      <calculatedColumnFormula>IF(ISERR(LN(Table13[[#This Row],[Close]]/E1)),"-",LN(Table13[[#This Row],[Close]]/E1))</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D8AE9D-84B6-4144-BD88-2CD5A4859886}" name="Table2" displayName="Table2" ref="A1:H681" totalsRowShown="0" headerRowDxfId="513" dataDxfId="512">
  <autoFilter ref="A1:H681" xr:uid="{45BC25A3-3BEE-44D6-96F7-56E5FD1CCB61}">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DC1BF0E-723B-4969-B40E-D1AC5A38F0BD}" name="Date" dataDxfId="511"/>
    <tableColumn id="2" xr3:uid="{B58DA543-AD94-459F-ABF1-8EA25F2D02CC}" name="Open" dataDxfId="510"/>
    <tableColumn id="3" xr3:uid="{F6DF37AC-C6F5-40EF-9B97-A014365EE48B}" name="High" dataDxfId="509"/>
    <tableColumn id="4" xr3:uid="{71C330BF-529F-4EF6-9239-C2E8EAE1A25A}" name="Low" dataDxfId="508"/>
    <tableColumn id="5" xr3:uid="{E94F4F75-2517-411B-B107-C5314DD0A5A2}" name="Close" dataDxfId="507"/>
    <tableColumn id="6" xr3:uid="{D9D6CB9B-DA8A-45E3-8500-1E5E624B0763}" name="Shares Traded" dataDxfId="506"/>
    <tableColumn id="7" xr3:uid="{77DDFE29-D72A-40DC-B676-16672AE3921D}" name="Turnover (Rs. Cr)" dataDxfId="505"/>
    <tableColumn id="8" xr3:uid="{E1E3D181-A33C-434E-A97B-F0E69FB6315E}" name="Return" dataDxfId="504" dataCellStyle="Percent">
      <calculatedColumnFormula>IF(ISERR(LN(Table2[[#This Row],[Close]]/E1)),"-",LN(Table2[[#This Row],[Close]]/E1))</calculatedColumnFormula>
    </tableColumn>
  </tableColumns>
  <tableStyleInfo name="TableStyleLight14"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809B23D-AD11-4DC7-A777-333D2BE7C023}" name="Table15" displayName="Table15" ref="A1:N681" totalsRowShown="0" headerRowDxfId="503" dataDxfId="502">
  <tableColumns count="14">
    <tableColumn id="1" xr3:uid="{22A3C407-C716-4A46-BE85-8B05824F3166}" name="Symbol" dataDxfId="501"/>
    <tableColumn id="2" xr3:uid="{4536A384-8B18-4662-8204-168CE6196EB8}" name="Series" dataDxfId="500"/>
    <tableColumn id="3" xr3:uid="{F4B94DE5-5864-4297-A85F-29BCD07DBD5F}" name="Date" dataDxfId="499"/>
    <tableColumn id="4" xr3:uid="{EEF105F8-08F8-4776-8537-5544754F44E2}" name="Prev Close" dataDxfId="498"/>
    <tableColumn id="5" xr3:uid="{17F7E3E1-B3AB-4A17-B98C-5FEC7B544993}" name="Open Price" dataDxfId="497"/>
    <tableColumn id="6" xr3:uid="{D89AA5B9-162F-47C1-9AAC-6FD80E47B5C8}" name="High Price" dataDxfId="496"/>
    <tableColumn id="7" xr3:uid="{187816C1-5557-47B5-B4A8-DBE53F4CA969}" name="Low Price" dataDxfId="495"/>
    <tableColumn id="8" xr3:uid="{982AB516-0E06-4C91-A79F-172AF4211A70}" name="Last Price" dataDxfId="494"/>
    <tableColumn id="9" xr3:uid="{B4372F2B-40C8-402E-B0E0-56F6A0C66181}" name="Close Price" dataDxfId="493"/>
    <tableColumn id="10" xr3:uid="{FC540509-2A86-4E54-8B63-68A64AB87BD8}" name="Average Price" dataDxfId="492"/>
    <tableColumn id="11" xr3:uid="{95F9F814-095F-4898-96F0-80D8D883C383}" name="Total Traded Quantity" dataDxfId="491"/>
    <tableColumn id="12" xr3:uid="{61AF1210-E972-477B-A1C7-0610FF9CE6F5}" name="Turnover" dataDxfId="490"/>
    <tableColumn id="13" xr3:uid="{5BD6A7F7-3C3B-4F16-AC2E-B71C395320F3}" name="No. of Trades" dataDxfId="489"/>
    <tableColumn id="14" xr3:uid="{5A4C7214-EF9B-4F8A-8C35-37B836E0F91F}" name="Return" dataDxfId="488" dataCellStyle="Percent">
      <calculatedColumnFormula>IF(ISERR(LN(Table15[[#This Row],[Close Price]]/I1)),"-",LN(Table15[[#This Row],[Close Price]]/I1))</calculatedColumnFormula>
    </tableColumn>
  </tableColumns>
  <tableStyleInfo name="TableStyleLight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63170A8-44D2-4FB8-B9B1-0A90BC9312C9}" name="Table136" displayName="Table136" ref="A1:H681" totalsRowShown="0" headerRowDxfId="487" dataDxfId="486">
  <autoFilter ref="A1:H681" xr:uid="{4E02FFBF-F0B3-4A09-B10D-0900C0B3DEF5}">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6718A70-545C-40F9-91A9-0D9CF017856B}" name="Date" dataDxfId="485"/>
    <tableColumn id="2" xr3:uid="{A23C32D3-8E3E-4A31-AD55-21B60DE479C1}" name="Open" dataDxfId="484"/>
    <tableColumn id="3" xr3:uid="{E7C10269-D759-4C99-B797-DB8384CBB673}" name="High" dataDxfId="483"/>
    <tableColumn id="4" xr3:uid="{B81D8391-884F-4899-8187-9BAA06811F05}" name="Low" dataDxfId="482"/>
    <tableColumn id="5" xr3:uid="{226F16E2-C923-4CA6-9C95-AAD84D9AB6B9}" name="Close" dataDxfId="481"/>
    <tableColumn id="6" xr3:uid="{743CC496-945C-4D86-8B65-1FCEDD134796}" name="Shares Traded" dataDxfId="480"/>
    <tableColumn id="7" xr3:uid="{7AE06128-EF16-4385-BCDC-901E8C008279}" name="Turnover (Rs. Cr)" dataDxfId="479"/>
    <tableColumn id="8" xr3:uid="{C0B64798-08A0-4FD2-99B0-0A79DCC0A92A}" name="Return" dataDxfId="478" dataCellStyle="Percent">
      <calculatedColumnFormula>IF(ISERR(LN(Table136[[#This Row],[Close]]/E1)),"-",LN(Table136[[#This Row],[Close]]/E1))</calculatedColumnFormula>
    </tableColumn>
  </tableColumns>
  <tableStyleInfo name="TableStyleLight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190C9FF-EBDE-4253-BF16-92DCE8DE6D6F}" name="Table27" displayName="Table27" ref="A1:H681" totalsRowShown="0" headerRowDxfId="477" dataDxfId="476">
  <autoFilter ref="A1:H681" xr:uid="{94B7AECE-C6AC-4052-841A-7EAF9794033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1830A31-E176-46A4-84F0-37E9F3065C75}" name="Date" dataDxfId="475"/>
    <tableColumn id="2" xr3:uid="{E9459105-CAEA-42A0-A5AA-F12A14AF8BAE}" name="Open" dataDxfId="474"/>
    <tableColumn id="3" xr3:uid="{74CE5984-E00D-4490-AE31-53BD7816CCFC}" name="High" dataDxfId="473"/>
    <tableColumn id="4" xr3:uid="{211AB896-D216-4360-928B-DB6D5A91BB9D}" name="Low" dataDxfId="472"/>
    <tableColumn id="5" xr3:uid="{16FCBFE2-3409-43C5-9DEF-22357CF4F080}" name="Close" dataDxfId="471"/>
    <tableColumn id="6" xr3:uid="{E41F3FE2-7946-4333-9DF1-C2A1A2042E3B}" name="Shares Traded" dataDxfId="470"/>
    <tableColumn id="7" xr3:uid="{BE7E5723-289A-4736-A0C8-C255A610516B}" name="Turnover (Rs. Cr)" dataDxfId="469"/>
    <tableColumn id="8" xr3:uid="{327BCAF9-A838-4C20-A0D4-14D9F0A5245F}" name="Return" dataDxfId="468" dataCellStyle="Percent">
      <calculatedColumnFormula>IF(ISERR(LN(Table27[[#This Row],[Close]]/E1)),"-",LN(Table27[[#This Row],[Close]]/E1))</calculatedColumnFormula>
    </tableColumn>
  </tableColumns>
  <tableStyleInfo name="TableStyleLight14"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B6DDB07-C2E4-458F-8A0C-D7F96D5F0D87}" name="Table18" displayName="Table18" ref="A1:N681" totalsRowShown="0" headerRowDxfId="467" dataDxfId="466">
  <autoFilter ref="A1:N681" xr:uid="{1372E572-A0AF-44B3-BE96-49EFAF2E540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45531282-3A46-4C9E-872C-4772D2419BE6}" name="Symbol" dataDxfId="465"/>
    <tableColumn id="2" xr3:uid="{752AE722-D712-4477-A205-E3DE43E23161}" name="Series" dataDxfId="464"/>
    <tableColumn id="3" xr3:uid="{C2024DB0-2245-4CB4-A267-B0F1D9FD9CD6}" name="Date" dataDxfId="463"/>
    <tableColumn id="4" xr3:uid="{0B755C63-0DBA-482A-B420-60A0AAC034CD}" name="Prev Close" dataDxfId="462"/>
    <tableColumn id="5" xr3:uid="{C2DB08A6-B85B-4BA8-94AB-2F7F3D8B729A}" name="Open Price" dataDxfId="461"/>
    <tableColumn id="6" xr3:uid="{83A59EBD-9EC1-42DE-9DA5-BDAA1C3AB739}" name="High Price" dataDxfId="460"/>
    <tableColumn id="7" xr3:uid="{F763E2FB-6CDA-4773-AFDD-452A5B0E5874}" name="Low Price" dataDxfId="459"/>
    <tableColumn id="8" xr3:uid="{464E507B-EF81-48C2-A847-0ED2A1BC2ABD}" name="Last Price" dataDxfId="458"/>
    <tableColumn id="9" xr3:uid="{A9B7988C-5F6F-42C4-8168-74AC5DED50B4}" name="Close Price" dataDxfId="457"/>
    <tableColumn id="10" xr3:uid="{13BB3041-4DA8-4687-9163-37CFD0485136}" name="Average Price" dataDxfId="456"/>
    <tableColumn id="11" xr3:uid="{BC072F89-CA8B-4570-8E28-63429DECB04C}" name="Total Traded Quantity" dataDxfId="455"/>
    <tableColumn id="12" xr3:uid="{38657A30-33E0-4711-93E7-5FF6D4712D0F}" name="Turnover" dataDxfId="454"/>
    <tableColumn id="13" xr3:uid="{D0348C33-EE7F-4469-B6CB-B2876E983C01}" name="No. of Trades" dataDxfId="453"/>
    <tableColumn id="14" xr3:uid="{B88D3F10-52AE-48E1-9DD1-90AA86986ACA}" name="Return" dataDxfId="452" dataCellStyle="Percent">
      <calculatedColumnFormula>IF(ISERR(LN(Table18[[#This Row],[Close Price]]/I1)),"-",LN(Table18[[#This Row],[Close Price]]/I1))</calculatedColumnFormula>
    </tableColumn>
  </tableColumns>
  <tableStyleInfo name="TableStyleLight1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0745BD9-29E0-4B44-8239-D2F0DED450BD}" name="Table139" displayName="Table139" ref="A1:H681" totalsRowShown="0" headerRowDxfId="451" dataDxfId="450">
  <autoFilter ref="A1:H681" xr:uid="{1D4225F4-1A19-4164-81BB-443A7D255553}">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FDFA5387-5DD6-4BAE-A9CA-D028CD361C8D}" name="Date" dataDxfId="449"/>
    <tableColumn id="2" xr3:uid="{416EF0E0-6C64-49B4-ADB9-966D0A834250}" name="Open" dataDxfId="448"/>
    <tableColumn id="3" xr3:uid="{E8A715DE-56A3-4B41-80A7-F9BFF498B4BB}" name="High" dataDxfId="447"/>
    <tableColumn id="4" xr3:uid="{E5E7902B-C247-4166-B9EC-FE574A26824F}" name="Low" dataDxfId="446"/>
    <tableColumn id="5" xr3:uid="{8031C7B7-C1DA-4F29-8CF0-180E00DD1D49}" name="Close" dataDxfId="445"/>
    <tableColumn id="6" xr3:uid="{AB7A2F7D-8AC8-4AF0-8CB9-A79D15E84EFE}" name="Shares Traded" dataDxfId="444"/>
    <tableColumn id="7" xr3:uid="{1F8A681B-8B49-4DB6-B179-E17D1B677A07}" name="Turnover (Rs. Cr)" dataDxfId="443"/>
    <tableColumn id="8" xr3:uid="{64D4A396-80F7-4209-9988-C6BADC550EB6}" name="Return" dataDxfId="442" dataCellStyle="Percent">
      <calculatedColumnFormula>IF(ISERR(LN(Table139[[#This Row],[Close]]/E1)),"-",LN(Table139[[#This Row],[Close]]/E1))</calculatedColumnFormula>
    </tableColumn>
  </tableColumns>
  <tableStyleInfo name="TableStyleLight1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75DB7FC-28B5-4A97-B485-B5FC0311082D}" name="Table210" displayName="Table210" ref="A1:H681" totalsRowShown="0" headerRowDxfId="441" dataDxfId="440">
  <autoFilter ref="A1:H681" xr:uid="{3A5955B5-C809-485C-BB27-2D77D84432F4}">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35058827-551D-475B-BE3F-C2C518CF27C6}" name="Date" dataDxfId="439"/>
    <tableColumn id="2" xr3:uid="{0408524A-A677-4867-A4A4-52E0CF5A92D5}" name="Open" dataDxfId="438"/>
    <tableColumn id="3" xr3:uid="{B66D8CFD-1CF0-44D4-8472-817A1F44748A}" name="High" dataDxfId="437"/>
    <tableColumn id="4" xr3:uid="{C35F5C6D-B7D3-446A-9869-D1FF210CBC5F}" name="Low" dataDxfId="436"/>
    <tableColumn id="5" xr3:uid="{F1F03A74-9E7F-4CE6-ABFE-323314A0A27C}" name="Close" dataDxfId="435"/>
    <tableColumn id="6" xr3:uid="{E58CB1AA-FAD1-44D9-9A0D-3AB882C30D1D}" name="Shares Traded" dataDxfId="434"/>
    <tableColumn id="7" xr3:uid="{C380E700-BFD6-4EF5-A37A-0650030FB21B}" name="Turnover (Rs. Cr)" dataDxfId="433"/>
    <tableColumn id="8" xr3:uid="{A65C86DF-B467-4A74-B1F0-1AB246180902}" name="Return" dataDxfId="432" dataCellStyle="Percent">
      <calculatedColumnFormula>IF(ISERR(LN(Table210[[#This Row],[Close]]/E1)),"-",LN(Table210[[#This Row],[Close]]/E1))</calculatedColumnFormula>
    </tableColumn>
  </tableColumns>
  <tableStyleInfo name="TableStyleLight14"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F7E6DC1-D0F5-464A-AFF5-ED3981AD4163}" name="Table111" displayName="Table111" ref="A1:N681" totalsRowShown="0" headerRowDxfId="431" dataDxfId="430">
  <tableColumns count="14">
    <tableColumn id="1" xr3:uid="{C327F0F6-0A77-4A31-8EE6-E9777C91A692}" name="Symbol" dataDxfId="429"/>
    <tableColumn id="2" xr3:uid="{3B6645DF-D047-4565-9542-33D3DA0D8E70}" name="Series" dataDxfId="428"/>
    <tableColumn id="3" xr3:uid="{BA03AAC8-4EFC-475E-BC36-6A1BF467AA4E}" name="Date" dataDxfId="427"/>
    <tableColumn id="4" xr3:uid="{760E920E-74E8-45A4-8143-03F9551AED10}" name="Prev Close" dataDxfId="426"/>
    <tableColumn id="5" xr3:uid="{6706CCC8-4220-44A8-A348-74058A775D09}" name="Open Price" dataDxfId="425"/>
    <tableColumn id="6" xr3:uid="{3AD58F64-BB6D-4571-943E-C7196F912242}" name="High Price" dataDxfId="424"/>
    <tableColumn id="7" xr3:uid="{4B5718E0-ADCE-46FC-B7EE-330BF0631419}" name="Low Price" dataDxfId="423"/>
    <tableColumn id="8" xr3:uid="{705F3319-57BD-4C13-8929-3BA72EC9BE90}" name="Last Price" dataDxfId="422"/>
    <tableColumn id="9" xr3:uid="{710D8F03-D7DF-45A3-8FA7-7014D2BA8388}" name="Close Price" dataDxfId="421"/>
    <tableColumn id="10" xr3:uid="{DA653B90-0316-4E18-9524-9B5CB1447FF1}" name="Average Price" dataDxfId="420"/>
    <tableColumn id="11" xr3:uid="{1CDB6C7D-CB96-4BBA-BED7-7DE808498546}" name="Total Traded Quantity" dataDxfId="419"/>
    <tableColumn id="12" xr3:uid="{51B09AA5-0669-4D3F-9AED-AC5238783415}" name="Turnover" dataDxfId="418"/>
    <tableColumn id="13" xr3:uid="{E9C5CDED-B2AA-4B27-842F-B2BC64E642F9}" name="No. of Trades" dataDxfId="417"/>
    <tableColumn id="14" xr3:uid="{BDAFD255-30D4-436E-B7D5-B99F48E8296D}" name="Return" dataDxfId="416" dataCellStyle="Percent">
      <calculatedColumnFormula>IF(ISERR(LN(Table111[[#This Row],[Close Price]]/I1)),"-",LN(Table111[[#This Row],[Close Price]]/I1))</calculatedColumnFormula>
    </tableColumn>
  </tableColumns>
  <tableStyleInfo name="TableStyleLight1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B4EF0C-75E8-4517-8F70-5D419C1C1961}" name="Table1312" displayName="Table1312" ref="A1:H681" totalsRowShown="0" headerRowDxfId="415" dataDxfId="414">
  <autoFilter ref="A1:H681" xr:uid="{EE4C46D3-B2CA-41AD-A2AE-1128F18F5105}">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1049B8F-4F7E-4FD8-BA0B-158786E70F0C}" name="Date" dataDxfId="413"/>
    <tableColumn id="2" xr3:uid="{0A5C15D8-98FB-4427-84B0-D977DD09C6F6}" name="Open" dataDxfId="412"/>
    <tableColumn id="3" xr3:uid="{6E33C7F3-A27B-4559-A6F4-4B2770F01AD2}" name="High" dataDxfId="411"/>
    <tableColumn id="4" xr3:uid="{0893D293-8156-428A-9A0B-F79101DCA181}" name="Low" dataDxfId="410"/>
    <tableColumn id="5" xr3:uid="{A5E8E086-6196-49A6-9CC8-8D07891663A7}" name="Close" dataDxfId="409"/>
    <tableColumn id="6" xr3:uid="{D00EF609-4AAC-4EA2-8846-DFAB0FDC9959}" name="Shares Traded" dataDxfId="408"/>
    <tableColumn id="7" xr3:uid="{8E6EB0B6-67B9-45B3-8832-E95A82605F18}" name="Turnover (Rs. Cr)" dataDxfId="407"/>
    <tableColumn id="8" xr3:uid="{4500DBB0-77DE-4D3F-BDF6-408DAEA5B3F7}" name="Return" dataDxfId="406" dataCellStyle="Percent">
      <calculatedColumnFormula>IF(ISERR(LN(Table1312[[#This Row],[Close]]/E1)),"-",LN(Table1312[[#This Row],[Close]]/E1))</calculatedColumnFormula>
    </tableColumn>
  </tableColumns>
  <tableStyleInfo name="TableStyleLight1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B927916-D6E6-4724-9396-E02A2C0FAA9B}" name="Table213" displayName="Table213" ref="A1:H681" totalsRowShown="0" headerRowDxfId="405" dataDxfId="404">
  <autoFilter ref="A1:H681" xr:uid="{AC2020C1-DDA7-42E1-B195-B655A6A0E1F4}">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1B603C14-2D8B-4E7E-8FDF-6B13CF444FC2}" name="Date" dataDxfId="403"/>
    <tableColumn id="2" xr3:uid="{780A14D4-2A0D-4C9C-BFF4-EED42D16560F}" name="Open" dataDxfId="402"/>
    <tableColumn id="3" xr3:uid="{A2BB5BE8-93C6-4AB3-83FB-93F6C6919A94}" name="High" dataDxfId="401"/>
    <tableColumn id="4" xr3:uid="{EC50EB10-79C2-4B05-81EF-8F1EEFE2228D}" name="Low" dataDxfId="400"/>
    <tableColumn id="5" xr3:uid="{B97589EF-7C20-42B8-9430-20E2D37E3FB3}" name="Close" dataDxfId="399"/>
    <tableColumn id="6" xr3:uid="{7F75D28B-2FC6-418B-BC45-8EE9626E9D13}" name="Shares Traded" dataDxfId="398"/>
    <tableColumn id="7" xr3:uid="{09D597B5-8F6C-4C44-BB9A-D31CB4EE55C3}" name="Turnover (Rs. Cr)" dataDxfId="397"/>
    <tableColumn id="8" xr3:uid="{0DD04B2D-7E5A-4C51-BE6D-4FBDA2139716}" name="Return" dataDxfId="396" dataCellStyle="Percent">
      <calculatedColumnFormula>IF(ISERR(LN(Table213[[#This Row],[Close]]/E1)),"-",LN(Table213[[#This Row],[Close]]/E1))</calculatedColumnFormula>
    </tableColumn>
  </tableColumns>
  <tableStyleInfo name="TableStyleLight14"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C568481-ADD2-47EC-901F-D935BF717837}" name="Table1514" displayName="Table1514" ref="A1:N681" totalsRowShown="0" headerRowDxfId="395" dataDxfId="394">
  <tableColumns count="14">
    <tableColumn id="1" xr3:uid="{1EF15A3A-04A0-4E3A-98F1-FA6DFE1737F2}" name="Symbol" dataDxfId="393"/>
    <tableColumn id="2" xr3:uid="{996DF552-9E40-4CC0-B2D9-CC33D39319AF}" name="Series" dataDxfId="392"/>
    <tableColumn id="3" xr3:uid="{5A6A31B2-59F4-4EA7-9FD0-E266FD17A715}" name="Date" dataDxfId="391"/>
    <tableColumn id="4" xr3:uid="{67A65E93-6DBD-4EDF-BA97-8BB2577155D2}" name="Prev Close" dataDxfId="390"/>
    <tableColumn id="5" xr3:uid="{B8133BE6-19A1-495B-B603-83EAE604A655}" name="Open Price" dataDxfId="389"/>
    <tableColumn id="6" xr3:uid="{AB4AA94D-D4D9-4854-9855-07B35C35EB4E}" name="High Price" dataDxfId="388"/>
    <tableColumn id="7" xr3:uid="{0E3286E0-C743-4812-A382-F15AEF24D96F}" name="Low Price" dataDxfId="387"/>
    <tableColumn id="8" xr3:uid="{B877D593-A2E4-4BED-9661-EFCBE54F7C10}" name="Last Price" dataDxfId="386"/>
    <tableColumn id="9" xr3:uid="{21496AE0-99F4-4FD2-8510-C2A2D7B15498}" name="Close Price" dataDxfId="385"/>
    <tableColumn id="10" xr3:uid="{E648EBFE-8BE5-40DC-B3A4-6DCE26251C0C}" name="Average Price" dataDxfId="384"/>
    <tableColumn id="11" xr3:uid="{C9A8BA7F-E063-4BED-90B3-E454844E63B4}" name="Total Traded Quantity" dataDxfId="383"/>
    <tableColumn id="12" xr3:uid="{6F0AA4FF-CFFA-4751-8418-2129D19C4441}" name="Turnover" dataDxfId="382"/>
    <tableColumn id="13" xr3:uid="{5A9308DE-AFAE-452A-BBB7-7C30B7B7FF2A}" name="No. of Trades" dataDxfId="381"/>
    <tableColumn id="14" xr3:uid="{AE2CD3A8-B3F1-4440-AF22-60FEDCF0A4AE}" name="Return" dataDxfId="380" dataCellStyle="Percent">
      <calculatedColumnFormula>IF(ISERR(LN(Table1514[[#This Row],[Close Price]]/I1)),"-",LN(Table1514[[#This Row],[Close Price]]/I1))</calculatedColumnFormula>
    </tableColumn>
  </tableColumns>
  <tableStyleInfo name="TableStyleLight1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72FAEFA-64AD-4D69-B1B0-6A147DEAA434}" name="Table13615" displayName="Table13615" ref="A1:H681" totalsRowShown="0" headerRowDxfId="379" dataDxfId="378">
  <autoFilter ref="A1:H681" xr:uid="{80784BFA-F429-46C3-A799-BCCA11D19BCA}">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6B341A7-FF56-42AC-9362-3430C18EF0D5}" name="Date" dataDxfId="377"/>
    <tableColumn id="2" xr3:uid="{90372750-E074-4275-BFD2-1B9ABA2BA4F0}" name="Open" dataDxfId="376"/>
    <tableColumn id="3" xr3:uid="{B7742FC8-D620-44B8-99FB-351D94829EBB}" name="High" dataDxfId="375"/>
    <tableColumn id="4" xr3:uid="{E76DB725-8F43-4D27-AF54-8526BA99C913}" name="Low" dataDxfId="374"/>
    <tableColumn id="5" xr3:uid="{0F730796-07E0-4F1E-BBCB-ACF69F8C1EC1}" name="Close" dataDxfId="373"/>
    <tableColumn id="6" xr3:uid="{FFEC61C4-5D73-432C-9E17-7494C5CF6154}" name="Shares Traded" dataDxfId="372"/>
    <tableColumn id="7" xr3:uid="{6907957A-61D9-478F-AAAC-52FEE4258FC5}" name="Turnover (Rs. Cr)" dataDxfId="371"/>
    <tableColumn id="8" xr3:uid="{FFD94C98-81E4-4A3B-A126-8F16F81350BA}" name="Return" dataDxfId="370" dataCellStyle="Percent">
      <calculatedColumnFormula>IF(ISERR(LN(Table13615[[#This Row],[Close]]/E1)),"-",LN(Table13615[[#This Row],[Close]]/E1))</calculatedColumnFormula>
    </tableColumn>
  </tableColumns>
  <tableStyleInfo name="TableStyleLight1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F5EBD8C-EDCD-4BB1-9827-95FE6594D02A}" name="Table2716" displayName="Table2716" ref="A1:H681" totalsRowShown="0" headerRowDxfId="369" dataDxfId="368">
  <autoFilter ref="A1:H681" xr:uid="{B71024A0-D35A-45AC-80EF-200C51B4BAF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208C41B-0422-410F-980C-2D93B8FE813E}" name="Date" dataDxfId="367"/>
    <tableColumn id="2" xr3:uid="{08922582-84CD-4420-97F7-838E34255122}" name="Open" dataDxfId="366"/>
    <tableColumn id="3" xr3:uid="{33824FA6-B6DB-4F22-91C5-08DCADC8E750}" name="High" dataDxfId="365"/>
    <tableColumn id="4" xr3:uid="{4A348CA3-3CED-49A9-B564-1FB55A7AAD3F}" name="Low" dataDxfId="364"/>
    <tableColumn id="5" xr3:uid="{B1D0AD27-3537-465C-B374-D0D9BF11871C}" name="Close" dataDxfId="363"/>
    <tableColumn id="6" xr3:uid="{AD92E166-B9EE-4301-95EA-E3EDD2C20211}" name="Shares Traded" dataDxfId="362"/>
    <tableColumn id="7" xr3:uid="{B4CCD1D1-B336-4282-9405-1EEE805E71AA}" name="Turnover (Rs. Cr)" dataDxfId="361"/>
    <tableColumn id="8" xr3:uid="{AE57FA08-00D2-4EA0-8537-D82F09AEE249}" name="Return" dataDxfId="360" dataCellStyle="Percent">
      <calculatedColumnFormula>IF(ISERR(LN(Table2716[[#This Row],[Close]]/E1)),"-",LN(Table2716[[#This Row],[Close]]/E1))</calculatedColumnFormula>
    </tableColumn>
  </tableColumns>
  <tableStyleInfo name="TableStyleLight14"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4DFDDBB-808E-4DC4-B8D5-52DC8F15608B}" name="Table1817" displayName="Table1817" ref="A1:N681" totalsRowShown="0" headerRowDxfId="359" dataDxfId="358">
  <tableColumns count="14">
    <tableColumn id="1" xr3:uid="{AC38403F-48C4-4AEF-B22A-46AD7C4103ED}" name="Symbol" dataDxfId="357"/>
    <tableColumn id="2" xr3:uid="{29BD2A7E-2470-45C9-A47F-BF6CDCD49CEE}" name="Series" dataDxfId="356"/>
    <tableColumn id="3" xr3:uid="{BC90295F-F5AC-40AB-B242-8E92390FE03F}" name="Date" dataDxfId="355"/>
    <tableColumn id="4" xr3:uid="{661004FE-B2E2-48C2-9C1F-EFC904C3928E}" name="Prev Close" dataDxfId="354"/>
    <tableColumn id="5" xr3:uid="{2BC0A9B3-2A6A-4361-8B33-792F4C8D2DEF}" name="Open Price" dataDxfId="353"/>
    <tableColumn id="6" xr3:uid="{325BB359-0C8C-4F26-99B6-333561EFE381}" name="High Price" dataDxfId="352"/>
    <tableColumn id="7" xr3:uid="{E3D3A534-0777-4B70-B07F-87F3E8F9A151}" name="Low Price" dataDxfId="351"/>
    <tableColumn id="8" xr3:uid="{94D6E5FD-FE48-4A0E-A464-26084BAB6F45}" name="Last Price" dataDxfId="350"/>
    <tableColumn id="9" xr3:uid="{45AC111D-75B6-481D-BC59-51BCA65051CE}" name="Close Price" dataDxfId="349"/>
    <tableColumn id="10" xr3:uid="{3AE2BF38-4EF0-4884-A332-D4D0B88DBC6F}" name="Average Price" dataDxfId="348"/>
    <tableColumn id="11" xr3:uid="{2F61F2CD-1FDD-4A92-A1AE-69ACA06B80D2}" name="Total Traded Quantity" dataDxfId="347"/>
    <tableColumn id="12" xr3:uid="{3BC271EB-D70B-4402-8C79-37A617B01770}" name="Turnover" dataDxfId="346"/>
    <tableColumn id="13" xr3:uid="{70AA56AA-3F05-48FC-999C-6860566F4A21}" name="No. of Trades" dataDxfId="345"/>
    <tableColumn id="15" xr3:uid="{76ADE294-D20A-4594-A74D-8A0486657718}" name="Return" dataDxfId="344" dataCellStyle="Percent">
      <calculatedColumnFormula>IF(ISERR(LN(Table1817[[#This Row],[Close Price]]/I1)),"-",LN(Table1817[[#This Row],[Close Price]]/I1))</calculatedColumnFormula>
    </tableColumn>
  </tableColumns>
  <tableStyleInfo name="TableStyleLight1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6E98188-2F8E-46B9-9DB3-D5C35FA7976E}" name="Table13918" displayName="Table13918" ref="A1:H681" totalsRowShown="0" headerRowDxfId="343" dataDxfId="342">
  <autoFilter ref="A1:H681" xr:uid="{D4D6946B-28AB-4A7C-8A03-F7DBD4B1334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878C709-96CD-4939-8FBA-F772352D5ED9}" name="Date" dataDxfId="341"/>
    <tableColumn id="2" xr3:uid="{BAD43BB6-8AA1-419B-B7FD-BFF06C77A220}" name="Open" dataDxfId="340"/>
    <tableColumn id="3" xr3:uid="{31FEAC36-78F8-44AD-948C-FFBF3889FCCE}" name="High" dataDxfId="339"/>
    <tableColumn id="4" xr3:uid="{BBF553F4-A2CF-4CF8-B296-EC7145947D14}" name="Low" dataDxfId="338"/>
    <tableColumn id="5" xr3:uid="{5964D855-8FFC-4DD3-899D-3BD4A15295D6}" name="Close" dataDxfId="337"/>
    <tableColumn id="6" xr3:uid="{EADEDB07-3168-4CF2-B0AF-9C0ECF82A9C0}" name="Shares Traded" dataDxfId="336"/>
    <tableColumn id="7" xr3:uid="{32A08AF0-5296-4068-8F4B-C05D2509E08B}" name="Turnover (Rs. Cr)" dataDxfId="335"/>
    <tableColumn id="8" xr3:uid="{C7BEF20E-9965-4B2D-9281-497B24FA25E0}" name="Return" dataDxfId="334" dataCellStyle="Percent">
      <calculatedColumnFormula>IF(ISERR(LN(Table13918[[#This Row],[Close]]/E1)),"-",LN(Table13918[[#This Row],[Close]]/E1))</calculatedColumnFormula>
    </tableColumn>
  </tableColumns>
  <tableStyleInfo name="TableStyleLight1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939E491-33A8-4318-AEDA-ABC8C8EE78ED}" name="Table21019" displayName="Table21019" ref="A1:H681" totalsRowShown="0" headerRowDxfId="333" dataDxfId="332">
  <autoFilter ref="A1:H681" xr:uid="{4E798345-31AC-4CDA-9916-246EF7CFCB3A}">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6D9A46D5-06AD-41A4-83CC-6FF88430A649}" name="Date" dataDxfId="331"/>
    <tableColumn id="2" xr3:uid="{3758BBBE-CE87-4324-8118-B42D3F5BC9F0}" name="Open" dataDxfId="330"/>
    <tableColumn id="3" xr3:uid="{DF3BEBF2-F927-4395-86F9-139E849CD605}" name="High" dataDxfId="329"/>
    <tableColumn id="4" xr3:uid="{554EA825-7594-48C7-876C-2E936D92CBAB}" name="Low" dataDxfId="328"/>
    <tableColumn id="5" xr3:uid="{10D151BB-365E-4E42-B74C-C9C3D9065D0C}" name="Close" dataDxfId="327"/>
    <tableColumn id="6" xr3:uid="{D882A2DC-3F61-4088-B53F-971ED039A6E3}" name="Shares Traded" dataDxfId="326"/>
    <tableColumn id="7" xr3:uid="{08CD7CE6-F863-48E9-B7EC-02131D479737}" name="Turnover (Rs. Cr)" dataDxfId="325"/>
    <tableColumn id="8" xr3:uid="{60799F28-3F2E-42FB-8768-38476A489EB4}" name="Return" dataDxfId="324" dataCellStyle="Percent">
      <calculatedColumnFormula>IF(ISERR(LN(Table21019[[#This Row],[Close]]/E1)),"-",LN(Table21019[[#This Row],[Close]]/E1))</calculatedColumnFormula>
    </tableColumn>
  </tableColumns>
  <tableStyleInfo name="TableStyleLight14"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82A2644-79DB-4CDC-9814-2E14D025D403}" name="Table120" displayName="Table120" ref="A1:N681" totalsRowShown="0" headerRowDxfId="323" dataDxfId="322">
  <tableColumns count="14">
    <tableColumn id="1" xr3:uid="{B193C73F-8DEA-441A-92F5-60122BA4EEC2}" name="Symbol" dataDxfId="321"/>
    <tableColumn id="2" xr3:uid="{AE15A524-C855-40CC-B3D6-C3EF69A172D0}" name="Series" dataDxfId="320"/>
    <tableColumn id="3" xr3:uid="{4D993C9E-4716-4689-81C5-4B56638F6971}" name="Date" dataDxfId="319"/>
    <tableColumn id="4" xr3:uid="{6C1F5985-2CA8-4C91-B6A1-3AC414CF0144}" name="Prev Close" dataDxfId="318"/>
    <tableColumn id="5" xr3:uid="{77FF230E-AE14-4CE7-BC95-EE0EC06D2CEE}" name="Open Price" dataDxfId="317"/>
    <tableColumn id="6" xr3:uid="{E33CBE31-C2A1-48B6-89D2-B8F2F03C73D2}" name="High Price" dataDxfId="316"/>
    <tableColumn id="7" xr3:uid="{AAAA5BAA-C318-4235-B751-DDEEBBA1AC7F}" name="Low Price" dataDxfId="315"/>
    <tableColumn id="8" xr3:uid="{DFAEA147-A9E7-41DD-BF4D-41E45B88A8F9}" name="Last Price" dataDxfId="314"/>
    <tableColumn id="9" xr3:uid="{2C6EC264-F24F-4961-B7FB-43D812719E2F}" name="Close Price" dataDxfId="313"/>
    <tableColumn id="10" xr3:uid="{08EFCEE7-55B3-44B0-811D-B24056744C88}" name="Average Price" dataDxfId="312"/>
    <tableColumn id="11" xr3:uid="{2A9751B0-B638-46B6-BC03-570E52DC24AF}" name="Total Traded Quantity" dataDxfId="311"/>
    <tableColumn id="12" xr3:uid="{07A6EAE8-B607-46D2-961D-929C1549A9D2}" name="Turnover" dataDxfId="310"/>
    <tableColumn id="13" xr3:uid="{8165FC6A-2E9B-4876-8392-314557F7A865}" name="No. of Trades" dataDxfId="309"/>
    <tableColumn id="14" xr3:uid="{1724E9DE-D6AF-40FB-8F7D-C1A462EC0A52}" name="Return" dataDxfId="308" dataCellStyle="Percent">
      <calculatedColumnFormula>IF(ISERR(LN(Table120[[#This Row],[Close Price]]/I1)),"-",LN(Table120[[#This Row],[Close Price]]/I1))</calculatedColumnFormula>
    </tableColumn>
  </tableColumns>
  <tableStyleInfo name="TableStyleLight1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72E4FEC-0544-4690-B8FD-BE53D18F5592}" name="Table1321" displayName="Table1321" ref="A1:H681" totalsRowShown="0" headerRowDxfId="307" dataDxfId="306">
  <autoFilter ref="A1:H681" xr:uid="{9D298B25-620A-4406-9403-818ED805BB94}">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9014892A-BFC0-4F2C-9187-DEEC7E155A63}" name="Date" dataDxfId="305"/>
    <tableColumn id="2" xr3:uid="{C3FB8A4D-DCD3-4118-A339-37FC872E8076}" name="Open" dataDxfId="304"/>
    <tableColumn id="3" xr3:uid="{5D33E292-9796-4A89-A14D-B08F6C872768}" name="High" dataDxfId="303"/>
    <tableColumn id="4" xr3:uid="{9C8D1F42-B28D-417A-B876-463EF11A2A44}" name="Low" dataDxfId="302"/>
    <tableColumn id="5" xr3:uid="{86EF7415-1D59-454B-BC9D-2EE1FCFB43C9}" name="Close" dataDxfId="301"/>
    <tableColumn id="6" xr3:uid="{53114D99-8E0B-43F2-BDFD-5B130F1B12B6}" name="Shares Traded" dataDxfId="300"/>
    <tableColumn id="7" xr3:uid="{5247042C-4ABF-490B-9CBA-804EEC278BA5}" name="Turnover (Rs. Cr)" dataDxfId="299"/>
    <tableColumn id="8" xr3:uid="{675F54AA-F8D1-44ED-ADC8-AEAFC5B03476}" name="Return" dataDxfId="298" dataCellStyle="Percent">
      <calculatedColumnFormula>IF(ISERR(LN(Table1321[[#This Row],[Close]]/E1)),"-",LN(Table1321[[#This Row],[Close]]/E1))</calculatedColumnFormula>
    </tableColumn>
  </tableColumns>
  <tableStyleInfo name="TableStyleLight1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519E33F-D8B7-44D7-B964-CB912A602D86}" name="Table222" displayName="Table222" ref="A1:H681" totalsRowShown="0" headerRowDxfId="297" dataDxfId="296">
  <autoFilter ref="A1:H681" xr:uid="{F45D6FFF-1CBC-47C2-AEB4-92435CDF285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AF4C8036-A1BF-4EC7-BE30-38C5629652AC}" name="Date" dataDxfId="295"/>
    <tableColumn id="2" xr3:uid="{7B2174CF-388F-4E84-BF6B-26F3578B855A}" name="Open" dataDxfId="294"/>
    <tableColumn id="3" xr3:uid="{23CF85A6-0106-43FE-9073-875873CD3096}" name="High" dataDxfId="293"/>
    <tableColumn id="4" xr3:uid="{90C2EE37-3A5A-4259-9EA1-B7FDA606E4E0}" name="Low" dataDxfId="292"/>
    <tableColumn id="5" xr3:uid="{E82D80F0-99AF-46B9-B6EE-E8C0879D66D2}" name="Close" dataDxfId="291"/>
    <tableColumn id="6" xr3:uid="{5AABF389-697E-4FC2-AD46-C2CB9841A9C7}" name="Shares Traded" dataDxfId="290"/>
    <tableColumn id="7" xr3:uid="{247EE9F2-5FBF-4FA0-B4A5-BD83129F628D}" name="Turnover (Rs. Cr)" dataDxfId="289"/>
    <tableColumn id="8" xr3:uid="{84E6BA67-61FD-4ED8-9E42-7C538BCED07C}" name="Return" dataDxfId="288" dataCellStyle="Percent">
      <calculatedColumnFormula>IF(ISERR(LN(Table222[[#This Row],[Close]]/E1)),"-",LN(Table222[[#This Row],[Close]]/E1))</calculatedColumnFormula>
    </tableColumn>
  </tableColumns>
  <tableStyleInfo name="TableStyleLight14"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780BBF8-E54E-494B-A11B-8ED22AC43AAC}" name="Table1523" displayName="Table1523" ref="A1:N681" totalsRowShown="0" headerRowDxfId="287" dataDxfId="286">
  <tableColumns count="14">
    <tableColumn id="1" xr3:uid="{324FEDA7-1C43-4E2C-ABC4-1EBEF45BD266}" name="Symbol" dataDxfId="285"/>
    <tableColumn id="2" xr3:uid="{DBD0E0DF-3028-49DE-98A0-2926943C10B9}" name="Series" dataDxfId="284"/>
    <tableColumn id="3" xr3:uid="{2D39620D-1810-4DE6-A60F-1884F5F2E6CE}" name="Date" dataDxfId="283"/>
    <tableColumn id="4" xr3:uid="{F2A2EF9D-BA8A-464B-A442-8FA8CDA3AD07}" name="Prev Close" dataDxfId="282"/>
    <tableColumn id="5" xr3:uid="{FCB7B52F-465A-4417-B368-70D2ABA8EA3E}" name="Open Price" dataDxfId="281"/>
    <tableColumn id="6" xr3:uid="{531051C9-D090-47B9-B982-CF8127E73CAD}" name="High Price" dataDxfId="280"/>
    <tableColumn id="7" xr3:uid="{4A9A91CF-E196-49CA-A2D1-298A719CEF67}" name="Low Price" dataDxfId="279"/>
    <tableColumn id="8" xr3:uid="{36491194-75F4-49DE-A1C9-9B7FF82C950B}" name="Last Price" dataDxfId="278"/>
    <tableColumn id="9" xr3:uid="{7806BAE9-7013-42C1-9B94-AF405D715606}" name="Close Price" dataDxfId="277"/>
    <tableColumn id="10" xr3:uid="{DEC85873-3096-4379-AED2-AE024B408DAA}" name="Average Price" dataDxfId="276"/>
    <tableColumn id="11" xr3:uid="{8006DD2E-7982-4738-B90C-EA8B44EEBF5F}" name="Total Traded Quantity" dataDxfId="275"/>
    <tableColumn id="12" xr3:uid="{A5ECA7AF-CA61-44D1-9F35-9CEB75978FCF}" name="Turnover" dataDxfId="274"/>
    <tableColumn id="13" xr3:uid="{E8E5B7CF-087D-4351-8254-FCA6DF62C59E}" name="No. of Trades" dataDxfId="273"/>
    <tableColumn id="14" xr3:uid="{B753EFB0-553C-414D-8C41-5EA62E7880AF}" name="Return" dataDxfId="272" dataCellStyle="Percent">
      <calculatedColumnFormula>IF(ISERR(LN(Table1523[[#This Row],[Close Price]]/I1)),"-",LN(Table1523[[#This Row],[Close Price]]/I1))</calculatedColumnFormula>
    </tableColumn>
  </tableColumns>
  <tableStyleInfo name="TableStyleLight1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C8ED8929-D978-4CF5-80D6-CDD1A71D21A2}" name="Table13624" displayName="Table13624" ref="A1:H681" totalsRowShown="0" headerRowDxfId="271" dataDxfId="270">
  <autoFilter ref="A1:H681" xr:uid="{8607B14A-7C26-486D-846E-BD8370810313}">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9D747CAB-F0DD-4261-B1AC-C43F69A64D01}" name="Date" dataDxfId="269"/>
    <tableColumn id="2" xr3:uid="{E5222D6F-84DE-4B11-A840-60ECBDB9BC16}" name="Open" dataDxfId="268"/>
    <tableColumn id="3" xr3:uid="{29508CB2-2907-4FA5-804D-3683A500B0C3}" name="High" dataDxfId="267"/>
    <tableColumn id="4" xr3:uid="{B4A513F6-D972-46E8-A689-21BBEF8639F3}" name="Low" dataDxfId="266"/>
    <tableColumn id="5" xr3:uid="{F6E2694A-39FE-431F-893C-547B43EBB191}" name="Close" dataDxfId="265"/>
    <tableColumn id="6" xr3:uid="{0C2D6FAF-9472-4CF0-AA30-C32D5A9749B1}" name="Shares Traded" dataDxfId="264"/>
    <tableColumn id="7" xr3:uid="{7B8120D7-3B7A-4187-8BE9-8A1EEC79ED07}" name="Turnover (Rs. Cr)" dataDxfId="263"/>
    <tableColumn id="8" xr3:uid="{E49081C9-43C5-4B0B-8C22-A00F23C9E92E}" name="Return" dataDxfId="262" dataCellStyle="Percent">
      <calculatedColumnFormula>IF(ISERR(LN(Table13624[[#This Row],[Close]]/E1)),"-",LN(Table13624[[#This Row],[Close]]/E1))</calculatedColumnFormula>
    </tableColumn>
  </tableColumns>
  <tableStyleInfo name="TableStyleLight1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C3D616D9-AF33-4933-BBD1-C12C7BEEC588}" name="Table2725" displayName="Table2725" ref="A1:H681" totalsRowShown="0" headerRowDxfId="261" dataDxfId="260">
  <autoFilter ref="A1:H681" xr:uid="{14DDEC3C-C461-478A-A332-904831D6951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5192A925-A31B-4FD0-86EA-887D0D436449}" name="Date" dataDxfId="259"/>
    <tableColumn id="2" xr3:uid="{0EEA28FB-2DE1-4799-A69E-E535203DF032}" name="Open" dataDxfId="258"/>
    <tableColumn id="3" xr3:uid="{6C09A5BB-075A-4016-9EE8-666AF11DD612}" name="High" dataDxfId="257"/>
    <tableColumn id="4" xr3:uid="{C36A0244-3561-485D-A623-E2C02C6B292C}" name="Low" dataDxfId="256"/>
    <tableColumn id="5" xr3:uid="{6260BBCB-F8C0-4D8C-B4E8-A20FC00543AB}" name="Close" dataDxfId="255"/>
    <tableColumn id="6" xr3:uid="{94B8C2EE-2159-4541-BBEC-9D97F2E0D3DD}" name="Shares Traded" dataDxfId="254"/>
    <tableColumn id="7" xr3:uid="{CA36637A-1C93-46D3-B379-0D106192FCCE}" name="Turnover (Rs. Cr)" dataDxfId="253"/>
    <tableColumn id="8" xr3:uid="{318F59FD-428F-4F1A-B74E-359362B09B7F}" name="Return" dataDxfId="252" dataCellStyle="Percent">
      <calculatedColumnFormula>IF(ISERR(LN(Table2725[[#This Row],[Close]]/E1)),"-",LN(Table2725[[#This Row],[Close]]/E1))</calculatedColumnFormula>
    </tableColumn>
  </tableColumns>
  <tableStyleInfo name="TableStyleLight14" showFirstColumn="0" showLastColumn="0" showRowStripes="0"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2EE0CDA3-4A2F-49A4-931B-D65BF3A1C432}" name="Table1826" displayName="Table1826" ref="A1:N681" totalsRowShown="0" headerRowDxfId="251" dataDxfId="250">
  <tableColumns count="14">
    <tableColumn id="1" xr3:uid="{C362CFDF-8D44-4ADD-90AE-7D2619EFB457}" name="Symbol" dataDxfId="249"/>
    <tableColumn id="2" xr3:uid="{5FCC178D-9990-480B-BBEC-7F8D159064BD}" name="Series" dataDxfId="248"/>
    <tableColumn id="3" xr3:uid="{14F9F6A2-946A-4C34-97F3-E62DA43C3536}" name="Date" dataDxfId="247"/>
    <tableColumn id="4" xr3:uid="{CB4A8EBA-43CE-4EA7-9BFB-93D3E15AF45F}" name="Prev Close" dataDxfId="246"/>
    <tableColumn id="5" xr3:uid="{EB907D21-C777-4B4A-9951-C9701270C245}" name="Open Price" dataDxfId="245"/>
    <tableColumn id="6" xr3:uid="{C09B9DC4-06F4-4C90-9DF5-8F74259BA6A8}" name="High Price" dataDxfId="244"/>
    <tableColumn id="7" xr3:uid="{81DA1A81-39BD-40C0-80FE-AB989B178D7C}" name="Low Price" dataDxfId="243"/>
    <tableColumn id="8" xr3:uid="{A2E4809C-4EB4-4ECB-9F2F-450E0F9CB29A}" name="Last Price" dataDxfId="242"/>
    <tableColumn id="9" xr3:uid="{8CAC88FE-BF67-4068-9394-F6F451CC274B}" name="Close Price" dataDxfId="241"/>
    <tableColumn id="10" xr3:uid="{9ADD2B20-2193-4BBB-9421-808F33B9285D}" name="Average Price" dataDxfId="240"/>
    <tableColumn id="11" xr3:uid="{F41E7E18-3384-4057-A8BB-372E294E3FA2}" name="Total Traded Quantity" dataDxfId="239"/>
    <tableColumn id="12" xr3:uid="{12B0650F-F296-4F8F-B542-CC7947F07670}" name="Turnover" dataDxfId="238"/>
    <tableColumn id="13" xr3:uid="{3B190FBD-0479-4AF7-9A1C-D5C35409E196}" name="No. of Trades" dataDxfId="237"/>
    <tableColumn id="14" xr3:uid="{D57B415C-2A1E-4B37-A9A6-781D98F7B5E5}" name="Return" dataDxfId="236" dataCellStyle="Percent">
      <calculatedColumnFormula>IF(ISERR(LN(Table1826[[#This Row],[Close Price]]/I1)),"-",LN(Table1826[[#This Row],[Close Price]]/I1))</calculatedColumnFormula>
    </tableColumn>
  </tableColumns>
  <tableStyleInfo name="TableStyleLight1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5050103-0236-46C6-B27A-5C2AAF6AA889}" name="Table13927" displayName="Table13927" ref="A1:H681" totalsRowShown="0" headerRowDxfId="235" dataDxfId="234">
  <autoFilter ref="A1:H681" xr:uid="{7FA692B8-6663-4D75-B288-221F2E96218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A74EE3E-2ED5-411B-8582-1099AA318881}" name="Date" dataDxfId="233"/>
    <tableColumn id="2" xr3:uid="{FF9C556D-69C2-4D26-9006-EFCB84A6F0C2}" name="Open" dataDxfId="232"/>
    <tableColumn id="3" xr3:uid="{578A06BC-7061-4693-A621-0548863FEBEE}" name="High" dataDxfId="231"/>
    <tableColumn id="4" xr3:uid="{54DBA698-6FDD-486C-9861-05C110D2D341}" name="Low" dataDxfId="230"/>
    <tableColumn id="5" xr3:uid="{EE01A6D6-CBF6-4091-BEB1-6E5715D02D7F}" name="Close" dataDxfId="229"/>
    <tableColumn id="6" xr3:uid="{B9802D79-73F3-4BFA-9C0C-AF6FD8022FC8}" name="Shares Traded" dataDxfId="228"/>
    <tableColumn id="7" xr3:uid="{A083A5A4-508D-4572-A242-B7873D4689B4}" name="Turnover (Rs. Cr)" dataDxfId="227"/>
    <tableColumn id="8" xr3:uid="{B5244C19-0982-4A81-912F-4B1F8E2D191D}" name="Return" dataDxfId="226" dataCellStyle="Percent">
      <calculatedColumnFormula>IF(ISERR(LN(Table13927[[#This Row],[Close]]/E1)),"-",LN(Table13927[[#This Row],[Close]]/E1))</calculatedColumnFormula>
    </tableColumn>
  </tableColumns>
  <tableStyleInfo name="TableStyleLight1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BDDDB9D1-B53D-4F61-80A8-1E4B2DE0F433}" name="Table21028" displayName="Table21028" ref="A1:H681" totalsRowShown="0" headerRowDxfId="225" dataDxfId="224">
  <autoFilter ref="A1:H681" xr:uid="{BAC8BE59-2083-44BA-A337-A1F75686714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A2A50293-9CDD-4D34-9483-BB335266C2CE}" name="Date" dataDxfId="223"/>
    <tableColumn id="2" xr3:uid="{7DA18F50-4E9B-4A8D-877D-EE4FE5C3AB79}" name="Open" dataDxfId="222"/>
    <tableColumn id="3" xr3:uid="{867B0CE4-1678-4832-B620-A8B03A12EABB}" name="High" dataDxfId="221"/>
    <tableColumn id="4" xr3:uid="{833E04C3-A785-43AB-B089-EB593A81CD1B}" name="Low" dataDxfId="220"/>
    <tableColumn id="5" xr3:uid="{A6001A38-332F-4AAA-9092-F7878FC9BE17}" name="Close" dataDxfId="219"/>
    <tableColumn id="6" xr3:uid="{896927CD-FD13-441E-B5B5-EB2E84BBBC5D}" name="Shares Traded" dataDxfId="218"/>
    <tableColumn id="7" xr3:uid="{D3B1E946-9932-439F-8AF4-5A1ACA2CC726}" name="Turnover (Rs. Cr)" dataDxfId="217"/>
    <tableColumn id="8" xr3:uid="{6B5656F0-E0E6-4EC8-8E09-29173DBDE111}" name="Return" dataDxfId="216" dataCellStyle="Percent">
      <calculatedColumnFormula>IF(ISERR(LN(Table21028[[#This Row],[Close]]/E1)),"-",LN(Table21028[[#This Row],[Close]]/E1))</calculatedColumnFormula>
    </tableColumn>
  </tableColumns>
  <tableStyleInfo name="TableStyleLight14" showFirstColumn="0" showLastColumn="0" showRowStripes="0"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A4E07371-5B72-4E0C-A533-A35DC753B615}" name="Table129" displayName="Table129" ref="A1:N681" totalsRowShown="0" headerRowDxfId="215" dataDxfId="214">
  <tableColumns count="14">
    <tableColumn id="1" xr3:uid="{C396342F-4108-4FC5-A410-952638148907}" name="Symbol" dataDxfId="213"/>
    <tableColumn id="2" xr3:uid="{9E7F5B39-E94D-4FDE-AE07-F41D46113406}" name="Series" dataDxfId="212"/>
    <tableColumn id="3" xr3:uid="{0B92F3D4-3601-4149-B10B-A27454CB5450}" name="Date" dataDxfId="211"/>
    <tableColumn id="4" xr3:uid="{81B1EAFA-67FB-47B9-BB3E-023652B3063E}" name="Prev Close" dataDxfId="210"/>
    <tableColumn id="5" xr3:uid="{44FBEE72-B61E-4AC1-BBF6-8F889E7F5213}" name="Open Price" dataDxfId="209"/>
    <tableColumn id="6" xr3:uid="{521B6E7B-0E83-4CE3-B804-23B7010AAAE9}" name="High Price" dataDxfId="208"/>
    <tableColumn id="7" xr3:uid="{002A30B9-C3F5-4962-B922-F1E933FE46D8}" name="Low Price" dataDxfId="207"/>
    <tableColumn id="8" xr3:uid="{17A310B7-F3EF-40AE-89AA-00D37F28F5DF}" name="Last Price" dataDxfId="206"/>
    <tableColumn id="9" xr3:uid="{B61FE58E-5905-4674-8766-7A81272B89C6}" name="Close Price" dataDxfId="205"/>
    <tableColumn id="10" xr3:uid="{2DCBAB6F-9A8F-49B8-BE3B-0E3827652BFF}" name="Average Price" dataDxfId="204"/>
    <tableColumn id="11" xr3:uid="{3107BF7C-F357-4D67-8E21-1CFC9002B601}" name="Total Traded Quantity" dataDxfId="203"/>
    <tableColumn id="12" xr3:uid="{E32B69F0-DA85-46C6-B488-C5E87BCCE51C}" name="Turnover" dataDxfId="202"/>
    <tableColumn id="13" xr3:uid="{B8C5D860-F091-42C0-B141-1721D487A6B5}" name="No. of Trades" dataDxfId="201"/>
    <tableColumn id="14" xr3:uid="{1E166E21-0EB5-492D-9141-5D070801C2E4}" name="Return" dataDxfId="200" dataCellStyle="Percent">
      <calculatedColumnFormula>IF(ISERR(LN(Table129[[#This Row],[Close Price]]/I1)),"-",LN(Table129[[#This Row],[Close Price]]/I1))</calculatedColumnFormula>
    </tableColumn>
  </tableColumns>
  <tableStyleInfo name="TableStyleLight14"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58A81AEF-7D91-4D90-9977-E0F1A9931C66}" name="Table1330" displayName="Table1330" ref="A1:H681" totalsRowShown="0" headerRowDxfId="199" dataDxfId="198">
  <autoFilter ref="A1:H681" xr:uid="{C3EFBFC2-8CF0-4367-94B9-95724C449C3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9D4194C7-11D5-4032-B8A5-DFB1C75BC4A5}" name="Date" dataDxfId="197"/>
    <tableColumn id="2" xr3:uid="{109713E5-8EAF-42E2-84FF-9F4793C28849}" name="Open" dataDxfId="196"/>
    <tableColumn id="3" xr3:uid="{7D207490-F976-46EE-BEDA-66EAFE49EC50}" name="High" dataDxfId="195"/>
    <tableColumn id="4" xr3:uid="{28DD3E88-78AF-410D-9D13-DE168B8FD48C}" name="Low" dataDxfId="194"/>
    <tableColumn id="5" xr3:uid="{6E316CEC-F1EF-4EC2-B7BF-068FBFA4A06D}" name="Close" dataDxfId="193"/>
    <tableColumn id="6" xr3:uid="{2A3B3BE3-9E0B-44AC-902B-691872D0F2D1}" name="Shares Traded" dataDxfId="192"/>
    <tableColumn id="7" xr3:uid="{54DCB881-3DFC-41BF-A5BE-250C387ABEE7}" name="Turnover (Rs. Cr)" dataDxfId="191"/>
    <tableColumn id="8" xr3:uid="{31CE814C-2EF2-4960-BF9A-C9CCAB9A9278}" name="Return" dataDxfId="190" dataCellStyle="Percent">
      <calculatedColumnFormula>IF(ISERR(LN(Table1330[[#This Row],[Close]]/E1)),"-",LN(Table1330[[#This Row],[Close]]/E1))</calculatedColumnFormula>
    </tableColumn>
  </tableColumns>
  <tableStyleInfo name="TableStyleLight1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9CD93EBB-039B-4C78-A575-D8D57ABC6CDA}" name="Table231" displayName="Table231" ref="A1:H681" totalsRowShown="0" headerRowDxfId="189" dataDxfId="188">
  <autoFilter ref="A1:H681" xr:uid="{7B0E285B-BCA8-4BE5-989D-18DAA0264E2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F841C88-A6E0-4AE7-A6C3-553B23DB05F0}" name="Date" dataDxfId="187"/>
    <tableColumn id="2" xr3:uid="{F33E3715-AE6B-4DE1-BAA9-04A3B8AC276C}" name="Open" dataDxfId="186"/>
    <tableColumn id="3" xr3:uid="{AD2F9847-C43F-4094-8FB9-231B92BC996C}" name="High" dataDxfId="185"/>
    <tableColumn id="4" xr3:uid="{F73CC454-AA5D-44A1-8AC0-21160124B25B}" name="Low" dataDxfId="184"/>
    <tableColumn id="5" xr3:uid="{043893BE-3B6C-4131-BCF0-689DBD858094}" name="Close" dataDxfId="183"/>
    <tableColumn id="6" xr3:uid="{A69B78C4-9C81-4C28-BDEC-945522164543}" name="Shares Traded" dataDxfId="182"/>
    <tableColumn id="7" xr3:uid="{F2371827-CD7D-4E6E-9A81-08B60FA69669}" name="Turnover (Rs. Cr)" dataDxfId="181"/>
    <tableColumn id="8" xr3:uid="{98DFA258-B191-4A13-8004-1C62F2929507}" name="Return" dataDxfId="180" dataCellStyle="Percent">
      <calculatedColumnFormula>IF(ISERR(LN(Table231[[#This Row],[Close]]/E1)),"-",LN(Table231[[#This Row],[Close]]/E1))</calculatedColumnFormula>
    </tableColumn>
  </tableColumns>
  <tableStyleInfo name="TableStyleLight14" showFirstColumn="0" showLastColumn="0" showRowStripes="0"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DAAE345-9808-42F0-95B0-65C57F43169F}" name="Table1532" displayName="Table1532" ref="A1:N681" totalsRowShown="0" headerRowDxfId="179" dataDxfId="178">
  <tableColumns count="14">
    <tableColumn id="1" xr3:uid="{5B28A52E-15A5-4A7C-A917-9894F777E780}" name="Symbol" dataDxfId="177"/>
    <tableColumn id="2" xr3:uid="{E7383379-2601-47CB-B6EC-14A0F657CCF6}" name="Series" dataDxfId="176"/>
    <tableColumn id="3" xr3:uid="{C44AE572-80A1-4B99-B931-375CC69EF919}" name="Date" dataDxfId="175"/>
    <tableColumn id="4" xr3:uid="{B248AFF4-8625-4648-A5EB-5549FDFDD640}" name="Prev Close" dataDxfId="174"/>
    <tableColumn id="5" xr3:uid="{F9C27525-2715-45D3-93D0-97DD31672357}" name="Open Price" dataDxfId="173"/>
    <tableColumn id="6" xr3:uid="{D1676C69-E167-462E-97F9-4672B14AE5A0}" name="High Price" dataDxfId="172"/>
    <tableColumn id="7" xr3:uid="{46708171-6CC1-46DE-A63B-7CCE35C7E833}" name="Low Price" dataDxfId="171"/>
    <tableColumn id="8" xr3:uid="{F2A0A42F-8D2E-4545-9EA1-D8E0055F683B}" name="Last Price" dataDxfId="170"/>
    <tableColumn id="9" xr3:uid="{AEDFE362-C786-4419-A7FC-F728B1F576E3}" name="Close Price" dataDxfId="169"/>
    <tableColumn id="10" xr3:uid="{58B786E8-82C2-446C-A693-D26D3D41DC0D}" name="Average Price" dataDxfId="168"/>
    <tableColumn id="11" xr3:uid="{1D503C23-F469-493B-B9E1-CFDF9BBF2E93}" name="Total Traded Quantity" dataDxfId="167"/>
    <tableColumn id="12" xr3:uid="{5F2DB892-D916-454A-9402-EEB5E2185295}" name="Turnover" dataDxfId="166"/>
    <tableColumn id="13" xr3:uid="{789E7DE1-00E6-4A34-8D68-4981F8E6F1FB}" name="No. of Trades" dataDxfId="165"/>
    <tableColumn id="14" xr3:uid="{3BBA6ED6-208B-4E55-8C84-50278E1BE1CC}" name="Return" dataDxfId="164" dataCellStyle="Percent">
      <calculatedColumnFormula>IF(ISERR(LN(Table1532[[#This Row],[Close Price]]/I1)),"-",LN(Table1532[[#This Row],[Close Price]]/I1))</calculatedColumnFormula>
    </tableColumn>
  </tableColumns>
  <tableStyleInfo name="TableStyleLight1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6C99CB69-D55C-429A-83A1-154097F8EFCF}" name="Table13633" displayName="Table13633" ref="A1:H681" totalsRowShown="0" headerRowDxfId="163" dataDxfId="162">
  <autoFilter ref="A1:H681" xr:uid="{8C1B18D6-FE61-44AF-AF5A-F83AA3BABCC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256223BA-3EEB-4445-8563-6EA16FB3B298}" name="Date" dataDxfId="161"/>
    <tableColumn id="2" xr3:uid="{605A5602-1ADA-4FD0-B503-CE125D1C18DA}" name="Open" dataDxfId="160"/>
    <tableColumn id="3" xr3:uid="{76168518-9B41-424C-9B81-85E294EBB2E1}" name="High" dataDxfId="159"/>
    <tableColumn id="4" xr3:uid="{8EF1F413-099F-40D1-8057-2FDAE263DEC7}" name="Low" dataDxfId="158"/>
    <tableColumn id="5" xr3:uid="{F534B1E0-A04D-4DEB-93D9-3D1AAD627AB9}" name="Close" dataDxfId="157"/>
    <tableColumn id="6" xr3:uid="{B1E7BB63-CCFD-4DD0-B336-91D56A1D537B}" name="Shares Traded" dataDxfId="156"/>
    <tableColumn id="7" xr3:uid="{5DFAE02F-FFE7-40FD-844F-78470D0C6F58}" name="Turnover (Rs. Cr)" dataDxfId="155"/>
    <tableColumn id="8" xr3:uid="{9075CD95-0211-414C-A027-703EF9EDF313}" name="Return" dataDxfId="154" dataCellStyle="Percent">
      <calculatedColumnFormula>IF(ISERR(LN(Table13633[[#This Row],[Close]]/E1)),"-",LN(Table13633[[#This Row],[Close]]/E1))</calculatedColumnFormula>
    </tableColumn>
  </tableColumns>
  <tableStyleInfo name="TableStyleLight1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3E677AE-D754-4D5F-BCDF-C7FD90FD1481}" name="Table2734" displayName="Table2734" ref="A1:H681" totalsRowShown="0" headerRowDxfId="153" dataDxfId="152">
  <autoFilter ref="A1:H681" xr:uid="{7B2E427D-572F-4008-A927-625F4F277B7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26577A1-CC59-4674-A369-5CE82A2224D3}" name="Date" dataDxfId="151"/>
    <tableColumn id="2" xr3:uid="{DB1EFAA1-09A4-47ED-8CA4-E0E79177080C}" name="Open" dataDxfId="150"/>
    <tableColumn id="3" xr3:uid="{C41E4591-A1F9-40E8-85CD-3D43A6D58D98}" name="High" dataDxfId="149"/>
    <tableColumn id="4" xr3:uid="{3AC495B2-A132-46F0-A3E5-EBFBE6F04D2C}" name="Low" dataDxfId="148"/>
    <tableColumn id="5" xr3:uid="{4C5239E9-F93E-4D87-8214-99C5B3B28390}" name="Close" dataDxfId="147"/>
    <tableColumn id="6" xr3:uid="{E5E8610C-00A9-4CF7-8447-9DE02A6A33CB}" name="Shares Traded" dataDxfId="146"/>
    <tableColumn id="7" xr3:uid="{7D4FE988-B8F4-4C90-84F0-B3021943774D}" name="Turnover (Rs. Cr)" dataDxfId="145"/>
    <tableColumn id="8" xr3:uid="{2E6BC409-8EA9-4D6B-9C69-887E7E84FD2D}" name="Return" dataDxfId="144" dataCellStyle="Percent">
      <calculatedColumnFormula>IF(ISERR(LN(Table2734[[#This Row],[Close]]/E1)),"-",LN(Table2734[[#This Row],[Close]]/E1))</calculatedColumnFormula>
    </tableColumn>
  </tableColumns>
  <tableStyleInfo name="TableStyleLight14" showFirstColumn="0" showLastColumn="0" showRowStripes="0"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C2751B3-FE08-414A-B1F4-8383F5F6CA7B}" name="Table1835" displayName="Table1835" ref="A1:N681" totalsRowShown="0" headerRowDxfId="143" dataDxfId="142">
  <tableColumns count="14">
    <tableColumn id="1" xr3:uid="{03E2EBD5-4E82-417D-A6D4-6CDAEF5EBA55}" name="Symbol" dataDxfId="141"/>
    <tableColumn id="2" xr3:uid="{F0DC63B8-AD69-4D2F-B2FA-195C0636A8B8}" name="Series" dataDxfId="140"/>
    <tableColumn id="3" xr3:uid="{04F2F531-F2AB-4D03-BA90-85404080716B}" name="Date" dataDxfId="139"/>
    <tableColumn id="4" xr3:uid="{466BB5B3-A99D-469C-A415-96E190C8F1B0}" name="Prev Close" dataDxfId="138"/>
    <tableColumn id="5" xr3:uid="{DE6FCE1E-FCDA-4EC6-8774-023F19E0C578}" name="Open Price" dataDxfId="137"/>
    <tableColumn id="6" xr3:uid="{446583E5-5018-429B-931D-3204B58FD9E1}" name="High Price" dataDxfId="136"/>
    <tableColumn id="7" xr3:uid="{238A97D4-95D8-4D2A-BE5F-94B14457EA74}" name="Low Price" dataDxfId="135"/>
    <tableColumn id="8" xr3:uid="{7F16E979-9D07-4485-9A26-315D735579EB}" name="Last Price" dataDxfId="134"/>
    <tableColumn id="9" xr3:uid="{F83BA390-6E00-4BBE-88BE-58CC1EBE59E5}" name="Close Price" dataDxfId="133"/>
    <tableColumn id="10" xr3:uid="{2F7142A5-27BD-4AA3-BDE3-95F65E6307D7}" name="Average Price" dataDxfId="132"/>
    <tableColumn id="11" xr3:uid="{7AD81AFB-23AF-4A64-8C8F-61F5948DC012}" name="Total Traded Quantity" dataDxfId="131"/>
    <tableColumn id="12" xr3:uid="{EA920898-2A3C-4432-9A7A-2C12F6034002}" name="Turnover" dataDxfId="130"/>
    <tableColumn id="13" xr3:uid="{27257995-4AF7-4485-A5A4-3368955FA4A4}" name="No. of Trades" dataDxfId="129"/>
    <tableColumn id="14" xr3:uid="{5216D932-2751-47DF-A3AF-2A67848FE2DB}" name="Return" dataDxfId="128" dataCellStyle="Percent">
      <calculatedColumnFormula>IF(ISERR(LN(Table1835[[#This Row],[Close Price]]/I1)),"-",LN(Table1835[[#This Row],[Close Price]]/I1))</calculatedColumnFormula>
    </tableColumn>
  </tableColumns>
  <tableStyleInfo name="TableStyleLight1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E482BCE0-6F57-4E31-9E27-8C32ABD1C04C}" name="Table13936" displayName="Table13936" ref="A1:H681" totalsRowShown="0" headerRowDxfId="127" dataDxfId="126">
  <autoFilter ref="A1:H681" xr:uid="{A9714122-0786-4BF6-A034-86B63F00EEA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9540F07-58B1-4455-A0B1-36136E60D454}" name="Date" dataDxfId="125"/>
    <tableColumn id="2" xr3:uid="{074FC41E-605F-468E-AE0B-BFBFA5E591E6}" name="Open" dataDxfId="124"/>
    <tableColumn id="3" xr3:uid="{51DE88CB-D68F-4BD8-985A-120CD5F0C0A6}" name="High" dataDxfId="123"/>
    <tableColumn id="4" xr3:uid="{59440485-2252-4A14-9798-1E74C60FCAE3}" name="Low" dataDxfId="122"/>
    <tableColumn id="5" xr3:uid="{A8CA2C7E-C447-4717-818E-653B88E55436}" name="Close" dataDxfId="121"/>
    <tableColumn id="6" xr3:uid="{98A71B66-43CD-46EA-87F9-8E99DBC0856A}" name="Shares Traded" dataDxfId="120"/>
    <tableColumn id="7" xr3:uid="{246E5F73-6741-466C-804E-6025177A6520}" name="Turnover (Rs. Cr)" dataDxfId="119"/>
    <tableColumn id="8" xr3:uid="{9C40EFDA-E6F5-407A-B4C8-B580CFDC2CD6}" name="Return" dataDxfId="118" dataCellStyle="Percent">
      <calculatedColumnFormula>IF(ISERR(LN(Table13936[[#This Row],[Close]]/E1)),"-",LN(Table13936[[#This Row],[Close]]/E1))</calculatedColumnFormula>
    </tableColumn>
  </tableColumns>
  <tableStyleInfo name="TableStyleLight1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6D1F9338-49C8-4B3F-A084-12FA2AD17F0D}" name="Table21037" displayName="Table21037" ref="A1:H681" totalsRowShown="0" headerRowDxfId="117" dataDxfId="116">
  <autoFilter ref="A1:H681" xr:uid="{4839A0AF-7EC7-4493-88EB-4F5BD1EFD33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93C09B4D-47D8-4BFC-909E-44117DC88609}" name="Date" dataDxfId="115"/>
    <tableColumn id="2" xr3:uid="{B988AAD1-7794-4D3B-BF80-1EB9540013E7}" name="Open" dataDxfId="114"/>
    <tableColumn id="3" xr3:uid="{BC8B81D9-599D-406C-86A2-26A05E0CB3F2}" name="High" dataDxfId="113"/>
    <tableColumn id="4" xr3:uid="{718CB12F-8062-4DAF-9C6F-31FF00FEA64A}" name="Low" dataDxfId="112"/>
    <tableColumn id="5" xr3:uid="{150DA55E-AD9C-4F66-B20A-38E3E27B32FC}" name="Close" dataDxfId="111"/>
    <tableColumn id="6" xr3:uid="{687DDB06-6A26-40B3-AA18-743E4C85ADF3}" name="Shares Traded" dataDxfId="110"/>
    <tableColumn id="7" xr3:uid="{BA1306A7-E3D6-4184-B9B0-F99CDD030857}" name="Turnover (Rs. Cr)" dataDxfId="109"/>
    <tableColumn id="8" xr3:uid="{933CD8BC-3DF4-4C89-A30B-4D4648A679BA}" name="Return" dataDxfId="108" dataCellStyle="Percent">
      <calculatedColumnFormula>IF(ISERR(LN(Table21037[[#This Row],[Close]]/E1)),"-",LN(Table21037[[#This Row],[Close]]/E1))</calculatedColumnFormula>
    </tableColumn>
  </tableColumns>
  <tableStyleInfo name="TableStyleLight14" showFirstColumn="0" showLastColumn="0" showRowStripes="0"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3CF54AB9-998B-4CC3-8476-8D7460D894A8}" name="Table138" displayName="Table138" ref="A1:N681" totalsRowShown="0" headerRowDxfId="107" dataDxfId="106">
  <tableColumns count="14">
    <tableColumn id="1" xr3:uid="{F91283BA-BB04-4AE6-8E61-1954A8683B46}" name="Symbol" dataDxfId="105"/>
    <tableColumn id="2" xr3:uid="{DCB60313-23BE-4FDD-9718-77DDB0224AA3}" name="Series" dataDxfId="104"/>
    <tableColumn id="3" xr3:uid="{1A44027C-30B4-43AC-A6E2-ACA62FE22D30}" name="Date" dataDxfId="103"/>
    <tableColumn id="4" xr3:uid="{A5CB32E5-21E8-4BC9-89B0-A68B6E039EC6}" name="Prev Close" dataDxfId="102"/>
    <tableColumn id="5" xr3:uid="{1D447D7E-CDD6-40A6-8E0A-DDBDEE116D52}" name="Open Price" dataDxfId="101"/>
    <tableColumn id="6" xr3:uid="{C5CB0CA1-9AB9-4494-BE86-06D288E1B039}" name="High Price" dataDxfId="100"/>
    <tableColumn id="7" xr3:uid="{6EFB7B38-9665-4F97-82C6-91E78643DE62}" name="Low Price" dataDxfId="99"/>
    <tableColumn id="8" xr3:uid="{C7C9ACC1-C578-4CD9-A9A6-4E4AB19BE940}" name="Last Price" dataDxfId="98"/>
    <tableColumn id="9" xr3:uid="{CE602B61-B1A2-4BCA-8FF3-34B76B14ACFF}" name="Close Price" dataDxfId="97"/>
    <tableColumn id="10" xr3:uid="{CD83D530-D902-4028-B541-2BCC45E9646C}" name="Average Price" dataDxfId="96"/>
    <tableColumn id="11" xr3:uid="{EA12BA8C-3D58-4BD5-9BCA-A9DB706810E9}" name="Total Traded Quantity" dataDxfId="95"/>
    <tableColumn id="12" xr3:uid="{B38EF154-38CF-4801-8859-43379556E21E}" name="Turnover" dataDxfId="94"/>
    <tableColumn id="13" xr3:uid="{C252A62B-799D-497A-B928-BABA37260E6A}" name="No. of Trades" dataDxfId="93"/>
    <tableColumn id="14" xr3:uid="{B05EE884-468D-442A-B49E-22B448AB3342}" name="Return" dataDxfId="92" dataCellStyle="Percent">
      <calculatedColumnFormula>IF(ISERR(LN(Table138[[#This Row],[Close Price]]/I1)),"-",LN(Table138[[#This Row],[Close Price]]/I1))</calculatedColumnFormula>
    </tableColumn>
  </tableColumns>
  <tableStyleInfo name="TableStyleLight1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69827FC-77DC-4108-A8C5-EF60823A3098}" name="Table1339" displayName="Table1339" ref="A1:H681" totalsRowShown="0" headerRowDxfId="91" dataDxfId="90">
  <autoFilter ref="A1:H681" xr:uid="{23A6DA73-3553-4AB7-9C3C-C6F1520FCE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DB20B39C-9317-4FED-AA8E-9E07AD025197}" name="Date" dataDxfId="89"/>
    <tableColumn id="2" xr3:uid="{205B74AD-F005-4C23-9182-0C61659683B2}" name="Open" dataDxfId="88"/>
    <tableColumn id="3" xr3:uid="{86054105-BAA8-4759-B4A4-E54F61922A8D}" name="High" dataDxfId="87"/>
    <tableColumn id="4" xr3:uid="{AC8BBD81-2898-4786-969F-8C571D98EE2F}" name="Low" dataDxfId="86"/>
    <tableColumn id="5" xr3:uid="{A5EF0CED-44E4-4A07-BD5B-089A82C21932}" name="Close" dataDxfId="85"/>
    <tableColumn id="6" xr3:uid="{D5FD8388-AE9C-478F-9C49-5A5491ACEAD1}" name="Shares Traded" dataDxfId="84"/>
    <tableColumn id="7" xr3:uid="{ED34B7AC-3C9F-4A41-A0D3-EAF3F074AB17}" name="Turnover (Rs. Cr)" dataDxfId="83"/>
    <tableColumn id="8" xr3:uid="{8B0EB7C7-39D0-4DCC-9E04-8EE8256A8B7C}" name="Return" dataDxfId="82" dataCellStyle="Percent">
      <calculatedColumnFormula>IF(ISERR(LN(Table1339[[#This Row],[Close]]/E1)),"-",LN(Table1339[[#This Row],[Close]]/E1))</calculatedColumnFormula>
    </tableColumn>
  </tableColumns>
  <tableStyleInfo name="TableStyleLight1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72FF4E0E-3D17-4DB1-91B8-68176B4390EB}" name="Table240" displayName="Table240" ref="A1:H681" totalsRowShown="0" headerRowDxfId="81" dataDxfId="80">
  <autoFilter ref="A1:H681" xr:uid="{67AEACAC-7379-4A81-B1A1-96B1F9EF08A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17CE4BFE-3D11-4C53-B60D-D116F8F34F27}" name="Date" dataDxfId="79"/>
    <tableColumn id="2" xr3:uid="{C316ECEE-6EBB-4A01-9EB6-F1AAC7B85BE5}" name="Open" dataDxfId="78"/>
    <tableColumn id="3" xr3:uid="{6CDB973C-B886-45C4-AEEF-E9AD9BE0E324}" name="High" dataDxfId="77"/>
    <tableColumn id="4" xr3:uid="{309374E8-17C7-4936-8554-552D934092A9}" name="Low" dataDxfId="76"/>
    <tableColumn id="5" xr3:uid="{60A4CEE7-CC5D-4B79-A76B-A0510A653657}" name="Close" dataDxfId="75"/>
    <tableColumn id="6" xr3:uid="{A26B86EA-1744-4221-BAEA-E6FC2EF888D3}" name="Shares Traded" dataDxfId="74"/>
    <tableColumn id="7" xr3:uid="{482C9BC6-9256-4436-9E53-2F278663F091}" name="Turnover (Rs. Cr)" dataDxfId="73"/>
    <tableColumn id="8" xr3:uid="{EE5958EB-86A3-46D9-BB80-80E90F47D573}" name="Return" dataDxfId="72" dataCellStyle="Percent">
      <calculatedColumnFormula>IF(ISERR(LN(Table240[[#This Row],[Close]]/E1)),"-",LN(Table240[[#This Row],[Close]]/E1))</calculatedColumnFormula>
    </tableColumn>
  </tableColumns>
  <tableStyleInfo name="TableStyleLight14" showFirstColumn="0" showLastColumn="0" showRowStripes="0"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6E3F897E-7EE5-488F-BA4E-893B9B9CF116}" name="Table1541" displayName="Table1541" ref="A1:N681" totalsRowShown="0" headerRowDxfId="71" dataDxfId="70">
  <tableColumns count="14">
    <tableColumn id="1" xr3:uid="{3DDAB2CC-D295-42A4-92C7-7EC194E65CAD}" name="Symbol" dataDxfId="69"/>
    <tableColumn id="2" xr3:uid="{CDF318BF-3576-40E4-8ED7-E890900D40F2}" name="Series" dataDxfId="68"/>
    <tableColumn id="3" xr3:uid="{191DAFF6-3960-4C1B-954B-E0C44E5E8D1B}" name="Date" dataDxfId="67"/>
    <tableColumn id="4" xr3:uid="{C5E8600A-65E1-4B4B-89FF-9F502C6A13DA}" name="Prev Close" dataDxfId="66"/>
    <tableColumn id="5" xr3:uid="{857FEB2E-FEAF-4112-9607-BA8B6734D69B}" name="Open Price" dataDxfId="65"/>
    <tableColumn id="6" xr3:uid="{76BF59CA-B649-4ED7-AF79-CA494CD63D52}" name="High Price" dataDxfId="64"/>
    <tableColumn id="7" xr3:uid="{4B891F1A-D35B-42FF-8CB1-0D8E9D48D84E}" name="Low Price" dataDxfId="63"/>
    <tableColumn id="8" xr3:uid="{F13F1060-CA9D-494B-AEAD-176B41CBABEE}" name="Last Price" dataDxfId="62"/>
    <tableColumn id="9" xr3:uid="{9B1D09F9-00A1-4785-8EAC-841FBC8EC3B1}" name="Close Price" dataDxfId="61"/>
    <tableColumn id="10" xr3:uid="{C62ECD0C-68FE-49E2-8893-E682595DDDF3}" name="Average Price" dataDxfId="60"/>
    <tableColumn id="11" xr3:uid="{6065A0EF-7DA4-4197-981C-440FAE73DEA0}" name="Total Traded Quantity" dataDxfId="59"/>
    <tableColumn id="12" xr3:uid="{76ABFFA3-AE05-4D7A-979B-8EE7ECA66D5E}" name="Turnover" dataDxfId="58"/>
    <tableColumn id="13" xr3:uid="{6C4AD044-8059-4040-8528-D990F700A76F}" name="No. of Trades" dataDxfId="57"/>
    <tableColumn id="14" xr3:uid="{F6866328-95E2-4DB6-B0C4-A071E38CA98B}" name="Return" dataDxfId="56" dataCellStyle="Percent">
      <calculatedColumnFormula>IF(ISERR(LN(Table1541[[#This Row],[Close Price]]/I1)),"-",LN(Table1541[[#This Row],[Close Price]]/I1))</calculatedColumnFormula>
    </tableColumn>
  </tableColumns>
  <tableStyleInfo name="TableStyleLight1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9653FBFB-9FBE-4CC9-9DC6-0235599B9AF9}" name="Table13642" displayName="Table13642" ref="A1:H681" totalsRowShown="0" headerRowDxfId="55" dataDxfId="54">
  <autoFilter ref="A1:H681" xr:uid="{08273938-9436-4843-8E23-935D3C4D62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812D59E-DACE-47EE-9247-785C0640754F}" name="Date" dataDxfId="53"/>
    <tableColumn id="2" xr3:uid="{3EF4C2AE-2AC4-44A9-9130-B82617DCF4DF}" name="Open" dataDxfId="52"/>
    <tableColumn id="3" xr3:uid="{CF49F762-F951-4734-8538-2415E4D5A584}" name="High" dataDxfId="51"/>
    <tableColumn id="4" xr3:uid="{4D0BD5A3-3EF9-481C-9853-50EF2E941E07}" name="Low" dataDxfId="50"/>
    <tableColumn id="5" xr3:uid="{B40EEF53-1DAF-4D38-B5FD-A4C9DE2F10C3}" name="Close" dataDxfId="49"/>
    <tableColumn id="6" xr3:uid="{D764FC13-02E8-48B3-A52F-EBB589BA05FA}" name="Shares Traded" dataDxfId="48"/>
    <tableColumn id="7" xr3:uid="{08D1114C-2473-41C9-85A6-79DAB7FF4319}" name="Turnover (Rs. Cr)" dataDxfId="47"/>
    <tableColumn id="8" xr3:uid="{1B6DAAF6-890B-4B55-A497-0FB183732107}" name="Return" dataDxfId="46" dataCellStyle="Percent">
      <calculatedColumnFormula>IF(ISERR(LN(Table13642[[#This Row],[Close]]/E1)),"-",LN(Table13642[[#This Row],[Close]]/E1))</calculatedColumnFormula>
    </tableColumn>
  </tableColumns>
  <tableStyleInfo name="TableStyleLight1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520390E2-94FB-4104-8A21-E0F4BDD2A352}" name="Table2743" displayName="Table2743" ref="A1:H681" totalsRowShown="0" headerRowDxfId="45" dataDxfId="44">
  <autoFilter ref="A1:H681" xr:uid="{1F38BCBC-2DB0-4899-A5EF-8200DD4858C3}">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1F34BEB-CF18-414E-920C-311CB41D1A35}" name="Date" dataDxfId="43"/>
    <tableColumn id="2" xr3:uid="{2BC4FD5B-9067-40EC-98C0-BDB3390B6350}" name="Open" dataDxfId="42"/>
    <tableColumn id="3" xr3:uid="{9CEB7420-F53D-4322-AD3B-B4A84702C354}" name="High" dataDxfId="41"/>
    <tableColumn id="4" xr3:uid="{8380676B-479A-4AC2-8945-217D37739299}" name="Low" dataDxfId="40"/>
    <tableColumn id="5" xr3:uid="{331B0AAD-2427-48AD-AD0A-C4E23591C6C2}" name="Close" dataDxfId="39"/>
    <tableColumn id="6" xr3:uid="{C9AC1B1A-09BA-46B4-A9FE-F9E057ED6A93}" name="Shares Traded" dataDxfId="38"/>
    <tableColumn id="7" xr3:uid="{AC18A3B9-B8FC-4ABC-9C18-D91ACE7DEFF2}" name="Turnover (Rs. Cr)" dataDxfId="37"/>
    <tableColumn id="8" xr3:uid="{DA4860C1-D48D-40D3-87CF-710FAD6DCD1F}" name="Return" dataDxfId="36" dataCellStyle="Percent">
      <calculatedColumnFormula>IF(ISERR(LN(Table2743[[#This Row],[Close]]/E1)),"-",LN(Table2743[[#This Row],[Close]]/E1))</calculatedColumnFormula>
    </tableColumn>
  </tableColumns>
  <tableStyleInfo name="TableStyleLight14" showFirstColumn="0" showLastColumn="0" showRowStripes="0"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99BF136-BC1B-489A-9111-E6EEEA266715}" name="Table1844" displayName="Table1844" ref="A1:N681" totalsRowShown="0" headerRowDxfId="35" dataDxfId="34">
  <tableColumns count="14">
    <tableColumn id="1" xr3:uid="{827E0893-CB5B-480E-9CFD-278C09A14BA0}" name="Symbol" dataDxfId="33"/>
    <tableColumn id="2" xr3:uid="{65CB47A2-6825-475F-8110-BD032C8CD3BB}" name="Series" dataDxfId="32"/>
    <tableColumn id="3" xr3:uid="{D4C88B44-7E9B-43CD-A1BB-659F9CEB41EB}" name="Date" dataDxfId="31"/>
    <tableColumn id="4" xr3:uid="{C0BDED2D-4D00-47CB-90DC-8CF2AD208691}" name="Prev Close" dataDxfId="30"/>
    <tableColumn id="5" xr3:uid="{6C1C8DC3-E7B6-4751-9AE5-71D8B44C569B}" name="Open Price" dataDxfId="29"/>
    <tableColumn id="6" xr3:uid="{39A51DA1-E68D-4CE0-8183-561D2CD5A964}" name="High Price" dataDxfId="28"/>
    <tableColumn id="7" xr3:uid="{9B59CE1B-E137-4F38-9B08-BB762D26DE86}" name="Low Price" dataDxfId="27"/>
    <tableColumn id="8" xr3:uid="{A91C6A20-7327-4B25-8CDD-8E495ADEE1B3}" name="Last Price" dataDxfId="26"/>
    <tableColumn id="9" xr3:uid="{CF572690-96FF-4DE6-A1AE-31518D62A290}" name="Close Price" dataDxfId="25"/>
    <tableColumn id="10" xr3:uid="{1DCA858C-F01F-4242-9141-E359FD7631F3}" name="Average Price" dataDxfId="24"/>
    <tableColumn id="11" xr3:uid="{62484D9A-52F2-44F3-B1BA-D164D28718F4}" name="Total Traded Quantity" dataDxfId="23"/>
    <tableColumn id="12" xr3:uid="{97EC3F27-72E1-4D1A-A183-39172503AA90}" name="Turnover" dataDxfId="22"/>
    <tableColumn id="13" xr3:uid="{FBF043EC-4D9B-46EB-8BF7-9C653401CF94}" name="No. of Trades" dataDxfId="21"/>
    <tableColumn id="14" xr3:uid="{9B4D7302-C9CE-46A7-B4F3-8DCF3668C7C2}" name="Return" dataDxfId="20" dataCellStyle="Percent">
      <calculatedColumnFormula>IF(ISERR(LN(Table1844[[#This Row],[Close Price]]/I1)),"-",LN(Table1844[[#This Row],[Close Price]]/I1))</calculatedColumnFormula>
    </tableColumn>
  </tableColumns>
  <tableStyleInfo name="TableStyleLight1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4347D43F-5C3B-4971-8959-5B40B3CDA1EA}" name="Table13945" displayName="Table13945" ref="A1:H681" totalsRowShown="0" headerRowDxfId="19" dataDxfId="18">
  <autoFilter ref="A1:H681" xr:uid="{03541452-52F9-470C-9E7E-6E1D4E2BE2A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50D64D24-18E9-4AD9-B960-0C2D3CD25DFE}" name="Date" dataDxfId="17"/>
    <tableColumn id="2" xr3:uid="{EA2DBFD1-1397-442B-AC43-40C08748C347}" name="Open" dataDxfId="16"/>
    <tableColumn id="3" xr3:uid="{C387A6EF-A7DD-4A8C-8001-3A410877A5C6}" name="High" dataDxfId="15"/>
    <tableColumn id="4" xr3:uid="{50670E89-E93E-4C89-BBEB-3FAFDB610B36}" name="Low" dataDxfId="14"/>
    <tableColumn id="5" xr3:uid="{9CE6FC02-F1BC-4423-8F0F-117F80B16660}" name="Close" dataDxfId="13"/>
    <tableColumn id="6" xr3:uid="{0DD6F75F-509B-4185-BB17-DE03FA8BF386}" name="Shares Traded" dataDxfId="12"/>
    <tableColumn id="7" xr3:uid="{BB0253C1-80CC-4D9A-A292-614E0ACA7E7E}" name="Turnover (Rs. Cr)" dataDxfId="11"/>
    <tableColumn id="8" xr3:uid="{1AC2C9CF-7344-4F26-BEB6-73BFC916F3CE}" name="Return" dataDxfId="10" dataCellStyle="Percent">
      <calculatedColumnFormula>IF(ISERR(LN(Table13945[[#This Row],[Close]]/E1)),"-",LN(Table13945[[#This Row],[Close]]/E1))</calculatedColumnFormula>
    </tableColumn>
  </tableColumns>
  <tableStyleInfo name="TableStyleLight1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E96DC0A4-78A9-4743-8367-7EDB9A6999BE}" name="Table21046" displayName="Table21046" ref="A1:H681" totalsRowShown="0" headerRowDxfId="9" dataDxfId="8">
  <autoFilter ref="A1:H681" xr:uid="{2B49C811-9D5E-4010-8D05-F2F76F5F284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34C8A77-488E-47AA-98F9-F72EED230C52}" name="Date" dataDxfId="7"/>
    <tableColumn id="2" xr3:uid="{2FAE7E47-553D-4326-BA9B-E927A4FCE968}" name="Open" dataDxfId="6"/>
    <tableColumn id="3" xr3:uid="{57E8B319-7755-4C4C-B62C-29F980A869C2}" name="High" dataDxfId="5"/>
    <tableColumn id="4" xr3:uid="{14747CE4-3B71-45F5-B7E8-C5A2E38DA4BB}" name="Low" dataDxfId="4"/>
    <tableColumn id="5" xr3:uid="{CBC1F39B-C776-4668-AF2B-DB0E1EE50BC1}" name="Close" dataDxfId="3"/>
    <tableColumn id="6" xr3:uid="{03780F47-FD68-4619-A15C-2DAFBCB43F34}" name="Shares Traded" dataDxfId="2"/>
    <tableColumn id="7" xr3:uid="{831DD0E2-BA6A-4365-A99C-315670C5B7AB}" name="Turnover (Rs. Cr)" dataDxfId="1"/>
    <tableColumn id="8" xr3:uid="{F388DF99-9610-48C8-B5BA-84CF20ABDCE4}" name="Return" dataDxfId="0" dataCellStyle="Percent">
      <calculatedColumnFormula>IF(ISERR(LN(Table21046[[#This Row],[Close]]/E1)),"-",LN(Table21046[[#This Row],[Close]]/E1))</calculatedColumnFormula>
    </tableColumn>
  </tableColumns>
  <tableStyleInfo name="TableStyleLight14"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drawing" Target="../drawings/drawing18.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drawing" Target="../drawings/drawing20.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drawing" Target="../drawings/drawing21.xml"/></Relationships>
</file>

<file path=xl/worksheets/_rels/sheet33.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drawing" Target="../drawings/drawing22.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drawing" Target="../drawings/drawing23.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drawing" Target="../drawings/drawing24.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8.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drawing" Target="../drawings/drawing25.xml"/></Relationships>
</file>

<file path=xl/worksheets/_rels/sheet39.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drawing" Target="../drawings/drawing26.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drawing" Target="../drawings/drawing27.xml"/></Relationships>
</file>

<file path=xl/worksheets/_rels/sheet42.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drawing" Target="../drawings/drawing28.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drawing" Target="../drawings/drawing29.xml"/></Relationships>
</file>

<file path=xl/worksheets/_rels/sheet45.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681"/>
  <sheetViews>
    <sheetView showGridLines="0" tabSelected="1" workbookViewId="0"/>
  </sheetViews>
  <sheetFormatPr defaultRowHeight="14.4" x14ac:dyDescent="0.3"/>
  <cols>
    <col min="1" max="1" width="9.44140625" style="1" bestFit="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5" width="8.88671875" style="1"/>
    <col min="16" max="16" width="9" style="1" bestFit="1" customWidth="1"/>
    <col min="17" max="17" width="12" style="1" bestFit="1" customWidth="1"/>
    <col min="18" max="16384" width="8.88671875" style="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6" x14ac:dyDescent="0.3">
      <c r="A2" s="1" t="s">
        <v>13</v>
      </c>
      <c r="B2" s="1" t="s">
        <v>14</v>
      </c>
      <c r="C2" s="2">
        <v>43101</v>
      </c>
      <c r="D2" s="1">
        <v>119.1</v>
      </c>
      <c r="E2" s="1">
        <v>119.65</v>
      </c>
      <c r="F2" s="1">
        <v>122.5</v>
      </c>
      <c r="G2" s="1">
        <v>118.05</v>
      </c>
      <c r="H2" s="1">
        <v>118.65</v>
      </c>
      <c r="I2" s="1">
        <v>118.65</v>
      </c>
      <c r="J2" s="1">
        <v>120.57</v>
      </c>
      <c r="K2" s="1">
        <v>10218058</v>
      </c>
      <c r="L2" s="1">
        <v>1231994969.3</v>
      </c>
      <c r="M2" s="1">
        <v>43098</v>
      </c>
      <c r="N2" s="3" t="str">
        <f>IF(ISERR(LN(Table1[[#This Row],[Close Price]]/I1)),"-",LN(Table1[[#This Row],[Close Price]]/I1))</f>
        <v>-</v>
      </c>
    </row>
    <row r="3" spans="1:16" x14ac:dyDescent="0.3">
      <c r="A3" s="1" t="s">
        <v>13</v>
      </c>
      <c r="B3" s="1" t="s">
        <v>14</v>
      </c>
      <c r="C3" s="2">
        <v>43102</v>
      </c>
      <c r="D3" s="1">
        <v>118.65</v>
      </c>
      <c r="E3" s="1">
        <v>119.25</v>
      </c>
      <c r="F3" s="1">
        <v>123.85</v>
      </c>
      <c r="G3" s="1">
        <v>117</v>
      </c>
      <c r="H3" s="1">
        <v>123.5</v>
      </c>
      <c r="I3" s="1">
        <v>123.35</v>
      </c>
      <c r="J3" s="1">
        <v>121.59</v>
      </c>
      <c r="K3" s="1">
        <v>27656711</v>
      </c>
      <c r="L3" s="1">
        <v>3362836711.4499998</v>
      </c>
      <c r="M3" s="1">
        <v>91859</v>
      </c>
      <c r="N3" s="3">
        <f>IF(ISERR(LN(Table1[[#This Row],[Close Price]]/I2)),"-",LN(Table1[[#This Row],[Close Price]]/I2))</f>
        <v>3.8847860093593062E-2</v>
      </c>
    </row>
    <row r="4" spans="1:16" x14ac:dyDescent="0.3">
      <c r="A4" s="1" t="s">
        <v>13</v>
      </c>
      <c r="B4" s="1" t="s">
        <v>14</v>
      </c>
      <c r="C4" s="2">
        <v>43103</v>
      </c>
      <c r="D4" s="1">
        <v>123.35</v>
      </c>
      <c r="E4" s="1">
        <v>124.75</v>
      </c>
      <c r="F4" s="1">
        <v>125.8</v>
      </c>
      <c r="G4" s="1">
        <v>123.75</v>
      </c>
      <c r="H4" s="1">
        <v>124.6</v>
      </c>
      <c r="I4" s="1">
        <v>124.5</v>
      </c>
      <c r="J4" s="1">
        <v>124.78</v>
      </c>
      <c r="K4" s="1">
        <v>22686568</v>
      </c>
      <c r="L4" s="1">
        <v>2830878816.1999998</v>
      </c>
      <c r="M4" s="1">
        <v>68757</v>
      </c>
      <c r="N4" s="3">
        <f>IF(ISERR(LN(Table1[[#This Row],[Close Price]]/I3)),"-",LN(Table1[[#This Row],[Close Price]]/I3))</f>
        <v>9.2798729293967416E-3</v>
      </c>
      <c r="P4" s="4"/>
    </row>
    <row r="5" spans="1:16" x14ac:dyDescent="0.3">
      <c r="A5" s="1" t="s">
        <v>13</v>
      </c>
      <c r="B5" s="1" t="s">
        <v>14</v>
      </c>
      <c r="C5" s="2">
        <v>43104</v>
      </c>
      <c r="D5" s="1">
        <v>124.5</v>
      </c>
      <c r="E5" s="1">
        <v>125.25</v>
      </c>
      <c r="F5" s="1">
        <v>127.35</v>
      </c>
      <c r="G5" s="1">
        <v>123.8</v>
      </c>
      <c r="H5" s="1">
        <v>126.9</v>
      </c>
      <c r="I5" s="1">
        <v>126.95</v>
      </c>
      <c r="J5" s="1">
        <v>125.82</v>
      </c>
      <c r="K5" s="1">
        <v>17032019</v>
      </c>
      <c r="L5" s="1">
        <v>2142968877.55</v>
      </c>
      <c r="M5" s="1">
        <v>50307</v>
      </c>
      <c r="N5" s="3">
        <f>IF(ISERR(LN(Table1[[#This Row],[Close Price]]/I4)),"-",LN(Table1[[#This Row],[Close Price]]/I4))</f>
        <v>1.9487592245925115E-2</v>
      </c>
    </row>
    <row r="6" spans="1:16" x14ac:dyDescent="0.3">
      <c r="A6" s="1" t="s">
        <v>13</v>
      </c>
      <c r="B6" s="1" t="s">
        <v>14</v>
      </c>
      <c r="C6" s="2">
        <v>43105</v>
      </c>
      <c r="D6" s="1">
        <v>126.95</v>
      </c>
      <c r="E6" s="1">
        <v>127</v>
      </c>
      <c r="F6" s="1">
        <v>128.19999999999999</v>
      </c>
      <c r="G6" s="1">
        <v>126</v>
      </c>
      <c r="H6" s="1">
        <v>127.25</v>
      </c>
      <c r="I6" s="1">
        <v>127.45</v>
      </c>
      <c r="J6" s="1">
        <v>127.08</v>
      </c>
      <c r="K6" s="1">
        <v>8969607</v>
      </c>
      <c r="L6" s="1">
        <v>1139880134.05</v>
      </c>
      <c r="M6" s="1">
        <v>38238</v>
      </c>
      <c r="N6" s="3">
        <f>IF(ISERR(LN(Table1[[#This Row],[Close Price]]/I5)),"-",LN(Table1[[#This Row],[Close Price]]/I5))</f>
        <v>3.9308226714369681E-3</v>
      </c>
    </row>
    <row r="7" spans="1:16" x14ac:dyDescent="0.3">
      <c r="A7" s="1" t="s">
        <v>13</v>
      </c>
      <c r="B7" s="1" t="s">
        <v>14</v>
      </c>
      <c r="C7" s="2">
        <v>43108</v>
      </c>
      <c r="D7" s="1">
        <v>127.45</v>
      </c>
      <c r="E7" s="1">
        <v>127.9</v>
      </c>
      <c r="F7" s="1">
        <v>129</v>
      </c>
      <c r="G7" s="1">
        <v>126.9</v>
      </c>
      <c r="H7" s="1">
        <v>128.5</v>
      </c>
      <c r="I7" s="1">
        <v>128.44999999999999</v>
      </c>
      <c r="J7" s="1">
        <v>128.02000000000001</v>
      </c>
      <c r="K7" s="1">
        <v>8807108</v>
      </c>
      <c r="L7" s="1">
        <v>1127524046.25</v>
      </c>
      <c r="M7" s="1">
        <v>62497</v>
      </c>
      <c r="N7" s="3">
        <f>IF(ISERR(LN(Table1[[#This Row],[Close Price]]/I6)),"-",LN(Table1[[#This Row],[Close Price]]/I6))</f>
        <v>7.8155927337679801E-3</v>
      </c>
    </row>
    <row r="8" spans="1:16" x14ac:dyDescent="0.3">
      <c r="A8" s="1" t="s">
        <v>13</v>
      </c>
      <c r="B8" s="1" t="s">
        <v>14</v>
      </c>
      <c r="C8" s="2">
        <v>43109</v>
      </c>
      <c r="D8" s="1">
        <v>128.44999999999999</v>
      </c>
      <c r="E8" s="1">
        <v>130.19999999999999</v>
      </c>
      <c r="F8" s="1">
        <v>132.6</v>
      </c>
      <c r="G8" s="1">
        <v>129.5</v>
      </c>
      <c r="H8" s="1">
        <v>130.25</v>
      </c>
      <c r="I8" s="1">
        <v>130.5</v>
      </c>
      <c r="J8" s="1">
        <v>131</v>
      </c>
      <c r="K8" s="1">
        <v>20917588</v>
      </c>
      <c r="L8" s="1">
        <v>2740289098.8499999</v>
      </c>
      <c r="M8" s="1">
        <v>74428</v>
      </c>
      <c r="N8" s="3">
        <f>IF(ISERR(LN(Table1[[#This Row],[Close Price]]/I7)),"-",LN(Table1[[#This Row],[Close Price]]/I7))</f>
        <v>1.5833503206855514E-2</v>
      </c>
    </row>
    <row r="9" spans="1:16" x14ac:dyDescent="0.3">
      <c r="A9" s="1" t="s">
        <v>13</v>
      </c>
      <c r="B9" s="1" t="s">
        <v>14</v>
      </c>
      <c r="C9" s="2">
        <v>43110</v>
      </c>
      <c r="D9" s="1">
        <v>130.5</v>
      </c>
      <c r="E9" s="1">
        <v>130.30000000000001</v>
      </c>
      <c r="F9" s="1">
        <v>130.5</v>
      </c>
      <c r="G9" s="1">
        <v>126.7</v>
      </c>
      <c r="H9" s="1">
        <v>127.8</v>
      </c>
      <c r="I9" s="1">
        <v>127.95</v>
      </c>
      <c r="J9" s="1">
        <v>128.06</v>
      </c>
      <c r="K9" s="1">
        <v>8194879</v>
      </c>
      <c r="L9" s="1">
        <v>1049421407.1</v>
      </c>
      <c r="M9" s="1">
        <v>37564</v>
      </c>
      <c r="N9" s="3">
        <f>IF(ISERR(LN(Table1[[#This Row],[Close Price]]/I8)),"-",LN(Table1[[#This Row],[Close Price]]/I8))</f>
        <v>-1.9733664156950249E-2</v>
      </c>
    </row>
    <row r="10" spans="1:16" x14ac:dyDescent="0.3">
      <c r="A10" s="1" t="s">
        <v>13</v>
      </c>
      <c r="B10" s="1" t="s">
        <v>14</v>
      </c>
      <c r="C10" s="2">
        <v>43111</v>
      </c>
      <c r="D10" s="1">
        <v>127.95</v>
      </c>
      <c r="E10" s="1">
        <v>127</v>
      </c>
      <c r="F10" s="1">
        <v>128.9</v>
      </c>
      <c r="G10" s="1">
        <v>126.05</v>
      </c>
      <c r="H10" s="1">
        <v>127.1</v>
      </c>
      <c r="I10" s="1">
        <v>127.05</v>
      </c>
      <c r="J10" s="1">
        <v>127.2</v>
      </c>
      <c r="K10" s="1">
        <v>10204509</v>
      </c>
      <c r="L10" s="1">
        <v>1298019858.7</v>
      </c>
      <c r="M10" s="1">
        <v>28420</v>
      </c>
      <c r="N10" s="3">
        <f>IF(ISERR(LN(Table1[[#This Row],[Close Price]]/I9)),"-",LN(Table1[[#This Row],[Close Price]]/I9))</f>
        <v>-7.0588528396248003E-3</v>
      </c>
    </row>
    <row r="11" spans="1:16" x14ac:dyDescent="0.3">
      <c r="A11" s="1" t="s">
        <v>13</v>
      </c>
      <c r="B11" s="1" t="s">
        <v>14</v>
      </c>
      <c r="C11" s="2">
        <v>43112</v>
      </c>
      <c r="D11" s="1">
        <v>127.05</v>
      </c>
      <c r="E11" s="1">
        <v>127.5</v>
      </c>
      <c r="F11" s="1">
        <v>129.15</v>
      </c>
      <c r="G11" s="1">
        <v>125.1</v>
      </c>
      <c r="H11" s="1">
        <v>128.65</v>
      </c>
      <c r="I11" s="1">
        <v>128.65</v>
      </c>
      <c r="J11" s="1">
        <v>127.57</v>
      </c>
      <c r="K11" s="1">
        <v>8882198</v>
      </c>
      <c r="L11" s="1">
        <v>1133102440.9000001</v>
      </c>
      <c r="M11" s="1">
        <v>38128</v>
      </c>
      <c r="N11" s="3">
        <f>IF(ISERR(LN(Table1[[#This Row],[Close Price]]/I10)),"-",LN(Table1[[#This Row],[Close Price]]/I10))</f>
        <v>1.2514828961580241E-2</v>
      </c>
    </row>
    <row r="12" spans="1:16" x14ac:dyDescent="0.3">
      <c r="A12" s="1" t="s">
        <v>13</v>
      </c>
      <c r="B12" s="1" t="s">
        <v>14</v>
      </c>
      <c r="C12" s="2">
        <v>43115</v>
      </c>
      <c r="D12" s="1">
        <v>128.65</v>
      </c>
      <c r="E12" s="1">
        <v>128.94999999999999</v>
      </c>
      <c r="F12" s="1">
        <v>129.35</v>
      </c>
      <c r="G12" s="1">
        <v>125</v>
      </c>
      <c r="H12" s="1">
        <v>126.1</v>
      </c>
      <c r="I12" s="1">
        <v>126.1</v>
      </c>
      <c r="J12" s="1">
        <v>126.86</v>
      </c>
      <c r="K12" s="1">
        <v>9735164</v>
      </c>
      <c r="L12" s="1">
        <v>1235025903.45</v>
      </c>
      <c r="M12" s="1">
        <v>36644</v>
      </c>
      <c r="N12" s="3">
        <f>IF(ISERR(LN(Table1[[#This Row],[Close Price]]/I11)),"-",LN(Table1[[#This Row],[Close Price]]/I11))</f>
        <v>-2.002029575687941E-2</v>
      </c>
    </row>
    <row r="13" spans="1:16" x14ac:dyDescent="0.3">
      <c r="A13" s="1" t="s">
        <v>13</v>
      </c>
      <c r="B13" s="1" t="s">
        <v>14</v>
      </c>
      <c r="C13" s="2">
        <v>43116</v>
      </c>
      <c r="D13" s="1">
        <v>126.1</v>
      </c>
      <c r="E13" s="1">
        <v>126.1</v>
      </c>
      <c r="F13" s="1">
        <v>126.4</v>
      </c>
      <c r="G13" s="1">
        <v>121.6</v>
      </c>
      <c r="H13" s="1">
        <v>123</v>
      </c>
      <c r="I13" s="1">
        <v>122.3</v>
      </c>
      <c r="J13" s="1">
        <v>123.57</v>
      </c>
      <c r="K13" s="1">
        <v>11527983</v>
      </c>
      <c r="L13" s="1">
        <v>1424502193.6500001</v>
      </c>
      <c r="M13" s="1">
        <v>62974</v>
      </c>
      <c r="N13" s="3">
        <f>IF(ISERR(LN(Table1[[#This Row],[Close Price]]/I12)),"-",LN(Table1[[#This Row],[Close Price]]/I12))</f>
        <v>-3.0598200277747206E-2</v>
      </c>
    </row>
    <row r="14" spans="1:16" x14ac:dyDescent="0.3">
      <c r="A14" s="1" t="s">
        <v>13</v>
      </c>
      <c r="B14" s="1" t="s">
        <v>14</v>
      </c>
      <c r="C14" s="2">
        <v>43117</v>
      </c>
      <c r="D14" s="1">
        <v>122.3</v>
      </c>
      <c r="E14" s="1">
        <v>122.1</v>
      </c>
      <c r="F14" s="1">
        <v>124.8</v>
      </c>
      <c r="G14" s="1">
        <v>119.5</v>
      </c>
      <c r="H14" s="1">
        <v>124.3</v>
      </c>
      <c r="I14" s="1">
        <v>124.45</v>
      </c>
      <c r="J14" s="1">
        <v>123.17</v>
      </c>
      <c r="K14" s="1">
        <v>10469892</v>
      </c>
      <c r="L14" s="1">
        <v>1289626858.8499999</v>
      </c>
      <c r="M14" s="1">
        <v>60756</v>
      </c>
      <c r="N14" s="3">
        <f>IF(ISERR(LN(Table1[[#This Row],[Close Price]]/I13)),"-",LN(Table1[[#This Row],[Close Price]]/I13))</f>
        <v>1.7426986120474473E-2</v>
      </c>
    </row>
    <row r="15" spans="1:16" x14ac:dyDescent="0.3">
      <c r="A15" s="1" t="s">
        <v>13</v>
      </c>
      <c r="B15" s="1" t="s">
        <v>14</v>
      </c>
      <c r="C15" s="2">
        <v>43118</v>
      </c>
      <c r="D15" s="1">
        <v>124.45</v>
      </c>
      <c r="E15" s="1">
        <v>124.2</v>
      </c>
      <c r="F15" s="1">
        <v>125.3</v>
      </c>
      <c r="G15" s="1">
        <v>120.1</v>
      </c>
      <c r="H15" s="1">
        <v>120.5</v>
      </c>
      <c r="I15" s="1">
        <v>120.9</v>
      </c>
      <c r="J15" s="1">
        <v>122.39</v>
      </c>
      <c r="K15" s="1">
        <v>10351616</v>
      </c>
      <c r="L15" s="1">
        <v>1266914199.8499999</v>
      </c>
      <c r="M15" s="1">
        <v>67876</v>
      </c>
      <c r="N15" s="3">
        <f>IF(ISERR(LN(Table1[[#This Row],[Close Price]]/I14)),"-",LN(Table1[[#This Row],[Close Price]]/I14))</f>
        <v>-2.8940271192853979E-2</v>
      </c>
    </row>
    <row r="16" spans="1:16" x14ac:dyDescent="0.3">
      <c r="A16" s="1" t="s">
        <v>13</v>
      </c>
      <c r="B16" s="1" t="s">
        <v>14</v>
      </c>
      <c r="C16" s="2">
        <v>43119</v>
      </c>
      <c r="D16" s="1">
        <v>120.9</v>
      </c>
      <c r="E16" s="1">
        <v>120.8</v>
      </c>
      <c r="F16" s="1">
        <v>121.5</v>
      </c>
      <c r="G16" s="1">
        <v>118.7</v>
      </c>
      <c r="H16" s="1">
        <v>121.4</v>
      </c>
      <c r="I16" s="1">
        <v>121.05</v>
      </c>
      <c r="J16" s="1">
        <v>120.25</v>
      </c>
      <c r="K16" s="1">
        <v>9786893</v>
      </c>
      <c r="L16" s="1">
        <v>1176859653.6500001</v>
      </c>
      <c r="M16" s="1">
        <v>50955</v>
      </c>
      <c r="N16" s="3">
        <f>IF(ISERR(LN(Table1[[#This Row],[Close Price]]/I15)),"-",LN(Table1[[#This Row],[Close Price]]/I15))</f>
        <v>1.2399257633203516E-3</v>
      </c>
    </row>
    <row r="17" spans="1:14" x14ac:dyDescent="0.3">
      <c r="A17" s="1" t="s">
        <v>13</v>
      </c>
      <c r="B17" s="1" t="s">
        <v>14</v>
      </c>
      <c r="C17" s="2">
        <v>43122</v>
      </c>
      <c r="D17" s="1">
        <v>121.05</v>
      </c>
      <c r="E17" s="1">
        <v>121.65</v>
      </c>
      <c r="F17" s="1">
        <v>121.95</v>
      </c>
      <c r="G17" s="1">
        <v>119.2</v>
      </c>
      <c r="H17" s="1">
        <v>120.85</v>
      </c>
      <c r="I17" s="1">
        <v>121.05</v>
      </c>
      <c r="J17" s="1">
        <v>120.59</v>
      </c>
      <c r="K17" s="1">
        <v>7431883</v>
      </c>
      <c r="L17" s="1">
        <v>896192199.45000005</v>
      </c>
      <c r="M17" s="1">
        <v>66120</v>
      </c>
      <c r="N17" s="3">
        <f>IF(ISERR(LN(Table1[[#This Row],[Close Price]]/I16)),"-",LN(Table1[[#This Row],[Close Price]]/I16))</f>
        <v>0</v>
      </c>
    </row>
    <row r="18" spans="1:14" x14ac:dyDescent="0.3">
      <c r="A18" s="1" t="s">
        <v>13</v>
      </c>
      <c r="B18" s="1" t="s">
        <v>14</v>
      </c>
      <c r="C18" s="2">
        <v>43123</v>
      </c>
      <c r="D18" s="1">
        <v>121.05</v>
      </c>
      <c r="E18" s="1">
        <v>120.5</v>
      </c>
      <c r="F18" s="1">
        <v>125.3</v>
      </c>
      <c r="G18" s="1">
        <v>120.2</v>
      </c>
      <c r="H18" s="1">
        <v>123.85</v>
      </c>
      <c r="I18" s="1">
        <v>124</v>
      </c>
      <c r="J18" s="1">
        <v>123.58</v>
      </c>
      <c r="K18" s="1">
        <v>10962021</v>
      </c>
      <c r="L18" s="1">
        <v>1354712719.75</v>
      </c>
      <c r="M18" s="1">
        <v>65649</v>
      </c>
      <c r="N18" s="3">
        <f>IF(ISERR(LN(Table1[[#This Row],[Close Price]]/I17)),"-",LN(Table1[[#This Row],[Close Price]]/I17))</f>
        <v>2.4077882220969432E-2</v>
      </c>
    </row>
    <row r="19" spans="1:14" x14ac:dyDescent="0.3">
      <c r="A19" s="1" t="s">
        <v>13</v>
      </c>
      <c r="B19" s="1" t="s">
        <v>14</v>
      </c>
      <c r="C19" s="2">
        <v>43124</v>
      </c>
      <c r="D19" s="1">
        <v>124</v>
      </c>
      <c r="E19" s="1">
        <v>124</v>
      </c>
      <c r="F19" s="1">
        <v>125.15</v>
      </c>
      <c r="G19" s="1">
        <v>122.3</v>
      </c>
      <c r="H19" s="1">
        <v>123.2</v>
      </c>
      <c r="I19" s="1">
        <v>123.3</v>
      </c>
      <c r="J19" s="1">
        <v>123.51</v>
      </c>
      <c r="K19" s="1">
        <v>12152677</v>
      </c>
      <c r="L19" s="1">
        <v>1500969939.9000001</v>
      </c>
      <c r="M19" s="1">
        <v>78884</v>
      </c>
      <c r="N19" s="3">
        <f>IF(ISERR(LN(Table1[[#This Row],[Close Price]]/I18)),"-",LN(Table1[[#This Row],[Close Price]]/I18))</f>
        <v>-5.661155434738223E-3</v>
      </c>
    </row>
    <row r="20" spans="1:14" x14ac:dyDescent="0.3">
      <c r="A20" s="1" t="s">
        <v>13</v>
      </c>
      <c r="B20" s="1" t="s">
        <v>14</v>
      </c>
      <c r="C20" s="2">
        <v>43125</v>
      </c>
      <c r="D20" s="1">
        <v>123.3</v>
      </c>
      <c r="E20" s="1">
        <v>124.25</v>
      </c>
      <c r="F20" s="1">
        <v>124.4</v>
      </c>
      <c r="G20" s="1">
        <v>121.6</v>
      </c>
      <c r="H20" s="1">
        <v>122.25</v>
      </c>
      <c r="I20" s="1">
        <v>122.3</v>
      </c>
      <c r="J20" s="1">
        <v>123.15</v>
      </c>
      <c r="K20" s="1">
        <v>11367419</v>
      </c>
      <c r="L20" s="1">
        <v>1399937688.7</v>
      </c>
      <c r="M20" s="1">
        <v>64786</v>
      </c>
      <c r="N20" s="3">
        <f>IF(ISERR(LN(Table1[[#This Row],[Close Price]]/I19)),"-",LN(Table1[[#This Row],[Close Price]]/I19))</f>
        <v>-8.1433674771719707E-3</v>
      </c>
    </row>
    <row r="21" spans="1:14" x14ac:dyDescent="0.3">
      <c r="A21" s="1" t="s">
        <v>13</v>
      </c>
      <c r="B21" s="1" t="s">
        <v>14</v>
      </c>
      <c r="C21" s="2">
        <v>43129</v>
      </c>
      <c r="D21" s="1">
        <v>122.3</v>
      </c>
      <c r="E21" s="1">
        <v>122.9</v>
      </c>
      <c r="F21" s="1">
        <v>126.55</v>
      </c>
      <c r="G21" s="1">
        <v>122.65</v>
      </c>
      <c r="H21" s="1">
        <v>125.35</v>
      </c>
      <c r="I21" s="1">
        <v>125.4</v>
      </c>
      <c r="J21" s="1">
        <v>125.03</v>
      </c>
      <c r="K21" s="1">
        <v>13757107</v>
      </c>
      <c r="L21" s="1">
        <v>1720088484.6500001</v>
      </c>
      <c r="M21" s="1">
        <v>67431</v>
      </c>
      <c r="N21" s="3">
        <f>IF(ISERR(LN(Table1[[#This Row],[Close Price]]/I20)),"-",LN(Table1[[#This Row],[Close Price]]/I20))</f>
        <v>2.503158550569377E-2</v>
      </c>
    </row>
    <row r="22" spans="1:14" x14ac:dyDescent="0.3">
      <c r="A22" s="1" t="s">
        <v>13</v>
      </c>
      <c r="B22" s="1" t="s">
        <v>14</v>
      </c>
      <c r="C22" s="2">
        <v>43130</v>
      </c>
      <c r="D22" s="1">
        <v>125.4</v>
      </c>
      <c r="E22" s="1">
        <v>125.8</v>
      </c>
      <c r="F22" s="1">
        <v>126.65</v>
      </c>
      <c r="G22" s="1">
        <v>123.55</v>
      </c>
      <c r="H22" s="1">
        <v>125.6</v>
      </c>
      <c r="I22" s="1">
        <v>125.75</v>
      </c>
      <c r="J22" s="1">
        <v>125.26</v>
      </c>
      <c r="K22" s="1">
        <v>12328142</v>
      </c>
      <c r="L22" s="1">
        <v>1544274460.5999999</v>
      </c>
      <c r="M22" s="1">
        <v>48165</v>
      </c>
      <c r="N22" s="3">
        <f>IF(ISERR(LN(Table1[[#This Row],[Close Price]]/I21)),"-",LN(Table1[[#This Row],[Close Price]]/I21))</f>
        <v>2.7871807810281243E-3</v>
      </c>
    </row>
    <row r="23" spans="1:14" x14ac:dyDescent="0.3">
      <c r="A23" s="1" t="s">
        <v>13</v>
      </c>
      <c r="B23" s="1" t="s">
        <v>14</v>
      </c>
      <c r="C23" s="2">
        <v>43131</v>
      </c>
      <c r="D23" s="1">
        <v>125.75</v>
      </c>
      <c r="E23" s="1">
        <v>125.4</v>
      </c>
      <c r="F23" s="1">
        <v>126.55</v>
      </c>
      <c r="G23" s="1">
        <v>124.4</v>
      </c>
      <c r="H23" s="1">
        <v>126.1</v>
      </c>
      <c r="I23" s="1">
        <v>126.1</v>
      </c>
      <c r="J23" s="1">
        <v>125.27</v>
      </c>
      <c r="K23" s="1">
        <v>10040333</v>
      </c>
      <c r="L23" s="1">
        <v>1257742795.3</v>
      </c>
      <c r="M23" s="1">
        <v>43286</v>
      </c>
      <c r="N23" s="3">
        <f>IF(ISERR(LN(Table1[[#This Row],[Close Price]]/I22)),"-",LN(Table1[[#This Row],[Close Price]]/I22))</f>
        <v>2.7794339910252558E-3</v>
      </c>
    </row>
    <row r="24" spans="1:14" x14ac:dyDescent="0.3">
      <c r="A24" s="1" t="s">
        <v>13</v>
      </c>
      <c r="B24" s="1" t="s">
        <v>14</v>
      </c>
      <c r="C24" s="2">
        <v>43132</v>
      </c>
      <c r="D24" s="1">
        <v>126.1</v>
      </c>
      <c r="E24" s="1">
        <v>126.95</v>
      </c>
      <c r="F24" s="1">
        <v>126.95</v>
      </c>
      <c r="G24" s="1">
        <v>116.3</v>
      </c>
      <c r="H24" s="1">
        <v>124.5</v>
      </c>
      <c r="I24" s="1">
        <v>123.35</v>
      </c>
      <c r="J24" s="1">
        <v>123.64</v>
      </c>
      <c r="K24" s="1">
        <v>15946691</v>
      </c>
      <c r="L24" s="1">
        <v>1971698771.3499999</v>
      </c>
      <c r="M24" s="1">
        <v>67731</v>
      </c>
      <c r="N24" s="3">
        <f>IF(ISERR(LN(Table1[[#This Row],[Close Price]]/I23)),"-",LN(Table1[[#This Row],[Close Price]]/I23))</f>
        <v>-2.2049399995508204E-2</v>
      </c>
    </row>
    <row r="25" spans="1:14" x14ac:dyDescent="0.3">
      <c r="A25" s="1" t="s">
        <v>13</v>
      </c>
      <c r="B25" s="1" t="s">
        <v>14</v>
      </c>
      <c r="C25" s="2">
        <v>43133</v>
      </c>
      <c r="D25" s="1">
        <v>123.35</v>
      </c>
      <c r="E25" s="1">
        <v>124.3</v>
      </c>
      <c r="F25" s="1">
        <v>126.65</v>
      </c>
      <c r="G25" s="1">
        <v>118.5</v>
      </c>
      <c r="H25" s="1">
        <v>121.9</v>
      </c>
      <c r="I25" s="1">
        <v>122.3</v>
      </c>
      <c r="J25" s="1">
        <v>123.84</v>
      </c>
      <c r="K25" s="1">
        <v>38049390</v>
      </c>
      <c r="L25" s="1">
        <v>4712082948.8500004</v>
      </c>
      <c r="M25" s="1">
        <v>142950</v>
      </c>
      <c r="N25" s="3">
        <f>IF(ISERR(LN(Table1[[#This Row],[Close Price]]/I24)),"-",LN(Table1[[#This Row],[Close Price]]/I24))</f>
        <v>-8.5488002822390139E-3</v>
      </c>
    </row>
    <row r="26" spans="1:14" x14ac:dyDescent="0.3">
      <c r="A26" s="1" t="s">
        <v>13</v>
      </c>
      <c r="B26" s="1" t="s">
        <v>14</v>
      </c>
      <c r="C26" s="2">
        <v>43136</v>
      </c>
      <c r="D26" s="1">
        <v>122.3</v>
      </c>
      <c r="E26" s="1">
        <v>118.9</v>
      </c>
      <c r="F26" s="1">
        <v>130</v>
      </c>
      <c r="G26" s="1">
        <v>118.35</v>
      </c>
      <c r="H26" s="1">
        <v>129.4</v>
      </c>
      <c r="I26" s="1">
        <v>129.35</v>
      </c>
      <c r="J26" s="1">
        <v>125.71</v>
      </c>
      <c r="K26" s="1">
        <v>22945256</v>
      </c>
      <c r="L26" s="1">
        <v>2884423720</v>
      </c>
      <c r="M26" s="1">
        <v>98981</v>
      </c>
      <c r="N26" s="3">
        <f>IF(ISERR(LN(Table1[[#This Row],[Close Price]]/I25)),"-",LN(Table1[[#This Row],[Close Price]]/I25))</f>
        <v>5.6044865938911503E-2</v>
      </c>
    </row>
    <row r="27" spans="1:14" x14ac:dyDescent="0.3">
      <c r="A27" s="1" t="s">
        <v>13</v>
      </c>
      <c r="B27" s="1" t="s">
        <v>14</v>
      </c>
      <c r="C27" s="2">
        <v>43137</v>
      </c>
      <c r="D27" s="1">
        <v>129.35</v>
      </c>
      <c r="E27" s="1">
        <v>123</v>
      </c>
      <c r="F27" s="1">
        <v>128.69999999999999</v>
      </c>
      <c r="G27" s="1">
        <v>120.8</v>
      </c>
      <c r="H27" s="1">
        <v>126.5</v>
      </c>
      <c r="I27" s="1">
        <v>126.9</v>
      </c>
      <c r="J27" s="1">
        <v>125.6</v>
      </c>
      <c r="K27" s="1">
        <v>24648572</v>
      </c>
      <c r="L27" s="1">
        <v>3095763238.9000001</v>
      </c>
      <c r="M27" s="1">
        <v>106143</v>
      </c>
      <c r="N27" s="3">
        <f>IF(ISERR(LN(Table1[[#This Row],[Close Price]]/I26)),"-",LN(Table1[[#This Row],[Close Price]]/I26))</f>
        <v>-1.9122533911696115E-2</v>
      </c>
    </row>
    <row r="28" spans="1:14" x14ac:dyDescent="0.3">
      <c r="A28" s="1" t="s">
        <v>13</v>
      </c>
      <c r="B28" s="1" t="s">
        <v>14</v>
      </c>
      <c r="C28" s="2">
        <v>43138</v>
      </c>
      <c r="D28" s="1">
        <v>126.9</v>
      </c>
      <c r="E28" s="1">
        <v>129.94999999999999</v>
      </c>
      <c r="F28" s="1">
        <v>134</v>
      </c>
      <c r="G28" s="1">
        <v>128.65</v>
      </c>
      <c r="H28" s="1">
        <v>132.05000000000001</v>
      </c>
      <c r="I28" s="1">
        <v>132.9</v>
      </c>
      <c r="J28" s="1">
        <v>131.04</v>
      </c>
      <c r="K28" s="1">
        <v>25341574</v>
      </c>
      <c r="L28" s="1">
        <v>3320857684.75</v>
      </c>
      <c r="M28" s="1">
        <v>98170</v>
      </c>
      <c r="N28" s="3">
        <f>IF(ISERR(LN(Table1[[#This Row],[Close Price]]/I27)),"-",LN(Table1[[#This Row],[Close Price]]/I27))</f>
        <v>4.6197590998857736E-2</v>
      </c>
    </row>
    <row r="29" spans="1:14" x14ac:dyDescent="0.3">
      <c r="A29" s="1" t="s">
        <v>13</v>
      </c>
      <c r="B29" s="1" t="s">
        <v>14</v>
      </c>
      <c r="C29" s="2">
        <v>43139</v>
      </c>
      <c r="D29" s="1">
        <v>132.9</v>
      </c>
      <c r="E29" s="1">
        <v>133.75</v>
      </c>
      <c r="F29" s="1">
        <v>136.6</v>
      </c>
      <c r="G29" s="1">
        <v>133.1</v>
      </c>
      <c r="H29" s="1">
        <v>134.05000000000001</v>
      </c>
      <c r="I29" s="1">
        <v>134.15</v>
      </c>
      <c r="J29" s="1">
        <v>135.05000000000001</v>
      </c>
      <c r="K29" s="1">
        <v>24389428</v>
      </c>
      <c r="L29" s="1">
        <v>3293839820.4000001</v>
      </c>
      <c r="M29" s="1">
        <v>89370</v>
      </c>
      <c r="N29" s="3">
        <f>IF(ISERR(LN(Table1[[#This Row],[Close Price]]/I28)),"-",LN(Table1[[#This Row],[Close Price]]/I28))</f>
        <v>9.3616111524334709E-3</v>
      </c>
    </row>
    <row r="30" spans="1:14" x14ac:dyDescent="0.3">
      <c r="A30" s="1" t="s">
        <v>13</v>
      </c>
      <c r="B30" s="1" t="s">
        <v>14</v>
      </c>
      <c r="C30" s="2">
        <v>43140</v>
      </c>
      <c r="D30" s="1">
        <v>134.15</v>
      </c>
      <c r="E30" s="1">
        <v>131</v>
      </c>
      <c r="F30" s="1">
        <v>135.75</v>
      </c>
      <c r="G30" s="1">
        <v>131</v>
      </c>
      <c r="H30" s="1">
        <v>134.1</v>
      </c>
      <c r="I30" s="1">
        <v>134.19999999999999</v>
      </c>
      <c r="J30" s="1">
        <v>134.05000000000001</v>
      </c>
      <c r="K30" s="1">
        <v>17062623</v>
      </c>
      <c r="L30" s="1">
        <v>2287179721.6999998</v>
      </c>
      <c r="M30" s="1">
        <v>61270</v>
      </c>
      <c r="N30" s="3">
        <f>IF(ISERR(LN(Table1[[#This Row],[Close Price]]/I29)),"-",LN(Table1[[#This Row],[Close Price]]/I29))</f>
        <v>3.7264766594805477E-4</v>
      </c>
    </row>
    <row r="31" spans="1:14" x14ac:dyDescent="0.3">
      <c r="A31" s="1" t="s">
        <v>13</v>
      </c>
      <c r="B31" s="1" t="s">
        <v>14</v>
      </c>
      <c r="C31" s="2">
        <v>43143</v>
      </c>
      <c r="D31" s="1">
        <v>134.19999999999999</v>
      </c>
      <c r="E31" s="1">
        <v>135.4</v>
      </c>
      <c r="F31" s="1">
        <v>136.75</v>
      </c>
      <c r="G31" s="1">
        <v>132.69999999999999</v>
      </c>
      <c r="H31" s="1">
        <v>133.5</v>
      </c>
      <c r="I31" s="1">
        <v>133.30000000000001</v>
      </c>
      <c r="J31" s="1">
        <v>134.15</v>
      </c>
      <c r="K31" s="1">
        <v>11892807</v>
      </c>
      <c r="L31" s="1">
        <v>1595388028.05</v>
      </c>
      <c r="M31" s="1">
        <v>55890</v>
      </c>
      <c r="N31" s="3">
        <f>IF(ISERR(LN(Table1[[#This Row],[Close Price]]/I30)),"-",LN(Table1[[#This Row],[Close Price]]/I30))</f>
        <v>-6.7289973529182472E-3</v>
      </c>
    </row>
    <row r="32" spans="1:14" x14ac:dyDescent="0.3">
      <c r="A32" s="1" t="s">
        <v>13</v>
      </c>
      <c r="B32" s="1" t="s">
        <v>14</v>
      </c>
      <c r="C32" s="2">
        <v>43145</v>
      </c>
      <c r="D32" s="1">
        <v>133.30000000000001</v>
      </c>
      <c r="E32" s="1">
        <v>135.44999999999999</v>
      </c>
      <c r="F32" s="1">
        <v>138.75</v>
      </c>
      <c r="G32" s="1">
        <v>134.19999999999999</v>
      </c>
      <c r="H32" s="1">
        <v>136.69999999999999</v>
      </c>
      <c r="I32" s="1">
        <v>137.4</v>
      </c>
      <c r="J32" s="1">
        <v>137.22</v>
      </c>
      <c r="K32" s="1">
        <v>27373293</v>
      </c>
      <c r="L32" s="1">
        <v>3756161137.1500001</v>
      </c>
      <c r="M32" s="1">
        <v>95528</v>
      </c>
      <c r="N32" s="3">
        <f>IF(ISERR(LN(Table1[[#This Row],[Close Price]]/I31)),"-",LN(Table1[[#This Row],[Close Price]]/I31))</f>
        <v>3.0294152603585964E-2</v>
      </c>
    </row>
    <row r="33" spans="1:14" x14ac:dyDescent="0.3">
      <c r="A33" s="1" t="s">
        <v>13</v>
      </c>
      <c r="B33" s="1" t="s">
        <v>14</v>
      </c>
      <c r="C33" s="2">
        <v>43146</v>
      </c>
      <c r="D33" s="1">
        <v>137.4</v>
      </c>
      <c r="E33" s="1">
        <v>138.44999999999999</v>
      </c>
      <c r="F33" s="1">
        <v>139.30000000000001</v>
      </c>
      <c r="G33" s="1">
        <v>136.19999999999999</v>
      </c>
      <c r="H33" s="1">
        <v>137.6</v>
      </c>
      <c r="I33" s="1">
        <v>137.25</v>
      </c>
      <c r="J33" s="1">
        <v>137.91999999999999</v>
      </c>
      <c r="K33" s="1">
        <v>14544353</v>
      </c>
      <c r="L33" s="1">
        <v>2005936170.3499999</v>
      </c>
      <c r="M33" s="1">
        <v>63284</v>
      </c>
      <c r="N33" s="3">
        <f>IF(ISERR(LN(Table1[[#This Row],[Close Price]]/I32)),"-",LN(Table1[[#This Row],[Close Price]]/I32))</f>
        <v>-1.0922993986090385E-3</v>
      </c>
    </row>
    <row r="34" spans="1:14" x14ac:dyDescent="0.3">
      <c r="A34" s="1" t="s">
        <v>13</v>
      </c>
      <c r="B34" s="1" t="s">
        <v>14</v>
      </c>
      <c r="C34" s="2">
        <v>43147</v>
      </c>
      <c r="D34" s="1">
        <v>137.25</v>
      </c>
      <c r="E34" s="1">
        <v>138.6</v>
      </c>
      <c r="F34" s="1">
        <v>138.9</v>
      </c>
      <c r="G34" s="1">
        <v>133.4</v>
      </c>
      <c r="H34" s="1">
        <v>134</v>
      </c>
      <c r="I34" s="1">
        <v>133.94999999999999</v>
      </c>
      <c r="J34" s="1">
        <v>135.13999999999999</v>
      </c>
      <c r="K34" s="1">
        <v>14941293</v>
      </c>
      <c r="L34" s="1">
        <v>2019125914.4000001</v>
      </c>
      <c r="M34" s="1">
        <v>60618</v>
      </c>
      <c r="N34" s="3">
        <f>IF(ISERR(LN(Table1[[#This Row],[Close Price]]/I33)),"-",LN(Table1[[#This Row],[Close Price]]/I33))</f>
        <v>-2.4337484399022342E-2</v>
      </c>
    </row>
    <row r="35" spans="1:14" x14ac:dyDescent="0.3">
      <c r="A35" s="1" t="s">
        <v>13</v>
      </c>
      <c r="B35" s="1" t="s">
        <v>14</v>
      </c>
      <c r="C35" s="2">
        <v>43150</v>
      </c>
      <c r="D35" s="1">
        <v>133.94999999999999</v>
      </c>
      <c r="E35" s="1">
        <v>134.44999999999999</v>
      </c>
      <c r="F35" s="1">
        <v>134.5</v>
      </c>
      <c r="G35" s="1">
        <v>130.65</v>
      </c>
      <c r="H35" s="1">
        <v>132.5</v>
      </c>
      <c r="I35" s="1">
        <v>132.19999999999999</v>
      </c>
      <c r="J35" s="1">
        <v>132.12</v>
      </c>
      <c r="K35" s="1">
        <v>12180808</v>
      </c>
      <c r="L35" s="1">
        <v>1609380481.5999999</v>
      </c>
      <c r="M35" s="1">
        <v>58649</v>
      </c>
      <c r="N35" s="3">
        <f>IF(ISERR(LN(Table1[[#This Row],[Close Price]]/I34)),"-",LN(Table1[[#This Row],[Close Price]]/I34))</f>
        <v>-1.3150668573031805E-2</v>
      </c>
    </row>
    <row r="36" spans="1:14" x14ac:dyDescent="0.3">
      <c r="A36" s="1" t="s">
        <v>13</v>
      </c>
      <c r="B36" s="1" t="s">
        <v>14</v>
      </c>
      <c r="C36" s="2">
        <v>43151</v>
      </c>
      <c r="D36" s="1">
        <v>132.19999999999999</v>
      </c>
      <c r="E36" s="1">
        <v>132.5</v>
      </c>
      <c r="F36" s="1">
        <v>135.35</v>
      </c>
      <c r="G36" s="1">
        <v>131.80000000000001</v>
      </c>
      <c r="H36" s="1">
        <v>133.1</v>
      </c>
      <c r="I36" s="1">
        <v>133.4</v>
      </c>
      <c r="J36" s="1">
        <v>133.57</v>
      </c>
      <c r="K36" s="1">
        <v>9905274</v>
      </c>
      <c r="L36" s="1">
        <v>1323010339.45</v>
      </c>
      <c r="M36" s="1">
        <v>45494</v>
      </c>
      <c r="N36" s="3">
        <f>IF(ISERR(LN(Table1[[#This Row],[Close Price]]/I35)),"-",LN(Table1[[#This Row],[Close Price]]/I35))</f>
        <v>9.03620606393752E-3</v>
      </c>
    </row>
    <row r="37" spans="1:14" x14ac:dyDescent="0.3">
      <c r="A37" s="1" t="s">
        <v>13</v>
      </c>
      <c r="B37" s="1" t="s">
        <v>14</v>
      </c>
      <c r="C37" s="2">
        <v>43152</v>
      </c>
      <c r="D37" s="1">
        <v>133.4</v>
      </c>
      <c r="E37" s="1">
        <v>134</v>
      </c>
      <c r="F37" s="1">
        <v>134.9</v>
      </c>
      <c r="G37" s="1">
        <v>131.94999999999999</v>
      </c>
      <c r="H37" s="1">
        <v>132.5</v>
      </c>
      <c r="I37" s="1">
        <v>132.35</v>
      </c>
      <c r="J37" s="1">
        <v>133.13</v>
      </c>
      <c r="K37" s="1">
        <v>9506894</v>
      </c>
      <c r="L37" s="1">
        <v>1265696766.05</v>
      </c>
      <c r="M37" s="1">
        <v>35390</v>
      </c>
      <c r="N37" s="3">
        <f>IF(ISERR(LN(Table1[[#This Row],[Close Price]]/I36)),"-",LN(Table1[[#This Row],[Close Price]]/I36))</f>
        <v>-7.9022048084131501E-3</v>
      </c>
    </row>
    <row r="38" spans="1:14" x14ac:dyDescent="0.3">
      <c r="A38" s="1" t="s">
        <v>13</v>
      </c>
      <c r="B38" s="1" t="s">
        <v>14</v>
      </c>
      <c r="C38" s="2">
        <v>43153</v>
      </c>
      <c r="D38" s="1">
        <v>132.35</v>
      </c>
      <c r="E38" s="1">
        <v>131.80000000000001</v>
      </c>
      <c r="F38" s="1">
        <v>133.35</v>
      </c>
      <c r="G38" s="1">
        <v>131.19999999999999</v>
      </c>
      <c r="H38" s="1">
        <v>132.5</v>
      </c>
      <c r="I38" s="1">
        <v>132.35</v>
      </c>
      <c r="J38" s="1">
        <v>132.19999999999999</v>
      </c>
      <c r="K38" s="1">
        <v>10189228</v>
      </c>
      <c r="L38" s="1">
        <v>1346967585.8</v>
      </c>
      <c r="M38" s="1">
        <v>29383</v>
      </c>
      <c r="N38" s="3">
        <f>IF(ISERR(LN(Table1[[#This Row],[Close Price]]/I37)),"-",LN(Table1[[#This Row],[Close Price]]/I37))</f>
        <v>0</v>
      </c>
    </row>
    <row r="39" spans="1:14" x14ac:dyDescent="0.3">
      <c r="A39" s="1" t="s">
        <v>13</v>
      </c>
      <c r="B39" s="1" t="s">
        <v>14</v>
      </c>
      <c r="C39" s="2">
        <v>43154</v>
      </c>
      <c r="D39" s="1">
        <v>132.35</v>
      </c>
      <c r="E39" s="1">
        <v>133</v>
      </c>
      <c r="F39" s="1">
        <v>134.9</v>
      </c>
      <c r="G39" s="1">
        <v>132.65</v>
      </c>
      <c r="H39" s="1">
        <v>134.9</v>
      </c>
      <c r="I39" s="1">
        <v>134.4</v>
      </c>
      <c r="J39" s="1">
        <v>133.76</v>
      </c>
      <c r="K39" s="1">
        <v>7724163</v>
      </c>
      <c r="L39" s="1">
        <v>1033183093.2</v>
      </c>
      <c r="M39" s="1">
        <v>30830</v>
      </c>
      <c r="N39" s="3">
        <f>IF(ISERR(LN(Table1[[#This Row],[Close Price]]/I38)),"-",LN(Table1[[#This Row],[Close Price]]/I38))</f>
        <v>1.5370499415938935E-2</v>
      </c>
    </row>
    <row r="40" spans="1:14" x14ac:dyDescent="0.3">
      <c r="A40" s="1" t="s">
        <v>13</v>
      </c>
      <c r="B40" s="1" t="s">
        <v>14</v>
      </c>
      <c r="C40" s="2">
        <v>43157</v>
      </c>
      <c r="D40" s="1">
        <v>134.4</v>
      </c>
      <c r="E40" s="1">
        <v>135.5</v>
      </c>
      <c r="F40" s="1">
        <v>137.80000000000001</v>
      </c>
      <c r="G40" s="1">
        <v>135.5</v>
      </c>
      <c r="H40" s="1">
        <v>137.1</v>
      </c>
      <c r="I40" s="1">
        <v>136.80000000000001</v>
      </c>
      <c r="J40" s="1">
        <v>136.9</v>
      </c>
      <c r="K40" s="1">
        <v>12024593</v>
      </c>
      <c r="L40" s="1">
        <v>1646190845.5999999</v>
      </c>
      <c r="M40" s="1">
        <v>44149</v>
      </c>
      <c r="N40" s="3">
        <f>IF(ISERR(LN(Table1[[#This Row],[Close Price]]/I39)),"-",LN(Table1[[#This Row],[Close Price]]/I39))</f>
        <v>1.7699577099400857E-2</v>
      </c>
    </row>
    <row r="41" spans="1:14" x14ac:dyDescent="0.3">
      <c r="A41" s="1" t="s">
        <v>13</v>
      </c>
      <c r="B41" s="1" t="s">
        <v>14</v>
      </c>
      <c r="C41" s="2">
        <v>43158</v>
      </c>
      <c r="D41" s="1">
        <v>136.80000000000001</v>
      </c>
      <c r="E41" s="1">
        <v>137.69999999999999</v>
      </c>
      <c r="F41" s="1">
        <v>138.5</v>
      </c>
      <c r="G41" s="1">
        <v>136.5</v>
      </c>
      <c r="H41" s="1">
        <v>138</v>
      </c>
      <c r="I41" s="1">
        <v>137.69999999999999</v>
      </c>
      <c r="J41" s="1">
        <v>137.47</v>
      </c>
      <c r="K41" s="1">
        <v>9397195</v>
      </c>
      <c r="L41" s="1">
        <v>1291867255.3499999</v>
      </c>
      <c r="M41" s="1">
        <v>35652</v>
      </c>
      <c r="N41" s="3">
        <f>IF(ISERR(LN(Table1[[#This Row],[Close Price]]/I40)),"-",LN(Table1[[#This Row],[Close Price]]/I40))</f>
        <v>6.5574005461588192E-3</v>
      </c>
    </row>
    <row r="42" spans="1:14" x14ac:dyDescent="0.3">
      <c r="A42" s="1" t="s">
        <v>13</v>
      </c>
      <c r="B42" s="1" t="s">
        <v>14</v>
      </c>
      <c r="C42" s="2">
        <v>43159</v>
      </c>
      <c r="D42" s="1">
        <v>137.69999999999999</v>
      </c>
      <c r="E42" s="1">
        <v>137.35</v>
      </c>
      <c r="F42" s="1">
        <v>142.19999999999999</v>
      </c>
      <c r="G42" s="1">
        <v>136.9</v>
      </c>
      <c r="H42" s="1">
        <v>142</v>
      </c>
      <c r="I42" s="1">
        <v>141.5</v>
      </c>
      <c r="J42" s="1">
        <v>140.44</v>
      </c>
      <c r="K42" s="1">
        <v>24992386</v>
      </c>
      <c r="L42" s="1">
        <v>3509876863.0500002</v>
      </c>
      <c r="M42" s="1">
        <v>99045</v>
      </c>
      <c r="N42" s="3">
        <f>IF(ISERR(LN(Table1[[#This Row],[Close Price]]/I41)),"-",LN(Table1[[#This Row],[Close Price]]/I41))</f>
        <v>2.7222311348683297E-2</v>
      </c>
    </row>
    <row r="43" spans="1:14" x14ac:dyDescent="0.3">
      <c r="A43" s="1" t="s">
        <v>13</v>
      </c>
      <c r="B43" s="1" t="s">
        <v>14</v>
      </c>
      <c r="C43" s="2">
        <v>43160</v>
      </c>
      <c r="D43" s="1">
        <v>141.5</v>
      </c>
      <c r="E43" s="1">
        <v>142.75</v>
      </c>
      <c r="F43" s="1">
        <v>143.9</v>
      </c>
      <c r="G43" s="1">
        <v>140.35</v>
      </c>
      <c r="H43" s="1">
        <v>141.35</v>
      </c>
      <c r="I43" s="1">
        <v>140.94999999999999</v>
      </c>
      <c r="J43" s="1">
        <v>141.79</v>
      </c>
      <c r="K43" s="1">
        <v>19650623</v>
      </c>
      <c r="L43" s="1">
        <v>2786257331.1500001</v>
      </c>
      <c r="M43" s="1">
        <v>79295</v>
      </c>
      <c r="N43" s="3">
        <f>IF(ISERR(LN(Table1[[#This Row],[Close Price]]/I42)),"-",LN(Table1[[#This Row],[Close Price]]/I42))</f>
        <v>-3.8944995231708765E-3</v>
      </c>
    </row>
    <row r="44" spans="1:14" x14ac:dyDescent="0.3">
      <c r="A44" s="1" t="s">
        <v>13</v>
      </c>
      <c r="B44" s="1" t="s">
        <v>14</v>
      </c>
      <c r="C44" s="2">
        <v>43164</v>
      </c>
      <c r="D44" s="1">
        <v>140.94999999999999</v>
      </c>
      <c r="E44" s="1">
        <v>139.9</v>
      </c>
      <c r="F44" s="1">
        <v>140.65</v>
      </c>
      <c r="G44" s="1">
        <v>138.35</v>
      </c>
      <c r="H44" s="1">
        <v>139.94999999999999</v>
      </c>
      <c r="I44" s="1">
        <v>140.15</v>
      </c>
      <c r="J44" s="1">
        <v>139.53</v>
      </c>
      <c r="K44" s="1">
        <v>14686149</v>
      </c>
      <c r="L44" s="1">
        <v>2049169766.9000001</v>
      </c>
      <c r="M44" s="1">
        <v>75876</v>
      </c>
      <c r="N44" s="3">
        <f>IF(ISERR(LN(Table1[[#This Row],[Close Price]]/I43)),"-",LN(Table1[[#This Row],[Close Price]]/I43))</f>
        <v>-5.6919399493241063E-3</v>
      </c>
    </row>
    <row r="45" spans="1:14" x14ac:dyDescent="0.3">
      <c r="A45" s="1" t="s">
        <v>13</v>
      </c>
      <c r="B45" s="1" t="s">
        <v>14</v>
      </c>
      <c r="C45" s="2">
        <v>43165</v>
      </c>
      <c r="D45" s="1">
        <v>140.15</v>
      </c>
      <c r="E45" s="1">
        <v>140.94999999999999</v>
      </c>
      <c r="F45" s="1">
        <v>142.9</v>
      </c>
      <c r="G45" s="1">
        <v>139.25</v>
      </c>
      <c r="H45" s="1">
        <v>139.5</v>
      </c>
      <c r="I45" s="1">
        <v>139.85</v>
      </c>
      <c r="J45" s="1">
        <v>141.57</v>
      </c>
      <c r="K45" s="1">
        <v>12648186</v>
      </c>
      <c r="L45" s="1">
        <v>1790607762.4000001</v>
      </c>
      <c r="M45" s="1">
        <v>50064</v>
      </c>
      <c r="N45" s="3">
        <f>IF(ISERR(LN(Table1[[#This Row],[Close Price]]/I44)),"-",LN(Table1[[#This Row],[Close Price]]/I44))</f>
        <v>-2.1428579628286456E-3</v>
      </c>
    </row>
    <row r="46" spans="1:14" x14ac:dyDescent="0.3">
      <c r="A46" s="1" t="s">
        <v>13</v>
      </c>
      <c r="B46" s="1" t="s">
        <v>14</v>
      </c>
      <c r="C46" s="2">
        <v>43166</v>
      </c>
      <c r="D46" s="1">
        <v>139.85</v>
      </c>
      <c r="E46" s="1">
        <v>139.94999999999999</v>
      </c>
      <c r="F46" s="1">
        <v>142.9</v>
      </c>
      <c r="G46" s="1">
        <v>139.19999999999999</v>
      </c>
      <c r="H46" s="1">
        <v>141.5</v>
      </c>
      <c r="I46" s="1">
        <v>141.25</v>
      </c>
      <c r="J46" s="1">
        <v>141.19999999999999</v>
      </c>
      <c r="K46" s="1">
        <v>15519404</v>
      </c>
      <c r="L46" s="1">
        <v>2191388043.3499999</v>
      </c>
      <c r="M46" s="1">
        <v>61471</v>
      </c>
      <c r="N46" s="3">
        <f>IF(ISERR(LN(Table1[[#This Row],[Close Price]]/I45)),"-",LN(Table1[[#This Row],[Close Price]]/I45))</f>
        <v>9.9609503785816813E-3</v>
      </c>
    </row>
    <row r="47" spans="1:14" x14ac:dyDescent="0.3">
      <c r="A47" s="1" t="s">
        <v>13</v>
      </c>
      <c r="B47" s="1" t="s">
        <v>14</v>
      </c>
      <c r="C47" s="2">
        <v>43167</v>
      </c>
      <c r="D47" s="1">
        <v>141.25</v>
      </c>
      <c r="E47" s="1">
        <v>143.25</v>
      </c>
      <c r="F47" s="1">
        <v>144.85</v>
      </c>
      <c r="G47" s="1">
        <v>142.6</v>
      </c>
      <c r="H47" s="1">
        <v>144.6</v>
      </c>
      <c r="I47" s="1">
        <v>144.15</v>
      </c>
      <c r="J47" s="1">
        <v>143.87</v>
      </c>
      <c r="K47" s="1">
        <v>19712214</v>
      </c>
      <c r="L47" s="1">
        <v>2836062886.1999998</v>
      </c>
      <c r="M47" s="1">
        <v>109279</v>
      </c>
      <c r="N47" s="3">
        <f>IF(ISERR(LN(Table1[[#This Row],[Close Price]]/I46)),"-",LN(Table1[[#This Row],[Close Price]]/I46))</f>
        <v>2.0323054057860914E-2</v>
      </c>
    </row>
    <row r="48" spans="1:14" x14ac:dyDescent="0.3">
      <c r="A48" s="1" t="s">
        <v>13</v>
      </c>
      <c r="B48" s="1" t="s">
        <v>14</v>
      </c>
      <c r="C48" s="2">
        <v>43168</v>
      </c>
      <c r="D48" s="1">
        <v>144.15</v>
      </c>
      <c r="E48" s="1">
        <v>147</v>
      </c>
      <c r="F48" s="1">
        <v>147.44999999999999</v>
      </c>
      <c r="G48" s="1">
        <v>144.4</v>
      </c>
      <c r="H48" s="1">
        <v>147.1</v>
      </c>
      <c r="I48" s="1">
        <v>147</v>
      </c>
      <c r="J48" s="1">
        <v>145.99</v>
      </c>
      <c r="K48" s="1">
        <v>30193142</v>
      </c>
      <c r="L48" s="1">
        <v>4407924635.0500002</v>
      </c>
      <c r="M48" s="1">
        <v>103024</v>
      </c>
      <c r="N48" s="3">
        <f>IF(ISERR(LN(Table1[[#This Row],[Close Price]]/I47)),"-",LN(Table1[[#This Row],[Close Price]]/I47))</f>
        <v>1.9578162694324983E-2</v>
      </c>
    </row>
    <row r="49" spans="1:14" x14ac:dyDescent="0.3">
      <c r="A49" s="1" t="s">
        <v>13</v>
      </c>
      <c r="B49" s="1" t="s">
        <v>14</v>
      </c>
      <c r="C49" s="2">
        <v>43171</v>
      </c>
      <c r="D49" s="1">
        <v>147</v>
      </c>
      <c r="E49" s="1">
        <v>148</v>
      </c>
      <c r="F49" s="1">
        <v>148.6</v>
      </c>
      <c r="G49" s="1">
        <v>144.6</v>
      </c>
      <c r="H49" s="1">
        <v>145.6</v>
      </c>
      <c r="I49" s="1">
        <v>145.4</v>
      </c>
      <c r="J49" s="1">
        <v>146.04</v>
      </c>
      <c r="K49" s="1">
        <v>17320780</v>
      </c>
      <c r="L49" s="1">
        <v>2529520075.1999998</v>
      </c>
      <c r="M49" s="1">
        <v>65660</v>
      </c>
      <c r="N49" s="3">
        <f>IF(ISERR(LN(Table1[[#This Row],[Close Price]]/I48)),"-",LN(Table1[[#This Row],[Close Price]]/I48))</f>
        <v>-1.0944021679317255E-2</v>
      </c>
    </row>
    <row r="50" spans="1:14" x14ac:dyDescent="0.3">
      <c r="A50" s="1" t="s">
        <v>13</v>
      </c>
      <c r="B50" s="1" t="s">
        <v>14</v>
      </c>
      <c r="C50" s="2">
        <v>43172</v>
      </c>
      <c r="D50" s="1">
        <v>145.4</v>
      </c>
      <c r="E50" s="1">
        <v>145.80000000000001</v>
      </c>
      <c r="F50" s="1">
        <v>150.44999999999999</v>
      </c>
      <c r="G50" s="1">
        <v>143.80000000000001</v>
      </c>
      <c r="H50" s="1">
        <v>150.05000000000001</v>
      </c>
      <c r="I50" s="1">
        <v>149.9</v>
      </c>
      <c r="J50" s="1">
        <v>147.66</v>
      </c>
      <c r="K50" s="1">
        <v>24601040</v>
      </c>
      <c r="L50" s="1">
        <v>3632660622.3000002</v>
      </c>
      <c r="M50" s="1">
        <v>75761</v>
      </c>
      <c r="N50" s="3">
        <f>IF(ISERR(LN(Table1[[#This Row],[Close Price]]/I49)),"-",LN(Table1[[#This Row],[Close Price]]/I49))</f>
        <v>3.0479840009133011E-2</v>
      </c>
    </row>
    <row r="51" spans="1:14" x14ac:dyDescent="0.3">
      <c r="A51" s="1" t="s">
        <v>13</v>
      </c>
      <c r="B51" s="1" t="s">
        <v>14</v>
      </c>
      <c r="C51" s="2">
        <v>43173</v>
      </c>
      <c r="D51" s="1">
        <v>149.9</v>
      </c>
      <c r="E51" s="1">
        <v>149.19999999999999</v>
      </c>
      <c r="F51" s="1">
        <v>150.30000000000001</v>
      </c>
      <c r="G51" s="1">
        <v>148.6</v>
      </c>
      <c r="H51" s="1">
        <v>149.69999999999999</v>
      </c>
      <c r="I51" s="1">
        <v>149.69999999999999</v>
      </c>
      <c r="J51" s="1">
        <v>149.41</v>
      </c>
      <c r="K51" s="1">
        <v>11802575</v>
      </c>
      <c r="L51" s="1">
        <v>1763481706.95</v>
      </c>
      <c r="M51" s="1">
        <v>51007</v>
      </c>
      <c r="N51" s="3">
        <f>IF(ISERR(LN(Table1[[#This Row],[Close Price]]/I50)),"-",LN(Table1[[#This Row],[Close Price]]/I50))</f>
        <v>-1.335113682969436E-3</v>
      </c>
    </row>
    <row r="52" spans="1:14" x14ac:dyDescent="0.3">
      <c r="A52" s="1" t="s">
        <v>13</v>
      </c>
      <c r="B52" s="1" t="s">
        <v>14</v>
      </c>
      <c r="C52" s="2">
        <v>43174</v>
      </c>
      <c r="D52" s="1">
        <v>149.69999999999999</v>
      </c>
      <c r="E52" s="1">
        <v>149.1</v>
      </c>
      <c r="F52" s="1">
        <v>151.65</v>
      </c>
      <c r="G52" s="1">
        <v>148.94999999999999</v>
      </c>
      <c r="H52" s="1">
        <v>150.30000000000001</v>
      </c>
      <c r="I52" s="1">
        <v>150.55000000000001</v>
      </c>
      <c r="J52" s="1">
        <v>150.72</v>
      </c>
      <c r="K52" s="1">
        <v>13458378</v>
      </c>
      <c r="L52" s="1">
        <v>2028386214.6500001</v>
      </c>
      <c r="M52" s="1">
        <v>76210</v>
      </c>
      <c r="N52" s="3">
        <f>IF(ISERR(LN(Table1[[#This Row],[Close Price]]/I51)),"-",LN(Table1[[#This Row],[Close Price]]/I51))</f>
        <v>5.661963502160262E-3</v>
      </c>
    </row>
    <row r="53" spans="1:14" x14ac:dyDescent="0.3">
      <c r="A53" s="1" t="s">
        <v>13</v>
      </c>
      <c r="B53" s="1" t="s">
        <v>14</v>
      </c>
      <c r="C53" s="2">
        <v>43175</v>
      </c>
      <c r="D53" s="1">
        <v>150.55000000000001</v>
      </c>
      <c r="E53" s="1">
        <v>150.30000000000001</v>
      </c>
      <c r="F53" s="1">
        <v>150.6</v>
      </c>
      <c r="G53" s="1">
        <v>146.69999999999999</v>
      </c>
      <c r="H53" s="1">
        <v>147.4</v>
      </c>
      <c r="I53" s="1">
        <v>147.15</v>
      </c>
      <c r="J53" s="1">
        <v>148.19</v>
      </c>
      <c r="K53" s="1">
        <v>14963488</v>
      </c>
      <c r="L53" s="1">
        <v>2217410939.0500002</v>
      </c>
      <c r="M53" s="1">
        <v>81109</v>
      </c>
      <c r="N53" s="3">
        <f>IF(ISERR(LN(Table1[[#This Row],[Close Price]]/I52)),"-",LN(Table1[[#This Row],[Close Price]]/I52))</f>
        <v>-2.2842780248261144E-2</v>
      </c>
    </row>
    <row r="54" spans="1:14" x14ac:dyDescent="0.3">
      <c r="A54" s="1" t="s">
        <v>13</v>
      </c>
      <c r="B54" s="1" t="s">
        <v>14</v>
      </c>
      <c r="C54" s="2">
        <v>43178</v>
      </c>
      <c r="D54" s="1">
        <v>147.15</v>
      </c>
      <c r="E54" s="1">
        <v>148</v>
      </c>
      <c r="F54" s="1">
        <v>148.35</v>
      </c>
      <c r="G54" s="1">
        <v>144</v>
      </c>
      <c r="H54" s="1">
        <v>145.44999999999999</v>
      </c>
      <c r="I54" s="1">
        <v>145.69999999999999</v>
      </c>
      <c r="J54" s="1">
        <v>145.33000000000001</v>
      </c>
      <c r="K54" s="1">
        <v>17441635</v>
      </c>
      <c r="L54" s="1">
        <v>2534733970.25</v>
      </c>
      <c r="M54" s="1">
        <v>74864</v>
      </c>
      <c r="N54" s="3">
        <f>IF(ISERR(LN(Table1[[#This Row],[Close Price]]/I53)),"-",LN(Table1[[#This Row],[Close Price]]/I53))</f>
        <v>-9.9027614783227923E-3</v>
      </c>
    </row>
    <row r="55" spans="1:14" x14ac:dyDescent="0.3">
      <c r="A55" s="1" t="s">
        <v>13</v>
      </c>
      <c r="B55" s="1" t="s">
        <v>14</v>
      </c>
      <c r="C55" s="2">
        <v>43179</v>
      </c>
      <c r="D55" s="1">
        <v>145.69999999999999</v>
      </c>
      <c r="E55" s="1">
        <v>145.44999999999999</v>
      </c>
      <c r="F55" s="1">
        <v>148</v>
      </c>
      <c r="G55" s="1">
        <v>144.69999999999999</v>
      </c>
      <c r="H55" s="1">
        <v>146.05000000000001</v>
      </c>
      <c r="I55" s="1">
        <v>146</v>
      </c>
      <c r="J55" s="1">
        <v>146.59</v>
      </c>
      <c r="K55" s="1">
        <v>11845334</v>
      </c>
      <c r="L55" s="1">
        <v>1736417194.45</v>
      </c>
      <c r="M55" s="1">
        <v>48845</v>
      </c>
      <c r="N55" s="3">
        <f>IF(ISERR(LN(Table1[[#This Row],[Close Price]]/I54)),"-",LN(Table1[[#This Row],[Close Price]]/I54))</f>
        <v>2.0569085071773965E-3</v>
      </c>
    </row>
    <row r="56" spans="1:14" x14ac:dyDescent="0.3">
      <c r="A56" s="1" t="s">
        <v>13</v>
      </c>
      <c r="B56" s="1" t="s">
        <v>14</v>
      </c>
      <c r="C56" s="2">
        <v>43180</v>
      </c>
      <c r="D56" s="1">
        <v>146</v>
      </c>
      <c r="E56" s="1">
        <v>146.9</v>
      </c>
      <c r="F56" s="1">
        <v>148.80000000000001</v>
      </c>
      <c r="G56" s="1">
        <v>146.5</v>
      </c>
      <c r="H56" s="1">
        <v>147.6</v>
      </c>
      <c r="I56" s="1">
        <v>147.5</v>
      </c>
      <c r="J56" s="1">
        <v>147.86000000000001</v>
      </c>
      <c r="K56" s="1">
        <v>14925709</v>
      </c>
      <c r="L56" s="1">
        <v>2206958317.25</v>
      </c>
      <c r="M56" s="1">
        <v>71598</v>
      </c>
      <c r="N56" s="3">
        <f>IF(ISERR(LN(Table1[[#This Row],[Close Price]]/I55)),"-",LN(Table1[[#This Row],[Close Price]]/I55))</f>
        <v>1.0221554071538009E-2</v>
      </c>
    </row>
    <row r="57" spans="1:14" x14ac:dyDescent="0.3">
      <c r="A57" s="1" t="s">
        <v>13</v>
      </c>
      <c r="B57" s="1" t="s">
        <v>14</v>
      </c>
      <c r="C57" s="2">
        <v>43181</v>
      </c>
      <c r="D57" s="1">
        <v>147.5</v>
      </c>
      <c r="E57" s="1">
        <v>148.19999999999999</v>
      </c>
      <c r="F57" s="1">
        <v>148.19999999999999</v>
      </c>
      <c r="G57" s="1">
        <v>141.55000000000001</v>
      </c>
      <c r="H57" s="1">
        <v>142.15</v>
      </c>
      <c r="I57" s="1">
        <v>142</v>
      </c>
      <c r="J57" s="1">
        <v>144.6</v>
      </c>
      <c r="K57" s="1">
        <v>12939722</v>
      </c>
      <c r="L57" s="1">
        <v>1871060493.3499999</v>
      </c>
      <c r="M57" s="1">
        <v>80726</v>
      </c>
      <c r="N57" s="3">
        <f>IF(ISERR(LN(Table1[[#This Row],[Close Price]]/I56)),"-",LN(Table1[[#This Row],[Close Price]]/I56))</f>
        <v>-3.8001118178613749E-2</v>
      </c>
    </row>
    <row r="58" spans="1:14" x14ac:dyDescent="0.3">
      <c r="A58" s="1" t="s">
        <v>13</v>
      </c>
      <c r="B58" s="1" t="s">
        <v>14</v>
      </c>
      <c r="C58" s="2">
        <v>43182</v>
      </c>
      <c r="D58" s="1">
        <v>142</v>
      </c>
      <c r="E58" s="1">
        <v>140</v>
      </c>
      <c r="F58" s="1">
        <v>142.55000000000001</v>
      </c>
      <c r="G58" s="1">
        <v>138.19999999999999</v>
      </c>
      <c r="H58" s="1">
        <v>142.5</v>
      </c>
      <c r="I58" s="1">
        <v>142.05000000000001</v>
      </c>
      <c r="J58" s="1">
        <v>140.65</v>
      </c>
      <c r="K58" s="1">
        <v>18267529</v>
      </c>
      <c r="L58" s="1">
        <v>2569397774.75</v>
      </c>
      <c r="M58" s="1">
        <v>65860</v>
      </c>
      <c r="N58" s="3">
        <f>IF(ISERR(LN(Table1[[#This Row],[Close Price]]/I57)),"-",LN(Table1[[#This Row],[Close Price]]/I57))</f>
        <v>3.520506989362662E-4</v>
      </c>
    </row>
    <row r="59" spans="1:14" x14ac:dyDescent="0.3">
      <c r="A59" s="1" t="s">
        <v>13</v>
      </c>
      <c r="B59" s="1" t="s">
        <v>14</v>
      </c>
      <c r="C59" s="2">
        <v>43185</v>
      </c>
      <c r="D59" s="1">
        <v>142.05000000000001</v>
      </c>
      <c r="E59" s="1">
        <v>143</v>
      </c>
      <c r="F59" s="1">
        <v>145.30000000000001</v>
      </c>
      <c r="G59" s="1">
        <v>142.19999999999999</v>
      </c>
      <c r="H59" s="1">
        <v>145.19999999999999</v>
      </c>
      <c r="I59" s="1">
        <v>144.4</v>
      </c>
      <c r="J59" s="1">
        <v>143.57</v>
      </c>
      <c r="K59" s="1">
        <v>11572005</v>
      </c>
      <c r="L59" s="1">
        <v>1661393221.7</v>
      </c>
      <c r="M59" s="1">
        <v>41338</v>
      </c>
      <c r="N59" s="3">
        <f>IF(ISERR(LN(Table1[[#This Row],[Close Price]]/I58)),"-",LN(Table1[[#This Row],[Close Price]]/I58))</f>
        <v>1.6408118158528859E-2</v>
      </c>
    </row>
    <row r="60" spans="1:14" x14ac:dyDescent="0.3">
      <c r="A60" s="1" t="s">
        <v>13</v>
      </c>
      <c r="B60" s="1" t="s">
        <v>14</v>
      </c>
      <c r="C60" s="2">
        <v>43186</v>
      </c>
      <c r="D60" s="1">
        <v>144.4</v>
      </c>
      <c r="E60" s="1">
        <v>145.9</v>
      </c>
      <c r="F60" s="1">
        <v>146.65</v>
      </c>
      <c r="G60" s="1">
        <v>143.05000000000001</v>
      </c>
      <c r="H60" s="1">
        <v>145.30000000000001</v>
      </c>
      <c r="I60" s="1">
        <v>144.94999999999999</v>
      </c>
      <c r="J60" s="1">
        <v>144.54</v>
      </c>
      <c r="K60" s="1">
        <v>12007027</v>
      </c>
      <c r="L60" s="1">
        <v>1735509231.7</v>
      </c>
      <c r="M60" s="1">
        <v>39712</v>
      </c>
      <c r="N60" s="3">
        <f>IF(ISERR(LN(Table1[[#This Row],[Close Price]]/I59)),"-",LN(Table1[[#This Row],[Close Price]]/I59))</f>
        <v>3.8016289089386379E-3</v>
      </c>
    </row>
    <row r="61" spans="1:14" x14ac:dyDescent="0.3">
      <c r="A61" s="1" t="s">
        <v>13</v>
      </c>
      <c r="B61" s="1" t="s">
        <v>14</v>
      </c>
      <c r="C61" s="2">
        <v>43187</v>
      </c>
      <c r="D61" s="1">
        <v>144.94999999999999</v>
      </c>
      <c r="E61" s="1">
        <v>144.55000000000001</v>
      </c>
      <c r="F61" s="1">
        <v>146.69999999999999</v>
      </c>
      <c r="G61" s="1">
        <v>143.9</v>
      </c>
      <c r="H61" s="1">
        <v>145.4</v>
      </c>
      <c r="I61" s="1">
        <v>145.44999999999999</v>
      </c>
      <c r="J61" s="1">
        <v>145.46</v>
      </c>
      <c r="K61" s="1">
        <v>18877771</v>
      </c>
      <c r="L61" s="1">
        <v>2745898827.25</v>
      </c>
      <c r="M61" s="1">
        <v>78613</v>
      </c>
      <c r="N61" s="3">
        <f>IF(ISERR(LN(Table1[[#This Row],[Close Price]]/I60)),"-",LN(Table1[[#This Row],[Close Price]]/I60))</f>
        <v>3.4435295735461137E-3</v>
      </c>
    </row>
    <row r="62" spans="1:14" x14ac:dyDescent="0.3">
      <c r="A62" s="1" t="s">
        <v>13</v>
      </c>
      <c r="B62" s="1" t="s">
        <v>14</v>
      </c>
      <c r="C62" s="2">
        <v>43192</v>
      </c>
      <c r="D62" s="1">
        <v>145.44999999999999</v>
      </c>
      <c r="E62" s="1">
        <v>146.55000000000001</v>
      </c>
      <c r="F62" s="1">
        <v>148.94999999999999</v>
      </c>
      <c r="G62" s="1">
        <v>146.15</v>
      </c>
      <c r="H62" s="1">
        <v>148</v>
      </c>
      <c r="I62" s="1">
        <v>148.1</v>
      </c>
      <c r="J62" s="1">
        <v>147.53</v>
      </c>
      <c r="K62" s="1">
        <v>22938236</v>
      </c>
      <c r="L62" s="1">
        <v>3384016527.9000001</v>
      </c>
      <c r="M62" s="1">
        <v>111107</v>
      </c>
      <c r="N62" s="3">
        <f>IF(ISERR(LN(Table1[[#This Row],[Close Price]]/I61)),"-",LN(Table1[[#This Row],[Close Price]]/I61))</f>
        <v>1.8055336332542544E-2</v>
      </c>
    </row>
    <row r="63" spans="1:14" x14ac:dyDescent="0.3">
      <c r="A63" s="1" t="s">
        <v>13</v>
      </c>
      <c r="B63" s="1" t="s">
        <v>14</v>
      </c>
      <c r="C63" s="2">
        <v>43193</v>
      </c>
      <c r="D63" s="1">
        <v>148.1</v>
      </c>
      <c r="E63" s="1">
        <v>147.94999999999999</v>
      </c>
      <c r="F63" s="1">
        <v>149.44999999999999</v>
      </c>
      <c r="G63" s="1">
        <v>147.35</v>
      </c>
      <c r="H63" s="1">
        <v>147.75</v>
      </c>
      <c r="I63" s="1">
        <v>147.75</v>
      </c>
      <c r="J63" s="1">
        <v>148.22</v>
      </c>
      <c r="K63" s="1">
        <v>14391152</v>
      </c>
      <c r="L63" s="1">
        <v>2132998684.8499999</v>
      </c>
      <c r="M63" s="1">
        <v>58598</v>
      </c>
      <c r="N63" s="3">
        <f>IF(ISERR(LN(Table1[[#This Row],[Close Price]]/I62)),"-",LN(Table1[[#This Row],[Close Price]]/I62))</f>
        <v>-2.3660649875455017E-3</v>
      </c>
    </row>
    <row r="64" spans="1:14" x14ac:dyDescent="0.3">
      <c r="A64" s="1" t="s">
        <v>13</v>
      </c>
      <c r="B64" s="1" t="s">
        <v>14</v>
      </c>
      <c r="C64" s="2">
        <v>43194</v>
      </c>
      <c r="D64" s="1">
        <v>147.75</v>
      </c>
      <c r="E64" s="1">
        <v>148.4</v>
      </c>
      <c r="F64" s="1">
        <v>150.6</v>
      </c>
      <c r="G64" s="1">
        <v>145.05000000000001</v>
      </c>
      <c r="H64" s="1">
        <v>146.15</v>
      </c>
      <c r="I64" s="1">
        <v>145.85</v>
      </c>
      <c r="J64" s="1">
        <v>147.9</v>
      </c>
      <c r="K64" s="1">
        <v>20449016</v>
      </c>
      <c r="L64" s="1">
        <v>3024347702.0999999</v>
      </c>
      <c r="M64" s="1">
        <v>75786</v>
      </c>
      <c r="N64" s="3">
        <f>IF(ISERR(LN(Table1[[#This Row],[Close Price]]/I63)),"-",LN(Table1[[#This Row],[Close Price]]/I63))</f>
        <v>-1.2942959972477222E-2</v>
      </c>
    </row>
    <row r="65" spans="1:14" x14ac:dyDescent="0.3">
      <c r="A65" s="1" t="s">
        <v>13</v>
      </c>
      <c r="B65" s="1" t="s">
        <v>14</v>
      </c>
      <c r="C65" s="2">
        <v>43195</v>
      </c>
      <c r="D65" s="1">
        <v>145.85</v>
      </c>
      <c r="E65" s="1">
        <v>147.35</v>
      </c>
      <c r="F65" s="1">
        <v>148.65</v>
      </c>
      <c r="G65" s="1">
        <v>146</v>
      </c>
      <c r="H65" s="1">
        <v>147.15</v>
      </c>
      <c r="I65" s="1">
        <v>147</v>
      </c>
      <c r="J65" s="1">
        <v>146.94</v>
      </c>
      <c r="K65" s="1">
        <v>11604724</v>
      </c>
      <c r="L65" s="1">
        <v>1705229968.8499999</v>
      </c>
      <c r="M65" s="1">
        <v>60166</v>
      </c>
      <c r="N65" s="3">
        <f>IF(ISERR(LN(Table1[[#This Row],[Close Price]]/I64)),"-",LN(Table1[[#This Row],[Close Price]]/I64))</f>
        <v>7.8538904650058191E-3</v>
      </c>
    </row>
    <row r="66" spans="1:14" x14ac:dyDescent="0.3">
      <c r="A66" s="1" t="s">
        <v>13</v>
      </c>
      <c r="B66" s="1" t="s">
        <v>14</v>
      </c>
      <c r="C66" s="2">
        <v>43196</v>
      </c>
      <c r="D66" s="1">
        <v>147</v>
      </c>
      <c r="E66" s="1">
        <v>147.4</v>
      </c>
      <c r="F66" s="1">
        <v>147.4</v>
      </c>
      <c r="G66" s="1">
        <v>143.19999999999999</v>
      </c>
      <c r="H66" s="1">
        <v>146.15</v>
      </c>
      <c r="I66" s="1">
        <v>146.44999999999999</v>
      </c>
      <c r="J66" s="1">
        <v>145.21</v>
      </c>
      <c r="K66" s="1">
        <v>12593378</v>
      </c>
      <c r="L66" s="1">
        <v>1828731832.95</v>
      </c>
      <c r="M66" s="1">
        <v>53860</v>
      </c>
      <c r="N66" s="3">
        <f>IF(ISERR(LN(Table1[[#This Row],[Close Price]]/I65)),"-",LN(Table1[[#This Row],[Close Price]]/I65))</f>
        <v>-3.7485135049938993E-3</v>
      </c>
    </row>
    <row r="67" spans="1:14" x14ac:dyDescent="0.3">
      <c r="A67" s="1" t="s">
        <v>13</v>
      </c>
      <c r="B67" s="1" t="s">
        <v>14</v>
      </c>
      <c r="C67" s="2">
        <v>43199</v>
      </c>
      <c r="D67" s="1">
        <v>146.44999999999999</v>
      </c>
      <c r="E67" s="1">
        <v>146.85</v>
      </c>
      <c r="F67" s="1">
        <v>148.94999999999999</v>
      </c>
      <c r="G67" s="1">
        <v>145.75</v>
      </c>
      <c r="H67" s="1">
        <v>146.25</v>
      </c>
      <c r="I67" s="1">
        <v>146.35</v>
      </c>
      <c r="J67" s="1">
        <v>146.99</v>
      </c>
      <c r="K67" s="1">
        <v>13175463</v>
      </c>
      <c r="L67" s="1">
        <v>1936672926.45</v>
      </c>
      <c r="M67" s="1">
        <v>57016</v>
      </c>
      <c r="N67" s="3">
        <f>IF(ISERR(LN(Table1[[#This Row],[Close Price]]/I66)),"-",LN(Table1[[#This Row],[Close Price]]/I66))</f>
        <v>-6.8306013584758739E-4</v>
      </c>
    </row>
    <row r="68" spans="1:14" x14ac:dyDescent="0.3">
      <c r="A68" s="1" t="s">
        <v>13</v>
      </c>
      <c r="B68" s="1" t="s">
        <v>14</v>
      </c>
      <c r="C68" s="2">
        <v>43200</v>
      </c>
      <c r="D68" s="1">
        <v>146.35</v>
      </c>
      <c r="E68" s="1">
        <v>146.9</v>
      </c>
      <c r="F68" s="1">
        <v>147.6</v>
      </c>
      <c r="G68" s="1">
        <v>144</v>
      </c>
      <c r="H68" s="1">
        <v>145.30000000000001</v>
      </c>
      <c r="I68" s="1">
        <v>145.30000000000001</v>
      </c>
      <c r="J68" s="1">
        <v>145.41999999999999</v>
      </c>
      <c r="K68" s="1">
        <v>14915410</v>
      </c>
      <c r="L68" s="1">
        <v>2169059815.4499998</v>
      </c>
      <c r="M68" s="1">
        <v>51676</v>
      </c>
      <c r="N68" s="3">
        <f>IF(ISERR(LN(Table1[[#This Row],[Close Price]]/I67)),"-",LN(Table1[[#This Row],[Close Price]]/I67))</f>
        <v>-7.2004425616575404E-3</v>
      </c>
    </row>
    <row r="69" spans="1:14" x14ac:dyDescent="0.3">
      <c r="A69" s="1" t="s">
        <v>13</v>
      </c>
      <c r="B69" s="1" t="s">
        <v>14</v>
      </c>
      <c r="C69" s="2">
        <v>43201</v>
      </c>
      <c r="D69" s="1">
        <v>145.30000000000001</v>
      </c>
      <c r="E69" s="1">
        <v>145.9</v>
      </c>
      <c r="F69" s="1">
        <v>146.44999999999999</v>
      </c>
      <c r="G69" s="1">
        <v>144.5</v>
      </c>
      <c r="H69" s="1">
        <v>144.69999999999999</v>
      </c>
      <c r="I69" s="1">
        <v>144.80000000000001</v>
      </c>
      <c r="J69" s="1">
        <v>145.13999999999999</v>
      </c>
      <c r="K69" s="1">
        <v>10891005</v>
      </c>
      <c r="L69" s="1">
        <v>1580734743</v>
      </c>
      <c r="M69" s="1">
        <v>36240</v>
      </c>
      <c r="N69" s="3">
        <f>IF(ISERR(LN(Table1[[#This Row],[Close Price]]/I68)),"-",LN(Table1[[#This Row],[Close Price]]/I68))</f>
        <v>-3.4470906246211806E-3</v>
      </c>
    </row>
    <row r="70" spans="1:14" x14ac:dyDescent="0.3">
      <c r="A70" s="1" t="s">
        <v>13</v>
      </c>
      <c r="B70" s="1" t="s">
        <v>14</v>
      </c>
      <c r="C70" s="2">
        <v>43202</v>
      </c>
      <c r="D70" s="1">
        <v>144.80000000000001</v>
      </c>
      <c r="E70" s="1">
        <v>145.30000000000001</v>
      </c>
      <c r="F70" s="1">
        <v>145.94999999999999</v>
      </c>
      <c r="G70" s="1">
        <v>144.1</v>
      </c>
      <c r="H70" s="1">
        <v>145.5</v>
      </c>
      <c r="I70" s="1">
        <v>145.1</v>
      </c>
      <c r="J70" s="1">
        <v>145.12</v>
      </c>
      <c r="K70" s="1">
        <v>9351738</v>
      </c>
      <c r="L70" s="1">
        <v>1357090150.3499999</v>
      </c>
      <c r="M70" s="1">
        <v>45884</v>
      </c>
      <c r="N70" s="3">
        <f>IF(ISERR(LN(Table1[[#This Row],[Close Price]]/I69)),"-",LN(Table1[[#This Row],[Close Price]]/I69))</f>
        <v>2.0696799385259584E-3</v>
      </c>
    </row>
    <row r="71" spans="1:14" x14ac:dyDescent="0.3">
      <c r="A71" s="1" t="s">
        <v>13</v>
      </c>
      <c r="B71" s="1" t="s">
        <v>14</v>
      </c>
      <c r="C71" s="2">
        <v>43203</v>
      </c>
      <c r="D71" s="1">
        <v>145.1</v>
      </c>
      <c r="E71" s="1">
        <v>145.9</v>
      </c>
      <c r="F71" s="1">
        <v>150.55000000000001</v>
      </c>
      <c r="G71" s="1">
        <v>145.5</v>
      </c>
      <c r="H71" s="1">
        <v>149.30000000000001</v>
      </c>
      <c r="I71" s="1">
        <v>149.4</v>
      </c>
      <c r="J71" s="1">
        <v>149.04</v>
      </c>
      <c r="K71" s="1">
        <v>27751300</v>
      </c>
      <c r="L71" s="1">
        <v>4136035125.0500002</v>
      </c>
      <c r="M71" s="1">
        <v>122244</v>
      </c>
      <c r="N71" s="3">
        <f>IF(ISERR(LN(Table1[[#This Row],[Close Price]]/I70)),"-",LN(Table1[[#This Row],[Close Price]]/I70))</f>
        <v>2.9204112808574739E-2</v>
      </c>
    </row>
    <row r="72" spans="1:14" x14ac:dyDescent="0.3">
      <c r="A72" s="1" t="s">
        <v>13</v>
      </c>
      <c r="B72" s="1" t="s">
        <v>14</v>
      </c>
      <c r="C72" s="2">
        <v>43206</v>
      </c>
      <c r="D72" s="1">
        <v>149.4</v>
      </c>
      <c r="E72" s="1">
        <v>149.19999999999999</v>
      </c>
      <c r="F72" s="1">
        <v>152.5</v>
      </c>
      <c r="G72" s="1">
        <v>148.65</v>
      </c>
      <c r="H72" s="1">
        <v>151</v>
      </c>
      <c r="I72" s="1">
        <v>151</v>
      </c>
      <c r="J72" s="1">
        <v>151</v>
      </c>
      <c r="K72" s="1">
        <v>15482321</v>
      </c>
      <c r="L72" s="1">
        <v>2337755994.1500001</v>
      </c>
      <c r="M72" s="1">
        <v>68112</v>
      </c>
      <c r="N72" s="3">
        <f>IF(ISERR(LN(Table1[[#This Row],[Close Price]]/I71)),"-",LN(Table1[[#This Row],[Close Price]]/I71))</f>
        <v>1.0652564116207309E-2</v>
      </c>
    </row>
    <row r="73" spans="1:14" x14ac:dyDescent="0.3">
      <c r="A73" s="1" t="s">
        <v>13</v>
      </c>
      <c r="B73" s="1" t="s">
        <v>14</v>
      </c>
      <c r="C73" s="2">
        <v>43207</v>
      </c>
      <c r="D73" s="1">
        <v>151</v>
      </c>
      <c r="E73" s="1">
        <v>151.6</v>
      </c>
      <c r="F73" s="1">
        <v>152.1</v>
      </c>
      <c r="G73" s="1">
        <v>148.05000000000001</v>
      </c>
      <c r="H73" s="1">
        <v>149.55000000000001</v>
      </c>
      <c r="I73" s="1">
        <v>149.4</v>
      </c>
      <c r="J73" s="1">
        <v>149.85</v>
      </c>
      <c r="K73" s="1">
        <v>10260588</v>
      </c>
      <c r="L73" s="1">
        <v>1537573753.05</v>
      </c>
      <c r="M73" s="1">
        <v>68516</v>
      </c>
      <c r="N73" s="3">
        <f>IF(ISERR(LN(Table1[[#This Row],[Close Price]]/I72)),"-",LN(Table1[[#This Row],[Close Price]]/I72))</f>
        <v>-1.0652564116207361E-2</v>
      </c>
    </row>
    <row r="74" spans="1:14" x14ac:dyDescent="0.3">
      <c r="A74" s="1" t="s">
        <v>13</v>
      </c>
      <c r="B74" s="1" t="s">
        <v>14</v>
      </c>
      <c r="C74" s="2">
        <v>43208</v>
      </c>
      <c r="D74" s="1">
        <v>149.4</v>
      </c>
      <c r="E74" s="1">
        <v>149.85</v>
      </c>
      <c r="F74" s="1">
        <v>151</v>
      </c>
      <c r="G74" s="1">
        <v>148.05000000000001</v>
      </c>
      <c r="H74" s="1">
        <v>149.75</v>
      </c>
      <c r="I74" s="1">
        <v>149.4</v>
      </c>
      <c r="J74" s="1">
        <v>149.65</v>
      </c>
      <c r="K74" s="1">
        <v>13484322</v>
      </c>
      <c r="L74" s="1">
        <v>2017921959.3</v>
      </c>
      <c r="M74" s="1">
        <v>52670</v>
      </c>
      <c r="N74" s="3">
        <f>IF(ISERR(LN(Table1[[#This Row],[Close Price]]/I73)),"-",LN(Table1[[#This Row],[Close Price]]/I73))</f>
        <v>0</v>
      </c>
    </row>
    <row r="75" spans="1:14" x14ac:dyDescent="0.3">
      <c r="A75" s="1" t="s">
        <v>13</v>
      </c>
      <c r="B75" s="1" t="s">
        <v>14</v>
      </c>
      <c r="C75" s="2">
        <v>43209</v>
      </c>
      <c r="D75" s="1">
        <v>149.4</v>
      </c>
      <c r="E75" s="1">
        <v>150.65</v>
      </c>
      <c r="F75" s="1">
        <v>151.44999999999999</v>
      </c>
      <c r="G75" s="1">
        <v>149.44999999999999</v>
      </c>
      <c r="H75" s="1">
        <v>151.25</v>
      </c>
      <c r="I75" s="1">
        <v>151.1</v>
      </c>
      <c r="J75" s="1">
        <v>150.38999999999999</v>
      </c>
      <c r="K75" s="1">
        <v>9206006</v>
      </c>
      <c r="L75" s="1">
        <v>1384457065</v>
      </c>
      <c r="M75" s="1">
        <v>31514</v>
      </c>
      <c r="N75" s="3">
        <f>IF(ISERR(LN(Table1[[#This Row],[Close Price]]/I74)),"-",LN(Table1[[#This Row],[Close Price]]/I74))</f>
        <v>1.1314596579976873E-2</v>
      </c>
    </row>
    <row r="76" spans="1:14" x14ac:dyDescent="0.3">
      <c r="A76" s="1" t="s">
        <v>13</v>
      </c>
      <c r="B76" s="1" t="s">
        <v>14</v>
      </c>
      <c r="C76" s="2">
        <v>43210</v>
      </c>
      <c r="D76" s="1">
        <v>151.1</v>
      </c>
      <c r="E76" s="1">
        <v>151.44999999999999</v>
      </c>
      <c r="F76" s="1">
        <v>156</v>
      </c>
      <c r="G76" s="1">
        <v>150.65</v>
      </c>
      <c r="H76" s="1">
        <v>155.30000000000001</v>
      </c>
      <c r="I76" s="1">
        <v>155.55000000000001</v>
      </c>
      <c r="J76" s="1">
        <v>154.04</v>
      </c>
      <c r="K76" s="1">
        <v>18945689</v>
      </c>
      <c r="L76" s="1">
        <v>2918365282.4000001</v>
      </c>
      <c r="M76" s="1">
        <v>82594</v>
      </c>
      <c r="N76" s="3">
        <f>IF(ISERR(LN(Table1[[#This Row],[Close Price]]/I75)),"-",LN(Table1[[#This Row],[Close Price]]/I75))</f>
        <v>2.9025354064952255E-2</v>
      </c>
    </row>
    <row r="77" spans="1:14" x14ac:dyDescent="0.3">
      <c r="A77" s="1" t="s">
        <v>13</v>
      </c>
      <c r="B77" s="1" t="s">
        <v>14</v>
      </c>
      <c r="C77" s="2">
        <v>43213</v>
      </c>
      <c r="D77" s="1">
        <v>155.55000000000001</v>
      </c>
      <c r="E77" s="1">
        <v>155.94999999999999</v>
      </c>
      <c r="F77" s="1">
        <v>159.94999999999999</v>
      </c>
      <c r="G77" s="1">
        <v>155.65</v>
      </c>
      <c r="H77" s="1">
        <v>159.4</v>
      </c>
      <c r="I77" s="1">
        <v>159.44999999999999</v>
      </c>
      <c r="J77" s="1">
        <v>157.78</v>
      </c>
      <c r="K77" s="1">
        <v>22119097</v>
      </c>
      <c r="L77" s="1">
        <v>3489985986.3499999</v>
      </c>
      <c r="M77" s="1">
        <v>77297</v>
      </c>
      <c r="N77" s="3">
        <f>IF(ISERR(LN(Table1[[#This Row],[Close Price]]/I76)),"-",LN(Table1[[#This Row],[Close Price]]/I76))</f>
        <v>2.4763170112420536E-2</v>
      </c>
    </row>
    <row r="78" spans="1:14" x14ac:dyDescent="0.3">
      <c r="A78" s="1" t="s">
        <v>13</v>
      </c>
      <c r="B78" s="1" t="s">
        <v>14</v>
      </c>
      <c r="C78" s="2">
        <v>43214</v>
      </c>
      <c r="D78" s="1">
        <v>159.44999999999999</v>
      </c>
      <c r="E78" s="1">
        <v>159.9</v>
      </c>
      <c r="F78" s="1">
        <v>161.75</v>
      </c>
      <c r="G78" s="1">
        <v>158.19999999999999</v>
      </c>
      <c r="H78" s="1">
        <v>158.75</v>
      </c>
      <c r="I78" s="1">
        <v>159.05000000000001</v>
      </c>
      <c r="J78" s="1">
        <v>159.99</v>
      </c>
      <c r="K78" s="1">
        <v>18448201</v>
      </c>
      <c r="L78" s="1">
        <v>2951611219.3499999</v>
      </c>
      <c r="M78" s="1">
        <v>70493</v>
      </c>
      <c r="N78" s="3">
        <f>IF(ISERR(LN(Table1[[#This Row],[Close Price]]/I77)),"-",LN(Table1[[#This Row],[Close Price]]/I77))</f>
        <v>-2.5117752609133946E-3</v>
      </c>
    </row>
    <row r="79" spans="1:14" x14ac:dyDescent="0.3">
      <c r="A79" s="1" t="s">
        <v>13</v>
      </c>
      <c r="B79" s="1" t="s">
        <v>14</v>
      </c>
      <c r="C79" s="2">
        <v>43215</v>
      </c>
      <c r="D79" s="1">
        <v>159.05000000000001</v>
      </c>
      <c r="E79" s="1">
        <v>158.9</v>
      </c>
      <c r="F79" s="1">
        <v>164.6</v>
      </c>
      <c r="G79" s="1">
        <v>158.4</v>
      </c>
      <c r="H79" s="1">
        <v>164.3</v>
      </c>
      <c r="I79" s="1">
        <v>164.2</v>
      </c>
      <c r="J79" s="1">
        <v>162.13999999999999</v>
      </c>
      <c r="K79" s="1">
        <v>27241565</v>
      </c>
      <c r="L79" s="1">
        <v>4416915336.3999996</v>
      </c>
      <c r="M79" s="1">
        <v>89171</v>
      </c>
      <c r="N79" s="3">
        <f>IF(ISERR(LN(Table1[[#This Row],[Close Price]]/I78)),"-",LN(Table1[[#This Row],[Close Price]]/I78))</f>
        <v>3.186657882317466E-2</v>
      </c>
    </row>
    <row r="80" spans="1:14" x14ac:dyDescent="0.3">
      <c r="A80" s="1" t="s">
        <v>13</v>
      </c>
      <c r="B80" s="1" t="s">
        <v>14</v>
      </c>
      <c r="C80" s="2">
        <v>43216</v>
      </c>
      <c r="D80" s="1">
        <v>164.2</v>
      </c>
      <c r="E80" s="1">
        <v>164.2</v>
      </c>
      <c r="F80" s="1">
        <v>166.35</v>
      </c>
      <c r="G80" s="1">
        <v>161.25</v>
      </c>
      <c r="H80" s="1">
        <v>162.4</v>
      </c>
      <c r="I80" s="1">
        <v>162.65</v>
      </c>
      <c r="J80" s="1">
        <v>163.43</v>
      </c>
      <c r="K80" s="1">
        <v>21816930</v>
      </c>
      <c r="L80" s="1">
        <v>3565609388.5</v>
      </c>
      <c r="M80" s="1">
        <v>71674</v>
      </c>
      <c r="N80" s="3">
        <f>IF(ISERR(LN(Table1[[#This Row],[Close Price]]/I79)),"-",LN(Table1[[#This Row],[Close Price]]/I79))</f>
        <v>-9.484544098967285E-3</v>
      </c>
    </row>
    <row r="81" spans="1:14" x14ac:dyDescent="0.3">
      <c r="A81" s="1" t="s">
        <v>13</v>
      </c>
      <c r="B81" s="1" t="s">
        <v>14</v>
      </c>
      <c r="C81" s="2">
        <v>43217</v>
      </c>
      <c r="D81" s="1">
        <v>162.65</v>
      </c>
      <c r="E81" s="1">
        <v>163.9</v>
      </c>
      <c r="F81" s="1">
        <v>164.45</v>
      </c>
      <c r="G81" s="1">
        <v>161.1</v>
      </c>
      <c r="H81" s="1">
        <v>162.1</v>
      </c>
      <c r="I81" s="1">
        <v>162</v>
      </c>
      <c r="J81" s="1">
        <v>162.62</v>
      </c>
      <c r="K81" s="1">
        <v>9827879</v>
      </c>
      <c r="L81" s="1">
        <v>1598169614.3499999</v>
      </c>
      <c r="M81" s="1">
        <v>57036</v>
      </c>
      <c r="N81" s="3">
        <f>IF(ISERR(LN(Table1[[#This Row],[Close Price]]/I80)),"-",LN(Table1[[#This Row],[Close Price]]/I80))</f>
        <v>-4.0043176869764578E-3</v>
      </c>
    </row>
    <row r="82" spans="1:14" x14ac:dyDescent="0.3">
      <c r="A82" s="1" t="s">
        <v>13</v>
      </c>
      <c r="B82" s="1" t="s">
        <v>14</v>
      </c>
      <c r="C82" s="2">
        <v>43220</v>
      </c>
      <c r="D82" s="1">
        <v>162</v>
      </c>
      <c r="E82" s="1">
        <v>163.55000000000001</v>
      </c>
      <c r="F82" s="1">
        <v>165.55</v>
      </c>
      <c r="G82" s="1">
        <v>162.19999999999999</v>
      </c>
      <c r="H82" s="1">
        <v>164.35</v>
      </c>
      <c r="I82" s="1">
        <v>164.45</v>
      </c>
      <c r="J82" s="1">
        <v>164.08</v>
      </c>
      <c r="K82" s="1">
        <v>9223162</v>
      </c>
      <c r="L82" s="1">
        <v>1513324469.7</v>
      </c>
      <c r="M82" s="1">
        <v>38042</v>
      </c>
      <c r="N82" s="3">
        <f>IF(ISERR(LN(Table1[[#This Row],[Close Price]]/I81)),"-",LN(Table1[[#This Row],[Close Price]]/I81))</f>
        <v>1.5010237402681727E-2</v>
      </c>
    </row>
    <row r="83" spans="1:14" x14ac:dyDescent="0.3">
      <c r="A83" s="1" t="s">
        <v>13</v>
      </c>
      <c r="B83" s="1" t="s">
        <v>14</v>
      </c>
      <c r="C83" s="2">
        <v>43222</v>
      </c>
      <c r="D83" s="1">
        <v>164.45</v>
      </c>
      <c r="E83" s="1">
        <v>164.75</v>
      </c>
      <c r="F83" s="1">
        <v>166.2</v>
      </c>
      <c r="G83" s="1">
        <v>160.5</v>
      </c>
      <c r="H83" s="1">
        <v>161.65</v>
      </c>
      <c r="I83" s="1">
        <v>161.44999999999999</v>
      </c>
      <c r="J83" s="1">
        <v>162.46</v>
      </c>
      <c r="K83" s="1">
        <v>13689459</v>
      </c>
      <c r="L83" s="1">
        <v>2223943257.6999998</v>
      </c>
      <c r="M83" s="1">
        <v>64280</v>
      </c>
      <c r="N83" s="3">
        <f>IF(ISERR(LN(Table1[[#This Row],[Close Price]]/I82)),"-",LN(Table1[[#This Row],[Close Price]]/I82))</f>
        <v>-1.8411075430781805E-2</v>
      </c>
    </row>
    <row r="84" spans="1:14" x14ac:dyDescent="0.3">
      <c r="A84" s="1" t="s">
        <v>13</v>
      </c>
      <c r="B84" s="1" t="s">
        <v>14</v>
      </c>
      <c r="C84" s="2">
        <v>43223</v>
      </c>
      <c r="D84" s="1">
        <v>161.44999999999999</v>
      </c>
      <c r="E84" s="1">
        <v>162.4</v>
      </c>
      <c r="F84" s="1">
        <v>164.55</v>
      </c>
      <c r="G84" s="1">
        <v>160.80000000000001</v>
      </c>
      <c r="H84" s="1">
        <v>163.80000000000001</v>
      </c>
      <c r="I84" s="1">
        <v>163.75</v>
      </c>
      <c r="J84" s="1">
        <v>163.12</v>
      </c>
      <c r="K84" s="1">
        <v>14882240</v>
      </c>
      <c r="L84" s="1">
        <v>2427538796.5999999</v>
      </c>
      <c r="M84" s="1">
        <v>72645</v>
      </c>
      <c r="N84" s="3">
        <f>IF(ISERR(LN(Table1[[#This Row],[Close Price]]/I83)),"-",LN(Table1[[#This Row],[Close Price]]/I83))</f>
        <v>1.4145377311077127E-2</v>
      </c>
    </row>
    <row r="85" spans="1:14" x14ac:dyDescent="0.3">
      <c r="A85" s="1" t="s">
        <v>13</v>
      </c>
      <c r="B85" s="1" t="s">
        <v>14</v>
      </c>
      <c r="C85" s="2">
        <v>43224</v>
      </c>
      <c r="D85" s="1">
        <v>163.75</v>
      </c>
      <c r="E85" s="1">
        <v>163.95</v>
      </c>
      <c r="F85" s="1">
        <v>165.5</v>
      </c>
      <c r="G85" s="1">
        <v>163.15</v>
      </c>
      <c r="H85" s="1">
        <v>164.05</v>
      </c>
      <c r="I85" s="1">
        <v>163.95</v>
      </c>
      <c r="J85" s="1">
        <v>164.25</v>
      </c>
      <c r="K85" s="1">
        <v>9143747</v>
      </c>
      <c r="L85" s="1">
        <v>1501895674.8</v>
      </c>
      <c r="M85" s="1">
        <v>41197</v>
      </c>
      <c r="N85" s="3">
        <f>IF(ISERR(LN(Table1[[#This Row],[Close Price]]/I84)),"-",LN(Table1[[#This Row],[Close Price]]/I84))</f>
        <v>1.2206287752957923E-3</v>
      </c>
    </row>
    <row r="86" spans="1:14" x14ac:dyDescent="0.3">
      <c r="A86" s="1" t="s">
        <v>13</v>
      </c>
      <c r="B86" s="1" t="s">
        <v>14</v>
      </c>
      <c r="C86" s="2">
        <v>43227</v>
      </c>
      <c r="D86" s="1">
        <v>163.95</v>
      </c>
      <c r="E86" s="1">
        <v>164.75</v>
      </c>
      <c r="F86" s="1">
        <v>165.8</v>
      </c>
      <c r="G86" s="1">
        <v>163.55000000000001</v>
      </c>
      <c r="H86" s="1">
        <v>165.7</v>
      </c>
      <c r="I86" s="1">
        <v>165.35</v>
      </c>
      <c r="J86" s="1">
        <v>164.83</v>
      </c>
      <c r="K86" s="1">
        <v>6116182</v>
      </c>
      <c r="L86" s="1">
        <v>1008146283.2</v>
      </c>
      <c r="M86" s="1">
        <v>35673</v>
      </c>
      <c r="N86" s="3">
        <f>IF(ISERR(LN(Table1[[#This Row],[Close Price]]/I85)),"-",LN(Table1[[#This Row],[Close Price]]/I85))</f>
        <v>8.5029361371446264E-3</v>
      </c>
    </row>
    <row r="87" spans="1:14" x14ac:dyDescent="0.3">
      <c r="A87" s="1" t="s">
        <v>13</v>
      </c>
      <c r="B87" s="1" t="s">
        <v>14</v>
      </c>
      <c r="C87" s="2">
        <v>43228</v>
      </c>
      <c r="D87" s="1">
        <v>165.35</v>
      </c>
      <c r="E87" s="1">
        <v>166.35</v>
      </c>
      <c r="F87" s="1">
        <v>167.5</v>
      </c>
      <c r="G87" s="1">
        <v>164.75</v>
      </c>
      <c r="H87" s="1">
        <v>165.35</v>
      </c>
      <c r="I87" s="1">
        <v>165.55</v>
      </c>
      <c r="J87" s="1">
        <v>166.27</v>
      </c>
      <c r="K87" s="1">
        <v>9015082</v>
      </c>
      <c r="L87" s="1">
        <v>1498908573.75</v>
      </c>
      <c r="M87" s="1">
        <v>53910</v>
      </c>
      <c r="N87" s="3">
        <f>IF(ISERR(LN(Table1[[#This Row],[Close Price]]/I86)),"-",LN(Table1[[#This Row],[Close Price]]/I86))</f>
        <v>1.2088245654536772E-3</v>
      </c>
    </row>
    <row r="88" spans="1:14" x14ac:dyDescent="0.3">
      <c r="A88" s="1" t="s">
        <v>13</v>
      </c>
      <c r="B88" s="1" t="s">
        <v>14</v>
      </c>
      <c r="C88" s="2">
        <v>43229</v>
      </c>
      <c r="D88" s="1">
        <v>165.55</v>
      </c>
      <c r="E88" s="1">
        <v>165.55</v>
      </c>
      <c r="F88" s="1">
        <v>165.65</v>
      </c>
      <c r="G88" s="1">
        <v>161.55000000000001</v>
      </c>
      <c r="H88" s="1">
        <v>162.5</v>
      </c>
      <c r="I88" s="1">
        <v>162.1</v>
      </c>
      <c r="J88" s="1">
        <v>163.16999999999999</v>
      </c>
      <c r="K88" s="1">
        <v>10939607</v>
      </c>
      <c r="L88" s="1">
        <v>1784994812.55</v>
      </c>
      <c r="M88" s="1">
        <v>56673</v>
      </c>
      <c r="N88" s="3">
        <f>IF(ISERR(LN(Table1[[#This Row],[Close Price]]/I87)),"-",LN(Table1[[#This Row],[Close Price]]/I87))</f>
        <v>-2.1059835251625022E-2</v>
      </c>
    </row>
    <row r="89" spans="1:14" x14ac:dyDescent="0.3">
      <c r="A89" s="1" t="s">
        <v>13</v>
      </c>
      <c r="B89" s="1" t="s">
        <v>14</v>
      </c>
      <c r="C89" s="2">
        <v>43230</v>
      </c>
      <c r="D89" s="1">
        <v>162.1</v>
      </c>
      <c r="E89" s="1">
        <v>162.94999999999999</v>
      </c>
      <c r="F89" s="1">
        <v>163.9</v>
      </c>
      <c r="G89" s="1">
        <v>160.25</v>
      </c>
      <c r="H89" s="1">
        <v>160.80000000000001</v>
      </c>
      <c r="I89" s="1">
        <v>160.65</v>
      </c>
      <c r="J89" s="1">
        <v>161.59</v>
      </c>
      <c r="K89" s="1">
        <v>9391475</v>
      </c>
      <c r="L89" s="1">
        <v>1517569653.05</v>
      </c>
      <c r="M89" s="1">
        <v>39824</v>
      </c>
      <c r="N89" s="3">
        <f>IF(ISERR(LN(Table1[[#This Row],[Close Price]]/I88)),"-",LN(Table1[[#This Row],[Close Price]]/I88))</f>
        <v>-8.9853431797628659E-3</v>
      </c>
    </row>
    <row r="90" spans="1:14" x14ac:dyDescent="0.3">
      <c r="A90" s="1" t="s">
        <v>13</v>
      </c>
      <c r="B90" s="1" t="s">
        <v>14</v>
      </c>
      <c r="C90" s="2">
        <v>43231</v>
      </c>
      <c r="D90" s="1">
        <v>160.65</v>
      </c>
      <c r="E90" s="1">
        <v>161.5</v>
      </c>
      <c r="F90" s="1">
        <v>162.25</v>
      </c>
      <c r="G90" s="1">
        <v>160.30000000000001</v>
      </c>
      <c r="H90" s="1">
        <v>162</v>
      </c>
      <c r="I90" s="1">
        <v>161.85</v>
      </c>
      <c r="J90" s="1">
        <v>161.41</v>
      </c>
      <c r="K90" s="1">
        <v>6824338</v>
      </c>
      <c r="L90" s="1">
        <v>1101490428.3</v>
      </c>
      <c r="M90" s="1">
        <v>32628</v>
      </c>
      <c r="N90" s="3">
        <f>IF(ISERR(LN(Table1[[#This Row],[Close Price]]/I89)),"-",LN(Table1[[#This Row],[Close Price]]/I89))</f>
        <v>7.4418948103858653E-3</v>
      </c>
    </row>
    <row r="91" spans="1:14" x14ac:dyDescent="0.3">
      <c r="A91" s="1" t="s">
        <v>13</v>
      </c>
      <c r="B91" s="1" t="s">
        <v>14</v>
      </c>
      <c r="C91" s="2">
        <v>43234</v>
      </c>
      <c r="D91" s="1">
        <v>161.85</v>
      </c>
      <c r="E91" s="1">
        <v>162.44999999999999</v>
      </c>
      <c r="F91" s="1">
        <v>162.44999999999999</v>
      </c>
      <c r="G91" s="1">
        <v>153.5</v>
      </c>
      <c r="H91" s="1">
        <v>154.75</v>
      </c>
      <c r="I91" s="1">
        <v>155.15</v>
      </c>
      <c r="J91" s="1">
        <v>156.44</v>
      </c>
      <c r="K91" s="1">
        <v>18841306</v>
      </c>
      <c r="L91" s="1">
        <v>2947604548.9499998</v>
      </c>
      <c r="M91" s="1">
        <v>97832</v>
      </c>
      <c r="N91" s="3">
        <f>IF(ISERR(LN(Table1[[#This Row],[Close Price]]/I90)),"-",LN(Table1[[#This Row],[Close Price]]/I90))</f>
        <v>-4.2277589477864093E-2</v>
      </c>
    </row>
    <row r="92" spans="1:14" x14ac:dyDescent="0.3">
      <c r="A92" s="1" t="s">
        <v>13</v>
      </c>
      <c r="B92" s="1" t="s">
        <v>14</v>
      </c>
      <c r="C92" s="2">
        <v>43235</v>
      </c>
      <c r="D92" s="1">
        <v>155.15</v>
      </c>
      <c r="E92" s="1">
        <v>154.75</v>
      </c>
      <c r="F92" s="1">
        <v>157.55000000000001</v>
      </c>
      <c r="G92" s="1">
        <v>148.55000000000001</v>
      </c>
      <c r="H92" s="1">
        <v>151.4</v>
      </c>
      <c r="I92" s="1">
        <v>151</v>
      </c>
      <c r="J92" s="1">
        <v>153.06</v>
      </c>
      <c r="K92" s="1">
        <v>19547700</v>
      </c>
      <c r="L92" s="1">
        <v>2991992230.5500002</v>
      </c>
      <c r="M92" s="1">
        <v>100534</v>
      </c>
      <c r="N92" s="3">
        <f>IF(ISERR(LN(Table1[[#This Row],[Close Price]]/I91)),"-",LN(Table1[[#This Row],[Close Price]]/I91))</f>
        <v>-2.7112554079464935E-2</v>
      </c>
    </row>
    <row r="93" spans="1:14" x14ac:dyDescent="0.3">
      <c r="A93" s="1" t="s">
        <v>13</v>
      </c>
      <c r="B93" s="1" t="s">
        <v>14</v>
      </c>
      <c r="C93" s="2">
        <v>43236</v>
      </c>
      <c r="D93" s="1">
        <v>151</v>
      </c>
      <c r="E93" s="1">
        <v>151.44999999999999</v>
      </c>
      <c r="F93" s="1">
        <v>153.94999999999999</v>
      </c>
      <c r="G93" s="1">
        <v>149.65</v>
      </c>
      <c r="H93" s="1">
        <v>152.85</v>
      </c>
      <c r="I93" s="1">
        <v>152.69999999999999</v>
      </c>
      <c r="J93" s="1">
        <v>152.22999999999999</v>
      </c>
      <c r="K93" s="1">
        <v>11146366</v>
      </c>
      <c r="L93" s="1">
        <v>1696805204.45</v>
      </c>
      <c r="M93" s="1">
        <v>68410</v>
      </c>
      <c r="N93" s="3">
        <f>IF(ISERR(LN(Table1[[#This Row],[Close Price]]/I92)),"-",LN(Table1[[#This Row],[Close Price]]/I92))</f>
        <v>1.1195375409662412E-2</v>
      </c>
    </row>
    <row r="94" spans="1:14" x14ac:dyDescent="0.3">
      <c r="A94" s="1" t="s">
        <v>13</v>
      </c>
      <c r="B94" s="1" t="s">
        <v>14</v>
      </c>
      <c r="C94" s="2">
        <v>43237</v>
      </c>
      <c r="D94" s="1">
        <v>152.69999999999999</v>
      </c>
      <c r="E94" s="1">
        <v>153.25</v>
      </c>
      <c r="F94" s="1">
        <v>155</v>
      </c>
      <c r="G94" s="1">
        <v>152.05000000000001</v>
      </c>
      <c r="H94" s="1">
        <v>154.69999999999999</v>
      </c>
      <c r="I94" s="1">
        <v>154.30000000000001</v>
      </c>
      <c r="J94" s="1">
        <v>153.53</v>
      </c>
      <c r="K94" s="1">
        <v>9656184</v>
      </c>
      <c r="L94" s="1">
        <v>1482473162.6500001</v>
      </c>
      <c r="M94" s="1">
        <v>54031</v>
      </c>
      <c r="N94" s="3">
        <f>IF(ISERR(LN(Table1[[#This Row],[Close Price]]/I93)),"-",LN(Table1[[#This Row],[Close Price]]/I93))</f>
        <v>1.0423547144528499E-2</v>
      </c>
    </row>
    <row r="95" spans="1:14" x14ac:dyDescent="0.3">
      <c r="A95" s="1" t="s">
        <v>13</v>
      </c>
      <c r="B95" s="1" t="s">
        <v>14</v>
      </c>
      <c r="C95" s="2">
        <v>43238</v>
      </c>
      <c r="D95" s="1">
        <v>154.30000000000001</v>
      </c>
      <c r="E95" s="1">
        <v>155.1</v>
      </c>
      <c r="F95" s="1">
        <v>155.35</v>
      </c>
      <c r="G95" s="1">
        <v>146.75</v>
      </c>
      <c r="H95" s="1">
        <v>148.30000000000001</v>
      </c>
      <c r="I95" s="1">
        <v>148.4</v>
      </c>
      <c r="J95" s="1">
        <v>150.83000000000001</v>
      </c>
      <c r="K95" s="1">
        <v>18021955</v>
      </c>
      <c r="L95" s="1">
        <v>2718316147</v>
      </c>
      <c r="M95" s="1">
        <v>86147</v>
      </c>
      <c r="N95" s="3">
        <f>IF(ISERR(LN(Table1[[#This Row],[Close Price]]/I94)),"-",LN(Table1[[#This Row],[Close Price]]/I94))</f>
        <v>-3.8987428635835097E-2</v>
      </c>
    </row>
    <row r="96" spans="1:14" x14ac:dyDescent="0.3">
      <c r="A96" s="1" t="s">
        <v>13</v>
      </c>
      <c r="B96" s="1" t="s">
        <v>14</v>
      </c>
      <c r="C96" s="2">
        <v>43241</v>
      </c>
      <c r="D96" s="1">
        <v>148.4</v>
      </c>
      <c r="E96" s="1">
        <v>147.94999999999999</v>
      </c>
      <c r="F96" s="1">
        <v>147.94999999999999</v>
      </c>
      <c r="G96" s="1">
        <v>133.35</v>
      </c>
      <c r="H96" s="1">
        <v>133.75</v>
      </c>
      <c r="I96" s="1">
        <v>134.30000000000001</v>
      </c>
      <c r="J96" s="1">
        <v>137.94</v>
      </c>
      <c r="K96" s="1">
        <v>53028114</v>
      </c>
      <c r="L96" s="1">
        <v>7314913901.6999998</v>
      </c>
      <c r="M96" s="1">
        <v>219011</v>
      </c>
      <c r="N96" s="3">
        <f>IF(ISERR(LN(Table1[[#This Row],[Close Price]]/I95)),"-",LN(Table1[[#This Row],[Close Price]]/I95))</f>
        <v>-9.9835227204088078E-2</v>
      </c>
    </row>
    <row r="97" spans="1:14" x14ac:dyDescent="0.3">
      <c r="A97" s="1" t="s">
        <v>13</v>
      </c>
      <c r="B97" s="1" t="s">
        <v>14</v>
      </c>
      <c r="C97" s="2">
        <v>43242</v>
      </c>
      <c r="D97" s="1">
        <v>134.30000000000001</v>
      </c>
      <c r="E97" s="1">
        <v>132.75</v>
      </c>
      <c r="F97" s="1">
        <v>146</v>
      </c>
      <c r="G97" s="1">
        <v>132.15</v>
      </c>
      <c r="H97" s="1">
        <v>141.55000000000001</v>
      </c>
      <c r="I97" s="1">
        <v>140.9</v>
      </c>
      <c r="J97" s="1">
        <v>140.97999999999999</v>
      </c>
      <c r="K97" s="1">
        <v>65283103</v>
      </c>
      <c r="L97" s="1">
        <v>9203589279.2000008</v>
      </c>
      <c r="M97" s="1">
        <v>253059</v>
      </c>
      <c r="N97" s="3">
        <f>IF(ISERR(LN(Table1[[#This Row],[Close Price]]/I96)),"-",LN(Table1[[#This Row],[Close Price]]/I96))</f>
        <v>4.7974315375442653E-2</v>
      </c>
    </row>
    <row r="98" spans="1:14" x14ac:dyDescent="0.3">
      <c r="A98" s="1" t="s">
        <v>13</v>
      </c>
      <c r="B98" s="1" t="s">
        <v>14</v>
      </c>
      <c r="C98" s="2">
        <v>43243</v>
      </c>
      <c r="D98" s="1">
        <v>140.9</v>
      </c>
      <c r="E98" s="1">
        <v>141.6</v>
      </c>
      <c r="F98" s="1">
        <v>146</v>
      </c>
      <c r="G98" s="1">
        <v>141.05000000000001</v>
      </c>
      <c r="H98" s="1">
        <v>145.85</v>
      </c>
      <c r="I98" s="1">
        <v>145.35</v>
      </c>
      <c r="J98" s="1">
        <v>144</v>
      </c>
      <c r="K98" s="1">
        <v>28848076</v>
      </c>
      <c r="L98" s="1">
        <v>4154049842.6999998</v>
      </c>
      <c r="M98" s="1">
        <v>120132</v>
      </c>
      <c r="N98" s="3">
        <f>IF(ISERR(LN(Table1[[#This Row],[Close Price]]/I97)),"-",LN(Table1[[#This Row],[Close Price]]/I97))</f>
        <v>3.1094208100250351E-2</v>
      </c>
    </row>
    <row r="99" spans="1:14" x14ac:dyDescent="0.3">
      <c r="A99" s="1" t="s">
        <v>13</v>
      </c>
      <c r="B99" s="1" t="s">
        <v>14</v>
      </c>
      <c r="C99" s="2">
        <v>43244</v>
      </c>
      <c r="D99" s="1">
        <v>145.35</v>
      </c>
      <c r="E99" s="1">
        <v>146.80000000000001</v>
      </c>
      <c r="F99" s="1">
        <v>148.75</v>
      </c>
      <c r="G99" s="1">
        <v>143.05000000000001</v>
      </c>
      <c r="H99" s="1">
        <v>144.9</v>
      </c>
      <c r="I99" s="1">
        <v>144.5</v>
      </c>
      <c r="J99" s="1">
        <v>145.94</v>
      </c>
      <c r="K99" s="1">
        <v>21080165</v>
      </c>
      <c r="L99" s="1">
        <v>3076521740.25</v>
      </c>
      <c r="M99" s="1">
        <v>99621</v>
      </c>
      <c r="N99" s="3">
        <f>IF(ISERR(LN(Table1[[#This Row],[Close Price]]/I98)),"-",LN(Table1[[#This Row],[Close Price]]/I98))</f>
        <v>-5.8651194523980221E-3</v>
      </c>
    </row>
    <row r="100" spans="1:14" x14ac:dyDescent="0.3">
      <c r="A100" s="1" t="s">
        <v>13</v>
      </c>
      <c r="B100" s="1" t="s">
        <v>14</v>
      </c>
      <c r="C100" s="2">
        <v>43245</v>
      </c>
      <c r="D100" s="1">
        <v>144.5</v>
      </c>
      <c r="E100" s="1">
        <v>145.80000000000001</v>
      </c>
      <c r="F100" s="1">
        <v>146</v>
      </c>
      <c r="G100" s="1">
        <v>143.19999999999999</v>
      </c>
      <c r="H100" s="1">
        <v>145.75</v>
      </c>
      <c r="I100" s="1">
        <v>145.1</v>
      </c>
      <c r="J100" s="1">
        <v>145.04</v>
      </c>
      <c r="K100" s="1">
        <v>11504412</v>
      </c>
      <c r="L100" s="1">
        <v>1668609135.1500001</v>
      </c>
      <c r="M100" s="1">
        <v>66201</v>
      </c>
      <c r="N100" s="3">
        <f>IF(ISERR(LN(Table1[[#This Row],[Close Price]]/I99)),"-",LN(Table1[[#This Row],[Close Price]]/I99))</f>
        <v>4.1436523376553744E-3</v>
      </c>
    </row>
    <row r="101" spans="1:14" x14ac:dyDescent="0.3">
      <c r="A101" s="1" t="s">
        <v>13</v>
      </c>
      <c r="B101" s="1" t="s">
        <v>14</v>
      </c>
      <c r="C101" s="2">
        <v>43248</v>
      </c>
      <c r="D101" s="1">
        <v>145.1</v>
      </c>
      <c r="E101" s="1">
        <v>146.19999999999999</v>
      </c>
      <c r="F101" s="1">
        <v>147.5</v>
      </c>
      <c r="G101" s="1">
        <v>145.15</v>
      </c>
      <c r="H101" s="1">
        <v>147.5</v>
      </c>
      <c r="I101" s="1">
        <v>146.6</v>
      </c>
      <c r="J101" s="1">
        <v>146.19</v>
      </c>
      <c r="K101" s="1">
        <v>10561439</v>
      </c>
      <c r="L101" s="1">
        <v>1543978978.7</v>
      </c>
      <c r="M101" s="1">
        <v>55161</v>
      </c>
      <c r="N101" s="3">
        <f>IF(ISERR(LN(Table1[[#This Row],[Close Price]]/I100)),"-",LN(Table1[[#This Row],[Close Price]]/I100))</f>
        <v>1.0284629562408878E-2</v>
      </c>
    </row>
    <row r="102" spans="1:14" x14ac:dyDescent="0.3">
      <c r="A102" s="1" t="s">
        <v>13</v>
      </c>
      <c r="B102" s="1" t="s">
        <v>14</v>
      </c>
      <c r="C102" s="2">
        <v>43249</v>
      </c>
      <c r="D102" s="1">
        <v>146.6</v>
      </c>
      <c r="E102" s="1">
        <v>147.5</v>
      </c>
      <c r="F102" s="1">
        <v>150.5</v>
      </c>
      <c r="G102" s="1">
        <v>146.1</v>
      </c>
      <c r="H102" s="1">
        <v>149.25</v>
      </c>
      <c r="I102" s="1">
        <v>149.55000000000001</v>
      </c>
      <c r="J102" s="1">
        <v>148.9</v>
      </c>
      <c r="K102" s="1">
        <v>13459379</v>
      </c>
      <c r="L102" s="1">
        <v>2004077682.75</v>
      </c>
      <c r="M102" s="1">
        <v>60706</v>
      </c>
      <c r="N102" s="3">
        <f>IF(ISERR(LN(Table1[[#This Row],[Close Price]]/I101)),"-",LN(Table1[[#This Row],[Close Price]]/I101))</f>
        <v>1.9922995623406058E-2</v>
      </c>
    </row>
    <row r="103" spans="1:14" x14ac:dyDescent="0.3">
      <c r="A103" s="1" t="s">
        <v>13</v>
      </c>
      <c r="B103" s="1" t="s">
        <v>14</v>
      </c>
      <c r="C103" s="2">
        <v>43250</v>
      </c>
      <c r="D103" s="1">
        <v>149.55000000000001</v>
      </c>
      <c r="E103" s="1">
        <v>148.1</v>
      </c>
      <c r="F103" s="1">
        <v>150.30000000000001</v>
      </c>
      <c r="G103" s="1">
        <v>147.1</v>
      </c>
      <c r="H103" s="1">
        <v>149.85</v>
      </c>
      <c r="I103" s="1">
        <v>149.4</v>
      </c>
      <c r="J103" s="1">
        <v>148.87</v>
      </c>
      <c r="K103" s="1">
        <v>13237333</v>
      </c>
      <c r="L103" s="1">
        <v>1970600978.3499999</v>
      </c>
      <c r="M103" s="1">
        <v>70526</v>
      </c>
      <c r="N103" s="3">
        <f>IF(ISERR(LN(Table1[[#This Row],[Close Price]]/I102)),"-",LN(Table1[[#This Row],[Close Price]]/I102))</f>
        <v>-1.0035123772401337E-3</v>
      </c>
    </row>
    <row r="104" spans="1:14" x14ac:dyDescent="0.3">
      <c r="A104" s="1" t="s">
        <v>13</v>
      </c>
      <c r="B104" s="1" t="s">
        <v>14</v>
      </c>
      <c r="C104" s="2">
        <v>43251</v>
      </c>
      <c r="D104" s="1">
        <v>149.4</v>
      </c>
      <c r="E104" s="1">
        <v>150.75</v>
      </c>
      <c r="F104" s="1">
        <v>151.25</v>
      </c>
      <c r="G104" s="1">
        <v>147.5</v>
      </c>
      <c r="H104" s="1">
        <v>148.5</v>
      </c>
      <c r="I104" s="1">
        <v>148.05000000000001</v>
      </c>
      <c r="J104" s="1">
        <v>148.87</v>
      </c>
      <c r="K104" s="1">
        <v>15790863</v>
      </c>
      <c r="L104" s="1">
        <v>2350734517.0500002</v>
      </c>
      <c r="M104" s="1">
        <v>75192</v>
      </c>
      <c r="N104" s="3">
        <f>IF(ISERR(LN(Table1[[#This Row],[Close Price]]/I103)),"-",LN(Table1[[#This Row],[Close Price]]/I103))</f>
        <v>-9.0772181511166519E-3</v>
      </c>
    </row>
    <row r="105" spans="1:14" x14ac:dyDescent="0.3">
      <c r="A105" s="1" t="s">
        <v>13</v>
      </c>
      <c r="B105" s="1" t="s">
        <v>14</v>
      </c>
      <c r="C105" s="2">
        <v>43252</v>
      </c>
      <c r="D105" s="1">
        <v>148.05000000000001</v>
      </c>
      <c r="E105" s="1">
        <v>148.80000000000001</v>
      </c>
      <c r="F105" s="1">
        <v>152</v>
      </c>
      <c r="G105" s="1">
        <v>148.75</v>
      </c>
      <c r="H105" s="1">
        <v>150.65</v>
      </c>
      <c r="I105" s="1">
        <v>150.85</v>
      </c>
      <c r="J105" s="1">
        <v>150.37</v>
      </c>
      <c r="K105" s="1">
        <v>16393908</v>
      </c>
      <c r="L105" s="1">
        <v>2465218690.5</v>
      </c>
      <c r="M105" s="1">
        <v>84546</v>
      </c>
      <c r="N105" s="3">
        <f>IF(ISERR(LN(Table1[[#This Row],[Close Price]]/I104)),"-",LN(Table1[[#This Row],[Close Price]]/I104))</f>
        <v>1.8735911057469627E-2</v>
      </c>
    </row>
    <row r="106" spans="1:14" x14ac:dyDescent="0.3">
      <c r="A106" s="1" t="s">
        <v>13</v>
      </c>
      <c r="B106" s="1" t="s">
        <v>14</v>
      </c>
      <c r="C106" s="2">
        <v>43255</v>
      </c>
      <c r="D106" s="1">
        <v>150.85</v>
      </c>
      <c r="E106" s="1">
        <v>151.4</v>
      </c>
      <c r="F106" s="1">
        <v>151.80000000000001</v>
      </c>
      <c r="G106" s="1">
        <v>146.55000000000001</v>
      </c>
      <c r="H106" s="1">
        <v>147</v>
      </c>
      <c r="I106" s="1">
        <v>146.9</v>
      </c>
      <c r="J106" s="1">
        <v>148.57</v>
      </c>
      <c r="K106" s="1">
        <v>9461068</v>
      </c>
      <c r="L106" s="1">
        <v>1405620128.3499999</v>
      </c>
      <c r="M106" s="1">
        <v>52290</v>
      </c>
      <c r="N106" s="3">
        <f>IF(ISERR(LN(Table1[[#This Row],[Close Price]]/I105)),"-",LN(Table1[[#This Row],[Close Price]]/I105))</f>
        <v>-2.6533882425238371E-2</v>
      </c>
    </row>
    <row r="107" spans="1:14" x14ac:dyDescent="0.3">
      <c r="A107" s="1" t="s">
        <v>13</v>
      </c>
      <c r="B107" s="1" t="s">
        <v>14</v>
      </c>
      <c r="C107" s="2">
        <v>43256</v>
      </c>
      <c r="D107" s="1">
        <v>146.9</v>
      </c>
      <c r="E107" s="1">
        <v>145.55000000000001</v>
      </c>
      <c r="F107" s="1">
        <v>147.5</v>
      </c>
      <c r="G107" s="1">
        <v>141.69999999999999</v>
      </c>
      <c r="H107" s="1">
        <v>146.6</v>
      </c>
      <c r="I107" s="1">
        <v>146.19999999999999</v>
      </c>
      <c r="J107" s="1">
        <v>144.52000000000001</v>
      </c>
      <c r="K107" s="1">
        <v>14155550</v>
      </c>
      <c r="L107" s="1">
        <v>2045791409.0999999</v>
      </c>
      <c r="M107" s="1">
        <v>74660</v>
      </c>
      <c r="N107" s="3">
        <f>IF(ISERR(LN(Table1[[#This Row],[Close Price]]/I106)),"-",LN(Table1[[#This Row],[Close Price]]/I106))</f>
        <v>-4.7765358641535761E-3</v>
      </c>
    </row>
    <row r="108" spans="1:14" x14ac:dyDescent="0.3">
      <c r="A108" s="1" t="s">
        <v>13</v>
      </c>
      <c r="B108" s="1" t="s">
        <v>14</v>
      </c>
      <c r="C108" s="2">
        <v>43257</v>
      </c>
      <c r="D108" s="1">
        <v>146.19999999999999</v>
      </c>
      <c r="E108" s="1">
        <v>147.75</v>
      </c>
      <c r="F108" s="1">
        <v>149.9</v>
      </c>
      <c r="G108" s="1">
        <v>144.5</v>
      </c>
      <c r="H108" s="1">
        <v>149.25</v>
      </c>
      <c r="I108" s="1">
        <v>149.05000000000001</v>
      </c>
      <c r="J108" s="1">
        <v>147.72999999999999</v>
      </c>
      <c r="K108" s="1">
        <v>13774065</v>
      </c>
      <c r="L108" s="1">
        <v>2034837011.6500001</v>
      </c>
      <c r="M108" s="1">
        <v>73397</v>
      </c>
      <c r="N108" s="3">
        <f>IF(ISERR(LN(Table1[[#This Row],[Close Price]]/I107)),"-",LN(Table1[[#This Row],[Close Price]]/I107))</f>
        <v>1.9306272808402521E-2</v>
      </c>
    </row>
    <row r="109" spans="1:14" x14ac:dyDescent="0.3">
      <c r="A109" s="1" t="s">
        <v>13</v>
      </c>
      <c r="B109" s="1" t="s">
        <v>14</v>
      </c>
      <c r="C109" s="2">
        <v>43258</v>
      </c>
      <c r="D109" s="1">
        <v>149.05000000000001</v>
      </c>
      <c r="E109" s="1">
        <v>149.75</v>
      </c>
      <c r="F109" s="1">
        <v>150.44999999999999</v>
      </c>
      <c r="G109" s="1">
        <v>147.19999999999999</v>
      </c>
      <c r="H109" s="1">
        <v>147.80000000000001</v>
      </c>
      <c r="I109" s="1">
        <v>147.80000000000001</v>
      </c>
      <c r="J109" s="1">
        <v>148.5</v>
      </c>
      <c r="K109" s="1">
        <v>9139684</v>
      </c>
      <c r="L109" s="1">
        <v>1357225263.75</v>
      </c>
      <c r="M109" s="1">
        <v>51185</v>
      </c>
      <c r="N109" s="3">
        <f>IF(ISERR(LN(Table1[[#This Row],[Close Price]]/I108)),"-",LN(Table1[[#This Row],[Close Price]]/I108))</f>
        <v>-8.4218116099790182E-3</v>
      </c>
    </row>
    <row r="110" spans="1:14" x14ac:dyDescent="0.3">
      <c r="A110" s="1" t="s">
        <v>13</v>
      </c>
      <c r="B110" s="1" t="s">
        <v>14</v>
      </c>
      <c r="C110" s="2">
        <v>43259</v>
      </c>
      <c r="D110" s="1">
        <v>147.80000000000001</v>
      </c>
      <c r="E110" s="1">
        <v>146.55000000000001</v>
      </c>
      <c r="F110" s="1">
        <v>147.44999999999999</v>
      </c>
      <c r="G110" s="1">
        <v>144.5</v>
      </c>
      <c r="H110" s="1">
        <v>144.94999999999999</v>
      </c>
      <c r="I110" s="1">
        <v>145</v>
      </c>
      <c r="J110" s="1">
        <v>145.81</v>
      </c>
      <c r="K110" s="1">
        <v>9888275</v>
      </c>
      <c r="L110" s="1">
        <v>1441777183.25</v>
      </c>
      <c r="M110" s="1">
        <v>75715</v>
      </c>
      <c r="N110" s="3">
        <f>IF(ISERR(LN(Table1[[#This Row],[Close Price]]/I109)),"-",LN(Table1[[#This Row],[Close Price]]/I109))</f>
        <v>-1.9126266093527047E-2</v>
      </c>
    </row>
    <row r="111" spans="1:14" x14ac:dyDescent="0.3">
      <c r="A111" s="1" t="s">
        <v>13</v>
      </c>
      <c r="B111" s="1" t="s">
        <v>14</v>
      </c>
      <c r="C111" s="2">
        <v>43262</v>
      </c>
      <c r="D111" s="1">
        <v>145</v>
      </c>
      <c r="E111" s="1">
        <v>145</v>
      </c>
      <c r="F111" s="1">
        <v>145.1</v>
      </c>
      <c r="G111" s="1">
        <v>140.5</v>
      </c>
      <c r="H111" s="1">
        <v>142</v>
      </c>
      <c r="I111" s="1">
        <v>142.19999999999999</v>
      </c>
      <c r="J111" s="1">
        <v>142.68</v>
      </c>
      <c r="K111" s="1">
        <v>12524659</v>
      </c>
      <c r="L111" s="1">
        <v>1787004866.1500001</v>
      </c>
      <c r="M111" s="1">
        <v>62531</v>
      </c>
      <c r="N111" s="3">
        <f>IF(ISERR(LN(Table1[[#This Row],[Close Price]]/I110)),"-",LN(Table1[[#This Row],[Close Price]]/I110))</f>
        <v>-1.9499225051434008E-2</v>
      </c>
    </row>
    <row r="112" spans="1:14" x14ac:dyDescent="0.3">
      <c r="A112" s="1" t="s">
        <v>13</v>
      </c>
      <c r="B112" s="1" t="s">
        <v>14</v>
      </c>
      <c r="C112" s="2">
        <v>43263</v>
      </c>
      <c r="D112" s="1">
        <v>142.19999999999999</v>
      </c>
      <c r="E112" s="1">
        <v>142.1</v>
      </c>
      <c r="F112" s="1">
        <v>144.9</v>
      </c>
      <c r="G112" s="1">
        <v>141.19999999999999</v>
      </c>
      <c r="H112" s="1">
        <v>144.6</v>
      </c>
      <c r="I112" s="1">
        <v>144.15</v>
      </c>
      <c r="J112" s="1">
        <v>142.71</v>
      </c>
      <c r="K112" s="1">
        <v>12575156</v>
      </c>
      <c r="L112" s="1">
        <v>1794601070.0999999</v>
      </c>
      <c r="M112" s="1">
        <v>87034</v>
      </c>
      <c r="N112" s="3">
        <f>IF(ISERR(LN(Table1[[#This Row],[Close Price]]/I111)),"-",LN(Table1[[#This Row],[Close Price]]/I111))</f>
        <v>1.3619906715270906E-2</v>
      </c>
    </row>
    <row r="113" spans="1:14" x14ac:dyDescent="0.3">
      <c r="A113" s="1" t="s">
        <v>13</v>
      </c>
      <c r="B113" s="1" t="s">
        <v>14</v>
      </c>
      <c r="C113" s="2">
        <v>43264</v>
      </c>
      <c r="D113" s="1">
        <v>144.15</v>
      </c>
      <c r="E113" s="1">
        <v>144.4</v>
      </c>
      <c r="F113" s="1">
        <v>146.15</v>
      </c>
      <c r="G113" s="1">
        <v>141.85</v>
      </c>
      <c r="H113" s="1">
        <v>142.69999999999999</v>
      </c>
      <c r="I113" s="1">
        <v>142.65</v>
      </c>
      <c r="J113" s="1">
        <v>143.94999999999999</v>
      </c>
      <c r="K113" s="1">
        <v>12471403</v>
      </c>
      <c r="L113" s="1">
        <v>1795297151</v>
      </c>
      <c r="M113" s="1">
        <v>70679</v>
      </c>
      <c r="N113" s="3">
        <f>IF(ISERR(LN(Table1[[#This Row],[Close Price]]/I112)),"-",LN(Table1[[#This Row],[Close Price]]/I112))</f>
        <v>-1.0460346424902199E-2</v>
      </c>
    </row>
    <row r="114" spans="1:14" x14ac:dyDescent="0.3">
      <c r="A114" s="1" t="s">
        <v>13</v>
      </c>
      <c r="B114" s="1" t="s">
        <v>14</v>
      </c>
      <c r="C114" s="2">
        <v>43265</v>
      </c>
      <c r="D114" s="1">
        <v>142.65</v>
      </c>
      <c r="E114" s="1">
        <v>142.65</v>
      </c>
      <c r="F114" s="1">
        <v>146.15</v>
      </c>
      <c r="G114" s="1">
        <v>141.5</v>
      </c>
      <c r="H114" s="1">
        <v>145.05000000000001</v>
      </c>
      <c r="I114" s="1">
        <v>144.94999999999999</v>
      </c>
      <c r="J114" s="1">
        <v>143.79</v>
      </c>
      <c r="K114" s="1">
        <v>14625441</v>
      </c>
      <c r="L114" s="1">
        <v>2103041040.5</v>
      </c>
      <c r="M114" s="1">
        <v>64666</v>
      </c>
      <c r="N114" s="3">
        <f>IF(ISERR(LN(Table1[[#This Row],[Close Price]]/I113)),"-",LN(Table1[[#This Row],[Close Price]]/I113))</f>
        <v>1.5994777708155328E-2</v>
      </c>
    </row>
    <row r="115" spans="1:14" x14ac:dyDescent="0.3">
      <c r="A115" s="1" t="s">
        <v>13</v>
      </c>
      <c r="B115" s="1" t="s">
        <v>14</v>
      </c>
      <c r="C115" s="2">
        <v>43266</v>
      </c>
      <c r="D115" s="1">
        <v>144.94999999999999</v>
      </c>
      <c r="E115" s="1">
        <v>145.19999999999999</v>
      </c>
      <c r="F115" s="1">
        <v>145.19999999999999</v>
      </c>
      <c r="G115" s="1">
        <v>141.75</v>
      </c>
      <c r="H115" s="1">
        <v>142.19999999999999</v>
      </c>
      <c r="I115" s="1">
        <v>142.25</v>
      </c>
      <c r="J115" s="1">
        <v>143.04</v>
      </c>
      <c r="K115" s="1">
        <v>9644132</v>
      </c>
      <c r="L115" s="1">
        <v>1379527908.55</v>
      </c>
      <c r="M115" s="1">
        <v>57772</v>
      </c>
      <c r="N115" s="3">
        <f>IF(ISERR(LN(Table1[[#This Row],[Close Price]]/I114)),"-",LN(Table1[[#This Row],[Close Price]]/I114))</f>
        <v>-1.8802782361224089E-2</v>
      </c>
    </row>
    <row r="116" spans="1:14" x14ac:dyDescent="0.3">
      <c r="A116" s="1" t="s">
        <v>13</v>
      </c>
      <c r="B116" s="1" t="s">
        <v>14</v>
      </c>
      <c r="C116" s="2">
        <v>43269</v>
      </c>
      <c r="D116" s="1">
        <v>142.25</v>
      </c>
      <c r="E116" s="1">
        <v>142.25</v>
      </c>
      <c r="F116" s="1">
        <v>143.5</v>
      </c>
      <c r="G116" s="1">
        <v>138.44999999999999</v>
      </c>
      <c r="H116" s="1">
        <v>138.6</v>
      </c>
      <c r="I116" s="1">
        <v>138.9</v>
      </c>
      <c r="J116" s="1">
        <v>140.41999999999999</v>
      </c>
      <c r="K116" s="1">
        <v>13515380</v>
      </c>
      <c r="L116" s="1">
        <v>1897806182.8499999</v>
      </c>
      <c r="M116" s="1">
        <v>95760</v>
      </c>
      <c r="N116" s="3">
        <f>IF(ISERR(LN(Table1[[#This Row],[Close Price]]/I115)),"-",LN(Table1[[#This Row],[Close Price]]/I115))</f>
        <v>-2.3831823246142136E-2</v>
      </c>
    </row>
    <row r="117" spans="1:14" x14ac:dyDescent="0.3">
      <c r="A117" s="1" t="s">
        <v>13</v>
      </c>
      <c r="B117" s="1" t="s">
        <v>14</v>
      </c>
      <c r="C117" s="2">
        <v>43270</v>
      </c>
      <c r="D117" s="1">
        <v>138.9</v>
      </c>
      <c r="E117" s="1">
        <v>139</v>
      </c>
      <c r="F117" s="1">
        <v>139.5</v>
      </c>
      <c r="G117" s="1">
        <v>135.55000000000001</v>
      </c>
      <c r="H117" s="1">
        <v>136.55000000000001</v>
      </c>
      <c r="I117" s="1">
        <v>136.5</v>
      </c>
      <c r="J117" s="1">
        <v>137.12</v>
      </c>
      <c r="K117" s="1">
        <v>15102362</v>
      </c>
      <c r="L117" s="1">
        <v>2070782752.9000001</v>
      </c>
      <c r="M117" s="1">
        <v>96164</v>
      </c>
      <c r="N117" s="3">
        <f>IF(ISERR(LN(Table1[[#This Row],[Close Price]]/I116)),"-",LN(Table1[[#This Row],[Close Price]]/I116))</f>
        <v>-1.7429635135283648E-2</v>
      </c>
    </row>
    <row r="118" spans="1:14" x14ac:dyDescent="0.3">
      <c r="A118" s="1" t="s">
        <v>13</v>
      </c>
      <c r="B118" s="1" t="s">
        <v>14</v>
      </c>
      <c r="C118" s="2">
        <v>43271</v>
      </c>
      <c r="D118" s="1">
        <v>136.5</v>
      </c>
      <c r="E118" s="1">
        <v>136.94999999999999</v>
      </c>
      <c r="F118" s="1">
        <v>138.30000000000001</v>
      </c>
      <c r="G118" s="1">
        <v>136</v>
      </c>
      <c r="H118" s="1">
        <v>137</v>
      </c>
      <c r="I118" s="1">
        <v>137</v>
      </c>
      <c r="J118" s="1">
        <v>137.08000000000001</v>
      </c>
      <c r="K118" s="1">
        <v>13655265</v>
      </c>
      <c r="L118" s="1">
        <v>1871809883.9000001</v>
      </c>
      <c r="M118" s="1">
        <v>66017</v>
      </c>
      <c r="N118" s="3">
        <f>IF(ISERR(LN(Table1[[#This Row],[Close Price]]/I117)),"-",LN(Table1[[#This Row],[Close Price]]/I117))</f>
        <v>3.6563112031104792E-3</v>
      </c>
    </row>
    <row r="119" spans="1:14" x14ac:dyDescent="0.3">
      <c r="A119" s="1" t="s">
        <v>13</v>
      </c>
      <c r="B119" s="1" t="s">
        <v>14</v>
      </c>
      <c r="C119" s="2">
        <v>43272</v>
      </c>
      <c r="D119" s="1">
        <v>137</v>
      </c>
      <c r="E119" s="1">
        <v>137.05000000000001</v>
      </c>
      <c r="F119" s="1">
        <v>138.55000000000001</v>
      </c>
      <c r="G119" s="1">
        <v>134.65</v>
      </c>
      <c r="H119" s="1">
        <v>135.4</v>
      </c>
      <c r="I119" s="1">
        <v>135.1</v>
      </c>
      <c r="J119" s="1">
        <v>135.91</v>
      </c>
      <c r="K119" s="1">
        <v>11600357</v>
      </c>
      <c r="L119" s="1">
        <v>1576574208.55</v>
      </c>
      <c r="M119" s="1">
        <v>71142</v>
      </c>
      <c r="N119" s="3">
        <f>IF(ISERR(LN(Table1[[#This Row],[Close Price]]/I118)),"-",LN(Table1[[#This Row],[Close Price]]/I118))</f>
        <v>-1.3965680861971759E-2</v>
      </c>
    </row>
    <row r="120" spans="1:14" x14ac:dyDescent="0.3">
      <c r="A120" s="1" t="s">
        <v>13</v>
      </c>
      <c r="B120" s="1" t="s">
        <v>14</v>
      </c>
      <c r="C120" s="2">
        <v>43273</v>
      </c>
      <c r="D120" s="1">
        <v>135.1</v>
      </c>
      <c r="E120" s="1">
        <v>136.15</v>
      </c>
      <c r="F120" s="1">
        <v>136.9</v>
      </c>
      <c r="G120" s="1">
        <v>133.5</v>
      </c>
      <c r="H120" s="1">
        <v>136.25</v>
      </c>
      <c r="I120" s="1">
        <v>136.4</v>
      </c>
      <c r="J120" s="1">
        <v>135.38999999999999</v>
      </c>
      <c r="K120" s="1">
        <v>10862164</v>
      </c>
      <c r="L120" s="1">
        <v>1470576227.45</v>
      </c>
      <c r="M120" s="1">
        <v>84167</v>
      </c>
      <c r="N120" s="3">
        <f>IF(ISERR(LN(Table1[[#This Row],[Close Price]]/I119)),"-",LN(Table1[[#This Row],[Close Price]]/I119))</f>
        <v>9.5765004432086173E-3</v>
      </c>
    </row>
    <row r="121" spans="1:14" x14ac:dyDescent="0.3">
      <c r="A121" s="1" t="s">
        <v>13</v>
      </c>
      <c r="B121" s="1" t="s">
        <v>14</v>
      </c>
      <c r="C121" s="2">
        <v>43276</v>
      </c>
      <c r="D121" s="1">
        <v>136.4</v>
      </c>
      <c r="E121" s="1">
        <v>136.15</v>
      </c>
      <c r="F121" s="1">
        <v>136.15</v>
      </c>
      <c r="G121" s="1">
        <v>131.35</v>
      </c>
      <c r="H121" s="1">
        <v>131.9</v>
      </c>
      <c r="I121" s="1">
        <v>132</v>
      </c>
      <c r="J121" s="1">
        <v>133.61000000000001</v>
      </c>
      <c r="K121" s="1">
        <v>12422965</v>
      </c>
      <c r="L121" s="1">
        <v>1659819820.3</v>
      </c>
      <c r="M121" s="1">
        <v>75802</v>
      </c>
      <c r="N121" s="3">
        <f>IF(ISERR(LN(Table1[[#This Row],[Close Price]]/I120)),"-",LN(Table1[[#This Row],[Close Price]]/I120))</f>
        <v>-3.2789822822990956E-2</v>
      </c>
    </row>
    <row r="122" spans="1:14" x14ac:dyDescent="0.3">
      <c r="A122" s="1" t="s">
        <v>13</v>
      </c>
      <c r="B122" s="1" t="s">
        <v>14</v>
      </c>
      <c r="C122" s="2">
        <v>43277</v>
      </c>
      <c r="D122" s="1">
        <v>132</v>
      </c>
      <c r="E122" s="1">
        <v>132.5</v>
      </c>
      <c r="F122" s="1">
        <v>134.15</v>
      </c>
      <c r="G122" s="1">
        <v>131.30000000000001</v>
      </c>
      <c r="H122" s="1">
        <v>132.5</v>
      </c>
      <c r="I122" s="1">
        <v>132.6</v>
      </c>
      <c r="J122" s="1">
        <v>132.97</v>
      </c>
      <c r="K122" s="1">
        <v>13579137</v>
      </c>
      <c r="L122" s="1">
        <v>1805584822.6500001</v>
      </c>
      <c r="M122" s="1">
        <v>83100</v>
      </c>
      <c r="N122" s="3">
        <f>IF(ISERR(LN(Table1[[#This Row],[Close Price]]/I121)),"-",LN(Table1[[#This Row],[Close Price]]/I121))</f>
        <v>4.5351551653911425E-3</v>
      </c>
    </row>
    <row r="123" spans="1:14" x14ac:dyDescent="0.3">
      <c r="A123" s="1" t="s">
        <v>13</v>
      </c>
      <c r="B123" s="1" t="s">
        <v>14</v>
      </c>
      <c r="C123" s="2">
        <v>43278</v>
      </c>
      <c r="D123" s="1">
        <v>132.6</v>
      </c>
      <c r="E123" s="1">
        <v>132.5</v>
      </c>
      <c r="F123" s="1">
        <v>132.85</v>
      </c>
      <c r="G123" s="1">
        <v>127.25</v>
      </c>
      <c r="H123" s="1">
        <v>128.85</v>
      </c>
      <c r="I123" s="1">
        <v>129.35</v>
      </c>
      <c r="J123" s="1">
        <v>129.28</v>
      </c>
      <c r="K123" s="1">
        <v>14750455</v>
      </c>
      <c r="L123" s="1">
        <v>1907003770.05</v>
      </c>
      <c r="M123" s="1">
        <v>72299</v>
      </c>
      <c r="N123" s="3">
        <f>IF(ISERR(LN(Table1[[#This Row],[Close Price]]/I122)),"-",LN(Table1[[#This Row],[Close Price]]/I122))</f>
        <v>-2.481516911972402E-2</v>
      </c>
    </row>
    <row r="124" spans="1:14" x14ac:dyDescent="0.3">
      <c r="A124" s="1" t="s">
        <v>13</v>
      </c>
      <c r="B124" s="1" t="s">
        <v>14</v>
      </c>
      <c r="C124" s="2">
        <v>43279</v>
      </c>
      <c r="D124" s="1">
        <v>129.35</v>
      </c>
      <c r="E124" s="1">
        <v>128.69999999999999</v>
      </c>
      <c r="F124" s="1">
        <v>129.80000000000001</v>
      </c>
      <c r="G124" s="1">
        <v>123.25</v>
      </c>
      <c r="H124" s="1">
        <v>125.25</v>
      </c>
      <c r="I124" s="1">
        <v>124.1</v>
      </c>
      <c r="J124" s="1">
        <v>126.46</v>
      </c>
      <c r="K124" s="1">
        <v>16952679</v>
      </c>
      <c r="L124" s="1">
        <v>2143766057.95</v>
      </c>
      <c r="M124" s="1">
        <v>75131</v>
      </c>
      <c r="N124" s="3">
        <f>IF(ISERR(LN(Table1[[#This Row],[Close Price]]/I123)),"-",LN(Table1[[#This Row],[Close Price]]/I123))</f>
        <v>-4.1434216421476606E-2</v>
      </c>
    </row>
    <row r="125" spans="1:14" x14ac:dyDescent="0.3">
      <c r="A125" s="1" t="s">
        <v>13</v>
      </c>
      <c r="B125" s="1" t="s">
        <v>14</v>
      </c>
      <c r="C125" s="2">
        <v>43280</v>
      </c>
      <c r="D125" s="1">
        <v>124.1</v>
      </c>
      <c r="E125" s="1">
        <v>125.9</v>
      </c>
      <c r="F125" s="1">
        <v>127.2</v>
      </c>
      <c r="G125" s="1">
        <v>124.6</v>
      </c>
      <c r="H125" s="1">
        <v>126</v>
      </c>
      <c r="I125" s="1">
        <v>125.8</v>
      </c>
      <c r="J125" s="1">
        <v>125.86</v>
      </c>
      <c r="K125" s="1">
        <v>15460744</v>
      </c>
      <c r="L125" s="1">
        <v>1945956486.5999999</v>
      </c>
      <c r="M125" s="1">
        <v>108777</v>
      </c>
      <c r="N125" s="3">
        <f>IF(ISERR(LN(Table1[[#This Row],[Close Price]]/I124)),"-",LN(Table1[[#This Row],[Close Price]]/I124))</f>
        <v>1.3605652055778678E-2</v>
      </c>
    </row>
    <row r="126" spans="1:14" x14ac:dyDescent="0.3">
      <c r="A126" s="1" t="s">
        <v>13</v>
      </c>
      <c r="B126" s="1" t="s">
        <v>14</v>
      </c>
      <c r="C126" s="2">
        <v>43283</v>
      </c>
      <c r="D126" s="1">
        <v>125.8</v>
      </c>
      <c r="E126" s="1">
        <v>126.8</v>
      </c>
      <c r="F126" s="1">
        <v>129.94999999999999</v>
      </c>
      <c r="G126" s="1">
        <v>126.1</v>
      </c>
      <c r="H126" s="1">
        <v>127.3</v>
      </c>
      <c r="I126" s="1">
        <v>127.3</v>
      </c>
      <c r="J126" s="1">
        <v>127.93</v>
      </c>
      <c r="K126" s="1">
        <v>15699848</v>
      </c>
      <c r="L126" s="1">
        <v>2008506020.75</v>
      </c>
      <c r="M126" s="1">
        <v>77684</v>
      </c>
      <c r="N126" s="3">
        <f>IF(ISERR(LN(Table1[[#This Row],[Close Price]]/I125)),"-",LN(Table1[[#This Row],[Close Price]]/I125))</f>
        <v>1.1853161297020656E-2</v>
      </c>
    </row>
    <row r="127" spans="1:14" x14ac:dyDescent="0.3">
      <c r="A127" s="1" t="s">
        <v>13</v>
      </c>
      <c r="B127" s="1" t="s">
        <v>14</v>
      </c>
      <c r="C127" s="2">
        <v>43284</v>
      </c>
      <c r="D127" s="1">
        <v>127.3</v>
      </c>
      <c r="E127" s="1">
        <v>127.7</v>
      </c>
      <c r="F127" s="1">
        <v>130.30000000000001</v>
      </c>
      <c r="G127" s="1">
        <v>124.4</v>
      </c>
      <c r="H127" s="1">
        <v>129.85</v>
      </c>
      <c r="I127" s="1">
        <v>129.5</v>
      </c>
      <c r="J127" s="1">
        <v>127.11</v>
      </c>
      <c r="K127" s="1">
        <v>16965698</v>
      </c>
      <c r="L127" s="1">
        <v>2156484851.1500001</v>
      </c>
      <c r="M127" s="1">
        <v>104720</v>
      </c>
      <c r="N127" s="3">
        <f>IF(ISERR(LN(Table1[[#This Row],[Close Price]]/I126)),"-",LN(Table1[[#This Row],[Close Price]]/I126))</f>
        <v>1.7134375576231722E-2</v>
      </c>
    </row>
    <row r="128" spans="1:14" x14ac:dyDescent="0.3">
      <c r="A128" s="1" t="s">
        <v>13</v>
      </c>
      <c r="B128" s="1" t="s">
        <v>14</v>
      </c>
      <c r="C128" s="2">
        <v>43285</v>
      </c>
      <c r="D128" s="1">
        <v>129.5</v>
      </c>
      <c r="E128" s="1">
        <v>129.30000000000001</v>
      </c>
      <c r="F128" s="1">
        <v>129.5</v>
      </c>
      <c r="G128" s="1">
        <v>126.55</v>
      </c>
      <c r="H128" s="1">
        <v>127.9</v>
      </c>
      <c r="I128" s="1">
        <v>127.85</v>
      </c>
      <c r="J128" s="1">
        <v>127.78</v>
      </c>
      <c r="K128" s="1">
        <v>16028413</v>
      </c>
      <c r="L128" s="1">
        <v>2048049737.7</v>
      </c>
      <c r="M128" s="1">
        <v>135571</v>
      </c>
      <c r="N128" s="3">
        <f>IF(ISERR(LN(Table1[[#This Row],[Close Price]]/I127)),"-",LN(Table1[[#This Row],[Close Price]]/I127))</f>
        <v>-1.2823179402396811E-2</v>
      </c>
    </row>
    <row r="129" spans="1:14" x14ac:dyDescent="0.3">
      <c r="A129" s="1" t="s">
        <v>13</v>
      </c>
      <c r="B129" s="1" t="s">
        <v>14</v>
      </c>
      <c r="C129" s="2">
        <v>43286</v>
      </c>
      <c r="D129" s="1">
        <v>127.85</v>
      </c>
      <c r="E129" s="1">
        <v>127.85</v>
      </c>
      <c r="F129" s="1">
        <v>127.85</v>
      </c>
      <c r="G129" s="1">
        <v>124.7</v>
      </c>
      <c r="H129" s="1">
        <v>125.25</v>
      </c>
      <c r="I129" s="1">
        <v>125</v>
      </c>
      <c r="J129" s="1">
        <v>125.83</v>
      </c>
      <c r="K129" s="1">
        <v>11998683</v>
      </c>
      <c r="L129" s="1">
        <v>1509748045.1500001</v>
      </c>
      <c r="M129" s="1">
        <v>65526</v>
      </c>
      <c r="N129" s="3">
        <f>IF(ISERR(LN(Table1[[#This Row],[Close Price]]/I128)),"-",LN(Table1[[#This Row],[Close Price]]/I128))</f>
        <v>-2.2543964434894419E-2</v>
      </c>
    </row>
    <row r="130" spans="1:14" x14ac:dyDescent="0.3">
      <c r="A130" s="1" t="s">
        <v>13</v>
      </c>
      <c r="B130" s="1" t="s">
        <v>14</v>
      </c>
      <c r="C130" s="2">
        <v>43287</v>
      </c>
      <c r="D130" s="1">
        <v>125</v>
      </c>
      <c r="E130" s="1">
        <v>125.2</v>
      </c>
      <c r="F130" s="1">
        <v>133.9</v>
      </c>
      <c r="G130" s="1">
        <v>125.05</v>
      </c>
      <c r="H130" s="1">
        <v>132.05000000000001</v>
      </c>
      <c r="I130" s="1">
        <v>132.30000000000001</v>
      </c>
      <c r="J130" s="1">
        <v>131.54</v>
      </c>
      <c r="K130" s="1">
        <v>38919706</v>
      </c>
      <c r="L130" s="1">
        <v>5119414265.1000004</v>
      </c>
      <c r="M130" s="1">
        <v>164374</v>
      </c>
      <c r="N130" s="3">
        <f>IF(ISERR(LN(Table1[[#This Row],[Close Price]]/I129)),"-",LN(Table1[[#This Row],[Close Price]]/I129))</f>
        <v>5.6758333818608883E-2</v>
      </c>
    </row>
    <row r="131" spans="1:14" x14ac:dyDescent="0.3">
      <c r="A131" s="1" t="s">
        <v>13</v>
      </c>
      <c r="B131" s="1" t="s">
        <v>14</v>
      </c>
      <c r="C131" s="2">
        <v>43290</v>
      </c>
      <c r="D131" s="1">
        <v>132.30000000000001</v>
      </c>
      <c r="E131" s="1">
        <v>134</v>
      </c>
      <c r="F131" s="1">
        <v>135.6</v>
      </c>
      <c r="G131" s="1">
        <v>130</v>
      </c>
      <c r="H131" s="1">
        <v>130.94999999999999</v>
      </c>
      <c r="I131" s="1">
        <v>130.9</v>
      </c>
      <c r="J131" s="1">
        <v>133.01</v>
      </c>
      <c r="K131" s="1">
        <v>26299208</v>
      </c>
      <c r="L131" s="1">
        <v>3498166497.75</v>
      </c>
      <c r="M131" s="1">
        <v>120955</v>
      </c>
      <c r="N131" s="3">
        <f>IF(ISERR(LN(Table1[[#This Row],[Close Price]]/I130)),"-",LN(Table1[[#This Row],[Close Price]]/I130))</f>
        <v>-1.0638398205055754E-2</v>
      </c>
    </row>
    <row r="132" spans="1:14" x14ac:dyDescent="0.3">
      <c r="A132" s="1" t="s">
        <v>13</v>
      </c>
      <c r="B132" s="1" t="s">
        <v>14</v>
      </c>
      <c r="C132" s="2">
        <v>43291</v>
      </c>
      <c r="D132" s="1">
        <v>130.9</v>
      </c>
      <c r="E132" s="1">
        <v>131.55000000000001</v>
      </c>
      <c r="F132" s="1">
        <v>135</v>
      </c>
      <c r="G132" s="1">
        <v>131.5</v>
      </c>
      <c r="H132" s="1">
        <v>134.4</v>
      </c>
      <c r="I132" s="1">
        <v>133.94999999999999</v>
      </c>
      <c r="J132" s="1">
        <v>133.94999999999999</v>
      </c>
      <c r="K132" s="1">
        <v>19578782</v>
      </c>
      <c r="L132" s="1">
        <v>2622619333.1999998</v>
      </c>
      <c r="M132" s="1">
        <v>94869</v>
      </c>
      <c r="N132" s="3">
        <f>IF(ISERR(LN(Table1[[#This Row],[Close Price]]/I131)),"-",LN(Table1[[#This Row],[Close Price]]/I131))</f>
        <v>2.3032923074763279E-2</v>
      </c>
    </row>
    <row r="133" spans="1:14" x14ac:dyDescent="0.3">
      <c r="A133" s="1" t="s">
        <v>13</v>
      </c>
      <c r="B133" s="1" t="s">
        <v>14</v>
      </c>
      <c r="C133" s="2">
        <v>43292</v>
      </c>
      <c r="D133" s="1">
        <v>133.94999999999999</v>
      </c>
      <c r="E133" s="1">
        <v>134.05000000000001</v>
      </c>
      <c r="F133" s="1">
        <v>135.6</v>
      </c>
      <c r="G133" s="1">
        <v>132.19999999999999</v>
      </c>
      <c r="H133" s="1">
        <v>133</v>
      </c>
      <c r="I133" s="1">
        <v>133.15</v>
      </c>
      <c r="J133" s="1">
        <v>133.81</v>
      </c>
      <c r="K133" s="1">
        <v>16056058</v>
      </c>
      <c r="L133" s="1">
        <v>2148473391.5</v>
      </c>
      <c r="M133" s="1">
        <v>71915</v>
      </c>
      <c r="N133" s="3">
        <f>IF(ISERR(LN(Table1[[#This Row],[Close Price]]/I132)),"-",LN(Table1[[#This Row],[Close Price]]/I132))</f>
        <v>-5.9902837306763579E-3</v>
      </c>
    </row>
    <row r="134" spans="1:14" x14ac:dyDescent="0.3">
      <c r="A134" s="1" t="s">
        <v>13</v>
      </c>
      <c r="B134" s="1" t="s">
        <v>14</v>
      </c>
      <c r="C134" s="2">
        <v>43293</v>
      </c>
      <c r="D134" s="1">
        <v>133.15</v>
      </c>
      <c r="E134" s="1">
        <v>134.19999999999999</v>
      </c>
      <c r="F134" s="1">
        <v>137.1</v>
      </c>
      <c r="G134" s="1">
        <v>133.6</v>
      </c>
      <c r="H134" s="1">
        <v>134.4</v>
      </c>
      <c r="I134" s="1">
        <v>133.94999999999999</v>
      </c>
      <c r="J134" s="1">
        <v>135.41</v>
      </c>
      <c r="K134" s="1">
        <v>16815583</v>
      </c>
      <c r="L134" s="1">
        <v>2276963672.3000002</v>
      </c>
      <c r="M134" s="1">
        <v>123593</v>
      </c>
      <c r="N134" s="3">
        <f>IF(ISERR(LN(Table1[[#This Row],[Close Price]]/I133)),"-",LN(Table1[[#This Row],[Close Price]]/I133))</f>
        <v>5.9902837306764246E-3</v>
      </c>
    </row>
    <row r="135" spans="1:14" x14ac:dyDescent="0.3">
      <c r="A135" s="1" t="s">
        <v>13</v>
      </c>
      <c r="B135" s="1" t="s">
        <v>14</v>
      </c>
      <c r="C135" s="2">
        <v>43294</v>
      </c>
      <c r="D135" s="1">
        <v>133.94999999999999</v>
      </c>
      <c r="E135" s="1">
        <v>135.25</v>
      </c>
      <c r="F135" s="1">
        <v>136.25</v>
      </c>
      <c r="G135" s="1">
        <v>132.05000000000001</v>
      </c>
      <c r="H135" s="1">
        <v>132.75</v>
      </c>
      <c r="I135" s="1">
        <v>132.5</v>
      </c>
      <c r="J135" s="1">
        <v>133.32</v>
      </c>
      <c r="K135" s="1">
        <v>12610591</v>
      </c>
      <c r="L135" s="1">
        <v>1681296808.25</v>
      </c>
      <c r="M135" s="1">
        <v>63883</v>
      </c>
      <c r="N135" s="3">
        <f>IF(ISERR(LN(Table1[[#This Row],[Close Price]]/I134)),"-",LN(Table1[[#This Row],[Close Price]]/I134))</f>
        <v>-1.088395056434072E-2</v>
      </c>
    </row>
    <row r="136" spans="1:14" x14ac:dyDescent="0.3">
      <c r="A136" s="1" t="s">
        <v>13</v>
      </c>
      <c r="B136" s="1" t="s">
        <v>14</v>
      </c>
      <c r="C136" s="2">
        <v>43297</v>
      </c>
      <c r="D136" s="1">
        <v>132.5</v>
      </c>
      <c r="E136" s="1">
        <v>133.05000000000001</v>
      </c>
      <c r="F136" s="1">
        <v>133.44999999999999</v>
      </c>
      <c r="G136" s="1">
        <v>120.4</v>
      </c>
      <c r="H136" s="1">
        <v>125.35</v>
      </c>
      <c r="I136" s="1">
        <v>125.7</v>
      </c>
      <c r="J136" s="1">
        <v>126.69</v>
      </c>
      <c r="K136" s="1">
        <v>30874390</v>
      </c>
      <c r="L136" s="1">
        <v>3911393451.1999998</v>
      </c>
      <c r="M136" s="1">
        <v>129758</v>
      </c>
      <c r="N136" s="3">
        <f>IF(ISERR(LN(Table1[[#This Row],[Close Price]]/I135)),"-",LN(Table1[[#This Row],[Close Price]]/I135))</f>
        <v>-5.2684529830075197E-2</v>
      </c>
    </row>
    <row r="137" spans="1:14" x14ac:dyDescent="0.3">
      <c r="A137" s="1" t="s">
        <v>13</v>
      </c>
      <c r="B137" s="1" t="s">
        <v>14</v>
      </c>
      <c r="C137" s="2">
        <v>43298</v>
      </c>
      <c r="D137" s="1">
        <v>125.7</v>
      </c>
      <c r="E137" s="1">
        <v>126</v>
      </c>
      <c r="F137" s="1">
        <v>133.9</v>
      </c>
      <c r="G137" s="1">
        <v>125.7</v>
      </c>
      <c r="H137" s="1">
        <v>128.69999999999999</v>
      </c>
      <c r="I137" s="1">
        <v>128.55000000000001</v>
      </c>
      <c r="J137" s="1">
        <v>129.55000000000001</v>
      </c>
      <c r="K137" s="1">
        <v>53446442</v>
      </c>
      <c r="L137" s="1">
        <v>6923850575.1000004</v>
      </c>
      <c r="M137" s="1">
        <v>233631</v>
      </c>
      <c r="N137" s="3">
        <f>IF(ISERR(LN(Table1[[#This Row],[Close Price]]/I136)),"-",LN(Table1[[#This Row],[Close Price]]/I136))</f>
        <v>2.2419818115696828E-2</v>
      </c>
    </row>
    <row r="138" spans="1:14" x14ac:dyDescent="0.3">
      <c r="A138" s="1" t="s">
        <v>13</v>
      </c>
      <c r="B138" s="1" t="s">
        <v>14</v>
      </c>
      <c r="C138" s="2">
        <v>43299</v>
      </c>
      <c r="D138" s="1">
        <v>128.55000000000001</v>
      </c>
      <c r="E138" s="1">
        <v>129.75</v>
      </c>
      <c r="F138" s="1">
        <v>129.75</v>
      </c>
      <c r="G138" s="1">
        <v>109.3</v>
      </c>
      <c r="H138" s="1">
        <v>110.45</v>
      </c>
      <c r="I138" s="1">
        <v>110.55</v>
      </c>
      <c r="J138" s="1">
        <v>116.4</v>
      </c>
      <c r="K138" s="1">
        <v>123356257</v>
      </c>
      <c r="L138" s="1">
        <v>14358099986.75</v>
      </c>
      <c r="M138" s="1">
        <v>526591</v>
      </c>
      <c r="N138" s="3">
        <f>IF(ISERR(LN(Table1[[#This Row],[Close Price]]/I137)),"-",LN(Table1[[#This Row],[Close Price]]/I137))</f>
        <v>-0.15085002640844325</v>
      </c>
    </row>
    <row r="139" spans="1:14" x14ac:dyDescent="0.3">
      <c r="A139" s="1" t="s">
        <v>13</v>
      </c>
      <c r="B139" s="1" t="s">
        <v>14</v>
      </c>
      <c r="C139" s="2">
        <v>43300</v>
      </c>
      <c r="D139" s="1">
        <v>110.55</v>
      </c>
      <c r="E139" s="1">
        <v>112.35</v>
      </c>
      <c r="F139" s="1">
        <v>113.55</v>
      </c>
      <c r="G139" s="1">
        <v>105</v>
      </c>
      <c r="H139" s="1">
        <v>106.2</v>
      </c>
      <c r="I139" s="1">
        <v>105.7</v>
      </c>
      <c r="J139" s="1">
        <v>108.61</v>
      </c>
      <c r="K139" s="1">
        <v>137308183</v>
      </c>
      <c r="L139" s="1">
        <v>14912700521.5</v>
      </c>
      <c r="M139" s="1">
        <v>504546</v>
      </c>
      <c r="N139" s="3">
        <f>IF(ISERR(LN(Table1[[#This Row],[Close Price]]/I138)),"-",LN(Table1[[#This Row],[Close Price]]/I138))</f>
        <v>-4.4863014427263259E-2</v>
      </c>
    </row>
    <row r="140" spans="1:14" x14ac:dyDescent="0.3">
      <c r="A140" s="1" t="s">
        <v>13</v>
      </c>
      <c r="B140" s="1" t="s">
        <v>14</v>
      </c>
      <c r="C140" s="2">
        <v>43301</v>
      </c>
      <c r="D140" s="1">
        <v>105.7</v>
      </c>
      <c r="E140" s="1">
        <v>106.5</v>
      </c>
      <c r="F140" s="1">
        <v>110</v>
      </c>
      <c r="G140" s="1">
        <v>105.8</v>
      </c>
      <c r="H140" s="1">
        <v>107.35</v>
      </c>
      <c r="I140" s="1">
        <v>107.45</v>
      </c>
      <c r="J140" s="1">
        <v>108.36</v>
      </c>
      <c r="K140" s="1">
        <v>60955186</v>
      </c>
      <c r="L140" s="1">
        <v>6605024559.6499996</v>
      </c>
      <c r="M140" s="1">
        <v>235641</v>
      </c>
      <c r="N140" s="3">
        <f>IF(ISERR(LN(Table1[[#This Row],[Close Price]]/I139)),"-",LN(Table1[[#This Row],[Close Price]]/I139))</f>
        <v>1.642073021232749E-2</v>
      </c>
    </row>
    <row r="141" spans="1:14" x14ac:dyDescent="0.3">
      <c r="A141" s="1" t="s">
        <v>13</v>
      </c>
      <c r="B141" s="1" t="s">
        <v>14</v>
      </c>
      <c r="C141" s="2">
        <v>43304</v>
      </c>
      <c r="D141" s="1">
        <v>107.45</v>
      </c>
      <c r="E141" s="1">
        <v>109</v>
      </c>
      <c r="F141" s="1">
        <v>110.4</v>
      </c>
      <c r="G141" s="1">
        <v>107.9</v>
      </c>
      <c r="H141" s="1">
        <v>108.95</v>
      </c>
      <c r="I141" s="1">
        <v>109.1</v>
      </c>
      <c r="J141" s="1">
        <v>108.88</v>
      </c>
      <c r="K141" s="1">
        <v>34426719</v>
      </c>
      <c r="L141" s="1">
        <v>3748552213.25</v>
      </c>
      <c r="M141" s="1">
        <v>116549</v>
      </c>
      <c r="N141" s="3">
        <f>IF(ISERR(LN(Table1[[#This Row],[Close Price]]/I140)),"-",LN(Table1[[#This Row],[Close Price]]/I140))</f>
        <v>1.5239269750505645E-2</v>
      </c>
    </row>
    <row r="142" spans="1:14" x14ac:dyDescent="0.3">
      <c r="A142" s="1" t="s">
        <v>13</v>
      </c>
      <c r="B142" s="1" t="s">
        <v>14</v>
      </c>
      <c r="C142" s="2">
        <v>43305</v>
      </c>
      <c r="D142" s="1">
        <v>109.1</v>
      </c>
      <c r="E142" s="1">
        <v>109.3</v>
      </c>
      <c r="F142" s="1">
        <v>113.25</v>
      </c>
      <c r="G142" s="1">
        <v>109.25</v>
      </c>
      <c r="H142" s="1">
        <v>113.05</v>
      </c>
      <c r="I142" s="1">
        <v>112.75</v>
      </c>
      <c r="J142" s="1">
        <v>111.81</v>
      </c>
      <c r="K142" s="1">
        <v>33378178</v>
      </c>
      <c r="L142" s="1">
        <v>3732008224.0999999</v>
      </c>
      <c r="M142" s="1">
        <v>154773</v>
      </c>
      <c r="N142" s="3">
        <f>IF(ISERR(LN(Table1[[#This Row],[Close Price]]/I141)),"-",LN(Table1[[#This Row],[Close Price]]/I141))</f>
        <v>3.2908085543762615E-2</v>
      </c>
    </row>
    <row r="143" spans="1:14" x14ac:dyDescent="0.3">
      <c r="A143" s="1" t="s">
        <v>13</v>
      </c>
      <c r="B143" s="1" t="s">
        <v>14</v>
      </c>
      <c r="C143" s="2">
        <v>43306</v>
      </c>
      <c r="D143" s="1">
        <v>112.75</v>
      </c>
      <c r="E143" s="1">
        <v>113.5</v>
      </c>
      <c r="F143" s="1">
        <v>113.65</v>
      </c>
      <c r="G143" s="1">
        <v>109.6</v>
      </c>
      <c r="H143" s="1">
        <v>110.15</v>
      </c>
      <c r="I143" s="1">
        <v>110.15</v>
      </c>
      <c r="J143" s="1">
        <v>111.27</v>
      </c>
      <c r="K143" s="1">
        <v>24700014</v>
      </c>
      <c r="L143" s="1">
        <v>2748331373.9000001</v>
      </c>
      <c r="M143" s="1">
        <v>126934</v>
      </c>
      <c r="N143" s="3">
        <f>IF(ISERR(LN(Table1[[#This Row],[Close Price]]/I142)),"-",LN(Table1[[#This Row],[Close Price]]/I142))</f>
        <v>-2.3329905134435495E-2</v>
      </c>
    </row>
    <row r="144" spans="1:14" x14ac:dyDescent="0.3">
      <c r="A144" s="1" t="s">
        <v>13</v>
      </c>
      <c r="B144" s="1" t="s">
        <v>14</v>
      </c>
      <c r="C144" s="2">
        <v>43307</v>
      </c>
      <c r="D144" s="1">
        <v>110.15</v>
      </c>
      <c r="E144" s="1">
        <v>110.65</v>
      </c>
      <c r="F144" s="1">
        <v>113</v>
      </c>
      <c r="G144" s="1">
        <v>110.5</v>
      </c>
      <c r="H144" s="1">
        <v>112.3</v>
      </c>
      <c r="I144" s="1">
        <v>112.05</v>
      </c>
      <c r="J144" s="1">
        <v>111.96</v>
      </c>
      <c r="K144" s="1">
        <v>23817204</v>
      </c>
      <c r="L144" s="1">
        <v>2666480849.8499999</v>
      </c>
      <c r="M144" s="1">
        <v>96643</v>
      </c>
      <c r="N144" s="3">
        <f>IF(ISERR(LN(Table1[[#This Row],[Close Price]]/I143)),"-",LN(Table1[[#This Row],[Close Price]]/I143))</f>
        <v>1.7102126998583867E-2</v>
      </c>
    </row>
    <row r="145" spans="1:14" x14ac:dyDescent="0.3">
      <c r="A145" s="1" t="s">
        <v>13</v>
      </c>
      <c r="B145" s="1" t="s">
        <v>14</v>
      </c>
      <c r="C145" s="2">
        <v>43308</v>
      </c>
      <c r="D145" s="1">
        <v>112.05</v>
      </c>
      <c r="E145" s="1">
        <v>112.3</v>
      </c>
      <c r="F145" s="1">
        <v>113.5</v>
      </c>
      <c r="G145" s="1">
        <v>111.2</v>
      </c>
      <c r="H145" s="1">
        <v>112.7</v>
      </c>
      <c r="I145" s="1">
        <v>112.85</v>
      </c>
      <c r="J145" s="1">
        <v>112.67</v>
      </c>
      <c r="K145" s="1">
        <v>20953092</v>
      </c>
      <c r="L145" s="1">
        <v>2360803306.6999998</v>
      </c>
      <c r="M145" s="1">
        <v>84612</v>
      </c>
      <c r="N145" s="3">
        <f>IF(ISERR(LN(Table1[[#This Row],[Close Price]]/I144)),"-",LN(Table1[[#This Row],[Close Price]]/I144))</f>
        <v>7.114303016608637E-3</v>
      </c>
    </row>
    <row r="146" spans="1:14" x14ac:dyDescent="0.3">
      <c r="A146" s="1" t="s">
        <v>13</v>
      </c>
      <c r="B146" s="1" t="s">
        <v>14</v>
      </c>
      <c r="C146" s="2">
        <v>43311</v>
      </c>
      <c r="D146" s="1">
        <v>112.85</v>
      </c>
      <c r="E146" s="1">
        <v>112.95</v>
      </c>
      <c r="F146" s="1">
        <v>114.7</v>
      </c>
      <c r="G146" s="1">
        <v>111.7</v>
      </c>
      <c r="H146" s="1">
        <v>112.9</v>
      </c>
      <c r="I146" s="1">
        <v>113</v>
      </c>
      <c r="J146" s="1">
        <v>113.26</v>
      </c>
      <c r="K146" s="1">
        <v>22155360</v>
      </c>
      <c r="L146" s="1">
        <v>2509408305.4000001</v>
      </c>
      <c r="M146" s="1">
        <v>93022</v>
      </c>
      <c r="N146" s="3">
        <f>IF(ISERR(LN(Table1[[#This Row],[Close Price]]/I145)),"-",LN(Table1[[#This Row],[Close Price]]/I145))</f>
        <v>1.3283154487960262E-3</v>
      </c>
    </row>
    <row r="147" spans="1:14" x14ac:dyDescent="0.3">
      <c r="A147" s="1" t="s">
        <v>13</v>
      </c>
      <c r="B147" s="1" t="s">
        <v>14</v>
      </c>
      <c r="C147" s="2">
        <v>43312</v>
      </c>
      <c r="D147" s="1">
        <v>113</v>
      </c>
      <c r="E147" s="1">
        <v>112.7</v>
      </c>
      <c r="F147" s="1">
        <v>113.45</v>
      </c>
      <c r="G147" s="1">
        <v>110.9</v>
      </c>
      <c r="H147" s="1">
        <v>112.4</v>
      </c>
      <c r="I147" s="1">
        <v>112.8</v>
      </c>
      <c r="J147" s="1">
        <v>112.13</v>
      </c>
      <c r="K147" s="1">
        <v>19456358</v>
      </c>
      <c r="L147" s="1">
        <v>2181598506.6999998</v>
      </c>
      <c r="M147" s="1">
        <v>81028</v>
      </c>
      <c r="N147" s="3">
        <f>IF(ISERR(LN(Table1[[#This Row],[Close Price]]/I146)),"-",LN(Table1[[#This Row],[Close Price]]/I146))</f>
        <v>-1.7714796483821156E-3</v>
      </c>
    </row>
    <row r="148" spans="1:14" x14ac:dyDescent="0.3">
      <c r="A148" s="1" t="s">
        <v>13</v>
      </c>
      <c r="B148" s="1" t="s">
        <v>14</v>
      </c>
      <c r="C148" s="2">
        <v>43313</v>
      </c>
      <c r="D148" s="1">
        <v>112.8</v>
      </c>
      <c r="E148" s="1">
        <v>112.4</v>
      </c>
      <c r="F148" s="1">
        <v>119.4</v>
      </c>
      <c r="G148" s="1">
        <v>112</v>
      </c>
      <c r="H148" s="1">
        <v>118.55</v>
      </c>
      <c r="I148" s="1">
        <v>118.9</v>
      </c>
      <c r="J148" s="1">
        <v>116.84</v>
      </c>
      <c r="K148" s="1">
        <v>64224716</v>
      </c>
      <c r="L148" s="1">
        <v>7503875986.75</v>
      </c>
      <c r="M148" s="1">
        <v>221042</v>
      </c>
      <c r="N148" s="3">
        <f>IF(ISERR(LN(Table1[[#This Row],[Close Price]]/I147)),"-",LN(Table1[[#This Row],[Close Price]]/I147))</f>
        <v>5.2666464632777736E-2</v>
      </c>
    </row>
    <row r="149" spans="1:14" x14ac:dyDescent="0.3">
      <c r="A149" s="1" t="s">
        <v>13</v>
      </c>
      <c r="B149" s="1" t="s">
        <v>14</v>
      </c>
      <c r="C149" s="2">
        <v>43314</v>
      </c>
      <c r="D149" s="1">
        <v>118.9</v>
      </c>
      <c r="E149" s="1">
        <v>119.2</v>
      </c>
      <c r="F149" s="1">
        <v>121.35</v>
      </c>
      <c r="G149" s="1">
        <v>116.3</v>
      </c>
      <c r="H149" s="1">
        <v>120.55</v>
      </c>
      <c r="I149" s="1">
        <v>120.25</v>
      </c>
      <c r="J149" s="1">
        <v>119.43</v>
      </c>
      <c r="K149" s="1">
        <v>46700886</v>
      </c>
      <c r="L149" s="1">
        <v>5577398569.1499996</v>
      </c>
      <c r="M149" s="1">
        <v>169812</v>
      </c>
      <c r="N149" s="3">
        <f>IF(ISERR(LN(Table1[[#This Row],[Close Price]]/I148)),"-",LN(Table1[[#This Row],[Close Price]]/I148))</f>
        <v>1.129010528913444E-2</v>
      </c>
    </row>
    <row r="150" spans="1:14" x14ac:dyDescent="0.3">
      <c r="A150" s="1" t="s">
        <v>13</v>
      </c>
      <c r="B150" s="1" t="s">
        <v>14</v>
      </c>
      <c r="C150" s="2">
        <v>43315</v>
      </c>
      <c r="D150" s="1">
        <v>120.25</v>
      </c>
      <c r="E150" s="1">
        <v>121.5</v>
      </c>
      <c r="F150" s="1">
        <v>123.45</v>
      </c>
      <c r="G150" s="1">
        <v>117.7</v>
      </c>
      <c r="H150" s="1">
        <v>118.3</v>
      </c>
      <c r="I150" s="1">
        <v>118.2</v>
      </c>
      <c r="J150" s="1">
        <v>120.98</v>
      </c>
      <c r="K150" s="1">
        <v>35159247</v>
      </c>
      <c r="L150" s="1">
        <v>4253573001.3499999</v>
      </c>
      <c r="M150" s="1">
        <v>144502</v>
      </c>
      <c r="N150" s="3">
        <f>IF(ISERR(LN(Table1[[#This Row],[Close Price]]/I149)),"-",LN(Table1[[#This Row],[Close Price]]/I149))</f>
        <v>-1.7194804013872682E-2</v>
      </c>
    </row>
    <row r="151" spans="1:14" x14ac:dyDescent="0.3">
      <c r="A151" s="1" t="s">
        <v>13</v>
      </c>
      <c r="B151" s="1" t="s">
        <v>14</v>
      </c>
      <c r="C151" s="2">
        <v>43318</v>
      </c>
      <c r="D151" s="1">
        <v>118.2</v>
      </c>
      <c r="E151" s="1">
        <v>118.5</v>
      </c>
      <c r="F151" s="1">
        <v>119.8</v>
      </c>
      <c r="G151" s="1">
        <v>116.75</v>
      </c>
      <c r="H151" s="1">
        <v>118.6</v>
      </c>
      <c r="I151" s="1">
        <v>118.25</v>
      </c>
      <c r="J151" s="1">
        <v>118.32</v>
      </c>
      <c r="K151" s="1">
        <v>17891904</v>
      </c>
      <c r="L151" s="1">
        <v>2116905497.5999999</v>
      </c>
      <c r="M151" s="1">
        <v>71695</v>
      </c>
      <c r="N151" s="3">
        <f>IF(ISERR(LN(Table1[[#This Row],[Close Price]]/I150)),"-",LN(Table1[[#This Row],[Close Price]]/I150))</f>
        <v>4.2292240004446164E-4</v>
      </c>
    </row>
    <row r="152" spans="1:14" x14ac:dyDescent="0.3">
      <c r="A152" s="1" t="s">
        <v>13</v>
      </c>
      <c r="B152" s="1" t="s">
        <v>14</v>
      </c>
      <c r="C152" s="2">
        <v>43319</v>
      </c>
      <c r="D152" s="1">
        <v>118.25</v>
      </c>
      <c r="E152" s="1">
        <v>118.9</v>
      </c>
      <c r="F152" s="1">
        <v>121.3</v>
      </c>
      <c r="G152" s="1">
        <v>118.3</v>
      </c>
      <c r="H152" s="1">
        <v>119.7</v>
      </c>
      <c r="I152" s="1">
        <v>119.55</v>
      </c>
      <c r="J152" s="1">
        <v>119.48</v>
      </c>
      <c r="K152" s="1">
        <v>18286075</v>
      </c>
      <c r="L152" s="1">
        <v>2184812000.9499998</v>
      </c>
      <c r="M152" s="1">
        <v>86858</v>
      </c>
      <c r="N152" s="3">
        <f>IF(ISERR(LN(Table1[[#This Row],[Close Price]]/I151)),"-",LN(Table1[[#This Row],[Close Price]]/I151))</f>
        <v>1.0933666532291336E-2</v>
      </c>
    </row>
    <row r="153" spans="1:14" x14ac:dyDescent="0.3">
      <c r="A153" s="1" t="s">
        <v>13</v>
      </c>
      <c r="B153" s="1" t="s">
        <v>14</v>
      </c>
      <c r="C153" s="2">
        <v>43320</v>
      </c>
      <c r="D153" s="1">
        <v>119.55</v>
      </c>
      <c r="E153" s="1">
        <v>120</v>
      </c>
      <c r="F153" s="1">
        <v>126.7</v>
      </c>
      <c r="G153" s="1">
        <v>119.05</v>
      </c>
      <c r="H153" s="1">
        <v>125.85</v>
      </c>
      <c r="I153" s="1">
        <v>125.7</v>
      </c>
      <c r="J153" s="1">
        <v>123.99</v>
      </c>
      <c r="K153" s="1">
        <v>50058805</v>
      </c>
      <c r="L153" s="1">
        <v>6206553721.4499998</v>
      </c>
      <c r="M153" s="1">
        <v>177945</v>
      </c>
      <c r="N153" s="3">
        <f>IF(ISERR(LN(Table1[[#This Row],[Close Price]]/I152)),"-",LN(Table1[[#This Row],[Close Price]]/I152))</f>
        <v>5.0163421691868132E-2</v>
      </c>
    </row>
    <row r="154" spans="1:14" x14ac:dyDescent="0.3">
      <c r="A154" s="1" t="s">
        <v>13</v>
      </c>
      <c r="B154" s="1" t="s">
        <v>14</v>
      </c>
      <c r="C154" s="2">
        <v>43321</v>
      </c>
      <c r="D154" s="1">
        <v>125.7</v>
      </c>
      <c r="E154" s="1">
        <v>126</v>
      </c>
      <c r="F154" s="1">
        <v>129.75</v>
      </c>
      <c r="G154" s="1">
        <v>124.75</v>
      </c>
      <c r="H154" s="1">
        <v>129.1</v>
      </c>
      <c r="I154" s="1">
        <v>129.25</v>
      </c>
      <c r="J154" s="1">
        <v>127.12</v>
      </c>
      <c r="K154" s="1">
        <v>27080247</v>
      </c>
      <c r="L154" s="1">
        <v>3442306275.9499998</v>
      </c>
      <c r="M154" s="1">
        <v>94360</v>
      </c>
      <c r="N154" s="3">
        <f>IF(ISERR(LN(Table1[[#This Row],[Close Price]]/I153)),"-",LN(Table1[[#This Row],[Close Price]]/I153))</f>
        <v>2.7850397792336858E-2</v>
      </c>
    </row>
    <row r="155" spans="1:14" x14ac:dyDescent="0.3">
      <c r="A155" s="1" t="s">
        <v>13</v>
      </c>
      <c r="B155" s="1" t="s">
        <v>14</v>
      </c>
      <c r="C155" s="2">
        <v>43322</v>
      </c>
      <c r="D155" s="1">
        <v>129.25</v>
      </c>
      <c r="E155" s="1">
        <v>129</v>
      </c>
      <c r="F155" s="1">
        <v>131.65</v>
      </c>
      <c r="G155" s="1">
        <v>126.5</v>
      </c>
      <c r="H155" s="1">
        <v>127.35</v>
      </c>
      <c r="I155" s="1">
        <v>127.55</v>
      </c>
      <c r="J155" s="1">
        <v>128.83000000000001</v>
      </c>
      <c r="K155" s="1">
        <v>27556350</v>
      </c>
      <c r="L155" s="1">
        <v>3550213140.75</v>
      </c>
      <c r="M155" s="1">
        <v>106544</v>
      </c>
      <c r="N155" s="3">
        <f>IF(ISERR(LN(Table1[[#This Row],[Close Price]]/I154)),"-",LN(Table1[[#This Row],[Close Price]]/I154))</f>
        <v>-1.3240068800718161E-2</v>
      </c>
    </row>
    <row r="156" spans="1:14" x14ac:dyDescent="0.3">
      <c r="A156" s="1" t="s">
        <v>13</v>
      </c>
      <c r="B156" s="1" t="s">
        <v>14</v>
      </c>
      <c r="C156" s="2">
        <v>43325</v>
      </c>
      <c r="D156" s="1">
        <v>127.55</v>
      </c>
      <c r="E156" s="1">
        <v>126.75</v>
      </c>
      <c r="F156" s="1">
        <v>128.55000000000001</v>
      </c>
      <c r="G156" s="1">
        <v>124.9</v>
      </c>
      <c r="H156" s="1">
        <v>126</v>
      </c>
      <c r="I156" s="1">
        <v>125.5</v>
      </c>
      <c r="J156" s="1">
        <v>126.28</v>
      </c>
      <c r="K156" s="1">
        <v>21197774</v>
      </c>
      <c r="L156" s="1">
        <v>2676790054.75</v>
      </c>
      <c r="M156" s="1">
        <v>105328</v>
      </c>
      <c r="N156" s="3">
        <f>IF(ISERR(LN(Table1[[#This Row],[Close Price]]/I155)),"-",LN(Table1[[#This Row],[Close Price]]/I155))</f>
        <v>-1.6202686015981762E-2</v>
      </c>
    </row>
    <row r="157" spans="1:14" x14ac:dyDescent="0.3">
      <c r="A157" s="1" t="s">
        <v>13</v>
      </c>
      <c r="B157" s="1" t="s">
        <v>14</v>
      </c>
      <c r="C157" s="2">
        <v>43326</v>
      </c>
      <c r="D157" s="1">
        <v>125.5</v>
      </c>
      <c r="E157" s="1">
        <v>125.9</v>
      </c>
      <c r="F157" s="1">
        <v>127.2</v>
      </c>
      <c r="G157" s="1">
        <v>123.75</v>
      </c>
      <c r="H157" s="1">
        <v>126.05</v>
      </c>
      <c r="I157" s="1">
        <v>126</v>
      </c>
      <c r="J157" s="1">
        <v>125.44</v>
      </c>
      <c r="K157" s="1">
        <v>17243718</v>
      </c>
      <c r="L157" s="1">
        <v>2162985646.3000002</v>
      </c>
      <c r="M157" s="1">
        <v>71633</v>
      </c>
      <c r="N157" s="3">
        <f>IF(ISERR(LN(Table1[[#This Row],[Close Price]]/I156)),"-",LN(Table1[[#This Row],[Close Price]]/I156))</f>
        <v>3.9761483796394168E-3</v>
      </c>
    </row>
    <row r="158" spans="1:14" x14ac:dyDescent="0.3">
      <c r="A158" s="1" t="s">
        <v>13</v>
      </c>
      <c r="B158" s="1" t="s">
        <v>14</v>
      </c>
      <c r="C158" s="2">
        <v>43328</v>
      </c>
      <c r="D158" s="1">
        <v>126</v>
      </c>
      <c r="E158" s="1">
        <v>125.45</v>
      </c>
      <c r="F158" s="1">
        <v>128</v>
      </c>
      <c r="G158" s="1">
        <v>125.05</v>
      </c>
      <c r="H158" s="1">
        <v>126.1</v>
      </c>
      <c r="I158" s="1">
        <v>126.2</v>
      </c>
      <c r="J158" s="1">
        <v>126.5</v>
      </c>
      <c r="K158" s="1">
        <v>12094950</v>
      </c>
      <c r="L158" s="1">
        <v>1530010354.9000001</v>
      </c>
      <c r="M158" s="1">
        <v>59578</v>
      </c>
      <c r="N158" s="3">
        <f>IF(ISERR(LN(Table1[[#This Row],[Close Price]]/I157)),"-",LN(Table1[[#This Row],[Close Price]]/I157))</f>
        <v>1.5860431556347797E-3</v>
      </c>
    </row>
    <row r="159" spans="1:14" x14ac:dyDescent="0.3">
      <c r="A159" s="1" t="s">
        <v>13</v>
      </c>
      <c r="B159" s="1" t="s">
        <v>14</v>
      </c>
      <c r="C159" s="2">
        <v>43329</v>
      </c>
      <c r="D159" s="1">
        <v>126.2</v>
      </c>
      <c r="E159" s="1">
        <v>126.6</v>
      </c>
      <c r="F159" s="1">
        <v>129.19999999999999</v>
      </c>
      <c r="G159" s="1">
        <v>126.6</v>
      </c>
      <c r="H159" s="1">
        <v>128.1</v>
      </c>
      <c r="I159" s="1">
        <v>128.35</v>
      </c>
      <c r="J159" s="1">
        <v>128.41999999999999</v>
      </c>
      <c r="K159" s="1">
        <v>13836217</v>
      </c>
      <c r="L159" s="1">
        <v>1776834401.8</v>
      </c>
      <c r="M159" s="1">
        <v>61569</v>
      </c>
      <c r="N159" s="3">
        <f>IF(ISERR(LN(Table1[[#This Row],[Close Price]]/I158)),"-",LN(Table1[[#This Row],[Close Price]]/I158))</f>
        <v>1.6892957210036592E-2</v>
      </c>
    </row>
    <row r="160" spans="1:14" x14ac:dyDescent="0.3">
      <c r="A160" s="1" t="s">
        <v>13</v>
      </c>
      <c r="B160" s="1" t="s">
        <v>14</v>
      </c>
      <c r="C160" s="2">
        <v>43332</v>
      </c>
      <c r="D160" s="1">
        <v>128.35</v>
      </c>
      <c r="E160" s="1">
        <v>128.94999999999999</v>
      </c>
      <c r="F160" s="1">
        <v>130.19999999999999</v>
      </c>
      <c r="G160" s="1">
        <v>127.35</v>
      </c>
      <c r="H160" s="1">
        <v>128.19999999999999</v>
      </c>
      <c r="I160" s="1">
        <v>128.30000000000001</v>
      </c>
      <c r="J160" s="1">
        <v>128.88</v>
      </c>
      <c r="K160" s="1">
        <v>13100525</v>
      </c>
      <c r="L160" s="1">
        <v>1688374958.3499999</v>
      </c>
      <c r="M160" s="1">
        <v>57261</v>
      </c>
      <c r="N160" s="3">
        <f>IF(ISERR(LN(Table1[[#This Row],[Close Price]]/I159)),"-",LN(Table1[[#This Row],[Close Price]]/I159))</f>
        <v>-3.8963569555848434E-4</v>
      </c>
    </row>
    <row r="161" spans="1:14" x14ac:dyDescent="0.3">
      <c r="A161" s="1" t="s">
        <v>13</v>
      </c>
      <c r="B161" s="1" t="s">
        <v>14</v>
      </c>
      <c r="C161" s="2">
        <v>43333</v>
      </c>
      <c r="D161" s="1">
        <v>128.30000000000001</v>
      </c>
      <c r="E161" s="1">
        <v>128.5</v>
      </c>
      <c r="F161" s="1">
        <v>129.6</v>
      </c>
      <c r="G161" s="1">
        <v>127.6</v>
      </c>
      <c r="H161" s="1">
        <v>128.6</v>
      </c>
      <c r="I161" s="1">
        <v>128.69999999999999</v>
      </c>
      <c r="J161" s="1">
        <v>128.52000000000001</v>
      </c>
      <c r="K161" s="1">
        <v>10482675</v>
      </c>
      <c r="L161" s="1">
        <v>1347261446.8499999</v>
      </c>
      <c r="M161" s="1">
        <v>40668</v>
      </c>
      <c r="N161" s="3">
        <f>IF(ISERR(LN(Table1[[#This Row],[Close Price]]/I160)),"-",LN(Table1[[#This Row],[Close Price]]/I160))</f>
        <v>3.1128429804901034E-3</v>
      </c>
    </row>
    <row r="162" spans="1:14" x14ac:dyDescent="0.3">
      <c r="A162" s="1" t="s">
        <v>13</v>
      </c>
      <c r="B162" s="1" t="s">
        <v>14</v>
      </c>
      <c r="C162" s="2">
        <v>43335</v>
      </c>
      <c r="D162" s="1">
        <v>128.69999999999999</v>
      </c>
      <c r="E162" s="1">
        <v>129</v>
      </c>
      <c r="F162" s="1">
        <v>132.9</v>
      </c>
      <c r="G162" s="1">
        <v>127.75</v>
      </c>
      <c r="H162" s="1">
        <v>132.30000000000001</v>
      </c>
      <c r="I162" s="1">
        <v>132.30000000000001</v>
      </c>
      <c r="J162" s="1">
        <v>130.54</v>
      </c>
      <c r="K162" s="1">
        <v>25865132</v>
      </c>
      <c r="L162" s="1">
        <v>3376436669.1500001</v>
      </c>
      <c r="M162" s="1">
        <v>119232</v>
      </c>
      <c r="N162" s="3">
        <f>IF(ISERR(LN(Table1[[#This Row],[Close Price]]/I161)),"-",LN(Table1[[#This Row],[Close Price]]/I161))</f>
        <v>2.7587956518829181E-2</v>
      </c>
    </row>
    <row r="163" spans="1:14" x14ac:dyDescent="0.3">
      <c r="A163" s="1" t="s">
        <v>13</v>
      </c>
      <c r="B163" s="1" t="s">
        <v>14</v>
      </c>
      <c r="C163" s="2">
        <v>43336</v>
      </c>
      <c r="D163" s="1">
        <v>132.30000000000001</v>
      </c>
      <c r="E163" s="1">
        <v>131.94999999999999</v>
      </c>
      <c r="F163" s="1">
        <v>133.35</v>
      </c>
      <c r="G163" s="1">
        <v>128.6</v>
      </c>
      <c r="H163" s="1">
        <v>129.15</v>
      </c>
      <c r="I163" s="1">
        <v>129.19999999999999</v>
      </c>
      <c r="J163" s="1">
        <v>130.94999999999999</v>
      </c>
      <c r="K163" s="1">
        <v>21399785</v>
      </c>
      <c r="L163" s="1">
        <v>2802223059</v>
      </c>
      <c r="M163" s="1">
        <v>81896</v>
      </c>
      <c r="N163" s="3">
        <f>IF(ISERR(LN(Table1[[#This Row],[Close Price]]/I162)),"-",LN(Table1[[#This Row],[Close Price]]/I162))</f>
        <v>-2.3710479772408678E-2</v>
      </c>
    </row>
    <row r="164" spans="1:14" x14ac:dyDescent="0.3">
      <c r="A164" s="1" t="s">
        <v>13</v>
      </c>
      <c r="B164" s="1" t="s">
        <v>14</v>
      </c>
      <c r="C164" s="2">
        <v>43339</v>
      </c>
      <c r="D164" s="1">
        <v>129.19999999999999</v>
      </c>
      <c r="E164" s="1">
        <v>130.1</v>
      </c>
      <c r="F164" s="1">
        <v>133.44999999999999</v>
      </c>
      <c r="G164" s="1">
        <v>129.6</v>
      </c>
      <c r="H164" s="1">
        <v>132.69999999999999</v>
      </c>
      <c r="I164" s="1">
        <v>132.85</v>
      </c>
      <c r="J164" s="1">
        <v>132.12</v>
      </c>
      <c r="K164" s="1">
        <v>18964772</v>
      </c>
      <c r="L164" s="1">
        <v>2505665383.6999998</v>
      </c>
      <c r="M164" s="1">
        <v>68679</v>
      </c>
      <c r="N164" s="3">
        <f>IF(ISERR(LN(Table1[[#This Row],[Close Price]]/I163)),"-",LN(Table1[[#This Row],[Close Price]]/I163))</f>
        <v>2.7859080857321028E-2</v>
      </c>
    </row>
    <row r="165" spans="1:14" x14ac:dyDescent="0.3">
      <c r="A165" s="1" t="s">
        <v>13</v>
      </c>
      <c r="B165" s="1" t="s">
        <v>14</v>
      </c>
      <c r="C165" s="2">
        <v>43340</v>
      </c>
      <c r="D165" s="1">
        <v>132.85</v>
      </c>
      <c r="E165" s="1">
        <v>134</v>
      </c>
      <c r="F165" s="1">
        <v>134.65</v>
      </c>
      <c r="G165" s="1">
        <v>131.75</v>
      </c>
      <c r="H165" s="1">
        <v>132.6</v>
      </c>
      <c r="I165" s="1">
        <v>132.35</v>
      </c>
      <c r="J165" s="1">
        <v>133.12</v>
      </c>
      <c r="K165" s="1">
        <v>16703462</v>
      </c>
      <c r="L165" s="1">
        <v>2223570739.0999999</v>
      </c>
      <c r="M165" s="1">
        <v>68929</v>
      </c>
      <c r="N165" s="3">
        <f>IF(ISERR(LN(Table1[[#This Row],[Close Price]]/I164)),"-",LN(Table1[[#This Row],[Close Price]]/I164))</f>
        <v>-3.7707435327122584E-3</v>
      </c>
    </row>
    <row r="166" spans="1:14" x14ac:dyDescent="0.3">
      <c r="A166" s="1" t="s">
        <v>13</v>
      </c>
      <c r="B166" s="1" t="s">
        <v>14</v>
      </c>
      <c r="C166" s="2">
        <v>43341</v>
      </c>
      <c r="D166" s="1">
        <v>132.35</v>
      </c>
      <c r="E166" s="1">
        <v>132.6</v>
      </c>
      <c r="F166" s="1">
        <v>133.35</v>
      </c>
      <c r="G166" s="1">
        <v>131.15</v>
      </c>
      <c r="H166" s="1">
        <v>131.80000000000001</v>
      </c>
      <c r="I166" s="1">
        <v>131.9</v>
      </c>
      <c r="J166" s="1">
        <v>132.4</v>
      </c>
      <c r="K166" s="1">
        <v>13154649</v>
      </c>
      <c r="L166" s="1">
        <v>1741681226.3499999</v>
      </c>
      <c r="M166" s="1">
        <v>53289</v>
      </c>
      <c r="N166" s="3">
        <f>IF(ISERR(LN(Table1[[#This Row],[Close Price]]/I165)),"-",LN(Table1[[#This Row],[Close Price]]/I165))</f>
        <v>-3.405868949841294E-3</v>
      </c>
    </row>
    <row r="167" spans="1:14" x14ac:dyDescent="0.3">
      <c r="A167" s="1" t="s">
        <v>13</v>
      </c>
      <c r="B167" s="1" t="s">
        <v>14</v>
      </c>
      <c r="C167" s="2">
        <v>43342</v>
      </c>
      <c r="D167" s="1">
        <v>131.9</v>
      </c>
      <c r="E167" s="1">
        <v>132</v>
      </c>
      <c r="F167" s="1">
        <v>132.69999999999999</v>
      </c>
      <c r="G167" s="1">
        <v>130.55000000000001</v>
      </c>
      <c r="H167" s="1">
        <v>131.15</v>
      </c>
      <c r="I167" s="1">
        <v>130.85</v>
      </c>
      <c r="J167" s="1">
        <v>131.24</v>
      </c>
      <c r="K167" s="1">
        <v>14270655</v>
      </c>
      <c r="L167" s="1">
        <v>1872930173.45</v>
      </c>
      <c r="M167" s="1">
        <v>40185</v>
      </c>
      <c r="N167" s="3">
        <f>IF(ISERR(LN(Table1[[#This Row],[Close Price]]/I166)),"-",LN(Table1[[#This Row],[Close Price]]/I166))</f>
        <v>-7.9924307471141431E-3</v>
      </c>
    </row>
    <row r="168" spans="1:14" x14ac:dyDescent="0.3">
      <c r="A168" s="1" t="s">
        <v>13</v>
      </c>
      <c r="B168" s="1" t="s">
        <v>14</v>
      </c>
      <c r="C168" s="2">
        <v>43343</v>
      </c>
      <c r="D168" s="1">
        <v>130.85</v>
      </c>
      <c r="E168" s="1">
        <v>131.1</v>
      </c>
      <c r="F168" s="1">
        <v>131.75</v>
      </c>
      <c r="G168" s="1">
        <v>127.8</v>
      </c>
      <c r="H168" s="1">
        <v>129.55000000000001</v>
      </c>
      <c r="I168" s="1">
        <v>129.05000000000001</v>
      </c>
      <c r="J168" s="1">
        <v>129.4</v>
      </c>
      <c r="K168" s="1">
        <v>17591019</v>
      </c>
      <c r="L168" s="1">
        <v>2276290768.4499998</v>
      </c>
      <c r="M168" s="1">
        <v>66931</v>
      </c>
      <c r="N168" s="3">
        <f>IF(ISERR(LN(Table1[[#This Row],[Close Price]]/I167)),"-",LN(Table1[[#This Row],[Close Price]]/I167))</f>
        <v>-1.3851702811531835E-2</v>
      </c>
    </row>
    <row r="169" spans="1:14" x14ac:dyDescent="0.3">
      <c r="A169" s="1" t="s">
        <v>13</v>
      </c>
      <c r="B169" s="1" t="s">
        <v>14</v>
      </c>
      <c r="C169" s="2">
        <v>43346</v>
      </c>
      <c r="D169" s="1">
        <v>129.05000000000001</v>
      </c>
      <c r="E169" s="1">
        <v>132.9</v>
      </c>
      <c r="F169" s="1">
        <v>135</v>
      </c>
      <c r="G169" s="1">
        <v>132.30000000000001</v>
      </c>
      <c r="H169" s="1">
        <v>133.69999999999999</v>
      </c>
      <c r="I169" s="1">
        <v>133.44999999999999</v>
      </c>
      <c r="J169" s="1">
        <v>133.91999999999999</v>
      </c>
      <c r="K169" s="1">
        <v>32752122</v>
      </c>
      <c r="L169" s="1">
        <v>4386187705</v>
      </c>
      <c r="M169" s="1">
        <v>112673</v>
      </c>
      <c r="N169" s="3">
        <f>IF(ISERR(LN(Table1[[#This Row],[Close Price]]/I168)),"-",LN(Table1[[#This Row],[Close Price]]/I168))</f>
        <v>3.3526949685910128E-2</v>
      </c>
    </row>
    <row r="170" spans="1:14" x14ac:dyDescent="0.3">
      <c r="A170" s="1" t="s">
        <v>13</v>
      </c>
      <c r="B170" s="1" t="s">
        <v>14</v>
      </c>
      <c r="C170" s="2">
        <v>43347</v>
      </c>
      <c r="D170" s="1">
        <v>133.44999999999999</v>
      </c>
      <c r="E170" s="1">
        <v>133.94999999999999</v>
      </c>
      <c r="F170" s="1">
        <v>134.30000000000001</v>
      </c>
      <c r="G170" s="1">
        <v>125.75</v>
      </c>
      <c r="H170" s="1">
        <v>128.30000000000001</v>
      </c>
      <c r="I170" s="1">
        <v>127.85</v>
      </c>
      <c r="J170" s="1">
        <v>129.62</v>
      </c>
      <c r="K170" s="1">
        <v>24168492</v>
      </c>
      <c r="L170" s="1">
        <v>3132820631.6999998</v>
      </c>
      <c r="M170" s="1">
        <v>100120</v>
      </c>
      <c r="N170" s="3">
        <f>IF(ISERR(LN(Table1[[#This Row],[Close Price]]/I169)),"-",LN(Table1[[#This Row],[Close Price]]/I169))</f>
        <v>-4.286917411333746E-2</v>
      </c>
    </row>
    <row r="171" spans="1:14" x14ac:dyDescent="0.3">
      <c r="A171" s="1" t="s">
        <v>13</v>
      </c>
      <c r="B171" s="1" t="s">
        <v>14</v>
      </c>
      <c r="C171" s="2">
        <v>43348</v>
      </c>
      <c r="D171" s="1">
        <v>127.85</v>
      </c>
      <c r="E171" s="1">
        <v>127.85</v>
      </c>
      <c r="F171" s="1">
        <v>129</v>
      </c>
      <c r="G171" s="1">
        <v>124.55</v>
      </c>
      <c r="H171" s="1">
        <v>128.55000000000001</v>
      </c>
      <c r="I171" s="1">
        <v>127.45</v>
      </c>
      <c r="J171" s="1">
        <v>126.28</v>
      </c>
      <c r="K171" s="1">
        <v>23993277</v>
      </c>
      <c r="L171" s="1">
        <v>3029948873.25</v>
      </c>
      <c r="M171" s="1">
        <v>99558</v>
      </c>
      <c r="N171" s="3">
        <f>IF(ISERR(LN(Table1[[#This Row],[Close Price]]/I170)),"-",LN(Table1[[#This Row],[Close Price]]/I170))</f>
        <v>-3.1335709150711578E-3</v>
      </c>
    </row>
    <row r="172" spans="1:14" x14ac:dyDescent="0.3">
      <c r="A172" s="1" t="s">
        <v>13</v>
      </c>
      <c r="B172" s="1" t="s">
        <v>14</v>
      </c>
      <c r="C172" s="2">
        <v>43349</v>
      </c>
      <c r="D172" s="1">
        <v>127.45</v>
      </c>
      <c r="E172" s="1">
        <v>128.69999999999999</v>
      </c>
      <c r="F172" s="1">
        <v>130.44999999999999</v>
      </c>
      <c r="G172" s="1">
        <v>127.75</v>
      </c>
      <c r="H172" s="1">
        <v>129.94999999999999</v>
      </c>
      <c r="I172" s="1">
        <v>129.69999999999999</v>
      </c>
      <c r="J172" s="1">
        <v>128.91999999999999</v>
      </c>
      <c r="K172" s="1">
        <v>12583886</v>
      </c>
      <c r="L172" s="1">
        <v>1622271573.9000001</v>
      </c>
      <c r="M172" s="1">
        <v>50111</v>
      </c>
      <c r="N172" s="3">
        <f>IF(ISERR(LN(Table1[[#This Row],[Close Price]]/I171)),"-",LN(Table1[[#This Row],[Close Price]]/I171))</f>
        <v>1.7499960500273571E-2</v>
      </c>
    </row>
    <row r="173" spans="1:14" x14ac:dyDescent="0.3">
      <c r="A173" s="1" t="s">
        <v>13</v>
      </c>
      <c r="B173" s="1" t="s">
        <v>14</v>
      </c>
      <c r="C173" s="2">
        <v>43350</v>
      </c>
      <c r="D173" s="1">
        <v>129.69999999999999</v>
      </c>
      <c r="E173" s="1">
        <v>130.55000000000001</v>
      </c>
      <c r="F173" s="1">
        <v>132.65</v>
      </c>
      <c r="G173" s="1">
        <v>129.80000000000001</v>
      </c>
      <c r="H173" s="1">
        <v>131.75</v>
      </c>
      <c r="I173" s="1">
        <v>132</v>
      </c>
      <c r="J173" s="1">
        <v>131.44</v>
      </c>
      <c r="K173" s="1">
        <v>15237272</v>
      </c>
      <c r="L173" s="1">
        <v>2002724006.3499999</v>
      </c>
      <c r="M173" s="1">
        <v>67517</v>
      </c>
      <c r="N173" s="3">
        <f>IF(ISERR(LN(Table1[[#This Row],[Close Price]]/I172)),"-",LN(Table1[[#This Row],[Close Price]]/I172))</f>
        <v>1.7577831263972783E-2</v>
      </c>
    </row>
    <row r="174" spans="1:14" x14ac:dyDescent="0.3">
      <c r="A174" s="1" t="s">
        <v>13</v>
      </c>
      <c r="B174" s="1" t="s">
        <v>14</v>
      </c>
      <c r="C174" s="2">
        <v>43353</v>
      </c>
      <c r="D174" s="1">
        <v>132</v>
      </c>
      <c r="E174" s="1">
        <v>131.05000000000001</v>
      </c>
      <c r="F174" s="1">
        <v>131.80000000000001</v>
      </c>
      <c r="G174" s="1">
        <v>129.05000000000001</v>
      </c>
      <c r="H174" s="1">
        <v>129.35</v>
      </c>
      <c r="I174" s="1">
        <v>129.65</v>
      </c>
      <c r="J174" s="1">
        <v>130.53</v>
      </c>
      <c r="K174" s="1">
        <v>9208973</v>
      </c>
      <c r="L174" s="1">
        <v>1202072632.8</v>
      </c>
      <c r="M174" s="1">
        <v>43179</v>
      </c>
      <c r="N174" s="3">
        <f>IF(ISERR(LN(Table1[[#This Row],[Close Price]]/I173)),"-",LN(Table1[[#This Row],[Close Price]]/I173))</f>
        <v>-1.7963410601697368E-2</v>
      </c>
    </row>
    <row r="175" spans="1:14" x14ac:dyDescent="0.3">
      <c r="A175" s="1" t="s">
        <v>13</v>
      </c>
      <c r="B175" s="1" t="s">
        <v>14</v>
      </c>
      <c r="C175" s="2">
        <v>43354</v>
      </c>
      <c r="D175" s="1">
        <v>129.65</v>
      </c>
      <c r="E175" s="1">
        <v>130.25</v>
      </c>
      <c r="F175" s="1">
        <v>131.35</v>
      </c>
      <c r="G175" s="1">
        <v>127.05</v>
      </c>
      <c r="H175" s="1">
        <v>127.8</v>
      </c>
      <c r="I175" s="1">
        <v>127.75</v>
      </c>
      <c r="J175" s="1">
        <v>129.36000000000001</v>
      </c>
      <c r="K175" s="1">
        <v>14337826</v>
      </c>
      <c r="L175" s="1">
        <v>1854743860.45</v>
      </c>
      <c r="M175" s="1">
        <v>68132</v>
      </c>
      <c r="N175" s="3">
        <f>IF(ISERR(LN(Table1[[#This Row],[Close Price]]/I174)),"-",LN(Table1[[#This Row],[Close Price]]/I174))</f>
        <v>-1.4763282900859652E-2</v>
      </c>
    </row>
    <row r="176" spans="1:14" x14ac:dyDescent="0.3">
      <c r="A176" s="1" t="s">
        <v>13</v>
      </c>
      <c r="B176" s="1" t="s">
        <v>14</v>
      </c>
      <c r="C176" s="2">
        <v>43355</v>
      </c>
      <c r="D176" s="1">
        <v>127.75</v>
      </c>
      <c r="E176" s="1">
        <v>127.9</v>
      </c>
      <c r="F176" s="1">
        <v>128.65</v>
      </c>
      <c r="G176" s="1">
        <v>124.75</v>
      </c>
      <c r="H176" s="1">
        <v>127.95</v>
      </c>
      <c r="I176" s="1">
        <v>127.85</v>
      </c>
      <c r="J176" s="1">
        <v>126.74</v>
      </c>
      <c r="K176" s="1">
        <v>15827735</v>
      </c>
      <c r="L176" s="1">
        <v>2005967619.95</v>
      </c>
      <c r="M176" s="1">
        <v>63191</v>
      </c>
      <c r="N176" s="3">
        <f>IF(ISERR(LN(Table1[[#This Row],[Close Price]]/I175)),"-",LN(Table1[[#This Row],[Close Price]]/I175))</f>
        <v>7.8247265338174399E-4</v>
      </c>
    </row>
    <row r="177" spans="1:14" x14ac:dyDescent="0.3">
      <c r="A177" s="1" t="s">
        <v>13</v>
      </c>
      <c r="B177" s="1" t="s">
        <v>14</v>
      </c>
      <c r="C177" s="2">
        <v>43357</v>
      </c>
      <c r="D177" s="1">
        <v>127.85</v>
      </c>
      <c r="E177" s="1">
        <v>129.1</v>
      </c>
      <c r="F177" s="1">
        <v>133.15</v>
      </c>
      <c r="G177" s="1">
        <v>129.1</v>
      </c>
      <c r="H177" s="1">
        <v>131</v>
      </c>
      <c r="I177" s="1">
        <v>131.25</v>
      </c>
      <c r="J177" s="1">
        <v>131.22999999999999</v>
      </c>
      <c r="K177" s="1">
        <v>18660836</v>
      </c>
      <c r="L177" s="1">
        <v>2448817746.6500001</v>
      </c>
      <c r="M177" s="1">
        <v>68684</v>
      </c>
      <c r="N177" s="3">
        <f>IF(ISERR(LN(Table1[[#This Row],[Close Price]]/I176)),"-",LN(Table1[[#This Row],[Close Price]]/I176))</f>
        <v>2.6246199734537557E-2</v>
      </c>
    </row>
    <row r="178" spans="1:14" x14ac:dyDescent="0.3">
      <c r="A178" s="1" t="s">
        <v>13</v>
      </c>
      <c r="B178" s="1" t="s">
        <v>14</v>
      </c>
      <c r="C178" s="2">
        <v>43360</v>
      </c>
      <c r="D178" s="1">
        <v>131.25</v>
      </c>
      <c r="E178" s="1">
        <v>130.6</v>
      </c>
      <c r="F178" s="1">
        <v>130.6</v>
      </c>
      <c r="G178" s="1">
        <v>127.1</v>
      </c>
      <c r="H178" s="1">
        <v>127.55</v>
      </c>
      <c r="I178" s="1">
        <v>127.45</v>
      </c>
      <c r="J178" s="1">
        <v>128.51</v>
      </c>
      <c r="K178" s="1">
        <v>13287955</v>
      </c>
      <c r="L178" s="1">
        <v>1707639314.7</v>
      </c>
      <c r="M178" s="1">
        <v>66050</v>
      </c>
      <c r="N178" s="3">
        <f>IF(ISERR(LN(Table1[[#This Row],[Close Price]]/I177)),"-",LN(Table1[[#This Row],[Close Price]]/I177))</f>
        <v>-2.9379770649608679E-2</v>
      </c>
    </row>
    <row r="179" spans="1:14" x14ac:dyDescent="0.3">
      <c r="A179" s="1" t="s">
        <v>13</v>
      </c>
      <c r="B179" s="1" t="s">
        <v>14</v>
      </c>
      <c r="C179" s="2">
        <v>43361</v>
      </c>
      <c r="D179" s="1">
        <v>127.45</v>
      </c>
      <c r="E179" s="1">
        <v>127.75</v>
      </c>
      <c r="F179" s="1">
        <v>128.80000000000001</v>
      </c>
      <c r="G179" s="1">
        <v>125.8</v>
      </c>
      <c r="H179" s="1">
        <v>126.4</v>
      </c>
      <c r="I179" s="1">
        <v>126.4</v>
      </c>
      <c r="J179" s="1">
        <v>127.36</v>
      </c>
      <c r="K179" s="1">
        <v>10849235</v>
      </c>
      <c r="L179" s="1">
        <v>1381708432.3</v>
      </c>
      <c r="M179" s="1">
        <v>50742</v>
      </c>
      <c r="N179" s="3">
        <f>IF(ISERR(LN(Table1[[#This Row],[Close Price]]/I178)),"-",LN(Table1[[#This Row],[Close Price]]/I178))</f>
        <v>-8.2726491093673606E-3</v>
      </c>
    </row>
    <row r="180" spans="1:14" x14ac:dyDescent="0.3">
      <c r="A180" s="1" t="s">
        <v>13</v>
      </c>
      <c r="B180" s="1" t="s">
        <v>14</v>
      </c>
      <c r="C180" s="2">
        <v>43362</v>
      </c>
      <c r="D180" s="1">
        <v>126.4</v>
      </c>
      <c r="E180" s="1">
        <v>127.3</v>
      </c>
      <c r="F180" s="1">
        <v>127.95</v>
      </c>
      <c r="G180" s="1">
        <v>125</v>
      </c>
      <c r="H180" s="1">
        <v>126.05</v>
      </c>
      <c r="I180" s="1">
        <v>125.8</v>
      </c>
      <c r="J180" s="1">
        <v>126.41</v>
      </c>
      <c r="K180" s="1">
        <v>10675955</v>
      </c>
      <c r="L180" s="1">
        <v>1349527344.55</v>
      </c>
      <c r="M180" s="1">
        <v>46980</v>
      </c>
      <c r="N180" s="3">
        <f>IF(ISERR(LN(Table1[[#This Row],[Close Price]]/I179)),"-",LN(Table1[[#This Row],[Close Price]]/I179))</f>
        <v>-4.7581374464169233E-3</v>
      </c>
    </row>
    <row r="181" spans="1:14" x14ac:dyDescent="0.3">
      <c r="A181" s="1" t="s">
        <v>13</v>
      </c>
      <c r="B181" s="1" t="s">
        <v>14</v>
      </c>
      <c r="C181" s="2">
        <v>43364</v>
      </c>
      <c r="D181" s="1">
        <v>125.8</v>
      </c>
      <c r="E181" s="1">
        <v>126.9</v>
      </c>
      <c r="F181" s="1">
        <v>128.05000000000001</v>
      </c>
      <c r="G181" s="1">
        <v>113.3</v>
      </c>
      <c r="H181" s="1">
        <v>122.65</v>
      </c>
      <c r="I181" s="1">
        <v>122.3</v>
      </c>
      <c r="J181" s="1">
        <v>122.9</v>
      </c>
      <c r="K181" s="1">
        <v>19321909</v>
      </c>
      <c r="L181" s="1">
        <v>2374656631.3499999</v>
      </c>
      <c r="M181" s="1">
        <v>76199</v>
      </c>
      <c r="N181" s="3">
        <f>IF(ISERR(LN(Table1[[#This Row],[Close Price]]/I180)),"-",LN(Table1[[#This Row],[Close Price]]/I180))</f>
        <v>-2.8216301573213483E-2</v>
      </c>
    </row>
    <row r="182" spans="1:14" x14ac:dyDescent="0.3">
      <c r="A182" s="1" t="s">
        <v>13</v>
      </c>
      <c r="B182" s="1" t="s">
        <v>14</v>
      </c>
      <c r="C182" s="2">
        <v>43367</v>
      </c>
      <c r="D182" s="1">
        <v>122.3</v>
      </c>
      <c r="E182" s="1">
        <v>122.3</v>
      </c>
      <c r="F182" s="1">
        <v>122.95</v>
      </c>
      <c r="G182" s="1">
        <v>117.85</v>
      </c>
      <c r="H182" s="1">
        <v>120.25</v>
      </c>
      <c r="I182" s="1">
        <v>120.35</v>
      </c>
      <c r="J182" s="1">
        <v>120.06</v>
      </c>
      <c r="K182" s="1">
        <v>18748891</v>
      </c>
      <c r="L182" s="1">
        <v>2251068003.1999998</v>
      </c>
      <c r="M182" s="1">
        <v>78359</v>
      </c>
      <c r="N182" s="3">
        <f>IF(ISERR(LN(Table1[[#This Row],[Close Price]]/I181)),"-",LN(Table1[[#This Row],[Close Price]]/I181))</f>
        <v>-1.607287846404579E-2</v>
      </c>
    </row>
    <row r="183" spans="1:14" x14ac:dyDescent="0.3">
      <c r="A183" s="1" t="s">
        <v>13</v>
      </c>
      <c r="B183" s="1" t="s">
        <v>14</v>
      </c>
      <c r="C183" s="2">
        <v>43368</v>
      </c>
      <c r="D183" s="1">
        <v>120.35</v>
      </c>
      <c r="E183" s="1">
        <v>119.95</v>
      </c>
      <c r="F183" s="1">
        <v>123.45</v>
      </c>
      <c r="G183" s="1">
        <v>117.9</v>
      </c>
      <c r="H183" s="1">
        <v>122.35</v>
      </c>
      <c r="I183" s="1">
        <v>121.9</v>
      </c>
      <c r="J183" s="1">
        <v>120.59</v>
      </c>
      <c r="K183" s="1">
        <v>24230423</v>
      </c>
      <c r="L183" s="1">
        <v>2921927940.4000001</v>
      </c>
      <c r="M183" s="1">
        <v>102873</v>
      </c>
      <c r="N183" s="3">
        <f>IF(ISERR(LN(Table1[[#This Row],[Close Price]]/I182)),"-",LN(Table1[[#This Row],[Close Price]]/I182))</f>
        <v>1.279687225814489E-2</v>
      </c>
    </row>
    <row r="184" spans="1:14" x14ac:dyDescent="0.3">
      <c r="A184" s="1" t="s">
        <v>13</v>
      </c>
      <c r="B184" s="1" t="s">
        <v>14</v>
      </c>
      <c r="C184" s="2">
        <v>43369</v>
      </c>
      <c r="D184" s="1">
        <v>121.9</v>
      </c>
      <c r="E184" s="1">
        <v>122.25</v>
      </c>
      <c r="F184" s="1">
        <v>123.3</v>
      </c>
      <c r="G184" s="1">
        <v>119.5</v>
      </c>
      <c r="H184" s="1">
        <v>120.55</v>
      </c>
      <c r="I184" s="1">
        <v>120.65</v>
      </c>
      <c r="J184" s="1">
        <v>121.04</v>
      </c>
      <c r="K184" s="1">
        <v>11082330</v>
      </c>
      <c r="L184" s="1">
        <v>1341451789.1500001</v>
      </c>
      <c r="M184" s="1">
        <v>48363</v>
      </c>
      <c r="N184" s="3">
        <f>IF(ISERR(LN(Table1[[#This Row],[Close Price]]/I183)),"-",LN(Table1[[#This Row],[Close Price]]/I183))</f>
        <v>-1.0307244416185128E-2</v>
      </c>
    </row>
    <row r="185" spans="1:14" x14ac:dyDescent="0.3">
      <c r="A185" s="1" t="s">
        <v>13</v>
      </c>
      <c r="B185" s="1" t="s">
        <v>14</v>
      </c>
      <c r="C185" s="2">
        <v>43370</v>
      </c>
      <c r="D185" s="1">
        <v>120.65</v>
      </c>
      <c r="E185" s="1">
        <v>121.4</v>
      </c>
      <c r="F185" s="1">
        <v>122.9</v>
      </c>
      <c r="G185" s="1">
        <v>119.8</v>
      </c>
      <c r="H185" s="1">
        <v>120.8</v>
      </c>
      <c r="I185" s="1">
        <v>120.4</v>
      </c>
      <c r="J185" s="1">
        <v>121.13</v>
      </c>
      <c r="K185" s="1">
        <v>13346245</v>
      </c>
      <c r="L185" s="1">
        <v>1616572417.45</v>
      </c>
      <c r="M185" s="1">
        <v>50322</v>
      </c>
      <c r="N185" s="3">
        <f>IF(ISERR(LN(Table1[[#This Row],[Close Price]]/I184)),"-",LN(Table1[[#This Row],[Close Price]]/I184))</f>
        <v>-2.0742591963200433E-3</v>
      </c>
    </row>
    <row r="186" spans="1:14" x14ac:dyDescent="0.3">
      <c r="A186" s="1" t="s">
        <v>13</v>
      </c>
      <c r="B186" s="1" t="s">
        <v>14</v>
      </c>
      <c r="C186" s="2">
        <v>43371</v>
      </c>
      <c r="D186" s="1">
        <v>120.4</v>
      </c>
      <c r="E186" s="1">
        <v>121.25</v>
      </c>
      <c r="F186" s="1">
        <v>122</v>
      </c>
      <c r="G186" s="1">
        <v>117.55</v>
      </c>
      <c r="H186" s="1">
        <v>119.05</v>
      </c>
      <c r="I186" s="1">
        <v>119.1</v>
      </c>
      <c r="J186" s="1">
        <v>119.79</v>
      </c>
      <c r="K186" s="1">
        <v>20883121</v>
      </c>
      <c r="L186" s="1">
        <v>2501565394.1999998</v>
      </c>
      <c r="M186" s="1">
        <v>83441</v>
      </c>
      <c r="N186" s="3">
        <f>IF(ISERR(LN(Table1[[#This Row],[Close Price]]/I185)),"-",LN(Table1[[#This Row],[Close Price]]/I185))</f>
        <v>-1.0856056513466342E-2</v>
      </c>
    </row>
    <row r="187" spans="1:14" x14ac:dyDescent="0.3">
      <c r="A187" s="1" t="s">
        <v>13</v>
      </c>
      <c r="B187" s="1" t="s">
        <v>14</v>
      </c>
      <c r="C187" s="2">
        <v>43374</v>
      </c>
      <c r="D187" s="1">
        <v>119.1</v>
      </c>
      <c r="E187" s="1">
        <v>118.7</v>
      </c>
      <c r="F187" s="1">
        <v>121.05</v>
      </c>
      <c r="G187" s="1">
        <v>112.25</v>
      </c>
      <c r="H187" s="1">
        <v>121</v>
      </c>
      <c r="I187" s="1">
        <v>120.15</v>
      </c>
      <c r="J187" s="1">
        <v>117.16</v>
      </c>
      <c r="K187" s="1">
        <v>33157247</v>
      </c>
      <c r="L187" s="1">
        <v>3884575663.3499999</v>
      </c>
      <c r="M187" s="1">
        <v>140504</v>
      </c>
      <c r="N187" s="3">
        <f>IF(ISERR(LN(Table1[[#This Row],[Close Price]]/I186)),"-",LN(Table1[[#This Row],[Close Price]]/I186))</f>
        <v>8.7774858212236618E-3</v>
      </c>
    </row>
    <row r="188" spans="1:14" x14ac:dyDescent="0.3">
      <c r="A188" s="1" t="s">
        <v>13</v>
      </c>
      <c r="B188" s="1" t="s">
        <v>14</v>
      </c>
      <c r="C188" s="2">
        <v>43376</v>
      </c>
      <c r="D188" s="1">
        <v>120.15</v>
      </c>
      <c r="E188" s="1">
        <v>120.8</v>
      </c>
      <c r="F188" s="1">
        <v>121.4</v>
      </c>
      <c r="G188" s="1">
        <v>118.6</v>
      </c>
      <c r="H188" s="1">
        <v>119</v>
      </c>
      <c r="I188" s="1">
        <v>119.15</v>
      </c>
      <c r="J188" s="1">
        <v>119.85</v>
      </c>
      <c r="K188" s="1">
        <v>17262790</v>
      </c>
      <c r="L188" s="1">
        <v>2068942697.45</v>
      </c>
      <c r="M188" s="1">
        <v>58897</v>
      </c>
      <c r="N188" s="3">
        <f>IF(ISERR(LN(Table1[[#This Row],[Close Price]]/I187)),"-",LN(Table1[[#This Row],[Close Price]]/I187))</f>
        <v>-8.3577586377267723E-3</v>
      </c>
    </row>
    <row r="189" spans="1:14" x14ac:dyDescent="0.3">
      <c r="A189" s="1" t="s">
        <v>13</v>
      </c>
      <c r="B189" s="1" t="s">
        <v>14</v>
      </c>
      <c r="C189" s="2">
        <v>43377</v>
      </c>
      <c r="D189" s="1">
        <v>119.15</v>
      </c>
      <c r="E189" s="1">
        <v>117.4</v>
      </c>
      <c r="F189" s="1">
        <v>120</v>
      </c>
      <c r="G189" s="1">
        <v>115.2</v>
      </c>
      <c r="H189" s="1">
        <v>117.1</v>
      </c>
      <c r="I189" s="1">
        <v>118.05</v>
      </c>
      <c r="J189" s="1">
        <v>117.32</v>
      </c>
      <c r="K189" s="1">
        <v>18820134</v>
      </c>
      <c r="L189" s="1">
        <v>2207924062.9499998</v>
      </c>
      <c r="M189" s="1">
        <v>78061</v>
      </c>
      <c r="N189" s="3">
        <f>IF(ISERR(LN(Table1[[#This Row],[Close Price]]/I188)),"-",LN(Table1[[#This Row],[Close Price]]/I188))</f>
        <v>-9.2749400132292412E-3</v>
      </c>
    </row>
    <row r="190" spans="1:14" x14ac:dyDescent="0.3">
      <c r="A190" s="1" t="s">
        <v>13</v>
      </c>
      <c r="B190" s="1" t="s">
        <v>14</v>
      </c>
      <c r="C190" s="2">
        <v>43378</v>
      </c>
      <c r="D190" s="1">
        <v>118.05</v>
      </c>
      <c r="E190" s="1">
        <v>117.1</v>
      </c>
      <c r="F190" s="1">
        <v>117.95</v>
      </c>
      <c r="G190" s="1">
        <v>101.65</v>
      </c>
      <c r="H190" s="1">
        <v>107.75</v>
      </c>
      <c r="I190" s="1">
        <v>107.75</v>
      </c>
      <c r="J190" s="1">
        <v>112.52</v>
      </c>
      <c r="K190" s="1">
        <v>31157884</v>
      </c>
      <c r="L190" s="1">
        <v>3505776072.0999999</v>
      </c>
      <c r="M190" s="1">
        <v>125901</v>
      </c>
      <c r="N190" s="3">
        <f>IF(ISERR(LN(Table1[[#This Row],[Close Price]]/I189)),"-",LN(Table1[[#This Row],[Close Price]]/I189))</f>
        <v>-9.1294534547664744E-2</v>
      </c>
    </row>
    <row r="191" spans="1:14" x14ac:dyDescent="0.3">
      <c r="A191" s="1" t="s">
        <v>13</v>
      </c>
      <c r="B191" s="1" t="s">
        <v>14</v>
      </c>
      <c r="C191" s="2">
        <v>43381</v>
      </c>
      <c r="D191" s="1">
        <v>107.75</v>
      </c>
      <c r="E191" s="1">
        <v>107.75</v>
      </c>
      <c r="F191" s="1">
        <v>111.9</v>
      </c>
      <c r="G191" s="1">
        <v>104.1</v>
      </c>
      <c r="H191" s="1">
        <v>109.5</v>
      </c>
      <c r="I191" s="1">
        <v>109.15</v>
      </c>
      <c r="J191" s="1">
        <v>108.36</v>
      </c>
      <c r="K191" s="1">
        <v>28067992</v>
      </c>
      <c r="L191" s="1">
        <v>3041320319.3000002</v>
      </c>
      <c r="M191" s="1">
        <v>139232</v>
      </c>
      <c r="N191" s="3">
        <f>IF(ISERR(LN(Table1[[#This Row],[Close Price]]/I190)),"-",LN(Table1[[#This Row],[Close Price]]/I190))</f>
        <v>1.2909354012095722E-2</v>
      </c>
    </row>
    <row r="192" spans="1:14" x14ac:dyDescent="0.3">
      <c r="A192" s="1" t="s">
        <v>13</v>
      </c>
      <c r="B192" s="1" t="s">
        <v>14</v>
      </c>
      <c r="C192" s="2">
        <v>43382</v>
      </c>
      <c r="D192" s="1">
        <v>109.15</v>
      </c>
      <c r="E192" s="1">
        <v>110</v>
      </c>
      <c r="F192" s="1">
        <v>111.65</v>
      </c>
      <c r="G192" s="1">
        <v>107.3</v>
      </c>
      <c r="H192" s="1">
        <v>110.4</v>
      </c>
      <c r="I192" s="1">
        <v>110.85</v>
      </c>
      <c r="J192" s="1">
        <v>109.92</v>
      </c>
      <c r="K192" s="1">
        <v>22219546</v>
      </c>
      <c r="L192" s="1">
        <v>2442274062.1999998</v>
      </c>
      <c r="M192" s="1">
        <v>96883</v>
      </c>
      <c r="N192" s="3">
        <f>IF(ISERR(LN(Table1[[#This Row],[Close Price]]/I191)),"-",LN(Table1[[#This Row],[Close Price]]/I191))</f>
        <v>1.5454853066367359E-2</v>
      </c>
    </row>
    <row r="193" spans="1:14" x14ac:dyDescent="0.3">
      <c r="A193" s="1" t="s">
        <v>13</v>
      </c>
      <c r="B193" s="1" t="s">
        <v>14</v>
      </c>
      <c r="C193" s="2">
        <v>43383</v>
      </c>
      <c r="D193" s="1">
        <v>110.85</v>
      </c>
      <c r="E193" s="1">
        <v>110.9</v>
      </c>
      <c r="F193" s="1">
        <v>115.4</v>
      </c>
      <c r="G193" s="1">
        <v>110.55</v>
      </c>
      <c r="H193" s="1">
        <v>114.55</v>
      </c>
      <c r="I193" s="1">
        <v>114.55</v>
      </c>
      <c r="J193" s="1">
        <v>113.9</v>
      </c>
      <c r="K193" s="1">
        <v>20790100</v>
      </c>
      <c r="L193" s="1">
        <v>2368083172.9000001</v>
      </c>
      <c r="M193" s="1">
        <v>84913</v>
      </c>
      <c r="N193" s="3">
        <f>IF(ISERR(LN(Table1[[#This Row],[Close Price]]/I192)),"-",LN(Table1[[#This Row],[Close Price]]/I192))</f>
        <v>3.2833472837184074E-2</v>
      </c>
    </row>
    <row r="194" spans="1:14" x14ac:dyDescent="0.3">
      <c r="A194" s="1" t="s">
        <v>13</v>
      </c>
      <c r="B194" s="1" t="s">
        <v>14</v>
      </c>
      <c r="C194" s="2">
        <v>43384</v>
      </c>
      <c r="D194" s="1">
        <v>114.55</v>
      </c>
      <c r="E194" s="1">
        <v>109.7</v>
      </c>
      <c r="F194" s="1">
        <v>114.2</v>
      </c>
      <c r="G194" s="1">
        <v>108.25</v>
      </c>
      <c r="H194" s="1">
        <v>112.05</v>
      </c>
      <c r="I194" s="1">
        <v>111.8</v>
      </c>
      <c r="J194" s="1">
        <v>112.18</v>
      </c>
      <c r="K194" s="1">
        <v>22962929</v>
      </c>
      <c r="L194" s="1">
        <v>2575980589.5999999</v>
      </c>
      <c r="M194" s="1">
        <v>113606</v>
      </c>
      <c r="N194" s="3">
        <f>IF(ISERR(LN(Table1[[#This Row],[Close Price]]/I193)),"-",LN(Table1[[#This Row],[Close Price]]/I193))</f>
        <v>-2.4299848178505744E-2</v>
      </c>
    </row>
    <row r="195" spans="1:14" x14ac:dyDescent="0.3">
      <c r="A195" s="1" t="s">
        <v>13</v>
      </c>
      <c r="B195" s="1" t="s">
        <v>14</v>
      </c>
      <c r="C195" s="2">
        <v>43385</v>
      </c>
      <c r="D195" s="1">
        <v>111.8</v>
      </c>
      <c r="E195" s="1">
        <v>113.7</v>
      </c>
      <c r="F195" s="1">
        <v>118.5</v>
      </c>
      <c r="G195" s="1">
        <v>112.55</v>
      </c>
      <c r="H195" s="1">
        <v>116.25</v>
      </c>
      <c r="I195" s="1">
        <v>115.8</v>
      </c>
      <c r="J195" s="1">
        <v>116.31</v>
      </c>
      <c r="K195" s="1">
        <v>22021483</v>
      </c>
      <c r="L195" s="1">
        <v>2561210269.4499998</v>
      </c>
      <c r="M195" s="1">
        <v>78293</v>
      </c>
      <c r="N195" s="3">
        <f>IF(ISERR(LN(Table1[[#This Row],[Close Price]]/I194)),"-",LN(Table1[[#This Row],[Close Price]]/I194))</f>
        <v>3.5153004417896094E-2</v>
      </c>
    </row>
    <row r="196" spans="1:14" x14ac:dyDescent="0.3">
      <c r="A196" s="1" t="s">
        <v>13</v>
      </c>
      <c r="B196" s="1" t="s">
        <v>14</v>
      </c>
      <c r="C196" s="2">
        <v>43388</v>
      </c>
      <c r="D196" s="1">
        <v>115.8</v>
      </c>
      <c r="E196" s="1">
        <v>117.35</v>
      </c>
      <c r="F196" s="1">
        <v>117.9</v>
      </c>
      <c r="G196" s="1">
        <v>115.5</v>
      </c>
      <c r="H196" s="1">
        <v>117.25</v>
      </c>
      <c r="I196" s="1">
        <v>117.05</v>
      </c>
      <c r="J196" s="1">
        <v>116.64</v>
      </c>
      <c r="K196" s="1">
        <v>13466169</v>
      </c>
      <c r="L196" s="1">
        <v>1570737576.25</v>
      </c>
      <c r="M196" s="1">
        <v>57834</v>
      </c>
      <c r="N196" s="3">
        <f>IF(ISERR(LN(Table1[[#This Row],[Close Price]]/I195)),"-",LN(Table1[[#This Row],[Close Price]]/I195))</f>
        <v>1.0736628798024795E-2</v>
      </c>
    </row>
    <row r="197" spans="1:14" x14ac:dyDescent="0.3">
      <c r="A197" s="1" t="s">
        <v>13</v>
      </c>
      <c r="B197" s="1" t="s">
        <v>14</v>
      </c>
      <c r="C197" s="2">
        <v>43389</v>
      </c>
      <c r="D197" s="1">
        <v>117.05</v>
      </c>
      <c r="E197" s="1">
        <v>118.25</v>
      </c>
      <c r="F197" s="1">
        <v>121.9</v>
      </c>
      <c r="G197" s="1">
        <v>117.6</v>
      </c>
      <c r="H197" s="1">
        <v>120.6</v>
      </c>
      <c r="I197" s="1">
        <v>120.55</v>
      </c>
      <c r="J197" s="1">
        <v>120.11</v>
      </c>
      <c r="K197" s="1">
        <v>28775165</v>
      </c>
      <c r="L197" s="1">
        <v>3456095861.1999998</v>
      </c>
      <c r="M197" s="1">
        <v>93482</v>
      </c>
      <c r="N197" s="3">
        <f>IF(ISERR(LN(Table1[[#This Row],[Close Price]]/I196)),"-",LN(Table1[[#This Row],[Close Price]]/I196))</f>
        <v>2.9463410690260223E-2</v>
      </c>
    </row>
    <row r="198" spans="1:14" x14ac:dyDescent="0.3">
      <c r="A198" s="1" t="s">
        <v>13</v>
      </c>
      <c r="B198" s="1" t="s">
        <v>14</v>
      </c>
      <c r="C198" s="2">
        <v>43390</v>
      </c>
      <c r="D198" s="1">
        <v>120.55</v>
      </c>
      <c r="E198" s="1">
        <v>122</v>
      </c>
      <c r="F198" s="1">
        <v>123.1</v>
      </c>
      <c r="G198" s="1">
        <v>112.55</v>
      </c>
      <c r="H198" s="1">
        <v>114.7</v>
      </c>
      <c r="I198" s="1">
        <v>114.3</v>
      </c>
      <c r="J198" s="1">
        <v>117.05</v>
      </c>
      <c r="K198" s="1">
        <v>23817952</v>
      </c>
      <c r="L198" s="1">
        <v>2787864926.0500002</v>
      </c>
      <c r="M198" s="1">
        <v>106359</v>
      </c>
      <c r="N198" s="3">
        <f>IF(ISERR(LN(Table1[[#This Row],[Close Price]]/I197)),"-",LN(Table1[[#This Row],[Close Price]]/I197))</f>
        <v>-5.3238033826415114E-2</v>
      </c>
    </row>
    <row r="199" spans="1:14" x14ac:dyDescent="0.3">
      <c r="A199" s="1" t="s">
        <v>13</v>
      </c>
      <c r="B199" s="1" t="s">
        <v>14</v>
      </c>
      <c r="C199" s="2">
        <v>43392</v>
      </c>
      <c r="D199" s="1">
        <v>114.3</v>
      </c>
      <c r="E199" s="1">
        <v>114.2</v>
      </c>
      <c r="F199" s="1">
        <v>115.35</v>
      </c>
      <c r="G199" s="1">
        <v>111.8</v>
      </c>
      <c r="H199" s="1">
        <v>113</v>
      </c>
      <c r="I199" s="1">
        <v>112.5</v>
      </c>
      <c r="J199" s="1">
        <v>113.26</v>
      </c>
      <c r="K199" s="1">
        <v>18222537</v>
      </c>
      <c r="L199" s="1">
        <v>2063919567.8499999</v>
      </c>
      <c r="M199" s="1">
        <v>99083</v>
      </c>
      <c r="N199" s="3">
        <f>IF(ISERR(LN(Table1[[#This Row],[Close Price]]/I198)),"-",LN(Table1[[#This Row],[Close Price]]/I198))</f>
        <v>-1.5873349156290122E-2</v>
      </c>
    </row>
    <row r="200" spans="1:14" x14ac:dyDescent="0.3">
      <c r="A200" s="1" t="s">
        <v>13</v>
      </c>
      <c r="B200" s="1" t="s">
        <v>14</v>
      </c>
      <c r="C200" s="2">
        <v>43395</v>
      </c>
      <c r="D200" s="1">
        <v>112.5</v>
      </c>
      <c r="E200" s="1">
        <v>114.25</v>
      </c>
      <c r="F200" s="1">
        <v>115.2</v>
      </c>
      <c r="G200" s="1">
        <v>112.05</v>
      </c>
      <c r="H200" s="1">
        <v>113.4</v>
      </c>
      <c r="I200" s="1">
        <v>112.8</v>
      </c>
      <c r="J200" s="1">
        <v>113.62</v>
      </c>
      <c r="K200" s="1">
        <v>14948095</v>
      </c>
      <c r="L200" s="1">
        <v>1698380075.3</v>
      </c>
      <c r="M200" s="1">
        <v>85655</v>
      </c>
      <c r="N200" s="3">
        <f>IF(ISERR(LN(Table1[[#This Row],[Close Price]]/I199)),"-",LN(Table1[[#This Row],[Close Price]]/I199))</f>
        <v>2.6631174194836284E-3</v>
      </c>
    </row>
    <row r="201" spans="1:14" x14ac:dyDescent="0.3">
      <c r="A201" s="1" t="s">
        <v>13</v>
      </c>
      <c r="B201" s="1" t="s">
        <v>14</v>
      </c>
      <c r="C201" s="2">
        <v>43396</v>
      </c>
      <c r="D201" s="1">
        <v>112.8</v>
      </c>
      <c r="E201" s="1">
        <v>112.4</v>
      </c>
      <c r="F201" s="1">
        <v>113.35</v>
      </c>
      <c r="G201" s="1">
        <v>109.8</v>
      </c>
      <c r="H201" s="1">
        <v>112</v>
      </c>
      <c r="I201" s="1">
        <v>111.45</v>
      </c>
      <c r="J201" s="1">
        <v>111.56</v>
      </c>
      <c r="K201" s="1">
        <v>10546934</v>
      </c>
      <c r="L201" s="1">
        <v>1176617019.3499999</v>
      </c>
      <c r="M201" s="1">
        <v>49683</v>
      </c>
      <c r="N201" s="3">
        <f>IF(ISERR(LN(Table1[[#This Row],[Close Price]]/I200)),"-",LN(Table1[[#This Row],[Close Price]]/I200))</f>
        <v>-1.20402792320806E-2</v>
      </c>
    </row>
    <row r="202" spans="1:14" x14ac:dyDescent="0.3">
      <c r="A202" s="1" t="s">
        <v>13</v>
      </c>
      <c r="B202" s="1" t="s">
        <v>14</v>
      </c>
      <c r="C202" s="2">
        <v>43397</v>
      </c>
      <c r="D202" s="1">
        <v>111.45</v>
      </c>
      <c r="E202" s="1">
        <v>113</v>
      </c>
      <c r="F202" s="1">
        <v>118</v>
      </c>
      <c r="G202" s="1">
        <v>112.05</v>
      </c>
      <c r="H202" s="1">
        <v>116.95</v>
      </c>
      <c r="I202" s="1">
        <v>116.8</v>
      </c>
      <c r="J202" s="1">
        <v>114.47</v>
      </c>
      <c r="K202" s="1">
        <v>21635405</v>
      </c>
      <c r="L202" s="1">
        <v>2476703757.4000001</v>
      </c>
      <c r="M202" s="1">
        <v>81114</v>
      </c>
      <c r="N202" s="3">
        <f>IF(ISERR(LN(Table1[[#This Row],[Close Price]]/I201)),"-",LN(Table1[[#This Row],[Close Price]]/I201))</f>
        <v>4.6887010562248845E-2</v>
      </c>
    </row>
    <row r="203" spans="1:14" x14ac:dyDescent="0.3">
      <c r="A203" s="1" t="s">
        <v>13</v>
      </c>
      <c r="B203" s="1" t="s">
        <v>14</v>
      </c>
      <c r="C203" s="2">
        <v>43398</v>
      </c>
      <c r="D203" s="1">
        <v>116.8</v>
      </c>
      <c r="E203" s="1">
        <v>113.6</v>
      </c>
      <c r="F203" s="1">
        <v>115.4</v>
      </c>
      <c r="G203" s="1">
        <v>111.45</v>
      </c>
      <c r="H203" s="1">
        <v>113.2</v>
      </c>
      <c r="I203" s="1">
        <v>112.85</v>
      </c>
      <c r="J203" s="1">
        <v>113.22</v>
      </c>
      <c r="K203" s="1">
        <v>16808400</v>
      </c>
      <c r="L203" s="1">
        <v>1903021973.95</v>
      </c>
      <c r="M203" s="1">
        <v>60462</v>
      </c>
      <c r="N203" s="3">
        <f>IF(ISERR(LN(Table1[[#This Row],[Close Price]]/I202)),"-",LN(Table1[[#This Row],[Close Price]]/I202))</f>
        <v>-3.440356713058202E-2</v>
      </c>
    </row>
    <row r="204" spans="1:14" x14ac:dyDescent="0.3">
      <c r="A204" s="1" t="s">
        <v>13</v>
      </c>
      <c r="B204" s="1" t="s">
        <v>14</v>
      </c>
      <c r="C204" s="2">
        <v>43399</v>
      </c>
      <c r="D204" s="1">
        <v>112.85</v>
      </c>
      <c r="E204" s="1">
        <v>112.9</v>
      </c>
      <c r="F204" s="1">
        <v>114.65</v>
      </c>
      <c r="G204" s="1">
        <v>111.1</v>
      </c>
      <c r="H204" s="1">
        <v>113</v>
      </c>
      <c r="I204" s="1">
        <v>113.15</v>
      </c>
      <c r="J204" s="1">
        <v>113</v>
      </c>
      <c r="K204" s="1">
        <v>14901621</v>
      </c>
      <c r="L204" s="1">
        <v>1683859030.7</v>
      </c>
      <c r="M204" s="1">
        <v>65566</v>
      </c>
      <c r="N204" s="3">
        <f>IF(ISERR(LN(Table1[[#This Row],[Close Price]]/I203)),"-",LN(Table1[[#This Row],[Close Price]]/I203))</f>
        <v>2.6548688160017747E-3</v>
      </c>
    </row>
    <row r="205" spans="1:14" x14ac:dyDescent="0.3">
      <c r="A205" s="1" t="s">
        <v>13</v>
      </c>
      <c r="B205" s="1" t="s">
        <v>14</v>
      </c>
      <c r="C205" s="2">
        <v>43402</v>
      </c>
      <c r="D205" s="1">
        <v>113.15</v>
      </c>
      <c r="E205" s="1">
        <v>113.5</v>
      </c>
      <c r="F205" s="1">
        <v>115.7</v>
      </c>
      <c r="G205" s="1">
        <v>111.6</v>
      </c>
      <c r="H205" s="1">
        <v>115</v>
      </c>
      <c r="I205" s="1">
        <v>115.25</v>
      </c>
      <c r="J205" s="1">
        <v>113.47</v>
      </c>
      <c r="K205" s="1">
        <v>16836664</v>
      </c>
      <c r="L205" s="1">
        <v>1910526178.8</v>
      </c>
      <c r="M205" s="1">
        <v>79236</v>
      </c>
      <c r="N205" s="3">
        <f>IF(ISERR(LN(Table1[[#This Row],[Close Price]]/I204)),"-",LN(Table1[[#This Row],[Close Price]]/I204))</f>
        <v>1.8389309797211435E-2</v>
      </c>
    </row>
    <row r="206" spans="1:14" x14ac:dyDescent="0.3">
      <c r="A206" s="1" t="s">
        <v>13</v>
      </c>
      <c r="B206" s="1" t="s">
        <v>14</v>
      </c>
      <c r="C206" s="2">
        <v>43403</v>
      </c>
      <c r="D206" s="1">
        <v>115.25</v>
      </c>
      <c r="E206" s="1">
        <v>114.5</v>
      </c>
      <c r="F206" s="1">
        <v>116.75</v>
      </c>
      <c r="G206" s="1">
        <v>114.2</v>
      </c>
      <c r="H206" s="1">
        <v>115</v>
      </c>
      <c r="I206" s="1">
        <v>115</v>
      </c>
      <c r="J206" s="1">
        <v>115.53</v>
      </c>
      <c r="K206" s="1">
        <v>13868396</v>
      </c>
      <c r="L206" s="1">
        <v>1602170767.95</v>
      </c>
      <c r="M206" s="1">
        <v>58657</v>
      </c>
      <c r="N206" s="3">
        <f>IF(ISERR(LN(Table1[[#This Row],[Close Price]]/I205)),"-",LN(Table1[[#This Row],[Close Price]]/I205))</f>
        <v>-2.1715535135077954E-3</v>
      </c>
    </row>
    <row r="207" spans="1:14" x14ac:dyDescent="0.3">
      <c r="A207" s="1" t="s">
        <v>13</v>
      </c>
      <c r="B207" s="1" t="s">
        <v>14</v>
      </c>
      <c r="C207" s="2">
        <v>43404</v>
      </c>
      <c r="D207" s="1">
        <v>115</v>
      </c>
      <c r="E207" s="1">
        <v>115</v>
      </c>
      <c r="F207" s="1">
        <v>115.9</v>
      </c>
      <c r="G207" s="1">
        <v>112.2</v>
      </c>
      <c r="H207" s="1">
        <v>114.4</v>
      </c>
      <c r="I207" s="1">
        <v>114.7</v>
      </c>
      <c r="J207" s="1">
        <v>113.87</v>
      </c>
      <c r="K207" s="1">
        <v>19798678</v>
      </c>
      <c r="L207" s="1">
        <v>2254460633.9000001</v>
      </c>
      <c r="M207" s="1">
        <v>115612</v>
      </c>
      <c r="N207" s="3">
        <f>IF(ISERR(LN(Table1[[#This Row],[Close Price]]/I206)),"-",LN(Table1[[#This Row],[Close Price]]/I206))</f>
        <v>-2.6121042279250665E-3</v>
      </c>
    </row>
    <row r="208" spans="1:14" x14ac:dyDescent="0.3">
      <c r="A208" s="1" t="s">
        <v>13</v>
      </c>
      <c r="B208" s="1" t="s">
        <v>14</v>
      </c>
      <c r="C208" s="2">
        <v>43405</v>
      </c>
      <c r="D208" s="1">
        <v>114.7</v>
      </c>
      <c r="E208" s="1">
        <v>115.5</v>
      </c>
      <c r="F208" s="1">
        <v>116.85</v>
      </c>
      <c r="G208" s="1">
        <v>112.35</v>
      </c>
      <c r="H208" s="1">
        <v>113</v>
      </c>
      <c r="I208" s="1">
        <v>113.35</v>
      </c>
      <c r="J208" s="1">
        <v>113.84</v>
      </c>
      <c r="K208" s="1">
        <v>29711234</v>
      </c>
      <c r="L208" s="1">
        <v>3382356087.1500001</v>
      </c>
      <c r="M208" s="1">
        <v>113783</v>
      </c>
      <c r="N208" s="3">
        <f>IF(ISERR(LN(Table1[[#This Row],[Close Price]]/I207)),"-",LN(Table1[[#This Row],[Close Price]]/I207))</f>
        <v>-1.183964718178712E-2</v>
      </c>
    </row>
    <row r="209" spans="1:14" x14ac:dyDescent="0.3">
      <c r="A209" s="1" t="s">
        <v>13</v>
      </c>
      <c r="B209" s="1" t="s">
        <v>14</v>
      </c>
      <c r="C209" s="2">
        <v>43406</v>
      </c>
      <c r="D209" s="1">
        <v>113.35</v>
      </c>
      <c r="E209" s="1">
        <v>114.4</v>
      </c>
      <c r="F209" s="1">
        <v>118.45</v>
      </c>
      <c r="G209" s="1">
        <v>113.8</v>
      </c>
      <c r="H209" s="1">
        <v>117.7</v>
      </c>
      <c r="I209" s="1">
        <v>117.7</v>
      </c>
      <c r="J209" s="1">
        <v>116.42</v>
      </c>
      <c r="K209" s="1">
        <v>24471836</v>
      </c>
      <c r="L209" s="1">
        <v>2848919343.5</v>
      </c>
      <c r="M209" s="1">
        <v>91486</v>
      </c>
      <c r="N209" s="3">
        <f>IF(ISERR(LN(Table1[[#This Row],[Close Price]]/I208)),"-",LN(Table1[[#This Row],[Close Price]]/I208))</f>
        <v>3.7658637312693199E-2</v>
      </c>
    </row>
    <row r="210" spans="1:14" x14ac:dyDescent="0.3">
      <c r="A210" s="1" t="s">
        <v>13</v>
      </c>
      <c r="B210" s="1" t="s">
        <v>14</v>
      </c>
      <c r="C210" s="2">
        <v>43409</v>
      </c>
      <c r="D210" s="1">
        <v>117.7</v>
      </c>
      <c r="E210" s="1">
        <v>117.65</v>
      </c>
      <c r="F210" s="1">
        <v>121.85</v>
      </c>
      <c r="G210" s="1">
        <v>116.2</v>
      </c>
      <c r="H210" s="1">
        <v>120.95</v>
      </c>
      <c r="I210" s="1">
        <v>120.7</v>
      </c>
      <c r="J210" s="1">
        <v>119.83</v>
      </c>
      <c r="K210" s="1">
        <v>23855608</v>
      </c>
      <c r="L210" s="1">
        <v>2858553213.3499999</v>
      </c>
      <c r="M210" s="1">
        <v>94414</v>
      </c>
      <c r="N210" s="3">
        <f>IF(ISERR(LN(Table1[[#This Row],[Close Price]]/I209)),"-",LN(Table1[[#This Row],[Close Price]]/I209))</f>
        <v>2.5169113837254807E-2</v>
      </c>
    </row>
    <row r="211" spans="1:14" x14ac:dyDescent="0.3">
      <c r="A211" s="1" t="s">
        <v>13</v>
      </c>
      <c r="B211" s="1" t="s">
        <v>14</v>
      </c>
      <c r="C211" s="2">
        <v>43410</v>
      </c>
      <c r="D211" s="1">
        <v>120.7</v>
      </c>
      <c r="E211" s="1">
        <v>121.35</v>
      </c>
      <c r="F211" s="1">
        <v>122.15</v>
      </c>
      <c r="G211" s="1">
        <v>118.7</v>
      </c>
      <c r="H211" s="1">
        <v>120.9</v>
      </c>
      <c r="I211" s="1">
        <v>120.9</v>
      </c>
      <c r="J211" s="1">
        <v>120.71</v>
      </c>
      <c r="K211" s="1">
        <v>16862260</v>
      </c>
      <c r="L211" s="1">
        <v>2035481064.95</v>
      </c>
      <c r="M211" s="1">
        <v>67894</v>
      </c>
      <c r="N211" s="3">
        <f>IF(ISERR(LN(Table1[[#This Row],[Close Price]]/I210)),"-",LN(Table1[[#This Row],[Close Price]]/I210))</f>
        <v>1.6556295172611565E-3</v>
      </c>
    </row>
    <row r="212" spans="1:14" x14ac:dyDescent="0.3">
      <c r="A212" s="1" t="s">
        <v>13</v>
      </c>
      <c r="B212" s="1" t="s">
        <v>14</v>
      </c>
      <c r="C212" s="2">
        <v>43411</v>
      </c>
      <c r="D212" s="1">
        <v>120.9</v>
      </c>
      <c r="E212" s="1">
        <v>122.75</v>
      </c>
      <c r="F212" s="1">
        <v>122.85</v>
      </c>
      <c r="G212" s="1">
        <v>121.5</v>
      </c>
      <c r="H212" s="1">
        <v>121.95</v>
      </c>
      <c r="I212" s="1">
        <v>121.85</v>
      </c>
      <c r="J212" s="1">
        <v>122.04</v>
      </c>
      <c r="K212" s="1">
        <v>3042907</v>
      </c>
      <c r="L212" s="1">
        <v>371346841.94999999</v>
      </c>
      <c r="M212" s="1">
        <v>25892</v>
      </c>
      <c r="N212" s="3">
        <f>IF(ISERR(LN(Table1[[#This Row],[Close Price]]/I211)),"-",LN(Table1[[#This Row],[Close Price]]/I211))</f>
        <v>7.8270224504681501E-3</v>
      </c>
    </row>
    <row r="213" spans="1:14" x14ac:dyDescent="0.3">
      <c r="A213" s="1" t="s">
        <v>13</v>
      </c>
      <c r="B213" s="1" t="s">
        <v>14</v>
      </c>
      <c r="C213" s="2">
        <v>43413</v>
      </c>
      <c r="D213" s="1">
        <v>121.85</v>
      </c>
      <c r="E213" s="1">
        <v>122.4</v>
      </c>
      <c r="F213" s="1">
        <v>122.4</v>
      </c>
      <c r="G213" s="1">
        <v>117.8</v>
      </c>
      <c r="H213" s="1">
        <v>118.2</v>
      </c>
      <c r="I213" s="1">
        <v>118.25</v>
      </c>
      <c r="J213" s="1">
        <v>119.81</v>
      </c>
      <c r="K213" s="1">
        <v>21816053</v>
      </c>
      <c r="L213" s="1">
        <v>2613867478.8000002</v>
      </c>
      <c r="M213" s="1">
        <v>96049</v>
      </c>
      <c r="N213" s="3">
        <f>IF(ISERR(LN(Table1[[#This Row],[Close Price]]/I212)),"-",LN(Table1[[#This Row],[Close Price]]/I212))</f>
        <v>-2.9989752699172811E-2</v>
      </c>
    </row>
    <row r="214" spans="1:14" x14ac:dyDescent="0.3">
      <c r="A214" s="1" t="s">
        <v>13</v>
      </c>
      <c r="B214" s="1" t="s">
        <v>14</v>
      </c>
      <c r="C214" s="2">
        <v>43416</v>
      </c>
      <c r="D214" s="1">
        <v>118.25</v>
      </c>
      <c r="E214" s="1">
        <v>118.6</v>
      </c>
      <c r="F214" s="1">
        <v>119.35</v>
      </c>
      <c r="G214" s="1">
        <v>116.05</v>
      </c>
      <c r="H214" s="1">
        <v>118.4</v>
      </c>
      <c r="I214" s="1">
        <v>118.3</v>
      </c>
      <c r="J214" s="1">
        <v>117.96</v>
      </c>
      <c r="K214" s="1">
        <v>16269886</v>
      </c>
      <c r="L214" s="1">
        <v>1919259494.1500001</v>
      </c>
      <c r="M214" s="1">
        <v>69546</v>
      </c>
      <c r="N214" s="3">
        <f>IF(ISERR(LN(Table1[[#This Row],[Close Price]]/I213)),"-",LN(Table1[[#This Row],[Close Price]]/I213))</f>
        <v>4.2274361229879365E-4</v>
      </c>
    </row>
    <row r="215" spans="1:14" x14ac:dyDescent="0.3">
      <c r="A215" s="1" t="s">
        <v>13</v>
      </c>
      <c r="B215" s="1" t="s">
        <v>14</v>
      </c>
      <c r="C215" s="2">
        <v>43417</v>
      </c>
      <c r="D215" s="1">
        <v>118.3</v>
      </c>
      <c r="E215" s="1">
        <v>118.25</v>
      </c>
      <c r="F215" s="1">
        <v>119.35</v>
      </c>
      <c r="G215" s="1">
        <v>117.1</v>
      </c>
      <c r="H215" s="1">
        <v>118.75</v>
      </c>
      <c r="I215" s="1">
        <v>119</v>
      </c>
      <c r="J215" s="1">
        <v>118.26</v>
      </c>
      <c r="K215" s="1">
        <v>15407719</v>
      </c>
      <c r="L215" s="1">
        <v>1822120117.6500001</v>
      </c>
      <c r="M215" s="1">
        <v>72514</v>
      </c>
      <c r="N215" s="3">
        <f>IF(ISERR(LN(Table1[[#This Row],[Close Price]]/I214)),"-",LN(Table1[[#This Row],[Close Price]]/I214))</f>
        <v>5.899722127188322E-3</v>
      </c>
    </row>
    <row r="216" spans="1:14" x14ac:dyDescent="0.3">
      <c r="A216" s="1" t="s">
        <v>13</v>
      </c>
      <c r="B216" s="1" t="s">
        <v>14</v>
      </c>
      <c r="C216" s="2">
        <v>43418</v>
      </c>
      <c r="D216" s="1">
        <v>119</v>
      </c>
      <c r="E216" s="1">
        <v>113.4</v>
      </c>
      <c r="F216" s="1">
        <v>114</v>
      </c>
      <c r="G216" s="1">
        <v>106</v>
      </c>
      <c r="H216" s="1">
        <v>106.6</v>
      </c>
      <c r="I216" s="1">
        <v>106.5</v>
      </c>
      <c r="J216" s="1">
        <v>108.6</v>
      </c>
      <c r="K216" s="1">
        <v>97513684</v>
      </c>
      <c r="L216" s="1">
        <v>10590394013.6</v>
      </c>
      <c r="M216" s="1">
        <v>415241</v>
      </c>
      <c r="N216" s="3">
        <f>IF(ISERR(LN(Table1[[#This Row],[Close Price]]/I215)),"-",LN(Table1[[#This Row],[Close Price]]/I215))</f>
        <v>-0.11097850796204954</v>
      </c>
    </row>
    <row r="217" spans="1:14" x14ac:dyDescent="0.3">
      <c r="A217" s="1" t="s">
        <v>13</v>
      </c>
      <c r="B217" s="1" t="s">
        <v>14</v>
      </c>
      <c r="C217" s="2">
        <v>43419</v>
      </c>
      <c r="D217" s="1">
        <v>106.5</v>
      </c>
      <c r="E217" s="1">
        <v>107.5</v>
      </c>
      <c r="F217" s="1">
        <v>108.05</v>
      </c>
      <c r="G217" s="1">
        <v>105.5</v>
      </c>
      <c r="H217" s="1">
        <v>106.25</v>
      </c>
      <c r="I217" s="1">
        <v>106.1</v>
      </c>
      <c r="J217" s="1">
        <v>106.43</v>
      </c>
      <c r="K217" s="1">
        <v>40979357</v>
      </c>
      <c r="L217" s="1">
        <v>4361634687.5</v>
      </c>
      <c r="M217" s="1">
        <v>149890</v>
      </c>
      <c r="N217" s="3">
        <f>IF(ISERR(LN(Table1[[#This Row],[Close Price]]/I216)),"-",LN(Table1[[#This Row],[Close Price]]/I216))</f>
        <v>-3.7629395295423842E-3</v>
      </c>
    </row>
    <row r="218" spans="1:14" x14ac:dyDescent="0.3">
      <c r="A218" s="1" t="s">
        <v>13</v>
      </c>
      <c r="B218" s="1" t="s">
        <v>14</v>
      </c>
      <c r="C218" s="2">
        <v>43420</v>
      </c>
      <c r="D218" s="1">
        <v>106.1</v>
      </c>
      <c r="E218" s="1">
        <v>106.55</v>
      </c>
      <c r="F218" s="1">
        <v>107.5</v>
      </c>
      <c r="G218" s="1">
        <v>105.05</v>
      </c>
      <c r="H218" s="1">
        <v>105.6</v>
      </c>
      <c r="I218" s="1">
        <v>105.55</v>
      </c>
      <c r="J218" s="1">
        <v>106.06</v>
      </c>
      <c r="K218" s="1">
        <v>23698703</v>
      </c>
      <c r="L218" s="1">
        <v>2513458898.6500001</v>
      </c>
      <c r="M218" s="1">
        <v>114580</v>
      </c>
      <c r="N218" s="3">
        <f>IF(ISERR(LN(Table1[[#This Row],[Close Price]]/I217)),"-",LN(Table1[[#This Row],[Close Price]]/I217))</f>
        <v>-5.197271325607775E-3</v>
      </c>
    </row>
    <row r="219" spans="1:14" x14ac:dyDescent="0.3">
      <c r="A219" s="1" t="s">
        <v>13</v>
      </c>
      <c r="B219" s="1" t="s">
        <v>14</v>
      </c>
      <c r="C219" s="2">
        <v>43423</v>
      </c>
      <c r="D219" s="1">
        <v>105.55</v>
      </c>
      <c r="E219" s="1">
        <v>105.95</v>
      </c>
      <c r="F219" s="1">
        <v>109.5</v>
      </c>
      <c r="G219" s="1">
        <v>105.5</v>
      </c>
      <c r="H219" s="1">
        <v>108.95</v>
      </c>
      <c r="I219" s="1">
        <v>108.8</v>
      </c>
      <c r="J219" s="1">
        <v>107.57</v>
      </c>
      <c r="K219" s="1">
        <v>29892053</v>
      </c>
      <c r="L219" s="1">
        <v>3215529971.4000001</v>
      </c>
      <c r="M219" s="1">
        <v>117042</v>
      </c>
      <c r="N219" s="3">
        <f>IF(ISERR(LN(Table1[[#This Row],[Close Price]]/I218)),"-",LN(Table1[[#This Row],[Close Price]]/I218))</f>
        <v>3.0326560127512586E-2</v>
      </c>
    </row>
    <row r="220" spans="1:14" x14ac:dyDescent="0.3">
      <c r="A220" s="1" t="s">
        <v>13</v>
      </c>
      <c r="B220" s="1" t="s">
        <v>14</v>
      </c>
      <c r="C220" s="2">
        <v>43424</v>
      </c>
      <c r="D220" s="1">
        <v>108.8</v>
      </c>
      <c r="E220" s="1">
        <v>108.9</v>
      </c>
      <c r="F220" s="1">
        <v>110.25</v>
      </c>
      <c r="G220" s="1">
        <v>106.85</v>
      </c>
      <c r="H220" s="1">
        <v>107.6</v>
      </c>
      <c r="I220" s="1">
        <v>107.65</v>
      </c>
      <c r="J220" s="1">
        <v>108.7</v>
      </c>
      <c r="K220" s="1">
        <v>30908911</v>
      </c>
      <c r="L220" s="1">
        <v>3359708330.9000001</v>
      </c>
      <c r="M220" s="1">
        <v>102207</v>
      </c>
      <c r="N220" s="3">
        <f>IF(ISERR(LN(Table1[[#This Row],[Close Price]]/I219)),"-",LN(Table1[[#This Row],[Close Price]]/I219))</f>
        <v>-1.062611061147015E-2</v>
      </c>
    </row>
    <row r="221" spans="1:14" x14ac:dyDescent="0.3">
      <c r="A221" s="1" t="s">
        <v>13</v>
      </c>
      <c r="B221" s="1" t="s">
        <v>14</v>
      </c>
      <c r="C221" s="2">
        <v>43425</v>
      </c>
      <c r="D221" s="1">
        <v>107.65</v>
      </c>
      <c r="E221" s="1">
        <v>107.6</v>
      </c>
      <c r="F221" s="1">
        <v>110.9</v>
      </c>
      <c r="G221" s="1">
        <v>107.2</v>
      </c>
      <c r="H221" s="1">
        <v>110.6</v>
      </c>
      <c r="I221" s="1">
        <v>110.3</v>
      </c>
      <c r="J221" s="1">
        <v>109.43</v>
      </c>
      <c r="K221" s="1">
        <v>28795021</v>
      </c>
      <c r="L221" s="1">
        <v>3151019038.3499999</v>
      </c>
      <c r="M221" s="1">
        <v>105862</v>
      </c>
      <c r="N221" s="3">
        <f>IF(ISERR(LN(Table1[[#This Row],[Close Price]]/I220)),"-",LN(Table1[[#This Row],[Close Price]]/I220))</f>
        <v>2.431870244908459E-2</v>
      </c>
    </row>
    <row r="222" spans="1:14" x14ac:dyDescent="0.3">
      <c r="A222" s="1" t="s">
        <v>13</v>
      </c>
      <c r="B222" s="1" t="s">
        <v>14</v>
      </c>
      <c r="C222" s="2">
        <v>43426</v>
      </c>
      <c r="D222" s="1">
        <v>110.3</v>
      </c>
      <c r="E222" s="1">
        <v>110.3</v>
      </c>
      <c r="F222" s="1">
        <v>111.35</v>
      </c>
      <c r="G222" s="1">
        <v>109</v>
      </c>
      <c r="H222" s="1">
        <v>109.15</v>
      </c>
      <c r="I222" s="1">
        <v>109.3</v>
      </c>
      <c r="J222" s="1">
        <v>110.2</v>
      </c>
      <c r="K222" s="1">
        <v>22767697</v>
      </c>
      <c r="L222" s="1">
        <v>2508892163.4499998</v>
      </c>
      <c r="M222" s="1">
        <v>83919</v>
      </c>
      <c r="N222" s="3">
        <f>IF(ISERR(LN(Table1[[#This Row],[Close Price]]/I221)),"-",LN(Table1[[#This Row],[Close Price]]/I221))</f>
        <v>-9.1075310769638748E-3</v>
      </c>
    </row>
    <row r="223" spans="1:14" x14ac:dyDescent="0.3">
      <c r="A223" s="1" t="s">
        <v>13</v>
      </c>
      <c r="B223" s="1" t="s">
        <v>14</v>
      </c>
      <c r="C223" s="2">
        <v>43430</v>
      </c>
      <c r="D223" s="1">
        <v>109.3</v>
      </c>
      <c r="E223" s="1">
        <v>109.9</v>
      </c>
      <c r="F223" s="1">
        <v>110.6</v>
      </c>
      <c r="G223" s="1">
        <v>107</v>
      </c>
      <c r="H223" s="1">
        <v>108.9</v>
      </c>
      <c r="I223" s="1">
        <v>108.9</v>
      </c>
      <c r="J223" s="1">
        <v>109.08</v>
      </c>
      <c r="K223" s="1">
        <v>22402073</v>
      </c>
      <c r="L223" s="1">
        <v>2443573175.8499999</v>
      </c>
      <c r="M223" s="1">
        <v>90138</v>
      </c>
      <c r="N223" s="3">
        <f>IF(ISERR(LN(Table1[[#This Row],[Close Price]]/I222)),"-",LN(Table1[[#This Row],[Close Price]]/I222))</f>
        <v>-3.6663652435779564E-3</v>
      </c>
    </row>
    <row r="224" spans="1:14" x14ac:dyDescent="0.3">
      <c r="A224" s="1" t="s">
        <v>13</v>
      </c>
      <c r="B224" s="1" t="s">
        <v>14</v>
      </c>
      <c r="C224" s="2">
        <v>43431</v>
      </c>
      <c r="D224" s="1">
        <v>108.9</v>
      </c>
      <c r="E224" s="1">
        <v>108.5</v>
      </c>
      <c r="F224" s="1">
        <v>110.7</v>
      </c>
      <c r="G224" s="1">
        <v>108.35</v>
      </c>
      <c r="H224" s="1">
        <v>110.25</v>
      </c>
      <c r="I224" s="1">
        <v>110.3</v>
      </c>
      <c r="J224" s="1">
        <v>109.95</v>
      </c>
      <c r="K224" s="1">
        <v>17013841</v>
      </c>
      <c r="L224" s="1">
        <v>1870691035.7</v>
      </c>
      <c r="M224" s="1">
        <v>54184</v>
      </c>
      <c r="N224" s="3">
        <f>IF(ISERR(LN(Table1[[#This Row],[Close Price]]/I223)),"-",LN(Table1[[#This Row],[Close Price]]/I223))</f>
        <v>1.2773896320541982E-2</v>
      </c>
    </row>
    <row r="225" spans="1:14" x14ac:dyDescent="0.3">
      <c r="A225" s="1" t="s">
        <v>13</v>
      </c>
      <c r="B225" s="1" t="s">
        <v>14</v>
      </c>
      <c r="C225" s="2">
        <v>43432</v>
      </c>
      <c r="D225" s="1">
        <v>110.3</v>
      </c>
      <c r="E225" s="1">
        <v>110.45</v>
      </c>
      <c r="F225" s="1">
        <v>111.5</v>
      </c>
      <c r="G225" s="1">
        <v>108</v>
      </c>
      <c r="H225" s="1">
        <v>108.15</v>
      </c>
      <c r="I225" s="1">
        <v>108.35</v>
      </c>
      <c r="J225" s="1">
        <v>109.6</v>
      </c>
      <c r="K225" s="1">
        <v>19349547</v>
      </c>
      <c r="L225" s="1">
        <v>2120765937.8</v>
      </c>
      <c r="M225" s="1">
        <v>71239</v>
      </c>
      <c r="N225" s="3">
        <f>IF(ISERR(LN(Table1[[#This Row],[Close Price]]/I224)),"-",LN(Table1[[#This Row],[Close Price]]/I224))</f>
        <v>-1.7837198277088802E-2</v>
      </c>
    </row>
    <row r="226" spans="1:14" x14ac:dyDescent="0.3">
      <c r="A226" s="1" t="s">
        <v>13</v>
      </c>
      <c r="B226" s="1" t="s">
        <v>14</v>
      </c>
      <c r="C226" s="2">
        <v>43433</v>
      </c>
      <c r="D226" s="1">
        <v>108.35</v>
      </c>
      <c r="E226" s="1">
        <v>109.15</v>
      </c>
      <c r="F226" s="1">
        <v>111.05</v>
      </c>
      <c r="G226" s="1">
        <v>108.55</v>
      </c>
      <c r="H226" s="1">
        <v>111</v>
      </c>
      <c r="I226" s="1">
        <v>110.15</v>
      </c>
      <c r="J226" s="1">
        <v>109.66</v>
      </c>
      <c r="K226" s="1">
        <v>18550367</v>
      </c>
      <c r="L226" s="1">
        <v>2034324391.0999999</v>
      </c>
      <c r="M226" s="1">
        <v>73809</v>
      </c>
      <c r="N226" s="3">
        <f>IF(ISERR(LN(Table1[[#This Row],[Close Price]]/I225)),"-",LN(Table1[[#This Row],[Close Price]]/I225))</f>
        <v>1.6476345265984182E-2</v>
      </c>
    </row>
    <row r="227" spans="1:14" x14ac:dyDescent="0.3">
      <c r="A227" s="1" t="s">
        <v>13</v>
      </c>
      <c r="B227" s="1" t="s">
        <v>14</v>
      </c>
      <c r="C227" s="2">
        <v>43434</v>
      </c>
      <c r="D227" s="1">
        <v>110.15</v>
      </c>
      <c r="E227" s="1">
        <v>110.25</v>
      </c>
      <c r="F227" s="1">
        <v>112.65</v>
      </c>
      <c r="G227" s="1">
        <v>110.25</v>
      </c>
      <c r="H227" s="1">
        <v>112.1</v>
      </c>
      <c r="I227" s="1">
        <v>112.35</v>
      </c>
      <c r="J227" s="1">
        <v>111.78</v>
      </c>
      <c r="K227" s="1">
        <v>24350704</v>
      </c>
      <c r="L227" s="1">
        <v>2721923715.0999999</v>
      </c>
      <c r="M227" s="1">
        <v>103410</v>
      </c>
      <c r="N227" s="3">
        <f>IF(ISERR(LN(Table1[[#This Row],[Close Price]]/I226)),"-",LN(Table1[[#This Row],[Close Price]]/I226))</f>
        <v>1.9775925382986038E-2</v>
      </c>
    </row>
    <row r="228" spans="1:14" x14ac:dyDescent="0.3">
      <c r="A228" s="1" t="s">
        <v>13</v>
      </c>
      <c r="B228" s="1" t="s">
        <v>14</v>
      </c>
      <c r="C228" s="2">
        <v>43437</v>
      </c>
      <c r="D228" s="1">
        <v>112.35</v>
      </c>
      <c r="E228" s="1">
        <v>112.45</v>
      </c>
      <c r="F228" s="1">
        <v>112.45</v>
      </c>
      <c r="G228" s="1">
        <v>106</v>
      </c>
      <c r="H228" s="1">
        <v>107.25</v>
      </c>
      <c r="I228" s="1">
        <v>107.15</v>
      </c>
      <c r="J228" s="1">
        <v>107.55</v>
      </c>
      <c r="K228" s="1">
        <v>38877711</v>
      </c>
      <c r="L228" s="1">
        <v>4181223281.3499999</v>
      </c>
      <c r="M228" s="1">
        <v>149588</v>
      </c>
      <c r="N228" s="3">
        <f>IF(ISERR(LN(Table1[[#This Row],[Close Price]]/I227)),"-",LN(Table1[[#This Row],[Close Price]]/I227))</f>
        <v>-4.7389276711752075E-2</v>
      </c>
    </row>
    <row r="229" spans="1:14" x14ac:dyDescent="0.3">
      <c r="A229" s="1" t="s">
        <v>13</v>
      </c>
      <c r="B229" s="1" t="s">
        <v>14</v>
      </c>
      <c r="C229" s="2">
        <v>43438</v>
      </c>
      <c r="D229" s="1">
        <v>107.15</v>
      </c>
      <c r="E229" s="1">
        <v>107.2</v>
      </c>
      <c r="F229" s="1">
        <v>108.25</v>
      </c>
      <c r="G229" s="1">
        <v>106.4</v>
      </c>
      <c r="H229" s="1">
        <v>107.25</v>
      </c>
      <c r="I229" s="1">
        <v>107.3</v>
      </c>
      <c r="J229" s="1">
        <v>107.27</v>
      </c>
      <c r="K229" s="1">
        <v>19205961</v>
      </c>
      <c r="L229" s="1">
        <v>2060209400.1500001</v>
      </c>
      <c r="M229" s="1">
        <v>82712</v>
      </c>
      <c r="N229" s="3">
        <f>IF(ISERR(LN(Table1[[#This Row],[Close Price]]/I228)),"-",LN(Table1[[#This Row],[Close Price]]/I228))</f>
        <v>1.3989277170667624E-3</v>
      </c>
    </row>
    <row r="230" spans="1:14" x14ac:dyDescent="0.3">
      <c r="A230" s="1" t="s">
        <v>13</v>
      </c>
      <c r="B230" s="1" t="s">
        <v>14</v>
      </c>
      <c r="C230" s="2">
        <v>43439</v>
      </c>
      <c r="D230" s="1">
        <v>107.3</v>
      </c>
      <c r="E230" s="1">
        <v>106.65</v>
      </c>
      <c r="F230" s="1">
        <v>106.9</v>
      </c>
      <c r="G230" s="1">
        <v>102.65</v>
      </c>
      <c r="H230" s="1">
        <v>103.9</v>
      </c>
      <c r="I230" s="1">
        <v>103.6</v>
      </c>
      <c r="J230" s="1">
        <v>104.08</v>
      </c>
      <c r="K230" s="1">
        <v>35663386</v>
      </c>
      <c r="L230" s="1">
        <v>3711740482.4000001</v>
      </c>
      <c r="M230" s="1">
        <v>153473</v>
      </c>
      <c r="N230" s="3">
        <f>IF(ISERR(LN(Table1[[#This Row],[Close Price]]/I229)),"-",LN(Table1[[#This Row],[Close Price]]/I229))</f>
        <v>-3.5091319811270172E-2</v>
      </c>
    </row>
    <row r="231" spans="1:14" x14ac:dyDescent="0.3">
      <c r="A231" s="1" t="s">
        <v>13</v>
      </c>
      <c r="B231" s="1" t="s">
        <v>14</v>
      </c>
      <c r="C231" s="2">
        <v>43440</v>
      </c>
      <c r="D231" s="1">
        <v>103.6</v>
      </c>
      <c r="E231" s="1">
        <v>102.35</v>
      </c>
      <c r="F231" s="1">
        <v>102.7</v>
      </c>
      <c r="G231" s="1">
        <v>101.1</v>
      </c>
      <c r="H231" s="1">
        <v>102</v>
      </c>
      <c r="I231" s="1">
        <v>102.1</v>
      </c>
      <c r="J231" s="1">
        <v>101.91</v>
      </c>
      <c r="K231" s="1">
        <v>21429046</v>
      </c>
      <c r="L231" s="1">
        <v>2183733427.3000002</v>
      </c>
      <c r="M231" s="1">
        <v>84707</v>
      </c>
      <c r="N231" s="3">
        <f>IF(ISERR(LN(Table1[[#This Row],[Close Price]]/I230)),"-",LN(Table1[[#This Row],[Close Price]]/I230))</f>
        <v>-1.458460465476284E-2</v>
      </c>
    </row>
    <row r="232" spans="1:14" x14ac:dyDescent="0.3">
      <c r="A232" s="1" t="s">
        <v>13</v>
      </c>
      <c r="B232" s="1" t="s">
        <v>14</v>
      </c>
      <c r="C232" s="2">
        <v>43441</v>
      </c>
      <c r="D232" s="1">
        <v>102.1</v>
      </c>
      <c r="E232" s="1">
        <v>102.4</v>
      </c>
      <c r="F232" s="1">
        <v>103.7</v>
      </c>
      <c r="G232" s="1">
        <v>101.25</v>
      </c>
      <c r="H232" s="1">
        <v>102.8</v>
      </c>
      <c r="I232" s="1">
        <v>102.9</v>
      </c>
      <c r="J232" s="1">
        <v>102.58</v>
      </c>
      <c r="K232" s="1">
        <v>16073694</v>
      </c>
      <c r="L232" s="1">
        <v>1648828732.6500001</v>
      </c>
      <c r="M232" s="1">
        <v>59808</v>
      </c>
      <c r="N232" s="3">
        <f>IF(ISERR(LN(Table1[[#This Row],[Close Price]]/I231)),"-",LN(Table1[[#This Row],[Close Price]]/I231))</f>
        <v>7.8049176693841356E-3</v>
      </c>
    </row>
    <row r="233" spans="1:14" x14ac:dyDescent="0.3">
      <c r="A233" s="1" t="s">
        <v>13</v>
      </c>
      <c r="B233" s="1" t="s">
        <v>14</v>
      </c>
      <c r="C233" s="2">
        <v>43444</v>
      </c>
      <c r="D233" s="1">
        <v>102.9</v>
      </c>
      <c r="E233" s="1">
        <v>101</v>
      </c>
      <c r="F233" s="1">
        <v>101.5</v>
      </c>
      <c r="G233" s="1">
        <v>97.7</v>
      </c>
      <c r="H233" s="1">
        <v>100.05</v>
      </c>
      <c r="I233" s="1">
        <v>100.45</v>
      </c>
      <c r="J233" s="1">
        <v>100.39</v>
      </c>
      <c r="K233" s="1">
        <v>17819978</v>
      </c>
      <c r="L233" s="1">
        <v>1788910432.75</v>
      </c>
      <c r="M233" s="1">
        <v>72452</v>
      </c>
      <c r="N233" s="3">
        <f>IF(ISERR(LN(Table1[[#This Row],[Close Price]]/I232)),"-",LN(Table1[[#This Row],[Close Price]]/I232))</f>
        <v>-2.409755157906053E-2</v>
      </c>
    </row>
    <row r="234" spans="1:14" x14ac:dyDescent="0.3">
      <c r="A234" s="1" t="s">
        <v>13</v>
      </c>
      <c r="B234" s="1" t="s">
        <v>14</v>
      </c>
      <c r="C234" s="2">
        <v>43445</v>
      </c>
      <c r="D234" s="1">
        <v>100.45</v>
      </c>
      <c r="E234" s="1">
        <v>98.75</v>
      </c>
      <c r="F234" s="1">
        <v>104.3</v>
      </c>
      <c r="G234" s="1">
        <v>98.4</v>
      </c>
      <c r="H234" s="1">
        <v>104.05</v>
      </c>
      <c r="I234" s="1">
        <v>103.2</v>
      </c>
      <c r="J234" s="1">
        <v>101.5</v>
      </c>
      <c r="K234" s="1">
        <v>19315997</v>
      </c>
      <c r="L234" s="1">
        <v>1960553233.5</v>
      </c>
      <c r="M234" s="1">
        <v>74288</v>
      </c>
      <c r="N234" s="3">
        <f>IF(ISERR(LN(Table1[[#This Row],[Close Price]]/I233)),"-",LN(Table1[[#This Row],[Close Price]]/I233))</f>
        <v>2.7008761786518905E-2</v>
      </c>
    </row>
    <row r="235" spans="1:14" x14ac:dyDescent="0.3">
      <c r="A235" s="1" t="s">
        <v>13</v>
      </c>
      <c r="B235" s="1" t="s">
        <v>14</v>
      </c>
      <c r="C235" s="2">
        <v>43446</v>
      </c>
      <c r="D235" s="1">
        <v>103.2</v>
      </c>
      <c r="E235" s="1">
        <v>104.2</v>
      </c>
      <c r="F235" s="1">
        <v>106.85</v>
      </c>
      <c r="G235" s="1">
        <v>104.05</v>
      </c>
      <c r="H235" s="1">
        <v>105.15</v>
      </c>
      <c r="I235" s="1">
        <v>105.15</v>
      </c>
      <c r="J235" s="1">
        <v>105.43</v>
      </c>
      <c r="K235" s="1">
        <v>18368690</v>
      </c>
      <c r="L235" s="1">
        <v>1936523882.5</v>
      </c>
      <c r="M235" s="1">
        <v>75506</v>
      </c>
      <c r="N235" s="3">
        <f>IF(ISERR(LN(Table1[[#This Row],[Close Price]]/I234)),"-",LN(Table1[[#This Row],[Close Price]]/I234))</f>
        <v>1.8719049101246353E-2</v>
      </c>
    </row>
    <row r="236" spans="1:14" x14ac:dyDescent="0.3">
      <c r="A236" s="1" t="s">
        <v>13</v>
      </c>
      <c r="B236" s="1" t="s">
        <v>14</v>
      </c>
      <c r="C236" s="2">
        <v>43447</v>
      </c>
      <c r="D236" s="1">
        <v>105.15</v>
      </c>
      <c r="E236" s="1">
        <v>106.95</v>
      </c>
      <c r="F236" s="1">
        <v>106.95</v>
      </c>
      <c r="G236" s="1">
        <v>103.75</v>
      </c>
      <c r="H236" s="1">
        <v>104.5</v>
      </c>
      <c r="I236" s="1">
        <v>104.4</v>
      </c>
      <c r="J236" s="1">
        <v>105.36</v>
      </c>
      <c r="K236" s="1">
        <v>14387333</v>
      </c>
      <c r="L236" s="1">
        <v>1515870489.25</v>
      </c>
      <c r="M236" s="1">
        <v>64521</v>
      </c>
      <c r="N236" s="3">
        <f>IF(ISERR(LN(Table1[[#This Row],[Close Price]]/I235)),"-",LN(Table1[[#This Row],[Close Price]]/I235))</f>
        <v>-7.1582267001704765E-3</v>
      </c>
    </row>
    <row r="237" spans="1:14" x14ac:dyDescent="0.3">
      <c r="A237" s="1" t="s">
        <v>13</v>
      </c>
      <c r="B237" s="1" t="s">
        <v>14</v>
      </c>
      <c r="C237" s="2">
        <v>43448</v>
      </c>
      <c r="D237" s="1">
        <v>104.4</v>
      </c>
      <c r="E237" s="1">
        <v>103.65</v>
      </c>
      <c r="F237" s="1">
        <v>105.05</v>
      </c>
      <c r="G237" s="1">
        <v>103</v>
      </c>
      <c r="H237" s="1">
        <v>104.05</v>
      </c>
      <c r="I237" s="1">
        <v>104.05</v>
      </c>
      <c r="J237" s="1">
        <v>103.93</v>
      </c>
      <c r="K237" s="1">
        <v>12567569</v>
      </c>
      <c r="L237" s="1">
        <v>1306180336.25</v>
      </c>
      <c r="M237" s="1">
        <v>53875</v>
      </c>
      <c r="N237" s="3">
        <f>IF(ISERR(LN(Table1[[#This Row],[Close Price]]/I236)),"-",LN(Table1[[#This Row],[Close Price]]/I236))</f>
        <v>-3.3581226088949972E-3</v>
      </c>
    </row>
    <row r="238" spans="1:14" x14ac:dyDescent="0.3">
      <c r="A238" s="1" t="s">
        <v>13</v>
      </c>
      <c r="B238" s="1" t="s">
        <v>14</v>
      </c>
      <c r="C238" s="2">
        <v>43451</v>
      </c>
      <c r="D238" s="1">
        <v>104.05</v>
      </c>
      <c r="E238" s="1">
        <v>104.75</v>
      </c>
      <c r="F238" s="1">
        <v>106.3</v>
      </c>
      <c r="G238" s="1">
        <v>104.4</v>
      </c>
      <c r="H238" s="1">
        <v>106</v>
      </c>
      <c r="I238" s="1">
        <v>106</v>
      </c>
      <c r="J238" s="1">
        <v>105.48</v>
      </c>
      <c r="K238" s="1">
        <v>11255782</v>
      </c>
      <c r="L238" s="1">
        <v>1187218474.8499999</v>
      </c>
      <c r="M238" s="1">
        <v>48824</v>
      </c>
      <c r="N238" s="3">
        <f>IF(ISERR(LN(Table1[[#This Row],[Close Price]]/I237)),"-",LN(Table1[[#This Row],[Close Price]]/I237))</f>
        <v>1.8567541272423629E-2</v>
      </c>
    </row>
    <row r="239" spans="1:14" x14ac:dyDescent="0.3">
      <c r="A239" s="1" t="s">
        <v>13</v>
      </c>
      <c r="B239" s="1" t="s">
        <v>14</v>
      </c>
      <c r="C239" s="2">
        <v>43452</v>
      </c>
      <c r="D239" s="1">
        <v>106</v>
      </c>
      <c r="E239" s="1">
        <v>105.4</v>
      </c>
      <c r="F239" s="1">
        <v>105.8</v>
      </c>
      <c r="G239" s="1">
        <v>104</v>
      </c>
      <c r="H239" s="1">
        <v>104.75</v>
      </c>
      <c r="I239" s="1">
        <v>104.8</v>
      </c>
      <c r="J239" s="1">
        <v>104.82</v>
      </c>
      <c r="K239" s="1">
        <v>10904597</v>
      </c>
      <c r="L239" s="1">
        <v>1142982530.0999999</v>
      </c>
      <c r="M239" s="1">
        <v>41378</v>
      </c>
      <c r="N239" s="3">
        <f>IF(ISERR(LN(Table1[[#This Row],[Close Price]]/I238)),"-",LN(Table1[[#This Row],[Close Price]]/I238))</f>
        <v>-1.1385322225125352E-2</v>
      </c>
    </row>
    <row r="240" spans="1:14" x14ac:dyDescent="0.3">
      <c r="A240" s="1" t="s">
        <v>13</v>
      </c>
      <c r="B240" s="1" t="s">
        <v>14</v>
      </c>
      <c r="C240" s="2">
        <v>43453</v>
      </c>
      <c r="D240" s="1">
        <v>104.8</v>
      </c>
      <c r="E240" s="1">
        <v>105.1</v>
      </c>
      <c r="F240" s="1">
        <v>108.5</v>
      </c>
      <c r="G240" s="1">
        <v>105.1</v>
      </c>
      <c r="H240" s="1">
        <v>108.4</v>
      </c>
      <c r="I240" s="1">
        <v>107.7</v>
      </c>
      <c r="J240" s="1">
        <v>106.88</v>
      </c>
      <c r="K240" s="1">
        <v>18023307</v>
      </c>
      <c r="L240" s="1">
        <v>1926323320.55</v>
      </c>
      <c r="M240" s="1">
        <v>62339</v>
      </c>
      <c r="N240" s="3">
        <f>IF(ISERR(LN(Table1[[#This Row],[Close Price]]/I239)),"-",LN(Table1[[#This Row],[Close Price]]/I239))</f>
        <v>2.7295812275401125E-2</v>
      </c>
    </row>
    <row r="241" spans="1:14" x14ac:dyDescent="0.3">
      <c r="A241" s="1" t="s">
        <v>13</v>
      </c>
      <c r="B241" s="1" t="s">
        <v>14</v>
      </c>
      <c r="C241" s="2">
        <v>43454</v>
      </c>
      <c r="D241" s="1">
        <v>107.7</v>
      </c>
      <c r="E241" s="1">
        <v>107.35</v>
      </c>
      <c r="F241" s="1">
        <v>108.9</v>
      </c>
      <c r="G241" s="1">
        <v>105.85</v>
      </c>
      <c r="H241" s="1">
        <v>106.5</v>
      </c>
      <c r="I241" s="1">
        <v>106.15</v>
      </c>
      <c r="J241" s="1">
        <v>106.97</v>
      </c>
      <c r="K241" s="1">
        <v>14677973</v>
      </c>
      <c r="L241" s="1">
        <v>1570087150.0999999</v>
      </c>
      <c r="M241" s="1">
        <v>56228</v>
      </c>
      <c r="N241" s="3">
        <f>IF(ISERR(LN(Table1[[#This Row],[Close Price]]/I240)),"-",LN(Table1[[#This Row],[Close Price]]/I240))</f>
        <v>-1.4496396013077745E-2</v>
      </c>
    </row>
    <row r="242" spans="1:14" x14ac:dyDescent="0.3">
      <c r="A242" s="1" t="s">
        <v>13</v>
      </c>
      <c r="B242" s="1" t="s">
        <v>14</v>
      </c>
      <c r="C242" s="2">
        <v>43455</v>
      </c>
      <c r="D242" s="1">
        <v>106.15</v>
      </c>
      <c r="E242" s="1">
        <v>106.45</v>
      </c>
      <c r="F242" s="1">
        <v>107</v>
      </c>
      <c r="G242" s="1">
        <v>103.55</v>
      </c>
      <c r="H242" s="1">
        <v>105.25</v>
      </c>
      <c r="I242" s="1">
        <v>105.35</v>
      </c>
      <c r="J242" s="1">
        <v>104.84</v>
      </c>
      <c r="K242" s="1">
        <v>19003345</v>
      </c>
      <c r="L242" s="1">
        <v>1992298719.5999999</v>
      </c>
      <c r="M242" s="1">
        <v>71830</v>
      </c>
      <c r="N242" s="3">
        <f>IF(ISERR(LN(Table1[[#This Row],[Close Price]]/I241)),"-",LN(Table1[[#This Row],[Close Price]]/I241))</f>
        <v>-7.5650478990671602E-3</v>
      </c>
    </row>
    <row r="243" spans="1:14" x14ac:dyDescent="0.3">
      <c r="A243" s="1" t="s">
        <v>13</v>
      </c>
      <c r="B243" s="1" t="s">
        <v>14</v>
      </c>
      <c r="C243" s="2">
        <v>43458</v>
      </c>
      <c r="D243" s="1">
        <v>105.35</v>
      </c>
      <c r="E243" s="1">
        <v>105.45</v>
      </c>
      <c r="F243" s="1">
        <v>105.45</v>
      </c>
      <c r="G243" s="1">
        <v>103.75</v>
      </c>
      <c r="H243" s="1">
        <v>104.35</v>
      </c>
      <c r="I243" s="1">
        <v>104.6</v>
      </c>
      <c r="J243" s="1">
        <v>104.47</v>
      </c>
      <c r="K243" s="1">
        <v>9663127</v>
      </c>
      <c r="L243" s="1">
        <v>1009525224</v>
      </c>
      <c r="M243" s="1">
        <v>39009</v>
      </c>
      <c r="N243" s="3">
        <f>IF(ISERR(LN(Table1[[#This Row],[Close Price]]/I242)),"-",LN(Table1[[#This Row],[Close Price]]/I242))</f>
        <v>-7.1445886193755607E-3</v>
      </c>
    </row>
    <row r="244" spans="1:14" x14ac:dyDescent="0.3">
      <c r="A244" s="1" t="s">
        <v>13</v>
      </c>
      <c r="B244" s="1" t="s">
        <v>14</v>
      </c>
      <c r="C244" s="2">
        <v>43460</v>
      </c>
      <c r="D244" s="1">
        <v>104.6</v>
      </c>
      <c r="E244" s="1">
        <v>104</v>
      </c>
      <c r="F244" s="1">
        <v>104.3</v>
      </c>
      <c r="G244" s="1">
        <v>102</v>
      </c>
      <c r="H244" s="1">
        <v>103.9</v>
      </c>
      <c r="I244" s="1">
        <v>103.9</v>
      </c>
      <c r="J244" s="1">
        <v>103.29</v>
      </c>
      <c r="K244" s="1">
        <v>10559085</v>
      </c>
      <c r="L244" s="1">
        <v>1090634738.5</v>
      </c>
      <c r="M244" s="1">
        <v>47352</v>
      </c>
      <c r="N244" s="3">
        <f>IF(ISERR(LN(Table1[[#This Row],[Close Price]]/I243)),"-",LN(Table1[[#This Row],[Close Price]]/I243))</f>
        <v>-6.7146535256407576E-3</v>
      </c>
    </row>
    <row r="245" spans="1:14" x14ac:dyDescent="0.3">
      <c r="A245" s="1" t="s">
        <v>13</v>
      </c>
      <c r="B245" s="1" t="s">
        <v>14</v>
      </c>
      <c r="C245" s="2">
        <v>43461</v>
      </c>
      <c r="D245" s="1">
        <v>103.9</v>
      </c>
      <c r="E245" s="1">
        <v>104.8</v>
      </c>
      <c r="F245" s="1">
        <v>105</v>
      </c>
      <c r="G245" s="1">
        <v>102.7</v>
      </c>
      <c r="H245" s="1">
        <v>103</v>
      </c>
      <c r="I245" s="1">
        <v>103</v>
      </c>
      <c r="J245" s="1">
        <v>103.8</v>
      </c>
      <c r="K245" s="1">
        <v>10605851</v>
      </c>
      <c r="L245" s="1">
        <v>1100837812.8499999</v>
      </c>
      <c r="M245" s="1">
        <v>43241</v>
      </c>
      <c r="N245" s="3">
        <f>IF(ISERR(LN(Table1[[#This Row],[Close Price]]/I244)),"-",LN(Table1[[#This Row],[Close Price]]/I244))</f>
        <v>-8.6999098755460181E-3</v>
      </c>
    </row>
    <row r="246" spans="1:14" x14ac:dyDescent="0.3">
      <c r="A246" s="1" t="s">
        <v>13</v>
      </c>
      <c r="B246" s="1" t="s">
        <v>14</v>
      </c>
      <c r="C246" s="2">
        <v>43462</v>
      </c>
      <c r="D246" s="1">
        <v>103</v>
      </c>
      <c r="E246" s="1">
        <v>103.05</v>
      </c>
      <c r="F246" s="1">
        <v>104.4</v>
      </c>
      <c r="G246" s="1">
        <v>102.55</v>
      </c>
      <c r="H246" s="1">
        <v>102.95</v>
      </c>
      <c r="I246" s="1">
        <v>102.75</v>
      </c>
      <c r="J246" s="1">
        <v>103.36</v>
      </c>
      <c r="K246" s="1">
        <v>12224599</v>
      </c>
      <c r="L246" s="1">
        <v>1263528191.0999999</v>
      </c>
      <c r="M246" s="1">
        <v>43456</v>
      </c>
      <c r="N246" s="3">
        <f>IF(ISERR(LN(Table1[[#This Row],[Close Price]]/I245)),"-",LN(Table1[[#This Row],[Close Price]]/I245))</f>
        <v>-2.4301348532917819E-3</v>
      </c>
    </row>
    <row r="247" spans="1:14" x14ac:dyDescent="0.3">
      <c r="A247" s="1" t="s">
        <v>13</v>
      </c>
      <c r="B247" s="1" t="s">
        <v>14</v>
      </c>
      <c r="C247" s="2">
        <v>43465</v>
      </c>
      <c r="D247" s="1">
        <v>102.75</v>
      </c>
      <c r="E247" s="1">
        <v>103.9</v>
      </c>
      <c r="F247" s="1">
        <v>103.9</v>
      </c>
      <c r="G247" s="1">
        <v>102.2</v>
      </c>
      <c r="H247" s="1">
        <v>102.5</v>
      </c>
      <c r="I247" s="1">
        <v>102.5</v>
      </c>
      <c r="J247" s="1">
        <v>102.96</v>
      </c>
      <c r="K247" s="1">
        <v>11768308</v>
      </c>
      <c r="L247" s="1">
        <v>1211616149.8</v>
      </c>
      <c r="M247" s="1">
        <v>58876</v>
      </c>
      <c r="N247" s="3">
        <f>IF(ISERR(LN(Table1[[#This Row],[Close Price]]/I246)),"-",LN(Table1[[#This Row],[Close Price]]/I246))</f>
        <v>-2.4360547978811158E-3</v>
      </c>
    </row>
    <row r="248" spans="1:14" x14ac:dyDescent="0.3">
      <c r="A248" s="1" t="s">
        <v>13</v>
      </c>
      <c r="B248" s="1" t="s">
        <v>14</v>
      </c>
      <c r="C248" s="2">
        <v>43466</v>
      </c>
      <c r="D248" s="1">
        <v>102.5</v>
      </c>
      <c r="E248" s="1">
        <v>102.85</v>
      </c>
      <c r="F248" s="1">
        <v>102.9</v>
      </c>
      <c r="G248" s="1">
        <v>100.85</v>
      </c>
      <c r="H248" s="1">
        <v>102.6</v>
      </c>
      <c r="I248" s="1">
        <v>102.5</v>
      </c>
      <c r="J248" s="1">
        <v>101.92</v>
      </c>
      <c r="K248" s="1">
        <v>13384173</v>
      </c>
      <c r="L248" s="1">
        <v>1364125168.3499999</v>
      </c>
      <c r="M248" s="1">
        <v>54366</v>
      </c>
      <c r="N248" s="3">
        <f>IF(ISERR(LN(Table1[[#This Row],[Close Price]]/I247)),"-",LN(Table1[[#This Row],[Close Price]]/I247))</f>
        <v>0</v>
      </c>
    </row>
    <row r="249" spans="1:14" x14ac:dyDescent="0.3">
      <c r="A249" s="1" t="s">
        <v>13</v>
      </c>
      <c r="B249" s="1" t="s">
        <v>14</v>
      </c>
      <c r="C249" s="2">
        <v>43467</v>
      </c>
      <c r="D249" s="1">
        <v>102.5</v>
      </c>
      <c r="E249" s="1">
        <v>102.05</v>
      </c>
      <c r="F249" s="1">
        <v>102.3</v>
      </c>
      <c r="G249" s="1">
        <v>99</v>
      </c>
      <c r="H249" s="1">
        <v>100.05</v>
      </c>
      <c r="I249" s="1">
        <v>99.95</v>
      </c>
      <c r="J249" s="1">
        <v>100.31</v>
      </c>
      <c r="K249" s="1">
        <v>40123864</v>
      </c>
      <c r="L249" s="1">
        <v>4024918432.0999999</v>
      </c>
      <c r="M249" s="1">
        <v>145318</v>
      </c>
      <c r="N249" s="3">
        <f>IF(ISERR(LN(Table1[[#This Row],[Close Price]]/I248)),"-",LN(Table1[[#This Row],[Close Price]]/I248))</f>
        <v>-2.5192737632053822E-2</v>
      </c>
    </row>
    <row r="250" spans="1:14" x14ac:dyDescent="0.3">
      <c r="A250" s="1" t="s">
        <v>13</v>
      </c>
      <c r="B250" s="1" t="s">
        <v>14</v>
      </c>
      <c r="C250" s="2">
        <v>43468</v>
      </c>
      <c r="D250" s="1">
        <v>99.95</v>
      </c>
      <c r="E250" s="1">
        <v>99.75</v>
      </c>
      <c r="F250" s="1">
        <v>100.3</v>
      </c>
      <c r="G250" s="1">
        <v>97.9</v>
      </c>
      <c r="H250" s="1">
        <v>98.25</v>
      </c>
      <c r="I250" s="1">
        <v>98.15</v>
      </c>
      <c r="J250" s="1">
        <v>98.73</v>
      </c>
      <c r="K250" s="1">
        <v>24374807</v>
      </c>
      <c r="L250" s="1">
        <v>2406510394.1500001</v>
      </c>
      <c r="M250" s="1">
        <v>115240</v>
      </c>
      <c r="N250" s="3">
        <f>IF(ISERR(LN(Table1[[#This Row],[Close Price]]/I249)),"-",LN(Table1[[#This Row],[Close Price]]/I249))</f>
        <v>-1.8173140223938941E-2</v>
      </c>
    </row>
    <row r="251" spans="1:14" x14ac:dyDescent="0.3">
      <c r="A251" s="1" t="s">
        <v>13</v>
      </c>
      <c r="B251" s="1" t="s">
        <v>14</v>
      </c>
      <c r="C251" s="2">
        <v>43469</v>
      </c>
      <c r="D251" s="1">
        <v>98.15</v>
      </c>
      <c r="E251" s="1">
        <v>98.15</v>
      </c>
      <c r="F251" s="1">
        <v>98.75</v>
      </c>
      <c r="G251" s="1">
        <v>96</v>
      </c>
      <c r="H251" s="1">
        <v>96.7</v>
      </c>
      <c r="I251" s="1">
        <v>96.8</v>
      </c>
      <c r="J251" s="1">
        <v>96.83</v>
      </c>
      <c r="K251" s="1">
        <v>24533568</v>
      </c>
      <c r="L251" s="1">
        <v>2375482028.8499999</v>
      </c>
      <c r="M251" s="1">
        <v>92806</v>
      </c>
      <c r="N251" s="3">
        <f>IF(ISERR(LN(Table1[[#This Row],[Close Price]]/I250)),"-",LN(Table1[[#This Row],[Close Price]]/I250))</f>
        <v>-1.384992643993881E-2</v>
      </c>
    </row>
    <row r="252" spans="1:14" x14ac:dyDescent="0.3">
      <c r="A252" s="1" t="s">
        <v>13</v>
      </c>
      <c r="B252" s="1" t="s">
        <v>14</v>
      </c>
      <c r="C252" s="2">
        <v>43472</v>
      </c>
      <c r="D252" s="1">
        <v>96.8</v>
      </c>
      <c r="E252" s="1">
        <v>98</v>
      </c>
      <c r="F252" s="1">
        <v>98.05</v>
      </c>
      <c r="G252" s="1">
        <v>93.05</v>
      </c>
      <c r="H252" s="1">
        <v>93.25</v>
      </c>
      <c r="I252" s="1">
        <v>93.45</v>
      </c>
      <c r="J252" s="1">
        <v>94.81</v>
      </c>
      <c r="K252" s="1">
        <v>34348346</v>
      </c>
      <c r="L252" s="1">
        <v>3256430425.8000002</v>
      </c>
      <c r="M252" s="1">
        <v>137211</v>
      </c>
      <c r="N252" s="3">
        <f>IF(ISERR(LN(Table1[[#This Row],[Close Price]]/I251)),"-",LN(Table1[[#This Row],[Close Price]]/I251))</f>
        <v>-3.5220460380959447E-2</v>
      </c>
    </row>
    <row r="253" spans="1:14" x14ac:dyDescent="0.3">
      <c r="A253" s="1" t="s">
        <v>13</v>
      </c>
      <c r="B253" s="1" t="s">
        <v>14</v>
      </c>
      <c r="C253" s="2">
        <v>43473</v>
      </c>
      <c r="D253" s="1">
        <v>93.45</v>
      </c>
      <c r="E253" s="1">
        <v>93.2</v>
      </c>
      <c r="F253" s="1">
        <v>94.15</v>
      </c>
      <c r="G253" s="1">
        <v>92.45</v>
      </c>
      <c r="H253" s="1">
        <v>93.05</v>
      </c>
      <c r="I253" s="1">
        <v>93.05</v>
      </c>
      <c r="J253" s="1">
        <v>93.22</v>
      </c>
      <c r="K253" s="1">
        <v>30663741</v>
      </c>
      <c r="L253" s="1">
        <v>2858605200.1500001</v>
      </c>
      <c r="M253" s="1">
        <v>90127</v>
      </c>
      <c r="N253" s="3">
        <f>IF(ISERR(LN(Table1[[#This Row],[Close Price]]/I252)),"-",LN(Table1[[#This Row],[Close Price]]/I252))</f>
        <v>-4.2895508133121204E-3</v>
      </c>
    </row>
    <row r="254" spans="1:14" x14ac:dyDescent="0.3">
      <c r="A254" s="1" t="s">
        <v>13</v>
      </c>
      <c r="B254" s="1" t="s">
        <v>14</v>
      </c>
      <c r="C254" s="2">
        <v>43474</v>
      </c>
      <c r="D254" s="1">
        <v>93.05</v>
      </c>
      <c r="E254" s="1">
        <v>94.2</v>
      </c>
      <c r="F254" s="1">
        <v>95.6</v>
      </c>
      <c r="G254" s="1">
        <v>93.35</v>
      </c>
      <c r="H254" s="1">
        <v>94.55</v>
      </c>
      <c r="I254" s="1">
        <v>94.45</v>
      </c>
      <c r="J254" s="1">
        <v>94.66</v>
      </c>
      <c r="K254" s="1">
        <v>27548584</v>
      </c>
      <c r="L254" s="1">
        <v>2607788483.3499999</v>
      </c>
      <c r="M254" s="1">
        <v>105348</v>
      </c>
      <c r="N254" s="3">
        <f>IF(ISERR(LN(Table1[[#This Row],[Close Price]]/I253)),"-",LN(Table1[[#This Row],[Close Price]]/I253))</f>
        <v>1.4933610859258916E-2</v>
      </c>
    </row>
    <row r="255" spans="1:14" x14ac:dyDescent="0.3">
      <c r="A255" s="1" t="s">
        <v>13</v>
      </c>
      <c r="B255" s="1" t="s">
        <v>14</v>
      </c>
      <c r="C255" s="2">
        <v>43475</v>
      </c>
      <c r="D255" s="1">
        <v>94.45</v>
      </c>
      <c r="E255" s="1">
        <v>96.6</v>
      </c>
      <c r="F255" s="1">
        <v>96.6</v>
      </c>
      <c r="G255" s="1">
        <v>94.8</v>
      </c>
      <c r="H255" s="1">
        <v>95.1</v>
      </c>
      <c r="I255" s="1">
        <v>95</v>
      </c>
      <c r="J255" s="1">
        <v>95.48</v>
      </c>
      <c r="K255" s="1">
        <v>32312717</v>
      </c>
      <c r="L255" s="1">
        <v>3085193692.3000002</v>
      </c>
      <c r="M255" s="1">
        <v>118673</v>
      </c>
      <c r="N255" s="3">
        <f>IF(ISERR(LN(Table1[[#This Row],[Close Price]]/I254)),"-",LN(Table1[[#This Row],[Close Price]]/I254))</f>
        <v>5.8062976530222875E-3</v>
      </c>
    </row>
    <row r="256" spans="1:14" x14ac:dyDescent="0.3">
      <c r="A256" s="1" t="s">
        <v>13</v>
      </c>
      <c r="B256" s="1" t="s">
        <v>14</v>
      </c>
      <c r="C256" s="2">
        <v>43476</v>
      </c>
      <c r="D256" s="1">
        <v>95</v>
      </c>
      <c r="E256" s="1">
        <v>95.15</v>
      </c>
      <c r="F256" s="1">
        <v>95.45</v>
      </c>
      <c r="G256" s="1">
        <v>93.7</v>
      </c>
      <c r="H256" s="1">
        <v>94.15</v>
      </c>
      <c r="I256" s="1">
        <v>94.3</v>
      </c>
      <c r="J256" s="1">
        <v>94.23</v>
      </c>
      <c r="K256" s="1">
        <v>14986175</v>
      </c>
      <c r="L256" s="1">
        <v>1412217552.6500001</v>
      </c>
      <c r="M256" s="1">
        <v>63309</v>
      </c>
      <c r="N256" s="3">
        <f>IF(ISERR(LN(Table1[[#This Row],[Close Price]]/I255)),"-",LN(Table1[[#This Row],[Close Price]]/I255))</f>
        <v>-7.3957019611290246E-3</v>
      </c>
    </row>
    <row r="257" spans="1:14" x14ac:dyDescent="0.3">
      <c r="A257" s="1" t="s">
        <v>13</v>
      </c>
      <c r="B257" s="1" t="s">
        <v>14</v>
      </c>
      <c r="C257" s="2">
        <v>43479</v>
      </c>
      <c r="D257" s="1">
        <v>94.3</v>
      </c>
      <c r="E257" s="1">
        <v>94.3</v>
      </c>
      <c r="F257" s="1">
        <v>94.3</v>
      </c>
      <c r="G257" s="1">
        <v>92.7</v>
      </c>
      <c r="H257" s="1">
        <v>93.55</v>
      </c>
      <c r="I257" s="1">
        <v>93.5</v>
      </c>
      <c r="J257" s="1">
        <v>93.32</v>
      </c>
      <c r="K257" s="1">
        <v>12855740</v>
      </c>
      <c r="L257" s="1">
        <v>1199713285.3</v>
      </c>
      <c r="M257" s="1">
        <v>58234</v>
      </c>
      <c r="N257" s="3">
        <f>IF(ISERR(LN(Table1[[#This Row],[Close Price]]/I256)),"-",LN(Table1[[#This Row],[Close Price]]/I256))</f>
        <v>-8.5197533447704116E-3</v>
      </c>
    </row>
    <row r="258" spans="1:14" x14ac:dyDescent="0.3">
      <c r="A258" s="1" t="s">
        <v>13</v>
      </c>
      <c r="B258" s="1" t="s">
        <v>14</v>
      </c>
      <c r="C258" s="2">
        <v>43480</v>
      </c>
      <c r="D258" s="1">
        <v>93.5</v>
      </c>
      <c r="E258" s="1">
        <v>93.5</v>
      </c>
      <c r="F258" s="1">
        <v>94.45</v>
      </c>
      <c r="G258" s="1">
        <v>93.25</v>
      </c>
      <c r="H258" s="1">
        <v>93.75</v>
      </c>
      <c r="I258" s="1">
        <v>93.6</v>
      </c>
      <c r="J258" s="1">
        <v>93.66</v>
      </c>
      <c r="K258" s="1">
        <v>11106564</v>
      </c>
      <c r="L258" s="1">
        <v>1040273465.15</v>
      </c>
      <c r="M258" s="1">
        <v>43911</v>
      </c>
      <c r="N258" s="3">
        <f>IF(ISERR(LN(Table1[[#This Row],[Close Price]]/I257)),"-",LN(Table1[[#This Row],[Close Price]]/I257))</f>
        <v>1.0689471889049637E-3</v>
      </c>
    </row>
    <row r="259" spans="1:14" x14ac:dyDescent="0.3">
      <c r="A259" s="1" t="s">
        <v>13</v>
      </c>
      <c r="B259" s="1" t="s">
        <v>14</v>
      </c>
      <c r="C259" s="2">
        <v>43481</v>
      </c>
      <c r="D259" s="1">
        <v>93.6</v>
      </c>
      <c r="E259" s="1">
        <v>93.5</v>
      </c>
      <c r="F259" s="1">
        <v>94.3</v>
      </c>
      <c r="G259" s="1">
        <v>93.45</v>
      </c>
      <c r="H259" s="1">
        <v>94.1</v>
      </c>
      <c r="I259" s="1">
        <v>93.95</v>
      </c>
      <c r="J259" s="1">
        <v>93.89</v>
      </c>
      <c r="K259" s="1">
        <v>10035208</v>
      </c>
      <c r="L259" s="1">
        <v>942214793.20000005</v>
      </c>
      <c r="M259" s="1">
        <v>41243</v>
      </c>
      <c r="N259" s="3">
        <f>IF(ISERR(LN(Table1[[#This Row],[Close Price]]/I258)),"-",LN(Table1[[#This Row],[Close Price]]/I258))</f>
        <v>3.7323423759279455E-3</v>
      </c>
    </row>
    <row r="260" spans="1:14" x14ac:dyDescent="0.3">
      <c r="A260" s="1" t="s">
        <v>13</v>
      </c>
      <c r="B260" s="1" t="s">
        <v>14</v>
      </c>
      <c r="C260" s="2">
        <v>43482</v>
      </c>
      <c r="D260" s="1">
        <v>93.95</v>
      </c>
      <c r="E260" s="1">
        <v>94.15</v>
      </c>
      <c r="F260" s="1">
        <v>94.45</v>
      </c>
      <c r="G260" s="1">
        <v>93.05</v>
      </c>
      <c r="H260" s="1">
        <v>93.35</v>
      </c>
      <c r="I260" s="1">
        <v>93.25</v>
      </c>
      <c r="J260" s="1">
        <v>93.47</v>
      </c>
      <c r="K260" s="1">
        <v>8949001</v>
      </c>
      <c r="L260" s="1">
        <v>836492046.79999995</v>
      </c>
      <c r="M260" s="1">
        <v>37109</v>
      </c>
      <c r="N260" s="3">
        <f>IF(ISERR(LN(Table1[[#This Row],[Close Price]]/I259)),"-",LN(Table1[[#This Row],[Close Price]]/I259))</f>
        <v>-7.4786673355494585E-3</v>
      </c>
    </row>
    <row r="261" spans="1:14" x14ac:dyDescent="0.3">
      <c r="A261" s="1" t="s">
        <v>13</v>
      </c>
      <c r="B261" s="1" t="s">
        <v>14</v>
      </c>
      <c r="C261" s="2">
        <v>43483</v>
      </c>
      <c r="D261" s="1">
        <v>93.25</v>
      </c>
      <c r="E261" s="1">
        <v>93.35</v>
      </c>
      <c r="F261" s="1">
        <v>93.55</v>
      </c>
      <c r="G261" s="1">
        <v>92</v>
      </c>
      <c r="H261" s="1">
        <v>92.4</v>
      </c>
      <c r="I261" s="1">
        <v>92.3</v>
      </c>
      <c r="J261" s="1">
        <v>92.53</v>
      </c>
      <c r="K261" s="1">
        <v>10880766</v>
      </c>
      <c r="L261" s="1">
        <v>1006782868.65</v>
      </c>
      <c r="M261" s="1">
        <v>46840</v>
      </c>
      <c r="N261" s="3">
        <f>IF(ISERR(LN(Table1[[#This Row],[Close Price]]/I260)),"-",LN(Table1[[#This Row],[Close Price]]/I260))</f>
        <v>-1.0239917015118479E-2</v>
      </c>
    </row>
    <row r="262" spans="1:14" x14ac:dyDescent="0.3">
      <c r="A262" s="1" t="s">
        <v>13</v>
      </c>
      <c r="B262" s="1" t="s">
        <v>14</v>
      </c>
      <c r="C262" s="2">
        <v>43486</v>
      </c>
      <c r="D262" s="1">
        <v>92.3</v>
      </c>
      <c r="E262" s="1">
        <v>92.35</v>
      </c>
      <c r="F262" s="1">
        <v>92.6</v>
      </c>
      <c r="G262" s="1">
        <v>90.35</v>
      </c>
      <c r="H262" s="1">
        <v>90.6</v>
      </c>
      <c r="I262" s="1">
        <v>90.6</v>
      </c>
      <c r="J262" s="1">
        <v>91.57</v>
      </c>
      <c r="K262" s="1">
        <v>11361469</v>
      </c>
      <c r="L262" s="1">
        <v>1040334271.8</v>
      </c>
      <c r="M262" s="1">
        <v>51780</v>
      </c>
      <c r="N262" s="3">
        <f>IF(ISERR(LN(Table1[[#This Row],[Close Price]]/I261)),"-",LN(Table1[[#This Row],[Close Price]]/I261))</f>
        <v>-1.8589928459872836E-2</v>
      </c>
    </row>
    <row r="263" spans="1:14" x14ac:dyDescent="0.3">
      <c r="A263" s="1" t="s">
        <v>13</v>
      </c>
      <c r="B263" s="1" t="s">
        <v>14</v>
      </c>
      <c r="C263" s="2">
        <v>43487</v>
      </c>
      <c r="D263" s="1">
        <v>90.6</v>
      </c>
      <c r="E263" s="1">
        <v>89.25</v>
      </c>
      <c r="F263" s="1">
        <v>89.4</v>
      </c>
      <c r="G263" s="1">
        <v>86.5</v>
      </c>
      <c r="H263" s="1">
        <v>87.9</v>
      </c>
      <c r="I263" s="1">
        <v>87.95</v>
      </c>
      <c r="J263" s="1">
        <v>87.63</v>
      </c>
      <c r="K263" s="1">
        <v>28973401</v>
      </c>
      <c r="L263" s="1">
        <v>2538946237.25</v>
      </c>
      <c r="M263" s="1">
        <v>125616</v>
      </c>
      <c r="N263" s="3">
        <f>IF(ISERR(LN(Table1[[#This Row],[Close Price]]/I262)),"-",LN(Table1[[#This Row],[Close Price]]/I262))</f>
        <v>-2.9685741865366336E-2</v>
      </c>
    </row>
    <row r="264" spans="1:14" x14ac:dyDescent="0.3">
      <c r="A264" s="1" t="s">
        <v>13</v>
      </c>
      <c r="B264" s="1" t="s">
        <v>14</v>
      </c>
      <c r="C264" s="2">
        <v>43488</v>
      </c>
      <c r="D264" s="1">
        <v>87.95</v>
      </c>
      <c r="E264" s="1">
        <v>87.9</v>
      </c>
      <c r="F264" s="1">
        <v>89.5</v>
      </c>
      <c r="G264" s="1">
        <v>87.2</v>
      </c>
      <c r="H264" s="1">
        <v>88.8</v>
      </c>
      <c r="I264" s="1">
        <v>89.15</v>
      </c>
      <c r="J264" s="1">
        <v>88.75</v>
      </c>
      <c r="K264" s="1">
        <v>13463017</v>
      </c>
      <c r="L264" s="1">
        <v>1194859864.4000001</v>
      </c>
      <c r="M264" s="1">
        <v>52178</v>
      </c>
      <c r="N264" s="3">
        <f>IF(ISERR(LN(Table1[[#This Row],[Close Price]]/I263)),"-",LN(Table1[[#This Row],[Close Price]]/I263))</f>
        <v>1.3551873125582278E-2</v>
      </c>
    </row>
    <row r="265" spans="1:14" x14ac:dyDescent="0.3">
      <c r="A265" s="1" t="s">
        <v>13</v>
      </c>
      <c r="B265" s="1" t="s">
        <v>14</v>
      </c>
      <c r="C265" s="2">
        <v>43489</v>
      </c>
      <c r="D265" s="1">
        <v>89.15</v>
      </c>
      <c r="E265" s="1">
        <v>89.15</v>
      </c>
      <c r="F265" s="1">
        <v>89.25</v>
      </c>
      <c r="G265" s="1">
        <v>84.5</v>
      </c>
      <c r="H265" s="1">
        <v>84.7</v>
      </c>
      <c r="I265" s="1">
        <v>84.8</v>
      </c>
      <c r="J265" s="1">
        <v>85.85</v>
      </c>
      <c r="K265" s="1">
        <v>31366207</v>
      </c>
      <c r="L265" s="1">
        <v>2692736050.8499999</v>
      </c>
      <c r="M265" s="1">
        <v>108857</v>
      </c>
      <c r="N265" s="3">
        <f>IF(ISERR(LN(Table1[[#This Row],[Close Price]]/I264)),"-",LN(Table1[[#This Row],[Close Price]]/I264))</f>
        <v>-5.0024801511292113E-2</v>
      </c>
    </row>
    <row r="266" spans="1:14" x14ac:dyDescent="0.3">
      <c r="A266" s="1" t="s">
        <v>13</v>
      </c>
      <c r="B266" s="1" t="s">
        <v>14</v>
      </c>
      <c r="C266" s="2">
        <v>43490</v>
      </c>
      <c r="D266" s="1">
        <v>84.8</v>
      </c>
      <c r="E266" s="1">
        <v>85.3</v>
      </c>
      <c r="F266" s="1">
        <v>85.85</v>
      </c>
      <c r="G266" s="1">
        <v>82.2</v>
      </c>
      <c r="H266" s="1">
        <v>82.3</v>
      </c>
      <c r="I266" s="1">
        <v>82.6</v>
      </c>
      <c r="J266" s="1">
        <v>83.84</v>
      </c>
      <c r="K266" s="1">
        <v>24874754</v>
      </c>
      <c r="L266" s="1">
        <v>2085537804.7</v>
      </c>
      <c r="M266" s="1">
        <v>94450</v>
      </c>
      <c r="N266" s="3">
        <f>IF(ISERR(LN(Table1[[#This Row],[Close Price]]/I265)),"-",LN(Table1[[#This Row],[Close Price]]/I265))</f>
        <v>-2.6285862270925085E-2</v>
      </c>
    </row>
    <row r="267" spans="1:14" x14ac:dyDescent="0.3">
      <c r="A267" s="1" t="s">
        <v>13</v>
      </c>
      <c r="B267" s="1" t="s">
        <v>14</v>
      </c>
      <c r="C267" s="2">
        <v>43493</v>
      </c>
      <c r="D267" s="1">
        <v>82.6</v>
      </c>
      <c r="E267" s="1">
        <v>82.6</v>
      </c>
      <c r="F267" s="1">
        <v>83.5</v>
      </c>
      <c r="G267" s="1">
        <v>80.8</v>
      </c>
      <c r="H267" s="1">
        <v>83.3</v>
      </c>
      <c r="I267" s="1">
        <v>83</v>
      </c>
      <c r="J267" s="1">
        <v>82.34</v>
      </c>
      <c r="K267" s="1">
        <v>20419146</v>
      </c>
      <c r="L267" s="1">
        <v>1681296456.3499999</v>
      </c>
      <c r="M267" s="1">
        <v>77626</v>
      </c>
      <c r="N267" s="3">
        <f>IF(ISERR(LN(Table1[[#This Row],[Close Price]]/I266)),"-",LN(Table1[[#This Row],[Close Price]]/I266))</f>
        <v>4.8309272696655924E-3</v>
      </c>
    </row>
    <row r="268" spans="1:14" x14ac:dyDescent="0.3">
      <c r="A268" s="1" t="s">
        <v>13</v>
      </c>
      <c r="B268" s="1" t="s">
        <v>14</v>
      </c>
      <c r="C268" s="2">
        <v>43494</v>
      </c>
      <c r="D268" s="1">
        <v>83</v>
      </c>
      <c r="E268" s="1">
        <v>83</v>
      </c>
      <c r="F268" s="1">
        <v>83.6</v>
      </c>
      <c r="G268" s="1">
        <v>81.650000000000006</v>
      </c>
      <c r="H268" s="1">
        <v>82.6</v>
      </c>
      <c r="I268" s="1">
        <v>82.3</v>
      </c>
      <c r="J268" s="1">
        <v>82.54</v>
      </c>
      <c r="K268" s="1">
        <v>23195132</v>
      </c>
      <c r="L268" s="1">
        <v>1914541353.05</v>
      </c>
      <c r="M268" s="1">
        <v>86292</v>
      </c>
      <c r="N268" s="3">
        <f>IF(ISERR(LN(Table1[[#This Row],[Close Price]]/I267)),"-",LN(Table1[[#This Row],[Close Price]]/I267))</f>
        <v>-8.469500113573834E-3</v>
      </c>
    </row>
    <row r="269" spans="1:14" x14ac:dyDescent="0.3">
      <c r="A269" s="1" t="s">
        <v>13</v>
      </c>
      <c r="B269" s="1" t="s">
        <v>14</v>
      </c>
      <c r="C269" s="2">
        <v>43495</v>
      </c>
      <c r="D269" s="1">
        <v>82.3</v>
      </c>
      <c r="E269" s="1">
        <v>82.5</v>
      </c>
      <c r="F269" s="1">
        <v>83.05</v>
      </c>
      <c r="G269" s="1">
        <v>80.7</v>
      </c>
      <c r="H269" s="1">
        <v>80.8</v>
      </c>
      <c r="I269" s="1">
        <v>80.95</v>
      </c>
      <c r="J269" s="1">
        <v>81.42</v>
      </c>
      <c r="K269" s="1">
        <v>17250863</v>
      </c>
      <c r="L269" s="1">
        <v>1404595533.5999999</v>
      </c>
      <c r="M269" s="1">
        <v>85088</v>
      </c>
      <c r="N269" s="3">
        <f>IF(ISERR(LN(Table1[[#This Row],[Close Price]]/I268)),"-",LN(Table1[[#This Row],[Close Price]]/I268))</f>
        <v>-1.6539427559379916E-2</v>
      </c>
    </row>
    <row r="270" spans="1:14" x14ac:dyDescent="0.3">
      <c r="A270" s="1" t="s">
        <v>13</v>
      </c>
      <c r="B270" s="1" t="s">
        <v>14</v>
      </c>
      <c r="C270" s="2">
        <v>43496</v>
      </c>
      <c r="D270" s="1">
        <v>80.95</v>
      </c>
      <c r="E270" s="1">
        <v>81.3</v>
      </c>
      <c r="F270" s="1">
        <v>82.2</v>
      </c>
      <c r="G270" s="1">
        <v>79.55</v>
      </c>
      <c r="H270" s="1">
        <v>81.599999999999994</v>
      </c>
      <c r="I270" s="1">
        <v>81.3</v>
      </c>
      <c r="J270" s="1">
        <v>81.069999999999993</v>
      </c>
      <c r="K270" s="1">
        <v>36294901</v>
      </c>
      <c r="L270" s="1">
        <v>2942446999.25</v>
      </c>
      <c r="M270" s="1">
        <v>99490</v>
      </c>
      <c r="N270" s="3">
        <f>IF(ISERR(LN(Table1[[#This Row],[Close Price]]/I269)),"-",LN(Table1[[#This Row],[Close Price]]/I269))</f>
        <v>4.3143364301207248E-3</v>
      </c>
    </row>
    <row r="271" spans="1:14" x14ac:dyDescent="0.3">
      <c r="A271" s="1" t="s">
        <v>13</v>
      </c>
      <c r="B271" s="1" t="s">
        <v>14</v>
      </c>
      <c r="C271" s="2">
        <v>43497</v>
      </c>
      <c r="D271" s="1">
        <v>81.3</v>
      </c>
      <c r="E271" s="1">
        <v>81.75</v>
      </c>
      <c r="F271" s="1">
        <v>87.2</v>
      </c>
      <c r="G271" s="1">
        <v>80.849999999999994</v>
      </c>
      <c r="H271" s="1">
        <v>84.2</v>
      </c>
      <c r="I271" s="1">
        <v>83.55</v>
      </c>
      <c r="J271" s="1">
        <v>84.69</v>
      </c>
      <c r="K271" s="1">
        <v>65021097</v>
      </c>
      <c r="L271" s="1">
        <v>5506803281.25</v>
      </c>
      <c r="M271" s="1">
        <v>192210</v>
      </c>
      <c r="N271" s="3">
        <f>IF(ISERR(LN(Table1[[#This Row],[Close Price]]/I270)),"-",LN(Table1[[#This Row],[Close Price]]/I270))</f>
        <v>2.729923848763777E-2</v>
      </c>
    </row>
    <row r="272" spans="1:14" x14ac:dyDescent="0.3">
      <c r="A272" s="1" t="s">
        <v>13</v>
      </c>
      <c r="B272" s="1" t="s">
        <v>14</v>
      </c>
      <c r="C272" s="2">
        <v>43500</v>
      </c>
      <c r="D272" s="1">
        <v>83.55</v>
      </c>
      <c r="E272" s="1">
        <v>84.1</v>
      </c>
      <c r="F272" s="1">
        <v>84.3</v>
      </c>
      <c r="G272" s="1">
        <v>81.55</v>
      </c>
      <c r="H272" s="1">
        <v>82.05</v>
      </c>
      <c r="I272" s="1">
        <v>82.3</v>
      </c>
      <c r="J272" s="1">
        <v>82.59</v>
      </c>
      <c r="K272" s="1">
        <v>17072907</v>
      </c>
      <c r="L272" s="1">
        <v>1410014260.45</v>
      </c>
      <c r="M272" s="1">
        <v>65491</v>
      </c>
      <c r="N272" s="3">
        <f>IF(ISERR(LN(Table1[[#This Row],[Close Price]]/I271)),"-",LN(Table1[[#This Row],[Close Price]]/I271))</f>
        <v>-1.5074147358378647E-2</v>
      </c>
    </row>
    <row r="273" spans="1:14" x14ac:dyDescent="0.3">
      <c r="A273" s="1" t="s">
        <v>13</v>
      </c>
      <c r="B273" s="1" t="s">
        <v>14</v>
      </c>
      <c r="C273" s="2">
        <v>43501</v>
      </c>
      <c r="D273" s="1">
        <v>82.3</v>
      </c>
      <c r="E273" s="1">
        <v>82</v>
      </c>
      <c r="F273" s="1">
        <v>83.4</v>
      </c>
      <c r="G273" s="1">
        <v>81.2</v>
      </c>
      <c r="H273" s="1">
        <v>82.25</v>
      </c>
      <c r="I273" s="1">
        <v>82.15</v>
      </c>
      <c r="J273" s="1">
        <v>82.41</v>
      </c>
      <c r="K273" s="1">
        <v>16979058</v>
      </c>
      <c r="L273" s="1">
        <v>1399289462.5</v>
      </c>
      <c r="M273" s="1">
        <v>60235</v>
      </c>
      <c r="N273" s="3">
        <f>IF(ISERR(LN(Table1[[#This Row],[Close Price]]/I272)),"-",LN(Table1[[#This Row],[Close Price]]/I272))</f>
        <v>-1.824263199746959E-3</v>
      </c>
    </row>
    <row r="274" spans="1:14" x14ac:dyDescent="0.3">
      <c r="A274" s="1" t="s">
        <v>13</v>
      </c>
      <c r="B274" s="1" t="s">
        <v>14</v>
      </c>
      <c r="C274" s="2">
        <v>43502</v>
      </c>
      <c r="D274" s="1">
        <v>82.15</v>
      </c>
      <c r="E274" s="1">
        <v>82.3</v>
      </c>
      <c r="F274" s="1">
        <v>83.15</v>
      </c>
      <c r="G274" s="1">
        <v>80.5</v>
      </c>
      <c r="H274" s="1">
        <v>83</v>
      </c>
      <c r="I274" s="1">
        <v>82.55</v>
      </c>
      <c r="J274" s="1">
        <v>81.86</v>
      </c>
      <c r="K274" s="1">
        <v>13068393</v>
      </c>
      <c r="L274" s="1">
        <v>1069739501.8</v>
      </c>
      <c r="M274" s="1">
        <v>47877</v>
      </c>
      <c r="N274" s="3">
        <f>IF(ISERR(LN(Table1[[#This Row],[Close Price]]/I273)),"-",LN(Table1[[#This Row],[Close Price]]/I273))</f>
        <v>4.8573258828598E-3</v>
      </c>
    </row>
    <row r="275" spans="1:14" x14ac:dyDescent="0.3">
      <c r="A275" s="1" t="s">
        <v>13</v>
      </c>
      <c r="B275" s="1" t="s">
        <v>14</v>
      </c>
      <c r="C275" s="2">
        <v>43503</v>
      </c>
      <c r="D275" s="1">
        <v>82.55</v>
      </c>
      <c r="E275" s="1">
        <v>82.65</v>
      </c>
      <c r="F275" s="1">
        <v>88.5</v>
      </c>
      <c r="G275" s="1">
        <v>82.4</v>
      </c>
      <c r="H275" s="1">
        <v>88.15</v>
      </c>
      <c r="I275" s="1">
        <v>87.75</v>
      </c>
      <c r="J275" s="1">
        <v>86.3</v>
      </c>
      <c r="K275" s="1">
        <v>42292682</v>
      </c>
      <c r="L275" s="1">
        <v>3649791586.4000001</v>
      </c>
      <c r="M275" s="1">
        <v>130146</v>
      </c>
      <c r="N275" s="3">
        <f>IF(ISERR(LN(Table1[[#This Row],[Close Price]]/I274)),"-",LN(Table1[[#This Row],[Close Price]]/I274))</f>
        <v>6.1087691979838279E-2</v>
      </c>
    </row>
    <row r="276" spans="1:14" x14ac:dyDescent="0.3">
      <c r="A276" s="1" t="s">
        <v>13</v>
      </c>
      <c r="B276" s="1" t="s">
        <v>14</v>
      </c>
      <c r="C276" s="2">
        <v>43504</v>
      </c>
      <c r="D276" s="1">
        <v>87.75</v>
      </c>
      <c r="E276" s="1">
        <v>88</v>
      </c>
      <c r="F276" s="1">
        <v>88.05</v>
      </c>
      <c r="G276" s="1">
        <v>85.6</v>
      </c>
      <c r="H276" s="1">
        <v>87.05</v>
      </c>
      <c r="I276" s="1">
        <v>87.05</v>
      </c>
      <c r="J276" s="1">
        <v>86.73</v>
      </c>
      <c r="K276" s="1">
        <v>20469839</v>
      </c>
      <c r="L276" s="1">
        <v>1775301009.8499999</v>
      </c>
      <c r="M276" s="1">
        <v>86238</v>
      </c>
      <c r="N276" s="3">
        <f>IF(ISERR(LN(Table1[[#This Row],[Close Price]]/I275)),"-",LN(Table1[[#This Row],[Close Price]]/I275))</f>
        <v>-8.0091961317771895E-3</v>
      </c>
    </row>
    <row r="277" spans="1:14" x14ac:dyDescent="0.3">
      <c r="A277" s="1" t="s">
        <v>13</v>
      </c>
      <c r="B277" s="1" t="s">
        <v>14</v>
      </c>
      <c r="C277" s="2">
        <v>43507</v>
      </c>
      <c r="D277" s="1">
        <v>87.05</v>
      </c>
      <c r="E277" s="1">
        <v>86.8</v>
      </c>
      <c r="F277" s="1">
        <v>86.8</v>
      </c>
      <c r="G277" s="1">
        <v>82.6</v>
      </c>
      <c r="H277" s="1">
        <v>83.3</v>
      </c>
      <c r="I277" s="1">
        <v>83.1</v>
      </c>
      <c r="J277" s="1">
        <v>83.96</v>
      </c>
      <c r="K277" s="1">
        <v>18189713</v>
      </c>
      <c r="L277" s="1">
        <v>1527243569.95</v>
      </c>
      <c r="M277" s="1">
        <v>70235</v>
      </c>
      <c r="N277" s="3">
        <f>IF(ISERR(LN(Table1[[#This Row],[Close Price]]/I276)),"-",LN(Table1[[#This Row],[Close Price]]/I276))</f>
        <v>-4.6437964352795576E-2</v>
      </c>
    </row>
    <row r="278" spans="1:14" x14ac:dyDescent="0.3">
      <c r="A278" s="1" t="s">
        <v>13</v>
      </c>
      <c r="B278" s="1" t="s">
        <v>14</v>
      </c>
      <c r="C278" s="2">
        <v>43508</v>
      </c>
      <c r="D278" s="1">
        <v>83.1</v>
      </c>
      <c r="E278" s="1">
        <v>83</v>
      </c>
      <c r="F278" s="1">
        <v>83.55</v>
      </c>
      <c r="G278" s="1">
        <v>81</v>
      </c>
      <c r="H278" s="1">
        <v>81.2</v>
      </c>
      <c r="I278" s="1">
        <v>81.2</v>
      </c>
      <c r="J278" s="1">
        <v>81.98</v>
      </c>
      <c r="K278" s="1">
        <v>15898399</v>
      </c>
      <c r="L278" s="1">
        <v>1303290623.0999999</v>
      </c>
      <c r="M278" s="1">
        <v>68438</v>
      </c>
      <c r="N278" s="3">
        <f>IF(ISERR(LN(Table1[[#This Row],[Close Price]]/I277)),"-",LN(Table1[[#This Row],[Close Price]]/I277))</f>
        <v>-2.312945469377008E-2</v>
      </c>
    </row>
    <row r="279" spans="1:14" x14ac:dyDescent="0.3">
      <c r="A279" s="1" t="s">
        <v>13</v>
      </c>
      <c r="B279" s="1" t="s">
        <v>14</v>
      </c>
      <c r="C279" s="2">
        <v>43509</v>
      </c>
      <c r="D279" s="1">
        <v>81.2</v>
      </c>
      <c r="E279" s="1">
        <v>81.849999999999994</v>
      </c>
      <c r="F279" s="1">
        <v>82</v>
      </c>
      <c r="G279" s="1">
        <v>78.7</v>
      </c>
      <c r="H279" s="1">
        <v>78.8</v>
      </c>
      <c r="I279" s="1">
        <v>78.900000000000006</v>
      </c>
      <c r="J279" s="1">
        <v>79.930000000000007</v>
      </c>
      <c r="K279" s="1">
        <v>18100211</v>
      </c>
      <c r="L279" s="1">
        <v>1446666587.0999999</v>
      </c>
      <c r="M279" s="1">
        <v>79761</v>
      </c>
      <c r="N279" s="3">
        <f>IF(ISERR(LN(Table1[[#This Row],[Close Price]]/I278)),"-",LN(Table1[[#This Row],[Close Price]]/I278))</f>
        <v>-2.8734019315803643E-2</v>
      </c>
    </row>
    <row r="280" spans="1:14" x14ac:dyDescent="0.3">
      <c r="A280" s="1" t="s">
        <v>13</v>
      </c>
      <c r="B280" s="1" t="s">
        <v>14</v>
      </c>
      <c r="C280" s="2">
        <v>43510</v>
      </c>
      <c r="D280" s="1">
        <v>78.900000000000006</v>
      </c>
      <c r="E280" s="1">
        <v>78.5</v>
      </c>
      <c r="F280" s="1">
        <v>87.1</v>
      </c>
      <c r="G280" s="1">
        <v>77.75</v>
      </c>
      <c r="H280" s="1">
        <v>83.5</v>
      </c>
      <c r="I280" s="1">
        <v>84.45</v>
      </c>
      <c r="J280" s="1">
        <v>82.19</v>
      </c>
      <c r="K280" s="1">
        <v>45263573</v>
      </c>
      <c r="L280" s="1">
        <v>3720221461.5</v>
      </c>
      <c r="M280" s="1">
        <v>149110</v>
      </c>
      <c r="N280" s="3">
        <f>IF(ISERR(LN(Table1[[#This Row],[Close Price]]/I279)),"-",LN(Table1[[#This Row],[Close Price]]/I279))</f>
        <v>6.7978415401980519E-2</v>
      </c>
    </row>
    <row r="281" spans="1:14" x14ac:dyDescent="0.3">
      <c r="A281" s="1" t="s">
        <v>13</v>
      </c>
      <c r="B281" s="1" t="s">
        <v>14</v>
      </c>
      <c r="C281" s="2">
        <v>43511</v>
      </c>
      <c r="D281" s="1">
        <v>84.45</v>
      </c>
      <c r="E281" s="1">
        <v>81.8</v>
      </c>
      <c r="F281" s="1">
        <v>82.35</v>
      </c>
      <c r="G281" s="1">
        <v>78</v>
      </c>
      <c r="H281" s="1">
        <v>79.7</v>
      </c>
      <c r="I281" s="1">
        <v>79.95</v>
      </c>
      <c r="J281" s="1">
        <v>79.84</v>
      </c>
      <c r="K281" s="1">
        <v>53819329</v>
      </c>
      <c r="L281" s="1">
        <v>4296804525.3500004</v>
      </c>
      <c r="M281" s="1">
        <v>187161</v>
      </c>
      <c r="N281" s="3">
        <f>IF(ISERR(LN(Table1[[#This Row],[Close Price]]/I280)),"-",LN(Table1[[#This Row],[Close Price]]/I280))</f>
        <v>-5.4758203973845891E-2</v>
      </c>
    </row>
    <row r="282" spans="1:14" x14ac:dyDescent="0.3">
      <c r="A282" s="1" t="s">
        <v>13</v>
      </c>
      <c r="B282" s="1" t="s">
        <v>14</v>
      </c>
      <c r="C282" s="2">
        <v>43514</v>
      </c>
      <c r="D282" s="1">
        <v>79.95</v>
      </c>
      <c r="E282" s="1">
        <v>79.8</v>
      </c>
      <c r="F282" s="1">
        <v>79.95</v>
      </c>
      <c r="G282" s="1">
        <v>77.599999999999994</v>
      </c>
      <c r="H282" s="1">
        <v>79.650000000000006</v>
      </c>
      <c r="I282" s="1">
        <v>79.2</v>
      </c>
      <c r="J282" s="1">
        <v>79.16</v>
      </c>
      <c r="K282" s="1">
        <v>18434019</v>
      </c>
      <c r="L282" s="1">
        <v>1459159667.05</v>
      </c>
      <c r="M282" s="1">
        <v>64281</v>
      </c>
      <c r="N282" s="3">
        <f>IF(ISERR(LN(Table1[[#This Row],[Close Price]]/I281)),"-",LN(Table1[[#This Row],[Close Price]]/I281))</f>
        <v>-9.4251404595831097E-3</v>
      </c>
    </row>
    <row r="283" spans="1:14" x14ac:dyDescent="0.3">
      <c r="A283" s="1" t="s">
        <v>13</v>
      </c>
      <c r="B283" s="1" t="s">
        <v>14</v>
      </c>
      <c r="C283" s="2">
        <v>43515</v>
      </c>
      <c r="D283" s="1">
        <v>79.2</v>
      </c>
      <c r="E283" s="1">
        <v>80</v>
      </c>
      <c r="F283" s="1">
        <v>81.2</v>
      </c>
      <c r="G283" s="1">
        <v>78.5</v>
      </c>
      <c r="H283" s="1">
        <v>79.25</v>
      </c>
      <c r="I283" s="1">
        <v>79.2</v>
      </c>
      <c r="J283" s="1">
        <v>79.77</v>
      </c>
      <c r="K283" s="1">
        <v>33017444</v>
      </c>
      <c r="L283" s="1">
        <v>2633740461.3000002</v>
      </c>
      <c r="M283" s="1">
        <v>92654</v>
      </c>
      <c r="N283" s="3">
        <f>IF(ISERR(LN(Table1[[#This Row],[Close Price]]/I282)),"-",LN(Table1[[#This Row],[Close Price]]/I282))</f>
        <v>0</v>
      </c>
    </row>
    <row r="284" spans="1:14" x14ac:dyDescent="0.3">
      <c r="A284" s="1" t="s">
        <v>13</v>
      </c>
      <c r="B284" s="1" t="s">
        <v>14</v>
      </c>
      <c r="C284" s="2">
        <v>43516</v>
      </c>
      <c r="D284" s="1">
        <v>79.2</v>
      </c>
      <c r="E284" s="1">
        <v>79.8</v>
      </c>
      <c r="F284" s="1">
        <v>81.5</v>
      </c>
      <c r="G284" s="1">
        <v>79.8</v>
      </c>
      <c r="H284" s="1">
        <v>81.05</v>
      </c>
      <c r="I284" s="1">
        <v>80.95</v>
      </c>
      <c r="J284" s="1">
        <v>80.849999999999994</v>
      </c>
      <c r="K284" s="1">
        <v>25543536</v>
      </c>
      <c r="L284" s="1">
        <v>2065194068.3</v>
      </c>
      <c r="M284" s="1">
        <v>74164</v>
      </c>
      <c r="N284" s="3">
        <f>IF(ISERR(LN(Table1[[#This Row],[Close Price]]/I283)),"-",LN(Table1[[#This Row],[Close Price]]/I283))</f>
        <v>2.1855381303263928E-2</v>
      </c>
    </row>
    <row r="285" spans="1:14" x14ac:dyDescent="0.3">
      <c r="A285" s="1" t="s">
        <v>13</v>
      </c>
      <c r="B285" s="1" t="s">
        <v>14</v>
      </c>
      <c r="C285" s="2">
        <v>43517</v>
      </c>
      <c r="D285" s="1">
        <v>80.95</v>
      </c>
      <c r="E285" s="1">
        <v>81.5</v>
      </c>
      <c r="F285" s="1">
        <v>81.650000000000006</v>
      </c>
      <c r="G285" s="1">
        <v>80.2</v>
      </c>
      <c r="H285" s="1">
        <v>81.150000000000006</v>
      </c>
      <c r="I285" s="1">
        <v>81.150000000000006</v>
      </c>
      <c r="J285" s="1">
        <v>80.94</v>
      </c>
      <c r="K285" s="1">
        <v>18529079</v>
      </c>
      <c r="L285" s="1">
        <v>1499753505.1500001</v>
      </c>
      <c r="M285" s="1">
        <v>55017</v>
      </c>
      <c r="N285" s="3">
        <f>IF(ISERR(LN(Table1[[#This Row],[Close Price]]/I284)),"-",LN(Table1[[#This Row],[Close Price]]/I284))</f>
        <v>2.4676138369561199E-3</v>
      </c>
    </row>
    <row r="286" spans="1:14" x14ac:dyDescent="0.3">
      <c r="A286" s="1" t="s">
        <v>13</v>
      </c>
      <c r="B286" s="1" t="s">
        <v>14</v>
      </c>
      <c r="C286" s="2">
        <v>43518</v>
      </c>
      <c r="D286" s="1">
        <v>81.150000000000006</v>
      </c>
      <c r="E286" s="1">
        <v>81</v>
      </c>
      <c r="F286" s="1">
        <v>82.85</v>
      </c>
      <c r="G286" s="1">
        <v>80.75</v>
      </c>
      <c r="H286" s="1">
        <v>82.1</v>
      </c>
      <c r="I286" s="1">
        <v>81.849999999999994</v>
      </c>
      <c r="J286" s="1">
        <v>82.05</v>
      </c>
      <c r="K286" s="1">
        <v>28694764</v>
      </c>
      <c r="L286" s="1">
        <v>2354340349.75</v>
      </c>
      <c r="M286" s="1">
        <v>70599</v>
      </c>
      <c r="N286" s="3">
        <f>IF(ISERR(LN(Table1[[#This Row],[Close Price]]/I285)),"-",LN(Table1[[#This Row],[Close Price]]/I285))</f>
        <v>8.5890098565436519E-3</v>
      </c>
    </row>
    <row r="287" spans="1:14" x14ac:dyDescent="0.3">
      <c r="A287" s="1" t="s">
        <v>13</v>
      </c>
      <c r="B287" s="1" t="s">
        <v>14</v>
      </c>
      <c r="C287" s="2">
        <v>43521</v>
      </c>
      <c r="D287" s="1">
        <v>81.849999999999994</v>
      </c>
      <c r="E287" s="1">
        <v>82.45</v>
      </c>
      <c r="F287" s="1">
        <v>83.5</v>
      </c>
      <c r="G287" s="1">
        <v>81.75</v>
      </c>
      <c r="H287" s="1">
        <v>83.35</v>
      </c>
      <c r="I287" s="1">
        <v>83.25</v>
      </c>
      <c r="J287" s="1">
        <v>82.75</v>
      </c>
      <c r="K287" s="1">
        <v>17273781</v>
      </c>
      <c r="L287" s="1">
        <v>1429386218.25</v>
      </c>
      <c r="M287" s="1">
        <v>60139</v>
      </c>
      <c r="N287" s="3">
        <f>IF(ISERR(LN(Table1[[#This Row],[Close Price]]/I286)),"-",LN(Table1[[#This Row],[Close Price]]/I286))</f>
        <v>1.6959825043409284E-2</v>
      </c>
    </row>
    <row r="288" spans="1:14" x14ac:dyDescent="0.3">
      <c r="A288" s="1" t="s">
        <v>13</v>
      </c>
      <c r="B288" s="1" t="s">
        <v>14</v>
      </c>
      <c r="C288" s="2">
        <v>43522</v>
      </c>
      <c r="D288" s="1">
        <v>83.25</v>
      </c>
      <c r="E288" s="1">
        <v>82.35</v>
      </c>
      <c r="F288" s="1">
        <v>83.75</v>
      </c>
      <c r="G288" s="1">
        <v>80.5</v>
      </c>
      <c r="H288" s="1">
        <v>83.25</v>
      </c>
      <c r="I288" s="1">
        <v>83.3</v>
      </c>
      <c r="J288" s="1">
        <v>82.49</v>
      </c>
      <c r="K288" s="1">
        <v>24243625</v>
      </c>
      <c r="L288" s="1">
        <v>1999772581.7</v>
      </c>
      <c r="M288" s="1">
        <v>71955</v>
      </c>
      <c r="N288" s="3">
        <f>IF(ISERR(LN(Table1[[#This Row],[Close Price]]/I287)),"-",LN(Table1[[#This Row],[Close Price]]/I287))</f>
        <v>6.0042031224371802E-4</v>
      </c>
    </row>
    <row r="289" spans="1:14" x14ac:dyDescent="0.3">
      <c r="A289" s="1" t="s">
        <v>13</v>
      </c>
      <c r="B289" s="1" t="s">
        <v>14</v>
      </c>
      <c r="C289" s="2">
        <v>43523</v>
      </c>
      <c r="D289" s="1">
        <v>83.3</v>
      </c>
      <c r="E289" s="1">
        <v>83.65</v>
      </c>
      <c r="F289" s="1">
        <v>85.7</v>
      </c>
      <c r="G289" s="1">
        <v>82.35</v>
      </c>
      <c r="H289" s="1">
        <v>84.3</v>
      </c>
      <c r="I289" s="1">
        <v>84.85</v>
      </c>
      <c r="J289" s="1">
        <v>84.36</v>
      </c>
      <c r="K289" s="1">
        <v>37470474</v>
      </c>
      <c r="L289" s="1">
        <v>3161096510.8499999</v>
      </c>
      <c r="M289" s="1">
        <v>123433</v>
      </c>
      <c r="N289" s="3">
        <f>IF(ISERR(LN(Table1[[#This Row],[Close Price]]/I288)),"-",LN(Table1[[#This Row],[Close Price]]/I288))</f>
        <v>1.8436442507438189E-2</v>
      </c>
    </row>
    <row r="290" spans="1:14" x14ac:dyDescent="0.3">
      <c r="A290" s="1" t="s">
        <v>13</v>
      </c>
      <c r="B290" s="1" t="s">
        <v>14</v>
      </c>
      <c r="C290" s="2">
        <v>43524</v>
      </c>
      <c r="D290" s="1">
        <v>84.85</v>
      </c>
      <c r="E290" s="1">
        <v>85.9</v>
      </c>
      <c r="F290" s="1">
        <v>87</v>
      </c>
      <c r="G290" s="1">
        <v>85.2</v>
      </c>
      <c r="H290" s="1">
        <v>86.95</v>
      </c>
      <c r="I290" s="1">
        <v>86.5</v>
      </c>
      <c r="J290" s="1">
        <v>86.27</v>
      </c>
      <c r="K290" s="1">
        <v>40784271</v>
      </c>
      <c r="L290" s="1">
        <v>3518536968</v>
      </c>
      <c r="M290" s="1">
        <v>125038</v>
      </c>
      <c r="N290" s="3">
        <f>IF(ISERR(LN(Table1[[#This Row],[Close Price]]/I289)),"-",LN(Table1[[#This Row],[Close Price]]/I289))</f>
        <v>1.9259422257598489E-2</v>
      </c>
    </row>
    <row r="291" spans="1:14" x14ac:dyDescent="0.3">
      <c r="A291" s="1" t="s">
        <v>13</v>
      </c>
      <c r="B291" s="1" t="s">
        <v>14</v>
      </c>
      <c r="C291" s="2">
        <v>43525</v>
      </c>
      <c r="D291" s="1">
        <v>86.5</v>
      </c>
      <c r="E291" s="1">
        <v>87.4</v>
      </c>
      <c r="F291" s="1">
        <v>87.9</v>
      </c>
      <c r="G291" s="1">
        <v>84.4</v>
      </c>
      <c r="H291" s="1">
        <v>86.75</v>
      </c>
      <c r="I291" s="1">
        <v>86.6</v>
      </c>
      <c r="J291" s="1">
        <v>86.48</v>
      </c>
      <c r="K291" s="1">
        <v>34521039</v>
      </c>
      <c r="L291" s="1">
        <v>2985208629.8499999</v>
      </c>
      <c r="M291" s="1">
        <v>99985</v>
      </c>
      <c r="N291" s="3">
        <f>IF(ISERR(LN(Table1[[#This Row],[Close Price]]/I290)),"-",LN(Table1[[#This Row],[Close Price]]/I290))</f>
        <v>1.1554016305556677E-3</v>
      </c>
    </row>
    <row r="292" spans="1:14" x14ac:dyDescent="0.3">
      <c r="A292" s="1" t="s">
        <v>13</v>
      </c>
      <c r="B292" s="1" t="s">
        <v>14</v>
      </c>
      <c r="C292" s="2">
        <v>43529</v>
      </c>
      <c r="D292" s="1">
        <v>86.6</v>
      </c>
      <c r="E292" s="1">
        <v>86.7</v>
      </c>
      <c r="F292" s="1">
        <v>91</v>
      </c>
      <c r="G292" s="1">
        <v>85.8</v>
      </c>
      <c r="H292" s="1">
        <v>90.65</v>
      </c>
      <c r="I292" s="1">
        <v>90.5</v>
      </c>
      <c r="J292" s="1">
        <v>89.24</v>
      </c>
      <c r="K292" s="1">
        <v>35128559</v>
      </c>
      <c r="L292" s="1">
        <v>3134764236.0999999</v>
      </c>
      <c r="M292" s="1">
        <v>112258</v>
      </c>
      <c r="N292" s="3">
        <f>IF(ISERR(LN(Table1[[#This Row],[Close Price]]/I291)),"-",LN(Table1[[#This Row],[Close Price]]/I291))</f>
        <v>4.4050035137491048E-2</v>
      </c>
    </row>
    <row r="293" spans="1:14" x14ac:dyDescent="0.3">
      <c r="A293" s="1" t="s">
        <v>13</v>
      </c>
      <c r="B293" s="1" t="s">
        <v>14</v>
      </c>
      <c r="C293" s="2">
        <v>43530</v>
      </c>
      <c r="D293" s="1">
        <v>90.5</v>
      </c>
      <c r="E293" s="1">
        <v>91.95</v>
      </c>
      <c r="F293" s="1">
        <v>92.85</v>
      </c>
      <c r="G293" s="1">
        <v>89.9</v>
      </c>
      <c r="H293" s="1">
        <v>90.45</v>
      </c>
      <c r="I293" s="1">
        <v>90.6</v>
      </c>
      <c r="J293" s="1">
        <v>91.58</v>
      </c>
      <c r="K293" s="1">
        <v>37509378</v>
      </c>
      <c r="L293" s="1">
        <v>3435106763.1999998</v>
      </c>
      <c r="M293" s="1">
        <v>105607</v>
      </c>
      <c r="N293" s="3">
        <f>IF(ISERR(LN(Table1[[#This Row],[Close Price]]/I292)),"-",LN(Table1[[#This Row],[Close Price]]/I292))</f>
        <v>1.1043623430532275E-3</v>
      </c>
    </row>
    <row r="294" spans="1:14" x14ac:dyDescent="0.3">
      <c r="A294" s="1" t="s">
        <v>13</v>
      </c>
      <c r="B294" s="1" t="s">
        <v>14</v>
      </c>
      <c r="C294" s="2">
        <v>43531</v>
      </c>
      <c r="D294" s="1">
        <v>90.6</v>
      </c>
      <c r="E294" s="1">
        <v>90.95</v>
      </c>
      <c r="F294" s="1">
        <v>92.1</v>
      </c>
      <c r="G294" s="1">
        <v>89.4</v>
      </c>
      <c r="H294" s="1">
        <v>91.3</v>
      </c>
      <c r="I294" s="1">
        <v>90.9</v>
      </c>
      <c r="J294" s="1">
        <v>91.03</v>
      </c>
      <c r="K294" s="1">
        <v>23050857</v>
      </c>
      <c r="L294" s="1">
        <v>2098386267.4000001</v>
      </c>
      <c r="M294" s="1">
        <v>77359</v>
      </c>
      <c r="N294" s="3">
        <f>IF(ISERR(LN(Table1[[#This Row],[Close Price]]/I293)),"-",LN(Table1[[#This Row],[Close Price]]/I293))</f>
        <v>3.3057881344996315E-3</v>
      </c>
    </row>
    <row r="295" spans="1:14" x14ac:dyDescent="0.3">
      <c r="A295" s="1" t="s">
        <v>13</v>
      </c>
      <c r="B295" s="1" t="s">
        <v>14</v>
      </c>
      <c r="C295" s="2">
        <v>43532</v>
      </c>
      <c r="D295" s="1">
        <v>90.9</v>
      </c>
      <c r="E295" s="1">
        <v>90.9</v>
      </c>
      <c r="F295" s="1">
        <v>90.95</v>
      </c>
      <c r="G295" s="1">
        <v>89.3</v>
      </c>
      <c r="H295" s="1">
        <v>89.8</v>
      </c>
      <c r="I295" s="1">
        <v>89.65</v>
      </c>
      <c r="J295" s="1">
        <v>89.99</v>
      </c>
      <c r="K295" s="1">
        <v>19294489</v>
      </c>
      <c r="L295" s="1">
        <v>1736319400.75</v>
      </c>
      <c r="M295" s="1">
        <v>60194</v>
      </c>
      <c r="N295" s="3">
        <f>IF(ISERR(LN(Table1[[#This Row],[Close Price]]/I294)),"-",LN(Table1[[#This Row],[Close Price]]/I294))</f>
        <v>-1.3846801132291302E-2</v>
      </c>
    </row>
    <row r="296" spans="1:14" x14ac:dyDescent="0.3">
      <c r="A296" s="1" t="s">
        <v>13</v>
      </c>
      <c r="B296" s="1" t="s">
        <v>14</v>
      </c>
      <c r="C296" s="2">
        <v>43535</v>
      </c>
      <c r="D296" s="1">
        <v>89.65</v>
      </c>
      <c r="E296" s="1">
        <v>90.8</v>
      </c>
      <c r="F296" s="1">
        <v>93.6</v>
      </c>
      <c r="G296" s="1">
        <v>90.1</v>
      </c>
      <c r="H296" s="1">
        <v>93.4</v>
      </c>
      <c r="I296" s="1">
        <v>93.05</v>
      </c>
      <c r="J296" s="1">
        <v>92.13</v>
      </c>
      <c r="K296" s="1">
        <v>22713360</v>
      </c>
      <c r="L296" s="1">
        <v>2092639321.0999999</v>
      </c>
      <c r="M296" s="1">
        <v>75344</v>
      </c>
      <c r="N296" s="3">
        <f>IF(ISERR(LN(Table1[[#This Row],[Close Price]]/I295)),"-",LN(Table1[[#This Row],[Close Price]]/I295))</f>
        <v>3.7223783037117882E-2</v>
      </c>
    </row>
    <row r="297" spans="1:14" x14ac:dyDescent="0.3">
      <c r="A297" s="1" t="s">
        <v>13</v>
      </c>
      <c r="B297" s="1" t="s">
        <v>14</v>
      </c>
      <c r="C297" s="2">
        <v>43536</v>
      </c>
      <c r="D297" s="1">
        <v>93.05</v>
      </c>
      <c r="E297" s="1">
        <v>94.05</v>
      </c>
      <c r="F297" s="1">
        <v>95.5</v>
      </c>
      <c r="G297" s="1">
        <v>92.6</v>
      </c>
      <c r="H297" s="1">
        <v>92.9</v>
      </c>
      <c r="I297" s="1">
        <v>92.95</v>
      </c>
      <c r="J297" s="1">
        <v>94.12</v>
      </c>
      <c r="K297" s="1">
        <v>36928756</v>
      </c>
      <c r="L297" s="1">
        <v>3475658312.5</v>
      </c>
      <c r="M297" s="1">
        <v>111579</v>
      </c>
      <c r="N297" s="3">
        <f>IF(ISERR(LN(Table1[[#This Row],[Close Price]]/I296)),"-",LN(Table1[[#This Row],[Close Price]]/I296))</f>
        <v>-1.0752689208066546E-3</v>
      </c>
    </row>
    <row r="298" spans="1:14" x14ac:dyDescent="0.3">
      <c r="A298" s="1" t="s">
        <v>13</v>
      </c>
      <c r="B298" s="1" t="s">
        <v>14</v>
      </c>
      <c r="C298" s="2">
        <v>43537</v>
      </c>
      <c r="D298" s="1">
        <v>92.95</v>
      </c>
      <c r="E298" s="1">
        <v>92.95</v>
      </c>
      <c r="F298" s="1">
        <v>94.4</v>
      </c>
      <c r="G298" s="1">
        <v>92</v>
      </c>
      <c r="H298" s="1">
        <v>94.2</v>
      </c>
      <c r="I298" s="1">
        <v>93.8</v>
      </c>
      <c r="J298" s="1">
        <v>93.05</v>
      </c>
      <c r="K298" s="1">
        <v>19828846</v>
      </c>
      <c r="L298" s="1">
        <v>1845124899.05</v>
      </c>
      <c r="M298" s="1">
        <v>61996</v>
      </c>
      <c r="N298" s="3">
        <f>IF(ISERR(LN(Table1[[#This Row],[Close Price]]/I297)),"-",LN(Table1[[#This Row],[Close Price]]/I297))</f>
        <v>9.1031418447259736E-3</v>
      </c>
    </row>
    <row r="299" spans="1:14" x14ac:dyDescent="0.3">
      <c r="A299" s="1" t="s">
        <v>13</v>
      </c>
      <c r="B299" s="1" t="s">
        <v>14</v>
      </c>
      <c r="C299" s="2">
        <v>43538</v>
      </c>
      <c r="D299" s="1">
        <v>93.8</v>
      </c>
      <c r="E299" s="1">
        <v>94.1</v>
      </c>
      <c r="F299" s="1">
        <v>94.5</v>
      </c>
      <c r="G299" s="1">
        <v>92.85</v>
      </c>
      <c r="H299" s="1">
        <v>93.9</v>
      </c>
      <c r="I299" s="1">
        <v>93.95</v>
      </c>
      <c r="J299" s="1">
        <v>93.63</v>
      </c>
      <c r="K299" s="1">
        <v>18356759</v>
      </c>
      <c r="L299" s="1">
        <v>1718811567.55</v>
      </c>
      <c r="M299" s="1">
        <v>50426</v>
      </c>
      <c r="N299" s="3">
        <f>IF(ISERR(LN(Table1[[#This Row],[Close Price]]/I298)),"-",LN(Table1[[#This Row],[Close Price]]/I298))</f>
        <v>1.597869847295455E-3</v>
      </c>
    </row>
    <row r="300" spans="1:14" x14ac:dyDescent="0.3">
      <c r="A300" s="1" t="s">
        <v>13</v>
      </c>
      <c r="B300" s="1" t="s">
        <v>14</v>
      </c>
      <c r="C300" s="2">
        <v>43539</v>
      </c>
      <c r="D300" s="1">
        <v>93.95</v>
      </c>
      <c r="E300" s="1">
        <v>93.95</v>
      </c>
      <c r="F300" s="1">
        <v>95</v>
      </c>
      <c r="G300" s="1">
        <v>93.65</v>
      </c>
      <c r="H300" s="1">
        <v>93.85</v>
      </c>
      <c r="I300" s="1">
        <v>94.1</v>
      </c>
      <c r="J300" s="1">
        <v>94.27</v>
      </c>
      <c r="K300" s="1">
        <v>24437891</v>
      </c>
      <c r="L300" s="1">
        <v>2303749818.0500002</v>
      </c>
      <c r="M300" s="1">
        <v>58486</v>
      </c>
      <c r="N300" s="3">
        <f>IF(ISERR(LN(Table1[[#This Row],[Close Price]]/I299)),"-",LN(Table1[[#This Row],[Close Price]]/I299))</f>
        <v>1.5953207318595544E-3</v>
      </c>
    </row>
    <row r="301" spans="1:14" x14ac:dyDescent="0.3">
      <c r="A301" s="1" t="s">
        <v>13</v>
      </c>
      <c r="B301" s="1" t="s">
        <v>14</v>
      </c>
      <c r="C301" s="2">
        <v>43542</v>
      </c>
      <c r="D301" s="1">
        <v>94.1</v>
      </c>
      <c r="E301" s="1">
        <v>94.3</v>
      </c>
      <c r="F301" s="1">
        <v>94.45</v>
      </c>
      <c r="G301" s="1">
        <v>91.15</v>
      </c>
      <c r="H301" s="1">
        <v>92.5</v>
      </c>
      <c r="I301" s="1">
        <v>92.4</v>
      </c>
      <c r="J301" s="1">
        <v>92.38</v>
      </c>
      <c r="K301" s="1">
        <v>22606290</v>
      </c>
      <c r="L301" s="1">
        <v>2088390569.5999999</v>
      </c>
      <c r="M301" s="1">
        <v>74363</v>
      </c>
      <c r="N301" s="3">
        <f>IF(ISERR(LN(Table1[[#This Row],[Close Price]]/I300)),"-",LN(Table1[[#This Row],[Close Price]]/I300))</f>
        <v>-1.8231067943695327E-2</v>
      </c>
    </row>
    <row r="302" spans="1:14" x14ac:dyDescent="0.3">
      <c r="A302" s="1" t="s">
        <v>13</v>
      </c>
      <c r="B302" s="1" t="s">
        <v>14</v>
      </c>
      <c r="C302" s="2">
        <v>43543</v>
      </c>
      <c r="D302" s="1">
        <v>92.4</v>
      </c>
      <c r="E302" s="1">
        <v>92.4</v>
      </c>
      <c r="F302" s="1">
        <v>92.65</v>
      </c>
      <c r="G302" s="1">
        <v>90.9</v>
      </c>
      <c r="H302" s="1">
        <v>91.5</v>
      </c>
      <c r="I302" s="1">
        <v>91.4</v>
      </c>
      <c r="J302" s="1">
        <v>91.45</v>
      </c>
      <c r="K302" s="1">
        <v>15395289</v>
      </c>
      <c r="L302" s="1">
        <v>1407890631.8</v>
      </c>
      <c r="M302" s="1">
        <v>48219</v>
      </c>
      <c r="N302" s="3">
        <f>IF(ISERR(LN(Table1[[#This Row],[Close Price]]/I301)),"-",LN(Table1[[#This Row],[Close Price]]/I301))</f>
        <v>-1.0881500187534173E-2</v>
      </c>
    </row>
    <row r="303" spans="1:14" x14ac:dyDescent="0.3">
      <c r="A303" s="1" t="s">
        <v>13</v>
      </c>
      <c r="B303" s="1" t="s">
        <v>14</v>
      </c>
      <c r="C303" s="2">
        <v>43544</v>
      </c>
      <c r="D303" s="1">
        <v>91.4</v>
      </c>
      <c r="E303" s="1">
        <v>91.5</v>
      </c>
      <c r="F303" s="1">
        <v>91.8</v>
      </c>
      <c r="G303" s="1">
        <v>90.05</v>
      </c>
      <c r="H303" s="1">
        <v>90.95</v>
      </c>
      <c r="I303" s="1">
        <v>90.85</v>
      </c>
      <c r="J303" s="1">
        <v>90.79</v>
      </c>
      <c r="K303" s="1">
        <v>11856254</v>
      </c>
      <c r="L303" s="1">
        <v>1076423328.8499999</v>
      </c>
      <c r="M303" s="1">
        <v>43362</v>
      </c>
      <c r="N303" s="3">
        <f>IF(ISERR(LN(Table1[[#This Row],[Close Price]]/I302)),"-",LN(Table1[[#This Row],[Close Price]]/I302))</f>
        <v>-6.0356836179242647E-3</v>
      </c>
    </row>
    <row r="304" spans="1:14" x14ac:dyDescent="0.3">
      <c r="A304" s="1" t="s">
        <v>13</v>
      </c>
      <c r="B304" s="1" t="s">
        <v>14</v>
      </c>
      <c r="C304" s="2">
        <v>43546</v>
      </c>
      <c r="D304" s="1">
        <v>90.85</v>
      </c>
      <c r="E304" s="1">
        <v>91</v>
      </c>
      <c r="F304" s="1">
        <v>92</v>
      </c>
      <c r="G304" s="1">
        <v>89.25</v>
      </c>
      <c r="H304" s="1">
        <v>89.9</v>
      </c>
      <c r="I304" s="1">
        <v>89.6</v>
      </c>
      <c r="J304" s="1">
        <v>90.47</v>
      </c>
      <c r="K304" s="1">
        <v>17105182</v>
      </c>
      <c r="L304" s="1">
        <v>1547504897.2</v>
      </c>
      <c r="M304" s="1">
        <v>56856</v>
      </c>
      <c r="N304" s="3">
        <f>IF(ISERR(LN(Table1[[#This Row],[Close Price]]/I303)),"-",LN(Table1[[#This Row],[Close Price]]/I303))</f>
        <v>-1.3854474861295381E-2</v>
      </c>
    </row>
    <row r="305" spans="1:14" x14ac:dyDescent="0.3">
      <c r="A305" s="1" t="s">
        <v>13</v>
      </c>
      <c r="B305" s="1" t="s">
        <v>14</v>
      </c>
      <c r="C305" s="2">
        <v>43549</v>
      </c>
      <c r="D305" s="1">
        <v>89.6</v>
      </c>
      <c r="E305" s="1">
        <v>89</v>
      </c>
      <c r="F305" s="1">
        <v>89.25</v>
      </c>
      <c r="G305" s="1">
        <v>87.3</v>
      </c>
      <c r="H305" s="1">
        <v>87.6</v>
      </c>
      <c r="I305" s="1">
        <v>87.5</v>
      </c>
      <c r="J305" s="1">
        <v>87.94</v>
      </c>
      <c r="K305" s="1">
        <v>11836240</v>
      </c>
      <c r="L305" s="1">
        <v>1040905917.3</v>
      </c>
      <c r="M305" s="1">
        <v>45752</v>
      </c>
      <c r="N305" s="3">
        <f>IF(ISERR(LN(Table1[[#This Row],[Close Price]]/I304)),"-",LN(Table1[[#This Row],[Close Price]]/I304))</f>
        <v>-2.3716526617315929E-2</v>
      </c>
    </row>
    <row r="306" spans="1:14" x14ac:dyDescent="0.3">
      <c r="A306" s="1" t="s">
        <v>13</v>
      </c>
      <c r="B306" s="1" t="s">
        <v>14</v>
      </c>
      <c r="C306" s="2">
        <v>43550</v>
      </c>
      <c r="D306" s="1">
        <v>87.5</v>
      </c>
      <c r="E306" s="1">
        <v>87.6</v>
      </c>
      <c r="F306" s="1">
        <v>88.1</v>
      </c>
      <c r="G306" s="1">
        <v>85.35</v>
      </c>
      <c r="H306" s="1">
        <v>86.7</v>
      </c>
      <c r="I306" s="1">
        <v>86.3</v>
      </c>
      <c r="J306" s="1">
        <v>86.41</v>
      </c>
      <c r="K306" s="1">
        <v>20235983</v>
      </c>
      <c r="L306" s="1">
        <v>1748529343.8499999</v>
      </c>
      <c r="M306" s="1">
        <v>74654</v>
      </c>
      <c r="N306" s="3">
        <f>IF(ISERR(LN(Table1[[#This Row],[Close Price]]/I305)),"-",LN(Table1[[#This Row],[Close Price]]/I305))</f>
        <v>-1.380919527418656E-2</v>
      </c>
    </row>
    <row r="307" spans="1:14" x14ac:dyDescent="0.3">
      <c r="A307" s="1" t="s">
        <v>13</v>
      </c>
      <c r="B307" s="1" t="s">
        <v>14</v>
      </c>
      <c r="C307" s="2">
        <v>43551</v>
      </c>
      <c r="D307" s="1">
        <v>86.3</v>
      </c>
      <c r="E307" s="1">
        <v>86.7</v>
      </c>
      <c r="F307" s="1">
        <v>87.75</v>
      </c>
      <c r="G307" s="1">
        <v>85.1</v>
      </c>
      <c r="H307" s="1">
        <v>85.6</v>
      </c>
      <c r="I307" s="1">
        <v>85.45</v>
      </c>
      <c r="J307" s="1">
        <v>85.91</v>
      </c>
      <c r="K307" s="1">
        <v>25086886</v>
      </c>
      <c r="L307" s="1">
        <v>2155309211.75</v>
      </c>
      <c r="M307" s="1">
        <v>75693</v>
      </c>
      <c r="N307" s="3">
        <f>IF(ISERR(LN(Table1[[#This Row],[Close Price]]/I306)),"-",LN(Table1[[#This Row],[Close Price]]/I306))</f>
        <v>-9.8981885277823391E-3</v>
      </c>
    </row>
    <row r="308" spans="1:14" x14ac:dyDescent="0.3">
      <c r="A308" s="1" t="s">
        <v>13</v>
      </c>
      <c r="B308" s="1" t="s">
        <v>14</v>
      </c>
      <c r="C308" s="2">
        <v>43552</v>
      </c>
      <c r="D308" s="1">
        <v>85.45</v>
      </c>
      <c r="E308" s="1">
        <v>85.6</v>
      </c>
      <c r="F308" s="1">
        <v>89.7</v>
      </c>
      <c r="G308" s="1">
        <v>85.3</v>
      </c>
      <c r="H308" s="1">
        <v>89.1</v>
      </c>
      <c r="I308" s="1">
        <v>88.6</v>
      </c>
      <c r="J308" s="1">
        <v>87.46</v>
      </c>
      <c r="K308" s="1">
        <v>26677216</v>
      </c>
      <c r="L308" s="1">
        <v>2333063726.5</v>
      </c>
      <c r="M308" s="1">
        <v>90466</v>
      </c>
      <c r="N308" s="3">
        <f>IF(ISERR(LN(Table1[[#This Row],[Close Price]]/I307)),"-",LN(Table1[[#This Row],[Close Price]]/I307))</f>
        <v>3.6200448049435272E-2</v>
      </c>
    </row>
    <row r="309" spans="1:14" x14ac:dyDescent="0.3">
      <c r="A309" s="1" t="s">
        <v>13</v>
      </c>
      <c r="B309" s="1" t="s">
        <v>14</v>
      </c>
      <c r="C309" s="2">
        <v>43553</v>
      </c>
      <c r="D309" s="1">
        <v>88.6</v>
      </c>
      <c r="E309" s="1">
        <v>89.2</v>
      </c>
      <c r="F309" s="1">
        <v>92.2</v>
      </c>
      <c r="G309" s="1">
        <v>88.6</v>
      </c>
      <c r="H309" s="1">
        <v>91.1</v>
      </c>
      <c r="I309" s="1">
        <v>91.3</v>
      </c>
      <c r="J309" s="1">
        <v>90.84</v>
      </c>
      <c r="K309" s="1">
        <v>29043876</v>
      </c>
      <c r="L309" s="1">
        <v>2638340538.8000002</v>
      </c>
      <c r="M309" s="1">
        <v>100191</v>
      </c>
      <c r="N309" s="3">
        <f>IF(ISERR(LN(Table1[[#This Row],[Close Price]]/I308)),"-",LN(Table1[[#This Row],[Close Price]]/I308))</f>
        <v>3.001892998988762E-2</v>
      </c>
    </row>
    <row r="310" spans="1:14" x14ac:dyDescent="0.3">
      <c r="A310" s="1" t="s">
        <v>13</v>
      </c>
      <c r="B310" s="1" t="s">
        <v>14</v>
      </c>
      <c r="C310" s="2">
        <v>43556</v>
      </c>
      <c r="D310" s="1">
        <v>91.3</v>
      </c>
      <c r="E310" s="1">
        <v>92.2</v>
      </c>
      <c r="F310" s="1">
        <v>92.9</v>
      </c>
      <c r="G310" s="1">
        <v>90.1</v>
      </c>
      <c r="H310" s="1">
        <v>90.5</v>
      </c>
      <c r="I310" s="1">
        <v>90.35</v>
      </c>
      <c r="J310" s="1">
        <v>91.26</v>
      </c>
      <c r="K310" s="1">
        <v>26616287</v>
      </c>
      <c r="L310" s="1">
        <v>2429075941.3000002</v>
      </c>
      <c r="M310" s="1">
        <v>85279</v>
      </c>
      <c r="N310" s="3">
        <f>IF(ISERR(LN(Table1[[#This Row],[Close Price]]/I309)),"-",LN(Table1[[#This Row],[Close Price]]/I309))</f>
        <v>-1.0459770562685272E-2</v>
      </c>
    </row>
    <row r="311" spans="1:14" x14ac:dyDescent="0.3">
      <c r="A311" s="1" t="s">
        <v>13</v>
      </c>
      <c r="B311" s="1" t="s">
        <v>14</v>
      </c>
      <c r="C311" s="2">
        <v>43557</v>
      </c>
      <c r="D311" s="1">
        <v>90.35</v>
      </c>
      <c r="E311" s="1">
        <v>90.8</v>
      </c>
      <c r="F311" s="1">
        <v>91.25</v>
      </c>
      <c r="G311" s="1">
        <v>88.6</v>
      </c>
      <c r="H311" s="1">
        <v>89.7</v>
      </c>
      <c r="I311" s="1">
        <v>89.55</v>
      </c>
      <c r="J311" s="1">
        <v>89.51</v>
      </c>
      <c r="K311" s="1">
        <v>19323952</v>
      </c>
      <c r="L311" s="1">
        <v>1729721687.3</v>
      </c>
      <c r="M311" s="1">
        <v>72823</v>
      </c>
      <c r="N311" s="3">
        <f>IF(ISERR(LN(Table1[[#This Row],[Close Price]]/I310)),"-",LN(Table1[[#This Row],[Close Price]]/I310))</f>
        <v>-8.893888531516729E-3</v>
      </c>
    </row>
    <row r="312" spans="1:14" x14ac:dyDescent="0.3">
      <c r="A312" s="1" t="s">
        <v>13</v>
      </c>
      <c r="B312" s="1" t="s">
        <v>14</v>
      </c>
      <c r="C312" s="2">
        <v>43558</v>
      </c>
      <c r="D312" s="1">
        <v>89.55</v>
      </c>
      <c r="E312" s="1">
        <v>89.8</v>
      </c>
      <c r="F312" s="1">
        <v>90.8</v>
      </c>
      <c r="G312" s="1">
        <v>87.5</v>
      </c>
      <c r="H312" s="1">
        <v>87.8</v>
      </c>
      <c r="I312" s="1">
        <v>87.8</v>
      </c>
      <c r="J312" s="1">
        <v>88.76</v>
      </c>
      <c r="K312" s="1">
        <v>19962585</v>
      </c>
      <c r="L312" s="1">
        <v>1771906790.3</v>
      </c>
      <c r="M312" s="1">
        <v>73215</v>
      </c>
      <c r="N312" s="3">
        <f>IF(ISERR(LN(Table1[[#This Row],[Close Price]]/I311)),"-",LN(Table1[[#This Row],[Close Price]]/I311))</f>
        <v>-1.9735627865649769E-2</v>
      </c>
    </row>
    <row r="313" spans="1:14" x14ac:dyDescent="0.3">
      <c r="A313" s="1" t="s">
        <v>13</v>
      </c>
      <c r="B313" s="1" t="s">
        <v>14</v>
      </c>
      <c r="C313" s="2">
        <v>43559</v>
      </c>
      <c r="D313" s="1">
        <v>87.8</v>
      </c>
      <c r="E313" s="1">
        <v>87.5</v>
      </c>
      <c r="F313" s="1">
        <v>88.8</v>
      </c>
      <c r="G313" s="1">
        <v>87</v>
      </c>
      <c r="H313" s="1">
        <v>87.35</v>
      </c>
      <c r="I313" s="1">
        <v>87.45</v>
      </c>
      <c r="J313" s="1">
        <v>87.83</v>
      </c>
      <c r="K313" s="1">
        <v>19328175</v>
      </c>
      <c r="L313" s="1">
        <v>1697545669.8499999</v>
      </c>
      <c r="M313" s="1">
        <v>61061</v>
      </c>
      <c r="N313" s="3">
        <f>IF(ISERR(LN(Table1[[#This Row],[Close Price]]/I312)),"-",LN(Table1[[#This Row],[Close Price]]/I312))</f>
        <v>-3.9942991764598118E-3</v>
      </c>
    </row>
    <row r="314" spans="1:14" x14ac:dyDescent="0.3">
      <c r="A314" s="1" t="s">
        <v>13</v>
      </c>
      <c r="B314" s="1" t="s">
        <v>14</v>
      </c>
      <c r="C314" s="2">
        <v>43560</v>
      </c>
      <c r="D314" s="1">
        <v>87.45</v>
      </c>
      <c r="E314" s="1">
        <v>87.9</v>
      </c>
      <c r="F314" s="1">
        <v>88.5</v>
      </c>
      <c r="G314" s="1">
        <v>86.9</v>
      </c>
      <c r="H314" s="1">
        <v>87.8</v>
      </c>
      <c r="I314" s="1">
        <v>87.75</v>
      </c>
      <c r="J314" s="1">
        <v>87.66</v>
      </c>
      <c r="K314" s="1">
        <v>14721025</v>
      </c>
      <c r="L314" s="1">
        <v>1290427794.25</v>
      </c>
      <c r="M314" s="1">
        <v>56154</v>
      </c>
      <c r="N314" s="3">
        <f>IF(ISERR(LN(Table1[[#This Row],[Close Price]]/I313)),"-",LN(Table1[[#This Row],[Close Price]]/I313))</f>
        <v>3.4246608813641747E-3</v>
      </c>
    </row>
    <row r="315" spans="1:14" x14ac:dyDescent="0.3">
      <c r="A315" s="1" t="s">
        <v>13</v>
      </c>
      <c r="B315" s="1" t="s">
        <v>14</v>
      </c>
      <c r="C315" s="2">
        <v>43563</v>
      </c>
      <c r="D315" s="1">
        <v>87.75</v>
      </c>
      <c r="E315" s="1">
        <v>88.25</v>
      </c>
      <c r="F315" s="1">
        <v>88.95</v>
      </c>
      <c r="G315" s="1">
        <v>86.8</v>
      </c>
      <c r="H315" s="1">
        <v>87.55</v>
      </c>
      <c r="I315" s="1">
        <v>87.25</v>
      </c>
      <c r="J315" s="1">
        <v>87.63</v>
      </c>
      <c r="K315" s="1">
        <v>14834678</v>
      </c>
      <c r="L315" s="1">
        <v>1300026906.55</v>
      </c>
      <c r="M315" s="1">
        <v>53446</v>
      </c>
      <c r="N315" s="3">
        <f>IF(ISERR(LN(Table1[[#This Row],[Close Price]]/I314)),"-",LN(Table1[[#This Row],[Close Price]]/I314))</f>
        <v>-5.7143012634386639E-3</v>
      </c>
    </row>
    <row r="316" spans="1:14" x14ac:dyDescent="0.3">
      <c r="A316" s="1" t="s">
        <v>13</v>
      </c>
      <c r="B316" s="1" t="s">
        <v>14</v>
      </c>
      <c r="C316" s="2">
        <v>43564</v>
      </c>
      <c r="D316" s="1">
        <v>87.25</v>
      </c>
      <c r="E316" s="1">
        <v>87.3</v>
      </c>
      <c r="F316" s="1">
        <v>92.8</v>
      </c>
      <c r="G316" s="1">
        <v>86.2</v>
      </c>
      <c r="H316" s="1">
        <v>92.05</v>
      </c>
      <c r="I316" s="1">
        <v>91.7</v>
      </c>
      <c r="J316" s="1">
        <v>89.62</v>
      </c>
      <c r="K316" s="1">
        <v>41766873</v>
      </c>
      <c r="L316" s="1">
        <v>3743237292.4000001</v>
      </c>
      <c r="M316" s="1">
        <v>116729</v>
      </c>
      <c r="N316" s="3">
        <f>IF(ISERR(LN(Table1[[#This Row],[Close Price]]/I315)),"-",LN(Table1[[#This Row],[Close Price]]/I315))</f>
        <v>4.9744818179882654E-2</v>
      </c>
    </row>
    <row r="317" spans="1:14" x14ac:dyDescent="0.3">
      <c r="A317" s="1" t="s">
        <v>13</v>
      </c>
      <c r="B317" s="1" t="s">
        <v>14</v>
      </c>
      <c r="C317" s="2">
        <v>43565</v>
      </c>
      <c r="D317" s="1">
        <v>91.7</v>
      </c>
      <c r="E317" s="1">
        <v>91.9</v>
      </c>
      <c r="F317" s="1">
        <v>92.3</v>
      </c>
      <c r="G317" s="1">
        <v>90.4</v>
      </c>
      <c r="H317" s="1">
        <v>91.65</v>
      </c>
      <c r="I317" s="1">
        <v>91.55</v>
      </c>
      <c r="J317" s="1">
        <v>91.25</v>
      </c>
      <c r="K317" s="1">
        <v>28021324</v>
      </c>
      <c r="L317" s="1">
        <v>2556994986.1500001</v>
      </c>
      <c r="M317" s="1">
        <v>76280</v>
      </c>
      <c r="N317" s="3">
        <f>IF(ISERR(LN(Table1[[#This Row],[Close Price]]/I316)),"-",LN(Table1[[#This Row],[Close Price]]/I316))</f>
        <v>-1.6371081418995374E-3</v>
      </c>
    </row>
    <row r="318" spans="1:14" x14ac:dyDescent="0.3">
      <c r="A318" s="1" t="s">
        <v>13</v>
      </c>
      <c r="B318" s="1" t="s">
        <v>14</v>
      </c>
      <c r="C318" s="2">
        <v>43566</v>
      </c>
      <c r="D318" s="1">
        <v>91.55</v>
      </c>
      <c r="E318" s="1">
        <v>91.6</v>
      </c>
      <c r="F318" s="1">
        <v>95</v>
      </c>
      <c r="G318" s="1">
        <v>91.3</v>
      </c>
      <c r="H318" s="1">
        <v>94.75</v>
      </c>
      <c r="I318" s="1">
        <v>94.5</v>
      </c>
      <c r="J318" s="1">
        <v>93.3</v>
      </c>
      <c r="K318" s="1">
        <v>40272653</v>
      </c>
      <c r="L318" s="1">
        <v>3757280806.4000001</v>
      </c>
      <c r="M318" s="1">
        <v>113380</v>
      </c>
      <c r="N318" s="3">
        <f>IF(ISERR(LN(Table1[[#This Row],[Close Price]]/I317)),"-",LN(Table1[[#This Row],[Close Price]]/I317))</f>
        <v>3.1714563379177399E-2</v>
      </c>
    </row>
    <row r="319" spans="1:14" x14ac:dyDescent="0.3">
      <c r="A319" s="1" t="s">
        <v>13</v>
      </c>
      <c r="B319" s="1" t="s">
        <v>14</v>
      </c>
      <c r="C319" s="2">
        <v>43567</v>
      </c>
      <c r="D319" s="1">
        <v>94.5</v>
      </c>
      <c r="E319" s="1">
        <v>94.4</v>
      </c>
      <c r="F319" s="1">
        <v>96.3</v>
      </c>
      <c r="G319" s="1">
        <v>93.4</v>
      </c>
      <c r="H319" s="1">
        <v>96.1</v>
      </c>
      <c r="I319" s="1">
        <v>95.65</v>
      </c>
      <c r="J319" s="1">
        <v>94.58</v>
      </c>
      <c r="K319" s="1">
        <v>26390565</v>
      </c>
      <c r="L319" s="1">
        <v>2495907555.3000002</v>
      </c>
      <c r="M319" s="1">
        <v>79949</v>
      </c>
      <c r="N319" s="3">
        <f>IF(ISERR(LN(Table1[[#This Row],[Close Price]]/I318)),"-",LN(Table1[[#This Row],[Close Price]]/I318))</f>
        <v>1.2095861386564915E-2</v>
      </c>
    </row>
    <row r="320" spans="1:14" x14ac:dyDescent="0.3">
      <c r="A320" s="1" t="s">
        <v>13</v>
      </c>
      <c r="B320" s="1" t="s">
        <v>14</v>
      </c>
      <c r="C320" s="2">
        <v>43570</v>
      </c>
      <c r="D320" s="1">
        <v>95.65</v>
      </c>
      <c r="E320" s="1">
        <v>97</v>
      </c>
      <c r="F320" s="1">
        <v>97.3</v>
      </c>
      <c r="G320" s="1">
        <v>95.1</v>
      </c>
      <c r="H320" s="1">
        <v>95.95</v>
      </c>
      <c r="I320" s="1">
        <v>95.75</v>
      </c>
      <c r="J320" s="1">
        <v>96.04</v>
      </c>
      <c r="K320" s="1">
        <v>29805368</v>
      </c>
      <c r="L320" s="1">
        <v>2862412853.4000001</v>
      </c>
      <c r="M320" s="1">
        <v>78184</v>
      </c>
      <c r="N320" s="3">
        <f>IF(ISERR(LN(Table1[[#This Row],[Close Price]]/I319)),"-",LN(Table1[[#This Row],[Close Price]]/I319))</f>
        <v>1.0449321744935213E-3</v>
      </c>
    </row>
    <row r="321" spans="1:14" x14ac:dyDescent="0.3">
      <c r="A321" s="1" t="s">
        <v>13</v>
      </c>
      <c r="B321" s="1" t="s">
        <v>14</v>
      </c>
      <c r="C321" s="2">
        <v>43571</v>
      </c>
      <c r="D321" s="1">
        <v>95.75</v>
      </c>
      <c r="E321" s="1">
        <v>96.1</v>
      </c>
      <c r="F321" s="1">
        <v>97.75</v>
      </c>
      <c r="G321" s="1">
        <v>95.6</v>
      </c>
      <c r="H321" s="1">
        <v>96.5</v>
      </c>
      <c r="I321" s="1">
        <v>96.35</v>
      </c>
      <c r="J321" s="1">
        <v>96.83</v>
      </c>
      <c r="K321" s="1">
        <v>25209332</v>
      </c>
      <c r="L321" s="1">
        <v>2441009941.1500001</v>
      </c>
      <c r="M321" s="1">
        <v>79906</v>
      </c>
      <c r="N321" s="3">
        <f>IF(ISERR(LN(Table1[[#This Row],[Close Price]]/I320)),"-",LN(Table1[[#This Row],[Close Price]]/I320))</f>
        <v>6.2467667996198807E-3</v>
      </c>
    </row>
    <row r="322" spans="1:14" x14ac:dyDescent="0.3">
      <c r="A322" s="1" t="s">
        <v>13</v>
      </c>
      <c r="B322" s="1" t="s">
        <v>14</v>
      </c>
      <c r="C322" s="2">
        <v>43573</v>
      </c>
      <c r="D322" s="1">
        <v>96.35</v>
      </c>
      <c r="E322" s="1">
        <v>97</v>
      </c>
      <c r="F322" s="1">
        <v>97.2</v>
      </c>
      <c r="G322" s="1">
        <v>94.05</v>
      </c>
      <c r="H322" s="1">
        <v>95.85</v>
      </c>
      <c r="I322" s="1">
        <v>95.75</v>
      </c>
      <c r="J322" s="1">
        <v>95.51</v>
      </c>
      <c r="K322" s="1">
        <v>19780948</v>
      </c>
      <c r="L322" s="1">
        <v>1889254612.55</v>
      </c>
      <c r="M322" s="1">
        <v>59303</v>
      </c>
      <c r="N322" s="3">
        <f>IF(ISERR(LN(Table1[[#This Row],[Close Price]]/I321)),"-",LN(Table1[[#This Row],[Close Price]]/I321))</f>
        <v>-6.2467667996200082E-3</v>
      </c>
    </row>
    <row r="323" spans="1:14" x14ac:dyDescent="0.3">
      <c r="A323" s="1" t="s">
        <v>13</v>
      </c>
      <c r="B323" s="1" t="s">
        <v>14</v>
      </c>
      <c r="C323" s="2">
        <v>43577</v>
      </c>
      <c r="D323" s="1">
        <v>95.75</v>
      </c>
      <c r="E323" s="1">
        <v>95.8</v>
      </c>
      <c r="F323" s="1">
        <v>95.85</v>
      </c>
      <c r="G323" s="1">
        <v>91.8</v>
      </c>
      <c r="H323" s="1">
        <v>92.4</v>
      </c>
      <c r="I323" s="1">
        <v>92.15</v>
      </c>
      <c r="J323" s="1">
        <v>93.12</v>
      </c>
      <c r="K323" s="1">
        <v>19341457</v>
      </c>
      <c r="L323" s="1">
        <v>1801168834.7</v>
      </c>
      <c r="M323" s="1">
        <v>58427</v>
      </c>
      <c r="N323" s="3">
        <f>IF(ISERR(LN(Table1[[#This Row],[Close Price]]/I322)),"-",LN(Table1[[#This Row],[Close Price]]/I322))</f>
        <v>-3.8322943944922978E-2</v>
      </c>
    </row>
    <row r="324" spans="1:14" x14ac:dyDescent="0.3">
      <c r="A324" s="1" t="s">
        <v>13</v>
      </c>
      <c r="B324" s="1" t="s">
        <v>14</v>
      </c>
      <c r="C324" s="2">
        <v>43578</v>
      </c>
      <c r="D324" s="1">
        <v>92.15</v>
      </c>
      <c r="E324" s="1">
        <v>92.5</v>
      </c>
      <c r="F324" s="1">
        <v>93.25</v>
      </c>
      <c r="G324" s="1">
        <v>91.2</v>
      </c>
      <c r="H324" s="1">
        <v>91.55</v>
      </c>
      <c r="I324" s="1">
        <v>91.55</v>
      </c>
      <c r="J324" s="1">
        <v>92.27</v>
      </c>
      <c r="K324" s="1">
        <v>19425738</v>
      </c>
      <c r="L324" s="1">
        <v>1792488989.9000001</v>
      </c>
      <c r="M324" s="1">
        <v>56915</v>
      </c>
      <c r="N324" s="3">
        <f>IF(ISERR(LN(Table1[[#This Row],[Close Price]]/I323)),"-",LN(Table1[[#This Row],[Close Price]]/I323))</f>
        <v>-6.5324129953126531E-3</v>
      </c>
    </row>
    <row r="325" spans="1:14" x14ac:dyDescent="0.3">
      <c r="A325" s="1" t="s">
        <v>13</v>
      </c>
      <c r="B325" s="1" t="s">
        <v>14</v>
      </c>
      <c r="C325" s="2">
        <v>43579</v>
      </c>
      <c r="D325" s="1">
        <v>91.55</v>
      </c>
      <c r="E325" s="1">
        <v>91.6</v>
      </c>
      <c r="F325" s="1">
        <v>92.5</v>
      </c>
      <c r="G325" s="1">
        <v>90.55</v>
      </c>
      <c r="H325" s="1">
        <v>91.45</v>
      </c>
      <c r="I325" s="1">
        <v>91.25</v>
      </c>
      <c r="J325" s="1">
        <v>91.19</v>
      </c>
      <c r="K325" s="1">
        <v>17671024</v>
      </c>
      <c r="L325" s="1">
        <v>1611480133.5999999</v>
      </c>
      <c r="M325" s="1">
        <v>70020</v>
      </c>
      <c r="N325" s="3">
        <f>IF(ISERR(LN(Table1[[#This Row],[Close Price]]/I324)),"-",LN(Table1[[#This Row],[Close Price]]/I324))</f>
        <v>-3.2822786579188418E-3</v>
      </c>
    </row>
    <row r="326" spans="1:14" x14ac:dyDescent="0.3">
      <c r="A326" s="1" t="s">
        <v>13</v>
      </c>
      <c r="B326" s="1" t="s">
        <v>14</v>
      </c>
      <c r="C326" s="2">
        <v>43580</v>
      </c>
      <c r="D326" s="1">
        <v>91.25</v>
      </c>
      <c r="E326" s="1">
        <v>91.45</v>
      </c>
      <c r="F326" s="1">
        <v>92.5</v>
      </c>
      <c r="G326" s="1">
        <v>89.55</v>
      </c>
      <c r="H326" s="1">
        <v>89.75</v>
      </c>
      <c r="I326" s="1">
        <v>89.85</v>
      </c>
      <c r="J326" s="1">
        <v>90.81</v>
      </c>
      <c r="K326" s="1">
        <v>23972672</v>
      </c>
      <c r="L326" s="1">
        <v>2176862584.5500002</v>
      </c>
      <c r="M326" s="1">
        <v>73565</v>
      </c>
      <c r="N326" s="3">
        <f>IF(ISERR(LN(Table1[[#This Row],[Close Price]]/I325)),"-",LN(Table1[[#This Row],[Close Price]]/I325))</f>
        <v>-1.5461379233032865E-2</v>
      </c>
    </row>
    <row r="327" spans="1:14" x14ac:dyDescent="0.3">
      <c r="A327" s="1" t="s">
        <v>13</v>
      </c>
      <c r="B327" s="1" t="s">
        <v>14</v>
      </c>
      <c r="C327" s="2">
        <v>43581</v>
      </c>
      <c r="D327" s="1">
        <v>89.85</v>
      </c>
      <c r="E327" s="1">
        <v>89.75</v>
      </c>
      <c r="F327" s="1">
        <v>90.15</v>
      </c>
      <c r="G327" s="1">
        <v>88.1</v>
      </c>
      <c r="H327" s="1">
        <v>88.15</v>
      </c>
      <c r="I327" s="1">
        <v>88.5</v>
      </c>
      <c r="J327" s="1">
        <v>89.01</v>
      </c>
      <c r="K327" s="1">
        <v>16125203</v>
      </c>
      <c r="L327" s="1">
        <v>1435323203.45</v>
      </c>
      <c r="M327" s="1">
        <v>70886</v>
      </c>
      <c r="N327" s="3">
        <f>IF(ISERR(LN(Table1[[#This Row],[Close Price]]/I326)),"-",LN(Table1[[#This Row],[Close Price]]/I326))</f>
        <v>-1.5139061215684153E-2</v>
      </c>
    </row>
    <row r="328" spans="1:14" x14ac:dyDescent="0.3">
      <c r="A328" s="1" t="s">
        <v>13</v>
      </c>
      <c r="B328" s="1" t="s">
        <v>14</v>
      </c>
      <c r="C328" s="2">
        <v>43585</v>
      </c>
      <c r="D328" s="1">
        <v>88.5</v>
      </c>
      <c r="E328" s="1">
        <v>87.9</v>
      </c>
      <c r="F328" s="1">
        <v>88.35</v>
      </c>
      <c r="G328" s="1">
        <v>85.3</v>
      </c>
      <c r="H328" s="1">
        <v>87.1</v>
      </c>
      <c r="I328" s="1">
        <v>86.95</v>
      </c>
      <c r="J328" s="1">
        <v>86.73</v>
      </c>
      <c r="K328" s="1">
        <v>19935462</v>
      </c>
      <c r="L328" s="1">
        <v>1728937787.5</v>
      </c>
      <c r="M328" s="1">
        <v>73698</v>
      </c>
      <c r="N328" s="3">
        <f>IF(ISERR(LN(Table1[[#This Row],[Close Price]]/I327)),"-",LN(Table1[[#This Row],[Close Price]]/I327))</f>
        <v>-1.7669311213591776E-2</v>
      </c>
    </row>
    <row r="329" spans="1:14" x14ac:dyDescent="0.3">
      <c r="A329" s="1" t="s">
        <v>13</v>
      </c>
      <c r="B329" s="1" t="s">
        <v>14</v>
      </c>
      <c r="C329" s="2">
        <v>43587</v>
      </c>
      <c r="D329" s="1">
        <v>86.95</v>
      </c>
      <c r="E329" s="1">
        <v>87.1</v>
      </c>
      <c r="F329" s="1">
        <v>91.8</v>
      </c>
      <c r="G329" s="1">
        <v>85.8</v>
      </c>
      <c r="H329" s="1">
        <v>89.7</v>
      </c>
      <c r="I329" s="1">
        <v>89.55</v>
      </c>
      <c r="J329" s="1">
        <v>89.89</v>
      </c>
      <c r="K329" s="1">
        <v>58223470</v>
      </c>
      <c r="L329" s="1">
        <v>5233486752.8999996</v>
      </c>
      <c r="M329" s="1">
        <v>133248</v>
      </c>
      <c r="N329" s="3">
        <f>IF(ISERR(LN(Table1[[#This Row],[Close Price]]/I328)),"-",LN(Table1[[#This Row],[Close Price]]/I328))</f>
        <v>2.9463887706428708E-2</v>
      </c>
    </row>
    <row r="330" spans="1:14" x14ac:dyDescent="0.3">
      <c r="A330" s="1" t="s">
        <v>13</v>
      </c>
      <c r="B330" s="1" t="s">
        <v>14</v>
      </c>
      <c r="C330" s="2">
        <v>43588</v>
      </c>
      <c r="D330" s="1">
        <v>89.55</v>
      </c>
      <c r="E330" s="1">
        <v>90</v>
      </c>
      <c r="F330" s="1">
        <v>91</v>
      </c>
      <c r="G330" s="1">
        <v>88.6</v>
      </c>
      <c r="H330" s="1">
        <v>90.3</v>
      </c>
      <c r="I330" s="1">
        <v>89.6</v>
      </c>
      <c r="J330" s="1">
        <v>89.65</v>
      </c>
      <c r="K330" s="1">
        <v>23708069</v>
      </c>
      <c r="L330" s="1">
        <v>2125545285.8499999</v>
      </c>
      <c r="M330" s="1">
        <v>64350</v>
      </c>
      <c r="N330" s="3">
        <f>IF(ISERR(LN(Table1[[#This Row],[Close Price]]/I329)),"-",LN(Table1[[#This Row],[Close Price]]/I329))</f>
        <v>5.5819147416401695E-4</v>
      </c>
    </row>
    <row r="331" spans="1:14" x14ac:dyDescent="0.3">
      <c r="A331" s="1" t="s">
        <v>13</v>
      </c>
      <c r="B331" s="1" t="s">
        <v>14</v>
      </c>
      <c r="C331" s="2">
        <v>43591</v>
      </c>
      <c r="D331" s="1">
        <v>89.6</v>
      </c>
      <c r="E331" s="1">
        <v>88.95</v>
      </c>
      <c r="F331" s="1">
        <v>89.4</v>
      </c>
      <c r="G331" s="1">
        <v>87.75</v>
      </c>
      <c r="H331" s="1">
        <v>88.1</v>
      </c>
      <c r="I331" s="1">
        <v>88.05</v>
      </c>
      <c r="J331" s="1">
        <v>88.59</v>
      </c>
      <c r="K331" s="1">
        <v>12211735</v>
      </c>
      <c r="L331" s="1">
        <v>1081810664.5999999</v>
      </c>
      <c r="M331" s="1">
        <v>39988</v>
      </c>
      <c r="N331" s="3">
        <f>IF(ISERR(LN(Table1[[#This Row],[Close Price]]/I330)),"-",LN(Table1[[#This Row],[Close Price]]/I330))</f>
        <v>-1.7450485038669594E-2</v>
      </c>
    </row>
    <row r="332" spans="1:14" x14ac:dyDescent="0.3">
      <c r="A332" s="1" t="s">
        <v>13</v>
      </c>
      <c r="B332" s="1" t="s">
        <v>14</v>
      </c>
      <c r="C332" s="2">
        <v>43592</v>
      </c>
      <c r="D332" s="1">
        <v>88.05</v>
      </c>
      <c r="E332" s="1">
        <v>88.7</v>
      </c>
      <c r="F332" s="1">
        <v>88.8</v>
      </c>
      <c r="G332" s="1">
        <v>85.6</v>
      </c>
      <c r="H332" s="1">
        <v>86.1</v>
      </c>
      <c r="I332" s="1">
        <v>85.95</v>
      </c>
      <c r="J332" s="1">
        <v>87.11</v>
      </c>
      <c r="K332" s="1">
        <v>14500633</v>
      </c>
      <c r="L332" s="1">
        <v>1263195362.5999999</v>
      </c>
      <c r="M332" s="1">
        <v>55245</v>
      </c>
      <c r="N332" s="3">
        <f>IF(ISERR(LN(Table1[[#This Row],[Close Price]]/I331)),"-",LN(Table1[[#This Row],[Close Price]]/I331))</f>
        <v>-2.4139103113356788E-2</v>
      </c>
    </row>
    <row r="333" spans="1:14" x14ac:dyDescent="0.3">
      <c r="A333" s="1" t="s">
        <v>13</v>
      </c>
      <c r="B333" s="1" t="s">
        <v>14</v>
      </c>
      <c r="C333" s="2">
        <v>43593</v>
      </c>
      <c r="D333" s="1">
        <v>85.95</v>
      </c>
      <c r="E333" s="1">
        <v>85.35</v>
      </c>
      <c r="F333" s="1">
        <v>86.4</v>
      </c>
      <c r="G333" s="1">
        <v>84.95</v>
      </c>
      <c r="H333" s="1">
        <v>86.15</v>
      </c>
      <c r="I333" s="1">
        <v>85.95</v>
      </c>
      <c r="J333" s="1">
        <v>85.81</v>
      </c>
      <c r="K333" s="1">
        <v>13038488</v>
      </c>
      <c r="L333" s="1">
        <v>1118844574.55</v>
      </c>
      <c r="M333" s="1">
        <v>42264</v>
      </c>
      <c r="N333" s="3">
        <f>IF(ISERR(LN(Table1[[#This Row],[Close Price]]/I332)),"-",LN(Table1[[#This Row],[Close Price]]/I332))</f>
        <v>0</v>
      </c>
    </row>
    <row r="334" spans="1:14" x14ac:dyDescent="0.3">
      <c r="A334" s="1" t="s">
        <v>13</v>
      </c>
      <c r="B334" s="1" t="s">
        <v>14</v>
      </c>
      <c r="C334" s="2">
        <v>43594</v>
      </c>
      <c r="D334" s="1">
        <v>85.95</v>
      </c>
      <c r="E334" s="1">
        <v>85.6</v>
      </c>
      <c r="F334" s="1">
        <v>85.95</v>
      </c>
      <c r="G334" s="1">
        <v>83</v>
      </c>
      <c r="H334" s="1">
        <v>85.05</v>
      </c>
      <c r="I334" s="1">
        <v>84.85</v>
      </c>
      <c r="J334" s="1">
        <v>84.43</v>
      </c>
      <c r="K334" s="1">
        <v>22648198</v>
      </c>
      <c r="L334" s="1">
        <v>1912296072.75</v>
      </c>
      <c r="M334" s="1">
        <v>63103</v>
      </c>
      <c r="N334" s="3">
        <f>IF(ISERR(LN(Table1[[#This Row],[Close Price]]/I333)),"-",LN(Table1[[#This Row],[Close Price]]/I333))</f>
        <v>-1.2880740148623041E-2</v>
      </c>
    </row>
    <row r="335" spans="1:14" x14ac:dyDescent="0.3">
      <c r="A335" s="1" t="s">
        <v>13</v>
      </c>
      <c r="B335" s="1" t="s">
        <v>14</v>
      </c>
      <c r="C335" s="2">
        <v>43595</v>
      </c>
      <c r="D335" s="1">
        <v>84.85</v>
      </c>
      <c r="E335" s="1">
        <v>84.85</v>
      </c>
      <c r="F335" s="1">
        <v>86.25</v>
      </c>
      <c r="G335" s="1">
        <v>84.85</v>
      </c>
      <c r="H335" s="1">
        <v>85.8</v>
      </c>
      <c r="I335" s="1">
        <v>85.9</v>
      </c>
      <c r="J335" s="1">
        <v>85.71</v>
      </c>
      <c r="K335" s="1">
        <v>13767863</v>
      </c>
      <c r="L335" s="1">
        <v>1179987489.1500001</v>
      </c>
      <c r="M335" s="1">
        <v>42202</v>
      </c>
      <c r="N335" s="3">
        <f>IF(ISERR(LN(Table1[[#This Row],[Close Price]]/I334)),"-",LN(Table1[[#This Row],[Close Price]]/I334))</f>
        <v>1.2298837309974575E-2</v>
      </c>
    </row>
    <row r="336" spans="1:14" x14ac:dyDescent="0.3">
      <c r="A336" s="1" t="s">
        <v>13</v>
      </c>
      <c r="B336" s="1" t="s">
        <v>14</v>
      </c>
      <c r="C336" s="2">
        <v>43598</v>
      </c>
      <c r="D336" s="1">
        <v>85.9</v>
      </c>
      <c r="E336" s="1">
        <v>85.8</v>
      </c>
      <c r="F336" s="1">
        <v>86.5</v>
      </c>
      <c r="G336" s="1">
        <v>82.6</v>
      </c>
      <c r="H336" s="1">
        <v>83.1</v>
      </c>
      <c r="I336" s="1">
        <v>83</v>
      </c>
      <c r="J336" s="1">
        <v>84.29</v>
      </c>
      <c r="K336" s="1">
        <v>13918199</v>
      </c>
      <c r="L336" s="1">
        <v>1173138360.5</v>
      </c>
      <c r="M336" s="1">
        <v>50643</v>
      </c>
      <c r="N336" s="3">
        <f>IF(ISERR(LN(Table1[[#This Row],[Close Price]]/I335)),"-",LN(Table1[[#This Row],[Close Price]]/I335))</f>
        <v>-3.4343221193611884E-2</v>
      </c>
    </row>
    <row r="337" spans="1:14" x14ac:dyDescent="0.3">
      <c r="A337" s="1" t="s">
        <v>13</v>
      </c>
      <c r="B337" s="1" t="s">
        <v>14</v>
      </c>
      <c r="C337" s="2">
        <v>43599</v>
      </c>
      <c r="D337" s="1">
        <v>83</v>
      </c>
      <c r="E337" s="1">
        <v>83</v>
      </c>
      <c r="F337" s="1">
        <v>85.6</v>
      </c>
      <c r="G337" s="1">
        <v>82.05</v>
      </c>
      <c r="H337" s="1">
        <v>85.05</v>
      </c>
      <c r="I337" s="1">
        <v>84.6</v>
      </c>
      <c r="J337" s="1">
        <v>83.71</v>
      </c>
      <c r="K337" s="1">
        <v>18328116</v>
      </c>
      <c r="L337" s="1">
        <v>1534281471.6500001</v>
      </c>
      <c r="M337" s="1">
        <v>55527</v>
      </c>
      <c r="N337" s="3">
        <f>IF(ISERR(LN(Table1[[#This Row],[Close Price]]/I336)),"-",LN(Table1[[#This Row],[Close Price]]/I336))</f>
        <v>1.9093658815579603E-2</v>
      </c>
    </row>
    <row r="338" spans="1:14" x14ac:dyDescent="0.3">
      <c r="A338" s="1" t="s">
        <v>13</v>
      </c>
      <c r="B338" s="1" t="s">
        <v>14</v>
      </c>
      <c r="C338" s="2">
        <v>43600</v>
      </c>
      <c r="D338" s="1">
        <v>84.6</v>
      </c>
      <c r="E338" s="1">
        <v>85</v>
      </c>
      <c r="F338" s="1">
        <v>85.8</v>
      </c>
      <c r="G338" s="1">
        <v>81.45</v>
      </c>
      <c r="H338" s="1">
        <v>81.95</v>
      </c>
      <c r="I338" s="1">
        <v>81.95</v>
      </c>
      <c r="J338" s="1">
        <v>83.52</v>
      </c>
      <c r="K338" s="1">
        <v>17950986</v>
      </c>
      <c r="L338" s="1">
        <v>1499218681</v>
      </c>
      <c r="M338" s="1">
        <v>61675</v>
      </c>
      <c r="N338" s="3">
        <f>IF(ISERR(LN(Table1[[#This Row],[Close Price]]/I337)),"-",LN(Table1[[#This Row],[Close Price]]/I337))</f>
        <v>-3.1824961422338746E-2</v>
      </c>
    </row>
    <row r="339" spans="1:14" x14ac:dyDescent="0.3">
      <c r="A339" s="1" t="s">
        <v>13</v>
      </c>
      <c r="B339" s="1" t="s">
        <v>14</v>
      </c>
      <c r="C339" s="2">
        <v>43601</v>
      </c>
      <c r="D339" s="1">
        <v>81.95</v>
      </c>
      <c r="E339" s="1">
        <v>81.95</v>
      </c>
      <c r="F339" s="1">
        <v>83.95</v>
      </c>
      <c r="G339" s="1">
        <v>81.400000000000006</v>
      </c>
      <c r="H339" s="1">
        <v>83.2</v>
      </c>
      <c r="I339" s="1">
        <v>82.9</v>
      </c>
      <c r="J339" s="1">
        <v>82.26</v>
      </c>
      <c r="K339" s="1">
        <v>14994353</v>
      </c>
      <c r="L339" s="1">
        <v>1233481006.25</v>
      </c>
      <c r="M339" s="1">
        <v>51423</v>
      </c>
      <c r="N339" s="3">
        <f>IF(ISERR(LN(Table1[[#This Row],[Close Price]]/I338)),"-",LN(Table1[[#This Row],[Close Price]]/I338))</f>
        <v>1.1525756951410612E-2</v>
      </c>
    </row>
    <row r="340" spans="1:14" x14ac:dyDescent="0.3">
      <c r="A340" s="1" t="s">
        <v>13</v>
      </c>
      <c r="B340" s="1" t="s">
        <v>14</v>
      </c>
      <c r="C340" s="2">
        <v>43602</v>
      </c>
      <c r="D340" s="1">
        <v>82.9</v>
      </c>
      <c r="E340" s="1">
        <v>83.1</v>
      </c>
      <c r="F340" s="1">
        <v>85.05</v>
      </c>
      <c r="G340" s="1">
        <v>82.6</v>
      </c>
      <c r="H340" s="1">
        <v>84.6</v>
      </c>
      <c r="I340" s="1">
        <v>84.5</v>
      </c>
      <c r="J340" s="1">
        <v>83.62</v>
      </c>
      <c r="K340" s="1">
        <v>13305907</v>
      </c>
      <c r="L340" s="1">
        <v>1112703831.2</v>
      </c>
      <c r="M340" s="1">
        <v>40746</v>
      </c>
      <c r="N340" s="3">
        <f>IF(ISERR(LN(Table1[[#This Row],[Close Price]]/I339)),"-",LN(Table1[[#This Row],[Close Price]]/I339))</f>
        <v>1.9116472221878889E-2</v>
      </c>
    </row>
    <row r="341" spans="1:14" x14ac:dyDescent="0.3">
      <c r="A341" s="1" t="s">
        <v>13</v>
      </c>
      <c r="B341" s="1" t="s">
        <v>14</v>
      </c>
      <c r="C341" s="2">
        <v>43605</v>
      </c>
      <c r="D341" s="1">
        <v>84.5</v>
      </c>
      <c r="E341" s="1">
        <v>87.8</v>
      </c>
      <c r="F341" s="1">
        <v>88.3</v>
      </c>
      <c r="G341" s="1">
        <v>86.2</v>
      </c>
      <c r="H341" s="1">
        <v>87.7</v>
      </c>
      <c r="I341" s="1">
        <v>87.55</v>
      </c>
      <c r="J341" s="1">
        <v>87.4</v>
      </c>
      <c r="K341" s="1">
        <v>34895381</v>
      </c>
      <c r="L341" s="1">
        <v>3049844402.1999998</v>
      </c>
      <c r="M341" s="1">
        <v>75403</v>
      </c>
      <c r="N341" s="3">
        <f>IF(ISERR(LN(Table1[[#This Row],[Close Price]]/I340)),"-",LN(Table1[[#This Row],[Close Price]]/I340))</f>
        <v>3.545852436873264E-2</v>
      </c>
    </row>
    <row r="342" spans="1:14" x14ac:dyDescent="0.3">
      <c r="A342" s="1" t="s">
        <v>13</v>
      </c>
      <c r="B342" s="1" t="s">
        <v>14</v>
      </c>
      <c r="C342" s="2">
        <v>43606</v>
      </c>
      <c r="D342" s="1">
        <v>87.55</v>
      </c>
      <c r="E342" s="1">
        <v>88.4</v>
      </c>
      <c r="F342" s="1">
        <v>89.8</v>
      </c>
      <c r="G342" s="1">
        <v>87.2</v>
      </c>
      <c r="H342" s="1">
        <v>88.3</v>
      </c>
      <c r="I342" s="1">
        <v>88.25</v>
      </c>
      <c r="J342" s="1">
        <v>88.46</v>
      </c>
      <c r="K342" s="1">
        <v>27443220</v>
      </c>
      <c r="L342" s="1">
        <v>2427604197.0500002</v>
      </c>
      <c r="M342" s="1">
        <v>69652</v>
      </c>
      <c r="N342" s="3">
        <f>IF(ISERR(LN(Table1[[#This Row],[Close Price]]/I341)),"-",LN(Table1[[#This Row],[Close Price]]/I341))</f>
        <v>7.9636370815453911E-3</v>
      </c>
    </row>
    <row r="343" spans="1:14" x14ac:dyDescent="0.3">
      <c r="A343" s="1" t="s">
        <v>13</v>
      </c>
      <c r="B343" s="1" t="s">
        <v>14</v>
      </c>
      <c r="C343" s="2">
        <v>43607</v>
      </c>
      <c r="D343" s="1">
        <v>88.25</v>
      </c>
      <c r="E343" s="1">
        <v>88.85</v>
      </c>
      <c r="F343" s="1">
        <v>89</v>
      </c>
      <c r="G343" s="1">
        <v>85.9</v>
      </c>
      <c r="H343" s="1">
        <v>88.7</v>
      </c>
      <c r="I343" s="1">
        <v>87.85</v>
      </c>
      <c r="J343" s="1">
        <v>87.27</v>
      </c>
      <c r="K343" s="1">
        <v>18235187</v>
      </c>
      <c r="L343" s="1">
        <v>1591393402.25</v>
      </c>
      <c r="M343" s="1">
        <v>61143</v>
      </c>
      <c r="N343" s="3">
        <f>IF(ISERR(LN(Table1[[#This Row],[Close Price]]/I342)),"-",LN(Table1[[#This Row],[Close Price]]/I342))</f>
        <v>-4.5428811803000088E-3</v>
      </c>
    </row>
    <row r="344" spans="1:14" x14ac:dyDescent="0.3">
      <c r="A344" s="1" t="s">
        <v>13</v>
      </c>
      <c r="B344" s="1" t="s">
        <v>14</v>
      </c>
      <c r="C344" s="2">
        <v>43608</v>
      </c>
      <c r="D344" s="1">
        <v>87.85</v>
      </c>
      <c r="E344" s="1">
        <v>90</v>
      </c>
      <c r="F344" s="1">
        <v>91.85</v>
      </c>
      <c r="G344" s="1">
        <v>88.4</v>
      </c>
      <c r="H344" s="1">
        <v>88.6</v>
      </c>
      <c r="I344" s="1">
        <v>88.85</v>
      </c>
      <c r="J344" s="1">
        <v>89.86</v>
      </c>
      <c r="K344" s="1">
        <v>31464067</v>
      </c>
      <c r="L344" s="1">
        <v>2827485174.8000002</v>
      </c>
      <c r="M344" s="1">
        <v>102800</v>
      </c>
      <c r="N344" s="3">
        <f>IF(ISERR(LN(Table1[[#This Row],[Close Price]]/I343)),"-",LN(Table1[[#This Row],[Close Price]]/I343))</f>
        <v>1.1318739967554194E-2</v>
      </c>
    </row>
    <row r="345" spans="1:14" x14ac:dyDescent="0.3">
      <c r="A345" s="1" t="s">
        <v>13</v>
      </c>
      <c r="B345" s="1" t="s">
        <v>14</v>
      </c>
      <c r="C345" s="2">
        <v>43609</v>
      </c>
      <c r="D345" s="1">
        <v>88.85</v>
      </c>
      <c r="E345" s="1">
        <v>88.85</v>
      </c>
      <c r="F345" s="1">
        <v>95</v>
      </c>
      <c r="G345" s="1">
        <v>88.85</v>
      </c>
      <c r="H345" s="1">
        <v>94.25</v>
      </c>
      <c r="I345" s="1">
        <v>93.8</v>
      </c>
      <c r="J345" s="1">
        <v>92.47</v>
      </c>
      <c r="K345" s="1">
        <v>53728065</v>
      </c>
      <c r="L345" s="1">
        <v>4967987130.8500004</v>
      </c>
      <c r="M345" s="1">
        <v>149613</v>
      </c>
      <c r="N345" s="3">
        <f>IF(ISERR(LN(Table1[[#This Row],[Close Price]]/I344)),"-",LN(Table1[[#This Row],[Close Price]]/I344))</f>
        <v>5.4215301411518771E-2</v>
      </c>
    </row>
    <row r="346" spans="1:14" x14ac:dyDescent="0.3">
      <c r="A346" s="1" t="s">
        <v>13</v>
      </c>
      <c r="B346" s="1" t="s">
        <v>14</v>
      </c>
      <c r="C346" s="2">
        <v>43612</v>
      </c>
      <c r="D346" s="1">
        <v>93.8</v>
      </c>
      <c r="E346" s="1">
        <v>91.7</v>
      </c>
      <c r="F346" s="1">
        <v>91.75</v>
      </c>
      <c r="G346" s="1">
        <v>89.55</v>
      </c>
      <c r="H346" s="1">
        <v>91.1</v>
      </c>
      <c r="I346" s="1">
        <v>91.15</v>
      </c>
      <c r="J346" s="1">
        <v>90.74</v>
      </c>
      <c r="K346" s="1">
        <v>37249413</v>
      </c>
      <c r="L346" s="1">
        <v>3380181600.0999999</v>
      </c>
      <c r="M346" s="1">
        <v>104145</v>
      </c>
      <c r="N346" s="3">
        <f>IF(ISERR(LN(Table1[[#This Row],[Close Price]]/I345)),"-",LN(Table1[[#This Row],[Close Price]]/I345))</f>
        <v>-2.8658354887506909E-2</v>
      </c>
    </row>
    <row r="347" spans="1:14" x14ac:dyDescent="0.3">
      <c r="A347" s="1" t="s">
        <v>13</v>
      </c>
      <c r="B347" s="1" t="s">
        <v>14</v>
      </c>
      <c r="C347" s="2">
        <v>43613</v>
      </c>
      <c r="D347" s="1">
        <v>91.15</v>
      </c>
      <c r="E347" s="1">
        <v>92</v>
      </c>
      <c r="F347" s="1">
        <v>93.85</v>
      </c>
      <c r="G347" s="1">
        <v>90.8</v>
      </c>
      <c r="H347" s="1">
        <v>91.2</v>
      </c>
      <c r="I347" s="1">
        <v>91.2</v>
      </c>
      <c r="J347" s="1">
        <v>91.91</v>
      </c>
      <c r="K347" s="1">
        <v>30575742</v>
      </c>
      <c r="L347" s="1">
        <v>2810067306.75</v>
      </c>
      <c r="M347" s="1">
        <v>92795</v>
      </c>
      <c r="N347" s="3">
        <f>IF(ISERR(LN(Table1[[#This Row],[Close Price]]/I346)),"-",LN(Table1[[#This Row],[Close Price]]/I346))</f>
        <v>5.4839595561373682E-4</v>
      </c>
    </row>
    <row r="348" spans="1:14" x14ac:dyDescent="0.3">
      <c r="A348" s="1" t="s">
        <v>13</v>
      </c>
      <c r="B348" s="1" t="s">
        <v>14</v>
      </c>
      <c r="C348" s="2">
        <v>43614</v>
      </c>
      <c r="D348" s="1">
        <v>91.2</v>
      </c>
      <c r="E348" s="1">
        <v>90.8</v>
      </c>
      <c r="F348" s="1">
        <v>91</v>
      </c>
      <c r="G348" s="1">
        <v>89.05</v>
      </c>
      <c r="H348" s="1">
        <v>90.05</v>
      </c>
      <c r="I348" s="1">
        <v>89.7</v>
      </c>
      <c r="J348" s="1">
        <v>89.85</v>
      </c>
      <c r="K348" s="1">
        <v>15951343</v>
      </c>
      <c r="L348" s="1">
        <v>1433262603.1500001</v>
      </c>
      <c r="M348" s="1">
        <v>55615</v>
      </c>
      <c r="N348" s="3">
        <f>IF(ISERR(LN(Table1[[#This Row],[Close Price]]/I347)),"-",LN(Table1[[#This Row],[Close Price]]/I347))</f>
        <v>-1.6584128015535295E-2</v>
      </c>
    </row>
    <row r="349" spans="1:14" x14ac:dyDescent="0.3">
      <c r="A349" s="1" t="s">
        <v>13</v>
      </c>
      <c r="B349" s="1" t="s">
        <v>14</v>
      </c>
      <c r="C349" s="2">
        <v>43615</v>
      </c>
      <c r="D349" s="1">
        <v>89.7</v>
      </c>
      <c r="E349" s="1">
        <v>89.9</v>
      </c>
      <c r="F349" s="1">
        <v>90.75</v>
      </c>
      <c r="G349" s="1">
        <v>89.2</v>
      </c>
      <c r="H349" s="1">
        <v>90.2</v>
      </c>
      <c r="I349" s="1">
        <v>90.45</v>
      </c>
      <c r="J349" s="1">
        <v>90.12</v>
      </c>
      <c r="K349" s="1">
        <v>19711797</v>
      </c>
      <c r="L349" s="1">
        <v>1776440320.1500001</v>
      </c>
      <c r="M349" s="1">
        <v>46197</v>
      </c>
      <c r="N349" s="3">
        <f>IF(ISERR(LN(Table1[[#This Row],[Close Price]]/I348)),"-",LN(Table1[[#This Row],[Close Price]]/I348))</f>
        <v>8.3264427765538107E-3</v>
      </c>
    </row>
    <row r="350" spans="1:14" x14ac:dyDescent="0.3">
      <c r="A350" s="1" t="s">
        <v>13</v>
      </c>
      <c r="B350" s="1" t="s">
        <v>14</v>
      </c>
      <c r="C350" s="2">
        <v>43616</v>
      </c>
      <c r="D350" s="1">
        <v>90.45</v>
      </c>
      <c r="E350" s="1">
        <v>90.45</v>
      </c>
      <c r="F350" s="1">
        <v>90.55</v>
      </c>
      <c r="G350" s="1">
        <v>87.65</v>
      </c>
      <c r="H350" s="1">
        <v>88.75</v>
      </c>
      <c r="I350" s="1">
        <v>88.85</v>
      </c>
      <c r="J350" s="1">
        <v>89.01</v>
      </c>
      <c r="K350" s="1">
        <v>20759367</v>
      </c>
      <c r="L350" s="1">
        <v>1847743469.1500001</v>
      </c>
      <c r="M350" s="1">
        <v>60413</v>
      </c>
      <c r="N350" s="3">
        <f>IF(ISERR(LN(Table1[[#This Row],[Close Price]]/I349)),"-",LN(Table1[[#This Row],[Close Price]]/I349))</f>
        <v>-1.7847657240643945E-2</v>
      </c>
    </row>
    <row r="351" spans="1:14" x14ac:dyDescent="0.3">
      <c r="A351" s="1" t="s">
        <v>13</v>
      </c>
      <c r="B351" s="1" t="s">
        <v>14</v>
      </c>
      <c r="C351" s="2">
        <v>43619</v>
      </c>
      <c r="D351" s="1">
        <v>88.85</v>
      </c>
      <c r="E351" s="1">
        <v>88.85</v>
      </c>
      <c r="F351" s="1">
        <v>92.3</v>
      </c>
      <c r="G351" s="1">
        <v>87.8</v>
      </c>
      <c r="H351" s="1">
        <v>92.15</v>
      </c>
      <c r="I351" s="1">
        <v>91.85</v>
      </c>
      <c r="J351" s="1">
        <v>90.92</v>
      </c>
      <c r="K351" s="1">
        <v>34358814</v>
      </c>
      <c r="L351" s="1">
        <v>3123735151.4499998</v>
      </c>
      <c r="M351" s="1">
        <v>96627</v>
      </c>
      <c r="N351" s="3">
        <f>IF(ISERR(LN(Table1[[#This Row],[Close Price]]/I350)),"-",LN(Table1[[#This Row],[Close Price]]/I350))</f>
        <v>3.3207257060474407E-2</v>
      </c>
    </row>
    <row r="352" spans="1:14" x14ac:dyDescent="0.3">
      <c r="A352" s="1" t="s">
        <v>13</v>
      </c>
      <c r="B352" s="1" t="s">
        <v>14</v>
      </c>
      <c r="C352" s="2">
        <v>43620</v>
      </c>
      <c r="D352" s="1">
        <v>91.85</v>
      </c>
      <c r="E352" s="1">
        <v>91.85</v>
      </c>
      <c r="F352" s="1">
        <v>93.75</v>
      </c>
      <c r="G352" s="1">
        <v>91.35</v>
      </c>
      <c r="H352" s="1">
        <v>93.1</v>
      </c>
      <c r="I352" s="1">
        <v>93.05</v>
      </c>
      <c r="J352" s="1">
        <v>92.88</v>
      </c>
      <c r="K352" s="1">
        <v>24114157</v>
      </c>
      <c r="L352" s="1">
        <v>2239619025.0500002</v>
      </c>
      <c r="M352" s="1">
        <v>78291</v>
      </c>
      <c r="N352" s="3">
        <f>IF(ISERR(LN(Table1[[#This Row],[Close Price]]/I351)),"-",LN(Table1[[#This Row],[Close Price]]/I351))</f>
        <v>1.2980171427125188E-2</v>
      </c>
    </row>
    <row r="353" spans="1:14" x14ac:dyDescent="0.3">
      <c r="A353" s="1" t="s">
        <v>13</v>
      </c>
      <c r="B353" s="1" t="s">
        <v>14</v>
      </c>
      <c r="C353" s="2">
        <v>43622</v>
      </c>
      <c r="D353" s="1">
        <v>93.05</v>
      </c>
      <c r="E353" s="1">
        <v>93.05</v>
      </c>
      <c r="F353" s="1">
        <v>93.15</v>
      </c>
      <c r="G353" s="1">
        <v>90.4</v>
      </c>
      <c r="H353" s="1">
        <v>91.15</v>
      </c>
      <c r="I353" s="1">
        <v>91.3</v>
      </c>
      <c r="J353" s="1">
        <v>91.64</v>
      </c>
      <c r="K353" s="1">
        <v>19319345</v>
      </c>
      <c r="L353" s="1">
        <v>1770385921.1500001</v>
      </c>
      <c r="M353" s="1">
        <v>65257</v>
      </c>
      <c r="N353" s="3">
        <f>IF(ISERR(LN(Table1[[#This Row],[Close Price]]/I352)),"-",LN(Table1[[#This Row],[Close Price]]/I352))</f>
        <v>-1.8986195487336967E-2</v>
      </c>
    </row>
    <row r="354" spans="1:14" x14ac:dyDescent="0.3">
      <c r="A354" s="1" t="s">
        <v>13</v>
      </c>
      <c r="B354" s="1" t="s">
        <v>14</v>
      </c>
      <c r="C354" s="2">
        <v>43623</v>
      </c>
      <c r="D354" s="1">
        <v>91.3</v>
      </c>
      <c r="E354" s="1">
        <v>91.15</v>
      </c>
      <c r="F354" s="1">
        <v>91.75</v>
      </c>
      <c r="G354" s="1">
        <v>89.1</v>
      </c>
      <c r="H354" s="1">
        <v>89.8</v>
      </c>
      <c r="I354" s="1">
        <v>90</v>
      </c>
      <c r="J354" s="1">
        <v>90.44</v>
      </c>
      <c r="K354" s="1">
        <v>16922481</v>
      </c>
      <c r="L354" s="1">
        <v>1530400773.8</v>
      </c>
      <c r="M354" s="1">
        <v>56900</v>
      </c>
      <c r="N354" s="3">
        <f>IF(ISERR(LN(Table1[[#This Row],[Close Price]]/I353)),"-",LN(Table1[[#This Row],[Close Price]]/I353))</f>
        <v>-1.4341117270657712E-2</v>
      </c>
    </row>
    <row r="355" spans="1:14" x14ac:dyDescent="0.3">
      <c r="A355" s="1" t="s">
        <v>13</v>
      </c>
      <c r="B355" s="1" t="s">
        <v>14</v>
      </c>
      <c r="C355" s="2">
        <v>43626</v>
      </c>
      <c r="D355" s="1">
        <v>90</v>
      </c>
      <c r="E355" s="1">
        <v>91.45</v>
      </c>
      <c r="F355" s="1">
        <v>91.6</v>
      </c>
      <c r="G355" s="1">
        <v>89.25</v>
      </c>
      <c r="H355" s="1">
        <v>90.9</v>
      </c>
      <c r="I355" s="1">
        <v>90.7</v>
      </c>
      <c r="J355" s="1">
        <v>90.37</v>
      </c>
      <c r="K355" s="1">
        <v>15352497</v>
      </c>
      <c r="L355" s="1">
        <v>1387385490.4000001</v>
      </c>
      <c r="M355" s="1">
        <v>55672</v>
      </c>
      <c r="N355" s="3">
        <f>IF(ISERR(LN(Table1[[#This Row],[Close Price]]/I354)),"-",LN(Table1[[#This Row],[Close Price]]/I354))</f>
        <v>7.747686790825957E-3</v>
      </c>
    </row>
    <row r="356" spans="1:14" x14ac:dyDescent="0.3">
      <c r="A356" s="1" t="s">
        <v>13</v>
      </c>
      <c r="B356" s="1" t="s">
        <v>14</v>
      </c>
      <c r="C356" s="2">
        <v>43627</v>
      </c>
      <c r="D356" s="1">
        <v>90.7</v>
      </c>
      <c r="E356" s="1">
        <v>90.9</v>
      </c>
      <c r="F356" s="1">
        <v>91.75</v>
      </c>
      <c r="G356" s="1">
        <v>89.75</v>
      </c>
      <c r="H356" s="1">
        <v>91.1</v>
      </c>
      <c r="I356" s="1">
        <v>91.2</v>
      </c>
      <c r="J356" s="1">
        <v>90.88</v>
      </c>
      <c r="K356" s="1">
        <v>14535974</v>
      </c>
      <c r="L356" s="1">
        <v>1321042687.7</v>
      </c>
      <c r="M356" s="1">
        <v>45043</v>
      </c>
      <c r="N356" s="3">
        <f>IF(ISERR(LN(Table1[[#This Row],[Close Price]]/I355)),"-",LN(Table1[[#This Row],[Close Price]]/I355))</f>
        <v>5.4975399591947836E-3</v>
      </c>
    </row>
    <row r="357" spans="1:14" x14ac:dyDescent="0.3">
      <c r="A357" s="1" t="s">
        <v>13</v>
      </c>
      <c r="B357" s="1" t="s">
        <v>14</v>
      </c>
      <c r="C357" s="2">
        <v>43628</v>
      </c>
      <c r="D357" s="1">
        <v>91.2</v>
      </c>
      <c r="E357" s="1">
        <v>90.6</v>
      </c>
      <c r="F357" s="1">
        <v>91.3</v>
      </c>
      <c r="G357" s="1">
        <v>88.85</v>
      </c>
      <c r="H357" s="1">
        <v>89.4</v>
      </c>
      <c r="I357" s="1">
        <v>89.25</v>
      </c>
      <c r="J357" s="1">
        <v>90.02</v>
      </c>
      <c r="K357" s="1">
        <v>13506820</v>
      </c>
      <c r="L357" s="1">
        <v>1215895482.8499999</v>
      </c>
      <c r="M357" s="1">
        <v>44071</v>
      </c>
      <c r="N357" s="3">
        <f>IF(ISERR(LN(Table1[[#This Row],[Close Price]]/I356)),"-",LN(Table1[[#This Row],[Close Price]]/I356))</f>
        <v>-2.1613476420537302E-2</v>
      </c>
    </row>
    <row r="358" spans="1:14" x14ac:dyDescent="0.3">
      <c r="A358" s="1" t="s">
        <v>13</v>
      </c>
      <c r="B358" s="1" t="s">
        <v>14</v>
      </c>
      <c r="C358" s="2">
        <v>43629</v>
      </c>
      <c r="D358" s="1">
        <v>89.25</v>
      </c>
      <c r="E358" s="1">
        <v>89.05</v>
      </c>
      <c r="F358" s="1">
        <v>89.2</v>
      </c>
      <c r="G358" s="1">
        <v>87.05</v>
      </c>
      <c r="H358" s="1">
        <v>88.05</v>
      </c>
      <c r="I358" s="1">
        <v>88.1</v>
      </c>
      <c r="J358" s="1">
        <v>87.82</v>
      </c>
      <c r="K358" s="1">
        <v>14582200</v>
      </c>
      <c r="L358" s="1">
        <v>1280560845.75</v>
      </c>
      <c r="M358" s="1">
        <v>52232</v>
      </c>
      <c r="N358" s="3">
        <f>IF(ISERR(LN(Table1[[#This Row],[Close Price]]/I357)),"-",LN(Table1[[#This Row],[Close Price]]/I357))</f>
        <v>-1.29688877176147E-2</v>
      </c>
    </row>
    <row r="359" spans="1:14" x14ac:dyDescent="0.3">
      <c r="A359" s="1" t="s">
        <v>13</v>
      </c>
      <c r="B359" s="1" t="s">
        <v>14</v>
      </c>
      <c r="C359" s="2">
        <v>43630</v>
      </c>
      <c r="D359" s="1">
        <v>88.1</v>
      </c>
      <c r="E359" s="1">
        <v>87.6</v>
      </c>
      <c r="F359" s="1">
        <v>88.8</v>
      </c>
      <c r="G359" s="1">
        <v>87.2</v>
      </c>
      <c r="H359" s="1">
        <v>87.35</v>
      </c>
      <c r="I359" s="1">
        <v>87.65</v>
      </c>
      <c r="J359" s="1">
        <v>87.92</v>
      </c>
      <c r="K359" s="1">
        <v>11149101</v>
      </c>
      <c r="L359" s="1">
        <v>980274327.75</v>
      </c>
      <c r="M359" s="1">
        <v>36903</v>
      </c>
      <c r="N359" s="3">
        <f>IF(ISERR(LN(Table1[[#This Row],[Close Price]]/I358)),"-",LN(Table1[[#This Row],[Close Price]]/I358))</f>
        <v>-5.120921574890221E-3</v>
      </c>
    </row>
    <row r="360" spans="1:14" x14ac:dyDescent="0.3">
      <c r="A360" s="1" t="s">
        <v>13</v>
      </c>
      <c r="B360" s="1" t="s">
        <v>14</v>
      </c>
      <c r="C360" s="2">
        <v>43633</v>
      </c>
      <c r="D360" s="1">
        <v>87.65</v>
      </c>
      <c r="E360" s="1">
        <v>87.5</v>
      </c>
      <c r="F360" s="1">
        <v>87.65</v>
      </c>
      <c r="G360" s="1">
        <v>83.15</v>
      </c>
      <c r="H360" s="1">
        <v>83.4</v>
      </c>
      <c r="I360" s="1">
        <v>83.65</v>
      </c>
      <c r="J360" s="1">
        <v>85.14</v>
      </c>
      <c r="K360" s="1">
        <v>24248588</v>
      </c>
      <c r="L360" s="1">
        <v>2064617856.5</v>
      </c>
      <c r="M360" s="1">
        <v>100174</v>
      </c>
      <c r="N360" s="3">
        <f>IF(ISERR(LN(Table1[[#This Row],[Close Price]]/I359)),"-",LN(Table1[[#This Row],[Close Price]]/I359))</f>
        <v>-4.6710183934410468E-2</v>
      </c>
    </row>
    <row r="361" spans="1:14" x14ac:dyDescent="0.3">
      <c r="A361" s="1" t="s">
        <v>13</v>
      </c>
      <c r="B361" s="1" t="s">
        <v>14</v>
      </c>
      <c r="C361" s="2">
        <v>43634</v>
      </c>
      <c r="D361" s="1">
        <v>83.65</v>
      </c>
      <c r="E361" s="1">
        <v>82.7</v>
      </c>
      <c r="F361" s="1">
        <v>84.65</v>
      </c>
      <c r="G361" s="1">
        <v>82.65</v>
      </c>
      <c r="H361" s="1">
        <v>84.15</v>
      </c>
      <c r="I361" s="1">
        <v>83.65</v>
      </c>
      <c r="J361" s="1">
        <v>83.87</v>
      </c>
      <c r="K361" s="1">
        <v>16736759</v>
      </c>
      <c r="L361" s="1">
        <v>1403787470.1500001</v>
      </c>
      <c r="M361" s="1">
        <v>59458</v>
      </c>
      <c r="N361" s="3">
        <f>IF(ISERR(LN(Table1[[#This Row],[Close Price]]/I360)),"-",LN(Table1[[#This Row],[Close Price]]/I360))</f>
        <v>0</v>
      </c>
    </row>
    <row r="362" spans="1:14" x14ac:dyDescent="0.3">
      <c r="A362" s="1" t="s">
        <v>13</v>
      </c>
      <c r="B362" s="1" t="s">
        <v>14</v>
      </c>
      <c r="C362" s="2">
        <v>43635</v>
      </c>
      <c r="D362" s="1">
        <v>83.65</v>
      </c>
      <c r="E362" s="1">
        <v>84.15</v>
      </c>
      <c r="F362" s="1">
        <v>84.8</v>
      </c>
      <c r="G362" s="1">
        <v>81.75</v>
      </c>
      <c r="H362" s="1">
        <v>82.9</v>
      </c>
      <c r="I362" s="1">
        <v>82.9</v>
      </c>
      <c r="J362" s="1">
        <v>83.27</v>
      </c>
      <c r="K362" s="1">
        <v>17456059</v>
      </c>
      <c r="L362" s="1">
        <v>1453481376.7</v>
      </c>
      <c r="M362" s="1">
        <v>55420</v>
      </c>
      <c r="N362" s="3">
        <f>IF(ISERR(LN(Table1[[#This Row],[Close Price]]/I361)),"-",LN(Table1[[#This Row],[Close Price]]/I361))</f>
        <v>-9.0063652915837195E-3</v>
      </c>
    </row>
    <row r="363" spans="1:14" x14ac:dyDescent="0.3">
      <c r="A363" s="1" t="s">
        <v>13</v>
      </c>
      <c r="B363" s="1" t="s">
        <v>14</v>
      </c>
      <c r="C363" s="2">
        <v>43636</v>
      </c>
      <c r="D363" s="1">
        <v>82.9</v>
      </c>
      <c r="E363" s="1">
        <v>80.7</v>
      </c>
      <c r="F363" s="1">
        <v>88.55</v>
      </c>
      <c r="G363" s="1">
        <v>80.400000000000006</v>
      </c>
      <c r="H363" s="1">
        <v>87.85</v>
      </c>
      <c r="I363" s="1">
        <v>87.8</v>
      </c>
      <c r="J363" s="1">
        <v>84.95</v>
      </c>
      <c r="K363" s="1">
        <v>39656557</v>
      </c>
      <c r="L363" s="1">
        <v>3368827637.0500002</v>
      </c>
      <c r="M363" s="1">
        <v>107730</v>
      </c>
      <c r="N363" s="3">
        <f>IF(ISERR(LN(Table1[[#This Row],[Close Price]]/I362)),"-",LN(Table1[[#This Row],[Close Price]]/I362))</f>
        <v>5.7426438499821576E-2</v>
      </c>
    </row>
    <row r="364" spans="1:14" x14ac:dyDescent="0.3">
      <c r="A364" s="1" t="s">
        <v>13</v>
      </c>
      <c r="B364" s="1" t="s">
        <v>14</v>
      </c>
      <c r="C364" s="2">
        <v>43637</v>
      </c>
      <c r="D364" s="1">
        <v>87.8</v>
      </c>
      <c r="E364" s="1">
        <v>86.95</v>
      </c>
      <c r="F364" s="1">
        <v>87.6</v>
      </c>
      <c r="G364" s="1">
        <v>85.75</v>
      </c>
      <c r="H364" s="1">
        <v>86.6</v>
      </c>
      <c r="I364" s="1">
        <v>86.5</v>
      </c>
      <c r="J364" s="1">
        <v>86.56</v>
      </c>
      <c r="K364" s="1">
        <v>18399090</v>
      </c>
      <c r="L364" s="1">
        <v>1592671328.95</v>
      </c>
      <c r="M364" s="1">
        <v>87946</v>
      </c>
      <c r="N364" s="3">
        <f>IF(ISERR(LN(Table1[[#This Row],[Close Price]]/I363)),"-",LN(Table1[[#This Row],[Close Price]]/I363))</f>
        <v>-1.4917086703237267E-2</v>
      </c>
    </row>
    <row r="365" spans="1:14" x14ac:dyDescent="0.3">
      <c r="A365" s="1" t="s">
        <v>13</v>
      </c>
      <c r="B365" s="1" t="s">
        <v>14</v>
      </c>
      <c r="C365" s="2">
        <v>43640</v>
      </c>
      <c r="D365" s="1">
        <v>86.5</v>
      </c>
      <c r="E365" s="1">
        <v>86.65</v>
      </c>
      <c r="F365" s="1">
        <v>87.2</v>
      </c>
      <c r="G365" s="1">
        <v>85.2</v>
      </c>
      <c r="H365" s="1">
        <v>85.85</v>
      </c>
      <c r="I365" s="1">
        <v>85.8</v>
      </c>
      <c r="J365" s="1">
        <v>86.05</v>
      </c>
      <c r="K365" s="1">
        <v>11625336</v>
      </c>
      <c r="L365" s="1">
        <v>1000334650.1</v>
      </c>
      <c r="M365" s="1">
        <v>38924</v>
      </c>
      <c r="N365" s="3">
        <f>IF(ISERR(LN(Table1[[#This Row],[Close Price]]/I364)),"-",LN(Table1[[#This Row],[Close Price]]/I364))</f>
        <v>-8.1254074439170917E-3</v>
      </c>
    </row>
    <row r="366" spans="1:14" x14ac:dyDescent="0.3">
      <c r="A366" s="1" t="s">
        <v>13</v>
      </c>
      <c r="B366" s="1" t="s">
        <v>14</v>
      </c>
      <c r="C366" s="2">
        <v>43641</v>
      </c>
      <c r="D366" s="1">
        <v>85.8</v>
      </c>
      <c r="E366" s="1">
        <v>85.8</v>
      </c>
      <c r="F366" s="1">
        <v>89.9</v>
      </c>
      <c r="G366" s="1">
        <v>85.1</v>
      </c>
      <c r="H366" s="1">
        <v>86</v>
      </c>
      <c r="I366" s="1">
        <v>85.7</v>
      </c>
      <c r="J366" s="1">
        <v>86.19</v>
      </c>
      <c r="K366" s="1">
        <v>20836957</v>
      </c>
      <c r="L366" s="1">
        <v>1795836732.6500001</v>
      </c>
      <c r="M366" s="1">
        <v>54275</v>
      </c>
      <c r="N366" s="3">
        <f>IF(ISERR(LN(Table1[[#This Row],[Close Price]]/I365)),"-",LN(Table1[[#This Row],[Close Price]]/I365))</f>
        <v>-1.1661808901823965E-3</v>
      </c>
    </row>
    <row r="367" spans="1:14" x14ac:dyDescent="0.3">
      <c r="A367" s="1" t="s">
        <v>13</v>
      </c>
      <c r="B367" s="1" t="s">
        <v>14</v>
      </c>
      <c r="C367" s="2">
        <v>43642</v>
      </c>
      <c r="D367" s="1">
        <v>85.7</v>
      </c>
      <c r="E367" s="1">
        <v>85.65</v>
      </c>
      <c r="F367" s="1">
        <v>86.4</v>
      </c>
      <c r="G367" s="1">
        <v>84.8</v>
      </c>
      <c r="H367" s="1">
        <v>85.75</v>
      </c>
      <c r="I367" s="1">
        <v>85.7</v>
      </c>
      <c r="J367" s="1">
        <v>85.66</v>
      </c>
      <c r="K367" s="1">
        <v>20424534</v>
      </c>
      <c r="L367" s="1">
        <v>1749562932.8499999</v>
      </c>
      <c r="M367" s="1">
        <v>53262</v>
      </c>
      <c r="N367" s="3">
        <f>IF(ISERR(LN(Table1[[#This Row],[Close Price]]/I366)),"-",LN(Table1[[#This Row],[Close Price]]/I366))</f>
        <v>0</v>
      </c>
    </row>
    <row r="368" spans="1:14" x14ac:dyDescent="0.3">
      <c r="A368" s="1" t="s">
        <v>13</v>
      </c>
      <c r="B368" s="1" t="s">
        <v>14</v>
      </c>
      <c r="C368" s="2">
        <v>43643</v>
      </c>
      <c r="D368" s="1">
        <v>85.7</v>
      </c>
      <c r="E368" s="1">
        <v>86.05</v>
      </c>
      <c r="F368" s="1">
        <v>88.45</v>
      </c>
      <c r="G368" s="1">
        <v>85.8</v>
      </c>
      <c r="H368" s="1">
        <v>88.05</v>
      </c>
      <c r="I368" s="1">
        <v>88</v>
      </c>
      <c r="J368" s="1">
        <v>87.41</v>
      </c>
      <c r="K368" s="1">
        <v>23155847</v>
      </c>
      <c r="L368" s="1">
        <v>2024120825.8499999</v>
      </c>
      <c r="M368" s="1">
        <v>64946</v>
      </c>
      <c r="N368" s="3">
        <f>IF(ISERR(LN(Table1[[#This Row],[Close Price]]/I367)),"-",LN(Table1[[#This Row],[Close Price]]/I367))</f>
        <v>2.6483988874472342E-2</v>
      </c>
    </row>
    <row r="369" spans="1:14" x14ac:dyDescent="0.3">
      <c r="A369" s="1" t="s">
        <v>13</v>
      </c>
      <c r="B369" s="1" t="s">
        <v>14</v>
      </c>
      <c r="C369" s="2">
        <v>43644</v>
      </c>
      <c r="D369" s="1">
        <v>88</v>
      </c>
      <c r="E369" s="1">
        <v>88.65</v>
      </c>
      <c r="F369" s="1">
        <v>88.65</v>
      </c>
      <c r="G369" s="1">
        <v>86.25</v>
      </c>
      <c r="H369" s="1">
        <v>87.45</v>
      </c>
      <c r="I369" s="1">
        <v>87.25</v>
      </c>
      <c r="J369" s="1">
        <v>87.21</v>
      </c>
      <c r="K369" s="1">
        <v>14814608</v>
      </c>
      <c r="L369" s="1">
        <v>1292015233</v>
      </c>
      <c r="M369" s="1">
        <v>44252</v>
      </c>
      <c r="N369" s="3">
        <f>IF(ISERR(LN(Table1[[#This Row],[Close Price]]/I368)),"-",LN(Table1[[#This Row],[Close Price]]/I368))</f>
        <v>-8.5592533956699475E-3</v>
      </c>
    </row>
    <row r="370" spans="1:14" x14ac:dyDescent="0.3">
      <c r="A370" s="1" t="s">
        <v>13</v>
      </c>
      <c r="B370" s="1" t="s">
        <v>14</v>
      </c>
      <c r="C370" s="2">
        <v>43647</v>
      </c>
      <c r="D370" s="1">
        <v>87.25</v>
      </c>
      <c r="E370" s="1">
        <v>87.85</v>
      </c>
      <c r="F370" s="1">
        <v>88.5</v>
      </c>
      <c r="G370" s="1">
        <v>86.5</v>
      </c>
      <c r="H370" s="1">
        <v>87</v>
      </c>
      <c r="I370" s="1">
        <v>87.1</v>
      </c>
      <c r="J370" s="1">
        <v>87.32</v>
      </c>
      <c r="K370" s="1">
        <v>14004525</v>
      </c>
      <c r="L370" s="1">
        <v>1222856710.2</v>
      </c>
      <c r="M370" s="1">
        <v>42758</v>
      </c>
      <c r="N370" s="3">
        <f>IF(ISERR(LN(Table1[[#This Row],[Close Price]]/I369)),"-",LN(Table1[[#This Row],[Close Price]]/I369))</f>
        <v>-1.7206772240794736E-3</v>
      </c>
    </row>
    <row r="371" spans="1:14" x14ac:dyDescent="0.3">
      <c r="A371" s="1" t="s">
        <v>13</v>
      </c>
      <c r="B371" s="1" t="s">
        <v>14</v>
      </c>
      <c r="C371" s="2">
        <v>43648</v>
      </c>
      <c r="D371" s="1">
        <v>87.1</v>
      </c>
      <c r="E371" s="1">
        <v>87.05</v>
      </c>
      <c r="F371" s="1">
        <v>88.1</v>
      </c>
      <c r="G371" s="1">
        <v>86.1</v>
      </c>
      <c r="H371" s="1">
        <v>88</v>
      </c>
      <c r="I371" s="1">
        <v>87.85</v>
      </c>
      <c r="J371" s="1">
        <v>87.36</v>
      </c>
      <c r="K371" s="1">
        <v>12608552</v>
      </c>
      <c r="L371" s="1">
        <v>1101544191</v>
      </c>
      <c r="M371" s="1">
        <v>37934</v>
      </c>
      <c r="N371" s="3">
        <f>IF(ISERR(LN(Table1[[#This Row],[Close Price]]/I370)),"-",LN(Table1[[#This Row],[Close Price]]/I370))</f>
        <v>8.5739307746490849E-3</v>
      </c>
    </row>
    <row r="372" spans="1:14" x14ac:dyDescent="0.3">
      <c r="A372" s="1" t="s">
        <v>13</v>
      </c>
      <c r="B372" s="1" t="s">
        <v>14</v>
      </c>
      <c r="C372" s="2">
        <v>43649</v>
      </c>
      <c r="D372" s="1">
        <v>87.85</v>
      </c>
      <c r="E372" s="1">
        <v>88</v>
      </c>
      <c r="F372" s="1">
        <v>91</v>
      </c>
      <c r="G372" s="1">
        <v>87.9</v>
      </c>
      <c r="H372" s="1">
        <v>90.15</v>
      </c>
      <c r="I372" s="1">
        <v>90.3</v>
      </c>
      <c r="J372" s="1">
        <v>89.97</v>
      </c>
      <c r="K372" s="1">
        <v>24266937</v>
      </c>
      <c r="L372" s="1">
        <v>2183398607.4000001</v>
      </c>
      <c r="M372" s="1">
        <v>81607</v>
      </c>
      <c r="N372" s="3">
        <f>IF(ISERR(LN(Table1[[#This Row],[Close Price]]/I371)),"-",LN(Table1[[#This Row],[Close Price]]/I371))</f>
        <v>2.7506645789833514E-2</v>
      </c>
    </row>
    <row r="373" spans="1:14" x14ac:dyDescent="0.3">
      <c r="A373" s="1" t="s">
        <v>13</v>
      </c>
      <c r="B373" s="1" t="s">
        <v>14</v>
      </c>
      <c r="C373" s="2">
        <v>43650</v>
      </c>
      <c r="D373" s="1">
        <v>90.3</v>
      </c>
      <c r="E373" s="1">
        <v>90.1</v>
      </c>
      <c r="F373" s="1">
        <v>90.55</v>
      </c>
      <c r="G373" s="1">
        <v>88.9</v>
      </c>
      <c r="H373" s="1">
        <v>90.05</v>
      </c>
      <c r="I373" s="1">
        <v>89.95</v>
      </c>
      <c r="J373" s="1">
        <v>89.77</v>
      </c>
      <c r="K373" s="1">
        <v>12528964</v>
      </c>
      <c r="L373" s="1">
        <v>1124673826.55</v>
      </c>
      <c r="M373" s="1">
        <v>37698</v>
      </c>
      <c r="N373" s="3">
        <f>IF(ISERR(LN(Table1[[#This Row],[Close Price]]/I372)),"-",LN(Table1[[#This Row],[Close Price]]/I372))</f>
        <v>-3.8835000263975216E-3</v>
      </c>
    </row>
    <row r="374" spans="1:14" x14ac:dyDescent="0.3">
      <c r="A374" s="1" t="s">
        <v>13</v>
      </c>
      <c r="B374" s="1" t="s">
        <v>14</v>
      </c>
      <c r="C374" s="2">
        <v>43651</v>
      </c>
      <c r="D374" s="1">
        <v>89.95</v>
      </c>
      <c r="E374" s="1">
        <v>90.05</v>
      </c>
      <c r="F374" s="1">
        <v>90.45</v>
      </c>
      <c r="G374" s="1">
        <v>86.5</v>
      </c>
      <c r="H374" s="1">
        <v>86.85</v>
      </c>
      <c r="I374" s="1">
        <v>87.05</v>
      </c>
      <c r="J374" s="1">
        <v>88.59</v>
      </c>
      <c r="K374" s="1">
        <v>14998747</v>
      </c>
      <c r="L374" s="1">
        <v>1328791246.0999999</v>
      </c>
      <c r="M374" s="1">
        <v>47586</v>
      </c>
      <c r="N374" s="3">
        <f>IF(ISERR(LN(Table1[[#This Row],[Close Price]]/I373)),"-",LN(Table1[[#This Row],[Close Price]]/I373))</f>
        <v>-3.2771294182344174E-2</v>
      </c>
    </row>
    <row r="375" spans="1:14" x14ac:dyDescent="0.3">
      <c r="A375" s="1" t="s">
        <v>13</v>
      </c>
      <c r="B375" s="1" t="s">
        <v>14</v>
      </c>
      <c r="C375" s="2">
        <v>43654</v>
      </c>
      <c r="D375" s="1">
        <v>87.05</v>
      </c>
      <c r="E375" s="1">
        <v>86</v>
      </c>
      <c r="F375" s="1">
        <v>86.2</v>
      </c>
      <c r="G375" s="1">
        <v>83.7</v>
      </c>
      <c r="H375" s="1">
        <v>85.5</v>
      </c>
      <c r="I375" s="1">
        <v>84.8</v>
      </c>
      <c r="J375" s="1">
        <v>84.68</v>
      </c>
      <c r="K375" s="1">
        <v>15584784</v>
      </c>
      <c r="L375" s="1">
        <v>1319778916.3499999</v>
      </c>
      <c r="M375" s="1">
        <v>56201</v>
      </c>
      <c r="N375" s="3">
        <f>IF(ISERR(LN(Table1[[#This Row],[Close Price]]/I374)),"-",LN(Table1[[#This Row],[Close Price]]/I374))</f>
        <v>-2.6187123416340642E-2</v>
      </c>
    </row>
    <row r="376" spans="1:14" x14ac:dyDescent="0.3">
      <c r="A376" s="1" t="s">
        <v>13</v>
      </c>
      <c r="B376" s="1" t="s">
        <v>14</v>
      </c>
      <c r="C376" s="2">
        <v>43655</v>
      </c>
      <c r="D376" s="1">
        <v>84.8</v>
      </c>
      <c r="E376" s="1">
        <v>85.1</v>
      </c>
      <c r="F376" s="1">
        <v>86.2</v>
      </c>
      <c r="G376" s="1">
        <v>82.85</v>
      </c>
      <c r="H376" s="1">
        <v>83.7</v>
      </c>
      <c r="I376" s="1">
        <v>83.8</v>
      </c>
      <c r="J376" s="1">
        <v>84.01</v>
      </c>
      <c r="K376" s="1">
        <v>17891519</v>
      </c>
      <c r="L376" s="1">
        <v>1503093469.1500001</v>
      </c>
      <c r="M376" s="1">
        <v>68893</v>
      </c>
      <c r="N376" s="3">
        <f>IF(ISERR(LN(Table1[[#This Row],[Close Price]]/I375)),"-",LN(Table1[[#This Row],[Close Price]]/I375))</f>
        <v>-1.1862535309820057E-2</v>
      </c>
    </row>
    <row r="377" spans="1:14" x14ac:dyDescent="0.3">
      <c r="A377" s="1" t="s">
        <v>13</v>
      </c>
      <c r="B377" s="1" t="s">
        <v>14</v>
      </c>
      <c r="C377" s="2">
        <v>43656</v>
      </c>
      <c r="D377" s="1">
        <v>83.8</v>
      </c>
      <c r="E377" s="1">
        <v>84</v>
      </c>
      <c r="F377" s="1">
        <v>85.65</v>
      </c>
      <c r="G377" s="1">
        <v>83.55</v>
      </c>
      <c r="H377" s="1">
        <v>84.7</v>
      </c>
      <c r="I377" s="1">
        <v>84.8</v>
      </c>
      <c r="J377" s="1">
        <v>84.38</v>
      </c>
      <c r="K377" s="1">
        <v>14004112</v>
      </c>
      <c r="L377" s="1">
        <v>1181637218.3499999</v>
      </c>
      <c r="M377" s="1">
        <v>50358</v>
      </c>
      <c r="N377" s="3">
        <f>IF(ISERR(LN(Table1[[#This Row],[Close Price]]/I376)),"-",LN(Table1[[#This Row],[Close Price]]/I376))</f>
        <v>1.1862535309819948E-2</v>
      </c>
    </row>
    <row r="378" spans="1:14" x14ac:dyDescent="0.3">
      <c r="A378" s="1" t="s">
        <v>13</v>
      </c>
      <c r="B378" s="1" t="s">
        <v>14</v>
      </c>
      <c r="C378" s="2">
        <v>43657</v>
      </c>
      <c r="D378" s="1">
        <v>84.8</v>
      </c>
      <c r="E378" s="1">
        <v>85.95</v>
      </c>
      <c r="F378" s="1">
        <v>85.95</v>
      </c>
      <c r="G378" s="1">
        <v>83.25</v>
      </c>
      <c r="H378" s="1">
        <v>85.2</v>
      </c>
      <c r="I378" s="1">
        <v>85.15</v>
      </c>
      <c r="J378" s="1">
        <v>84.49</v>
      </c>
      <c r="K378" s="1">
        <v>21121339</v>
      </c>
      <c r="L378" s="1">
        <v>1784572007.75</v>
      </c>
      <c r="M378" s="1">
        <v>63600</v>
      </c>
      <c r="N378" s="3">
        <f>IF(ISERR(LN(Table1[[#This Row],[Close Price]]/I377)),"-",LN(Table1[[#This Row],[Close Price]]/I377))</f>
        <v>4.1188643108399743E-3</v>
      </c>
    </row>
    <row r="379" spans="1:14" x14ac:dyDescent="0.3">
      <c r="A379" s="1" t="s">
        <v>13</v>
      </c>
      <c r="B379" s="1" t="s">
        <v>14</v>
      </c>
      <c r="C379" s="2">
        <v>43658</v>
      </c>
      <c r="D379" s="1">
        <v>85.15</v>
      </c>
      <c r="E379" s="1">
        <v>84.6</v>
      </c>
      <c r="F379" s="1">
        <v>85.65</v>
      </c>
      <c r="G379" s="1">
        <v>83.7</v>
      </c>
      <c r="H379" s="1">
        <v>85.45</v>
      </c>
      <c r="I379" s="1">
        <v>84.9</v>
      </c>
      <c r="J379" s="1">
        <v>84.54</v>
      </c>
      <c r="K379" s="1">
        <v>17694386</v>
      </c>
      <c r="L379" s="1">
        <v>1495855101.45</v>
      </c>
      <c r="M379" s="1">
        <v>61554</v>
      </c>
      <c r="N379" s="3">
        <f>IF(ISERR(LN(Table1[[#This Row],[Close Price]]/I378)),"-",LN(Table1[[#This Row],[Close Price]]/I378))</f>
        <v>-2.9403137913956512E-3</v>
      </c>
    </row>
    <row r="380" spans="1:14" x14ac:dyDescent="0.3">
      <c r="A380" s="1" t="s">
        <v>13</v>
      </c>
      <c r="B380" s="1" t="s">
        <v>14</v>
      </c>
      <c r="C380" s="2">
        <v>43661</v>
      </c>
      <c r="D380" s="1">
        <v>84.9</v>
      </c>
      <c r="E380" s="1">
        <v>85.4</v>
      </c>
      <c r="F380" s="1">
        <v>86.15</v>
      </c>
      <c r="G380" s="1">
        <v>84.8</v>
      </c>
      <c r="H380" s="1">
        <v>85.4</v>
      </c>
      <c r="I380" s="1">
        <v>85.45</v>
      </c>
      <c r="J380" s="1">
        <v>85.46</v>
      </c>
      <c r="K380" s="1">
        <v>11215658</v>
      </c>
      <c r="L380" s="1">
        <v>958512122.39999998</v>
      </c>
      <c r="M380" s="1">
        <v>37566</v>
      </c>
      <c r="N380" s="3">
        <f>IF(ISERR(LN(Table1[[#This Row],[Close Price]]/I379)),"-",LN(Table1[[#This Row],[Close Price]]/I379))</f>
        <v>6.4573162442983102E-3</v>
      </c>
    </row>
    <row r="381" spans="1:14" x14ac:dyDescent="0.3">
      <c r="A381" s="1" t="s">
        <v>13</v>
      </c>
      <c r="B381" s="1" t="s">
        <v>14</v>
      </c>
      <c r="C381" s="2">
        <v>43662</v>
      </c>
      <c r="D381" s="1">
        <v>85.45</v>
      </c>
      <c r="E381" s="1">
        <v>82.45</v>
      </c>
      <c r="F381" s="1">
        <v>86.65</v>
      </c>
      <c r="G381" s="1">
        <v>82.2</v>
      </c>
      <c r="H381" s="1">
        <v>86.25</v>
      </c>
      <c r="I381" s="1">
        <v>86.35</v>
      </c>
      <c r="J381" s="1">
        <v>84.77</v>
      </c>
      <c r="K381" s="1">
        <v>28109904</v>
      </c>
      <c r="L381" s="1">
        <v>2382946975.5999999</v>
      </c>
      <c r="M381" s="1">
        <v>81612</v>
      </c>
      <c r="N381" s="3">
        <f>IF(ISERR(LN(Table1[[#This Row],[Close Price]]/I380)),"-",LN(Table1[[#This Row],[Close Price]]/I380))</f>
        <v>1.0477395031087557E-2</v>
      </c>
    </row>
    <row r="382" spans="1:14" x14ac:dyDescent="0.3">
      <c r="A382" s="1" t="s">
        <v>13</v>
      </c>
      <c r="B382" s="1" t="s">
        <v>14</v>
      </c>
      <c r="C382" s="2">
        <v>43663</v>
      </c>
      <c r="D382" s="1">
        <v>86.35</v>
      </c>
      <c r="E382" s="1">
        <v>85.5</v>
      </c>
      <c r="F382" s="1">
        <v>86.65</v>
      </c>
      <c r="G382" s="1">
        <v>85</v>
      </c>
      <c r="H382" s="1">
        <v>85.3</v>
      </c>
      <c r="I382" s="1">
        <v>85.45</v>
      </c>
      <c r="J382" s="1">
        <v>85.76</v>
      </c>
      <c r="K382" s="1">
        <v>11901649</v>
      </c>
      <c r="L382" s="1">
        <v>1020733117.7</v>
      </c>
      <c r="M382" s="1">
        <v>35441</v>
      </c>
      <c r="N382" s="3">
        <f>IF(ISERR(LN(Table1[[#This Row],[Close Price]]/I381)),"-",LN(Table1[[#This Row],[Close Price]]/I381))</f>
        <v>-1.0477395031087567E-2</v>
      </c>
    </row>
    <row r="383" spans="1:14" x14ac:dyDescent="0.3">
      <c r="A383" s="1" t="s">
        <v>13</v>
      </c>
      <c r="B383" s="1" t="s">
        <v>14</v>
      </c>
      <c r="C383" s="2">
        <v>43664</v>
      </c>
      <c r="D383" s="1">
        <v>85.45</v>
      </c>
      <c r="E383" s="1">
        <v>85.45</v>
      </c>
      <c r="F383" s="1">
        <v>85.45</v>
      </c>
      <c r="G383" s="1">
        <v>81.05</v>
      </c>
      <c r="H383" s="1">
        <v>81.599999999999994</v>
      </c>
      <c r="I383" s="1">
        <v>81.45</v>
      </c>
      <c r="J383" s="1">
        <v>82.59</v>
      </c>
      <c r="K383" s="1">
        <v>24405105</v>
      </c>
      <c r="L383" s="1">
        <v>2015497145.1500001</v>
      </c>
      <c r="M383" s="1">
        <v>89648</v>
      </c>
      <c r="N383" s="3">
        <f>IF(ISERR(LN(Table1[[#This Row],[Close Price]]/I382)),"-",LN(Table1[[#This Row],[Close Price]]/I382))</f>
        <v>-4.7942074513545797E-2</v>
      </c>
    </row>
    <row r="384" spans="1:14" x14ac:dyDescent="0.3">
      <c r="A384" s="1" t="s">
        <v>13</v>
      </c>
      <c r="B384" s="1" t="s">
        <v>14</v>
      </c>
      <c r="C384" s="2">
        <v>43665</v>
      </c>
      <c r="D384" s="1">
        <v>81.45</v>
      </c>
      <c r="E384" s="1">
        <v>82</v>
      </c>
      <c r="F384" s="1">
        <v>82.45</v>
      </c>
      <c r="G384" s="1">
        <v>79</v>
      </c>
      <c r="H384" s="1">
        <v>79.5</v>
      </c>
      <c r="I384" s="1">
        <v>79.349999999999994</v>
      </c>
      <c r="J384" s="1">
        <v>80.03</v>
      </c>
      <c r="K384" s="1">
        <v>22863618</v>
      </c>
      <c r="L384" s="1">
        <v>1829681504.8</v>
      </c>
      <c r="M384" s="1">
        <v>102306</v>
      </c>
      <c r="N384" s="3">
        <f>IF(ISERR(LN(Table1[[#This Row],[Close Price]]/I383)),"-",LN(Table1[[#This Row],[Close Price]]/I383))</f>
        <v>-2.6120888075636218E-2</v>
      </c>
    </row>
    <row r="385" spans="1:14" x14ac:dyDescent="0.3">
      <c r="A385" s="1" t="s">
        <v>13</v>
      </c>
      <c r="B385" s="1" t="s">
        <v>14</v>
      </c>
      <c r="C385" s="2">
        <v>43668</v>
      </c>
      <c r="D385" s="1">
        <v>79.349999999999994</v>
      </c>
      <c r="E385" s="1">
        <v>79.849999999999994</v>
      </c>
      <c r="F385" s="1">
        <v>80.5</v>
      </c>
      <c r="G385" s="1">
        <v>78.150000000000006</v>
      </c>
      <c r="H385" s="1">
        <v>79.55</v>
      </c>
      <c r="I385" s="1">
        <v>79.349999999999994</v>
      </c>
      <c r="J385" s="1">
        <v>79.47</v>
      </c>
      <c r="K385" s="1">
        <v>19431095</v>
      </c>
      <c r="L385" s="1">
        <v>1544237035.95</v>
      </c>
      <c r="M385" s="1">
        <v>60074</v>
      </c>
      <c r="N385" s="3">
        <f>IF(ISERR(LN(Table1[[#This Row],[Close Price]]/I384)),"-",LN(Table1[[#This Row],[Close Price]]/I384))</f>
        <v>0</v>
      </c>
    </row>
    <row r="386" spans="1:14" x14ac:dyDescent="0.3">
      <c r="A386" s="1" t="s">
        <v>13</v>
      </c>
      <c r="B386" s="1" t="s">
        <v>14</v>
      </c>
      <c r="C386" s="2">
        <v>43669</v>
      </c>
      <c r="D386" s="1">
        <v>79.349999999999994</v>
      </c>
      <c r="E386" s="1">
        <v>77.8</v>
      </c>
      <c r="F386" s="1">
        <v>77.8</v>
      </c>
      <c r="G386" s="1">
        <v>74.599999999999994</v>
      </c>
      <c r="H386" s="1">
        <v>74.849999999999994</v>
      </c>
      <c r="I386" s="1">
        <v>75</v>
      </c>
      <c r="J386" s="1">
        <v>76.02</v>
      </c>
      <c r="K386" s="1">
        <v>33574191</v>
      </c>
      <c r="L386" s="1">
        <v>2552468418.5999999</v>
      </c>
      <c r="M386" s="1">
        <v>119087</v>
      </c>
      <c r="N386" s="3">
        <f>IF(ISERR(LN(Table1[[#This Row],[Close Price]]/I385)),"-",LN(Table1[[#This Row],[Close Price]]/I385))</f>
        <v>-5.6380333436107606E-2</v>
      </c>
    </row>
    <row r="387" spans="1:14" x14ac:dyDescent="0.3">
      <c r="A387" s="1" t="s">
        <v>13</v>
      </c>
      <c r="B387" s="1" t="s">
        <v>14</v>
      </c>
      <c r="C387" s="2">
        <v>43670</v>
      </c>
      <c r="D387" s="1">
        <v>75</v>
      </c>
      <c r="E387" s="1">
        <v>74.849999999999994</v>
      </c>
      <c r="F387" s="1">
        <v>75.3</v>
      </c>
      <c r="G387" s="1">
        <v>71.900000000000006</v>
      </c>
      <c r="H387" s="1">
        <v>72.2</v>
      </c>
      <c r="I387" s="1">
        <v>72.55</v>
      </c>
      <c r="J387" s="1">
        <v>72.650000000000006</v>
      </c>
      <c r="K387" s="1">
        <v>29917145</v>
      </c>
      <c r="L387" s="1">
        <v>2173552508.5999999</v>
      </c>
      <c r="M387" s="1">
        <v>102460</v>
      </c>
      <c r="N387" s="3">
        <f>IF(ISERR(LN(Table1[[#This Row],[Close Price]]/I386)),"-",LN(Table1[[#This Row],[Close Price]]/I386))</f>
        <v>-3.3212134206113658E-2</v>
      </c>
    </row>
    <row r="388" spans="1:14" x14ac:dyDescent="0.3">
      <c r="A388" s="1" t="s">
        <v>13</v>
      </c>
      <c r="B388" s="1" t="s">
        <v>14</v>
      </c>
      <c r="C388" s="2">
        <v>43671</v>
      </c>
      <c r="D388" s="1">
        <v>72.55</v>
      </c>
      <c r="E388" s="1">
        <v>72.55</v>
      </c>
      <c r="F388" s="1">
        <v>73.2</v>
      </c>
      <c r="G388" s="1">
        <v>71.55</v>
      </c>
      <c r="H388" s="1">
        <v>72.7</v>
      </c>
      <c r="I388" s="1">
        <v>72.3</v>
      </c>
      <c r="J388" s="1">
        <v>72.42</v>
      </c>
      <c r="K388" s="1">
        <v>17574892</v>
      </c>
      <c r="L388" s="1">
        <v>1272860090.8499999</v>
      </c>
      <c r="M388" s="1">
        <v>56388</v>
      </c>
      <c r="N388" s="3">
        <f>IF(ISERR(LN(Table1[[#This Row],[Close Price]]/I387)),"-",LN(Table1[[#This Row],[Close Price]]/I387))</f>
        <v>-3.4518501654778985E-3</v>
      </c>
    </row>
    <row r="389" spans="1:14" x14ac:dyDescent="0.3">
      <c r="A389" s="1" t="s">
        <v>13</v>
      </c>
      <c r="B389" s="1" t="s">
        <v>14</v>
      </c>
      <c r="C389" s="2">
        <v>43672</v>
      </c>
      <c r="D389" s="1">
        <v>72.3</v>
      </c>
      <c r="E389" s="1">
        <v>72.5</v>
      </c>
      <c r="F389" s="1">
        <v>74.900000000000006</v>
      </c>
      <c r="G389" s="1">
        <v>72.349999999999994</v>
      </c>
      <c r="H389" s="1">
        <v>74.25</v>
      </c>
      <c r="I389" s="1">
        <v>74.2</v>
      </c>
      <c r="J389" s="1">
        <v>73.91</v>
      </c>
      <c r="K389" s="1">
        <v>20215434</v>
      </c>
      <c r="L389" s="1">
        <v>1494219776.5</v>
      </c>
      <c r="M389" s="1">
        <v>61987</v>
      </c>
      <c r="N389" s="3">
        <f>IF(ISERR(LN(Table1[[#This Row],[Close Price]]/I388)),"-",LN(Table1[[#This Row],[Close Price]]/I388))</f>
        <v>2.5940021008615886E-2</v>
      </c>
    </row>
    <row r="390" spans="1:14" x14ac:dyDescent="0.3">
      <c r="A390" s="1" t="s">
        <v>13</v>
      </c>
      <c r="B390" s="1" t="s">
        <v>14</v>
      </c>
      <c r="C390" s="2">
        <v>43675</v>
      </c>
      <c r="D390" s="1">
        <v>74.2</v>
      </c>
      <c r="E390" s="1">
        <v>74.099999999999994</v>
      </c>
      <c r="F390" s="1">
        <v>74.150000000000006</v>
      </c>
      <c r="G390" s="1">
        <v>70.7</v>
      </c>
      <c r="H390" s="1">
        <v>71.55</v>
      </c>
      <c r="I390" s="1">
        <v>71.650000000000006</v>
      </c>
      <c r="J390" s="1">
        <v>71.69</v>
      </c>
      <c r="K390" s="1">
        <v>21564172</v>
      </c>
      <c r="L390" s="1">
        <v>1545985291.4000001</v>
      </c>
      <c r="M390" s="1">
        <v>74310</v>
      </c>
      <c r="N390" s="3">
        <f>IF(ISERR(LN(Table1[[#This Row],[Close Price]]/I389)),"-",LN(Table1[[#This Row],[Close Price]]/I389))</f>
        <v>-3.4970995899153812E-2</v>
      </c>
    </row>
    <row r="391" spans="1:14" x14ac:dyDescent="0.3">
      <c r="A391" s="1" t="s">
        <v>13</v>
      </c>
      <c r="B391" s="1" t="s">
        <v>14</v>
      </c>
      <c r="C391" s="2">
        <v>43676</v>
      </c>
      <c r="D391" s="1">
        <v>71.650000000000006</v>
      </c>
      <c r="E391" s="1">
        <v>71.5</v>
      </c>
      <c r="F391" s="1">
        <v>72.45</v>
      </c>
      <c r="G391" s="1">
        <v>68</v>
      </c>
      <c r="H391" s="1">
        <v>68.2</v>
      </c>
      <c r="I391" s="1">
        <v>68.55</v>
      </c>
      <c r="J391" s="1">
        <v>69.930000000000007</v>
      </c>
      <c r="K391" s="1">
        <v>28661597</v>
      </c>
      <c r="L391" s="1">
        <v>2004372861.9000001</v>
      </c>
      <c r="M391" s="1">
        <v>90235</v>
      </c>
      <c r="N391" s="3">
        <f>IF(ISERR(LN(Table1[[#This Row],[Close Price]]/I390)),"-",LN(Table1[[#This Row],[Close Price]]/I390))</f>
        <v>-4.4229748265857641E-2</v>
      </c>
    </row>
    <row r="392" spans="1:14" x14ac:dyDescent="0.3">
      <c r="A392" s="1" t="s">
        <v>13</v>
      </c>
      <c r="B392" s="1" t="s">
        <v>14</v>
      </c>
      <c r="C392" s="2">
        <v>43677</v>
      </c>
      <c r="D392" s="1">
        <v>68.55</v>
      </c>
      <c r="E392" s="1">
        <v>67.95</v>
      </c>
      <c r="F392" s="1">
        <v>70.849999999999994</v>
      </c>
      <c r="G392" s="1">
        <v>67.55</v>
      </c>
      <c r="H392" s="1">
        <v>69.75</v>
      </c>
      <c r="I392" s="1">
        <v>69.849999999999994</v>
      </c>
      <c r="J392" s="1">
        <v>69.59</v>
      </c>
      <c r="K392" s="1">
        <v>30181821</v>
      </c>
      <c r="L392" s="1">
        <v>2100387348.05</v>
      </c>
      <c r="M392" s="1">
        <v>83369</v>
      </c>
      <c r="N392" s="3">
        <f>IF(ISERR(LN(Table1[[#This Row],[Close Price]]/I391)),"-",LN(Table1[[#This Row],[Close Price]]/I391))</f>
        <v>1.8786679694647292E-2</v>
      </c>
    </row>
    <row r="393" spans="1:14" x14ac:dyDescent="0.3">
      <c r="A393" s="1" t="s">
        <v>13</v>
      </c>
      <c r="B393" s="1" t="s">
        <v>14</v>
      </c>
      <c r="C393" s="2">
        <v>43678</v>
      </c>
      <c r="D393" s="1">
        <v>69.849999999999994</v>
      </c>
      <c r="E393" s="1">
        <v>69.900000000000006</v>
      </c>
      <c r="F393" s="1">
        <v>73.150000000000006</v>
      </c>
      <c r="G393" s="1">
        <v>67.150000000000006</v>
      </c>
      <c r="H393" s="1">
        <v>69.099999999999994</v>
      </c>
      <c r="I393" s="1">
        <v>68.849999999999994</v>
      </c>
      <c r="J393" s="1">
        <v>69.56</v>
      </c>
      <c r="K393" s="1">
        <v>58774538</v>
      </c>
      <c r="L393" s="1">
        <v>4088635424.5999999</v>
      </c>
      <c r="M393" s="1">
        <v>156430</v>
      </c>
      <c r="N393" s="3">
        <f>IF(ISERR(LN(Table1[[#This Row],[Close Price]]/I392)),"-",LN(Table1[[#This Row],[Close Price]]/I392))</f>
        <v>-1.4419860528306955E-2</v>
      </c>
    </row>
    <row r="394" spans="1:14" x14ac:dyDescent="0.3">
      <c r="A394" s="1" t="s">
        <v>13</v>
      </c>
      <c r="B394" s="1" t="s">
        <v>14</v>
      </c>
      <c r="C394" s="2">
        <v>43679</v>
      </c>
      <c r="D394" s="1">
        <v>68.849999999999994</v>
      </c>
      <c r="E394" s="1">
        <v>68.7</v>
      </c>
      <c r="F394" s="1">
        <v>68.8</v>
      </c>
      <c r="G394" s="1">
        <v>60.85</v>
      </c>
      <c r="H394" s="1">
        <v>64.55</v>
      </c>
      <c r="I394" s="1">
        <v>64.400000000000006</v>
      </c>
      <c r="J394" s="1">
        <v>64.010000000000005</v>
      </c>
      <c r="K394" s="1">
        <v>140584299</v>
      </c>
      <c r="L394" s="1">
        <v>8999163616.75</v>
      </c>
      <c r="M394" s="1">
        <v>298559</v>
      </c>
      <c r="N394" s="3">
        <f>IF(ISERR(LN(Table1[[#This Row],[Close Price]]/I393)),"-",LN(Table1[[#This Row],[Close Price]]/I393))</f>
        <v>-6.6816592064355779E-2</v>
      </c>
    </row>
    <row r="395" spans="1:14" x14ac:dyDescent="0.3">
      <c r="A395" s="1" t="s">
        <v>13</v>
      </c>
      <c r="B395" s="1" t="s">
        <v>14</v>
      </c>
      <c r="C395" s="2">
        <v>43682</v>
      </c>
      <c r="D395" s="1">
        <v>64.400000000000006</v>
      </c>
      <c r="E395" s="1">
        <v>63.9</v>
      </c>
      <c r="F395" s="1">
        <v>64.3</v>
      </c>
      <c r="G395" s="1">
        <v>61.65</v>
      </c>
      <c r="H395" s="1">
        <v>63.8</v>
      </c>
      <c r="I395" s="1">
        <v>63.95</v>
      </c>
      <c r="J395" s="1">
        <v>63.08</v>
      </c>
      <c r="K395" s="1">
        <v>38872870</v>
      </c>
      <c r="L395" s="1">
        <v>2451935544.6999998</v>
      </c>
      <c r="M395" s="1">
        <v>89936</v>
      </c>
      <c r="N395" s="3">
        <f>IF(ISERR(LN(Table1[[#This Row],[Close Price]]/I394)),"-",LN(Table1[[#This Row],[Close Price]]/I394))</f>
        <v>-7.0121050854562335E-3</v>
      </c>
    </row>
    <row r="396" spans="1:14" x14ac:dyDescent="0.3">
      <c r="A396" s="1" t="s">
        <v>13</v>
      </c>
      <c r="B396" s="1" t="s">
        <v>14</v>
      </c>
      <c r="C396" s="2">
        <v>43683</v>
      </c>
      <c r="D396" s="1">
        <v>63.95</v>
      </c>
      <c r="E396" s="1">
        <v>63.4</v>
      </c>
      <c r="F396" s="1">
        <v>65.099999999999994</v>
      </c>
      <c r="G396" s="1">
        <v>62.7</v>
      </c>
      <c r="H396" s="1">
        <v>63.55</v>
      </c>
      <c r="I396" s="1">
        <v>63.45</v>
      </c>
      <c r="J396" s="1">
        <v>63.76</v>
      </c>
      <c r="K396" s="1">
        <v>37426726</v>
      </c>
      <c r="L396" s="1">
        <v>2386423617</v>
      </c>
      <c r="M396" s="1">
        <v>104591</v>
      </c>
      <c r="N396" s="3">
        <f>IF(ISERR(LN(Table1[[#This Row],[Close Price]]/I395)),"-",LN(Table1[[#This Row],[Close Price]]/I395))</f>
        <v>-7.8493338644549816E-3</v>
      </c>
    </row>
    <row r="397" spans="1:14" x14ac:dyDescent="0.3">
      <c r="A397" s="1" t="s">
        <v>13</v>
      </c>
      <c r="B397" s="1" t="s">
        <v>14</v>
      </c>
      <c r="C397" s="2">
        <v>43684</v>
      </c>
      <c r="D397" s="1">
        <v>63.45</v>
      </c>
      <c r="E397" s="1">
        <v>63.5</v>
      </c>
      <c r="F397" s="1">
        <v>64.5</v>
      </c>
      <c r="G397" s="1">
        <v>60.7</v>
      </c>
      <c r="H397" s="1">
        <v>61.6</v>
      </c>
      <c r="I397" s="1">
        <v>61.15</v>
      </c>
      <c r="J397" s="1">
        <v>62.67</v>
      </c>
      <c r="K397" s="1">
        <v>32589803</v>
      </c>
      <c r="L397" s="1">
        <v>2042474904.55</v>
      </c>
      <c r="M397" s="1">
        <v>91226</v>
      </c>
      <c r="N397" s="3">
        <f>IF(ISERR(LN(Table1[[#This Row],[Close Price]]/I396)),"-",LN(Table1[[#This Row],[Close Price]]/I396))</f>
        <v>-3.6922332027215357E-2</v>
      </c>
    </row>
    <row r="398" spans="1:14" x14ac:dyDescent="0.3">
      <c r="A398" s="1" t="s">
        <v>13</v>
      </c>
      <c r="B398" s="1" t="s">
        <v>14</v>
      </c>
      <c r="C398" s="2">
        <v>43685</v>
      </c>
      <c r="D398" s="1">
        <v>61.15</v>
      </c>
      <c r="E398" s="1">
        <v>61.65</v>
      </c>
      <c r="F398" s="1">
        <v>63.95</v>
      </c>
      <c r="G398" s="1">
        <v>60.8</v>
      </c>
      <c r="H398" s="1">
        <v>63.6</v>
      </c>
      <c r="I398" s="1">
        <v>63.55</v>
      </c>
      <c r="J398" s="1">
        <v>62.1</v>
      </c>
      <c r="K398" s="1">
        <v>32732676</v>
      </c>
      <c r="L398" s="1">
        <v>2032679363.2</v>
      </c>
      <c r="M398" s="1">
        <v>78420</v>
      </c>
      <c r="N398" s="3">
        <f>IF(ISERR(LN(Table1[[#This Row],[Close Price]]/I397)),"-",LN(Table1[[#This Row],[Close Price]]/I397))</f>
        <v>3.8497135502281621E-2</v>
      </c>
    </row>
    <row r="399" spans="1:14" x14ac:dyDescent="0.3">
      <c r="A399" s="1" t="s">
        <v>13</v>
      </c>
      <c r="B399" s="1" t="s">
        <v>14</v>
      </c>
      <c r="C399" s="2">
        <v>43686</v>
      </c>
      <c r="D399" s="1">
        <v>63.55</v>
      </c>
      <c r="E399" s="1">
        <v>64.150000000000006</v>
      </c>
      <c r="F399" s="1">
        <v>65.849999999999994</v>
      </c>
      <c r="G399" s="1">
        <v>63.15</v>
      </c>
      <c r="H399" s="1">
        <v>64.75</v>
      </c>
      <c r="I399" s="1">
        <v>64.3</v>
      </c>
      <c r="J399" s="1">
        <v>64.45</v>
      </c>
      <c r="K399" s="1">
        <v>46588899</v>
      </c>
      <c r="L399" s="1">
        <v>3002449100.8000002</v>
      </c>
      <c r="M399" s="1">
        <v>114326</v>
      </c>
      <c r="N399" s="3">
        <f>IF(ISERR(LN(Table1[[#This Row],[Close Price]]/I398)),"-",LN(Table1[[#This Row],[Close Price]]/I398))</f>
        <v>1.1732633608110572E-2</v>
      </c>
    </row>
    <row r="400" spans="1:14" x14ac:dyDescent="0.3">
      <c r="A400" s="1" t="s">
        <v>13</v>
      </c>
      <c r="B400" s="1" t="s">
        <v>14</v>
      </c>
      <c r="C400" s="2">
        <v>43690</v>
      </c>
      <c r="D400" s="1">
        <v>64.3</v>
      </c>
      <c r="E400" s="1">
        <v>64.5</v>
      </c>
      <c r="F400" s="1">
        <v>64.650000000000006</v>
      </c>
      <c r="G400" s="1">
        <v>61.3</v>
      </c>
      <c r="H400" s="1">
        <v>61.8</v>
      </c>
      <c r="I400" s="1">
        <v>61.55</v>
      </c>
      <c r="J400" s="1">
        <v>62.76</v>
      </c>
      <c r="K400" s="1">
        <v>22999939</v>
      </c>
      <c r="L400" s="1">
        <v>1443482509.8499999</v>
      </c>
      <c r="M400" s="1">
        <v>66780</v>
      </c>
      <c r="N400" s="3">
        <f>IF(ISERR(LN(Table1[[#This Row],[Close Price]]/I399)),"-",LN(Table1[[#This Row],[Close Price]]/I399))</f>
        <v>-4.3709778613111198E-2</v>
      </c>
    </row>
    <row r="401" spans="1:14" x14ac:dyDescent="0.3">
      <c r="A401" s="1" t="s">
        <v>13</v>
      </c>
      <c r="B401" s="1" t="s">
        <v>14</v>
      </c>
      <c r="C401" s="2">
        <v>43691</v>
      </c>
      <c r="D401" s="1">
        <v>61.55</v>
      </c>
      <c r="E401" s="1">
        <v>62</v>
      </c>
      <c r="F401" s="1">
        <v>63.6</v>
      </c>
      <c r="G401" s="1">
        <v>60.3</v>
      </c>
      <c r="H401" s="1">
        <v>62.4</v>
      </c>
      <c r="I401" s="1">
        <v>62.55</v>
      </c>
      <c r="J401" s="1">
        <v>62.34</v>
      </c>
      <c r="K401" s="1">
        <v>30875450</v>
      </c>
      <c r="L401" s="1">
        <v>1924751326.4000001</v>
      </c>
      <c r="M401" s="1">
        <v>85305</v>
      </c>
      <c r="N401" s="3">
        <f>IF(ISERR(LN(Table1[[#This Row],[Close Price]]/I400)),"-",LN(Table1[[#This Row],[Close Price]]/I400))</f>
        <v>1.6116384282457673E-2</v>
      </c>
    </row>
    <row r="402" spans="1:14" x14ac:dyDescent="0.3">
      <c r="A402" s="1" t="s">
        <v>13</v>
      </c>
      <c r="B402" s="1" t="s">
        <v>14</v>
      </c>
      <c r="C402" s="2">
        <v>43693</v>
      </c>
      <c r="D402" s="1">
        <v>62.55</v>
      </c>
      <c r="E402" s="1">
        <v>61.8</v>
      </c>
      <c r="F402" s="1">
        <v>64.45</v>
      </c>
      <c r="G402" s="1">
        <v>61.35</v>
      </c>
      <c r="H402" s="1">
        <v>63.75</v>
      </c>
      <c r="I402" s="1">
        <v>63.65</v>
      </c>
      <c r="J402" s="1">
        <v>63.11</v>
      </c>
      <c r="K402" s="1">
        <v>30292259</v>
      </c>
      <c r="L402" s="1">
        <v>1911731511.55</v>
      </c>
      <c r="M402" s="1">
        <v>78552</v>
      </c>
      <c r="N402" s="3">
        <f>IF(ISERR(LN(Table1[[#This Row],[Close Price]]/I401)),"-",LN(Table1[[#This Row],[Close Price]]/I401))</f>
        <v>1.7433088090495347E-2</v>
      </c>
    </row>
    <row r="403" spans="1:14" x14ac:dyDescent="0.3">
      <c r="A403" s="1" t="s">
        <v>13</v>
      </c>
      <c r="B403" s="1" t="s">
        <v>14</v>
      </c>
      <c r="C403" s="2">
        <v>43696</v>
      </c>
      <c r="D403" s="1">
        <v>63.65</v>
      </c>
      <c r="E403" s="1">
        <v>63.75</v>
      </c>
      <c r="F403" s="1">
        <v>65.25</v>
      </c>
      <c r="G403" s="1">
        <v>63.4</v>
      </c>
      <c r="H403" s="1">
        <v>64.900000000000006</v>
      </c>
      <c r="I403" s="1">
        <v>64.5</v>
      </c>
      <c r="J403" s="1">
        <v>64.52</v>
      </c>
      <c r="K403" s="1">
        <v>24171538</v>
      </c>
      <c r="L403" s="1">
        <v>1559664126.25</v>
      </c>
      <c r="M403" s="1">
        <v>63348</v>
      </c>
      <c r="N403" s="3">
        <f>IF(ISERR(LN(Table1[[#This Row],[Close Price]]/I402)),"-",LN(Table1[[#This Row],[Close Price]]/I402))</f>
        <v>1.3265898798311271E-2</v>
      </c>
    </row>
    <row r="404" spans="1:14" x14ac:dyDescent="0.3">
      <c r="A404" s="1" t="s">
        <v>13</v>
      </c>
      <c r="B404" s="1" t="s">
        <v>14</v>
      </c>
      <c r="C404" s="2">
        <v>43697</v>
      </c>
      <c r="D404" s="1">
        <v>64.5</v>
      </c>
      <c r="E404" s="1">
        <v>64.5</v>
      </c>
      <c r="F404" s="1">
        <v>64.599999999999994</v>
      </c>
      <c r="G404" s="1">
        <v>63</v>
      </c>
      <c r="H404" s="1">
        <v>64.150000000000006</v>
      </c>
      <c r="I404" s="1">
        <v>63.85</v>
      </c>
      <c r="J404" s="1">
        <v>63.83</v>
      </c>
      <c r="K404" s="1">
        <v>17439363</v>
      </c>
      <c r="L404" s="1">
        <v>1113219523</v>
      </c>
      <c r="M404" s="1">
        <v>47472</v>
      </c>
      <c r="N404" s="3">
        <f>IF(ISERR(LN(Table1[[#This Row],[Close Price]]/I403)),"-",LN(Table1[[#This Row],[Close Price]]/I403))</f>
        <v>-1.0128641323178459E-2</v>
      </c>
    </row>
    <row r="405" spans="1:14" x14ac:dyDescent="0.3">
      <c r="A405" s="1" t="s">
        <v>13</v>
      </c>
      <c r="B405" s="1" t="s">
        <v>14</v>
      </c>
      <c r="C405" s="2">
        <v>43698</v>
      </c>
      <c r="D405" s="1">
        <v>63.85</v>
      </c>
      <c r="E405" s="1">
        <v>64</v>
      </c>
      <c r="F405" s="1">
        <v>64.05</v>
      </c>
      <c r="G405" s="1">
        <v>61.25</v>
      </c>
      <c r="H405" s="1">
        <v>62.65</v>
      </c>
      <c r="I405" s="1">
        <v>61.9</v>
      </c>
      <c r="J405" s="1">
        <v>62.45</v>
      </c>
      <c r="K405" s="1">
        <v>26647994</v>
      </c>
      <c r="L405" s="1">
        <v>1664110356.9000001</v>
      </c>
      <c r="M405" s="1">
        <v>66297</v>
      </c>
      <c r="N405" s="3">
        <f>IF(ISERR(LN(Table1[[#This Row],[Close Price]]/I404)),"-",LN(Table1[[#This Row],[Close Price]]/I404))</f>
        <v>-3.1016402787997912E-2</v>
      </c>
    </row>
    <row r="406" spans="1:14" x14ac:dyDescent="0.3">
      <c r="A406" s="1" t="s">
        <v>13</v>
      </c>
      <c r="B406" s="1" t="s">
        <v>14</v>
      </c>
      <c r="C406" s="2">
        <v>43699</v>
      </c>
      <c r="D406" s="1">
        <v>61.9</v>
      </c>
      <c r="E406" s="1">
        <v>62.3</v>
      </c>
      <c r="F406" s="1">
        <v>62.5</v>
      </c>
      <c r="G406" s="1">
        <v>57.4</v>
      </c>
      <c r="H406" s="1">
        <v>57.7</v>
      </c>
      <c r="I406" s="1">
        <v>57.9</v>
      </c>
      <c r="J406" s="1">
        <v>59.49</v>
      </c>
      <c r="K406" s="1">
        <v>33586076</v>
      </c>
      <c r="L406" s="1">
        <v>1998168791.25</v>
      </c>
      <c r="M406" s="1">
        <v>111773</v>
      </c>
      <c r="N406" s="3">
        <f>IF(ISERR(LN(Table1[[#This Row],[Close Price]]/I405)),"-",LN(Table1[[#This Row],[Close Price]]/I405))</f>
        <v>-6.6802795111600866E-2</v>
      </c>
    </row>
    <row r="407" spans="1:14" x14ac:dyDescent="0.3">
      <c r="A407" s="1" t="s">
        <v>13</v>
      </c>
      <c r="B407" s="1" t="s">
        <v>14</v>
      </c>
      <c r="C407" s="2">
        <v>43700</v>
      </c>
      <c r="D407" s="1">
        <v>57.9</v>
      </c>
      <c r="E407" s="1">
        <v>57.25</v>
      </c>
      <c r="F407" s="1">
        <v>60.7</v>
      </c>
      <c r="G407" s="1">
        <v>56.95</v>
      </c>
      <c r="H407" s="1">
        <v>60.35</v>
      </c>
      <c r="I407" s="1">
        <v>60.25</v>
      </c>
      <c r="J407" s="1">
        <v>58.89</v>
      </c>
      <c r="K407" s="1">
        <v>37001588</v>
      </c>
      <c r="L407" s="1">
        <v>2178878473.4000001</v>
      </c>
      <c r="M407" s="1">
        <v>103153</v>
      </c>
      <c r="N407" s="3">
        <f>IF(ISERR(LN(Table1[[#This Row],[Close Price]]/I406)),"-",LN(Table1[[#This Row],[Close Price]]/I406))</f>
        <v>3.9785187791814815E-2</v>
      </c>
    </row>
    <row r="408" spans="1:14" x14ac:dyDescent="0.3">
      <c r="A408" s="1" t="s">
        <v>13</v>
      </c>
      <c r="B408" s="1" t="s">
        <v>14</v>
      </c>
      <c r="C408" s="2">
        <v>43703</v>
      </c>
      <c r="D408" s="1">
        <v>60.25</v>
      </c>
      <c r="E408" s="1">
        <v>65</v>
      </c>
      <c r="F408" s="1">
        <v>66.25</v>
      </c>
      <c r="G408" s="1">
        <v>59.6</v>
      </c>
      <c r="H408" s="1">
        <v>63.25</v>
      </c>
      <c r="I408" s="1">
        <v>63.15</v>
      </c>
      <c r="J408" s="1">
        <v>62.91</v>
      </c>
      <c r="K408" s="1">
        <v>85564840</v>
      </c>
      <c r="L408" s="1">
        <v>5383232907.3500004</v>
      </c>
      <c r="M408" s="1">
        <v>179413</v>
      </c>
      <c r="N408" s="3">
        <f>IF(ISERR(LN(Table1[[#This Row],[Close Price]]/I407)),"-",LN(Table1[[#This Row],[Close Price]]/I407))</f>
        <v>4.7010276425735791E-2</v>
      </c>
    </row>
    <row r="409" spans="1:14" x14ac:dyDescent="0.3">
      <c r="A409" s="1" t="s">
        <v>13</v>
      </c>
      <c r="B409" s="1" t="s">
        <v>14</v>
      </c>
      <c r="C409" s="2">
        <v>43704</v>
      </c>
      <c r="D409" s="1">
        <v>63.15</v>
      </c>
      <c r="E409" s="1">
        <v>63.45</v>
      </c>
      <c r="F409" s="1">
        <v>68.05</v>
      </c>
      <c r="G409" s="1">
        <v>63.3</v>
      </c>
      <c r="H409" s="1">
        <v>67.099999999999994</v>
      </c>
      <c r="I409" s="1">
        <v>66.650000000000006</v>
      </c>
      <c r="J409" s="1">
        <v>66.47</v>
      </c>
      <c r="K409" s="1">
        <v>61055999</v>
      </c>
      <c r="L409" s="1">
        <v>4058227958.6999998</v>
      </c>
      <c r="M409" s="1">
        <v>157204</v>
      </c>
      <c r="N409" s="3">
        <f>IF(ISERR(LN(Table1[[#This Row],[Close Price]]/I408)),"-",LN(Table1[[#This Row],[Close Price]]/I408))</f>
        <v>5.3942197828217665E-2</v>
      </c>
    </row>
    <row r="410" spans="1:14" x14ac:dyDescent="0.3">
      <c r="A410" s="1" t="s">
        <v>13</v>
      </c>
      <c r="B410" s="1" t="s">
        <v>14</v>
      </c>
      <c r="C410" s="2">
        <v>43705</v>
      </c>
      <c r="D410" s="1">
        <v>66.650000000000006</v>
      </c>
      <c r="E410" s="1">
        <v>67</v>
      </c>
      <c r="F410" s="1">
        <v>67.55</v>
      </c>
      <c r="G410" s="1">
        <v>65.650000000000006</v>
      </c>
      <c r="H410" s="1">
        <v>66.75</v>
      </c>
      <c r="I410" s="1">
        <v>66.75</v>
      </c>
      <c r="J410" s="1">
        <v>66.540000000000006</v>
      </c>
      <c r="K410" s="1">
        <v>31618285</v>
      </c>
      <c r="L410" s="1">
        <v>2103994686.2</v>
      </c>
      <c r="M410" s="1">
        <v>92413</v>
      </c>
      <c r="N410" s="3">
        <f>IF(ISERR(LN(Table1[[#This Row],[Close Price]]/I409)),"-",LN(Table1[[#This Row],[Close Price]]/I409))</f>
        <v>1.4992506556412233E-3</v>
      </c>
    </row>
    <row r="411" spans="1:14" x14ac:dyDescent="0.3">
      <c r="A411" s="1" t="s">
        <v>13</v>
      </c>
      <c r="B411" s="1" t="s">
        <v>14</v>
      </c>
      <c r="C411" s="2">
        <v>43706</v>
      </c>
      <c r="D411" s="1">
        <v>66.75</v>
      </c>
      <c r="E411" s="1">
        <v>65.900000000000006</v>
      </c>
      <c r="F411" s="1">
        <v>66.3</v>
      </c>
      <c r="G411" s="1">
        <v>64.349999999999994</v>
      </c>
      <c r="H411" s="1">
        <v>65.650000000000006</v>
      </c>
      <c r="I411" s="1">
        <v>65.75</v>
      </c>
      <c r="J411" s="1">
        <v>65.41</v>
      </c>
      <c r="K411" s="1">
        <v>20369412</v>
      </c>
      <c r="L411" s="1">
        <v>1332359453.7</v>
      </c>
      <c r="M411" s="1">
        <v>58373</v>
      </c>
      <c r="N411" s="3">
        <f>IF(ISERR(LN(Table1[[#This Row],[Close Price]]/I410)),"-",LN(Table1[[#This Row],[Close Price]]/I410))</f>
        <v>-1.5094626222485016E-2</v>
      </c>
    </row>
    <row r="412" spans="1:14" x14ac:dyDescent="0.3">
      <c r="A412" s="1" t="s">
        <v>13</v>
      </c>
      <c r="B412" s="1" t="s">
        <v>14</v>
      </c>
      <c r="C412" s="2">
        <v>43707</v>
      </c>
      <c r="D412" s="1">
        <v>65.75</v>
      </c>
      <c r="E412" s="1">
        <v>65.650000000000006</v>
      </c>
      <c r="F412" s="1">
        <v>65.900000000000006</v>
      </c>
      <c r="G412" s="1">
        <v>63.05</v>
      </c>
      <c r="H412" s="1">
        <v>64.45</v>
      </c>
      <c r="I412" s="1">
        <v>64.45</v>
      </c>
      <c r="J412" s="1">
        <v>64.239999999999995</v>
      </c>
      <c r="K412" s="1">
        <v>25897781</v>
      </c>
      <c r="L412" s="1">
        <v>1663682213</v>
      </c>
      <c r="M412" s="1">
        <v>67861</v>
      </c>
      <c r="N412" s="3">
        <f>IF(ISERR(LN(Table1[[#This Row],[Close Price]]/I411)),"-",LN(Table1[[#This Row],[Close Price]]/I411))</f>
        <v>-1.996994167267753E-2</v>
      </c>
    </row>
    <row r="413" spans="1:14" x14ac:dyDescent="0.3">
      <c r="A413" s="1" t="s">
        <v>13</v>
      </c>
      <c r="B413" s="1" t="s">
        <v>14</v>
      </c>
      <c r="C413" s="2">
        <v>43711</v>
      </c>
      <c r="D413" s="1">
        <v>64.45</v>
      </c>
      <c r="E413" s="1">
        <v>63.5</v>
      </c>
      <c r="F413" s="1">
        <v>66.7</v>
      </c>
      <c r="G413" s="1">
        <v>61.8</v>
      </c>
      <c r="H413" s="1">
        <v>65.05</v>
      </c>
      <c r="I413" s="1">
        <v>65.349999999999994</v>
      </c>
      <c r="J413" s="1">
        <v>64.67</v>
      </c>
      <c r="K413" s="1">
        <v>47837128</v>
      </c>
      <c r="L413" s="1">
        <v>3093484265</v>
      </c>
      <c r="M413" s="1">
        <v>107632</v>
      </c>
      <c r="N413" s="3">
        <f>IF(ISERR(LN(Table1[[#This Row],[Close Price]]/I412)),"-",LN(Table1[[#This Row],[Close Price]]/I412))</f>
        <v>1.3867710685034366E-2</v>
      </c>
    </row>
    <row r="414" spans="1:14" x14ac:dyDescent="0.3">
      <c r="A414" s="1" t="s">
        <v>13</v>
      </c>
      <c r="B414" s="1" t="s">
        <v>14</v>
      </c>
      <c r="C414" s="2">
        <v>43712</v>
      </c>
      <c r="D414" s="1">
        <v>65.349999999999994</v>
      </c>
      <c r="E414" s="1">
        <v>64.650000000000006</v>
      </c>
      <c r="F414" s="1">
        <v>64.900000000000006</v>
      </c>
      <c r="G414" s="1">
        <v>61.15</v>
      </c>
      <c r="H414" s="1">
        <v>62.75</v>
      </c>
      <c r="I414" s="1">
        <v>62.6</v>
      </c>
      <c r="J414" s="1">
        <v>62.52</v>
      </c>
      <c r="K414" s="1">
        <v>43789525</v>
      </c>
      <c r="L414" s="1">
        <v>2737813353.6999998</v>
      </c>
      <c r="M414" s="1">
        <v>106307</v>
      </c>
      <c r="N414" s="3">
        <f>IF(ISERR(LN(Table1[[#This Row],[Close Price]]/I413)),"-",LN(Table1[[#This Row],[Close Price]]/I413))</f>
        <v>-4.2992161964178044E-2</v>
      </c>
    </row>
    <row r="415" spans="1:14" x14ac:dyDescent="0.3">
      <c r="A415" s="1" t="s">
        <v>13</v>
      </c>
      <c r="B415" s="1" t="s">
        <v>14</v>
      </c>
      <c r="C415" s="2">
        <v>43713</v>
      </c>
      <c r="D415" s="1">
        <v>62.6</v>
      </c>
      <c r="E415" s="1">
        <v>62.6</v>
      </c>
      <c r="F415" s="1">
        <v>63.5</v>
      </c>
      <c r="G415" s="1">
        <v>62.3</v>
      </c>
      <c r="H415" s="1">
        <v>62.8</v>
      </c>
      <c r="I415" s="1">
        <v>63.05</v>
      </c>
      <c r="J415" s="1">
        <v>63.05</v>
      </c>
      <c r="K415" s="1">
        <v>32336123</v>
      </c>
      <c r="L415" s="1">
        <v>2038847609.95</v>
      </c>
      <c r="M415" s="1">
        <v>57452</v>
      </c>
      <c r="N415" s="3">
        <f>IF(ISERR(LN(Table1[[#This Row],[Close Price]]/I414)),"-",LN(Table1[[#This Row],[Close Price]]/I414))</f>
        <v>7.1627843048756778E-3</v>
      </c>
    </row>
    <row r="416" spans="1:14" x14ac:dyDescent="0.3">
      <c r="A416" s="1" t="s">
        <v>13</v>
      </c>
      <c r="B416" s="1" t="s">
        <v>14</v>
      </c>
      <c r="C416" s="2">
        <v>43714</v>
      </c>
      <c r="D416" s="1">
        <v>63.05</v>
      </c>
      <c r="E416" s="1">
        <v>62.5</v>
      </c>
      <c r="F416" s="1">
        <v>64.400000000000006</v>
      </c>
      <c r="G416" s="1">
        <v>62.25</v>
      </c>
      <c r="H416" s="1">
        <v>63.9</v>
      </c>
      <c r="I416" s="1">
        <v>63.9</v>
      </c>
      <c r="J416" s="1">
        <v>63.47</v>
      </c>
      <c r="K416" s="1">
        <v>32439839</v>
      </c>
      <c r="L416" s="1">
        <v>2058974418.6500001</v>
      </c>
      <c r="M416" s="1">
        <v>64649</v>
      </c>
      <c r="N416" s="3">
        <f>IF(ISERR(LN(Table1[[#This Row],[Close Price]]/I415)),"-",LN(Table1[[#This Row],[Close Price]]/I415))</f>
        <v>1.3391298972560509E-2</v>
      </c>
    </row>
    <row r="417" spans="1:14" x14ac:dyDescent="0.3">
      <c r="A417" s="1" t="s">
        <v>13</v>
      </c>
      <c r="B417" s="1" t="s">
        <v>14</v>
      </c>
      <c r="C417" s="2">
        <v>43717</v>
      </c>
      <c r="D417" s="1">
        <v>63.9</v>
      </c>
      <c r="E417" s="1">
        <v>62.6</v>
      </c>
      <c r="F417" s="1">
        <v>63.35</v>
      </c>
      <c r="G417" s="1">
        <v>62</v>
      </c>
      <c r="H417" s="1">
        <v>62.7</v>
      </c>
      <c r="I417" s="1">
        <v>62.9</v>
      </c>
      <c r="J417" s="1">
        <v>62.87</v>
      </c>
      <c r="K417" s="1">
        <v>29769848</v>
      </c>
      <c r="L417" s="1">
        <v>1871697692.0999999</v>
      </c>
      <c r="M417" s="1">
        <v>64092</v>
      </c>
      <c r="N417" s="3">
        <f>IF(ISERR(LN(Table1[[#This Row],[Close Price]]/I416)),"-",LN(Table1[[#This Row],[Close Price]]/I416))</f>
        <v>-1.5773197677094283E-2</v>
      </c>
    </row>
    <row r="418" spans="1:14" x14ac:dyDescent="0.3">
      <c r="A418" s="1" t="s">
        <v>13</v>
      </c>
      <c r="B418" s="1" t="s">
        <v>14</v>
      </c>
      <c r="C418" s="2">
        <v>43719</v>
      </c>
      <c r="D418" s="1">
        <v>62.9</v>
      </c>
      <c r="E418" s="1">
        <v>62</v>
      </c>
      <c r="F418" s="1">
        <v>64.7</v>
      </c>
      <c r="G418" s="1">
        <v>60.2</v>
      </c>
      <c r="H418" s="1">
        <v>63.65</v>
      </c>
      <c r="I418" s="1">
        <v>63.7</v>
      </c>
      <c r="J418" s="1">
        <v>63.29</v>
      </c>
      <c r="K418" s="1">
        <v>62192949</v>
      </c>
      <c r="L418" s="1">
        <v>3936313414.25</v>
      </c>
      <c r="M418" s="1">
        <v>126436</v>
      </c>
      <c r="N418" s="3">
        <f>IF(ISERR(LN(Table1[[#This Row],[Close Price]]/I417)),"-",LN(Table1[[#This Row],[Close Price]]/I417))</f>
        <v>1.2638398871722849E-2</v>
      </c>
    </row>
    <row r="419" spans="1:14" x14ac:dyDescent="0.3">
      <c r="A419" s="1" t="s">
        <v>13</v>
      </c>
      <c r="B419" s="1" t="s">
        <v>14</v>
      </c>
      <c r="C419" s="2">
        <v>43720</v>
      </c>
      <c r="D419" s="1">
        <v>63.7</v>
      </c>
      <c r="E419" s="1">
        <v>63.55</v>
      </c>
      <c r="F419" s="1">
        <v>64.7</v>
      </c>
      <c r="G419" s="1">
        <v>62.1</v>
      </c>
      <c r="H419" s="1">
        <v>62.45</v>
      </c>
      <c r="I419" s="1">
        <v>62.5</v>
      </c>
      <c r="J419" s="1">
        <v>63.17</v>
      </c>
      <c r="K419" s="1">
        <v>32626666</v>
      </c>
      <c r="L419" s="1">
        <v>2061159045.25</v>
      </c>
      <c r="M419" s="1">
        <v>75584</v>
      </c>
      <c r="N419" s="3">
        <f>IF(ISERR(LN(Table1[[#This Row],[Close Price]]/I418)),"-",LN(Table1[[#This Row],[Close Price]]/I418))</f>
        <v>-1.901800583576186E-2</v>
      </c>
    </row>
    <row r="420" spans="1:14" x14ac:dyDescent="0.3">
      <c r="A420" s="1" t="s">
        <v>13</v>
      </c>
      <c r="B420" s="1" t="s">
        <v>14</v>
      </c>
      <c r="C420" s="2">
        <v>43721</v>
      </c>
      <c r="D420" s="1">
        <v>62.5</v>
      </c>
      <c r="E420" s="1">
        <v>62.5</v>
      </c>
      <c r="F420" s="1">
        <v>64.2</v>
      </c>
      <c r="G420" s="1">
        <v>62.35</v>
      </c>
      <c r="H420" s="1">
        <v>63.2</v>
      </c>
      <c r="I420" s="1">
        <v>63.45</v>
      </c>
      <c r="J420" s="1">
        <v>63.18</v>
      </c>
      <c r="K420" s="1">
        <v>41363429</v>
      </c>
      <c r="L420" s="1">
        <v>2613418091.1500001</v>
      </c>
      <c r="M420" s="1">
        <v>66167</v>
      </c>
      <c r="N420" s="3">
        <f>IF(ISERR(LN(Table1[[#This Row],[Close Price]]/I419)),"-",LN(Table1[[#This Row],[Close Price]]/I419))</f>
        <v>1.5085637418040953E-2</v>
      </c>
    </row>
    <row r="421" spans="1:14" x14ac:dyDescent="0.3">
      <c r="A421" s="1" t="s">
        <v>13</v>
      </c>
      <c r="B421" s="1" t="s">
        <v>14</v>
      </c>
      <c r="C421" s="2">
        <v>43724</v>
      </c>
      <c r="D421" s="1">
        <v>63.45</v>
      </c>
      <c r="E421" s="1">
        <v>62.75</v>
      </c>
      <c r="F421" s="1">
        <v>63.45</v>
      </c>
      <c r="G421" s="1">
        <v>62.25</v>
      </c>
      <c r="H421" s="1">
        <v>62.4</v>
      </c>
      <c r="I421" s="1">
        <v>62.45</v>
      </c>
      <c r="J421" s="1">
        <v>62.82</v>
      </c>
      <c r="K421" s="1">
        <v>22607379</v>
      </c>
      <c r="L421" s="1">
        <v>1420200394.55</v>
      </c>
      <c r="M421" s="1">
        <v>47670</v>
      </c>
      <c r="N421" s="3">
        <f>IF(ISERR(LN(Table1[[#This Row],[Close Price]]/I420)),"-",LN(Table1[[#This Row],[Close Price]]/I420))</f>
        <v>-1.5885957588810007E-2</v>
      </c>
    </row>
    <row r="422" spans="1:14" x14ac:dyDescent="0.3">
      <c r="A422" s="1" t="s">
        <v>13</v>
      </c>
      <c r="B422" s="1" t="s">
        <v>14</v>
      </c>
      <c r="C422" s="2">
        <v>43725</v>
      </c>
      <c r="D422" s="1">
        <v>62.45</v>
      </c>
      <c r="E422" s="1">
        <v>63.05</v>
      </c>
      <c r="F422" s="1">
        <v>63.15</v>
      </c>
      <c r="G422" s="1">
        <v>59.7</v>
      </c>
      <c r="H422" s="1">
        <v>59.9</v>
      </c>
      <c r="I422" s="1">
        <v>59.95</v>
      </c>
      <c r="J422" s="1">
        <v>61.43</v>
      </c>
      <c r="K422" s="1">
        <v>31708818</v>
      </c>
      <c r="L422" s="1">
        <v>1947949933.05</v>
      </c>
      <c r="M422" s="1">
        <v>89195</v>
      </c>
      <c r="N422" s="3">
        <f>IF(ISERR(LN(Table1[[#This Row],[Close Price]]/I421)),"-",LN(Table1[[#This Row],[Close Price]]/I421))</f>
        <v>-4.085535509806338E-2</v>
      </c>
    </row>
    <row r="423" spans="1:14" x14ac:dyDescent="0.3">
      <c r="A423" s="1" t="s">
        <v>13</v>
      </c>
      <c r="B423" s="1" t="s">
        <v>14</v>
      </c>
      <c r="C423" s="2">
        <v>43726</v>
      </c>
      <c r="D423" s="1">
        <v>59.95</v>
      </c>
      <c r="E423" s="1">
        <v>60.35</v>
      </c>
      <c r="F423" s="1">
        <v>60.8</v>
      </c>
      <c r="G423" s="1">
        <v>57.45</v>
      </c>
      <c r="H423" s="1">
        <v>59.7</v>
      </c>
      <c r="I423" s="1">
        <v>59.65</v>
      </c>
      <c r="J423" s="1">
        <v>58.88</v>
      </c>
      <c r="K423" s="1">
        <v>43758798</v>
      </c>
      <c r="L423" s="1">
        <v>2576711429.5</v>
      </c>
      <c r="M423" s="1">
        <v>105385</v>
      </c>
      <c r="N423" s="3">
        <f>IF(ISERR(LN(Table1[[#This Row],[Close Price]]/I422)),"-",LN(Table1[[#This Row],[Close Price]]/I422))</f>
        <v>-5.0167329295982025E-3</v>
      </c>
    </row>
    <row r="424" spans="1:14" x14ac:dyDescent="0.3">
      <c r="A424" s="1" t="s">
        <v>13</v>
      </c>
      <c r="B424" s="1" t="s">
        <v>14</v>
      </c>
      <c r="C424" s="2">
        <v>43727</v>
      </c>
      <c r="D424" s="1">
        <v>59.65</v>
      </c>
      <c r="E424" s="1">
        <v>59.9</v>
      </c>
      <c r="F424" s="1">
        <v>59.9</v>
      </c>
      <c r="G424" s="1">
        <v>58</v>
      </c>
      <c r="H424" s="1">
        <v>58.45</v>
      </c>
      <c r="I424" s="1">
        <v>58.4</v>
      </c>
      <c r="J424" s="1">
        <v>58.83</v>
      </c>
      <c r="K424" s="1">
        <v>22588369</v>
      </c>
      <c r="L424" s="1">
        <v>1328772416.05</v>
      </c>
      <c r="M424" s="1">
        <v>54175</v>
      </c>
      <c r="N424" s="3">
        <f>IF(ISERR(LN(Table1[[#This Row],[Close Price]]/I423)),"-",LN(Table1[[#This Row],[Close Price]]/I423))</f>
        <v>-2.117825870974378E-2</v>
      </c>
    </row>
    <row r="425" spans="1:14" x14ac:dyDescent="0.3">
      <c r="A425" s="1" t="s">
        <v>13</v>
      </c>
      <c r="B425" s="1" t="s">
        <v>14</v>
      </c>
      <c r="C425" s="2">
        <v>43728</v>
      </c>
      <c r="D425" s="1">
        <v>58.4</v>
      </c>
      <c r="E425" s="1">
        <v>58.75</v>
      </c>
      <c r="F425" s="1">
        <v>70.150000000000006</v>
      </c>
      <c r="G425" s="1">
        <v>57.7</v>
      </c>
      <c r="H425" s="1">
        <v>69.7</v>
      </c>
      <c r="I425" s="1">
        <v>69.2</v>
      </c>
      <c r="J425" s="1">
        <v>65.150000000000006</v>
      </c>
      <c r="K425" s="1">
        <v>119981874</v>
      </c>
      <c r="L425" s="1">
        <v>7816320192.9499998</v>
      </c>
      <c r="M425" s="1">
        <v>264507</v>
      </c>
      <c r="N425" s="3">
        <f>IF(ISERR(LN(Table1[[#This Row],[Close Price]]/I424)),"-",LN(Table1[[#This Row],[Close Price]]/I424))</f>
        <v>0.16968497278944256</v>
      </c>
    </row>
    <row r="426" spans="1:14" x14ac:dyDescent="0.3">
      <c r="A426" s="1" t="s">
        <v>13</v>
      </c>
      <c r="B426" s="1" t="s">
        <v>14</v>
      </c>
      <c r="C426" s="2">
        <v>43731</v>
      </c>
      <c r="D426" s="1">
        <v>69.2</v>
      </c>
      <c r="E426" s="1">
        <v>72.599999999999994</v>
      </c>
      <c r="F426" s="1">
        <v>83</v>
      </c>
      <c r="G426" s="1">
        <v>71.55</v>
      </c>
      <c r="H426" s="1">
        <v>76.55</v>
      </c>
      <c r="I426" s="1">
        <v>74.650000000000006</v>
      </c>
      <c r="J426" s="1">
        <v>74.900000000000006</v>
      </c>
      <c r="K426" s="1">
        <v>96866019</v>
      </c>
      <c r="L426" s="1">
        <v>7254801938.8500004</v>
      </c>
      <c r="M426" s="1">
        <v>280644</v>
      </c>
      <c r="N426" s="3">
        <f>IF(ISERR(LN(Table1[[#This Row],[Close Price]]/I425)),"-",LN(Table1[[#This Row],[Close Price]]/I425))</f>
        <v>7.5809661361575534E-2</v>
      </c>
    </row>
    <row r="427" spans="1:14" x14ac:dyDescent="0.3">
      <c r="A427" s="1" t="s">
        <v>13</v>
      </c>
      <c r="B427" s="1" t="s">
        <v>14</v>
      </c>
      <c r="C427" s="2">
        <v>43732</v>
      </c>
      <c r="D427" s="1">
        <v>74.650000000000006</v>
      </c>
      <c r="E427" s="1">
        <v>76.7</v>
      </c>
      <c r="F427" s="1">
        <v>77.599999999999994</v>
      </c>
      <c r="G427" s="1">
        <v>73.3</v>
      </c>
      <c r="H427" s="1">
        <v>75.599999999999994</v>
      </c>
      <c r="I427" s="1">
        <v>75.150000000000006</v>
      </c>
      <c r="J427" s="1">
        <v>75.55</v>
      </c>
      <c r="K427" s="1">
        <v>63635601</v>
      </c>
      <c r="L427" s="1">
        <v>4807755251.6999998</v>
      </c>
      <c r="M427" s="1">
        <v>144937</v>
      </c>
      <c r="N427" s="3">
        <f>IF(ISERR(LN(Table1[[#This Row],[Close Price]]/I426)),"-",LN(Table1[[#This Row],[Close Price]]/I426))</f>
        <v>6.6755922137840323E-3</v>
      </c>
    </row>
    <row r="428" spans="1:14" x14ac:dyDescent="0.3">
      <c r="A428" s="1" t="s">
        <v>13</v>
      </c>
      <c r="B428" s="1" t="s">
        <v>14</v>
      </c>
      <c r="C428" s="2">
        <v>43733</v>
      </c>
      <c r="D428" s="1">
        <v>75.150000000000006</v>
      </c>
      <c r="E428" s="1">
        <v>74.75</v>
      </c>
      <c r="F428" s="1">
        <v>75.45</v>
      </c>
      <c r="G428" s="1">
        <v>70.3</v>
      </c>
      <c r="H428" s="1">
        <v>70.849999999999994</v>
      </c>
      <c r="I428" s="1">
        <v>70.75</v>
      </c>
      <c r="J428" s="1">
        <v>71.98</v>
      </c>
      <c r="K428" s="1">
        <v>48548458</v>
      </c>
      <c r="L428" s="1">
        <v>3494432986.1999998</v>
      </c>
      <c r="M428" s="1">
        <v>125551</v>
      </c>
      <c r="N428" s="3">
        <f>IF(ISERR(LN(Table1[[#This Row],[Close Price]]/I427)),"-",LN(Table1[[#This Row],[Close Price]]/I427))</f>
        <v>-6.0333579675636601E-2</v>
      </c>
    </row>
    <row r="429" spans="1:14" x14ac:dyDescent="0.3">
      <c r="A429" s="1" t="s">
        <v>13</v>
      </c>
      <c r="B429" s="1" t="s">
        <v>14</v>
      </c>
      <c r="C429" s="2">
        <v>43734</v>
      </c>
      <c r="D429" s="1">
        <v>70.75</v>
      </c>
      <c r="E429" s="1">
        <v>71</v>
      </c>
      <c r="F429" s="1">
        <v>74.099999999999994</v>
      </c>
      <c r="G429" s="1">
        <v>70.05</v>
      </c>
      <c r="H429" s="1">
        <v>73.2</v>
      </c>
      <c r="I429" s="1">
        <v>73.5</v>
      </c>
      <c r="J429" s="1">
        <v>72.260000000000005</v>
      </c>
      <c r="K429" s="1">
        <v>44995349</v>
      </c>
      <c r="L429" s="1">
        <v>3251175324.1999998</v>
      </c>
      <c r="M429" s="1">
        <v>111691</v>
      </c>
      <c r="N429" s="3">
        <f>IF(ISERR(LN(Table1[[#This Row],[Close Price]]/I428)),"-",LN(Table1[[#This Row],[Close Price]]/I428))</f>
        <v>3.8132869695444035E-2</v>
      </c>
    </row>
    <row r="430" spans="1:14" x14ac:dyDescent="0.3">
      <c r="A430" s="1" t="s">
        <v>13</v>
      </c>
      <c r="B430" s="1" t="s">
        <v>14</v>
      </c>
      <c r="C430" s="2">
        <v>43735</v>
      </c>
      <c r="D430" s="1">
        <v>73.5</v>
      </c>
      <c r="E430" s="1">
        <v>73</v>
      </c>
      <c r="F430" s="1">
        <v>73</v>
      </c>
      <c r="G430" s="1">
        <v>71.150000000000006</v>
      </c>
      <c r="H430" s="1">
        <v>72.099999999999994</v>
      </c>
      <c r="I430" s="1">
        <v>71.900000000000006</v>
      </c>
      <c r="J430" s="1">
        <v>71.91</v>
      </c>
      <c r="K430" s="1">
        <v>26521149</v>
      </c>
      <c r="L430" s="1">
        <v>1907167817.9000001</v>
      </c>
      <c r="M430" s="1">
        <v>70838</v>
      </c>
      <c r="N430" s="3">
        <f>IF(ISERR(LN(Table1[[#This Row],[Close Price]]/I429)),"-",LN(Table1[[#This Row],[Close Price]]/I429))</f>
        <v>-2.2009141491789876E-2</v>
      </c>
    </row>
    <row r="431" spans="1:14" x14ac:dyDescent="0.3">
      <c r="A431" s="1" t="s">
        <v>13</v>
      </c>
      <c r="B431" s="1" t="s">
        <v>14</v>
      </c>
      <c r="C431" s="2">
        <v>43738</v>
      </c>
      <c r="D431" s="1">
        <v>71.900000000000006</v>
      </c>
      <c r="E431" s="1">
        <v>72.099999999999994</v>
      </c>
      <c r="F431" s="1">
        <v>72.25</v>
      </c>
      <c r="G431" s="1">
        <v>65.900000000000006</v>
      </c>
      <c r="H431" s="1">
        <v>68</v>
      </c>
      <c r="I431" s="1">
        <v>68.7</v>
      </c>
      <c r="J431" s="1">
        <v>68.17</v>
      </c>
      <c r="K431" s="1">
        <v>41578689</v>
      </c>
      <c r="L431" s="1">
        <v>2834527812.8499999</v>
      </c>
      <c r="M431" s="1">
        <v>110952</v>
      </c>
      <c r="N431" s="3">
        <f>IF(ISERR(LN(Table1[[#This Row],[Close Price]]/I430)),"-",LN(Table1[[#This Row],[Close Price]]/I430))</f>
        <v>-4.5527065498697394E-2</v>
      </c>
    </row>
    <row r="432" spans="1:14" x14ac:dyDescent="0.3">
      <c r="A432" s="1" t="s">
        <v>13</v>
      </c>
      <c r="B432" s="1" t="s">
        <v>14</v>
      </c>
      <c r="C432" s="2">
        <v>43739</v>
      </c>
      <c r="D432" s="1">
        <v>68.7</v>
      </c>
      <c r="E432" s="1">
        <v>68</v>
      </c>
      <c r="F432" s="1">
        <v>69.75</v>
      </c>
      <c r="G432" s="1">
        <v>65</v>
      </c>
      <c r="H432" s="1">
        <v>66.8</v>
      </c>
      <c r="I432" s="1">
        <v>65.95</v>
      </c>
      <c r="J432" s="1">
        <v>67.2</v>
      </c>
      <c r="K432" s="1">
        <v>40792618</v>
      </c>
      <c r="L432" s="1">
        <v>2741166925.3000002</v>
      </c>
      <c r="M432" s="1">
        <v>112877</v>
      </c>
      <c r="N432" s="3">
        <f>IF(ISERR(LN(Table1[[#This Row],[Close Price]]/I431)),"-",LN(Table1[[#This Row],[Close Price]]/I431))</f>
        <v>-4.0852320064980054E-2</v>
      </c>
    </row>
    <row r="433" spans="1:14" x14ac:dyDescent="0.3">
      <c r="A433" s="1" t="s">
        <v>13</v>
      </c>
      <c r="B433" s="1" t="s">
        <v>14</v>
      </c>
      <c r="C433" s="2">
        <v>43741</v>
      </c>
      <c r="D433" s="1">
        <v>65.95</v>
      </c>
      <c r="E433" s="1">
        <v>65</v>
      </c>
      <c r="F433" s="1">
        <v>68.349999999999994</v>
      </c>
      <c r="G433" s="1">
        <v>64.349999999999994</v>
      </c>
      <c r="H433" s="1">
        <v>67.75</v>
      </c>
      <c r="I433" s="1">
        <v>67.650000000000006</v>
      </c>
      <c r="J433" s="1">
        <v>66.61</v>
      </c>
      <c r="K433" s="1">
        <v>34086758</v>
      </c>
      <c r="L433" s="1">
        <v>2270458962.5999999</v>
      </c>
      <c r="M433" s="1">
        <v>99313</v>
      </c>
      <c r="N433" s="3">
        <f>IF(ISERR(LN(Table1[[#This Row],[Close Price]]/I432)),"-",LN(Table1[[#This Row],[Close Price]]/I432))</f>
        <v>2.5450475453473589E-2</v>
      </c>
    </row>
    <row r="434" spans="1:14" x14ac:dyDescent="0.3">
      <c r="A434" s="1" t="s">
        <v>13</v>
      </c>
      <c r="B434" s="1" t="s">
        <v>14</v>
      </c>
      <c r="C434" s="2">
        <v>43742</v>
      </c>
      <c r="D434" s="1">
        <v>67.650000000000006</v>
      </c>
      <c r="E434" s="1">
        <v>67.849999999999994</v>
      </c>
      <c r="F434" s="1">
        <v>72.650000000000006</v>
      </c>
      <c r="G434" s="1">
        <v>66.8</v>
      </c>
      <c r="H434" s="1">
        <v>67.7</v>
      </c>
      <c r="I434" s="1">
        <v>68.05</v>
      </c>
      <c r="J434" s="1">
        <v>69.790000000000006</v>
      </c>
      <c r="K434" s="1">
        <v>55436660</v>
      </c>
      <c r="L434" s="1">
        <v>3869147283.0999999</v>
      </c>
      <c r="M434" s="1">
        <v>152806</v>
      </c>
      <c r="N434" s="3">
        <f>IF(ISERR(LN(Table1[[#This Row],[Close Price]]/I433)),"-",LN(Table1[[#This Row],[Close Price]]/I433))</f>
        <v>5.8953744806779845E-3</v>
      </c>
    </row>
    <row r="435" spans="1:14" x14ac:dyDescent="0.3">
      <c r="A435" s="1" t="s">
        <v>13</v>
      </c>
      <c r="B435" s="1" t="s">
        <v>14</v>
      </c>
      <c r="C435" s="2">
        <v>43745</v>
      </c>
      <c r="D435" s="1">
        <v>68.05</v>
      </c>
      <c r="E435" s="1">
        <v>66</v>
      </c>
      <c r="F435" s="1">
        <v>66.650000000000006</v>
      </c>
      <c r="G435" s="1">
        <v>63.5</v>
      </c>
      <c r="H435" s="1">
        <v>64.599999999999994</v>
      </c>
      <c r="I435" s="1">
        <v>64.400000000000006</v>
      </c>
      <c r="J435" s="1">
        <v>64.849999999999994</v>
      </c>
      <c r="K435" s="1">
        <v>36232884</v>
      </c>
      <c r="L435" s="1">
        <v>2349544309.1500001</v>
      </c>
      <c r="M435" s="1">
        <v>109804</v>
      </c>
      <c r="N435" s="3">
        <f>IF(ISERR(LN(Table1[[#This Row],[Close Price]]/I434)),"-",LN(Table1[[#This Row],[Close Price]]/I434))</f>
        <v>-5.5129095987167066E-2</v>
      </c>
    </row>
    <row r="436" spans="1:14" x14ac:dyDescent="0.3">
      <c r="A436" s="1" t="s">
        <v>13</v>
      </c>
      <c r="B436" s="1" t="s">
        <v>14</v>
      </c>
      <c r="C436" s="2">
        <v>43747</v>
      </c>
      <c r="D436" s="1">
        <v>64.400000000000006</v>
      </c>
      <c r="E436" s="1">
        <v>64.599999999999994</v>
      </c>
      <c r="F436" s="1">
        <v>69.75</v>
      </c>
      <c r="G436" s="1">
        <v>64.45</v>
      </c>
      <c r="H436" s="1">
        <v>68.599999999999994</v>
      </c>
      <c r="I436" s="1">
        <v>69.05</v>
      </c>
      <c r="J436" s="1">
        <v>67.489999999999995</v>
      </c>
      <c r="K436" s="1">
        <v>48874905</v>
      </c>
      <c r="L436" s="1">
        <v>3298781293.6999998</v>
      </c>
      <c r="M436" s="1">
        <v>100660</v>
      </c>
      <c r="N436" s="3">
        <f>IF(ISERR(LN(Table1[[#This Row],[Close Price]]/I435)),"-",LN(Table1[[#This Row],[Close Price]]/I435))</f>
        <v>6.9717246744993147E-2</v>
      </c>
    </row>
    <row r="437" spans="1:14" x14ac:dyDescent="0.3">
      <c r="A437" s="1" t="s">
        <v>13</v>
      </c>
      <c r="B437" s="1" t="s">
        <v>14</v>
      </c>
      <c r="C437" s="2">
        <v>43748</v>
      </c>
      <c r="D437" s="1">
        <v>69.05</v>
      </c>
      <c r="E437" s="1">
        <v>68.5</v>
      </c>
      <c r="F437" s="1">
        <v>70.75</v>
      </c>
      <c r="G437" s="1">
        <v>67.55</v>
      </c>
      <c r="H437" s="1">
        <v>68.900000000000006</v>
      </c>
      <c r="I437" s="1">
        <v>68.849999999999994</v>
      </c>
      <c r="J437" s="1">
        <v>69.150000000000006</v>
      </c>
      <c r="K437" s="1">
        <v>41367276</v>
      </c>
      <c r="L437" s="1">
        <v>2860475001.3000002</v>
      </c>
      <c r="M437" s="1">
        <v>104813</v>
      </c>
      <c r="N437" s="3">
        <f>IF(ISERR(LN(Table1[[#This Row],[Close Price]]/I436)),"-",LN(Table1[[#This Row],[Close Price]]/I436))</f>
        <v>-2.9006546806373446E-3</v>
      </c>
    </row>
    <row r="438" spans="1:14" x14ac:dyDescent="0.3">
      <c r="A438" s="1" t="s">
        <v>13</v>
      </c>
      <c r="B438" s="1" t="s">
        <v>14</v>
      </c>
      <c r="C438" s="2">
        <v>43749</v>
      </c>
      <c r="D438" s="1">
        <v>68.849999999999994</v>
      </c>
      <c r="E438" s="1">
        <v>68.900000000000006</v>
      </c>
      <c r="F438" s="1">
        <v>69.5</v>
      </c>
      <c r="G438" s="1">
        <v>66.8</v>
      </c>
      <c r="H438" s="1">
        <v>68.599999999999994</v>
      </c>
      <c r="I438" s="1">
        <v>68.650000000000006</v>
      </c>
      <c r="J438" s="1">
        <v>68.3</v>
      </c>
      <c r="K438" s="1">
        <v>28366152</v>
      </c>
      <c r="L438" s="1">
        <v>1937338239.75</v>
      </c>
      <c r="M438" s="1">
        <v>76141</v>
      </c>
      <c r="N438" s="3">
        <f>IF(ISERR(LN(Table1[[#This Row],[Close Price]]/I437)),"-",LN(Table1[[#This Row],[Close Price]]/I437))</f>
        <v>-2.9090929606836128E-3</v>
      </c>
    </row>
    <row r="439" spans="1:14" x14ac:dyDescent="0.3">
      <c r="A439" s="1" t="s">
        <v>13</v>
      </c>
      <c r="B439" s="1" t="s">
        <v>14</v>
      </c>
      <c r="C439" s="2">
        <v>43752</v>
      </c>
      <c r="D439" s="1">
        <v>68.650000000000006</v>
      </c>
      <c r="E439" s="1">
        <v>68.849999999999994</v>
      </c>
      <c r="F439" s="1">
        <v>69.7</v>
      </c>
      <c r="G439" s="1">
        <v>66.7</v>
      </c>
      <c r="H439" s="1">
        <v>67.55</v>
      </c>
      <c r="I439" s="1">
        <v>67.599999999999994</v>
      </c>
      <c r="J439" s="1">
        <v>67.849999999999994</v>
      </c>
      <c r="K439" s="1">
        <v>25586787</v>
      </c>
      <c r="L439" s="1">
        <v>1735999941.95</v>
      </c>
      <c r="M439" s="1">
        <v>58176</v>
      </c>
      <c r="N439" s="3">
        <f>IF(ISERR(LN(Table1[[#This Row],[Close Price]]/I438)),"-",LN(Table1[[#This Row],[Close Price]]/I438))</f>
        <v>-1.5413149165061858E-2</v>
      </c>
    </row>
    <row r="440" spans="1:14" x14ac:dyDescent="0.3">
      <c r="A440" s="1" t="s">
        <v>13</v>
      </c>
      <c r="B440" s="1" t="s">
        <v>14</v>
      </c>
      <c r="C440" s="2">
        <v>43753</v>
      </c>
      <c r="D440" s="1">
        <v>67.599999999999994</v>
      </c>
      <c r="E440" s="1">
        <v>68</v>
      </c>
      <c r="F440" s="1">
        <v>69.650000000000006</v>
      </c>
      <c r="G440" s="1">
        <v>67.349999999999994</v>
      </c>
      <c r="H440" s="1">
        <v>69.150000000000006</v>
      </c>
      <c r="I440" s="1">
        <v>69.099999999999994</v>
      </c>
      <c r="J440" s="1">
        <v>68.67</v>
      </c>
      <c r="K440" s="1">
        <v>24809075</v>
      </c>
      <c r="L440" s="1">
        <v>1703679654.6500001</v>
      </c>
      <c r="M440" s="1">
        <v>69650</v>
      </c>
      <c r="N440" s="3">
        <f>IF(ISERR(LN(Table1[[#This Row],[Close Price]]/I439)),"-",LN(Table1[[#This Row],[Close Price]]/I439))</f>
        <v>2.1946747724705864E-2</v>
      </c>
    </row>
    <row r="441" spans="1:14" x14ac:dyDescent="0.3">
      <c r="A441" s="1" t="s">
        <v>13</v>
      </c>
      <c r="B441" s="1" t="s">
        <v>14</v>
      </c>
      <c r="C441" s="2">
        <v>43754</v>
      </c>
      <c r="D441" s="1">
        <v>69.099999999999994</v>
      </c>
      <c r="E441" s="1">
        <v>70</v>
      </c>
      <c r="F441" s="1">
        <v>71.95</v>
      </c>
      <c r="G441" s="1">
        <v>69.099999999999994</v>
      </c>
      <c r="H441" s="1">
        <v>71.7</v>
      </c>
      <c r="I441" s="1">
        <v>71.650000000000006</v>
      </c>
      <c r="J441" s="1">
        <v>70.56</v>
      </c>
      <c r="K441" s="1">
        <v>35894091</v>
      </c>
      <c r="L441" s="1">
        <v>2532814139.4499998</v>
      </c>
      <c r="M441" s="1">
        <v>88955</v>
      </c>
      <c r="N441" s="3">
        <f>IF(ISERR(LN(Table1[[#This Row],[Close Price]]/I440)),"-",LN(Table1[[#This Row],[Close Price]]/I440))</f>
        <v>3.6238423500556879E-2</v>
      </c>
    </row>
    <row r="442" spans="1:14" x14ac:dyDescent="0.3">
      <c r="A442" s="1" t="s">
        <v>13</v>
      </c>
      <c r="B442" s="1" t="s">
        <v>14</v>
      </c>
      <c r="C442" s="2">
        <v>43755</v>
      </c>
      <c r="D442" s="1">
        <v>71.650000000000006</v>
      </c>
      <c r="E442" s="1">
        <v>71.400000000000006</v>
      </c>
      <c r="F442" s="1">
        <v>74.099999999999994</v>
      </c>
      <c r="G442" s="1">
        <v>71</v>
      </c>
      <c r="H442" s="1">
        <v>74</v>
      </c>
      <c r="I442" s="1">
        <v>73.5</v>
      </c>
      <c r="J442" s="1">
        <v>72.64</v>
      </c>
      <c r="K442" s="1">
        <v>28557723</v>
      </c>
      <c r="L442" s="1">
        <v>2074297923.0999999</v>
      </c>
      <c r="M442" s="1">
        <v>86669</v>
      </c>
      <c r="N442" s="3">
        <f>IF(ISERR(LN(Table1[[#This Row],[Close Price]]/I441)),"-",LN(Table1[[#This Row],[Close Price]]/I441))</f>
        <v>2.5492251944610047E-2</v>
      </c>
    </row>
    <row r="443" spans="1:14" x14ac:dyDescent="0.3">
      <c r="A443" s="1" t="s">
        <v>13</v>
      </c>
      <c r="B443" s="1" t="s">
        <v>14</v>
      </c>
      <c r="C443" s="2">
        <v>43756</v>
      </c>
      <c r="D443" s="1">
        <v>73.5</v>
      </c>
      <c r="E443" s="1">
        <v>73.8</v>
      </c>
      <c r="F443" s="1">
        <v>78.25</v>
      </c>
      <c r="G443" s="1">
        <v>73.05</v>
      </c>
      <c r="H443" s="1">
        <v>77.05</v>
      </c>
      <c r="I443" s="1">
        <v>77.5</v>
      </c>
      <c r="J443" s="1">
        <v>76.19</v>
      </c>
      <c r="K443" s="1">
        <v>48555721</v>
      </c>
      <c r="L443" s="1">
        <v>3699665454.8499999</v>
      </c>
      <c r="M443" s="1">
        <v>115387</v>
      </c>
      <c r="N443" s="3">
        <f>IF(ISERR(LN(Table1[[#This Row],[Close Price]]/I442)),"-",LN(Table1[[#This Row],[Close Price]]/I442))</f>
        <v>5.2992530140510377E-2</v>
      </c>
    </row>
    <row r="444" spans="1:14" x14ac:dyDescent="0.3">
      <c r="A444" s="1" t="s">
        <v>13</v>
      </c>
      <c r="B444" s="1" t="s">
        <v>14</v>
      </c>
      <c r="C444" s="2">
        <v>43760</v>
      </c>
      <c r="D444" s="1">
        <v>77.5</v>
      </c>
      <c r="E444" s="1">
        <v>77.05</v>
      </c>
      <c r="F444" s="1">
        <v>77.150000000000006</v>
      </c>
      <c r="G444" s="1">
        <v>75.150000000000006</v>
      </c>
      <c r="H444" s="1">
        <v>75.849999999999994</v>
      </c>
      <c r="I444" s="1">
        <v>76.05</v>
      </c>
      <c r="J444" s="1">
        <v>76.040000000000006</v>
      </c>
      <c r="K444" s="1">
        <v>25729454</v>
      </c>
      <c r="L444" s="1">
        <v>1956487709.3</v>
      </c>
      <c r="M444" s="1">
        <v>73766</v>
      </c>
      <c r="N444" s="3">
        <f>IF(ISERR(LN(Table1[[#This Row],[Close Price]]/I443)),"-",LN(Table1[[#This Row],[Close Price]]/I443))</f>
        <v>-1.8886917653999531E-2</v>
      </c>
    </row>
    <row r="445" spans="1:14" x14ac:dyDescent="0.3">
      <c r="A445" s="1" t="s">
        <v>13</v>
      </c>
      <c r="B445" s="1" t="s">
        <v>14</v>
      </c>
      <c r="C445" s="2">
        <v>43761</v>
      </c>
      <c r="D445" s="1">
        <v>76.05</v>
      </c>
      <c r="E445" s="1">
        <v>75.95</v>
      </c>
      <c r="F445" s="1">
        <v>76.55</v>
      </c>
      <c r="G445" s="1">
        <v>73.7</v>
      </c>
      <c r="H445" s="1">
        <v>74.95</v>
      </c>
      <c r="I445" s="1">
        <v>75.3</v>
      </c>
      <c r="J445" s="1">
        <v>75.010000000000005</v>
      </c>
      <c r="K445" s="1">
        <v>23077314</v>
      </c>
      <c r="L445" s="1">
        <v>1731103942.7</v>
      </c>
      <c r="M445" s="1">
        <v>59371</v>
      </c>
      <c r="N445" s="3">
        <f>IF(ISERR(LN(Table1[[#This Row],[Close Price]]/I444)),"-",LN(Table1[[#This Row],[Close Price]]/I444))</f>
        <v>-9.9108838994540188E-3</v>
      </c>
    </row>
    <row r="446" spans="1:14" x14ac:dyDescent="0.3">
      <c r="A446" s="1" t="s">
        <v>13</v>
      </c>
      <c r="B446" s="1" t="s">
        <v>14</v>
      </c>
      <c r="C446" s="2">
        <v>43762</v>
      </c>
      <c r="D446" s="1">
        <v>75.3</v>
      </c>
      <c r="E446" s="1">
        <v>75.400000000000006</v>
      </c>
      <c r="F446" s="1">
        <v>77.25</v>
      </c>
      <c r="G446" s="1">
        <v>74.75</v>
      </c>
      <c r="H446" s="1">
        <v>75.599999999999994</v>
      </c>
      <c r="I446" s="1">
        <v>75.849999999999994</v>
      </c>
      <c r="J446" s="1">
        <v>76.010000000000005</v>
      </c>
      <c r="K446" s="1">
        <v>23358581</v>
      </c>
      <c r="L446" s="1">
        <v>1775395532.5999999</v>
      </c>
      <c r="M446" s="1">
        <v>65354</v>
      </c>
      <c r="N446" s="3">
        <f>IF(ISERR(LN(Table1[[#This Row],[Close Price]]/I445)),"-",LN(Table1[[#This Row],[Close Price]]/I445))</f>
        <v>7.2775709886933552E-3</v>
      </c>
    </row>
    <row r="447" spans="1:14" x14ac:dyDescent="0.3">
      <c r="A447" s="1" t="s">
        <v>13</v>
      </c>
      <c r="B447" s="1" t="s">
        <v>14</v>
      </c>
      <c r="C447" s="2">
        <v>43763</v>
      </c>
      <c r="D447" s="1">
        <v>75.849999999999994</v>
      </c>
      <c r="E447" s="1">
        <v>75.599999999999994</v>
      </c>
      <c r="F447" s="1">
        <v>75.650000000000006</v>
      </c>
      <c r="G447" s="1">
        <v>73.150000000000006</v>
      </c>
      <c r="H447" s="1">
        <v>74.650000000000006</v>
      </c>
      <c r="I447" s="1">
        <v>74.7</v>
      </c>
      <c r="J447" s="1">
        <v>74.27</v>
      </c>
      <c r="K447" s="1">
        <v>21594910</v>
      </c>
      <c r="L447" s="1">
        <v>1603824161</v>
      </c>
      <c r="M447" s="1">
        <v>63474</v>
      </c>
      <c r="N447" s="3">
        <f>IF(ISERR(LN(Table1[[#This Row],[Close Price]]/I446)),"-",LN(Table1[[#This Row],[Close Price]]/I446))</f>
        <v>-1.5277613655769472E-2</v>
      </c>
    </row>
    <row r="448" spans="1:14" x14ac:dyDescent="0.3">
      <c r="A448" s="1" t="s">
        <v>13</v>
      </c>
      <c r="B448" s="1" t="s">
        <v>14</v>
      </c>
      <c r="C448" s="2">
        <v>43765</v>
      </c>
      <c r="D448" s="1">
        <v>74.7</v>
      </c>
      <c r="E448" s="1">
        <v>75.95</v>
      </c>
      <c r="F448" s="1">
        <v>76.849999999999994</v>
      </c>
      <c r="G448" s="1">
        <v>75</v>
      </c>
      <c r="H448" s="1">
        <v>75.95</v>
      </c>
      <c r="I448" s="1">
        <v>75.849999999999994</v>
      </c>
      <c r="J448" s="1">
        <v>76.03</v>
      </c>
      <c r="K448" s="1">
        <v>3478041</v>
      </c>
      <c r="L448" s="1">
        <v>264432166.5</v>
      </c>
      <c r="M448" s="1">
        <v>21196</v>
      </c>
      <c r="N448" s="3">
        <f>IF(ISERR(LN(Table1[[#This Row],[Close Price]]/I447)),"-",LN(Table1[[#This Row],[Close Price]]/I447))</f>
        <v>1.5277613655769602E-2</v>
      </c>
    </row>
    <row r="449" spans="1:14" x14ac:dyDescent="0.3">
      <c r="A449" s="1" t="s">
        <v>13</v>
      </c>
      <c r="B449" s="1" t="s">
        <v>14</v>
      </c>
      <c r="C449" s="2">
        <v>43767</v>
      </c>
      <c r="D449" s="1">
        <v>75.849999999999994</v>
      </c>
      <c r="E449" s="1">
        <v>76</v>
      </c>
      <c r="F449" s="1">
        <v>80.849999999999994</v>
      </c>
      <c r="G449" s="1">
        <v>75.7</v>
      </c>
      <c r="H449" s="1">
        <v>79.25</v>
      </c>
      <c r="I449" s="1">
        <v>79.25</v>
      </c>
      <c r="J449" s="1">
        <v>79.010000000000005</v>
      </c>
      <c r="K449" s="1">
        <v>43289235</v>
      </c>
      <c r="L449" s="1">
        <v>3420433021.6999998</v>
      </c>
      <c r="M449" s="1">
        <v>132308</v>
      </c>
      <c r="N449" s="3">
        <f>IF(ISERR(LN(Table1[[#This Row],[Close Price]]/I448)),"-",LN(Table1[[#This Row],[Close Price]]/I448))</f>
        <v>4.3849706962848782E-2</v>
      </c>
    </row>
    <row r="450" spans="1:14" x14ac:dyDescent="0.3">
      <c r="A450" s="1" t="s">
        <v>13</v>
      </c>
      <c r="B450" s="1" t="s">
        <v>14</v>
      </c>
      <c r="C450" s="2">
        <v>43768</v>
      </c>
      <c r="D450" s="1">
        <v>79.25</v>
      </c>
      <c r="E450" s="1">
        <v>79.900000000000006</v>
      </c>
      <c r="F450" s="1">
        <v>80.349999999999994</v>
      </c>
      <c r="G450" s="1">
        <v>77.55</v>
      </c>
      <c r="H450" s="1">
        <v>78.099999999999994</v>
      </c>
      <c r="I450" s="1">
        <v>78.2</v>
      </c>
      <c r="J450" s="1">
        <v>78.87</v>
      </c>
      <c r="K450" s="1">
        <v>27208583</v>
      </c>
      <c r="L450" s="1">
        <v>2146008287.5999999</v>
      </c>
      <c r="M450" s="1">
        <v>79708</v>
      </c>
      <c r="N450" s="3">
        <f>IF(ISERR(LN(Table1[[#This Row],[Close Price]]/I449)),"-",LN(Table1[[#This Row],[Close Price]]/I449))</f>
        <v>-1.333776520612456E-2</v>
      </c>
    </row>
    <row r="451" spans="1:14" x14ac:dyDescent="0.3">
      <c r="A451" s="1" t="s">
        <v>13</v>
      </c>
      <c r="B451" s="1" t="s">
        <v>14</v>
      </c>
      <c r="C451" s="2">
        <v>43769</v>
      </c>
      <c r="D451" s="1">
        <v>78.2</v>
      </c>
      <c r="E451" s="1">
        <v>78.5</v>
      </c>
      <c r="F451" s="1">
        <v>79.099999999999994</v>
      </c>
      <c r="G451" s="1">
        <v>76.3</v>
      </c>
      <c r="H451" s="1">
        <v>76.8</v>
      </c>
      <c r="I451" s="1">
        <v>76.75</v>
      </c>
      <c r="J451" s="1">
        <v>77.75</v>
      </c>
      <c r="K451" s="1">
        <v>22232632</v>
      </c>
      <c r="L451" s="1">
        <v>1728582465.45</v>
      </c>
      <c r="M451" s="1">
        <v>78572</v>
      </c>
      <c r="N451" s="3">
        <f>IF(ISERR(LN(Table1[[#This Row],[Close Price]]/I450)),"-",LN(Table1[[#This Row],[Close Price]]/I450))</f>
        <v>-1.8716261083958931E-2</v>
      </c>
    </row>
    <row r="452" spans="1:14" x14ac:dyDescent="0.3">
      <c r="A452" s="1" t="s">
        <v>13</v>
      </c>
      <c r="B452" s="1" t="s">
        <v>14</v>
      </c>
      <c r="C452" s="2">
        <v>43770</v>
      </c>
      <c r="D452" s="1">
        <v>76.75</v>
      </c>
      <c r="E452" s="1">
        <v>76.75</v>
      </c>
      <c r="F452" s="1">
        <v>77.45</v>
      </c>
      <c r="G452" s="1">
        <v>75.2</v>
      </c>
      <c r="H452" s="1">
        <v>76</v>
      </c>
      <c r="I452" s="1">
        <v>75.95</v>
      </c>
      <c r="J452" s="1">
        <v>76.34</v>
      </c>
      <c r="K452" s="1">
        <v>24861078</v>
      </c>
      <c r="L452" s="1">
        <v>1897865810.75</v>
      </c>
      <c r="M452" s="1">
        <v>66870</v>
      </c>
      <c r="N452" s="3">
        <f>IF(ISERR(LN(Table1[[#This Row],[Close Price]]/I451)),"-",LN(Table1[[#This Row],[Close Price]]/I451))</f>
        <v>-1.0478157425524609E-2</v>
      </c>
    </row>
    <row r="453" spans="1:14" x14ac:dyDescent="0.3">
      <c r="A453" s="1" t="s">
        <v>13</v>
      </c>
      <c r="B453" s="1" t="s">
        <v>14</v>
      </c>
      <c r="C453" s="2">
        <v>43773</v>
      </c>
      <c r="D453" s="1">
        <v>75.95</v>
      </c>
      <c r="E453" s="1">
        <v>75.05</v>
      </c>
      <c r="F453" s="1">
        <v>76.7</v>
      </c>
      <c r="G453" s="1">
        <v>74</v>
      </c>
      <c r="H453" s="1">
        <v>75.150000000000006</v>
      </c>
      <c r="I453" s="1">
        <v>75.2</v>
      </c>
      <c r="J453" s="1">
        <v>75.25</v>
      </c>
      <c r="K453" s="1">
        <v>19855689</v>
      </c>
      <c r="L453" s="1">
        <v>1494181277.7</v>
      </c>
      <c r="M453" s="1">
        <v>66242</v>
      </c>
      <c r="N453" s="3">
        <f>IF(ISERR(LN(Table1[[#This Row],[Close Price]]/I452)),"-",LN(Table1[[#This Row],[Close Price]]/I452))</f>
        <v>-9.9239980859876786E-3</v>
      </c>
    </row>
    <row r="454" spans="1:14" x14ac:dyDescent="0.3">
      <c r="A454" s="1" t="s">
        <v>13</v>
      </c>
      <c r="B454" s="1" t="s">
        <v>14</v>
      </c>
      <c r="C454" s="2">
        <v>43774</v>
      </c>
      <c r="D454" s="1">
        <v>75.2</v>
      </c>
      <c r="E454" s="1">
        <v>75.150000000000006</v>
      </c>
      <c r="F454" s="1">
        <v>76.650000000000006</v>
      </c>
      <c r="G454" s="1">
        <v>74.7</v>
      </c>
      <c r="H454" s="1">
        <v>74.95</v>
      </c>
      <c r="I454" s="1">
        <v>74.95</v>
      </c>
      <c r="J454" s="1">
        <v>75.489999999999995</v>
      </c>
      <c r="K454" s="1">
        <v>15228670</v>
      </c>
      <c r="L454" s="1">
        <v>1149647411.1500001</v>
      </c>
      <c r="M454" s="1">
        <v>51878</v>
      </c>
      <c r="N454" s="3">
        <f>IF(ISERR(LN(Table1[[#This Row],[Close Price]]/I453)),"-",LN(Table1[[#This Row],[Close Price]]/I453))</f>
        <v>-3.3300064071873827E-3</v>
      </c>
    </row>
    <row r="455" spans="1:14" x14ac:dyDescent="0.3">
      <c r="A455" s="1" t="s">
        <v>13</v>
      </c>
      <c r="B455" s="1" t="s">
        <v>14</v>
      </c>
      <c r="C455" s="2">
        <v>43775</v>
      </c>
      <c r="D455" s="1">
        <v>74.95</v>
      </c>
      <c r="E455" s="1">
        <v>74.5</v>
      </c>
      <c r="F455" s="1">
        <v>77.45</v>
      </c>
      <c r="G455" s="1">
        <v>74.400000000000006</v>
      </c>
      <c r="H455" s="1">
        <v>76.45</v>
      </c>
      <c r="I455" s="1">
        <v>76.8</v>
      </c>
      <c r="J455" s="1">
        <v>76.319999999999993</v>
      </c>
      <c r="K455" s="1">
        <v>22004305</v>
      </c>
      <c r="L455" s="1">
        <v>1679405576.5999999</v>
      </c>
      <c r="M455" s="1">
        <v>66804</v>
      </c>
      <c r="N455" s="3">
        <f>IF(ISERR(LN(Table1[[#This Row],[Close Price]]/I454)),"-",LN(Table1[[#This Row],[Close Price]]/I454))</f>
        <v>2.4383415605019637E-2</v>
      </c>
    </row>
    <row r="456" spans="1:14" x14ac:dyDescent="0.3">
      <c r="A456" s="1" t="s">
        <v>13</v>
      </c>
      <c r="B456" s="1" t="s">
        <v>14</v>
      </c>
      <c r="C456" s="2">
        <v>43776</v>
      </c>
      <c r="D456" s="1">
        <v>76.8</v>
      </c>
      <c r="E456" s="1">
        <v>76.5</v>
      </c>
      <c r="F456" s="1">
        <v>77.150000000000006</v>
      </c>
      <c r="G456" s="1">
        <v>75.150000000000006</v>
      </c>
      <c r="H456" s="1">
        <v>76.8</v>
      </c>
      <c r="I456" s="1">
        <v>76.7</v>
      </c>
      <c r="J456" s="1">
        <v>76.319999999999993</v>
      </c>
      <c r="K456" s="1">
        <v>15633155</v>
      </c>
      <c r="L456" s="1">
        <v>1193125461.7</v>
      </c>
      <c r="M456" s="1">
        <v>38658</v>
      </c>
      <c r="N456" s="3">
        <f>IF(ISERR(LN(Table1[[#This Row],[Close Price]]/I455)),"-",LN(Table1[[#This Row],[Close Price]]/I455))</f>
        <v>-1.302931780415906E-3</v>
      </c>
    </row>
    <row r="457" spans="1:14" x14ac:dyDescent="0.3">
      <c r="A457" s="1" t="s">
        <v>13</v>
      </c>
      <c r="B457" s="1" t="s">
        <v>14</v>
      </c>
      <c r="C457" s="2">
        <v>43777</v>
      </c>
      <c r="D457" s="1">
        <v>76.7</v>
      </c>
      <c r="E457" s="1">
        <v>76.05</v>
      </c>
      <c r="F457" s="1">
        <v>79.25</v>
      </c>
      <c r="G457" s="1">
        <v>75.7</v>
      </c>
      <c r="H457" s="1">
        <v>76.150000000000006</v>
      </c>
      <c r="I457" s="1">
        <v>76.55</v>
      </c>
      <c r="J457" s="1">
        <v>77.459999999999994</v>
      </c>
      <c r="K457" s="1">
        <v>28384175</v>
      </c>
      <c r="L457" s="1">
        <v>2198744257.4499998</v>
      </c>
      <c r="M457" s="1">
        <v>85462</v>
      </c>
      <c r="N457" s="3">
        <f>IF(ISERR(LN(Table1[[#This Row],[Close Price]]/I456)),"-",LN(Table1[[#This Row],[Close Price]]/I456))</f>
        <v>-1.9575862695178649E-3</v>
      </c>
    </row>
    <row r="458" spans="1:14" x14ac:dyDescent="0.3">
      <c r="A458" s="1" t="s">
        <v>13</v>
      </c>
      <c r="B458" s="1" t="s">
        <v>14</v>
      </c>
      <c r="C458" s="2">
        <v>43780</v>
      </c>
      <c r="D458" s="1">
        <v>76.55</v>
      </c>
      <c r="E458" s="1">
        <v>71</v>
      </c>
      <c r="F458" s="1">
        <v>79.95</v>
      </c>
      <c r="G458" s="1">
        <v>71</v>
      </c>
      <c r="H458" s="1">
        <v>79.2</v>
      </c>
      <c r="I458" s="1">
        <v>79.2</v>
      </c>
      <c r="J458" s="1">
        <v>76.459999999999994</v>
      </c>
      <c r="K458" s="1">
        <v>74700629</v>
      </c>
      <c r="L458" s="1">
        <v>5711936810.0500002</v>
      </c>
      <c r="M458" s="1">
        <v>203729</v>
      </c>
      <c r="N458" s="3">
        <f>IF(ISERR(LN(Table1[[#This Row],[Close Price]]/I457)),"-",LN(Table1[[#This Row],[Close Price]]/I457))</f>
        <v>3.4032176716687408E-2</v>
      </c>
    </row>
    <row r="459" spans="1:14" x14ac:dyDescent="0.3">
      <c r="A459" s="1" t="s">
        <v>13</v>
      </c>
      <c r="B459" s="1" t="s">
        <v>14</v>
      </c>
      <c r="C459" s="2">
        <v>43782</v>
      </c>
      <c r="D459" s="1">
        <v>79.2</v>
      </c>
      <c r="E459" s="1">
        <v>78.5</v>
      </c>
      <c r="F459" s="1">
        <v>82.65</v>
      </c>
      <c r="G459" s="1">
        <v>77.2</v>
      </c>
      <c r="H459" s="1">
        <v>80.45</v>
      </c>
      <c r="I459" s="1">
        <v>80.599999999999994</v>
      </c>
      <c r="J459" s="1">
        <v>80.52</v>
      </c>
      <c r="K459" s="1">
        <v>53302413</v>
      </c>
      <c r="L459" s="1">
        <v>4291661409.8000002</v>
      </c>
      <c r="M459" s="1">
        <v>153792</v>
      </c>
      <c r="N459" s="3">
        <f>IF(ISERR(LN(Table1[[#This Row],[Close Price]]/I458)),"-",LN(Table1[[#This Row],[Close Price]]/I458))</f>
        <v>1.7522350692202274E-2</v>
      </c>
    </row>
    <row r="460" spans="1:14" x14ac:dyDescent="0.3">
      <c r="A460" s="1" t="s">
        <v>13</v>
      </c>
      <c r="B460" s="1" t="s">
        <v>14</v>
      </c>
      <c r="C460" s="2">
        <v>43783</v>
      </c>
      <c r="D460" s="1">
        <v>80.599999999999994</v>
      </c>
      <c r="E460" s="1">
        <v>80.2</v>
      </c>
      <c r="F460" s="1">
        <v>80.400000000000006</v>
      </c>
      <c r="G460" s="1">
        <v>77.400000000000006</v>
      </c>
      <c r="H460" s="1">
        <v>80.099999999999994</v>
      </c>
      <c r="I460" s="1">
        <v>79</v>
      </c>
      <c r="J460" s="1">
        <v>78.930000000000007</v>
      </c>
      <c r="K460" s="1">
        <v>26587855</v>
      </c>
      <c r="L460" s="1">
        <v>2098541579.8499999</v>
      </c>
      <c r="M460" s="1">
        <v>90472</v>
      </c>
      <c r="N460" s="3">
        <f>IF(ISERR(LN(Table1[[#This Row],[Close Price]]/I459)),"-",LN(Table1[[#This Row],[Close Price]]/I459))</f>
        <v>-2.0050797045561078E-2</v>
      </c>
    </row>
    <row r="461" spans="1:14" x14ac:dyDescent="0.3">
      <c r="A461" s="1" t="s">
        <v>13</v>
      </c>
      <c r="B461" s="1" t="s">
        <v>14</v>
      </c>
      <c r="C461" s="2">
        <v>43784</v>
      </c>
      <c r="D461" s="1">
        <v>79</v>
      </c>
      <c r="E461" s="1">
        <v>82.9</v>
      </c>
      <c r="F461" s="1">
        <v>83.4</v>
      </c>
      <c r="G461" s="1">
        <v>78.900000000000006</v>
      </c>
      <c r="H461" s="1">
        <v>80</v>
      </c>
      <c r="I461" s="1">
        <v>79.5</v>
      </c>
      <c r="J461" s="1">
        <v>80.760000000000005</v>
      </c>
      <c r="K461" s="1">
        <v>46353490</v>
      </c>
      <c r="L461" s="1">
        <v>3743294460.8000002</v>
      </c>
      <c r="M461" s="1">
        <v>140438</v>
      </c>
      <c r="N461" s="3">
        <f>IF(ISERR(LN(Table1[[#This Row],[Close Price]]/I460)),"-",LN(Table1[[#This Row],[Close Price]]/I460))</f>
        <v>6.3091691932647556E-3</v>
      </c>
    </row>
    <row r="462" spans="1:14" x14ac:dyDescent="0.3">
      <c r="A462" s="1" t="s">
        <v>13</v>
      </c>
      <c r="B462" s="1" t="s">
        <v>14</v>
      </c>
      <c r="C462" s="2">
        <v>43787</v>
      </c>
      <c r="D462" s="1">
        <v>79.5</v>
      </c>
      <c r="E462" s="1">
        <v>80.2</v>
      </c>
      <c r="F462" s="1">
        <v>82.6</v>
      </c>
      <c r="G462" s="1">
        <v>78.8</v>
      </c>
      <c r="H462" s="1">
        <v>82.25</v>
      </c>
      <c r="I462" s="1">
        <v>82.15</v>
      </c>
      <c r="J462" s="1">
        <v>80.84</v>
      </c>
      <c r="K462" s="1">
        <v>25361242</v>
      </c>
      <c r="L462" s="1">
        <v>2050098301.4000001</v>
      </c>
      <c r="M462" s="1">
        <v>86387</v>
      </c>
      <c r="N462" s="3">
        <f>IF(ISERR(LN(Table1[[#This Row],[Close Price]]/I461)),"-",LN(Table1[[#This Row],[Close Price]]/I461))</f>
        <v>3.278982282299097E-2</v>
      </c>
    </row>
    <row r="463" spans="1:14" x14ac:dyDescent="0.3">
      <c r="A463" s="1" t="s">
        <v>13</v>
      </c>
      <c r="B463" s="1" t="s">
        <v>14</v>
      </c>
      <c r="C463" s="2">
        <v>43788</v>
      </c>
      <c r="D463" s="1">
        <v>82.15</v>
      </c>
      <c r="E463" s="1">
        <v>82.3</v>
      </c>
      <c r="F463" s="1">
        <v>82.45</v>
      </c>
      <c r="G463" s="1">
        <v>80.2</v>
      </c>
      <c r="H463" s="1">
        <v>82</v>
      </c>
      <c r="I463" s="1">
        <v>82</v>
      </c>
      <c r="J463" s="1">
        <v>81.67</v>
      </c>
      <c r="K463" s="1">
        <v>21836162</v>
      </c>
      <c r="L463" s="1">
        <v>1783287303.2</v>
      </c>
      <c r="M463" s="1">
        <v>68629</v>
      </c>
      <c r="N463" s="3">
        <f>IF(ISERR(LN(Table1[[#This Row],[Close Price]]/I462)),"-",LN(Table1[[#This Row],[Close Price]]/I462))</f>
        <v>-1.8275972190240914E-3</v>
      </c>
    </row>
    <row r="464" spans="1:14" x14ac:dyDescent="0.3">
      <c r="A464" s="1" t="s">
        <v>13</v>
      </c>
      <c r="B464" s="1" t="s">
        <v>14</v>
      </c>
      <c r="C464" s="2">
        <v>43789</v>
      </c>
      <c r="D464" s="1">
        <v>82</v>
      </c>
      <c r="E464" s="1">
        <v>81.8</v>
      </c>
      <c r="F464" s="1">
        <v>84.7</v>
      </c>
      <c r="G464" s="1">
        <v>81</v>
      </c>
      <c r="H464" s="1">
        <v>83.15</v>
      </c>
      <c r="I464" s="1">
        <v>83</v>
      </c>
      <c r="J464" s="1">
        <v>83.12</v>
      </c>
      <c r="K464" s="1">
        <v>32259341</v>
      </c>
      <c r="L464" s="1">
        <v>2681539957</v>
      </c>
      <c r="M464" s="1">
        <v>101268</v>
      </c>
      <c r="N464" s="3">
        <f>IF(ISERR(LN(Table1[[#This Row],[Close Price]]/I463)),"-",LN(Table1[[#This Row],[Close Price]]/I463))</f>
        <v>1.212136053234482E-2</v>
      </c>
    </row>
    <row r="465" spans="1:14" x14ac:dyDescent="0.3">
      <c r="A465" s="1" t="s">
        <v>13</v>
      </c>
      <c r="B465" s="1" t="s">
        <v>14</v>
      </c>
      <c r="C465" s="2">
        <v>43790</v>
      </c>
      <c r="D465" s="1">
        <v>83</v>
      </c>
      <c r="E465" s="1">
        <v>83</v>
      </c>
      <c r="F465" s="1">
        <v>84.2</v>
      </c>
      <c r="G465" s="1">
        <v>82.15</v>
      </c>
      <c r="H465" s="1">
        <v>82.4</v>
      </c>
      <c r="I465" s="1">
        <v>82.5</v>
      </c>
      <c r="J465" s="1">
        <v>83.16</v>
      </c>
      <c r="K465" s="1">
        <v>18297529</v>
      </c>
      <c r="L465" s="1">
        <v>1521708629.5</v>
      </c>
      <c r="M465" s="1">
        <v>60523</v>
      </c>
      <c r="N465" s="3">
        <f>IF(ISERR(LN(Table1[[#This Row],[Close Price]]/I464)),"-",LN(Table1[[#This Row],[Close Price]]/I464))</f>
        <v>-6.0423144559625863E-3</v>
      </c>
    </row>
    <row r="466" spans="1:14" x14ac:dyDescent="0.3">
      <c r="A466" s="1" t="s">
        <v>13</v>
      </c>
      <c r="B466" s="1" t="s">
        <v>14</v>
      </c>
      <c r="C466" s="2">
        <v>43791</v>
      </c>
      <c r="D466" s="1">
        <v>82.5</v>
      </c>
      <c r="E466" s="1">
        <v>82.45</v>
      </c>
      <c r="F466" s="1">
        <v>82.75</v>
      </c>
      <c r="G466" s="1">
        <v>80.7</v>
      </c>
      <c r="H466" s="1">
        <v>81.650000000000006</v>
      </c>
      <c r="I466" s="1">
        <v>81.349999999999994</v>
      </c>
      <c r="J466" s="1">
        <v>81.55</v>
      </c>
      <c r="K466" s="1">
        <v>17038464</v>
      </c>
      <c r="L466" s="1">
        <v>1389520655.1500001</v>
      </c>
      <c r="M466" s="1">
        <v>64301</v>
      </c>
      <c r="N466" s="3">
        <f>IF(ISERR(LN(Table1[[#This Row],[Close Price]]/I465)),"-",LN(Table1[[#This Row],[Close Price]]/I465))</f>
        <v>-1.4037459675588587E-2</v>
      </c>
    </row>
    <row r="467" spans="1:14" x14ac:dyDescent="0.3">
      <c r="A467" s="1" t="s">
        <v>13</v>
      </c>
      <c r="B467" s="1" t="s">
        <v>14</v>
      </c>
      <c r="C467" s="2">
        <v>43794</v>
      </c>
      <c r="D467" s="1">
        <v>81.349999999999994</v>
      </c>
      <c r="E467" s="1">
        <v>81.8</v>
      </c>
      <c r="F467" s="1">
        <v>83.65</v>
      </c>
      <c r="G467" s="1">
        <v>81.349999999999994</v>
      </c>
      <c r="H467" s="1">
        <v>83.35</v>
      </c>
      <c r="I467" s="1">
        <v>83.35</v>
      </c>
      <c r="J467" s="1">
        <v>82.51</v>
      </c>
      <c r="K467" s="1">
        <v>14382133</v>
      </c>
      <c r="L467" s="1">
        <v>1186734418.05</v>
      </c>
      <c r="M467" s="1">
        <v>49164</v>
      </c>
      <c r="N467" s="3">
        <f>IF(ISERR(LN(Table1[[#This Row],[Close Price]]/I466)),"-",LN(Table1[[#This Row],[Close Price]]/I466))</f>
        <v>2.4287775531756286E-2</v>
      </c>
    </row>
    <row r="468" spans="1:14" x14ac:dyDescent="0.3">
      <c r="A468" s="1" t="s">
        <v>13</v>
      </c>
      <c r="B468" s="1" t="s">
        <v>14</v>
      </c>
      <c r="C468" s="2">
        <v>43795</v>
      </c>
      <c r="D468" s="1">
        <v>83.35</v>
      </c>
      <c r="E468" s="1">
        <v>84.25</v>
      </c>
      <c r="F468" s="1">
        <v>84.5</v>
      </c>
      <c r="G468" s="1">
        <v>80.45</v>
      </c>
      <c r="H468" s="1">
        <v>80.95</v>
      </c>
      <c r="I468" s="1">
        <v>80.8</v>
      </c>
      <c r="J468" s="1">
        <v>82.15</v>
      </c>
      <c r="K468" s="1">
        <v>22669457</v>
      </c>
      <c r="L468" s="1">
        <v>1862307859.5</v>
      </c>
      <c r="M468" s="1">
        <v>76330</v>
      </c>
      <c r="N468" s="3">
        <f>IF(ISERR(LN(Table1[[#This Row],[Close Price]]/I467)),"-",LN(Table1[[#This Row],[Close Price]]/I467))</f>
        <v>-3.1071643669753232E-2</v>
      </c>
    </row>
    <row r="469" spans="1:14" x14ac:dyDescent="0.3">
      <c r="A469" s="1" t="s">
        <v>13</v>
      </c>
      <c r="B469" s="1" t="s">
        <v>14</v>
      </c>
      <c r="C469" s="2">
        <v>43796</v>
      </c>
      <c r="D469" s="1">
        <v>80.8</v>
      </c>
      <c r="E469" s="1">
        <v>83</v>
      </c>
      <c r="F469" s="1">
        <v>83.4</v>
      </c>
      <c r="G469" s="1">
        <v>80.8</v>
      </c>
      <c r="H469" s="1">
        <v>81.95</v>
      </c>
      <c r="I469" s="1">
        <v>81.8</v>
      </c>
      <c r="J469" s="1">
        <v>82.13</v>
      </c>
      <c r="K469" s="1">
        <v>28362167</v>
      </c>
      <c r="L469" s="1">
        <v>2329360397.1999998</v>
      </c>
      <c r="M469" s="1">
        <v>87582</v>
      </c>
      <c r="N469" s="3">
        <f>IF(ISERR(LN(Table1[[#This Row],[Close Price]]/I468)),"-",LN(Table1[[#This Row],[Close Price]]/I468))</f>
        <v>1.2300278081651687E-2</v>
      </c>
    </row>
    <row r="470" spans="1:14" x14ac:dyDescent="0.3">
      <c r="A470" s="1" t="s">
        <v>13</v>
      </c>
      <c r="B470" s="1" t="s">
        <v>14</v>
      </c>
      <c r="C470" s="2">
        <v>43797</v>
      </c>
      <c r="D470" s="1">
        <v>81.8</v>
      </c>
      <c r="E470" s="1">
        <v>82.2</v>
      </c>
      <c r="F470" s="1">
        <v>82.3</v>
      </c>
      <c r="G470" s="1">
        <v>80.900000000000006</v>
      </c>
      <c r="H470" s="1">
        <v>81.45</v>
      </c>
      <c r="I470" s="1">
        <v>81.45</v>
      </c>
      <c r="J470" s="1">
        <v>81.319999999999993</v>
      </c>
      <c r="K470" s="1">
        <v>15337865</v>
      </c>
      <c r="L470" s="1">
        <v>1247330239.4000001</v>
      </c>
      <c r="M470" s="1">
        <v>48705</v>
      </c>
      <c r="N470" s="3">
        <f>IF(ISERR(LN(Table1[[#This Row],[Close Price]]/I469)),"-",LN(Table1[[#This Row],[Close Price]]/I469))</f>
        <v>-4.2879085606471849E-3</v>
      </c>
    </row>
    <row r="471" spans="1:14" x14ac:dyDescent="0.3">
      <c r="A471" s="1" t="s">
        <v>13</v>
      </c>
      <c r="B471" s="1" t="s">
        <v>14</v>
      </c>
      <c r="C471" s="2">
        <v>43798</v>
      </c>
      <c r="D471" s="1">
        <v>81.45</v>
      </c>
      <c r="E471" s="1">
        <v>81</v>
      </c>
      <c r="F471" s="1">
        <v>82.1</v>
      </c>
      <c r="G471" s="1">
        <v>78.25</v>
      </c>
      <c r="H471" s="1">
        <v>79.05</v>
      </c>
      <c r="I471" s="1">
        <v>79.150000000000006</v>
      </c>
      <c r="J471" s="1">
        <v>79.92</v>
      </c>
      <c r="K471" s="1">
        <v>22446824</v>
      </c>
      <c r="L471" s="1">
        <v>1793910397.2</v>
      </c>
      <c r="M471" s="1">
        <v>77623</v>
      </c>
      <c r="N471" s="3">
        <f>IF(ISERR(LN(Table1[[#This Row],[Close Price]]/I470)),"-",LN(Table1[[#This Row],[Close Price]]/I470))</f>
        <v>-2.8644548721032906E-2</v>
      </c>
    </row>
    <row r="472" spans="1:14" x14ac:dyDescent="0.3">
      <c r="A472" s="1" t="s">
        <v>13</v>
      </c>
      <c r="B472" s="1" t="s">
        <v>14</v>
      </c>
      <c r="C472" s="2">
        <v>43801</v>
      </c>
      <c r="D472" s="1">
        <v>79.150000000000006</v>
      </c>
      <c r="E472" s="1">
        <v>78.5</v>
      </c>
      <c r="F472" s="1">
        <v>80.8</v>
      </c>
      <c r="G472" s="1">
        <v>77.5</v>
      </c>
      <c r="H472" s="1">
        <v>79.849999999999994</v>
      </c>
      <c r="I472" s="1">
        <v>79.599999999999994</v>
      </c>
      <c r="J472" s="1">
        <v>79.2</v>
      </c>
      <c r="K472" s="1">
        <v>27354475</v>
      </c>
      <c r="L472" s="1">
        <v>2166340713.75</v>
      </c>
      <c r="M472" s="1">
        <v>87793</v>
      </c>
      <c r="N472" s="3">
        <f>IF(ISERR(LN(Table1[[#This Row],[Close Price]]/I471)),"-",LN(Table1[[#This Row],[Close Price]]/I471))</f>
        <v>5.6693065233160552E-3</v>
      </c>
    </row>
    <row r="473" spans="1:14" x14ac:dyDescent="0.3">
      <c r="A473" s="1" t="s">
        <v>13</v>
      </c>
      <c r="B473" s="1" t="s">
        <v>14</v>
      </c>
      <c r="C473" s="2">
        <v>43802</v>
      </c>
      <c r="D473" s="1">
        <v>79.599999999999994</v>
      </c>
      <c r="E473" s="1">
        <v>79.75</v>
      </c>
      <c r="F473" s="1">
        <v>80.099999999999994</v>
      </c>
      <c r="G473" s="1">
        <v>77.05</v>
      </c>
      <c r="H473" s="1">
        <v>77.7</v>
      </c>
      <c r="I473" s="1">
        <v>77.7</v>
      </c>
      <c r="J473" s="1">
        <v>78.09</v>
      </c>
      <c r="K473" s="1">
        <v>11718674</v>
      </c>
      <c r="L473" s="1">
        <v>915064344.10000002</v>
      </c>
      <c r="M473" s="1">
        <v>47452</v>
      </c>
      <c r="N473" s="3">
        <f>IF(ISERR(LN(Table1[[#This Row],[Close Price]]/I472)),"-",LN(Table1[[#This Row],[Close Price]]/I472))</f>
        <v>-2.4158835476735481E-2</v>
      </c>
    </row>
    <row r="474" spans="1:14" x14ac:dyDescent="0.3">
      <c r="A474" s="1" t="s">
        <v>13</v>
      </c>
      <c r="B474" s="1" t="s">
        <v>14</v>
      </c>
      <c r="C474" s="2">
        <v>43803</v>
      </c>
      <c r="D474" s="1">
        <v>77.7</v>
      </c>
      <c r="E474" s="1">
        <v>77.45</v>
      </c>
      <c r="F474" s="1">
        <v>77.900000000000006</v>
      </c>
      <c r="G474" s="1">
        <v>75.849999999999994</v>
      </c>
      <c r="H474" s="1">
        <v>77.400000000000006</v>
      </c>
      <c r="I474" s="1">
        <v>77.55</v>
      </c>
      <c r="J474" s="1">
        <v>76.930000000000007</v>
      </c>
      <c r="K474" s="1">
        <v>15559207</v>
      </c>
      <c r="L474" s="1">
        <v>1196987487.3</v>
      </c>
      <c r="M474" s="1">
        <v>55512</v>
      </c>
      <c r="N474" s="3">
        <f>IF(ISERR(LN(Table1[[#This Row],[Close Price]]/I473)),"-",LN(Table1[[#This Row],[Close Price]]/I473))</f>
        <v>-1.9323677510540353E-3</v>
      </c>
    </row>
    <row r="475" spans="1:14" x14ac:dyDescent="0.3">
      <c r="A475" s="1" t="s">
        <v>13</v>
      </c>
      <c r="B475" s="1" t="s">
        <v>14</v>
      </c>
      <c r="C475" s="2">
        <v>43804</v>
      </c>
      <c r="D475" s="1">
        <v>77.55</v>
      </c>
      <c r="E475" s="1">
        <v>78</v>
      </c>
      <c r="F475" s="1">
        <v>78.599999999999994</v>
      </c>
      <c r="G475" s="1">
        <v>76.150000000000006</v>
      </c>
      <c r="H475" s="1">
        <v>76.2</v>
      </c>
      <c r="I475" s="1">
        <v>76.45</v>
      </c>
      <c r="J475" s="1">
        <v>77.19</v>
      </c>
      <c r="K475" s="1">
        <v>12040850</v>
      </c>
      <c r="L475" s="1">
        <v>929464215.89999998</v>
      </c>
      <c r="M475" s="1">
        <v>40538</v>
      </c>
      <c r="N475" s="3">
        <f>IF(ISERR(LN(Table1[[#This Row],[Close Price]]/I474)),"-",LN(Table1[[#This Row],[Close Price]]/I474))</f>
        <v>-1.4285957247476428E-2</v>
      </c>
    </row>
    <row r="476" spans="1:14" x14ac:dyDescent="0.3">
      <c r="A476" s="1" t="s">
        <v>13</v>
      </c>
      <c r="B476" s="1" t="s">
        <v>14</v>
      </c>
      <c r="C476" s="2">
        <v>43805</v>
      </c>
      <c r="D476" s="1">
        <v>76.45</v>
      </c>
      <c r="E476" s="1">
        <v>76.900000000000006</v>
      </c>
      <c r="F476" s="1">
        <v>77.2</v>
      </c>
      <c r="G476" s="1">
        <v>75.650000000000006</v>
      </c>
      <c r="H476" s="1">
        <v>76.5</v>
      </c>
      <c r="I476" s="1">
        <v>76.5</v>
      </c>
      <c r="J476" s="1">
        <v>76.36</v>
      </c>
      <c r="K476" s="1">
        <v>13925691</v>
      </c>
      <c r="L476" s="1">
        <v>1063420495.25</v>
      </c>
      <c r="M476" s="1">
        <v>43703</v>
      </c>
      <c r="N476" s="3">
        <f>IF(ISERR(LN(Table1[[#This Row],[Close Price]]/I475)),"-",LN(Table1[[#This Row],[Close Price]]/I475))</f>
        <v>6.5380845741872071E-4</v>
      </c>
    </row>
    <row r="477" spans="1:14" x14ac:dyDescent="0.3">
      <c r="A477" s="1" t="s">
        <v>13</v>
      </c>
      <c r="B477" s="1" t="s">
        <v>14</v>
      </c>
      <c r="C477" s="2">
        <v>43808</v>
      </c>
      <c r="D477" s="1">
        <v>76.5</v>
      </c>
      <c r="E477" s="1">
        <v>76.400000000000006</v>
      </c>
      <c r="F477" s="1">
        <v>78.25</v>
      </c>
      <c r="G477" s="1">
        <v>75.95</v>
      </c>
      <c r="H477" s="1">
        <v>77.400000000000006</v>
      </c>
      <c r="I477" s="1">
        <v>77.349999999999994</v>
      </c>
      <c r="J477" s="1">
        <v>77.459999999999994</v>
      </c>
      <c r="K477" s="1">
        <v>14167910</v>
      </c>
      <c r="L477" s="1">
        <v>1097440842.25</v>
      </c>
      <c r="M477" s="1">
        <v>47427</v>
      </c>
      <c r="N477" s="3">
        <f>IF(ISERR(LN(Table1[[#This Row],[Close Price]]/I476)),"-",LN(Table1[[#This Row],[Close Price]]/I476))</f>
        <v>1.1049836186584935E-2</v>
      </c>
    </row>
    <row r="478" spans="1:14" x14ac:dyDescent="0.3">
      <c r="A478" s="1" t="s">
        <v>13</v>
      </c>
      <c r="B478" s="1" t="s">
        <v>14</v>
      </c>
      <c r="C478" s="2">
        <v>43809</v>
      </c>
      <c r="D478" s="1">
        <v>77.349999999999994</v>
      </c>
      <c r="E478" s="1">
        <v>77.2</v>
      </c>
      <c r="F478" s="1">
        <v>77.7</v>
      </c>
      <c r="G478" s="1">
        <v>76.150000000000006</v>
      </c>
      <c r="H478" s="1">
        <v>76.849999999999994</v>
      </c>
      <c r="I478" s="1">
        <v>76.849999999999994</v>
      </c>
      <c r="J478" s="1">
        <v>76.790000000000006</v>
      </c>
      <c r="K478" s="1">
        <v>9784165</v>
      </c>
      <c r="L478" s="1">
        <v>751322826.79999995</v>
      </c>
      <c r="M478" s="1">
        <v>30093</v>
      </c>
      <c r="N478" s="3">
        <f>IF(ISERR(LN(Table1[[#This Row],[Close Price]]/I477)),"-",LN(Table1[[#This Row],[Close Price]]/I477))</f>
        <v>-6.4851070344702369E-3</v>
      </c>
    </row>
    <row r="479" spans="1:14" x14ac:dyDescent="0.3">
      <c r="A479" s="1" t="s">
        <v>13</v>
      </c>
      <c r="B479" s="1" t="s">
        <v>14</v>
      </c>
      <c r="C479" s="2">
        <v>43810</v>
      </c>
      <c r="D479" s="1">
        <v>76.849999999999994</v>
      </c>
      <c r="E479" s="1">
        <v>76.5</v>
      </c>
      <c r="F479" s="1">
        <v>77.8</v>
      </c>
      <c r="G479" s="1">
        <v>75.2</v>
      </c>
      <c r="H479" s="1">
        <v>76.599999999999994</v>
      </c>
      <c r="I479" s="1">
        <v>76.5</v>
      </c>
      <c r="J479" s="1">
        <v>76.59</v>
      </c>
      <c r="K479" s="1">
        <v>10109346</v>
      </c>
      <c r="L479" s="1">
        <v>774232384.60000002</v>
      </c>
      <c r="M479" s="1">
        <v>41199</v>
      </c>
      <c r="N479" s="3">
        <f>IF(ISERR(LN(Table1[[#This Row],[Close Price]]/I478)),"-",LN(Table1[[#This Row],[Close Price]]/I478))</f>
        <v>-4.5647291521146056E-3</v>
      </c>
    </row>
    <row r="480" spans="1:14" x14ac:dyDescent="0.3">
      <c r="A480" s="1" t="s">
        <v>13</v>
      </c>
      <c r="B480" s="1" t="s">
        <v>14</v>
      </c>
      <c r="C480" s="2">
        <v>43811</v>
      </c>
      <c r="D480" s="1">
        <v>76.5</v>
      </c>
      <c r="E480" s="1">
        <v>77.099999999999994</v>
      </c>
      <c r="F480" s="1">
        <v>78.95</v>
      </c>
      <c r="G480" s="1">
        <v>76.349999999999994</v>
      </c>
      <c r="H480" s="1">
        <v>78.349999999999994</v>
      </c>
      <c r="I480" s="1">
        <v>78.5</v>
      </c>
      <c r="J480" s="1">
        <v>77.73</v>
      </c>
      <c r="K480" s="1">
        <v>11998466</v>
      </c>
      <c r="L480" s="1">
        <v>932587301.79999995</v>
      </c>
      <c r="M480" s="1">
        <v>42317</v>
      </c>
      <c r="N480" s="3">
        <f>IF(ISERR(LN(Table1[[#This Row],[Close Price]]/I479)),"-",LN(Table1[[#This Row],[Close Price]]/I479))</f>
        <v>2.5807883955872503E-2</v>
      </c>
    </row>
    <row r="481" spans="1:14" x14ac:dyDescent="0.3">
      <c r="A481" s="1" t="s">
        <v>13</v>
      </c>
      <c r="B481" s="1" t="s">
        <v>14</v>
      </c>
      <c r="C481" s="2">
        <v>43812</v>
      </c>
      <c r="D481" s="1">
        <v>78.5</v>
      </c>
      <c r="E481" s="1">
        <v>78.95</v>
      </c>
      <c r="F481" s="1">
        <v>82.1</v>
      </c>
      <c r="G481" s="1">
        <v>78.7</v>
      </c>
      <c r="H481" s="1">
        <v>81.400000000000006</v>
      </c>
      <c r="I481" s="1">
        <v>80.95</v>
      </c>
      <c r="J481" s="1">
        <v>80.78</v>
      </c>
      <c r="K481" s="1">
        <v>22239728</v>
      </c>
      <c r="L481" s="1">
        <v>1796496847.9000001</v>
      </c>
      <c r="M481" s="1">
        <v>65867</v>
      </c>
      <c r="N481" s="3">
        <f>IF(ISERR(LN(Table1[[#This Row],[Close Price]]/I480)),"-",LN(Table1[[#This Row],[Close Price]]/I480))</f>
        <v>3.0733055335281489E-2</v>
      </c>
    </row>
    <row r="482" spans="1:14" x14ac:dyDescent="0.3">
      <c r="A482" s="1" t="s">
        <v>13</v>
      </c>
      <c r="B482" s="1" t="s">
        <v>14</v>
      </c>
      <c r="C482" s="2">
        <v>43815</v>
      </c>
      <c r="D482" s="1">
        <v>80.95</v>
      </c>
      <c r="E482" s="1">
        <v>81.45</v>
      </c>
      <c r="F482" s="1">
        <v>81.7</v>
      </c>
      <c r="G482" s="1">
        <v>79.099999999999994</v>
      </c>
      <c r="H482" s="1">
        <v>79.55</v>
      </c>
      <c r="I482" s="1">
        <v>79.45</v>
      </c>
      <c r="J482" s="1">
        <v>80.2</v>
      </c>
      <c r="K482" s="1">
        <v>12241731</v>
      </c>
      <c r="L482" s="1">
        <v>981793689.04999995</v>
      </c>
      <c r="M482" s="1">
        <v>43253</v>
      </c>
      <c r="N482" s="3">
        <f>IF(ISERR(LN(Table1[[#This Row],[Close Price]]/I481)),"-",LN(Table1[[#This Row],[Close Price]]/I481))</f>
        <v>-1.8703787140919095E-2</v>
      </c>
    </row>
    <row r="483" spans="1:14" x14ac:dyDescent="0.3">
      <c r="A483" s="1" t="s">
        <v>13</v>
      </c>
      <c r="B483" s="1" t="s">
        <v>14</v>
      </c>
      <c r="C483" s="2">
        <v>43816</v>
      </c>
      <c r="D483" s="1">
        <v>79.45</v>
      </c>
      <c r="E483" s="1">
        <v>79.3</v>
      </c>
      <c r="F483" s="1">
        <v>80.849999999999994</v>
      </c>
      <c r="G483" s="1">
        <v>79.2</v>
      </c>
      <c r="H483" s="1">
        <v>80.45</v>
      </c>
      <c r="I483" s="1">
        <v>80.5</v>
      </c>
      <c r="J483" s="1">
        <v>80.239999999999995</v>
      </c>
      <c r="K483" s="1">
        <v>9981633</v>
      </c>
      <c r="L483" s="1">
        <v>800949771.35000002</v>
      </c>
      <c r="M483" s="1">
        <v>36223</v>
      </c>
      <c r="N483" s="3">
        <f>IF(ISERR(LN(Table1[[#This Row],[Close Price]]/I482)),"-",LN(Table1[[#This Row],[Close Price]]/I482))</f>
        <v>1.3129291441792581E-2</v>
      </c>
    </row>
    <row r="484" spans="1:14" x14ac:dyDescent="0.3">
      <c r="A484" s="1" t="s">
        <v>13</v>
      </c>
      <c r="B484" s="1" t="s">
        <v>14</v>
      </c>
      <c r="C484" s="2">
        <v>43817</v>
      </c>
      <c r="D484" s="1">
        <v>80.5</v>
      </c>
      <c r="E484" s="1">
        <v>80.05</v>
      </c>
      <c r="F484" s="1">
        <v>81.3</v>
      </c>
      <c r="G484" s="1">
        <v>79.099999999999994</v>
      </c>
      <c r="H484" s="1">
        <v>79.95</v>
      </c>
      <c r="I484" s="1">
        <v>79.900000000000006</v>
      </c>
      <c r="J484" s="1">
        <v>80.069999999999993</v>
      </c>
      <c r="K484" s="1">
        <v>12892036</v>
      </c>
      <c r="L484" s="1">
        <v>1032305679.7</v>
      </c>
      <c r="M484" s="1">
        <v>42950</v>
      </c>
      <c r="N484" s="3">
        <f>IF(ISERR(LN(Table1[[#This Row],[Close Price]]/I483)),"-",LN(Table1[[#This Row],[Close Price]]/I483))</f>
        <v>-7.4813316522886284E-3</v>
      </c>
    </row>
    <row r="485" spans="1:14" x14ac:dyDescent="0.3">
      <c r="A485" s="1" t="s">
        <v>13</v>
      </c>
      <c r="B485" s="1" t="s">
        <v>14</v>
      </c>
      <c r="C485" s="2">
        <v>43818</v>
      </c>
      <c r="D485" s="1">
        <v>79.900000000000006</v>
      </c>
      <c r="E485" s="1">
        <v>79.849999999999994</v>
      </c>
      <c r="F485" s="1">
        <v>81.25</v>
      </c>
      <c r="G485" s="1">
        <v>79.349999999999994</v>
      </c>
      <c r="H485" s="1">
        <v>81</v>
      </c>
      <c r="I485" s="1">
        <v>81</v>
      </c>
      <c r="J485" s="1">
        <v>80.44</v>
      </c>
      <c r="K485" s="1">
        <v>18428318</v>
      </c>
      <c r="L485" s="1">
        <v>1482430306.0999999</v>
      </c>
      <c r="M485" s="1">
        <v>44781</v>
      </c>
      <c r="N485" s="3">
        <f>IF(ISERR(LN(Table1[[#This Row],[Close Price]]/I484)),"-",LN(Table1[[#This Row],[Close Price]]/I484))</f>
        <v>1.3673301900209642E-2</v>
      </c>
    </row>
    <row r="486" spans="1:14" x14ac:dyDescent="0.3">
      <c r="A486" s="1" t="s">
        <v>13</v>
      </c>
      <c r="B486" s="1" t="s">
        <v>14</v>
      </c>
      <c r="C486" s="2">
        <v>43819</v>
      </c>
      <c r="D486" s="1">
        <v>81</v>
      </c>
      <c r="E486" s="1">
        <v>81.349999999999994</v>
      </c>
      <c r="F486" s="1">
        <v>82.1</v>
      </c>
      <c r="G486" s="1">
        <v>80.2</v>
      </c>
      <c r="H486" s="1">
        <v>80.349999999999994</v>
      </c>
      <c r="I486" s="1">
        <v>80.400000000000006</v>
      </c>
      <c r="J486" s="1">
        <v>81.150000000000006</v>
      </c>
      <c r="K486" s="1">
        <v>19308087</v>
      </c>
      <c r="L486" s="1">
        <v>1566901522.2</v>
      </c>
      <c r="M486" s="1">
        <v>56937</v>
      </c>
      <c r="N486" s="3">
        <f>IF(ISERR(LN(Table1[[#This Row],[Close Price]]/I485)),"-",LN(Table1[[#This Row],[Close Price]]/I485))</f>
        <v>-7.4349784875179783E-3</v>
      </c>
    </row>
    <row r="487" spans="1:14" x14ac:dyDescent="0.3">
      <c r="A487" s="1" t="s">
        <v>13</v>
      </c>
      <c r="B487" s="1" t="s">
        <v>14</v>
      </c>
      <c r="C487" s="2">
        <v>43822</v>
      </c>
      <c r="D487" s="1">
        <v>80.400000000000006</v>
      </c>
      <c r="E487" s="1">
        <v>80.400000000000006</v>
      </c>
      <c r="F487" s="1">
        <v>81.900000000000006</v>
      </c>
      <c r="G487" s="1">
        <v>79.8</v>
      </c>
      <c r="H487" s="1">
        <v>80.400000000000006</v>
      </c>
      <c r="I487" s="1">
        <v>80.349999999999994</v>
      </c>
      <c r="J487" s="1">
        <v>80.8</v>
      </c>
      <c r="K487" s="1">
        <v>13804278</v>
      </c>
      <c r="L487" s="1">
        <v>1115438588.7</v>
      </c>
      <c r="M487" s="1">
        <v>44002</v>
      </c>
      <c r="N487" s="3">
        <f>IF(ISERR(LN(Table1[[#This Row],[Close Price]]/I486)),"-",LN(Table1[[#This Row],[Close Price]]/I486))</f>
        <v>-6.2208400139921502E-4</v>
      </c>
    </row>
    <row r="488" spans="1:14" x14ac:dyDescent="0.3">
      <c r="A488" s="1" t="s">
        <v>13</v>
      </c>
      <c r="B488" s="1" t="s">
        <v>14</v>
      </c>
      <c r="C488" s="2">
        <v>43823</v>
      </c>
      <c r="D488" s="1">
        <v>80.349999999999994</v>
      </c>
      <c r="E488" s="1">
        <v>80.5</v>
      </c>
      <c r="F488" s="1">
        <v>81</v>
      </c>
      <c r="G488" s="1">
        <v>79.55</v>
      </c>
      <c r="H488" s="1">
        <v>79.8</v>
      </c>
      <c r="I488" s="1">
        <v>79.900000000000006</v>
      </c>
      <c r="J488" s="1">
        <v>80.290000000000006</v>
      </c>
      <c r="K488" s="1">
        <v>9480343</v>
      </c>
      <c r="L488" s="1">
        <v>761168401</v>
      </c>
      <c r="M488" s="1">
        <v>27362</v>
      </c>
      <c r="N488" s="3">
        <f>IF(ISERR(LN(Table1[[#This Row],[Close Price]]/I487)),"-",LN(Table1[[#This Row],[Close Price]]/I487))</f>
        <v>-5.6162394112925229E-3</v>
      </c>
    </row>
    <row r="489" spans="1:14" x14ac:dyDescent="0.3">
      <c r="A489" s="1" t="s">
        <v>13</v>
      </c>
      <c r="B489" s="1" t="s">
        <v>14</v>
      </c>
      <c r="C489" s="2">
        <v>43825</v>
      </c>
      <c r="D489" s="1">
        <v>79.900000000000006</v>
      </c>
      <c r="E489" s="1">
        <v>79.95</v>
      </c>
      <c r="F489" s="1">
        <v>80.5</v>
      </c>
      <c r="G489" s="1">
        <v>79.2</v>
      </c>
      <c r="H489" s="1">
        <v>79.400000000000006</v>
      </c>
      <c r="I489" s="1">
        <v>79.45</v>
      </c>
      <c r="J489" s="1">
        <v>79.81</v>
      </c>
      <c r="K489" s="1">
        <v>10288471</v>
      </c>
      <c r="L489" s="1">
        <v>821165395.64999998</v>
      </c>
      <c r="M489" s="1">
        <v>29244</v>
      </c>
      <c r="N489" s="3">
        <f>IF(ISERR(LN(Table1[[#This Row],[Close Price]]/I488)),"-",LN(Table1[[#This Row],[Close Price]]/I488))</f>
        <v>-5.6479597895039884E-3</v>
      </c>
    </row>
    <row r="490" spans="1:14" x14ac:dyDescent="0.3">
      <c r="A490" s="1" t="s">
        <v>13</v>
      </c>
      <c r="B490" s="1" t="s">
        <v>14</v>
      </c>
      <c r="C490" s="2">
        <v>43826</v>
      </c>
      <c r="D490" s="1">
        <v>79.45</v>
      </c>
      <c r="E490" s="1">
        <v>79.5</v>
      </c>
      <c r="F490" s="1">
        <v>80.5</v>
      </c>
      <c r="G490" s="1">
        <v>79.2</v>
      </c>
      <c r="H490" s="1">
        <v>79.8</v>
      </c>
      <c r="I490" s="1">
        <v>79.7</v>
      </c>
      <c r="J490" s="1">
        <v>79.87</v>
      </c>
      <c r="K490" s="1">
        <v>9314197</v>
      </c>
      <c r="L490" s="1">
        <v>743885970.54999995</v>
      </c>
      <c r="M490" s="1">
        <v>33530</v>
      </c>
      <c r="N490" s="3">
        <f>IF(ISERR(LN(Table1[[#This Row],[Close Price]]/I489)),"-",LN(Table1[[#This Row],[Close Price]]/I489))</f>
        <v>3.1416928134443615E-3</v>
      </c>
    </row>
    <row r="491" spans="1:14" x14ac:dyDescent="0.3">
      <c r="A491" s="1" t="s">
        <v>13</v>
      </c>
      <c r="B491" s="1" t="s">
        <v>14</v>
      </c>
      <c r="C491" s="2">
        <v>43829</v>
      </c>
      <c r="D491" s="1">
        <v>79.7</v>
      </c>
      <c r="E491" s="1">
        <v>79.95</v>
      </c>
      <c r="F491" s="1">
        <v>82.05</v>
      </c>
      <c r="G491" s="1">
        <v>79.7</v>
      </c>
      <c r="H491" s="1">
        <v>81.95</v>
      </c>
      <c r="I491" s="1">
        <v>81.8</v>
      </c>
      <c r="J491" s="1">
        <v>80.790000000000006</v>
      </c>
      <c r="K491" s="1">
        <v>17742752</v>
      </c>
      <c r="L491" s="1">
        <v>1433378155.4000001</v>
      </c>
      <c r="M491" s="1">
        <v>53709</v>
      </c>
      <c r="N491" s="3">
        <f>IF(ISERR(LN(Table1[[#This Row],[Close Price]]/I490)),"-",LN(Table1[[#This Row],[Close Price]]/I490))</f>
        <v>2.6007657812531951E-2</v>
      </c>
    </row>
    <row r="492" spans="1:14" x14ac:dyDescent="0.3">
      <c r="A492" s="1" t="s">
        <v>13</v>
      </c>
      <c r="B492" s="1" t="s">
        <v>14</v>
      </c>
      <c r="C492" s="2">
        <v>43830</v>
      </c>
      <c r="D492" s="1">
        <v>81.8</v>
      </c>
      <c r="E492" s="1">
        <v>81.849999999999994</v>
      </c>
      <c r="F492" s="1">
        <v>82.6</v>
      </c>
      <c r="G492" s="1">
        <v>81.2</v>
      </c>
      <c r="H492" s="1">
        <v>81.45</v>
      </c>
      <c r="I492" s="1">
        <v>81.5</v>
      </c>
      <c r="J492" s="1">
        <v>81.739999999999995</v>
      </c>
      <c r="K492" s="1">
        <v>15426363</v>
      </c>
      <c r="L492" s="1">
        <v>1260953871</v>
      </c>
      <c r="M492" s="1">
        <v>49698</v>
      </c>
      <c r="N492" s="3">
        <f>IF(ISERR(LN(Table1[[#This Row],[Close Price]]/I491)),"-",LN(Table1[[#This Row],[Close Price]]/I491))</f>
        <v>-3.6742233618843358E-3</v>
      </c>
    </row>
    <row r="493" spans="1:14" x14ac:dyDescent="0.3">
      <c r="A493" s="1" t="s">
        <v>13</v>
      </c>
      <c r="B493" s="1" t="s">
        <v>14</v>
      </c>
      <c r="C493" s="2">
        <v>43831</v>
      </c>
      <c r="D493" s="1">
        <v>81.5</v>
      </c>
      <c r="E493" s="1">
        <v>81.95</v>
      </c>
      <c r="F493" s="1">
        <v>81.95</v>
      </c>
      <c r="G493" s="1">
        <v>80.8</v>
      </c>
      <c r="H493" s="1">
        <v>81</v>
      </c>
      <c r="I493" s="1">
        <v>81.05</v>
      </c>
      <c r="J493" s="1">
        <v>81.239999999999995</v>
      </c>
      <c r="K493" s="1">
        <v>7797743</v>
      </c>
      <c r="L493" s="1">
        <v>633516451.39999998</v>
      </c>
      <c r="M493" s="1">
        <v>22282</v>
      </c>
      <c r="N493" s="3">
        <f>IF(ISERR(LN(Table1[[#This Row],[Close Price]]/I492)),"-",LN(Table1[[#This Row],[Close Price]]/I492))</f>
        <v>-5.536772065131995E-3</v>
      </c>
    </row>
    <row r="494" spans="1:14" x14ac:dyDescent="0.3">
      <c r="A494" s="1" t="s">
        <v>13</v>
      </c>
      <c r="B494" s="1" t="s">
        <v>14</v>
      </c>
      <c r="C494" s="2">
        <v>43832</v>
      </c>
      <c r="D494" s="1">
        <v>81.05</v>
      </c>
      <c r="E494" s="1">
        <v>81</v>
      </c>
      <c r="F494" s="1">
        <v>84.5</v>
      </c>
      <c r="G494" s="1">
        <v>80.8</v>
      </c>
      <c r="H494" s="1">
        <v>84.1</v>
      </c>
      <c r="I494" s="1">
        <v>84</v>
      </c>
      <c r="J494" s="1">
        <v>83.18</v>
      </c>
      <c r="K494" s="1">
        <v>22915441</v>
      </c>
      <c r="L494" s="1">
        <v>1906188752.05</v>
      </c>
      <c r="M494" s="1">
        <v>74820</v>
      </c>
      <c r="N494" s="3">
        <f>IF(ISERR(LN(Table1[[#This Row],[Close Price]]/I493)),"-",LN(Table1[[#This Row],[Close Price]]/I493))</f>
        <v>3.575055066162855E-2</v>
      </c>
    </row>
    <row r="495" spans="1:14" x14ac:dyDescent="0.3">
      <c r="A495" s="1" t="s">
        <v>13</v>
      </c>
      <c r="B495" s="1" t="s">
        <v>14</v>
      </c>
      <c r="C495" s="2">
        <v>43833</v>
      </c>
      <c r="D495" s="1">
        <v>84</v>
      </c>
      <c r="E495" s="1">
        <v>84.25</v>
      </c>
      <c r="F495" s="1">
        <v>84.95</v>
      </c>
      <c r="G495" s="1">
        <v>82.9</v>
      </c>
      <c r="H495" s="1">
        <v>83.7</v>
      </c>
      <c r="I495" s="1">
        <v>83.7</v>
      </c>
      <c r="J495" s="1">
        <v>83.82</v>
      </c>
      <c r="K495" s="1">
        <v>16113767</v>
      </c>
      <c r="L495" s="1">
        <v>1350727593.2</v>
      </c>
      <c r="M495" s="1">
        <v>55531</v>
      </c>
      <c r="N495" s="3">
        <f>IF(ISERR(LN(Table1[[#This Row],[Close Price]]/I494)),"-",LN(Table1[[#This Row],[Close Price]]/I494))</f>
        <v>-3.5778213478839666E-3</v>
      </c>
    </row>
    <row r="496" spans="1:14" x14ac:dyDescent="0.3">
      <c r="A496" s="1" t="s">
        <v>13</v>
      </c>
      <c r="B496" s="1" t="s">
        <v>14</v>
      </c>
      <c r="C496" s="2">
        <v>43836</v>
      </c>
      <c r="D496" s="1">
        <v>83.7</v>
      </c>
      <c r="E496" s="1">
        <v>82.55</v>
      </c>
      <c r="F496" s="1">
        <v>83.15</v>
      </c>
      <c r="G496" s="1">
        <v>79.55</v>
      </c>
      <c r="H496" s="1">
        <v>80.400000000000006</v>
      </c>
      <c r="I496" s="1">
        <v>80.349999999999994</v>
      </c>
      <c r="J496" s="1">
        <v>80.66</v>
      </c>
      <c r="K496" s="1">
        <v>15558034</v>
      </c>
      <c r="L496" s="1">
        <v>1254979143.9000001</v>
      </c>
      <c r="M496" s="1">
        <v>55153</v>
      </c>
      <c r="N496" s="3">
        <f>IF(ISERR(LN(Table1[[#This Row],[Close Price]]/I495)),"-",LN(Table1[[#This Row],[Close Price]]/I495))</f>
        <v>-4.084688531190811E-2</v>
      </c>
    </row>
    <row r="497" spans="1:14" x14ac:dyDescent="0.3">
      <c r="A497" s="1" t="s">
        <v>13</v>
      </c>
      <c r="B497" s="1" t="s">
        <v>14</v>
      </c>
      <c r="C497" s="2">
        <v>43837</v>
      </c>
      <c r="D497" s="1">
        <v>80.349999999999994</v>
      </c>
      <c r="E497" s="1">
        <v>81</v>
      </c>
      <c r="F497" s="1">
        <v>82.45</v>
      </c>
      <c r="G497" s="1">
        <v>80.599999999999994</v>
      </c>
      <c r="H497" s="1">
        <v>82.05</v>
      </c>
      <c r="I497" s="1">
        <v>82.1</v>
      </c>
      <c r="J497" s="1">
        <v>81.58</v>
      </c>
      <c r="K497" s="1">
        <v>16134697</v>
      </c>
      <c r="L497" s="1">
        <v>1316346326.3</v>
      </c>
      <c r="M497" s="1">
        <v>60387</v>
      </c>
      <c r="N497" s="3">
        <f>IF(ISERR(LN(Table1[[#This Row],[Close Price]]/I496)),"-",LN(Table1[[#This Row],[Close Price]]/I496))</f>
        <v>2.1545924274860857E-2</v>
      </c>
    </row>
    <row r="498" spans="1:14" x14ac:dyDescent="0.3">
      <c r="A498" s="1" t="s">
        <v>13</v>
      </c>
      <c r="B498" s="1" t="s">
        <v>14</v>
      </c>
      <c r="C498" s="2">
        <v>43838</v>
      </c>
      <c r="D498" s="1">
        <v>82.1</v>
      </c>
      <c r="E498" s="1">
        <v>80.3</v>
      </c>
      <c r="F498" s="1">
        <v>81.5</v>
      </c>
      <c r="G498" s="1">
        <v>80</v>
      </c>
      <c r="H498" s="1">
        <v>80.599999999999994</v>
      </c>
      <c r="I498" s="1">
        <v>80.5</v>
      </c>
      <c r="J498" s="1">
        <v>80.59</v>
      </c>
      <c r="K498" s="1">
        <v>11813306</v>
      </c>
      <c r="L498" s="1">
        <v>952045185.70000005</v>
      </c>
      <c r="M498" s="1">
        <v>40326</v>
      </c>
      <c r="N498" s="3">
        <f>IF(ISERR(LN(Table1[[#This Row],[Close Price]]/I497)),"-",LN(Table1[[#This Row],[Close Price]]/I497))</f>
        <v>-1.9680832033864778E-2</v>
      </c>
    </row>
    <row r="499" spans="1:14" x14ac:dyDescent="0.3">
      <c r="A499" s="1" t="s">
        <v>13</v>
      </c>
      <c r="B499" s="1" t="s">
        <v>14</v>
      </c>
      <c r="C499" s="2">
        <v>43839</v>
      </c>
      <c r="D499" s="1">
        <v>80.5</v>
      </c>
      <c r="E499" s="1">
        <v>81.5</v>
      </c>
      <c r="F499" s="1">
        <v>82.8</v>
      </c>
      <c r="G499" s="1">
        <v>81.150000000000006</v>
      </c>
      <c r="H499" s="1">
        <v>82.4</v>
      </c>
      <c r="I499" s="1">
        <v>82.45</v>
      </c>
      <c r="J499" s="1">
        <v>82.08</v>
      </c>
      <c r="K499" s="1">
        <v>18200762</v>
      </c>
      <c r="L499" s="1">
        <v>1493864134.75</v>
      </c>
      <c r="M499" s="1">
        <v>40995</v>
      </c>
      <c r="N499" s="3">
        <f>IF(ISERR(LN(Table1[[#This Row],[Close Price]]/I498)),"-",LN(Table1[[#This Row],[Close Price]]/I498))</f>
        <v>2.3934864581090363E-2</v>
      </c>
    </row>
    <row r="500" spans="1:14" x14ac:dyDescent="0.3">
      <c r="A500" s="1" t="s">
        <v>13</v>
      </c>
      <c r="B500" s="1" t="s">
        <v>14</v>
      </c>
      <c r="C500" s="2">
        <v>43840</v>
      </c>
      <c r="D500" s="1">
        <v>82.45</v>
      </c>
      <c r="E500" s="1">
        <v>82.85</v>
      </c>
      <c r="F500" s="1">
        <v>83</v>
      </c>
      <c r="G500" s="1">
        <v>81.05</v>
      </c>
      <c r="H500" s="1">
        <v>81.25</v>
      </c>
      <c r="I500" s="1">
        <v>81.349999999999994</v>
      </c>
      <c r="J500" s="1">
        <v>81.84</v>
      </c>
      <c r="K500" s="1">
        <v>19483444</v>
      </c>
      <c r="L500" s="1">
        <v>1594494526.55</v>
      </c>
      <c r="M500" s="1">
        <v>54341</v>
      </c>
      <c r="N500" s="3">
        <f>IF(ISERR(LN(Table1[[#This Row],[Close Price]]/I499)),"-",LN(Table1[[#This Row],[Close Price]]/I499))</f>
        <v>-1.3431215340561168E-2</v>
      </c>
    </row>
    <row r="501" spans="1:14" x14ac:dyDescent="0.3">
      <c r="A501" s="1" t="s">
        <v>13</v>
      </c>
      <c r="B501" s="1" t="s">
        <v>14</v>
      </c>
      <c r="C501" s="2">
        <v>43843</v>
      </c>
      <c r="D501" s="1">
        <v>81.349999999999994</v>
      </c>
      <c r="E501" s="1">
        <v>81.849999999999994</v>
      </c>
      <c r="F501" s="1">
        <v>82.4</v>
      </c>
      <c r="G501" s="1">
        <v>81.2</v>
      </c>
      <c r="H501" s="1">
        <v>81.75</v>
      </c>
      <c r="I501" s="1">
        <v>81.650000000000006</v>
      </c>
      <c r="J501" s="1">
        <v>81.739999999999995</v>
      </c>
      <c r="K501" s="1">
        <v>11504002</v>
      </c>
      <c r="L501" s="1">
        <v>940311626.54999995</v>
      </c>
      <c r="M501" s="1">
        <v>26691</v>
      </c>
      <c r="N501" s="3">
        <f>IF(ISERR(LN(Table1[[#This Row],[Close Price]]/I500)),"-",LN(Table1[[#This Row],[Close Price]]/I500))</f>
        <v>3.6809857514275143E-3</v>
      </c>
    </row>
    <row r="502" spans="1:14" x14ac:dyDescent="0.3">
      <c r="A502" s="1" t="s">
        <v>13</v>
      </c>
      <c r="B502" s="1" t="s">
        <v>14</v>
      </c>
      <c r="C502" s="2">
        <v>43844</v>
      </c>
      <c r="D502" s="1">
        <v>81.650000000000006</v>
      </c>
      <c r="E502" s="1">
        <v>81.650000000000006</v>
      </c>
      <c r="F502" s="1">
        <v>81.900000000000006</v>
      </c>
      <c r="G502" s="1">
        <v>80.8</v>
      </c>
      <c r="H502" s="1">
        <v>81.5</v>
      </c>
      <c r="I502" s="1">
        <v>81.349999999999994</v>
      </c>
      <c r="J502" s="1">
        <v>81.36</v>
      </c>
      <c r="K502" s="1">
        <v>13478329</v>
      </c>
      <c r="L502" s="1">
        <v>1096640714.8</v>
      </c>
      <c r="M502" s="1">
        <v>50439</v>
      </c>
      <c r="N502" s="3">
        <f>IF(ISERR(LN(Table1[[#This Row],[Close Price]]/I501)),"-",LN(Table1[[#This Row],[Close Price]]/I501))</f>
        <v>-3.6809857514275074E-3</v>
      </c>
    </row>
    <row r="503" spans="1:14" x14ac:dyDescent="0.3">
      <c r="A503" s="1" t="s">
        <v>13</v>
      </c>
      <c r="B503" s="1" t="s">
        <v>14</v>
      </c>
      <c r="C503" s="2">
        <v>43845</v>
      </c>
      <c r="D503" s="1">
        <v>81.349999999999994</v>
      </c>
      <c r="E503" s="1">
        <v>81.599999999999994</v>
      </c>
      <c r="F503" s="1">
        <v>82.8</v>
      </c>
      <c r="G503" s="1">
        <v>80.599999999999994</v>
      </c>
      <c r="H503" s="1">
        <v>82.8</v>
      </c>
      <c r="I503" s="1">
        <v>82.5</v>
      </c>
      <c r="J503" s="1">
        <v>81.569999999999993</v>
      </c>
      <c r="K503" s="1">
        <v>18973316</v>
      </c>
      <c r="L503" s="1">
        <v>1547709259.3</v>
      </c>
      <c r="M503" s="1">
        <v>46890</v>
      </c>
      <c r="N503" s="3">
        <f>IF(ISERR(LN(Table1[[#This Row],[Close Price]]/I502)),"-",LN(Table1[[#This Row],[Close Price]]/I502))</f>
        <v>1.4037459675588638E-2</v>
      </c>
    </row>
    <row r="504" spans="1:14" x14ac:dyDescent="0.3">
      <c r="A504" s="1" t="s">
        <v>13</v>
      </c>
      <c r="B504" s="1" t="s">
        <v>14</v>
      </c>
      <c r="C504" s="2">
        <v>43846</v>
      </c>
      <c r="D504" s="1">
        <v>82.5</v>
      </c>
      <c r="E504" s="1">
        <v>82.8</v>
      </c>
      <c r="F504" s="1">
        <v>84</v>
      </c>
      <c r="G504" s="1">
        <v>82.3</v>
      </c>
      <c r="H504" s="1">
        <v>83.5</v>
      </c>
      <c r="I504" s="1">
        <v>83.55</v>
      </c>
      <c r="J504" s="1">
        <v>83.25</v>
      </c>
      <c r="K504" s="1">
        <v>17444288</v>
      </c>
      <c r="L504" s="1">
        <v>1452278807.0999999</v>
      </c>
      <c r="M504" s="1">
        <v>46509</v>
      </c>
      <c r="N504" s="3">
        <f>IF(ISERR(LN(Table1[[#This Row],[Close Price]]/I503)),"-",LN(Table1[[#This Row],[Close Price]]/I503))</f>
        <v>1.264696170076739E-2</v>
      </c>
    </row>
    <row r="505" spans="1:14" x14ac:dyDescent="0.3">
      <c r="A505" s="1" t="s">
        <v>13</v>
      </c>
      <c r="B505" s="1" t="s">
        <v>14</v>
      </c>
      <c r="C505" s="2">
        <v>43847</v>
      </c>
      <c r="D505" s="1">
        <v>83.55</v>
      </c>
      <c r="E505" s="1">
        <v>83.35</v>
      </c>
      <c r="F505" s="1">
        <v>84.75</v>
      </c>
      <c r="G505" s="1">
        <v>83.1</v>
      </c>
      <c r="H505" s="1">
        <v>84.05</v>
      </c>
      <c r="I505" s="1">
        <v>84</v>
      </c>
      <c r="J505" s="1">
        <v>84.08</v>
      </c>
      <c r="K505" s="1">
        <v>11892599</v>
      </c>
      <c r="L505" s="1">
        <v>999922634.39999998</v>
      </c>
      <c r="M505" s="1">
        <v>43249</v>
      </c>
      <c r="N505" s="3">
        <f>IF(ISERR(LN(Table1[[#This Row],[Close Price]]/I504)),"-",LN(Table1[[#This Row],[Close Price]]/I504))</f>
        <v>5.3715438019108488E-3</v>
      </c>
    </row>
    <row r="506" spans="1:14" x14ac:dyDescent="0.3">
      <c r="A506" s="1" t="s">
        <v>13</v>
      </c>
      <c r="B506" s="1" t="s">
        <v>14</v>
      </c>
      <c r="C506" s="2">
        <v>43850</v>
      </c>
      <c r="D506" s="1">
        <v>84</v>
      </c>
      <c r="E506" s="1">
        <v>84.05</v>
      </c>
      <c r="F506" s="1">
        <v>85.95</v>
      </c>
      <c r="G506" s="1">
        <v>84</v>
      </c>
      <c r="H506" s="1">
        <v>84.55</v>
      </c>
      <c r="I506" s="1">
        <v>84.8</v>
      </c>
      <c r="J506" s="1">
        <v>84.95</v>
      </c>
      <c r="K506" s="1">
        <v>21008247</v>
      </c>
      <c r="L506" s="1">
        <v>1784673405.75</v>
      </c>
      <c r="M506" s="1">
        <v>56848</v>
      </c>
      <c r="N506" s="3">
        <f>IF(ISERR(LN(Table1[[#This Row],[Close Price]]/I505)),"-",LN(Table1[[#This Row],[Close Price]]/I505))</f>
        <v>9.4787439545437387E-3</v>
      </c>
    </row>
    <row r="507" spans="1:14" x14ac:dyDescent="0.3">
      <c r="A507" s="1" t="s">
        <v>13</v>
      </c>
      <c r="B507" s="1" t="s">
        <v>14</v>
      </c>
      <c r="C507" s="2">
        <v>43851</v>
      </c>
      <c r="D507" s="1">
        <v>84.8</v>
      </c>
      <c r="E507" s="1">
        <v>84.2</v>
      </c>
      <c r="F507" s="1">
        <v>86.65</v>
      </c>
      <c r="G507" s="1">
        <v>83.6</v>
      </c>
      <c r="H507" s="1">
        <v>86.15</v>
      </c>
      <c r="I507" s="1">
        <v>86.3</v>
      </c>
      <c r="J507" s="1">
        <v>85.47</v>
      </c>
      <c r="K507" s="1">
        <v>22562935</v>
      </c>
      <c r="L507" s="1">
        <v>1928415529.9000001</v>
      </c>
      <c r="M507" s="1">
        <v>81942</v>
      </c>
      <c r="N507" s="3">
        <f>IF(ISERR(LN(Table1[[#This Row],[Close Price]]/I506)),"-",LN(Table1[[#This Row],[Close Price]]/I506))</f>
        <v>1.7534055291524912E-2</v>
      </c>
    </row>
    <row r="508" spans="1:14" x14ac:dyDescent="0.3">
      <c r="A508" s="1" t="s">
        <v>13</v>
      </c>
      <c r="B508" s="1" t="s">
        <v>14</v>
      </c>
      <c r="C508" s="2">
        <v>43852</v>
      </c>
      <c r="D508" s="1">
        <v>86.3</v>
      </c>
      <c r="E508" s="1">
        <v>86.75</v>
      </c>
      <c r="F508" s="1">
        <v>87.25</v>
      </c>
      <c r="G508" s="1">
        <v>85</v>
      </c>
      <c r="H508" s="1">
        <v>85.75</v>
      </c>
      <c r="I508" s="1">
        <v>85.9</v>
      </c>
      <c r="J508" s="1">
        <v>86.11</v>
      </c>
      <c r="K508" s="1">
        <v>18524416</v>
      </c>
      <c r="L508" s="1">
        <v>1595194275.95</v>
      </c>
      <c r="M508" s="1">
        <v>54707</v>
      </c>
      <c r="N508" s="3">
        <f>IF(ISERR(LN(Table1[[#This Row],[Close Price]]/I507)),"-",LN(Table1[[#This Row],[Close Price]]/I507))</f>
        <v>-4.6457690991724577E-3</v>
      </c>
    </row>
    <row r="509" spans="1:14" x14ac:dyDescent="0.3">
      <c r="A509" s="1" t="s">
        <v>13</v>
      </c>
      <c r="B509" s="1" t="s">
        <v>14</v>
      </c>
      <c r="C509" s="2">
        <v>43853</v>
      </c>
      <c r="D509" s="1">
        <v>85.9</v>
      </c>
      <c r="E509" s="1">
        <v>85.6</v>
      </c>
      <c r="F509" s="1">
        <v>87</v>
      </c>
      <c r="G509" s="1">
        <v>85.6</v>
      </c>
      <c r="H509" s="1">
        <v>86.6</v>
      </c>
      <c r="I509" s="1">
        <v>86.6</v>
      </c>
      <c r="J509" s="1">
        <v>86.43</v>
      </c>
      <c r="K509" s="1">
        <v>8669370</v>
      </c>
      <c r="L509" s="1">
        <v>749310488.39999998</v>
      </c>
      <c r="M509" s="1">
        <v>28339</v>
      </c>
      <c r="N509" s="3">
        <f>IF(ISERR(LN(Table1[[#This Row],[Close Price]]/I508)),"-",LN(Table1[[#This Row],[Close Price]]/I508))</f>
        <v>8.1159865781795914E-3</v>
      </c>
    </row>
    <row r="510" spans="1:14" x14ac:dyDescent="0.3">
      <c r="A510" s="1" t="s">
        <v>13</v>
      </c>
      <c r="B510" s="1" t="s">
        <v>14</v>
      </c>
      <c r="C510" s="2">
        <v>43854</v>
      </c>
      <c r="D510" s="1">
        <v>86.6</v>
      </c>
      <c r="E510" s="1">
        <v>86.8</v>
      </c>
      <c r="F510" s="1">
        <v>87.5</v>
      </c>
      <c r="G510" s="1">
        <v>86.1</v>
      </c>
      <c r="H510" s="1">
        <v>86.45</v>
      </c>
      <c r="I510" s="1">
        <v>86.5</v>
      </c>
      <c r="J510" s="1">
        <v>86.91</v>
      </c>
      <c r="K510" s="1">
        <v>8396545</v>
      </c>
      <c r="L510" s="1">
        <v>729710706.04999995</v>
      </c>
      <c r="M510" s="1">
        <v>34378</v>
      </c>
      <c r="N510" s="3">
        <f>IF(ISERR(LN(Table1[[#This Row],[Close Price]]/I509)),"-",LN(Table1[[#This Row],[Close Price]]/I509))</f>
        <v>-1.1554016305557627E-3</v>
      </c>
    </row>
    <row r="511" spans="1:14" x14ac:dyDescent="0.3">
      <c r="A511" s="1" t="s">
        <v>13</v>
      </c>
      <c r="B511" s="1" t="s">
        <v>14</v>
      </c>
      <c r="C511" s="2">
        <v>43857</v>
      </c>
      <c r="D511" s="1">
        <v>86.5</v>
      </c>
      <c r="E511" s="1">
        <v>85.8</v>
      </c>
      <c r="F511" s="1">
        <v>87</v>
      </c>
      <c r="G511" s="1">
        <v>85</v>
      </c>
      <c r="H511" s="1">
        <v>85.25</v>
      </c>
      <c r="I511" s="1">
        <v>85.4</v>
      </c>
      <c r="J511" s="1">
        <v>86.15</v>
      </c>
      <c r="K511" s="1">
        <v>9090936</v>
      </c>
      <c r="L511" s="1">
        <v>783151231.45000005</v>
      </c>
      <c r="M511" s="1">
        <v>38808</v>
      </c>
      <c r="N511" s="3">
        <f>IF(ISERR(LN(Table1[[#This Row],[Close Price]]/I510)),"-",LN(Table1[[#This Row],[Close Price]]/I510))</f>
        <v>-1.2798313143309396E-2</v>
      </c>
    </row>
    <row r="512" spans="1:14" x14ac:dyDescent="0.3">
      <c r="A512" s="1" t="s">
        <v>13</v>
      </c>
      <c r="B512" s="1" t="s">
        <v>14</v>
      </c>
      <c r="C512" s="2">
        <v>43858</v>
      </c>
      <c r="D512" s="1">
        <v>85.4</v>
      </c>
      <c r="E512" s="1">
        <v>85.9</v>
      </c>
      <c r="F512" s="1">
        <v>86.85</v>
      </c>
      <c r="G512" s="1">
        <v>84.25</v>
      </c>
      <c r="H512" s="1">
        <v>84.6</v>
      </c>
      <c r="I512" s="1">
        <v>84.65</v>
      </c>
      <c r="J512" s="1">
        <v>85.56</v>
      </c>
      <c r="K512" s="1">
        <v>14793425</v>
      </c>
      <c r="L512" s="1">
        <v>1265676841.5</v>
      </c>
      <c r="M512" s="1">
        <v>51079</v>
      </c>
      <c r="N512" s="3">
        <f>IF(ISERR(LN(Table1[[#This Row],[Close Price]]/I511)),"-",LN(Table1[[#This Row],[Close Price]]/I511))</f>
        <v>-8.8209922153798109E-3</v>
      </c>
    </row>
    <row r="513" spans="1:14" x14ac:dyDescent="0.3">
      <c r="A513" s="1" t="s">
        <v>13</v>
      </c>
      <c r="B513" s="1" t="s">
        <v>14</v>
      </c>
      <c r="C513" s="2">
        <v>43859</v>
      </c>
      <c r="D513" s="1">
        <v>84.65</v>
      </c>
      <c r="E513" s="1">
        <v>85.15</v>
      </c>
      <c r="F513" s="1">
        <v>85.6</v>
      </c>
      <c r="G513" s="1">
        <v>84.3</v>
      </c>
      <c r="H513" s="1">
        <v>84.6</v>
      </c>
      <c r="I513" s="1">
        <v>84.6</v>
      </c>
      <c r="J513" s="1">
        <v>84.97</v>
      </c>
      <c r="K513" s="1">
        <v>7987239</v>
      </c>
      <c r="L513" s="1">
        <v>678696216.89999998</v>
      </c>
      <c r="M513" s="1">
        <v>31852</v>
      </c>
      <c r="N513" s="3">
        <f>IF(ISERR(LN(Table1[[#This Row],[Close Price]]/I512)),"-",LN(Table1[[#This Row],[Close Price]]/I512))</f>
        <v>-5.9084196696688074E-4</v>
      </c>
    </row>
    <row r="514" spans="1:14" x14ac:dyDescent="0.3">
      <c r="A514" s="1" t="s">
        <v>13</v>
      </c>
      <c r="B514" s="1" t="s">
        <v>14</v>
      </c>
      <c r="C514" s="2">
        <v>43860</v>
      </c>
      <c r="D514" s="1">
        <v>84.6</v>
      </c>
      <c r="E514" s="1">
        <v>84.55</v>
      </c>
      <c r="F514" s="1">
        <v>84.95</v>
      </c>
      <c r="G514" s="1">
        <v>82.25</v>
      </c>
      <c r="H514" s="1">
        <v>83.25</v>
      </c>
      <c r="I514" s="1">
        <v>83.4</v>
      </c>
      <c r="J514" s="1">
        <v>83.6</v>
      </c>
      <c r="K514" s="1">
        <v>12926430</v>
      </c>
      <c r="L514" s="1">
        <v>1080587033.5</v>
      </c>
      <c r="M514" s="1">
        <v>39983</v>
      </c>
      <c r="N514" s="3">
        <f>IF(ISERR(LN(Table1[[#This Row],[Close Price]]/I513)),"-",LN(Table1[[#This Row],[Close Price]]/I513))</f>
        <v>-1.4285957247476428E-2</v>
      </c>
    </row>
    <row r="515" spans="1:14" x14ac:dyDescent="0.3">
      <c r="A515" s="1" t="s">
        <v>13</v>
      </c>
      <c r="B515" s="1" t="s">
        <v>14</v>
      </c>
      <c r="C515" s="2">
        <v>43861</v>
      </c>
      <c r="D515" s="1">
        <v>83.4</v>
      </c>
      <c r="E515" s="1">
        <v>83.7</v>
      </c>
      <c r="F515" s="1">
        <v>83.9</v>
      </c>
      <c r="G515" s="1">
        <v>81.5</v>
      </c>
      <c r="H515" s="1">
        <v>81.95</v>
      </c>
      <c r="I515" s="1">
        <v>81.95</v>
      </c>
      <c r="J515" s="1">
        <v>82.59</v>
      </c>
      <c r="K515" s="1">
        <v>11977376</v>
      </c>
      <c r="L515" s="1">
        <v>989264601.10000002</v>
      </c>
      <c r="M515" s="1">
        <v>43975</v>
      </c>
      <c r="N515" s="3">
        <f>IF(ISERR(LN(Table1[[#This Row],[Close Price]]/I514)),"-",LN(Table1[[#This Row],[Close Price]]/I514))</f>
        <v>-1.7539004174862385E-2</v>
      </c>
    </row>
    <row r="516" spans="1:14" x14ac:dyDescent="0.3">
      <c r="A516" s="1" t="s">
        <v>13</v>
      </c>
      <c r="B516" s="1" t="s">
        <v>14</v>
      </c>
      <c r="C516" s="2">
        <v>43862</v>
      </c>
      <c r="D516" s="1">
        <v>81.95</v>
      </c>
      <c r="E516" s="1">
        <v>81.900000000000006</v>
      </c>
      <c r="F516" s="1">
        <v>83.2</v>
      </c>
      <c r="G516" s="1">
        <v>75.650000000000006</v>
      </c>
      <c r="H516" s="1">
        <v>77.099999999999994</v>
      </c>
      <c r="I516" s="1">
        <v>77.150000000000006</v>
      </c>
      <c r="J516" s="1">
        <v>80.28</v>
      </c>
      <c r="K516" s="1">
        <v>18780128</v>
      </c>
      <c r="L516" s="1">
        <v>1507653502.5</v>
      </c>
      <c r="M516" s="1">
        <v>69989</v>
      </c>
      <c r="N516" s="3">
        <f>IF(ISERR(LN(Table1[[#This Row],[Close Price]]/I515)),"-",LN(Table1[[#This Row],[Close Price]]/I515))</f>
        <v>-6.0357726380668789E-2</v>
      </c>
    </row>
    <row r="517" spans="1:14" x14ac:dyDescent="0.3">
      <c r="A517" s="1" t="s">
        <v>13</v>
      </c>
      <c r="B517" s="1" t="s">
        <v>14</v>
      </c>
      <c r="C517" s="2">
        <v>43864</v>
      </c>
      <c r="D517" s="1">
        <v>77.150000000000006</v>
      </c>
      <c r="E517" s="1">
        <v>77</v>
      </c>
      <c r="F517" s="1">
        <v>79</v>
      </c>
      <c r="G517" s="1">
        <v>74.8</v>
      </c>
      <c r="H517" s="1">
        <v>78</v>
      </c>
      <c r="I517" s="1">
        <v>78</v>
      </c>
      <c r="J517" s="1">
        <v>76.63</v>
      </c>
      <c r="K517" s="1">
        <v>29818912</v>
      </c>
      <c r="L517" s="1">
        <v>2285045764</v>
      </c>
      <c r="M517" s="1">
        <v>78858</v>
      </c>
      <c r="N517" s="3">
        <f>IF(ISERR(LN(Table1[[#This Row],[Close Price]]/I516)),"-",LN(Table1[[#This Row],[Close Price]]/I516))</f>
        <v>1.0957247880421742E-2</v>
      </c>
    </row>
    <row r="518" spans="1:14" x14ac:dyDescent="0.3">
      <c r="A518" s="1" t="s">
        <v>13</v>
      </c>
      <c r="B518" s="1" t="s">
        <v>14</v>
      </c>
      <c r="C518" s="2">
        <v>43865</v>
      </c>
      <c r="D518" s="1">
        <v>78</v>
      </c>
      <c r="E518" s="1">
        <v>78</v>
      </c>
      <c r="F518" s="1">
        <v>79.3</v>
      </c>
      <c r="G518" s="1">
        <v>77.349999999999994</v>
      </c>
      <c r="H518" s="1">
        <v>79.05</v>
      </c>
      <c r="I518" s="1">
        <v>79</v>
      </c>
      <c r="J518" s="1">
        <v>78.41</v>
      </c>
      <c r="K518" s="1">
        <v>18338944</v>
      </c>
      <c r="L518" s="1">
        <v>1438036035.3</v>
      </c>
      <c r="M518" s="1">
        <v>58102</v>
      </c>
      <c r="N518" s="3">
        <f>IF(ISERR(LN(Table1[[#This Row],[Close Price]]/I517)),"-",LN(Table1[[#This Row],[Close Price]]/I517))</f>
        <v>1.2739025777429712E-2</v>
      </c>
    </row>
    <row r="519" spans="1:14" x14ac:dyDescent="0.3">
      <c r="A519" s="1" t="s">
        <v>13</v>
      </c>
      <c r="B519" s="1" t="s">
        <v>14</v>
      </c>
      <c r="C519" s="2">
        <v>43866</v>
      </c>
      <c r="D519" s="1">
        <v>79</v>
      </c>
      <c r="E519" s="1">
        <v>79.099999999999994</v>
      </c>
      <c r="F519" s="1">
        <v>82.3</v>
      </c>
      <c r="G519" s="1">
        <v>79.099999999999994</v>
      </c>
      <c r="H519" s="1">
        <v>80.599999999999994</v>
      </c>
      <c r="I519" s="1">
        <v>80.349999999999994</v>
      </c>
      <c r="J519" s="1">
        <v>80.72</v>
      </c>
      <c r="K519" s="1">
        <v>23395561</v>
      </c>
      <c r="L519" s="1">
        <v>1888536585.0999999</v>
      </c>
      <c r="M519" s="1">
        <v>75873</v>
      </c>
      <c r="N519" s="3">
        <f>IF(ISERR(LN(Table1[[#This Row],[Close Price]]/I518)),"-",LN(Table1[[#This Row],[Close Price]]/I518))</f>
        <v>1.694423971649997E-2</v>
      </c>
    </row>
    <row r="520" spans="1:14" x14ac:dyDescent="0.3">
      <c r="A520" s="1" t="s">
        <v>13</v>
      </c>
      <c r="B520" s="1" t="s">
        <v>14</v>
      </c>
      <c r="C520" s="2">
        <v>43867</v>
      </c>
      <c r="D520" s="1">
        <v>80.349999999999994</v>
      </c>
      <c r="E520" s="1">
        <v>80.75</v>
      </c>
      <c r="F520" s="1">
        <v>81.900000000000006</v>
      </c>
      <c r="G520" s="1">
        <v>79.55</v>
      </c>
      <c r="H520" s="1">
        <v>81.2</v>
      </c>
      <c r="I520" s="1">
        <v>80.95</v>
      </c>
      <c r="J520" s="1">
        <v>80.569999999999993</v>
      </c>
      <c r="K520" s="1">
        <v>20629194</v>
      </c>
      <c r="L520" s="1">
        <v>1662046293</v>
      </c>
      <c r="M520" s="1">
        <v>53105</v>
      </c>
      <c r="N520" s="3">
        <f>IF(ISERR(LN(Table1[[#This Row],[Close Price]]/I519)),"-",LN(Table1[[#This Row],[Close Price]]/I519))</f>
        <v>7.4395879401225763E-3</v>
      </c>
    </row>
    <row r="521" spans="1:14" x14ac:dyDescent="0.3">
      <c r="A521" s="1" t="s">
        <v>13</v>
      </c>
      <c r="B521" s="1" t="s">
        <v>14</v>
      </c>
      <c r="C521" s="2">
        <v>43868</v>
      </c>
      <c r="D521" s="1">
        <v>80.95</v>
      </c>
      <c r="E521" s="1">
        <v>81.2</v>
      </c>
      <c r="F521" s="1">
        <v>84.05</v>
      </c>
      <c r="G521" s="1">
        <v>79.8</v>
      </c>
      <c r="H521" s="1">
        <v>83.55</v>
      </c>
      <c r="I521" s="1">
        <v>83.75</v>
      </c>
      <c r="J521" s="1">
        <v>82.42</v>
      </c>
      <c r="K521" s="1">
        <v>29711890</v>
      </c>
      <c r="L521" s="1">
        <v>2448919198.4000001</v>
      </c>
      <c r="M521" s="1">
        <v>80111</v>
      </c>
      <c r="N521" s="3">
        <f>IF(ISERR(LN(Table1[[#This Row],[Close Price]]/I520)),"-",LN(Table1[[#This Row],[Close Price]]/I520))</f>
        <v>3.4004490581531752E-2</v>
      </c>
    </row>
    <row r="522" spans="1:14" x14ac:dyDescent="0.3">
      <c r="A522" s="1" t="s">
        <v>13</v>
      </c>
      <c r="B522" s="1" t="s">
        <v>14</v>
      </c>
      <c r="C522" s="2">
        <v>43871</v>
      </c>
      <c r="D522" s="1">
        <v>83.75</v>
      </c>
      <c r="E522" s="1">
        <v>83.55</v>
      </c>
      <c r="F522" s="1">
        <v>84.45</v>
      </c>
      <c r="G522" s="1">
        <v>81.900000000000006</v>
      </c>
      <c r="H522" s="1">
        <v>83</v>
      </c>
      <c r="I522" s="1">
        <v>82.95</v>
      </c>
      <c r="J522" s="1">
        <v>83.08</v>
      </c>
      <c r="K522" s="1">
        <v>20133624</v>
      </c>
      <c r="L522" s="1">
        <v>1672618001.55</v>
      </c>
      <c r="M522" s="1">
        <v>55623</v>
      </c>
      <c r="N522" s="3">
        <f>IF(ISERR(LN(Table1[[#This Row],[Close Price]]/I521)),"-",LN(Table1[[#This Row],[Close Price]]/I521))</f>
        <v>-9.5981540687222824E-3</v>
      </c>
    </row>
    <row r="523" spans="1:14" x14ac:dyDescent="0.3">
      <c r="A523" s="1" t="s">
        <v>13</v>
      </c>
      <c r="B523" s="1" t="s">
        <v>14</v>
      </c>
      <c r="C523" s="2">
        <v>43872</v>
      </c>
      <c r="D523" s="1">
        <v>82.95</v>
      </c>
      <c r="E523" s="1">
        <v>83.5</v>
      </c>
      <c r="F523" s="1">
        <v>84.45</v>
      </c>
      <c r="G523" s="1">
        <v>82.6</v>
      </c>
      <c r="H523" s="1">
        <v>82.85</v>
      </c>
      <c r="I523" s="1">
        <v>82.9</v>
      </c>
      <c r="J523" s="1">
        <v>83.77</v>
      </c>
      <c r="K523" s="1">
        <v>14986558</v>
      </c>
      <c r="L523" s="1">
        <v>1255356776.0999999</v>
      </c>
      <c r="M523" s="1">
        <v>42504</v>
      </c>
      <c r="N523" s="3">
        <f>IF(ISERR(LN(Table1[[#This Row],[Close Price]]/I522)),"-",LN(Table1[[#This Row],[Close Price]]/I522))</f>
        <v>-6.0295449520418338E-4</v>
      </c>
    </row>
    <row r="524" spans="1:14" x14ac:dyDescent="0.3">
      <c r="A524" s="1" t="s">
        <v>13</v>
      </c>
      <c r="B524" s="1" t="s">
        <v>14</v>
      </c>
      <c r="C524" s="2">
        <v>43873</v>
      </c>
      <c r="D524" s="1">
        <v>82.9</v>
      </c>
      <c r="E524" s="1">
        <v>83</v>
      </c>
      <c r="F524" s="1">
        <v>83.3</v>
      </c>
      <c r="G524" s="1">
        <v>81.05</v>
      </c>
      <c r="H524" s="1">
        <v>81.349999999999994</v>
      </c>
      <c r="I524" s="1">
        <v>81.349999999999994</v>
      </c>
      <c r="J524" s="1">
        <v>81.599999999999994</v>
      </c>
      <c r="K524" s="1">
        <v>15046483</v>
      </c>
      <c r="L524" s="1">
        <v>1227723253.4000001</v>
      </c>
      <c r="M524" s="1">
        <v>46239</v>
      </c>
      <c r="N524" s="3">
        <f>IF(ISERR(LN(Table1[[#This Row],[Close Price]]/I523)),"-",LN(Table1[[#This Row],[Close Price]]/I523))</f>
        <v>-1.8874228476202588E-2</v>
      </c>
    </row>
    <row r="525" spans="1:14" x14ac:dyDescent="0.3">
      <c r="A525" s="1" t="s">
        <v>13</v>
      </c>
      <c r="B525" s="1" t="s">
        <v>14</v>
      </c>
      <c r="C525" s="2">
        <v>43874</v>
      </c>
      <c r="D525" s="1">
        <v>81.349999999999994</v>
      </c>
      <c r="E525" s="1">
        <v>77.900000000000006</v>
      </c>
      <c r="F525" s="1">
        <v>82.9</v>
      </c>
      <c r="G525" s="1">
        <v>77.900000000000006</v>
      </c>
      <c r="H525" s="1">
        <v>81.5</v>
      </c>
      <c r="I525" s="1">
        <v>81.55</v>
      </c>
      <c r="J525" s="1">
        <v>80.040000000000006</v>
      </c>
      <c r="K525" s="1">
        <v>42465314</v>
      </c>
      <c r="L525" s="1">
        <v>3398927331.8499999</v>
      </c>
      <c r="M525" s="1">
        <v>103437</v>
      </c>
      <c r="N525" s="3">
        <f>IF(ISERR(LN(Table1[[#This Row],[Close Price]]/I524)),"-",LN(Table1[[#This Row],[Close Price]]/I524))</f>
        <v>2.4554954019760582E-3</v>
      </c>
    </row>
    <row r="526" spans="1:14" x14ac:dyDescent="0.3">
      <c r="A526" s="1" t="s">
        <v>13</v>
      </c>
      <c r="B526" s="1" t="s">
        <v>14</v>
      </c>
      <c r="C526" s="2">
        <v>43875</v>
      </c>
      <c r="D526" s="1">
        <v>81.55</v>
      </c>
      <c r="E526" s="1">
        <v>81.400000000000006</v>
      </c>
      <c r="F526" s="1">
        <v>81.55</v>
      </c>
      <c r="G526" s="1">
        <v>79.7</v>
      </c>
      <c r="H526" s="1">
        <v>80.400000000000006</v>
      </c>
      <c r="I526" s="1">
        <v>80.25</v>
      </c>
      <c r="J526" s="1">
        <v>80.540000000000006</v>
      </c>
      <c r="K526" s="1">
        <v>20290024</v>
      </c>
      <c r="L526" s="1">
        <v>1634231071.8</v>
      </c>
      <c r="M526" s="1">
        <v>64971</v>
      </c>
      <c r="N526" s="3">
        <f>IF(ISERR(LN(Table1[[#This Row],[Close Price]]/I525)),"-",LN(Table1[[#This Row],[Close Price]]/I525))</f>
        <v>-1.6069567056897573E-2</v>
      </c>
    </row>
    <row r="527" spans="1:14" x14ac:dyDescent="0.3">
      <c r="A527" s="1" t="s">
        <v>13</v>
      </c>
      <c r="B527" s="1" t="s">
        <v>14</v>
      </c>
      <c r="C527" s="2">
        <v>43878</v>
      </c>
      <c r="D527" s="1">
        <v>80.25</v>
      </c>
      <c r="E527" s="1">
        <v>80.25</v>
      </c>
      <c r="F527" s="1">
        <v>82.7</v>
      </c>
      <c r="G527" s="1">
        <v>79.599999999999994</v>
      </c>
      <c r="H527" s="1">
        <v>81.650000000000006</v>
      </c>
      <c r="I527" s="1">
        <v>81.55</v>
      </c>
      <c r="J527" s="1">
        <v>81.400000000000006</v>
      </c>
      <c r="K527" s="1">
        <v>19342729</v>
      </c>
      <c r="L527" s="1">
        <v>1574464577.25</v>
      </c>
      <c r="M527" s="1">
        <v>46189</v>
      </c>
      <c r="N527" s="3">
        <f>IF(ISERR(LN(Table1[[#This Row],[Close Price]]/I526)),"-",LN(Table1[[#This Row],[Close Price]]/I526))</f>
        <v>1.6069567056897677E-2</v>
      </c>
    </row>
    <row r="528" spans="1:14" x14ac:dyDescent="0.3">
      <c r="A528" s="1" t="s">
        <v>13</v>
      </c>
      <c r="B528" s="1" t="s">
        <v>14</v>
      </c>
      <c r="C528" s="2">
        <v>43879</v>
      </c>
      <c r="D528" s="1">
        <v>81.55</v>
      </c>
      <c r="E528" s="1">
        <v>81</v>
      </c>
      <c r="F528" s="1">
        <v>81.5</v>
      </c>
      <c r="G528" s="1">
        <v>79.150000000000006</v>
      </c>
      <c r="H528" s="1">
        <v>80.5</v>
      </c>
      <c r="I528" s="1">
        <v>80.25</v>
      </c>
      <c r="J528" s="1">
        <v>80.23</v>
      </c>
      <c r="K528" s="1">
        <v>18476820</v>
      </c>
      <c r="L528" s="1">
        <v>1482390155.05</v>
      </c>
      <c r="M528" s="1">
        <v>61205</v>
      </c>
      <c r="N528" s="3">
        <f>IF(ISERR(LN(Table1[[#This Row],[Close Price]]/I527)),"-",LN(Table1[[#This Row],[Close Price]]/I527))</f>
        <v>-1.6069567056897573E-2</v>
      </c>
    </row>
    <row r="529" spans="1:14" x14ac:dyDescent="0.3">
      <c r="A529" s="1" t="s">
        <v>13</v>
      </c>
      <c r="B529" s="1" t="s">
        <v>14</v>
      </c>
      <c r="C529" s="2">
        <v>43880</v>
      </c>
      <c r="D529" s="1">
        <v>80.25</v>
      </c>
      <c r="E529" s="1">
        <v>80.45</v>
      </c>
      <c r="F529" s="1">
        <v>81.75</v>
      </c>
      <c r="G529" s="1">
        <v>79.75</v>
      </c>
      <c r="H529" s="1">
        <v>81.55</v>
      </c>
      <c r="I529" s="1">
        <v>81.25</v>
      </c>
      <c r="J529" s="1">
        <v>80.680000000000007</v>
      </c>
      <c r="K529" s="1">
        <v>17146555</v>
      </c>
      <c r="L529" s="1">
        <v>1383336866.0999999</v>
      </c>
      <c r="M529" s="1">
        <v>43582</v>
      </c>
      <c r="N529" s="3">
        <f>IF(ISERR(LN(Table1[[#This Row],[Close Price]]/I528)),"-",LN(Table1[[#This Row],[Close Price]]/I528))</f>
        <v>1.2384059199721622E-2</v>
      </c>
    </row>
    <row r="530" spans="1:14" x14ac:dyDescent="0.3">
      <c r="A530" s="1" t="s">
        <v>13</v>
      </c>
      <c r="B530" s="1" t="s">
        <v>14</v>
      </c>
      <c r="C530" s="2">
        <v>43881</v>
      </c>
      <c r="D530" s="1">
        <v>81.25</v>
      </c>
      <c r="E530" s="1">
        <v>81.3</v>
      </c>
      <c r="F530" s="1">
        <v>84.65</v>
      </c>
      <c r="G530" s="1">
        <v>81.2</v>
      </c>
      <c r="H530" s="1">
        <v>84.3</v>
      </c>
      <c r="I530" s="1">
        <v>84.3</v>
      </c>
      <c r="J530" s="1">
        <v>83.46</v>
      </c>
      <c r="K530" s="1">
        <v>28489436</v>
      </c>
      <c r="L530" s="1">
        <v>2377649117.1999998</v>
      </c>
      <c r="M530" s="1">
        <v>68138</v>
      </c>
      <c r="N530" s="3">
        <f>IF(ISERR(LN(Table1[[#This Row],[Close Price]]/I529)),"-",LN(Table1[[#This Row],[Close Price]]/I529))</f>
        <v>3.685104379796289E-2</v>
      </c>
    </row>
    <row r="531" spans="1:14" x14ac:dyDescent="0.3">
      <c r="A531" s="1" t="s">
        <v>13</v>
      </c>
      <c r="B531" s="1" t="s">
        <v>14</v>
      </c>
      <c r="C531" s="2">
        <v>43885</v>
      </c>
      <c r="D531" s="1">
        <v>84.3</v>
      </c>
      <c r="E531" s="1">
        <v>83</v>
      </c>
      <c r="F531" s="1">
        <v>86.2</v>
      </c>
      <c r="G531" s="1">
        <v>82.6</v>
      </c>
      <c r="H531" s="1">
        <v>84.5</v>
      </c>
      <c r="I531" s="1">
        <v>84.95</v>
      </c>
      <c r="J531" s="1">
        <v>85.08</v>
      </c>
      <c r="K531" s="1">
        <v>30055176</v>
      </c>
      <c r="L531" s="1">
        <v>2557186338.1999998</v>
      </c>
      <c r="M531" s="1">
        <v>80594</v>
      </c>
      <c r="N531" s="3">
        <f>IF(ISERR(LN(Table1[[#This Row],[Close Price]]/I530)),"-",LN(Table1[[#This Row],[Close Price]]/I530))</f>
        <v>7.6809831101313985E-3</v>
      </c>
    </row>
    <row r="532" spans="1:14" x14ac:dyDescent="0.3">
      <c r="A532" s="1" t="s">
        <v>13</v>
      </c>
      <c r="B532" s="1" t="s">
        <v>14</v>
      </c>
      <c r="C532" s="2">
        <v>43886</v>
      </c>
      <c r="D532" s="1">
        <v>84.95</v>
      </c>
      <c r="E532" s="1">
        <v>85</v>
      </c>
      <c r="F532" s="1">
        <v>86.35</v>
      </c>
      <c r="G532" s="1">
        <v>80.099999999999994</v>
      </c>
      <c r="H532" s="1">
        <v>81.400000000000006</v>
      </c>
      <c r="I532" s="1">
        <v>80.650000000000006</v>
      </c>
      <c r="J532" s="1">
        <v>83.23</v>
      </c>
      <c r="K532" s="1">
        <v>44612516</v>
      </c>
      <c r="L532" s="1">
        <v>3713010602.4499998</v>
      </c>
      <c r="M532" s="1">
        <v>106224</v>
      </c>
      <c r="N532" s="3">
        <f>IF(ISERR(LN(Table1[[#This Row],[Close Price]]/I531)),"-",LN(Table1[[#This Row],[Close Price]]/I531))</f>
        <v>-5.1944043546723065E-2</v>
      </c>
    </row>
    <row r="533" spans="1:14" x14ac:dyDescent="0.3">
      <c r="A533" s="1" t="s">
        <v>13</v>
      </c>
      <c r="B533" s="1" t="s">
        <v>14</v>
      </c>
      <c r="C533" s="2">
        <v>43887</v>
      </c>
      <c r="D533" s="1">
        <v>80.650000000000006</v>
      </c>
      <c r="E533" s="1">
        <v>80.650000000000006</v>
      </c>
      <c r="F533" s="1">
        <v>81.900000000000006</v>
      </c>
      <c r="G533" s="1">
        <v>77.599999999999994</v>
      </c>
      <c r="H533" s="1">
        <v>77.900000000000006</v>
      </c>
      <c r="I533" s="1">
        <v>77.95</v>
      </c>
      <c r="J533" s="1">
        <v>78.94</v>
      </c>
      <c r="K533" s="1">
        <v>32981809</v>
      </c>
      <c r="L533" s="1">
        <v>2603465625.1999998</v>
      </c>
      <c r="M533" s="1">
        <v>91202</v>
      </c>
      <c r="N533" s="3">
        <f>IF(ISERR(LN(Table1[[#This Row],[Close Price]]/I532)),"-",LN(Table1[[#This Row],[Close Price]]/I532))</f>
        <v>-3.4051209067432336E-2</v>
      </c>
    </row>
    <row r="534" spans="1:14" x14ac:dyDescent="0.3">
      <c r="A534" s="1" t="s">
        <v>13</v>
      </c>
      <c r="B534" s="1" t="s">
        <v>14</v>
      </c>
      <c r="C534" s="2">
        <v>43888</v>
      </c>
      <c r="D534" s="1">
        <v>77.95</v>
      </c>
      <c r="E534" s="1">
        <v>77.900000000000006</v>
      </c>
      <c r="F534" s="1">
        <v>78.150000000000006</v>
      </c>
      <c r="G534" s="1">
        <v>74.75</v>
      </c>
      <c r="H534" s="1">
        <v>76.05</v>
      </c>
      <c r="I534" s="1">
        <v>76</v>
      </c>
      <c r="J534" s="1">
        <v>75.760000000000005</v>
      </c>
      <c r="K534" s="1">
        <v>32696106</v>
      </c>
      <c r="L534" s="1">
        <v>2477088187.3000002</v>
      </c>
      <c r="M534" s="1">
        <v>80882</v>
      </c>
      <c r="N534" s="3">
        <f>IF(ISERR(LN(Table1[[#This Row],[Close Price]]/I533)),"-",LN(Table1[[#This Row],[Close Price]]/I533))</f>
        <v>-2.5334255217454478E-2</v>
      </c>
    </row>
    <row r="535" spans="1:14" x14ac:dyDescent="0.3">
      <c r="A535" s="1" t="s">
        <v>13</v>
      </c>
      <c r="B535" s="1" t="s">
        <v>14</v>
      </c>
      <c r="C535" s="2">
        <v>43889</v>
      </c>
      <c r="D535" s="1">
        <v>76</v>
      </c>
      <c r="E535" s="1">
        <v>73</v>
      </c>
      <c r="F535" s="1">
        <v>73.95</v>
      </c>
      <c r="G535" s="1">
        <v>69.5</v>
      </c>
      <c r="H535" s="1">
        <v>69.95</v>
      </c>
      <c r="I535" s="1">
        <v>69.900000000000006</v>
      </c>
      <c r="J535" s="1">
        <v>71.09</v>
      </c>
      <c r="K535" s="1">
        <v>35814841</v>
      </c>
      <c r="L535" s="1">
        <v>2545972404.6500001</v>
      </c>
      <c r="M535" s="1">
        <v>131132</v>
      </c>
      <c r="N535" s="3">
        <f>IF(ISERR(LN(Table1[[#This Row],[Close Price]]/I534)),"-",LN(Table1[[#This Row],[Close Price]]/I534))</f>
        <v>-8.3667691046566475E-2</v>
      </c>
    </row>
    <row r="536" spans="1:14" x14ac:dyDescent="0.3">
      <c r="A536" s="1" t="s">
        <v>13</v>
      </c>
      <c r="B536" s="1" t="s">
        <v>14</v>
      </c>
      <c r="C536" s="2">
        <v>43892</v>
      </c>
      <c r="D536" s="1">
        <v>69.900000000000006</v>
      </c>
      <c r="E536" s="1">
        <v>71.5</v>
      </c>
      <c r="F536" s="1">
        <v>74.95</v>
      </c>
      <c r="G536" s="1">
        <v>71.05</v>
      </c>
      <c r="H536" s="1">
        <v>74.75</v>
      </c>
      <c r="I536" s="1">
        <v>73.900000000000006</v>
      </c>
      <c r="J536" s="1">
        <v>73.64</v>
      </c>
      <c r="K536" s="1">
        <v>39273874</v>
      </c>
      <c r="L536" s="1">
        <v>2892237119.0999999</v>
      </c>
      <c r="M536" s="1">
        <v>90279</v>
      </c>
      <c r="N536" s="3">
        <f>IF(ISERR(LN(Table1[[#This Row],[Close Price]]/I535)),"-",LN(Table1[[#This Row],[Close Price]]/I535))</f>
        <v>5.5647178714391489E-2</v>
      </c>
    </row>
    <row r="537" spans="1:14" x14ac:dyDescent="0.3">
      <c r="A537" s="1" t="s">
        <v>13</v>
      </c>
      <c r="B537" s="1" t="s">
        <v>14</v>
      </c>
      <c r="C537" s="2">
        <v>43893</v>
      </c>
      <c r="D537" s="1">
        <v>73.900000000000006</v>
      </c>
      <c r="E537" s="1">
        <v>74.099999999999994</v>
      </c>
      <c r="F537" s="1">
        <v>77</v>
      </c>
      <c r="G537" s="1">
        <v>72.650000000000006</v>
      </c>
      <c r="H537" s="1">
        <v>75.75</v>
      </c>
      <c r="I537" s="1">
        <v>75.45</v>
      </c>
      <c r="J537" s="1">
        <v>74.02</v>
      </c>
      <c r="K537" s="1">
        <v>23998122</v>
      </c>
      <c r="L537" s="1">
        <v>1776313623.25</v>
      </c>
      <c r="M537" s="1">
        <v>56741</v>
      </c>
      <c r="N537" s="3">
        <f>IF(ISERR(LN(Table1[[#This Row],[Close Price]]/I536)),"-",LN(Table1[[#This Row],[Close Price]]/I536))</f>
        <v>2.075735725970167E-2</v>
      </c>
    </row>
    <row r="538" spans="1:14" x14ac:dyDescent="0.3">
      <c r="A538" s="1" t="s">
        <v>13</v>
      </c>
      <c r="B538" s="1" t="s">
        <v>14</v>
      </c>
      <c r="C538" s="2">
        <v>43894</v>
      </c>
      <c r="D538" s="1">
        <v>75.45</v>
      </c>
      <c r="E538" s="1">
        <v>76.25</v>
      </c>
      <c r="F538" s="1">
        <v>76.25</v>
      </c>
      <c r="G538" s="1">
        <v>70.8</v>
      </c>
      <c r="H538" s="1">
        <v>72.55</v>
      </c>
      <c r="I538" s="1">
        <v>72.45</v>
      </c>
      <c r="J538" s="1">
        <v>73.17</v>
      </c>
      <c r="K538" s="1">
        <v>28071315</v>
      </c>
      <c r="L538" s="1">
        <v>2054042989.95</v>
      </c>
      <c r="M538" s="1">
        <v>60806</v>
      </c>
      <c r="N538" s="3">
        <f>IF(ISERR(LN(Table1[[#This Row],[Close Price]]/I537)),"-",LN(Table1[[#This Row],[Close Price]]/I537))</f>
        <v>-4.0573516447166467E-2</v>
      </c>
    </row>
    <row r="539" spans="1:14" x14ac:dyDescent="0.3">
      <c r="A539" s="1" t="s">
        <v>13</v>
      </c>
      <c r="B539" s="1" t="s">
        <v>14</v>
      </c>
      <c r="C539" s="2">
        <v>43895</v>
      </c>
      <c r="D539" s="1">
        <v>72.45</v>
      </c>
      <c r="E539" s="1">
        <v>73.05</v>
      </c>
      <c r="F539" s="1">
        <v>74.099999999999994</v>
      </c>
      <c r="G539" s="1">
        <v>70.849999999999994</v>
      </c>
      <c r="H539" s="1">
        <v>71.5</v>
      </c>
      <c r="I539" s="1">
        <v>71.8</v>
      </c>
      <c r="J539" s="1">
        <v>72.069999999999993</v>
      </c>
      <c r="K539" s="1">
        <v>33516020</v>
      </c>
      <c r="L539" s="1">
        <v>2415633446.4499998</v>
      </c>
      <c r="M539" s="1">
        <v>57136</v>
      </c>
      <c r="N539" s="3">
        <f>IF(ISERR(LN(Table1[[#This Row],[Close Price]]/I538)),"-",LN(Table1[[#This Row],[Close Price]]/I538))</f>
        <v>-9.0121927125129918E-3</v>
      </c>
    </row>
    <row r="540" spans="1:14" x14ac:dyDescent="0.3">
      <c r="A540" s="1" t="s">
        <v>13</v>
      </c>
      <c r="B540" s="1" t="s">
        <v>14</v>
      </c>
      <c r="C540" s="2">
        <v>43896</v>
      </c>
      <c r="D540" s="1">
        <v>71.8</v>
      </c>
      <c r="E540" s="1">
        <v>68.95</v>
      </c>
      <c r="F540" s="1">
        <v>71.8</v>
      </c>
      <c r="G540" s="1">
        <v>66.2</v>
      </c>
      <c r="H540" s="1">
        <v>71.45</v>
      </c>
      <c r="I540" s="1">
        <v>71.2</v>
      </c>
      <c r="J540" s="1">
        <v>69.73</v>
      </c>
      <c r="K540" s="1">
        <v>21046275</v>
      </c>
      <c r="L540" s="1">
        <v>1467658119.4000001</v>
      </c>
      <c r="M540" s="1">
        <v>65357</v>
      </c>
      <c r="N540" s="3">
        <f>IF(ISERR(LN(Table1[[#This Row],[Close Price]]/I539)),"-",LN(Table1[[#This Row],[Close Price]]/I539))</f>
        <v>-8.3916576362482887E-3</v>
      </c>
    </row>
    <row r="541" spans="1:14" x14ac:dyDescent="0.3">
      <c r="A541" s="1" t="s">
        <v>13</v>
      </c>
      <c r="B541" s="1" t="s">
        <v>14</v>
      </c>
      <c r="C541" s="2">
        <v>43899</v>
      </c>
      <c r="D541" s="1">
        <v>71.2</v>
      </c>
      <c r="E541" s="1">
        <v>68.05</v>
      </c>
      <c r="F541" s="1">
        <v>71.349999999999994</v>
      </c>
      <c r="G541" s="1">
        <v>67.8</v>
      </c>
      <c r="H541" s="1">
        <v>68.849999999999994</v>
      </c>
      <c r="I541" s="1">
        <v>68.849999999999994</v>
      </c>
      <c r="J541" s="1">
        <v>69.180000000000007</v>
      </c>
      <c r="K541" s="1">
        <v>22970214</v>
      </c>
      <c r="L541" s="1">
        <v>1589065124</v>
      </c>
      <c r="M541" s="1">
        <v>59975</v>
      </c>
      <c r="N541" s="3">
        <f>IF(ISERR(LN(Table1[[#This Row],[Close Price]]/I540)),"-",LN(Table1[[#This Row],[Close Price]]/I540))</f>
        <v>-3.3562593243266353E-2</v>
      </c>
    </row>
    <row r="542" spans="1:14" x14ac:dyDescent="0.3">
      <c r="A542" s="1" t="s">
        <v>13</v>
      </c>
      <c r="B542" s="1" t="s">
        <v>14</v>
      </c>
      <c r="C542" s="2">
        <v>43901</v>
      </c>
      <c r="D542" s="1">
        <v>68.849999999999994</v>
      </c>
      <c r="E542" s="1">
        <v>69.2</v>
      </c>
      <c r="F542" s="1">
        <v>70.099999999999994</v>
      </c>
      <c r="G542" s="1">
        <v>67.95</v>
      </c>
      <c r="H542" s="1">
        <v>68.3</v>
      </c>
      <c r="I542" s="1">
        <v>68.55</v>
      </c>
      <c r="J542" s="1">
        <v>69.010000000000005</v>
      </c>
      <c r="K542" s="1">
        <v>22237389</v>
      </c>
      <c r="L542" s="1">
        <v>1534595400.8499999</v>
      </c>
      <c r="M542" s="1">
        <v>52442</v>
      </c>
      <c r="N542" s="3">
        <f>IF(ISERR(LN(Table1[[#This Row],[Close Price]]/I541)),"-",LN(Table1[[#This Row],[Close Price]]/I541))</f>
        <v>-4.3668191663404025E-3</v>
      </c>
    </row>
    <row r="543" spans="1:14" x14ac:dyDescent="0.3">
      <c r="A543" s="1" t="s">
        <v>13</v>
      </c>
      <c r="B543" s="1" t="s">
        <v>14</v>
      </c>
      <c r="C543" s="2">
        <v>43902</v>
      </c>
      <c r="D543" s="1">
        <v>68.55</v>
      </c>
      <c r="E543" s="1">
        <v>65</v>
      </c>
      <c r="F543" s="1">
        <v>65.349999999999994</v>
      </c>
      <c r="G543" s="1">
        <v>60.55</v>
      </c>
      <c r="H543" s="1">
        <v>63.15</v>
      </c>
      <c r="I543" s="1">
        <v>63.3</v>
      </c>
      <c r="J543" s="1">
        <v>62.38</v>
      </c>
      <c r="K543" s="1">
        <v>29551162</v>
      </c>
      <c r="L543" s="1">
        <v>1843534743.8</v>
      </c>
      <c r="M543" s="1">
        <v>78136</v>
      </c>
      <c r="N543" s="3">
        <f>IF(ISERR(LN(Table1[[#This Row],[Close Price]]/I542)),"-",LN(Table1[[#This Row],[Close Price]]/I542))</f>
        <v>-7.9678076858192851E-2</v>
      </c>
    </row>
    <row r="544" spans="1:14" x14ac:dyDescent="0.3">
      <c r="A544" s="1" t="s">
        <v>13</v>
      </c>
      <c r="B544" s="1" t="s">
        <v>14</v>
      </c>
      <c r="C544" s="2">
        <v>43903</v>
      </c>
      <c r="D544" s="1">
        <v>63.3</v>
      </c>
      <c r="E544" s="1">
        <v>57</v>
      </c>
      <c r="F544" s="1">
        <v>68.5</v>
      </c>
      <c r="G544" s="1">
        <v>52</v>
      </c>
      <c r="H544" s="1">
        <v>66.75</v>
      </c>
      <c r="I544" s="1">
        <v>66.7</v>
      </c>
      <c r="J544" s="1">
        <v>63.3</v>
      </c>
      <c r="K544" s="1">
        <v>28001373</v>
      </c>
      <c r="L544" s="1">
        <v>1772593371.3499999</v>
      </c>
      <c r="M544" s="1">
        <v>100623</v>
      </c>
      <c r="N544" s="3">
        <f>IF(ISERR(LN(Table1[[#This Row],[Close Price]]/I543)),"-",LN(Table1[[#This Row],[Close Price]]/I543))</f>
        <v>5.2319623771447568E-2</v>
      </c>
    </row>
    <row r="545" spans="1:14" x14ac:dyDescent="0.3">
      <c r="A545" s="1" t="s">
        <v>13</v>
      </c>
      <c r="B545" s="1" t="s">
        <v>14</v>
      </c>
      <c r="C545" s="2">
        <v>43906</v>
      </c>
      <c r="D545" s="1">
        <v>66.7</v>
      </c>
      <c r="E545" s="1">
        <v>62.2</v>
      </c>
      <c r="F545" s="1">
        <v>66</v>
      </c>
      <c r="G545" s="1">
        <v>62</v>
      </c>
      <c r="H545" s="1">
        <v>63.1</v>
      </c>
      <c r="I545" s="1">
        <v>63.35</v>
      </c>
      <c r="J545" s="1">
        <v>64.459999999999994</v>
      </c>
      <c r="K545" s="1">
        <v>17219357</v>
      </c>
      <c r="L545" s="1">
        <v>1109909295.55</v>
      </c>
      <c r="M545" s="1">
        <v>46720</v>
      </c>
      <c r="N545" s="3">
        <f>IF(ISERR(LN(Table1[[#This Row],[Close Price]]/I544)),"-",LN(Table1[[#This Row],[Close Price]]/I544))</f>
        <v>-5.1530046154429986E-2</v>
      </c>
    </row>
    <row r="546" spans="1:14" x14ac:dyDescent="0.3">
      <c r="A546" s="1" t="s">
        <v>13</v>
      </c>
      <c r="B546" s="1" t="s">
        <v>14</v>
      </c>
      <c r="C546" s="2">
        <v>43907</v>
      </c>
      <c r="D546" s="1">
        <v>63.35</v>
      </c>
      <c r="E546" s="1">
        <v>63.5</v>
      </c>
      <c r="F546" s="1">
        <v>66.05</v>
      </c>
      <c r="G546" s="1">
        <v>61.9</v>
      </c>
      <c r="H546" s="1">
        <v>64.45</v>
      </c>
      <c r="I546" s="1">
        <v>64.150000000000006</v>
      </c>
      <c r="J546" s="1">
        <v>64.31</v>
      </c>
      <c r="K546" s="1">
        <v>19650737</v>
      </c>
      <c r="L546" s="1">
        <v>1263828087.55</v>
      </c>
      <c r="M546" s="1">
        <v>49991</v>
      </c>
      <c r="N546" s="3">
        <f>IF(ISERR(LN(Table1[[#This Row],[Close Price]]/I545)),"-",LN(Table1[[#This Row],[Close Price]]/I545))</f>
        <v>1.2549184294497407E-2</v>
      </c>
    </row>
    <row r="547" spans="1:14" x14ac:dyDescent="0.3">
      <c r="A547" s="1" t="s">
        <v>13</v>
      </c>
      <c r="B547" s="1" t="s">
        <v>14</v>
      </c>
      <c r="C547" s="2">
        <v>43908</v>
      </c>
      <c r="D547" s="1">
        <v>64.150000000000006</v>
      </c>
      <c r="E547" s="1">
        <v>65.400000000000006</v>
      </c>
      <c r="F547" s="1">
        <v>65.900000000000006</v>
      </c>
      <c r="G547" s="1">
        <v>63</v>
      </c>
      <c r="H547" s="1">
        <v>64.3</v>
      </c>
      <c r="I547" s="1">
        <v>64.25</v>
      </c>
      <c r="J547" s="1">
        <v>64.209999999999994</v>
      </c>
      <c r="K547" s="1">
        <v>18056166</v>
      </c>
      <c r="L547" s="1">
        <v>1159342320.2</v>
      </c>
      <c r="M547" s="1">
        <v>47467</v>
      </c>
      <c r="N547" s="3">
        <f>IF(ISERR(LN(Table1[[#This Row],[Close Price]]/I546)),"-",LN(Table1[[#This Row],[Close Price]]/I546))</f>
        <v>1.5576327136836792E-3</v>
      </c>
    </row>
    <row r="548" spans="1:14" x14ac:dyDescent="0.3">
      <c r="A548" s="1" t="s">
        <v>13</v>
      </c>
      <c r="B548" s="1" t="s">
        <v>14</v>
      </c>
      <c r="C548" s="2">
        <v>43909</v>
      </c>
      <c r="D548" s="1">
        <v>64.25</v>
      </c>
      <c r="E548" s="1">
        <v>57.4</v>
      </c>
      <c r="F548" s="1">
        <v>57.4</v>
      </c>
      <c r="G548" s="1">
        <v>47.1</v>
      </c>
      <c r="H548" s="1">
        <v>47.5</v>
      </c>
      <c r="I548" s="1">
        <v>48.05</v>
      </c>
      <c r="J548" s="1">
        <v>51.84</v>
      </c>
      <c r="K548" s="1">
        <v>83216053</v>
      </c>
      <c r="L548" s="1">
        <v>4314070800.25</v>
      </c>
      <c r="M548" s="1">
        <v>279062</v>
      </c>
      <c r="N548" s="3">
        <f>IF(ISERR(LN(Table1[[#This Row],[Close Price]]/I547)),"-",LN(Table1[[#This Row],[Close Price]]/I547))</f>
        <v>-0.29053958835902766</v>
      </c>
    </row>
    <row r="549" spans="1:14" x14ac:dyDescent="0.3">
      <c r="A549" s="1" t="s">
        <v>13</v>
      </c>
      <c r="B549" s="1" t="s">
        <v>14</v>
      </c>
      <c r="C549" s="2">
        <v>43910</v>
      </c>
      <c r="D549" s="1">
        <v>48.05</v>
      </c>
      <c r="E549" s="1">
        <v>49.2</v>
      </c>
      <c r="F549" s="1">
        <v>49.4</v>
      </c>
      <c r="G549" s="1">
        <v>41.1</v>
      </c>
      <c r="H549" s="1">
        <v>44.1</v>
      </c>
      <c r="I549" s="1">
        <v>43.95</v>
      </c>
      <c r="J549" s="1">
        <v>43.79</v>
      </c>
      <c r="K549" s="1">
        <v>96051793</v>
      </c>
      <c r="L549" s="1">
        <v>4205633941.5500002</v>
      </c>
      <c r="M549" s="1">
        <v>240296</v>
      </c>
      <c r="N549" s="3">
        <f>IF(ISERR(LN(Table1[[#This Row],[Close Price]]/I548)),"-",LN(Table1[[#This Row],[Close Price]]/I548))</f>
        <v>-8.9189511285115333E-2</v>
      </c>
    </row>
    <row r="550" spans="1:14" x14ac:dyDescent="0.3">
      <c r="A550" s="1" t="s">
        <v>13</v>
      </c>
      <c r="B550" s="1" t="s">
        <v>14</v>
      </c>
      <c r="C550" s="2">
        <v>43913</v>
      </c>
      <c r="D550" s="1">
        <v>43.95</v>
      </c>
      <c r="E550" s="1">
        <v>40</v>
      </c>
      <c r="F550" s="1">
        <v>42.65</v>
      </c>
      <c r="G550" s="1">
        <v>34</v>
      </c>
      <c r="H550" s="1">
        <v>35.75</v>
      </c>
      <c r="I550" s="1">
        <v>36.049999999999997</v>
      </c>
      <c r="J550" s="1">
        <v>37.86</v>
      </c>
      <c r="K550" s="1">
        <v>62114017</v>
      </c>
      <c r="L550" s="1">
        <v>2351783322</v>
      </c>
      <c r="M550" s="1">
        <v>170432</v>
      </c>
      <c r="N550" s="3">
        <f>IF(ISERR(LN(Table1[[#This Row],[Close Price]]/I549)),"-",LN(Table1[[#This Row],[Close Price]]/I549))</f>
        <v>-0.19814576040022802</v>
      </c>
    </row>
    <row r="551" spans="1:14" x14ac:dyDescent="0.3">
      <c r="A551" s="1" t="s">
        <v>13</v>
      </c>
      <c r="B551" s="1" t="s">
        <v>14</v>
      </c>
      <c r="C551" s="2">
        <v>43914</v>
      </c>
      <c r="D551" s="1">
        <v>36.049999999999997</v>
      </c>
      <c r="E551" s="1">
        <v>35.75</v>
      </c>
      <c r="F551" s="1">
        <v>41.45</v>
      </c>
      <c r="G551" s="1">
        <v>35.15</v>
      </c>
      <c r="H551" s="1">
        <v>35.549999999999997</v>
      </c>
      <c r="I551" s="1">
        <v>35.549999999999997</v>
      </c>
      <c r="J551" s="1">
        <v>38.15</v>
      </c>
      <c r="K551" s="1">
        <v>58888804</v>
      </c>
      <c r="L551" s="1">
        <v>2246699473.4000001</v>
      </c>
      <c r="M551" s="1">
        <v>146547</v>
      </c>
      <c r="N551" s="3">
        <f>IF(ISERR(LN(Table1[[#This Row],[Close Price]]/I550)),"-",LN(Table1[[#This Row],[Close Price]]/I550))</f>
        <v>-1.3966707481708193E-2</v>
      </c>
    </row>
    <row r="552" spans="1:14" x14ac:dyDescent="0.3">
      <c r="A552" s="1" t="s">
        <v>13</v>
      </c>
      <c r="B552" s="1" t="s">
        <v>14</v>
      </c>
      <c r="C552" s="2">
        <v>43915</v>
      </c>
      <c r="D552" s="1">
        <v>35.549999999999997</v>
      </c>
      <c r="E552" s="1">
        <v>35.75</v>
      </c>
      <c r="F552" s="1">
        <v>36.5</v>
      </c>
      <c r="G552" s="1">
        <v>33.700000000000003</v>
      </c>
      <c r="H552" s="1">
        <v>34.4</v>
      </c>
      <c r="I552" s="1">
        <v>34.450000000000003</v>
      </c>
      <c r="J552" s="1">
        <v>34.520000000000003</v>
      </c>
      <c r="K552" s="1">
        <v>57155881</v>
      </c>
      <c r="L552" s="1">
        <v>1973129664.8499999</v>
      </c>
      <c r="M552" s="1">
        <v>118243</v>
      </c>
      <c r="N552" s="3">
        <f>IF(ISERR(LN(Table1[[#This Row],[Close Price]]/I551)),"-",LN(Table1[[#This Row],[Close Price]]/I551))</f>
        <v>-3.1431158789582109E-2</v>
      </c>
    </row>
    <row r="553" spans="1:14" x14ac:dyDescent="0.3">
      <c r="A553" s="1" t="s">
        <v>13</v>
      </c>
      <c r="B553" s="1" t="s">
        <v>14</v>
      </c>
      <c r="C553" s="2">
        <v>43916</v>
      </c>
      <c r="D553" s="1">
        <v>34.450000000000003</v>
      </c>
      <c r="E553" s="1">
        <v>35.450000000000003</v>
      </c>
      <c r="F553" s="1">
        <v>44.5</v>
      </c>
      <c r="G553" s="1">
        <v>33.799999999999997</v>
      </c>
      <c r="H553" s="1">
        <v>44.3</v>
      </c>
      <c r="I553" s="1">
        <v>42.85</v>
      </c>
      <c r="J553" s="1">
        <v>39.270000000000003</v>
      </c>
      <c r="K553" s="1">
        <v>100752335</v>
      </c>
      <c r="L553" s="1">
        <v>3956670146.75</v>
      </c>
      <c r="M553" s="1">
        <v>232867</v>
      </c>
      <c r="N553" s="3">
        <f>IF(ISERR(LN(Table1[[#This Row],[Close Price]]/I552)),"-",LN(Table1[[#This Row],[Close Price]]/I552))</f>
        <v>0.21819664758412119</v>
      </c>
    </row>
    <row r="554" spans="1:14" x14ac:dyDescent="0.3">
      <c r="A554" s="1" t="s">
        <v>13</v>
      </c>
      <c r="B554" s="1" t="s">
        <v>14</v>
      </c>
      <c r="C554" s="2">
        <v>43917</v>
      </c>
      <c r="D554" s="1">
        <v>42.85</v>
      </c>
      <c r="E554" s="1">
        <v>46.5</v>
      </c>
      <c r="F554" s="1">
        <v>51.35</v>
      </c>
      <c r="G554" s="1">
        <v>41.5</v>
      </c>
      <c r="H554" s="1">
        <v>43.35</v>
      </c>
      <c r="I554" s="1">
        <v>43.3</v>
      </c>
      <c r="J554" s="1">
        <v>45.17</v>
      </c>
      <c r="K554" s="1">
        <v>80012374</v>
      </c>
      <c r="L554" s="1">
        <v>3614311699.4000001</v>
      </c>
      <c r="M554" s="1">
        <v>209839</v>
      </c>
      <c r="N554" s="3">
        <f>IF(ISERR(LN(Table1[[#This Row],[Close Price]]/I553)),"-",LN(Table1[[#This Row],[Close Price]]/I553))</f>
        <v>1.0446989964655375E-2</v>
      </c>
    </row>
    <row r="555" spans="1:14" x14ac:dyDescent="0.3">
      <c r="A555" s="1" t="s">
        <v>13</v>
      </c>
      <c r="B555" s="1" t="s">
        <v>14</v>
      </c>
      <c r="C555" s="2">
        <v>43920</v>
      </c>
      <c r="D555" s="1">
        <v>43.3</v>
      </c>
      <c r="E555" s="1">
        <v>41.25</v>
      </c>
      <c r="F555" s="1">
        <v>43.2</v>
      </c>
      <c r="G555" s="1">
        <v>40.6</v>
      </c>
      <c r="H555" s="1">
        <v>42.7</v>
      </c>
      <c r="I555" s="1">
        <v>42.35</v>
      </c>
      <c r="J555" s="1">
        <v>42.16</v>
      </c>
      <c r="K555" s="1">
        <v>31797262</v>
      </c>
      <c r="L555" s="1">
        <v>1340680496.75</v>
      </c>
      <c r="M555" s="1">
        <v>81956</v>
      </c>
      <c r="N555" s="3">
        <f>IF(ISERR(LN(Table1[[#This Row],[Close Price]]/I554)),"-",LN(Table1[[#This Row],[Close Price]]/I554))</f>
        <v>-2.2184213910380616E-2</v>
      </c>
    </row>
    <row r="556" spans="1:14" x14ac:dyDescent="0.3">
      <c r="A556" s="1" t="s">
        <v>13</v>
      </c>
      <c r="B556" s="1" t="s">
        <v>14</v>
      </c>
      <c r="C556" s="2">
        <v>43921</v>
      </c>
      <c r="D556" s="1">
        <v>42.35</v>
      </c>
      <c r="E556" s="1">
        <v>44.55</v>
      </c>
      <c r="F556" s="1">
        <v>44.65</v>
      </c>
      <c r="G556" s="1">
        <v>41.65</v>
      </c>
      <c r="H556" s="1">
        <v>42.95</v>
      </c>
      <c r="I556" s="1">
        <v>43.05</v>
      </c>
      <c r="J556" s="1">
        <v>42.8</v>
      </c>
      <c r="K556" s="1">
        <v>32635045</v>
      </c>
      <c r="L556" s="1">
        <v>1396745850.55</v>
      </c>
      <c r="M556" s="1">
        <v>88961</v>
      </c>
      <c r="N556" s="3">
        <f>IF(ISERR(LN(Table1[[#This Row],[Close Price]]/I555)),"-",LN(Table1[[#This Row],[Close Price]]/I555))</f>
        <v>1.6393809775676352E-2</v>
      </c>
    </row>
    <row r="557" spans="1:14" x14ac:dyDescent="0.3">
      <c r="A557" s="1" t="s">
        <v>13</v>
      </c>
      <c r="B557" s="1" t="s">
        <v>14</v>
      </c>
      <c r="C557" s="2">
        <v>43922</v>
      </c>
      <c r="D557" s="1">
        <v>43.05</v>
      </c>
      <c r="E557" s="1">
        <v>43.05</v>
      </c>
      <c r="F557" s="1">
        <v>44.2</v>
      </c>
      <c r="G557" s="1">
        <v>40.1</v>
      </c>
      <c r="H557" s="1">
        <v>41.2</v>
      </c>
      <c r="I557" s="1">
        <v>41.1</v>
      </c>
      <c r="J557" s="1">
        <v>42</v>
      </c>
      <c r="K557" s="1">
        <v>37101228</v>
      </c>
      <c r="L557" s="1">
        <v>1558133427.1500001</v>
      </c>
      <c r="M557" s="1">
        <v>100300</v>
      </c>
      <c r="N557" s="3">
        <f>IF(ISERR(LN(Table1[[#This Row],[Close Price]]/I556)),"-",LN(Table1[[#This Row],[Close Price]]/I556))</f>
        <v>-4.6354109371550725E-2</v>
      </c>
    </row>
    <row r="558" spans="1:14" x14ac:dyDescent="0.3">
      <c r="A558" s="1" t="s">
        <v>13</v>
      </c>
      <c r="B558" s="1" t="s">
        <v>14</v>
      </c>
      <c r="C558" s="2">
        <v>43924</v>
      </c>
      <c r="D558" s="1">
        <v>41.1</v>
      </c>
      <c r="E558" s="1">
        <v>41.1</v>
      </c>
      <c r="F558" s="1">
        <v>41.15</v>
      </c>
      <c r="G558" s="1">
        <v>38</v>
      </c>
      <c r="H558" s="1">
        <v>38.299999999999997</v>
      </c>
      <c r="I558" s="1">
        <v>38.15</v>
      </c>
      <c r="J558" s="1">
        <v>38.6</v>
      </c>
      <c r="K558" s="1">
        <v>37556156</v>
      </c>
      <c r="L558" s="1">
        <v>1449825811</v>
      </c>
      <c r="M558" s="1">
        <v>158009</v>
      </c>
      <c r="N558" s="3">
        <f>IF(ISERR(LN(Table1[[#This Row],[Close Price]]/I557)),"-",LN(Table1[[#This Row],[Close Price]]/I557))</f>
        <v>-7.4482363771723001E-2</v>
      </c>
    </row>
    <row r="559" spans="1:14" x14ac:dyDescent="0.3">
      <c r="A559" s="1" t="s">
        <v>13</v>
      </c>
      <c r="B559" s="1" t="s">
        <v>14</v>
      </c>
      <c r="C559" s="2">
        <v>43928</v>
      </c>
      <c r="D559" s="1">
        <v>38.15</v>
      </c>
      <c r="E559" s="1">
        <v>40</v>
      </c>
      <c r="F559" s="1">
        <v>40.75</v>
      </c>
      <c r="G559" s="1">
        <v>37.299999999999997</v>
      </c>
      <c r="H559" s="1">
        <v>40.1</v>
      </c>
      <c r="I559" s="1">
        <v>39.85</v>
      </c>
      <c r="J559" s="1">
        <v>39.04</v>
      </c>
      <c r="K559" s="1">
        <v>49169997</v>
      </c>
      <c r="L559" s="1">
        <v>1919385492.0999999</v>
      </c>
      <c r="M559" s="1">
        <v>109486</v>
      </c>
      <c r="N559" s="3">
        <f>IF(ISERR(LN(Table1[[#This Row],[Close Price]]/I558)),"-",LN(Table1[[#This Row],[Close Price]]/I558))</f>
        <v>4.3596647505758174E-2</v>
      </c>
    </row>
    <row r="560" spans="1:14" x14ac:dyDescent="0.3">
      <c r="A560" s="1" t="s">
        <v>13</v>
      </c>
      <c r="B560" s="1" t="s">
        <v>14</v>
      </c>
      <c r="C560" s="2">
        <v>43929</v>
      </c>
      <c r="D560" s="1">
        <v>39.85</v>
      </c>
      <c r="E560" s="1">
        <v>39.85</v>
      </c>
      <c r="F560" s="1">
        <v>47.8</v>
      </c>
      <c r="G560" s="1">
        <v>38.75</v>
      </c>
      <c r="H560" s="1">
        <v>43.6</v>
      </c>
      <c r="I560" s="1">
        <v>43.85</v>
      </c>
      <c r="J560" s="1">
        <v>43.68</v>
      </c>
      <c r="K560" s="1">
        <v>76817768</v>
      </c>
      <c r="L560" s="1">
        <v>3355417805.9000001</v>
      </c>
      <c r="M560" s="1">
        <v>169889</v>
      </c>
      <c r="N560" s="3">
        <f>IF(ISERR(LN(Table1[[#This Row],[Close Price]]/I559)),"-",LN(Table1[[#This Row],[Close Price]]/I559))</f>
        <v>9.5652313581967935E-2</v>
      </c>
    </row>
    <row r="561" spans="1:14" x14ac:dyDescent="0.3">
      <c r="A561" s="1" t="s">
        <v>13</v>
      </c>
      <c r="B561" s="1" t="s">
        <v>14</v>
      </c>
      <c r="C561" s="2">
        <v>43930</v>
      </c>
      <c r="D561" s="1">
        <v>43.85</v>
      </c>
      <c r="E561" s="1">
        <v>45</v>
      </c>
      <c r="F561" s="1">
        <v>46</v>
      </c>
      <c r="G561" s="1">
        <v>44.05</v>
      </c>
      <c r="H561" s="1">
        <v>45.7</v>
      </c>
      <c r="I561" s="1">
        <v>45.65</v>
      </c>
      <c r="J561" s="1">
        <v>45.2</v>
      </c>
      <c r="K561" s="1">
        <v>39546931</v>
      </c>
      <c r="L561" s="1">
        <v>1787626142.9000001</v>
      </c>
      <c r="M561" s="1">
        <v>92360</v>
      </c>
      <c r="N561" s="3">
        <f>IF(ISERR(LN(Table1[[#This Row],[Close Price]]/I560)),"-",LN(Table1[[#This Row],[Close Price]]/I560))</f>
        <v>4.0228888222785364E-2</v>
      </c>
    </row>
    <row r="562" spans="1:14" x14ac:dyDescent="0.3">
      <c r="A562" s="1" t="s">
        <v>13</v>
      </c>
      <c r="B562" s="1" t="s">
        <v>14</v>
      </c>
      <c r="C562" s="2">
        <v>43934</v>
      </c>
      <c r="D562" s="1">
        <v>45.65</v>
      </c>
      <c r="E562" s="1">
        <v>45.7</v>
      </c>
      <c r="F562" s="1">
        <v>47.1</v>
      </c>
      <c r="G562" s="1">
        <v>44.5</v>
      </c>
      <c r="H562" s="1">
        <v>46.15</v>
      </c>
      <c r="I562" s="1">
        <v>46.05</v>
      </c>
      <c r="J562" s="1">
        <v>45.73</v>
      </c>
      <c r="K562" s="1">
        <v>41848831</v>
      </c>
      <c r="L562" s="1">
        <v>1913744945.25</v>
      </c>
      <c r="M562" s="1">
        <v>91030</v>
      </c>
      <c r="N562" s="3">
        <f>IF(ISERR(LN(Table1[[#This Row],[Close Price]]/I561)),"-",LN(Table1[[#This Row],[Close Price]]/I561))</f>
        <v>8.7241556603384254E-3</v>
      </c>
    </row>
    <row r="563" spans="1:14" x14ac:dyDescent="0.3">
      <c r="A563" s="1" t="s">
        <v>13</v>
      </c>
      <c r="B563" s="1" t="s">
        <v>14</v>
      </c>
      <c r="C563" s="2">
        <v>43936</v>
      </c>
      <c r="D563" s="1">
        <v>46.05</v>
      </c>
      <c r="E563" s="1">
        <v>46.5</v>
      </c>
      <c r="F563" s="1">
        <v>51.3</v>
      </c>
      <c r="G563" s="1">
        <v>46.3</v>
      </c>
      <c r="H563" s="1">
        <v>46.6</v>
      </c>
      <c r="I563" s="1">
        <v>46.7</v>
      </c>
      <c r="J563" s="1">
        <v>48.66</v>
      </c>
      <c r="K563" s="1">
        <v>60309614</v>
      </c>
      <c r="L563" s="1">
        <v>2934593848.1999998</v>
      </c>
      <c r="M563" s="1">
        <v>149971</v>
      </c>
      <c r="N563" s="3">
        <f>IF(ISERR(LN(Table1[[#This Row],[Close Price]]/I562)),"-",LN(Table1[[#This Row],[Close Price]]/I562))</f>
        <v>1.4016401973536001E-2</v>
      </c>
    </row>
    <row r="564" spans="1:14" x14ac:dyDescent="0.3">
      <c r="A564" s="1" t="s">
        <v>13</v>
      </c>
      <c r="B564" s="1" t="s">
        <v>14</v>
      </c>
      <c r="C564" s="2">
        <v>43937</v>
      </c>
      <c r="D564" s="1">
        <v>46.7</v>
      </c>
      <c r="E564" s="1">
        <v>46.15</v>
      </c>
      <c r="F564" s="1">
        <v>47.85</v>
      </c>
      <c r="G564" s="1">
        <v>45.55</v>
      </c>
      <c r="H564" s="1">
        <v>47.1</v>
      </c>
      <c r="I564" s="1">
        <v>46.95</v>
      </c>
      <c r="J564" s="1">
        <v>46.93</v>
      </c>
      <c r="K564" s="1">
        <v>29831697</v>
      </c>
      <c r="L564" s="1">
        <v>1400020770.4000001</v>
      </c>
      <c r="M564" s="1">
        <v>75189</v>
      </c>
      <c r="N564" s="3">
        <f>IF(ISERR(LN(Table1[[#This Row],[Close Price]]/I563)),"-",LN(Table1[[#This Row],[Close Price]]/I563))</f>
        <v>5.3390409794203276E-3</v>
      </c>
    </row>
    <row r="565" spans="1:14" x14ac:dyDescent="0.3">
      <c r="A565" s="1" t="s">
        <v>13</v>
      </c>
      <c r="B565" s="1" t="s">
        <v>14</v>
      </c>
      <c r="C565" s="2">
        <v>43938</v>
      </c>
      <c r="D565" s="1">
        <v>46.95</v>
      </c>
      <c r="E565" s="1">
        <v>49.4</v>
      </c>
      <c r="F565" s="1">
        <v>49.5</v>
      </c>
      <c r="G565" s="1">
        <v>47.7</v>
      </c>
      <c r="H565" s="1">
        <v>48.9</v>
      </c>
      <c r="I565" s="1">
        <v>48.9</v>
      </c>
      <c r="J565" s="1">
        <v>48.51</v>
      </c>
      <c r="K565" s="1">
        <v>27585071</v>
      </c>
      <c r="L565" s="1">
        <v>1338217999.0999999</v>
      </c>
      <c r="M565" s="1">
        <v>67855</v>
      </c>
      <c r="N565" s="3">
        <f>IF(ISERR(LN(Table1[[#This Row],[Close Price]]/I564)),"-",LN(Table1[[#This Row],[Close Price]]/I564))</f>
        <v>4.0694190826554413E-2</v>
      </c>
    </row>
    <row r="566" spans="1:14" x14ac:dyDescent="0.3">
      <c r="A566" s="1" t="s">
        <v>13</v>
      </c>
      <c r="B566" s="1" t="s">
        <v>14</v>
      </c>
      <c r="C566" s="2">
        <v>43941</v>
      </c>
      <c r="D566" s="1">
        <v>48.9</v>
      </c>
      <c r="E566" s="1">
        <v>49.45</v>
      </c>
      <c r="F566" s="1">
        <v>49.9</v>
      </c>
      <c r="G566" s="1">
        <v>47.45</v>
      </c>
      <c r="H566" s="1">
        <v>47.65</v>
      </c>
      <c r="I566" s="1">
        <v>47.9</v>
      </c>
      <c r="J566" s="1">
        <v>48.63</v>
      </c>
      <c r="K566" s="1">
        <v>38050519</v>
      </c>
      <c r="L566" s="1">
        <v>1850429491.45</v>
      </c>
      <c r="M566" s="1">
        <v>85047</v>
      </c>
      <c r="N566" s="3">
        <f>IF(ISERR(LN(Table1[[#This Row],[Close Price]]/I565)),"-",LN(Table1[[#This Row],[Close Price]]/I565))</f>
        <v>-2.0661892063956744E-2</v>
      </c>
    </row>
    <row r="567" spans="1:14" x14ac:dyDescent="0.3">
      <c r="A567" s="1" t="s">
        <v>13</v>
      </c>
      <c r="B567" s="1" t="s">
        <v>14</v>
      </c>
      <c r="C567" s="2">
        <v>43942</v>
      </c>
      <c r="D567" s="1">
        <v>47.9</v>
      </c>
      <c r="E567" s="1">
        <v>45.15</v>
      </c>
      <c r="F567" s="1">
        <v>46.15</v>
      </c>
      <c r="G567" s="1">
        <v>43.9</v>
      </c>
      <c r="H567" s="1">
        <v>44.25</v>
      </c>
      <c r="I567" s="1">
        <v>44.1</v>
      </c>
      <c r="J567" s="1">
        <v>44.86</v>
      </c>
      <c r="K567" s="1">
        <v>23738147</v>
      </c>
      <c r="L567" s="1">
        <v>1064813711.95</v>
      </c>
      <c r="M567" s="1">
        <v>81945</v>
      </c>
      <c r="N567" s="3">
        <f>IF(ISERR(LN(Table1[[#This Row],[Close Price]]/I566)),"-",LN(Table1[[#This Row],[Close Price]]/I566))</f>
        <v>-8.2655721964069159E-2</v>
      </c>
    </row>
    <row r="568" spans="1:14" x14ac:dyDescent="0.3">
      <c r="A568" s="1" t="s">
        <v>13</v>
      </c>
      <c r="B568" s="1" t="s">
        <v>14</v>
      </c>
      <c r="C568" s="2">
        <v>43943</v>
      </c>
      <c r="D568" s="1">
        <v>44.1</v>
      </c>
      <c r="E568" s="1">
        <v>44.1</v>
      </c>
      <c r="F568" s="1">
        <v>45.35</v>
      </c>
      <c r="G568" s="1">
        <v>43.5</v>
      </c>
      <c r="H568" s="1">
        <v>45.2</v>
      </c>
      <c r="I568" s="1">
        <v>44.95</v>
      </c>
      <c r="J568" s="1">
        <v>44.5</v>
      </c>
      <c r="K568" s="1">
        <v>24753678</v>
      </c>
      <c r="L568" s="1">
        <v>1101627743.3</v>
      </c>
      <c r="M568" s="1">
        <v>63138</v>
      </c>
      <c r="N568" s="3">
        <f>IF(ISERR(LN(Table1[[#This Row],[Close Price]]/I567)),"-",LN(Table1[[#This Row],[Close Price]]/I567))</f>
        <v>1.9090978464829027E-2</v>
      </c>
    </row>
    <row r="569" spans="1:14" x14ac:dyDescent="0.3">
      <c r="A569" s="1" t="s">
        <v>13</v>
      </c>
      <c r="B569" s="1" t="s">
        <v>14</v>
      </c>
      <c r="C569" s="2">
        <v>43944</v>
      </c>
      <c r="D569" s="1">
        <v>44.95</v>
      </c>
      <c r="E569" s="1">
        <v>45.95</v>
      </c>
      <c r="F569" s="1">
        <v>47.2</v>
      </c>
      <c r="G569" s="1">
        <v>45.65</v>
      </c>
      <c r="H569" s="1">
        <v>46.65</v>
      </c>
      <c r="I569" s="1">
        <v>46.7</v>
      </c>
      <c r="J569" s="1">
        <v>46.58</v>
      </c>
      <c r="K569" s="1">
        <v>18761524</v>
      </c>
      <c r="L569" s="1">
        <v>873905810.85000002</v>
      </c>
      <c r="M569" s="1">
        <v>52989</v>
      </c>
      <c r="N569" s="3">
        <f>IF(ISERR(LN(Table1[[#This Row],[Close Price]]/I568)),"-",LN(Table1[[#This Row],[Close Price]]/I568))</f>
        <v>3.819340375722239E-2</v>
      </c>
    </row>
    <row r="570" spans="1:14" x14ac:dyDescent="0.3">
      <c r="A570" s="1" t="s">
        <v>13</v>
      </c>
      <c r="B570" s="1" t="s">
        <v>14</v>
      </c>
      <c r="C570" s="2">
        <v>43945</v>
      </c>
      <c r="D570" s="1">
        <v>46.7</v>
      </c>
      <c r="E570" s="1">
        <v>46</v>
      </c>
      <c r="F570" s="1">
        <v>46.3</v>
      </c>
      <c r="G570" s="1">
        <v>44.6</v>
      </c>
      <c r="H570" s="1">
        <v>44.95</v>
      </c>
      <c r="I570" s="1">
        <v>44.95</v>
      </c>
      <c r="J570" s="1">
        <v>45.54</v>
      </c>
      <c r="K570" s="1">
        <v>15044215</v>
      </c>
      <c r="L570" s="1">
        <v>685090242.85000002</v>
      </c>
      <c r="M570" s="1">
        <v>42990</v>
      </c>
      <c r="N570" s="3">
        <f>IF(ISERR(LN(Table1[[#This Row],[Close Price]]/I569)),"-",LN(Table1[[#This Row],[Close Price]]/I569))</f>
        <v>-3.8193403757222293E-2</v>
      </c>
    </row>
    <row r="571" spans="1:14" x14ac:dyDescent="0.3">
      <c r="A571" s="1" t="s">
        <v>13</v>
      </c>
      <c r="B571" s="1" t="s">
        <v>14</v>
      </c>
      <c r="C571" s="2">
        <v>43948</v>
      </c>
      <c r="D571" s="1">
        <v>44.95</v>
      </c>
      <c r="E571" s="1">
        <v>45.7</v>
      </c>
      <c r="F571" s="1">
        <v>46.2</v>
      </c>
      <c r="G571" s="1">
        <v>43.9</v>
      </c>
      <c r="H571" s="1">
        <v>44.55</v>
      </c>
      <c r="I571" s="1">
        <v>44.3</v>
      </c>
      <c r="J571" s="1">
        <v>44.77</v>
      </c>
      <c r="K571" s="1">
        <v>20228019</v>
      </c>
      <c r="L571" s="1">
        <v>905553275.39999998</v>
      </c>
      <c r="M571" s="1">
        <v>51916</v>
      </c>
      <c r="N571" s="3">
        <f>IF(ISERR(LN(Table1[[#This Row],[Close Price]]/I570)),"-",LN(Table1[[#This Row],[Close Price]]/I570))</f>
        <v>-1.4566083866539405E-2</v>
      </c>
    </row>
    <row r="572" spans="1:14" x14ac:dyDescent="0.3">
      <c r="A572" s="1" t="s">
        <v>13</v>
      </c>
      <c r="B572" s="1" t="s">
        <v>14</v>
      </c>
      <c r="C572" s="2">
        <v>43949</v>
      </c>
      <c r="D572" s="1">
        <v>44.3</v>
      </c>
      <c r="E572" s="1">
        <v>45.2</v>
      </c>
      <c r="F572" s="1">
        <v>45.5</v>
      </c>
      <c r="G572" s="1">
        <v>43.75</v>
      </c>
      <c r="H572" s="1">
        <v>44.75</v>
      </c>
      <c r="I572" s="1">
        <v>44.55</v>
      </c>
      <c r="J572" s="1">
        <v>44.37</v>
      </c>
      <c r="K572" s="1">
        <v>18534578</v>
      </c>
      <c r="L572" s="1">
        <v>822287793.20000005</v>
      </c>
      <c r="M572" s="1">
        <v>49035</v>
      </c>
      <c r="N572" s="3">
        <f>IF(ISERR(LN(Table1[[#This Row],[Close Price]]/I571)),"-",LN(Table1[[#This Row],[Close Price]]/I571))</f>
        <v>5.6274768657283893E-3</v>
      </c>
    </row>
    <row r="573" spans="1:14" x14ac:dyDescent="0.3">
      <c r="A573" s="1" t="s">
        <v>13</v>
      </c>
      <c r="B573" s="1" t="s">
        <v>14</v>
      </c>
      <c r="C573" s="2">
        <v>43950</v>
      </c>
      <c r="D573" s="1">
        <v>44.55</v>
      </c>
      <c r="E573" s="1">
        <v>45.15</v>
      </c>
      <c r="F573" s="1">
        <v>48.75</v>
      </c>
      <c r="G573" s="1">
        <v>44.55</v>
      </c>
      <c r="H573" s="1">
        <v>47.75</v>
      </c>
      <c r="I573" s="1">
        <v>47.95</v>
      </c>
      <c r="J573" s="1">
        <v>47.27</v>
      </c>
      <c r="K573" s="1">
        <v>42144760</v>
      </c>
      <c r="L573" s="1">
        <v>1992181212.7</v>
      </c>
      <c r="M573" s="1">
        <v>98701</v>
      </c>
      <c r="N573" s="3">
        <f>IF(ISERR(LN(Table1[[#This Row],[Close Price]]/I572)),"-",LN(Table1[[#This Row],[Close Price]]/I572))</f>
        <v>7.3546647412629007E-2</v>
      </c>
    </row>
    <row r="574" spans="1:14" x14ac:dyDescent="0.3">
      <c r="A574" s="1" t="s">
        <v>13</v>
      </c>
      <c r="B574" s="1" t="s">
        <v>14</v>
      </c>
      <c r="C574" s="2">
        <v>43951</v>
      </c>
      <c r="D574" s="1">
        <v>47.95</v>
      </c>
      <c r="E574" s="1">
        <v>49.1</v>
      </c>
      <c r="F574" s="1">
        <v>53.2</v>
      </c>
      <c r="G574" s="1">
        <v>49.1</v>
      </c>
      <c r="H574" s="1">
        <v>52.3</v>
      </c>
      <c r="I574" s="1">
        <v>52.35</v>
      </c>
      <c r="J574" s="1">
        <v>51.99</v>
      </c>
      <c r="K574" s="1">
        <v>56360008</v>
      </c>
      <c r="L574" s="1">
        <v>2930124111.1500001</v>
      </c>
      <c r="M574" s="1">
        <v>200831</v>
      </c>
      <c r="N574" s="3">
        <f>IF(ISERR(LN(Table1[[#This Row],[Close Price]]/I573)),"-",LN(Table1[[#This Row],[Close Price]]/I573))</f>
        <v>8.7793135987098536E-2</v>
      </c>
    </row>
    <row r="575" spans="1:14" x14ac:dyDescent="0.3">
      <c r="A575" s="1" t="s">
        <v>13</v>
      </c>
      <c r="B575" s="1" t="s">
        <v>14</v>
      </c>
      <c r="C575" s="2">
        <v>43955</v>
      </c>
      <c r="D575" s="1">
        <v>52.35</v>
      </c>
      <c r="E575" s="1">
        <v>50.05</v>
      </c>
      <c r="F575" s="1">
        <v>51.45</v>
      </c>
      <c r="G575" s="1">
        <v>48.25</v>
      </c>
      <c r="H575" s="1">
        <v>49.3</v>
      </c>
      <c r="I575" s="1">
        <v>49.3</v>
      </c>
      <c r="J575" s="1">
        <v>49.4</v>
      </c>
      <c r="K575" s="1">
        <v>32887633</v>
      </c>
      <c r="L575" s="1">
        <v>1624743680.5</v>
      </c>
      <c r="M575" s="1">
        <v>86462</v>
      </c>
      <c r="N575" s="3">
        <f>IF(ISERR(LN(Table1[[#This Row],[Close Price]]/I574)),"-",LN(Table1[[#This Row],[Close Price]]/I574))</f>
        <v>-6.0027856267901469E-2</v>
      </c>
    </row>
    <row r="576" spans="1:14" x14ac:dyDescent="0.3">
      <c r="A576" s="1" t="s">
        <v>13</v>
      </c>
      <c r="B576" s="1" t="s">
        <v>14</v>
      </c>
      <c r="C576" s="2">
        <v>43956</v>
      </c>
      <c r="D576" s="1">
        <v>49.3</v>
      </c>
      <c r="E576" s="1">
        <v>49.7</v>
      </c>
      <c r="F576" s="1">
        <v>50.85</v>
      </c>
      <c r="G576" s="1">
        <v>47.9</v>
      </c>
      <c r="H576" s="1">
        <v>48.5</v>
      </c>
      <c r="I576" s="1">
        <v>48.35</v>
      </c>
      <c r="J576" s="1">
        <v>48.88</v>
      </c>
      <c r="K576" s="1">
        <v>41056572</v>
      </c>
      <c r="L576" s="1">
        <v>2006825284.05</v>
      </c>
      <c r="M576" s="1">
        <v>66429</v>
      </c>
      <c r="N576" s="3">
        <f>IF(ISERR(LN(Table1[[#This Row],[Close Price]]/I575)),"-",LN(Table1[[#This Row],[Close Price]]/I575))</f>
        <v>-1.9457859149340971E-2</v>
      </c>
    </row>
    <row r="577" spans="1:14" x14ac:dyDescent="0.3">
      <c r="A577" s="1" t="s">
        <v>13</v>
      </c>
      <c r="B577" s="1" t="s">
        <v>14</v>
      </c>
      <c r="C577" s="2">
        <v>43957</v>
      </c>
      <c r="D577" s="1">
        <v>48.35</v>
      </c>
      <c r="E577" s="1">
        <v>48.5</v>
      </c>
      <c r="F577" s="1">
        <v>49.45</v>
      </c>
      <c r="G577" s="1">
        <v>47.2</v>
      </c>
      <c r="H577" s="1">
        <v>47.45</v>
      </c>
      <c r="I577" s="1">
        <v>47.6</v>
      </c>
      <c r="J577" s="1">
        <v>48.3</v>
      </c>
      <c r="K577" s="1">
        <v>28841589</v>
      </c>
      <c r="L577" s="1">
        <v>1393144117.4000001</v>
      </c>
      <c r="M577" s="1">
        <v>51707</v>
      </c>
      <c r="N577" s="3">
        <f>IF(ISERR(LN(Table1[[#This Row],[Close Price]]/I576)),"-",LN(Table1[[#This Row],[Close Price]]/I576))</f>
        <v>-1.5633460661929034E-2</v>
      </c>
    </row>
    <row r="578" spans="1:14" x14ac:dyDescent="0.3">
      <c r="A578" s="1" t="s">
        <v>13</v>
      </c>
      <c r="B578" s="1" t="s">
        <v>14</v>
      </c>
      <c r="C578" s="2">
        <v>43958</v>
      </c>
      <c r="D578" s="1">
        <v>47.6</v>
      </c>
      <c r="E578" s="1">
        <v>47.4</v>
      </c>
      <c r="F578" s="1">
        <v>48.95</v>
      </c>
      <c r="G578" s="1">
        <v>45.8</v>
      </c>
      <c r="H578" s="1">
        <v>46.4</v>
      </c>
      <c r="I578" s="1">
        <v>46.1</v>
      </c>
      <c r="J578" s="1">
        <v>47.44</v>
      </c>
      <c r="K578" s="1">
        <v>21404285</v>
      </c>
      <c r="L578" s="1">
        <v>1015494850.95</v>
      </c>
      <c r="M578" s="1">
        <v>64143</v>
      </c>
      <c r="N578" s="3">
        <f>IF(ISERR(LN(Table1[[#This Row],[Close Price]]/I577)),"-",LN(Table1[[#This Row],[Close Price]]/I577))</f>
        <v>-3.2019811234771482E-2</v>
      </c>
    </row>
    <row r="579" spans="1:14" x14ac:dyDescent="0.3">
      <c r="A579" s="1" t="s">
        <v>13</v>
      </c>
      <c r="B579" s="1" t="s">
        <v>14</v>
      </c>
      <c r="C579" s="2">
        <v>43959</v>
      </c>
      <c r="D579" s="1">
        <v>46.1</v>
      </c>
      <c r="E579" s="1">
        <v>47.4</v>
      </c>
      <c r="F579" s="1">
        <v>49.25</v>
      </c>
      <c r="G579" s="1">
        <v>46.1</v>
      </c>
      <c r="H579" s="1">
        <v>46.85</v>
      </c>
      <c r="I579" s="1">
        <v>47.05</v>
      </c>
      <c r="J579" s="1">
        <v>47.57</v>
      </c>
      <c r="K579" s="1">
        <v>30912958</v>
      </c>
      <c r="L579" s="1">
        <v>1470498982.8</v>
      </c>
      <c r="M579" s="1">
        <v>79127</v>
      </c>
      <c r="N579" s="3">
        <f>IF(ISERR(LN(Table1[[#This Row],[Close Price]]/I578)),"-",LN(Table1[[#This Row],[Close Price]]/I578))</f>
        <v>2.0397916028785667E-2</v>
      </c>
    </row>
    <row r="580" spans="1:14" x14ac:dyDescent="0.3">
      <c r="A580" s="1" t="s">
        <v>13</v>
      </c>
      <c r="B580" s="1" t="s">
        <v>14</v>
      </c>
      <c r="C580" s="2">
        <v>43962</v>
      </c>
      <c r="D580" s="1">
        <v>47.05</v>
      </c>
      <c r="E580" s="1">
        <v>47.55</v>
      </c>
      <c r="F580" s="1">
        <v>49.4</v>
      </c>
      <c r="G580" s="1">
        <v>46.55</v>
      </c>
      <c r="H580" s="1">
        <v>48.8</v>
      </c>
      <c r="I580" s="1">
        <v>48.75</v>
      </c>
      <c r="J580" s="1">
        <v>48.08</v>
      </c>
      <c r="K580" s="1">
        <v>52622414</v>
      </c>
      <c r="L580" s="1">
        <v>2530241041.1500001</v>
      </c>
      <c r="M580" s="1">
        <v>102666</v>
      </c>
      <c r="N580" s="3">
        <f>IF(ISERR(LN(Table1[[#This Row],[Close Price]]/I579)),"-",LN(Table1[[#This Row],[Close Price]]/I579))</f>
        <v>3.5494331412467689E-2</v>
      </c>
    </row>
    <row r="581" spans="1:14" x14ac:dyDescent="0.3">
      <c r="A581" s="1" t="s">
        <v>13</v>
      </c>
      <c r="B581" s="1" t="s">
        <v>14</v>
      </c>
      <c r="C581" s="2">
        <v>43963</v>
      </c>
      <c r="D581" s="1">
        <v>48.75</v>
      </c>
      <c r="E581" s="1">
        <v>48.7</v>
      </c>
      <c r="F581" s="1">
        <v>49.1</v>
      </c>
      <c r="G581" s="1">
        <v>46.65</v>
      </c>
      <c r="H581" s="1">
        <v>48.8</v>
      </c>
      <c r="I581" s="1">
        <v>48.6</v>
      </c>
      <c r="J581" s="1">
        <v>47.85</v>
      </c>
      <c r="K581" s="1">
        <v>24434204</v>
      </c>
      <c r="L581" s="1">
        <v>1169147892.75</v>
      </c>
      <c r="M581" s="1">
        <v>60475</v>
      </c>
      <c r="N581" s="3">
        <f>IF(ISERR(LN(Table1[[#This Row],[Close Price]]/I580)),"-",LN(Table1[[#This Row],[Close Price]]/I580))</f>
        <v>-3.0816665374081122E-3</v>
      </c>
    </row>
    <row r="582" spans="1:14" x14ac:dyDescent="0.3">
      <c r="A582" s="1" t="s">
        <v>13</v>
      </c>
      <c r="B582" s="1" t="s">
        <v>14</v>
      </c>
      <c r="C582" s="2">
        <v>43964</v>
      </c>
      <c r="D582" s="1">
        <v>48.6</v>
      </c>
      <c r="E582" s="1">
        <v>52</v>
      </c>
      <c r="F582" s="1">
        <v>52</v>
      </c>
      <c r="G582" s="1">
        <v>48.15</v>
      </c>
      <c r="H582" s="1">
        <v>49.05</v>
      </c>
      <c r="I582" s="1">
        <v>48.75</v>
      </c>
      <c r="J582" s="1">
        <v>49.51</v>
      </c>
      <c r="K582" s="1">
        <v>48002442</v>
      </c>
      <c r="L582" s="1">
        <v>2376718872.8000002</v>
      </c>
      <c r="M582" s="1">
        <v>118134</v>
      </c>
      <c r="N582" s="3">
        <f>IF(ISERR(LN(Table1[[#This Row],[Close Price]]/I581)),"-",LN(Table1[[#This Row],[Close Price]]/I581))</f>
        <v>3.0816665374081144E-3</v>
      </c>
    </row>
    <row r="583" spans="1:14" x14ac:dyDescent="0.3">
      <c r="A583" s="1" t="s">
        <v>13</v>
      </c>
      <c r="B583" s="1" t="s">
        <v>14</v>
      </c>
      <c r="C583" s="2">
        <v>43965</v>
      </c>
      <c r="D583" s="1">
        <v>48.75</v>
      </c>
      <c r="E583" s="1">
        <v>48</v>
      </c>
      <c r="F583" s="1">
        <v>49.6</v>
      </c>
      <c r="G583" s="1">
        <v>47.4</v>
      </c>
      <c r="H583" s="1">
        <v>49.25</v>
      </c>
      <c r="I583" s="1">
        <v>49.3</v>
      </c>
      <c r="J583" s="1">
        <v>48.92</v>
      </c>
      <c r="K583" s="1">
        <v>24671385</v>
      </c>
      <c r="L583" s="1">
        <v>1206852734.9000001</v>
      </c>
      <c r="M583" s="1">
        <v>60556</v>
      </c>
      <c r="N583" s="3">
        <f>IF(ISERR(LN(Table1[[#This Row],[Close Price]]/I582)),"-",LN(Table1[[#This Row],[Close Price]]/I582))</f>
        <v>1.1218883604788244E-2</v>
      </c>
    </row>
    <row r="584" spans="1:14" x14ac:dyDescent="0.3">
      <c r="A584" s="1" t="s">
        <v>13</v>
      </c>
      <c r="B584" s="1" t="s">
        <v>14</v>
      </c>
      <c r="C584" s="2">
        <v>43966</v>
      </c>
      <c r="D584" s="1">
        <v>49.3</v>
      </c>
      <c r="E584" s="1">
        <v>49.3</v>
      </c>
      <c r="F584" s="1">
        <v>49.4</v>
      </c>
      <c r="G584" s="1">
        <v>46.9</v>
      </c>
      <c r="H584" s="1">
        <v>47.25</v>
      </c>
      <c r="I584" s="1">
        <v>47.15</v>
      </c>
      <c r="J584" s="1">
        <v>47.44</v>
      </c>
      <c r="K584" s="1">
        <v>30013736</v>
      </c>
      <c r="L584" s="1">
        <v>1423990132.95</v>
      </c>
      <c r="M584" s="1">
        <v>86594</v>
      </c>
      <c r="N584" s="3">
        <f>IF(ISERR(LN(Table1[[#This Row],[Close Price]]/I583)),"-",LN(Table1[[#This Row],[Close Price]]/I583))</f>
        <v>-4.4590071969177858E-2</v>
      </c>
    </row>
    <row r="585" spans="1:14" x14ac:dyDescent="0.3">
      <c r="A585" s="1" t="s">
        <v>13</v>
      </c>
      <c r="B585" s="1" t="s">
        <v>14</v>
      </c>
      <c r="C585" s="2">
        <v>43969</v>
      </c>
      <c r="D585" s="1">
        <v>47.15</v>
      </c>
      <c r="E585" s="1">
        <v>47.2</v>
      </c>
      <c r="F585" s="1">
        <v>47.3</v>
      </c>
      <c r="G585" s="1">
        <v>42.5</v>
      </c>
      <c r="H585" s="1">
        <v>44.1</v>
      </c>
      <c r="I585" s="1">
        <v>43.85</v>
      </c>
      <c r="J585" s="1">
        <v>44.01</v>
      </c>
      <c r="K585" s="1">
        <v>42861644</v>
      </c>
      <c r="L585" s="1">
        <v>1886302382.9000001</v>
      </c>
      <c r="M585" s="1">
        <v>121944</v>
      </c>
      <c r="N585" s="3">
        <f>IF(ISERR(LN(Table1[[#This Row],[Close Price]]/I584)),"-",LN(Table1[[#This Row],[Close Price]]/I584))</f>
        <v>-7.2559290261274334E-2</v>
      </c>
    </row>
    <row r="586" spans="1:14" x14ac:dyDescent="0.3">
      <c r="A586" s="1" t="s">
        <v>13</v>
      </c>
      <c r="B586" s="1" t="s">
        <v>14</v>
      </c>
      <c r="C586" s="2">
        <v>43970</v>
      </c>
      <c r="D586" s="1">
        <v>43.85</v>
      </c>
      <c r="E586" s="1">
        <v>44.3</v>
      </c>
      <c r="F586" s="1">
        <v>45.25</v>
      </c>
      <c r="G586" s="1">
        <v>42.85</v>
      </c>
      <c r="H586" s="1">
        <v>43.25</v>
      </c>
      <c r="I586" s="1">
        <v>43.05</v>
      </c>
      <c r="J586" s="1">
        <v>44.08</v>
      </c>
      <c r="K586" s="1">
        <v>26933091</v>
      </c>
      <c r="L586" s="1">
        <v>1187190430.1500001</v>
      </c>
      <c r="M586" s="1">
        <v>67696</v>
      </c>
      <c r="N586" s="3">
        <f>IF(ISERR(LN(Table1[[#This Row],[Close Price]]/I585)),"-",LN(Table1[[#This Row],[Close Price]]/I585))</f>
        <v>-1.8412487944452296E-2</v>
      </c>
    </row>
    <row r="587" spans="1:14" x14ac:dyDescent="0.3">
      <c r="A587" s="1" t="s">
        <v>13</v>
      </c>
      <c r="B587" s="1" t="s">
        <v>14</v>
      </c>
      <c r="C587" s="2">
        <v>43971</v>
      </c>
      <c r="D587" s="1">
        <v>43.05</v>
      </c>
      <c r="E587" s="1">
        <v>43.05</v>
      </c>
      <c r="F587" s="1">
        <v>43.55</v>
      </c>
      <c r="G587" s="1">
        <v>42.35</v>
      </c>
      <c r="H587" s="1">
        <v>43.35</v>
      </c>
      <c r="I587" s="1">
        <v>43.35</v>
      </c>
      <c r="J587" s="1">
        <v>42.99</v>
      </c>
      <c r="K587" s="1">
        <v>26023211</v>
      </c>
      <c r="L587" s="1">
        <v>1118632717</v>
      </c>
      <c r="M587" s="1">
        <v>62883</v>
      </c>
      <c r="N587" s="3">
        <f>IF(ISERR(LN(Table1[[#This Row],[Close Price]]/I586)),"-",LN(Table1[[#This Row],[Close Price]]/I586))</f>
        <v>6.9444723528112153E-3</v>
      </c>
    </row>
    <row r="588" spans="1:14" x14ac:dyDescent="0.3">
      <c r="A588" s="1" t="s">
        <v>13</v>
      </c>
      <c r="B588" s="1" t="s">
        <v>14</v>
      </c>
      <c r="C588" s="2">
        <v>43972</v>
      </c>
      <c r="D588" s="1">
        <v>43.35</v>
      </c>
      <c r="E588" s="1">
        <v>43.35</v>
      </c>
      <c r="F588" s="1">
        <v>46.5</v>
      </c>
      <c r="G588" s="1">
        <v>43.05</v>
      </c>
      <c r="H588" s="1">
        <v>46.1</v>
      </c>
      <c r="I588" s="1">
        <v>46.1</v>
      </c>
      <c r="J588" s="1">
        <v>45.3</v>
      </c>
      <c r="K588" s="1">
        <v>42518992</v>
      </c>
      <c r="L588" s="1">
        <v>1926221847.7</v>
      </c>
      <c r="M588" s="1">
        <v>90616</v>
      </c>
      <c r="N588" s="3">
        <f>IF(ISERR(LN(Table1[[#This Row],[Close Price]]/I587)),"-",LN(Table1[[#This Row],[Close Price]]/I587))</f>
        <v>6.1506246776051987E-2</v>
      </c>
    </row>
    <row r="589" spans="1:14" x14ac:dyDescent="0.3">
      <c r="A589" s="1" t="s">
        <v>13</v>
      </c>
      <c r="B589" s="1" t="s">
        <v>14</v>
      </c>
      <c r="C589" s="2">
        <v>43973</v>
      </c>
      <c r="D589" s="1">
        <v>46.1</v>
      </c>
      <c r="E589" s="1">
        <v>45.65</v>
      </c>
      <c r="F589" s="1">
        <v>45.8</v>
      </c>
      <c r="G589" s="1">
        <v>43.4</v>
      </c>
      <c r="H589" s="1">
        <v>43.75</v>
      </c>
      <c r="I589" s="1">
        <v>43.6</v>
      </c>
      <c r="J589" s="1">
        <v>44.41</v>
      </c>
      <c r="K589" s="1">
        <v>29579130</v>
      </c>
      <c r="L589" s="1">
        <v>1313538461.25</v>
      </c>
      <c r="M589" s="1">
        <v>85671</v>
      </c>
      <c r="N589" s="3">
        <f>IF(ISERR(LN(Table1[[#This Row],[Close Price]]/I588)),"-",LN(Table1[[#This Row],[Close Price]]/I588))</f>
        <v>-5.5755799647614235E-2</v>
      </c>
    </row>
    <row r="590" spans="1:14" x14ac:dyDescent="0.3">
      <c r="A590" s="1" t="s">
        <v>13</v>
      </c>
      <c r="B590" s="1" t="s">
        <v>14</v>
      </c>
      <c r="C590" s="2">
        <v>43977</v>
      </c>
      <c r="D590" s="1">
        <v>43.6</v>
      </c>
      <c r="E590" s="1">
        <v>44</v>
      </c>
      <c r="F590" s="1">
        <v>44.55</v>
      </c>
      <c r="G590" s="1">
        <v>43.1</v>
      </c>
      <c r="H590" s="1">
        <v>43.75</v>
      </c>
      <c r="I590" s="1">
        <v>43.55</v>
      </c>
      <c r="J590" s="1">
        <v>43.54</v>
      </c>
      <c r="K590" s="1">
        <v>25975801</v>
      </c>
      <c r="L590" s="1">
        <v>1131052732.1500001</v>
      </c>
      <c r="M590" s="1">
        <v>68971</v>
      </c>
      <c r="N590" s="3">
        <f>IF(ISERR(LN(Table1[[#This Row],[Close Price]]/I589)),"-",LN(Table1[[#This Row],[Close Price]]/I589))</f>
        <v>-1.1474470564769093E-3</v>
      </c>
    </row>
    <row r="591" spans="1:14" x14ac:dyDescent="0.3">
      <c r="A591" s="1" t="s">
        <v>13</v>
      </c>
      <c r="B591" s="1" t="s">
        <v>14</v>
      </c>
      <c r="C591" s="2">
        <v>43978</v>
      </c>
      <c r="D591" s="1">
        <v>43.55</v>
      </c>
      <c r="E591" s="1">
        <v>43.8</v>
      </c>
      <c r="F591" s="1">
        <v>44.1</v>
      </c>
      <c r="G591" s="1">
        <v>43</v>
      </c>
      <c r="H591" s="1">
        <v>43.25</v>
      </c>
      <c r="I591" s="1">
        <v>43.2</v>
      </c>
      <c r="J591" s="1">
        <v>43.38</v>
      </c>
      <c r="K591" s="1">
        <v>30179665</v>
      </c>
      <c r="L591" s="1">
        <v>1309236446.5</v>
      </c>
      <c r="M591" s="1">
        <v>86940</v>
      </c>
      <c r="N591" s="3">
        <f>IF(ISERR(LN(Table1[[#This Row],[Close Price]]/I590)),"-",LN(Table1[[#This Row],[Close Price]]/I590))</f>
        <v>-8.0692080484470168E-3</v>
      </c>
    </row>
    <row r="592" spans="1:14" x14ac:dyDescent="0.3">
      <c r="A592" s="1" t="s">
        <v>13</v>
      </c>
      <c r="B592" s="1" t="s">
        <v>14</v>
      </c>
      <c r="C592" s="2">
        <v>43979</v>
      </c>
      <c r="D592" s="1">
        <v>43.2</v>
      </c>
      <c r="E592" s="1">
        <v>43.7</v>
      </c>
      <c r="F592" s="1">
        <v>44.75</v>
      </c>
      <c r="G592" s="1">
        <v>43.2</v>
      </c>
      <c r="H592" s="1">
        <v>44.3</v>
      </c>
      <c r="I592" s="1">
        <v>44.4</v>
      </c>
      <c r="J592" s="1">
        <v>44.11</v>
      </c>
      <c r="K592" s="1">
        <v>40119088</v>
      </c>
      <c r="L592" s="1">
        <v>1769816935.45</v>
      </c>
      <c r="M592" s="1">
        <v>81325</v>
      </c>
      <c r="N592" s="3">
        <f>IF(ISERR(LN(Table1[[#This Row],[Close Price]]/I591)),"-",LN(Table1[[#This Row],[Close Price]]/I591))</f>
        <v>2.7398974188114347E-2</v>
      </c>
    </row>
    <row r="593" spans="1:14" x14ac:dyDescent="0.3">
      <c r="A593" s="1" t="s">
        <v>13</v>
      </c>
      <c r="B593" s="1" t="s">
        <v>14</v>
      </c>
      <c r="C593" s="2">
        <v>43980</v>
      </c>
      <c r="D593" s="1">
        <v>44.4</v>
      </c>
      <c r="E593" s="1">
        <v>43.75</v>
      </c>
      <c r="F593" s="1">
        <v>44.35</v>
      </c>
      <c r="G593" s="1">
        <v>42</v>
      </c>
      <c r="H593" s="1">
        <v>42.7</v>
      </c>
      <c r="I593" s="1">
        <v>42.45</v>
      </c>
      <c r="J593" s="1">
        <v>42.72</v>
      </c>
      <c r="K593" s="1">
        <v>161899457</v>
      </c>
      <c r="L593" s="1">
        <v>6917138407.8999996</v>
      </c>
      <c r="M593" s="1">
        <v>149956</v>
      </c>
      <c r="N593" s="3">
        <f>IF(ISERR(LN(Table1[[#This Row],[Close Price]]/I592)),"-",LN(Table1[[#This Row],[Close Price]]/I592))</f>
        <v>-4.4912556680822682E-2</v>
      </c>
    </row>
    <row r="594" spans="1:14" x14ac:dyDescent="0.3">
      <c r="A594" s="1" t="s">
        <v>13</v>
      </c>
      <c r="B594" s="1" t="s">
        <v>14</v>
      </c>
      <c r="C594" s="2">
        <v>43983</v>
      </c>
      <c r="D594" s="1">
        <v>42.45</v>
      </c>
      <c r="E594" s="1">
        <v>43.85</v>
      </c>
      <c r="F594" s="1">
        <v>47.35</v>
      </c>
      <c r="G594" s="1">
        <v>43.5</v>
      </c>
      <c r="H594" s="1">
        <v>46.25</v>
      </c>
      <c r="I594" s="1">
        <v>46.4</v>
      </c>
      <c r="J594" s="1">
        <v>45.47</v>
      </c>
      <c r="K594" s="1">
        <v>85524724</v>
      </c>
      <c r="L594" s="1">
        <v>3888942521.8499999</v>
      </c>
      <c r="M594" s="1">
        <v>154980</v>
      </c>
      <c r="N594" s="3">
        <f>IF(ISERR(LN(Table1[[#This Row],[Close Price]]/I593)),"-",LN(Table1[[#This Row],[Close Price]]/I593))</f>
        <v>8.8972546474853254E-2</v>
      </c>
    </row>
    <row r="595" spans="1:14" x14ac:dyDescent="0.3">
      <c r="A595" s="1" t="s">
        <v>13</v>
      </c>
      <c r="B595" s="1" t="s">
        <v>14</v>
      </c>
      <c r="C595" s="2">
        <v>43984</v>
      </c>
      <c r="D595" s="1">
        <v>46.4</v>
      </c>
      <c r="E595" s="1">
        <v>46.4</v>
      </c>
      <c r="F595" s="1">
        <v>48.1</v>
      </c>
      <c r="G595" s="1">
        <v>45</v>
      </c>
      <c r="H595" s="1">
        <v>47.65</v>
      </c>
      <c r="I595" s="1">
        <v>47.7</v>
      </c>
      <c r="J595" s="1">
        <v>47.08</v>
      </c>
      <c r="K595" s="1">
        <v>58619863</v>
      </c>
      <c r="L595" s="1">
        <v>2759797229.0999999</v>
      </c>
      <c r="M595" s="1">
        <v>127905</v>
      </c>
      <c r="N595" s="3">
        <f>IF(ISERR(LN(Table1[[#This Row],[Close Price]]/I594)),"-",LN(Table1[[#This Row],[Close Price]]/I594))</f>
        <v>2.7631938662086099E-2</v>
      </c>
    </row>
    <row r="596" spans="1:14" x14ac:dyDescent="0.3">
      <c r="A596" s="1" t="s">
        <v>13</v>
      </c>
      <c r="B596" s="1" t="s">
        <v>14</v>
      </c>
      <c r="C596" s="2">
        <v>43985</v>
      </c>
      <c r="D596" s="1">
        <v>47.7</v>
      </c>
      <c r="E596" s="1">
        <v>48.5</v>
      </c>
      <c r="F596" s="1">
        <v>49.1</v>
      </c>
      <c r="G596" s="1">
        <v>46.7</v>
      </c>
      <c r="H596" s="1">
        <v>47.2</v>
      </c>
      <c r="I596" s="1">
        <v>47.15</v>
      </c>
      <c r="J596" s="1">
        <v>48.33</v>
      </c>
      <c r="K596" s="1">
        <v>39536726</v>
      </c>
      <c r="L596" s="1">
        <v>1910619546.5</v>
      </c>
      <c r="M596" s="1">
        <v>93759</v>
      </c>
      <c r="N596" s="3">
        <f>IF(ISERR(LN(Table1[[#This Row],[Close Price]]/I595)),"-",LN(Table1[[#This Row],[Close Price]]/I595))</f>
        <v>-1.1597388814829067E-2</v>
      </c>
    </row>
    <row r="597" spans="1:14" x14ac:dyDescent="0.3">
      <c r="A597" s="1" t="s">
        <v>13</v>
      </c>
      <c r="B597" s="1" t="s">
        <v>14</v>
      </c>
      <c r="C597" s="2">
        <v>43986</v>
      </c>
      <c r="D597" s="1">
        <v>47.15</v>
      </c>
      <c r="E597" s="1">
        <v>47.15</v>
      </c>
      <c r="F597" s="1">
        <v>47.2</v>
      </c>
      <c r="G597" s="1">
        <v>45.25</v>
      </c>
      <c r="H597" s="1">
        <v>46.05</v>
      </c>
      <c r="I597" s="1">
        <v>45.75</v>
      </c>
      <c r="J597" s="1">
        <v>45.92</v>
      </c>
      <c r="K597" s="1">
        <v>51799231</v>
      </c>
      <c r="L597" s="1">
        <v>2378367454.1999998</v>
      </c>
      <c r="M597" s="1">
        <v>105302</v>
      </c>
      <c r="N597" s="3">
        <f>IF(ISERR(LN(Table1[[#This Row],[Close Price]]/I596)),"-",LN(Table1[[#This Row],[Close Price]]/I596))</f>
        <v>-3.0142217357936162E-2</v>
      </c>
    </row>
    <row r="598" spans="1:14" x14ac:dyDescent="0.3">
      <c r="A598" s="1" t="s">
        <v>13</v>
      </c>
      <c r="B598" s="1" t="s">
        <v>14</v>
      </c>
      <c r="C598" s="2">
        <v>43987</v>
      </c>
      <c r="D598" s="1">
        <v>45.75</v>
      </c>
      <c r="E598" s="1">
        <v>46.3</v>
      </c>
      <c r="F598" s="1">
        <v>49.05</v>
      </c>
      <c r="G598" s="1">
        <v>45.5</v>
      </c>
      <c r="H598" s="1">
        <v>48.4</v>
      </c>
      <c r="I598" s="1">
        <v>48.35</v>
      </c>
      <c r="J598" s="1">
        <v>47.79</v>
      </c>
      <c r="K598" s="1">
        <v>86628805</v>
      </c>
      <c r="L598" s="1">
        <v>4140334714.5</v>
      </c>
      <c r="M598" s="1">
        <v>150409</v>
      </c>
      <c r="N598" s="3">
        <f>IF(ISERR(LN(Table1[[#This Row],[Close Price]]/I597)),"-",LN(Table1[[#This Row],[Close Price]]/I597))</f>
        <v>5.5274430177773115E-2</v>
      </c>
    </row>
    <row r="599" spans="1:14" x14ac:dyDescent="0.3">
      <c r="A599" s="1" t="s">
        <v>13</v>
      </c>
      <c r="B599" s="1" t="s">
        <v>14</v>
      </c>
      <c r="C599" s="2">
        <v>43990</v>
      </c>
      <c r="D599" s="1">
        <v>48.35</v>
      </c>
      <c r="E599" s="1">
        <v>50</v>
      </c>
      <c r="F599" s="1">
        <v>54.3</v>
      </c>
      <c r="G599" s="1">
        <v>49.65</v>
      </c>
      <c r="H599" s="1">
        <v>53.4</v>
      </c>
      <c r="I599" s="1">
        <v>53.05</v>
      </c>
      <c r="J599" s="1">
        <v>52.28</v>
      </c>
      <c r="K599" s="1">
        <v>127007319</v>
      </c>
      <c r="L599" s="1">
        <v>6640219371.3500004</v>
      </c>
      <c r="M599" s="1">
        <v>262394</v>
      </c>
      <c r="N599" s="3">
        <f>IF(ISERR(LN(Table1[[#This Row],[Close Price]]/I598)),"-",LN(Table1[[#This Row],[Close Price]]/I598))</f>
        <v>9.2768643160688724E-2</v>
      </c>
    </row>
    <row r="600" spans="1:14" x14ac:dyDescent="0.3">
      <c r="A600" s="1" t="s">
        <v>13</v>
      </c>
      <c r="B600" s="1" t="s">
        <v>14</v>
      </c>
      <c r="C600" s="2">
        <v>43991</v>
      </c>
      <c r="D600" s="1">
        <v>53.05</v>
      </c>
      <c r="E600" s="1">
        <v>54.55</v>
      </c>
      <c r="F600" s="1">
        <v>55.35</v>
      </c>
      <c r="G600" s="1">
        <v>50.1</v>
      </c>
      <c r="H600" s="1">
        <v>50.75</v>
      </c>
      <c r="I600" s="1">
        <v>50.75</v>
      </c>
      <c r="J600" s="1">
        <v>52.42</v>
      </c>
      <c r="K600" s="1">
        <v>74469893</v>
      </c>
      <c r="L600" s="1">
        <v>3903924647.3000002</v>
      </c>
      <c r="M600" s="1">
        <v>180068</v>
      </c>
      <c r="N600" s="3">
        <f>IF(ISERR(LN(Table1[[#This Row],[Close Price]]/I599)),"-",LN(Table1[[#This Row],[Close Price]]/I599))</f>
        <v>-4.4323247138095365E-2</v>
      </c>
    </row>
    <row r="601" spans="1:14" x14ac:dyDescent="0.3">
      <c r="A601" s="1" t="s">
        <v>13</v>
      </c>
      <c r="B601" s="1" t="s">
        <v>14</v>
      </c>
      <c r="C601" s="2">
        <v>43992</v>
      </c>
      <c r="D601" s="1">
        <v>50.75</v>
      </c>
      <c r="E601" s="1">
        <v>51</v>
      </c>
      <c r="F601" s="1">
        <v>53.2</v>
      </c>
      <c r="G601" s="1">
        <v>50.75</v>
      </c>
      <c r="H601" s="1">
        <v>52.65</v>
      </c>
      <c r="I601" s="1">
        <v>52.7</v>
      </c>
      <c r="J601" s="1">
        <v>52.15</v>
      </c>
      <c r="K601" s="1">
        <v>53574243</v>
      </c>
      <c r="L601" s="1">
        <v>2794001173.9000001</v>
      </c>
      <c r="M601" s="1">
        <v>148757</v>
      </c>
      <c r="N601" s="3">
        <f>IF(ISERR(LN(Table1[[#This Row],[Close Price]]/I600)),"-",LN(Table1[[#This Row],[Close Price]]/I600))</f>
        <v>3.7703837625420032E-2</v>
      </c>
    </row>
    <row r="602" spans="1:14" x14ac:dyDescent="0.3">
      <c r="A602" s="1" t="s">
        <v>13</v>
      </c>
      <c r="B602" s="1" t="s">
        <v>14</v>
      </c>
      <c r="C602" s="2">
        <v>43993</v>
      </c>
      <c r="D602" s="1">
        <v>52.7</v>
      </c>
      <c r="E602" s="1">
        <v>52.1</v>
      </c>
      <c r="F602" s="1">
        <v>52.35</v>
      </c>
      <c r="G602" s="1">
        <v>50.7</v>
      </c>
      <c r="H602" s="1">
        <v>51.25</v>
      </c>
      <c r="I602" s="1">
        <v>51.1</v>
      </c>
      <c r="J602" s="1">
        <v>51.46</v>
      </c>
      <c r="K602" s="1">
        <v>40375221</v>
      </c>
      <c r="L602" s="1">
        <v>2077751320.8499999</v>
      </c>
      <c r="M602" s="1">
        <v>78424</v>
      </c>
      <c r="N602" s="3">
        <f>IF(ISERR(LN(Table1[[#This Row],[Close Price]]/I601)),"-",LN(Table1[[#This Row],[Close Price]]/I601))</f>
        <v>-3.0830958337657925E-2</v>
      </c>
    </row>
    <row r="603" spans="1:14" x14ac:dyDescent="0.3">
      <c r="A603" s="1" t="s">
        <v>13</v>
      </c>
      <c r="B603" s="1" t="s">
        <v>14</v>
      </c>
      <c r="C603" s="2">
        <v>43994</v>
      </c>
      <c r="D603" s="1">
        <v>51.1</v>
      </c>
      <c r="E603" s="1">
        <v>47.1</v>
      </c>
      <c r="F603" s="1">
        <v>52.75</v>
      </c>
      <c r="G603" s="1">
        <v>47.1</v>
      </c>
      <c r="H603" s="1">
        <v>52.2</v>
      </c>
      <c r="I603" s="1">
        <v>52.35</v>
      </c>
      <c r="J603" s="1">
        <v>50.48</v>
      </c>
      <c r="K603" s="1">
        <v>48100460</v>
      </c>
      <c r="L603" s="1">
        <v>2428056735.3000002</v>
      </c>
      <c r="M603" s="1">
        <v>92296</v>
      </c>
      <c r="N603" s="3">
        <f>IF(ISERR(LN(Table1[[#This Row],[Close Price]]/I602)),"-",LN(Table1[[#This Row],[Close Price]]/I602))</f>
        <v>2.4167440106887081E-2</v>
      </c>
    </row>
    <row r="604" spans="1:14" x14ac:dyDescent="0.3">
      <c r="A604" s="1" t="s">
        <v>13</v>
      </c>
      <c r="B604" s="1" t="s">
        <v>14</v>
      </c>
      <c r="C604" s="2">
        <v>43997</v>
      </c>
      <c r="D604" s="1">
        <v>52.35</v>
      </c>
      <c r="E604" s="1">
        <v>52.35</v>
      </c>
      <c r="F604" s="1">
        <v>53.8</v>
      </c>
      <c r="G604" s="1">
        <v>51.05</v>
      </c>
      <c r="H604" s="1">
        <v>51.8</v>
      </c>
      <c r="I604" s="1">
        <v>51.75</v>
      </c>
      <c r="J604" s="1">
        <v>52.28</v>
      </c>
      <c r="K604" s="1">
        <v>41218106</v>
      </c>
      <c r="L604" s="1">
        <v>2154967208.3000002</v>
      </c>
      <c r="M604" s="1">
        <v>83937</v>
      </c>
      <c r="N604" s="3">
        <f>IF(ISERR(LN(Table1[[#This Row],[Close Price]]/I603)),"-",LN(Table1[[#This Row],[Close Price]]/I603))</f>
        <v>-1.1527505171067383E-2</v>
      </c>
    </row>
    <row r="605" spans="1:14" x14ac:dyDescent="0.3">
      <c r="A605" s="1" t="s">
        <v>13</v>
      </c>
      <c r="B605" s="1" t="s">
        <v>14</v>
      </c>
      <c r="C605" s="2">
        <v>43998</v>
      </c>
      <c r="D605" s="1">
        <v>51.75</v>
      </c>
      <c r="E605" s="1">
        <v>53.05</v>
      </c>
      <c r="F605" s="1">
        <v>53.15</v>
      </c>
      <c r="G605" s="1">
        <v>49.75</v>
      </c>
      <c r="H605" s="1">
        <v>50.75</v>
      </c>
      <c r="I605" s="1">
        <v>50.85</v>
      </c>
      <c r="J605" s="1">
        <v>51.62</v>
      </c>
      <c r="K605" s="1">
        <v>35078143</v>
      </c>
      <c r="L605" s="1">
        <v>1810906345.75</v>
      </c>
      <c r="M605" s="1">
        <v>64753</v>
      </c>
      <c r="N605" s="3">
        <f>IF(ISERR(LN(Table1[[#This Row],[Close Price]]/I604)),"-",LN(Table1[[#This Row],[Close Price]]/I604))</f>
        <v>-1.7544309650909508E-2</v>
      </c>
    </row>
    <row r="606" spans="1:14" x14ac:dyDescent="0.3">
      <c r="A606" s="1" t="s">
        <v>13</v>
      </c>
      <c r="B606" s="1" t="s">
        <v>14</v>
      </c>
      <c r="C606" s="2">
        <v>43999</v>
      </c>
      <c r="D606" s="1">
        <v>50.85</v>
      </c>
      <c r="E606" s="1">
        <v>50.5</v>
      </c>
      <c r="F606" s="1">
        <v>51.3</v>
      </c>
      <c r="G606" s="1">
        <v>49.6</v>
      </c>
      <c r="H606" s="1">
        <v>50.5</v>
      </c>
      <c r="I606" s="1">
        <v>50.5</v>
      </c>
      <c r="J606" s="1">
        <v>50.69</v>
      </c>
      <c r="K606" s="1">
        <v>19478679</v>
      </c>
      <c r="L606" s="1">
        <v>987304260.75</v>
      </c>
      <c r="M606" s="1">
        <v>47464</v>
      </c>
      <c r="N606" s="3">
        <f>IF(ISERR(LN(Table1[[#This Row],[Close Price]]/I605)),"-",LN(Table1[[#This Row],[Close Price]]/I605))</f>
        <v>-6.9067862132548771E-3</v>
      </c>
    </row>
    <row r="607" spans="1:14" x14ac:dyDescent="0.3">
      <c r="A607" s="1" t="s">
        <v>13</v>
      </c>
      <c r="B607" s="1" t="s">
        <v>14</v>
      </c>
      <c r="C607" s="2">
        <v>44000</v>
      </c>
      <c r="D607" s="1">
        <v>50.5</v>
      </c>
      <c r="E607" s="1">
        <v>50.3</v>
      </c>
      <c r="F607" s="1">
        <v>51.4</v>
      </c>
      <c r="G607" s="1">
        <v>50.1</v>
      </c>
      <c r="H607" s="1">
        <v>51.1</v>
      </c>
      <c r="I607" s="1">
        <v>51.15</v>
      </c>
      <c r="J607" s="1">
        <v>50.9</v>
      </c>
      <c r="K607" s="1">
        <v>17549324</v>
      </c>
      <c r="L607" s="1">
        <v>893272574.20000005</v>
      </c>
      <c r="M607" s="1">
        <v>37288</v>
      </c>
      <c r="N607" s="3">
        <f>IF(ISERR(LN(Table1[[#This Row],[Close Price]]/I606)),"-",LN(Table1[[#This Row],[Close Price]]/I606))</f>
        <v>1.2789156116321358E-2</v>
      </c>
    </row>
    <row r="608" spans="1:14" x14ac:dyDescent="0.3">
      <c r="A608" s="1" t="s">
        <v>13</v>
      </c>
      <c r="B608" s="1" t="s">
        <v>14</v>
      </c>
      <c r="C608" s="2">
        <v>44001</v>
      </c>
      <c r="D608" s="1">
        <v>51.15</v>
      </c>
      <c r="E608" s="1">
        <v>51.3</v>
      </c>
      <c r="F608" s="1">
        <v>54.9</v>
      </c>
      <c r="G608" s="1">
        <v>51.1</v>
      </c>
      <c r="H608" s="1">
        <v>54.2</v>
      </c>
      <c r="I608" s="1">
        <v>54.35</v>
      </c>
      <c r="J608" s="1">
        <v>53.43</v>
      </c>
      <c r="K608" s="1">
        <v>60317643</v>
      </c>
      <c r="L608" s="1">
        <v>3222902542.3000002</v>
      </c>
      <c r="M608" s="1">
        <v>127161</v>
      </c>
      <c r="N608" s="3">
        <f>IF(ISERR(LN(Table1[[#This Row],[Close Price]]/I607)),"-",LN(Table1[[#This Row],[Close Price]]/I607))</f>
        <v>6.0682121169583117E-2</v>
      </c>
    </row>
    <row r="609" spans="1:14" x14ac:dyDescent="0.3">
      <c r="A609" s="1" t="s">
        <v>13</v>
      </c>
      <c r="B609" s="1" t="s">
        <v>14</v>
      </c>
      <c r="C609" s="2">
        <v>44004</v>
      </c>
      <c r="D609" s="1">
        <v>54.35</v>
      </c>
      <c r="E609" s="1">
        <v>54.45</v>
      </c>
      <c r="F609" s="1">
        <v>55.7</v>
      </c>
      <c r="G609" s="1">
        <v>53.75</v>
      </c>
      <c r="H609" s="1">
        <v>54.6</v>
      </c>
      <c r="I609" s="1">
        <v>54.6</v>
      </c>
      <c r="J609" s="1">
        <v>54.69</v>
      </c>
      <c r="K609" s="1">
        <v>38411699</v>
      </c>
      <c r="L609" s="1">
        <v>2100686013.5</v>
      </c>
      <c r="M609" s="1">
        <v>90056</v>
      </c>
      <c r="N609" s="3">
        <f>IF(ISERR(LN(Table1[[#This Row],[Close Price]]/I608)),"-",LN(Table1[[#This Row],[Close Price]]/I608))</f>
        <v>4.5892691836409054E-3</v>
      </c>
    </row>
    <row r="610" spans="1:14" x14ac:dyDescent="0.3">
      <c r="A610" s="1" t="s">
        <v>13</v>
      </c>
      <c r="B610" s="1" t="s">
        <v>14</v>
      </c>
      <c r="C610" s="2">
        <v>44005</v>
      </c>
      <c r="D610" s="1">
        <v>54.6</v>
      </c>
      <c r="E610" s="1">
        <v>55.2</v>
      </c>
      <c r="F610" s="1">
        <v>56.5</v>
      </c>
      <c r="G610" s="1">
        <v>53.65</v>
      </c>
      <c r="H610" s="1">
        <v>56.3</v>
      </c>
      <c r="I610" s="1">
        <v>56.25</v>
      </c>
      <c r="J610" s="1">
        <v>55.19</v>
      </c>
      <c r="K610" s="1">
        <v>44077999</v>
      </c>
      <c r="L610" s="1">
        <v>2432537265.5999999</v>
      </c>
      <c r="M610" s="1">
        <v>108045</v>
      </c>
      <c r="N610" s="3">
        <f>IF(ISERR(LN(Table1[[#This Row],[Close Price]]/I609)),"-",LN(Table1[[#This Row],[Close Price]]/I609))</f>
        <v>2.977215833367005E-2</v>
      </c>
    </row>
    <row r="611" spans="1:14" x14ac:dyDescent="0.3">
      <c r="A611" s="1" t="s">
        <v>13</v>
      </c>
      <c r="B611" s="1" t="s">
        <v>14</v>
      </c>
      <c r="C611" s="2">
        <v>44006</v>
      </c>
      <c r="D611" s="1">
        <v>56.25</v>
      </c>
      <c r="E611" s="1">
        <v>56.95</v>
      </c>
      <c r="F611" s="1">
        <v>58.5</v>
      </c>
      <c r="G611" s="1">
        <v>53.65</v>
      </c>
      <c r="H611" s="1">
        <v>54.25</v>
      </c>
      <c r="I611" s="1">
        <v>54.15</v>
      </c>
      <c r="J611" s="1">
        <v>56.16</v>
      </c>
      <c r="K611" s="1">
        <v>59320761</v>
      </c>
      <c r="L611" s="1">
        <v>3331568764.9499998</v>
      </c>
      <c r="M611" s="1">
        <v>129900</v>
      </c>
      <c r="N611" s="3">
        <f>IF(ISERR(LN(Table1[[#This Row],[Close Price]]/I610)),"-",LN(Table1[[#This Row],[Close Price]]/I610))</f>
        <v>-3.8048067637529888E-2</v>
      </c>
    </row>
    <row r="612" spans="1:14" x14ac:dyDescent="0.3">
      <c r="A612" s="1" t="s">
        <v>13</v>
      </c>
      <c r="B612" s="1" t="s">
        <v>14</v>
      </c>
      <c r="C612" s="2">
        <v>44007</v>
      </c>
      <c r="D612" s="1">
        <v>54.15</v>
      </c>
      <c r="E612" s="1">
        <v>54</v>
      </c>
      <c r="F612" s="1">
        <v>54.8</v>
      </c>
      <c r="G612" s="1">
        <v>52.5</v>
      </c>
      <c r="H612" s="1">
        <v>53.55</v>
      </c>
      <c r="I612" s="1">
        <v>53.45</v>
      </c>
      <c r="J612" s="1">
        <v>53.85</v>
      </c>
      <c r="K612" s="1">
        <v>47196653</v>
      </c>
      <c r="L612" s="1">
        <v>2541593866</v>
      </c>
      <c r="M612" s="1">
        <v>94102</v>
      </c>
      <c r="N612" s="3">
        <f>IF(ISERR(LN(Table1[[#This Row],[Close Price]]/I611)),"-",LN(Table1[[#This Row],[Close Price]]/I611))</f>
        <v>-1.3011335975945261E-2</v>
      </c>
    </row>
    <row r="613" spans="1:14" x14ac:dyDescent="0.3">
      <c r="A613" s="1" t="s">
        <v>13</v>
      </c>
      <c r="B613" s="1" t="s">
        <v>14</v>
      </c>
      <c r="C613" s="2">
        <v>44008</v>
      </c>
      <c r="D613" s="1">
        <v>53.45</v>
      </c>
      <c r="E613" s="1">
        <v>55</v>
      </c>
      <c r="F613" s="1">
        <v>55.5</v>
      </c>
      <c r="G613" s="1">
        <v>51.8</v>
      </c>
      <c r="H613" s="1">
        <v>52.05</v>
      </c>
      <c r="I613" s="1">
        <v>52.45</v>
      </c>
      <c r="J613" s="1">
        <v>53.21</v>
      </c>
      <c r="K613" s="1">
        <v>75775657</v>
      </c>
      <c r="L613" s="1">
        <v>4031778514.3000002</v>
      </c>
      <c r="M613" s="1">
        <v>162747</v>
      </c>
      <c r="N613" s="3">
        <f>IF(ISERR(LN(Table1[[#This Row],[Close Price]]/I612)),"-",LN(Table1[[#This Row],[Close Price]]/I612))</f>
        <v>-1.8886302628748006E-2</v>
      </c>
    </row>
    <row r="614" spans="1:14" x14ac:dyDescent="0.3">
      <c r="A614" s="1" t="s">
        <v>13</v>
      </c>
      <c r="B614" s="1" t="s">
        <v>14</v>
      </c>
      <c r="C614" s="2">
        <v>44011</v>
      </c>
      <c r="D614" s="1">
        <v>52.45</v>
      </c>
      <c r="E614" s="1">
        <v>51.65</v>
      </c>
      <c r="F614" s="1">
        <v>51.85</v>
      </c>
      <c r="G614" s="1">
        <v>48.45</v>
      </c>
      <c r="H614" s="1">
        <v>48.6</v>
      </c>
      <c r="I614" s="1">
        <v>48.6</v>
      </c>
      <c r="J614" s="1">
        <v>49.35</v>
      </c>
      <c r="K614" s="1">
        <v>76143267</v>
      </c>
      <c r="L614" s="1">
        <v>3757327164.1999998</v>
      </c>
      <c r="M614" s="1">
        <v>207555</v>
      </c>
      <c r="N614" s="3">
        <f>IF(ISERR(LN(Table1[[#This Row],[Close Price]]/I613)),"-",LN(Table1[[#This Row],[Close Price]]/I613))</f>
        <v>-7.6236803935858119E-2</v>
      </c>
    </row>
    <row r="615" spans="1:14" x14ac:dyDescent="0.3">
      <c r="A615" s="1" t="s">
        <v>13</v>
      </c>
      <c r="B615" s="1" t="s">
        <v>14</v>
      </c>
      <c r="C615" s="2">
        <v>44012</v>
      </c>
      <c r="D615" s="1">
        <v>48.6</v>
      </c>
      <c r="E615" s="1">
        <v>49.2</v>
      </c>
      <c r="F615" s="1">
        <v>49.9</v>
      </c>
      <c r="G615" s="1">
        <v>46.65</v>
      </c>
      <c r="H615" s="1">
        <v>47.1</v>
      </c>
      <c r="I615" s="1">
        <v>46.95</v>
      </c>
      <c r="J615" s="1">
        <v>47.94</v>
      </c>
      <c r="K615" s="1">
        <v>61764253</v>
      </c>
      <c r="L615" s="1">
        <v>2961247377.4499998</v>
      </c>
      <c r="M615" s="1">
        <v>136923</v>
      </c>
      <c r="N615" s="3">
        <f>IF(ISERR(LN(Table1[[#This Row],[Close Price]]/I614)),"-",LN(Table1[[#This Row],[Close Price]]/I614))</f>
        <v>-3.4540325252176096E-2</v>
      </c>
    </row>
    <row r="616" spans="1:14" x14ac:dyDescent="0.3">
      <c r="A616" s="1" t="s">
        <v>13</v>
      </c>
      <c r="B616" s="1" t="s">
        <v>14</v>
      </c>
      <c r="C616" s="2">
        <v>44013</v>
      </c>
      <c r="D616" s="1">
        <v>46.95</v>
      </c>
      <c r="E616" s="1">
        <v>47.55</v>
      </c>
      <c r="F616" s="1">
        <v>48.6</v>
      </c>
      <c r="G616" s="1">
        <v>46.85</v>
      </c>
      <c r="H616" s="1">
        <v>48.25</v>
      </c>
      <c r="I616" s="1">
        <v>48.2</v>
      </c>
      <c r="J616" s="1">
        <v>47.7</v>
      </c>
      <c r="K616" s="1">
        <v>52570261</v>
      </c>
      <c r="L616" s="1">
        <v>2507511554.5999999</v>
      </c>
      <c r="M616" s="1">
        <v>99269</v>
      </c>
      <c r="N616" s="3">
        <f>IF(ISERR(LN(Table1[[#This Row],[Close Price]]/I615)),"-",LN(Table1[[#This Row],[Close Price]]/I615))</f>
        <v>2.6275815402282646E-2</v>
      </c>
    </row>
    <row r="617" spans="1:14" x14ac:dyDescent="0.3">
      <c r="A617" s="1" t="s">
        <v>13</v>
      </c>
      <c r="B617" s="1" t="s">
        <v>14</v>
      </c>
      <c r="C617" s="2">
        <v>44014</v>
      </c>
      <c r="D617" s="1">
        <v>48.2</v>
      </c>
      <c r="E617" s="1">
        <v>48.25</v>
      </c>
      <c r="F617" s="1">
        <v>49.45</v>
      </c>
      <c r="G617" s="1">
        <v>47.9</v>
      </c>
      <c r="H617" s="1">
        <v>49.25</v>
      </c>
      <c r="I617" s="1">
        <v>49.1</v>
      </c>
      <c r="J617" s="1">
        <v>48.94</v>
      </c>
      <c r="K617" s="1">
        <v>42265036</v>
      </c>
      <c r="L617" s="1">
        <v>2068526230.75</v>
      </c>
      <c r="M617" s="1">
        <v>83706</v>
      </c>
      <c r="N617" s="3">
        <f>IF(ISERR(LN(Table1[[#This Row],[Close Price]]/I616)),"-",LN(Table1[[#This Row],[Close Price]]/I616))</f>
        <v>1.8500013743920209E-2</v>
      </c>
    </row>
    <row r="618" spans="1:14" x14ac:dyDescent="0.3">
      <c r="A618" s="1" t="s">
        <v>13</v>
      </c>
      <c r="B618" s="1" t="s">
        <v>14</v>
      </c>
      <c r="C618" s="2">
        <v>44015</v>
      </c>
      <c r="D618" s="1">
        <v>49.1</v>
      </c>
      <c r="E618" s="1">
        <v>49.6</v>
      </c>
      <c r="F618" s="1">
        <v>49.6</v>
      </c>
      <c r="G618" s="1">
        <v>48.45</v>
      </c>
      <c r="H618" s="1">
        <v>49.1</v>
      </c>
      <c r="I618" s="1">
        <v>49.1</v>
      </c>
      <c r="J618" s="1">
        <v>49.1</v>
      </c>
      <c r="K618" s="1">
        <v>26948876</v>
      </c>
      <c r="L618" s="1">
        <v>1323170158.75</v>
      </c>
      <c r="M618" s="1">
        <v>67173</v>
      </c>
      <c r="N618" s="3">
        <f>IF(ISERR(LN(Table1[[#This Row],[Close Price]]/I617)),"-",LN(Table1[[#This Row],[Close Price]]/I617))</f>
        <v>0</v>
      </c>
    </row>
    <row r="619" spans="1:14" x14ac:dyDescent="0.3">
      <c r="A619" s="1" t="s">
        <v>13</v>
      </c>
      <c r="B619" s="1" t="s">
        <v>14</v>
      </c>
      <c r="C619" s="2">
        <v>44018</v>
      </c>
      <c r="D619" s="1">
        <v>49.1</v>
      </c>
      <c r="E619" s="1">
        <v>49.8</v>
      </c>
      <c r="F619" s="1">
        <v>52</v>
      </c>
      <c r="G619" s="1">
        <v>49.45</v>
      </c>
      <c r="H619" s="1">
        <v>52</v>
      </c>
      <c r="I619" s="1">
        <v>51.75</v>
      </c>
      <c r="J619" s="1">
        <v>50.88</v>
      </c>
      <c r="K619" s="1">
        <v>58137129</v>
      </c>
      <c r="L619" s="1">
        <v>2958038634.8499999</v>
      </c>
      <c r="M619" s="1">
        <v>120189</v>
      </c>
      <c r="N619" s="3">
        <f>IF(ISERR(LN(Table1[[#This Row],[Close Price]]/I618)),"-",LN(Table1[[#This Row],[Close Price]]/I618))</f>
        <v>5.2565397345003477E-2</v>
      </c>
    </row>
    <row r="620" spans="1:14" x14ac:dyDescent="0.3">
      <c r="A620" s="1" t="s">
        <v>13</v>
      </c>
      <c r="B620" s="1" t="s">
        <v>14</v>
      </c>
      <c r="C620" s="2">
        <v>44019</v>
      </c>
      <c r="D620" s="1">
        <v>51.75</v>
      </c>
      <c r="E620" s="1">
        <v>52</v>
      </c>
      <c r="F620" s="1">
        <v>52.65</v>
      </c>
      <c r="G620" s="1">
        <v>50.85</v>
      </c>
      <c r="H620" s="1">
        <v>51.9</v>
      </c>
      <c r="I620" s="1">
        <v>51.9</v>
      </c>
      <c r="J620" s="1">
        <v>51.66</v>
      </c>
      <c r="K620" s="1">
        <v>44499026</v>
      </c>
      <c r="L620" s="1">
        <v>2298891488.9499998</v>
      </c>
      <c r="M620" s="1">
        <v>94201</v>
      </c>
      <c r="N620" s="3">
        <f>IF(ISERR(LN(Table1[[#This Row],[Close Price]]/I619)),"-",LN(Table1[[#This Row],[Close Price]]/I619))</f>
        <v>2.8943580263645565E-3</v>
      </c>
    </row>
    <row r="621" spans="1:14" x14ac:dyDescent="0.3">
      <c r="A621" s="1" t="s">
        <v>13</v>
      </c>
      <c r="B621" s="1" t="s">
        <v>14</v>
      </c>
      <c r="C621" s="2">
        <v>44020</v>
      </c>
      <c r="D621" s="1">
        <v>51.9</v>
      </c>
      <c r="E621" s="1">
        <v>52.15</v>
      </c>
      <c r="F621" s="1">
        <v>53.4</v>
      </c>
      <c r="G621" s="1">
        <v>51.6</v>
      </c>
      <c r="H621" s="1">
        <v>51.95</v>
      </c>
      <c r="I621" s="1">
        <v>51.95</v>
      </c>
      <c r="J621" s="1">
        <v>52.62</v>
      </c>
      <c r="K621" s="1">
        <v>55043817</v>
      </c>
      <c r="L621" s="1">
        <v>2896600187.5999999</v>
      </c>
      <c r="M621" s="1">
        <v>104181</v>
      </c>
      <c r="N621" s="3">
        <f>IF(ISERR(LN(Table1[[#This Row],[Close Price]]/I620)),"-",LN(Table1[[#This Row],[Close Price]]/I620))</f>
        <v>9.6292737339356469E-4</v>
      </c>
    </row>
    <row r="622" spans="1:14" x14ac:dyDescent="0.3">
      <c r="A622" s="1" t="s">
        <v>13</v>
      </c>
      <c r="B622" s="1" t="s">
        <v>14</v>
      </c>
      <c r="C622" s="2">
        <v>44021</v>
      </c>
      <c r="D622" s="1">
        <v>51.95</v>
      </c>
      <c r="E622" s="1">
        <v>52.5</v>
      </c>
      <c r="F622" s="1">
        <v>52.7</v>
      </c>
      <c r="G622" s="1">
        <v>51.75</v>
      </c>
      <c r="H622" s="1">
        <v>52.15</v>
      </c>
      <c r="I622" s="1">
        <v>52.15</v>
      </c>
      <c r="J622" s="1">
        <v>52.25</v>
      </c>
      <c r="K622" s="1">
        <v>23041532</v>
      </c>
      <c r="L622" s="1">
        <v>1203968001.5999999</v>
      </c>
      <c r="M622" s="1">
        <v>53631</v>
      </c>
      <c r="N622" s="3">
        <f>IF(ISERR(LN(Table1[[#This Row],[Close Price]]/I621)),"-",LN(Table1[[#This Row],[Close Price]]/I621))</f>
        <v>3.8424639015450391E-3</v>
      </c>
    </row>
    <row r="623" spans="1:14" x14ac:dyDescent="0.3">
      <c r="A623" s="1" t="s">
        <v>13</v>
      </c>
      <c r="B623" s="1" t="s">
        <v>14</v>
      </c>
      <c r="C623" s="2">
        <v>44022</v>
      </c>
      <c r="D623" s="1">
        <v>52.15</v>
      </c>
      <c r="E623" s="1">
        <v>51.5</v>
      </c>
      <c r="F623" s="1">
        <v>52.2</v>
      </c>
      <c r="G623" s="1">
        <v>50.6</v>
      </c>
      <c r="H623" s="1">
        <v>51.2</v>
      </c>
      <c r="I623" s="1">
        <v>51.15</v>
      </c>
      <c r="J623" s="1">
        <v>51.37</v>
      </c>
      <c r="K623" s="1">
        <v>28983383</v>
      </c>
      <c r="L623" s="1">
        <v>1488781802.0999999</v>
      </c>
      <c r="M623" s="1">
        <v>65058</v>
      </c>
      <c r="N623" s="3">
        <f>IF(ISERR(LN(Table1[[#This Row],[Close Price]]/I622)),"-",LN(Table1[[#This Row],[Close Price]]/I622))</f>
        <v>-1.9361689049145921E-2</v>
      </c>
    </row>
    <row r="624" spans="1:14" x14ac:dyDescent="0.3">
      <c r="A624" s="1" t="s">
        <v>13</v>
      </c>
      <c r="B624" s="1" t="s">
        <v>14</v>
      </c>
      <c r="C624" s="2">
        <v>44025</v>
      </c>
      <c r="D624" s="1">
        <v>51.15</v>
      </c>
      <c r="E624" s="1">
        <v>51.6</v>
      </c>
      <c r="F624" s="1">
        <v>52.45</v>
      </c>
      <c r="G624" s="1">
        <v>50.6</v>
      </c>
      <c r="H624" s="1">
        <v>50.9</v>
      </c>
      <c r="I624" s="1">
        <v>50.8</v>
      </c>
      <c r="J624" s="1">
        <v>51.46</v>
      </c>
      <c r="K624" s="1">
        <v>22919466</v>
      </c>
      <c r="L624" s="1">
        <v>1179324378.95</v>
      </c>
      <c r="M624" s="1">
        <v>53292</v>
      </c>
      <c r="N624" s="3">
        <f>IF(ISERR(LN(Table1[[#This Row],[Close Price]]/I623)),"-",LN(Table1[[#This Row],[Close Price]]/I623))</f>
        <v>-6.866137813199274E-3</v>
      </c>
    </row>
    <row r="625" spans="1:14" x14ac:dyDescent="0.3">
      <c r="A625" s="1" t="s">
        <v>13</v>
      </c>
      <c r="B625" s="1" t="s">
        <v>14</v>
      </c>
      <c r="C625" s="2">
        <v>44026</v>
      </c>
      <c r="D625" s="1">
        <v>50.8</v>
      </c>
      <c r="E625" s="1">
        <v>50.9</v>
      </c>
      <c r="F625" s="1">
        <v>50.9</v>
      </c>
      <c r="G625" s="1">
        <v>48.7</v>
      </c>
      <c r="H625" s="1">
        <v>50.35</v>
      </c>
      <c r="I625" s="1">
        <v>50.4</v>
      </c>
      <c r="J625" s="1">
        <v>49.57</v>
      </c>
      <c r="K625" s="1">
        <v>31559557</v>
      </c>
      <c r="L625" s="1">
        <v>1564443174.0999999</v>
      </c>
      <c r="M625" s="1">
        <v>75554</v>
      </c>
      <c r="N625" s="3">
        <f>IF(ISERR(LN(Table1[[#This Row],[Close Price]]/I624)),"-",LN(Table1[[#This Row],[Close Price]]/I624))</f>
        <v>-7.9051795071132611E-3</v>
      </c>
    </row>
    <row r="626" spans="1:14" x14ac:dyDescent="0.3">
      <c r="A626" s="1" t="s">
        <v>13</v>
      </c>
      <c r="B626" s="1" t="s">
        <v>14</v>
      </c>
      <c r="C626" s="2">
        <v>44027</v>
      </c>
      <c r="D626" s="1">
        <v>50.4</v>
      </c>
      <c r="E626" s="1">
        <v>50.4</v>
      </c>
      <c r="F626" s="1">
        <v>51</v>
      </c>
      <c r="G626" s="1">
        <v>49</v>
      </c>
      <c r="H626" s="1">
        <v>49.35</v>
      </c>
      <c r="I626" s="1">
        <v>49.3</v>
      </c>
      <c r="J626" s="1">
        <v>50.06</v>
      </c>
      <c r="K626" s="1">
        <v>26806872</v>
      </c>
      <c r="L626" s="1">
        <v>1342006467.25</v>
      </c>
      <c r="M626" s="1">
        <v>57133</v>
      </c>
      <c r="N626" s="3">
        <f>IF(ISERR(LN(Table1[[#This Row],[Close Price]]/I625)),"-",LN(Table1[[#This Row],[Close Price]]/I625))</f>
        <v>-2.2067094028678545E-2</v>
      </c>
    </row>
    <row r="627" spans="1:14" x14ac:dyDescent="0.3">
      <c r="A627" s="1" t="s">
        <v>13</v>
      </c>
      <c r="B627" s="1" t="s">
        <v>14</v>
      </c>
      <c r="C627" s="2">
        <v>44028</v>
      </c>
      <c r="D627" s="1">
        <v>49.3</v>
      </c>
      <c r="E627" s="1">
        <v>49.35</v>
      </c>
      <c r="F627" s="1">
        <v>50.5</v>
      </c>
      <c r="G627" s="1">
        <v>48.35</v>
      </c>
      <c r="H627" s="1">
        <v>50.2</v>
      </c>
      <c r="I627" s="1">
        <v>50.2</v>
      </c>
      <c r="J627" s="1">
        <v>49.45</v>
      </c>
      <c r="K627" s="1">
        <v>23238686</v>
      </c>
      <c r="L627" s="1">
        <v>1149209686.95</v>
      </c>
      <c r="M627" s="1">
        <v>49713</v>
      </c>
      <c r="N627" s="3">
        <f>IF(ISERR(LN(Table1[[#This Row],[Close Price]]/I626)),"-",LN(Table1[[#This Row],[Close Price]]/I626))</f>
        <v>1.8090945649039264E-2</v>
      </c>
    </row>
    <row r="628" spans="1:14" x14ac:dyDescent="0.3">
      <c r="A628" s="1" t="s">
        <v>13</v>
      </c>
      <c r="B628" s="1" t="s">
        <v>14</v>
      </c>
      <c r="C628" s="2">
        <v>44029</v>
      </c>
      <c r="D628" s="1">
        <v>50.2</v>
      </c>
      <c r="E628" s="1">
        <v>50.85</v>
      </c>
      <c r="F628" s="1">
        <v>52.5</v>
      </c>
      <c r="G628" s="1">
        <v>50.4</v>
      </c>
      <c r="H628" s="1">
        <v>51.9</v>
      </c>
      <c r="I628" s="1">
        <v>51.75</v>
      </c>
      <c r="J628" s="1">
        <v>51.72</v>
      </c>
      <c r="K628" s="1">
        <v>35680242</v>
      </c>
      <c r="L628" s="1">
        <v>1845312133.3</v>
      </c>
      <c r="M628" s="1">
        <v>85349</v>
      </c>
      <c r="N628" s="3">
        <f>IF(ISERR(LN(Table1[[#This Row],[Close Price]]/I627)),"-",LN(Table1[[#This Row],[Close Price]]/I627))</f>
        <v>3.0409405447794916E-2</v>
      </c>
    </row>
    <row r="629" spans="1:14" x14ac:dyDescent="0.3">
      <c r="A629" s="1" t="s">
        <v>13</v>
      </c>
      <c r="B629" s="1" t="s">
        <v>14</v>
      </c>
      <c r="C629" s="2">
        <v>44032</v>
      </c>
      <c r="D629" s="1">
        <v>51.75</v>
      </c>
      <c r="E629" s="1">
        <v>52.2</v>
      </c>
      <c r="F629" s="1">
        <v>52.8</v>
      </c>
      <c r="G629" s="1">
        <v>51.25</v>
      </c>
      <c r="H629" s="1">
        <v>51.75</v>
      </c>
      <c r="I629" s="1">
        <v>51.55</v>
      </c>
      <c r="J629" s="1">
        <v>52.01</v>
      </c>
      <c r="K629" s="1">
        <v>31412016</v>
      </c>
      <c r="L629" s="1">
        <v>1633808678.1500001</v>
      </c>
      <c r="M629" s="1">
        <v>65651</v>
      </c>
      <c r="N629" s="3">
        <f>IF(ISERR(LN(Table1[[#This Row],[Close Price]]/I628)),"-",LN(Table1[[#This Row],[Close Price]]/I628))</f>
        <v>-3.8722216825095622E-3</v>
      </c>
    </row>
    <row r="630" spans="1:14" x14ac:dyDescent="0.3">
      <c r="A630" s="1" t="s">
        <v>13</v>
      </c>
      <c r="B630" s="1" t="s">
        <v>14</v>
      </c>
      <c r="C630" s="2">
        <v>44033</v>
      </c>
      <c r="D630" s="1">
        <v>51.55</v>
      </c>
      <c r="E630" s="1">
        <v>52.05</v>
      </c>
      <c r="F630" s="1">
        <v>53.15</v>
      </c>
      <c r="G630" s="1">
        <v>51.8</v>
      </c>
      <c r="H630" s="1">
        <v>52.5</v>
      </c>
      <c r="I630" s="1">
        <v>52.45</v>
      </c>
      <c r="J630" s="1">
        <v>52.54</v>
      </c>
      <c r="K630" s="1">
        <v>35339990</v>
      </c>
      <c r="L630" s="1">
        <v>1856641911.55</v>
      </c>
      <c r="M630" s="1">
        <v>80741</v>
      </c>
      <c r="N630" s="3">
        <f>IF(ISERR(LN(Table1[[#This Row],[Close Price]]/I629)),"-",LN(Table1[[#This Row],[Close Price]]/I629))</f>
        <v>1.7308124379337406E-2</v>
      </c>
    </row>
    <row r="631" spans="1:14" x14ac:dyDescent="0.3">
      <c r="A631" s="1" t="s">
        <v>13</v>
      </c>
      <c r="B631" s="1" t="s">
        <v>14</v>
      </c>
      <c r="C631" s="2">
        <v>44034</v>
      </c>
      <c r="D631" s="1">
        <v>52.45</v>
      </c>
      <c r="E631" s="1">
        <v>52.45</v>
      </c>
      <c r="F631" s="1">
        <v>52.6</v>
      </c>
      <c r="G631" s="1">
        <v>50.9</v>
      </c>
      <c r="H631" s="1">
        <v>51.65</v>
      </c>
      <c r="I631" s="1">
        <v>51.65</v>
      </c>
      <c r="J631" s="1">
        <v>51.67</v>
      </c>
      <c r="K631" s="1">
        <v>27100529</v>
      </c>
      <c r="L631" s="1">
        <v>1400249058.2</v>
      </c>
      <c r="M631" s="1">
        <v>61657</v>
      </c>
      <c r="N631" s="3">
        <f>IF(ISERR(LN(Table1[[#This Row],[Close Price]]/I630)),"-",LN(Table1[[#This Row],[Close Price]]/I630))</f>
        <v>-1.5370139276658748E-2</v>
      </c>
    </row>
    <row r="632" spans="1:14" x14ac:dyDescent="0.3">
      <c r="A632" s="1" t="s">
        <v>13</v>
      </c>
      <c r="B632" s="1" t="s">
        <v>14</v>
      </c>
      <c r="C632" s="2">
        <v>44035</v>
      </c>
      <c r="D632" s="1">
        <v>51.65</v>
      </c>
      <c r="E632" s="1">
        <v>51.55</v>
      </c>
      <c r="F632" s="1">
        <v>52.55</v>
      </c>
      <c r="G632" s="1">
        <v>51</v>
      </c>
      <c r="H632" s="1">
        <v>52.05</v>
      </c>
      <c r="I632" s="1">
        <v>52</v>
      </c>
      <c r="J632" s="1">
        <v>52.1</v>
      </c>
      <c r="K632" s="1">
        <v>14462950</v>
      </c>
      <c r="L632" s="1">
        <v>753538945.60000002</v>
      </c>
      <c r="M632" s="1">
        <v>36142</v>
      </c>
      <c r="N632" s="3">
        <f>IF(ISERR(LN(Table1[[#This Row],[Close Price]]/I631)),"-",LN(Table1[[#This Row],[Close Price]]/I631))</f>
        <v>6.7535230157799242E-3</v>
      </c>
    </row>
    <row r="633" spans="1:14" x14ac:dyDescent="0.3">
      <c r="A633" s="1" t="s">
        <v>13</v>
      </c>
      <c r="B633" s="1" t="s">
        <v>14</v>
      </c>
      <c r="C633" s="2">
        <v>44036</v>
      </c>
      <c r="D633" s="1">
        <v>52</v>
      </c>
      <c r="E633" s="1">
        <v>51.45</v>
      </c>
      <c r="F633" s="1">
        <v>52.75</v>
      </c>
      <c r="G633" s="1">
        <v>49.9</v>
      </c>
      <c r="H633" s="1">
        <v>50.35</v>
      </c>
      <c r="I633" s="1">
        <v>50.4</v>
      </c>
      <c r="J633" s="1">
        <v>50.94</v>
      </c>
      <c r="K633" s="1">
        <v>38259641</v>
      </c>
      <c r="L633" s="1">
        <v>1949010844.4000001</v>
      </c>
      <c r="M633" s="1">
        <v>69862</v>
      </c>
      <c r="N633" s="3">
        <f>IF(ISERR(LN(Table1[[#This Row],[Close Price]]/I632)),"-",LN(Table1[[#This Row],[Close Price]]/I632))</f>
        <v>-3.1252543504104426E-2</v>
      </c>
    </row>
    <row r="634" spans="1:14" x14ac:dyDescent="0.3">
      <c r="A634" s="1" t="s">
        <v>13</v>
      </c>
      <c r="B634" s="1" t="s">
        <v>14</v>
      </c>
      <c r="C634" s="2">
        <v>44039</v>
      </c>
      <c r="D634" s="1">
        <v>50.4</v>
      </c>
      <c r="E634" s="1">
        <v>50.9</v>
      </c>
      <c r="F634" s="1">
        <v>50.9</v>
      </c>
      <c r="G634" s="1">
        <v>48.9</v>
      </c>
      <c r="H634" s="1">
        <v>49.3</v>
      </c>
      <c r="I634" s="1">
        <v>49.35</v>
      </c>
      <c r="J634" s="1">
        <v>49.56</v>
      </c>
      <c r="K634" s="1">
        <v>21555114</v>
      </c>
      <c r="L634" s="1">
        <v>1068173887.65</v>
      </c>
      <c r="M634" s="1">
        <v>49245</v>
      </c>
      <c r="N634" s="3">
        <f>IF(ISERR(LN(Table1[[#This Row],[Close Price]]/I633)),"-",LN(Table1[[#This Row],[Close Price]]/I633))</f>
        <v>-2.1053409197832267E-2</v>
      </c>
    </row>
    <row r="635" spans="1:14" x14ac:dyDescent="0.3">
      <c r="A635" s="1" t="s">
        <v>13</v>
      </c>
      <c r="B635" s="1" t="s">
        <v>14</v>
      </c>
      <c r="C635" s="2">
        <v>44040</v>
      </c>
      <c r="D635" s="1">
        <v>49.35</v>
      </c>
      <c r="E635" s="1">
        <v>49.4</v>
      </c>
      <c r="F635" s="1">
        <v>51.45</v>
      </c>
      <c r="G635" s="1">
        <v>49.3</v>
      </c>
      <c r="H635" s="1">
        <v>51.1</v>
      </c>
      <c r="I635" s="1">
        <v>51.15</v>
      </c>
      <c r="J635" s="1">
        <v>50.43</v>
      </c>
      <c r="K635" s="1">
        <v>39602562</v>
      </c>
      <c r="L635" s="1">
        <v>1997302627.95</v>
      </c>
      <c r="M635" s="1">
        <v>68696</v>
      </c>
      <c r="N635" s="3">
        <f>IF(ISERR(LN(Table1[[#This Row],[Close Price]]/I634)),"-",LN(Table1[[#This Row],[Close Price]]/I634))</f>
        <v>3.5824726518144799E-2</v>
      </c>
    </row>
    <row r="636" spans="1:14" x14ac:dyDescent="0.3">
      <c r="A636" s="1" t="s">
        <v>13</v>
      </c>
      <c r="B636" s="1" t="s">
        <v>14</v>
      </c>
      <c r="C636" s="2">
        <v>44041</v>
      </c>
      <c r="D636" s="1">
        <v>51.15</v>
      </c>
      <c r="E636" s="1">
        <v>50.9</v>
      </c>
      <c r="F636" s="1">
        <v>52</v>
      </c>
      <c r="G636" s="1">
        <v>50.65</v>
      </c>
      <c r="H636" s="1">
        <v>51.15</v>
      </c>
      <c r="I636" s="1">
        <v>51.2</v>
      </c>
      <c r="J636" s="1">
        <v>51.46</v>
      </c>
      <c r="K636" s="1">
        <v>26871077</v>
      </c>
      <c r="L636" s="1">
        <v>1382831136.25</v>
      </c>
      <c r="M636" s="1">
        <v>52114</v>
      </c>
      <c r="N636" s="3">
        <f>IF(ISERR(LN(Table1[[#This Row],[Close Price]]/I635)),"-",LN(Table1[[#This Row],[Close Price]]/I635))</f>
        <v>9.7703964782661188E-4</v>
      </c>
    </row>
    <row r="637" spans="1:14" x14ac:dyDescent="0.3">
      <c r="A637" s="1" t="s">
        <v>13</v>
      </c>
      <c r="B637" s="1" t="s">
        <v>14</v>
      </c>
      <c r="C637" s="2">
        <v>44042</v>
      </c>
      <c r="D637" s="1">
        <v>51.2</v>
      </c>
      <c r="E637" s="1">
        <v>51.25</v>
      </c>
      <c r="F637" s="1">
        <v>51.55</v>
      </c>
      <c r="G637" s="1">
        <v>49</v>
      </c>
      <c r="H637" s="1">
        <v>49.25</v>
      </c>
      <c r="I637" s="1">
        <v>49.15</v>
      </c>
      <c r="J637" s="1">
        <v>49.77</v>
      </c>
      <c r="K637" s="1">
        <v>30171102</v>
      </c>
      <c r="L637" s="1">
        <v>1501700092.95</v>
      </c>
      <c r="M637" s="1">
        <v>71236</v>
      </c>
      <c r="N637" s="3">
        <f>IF(ISERR(LN(Table1[[#This Row],[Close Price]]/I636)),"-",LN(Table1[[#This Row],[Close Price]]/I636))</f>
        <v>-4.0862685452286655E-2</v>
      </c>
    </row>
    <row r="638" spans="1:14" x14ac:dyDescent="0.3">
      <c r="A638" s="1" t="s">
        <v>13</v>
      </c>
      <c r="B638" s="1" t="s">
        <v>14</v>
      </c>
      <c r="C638" s="2">
        <v>44043</v>
      </c>
      <c r="D638" s="1">
        <v>49.15</v>
      </c>
      <c r="E638" s="1">
        <v>49.25</v>
      </c>
      <c r="F638" s="1">
        <v>49.4</v>
      </c>
      <c r="G638" s="1">
        <v>48</v>
      </c>
      <c r="H638" s="1">
        <v>48.75</v>
      </c>
      <c r="I638" s="1">
        <v>48.65</v>
      </c>
      <c r="J638" s="1">
        <v>48.54</v>
      </c>
      <c r="K638" s="1">
        <v>24647307</v>
      </c>
      <c r="L638" s="1">
        <v>1196433920.9000001</v>
      </c>
      <c r="M638" s="1">
        <v>59380</v>
      </c>
      <c r="N638" s="3">
        <f>IF(ISERR(LN(Table1[[#This Row],[Close Price]]/I637)),"-",LN(Table1[[#This Row],[Close Price]]/I637))</f>
        <v>-1.0225037961161441E-2</v>
      </c>
    </row>
    <row r="639" spans="1:14" x14ac:dyDescent="0.3">
      <c r="A639" s="1" t="s">
        <v>13</v>
      </c>
      <c r="B639" s="1" t="s">
        <v>14</v>
      </c>
      <c r="C639" s="2">
        <v>44046</v>
      </c>
      <c r="D639" s="1">
        <v>48.65</v>
      </c>
      <c r="E639" s="1">
        <v>49</v>
      </c>
      <c r="F639" s="1">
        <v>50.5</v>
      </c>
      <c r="G639" s="1">
        <v>48.65</v>
      </c>
      <c r="H639" s="1">
        <v>49.4</v>
      </c>
      <c r="I639" s="1">
        <v>49.3</v>
      </c>
      <c r="J639" s="1">
        <v>49.64</v>
      </c>
      <c r="K639" s="1">
        <v>38015990</v>
      </c>
      <c r="L639" s="1">
        <v>1887220040.4000001</v>
      </c>
      <c r="M639" s="1">
        <v>69858</v>
      </c>
      <c r="N639" s="3">
        <f>IF(ISERR(LN(Table1[[#This Row],[Close Price]]/I638)),"-",LN(Table1[[#This Row],[Close Price]]/I638))</f>
        <v>1.327227241663043E-2</v>
      </c>
    </row>
    <row r="640" spans="1:14" x14ac:dyDescent="0.3">
      <c r="A640" s="1" t="s">
        <v>13</v>
      </c>
      <c r="B640" s="1" t="s">
        <v>14</v>
      </c>
      <c r="C640" s="2">
        <v>44047</v>
      </c>
      <c r="D640" s="1">
        <v>49.3</v>
      </c>
      <c r="E640" s="1">
        <v>49.7</v>
      </c>
      <c r="F640" s="1">
        <v>50.25</v>
      </c>
      <c r="G640" s="1">
        <v>49.3</v>
      </c>
      <c r="H640" s="1">
        <v>49.6</v>
      </c>
      <c r="I640" s="1">
        <v>49.6</v>
      </c>
      <c r="J640" s="1">
        <v>49.68</v>
      </c>
      <c r="K640" s="1">
        <v>22246848</v>
      </c>
      <c r="L640" s="1">
        <v>1105220854.95</v>
      </c>
      <c r="M640" s="1">
        <v>42527</v>
      </c>
      <c r="N640" s="3">
        <f>IF(ISERR(LN(Table1[[#This Row],[Close Price]]/I639)),"-",LN(Table1[[#This Row],[Close Price]]/I639))</f>
        <v>6.066752682237362E-3</v>
      </c>
    </row>
    <row r="641" spans="1:14" x14ac:dyDescent="0.3">
      <c r="A641" s="1" t="s">
        <v>13</v>
      </c>
      <c r="B641" s="1" t="s">
        <v>14</v>
      </c>
      <c r="C641" s="2">
        <v>44048</v>
      </c>
      <c r="D641" s="1">
        <v>49.6</v>
      </c>
      <c r="E641" s="1">
        <v>49.9</v>
      </c>
      <c r="F641" s="1">
        <v>50.2</v>
      </c>
      <c r="G641" s="1">
        <v>48.85</v>
      </c>
      <c r="H641" s="1">
        <v>49.1</v>
      </c>
      <c r="I641" s="1">
        <v>49</v>
      </c>
      <c r="J641" s="1">
        <v>49.34</v>
      </c>
      <c r="K641" s="1">
        <v>31675335</v>
      </c>
      <c r="L641" s="1">
        <v>1562834882.2</v>
      </c>
      <c r="M641" s="1">
        <v>48715</v>
      </c>
      <c r="N641" s="3">
        <f>IF(ISERR(LN(Table1[[#This Row],[Close Price]]/I640)),"-",LN(Table1[[#This Row],[Close Price]]/I640))</f>
        <v>-1.2170535620255179E-2</v>
      </c>
    </row>
    <row r="642" spans="1:14" x14ac:dyDescent="0.3">
      <c r="A642" s="1" t="s">
        <v>13</v>
      </c>
      <c r="B642" s="1" t="s">
        <v>14</v>
      </c>
      <c r="C642" s="2">
        <v>44049</v>
      </c>
      <c r="D642" s="1">
        <v>49</v>
      </c>
      <c r="E642" s="1">
        <v>49.6</v>
      </c>
      <c r="F642" s="1">
        <v>49.65</v>
      </c>
      <c r="G642" s="1">
        <v>48.85</v>
      </c>
      <c r="H642" s="1">
        <v>49.25</v>
      </c>
      <c r="I642" s="1">
        <v>49.05</v>
      </c>
      <c r="J642" s="1">
        <v>49.26</v>
      </c>
      <c r="K642" s="1">
        <v>20389620</v>
      </c>
      <c r="L642" s="1">
        <v>1004306179.65</v>
      </c>
      <c r="M642" s="1">
        <v>45733</v>
      </c>
      <c r="N642" s="3">
        <f>IF(ISERR(LN(Table1[[#This Row],[Close Price]]/I641)),"-",LN(Table1[[#This Row],[Close Price]]/I641))</f>
        <v>1.0198879007453808E-3</v>
      </c>
    </row>
    <row r="643" spans="1:14" x14ac:dyDescent="0.3">
      <c r="A643" s="1" t="s">
        <v>13</v>
      </c>
      <c r="B643" s="1" t="s">
        <v>14</v>
      </c>
      <c r="C643" s="2">
        <v>44050</v>
      </c>
      <c r="D643" s="1">
        <v>49.05</v>
      </c>
      <c r="E643" s="1">
        <v>49.15</v>
      </c>
      <c r="F643" s="1">
        <v>50.4</v>
      </c>
      <c r="G643" s="1">
        <v>48.85</v>
      </c>
      <c r="H643" s="1">
        <v>49.9</v>
      </c>
      <c r="I643" s="1">
        <v>49.95</v>
      </c>
      <c r="J643" s="1">
        <v>49.75</v>
      </c>
      <c r="K643" s="1">
        <v>28802772</v>
      </c>
      <c r="L643" s="1">
        <v>1433042507</v>
      </c>
      <c r="M643" s="1">
        <v>46549</v>
      </c>
      <c r="N643" s="3">
        <f>IF(ISERR(LN(Table1[[#This Row],[Close Price]]/I642)),"-",LN(Table1[[#This Row],[Close Price]]/I642))</f>
        <v>1.8182319083190547E-2</v>
      </c>
    </row>
    <row r="644" spans="1:14" x14ac:dyDescent="0.3">
      <c r="A644" s="1" t="s">
        <v>13</v>
      </c>
      <c r="B644" s="1" t="s">
        <v>14</v>
      </c>
      <c r="C644" s="2">
        <v>44053</v>
      </c>
      <c r="D644" s="1">
        <v>49.95</v>
      </c>
      <c r="E644" s="1">
        <v>50.55</v>
      </c>
      <c r="F644" s="1">
        <v>51.85</v>
      </c>
      <c r="G644" s="1">
        <v>50.35</v>
      </c>
      <c r="H644" s="1">
        <v>51.35</v>
      </c>
      <c r="I644" s="1">
        <v>51.4</v>
      </c>
      <c r="J644" s="1">
        <v>51.38</v>
      </c>
      <c r="K644" s="1">
        <v>33052640</v>
      </c>
      <c r="L644" s="1">
        <v>1698346723.75</v>
      </c>
      <c r="M644" s="1">
        <v>59428</v>
      </c>
      <c r="N644" s="3">
        <f>IF(ISERR(LN(Table1[[#This Row],[Close Price]]/I643)),"-",LN(Table1[[#This Row],[Close Price]]/I643))</f>
        <v>2.8615667366556803E-2</v>
      </c>
    </row>
    <row r="645" spans="1:14" x14ac:dyDescent="0.3">
      <c r="A645" s="1" t="s">
        <v>13</v>
      </c>
      <c r="B645" s="1" t="s">
        <v>14</v>
      </c>
      <c r="C645" s="2">
        <v>44054</v>
      </c>
      <c r="D645" s="1">
        <v>51.4</v>
      </c>
      <c r="E645" s="1">
        <v>51.9</v>
      </c>
      <c r="F645" s="1">
        <v>52.4</v>
      </c>
      <c r="G645" s="1">
        <v>50.6</v>
      </c>
      <c r="H645" s="1">
        <v>52.35</v>
      </c>
      <c r="I645" s="1">
        <v>52.2</v>
      </c>
      <c r="J645" s="1">
        <v>51.7</v>
      </c>
      <c r="K645" s="1">
        <v>33477393</v>
      </c>
      <c r="L645" s="1">
        <v>1730769252.75</v>
      </c>
      <c r="M645" s="1">
        <v>73075</v>
      </c>
      <c r="N645" s="3">
        <f>IF(ISERR(LN(Table1[[#This Row],[Close Price]]/I644)),"-",LN(Table1[[#This Row],[Close Price]]/I644))</f>
        <v>1.5444322427473775E-2</v>
      </c>
    </row>
    <row r="646" spans="1:14" x14ac:dyDescent="0.3">
      <c r="A646" s="1" t="s">
        <v>13</v>
      </c>
      <c r="B646" s="1" t="s">
        <v>14</v>
      </c>
      <c r="C646" s="2">
        <v>44055</v>
      </c>
      <c r="D646" s="1">
        <v>52.2</v>
      </c>
      <c r="E646" s="1">
        <v>52.2</v>
      </c>
      <c r="F646" s="1">
        <v>54.1</v>
      </c>
      <c r="G646" s="1">
        <v>51.9</v>
      </c>
      <c r="H646" s="1">
        <v>54</v>
      </c>
      <c r="I646" s="1">
        <v>53.95</v>
      </c>
      <c r="J646" s="1">
        <v>53.09</v>
      </c>
      <c r="K646" s="1">
        <v>52072102</v>
      </c>
      <c r="L646" s="1">
        <v>2764295699.1999998</v>
      </c>
      <c r="M646" s="1">
        <v>123028</v>
      </c>
      <c r="N646" s="3">
        <f>IF(ISERR(LN(Table1[[#This Row],[Close Price]]/I645)),"-",LN(Table1[[#This Row],[Close Price]]/I645))</f>
        <v>3.2975196815550584E-2</v>
      </c>
    </row>
    <row r="647" spans="1:14" x14ac:dyDescent="0.3">
      <c r="A647" s="1" t="s">
        <v>13</v>
      </c>
      <c r="B647" s="1" t="s">
        <v>14</v>
      </c>
      <c r="C647" s="2">
        <v>44056</v>
      </c>
      <c r="D647" s="1">
        <v>53.95</v>
      </c>
      <c r="E647" s="1">
        <v>53</v>
      </c>
      <c r="F647" s="1">
        <v>62</v>
      </c>
      <c r="G647" s="1">
        <v>52.3</v>
      </c>
      <c r="H647" s="1">
        <v>61.75</v>
      </c>
      <c r="I647" s="1">
        <v>61.1</v>
      </c>
      <c r="J647" s="1">
        <v>58.38</v>
      </c>
      <c r="K647" s="1">
        <v>245009983</v>
      </c>
      <c r="L647" s="1">
        <v>14302781046</v>
      </c>
      <c r="M647" s="1">
        <v>424622</v>
      </c>
      <c r="N647" s="3">
        <f>IF(ISERR(LN(Table1[[#This Row],[Close Price]]/I646)),"-",LN(Table1[[#This Row],[Close Price]]/I646))</f>
        <v>0.12445417447340586</v>
      </c>
    </row>
    <row r="648" spans="1:14" x14ac:dyDescent="0.3">
      <c r="A648" s="1" t="s">
        <v>13</v>
      </c>
      <c r="B648" s="1" t="s">
        <v>14</v>
      </c>
      <c r="C648" s="2">
        <v>44057</v>
      </c>
      <c r="D648" s="1">
        <v>61.1</v>
      </c>
      <c r="E648" s="1">
        <v>62</v>
      </c>
      <c r="F648" s="1">
        <v>65.400000000000006</v>
      </c>
      <c r="G648" s="1">
        <v>60.25</v>
      </c>
      <c r="H648" s="1">
        <v>61.4</v>
      </c>
      <c r="I648" s="1">
        <v>61.6</v>
      </c>
      <c r="J648" s="1">
        <v>62.92</v>
      </c>
      <c r="K648" s="1">
        <v>163242546</v>
      </c>
      <c r="L648" s="1">
        <v>10271996997.950001</v>
      </c>
      <c r="M648" s="1">
        <v>347667</v>
      </c>
      <c r="N648" s="3">
        <f>IF(ISERR(LN(Table1[[#This Row],[Close Price]]/I647)),"-",LN(Table1[[#This Row],[Close Price]]/I647))</f>
        <v>8.1500043619244077E-3</v>
      </c>
    </row>
    <row r="649" spans="1:14" x14ac:dyDescent="0.3">
      <c r="A649" s="1" t="s">
        <v>13</v>
      </c>
      <c r="B649" s="1" t="s">
        <v>14</v>
      </c>
      <c r="C649" s="2">
        <v>44060</v>
      </c>
      <c r="D649" s="1">
        <v>61.6</v>
      </c>
      <c r="E649" s="1">
        <v>62.5</v>
      </c>
      <c r="F649" s="1">
        <v>64.5</v>
      </c>
      <c r="G649" s="1">
        <v>60.15</v>
      </c>
      <c r="H649" s="1">
        <v>62.7</v>
      </c>
      <c r="I649" s="1">
        <v>62.7</v>
      </c>
      <c r="J649" s="1">
        <v>62.57</v>
      </c>
      <c r="K649" s="1">
        <v>70338229</v>
      </c>
      <c r="L649" s="1">
        <v>4400918806.6000004</v>
      </c>
      <c r="M649" s="1">
        <v>168097</v>
      </c>
      <c r="N649" s="3">
        <f>IF(ISERR(LN(Table1[[#This Row],[Close Price]]/I648)),"-",LN(Table1[[#This Row],[Close Price]]/I648))</f>
        <v>1.7699577099400857E-2</v>
      </c>
    </row>
    <row r="650" spans="1:14" x14ac:dyDescent="0.3">
      <c r="A650" s="1" t="s">
        <v>13</v>
      </c>
      <c r="B650" s="1" t="s">
        <v>14</v>
      </c>
      <c r="C650" s="2">
        <v>44061</v>
      </c>
      <c r="D650" s="1">
        <v>62.7</v>
      </c>
      <c r="E650" s="1">
        <v>63</v>
      </c>
      <c r="F650" s="1">
        <v>68.95</v>
      </c>
      <c r="G650" s="1">
        <v>63</v>
      </c>
      <c r="H650" s="1">
        <v>68.95</v>
      </c>
      <c r="I650" s="1">
        <v>68.5</v>
      </c>
      <c r="J650" s="1">
        <v>66.650000000000006</v>
      </c>
      <c r="K650" s="1">
        <v>102255081</v>
      </c>
      <c r="L650" s="1">
        <v>6815805978.0500002</v>
      </c>
      <c r="M650" s="1">
        <v>231487</v>
      </c>
      <c r="N650" s="3">
        <f>IF(ISERR(LN(Table1[[#This Row],[Close Price]]/I649)),"-",LN(Table1[[#This Row],[Close Price]]/I649))</f>
        <v>8.8472297629304558E-2</v>
      </c>
    </row>
    <row r="651" spans="1:14" x14ac:dyDescent="0.3">
      <c r="A651" s="1" t="s">
        <v>13</v>
      </c>
      <c r="B651" s="1" t="s">
        <v>14</v>
      </c>
      <c r="C651" s="2">
        <v>44062</v>
      </c>
      <c r="D651" s="1">
        <v>68.5</v>
      </c>
      <c r="E651" s="1">
        <v>69.349999999999994</v>
      </c>
      <c r="F651" s="1">
        <v>71.2</v>
      </c>
      <c r="G651" s="1">
        <v>67.150000000000006</v>
      </c>
      <c r="H651" s="1">
        <v>69.45</v>
      </c>
      <c r="I651" s="1">
        <v>69.25</v>
      </c>
      <c r="J651" s="1">
        <v>69.459999999999994</v>
      </c>
      <c r="K651" s="1">
        <v>139376023</v>
      </c>
      <c r="L651" s="1">
        <v>9681001264.0499992</v>
      </c>
      <c r="M651" s="1">
        <v>276244</v>
      </c>
      <c r="N651" s="3">
        <f>IF(ISERR(LN(Table1[[#This Row],[Close Price]]/I650)),"-",LN(Table1[[#This Row],[Close Price]]/I650))</f>
        <v>1.0889399799268317E-2</v>
      </c>
    </row>
    <row r="652" spans="1:14" x14ac:dyDescent="0.3">
      <c r="A652" s="1" t="s">
        <v>13</v>
      </c>
      <c r="B652" s="1" t="s">
        <v>14</v>
      </c>
      <c r="C652" s="2">
        <v>44063</v>
      </c>
      <c r="D652" s="1">
        <v>69.25</v>
      </c>
      <c r="E652" s="1">
        <v>68.099999999999994</v>
      </c>
      <c r="F652" s="1">
        <v>72.150000000000006</v>
      </c>
      <c r="G652" s="1">
        <v>67.349999999999994</v>
      </c>
      <c r="H652" s="1">
        <v>71.25</v>
      </c>
      <c r="I652" s="1">
        <v>71.3</v>
      </c>
      <c r="J652" s="1">
        <v>70.819999999999993</v>
      </c>
      <c r="K652" s="1">
        <v>85934818</v>
      </c>
      <c r="L652" s="1">
        <v>6085909397.0500002</v>
      </c>
      <c r="M652" s="1">
        <v>176874</v>
      </c>
      <c r="N652" s="3">
        <f>IF(ISERR(LN(Table1[[#This Row],[Close Price]]/I651)),"-",LN(Table1[[#This Row],[Close Price]]/I651))</f>
        <v>2.9173182352802349E-2</v>
      </c>
    </row>
    <row r="653" spans="1:14" x14ac:dyDescent="0.3">
      <c r="A653" s="1" t="s">
        <v>13</v>
      </c>
      <c r="B653" s="1" t="s">
        <v>14</v>
      </c>
      <c r="C653" s="2">
        <v>44064</v>
      </c>
      <c r="D653" s="1">
        <v>71.3</v>
      </c>
      <c r="E653" s="1">
        <v>71.95</v>
      </c>
      <c r="F653" s="1">
        <v>72.55</v>
      </c>
      <c r="G653" s="1">
        <v>68.900000000000006</v>
      </c>
      <c r="H653" s="1">
        <v>69.099999999999994</v>
      </c>
      <c r="I653" s="1">
        <v>69.349999999999994</v>
      </c>
      <c r="J653" s="1">
        <v>70.62</v>
      </c>
      <c r="K653" s="1">
        <v>50663132</v>
      </c>
      <c r="L653" s="1">
        <v>3578065348.3499999</v>
      </c>
      <c r="M653" s="1">
        <v>123532</v>
      </c>
      <c r="N653" s="3">
        <f>IF(ISERR(LN(Table1[[#This Row],[Close Price]]/I652)),"-",LN(Table1[[#This Row],[Close Price]]/I652))</f>
        <v>-2.7730180659409756E-2</v>
      </c>
    </row>
    <row r="654" spans="1:14" x14ac:dyDescent="0.3">
      <c r="A654" s="1" t="s">
        <v>13</v>
      </c>
      <c r="B654" s="1" t="s">
        <v>14</v>
      </c>
      <c r="C654" s="2">
        <v>44067</v>
      </c>
      <c r="D654" s="1">
        <v>69.349999999999994</v>
      </c>
      <c r="E654" s="1">
        <v>69.349999999999994</v>
      </c>
      <c r="F654" s="1">
        <v>69.900000000000006</v>
      </c>
      <c r="G654" s="1">
        <v>67.8</v>
      </c>
      <c r="H654" s="1">
        <v>68.5</v>
      </c>
      <c r="I654" s="1">
        <v>68.400000000000006</v>
      </c>
      <c r="J654" s="1">
        <v>68.489999999999995</v>
      </c>
      <c r="K654" s="1">
        <v>35477100</v>
      </c>
      <c r="L654" s="1">
        <v>2429941923.5500002</v>
      </c>
      <c r="M654" s="1">
        <v>78583</v>
      </c>
      <c r="N654" s="3">
        <f>IF(ISERR(LN(Table1[[#This Row],[Close Price]]/I653)),"-",LN(Table1[[#This Row],[Close Price]]/I653))</f>
        <v>-1.3793322132335648E-2</v>
      </c>
    </row>
    <row r="655" spans="1:14" x14ac:dyDescent="0.3">
      <c r="A655" s="1" t="s">
        <v>13</v>
      </c>
      <c r="B655" s="1" t="s">
        <v>14</v>
      </c>
      <c r="C655" s="2">
        <v>44068</v>
      </c>
      <c r="D655" s="1">
        <v>68.400000000000006</v>
      </c>
      <c r="E655" s="1">
        <v>69.25</v>
      </c>
      <c r="F655" s="1">
        <v>70.3</v>
      </c>
      <c r="G655" s="1">
        <v>68.2</v>
      </c>
      <c r="H655" s="1">
        <v>70.05</v>
      </c>
      <c r="I655" s="1">
        <v>69.95</v>
      </c>
      <c r="J655" s="1">
        <v>69.61</v>
      </c>
      <c r="K655" s="1">
        <v>37519574</v>
      </c>
      <c r="L655" s="1">
        <v>2611664447.4000001</v>
      </c>
      <c r="M655" s="1">
        <v>81642</v>
      </c>
      <c r="N655" s="3">
        <f>IF(ISERR(LN(Table1[[#This Row],[Close Price]]/I654)),"-",LN(Table1[[#This Row],[Close Price]]/I654))</f>
        <v>2.2407876482985381E-2</v>
      </c>
    </row>
    <row r="656" spans="1:14" x14ac:dyDescent="0.3">
      <c r="A656" s="1" t="s">
        <v>13</v>
      </c>
      <c r="B656" s="1" t="s">
        <v>14</v>
      </c>
      <c r="C656" s="2">
        <v>44069</v>
      </c>
      <c r="D656" s="1">
        <v>69.95</v>
      </c>
      <c r="E656" s="1">
        <v>70.599999999999994</v>
      </c>
      <c r="F656" s="1">
        <v>71.45</v>
      </c>
      <c r="G656" s="1">
        <v>70</v>
      </c>
      <c r="H656" s="1">
        <v>71.05</v>
      </c>
      <c r="I656" s="1">
        <v>71.05</v>
      </c>
      <c r="J656" s="1">
        <v>70.81</v>
      </c>
      <c r="K656" s="1">
        <v>28158891</v>
      </c>
      <c r="L656" s="1">
        <v>1993925565.4000001</v>
      </c>
      <c r="M656" s="1">
        <v>64614</v>
      </c>
      <c r="N656" s="3">
        <f>IF(ISERR(LN(Table1[[#This Row],[Close Price]]/I655)),"-",LN(Table1[[#This Row],[Close Price]]/I655))</f>
        <v>1.5603153431619304E-2</v>
      </c>
    </row>
    <row r="657" spans="1:14" x14ac:dyDescent="0.3">
      <c r="A657" s="1" t="s">
        <v>13</v>
      </c>
      <c r="B657" s="1" t="s">
        <v>14</v>
      </c>
      <c r="C657" s="2">
        <v>44070</v>
      </c>
      <c r="D657" s="1">
        <v>71.05</v>
      </c>
      <c r="E657" s="1">
        <v>71.45</v>
      </c>
      <c r="F657" s="1">
        <v>73.599999999999994</v>
      </c>
      <c r="G657" s="1">
        <v>71.2</v>
      </c>
      <c r="H657" s="1">
        <v>72.55</v>
      </c>
      <c r="I657" s="1">
        <v>72.5</v>
      </c>
      <c r="J657" s="1">
        <v>72.72</v>
      </c>
      <c r="K657" s="1">
        <v>43223467</v>
      </c>
      <c r="L657" s="1">
        <v>3143325388.8000002</v>
      </c>
      <c r="M657" s="1">
        <v>103432</v>
      </c>
      <c r="N657" s="3">
        <f>IF(ISERR(LN(Table1[[#This Row],[Close Price]]/I656)),"-",LN(Table1[[#This Row],[Close Price]]/I656))</f>
        <v>2.0202707317519469E-2</v>
      </c>
    </row>
    <row r="658" spans="1:14" x14ac:dyDescent="0.3">
      <c r="A658" s="1" t="s">
        <v>13</v>
      </c>
      <c r="B658" s="1" t="s">
        <v>14</v>
      </c>
      <c r="C658" s="2">
        <v>44071</v>
      </c>
      <c r="D658" s="1">
        <v>72.5</v>
      </c>
      <c r="E658" s="1">
        <v>72.55</v>
      </c>
      <c r="F658" s="1">
        <v>73.3</v>
      </c>
      <c r="G658" s="1">
        <v>70.2</v>
      </c>
      <c r="H658" s="1">
        <v>70.650000000000006</v>
      </c>
      <c r="I658" s="1">
        <v>70.5</v>
      </c>
      <c r="J658" s="1">
        <v>71.3</v>
      </c>
      <c r="K658" s="1">
        <v>38402100</v>
      </c>
      <c r="L658" s="1">
        <v>2738246914.8000002</v>
      </c>
      <c r="M658" s="1">
        <v>87253</v>
      </c>
      <c r="N658" s="3">
        <f>IF(ISERR(LN(Table1[[#This Row],[Close Price]]/I657)),"-",LN(Table1[[#This Row],[Close Price]]/I657))</f>
        <v>-2.797385204240618E-2</v>
      </c>
    </row>
    <row r="659" spans="1:14" x14ac:dyDescent="0.3">
      <c r="A659" s="1" t="s">
        <v>13</v>
      </c>
      <c r="B659" s="1" t="s">
        <v>14</v>
      </c>
      <c r="C659" s="2">
        <v>44074</v>
      </c>
      <c r="D659" s="1">
        <v>70.5</v>
      </c>
      <c r="E659" s="1">
        <v>71</v>
      </c>
      <c r="F659" s="1">
        <v>71.55</v>
      </c>
      <c r="G659" s="1">
        <v>67</v>
      </c>
      <c r="H659" s="1">
        <v>67.900000000000006</v>
      </c>
      <c r="I659" s="1">
        <v>67.650000000000006</v>
      </c>
      <c r="J659" s="1">
        <v>68.77</v>
      </c>
      <c r="K659" s="1">
        <v>45222862</v>
      </c>
      <c r="L659" s="1">
        <v>3110173349</v>
      </c>
      <c r="M659" s="1">
        <v>107995</v>
      </c>
      <c r="N659" s="3">
        <f>IF(ISERR(LN(Table1[[#This Row],[Close Price]]/I658)),"-",LN(Table1[[#This Row],[Close Price]]/I658))</f>
        <v>-4.126535520142581E-2</v>
      </c>
    </row>
    <row r="660" spans="1:14" x14ac:dyDescent="0.3">
      <c r="A660" s="1" t="s">
        <v>13</v>
      </c>
      <c r="B660" s="1" t="s">
        <v>14</v>
      </c>
      <c r="C660" s="2">
        <v>44075</v>
      </c>
      <c r="D660" s="1">
        <v>67.650000000000006</v>
      </c>
      <c r="E660" s="1">
        <v>67.900000000000006</v>
      </c>
      <c r="F660" s="1">
        <v>69.75</v>
      </c>
      <c r="G660" s="1">
        <v>66.150000000000006</v>
      </c>
      <c r="H660" s="1">
        <v>69.150000000000006</v>
      </c>
      <c r="I660" s="1">
        <v>68.8</v>
      </c>
      <c r="J660" s="1">
        <v>68.09</v>
      </c>
      <c r="K660" s="1">
        <v>38622195</v>
      </c>
      <c r="L660" s="1">
        <v>2629688245.5</v>
      </c>
      <c r="M660" s="1">
        <v>85052</v>
      </c>
      <c r="N660" s="3">
        <f>IF(ISERR(LN(Table1[[#This Row],[Close Price]]/I659)),"-",LN(Table1[[#This Row],[Close Price]]/I659))</f>
        <v>1.6856390322500792E-2</v>
      </c>
    </row>
    <row r="661" spans="1:14" x14ac:dyDescent="0.3">
      <c r="A661" s="1" t="s">
        <v>13</v>
      </c>
      <c r="B661" s="1" t="s">
        <v>14</v>
      </c>
      <c r="C661" s="2">
        <v>44076</v>
      </c>
      <c r="D661" s="1">
        <v>68.8</v>
      </c>
      <c r="E661" s="1">
        <v>69.5</v>
      </c>
      <c r="F661" s="1">
        <v>69.5</v>
      </c>
      <c r="G661" s="1">
        <v>67.55</v>
      </c>
      <c r="H661" s="1">
        <v>68.75</v>
      </c>
      <c r="I661" s="1">
        <v>68.45</v>
      </c>
      <c r="J661" s="1">
        <v>68.36</v>
      </c>
      <c r="K661" s="1">
        <v>22929571</v>
      </c>
      <c r="L661" s="1">
        <v>1567450585.0999999</v>
      </c>
      <c r="M661" s="1">
        <v>44605</v>
      </c>
      <c r="N661" s="3">
        <f>IF(ISERR(LN(Table1[[#This Row],[Close Price]]/I660)),"-",LN(Table1[[#This Row],[Close Price]]/I660))</f>
        <v>-5.100193204840035E-3</v>
      </c>
    </row>
    <row r="662" spans="1:14" x14ac:dyDescent="0.3">
      <c r="A662" s="1" t="s">
        <v>13</v>
      </c>
      <c r="B662" s="1" t="s">
        <v>14</v>
      </c>
      <c r="C662" s="2">
        <v>44077</v>
      </c>
      <c r="D662" s="1">
        <v>68.45</v>
      </c>
      <c r="E662" s="1">
        <v>69.25</v>
      </c>
      <c r="F662" s="1">
        <v>70.5</v>
      </c>
      <c r="G662" s="1">
        <v>68.75</v>
      </c>
      <c r="H662" s="1">
        <v>69.3</v>
      </c>
      <c r="I662" s="1">
        <v>69.5</v>
      </c>
      <c r="J662" s="1">
        <v>69.52</v>
      </c>
      <c r="K662" s="1">
        <v>26397674</v>
      </c>
      <c r="L662" s="1">
        <v>1835190495.8499999</v>
      </c>
      <c r="M662" s="1">
        <v>63719</v>
      </c>
      <c r="N662" s="3">
        <f>IF(ISERR(LN(Table1[[#This Row],[Close Price]]/I661)),"-",LN(Table1[[#This Row],[Close Price]]/I661))</f>
        <v>1.5223200836288463E-2</v>
      </c>
    </row>
    <row r="663" spans="1:14" x14ac:dyDescent="0.3">
      <c r="A663" s="1" t="s">
        <v>13</v>
      </c>
      <c r="B663" s="1" t="s">
        <v>14</v>
      </c>
      <c r="C663" s="2">
        <v>44078</v>
      </c>
      <c r="D663" s="1">
        <v>69.5</v>
      </c>
      <c r="E663" s="1">
        <v>68.2</v>
      </c>
      <c r="F663" s="1">
        <v>72.599999999999994</v>
      </c>
      <c r="G663" s="1">
        <v>67.349999999999994</v>
      </c>
      <c r="H663" s="1">
        <v>70</v>
      </c>
      <c r="I663" s="1">
        <v>69.8</v>
      </c>
      <c r="J663" s="1">
        <v>70.45</v>
      </c>
      <c r="K663" s="1">
        <v>68924946</v>
      </c>
      <c r="L663" s="1">
        <v>4855666230.6000004</v>
      </c>
      <c r="M663" s="1">
        <v>139632</v>
      </c>
      <c r="N663" s="3">
        <f>IF(ISERR(LN(Table1[[#This Row],[Close Price]]/I662)),"-",LN(Table1[[#This Row],[Close Price]]/I662))</f>
        <v>4.30725719758027E-3</v>
      </c>
    </row>
    <row r="664" spans="1:14" x14ac:dyDescent="0.3">
      <c r="A664" s="1" t="s">
        <v>13</v>
      </c>
      <c r="B664" s="1" t="s">
        <v>14</v>
      </c>
      <c r="C664" s="2">
        <v>44081</v>
      </c>
      <c r="D664" s="1">
        <v>69.8</v>
      </c>
      <c r="E664" s="1">
        <v>70.5</v>
      </c>
      <c r="F664" s="1">
        <v>71.650000000000006</v>
      </c>
      <c r="G664" s="1">
        <v>68.55</v>
      </c>
      <c r="H664" s="1">
        <v>69.900000000000006</v>
      </c>
      <c r="I664" s="1">
        <v>69.55</v>
      </c>
      <c r="J664" s="1">
        <v>69.62</v>
      </c>
      <c r="K664" s="1">
        <v>37445786</v>
      </c>
      <c r="L664" s="1">
        <v>2606875058.25</v>
      </c>
      <c r="M664" s="1">
        <v>78254</v>
      </c>
      <c r="N664" s="3">
        <f>IF(ISERR(LN(Table1[[#This Row],[Close Price]]/I663)),"-",LN(Table1[[#This Row],[Close Price]]/I663))</f>
        <v>-3.5880913988749212E-3</v>
      </c>
    </row>
    <row r="665" spans="1:14" x14ac:dyDescent="0.3">
      <c r="A665" s="1" t="s">
        <v>13</v>
      </c>
      <c r="B665" s="1" t="s">
        <v>14</v>
      </c>
      <c r="C665" s="2">
        <v>44082</v>
      </c>
      <c r="D665" s="1">
        <v>69.55</v>
      </c>
      <c r="E665" s="1">
        <v>70</v>
      </c>
      <c r="F665" s="1">
        <v>70</v>
      </c>
      <c r="G665" s="1">
        <v>67.099999999999994</v>
      </c>
      <c r="H665" s="1">
        <v>67.45</v>
      </c>
      <c r="I665" s="1">
        <v>67.55</v>
      </c>
      <c r="J665" s="1">
        <v>68.540000000000006</v>
      </c>
      <c r="K665" s="1">
        <v>20281775</v>
      </c>
      <c r="L665" s="1">
        <v>1390186815.25</v>
      </c>
      <c r="M665" s="1">
        <v>45664</v>
      </c>
      <c r="N665" s="3">
        <f>IF(ISERR(LN(Table1[[#This Row],[Close Price]]/I664)),"-",LN(Table1[[#This Row],[Close Price]]/I664))</f>
        <v>-2.9177853963244075E-2</v>
      </c>
    </row>
    <row r="666" spans="1:14" x14ac:dyDescent="0.3">
      <c r="A666" s="1" t="s">
        <v>13</v>
      </c>
      <c r="B666" s="1" t="s">
        <v>14</v>
      </c>
      <c r="C666" s="2">
        <v>44083</v>
      </c>
      <c r="D666" s="1">
        <v>67.55</v>
      </c>
      <c r="E666" s="1">
        <v>66.8</v>
      </c>
      <c r="F666" s="1">
        <v>67.45</v>
      </c>
      <c r="G666" s="1">
        <v>64.150000000000006</v>
      </c>
      <c r="H666" s="1">
        <v>66.900000000000006</v>
      </c>
      <c r="I666" s="1">
        <v>66.95</v>
      </c>
      <c r="J666" s="1">
        <v>65.55</v>
      </c>
      <c r="K666" s="1">
        <v>35959629</v>
      </c>
      <c r="L666" s="1">
        <v>2357165440.3000002</v>
      </c>
      <c r="M666" s="1">
        <v>85447</v>
      </c>
      <c r="N666" s="3">
        <f>IF(ISERR(LN(Table1[[#This Row],[Close Price]]/I665)),"-",LN(Table1[[#This Row],[Close Price]]/I665))</f>
        <v>-8.9219922690262216E-3</v>
      </c>
    </row>
    <row r="667" spans="1:14" x14ac:dyDescent="0.3">
      <c r="A667" s="1" t="s">
        <v>13</v>
      </c>
      <c r="B667" s="1" t="s">
        <v>14</v>
      </c>
      <c r="C667" s="2">
        <v>44084</v>
      </c>
      <c r="D667" s="1">
        <v>66.95</v>
      </c>
      <c r="E667" s="1">
        <v>67.5</v>
      </c>
      <c r="F667" s="1">
        <v>68.400000000000006</v>
      </c>
      <c r="G667" s="1">
        <v>65.349999999999994</v>
      </c>
      <c r="H667" s="1">
        <v>67.7</v>
      </c>
      <c r="I667" s="1">
        <v>67.75</v>
      </c>
      <c r="J667" s="1">
        <v>66.94</v>
      </c>
      <c r="K667" s="1">
        <v>30628662</v>
      </c>
      <c r="L667" s="1">
        <v>2050181622.8499999</v>
      </c>
      <c r="M667" s="1">
        <v>69110</v>
      </c>
      <c r="N667" s="3">
        <f>IF(ISERR(LN(Table1[[#This Row],[Close Price]]/I666)),"-",LN(Table1[[#This Row],[Close Price]]/I666))</f>
        <v>1.1878387622628814E-2</v>
      </c>
    </row>
    <row r="668" spans="1:14" x14ac:dyDescent="0.3">
      <c r="A668" s="1" t="s">
        <v>13</v>
      </c>
      <c r="B668" s="1" t="s">
        <v>14</v>
      </c>
      <c r="C668" s="2">
        <v>44085</v>
      </c>
      <c r="D668" s="1">
        <v>67.75</v>
      </c>
      <c r="E668" s="1">
        <v>67.75</v>
      </c>
      <c r="F668" s="1">
        <v>69.2</v>
      </c>
      <c r="G668" s="1">
        <v>66.8</v>
      </c>
      <c r="H668" s="1">
        <v>68.2</v>
      </c>
      <c r="I668" s="1">
        <v>68.150000000000006</v>
      </c>
      <c r="J668" s="1">
        <v>68.040000000000006</v>
      </c>
      <c r="K668" s="1">
        <v>28563979</v>
      </c>
      <c r="L668" s="1">
        <v>1943434047.25</v>
      </c>
      <c r="M668" s="1">
        <v>58585</v>
      </c>
      <c r="N668" s="3">
        <f>IF(ISERR(LN(Table1[[#This Row],[Close Price]]/I667)),"-",LN(Table1[[#This Row],[Close Price]]/I667))</f>
        <v>5.8866983827314803E-3</v>
      </c>
    </row>
    <row r="669" spans="1:14" x14ac:dyDescent="0.3">
      <c r="A669" s="1" t="s">
        <v>13</v>
      </c>
      <c r="B669" s="1" t="s">
        <v>14</v>
      </c>
      <c r="C669" s="2">
        <v>44088</v>
      </c>
      <c r="D669" s="1">
        <v>68.150000000000006</v>
      </c>
      <c r="E669" s="1">
        <v>69.5</v>
      </c>
      <c r="F669" s="1">
        <v>75.45</v>
      </c>
      <c r="G669" s="1">
        <v>69.099999999999994</v>
      </c>
      <c r="H669" s="1">
        <v>74.849999999999994</v>
      </c>
      <c r="I669" s="1">
        <v>74.8</v>
      </c>
      <c r="J669" s="1">
        <v>73.239999999999995</v>
      </c>
      <c r="K669" s="1">
        <v>91862696</v>
      </c>
      <c r="L669" s="1">
        <v>6727748813.9499998</v>
      </c>
      <c r="M669" s="1">
        <v>191166</v>
      </c>
      <c r="N669" s="3">
        <f>IF(ISERR(LN(Table1[[#This Row],[Close Price]]/I668)),"-",LN(Table1[[#This Row],[Close Price]]/I668))</f>
        <v>9.3106726837889814E-2</v>
      </c>
    </row>
    <row r="670" spans="1:14" x14ac:dyDescent="0.3">
      <c r="A670" s="1" t="s">
        <v>13</v>
      </c>
      <c r="B670" s="1" t="s">
        <v>14</v>
      </c>
      <c r="C670" s="2">
        <v>44089</v>
      </c>
      <c r="D670" s="1">
        <v>74.8</v>
      </c>
      <c r="E670" s="1">
        <v>75.05</v>
      </c>
      <c r="F670" s="1">
        <v>78.5</v>
      </c>
      <c r="G670" s="1">
        <v>73.900000000000006</v>
      </c>
      <c r="H670" s="1">
        <v>77.650000000000006</v>
      </c>
      <c r="I670" s="1">
        <v>77.849999999999994</v>
      </c>
      <c r="J670" s="1">
        <v>75.86</v>
      </c>
      <c r="K670" s="1">
        <v>77844490</v>
      </c>
      <c r="L670" s="1">
        <v>5905255222.8999996</v>
      </c>
      <c r="M670" s="1">
        <v>174008</v>
      </c>
      <c r="N670" s="3">
        <f>IF(ISERR(LN(Table1[[#This Row],[Close Price]]/I669)),"-",LN(Table1[[#This Row],[Close Price]]/I669))</f>
        <v>3.9966013299575776E-2</v>
      </c>
    </row>
    <row r="671" spans="1:14" x14ac:dyDescent="0.3">
      <c r="A671" s="1" t="s">
        <v>13</v>
      </c>
      <c r="B671" s="1" t="s">
        <v>14</v>
      </c>
      <c r="C671" s="2">
        <v>44090</v>
      </c>
      <c r="D671" s="1">
        <v>77.849999999999994</v>
      </c>
      <c r="E671" s="1">
        <v>77.5</v>
      </c>
      <c r="F671" s="1">
        <v>80.400000000000006</v>
      </c>
      <c r="G671" s="1">
        <v>76.45</v>
      </c>
      <c r="H671" s="1">
        <v>78.55</v>
      </c>
      <c r="I671" s="1">
        <v>78.900000000000006</v>
      </c>
      <c r="J671" s="1">
        <v>78.86</v>
      </c>
      <c r="K671" s="1">
        <v>68301183</v>
      </c>
      <c r="L671" s="1">
        <v>5386019411.5500002</v>
      </c>
      <c r="M671" s="1">
        <v>150422</v>
      </c>
      <c r="N671" s="3">
        <f>IF(ISERR(LN(Table1[[#This Row],[Close Price]]/I670)),"-",LN(Table1[[#This Row],[Close Price]]/I670))</f>
        <v>1.3397329571821343E-2</v>
      </c>
    </row>
    <row r="672" spans="1:14" x14ac:dyDescent="0.3">
      <c r="A672" s="1" t="s">
        <v>13</v>
      </c>
      <c r="B672" s="1" t="s">
        <v>14</v>
      </c>
      <c r="C672" s="2">
        <v>44091</v>
      </c>
      <c r="D672" s="1">
        <v>78.900000000000006</v>
      </c>
      <c r="E672" s="1">
        <v>77.75</v>
      </c>
      <c r="F672" s="1">
        <v>79.2</v>
      </c>
      <c r="G672" s="1">
        <v>77.099999999999994</v>
      </c>
      <c r="H672" s="1">
        <v>78.05</v>
      </c>
      <c r="I672" s="1">
        <v>78.3</v>
      </c>
      <c r="J672" s="1">
        <v>78.08</v>
      </c>
      <c r="K672" s="1">
        <v>37031375</v>
      </c>
      <c r="L672" s="1">
        <v>2891284463.5999999</v>
      </c>
      <c r="M672" s="1">
        <v>93787</v>
      </c>
      <c r="N672" s="3">
        <f>IF(ISERR(LN(Table1[[#This Row],[Close Price]]/I671)),"-",LN(Table1[[#This Row],[Close Price]]/I671))</f>
        <v>-7.6336248550712069E-3</v>
      </c>
    </row>
    <row r="673" spans="1:14" x14ac:dyDescent="0.3">
      <c r="A673" s="1" t="s">
        <v>13</v>
      </c>
      <c r="B673" s="1" t="s">
        <v>14</v>
      </c>
      <c r="C673" s="2">
        <v>44092</v>
      </c>
      <c r="D673" s="1">
        <v>78.3</v>
      </c>
      <c r="E673" s="1">
        <v>79.2</v>
      </c>
      <c r="F673" s="1">
        <v>83.4</v>
      </c>
      <c r="G673" s="1">
        <v>78.650000000000006</v>
      </c>
      <c r="H673" s="1">
        <v>79.75</v>
      </c>
      <c r="I673" s="1">
        <v>79.7</v>
      </c>
      <c r="J673" s="1">
        <v>81.06</v>
      </c>
      <c r="K673" s="1">
        <v>78661749</v>
      </c>
      <c r="L673" s="1">
        <v>6376055611</v>
      </c>
      <c r="M673" s="1">
        <v>181091</v>
      </c>
      <c r="N673" s="3">
        <f>IF(ISERR(LN(Table1[[#This Row],[Close Price]]/I672)),"-",LN(Table1[[#This Row],[Close Price]]/I672))</f>
        <v>1.772198279941194E-2</v>
      </c>
    </row>
    <row r="674" spans="1:14" x14ac:dyDescent="0.3">
      <c r="A674" s="1" t="s">
        <v>13</v>
      </c>
      <c r="B674" s="1" t="s">
        <v>14</v>
      </c>
      <c r="C674" s="2">
        <v>44095</v>
      </c>
      <c r="D674" s="1">
        <v>79.7</v>
      </c>
      <c r="E674" s="1">
        <v>80.099999999999994</v>
      </c>
      <c r="F674" s="1">
        <v>80.95</v>
      </c>
      <c r="G674" s="1">
        <v>73.7</v>
      </c>
      <c r="H674" s="1">
        <v>74.599999999999994</v>
      </c>
      <c r="I674" s="1">
        <v>74.599999999999994</v>
      </c>
      <c r="J674" s="1">
        <v>77.75</v>
      </c>
      <c r="K674" s="1">
        <v>58238202</v>
      </c>
      <c r="L674" s="1">
        <v>4527739393.5</v>
      </c>
      <c r="M674" s="1">
        <v>147533</v>
      </c>
      <c r="N674" s="3">
        <f>IF(ISERR(LN(Table1[[#This Row],[Close Price]]/I673)),"-",LN(Table1[[#This Row],[Close Price]]/I673))</f>
        <v>-6.6129078586454323E-2</v>
      </c>
    </row>
    <row r="675" spans="1:14" x14ac:dyDescent="0.3">
      <c r="A675" s="1" t="s">
        <v>13</v>
      </c>
      <c r="B675" s="1" t="s">
        <v>14</v>
      </c>
      <c r="C675" s="2">
        <v>44096</v>
      </c>
      <c r="D675" s="1">
        <v>74.599999999999994</v>
      </c>
      <c r="E675" s="1">
        <v>74.599999999999994</v>
      </c>
      <c r="F675" s="1">
        <v>76.349999999999994</v>
      </c>
      <c r="G675" s="1">
        <v>70.75</v>
      </c>
      <c r="H675" s="1">
        <v>75.45</v>
      </c>
      <c r="I675" s="1">
        <v>74.45</v>
      </c>
      <c r="J675" s="1">
        <v>73.69</v>
      </c>
      <c r="K675" s="1">
        <v>91705200</v>
      </c>
      <c r="L675" s="1">
        <v>6758178516.3000002</v>
      </c>
      <c r="M675" s="1">
        <v>211652</v>
      </c>
      <c r="N675" s="3">
        <f>IF(ISERR(LN(Table1[[#This Row],[Close Price]]/I674)),"-",LN(Table1[[#This Row],[Close Price]]/I674))</f>
        <v>-2.0127480796970098E-3</v>
      </c>
    </row>
    <row r="676" spans="1:14" x14ac:dyDescent="0.3">
      <c r="A676" s="1" t="s">
        <v>13</v>
      </c>
      <c r="B676" s="1" t="s">
        <v>14</v>
      </c>
      <c r="C676" s="2">
        <v>44097</v>
      </c>
      <c r="D676" s="1">
        <v>74.45</v>
      </c>
      <c r="E676" s="1">
        <v>76.2</v>
      </c>
      <c r="F676" s="1">
        <v>76.650000000000006</v>
      </c>
      <c r="G676" s="1">
        <v>71.849999999999994</v>
      </c>
      <c r="H676" s="1">
        <v>73.45</v>
      </c>
      <c r="I676" s="1">
        <v>73.599999999999994</v>
      </c>
      <c r="J676" s="1">
        <v>74.09</v>
      </c>
      <c r="K676" s="1">
        <v>51101260</v>
      </c>
      <c r="L676" s="1">
        <v>3785907097.4000001</v>
      </c>
      <c r="M676" s="1">
        <v>116245</v>
      </c>
      <c r="N676" s="3">
        <f>IF(ISERR(LN(Table1[[#This Row],[Close Price]]/I675)),"-",LN(Table1[[#This Row],[Close Price]]/I675))</f>
        <v>-1.1482733395187576E-2</v>
      </c>
    </row>
    <row r="677" spans="1:14" x14ac:dyDescent="0.3">
      <c r="A677" s="1" t="s">
        <v>13</v>
      </c>
      <c r="B677" s="1" t="s">
        <v>14</v>
      </c>
      <c r="C677" s="2">
        <v>44098</v>
      </c>
      <c r="D677" s="1">
        <v>73.599999999999994</v>
      </c>
      <c r="E677" s="1">
        <v>72</v>
      </c>
      <c r="F677" s="1">
        <v>72.25</v>
      </c>
      <c r="G677" s="1">
        <v>66.849999999999994</v>
      </c>
      <c r="H677" s="1">
        <v>67.900000000000006</v>
      </c>
      <c r="I677" s="1">
        <v>67.400000000000006</v>
      </c>
      <c r="J677" s="1">
        <v>68.959999999999994</v>
      </c>
      <c r="K677" s="1">
        <v>61809909</v>
      </c>
      <c r="L677" s="1">
        <v>4262508474.1999998</v>
      </c>
      <c r="M677" s="1">
        <v>147872</v>
      </c>
      <c r="N677" s="3">
        <f>IF(ISERR(LN(Table1[[#This Row],[Close Price]]/I676)),"-",LN(Table1[[#This Row],[Close Price]]/I676))</f>
        <v>-8.8000007816569067E-2</v>
      </c>
    </row>
    <row r="678" spans="1:14" x14ac:dyDescent="0.3">
      <c r="A678" s="1" t="s">
        <v>13</v>
      </c>
      <c r="B678" s="1" t="s">
        <v>14</v>
      </c>
      <c r="C678" s="2">
        <v>44099</v>
      </c>
      <c r="D678" s="1">
        <v>67.400000000000006</v>
      </c>
      <c r="E678" s="1">
        <v>68.599999999999994</v>
      </c>
      <c r="F678" s="1">
        <v>76.95</v>
      </c>
      <c r="G678" s="1">
        <v>68.55</v>
      </c>
      <c r="H678" s="1">
        <v>76.45</v>
      </c>
      <c r="I678" s="1">
        <v>76.3</v>
      </c>
      <c r="J678" s="1">
        <v>72.87</v>
      </c>
      <c r="K678" s="1">
        <v>108390484</v>
      </c>
      <c r="L678" s="1">
        <v>7898743158.6000004</v>
      </c>
      <c r="M678" s="1">
        <v>216900</v>
      </c>
      <c r="N678" s="3">
        <f>IF(ISERR(LN(Table1[[#This Row],[Close Price]]/I677)),"-",LN(Table1[[#This Row],[Close Price]]/I677))</f>
        <v>0.12402792037214994</v>
      </c>
    </row>
    <row r="679" spans="1:14" x14ac:dyDescent="0.3">
      <c r="A679" s="1" t="s">
        <v>13</v>
      </c>
      <c r="B679" s="1" t="s">
        <v>14</v>
      </c>
      <c r="C679" s="2">
        <v>44102</v>
      </c>
      <c r="D679" s="1">
        <v>76.3</v>
      </c>
      <c r="E679" s="1">
        <v>77.099999999999994</v>
      </c>
      <c r="F679" s="1">
        <v>79.400000000000006</v>
      </c>
      <c r="G679" s="1">
        <v>76.05</v>
      </c>
      <c r="H679" s="1">
        <v>76.650000000000006</v>
      </c>
      <c r="I679" s="1">
        <v>76.599999999999994</v>
      </c>
      <c r="J679" s="1">
        <v>77.489999999999995</v>
      </c>
      <c r="K679" s="1">
        <v>79279887</v>
      </c>
      <c r="L679" s="1">
        <v>6143424660.3000002</v>
      </c>
      <c r="M679" s="1">
        <v>179051</v>
      </c>
      <c r="N679" s="3">
        <f>IF(ISERR(LN(Table1[[#This Row],[Close Price]]/I678)),"-",LN(Table1[[#This Row],[Close Price]]/I678))</f>
        <v>3.9241384561343653E-3</v>
      </c>
    </row>
    <row r="680" spans="1:14" x14ac:dyDescent="0.3">
      <c r="A680" s="1" t="s">
        <v>13</v>
      </c>
      <c r="B680" s="1" t="s">
        <v>14</v>
      </c>
      <c r="C680" s="2">
        <v>44103</v>
      </c>
      <c r="D680" s="1">
        <v>76.599999999999994</v>
      </c>
      <c r="E680" s="1">
        <v>77.45</v>
      </c>
      <c r="F680" s="1">
        <v>77.75</v>
      </c>
      <c r="G680" s="1">
        <v>73.75</v>
      </c>
      <c r="H680" s="1">
        <v>75.099999999999994</v>
      </c>
      <c r="I680" s="1">
        <v>74.95</v>
      </c>
      <c r="J680" s="1">
        <v>75.069999999999993</v>
      </c>
      <c r="K680" s="1">
        <v>59401612</v>
      </c>
      <c r="L680" s="1">
        <v>4459457090.4499998</v>
      </c>
      <c r="M680" s="1">
        <v>114190</v>
      </c>
      <c r="N680" s="3">
        <f>IF(ISERR(LN(Table1[[#This Row],[Close Price]]/I679)),"-",LN(Table1[[#This Row],[Close Price]]/I679))</f>
        <v>-2.1775852197938816E-2</v>
      </c>
    </row>
    <row r="681" spans="1:14" x14ac:dyDescent="0.3">
      <c r="A681" s="1" t="s">
        <v>13</v>
      </c>
      <c r="B681" s="1" t="s">
        <v>14</v>
      </c>
      <c r="C681" s="2">
        <v>44104</v>
      </c>
      <c r="D681" s="1">
        <v>74.95</v>
      </c>
      <c r="E681" s="1">
        <v>75.400000000000006</v>
      </c>
      <c r="F681" s="1">
        <v>75.650000000000006</v>
      </c>
      <c r="G681" s="1">
        <v>73.2</v>
      </c>
      <c r="H681" s="1">
        <v>74.349999999999994</v>
      </c>
      <c r="I681" s="1">
        <v>74.400000000000006</v>
      </c>
      <c r="J681" s="1">
        <v>74.349999999999994</v>
      </c>
      <c r="K681" s="1">
        <v>31984231</v>
      </c>
      <c r="L681" s="1">
        <v>2377895317.8000002</v>
      </c>
      <c r="M681" s="1">
        <v>69209</v>
      </c>
      <c r="N681" s="3">
        <f>IF(ISERR(LN(Table1[[#This Row],[Close Price]]/I680)),"-",LN(Table1[[#This Row],[Close Price]]/I680))</f>
        <v>-7.3652827095604606E-3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4BA1-D66B-4587-82E0-EB063B20B926}">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12029.45</v>
      </c>
      <c r="C2" s="1">
        <v>12052.35</v>
      </c>
      <c r="D2" s="1">
        <v>11870.6</v>
      </c>
      <c r="E2" s="1">
        <v>11890.5</v>
      </c>
      <c r="F2" s="1">
        <v>26871990</v>
      </c>
      <c r="G2" s="1">
        <v>1533.38</v>
      </c>
      <c r="H2" s="3" t="str">
        <f>IF(ISERR(LN(Table13[[#This Row],[Close]]/E1)),"-",LN(Table13[[#This Row],[Close]]/E1))</f>
        <v>-</v>
      </c>
    </row>
    <row r="3" spans="1:11" x14ac:dyDescent="0.3">
      <c r="A3" s="2">
        <v>43102</v>
      </c>
      <c r="B3" s="1">
        <v>11970.2</v>
      </c>
      <c r="C3" s="1">
        <v>11975.2</v>
      </c>
      <c r="D3" s="1">
        <v>11819.2</v>
      </c>
      <c r="E3" s="1">
        <v>11927.15</v>
      </c>
      <c r="F3" s="1">
        <v>61725235</v>
      </c>
      <c r="G3" s="1">
        <v>2767.61</v>
      </c>
      <c r="H3" s="3">
        <f>IF(ISERR(LN(Table13[[#This Row],[Close]]/E2)),"-",LN(Table13[[#This Row],[Close]]/E2))</f>
        <v>3.077552061349889E-3</v>
      </c>
      <c r="J3" s="5" t="s">
        <v>23</v>
      </c>
      <c r="K3" s="6">
        <f>_xlfn.COVARIANCE.P(Table1[Return],Table13[Return])</f>
        <v>3.603292445883841E-4</v>
      </c>
    </row>
    <row r="4" spans="1:11" x14ac:dyDescent="0.3">
      <c r="A4" s="2">
        <v>43103</v>
      </c>
      <c r="B4" s="1">
        <v>11972.6</v>
      </c>
      <c r="C4" s="1">
        <v>11978.1</v>
      </c>
      <c r="D4" s="1">
        <v>11843.2</v>
      </c>
      <c r="E4" s="1">
        <v>11866.8</v>
      </c>
      <c r="F4" s="1">
        <v>47137004</v>
      </c>
      <c r="G4" s="1">
        <v>2375.71</v>
      </c>
      <c r="H4" s="3">
        <f>IF(ISERR(LN(Table13[[#This Row],[Close]]/E3)),"-",LN(Table13[[#This Row],[Close]]/E3))</f>
        <v>-5.0727289427248082E-3</v>
      </c>
      <c r="J4" s="7" t="s">
        <v>24</v>
      </c>
      <c r="K4" s="8">
        <f>_xlfn.VAR.P(Table13[Return])</f>
        <v>3.1319068855020852E-4</v>
      </c>
    </row>
    <row r="5" spans="1:11" ht="15" thickBot="1" x14ac:dyDescent="0.35">
      <c r="A5" s="2">
        <v>43104</v>
      </c>
      <c r="B5" s="1">
        <v>11881.25</v>
      </c>
      <c r="C5" s="1">
        <v>11881.25</v>
      </c>
      <c r="D5" s="1">
        <v>11803.5</v>
      </c>
      <c r="E5" s="1">
        <v>11843.25</v>
      </c>
      <c r="F5" s="1">
        <v>36740661</v>
      </c>
      <c r="G5" s="1">
        <v>1913.12</v>
      </c>
      <c r="H5" s="3">
        <f>IF(ISERR(LN(Table13[[#This Row],[Close]]/E4)),"-",LN(Table13[[#This Row],[Close]]/E4))</f>
        <v>-1.9865000490831273E-3</v>
      </c>
      <c r="J5" s="9" t="s">
        <v>25</v>
      </c>
      <c r="K5" s="10">
        <f>K3/K4</f>
        <v>1.1505107200229507</v>
      </c>
    </row>
    <row r="6" spans="1:11" x14ac:dyDescent="0.3">
      <c r="A6" s="2">
        <v>43105</v>
      </c>
      <c r="B6" s="1">
        <v>11894.35</v>
      </c>
      <c r="C6" s="1">
        <v>11953</v>
      </c>
      <c r="D6" s="1">
        <v>11874.6</v>
      </c>
      <c r="E6" s="1">
        <v>11929.6</v>
      </c>
      <c r="F6" s="1">
        <v>33937119</v>
      </c>
      <c r="G6" s="1">
        <v>2175.94</v>
      </c>
      <c r="H6" s="3">
        <f>IF(ISERR(LN(Table13[[#This Row],[Close]]/E5)),"-",LN(Table13[[#This Row],[Close]]/E5))</f>
        <v>7.2646215963004237E-3</v>
      </c>
    </row>
    <row r="7" spans="1:11" x14ac:dyDescent="0.3">
      <c r="A7" s="2">
        <v>43108</v>
      </c>
      <c r="B7" s="1">
        <v>11973.7</v>
      </c>
      <c r="C7" s="1">
        <v>11989.6</v>
      </c>
      <c r="D7" s="1">
        <v>11938.45</v>
      </c>
      <c r="E7" s="1">
        <v>11974.5</v>
      </c>
      <c r="F7" s="1">
        <v>27269094</v>
      </c>
      <c r="G7" s="1">
        <v>1506.56</v>
      </c>
      <c r="H7" s="3">
        <f>IF(ISERR(LN(Table13[[#This Row],[Close]]/E6)),"-",LN(Table13[[#This Row],[Close]]/E6))</f>
        <v>3.7566821428004563E-3</v>
      </c>
    </row>
    <row r="8" spans="1:11" x14ac:dyDescent="0.3">
      <c r="A8" s="2">
        <v>43109</v>
      </c>
      <c r="B8" s="1">
        <v>11999.8</v>
      </c>
      <c r="C8" s="1">
        <v>12024.65</v>
      </c>
      <c r="D8" s="1">
        <v>11917.35</v>
      </c>
      <c r="E8" s="1">
        <v>11942.25</v>
      </c>
      <c r="F8" s="1">
        <v>51122852</v>
      </c>
      <c r="G8" s="1">
        <v>2416.46</v>
      </c>
      <c r="H8" s="3">
        <f>IF(ISERR(LN(Table13[[#This Row],[Close]]/E7)),"-",LN(Table13[[#This Row],[Close]]/E7))</f>
        <v>-2.6968563493181491E-3</v>
      </c>
    </row>
    <row r="9" spans="1:11" x14ac:dyDescent="0.3">
      <c r="A9" s="2">
        <v>43110</v>
      </c>
      <c r="B9" s="1">
        <v>11945.5</v>
      </c>
      <c r="C9" s="1">
        <v>11953.35</v>
      </c>
      <c r="D9" s="1">
        <v>11837.7</v>
      </c>
      <c r="E9" s="1">
        <v>11856.95</v>
      </c>
      <c r="F9" s="1">
        <v>25260512</v>
      </c>
      <c r="G9" s="1">
        <v>1698.81</v>
      </c>
      <c r="H9" s="3">
        <f>IF(ISERR(LN(Table13[[#This Row],[Close]]/E8)),"-",LN(Table13[[#This Row],[Close]]/E8))</f>
        <v>-7.1683388737419579E-3</v>
      </c>
    </row>
    <row r="10" spans="1:11" x14ac:dyDescent="0.3">
      <c r="A10" s="2">
        <v>43111</v>
      </c>
      <c r="B10" s="1">
        <v>11868.15</v>
      </c>
      <c r="C10" s="1">
        <v>11885</v>
      </c>
      <c r="D10" s="1">
        <v>11839.4</v>
      </c>
      <c r="E10" s="1">
        <v>11871.75</v>
      </c>
      <c r="F10" s="1">
        <v>25592535</v>
      </c>
      <c r="G10" s="1">
        <v>1640.04</v>
      </c>
      <c r="H10" s="3">
        <f>IF(ISERR(LN(Table13[[#This Row],[Close]]/E9)),"-",LN(Table13[[#This Row],[Close]]/E9))</f>
        <v>1.2474347030541906E-3</v>
      </c>
    </row>
    <row r="11" spans="1:11" x14ac:dyDescent="0.3">
      <c r="A11" s="2">
        <v>43112</v>
      </c>
      <c r="B11" s="1">
        <v>11912.8</v>
      </c>
      <c r="C11" s="1">
        <v>11946.45</v>
      </c>
      <c r="D11" s="1">
        <v>11809.05</v>
      </c>
      <c r="E11" s="1">
        <v>11908.4</v>
      </c>
      <c r="F11" s="1">
        <v>31166413</v>
      </c>
      <c r="G11" s="1">
        <v>2163.9899999999998</v>
      </c>
      <c r="H11" s="3">
        <f>IF(ISERR(LN(Table13[[#This Row],[Close]]/E10)),"-",LN(Table13[[#This Row],[Close]]/E10))</f>
        <v>3.0824052008342727E-3</v>
      </c>
    </row>
    <row r="12" spans="1:11" x14ac:dyDescent="0.3">
      <c r="A12" s="2">
        <v>43115</v>
      </c>
      <c r="B12" s="1">
        <v>11942.7</v>
      </c>
      <c r="C12" s="1">
        <v>11944.85</v>
      </c>
      <c r="D12" s="1">
        <v>11779.8</v>
      </c>
      <c r="E12" s="1">
        <v>11794.1</v>
      </c>
      <c r="F12" s="1">
        <v>26434373</v>
      </c>
      <c r="G12" s="1">
        <v>1500.19</v>
      </c>
      <c r="H12" s="3">
        <f>IF(ISERR(LN(Table13[[#This Row],[Close]]/E11)),"-",LN(Table13[[#This Row],[Close]]/E11))</f>
        <v>-9.6446270227178808E-3</v>
      </c>
    </row>
    <row r="13" spans="1:11" x14ac:dyDescent="0.3">
      <c r="A13" s="2">
        <v>43116</v>
      </c>
      <c r="B13" s="1">
        <v>11806.3</v>
      </c>
      <c r="C13" s="1">
        <v>11825.95</v>
      </c>
      <c r="D13" s="1">
        <v>11621</v>
      </c>
      <c r="E13" s="1">
        <v>11646.25</v>
      </c>
      <c r="F13" s="1">
        <v>32451278</v>
      </c>
      <c r="G13" s="1">
        <v>1661.82</v>
      </c>
      <c r="H13" s="3">
        <f>IF(ISERR(LN(Table13[[#This Row],[Close]]/E12)),"-",LN(Table13[[#This Row],[Close]]/E12))</f>
        <v>-1.2615166647439112E-2</v>
      </c>
    </row>
    <row r="14" spans="1:11" x14ac:dyDescent="0.3">
      <c r="A14" s="2">
        <v>43117</v>
      </c>
      <c r="B14" s="1">
        <v>11643.65</v>
      </c>
      <c r="C14" s="1">
        <v>11702.85</v>
      </c>
      <c r="D14" s="1">
        <v>11514.95</v>
      </c>
      <c r="E14" s="1">
        <v>11692.6</v>
      </c>
      <c r="F14" s="1">
        <v>34184935</v>
      </c>
      <c r="G14" s="1">
        <v>1864.17</v>
      </c>
      <c r="H14" s="3">
        <f>IF(ISERR(LN(Table13[[#This Row],[Close]]/E13)),"-",LN(Table13[[#This Row],[Close]]/E13))</f>
        <v>3.9719232897473212E-3</v>
      </c>
    </row>
    <row r="15" spans="1:11" x14ac:dyDescent="0.3">
      <c r="A15" s="2">
        <v>43118</v>
      </c>
      <c r="B15" s="1">
        <v>11736.1</v>
      </c>
      <c r="C15" s="1">
        <v>11797.7</v>
      </c>
      <c r="D15" s="1">
        <v>11625</v>
      </c>
      <c r="E15" s="1">
        <v>11662.1</v>
      </c>
      <c r="F15" s="1">
        <v>35695381</v>
      </c>
      <c r="G15" s="1">
        <v>2230.79</v>
      </c>
      <c r="H15" s="3">
        <f>IF(ISERR(LN(Table13[[#This Row],[Close]]/E14)),"-",LN(Table13[[#This Row],[Close]]/E14))</f>
        <v>-2.6118954505296565E-3</v>
      </c>
    </row>
    <row r="16" spans="1:11" x14ac:dyDescent="0.3">
      <c r="A16" s="2">
        <v>43119</v>
      </c>
      <c r="B16" s="1">
        <v>11624</v>
      </c>
      <c r="C16" s="1">
        <v>11696.65</v>
      </c>
      <c r="D16" s="1">
        <v>11581.35</v>
      </c>
      <c r="E16" s="1">
        <v>11677.55</v>
      </c>
      <c r="F16" s="1">
        <v>23934275</v>
      </c>
      <c r="G16" s="1">
        <v>1525.85</v>
      </c>
      <c r="H16" s="3">
        <f>IF(ISERR(LN(Table13[[#This Row],[Close]]/E15)),"-",LN(Table13[[#This Row],[Close]]/E15))</f>
        <v>1.3239275016298383E-3</v>
      </c>
    </row>
    <row r="17" spans="1:8" x14ac:dyDescent="0.3">
      <c r="A17" s="2">
        <v>43122</v>
      </c>
      <c r="B17" s="1">
        <v>11683.15</v>
      </c>
      <c r="C17" s="1">
        <v>11726.05</v>
      </c>
      <c r="D17" s="1">
        <v>11659.85</v>
      </c>
      <c r="E17" s="1">
        <v>11690.85</v>
      </c>
      <c r="F17" s="1">
        <v>24235017</v>
      </c>
      <c r="G17" s="1">
        <v>1436.81</v>
      </c>
      <c r="H17" s="3">
        <f>IF(ISERR(LN(Table13[[#This Row],[Close]]/E16)),"-",LN(Table13[[#This Row],[Close]]/E16))</f>
        <v>1.1382894366813651E-3</v>
      </c>
    </row>
    <row r="18" spans="1:8" x14ac:dyDescent="0.3">
      <c r="A18" s="2">
        <v>43123</v>
      </c>
      <c r="B18" s="1">
        <v>11725.2</v>
      </c>
      <c r="C18" s="1">
        <v>11766.2</v>
      </c>
      <c r="D18" s="1">
        <v>11678.75</v>
      </c>
      <c r="E18" s="1">
        <v>11725.8</v>
      </c>
      <c r="F18" s="1">
        <v>32529685</v>
      </c>
      <c r="G18" s="1">
        <v>2175.96</v>
      </c>
      <c r="H18" s="3">
        <f>IF(ISERR(LN(Table13[[#This Row],[Close]]/E17)),"-",LN(Table13[[#This Row],[Close]]/E17))</f>
        <v>2.9850577219225341E-3</v>
      </c>
    </row>
    <row r="19" spans="1:8" x14ac:dyDescent="0.3">
      <c r="A19" s="2">
        <v>43124</v>
      </c>
      <c r="B19" s="1">
        <v>11716.95</v>
      </c>
      <c r="C19" s="1">
        <v>11755.35</v>
      </c>
      <c r="D19" s="1">
        <v>11640.5</v>
      </c>
      <c r="E19" s="1">
        <v>11654.65</v>
      </c>
      <c r="F19" s="1">
        <v>39284565</v>
      </c>
      <c r="G19" s="1">
        <v>2335.87</v>
      </c>
      <c r="H19" s="3">
        <f>IF(ISERR(LN(Table13[[#This Row],[Close]]/E18)),"-",LN(Table13[[#This Row],[Close]]/E18))</f>
        <v>-6.0863002751690154E-3</v>
      </c>
    </row>
    <row r="20" spans="1:8" x14ac:dyDescent="0.3">
      <c r="A20" s="2">
        <v>43125</v>
      </c>
      <c r="B20" s="1">
        <v>11682.95</v>
      </c>
      <c r="C20" s="1">
        <v>11699.05</v>
      </c>
      <c r="D20" s="1">
        <v>11497.55</v>
      </c>
      <c r="E20" s="1">
        <v>11507.75</v>
      </c>
      <c r="F20" s="1">
        <v>54706328</v>
      </c>
      <c r="G20" s="1">
        <v>3358.91</v>
      </c>
      <c r="H20" s="3">
        <f>IF(ISERR(LN(Table13[[#This Row],[Close]]/E19)),"-",LN(Table13[[#This Row],[Close]]/E19))</f>
        <v>-1.2684520571522822E-2</v>
      </c>
    </row>
    <row r="21" spans="1:8" x14ac:dyDescent="0.3">
      <c r="A21" s="2">
        <v>43129</v>
      </c>
      <c r="B21" s="1">
        <v>11593.55</v>
      </c>
      <c r="C21" s="1">
        <v>11724.55</v>
      </c>
      <c r="D21" s="1">
        <v>11590.4</v>
      </c>
      <c r="E21" s="1">
        <v>11678.4</v>
      </c>
      <c r="F21" s="1">
        <v>35569502</v>
      </c>
      <c r="G21" s="1">
        <v>3194.81</v>
      </c>
      <c r="H21" s="3">
        <f>IF(ISERR(LN(Table13[[#This Row],[Close]]/E20)),"-",LN(Table13[[#This Row],[Close]]/E20))</f>
        <v>1.4720260279973625E-2</v>
      </c>
    </row>
    <row r="22" spans="1:8" x14ac:dyDescent="0.3">
      <c r="A22" s="2">
        <v>43130</v>
      </c>
      <c r="B22" s="1">
        <v>11680.25</v>
      </c>
      <c r="C22" s="1">
        <v>11720.7</v>
      </c>
      <c r="D22" s="1">
        <v>11611.25</v>
      </c>
      <c r="E22" s="1">
        <v>11627.9</v>
      </c>
      <c r="F22" s="1">
        <v>39957923</v>
      </c>
      <c r="G22" s="1">
        <v>2584.1</v>
      </c>
      <c r="H22" s="3">
        <f>IF(ISERR(LN(Table13[[#This Row],[Close]]/E21)),"-",LN(Table13[[#This Row],[Close]]/E21))</f>
        <v>-4.3335989867814475E-3</v>
      </c>
    </row>
    <row r="23" spans="1:8" x14ac:dyDescent="0.3">
      <c r="A23" s="2">
        <v>43131</v>
      </c>
      <c r="B23" s="1">
        <v>11627.05</v>
      </c>
      <c r="C23" s="1">
        <v>11665.65</v>
      </c>
      <c r="D23" s="1">
        <v>11571.7</v>
      </c>
      <c r="E23" s="1">
        <v>11611.9</v>
      </c>
      <c r="F23" s="1">
        <v>32354672</v>
      </c>
      <c r="G23" s="1">
        <v>2249.71</v>
      </c>
      <c r="H23" s="3">
        <f>IF(ISERR(LN(Table13[[#This Row],[Close]]/E22)),"-",LN(Table13[[#This Row],[Close]]/E22))</f>
        <v>-1.3769483840637773E-3</v>
      </c>
    </row>
    <row r="24" spans="1:8" x14ac:dyDescent="0.3">
      <c r="A24" s="2">
        <v>43132</v>
      </c>
      <c r="B24" s="1">
        <v>11647.05</v>
      </c>
      <c r="C24" s="1">
        <v>11741.35</v>
      </c>
      <c r="D24" s="1">
        <v>11444</v>
      </c>
      <c r="E24" s="1">
        <v>11693.6</v>
      </c>
      <c r="F24" s="1">
        <v>46522501</v>
      </c>
      <c r="G24" s="1">
        <v>2922.82</v>
      </c>
      <c r="H24" s="3">
        <f>IF(ISERR(LN(Table13[[#This Row],[Close]]/E23)),"-",LN(Table13[[#This Row],[Close]]/E23))</f>
        <v>7.0112492485603665E-3</v>
      </c>
    </row>
    <row r="25" spans="1:8" x14ac:dyDescent="0.3">
      <c r="A25" s="2">
        <v>43133</v>
      </c>
      <c r="B25" s="1">
        <v>11649.3</v>
      </c>
      <c r="C25" s="1">
        <v>11665.2</v>
      </c>
      <c r="D25" s="1">
        <v>11278.85</v>
      </c>
      <c r="E25" s="1">
        <v>11301.95</v>
      </c>
      <c r="F25" s="1">
        <v>74676773</v>
      </c>
      <c r="G25" s="1">
        <v>3906.57</v>
      </c>
      <c r="H25" s="3">
        <f>IF(ISERR(LN(Table13[[#This Row],[Close]]/E24)),"-",LN(Table13[[#This Row],[Close]]/E24))</f>
        <v>-3.4066406390833207E-2</v>
      </c>
    </row>
    <row r="26" spans="1:8" x14ac:dyDescent="0.3">
      <c r="A26" s="2">
        <v>43136</v>
      </c>
      <c r="B26" s="1">
        <v>11149.75</v>
      </c>
      <c r="C26" s="1">
        <v>11426.65</v>
      </c>
      <c r="D26" s="1">
        <v>11053.8</v>
      </c>
      <c r="E26" s="1">
        <v>11386.4</v>
      </c>
      <c r="F26" s="1">
        <v>52206007</v>
      </c>
      <c r="G26" s="1">
        <v>2595.0500000000002</v>
      </c>
      <c r="H26" s="3">
        <f>IF(ISERR(LN(Table13[[#This Row],[Close]]/E25)),"-",LN(Table13[[#This Row],[Close]]/E25))</f>
        <v>7.444383572165726E-3</v>
      </c>
    </row>
    <row r="27" spans="1:8" x14ac:dyDescent="0.3">
      <c r="A27" s="2">
        <v>43137</v>
      </c>
      <c r="B27" s="1">
        <v>10871.05</v>
      </c>
      <c r="C27" s="1">
        <v>11286.15</v>
      </c>
      <c r="D27" s="1">
        <v>10797.65</v>
      </c>
      <c r="E27" s="1">
        <v>11181.7</v>
      </c>
      <c r="F27" s="1">
        <v>78135610</v>
      </c>
      <c r="G27" s="1">
        <v>3701.81</v>
      </c>
      <c r="H27" s="3">
        <f>IF(ISERR(LN(Table13[[#This Row],[Close]]/E26)),"-",LN(Table13[[#This Row],[Close]]/E26))</f>
        <v>-1.8141147361775901E-2</v>
      </c>
    </row>
    <row r="28" spans="1:8" x14ac:dyDescent="0.3">
      <c r="A28" s="2">
        <v>43138</v>
      </c>
      <c r="B28" s="1">
        <v>11374</v>
      </c>
      <c r="C28" s="1">
        <v>11377.25</v>
      </c>
      <c r="D28" s="1">
        <v>11186.1</v>
      </c>
      <c r="E28" s="1">
        <v>11214.75</v>
      </c>
      <c r="F28" s="1">
        <v>56089618</v>
      </c>
      <c r="G28" s="1">
        <v>2576.98</v>
      </c>
      <c r="H28" s="3">
        <f>IF(ISERR(LN(Table13[[#This Row],[Close]]/E27)),"-",LN(Table13[[#This Row],[Close]]/E27))</f>
        <v>2.9513627374230327E-3</v>
      </c>
    </row>
    <row r="29" spans="1:8" x14ac:dyDescent="0.3">
      <c r="A29" s="2">
        <v>43139</v>
      </c>
      <c r="B29" s="1">
        <v>11280.95</v>
      </c>
      <c r="C29" s="1">
        <v>11384.1</v>
      </c>
      <c r="D29" s="1">
        <v>11240.95</v>
      </c>
      <c r="E29" s="1">
        <v>11344.2</v>
      </c>
      <c r="F29" s="1">
        <v>58146124</v>
      </c>
      <c r="G29" s="1">
        <v>2641.83</v>
      </c>
      <c r="H29" s="3">
        <f>IF(ISERR(LN(Table13[[#This Row],[Close]]/E28)),"-",LN(Table13[[#This Row],[Close]]/E28))</f>
        <v>1.1476723949875456E-2</v>
      </c>
    </row>
    <row r="30" spans="1:8" x14ac:dyDescent="0.3">
      <c r="A30" s="2">
        <v>43140</v>
      </c>
      <c r="B30" s="1">
        <v>11188.3</v>
      </c>
      <c r="C30" s="1">
        <v>11289.4</v>
      </c>
      <c r="D30" s="1">
        <v>11157.1</v>
      </c>
      <c r="E30" s="1">
        <v>11234.75</v>
      </c>
      <c r="F30" s="1">
        <v>41937399</v>
      </c>
      <c r="G30" s="1">
        <v>2013.56</v>
      </c>
      <c r="H30" s="3">
        <f>IF(ISERR(LN(Table13[[#This Row],[Close]]/E29)),"-",LN(Table13[[#This Row],[Close]]/E29))</f>
        <v>-9.6949466014964753E-3</v>
      </c>
    </row>
    <row r="31" spans="1:8" x14ac:dyDescent="0.3">
      <c r="A31" s="2">
        <v>43143</v>
      </c>
      <c r="B31" s="1">
        <v>11338.9</v>
      </c>
      <c r="C31" s="1">
        <v>11404.15</v>
      </c>
      <c r="D31" s="1">
        <v>11304.3</v>
      </c>
      <c r="E31" s="1">
        <v>11364.75</v>
      </c>
      <c r="F31" s="1">
        <v>35608923</v>
      </c>
      <c r="G31" s="1">
        <v>1844.9</v>
      </c>
      <c r="H31" s="3">
        <f>IF(ISERR(LN(Table13[[#This Row],[Close]]/E30)),"-",LN(Table13[[#This Row],[Close]]/E30))</f>
        <v>1.150480620393968E-2</v>
      </c>
    </row>
    <row r="32" spans="1:8" x14ac:dyDescent="0.3">
      <c r="A32" s="2">
        <v>43145</v>
      </c>
      <c r="B32" s="1">
        <v>11407.4</v>
      </c>
      <c r="C32" s="1">
        <v>11409.35</v>
      </c>
      <c r="D32" s="1">
        <v>11298.1</v>
      </c>
      <c r="E32" s="1">
        <v>11335.65</v>
      </c>
      <c r="F32" s="1">
        <v>54907776</v>
      </c>
      <c r="G32" s="1">
        <v>2074.2600000000002</v>
      </c>
      <c r="H32" s="3">
        <f>IF(ISERR(LN(Table13[[#This Row],[Close]]/E31)),"-",LN(Table13[[#This Row],[Close]]/E31))</f>
        <v>-2.5638328787248661E-3</v>
      </c>
    </row>
    <row r="33" spans="1:8" x14ac:dyDescent="0.3">
      <c r="A33" s="2">
        <v>43146</v>
      </c>
      <c r="B33" s="1">
        <v>11377.2</v>
      </c>
      <c r="C33" s="1">
        <v>11387.45</v>
      </c>
      <c r="D33" s="1">
        <v>11274.1</v>
      </c>
      <c r="E33" s="1">
        <v>11306.8</v>
      </c>
      <c r="F33" s="1">
        <v>42620260</v>
      </c>
      <c r="G33" s="1">
        <v>1760.62</v>
      </c>
      <c r="H33" s="3">
        <f>IF(ISERR(LN(Table13[[#This Row],[Close]]/E32)),"-",LN(Table13[[#This Row],[Close]]/E32))</f>
        <v>-2.5483121846270849E-3</v>
      </c>
    </row>
    <row r="34" spans="1:8" x14ac:dyDescent="0.3">
      <c r="A34" s="2">
        <v>43147</v>
      </c>
      <c r="B34" s="1">
        <v>11354.4</v>
      </c>
      <c r="C34" s="1">
        <v>11357.95</v>
      </c>
      <c r="D34" s="1">
        <v>11093.15</v>
      </c>
      <c r="E34" s="1">
        <v>11114.55</v>
      </c>
      <c r="F34" s="1">
        <v>45506701</v>
      </c>
      <c r="G34" s="1">
        <v>2143.0300000000002</v>
      </c>
      <c r="H34" s="3">
        <f>IF(ISERR(LN(Table13[[#This Row],[Close]]/E33)),"-",LN(Table13[[#This Row],[Close]]/E33))</f>
        <v>-1.7149253872265319E-2</v>
      </c>
    </row>
    <row r="35" spans="1:8" x14ac:dyDescent="0.3">
      <c r="A35" s="2">
        <v>43150</v>
      </c>
      <c r="B35" s="1">
        <v>11148.7</v>
      </c>
      <c r="C35" s="1">
        <v>11155.05</v>
      </c>
      <c r="D35" s="1">
        <v>10903</v>
      </c>
      <c r="E35" s="1">
        <v>10976.65</v>
      </c>
      <c r="F35" s="1">
        <v>30949324</v>
      </c>
      <c r="G35" s="1">
        <v>1484.32</v>
      </c>
      <c r="H35" s="3">
        <f>IF(ISERR(LN(Table13[[#This Row],[Close]]/E34)),"-",LN(Table13[[#This Row],[Close]]/E34))</f>
        <v>-1.2484771419921385E-2</v>
      </c>
    </row>
    <row r="36" spans="1:8" x14ac:dyDescent="0.3">
      <c r="A36" s="2">
        <v>43151</v>
      </c>
      <c r="B36" s="1">
        <v>10999.7</v>
      </c>
      <c r="C36" s="1">
        <v>11034.1</v>
      </c>
      <c r="D36" s="1">
        <v>10934.1</v>
      </c>
      <c r="E36" s="1">
        <v>10962.9</v>
      </c>
      <c r="F36" s="1">
        <v>29398680</v>
      </c>
      <c r="G36" s="1">
        <v>1625.52</v>
      </c>
      <c r="H36" s="3">
        <f>IF(ISERR(LN(Table13[[#This Row],[Close]]/E35)),"-",LN(Table13[[#This Row],[Close]]/E35))</f>
        <v>-1.2534442867099961E-3</v>
      </c>
    </row>
    <row r="37" spans="1:8" x14ac:dyDescent="0.3">
      <c r="A37" s="2">
        <v>43152</v>
      </c>
      <c r="B37" s="1">
        <v>11040.55</v>
      </c>
      <c r="C37" s="1">
        <v>11040.55</v>
      </c>
      <c r="D37" s="1">
        <v>10901</v>
      </c>
      <c r="E37" s="1">
        <v>10942.2</v>
      </c>
      <c r="F37" s="1">
        <v>37051709</v>
      </c>
      <c r="G37" s="1">
        <v>1883.13</v>
      </c>
      <c r="H37" s="3">
        <f>IF(ISERR(LN(Table13[[#This Row],[Close]]/E36)),"-",LN(Table13[[#This Row],[Close]]/E36))</f>
        <v>-1.8899713912909838E-3</v>
      </c>
    </row>
    <row r="38" spans="1:8" x14ac:dyDescent="0.3">
      <c r="A38" s="2">
        <v>43153</v>
      </c>
      <c r="B38" s="1">
        <v>10903.35</v>
      </c>
      <c r="C38" s="1">
        <v>10912.75</v>
      </c>
      <c r="D38" s="1">
        <v>10823.05</v>
      </c>
      <c r="E38" s="1">
        <v>10847.95</v>
      </c>
      <c r="F38" s="1">
        <v>51716173</v>
      </c>
      <c r="G38" s="1">
        <v>2717.82</v>
      </c>
      <c r="H38" s="3">
        <f>IF(ISERR(LN(Table13[[#This Row],[Close]]/E37)),"-",LN(Table13[[#This Row],[Close]]/E37))</f>
        <v>-8.6507516258296155E-3</v>
      </c>
    </row>
    <row r="39" spans="1:8" x14ac:dyDescent="0.3">
      <c r="A39" s="2">
        <v>43154</v>
      </c>
      <c r="B39" s="1">
        <v>10889.55</v>
      </c>
      <c r="C39" s="1">
        <v>10941.55</v>
      </c>
      <c r="D39" s="1">
        <v>10857.15</v>
      </c>
      <c r="E39" s="1">
        <v>10927</v>
      </c>
      <c r="F39" s="1">
        <v>32490717</v>
      </c>
      <c r="G39" s="1">
        <v>1966.72</v>
      </c>
      <c r="H39" s="3">
        <f>IF(ISERR(LN(Table13[[#This Row],[Close]]/E38)),"-",LN(Table13[[#This Row],[Close]]/E38))</f>
        <v>7.260668545733445E-3</v>
      </c>
    </row>
    <row r="40" spans="1:8" x14ac:dyDescent="0.3">
      <c r="A40" s="2">
        <v>43157</v>
      </c>
      <c r="B40" s="1">
        <v>10993.9</v>
      </c>
      <c r="C40" s="1">
        <v>11194.85</v>
      </c>
      <c r="D40" s="1">
        <v>10985.9</v>
      </c>
      <c r="E40" s="1">
        <v>11171.65</v>
      </c>
      <c r="F40" s="1">
        <v>38109391</v>
      </c>
      <c r="G40" s="1">
        <v>2290.37</v>
      </c>
      <c r="H40" s="3">
        <f>IF(ISERR(LN(Table13[[#This Row],[Close]]/E39)),"-",LN(Table13[[#This Row],[Close]]/E39))</f>
        <v>2.2142528682777891E-2</v>
      </c>
    </row>
    <row r="41" spans="1:8" x14ac:dyDescent="0.3">
      <c r="A41" s="2">
        <v>43158</v>
      </c>
      <c r="B41" s="1">
        <v>11254.3</v>
      </c>
      <c r="C41" s="1">
        <v>11263</v>
      </c>
      <c r="D41" s="1">
        <v>11136.45</v>
      </c>
      <c r="E41" s="1">
        <v>11165.25</v>
      </c>
      <c r="F41" s="1">
        <v>30347414</v>
      </c>
      <c r="G41" s="1">
        <v>1927.12</v>
      </c>
      <c r="H41" s="3">
        <f>IF(ISERR(LN(Table13[[#This Row],[Close]]/E40)),"-",LN(Table13[[#This Row],[Close]]/E40))</f>
        <v>-5.7304282824698126E-4</v>
      </c>
    </row>
    <row r="42" spans="1:8" x14ac:dyDescent="0.3">
      <c r="A42" s="2">
        <v>43159</v>
      </c>
      <c r="B42" s="1">
        <v>11095.3</v>
      </c>
      <c r="C42" s="1">
        <v>11203.3</v>
      </c>
      <c r="D42" s="1">
        <v>11030.85</v>
      </c>
      <c r="E42" s="1">
        <v>11157.2</v>
      </c>
      <c r="F42" s="1">
        <v>51736437</v>
      </c>
      <c r="G42" s="1">
        <v>2514.9899999999998</v>
      </c>
      <c r="H42" s="3">
        <f>IF(ISERR(LN(Table13[[#This Row],[Close]]/E41)),"-",LN(Table13[[#This Row],[Close]]/E41))</f>
        <v>-7.212470270033162E-4</v>
      </c>
    </row>
    <row r="43" spans="1:8" x14ac:dyDescent="0.3">
      <c r="A43" s="2">
        <v>43160</v>
      </c>
      <c r="B43" s="1">
        <v>11168.95</v>
      </c>
      <c r="C43" s="1">
        <v>11231.9</v>
      </c>
      <c r="D43" s="1">
        <v>11134.5</v>
      </c>
      <c r="E43" s="1">
        <v>11146.7</v>
      </c>
      <c r="F43" s="1">
        <v>41619480</v>
      </c>
      <c r="G43" s="1">
        <v>2193.4299999999998</v>
      </c>
      <c r="H43" s="3">
        <f>IF(ISERR(LN(Table13[[#This Row],[Close]]/E42)),"-",LN(Table13[[#This Row],[Close]]/E42))</f>
        <v>-9.4153944159399805E-4</v>
      </c>
    </row>
    <row r="44" spans="1:8" x14ac:dyDescent="0.3">
      <c r="A44" s="2">
        <v>43164</v>
      </c>
      <c r="B44" s="1">
        <v>11121.25</v>
      </c>
      <c r="C44" s="1">
        <v>11121.25</v>
      </c>
      <c r="D44" s="1">
        <v>10955.3</v>
      </c>
      <c r="E44" s="1">
        <v>10971.6</v>
      </c>
      <c r="F44" s="1">
        <v>48949276</v>
      </c>
      <c r="G44" s="1">
        <v>2208.91</v>
      </c>
      <c r="H44" s="3">
        <f>IF(ISERR(LN(Table13[[#This Row],[Close]]/E43)),"-",LN(Table13[[#This Row],[Close]]/E43))</f>
        <v>-1.5833373998297796E-2</v>
      </c>
    </row>
    <row r="45" spans="1:8" x14ac:dyDescent="0.3">
      <c r="A45" s="2">
        <v>43165</v>
      </c>
      <c r="B45" s="1">
        <v>11040.45</v>
      </c>
      <c r="C45" s="1">
        <v>11049.85</v>
      </c>
      <c r="D45" s="1">
        <v>10795.45</v>
      </c>
      <c r="E45" s="1">
        <v>10821.35</v>
      </c>
      <c r="F45" s="1">
        <v>38107373</v>
      </c>
      <c r="G45" s="1">
        <v>1955.95</v>
      </c>
      <c r="H45" s="3">
        <f>IF(ISERR(LN(Table13[[#This Row],[Close]]/E44)),"-",LN(Table13[[#This Row],[Close]]/E44))</f>
        <v>-1.3789081394510716E-2</v>
      </c>
    </row>
    <row r="46" spans="1:8" x14ac:dyDescent="0.3">
      <c r="A46" s="2">
        <v>43166</v>
      </c>
      <c r="B46" s="1">
        <v>10810.95</v>
      </c>
      <c r="C46" s="1">
        <v>10860.55</v>
      </c>
      <c r="D46" s="1">
        <v>10762.25</v>
      </c>
      <c r="E46" s="1">
        <v>10788.55</v>
      </c>
      <c r="F46" s="1">
        <v>49982120</v>
      </c>
      <c r="G46" s="1">
        <v>2208.56</v>
      </c>
      <c r="H46" s="3">
        <f>IF(ISERR(LN(Table13[[#This Row],[Close]]/E45)),"-",LN(Table13[[#This Row],[Close]]/E45))</f>
        <v>-3.0356480305876957E-3</v>
      </c>
    </row>
    <row r="47" spans="1:8" x14ac:dyDescent="0.3">
      <c r="A47" s="2">
        <v>43167</v>
      </c>
      <c r="B47" s="1">
        <v>10840.9</v>
      </c>
      <c r="C47" s="1">
        <v>10921.85</v>
      </c>
      <c r="D47" s="1">
        <v>10755.35</v>
      </c>
      <c r="E47" s="1">
        <v>10894.75</v>
      </c>
      <c r="F47" s="1">
        <v>45199114</v>
      </c>
      <c r="G47" s="1">
        <v>1976.36</v>
      </c>
      <c r="H47" s="3">
        <f>IF(ISERR(LN(Table13[[#This Row],[Close]]/E46)),"-",LN(Table13[[#This Row],[Close]]/E46))</f>
        <v>9.7956352765222136E-3</v>
      </c>
    </row>
    <row r="48" spans="1:8" x14ac:dyDescent="0.3">
      <c r="A48" s="2">
        <v>43168</v>
      </c>
      <c r="B48" s="1">
        <v>10934.35</v>
      </c>
      <c r="C48" s="1">
        <v>10981.35</v>
      </c>
      <c r="D48" s="1">
        <v>10869.05</v>
      </c>
      <c r="E48" s="1">
        <v>10888.35</v>
      </c>
      <c r="F48" s="1" t="s">
        <v>22</v>
      </c>
      <c r="G48" s="1" t="s">
        <v>22</v>
      </c>
      <c r="H48" s="3">
        <f>IF(ISERR(LN(Table13[[#This Row],[Close]]/E47)),"-",LN(Table13[[#This Row],[Close]]/E47))</f>
        <v>-5.8761151389401158E-4</v>
      </c>
    </row>
    <row r="49" spans="1:8" x14ac:dyDescent="0.3">
      <c r="A49" s="2">
        <v>43171</v>
      </c>
      <c r="B49" s="1">
        <v>10967.6</v>
      </c>
      <c r="C49" s="1">
        <v>11058.05</v>
      </c>
      <c r="D49" s="1">
        <v>10907.7</v>
      </c>
      <c r="E49" s="1">
        <v>11045.8</v>
      </c>
      <c r="F49" s="1">
        <v>38108018</v>
      </c>
      <c r="G49" s="1">
        <v>1630.49</v>
      </c>
      <c r="H49" s="3">
        <f>IF(ISERR(LN(Table13[[#This Row],[Close]]/E48)),"-",LN(Table13[[#This Row],[Close]]/E48))</f>
        <v>1.4356854899548136E-2</v>
      </c>
    </row>
    <row r="50" spans="1:8" x14ac:dyDescent="0.3">
      <c r="A50" s="2">
        <v>43172</v>
      </c>
      <c r="B50" s="1">
        <v>11035.2</v>
      </c>
      <c r="C50" s="1">
        <v>11109.85</v>
      </c>
      <c r="D50" s="1">
        <v>11006.4</v>
      </c>
      <c r="E50" s="1">
        <v>11064.3</v>
      </c>
      <c r="F50" s="1">
        <v>44120549</v>
      </c>
      <c r="G50" s="1">
        <v>1883.86</v>
      </c>
      <c r="H50" s="3">
        <f>IF(ISERR(LN(Table13[[#This Row],[Close]]/E49)),"-",LN(Table13[[#This Row],[Close]]/E49))</f>
        <v>1.6734437489929594E-3</v>
      </c>
    </row>
    <row r="51" spans="1:8" x14ac:dyDescent="0.3">
      <c r="A51" s="2">
        <v>43173</v>
      </c>
      <c r="B51" s="1">
        <v>11022.8</v>
      </c>
      <c r="C51" s="1">
        <v>11075.35</v>
      </c>
      <c r="D51" s="1">
        <v>10993.55</v>
      </c>
      <c r="E51" s="1">
        <v>11060.6</v>
      </c>
      <c r="F51" s="1">
        <v>25831789</v>
      </c>
      <c r="G51" s="1">
        <v>1409.27</v>
      </c>
      <c r="H51" s="3">
        <f>IF(ISERR(LN(Table13[[#This Row],[Close]]/E50)),"-",LN(Table13[[#This Row],[Close]]/E50))</f>
        <v>-3.344647916593155E-4</v>
      </c>
    </row>
    <row r="52" spans="1:8" x14ac:dyDescent="0.3">
      <c r="A52" s="2">
        <v>43174</v>
      </c>
      <c r="B52" s="1">
        <v>11060.95</v>
      </c>
      <c r="C52" s="1">
        <v>11114.4</v>
      </c>
      <c r="D52" s="1">
        <v>11025.5</v>
      </c>
      <c r="E52" s="1">
        <v>11051.75</v>
      </c>
      <c r="F52" s="1">
        <v>30361777</v>
      </c>
      <c r="G52" s="1">
        <v>1402.29</v>
      </c>
      <c r="H52" s="3">
        <f>IF(ISERR(LN(Table13[[#This Row],[Close]]/E51)),"-",LN(Table13[[#This Row],[Close]]/E51))</f>
        <v>-8.0045770553923725E-4</v>
      </c>
    </row>
    <row r="53" spans="1:8" x14ac:dyDescent="0.3">
      <c r="A53" s="2">
        <v>43175</v>
      </c>
      <c r="B53" s="1">
        <v>11059.35</v>
      </c>
      <c r="C53" s="1">
        <v>11064.4</v>
      </c>
      <c r="D53" s="1">
        <v>10837.6</v>
      </c>
      <c r="E53" s="1">
        <v>10861.4</v>
      </c>
      <c r="F53" s="1">
        <v>51281341</v>
      </c>
      <c r="G53" s="1">
        <v>2666</v>
      </c>
      <c r="H53" s="3">
        <f>IF(ISERR(LN(Table13[[#This Row],[Close]]/E52)),"-",LN(Table13[[#This Row],[Close]]/E52))</f>
        <v>-1.7373566824120515E-2</v>
      </c>
    </row>
    <row r="54" spans="1:8" x14ac:dyDescent="0.3">
      <c r="A54" s="2">
        <v>43178</v>
      </c>
      <c r="B54" s="1">
        <v>10887.8</v>
      </c>
      <c r="C54" s="1">
        <v>10910.5</v>
      </c>
      <c r="D54" s="1">
        <v>10766.1</v>
      </c>
      <c r="E54" s="1">
        <v>10787</v>
      </c>
      <c r="F54" s="1">
        <v>40662646</v>
      </c>
      <c r="G54" s="1">
        <v>1872.09</v>
      </c>
      <c r="H54" s="3">
        <f>IF(ISERR(LN(Table13[[#This Row],[Close]]/E53)),"-",LN(Table13[[#This Row],[Close]]/E53))</f>
        <v>-6.8735142477039596E-3</v>
      </c>
    </row>
    <row r="55" spans="1:8" x14ac:dyDescent="0.3">
      <c r="A55" s="2">
        <v>43179</v>
      </c>
      <c r="B55" s="1">
        <v>10760.5</v>
      </c>
      <c r="C55" s="1">
        <v>10864.6</v>
      </c>
      <c r="D55" s="1">
        <v>10744.35</v>
      </c>
      <c r="E55" s="1">
        <v>10848.6</v>
      </c>
      <c r="F55" s="1">
        <v>27539509</v>
      </c>
      <c r="G55" s="1">
        <v>1420.87</v>
      </c>
      <c r="H55" s="3">
        <f>IF(ISERR(LN(Table13[[#This Row],[Close]]/E54)),"-",LN(Table13[[#This Row],[Close]]/E54))</f>
        <v>5.6943340097340882E-3</v>
      </c>
    </row>
    <row r="56" spans="1:8" x14ac:dyDescent="0.3">
      <c r="A56" s="2">
        <v>43180</v>
      </c>
      <c r="B56" s="1">
        <v>10890.75</v>
      </c>
      <c r="C56" s="1">
        <v>10938.05</v>
      </c>
      <c r="D56" s="1">
        <v>10817</v>
      </c>
      <c r="E56" s="1">
        <v>10833.6</v>
      </c>
      <c r="F56" s="1" t="s">
        <v>22</v>
      </c>
      <c r="G56" s="1" t="s">
        <v>22</v>
      </c>
      <c r="H56" s="3">
        <f>IF(ISERR(LN(Table13[[#This Row],[Close]]/E55)),"-",LN(Table13[[#This Row],[Close]]/E55))</f>
        <v>-1.3836236537821535E-3</v>
      </c>
    </row>
    <row r="57" spans="1:8" x14ac:dyDescent="0.3">
      <c r="A57" s="2">
        <v>43181</v>
      </c>
      <c r="B57" s="1">
        <v>10864.65</v>
      </c>
      <c r="C57" s="1">
        <v>10887.8</v>
      </c>
      <c r="D57" s="1">
        <v>10727.7</v>
      </c>
      <c r="E57" s="1">
        <v>10737.15</v>
      </c>
      <c r="F57" s="1">
        <v>37959820</v>
      </c>
      <c r="G57" s="1">
        <v>1849.28</v>
      </c>
      <c r="H57" s="3">
        <f>IF(ISERR(LN(Table13[[#This Row],[Close]]/E56)),"-",LN(Table13[[#This Row],[Close]]/E56))</f>
        <v>-8.9427250120419285E-3</v>
      </c>
    </row>
    <row r="58" spans="1:8" x14ac:dyDescent="0.3">
      <c r="A58" s="2">
        <v>43182</v>
      </c>
      <c r="B58" s="1">
        <v>10591.6</v>
      </c>
      <c r="C58" s="1">
        <v>10658.05</v>
      </c>
      <c r="D58" s="1">
        <v>10560.15</v>
      </c>
      <c r="E58" s="1">
        <v>10637.7</v>
      </c>
      <c r="F58" s="1">
        <v>44555603</v>
      </c>
      <c r="G58" s="1">
        <v>2202.11</v>
      </c>
      <c r="H58" s="3">
        <f>IF(ISERR(LN(Table13[[#This Row],[Close]]/E57)),"-",LN(Table13[[#This Row],[Close]]/E57))</f>
        <v>-9.3053956043479078E-3</v>
      </c>
    </row>
    <row r="59" spans="1:8" x14ac:dyDescent="0.3">
      <c r="A59" s="2">
        <v>43185</v>
      </c>
      <c r="B59" s="1">
        <v>10630.65</v>
      </c>
      <c r="C59" s="1">
        <v>10815.6</v>
      </c>
      <c r="D59" s="1">
        <v>10569.25</v>
      </c>
      <c r="E59" s="1">
        <v>10801</v>
      </c>
      <c r="F59" s="1">
        <v>33807792</v>
      </c>
      <c r="G59" s="1">
        <v>1684.76</v>
      </c>
      <c r="H59" s="3">
        <f>IF(ISERR(LN(Table13[[#This Row],[Close]]/E58)),"-",LN(Table13[[#This Row],[Close]]/E58))</f>
        <v>1.5234427303483004E-2</v>
      </c>
    </row>
    <row r="60" spans="1:8" x14ac:dyDescent="0.3">
      <c r="A60" s="2">
        <v>43186</v>
      </c>
      <c r="B60" s="1">
        <v>10852.85</v>
      </c>
      <c r="C60" s="1">
        <v>10874.2</v>
      </c>
      <c r="D60" s="1">
        <v>10801</v>
      </c>
      <c r="E60" s="1">
        <v>10843.75</v>
      </c>
      <c r="F60" s="1">
        <v>33711684</v>
      </c>
      <c r="G60" s="1">
        <v>1721.5</v>
      </c>
      <c r="H60" s="3">
        <f>IF(ISERR(LN(Table13[[#This Row],[Close]]/E59)),"-",LN(Table13[[#This Row],[Close]]/E59))</f>
        <v>3.9501547107954928E-3</v>
      </c>
    </row>
    <row r="61" spans="1:8" x14ac:dyDescent="0.3">
      <c r="A61" s="2">
        <v>43187</v>
      </c>
      <c r="B61" s="1">
        <v>10803.55</v>
      </c>
      <c r="C61" s="1">
        <v>10911.7</v>
      </c>
      <c r="D61" s="1">
        <v>10787.05</v>
      </c>
      <c r="E61" s="1">
        <v>10821.35</v>
      </c>
      <c r="F61" s="1">
        <v>52828539</v>
      </c>
      <c r="G61" s="1">
        <v>3596.35</v>
      </c>
      <c r="H61" s="3">
        <f>IF(ISERR(LN(Table13[[#This Row],[Close]]/E60)),"-",LN(Table13[[#This Row],[Close]]/E60))</f>
        <v>-2.0678425653992073E-3</v>
      </c>
    </row>
    <row r="62" spans="1:8" x14ac:dyDescent="0.3">
      <c r="A62" s="2">
        <v>43192</v>
      </c>
      <c r="B62" s="1">
        <v>10939.9</v>
      </c>
      <c r="C62" s="1">
        <v>11071.3</v>
      </c>
      <c r="D62" s="1">
        <v>10905.05</v>
      </c>
      <c r="E62" s="1">
        <v>11058.45</v>
      </c>
      <c r="F62" s="1" t="s">
        <v>22</v>
      </c>
      <c r="G62" s="1" t="s">
        <v>22</v>
      </c>
      <c r="H62" s="3">
        <f>IF(ISERR(LN(Table13[[#This Row],[Close]]/E61)),"-",LN(Table13[[#This Row],[Close]]/E61))</f>
        <v>2.1673807025812925E-2</v>
      </c>
    </row>
    <row r="63" spans="1:8" x14ac:dyDescent="0.3">
      <c r="A63" s="2">
        <v>43193</v>
      </c>
      <c r="B63" s="1">
        <v>11071.25</v>
      </c>
      <c r="C63" s="1">
        <v>11167.15</v>
      </c>
      <c r="D63" s="1">
        <v>11052.3</v>
      </c>
      <c r="E63" s="1">
        <v>11153.45</v>
      </c>
      <c r="F63" s="1" t="s">
        <v>22</v>
      </c>
      <c r="G63" s="1" t="s">
        <v>22</v>
      </c>
      <c r="H63" s="3">
        <f>IF(ISERR(LN(Table13[[#This Row],[Close]]/E62)),"-",LN(Table13[[#This Row],[Close]]/E62))</f>
        <v>8.5540254793598329E-3</v>
      </c>
    </row>
    <row r="64" spans="1:8" x14ac:dyDescent="0.3">
      <c r="A64" s="2">
        <v>43194</v>
      </c>
      <c r="B64" s="1">
        <v>11230.55</v>
      </c>
      <c r="C64" s="1">
        <v>11372.5</v>
      </c>
      <c r="D64" s="1">
        <v>11164.9</v>
      </c>
      <c r="E64" s="1">
        <v>11198.05</v>
      </c>
      <c r="F64" s="1">
        <v>71760457</v>
      </c>
      <c r="G64" s="1">
        <v>3359.45</v>
      </c>
      <c r="H64" s="3">
        <f>IF(ISERR(LN(Table13[[#This Row],[Close]]/E63)),"-",LN(Table13[[#This Row],[Close]]/E63))</f>
        <v>3.9907889128772906E-3</v>
      </c>
    </row>
    <row r="65" spans="1:8" x14ac:dyDescent="0.3">
      <c r="A65" s="2">
        <v>43195</v>
      </c>
      <c r="B65" s="1">
        <v>11332.7</v>
      </c>
      <c r="C65" s="1">
        <v>11435.3</v>
      </c>
      <c r="D65" s="1">
        <v>11326.1</v>
      </c>
      <c r="E65" s="1">
        <v>11406.15</v>
      </c>
      <c r="F65" s="1">
        <v>60694256</v>
      </c>
      <c r="G65" s="1">
        <v>2782.04</v>
      </c>
      <c r="H65" s="3">
        <f>IF(ISERR(LN(Table13[[#This Row],[Close]]/E64)),"-",LN(Table13[[#This Row],[Close]]/E64))</f>
        <v>1.8413027621262176E-2</v>
      </c>
    </row>
    <row r="66" spans="1:8" x14ac:dyDescent="0.3">
      <c r="A66" s="2">
        <v>43196</v>
      </c>
      <c r="B66" s="1">
        <v>11428.05</v>
      </c>
      <c r="C66" s="1">
        <v>11462.2</v>
      </c>
      <c r="D66" s="1">
        <v>11320.7</v>
      </c>
      <c r="E66" s="1">
        <v>11444.15</v>
      </c>
      <c r="F66" s="1">
        <v>38303943</v>
      </c>
      <c r="G66" s="1">
        <v>1881.34</v>
      </c>
      <c r="H66" s="3">
        <f>IF(ISERR(LN(Table13[[#This Row],[Close]]/E65)),"-",LN(Table13[[#This Row],[Close]]/E65))</f>
        <v>3.3259987860561808E-3</v>
      </c>
    </row>
    <row r="67" spans="1:8" x14ac:dyDescent="0.3">
      <c r="A67" s="2">
        <v>43199</v>
      </c>
      <c r="B67" s="1">
        <v>11446.15</v>
      </c>
      <c r="C67" s="1">
        <v>11508.75</v>
      </c>
      <c r="D67" s="1">
        <v>11435.45</v>
      </c>
      <c r="E67" s="1">
        <v>11472.35</v>
      </c>
      <c r="F67" s="1" t="s">
        <v>22</v>
      </c>
      <c r="G67" s="1" t="s">
        <v>22</v>
      </c>
      <c r="H67" s="3">
        <f>IF(ISERR(LN(Table13[[#This Row],[Close]]/E66)),"-",LN(Table13[[#This Row],[Close]]/E66))</f>
        <v>2.4611100503214704E-3</v>
      </c>
    </row>
    <row r="68" spans="1:8" x14ac:dyDescent="0.3">
      <c r="A68" s="2">
        <v>43200</v>
      </c>
      <c r="B68" s="1">
        <v>11485.7</v>
      </c>
      <c r="C68" s="1">
        <v>11510.7</v>
      </c>
      <c r="D68" s="1">
        <v>11374.25</v>
      </c>
      <c r="E68" s="1">
        <v>11386.65</v>
      </c>
      <c r="F68" s="1">
        <v>37105356</v>
      </c>
      <c r="G68" s="1">
        <v>1743.11</v>
      </c>
      <c r="H68" s="3">
        <f>IF(ISERR(LN(Table13[[#This Row],[Close]]/E67)),"-",LN(Table13[[#This Row],[Close]]/E67))</f>
        <v>-7.4981759064694274E-3</v>
      </c>
    </row>
    <row r="69" spans="1:8" x14ac:dyDescent="0.3">
      <c r="A69" s="2">
        <v>43201</v>
      </c>
      <c r="B69" s="1">
        <v>11425.95</v>
      </c>
      <c r="C69" s="1">
        <v>11461.35</v>
      </c>
      <c r="D69" s="1">
        <v>11322.6</v>
      </c>
      <c r="E69" s="1">
        <v>11453.6</v>
      </c>
      <c r="F69" s="1">
        <v>29861935</v>
      </c>
      <c r="G69" s="1">
        <v>1647.7</v>
      </c>
      <c r="H69" s="3">
        <f>IF(ISERR(LN(Table13[[#This Row],[Close]]/E68)),"-",LN(Table13[[#This Row],[Close]]/E68))</f>
        <v>5.8624745130267837E-3</v>
      </c>
    </row>
    <row r="70" spans="1:8" x14ac:dyDescent="0.3">
      <c r="A70" s="2">
        <v>43202</v>
      </c>
      <c r="B70" s="1">
        <v>11466</v>
      </c>
      <c r="C70" s="1">
        <v>11487.65</v>
      </c>
      <c r="D70" s="1">
        <v>11429.9</v>
      </c>
      <c r="E70" s="1">
        <v>11459.55</v>
      </c>
      <c r="F70" s="1">
        <v>35577492</v>
      </c>
      <c r="G70" s="1">
        <v>1855.61</v>
      </c>
      <c r="H70" s="3">
        <f>IF(ISERR(LN(Table13[[#This Row],[Close]]/E69)),"-",LN(Table13[[#This Row],[Close]]/E69))</f>
        <v>5.1935243593635499E-4</v>
      </c>
    </row>
    <row r="71" spans="1:8" x14ac:dyDescent="0.3">
      <c r="A71" s="2">
        <v>43203</v>
      </c>
      <c r="B71" s="1">
        <v>11506.7</v>
      </c>
      <c r="C71" s="1">
        <v>11536.45</v>
      </c>
      <c r="D71" s="1">
        <v>11431.05</v>
      </c>
      <c r="E71" s="1">
        <v>11465.3</v>
      </c>
      <c r="F71" s="1">
        <v>52124110</v>
      </c>
      <c r="G71" s="1">
        <v>2150.9499999999998</v>
      </c>
      <c r="H71" s="3">
        <f>IF(ISERR(LN(Table13[[#This Row],[Close]]/E70)),"-",LN(Table13[[#This Row],[Close]]/E70))</f>
        <v>5.0163906159280986E-4</v>
      </c>
    </row>
    <row r="72" spans="1:8" x14ac:dyDescent="0.3">
      <c r="A72" s="2">
        <v>43206</v>
      </c>
      <c r="B72" s="1">
        <v>11399.05</v>
      </c>
      <c r="C72" s="1">
        <v>11515.95</v>
      </c>
      <c r="D72" s="1">
        <v>11384.25</v>
      </c>
      <c r="E72" s="1">
        <v>11504.95</v>
      </c>
      <c r="F72" s="1">
        <v>48870731</v>
      </c>
      <c r="G72" s="1">
        <v>2143.08</v>
      </c>
      <c r="H72" s="3">
        <f>IF(ISERR(LN(Table13[[#This Row],[Close]]/E71)),"-",LN(Table13[[#This Row],[Close]]/E71))</f>
        <v>3.4522949798263688E-3</v>
      </c>
    </row>
    <row r="73" spans="1:8" x14ac:dyDescent="0.3">
      <c r="A73" s="2">
        <v>43207</v>
      </c>
      <c r="B73" s="1">
        <v>11567.5</v>
      </c>
      <c r="C73" s="1">
        <v>11568.65</v>
      </c>
      <c r="D73" s="1">
        <v>11456.45</v>
      </c>
      <c r="E73" s="1">
        <v>11472.35</v>
      </c>
      <c r="F73" s="1">
        <v>44254342</v>
      </c>
      <c r="G73" s="1">
        <v>2282.67</v>
      </c>
      <c r="H73" s="3">
        <f>IF(ISERR(LN(Table13[[#This Row],[Close]]/E72)),"-",LN(Table13[[#This Row],[Close]]/E72))</f>
        <v>-2.8375850839129743E-3</v>
      </c>
    </row>
    <row r="74" spans="1:8" x14ac:dyDescent="0.3">
      <c r="A74" s="2">
        <v>43208</v>
      </c>
      <c r="B74" s="1">
        <v>11505.65</v>
      </c>
      <c r="C74" s="1">
        <v>11521.35</v>
      </c>
      <c r="D74" s="1">
        <v>11394.1</v>
      </c>
      <c r="E74" s="1">
        <v>11411.8</v>
      </c>
      <c r="F74" s="1" t="s">
        <v>22</v>
      </c>
      <c r="G74" s="1" t="s">
        <v>22</v>
      </c>
      <c r="H74" s="3">
        <f>IF(ISERR(LN(Table13[[#This Row],[Close]]/E73)),"-",LN(Table13[[#This Row],[Close]]/E73))</f>
        <v>-5.2918846715889001E-3</v>
      </c>
    </row>
    <row r="75" spans="1:8" x14ac:dyDescent="0.3">
      <c r="A75" s="2">
        <v>43209</v>
      </c>
      <c r="B75" s="1">
        <v>11460.95</v>
      </c>
      <c r="C75" s="1">
        <v>11468.3</v>
      </c>
      <c r="D75" s="1">
        <v>11411.55</v>
      </c>
      <c r="E75" s="1">
        <v>11431.65</v>
      </c>
      <c r="F75" s="1">
        <v>29496101</v>
      </c>
      <c r="G75" s="1">
        <v>1468.13</v>
      </c>
      <c r="H75" s="3">
        <f>IF(ISERR(LN(Table13[[#This Row],[Close]]/E74)),"-",LN(Table13[[#This Row],[Close]]/E74))</f>
        <v>1.7379165578027336E-3</v>
      </c>
    </row>
    <row r="76" spans="1:8" x14ac:dyDescent="0.3">
      <c r="A76" s="2">
        <v>43210</v>
      </c>
      <c r="B76" s="1">
        <v>11406.15</v>
      </c>
      <c r="C76" s="1">
        <v>11449.95</v>
      </c>
      <c r="D76" s="1">
        <v>11398.05</v>
      </c>
      <c r="E76" s="1">
        <v>11440.1</v>
      </c>
      <c r="F76" s="1">
        <v>43472458</v>
      </c>
      <c r="G76" s="1">
        <v>1943.97</v>
      </c>
      <c r="H76" s="3">
        <f>IF(ISERR(LN(Table13[[#This Row],[Close]]/E75)),"-",LN(Table13[[#This Row],[Close]]/E75))</f>
        <v>7.3890282855130802E-4</v>
      </c>
    </row>
    <row r="77" spans="1:8" x14ac:dyDescent="0.3">
      <c r="A77" s="2">
        <v>43213</v>
      </c>
      <c r="B77" s="1">
        <v>11461.45</v>
      </c>
      <c r="C77" s="1">
        <v>11530.25</v>
      </c>
      <c r="D77" s="1">
        <v>11426.8</v>
      </c>
      <c r="E77" s="1">
        <v>11497.2</v>
      </c>
      <c r="F77" s="1">
        <v>44567068</v>
      </c>
      <c r="G77" s="1">
        <v>1807.74</v>
      </c>
      <c r="H77" s="3">
        <f>IF(ISERR(LN(Table13[[#This Row],[Close]]/E76)),"-",LN(Table13[[#This Row],[Close]]/E76))</f>
        <v>4.9788002905025311E-3</v>
      </c>
    </row>
    <row r="78" spans="1:8" x14ac:dyDescent="0.3">
      <c r="A78" s="2">
        <v>43214</v>
      </c>
      <c r="B78" s="1">
        <v>11513.85</v>
      </c>
      <c r="C78" s="1">
        <v>11563</v>
      </c>
      <c r="D78" s="1">
        <v>11479.15</v>
      </c>
      <c r="E78" s="1">
        <v>11522.6</v>
      </c>
      <c r="F78" s="1">
        <v>44227702</v>
      </c>
      <c r="G78" s="1">
        <v>1919.08</v>
      </c>
      <c r="H78" s="3">
        <f>IF(ISERR(LN(Table13[[#This Row],[Close]]/E77)),"-",LN(Table13[[#This Row],[Close]]/E77))</f>
        <v>2.206796784338951E-3</v>
      </c>
    </row>
    <row r="79" spans="1:8" x14ac:dyDescent="0.3">
      <c r="A79" s="2">
        <v>43215</v>
      </c>
      <c r="B79" s="1">
        <v>11529.75</v>
      </c>
      <c r="C79" s="1">
        <v>11551.65</v>
      </c>
      <c r="D79" s="1">
        <v>11472.2</v>
      </c>
      <c r="E79" s="1">
        <v>11503.5</v>
      </c>
      <c r="F79" s="1">
        <v>46423312</v>
      </c>
      <c r="G79" s="1">
        <v>1982.98</v>
      </c>
      <c r="H79" s="3">
        <f>IF(ISERR(LN(Table13[[#This Row],[Close]]/E78)),"-",LN(Table13[[#This Row],[Close]]/E78))</f>
        <v>-1.6589873561434455E-3</v>
      </c>
    </row>
    <row r="80" spans="1:8" x14ac:dyDescent="0.3">
      <c r="A80" s="2">
        <v>43216</v>
      </c>
      <c r="B80" s="1">
        <v>11535.9</v>
      </c>
      <c r="C80" s="1">
        <v>11560.05</v>
      </c>
      <c r="D80" s="1">
        <v>11494.75</v>
      </c>
      <c r="E80" s="1">
        <v>11534.8</v>
      </c>
      <c r="F80" s="1">
        <v>56004657</v>
      </c>
      <c r="G80" s="1">
        <v>2747.5</v>
      </c>
      <c r="H80" s="3">
        <f>IF(ISERR(LN(Table13[[#This Row],[Close]]/E79)),"-",LN(Table13[[#This Row],[Close]]/E79))</f>
        <v>2.7172160496224847E-3</v>
      </c>
    </row>
    <row r="81" spans="1:8" x14ac:dyDescent="0.3">
      <c r="A81" s="2">
        <v>43217</v>
      </c>
      <c r="B81" s="1">
        <v>11588.3</v>
      </c>
      <c r="C81" s="1">
        <v>11699</v>
      </c>
      <c r="D81" s="1">
        <v>11557.35</v>
      </c>
      <c r="E81" s="1">
        <v>11581.8</v>
      </c>
      <c r="F81" s="1">
        <v>34359587</v>
      </c>
      <c r="G81" s="1">
        <v>3317.34</v>
      </c>
      <c r="H81" s="3">
        <f>IF(ISERR(LN(Table13[[#This Row],[Close]]/E80)),"-",LN(Table13[[#This Row],[Close]]/E80))</f>
        <v>4.0663475392383793E-3</v>
      </c>
    </row>
    <row r="82" spans="1:8" x14ac:dyDescent="0.3">
      <c r="A82" s="2">
        <v>43220</v>
      </c>
      <c r="B82" s="1">
        <v>11624.55</v>
      </c>
      <c r="C82" s="1">
        <v>11675.15</v>
      </c>
      <c r="D82" s="1">
        <v>11602</v>
      </c>
      <c r="E82" s="1">
        <v>11625.75</v>
      </c>
      <c r="F82" s="1">
        <v>23960625</v>
      </c>
      <c r="G82" s="1">
        <v>1442.08</v>
      </c>
      <c r="H82" s="3">
        <f>IF(ISERR(LN(Table13[[#This Row],[Close]]/E81)),"-",LN(Table13[[#This Row],[Close]]/E81))</f>
        <v>3.7875650416289647E-3</v>
      </c>
    </row>
    <row r="83" spans="1:8" x14ac:dyDescent="0.3">
      <c r="A83" s="2">
        <v>43222</v>
      </c>
      <c r="B83" s="1">
        <v>11740.5</v>
      </c>
      <c r="C83" s="1">
        <v>11760.85</v>
      </c>
      <c r="D83" s="1">
        <v>11493.55</v>
      </c>
      <c r="E83" s="1">
        <v>11508.2</v>
      </c>
      <c r="F83" s="1">
        <v>45596371</v>
      </c>
      <c r="G83" s="1">
        <v>2768.32</v>
      </c>
      <c r="H83" s="3">
        <f>IF(ISERR(LN(Table13[[#This Row],[Close]]/E82)),"-",LN(Table13[[#This Row],[Close]]/E82))</f>
        <v>-1.0162640768632115E-2</v>
      </c>
    </row>
    <row r="84" spans="1:8" x14ac:dyDescent="0.3">
      <c r="A84" s="2">
        <v>43223</v>
      </c>
      <c r="B84" s="1">
        <v>11526.65</v>
      </c>
      <c r="C84" s="1">
        <v>11528.6</v>
      </c>
      <c r="D84" s="1">
        <v>11411.05</v>
      </c>
      <c r="E84" s="1">
        <v>11451.65</v>
      </c>
      <c r="F84" s="1">
        <v>33879636</v>
      </c>
      <c r="G84" s="1">
        <v>2000.67</v>
      </c>
      <c r="H84" s="3">
        <f>IF(ISERR(LN(Table13[[#This Row],[Close]]/E83)),"-",LN(Table13[[#This Row],[Close]]/E83))</f>
        <v>-4.9260003311020154E-3</v>
      </c>
    </row>
    <row r="85" spans="1:8" x14ac:dyDescent="0.3">
      <c r="A85" s="2">
        <v>43224</v>
      </c>
      <c r="B85" s="1">
        <v>11472.05</v>
      </c>
      <c r="C85" s="1">
        <v>11473.5</v>
      </c>
      <c r="D85" s="1">
        <v>11314.85</v>
      </c>
      <c r="E85" s="1">
        <v>11323.7</v>
      </c>
      <c r="F85" s="1">
        <v>27213218</v>
      </c>
      <c r="G85" s="1">
        <v>1590.4</v>
      </c>
      <c r="H85" s="3">
        <f>IF(ISERR(LN(Table13[[#This Row],[Close]]/E84)),"-",LN(Table13[[#This Row],[Close]]/E84))</f>
        <v>-1.1235949928429396E-2</v>
      </c>
    </row>
    <row r="86" spans="1:8" x14ac:dyDescent="0.3">
      <c r="A86" s="2">
        <v>43227</v>
      </c>
      <c r="B86" s="1">
        <v>11382.55</v>
      </c>
      <c r="C86" s="1">
        <v>11504.2</v>
      </c>
      <c r="D86" s="1">
        <v>11366.05</v>
      </c>
      <c r="E86" s="1">
        <v>11489.6</v>
      </c>
      <c r="F86" s="1">
        <v>33864578</v>
      </c>
      <c r="G86" s="1">
        <v>1637.29</v>
      </c>
      <c r="H86" s="3">
        <f>IF(ISERR(LN(Table13[[#This Row],[Close]]/E85)),"-",LN(Table13[[#This Row],[Close]]/E85))</f>
        <v>1.4544403880703143E-2</v>
      </c>
    </row>
    <row r="87" spans="1:8" x14ac:dyDescent="0.3">
      <c r="A87" s="2">
        <v>43228</v>
      </c>
      <c r="B87" s="1">
        <v>11516.3</v>
      </c>
      <c r="C87" s="1">
        <v>11517.5</v>
      </c>
      <c r="D87" s="1">
        <v>11404.8</v>
      </c>
      <c r="E87" s="1">
        <v>11437.2</v>
      </c>
      <c r="F87" s="1">
        <v>45637407</v>
      </c>
      <c r="G87" s="1">
        <v>2053.11</v>
      </c>
      <c r="H87" s="3">
        <f>IF(ISERR(LN(Table13[[#This Row],[Close]]/E86)),"-",LN(Table13[[#This Row],[Close]]/E86))</f>
        <v>-4.5710776244725837E-3</v>
      </c>
    </row>
    <row r="88" spans="1:8" x14ac:dyDescent="0.3">
      <c r="A88" s="2">
        <v>43229</v>
      </c>
      <c r="B88" s="1">
        <v>11431.35</v>
      </c>
      <c r="C88" s="1">
        <v>11483.75</v>
      </c>
      <c r="D88" s="1">
        <v>11402.7</v>
      </c>
      <c r="E88" s="1">
        <v>11419.75</v>
      </c>
      <c r="F88" s="1">
        <v>48324098</v>
      </c>
      <c r="G88" s="1">
        <v>2109.7600000000002</v>
      </c>
      <c r="H88" s="3">
        <f>IF(ISERR(LN(Table13[[#This Row],[Close]]/E87)),"-",LN(Table13[[#This Row],[Close]]/E87))</f>
        <v>-1.5268881797638747E-3</v>
      </c>
    </row>
    <row r="89" spans="1:8" x14ac:dyDescent="0.3">
      <c r="A89" s="2">
        <v>43230</v>
      </c>
      <c r="B89" s="1">
        <v>11466.2</v>
      </c>
      <c r="C89" s="1">
        <v>11488.45</v>
      </c>
      <c r="D89" s="1">
        <v>11330.1</v>
      </c>
      <c r="E89" s="1">
        <v>11346.4</v>
      </c>
      <c r="F89" s="1">
        <v>39137129</v>
      </c>
      <c r="G89" s="1">
        <v>1866.95</v>
      </c>
      <c r="H89" s="3">
        <f>IF(ISERR(LN(Table13[[#This Row],[Close]]/E88)),"-",LN(Table13[[#This Row],[Close]]/E88))</f>
        <v>-6.4437995714188749E-3</v>
      </c>
    </row>
    <row r="90" spans="1:8" x14ac:dyDescent="0.3">
      <c r="A90" s="2">
        <v>43231</v>
      </c>
      <c r="B90" s="1">
        <v>11385.3</v>
      </c>
      <c r="C90" s="1">
        <v>11395.1</v>
      </c>
      <c r="D90" s="1">
        <v>11307.95</v>
      </c>
      <c r="E90" s="1">
        <v>11373.2</v>
      </c>
      <c r="F90" s="1">
        <v>28673586</v>
      </c>
      <c r="G90" s="1">
        <v>1527.3</v>
      </c>
      <c r="H90" s="3">
        <f>IF(ISERR(LN(Table13[[#This Row],[Close]]/E89)),"-",LN(Table13[[#This Row],[Close]]/E89))</f>
        <v>2.359197558963703E-3</v>
      </c>
    </row>
    <row r="91" spans="1:8" x14ac:dyDescent="0.3">
      <c r="A91" s="2">
        <v>43234</v>
      </c>
      <c r="B91" s="1">
        <v>11402.6</v>
      </c>
      <c r="C91" s="1">
        <v>11404.35</v>
      </c>
      <c r="D91" s="1">
        <v>11258.6</v>
      </c>
      <c r="E91" s="1">
        <v>11273.75</v>
      </c>
      <c r="F91" s="1">
        <v>37877550</v>
      </c>
      <c r="G91" s="1">
        <v>1482.33</v>
      </c>
      <c r="H91" s="3">
        <f>IF(ISERR(LN(Table13[[#This Row],[Close]]/E90)),"-",LN(Table13[[#This Row],[Close]]/E90))</f>
        <v>-8.7826960594435295E-3</v>
      </c>
    </row>
    <row r="92" spans="1:8" x14ac:dyDescent="0.3">
      <c r="A92" s="2">
        <v>43235</v>
      </c>
      <c r="B92" s="1">
        <v>11275.65</v>
      </c>
      <c r="C92" s="1">
        <v>11346.8</v>
      </c>
      <c r="D92" s="1">
        <v>11131.2</v>
      </c>
      <c r="E92" s="1">
        <v>11186.8</v>
      </c>
      <c r="F92" s="1">
        <v>50989630</v>
      </c>
      <c r="G92" s="1">
        <v>2152.2600000000002</v>
      </c>
      <c r="H92" s="3">
        <f>IF(ISERR(LN(Table13[[#This Row],[Close]]/E91)),"-",LN(Table13[[#This Row],[Close]]/E91))</f>
        <v>-7.7425026867830272E-3</v>
      </c>
    </row>
    <row r="93" spans="1:8" x14ac:dyDescent="0.3">
      <c r="A93" s="2">
        <v>43236</v>
      </c>
      <c r="B93" s="1">
        <v>11149.4</v>
      </c>
      <c r="C93" s="1">
        <v>11231.25</v>
      </c>
      <c r="D93" s="1">
        <v>11085.15</v>
      </c>
      <c r="E93" s="1">
        <v>11164.7</v>
      </c>
      <c r="F93" s="1">
        <v>43468378</v>
      </c>
      <c r="G93" s="1">
        <v>2077.0300000000002</v>
      </c>
      <c r="H93" s="3">
        <f>IF(ISERR(LN(Table13[[#This Row],[Close]]/E92)),"-",LN(Table13[[#This Row],[Close]]/E92))</f>
        <v>-1.9774965619149968E-3</v>
      </c>
    </row>
    <row r="94" spans="1:8" x14ac:dyDescent="0.3">
      <c r="A94" s="2">
        <v>43237</v>
      </c>
      <c r="B94" s="1">
        <v>11195.7</v>
      </c>
      <c r="C94" s="1">
        <v>11214.95</v>
      </c>
      <c r="D94" s="1">
        <v>11135.9</v>
      </c>
      <c r="E94" s="1">
        <v>11154.8</v>
      </c>
      <c r="F94" s="1">
        <v>36043051</v>
      </c>
      <c r="G94" s="1">
        <v>1825.09</v>
      </c>
      <c r="H94" s="3">
        <f>IF(ISERR(LN(Table13[[#This Row],[Close]]/E93)),"-",LN(Table13[[#This Row],[Close]]/E93))</f>
        <v>-8.8711670505676706E-4</v>
      </c>
    </row>
    <row r="95" spans="1:8" x14ac:dyDescent="0.3">
      <c r="A95" s="2">
        <v>43238</v>
      </c>
      <c r="B95" s="1">
        <v>11167.3</v>
      </c>
      <c r="C95" s="1">
        <v>11177.3</v>
      </c>
      <c r="D95" s="1">
        <v>10937.2</v>
      </c>
      <c r="E95" s="1">
        <v>10962.75</v>
      </c>
      <c r="F95" s="1">
        <v>46345764</v>
      </c>
      <c r="G95" s="1">
        <v>2618.2800000000002</v>
      </c>
      <c r="H95" s="3">
        <f>IF(ISERR(LN(Table13[[#This Row],[Close]]/E94)),"-",LN(Table13[[#This Row],[Close]]/E94))</f>
        <v>-1.7366736088651292E-2</v>
      </c>
    </row>
    <row r="96" spans="1:8" x14ac:dyDescent="0.3">
      <c r="A96" s="2">
        <v>43241</v>
      </c>
      <c r="B96" s="1">
        <v>10950.8</v>
      </c>
      <c r="C96" s="1">
        <v>10955.5</v>
      </c>
      <c r="D96" s="1">
        <v>10713.85</v>
      </c>
      <c r="E96" s="1">
        <v>10732.9</v>
      </c>
      <c r="F96" s="1">
        <v>81488560</v>
      </c>
      <c r="G96" s="1">
        <v>2850.71</v>
      </c>
      <c r="H96" s="3">
        <f>IF(ISERR(LN(Table13[[#This Row],[Close]]/E95)),"-",LN(Table13[[#This Row],[Close]]/E95))</f>
        <v>-2.1189372058927486E-2</v>
      </c>
    </row>
    <row r="97" spans="1:8" x14ac:dyDescent="0.3">
      <c r="A97" s="2">
        <v>43242</v>
      </c>
      <c r="B97" s="1">
        <v>10715.5</v>
      </c>
      <c r="C97" s="1">
        <v>10945.65</v>
      </c>
      <c r="D97" s="1">
        <v>10690.55</v>
      </c>
      <c r="E97" s="1">
        <v>10913.45</v>
      </c>
      <c r="F97" s="1">
        <v>103285455</v>
      </c>
      <c r="G97" s="1">
        <v>3073.97</v>
      </c>
      <c r="H97" s="3">
        <f>IF(ISERR(LN(Table13[[#This Row],[Close]]/E96)),"-",LN(Table13[[#This Row],[Close]]/E96))</f>
        <v>1.6682183108401756E-2</v>
      </c>
    </row>
    <row r="98" spans="1:8" x14ac:dyDescent="0.3">
      <c r="A98" s="2">
        <v>43243</v>
      </c>
      <c r="B98" s="1">
        <v>10922.6</v>
      </c>
      <c r="C98" s="1">
        <v>10940.55</v>
      </c>
      <c r="D98" s="1">
        <v>10831.8</v>
      </c>
      <c r="E98" s="1">
        <v>10860.6</v>
      </c>
      <c r="F98" s="1">
        <v>68702423</v>
      </c>
      <c r="G98" s="1">
        <v>2390.87</v>
      </c>
      <c r="H98" s="3">
        <f>IF(ISERR(LN(Table13[[#This Row],[Close]]/E97)),"-",LN(Table13[[#This Row],[Close]]/E97))</f>
        <v>-4.8544119064239085E-3</v>
      </c>
    </row>
    <row r="99" spans="1:8" x14ac:dyDescent="0.3">
      <c r="A99" s="2">
        <v>43244</v>
      </c>
      <c r="B99" s="1">
        <v>10831.45</v>
      </c>
      <c r="C99" s="1">
        <v>10881.85</v>
      </c>
      <c r="D99" s="1">
        <v>10652.65</v>
      </c>
      <c r="E99" s="1">
        <v>10681.6</v>
      </c>
      <c r="F99" s="1">
        <v>97957806</v>
      </c>
      <c r="G99" s="1">
        <v>3211.04</v>
      </c>
      <c r="H99" s="3">
        <f>IF(ISERR(LN(Table13[[#This Row],[Close]]/E98)),"-",LN(Table13[[#This Row],[Close]]/E98))</f>
        <v>-1.661892655310104E-2</v>
      </c>
    </row>
    <row r="100" spans="1:8" x14ac:dyDescent="0.3">
      <c r="A100" s="2">
        <v>43245</v>
      </c>
      <c r="B100" s="1">
        <v>10704.75</v>
      </c>
      <c r="C100" s="1">
        <v>10903.25</v>
      </c>
      <c r="D100" s="1">
        <v>10683</v>
      </c>
      <c r="E100" s="1">
        <v>10883</v>
      </c>
      <c r="F100" s="1">
        <v>49514683</v>
      </c>
      <c r="G100" s="1">
        <v>2147.4899999999998</v>
      </c>
      <c r="H100" s="3">
        <f>IF(ISERR(LN(Table13[[#This Row],[Close]]/E99)),"-",LN(Table13[[#This Row],[Close]]/E99))</f>
        <v>1.8679303668600298E-2</v>
      </c>
    </row>
    <row r="101" spans="1:8" x14ac:dyDescent="0.3">
      <c r="A101" s="2">
        <v>43248</v>
      </c>
      <c r="B101" s="1">
        <v>10913.6</v>
      </c>
      <c r="C101" s="1">
        <v>11036.5</v>
      </c>
      <c r="D101" s="1">
        <v>10902.15</v>
      </c>
      <c r="E101" s="1">
        <v>11007.15</v>
      </c>
      <c r="F101" s="1">
        <v>39903132</v>
      </c>
      <c r="G101" s="1">
        <v>1831.86</v>
      </c>
      <c r="H101" s="3">
        <f>IF(ISERR(LN(Table13[[#This Row],[Close]]/E100)),"-",LN(Table13[[#This Row],[Close]]/E100))</f>
        <v>1.1343122925942974E-2</v>
      </c>
    </row>
    <row r="102" spans="1:8" x14ac:dyDescent="0.3">
      <c r="A102" s="2">
        <v>43249</v>
      </c>
      <c r="B102" s="1">
        <v>11030.15</v>
      </c>
      <c r="C102" s="1">
        <v>11107</v>
      </c>
      <c r="D102" s="1">
        <v>10975.9</v>
      </c>
      <c r="E102" s="1">
        <v>11051.15</v>
      </c>
      <c r="F102" s="1">
        <v>44392231</v>
      </c>
      <c r="G102" s="1">
        <v>2274.5700000000002</v>
      </c>
      <c r="H102" s="3">
        <f>IF(ISERR(LN(Table13[[#This Row],[Close]]/E101)),"-",LN(Table13[[#This Row],[Close]]/E101))</f>
        <v>3.9894333069278925E-3</v>
      </c>
    </row>
    <row r="103" spans="1:8" x14ac:dyDescent="0.3">
      <c r="A103" s="2">
        <v>43250</v>
      </c>
      <c r="B103" s="1">
        <v>11002.75</v>
      </c>
      <c r="C103" s="1">
        <v>11049.35</v>
      </c>
      <c r="D103" s="1">
        <v>10946.3</v>
      </c>
      <c r="E103" s="1">
        <v>11024.15</v>
      </c>
      <c r="F103" s="1">
        <v>50175201</v>
      </c>
      <c r="G103" s="1">
        <v>2530.83</v>
      </c>
      <c r="H103" s="3">
        <f>IF(ISERR(LN(Table13[[#This Row],[Close]]/E102)),"-",LN(Table13[[#This Row],[Close]]/E102))</f>
        <v>-2.4461740917202618E-3</v>
      </c>
    </row>
    <row r="104" spans="1:8" x14ac:dyDescent="0.3">
      <c r="A104" s="2">
        <v>43251</v>
      </c>
      <c r="B104" s="1">
        <v>11072.1</v>
      </c>
      <c r="C104" s="1">
        <v>11075.55</v>
      </c>
      <c r="D104" s="1">
        <v>10950.15</v>
      </c>
      <c r="E104" s="1">
        <v>10994.45</v>
      </c>
      <c r="F104" s="1">
        <v>94758247</v>
      </c>
      <c r="G104" s="1">
        <v>4140.17</v>
      </c>
      <c r="H104" s="3">
        <f>IF(ISERR(LN(Table13[[#This Row],[Close]]/E103)),"-",LN(Table13[[#This Row],[Close]]/E103))</f>
        <v>-2.6977208371375292E-3</v>
      </c>
    </row>
    <row r="105" spans="1:8" x14ac:dyDescent="0.3">
      <c r="A105" s="2">
        <v>43252</v>
      </c>
      <c r="B105" s="1">
        <v>11032.9</v>
      </c>
      <c r="C105" s="1">
        <v>11150</v>
      </c>
      <c r="D105" s="1">
        <v>11011.8</v>
      </c>
      <c r="E105" s="1">
        <v>11076.55</v>
      </c>
      <c r="F105" s="1">
        <v>52760704</v>
      </c>
      <c r="G105" s="1">
        <v>3241.63</v>
      </c>
      <c r="H105" s="3">
        <f>IF(ISERR(LN(Table13[[#This Row],[Close]]/E104)),"-",LN(Table13[[#This Row],[Close]]/E104))</f>
        <v>7.4396609737679637E-3</v>
      </c>
    </row>
    <row r="106" spans="1:8" x14ac:dyDescent="0.3">
      <c r="A106" s="2">
        <v>43255</v>
      </c>
      <c r="B106" s="1">
        <v>11144.2</v>
      </c>
      <c r="C106" s="1">
        <v>11160.8</v>
      </c>
      <c r="D106" s="1">
        <v>11011.55</v>
      </c>
      <c r="E106" s="1">
        <v>11023.25</v>
      </c>
      <c r="F106" s="1">
        <v>36531254</v>
      </c>
      <c r="G106" s="1">
        <v>1936.17</v>
      </c>
      <c r="H106" s="3">
        <f>IF(ISERR(LN(Table13[[#This Row],[Close]]/E105)),"-",LN(Table13[[#This Row],[Close]]/E105))</f>
        <v>-4.8235824164909978E-3</v>
      </c>
    </row>
    <row r="107" spans="1:8" x14ac:dyDescent="0.3">
      <c r="A107" s="2">
        <v>43256</v>
      </c>
      <c r="B107" s="1">
        <v>11019.7</v>
      </c>
      <c r="C107" s="1">
        <v>11032.3</v>
      </c>
      <c r="D107" s="1">
        <v>10950.35</v>
      </c>
      <c r="E107" s="1">
        <v>10986.95</v>
      </c>
      <c r="F107" s="1">
        <v>37869237</v>
      </c>
      <c r="G107" s="1">
        <v>1671.15</v>
      </c>
      <c r="H107" s="3">
        <f>IF(ISERR(LN(Table13[[#This Row],[Close]]/E106)),"-",LN(Table13[[#This Row],[Close]]/E106))</f>
        <v>-3.2984736996281121E-3</v>
      </c>
    </row>
    <row r="108" spans="1:8" x14ac:dyDescent="0.3">
      <c r="A108" s="2">
        <v>43257</v>
      </c>
      <c r="B108" s="1">
        <v>11031.45</v>
      </c>
      <c r="C108" s="1">
        <v>11170.85</v>
      </c>
      <c r="D108" s="1">
        <v>10972.3</v>
      </c>
      <c r="E108" s="1">
        <v>11155.85</v>
      </c>
      <c r="F108" s="1">
        <v>49597193</v>
      </c>
      <c r="G108" s="1">
        <v>2080.19</v>
      </c>
      <c r="H108" s="3">
        <f>IF(ISERR(LN(Table13[[#This Row],[Close]]/E107)),"-",LN(Table13[[#This Row],[Close]]/E107))</f>
        <v>1.5255819119807076E-2</v>
      </c>
    </row>
    <row r="109" spans="1:8" x14ac:dyDescent="0.3">
      <c r="A109" s="2">
        <v>43258</v>
      </c>
      <c r="B109" s="1">
        <v>11198.25</v>
      </c>
      <c r="C109" s="1">
        <v>11260.85</v>
      </c>
      <c r="D109" s="1">
        <v>11197.05</v>
      </c>
      <c r="E109" s="1">
        <v>11236</v>
      </c>
      <c r="F109" s="1">
        <v>48879256</v>
      </c>
      <c r="G109" s="1">
        <v>2081.7600000000002</v>
      </c>
      <c r="H109" s="3">
        <f>IF(ISERR(LN(Table13[[#This Row],[Close]]/E108)),"-",LN(Table13[[#This Row],[Close]]/E108))</f>
        <v>7.1588852466036596E-3</v>
      </c>
    </row>
    <row r="110" spans="1:8" x14ac:dyDescent="0.3">
      <c r="A110" s="2">
        <v>43259</v>
      </c>
      <c r="B110" s="1">
        <v>11217.95</v>
      </c>
      <c r="C110" s="1">
        <v>11240.05</v>
      </c>
      <c r="D110" s="1">
        <v>11169.5</v>
      </c>
      <c r="E110" s="1">
        <v>11226.1</v>
      </c>
      <c r="F110" s="1">
        <v>53425399</v>
      </c>
      <c r="G110" s="1">
        <v>2046.9</v>
      </c>
      <c r="H110" s="3">
        <f>IF(ISERR(LN(Table13[[#This Row],[Close]]/E109)),"-",LN(Table13[[#This Row],[Close]]/E109))</f>
        <v>-8.8148486927202478E-4</v>
      </c>
    </row>
    <row r="111" spans="1:8" x14ac:dyDescent="0.3">
      <c r="A111" s="2">
        <v>43262</v>
      </c>
      <c r="B111" s="1">
        <v>11259.05</v>
      </c>
      <c r="C111" s="1">
        <v>11278.15</v>
      </c>
      <c r="D111" s="1">
        <v>11220.95</v>
      </c>
      <c r="E111" s="1">
        <v>11239.7</v>
      </c>
      <c r="F111" s="1">
        <v>39751365</v>
      </c>
      <c r="G111" s="1">
        <v>1707.07</v>
      </c>
      <c r="H111" s="3">
        <f>IF(ISERR(LN(Table13[[#This Row],[Close]]/E110)),"-",LN(Table13[[#This Row],[Close]]/E110))</f>
        <v>1.2107293451659585E-3</v>
      </c>
    </row>
    <row r="112" spans="1:8" x14ac:dyDescent="0.3">
      <c r="A112" s="2">
        <v>43263</v>
      </c>
      <c r="B112" s="1">
        <v>11264.65</v>
      </c>
      <c r="C112" s="1">
        <v>11286.45</v>
      </c>
      <c r="D112" s="1">
        <v>11231.1</v>
      </c>
      <c r="E112" s="1">
        <v>11243.4</v>
      </c>
      <c r="F112" s="1">
        <v>30978755</v>
      </c>
      <c r="G112" s="1">
        <v>1588.87</v>
      </c>
      <c r="H112" s="3">
        <f>IF(ISERR(LN(Table13[[#This Row],[Close]]/E111)),"-",LN(Table13[[#This Row],[Close]]/E111))</f>
        <v>3.2913610964688906E-4</v>
      </c>
    </row>
    <row r="113" spans="1:8" x14ac:dyDescent="0.3">
      <c r="A113" s="2">
        <v>43264</v>
      </c>
      <c r="B113" s="1">
        <v>11282.5</v>
      </c>
      <c r="C113" s="1">
        <v>11310.85</v>
      </c>
      <c r="D113" s="1">
        <v>11225.8</v>
      </c>
      <c r="E113" s="1">
        <v>11236.2</v>
      </c>
      <c r="F113" s="1">
        <v>32998479</v>
      </c>
      <c r="G113" s="1">
        <v>1504.31</v>
      </c>
      <c r="H113" s="3">
        <f>IF(ISERR(LN(Table13[[#This Row],[Close]]/E112)),"-",LN(Table13[[#This Row],[Close]]/E112))</f>
        <v>-6.4058081515731304E-4</v>
      </c>
    </row>
    <row r="114" spans="1:8" x14ac:dyDescent="0.3">
      <c r="A114" s="2">
        <v>43265</v>
      </c>
      <c r="B114" s="1">
        <v>11215.55</v>
      </c>
      <c r="C114" s="1">
        <v>11257.35</v>
      </c>
      <c r="D114" s="1">
        <v>11172.85</v>
      </c>
      <c r="E114" s="1">
        <v>11243</v>
      </c>
      <c r="F114" s="1">
        <v>29919292</v>
      </c>
      <c r="G114" s="1">
        <v>1309.25</v>
      </c>
      <c r="H114" s="3">
        <f>IF(ISERR(LN(Table13[[#This Row],[Close]]/E113)),"-",LN(Table13[[#This Row],[Close]]/E113))</f>
        <v>6.0500375524172962E-4</v>
      </c>
    </row>
    <row r="115" spans="1:8" x14ac:dyDescent="0.3">
      <c r="A115" s="2">
        <v>43266</v>
      </c>
      <c r="B115" s="1">
        <v>11254.5</v>
      </c>
      <c r="C115" s="1">
        <v>11255.3</v>
      </c>
      <c r="D115" s="1">
        <v>11128.35</v>
      </c>
      <c r="E115" s="1">
        <v>11173.05</v>
      </c>
      <c r="F115" s="1">
        <v>30329750</v>
      </c>
      <c r="G115" s="1">
        <v>1809.53</v>
      </c>
      <c r="H115" s="3">
        <f>IF(ISERR(LN(Table13[[#This Row],[Close]]/E114)),"-",LN(Table13[[#This Row],[Close]]/E114))</f>
        <v>-6.2410841385961285E-3</v>
      </c>
    </row>
    <row r="116" spans="1:8" x14ac:dyDescent="0.3">
      <c r="A116" s="2">
        <v>43269</v>
      </c>
      <c r="B116" s="1">
        <v>11184</v>
      </c>
      <c r="C116" s="1">
        <v>11262.4</v>
      </c>
      <c r="D116" s="1">
        <v>11171.6</v>
      </c>
      <c r="E116" s="1">
        <v>11203.45</v>
      </c>
      <c r="F116" s="1">
        <v>34278338</v>
      </c>
      <c r="G116" s="1">
        <v>1623.37</v>
      </c>
      <c r="H116" s="3">
        <f>IF(ISERR(LN(Table13[[#This Row],[Close]]/E115)),"-",LN(Table13[[#This Row],[Close]]/E115))</f>
        <v>2.7171379530480252E-3</v>
      </c>
    </row>
    <row r="117" spans="1:8" x14ac:dyDescent="0.3">
      <c r="A117" s="2">
        <v>43270</v>
      </c>
      <c r="B117" s="1">
        <v>11197.6</v>
      </c>
      <c r="C117" s="1">
        <v>11197.6</v>
      </c>
      <c r="D117" s="1">
        <v>11056.85</v>
      </c>
      <c r="E117" s="1">
        <v>11080.35</v>
      </c>
      <c r="F117" s="1">
        <v>37439139</v>
      </c>
      <c r="G117" s="1">
        <v>1658.48</v>
      </c>
      <c r="H117" s="3">
        <f>IF(ISERR(LN(Table13[[#This Row],[Close]]/E116)),"-",LN(Table13[[#This Row],[Close]]/E116))</f>
        <v>-1.1048497314187784E-2</v>
      </c>
    </row>
    <row r="118" spans="1:8" x14ac:dyDescent="0.3">
      <c r="A118" s="2">
        <v>43271</v>
      </c>
      <c r="B118" s="1">
        <v>11104.45</v>
      </c>
      <c r="C118" s="1">
        <v>11163.8</v>
      </c>
      <c r="D118" s="1">
        <v>11077.85</v>
      </c>
      <c r="E118" s="1">
        <v>11137.35</v>
      </c>
      <c r="F118" s="1">
        <v>34775129</v>
      </c>
      <c r="G118" s="1">
        <v>1737.89</v>
      </c>
      <c r="H118" s="3">
        <f>IF(ISERR(LN(Table13[[#This Row],[Close]]/E117)),"-",LN(Table13[[#This Row],[Close]]/E117))</f>
        <v>5.1310554248785514E-3</v>
      </c>
    </row>
    <row r="119" spans="1:8" x14ac:dyDescent="0.3">
      <c r="A119" s="2">
        <v>43272</v>
      </c>
      <c r="B119" s="1">
        <v>11177.35</v>
      </c>
      <c r="C119" s="1">
        <v>11184.25</v>
      </c>
      <c r="D119" s="1">
        <v>11020.3</v>
      </c>
      <c r="E119" s="1">
        <v>11033.2</v>
      </c>
      <c r="F119" s="1">
        <v>30873989</v>
      </c>
      <c r="G119" s="1">
        <v>1606.72</v>
      </c>
      <c r="H119" s="3">
        <f>IF(ISERR(LN(Table13[[#This Row],[Close]]/E118)),"-",LN(Table13[[#This Row],[Close]]/E118))</f>
        <v>-9.395415643021935E-3</v>
      </c>
    </row>
    <row r="120" spans="1:8" x14ac:dyDescent="0.3">
      <c r="A120" s="2">
        <v>43273</v>
      </c>
      <c r="B120" s="1">
        <v>11031.95</v>
      </c>
      <c r="C120" s="1">
        <v>11101.15</v>
      </c>
      <c r="D120" s="1">
        <v>10986.65</v>
      </c>
      <c r="E120" s="1">
        <v>11088.5</v>
      </c>
      <c r="F120" s="1">
        <v>33892189</v>
      </c>
      <c r="G120" s="1">
        <v>1841.16</v>
      </c>
      <c r="H120" s="3">
        <f>IF(ISERR(LN(Table13[[#This Row],[Close]]/E119)),"-",LN(Table13[[#This Row],[Close]]/E119))</f>
        <v>4.9996261762032743E-3</v>
      </c>
    </row>
    <row r="121" spans="1:8" x14ac:dyDescent="0.3">
      <c r="A121" s="2">
        <v>43276</v>
      </c>
      <c r="B121" s="1">
        <v>11087.15</v>
      </c>
      <c r="C121" s="1">
        <v>11087.15</v>
      </c>
      <c r="D121" s="1">
        <v>10894.8</v>
      </c>
      <c r="E121" s="1">
        <v>10910.45</v>
      </c>
      <c r="F121" s="1">
        <v>47748646</v>
      </c>
      <c r="G121" s="1">
        <v>1941.43</v>
      </c>
      <c r="H121" s="3">
        <f>IF(ISERR(LN(Table13[[#This Row],[Close]]/E120)),"-",LN(Table13[[#This Row],[Close]]/E120))</f>
        <v>-1.6187489668796691E-2</v>
      </c>
    </row>
    <row r="122" spans="1:8" x14ac:dyDescent="0.3">
      <c r="A122" s="2">
        <v>43277</v>
      </c>
      <c r="B122" s="1">
        <v>10892.75</v>
      </c>
      <c r="C122" s="1">
        <v>10921.25</v>
      </c>
      <c r="D122" s="1">
        <v>10831.4</v>
      </c>
      <c r="E122" s="1">
        <v>10852.1</v>
      </c>
      <c r="F122" s="1">
        <v>61431809</v>
      </c>
      <c r="G122" s="1">
        <v>2380.16</v>
      </c>
      <c r="H122" s="3">
        <f>IF(ISERR(LN(Table13[[#This Row],[Close]]/E121)),"-",LN(Table13[[#This Row],[Close]]/E121))</f>
        <v>-5.3624359116571001E-3</v>
      </c>
    </row>
    <row r="123" spans="1:8" x14ac:dyDescent="0.3">
      <c r="A123" s="2">
        <v>43278</v>
      </c>
      <c r="B123" s="1">
        <v>10875.7</v>
      </c>
      <c r="C123" s="1">
        <v>10885.95</v>
      </c>
      <c r="D123" s="1">
        <v>10691.9</v>
      </c>
      <c r="E123" s="1">
        <v>10716.2</v>
      </c>
      <c r="F123" s="1">
        <v>49012001</v>
      </c>
      <c r="G123" s="1">
        <v>2092.62</v>
      </c>
      <c r="H123" s="3">
        <f>IF(ISERR(LN(Table13[[#This Row],[Close]]/E122)),"-",LN(Table13[[#This Row],[Close]]/E122))</f>
        <v>-1.260199445681697E-2</v>
      </c>
    </row>
    <row r="124" spans="1:8" x14ac:dyDescent="0.3">
      <c r="A124" s="2">
        <v>43279</v>
      </c>
      <c r="B124" s="1">
        <v>10713.2</v>
      </c>
      <c r="C124" s="1">
        <v>10761.35</v>
      </c>
      <c r="D124" s="1">
        <v>10610.55</v>
      </c>
      <c r="E124" s="1">
        <v>10632.6</v>
      </c>
      <c r="F124" s="1">
        <v>59920385</v>
      </c>
      <c r="G124" s="1">
        <v>2682.06</v>
      </c>
      <c r="H124" s="3">
        <f>IF(ISERR(LN(Table13[[#This Row],[Close]]/E123)),"-",LN(Table13[[#This Row],[Close]]/E123))</f>
        <v>-7.8318619614586738E-3</v>
      </c>
    </row>
    <row r="125" spans="1:8" x14ac:dyDescent="0.3">
      <c r="A125" s="2">
        <v>43280</v>
      </c>
      <c r="B125" s="1">
        <v>10660.95</v>
      </c>
      <c r="C125" s="1">
        <v>10725.6</v>
      </c>
      <c r="D125" s="1">
        <v>10648.75</v>
      </c>
      <c r="E125" s="1">
        <v>10709.05</v>
      </c>
      <c r="F125" s="1">
        <v>45548049</v>
      </c>
      <c r="G125" s="1">
        <v>2146.67</v>
      </c>
      <c r="H125" s="3">
        <f>IF(ISERR(LN(Table13[[#This Row],[Close]]/E124)),"-",LN(Table13[[#This Row],[Close]]/E124))</f>
        <v>7.1644251506462527E-3</v>
      </c>
    </row>
    <row r="126" spans="1:8" x14ac:dyDescent="0.3">
      <c r="A126" s="2">
        <v>43283</v>
      </c>
      <c r="B126" s="1">
        <v>10793.25</v>
      </c>
      <c r="C126" s="1">
        <v>10826.05</v>
      </c>
      <c r="D126" s="1">
        <v>10646.2</v>
      </c>
      <c r="E126" s="1">
        <v>10665.8</v>
      </c>
      <c r="F126" s="1">
        <v>47573342</v>
      </c>
      <c r="G126" s="1">
        <v>2045.73</v>
      </c>
      <c r="H126" s="3">
        <f>IF(ISERR(LN(Table13[[#This Row],[Close]]/E125)),"-",LN(Table13[[#This Row],[Close]]/E125))</f>
        <v>-4.0468175472068253E-3</v>
      </c>
    </row>
    <row r="127" spans="1:8" x14ac:dyDescent="0.3">
      <c r="A127" s="2">
        <v>43284</v>
      </c>
      <c r="B127" s="1">
        <v>10693.45</v>
      </c>
      <c r="C127" s="1">
        <v>10803.45</v>
      </c>
      <c r="D127" s="1">
        <v>10652.9</v>
      </c>
      <c r="E127" s="1">
        <v>10779.15</v>
      </c>
      <c r="F127" s="1">
        <v>42829481</v>
      </c>
      <c r="G127" s="1">
        <v>1762.09</v>
      </c>
      <c r="H127" s="3">
        <f>IF(ISERR(LN(Table13[[#This Row],[Close]]/E126)),"-",LN(Table13[[#This Row],[Close]]/E126))</f>
        <v>1.057135181968471E-2</v>
      </c>
    </row>
    <row r="128" spans="1:8" x14ac:dyDescent="0.3">
      <c r="A128" s="2">
        <v>43285</v>
      </c>
      <c r="B128" s="1">
        <v>10805.05</v>
      </c>
      <c r="C128" s="1">
        <v>10926.7</v>
      </c>
      <c r="D128" s="1">
        <v>10733.95</v>
      </c>
      <c r="E128" s="1">
        <v>10914.35</v>
      </c>
      <c r="F128" s="1">
        <v>36791915</v>
      </c>
      <c r="G128" s="1">
        <v>1950.17</v>
      </c>
      <c r="H128" s="3">
        <f>IF(ISERR(LN(Table13[[#This Row],[Close]]/E127)),"-",LN(Table13[[#This Row],[Close]]/E127))</f>
        <v>1.2464724501829691E-2</v>
      </c>
    </row>
    <row r="129" spans="1:8" x14ac:dyDescent="0.3">
      <c r="A129" s="2">
        <v>43286</v>
      </c>
      <c r="B129" s="1">
        <v>10905.5</v>
      </c>
      <c r="C129" s="1">
        <v>10946.95</v>
      </c>
      <c r="D129" s="1">
        <v>10852.85</v>
      </c>
      <c r="E129" s="1">
        <v>10925.75</v>
      </c>
      <c r="F129" s="1">
        <v>49423654</v>
      </c>
      <c r="G129" s="1">
        <v>2511.62</v>
      </c>
      <c r="H129" s="3">
        <f>IF(ISERR(LN(Table13[[#This Row],[Close]]/E128)),"-",LN(Table13[[#This Row],[Close]]/E128))</f>
        <v>1.0439513587705851E-3</v>
      </c>
    </row>
    <row r="130" spans="1:8" x14ac:dyDescent="0.3">
      <c r="A130" s="2">
        <v>43287</v>
      </c>
      <c r="B130" s="1">
        <v>10928.4</v>
      </c>
      <c r="C130" s="1">
        <v>11123.35</v>
      </c>
      <c r="D130" s="1">
        <v>10911.9</v>
      </c>
      <c r="E130" s="1">
        <v>11067.85</v>
      </c>
      <c r="F130" s="1">
        <v>78848601</v>
      </c>
      <c r="G130" s="1">
        <v>3288.65</v>
      </c>
      <c r="H130" s="3">
        <f>IF(ISERR(LN(Table13[[#This Row],[Close]]/E129)),"-",LN(Table13[[#This Row],[Close]]/E129))</f>
        <v>1.2922120737874536E-2</v>
      </c>
    </row>
    <row r="131" spans="1:8" x14ac:dyDescent="0.3">
      <c r="A131" s="2">
        <v>43290</v>
      </c>
      <c r="B131" s="1">
        <v>11166.45</v>
      </c>
      <c r="C131" s="1">
        <v>11190.5</v>
      </c>
      <c r="D131" s="1">
        <v>11124.4</v>
      </c>
      <c r="E131" s="1">
        <v>11135.65</v>
      </c>
      <c r="F131" s="1">
        <v>51477057</v>
      </c>
      <c r="G131" s="1">
        <v>2008.98</v>
      </c>
      <c r="H131" s="3">
        <f>IF(ISERR(LN(Table13[[#This Row],[Close]]/E130)),"-",LN(Table13[[#This Row],[Close]]/E130))</f>
        <v>6.1071642516262068E-3</v>
      </c>
    </row>
    <row r="132" spans="1:8" x14ac:dyDescent="0.3">
      <c r="A132" s="2">
        <v>43291</v>
      </c>
      <c r="B132" s="1">
        <v>11185.3</v>
      </c>
      <c r="C132" s="1">
        <v>11250.2</v>
      </c>
      <c r="D132" s="1">
        <v>11157.65</v>
      </c>
      <c r="E132" s="1">
        <v>11239.2</v>
      </c>
      <c r="F132" s="1">
        <v>42037213</v>
      </c>
      <c r="G132" s="1">
        <v>2322.75</v>
      </c>
      <c r="H132" s="3">
        <f>IF(ISERR(LN(Table13[[#This Row],[Close]]/E131)),"-",LN(Table13[[#This Row],[Close]]/E131))</f>
        <v>9.2559940548621097E-3</v>
      </c>
    </row>
    <row r="133" spans="1:8" x14ac:dyDescent="0.3">
      <c r="A133" s="2">
        <v>43292</v>
      </c>
      <c r="B133" s="1">
        <v>11223.05</v>
      </c>
      <c r="C133" s="1">
        <v>11253.25</v>
      </c>
      <c r="D133" s="1">
        <v>11115.35</v>
      </c>
      <c r="E133" s="1">
        <v>11127.4</v>
      </c>
      <c r="F133" s="1">
        <v>38706837</v>
      </c>
      <c r="G133" s="1">
        <v>2007.1</v>
      </c>
      <c r="H133" s="3">
        <f>IF(ISERR(LN(Table13[[#This Row],[Close]]/E132)),"-",LN(Table13[[#This Row],[Close]]/E132))</f>
        <v>-9.9971324323651981E-3</v>
      </c>
    </row>
    <row r="134" spans="1:8" x14ac:dyDescent="0.3">
      <c r="A134" s="2">
        <v>43293</v>
      </c>
      <c r="B134" s="1">
        <v>11196.3</v>
      </c>
      <c r="C134" s="1">
        <v>11206.95</v>
      </c>
      <c r="D134" s="1">
        <v>11021.95</v>
      </c>
      <c r="E134" s="1">
        <v>11038</v>
      </c>
      <c r="F134" s="1">
        <v>42015401</v>
      </c>
      <c r="G134" s="1">
        <v>2040.52</v>
      </c>
      <c r="H134" s="3">
        <f>IF(ISERR(LN(Table13[[#This Row],[Close]]/E133)),"-",LN(Table13[[#This Row],[Close]]/E133))</f>
        <v>-8.0666701056299767E-3</v>
      </c>
    </row>
    <row r="135" spans="1:8" x14ac:dyDescent="0.3">
      <c r="A135" s="2">
        <v>43294</v>
      </c>
      <c r="B135" s="1">
        <v>11091.55</v>
      </c>
      <c r="C135" s="1">
        <v>11100.55</v>
      </c>
      <c r="D135" s="1">
        <v>10967.05</v>
      </c>
      <c r="E135" s="1">
        <v>11003.05</v>
      </c>
      <c r="F135" s="1">
        <v>35565060</v>
      </c>
      <c r="G135" s="1">
        <v>1958.07</v>
      </c>
      <c r="H135" s="3">
        <f>IF(ISERR(LN(Table13[[#This Row],[Close]]/E134)),"-",LN(Table13[[#This Row],[Close]]/E134))</f>
        <v>-3.1713579246449067E-3</v>
      </c>
    </row>
    <row r="136" spans="1:8" x14ac:dyDescent="0.3">
      <c r="A136" s="2">
        <v>43297</v>
      </c>
      <c r="B136" s="1">
        <v>10995.95</v>
      </c>
      <c r="C136" s="1">
        <v>10996.25</v>
      </c>
      <c r="D136" s="1">
        <v>10819.2</v>
      </c>
      <c r="E136" s="1">
        <v>10835.15</v>
      </c>
      <c r="F136" s="1">
        <v>56392442</v>
      </c>
      <c r="G136" s="1">
        <v>1752.44</v>
      </c>
      <c r="H136" s="3">
        <f>IF(ISERR(LN(Table13[[#This Row],[Close]]/E135)),"-",LN(Table13[[#This Row],[Close]]/E135))</f>
        <v>-1.5377028176173689E-2</v>
      </c>
    </row>
    <row r="137" spans="1:8" x14ac:dyDescent="0.3">
      <c r="A137" s="2">
        <v>43298</v>
      </c>
      <c r="B137" s="1">
        <v>10832.9</v>
      </c>
      <c r="C137" s="1">
        <v>10981.45</v>
      </c>
      <c r="D137" s="1">
        <v>10802.75</v>
      </c>
      <c r="E137" s="1">
        <v>10965.65</v>
      </c>
      <c r="F137" s="1">
        <v>76568484</v>
      </c>
      <c r="G137" s="1">
        <v>2440.33</v>
      </c>
      <c r="H137" s="3">
        <f>IF(ISERR(LN(Table13[[#This Row],[Close]]/E136)),"-",LN(Table13[[#This Row],[Close]]/E136))</f>
        <v>1.1972180722162579E-2</v>
      </c>
    </row>
    <row r="138" spans="1:8" x14ac:dyDescent="0.3">
      <c r="A138" s="2">
        <v>43299</v>
      </c>
      <c r="B138" s="1">
        <v>11010.85</v>
      </c>
      <c r="C138" s="1">
        <v>11026.25</v>
      </c>
      <c r="D138" s="1">
        <v>10790.9</v>
      </c>
      <c r="E138" s="1">
        <v>10808.6</v>
      </c>
      <c r="F138" s="1">
        <v>146757519</v>
      </c>
      <c r="G138" s="1">
        <v>3053.96</v>
      </c>
      <c r="H138" s="3">
        <f>IF(ISERR(LN(Table13[[#This Row],[Close]]/E137)),"-",LN(Table13[[#This Row],[Close]]/E137))</f>
        <v>-1.4425546087872179E-2</v>
      </c>
    </row>
    <row r="139" spans="1:8" x14ac:dyDescent="0.3">
      <c r="A139" s="2">
        <v>43300</v>
      </c>
      <c r="B139" s="1">
        <v>10852</v>
      </c>
      <c r="C139" s="1">
        <v>10900.9</v>
      </c>
      <c r="D139" s="1">
        <v>10778.85</v>
      </c>
      <c r="E139" s="1">
        <v>10799</v>
      </c>
      <c r="F139" s="1">
        <v>159903790</v>
      </c>
      <c r="G139" s="1">
        <v>2874.42</v>
      </c>
      <c r="H139" s="3">
        <f>IF(ISERR(LN(Table13[[#This Row],[Close]]/E138)),"-",LN(Table13[[#This Row],[Close]]/E138))</f>
        <v>-8.8857630015866406E-4</v>
      </c>
    </row>
    <row r="140" spans="1:8" x14ac:dyDescent="0.3">
      <c r="A140" s="2">
        <v>43301</v>
      </c>
      <c r="B140" s="1">
        <v>10803.1</v>
      </c>
      <c r="C140" s="1">
        <v>10845.1</v>
      </c>
      <c r="D140" s="1">
        <v>10700.15</v>
      </c>
      <c r="E140" s="1">
        <v>10752.7</v>
      </c>
      <c r="F140" s="1">
        <v>89575193</v>
      </c>
      <c r="G140" s="1">
        <v>3515.13</v>
      </c>
      <c r="H140" s="3">
        <f>IF(ISERR(LN(Table13[[#This Row],[Close]]/E139)),"-",LN(Table13[[#This Row],[Close]]/E139))</f>
        <v>-4.2966514223465434E-3</v>
      </c>
    </row>
    <row r="141" spans="1:8" x14ac:dyDescent="0.3">
      <c r="A141" s="2">
        <v>43304</v>
      </c>
      <c r="B141" s="1">
        <v>10788.95</v>
      </c>
      <c r="C141" s="1">
        <v>10788.95</v>
      </c>
      <c r="D141" s="1">
        <v>10600</v>
      </c>
      <c r="E141" s="1">
        <v>10770.6</v>
      </c>
      <c r="F141" s="1">
        <v>64462907</v>
      </c>
      <c r="G141" s="1">
        <v>3335.16</v>
      </c>
      <c r="H141" s="3">
        <f>IF(ISERR(LN(Table13[[#This Row],[Close]]/E140)),"-",LN(Table13[[#This Row],[Close]]/E140))</f>
        <v>1.6633140946662331E-3</v>
      </c>
    </row>
    <row r="142" spans="1:8" x14ac:dyDescent="0.3">
      <c r="A142" s="2">
        <v>43305</v>
      </c>
      <c r="B142" s="1">
        <v>10798.1</v>
      </c>
      <c r="C142" s="1">
        <v>10917.35</v>
      </c>
      <c r="D142" s="1">
        <v>10738.7</v>
      </c>
      <c r="E142" s="1">
        <v>10861.3</v>
      </c>
      <c r="F142" s="1">
        <v>63014436</v>
      </c>
      <c r="G142" s="1">
        <v>3564.89</v>
      </c>
      <c r="H142" s="3">
        <f>IF(ISERR(LN(Table13[[#This Row],[Close]]/E141)),"-",LN(Table13[[#This Row],[Close]]/E141))</f>
        <v>8.3858127594341157E-3</v>
      </c>
    </row>
    <row r="143" spans="1:8" x14ac:dyDescent="0.3">
      <c r="A143" s="2">
        <v>43306</v>
      </c>
      <c r="B143" s="1">
        <v>10895.9</v>
      </c>
      <c r="C143" s="1">
        <v>10929.7</v>
      </c>
      <c r="D143" s="1">
        <v>10780.3</v>
      </c>
      <c r="E143" s="1">
        <v>10809.95</v>
      </c>
      <c r="F143" s="1">
        <v>51782690</v>
      </c>
      <c r="G143" s="1">
        <v>2348.54</v>
      </c>
      <c r="H143" s="3">
        <f>IF(ISERR(LN(Table13[[#This Row],[Close]]/E142)),"-",LN(Table13[[#This Row],[Close]]/E142))</f>
        <v>-4.73900638885751E-3</v>
      </c>
    </row>
    <row r="144" spans="1:8" x14ac:dyDescent="0.3">
      <c r="A144" s="2">
        <v>43307</v>
      </c>
      <c r="B144" s="1">
        <v>10853.9</v>
      </c>
      <c r="C144" s="1">
        <v>10912.05</v>
      </c>
      <c r="D144" s="1">
        <v>10756.55</v>
      </c>
      <c r="E144" s="1">
        <v>10770</v>
      </c>
      <c r="F144" s="1">
        <v>62437574</v>
      </c>
      <c r="G144" s="1">
        <v>4016.13</v>
      </c>
      <c r="H144" s="3">
        <f>IF(ISERR(LN(Table13[[#This Row],[Close]]/E143)),"-",LN(Table13[[#This Row],[Close]]/E143))</f>
        <v>-3.7025151252218216E-3</v>
      </c>
    </row>
    <row r="145" spans="1:8" x14ac:dyDescent="0.3">
      <c r="A145" s="2">
        <v>43308</v>
      </c>
      <c r="B145" s="1">
        <v>10804.15</v>
      </c>
      <c r="C145" s="1">
        <v>10882.45</v>
      </c>
      <c r="D145" s="1">
        <v>10784.3</v>
      </c>
      <c r="E145" s="1">
        <v>10874.8</v>
      </c>
      <c r="F145" s="1">
        <v>53002917</v>
      </c>
      <c r="G145" s="1">
        <v>2613.7399999999998</v>
      </c>
      <c r="H145" s="3">
        <f>IF(ISERR(LN(Table13[[#This Row],[Close]]/E144)),"-",LN(Table13[[#This Row],[Close]]/E144))</f>
        <v>9.683694832739816E-3</v>
      </c>
    </row>
    <row r="146" spans="1:8" x14ac:dyDescent="0.3">
      <c r="A146" s="2">
        <v>43311</v>
      </c>
      <c r="B146" s="1">
        <v>10906.25</v>
      </c>
      <c r="C146" s="1">
        <v>10945.3</v>
      </c>
      <c r="D146" s="1">
        <v>10840.25</v>
      </c>
      <c r="E146" s="1">
        <v>10925.05</v>
      </c>
      <c r="F146" s="1">
        <v>47230013</v>
      </c>
      <c r="G146" s="1">
        <v>2050.6999999999998</v>
      </c>
      <c r="H146" s="3">
        <f>IF(ISERR(LN(Table13[[#This Row],[Close]]/E145)),"-",LN(Table13[[#This Row],[Close]]/E145))</f>
        <v>4.6101316291827137E-3</v>
      </c>
    </row>
    <row r="147" spans="1:8" x14ac:dyDescent="0.3">
      <c r="A147" s="2">
        <v>43312</v>
      </c>
      <c r="B147" s="1">
        <v>10946.5</v>
      </c>
      <c r="C147" s="1">
        <v>10988.45</v>
      </c>
      <c r="D147" s="1">
        <v>10888.45</v>
      </c>
      <c r="E147" s="1">
        <v>10973.75</v>
      </c>
      <c r="F147" s="1">
        <v>48351944</v>
      </c>
      <c r="G147" s="1">
        <v>2257.0100000000002</v>
      </c>
      <c r="H147" s="3">
        <f>IF(ISERR(LN(Table13[[#This Row],[Close]]/E146)),"-",LN(Table13[[#This Row],[Close]]/E146))</f>
        <v>4.4477396280617181E-3</v>
      </c>
    </row>
    <row r="148" spans="1:8" x14ac:dyDescent="0.3">
      <c r="A148" s="2">
        <v>43313</v>
      </c>
      <c r="B148" s="1">
        <v>10938.25</v>
      </c>
      <c r="C148" s="1">
        <v>11000.4</v>
      </c>
      <c r="D148" s="1">
        <v>10863.45</v>
      </c>
      <c r="E148" s="1">
        <v>10890.1</v>
      </c>
      <c r="F148" s="1">
        <v>162728832</v>
      </c>
      <c r="G148" s="1">
        <v>5025.5</v>
      </c>
      <c r="H148" s="3">
        <f>IF(ISERR(LN(Table13[[#This Row],[Close]]/E147)),"-",LN(Table13[[#This Row],[Close]]/E147))</f>
        <v>-7.6519376191179194E-3</v>
      </c>
    </row>
    <row r="149" spans="1:8" x14ac:dyDescent="0.3">
      <c r="A149" s="2">
        <v>43314</v>
      </c>
      <c r="B149" s="1">
        <v>10859.35</v>
      </c>
      <c r="C149" s="1">
        <v>10859.35</v>
      </c>
      <c r="D149" s="1">
        <v>10698.25</v>
      </c>
      <c r="E149" s="1">
        <v>10733.65</v>
      </c>
      <c r="F149" s="1">
        <v>82539289</v>
      </c>
      <c r="G149" s="1">
        <v>3034.96</v>
      </c>
      <c r="H149" s="3">
        <f>IF(ISERR(LN(Table13[[#This Row],[Close]]/E148)),"-",LN(Table13[[#This Row],[Close]]/E148))</f>
        <v>-1.4470453086528621E-2</v>
      </c>
    </row>
    <row r="150" spans="1:8" x14ac:dyDescent="0.3">
      <c r="A150" s="2">
        <v>43315</v>
      </c>
      <c r="B150" s="1">
        <v>10772.55</v>
      </c>
      <c r="C150" s="1">
        <v>10834.8</v>
      </c>
      <c r="D150" s="1">
        <v>10764.55</v>
      </c>
      <c r="E150" s="1">
        <v>10775.3</v>
      </c>
      <c r="F150" s="1">
        <v>56895197</v>
      </c>
      <c r="G150" s="1">
        <v>2010.01</v>
      </c>
      <c r="H150" s="3">
        <f>IF(ISERR(LN(Table13[[#This Row],[Close]]/E149)),"-",LN(Table13[[#This Row],[Close]]/E149))</f>
        <v>3.8728112769670707E-3</v>
      </c>
    </row>
    <row r="151" spans="1:8" x14ac:dyDescent="0.3">
      <c r="A151" s="2">
        <v>43318</v>
      </c>
      <c r="B151" s="1">
        <v>10811.9</v>
      </c>
      <c r="C151" s="1">
        <v>10857.85</v>
      </c>
      <c r="D151" s="1">
        <v>10769.45</v>
      </c>
      <c r="E151" s="1">
        <v>10822.8</v>
      </c>
      <c r="F151" s="1">
        <v>51958220</v>
      </c>
      <c r="G151" s="1">
        <v>1887.62</v>
      </c>
      <c r="H151" s="3">
        <f>IF(ISERR(LN(Table13[[#This Row],[Close]]/E150)),"-",LN(Table13[[#This Row],[Close]]/E150))</f>
        <v>4.398542147923637E-3</v>
      </c>
    </row>
    <row r="152" spans="1:8" x14ac:dyDescent="0.3">
      <c r="A152" s="2">
        <v>43319</v>
      </c>
      <c r="B152" s="1">
        <v>10873</v>
      </c>
      <c r="C152" s="1">
        <v>10890.2</v>
      </c>
      <c r="D152" s="1">
        <v>10812.45</v>
      </c>
      <c r="E152" s="1">
        <v>10855.65</v>
      </c>
      <c r="F152" s="1">
        <v>75097169</v>
      </c>
      <c r="G152" s="1">
        <v>3133.59</v>
      </c>
      <c r="H152" s="3">
        <f>IF(ISERR(LN(Table13[[#This Row],[Close]]/E151)),"-",LN(Table13[[#This Row],[Close]]/E151))</f>
        <v>3.0306617995005283E-3</v>
      </c>
    </row>
    <row r="153" spans="1:8" x14ac:dyDescent="0.3">
      <c r="A153" s="2">
        <v>43320</v>
      </c>
      <c r="B153" s="1">
        <v>10901.05</v>
      </c>
      <c r="C153" s="1">
        <v>10901.55</v>
      </c>
      <c r="D153" s="1">
        <v>10797.7</v>
      </c>
      <c r="E153" s="1">
        <v>10821.2</v>
      </c>
      <c r="F153" s="1">
        <v>86447849</v>
      </c>
      <c r="G153" s="1">
        <v>2704.2</v>
      </c>
      <c r="H153" s="3">
        <f>IF(ISERR(LN(Table13[[#This Row],[Close]]/E152)),"-",LN(Table13[[#This Row],[Close]]/E152))</f>
        <v>-3.1785087781470321E-3</v>
      </c>
    </row>
    <row r="154" spans="1:8" x14ac:dyDescent="0.3">
      <c r="A154" s="2">
        <v>43321</v>
      </c>
      <c r="B154" s="1">
        <v>10853.5</v>
      </c>
      <c r="C154" s="1">
        <v>10854.45</v>
      </c>
      <c r="D154" s="1">
        <v>10794.45</v>
      </c>
      <c r="E154" s="1">
        <v>10813.8</v>
      </c>
      <c r="F154" s="1">
        <v>52301147</v>
      </c>
      <c r="G154" s="1">
        <v>2465.0100000000002</v>
      </c>
      <c r="H154" s="3">
        <f>IF(ISERR(LN(Table13[[#This Row],[Close]]/E153)),"-",LN(Table13[[#This Row],[Close]]/E153))</f>
        <v>-6.840767542017702E-4</v>
      </c>
    </row>
    <row r="155" spans="1:8" x14ac:dyDescent="0.3">
      <c r="A155" s="2">
        <v>43322</v>
      </c>
      <c r="B155" s="1">
        <v>10825.45</v>
      </c>
      <c r="C155" s="1">
        <v>10889.6</v>
      </c>
      <c r="D155" s="1">
        <v>10792.75</v>
      </c>
      <c r="E155" s="1">
        <v>10839.45</v>
      </c>
      <c r="F155" s="1">
        <v>59732219</v>
      </c>
      <c r="G155" s="1">
        <v>2689.65</v>
      </c>
      <c r="H155" s="3">
        <f>IF(ISERR(LN(Table13[[#This Row],[Close]]/E154)),"-",LN(Table13[[#This Row],[Close]]/E154))</f>
        <v>2.3691604722264818E-3</v>
      </c>
    </row>
    <row r="156" spans="1:8" x14ac:dyDescent="0.3">
      <c r="A156" s="2">
        <v>43325</v>
      </c>
      <c r="B156" s="1">
        <v>10802.3</v>
      </c>
      <c r="C156" s="1">
        <v>10834.45</v>
      </c>
      <c r="D156" s="1">
        <v>10707.5</v>
      </c>
      <c r="E156" s="1">
        <v>10756.7</v>
      </c>
      <c r="F156" s="1">
        <v>54621333</v>
      </c>
      <c r="G156" s="1">
        <v>2259.46</v>
      </c>
      <c r="H156" s="3">
        <f>IF(ISERR(LN(Table13[[#This Row],[Close]]/E155)),"-",LN(Table13[[#This Row],[Close]]/E155))</f>
        <v>-7.663440472520283E-3</v>
      </c>
    </row>
    <row r="157" spans="1:8" x14ac:dyDescent="0.3">
      <c r="A157" s="2">
        <v>43326</v>
      </c>
      <c r="B157" s="1">
        <v>10772.1</v>
      </c>
      <c r="C157" s="1">
        <v>10829.15</v>
      </c>
      <c r="D157" s="1">
        <v>10751.75</v>
      </c>
      <c r="E157" s="1">
        <v>10803.15</v>
      </c>
      <c r="F157" s="1">
        <v>43303632</v>
      </c>
      <c r="G157" s="1">
        <v>1809.58</v>
      </c>
      <c r="H157" s="3">
        <f>IF(ISERR(LN(Table13[[#This Row],[Close]]/E156)),"-",LN(Table13[[#This Row],[Close]]/E156))</f>
        <v>4.3089420260036017E-3</v>
      </c>
    </row>
    <row r="158" spans="1:8" x14ac:dyDescent="0.3">
      <c r="A158" s="2">
        <v>43328</v>
      </c>
      <c r="B158" s="1">
        <v>10767.5</v>
      </c>
      <c r="C158" s="1">
        <v>10891.4</v>
      </c>
      <c r="D158" s="1">
        <v>10744.65</v>
      </c>
      <c r="E158" s="1">
        <v>10830.95</v>
      </c>
      <c r="F158" s="1">
        <v>45197568</v>
      </c>
      <c r="G158" s="1">
        <v>2085.65</v>
      </c>
      <c r="H158" s="3">
        <f>IF(ISERR(LN(Table13[[#This Row],[Close]]/E157)),"-",LN(Table13[[#This Row],[Close]]/E157))</f>
        <v>2.5700181936450777E-3</v>
      </c>
    </row>
    <row r="159" spans="1:8" x14ac:dyDescent="0.3">
      <c r="A159" s="2">
        <v>43329</v>
      </c>
      <c r="B159" s="1">
        <v>10891.75</v>
      </c>
      <c r="C159" s="1">
        <v>10936.5</v>
      </c>
      <c r="D159" s="1">
        <v>10865</v>
      </c>
      <c r="E159" s="1">
        <v>10878.7</v>
      </c>
      <c r="F159" s="1">
        <v>46015212</v>
      </c>
      <c r="G159" s="1">
        <v>1960.36</v>
      </c>
      <c r="H159" s="3">
        <f>IF(ISERR(LN(Table13[[#This Row],[Close]]/E158)),"-",LN(Table13[[#This Row],[Close]]/E158))</f>
        <v>4.3989725307102649E-3</v>
      </c>
    </row>
    <row r="160" spans="1:8" x14ac:dyDescent="0.3">
      <c r="A160" s="2">
        <v>43332</v>
      </c>
      <c r="B160" s="1">
        <v>10934.95</v>
      </c>
      <c r="C160" s="1">
        <v>11016.95</v>
      </c>
      <c r="D160" s="1">
        <v>10915.7</v>
      </c>
      <c r="E160" s="1">
        <v>10997.9</v>
      </c>
      <c r="F160" s="1">
        <v>69644047</v>
      </c>
      <c r="G160" s="1">
        <v>3007.94</v>
      </c>
      <c r="H160" s="3">
        <f>IF(ISERR(LN(Table13[[#This Row],[Close]]/E159)),"-",LN(Table13[[#This Row],[Close]]/E159))</f>
        <v>1.0897596487258692E-2</v>
      </c>
    </row>
    <row r="161" spans="1:8" x14ac:dyDescent="0.3">
      <c r="A161" s="2">
        <v>43333</v>
      </c>
      <c r="B161" s="1">
        <v>11038.65</v>
      </c>
      <c r="C161" s="1">
        <v>11074</v>
      </c>
      <c r="D161" s="1">
        <v>10967.6</v>
      </c>
      <c r="E161" s="1">
        <v>10979.25</v>
      </c>
      <c r="F161" s="1">
        <v>52073151</v>
      </c>
      <c r="G161" s="1">
        <v>2281.88</v>
      </c>
      <c r="H161" s="3">
        <f>IF(ISERR(LN(Table13[[#This Row],[Close]]/E160)),"-",LN(Table13[[#This Row],[Close]]/E160))</f>
        <v>-1.69721774450747E-3</v>
      </c>
    </row>
    <row r="162" spans="1:8" x14ac:dyDescent="0.3">
      <c r="A162" s="2">
        <v>43335</v>
      </c>
      <c r="B162" s="1">
        <v>10995.85</v>
      </c>
      <c r="C162" s="1">
        <v>11003.55</v>
      </c>
      <c r="D162" s="1">
        <v>10896.25</v>
      </c>
      <c r="E162" s="1">
        <v>10959.6</v>
      </c>
      <c r="F162" s="1">
        <v>64378717</v>
      </c>
      <c r="G162" s="1">
        <v>2624.83</v>
      </c>
      <c r="H162" s="3">
        <f>IF(ISERR(LN(Table13[[#This Row],[Close]]/E161)),"-",LN(Table13[[#This Row],[Close]]/E161))</f>
        <v>-1.7913432339973043E-3</v>
      </c>
    </row>
    <row r="163" spans="1:8" x14ac:dyDescent="0.3">
      <c r="A163" s="2">
        <v>43336</v>
      </c>
      <c r="B163" s="1">
        <v>10958.9</v>
      </c>
      <c r="C163" s="1">
        <v>10997.45</v>
      </c>
      <c r="D163" s="1">
        <v>10895.15</v>
      </c>
      <c r="E163" s="1">
        <v>10903</v>
      </c>
      <c r="F163" s="1">
        <v>46839503</v>
      </c>
      <c r="G163" s="1">
        <v>1930.47</v>
      </c>
      <c r="H163" s="3">
        <f>IF(ISERR(LN(Table13[[#This Row],[Close]]/E162)),"-",LN(Table13[[#This Row],[Close]]/E162))</f>
        <v>-5.1778037792518843E-3</v>
      </c>
    </row>
    <row r="164" spans="1:8" x14ac:dyDescent="0.3">
      <c r="A164" s="2">
        <v>43339</v>
      </c>
      <c r="B164" s="1">
        <v>10966.65</v>
      </c>
      <c r="C164" s="1">
        <v>11009.95</v>
      </c>
      <c r="D164" s="1">
        <v>10956.1</v>
      </c>
      <c r="E164" s="1">
        <v>10993.55</v>
      </c>
      <c r="F164" s="1">
        <v>40317049</v>
      </c>
      <c r="G164" s="1">
        <v>1677.95</v>
      </c>
      <c r="H164" s="3">
        <f>IF(ISERR(LN(Table13[[#This Row],[Close]]/E163)),"-",LN(Table13[[#This Row],[Close]]/E163))</f>
        <v>8.2707564593740013E-3</v>
      </c>
    </row>
    <row r="165" spans="1:8" x14ac:dyDescent="0.3">
      <c r="A165" s="2">
        <v>43340</v>
      </c>
      <c r="B165" s="1">
        <v>11038.45</v>
      </c>
      <c r="C165" s="1">
        <v>11071.25</v>
      </c>
      <c r="D165" s="1">
        <v>10980.9</v>
      </c>
      <c r="E165" s="1">
        <v>11044.15</v>
      </c>
      <c r="F165" s="1">
        <v>45121755</v>
      </c>
      <c r="G165" s="1">
        <v>2182.69</v>
      </c>
      <c r="H165" s="3">
        <f>IF(ISERR(LN(Table13[[#This Row],[Close]]/E164)),"-",LN(Table13[[#This Row],[Close]]/E164))</f>
        <v>4.5921388275487448E-3</v>
      </c>
    </row>
    <row r="166" spans="1:8" x14ac:dyDescent="0.3">
      <c r="A166" s="2">
        <v>43341</v>
      </c>
      <c r="B166" s="1">
        <v>11058.35</v>
      </c>
      <c r="C166" s="1">
        <v>11105.5</v>
      </c>
      <c r="D166" s="1">
        <v>11039.2</v>
      </c>
      <c r="E166" s="1">
        <v>11057.15</v>
      </c>
      <c r="F166" s="1">
        <v>34006835</v>
      </c>
      <c r="G166" s="1">
        <v>1822.64</v>
      </c>
      <c r="H166" s="3">
        <f>IF(ISERR(LN(Table13[[#This Row],[Close]]/E165)),"-",LN(Table13[[#This Row],[Close]]/E165))</f>
        <v>1.1764015238240676E-3</v>
      </c>
    </row>
    <row r="167" spans="1:8" x14ac:dyDescent="0.3">
      <c r="A167" s="2">
        <v>43342</v>
      </c>
      <c r="B167" s="1">
        <v>11073.2</v>
      </c>
      <c r="C167" s="1">
        <v>11077.7</v>
      </c>
      <c r="D167" s="1">
        <v>10995.15</v>
      </c>
      <c r="E167" s="1">
        <v>11007.6</v>
      </c>
      <c r="F167" s="1">
        <v>43211137</v>
      </c>
      <c r="G167" s="1">
        <v>2653.15</v>
      </c>
      <c r="H167" s="3">
        <f>IF(ISERR(LN(Table13[[#This Row],[Close]]/E166)),"-",LN(Table13[[#This Row],[Close]]/E166))</f>
        <v>-4.4913342135183476E-3</v>
      </c>
    </row>
    <row r="168" spans="1:8" x14ac:dyDescent="0.3">
      <c r="A168" s="2">
        <v>43343</v>
      </c>
      <c r="B168" s="1">
        <v>11012.15</v>
      </c>
      <c r="C168" s="1">
        <v>11080.55</v>
      </c>
      <c r="D168" s="1">
        <v>10959.7</v>
      </c>
      <c r="E168" s="1">
        <v>11009.25</v>
      </c>
      <c r="F168" s="1">
        <v>45839616</v>
      </c>
      <c r="G168" s="1">
        <v>2383.79</v>
      </c>
      <c r="H168" s="3">
        <f>IF(ISERR(LN(Table13[[#This Row],[Close]]/E167)),"-",LN(Table13[[#This Row],[Close]]/E167))</f>
        <v>1.4988520184215924E-4</v>
      </c>
    </row>
    <row r="169" spans="1:8" x14ac:dyDescent="0.3">
      <c r="A169" s="2">
        <v>43346</v>
      </c>
      <c r="B169" s="1">
        <v>11083.7</v>
      </c>
      <c r="C169" s="1">
        <v>11103.5</v>
      </c>
      <c r="D169" s="1">
        <v>10911.9</v>
      </c>
      <c r="E169" s="1">
        <v>10935.65</v>
      </c>
      <c r="F169" s="1">
        <v>62353537</v>
      </c>
      <c r="G169" s="1">
        <v>3050.3</v>
      </c>
      <c r="H169" s="3">
        <f>IF(ISERR(LN(Table13[[#This Row],[Close]]/E168)),"-",LN(Table13[[#This Row],[Close]]/E168))</f>
        <v>-6.7077340029916563E-3</v>
      </c>
    </row>
    <row r="170" spans="1:8" x14ac:dyDescent="0.3">
      <c r="A170" s="2">
        <v>43347</v>
      </c>
      <c r="B170" s="1">
        <v>10975.75</v>
      </c>
      <c r="C170" s="1">
        <v>10981.95</v>
      </c>
      <c r="D170" s="1">
        <v>10742.8</v>
      </c>
      <c r="E170" s="1">
        <v>10754.1</v>
      </c>
      <c r="F170" s="1">
        <v>65905874</v>
      </c>
      <c r="G170" s="1">
        <v>2530.66</v>
      </c>
      <c r="H170" s="3">
        <f>IF(ISERR(LN(Table13[[#This Row],[Close]]/E169)),"-",LN(Table13[[#This Row],[Close]]/E169))</f>
        <v>-1.6741017310533034E-2</v>
      </c>
    </row>
    <row r="171" spans="1:8" x14ac:dyDescent="0.3">
      <c r="A171" s="2">
        <v>43348</v>
      </c>
      <c r="B171" s="1">
        <v>10732.7</v>
      </c>
      <c r="C171" s="1">
        <v>10826.2</v>
      </c>
      <c r="D171" s="1">
        <v>10636.65</v>
      </c>
      <c r="E171" s="1">
        <v>10788.4</v>
      </c>
      <c r="F171" s="1">
        <v>50307508</v>
      </c>
      <c r="G171" s="1">
        <v>2189.4299999999998</v>
      </c>
      <c r="H171" s="3">
        <f>IF(ISERR(LN(Table13[[#This Row],[Close]]/E170)),"-",LN(Table13[[#This Row],[Close]]/E170))</f>
        <v>3.1844056153880521E-3</v>
      </c>
    </row>
    <row r="172" spans="1:8" x14ac:dyDescent="0.3">
      <c r="A172" s="2">
        <v>43349</v>
      </c>
      <c r="B172" s="1">
        <v>10864.65</v>
      </c>
      <c r="C172" s="1">
        <v>10864.65</v>
      </c>
      <c r="D172" s="1">
        <v>10721.3</v>
      </c>
      <c r="E172" s="1">
        <v>10798.55</v>
      </c>
      <c r="F172" s="1">
        <v>42255202</v>
      </c>
      <c r="G172" s="1">
        <v>2252.79</v>
      </c>
      <c r="H172" s="3">
        <f>IF(ISERR(LN(Table13[[#This Row],[Close]]/E171)),"-",LN(Table13[[#This Row],[Close]]/E171))</f>
        <v>9.4038303215475633E-4</v>
      </c>
    </row>
    <row r="173" spans="1:8" x14ac:dyDescent="0.3">
      <c r="A173" s="2">
        <v>43350</v>
      </c>
      <c r="B173" s="1">
        <v>10845.3</v>
      </c>
      <c r="C173" s="1">
        <v>11053.1</v>
      </c>
      <c r="D173" s="1">
        <v>10816.05</v>
      </c>
      <c r="E173" s="1">
        <v>11036.65</v>
      </c>
      <c r="F173" s="1">
        <v>66661396</v>
      </c>
      <c r="G173" s="1">
        <v>3247.73</v>
      </c>
      <c r="H173" s="3">
        <f>IF(ISERR(LN(Table13[[#This Row],[Close]]/E172)),"-",LN(Table13[[#This Row],[Close]]/E172))</f>
        <v>2.1809686914782266E-2</v>
      </c>
    </row>
    <row r="174" spans="1:8" x14ac:dyDescent="0.3">
      <c r="A174" s="2">
        <v>43353</v>
      </c>
      <c r="B174" s="1">
        <v>11019.25</v>
      </c>
      <c r="C174" s="1">
        <v>11023.25</v>
      </c>
      <c r="D174" s="1">
        <v>10825.8</v>
      </c>
      <c r="E174" s="1">
        <v>10843.9</v>
      </c>
      <c r="F174" s="1">
        <v>47802179</v>
      </c>
      <c r="G174" s="1">
        <v>2373.87</v>
      </c>
      <c r="H174" s="3">
        <f>IF(ISERR(LN(Table13[[#This Row],[Close]]/E173)),"-",LN(Table13[[#This Row],[Close]]/E173))</f>
        <v>-1.761884286763021E-2</v>
      </c>
    </row>
    <row r="175" spans="1:8" x14ac:dyDescent="0.3">
      <c r="A175" s="2">
        <v>43354</v>
      </c>
      <c r="B175" s="1">
        <v>10885.3</v>
      </c>
      <c r="C175" s="1">
        <v>10905.85</v>
      </c>
      <c r="D175" s="1">
        <v>10656.75</v>
      </c>
      <c r="E175" s="1">
        <v>10681.4</v>
      </c>
      <c r="F175" s="1">
        <v>46476929</v>
      </c>
      <c r="G175" s="1">
        <v>2323.83</v>
      </c>
      <c r="H175" s="3">
        <f>IF(ISERR(LN(Table13[[#This Row],[Close]]/E174)),"-",LN(Table13[[#This Row],[Close]]/E174))</f>
        <v>-1.5098798821152275E-2</v>
      </c>
    </row>
    <row r="176" spans="1:8" x14ac:dyDescent="0.3">
      <c r="A176" s="2">
        <v>43355</v>
      </c>
      <c r="B176" s="1">
        <v>10719.3</v>
      </c>
      <c r="C176" s="1">
        <v>10727.8</v>
      </c>
      <c r="D176" s="1">
        <v>10529.65</v>
      </c>
      <c r="E176" s="1">
        <v>10692.75</v>
      </c>
      <c r="F176" s="1">
        <v>48088906</v>
      </c>
      <c r="G176" s="1">
        <v>2301.77</v>
      </c>
      <c r="H176" s="3">
        <f>IF(ISERR(LN(Table13[[#This Row],[Close]]/E175)),"-",LN(Table13[[#This Row],[Close]]/E175))</f>
        <v>1.0620306367097206E-3</v>
      </c>
    </row>
    <row r="177" spans="1:8" x14ac:dyDescent="0.3">
      <c r="A177" s="2">
        <v>43357</v>
      </c>
      <c r="B177" s="1">
        <v>10772</v>
      </c>
      <c r="C177" s="1">
        <v>10857.2</v>
      </c>
      <c r="D177" s="1">
        <v>10759.9</v>
      </c>
      <c r="E177" s="1">
        <v>10826.7</v>
      </c>
      <c r="F177" s="1">
        <v>47800211</v>
      </c>
      <c r="G177" s="1">
        <v>2333.6</v>
      </c>
      <c r="H177" s="3">
        <f>IF(ISERR(LN(Table13[[#This Row],[Close]]/E176)),"-",LN(Table13[[#This Row],[Close]]/E176))</f>
        <v>1.2449363718318989E-2</v>
      </c>
    </row>
    <row r="178" spans="1:8" x14ac:dyDescent="0.3">
      <c r="A178" s="2">
        <v>43360</v>
      </c>
      <c r="B178" s="1">
        <v>10772.25</v>
      </c>
      <c r="C178" s="1">
        <v>10791.15</v>
      </c>
      <c r="D178" s="1">
        <v>10695.15</v>
      </c>
      <c r="E178" s="1">
        <v>10730.8</v>
      </c>
      <c r="F178" s="1">
        <v>36229326</v>
      </c>
      <c r="G178" s="1">
        <v>1673.25</v>
      </c>
      <c r="H178" s="3">
        <f>IF(ISERR(LN(Table13[[#This Row],[Close]]/E177)),"-",LN(Table13[[#This Row],[Close]]/E177))</f>
        <v>-8.8971942590768838E-3</v>
      </c>
    </row>
    <row r="179" spans="1:8" x14ac:dyDescent="0.3">
      <c r="A179" s="2">
        <v>43361</v>
      </c>
      <c r="B179" s="1">
        <v>10717.1</v>
      </c>
      <c r="C179" s="1">
        <v>10757.55</v>
      </c>
      <c r="D179" s="1">
        <v>10554.1</v>
      </c>
      <c r="E179" s="1">
        <v>10565.65</v>
      </c>
      <c r="F179" s="1">
        <v>42363453</v>
      </c>
      <c r="G179" s="1">
        <v>1992.56</v>
      </c>
      <c r="H179" s="3">
        <f>IF(ISERR(LN(Table13[[#This Row],[Close]]/E178)),"-",LN(Table13[[#This Row],[Close]]/E178))</f>
        <v>-1.5509938104113887E-2</v>
      </c>
    </row>
    <row r="180" spans="1:8" x14ac:dyDescent="0.3">
      <c r="A180" s="2">
        <v>43362</v>
      </c>
      <c r="B180" s="1">
        <v>10609</v>
      </c>
      <c r="C180" s="1">
        <v>10655.15</v>
      </c>
      <c r="D180" s="1">
        <v>10484.799999999999</v>
      </c>
      <c r="E180" s="1">
        <v>10527.9</v>
      </c>
      <c r="F180" s="1">
        <v>32797609</v>
      </c>
      <c r="G180" s="1">
        <v>2091.27</v>
      </c>
      <c r="H180" s="3">
        <f>IF(ISERR(LN(Table13[[#This Row],[Close]]/E179)),"-",LN(Table13[[#This Row],[Close]]/E179))</f>
        <v>-3.5792970175638162E-3</v>
      </c>
    </row>
    <row r="181" spans="1:8" x14ac:dyDescent="0.3">
      <c r="A181" s="2">
        <v>43364</v>
      </c>
      <c r="B181" s="1">
        <v>10616.75</v>
      </c>
      <c r="C181" s="1">
        <v>10635.65</v>
      </c>
      <c r="D181" s="1">
        <v>9934.85</v>
      </c>
      <c r="E181" s="1">
        <v>10407.4</v>
      </c>
      <c r="F181" s="1">
        <v>67399083</v>
      </c>
      <c r="G181" s="1">
        <v>3846.49</v>
      </c>
      <c r="H181" s="3">
        <f>IF(ISERR(LN(Table13[[#This Row],[Close]]/E180)),"-",LN(Table13[[#This Row],[Close]]/E180))</f>
        <v>-1.1511784472216178E-2</v>
      </c>
    </row>
    <row r="182" spans="1:8" x14ac:dyDescent="0.3">
      <c r="A182" s="2">
        <v>43367</v>
      </c>
      <c r="B182" s="1">
        <v>10413.450000000001</v>
      </c>
      <c r="C182" s="1">
        <v>10419.85</v>
      </c>
      <c r="D182" s="1">
        <v>9973.15</v>
      </c>
      <c r="E182" s="1">
        <v>10001</v>
      </c>
      <c r="F182" s="1">
        <v>57867086</v>
      </c>
      <c r="G182" s="1">
        <v>3703.84</v>
      </c>
      <c r="H182" s="3">
        <f>IF(ISERR(LN(Table13[[#This Row],[Close]]/E181)),"-",LN(Table13[[#This Row],[Close]]/E181))</f>
        <v>-3.9832003591012091E-2</v>
      </c>
    </row>
    <row r="183" spans="1:8" x14ac:dyDescent="0.3">
      <c r="A183" s="2">
        <v>43368</v>
      </c>
      <c r="B183" s="1">
        <v>9987.7000000000007</v>
      </c>
      <c r="C183" s="1">
        <v>10136.1</v>
      </c>
      <c r="D183" s="1">
        <v>9852.25</v>
      </c>
      <c r="E183" s="1">
        <v>10100.450000000001</v>
      </c>
      <c r="F183" s="1">
        <v>58205712</v>
      </c>
      <c r="G183" s="1">
        <v>3080.26</v>
      </c>
      <c r="H183" s="3">
        <f>IF(ISERR(LN(Table13[[#This Row],[Close]]/E182)),"-",LN(Table13[[#This Row],[Close]]/E182))</f>
        <v>9.8948893157601893E-3</v>
      </c>
    </row>
    <row r="184" spans="1:8" x14ac:dyDescent="0.3">
      <c r="A184" s="2">
        <v>43369</v>
      </c>
      <c r="B184" s="1">
        <v>10186.65</v>
      </c>
      <c r="C184" s="1">
        <v>10199.75</v>
      </c>
      <c r="D184" s="1">
        <v>9971.6</v>
      </c>
      <c r="E184" s="1">
        <v>10002.200000000001</v>
      </c>
      <c r="F184" s="1">
        <v>57469412</v>
      </c>
      <c r="G184" s="1">
        <v>2561.19</v>
      </c>
      <c r="H184" s="3">
        <f>IF(ISERR(LN(Table13[[#This Row],[Close]]/E183)),"-",LN(Table13[[#This Row],[Close]]/E183))</f>
        <v>-9.7749085125445907E-3</v>
      </c>
    </row>
    <row r="185" spans="1:8" x14ac:dyDescent="0.3">
      <c r="A185" s="2">
        <v>43370</v>
      </c>
      <c r="B185" s="1">
        <v>10022.799999999999</v>
      </c>
      <c r="C185" s="1">
        <v>10056.25</v>
      </c>
      <c r="D185" s="1">
        <v>9791.65</v>
      </c>
      <c r="E185" s="1">
        <v>9815.4</v>
      </c>
      <c r="F185" s="1">
        <v>63407859</v>
      </c>
      <c r="G185" s="1">
        <v>3768.68</v>
      </c>
      <c r="H185" s="3">
        <f>IF(ISERR(LN(Table13[[#This Row],[Close]]/E184)),"-",LN(Table13[[#This Row],[Close]]/E184))</f>
        <v>-1.8852487951550999E-2</v>
      </c>
    </row>
    <row r="186" spans="1:8" x14ac:dyDescent="0.3">
      <c r="A186" s="2">
        <v>43371</v>
      </c>
      <c r="B186" s="1">
        <v>9863.1</v>
      </c>
      <c r="C186" s="1">
        <v>9896.9</v>
      </c>
      <c r="D186" s="1">
        <v>9456.6</v>
      </c>
      <c r="E186" s="1">
        <v>9590.25</v>
      </c>
      <c r="F186" s="1">
        <v>65121603</v>
      </c>
      <c r="G186" s="1">
        <v>3510.07</v>
      </c>
      <c r="H186" s="3">
        <f>IF(ISERR(LN(Table13[[#This Row],[Close]]/E185)),"-",LN(Table13[[#This Row],[Close]]/E185))</f>
        <v>-2.3205623468793218E-2</v>
      </c>
    </row>
    <row r="187" spans="1:8" x14ac:dyDescent="0.3">
      <c r="A187" s="2">
        <v>43374</v>
      </c>
      <c r="B187" s="1">
        <v>9589.65</v>
      </c>
      <c r="C187" s="1">
        <v>9679.85</v>
      </c>
      <c r="D187" s="1">
        <v>9400.85</v>
      </c>
      <c r="E187" s="1">
        <v>9659.5499999999993</v>
      </c>
      <c r="F187" s="1">
        <v>65288340</v>
      </c>
      <c r="G187" s="1">
        <v>2837.49</v>
      </c>
      <c r="H187" s="3">
        <f>IF(ISERR(LN(Table13[[#This Row],[Close]]/E186)),"-",LN(Table13[[#This Row],[Close]]/E186))</f>
        <v>7.2001059111833016E-3</v>
      </c>
    </row>
    <row r="188" spans="1:8" x14ac:dyDescent="0.3">
      <c r="A188" s="2">
        <v>43376</v>
      </c>
      <c r="B188" s="1">
        <v>9640.85</v>
      </c>
      <c r="C188" s="1">
        <v>9640.85</v>
      </c>
      <c r="D188" s="1">
        <v>9346.9</v>
      </c>
      <c r="E188" s="1">
        <v>9375.2999999999993</v>
      </c>
      <c r="F188" s="1">
        <v>51277651</v>
      </c>
      <c r="G188" s="1">
        <v>3263.44</v>
      </c>
      <c r="H188" s="3">
        <f>IF(ISERR(LN(Table13[[#This Row],[Close]]/E187)),"-",LN(Table13[[#This Row],[Close]]/E187))</f>
        <v>-2.9868491943948191E-2</v>
      </c>
    </row>
    <row r="189" spans="1:8" x14ac:dyDescent="0.3">
      <c r="A189" s="2">
        <v>43377</v>
      </c>
      <c r="B189" s="1">
        <v>9248.1</v>
      </c>
      <c r="C189" s="1">
        <v>9303.4500000000007</v>
      </c>
      <c r="D189" s="1">
        <v>9099.9500000000007</v>
      </c>
      <c r="E189" s="1">
        <v>9207</v>
      </c>
      <c r="F189" s="1">
        <v>55786936</v>
      </c>
      <c r="G189" s="1">
        <v>3669.45</v>
      </c>
      <c r="H189" s="3">
        <f>IF(ISERR(LN(Table13[[#This Row],[Close]]/E188)),"-",LN(Table13[[#This Row],[Close]]/E188))</f>
        <v>-1.8114507038776591E-2</v>
      </c>
    </row>
    <row r="190" spans="1:8" x14ac:dyDescent="0.3">
      <c r="A190" s="2">
        <v>43378</v>
      </c>
      <c r="B190" s="1">
        <v>9130.25</v>
      </c>
      <c r="C190" s="1">
        <v>9200.5</v>
      </c>
      <c r="D190" s="1">
        <v>8837.35</v>
      </c>
      <c r="E190" s="1">
        <v>8915.1</v>
      </c>
      <c r="F190" s="1">
        <v>62468874</v>
      </c>
      <c r="G190" s="1">
        <v>3318.66</v>
      </c>
      <c r="H190" s="3">
        <f>IF(ISERR(LN(Table13[[#This Row],[Close]]/E189)),"-",LN(Table13[[#This Row],[Close]]/E189))</f>
        <v>-3.2217596003599802E-2</v>
      </c>
    </row>
    <row r="191" spans="1:8" x14ac:dyDescent="0.3">
      <c r="A191" s="2">
        <v>43381</v>
      </c>
      <c r="B191" s="1">
        <v>8907</v>
      </c>
      <c r="C191" s="1">
        <v>9011.5</v>
      </c>
      <c r="D191" s="1">
        <v>8747.25</v>
      </c>
      <c r="E191" s="1">
        <v>8969.1</v>
      </c>
      <c r="F191" s="1">
        <v>66059956</v>
      </c>
      <c r="G191" s="1">
        <v>3288.78</v>
      </c>
      <c r="H191" s="3">
        <f>IF(ISERR(LN(Table13[[#This Row],[Close]]/E190)),"-",LN(Table13[[#This Row],[Close]]/E190))</f>
        <v>6.0388682865978949E-3</v>
      </c>
    </row>
    <row r="192" spans="1:8" x14ac:dyDescent="0.3">
      <c r="A192" s="2">
        <v>43382</v>
      </c>
      <c r="B192" s="1">
        <v>8935.1</v>
      </c>
      <c r="C192" s="1">
        <v>8960.75</v>
      </c>
      <c r="D192" s="1">
        <v>8672.2000000000007</v>
      </c>
      <c r="E192" s="1">
        <v>8732.9</v>
      </c>
      <c r="F192" s="1">
        <v>203122341</v>
      </c>
      <c r="G192" s="1">
        <v>5159.24</v>
      </c>
      <c r="H192" s="3">
        <f>IF(ISERR(LN(Table13[[#This Row],[Close]]/E191)),"-",LN(Table13[[#This Row],[Close]]/E191))</f>
        <v>-2.6687834041405633E-2</v>
      </c>
    </row>
    <row r="193" spans="1:8" x14ac:dyDescent="0.3">
      <c r="A193" s="2">
        <v>43383</v>
      </c>
      <c r="B193" s="1">
        <v>8784.35</v>
      </c>
      <c r="C193" s="1">
        <v>8981.25</v>
      </c>
      <c r="D193" s="1">
        <v>8777.1</v>
      </c>
      <c r="E193" s="1">
        <v>8961.9500000000007</v>
      </c>
      <c r="F193" s="1">
        <v>91826655</v>
      </c>
      <c r="G193" s="1">
        <v>3855.48</v>
      </c>
      <c r="H193" s="3">
        <f>IF(ISERR(LN(Table13[[#This Row],[Close]]/E192)),"-",LN(Table13[[#This Row],[Close]]/E192))</f>
        <v>2.5890334689281563E-2</v>
      </c>
    </row>
    <row r="194" spans="1:8" x14ac:dyDescent="0.3">
      <c r="A194" s="2">
        <v>43384</v>
      </c>
      <c r="B194" s="1">
        <v>8699.5</v>
      </c>
      <c r="C194" s="1">
        <v>8871.35</v>
      </c>
      <c r="D194" s="1">
        <v>8599.4500000000007</v>
      </c>
      <c r="E194" s="1">
        <v>8739.5</v>
      </c>
      <c r="F194" s="1">
        <v>68375366</v>
      </c>
      <c r="G194" s="1">
        <v>2884.29</v>
      </c>
      <c r="H194" s="3">
        <f>IF(ISERR(LN(Table13[[#This Row],[Close]]/E193)),"-",LN(Table13[[#This Row],[Close]]/E193))</f>
        <v>-2.5134857443578455E-2</v>
      </c>
    </row>
    <row r="195" spans="1:8" x14ac:dyDescent="0.3">
      <c r="A195" s="2">
        <v>43385</v>
      </c>
      <c r="B195" s="1">
        <v>8847.4500000000007</v>
      </c>
      <c r="C195" s="1">
        <v>9123.5499999999993</v>
      </c>
      <c r="D195" s="1">
        <v>8835.4500000000007</v>
      </c>
      <c r="E195" s="1">
        <v>9084.4500000000007</v>
      </c>
      <c r="F195" s="1">
        <v>61535890</v>
      </c>
      <c r="G195" s="1">
        <v>2849.47</v>
      </c>
      <c r="H195" s="3">
        <f>IF(ISERR(LN(Table13[[#This Row],[Close]]/E194)),"-",LN(Table13[[#This Row],[Close]]/E194))</f>
        <v>3.8711180871972013E-2</v>
      </c>
    </row>
    <row r="196" spans="1:8" x14ac:dyDescent="0.3">
      <c r="A196" s="2">
        <v>43388</v>
      </c>
      <c r="B196" s="1">
        <v>9148.1</v>
      </c>
      <c r="C196" s="1">
        <v>9151.5</v>
      </c>
      <c r="D196" s="1">
        <v>8953.0499999999993</v>
      </c>
      <c r="E196" s="1">
        <v>9034.6</v>
      </c>
      <c r="F196" s="1">
        <v>43654898</v>
      </c>
      <c r="G196" s="1">
        <v>2088</v>
      </c>
      <c r="H196" s="3">
        <f>IF(ISERR(LN(Table13[[#This Row],[Close]]/E195)),"-",LN(Table13[[#This Row],[Close]]/E195))</f>
        <v>-5.5025098753186162E-3</v>
      </c>
    </row>
    <row r="197" spans="1:8" x14ac:dyDescent="0.3">
      <c r="A197" s="2">
        <v>43389</v>
      </c>
      <c r="B197" s="1">
        <v>9072.7000000000007</v>
      </c>
      <c r="C197" s="1">
        <v>9181.15</v>
      </c>
      <c r="D197" s="1">
        <v>9055.4500000000007</v>
      </c>
      <c r="E197" s="1">
        <v>9102.9</v>
      </c>
      <c r="F197" s="1">
        <v>59111525</v>
      </c>
      <c r="G197" s="1">
        <v>2344.79</v>
      </c>
      <c r="H197" s="3">
        <f>IF(ISERR(LN(Table13[[#This Row],[Close]]/E196)),"-",LN(Table13[[#This Row],[Close]]/E196))</f>
        <v>7.5313932837220762E-3</v>
      </c>
    </row>
    <row r="198" spans="1:8" x14ac:dyDescent="0.3">
      <c r="A198" s="2">
        <v>43390</v>
      </c>
      <c r="B198" s="1">
        <v>9206.5499999999993</v>
      </c>
      <c r="C198" s="1">
        <v>9216.5499999999993</v>
      </c>
      <c r="D198" s="1">
        <v>8820.4</v>
      </c>
      <c r="E198" s="1">
        <v>8834.7000000000007</v>
      </c>
      <c r="F198" s="1">
        <v>56170615</v>
      </c>
      <c r="G198" s="1">
        <v>2675.78</v>
      </c>
      <c r="H198" s="3">
        <f>IF(ISERR(LN(Table13[[#This Row],[Close]]/E197)),"-",LN(Table13[[#This Row],[Close]]/E197))</f>
        <v>-2.9905894735618527E-2</v>
      </c>
    </row>
    <row r="199" spans="1:8" x14ac:dyDescent="0.3">
      <c r="A199" s="2">
        <v>43392</v>
      </c>
      <c r="B199" s="1">
        <v>8772.9500000000007</v>
      </c>
      <c r="C199" s="1">
        <v>8819.9500000000007</v>
      </c>
      <c r="D199" s="1">
        <v>8614.5</v>
      </c>
      <c r="E199" s="1">
        <v>8690.25</v>
      </c>
      <c r="F199" s="1">
        <v>50277435</v>
      </c>
      <c r="G199" s="1">
        <v>2280.17</v>
      </c>
      <c r="H199" s="3">
        <f>IF(ISERR(LN(Table13[[#This Row],[Close]]/E198)),"-",LN(Table13[[#This Row],[Close]]/E198))</f>
        <v>-1.6485441774616881E-2</v>
      </c>
    </row>
    <row r="200" spans="1:8" x14ac:dyDescent="0.3">
      <c r="A200" s="2">
        <v>43395</v>
      </c>
      <c r="B200" s="1">
        <v>8774.2999999999993</v>
      </c>
      <c r="C200" s="1">
        <v>8791.0499999999993</v>
      </c>
      <c r="D200" s="1">
        <v>8652.6</v>
      </c>
      <c r="E200" s="1">
        <v>8700.4500000000007</v>
      </c>
      <c r="F200" s="1">
        <v>42064414</v>
      </c>
      <c r="G200" s="1">
        <v>1761.99</v>
      </c>
      <c r="H200" s="3">
        <f>IF(ISERR(LN(Table13[[#This Row],[Close]]/E199)),"-",LN(Table13[[#This Row],[Close]]/E199))</f>
        <v>1.1730408976776442E-3</v>
      </c>
    </row>
    <row r="201" spans="1:8" x14ac:dyDescent="0.3">
      <c r="A201" s="2">
        <v>43396</v>
      </c>
      <c r="B201" s="1">
        <v>8648.0499999999993</v>
      </c>
      <c r="C201" s="1">
        <v>8719.0499999999993</v>
      </c>
      <c r="D201" s="1">
        <v>8577.75</v>
      </c>
      <c r="E201" s="1">
        <v>8649.15</v>
      </c>
      <c r="F201" s="1">
        <v>55653605</v>
      </c>
      <c r="G201" s="1">
        <v>2347.35</v>
      </c>
      <c r="H201" s="3">
        <f>IF(ISERR(LN(Table13[[#This Row],[Close]]/E200)),"-",LN(Table13[[#This Row],[Close]]/E200))</f>
        <v>-5.9136982413973633E-3</v>
      </c>
    </row>
    <row r="202" spans="1:8" x14ac:dyDescent="0.3">
      <c r="A202" s="2">
        <v>43397</v>
      </c>
      <c r="B202" s="1">
        <v>8758.2000000000007</v>
      </c>
      <c r="C202" s="1">
        <v>8787.15</v>
      </c>
      <c r="D202" s="1">
        <v>8569.85</v>
      </c>
      <c r="E202" s="1">
        <v>8663.9</v>
      </c>
      <c r="F202" s="1">
        <v>59529047</v>
      </c>
      <c r="G202" s="1">
        <v>2512.8200000000002</v>
      </c>
      <c r="H202" s="3">
        <f>IF(ISERR(LN(Table13[[#This Row],[Close]]/E201)),"-",LN(Table13[[#This Row],[Close]]/E201))</f>
        <v>1.7039173997280828E-3</v>
      </c>
    </row>
    <row r="203" spans="1:8" x14ac:dyDescent="0.3">
      <c r="A203" s="2">
        <v>43398</v>
      </c>
      <c r="B203" s="1">
        <v>8573</v>
      </c>
      <c r="C203" s="1">
        <v>8640.25</v>
      </c>
      <c r="D203" s="1">
        <v>8507.7000000000007</v>
      </c>
      <c r="E203" s="1">
        <v>8580.9500000000007</v>
      </c>
      <c r="F203" s="1">
        <v>59523999</v>
      </c>
      <c r="G203" s="1">
        <v>3437.4</v>
      </c>
      <c r="H203" s="3">
        <f>IF(ISERR(LN(Table13[[#This Row],[Close]]/E202)),"-",LN(Table13[[#This Row],[Close]]/E202))</f>
        <v>-9.6203376378550757E-3</v>
      </c>
    </row>
    <row r="204" spans="1:8" x14ac:dyDescent="0.3">
      <c r="A204" s="2">
        <v>43399</v>
      </c>
      <c r="B204" s="1">
        <v>8590.65</v>
      </c>
      <c r="C204" s="1">
        <v>8686.4500000000007</v>
      </c>
      <c r="D204" s="1">
        <v>8497.7000000000007</v>
      </c>
      <c r="E204" s="1">
        <v>8578.0499999999993</v>
      </c>
      <c r="F204" s="1">
        <v>56223243</v>
      </c>
      <c r="G204" s="1">
        <v>2180.9499999999998</v>
      </c>
      <c r="H204" s="3">
        <f>IF(ISERR(LN(Table13[[#This Row],[Close]]/E203)),"-",LN(Table13[[#This Row],[Close]]/E203))</f>
        <v>-3.380150390597673E-4</v>
      </c>
    </row>
    <row r="205" spans="1:8" x14ac:dyDescent="0.3">
      <c r="A205" s="2">
        <v>43402</v>
      </c>
      <c r="B205" s="1">
        <v>8615.25</v>
      </c>
      <c r="C205" s="1">
        <v>8739.2000000000007</v>
      </c>
      <c r="D205" s="1">
        <v>8574.15</v>
      </c>
      <c r="E205" s="1">
        <v>8723.9</v>
      </c>
      <c r="F205" s="1">
        <v>48060975</v>
      </c>
      <c r="G205" s="1">
        <v>1779.4</v>
      </c>
      <c r="H205" s="3">
        <f>IF(ISERR(LN(Table13[[#This Row],[Close]]/E204)),"-",LN(Table13[[#This Row],[Close]]/E204))</f>
        <v>1.6859770699627769E-2</v>
      </c>
    </row>
    <row r="206" spans="1:8" x14ac:dyDescent="0.3">
      <c r="A206" s="2">
        <v>43403</v>
      </c>
      <c r="B206" s="1">
        <v>8745.7999999999993</v>
      </c>
      <c r="C206" s="1">
        <v>8840</v>
      </c>
      <c r="D206" s="1">
        <v>8709.0499999999993</v>
      </c>
      <c r="E206" s="1">
        <v>8744.6</v>
      </c>
      <c r="F206" s="1">
        <v>56432554</v>
      </c>
      <c r="G206" s="1">
        <v>2046.9</v>
      </c>
      <c r="H206" s="3">
        <f>IF(ISERR(LN(Table13[[#This Row],[Close]]/E205)),"-",LN(Table13[[#This Row],[Close]]/E205))</f>
        <v>2.3699813594756725E-3</v>
      </c>
    </row>
    <row r="207" spans="1:8" x14ac:dyDescent="0.3">
      <c r="A207" s="2">
        <v>43404</v>
      </c>
      <c r="B207" s="1">
        <v>8785.2999999999993</v>
      </c>
      <c r="C207" s="1">
        <v>8833.85</v>
      </c>
      <c r="D207" s="1">
        <v>8600.5499999999993</v>
      </c>
      <c r="E207" s="1">
        <v>8820.5499999999993</v>
      </c>
      <c r="F207" s="1">
        <v>55692518</v>
      </c>
      <c r="G207" s="1">
        <v>2665.77</v>
      </c>
      <c r="H207" s="3">
        <f>IF(ISERR(LN(Table13[[#This Row],[Close]]/E206)),"-",LN(Table13[[#This Row],[Close]]/E206))</f>
        <v>8.6478593498058344E-3</v>
      </c>
    </row>
    <row r="208" spans="1:8" x14ac:dyDescent="0.3">
      <c r="A208" s="2">
        <v>43405</v>
      </c>
      <c r="B208" s="1">
        <v>8874.75</v>
      </c>
      <c r="C208" s="1">
        <v>8922</v>
      </c>
      <c r="D208" s="1">
        <v>8784.6</v>
      </c>
      <c r="E208" s="1">
        <v>8814.2000000000007</v>
      </c>
      <c r="F208" s="1">
        <v>79337655</v>
      </c>
      <c r="G208" s="1">
        <v>2658.36</v>
      </c>
      <c r="H208" s="3">
        <f>IF(ISERR(LN(Table13[[#This Row],[Close]]/E207)),"-",LN(Table13[[#This Row],[Close]]/E207))</f>
        <v>-7.2016901565912634E-4</v>
      </c>
    </row>
    <row r="209" spans="1:8" x14ac:dyDescent="0.3">
      <c r="A209" s="2">
        <v>43406</v>
      </c>
      <c r="B209" s="1">
        <v>8907.4</v>
      </c>
      <c r="C209" s="1">
        <v>9225.35</v>
      </c>
      <c r="D209" s="1">
        <v>8904.2000000000007</v>
      </c>
      <c r="E209" s="1">
        <v>9180.2000000000007</v>
      </c>
      <c r="F209" s="1">
        <v>99243853</v>
      </c>
      <c r="G209" s="1">
        <v>4324.09</v>
      </c>
      <c r="H209" s="3">
        <f>IF(ISERR(LN(Table13[[#This Row],[Close]]/E208)),"-",LN(Table13[[#This Row],[Close]]/E208))</f>
        <v>4.0684933551963592E-2</v>
      </c>
    </row>
    <row r="210" spans="1:8" x14ac:dyDescent="0.3">
      <c r="A210" s="2">
        <v>43409</v>
      </c>
      <c r="B210" s="1">
        <v>9199.9</v>
      </c>
      <c r="C210" s="1">
        <v>9223.2000000000007</v>
      </c>
      <c r="D210" s="1">
        <v>9106.9500000000007</v>
      </c>
      <c r="E210" s="1">
        <v>9153.65</v>
      </c>
      <c r="F210" s="1">
        <v>59364486</v>
      </c>
      <c r="G210" s="1">
        <v>2326.9899999999998</v>
      </c>
      <c r="H210" s="3">
        <f>IF(ISERR(LN(Table13[[#This Row],[Close]]/E209)),"-",LN(Table13[[#This Row],[Close]]/E209))</f>
        <v>-2.8962840384828444E-3</v>
      </c>
    </row>
    <row r="211" spans="1:8" x14ac:dyDescent="0.3">
      <c r="A211" s="2">
        <v>43410</v>
      </c>
      <c r="B211" s="1">
        <v>9198.85</v>
      </c>
      <c r="C211" s="1">
        <v>9255.1</v>
      </c>
      <c r="D211" s="1">
        <v>9093.7000000000007</v>
      </c>
      <c r="E211" s="1">
        <v>9130.4500000000007</v>
      </c>
      <c r="F211" s="1">
        <v>71836842</v>
      </c>
      <c r="G211" s="1">
        <v>2184.4899999999998</v>
      </c>
      <c r="H211" s="3">
        <f>IF(ISERR(LN(Table13[[#This Row],[Close]]/E210)),"-",LN(Table13[[#This Row],[Close]]/E210))</f>
        <v>-2.5377253953720821E-3</v>
      </c>
    </row>
    <row r="212" spans="1:8" x14ac:dyDescent="0.3">
      <c r="A212" s="2">
        <v>43411</v>
      </c>
      <c r="B212" s="1">
        <v>9219.2999999999993</v>
      </c>
      <c r="C212" s="1">
        <v>9230.9</v>
      </c>
      <c r="D212" s="1">
        <v>9188</v>
      </c>
      <c r="E212" s="1">
        <v>9219.5</v>
      </c>
      <c r="F212" s="1">
        <v>10834576</v>
      </c>
      <c r="G212" s="1">
        <v>371.27</v>
      </c>
      <c r="H212" s="3">
        <f>IF(ISERR(LN(Table13[[#This Row],[Close]]/E211)),"-",LN(Table13[[#This Row],[Close]]/E211))</f>
        <v>9.7058247094855537E-3</v>
      </c>
    </row>
    <row r="213" spans="1:8" x14ac:dyDescent="0.3">
      <c r="A213" s="2">
        <v>43413</v>
      </c>
      <c r="B213" s="1">
        <v>9234.2000000000007</v>
      </c>
      <c r="C213" s="1">
        <v>9345.35</v>
      </c>
      <c r="D213" s="1">
        <v>9185.65</v>
      </c>
      <c r="E213" s="1">
        <v>9277.75</v>
      </c>
      <c r="F213" s="1">
        <v>66235104</v>
      </c>
      <c r="G213" s="1">
        <v>2557.27</v>
      </c>
      <c r="H213" s="3">
        <f>IF(ISERR(LN(Table13[[#This Row],[Close]]/E212)),"-",LN(Table13[[#This Row],[Close]]/E212))</f>
        <v>6.2982543410498989E-3</v>
      </c>
    </row>
    <row r="214" spans="1:8" x14ac:dyDescent="0.3">
      <c r="A214" s="2">
        <v>43416</v>
      </c>
      <c r="B214" s="1">
        <v>9291</v>
      </c>
      <c r="C214" s="1">
        <v>9326.7000000000007</v>
      </c>
      <c r="D214" s="1">
        <v>9024</v>
      </c>
      <c r="E214" s="1">
        <v>9051.5</v>
      </c>
      <c r="F214" s="1">
        <v>54578397</v>
      </c>
      <c r="G214" s="1">
        <v>1896.13</v>
      </c>
      <c r="H214" s="3">
        <f>IF(ISERR(LN(Table13[[#This Row],[Close]]/E213)),"-",LN(Table13[[#This Row],[Close]]/E213))</f>
        <v>-2.4688570670270846E-2</v>
      </c>
    </row>
    <row r="215" spans="1:8" x14ac:dyDescent="0.3">
      <c r="A215" s="2">
        <v>43417</v>
      </c>
      <c r="B215" s="1">
        <v>8979.5</v>
      </c>
      <c r="C215" s="1">
        <v>9142.0499999999993</v>
      </c>
      <c r="D215" s="1">
        <v>8961.6</v>
      </c>
      <c r="E215" s="1">
        <v>9126.9</v>
      </c>
      <c r="F215" s="1">
        <v>61853732</v>
      </c>
      <c r="G215" s="1">
        <v>2497.1999999999998</v>
      </c>
      <c r="H215" s="3">
        <f>IF(ISERR(LN(Table13[[#This Row],[Close]]/E214)),"-",LN(Table13[[#This Row],[Close]]/E214))</f>
        <v>8.2956071381714899E-3</v>
      </c>
    </row>
    <row r="216" spans="1:8" x14ac:dyDescent="0.3">
      <c r="A216" s="2">
        <v>43418</v>
      </c>
      <c r="B216" s="1">
        <v>9150.7999999999993</v>
      </c>
      <c r="C216" s="1">
        <v>9225.75</v>
      </c>
      <c r="D216" s="1">
        <v>9029.65</v>
      </c>
      <c r="E216" s="1">
        <v>9051.4</v>
      </c>
      <c r="F216" s="1">
        <v>156111369</v>
      </c>
      <c r="G216" s="1">
        <v>3942.17</v>
      </c>
      <c r="H216" s="3">
        <f>IF(ISERR(LN(Table13[[#This Row],[Close]]/E215)),"-",LN(Table13[[#This Row],[Close]]/E215))</f>
        <v>-8.3066550918143769E-3</v>
      </c>
    </row>
    <row r="217" spans="1:8" x14ac:dyDescent="0.3">
      <c r="A217" s="2">
        <v>43419</v>
      </c>
      <c r="B217" s="1">
        <v>9086.9</v>
      </c>
      <c r="C217" s="1">
        <v>9144.1</v>
      </c>
      <c r="D217" s="1">
        <v>9030.35</v>
      </c>
      <c r="E217" s="1">
        <v>9108.25</v>
      </c>
      <c r="F217" s="1">
        <v>91015239</v>
      </c>
      <c r="G217" s="1">
        <v>2888.28</v>
      </c>
      <c r="H217" s="3">
        <f>IF(ISERR(LN(Table13[[#This Row],[Close]]/E216)),"-",LN(Table13[[#This Row],[Close]]/E216))</f>
        <v>6.2611543415878315E-3</v>
      </c>
    </row>
    <row r="218" spans="1:8" x14ac:dyDescent="0.3">
      <c r="A218" s="2">
        <v>43420</v>
      </c>
      <c r="B218" s="1">
        <v>9128.5</v>
      </c>
      <c r="C218" s="1">
        <v>9183.4</v>
      </c>
      <c r="D218" s="1">
        <v>9068.4500000000007</v>
      </c>
      <c r="E218" s="1">
        <v>9112.35</v>
      </c>
      <c r="F218" s="1">
        <v>65973010</v>
      </c>
      <c r="G218" s="1">
        <v>2368.3200000000002</v>
      </c>
      <c r="H218" s="3">
        <f>IF(ISERR(LN(Table13[[#This Row],[Close]]/E217)),"-",LN(Table13[[#This Row],[Close]]/E217))</f>
        <v>4.5004007213805407E-4</v>
      </c>
    </row>
    <row r="219" spans="1:8" x14ac:dyDescent="0.3">
      <c r="A219" s="2">
        <v>43423</v>
      </c>
      <c r="B219" s="1">
        <v>9159.2000000000007</v>
      </c>
      <c r="C219" s="1">
        <v>9225.9</v>
      </c>
      <c r="D219" s="1">
        <v>9140.9500000000007</v>
      </c>
      <c r="E219" s="1">
        <v>9207.65</v>
      </c>
      <c r="F219" s="1">
        <v>65507729</v>
      </c>
      <c r="G219" s="1">
        <v>2155.9699999999998</v>
      </c>
      <c r="H219" s="3">
        <f>IF(ISERR(LN(Table13[[#This Row],[Close]]/E218)),"-",LN(Table13[[#This Row],[Close]]/E218))</f>
        <v>1.0404023977505679E-2</v>
      </c>
    </row>
    <row r="220" spans="1:8" x14ac:dyDescent="0.3">
      <c r="A220" s="2">
        <v>43424</v>
      </c>
      <c r="B220" s="1">
        <v>9200.7999999999993</v>
      </c>
      <c r="C220" s="1">
        <v>9238.35</v>
      </c>
      <c r="D220" s="1">
        <v>9114.4</v>
      </c>
      <c r="E220" s="1">
        <v>9133.65</v>
      </c>
      <c r="F220" s="1">
        <v>65411295</v>
      </c>
      <c r="G220" s="1">
        <v>2105.81</v>
      </c>
      <c r="H220" s="3">
        <f>IF(ISERR(LN(Table13[[#This Row],[Close]]/E219)),"-",LN(Table13[[#This Row],[Close]]/E219))</f>
        <v>-8.0692646137323822E-3</v>
      </c>
    </row>
    <row r="221" spans="1:8" x14ac:dyDescent="0.3">
      <c r="A221" s="2">
        <v>43425</v>
      </c>
      <c r="B221" s="1">
        <v>9154.75</v>
      </c>
      <c r="C221" s="1">
        <v>9178.75</v>
      </c>
      <c r="D221" s="1">
        <v>9084.75</v>
      </c>
      <c r="E221" s="1">
        <v>9119.2999999999993</v>
      </c>
      <c r="F221" s="1">
        <v>56970396</v>
      </c>
      <c r="G221" s="1">
        <v>2142.27</v>
      </c>
      <c r="H221" s="3">
        <f>IF(ISERR(LN(Table13[[#This Row],[Close]]/E220)),"-",LN(Table13[[#This Row],[Close]]/E220))</f>
        <v>-1.5723489032113754E-3</v>
      </c>
    </row>
    <row r="222" spans="1:8" x14ac:dyDescent="0.3">
      <c r="A222" s="2">
        <v>43426</v>
      </c>
      <c r="B222" s="1">
        <v>9126.1</v>
      </c>
      <c r="C222" s="1">
        <v>9137.65</v>
      </c>
      <c r="D222" s="1">
        <v>9043.4</v>
      </c>
      <c r="E222" s="1">
        <v>9062.65</v>
      </c>
      <c r="F222" s="1">
        <v>55605288</v>
      </c>
      <c r="G222" s="1">
        <v>1990.53</v>
      </c>
      <c r="H222" s="3">
        <f>IF(ISERR(LN(Table13[[#This Row],[Close]]/E221)),"-",LN(Table13[[#This Row],[Close]]/E221))</f>
        <v>-6.2314749865535904E-3</v>
      </c>
    </row>
    <row r="223" spans="1:8" x14ac:dyDescent="0.3">
      <c r="A223" s="2">
        <v>43430</v>
      </c>
      <c r="B223" s="1">
        <v>9089.4</v>
      </c>
      <c r="C223" s="1">
        <v>9174.5</v>
      </c>
      <c r="D223" s="1">
        <v>9006.0499999999993</v>
      </c>
      <c r="E223" s="1">
        <v>9158.7999999999993</v>
      </c>
      <c r="F223" s="1">
        <v>51369113</v>
      </c>
      <c r="G223" s="1">
        <v>2249.2399999999998</v>
      </c>
      <c r="H223" s="3">
        <f>IF(ISERR(LN(Table13[[#This Row],[Close]]/E222)),"-",LN(Table13[[#This Row],[Close]]/E222))</f>
        <v>1.0553593969452209E-2</v>
      </c>
    </row>
    <row r="224" spans="1:8" x14ac:dyDescent="0.3">
      <c r="A224" s="2">
        <v>43431</v>
      </c>
      <c r="B224" s="1">
        <v>9154.15</v>
      </c>
      <c r="C224" s="1">
        <v>9173.75</v>
      </c>
      <c r="D224" s="1">
        <v>9098.6</v>
      </c>
      <c r="E224" s="1">
        <v>9165</v>
      </c>
      <c r="F224" s="1">
        <v>48199332</v>
      </c>
      <c r="G224" s="1">
        <v>2164.21</v>
      </c>
      <c r="H224" s="3">
        <f>IF(ISERR(LN(Table13[[#This Row],[Close]]/E223)),"-",LN(Table13[[#This Row],[Close]]/E223))</f>
        <v>6.7671555426340713E-4</v>
      </c>
    </row>
    <row r="225" spans="1:8" x14ac:dyDescent="0.3">
      <c r="A225" s="2">
        <v>43432</v>
      </c>
      <c r="B225" s="1">
        <v>9189.5499999999993</v>
      </c>
      <c r="C225" s="1">
        <v>9227.6</v>
      </c>
      <c r="D225" s="1">
        <v>9081.9500000000007</v>
      </c>
      <c r="E225" s="1">
        <v>9096.4500000000007</v>
      </c>
      <c r="F225" s="1">
        <v>54504652</v>
      </c>
      <c r="G225" s="1">
        <v>2125.0300000000002</v>
      </c>
      <c r="H225" s="3">
        <f>IF(ISERR(LN(Table13[[#This Row],[Close]]/E224)),"-",LN(Table13[[#This Row],[Close]]/E224))</f>
        <v>-7.5076537716324389E-3</v>
      </c>
    </row>
    <row r="226" spans="1:8" x14ac:dyDescent="0.3">
      <c r="A226" s="2">
        <v>43433</v>
      </c>
      <c r="B226" s="1">
        <v>9166.6</v>
      </c>
      <c r="C226" s="1">
        <v>9236.0499999999993</v>
      </c>
      <c r="D226" s="1">
        <v>9128.0499999999993</v>
      </c>
      <c r="E226" s="1">
        <v>9202.1</v>
      </c>
      <c r="F226" s="1">
        <v>70342756</v>
      </c>
      <c r="G226" s="1">
        <v>2847.37</v>
      </c>
      <c r="H226" s="3">
        <f>IF(ISERR(LN(Table13[[#This Row],[Close]]/E225)),"-",LN(Table13[[#This Row],[Close]]/E225))</f>
        <v>1.1547491356975415E-2</v>
      </c>
    </row>
    <row r="227" spans="1:8" x14ac:dyDescent="0.3">
      <c r="A227" s="2">
        <v>43434</v>
      </c>
      <c r="B227" s="1">
        <v>9205.5499999999993</v>
      </c>
      <c r="C227" s="1">
        <v>9292.5</v>
      </c>
      <c r="D227" s="1">
        <v>9196.35</v>
      </c>
      <c r="E227" s="1">
        <v>9270.2000000000007</v>
      </c>
      <c r="F227" s="1">
        <v>68136201</v>
      </c>
      <c r="G227" s="1">
        <v>2762.33</v>
      </c>
      <c r="H227" s="3">
        <f>IF(ISERR(LN(Table13[[#This Row],[Close]]/E226)),"-",LN(Table13[[#This Row],[Close]]/E226))</f>
        <v>7.3732354410474699E-3</v>
      </c>
    </row>
    <row r="228" spans="1:8" x14ac:dyDescent="0.3">
      <c r="A228" s="2">
        <v>43437</v>
      </c>
      <c r="B228" s="1">
        <v>9311.65</v>
      </c>
      <c r="C228" s="1">
        <v>9311.65</v>
      </c>
      <c r="D228" s="1">
        <v>9214.1</v>
      </c>
      <c r="E228" s="1">
        <v>9260.6</v>
      </c>
      <c r="F228" s="1">
        <v>82056015</v>
      </c>
      <c r="G228" s="1">
        <v>2825.49</v>
      </c>
      <c r="H228" s="3">
        <f>IF(ISERR(LN(Table13[[#This Row],[Close]]/E227)),"-",LN(Table13[[#This Row],[Close]]/E227))</f>
        <v>-1.0361129426494941E-3</v>
      </c>
    </row>
    <row r="229" spans="1:8" x14ac:dyDescent="0.3">
      <c r="A229" s="2">
        <v>43438</v>
      </c>
      <c r="B229" s="1">
        <v>9274.25</v>
      </c>
      <c r="C229" s="1">
        <v>9276.85</v>
      </c>
      <c r="D229" s="1">
        <v>9199</v>
      </c>
      <c r="E229" s="1">
        <v>9212.2000000000007</v>
      </c>
      <c r="F229" s="1">
        <v>54733491</v>
      </c>
      <c r="G229" s="1">
        <v>2232.31</v>
      </c>
      <c r="H229" s="3">
        <f>IF(ISERR(LN(Table13[[#This Row],[Close]]/E228)),"-",LN(Table13[[#This Row],[Close]]/E228))</f>
        <v>-5.2401488406624069E-3</v>
      </c>
    </row>
    <row r="230" spans="1:8" x14ac:dyDescent="0.3">
      <c r="A230" s="2">
        <v>43439</v>
      </c>
      <c r="B230" s="1">
        <v>9164.5</v>
      </c>
      <c r="C230" s="1">
        <v>9164.5</v>
      </c>
      <c r="D230" s="1">
        <v>8977.75</v>
      </c>
      <c r="E230" s="1">
        <v>8992.9</v>
      </c>
      <c r="F230" s="1">
        <v>81993308</v>
      </c>
      <c r="G230" s="1">
        <v>2793.04</v>
      </c>
      <c r="H230" s="3">
        <f>IF(ISERR(LN(Table13[[#This Row],[Close]]/E229)),"-",LN(Table13[[#This Row],[Close]]/E229))</f>
        <v>-2.4093315424006754E-2</v>
      </c>
    </row>
    <row r="231" spans="1:8" x14ac:dyDescent="0.3">
      <c r="A231" s="2">
        <v>43440</v>
      </c>
      <c r="B231" s="1">
        <v>8928.4500000000007</v>
      </c>
      <c r="C231" s="1">
        <v>8933.4500000000007</v>
      </c>
      <c r="D231" s="1">
        <v>8771.9500000000007</v>
      </c>
      <c r="E231" s="1">
        <v>8791.4</v>
      </c>
      <c r="F231" s="1">
        <v>60319323</v>
      </c>
      <c r="G231" s="1">
        <v>2843.33</v>
      </c>
      <c r="H231" s="3">
        <f>IF(ISERR(LN(Table13[[#This Row],[Close]]/E230)),"-",LN(Table13[[#This Row],[Close]]/E230))</f>
        <v>-2.2661406196190802E-2</v>
      </c>
    </row>
    <row r="232" spans="1:8" x14ac:dyDescent="0.3">
      <c r="A232" s="2">
        <v>43441</v>
      </c>
      <c r="B232" s="1">
        <v>8855.7999999999993</v>
      </c>
      <c r="C232" s="1">
        <v>8875.9</v>
      </c>
      <c r="D232" s="1">
        <v>8788.65</v>
      </c>
      <c r="E232" s="1">
        <v>8869.7999999999993</v>
      </c>
      <c r="F232" s="1">
        <v>50023839</v>
      </c>
      <c r="G232" s="1">
        <v>2016.89</v>
      </c>
      <c r="H232" s="3">
        <f>IF(ISERR(LN(Table13[[#This Row],[Close]]/E231)),"-",LN(Table13[[#This Row],[Close]]/E231))</f>
        <v>8.8782772384126754E-3</v>
      </c>
    </row>
    <row r="233" spans="1:8" x14ac:dyDescent="0.3">
      <c r="A233" s="2">
        <v>43444</v>
      </c>
      <c r="B233" s="1">
        <v>8720.2999999999993</v>
      </c>
      <c r="C233" s="1">
        <v>8850.1</v>
      </c>
      <c r="D233" s="1">
        <v>8685.25</v>
      </c>
      <c r="E233" s="1">
        <v>8784.25</v>
      </c>
      <c r="F233" s="1">
        <v>48501539</v>
      </c>
      <c r="G233" s="1">
        <v>1954.08</v>
      </c>
      <c r="H233" s="3">
        <f>IF(ISERR(LN(Table13[[#This Row],[Close]]/E232)),"-",LN(Table13[[#This Row],[Close]]/E232))</f>
        <v>-9.6919029529021813E-3</v>
      </c>
    </row>
    <row r="234" spans="1:8" x14ac:dyDescent="0.3">
      <c r="A234" s="2">
        <v>43445</v>
      </c>
      <c r="B234" s="1">
        <v>8671.85</v>
      </c>
      <c r="C234" s="1">
        <v>8880.6</v>
      </c>
      <c r="D234" s="1">
        <v>8650.9500000000007</v>
      </c>
      <c r="E234" s="1">
        <v>8846.7999999999993</v>
      </c>
      <c r="F234" s="1">
        <v>50653062</v>
      </c>
      <c r="G234" s="1">
        <v>2200.77</v>
      </c>
      <c r="H234" s="3">
        <f>IF(ISERR(LN(Table13[[#This Row],[Close]]/E233)),"-",LN(Table13[[#This Row],[Close]]/E233))</f>
        <v>7.095466512369141E-3</v>
      </c>
    </row>
    <row r="235" spans="1:8" x14ac:dyDescent="0.3">
      <c r="A235" s="2">
        <v>43446</v>
      </c>
      <c r="B235" s="1">
        <v>8889.4</v>
      </c>
      <c r="C235" s="1">
        <v>9175.7000000000007</v>
      </c>
      <c r="D235" s="1">
        <v>8866.65</v>
      </c>
      <c r="E235" s="1">
        <v>9166.15</v>
      </c>
      <c r="F235" s="1">
        <v>74832475</v>
      </c>
      <c r="G235" s="1">
        <v>3301.89</v>
      </c>
      <c r="H235" s="3">
        <f>IF(ISERR(LN(Table13[[#This Row],[Close]]/E234)),"-",LN(Table13[[#This Row],[Close]]/E234))</f>
        <v>3.5461539067133695E-2</v>
      </c>
    </row>
    <row r="236" spans="1:8" x14ac:dyDescent="0.3">
      <c r="A236" s="2">
        <v>43447</v>
      </c>
      <c r="B236" s="1">
        <v>9200</v>
      </c>
      <c r="C236" s="1">
        <v>9307.7000000000007</v>
      </c>
      <c r="D236" s="1">
        <v>9188.7000000000007</v>
      </c>
      <c r="E236" s="1">
        <v>9254.2000000000007</v>
      </c>
      <c r="F236" s="1">
        <v>47834858</v>
      </c>
      <c r="G236" s="1">
        <v>2655.91</v>
      </c>
      <c r="H236" s="3">
        <f>IF(ISERR(LN(Table13[[#This Row],[Close]]/E235)),"-",LN(Table13[[#This Row],[Close]]/E235))</f>
        <v>9.5601517474758861E-3</v>
      </c>
    </row>
    <row r="237" spans="1:8" x14ac:dyDescent="0.3">
      <c r="A237" s="2">
        <v>43448</v>
      </c>
      <c r="B237" s="1">
        <v>9250.7999999999993</v>
      </c>
      <c r="C237" s="1">
        <v>9314.4</v>
      </c>
      <c r="D237" s="1">
        <v>9202.9</v>
      </c>
      <c r="E237" s="1">
        <v>9271.5</v>
      </c>
      <c r="F237" s="1">
        <v>69258138</v>
      </c>
      <c r="G237" s="1">
        <v>2466.87</v>
      </c>
      <c r="H237" s="3">
        <f>IF(ISERR(LN(Table13[[#This Row],[Close]]/E236)),"-",LN(Table13[[#This Row],[Close]]/E236))</f>
        <v>1.8676762582620129E-3</v>
      </c>
    </row>
    <row r="238" spans="1:8" x14ac:dyDescent="0.3">
      <c r="A238" s="2">
        <v>43451</v>
      </c>
      <c r="B238" s="1">
        <v>9304.65</v>
      </c>
      <c r="C238" s="1">
        <v>9364.5</v>
      </c>
      <c r="D238" s="1">
        <v>9278.2999999999993</v>
      </c>
      <c r="E238" s="1">
        <v>9335.7999999999993</v>
      </c>
      <c r="F238" s="1">
        <v>60111665</v>
      </c>
      <c r="G238" s="1">
        <v>2175.34</v>
      </c>
      <c r="H238" s="3">
        <f>IF(ISERR(LN(Table13[[#This Row],[Close]]/E237)),"-",LN(Table13[[#This Row],[Close]]/E237))</f>
        <v>6.9112935187617E-3</v>
      </c>
    </row>
    <row r="239" spans="1:8" x14ac:dyDescent="0.3">
      <c r="A239" s="2">
        <v>43452</v>
      </c>
      <c r="B239" s="1">
        <v>9306.65</v>
      </c>
      <c r="C239" s="1">
        <v>9416.85</v>
      </c>
      <c r="D239" s="1">
        <v>9283.7000000000007</v>
      </c>
      <c r="E239" s="1">
        <v>9403.7999999999993</v>
      </c>
      <c r="F239" s="1">
        <v>51869599</v>
      </c>
      <c r="G239" s="1">
        <v>2295.9699999999998</v>
      </c>
      <c r="H239" s="3">
        <f>IF(ISERR(LN(Table13[[#This Row],[Close]]/E238)),"-",LN(Table13[[#This Row],[Close]]/E238))</f>
        <v>7.2573906018778313E-3</v>
      </c>
    </row>
    <row r="240" spans="1:8" x14ac:dyDescent="0.3">
      <c r="A240" s="2">
        <v>43453</v>
      </c>
      <c r="B240" s="1">
        <v>9443.0499999999993</v>
      </c>
      <c r="C240" s="1">
        <v>9516.0499999999993</v>
      </c>
      <c r="D240" s="1">
        <v>9418.4500000000007</v>
      </c>
      <c r="E240" s="1">
        <v>9507.7000000000007</v>
      </c>
      <c r="F240" s="1">
        <v>52011996</v>
      </c>
      <c r="G240" s="1">
        <v>2583.86</v>
      </c>
      <c r="H240" s="3">
        <f>IF(ISERR(LN(Table13[[#This Row],[Close]]/E239)),"-",LN(Table13[[#This Row],[Close]]/E239))</f>
        <v>1.0988133717274733E-2</v>
      </c>
    </row>
    <row r="241" spans="1:8" x14ac:dyDescent="0.3">
      <c r="A241" s="2">
        <v>43454</v>
      </c>
      <c r="B241" s="1">
        <v>9454.15</v>
      </c>
      <c r="C241" s="1">
        <v>9537.4</v>
      </c>
      <c r="D241" s="1">
        <v>9418.85</v>
      </c>
      <c r="E241" s="1">
        <v>9524.5499999999993</v>
      </c>
      <c r="F241" s="1">
        <v>51698638</v>
      </c>
      <c r="G241" s="1">
        <v>2283.08</v>
      </c>
      <c r="H241" s="3">
        <f>IF(ISERR(LN(Table13[[#This Row],[Close]]/E240)),"-",LN(Table13[[#This Row],[Close]]/E240))</f>
        <v>1.7706791790239012E-3</v>
      </c>
    </row>
    <row r="242" spans="1:8" x14ac:dyDescent="0.3">
      <c r="A242" s="2">
        <v>43455</v>
      </c>
      <c r="B242" s="1">
        <v>9545.2999999999993</v>
      </c>
      <c r="C242" s="1">
        <v>9579.6</v>
      </c>
      <c r="D242" s="1">
        <v>9317</v>
      </c>
      <c r="E242" s="1">
        <v>9337.25</v>
      </c>
      <c r="F242" s="1">
        <v>71951752</v>
      </c>
      <c r="G242" s="1">
        <v>3154.77</v>
      </c>
      <c r="H242" s="3">
        <f>IF(ISERR(LN(Table13[[#This Row],[Close]]/E241)),"-",LN(Table13[[#This Row],[Close]]/E241))</f>
        <v>-1.9860899463440451E-2</v>
      </c>
    </row>
    <row r="243" spans="1:8" x14ac:dyDescent="0.3">
      <c r="A243" s="2">
        <v>43458</v>
      </c>
      <c r="B243" s="1">
        <v>9345.35</v>
      </c>
      <c r="C243" s="1">
        <v>9345.85</v>
      </c>
      <c r="D243" s="1">
        <v>9194.5</v>
      </c>
      <c r="E243" s="1">
        <v>9206.75</v>
      </c>
      <c r="F243" s="1">
        <v>41999923</v>
      </c>
      <c r="G243" s="1">
        <v>1814.91</v>
      </c>
      <c r="H243" s="3">
        <f>IF(ISERR(LN(Table13[[#This Row],[Close]]/E242)),"-",LN(Table13[[#This Row],[Close]]/E242))</f>
        <v>-1.4074865654705769E-2</v>
      </c>
    </row>
    <row r="244" spans="1:8" x14ac:dyDescent="0.3">
      <c r="A244" s="2">
        <v>43460</v>
      </c>
      <c r="B244" s="1">
        <v>9163.65</v>
      </c>
      <c r="C244" s="1">
        <v>9270.2999999999993</v>
      </c>
      <c r="D244" s="1">
        <v>9058.7000000000007</v>
      </c>
      <c r="E244" s="1">
        <v>9227</v>
      </c>
      <c r="F244" s="1">
        <v>40043919</v>
      </c>
      <c r="G244" s="1">
        <v>1730.75</v>
      </c>
      <c r="H244" s="3">
        <f>IF(ISERR(LN(Table13[[#This Row],[Close]]/E243)),"-",LN(Table13[[#This Row],[Close]]/E243))</f>
        <v>2.1970579123258387E-3</v>
      </c>
    </row>
    <row r="245" spans="1:8" x14ac:dyDescent="0.3">
      <c r="A245" s="2">
        <v>43461</v>
      </c>
      <c r="B245" s="1">
        <v>9308.6</v>
      </c>
      <c r="C245" s="1">
        <v>9315.65</v>
      </c>
      <c r="D245" s="1">
        <v>9166.25</v>
      </c>
      <c r="E245" s="1">
        <v>9184.1</v>
      </c>
      <c r="F245" s="1">
        <v>47504735</v>
      </c>
      <c r="G245" s="1">
        <v>2093.3000000000002</v>
      </c>
      <c r="H245" s="3">
        <f>IF(ISERR(LN(Table13[[#This Row],[Close]]/E244)),"-",LN(Table13[[#This Row],[Close]]/E244))</f>
        <v>-4.6602405767453073E-3</v>
      </c>
    </row>
    <row r="246" spans="1:8" x14ac:dyDescent="0.3">
      <c r="A246" s="2">
        <v>43462</v>
      </c>
      <c r="B246" s="1">
        <v>9227.2000000000007</v>
      </c>
      <c r="C246" s="1">
        <v>9282.7999999999993</v>
      </c>
      <c r="D246" s="1">
        <v>9214.2000000000007</v>
      </c>
      <c r="E246" s="1">
        <v>9223.7999999999993</v>
      </c>
      <c r="F246" s="1">
        <v>34918177</v>
      </c>
      <c r="G246" s="1">
        <v>1520.97</v>
      </c>
      <c r="H246" s="3">
        <f>IF(ISERR(LN(Table13[[#This Row],[Close]]/E245)),"-",LN(Table13[[#This Row],[Close]]/E245))</f>
        <v>4.3133721447981173E-3</v>
      </c>
    </row>
    <row r="247" spans="1:8" x14ac:dyDescent="0.3">
      <c r="A247" s="2">
        <v>43465</v>
      </c>
      <c r="B247" s="1">
        <v>9285.7999999999993</v>
      </c>
      <c r="C247" s="1">
        <v>9304.2000000000007</v>
      </c>
      <c r="D247" s="1">
        <v>9224.25</v>
      </c>
      <c r="E247" s="1">
        <v>9235.5499999999993</v>
      </c>
      <c r="F247" s="1">
        <v>35140049</v>
      </c>
      <c r="G247" s="1">
        <v>1505.92</v>
      </c>
      <c r="H247" s="3">
        <f>IF(ISERR(LN(Table13[[#This Row],[Close]]/E246)),"-",LN(Table13[[#This Row],[Close]]/E246))</f>
        <v>1.2730677501576093E-3</v>
      </c>
    </row>
    <row r="248" spans="1:8" x14ac:dyDescent="0.3">
      <c r="A248" s="2">
        <v>43466</v>
      </c>
      <c r="B248" s="1">
        <v>9244</v>
      </c>
      <c r="C248" s="1">
        <v>9244</v>
      </c>
      <c r="D248" s="1">
        <v>9139.4500000000007</v>
      </c>
      <c r="E248" s="1">
        <v>9182.4500000000007</v>
      </c>
      <c r="F248" s="1">
        <v>31141851</v>
      </c>
      <c r="G248" s="1">
        <v>1479.15</v>
      </c>
      <c r="H248" s="3">
        <f>IF(ISERR(LN(Table13[[#This Row],[Close]]/E247)),"-",LN(Table13[[#This Row],[Close]]/E247))</f>
        <v>-5.7661143579810824E-3</v>
      </c>
    </row>
    <row r="249" spans="1:8" x14ac:dyDescent="0.3">
      <c r="A249" s="2">
        <v>43467</v>
      </c>
      <c r="B249" s="1">
        <v>9121.9500000000007</v>
      </c>
      <c r="C249" s="1">
        <v>9121.9500000000007</v>
      </c>
      <c r="D249" s="1">
        <v>8885.2999999999993</v>
      </c>
      <c r="E249" s="1">
        <v>8902.65</v>
      </c>
      <c r="F249" s="1">
        <v>80074426</v>
      </c>
      <c r="G249" s="1">
        <v>3965.22</v>
      </c>
      <c r="H249" s="3">
        <f>IF(ISERR(LN(Table13[[#This Row],[Close]]/E248)),"-",LN(Table13[[#This Row],[Close]]/E248))</f>
        <v>-3.0945068329135694E-2</v>
      </c>
    </row>
    <row r="250" spans="1:8" x14ac:dyDescent="0.3">
      <c r="A250" s="2">
        <v>43468</v>
      </c>
      <c r="B250" s="1">
        <v>8900.0499999999993</v>
      </c>
      <c r="C250" s="1">
        <v>8959.35</v>
      </c>
      <c r="D250" s="1">
        <v>8755.75</v>
      </c>
      <c r="E250" s="1">
        <v>8767.35</v>
      </c>
      <c r="F250" s="1">
        <v>57987411</v>
      </c>
      <c r="G250" s="1">
        <v>3274.09</v>
      </c>
      <c r="H250" s="3">
        <f>IF(ISERR(LN(Table13[[#This Row],[Close]]/E249)),"-",LN(Table13[[#This Row],[Close]]/E249))</f>
        <v>-1.5314390981533994E-2</v>
      </c>
    </row>
    <row r="251" spans="1:8" x14ac:dyDescent="0.3">
      <c r="A251" s="2">
        <v>43469</v>
      </c>
      <c r="B251" s="1">
        <v>8807.4</v>
      </c>
      <c r="C251" s="1">
        <v>8871.1</v>
      </c>
      <c r="D251" s="1">
        <v>8754.0499999999993</v>
      </c>
      <c r="E251" s="1">
        <v>8809.35</v>
      </c>
      <c r="F251" s="1">
        <v>65040904</v>
      </c>
      <c r="G251" s="1">
        <v>2844.59</v>
      </c>
      <c r="H251" s="3">
        <f>IF(ISERR(LN(Table13[[#This Row],[Close]]/E250)),"-",LN(Table13[[#This Row],[Close]]/E250))</f>
        <v>4.7790631845598536E-3</v>
      </c>
    </row>
    <row r="252" spans="1:8" x14ac:dyDescent="0.3">
      <c r="A252" s="2">
        <v>43472</v>
      </c>
      <c r="B252" s="1">
        <v>8891.9</v>
      </c>
      <c r="C252" s="1">
        <v>8901.6</v>
      </c>
      <c r="D252" s="1">
        <v>8809.9</v>
      </c>
      <c r="E252" s="1">
        <v>8820</v>
      </c>
      <c r="F252" s="1">
        <v>74853665</v>
      </c>
      <c r="G252" s="1">
        <v>2538.9299999999998</v>
      </c>
      <c r="H252" s="3">
        <f>IF(ISERR(LN(Table13[[#This Row],[Close]]/E251)),"-",LN(Table13[[#This Row],[Close]]/E251))</f>
        <v>1.208212588161586E-3</v>
      </c>
    </row>
    <row r="253" spans="1:8" x14ac:dyDescent="0.3">
      <c r="A253" s="2">
        <v>43473</v>
      </c>
      <c r="B253" s="1">
        <v>8813.9</v>
      </c>
      <c r="C253" s="1">
        <v>8882.2999999999993</v>
      </c>
      <c r="D253" s="1">
        <v>8781.7999999999993</v>
      </c>
      <c r="E253" s="1">
        <v>8859.65</v>
      </c>
      <c r="F253" s="1">
        <v>69837622</v>
      </c>
      <c r="G253" s="1">
        <v>2725.2</v>
      </c>
      <c r="H253" s="3">
        <f>IF(ISERR(LN(Table13[[#This Row],[Close]]/E252)),"-",LN(Table13[[#This Row],[Close]]/E252))</f>
        <v>4.4853904320057746E-3</v>
      </c>
    </row>
    <row r="254" spans="1:8" x14ac:dyDescent="0.3">
      <c r="A254" s="2">
        <v>43474</v>
      </c>
      <c r="B254" s="1">
        <v>8893.9</v>
      </c>
      <c r="C254" s="1">
        <v>8925.6</v>
      </c>
      <c r="D254" s="1">
        <v>8827.9</v>
      </c>
      <c r="E254" s="1">
        <v>8907.1</v>
      </c>
      <c r="F254" s="1">
        <v>63915954</v>
      </c>
      <c r="G254" s="1">
        <v>2223.1799999999998</v>
      </c>
      <c r="H254" s="3">
        <f>IF(ISERR(LN(Table13[[#This Row],[Close]]/E253)),"-",LN(Table13[[#This Row],[Close]]/E253))</f>
        <v>5.341451060736439E-3</v>
      </c>
    </row>
    <row r="255" spans="1:8" x14ac:dyDescent="0.3">
      <c r="A255" s="2">
        <v>43475</v>
      </c>
      <c r="B255" s="1">
        <v>8924.65</v>
      </c>
      <c r="C255" s="1">
        <v>8964.15</v>
      </c>
      <c r="D255" s="1">
        <v>8908.0499999999993</v>
      </c>
      <c r="E255" s="1">
        <v>8933.35</v>
      </c>
      <c r="F255" s="1">
        <v>65217864</v>
      </c>
      <c r="G255" s="1">
        <v>1945.68</v>
      </c>
      <c r="H255" s="3">
        <f>IF(ISERR(LN(Table13[[#This Row],[Close]]/E254)),"-",LN(Table13[[#This Row],[Close]]/E254))</f>
        <v>2.9427530071606985E-3</v>
      </c>
    </row>
    <row r="256" spans="1:8" x14ac:dyDescent="0.3">
      <c r="A256" s="2">
        <v>43476</v>
      </c>
      <c r="B256" s="1">
        <v>8942.0499999999993</v>
      </c>
      <c r="C256" s="1">
        <v>8950.2999999999993</v>
      </c>
      <c r="D256" s="1">
        <v>8816.9</v>
      </c>
      <c r="E256" s="1">
        <v>8862.35</v>
      </c>
      <c r="F256" s="1">
        <v>55529471</v>
      </c>
      <c r="G256" s="1">
        <v>1802.7</v>
      </c>
      <c r="H256" s="3">
        <f>IF(ISERR(LN(Table13[[#This Row],[Close]]/E255)),"-",LN(Table13[[#This Row],[Close]]/E255))</f>
        <v>-7.9794980504169413E-3</v>
      </c>
    </row>
    <row r="257" spans="1:8" x14ac:dyDescent="0.3">
      <c r="A257" s="2">
        <v>43479</v>
      </c>
      <c r="B257" s="1">
        <v>8859.1</v>
      </c>
      <c r="C257" s="1">
        <v>8863.5499999999993</v>
      </c>
      <c r="D257" s="1">
        <v>8752.1</v>
      </c>
      <c r="E257" s="1">
        <v>8849.7000000000007</v>
      </c>
      <c r="F257" s="1">
        <v>42617093</v>
      </c>
      <c r="G257" s="1">
        <v>1448.16</v>
      </c>
      <c r="H257" s="3">
        <f>IF(ISERR(LN(Table13[[#This Row],[Close]]/E256)),"-",LN(Table13[[#This Row],[Close]]/E256))</f>
        <v>-1.4284063279928932E-3</v>
      </c>
    </row>
    <row r="258" spans="1:8" x14ac:dyDescent="0.3">
      <c r="A258" s="2">
        <v>43480</v>
      </c>
      <c r="B258" s="1">
        <v>8877.35</v>
      </c>
      <c r="C258" s="1">
        <v>8902.2999999999993</v>
      </c>
      <c r="D258" s="1">
        <v>8845.5</v>
      </c>
      <c r="E258" s="1">
        <v>8888.4</v>
      </c>
      <c r="F258" s="1">
        <v>39982618</v>
      </c>
      <c r="G258" s="1">
        <v>1519.01</v>
      </c>
      <c r="H258" s="3">
        <f>IF(ISERR(LN(Table13[[#This Row],[Close]]/E257)),"-",LN(Table13[[#This Row],[Close]]/E257))</f>
        <v>4.3634956849138377E-3</v>
      </c>
    </row>
    <row r="259" spans="1:8" x14ac:dyDescent="0.3">
      <c r="A259" s="2">
        <v>43481</v>
      </c>
      <c r="B259" s="1">
        <v>8894.1</v>
      </c>
      <c r="C259" s="1">
        <v>8916.4</v>
      </c>
      <c r="D259" s="1">
        <v>8856.75</v>
      </c>
      <c r="E259" s="1">
        <v>8866.75</v>
      </c>
      <c r="F259" s="1">
        <v>36040650</v>
      </c>
      <c r="G259" s="1">
        <v>1307.08</v>
      </c>
      <c r="H259" s="3">
        <f>IF(ISERR(LN(Table13[[#This Row],[Close]]/E258)),"-",LN(Table13[[#This Row],[Close]]/E258))</f>
        <v>-2.4387302534879707E-3</v>
      </c>
    </row>
    <row r="260" spans="1:8" x14ac:dyDescent="0.3">
      <c r="A260" s="2">
        <v>43482</v>
      </c>
      <c r="B260" s="1">
        <v>8893.2000000000007</v>
      </c>
      <c r="C260" s="1">
        <v>8920.7999999999993</v>
      </c>
      <c r="D260" s="1">
        <v>8850.25</v>
      </c>
      <c r="E260" s="1">
        <v>8878.2000000000007</v>
      </c>
      <c r="F260" s="1">
        <v>34385129</v>
      </c>
      <c r="G260" s="1">
        <v>1640.58</v>
      </c>
      <c r="H260" s="3">
        <f>IF(ISERR(LN(Table13[[#This Row],[Close]]/E259)),"-",LN(Table13[[#This Row],[Close]]/E259))</f>
        <v>1.2905081827879587E-3</v>
      </c>
    </row>
    <row r="261" spans="1:8" x14ac:dyDescent="0.3">
      <c r="A261" s="2">
        <v>43483</v>
      </c>
      <c r="B261" s="1">
        <v>8898.9500000000007</v>
      </c>
      <c r="C261" s="1">
        <v>8907.65</v>
      </c>
      <c r="D261" s="1">
        <v>8806.0499999999993</v>
      </c>
      <c r="E261" s="1">
        <v>8844.7999999999993</v>
      </c>
      <c r="F261" s="1">
        <v>30451018</v>
      </c>
      <c r="G261" s="1">
        <v>1278.0999999999999</v>
      </c>
      <c r="H261" s="3">
        <f>IF(ISERR(LN(Table13[[#This Row],[Close]]/E260)),"-",LN(Table13[[#This Row],[Close]]/E260))</f>
        <v>-3.7691180433022738E-3</v>
      </c>
    </row>
    <row r="262" spans="1:8" x14ac:dyDescent="0.3">
      <c r="A262" s="2">
        <v>43486</v>
      </c>
      <c r="B262" s="1">
        <v>8859.65</v>
      </c>
      <c r="C262" s="1">
        <v>8867.2000000000007</v>
      </c>
      <c r="D262" s="1">
        <v>8725.25</v>
      </c>
      <c r="E262" s="1">
        <v>8746.85</v>
      </c>
      <c r="F262" s="1">
        <v>33802275</v>
      </c>
      <c r="G262" s="1">
        <v>1606.48</v>
      </c>
      <c r="H262" s="3">
        <f>IF(ISERR(LN(Table13[[#This Row],[Close]]/E261)),"-",LN(Table13[[#This Row],[Close]]/E261))</f>
        <v>-1.1136080157137386E-2</v>
      </c>
    </row>
    <row r="263" spans="1:8" x14ac:dyDescent="0.3">
      <c r="A263" s="2">
        <v>43487</v>
      </c>
      <c r="B263" s="1">
        <v>8726.0499999999993</v>
      </c>
      <c r="C263" s="1">
        <v>8726.0499999999993</v>
      </c>
      <c r="D263" s="1">
        <v>8580</v>
      </c>
      <c r="E263" s="1">
        <v>8675.15</v>
      </c>
      <c r="F263" s="1">
        <v>66674234</v>
      </c>
      <c r="G263" s="1">
        <v>2841.14</v>
      </c>
      <c r="H263" s="3">
        <f>IF(ISERR(LN(Table13[[#This Row],[Close]]/E262)),"-",LN(Table13[[#This Row],[Close]]/E262))</f>
        <v>-8.2310188042503639E-3</v>
      </c>
    </row>
    <row r="264" spans="1:8" x14ac:dyDescent="0.3">
      <c r="A264" s="2">
        <v>43488</v>
      </c>
      <c r="B264" s="1">
        <v>8679.85</v>
      </c>
      <c r="C264" s="1">
        <v>8693.7000000000007</v>
      </c>
      <c r="D264" s="1">
        <v>8594.2000000000007</v>
      </c>
      <c r="E264" s="1">
        <v>8612.25</v>
      </c>
      <c r="F264" s="1">
        <v>44701045</v>
      </c>
      <c r="G264" s="1">
        <v>1911.71</v>
      </c>
      <c r="H264" s="3">
        <f>IF(ISERR(LN(Table13[[#This Row],[Close]]/E263)),"-",LN(Table13[[#This Row],[Close]]/E263))</f>
        <v>-7.2770084074452127E-3</v>
      </c>
    </row>
    <row r="265" spans="1:8" x14ac:dyDescent="0.3">
      <c r="A265" s="2">
        <v>43489</v>
      </c>
      <c r="B265" s="1">
        <v>8623.2000000000007</v>
      </c>
      <c r="C265" s="1">
        <v>8632.1</v>
      </c>
      <c r="D265" s="1">
        <v>8510.4</v>
      </c>
      <c r="E265" s="1">
        <v>8537.25</v>
      </c>
      <c r="F265" s="1">
        <v>63934687</v>
      </c>
      <c r="G265" s="1">
        <v>1723.43</v>
      </c>
      <c r="H265" s="3">
        <f>IF(ISERR(LN(Table13[[#This Row],[Close]]/E264)),"-",LN(Table13[[#This Row],[Close]]/E264))</f>
        <v>-8.7466664509727021E-3</v>
      </c>
    </row>
    <row r="266" spans="1:8" x14ac:dyDescent="0.3">
      <c r="A266" s="2">
        <v>43490</v>
      </c>
      <c r="B266" s="1">
        <v>8538.7000000000007</v>
      </c>
      <c r="C266" s="1">
        <v>8587.7000000000007</v>
      </c>
      <c r="D266" s="1">
        <v>8241.1</v>
      </c>
      <c r="E266" s="1">
        <v>8259.7999999999993</v>
      </c>
      <c r="F266" s="1">
        <v>59732289</v>
      </c>
      <c r="G266" s="1">
        <v>3576.47</v>
      </c>
      <c r="H266" s="3">
        <f>IF(ISERR(LN(Table13[[#This Row],[Close]]/E265)),"-",LN(Table13[[#This Row],[Close]]/E265))</f>
        <v>-3.3038567726613767E-2</v>
      </c>
    </row>
    <row r="267" spans="1:8" x14ac:dyDescent="0.3">
      <c r="A267" s="2">
        <v>43493</v>
      </c>
      <c r="B267" s="1">
        <v>8259.5499999999993</v>
      </c>
      <c r="C267" s="1">
        <v>8264.6</v>
      </c>
      <c r="D267" s="1">
        <v>8092.85</v>
      </c>
      <c r="E267" s="1">
        <v>8143</v>
      </c>
      <c r="F267" s="1">
        <v>55235426</v>
      </c>
      <c r="G267" s="1">
        <v>3137.57</v>
      </c>
      <c r="H267" s="3">
        <f>IF(ISERR(LN(Table13[[#This Row],[Close]]/E266)),"-",LN(Table13[[#This Row],[Close]]/E266))</f>
        <v>-1.4241711679690551E-2</v>
      </c>
    </row>
    <row r="268" spans="1:8" x14ac:dyDescent="0.3">
      <c r="A268" s="2">
        <v>43494</v>
      </c>
      <c r="B268" s="1">
        <v>8127.65</v>
      </c>
      <c r="C268" s="1">
        <v>8178.75</v>
      </c>
      <c r="D268" s="1">
        <v>8059.45</v>
      </c>
      <c r="E268" s="1">
        <v>8120.45</v>
      </c>
      <c r="F268" s="1">
        <v>58347276</v>
      </c>
      <c r="G268" s="1">
        <v>2543.98</v>
      </c>
      <c r="H268" s="3">
        <f>IF(ISERR(LN(Table13[[#This Row],[Close]]/E267)),"-",LN(Table13[[#This Row],[Close]]/E267))</f>
        <v>-2.773091127756362E-3</v>
      </c>
    </row>
    <row r="269" spans="1:8" x14ac:dyDescent="0.3">
      <c r="A269" s="2">
        <v>43495</v>
      </c>
      <c r="B269" s="1">
        <v>8149.25</v>
      </c>
      <c r="C269" s="1">
        <v>8176.45</v>
      </c>
      <c r="D269" s="1">
        <v>8080.2</v>
      </c>
      <c r="E269" s="1">
        <v>8118.4</v>
      </c>
      <c r="F269" s="1">
        <v>46436797</v>
      </c>
      <c r="G269" s="1">
        <v>2254.3000000000002</v>
      </c>
      <c r="H269" s="3">
        <f>IF(ISERR(LN(Table13[[#This Row],[Close]]/E268)),"-",LN(Table13[[#This Row],[Close]]/E268))</f>
        <v>-2.5248093441223327E-4</v>
      </c>
    </row>
    <row r="270" spans="1:8" x14ac:dyDescent="0.3">
      <c r="A270" s="2">
        <v>43496</v>
      </c>
      <c r="B270" s="1">
        <v>8145.15</v>
      </c>
      <c r="C270" s="1">
        <v>8236.5499999999993</v>
      </c>
      <c r="D270" s="1">
        <v>8083.9</v>
      </c>
      <c r="E270" s="1">
        <v>8218.4</v>
      </c>
      <c r="F270" s="1">
        <v>82045633</v>
      </c>
      <c r="G270" s="1">
        <v>2905.39</v>
      </c>
      <c r="H270" s="3">
        <f>IF(ISERR(LN(Table13[[#This Row],[Close]]/E269)),"-",LN(Table13[[#This Row],[Close]]/E269))</f>
        <v>1.2242452497091091E-2</v>
      </c>
    </row>
    <row r="271" spans="1:8" x14ac:dyDescent="0.3">
      <c r="A271" s="2">
        <v>43497</v>
      </c>
      <c r="B271" s="1">
        <v>8265.5</v>
      </c>
      <c r="C271" s="1">
        <v>8657.7999999999993</v>
      </c>
      <c r="D271" s="1">
        <v>8254.15</v>
      </c>
      <c r="E271" s="1">
        <v>8441.25</v>
      </c>
      <c r="F271" s="1">
        <v>114415843</v>
      </c>
      <c r="G271" s="1">
        <v>5253.56</v>
      </c>
      <c r="H271" s="3">
        <f>IF(ISERR(LN(Table13[[#This Row],[Close]]/E270)),"-",LN(Table13[[#This Row],[Close]]/E270))</f>
        <v>2.675485898699775E-2</v>
      </c>
    </row>
    <row r="272" spans="1:8" x14ac:dyDescent="0.3">
      <c r="A272" s="2">
        <v>43500</v>
      </c>
      <c r="B272" s="1">
        <v>8444.75</v>
      </c>
      <c r="C272" s="1">
        <v>8446</v>
      </c>
      <c r="D272" s="1">
        <v>8325.75</v>
      </c>
      <c r="E272" s="1">
        <v>8395.5499999999993</v>
      </c>
      <c r="F272" s="1">
        <v>54660012</v>
      </c>
      <c r="G272" s="1">
        <v>2355.5100000000002</v>
      </c>
      <c r="H272" s="3">
        <f>IF(ISERR(LN(Table13[[#This Row],[Close]]/E271)),"-",LN(Table13[[#This Row],[Close]]/E271))</f>
        <v>-5.4285983358250403E-3</v>
      </c>
    </row>
    <row r="273" spans="1:8" x14ac:dyDescent="0.3">
      <c r="A273" s="2">
        <v>43501</v>
      </c>
      <c r="B273" s="1">
        <v>8410.6</v>
      </c>
      <c r="C273" s="1">
        <v>8489.7000000000007</v>
      </c>
      <c r="D273" s="1">
        <v>8408.25</v>
      </c>
      <c r="E273" s="1">
        <v>8468.2999999999993</v>
      </c>
      <c r="F273" s="1">
        <v>54040095</v>
      </c>
      <c r="G273" s="1">
        <v>2102.94</v>
      </c>
      <c r="H273" s="3">
        <f>IF(ISERR(LN(Table13[[#This Row],[Close]]/E272)),"-",LN(Table13[[#This Row],[Close]]/E272))</f>
        <v>8.6279765657239008E-3</v>
      </c>
    </row>
    <row r="274" spans="1:8" x14ac:dyDescent="0.3">
      <c r="A274" s="2">
        <v>43502</v>
      </c>
      <c r="B274" s="1">
        <v>8490.2000000000007</v>
      </c>
      <c r="C274" s="1">
        <v>8593.5499999999993</v>
      </c>
      <c r="D274" s="1">
        <v>8441.5</v>
      </c>
      <c r="E274" s="1">
        <v>8567.4</v>
      </c>
      <c r="F274" s="1">
        <v>41261679</v>
      </c>
      <c r="G274" s="1">
        <v>1819.74</v>
      </c>
      <c r="H274" s="3">
        <f>IF(ISERR(LN(Table13[[#This Row],[Close]]/E273)),"-",LN(Table13[[#This Row],[Close]]/E273))</f>
        <v>1.1634522545354095E-2</v>
      </c>
    </row>
    <row r="275" spans="1:8" x14ac:dyDescent="0.3">
      <c r="A275" s="2">
        <v>43503</v>
      </c>
      <c r="B275" s="1">
        <v>8584.6</v>
      </c>
      <c r="C275" s="1">
        <v>8756.25</v>
      </c>
      <c r="D275" s="1">
        <v>8581</v>
      </c>
      <c r="E275" s="1">
        <v>8736.7000000000007</v>
      </c>
      <c r="F275" s="1">
        <v>82981307</v>
      </c>
      <c r="G275" s="1">
        <v>2669.17</v>
      </c>
      <c r="H275" s="3">
        <f>IF(ISERR(LN(Table13[[#This Row],[Close]]/E274)),"-",LN(Table13[[#This Row],[Close]]/E274))</f>
        <v>1.9568241315416832E-2</v>
      </c>
    </row>
    <row r="276" spans="1:8" x14ac:dyDescent="0.3">
      <c r="A276" s="2">
        <v>43504</v>
      </c>
      <c r="B276" s="1">
        <v>8639.9500000000007</v>
      </c>
      <c r="C276" s="1">
        <v>8643.85</v>
      </c>
      <c r="D276" s="1">
        <v>8399.9</v>
      </c>
      <c r="E276" s="1">
        <v>8420.35</v>
      </c>
      <c r="F276" s="1">
        <v>173156396</v>
      </c>
      <c r="G276" s="1">
        <v>4293.96</v>
      </c>
      <c r="H276" s="3">
        <f>IF(ISERR(LN(Table13[[#This Row],[Close]]/E275)),"-",LN(Table13[[#This Row],[Close]]/E275))</f>
        <v>-3.6881148911299698E-2</v>
      </c>
    </row>
    <row r="277" spans="1:8" x14ac:dyDescent="0.3">
      <c r="A277" s="2">
        <v>43507</v>
      </c>
      <c r="B277" s="1">
        <v>8364.5499999999993</v>
      </c>
      <c r="C277" s="1">
        <v>8365.9</v>
      </c>
      <c r="D277" s="1">
        <v>8257.9</v>
      </c>
      <c r="E277" s="1">
        <v>8320.2999999999993</v>
      </c>
      <c r="F277" s="1">
        <v>81645832</v>
      </c>
      <c r="G277" s="1">
        <v>2877.07</v>
      </c>
      <c r="H277" s="3">
        <f>IF(ISERR(LN(Table13[[#This Row],[Close]]/E276)),"-",LN(Table13[[#This Row],[Close]]/E276))</f>
        <v>-1.1953083210922843E-2</v>
      </c>
    </row>
    <row r="278" spans="1:8" x14ac:dyDescent="0.3">
      <c r="A278" s="2">
        <v>43508</v>
      </c>
      <c r="B278" s="1">
        <v>8312.5</v>
      </c>
      <c r="C278" s="1">
        <v>8344.85</v>
      </c>
      <c r="D278" s="1">
        <v>8259.2000000000007</v>
      </c>
      <c r="E278" s="1">
        <v>8278.1</v>
      </c>
      <c r="F278" s="1">
        <v>54349458</v>
      </c>
      <c r="G278" s="1">
        <v>2163.44</v>
      </c>
      <c r="H278" s="3">
        <f>IF(ISERR(LN(Table13[[#This Row],[Close]]/E277)),"-",LN(Table13[[#This Row],[Close]]/E277))</f>
        <v>-5.0848384091745774E-3</v>
      </c>
    </row>
    <row r="279" spans="1:8" x14ac:dyDescent="0.3">
      <c r="A279" s="2">
        <v>43509</v>
      </c>
      <c r="B279" s="1">
        <v>8300.2999999999993</v>
      </c>
      <c r="C279" s="1">
        <v>8310.6</v>
      </c>
      <c r="D279" s="1">
        <v>8161.3</v>
      </c>
      <c r="E279" s="1">
        <v>8177.55</v>
      </c>
      <c r="F279" s="1">
        <v>58644438</v>
      </c>
      <c r="G279" s="1">
        <v>2612.08</v>
      </c>
      <c r="H279" s="3">
        <f>IF(ISERR(LN(Table13[[#This Row],[Close]]/E278)),"-",LN(Table13[[#This Row],[Close]]/E278))</f>
        <v>-1.2220878716354872E-2</v>
      </c>
    </row>
    <row r="280" spans="1:8" x14ac:dyDescent="0.3">
      <c r="A280" s="2">
        <v>43510</v>
      </c>
      <c r="B280" s="1">
        <v>8178.1</v>
      </c>
      <c r="C280" s="1">
        <v>8268.35</v>
      </c>
      <c r="D280" s="1">
        <v>8166.7</v>
      </c>
      <c r="E280" s="1">
        <v>8223.35</v>
      </c>
      <c r="F280" s="1">
        <v>80697005</v>
      </c>
      <c r="G280" s="1">
        <v>2312.6999999999998</v>
      </c>
      <c r="H280" s="3">
        <f>IF(ISERR(LN(Table13[[#This Row],[Close]]/E279)),"-",LN(Table13[[#This Row],[Close]]/E279))</f>
        <v>5.5850738744109858E-3</v>
      </c>
    </row>
    <row r="281" spans="1:8" x14ac:dyDescent="0.3">
      <c r="A281" s="2">
        <v>43511</v>
      </c>
      <c r="B281" s="1">
        <v>8228.2000000000007</v>
      </c>
      <c r="C281" s="1">
        <v>8236.7000000000007</v>
      </c>
      <c r="D281" s="1">
        <v>8057.15</v>
      </c>
      <c r="E281" s="1">
        <v>8132.55</v>
      </c>
      <c r="F281" s="1">
        <v>99047864</v>
      </c>
      <c r="G281" s="1">
        <v>2786.07</v>
      </c>
      <c r="H281" s="3">
        <f>IF(ISERR(LN(Table13[[#This Row],[Close]]/E280)),"-",LN(Table13[[#This Row],[Close]]/E280))</f>
        <v>-1.1103141106854574E-2</v>
      </c>
    </row>
    <row r="282" spans="1:8" x14ac:dyDescent="0.3">
      <c r="A282" s="2">
        <v>43514</v>
      </c>
      <c r="B282" s="1">
        <v>8156.9</v>
      </c>
      <c r="C282" s="1">
        <v>8156.9</v>
      </c>
      <c r="D282" s="1">
        <v>8035.55</v>
      </c>
      <c r="E282" s="1">
        <v>8067.7</v>
      </c>
      <c r="F282" s="1">
        <v>46562219</v>
      </c>
      <c r="G282" s="1">
        <v>1645.17</v>
      </c>
      <c r="H282" s="3">
        <f>IF(ISERR(LN(Table13[[#This Row],[Close]]/E281)),"-",LN(Table13[[#This Row],[Close]]/E281))</f>
        <v>-8.0060920533025111E-3</v>
      </c>
    </row>
    <row r="283" spans="1:8" x14ac:dyDescent="0.3">
      <c r="A283" s="2">
        <v>43515</v>
      </c>
      <c r="B283" s="1">
        <v>8089.3</v>
      </c>
      <c r="C283" s="1">
        <v>8162.2</v>
      </c>
      <c r="D283" s="1">
        <v>8061.85</v>
      </c>
      <c r="E283" s="1">
        <v>8073.4</v>
      </c>
      <c r="F283" s="1">
        <v>65194176</v>
      </c>
      <c r="G283" s="1">
        <v>1764.8</v>
      </c>
      <c r="H283" s="3">
        <f>IF(ISERR(LN(Table13[[#This Row],[Close]]/E282)),"-",LN(Table13[[#This Row],[Close]]/E282))</f>
        <v>7.0627159697157196E-4</v>
      </c>
    </row>
    <row r="284" spans="1:8" x14ac:dyDescent="0.3">
      <c r="A284" s="2">
        <v>43516</v>
      </c>
      <c r="B284" s="1">
        <v>8111.7</v>
      </c>
      <c r="C284" s="1">
        <v>8132.45</v>
      </c>
      <c r="D284" s="1">
        <v>8072.9</v>
      </c>
      <c r="E284" s="1">
        <v>8121.5</v>
      </c>
      <c r="F284" s="1">
        <v>63344986</v>
      </c>
      <c r="G284" s="1">
        <v>1927.11</v>
      </c>
      <c r="H284" s="3">
        <f>IF(ISERR(LN(Table13[[#This Row],[Close]]/E283)),"-",LN(Table13[[#This Row],[Close]]/E283))</f>
        <v>5.9401591162556939E-3</v>
      </c>
    </row>
    <row r="285" spans="1:8" x14ac:dyDescent="0.3">
      <c r="A285" s="2">
        <v>43517</v>
      </c>
      <c r="B285" s="1">
        <v>8136.65</v>
      </c>
      <c r="C285" s="1">
        <v>8175.55</v>
      </c>
      <c r="D285" s="1">
        <v>8056.45</v>
      </c>
      <c r="E285" s="1">
        <v>8156.75</v>
      </c>
      <c r="F285" s="1">
        <v>55711185</v>
      </c>
      <c r="G285" s="1">
        <v>1943.55</v>
      </c>
      <c r="H285" s="3">
        <f>IF(ISERR(LN(Table13[[#This Row],[Close]]/E284)),"-",LN(Table13[[#This Row],[Close]]/E284))</f>
        <v>4.3309391487130564E-3</v>
      </c>
    </row>
    <row r="286" spans="1:8" x14ac:dyDescent="0.3">
      <c r="A286" s="2">
        <v>43518</v>
      </c>
      <c r="B286" s="1">
        <v>8178.2</v>
      </c>
      <c r="C286" s="1">
        <v>8289.25</v>
      </c>
      <c r="D286" s="1">
        <v>8156.5</v>
      </c>
      <c r="E286" s="1">
        <v>8278.9500000000007</v>
      </c>
      <c r="F286" s="1">
        <v>73433607</v>
      </c>
      <c r="G286" s="1">
        <v>2274.89</v>
      </c>
      <c r="H286" s="3">
        <f>IF(ISERR(LN(Table13[[#This Row],[Close]]/E285)),"-",LN(Table13[[#This Row],[Close]]/E285))</f>
        <v>1.487034343566879E-2</v>
      </c>
    </row>
    <row r="287" spans="1:8" x14ac:dyDescent="0.3">
      <c r="A287" s="2">
        <v>43521</v>
      </c>
      <c r="B287" s="1">
        <v>8309.9</v>
      </c>
      <c r="C287" s="1">
        <v>8381.4</v>
      </c>
      <c r="D287" s="1">
        <v>8307.5499999999993</v>
      </c>
      <c r="E287" s="1">
        <v>8371.4500000000007</v>
      </c>
      <c r="F287" s="1">
        <v>91376146</v>
      </c>
      <c r="G287" s="1">
        <v>2243.91</v>
      </c>
      <c r="H287" s="3">
        <f>IF(ISERR(LN(Table13[[#This Row],[Close]]/E286)),"-",LN(Table13[[#This Row],[Close]]/E286))</f>
        <v>1.111095848964464E-2</v>
      </c>
    </row>
    <row r="288" spans="1:8" x14ac:dyDescent="0.3">
      <c r="A288" s="2">
        <v>43522</v>
      </c>
      <c r="B288" s="1">
        <v>8315.9500000000007</v>
      </c>
      <c r="C288" s="1">
        <v>8442</v>
      </c>
      <c r="D288" s="1">
        <v>8234.5499999999993</v>
      </c>
      <c r="E288" s="1">
        <v>8399.1</v>
      </c>
      <c r="F288" s="1">
        <v>95423504</v>
      </c>
      <c r="G288" s="1">
        <v>2763.01</v>
      </c>
      <c r="H288" s="3">
        <f>IF(ISERR(LN(Table13[[#This Row],[Close]]/E287)),"-",LN(Table13[[#This Row],[Close]]/E287))</f>
        <v>3.2974500005791781E-3</v>
      </c>
    </row>
    <row r="289" spans="1:8" x14ac:dyDescent="0.3">
      <c r="A289" s="2">
        <v>43523</v>
      </c>
      <c r="B289" s="1">
        <v>8443.2999999999993</v>
      </c>
      <c r="C289" s="1">
        <v>8533.15</v>
      </c>
      <c r="D289" s="1">
        <v>8343.65</v>
      </c>
      <c r="E289" s="1">
        <v>8420.0499999999993</v>
      </c>
      <c r="F289" s="1">
        <v>83778076</v>
      </c>
      <c r="G289" s="1">
        <v>2668.72</v>
      </c>
      <c r="H289" s="3">
        <f>IF(ISERR(LN(Table13[[#This Row],[Close]]/E288)),"-",LN(Table13[[#This Row],[Close]]/E288))</f>
        <v>2.491209226964984E-3</v>
      </c>
    </row>
    <row r="290" spans="1:8" x14ac:dyDescent="0.3">
      <c r="A290" s="2">
        <v>43524</v>
      </c>
      <c r="B290" s="1">
        <v>8486.2000000000007</v>
      </c>
      <c r="C290" s="1">
        <v>8486.2000000000007</v>
      </c>
      <c r="D290" s="1">
        <v>8343.7999999999993</v>
      </c>
      <c r="E290" s="1">
        <v>8355.15</v>
      </c>
      <c r="F290" s="1">
        <v>99546391</v>
      </c>
      <c r="G290" s="1">
        <v>3386.45</v>
      </c>
      <c r="H290" s="3">
        <f>IF(ISERR(LN(Table13[[#This Row],[Close]]/E289)),"-",LN(Table13[[#This Row],[Close]]/E289))</f>
        <v>-7.7376512713217913E-3</v>
      </c>
    </row>
    <row r="291" spans="1:8" x14ac:dyDescent="0.3">
      <c r="A291" s="2">
        <v>43525</v>
      </c>
      <c r="B291" s="1">
        <v>8408.2999999999993</v>
      </c>
      <c r="C291" s="1">
        <v>8440.25</v>
      </c>
      <c r="D291" s="1">
        <v>8362.7999999999993</v>
      </c>
      <c r="E291" s="1">
        <v>8413.65</v>
      </c>
      <c r="F291" s="1">
        <v>93506677</v>
      </c>
      <c r="G291" s="1">
        <v>2805.26</v>
      </c>
      <c r="H291" s="3">
        <f>IF(ISERR(LN(Table13[[#This Row],[Close]]/E290)),"-",LN(Table13[[#This Row],[Close]]/E290))</f>
        <v>6.9772717578029247E-3</v>
      </c>
    </row>
    <row r="292" spans="1:8" x14ac:dyDescent="0.3">
      <c r="A292" s="2">
        <v>43529</v>
      </c>
      <c r="B292" s="1">
        <v>8417.35</v>
      </c>
      <c r="C292" s="1">
        <v>8698.2000000000007</v>
      </c>
      <c r="D292" s="1">
        <v>8376.7000000000007</v>
      </c>
      <c r="E292" s="1">
        <v>8676.6</v>
      </c>
      <c r="F292" s="1">
        <v>134156514</v>
      </c>
      <c r="G292" s="1">
        <v>4556.53</v>
      </c>
      <c r="H292" s="3">
        <f>IF(ISERR(LN(Table13[[#This Row],[Close]]/E291)),"-",LN(Table13[[#This Row],[Close]]/E291))</f>
        <v>3.077435990129896E-2</v>
      </c>
    </row>
    <row r="293" spans="1:8" x14ac:dyDescent="0.3">
      <c r="A293" s="2">
        <v>43530</v>
      </c>
      <c r="B293" s="1">
        <v>8702.5499999999993</v>
      </c>
      <c r="C293" s="1">
        <v>8706.7999999999993</v>
      </c>
      <c r="D293" s="1">
        <v>8599.4</v>
      </c>
      <c r="E293" s="1">
        <v>8651.75</v>
      </c>
      <c r="F293" s="1">
        <v>87596813</v>
      </c>
      <c r="G293" s="1">
        <v>2834.72</v>
      </c>
      <c r="H293" s="3">
        <f>IF(ISERR(LN(Table13[[#This Row],[Close]]/E292)),"-",LN(Table13[[#This Row],[Close]]/E292))</f>
        <v>-2.8681342464891117E-3</v>
      </c>
    </row>
    <row r="294" spans="1:8" x14ac:dyDescent="0.3">
      <c r="A294" s="2">
        <v>43531</v>
      </c>
      <c r="B294" s="1">
        <v>8678.7999999999993</v>
      </c>
      <c r="C294" s="1">
        <v>8680.2000000000007</v>
      </c>
      <c r="D294" s="1">
        <v>8580.7000000000007</v>
      </c>
      <c r="E294" s="1">
        <v>8635.7000000000007</v>
      </c>
      <c r="F294" s="1">
        <v>77218895</v>
      </c>
      <c r="G294" s="1">
        <v>2407.6999999999998</v>
      </c>
      <c r="H294" s="3">
        <f>IF(ISERR(LN(Table13[[#This Row],[Close]]/E293)),"-",LN(Table13[[#This Row],[Close]]/E293))</f>
        <v>-1.8568388757739854E-3</v>
      </c>
    </row>
    <row r="295" spans="1:8" x14ac:dyDescent="0.3">
      <c r="A295" s="2">
        <v>43532</v>
      </c>
      <c r="B295" s="1">
        <v>8609.15</v>
      </c>
      <c r="C295" s="1">
        <v>8632.9</v>
      </c>
      <c r="D295" s="1">
        <v>8565.75</v>
      </c>
      <c r="E295" s="1">
        <v>8582.6</v>
      </c>
      <c r="F295" s="1">
        <v>67598260</v>
      </c>
      <c r="G295" s="1">
        <v>2475.41</v>
      </c>
      <c r="H295" s="3">
        <f>IF(ISERR(LN(Table13[[#This Row],[Close]]/E294)),"-",LN(Table13[[#This Row],[Close]]/E294))</f>
        <v>-6.1678758459090405E-3</v>
      </c>
    </row>
    <row r="296" spans="1:8" x14ac:dyDescent="0.3">
      <c r="A296" s="2">
        <v>43535</v>
      </c>
      <c r="B296" s="1">
        <v>8610</v>
      </c>
      <c r="C296" s="1">
        <v>8793.5499999999993</v>
      </c>
      <c r="D296" s="1">
        <v>8607.85</v>
      </c>
      <c r="E296" s="1">
        <v>8782.7000000000007</v>
      </c>
      <c r="F296" s="1">
        <v>82518870</v>
      </c>
      <c r="G296" s="1">
        <v>3327.89</v>
      </c>
      <c r="H296" s="3">
        <f>IF(ISERR(LN(Table13[[#This Row],[Close]]/E295)),"-",LN(Table13[[#This Row],[Close]]/E295))</f>
        <v>2.3046979559128399E-2</v>
      </c>
    </row>
    <row r="297" spans="1:8" x14ac:dyDescent="0.3">
      <c r="A297" s="2">
        <v>43536</v>
      </c>
      <c r="B297" s="1">
        <v>8834.85</v>
      </c>
      <c r="C297" s="1">
        <v>8872.15</v>
      </c>
      <c r="D297" s="1">
        <v>8775.4500000000007</v>
      </c>
      <c r="E297" s="1">
        <v>8802.9</v>
      </c>
      <c r="F297" s="1">
        <v>81980786</v>
      </c>
      <c r="G297" s="1">
        <v>2984.4</v>
      </c>
      <c r="H297" s="3">
        <f>IF(ISERR(LN(Table13[[#This Row],[Close]]/E296)),"-",LN(Table13[[#This Row],[Close]]/E296))</f>
        <v>2.2973351929088778E-3</v>
      </c>
    </row>
    <row r="298" spans="1:8" x14ac:dyDescent="0.3">
      <c r="A298" s="2">
        <v>43537</v>
      </c>
      <c r="B298" s="1">
        <v>8819.9500000000007</v>
      </c>
      <c r="C298" s="1">
        <v>8836.25</v>
      </c>
      <c r="D298" s="1">
        <v>8748.2999999999993</v>
      </c>
      <c r="E298" s="1">
        <v>8767.5499999999993</v>
      </c>
      <c r="F298" s="1">
        <v>56147219</v>
      </c>
      <c r="G298" s="1">
        <v>2235.66</v>
      </c>
      <c r="H298" s="3">
        <f>IF(ISERR(LN(Table13[[#This Row],[Close]]/E297)),"-",LN(Table13[[#This Row],[Close]]/E297))</f>
        <v>-4.0238067546404842E-3</v>
      </c>
    </row>
    <row r="299" spans="1:8" x14ac:dyDescent="0.3">
      <c r="A299" s="2">
        <v>43538</v>
      </c>
      <c r="B299" s="1">
        <v>8775.9</v>
      </c>
      <c r="C299" s="1">
        <v>8787.35</v>
      </c>
      <c r="D299" s="1">
        <v>8670.7999999999993</v>
      </c>
      <c r="E299" s="1">
        <v>8725.5</v>
      </c>
      <c r="F299" s="1">
        <v>50339393</v>
      </c>
      <c r="G299" s="1">
        <v>2055.34</v>
      </c>
      <c r="H299" s="3">
        <f>IF(ISERR(LN(Table13[[#This Row],[Close]]/E298)),"-",LN(Table13[[#This Row],[Close]]/E298))</f>
        <v>-4.8076328591002424E-3</v>
      </c>
    </row>
    <row r="300" spans="1:8" x14ac:dyDescent="0.3">
      <c r="A300" s="2">
        <v>43539</v>
      </c>
      <c r="B300" s="1">
        <v>8750.35</v>
      </c>
      <c r="C300" s="1">
        <v>8796.5</v>
      </c>
      <c r="D300" s="1">
        <v>8723.4500000000007</v>
      </c>
      <c r="E300" s="1">
        <v>8748.0499999999993</v>
      </c>
      <c r="F300" s="1">
        <v>71316174</v>
      </c>
      <c r="G300" s="1">
        <v>2867.41</v>
      </c>
      <c r="H300" s="3">
        <f>IF(ISERR(LN(Table13[[#This Row],[Close]]/E299)),"-",LN(Table13[[#This Row],[Close]]/E299))</f>
        <v>2.5810453535338833E-3</v>
      </c>
    </row>
    <row r="301" spans="1:8" x14ac:dyDescent="0.3">
      <c r="A301" s="2">
        <v>43542</v>
      </c>
      <c r="B301" s="1">
        <v>8764.5</v>
      </c>
      <c r="C301" s="1">
        <v>8766.5</v>
      </c>
      <c r="D301" s="1">
        <v>8589.1</v>
      </c>
      <c r="E301" s="1">
        <v>8627.0499999999993</v>
      </c>
      <c r="F301" s="1">
        <v>54775500</v>
      </c>
      <c r="G301" s="1">
        <v>2612.09</v>
      </c>
      <c r="H301" s="3">
        <f>IF(ISERR(LN(Table13[[#This Row],[Close]]/E300)),"-",LN(Table13[[#This Row],[Close]]/E300))</f>
        <v>-1.3928202555170943E-2</v>
      </c>
    </row>
    <row r="302" spans="1:8" x14ac:dyDescent="0.3">
      <c r="A302" s="2">
        <v>43543</v>
      </c>
      <c r="B302" s="1">
        <v>8624.0499999999993</v>
      </c>
      <c r="C302" s="1">
        <v>8624.1</v>
      </c>
      <c r="D302" s="1">
        <v>8520.2999999999993</v>
      </c>
      <c r="E302" s="1">
        <v>8567.0499999999993</v>
      </c>
      <c r="F302" s="1">
        <v>42958890</v>
      </c>
      <c r="G302" s="1">
        <v>2250.77</v>
      </c>
      <c r="H302" s="3">
        <f>IF(ISERR(LN(Table13[[#This Row],[Close]]/E301)),"-",LN(Table13[[#This Row],[Close]]/E301))</f>
        <v>-6.9791665214962596E-3</v>
      </c>
    </row>
    <row r="303" spans="1:8" x14ac:dyDescent="0.3">
      <c r="A303" s="2">
        <v>43544</v>
      </c>
      <c r="B303" s="1">
        <v>8572.9</v>
      </c>
      <c r="C303" s="1">
        <v>8573.1</v>
      </c>
      <c r="D303" s="1">
        <v>8428.65</v>
      </c>
      <c r="E303" s="1">
        <v>8445.1</v>
      </c>
      <c r="F303" s="1">
        <v>36964661</v>
      </c>
      <c r="G303" s="1">
        <v>2214.4699999999998</v>
      </c>
      <c r="H303" s="3">
        <f>IF(ISERR(LN(Table13[[#This Row],[Close]]/E302)),"-",LN(Table13[[#This Row],[Close]]/E302))</f>
        <v>-1.4337057797771596E-2</v>
      </c>
    </row>
    <row r="304" spans="1:8" x14ac:dyDescent="0.3">
      <c r="A304" s="2">
        <v>43546</v>
      </c>
      <c r="B304" s="1">
        <v>8432.15</v>
      </c>
      <c r="C304" s="1">
        <v>8508.0499999999993</v>
      </c>
      <c r="D304" s="1">
        <v>8319.4500000000007</v>
      </c>
      <c r="E304" s="1">
        <v>8336.6</v>
      </c>
      <c r="F304" s="1">
        <v>56308885</v>
      </c>
      <c r="G304" s="1">
        <v>2974.7</v>
      </c>
      <c r="H304" s="3">
        <f>IF(ISERR(LN(Table13[[#This Row],[Close]]/E303)),"-",LN(Table13[[#This Row],[Close]]/E303))</f>
        <v>-1.2930932127720108E-2</v>
      </c>
    </row>
    <row r="305" spans="1:8" x14ac:dyDescent="0.3">
      <c r="A305" s="2">
        <v>43549</v>
      </c>
      <c r="B305" s="1">
        <v>8281.5</v>
      </c>
      <c r="C305" s="1">
        <v>8297.5</v>
      </c>
      <c r="D305" s="1">
        <v>8218.6</v>
      </c>
      <c r="E305" s="1">
        <v>8238.5499999999993</v>
      </c>
      <c r="F305" s="1">
        <v>43070737</v>
      </c>
      <c r="G305" s="1">
        <v>2078.3000000000002</v>
      </c>
      <c r="H305" s="3">
        <f>IF(ISERR(LN(Table13[[#This Row],[Close]]/E304)),"-",LN(Table13[[#This Row],[Close]]/E304))</f>
        <v>-1.18311018252609E-2</v>
      </c>
    </row>
    <row r="306" spans="1:8" x14ac:dyDescent="0.3">
      <c r="A306" s="2">
        <v>43550</v>
      </c>
      <c r="B306" s="1">
        <v>8269.0499999999993</v>
      </c>
      <c r="C306" s="1">
        <v>8297.9500000000007</v>
      </c>
      <c r="D306" s="1">
        <v>8219.0499999999993</v>
      </c>
      <c r="E306" s="1">
        <v>8287.25</v>
      </c>
      <c r="F306" s="1">
        <v>47822032</v>
      </c>
      <c r="G306" s="1">
        <v>1931.8</v>
      </c>
      <c r="H306" s="3">
        <f>IF(ISERR(LN(Table13[[#This Row],[Close]]/E305)),"-",LN(Table13[[#This Row],[Close]]/E305))</f>
        <v>5.893831581558805E-3</v>
      </c>
    </row>
    <row r="307" spans="1:8" x14ac:dyDescent="0.3">
      <c r="A307" s="2">
        <v>43551</v>
      </c>
      <c r="B307" s="1">
        <v>8325.65</v>
      </c>
      <c r="C307" s="1">
        <v>8334.6</v>
      </c>
      <c r="D307" s="1">
        <v>8205.2999999999993</v>
      </c>
      <c r="E307" s="1">
        <v>8215.35</v>
      </c>
      <c r="F307" s="1">
        <v>56442347</v>
      </c>
      <c r="G307" s="1">
        <v>2181.04</v>
      </c>
      <c r="H307" s="3">
        <f>IF(ISERR(LN(Table13[[#This Row],[Close]]/E306)),"-",LN(Table13[[#This Row],[Close]]/E306))</f>
        <v>-8.7138335719268451E-3</v>
      </c>
    </row>
    <row r="308" spans="1:8" x14ac:dyDescent="0.3">
      <c r="A308" s="2">
        <v>43552</v>
      </c>
      <c r="B308" s="1">
        <v>8222.4</v>
      </c>
      <c r="C308" s="1">
        <v>8260.75</v>
      </c>
      <c r="D308" s="1">
        <v>8194.6</v>
      </c>
      <c r="E308" s="1">
        <v>8234.25</v>
      </c>
      <c r="F308" s="1">
        <v>67482555</v>
      </c>
      <c r="G308" s="1">
        <v>3011.48</v>
      </c>
      <c r="H308" s="3">
        <f>IF(ISERR(LN(Table13[[#This Row],[Close]]/E307)),"-",LN(Table13[[#This Row],[Close]]/E307))</f>
        <v>2.297929228279403E-3</v>
      </c>
    </row>
    <row r="309" spans="1:8" x14ac:dyDescent="0.3">
      <c r="A309" s="2">
        <v>43553</v>
      </c>
      <c r="B309" s="1">
        <v>8257.2999999999993</v>
      </c>
      <c r="C309" s="1">
        <v>8381.0499999999993</v>
      </c>
      <c r="D309" s="1">
        <v>8236.35</v>
      </c>
      <c r="E309" s="1">
        <v>8335.35</v>
      </c>
      <c r="F309" s="1">
        <v>73542604</v>
      </c>
      <c r="G309" s="1">
        <v>3166.82</v>
      </c>
      <c r="H309" s="3">
        <f>IF(ISERR(LN(Table13[[#This Row],[Close]]/E308)),"-",LN(Table13[[#This Row],[Close]]/E308))</f>
        <v>1.2203222121999958E-2</v>
      </c>
    </row>
    <row r="310" spans="1:8" x14ac:dyDescent="0.3">
      <c r="A310" s="2">
        <v>43556</v>
      </c>
      <c r="B310" s="1">
        <v>8407.5</v>
      </c>
      <c r="C310" s="1">
        <v>8492.35</v>
      </c>
      <c r="D310" s="1">
        <v>8394.7000000000007</v>
      </c>
      <c r="E310" s="1">
        <v>8414.35</v>
      </c>
      <c r="F310" s="1">
        <v>99486807</v>
      </c>
      <c r="G310" s="1">
        <v>3596.65</v>
      </c>
      <c r="H310" s="3">
        <f>IF(ISERR(LN(Table13[[#This Row],[Close]]/E309)),"-",LN(Table13[[#This Row],[Close]]/E309))</f>
        <v>9.43307471813991E-3</v>
      </c>
    </row>
    <row r="311" spans="1:8" x14ac:dyDescent="0.3">
      <c r="A311" s="2">
        <v>43557</v>
      </c>
      <c r="B311" s="1">
        <v>8441.15</v>
      </c>
      <c r="C311" s="1">
        <v>8515.9</v>
      </c>
      <c r="D311" s="1">
        <v>8429.0499999999993</v>
      </c>
      <c r="E311" s="1">
        <v>8504.2999999999993</v>
      </c>
      <c r="F311" s="1">
        <v>137860596</v>
      </c>
      <c r="G311" s="1">
        <v>4614.68</v>
      </c>
      <c r="H311" s="3">
        <f>IF(ISERR(LN(Table13[[#This Row],[Close]]/E310)),"-",LN(Table13[[#This Row],[Close]]/E310))</f>
        <v>1.0633336292918346E-2</v>
      </c>
    </row>
    <row r="312" spans="1:8" x14ac:dyDescent="0.3">
      <c r="A312" s="2">
        <v>43558</v>
      </c>
      <c r="B312" s="1">
        <v>8523.2000000000007</v>
      </c>
      <c r="C312" s="1">
        <v>8572.65</v>
      </c>
      <c r="D312" s="1">
        <v>8462.9</v>
      </c>
      <c r="E312" s="1">
        <v>8480.65</v>
      </c>
      <c r="F312" s="1">
        <v>129281591</v>
      </c>
      <c r="G312" s="1">
        <v>4749.5600000000004</v>
      </c>
      <c r="H312" s="3">
        <f>IF(ISERR(LN(Table13[[#This Row],[Close]]/E311)),"-",LN(Table13[[#This Row],[Close]]/E311))</f>
        <v>-2.7848201241981838E-3</v>
      </c>
    </row>
    <row r="313" spans="1:8" x14ac:dyDescent="0.3">
      <c r="A313" s="2">
        <v>43559</v>
      </c>
      <c r="B313" s="1">
        <v>8520.5499999999993</v>
      </c>
      <c r="C313" s="1">
        <v>8546.15</v>
      </c>
      <c r="D313" s="1">
        <v>8484.9500000000007</v>
      </c>
      <c r="E313" s="1">
        <v>8536.35</v>
      </c>
      <c r="F313" s="1">
        <v>89019243</v>
      </c>
      <c r="G313" s="1">
        <v>4276.05</v>
      </c>
      <c r="H313" s="3">
        <f>IF(ISERR(LN(Table13[[#This Row],[Close]]/E312)),"-",LN(Table13[[#This Row],[Close]]/E312))</f>
        <v>6.5464181608070153E-3</v>
      </c>
    </row>
    <row r="314" spans="1:8" x14ac:dyDescent="0.3">
      <c r="A314" s="2">
        <v>43560</v>
      </c>
      <c r="B314" s="1">
        <v>8566.65</v>
      </c>
      <c r="C314" s="1">
        <v>8604.15</v>
      </c>
      <c r="D314" s="1">
        <v>8526.25</v>
      </c>
      <c r="E314" s="1">
        <v>8564.6</v>
      </c>
      <c r="F314" s="1">
        <v>63941295</v>
      </c>
      <c r="G314" s="1">
        <v>2461.3200000000002</v>
      </c>
      <c r="H314" s="3">
        <f>IF(ISERR(LN(Table13[[#This Row],[Close]]/E313)),"-",LN(Table13[[#This Row],[Close]]/E313))</f>
        <v>3.3039130221075652E-3</v>
      </c>
    </row>
    <row r="315" spans="1:8" x14ac:dyDescent="0.3">
      <c r="A315" s="2">
        <v>43563</v>
      </c>
      <c r="B315" s="1">
        <v>8590.25</v>
      </c>
      <c r="C315" s="1">
        <v>8597.25</v>
      </c>
      <c r="D315" s="1">
        <v>8483.9500000000007</v>
      </c>
      <c r="E315" s="1">
        <v>8526.2999999999993</v>
      </c>
      <c r="F315" s="1">
        <v>52275795</v>
      </c>
      <c r="G315" s="1">
        <v>1924.94</v>
      </c>
      <c r="H315" s="3">
        <f>IF(ISERR(LN(Table13[[#This Row],[Close]]/E314)),"-",LN(Table13[[#This Row],[Close]]/E314))</f>
        <v>-4.48192478021185E-3</v>
      </c>
    </row>
    <row r="316" spans="1:8" x14ac:dyDescent="0.3">
      <c r="A316" s="2">
        <v>43564</v>
      </c>
      <c r="B316" s="1">
        <v>8532.9500000000007</v>
      </c>
      <c r="C316" s="1">
        <v>8636.9</v>
      </c>
      <c r="D316" s="1">
        <v>8482.9</v>
      </c>
      <c r="E316" s="1">
        <v>8622.7999999999993</v>
      </c>
      <c r="F316" s="1">
        <v>84324364</v>
      </c>
      <c r="G316" s="1">
        <v>2456.6999999999998</v>
      </c>
      <c r="H316" s="3">
        <f>IF(ISERR(LN(Table13[[#This Row],[Close]]/E315)),"-",LN(Table13[[#This Row],[Close]]/E315))</f>
        <v>1.1254353704764393E-2</v>
      </c>
    </row>
    <row r="317" spans="1:8" x14ac:dyDescent="0.3">
      <c r="A317" s="2">
        <v>43565</v>
      </c>
      <c r="B317" s="1">
        <v>8625.35</v>
      </c>
      <c r="C317" s="1">
        <v>8667.7000000000007</v>
      </c>
      <c r="D317" s="1">
        <v>8583.2000000000007</v>
      </c>
      <c r="E317" s="1">
        <v>8644.5</v>
      </c>
      <c r="F317" s="1">
        <v>111813443</v>
      </c>
      <c r="G317" s="1">
        <v>3154.25</v>
      </c>
      <c r="H317" s="3">
        <f>IF(ISERR(LN(Table13[[#This Row],[Close]]/E316)),"-",LN(Table13[[#This Row],[Close]]/E316))</f>
        <v>2.5134226455521378E-3</v>
      </c>
    </row>
    <row r="318" spans="1:8" x14ac:dyDescent="0.3">
      <c r="A318" s="2">
        <v>43566</v>
      </c>
      <c r="B318" s="1">
        <v>8644.6</v>
      </c>
      <c r="C318" s="1">
        <v>8702.9500000000007</v>
      </c>
      <c r="D318" s="1">
        <v>8639.1</v>
      </c>
      <c r="E318" s="1">
        <v>8690.0499999999993</v>
      </c>
      <c r="F318" s="1">
        <v>98468946</v>
      </c>
      <c r="G318" s="1">
        <v>2844.02</v>
      </c>
      <c r="H318" s="3">
        <f>IF(ISERR(LN(Table13[[#This Row],[Close]]/E317)),"-",LN(Table13[[#This Row],[Close]]/E317))</f>
        <v>5.2554124379851856E-3</v>
      </c>
    </row>
    <row r="319" spans="1:8" x14ac:dyDescent="0.3">
      <c r="A319" s="2">
        <v>43567</v>
      </c>
      <c r="B319" s="1">
        <v>8698.7999999999993</v>
      </c>
      <c r="C319" s="1">
        <v>8785.75</v>
      </c>
      <c r="D319" s="1">
        <v>8665</v>
      </c>
      <c r="E319" s="1">
        <v>8777.4500000000007</v>
      </c>
      <c r="F319" s="1">
        <v>65224215</v>
      </c>
      <c r="G319" s="1">
        <v>2634.57</v>
      </c>
      <c r="H319" s="3">
        <f>IF(ISERR(LN(Table13[[#This Row],[Close]]/E318)),"-",LN(Table13[[#This Row],[Close]]/E318))</f>
        <v>1.000723966075006E-2</v>
      </c>
    </row>
    <row r="320" spans="1:8" x14ac:dyDescent="0.3">
      <c r="A320" s="2">
        <v>43570</v>
      </c>
      <c r="B320" s="1">
        <v>8805.4</v>
      </c>
      <c r="C320" s="1">
        <v>8922.1</v>
      </c>
      <c r="D320" s="1">
        <v>8804</v>
      </c>
      <c r="E320" s="1">
        <v>8911.6</v>
      </c>
      <c r="F320" s="1">
        <v>104682218</v>
      </c>
      <c r="G320" s="1">
        <v>3084.07</v>
      </c>
      <c r="H320" s="3">
        <f>IF(ISERR(LN(Table13[[#This Row],[Close]]/E319)),"-",LN(Table13[[#This Row],[Close]]/E319))</f>
        <v>1.5167866212802509E-2</v>
      </c>
    </row>
    <row r="321" spans="1:8" x14ac:dyDescent="0.3">
      <c r="A321" s="2">
        <v>43571</v>
      </c>
      <c r="B321" s="1">
        <v>8956</v>
      </c>
      <c r="C321" s="1">
        <v>9002.75</v>
      </c>
      <c r="D321" s="1">
        <v>8928.2999999999993</v>
      </c>
      <c r="E321" s="1">
        <v>8983.5499999999993</v>
      </c>
      <c r="F321" s="1">
        <v>91834806</v>
      </c>
      <c r="G321" s="1">
        <v>2963.48</v>
      </c>
      <c r="H321" s="3">
        <f>IF(ISERR(LN(Table13[[#This Row],[Close]]/E320)),"-",LN(Table13[[#This Row],[Close]]/E320))</f>
        <v>8.0413282602173428E-3</v>
      </c>
    </row>
    <row r="322" spans="1:8" x14ac:dyDescent="0.3">
      <c r="A322" s="2">
        <v>43573</v>
      </c>
      <c r="B322" s="1">
        <v>9034.9500000000007</v>
      </c>
      <c r="C322" s="1">
        <v>9059.35</v>
      </c>
      <c r="D322" s="1">
        <v>8952.5499999999993</v>
      </c>
      <c r="E322" s="1">
        <v>8972.65</v>
      </c>
      <c r="F322" s="1">
        <v>82867882</v>
      </c>
      <c r="G322" s="1">
        <v>2771.87</v>
      </c>
      <c r="H322" s="3">
        <f>IF(ISERR(LN(Table13[[#This Row],[Close]]/E321)),"-",LN(Table13[[#This Row],[Close]]/E321))</f>
        <v>-1.2140654858869874E-3</v>
      </c>
    </row>
    <row r="323" spans="1:8" x14ac:dyDescent="0.3">
      <c r="A323" s="2">
        <v>43577</v>
      </c>
      <c r="B323" s="1">
        <v>8937.9</v>
      </c>
      <c r="C323" s="1">
        <v>8944.0499999999993</v>
      </c>
      <c r="D323" s="1">
        <v>8802.5</v>
      </c>
      <c r="E323" s="1">
        <v>8813.9</v>
      </c>
      <c r="F323" s="1">
        <v>63005033</v>
      </c>
      <c r="G323" s="1">
        <v>1976.1</v>
      </c>
      <c r="H323" s="3">
        <f>IF(ISERR(LN(Table13[[#This Row],[Close]]/E322)),"-",LN(Table13[[#This Row],[Close]]/E322))</f>
        <v>-1.7851040879695027E-2</v>
      </c>
    </row>
    <row r="324" spans="1:8" x14ac:dyDescent="0.3">
      <c r="A324" s="2">
        <v>43578</v>
      </c>
      <c r="B324" s="1">
        <v>8823.5499999999993</v>
      </c>
      <c r="C324" s="1">
        <v>8853.7999999999993</v>
      </c>
      <c r="D324" s="1">
        <v>8666.7999999999993</v>
      </c>
      <c r="E324" s="1">
        <v>8682.9</v>
      </c>
      <c r="F324" s="1">
        <v>54354401</v>
      </c>
      <c r="G324" s="1">
        <v>2216.67</v>
      </c>
      <c r="H324" s="3">
        <f>IF(ISERR(LN(Table13[[#This Row],[Close]]/E323)),"-",LN(Table13[[#This Row],[Close]]/E323))</f>
        <v>-1.4974446513558243E-2</v>
      </c>
    </row>
    <row r="325" spans="1:8" x14ac:dyDescent="0.3">
      <c r="A325" s="2">
        <v>43579</v>
      </c>
      <c r="B325" s="1">
        <v>8701.4500000000007</v>
      </c>
      <c r="C325" s="1">
        <v>8726.5</v>
      </c>
      <c r="D325" s="1">
        <v>8557.1</v>
      </c>
      <c r="E325" s="1">
        <v>8646.0499999999993</v>
      </c>
      <c r="F325" s="1">
        <v>83285806</v>
      </c>
      <c r="G325" s="1">
        <v>3041.39</v>
      </c>
      <c r="H325" s="3">
        <f>IF(ISERR(LN(Table13[[#This Row],[Close]]/E324)),"-",LN(Table13[[#This Row],[Close]]/E324))</f>
        <v>-4.2530050055398774E-3</v>
      </c>
    </row>
    <row r="326" spans="1:8" x14ac:dyDescent="0.3">
      <c r="A326" s="2">
        <v>43580</v>
      </c>
      <c r="B326" s="1">
        <v>8657.85</v>
      </c>
      <c r="C326" s="1">
        <v>8670.1</v>
      </c>
      <c r="D326" s="1">
        <v>8573.7999999999993</v>
      </c>
      <c r="E326" s="1">
        <v>8587.9</v>
      </c>
      <c r="F326" s="1">
        <v>69747490</v>
      </c>
      <c r="G326" s="1">
        <v>4060.95</v>
      </c>
      <c r="H326" s="3">
        <f>IF(ISERR(LN(Table13[[#This Row],[Close]]/E325)),"-",LN(Table13[[#This Row],[Close]]/E325))</f>
        <v>-6.7483334556620979E-3</v>
      </c>
    </row>
    <row r="327" spans="1:8" x14ac:dyDescent="0.3">
      <c r="A327" s="2">
        <v>43581</v>
      </c>
      <c r="B327" s="1">
        <v>8562.7000000000007</v>
      </c>
      <c r="C327" s="1">
        <v>8578.9500000000007</v>
      </c>
      <c r="D327" s="1">
        <v>8458.5</v>
      </c>
      <c r="E327" s="1">
        <v>8493.7999999999993</v>
      </c>
      <c r="F327" s="1">
        <v>61087986</v>
      </c>
      <c r="G327" s="1">
        <v>3065.51</v>
      </c>
      <c r="H327" s="3">
        <f>IF(ISERR(LN(Table13[[#This Row],[Close]]/E326)),"-",LN(Table13[[#This Row],[Close]]/E326))</f>
        <v>-1.1017750212732878E-2</v>
      </c>
    </row>
    <row r="328" spans="1:8" x14ac:dyDescent="0.3">
      <c r="A328" s="2">
        <v>43585</v>
      </c>
      <c r="B328" s="1">
        <v>8441.6</v>
      </c>
      <c r="C328" s="1">
        <v>8458.1</v>
      </c>
      <c r="D328" s="1">
        <v>8293.9500000000007</v>
      </c>
      <c r="E328" s="1">
        <v>8350.6</v>
      </c>
      <c r="F328" s="1">
        <v>66898511</v>
      </c>
      <c r="G328" s="1">
        <v>3266.63</v>
      </c>
      <c r="H328" s="3">
        <f>IF(ISERR(LN(Table13[[#This Row],[Close]]/E327)),"-",LN(Table13[[#This Row],[Close]]/E327))</f>
        <v>-1.7003093012723666E-2</v>
      </c>
    </row>
    <row r="329" spans="1:8" x14ac:dyDescent="0.3">
      <c r="A329" s="2">
        <v>43587</v>
      </c>
      <c r="B329" s="1">
        <v>8273.75</v>
      </c>
      <c r="C329" s="1">
        <v>8369.25</v>
      </c>
      <c r="D329" s="1">
        <v>8213.4500000000007</v>
      </c>
      <c r="E329" s="1">
        <v>8333.85</v>
      </c>
      <c r="F329" s="1">
        <v>107852574</v>
      </c>
      <c r="G329" s="1">
        <v>3485.03</v>
      </c>
      <c r="H329" s="3">
        <f>IF(ISERR(LN(Table13[[#This Row],[Close]]/E328)),"-",LN(Table13[[#This Row],[Close]]/E328))</f>
        <v>-2.0078582904793697E-3</v>
      </c>
    </row>
    <row r="330" spans="1:8" x14ac:dyDescent="0.3">
      <c r="A330" s="2">
        <v>43588</v>
      </c>
      <c r="B330" s="1">
        <v>8325.2999999999993</v>
      </c>
      <c r="C330" s="1">
        <v>8415.5</v>
      </c>
      <c r="D330" s="1">
        <v>8315.6</v>
      </c>
      <c r="E330" s="1">
        <v>8381.4500000000007</v>
      </c>
      <c r="F330" s="1">
        <v>81387259</v>
      </c>
      <c r="G330" s="1">
        <v>2603.5100000000002</v>
      </c>
      <c r="H330" s="3">
        <f>IF(ISERR(LN(Table13[[#This Row],[Close]]/E329)),"-",LN(Table13[[#This Row],[Close]]/E329))</f>
        <v>5.6953962739327638E-3</v>
      </c>
    </row>
    <row r="331" spans="1:8" x14ac:dyDescent="0.3">
      <c r="A331" s="2">
        <v>43591</v>
      </c>
      <c r="B331" s="1">
        <v>8303.65</v>
      </c>
      <c r="C331" s="1">
        <v>8319.2999999999993</v>
      </c>
      <c r="D331" s="1">
        <v>8260.2000000000007</v>
      </c>
      <c r="E331" s="1">
        <v>8268.4500000000007</v>
      </c>
      <c r="F331" s="1">
        <v>64166697</v>
      </c>
      <c r="G331" s="1">
        <v>1892.4</v>
      </c>
      <c r="H331" s="3">
        <f>IF(ISERR(LN(Table13[[#This Row],[Close]]/E330)),"-",LN(Table13[[#This Row],[Close]]/E330))</f>
        <v>-1.3573863508290691E-2</v>
      </c>
    </row>
    <row r="332" spans="1:8" x14ac:dyDescent="0.3">
      <c r="A332" s="2">
        <v>43592</v>
      </c>
      <c r="B332" s="1">
        <v>8314.15</v>
      </c>
      <c r="C332" s="1">
        <v>8323.7000000000007</v>
      </c>
      <c r="D332" s="1">
        <v>8189.8</v>
      </c>
      <c r="E332" s="1">
        <v>8206.25</v>
      </c>
      <c r="F332" s="1">
        <v>63289162</v>
      </c>
      <c r="G332" s="1">
        <v>1971.01</v>
      </c>
      <c r="H332" s="3">
        <f>IF(ISERR(LN(Table13[[#This Row],[Close]]/E331)),"-",LN(Table13[[#This Row],[Close]]/E331))</f>
        <v>-7.5510079748433174E-3</v>
      </c>
    </row>
    <row r="333" spans="1:8" x14ac:dyDescent="0.3">
      <c r="A333" s="2">
        <v>43593</v>
      </c>
      <c r="B333" s="1">
        <v>8183.9</v>
      </c>
      <c r="C333" s="1">
        <v>8193.9500000000007</v>
      </c>
      <c r="D333" s="1">
        <v>8086</v>
      </c>
      <c r="E333" s="1">
        <v>8095.9</v>
      </c>
      <c r="F333" s="1">
        <v>60972959</v>
      </c>
      <c r="G333" s="1">
        <v>2016.76</v>
      </c>
      <c r="H333" s="3">
        <f>IF(ISERR(LN(Table13[[#This Row],[Close]]/E332)),"-",LN(Table13[[#This Row],[Close]]/E332))</f>
        <v>-1.353829837879959E-2</v>
      </c>
    </row>
    <row r="334" spans="1:8" x14ac:dyDescent="0.3">
      <c r="A334" s="2">
        <v>43594</v>
      </c>
      <c r="B334" s="1">
        <v>8077.75</v>
      </c>
      <c r="C334" s="1">
        <v>8131.1</v>
      </c>
      <c r="D334" s="1">
        <v>8049.8</v>
      </c>
      <c r="E334" s="1">
        <v>8103.5</v>
      </c>
      <c r="F334" s="1">
        <v>78533086</v>
      </c>
      <c r="G334" s="1">
        <v>2096.63</v>
      </c>
      <c r="H334" s="3">
        <f>IF(ISERR(LN(Table13[[#This Row],[Close]]/E333)),"-",LN(Table13[[#This Row],[Close]]/E333))</f>
        <v>9.3830642586743298E-4</v>
      </c>
    </row>
    <row r="335" spans="1:8" x14ac:dyDescent="0.3">
      <c r="A335" s="2">
        <v>43595</v>
      </c>
      <c r="B335" s="1">
        <v>8111.15</v>
      </c>
      <c r="C335" s="1">
        <v>8147.95</v>
      </c>
      <c r="D335" s="1">
        <v>8070.75</v>
      </c>
      <c r="E335" s="1">
        <v>8093.2</v>
      </c>
      <c r="F335" s="1">
        <v>60983583</v>
      </c>
      <c r="G335" s="1">
        <v>1795.67</v>
      </c>
      <c r="H335" s="3">
        <f>IF(ISERR(LN(Table13[[#This Row],[Close]]/E334)),"-",LN(Table13[[#This Row],[Close]]/E334))</f>
        <v>-1.2718641931347766E-3</v>
      </c>
    </row>
    <row r="336" spans="1:8" x14ac:dyDescent="0.3">
      <c r="A336" s="2">
        <v>43598</v>
      </c>
      <c r="B336" s="1">
        <v>8081.85</v>
      </c>
      <c r="C336" s="1">
        <v>8098.7</v>
      </c>
      <c r="D336" s="1">
        <v>7911.45</v>
      </c>
      <c r="E336" s="1">
        <v>7938.65</v>
      </c>
      <c r="F336" s="1">
        <v>43858625</v>
      </c>
      <c r="G336" s="1">
        <v>1946.03</v>
      </c>
      <c r="H336" s="3">
        <f>IF(ISERR(LN(Table13[[#This Row],[Close]]/E335)),"-",LN(Table13[[#This Row],[Close]]/E335))</f>
        <v>-1.9280967308696009E-2</v>
      </c>
    </row>
    <row r="337" spans="1:8" x14ac:dyDescent="0.3">
      <c r="A337" s="2">
        <v>43599</v>
      </c>
      <c r="B337" s="1">
        <v>7890.55</v>
      </c>
      <c r="C337" s="1">
        <v>7988.5</v>
      </c>
      <c r="D337" s="1">
        <v>7855.9</v>
      </c>
      <c r="E337" s="1">
        <v>7955.5</v>
      </c>
      <c r="F337" s="1">
        <v>61323064</v>
      </c>
      <c r="G337" s="1">
        <v>2544.84</v>
      </c>
      <c r="H337" s="3">
        <f>IF(ISERR(LN(Table13[[#This Row],[Close]]/E336)),"-",LN(Table13[[#This Row],[Close]]/E336))</f>
        <v>2.1202777515677402E-3</v>
      </c>
    </row>
    <row r="338" spans="1:8" x14ac:dyDescent="0.3">
      <c r="A338" s="2">
        <v>43600</v>
      </c>
      <c r="B338" s="1">
        <v>7983.9</v>
      </c>
      <c r="C338" s="1">
        <v>8021.05</v>
      </c>
      <c r="D338" s="1">
        <v>7840.1</v>
      </c>
      <c r="E338" s="1">
        <v>7856.85</v>
      </c>
      <c r="F338" s="1">
        <v>68107263</v>
      </c>
      <c r="G338" s="1">
        <v>2269.5500000000002</v>
      </c>
      <c r="H338" s="3">
        <f>IF(ISERR(LN(Table13[[#This Row],[Close]]/E337)),"-",LN(Table13[[#This Row],[Close]]/E337))</f>
        <v>-1.2477750610534549E-2</v>
      </c>
    </row>
    <row r="339" spans="1:8" x14ac:dyDescent="0.3">
      <c r="A339" s="2">
        <v>43601</v>
      </c>
      <c r="B339" s="1">
        <v>7900.55</v>
      </c>
      <c r="C339" s="1">
        <v>7917.5</v>
      </c>
      <c r="D339" s="1">
        <v>7821.75</v>
      </c>
      <c r="E339" s="1">
        <v>7891.9</v>
      </c>
      <c r="F339" s="1">
        <v>65662092</v>
      </c>
      <c r="G339" s="1">
        <v>1854.69</v>
      </c>
      <c r="H339" s="3">
        <f>IF(ISERR(LN(Table13[[#This Row],[Close]]/E338)),"-",LN(Table13[[#This Row],[Close]]/E338))</f>
        <v>4.4511542655500842E-3</v>
      </c>
    </row>
    <row r="340" spans="1:8" x14ac:dyDescent="0.3">
      <c r="A340" s="2">
        <v>43602</v>
      </c>
      <c r="B340" s="1">
        <v>7900.2</v>
      </c>
      <c r="C340" s="1">
        <v>8115.8</v>
      </c>
      <c r="D340" s="1">
        <v>7884.15</v>
      </c>
      <c r="E340" s="1">
        <v>8085.75</v>
      </c>
      <c r="F340" s="1">
        <v>56383253</v>
      </c>
      <c r="G340" s="1">
        <v>2595.14</v>
      </c>
      <c r="H340" s="3">
        <f>IF(ISERR(LN(Table13[[#This Row],[Close]]/E339)),"-",LN(Table13[[#This Row],[Close]]/E339))</f>
        <v>2.426633608441018E-2</v>
      </c>
    </row>
    <row r="341" spans="1:8" x14ac:dyDescent="0.3">
      <c r="A341" s="2">
        <v>43605</v>
      </c>
      <c r="B341" s="1">
        <v>8282.2999999999993</v>
      </c>
      <c r="C341" s="1">
        <v>8438.5499999999993</v>
      </c>
      <c r="D341" s="1">
        <v>8221.2999999999993</v>
      </c>
      <c r="E341" s="1">
        <v>8422.1</v>
      </c>
      <c r="F341" s="1">
        <v>96833371</v>
      </c>
      <c r="G341" s="1">
        <v>3518.9</v>
      </c>
      <c r="H341" s="3">
        <f>IF(ISERR(LN(Table13[[#This Row],[Close]]/E340)),"-",LN(Table13[[#This Row],[Close]]/E340))</f>
        <v>4.0755950228257481E-2</v>
      </c>
    </row>
    <row r="342" spans="1:8" x14ac:dyDescent="0.3">
      <c r="A342" s="2">
        <v>43606</v>
      </c>
      <c r="B342" s="1">
        <v>8430.2999999999993</v>
      </c>
      <c r="C342" s="1">
        <v>8436.4</v>
      </c>
      <c r="D342" s="1">
        <v>8172.65</v>
      </c>
      <c r="E342" s="1">
        <v>8209.4500000000007</v>
      </c>
      <c r="F342" s="1">
        <v>107072422</v>
      </c>
      <c r="G342" s="1">
        <v>2999.44</v>
      </c>
      <c r="H342" s="3">
        <f>IF(ISERR(LN(Table13[[#This Row],[Close]]/E341)),"-",LN(Table13[[#This Row],[Close]]/E341))</f>
        <v>-2.5573273586961966E-2</v>
      </c>
    </row>
    <row r="343" spans="1:8" x14ac:dyDescent="0.3">
      <c r="A343" s="2">
        <v>43607</v>
      </c>
      <c r="B343" s="1">
        <v>8230.4500000000007</v>
      </c>
      <c r="C343" s="1">
        <v>8271.75</v>
      </c>
      <c r="D343" s="1">
        <v>8154</v>
      </c>
      <c r="E343" s="1">
        <v>8246.5499999999993</v>
      </c>
      <c r="F343" s="1">
        <v>59799872</v>
      </c>
      <c r="G343" s="1">
        <v>1969.56</v>
      </c>
      <c r="H343" s="3">
        <f>IF(ISERR(LN(Table13[[#This Row],[Close]]/E342)),"-",LN(Table13[[#This Row],[Close]]/E342))</f>
        <v>4.5090013195114567E-3</v>
      </c>
    </row>
    <row r="344" spans="1:8" x14ac:dyDescent="0.3">
      <c r="A344" s="2">
        <v>43608</v>
      </c>
      <c r="B344" s="1">
        <v>8366.65</v>
      </c>
      <c r="C344" s="1">
        <v>8415.15</v>
      </c>
      <c r="D344" s="1">
        <v>8182.4</v>
      </c>
      <c r="E344" s="1">
        <v>8216.9</v>
      </c>
      <c r="F344" s="1">
        <v>83675598</v>
      </c>
      <c r="G344" s="1">
        <v>3176.57</v>
      </c>
      <c r="H344" s="3">
        <f>IF(ISERR(LN(Table13[[#This Row],[Close]]/E343)),"-",LN(Table13[[#This Row],[Close]]/E343))</f>
        <v>-3.6019220826978122E-3</v>
      </c>
    </row>
    <row r="345" spans="1:8" x14ac:dyDescent="0.3">
      <c r="A345" s="2">
        <v>43609</v>
      </c>
      <c r="B345" s="1">
        <v>8269.9500000000007</v>
      </c>
      <c r="C345" s="1">
        <v>8475.7000000000007</v>
      </c>
      <c r="D345" s="1">
        <v>8217.25</v>
      </c>
      <c r="E345" s="1">
        <v>8460.25</v>
      </c>
      <c r="F345" s="1">
        <v>105764817</v>
      </c>
      <c r="G345" s="1">
        <v>2998.43</v>
      </c>
      <c r="H345" s="3">
        <f>IF(ISERR(LN(Table13[[#This Row],[Close]]/E344)),"-",LN(Table13[[#This Row],[Close]]/E344))</f>
        <v>2.9185715025628823E-2</v>
      </c>
    </row>
    <row r="346" spans="1:8" x14ac:dyDescent="0.3">
      <c r="A346" s="2">
        <v>43612</v>
      </c>
      <c r="B346" s="1">
        <v>8466.35</v>
      </c>
      <c r="C346" s="1">
        <v>8517.6</v>
      </c>
      <c r="D346" s="1">
        <v>8382.0499999999993</v>
      </c>
      <c r="E346" s="1">
        <v>8462.2000000000007</v>
      </c>
      <c r="F346" s="1">
        <v>89346088</v>
      </c>
      <c r="G346" s="1">
        <v>2542.21</v>
      </c>
      <c r="H346" s="3">
        <f>IF(ISERR(LN(Table13[[#This Row],[Close]]/E345)),"-",LN(Table13[[#This Row],[Close]]/E345))</f>
        <v>2.30463084084407E-4</v>
      </c>
    </row>
    <row r="347" spans="1:8" x14ac:dyDescent="0.3">
      <c r="A347" s="2">
        <v>43613</v>
      </c>
      <c r="B347" s="1">
        <v>8478.2000000000007</v>
      </c>
      <c r="C347" s="1">
        <v>8515.0499999999993</v>
      </c>
      <c r="D347" s="1">
        <v>8382.2000000000007</v>
      </c>
      <c r="E347" s="1">
        <v>8398.2000000000007</v>
      </c>
      <c r="F347" s="1">
        <v>106488422</v>
      </c>
      <c r="G347" s="1">
        <v>3319.8</v>
      </c>
      <c r="H347" s="3">
        <f>IF(ISERR(LN(Table13[[#This Row],[Close]]/E346)),"-",LN(Table13[[#This Row],[Close]]/E346))</f>
        <v>-7.5917899205040721E-3</v>
      </c>
    </row>
    <row r="348" spans="1:8" x14ac:dyDescent="0.3">
      <c r="A348" s="2">
        <v>43614</v>
      </c>
      <c r="B348" s="1">
        <v>8385.0499999999993</v>
      </c>
      <c r="C348" s="1">
        <v>8385.25</v>
      </c>
      <c r="D348" s="1">
        <v>8251.5499999999993</v>
      </c>
      <c r="E348" s="1">
        <v>8281.9</v>
      </c>
      <c r="F348" s="1">
        <v>64401882</v>
      </c>
      <c r="G348" s="1">
        <v>2231.0300000000002</v>
      </c>
      <c r="H348" s="3">
        <f>IF(ISERR(LN(Table13[[#This Row],[Close]]/E347)),"-",LN(Table13[[#This Row],[Close]]/E347))</f>
        <v>-1.3944986500208187E-2</v>
      </c>
    </row>
    <row r="349" spans="1:8" x14ac:dyDescent="0.3">
      <c r="A349" s="2">
        <v>43615</v>
      </c>
      <c r="B349" s="1">
        <v>8271</v>
      </c>
      <c r="C349" s="1">
        <v>8284.25</v>
      </c>
      <c r="D349" s="1">
        <v>8220.5</v>
      </c>
      <c r="E349" s="1">
        <v>8235.7000000000007</v>
      </c>
      <c r="F349" s="1">
        <v>72417748</v>
      </c>
      <c r="G349" s="1">
        <v>2598.92</v>
      </c>
      <c r="H349" s="3">
        <f>IF(ISERR(LN(Table13[[#This Row],[Close]]/E348)),"-",LN(Table13[[#This Row],[Close]]/E348))</f>
        <v>-5.5940476194369804E-3</v>
      </c>
    </row>
    <row r="350" spans="1:8" x14ac:dyDescent="0.3">
      <c r="A350" s="2">
        <v>43616</v>
      </c>
      <c r="B350" s="1">
        <v>8270.0499999999993</v>
      </c>
      <c r="C350" s="1">
        <v>8314.4</v>
      </c>
      <c r="D350" s="1">
        <v>8151.75</v>
      </c>
      <c r="E350" s="1">
        <v>8175.5</v>
      </c>
      <c r="F350" s="1">
        <v>69967873</v>
      </c>
      <c r="G350" s="1">
        <v>2565.31</v>
      </c>
      <c r="H350" s="3">
        <f>IF(ISERR(LN(Table13[[#This Row],[Close]]/E349)),"-",LN(Table13[[#This Row],[Close]]/E349))</f>
        <v>-7.3364860603690853E-3</v>
      </c>
    </row>
    <row r="351" spans="1:8" x14ac:dyDescent="0.3">
      <c r="A351" s="2">
        <v>43619</v>
      </c>
      <c r="B351" s="1">
        <v>8145.45</v>
      </c>
      <c r="C351" s="1">
        <v>8345.25</v>
      </c>
      <c r="D351" s="1">
        <v>8107.3</v>
      </c>
      <c r="E351" s="1">
        <v>8328.2000000000007</v>
      </c>
      <c r="F351" s="1">
        <v>89801248</v>
      </c>
      <c r="G351" s="1">
        <v>3559.9</v>
      </c>
      <c r="H351" s="3">
        <f>IF(ISERR(LN(Table13[[#This Row],[Close]]/E350)),"-",LN(Table13[[#This Row],[Close]]/E350))</f>
        <v>1.8505469401635992E-2</v>
      </c>
    </row>
    <row r="352" spans="1:8" x14ac:dyDescent="0.3">
      <c r="A352" s="2">
        <v>43620</v>
      </c>
      <c r="B352" s="1">
        <v>8320.4</v>
      </c>
      <c r="C352" s="1">
        <v>8358</v>
      </c>
      <c r="D352" s="1">
        <v>8283.4500000000007</v>
      </c>
      <c r="E352" s="1">
        <v>8300.2000000000007</v>
      </c>
      <c r="F352" s="1">
        <v>69225396</v>
      </c>
      <c r="G352" s="1">
        <v>2294.21</v>
      </c>
      <c r="H352" s="3">
        <f>IF(ISERR(LN(Table13[[#This Row],[Close]]/E351)),"-",LN(Table13[[#This Row],[Close]]/E351))</f>
        <v>-3.3677354963589073E-3</v>
      </c>
    </row>
    <row r="353" spans="1:8" x14ac:dyDescent="0.3">
      <c r="A353" s="2">
        <v>43622</v>
      </c>
      <c r="B353" s="1">
        <v>8329.6</v>
      </c>
      <c r="C353" s="1">
        <v>8350.5499999999993</v>
      </c>
      <c r="D353" s="1">
        <v>8174.6</v>
      </c>
      <c r="E353" s="1">
        <v>8226.4500000000007</v>
      </c>
      <c r="F353" s="1">
        <v>58357187</v>
      </c>
      <c r="G353" s="1">
        <v>2340.59</v>
      </c>
      <c r="H353" s="3">
        <f>IF(ISERR(LN(Table13[[#This Row],[Close]]/E352)),"-",LN(Table13[[#This Row],[Close]]/E352))</f>
        <v>-8.9250379906046715E-3</v>
      </c>
    </row>
    <row r="354" spans="1:8" x14ac:dyDescent="0.3">
      <c r="A354" s="2">
        <v>43623</v>
      </c>
      <c r="B354" s="1">
        <v>8245.7999999999993</v>
      </c>
      <c r="C354" s="1">
        <v>8252.65</v>
      </c>
      <c r="D354" s="1">
        <v>8129.85</v>
      </c>
      <c r="E354" s="1">
        <v>8192</v>
      </c>
      <c r="F354" s="1">
        <v>50359183</v>
      </c>
      <c r="G354" s="1">
        <v>1667.66</v>
      </c>
      <c r="H354" s="3">
        <f>IF(ISERR(LN(Table13[[#This Row],[Close]]/E353)),"-",LN(Table13[[#This Row],[Close]]/E353))</f>
        <v>-4.196504610024695E-3</v>
      </c>
    </row>
    <row r="355" spans="1:8" x14ac:dyDescent="0.3">
      <c r="A355" s="2">
        <v>43626</v>
      </c>
      <c r="B355" s="1">
        <v>8239.25</v>
      </c>
      <c r="C355" s="1">
        <v>8261.1</v>
      </c>
      <c r="D355" s="1">
        <v>8163.65</v>
      </c>
      <c r="E355" s="1">
        <v>8216.65</v>
      </c>
      <c r="F355" s="1">
        <v>57218569</v>
      </c>
      <c r="G355" s="1">
        <v>1528.47</v>
      </c>
      <c r="H355" s="3">
        <f>IF(ISERR(LN(Table13[[#This Row],[Close]]/E354)),"-",LN(Table13[[#This Row],[Close]]/E354))</f>
        <v>3.004515123814284E-3</v>
      </c>
    </row>
    <row r="356" spans="1:8" x14ac:dyDescent="0.3">
      <c r="A356" s="2">
        <v>43627</v>
      </c>
      <c r="B356" s="1">
        <v>8242.75</v>
      </c>
      <c r="C356" s="1">
        <v>8257.85</v>
      </c>
      <c r="D356" s="1">
        <v>8202.9500000000007</v>
      </c>
      <c r="E356" s="1">
        <v>8240.25</v>
      </c>
      <c r="F356" s="1">
        <v>49864612</v>
      </c>
      <c r="G356" s="1">
        <v>1485.48</v>
      </c>
      <c r="H356" s="3">
        <f>IF(ISERR(LN(Table13[[#This Row],[Close]]/E355)),"-",LN(Table13[[#This Row],[Close]]/E355))</f>
        <v>2.868099845996756E-3</v>
      </c>
    </row>
    <row r="357" spans="1:8" x14ac:dyDescent="0.3">
      <c r="A357" s="2">
        <v>43628</v>
      </c>
      <c r="B357" s="1">
        <v>8229.9</v>
      </c>
      <c r="C357" s="1">
        <v>8238.75</v>
      </c>
      <c r="D357" s="1">
        <v>8131.2</v>
      </c>
      <c r="E357" s="1">
        <v>8146.95</v>
      </c>
      <c r="F357" s="1">
        <v>49208636</v>
      </c>
      <c r="G357" s="1">
        <v>1460.15</v>
      </c>
      <c r="H357" s="3">
        <f>IF(ISERR(LN(Table13[[#This Row],[Close]]/E356)),"-",LN(Table13[[#This Row],[Close]]/E356))</f>
        <v>-1.1387059185718728E-2</v>
      </c>
    </row>
    <row r="358" spans="1:8" x14ac:dyDescent="0.3">
      <c r="A358" s="2">
        <v>43629</v>
      </c>
      <c r="B358" s="1">
        <v>8133.45</v>
      </c>
      <c r="C358" s="1">
        <v>8150.6</v>
      </c>
      <c r="D358" s="1">
        <v>8060.5</v>
      </c>
      <c r="E358" s="1">
        <v>8116.95</v>
      </c>
      <c r="F358" s="1">
        <v>55681111</v>
      </c>
      <c r="G358" s="1">
        <v>1663.54</v>
      </c>
      <c r="H358" s="3">
        <f>IF(ISERR(LN(Table13[[#This Row],[Close]]/E357)),"-",LN(Table13[[#This Row],[Close]]/E357))</f>
        <v>-3.6891562324751306E-3</v>
      </c>
    </row>
    <row r="359" spans="1:8" x14ac:dyDescent="0.3">
      <c r="A359" s="2">
        <v>43630</v>
      </c>
      <c r="B359" s="1">
        <v>8102.05</v>
      </c>
      <c r="C359" s="1">
        <v>8126.35</v>
      </c>
      <c r="D359" s="1">
        <v>8013.75</v>
      </c>
      <c r="E359" s="1">
        <v>8031.6</v>
      </c>
      <c r="F359" s="1">
        <v>38030659</v>
      </c>
      <c r="G359" s="1">
        <v>1227.97</v>
      </c>
      <c r="H359" s="3">
        <f>IF(ISERR(LN(Table13[[#This Row],[Close]]/E358)),"-",LN(Table13[[#This Row],[Close]]/E358))</f>
        <v>-1.0570706936309135E-2</v>
      </c>
    </row>
    <row r="360" spans="1:8" x14ac:dyDescent="0.3">
      <c r="A360" s="2">
        <v>43633</v>
      </c>
      <c r="B360" s="1">
        <v>8037.8</v>
      </c>
      <c r="C360" s="1">
        <v>8043.8</v>
      </c>
      <c r="D360" s="1">
        <v>7878.95</v>
      </c>
      <c r="E360" s="1">
        <v>7896.1</v>
      </c>
      <c r="F360" s="1">
        <v>92608293</v>
      </c>
      <c r="G360" s="1">
        <v>2354.54</v>
      </c>
      <c r="H360" s="3">
        <f>IF(ISERR(LN(Table13[[#This Row],[Close]]/E359)),"-",LN(Table13[[#This Row],[Close]]/E359))</f>
        <v>-1.7014794221150986E-2</v>
      </c>
    </row>
    <row r="361" spans="1:8" x14ac:dyDescent="0.3">
      <c r="A361" s="2">
        <v>43634</v>
      </c>
      <c r="B361" s="1">
        <v>7901.3</v>
      </c>
      <c r="C361" s="1">
        <v>7953.15</v>
      </c>
      <c r="D361" s="1">
        <v>7815.55</v>
      </c>
      <c r="E361" s="1">
        <v>7859.35</v>
      </c>
      <c r="F361" s="1">
        <v>53629690</v>
      </c>
      <c r="G361" s="1">
        <v>1913.14</v>
      </c>
      <c r="H361" s="3">
        <f>IF(ISERR(LN(Table13[[#This Row],[Close]]/E360)),"-",LN(Table13[[#This Row],[Close]]/E360))</f>
        <v>-4.665060870813499E-3</v>
      </c>
    </row>
    <row r="362" spans="1:8" x14ac:dyDescent="0.3">
      <c r="A362" s="2">
        <v>43635</v>
      </c>
      <c r="B362" s="1">
        <v>7904</v>
      </c>
      <c r="C362" s="1">
        <v>7931.15</v>
      </c>
      <c r="D362" s="1">
        <v>7727.85</v>
      </c>
      <c r="E362" s="1">
        <v>7772.2</v>
      </c>
      <c r="F362" s="1">
        <v>62751320</v>
      </c>
      <c r="G362" s="1">
        <v>1928.79</v>
      </c>
      <c r="H362" s="3">
        <f>IF(ISERR(LN(Table13[[#This Row],[Close]]/E361)),"-",LN(Table13[[#This Row],[Close]]/E361))</f>
        <v>-1.115064123444429E-2</v>
      </c>
    </row>
    <row r="363" spans="1:8" x14ac:dyDescent="0.3">
      <c r="A363" s="2">
        <v>43636</v>
      </c>
      <c r="B363" s="1">
        <v>7758.8</v>
      </c>
      <c r="C363" s="1">
        <v>7981.45</v>
      </c>
      <c r="D363" s="1">
        <v>7722.65</v>
      </c>
      <c r="E363" s="1">
        <v>7965.45</v>
      </c>
      <c r="F363" s="1">
        <v>79852588</v>
      </c>
      <c r="G363" s="1">
        <v>2233.7600000000002</v>
      </c>
      <c r="H363" s="3">
        <f>IF(ISERR(LN(Table13[[#This Row],[Close]]/E362)),"-",LN(Table13[[#This Row],[Close]]/E362))</f>
        <v>2.4560174355196703E-2</v>
      </c>
    </row>
    <row r="364" spans="1:8" x14ac:dyDescent="0.3">
      <c r="A364" s="2">
        <v>43637</v>
      </c>
      <c r="B364" s="1">
        <v>7921.8</v>
      </c>
      <c r="C364" s="1">
        <v>7937.5</v>
      </c>
      <c r="D364" s="1">
        <v>7840.35</v>
      </c>
      <c r="E364" s="1">
        <v>7868.25</v>
      </c>
      <c r="F364" s="1">
        <v>63645618</v>
      </c>
      <c r="G364" s="1">
        <v>2457.88</v>
      </c>
      <c r="H364" s="3">
        <f>IF(ISERR(LN(Table13[[#This Row],[Close]]/E363)),"-",LN(Table13[[#This Row],[Close]]/E363))</f>
        <v>-1.2277764643680175E-2</v>
      </c>
    </row>
    <row r="365" spans="1:8" x14ac:dyDescent="0.3">
      <c r="A365" s="2">
        <v>43640</v>
      </c>
      <c r="B365" s="1">
        <v>7855.65</v>
      </c>
      <c r="C365" s="1">
        <v>7868.85</v>
      </c>
      <c r="D365" s="1">
        <v>7761.75</v>
      </c>
      <c r="E365" s="1">
        <v>7832.3</v>
      </c>
      <c r="F365" s="1">
        <v>48557902</v>
      </c>
      <c r="G365" s="1">
        <v>2039.05</v>
      </c>
      <c r="H365" s="3">
        <f>IF(ISERR(LN(Table13[[#This Row],[Close]]/E364)),"-",LN(Table13[[#This Row],[Close]]/E364))</f>
        <v>-4.5794654107158472E-3</v>
      </c>
    </row>
    <row r="366" spans="1:8" x14ac:dyDescent="0.3">
      <c r="A366" s="2">
        <v>43641</v>
      </c>
      <c r="B366" s="1">
        <v>7811.65</v>
      </c>
      <c r="C366" s="1">
        <v>7890.55</v>
      </c>
      <c r="D366" s="1">
        <v>7793.9</v>
      </c>
      <c r="E366" s="1">
        <v>7878.25</v>
      </c>
      <c r="F366" s="1">
        <v>64613518</v>
      </c>
      <c r="G366" s="1">
        <v>2053.2399999999998</v>
      </c>
      <c r="H366" s="3">
        <f>IF(ISERR(LN(Table13[[#This Row],[Close]]/E365)),"-",LN(Table13[[#This Row],[Close]]/E365))</f>
        <v>5.8495891009765055E-3</v>
      </c>
    </row>
    <row r="367" spans="1:8" x14ac:dyDescent="0.3">
      <c r="A367" s="2">
        <v>43642</v>
      </c>
      <c r="B367" s="1">
        <v>7863.85</v>
      </c>
      <c r="C367" s="1">
        <v>7922.85</v>
      </c>
      <c r="D367" s="1">
        <v>7847.8</v>
      </c>
      <c r="E367" s="1">
        <v>7883.55</v>
      </c>
      <c r="F367" s="1" t="s">
        <v>22</v>
      </c>
      <c r="G367" s="1" t="s">
        <v>22</v>
      </c>
      <c r="H367" s="3">
        <f>IF(ISERR(LN(Table13[[#This Row],[Close]]/E366)),"-",LN(Table13[[#This Row],[Close]]/E366))</f>
        <v>6.7251204808518991E-4</v>
      </c>
    </row>
    <row r="368" spans="1:8" x14ac:dyDescent="0.3">
      <c r="A368" s="2">
        <v>43643</v>
      </c>
      <c r="B368" s="1">
        <v>7903.35</v>
      </c>
      <c r="C368" s="1">
        <v>8021.25</v>
      </c>
      <c r="D368" s="1">
        <v>7901.05</v>
      </c>
      <c r="E368" s="1">
        <v>7971.45</v>
      </c>
      <c r="F368" s="1">
        <v>86570976</v>
      </c>
      <c r="G368" s="1">
        <v>2906.06</v>
      </c>
      <c r="H368" s="3">
        <f>IF(ISERR(LN(Table13[[#This Row],[Close]]/E367)),"-",LN(Table13[[#This Row],[Close]]/E367))</f>
        <v>1.1088098464468345E-2</v>
      </c>
    </row>
    <row r="369" spans="1:8" x14ac:dyDescent="0.3">
      <c r="A369" s="2">
        <v>43644</v>
      </c>
      <c r="B369" s="1">
        <v>7984.05</v>
      </c>
      <c r="C369" s="1">
        <v>8004.1</v>
      </c>
      <c r="D369" s="1">
        <v>7918.65</v>
      </c>
      <c r="E369" s="1">
        <v>7928.05</v>
      </c>
      <c r="F369" s="1">
        <v>44954490</v>
      </c>
      <c r="G369" s="1">
        <v>1608.84</v>
      </c>
      <c r="H369" s="3">
        <f>IF(ISERR(LN(Table13[[#This Row],[Close]]/E368)),"-",LN(Table13[[#This Row],[Close]]/E368))</f>
        <v>-5.4593047317348072E-3</v>
      </c>
    </row>
    <row r="370" spans="1:8" x14ac:dyDescent="0.3">
      <c r="A370" s="2">
        <v>43647</v>
      </c>
      <c r="B370" s="1">
        <v>7981.85</v>
      </c>
      <c r="C370" s="1">
        <v>8047.05</v>
      </c>
      <c r="D370" s="1">
        <v>7965.2</v>
      </c>
      <c r="E370" s="1">
        <v>8029.15</v>
      </c>
      <c r="F370" s="1">
        <v>60202481</v>
      </c>
      <c r="G370" s="1">
        <v>2209.15</v>
      </c>
      <c r="H370" s="3">
        <f>IF(ISERR(LN(Table13[[#This Row],[Close]]/E369)),"-",LN(Table13[[#This Row],[Close]]/E369))</f>
        <v>1.2671565536135233E-2</v>
      </c>
    </row>
    <row r="371" spans="1:8" x14ac:dyDescent="0.3">
      <c r="A371" s="2">
        <v>43648</v>
      </c>
      <c r="B371" s="1">
        <v>8017</v>
      </c>
      <c r="C371" s="1">
        <v>8057.85</v>
      </c>
      <c r="D371" s="1">
        <v>7959.95</v>
      </c>
      <c r="E371" s="1">
        <v>8045.65</v>
      </c>
      <c r="F371" s="1">
        <v>47770125</v>
      </c>
      <c r="G371" s="1">
        <v>1753.38</v>
      </c>
      <c r="H371" s="3">
        <f>IF(ISERR(LN(Table13[[#This Row],[Close]]/E370)),"-",LN(Table13[[#This Row],[Close]]/E370))</f>
        <v>2.0529034009527242E-3</v>
      </c>
    </row>
    <row r="372" spans="1:8" x14ac:dyDescent="0.3">
      <c r="A372" s="2">
        <v>43649</v>
      </c>
      <c r="B372" s="1">
        <v>8063.25</v>
      </c>
      <c r="C372" s="1">
        <v>8090</v>
      </c>
      <c r="D372" s="1">
        <v>8024.65</v>
      </c>
      <c r="E372" s="1">
        <v>8039.5</v>
      </c>
      <c r="F372" s="1">
        <v>52767982</v>
      </c>
      <c r="G372" s="1">
        <v>1670.41</v>
      </c>
      <c r="H372" s="3">
        <f>IF(ISERR(LN(Table13[[#This Row],[Close]]/E371)),"-",LN(Table13[[#This Row],[Close]]/E371))</f>
        <v>-7.6468050340551725E-4</v>
      </c>
    </row>
    <row r="373" spans="1:8" x14ac:dyDescent="0.3">
      <c r="A373" s="2">
        <v>43650</v>
      </c>
      <c r="B373" s="1">
        <v>8053.65</v>
      </c>
      <c r="C373" s="1">
        <v>8099.05</v>
      </c>
      <c r="D373" s="1">
        <v>8031.4</v>
      </c>
      <c r="E373" s="1">
        <v>8077.2</v>
      </c>
      <c r="F373" s="1">
        <v>44669387</v>
      </c>
      <c r="G373" s="1">
        <v>1644.92</v>
      </c>
      <c r="H373" s="3">
        <f>IF(ISERR(LN(Table13[[#This Row],[Close]]/E372)),"-",LN(Table13[[#This Row],[Close]]/E372))</f>
        <v>4.6783856202015474E-3</v>
      </c>
    </row>
    <row r="374" spans="1:8" x14ac:dyDescent="0.3">
      <c r="A374" s="2">
        <v>43651</v>
      </c>
      <c r="B374" s="1">
        <v>8091.45</v>
      </c>
      <c r="C374" s="1">
        <v>8097.1</v>
      </c>
      <c r="D374" s="1">
        <v>7810.5</v>
      </c>
      <c r="E374" s="1">
        <v>7849.1</v>
      </c>
      <c r="F374" s="1">
        <v>46549411</v>
      </c>
      <c r="G374" s="1">
        <v>1852.57</v>
      </c>
      <c r="H374" s="3">
        <f>IF(ISERR(LN(Table13[[#This Row],[Close]]/E373)),"-",LN(Table13[[#This Row],[Close]]/E373))</f>
        <v>-2.8646402282519284E-2</v>
      </c>
    </row>
    <row r="375" spans="1:8" x14ac:dyDescent="0.3">
      <c r="A375" s="2">
        <v>43654</v>
      </c>
      <c r="B375" s="1">
        <v>7794.25</v>
      </c>
      <c r="C375" s="1">
        <v>7794.25</v>
      </c>
      <c r="D375" s="1">
        <v>7564.4</v>
      </c>
      <c r="E375" s="1">
        <v>7593.3</v>
      </c>
      <c r="F375" s="1">
        <v>52868834</v>
      </c>
      <c r="G375" s="1">
        <v>2751.44</v>
      </c>
      <c r="H375" s="3">
        <f>IF(ISERR(LN(Table13[[#This Row],[Close]]/E374)),"-",LN(Table13[[#This Row],[Close]]/E374))</f>
        <v>-3.3132596014347884E-2</v>
      </c>
    </row>
    <row r="376" spans="1:8" x14ac:dyDescent="0.3">
      <c r="A376" s="2">
        <v>43655</v>
      </c>
      <c r="B376" s="1">
        <v>7591.5</v>
      </c>
      <c r="C376" s="1">
        <v>7630.7</v>
      </c>
      <c r="D376" s="1">
        <v>7538.65</v>
      </c>
      <c r="E376" s="1">
        <v>7593.3</v>
      </c>
      <c r="F376" s="1">
        <v>47860460</v>
      </c>
      <c r="G376" s="1">
        <v>2082.5700000000002</v>
      </c>
      <c r="H376" s="3">
        <f>IF(ISERR(LN(Table13[[#This Row],[Close]]/E375)),"-",LN(Table13[[#This Row],[Close]]/E375))</f>
        <v>0</v>
      </c>
    </row>
    <row r="377" spans="1:8" x14ac:dyDescent="0.3">
      <c r="A377" s="2">
        <v>43656</v>
      </c>
      <c r="B377" s="1">
        <v>7593.15</v>
      </c>
      <c r="C377" s="1">
        <v>7609.7</v>
      </c>
      <c r="D377" s="1">
        <v>7484.35</v>
      </c>
      <c r="E377" s="1">
        <v>7511.15</v>
      </c>
      <c r="F377" s="1">
        <v>57074937</v>
      </c>
      <c r="G377" s="1">
        <v>1816.46</v>
      </c>
      <c r="H377" s="3">
        <f>IF(ISERR(LN(Table13[[#This Row],[Close]]/E376)),"-",LN(Table13[[#This Row],[Close]]/E376))</f>
        <v>-1.0877696311574807E-2</v>
      </c>
    </row>
    <row r="378" spans="1:8" x14ac:dyDescent="0.3">
      <c r="A378" s="2">
        <v>43657</v>
      </c>
      <c r="B378" s="1">
        <v>7552.05</v>
      </c>
      <c r="C378" s="1">
        <v>7665.9</v>
      </c>
      <c r="D378" s="1">
        <v>7504.45</v>
      </c>
      <c r="E378" s="1">
        <v>7650.95</v>
      </c>
      <c r="F378" s="1">
        <v>58527421</v>
      </c>
      <c r="G378" s="1">
        <v>2002.68</v>
      </c>
      <c r="H378" s="3">
        <f>IF(ISERR(LN(Table13[[#This Row],[Close]]/E377)),"-",LN(Table13[[#This Row],[Close]]/E377))</f>
        <v>1.844123992082055E-2</v>
      </c>
    </row>
    <row r="379" spans="1:8" x14ac:dyDescent="0.3">
      <c r="A379" s="2">
        <v>43658</v>
      </c>
      <c r="B379" s="1">
        <v>7641.8</v>
      </c>
      <c r="C379" s="1">
        <v>7719</v>
      </c>
      <c r="D379" s="1">
        <v>7603.75</v>
      </c>
      <c r="E379" s="1">
        <v>7653.65</v>
      </c>
      <c r="F379" s="1">
        <v>58668910</v>
      </c>
      <c r="G379" s="1">
        <v>2023.94</v>
      </c>
      <c r="H379" s="3">
        <f>IF(ISERR(LN(Table13[[#This Row],[Close]]/E378)),"-",LN(Table13[[#This Row],[Close]]/E378))</f>
        <v>3.5283509899126426E-4</v>
      </c>
    </row>
    <row r="380" spans="1:8" x14ac:dyDescent="0.3">
      <c r="A380" s="2">
        <v>43661</v>
      </c>
      <c r="B380" s="1">
        <v>7659.65</v>
      </c>
      <c r="C380" s="1">
        <v>7709.7</v>
      </c>
      <c r="D380" s="1">
        <v>7628.7</v>
      </c>
      <c r="E380" s="1">
        <v>7674.25</v>
      </c>
      <c r="F380" s="1">
        <v>43579162</v>
      </c>
      <c r="G380" s="1">
        <v>1607.43</v>
      </c>
      <c r="H380" s="3">
        <f>IF(ISERR(LN(Table13[[#This Row],[Close]]/E379)),"-",LN(Table13[[#This Row],[Close]]/E379))</f>
        <v>2.6879105947561015E-3</v>
      </c>
    </row>
    <row r="381" spans="1:8" x14ac:dyDescent="0.3">
      <c r="A381" s="2">
        <v>43662</v>
      </c>
      <c r="B381" s="1">
        <v>7633.3</v>
      </c>
      <c r="C381" s="1">
        <v>7739.15</v>
      </c>
      <c r="D381" s="1">
        <v>7602.6</v>
      </c>
      <c r="E381" s="1">
        <v>7727.1</v>
      </c>
      <c r="F381" s="1">
        <v>82376753</v>
      </c>
      <c r="G381" s="1">
        <v>2100.85</v>
      </c>
      <c r="H381" s="3">
        <f>IF(ISERR(LN(Table13[[#This Row],[Close]]/E380)),"-",LN(Table13[[#This Row],[Close]]/E380))</f>
        <v>6.8630616722822856E-3</v>
      </c>
    </row>
    <row r="382" spans="1:8" x14ac:dyDescent="0.3">
      <c r="A382" s="2">
        <v>43663</v>
      </c>
      <c r="B382" s="1">
        <v>7719.1</v>
      </c>
      <c r="C382" s="1">
        <v>7738.8</v>
      </c>
      <c r="D382" s="1">
        <v>7638.35</v>
      </c>
      <c r="E382" s="1">
        <v>7648.15</v>
      </c>
      <c r="F382" s="1">
        <v>49942047</v>
      </c>
      <c r="G382" s="1">
        <v>1672.52</v>
      </c>
      <c r="H382" s="3">
        <f>IF(ISERR(LN(Table13[[#This Row],[Close]]/E381)),"-",LN(Table13[[#This Row],[Close]]/E381))</f>
        <v>-1.0269841973459188E-2</v>
      </c>
    </row>
    <row r="383" spans="1:8" x14ac:dyDescent="0.3">
      <c r="A383" s="2">
        <v>43664</v>
      </c>
      <c r="B383" s="1">
        <v>7632.1</v>
      </c>
      <c r="C383" s="1">
        <v>7638.05</v>
      </c>
      <c r="D383" s="1">
        <v>7427.2</v>
      </c>
      <c r="E383" s="1">
        <v>7438.7</v>
      </c>
      <c r="F383" s="1">
        <v>62688612</v>
      </c>
      <c r="G383" s="1">
        <v>2244.11</v>
      </c>
      <c r="H383" s="3">
        <f>IF(ISERR(LN(Table13[[#This Row],[Close]]/E382)),"-",LN(Table13[[#This Row],[Close]]/E382))</f>
        <v>-2.7767686132546435E-2</v>
      </c>
    </row>
    <row r="384" spans="1:8" x14ac:dyDescent="0.3">
      <c r="A384" s="2">
        <v>43665</v>
      </c>
      <c r="B384" s="1">
        <v>7462.6</v>
      </c>
      <c r="C384" s="1">
        <v>7475.2</v>
      </c>
      <c r="D384" s="1">
        <v>7180.05</v>
      </c>
      <c r="E384" s="1">
        <v>7192.75</v>
      </c>
      <c r="F384" s="1">
        <v>73142805</v>
      </c>
      <c r="G384" s="1">
        <v>2838.24</v>
      </c>
      <c r="H384" s="3">
        <f>IF(ISERR(LN(Table13[[#This Row],[Close]]/E383)),"-",LN(Table13[[#This Row],[Close]]/E383))</f>
        <v>-3.3622528126508414E-2</v>
      </c>
    </row>
    <row r="385" spans="1:8" x14ac:dyDescent="0.3">
      <c r="A385" s="2">
        <v>43668</v>
      </c>
      <c r="B385" s="1">
        <v>7203.75</v>
      </c>
      <c r="C385" s="1">
        <v>7291.85</v>
      </c>
      <c r="D385" s="1">
        <v>7146.8</v>
      </c>
      <c r="E385" s="1">
        <v>7220.25</v>
      </c>
      <c r="F385" s="1">
        <v>64075458</v>
      </c>
      <c r="G385" s="1">
        <v>2541.91</v>
      </c>
      <c r="H385" s="3">
        <f>IF(ISERR(LN(Table13[[#This Row],[Close]]/E384)),"-",LN(Table13[[#This Row],[Close]]/E384))</f>
        <v>3.8160040756237629E-3</v>
      </c>
    </row>
    <row r="386" spans="1:8" x14ac:dyDescent="0.3">
      <c r="A386" s="2">
        <v>43669</v>
      </c>
      <c r="B386" s="1">
        <v>7234.35</v>
      </c>
      <c r="C386" s="1">
        <v>7235.5</v>
      </c>
      <c r="D386" s="1">
        <v>7157.3</v>
      </c>
      <c r="E386" s="1">
        <v>7176.65</v>
      </c>
      <c r="F386" s="1">
        <v>81728947</v>
      </c>
      <c r="G386" s="1">
        <v>2534.1799999999998</v>
      </c>
      <c r="H386" s="3">
        <f>IF(ISERR(LN(Table13[[#This Row],[Close]]/E385)),"-",LN(Table13[[#This Row],[Close]]/E385))</f>
        <v>-6.0568779795029141E-3</v>
      </c>
    </row>
    <row r="387" spans="1:8" x14ac:dyDescent="0.3">
      <c r="A387" s="2">
        <v>43670</v>
      </c>
      <c r="B387" s="1">
        <v>7162.85</v>
      </c>
      <c r="C387" s="1">
        <v>7174.9</v>
      </c>
      <c r="D387" s="1">
        <v>7017</v>
      </c>
      <c r="E387" s="1">
        <v>7036.7</v>
      </c>
      <c r="F387" s="1">
        <v>67418856</v>
      </c>
      <c r="G387" s="1">
        <v>2219.5300000000002</v>
      </c>
      <c r="H387" s="3">
        <f>IF(ISERR(LN(Table13[[#This Row],[Close]]/E386)),"-",LN(Table13[[#This Row],[Close]]/E386))</f>
        <v>-1.9693390092220181E-2</v>
      </c>
    </row>
    <row r="388" spans="1:8" x14ac:dyDescent="0.3">
      <c r="A388" s="2">
        <v>43671</v>
      </c>
      <c r="B388" s="1">
        <v>7040.4</v>
      </c>
      <c r="C388" s="1">
        <v>7086.45</v>
      </c>
      <c r="D388" s="1">
        <v>6996.3</v>
      </c>
      <c r="E388" s="1">
        <v>7010.55</v>
      </c>
      <c r="F388" s="1">
        <v>70812366</v>
      </c>
      <c r="G388" s="1">
        <v>2438.08</v>
      </c>
      <c r="H388" s="3">
        <f>IF(ISERR(LN(Table13[[#This Row],[Close]]/E387)),"-",LN(Table13[[#This Row],[Close]]/E387))</f>
        <v>-3.7231529598054135E-3</v>
      </c>
    </row>
    <row r="389" spans="1:8" x14ac:dyDescent="0.3">
      <c r="A389" s="2">
        <v>43672</v>
      </c>
      <c r="B389" s="1">
        <v>6979.85</v>
      </c>
      <c r="C389" s="1">
        <v>7227.65</v>
      </c>
      <c r="D389" s="1">
        <v>6968.05</v>
      </c>
      <c r="E389" s="1">
        <v>7161.5</v>
      </c>
      <c r="F389" s="1">
        <v>127546963</v>
      </c>
      <c r="G389" s="1">
        <v>4547.71</v>
      </c>
      <c r="H389" s="3">
        <f>IF(ISERR(LN(Table13[[#This Row],[Close]]/E388)),"-",LN(Table13[[#This Row],[Close]]/E388))</f>
        <v>2.130329892526274E-2</v>
      </c>
    </row>
    <row r="390" spans="1:8" x14ac:dyDescent="0.3">
      <c r="A390" s="2">
        <v>43675</v>
      </c>
      <c r="B390" s="1">
        <v>7123.55</v>
      </c>
      <c r="C390" s="1">
        <v>7127.15</v>
      </c>
      <c r="D390" s="1">
        <v>6896.25</v>
      </c>
      <c r="E390" s="1">
        <v>6905.7</v>
      </c>
      <c r="F390" s="1">
        <v>82855253</v>
      </c>
      <c r="G390" s="1">
        <v>2847.79</v>
      </c>
      <c r="H390" s="3">
        <f>IF(ISERR(LN(Table13[[#This Row],[Close]]/E389)),"-",LN(Table13[[#This Row],[Close]]/E389))</f>
        <v>-3.6372298700080845E-2</v>
      </c>
    </row>
    <row r="391" spans="1:8" x14ac:dyDescent="0.3">
      <c r="A391" s="2">
        <v>43676</v>
      </c>
      <c r="B391" s="1">
        <v>6907.95</v>
      </c>
      <c r="C391" s="1">
        <v>6954.2</v>
      </c>
      <c r="D391" s="1">
        <v>6747.4</v>
      </c>
      <c r="E391" s="1">
        <v>6763.75</v>
      </c>
      <c r="F391" s="1">
        <v>86871285</v>
      </c>
      <c r="G391" s="1">
        <v>2745.63</v>
      </c>
      <c r="H391" s="3">
        <f>IF(ISERR(LN(Table13[[#This Row],[Close]]/E390)),"-",LN(Table13[[#This Row],[Close]]/E390))</f>
        <v>-2.0769687562893893E-2</v>
      </c>
    </row>
    <row r="392" spans="1:8" x14ac:dyDescent="0.3">
      <c r="A392" s="2">
        <v>43677</v>
      </c>
      <c r="B392" s="1">
        <v>6762.15</v>
      </c>
      <c r="C392" s="1">
        <v>6883.4</v>
      </c>
      <c r="D392" s="1">
        <v>6727.55</v>
      </c>
      <c r="E392" s="1">
        <v>6851.65</v>
      </c>
      <c r="F392" s="1">
        <v>84478097</v>
      </c>
      <c r="G392" s="1">
        <v>2964.23</v>
      </c>
      <c r="H392" s="3">
        <f>IF(ISERR(LN(Table13[[#This Row],[Close]]/E391)),"-",LN(Table13[[#This Row],[Close]]/E391))</f>
        <v>1.2912029205789804E-2</v>
      </c>
    </row>
    <row r="393" spans="1:8" x14ac:dyDescent="0.3">
      <c r="A393" s="2">
        <v>43678</v>
      </c>
      <c r="B393" s="1">
        <v>6806.7</v>
      </c>
      <c r="C393" s="1">
        <v>6883.35</v>
      </c>
      <c r="D393" s="1">
        <v>6764.2</v>
      </c>
      <c r="E393" s="1">
        <v>6856.1</v>
      </c>
      <c r="F393" s="1">
        <v>115698845</v>
      </c>
      <c r="G393" s="1">
        <v>2879.71</v>
      </c>
      <c r="H393" s="3">
        <f>IF(ISERR(LN(Table13[[#This Row],[Close]]/E392)),"-",LN(Table13[[#This Row],[Close]]/E392))</f>
        <v>6.4926777280364598E-4</v>
      </c>
    </row>
    <row r="394" spans="1:8" x14ac:dyDescent="0.3">
      <c r="A394" s="2">
        <v>43679</v>
      </c>
      <c r="B394" s="1">
        <v>6791.75</v>
      </c>
      <c r="C394" s="1">
        <v>6971.05</v>
      </c>
      <c r="D394" s="1">
        <v>6732.65</v>
      </c>
      <c r="E394" s="1">
        <v>6933.75</v>
      </c>
      <c r="F394" s="1">
        <v>225293788</v>
      </c>
      <c r="G394" s="1">
        <v>4429.8999999999996</v>
      </c>
      <c r="H394" s="3">
        <f>IF(ISERR(LN(Table13[[#This Row],[Close]]/E393)),"-",LN(Table13[[#This Row],[Close]]/E393))</f>
        <v>1.126202543390561E-2</v>
      </c>
    </row>
    <row r="395" spans="1:8" x14ac:dyDescent="0.3">
      <c r="A395" s="2">
        <v>43682</v>
      </c>
      <c r="B395" s="1">
        <v>6859.85</v>
      </c>
      <c r="C395" s="1">
        <v>6900.85</v>
      </c>
      <c r="D395" s="1">
        <v>6751</v>
      </c>
      <c r="E395" s="1">
        <v>6844.6</v>
      </c>
      <c r="F395" s="1">
        <v>100754900</v>
      </c>
      <c r="G395" s="1">
        <v>2598.09</v>
      </c>
      <c r="H395" s="3">
        <f>IF(ISERR(LN(Table13[[#This Row],[Close]]/E394)),"-",LN(Table13[[#This Row],[Close]]/E394))</f>
        <v>-1.2940772169585791E-2</v>
      </c>
    </row>
    <row r="396" spans="1:8" x14ac:dyDescent="0.3">
      <c r="A396" s="2">
        <v>43683</v>
      </c>
      <c r="B396" s="1">
        <v>6802.05</v>
      </c>
      <c r="C396" s="1">
        <v>6956.5</v>
      </c>
      <c r="D396" s="1">
        <v>6801.9</v>
      </c>
      <c r="E396" s="1">
        <v>6942.45</v>
      </c>
      <c r="F396" s="1">
        <v>94537331</v>
      </c>
      <c r="G396" s="1">
        <v>2589.36</v>
      </c>
      <c r="H396" s="3">
        <f>IF(ISERR(LN(Table13[[#This Row],[Close]]/E395)),"-",LN(Table13[[#This Row],[Close]]/E395))</f>
        <v>1.4194717938596665E-2</v>
      </c>
    </row>
    <row r="397" spans="1:8" x14ac:dyDescent="0.3">
      <c r="A397" s="2">
        <v>43684</v>
      </c>
      <c r="B397" s="1">
        <v>6951.15</v>
      </c>
      <c r="C397" s="1">
        <v>6964.15</v>
      </c>
      <c r="D397" s="1">
        <v>6768.9</v>
      </c>
      <c r="E397" s="1">
        <v>6792.6</v>
      </c>
      <c r="F397" s="1">
        <v>93977926</v>
      </c>
      <c r="G397" s="1">
        <v>2623.51</v>
      </c>
      <c r="H397" s="3">
        <f>IF(ISERR(LN(Table13[[#This Row],[Close]]/E396)),"-",LN(Table13[[#This Row],[Close]]/E396))</f>
        <v>-2.1820953826336472E-2</v>
      </c>
    </row>
    <row r="398" spans="1:8" x14ac:dyDescent="0.3">
      <c r="A398" s="2">
        <v>43685</v>
      </c>
      <c r="B398" s="1">
        <v>6792.4</v>
      </c>
      <c r="C398" s="1">
        <v>7019.25</v>
      </c>
      <c r="D398" s="1">
        <v>6784.8</v>
      </c>
      <c r="E398" s="1">
        <v>6998.45</v>
      </c>
      <c r="F398" s="1">
        <v>101327372</v>
      </c>
      <c r="G398" s="1">
        <v>2656.82</v>
      </c>
      <c r="H398" s="3">
        <f>IF(ISERR(LN(Table13[[#This Row],[Close]]/E397)),"-",LN(Table13[[#This Row],[Close]]/E397))</f>
        <v>2.9854911634977423E-2</v>
      </c>
    </row>
    <row r="399" spans="1:8" x14ac:dyDescent="0.3">
      <c r="A399" s="2">
        <v>43686</v>
      </c>
      <c r="B399" s="1">
        <v>7032.65</v>
      </c>
      <c r="C399" s="1">
        <v>7175.1</v>
      </c>
      <c r="D399" s="1">
        <v>7005.75</v>
      </c>
      <c r="E399" s="1">
        <v>7137.4</v>
      </c>
      <c r="F399" s="1">
        <v>138892086</v>
      </c>
      <c r="G399" s="1">
        <v>3514.25</v>
      </c>
      <c r="H399" s="3">
        <f>IF(ISERR(LN(Table13[[#This Row],[Close]]/E398)),"-",LN(Table13[[#This Row],[Close]]/E398))</f>
        <v>1.9659868411140605E-2</v>
      </c>
    </row>
    <row r="400" spans="1:8" x14ac:dyDescent="0.3">
      <c r="A400" s="2">
        <v>43690</v>
      </c>
      <c r="B400" s="1">
        <v>7137.25</v>
      </c>
      <c r="C400" s="1">
        <v>7137.25</v>
      </c>
      <c r="D400" s="1">
        <v>6840.3</v>
      </c>
      <c r="E400" s="1">
        <v>6855.75</v>
      </c>
      <c r="F400" s="1">
        <v>99501359</v>
      </c>
      <c r="G400" s="1">
        <v>2699.69</v>
      </c>
      <c r="H400" s="3">
        <f>IF(ISERR(LN(Table13[[#This Row],[Close]]/E399)),"-",LN(Table13[[#This Row],[Close]]/E399))</f>
        <v>-4.0260848156198827E-2</v>
      </c>
    </row>
    <row r="401" spans="1:8" x14ac:dyDescent="0.3">
      <c r="A401" s="2">
        <v>43691</v>
      </c>
      <c r="B401" s="1">
        <v>6876.95</v>
      </c>
      <c r="C401" s="1">
        <v>6985.85</v>
      </c>
      <c r="D401" s="1">
        <v>6811</v>
      </c>
      <c r="E401" s="1">
        <v>6919.05</v>
      </c>
      <c r="F401" s="1">
        <v>90734066</v>
      </c>
      <c r="G401" s="1">
        <v>2656.58</v>
      </c>
      <c r="H401" s="3">
        <f>IF(ISERR(LN(Table13[[#This Row],[Close]]/E400)),"-",LN(Table13[[#This Row],[Close]]/E400))</f>
        <v>9.1907607484771458E-3</v>
      </c>
    </row>
    <row r="402" spans="1:8" x14ac:dyDescent="0.3">
      <c r="A402" s="2">
        <v>43693</v>
      </c>
      <c r="B402" s="1">
        <v>6883.7</v>
      </c>
      <c r="C402" s="1">
        <v>7013.75</v>
      </c>
      <c r="D402" s="1">
        <v>6772.1</v>
      </c>
      <c r="E402" s="1">
        <v>6998.45</v>
      </c>
      <c r="F402" s="1">
        <v>87715179</v>
      </c>
      <c r="G402" s="1">
        <v>2677.18</v>
      </c>
      <c r="H402" s="3">
        <f>IF(ISERR(LN(Table13[[#This Row],[Close]]/E401)),"-",LN(Table13[[#This Row],[Close]]/E401))</f>
        <v>1.1410218996581201E-2</v>
      </c>
    </row>
    <row r="403" spans="1:8" x14ac:dyDescent="0.3">
      <c r="A403" s="2">
        <v>43696</v>
      </c>
      <c r="B403" s="1">
        <v>7019.15</v>
      </c>
      <c r="C403" s="1">
        <v>7042.95</v>
      </c>
      <c r="D403" s="1">
        <v>6938.5</v>
      </c>
      <c r="E403" s="1">
        <v>6959.15</v>
      </c>
      <c r="F403" s="1">
        <v>64873190</v>
      </c>
      <c r="G403" s="1">
        <v>2101.02</v>
      </c>
      <c r="H403" s="3">
        <f>IF(ISERR(LN(Table13[[#This Row],[Close]]/E402)),"-",LN(Table13[[#This Row],[Close]]/E402))</f>
        <v>-5.6313555134529444E-3</v>
      </c>
    </row>
    <row r="404" spans="1:8" x14ac:dyDescent="0.3">
      <c r="A404" s="2">
        <v>43697</v>
      </c>
      <c r="B404" s="1">
        <v>6979.4</v>
      </c>
      <c r="C404" s="1">
        <v>7067.85</v>
      </c>
      <c r="D404" s="1">
        <v>6940.6</v>
      </c>
      <c r="E404" s="1">
        <v>7040.5</v>
      </c>
      <c r="F404" s="1">
        <v>71208803</v>
      </c>
      <c r="G404" s="1">
        <v>3148.14</v>
      </c>
      <c r="H404" s="3">
        <f>IF(ISERR(LN(Table13[[#This Row],[Close]]/E403)),"-",LN(Table13[[#This Row],[Close]]/E403))</f>
        <v>1.1621849923723221E-2</v>
      </c>
    </row>
    <row r="405" spans="1:8" x14ac:dyDescent="0.3">
      <c r="A405" s="2">
        <v>43698</v>
      </c>
      <c r="B405" s="1">
        <v>7053.05</v>
      </c>
      <c r="C405" s="1">
        <v>7094.25</v>
      </c>
      <c r="D405" s="1">
        <v>6967.6</v>
      </c>
      <c r="E405" s="1">
        <v>7001.85</v>
      </c>
      <c r="F405" s="1">
        <v>129827659</v>
      </c>
      <c r="G405" s="1">
        <v>3679.6</v>
      </c>
      <c r="H405" s="3">
        <f>IF(ISERR(LN(Table13[[#This Row],[Close]]/E404)),"-",LN(Table13[[#This Row],[Close]]/E404))</f>
        <v>-5.5047905229476052E-3</v>
      </c>
    </row>
    <row r="406" spans="1:8" x14ac:dyDescent="0.3">
      <c r="A406" s="2">
        <v>43699</v>
      </c>
      <c r="B406" s="1">
        <v>6990.05</v>
      </c>
      <c r="C406" s="1">
        <v>6991.55</v>
      </c>
      <c r="D406" s="1">
        <v>6864.95</v>
      </c>
      <c r="E406" s="1">
        <v>6882.1</v>
      </c>
      <c r="F406" s="1">
        <v>120560834</v>
      </c>
      <c r="G406" s="1">
        <v>3006.18</v>
      </c>
      <c r="H406" s="3">
        <f>IF(ISERR(LN(Table13[[#This Row],[Close]]/E405)),"-",LN(Table13[[#This Row],[Close]]/E405))</f>
        <v>-1.7250561922869966E-2</v>
      </c>
    </row>
    <row r="407" spans="1:8" x14ac:dyDescent="0.3">
      <c r="A407" s="2">
        <v>43700</v>
      </c>
      <c r="B407" s="1">
        <v>6864</v>
      </c>
      <c r="C407" s="1">
        <v>7003.8</v>
      </c>
      <c r="D407" s="1">
        <v>6801</v>
      </c>
      <c r="E407" s="1">
        <v>6988.35</v>
      </c>
      <c r="F407" s="1">
        <v>104958890</v>
      </c>
      <c r="G407" s="1">
        <v>2692.64</v>
      </c>
      <c r="H407" s="3">
        <f>IF(ISERR(LN(Table13[[#This Row],[Close]]/E406)),"-",LN(Table13[[#This Row],[Close]]/E406))</f>
        <v>1.5320638949620484E-2</v>
      </c>
    </row>
    <row r="408" spans="1:8" x14ac:dyDescent="0.3">
      <c r="A408" s="2">
        <v>43703</v>
      </c>
      <c r="B408" s="1">
        <v>7202.7</v>
      </c>
      <c r="C408" s="1">
        <v>7202.7</v>
      </c>
      <c r="D408" s="1">
        <v>6871.05</v>
      </c>
      <c r="E408" s="1">
        <v>7022.75</v>
      </c>
      <c r="F408" s="1">
        <v>158857486</v>
      </c>
      <c r="G408" s="1">
        <v>3502.62</v>
      </c>
      <c r="H408" s="3">
        <f>IF(ISERR(LN(Table13[[#This Row],[Close]]/E407)),"-",LN(Table13[[#This Row],[Close]]/E407))</f>
        <v>4.9104023411703137E-3</v>
      </c>
    </row>
    <row r="409" spans="1:8" x14ac:dyDescent="0.3">
      <c r="A409" s="2">
        <v>43704</v>
      </c>
      <c r="B409" s="1">
        <v>7069.7</v>
      </c>
      <c r="C409" s="1">
        <v>7185</v>
      </c>
      <c r="D409" s="1">
        <v>7055.9</v>
      </c>
      <c r="E409" s="1">
        <v>7152.95</v>
      </c>
      <c r="F409" s="1">
        <v>162100149</v>
      </c>
      <c r="G409" s="1">
        <v>4588.93</v>
      </c>
      <c r="H409" s="3">
        <f>IF(ISERR(LN(Table13[[#This Row],[Close]]/E408)),"-",LN(Table13[[#This Row],[Close]]/E408))</f>
        <v>1.8369979807518873E-2</v>
      </c>
    </row>
    <row r="410" spans="1:8" x14ac:dyDescent="0.3">
      <c r="A410" s="2">
        <v>43705</v>
      </c>
      <c r="B410" s="1">
        <v>7148.2</v>
      </c>
      <c r="C410" s="1">
        <v>7186.1</v>
      </c>
      <c r="D410" s="1">
        <v>6985.3</v>
      </c>
      <c r="E410" s="1">
        <v>7018.55</v>
      </c>
      <c r="F410" s="1">
        <v>127422968</v>
      </c>
      <c r="G410" s="1">
        <v>2940.25</v>
      </c>
      <c r="H410" s="3">
        <f>IF(ISERR(LN(Table13[[#This Row],[Close]]/E409)),"-",LN(Table13[[#This Row],[Close]]/E409))</f>
        <v>-1.8968215031502377E-2</v>
      </c>
    </row>
    <row r="411" spans="1:8" x14ac:dyDescent="0.3">
      <c r="A411" s="2">
        <v>43706</v>
      </c>
      <c r="B411" s="1">
        <v>7000.6</v>
      </c>
      <c r="C411" s="1">
        <v>7043.9</v>
      </c>
      <c r="D411" s="1">
        <v>6944.1</v>
      </c>
      <c r="E411" s="1">
        <v>6970.15</v>
      </c>
      <c r="F411" s="1">
        <v>86464330</v>
      </c>
      <c r="G411" s="1">
        <v>2395.2600000000002</v>
      </c>
      <c r="H411" s="3">
        <f>IF(ISERR(LN(Table13[[#This Row],[Close]]/E410)),"-",LN(Table13[[#This Row],[Close]]/E410))</f>
        <v>-6.9198986519122836E-3</v>
      </c>
    </row>
    <row r="412" spans="1:8" x14ac:dyDescent="0.3">
      <c r="A412" s="2">
        <v>43707</v>
      </c>
      <c r="B412" s="1">
        <v>7004.5</v>
      </c>
      <c r="C412" s="1">
        <v>7029.15</v>
      </c>
      <c r="D412" s="1">
        <v>6901.65</v>
      </c>
      <c r="E412" s="1">
        <v>7009.3</v>
      </c>
      <c r="F412" s="1">
        <v>83120519</v>
      </c>
      <c r="G412" s="1">
        <v>2092.11</v>
      </c>
      <c r="H412" s="3">
        <f>IF(ISERR(LN(Table13[[#This Row],[Close]]/E411)),"-",LN(Table13[[#This Row],[Close]]/E411))</f>
        <v>5.6010933694676983E-3</v>
      </c>
    </row>
    <row r="413" spans="1:8" x14ac:dyDescent="0.3">
      <c r="A413" s="2">
        <v>43711</v>
      </c>
      <c r="B413" s="1">
        <v>6921.75</v>
      </c>
      <c r="C413" s="1">
        <v>6962.75</v>
      </c>
      <c r="D413" s="1">
        <v>6884.75</v>
      </c>
      <c r="E413" s="1">
        <v>6897.75</v>
      </c>
      <c r="F413" s="1">
        <v>103145073</v>
      </c>
      <c r="G413" s="1">
        <v>2612.4499999999998</v>
      </c>
      <c r="H413" s="3">
        <f>IF(ISERR(LN(Table13[[#This Row],[Close]]/E412)),"-",LN(Table13[[#This Row],[Close]]/E412))</f>
        <v>-1.6042567244994678E-2</v>
      </c>
    </row>
    <row r="414" spans="1:8" x14ac:dyDescent="0.3">
      <c r="A414" s="2">
        <v>43712</v>
      </c>
      <c r="B414" s="1">
        <v>6902.95</v>
      </c>
      <c r="C414" s="1">
        <v>6932.65</v>
      </c>
      <c r="D414" s="1">
        <v>6744.75</v>
      </c>
      <c r="E414" s="1">
        <v>6782.05</v>
      </c>
      <c r="F414" s="1">
        <v>143223717</v>
      </c>
      <c r="G414" s="1">
        <v>3325.65</v>
      </c>
      <c r="H414" s="3">
        <f>IF(ISERR(LN(Table13[[#This Row],[Close]]/E413)),"-",LN(Table13[[#This Row],[Close]]/E413))</f>
        <v>-1.691585533600666E-2</v>
      </c>
    </row>
    <row r="415" spans="1:8" x14ac:dyDescent="0.3">
      <c r="A415" s="2">
        <v>43713</v>
      </c>
      <c r="B415" s="1">
        <v>6788.4</v>
      </c>
      <c r="C415" s="1">
        <v>6935</v>
      </c>
      <c r="D415" s="1">
        <v>6786.1</v>
      </c>
      <c r="E415" s="1">
        <v>6921.75</v>
      </c>
      <c r="F415" s="1">
        <v>126336613</v>
      </c>
      <c r="G415" s="1">
        <v>2670.82</v>
      </c>
      <c r="H415" s="3">
        <f>IF(ISERR(LN(Table13[[#This Row],[Close]]/E414)),"-",LN(Table13[[#This Row],[Close]]/E414))</f>
        <v>2.038921169888569E-2</v>
      </c>
    </row>
    <row r="416" spans="1:8" x14ac:dyDescent="0.3">
      <c r="A416" s="2">
        <v>43714</v>
      </c>
      <c r="B416" s="1">
        <v>6947.95</v>
      </c>
      <c r="C416" s="1">
        <v>7119.15</v>
      </c>
      <c r="D416" s="1">
        <v>6920.35</v>
      </c>
      <c r="E416" s="1">
        <v>7102.45</v>
      </c>
      <c r="F416" s="1">
        <v>123463539</v>
      </c>
      <c r="G416" s="1">
        <v>3384.35</v>
      </c>
      <c r="H416" s="3">
        <f>IF(ISERR(LN(Table13[[#This Row],[Close]]/E415)),"-",LN(Table13[[#This Row],[Close]]/E415))</f>
        <v>2.5771167115040662E-2</v>
      </c>
    </row>
    <row r="417" spans="1:8" x14ac:dyDescent="0.3">
      <c r="A417" s="2">
        <v>43717</v>
      </c>
      <c r="B417" s="1">
        <v>7023.9</v>
      </c>
      <c r="C417" s="1">
        <v>7178.6</v>
      </c>
      <c r="D417" s="1">
        <v>6992.85</v>
      </c>
      <c r="E417" s="1">
        <v>7165.35</v>
      </c>
      <c r="F417" s="1">
        <v>102959477</v>
      </c>
      <c r="G417" s="1">
        <v>3235.17</v>
      </c>
      <c r="H417" s="3">
        <f>IF(ISERR(LN(Table13[[#This Row],[Close]]/E416)),"-",LN(Table13[[#This Row],[Close]]/E416))</f>
        <v>8.8171137098181432E-3</v>
      </c>
    </row>
    <row r="418" spans="1:8" x14ac:dyDescent="0.3">
      <c r="A418" s="2">
        <v>43719</v>
      </c>
      <c r="B418" s="1">
        <v>7193.15</v>
      </c>
      <c r="C418" s="1">
        <v>7443.9</v>
      </c>
      <c r="D418" s="1">
        <v>7177.9</v>
      </c>
      <c r="E418" s="1">
        <v>7423.6</v>
      </c>
      <c r="F418" s="1">
        <v>193625715</v>
      </c>
      <c r="G418" s="1">
        <v>5106.9399999999996</v>
      </c>
      <c r="H418" s="3">
        <f>IF(ISERR(LN(Table13[[#This Row],[Close]]/E417)),"-",LN(Table13[[#This Row],[Close]]/E417))</f>
        <v>3.5407206065495009E-2</v>
      </c>
    </row>
    <row r="419" spans="1:8" x14ac:dyDescent="0.3">
      <c r="A419" s="2">
        <v>43720</v>
      </c>
      <c r="B419" s="1">
        <v>7420.55</v>
      </c>
      <c r="C419" s="1">
        <v>7459.15</v>
      </c>
      <c r="D419" s="1">
        <v>7270.65</v>
      </c>
      <c r="E419" s="1">
        <v>7284</v>
      </c>
      <c r="F419" s="1">
        <v>127198971</v>
      </c>
      <c r="G419" s="1">
        <v>3557.06</v>
      </c>
      <c r="H419" s="3">
        <f>IF(ISERR(LN(Table13[[#This Row],[Close]]/E418)),"-",LN(Table13[[#This Row],[Close]]/E418))</f>
        <v>-1.8983952856651002E-2</v>
      </c>
    </row>
    <row r="420" spans="1:8" x14ac:dyDescent="0.3">
      <c r="A420" s="2">
        <v>43721</v>
      </c>
      <c r="B420" s="1">
        <v>7307.75</v>
      </c>
      <c r="C420" s="1">
        <v>7372.75</v>
      </c>
      <c r="D420" s="1">
        <v>7249.75</v>
      </c>
      <c r="E420" s="1">
        <v>7360.6</v>
      </c>
      <c r="F420" s="1">
        <v>139514421</v>
      </c>
      <c r="G420" s="1">
        <v>3668.45</v>
      </c>
      <c r="H420" s="3">
        <f>IF(ISERR(LN(Table13[[#This Row],[Close]]/E419)),"-",LN(Table13[[#This Row],[Close]]/E419))</f>
        <v>1.0461289291837539E-2</v>
      </c>
    </row>
    <row r="421" spans="1:8" x14ac:dyDescent="0.3">
      <c r="A421" s="2">
        <v>43724</v>
      </c>
      <c r="B421" s="1">
        <v>7286.75</v>
      </c>
      <c r="C421" s="1">
        <v>7384.65</v>
      </c>
      <c r="D421" s="1">
        <v>7263.4</v>
      </c>
      <c r="E421" s="1">
        <v>7300.65</v>
      </c>
      <c r="F421" s="1">
        <v>80491033</v>
      </c>
      <c r="G421" s="1">
        <v>2472.9899999999998</v>
      </c>
      <c r="H421" s="3">
        <f>IF(ISERR(LN(Table13[[#This Row],[Close]]/E420)),"-",LN(Table13[[#This Row],[Close]]/E420))</f>
        <v>-8.1780658708862659E-3</v>
      </c>
    </row>
    <row r="422" spans="1:8" x14ac:dyDescent="0.3">
      <c r="A422" s="2">
        <v>43725</v>
      </c>
      <c r="B422" s="1">
        <v>7308.65</v>
      </c>
      <c r="C422" s="1">
        <v>7324.7</v>
      </c>
      <c r="D422" s="1">
        <v>7004.35</v>
      </c>
      <c r="E422" s="1">
        <v>7020.75</v>
      </c>
      <c r="F422" s="1">
        <v>110555921</v>
      </c>
      <c r="G422" s="1">
        <v>3200.04</v>
      </c>
      <c r="H422" s="3">
        <f>IF(ISERR(LN(Table13[[#This Row],[Close]]/E421)),"-",LN(Table13[[#This Row],[Close]]/E421))</f>
        <v>-3.9093335348486087E-2</v>
      </c>
    </row>
    <row r="423" spans="1:8" x14ac:dyDescent="0.3">
      <c r="A423" s="2">
        <v>43726</v>
      </c>
      <c r="B423" s="1">
        <v>7068.15</v>
      </c>
      <c r="C423" s="1">
        <v>7111.55</v>
      </c>
      <c r="D423" s="1">
        <v>6924.2</v>
      </c>
      <c r="E423" s="1">
        <v>7012.1</v>
      </c>
      <c r="F423" s="1">
        <v>120391847</v>
      </c>
      <c r="G423" s="1">
        <v>3328.8</v>
      </c>
      <c r="H423" s="3">
        <f>IF(ISERR(LN(Table13[[#This Row],[Close]]/E422)),"-",LN(Table13[[#This Row],[Close]]/E422))</f>
        <v>-1.2328217141290478E-3</v>
      </c>
    </row>
    <row r="424" spans="1:8" x14ac:dyDescent="0.3">
      <c r="A424" s="2">
        <v>43727</v>
      </c>
      <c r="B424" s="1">
        <v>7033.7</v>
      </c>
      <c r="C424" s="1">
        <v>7051.75</v>
      </c>
      <c r="D424" s="1">
        <v>6886.85</v>
      </c>
      <c r="E424" s="1">
        <v>6920.6</v>
      </c>
      <c r="F424" s="1">
        <v>92834925</v>
      </c>
      <c r="G424" s="1">
        <v>2701.02</v>
      </c>
      <c r="H424" s="3">
        <f>IF(ISERR(LN(Table13[[#This Row],[Close]]/E423)),"-",LN(Table13[[#This Row],[Close]]/E423))</f>
        <v>-1.3134757150486067E-2</v>
      </c>
    </row>
    <row r="425" spans="1:8" x14ac:dyDescent="0.3">
      <c r="A425" s="2">
        <v>43728</v>
      </c>
      <c r="B425" s="1">
        <v>6955.55</v>
      </c>
      <c r="C425" s="1">
        <v>7778.15</v>
      </c>
      <c r="D425" s="1">
        <v>6936.2</v>
      </c>
      <c r="E425" s="1">
        <v>7605.85</v>
      </c>
      <c r="F425" s="1">
        <v>276682874</v>
      </c>
      <c r="G425" s="1">
        <v>9488.5300000000007</v>
      </c>
      <c r="H425" s="3">
        <f>IF(ISERR(LN(Table13[[#This Row],[Close]]/E424)),"-",LN(Table13[[#This Row],[Close]]/E424))</f>
        <v>9.4415216965710064E-2</v>
      </c>
    </row>
    <row r="426" spans="1:8" x14ac:dyDescent="0.3">
      <c r="A426" s="2">
        <v>43731</v>
      </c>
      <c r="B426" s="1">
        <v>7714</v>
      </c>
      <c r="C426" s="1">
        <v>7939.25</v>
      </c>
      <c r="D426" s="1">
        <v>7654.4</v>
      </c>
      <c r="E426" s="1">
        <v>7802.65</v>
      </c>
      <c r="F426" s="1">
        <v>195308260</v>
      </c>
      <c r="G426" s="1">
        <v>6264.82</v>
      </c>
      <c r="H426" s="3">
        <f>IF(ISERR(LN(Table13[[#This Row],[Close]]/E425)),"-",LN(Table13[[#This Row],[Close]]/E425))</f>
        <v>2.5545731546583055E-2</v>
      </c>
    </row>
    <row r="427" spans="1:8" x14ac:dyDescent="0.3">
      <c r="A427" s="2">
        <v>43732</v>
      </c>
      <c r="B427" s="1">
        <v>7854.1</v>
      </c>
      <c r="C427" s="1">
        <v>7921.4</v>
      </c>
      <c r="D427" s="1">
        <v>7700.65</v>
      </c>
      <c r="E427" s="1">
        <v>7773.25</v>
      </c>
      <c r="F427" s="1">
        <v>139583803</v>
      </c>
      <c r="G427" s="1">
        <v>4517.07</v>
      </c>
      <c r="H427" s="3">
        <f>IF(ISERR(LN(Table13[[#This Row],[Close]]/E426)),"-",LN(Table13[[#This Row],[Close]]/E426))</f>
        <v>-3.7750672404504694E-3</v>
      </c>
    </row>
    <row r="428" spans="1:8" x14ac:dyDescent="0.3">
      <c r="A428" s="2">
        <v>43733</v>
      </c>
      <c r="B428" s="1">
        <v>7747.7</v>
      </c>
      <c r="C428" s="1">
        <v>7747.7</v>
      </c>
      <c r="D428" s="1">
        <v>7437.65</v>
      </c>
      <c r="E428" s="1">
        <v>7470.45</v>
      </c>
      <c r="F428" s="1">
        <v>133274744</v>
      </c>
      <c r="G428" s="1">
        <v>4151.32</v>
      </c>
      <c r="H428" s="3">
        <f>IF(ISERR(LN(Table13[[#This Row],[Close]]/E427)),"-",LN(Table13[[#This Row],[Close]]/E427))</f>
        <v>-3.9733114050886816E-2</v>
      </c>
    </row>
    <row r="429" spans="1:8" x14ac:dyDescent="0.3">
      <c r="A429" s="2">
        <v>43734</v>
      </c>
      <c r="B429" s="1">
        <v>7501.45</v>
      </c>
      <c r="C429" s="1">
        <v>7680.1</v>
      </c>
      <c r="D429" s="1">
        <v>7491.05</v>
      </c>
      <c r="E429" s="1">
        <v>7659.75</v>
      </c>
      <c r="F429" s="1">
        <v>121310120</v>
      </c>
      <c r="G429" s="1">
        <v>3999.39</v>
      </c>
      <c r="H429" s="3">
        <f>IF(ISERR(LN(Table13[[#This Row],[Close]]/E428)),"-",LN(Table13[[#This Row],[Close]]/E428))</f>
        <v>2.5024107850013605E-2</v>
      </c>
    </row>
    <row r="430" spans="1:8" x14ac:dyDescent="0.3">
      <c r="A430" s="2">
        <v>43735</v>
      </c>
      <c r="B430" s="1">
        <v>7628.55</v>
      </c>
      <c r="C430" s="1">
        <v>7648.85</v>
      </c>
      <c r="D430" s="1">
        <v>7528.3</v>
      </c>
      <c r="E430" s="1">
        <v>7554.25</v>
      </c>
      <c r="F430" s="1">
        <v>92823672</v>
      </c>
      <c r="G430" s="1">
        <v>2867.63</v>
      </c>
      <c r="H430" s="3">
        <f>IF(ISERR(LN(Table13[[#This Row],[Close]]/E429)),"-",LN(Table13[[#This Row],[Close]]/E429))</f>
        <v>-1.386902735256419E-2</v>
      </c>
    </row>
    <row r="431" spans="1:8" x14ac:dyDescent="0.3">
      <c r="A431" s="2">
        <v>43738</v>
      </c>
      <c r="B431" s="1">
        <v>7568.25</v>
      </c>
      <c r="C431" s="1">
        <v>7572.1</v>
      </c>
      <c r="D431" s="1">
        <v>7395.5</v>
      </c>
      <c r="E431" s="1">
        <v>7493.15</v>
      </c>
      <c r="F431" s="1">
        <v>97283068</v>
      </c>
      <c r="G431" s="1">
        <v>2719.48</v>
      </c>
      <c r="H431" s="3">
        <f>IF(ISERR(LN(Table13[[#This Row],[Close]]/E430)),"-",LN(Table13[[#This Row],[Close]]/E430))</f>
        <v>-8.1210489257090811E-3</v>
      </c>
    </row>
    <row r="432" spans="1:8" x14ac:dyDescent="0.3">
      <c r="A432" s="2">
        <v>43739</v>
      </c>
      <c r="B432" s="1">
        <v>7513.05</v>
      </c>
      <c r="C432" s="1">
        <v>7593.7</v>
      </c>
      <c r="D432" s="1">
        <v>7353.8</v>
      </c>
      <c r="E432" s="1">
        <v>7464.1</v>
      </c>
      <c r="F432" s="1">
        <v>106674267</v>
      </c>
      <c r="G432" s="1">
        <v>3270.1</v>
      </c>
      <c r="H432" s="3">
        <f>IF(ISERR(LN(Table13[[#This Row],[Close]]/E431)),"-",LN(Table13[[#This Row],[Close]]/E431))</f>
        <v>-3.8844087685974151E-3</v>
      </c>
    </row>
    <row r="433" spans="1:8" x14ac:dyDescent="0.3">
      <c r="A433" s="2">
        <v>43741</v>
      </c>
      <c r="B433" s="1">
        <v>7458.4</v>
      </c>
      <c r="C433" s="1">
        <v>7521.95</v>
      </c>
      <c r="D433" s="1">
        <v>7431.75</v>
      </c>
      <c r="E433" s="1">
        <v>7493.75</v>
      </c>
      <c r="F433" s="1">
        <v>122347551</v>
      </c>
      <c r="G433" s="1">
        <v>2750.87</v>
      </c>
      <c r="H433" s="3">
        <f>IF(ISERR(LN(Table13[[#This Row],[Close]]/E432)),"-",LN(Table13[[#This Row],[Close]]/E432))</f>
        <v>3.9644786963771673E-3</v>
      </c>
    </row>
    <row r="434" spans="1:8" x14ac:dyDescent="0.3">
      <c r="A434" s="2">
        <v>43742</v>
      </c>
      <c r="B434" s="1">
        <v>7530.75</v>
      </c>
      <c r="C434" s="1">
        <v>7578.6</v>
      </c>
      <c r="D434" s="1">
        <v>7381.75</v>
      </c>
      <c r="E434" s="1">
        <v>7404.9</v>
      </c>
      <c r="F434" s="1">
        <v>110952225</v>
      </c>
      <c r="G434" s="1">
        <v>2688.52</v>
      </c>
      <c r="H434" s="3">
        <f>IF(ISERR(LN(Table13[[#This Row],[Close]]/E433)),"-",LN(Table13[[#This Row],[Close]]/E433))</f>
        <v>-1.1927396554036733E-2</v>
      </c>
    </row>
    <row r="435" spans="1:8" x14ac:dyDescent="0.3">
      <c r="A435" s="2">
        <v>43745</v>
      </c>
      <c r="B435" s="1">
        <v>7385.85</v>
      </c>
      <c r="C435" s="1">
        <v>7397</v>
      </c>
      <c r="D435" s="1">
        <v>7296.5</v>
      </c>
      <c r="E435" s="1">
        <v>7355.45</v>
      </c>
      <c r="F435" s="1">
        <v>86005241</v>
      </c>
      <c r="G435" s="1">
        <v>1883.58</v>
      </c>
      <c r="H435" s="3">
        <f>IF(ISERR(LN(Table13[[#This Row],[Close]]/E434)),"-",LN(Table13[[#This Row],[Close]]/E434))</f>
        <v>-6.7004081890484294E-3</v>
      </c>
    </row>
    <row r="436" spans="1:8" x14ac:dyDescent="0.3">
      <c r="A436" s="2">
        <v>43747</v>
      </c>
      <c r="B436" s="1">
        <v>7363.9</v>
      </c>
      <c r="C436" s="1">
        <v>7473.3</v>
      </c>
      <c r="D436" s="1">
        <v>7331.65</v>
      </c>
      <c r="E436" s="1">
        <v>7460.75</v>
      </c>
      <c r="F436" s="1">
        <v>115383248</v>
      </c>
      <c r="G436" s="1">
        <v>2729.4</v>
      </c>
      <c r="H436" s="3">
        <f>IF(ISERR(LN(Table13[[#This Row],[Close]]/E435)),"-",LN(Table13[[#This Row],[Close]]/E435))</f>
        <v>1.4214410304672345E-2</v>
      </c>
    </row>
    <row r="437" spans="1:8" x14ac:dyDescent="0.3">
      <c r="A437" s="2">
        <v>43748</v>
      </c>
      <c r="B437" s="1">
        <v>7440.8</v>
      </c>
      <c r="C437" s="1">
        <v>7445.8</v>
      </c>
      <c r="D437" s="1">
        <v>7332.95</v>
      </c>
      <c r="E437" s="1">
        <v>7359.65</v>
      </c>
      <c r="F437" s="1">
        <v>90133067</v>
      </c>
      <c r="G437" s="1">
        <v>2091.09</v>
      </c>
      <c r="H437" s="3">
        <f>IF(ISERR(LN(Table13[[#This Row],[Close]]/E436)),"-",LN(Table13[[#This Row],[Close]]/E436))</f>
        <v>-1.3643568093059718E-2</v>
      </c>
    </row>
    <row r="438" spans="1:8" x14ac:dyDescent="0.3">
      <c r="A438" s="2">
        <v>43749</v>
      </c>
      <c r="B438" s="1">
        <v>7386.65</v>
      </c>
      <c r="C438" s="1">
        <v>7457.85</v>
      </c>
      <c r="D438" s="1">
        <v>7322.3</v>
      </c>
      <c r="E438" s="1">
        <v>7397.05</v>
      </c>
      <c r="F438" s="1">
        <v>86661942</v>
      </c>
      <c r="G438" s="1">
        <v>2092.4</v>
      </c>
      <c r="H438" s="3">
        <f>IF(ISERR(LN(Table13[[#This Row],[Close]]/E437)),"-",LN(Table13[[#This Row],[Close]]/E437))</f>
        <v>5.0688948177638376E-3</v>
      </c>
    </row>
    <row r="439" spans="1:8" x14ac:dyDescent="0.3">
      <c r="A439" s="2">
        <v>43752</v>
      </c>
      <c r="B439" s="1">
        <v>7401.5</v>
      </c>
      <c r="C439" s="1">
        <v>7559.6</v>
      </c>
      <c r="D439" s="1">
        <v>7397.8</v>
      </c>
      <c r="E439" s="1">
        <v>7520.35</v>
      </c>
      <c r="F439" s="1">
        <v>115690568</v>
      </c>
      <c r="G439" s="1">
        <v>2612.81</v>
      </c>
      <c r="H439" s="3">
        <f>IF(ISERR(LN(Table13[[#This Row],[Close]]/E438)),"-",LN(Table13[[#This Row],[Close]]/E438))</f>
        <v>1.6531407351890324E-2</v>
      </c>
    </row>
    <row r="440" spans="1:8" x14ac:dyDescent="0.3">
      <c r="A440" s="2">
        <v>43753</v>
      </c>
      <c r="B440" s="1">
        <v>7522</v>
      </c>
      <c r="C440" s="1">
        <v>7701.95</v>
      </c>
      <c r="D440" s="1">
        <v>7510.1</v>
      </c>
      <c r="E440" s="1">
        <v>7688.25</v>
      </c>
      <c r="F440" s="1">
        <v>111068086</v>
      </c>
      <c r="G440" s="1">
        <v>3503.22</v>
      </c>
      <c r="H440" s="3">
        <f>IF(ISERR(LN(Table13[[#This Row],[Close]]/E439)),"-",LN(Table13[[#This Row],[Close]]/E439))</f>
        <v>2.2080509917614597E-2</v>
      </c>
    </row>
    <row r="441" spans="1:8" x14ac:dyDescent="0.3">
      <c r="A441" s="2">
        <v>43754</v>
      </c>
      <c r="B441" s="1">
        <v>7709.8</v>
      </c>
      <c r="C441" s="1">
        <v>7720.4</v>
      </c>
      <c r="D441" s="1">
        <v>7642.8</v>
      </c>
      <c r="E441" s="1">
        <v>7673.8</v>
      </c>
      <c r="F441" s="1">
        <v>89943065</v>
      </c>
      <c r="G441" s="1">
        <v>2478.85</v>
      </c>
      <c r="H441" s="3">
        <f>IF(ISERR(LN(Table13[[#This Row],[Close]]/E440)),"-",LN(Table13[[#This Row],[Close]]/E440))</f>
        <v>-1.8812598919691211E-3</v>
      </c>
    </row>
    <row r="442" spans="1:8" x14ac:dyDescent="0.3">
      <c r="A442" s="2">
        <v>43755</v>
      </c>
      <c r="B442" s="1">
        <v>7676.55</v>
      </c>
      <c r="C442" s="1">
        <v>7954.2</v>
      </c>
      <c r="D442" s="1">
        <v>7655.5</v>
      </c>
      <c r="E442" s="1">
        <v>7914</v>
      </c>
      <c r="F442" s="1">
        <v>151459726</v>
      </c>
      <c r="G442" s="1">
        <v>4572.1099999999997</v>
      </c>
      <c r="H442" s="3">
        <f>IF(ISERR(LN(Table13[[#This Row],[Close]]/E441)),"-",LN(Table13[[#This Row],[Close]]/E441))</f>
        <v>3.0821413505718282E-2</v>
      </c>
    </row>
    <row r="443" spans="1:8" x14ac:dyDescent="0.3">
      <c r="A443" s="2">
        <v>43756</v>
      </c>
      <c r="B443" s="1">
        <v>7900.15</v>
      </c>
      <c r="C443" s="1">
        <v>8007.15</v>
      </c>
      <c r="D443" s="1">
        <v>7848.95</v>
      </c>
      <c r="E443" s="1">
        <v>7964.75</v>
      </c>
      <c r="F443" s="1">
        <v>148501636</v>
      </c>
      <c r="G443" s="1">
        <v>4256.95</v>
      </c>
      <c r="H443" s="3">
        <f>IF(ISERR(LN(Table13[[#This Row],[Close]]/E442)),"-",LN(Table13[[#This Row],[Close]]/E442))</f>
        <v>6.3922125866641638E-3</v>
      </c>
    </row>
    <row r="444" spans="1:8" x14ac:dyDescent="0.3">
      <c r="A444" s="2">
        <v>43760</v>
      </c>
      <c r="B444" s="1">
        <v>7961.15</v>
      </c>
      <c r="C444" s="1">
        <v>8027.8</v>
      </c>
      <c r="D444" s="1">
        <v>7920</v>
      </c>
      <c r="E444" s="1">
        <v>7936.65</v>
      </c>
      <c r="F444" s="1">
        <v>106951075</v>
      </c>
      <c r="G444" s="1">
        <v>2996.91</v>
      </c>
      <c r="H444" s="3">
        <f>IF(ISERR(LN(Table13[[#This Row],[Close]]/E443)),"-",LN(Table13[[#This Row],[Close]]/E443))</f>
        <v>-3.5342836794408209E-3</v>
      </c>
    </row>
    <row r="445" spans="1:8" x14ac:dyDescent="0.3">
      <c r="A445" s="2">
        <v>43761</v>
      </c>
      <c r="B445" s="1">
        <v>7915.6</v>
      </c>
      <c r="C445" s="1">
        <v>8071.15</v>
      </c>
      <c r="D445" s="1">
        <v>7879.4</v>
      </c>
      <c r="E445" s="1">
        <v>8036.6</v>
      </c>
      <c r="F445" s="1">
        <v>99136842</v>
      </c>
      <c r="G445" s="1">
        <v>3718.02</v>
      </c>
      <c r="H445" s="3">
        <f>IF(ISERR(LN(Table13[[#This Row],[Close]]/E444)),"-",LN(Table13[[#This Row],[Close]]/E444))</f>
        <v>1.2514836306959837E-2</v>
      </c>
    </row>
    <row r="446" spans="1:8" x14ac:dyDescent="0.3">
      <c r="A446" s="2">
        <v>43762</v>
      </c>
      <c r="B446" s="1">
        <v>8060.35</v>
      </c>
      <c r="C446" s="1">
        <v>8103.1</v>
      </c>
      <c r="D446" s="1">
        <v>7965.55</v>
      </c>
      <c r="E446" s="1">
        <v>8012.4</v>
      </c>
      <c r="F446" s="1">
        <v>92130602</v>
      </c>
      <c r="G446" s="1">
        <v>3629.59</v>
      </c>
      <c r="H446" s="3">
        <f>IF(ISERR(LN(Table13[[#This Row],[Close]]/E445)),"-",LN(Table13[[#This Row],[Close]]/E445))</f>
        <v>-3.0157665077293742E-3</v>
      </c>
    </row>
    <row r="447" spans="1:8" x14ac:dyDescent="0.3">
      <c r="A447" s="2">
        <v>43763</v>
      </c>
      <c r="B447" s="1">
        <v>8032.45</v>
      </c>
      <c r="C447" s="1">
        <v>8034.35</v>
      </c>
      <c r="D447" s="1">
        <v>7927.75</v>
      </c>
      <c r="E447" s="1">
        <v>7986.35</v>
      </c>
      <c r="F447" s="1" t="s">
        <v>22</v>
      </c>
      <c r="G447" s="1" t="s">
        <v>22</v>
      </c>
      <c r="H447" s="3">
        <f>IF(ISERR(LN(Table13[[#This Row],[Close]]/E446)),"-",LN(Table13[[#This Row],[Close]]/E446))</f>
        <v>-3.2565072922990262E-3</v>
      </c>
    </row>
    <row r="448" spans="1:8" x14ac:dyDescent="0.3">
      <c r="A448" s="2">
        <v>43765</v>
      </c>
      <c r="B448" s="1">
        <v>8086.4</v>
      </c>
      <c r="C448" s="1">
        <v>8135.15</v>
      </c>
      <c r="D448" s="1">
        <v>8071.25</v>
      </c>
      <c r="E448" s="1">
        <v>8102</v>
      </c>
      <c r="F448" s="1">
        <v>46345481</v>
      </c>
      <c r="G448" s="1">
        <v>896.83</v>
      </c>
      <c r="H448" s="3">
        <f>IF(ISERR(LN(Table13[[#This Row],[Close]]/E447)),"-",LN(Table13[[#This Row],[Close]]/E447))</f>
        <v>1.4377110403111589E-2</v>
      </c>
    </row>
    <row r="449" spans="1:8" x14ac:dyDescent="0.3">
      <c r="A449" s="2">
        <v>43767</v>
      </c>
      <c r="B449" s="1">
        <v>8133.25</v>
      </c>
      <c r="C449" s="1">
        <v>8479.0499999999993</v>
      </c>
      <c r="D449" s="1">
        <v>8128.5</v>
      </c>
      <c r="E449" s="1">
        <v>8449.75</v>
      </c>
      <c r="F449" s="1">
        <v>278954755</v>
      </c>
      <c r="G449" s="1">
        <v>6604.87</v>
      </c>
      <c r="H449" s="3">
        <f>IF(ISERR(LN(Table13[[#This Row],[Close]]/E448)),"-",LN(Table13[[#This Row],[Close]]/E448))</f>
        <v>4.2025910352098787E-2</v>
      </c>
    </row>
    <row r="450" spans="1:8" x14ac:dyDescent="0.3">
      <c r="A450" s="2">
        <v>43768</v>
      </c>
      <c r="B450" s="1">
        <v>8501.15</v>
      </c>
      <c r="C450" s="1">
        <v>8501.15</v>
      </c>
      <c r="D450" s="1">
        <v>8360.75</v>
      </c>
      <c r="E450" s="1">
        <v>8428.9</v>
      </c>
      <c r="F450" s="1">
        <v>143314181</v>
      </c>
      <c r="G450" s="1">
        <v>4299.05</v>
      </c>
      <c r="H450" s="3">
        <f>IF(ISERR(LN(Table13[[#This Row],[Close]]/E449)),"-",LN(Table13[[#This Row],[Close]]/E449))</f>
        <v>-2.470577991163298E-3</v>
      </c>
    </row>
    <row r="451" spans="1:8" x14ac:dyDescent="0.3">
      <c r="A451" s="2">
        <v>43769</v>
      </c>
      <c r="B451" s="1">
        <v>8457.4500000000007</v>
      </c>
      <c r="C451" s="1">
        <v>8499.7000000000007</v>
      </c>
      <c r="D451" s="1">
        <v>8427.75</v>
      </c>
      <c r="E451" s="1">
        <v>8449.5</v>
      </c>
      <c r="F451" s="1">
        <v>144960319</v>
      </c>
      <c r="G451" s="1">
        <v>4180.7299999999996</v>
      </c>
      <c r="H451" s="3">
        <f>IF(ISERR(LN(Table13[[#This Row],[Close]]/E450)),"-",LN(Table13[[#This Row],[Close]]/E450))</f>
        <v>2.440990879307174E-3</v>
      </c>
    </row>
    <row r="452" spans="1:8" x14ac:dyDescent="0.3">
      <c r="A452" s="2">
        <v>43770</v>
      </c>
      <c r="B452" s="1">
        <v>8461.65</v>
      </c>
      <c r="C452" s="1">
        <v>8499.1</v>
      </c>
      <c r="D452" s="1">
        <v>8367.2999999999993</v>
      </c>
      <c r="E452" s="1">
        <v>8392.9</v>
      </c>
      <c r="F452" s="1">
        <v>95690034</v>
      </c>
      <c r="G452" s="1">
        <v>3787.83</v>
      </c>
      <c r="H452" s="3">
        <f>IF(ISERR(LN(Table13[[#This Row],[Close]]/E451)),"-",LN(Table13[[#This Row],[Close]]/E451))</f>
        <v>-6.7211576818451265E-3</v>
      </c>
    </row>
    <row r="453" spans="1:8" x14ac:dyDescent="0.3">
      <c r="A453" s="2">
        <v>43773</v>
      </c>
      <c r="B453" s="1">
        <v>8377.1</v>
      </c>
      <c r="C453" s="1">
        <v>8417.7999999999993</v>
      </c>
      <c r="D453" s="1">
        <v>8266.65</v>
      </c>
      <c r="E453" s="1">
        <v>8280.35</v>
      </c>
      <c r="F453" s="1">
        <v>83073032</v>
      </c>
      <c r="G453" s="1">
        <v>2768.9</v>
      </c>
      <c r="H453" s="3">
        <f>IF(ISERR(LN(Table13[[#This Row],[Close]]/E452)),"-",LN(Table13[[#This Row],[Close]]/E452))</f>
        <v>-1.3500872303700628E-2</v>
      </c>
    </row>
    <row r="454" spans="1:8" x14ac:dyDescent="0.3">
      <c r="A454" s="2">
        <v>43774</v>
      </c>
      <c r="B454" s="1">
        <v>8288.75</v>
      </c>
      <c r="C454" s="1">
        <v>8381.2000000000007</v>
      </c>
      <c r="D454" s="1">
        <v>8227.85</v>
      </c>
      <c r="E454" s="1">
        <v>8256.15</v>
      </c>
      <c r="F454" s="1">
        <v>88141197</v>
      </c>
      <c r="G454" s="1">
        <v>3107.02</v>
      </c>
      <c r="H454" s="3">
        <f>IF(ISERR(LN(Table13[[#This Row],[Close]]/E453)),"-",LN(Table13[[#This Row],[Close]]/E453))</f>
        <v>-2.9268608563847009E-3</v>
      </c>
    </row>
    <row r="455" spans="1:8" x14ac:dyDescent="0.3">
      <c r="A455" s="2">
        <v>43775</v>
      </c>
      <c r="B455" s="1">
        <v>8273.2999999999993</v>
      </c>
      <c r="C455" s="1">
        <v>8304.1</v>
      </c>
      <c r="D455" s="1">
        <v>8195.6</v>
      </c>
      <c r="E455" s="1">
        <v>8258.85</v>
      </c>
      <c r="F455" s="1">
        <v>91021450</v>
      </c>
      <c r="G455" s="1">
        <v>2799.36</v>
      </c>
      <c r="H455" s="3">
        <f>IF(ISERR(LN(Table13[[#This Row],[Close]]/E454)),"-",LN(Table13[[#This Row],[Close]]/E454))</f>
        <v>3.2697547975240476E-4</v>
      </c>
    </row>
    <row r="456" spans="1:8" x14ac:dyDescent="0.3">
      <c r="A456" s="2">
        <v>43776</v>
      </c>
      <c r="B456" s="1">
        <v>8273.75</v>
      </c>
      <c r="C456" s="1">
        <v>8276.25</v>
      </c>
      <c r="D456" s="1">
        <v>8164.9</v>
      </c>
      <c r="E456" s="1">
        <v>8239.9</v>
      </c>
      <c r="F456" s="1">
        <v>81620633</v>
      </c>
      <c r="G456" s="1">
        <v>2580.1799999999998</v>
      </c>
      <c r="H456" s="3">
        <f>IF(ISERR(LN(Table13[[#This Row],[Close]]/E455)),"-",LN(Table13[[#This Row],[Close]]/E455))</f>
        <v>-2.2971447331541044E-3</v>
      </c>
    </row>
    <row r="457" spans="1:8" x14ac:dyDescent="0.3">
      <c r="A457" s="2">
        <v>43777</v>
      </c>
      <c r="B457" s="1">
        <v>8220.2000000000007</v>
      </c>
      <c r="C457" s="1">
        <v>8337.2999999999993</v>
      </c>
      <c r="D457" s="1">
        <v>8157.4</v>
      </c>
      <c r="E457" s="1">
        <v>8169.65</v>
      </c>
      <c r="F457" s="1">
        <v>103327789</v>
      </c>
      <c r="G457" s="1">
        <v>3554.42</v>
      </c>
      <c r="H457" s="3">
        <f>IF(ISERR(LN(Table13[[#This Row],[Close]]/E456)),"-",LN(Table13[[#This Row],[Close]]/E456))</f>
        <v>-8.56213962842493E-3</v>
      </c>
    </row>
    <row r="458" spans="1:8" x14ac:dyDescent="0.3">
      <c r="A458" s="2">
        <v>43780</v>
      </c>
      <c r="B458" s="1">
        <v>8134.1</v>
      </c>
      <c r="C458" s="1">
        <v>8209.2999999999993</v>
      </c>
      <c r="D458" s="1">
        <v>8115.95</v>
      </c>
      <c r="E458" s="1">
        <v>8159</v>
      </c>
      <c r="F458" s="1">
        <v>140881874</v>
      </c>
      <c r="G458" s="1">
        <v>3334.67</v>
      </c>
      <c r="H458" s="3">
        <f>IF(ISERR(LN(Table13[[#This Row],[Close]]/E457)),"-",LN(Table13[[#This Row],[Close]]/E457))</f>
        <v>-1.3044558503212029E-3</v>
      </c>
    </row>
    <row r="459" spans="1:8" x14ac:dyDescent="0.3">
      <c r="A459" s="2">
        <v>43782</v>
      </c>
      <c r="B459" s="1">
        <v>8146.55</v>
      </c>
      <c r="C459" s="1">
        <v>8211.65</v>
      </c>
      <c r="D459" s="1">
        <v>8135.1</v>
      </c>
      <c r="E459" s="1">
        <v>8150.2</v>
      </c>
      <c r="F459" s="1">
        <v>116472134</v>
      </c>
      <c r="G459" s="1">
        <v>2994.85</v>
      </c>
      <c r="H459" s="3">
        <f>IF(ISERR(LN(Table13[[#This Row],[Close]]/E458)),"-",LN(Table13[[#This Row],[Close]]/E458))</f>
        <v>-1.0791456176890359E-3</v>
      </c>
    </row>
    <row r="460" spans="1:8" x14ac:dyDescent="0.3">
      <c r="A460" s="2">
        <v>43783</v>
      </c>
      <c r="B460" s="1">
        <v>8155.95</v>
      </c>
      <c r="C460" s="1">
        <v>8205.0499999999993</v>
      </c>
      <c r="D460" s="1">
        <v>8125</v>
      </c>
      <c r="E460" s="1">
        <v>8190.9</v>
      </c>
      <c r="F460" s="1">
        <v>73741948</v>
      </c>
      <c r="G460" s="1">
        <v>2296.17</v>
      </c>
      <c r="H460" s="3">
        <f>IF(ISERR(LN(Table13[[#This Row],[Close]]/E459)),"-",LN(Table13[[#This Row],[Close]]/E459))</f>
        <v>4.9813151084182172E-3</v>
      </c>
    </row>
    <row r="461" spans="1:8" x14ac:dyDescent="0.3">
      <c r="A461" s="2">
        <v>43784</v>
      </c>
      <c r="B461" s="1">
        <v>8259.75</v>
      </c>
      <c r="C461" s="1">
        <v>8297.15</v>
      </c>
      <c r="D461" s="1">
        <v>8130.2</v>
      </c>
      <c r="E461" s="1">
        <v>8153.9</v>
      </c>
      <c r="F461" s="1">
        <v>100560371</v>
      </c>
      <c r="G461" s="1">
        <v>2865.55</v>
      </c>
      <c r="H461" s="3">
        <f>IF(ISERR(LN(Table13[[#This Row],[Close]]/E460)),"-",LN(Table13[[#This Row],[Close]]/E460))</f>
        <v>-4.5274415350818695E-3</v>
      </c>
    </row>
    <row r="462" spans="1:8" x14ac:dyDescent="0.3">
      <c r="A462" s="2">
        <v>43787</v>
      </c>
      <c r="B462" s="1">
        <v>8179.15</v>
      </c>
      <c r="C462" s="1">
        <v>8188.85</v>
      </c>
      <c r="D462" s="1">
        <v>8105.75</v>
      </c>
      <c r="E462" s="1">
        <v>8119</v>
      </c>
      <c r="F462" s="1">
        <v>67604361</v>
      </c>
      <c r="G462" s="1">
        <v>2037.21</v>
      </c>
      <c r="H462" s="3">
        <f>IF(ISERR(LN(Table13[[#This Row],[Close]]/E461)),"-",LN(Table13[[#This Row],[Close]]/E461))</f>
        <v>-4.2893465220010946E-3</v>
      </c>
    </row>
    <row r="463" spans="1:8" x14ac:dyDescent="0.3">
      <c r="A463" s="2">
        <v>43788</v>
      </c>
      <c r="B463" s="1">
        <v>8150.9</v>
      </c>
      <c r="C463" s="1">
        <v>8152.8</v>
      </c>
      <c r="D463" s="1">
        <v>8052.05</v>
      </c>
      <c r="E463" s="1">
        <v>8063.95</v>
      </c>
      <c r="F463" s="1">
        <v>61454502</v>
      </c>
      <c r="G463" s="1">
        <v>2112.86</v>
      </c>
      <c r="H463" s="3">
        <f>IF(ISERR(LN(Table13[[#This Row],[Close]]/E462)),"-",LN(Table13[[#This Row],[Close]]/E462))</f>
        <v>-6.803482967344553E-3</v>
      </c>
    </row>
    <row r="464" spans="1:8" x14ac:dyDescent="0.3">
      <c r="A464" s="2">
        <v>43789</v>
      </c>
      <c r="B464" s="1">
        <v>8088.05</v>
      </c>
      <c r="C464" s="1">
        <v>8132.6</v>
      </c>
      <c r="D464" s="1">
        <v>8039.8</v>
      </c>
      <c r="E464" s="1">
        <v>8083.8</v>
      </c>
      <c r="F464" s="1">
        <v>69518222</v>
      </c>
      <c r="G464" s="1">
        <v>2469.4699999999998</v>
      </c>
      <c r="H464" s="3">
        <f>IF(ISERR(LN(Table13[[#This Row],[Close]]/E463)),"-",LN(Table13[[#This Row],[Close]]/E463))</f>
        <v>2.4585480947552927E-3</v>
      </c>
    </row>
    <row r="465" spans="1:8" x14ac:dyDescent="0.3">
      <c r="A465" s="2">
        <v>43790</v>
      </c>
      <c r="B465" s="1">
        <v>8082.4</v>
      </c>
      <c r="C465" s="1">
        <v>8121.05</v>
      </c>
      <c r="D465" s="1">
        <v>7998.75</v>
      </c>
      <c r="E465" s="1">
        <v>8004.65</v>
      </c>
      <c r="F465" s="1">
        <v>69276971</v>
      </c>
      <c r="G465" s="1">
        <v>2407.58</v>
      </c>
      <c r="H465" s="3">
        <f>IF(ISERR(LN(Table13[[#This Row],[Close]]/E464)),"-",LN(Table13[[#This Row],[Close]]/E464))</f>
        <v>-9.8394361882352295E-3</v>
      </c>
    </row>
    <row r="466" spans="1:8" x14ac:dyDescent="0.3">
      <c r="A466" s="2">
        <v>43791</v>
      </c>
      <c r="B466" s="1">
        <v>8015.5</v>
      </c>
      <c r="C466" s="1">
        <v>8047.15</v>
      </c>
      <c r="D466" s="1">
        <v>7973.35</v>
      </c>
      <c r="E466" s="1">
        <v>8034.95</v>
      </c>
      <c r="F466" s="1">
        <v>65947144</v>
      </c>
      <c r="G466" s="1">
        <v>2455.56</v>
      </c>
      <c r="H466" s="3">
        <f>IF(ISERR(LN(Table13[[#This Row],[Close]]/E465)),"-",LN(Table13[[#This Row],[Close]]/E465))</f>
        <v>3.7781535752716964E-3</v>
      </c>
    </row>
    <row r="467" spans="1:8" x14ac:dyDescent="0.3">
      <c r="A467" s="2">
        <v>43794</v>
      </c>
      <c r="B467" s="1">
        <v>8045</v>
      </c>
      <c r="C467" s="1">
        <v>8189.6</v>
      </c>
      <c r="D467" s="1">
        <v>8024.1</v>
      </c>
      <c r="E467" s="1">
        <v>8174.75</v>
      </c>
      <c r="F467" s="1">
        <v>62921287</v>
      </c>
      <c r="G467" s="1">
        <v>2715.18</v>
      </c>
      <c r="H467" s="3">
        <f>IF(ISERR(LN(Table13[[#This Row],[Close]]/E466)),"-",LN(Table13[[#This Row],[Close]]/E466))</f>
        <v>1.7249358881195619E-2</v>
      </c>
    </row>
    <row r="468" spans="1:8" x14ac:dyDescent="0.3">
      <c r="A468" s="2">
        <v>43795</v>
      </c>
      <c r="B468" s="1">
        <v>8197.35</v>
      </c>
      <c r="C468" s="1">
        <v>8227</v>
      </c>
      <c r="D468" s="1">
        <v>8085.5</v>
      </c>
      <c r="E468" s="1">
        <v>8099.9</v>
      </c>
      <c r="F468" s="1">
        <v>86312819</v>
      </c>
      <c r="G468" s="1">
        <v>3597.45</v>
      </c>
      <c r="H468" s="3">
        <f>IF(ISERR(LN(Table13[[#This Row],[Close]]/E467)),"-",LN(Table13[[#This Row],[Close]]/E467))</f>
        <v>-9.1984193527800684E-3</v>
      </c>
    </row>
    <row r="469" spans="1:8" x14ac:dyDescent="0.3">
      <c r="A469" s="2">
        <v>43796</v>
      </c>
      <c r="B469" s="1">
        <v>8160.6</v>
      </c>
      <c r="C469" s="1">
        <v>8247.65</v>
      </c>
      <c r="D469" s="1">
        <v>8157.1</v>
      </c>
      <c r="E469" s="1">
        <v>8202.85</v>
      </c>
      <c r="F469" s="1">
        <v>96231580</v>
      </c>
      <c r="G469" s="1">
        <v>3263.01</v>
      </c>
      <c r="H469" s="3">
        <f>IF(ISERR(LN(Table13[[#This Row],[Close]]/E468)),"-",LN(Table13[[#This Row],[Close]]/E468))</f>
        <v>1.2629938937320458E-2</v>
      </c>
    </row>
    <row r="470" spans="1:8" x14ac:dyDescent="0.3">
      <c r="A470" s="2">
        <v>43797</v>
      </c>
      <c r="B470" s="1">
        <v>8213.9500000000007</v>
      </c>
      <c r="C470" s="1">
        <v>8223.15</v>
      </c>
      <c r="D470" s="1">
        <v>8150.2</v>
      </c>
      <c r="E470" s="1">
        <v>8179.75</v>
      </c>
      <c r="F470" s="1">
        <v>49899239</v>
      </c>
      <c r="G470" s="1">
        <v>1872.93</v>
      </c>
      <c r="H470" s="3">
        <f>IF(ISERR(LN(Table13[[#This Row],[Close]]/E469)),"-",LN(Table13[[#This Row],[Close]]/E469))</f>
        <v>-2.820067060063324E-3</v>
      </c>
    </row>
    <row r="471" spans="1:8" x14ac:dyDescent="0.3">
      <c r="A471" s="2">
        <v>43798</v>
      </c>
      <c r="B471" s="1">
        <v>8172.8</v>
      </c>
      <c r="C471" s="1">
        <v>8182.45</v>
      </c>
      <c r="D471" s="1">
        <v>8066.95</v>
      </c>
      <c r="E471" s="1">
        <v>8086</v>
      </c>
      <c r="F471" s="1">
        <v>71783316</v>
      </c>
      <c r="G471" s="1">
        <v>2252.86</v>
      </c>
      <c r="H471" s="3">
        <f>IF(ISERR(LN(Table13[[#This Row],[Close]]/E470)),"-",LN(Table13[[#This Row],[Close]]/E470))</f>
        <v>-1.1527416581850247E-2</v>
      </c>
    </row>
    <row r="472" spans="1:8" x14ac:dyDescent="0.3">
      <c r="A472" s="2">
        <v>43801</v>
      </c>
      <c r="B472" s="1">
        <v>8070.7</v>
      </c>
      <c r="C472" s="1">
        <v>8087.35</v>
      </c>
      <c r="D472" s="1">
        <v>7995.15</v>
      </c>
      <c r="E472" s="1">
        <v>8012.75</v>
      </c>
      <c r="F472" s="1">
        <v>66566458</v>
      </c>
      <c r="G472" s="1">
        <v>2461.7199999999998</v>
      </c>
      <c r="H472" s="3">
        <f>IF(ISERR(LN(Table13[[#This Row],[Close]]/E471)),"-",LN(Table13[[#This Row],[Close]]/E471))</f>
        <v>-9.1001482104895691E-3</v>
      </c>
    </row>
    <row r="473" spans="1:8" x14ac:dyDescent="0.3">
      <c r="A473" s="2">
        <v>43802</v>
      </c>
      <c r="B473" s="1">
        <v>8021.65</v>
      </c>
      <c r="C473" s="1">
        <v>8055.25</v>
      </c>
      <c r="D473" s="1">
        <v>7931.75</v>
      </c>
      <c r="E473" s="1">
        <v>7964.25</v>
      </c>
      <c r="F473" s="1">
        <v>51977605</v>
      </c>
      <c r="G473" s="1">
        <v>2313.92</v>
      </c>
      <c r="H473" s="3">
        <f>IF(ISERR(LN(Table13[[#This Row],[Close]]/E472)),"-",LN(Table13[[#This Row],[Close]]/E472))</f>
        <v>-6.0712460381619647E-3</v>
      </c>
    </row>
    <row r="474" spans="1:8" x14ac:dyDescent="0.3">
      <c r="A474" s="2">
        <v>43803</v>
      </c>
      <c r="B474" s="1">
        <v>7946.65</v>
      </c>
      <c r="C474" s="1">
        <v>8043.9</v>
      </c>
      <c r="D474" s="1">
        <v>7916.95</v>
      </c>
      <c r="E474" s="1">
        <v>7996.55</v>
      </c>
      <c r="F474" s="1">
        <v>107569542</v>
      </c>
      <c r="G474" s="1">
        <v>3002.72</v>
      </c>
      <c r="H474" s="3">
        <f>IF(ISERR(LN(Table13[[#This Row],[Close]]/E473)),"-",LN(Table13[[#This Row],[Close]]/E473))</f>
        <v>4.047421694884268E-3</v>
      </c>
    </row>
    <row r="475" spans="1:8" x14ac:dyDescent="0.3">
      <c r="A475" s="2">
        <v>43804</v>
      </c>
      <c r="B475" s="1">
        <v>8015.3</v>
      </c>
      <c r="C475" s="1">
        <v>8045.5</v>
      </c>
      <c r="D475" s="1">
        <v>7928.15</v>
      </c>
      <c r="E475" s="1">
        <v>7941.8</v>
      </c>
      <c r="F475" s="1">
        <v>58799891</v>
      </c>
      <c r="G475" s="1">
        <v>2151.7800000000002</v>
      </c>
      <c r="H475" s="3">
        <f>IF(ISERR(LN(Table13[[#This Row],[Close]]/E474)),"-",LN(Table13[[#This Row],[Close]]/E474))</f>
        <v>-6.8702488464974934E-3</v>
      </c>
    </row>
    <row r="476" spans="1:8" x14ac:dyDescent="0.3">
      <c r="A476" s="2">
        <v>43805</v>
      </c>
      <c r="B476" s="1">
        <v>7964.2</v>
      </c>
      <c r="C476" s="1">
        <v>7971.8</v>
      </c>
      <c r="D476" s="1">
        <v>7781.05</v>
      </c>
      <c r="E476" s="1">
        <v>7806.6</v>
      </c>
      <c r="F476" s="1">
        <v>67759510</v>
      </c>
      <c r="G476" s="1">
        <v>2297.1799999999998</v>
      </c>
      <c r="H476" s="3">
        <f>IF(ISERR(LN(Table13[[#This Row],[Close]]/E475)),"-",LN(Table13[[#This Row],[Close]]/E475))</f>
        <v>-1.71704200629662E-2</v>
      </c>
    </row>
    <row r="477" spans="1:8" x14ac:dyDescent="0.3">
      <c r="A477" s="2">
        <v>43808</v>
      </c>
      <c r="B477" s="1">
        <v>7853.75</v>
      </c>
      <c r="C477" s="1">
        <v>7950.55</v>
      </c>
      <c r="D477" s="1">
        <v>7826.3</v>
      </c>
      <c r="E477" s="1">
        <v>7863.3</v>
      </c>
      <c r="F477" s="1">
        <v>67176008</v>
      </c>
      <c r="G477" s="1">
        <v>2590.09</v>
      </c>
      <c r="H477" s="3">
        <f>IF(ISERR(LN(Table13[[#This Row],[Close]]/E476)),"-",LN(Table13[[#This Row],[Close]]/E476))</f>
        <v>7.2368359027830441E-3</v>
      </c>
    </row>
    <row r="478" spans="1:8" x14ac:dyDescent="0.3">
      <c r="A478" s="2">
        <v>43809</v>
      </c>
      <c r="B478" s="1">
        <v>7888.7</v>
      </c>
      <c r="C478" s="1">
        <v>7902.8</v>
      </c>
      <c r="D478" s="1">
        <v>7778.5</v>
      </c>
      <c r="E478" s="1">
        <v>7801.35</v>
      </c>
      <c r="F478" s="1">
        <v>52183026</v>
      </c>
      <c r="G478" s="1">
        <v>1940.18</v>
      </c>
      <c r="H478" s="3">
        <f>IF(ISERR(LN(Table13[[#This Row],[Close]]/E477)),"-",LN(Table13[[#This Row],[Close]]/E477))</f>
        <v>-7.9095700155909585E-3</v>
      </c>
    </row>
    <row r="479" spans="1:8" x14ac:dyDescent="0.3">
      <c r="A479" s="2">
        <v>43810</v>
      </c>
      <c r="B479" s="1">
        <v>7823.3</v>
      </c>
      <c r="C479" s="1">
        <v>7846.65</v>
      </c>
      <c r="D479" s="1">
        <v>7773.6</v>
      </c>
      <c r="E479" s="1">
        <v>7838.4</v>
      </c>
      <c r="F479" s="1">
        <v>49071137</v>
      </c>
      <c r="G479" s="1">
        <v>1905.05</v>
      </c>
      <c r="H479" s="3">
        <f>IF(ISERR(LN(Table13[[#This Row],[Close]]/E478)),"-",LN(Table13[[#This Row],[Close]]/E478))</f>
        <v>4.7379362596328299E-3</v>
      </c>
    </row>
    <row r="480" spans="1:8" x14ac:dyDescent="0.3">
      <c r="A480" s="2">
        <v>43811</v>
      </c>
      <c r="B480" s="1">
        <v>7878.4</v>
      </c>
      <c r="C480" s="1">
        <v>7967.25</v>
      </c>
      <c r="D480" s="1">
        <v>7866.05</v>
      </c>
      <c r="E480" s="1">
        <v>7941.7</v>
      </c>
      <c r="F480" s="1">
        <v>97282299</v>
      </c>
      <c r="G480" s="1">
        <v>2924.98</v>
      </c>
      <c r="H480" s="3">
        <f>IF(ISERR(LN(Table13[[#This Row],[Close]]/E479)),"-",LN(Table13[[#This Row],[Close]]/E479))</f>
        <v>1.3092626232947673E-2</v>
      </c>
    </row>
    <row r="481" spans="1:8" x14ac:dyDescent="0.3">
      <c r="A481" s="2">
        <v>43812</v>
      </c>
      <c r="B481" s="1">
        <v>7989.55</v>
      </c>
      <c r="C481" s="1">
        <v>8090.75</v>
      </c>
      <c r="D481" s="1">
        <v>7986.65</v>
      </c>
      <c r="E481" s="1">
        <v>8069.7</v>
      </c>
      <c r="F481" s="1">
        <v>154790506</v>
      </c>
      <c r="G481" s="1">
        <v>4263.1499999999996</v>
      </c>
      <c r="H481" s="3">
        <f>IF(ISERR(LN(Table13[[#This Row],[Close]]/E480)),"-",LN(Table13[[#This Row],[Close]]/E480))</f>
        <v>1.5988948734549834E-2</v>
      </c>
    </row>
    <row r="482" spans="1:8" x14ac:dyDescent="0.3">
      <c r="A482" s="2">
        <v>43815</v>
      </c>
      <c r="B482" s="1">
        <v>8087.75</v>
      </c>
      <c r="C482" s="1">
        <v>8109.05</v>
      </c>
      <c r="D482" s="1">
        <v>7981.95</v>
      </c>
      <c r="E482" s="1">
        <v>7990.8</v>
      </c>
      <c r="F482" s="1">
        <v>57313544</v>
      </c>
      <c r="G482" s="1">
        <v>2077.41</v>
      </c>
      <c r="H482" s="3">
        <f>IF(ISERR(LN(Table13[[#This Row],[Close]]/E481)),"-",LN(Table13[[#This Row],[Close]]/E481))</f>
        <v>-9.8254269472307712E-3</v>
      </c>
    </row>
    <row r="483" spans="1:8" x14ac:dyDescent="0.3">
      <c r="A483" s="2">
        <v>43816</v>
      </c>
      <c r="B483" s="1">
        <v>8028.1</v>
      </c>
      <c r="C483" s="1">
        <v>8068.1</v>
      </c>
      <c r="D483" s="1">
        <v>8013.85</v>
      </c>
      <c r="E483" s="1">
        <v>8039.9</v>
      </c>
      <c r="F483" s="1">
        <v>68358483</v>
      </c>
      <c r="G483" s="1">
        <v>2669.6</v>
      </c>
      <c r="H483" s="3">
        <f>IF(ISERR(LN(Table13[[#This Row],[Close]]/E482)),"-",LN(Table13[[#This Row],[Close]]/E482))</f>
        <v>6.1257653801394633E-3</v>
      </c>
    </row>
    <row r="484" spans="1:8" x14ac:dyDescent="0.3">
      <c r="A484" s="2">
        <v>43817</v>
      </c>
      <c r="B484" s="1">
        <v>8061</v>
      </c>
      <c r="C484" s="1">
        <v>8111.95</v>
      </c>
      <c r="D484" s="1">
        <v>8039.25</v>
      </c>
      <c r="E484" s="1">
        <v>8082.35</v>
      </c>
      <c r="F484" s="1">
        <v>109141213</v>
      </c>
      <c r="G484" s="1">
        <v>3444.96</v>
      </c>
      <c r="H484" s="3">
        <f>IF(ISERR(LN(Table13[[#This Row],[Close]]/E483)),"-",LN(Table13[[#This Row],[Close]]/E483))</f>
        <v>5.2660265283682442E-3</v>
      </c>
    </row>
    <row r="485" spans="1:8" x14ac:dyDescent="0.3">
      <c r="A485" s="2">
        <v>43818</v>
      </c>
      <c r="B485" s="1">
        <v>8082.2</v>
      </c>
      <c r="C485" s="1">
        <v>8183.55</v>
      </c>
      <c r="D485" s="1">
        <v>8058.4</v>
      </c>
      <c r="E485" s="1">
        <v>8165.5</v>
      </c>
      <c r="F485" s="1">
        <v>104431725</v>
      </c>
      <c r="G485" s="1">
        <v>3913.16</v>
      </c>
      <c r="H485" s="3">
        <f>IF(ISERR(LN(Table13[[#This Row],[Close]]/E484)),"-",LN(Table13[[#This Row],[Close]]/E484))</f>
        <v>1.0235289703713226E-2</v>
      </c>
    </row>
    <row r="486" spans="1:8" x14ac:dyDescent="0.3">
      <c r="A486" s="2">
        <v>43819</v>
      </c>
      <c r="B486" s="1">
        <v>8169.9</v>
      </c>
      <c r="C486" s="1">
        <v>8219.6</v>
      </c>
      <c r="D486" s="1">
        <v>8121.2</v>
      </c>
      <c r="E486" s="1">
        <v>8133.55</v>
      </c>
      <c r="F486" s="1">
        <v>90494617</v>
      </c>
      <c r="G486" s="1">
        <v>2982.19</v>
      </c>
      <c r="H486" s="3">
        <f>IF(ISERR(LN(Table13[[#This Row],[Close]]/E485)),"-",LN(Table13[[#This Row],[Close]]/E485))</f>
        <v>-3.9204789141730799E-3</v>
      </c>
    </row>
    <row r="487" spans="1:8" x14ac:dyDescent="0.3">
      <c r="A487" s="2">
        <v>43822</v>
      </c>
      <c r="B487" s="1">
        <v>8137.85</v>
      </c>
      <c r="C487" s="1">
        <v>8212.4500000000007</v>
      </c>
      <c r="D487" s="1">
        <v>8120.75</v>
      </c>
      <c r="E487" s="1">
        <v>8180.5</v>
      </c>
      <c r="F487" s="1">
        <v>60822725</v>
      </c>
      <c r="G487" s="1">
        <v>2452.17</v>
      </c>
      <c r="H487" s="3">
        <f>IF(ISERR(LN(Table13[[#This Row],[Close]]/E486)),"-",LN(Table13[[#This Row],[Close]]/E486))</f>
        <v>5.7557908205065076E-3</v>
      </c>
    </row>
    <row r="488" spans="1:8" x14ac:dyDescent="0.3">
      <c r="A488" s="2">
        <v>43823</v>
      </c>
      <c r="B488" s="1">
        <v>8206.1</v>
      </c>
      <c r="C488" s="1">
        <v>8228.4500000000007</v>
      </c>
      <c r="D488" s="1">
        <v>8142.6</v>
      </c>
      <c r="E488" s="1">
        <v>8152.6</v>
      </c>
      <c r="F488" s="1">
        <v>45268784</v>
      </c>
      <c r="G488" s="1">
        <v>2139.5700000000002</v>
      </c>
      <c r="H488" s="3">
        <f>IF(ISERR(LN(Table13[[#This Row],[Close]]/E487)),"-",LN(Table13[[#This Row],[Close]]/E487))</f>
        <v>-3.4163786588663624E-3</v>
      </c>
    </row>
    <row r="489" spans="1:8" x14ac:dyDescent="0.3">
      <c r="A489" s="2">
        <v>43825</v>
      </c>
      <c r="B489" s="1">
        <v>8166.35</v>
      </c>
      <c r="C489" s="1">
        <v>8176.3</v>
      </c>
      <c r="D489" s="1">
        <v>8120.45</v>
      </c>
      <c r="E489" s="1">
        <v>8129.65</v>
      </c>
      <c r="F489" s="1">
        <v>46004970</v>
      </c>
      <c r="G489" s="1">
        <v>1872.94</v>
      </c>
      <c r="H489" s="3">
        <f>IF(ISERR(LN(Table13[[#This Row],[Close]]/E488)),"-",LN(Table13[[#This Row],[Close]]/E488))</f>
        <v>-2.8190225796093839E-3</v>
      </c>
    </row>
    <row r="490" spans="1:8" x14ac:dyDescent="0.3">
      <c r="A490" s="2">
        <v>43826</v>
      </c>
      <c r="B490" s="1">
        <v>8155.4</v>
      </c>
      <c r="C490" s="1">
        <v>8226.25</v>
      </c>
      <c r="D490" s="1">
        <v>8145.4</v>
      </c>
      <c r="E490" s="1">
        <v>8205.9</v>
      </c>
      <c r="F490" s="1">
        <v>42217109</v>
      </c>
      <c r="G490" s="1">
        <v>1760.56</v>
      </c>
      <c r="H490" s="3">
        <f>IF(ISERR(LN(Table13[[#This Row],[Close]]/E489)),"-",LN(Table13[[#This Row],[Close]]/E489))</f>
        <v>9.3355355380076496E-3</v>
      </c>
    </row>
    <row r="491" spans="1:8" x14ac:dyDescent="0.3">
      <c r="A491" s="2">
        <v>43829</v>
      </c>
      <c r="B491" s="1">
        <v>8232.0499999999993</v>
      </c>
      <c r="C491" s="1">
        <v>8337.9</v>
      </c>
      <c r="D491" s="1">
        <v>8218.7999999999993</v>
      </c>
      <c r="E491" s="1">
        <v>8325.4</v>
      </c>
      <c r="F491" s="1">
        <v>76938201</v>
      </c>
      <c r="G491" s="1">
        <v>2574.96</v>
      </c>
      <c r="H491" s="3">
        <f>IF(ISERR(LN(Table13[[#This Row],[Close]]/E490)),"-",LN(Table13[[#This Row],[Close]]/E490))</f>
        <v>1.4457675019758797E-2</v>
      </c>
    </row>
    <row r="492" spans="1:8" x14ac:dyDescent="0.3">
      <c r="A492" s="2">
        <v>43830</v>
      </c>
      <c r="B492" s="1">
        <v>8326.4500000000007</v>
      </c>
      <c r="C492" s="1">
        <v>8327.6</v>
      </c>
      <c r="D492" s="1">
        <v>8236.85</v>
      </c>
      <c r="E492" s="1">
        <v>8248.2999999999993</v>
      </c>
      <c r="F492" s="1">
        <v>82304377</v>
      </c>
      <c r="G492" s="1">
        <v>2511.15</v>
      </c>
      <c r="H492" s="3">
        <f>IF(ISERR(LN(Table13[[#This Row],[Close]]/E491)),"-",LN(Table13[[#This Row],[Close]]/E491))</f>
        <v>-9.3039642531598174E-3</v>
      </c>
    </row>
    <row r="493" spans="1:8" x14ac:dyDescent="0.3">
      <c r="A493" s="2">
        <v>43831</v>
      </c>
      <c r="B493" s="1">
        <v>8262.5</v>
      </c>
      <c r="C493" s="1">
        <v>8276.7999999999993</v>
      </c>
      <c r="D493" s="1">
        <v>8200.25</v>
      </c>
      <c r="E493" s="1">
        <v>8210.1</v>
      </c>
      <c r="F493" s="1">
        <v>44710008</v>
      </c>
      <c r="G493" s="1">
        <v>1802.03</v>
      </c>
      <c r="H493" s="3">
        <f>IF(ISERR(LN(Table13[[#This Row],[Close]]/E492)),"-",LN(Table13[[#This Row],[Close]]/E492))</f>
        <v>-4.6420148490013335E-3</v>
      </c>
    </row>
    <row r="494" spans="1:8" x14ac:dyDescent="0.3">
      <c r="A494" s="2">
        <v>43832</v>
      </c>
      <c r="B494" s="1">
        <v>8226.6</v>
      </c>
      <c r="C494" s="1">
        <v>8275.0499999999993</v>
      </c>
      <c r="D494" s="1">
        <v>8206.85</v>
      </c>
      <c r="E494" s="1">
        <v>8267.4500000000007</v>
      </c>
      <c r="F494" s="1">
        <v>95024515</v>
      </c>
      <c r="G494" s="1">
        <v>2981.74</v>
      </c>
      <c r="H494" s="3">
        <f>IF(ISERR(LN(Table13[[#This Row],[Close]]/E493)),"-",LN(Table13[[#This Row],[Close]]/E493))</f>
        <v>6.9610144199572684E-3</v>
      </c>
    </row>
    <row r="495" spans="1:8" x14ac:dyDescent="0.3">
      <c r="A495" s="2">
        <v>43833</v>
      </c>
      <c r="B495" s="1">
        <v>8261.5</v>
      </c>
      <c r="C495" s="1">
        <v>8261.65</v>
      </c>
      <c r="D495" s="1">
        <v>8136.8</v>
      </c>
      <c r="E495" s="1">
        <v>8168.15</v>
      </c>
      <c r="F495" s="1">
        <v>76927732</v>
      </c>
      <c r="G495" s="1">
        <v>2478.7600000000002</v>
      </c>
      <c r="H495" s="3">
        <f>IF(ISERR(LN(Table13[[#This Row],[Close]]/E494)),"-",LN(Table13[[#This Row],[Close]]/E494))</f>
        <v>-1.2083673035661617E-2</v>
      </c>
    </row>
    <row r="496" spans="1:8" x14ac:dyDescent="0.3">
      <c r="A496" s="2">
        <v>43836</v>
      </c>
      <c r="B496" s="1">
        <v>8132.65</v>
      </c>
      <c r="C496" s="1">
        <v>8134.5</v>
      </c>
      <c r="D496" s="1">
        <v>7967.2</v>
      </c>
      <c r="E496" s="1">
        <v>7978.75</v>
      </c>
      <c r="F496" s="1">
        <v>62846094</v>
      </c>
      <c r="G496" s="1">
        <v>2285.56</v>
      </c>
      <c r="H496" s="3">
        <f>IF(ISERR(LN(Table13[[#This Row],[Close]]/E495)),"-",LN(Table13[[#This Row],[Close]]/E495))</f>
        <v>-2.3460687454289551E-2</v>
      </c>
    </row>
    <row r="497" spans="1:8" x14ac:dyDescent="0.3">
      <c r="A497" s="2">
        <v>43837</v>
      </c>
      <c r="B497" s="1">
        <v>8029.9</v>
      </c>
      <c r="C497" s="1">
        <v>8097.7</v>
      </c>
      <c r="D497" s="1">
        <v>7961.2</v>
      </c>
      <c r="E497" s="1">
        <v>8002.5</v>
      </c>
      <c r="F497" s="1">
        <v>69137157</v>
      </c>
      <c r="G497" s="1">
        <v>2270.25</v>
      </c>
      <c r="H497" s="3">
        <f>IF(ISERR(LN(Table13[[#This Row],[Close]]/E496)),"-",LN(Table13[[#This Row],[Close]]/E496))</f>
        <v>2.972235273751091E-3</v>
      </c>
    </row>
    <row r="498" spans="1:8" x14ac:dyDescent="0.3">
      <c r="A498" s="2">
        <v>43838</v>
      </c>
      <c r="B498" s="1">
        <v>7921.65</v>
      </c>
      <c r="C498" s="1">
        <v>8002.9</v>
      </c>
      <c r="D498" s="1">
        <v>7900.8</v>
      </c>
      <c r="E498" s="1">
        <v>7942.75</v>
      </c>
      <c r="F498" s="1">
        <v>48307772</v>
      </c>
      <c r="G498" s="1">
        <v>2300.37</v>
      </c>
      <c r="H498" s="3">
        <f>IF(ISERR(LN(Table13[[#This Row],[Close]]/E497)),"-",LN(Table13[[#This Row],[Close]]/E497))</f>
        <v>-7.4944299602709335E-3</v>
      </c>
    </row>
    <row r="499" spans="1:8" x14ac:dyDescent="0.3">
      <c r="A499" s="2">
        <v>43839</v>
      </c>
      <c r="B499" s="1">
        <v>8035.45</v>
      </c>
      <c r="C499" s="1">
        <v>8165.9</v>
      </c>
      <c r="D499" s="1">
        <v>8022.35</v>
      </c>
      <c r="E499" s="1">
        <v>8155.25</v>
      </c>
      <c r="F499" s="1">
        <v>83425221</v>
      </c>
      <c r="G499" s="1">
        <v>3084.85</v>
      </c>
      <c r="H499" s="3">
        <f>IF(ISERR(LN(Table13[[#This Row],[Close]]/E498)),"-",LN(Table13[[#This Row],[Close]]/E498))</f>
        <v>2.6402328740720026E-2</v>
      </c>
    </row>
    <row r="500" spans="1:8" x14ac:dyDescent="0.3">
      <c r="A500" s="2">
        <v>43840</v>
      </c>
      <c r="B500" s="1">
        <v>8177.55</v>
      </c>
      <c r="C500" s="1">
        <v>8246.7000000000007</v>
      </c>
      <c r="D500" s="1">
        <v>8147.65</v>
      </c>
      <c r="E500" s="1">
        <v>8225.5</v>
      </c>
      <c r="F500" s="1">
        <v>97824275</v>
      </c>
      <c r="G500" s="1">
        <v>3224.08</v>
      </c>
      <c r="H500" s="3">
        <f>IF(ISERR(LN(Table13[[#This Row],[Close]]/E499)),"-",LN(Table13[[#This Row],[Close]]/E499))</f>
        <v>8.5771934350079571E-3</v>
      </c>
    </row>
    <row r="501" spans="1:8" x14ac:dyDescent="0.3">
      <c r="A501" s="2">
        <v>43843</v>
      </c>
      <c r="B501" s="1">
        <v>8244.25</v>
      </c>
      <c r="C501" s="1">
        <v>8262.2999999999993</v>
      </c>
      <c r="D501" s="1">
        <v>8192.0499999999993</v>
      </c>
      <c r="E501" s="1">
        <v>8235.85</v>
      </c>
      <c r="F501" s="1">
        <v>66635460</v>
      </c>
      <c r="G501" s="1">
        <v>2193.7600000000002</v>
      </c>
      <c r="H501" s="3">
        <f>IF(ISERR(LN(Table13[[#This Row],[Close]]/E500)),"-",LN(Table13[[#This Row],[Close]]/E500))</f>
        <v>1.2574911977276634E-3</v>
      </c>
    </row>
    <row r="502" spans="1:8" x14ac:dyDescent="0.3">
      <c r="A502" s="2">
        <v>43844</v>
      </c>
      <c r="B502" s="1">
        <v>8234.2000000000007</v>
      </c>
      <c r="C502" s="1">
        <v>8297.7000000000007</v>
      </c>
      <c r="D502" s="1">
        <v>8216.5499999999993</v>
      </c>
      <c r="E502" s="1">
        <v>8289.2999999999993</v>
      </c>
      <c r="F502" s="1">
        <v>67598217</v>
      </c>
      <c r="G502" s="1">
        <v>2295.96</v>
      </c>
      <c r="H502" s="3">
        <f>IF(ISERR(LN(Table13[[#This Row],[Close]]/E501)),"-",LN(Table13[[#This Row],[Close]]/E501))</f>
        <v>6.4689502237249286E-3</v>
      </c>
    </row>
    <row r="503" spans="1:8" x14ac:dyDescent="0.3">
      <c r="A503" s="2">
        <v>43845</v>
      </c>
      <c r="B503" s="1">
        <v>8287.6</v>
      </c>
      <c r="C503" s="1">
        <v>8395.7000000000007</v>
      </c>
      <c r="D503" s="1">
        <v>8246.4</v>
      </c>
      <c r="E503" s="1">
        <v>8385.35</v>
      </c>
      <c r="F503" s="1">
        <v>80644300</v>
      </c>
      <c r="G503" s="1">
        <v>2747.66</v>
      </c>
      <c r="H503" s="3">
        <f>IF(ISERR(LN(Table13[[#This Row],[Close]]/E502)),"-",LN(Table13[[#This Row],[Close]]/E502))</f>
        <v>1.1520609109773618E-2</v>
      </c>
    </row>
    <row r="504" spans="1:8" x14ac:dyDescent="0.3">
      <c r="A504" s="2">
        <v>43846</v>
      </c>
      <c r="B504" s="1">
        <v>8385.2999999999993</v>
      </c>
      <c r="C504" s="1">
        <v>8414.35</v>
      </c>
      <c r="D504" s="1">
        <v>8373.65</v>
      </c>
      <c r="E504" s="1">
        <v>8395.9</v>
      </c>
      <c r="F504" s="1">
        <v>67729374</v>
      </c>
      <c r="G504" s="1">
        <v>2680.18</v>
      </c>
      <c r="H504" s="3">
        <f>IF(ISERR(LN(Table13[[#This Row],[Close]]/E503)),"-",LN(Table13[[#This Row],[Close]]/E503))</f>
        <v>1.2573558453526693E-3</v>
      </c>
    </row>
    <row r="505" spans="1:8" x14ac:dyDescent="0.3">
      <c r="A505" s="2">
        <v>43847</v>
      </c>
      <c r="B505" s="1">
        <v>8401.9500000000007</v>
      </c>
      <c r="C505" s="1">
        <v>8463.25</v>
      </c>
      <c r="D505" s="1">
        <v>8369.7000000000007</v>
      </c>
      <c r="E505" s="1">
        <v>8427.6</v>
      </c>
      <c r="F505" s="1">
        <v>50146035</v>
      </c>
      <c r="G505" s="1">
        <v>2362.35</v>
      </c>
      <c r="H505" s="3">
        <f>IF(ISERR(LN(Table13[[#This Row],[Close]]/E504)),"-",LN(Table13[[#This Row],[Close]]/E504))</f>
        <v>3.7685425169210864E-3</v>
      </c>
    </row>
    <row r="506" spans="1:8" x14ac:dyDescent="0.3">
      <c r="A506" s="2">
        <v>43850</v>
      </c>
      <c r="B506" s="1">
        <v>8436.9</v>
      </c>
      <c r="C506" s="1">
        <v>8459.4500000000007</v>
      </c>
      <c r="D506" s="1">
        <v>8343.4</v>
      </c>
      <c r="E506" s="1">
        <v>8352.7000000000007</v>
      </c>
      <c r="F506" s="1">
        <v>65281378</v>
      </c>
      <c r="G506" s="1">
        <v>1954.77</v>
      </c>
      <c r="H506" s="3">
        <f>IF(ISERR(LN(Table13[[#This Row],[Close]]/E505)),"-",LN(Table13[[#This Row],[Close]]/E505))</f>
        <v>-8.9271940820699648E-3</v>
      </c>
    </row>
    <row r="507" spans="1:8" x14ac:dyDescent="0.3">
      <c r="A507" s="2">
        <v>43851</v>
      </c>
      <c r="B507" s="1">
        <v>8321.25</v>
      </c>
      <c r="C507" s="1">
        <v>8325.7999999999993</v>
      </c>
      <c r="D507" s="1">
        <v>8229.2999999999993</v>
      </c>
      <c r="E507" s="1">
        <v>8245.9</v>
      </c>
      <c r="F507" s="1">
        <v>61056949</v>
      </c>
      <c r="G507" s="1">
        <v>1874.96</v>
      </c>
      <c r="H507" s="3">
        <f>IF(ISERR(LN(Table13[[#This Row],[Close]]/E506)),"-",LN(Table13[[#This Row],[Close]]/E506))</f>
        <v>-1.2868732769517019E-2</v>
      </c>
    </row>
    <row r="508" spans="1:8" x14ac:dyDescent="0.3">
      <c r="A508" s="2">
        <v>43852</v>
      </c>
      <c r="B508" s="1">
        <v>8278.5499999999993</v>
      </c>
      <c r="C508" s="1">
        <v>8294.0499999999993</v>
      </c>
      <c r="D508" s="1">
        <v>8147.15</v>
      </c>
      <c r="E508" s="1">
        <v>8169.15</v>
      </c>
      <c r="F508" s="1">
        <v>64701562</v>
      </c>
      <c r="G508" s="1">
        <v>2310.9499999999998</v>
      </c>
      <c r="H508" s="3">
        <f>IF(ISERR(LN(Table13[[#This Row],[Close]]/E507)),"-",LN(Table13[[#This Row],[Close]]/E507))</f>
        <v>-9.3512428274759394E-3</v>
      </c>
    </row>
    <row r="509" spans="1:8" x14ac:dyDescent="0.3">
      <c r="A509" s="2">
        <v>43853</v>
      </c>
      <c r="B509" s="1">
        <v>8176.75</v>
      </c>
      <c r="C509" s="1">
        <v>8251.85</v>
      </c>
      <c r="D509" s="1">
        <v>8145.8</v>
      </c>
      <c r="E509" s="1">
        <v>8241.75</v>
      </c>
      <c r="F509" s="1">
        <v>60518993</v>
      </c>
      <c r="G509" s="1">
        <v>2106.7399999999998</v>
      </c>
      <c r="H509" s="3">
        <f>IF(ISERR(LN(Table13[[#This Row],[Close]]/E508)),"-",LN(Table13[[#This Row],[Close]]/E508))</f>
        <v>8.8478357212308494E-3</v>
      </c>
    </row>
    <row r="510" spans="1:8" x14ac:dyDescent="0.3">
      <c r="A510" s="2">
        <v>43854</v>
      </c>
      <c r="B510" s="1">
        <v>8246.4500000000007</v>
      </c>
      <c r="C510" s="1">
        <v>8324.4</v>
      </c>
      <c r="D510" s="1">
        <v>8234.9500000000007</v>
      </c>
      <c r="E510" s="1">
        <v>8274.85</v>
      </c>
      <c r="F510" s="1">
        <v>54172677</v>
      </c>
      <c r="G510" s="1">
        <v>1971.44</v>
      </c>
      <c r="H510" s="3">
        <f>IF(ISERR(LN(Table13[[#This Row],[Close]]/E509)),"-",LN(Table13[[#This Row],[Close]]/E509))</f>
        <v>4.008094197608991E-3</v>
      </c>
    </row>
    <row r="511" spans="1:8" x14ac:dyDescent="0.3">
      <c r="A511" s="2">
        <v>43857</v>
      </c>
      <c r="B511" s="1">
        <v>8243.35</v>
      </c>
      <c r="C511" s="1">
        <v>8347.9</v>
      </c>
      <c r="D511" s="1">
        <v>8189</v>
      </c>
      <c r="E511" s="1">
        <v>8258.15</v>
      </c>
      <c r="F511" s="1">
        <v>57326339</v>
      </c>
      <c r="G511" s="1">
        <v>2155.35</v>
      </c>
      <c r="H511" s="3">
        <f>IF(ISERR(LN(Table13[[#This Row],[Close]]/E510)),"-",LN(Table13[[#This Row],[Close]]/E510))</f>
        <v>-2.0202027072759908E-3</v>
      </c>
    </row>
    <row r="512" spans="1:8" x14ac:dyDescent="0.3">
      <c r="A512" s="2">
        <v>43858</v>
      </c>
      <c r="B512" s="1">
        <v>8290.1</v>
      </c>
      <c r="C512" s="1">
        <v>8340.4500000000007</v>
      </c>
      <c r="D512" s="1">
        <v>8125.9</v>
      </c>
      <c r="E512" s="1">
        <v>8156.05</v>
      </c>
      <c r="F512" s="1">
        <v>75179867</v>
      </c>
      <c r="G512" s="1">
        <v>3085.74</v>
      </c>
      <c r="H512" s="3">
        <f>IF(ISERR(LN(Table13[[#This Row],[Close]]/E511)),"-",LN(Table13[[#This Row],[Close]]/E511))</f>
        <v>-1.2440608353815647E-2</v>
      </c>
    </row>
    <row r="513" spans="1:8" x14ac:dyDescent="0.3">
      <c r="A513" s="2">
        <v>43859</v>
      </c>
      <c r="B513" s="1">
        <v>8200.7000000000007</v>
      </c>
      <c r="C513" s="1">
        <v>8264.6</v>
      </c>
      <c r="D513" s="1">
        <v>8179.25</v>
      </c>
      <c r="E513" s="1">
        <v>8220.4</v>
      </c>
      <c r="F513" s="1">
        <v>81946729</v>
      </c>
      <c r="G513" s="1">
        <v>3139.91</v>
      </c>
      <c r="H513" s="3">
        <f>IF(ISERR(LN(Table13[[#This Row],[Close]]/E512)),"-",LN(Table13[[#This Row],[Close]]/E512))</f>
        <v>7.8588865351045603E-3</v>
      </c>
    </row>
    <row r="514" spans="1:8" x14ac:dyDescent="0.3">
      <c r="A514" s="2">
        <v>43860</v>
      </c>
      <c r="B514" s="1">
        <v>8239.65</v>
      </c>
      <c r="C514" s="1">
        <v>8267.5499999999993</v>
      </c>
      <c r="D514" s="1">
        <v>8148.2</v>
      </c>
      <c r="E514" s="1">
        <v>8181.45</v>
      </c>
      <c r="F514" s="1">
        <v>103601158</v>
      </c>
      <c r="G514" s="1">
        <v>3637.57</v>
      </c>
      <c r="H514" s="3">
        <f>IF(ISERR(LN(Table13[[#This Row],[Close]]/E513)),"-",LN(Table13[[#This Row],[Close]]/E513))</f>
        <v>-4.749473165263962E-3</v>
      </c>
    </row>
    <row r="515" spans="1:8" x14ac:dyDescent="0.3">
      <c r="A515" s="2">
        <v>43861</v>
      </c>
      <c r="B515" s="1">
        <v>8211.6</v>
      </c>
      <c r="C515" s="1">
        <v>8238.75</v>
      </c>
      <c r="D515" s="1">
        <v>8072.95</v>
      </c>
      <c r="E515" s="1">
        <v>8086.55</v>
      </c>
      <c r="F515" s="1">
        <v>125866539</v>
      </c>
      <c r="G515" s="1">
        <v>3541.64</v>
      </c>
      <c r="H515" s="3">
        <f>IF(ISERR(LN(Table13[[#This Row],[Close]]/E514)),"-",LN(Table13[[#This Row],[Close]]/E514))</f>
        <v>-1.1667208816036233E-2</v>
      </c>
    </row>
    <row r="516" spans="1:8" x14ac:dyDescent="0.3">
      <c r="A516" s="2">
        <v>43862</v>
      </c>
      <c r="B516" s="1">
        <v>8069.75</v>
      </c>
      <c r="C516" s="1">
        <v>8200.25</v>
      </c>
      <c r="D516" s="1">
        <v>7833.1</v>
      </c>
      <c r="E516" s="1">
        <v>7880.3</v>
      </c>
      <c r="F516" s="1">
        <v>82194325</v>
      </c>
      <c r="G516" s="1">
        <v>3033.9</v>
      </c>
      <c r="H516" s="3">
        <f>IF(ISERR(LN(Table13[[#This Row],[Close]]/E515)),"-",LN(Table13[[#This Row],[Close]]/E515))</f>
        <v>-2.5836213492234895E-2</v>
      </c>
    </row>
    <row r="517" spans="1:8" x14ac:dyDescent="0.3">
      <c r="A517" s="2">
        <v>43864</v>
      </c>
      <c r="B517" s="1">
        <v>7826</v>
      </c>
      <c r="C517" s="1">
        <v>8016.8</v>
      </c>
      <c r="D517" s="1">
        <v>7816.35</v>
      </c>
      <c r="E517" s="1">
        <v>7988.35</v>
      </c>
      <c r="F517" s="1">
        <v>124213082</v>
      </c>
      <c r="G517" s="1">
        <v>3727.79</v>
      </c>
      <c r="H517" s="3">
        <f>IF(ISERR(LN(Table13[[#This Row],[Close]]/E516)),"-",LN(Table13[[#This Row],[Close]]/E516))</f>
        <v>1.3618256106180535E-2</v>
      </c>
    </row>
    <row r="518" spans="1:8" x14ac:dyDescent="0.3">
      <c r="A518" s="2">
        <v>43865</v>
      </c>
      <c r="B518" s="1">
        <v>8026.6</v>
      </c>
      <c r="C518" s="1">
        <v>8142.1</v>
      </c>
      <c r="D518" s="1">
        <v>7997.85</v>
      </c>
      <c r="E518" s="1">
        <v>8100.8</v>
      </c>
      <c r="F518" s="1">
        <v>101430536</v>
      </c>
      <c r="G518" s="1">
        <v>3576.02</v>
      </c>
      <c r="H518" s="3">
        <f>IF(ISERR(LN(Table13[[#This Row],[Close]]/E517)),"-",LN(Table13[[#This Row],[Close]]/E517))</f>
        <v>1.3978591916234189E-2</v>
      </c>
    </row>
    <row r="519" spans="1:8" x14ac:dyDescent="0.3">
      <c r="A519" s="2">
        <v>43866</v>
      </c>
      <c r="B519" s="1">
        <v>8138.3</v>
      </c>
      <c r="C519" s="1">
        <v>8212.2000000000007</v>
      </c>
      <c r="D519" s="1">
        <v>8064.7</v>
      </c>
      <c r="E519" s="1">
        <v>8131.7</v>
      </c>
      <c r="F519" s="1">
        <v>165901552</v>
      </c>
      <c r="G519" s="1">
        <v>4625.28</v>
      </c>
      <c r="H519" s="3">
        <f>IF(ISERR(LN(Table13[[#This Row],[Close]]/E518)),"-",LN(Table13[[#This Row],[Close]]/E518))</f>
        <v>3.8071815584373712E-3</v>
      </c>
    </row>
    <row r="520" spans="1:8" x14ac:dyDescent="0.3">
      <c r="A520" s="2">
        <v>43867</v>
      </c>
      <c r="B520" s="1">
        <v>8158.8</v>
      </c>
      <c r="C520" s="1">
        <v>8189.2</v>
      </c>
      <c r="D520" s="1">
        <v>8092.55</v>
      </c>
      <c r="E520" s="1">
        <v>8142.15</v>
      </c>
      <c r="F520" s="1">
        <v>113488793</v>
      </c>
      <c r="G520" s="1">
        <v>3996.29</v>
      </c>
      <c r="H520" s="3">
        <f>IF(ISERR(LN(Table13[[#This Row],[Close]]/E519)),"-",LN(Table13[[#This Row],[Close]]/E519))</f>
        <v>1.2842691110347036E-3</v>
      </c>
    </row>
    <row r="521" spans="1:8" x14ac:dyDescent="0.3">
      <c r="A521" s="2">
        <v>43868</v>
      </c>
      <c r="B521" s="1">
        <v>8172.35</v>
      </c>
      <c r="C521" s="1">
        <v>8173.6</v>
      </c>
      <c r="D521" s="1">
        <v>8042.2</v>
      </c>
      <c r="E521" s="1">
        <v>8064.6</v>
      </c>
      <c r="F521" s="1">
        <v>96990047</v>
      </c>
      <c r="G521" s="1">
        <v>3339.38</v>
      </c>
      <c r="H521" s="3">
        <f>IF(ISERR(LN(Table13[[#This Row],[Close]]/E520)),"-",LN(Table13[[#This Row],[Close]]/E520))</f>
        <v>-9.570159579959131E-3</v>
      </c>
    </row>
    <row r="522" spans="1:8" x14ac:dyDescent="0.3">
      <c r="A522" s="2">
        <v>43871</v>
      </c>
      <c r="B522" s="1">
        <v>8065.4</v>
      </c>
      <c r="C522" s="1">
        <v>8067.35</v>
      </c>
      <c r="D522" s="1">
        <v>7820.3</v>
      </c>
      <c r="E522" s="1">
        <v>7860.55</v>
      </c>
      <c r="F522" s="1">
        <v>120638033</v>
      </c>
      <c r="G522" s="1">
        <v>3697.57</v>
      </c>
      <c r="H522" s="3">
        <f>IF(ISERR(LN(Table13[[#This Row],[Close]]/E521)),"-",LN(Table13[[#This Row],[Close]]/E521))</f>
        <v>-2.562753477530301E-2</v>
      </c>
    </row>
    <row r="523" spans="1:8" x14ac:dyDescent="0.3">
      <c r="A523" s="2">
        <v>43872</v>
      </c>
      <c r="B523" s="1">
        <v>7923</v>
      </c>
      <c r="C523" s="1">
        <v>7969.3</v>
      </c>
      <c r="D523" s="1">
        <v>7881.35</v>
      </c>
      <c r="E523" s="1">
        <v>7892.4</v>
      </c>
      <c r="F523" s="1">
        <v>84781272</v>
      </c>
      <c r="G523" s="1">
        <v>2719.71</v>
      </c>
      <c r="H523" s="3">
        <f>IF(ISERR(LN(Table13[[#This Row],[Close]]/E522)),"-",LN(Table13[[#This Row],[Close]]/E522))</f>
        <v>4.0436925654509384E-3</v>
      </c>
    </row>
    <row r="524" spans="1:8" x14ac:dyDescent="0.3">
      <c r="A524" s="2">
        <v>43873</v>
      </c>
      <c r="B524" s="1">
        <v>7932.3</v>
      </c>
      <c r="C524" s="1">
        <v>7961.1</v>
      </c>
      <c r="D524" s="1">
        <v>7905.75</v>
      </c>
      <c r="E524" s="1">
        <v>7933.8</v>
      </c>
      <c r="F524" s="1">
        <v>71096518</v>
      </c>
      <c r="G524" s="1">
        <v>2295.0500000000002</v>
      </c>
      <c r="H524" s="3">
        <f>IF(ISERR(LN(Table13[[#This Row],[Close]]/E523)),"-",LN(Table13[[#This Row],[Close]]/E523))</f>
        <v>5.231842695526576E-3</v>
      </c>
    </row>
    <row r="525" spans="1:8" x14ac:dyDescent="0.3">
      <c r="A525" s="2">
        <v>43874</v>
      </c>
      <c r="B525" s="1">
        <v>7930.25</v>
      </c>
      <c r="C525" s="1">
        <v>7933.4</v>
      </c>
      <c r="D525" s="1">
        <v>7873.75</v>
      </c>
      <c r="E525" s="1">
        <v>7914.9</v>
      </c>
      <c r="F525" s="1">
        <v>87754381</v>
      </c>
      <c r="G525" s="1">
        <v>2215.19</v>
      </c>
      <c r="H525" s="3">
        <f>IF(ISERR(LN(Table13[[#This Row],[Close]]/E524)),"-",LN(Table13[[#This Row],[Close]]/E524))</f>
        <v>-2.3850547943194563E-3</v>
      </c>
    </row>
    <row r="526" spans="1:8" x14ac:dyDescent="0.3">
      <c r="A526" s="2">
        <v>43875</v>
      </c>
      <c r="B526" s="1">
        <v>7933.6</v>
      </c>
      <c r="C526" s="1">
        <v>7977.15</v>
      </c>
      <c r="D526" s="1">
        <v>7807.3</v>
      </c>
      <c r="E526" s="1">
        <v>7822.2</v>
      </c>
      <c r="F526" s="1">
        <v>95722834</v>
      </c>
      <c r="G526" s="1">
        <v>2873.26</v>
      </c>
      <c r="H526" s="3">
        <f>IF(ISERR(LN(Table13[[#This Row],[Close]]/E525)),"-",LN(Table13[[#This Row],[Close]]/E525))</f>
        <v>-1.1781214099724609E-2</v>
      </c>
    </row>
    <row r="527" spans="1:8" x14ac:dyDescent="0.3">
      <c r="A527" s="2">
        <v>43878</v>
      </c>
      <c r="B527" s="1">
        <v>7833.15</v>
      </c>
      <c r="C527" s="1">
        <v>7833.6</v>
      </c>
      <c r="D527" s="1">
        <v>7742.45</v>
      </c>
      <c r="E527" s="1">
        <v>7770.5</v>
      </c>
      <c r="F527" s="1">
        <v>67993839</v>
      </c>
      <c r="G527" s="1">
        <v>1986.48</v>
      </c>
      <c r="H527" s="3">
        <f>IF(ISERR(LN(Table13[[#This Row],[Close]]/E526)),"-",LN(Table13[[#This Row],[Close]]/E526))</f>
        <v>-6.6313325411213927E-3</v>
      </c>
    </row>
    <row r="528" spans="1:8" x14ac:dyDescent="0.3">
      <c r="A528" s="2">
        <v>43879</v>
      </c>
      <c r="B528" s="1">
        <v>7758</v>
      </c>
      <c r="C528" s="1">
        <v>7758</v>
      </c>
      <c r="D528" s="1">
        <v>7620.5</v>
      </c>
      <c r="E528" s="1">
        <v>7692.3</v>
      </c>
      <c r="F528" s="1">
        <v>94588508</v>
      </c>
      <c r="G528" s="1">
        <v>2802.13</v>
      </c>
      <c r="H528" s="3">
        <f>IF(ISERR(LN(Table13[[#This Row],[Close]]/E527)),"-",LN(Table13[[#This Row],[Close]]/E527))</f>
        <v>-1.0114683847474932E-2</v>
      </c>
    </row>
    <row r="529" spans="1:8" x14ac:dyDescent="0.3">
      <c r="A529" s="2">
        <v>43880</v>
      </c>
      <c r="B529" s="1">
        <v>7754.35</v>
      </c>
      <c r="C529" s="1">
        <v>7769.4</v>
      </c>
      <c r="D529" s="1">
        <v>7606.25</v>
      </c>
      <c r="E529" s="1">
        <v>7687.35</v>
      </c>
      <c r="F529" s="1">
        <v>115975048</v>
      </c>
      <c r="G529" s="1">
        <v>3041.95</v>
      </c>
      <c r="H529" s="3">
        <f>IF(ISERR(LN(Table13[[#This Row],[Close]]/E528)),"-",LN(Table13[[#This Row],[Close]]/E528))</f>
        <v>-6.4370777890564255E-4</v>
      </c>
    </row>
    <row r="530" spans="1:8" x14ac:dyDescent="0.3">
      <c r="A530" s="2">
        <v>43881</v>
      </c>
      <c r="B530" s="1">
        <v>7687.5</v>
      </c>
      <c r="C530" s="1">
        <v>7756.35</v>
      </c>
      <c r="D530" s="1">
        <v>7667.85</v>
      </c>
      <c r="E530" s="1">
        <v>7697.9</v>
      </c>
      <c r="F530" s="1">
        <v>104257555</v>
      </c>
      <c r="G530" s="1">
        <v>2623.54</v>
      </c>
      <c r="H530" s="3">
        <f>IF(ISERR(LN(Table13[[#This Row],[Close]]/E529)),"-",LN(Table13[[#This Row],[Close]]/E529))</f>
        <v>1.3714436429160929E-3</v>
      </c>
    </row>
    <row r="531" spans="1:8" x14ac:dyDescent="0.3">
      <c r="A531" s="2">
        <v>43885</v>
      </c>
      <c r="B531" s="1">
        <v>7644.05</v>
      </c>
      <c r="C531" s="1">
        <v>7644.05</v>
      </c>
      <c r="D531" s="1">
        <v>7414</v>
      </c>
      <c r="E531" s="1">
        <v>7429.1</v>
      </c>
      <c r="F531" s="1">
        <v>89107742</v>
      </c>
      <c r="G531" s="1">
        <v>2719.8</v>
      </c>
      <c r="H531" s="3">
        <f>IF(ISERR(LN(Table13[[#This Row],[Close]]/E530)),"-",LN(Table13[[#This Row],[Close]]/E530))</f>
        <v>-3.5542843549111823E-2</v>
      </c>
    </row>
    <row r="532" spans="1:8" x14ac:dyDescent="0.3">
      <c r="A532" s="2">
        <v>43886</v>
      </c>
      <c r="B532" s="1">
        <v>7452.75</v>
      </c>
      <c r="C532" s="1">
        <v>7485.15</v>
      </c>
      <c r="D532" s="1">
        <v>7339.9</v>
      </c>
      <c r="E532" s="1">
        <v>7366</v>
      </c>
      <c r="F532" s="1">
        <v>128000336</v>
      </c>
      <c r="G532" s="1">
        <v>3431.25</v>
      </c>
      <c r="H532" s="3">
        <f>IF(ISERR(LN(Table13[[#This Row],[Close]]/E531)),"-",LN(Table13[[#This Row],[Close]]/E531))</f>
        <v>-8.529902818079544E-3</v>
      </c>
    </row>
    <row r="533" spans="1:8" x14ac:dyDescent="0.3">
      <c r="A533" s="2">
        <v>43887</v>
      </c>
      <c r="B533" s="1">
        <v>7306.3</v>
      </c>
      <c r="C533" s="1">
        <v>7328.2</v>
      </c>
      <c r="D533" s="1">
        <v>7178.5</v>
      </c>
      <c r="E533" s="1">
        <v>7207.95</v>
      </c>
      <c r="F533" s="1">
        <v>116463070</v>
      </c>
      <c r="G533" s="1">
        <v>3474.38</v>
      </c>
      <c r="H533" s="3">
        <f>IF(ISERR(LN(Table13[[#This Row],[Close]]/E532)),"-",LN(Table13[[#This Row],[Close]]/E532))</f>
        <v>-2.1690234477854956E-2</v>
      </c>
    </row>
    <row r="534" spans="1:8" x14ac:dyDescent="0.3">
      <c r="A534" s="2">
        <v>43888</v>
      </c>
      <c r="B534" s="1">
        <v>7200.15</v>
      </c>
      <c r="C534" s="1">
        <v>7202.05</v>
      </c>
      <c r="D534" s="1">
        <v>7090.45</v>
      </c>
      <c r="E534" s="1">
        <v>7178.85</v>
      </c>
      <c r="F534" s="1">
        <v>120786335</v>
      </c>
      <c r="G534" s="1">
        <v>3628.85</v>
      </c>
      <c r="H534" s="3">
        <f>IF(ISERR(LN(Table13[[#This Row],[Close]]/E533)),"-",LN(Table13[[#This Row],[Close]]/E533))</f>
        <v>-4.0453804439296347E-3</v>
      </c>
    </row>
    <row r="535" spans="1:8" x14ac:dyDescent="0.3">
      <c r="A535" s="2">
        <v>43889</v>
      </c>
      <c r="B535" s="1">
        <v>7008.1</v>
      </c>
      <c r="C535" s="1">
        <v>7017.6</v>
      </c>
      <c r="D535" s="1">
        <v>6883.35</v>
      </c>
      <c r="E535" s="1">
        <v>6903.95</v>
      </c>
      <c r="F535" s="1">
        <v>185874149</v>
      </c>
      <c r="G535" s="1">
        <v>4866.3500000000004</v>
      </c>
      <c r="H535" s="3">
        <f>IF(ISERR(LN(Table13[[#This Row],[Close]]/E534)),"-",LN(Table13[[#This Row],[Close]]/E534))</f>
        <v>-3.9045491524634116E-2</v>
      </c>
    </row>
    <row r="536" spans="1:8" x14ac:dyDescent="0.3">
      <c r="A536" s="2">
        <v>43892</v>
      </c>
      <c r="B536" s="1">
        <v>6993.2</v>
      </c>
      <c r="C536" s="1">
        <v>7047.6</v>
      </c>
      <c r="D536" s="1">
        <v>6813.2</v>
      </c>
      <c r="E536" s="1">
        <v>6856.9</v>
      </c>
      <c r="F536" s="1">
        <v>205715986</v>
      </c>
      <c r="G536" s="1">
        <v>4902.9799999999996</v>
      </c>
      <c r="H536" s="3">
        <f>IF(ISERR(LN(Table13[[#This Row],[Close]]/E535)),"-",LN(Table13[[#This Row],[Close]]/E535))</f>
        <v>-6.8382670177288872E-3</v>
      </c>
    </row>
    <row r="537" spans="1:8" x14ac:dyDescent="0.3">
      <c r="A537" s="2">
        <v>43893</v>
      </c>
      <c r="B537" s="1">
        <v>6889.45</v>
      </c>
      <c r="C537" s="1">
        <v>7022.25</v>
      </c>
      <c r="D537" s="1">
        <v>6846.7</v>
      </c>
      <c r="E537" s="1">
        <v>6986.65</v>
      </c>
      <c r="F537" s="1">
        <v>144602750</v>
      </c>
      <c r="G537" s="1">
        <v>3853.75</v>
      </c>
      <c r="H537" s="3">
        <f>IF(ISERR(LN(Table13[[#This Row],[Close]]/E536)),"-",LN(Table13[[#This Row],[Close]]/E536))</f>
        <v>1.8745740726977225E-2</v>
      </c>
    </row>
    <row r="538" spans="1:8" x14ac:dyDescent="0.3">
      <c r="A538" s="2">
        <v>43894</v>
      </c>
      <c r="B538" s="1">
        <v>6990.85</v>
      </c>
      <c r="C538" s="1">
        <v>7019.55</v>
      </c>
      <c r="D538" s="1">
        <v>6775.8</v>
      </c>
      <c r="E538" s="1">
        <v>6938.85</v>
      </c>
      <c r="F538" s="1">
        <v>174403462</v>
      </c>
      <c r="G538" s="1">
        <v>4203.08</v>
      </c>
      <c r="H538" s="3">
        <f>IF(ISERR(LN(Table13[[#This Row],[Close]]/E537)),"-",LN(Table13[[#This Row],[Close]]/E537))</f>
        <v>-6.8651305496278334E-3</v>
      </c>
    </row>
    <row r="539" spans="1:8" x14ac:dyDescent="0.3">
      <c r="A539" s="2">
        <v>43895</v>
      </c>
      <c r="B539" s="1">
        <v>6966.3</v>
      </c>
      <c r="C539" s="1">
        <v>7013.65</v>
      </c>
      <c r="D539" s="1">
        <v>6892.75</v>
      </c>
      <c r="E539" s="1">
        <v>6953.75</v>
      </c>
      <c r="F539" s="1">
        <v>163392161</v>
      </c>
      <c r="G539" s="1">
        <v>3224.71</v>
      </c>
      <c r="H539" s="3">
        <f>IF(ISERR(LN(Table13[[#This Row],[Close]]/E538)),"-",LN(Table13[[#This Row],[Close]]/E538))</f>
        <v>2.1450276712906119E-3</v>
      </c>
    </row>
    <row r="540" spans="1:8" x14ac:dyDescent="0.3">
      <c r="A540" s="2">
        <v>43896</v>
      </c>
      <c r="B540" s="1">
        <v>6712.2</v>
      </c>
      <c r="C540" s="1">
        <v>6918.85</v>
      </c>
      <c r="D540" s="1">
        <v>6661.95</v>
      </c>
      <c r="E540" s="1">
        <v>6895</v>
      </c>
      <c r="F540" s="1">
        <v>130898149</v>
      </c>
      <c r="G540" s="1">
        <v>3056.33</v>
      </c>
      <c r="H540" s="3">
        <f>IF(ISERR(LN(Table13[[#This Row],[Close]]/E539)),"-",LN(Table13[[#This Row],[Close]]/E539))</f>
        <v>-8.4845711621008204E-3</v>
      </c>
    </row>
    <row r="541" spans="1:8" x14ac:dyDescent="0.3">
      <c r="A541" s="2">
        <v>43899</v>
      </c>
      <c r="B541" s="1">
        <v>6703.45</v>
      </c>
      <c r="C541" s="1">
        <v>6758.7</v>
      </c>
      <c r="D541" s="1">
        <v>6498.8</v>
      </c>
      <c r="E541" s="1">
        <v>6632.15</v>
      </c>
      <c r="F541" s="1">
        <v>133699193</v>
      </c>
      <c r="G541" s="1">
        <v>3074.98</v>
      </c>
      <c r="H541" s="3">
        <f>IF(ISERR(LN(Table13[[#This Row],[Close]]/E540)),"-",LN(Table13[[#This Row],[Close]]/E540))</f>
        <v>-3.8867476056465414E-2</v>
      </c>
    </row>
    <row r="542" spans="1:8" x14ac:dyDescent="0.3">
      <c r="A542" s="2">
        <v>43901</v>
      </c>
      <c r="B542" s="1">
        <v>6614.15</v>
      </c>
      <c r="C542" s="1">
        <v>6714.75</v>
      </c>
      <c r="D542" s="1">
        <v>6539.75</v>
      </c>
      <c r="E542" s="1">
        <v>6568.45</v>
      </c>
      <c r="F542" s="1">
        <v>172323537</v>
      </c>
      <c r="G542" s="1">
        <v>3653.7</v>
      </c>
      <c r="H542" s="3">
        <f>IF(ISERR(LN(Table13[[#This Row],[Close]]/E541)),"-",LN(Table13[[#This Row],[Close]]/E541))</f>
        <v>-9.6511513783418216E-3</v>
      </c>
    </row>
    <row r="543" spans="1:8" x14ac:dyDescent="0.3">
      <c r="A543" s="2">
        <v>43902</v>
      </c>
      <c r="B543" s="1">
        <v>6299.9</v>
      </c>
      <c r="C543" s="1">
        <v>6299.9</v>
      </c>
      <c r="D543" s="1">
        <v>5953.2</v>
      </c>
      <c r="E543" s="1">
        <v>6033.4</v>
      </c>
      <c r="F543" s="1">
        <v>282205921</v>
      </c>
      <c r="G543" s="1">
        <v>5044.6000000000004</v>
      </c>
      <c r="H543" s="3">
        <f>IF(ISERR(LN(Table13[[#This Row],[Close]]/E542)),"-",LN(Table13[[#This Row],[Close]]/E542))</f>
        <v>-8.4967184544078311E-2</v>
      </c>
    </row>
    <row r="544" spans="1:8" x14ac:dyDescent="0.3">
      <c r="A544" s="2">
        <v>43903</v>
      </c>
      <c r="B544" s="1">
        <v>5641.55</v>
      </c>
      <c r="C544" s="1">
        <v>6292.85</v>
      </c>
      <c r="D544" s="1">
        <v>5265.8</v>
      </c>
      <c r="E544" s="1">
        <v>6182</v>
      </c>
      <c r="F544" s="1">
        <v>203336978</v>
      </c>
      <c r="G544" s="1">
        <v>3801.74</v>
      </c>
      <c r="H544" s="3">
        <f>IF(ISERR(LN(Table13[[#This Row],[Close]]/E543)),"-",LN(Table13[[#This Row],[Close]]/E543))</f>
        <v>2.4331144443545134E-2</v>
      </c>
    </row>
    <row r="545" spans="1:8" x14ac:dyDescent="0.3">
      <c r="A545" s="2">
        <v>43906</v>
      </c>
      <c r="B545" s="1">
        <v>5970.15</v>
      </c>
      <c r="C545" s="1">
        <v>6041.35</v>
      </c>
      <c r="D545" s="1">
        <v>5826.1</v>
      </c>
      <c r="E545" s="1">
        <v>5843.7</v>
      </c>
      <c r="F545" s="1">
        <v>140253925</v>
      </c>
      <c r="G545" s="1">
        <v>2592.15</v>
      </c>
      <c r="H545" s="3">
        <f>IF(ISERR(LN(Table13[[#This Row],[Close]]/E544)),"-",LN(Table13[[#This Row],[Close]]/E544))</f>
        <v>-5.6277685841401172E-2</v>
      </c>
    </row>
    <row r="546" spans="1:8" x14ac:dyDescent="0.3">
      <c r="A546" s="2">
        <v>43907</v>
      </c>
      <c r="B546" s="1">
        <v>5858.3</v>
      </c>
      <c r="C546" s="1">
        <v>6020.7</v>
      </c>
      <c r="D546" s="1">
        <v>5767.5</v>
      </c>
      <c r="E546" s="1">
        <v>5803.85</v>
      </c>
      <c r="F546" s="1">
        <v>126029595</v>
      </c>
      <c r="G546" s="1">
        <v>2674.8</v>
      </c>
      <c r="H546" s="3">
        <f>IF(ISERR(LN(Table13[[#This Row],[Close]]/E545)),"-",LN(Table13[[#This Row],[Close]]/E545))</f>
        <v>-6.8426674258982318E-3</v>
      </c>
    </row>
    <row r="547" spans="1:8" x14ac:dyDescent="0.3">
      <c r="A547" s="2">
        <v>43908</v>
      </c>
      <c r="B547" s="1">
        <v>5873.1</v>
      </c>
      <c r="C547" s="1">
        <v>5896.85</v>
      </c>
      <c r="D547" s="1">
        <v>5491</v>
      </c>
      <c r="E547" s="1">
        <v>5516.5</v>
      </c>
      <c r="F547" s="1">
        <v>125615136</v>
      </c>
      <c r="G547" s="1">
        <v>2429.44</v>
      </c>
      <c r="H547" s="3">
        <f>IF(ISERR(LN(Table13[[#This Row],[Close]]/E546)),"-",LN(Table13[[#This Row],[Close]]/E546))</f>
        <v>-5.0777889224401428E-2</v>
      </c>
    </row>
    <row r="548" spans="1:8" x14ac:dyDescent="0.3">
      <c r="A548" s="2">
        <v>43909</v>
      </c>
      <c r="B548" s="1">
        <v>5217.95</v>
      </c>
      <c r="C548" s="1">
        <v>5429.5</v>
      </c>
      <c r="D548" s="1">
        <v>5042.8999999999996</v>
      </c>
      <c r="E548" s="1">
        <v>5180.5</v>
      </c>
      <c r="F548" s="1">
        <v>202740130</v>
      </c>
      <c r="G548" s="1">
        <v>3753.81</v>
      </c>
      <c r="H548" s="3">
        <f>IF(ISERR(LN(Table13[[#This Row],[Close]]/E547)),"-",LN(Table13[[#This Row],[Close]]/E547))</f>
        <v>-6.2842024508554278E-2</v>
      </c>
    </row>
    <row r="549" spans="1:8" x14ac:dyDescent="0.3">
      <c r="A549" s="2">
        <v>43910</v>
      </c>
      <c r="B549" s="1">
        <v>5230.2</v>
      </c>
      <c r="C549" s="1">
        <v>5423.2</v>
      </c>
      <c r="D549" s="1">
        <v>5154.1000000000004</v>
      </c>
      <c r="E549" s="1">
        <v>5370.15</v>
      </c>
      <c r="F549" s="1">
        <v>229830607</v>
      </c>
      <c r="G549" s="1">
        <v>3471.32</v>
      </c>
      <c r="H549" s="3">
        <f>IF(ISERR(LN(Table13[[#This Row],[Close]]/E548)),"-",LN(Table13[[#This Row],[Close]]/E548))</f>
        <v>3.5954264381879701E-2</v>
      </c>
    </row>
    <row r="550" spans="1:8" x14ac:dyDescent="0.3">
      <c r="A550" s="2">
        <v>43913</v>
      </c>
      <c r="B550" s="1">
        <v>4908.1499999999996</v>
      </c>
      <c r="C550" s="1">
        <v>5013.8500000000004</v>
      </c>
      <c r="D550" s="1">
        <v>4593.05</v>
      </c>
      <c r="E550" s="1">
        <v>4626.5</v>
      </c>
      <c r="F550" s="1">
        <v>120637088</v>
      </c>
      <c r="G550" s="1">
        <v>2129.67</v>
      </c>
      <c r="H550" s="3">
        <f>IF(ISERR(LN(Table13[[#This Row],[Close]]/E549)),"-",LN(Table13[[#This Row],[Close]]/E549))</f>
        <v>-0.14905519838460138</v>
      </c>
    </row>
    <row r="551" spans="1:8" x14ac:dyDescent="0.3">
      <c r="A551" s="2">
        <v>43914</v>
      </c>
      <c r="B551" s="1">
        <v>4726.3999999999996</v>
      </c>
      <c r="C551" s="1">
        <v>4850.8500000000004</v>
      </c>
      <c r="D551" s="1">
        <v>4452.2</v>
      </c>
      <c r="E551" s="1">
        <v>4693.3500000000004</v>
      </c>
      <c r="F551" s="1">
        <v>146706064</v>
      </c>
      <c r="G551" s="1">
        <v>2604.83</v>
      </c>
      <c r="H551" s="3">
        <f>IF(ISERR(LN(Table13[[#This Row],[Close]]/E550)),"-",LN(Table13[[#This Row],[Close]]/E550))</f>
        <v>1.4345970484897138E-2</v>
      </c>
    </row>
    <row r="552" spans="1:8" x14ac:dyDescent="0.3">
      <c r="A552" s="2">
        <v>43915</v>
      </c>
      <c r="B552" s="1">
        <v>4600.05</v>
      </c>
      <c r="C552" s="1">
        <v>5001.8999999999996</v>
      </c>
      <c r="D552" s="1">
        <v>4577.1499999999996</v>
      </c>
      <c r="E552" s="1">
        <v>4936.1499999999996</v>
      </c>
      <c r="F552" s="1">
        <v>147442630</v>
      </c>
      <c r="G552" s="1">
        <v>2444.29</v>
      </c>
      <c r="H552" s="3">
        <f>IF(ISERR(LN(Table13[[#This Row],[Close]]/E551)),"-",LN(Table13[[#This Row],[Close]]/E551))</f>
        <v>5.0439061928436266E-2</v>
      </c>
    </row>
    <row r="553" spans="1:8" x14ac:dyDescent="0.3">
      <c r="A553" s="2">
        <v>43916</v>
      </c>
      <c r="B553" s="1">
        <v>4981.8999999999996</v>
      </c>
      <c r="C553" s="1">
        <v>5163.7</v>
      </c>
      <c r="D553" s="1">
        <v>4847.1499999999996</v>
      </c>
      <c r="E553" s="1">
        <v>5061.3</v>
      </c>
      <c r="F553" s="1">
        <v>208806955</v>
      </c>
      <c r="G553" s="1">
        <v>3065.83</v>
      </c>
      <c r="H553" s="3">
        <f>IF(ISERR(LN(Table13[[#This Row],[Close]]/E552)),"-",LN(Table13[[#This Row],[Close]]/E552))</f>
        <v>2.5037692177620693E-2</v>
      </c>
    </row>
    <row r="554" spans="1:8" x14ac:dyDescent="0.3">
      <c r="A554" s="2">
        <v>43917</v>
      </c>
      <c r="B554" s="1">
        <v>5245.6</v>
      </c>
      <c r="C554" s="1">
        <v>5284.75</v>
      </c>
      <c r="D554" s="1">
        <v>4866.05</v>
      </c>
      <c r="E554" s="1">
        <v>4938.7</v>
      </c>
      <c r="F554" s="1">
        <v>175519110</v>
      </c>
      <c r="G554" s="1">
        <v>2782.11</v>
      </c>
      <c r="H554" s="3">
        <f>IF(ISERR(LN(Table13[[#This Row],[Close]]/E553)),"-",LN(Table13[[#This Row],[Close]]/E553))</f>
        <v>-2.4521228624922259E-2</v>
      </c>
    </row>
    <row r="555" spans="1:8" x14ac:dyDescent="0.3">
      <c r="A555" s="2">
        <v>43920</v>
      </c>
      <c r="B555" s="1">
        <v>4834.1499999999996</v>
      </c>
      <c r="C555" s="1">
        <v>4848</v>
      </c>
      <c r="D555" s="1">
        <v>4625.5</v>
      </c>
      <c r="E555" s="1">
        <v>4669.1499999999996</v>
      </c>
      <c r="F555" s="1">
        <v>95603443</v>
      </c>
      <c r="G555" s="1">
        <v>2336.6999999999998</v>
      </c>
      <c r="H555" s="3">
        <f>IF(ISERR(LN(Table13[[#This Row],[Close]]/E554)),"-",LN(Table13[[#This Row],[Close]]/E554))</f>
        <v>-5.6125096406488072E-2</v>
      </c>
    </row>
    <row r="556" spans="1:8" x14ac:dyDescent="0.3">
      <c r="A556" s="2">
        <v>43921</v>
      </c>
      <c r="B556" s="1">
        <v>4787.8</v>
      </c>
      <c r="C556" s="1">
        <v>4794.3</v>
      </c>
      <c r="D556" s="1">
        <v>4630.2</v>
      </c>
      <c r="E556" s="1">
        <v>4731.3</v>
      </c>
      <c r="F556" s="1">
        <v>111576333</v>
      </c>
      <c r="G556" s="1">
        <v>2635.69</v>
      </c>
      <c r="H556" s="3">
        <f>IF(ISERR(LN(Table13[[#This Row],[Close]]/E555)),"-",LN(Table13[[#This Row],[Close]]/E555))</f>
        <v>1.3222963912993137E-2</v>
      </c>
    </row>
    <row r="557" spans="1:8" x14ac:dyDescent="0.3">
      <c r="A557" s="2">
        <v>43922</v>
      </c>
      <c r="B557" s="1">
        <v>4708.95</v>
      </c>
      <c r="C557" s="1">
        <v>4803.55</v>
      </c>
      <c r="D557" s="1">
        <v>4612.7</v>
      </c>
      <c r="E557" s="1">
        <v>4657.55</v>
      </c>
      <c r="F557" s="1">
        <v>108107529</v>
      </c>
      <c r="G557" s="1">
        <v>2264.91</v>
      </c>
      <c r="H557" s="3">
        <f>IF(ISERR(LN(Table13[[#This Row],[Close]]/E556)),"-",LN(Table13[[#This Row],[Close]]/E556))</f>
        <v>-1.5710447370447671E-2</v>
      </c>
    </row>
    <row r="558" spans="1:8" x14ac:dyDescent="0.3">
      <c r="A558" s="2">
        <v>43924</v>
      </c>
      <c r="B558" s="1">
        <v>4652.75</v>
      </c>
      <c r="C558" s="1">
        <v>4659.8</v>
      </c>
      <c r="D558" s="1">
        <v>4511.1000000000004</v>
      </c>
      <c r="E558" s="1">
        <v>4517.75</v>
      </c>
      <c r="F558" s="1">
        <v>104162675</v>
      </c>
      <c r="G558" s="1">
        <v>2376</v>
      </c>
      <c r="H558" s="3">
        <f>IF(ISERR(LN(Table13[[#This Row],[Close]]/E557)),"-",LN(Table13[[#This Row],[Close]]/E557))</f>
        <v>-3.0475476512900633E-2</v>
      </c>
    </row>
    <row r="559" spans="1:8" x14ac:dyDescent="0.3">
      <c r="A559" s="2">
        <v>43928</v>
      </c>
      <c r="B559" s="1">
        <v>4665.1000000000004</v>
      </c>
      <c r="C559" s="1">
        <v>4970.8500000000004</v>
      </c>
      <c r="D559" s="1">
        <v>4656.5</v>
      </c>
      <c r="E559" s="1">
        <v>4951.55</v>
      </c>
      <c r="F559" s="1">
        <v>140084138</v>
      </c>
      <c r="G559" s="1">
        <v>3358.07</v>
      </c>
      <c r="H559" s="3">
        <f>IF(ISERR(LN(Table13[[#This Row],[Close]]/E558)),"-",LN(Table13[[#This Row],[Close]]/E558))</f>
        <v>9.1686576582216198E-2</v>
      </c>
    </row>
    <row r="560" spans="1:8" x14ac:dyDescent="0.3">
      <c r="A560" s="2">
        <v>43929</v>
      </c>
      <c r="B560" s="1">
        <v>4833</v>
      </c>
      <c r="C560" s="1">
        <v>5257</v>
      </c>
      <c r="D560" s="1">
        <v>4830.3999999999996</v>
      </c>
      <c r="E560" s="1">
        <v>5043.6000000000004</v>
      </c>
      <c r="F560" s="1">
        <v>219644053</v>
      </c>
      <c r="G560" s="1">
        <v>3973.55</v>
      </c>
      <c r="H560" s="3">
        <f>IF(ISERR(LN(Table13[[#This Row],[Close]]/E559)),"-",LN(Table13[[#This Row],[Close]]/E559))</f>
        <v>1.8419453938581788E-2</v>
      </c>
    </row>
    <row r="561" spans="1:8" x14ac:dyDescent="0.3">
      <c r="A561" s="2">
        <v>43930</v>
      </c>
      <c r="B561" s="1">
        <v>5160.8500000000004</v>
      </c>
      <c r="C561" s="1">
        <v>5607.35</v>
      </c>
      <c r="D561" s="1">
        <v>5146.3999999999996</v>
      </c>
      <c r="E561" s="1">
        <v>5568.45</v>
      </c>
      <c r="F561" s="1">
        <v>226178245</v>
      </c>
      <c r="G561" s="1">
        <v>5529.49</v>
      </c>
      <c r="H561" s="3">
        <f>IF(ISERR(LN(Table13[[#This Row],[Close]]/E560)),"-",LN(Table13[[#This Row],[Close]]/E560))</f>
        <v>9.8996625915024727E-2</v>
      </c>
    </row>
    <row r="562" spans="1:8" x14ac:dyDescent="0.3">
      <c r="A562" s="2">
        <v>43934</v>
      </c>
      <c r="B562" s="1">
        <v>5554.4</v>
      </c>
      <c r="C562" s="1">
        <v>5554.4</v>
      </c>
      <c r="D562" s="1">
        <v>5308.85</v>
      </c>
      <c r="E562" s="1">
        <v>5432.1</v>
      </c>
      <c r="F562" s="1">
        <v>153555220</v>
      </c>
      <c r="G562" s="1">
        <v>3207.55</v>
      </c>
      <c r="H562" s="3">
        <f>IF(ISERR(LN(Table13[[#This Row],[Close]]/E561)),"-",LN(Table13[[#This Row],[Close]]/E561))</f>
        <v>-2.4790939219389442E-2</v>
      </c>
    </row>
    <row r="563" spans="1:8" x14ac:dyDescent="0.3">
      <c r="A563" s="2">
        <v>43936</v>
      </c>
      <c r="B563" s="1">
        <v>5495.55</v>
      </c>
      <c r="C563" s="1">
        <v>5592.8</v>
      </c>
      <c r="D563" s="1">
        <v>5314.25</v>
      </c>
      <c r="E563" s="1">
        <v>5333</v>
      </c>
      <c r="F563" s="1">
        <v>221470743</v>
      </c>
      <c r="G563" s="1">
        <v>4141.9799999999996</v>
      </c>
      <c r="H563" s="3">
        <f>IF(ISERR(LN(Table13[[#This Row],[Close]]/E562)),"-",LN(Table13[[#This Row],[Close]]/E562))</f>
        <v>-1.8411867894104469E-2</v>
      </c>
    </row>
    <row r="564" spans="1:8" x14ac:dyDescent="0.3">
      <c r="A564" s="2">
        <v>43937</v>
      </c>
      <c r="B564" s="1">
        <v>5271.25</v>
      </c>
      <c r="C564" s="1">
        <v>5420.4</v>
      </c>
      <c r="D564" s="1">
        <v>5235.6499999999996</v>
      </c>
      <c r="E564" s="1">
        <v>5394.15</v>
      </c>
      <c r="F564" s="1">
        <v>168466689</v>
      </c>
      <c r="G564" s="1">
        <v>3453.68</v>
      </c>
      <c r="H564" s="3">
        <f>IF(ISERR(LN(Table13[[#This Row],[Close]]/E563)),"-",LN(Table13[[#This Row],[Close]]/E563))</f>
        <v>1.1401101388725842E-2</v>
      </c>
    </row>
    <row r="565" spans="1:8" x14ac:dyDescent="0.3">
      <c r="A565" s="2">
        <v>43938</v>
      </c>
      <c r="B565" s="1">
        <v>5586.4</v>
      </c>
      <c r="C565" s="1">
        <v>5702.65</v>
      </c>
      <c r="D565" s="1">
        <v>5507.75</v>
      </c>
      <c r="E565" s="1">
        <v>5668.9</v>
      </c>
      <c r="F565" s="1">
        <v>196606439</v>
      </c>
      <c r="G565" s="1">
        <v>4664.01</v>
      </c>
      <c r="H565" s="3">
        <f>IF(ISERR(LN(Table13[[#This Row],[Close]]/E564)),"-",LN(Table13[[#This Row],[Close]]/E564))</f>
        <v>4.9680062384014088E-2</v>
      </c>
    </row>
    <row r="566" spans="1:8" x14ac:dyDescent="0.3">
      <c r="A566" s="2">
        <v>43941</v>
      </c>
      <c r="B566" s="1">
        <v>5724.9</v>
      </c>
      <c r="C566" s="1">
        <v>5728.45</v>
      </c>
      <c r="D566" s="1">
        <v>5565.95</v>
      </c>
      <c r="E566" s="1">
        <v>5591</v>
      </c>
      <c r="F566" s="1">
        <v>228792177</v>
      </c>
      <c r="G566" s="1">
        <v>4118.78</v>
      </c>
      <c r="H566" s="3">
        <f>IF(ISERR(LN(Table13[[#This Row],[Close]]/E565)),"-",LN(Table13[[#This Row],[Close]]/E565))</f>
        <v>-1.3836933346696905E-2</v>
      </c>
    </row>
    <row r="567" spans="1:8" x14ac:dyDescent="0.3">
      <c r="A567" s="2">
        <v>43942</v>
      </c>
      <c r="B567" s="1">
        <v>5447.9</v>
      </c>
      <c r="C567" s="1">
        <v>5447.9</v>
      </c>
      <c r="D567" s="1">
        <v>5268.15</v>
      </c>
      <c r="E567" s="1">
        <v>5294.05</v>
      </c>
      <c r="F567" s="1">
        <v>146929307</v>
      </c>
      <c r="G567" s="1">
        <v>3117.44</v>
      </c>
      <c r="H567" s="3">
        <f>IF(ISERR(LN(Table13[[#This Row],[Close]]/E566)),"-",LN(Table13[[#This Row],[Close]]/E566))</f>
        <v>-5.4574613629873529E-2</v>
      </c>
    </row>
    <row r="568" spans="1:8" x14ac:dyDescent="0.3">
      <c r="A568" s="2">
        <v>43943</v>
      </c>
      <c r="B568" s="1">
        <v>5267.8</v>
      </c>
      <c r="C568" s="1">
        <v>5468.25</v>
      </c>
      <c r="D568" s="1">
        <v>5243.6</v>
      </c>
      <c r="E568" s="1">
        <v>5426.85</v>
      </c>
      <c r="F568" s="1">
        <v>144746153</v>
      </c>
      <c r="G568" s="1">
        <v>3758.42</v>
      </c>
      <c r="H568" s="3">
        <f>IF(ISERR(LN(Table13[[#This Row],[Close]]/E567)),"-",LN(Table13[[#This Row],[Close]]/E567))</f>
        <v>2.4775306704774548E-2</v>
      </c>
    </row>
    <row r="569" spans="1:8" x14ac:dyDescent="0.3">
      <c r="A569" s="2">
        <v>43944</v>
      </c>
      <c r="B569" s="1">
        <v>5439.1</v>
      </c>
      <c r="C569" s="1">
        <v>5518.7</v>
      </c>
      <c r="D569" s="1">
        <v>5390.95</v>
      </c>
      <c r="E569" s="1">
        <v>5464.75</v>
      </c>
      <c r="F569" s="1">
        <v>109244052</v>
      </c>
      <c r="G569" s="1">
        <v>2888.77</v>
      </c>
      <c r="H569" s="3">
        <f>IF(ISERR(LN(Table13[[#This Row],[Close]]/E568)),"-",LN(Table13[[#This Row],[Close]]/E568))</f>
        <v>6.9595198085654446E-3</v>
      </c>
    </row>
    <row r="570" spans="1:8" x14ac:dyDescent="0.3">
      <c r="A570" s="2">
        <v>43945</v>
      </c>
      <c r="B570" s="1">
        <v>5405.9</v>
      </c>
      <c r="C570" s="1">
        <v>5462.5</v>
      </c>
      <c r="D570" s="1">
        <v>5362.85</v>
      </c>
      <c r="E570" s="1">
        <v>5377.25</v>
      </c>
      <c r="F570" s="1">
        <v>88175839</v>
      </c>
      <c r="G570" s="1">
        <v>2300.02</v>
      </c>
      <c r="H570" s="3">
        <f>IF(ISERR(LN(Table13[[#This Row],[Close]]/E569)),"-",LN(Table13[[#This Row],[Close]]/E569))</f>
        <v>-1.6141283853569423E-2</v>
      </c>
    </row>
    <row r="571" spans="1:8" x14ac:dyDescent="0.3">
      <c r="A571" s="2">
        <v>43948</v>
      </c>
      <c r="B571" s="1">
        <v>5458.65</v>
      </c>
      <c r="C571" s="1">
        <v>5528.8</v>
      </c>
      <c r="D571" s="1">
        <v>5405.7</v>
      </c>
      <c r="E571" s="1">
        <v>5433.2</v>
      </c>
      <c r="F571" s="1">
        <v>106148950</v>
      </c>
      <c r="G571" s="1">
        <v>2628.85</v>
      </c>
      <c r="H571" s="3">
        <f>IF(ISERR(LN(Table13[[#This Row],[Close]]/E570)),"-",LN(Table13[[#This Row],[Close]]/E570))</f>
        <v>1.0351187891793227E-2</v>
      </c>
    </row>
    <row r="572" spans="1:8" x14ac:dyDescent="0.3">
      <c r="A572" s="2">
        <v>43949</v>
      </c>
      <c r="B572" s="1">
        <v>5476.85</v>
      </c>
      <c r="C572" s="1">
        <v>5524.05</v>
      </c>
      <c r="D572" s="1">
        <v>5399.3</v>
      </c>
      <c r="E572" s="1">
        <v>5447.1</v>
      </c>
      <c r="F572" s="1">
        <v>99044323</v>
      </c>
      <c r="G572" s="1">
        <v>2268.15</v>
      </c>
      <c r="H572" s="3">
        <f>IF(ISERR(LN(Table13[[#This Row],[Close]]/E571)),"-",LN(Table13[[#This Row],[Close]]/E571))</f>
        <v>2.5550779963954243E-3</v>
      </c>
    </row>
    <row r="573" spans="1:8" x14ac:dyDescent="0.3">
      <c r="A573" s="2">
        <v>43950</v>
      </c>
      <c r="B573" s="1">
        <v>5492</v>
      </c>
      <c r="C573" s="1">
        <v>5568</v>
      </c>
      <c r="D573" s="1">
        <v>5461.05</v>
      </c>
      <c r="E573" s="1">
        <v>5543.75</v>
      </c>
      <c r="F573" s="1">
        <v>200005473</v>
      </c>
      <c r="G573" s="1">
        <v>3237.16</v>
      </c>
      <c r="H573" s="3">
        <f>IF(ISERR(LN(Table13[[#This Row],[Close]]/E572)),"-",LN(Table13[[#This Row],[Close]]/E572))</f>
        <v>1.7587810113158561E-2</v>
      </c>
    </row>
    <row r="574" spans="1:8" x14ac:dyDescent="0.3">
      <c r="A574" s="2">
        <v>43951</v>
      </c>
      <c r="B574" s="1">
        <v>5667.35</v>
      </c>
      <c r="C574" s="1">
        <v>5926.5</v>
      </c>
      <c r="D574" s="1">
        <v>5660.55</v>
      </c>
      <c r="E574" s="1">
        <v>5901.4</v>
      </c>
      <c r="F574" s="1">
        <v>337079062</v>
      </c>
      <c r="G574" s="1">
        <v>6263.07</v>
      </c>
      <c r="H574" s="3">
        <f>IF(ISERR(LN(Table13[[#This Row],[Close]]/E573)),"-",LN(Table13[[#This Row],[Close]]/E573))</f>
        <v>6.2518443823137509E-2</v>
      </c>
    </row>
    <row r="575" spans="1:8" x14ac:dyDescent="0.3">
      <c r="A575" s="2">
        <v>43955</v>
      </c>
      <c r="B575" s="1">
        <v>5647.85</v>
      </c>
      <c r="C575" s="1">
        <v>5652.8</v>
      </c>
      <c r="D575" s="1">
        <v>5436.05</v>
      </c>
      <c r="E575" s="1">
        <v>5476.2</v>
      </c>
      <c r="F575" s="1">
        <v>177071898</v>
      </c>
      <c r="G575" s="1">
        <v>3342.24</v>
      </c>
      <c r="H575" s="3">
        <f>IF(ISERR(LN(Table13[[#This Row],[Close]]/E574)),"-",LN(Table13[[#This Row],[Close]]/E574))</f>
        <v>-7.4778181130140453E-2</v>
      </c>
    </row>
    <row r="576" spans="1:8" x14ac:dyDescent="0.3">
      <c r="A576" s="2">
        <v>43956</v>
      </c>
      <c r="B576" s="1">
        <v>5582.15</v>
      </c>
      <c r="C576" s="1">
        <v>5602.1</v>
      </c>
      <c r="D576" s="1">
        <v>5442.75</v>
      </c>
      <c r="E576" s="1">
        <v>5451.9</v>
      </c>
      <c r="F576" s="1">
        <v>161356727</v>
      </c>
      <c r="G576" s="1">
        <v>3311.1</v>
      </c>
      <c r="H576" s="3">
        <f>IF(ISERR(LN(Table13[[#This Row],[Close]]/E575)),"-",LN(Table13[[#This Row],[Close]]/E575))</f>
        <v>-4.4472579955613873E-3</v>
      </c>
    </row>
    <row r="577" spans="1:8" x14ac:dyDescent="0.3">
      <c r="A577" s="2">
        <v>43957</v>
      </c>
      <c r="B577" s="1">
        <v>5471.6</v>
      </c>
      <c r="C577" s="1">
        <v>5593.3</v>
      </c>
      <c r="D577" s="1">
        <v>5351.2</v>
      </c>
      <c r="E577" s="1">
        <v>5552.4</v>
      </c>
      <c r="F577" s="1">
        <v>142224254</v>
      </c>
      <c r="G577" s="1">
        <v>3461.77</v>
      </c>
      <c r="H577" s="3">
        <f>IF(ISERR(LN(Table13[[#This Row],[Close]]/E576)),"-",LN(Table13[[#This Row],[Close]]/E576))</f>
        <v>1.8266094945628825E-2</v>
      </c>
    </row>
    <row r="578" spans="1:8" x14ac:dyDescent="0.3">
      <c r="A578" s="2">
        <v>43958</v>
      </c>
      <c r="B578" s="1">
        <v>5549.95</v>
      </c>
      <c r="C578" s="1">
        <v>5616.4</v>
      </c>
      <c r="D578" s="1">
        <v>5505.45</v>
      </c>
      <c r="E578" s="1">
        <v>5519</v>
      </c>
      <c r="F578" s="1">
        <v>101010878</v>
      </c>
      <c r="G578" s="1">
        <v>2642.7</v>
      </c>
      <c r="H578" s="3">
        <f>IF(ISERR(LN(Table13[[#This Row],[Close]]/E577)),"-",LN(Table13[[#This Row],[Close]]/E577))</f>
        <v>-6.033582261452914E-3</v>
      </c>
    </row>
    <row r="579" spans="1:8" x14ac:dyDescent="0.3">
      <c r="A579" s="2">
        <v>43959</v>
      </c>
      <c r="B579" s="1">
        <v>5622.7</v>
      </c>
      <c r="C579" s="1">
        <v>5623.75</v>
      </c>
      <c r="D579" s="1">
        <v>5424.8</v>
      </c>
      <c r="E579" s="1">
        <v>5447.75</v>
      </c>
      <c r="F579" s="1">
        <v>120922862</v>
      </c>
      <c r="G579" s="1">
        <v>2908.32</v>
      </c>
      <c r="H579" s="3">
        <f>IF(ISERR(LN(Table13[[#This Row],[Close]]/E578)),"-",LN(Table13[[#This Row],[Close]]/E578))</f>
        <v>-1.2994005062470474E-2</v>
      </c>
    </row>
    <row r="580" spans="1:8" x14ac:dyDescent="0.3">
      <c r="A580" s="2">
        <v>43962</v>
      </c>
      <c r="B580" s="1">
        <v>5517.6</v>
      </c>
      <c r="C580" s="1">
        <v>5789.7</v>
      </c>
      <c r="D580" s="1">
        <v>5514.4</v>
      </c>
      <c r="E580" s="1">
        <v>5679.7</v>
      </c>
      <c r="F580" s="1">
        <v>301862752</v>
      </c>
      <c r="G580" s="1">
        <v>6202.69</v>
      </c>
      <c r="H580" s="3">
        <f>IF(ISERR(LN(Table13[[#This Row],[Close]]/E579)),"-",LN(Table13[[#This Row],[Close]]/E579))</f>
        <v>4.1695735041896026E-2</v>
      </c>
    </row>
    <row r="581" spans="1:8" x14ac:dyDescent="0.3">
      <c r="A581" s="2">
        <v>43963</v>
      </c>
      <c r="B581" s="1">
        <v>5653.6</v>
      </c>
      <c r="C581" s="1">
        <v>5735.65</v>
      </c>
      <c r="D581" s="1">
        <v>5502.8</v>
      </c>
      <c r="E581" s="1">
        <v>5708.95</v>
      </c>
      <c r="F581" s="1">
        <v>164451576</v>
      </c>
      <c r="G581" s="1">
        <v>4476.3900000000003</v>
      </c>
      <c r="H581" s="3">
        <f>IF(ISERR(LN(Table13[[#This Row],[Close]]/E580)),"-",LN(Table13[[#This Row],[Close]]/E580))</f>
        <v>5.1367044057361909E-3</v>
      </c>
    </row>
    <row r="582" spans="1:8" x14ac:dyDescent="0.3">
      <c r="A582" s="2">
        <v>43964</v>
      </c>
      <c r="B582" s="1">
        <v>6014.2</v>
      </c>
      <c r="C582" s="1">
        <v>6033.95</v>
      </c>
      <c r="D582" s="1">
        <v>5815.5</v>
      </c>
      <c r="E582" s="1">
        <v>5844.6</v>
      </c>
      <c r="F582" s="1">
        <v>179261745</v>
      </c>
      <c r="G582" s="1">
        <v>5172.32</v>
      </c>
      <c r="H582" s="3">
        <f>IF(ISERR(LN(Table13[[#This Row],[Close]]/E581)),"-",LN(Table13[[#This Row],[Close]]/E581))</f>
        <v>2.348303918030201E-2</v>
      </c>
    </row>
    <row r="583" spans="1:8" x14ac:dyDescent="0.3">
      <c r="A583" s="2">
        <v>43965</v>
      </c>
      <c r="B583" s="1">
        <v>5698.55</v>
      </c>
      <c r="C583" s="1">
        <v>5865.95</v>
      </c>
      <c r="D583" s="1">
        <v>5668.4</v>
      </c>
      <c r="E583" s="1">
        <v>5804.05</v>
      </c>
      <c r="F583" s="1">
        <v>109783296</v>
      </c>
      <c r="G583" s="1">
        <v>3550.22</v>
      </c>
      <c r="H583" s="3">
        <f>IF(ISERR(LN(Table13[[#This Row],[Close]]/E582)),"-",LN(Table13[[#This Row],[Close]]/E582))</f>
        <v>-6.9622082895439575E-3</v>
      </c>
    </row>
    <row r="584" spans="1:8" x14ac:dyDescent="0.3">
      <c r="A584" s="2">
        <v>43966</v>
      </c>
      <c r="B584" s="1">
        <v>5823.3</v>
      </c>
      <c r="C584" s="1">
        <v>5827.15</v>
      </c>
      <c r="D584" s="1">
        <v>5680.25</v>
      </c>
      <c r="E584" s="1">
        <v>5745.7</v>
      </c>
      <c r="F584" s="1">
        <v>124232994</v>
      </c>
      <c r="G584" s="1">
        <v>3689.93</v>
      </c>
      <c r="H584" s="3">
        <f>IF(ISERR(LN(Table13[[#This Row],[Close]]/E583)),"-",LN(Table13[[#This Row],[Close]]/E583))</f>
        <v>-1.0104200772393677E-2</v>
      </c>
    </row>
    <row r="585" spans="1:8" x14ac:dyDescent="0.3">
      <c r="A585" s="2">
        <v>43969</v>
      </c>
      <c r="B585" s="1">
        <v>5747.5</v>
      </c>
      <c r="C585" s="1">
        <v>5752.15</v>
      </c>
      <c r="D585" s="1">
        <v>5411.95</v>
      </c>
      <c r="E585" s="1">
        <v>5430.05</v>
      </c>
      <c r="F585" s="1">
        <v>142416404</v>
      </c>
      <c r="G585" s="1">
        <v>4170.16</v>
      </c>
      <c r="H585" s="3">
        <f>IF(ISERR(LN(Table13[[#This Row],[Close]]/E584)),"-",LN(Table13[[#This Row],[Close]]/E584))</f>
        <v>-5.6503406954309859E-2</v>
      </c>
    </row>
    <row r="586" spans="1:8" x14ac:dyDescent="0.3">
      <c r="A586" s="2">
        <v>43970</v>
      </c>
      <c r="B586" s="1">
        <v>5538.65</v>
      </c>
      <c r="C586" s="1">
        <v>5575.6</v>
      </c>
      <c r="D586" s="1">
        <v>5456.1</v>
      </c>
      <c r="E586" s="1">
        <v>5486.15</v>
      </c>
      <c r="F586" s="1">
        <v>142201440</v>
      </c>
      <c r="G586" s="1">
        <v>3316.16</v>
      </c>
      <c r="H586" s="3">
        <f>IF(ISERR(LN(Table13[[#This Row],[Close]]/E585)),"-",LN(Table13[[#This Row],[Close]]/E585))</f>
        <v>1.0278392460956871E-2</v>
      </c>
    </row>
    <row r="587" spans="1:8" x14ac:dyDescent="0.3">
      <c r="A587" s="2">
        <v>43971</v>
      </c>
      <c r="B587" s="1">
        <v>5464.85</v>
      </c>
      <c r="C587" s="1">
        <v>5632.45</v>
      </c>
      <c r="D587" s="1">
        <v>5436.35</v>
      </c>
      <c r="E587" s="1">
        <v>5603.8</v>
      </c>
      <c r="F587" s="1">
        <v>116215577</v>
      </c>
      <c r="G587" s="1">
        <v>3313.66</v>
      </c>
      <c r="H587" s="3">
        <f>IF(ISERR(LN(Table13[[#This Row],[Close]]/E586)),"-",LN(Table13[[#This Row],[Close]]/E586))</f>
        <v>2.1218204576644355E-2</v>
      </c>
    </row>
    <row r="588" spans="1:8" x14ac:dyDescent="0.3">
      <c r="A588" s="2">
        <v>43972</v>
      </c>
      <c r="B588" s="1">
        <v>5616.95</v>
      </c>
      <c r="C588" s="1">
        <v>5784.3</v>
      </c>
      <c r="D588" s="1">
        <v>5588.35</v>
      </c>
      <c r="E588" s="1">
        <v>5749.9</v>
      </c>
      <c r="F588" s="1">
        <v>130058200</v>
      </c>
      <c r="G588" s="1">
        <v>4371.49</v>
      </c>
      <c r="H588" s="3">
        <f>IF(ISERR(LN(Table13[[#This Row],[Close]]/E587)),"-",LN(Table13[[#This Row],[Close]]/E587))</f>
        <v>2.573752430949907E-2</v>
      </c>
    </row>
    <row r="589" spans="1:8" x14ac:dyDescent="0.3">
      <c r="A589" s="2">
        <v>43973</v>
      </c>
      <c r="B589" s="1">
        <v>5707.25</v>
      </c>
      <c r="C589" s="1">
        <v>5789.25</v>
      </c>
      <c r="D589" s="1">
        <v>5639.65</v>
      </c>
      <c r="E589" s="1">
        <v>5767</v>
      </c>
      <c r="F589" s="1">
        <v>101208059</v>
      </c>
      <c r="G589" s="1">
        <v>3526.18</v>
      </c>
      <c r="H589" s="3">
        <f>IF(ISERR(LN(Table13[[#This Row],[Close]]/E588)),"-",LN(Table13[[#This Row],[Close]]/E588))</f>
        <v>2.9695512795949739E-3</v>
      </c>
    </row>
    <row r="590" spans="1:8" x14ac:dyDescent="0.3">
      <c r="A590" s="2">
        <v>43977</v>
      </c>
      <c r="B590" s="1">
        <v>5817.2</v>
      </c>
      <c r="C590" s="1">
        <v>5872.75</v>
      </c>
      <c r="D590" s="1">
        <v>5775.4</v>
      </c>
      <c r="E590" s="1">
        <v>5854.3</v>
      </c>
      <c r="F590" s="1">
        <v>112408957</v>
      </c>
      <c r="G590" s="1">
        <v>3047.21</v>
      </c>
      <c r="H590" s="3">
        <f>IF(ISERR(LN(Table13[[#This Row],[Close]]/E589)),"-",LN(Table13[[#This Row],[Close]]/E589))</f>
        <v>1.5024419333926457E-2</v>
      </c>
    </row>
    <row r="591" spans="1:8" x14ac:dyDescent="0.3">
      <c r="A591" s="2">
        <v>43978</v>
      </c>
      <c r="B591" s="1">
        <v>5872.45</v>
      </c>
      <c r="C591" s="1">
        <v>5910.75</v>
      </c>
      <c r="D591" s="1">
        <v>5791.25</v>
      </c>
      <c r="E591" s="1">
        <v>5896.95</v>
      </c>
      <c r="F591" s="1">
        <v>139933641</v>
      </c>
      <c r="G591" s="1">
        <v>3324.01</v>
      </c>
      <c r="H591" s="3">
        <f>IF(ISERR(LN(Table13[[#This Row],[Close]]/E590)),"-",LN(Table13[[#This Row],[Close]]/E590))</f>
        <v>7.2588341276491799E-3</v>
      </c>
    </row>
    <row r="592" spans="1:8" x14ac:dyDescent="0.3">
      <c r="A592" s="2">
        <v>43979</v>
      </c>
      <c r="B592" s="1">
        <v>5922.15</v>
      </c>
      <c r="C592" s="1">
        <v>6131.35</v>
      </c>
      <c r="D592" s="1">
        <v>5876.4</v>
      </c>
      <c r="E592" s="1">
        <v>6112.3</v>
      </c>
      <c r="F592" s="1">
        <v>249406477</v>
      </c>
      <c r="G592" s="1">
        <v>6292.97</v>
      </c>
      <c r="H592" s="3">
        <f>IF(ISERR(LN(Table13[[#This Row],[Close]]/E591)),"-",LN(Table13[[#This Row],[Close]]/E591))</f>
        <v>3.5867866334432973E-2</v>
      </c>
    </row>
    <row r="593" spans="1:8" x14ac:dyDescent="0.3">
      <c r="A593" s="2">
        <v>43980</v>
      </c>
      <c r="B593" s="1">
        <v>6036.45</v>
      </c>
      <c r="C593" s="1">
        <v>6246.95</v>
      </c>
      <c r="D593" s="1">
        <v>6016</v>
      </c>
      <c r="E593" s="1">
        <v>6218.8</v>
      </c>
      <c r="F593" s="1">
        <v>330410493</v>
      </c>
      <c r="G593" s="1">
        <v>7789.35</v>
      </c>
      <c r="H593" s="3">
        <f>IF(ISERR(LN(Table13[[#This Row],[Close]]/E592)),"-",LN(Table13[[#This Row],[Close]]/E592))</f>
        <v>1.7273827664164465E-2</v>
      </c>
    </row>
    <row r="594" spans="1:8" x14ac:dyDescent="0.3">
      <c r="A594" s="2">
        <v>43983</v>
      </c>
      <c r="B594" s="1">
        <v>6299.05</v>
      </c>
      <c r="C594" s="1">
        <v>6485.85</v>
      </c>
      <c r="D594" s="1">
        <v>6294.05</v>
      </c>
      <c r="E594" s="1">
        <v>6419.5</v>
      </c>
      <c r="F594" s="1">
        <v>227171489</v>
      </c>
      <c r="G594" s="1">
        <v>5463.72</v>
      </c>
      <c r="H594" s="3">
        <f>IF(ISERR(LN(Table13[[#This Row],[Close]]/E593)),"-",LN(Table13[[#This Row],[Close]]/E593))</f>
        <v>3.1763270955552654E-2</v>
      </c>
    </row>
    <row r="595" spans="1:8" x14ac:dyDescent="0.3">
      <c r="A595" s="2">
        <v>43984</v>
      </c>
      <c r="B595" s="1">
        <v>6455.8</v>
      </c>
      <c r="C595" s="1">
        <v>6542.65</v>
      </c>
      <c r="D595" s="1">
        <v>6395.5</v>
      </c>
      <c r="E595" s="1">
        <v>6471.3</v>
      </c>
      <c r="F595" s="1">
        <v>313034327</v>
      </c>
      <c r="G595" s="1">
        <v>6431.63</v>
      </c>
      <c r="H595" s="3">
        <f>IF(ISERR(LN(Table13[[#This Row],[Close]]/E594)),"-",LN(Table13[[#This Row],[Close]]/E594))</f>
        <v>8.0367826376424225E-3</v>
      </c>
    </row>
    <row r="596" spans="1:8" x14ac:dyDescent="0.3">
      <c r="A596" s="2">
        <v>43985</v>
      </c>
      <c r="B596" s="1">
        <v>6567.95</v>
      </c>
      <c r="C596" s="1">
        <v>6622.1</v>
      </c>
      <c r="D596" s="1">
        <v>6475.3</v>
      </c>
      <c r="E596" s="1">
        <v>6498.65</v>
      </c>
      <c r="F596" s="1">
        <v>203249224</v>
      </c>
      <c r="G596" s="1">
        <v>4646.66</v>
      </c>
      <c r="H596" s="3">
        <f>IF(ISERR(LN(Table13[[#This Row],[Close]]/E595)),"-",LN(Table13[[#This Row],[Close]]/E595))</f>
        <v>4.2174473362210892E-3</v>
      </c>
    </row>
    <row r="597" spans="1:8" x14ac:dyDescent="0.3">
      <c r="A597" s="2">
        <v>43986</v>
      </c>
      <c r="B597" s="1">
        <v>6501.65</v>
      </c>
      <c r="C597" s="1">
        <v>6564.95</v>
      </c>
      <c r="D597" s="1">
        <v>6411.25</v>
      </c>
      <c r="E597" s="1">
        <v>6511.35</v>
      </c>
      <c r="F597" s="1">
        <v>174970009</v>
      </c>
      <c r="G597" s="1">
        <v>4103.8</v>
      </c>
      <c r="H597" s="3">
        <f>IF(ISERR(LN(Table13[[#This Row],[Close]]/E596)),"-",LN(Table13[[#This Row],[Close]]/E596))</f>
        <v>1.9523449706375106E-3</v>
      </c>
    </row>
    <row r="598" spans="1:8" x14ac:dyDescent="0.3">
      <c r="A598" s="2">
        <v>43987</v>
      </c>
      <c r="B598" s="1">
        <v>6563.8</v>
      </c>
      <c r="C598" s="1">
        <v>6645.15</v>
      </c>
      <c r="D598" s="1">
        <v>6527</v>
      </c>
      <c r="E598" s="1">
        <v>6628.75</v>
      </c>
      <c r="F598" s="1">
        <v>318957389</v>
      </c>
      <c r="G598" s="1">
        <v>4975.13</v>
      </c>
      <c r="H598" s="3">
        <f>IF(ISERR(LN(Table13[[#This Row],[Close]]/E597)),"-",LN(Table13[[#This Row],[Close]]/E597))</f>
        <v>1.7869441475700184E-2</v>
      </c>
    </row>
    <row r="599" spans="1:8" x14ac:dyDescent="0.3">
      <c r="A599" s="2">
        <v>43990</v>
      </c>
      <c r="B599" s="1">
        <v>6707.95</v>
      </c>
      <c r="C599" s="1">
        <v>6743.15</v>
      </c>
      <c r="D599" s="1">
        <v>6588.5</v>
      </c>
      <c r="E599" s="1">
        <v>6610.55</v>
      </c>
      <c r="F599" s="1">
        <v>348484881</v>
      </c>
      <c r="G599" s="1">
        <v>5808.47</v>
      </c>
      <c r="H599" s="3">
        <f>IF(ISERR(LN(Table13[[#This Row],[Close]]/E598)),"-",LN(Table13[[#This Row],[Close]]/E598))</f>
        <v>-2.7493918054152791E-3</v>
      </c>
    </row>
    <row r="600" spans="1:8" x14ac:dyDescent="0.3">
      <c r="A600" s="2">
        <v>43991</v>
      </c>
      <c r="B600" s="1">
        <v>6648.95</v>
      </c>
      <c r="C600" s="1">
        <v>6665.75</v>
      </c>
      <c r="D600" s="1">
        <v>6525.25</v>
      </c>
      <c r="E600" s="1">
        <v>6577.7</v>
      </c>
      <c r="F600" s="1">
        <v>215281290</v>
      </c>
      <c r="G600" s="1">
        <v>4582.2700000000004</v>
      </c>
      <c r="H600" s="3">
        <f>IF(ISERR(LN(Table13[[#This Row],[Close]]/E599)),"-",LN(Table13[[#This Row],[Close]]/E599))</f>
        <v>-4.9817175042790275E-3</v>
      </c>
    </row>
    <row r="601" spans="1:8" x14ac:dyDescent="0.3">
      <c r="A601" s="2">
        <v>43992</v>
      </c>
      <c r="B601" s="1">
        <v>6568.8</v>
      </c>
      <c r="C601" s="1">
        <v>6598.5</v>
      </c>
      <c r="D601" s="1">
        <v>6470.5</v>
      </c>
      <c r="E601" s="1">
        <v>6502.65</v>
      </c>
      <c r="F601" s="1">
        <v>187890552</v>
      </c>
      <c r="G601" s="1">
        <v>4131.29</v>
      </c>
      <c r="H601" s="3">
        <f>IF(ISERR(LN(Table13[[#This Row],[Close]]/E600)),"-",LN(Table13[[#This Row],[Close]]/E600))</f>
        <v>-1.1475354034152521E-2</v>
      </c>
    </row>
    <row r="602" spans="1:8" x14ac:dyDescent="0.3">
      <c r="A602" s="2">
        <v>43993</v>
      </c>
      <c r="B602" s="1">
        <v>6491.95</v>
      </c>
      <c r="C602" s="1">
        <v>6549.9</v>
      </c>
      <c r="D602" s="1">
        <v>6345.8</v>
      </c>
      <c r="E602" s="1">
        <v>6373.6</v>
      </c>
      <c r="F602" s="1">
        <v>138121727</v>
      </c>
      <c r="G602" s="1">
        <v>3634.29</v>
      </c>
      <c r="H602" s="3">
        <f>IF(ISERR(LN(Table13[[#This Row],[Close]]/E601)),"-",LN(Table13[[#This Row],[Close]]/E601))</f>
        <v>-2.0045327041336498E-2</v>
      </c>
    </row>
    <row r="603" spans="1:8" x14ac:dyDescent="0.3">
      <c r="A603" s="2">
        <v>43994</v>
      </c>
      <c r="B603" s="1">
        <v>6075.3</v>
      </c>
      <c r="C603" s="1">
        <v>6578.4</v>
      </c>
      <c r="D603" s="1">
        <v>6074.15</v>
      </c>
      <c r="E603" s="1">
        <v>6559.4</v>
      </c>
      <c r="F603" s="1">
        <v>207413808</v>
      </c>
      <c r="G603" s="1">
        <v>5559.34</v>
      </c>
      <c r="H603" s="3">
        <f>IF(ISERR(LN(Table13[[#This Row],[Close]]/E602)),"-",LN(Table13[[#This Row],[Close]]/E602))</f>
        <v>2.8734676274311085E-2</v>
      </c>
    </row>
    <row r="604" spans="1:8" x14ac:dyDescent="0.3">
      <c r="A604" s="2">
        <v>43997</v>
      </c>
      <c r="B604" s="1">
        <v>6530.75</v>
      </c>
      <c r="C604" s="1">
        <v>6573.2</v>
      </c>
      <c r="D604" s="1">
        <v>6417.75</v>
      </c>
      <c r="E604" s="1">
        <v>6443</v>
      </c>
      <c r="F604" s="1">
        <v>168470548</v>
      </c>
      <c r="G604" s="1">
        <v>4698.87</v>
      </c>
      <c r="H604" s="3">
        <f>IF(ISERR(LN(Table13[[#This Row],[Close]]/E603)),"-",LN(Table13[[#This Row],[Close]]/E603))</f>
        <v>-1.7904865201824941E-2</v>
      </c>
    </row>
    <row r="605" spans="1:8" x14ac:dyDescent="0.3">
      <c r="A605" s="2">
        <v>43998</v>
      </c>
      <c r="B605" s="1">
        <v>6561.2</v>
      </c>
      <c r="C605" s="1">
        <v>6582.65</v>
      </c>
      <c r="D605" s="1">
        <v>6355.75</v>
      </c>
      <c r="E605" s="1">
        <v>6451.05</v>
      </c>
      <c r="F605" s="1">
        <v>297809010</v>
      </c>
      <c r="G605" s="1">
        <v>5276.43</v>
      </c>
      <c r="H605" s="3">
        <f>IF(ISERR(LN(Table13[[#This Row],[Close]]/E604)),"-",LN(Table13[[#This Row],[Close]]/E604))</f>
        <v>1.2486380998824945E-3</v>
      </c>
    </row>
    <row r="606" spans="1:8" x14ac:dyDescent="0.3">
      <c r="A606" s="2">
        <v>43999</v>
      </c>
      <c r="B606" s="1">
        <v>6418.85</v>
      </c>
      <c r="C606" s="1">
        <v>6545.5</v>
      </c>
      <c r="D606" s="1">
        <v>6394.45</v>
      </c>
      <c r="E606" s="1">
        <v>6503.5</v>
      </c>
      <c r="F606" s="1">
        <v>210942041</v>
      </c>
      <c r="G606" s="1">
        <v>5607.26</v>
      </c>
      <c r="H606" s="3">
        <f>IF(ISERR(LN(Table13[[#This Row],[Close]]/E605)),"-",LN(Table13[[#This Row],[Close]]/E605))</f>
        <v>8.0975852652705772E-3</v>
      </c>
    </row>
    <row r="607" spans="1:8" x14ac:dyDescent="0.3">
      <c r="A607" s="2">
        <v>44000</v>
      </c>
      <c r="B607" s="1">
        <v>6487.1</v>
      </c>
      <c r="C607" s="1">
        <v>6557.05</v>
      </c>
      <c r="D607" s="1">
        <v>6454.65</v>
      </c>
      <c r="E607" s="1">
        <v>6535.9</v>
      </c>
      <c r="F607" s="1">
        <v>112922082</v>
      </c>
      <c r="G607" s="1">
        <v>3160.52</v>
      </c>
      <c r="H607" s="3">
        <f>IF(ISERR(LN(Table13[[#This Row],[Close]]/E606)),"-",LN(Table13[[#This Row],[Close]]/E606))</f>
        <v>4.9695640413979416E-3</v>
      </c>
    </row>
    <row r="608" spans="1:8" x14ac:dyDescent="0.3">
      <c r="A608" s="2">
        <v>44001</v>
      </c>
      <c r="B608" s="1">
        <v>6567.8</v>
      </c>
      <c r="C608" s="1">
        <v>6664.75</v>
      </c>
      <c r="D608" s="1">
        <v>6500.15</v>
      </c>
      <c r="E608" s="1">
        <v>6634.5</v>
      </c>
      <c r="F608" s="1">
        <v>257357229</v>
      </c>
      <c r="G608" s="1">
        <v>5698.63</v>
      </c>
      <c r="H608" s="3">
        <f>IF(ISERR(LN(Table13[[#This Row],[Close]]/E607)),"-",LN(Table13[[#This Row],[Close]]/E607))</f>
        <v>1.4973249431297589E-2</v>
      </c>
    </row>
    <row r="609" spans="1:8" x14ac:dyDescent="0.3">
      <c r="A609" s="2">
        <v>44004</v>
      </c>
      <c r="B609" s="1">
        <v>6656.3</v>
      </c>
      <c r="C609" s="1">
        <v>6753.05</v>
      </c>
      <c r="D609" s="1">
        <v>6636.5</v>
      </c>
      <c r="E609" s="1">
        <v>6729.1</v>
      </c>
      <c r="F609" s="1">
        <v>154410001</v>
      </c>
      <c r="G609" s="1">
        <v>4452.7</v>
      </c>
      <c r="H609" s="3">
        <f>IF(ISERR(LN(Table13[[#This Row],[Close]]/E608)),"-",LN(Table13[[#This Row],[Close]]/E608))</f>
        <v>1.415809815059276E-2</v>
      </c>
    </row>
    <row r="610" spans="1:8" x14ac:dyDescent="0.3">
      <c r="A610" s="2">
        <v>44005</v>
      </c>
      <c r="B610" s="1">
        <v>6763.05</v>
      </c>
      <c r="C610" s="1">
        <v>6817.65</v>
      </c>
      <c r="D610" s="1">
        <v>6744.1</v>
      </c>
      <c r="E610" s="1">
        <v>6789.2</v>
      </c>
      <c r="F610" s="1">
        <v>163118967</v>
      </c>
      <c r="G610" s="1">
        <v>3830.45</v>
      </c>
      <c r="H610" s="3">
        <f>IF(ISERR(LN(Table13[[#This Row],[Close]]/E609)),"-",LN(Table13[[#This Row],[Close]]/E609))</f>
        <v>8.8917091602925286E-3</v>
      </c>
    </row>
    <row r="611" spans="1:8" x14ac:dyDescent="0.3">
      <c r="A611" s="2">
        <v>44006</v>
      </c>
      <c r="B611" s="1">
        <v>6854.25</v>
      </c>
      <c r="C611" s="1">
        <v>6935.75</v>
      </c>
      <c r="D611" s="1">
        <v>6727.4</v>
      </c>
      <c r="E611" s="1">
        <v>6742.8</v>
      </c>
      <c r="F611" s="1">
        <v>237402396</v>
      </c>
      <c r="G611" s="1">
        <v>5469.09</v>
      </c>
      <c r="H611" s="3">
        <f>IF(ISERR(LN(Table13[[#This Row],[Close]]/E610)),"-",LN(Table13[[#This Row],[Close]]/E610))</f>
        <v>-6.8578453812234543E-3</v>
      </c>
    </row>
    <row r="612" spans="1:8" x14ac:dyDescent="0.3">
      <c r="A612" s="2">
        <v>44007</v>
      </c>
      <c r="B612" s="1">
        <v>6681.75</v>
      </c>
      <c r="C612" s="1">
        <v>6791.75</v>
      </c>
      <c r="D612" s="1">
        <v>6645.15</v>
      </c>
      <c r="E612" s="1">
        <v>6737.85</v>
      </c>
      <c r="F612" s="1">
        <v>155954852</v>
      </c>
      <c r="G612" s="1">
        <v>4330.7</v>
      </c>
      <c r="H612" s="3">
        <f>IF(ISERR(LN(Table13[[#This Row],[Close]]/E611)),"-",LN(Table13[[#This Row],[Close]]/E611))</f>
        <v>-7.3438598620552279E-4</v>
      </c>
    </row>
    <row r="613" spans="1:8" x14ac:dyDescent="0.3">
      <c r="A613" s="2">
        <v>44008</v>
      </c>
      <c r="B613" s="1">
        <v>6807.4</v>
      </c>
      <c r="C613" s="1">
        <v>6808.8</v>
      </c>
      <c r="D613" s="1">
        <v>6705</v>
      </c>
      <c r="E613" s="1">
        <v>6731.45</v>
      </c>
      <c r="F613" s="1">
        <v>156655986</v>
      </c>
      <c r="G613" s="1">
        <v>3422.76</v>
      </c>
      <c r="H613" s="3">
        <f>IF(ISERR(LN(Table13[[#This Row],[Close]]/E612)),"-",LN(Table13[[#This Row],[Close]]/E612))</f>
        <v>-9.5030929322939377E-4</v>
      </c>
    </row>
    <row r="614" spans="1:8" x14ac:dyDescent="0.3">
      <c r="A614" s="2">
        <v>44011</v>
      </c>
      <c r="B614" s="1">
        <v>6685.85</v>
      </c>
      <c r="C614" s="1">
        <v>6728.65</v>
      </c>
      <c r="D614" s="1">
        <v>6605.5</v>
      </c>
      <c r="E614" s="1">
        <v>6645.85</v>
      </c>
      <c r="F614" s="1">
        <v>152013775</v>
      </c>
      <c r="G614" s="1">
        <v>3285.56</v>
      </c>
      <c r="H614" s="3">
        <f>IF(ISERR(LN(Table13[[#This Row],[Close]]/E613)),"-",LN(Table13[[#This Row],[Close]]/E613))</f>
        <v>-1.2797973933781258E-2</v>
      </c>
    </row>
    <row r="615" spans="1:8" x14ac:dyDescent="0.3">
      <c r="A615" s="2">
        <v>44012</v>
      </c>
      <c r="B615" s="1">
        <v>6718.4</v>
      </c>
      <c r="C615" s="1">
        <v>6753.5</v>
      </c>
      <c r="D615" s="1">
        <v>6670.9</v>
      </c>
      <c r="E615" s="1">
        <v>6719.15</v>
      </c>
      <c r="F615" s="1">
        <v>152206043</v>
      </c>
      <c r="G615" s="1">
        <v>4159.87</v>
      </c>
      <c r="H615" s="3">
        <f>IF(ISERR(LN(Table13[[#This Row],[Close]]/E614)),"-",LN(Table13[[#This Row],[Close]]/E614))</f>
        <v>1.0969058728726491E-2</v>
      </c>
    </row>
    <row r="616" spans="1:8" x14ac:dyDescent="0.3">
      <c r="A616" s="2">
        <v>44013</v>
      </c>
      <c r="B616" s="1">
        <v>6743.35</v>
      </c>
      <c r="C616" s="1">
        <v>6785.3</v>
      </c>
      <c r="D616" s="1">
        <v>6702.5</v>
      </c>
      <c r="E616" s="1">
        <v>6718.6</v>
      </c>
      <c r="F616" s="1">
        <v>140092976</v>
      </c>
      <c r="G616" s="1">
        <v>3618.82</v>
      </c>
      <c r="H616" s="3">
        <f>IF(ISERR(LN(Table13[[#This Row],[Close]]/E615)),"-",LN(Table13[[#This Row],[Close]]/E615))</f>
        <v>-8.1858942204820662E-5</v>
      </c>
    </row>
    <row r="617" spans="1:8" x14ac:dyDescent="0.3">
      <c r="A617" s="2">
        <v>44014</v>
      </c>
      <c r="B617" s="1">
        <v>6761</v>
      </c>
      <c r="C617" s="1">
        <v>6923.9</v>
      </c>
      <c r="D617" s="1">
        <v>6751.95</v>
      </c>
      <c r="E617" s="1">
        <v>6907.1</v>
      </c>
      <c r="F617" s="1">
        <v>168680796</v>
      </c>
      <c r="G617" s="1">
        <v>5020.45</v>
      </c>
      <c r="H617" s="3">
        <f>IF(ISERR(LN(Table13[[#This Row],[Close]]/E616)),"-",LN(Table13[[#This Row],[Close]]/E616))</f>
        <v>2.7670068570438747E-2</v>
      </c>
    </row>
    <row r="618" spans="1:8" x14ac:dyDescent="0.3">
      <c r="A618" s="2">
        <v>44015</v>
      </c>
      <c r="B618" s="1">
        <v>6921.7</v>
      </c>
      <c r="C618" s="1">
        <v>6992.3</v>
      </c>
      <c r="D618" s="1">
        <v>6903.1</v>
      </c>
      <c r="E618" s="1">
        <v>6971.05</v>
      </c>
      <c r="F618" s="1">
        <v>237050016</v>
      </c>
      <c r="G618" s="1">
        <v>5483.94</v>
      </c>
      <c r="H618" s="3">
        <f>IF(ISERR(LN(Table13[[#This Row],[Close]]/E617)),"-",LN(Table13[[#This Row],[Close]]/E617))</f>
        <v>9.2159909828632095E-3</v>
      </c>
    </row>
    <row r="619" spans="1:8" x14ac:dyDescent="0.3">
      <c r="A619" s="2">
        <v>44018</v>
      </c>
      <c r="B619" s="1">
        <v>7029.5</v>
      </c>
      <c r="C619" s="1">
        <v>7193.55</v>
      </c>
      <c r="D619" s="1">
        <v>6993.8</v>
      </c>
      <c r="E619" s="1">
        <v>7171.75</v>
      </c>
      <c r="F619" s="1">
        <v>210529384</v>
      </c>
      <c r="G619" s="1">
        <v>5332.52</v>
      </c>
      <c r="H619" s="3">
        <f>IF(ISERR(LN(Table13[[#This Row],[Close]]/E618)),"-",LN(Table13[[#This Row],[Close]]/E618))</f>
        <v>2.838383830446015E-2</v>
      </c>
    </row>
    <row r="620" spans="1:8" x14ac:dyDescent="0.3">
      <c r="A620" s="2">
        <v>44019</v>
      </c>
      <c r="B620" s="1">
        <v>7172.35</v>
      </c>
      <c r="C620" s="1">
        <v>7217.7</v>
      </c>
      <c r="D620" s="1">
        <v>7099.5</v>
      </c>
      <c r="E620" s="1">
        <v>7199.55</v>
      </c>
      <c r="F620" s="1">
        <v>172502817</v>
      </c>
      <c r="G620" s="1">
        <v>5334.2</v>
      </c>
      <c r="H620" s="3">
        <f>IF(ISERR(LN(Table13[[#This Row],[Close]]/E619)),"-",LN(Table13[[#This Row],[Close]]/E619))</f>
        <v>3.8688267137198871E-3</v>
      </c>
    </row>
    <row r="621" spans="1:8" x14ac:dyDescent="0.3">
      <c r="A621" s="2">
        <v>44020</v>
      </c>
      <c r="B621" s="1">
        <v>7225.15</v>
      </c>
      <c r="C621" s="1">
        <v>7252.1</v>
      </c>
      <c r="D621" s="1">
        <v>7037.9</v>
      </c>
      <c r="E621" s="1">
        <v>7059.35</v>
      </c>
      <c r="F621" s="1">
        <v>138439255</v>
      </c>
      <c r="G621" s="1">
        <v>4167.3999999999996</v>
      </c>
      <c r="H621" s="3">
        <f>IF(ISERR(LN(Table13[[#This Row],[Close]]/E620)),"-",LN(Table13[[#This Row],[Close]]/E620))</f>
        <v>-1.9665544790838433E-2</v>
      </c>
    </row>
    <row r="622" spans="1:8" x14ac:dyDescent="0.3">
      <c r="A622" s="2">
        <v>44021</v>
      </c>
      <c r="B622" s="1">
        <v>7101.9</v>
      </c>
      <c r="C622" s="1">
        <v>7112.05</v>
      </c>
      <c r="D622" s="1">
        <v>7022.2</v>
      </c>
      <c r="E622" s="1">
        <v>7085.6</v>
      </c>
      <c r="F622" s="1">
        <v>102206411</v>
      </c>
      <c r="G622" s="1">
        <v>3241.01</v>
      </c>
      <c r="H622" s="3">
        <f>IF(ISERR(LN(Table13[[#This Row],[Close]]/E621)),"-",LN(Table13[[#This Row],[Close]]/E621))</f>
        <v>3.7115762352715421E-3</v>
      </c>
    </row>
    <row r="623" spans="1:8" x14ac:dyDescent="0.3">
      <c r="A623" s="2">
        <v>44022</v>
      </c>
      <c r="B623" s="1">
        <v>7066</v>
      </c>
      <c r="C623" s="1">
        <v>7158.2</v>
      </c>
      <c r="D623" s="1">
        <v>7020.3</v>
      </c>
      <c r="E623" s="1">
        <v>7041.1</v>
      </c>
      <c r="F623" s="1">
        <v>123653320</v>
      </c>
      <c r="G623" s="1">
        <v>3406.17</v>
      </c>
      <c r="H623" s="3">
        <f>IF(ISERR(LN(Table13[[#This Row],[Close]]/E622)),"-",LN(Table13[[#This Row],[Close]]/E622))</f>
        <v>-6.3001475490449613E-3</v>
      </c>
    </row>
    <row r="624" spans="1:8" x14ac:dyDescent="0.3">
      <c r="A624" s="2">
        <v>44025</v>
      </c>
      <c r="B624" s="1">
        <v>7094.15</v>
      </c>
      <c r="C624" s="1">
        <v>7139.85</v>
      </c>
      <c r="D624" s="1">
        <v>7035.9</v>
      </c>
      <c r="E624" s="1">
        <v>7084.45</v>
      </c>
      <c r="F624" s="1">
        <v>134063369</v>
      </c>
      <c r="G624" s="1">
        <v>3220.41</v>
      </c>
      <c r="H624" s="3">
        <f>IF(ISERR(LN(Table13[[#This Row],[Close]]/E623)),"-",LN(Table13[[#This Row],[Close]]/E623))</f>
        <v>6.1378333719567186E-3</v>
      </c>
    </row>
    <row r="625" spans="1:8" x14ac:dyDescent="0.3">
      <c r="A625" s="2">
        <v>44026</v>
      </c>
      <c r="B625" s="1">
        <v>7047.65</v>
      </c>
      <c r="C625" s="1">
        <v>7050.1</v>
      </c>
      <c r="D625" s="1">
        <v>6883.7</v>
      </c>
      <c r="E625" s="1">
        <v>6916</v>
      </c>
      <c r="F625" s="1">
        <v>104104014</v>
      </c>
      <c r="G625" s="1">
        <v>3313.65</v>
      </c>
      <c r="H625" s="3">
        <f>IF(ISERR(LN(Table13[[#This Row],[Close]]/E624)),"-",LN(Table13[[#This Row],[Close]]/E624))</f>
        <v>-2.4064673515103854E-2</v>
      </c>
    </row>
    <row r="626" spans="1:8" x14ac:dyDescent="0.3">
      <c r="A626" s="2">
        <v>44027</v>
      </c>
      <c r="B626" s="1">
        <v>6960.4</v>
      </c>
      <c r="C626" s="1">
        <v>7003.55</v>
      </c>
      <c r="D626" s="1">
        <v>6910.2</v>
      </c>
      <c r="E626" s="1">
        <v>6931.05</v>
      </c>
      <c r="F626" s="1">
        <v>105623424</v>
      </c>
      <c r="G626" s="1">
        <v>3450.43</v>
      </c>
      <c r="H626" s="3">
        <f>IF(ISERR(LN(Table13[[#This Row],[Close]]/E625)),"-",LN(Table13[[#This Row],[Close]]/E625))</f>
        <v>2.1737490550217684E-3</v>
      </c>
    </row>
    <row r="627" spans="1:8" x14ac:dyDescent="0.3">
      <c r="A627" s="2">
        <v>44028</v>
      </c>
      <c r="B627" s="1">
        <v>6940.75</v>
      </c>
      <c r="C627" s="1">
        <v>7027.25</v>
      </c>
      <c r="D627" s="1">
        <v>6853.75</v>
      </c>
      <c r="E627" s="1">
        <v>7015.9</v>
      </c>
      <c r="F627" s="1">
        <v>102697719</v>
      </c>
      <c r="G627" s="1">
        <v>3547.88</v>
      </c>
      <c r="H627" s="3">
        <f>IF(ISERR(LN(Table13[[#This Row],[Close]]/E626)),"-",LN(Table13[[#This Row],[Close]]/E626))</f>
        <v>1.216768495654935E-2</v>
      </c>
    </row>
    <row r="628" spans="1:8" x14ac:dyDescent="0.3">
      <c r="A628" s="2">
        <v>44029</v>
      </c>
      <c r="B628" s="1">
        <v>7039.55</v>
      </c>
      <c r="C628" s="1">
        <v>7154.75</v>
      </c>
      <c r="D628" s="1">
        <v>7016.85</v>
      </c>
      <c r="E628" s="1">
        <v>7137.3</v>
      </c>
      <c r="F628" s="1">
        <v>112281160</v>
      </c>
      <c r="G628" s="1">
        <v>3212.76</v>
      </c>
      <c r="H628" s="3">
        <f>IF(ISERR(LN(Table13[[#This Row],[Close]]/E627)),"-",LN(Table13[[#This Row],[Close]]/E627))</f>
        <v>1.7155551741155652E-2</v>
      </c>
    </row>
    <row r="629" spans="1:8" x14ac:dyDescent="0.3">
      <c r="A629" s="2">
        <v>44032</v>
      </c>
      <c r="B629" s="1">
        <v>7161.7</v>
      </c>
      <c r="C629" s="1">
        <v>7183.2</v>
      </c>
      <c r="D629" s="1">
        <v>7105.55</v>
      </c>
      <c r="E629" s="1">
        <v>7175.85</v>
      </c>
      <c r="F629" s="1">
        <v>97655565</v>
      </c>
      <c r="G629" s="1">
        <v>3035.58</v>
      </c>
      <c r="H629" s="3">
        <f>IF(ISERR(LN(Table13[[#This Row],[Close]]/E628)),"-",LN(Table13[[#This Row],[Close]]/E628))</f>
        <v>5.3866679542197557E-3</v>
      </c>
    </row>
    <row r="630" spans="1:8" x14ac:dyDescent="0.3">
      <c r="A630" s="2">
        <v>44033</v>
      </c>
      <c r="B630" s="1">
        <v>7209</v>
      </c>
      <c r="C630" s="1">
        <v>7317.55</v>
      </c>
      <c r="D630" s="1">
        <v>7198.25</v>
      </c>
      <c r="E630" s="1">
        <v>7295.75</v>
      </c>
      <c r="F630" s="1">
        <v>139658577</v>
      </c>
      <c r="G630" s="1">
        <v>4471.45</v>
      </c>
      <c r="H630" s="3">
        <f>IF(ISERR(LN(Table13[[#This Row],[Close]]/E629)),"-",LN(Table13[[#This Row],[Close]]/E629))</f>
        <v>1.657076530609192E-2</v>
      </c>
    </row>
    <row r="631" spans="1:8" x14ac:dyDescent="0.3">
      <c r="A631" s="2">
        <v>44034</v>
      </c>
      <c r="B631" s="1">
        <v>7301</v>
      </c>
      <c r="C631" s="1">
        <v>7306.75</v>
      </c>
      <c r="D631" s="1">
        <v>7154.15</v>
      </c>
      <c r="E631" s="1">
        <v>7203.95</v>
      </c>
      <c r="F631" s="1">
        <v>113375779</v>
      </c>
      <c r="G631" s="1">
        <v>4464.3599999999997</v>
      </c>
      <c r="H631" s="3">
        <f>IF(ISERR(LN(Table13[[#This Row],[Close]]/E630)),"-",LN(Table13[[#This Row],[Close]]/E630))</f>
        <v>-1.2662500133020805E-2</v>
      </c>
    </row>
    <row r="632" spans="1:8" x14ac:dyDescent="0.3">
      <c r="A632" s="2">
        <v>44035</v>
      </c>
      <c r="B632" s="1">
        <v>7205.8</v>
      </c>
      <c r="C632" s="1">
        <v>7313</v>
      </c>
      <c r="D632" s="1">
        <v>7172.4</v>
      </c>
      <c r="E632" s="1">
        <v>7301.05</v>
      </c>
      <c r="F632" s="1">
        <v>74120597</v>
      </c>
      <c r="G632" s="1">
        <v>3543.96</v>
      </c>
      <c r="H632" s="3">
        <f>IF(ISERR(LN(Table13[[#This Row],[Close]]/E631)),"-",LN(Table13[[#This Row],[Close]]/E631))</f>
        <v>1.3388686726371701E-2</v>
      </c>
    </row>
    <row r="633" spans="1:8" x14ac:dyDescent="0.3">
      <c r="A633" s="2">
        <v>44036</v>
      </c>
      <c r="B633" s="1">
        <v>7228.4</v>
      </c>
      <c r="C633" s="1">
        <v>7271</v>
      </c>
      <c r="D633" s="1">
        <v>7178.85</v>
      </c>
      <c r="E633" s="1">
        <v>7218.65</v>
      </c>
      <c r="F633" s="1">
        <v>102088182</v>
      </c>
      <c r="G633" s="1">
        <v>3022.54</v>
      </c>
      <c r="H633" s="3">
        <f>IF(ISERR(LN(Table13[[#This Row],[Close]]/E632)),"-",LN(Table13[[#This Row],[Close]]/E632))</f>
        <v>-1.1350218615170328E-2</v>
      </c>
    </row>
    <row r="634" spans="1:8" x14ac:dyDescent="0.3">
      <c r="A634" s="2">
        <v>44039</v>
      </c>
      <c r="B634" s="1">
        <v>7233.9</v>
      </c>
      <c r="C634" s="1">
        <v>7238.6</v>
      </c>
      <c r="D634" s="1">
        <v>7121.95</v>
      </c>
      <c r="E634" s="1">
        <v>7186.45</v>
      </c>
      <c r="F634" s="1">
        <v>74203200</v>
      </c>
      <c r="G634" s="1">
        <v>2429.39</v>
      </c>
      <c r="H634" s="3">
        <f>IF(ISERR(LN(Table13[[#This Row],[Close]]/E633)),"-",LN(Table13[[#This Row],[Close]]/E633))</f>
        <v>-4.4706463170547514E-3</v>
      </c>
    </row>
    <row r="635" spans="1:8" x14ac:dyDescent="0.3">
      <c r="A635" s="2">
        <v>44040</v>
      </c>
      <c r="B635" s="1">
        <v>7193.15</v>
      </c>
      <c r="C635" s="1">
        <v>7438.05</v>
      </c>
      <c r="D635" s="1">
        <v>7185.25</v>
      </c>
      <c r="E635" s="1">
        <v>7416.9</v>
      </c>
      <c r="F635" s="1">
        <v>134266723</v>
      </c>
      <c r="G635" s="1">
        <v>4650.8</v>
      </c>
      <c r="H635" s="3">
        <f>IF(ISERR(LN(Table13[[#This Row],[Close]]/E634)),"-",LN(Table13[[#This Row],[Close]]/E634))</f>
        <v>3.1563871628211976E-2</v>
      </c>
    </row>
    <row r="636" spans="1:8" x14ac:dyDescent="0.3">
      <c r="A636" s="2">
        <v>44041</v>
      </c>
      <c r="B636" s="1">
        <v>7425.75</v>
      </c>
      <c r="C636" s="1">
        <v>7464.15</v>
      </c>
      <c r="D636" s="1">
        <v>7299.7</v>
      </c>
      <c r="E636" s="1">
        <v>7330.25</v>
      </c>
      <c r="F636" s="1">
        <v>98494781</v>
      </c>
      <c r="G636" s="1">
        <v>3789.72</v>
      </c>
      <c r="H636" s="3">
        <f>IF(ISERR(LN(Table13[[#This Row],[Close]]/E635)),"-",LN(Table13[[#This Row],[Close]]/E635))</f>
        <v>-1.1751558394465003E-2</v>
      </c>
    </row>
    <row r="637" spans="1:8" x14ac:dyDescent="0.3">
      <c r="A637" s="2">
        <v>44042</v>
      </c>
      <c r="B637" s="1">
        <v>7340.8</v>
      </c>
      <c r="C637" s="1">
        <v>7398.9</v>
      </c>
      <c r="D637" s="1">
        <v>7270.55</v>
      </c>
      <c r="E637" s="1">
        <v>7287.85</v>
      </c>
      <c r="F637" s="1">
        <v>98987863</v>
      </c>
      <c r="G637" s="1">
        <v>4122.42</v>
      </c>
      <c r="H637" s="3">
        <f>IF(ISERR(LN(Table13[[#This Row],[Close]]/E636)),"-",LN(Table13[[#This Row],[Close]]/E636))</f>
        <v>-5.8010437613712834E-3</v>
      </c>
    </row>
    <row r="638" spans="1:8" x14ac:dyDescent="0.3">
      <c r="A638" s="2">
        <v>44043</v>
      </c>
      <c r="B638" s="1">
        <v>7311.45</v>
      </c>
      <c r="C638" s="1">
        <v>7328.5</v>
      </c>
      <c r="D638" s="1">
        <v>7225.75</v>
      </c>
      <c r="E638" s="1">
        <v>7279.75</v>
      </c>
      <c r="F638" s="1">
        <v>83824283</v>
      </c>
      <c r="G638" s="1">
        <v>3315.63</v>
      </c>
      <c r="H638" s="3">
        <f>IF(ISERR(LN(Table13[[#This Row],[Close]]/E637)),"-",LN(Table13[[#This Row],[Close]]/E637))</f>
        <v>-1.1120570079838502E-3</v>
      </c>
    </row>
    <row r="639" spans="1:8" x14ac:dyDescent="0.3">
      <c r="A639" s="2">
        <v>44046</v>
      </c>
      <c r="B639" s="1">
        <v>7323.65</v>
      </c>
      <c r="C639" s="1">
        <v>7469.1</v>
      </c>
      <c r="D639" s="1">
        <v>7224.8</v>
      </c>
      <c r="E639" s="1">
        <v>7240.25</v>
      </c>
      <c r="F639" s="1">
        <v>275246833</v>
      </c>
      <c r="G639" s="1">
        <v>6127.15</v>
      </c>
      <c r="H639" s="3">
        <f>IF(ISERR(LN(Table13[[#This Row],[Close]]/E638)),"-",LN(Table13[[#This Row],[Close]]/E638))</f>
        <v>-5.4407847713947065E-3</v>
      </c>
    </row>
    <row r="640" spans="1:8" x14ac:dyDescent="0.3">
      <c r="A640" s="2">
        <v>44047</v>
      </c>
      <c r="B640" s="1">
        <v>7282.45</v>
      </c>
      <c r="C640" s="1">
        <v>7381.65</v>
      </c>
      <c r="D640" s="1">
        <v>7273.2</v>
      </c>
      <c r="E640" s="1">
        <v>7353.95</v>
      </c>
      <c r="F640" s="1">
        <v>166384263</v>
      </c>
      <c r="G640" s="1">
        <v>4324.1400000000003</v>
      </c>
      <c r="H640" s="3">
        <f>IF(ISERR(LN(Table13[[#This Row],[Close]]/E639)),"-",LN(Table13[[#This Row],[Close]]/E639))</f>
        <v>1.5581847646820635E-2</v>
      </c>
    </row>
    <row r="641" spans="1:8" x14ac:dyDescent="0.3">
      <c r="A641" s="2">
        <v>44048</v>
      </c>
      <c r="B641" s="1">
        <v>7397</v>
      </c>
      <c r="C641" s="1">
        <v>7511.8</v>
      </c>
      <c r="D641" s="1">
        <v>7392.2</v>
      </c>
      <c r="E641" s="1">
        <v>7489.1</v>
      </c>
      <c r="F641" s="1">
        <v>168322483</v>
      </c>
      <c r="G641" s="1">
        <v>4710.66</v>
      </c>
      <c r="H641" s="3">
        <f>IF(ISERR(LN(Table13[[#This Row],[Close]]/E640)),"-",LN(Table13[[#This Row],[Close]]/E640))</f>
        <v>1.8211046260667385E-2</v>
      </c>
    </row>
    <row r="642" spans="1:8" x14ac:dyDescent="0.3">
      <c r="A642" s="2">
        <v>44049</v>
      </c>
      <c r="B642" s="1">
        <v>7521.95</v>
      </c>
      <c r="C642" s="1">
        <v>7532.4</v>
      </c>
      <c r="D642" s="1">
        <v>7433.1</v>
      </c>
      <c r="E642" s="1">
        <v>7498.25</v>
      </c>
      <c r="F642" s="1">
        <v>106790496</v>
      </c>
      <c r="G642" s="1">
        <v>3342.27</v>
      </c>
      <c r="H642" s="3">
        <f>IF(ISERR(LN(Table13[[#This Row],[Close]]/E641)),"-",LN(Table13[[#This Row],[Close]]/E641))</f>
        <v>1.2210298867806133E-3</v>
      </c>
    </row>
    <row r="643" spans="1:8" x14ac:dyDescent="0.3">
      <c r="A643" s="2">
        <v>44050</v>
      </c>
      <c r="B643" s="1">
        <v>7484.95</v>
      </c>
      <c r="C643" s="1">
        <v>7598.3</v>
      </c>
      <c r="D643" s="1">
        <v>7468.2</v>
      </c>
      <c r="E643" s="1">
        <v>7554.45</v>
      </c>
      <c r="F643" s="1">
        <v>123891668</v>
      </c>
      <c r="G643" s="1">
        <v>4215.9399999999996</v>
      </c>
      <c r="H643" s="3">
        <f>IF(ISERR(LN(Table13[[#This Row],[Close]]/E642)),"-",LN(Table13[[#This Row],[Close]]/E642))</f>
        <v>7.4671336216695335E-3</v>
      </c>
    </row>
    <row r="644" spans="1:8" x14ac:dyDescent="0.3">
      <c r="A644" s="2">
        <v>44053</v>
      </c>
      <c r="B644" s="1">
        <v>7593.7</v>
      </c>
      <c r="C644" s="1">
        <v>7688.7</v>
      </c>
      <c r="D644" s="1">
        <v>7577.5</v>
      </c>
      <c r="E644" s="1">
        <v>7621.3</v>
      </c>
      <c r="F644" s="1">
        <v>173609058</v>
      </c>
      <c r="G644" s="1">
        <v>4764.78</v>
      </c>
      <c r="H644" s="3">
        <f>IF(ISERR(LN(Table13[[#This Row],[Close]]/E643)),"-",LN(Table13[[#This Row],[Close]]/E643))</f>
        <v>8.810165217800283E-3</v>
      </c>
    </row>
    <row r="645" spans="1:8" x14ac:dyDescent="0.3">
      <c r="A645" s="2">
        <v>44054</v>
      </c>
      <c r="B645" s="1">
        <v>7675.4</v>
      </c>
      <c r="C645" s="1">
        <v>7699.05</v>
      </c>
      <c r="D645" s="1">
        <v>7618.3</v>
      </c>
      <c r="E645" s="1">
        <v>7630.35</v>
      </c>
      <c r="F645" s="1">
        <v>154231463</v>
      </c>
      <c r="G645" s="1">
        <v>3811.09</v>
      </c>
      <c r="H645" s="3">
        <f>IF(ISERR(LN(Table13[[#This Row],[Close]]/E644)),"-",LN(Table13[[#This Row],[Close]]/E644))</f>
        <v>1.1867569819872129E-3</v>
      </c>
    </row>
    <row r="646" spans="1:8" x14ac:dyDescent="0.3">
      <c r="A646" s="2">
        <v>44055</v>
      </c>
      <c r="B646" s="1">
        <v>7613.75</v>
      </c>
      <c r="C646" s="1">
        <v>7808.1</v>
      </c>
      <c r="D646" s="1">
        <v>7586.75</v>
      </c>
      <c r="E646" s="1">
        <v>7785.05</v>
      </c>
      <c r="F646" s="1">
        <v>202279569</v>
      </c>
      <c r="G646" s="1">
        <v>5441.69</v>
      </c>
      <c r="H646" s="3">
        <f>IF(ISERR(LN(Table13[[#This Row],[Close]]/E645)),"-",LN(Table13[[#This Row],[Close]]/E645))</f>
        <v>2.0071512068984613E-2</v>
      </c>
    </row>
    <row r="647" spans="1:8" x14ac:dyDescent="0.3">
      <c r="A647" s="2">
        <v>44056</v>
      </c>
      <c r="B647" s="1">
        <v>7801.1</v>
      </c>
      <c r="C647" s="1">
        <v>7896.1</v>
      </c>
      <c r="D647" s="1">
        <v>7757.05</v>
      </c>
      <c r="E647" s="1">
        <v>7879.75</v>
      </c>
      <c r="F647" s="1">
        <v>422670303</v>
      </c>
      <c r="G647" s="1">
        <v>7265.71</v>
      </c>
      <c r="H647" s="3">
        <f>IF(ISERR(LN(Table13[[#This Row],[Close]]/E646)),"-",LN(Table13[[#This Row],[Close]]/E646))</f>
        <v>1.2090949605270764E-2</v>
      </c>
    </row>
    <row r="648" spans="1:8" x14ac:dyDescent="0.3">
      <c r="A648" s="2">
        <v>44057</v>
      </c>
      <c r="B648" s="1">
        <v>7888.65</v>
      </c>
      <c r="C648" s="1">
        <v>7898.9</v>
      </c>
      <c r="D648" s="1">
        <v>7657.95</v>
      </c>
      <c r="E648" s="1">
        <v>7677.65</v>
      </c>
      <c r="F648" s="1">
        <v>285591830</v>
      </c>
      <c r="G648" s="1">
        <v>6546.31</v>
      </c>
      <c r="H648" s="3">
        <f>IF(ISERR(LN(Table13[[#This Row],[Close]]/E647)),"-",LN(Table13[[#This Row],[Close]]/E647))</f>
        <v>-2.5982666726303515E-2</v>
      </c>
    </row>
    <row r="649" spans="1:8" x14ac:dyDescent="0.3">
      <c r="A649" s="2">
        <v>44060</v>
      </c>
      <c r="B649" s="1">
        <v>7757.6</v>
      </c>
      <c r="C649" s="1">
        <v>7879.55</v>
      </c>
      <c r="D649" s="1">
        <v>7667.75</v>
      </c>
      <c r="E649" s="1">
        <v>7865.55</v>
      </c>
      <c r="F649" s="1">
        <v>189533250</v>
      </c>
      <c r="G649" s="1">
        <v>6062.1</v>
      </c>
      <c r="H649" s="3">
        <f>IF(ISERR(LN(Table13[[#This Row],[Close]]/E648)),"-",LN(Table13[[#This Row],[Close]]/E648))</f>
        <v>2.4178953383295006E-2</v>
      </c>
    </row>
    <row r="650" spans="1:8" x14ac:dyDescent="0.3">
      <c r="A650" s="2">
        <v>44061</v>
      </c>
      <c r="B650" s="1">
        <v>7879.5</v>
      </c>
      <c r="C650" s="1">
        <v>7979.3</v>
      </c>
      <c r="D650" s="1">
        <v>7878.3</v>
      </c>
      <c r="E650" s="1">
        <v>7941.85</v>
      </c>
      <c r="F650" s="1">
        <v>199524024</v>
      </c>
      <c r="G650" s="1">
        <v>4925.3100000000004</v>
      </c>
      <c r="H650" s="3">
        <f>IF(ISERR(LN(Table13[[#This Row],[Close]]/E649)),"-",LN(Table13[[#This Row],[Close]]/E649))</f>
        <v>9.6537814652771971E-3</v>
      </c>
    </row>
    <row r="651" spans="1:8" x14ac:dyDescent="0.3">
      <c r="A651" s="2">
        <v>44062</v>
      </c>
      <c r="B651" s="1">
        <v>7987.15</v>
      </c>
      <c r="C651" s="1">
        <v>8029.75</v>
      </c>
      <c r="D651" s="1">
        <v>7927.6</v>
      </c>
      <c r="E651" s="1">
        <v>7941.35</v>
      </c>
      <c r="F651" s="1">
        <v>220157666</v>
      </c>
      <c r="G651" s="1">
        <v>5190.22</v>
      </c>
      <c r="H651" s="3">
        <f>IF(ISERR(LN(Table13[[#This Row],[Close]]/E650)),"-",LN(Table13[[#This Row],[Close]]/E650))</f>
        <v>-6.2959605138181865E-5</v>
      </c>
    </row>
    <row r="652" spans="1:8" x14ac:dyDescent="0.3">
      <c r="A652" s="2">
        <v>44063</v>
      </c>
      <c r="B652" s="1">
        <v>7878.7</v>
      </c>
      <c r="C652" s="1">
        <v>7948.5</v>
      </c>
      <c r="D652" s="1">
        <v>7844.65</v>
      </c>
      <c r="E652" s="1">
        <v>7911.6</v>
      </c>
      <c r="F652" s="1">
        <v>175590581</v>
      </c>
      <c r="G652" s="1">
        <v>4107.8</v>
      </c>
      <c r="H652" s="3">
        <f>IF(ISERR(LN(Table13[[#This Row],[Close]]/E651)),"-",LN(Table13[[#This Row],[Close]]/E651))</f>
        <v>-3.753249070199749E-3</v>
      </c>
    </row>
    <row r="653" spans="1:8" x14ac:dyDescent="0.3">
      <c r="A653" s="2">
        <v>44064</v>
      </c>
      <c r="B653" s="1">
        <v>7994.9</v>
      </c>
      <c r="C653" s="1">
        <v>7995.35</v>
      </c>
      <c r="D653" s="1">
        <v>7910.55</v>
      </c>
      <c r="E653" s="1">
        <v>7934.7</v>
      </c>
      <c r="F653" s="1">
        <v>136558848</v>
      </c>
      <c r="G653" s="1">
        <v>4178.53</v>
      </c>
      <c r="H653" s="3">
        <f>IF(ISERR(LN(Table13[[#This Row],[Close]]/E652)),"-",LN(Table13[[#This Row],[Close]]/E652))</f>
        <v>2.9155091551807716E-3</v>
      </c>
    </row>
    <row r="654" spans="1:8" x14ac:dyDescent="0.3">
      <c r="A654" s="2">
        <v>44067</v>
      </c>
      <c r="B654" s="1">
        <v>7972.7</v>
      </c>
      <c r="C654" s="1">
        <v>8062.95</v>
      </c>
      <c r="D654" s="1">
        <v>7932.5</v>
      </c>
      <c r="E654" s="1">
        <v>7948.4</v>
      </c>
      <c r="F654" s="1">
        <v>115417975</v>
      </c>
      <c r="G654" s="1">
        <v>5789.58</v>
      </c>
      <c r="H654" s="3">
        <f>IF(ISERR(LN(Table13[[#This Row],[Close]]/E653)),"-",LN(Table13[[#This Row],[Close]]/E653))</f>
        <v>1.7251044692261225E-3</v>
      </c>
    </row>
    <row r="655" spans="1:8" x14ac:dyDescent="0.3">
      <c r="A655" s="2">
        <v>44068</v>
      </c>
      <c r="B655" s="1">
        <v>7997</v>
      </c>
      <c r="C655" s="1">
        <v>8034.4</v>
      </c>
      <c r="D655" s="1">
        <v>7933.2</v>
      </c>
      <c r="E655" s="1">
        <v>7983.6</v>
      </c>
      <c r="F655" s="1">
        <v>163974737</v>
      </c>
      <c r="G655" s="1">
        <v>4875.6400000000003</v>
      </c>
      <c r="H655" s="3">
        <f>IF(ISERR(LN(Table13[[#This Row],[Close]]/E654)),"-",LN(Table13[[#This Row],[Close]]/E654))</f>
        <v>4.4187870041809451E-3</v>
      </c>
    </row>
    <row r="656" spans="1:8" x14ac:dyDescent="0.3">
      <c r="A656" s="2">
        <v>44069</v>
      </c>
      <c r="B656" s="1">
        <v>8096.6</v>
      </c>
      <c r="C656" s="1">
        <v>8143.25</v>
      </c>
      <c r="D656" s="1">
        <v>8074.25</v>
      </c>
      <c r="E656" s="1">
        <v>8100.5</v>
      </c>
      <c r="F656" s="1">
        <v>275769356</v>
      </c>
      <c r="G656" s="1">
        <v>7857.15</v>
      </c>
      <c r="H656" s="3">
        <f>IF(ISERR(LN(Table13[[#This Row],[Close]]/E655)),"-",LN(Table13[[#This Row],[Close]]/E655))</f>
        <v>1.4536350614630657E-2</v>
      </c>
    </row>
    <row r="657" spans="1:8" x14ac:dyDescent="0.3">
      <c r="A657" s="2">
        <v>44070</v>
      </c>
      <c r="B657" s="1">
        <v>8141.05</v>
      </c>
      <c r="C657" s="1">
        <v>8198.5</v>
      </c>
      <c r="D657" s="1">
        <v>8080.7</v>
      </c>
      <c r="E657" s="1">
        <v>8183</v>
      </c>
      <c r="F657" s="1">
        <v>260300137</v>
      </c>
      <c r="G657" s="1">
        <v>5990.03</v>
      </c>
      <c r="H657" s="3">
        <f>IF(ISERR(LN(Table13[[#This Row],[Close]]/E656)),"-",LN(Table13[[#This Row],[Close]]/E656))</f>
        <v>1.0133043376908769E-2</v>
      </c>
    </row>
    <row r="658" spans="1:8" x14ac:dyDescent="0.3">
      <c r="A658" s="2">
        <v>44071</v>
      </c>
      <c r="B658" s="1">
        <v>8209.1</v>
      </c>
      <c r="C658" s="1">
        <v>8223.6</v>
      </c>
      <c r="D658" s="1">
        <v>8101.05</v>
      </c>
      <c r="E658" s="1">
        <v>8111.85</v>
      </c>
      <c r="F658" s="1">
        <v>171811251</v>
      </c>
      <c r="G658" s="1">
        <v>4790.7</v>
      </c>
      <c r="H658" s="3">
        <f>IF(ISERR(LN(Table13[[#This Row],[Close]]/E657)),"-",LN(Table13[[#This Row],[Close]]/E657))</f>
        <v>-8.7328759916405502E-3</v>
      </c>
    </row>
    <row r="659" spans="1:8" x14ac:dyDescent="0.3">
      <c r="A659" s="2">
        <v>44074</v>
      </c>
      <c r="B659" s="1">
        <v>8161.75</v>
      </c>
      <c r="C659" s="1">
        <v>8177</v>
      </c>
      <c r="D659" s="1">
        <v>7814</v>
      </c>
      <c r="E659" s="1">
        <v>7840.35</v>
      </c>
      <c r="F659" s="1">
        <v>250905252</v>
      </c>
      <c r="G659" s="1">
        <v>7078.3</v>
      </c>
      <c r="H659" s="3">
        <f>IF(ISERR(LN(Table13[[#This Row],[Close]]/E658)),"-",LN(Table13[[#This Row],[Close]]/E658))</f>
        <v>-3.4042479330607396E-2</v>
      </c>
    </row>
    <row r="660" spans="1:8" x14ac:dyDescent="0.3">
      <c r="A660" s="2">
        <v>44075</v>
      </c>
      <c r="B660" s="1">
        <v>7872.2</v>
      </c>
      <c r="C660" s="1">
        <v>7972.55</v>
      </c>
      <c r="D660" s="1">
        <v>7824.15</v>
      </c>
      <c r="E660" s="1">
        <v>7885.95</v>
      </c>
      <c r="F660" s="1">
        <v>130818030</v>
      </c>
      <c r="G660" s="1">
        <v>4083.34</v>
      </c>
      <c r="H660" s="3">
        <f>IF(ISERR(LN(Table13[[#This Row],[Close]]/E659)),"-",LN(Table13[[#This Row],[Close]]/E659))</f>
        <v>5.7992188623512912E-3</v>
      </c>
    </row>
    <row r="661" spans="1:8" x14ac:dyDescent="0.3">
      <c r="A661" s="2">
        <v>44076</v>
      </c>
      <c r="B661" s="1">
        <v>7895.15</v>
      </c>
      <c r="C661" s="1">
        <v>8004.25</v>
      </c>
      <c r="D661" s="1">
        <v>7799.45</v>
      </c>
      <c r="E661" s="1">
        <v>7976.95</v>
      </c>
      <c r="F661" s="1">
        <v>140694647</v>
      </c>
      <c r="G661" s="1">
        <v>5005.53</v>
      </c>
      <c r="H661" s="3">
        <f>IF(ISERR(LN(Table13[[#This Row],[Close]]/E660)),"-",LN(Table13[[#This Row],[Close]]/E660))</f>
        <v>1.1473437803441261E-2</v>
      </c>
    </row>
    <row r="662" spans="1:8" x14ac:dyDescent="0.3">
      <c r="A662" s="2">
        <v>44077</v>
      </c>
      <c r="B662" s="1">
        <v>8012.75</v>
      </c>
      <c r="C662" s="1">
        <v>8097.9</v>
      </c>
      <c r="D662" s="1">
        <v>8008</v>
      </c>
      <c r="E662" s="1">
        <v>8049.55</v>
      </c>
      <c r="F662" s="1">
        <v>175362482</v>
      </c>
      <c r="G662" s="1">
        <v>5083.2</v>
      </c>
      <c r="H662" s="3">
        <f>IF(ISERR(LN(Table13[[#This Row],[Close]]/E661)),"-",LN(Table13[[#This Row],[Close]]/E661))</f>
        <v>9.0600563580669497E-3</v>
      </c>
    </row>
    <row r="663" spans="1:8" x14ac:dyDescent="0.3">
      <c r="A663" s="2">
        <v>44078</v>
      </c>
      <c r="B663" s="1">
        <v>7916.8</v>
      </c>
      <c r="C663" s="1">
        <v>8128.45</v>
      </c>
      <c r="D663" s="1">
        <v>7890.45</v>
      </c>
      <c r="E663" s="1">
        <v>7996.55</v>
      </c>
      <c r="F663" s="1">
        <v>196296692</v>
      </c>
      <c r="G663" s="1">
        <v>5800.1</v>
      </c>
      <c r="H663" s="3">
        <f>IF(ISERR(LN(Table13[[#This Row],[Close]]/E662)),"-",LN(Table13[[#This Row],[Close]]/E662))</f>
        <v>-6.6059905820441966E-3</v>
      </c>
    </row>
    <row r="664" spans="1:8" x14ac:dyDescent="0.3">
      <c r="A664" s="2">
        <v>44081</v>
      </c>
      <c r="B664" s="1">
        <v>8039.3</v>
      </c>
      <c r="C664" s="1">
        <v>8062.35</v>
      </c>
      <c r="D664" s="1">
        <v>7906.65</v>
      </c>
      <c r="E664" s="1">
        <v>7957.85</v>
      </c>
      <c r="F664" s="1">
        <v>150984310</v>
      </c>
      <c r="G664" s="1">
        <v>4638.2299999999996</v>
      </c>
      <c r="H664" s="3">
        <f>IF(ISERR(LN(Table13[[#This Row],[Close]]/E663)),"-",LN(Table13[[#This Row],[Close]]/E663))</f>
        <v>-4.851335794743214E-3</v>
      </c>
    </row>
    <row r="665" spans="1:8" x14ac:dyDescent="0.3">
      <c r="A665" s="2">
        <v>44082</v>
      </c>
      <c r="B665" s="1">
        <v>7975.2</v>
      </c>
      <c r="C665" s="1">
        <v>7995.65</v>
      </c>
      <c r="D665" s="1">
        <v>7867.85</v>
      </c>
      <c r="E665" s="1">
        <v>7888</v>
      </c>
      <c r="F665" s="1">
        <v>124577594</v>
      </c>
      <c r="G665" s="1">
        <v>3903.54</v>
      </c>
      <c r="H665" s="3">
        <f>IF(ISERR(LN(Table13[[#This Row],[Close]]/E664)),"-",LN(Table13[[#This Row],[Close]]/E664))</f>
        <v>-8.8162455697344301E-3</v>
      </c>
    </row>
    <row r="666" spans="1:8" x14ac:dyDescent="0.3">
      <c r="A666" s="2">
        <v>44083</v>
      </c>
      <c r="B666" s="1">
        <v>7836.8</v>
      </c>
      <c r="C666" s="1">
        <v>7926.8</v>
      </c>
      <c r="D666" s="1">
        <v>7780.3</v>
      </c>
      <c r="E666" s="1">
        <v>7903.1</v>
      </c>
      <c r="F666" s="1">
        <v>174446800</v>
      </c>
      <c r="G666" s="1">
        <v>4755.18</v>
      </c>
      <c r="H666" s="3">
        <f>IF(ISERR(LN(Table13[[#This Row],[Close]]/E665)),"-",LN(Table13[[#This Row],[Close]]/E665))</f>
        <v>1.9124702652010875E-3</v>
      </c>
    </row>
    <row r="667" spans="1:8" x14ac:dyDescent="0.3">
      <c r="A667" s="2">
        <v>44084</v>
      </c>
      <c r="B667" s="1">
        <v>7962.55</v>
      </c>
      <c r="C667" s="1">
        <v>7980.1</v>
      </c>
      <c r="D667" s="1">
        <v>7873</v>
      </c>
      <c r="E667" s="1">
        <v>7945</v>
      </c>
      <c r="F667" s="1">
        <v>133408261</v>
      </c>
      <c r="G667" s="1">
        <v>3742.74</v>
      </c>
      <c r="H667" s="3">
        <f>IF(ISERR(LN(Table13[[#This Row],[Close]]/E666)),"-",LN(Table13[[#This Row],[Close]]/E666))</f>
        <v>5.2877124231440363E-3</v>
      </c>
    </row>
    <row r="668" spans="1:8" x14ac:dyDescent="0.3">
      <c r="A668" s="2">
        <v>44085</v>
      </c>
      <c r="B668" s="1">
        <v>7953.25</v>
      </c>
      <c r="C668" s="1">
        <v>7995.25</v>
      </c>
      <c r="D668" s="1">
        <v>7930.8</v>
      </c>
      <c r="E668" s="1">
        <v>7956.8</v>
      </c>
      <c r="F668" s="1">
        <v>114792521</v>
      </c>
      <c r="G668" s="1">
        <v>3771.61</v>
      </c>
      <c r="H668" s="3">
        <f>IF(ISERR(LN(Table13[[#This Row],[Close]]/E667)),"-",LN(Table13[[#This Row],[Close]]/E667))</f>
        <v>1.4841089896577529E-3</v>
      </c>
    </row>
    <row r="669" spans="1:8" x14ac:dyDescent="0.3">
      <c r="A669" s="2">
        <v>44088</v>
      </c>
      <c r="B669" s="1">
        <v>7998.45</v>
      </c>
      <c r="C669" s="1">
        <v>8094.4</v>
      </c>
      <c r="D669" s="1">
        <v>7955.1</v>
      </c>
      <c r="E669" s="1">
        <v>8035.35</v>
      </c>
      <c r="F669" s="1">
        <v>222420676</v>
      </c>
      <c r="G669" s="1">
        <v>5220.3500000000004</v>
      </c>
      <c r="H669" s="3">
        <f>IF(ISERR(LN(Table13[[#This Row],[Close]]/E668)),"-",LN(Table13[[#This Row],[Close]]/E668))</f>
        <v>9.8236486899593457E-3</v>
      </c>
    </row>
    <row r="670" spans="1:8" x14ac:dyDescent="0.3">
      <c r="A670" s="2">
        <v>44089</v>
      </c>
      <c r="B670" s="1">
        <v>8067.8</v>
      </c>
      <c r="C670" s="1">
        <v>8074.1</v>
      </c>
      <c r="D670" s="1">
        <v>7997.8</v>
      </c>
      <c r="E670" s="1">
        <v>8033.5</v>
      </c>
      <c r="F670" s="1">
        <v>157619100</v>
      </c>
      <c r="G670" s="1">
        <v>3769.63</v>
      </c>
      <c r="H670" s="3">
        <f>IF(ISERR(LN(Table13[[#This Row],[Close]]/E669)),"-",LN(Table13[[#This Row],[Close]]/E669))</f>
        <v>-2.3025916704353858E-4</v>
      </c>
    </row>
    <row r="671" spans="1:8" x14ac:dyDescent="0.3">
      <c r="A671" s="2">
        <v>44090</v>
      </c>
      <c r="B671" s="1">
        <v>8055</v>
      </c>
      <c r="C671" s="1">
        <v>8220.4</v>
      </c>
      <c r="D671" s="1">
        <v>8041</v>
      </c>
      <c r="E671" s="1">
        <v>8156.2</v>
      </c>
      <c r="F671" s="1">
        <v>210284590</v>
      </c>
      <c r="G671" s="1">
        <v>6067.64</v>
      </c>
      <c r="H671" s="3">
        <f>IF(ISERR(LN(Table13[[#This Row],[Close]]/E670)),"-",LN(Table13[[#This Row],[Close]]/E670))</f>
        <v>1.515807573472468E-2</v>
      </c>
    </row>
    <row r="672" spans="1:8" x14ac:dyDescent="0.3">
      <c r="A672" s="2">
        <v>44091</v>
      </c>
      <c r="B672" s="1">
        <v>8106.1</v>
      </c>
      <c r="C672" s="1">
        <v>8145.6</v>
      </c>
      <c r="D672" s="1">
        <v>8041.85</v>
      </c>
      <c r="E672" s="1">
        <v>8128.65</v>
      </c>
      <c r="F672" s="1">
        <v>112245488</v>
      </c>
      <c r="G672" s="1">
        <v>3451.26</v>
      </c>
      <c r="H672" s="3">
        <f>IF(ISERR(LN(Table13[[#This Row],[Close]]/E671)),"-",LN(Table13[[#This Row],[Close]]/E671))</f>
        <v>-3.3835161248782007E-3</v>
      </c>
    </row>
    <row r="673" spans="1:8" x14ac:dyDescent="0.3">
      <c r="A673" s="2">
        <v>44092</v>
      </c>
      <c r="B673" s="1">
        <v>8180.25</v>
      </c>
      <c r="C673" s="1">
        <v>8221.2999999999993</v>
      </c>
      <c r="D673" s="1">
        <v>8125.45</v>
      </c>
      <c r="E673" s="1">
        <v>8161.7</v>
      </c>
      <c r="F673" s="1">
        <v>170659836</v>
      </c>
      <c r="G673" s="1">
        <v>5028.21</v>
      </c>
      <c r="H673" s="3">
        <f>IF(ISERR(LN(Table13[[#This Row],[Close]]/E672)),"-",LN(Table13[[#This Row],[Close]]/E672))</f>
        <v>4.057622499874472E-3</v>
      </c>
    </row>
    <row r="674" spans="1:8" x14ac:dyDescent="0.3">
      <c r="A674" s="2">
        <v>44095</v>
      </c>
      <c r="B674" s="1">
        <v>8170.1</v>
      </c>
      <c r="C674" s="1">
        <v>8176.3</v>
      </c>
      <c r="D674" s="1">
        <v>7791.65</v>
      </c>
      <c r="E674" s="1">
        <v>7832.2</v>
      </c>
      <c r="F674" s="1">
        <v>160775185</v>
      </c>
      <c r="G674" s="1">
        <v>4667.75</v>
      </c>
      <c r="H674" s="3">
        <f>IF(ISERR(LN(Table13[[#This Row],[Close]]/E673)),"-",LN(Table13[[#This Row],[Close]]/E673))</f>
        <v>-4.1209039447317845E-2</v>
      </c>
    </row>
    <row r="675" spans="1:8" x14ac:dyDescent="0.3">
      <c r="A675" s="2">
        <v>44096</v>
      </c>
      <c r="B675" s="1">
        <v>7837.9</v>
      </c>
      <c r="C675" s="1">
        <v>7846.2</v>
      </c>
      <c r="D675" s="1">
        <v>7600.3</v>
      </c>
      <c r="E675" s="1">
        <v>7695.25</v>
      </c>
      <c r="F675" s="1">
        <v>213890672</v>
      </c>
      <c r="G675" s="1">
        <v>5482.24</v>
      </c>
      <c r="H675" s="3">
        <f>IF(ISERR(LN(Table13[[#This Row],[Close]]/E674)),"-",LN(Table13[[#This Row],[Close]]/E674))</f>
        <v>-1.7640185771577433E-2</v>
      </c>
    </row>
    <row r="676" spans="1:8" x14ac:dyDescent="0.3">
      <c r="A676" s="2">
        <v>44097</v>
      </c>
      <c r="B676" s="1">
        <v>7748.25</v>
      </c>
      <c r="C676" s="1">
        <v>7793</v>
      </c>
      <c r="D676" s="1">
        <v>7609.55</v>
      </c>
      <c r="E676" s="1">
        <v>7690.9</v>
      </c>
      <c r="F676" s="1">
        <v>158855206</v>
      </c>
      <c r="G676" s="1">
        <v>4283.8599999999997</v>
      </c>
      <c r="H676" s="3">
        <f>IF(ISERR(LN(Table13[[#This Row],[Close]]/E675)),"-",LN(Table13[[#This Row],[Close]]/E675))</f>
        <v>-5.6544361206685174E-4</v>
      </c>
    </row>
    <row r="677" spans="1:8" x14ac:dyDescent="0.3">
      <c r="A677" s="2">
        <v>44098</v>
      </c>
      <c r="B677" s="1">
        <v>7598.1</v>
      </c>
      <c r="C677" s="1">
        <v>7614.05</v>
      </c>
      <c r="D677" s="1">
        <v>7398.35</v>
      </c>
      <c r="E677" s="1">
        <v>7418.85</v>
      </c>
      <c r="F677" s="1">
        <v>161032056</v>
      </c>
      <c r="G677" s="1">
        <v>3970.49</v>
      </c>
      <c r="H677" s="3">
        <f>IF(ISERR(LN(Table13[[#This Row],[Close]]/E676)),"-",LN(Table13[[#This Row],[Close]]/E676))</f>
        <v>-3.6013753135285619E-2</v>
      </c>
    </row>
    <row r="678" spans="1:8" x14ac:dyDescent="0.3">
      <c r="A678" s="2">
        <v>44099</v>
      </c>
      <c r="B678" s="1">
        <v>7505.5</v>
      </c>
      <c r="C678" s="1">
        <v>7686.4</v>
      </c>
      <c r="D678" s="1">
        <v>7477.5</v>
      </c>
      <c r="E678" s="1">
        <v>7669.5</v>
      </c>
      <c r="F678" s="1">
        <v>205105797</v>
      </c>
      <c r="G678" s="1">
        <v>4424.79</v>
      </c>
      <c r="H678" s="3">
        <f>IF(ISERR(LN(Table13[[#This Row],[Close]]/E677)),"-",LN(Table13[[#This Row],[Close]]/E677))</f>
        <v>3.3227365561300695E-2</v>
      </c>
    </row>
    <row r="679" spans="1:8" x14ac:dyDescent="0.3">
      <c r="A679" s="2">
        <v>44102</v>
      </c>
      <c r="B679" s="1">
        <v>7750.3</v>
      </c>
      <c r="C679" s="1">
        <v>7918.2</v>
      </c>
      <c r="D679" s="1">
        <v>7734.15</v>
      </c>
      <c r="E679" s="1">
        <v>7902.55</v>
      </c>
      <c r="F679" s="1">
        <v>172017743</v>
      </c>
      <c r="G679" s="1">
        <v>4546.24</v>
      </c>
      <c r="H679" s="3">
        <f>IF(ISERR(LN(Table13[[#This Row],[Close]]/E678)),"-",LN(Table13[[#This Row],[Close]]/E678))</f>
        <v>2.9934067993266551E-2</v>
      </c>
    </row>
    <row r="680" spans="1:8" x14ac:dyDescent="0.3">
      <c r="A680" s="2">
        <v>44103</v>
      </c>
      <c r="B680" s="1">
        <v>7950.9</v>
      </c>
      <c r="C680" s="1">
        <v>8024</v>
      </c>
      <c r="D680" s="1">
        <v>7861.1</v>
      </c>
      <c r="E680" s="1">
        <v>7925.2</v>
      </c>
      <c r="F680" s="1">
        <v>157969286</v>
      </c>
      <c r="G680" s="1">
        <v>5101.4799999999996</v>
      </c>
      <c r="H680" s="3">
        <f>IF(ISERR(LN(Table13[[#This Row],[Close]]/E679)),"-",LN(Table13[[#This Row],[Close]]/E679))</f>
        <v>2.8620638386735466E-3</v>
      </c>
    </row>
    <row r="681" spans="1:8" x14ac:dyDescent="0.3">
      <c r="A681" s="2">
        <v>44104</v>
      </c>
      <c r="B681" s="1">
        <v>7935.1</v>
      </c>
      <c r="C681" s="1">
        <v>7974.9</v>
      </c>
      <c r="D681" s="1">
        <v>7887.85</v>
      </c>
      <c r="E681" s="1">
        <v>7908.1</v>
      </c>
      <c r="F681" s="1">
        <v>106578881</v>
      </c>
      <c r="G681" s="1">
        <v>3407.68</v>
      </c>
      <c r="H681" s="3">
        <f>IF(ISERR(LN(Table13[[#This Row],[Close]]/E680)),"-",LN(Table13[[#This Row],[Close]]/E680))</f>
        <v>-2.1600053871917665E-3</v>
      </c>
    </row>
  </sheetData>
  <pageMargins left="0.7" right="0.7" top="0.75" bottom="0.75" header="0.3" footer="0.3"/>
  <pageSetup orientation="portrait" horizontalDpi="90" verticalDpi="90"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B7662-5E27-432B-B2A0-D4FC11892B65}">
  <dimension ref="A1:M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9" bestFit="1" customWidth="1"/>
  </cols>
  <sheetData>
    <row r="1" spans="1:13" ht="15" thickBot="1" x14ac:dyDescent="0.35">
      <c r="A1" s="1" t="s">
        <v>2</v>
      </c>
      <c r="B1" s="1" t="s">
        <v>16</v>
      </c>
      <c r="C1" s="1" t="s">
        <v>17</v>
      </c>
      <c r="D1" s="1" t="s">
        <v>18</v>
      </c>
      <c r="E1" s="1" t="s">
        <v>19</v>
      </c>
      <c r="F1" s="1" t="s">
        <v>20</v>
      </c>
      <c r="G1" s="1" t="s">
        <v>21</v>
      </c>
      <c r="H1" s="3" t="s">
        <v>15</v>
      </c>
    </row>
    <row r="2" spans="1:13" x14ac:dyDescent="0.3">
      <c r="A2" s="2">
        <v>43101</v>
      </c>
      <c r="B2" s="1">
        <v>10531.7</v>
      </c>
      <c r="C2" s="1">
        <v>10537.85</v>
      </c>
      <c r="D2" s="1">
        <v>10423.1</v>
      </c>
      <c r="E2" s="1">
        <v>10435.549999999999</v>
      </c>
      <c r="F2" s="1">
        <v>134532090</v>
      </c>
      <c r="G2" s="1">
        <v>7546.56</v>
      </c>
      <c r="H2" s="3" t="str">
        <f>IF(ISERR(LN(Table2[[#This Row],[Close]]/E1)),"-",LN(Table2[[#This Row],[Close]]/E1))</f>
        <v>-</v>
      </c>
      <c r="J2" s="5" t="s">
        <v>29</v>
      </c>
      <c r="K2" s="6">
        <f>_xlfn.VAR.P(Table1[Return])</f>
        <v>1.0999028554512084E-3</v>
      </c>
    </row>
    <row r="3" spans="1:13" x14ac:dyDescent="0.3">
      <c r="A3" s="2">
        <v>43102</v>
      </c>
      <c r="B3" s="1">
        <v>10477.549999999999</v>
      </c>
      <c r="C3" s="1">
        <v>10495.2</v>
      </c>
      <c r="D3" s="1">
        <v>10404.65</v>
      </c>
      <c r="E3" s="1">
        <v>10442.200000000001</v>
      </c>
      <c r="F3" s="1">
        <v>158092430</v>
      </c>
      <c r="G3" s="1">
        <v>8665.4699999999993</v>
      </c>
      <c r="H3" s="3">
        <f>IF(ISERR(LN(Table2[[#This Row],[Close]]/E2)),"-",LN(Table2[[#This Row],[Close]]/E2))</f>
        <v>6.3704184836916721E-4</v>
      </c>
      <c r="J3" s="7" t="s">
        <v>26</v>
      </c>
      <c r="K3" s="8">
        <f>_xlfn.COVARIANCE.P(Table1[Return],Table2[Return])</f>
        <v>2.3298862157407433E-4</v>
      </c>
    </row>
    <row r="4" spans="1:13" x14ac:dyDescent="0.3">
      <c r="A4" s="2">
        <v>43103</v>
      </c>
      <c r="B4" s="1">
        <v>10482.65</v>
      </c>
      <c r="C4" s="1">
        <v>10503.6</v>
      </c>
      <c r="D4" s="1">
        <v>10429.549999999999</v>
      </c>
      <c r="E4" s="1">
        <v>10443.200000000001</v>
      </c>
      <c r="F4" s="1">
        <v>172516859</v>
      </c>
      <c r="G4" s="1">
        <v>9541.6</v>
      </c>
      <c r="H4" s="3">
        <f>IF(ISERR(LN(Table2[[#This Row],[Close]]/E3)),"-",LN(Table2[[#This Row],[Close]]/E3))</f>
        <v>9.5760674994483299E-5</v>
      </c>
      <c r="J4" s="7" t="s">
        <v>27</v>
      </c>
      <c r="K4" s="8">
        <f>_xlfn.VAR.P(Table2[Return])</f>
        <v>1.8954869759224571E-4</v>
      </c>
    </row>
    <row r="5" spans="1:13" x14ac:dyDescent="0.3">
      <c r="A5" s="2">
        <v>43104</v>
      </c>
      <c r="B5" s="1">
        <v>10469.4</v>
      </c>
      <c r="C5" s="1">
        <v>10513</v>
      </c>
      <c r="D5" s="1">
        <v>10441.450000000001</v>
      </c>
      <c r="E5" s="1">
        <v>10504.8</v>
      </c>
      <c r="F5" s="1">
        <v>180257392</v>
      </c>
      <c r="G5" s="1">
        <v>9561.9500000000007</v>
      </c>
      <c r="H5" s="3">
        <f>IF(ISERR(LN(Table2[[#This Row],[Close]]/E4)),"-",LN(Table2[[#This Row],[Close]]/E4))</f>
        <v>5.8812466638422118E-3</v>
      </c>
      <c r="J5" s="15" t="s">
        <v>28</v>
      </c>
      <c r="K5" s="12">
        <f>K3/K4</f>
        <v>1.2291755339584338</v>
      </c>
    </row>
    <row r="6" spans="1:13" x14ac:dyDescent="0.3">
      <c r="A6" s="2">
        <v>43105</v>
      </c>
      <c r="B6" s="1">
        <v>10534.25</v>
      </c>
      <c r="C6" s="1">
        <v>10566.1</v>
      </c>
      <c r="D6" s="1">
        <v>10520.1</v>
      </c>
      <c r="E6" s="1">
        <v>10558.85</v>
      </c>
      <c r="F6" s="1">
        <v>186469717</v>
      </c>
      <c r="G6" s="1">
        <v>10306.219999999999</v>
      </c>
      <c r="H6" s="3">
        <f>IF(ISERR(LN(Table2[[#This Row],[Close]]/E5)),"-",LN(Table2[[#This Row],[Close]]/E5))</f>
        <v>5.1320752701052418E-3</v>
      </c>
      <c r="J6" s="15" t="s">
        <v>30</v>
      </c>
      <c r="K6" s="13">
        <f>K4*K5*K5</f>
        <v>2.8638391332955226E-4</v>
      </c>
    </row>
    <row r="7" spans="1:13" ht="15" thickBot="1" x14ac:dyDescent="0.35">
      <c r="A7" s="2">
        <v>43108</v>
      </c>
      <c r="B7" s="1">
        <v>10591.7</v>
      </c>
      <c r="C7" s="1">
        <v>10631.2</v>
      </c>
      <c r="D7" s="1">
        <v>10588.55</v>
      </c>
      <c r="E7" s="1">
        <v>10623.6</v>
      </c>
      <c r="F7" s="1">
        <v>174181231</v>
      </c>
      <c r="G7" s="1">
        <v>9907.27</v>
      </c>
      <c r="H7" s="3">
        <f>IF(ISERR(LN(Table2[[#This Row],[Close]]/E6)),"-",LN(Table2[[#This Row],[Close]]/E6))</f>
        <v>6.1135705901032523E-3</v>
      </c>
      <c r="J7" s="16" t="s">
        <v>31</v>
      </c>
      <c r="K7" s="14">
        <f>K2-K6</f>
        <v>8.1351894212165613E-4</v>
      </c>
    </row>
    <row r="8" spans="1:13" x14ac:dyDescent="0.3">
      <c r="A8" s="2">
        <v>43109</v>
      </c>
      <c r="B8" s="1">
        <v>10645.1</v>
      </c>
      <c r="C8" s="1">
        <v>10659.15</v>
      </c>
      <c r="D8" s="1">
        <v>10603.6</v>
      </c>
      <c r="E8" s="1">
        <v>10637</v>
      </c>
      <c r="F8" s="1">
        <v>211291563</v>
      </c>
      <c r="G8" s="1">
        <v>10733.37</v>
      </c>
      <c r="H8" s="3">
        <f>IF(ISERR(LN(Table2[[#This Row],[Close]]/E7)),"-",LN(Table2[[#This Row],[Close]]/E7))</f>
        <v>1.2605478466610116E-3</v>
      </c>
    </row>
    <row r="9" spans="1:13" x14ac:dyDescent="0.3">
      <c r="A9" s="2">
        <v>43110</v>
      </c>
      <c r="B9" s="1">
        <v>10652.05</v>
      </c>
      <c r="C9" s="1">
        <v>10655.5</v>
      </c>
      <c r="D9" s="1">
        <v>10592.7</v>
      </c>
      <c r="E9" s="1">
        <v>10632.2</v>
      </c>
      <c r="F9" s="1">
        <v>181900014</v>
      </c>
      <c r="G9" s="1">
        <v>9720.65</v>
      </c>
      <c r="H9" s="3">
        <f>IF(ISERR(LN(Table2[[#This Row],[Close]]/E8)),"-",LN(Table2[[#This Row],[Close]]/E8))</f>
        <v>-4.5135689931809334E-4</v>
      </c>
    </row>
    <row r="10" spans="1:13" x14ac:dyDescent="0.3">
      <c r="A10" s="2">
        <v>43111</v>
      </c>
      <c r="B10" s="1">
        <v>10637.05</v>
      </c>
      <c r="C10" s="1">
        <v>10664.6</v>
      </c>
      <c r="D10" s="1">
        <v>10612.35</v>
      </c>
      <c r="E10" s="1">
        <v>10651.2</v>
      </c>
      <c r="F10" s="1">
        <v>158630055</v>
      </c>
      <c r="G10" s="1">
        <v>9635.01</v>
      </c>
      <c r="H10" s="3">
        <f>IF(ISERR(LN(Table2[[#This Row],[Close]]/E9)),"-",LN(Table2[[#This Row],[Close]]/E9))</f>
        <v>1.7854294940923756E-3</v>
      </c>
    </row>
    <row r="11" spans="1:13" x14ac:dyDescent="0.3">
      <c r="A11" s="2">
        <v>43112</v>
      </c>
      <c r="B11" s="1">
        <v>10682.55</v>
      </c>
      <c r="C11" s="1">
        <v>10690.4</v>
      </c>
      <c r="D11" s="1">
        <v>10597.1</v>
      </c>
      <c r="E11" s="1">
        <v>10681.25</v>
      </c>
      <c r="F11" s="1">
        <v>180592153</v>
      </c>
      <c r="G11" s="1">
        <v>11005.12</v>
      </c>
      <c r="H11" s="3">
        <f>IF(ISERR(LN(Table2[[#This Row],[Close]]/E10)),"-",LN(Table2[[#This Row],[Close]]/E10))</f>
        <v>2.8173060174616839E-3</v>
      </c>
    </row>
    <row r="12" spans="1:13" x14ac:dyDescent="0.3">
      <c r="A12" s="2">
        <v>43115</v>
      </c>
      <c r="B12" s="1">
        <v>10718.5</v>
      </c>
      <c r="C12" s="1">
        <v>10782.65</v>
      </c>
      <c r="D12" s="1">
        <v>10713.8</v>
      </c>
      <c r="E12" s="1">
        <v>10741.55</v>
      </c>
      <c r="F12" s="1">
        <v>181262074</v>
      </c>
      <c r="G12" s="1">
        <v>11333.11</v>
      </c>
      <c r="H12" s="3">
        <f>IF(ISERR(LN(Table2[[#This Row],[Close]]/E11)),"-",LN(Table2[[#This Row],[Close]]/E11))</f>
        <v>5.6295310837339019E-3</v>
      </c>
      <c r="M12" s="11"/>
    </row>
    <row r="13" spans="1:13" x14ac:dyDescent="0.3">
      <c r="A13" s="2">
        <v>43116</v>
      </c>
      <c r="B13" s="1">
        <v>10761.5</v>
      </c>
      <c r="C13" s="1">
        <v>10762.35</v>
      </c>
      <c r="D13" s="1">
        <v>10687.85</v>
      </c>
      <c r="E13" s="1">
        <v>10700.45</v>
      </c>
      <c r="F13" s="1">
        <v>217468081</v>
      </c>
      <c r="G13" s="1">
        <v>12709.44</v>
      </c>
      <c r="H13" s="3">
        <f>IF(ISERR(LN(Table2[[#This Row],[Close]]/E12)),"-",LN(Table2[[#This Row],[Close]]/E12))</f>
        <v>-3.8336023072027756E-3</v>
      </c>
    </row>
    <row r="14" spans="1:13" x14ac:dyDescent="0.3">
      <c r="A14" s="2">
        <v>43117</v>
      </c>
      <c r="B14" s="1">
        <v>10702.45</v>
      </c>
      <c r="C14" s="1">
        <v>10803</v>
      </c>
      <c r="D14" s="1">
        <v>10666.75</v>
      </c>
      <c r="E14" s="1">
        <v>10788.55</v>
      </c>
      <c r="F14" s="1">
        <v>260488465</v>
      </c>
      <c r="G14" s="1">
        <v>14334.26</v>
      </c>
      <c r="H14" s="3">
        <f>IF(ISERR(LN(Table2[[#This Row],[Close]]/E13)),"-",LN(Table2[[#This Row],[Close]]/E13))</f>
        <v>8.199589892850731E-3</v>
      </c>
    </row>
    <row r="15" spans="1:13" x14ac:dyDescent="0.3">
      <c r="A15" s="2">
        <v>43118</v>
      </c>
      <c r="B15" s="1">
        <v>10873.4</v>
      </c>
      <c r="C15" s="1">
        <v>10887.5</v>
      </c>
      <c r="D15" s="1">
        <v>10782.4</v>
      </c>
      <c r="E15" s="1">
        <v>10817</v>
      </c>
      <c r="F15" s="1">
        <v>321609375</v>
      </c>
      <c r="G15" s="1">
        <v>17930.3</v>
      </c>
      <c r="H15" s="3">
        <f>IF(ISERR(LN(Table2[[#This Row],[Close]]/E14)),"-",LN(Table2[[#This Row],[Close]]/E14))</f>
        <v>2.6335840970066761E-3</v>
      </c>
    </row>
    <row r="16" spans="1:13" x14ac:dyDescent="0.3">
      <c r="A16" s="2">
        <v>43119</v>
      </c>
      <c r="B16" s="1">
        <v>10829.2</v>
      </c>
      <c r="C16" s="1">
        <v>10906.85</v>
      </c>
      <c r="D16" s="1">
        <v>10793.9</v>
      </c>
      <c r="E16" s="1">
        <v>10894.7</v>
      </c>
      <c r="F16" s="1">
        <v>214011963</v>
      </c>
      <c r="G16" s="1">
        <v>11792.26</v>
      </c>
      <c r="H16" s="3">
        <f>IF(ISERR(LN(Table2[[#This Row],[Close]]/E15)),"-",LN(Table2[[#This Row],[Close]]/E15))</f>
        <v>7.1574618025462651E-3</v>
      </c>
    </row>
    <row r="17" spans="1:10" x14ac:dyDescent="0.3">
      <c r="A17" s="2">
        <v>43122</v>
      </c>
      <c r="B17" s="1">
        <v>10883.2</v>
      </c>
      <c r="C17" s="1">
        <v>10975.1</v>
      </c>
      <c r="D17" s="1">
        <v>10881.4</v>
      </c>
      <c r="E17" s="1">
        <v>10966.2</v>
      </c>
      <c r="F17" s="1">
        <v>238815813</v>
      </c>
      <c r="G17" s="1">
        <v>14469.06</v>
      </c>
      <c r="H17" s="3">
        <f>IF(ISERR(LN(Table2[[#This Row],[Close]]/E16)),"-",LN(Table2[[#This Row],[Close]]/E16))</f>
        <v>6.5413825556156846E-3</v>
      </c>
    </row>
    <row r="18" spans="1:10" x14ac:dyDescent="0.3">
      <c r="A18" s="2">
        <v>43123</v>
      </c>
      <c r="B18" s="1">
        <v>10997.4</v>
      </c>
      <c r="C18" s="1">
        <v>11092.9</v>
      </c>
      <c r="D18" s="1">
        <v>10994.55</v>
      </c>
      <c r="E18" s="1">
        <v>11083.7</v>
      </c>
      <c r="F18" s="1">
        <v>293445774</v>
      </c>
      <c r="G18" s="1">
        <v>16423.91</v>
      </c>
      <c r="H18" s="3">
        <f>IF(ISERR(LN(Table2[[#This Row],[Close]]/E17)),"-",LN(Table2[[#This Row],[Close]]/E17))</f>
        <v>1.0657745586985299E-2</v>
      </c>
    </row>
    <row r="19" spans="1:10" x14ac:dyDescent="0.3">
      <c r="A19" s="2">
        <v>43124</v>
      </c>
      <c r="B19" s="1">
        <v>11069.35</v>
      </c>
      <c r="C19" s="1">
        <v>11110.1</v>
      </c>
      <c r="D19" s="1">
        <v>11046.15</v>
      </c>
      <c r="E19" s="1">
        <v>11086</v>
      </c>
      <c r="F19" s="1">
        <v>292197072</v>
      </c>
      <c r="G19" s="1">
        <v>16915.14</v>
      </c>
      <c r="H19" s="3">
        <f>IF(ISERR(LN(Table2[[#This Row],[Close]]/E18)),"-",LN(Table2[[#This Row],[Close]]/E18))</f>
        <v>2.0749040431318157E-4</v>
      </c>
      <c r="J19" s="11"/>
    </row>
    <row r="20" spans="1:10" x14ac:dyDescent="0.3">
      <c r="A20" s="2">
        <v>43125</v>
      </c>
      <c r="B20" s="1">
        <v>11095.6</v>
      </c>
      <c r="C20" s="1">
        <v>11095.6</v>
      </c>
      <c r="D20" s="1">
        <v>11009.2</v>
      </c>
      <c r="E20" s="1">
        <v>11069.65</v>
      </c>
      <c r="F20" s="1">
        <v>340469462</v>
      </c>
      <c r="G20" s="1">
        <v>19939.54</v>
      </c>
      <c r="H20" s="3">
        <f>IF(ISERR(LN(Table2[[#This Row],[Close]]/E19)),"-",LN(Table2[[#This Row],[Close]]/E19))</f>
        <v>-1.4759217597312849E-3</v>
      </c>
    </row>
    <row r="21" spans="1:10" x14ac:dyDescent="0.3">
      <c r="A21" s="2">
        <v>43129</v>
      </c>
      <c r="B21" s="1">
        <v>11079.35</v>
      </c>
      <c r="C21" s="1">
        <v>11171.55</v>
      </c>
      <c r="D21" s="1">
        <v>11075.95</v>
      </c>
      <c r="E21" s="1">
        <v>11130.4</v>
      </c>
      <c r="F21" s="1">
        <v>249220726</v>
      </c>
      <c r="G21" s="1">
        <v>16118.36</v>
      </c>
      <c r="H21" s="3">
        <f>IF(ISERR(LN(Table2[[#This Row],[Close]]/E20)),"-",LN(Table2[[#This Row],[Close]]/E20))</f>
        <v>5.4729743076483948E-3</v>
      </c>
    </row>
    <row r="22" spans="1:10" x14ac:dyDescent="0.3">
      <c r="A22" s="2">
        <v>43130</v>
      </c>
      <c r="B22" s="1">
        <v>11120.85</v>
      </c>
      <c r="C22" s="1">
        <v>11121.1</v>
      </c>
      <c r="D22" s="1">
        <v>11033.9</v>
      </c>
      <c r="E22" s="1">
        <v>11049.65</v>
      </c>
      <c r="F22" s="1">
        <v>234969503</v>
      </c>
      <c r="G22" s="1">
        <v>13232.19</v>
      </c>
      <c r="H22" s="3">
        <f>IF(ISERR(LN(Table2[[#This Row],[Close]]/E21)),"-",LN(Table2[[#This Row],[Close]]/E21))</f>
        <v>-7.2813502915512083E-3</v>
      </c>
      <c r="J22" s="11"/>
    </row>
    <row r="23" spans="1:10" x14ac:dyDescent="0.3">
      <c r="A23" s="2">
        <v>43131</v>
      </c>
      <c r="B23" s="1">
        <v>11018.8</v>
      </c>
      <c r="C23" s="1">
        <v>11058.5</v>
      </c>
      <c r="D23" s="1">
        <v>10979.3</v>
      </c>
      <c r="E23" s="1">
        <v>11027.7</v>
      </c>
      <c r="F23" s="1">
        <v>253462573</v>
      </c>
      <c r="G23" s="1">
        <v>14459.69</v>
      </c>
      <c r="H23" s="3">
        <f>IF(ISERR(LN(Table2[[#This Row],[Close]]/E22)),"-",LN(Table2[[#This Row],[Close]]/E22))</f>
        <v>-1.9884639444954625E-3</v>
      </c>
    </row>
    <row r="24" spans="1:10" x14ac:dyDescent="0.3">
      <c r="A24" s="2">
        <v>43132</v>
      </c>
      <c r="B24" s="1">
        <v>11044.55</v>
      </c>
      <c r="C24" s="1">
        <v>11117.35</v>
      </c>
      <c r="D24" s="1">
        <v>10878.8</v>
      </c>
      <c r="E24" s="1">
        <v>11016.9</v>
      </c>
      <c r="F24" s="1">
        <v>315743486</v>
      </c>
      <c r="G24" s="1">
        <v>17719.400000000001</v>
      </c>
      <c r="H24" s="3">
        <f>IF(ISERR(LN(Table2[[#This Row],[Close]]/E23)),"-",LN(Table2[[#This Row],[Close]]/E23))</f>
        <v>-9.7983187393412951E-4</v>
      </c>
    </row>
    <row r="25" spans="1:10" x14ac:dyDescent="0.3">
      <c r="A25" s="2">
        <v>43133</v>
      </c>
      <c r="B25" s="1">
        <v>10938.2</v>
      </c>
      <c r="C25" s="1">
        <v>10954.95</v>
      </c>
      <c r="D25" s="1">
        <v>10736.1</v>
      </c>
      <c r="E25" s="1">
        <v>10760.6</v>
      </c>
      <c r="F25" s="1">
        <v>291431992</v>
      </c>
      <c r="G25" s="1">
        <v>16542.509999999998</v>
      </c>
      <c r="H25" s="3">
        <f>IF(ISERR(LN(Table2[[#This Row],[Close]]/E24)),"-",LN(Table2[[#This Row],[Close]]/E24))</f>
        <v>-2.3539142174773337E-2</v>
      </c>
    </row>
    <row r="26" spans="1:10" x14ac:dyDescent="0.3">
      <c r="A26" s="2">
        <v>43136</v>
      </c>
      <c r="B26" s="1">
        <v>10604.3</v>
      </c>
      <c r="C26" s="1">
        <v>10702.75</v>
      </c>
      <c r="D26" s="1">
        <v>10586.8</v>
      </c>
      <c r="E26" s="1">
        <v>10666.55</v>
      </c>
      <c r="F26" s="1">
        <v>247479157</v>
      </c>
      <c r="G26" s="1">
        <v>13980.63</v>
      </c>
      <c r="H26" s="3">
        <f>IF(ISERR(LN(Table2[[#This Row],[Close]]/E25)),"-",LN(Table2[[#This Row],[Close]]/E25))</f>
        <v>-8.7786386889738433E-3</v>
      </c>
    </row>
    <row r="27" spans="1:10" x14ac:dyDescent="0.3">
      <c r="A27" s="2">
        <v>43137</v>
      </c>
      <c r="B27" s="1">
        <v>10295.15</v>
      </c>
      <c r="C27" s="1">
        <v>10594.15</v>
      </c>
      <c r="D27" s="1">
        <v>10276.299999999999</v>
      </c>
      <c r="E27" s="1">
        <v>10498.25</v>
      </c>
      <c r="F27" s="1">
        <v>274656443</v>
      </c>
      <c r="G27" s="1">
        <v>15606.34</v>
      </c>
      <c r="H27" s="3">
        <f>IF(ISERR(LN(Table2[[#This Row],[Close]]/E26)),"-",LN(Table2[[#This Row],[Close]]/E26))</f>
        <v>-1.5904099965423114E-2</v>
      </c>
    </row>
    <row r="28" spans="1:10" x14ac:dyDescent="0.3">
      <c r="A28" s="2">
        <v>43138</v>
      </c>
      <c r="B28" s="1">
        <v>10607.2</v>
      </c>
      <c r="C28" s="1">
        <v>10614</v>
      </c>
      <c r="D28" s="1">
        <v>10446.4</v>
      </c>
      <c r="E28" s="1">
        <v>10476.700000000001</v>
      </c>
      <c r="F28" s="1">
        <v>258095424</v>
      </c>
      <c r="G28" s="1">
        <v>13971.66</v>
      </c>
      <c r="H28" s="3">
        <f>IF(ISERR(LN(Table2[[#This Row],[Close]]/E27)),"-",LN(Table2[[#This Row],[Close]]/E27))</f>
        <v>-2.0548327965133673E-3</v>
      </c>
    </row>
    <row r="29" spans="1:10" x14ac:dyDescent="0.3">
      <c r="A29" s="2">
        <v>43139</v>
      </c>
      <c r="B29" s="1">
        <v>10518.5</v>
      </c>
      <c r="C29" s="1">
        <v>10637.8</v>
      </c>
      <c r="D29" s="1">
        <v>10479.549999999999</v>
      </c>
      <c r="E29" s="1">
        <v>10576.85</v>
      </c>
      <c r="F29" s="1">
        <v>239407938</v>
      </c>
      <c r="G29" s="1">
        <v>12569.23</v>
      </c>
      <c r="H29" s="3">
        <f>IF(ISERR(LN(Table2[[#This Row],[Close]]/E28)),"-",LN(Table2[[#This Row],[Close]]/E28))</f>
        <v>9.5139067204470032E-3</v>
      </c>
    </row>
    <row r="30" spans="1:10" x14ac:dyDescent="0.3">
      <c r="A30" s="2">
        <v>43140</v>
      </c>
      <c r="B30" s="1">
        <v>10416.5</v>
      </c>
      <c r="C30" s="1">
        <v>10480.200000000001</v>
      </c>
      <c r="D30" s="1">
        <v>10398.200000000001</v>
      </c>
      <c r="E30" s="1">
        <v>10454.950000000001</v>
      </c>
      <c r="F30" s="1">
        <v>197502912</v>
      </c>
      <c r="G30" s="1">
        <v>10602.15</v>
      </c>
      <c r="H30" s="3">
        <f>IF(ISERR(LN(Table2[[#This Row],[Close]]/E29)),"-",LN(Table2[[#This Row],[Close]]/E29))</f>
        <v>-1.1592100061916256E-2</v>
      </c>
    </row>
    <row r="31" spans="1:10" x14ac:dyDescent="0.3">
      <c r="A31" s="2">
        <v>43143</v>
      </c>
      <c r="B31" s="1">
        <v>10518.2</v>
      </c>
      <c r="C31" s="1">
        <v>10555.5</v>
      </c>
      <c r="D31" s="1">
        <v>10485.4</v>
      </c>
      <c r="E31" s="1">
        <v>10539.75</v>
      </c>
      <c r="F31" s="1">
        <v>224114801</v>
      </c>
      <c r="G31" s="1">
        <v>11133.78</v>
      </c>
      <c r="H31" s="3">
        <f>IF(ISERR(LN(Table2[[#This Row],[Close]]/E30)),"-",LN(Table2[[#This Row],[Close]]/E30))</f>
        <v>8.0782731984308572E-3</v>
      </c>
    </row>
    <row r="32" spans="1:10" x14ac:dyDescent="0.3">
      <c r="A32" s="2">
        <v>43145</v>
      </c>
      <c r="B32" s="1">
        <v>10585.75</v>
      </c>
      <c r="C32" s="1">
        <v>10590.55</v>
      </c>
      <c r="D32" s="1">
        <v>10456.65</v>
      </c>
      <c r="E32" s="1">
        <v>10500.9</v>
      </c>
      <c r="F32" s="1">
        <v>236329440</v>
      </c>
      <c r="G32" s="1">
        <v>12188.94</v>
      </c>
      <c r="H32" s="3">
        <f>IF(ISERR(LN(Table2[[#This Row],[Close]]/E31)),"-",LN(Table2[[#This Row],[Close]]/E31))</f>
        <v>-3.6928558908946208E-3</v>
      </c>
    </row>
    <row r="33" spans="1:8" x14ac:dyDescent="0.3">
      <c r="A33" s="2">
        <v>43146</v>
      </c>
      <c r="B33" s="1">
        <v>10537.9</v>
      </c>
      <c r="C33" s="1">
        <v>10618.1</v>
      </c>
      <c r="D33" s="1">
        <v>10511.05</v>
      </c>
      <c r="E33" s="1">
        <v>10545.5</v>
      </c>
      <c r="F33" s="1">
        <v>217090245</v>
      </c>
      <c r="G33" s="1">
        <v>11035.38</v>
      </c>
      <c r="H33" s="3">
        <f>IF(ISERR(LN(Table2[[#This Row],[Close]]/E32)),"-",LN(Table2[[#This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IF(ISERR(LN(Table2[[#This Row],[Close]]/E33)),"-",LN(Table2[[#This Row],[Close]]/E33))</f>
        <v>-8.877178756436177E-3</v>
      </c>
    </row>
    <row r="35" spans="1:8" x14ac:dyDescent="0.3">
      <c r="A35" s="2">
        <v>43150</v>
      </c>
      <c r="B35" s="1">
        <v>10488.9</v>
      </c>
      <c r="C35" s="1">
        <v>10489.35</v>
      </c>
      <c r="D35" s="1">
        <v>10302.75</v>
      </c>
      <c r="E35" s="1">
        <v>10378.4</v>
      </c>
      <c r="F35" s="1">
        <v>193087737</v>
      </c>
      <c r="G35" s="1">
        <v>9871.36</v>
      </c>
      <c r="H35" s="3">
        <f>IF(ISERR(LN(Table2[[#This Row],[Close]]/E34)),"-",LN(Table2[[#This Row],[Close]]/E34))</f>
        <v>-7.0953266124304595E-3</v>
      </c>
    </row>
    <row r="36" spans="1:8" x14ac:dyDescent="0.3">
      <c r="A36" s="2">
        <v>43151</v>
      </c>
      <c r="B36" s="1">
        <v>10391</v>
      </c>
      <c r="C36" s="1">
        <v>10429.35</v>
      </c>
      <c r="D36" s="1">
        <v>10347.65</v>
      </c>
      <c r="E36" s="1">
        <v>10360.4</v>
      </c>
      <c r="F36" s="1">
        <v>193464871</v>
      </c>
      <c r="G36" s="1">
        <v>9619.9500000000007</v>
      </c>
      <c r="H36" s="3">
        <f>IF(ISERR(LN(Table2[[#This Row],[Close]]/E35)),"-",LN(Table2[[#This Row],[Close]]/E35))</f>
        <v>-1.7358771500669238E-3</v>
      </c>
    </row>
    <row r="37" spans="1:8" x14ac:dyDescent="0.3">
      <c r="A37" s="2">
        <v>43152</v>
      </c>
      <c r="B37" s="1">
        <v>10426</v>
      </c>
      <c r="C37" s="1">
        <v>10426.1</v>
      </c>
      <c r="D37" s="1">
        <v>10349.6</v>
      </c>
      <c r="E37" s="1">
        <v>10397.450000000001</v>
      </c>
      <c r="F37" s="1">
        <v>241331542</v>
      </c>
      <c r="G37" s="1">
        <v>12996.36</v>
      </c>
      <c r="H37" s="3">
        <f>IF(ISERR(LN(Table2[[#This Row],[Close]]/E36)),"-",LN(Table2[[#This Row],[Close]]/E36))</f>
        <v>3.569737650487671E-3</v>
      </c>
    </row>
    <row r="38" spans="1:8" x14ac:dyDescent="0.3">
      <c r="A38" s="2">
        <v>43153</v>
      </c>
      <c r="B38" s="1">
        <v>10354.35</v>
      </c>
      <c r="C38" s="1">
        <v>10397.549999999999</v>
      </c>
      <c r="D38" s="1">
        <v>10340.65</v>
      </c>
      <c r="E38" s="1">
        <v>10382.700000000001</v>
      </c>
      <c r="F38" s="1">
        <v>323259078</v>
      </c>
      <c r="G38" s="1">
        <v>17711.46</v>
      </c>
      <c r="H38" s="3">
        <f>IF(ISERR(LN(Table2[[#This Row],[Close]]/E37)),"-",LN(Table2[[#This Row],[Close]]/E37))</f>
        <v>-1.4196242546064732E-3</v>
      </c>
    </row>
    <row r="39" spans="1:8" x14ac:dyDescent="0.3">
      <c r="A39" s="2">
        <v>43154</v>
      </c>
      <c r="B39" s="1">
        <v>10408.1</v>
      </c>
      <c r="C39" s="1">
        <v>10499.1</v>
      </c>
      <c r="D39" s="1">
        <v>10396.65</v>
      </c>
      <c r="E39" s="1">
        <v>10491.05</v>
      </c>
      <c r="F39" s="1">
        <v>217134363</v>
      </c>
      <c r="G39" s="1">
        <v>12704.32</v>
      </c>
      <c r="H39" s="3">
        <f>IF(ISERR(LN(Table2[[#This Row],[Close]]/E38)),"-",LN(Table2[[#This Row],[Close]]/E38))</f>
        <v>1.0381553207407197E-2</v>
      </c>
    </row>
    <row r="40" spans="1:8" x14ac:dyDescent="0.3">
      <c r="A40" s="2">
        <v>43157</v>
      </c>
      <c r="B40" s="1">
        <v>10526.55</v>
      </c>
      <c r="C40" s="1">
        <v>10592.95</v>
      </c>
      <c r="D40" s="1">
        <v>10520.2</v>
      </c>
      <c r="E40" s="1">
        <v>10582.6</v>
      </c>
      <c r="F40" s="1">
        <v>177238616</v>
      </c>
      <c r="G40" s="1">
        <v>10274.89</v>
      </c>
      <c r="H40" s="3">
        <f>IF(ISERR(LN(Table2[[#This Row],[Close]]/E39)),"-",LN(Table2[[#This Row],[Close]]/E39))</f>
        <v>8.6886302033653117E-3</v>
      </c>
    </row>
    <row r="41" spans="1:8" x14ac:dyDescent="0.3">
      <c r="A41" s="2">
        <v>43158</v>
      </c>
      <c r="B41" s="1">
        <v>10615.2</v>
      </c>
      <c r="C41" s="1">
        <v>10631.65</v>
      </c>
      <c r="D41" s="1">
        <v>10537.25</v>
      </c>
      <c r="E41" s="1">
        <v>10554.3</v>
      </c>
      <c r="F41" s="1">
        <v>193250158</v>
      </c>
      <c r="G41" s="1">
        <v>10276.42</v>
      </c>
      <c r="H41" s="3">
        <f>IF(ISERR(LN(Table2[[#This Row],[Close]]/E40)),"-",LN(Table2[[#This Row],[Close]]/E40))</f>
        <v>-2.677783110151532E-3</v>
      </c>
    </row>
    <row r="42" spans="1:8" x14ac:dyDescent="0.3">
      <c r="A42" s="2">
        <v>43159</v>
      </c>
      <c r="B42" s="1">
        <v>10488.95</v>
      </c>
      <c r="C42" s="1">
        <v>10535.5</v>
      </c>
      <c r="D42" s="1">
        <v>10461.549999999999</v>
      </c>
      <c r="E42" s="1">
        <v>10492.85</v>
      </c>
      <c r="F42" s="1">
        <v>294794221</v>
      </c>
      <c r="G42" s="1">
        <v>16299.11</v>
      </c>
      <c r="H42" s="3">
        <f>IF(ISERR(LN(Table2[[#This Row],[Close]]/E41)),"-",LN(Table2[[#This Row],[Close]]/E41))</f>
        <v>-5.8392869919537968E-3</v>
      </c>
    </row>
    <row r="43" spans="1:8" x14ac:dyDescent="0.3">
      <c r="A43" s="2">
        <v>43160</v>
      </c>
      <c r="B43" s="1">
        <v>10479.950000000001</v>
      </c>
      <c r="C43" s="1">
        <v>10525.5</v>
      </c>
      <c r="D43" s="1">
        <v>10447.15</v>
      </c>
      <c r="E43" s="1">
        <v>10458.35</v>
      </c>
      <c r="F43" s="1">
        <v>181378504</v>
      </c>
      <c r="G43" s="1">
        <v>10179.48</v>
      </c>
      <c r="H43" s="3">
        <f>IF(ISERR(LN(Table2[[#This Row],[Close]]/E42)),"-",LN(Table2[[#This Row],[Close]]/E42))</f>
        <v>-3.2933704210808511E-3</v>
      </c>
    </row>
    <row r="44" spans="1:8" x14ac:dyDescent="0.3">
      <c r="A44" s="2">
        <v>43164</v>
      </c>
      <c r="B44" s="1">
        <v>10428.299999999999</v>
      </c>
      <c r="C44" s="1">
        <v>10428.700000000001</v>
      </c>
      <c r="D44" s="1">
        <v>10323.9</v>
      </c>
      <c r="E44" s="1">
        <v>10358.85</v>
      </c>
      <c r="F44" s="1">
        <v>199975720</v>
      </c>
      <c r="G44" s="1">
        <v>10673.92</v>
      </c>
      <c r="H44" s="3">
        <f>IF(ISERR(LN(Table2[[#This Row],[Close]]/E43)),"-",LN(Table2[[#This Row],[Close]]/E43))</f>
        <v>-9.559475599117866E-3</v>
      </c>
    </row>
    <row r="45" spans="1:8" x14ac:dyDescent="0.3">
      <c r="A45" s="2">
        <v>43165</v>
      </c>
      <c r="B45" s="1">
        <v>10420.5</v>
      </c>
      <c r="C45" s="1">
        <v>10441.35</v>
      </c>
      <c r="D45" s="1">
        <v>10215.9</v>
      </c>
      <c r="E45" s="1">
        <v>10249.25</v>
      </c>
      <c r="F45" s="1">
        <v>229782297</v>
      </c>
      <c r="G45" s="1">
        <v>12143.95</v>
      </c>
      <c r="H45" s="3">
        <f>IF(ISERR(LN(Table2[[#This Row],[Close]]/E44)),"-",LN(Table2[[#This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IF(ISERR(LN(Table2[[#This Row],[Close]]/E45)),"-",LN(Table2[[#This Row],[Close]]/E45))</f>
        <v>-9.3171191731129289E-3</v>
      </c>
    </row>
    <row r="47" spans="1:8" x14ac:dyDescent="0.3">
      <c r="A47" s="2">
        <v>43167</v>
      </c>
      <c r="B47" s="1">
        <v>10216.25</v>
      </c>
      <c r="C47" s="1">
        <v>10270.35</v>
      </c>
      <c r="D47" s="1">
        <v>10146.4</v>
      </c>
      <c r="E47" s="1">
        <v>10242.65</v>
      </c>
      <c r="F47" s="1">
        <v>233377712</v>
      </c>
      <c r="G47" s="1">
        <v>11479.51</v>
      </c>
      <c r="H47" s="3">
        <f>IF(ISERR(LN(Table2[[#This Row],[Close]]/E46)),"-",LN(Table2[[#This Row],[Close]]/E46))</f>
        <v>8.6729621912598857E-3</v>
      </c>
    </row>
    <row r="48" spans="1:8" x14ac:dyDescent="0.3">
      <c r="A48" s="2">
        <v>43168</v>
      </c>
      <c r="B48" s="1">
        <v>10271.299999999999</v>
      </c>
      <c r="C48" s="1">
        <v>10296.700000000001</v>
      </c>
      <c r="D48" s="1">
        <v>10211.9</v>
      </c>
      <c r="E48" s="1">
        <v>10226.85</v>
      </c>
      <c r="F48" s="1">
        <v>192333334</v>
      </c>
      <c r="G48" s="1">
        <v>9874.81</v>
      </c>
      <c r="H48" s="3">
        <f>IF(ISERR(LN(Table2[[#This Row],[Close]]/E47)),"-",LN(Table2[[#This Row],[Close]]/E47))</f>
        <v>-1.5437605352231351E-3</v>
      </c>
    </row>
    <row r="49" spans="1:8" x14ac:dyDescent="0.3">
      <c r="A49" s="2">
        <v>43171</v>
      </c>
      <c r="B49" s="1">
        <v>10301.6</v>
      </c>
      <c r="C49" s="1">
        <v>10433.65</v>
      </c>
      <c r="D49" s="1">
        <v>10295.450000000001</v>
      </c>
      <c r="E49" s="1">
        <v>10421.4</v>
      </c>
      <c r="F49" s="1">
        <v>223135459</v>
      </c>
      <c r="G49" s="1">
        <v>10968.95</v>
      </c>
      <c r="H49" s="3">
        <f>IF(ISERR(LN(Table2[[#This Row],[Close]]/E48)),"-",LN(Table2[[#This Row],[Close]]/E48))</f>
        <v>1.884476964735966E-2</v>
      </c>
    </row>
    <row r="50" spans="1:8" x14ac:dyDescent="0.3">
      <c r="A50" s="2">
        <v>43172</v>
      </c>
      <c r="B50" s="1">
        <v>10389.5</v>
      </c>
      <c r="C50" s="1">
        <v>10478.6</v>
      </c>
      <c r="D50" s="1">
        <v>10377.85</v>
      </c>
      <c r="E50" s="1">
        <v>10426.85</v>
      </c>
      <c r="F50" s="1">
        <v>274852794</v>
      </c>
      <c r="G50" s="1">
        <v>23965.25</v>
      </c>
      <c r="H50" s="3">
        <f>IF(ISERR(LN(Table2[[#This Row],[Close]]/E49)),"-",LN(Table2[[#This Row],[Close]]/E49))</f>
        <v>5.228256687392662E-4</v>
      </c>
    </row>
    <row r="51" spans="1:8" x14ac:dyDescent="0.3">
      <c r="A51" s="2">
        <v>43173</v>
      </c>
      <c r="B51" s="1">
        <v>10393.049999999999</v>
      </c>
      <c r="C51" s="1">
        <v>10420.35</v>
      </c>
      <c r="D51" s="1">
        <v>10336.299999999999</v>
      </c>
      <c r="E51" s="1">
        <v>10410.9</v>
      </c>
      <c r="F51" s="1">
        <v>186991169</v>
      </c>
      <c r="G51" s="1">
        <v>9564.68</v>
      </c>
      <c r="H51" s="3">
        <f>IF(ISERR(LN(Table2[[#This Row],[Close]]/E50)),"-",LN(Table2[[#This Row],[Close]]/E50))</f>
        <v>-1.5308757533812772E-3</v>
      </c>
    </row>
    <row r="52" spans="1:8" x14ac:dyDescent="0.3">
      <c r="A52" s="2">
        <v>43174</v>
      </c>
      <c r="B52" s="1">
        <v>10405.450000000001</v>
      </c>
      <c r="C52" s="1">
        <v>10420</v>
      </c>
      <c r="D52" s="1">
        <v>10346.200000000001</v>
      </c>
      <c r="E52" s="1">
        <v>10360.15</v>
      </c>
      <c r="F52" s="1">
        <v>179308593</v>
      </c>
      <c r="G52" s="1">
        <v>8588.01</v>
      </c>
      <c r="H52" s="3">
        <f>IF(ISERR(LN(Table2[[#This Row],[Close]]/E51)),"-",LN(Table2[[#This Row],[Close]]/E51))</f>
        <v>-4.8866187302434253E-3</v>
      </c>
    </row>
    <row r="53" spans="1:8" x14ac:dyDescent="0.3">
      <c r="A53" s="2">
        <v>43175</v>
      </c>
      <c r="B53" s="1">
        <v>10345.15</v>
      </c>
      <c r="C53" s="1">
        <v>10346.299999999999</v>
      </c>
      <c r="D53" s="1">
        <v>10180.25</v>
      </c>
      <c r="E53" s="1">
        <v>10195.15</v>
      </c>
      <c r="F53" s="1">
        <v>338702439</v>
      </c>
      <c r="G53" s="1">
        <v>18811.97</v>
      </c>
      <c r="H53" s="3">
        <f>IF(ISERR(LN(Table2[[#This Row],[Close]]/E52)),"-",LN(Table2[[#This Row],[Close]]/E52))</f>
        <v>-1.6054598478163293E-2</v>
      </c>
    </row>
    <row r="54" spans="1:8" x14ac:dyDescent="0.3">
      <c r="A54" s="2">
        <v>43178</v>
      </c>
      <c r="B54" s="1">
        <v>10215.35</v>
      </c>
      <c r="C54" s="1">
        <v>10224.549999999999</v>
      </c>
      <c r="D54" s="1">
        <v>10075.299999999999</v>
      </c>
      <c r="E54" s="1">
        <v>10094.25</v>
      </c>
      <c r="F54" s="1">
        <v>216670033</v>
      </c>
      <c r="G54" s="1">
        <v>11111.43</v>
      </c>
      <c r="H54" s="3">
        <f>IF(ISERR(LN(Table2[[#This Row],[Close]]/E53)),"-",LN(Table2[[#This Row],[Close]]/E53))</f>
        <v>-9.9461622130384876E-3</v>
      </c>
    </row>
    <row r="55" spans="1:8" x14ac:dyDescent="0.3">
      <c r="A55" s="2">
        <v>43179</v>
      </c>
      <c r="B55" s="1">
        <v>10051.549999999999</v>
      </c>
      <c r="C55" s="1">
        <v>10155.65</v>
      </c>
      <c r="D55" s="1">
        <v>10049.1</v>
      </c>
      <c r="E55" s="1">
        <v>10124.35</v>
      </c>
      <c r="F55" s="1">
        <v>209327593</v>
      </c>
      <c r="G55" s="1">
        <v>10947.12</v>
      </c>
      <c r="H55" s="3">
        <f>IF(ISERR(LN(Table2[[#This Row],[Close]]/E54)),"-",LN(Table2[[#This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IF(ISERR(LN(Table2[[#This Row],[Close]]/E55)),"-",LN(Table2[[#This Row],[Close]]/E55))</f>
        <v>3.0473997429050059E-3</v>
      </c>
    </row>
    <row r="57" spans="1:8" x14ac:dyDescent="0.3">
      <c r="A57" s="2">
        <v>43181</v>
      </c>
      <c r="B57" s="1">
        <v>10167.5</v>
      </c>
      <c r="C57" s="1">
        <v>10207.85</v>
      </c>
      <c r="D57" s="1">
        <v>10105.4</v>
      </c>
      <c r="E57" s="1">
        <v>10114.75</v>
      </c>
      <c r="F57" s="1">
        <v>237632983</v>
      </c>
      <c r="G57" s="1">
        <v>11558.88</v>
      </c>
      <c r="H57" s="3">
        <f>IF(ISERR(LN(Table2[[#This Row],[Close]]/E56)),"-",LN(Table2[[#This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IF(ISERR(LN(Table2[[#This Row],[Close]]/E57)),"-",LN(Table2[[#This Row],[Close]]/E57))</f>
        <v>-1.1604680566535094E-2</v>
      </c>
    </row>
    <row r="59" spans="1:8" x14ac:dyDescent="0.3">
      <c r="A59" s="2">
        <v>43185</v>
      </c>
      <c r="B59" s="1">
        <v>9989.15</v>
      </c>
      <c r="C59" s="1">
        <v>10143.5</v>
      </c>
      <c r="D59" s="1">
        <v>9958.5499999999993</v>
      </c>
      <c r="E59" s="1">
        <v>10130.65</v>
      </c>
      <c r="F59" s="1">
        <v>270665332</v>
      </c>
      <c r="G59" s="1">
        <v>12695.47</v>
      </c>
      <c r="H59" s="3">
        <f>IF(ISERR(LN(Table2[[#This Row],[Close]]/E58)),"-",LN(Table2[[#This Row],[Close]]/E58))</f>
        <v>1.317540806700627E-2</v>
      </c>
    </row>
    <row r="60" spans="1:8" x14ac:dyDescent="0.3">
      <c r="A60" s="2">
        <v>43186</v>
      </c>
      <c r="B60" s="1">
        <v>10188</v>
      </c>
      <c r="C60" s="1">
        <v>10207.9</v>
      </c>
      <c r="D60" s="1">
        <v>10139.65</v>
      </c>
      <c r="E60" s="1">
        <v>10184.15</v>
      </c>
      <c r="F60" s="1">
        <v>232713976</v>
      </c>
      <c r="G60" s="1">
        <v>11175.79</v>
      </c>
      <c r="H60" s="3">
        <f>IF(ISERR(LN(Table2[[#This Row],[Close]]/E59)),"-",LN(Table2[[#This Row],[Close]]/E59))</f>
        <v>5.2671080872007661E-3</v>
      </c>
    </row>
    <row r="61" spans="1:8" x14ac:dyDescent="0.3">
      <c r="A61" s="2">
        <v>43187</v>
      </c>
      <c r="B61" s="1">
        <v>10143.6</v>
      </c>
      <c r="C61" s="1">
        <v>10158.35</v>
      </c>
      <c r="D61" s="1">
        <v>10096.9</v>
      </c>
      <c r="E61" s="1">
        <v>10113.700000000001</v>
      </c>
      <c r="F61" s="1">
        <v>354977198</v>
      </c>
      <c r="G61" s="1">
        <v>18807.48</v>
      </c>
      <c r="H61" s="3">
        <f>IF(ISERR(LN(Table2[[#This Row],[Close]]/E60)),"-",LN(Table2[[#This Row],[Close]]/E60))</f>
        <v>-6.9416497702654151E-3</v>
      </c>
    </row>
    <row r="62" spans="1:8" x14ac:dyDescent="0.3">
      <c r="A62" s="2">
        <v>43192</v>
      </c>
      <c r="B62" s="1">
        <v>10151.65</v>
      </c>
      <c r="C62" s="1">
        <v>10220.1</v>
      </c>
      <c r="D62" s="1">
        <v>10127.75</v>
      </c>
      <c r="E62" s="1">
        <v>10211.799999999999</v>
      </c>
      <c r="F62" s="1">
        <v>223135459</v>
      </c>
      <c r="G62" s="1">
        <v>10968.95</v>
      </c>
      <c r="H62" s="3">
        <f>IF(ISERR(LN(Table2[[#This Row],[Close]]/E61)),"-",LN(Table2[[#This Row],[Close]]/E61))</f>
        <v>9.6529740222437918E-3</v>
      </c>
    </row>
    <row r="63" spans="1:8" x14ac:dyDescent="0.3">
      <c r="A63" s="2">
        <v>43193</v>
      </c>
      <c r="B63" s="1">
        <v>10186.85</v>
      </c>
      <c r="C63" s="1">
        <v>10255.35</v>
      </c>
      <c r="D63" s="1">
        <v>10171.049999999999</v>
      </c>
      <c r="E63" s="1">
        <v>10245</v>
      </c>
      <c r="F63" s="1">
        <v>211652029</v>
      </c>
      <c r="G63" s="1">
        <v>10167.120000000001</v>
      </c>
      <c r="H63" s="3">
        <f>IF(ISERR(LN(Table2[[#This Row],[Close]]/E62)),"-",LN(Table2[[#This Row],[Close]]/E62))</f>
        <v>3.2458673056040936E-3</v>
      </c>
    </row>
    <row r="64" spans="1:8" x14ac:dyDescent="0.3">
      <c r="A64" s="2">
        <v>43194</v>
      </c>
      <c r="B64" s="1">
        <v>10274.6</v>
      </c>
      <c r="C64" s="1">
        <v>10279.85</v>
      </c>
      <c r="D64" s="1">
        <v>10111.299999999999</v>
      </c>
      <c r="E64" s="1">
        <v>10128.4</v>
      </c>
      <c r="F64" s="1">
        <v>238182921</v>
      </c>
      <c r="G64" s="1">
        <v>11861.79</v>
      </c>
      <c r="H64" s="3">
        <f>IF(ISERR(LN(Table2[[#This Row],[Close]]/E63)),"-",LN(Table2[[#This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IF(ISERR(LN(Table2[[#This Row],[Close]]/E64)),"-",LN(Table2[[#This Row],[Close]]/E64))</f>
        <v>1.9239307493896241E-2</v>
      </c>
    </row>
    <row r="66" spans="1:8" x14ac:dyDescent="0.3">
      <c r="A66" s="2">
        <v>43196</v>
      </c>
      <c r="B66" s="1">
        <v>10322.75</v>
      </c>
      <c r="C66" s="1">
        <v>10350.450000000001</v>
      </c>
      <c r="D66" s="1">
        <v>10290.85</v>
      </c>
      <c r="E66" s="1">
        <v>10331.6</v>
      </c>
      <c r="F66" s="1">
        <v>206355691</v>
      </c>
      <c r="G66" s="1">
        <v>10131.74</v>
      </c>
      <c r="H66" s="3">
        <f>IF(ISERR(LN(Table2[[#This Row],[Close]]/E65)),"-",LN(Table2[[#This Row],[Close]]/E65))</f>
        <v>6.2449322469616732E-4</v>
      </c>
    </row>
    <row r="67" spans="1:8" x14ac:dyDescent="0.3">
      <c r="A67" s="2">
        <v>43199</v>
      </c>
      <c r="B67" s="1">
        <v>10333.700000000001</v>
      </c>
      <c r="C67" s="1">
        <v>10397.700000000001</v>
      </c>
      <c r="D67" s="1">
        <v>10328.5</v>
      </c>
      <c r="E67" s="1">
        <v>10379.35</v>
      </c>
      <c r="F67" s="1">
        <v>228512954</v>
      </c>
      <c r="G67" s="1">
        <v>10714.13</v>
      </c>
      <c r="H67" s="3">
        <f>IF(ISERR(LN(Table2[[#This Row],[Close]]/E66)),"-",LN(Table2[[#This Row],[Close]]/E66))</f>
        <v>4.6110955418090394E-3</v>
      </c>
    </row>
    <row r="68" spans="1:8" x14ac:dyDescent="0.3">
      <c r="A68" s="2">
        <v>43200</v>
      </c>
      <c r="B68" s="1">
        <v>10412.9</v>
      </c>
      <c r="C68" s="1">
        <v>10424.85</v>
      </c>
      <c r="D68" s="1">
        <v>10381.5</v>
      </c>
      <c r="E68" s="1">
        <v>10402.25</v>
      </c>
      <c r="F68" s="1">
        <v>259523888</v>
      </c>
      <c r="G68" s="1">
        <v>11905.12</v>
      </c>
      <c r="H68" s="3">
        <f>IF(ISERR(LN(Table2[[#This Row],[Close]]/E67)),"-",LN(Table2[[#This Row],[Close]]/E67))</f>
        <v>2.2038735486090344E-3</v>
      </c>
    </row>
    <row r="69" spans="1:8" x14ac:dyDescent="0.3">
      <c r="A69" s="2">
        <v>43201</v>
      </c>
      <c r="B69" s="1">
        <v>10428.15</v>
      </c>
      <c r="C69" s="1">
        <v>10428.15</v>
      </c>
      <c r="D69" s="1">
        <v>10355.6</v>
      </c>
      <c r="E69" s="1">
        <v>10417.15</v>
      </c>
      <c r="F69" s="1">
        <v>258077363</v>
      </c>
      <c r="G69" s="1">
        <v>11790.58</v>
      </c>
      <c r="H69" s="3">
        <f>IF(ISERR(LN(Table2[[#This Row],[Close]]/E68)),"-",LN(Table2[[#This Row],[Close]]/E68))</f>
        <v>1.4313575361352732E-3</v>
      </c>
    </row>
    <row r="70" spans="1:8" x14ac:dyDescent="0.3">
      <c r="A70" s="2">
        <v>43202</v>
      </c>
      <c r="B70" s="1">
        <v>10410.65</v>
      </c>
      <c r="C70" s="1">
        <v>10469.9</v>
      </c>
      <c r="D70" s="1">
        <v>10395.25</v>
      </c>
      <c r="E70" s="1">
        <v>10458.65</v>
      </c>
      <c r="F70" s="1">
        <v>246027888</v>
      </c>
      <c r="G70" s="1">
        <v>12249.66</v>
      </c>
      <c r="H70" s="3">
        <f>IF(ISERR(LN(Table2[[#This Row],[Close]]/E69)),"-",LN(Table2[[#This Row],[Close]]/E69))</f>
        <v>3.9759007720501531E-3</v>
      </c>
    </row>
    <row r="71" spans="1:8" x14ac:dyDescent="0.3">
      <c r="A71" s="2">
        <v>43203</v>
      </c>
      <c r="B71" s="1">
        <v>10495.3</v>
      </c>
      <c r="C71" s="1">
        <v>10519.9</v>
      </c>
      <c r="D71" s="1">
        <v>10451.450000000001</v>
      </c>
      <c r="E71" s="1">
        <v>10480.6</v>
      </c>
      <c r="F71" s="1">
        <v>219724716</v>
      </c>
      <c r="G71" s="1">
        <v>12354.55</v>
      </c>
      <c r="H71" s="3">
        <f>IF(ISERR(LN(Table2[[#This Row],[Close]]/E70)),"-",LN(Table2[[#This Row],[Close]]/E70))</f>
        <v>2.0965419525609827E-3</v>
      </c>
    </row>
    <row r="72" spans="1:8" x14ac:dyDescent="0.3">
      <c r="A72" s="2">
        <v>43206</v>
      </c>
      <c r="B72" s="1">
        <v>10398.299999999999</v>
      </c>
      <c r="C72" s="1">
        <v>10540.15</v>
      </c>
      <c r="D72" s="1">
        <v>10396.35</v>
      </c>
      <c r="E72" s="1">
        <v>10528.35</v>
      </c>
      <c r="F72" s="1">
        <v>200950876</v>
      </c>
      <c r="G72" s="1">
        <v>11242.05</v>
      </c>
      <c r="H72" s="3">
        <f>IF(ISERR(LN(Table2[[#This Row],[Close]]/E71)),"-",LN(Table2[[#This Row],[Close]]/E71))</f>
        <v>4.5456895487553045E-3</v>
      </c>
    </row>
    <row r="73" spans="1:8" x14ac:dyDescent="0.3">
      <c r="A73" s="2">
        <v>43207</v>
      </c>
      <c r="B73" s="1">
        <v>10557.3</v>
      </c>
      <c r="C73" s="1">
        <v>10560.45</v>
      </c>
      <c r="D73" s="1">
        <v>10495.65</v>
      </c>
      <c r="E73" s="1">
        <v>10548.7</v>
      </c>
      <c r="F73" s="1">
        <v>212449535</v>
      </c>
      <c r="G73" s="1">
        <v>10501.71</v>
      </c>
      <c r="H73" s="3">
        <f>IF(ISERR(LN(Table2[[#This Row],[Close]]/E72)),"-",LN(Table2[[#This Row],[Close]]/E72))</f>
        <v>1.9310108694935376E-3</v>
      </c>
    </row>
    <row r="74" spans="1:8" x14ac:dyDescent="0.3">
      <c r="A74" s="2">
        <v>43208</v>
      </c>
      <c r="B74" s="1">
        <v>10578.9</v>
      </c>
      <c r="C74" s="1">
        <v>10594.2</v>
      </c>
      <c r="D74" s="1">
        <v>10509.7</v>
      </c>
      <c r="E74" s="1">
        <v>10526.2</v>
      </c>
      <c r="F74" s="1">
        <v>211823044</v>
      </c>
      <c r="G74" s="1">
        <v>9888.65</v>
      </c>
      <c r="H74" s="3">
        <f>IF(ISERR(LN(Table2[[#This Row],[Close]]/E73)),"-",LN(Table2[[#This Row],[Close]]/E73))</f>
        <v>-2.1352422596178809E-3</v>
      </c>
    </row>
    <row r="75" spans="1:8" x14ac:dyDescent="0.3">
      <c r="A75" s="2">
        <v>43209</v>
      </c>
      <c r="B75" s="1">
        <v>10563.65</v>
      </c>
      <c r="C75" s="1">
        <v>10572.2</v>
      </c>
      <c r="D75" s="1">
        <v>10546.2</v>
      </c>
      <c r="E75" s="1">
        <v>10565.3</v>
      </c>
      <c r="F75" s="1">
        <v>270740891</v>
      </c>
      <c r="G75" s="1">
        <v>12559.11</v>
      </c>
      <c r="H75" s="3">
        <f>IF(ISERR(LN(Table2[[#This Row],[Close]]/E74)),"-",LN(Table2[[#This Row],[Close]]/E74))</f>
        <v>3.7076589897762787E-3</v>
      </c>
    </row>
    <row r="76" spans="1:8" x14ac:dyDescent="0.3">
      <c r="A76" s="2">
        <v>43210</v>
      </c>
      <c r="B76" s="1">
        <v>10560.35</v>
      </c>
      <c r="C76" s="1">
        <v>10582.35</v>
      </c>
      <c r="D76" s="1">
        <v>10527.45</v>
      </c>
      <c r="E76" s="1">
        <v>10564.05</v>
      </c>
      <c r="F76" s="1">
        <v>252227268</v>
      </c>
      <c r="G76" s="1">
        <v>15372.66</v>
      </c>
      <c r="H76" s="3">
        <f>IF(ISERR(LN(Table2[[#This Row],[Close]]/E75)),"-",LN(Table2[[#This Row],[Close]]/E75))</f>
        <v>-1.1831883152662677E-4</v>
      </c>
    </row>
    <row r="77" spans="1:8" x14ac:dyDescent="0.3">
      <c r="A77" s="2">
        <v>43213</v>
      </c>
      <c r="B77" s="1">
        <v>10592.8</v>
      </c>
      <c r="C77" s="1">
        <v>10638.35</v>
      </c>
      <c r="D77" s="1">
        <v>10514.95</v>
      </c>
      <c r="E77" s="1">
        <v>10584.7</v>
      </c>
      <c r="F77" s="1">
        <v>200203196</v>
      </c>
      <c r="G77" s="1">
        <v>13642.67</v>
      </c>
      <c r="H77" s="3">
        <f>IF(ISERR(LN(Table2[[#This Row],[Close]]/E76)),"-",LN(Table2[[#This Row],[Close]]/E76))</f>
        <v>1.9528347124542745E-3</v>
      </c>
    </row>
    <row r="78" spans="1:8" x14ac:dyDescent="0.3">
      <c r="A78" s="2">
        <v>43214</v>
      </c>
      <c r="B78" s="1">
        <v>10578.1</v>
      </c>
      <c r="C78" s="1">
        <v>10636.8</v>
      </c>
      <c r="D78" s="1">
        <v>10569</v>
      </c>
      <c r="E78" s="1">
        <v>10614.35</v>
      </c>
      <c r="F78" s="1">
        <v>225972673</v>
      </c>
      <c r="G78" s="1">
        <v>12281.53</v>
      </c>
      <c r="H78" s="3">
        <f>IF(ISERR(LN(Table2[[#This Row],[Close]]/E77)),"-",LN(Table2[[#This Row],[Close]]/E77))</f>
        <v>2.7972969858506736E-3</v>
      </c>
    </row>
    <row r="79" spans="1:8" x14ac:dyDescent="0.3">
      <c r="A79" s="2">
        <v>43215</v>
      </c>
      <c r="B79" s="1">
        <v>10612.4</v>
      </c>
      <c r="C79" s="1">
        <v>10612.6</v>
      </c>
      <c r="D79" s="1">
        <v>10536.45</v>
      </c>
      <c r="E79" s="1">
        <v>10570.55</v>
      </c>
      <c r="F79" s="1">
        <v>195129613</v>
      </c>
      <c r="G79" s="1">
        <v>11125.11</v>
      </c>
      <c r="H79" s="3">
        <f>IF(ISERR(LN(Table2[[#This Row],[Close]]/E78)),"-",LN(Table2[[#This Row],[Close]]/E78))</f>
        <v>-4.1350265905722629E-3</v>
      </c>
    </row>
    <row r="80" spans="1:8" x14ac:dyDescent="0.3">
      <c r="A80" s="2">
        <v>43216</v>
      </c>
      <c r="B80" s="1">
        <v>10586.5</v>
      </c>
      <c r="C80" s="1">
        <v>10628.4</v>
      </c>
      <c r="D80" s="1">
        <v>10559.65</v>
      </c>
      <c r="E80" s="1">
        <v>10617.8</v>
      </c>
      <c r="F80" s="1">
        <v>345536167</v>
      </c>
      <c r="G80" s="1">
        <v>19200.41</v>
      </c>
      <c r="H80" s="3">
        <f>IF(ISERR(LN(Table2[[#This Row],[Close]]/E79)),"-",LN(Table2[[#This Row],[Close]]/E79))</f>
        <v>4.4600054580314101E-3</v>
      </c>
    </row>
    <row r="81" spans="1:8" x14ac:dyDescent="0.3">
      <c r="A81" s="2">
        <v>43217</v>
      </c>
      <c r="B81" s="1">
        <v>10651.65</v>
      </c>
      <c r="C81" s="1">
        <v>10719.8</v>
      </c>
      <c r="D81" s="1">
        <v>10647.55</v>
      </c>
      <c r="E81" s="1">
        <v>10692.3</v>
      </c>
      <c r="F81" s="1">
        <v>306671172</v>
      </c>
      <c r="G81" s="1">
        <v>16886.89</v>
      </c>
      <c r="H81" s="3">
        <f>IF(ISERR(LN(Table2[[#This Row],[Close]]/E80)),"-",LN(Table2[[#This Row],[Close]]/E80))</f>
        <v>6.9920181993261129E-3</v>
      </c>
    </row>
    <row r="82" spans="1:8" x14ac:dyDescent="0.3">
      <c r="A82" s="2">
        <v>43220</v>
      </c>
      <c r="B82" s="1">
        <v>10705.75</v>
      </c>
      <c r="C82" s="1">
        <v>10759</v>
      </c>
      <c r="D82" s="1">
        <v>10704.6</v>
      </c>
      <c r="E82" s="1">
        <v>10739.35</v>
      </c>
      <c r="F82" s="1">
        <v>179163468</v>
      </c>
      <c r="G82" s="1">
        <v>10412.57</v>
      </c>
      <c r="H82" s="3">
        <f>IF(ISERR(LN(Table2[[#This Row],[Close]]/E81)),"-",LN(Table2[[#This Row],[Close]]/E81))</f>
        <v>4.3907095895181257E-3</v>
      </c>
    </row>
    <row r="83" spans="1:8" x14ac:dyDescent="0.3">
      <c r="A83" s="2">
        <v>43222</v>
      </c>
      <c r="B83" s="1">
        <v>10783.85</v>
      </c>
      <c r="C83" s="1">
        <v>10784.65</v>
      </c>
      <c r="D83" s="1">
        <v>10689.8</v>
      </c>
      <c r="E83" s="1">
        <v>10718.05</v>
      </c>
      <c r="F83" s="1">
        <v>236757172</v>
      </c>
      <c r="G83" s="1">
        <v>14820.58</v>
      </c>
      <c r="H83" s="3">
        <f>IF(ISERR(LN(Table2[[#This Row],[Close]]/E82)),"-",LN(Table2[[#This Row],[Close]]/E82))</f>
        <v>-1.9853297227271902E-3</v>
      </c>
    </row>
    <row r="84" spans="1:8" x14ac:dyDescent="0.3">
      <c r="A84" s="2">
        <v>43223</v>
      </c>
      <c r="B84" s="1">
        <v>10720.15</v>
      </c>
      <c r="C84" s="1">
        <v>10720.6</v>
      </c>
      <c r="D84" s="1">
        <v>10647.45</v>
      </c>
      <c r="E84" s="1">
        <v>10679.65</v>
      </c>
      <c r="F84" s="1">
        <v>190869804</v>
      </c>
      <c r="G84" s="1">
        <v>11018.21</v>
      </c>
      <c r="H84" s="3">
        <f>IF(ISERR(LN(Table2[[#This Row],[Close]]/E83)),"-",LN(Table2[[#This Row],[Close]]/E83))</f>
        <v>-3.5891746517569662E-3</v>
      </c>
    </row>
    <row r="85" spans="1:8" x14ac:dyDescent="0.3">
      <c r="A85" s="2">
        <v>43224</v>
      </c>
      <c r="B85" s="1">
        <v>10700.45</v>
      </c>
      <c r="C85" s="1">
        <v>10700.45</v>
      </c>
      <c r="D85" s="1">
        <v>10601.6</v>
      </c>
      <c r="E85" s="1">
        <v>10618.25</v>
      </c>
      <c r="F85" s="1">
        <v>192296041</v>
      </c>
      <c r="G85" s="1">
        <v>9721.56</v>
      </c>
      <c r="H85" s="3">
        <f>IF(ISERR(LN(Table2[[#This Row],[Close]]/E84)),"-",LN(Table2[[#This Row],[Close]]/E84))</f>
        <v>-5.7658426514528623E-3</v>
      </c>
    </row>
    <row r="86" spans="1:8" x14ac:dyDescent="0.3">
      <c r="A86" s="2">
        <v>43227</v>
      </c>
      <c r="B86" s="1">
        <v>10653.15</v>
      </c>
      <c r="C86" s="1">
        <v>10725.65</v>
      </c>
      <c r="D86" s="1">
        <v>10635.65</v>
      </c>
      <c r="E86" s="1">
        <v>10715.5</v>
      </c>
      <c r="F86" s="1">
        <v>173620240</v>
      </c>
      <c r="G86" s="1">
        <v>9239.44</v>
      </c>
      <c r="H86" s="3">
        <f>IF(ISERR(LN(Table2[[#This Row],[Close]]/E85)),"-",LN(Table2[[#This Row],[Close]]/E85))</f>
        <v>9.1170725845766357E-3</v>
      </c>
    </row>
    <row r="87" spans="1:8" x14ac:dyDescent="0.3">
      <c r="A87" s="2">
        <v>43228</v>
      </c>
      <c r="B87" s="1">
        <v>10757.9</v>
      </c>
      <c r="C87" s="1">
        <v>10758.55</v>
      </c>
      <c r="D87" s="1">
        <v>10689.4</v>
      </c>
      <c r="E87" s="1">
        <v>10717.8</v>
      </c>
      <c r="F87" s="1">
        <v>278118616</v>
      </c>
      <c r="G87" s="1">
        <v>12783.49</v>
      </c>
      <c r="H87" s="3">
        <f>IF(ISERR(LN(Table2[[#This Row],[Close]]/E86)),"-",LN(Table2[[#This Row],[Close]]/E86))</f>
        <v>2.1461930816327936E-4</v>
      </c>
    </row>
    <row r="88" spans="1:8" x14ac:dyDescent="0.3">
      <c r="A88" s="2">
        <v>43229</v>
      </c>
      <c r="B88" s="1">
        <v>10693.35</v>
      </c>
      <c r="C88" s="1">
        <v>10766.25</v>
      </c>
      <c r="D88" s="1">
        <v>10689.85</v>
      </c>
      <c r="E88" s="1">
        <v>10741.7</v>
      </c>
      <c r="F88" s="1">
        <v>222115640</v>
      </c>
      <c r="G88" s="1">
        <v>10390.92</v>
      </c>
      <c r="H88" s="3">
        <f>IF(ISERR(LN(Table2[[#This Row],[Close]]/E87)),"-",LN(Table2[[#This Row],[Close]]/E87))</f>
        <v>2.2274526323300824E-3</v>
      </c>
    </row>
    <row r="89" spans="1:8" x14ac:dyDescent="0.3">
      <c r="A89" s="2">
        <v>43230</v>
      </c>
      <c r="B89" s="1">
        <v>10779.65</v>
      </c>
      <c r="C89" s="1">
        <v>10785.55</v>
      </c>
      <c r="D89" s="1">
        <v>10705</v>
      </c>
      <c r="E89" s="1">
        <v>10716.55</v>
      </c>
      <c r="F89" s="1">
        <v>197988475</v>
      </c>
      <c r="G89" s="1">
        <v>10526.38</v>
      </c>
      <c r="H89" s="3">
        <f>IF(ISERR(LN(Table2[[#This Row],[Close]]/E88)),"-",LN(Table2[[#This Row],[Close]]/E88))</f>
        <v>-2.3440878464996416E-3</v>
      </c>
    </row>
    <row r="90" spans="1:8" x14ac:dyDescent="0.3">
      <c r="A90" s="2">
        <v>43231</v>
      </c>
      <c r="B90" s="1">
        <v>10741.95</v>
      </c>
      <c r="C90" s="1">
        <v>10812.05</v>
      </c>
      <c r="D90" s="1">
        <v>10724.45</v>
      </c>
      <c r="E90" s="1">
        <v>10806.5</v>
      </c>
      <c r="F90" s="1">
        <v>209392114</v>
      </c>
      <c r="G90" s="1">
        <v>10432.43</v>
      </c>
      <c r="H90" s="3">
        <f>IF(ISERR(LN(Table2[[#This Row],[Close]]/E89)),"-",LN(Table2[[#This Row],[Close]]/E89))</f>
        <v>8.3585294552487952E-3</v>
      </c>
    </row>
    <row r="91" spans="1:8" x14ac:dyDescent="0.3">
      <c r="A91" s="2">
        <v>43234</v>
      </c>
      <c r="B91" s="1">
        <v>10815.15</v>
      </c>
      <c r="C91" s="1">
        <v>10834.85</v>
      </c>
      <c r="D91" s="1">
        <v>10774.75</v>
      </c>
      <c r="E91" s="1">
        <v>10806.6</v>
      </c>
      <c r="F91" s="1">
        <v>176697512</v>
      </c>
      <c r="G91" s="1">
        <v>9075.44</v>
      </c>
      <c r="H91" s="3">
        <f>IF(ISERR(LN(Table2[[#This Row],[Close]]/E90)),"-",LN(Table2[[#This Row],[Close]]/E90))</f>
        <v>9.2536470936592816E-6</v>
      </c>
    </row>
    <row r="92" spans="1:8" x14ac:dyDescent="0.3">
      <c r="A92" s="2">
        <v>43235</v>
      </c>
      <c r="B92" s="1">
        <v>10812.6</v>
      </c>
      <c r="C92" s="1">
        <v>10929.2</v>
      </c>
      <c r="D92" s="1">
        <v>10781.4</v>
      </c>
      <c r="E92" s="1">
        <v>10801.85</v>
      </c>
      <c r="F92" s="1">
        <v>262202312</v>
      </c>
      <c r="G92" s="1">
        <v>13582.7</v>
      </c>
      <c r="H92" s="3">
        <f>IF(ISERR(LN(Table2[[#This Row],[Close]]/E91)),"-",LN(Table2[[#This Row],[Close]]/E91))</f>
        <v>-4.3964283199478618E-4</v>
      </c>
    </row>
    <row r="93" spans="1:8" x14ac:dyDescent="0.3">
      <c r="A93" s="2">
        <v>43236</v>
      </c>
      <c r="B93" s="1">
        <v>10751.95</v>
      </c>
      <c r="C93" s="1">
        <v>10790.45</v>
      </c>
      <c r="D93" s="1">
        <v>10699.7</v>
      </c>
      <c r="E93" s="1">
        <v>10741.1</v>
      </c>
      <c r="F93" s="1">
        <v>238221884</v>
      </c>
      <c r="G93" s="1">
        <v>11359.48</v>
      </c>
      <c r="H93" s="3">
        <f>IF(ISERR(LN(Table2[[#This Row],[Close]]/E92)),"-",LN(Table2[[#This Row],[Close]]/E92))</f>
        <v>-5.6399110642633577E-3</v>
      </c>
    </row>
    <row r="94" spans="1:8" x14ac:dyDescent="0.3">
      <c r="A94" s="2">
        <v>43237</v>
      </c>
      <c r="B94" s="1">
        <v>10775.6</v>
      </c>
      <c r="C94" s="1">
        <v>10777.25</v>
      </c>
      <c r="D94" s="1">
        <v>10664.5</v>
      </c>
      <c r="E94" s="1">
        <v>10682.7</v>
      </c>
      <c r="F94" s="1">
        <v>220738923</v>
      </c>
      <c r="G94" s="1">
        <v>12506.3</v>
      </c>
      <c r="H94" s="3">
        <f>IF(ISERR(LN(Table2[[#This Row],[Close]]/E93)),"-",LN(Table2[[#This Row],[Close]]/E93))</f>
        <v>-5.4518941226662544E-3</v>
      </c>
    </row>
    <row r="95" spans="1:8" x14ac:dyDescent="0.3">
      <c r="A95" s="2">
        <v>43238</v>
      </c>
      <c r="B95" s="1">
        <v>10671.85</v>
      </c>
      <c r="C95" s="1">
        <v>10674.95</v>
      </c>
      <c r="D95" s="1">
        <v>10589.1</v>
      </c>
      <c r="E95" s="1">
        <v>10596.4</v>
      </c>
      <c r="F95" s="1">
        <v>229908939</v>
      </c>
      <c r="G95" s="1">
        <v>13908.47</v>
      </c>
      <c r="H95" s="3">
        <f>IF(ISERR(LN(Table2[[#This Row],[Close]]/E94)),"-",LN(Table2[[#This Row],[Close]]/E94))</f>
        <v>-8.1112897783238019E-3</v>
      </c>
    </row>
    <row r="96" spans="1:8" x14ac:dyDescent="0.3">
      <c r="A96" s="2">
        <v>43241</v>
      </c>
      <c r="B96" s="1">
        <v>10616.7</v>
      </c>
      <c r="C96" s="1">
        <v>10621.7</v>
      </c>
      <c r="D96" s="1">
        <v>10505.8</v>
      </c>
      <c r="E96" s="1">
        <v>10516.7</v>
      </c>
      <c r="F96" s="1">
        <v>197294184</v>
      </c>
      <c r="G96" s="1">
        <v>11346.13</v>
      </c>
      <c r="H96" s="3">
        <f>IF(ISERR(LN(Table2[[#This Row],[Close]]/E95)),"-",LN(Table2[[#This Row],[Close]]/E95))</f>
        <v>-7.5498509054843163E-3</v>
      </c>
    </row>
    <row r="97" spans="1:8" x14ac:dyDescent="0.3">
      <c r="A97" s="2">
        <v>43242</v>
      </c>
      <c r="B97" s="1">
        <v>10518.45</v>
      </c>
      <c r="C97" s="1">
        <v>10558.6</v>
      </c>
      <c r="D97" s="1">
        <v>10490.55</v>
      </c>
      <c r="E97" s="1">
        <v>10536.7</v>
      </c>
      <c r="F97" s="1">
        <v>249236637</v>
      </c>
      <c r="G97" s="1">
        <v>12017.36</v>
      </c>
      <c r="H97" s="3">
        <f>IF(ISERR(LN(Table2[[#This Row],[Close]]/E96)),"-",LN(Table2[[#This Row],[Close]]/E96))</f>
        <v>1.8999312240523454E-3</v>
      </c>
    </row>
    <row r="98" spans="1:8" x14ac:dyDescent="0.3">
      <c r="A98" s="2">
        <v>43243</v>
      </c>
      <c r="B98" s="1">
        <v>10521.1</v>
      </c>
      <c r="C98" s="1">
        <v>10533.55</v>
      </c>
      <c r="D98" s="1">
        <v>10417.799999999999</v>
      </c>
      <c r="E98" s="1">
        <v>10430.35</v>
      </c>
      <c r="F98" s="1">
        <v>299919120</v>
      </c>
      <c r="G98" s="1">
        <v>13456.6</v>
      </c>
      <c r="H98" s="3">
        <f>IF(ISERR(LN(Table2[[#This Row],[Close]]/E97)),"-",LN(Table2[[#This Row],[Close]]/E97))</f>
        <v>-1.0144575613613642E-2</v>
      </c>
    </row>
    <row r="99" spans="1:8" x14ac:dyDescent="0.3">
      <c r="A99" s="2">
        <v>43244</v>
      </c>
      <c r="B99" s="1">
        <v>10464.85</v>
      </c>
      <c r="C99" s="1">
        <v>10535.15</v>
      </c>
      <c r="D99" s="1">
        <v>10419.799999999999</v>
      </c>
      <c r="E99" s="1">
        <v>10513.85</v>
      </c>
      <c r="F99" s="1">
        <v>306792497</v>
      </c>
      <c r="G99" s="1">
        <v>12914.16</v>
      </c>
      <c r="H99" s="3">
        <f>IF(ISERR(LN(Table2[[#This Row],[Close]]/E98)),"-",LN(Table2[[#This Row],[Close]]/E98))</f>
        <v>7.9736101068204873E-3</v>
      </c>
    </row>
    <row r="100" spans="1:8" x14ac:dyDescent="0.3">
      <c r="A100" s="2">
        <v>43245</v>
      </c>
      <c r="B100" s="1">
        <v>10533.05</v>
      </c>
      <c r="C100" s="1">
        <v>10628.05</v>
      </c>
      <c r="D100" s="1">
        <v>10524</v>
      </c>
      <c r="E100" s="1">
        <v>10605.15</v>
      </c>
      <c r="F100" s="1">
        <v>268914888</v>
      </c>
      <c r="G100" s="1">
        <v>12431.16</v>
      </c>
      <c r="H100" s="3">
        <f>IF(ISERR(LN(Table2[[#This Row],[Close]]/E99)),"-",LN(Table2[[#This Row],[Close]]/E99))</f>
        <v>8.6462965847299792E-3</v>
      </c>
    </row>
    <row r="101" spans="1:8" x14ac:dyDescent="0.3">
      <c r="A101" s="2">
        <v>43248</v>
      </c>
      <c r="B101" s="1">
        <v>10648.35</v>
      </c>
      <c r="C101" s="1">
        <v>10709.8</v>
      </c>
      <c r="D101" s="1">
        <v>10640.55</v>
      </c>
      <c r="E101" s="1">
        <v>10688.65</v>
      </c>
      <c r="F101" s="1">
        <v>239786001</v>
      </c>
      <c r="G101" s="1">
        <v>11764.35</v>
      </c>
      <c r="H101" s="3">
        <f>IF(ISERR(LN(Table2[[#This Row],[Close]]/E100)),"-",LN(Table2[[#This Row],[Close]]/E100))</f>
        <v>7.8426986251568815E-3</v>
      </c>
    </row>
    <row r="102" spans="1:8" x14ac:dyDescent="0.3">
      <c r="A102" s="2">
        <v>43249</v>
      </c>
      <c r="B102" s="1">
        <v>10689.4</v>
      </c>
      <c r="C102" s="1">
        <v>10717.25</v>
      </c>
      <c r="D102" s="1">
        <v>10616.1</v>
      </c>
      <c r="E102" s="1">
        <v>10633.3</v>
      </c>
      <c r="F102" s="1">
        <v>232761575</v>
      </c>
      <c r="G102" s="1">
        <v>11817.39</v>
      </c>
      <c r="H102" s="3">
        <f>IF(ISERR(LN(Table2[[#This Row],[Close]]/E101)),"-",LN(Table2[[#This Row],[Close]]/E101))</f>
        <v>-5.1918444918060431E-3</v>
      </c>
    </row>
    <row r="103" spans="1:8" x14ac:dyDescent="0.3">
      <c r="A103" s="2">
        <v>43250</v>
      </c>
      <c r="B103" s="1">
        <v>10579</v>
      </c>
      <c r="C103" s="1">
        <v>10648.7</v>
      </c>
      <c r="D103" s="1">
        <v>10558.45</v>
      </c>
      <c r="E103" s="1">
        <v>10614.35</v>
      </c>
      <c r="F103" s="1">
        <v>246124259</v>
      </c>
      <c r="G103" s="1">
        <v>12224.76</v>
      </c>
      <c r="H103" s="3">
        <f>IF(ISERR(LN(Table2[[#This Row],[Close]]/E102)),"-",LN(Table2[[#This Row],[Close]]/E102))</f>
        <v>-1.7837271438870593E-3</v>
      </c>
    </row>
    <row r="104" spans="1:8" x14ac:dyDescent="0.3">
      <c r="A104" s="2">
        <v>43251</v>
      </c>
      <c r="B104" s="1">
        <v>10670.1</v>
      </c>
      <c r="C104" s="1">
        <v>10763.8</v>
      </c>
      <c r="D104" s="1">
        <v>10620.4</v>
      </c>
      <c r="E104" s="1">
        <v>10736.15</v>
      </c>
      <c r="F104" s="1">
        <v>629198569</v>
      </c>
      <c r="G104" s="1">
        <v>29479.77</v>
      </c>
      <c r="H104" s="3">
        <f>IF(ISERR(LN(Table2[[#This Row],[Close]]/E103)),"-",LN(Table2[[#This Row],[Close]]/E103))</f>
        <v>1.1409692638126136E-2</v>
      </c>
    </row>
    <row r="105" spans="1:8" x14ac:dyDescent="0.3">
      <c r="A105" s="2">
        <v>43252</v>
      </c>
      <c r="B105" s="1">
        <v>10738.45</v>
      </c>
      <c r="C105" s="1">
        <v>10764.75</v>
      </c>
      <c r="D105" s="1">
        <v>10681.5</v>
      </c>
      <c r="E105" s="1">
        <v>10696.2</v>
      </c>
      <c r="F105" s="1">
        <v>227355567</v>
      </c>
      <c r="G105" s="1">
        <v>12965.01</v>
      </c>
      <c r="H105" s="3">
        <f>IF(ISERR(LN(Table2[[#This Row],[Close]]/E104)),"-",LN(Table2[[#This Row],[Close]]/E104))</f>
        <v>-3.7280136120426276E-3</v>
      </c>
    </row>
    <row r="106" spans="1:8" x14ac:dyDescent="0.3">
      <c r="A106" s="2">
        <v>43255</v>
      </c>
      <c r="B106" s="1">
        <v>10765.95</v>
      </c>
      <c r="C106" s="1">
        <v>10770.3</v>
      </c>
      <c r="D106" s="1">
        <v>10618.35</v>
      </c>
      <c r="E106" s="1">
        <v>10628.5</v>
      </c>
      <c r="F106" s="1">
        <v>210148313</v>
      </c>
      <c r="G106" s="1">
        <v>14120.49</v>
      </c>
      <c r="H106" s="3">
        <f>IF(ISERR(LN(Table2[[#This Row],[Close]]/E105)),"-",LN(Table2[[#This Row],[Close]]/E105))</f>
        <v>-6.3494658726906857E-3</v>
      </c>
    </row>
    <row r="107" spans="1:8" x14ac:dyDescent="0.3">
      <c r="A107" s="2">
        <v>43256</v>
      </c>
      <c r="B107" s="1">
        <v>10630.7</v>
      </c>
      <c r="C107" s="1">
        <v>10633.15</v>
      </c>
      <c r="D107" s="1">
        <v>10550.9</v>
      </c>
      <c r="E107" s="1">
        <v>10593.15</v>
      </c>
      <c r="F107" s="1">
        <v>172898027</v>
      </c>
      <c r="G107" s="1">
        <v>10027.540000000001</v>
      </c>
      <c r="H107" s="3">
        <f>IF(ISERR(LN(Table2[[#This Row],[Close]]/E106)),"-",LN(Table2[[#This Row],[Close]]/E106))</f>
        <v>-3.3315065224060682E-3</v>
      </c>
    </row>
    <row r="108" spans="1:8" x14ac:dyDescent="0.3">
      <c r="A108" s="2">
        <v>43257</v>
      </c>
      <c r="B108" s="1">
        <v>10603.45</v>
      </c>
      <c r="C108" s="1">
        <v>10698.35</v>
      </c>
      <c r="D108" s="1">
        <v>10587.5</v>
      </c>
      <c r="E108" s="1">
        <v>10684.65</v>
      </c>
      <c r="F108" s="1">
        <v>195761429</v>
      </c>
      <c r="G108" s="1">
        <v>9920.75</v>
      </c>
      <c r="H108" s="3">
        <f>IF(ISERR(LN(Table2[[#This Row],[Close]]/E107)),"-",LN(Table2[[#This Row],[Close]]/E107))</f>
        <v>8.6005662256969095E-3</v>
      </c>
    </row>
    <row r="109" spans="1:8" x14ac:dyDescent="0.3">
      <c r="A109" s="2">
        <v>43258</v>
      </c>
      <c r="B109" s="1">
        <v>10722.6</v>
      </c>
      <c r="C109" s="1">
        <v>10818</v>
      </c>
      <c r="D109" s="1">
        <v>10722.6</v>
      </c>
      <c r="E109" s="1">
        <v>10768.35</v>
      </c>
      <c r="F109" s="1">
        <v>227663151</v>
      </c>
      <c r="G109" s="1">
        <v>11315.24</v>
      </c>
      <c r="H109" s="3">
        <f>IF(ISERR(LN(Table2[[#This Row],[Close]]/E108)),"-",LN(Table2[[#This Row],[Close]]/E108))</f>
        <v>7.8031440545139521E-3</v>
      </c>
    </row>
    <row r="110" spans="1:8" x14ac:dyDescent="0.3">
      <c r="A110" s="2">
        <v>43259</v>
      </c>
      <c r="B110" s="1">
        <v>10736.4</v>
      </c>
      <c r="C110" s="1">
        <v>10779.45</v>
      </c>
      <c r="D110" s="1">
        <v>10709.05</v>
      </c>
      <c r="E110" s="1">
        <v>10767.65</v>
      </c>
      <c r="F110" s="1">
        <v>215942528</v>
      </c>
      <c r="G110" s="1">
        <v>12360.88</v>
      </c>
      <c r="H110" s="3">
        <f>IF(ISERR(LN(Table2[[#This Row],[Close]]/E109)),"-",LN(Table2[[#This Row],[Close]]/E109))</f>
        <v>-6.5007429443483659E-5</v>
      </c>
    </row>
    <row r="111" spans="1:8" x14ac:dyDescent="0.3">
      <c r="A111" s="2">
        <v>43262</v>
      </c>
      <c r="B111" s="1">
        <v>10781.85</v>
      </c>
      <c r="C111" s="1">
        <v>10850.55</v>
      </c>
      <c r="D111" s="1">
        <v>10777.05</v>
      </c>
      <c r="E111" s="1">
        <v>10786.95</v>
      </c>
      <c r="F111" s="1">
        <v>217849903</v>
      </c>
      <c r="G111" s="1">
        <v>11384.97</v>
      </c>
      <c r="H111" s="3">
        <f>IF(ISERR(LN(Table2[[#This Row],[Close]]/E110)),"-",LN(Table2[[#This Row],[Close]]/E110))</f>
        <v>1.7908015140969788E-3</v>
      </c>
    </row>
    <row r="112" spans="1:8" x14ac:dyDescent="0.3">
      <c r="A112" s="2">
        <v>43263</v>
      </c>
      <c r="B112" s="1">
        <v>10816.15</v>
      </c>
      <c r="C112" s="1">
        <v>10856.55</v>
      </c>
      <c r="D112" s="1">
        <v>10789.4</v>
      </c>
      <c r="E112" s="1">
        <v>10842.85</v>
      </c>
      <c r="F112" s="1">
        <v>204419184</v>
      </c>
      <c r="G112" s="1">
        <v>11989.07</v>
      </c>
      <c r="H112" s="3">
        <f>IF(ISERR(LN(Table2[[#This Row],[Close]]/E111)),"-",LN(Table2[[#This Row],[Close]]/E111))</f>
        <v>5.1688064110242352E-3</v>
      </c>
    </row>
    <row r="113" spans="1:8" x14ac:dyDescent="0.3">
      <c r="A113" s="2">
        <v>43264</v>
      </c>
      <c r="B113" s="1">
        <v>10887.5</v>
      </c>
      <c r="C113" s="1">
        <v>10893.25</v>
      </c>
      <c r="D113" s="1">
        <v>10842.65</v>
      </c>
      <c r="E113" s="1">
        <v>10856.7</v>
      </c>
      <c r="F113" s="1">
        <v>220003032</v>
      </c>
      <c r="G113" s="1">
        <v>12982.8</v>
      </c>
      <c r="H113" s="3">
        <f>IF(ISERR(LN(Table2[[#This Row],[Close]]/E112)),"-",LN(Table2[[#This Row],[Close]]/E112))</f>
        <v>1.2765243408948135E-3</v>
      </c>
    </row>
    <row r="114" spans="1:8" x14ac:dyDescent="0.3">
      <c r="A114" s="2">
        <v>43265</v>
      </c>
      <c r="B114" s="1">
        <v>10832.9</v>
      </c>
      <c r="C114" s="1">
        <v>10833.7</v>
      </c>
      <c r="D114" s="1">
        <v>10773.55</v>
      </c>
      <c r="E114" s="1">
        <v>10808.05</v>
      </c>
      <c r="F114" s="1">
        <v>190031664</v>
      </c>
      <c r="G114" s="1">
        <v>11659.79</v>
      </c>
      <c r="H114" s="3">
        <f>IF(ISERR(LN(Table2[[#This Row],[Close]]/E113)),"-",LN(Table2[[#This Row],[Close]]/E113))</f>
        <v>-4.4911740754108491E-3</v>
      </c>
    </row>
    <row r="115" spans="1:8" x14ac:dyDescent="0.3">
      <c r="A115" s="2">
        <v>43266</v>
      </c>
      <c r="B115" s="1">
        <v>10808.65</v>
      </c>
      <c r="C115" s="1">
        <v>10834</v>
      </c>
      <c r="D115" s="1">
        <v>10755.4</v>
      </c>
      <c r="E115" s="1">
        <v>10817.7</v>
      </c>
      <c r="F115" s="1">
        <v>314764425</v>
      </c>
      <c r="G115" s="1">
        <v>19271.43</v>
      </c>
      <c r="H115" s="3">
        <f>IF(ISERR(LN(Table2[[#This Row],[Close]]/E114)),"-",LN(Table2[[#This Row],[Close]]/E114))</f>
        <v>8.9245465618541871E-4</v>
      </c>
    </row>
    <row r="116" spans="1:8" x14ac:dyDescent="0.3">
      <c r="A116" s="2">
        <v>43269</v>
      </c>
      <c r="B116" s="1">
        <v>10830.2</v>
      </c>
      <c r="C116" s="1">
        <v>10830.2</v>
      </c>
      <c r="D116" s="1">
        <v>10787.35</v>
      </c>
      <c r="E116" s="1">
        <v>10799.85</v>
      </c>
      <c r="F116" s="1">
        <v>202727202</v>
      </c>
      <c r="G116" s="1">
        <v>11182.48</v>
      </c>
      <c r="H116" s="3">
        <f>IF(ISERR(LN(Table2[[#This Row],[Close]]/E115)),"-",LN(Table2[[#This Row],[Close]]/E115))</f>
        <v>-1.6514363613613185E-3</v>
      </c>
    </row>
    <row r="117" spans="1:8" x14ac:dyDescent="0.3">
      <c r="A117" s="2">
        <v>43270</v>
      </c>
      <c r="B117" s="1">
        <v>10789.45</v>
      </c>
      <c r="C117" s="1">
        <v>10789.45</v>
      </c>
      <c r="D117" s="1">
        <v>10701.2</v>
      </c>
      <c r="E117" s="1">
        <v>10710.45</v>
      </c>
      <c r="F117" s="1">
        <v>231382790</v>
      </c>
      <c r="G117" s="1">
        <v>12290.16</v>
      </c>
      <c r="H117" s="3">
        <f>IF(ISERR(LN(Table2[[#This Row],[Close]]/E116)),"-",LN(Table2[[#This Row],[Close]]/E116))</f>
        <v>-8.3123447611347413E-3</v>
      </c>
    </row>
    <row r="118" spans="1:8" x14ac:dyDescent="0.3">
      <c r="A118" s="2">
        <v>43271</v>
      </c>
      <c r="B118" s="1">
        <v>10734.65</v>
      </c>
      <c r="C118" s="1">
        <v>10781.8</v>
      </c>
      <c r="D118" s="1">
        <v>10724.05</v>
      </c>
      <c r="E118" s="1">
        <v>10772.05</v>
      </c>
      <c r="F118" s="1">
        <v>199467082</v>
      </c>
      <c r="G118" s="1">
        <v>10858.35</v>
      </c>
      <c r="H118" s="3">
        <f>IF(ISERR(LN(Table2[[#This Row],[Close]]/E117)),"-",LN(Table2[[#This Row],[Close]]/E117))</f>
        <v>5.7349162184533176E-3</v>
      </c>
    </row>
    <row r="119" spans="1:8" x14ac:dyDescent="0.3">
      <c r="A119" s="2">
        <v>43272</v>
      </c>
      <c r="B119" s="1">
        <v>10808.45</v>
      </c>
      <c r="C119" s="1">
        <v>10809.6</v>
      </c>
      <c r="D119" s="1">
        <v>10725.9</v>
      </c>
      <c r="E119" s="1">
        <v>10741.1</v>
      </c>
      <c r="F119" s="1">
        <v>230507383</v>
      </c>
      <c r="G119" s="1">
        <v>12211.18</v>
      </c>
      <c r="H119" s="3">
        <f>IF(ISERR(LN(Table2[[#This Row],[Close]]/E118)),"-",LN(Table2[[#This Row],[Close]]/E118))</f>
        <v>-2.8773119094804597E-3</v>
      </c>
    </row>
    <row r="120" spans="1:8" x14ac:dyDescent="0.3">
      <c r="A120" s="2">
        <v>43273</v>
      </c>
      <c r="B120" s="1">
        <v>10742.7</v>
      </c>
      <c r="C120" s="1">
        <v>10837</v>
      </c>
      <c r="D120" s="1">
        <v>10710.45</v>
      </c>
      <c r="E120" s="1">
        <v>10821.85</v>
      </c>
      <c r="F120" s="1">
        <v>236898415</v>
      </c>
      <c r="G120" s="1">
        <v>13520.01</v>
      </c>
      <c r="H120" s="3">
        <f>IF(ISERR(LN(Table2[[#This Row],[Close]]/E119)),"-",LN(Table2[[#This Row],[Close]]/E119))</f>
        <v>7.489733777589257E-3</v>
      </c>
    </row>
    <row r="121" spans="1:8" x14ac:dyDescent="0.3">
      <c r="A121" s="2">
        <v>43276</v>
      </c>
      <c r="B121" s="1">
        <v>10822.9</v>
      </c>
      <c r="C121" s="1">
        <v>10831.05</v>
      </c>
      <c r="D121" s="1">
        <v>10753.05</v>
      </c>
      <c r="E121" s="1">
        <v>10762.45</v>
      </c>
      <c r="F121" s="1">
        <v>236693278</v>
      </c>
      <c r="G121" s="1">
        <v>12012.41</v>
      </c>
      <c r="H121" s="3">
        <f>IF(ISERR(LN(Table2[[#This Row],[Close]]/E120)),"-",LN(Table2[[#This Row],[Close]]/E120))</f>
        <v>-5.5040144879465814E-3</v>
      </c>
    </row>
    <row r="122" spans="1:8" x14ac:dyDescent="0.3">
      <c r="A122" s="2">
        <v>43277</v>
      </c>
      <c r="B122" s="1">
        <v>10742.7</v>
      </c>
      <c r="C122" s="1">
        <v>10805.25</v>
      </c>
      <c r="D122" s="1">
        <v>10732.55</v>
      </c>
      <c r="E122" s="1">
        <v>10769.15</v>
      </c>
      <c r="F122" s="1">
        <v>226846382</v>
      </c>
      <c r="G122" s="1">
        <v>12113.53</v>
      </c>
      <c r="H122" s="3">
        <f>IF(ISERR(LN(Table2[[#This Row],[Close]]/E121)),"-",LN(Table2[[#This Row],[Close]]/E121))</f>
        <v>6.2234113732792811E-4</v>
      </c>
    </row>
    <row r="123" spans="1:8" x14ac:dyDescent="0.3">
      <c r="A123" s="2">
        <v>43278</v>
      </c>
      <c r="B123" s="1">
        <v>10785.5</v>
      </c>
      <c r="C123" s="1">
        <v>10785.5</v>
      </c>
      <c r="D123" s="1">
        <v>10652.4</v>
      </c>
      <c r="E123" s="1">
        <v>10671.4</v>
      </c>
      <c r="F123" s="1">
        <v>253620792</v>
      </c>
      <c r="G123" s="1">
        <v>13837.03</v>
      </c>
      <c r="H123" s="3">
        <f>IF(ISERR(LN(Table2[[#This Row],[Close]]/E122)),"-",LN(Table2[[#This Row],[Close]]/E122))</f>
        <v>-9.1182994159396107E-3</v>
      </c>
    </row>
    <row r="124" spans="1:8" x14ac:dyDescent="0.3">
      <c r="A124" s="2">
        <v>43279</v>
      </c>
      <c r="B124" s="1">
        <v>10660.8</v>
      </c>
      <c r="C124" s="1">
        <v>10674.2</v>
      </c>
      <c r="D124" s="1">
        <v>10557.7</v>
      </c>
      <c r="E124" s="1">
        <v>10589.1</v>
      </c>
      <c r="F124" s="1">
        <v>363157327</v>
      </c>
      <c r="G124" s="1">
        <v>20187.98</v>
      </c>
      <c r="H124" s="3">
        <f>IF(ISERR(LN(Table2[[#This Row],[Close]]/E123)),"-",LN(Table2[[#This Row],[Close]]/E123))</f>
        <v>-7.7420955375824396E-3</v>
      </c>
    </row>
    <row r="125" spans="1:8" x14ac:dyDescent="0.3">
      <c r="A125" s="2">
        <v>43280</v>
      </c>
      <c r="B125" s="1">
        <v>10612.85</v>
      </c>
      <c r="C125" s="1">
        <v>10723.05</v>
      </c>
      <c r="D125" s="1">
        <v>10612.35</v>
      </c>
      <c r="E125" s="1">
        <v>10714.3</v>
      </c>
      <c r="F125" s="1">
        <v>250327878</v>
      </c>
      <c r="G125" s="1">
        <v>14440.17</v>
      </c>
      <c r="H125" s="3">
        <f>IF(ISERR(LN(Table2[[#This Row],[Close]]/E124)),"-",LN(Table2[[#This Row],[Close]]/E124))</f>
        <v>1.1754127647321299E-2</v>
      </c>
    </row>
    <row r="126" spans="1:8" x14ac:dyDescent="0.3">
      <c r="A126" s="2">
        <v>43283</v>
      </c>
      <c r="B126" s="1">
        <v>10732.35</v>
      </c>
      <c r="C126" s="1">
        <v>10736.15</v>
      </c>
      <c r="D126" s="1">
        <v>10604.65</v>
      </c>
      <c r="E126" s="1">
        <v>10657.3</v>
      </c>
      <c r="F126" s="1">
        <v>304536687</v>
      </c>
      <c r="G126" s="1">
        <v>13591.3</v>
      </c>
      <c r="H126" s="3">
        <f>IF(ISERR(LN(Table2[[#This Row],[Close]]/E125)),"-",LN(Table2[[#This Row],[Close]]/E125))</f>
        <v>-5.334194459439767E-3</v>
      </c>
    </row>
    <row r="127" spans="1:8" x14ac:dyDescent="0.3">
      <c r="A127" s="2">
        <v>43284</v>
      </c>
      <c r="B127" s="1">
        <v>10668.6</v>
      </c>
      <c r="C127" s="1">
        <v>10713.3</v>
      </c>
      <c r="D127" s="1">
        <v>10630.25</v>
      </c>
      <c r="E127" s="1">
        <v>10699.9</v>
      </c>
      <c r="F127" s="1">
        <v>208371545</v>
      </c>
      <c r="G127" s="1">
        <v>10896.89</v>
      </c>
      <c r="H127" s="3">
        <f>IF(ISERR(LN(Table2[[#This Row],[Close]]/E126)),"-",LN(Table2[[#This Row],[Close]]/E126))</f>
        <v>3.9892922757939599E-3</v>
      </c>
    </row>
    <row r="128" spans="1:8" x14ac:dyDescent="0.3">
      <c r="A128" s="2">
        <v>43285</v>
      </c>
      <c r="B128" s="1">
        <v>10715</v>
      </c>
      <c r="C128" s="1">
        <v>10777.15</v>
      </c>
      <c r="D128" s="1">
        <v>10677.75</v>
      </c>
      <c r="E128" s="1">
        <v>10769.9</v>
      </c>
      <c r="F128" s="1">
        <v>179268271</v>
      </c>
      <c r="G128" s="1">
        <v>10388.69</v>
      </c>
      <c r="H128" s="3">
        <f>IF(ISERR(LN(Table2[[#This Row],[Close]]/E127)),"-",LN(Table2[[#This Row],[Close]]/E127))</f>
        <v>6.5208104443272496E-3</v>
      </c>
    </row>
    <row r="129" spans="1:8" x14ac:dyDescent="0.3">
      <c r="A129" s="2">
        <v>43286</v>
      </c>
      <c r="B129" s="1">
        <v>10786.05</v>
      </c>
      <c r="C129" s="1">
        <v>10786.05</v>
      </c>
      <c r="D129" s="1">
        <v>10726.25</v>
      </c>
      <c r="E129" s="1">
        <v>10749.75</v>
      </c>
      <c r="F129" s="1">
        <v>227267176</v>
      </c>
      <c r="G129" s="1">
        <v>13676.58</v>
      </c>
      <c r="H129" s="3">
        <f>IF(ISERR(LN(Table2[[#This Row],[Close]]/E128)),"-",LN(Table2[[#This Row],[Close]]/E128))</f>
        <v>-1.8727075848253383E-3</v>
      </c>
    </row>
    <row r="130" spans="1:8" x14ac:dyDescent="0.3">
      <c r="A130" s="2">
        <v>43287</v>
      </c>
      <c r="B130" s="1">
        <v>10744.15</v>
      </c>
      <c r="C130" s="1">
        <v>10816.35</v>
      </c>
      <c r="D130" s="1">
        <v>10735.05</v>
      </c>
      <c r="E130" s="1">
        <v>10772.65</v>
      </c>
      <c r="F130" s="1">
        <v>256547706</v>
      </c>
      <c r="G130" s="1">
        <v>14006.48</v>
      </c>
      <c r="H130" s="3">
        <f>IF(ISERR(LN(Table2[[#This Row],[Close]]/E129)),"-",LN(Table2[[#This Row],[Close]]/E129))</f>
        <v>2.1280162660109484E-3</v>
      </c>
    </row>
    <row r="131" spans="1:8" x14ac:dyDescent="0.3">
      <c r="A131" s="2">
        <v>43290</v>
      </c>
      <c r="B131" s="1">
        <v>10838.3</v>
      </c>
      <c r="C131" s="1">
        <v>10860.35</v>
      </c>
      <c r="D131" s="1">
        <v>10807.15</v>
      </c>
      <c r="E131" s="1">
        <v>10852.9</v>
      </c>
      <c r="F131" s="1">
        <v>189331016</v>
      </c>
      <c r="G131" s="1">
        <v>10843.92</v>
      </c>
      <c r="H131" s="3">
        <f>IF(ISERR(LN(Table2[[#This Row],[Close]]/E130)),"-",LN(Table2[[#This Row],[Close]]/E130))</f>
        <v>7.4218106239193555E-3</v>
      </c>
    </row>
    <row r="132" spans="1:8" x14ac:dyDescent="0.3">
      <c r="A132" s="2">
        <v>43291</v>
      </c>
      <c r="B132" s="1">
        <v>10902.75</v>
      </c>
      <c r="C132" s="1">
        <v>10956.9</v>
      </c>
      <c r="D132" s="1">
        <v>10876.65</v>
      </c>
      <c r="E132" s="1">
        <v>10947.25</v>
      </c>
      <c r="F132" s="1">
        <v>203061980</v>
      </c>
      <c r="G132" s="1">
        <v>12834.85</v>
      </c>
      <c r="H132" s="3">
        <f>IF(ISERR(LN(Table2[[#This Row],[Close]]/E131)),"-",LN(Table2[[#This Row],[Close]]/E131))</f>
        <v>8.6559577894496902E-3</v>
      </c>
    </row>
    <row r="133" spans="1:8" x14ac:dyDescent="0.3">
      <c r="A133" s="2">
        <v>43292</v>
      </c>
      <c r="B133" s="1">
        <v>10956.4</v>
      </c>
      <c r="C133" s="1">
        <v>10976.65</v>
      </c>
      <c r="D133" s="1">
        <v>10923</v>
      </c>
      <c r="E133" s="1">
        <v>10948.3</v>
      </c>
      <c r="F133" s="1">
        <v>229211999</v>
      </c>
      <c r="G133" s="1">
        <v>15944.45</v>
      </c>
      <c r="H133" s="3">
        <f>IF(ISERR(LN(Table2[[#This Row],[Close]]/E132)),"-",LN(Table2[[#This Row],[Close]]/E132))</f>
        <v>9.5909899573626465E-5</v>
      </c>
    </row>
    <row r="134" spans="1:8" x14ac:dyDescent="0.3">
      <c r="A134" s="2">
        <v>43293</v>
      </c>
      <c r="B134" s="1">
        <v>11006.95</v>
      </c>
      <c r="C134" s="1">
        <v>11078.3</v>
      </c>
      <c r="D134" s="1">
        <v>10999.65</v>
      </c>
      <c r="E134" s="1">
        <v>11023.2</v>
      </c>
      <c r="F134" s="1">
        <v>256034815</v>
      </c>
      <c r="G134" s="1">
        <v>15787.28</v>
      </c>
      <c r="H134" s="3">
        <f>IF(ISERR(LN(Table2[[#This Row],[Close]]/E133)),"-",LN(Table2[[#This Row],[Close]]/E133))</f>
        <v>6.8179496293051707E-3</v>
      </c>
    </row>
    <row r="135" spans="1:8" x14ac:dyDescent="0.3">
      <c r="A135" s="2">
        <v>43294</v>
      </c>
      <c r="B135" s="1">
        <v>11056.9</v>
      </c>
      <c r="C135" s="1">
        <v>11071.35</v>
      </c>
      <c r="D135" s="1">
        <v>10999.75</v>
      </c>
      <c r="E135" s="1">
        <v>11018.9</v>
      </c>
      <c r="F135" s="1">
        <v>241670818</v>
      </c>
      <c r="G135" s="1">
        <v>14744.56</v>
      </c>
      <c r="H135" s="3">
        <f>IF(ISERR(LN(Table2[[#This Row],[Close]]/E134)),"-",LN(Table2[[#This Row],[Close]]/E134))</f>
        <v>-3.9016246678396689E-4</v>
      </c>
    </row>
    <row r="136" spans="1:8" x14ac:dyDescent="0.3">
      <c r="A136" s="2">
        <v>43297</v>
      </c>
      <c r="B136" s="1">
        <v>11018.95</v>
      </c>
      <c r="C136" s="1">
        <v>11019.5</v>
      </c>
      <c r="D136" s="1">
        <v>10926.25</v>
      </c>
      <c r="E136" s="1">
        <v>10936.85</v>
      </c>
      <c r="F136" s="1">
        <v>216971413</v>
      </c>
      <c r="G136" s="1">
        <v>13709.57</v>
      </c>
      <c r="H136" s="3">
        <f>IF(ISERR(LN(Table2[[#This Row],[Close]]/E135)),"-",LN(Table2[[#This Row],[Close]]/E135))</f>
        <v>-7.4741588844156994E-3</v>
      </c>
    </row>
    <row r="137" spans="1:8" x14ac:dyDescent="0.3">
      <c r="A137" s="2">
        <v>43298</v>
      </c>
      <c r="B137" s="1">
        <v>10939.65</v>
      </c>
      <c r="C137" s="1">
        <v>11018.5</v>
      </c>
      <c r="D137" s="1">
        <v>10925.6</v>
      </c>
      <c r="E137" s="1">
        <v>11008.05</v>
      </c>
      <c r="F137" s="1">
        <v>217107580</v>
      </c>
      <c r="G137" s="1">
        <v>12649.4</v>
      </c>
      <c r="H137" s="3">
        <f>IF(ISERR(LN(Table2[[#This Row],[Close]]/E136)),"-",LN(Table2[[#This Row],[Close]]/E136))</f>
        <v>6.4890019854781638E-3</v>
      </c>
    </row>
    <row r="138" spans="1:8" x14ac:dyDescent="0.3">
      <c r="A138" s="2">
        <v>43299</v>
      </c>
      <c r="B138" s="1">
        <v>11060.2</v>
      </c>
      <c r="C138" s="1">
        <v>11076.2</v>
      </c>
      <c r="D138" s="1">
        <v>10956.3</v>
      </c>
      <c r="E138" s="1">
        <v>10980.45</v>
      </c>
      <c r="F138" s="1">
        <v>232502459</v>
      </c>
      <c r="G138" s="1">
        <v>13320.2</v>
      </c>
      <c r="H138" s="3">
        <f>IF(ISERR(LN(Table2[[#This Row],[Close]]/E137)),"-",LN(Table2[[#This Row],[Close]]/E137))</f>
        <v>-2.5104044836980507E-3</v>
      </c>
    </row>
    <row r="139" spans="1:8" x14ac:dyDescent="0.3">
      <c r="A139" s="2">
        <v>43300</v>
      </c>
      <c r="B139" s="1">
        <v>10999.5</v>
      </c>
      <c r="C139" s="1">
        <v>11006.5</v>
      </c>
      <c r="D139" s="1">
        <v>10935.45</v>
      </c>
      <c r="E139" s="1">
        <v>10957.1</v>
      </c>
      <c r="F139" s="1">
        <v>222056399</v>
      </c>
      <c r="G139" s="1">
        <v>12199.98</v>
      </c>
      <c r="H139" s="3">
        <f>IF(ISERR(LN(Table2[[#This Row],[Close]]/E138)),"-",LN(Table2[[#This Row],[Close]]/E138))</f>
        <v>-2.1287708807833992E-3</v>
      </c>
    </row>
    <row r="140" spans="1:8" x14ac:dyDescent="0.3">
      <c r="A140" s="2">
        <v>43301</v>
      </c>
      <c r="B140" s="1">
        <v>10963.5</v>
      </c>
      <c r="C140" s="1">
        <v>11030.25</v>
      </c>
      <c r="D140" s="1">
        <v>10946.2</v>
      </c>
      <c r="E140" s="1">
        <v>11010.2</v>
      </c>
      <c r="F140" s="1">
        <v>193144113</v>
      </c>
      <c r="G140" s="1">
        <v>14105.94</v>
      </c>
      <c r="H140" s="3">
        <f>IF(ISERR(LN(Table2[[#This Row],[Close]]/E139)),"-",LN(Table2[[#This Row],[Close]]/E139))</f>
        <v>4.8344679065168992E-3</v>
      </c>
    </row>
    <row r="141" spans="1:8" x14ac:dyDescent="0.3">
      <c r="A141" s="2">
        <v>43304</v>
      </c>
      <c r="B141" s="1">
        <v>11019.85</v>
      </c>
      <c r="C141" s="1">
        <v>11093.4</v>
      </c>
      <c r="D141" s="1">
        <v>11010.95</v>
      </c>
      <c r="E141" s="1">
        <v>11084.75</v>
      </c>
      <c r="F141" s="1">
        <v>236153085</v>
      </c>
      <c r="G141" s="1">
        <v>14932.51</v>
      </c>
      <c r="H141" s="3">
        <f>IF(ISERR(LN(Table2[[#This Row],[Close]]/E140)),"-",LN(Table2[[#This Row],[Close]]/E140))</f>
        <v>6.7481739405328336E-3</v>
      </c>
    </row>
    <row r="142" spans="1:8" x14ac:dyDescent="0.3">
      <c r="A142" s="2">
        <v>43305</v>
      </c>
      <c r="B142" s="1">
        <v>11109</v>
      </c>
      <c r="C142" s="1">
        <v>11143.4</v>
      </c>
      <c r="D142" s="1">
        <v>11092.5</v>
      </c>
      <c r="E142" s="1">
        <v>11134.3</v>
      </c>
      <c r="F142" s="1">
        <v>212247395</v>
      </c>
      <c r="G142" s="1">
        <v>13931.15</v>
      </c>
      <c r="H142" s="3">
        <f>IF(ISERR(LN(Table2[[#This Row],[Close]]/E141)),"-",LN(Table2[[#This Row],[Close]]/E141))</f>
        <v>4.4601440782581301E-3</v>
      </c>
    </row>
    <row r="143" spans="1:8" x14ac:dyDescent="0.3">
      <c r="A143" s="2">
        <v>43306</v>
      </c>
      <c r="B143" s="1">
        <v>11148.4</v>
      </c>
      <c r="C143" s="1">
        <v>11157.15</v>
      </c>
      <c r="D143" s="1">
        <v>11113.25</v>
      </c>
      <c r="E143" s="1">
        <v>11132</v>
      </c>
      <c r="F143" s="1">
        <v>212333169</v>
      </c>
      <c r="G143" s="1">
        <v>12528.8</v>
      </c>
      <c r="H143" s="3">
        <f>IF(ISERR(LN(Table2[[#This Row],[Close]]/E142)),"-",LN(Table2[[#This Row],[Close]]/E142))</f>
        <v>-2.0659022901692162E-4</v>
      </c>
    </row>
    <row r="144" spans="1:8" x14ac:dyDescent="0.3">
      <c r="A144" s="2">
        <v>43307</v>
      </c>
      <c r="B144" s="1">
        <v>11132.95</v>
      </c>
      <c r="C144" s="1">
        <v>11185.85</v>
      </c>
      <c r="D144" s="1">
        <v>11125.7</v>
      </c>
      <c r="E144" s="1">
        <v>11167.3</v>
      </c>
      <c r="F144" s="1">
        <v>376657398</v>
      </c>
      <c r="G144" s="1">
        <v>21595.33</v>
      </c>
      <c r="H144" s="3">
        <f>IF(ISERR(LN(Table2[[#This Row],[Close]]/E143)),"-",LN(Table2[[#This Row],[Close]]/E143))</f>
        <v>3.1660213088618083E-3</v>
      </c>
    </row>
    <row r="145" spans="1:8" x14ac:dyDescent="0.3">
      <c r="A145" s="2">
        <v>43308</v>
      </c>
      <c r="B145" s="1">
        <v>11232.75</v>
      </c>
      <c r="C145" s="1">
        <v>11283.4</v>
      </c>
      <c r="D145" s="1">
        <v>11210.25</v>
      </c>
      <c r="E145" s="1">
        <v>11278.35</v>
      </c>
      <c r="F145" s="1">
        <v>324343457</v>
      </c>
      <c r="G145" s="1">
        <v>15203.09</v>
      </c>
      <c r="H145" s="3">
        <f>IF(ISERR(LN(Table2[[#This Row],[Close]]/E144)),"-",LN(Table2[[#This Row],[Close]]/E144))</f>
        <v>9.8950938021973352E-3</v>
      </c>
    </row>
    <row r="146" spans="1:8" x14ac:dyDescent="0.3">
      <c r="A146" s="2">
        <v>43311</v>
      </c>
      <c r="B146" s="1">
        <v>11296.65</v>
      </c>
      <c r="C146" s="1">
        <v>11328.1</v>
      </c>
      <c r="D146" s="1">
        <v>11261.45</v>
      </c>
      <c r="E146" s="1">
        <v>11319.55</v>
      </c>
      <c r="F146" s="1">
        <v>287435926</v>
      </c>
      <c r="G146" s="1">
        <v>14716.66</v>
      </c>
      <c r="H146" s="3">
        <f>IF(ISERR(LN(Table2[[#This Row],[Close]]/E145)),"-",LN(Table2[[#This Row],[Close]]/E145))</f>
        <v>3.6463605599989543E-3</v>
      </c>
    </row>
    <row r="147" spans="1:8" x14ac:dyDescent="0.3">
      <c r="A147" s="2">
        <v>43312</v>
      </c>
      <c r="B147" s="1">
        <v>11311.05</v>
      </c>
      <c r="C147" s="1">
        <v>11366</v>
      </c>
      <c r="D147" s="1">
        <v>11267.75</v>
      </c>
      <c r="E147" s="1">
        <v>11356.5</v>
      </c>
      <c r="F147" s="1">
        <v>264430889</v>
      </c>
      <c r="G147" s="1">
        <v>15297.4</v>
      </c>
      <c r="H147" s="3">
        <f>IF(ISERR(LN(Table2[[#This Row],[Close]]/E146)),"-",LN(Table2[[#This Row],[Close]]/E146))</f>
        <v>3.2589478946312938E-3</v>
      </c>
    </row>
    <row r="148" spans="1:8" x14ac:dyDescent="0.3">
      <c r="A148" s="2">
        <v>43313</v>
      </c>
      <c r="B148" s="1">
        <v>11359.8</v>
      </c>
      <c r="C148" s="1">
        <v>11390.55</v>
      </c>
      <c r="D148" s="1">
        <v>11313.55</v>
      </c>
      <c r="E148" s="1">
        <v>11346.2</v>
      </c>
      <c r="F148" s="1">
        <v>278012697</v>
      </c>
      <c r="G148" s="1">
        <v>14436.12</v>
      </c>
      <c r="H148" s="3">
        <f>IF(ISERR(LN(Table2[[#This Row],[Close]]/E147)),"-",LN(Table2[[#This Row],[Close]]/E147))</f>
        <v>-9.0738112265936017E-4</v>
      </c>
    </row>
    <row r="149" spans="1:8" x14ac:dyDescent="0.3">
      <c r="A149" s="2">
        <v>43314</v>
      </c>
      <c r="B149" s="1">
        <v>11328.9</v>
      </c>
      <c r="C149" s="1">
        <v>11328.9</v>
      </c>
      <c r="D149" s="1">
        <v>11234.95</v>
      </c>
      <c r="E149" s="1">
        <v>11244.7</v>
      </c>
      <c r="F149" s="1">
        <v>216533127</v>
      </c>
      <c r="G149" s="1">
        <v>12267.66</v>
      </c>
      <c r="H149" s="3">
        <f>IF(ISERR(LN(Table2[[#This Row],[Close]]/E148)),"-",LN(Table2[[#This Row],[Close]]/E148))</f>
        <v>-8.9859795750619302E-3</v>
      </c>
    </row>
    <row r="150" spans="1:8" x14ac:dyDescent="0.3">
      <c r="A150" s="2">
        <v>43315</v>
      </c>
      <c r="B150" s="1">
        <v>11297.8</v>
      </c>
      <c r="C150" s="1">
        <v>11368</v>
      </c>
      <c r="D150" s="1">
        <v>11294.55</v>
      </c>
      <c r="E150" s="1">
        <v>11360.8</v>
      </c>
      <c r="F150" s="1">
        <v>225146360</v>
      </c>
      <c r="G150" s="1">
        <v>12984.66</v>
      </c>
      <c r="H150" s="3">
        <f>IF(ISERR(LN(Table2[[#This Row],[Close]]/E149)),"-",LN(Table2[[#This Row],[Close]]/E149))</f>
        <v>1.0271926817053497E-2</v>
      </c>
    </row>
    <row r="151" spans="1:8" x14ac:dyDescent="0.3">
      <c r="A151" s="2">
        <v>43318</v>
      </c>
      <c r="B151" s="1">
        <v>11401.5</v>
      </c>
      <c r="C151" s="1">
        <v>11427.65</v>
      </c>
      <c r="D151" s="1">
        <v>11370.6</v>
      </c>
      <c r="E151" s="1">
        <v>11387.1</v>
      </c>
      <c r="F151" s="1">
        <v>210002582</v>
      </c>
      <c r="G151" s="1">
        <v>11321.55</v>
      </c>
      <c r="H151" s="3">
        <f>IF(ISERR(LN(Table2[[#This Row],[Close]]/E150)),"-",LN(Table2[[#This Row],[Close]]/E150))</f>
        <v>2.312302385563333E-3</v>
      </c>
    </row>
    <row r="152" spans="1:8" x14ac:dyDescent="0.3">
      <c r="A152" s="2">
        <v>43319</v>
      </c>
      <c r="B152" s="1">
        <v>11423.15</v>
      </c>
      <c r="C152" s="1">
        <v>11428.95</v>
      </c>
      <c r="D152" s="1">
        <v>11359.7</v>
      </c>
      <c r="E152" s="1">
        <v>11389.45</v>
      </c>
      <c r="F152" s="1">
        <v>233409612</v>
      </c>
      <c r="G152" s="1">
        <v>12457.71</v>
      </c>
      <c r="H152" s="3">
        <f>IF(ISERR(LN(Table2[[#This Row],[Close]]/E151)),"-",LN(Table2[[#This Row],[Close]]/E151))</f>
        <v>2.0635258705455244E-4</v>
      </c>
    </row>
    <row r="153" spans="1:8" x14ac:dyDescent="0.3">
      <c r="A153" s="2">
        <v>43320</v>
      </c>
      <c r="B153" s="1">
        <v>11412.5</v>
      </c>
      <c r="C153" s="1">
        <v>11459.95</v>
      </c>
      <c r="D153" s="1">
        <v>11379.3</v>
      </c>
      <c r="E153" s="1">
        <v>11450</v>
      </c>
      <c r="F153" s="1">
        <v>217047641</v>
      </c>
      <c r="G153" s="1">
        <v>12422.62</v>
      </c>
      <c r="H153" s="3">
        <f>IF(ISERR(LN(Table2[[#This Row],[Close]]/E152)),"-",LN(Table2[[#This Row],[Close]]/E152))</f>
        <v>5.3022416789647508E-3</v>
      </c>
    </row>
    <row r="154" spans="1:8" x14ac:dyDescent="0.3">
      <c r="A154" s="2">
        <v>43321</v>
      </c>
      <c r="B154" s="1">
        <v>11493.25</v>
      </c>
      <c r="C154" s="1">
        <v>11495.2</v>
      </c>
      <c r="D154" s="1">
        <v>11454.1</v>
      </c>
      <c r="E154" s="1">
        <v>11470.7</v>
      </c>
      <c r="F154" s="1">
        <v>311521403</v>
      </c>
      <c r="G154" s="1">
        <v>15842.76</v>
      </c>
      <c r="H154" s="3">
        <f>IF(ISERR(LN(Table2[[#This Row],[Close]]/E153)),"-",LN(Table2[[#This Row],[Close]]/E153))</f>
        <v>1.806228049557314E-3</v>
      </c>
    </row>
    <row r="155" spans="1:8" x14ac:dyDescent="0.3">
      <c r="A155" s="2">
        <v>43322</v>
      </c>
      <c r="B155" s="1">
        <v>11474.95</v>
      </c>
      <c r="C155" s="1">
        <v>11478.75</v>
      </c>
      <c r="D155" s="1">
        <v>11419.65</v>
      </c>
      <c r="E155" s="1">
        <v>11429.5</v>
      </c>
      <c r="F155" s="1">
        <v>336424182</v>
      </c>
      <c r="G155" s="1">
        <v>15738.26</v>
      </c>
      <c r="H155" s="3">
        <f>IF(ISERR(LN(Table2[[#This Row],[Close]]/E154)),"-",LN(Table2[[#This Row],[Close]]/E154))</f>
        <v>-3.5982257318400699E-3</v>
      </c>
    </row>
    <row r="156" spans="1:8" x14ac:dyDescent="0.3">
      <c r="A156" s="2">
        <v>43325</v>
      </c>
      <c r="B156" s="1">
        <v>11369.6</v>
      </c>
      <c r="C156" s="1">
        <v>11406.3</v>
      </c>
      <c r="D156" s="1">
        <v>11340.3</v>
      </c>
      <c r="E156" s="1">
        <v>11355.75</v>
      </c>
      <c r="F156" s="1">
        <v>254466760</v>
      </c>
      <c r="G156" s="1">
        <v>12899.22</v>
      </c>
      <c r="H156" s="3">
        <f>IF(ISERR(LN(Table2[[#This Row],[Close]]/E155)),"-",LN(Table2[[#This Row],[Close]]/E155))</f>
        <v>-6.4735087435117758E-3</v>
      </c>
    </row>
    <row r="157" spans="1:8" x14ac:dyDescent="0.3">
      <c r="A157" s="2">
        <v>43326</v>
      </c>
      <c r="B157" s="1">
        <v>11381.7</v>
      </c>
      <c r="C157" s="1">
        <v>11452.45</v>
      </c>
      <c r="D157" s="1">
        <v>11370.8</v>
      </c>
      <c r="E157" s="1">
        <v>11435.1</v>
      </c>
      <c r="F157" s="1">
        <v>239841680</v>
      </c>
      <c r="G157" s="1">
        <v>13935.35</v>
      </c>
      <c r="H157" s="3">
        <f>IF(ISERR(LN(Table2[[#This Row],[Close]]/E156)),"-",LN(Table2[[#This Row],[Close]]/E156))</f>
        <v>6.9633489429444069E-3</v>
      </c>
    </row>
    <row r="158" spans="1:8" x14ac:dyDescent="0.3">
      <c r="A158" s="2">
        <v>43328</v>
      </c>
      <c r="B158" s="1">
        <v>11397.15</v>
      </c>
      <c r="C158" s="1">
        <v>11449.85</v>
      </c>
      <c r="D158" s="1">
        <v>11366.25</v>
      </c>
      <c r="E158" s="1">
        <v>11385.05</v>
      </c>
      <c r="F158" s="1">
        <v>299610298</v>
      </c>
      <c r="G158" s="1">
        <v>17081.62</v>
      </c>
      <c r="H158" s="3">
        <f>IF(ISERR(LN(Table2[[#This Row],[Close]]/E157)),"-",LN(Table2[[#This Row],[Close]]/E157))</f>
        <v>-4.38648126781707E-3</v>
      </c>
    </row>
    <row r="159" spans="1:8" x14ac:dyDescent="0.3">
      <c r="A159" s="2">
        <v>43329</v>
      </c>
      <c r="B159" s="1">
        <v>11437.15</v>
      </c>
      <c r="C159" s="1">
        <v>11486.45</v>
      </c>
      <c r="D159" s="1">
        <v>11431.8</v>
      </c>
      <c r="E159" s="1">
        <v>11470.75</v>
      </c>
      <c r="F159" s="1">
        <v>241985503</v>
      </c>
      <c r="G159" s="1">
        <v>13275.31</v>
      </c>
      <c r="H159" s="3">
        <f>IF(ISERR(LN(Table2[[#This Row],[Close]]/E158)),"-",LN(Table2[[#This Row],[Close]]/E158))</f>
        <v>7.4992257226116294E-3</v>
      </c>
    </row>
    <row r="160" spans="1:8" x14ac:dyDescent="0.3">
      <c r="A160" s="2">
        <v>43332</v>
      </c>
      <c r="B160" s="1">
        <v>11502.1</v>
      </c>
      <c r="C160" s="1">
        <v>11565.3</v>
      </c>
      <c r="D160" s="1">
        <v>11499.65</v>
      </c>
      <c r="E160" s="1">
        <v>11551.75</v>
      </c>
      <c r="F160" s="1">
        <v>239843358</v>
      </c>
      <c r="G160" s="1">
        <v>14119.93</v>
      </c>
      <c r="H160" s="3">
        <f>IF(ISERR(LN(Table2[[#This Row],[Close]]/E159)),"-",LN(Table2[[#This Row],[Close]]/E159))</f>
        <v>7.0366236698632748E-3</v>
      </c>
    </row>
    <row r="161" spans="1:8" x14ac:dyDescent="0.3">
      <c r="A161" s="2">
        <v>43333</v>
      </c>
      <c r="B161" s="1">
        <v>11576.2</v>
      </c>
      <c r="C161" s="1">
        <v>11581.75</v>
      </c>
      <c r="D161" s="1">
        <v>11539.6</v>
      </c>
      <c r="E161" s="1">
        <v>11570.9</v>
      </c>
      <c r="F161" s="1">
        <v>231063669</v>
      </c>
      <c r="G161" s="1">
        <v>13528.83</v>
      </c>
      <c r="H161" s="3">
        <f>IF(ISERR(LN(Table2[[#This Row],[Close]]/E160)),"-",LN(Table2[[#This Row],[Close]]/E160))</f>
        <v>1.6563849194054057E-3</v>
      </c>
    </row>
    <row r="162" spans="1:8" x14ac:dyDescent="0.3">
      <c r="A162" s="2">
        <v>43335</v>
      </c>
      <c r="B162" s="1">
        <v>11620.7</v>
      </c>
      <c r="C162" s="1">
        <v>11620.7</v>
      </c>
      <c r="D162" s="1">
        <v>11546.7</v>
      </c>
      <c r="E162" s="1">
        <v>11582.75</v>
      </c>
      <c r="F162" s="1">
        <v>256163842</v>
      </c>
      <c r="G162" s="1">
        <v>16117.77</v>
      </c>
      <c r="H162" s="3">
        <f>IF(ISERR(LN(Table2[[#This Row],[Close]]/E161)),"-",LN(Table2[[#This Row],[Close]]/E161))</f>
        <v>1.0235968009065074E-3</v>
      </c>
    </row>
    <row r="163" spans="1:8" x14ac:dyDescent="0.3">
      <c r="A163" s="2">
        <v>43336</v>
      </c>
      <c r="B163" s="1">
        <v>11566.6</v>
      </c>
      <c r="C163" s="1">
        <v>11604.6</v>
      </c>
      <c r="D163" s="1">
        <v>11532</v>
      </c>
      <c r="E163" s="1">
        <v>11557.1</v>
      </c>
      <c r="F163" s="1">
        <v>225604574</v>
      </c>
      <c r="G163" s="1">
        <v>13019.55</v>
      </c>
      <c r="H163" s="3">
        <f>IF(ISERR(LN(Table2[[#This Row],[Close]]/E162)),"-",LN(Table2[[#This Row],[Close]]/E162))</f>
        <v>-2.2169556419407827E-3</v>
      </c>
    </row>
    <row r="164" spans="1:8" x14ac:dyDescent="0.3">
      <c r="A164" s="2">
        <v>43339</v>
      </c>
      <c r="B164" s="1">
        <v>11605.85</v>
      </c>
      <c r="C164" s="1">
        <v>11700.95</v>
      </c>
      <c r="D164" s="1">
        <v>11595.6</v>
      </c>
      <c r="E164" s="1">
        <v>11691.95</v>
      </c>
      <c r="F164" s="1">
        <v>205689327</v>
      </c>
      <c r="G164" s="1">
        <v>11707.5</v>
      </c>
      <c r="H164" s="3">
        <f>IF(ISERR(LN(Table2[[#This Row],[Close]]/E163)),"-",LN(Table2[[#This Row],[Close]]/E163))</f>
        <v>1.1600604091100921E-2</v>
      </c>
    </row>
    <row r="165" spans="1:8" x14ac:dyDescent="0.3">
      <c r="A165" s="2">
        <v>43340</v>
      </c>
      <c r="B165" s="1">
        <v>11731.95</v>
      </c>
      <c r="C165" s="1">
        <v>11760.2</v>
      </c>
      <c r="D165" s="1">
        <v>11710.5</v>
      </c>
      <c r="E165" s="1">
        <v>11738.5</v>
      </c>
      <c r="F165" s="1">
        <v>249420312</v>
      </c>
      <c r="G165" s="1">
        <v>13946.7</v>
      </c>
      <c r="H165" s="3">
        <f>IF(ISERR(LN(Table2[[#This Row],[Close]]/E164)),"-",LN(Table2[[#This Row],[Close]]/E164))</f>
        <v>3.973467111897261E-3</v>
      </c>
    </row>
    <row r="166" spans="1:8" x14ac:dyDescent="0.3">
      <c r="A166" s="2">
        <v>43341</v>
      </c>
      <c r="B166" s="1">
        <v>11744.95</v>
      </c>
      <c r="C166" s="1">
        <v>11753.2</v>
      </c>
      <c r="D166" s="1">
        <v>11678.85</v>
      </c>
      <c r="E166" s="1">
        <v>11691.9</v>
      </c>
      <c r="F166" s="1">
        <v>259351550</v>
      </c>
      <c r="G166" s="1">
        <v>14324.65</v>
      </c>
      <c r="H166" s="3">
        <f>IF(ISERR(LN(Table2[[#This Row],[Close]]/E165)),"-",LN(Table2[[#This Row],[Close]]/E165))</f>
        <v>-3.9777435676563271E-3</v>
      </c>
    </row>
    <row r="167" spans="1:8" x14ac:dyDescent="0.3">
      <c r="A167" s="2">
        <v>43342</v>
      </c>
      <c r="B167" s="1">
        <v>11694.75</v>
      </c>
      <c r="C167" s="1">
        <v>11698.8</v>
      </c>
      <c r="D167" s="1">
        <v>11639.7</v>
      </c>
      <c r="E167" s="1">
        <v>11676.8</v>
      </c>
      <c r="F167" s="1">
        <v>323450305</v>
      </c>
      <c r="G167" s="1">
        <v>18275.54</v>
      </c>
      <c r="H167" s="3">
        <f>IF(ISERR(LN(Table2[[#This Row],[Close]]/E166)),"-",LN(Table2[[#This Row],[Close]]/E166))</f>
        <v>-1.2923270957780808E-3</v>
      </c>
    </row>
    <row r="168" spans="1:8" x14ac:dyDescent="0.3">
      <c r="A168" s="2">
        <v>43343</v>
      </c>
      <c r="B168" s="1">
        <v>11675.85</v>
      </c>
      <c r="C168" s="1">
        <v>11727.65</v>
      </c>
      <c r="D168" s="1">
        <v>11640.1</v>
      </c>
      <c r="E168" s="1">
        <v>11680.5</v>
      </c>
      <c r="F168" s="1">
        <v>357230312</v>
      </c>
      <c r="G168" s="1">
        <v>20755.73</v>
      </c>
      <c r="H168" s="3">
        <f>IF(ISERR(LN(Table2[[#This Row],[Close]]/E167)),"-",LN(Table2[[#This Row],[Close]]/E167))</f>
        <v>3.1681744302199772E-4</v>
      </c>
    </row>
    <row r="169" spans="1:8" x14ac:dyDescent="0.3">
      <c r="A169" s="2">
        <v>43346</v>
      </c>
      <c r="B169" s="1">
        <v>11751.8</v>
      </c>
      <c r="C169" s="1">
        <v>11751.8</v>
      </c>
      <c r="D169" s="1">
        <v>11567.4</v>
      </c>
      <c r="E169" s="1">
        <v>11582.35</v>
      </c>
      <c r="F169" s="1">
        <v>241726864</v>
      </c>
      <c r="G169" s="1">
        <v>16139.58</v>
      </c>
      <c r="H169" s="3">
        <f>IF(ISERR(LN(Table2[[#This Row],[Close]]/E168)),"-",LN(Table2[[#This Row],[Close]]/E168))</f>
        <v>-8.4383970501899584E-3</v>
      </c>
    </row>
    <row r="170" spans="1:8" x14ac:dyDescent="0.3">
      <c r="A170" s="2">
        <v>43347</v>
      </c>
      <c r="B170" s="1">
        <v>11598.75</v>
      </c>
      <c r="C170" s="1">
        <v>11602.55</v>
      </c>
      <c r="D170" s="1">
        <v>11496.85</v>
      </c>
      <c r="E170" s="1">
        <v>11520.3</v>
      </c>
      <c r="F170" s="1">
        <v>262701030</v>
      </c>
      <c r="G170" s="1">
        <v>16254.78</v>
      </c>
      <c r="H170" s="3">
        <f>IF(ISERR(LN(Table2[[#This Row],[Close]]/E169)),"-",LN(Table2[[#This Row],[Close]]/E169))</f>
        <v>-5.371691057489936E-3</v>
      </c>
    </row>
    <row r="171" spans="1:8" x14ac:dyDescent="0.3">
      <c r="A171" s="2">
        <v>43348</v>
      </c>
      <c r="B171" s="1">
        <v>11514.85</v>
      </c>
      <c r="C171" s="1">
        <v>11542.65</v>
      </c>
      <c r="D171" s="1">
        <v>11393.85</v>
      </c>
      <c r="E171" s="1">
        <v>11476.95</v>
      </c>
      <c r="F171" s="1">
        <v>253689858</v>
      </c>
      <c r="G171" s="1">
        <v>15078.23</v>
      </c>
      <c r="H171" s="3">
        <f>IF(ISERR(LN(Table2[[#This Row],[Close]]/E170)),"-",LN(Table2[[#This Row],[Close]]/E170))</f>
        <v>-3.770020445457141E-3</v>
      </c>
    </row>
    <row r="172" spans="1:8" x14ac:dyDescent="0.3">
      <c r="A172" s="2">
        <v>43349</v>
      </c>
      <c r="B172" s="1">
        <v>11514.15</v>
      </c>
      <c r="C172" s="1">
        <v>11562.25</v>
      </c>
      <c r="D172" s="1">
        <v>11436.05</v>
      </c>
      <c r="E172" s="1">
        <v>11536.9</v>
      </c>
      <c r="F172" s="1">
        <v>255558129</v>
      </c>
      <c r="G172" s="1">
        <v>15161</v>
      </c>
      <c r="H172" s="3">
        <f>IF(ISERR(LN(Table2[[#This Row],[Close]]/E171)),"-",LN(Table2[[#This Row],[Close]]/E171))</f>
        <v>5.2099179931275122E-3</v>
      </c>
    </row>
    <row r="173" spans="1:8" x14ac:dyDescent="0.3">
      <c r="A173" s="2">
        <v>43350</v>
      </c>
      <c r="B173" s="1">
        <v>11558.25</v>
      </c>
      <c r="C173" s="1">
        <v>11603</v>
      </c>
      <c r="D173" s="1">
        <v>11484.4</v>
      </c>
      <c r="E173" s="1">
        <v>11589.1</v>
      </c>
      <c r="F173" s="1">
        <v>305029077</v>
      </c>
      <c r="G173" s="1">
        <v>16441.02</v>
      </c>
      <c r="H173" s="3">
        <f>IF(ISERR(LN(Table2[[#This Row],[Close]]/E172)),"-",LN(Table2[[#This Row],[Close]]/E172))</f>
        <v>4.5144070442281106E-3</v>
      </c>
    </row>
    <row r="174" spans="1:8" x14ac:dyDescent="0.3">
      <c r="A174" s="2">
        <v>43353</v>
      </c>
      <c r="B174" s="1">
        <v>11570.25</v>
      </c>
      <c r="C174" s="1">
        <v>11573</v>
      </c>
      <c r="D174" s="1">
        <v>11427.3</v>
      </c>
      <c r="E174" s="1">
        <v>11438.1</v>
      </c>
      <c r="F174" s="1">
        <v>295597988</v>
      </c>
      <c r="G174" s="1">
        <v>16513.89</v>
      </c>
      <c r="H174" s="3">
        <f>IF(ISERR(LN(Table2[[#This Row],[Close]]/E173)),"-",LN(Table2[[#This Row],[Close]]/E173))</f>
        <v>-1.311511294512481E-2</v>
      </c>
    </row>
    <row r="175" spans="1:8" x14ac:dyDescent="0.3">
      <c r="A175" s="2">
        <v>43354</v>
      </c>
      <c r="B175" s="1">
        <v>11476.85</v>
      </c>
      <c r="C175" s="1">
        <v>11479.4</v>
      </c>
      <c r="D175" s="1">
        <v>11274</v>
      </c>
      <c r="E175" s="1">
        <v>11287.5</v>
      </c>
      <c r="F175" s="1">
        <v>318093125</v>
      </c>
      <c r="G175" s="1">
        <v>18745.54</v>
      </c>
      <c r="H175" s="3">
        <f>IF(ISERR(LN(Table2[[#This Row],[Close]]/E174)),"-",LN(Table2[[#This Row],[Close]]/E174))</f>
        <v>-1.3253969499003263E-2</v>
      </c>
    </row>
    <row r="176" spans="1:8" x14ac:dyDescent="0.3">
      <c r="A176" s="2">
        <v>43355</v>
      </c>
      <c r="B176" s="1">
        <v>11340.1</v>
      </c>
      <c r="C176" s="1">
        <v>11380.75</v>
      </c>
      <c r="D176" s="1">
        <v>11250.2</v>
      </c>
      <c r="E176" s="1">
        <v>11369.9</v>
      </c>
      <c r="F176" s="1">
        <v>276509748</v>
      </c>
      <c r="G176" s="1">
        <v>15567.9</v>
      </c>
      <c r="H176" s="3">
        <f>IF(ISERR(LN(Table2[[#This Row],[Close]]/E175)),"-",LN(Table2[[#This Row],[Close]]/E175))</f>
        <v>7.2735939059058573E-3</v>
      </c>
    </row>
    <row r="177" spans="1:8" x14ac:dyDescent="0.3">
      <c r="A177" s="2">
        <v>43357</v>
      </c>
      <c r="B177" s="1">
        <v>11443.5</v>
      </c>
      <c r="C177" s="1">
        <v>11523.25</v>
      </c>
      <c r="D177" s="1">
        <v>11430.55</v>
      </c>
      <c r="E177" s="1">
        <v>11515.2</v>
      </c>
      <c r="F177" s="1">
        <v>285218296</v>
      </c>
      <c r="G177" s="1">
        <v>16423.36</v>
      </c>
      <c r="H177" s="3">
        <f>IF(ISERR(LN(Table2[[#This Row],[Close]]/E176)),"-",LN(Table2[[#This Row],[Close]]/E176))</f>
        <v>1.2698389122393185E-2</v>
      </c>
    </row>
    <row r="178" spans="1:8" x14ac:dyDescent="0.3">
      <c r="A178" s="2">
        <v>43360</v>
      </c>
      <c r="B178" s="1">
        <v>11464.95</v>
      </c>
      <c r="C178" s="1">
        <v>11464.95</v>
      </c>
      <c r="D178" s="1">
        <v>11366.9</v>
      </c>
      <c r="E178" s="1">
        <v>11377.75</v>
      </c>
      <c r="F178" s="1">
        <v>207620518</v>
      </c>
      <c r="G178" s="1">
        <v>11294.84</v>
      </c>
      <c r="H178" s="3">
        <f>IF(ISERR(LN(Table2[[#This Row],[Close]]/E177)),"-",LN(Table2[[#This Row],[Close]]/E177))</f>
        <v>-1.2008207911445088E-2</v>
      </c>
    </row>
    <row r="179" spans="1:8" x14ac:dyDescent="0.3">
      <c r="A179" s="2">
        <v>43361</v>
      </c>
      <c r="B179" s="1">
        <v>11381.55</v>
      </c>
      <c r="C179" s="1">
        <v>11411.45</v>
      </c>
      <c r="D179" s="1">
        <v>11268.95</v>
      </c>
      <c r="E179" s="1">
        <v>11278.9</v>
      </c>
      <c r="F179" s="1">
        <v>248298794</v>
      </c>
      <c r="G179" s="1">
        <v>13814.11</v>
      </c>
      <c r="H179" s="3">
        <f>IF(ISERR(LN(Table2[[#This Row],[Close]]/E178)),"-",LN(Table2[[#This Row],[Close]]/E178))</f>
        <v>-8.7259702757044692E-3</v>
      </c>
    </row>
    <row r="180" spans="1:8" x14ac:dyDescent="0.3">
      <c r="A180" s="2">
        <v>43362</v>
      </c>
      <c r="B180" s="1">
        <v>11326.65</v>
      </c>
      <c r="C180" s="1">
        <v>11332.05</v>
      </c>
      <c r="D180" s="1">
        <v>11210.9</v>
      </c>
      <c r="E180" s="1">
        <v>11234.35</v>
      </c>
      <c r="F180" s="1">
        <v>258424384</v>
      </c>
      <c r="G180" s="1">
        <v>15116.69</v>
      </c>
      <c r="H180" s="3">
        <f>IF(ISERR(LN(Table2[[#This Row],[Close]]/E179)),"-",LN(Table2[[#This Row],[Close]]/E179))</f>
        <v>-3.9576745382891472E-3</v>
      </c>
    </row>
    <row r="181" spans="1:8" x14ac:dyDescent="0.3">
      <c r="A181" s="2">
        <v>43364</v>
      </c>
      <c r="B181" s="1">
        <v>11271.3</v>
      </c>
      <c r="C181" s="1">
        <v>11346.8</v>
      </c>
      <c r="D181" s="1">
        <v>10866.45</v>
      </c>
      <c r="E181" s="1">
        <v>11143.1</v>
      </c>
      <c r="F181" s="1">
        <v>741153209</v>
      </c>
      <c r="G181" s="1">
        <v>35131.19</v>
      </c>
      <c r="H181" s="3">
        <f>IF(ISERR(LN(Table2[[#This Row],[Close]]/E180)),"-",LN(Table2[[#This Row],[Close]]/E180))</f>
        <v>-8.1555767773956976E-3</v>
      </c>
    </row>
    <row r="182" spans="1:8" x14ac:dyDescent="0.3">
      <c r="A182" s="2">
        <v>43367</v>
      </c>
      <c r="B182" s="1">
        <v>11164.4</v>
      </c>
      <c r="C182" s="1">
        <v>11170.15</v>
      </c>
      <c r="D182" s="1">
        <v>10943.6</v>
      </c>
      <c r="E182" s="1">
        <v>10967.4</v>
      </c>
      <c r="F182" s="1">
        <v>398815949</v>
      </c>
      <c r="G182" s="1">
        <v>23023.34</v>
      </c>
      <c r="H182" s="3">
        <f>IF(ISERR(LN(Table2[[#This Row],[Close]]/E181)),"-",LN(Table2[[#This Row],[Close]]/E181))</f>
        <v>-1.5893236100092235E-2</v>
      </c>
    </row>
    <row r="183" spans="1:8" x14ac:dyDescent="0.3">
      <c r="A183" s="2">
        <v>43368</v>
      </c>
      <c r="B183" s="1">
        <v>10969.95</v>
      </c>
      <c r="C183" s="1">
        <v>11080.6</v>
      </c>
      <c r="D183" s="1">
        <v>10882.85</v>
      </c>
      <c r="E183" s="1">
        <v>11067.45</v>
      </c>
      <c r="F183" s="1">
        <v>417548830</v>
      </c>
      <c r="G183" s="1">
        <v>22878.57</v>
      </c>
      <c r="H183" s="3">
        <f>IF(ISERR(LN(Table2[[#This Row],[Close]]/E182)),"-",LN(Table2[[#This Row],[Close]]/E182))</f>
        <v>9.081131713379249E-3</v>
      </c>
    </row>
    <row r="184" spans="1:8" x14ac:dyDescent="0.3">
      <c r="A184" s="2">
        <v>43369</v>
      </c>
      <c r="B184" s="1">
        <v>11145.55</v>
      </c>
      <c r="C184" s="1">
        <v>11145.55</v>
      </c>
      <c r="D184" s="1">
        <v>10993.05</v>
      </c>
      <c r="E184" s="1">
        <v>11053.8</v>
      </c>
      <c r="F184" s="1">
        <v>351041146</v>
      </c>
      <c r="G184" s="1">
        <v>17803.68</v>
      </c>
      <c r="H184" s="3">
        <f>IF(ISERR(LN(Table2[[#This Row],[Close]]/E183)),"-",LN(Table2[[#This Row],[Close]]/E183))</f>
        <v>-1.2341076324745481E-3</v>
      </c>
    </row>
    <row r="185" spans="1:8" x14ac:dyDescent="0.3">
      <c r="A185" s="2">
        <v>43370</v>
      </c>
      <c r="B185" s="1">
        <v>11079.8</v>
      </c>
      <c r="C185" s="1">
        <v>11089.45</v>
      </c>
      <c r="D185" s="1">
        <v>10953.35</v>
      </c>
      <c r="E185" s="1">
        <v>10977.55</v>
      </c>
      <c r="F185" s="1">
        <v>418210067</v>
      </c>
      <c r="G185" s="1">
        <v>22582.86</v>
      </c>
      <c r="H185" s="3">
        <f>IF(ISERR(LN(Table2[[#This Row],[Close]]/E184)),"-",LN(Table2[[#This Row],[Close]]/E184))</f>
        <v>-6.9219820348958589E-3</v>
      </c>
    </row>
    <row r="186" spans="1:8" x14ac:dyDescent="0.3">
      <c r="A186" s="2">
        <v>43371</v>
      </c>
      <c r="B186" s="1">
        <v>11008.1</v>
      </c>
      <c r="C186" s="1">
        <v>11034.1</v>
      </c>
      <c r="D186" s="1">
        <v>10850.3</v>
      </c>
      <c r="E186" s="1">
        <v>10930.45</v>
      </c>
      <c r="F186" s="1">
        <v>492894147</v>
      </c>
      <c r="G186" s="1">
        <v>23227.86</v>
      </c>
      <c r="H186" s="3">
        <f>IF(ISERR(LN(Table2[[#This Row],[Close]]/E185)),"-",LN(Table2[[#This Row],[Close]]/E185))</f>
        <v>-4.2998057847973671E-3</v>
      </c>
    </row>
    <row r="187" spans="1:8" x14ac:dyDescent="0.3">
      <c r="A187" s="2">
        <v>43374</v>
      </c>
      <c r="B187" s="1">
        <v>10930.9</v>
      </c>
      <c r="C187" s="1">
        <v>11035.65</v>
      </c>
      <c r="D187" s="1">
        <v>10821.55</v>
      </c>
      <c r="E187" s="1">
        <v>11008.3</v>
      </c>
      <c r="F187" s="1">
        <v>398987274</v>
      </c>
      <c r="G187" s="1">
        <v>20391.72</v>
      </c>
      <c r="H187" s="3">
        <f>IF(ISERR(LN(Table2[[#This Row],[Close]]/E186)),"-",LN(Table2[[#This Row],[Close]]/E186))</f>
        <v>7.0970612969229975E-3</v>
      </c>
    </row>
    <row r="188" spans="1:8" x14ac:dyDescent="0.3">
      <c r="A188" s="2">
        <v>43376</v>
      </c>
      <c r="B188" s="1">
        <v>10982.7</v>
      </c>
      <c r="C188" s="1">
        <v>10989.05</v>
      </c>
      <c r="D188" s="1">
        <v>10843.75</v>
      </c>
      <c r="E188" s="1">
        <v>10858.25</v>
      </c>
      <c r="F188" s="1">
        <v>398756507</v>
      </c>
      <c r="G188" s="1">
        <v>21225.59</v>
      </c>
      <c r="H188" s="3">
        <f>IF(ISERR(LN(Table2[[#This Row],[Close]]/E187)),"-",LN(Table2[[#This Row],[Close]]/E187))</f>
        <v>-1.3724374010345193E-2</v>
      </c>
    </row>
    <row r="189" spans="1:8" x14ac:dyDescent="0.3">
      <c r="A189" s="2">
        <v>43377</v>
      </c>
      <c r="B189" s="1">
        <v>10754.7</v>
      </c>
      <c r="C189" s="1">
        <v>10754.7</v>
      </c>
      <c r="D189" s="1">
        <v>10547.25</v>
      </c>
      <c r="E189" s="1">
        <v>10599.25</v>
      </c>
      <c r="F189" s="1">
        <v>438202008</v>
      </c>
      <c r="G189" s="1">
        <v>23711.57</v>
      </c>
      <c r="H189" s="3">
        <f>IF(ISERR(LN(Table2[[#This Row],[Close]]/E188)),"-",LN(Table2[[#This Row],[Close]]/E188))</f>
        <v>-2.4141915818458322E-2</v>
      </c>
    </row>
    <row r="190" spans="1:8" x14ac:dyDescent="0.3">
      <c r="A190" s="2">
        <v>43378</v>
      </c>
      <c r="B190" s="1">
        <v>10514.1</v>
      </c>
      <c r="C190" s="1">
        <v>10540.65</v>
      </c>
      <c r="D190" s="1">
        <v>10261.9</v>
      </c>
      <c r="E190" s="1">
        <v>10316.450000000001</v>
      </c>
      <c r="F190" s="1">
        <v>625153832</v>
      </c>
      <c r="G190" s="1">
        <v>25254.21</v>
      </c>
      <c r="H190" s="3">
        <f>IF(ISERR(LN(Table2[[#This Row],[Close]]/E189)),"-",LN(Table2[[#This Row],[Close]]/E189))</f>
        <v>-2.7043535271357683E-2</v>
      </c>
    </row>
    <row r="191" spans="1:8" x14ac:dyDescent="0.3">
      <c r="A191" s="2">
        <v>43381</v>
      </c>
      <c r="B191" s="1">
        <v>10310.15</v>
      </c>
      <c r="C191" s="1">
        <v>10398.35</v>
      </c>
      <c r="D191" s="1">
        <v>10198.4</v>
      </c>
      <c r="E191" s="1">
        <v>10348.049999999999</v>
      </c>
      <c r="F191" s="1">
        <v>470279031</v>
      </c>
      <c r="G191" s="1">
        <v>22130.94</v>
      </c>
      <c r="H191" s="3">
        <f>IF(ISERR(LN(Table2[[#This Row],[Close]]/E190)),"-",LN(Table2[[#This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IF(ISERR(LN(Table2[[#This Row],[Close]]/E191)),"-",LN(Table2[[#This Row],[Close]]/E191))</f>
        <v>-4.5522643762188489E-3</v>
      </c>
    </row>
    <row r="193" spans="1:8" x14ac:dyDescent="0.3">
      <c r="A193" s="2">
        <v>43383</v>
      </c>
      <c r="B193" s="1">
        <v>10331.85</v>
      </c>
      <c r="C193" s="1">
        <v>10482.35</v>
      </c>
      <c r="D193" s="1">
        <v>10318.25</v>
      </c>
      <c r="E193" s="1">
        <v>10460.1</v>
      </c>
      <c r="F193" s="1">
        <v>373844130</v>
      </c>
      <c r="G193" s="1">
        <v>19592.59</v>
      </c>
      <c r="H193" s="3">
        <f>IF(ISERR(LN(Table2[[#This Row],[Close]]/E192)),"-",LN(Table2[[#This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IF(ISERR(LN(Table2[[#This Row],[Close]]/E193)),"-",LN(Table2[[#This Row],[Close]]/E193))</f>
        <v>-2.1788996676934184E-2</v>
      </c>
    </row>
    <row r="195" spans="1:8" x14ac:dyDescent="0.3">
      <c r="A195" s="2">
        <v>43385</v>
      </c>
      <c r="B195" s="1">
        <v>10331.549999999999</v>
      </c>
      <c r="C195" s="1">
        <v>10492.45</v>
      </c>
      <c r="D195" s="1">
        <v>10322.15</v>
      </c>
      <c r="E195" s="1">
        <v>10472.5</v>
      </c>
      <c r="F195" s="1">
        <v>354056762</v>
      </c>
      <c r="G195" s="1">
        <v>18606.04</v>
      </c>
      <c r="H195" s="3">
        <f>IF(ISERR(LN(Table2[[#This Row],[Close]]/E194)),"-",LN(Table2[[#This Row],[Close]]/E194))</f>
        <v>2.2973751695463417E-2</v>
      </c>
    </row>
    <row r="196" spans="1:8" x14ac:dyDescent="0.3">
      <c r="A196" s="2">
        <v>43388</v>
      </c>
      <c r="B196" s="1">
        <v>10524.2</v>
      </c>
      <c r="C196" s="1">
        <v>10526.3</v>
      </c>
      <c r="D196" s="1">
        <v>10410.15</v>
      </c>
      <c r="E196" s="1">
        <v>10512.5</v>
      </c>
      <c r="F196" s="1">
        <v>267517728</v>
      </c>
      <c r="G196" s="1">
        <v>14372.15</v>
      </c>
      <c r="H196" s="3">
        <f>IF(ISERR(LN(Table2[[#This Row],[Close]]/E195)),"-",LN(Table2[[#This Row],[Close]]/E195))</f>
        <v>3.8122514600135221E-3</v>
      </c>
    </row>
    <row r="197" spans="1:8" x14ac:dyDescent="0.3">
      <c r="A197" s="2">
        <v>43389</v>
      </c>
      <c r="B197" s="1">
        <v>10550.15</v>
      </c>
      <c r="C197" s="1">
        <v>10604.9</v>
      </c>
      <c r="D197" s="1">
        <v>10525.3</v>
      </c>
      <c r="E197" s="1">
        <v>10584.75</v>
      </c>
      <c r="F197" s="1">
        <v>273444095</v>
      </c>
      <c r="G197" s="1">
        <v>15453.03</v>
      </c>
      <c r="H197" s="3">
        <f>IF(ISERR(LN(Table2[[#This Row],[Close]]/E196)),"-",LN(Table2[[#This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IF(ISERR(LN(Table2[[#This Row],[Close]]/E197)),"-",LN(Table2[[#This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IF(ISERR(LN(Table2[[#This Row],[Close]]/E198)),"-",LN(Table2[[#This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IF(ISERR(LN(Table2[[#This Row],[Close]]/E199)),"-",LN(Table2[[#This Row],[Close]]/E199))</f>
        <v>-5.6743125075594458E-3</v>
      </c>
    </row>
    <row r="201" spans="1:8" x14ac:dyDescent="0.3">
      <c r="A201" s="2">
        <v>43396</v>
      </c>
      <c r="B201" s="1">
        <v>10152.6</v>
      </c>
      <c r="C201" s="1">
        <v>10222.1</v>
      </c>
      <c r="D201" s="1">
        <v>10102.35</v>
      </c>
      <c r="E201" s="1">
        <v>10146.799999999999</v>
      </c>
      <c r="F201" s="1">
        <v>312042090</v>
      </c>
      <c r="G201" s="1">
        <v>18114.71</v>
      </c>
      <c r="H201" s="3">
        <f>IF(ISERR(LN(Table2[[#This Row],[Close]]/E200)),"-",LN(Table2[[#This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IF(ISERR(LN(Table2[[#This Row],[Close]]/E201)),"-",LN(Table2[[#This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IF(ISERR(LN(Table2[[#This Row],[Close]]/E202)),"-",LN(Table2[[#This Row],[Close]]/E202))</f>
        <v>-9.813515351592101E-3</v>
      </c>
    </row>
    <row r="204" spans="1:8" x14ac:dyDescent="0.3">
      <c r="A204" s="2">
        <v>43399</v>
      </c>
      <c r="B204" s="1">
        <v>10122.35</v>
      </c>
      <c r="C204" s="1">
        <v>10128.85</v>
      </c>
      <c r="D204" s="1">
        <v>10004.549999999999</v>
      </c>
      <c r="E204" s="1">
        <v>10030</v>
      </c>
      <c r="F204" s="1">
        <v>375563273</v>
      </c>
      <c r="G204" s="1">
        <v>16120.14</v>
      </c>
      <c r="H204" s="3">
        <f>IF(ISERR(LN(Table2[[#This Row],[Close]]/E203)),"-",LN(Table2[[#This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IF(ISERR(LN(Table2[[#This Row],[Close]]/E204)),"-",LN(Table2[[#This Row],[Close]]/E204))</f>
        <v>2.1780027001601827E-2</v>
      </c>
    </row>
    <row r="206" spans="1:8" x14ac:dyDescent="0.3">
      <c r="A206" s="2">
        <v>43403</v>
      </c>
      <c r="B206" s="1">
        <v>10239.4</v>
      </c>
      <c r="C206" s="1">
        <v>10285.1</v>
      </c>
      <c r="D206" s="1">
        <v>10175.35</v>
      </c>
      <c r="E206" s="1">
        <v>10198.4</v>
      </c>
      <c r="F206" s="1">
        <v>298753965</v>
      </c>
      <c r="G206" s="1">
        <v>14789.51</v>
      </c>
      <c r="H206" s="3">
        <f>IF(ISERR(LN(Table2[[#This Row],[Close]]/E205)),"-",LN(Table2[[#This Row],[Close]]/E205))</f>
        <v>-5.129783734565848E-3</v>
      </c>
    </row>
    <row r="207" spans="1:8" x14ac:dyDescent="0.3">
      <c r="A207" s="2">
        <v>43404</v>
      </c>
      <c r="B207" s="1">
        <v>10209.549999999999</v>
      </c>
      <c r="C207" s="1">
        <v>10396</v>
      </c>
      <c r="D207" s="1">
        <v>10105.1</v>
      </c>
      <c r="E207" s="1">
        <v>10386.6</v>
      </c>
      <c r="F207" s="1">
        <v>386618948</v>
      </c>
      <c r="G207" s="1">
        <v>21513.85</v>
      </c>
      <c r="H207" s="3">
        <f>IF(ISERR(LN(Table2[[#This Row],[Close]]/E206)),"-",LN(Table2[[#This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IF(ISERR(LN(Table2[[#This Row],[Close]]/E207)),"-",LN(Table2[[#This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IF(ISERR(LN(Table2[[#This Row],[Close]]/E208)),"-",LN(Table2[[#This Row],[Close]]/E208))</f>
        <v>1.648595028975125E-2</v>
      </c>
    </row>
    <row r="210" spans="1:8" x14ac:dyDescent="0.3">
      <c r="A210" s="2">
        <v>43409</v>
      </c>
      <c r="B210" s="1">
        <v>10558.75</v>
      </c>
      <c r="C210" s="1">
        <v>10558.8</v>
      </c>
      <c r="D210" s="1">
        <v>10477</v>
      </c>
      <c r="E210" s="1">
        <v>10524</v>
      </c>
      <c r="F210" s="1">
        <v>311176379</v>
      </c>
      <c r="G210" s="1">
        <v>14761.17</v>
      </c>
      <c r="H210" s="3">
        <f>IF(ISERR(LN(Table2[[#This Row],[Close]]/E209)),"-",LN(Table2[[#This Row],[Close]]/E209))</f>
        <v>-2.7518165109068284E-3</v>
      </c>
    </row>
    <row r="211" spans="1:8" x14ac:dyDescent="0.3">
      <c r="A211" s="2">
        <v>43410</v>
      </c>
      <c r="B211" s="1">
        <v>10552</v>
      </c>
      <c r="C211" s="1">
        <v>10600.25</v>
      </c>
      <c r="D211" s="1">
        <v>10491.45</v>
      </c>
      <c r="E211" s="1">
        <v>10530</v>
      </c>
      <c r="F211" s="1">
        <v>309878810</v>
      </c>
      <c r="G211" s="1">
        <v>14006.19</v>
      </c>
      <c r="H211" s="3">
        <f>IF(ISERR(LN(Table2[[#This Row],[Close]]/E210)),"-",LN(Table2[[#This Row],[Close]]/E210))</f>
        <v>5.6996296783781274E-4</v>
      </c>
    </row>
    <row r="212" spans="1:8" x14ac:dyDescent="0.3">
      <c r="A212" s="2">
        <v>43411</v>
      </c>
      <c r="B212" s="1">
        <v>10614.45</v>
      </c>
      <c r="C212" s="1">
        <v>10616.45</v>
      </c>
      <c r="D212" s="1">
        <v>10582.3</v>
      </c>
      <c r="E212" s="1">
        <v>10598.4</v>
      </c>
      <c r="F212" s="1">
        <v>32194181</v>
      </c>
      <c r="G212" s="1">
        <v>1534.08</v>
      </c>
      <c r="H212" s="3">
        <f>IF(ISERR(LN(Table2[[#This Row],[Close]]/E211)),"-",LN(Table2[[#This Row],[Close]]/E211))</f>
        <v>6.4747201828098773E-3</v>
      </c>
    </row>
    <row r="213" spans="1:8" x14ac:dyDescent="0.3">
      <c r="A213" s="2">
        <v>43413</v>
      </c>
      <c r="B213" s="1">
        <v>10614.7</v>
      </c>
      <c r="C213" s="1">
        <v>10619.55</v>
      </c>
      <c r="D213" s="1">
        <v>10544.85</v>
      </c>
      <c r="E213" s="1">
        <v>10585.2</v>
      </c>
      <c r="F213" s="1">
        <v>305817331</v>
      </c>
      <c r="G213" s="1">
        <v>15294.83</v>
      </c>
      <c r="H213" s="3">
        <f>IF(ISERR(LN(Table2[[#This Row],[Close]]/E212)),"-",LN(Table2[[#This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IF(ISERR(LN(Table2[[#This Row],[Close]]/E213)),"-",LN(Table2[[#This Row],[Close]]/E213))</f>
        <v>-9.7782185444554946E-3</v>
      </c>
    </row>
    <row r="215" spans="1:8" x14ac:dyDescent="0.3">
      <c r="A215" s="2">
        <v>43417</v>
      </c>
      <c r="B215" s="1">
        <v>10451.9</v>
      </c>
      <c r="C215" s="1">
        <v>10596.25</v>
      </c>
      <c r="D215" s="1">
        <v>10440.549999999999</v>
      </c>
      <c r="E215" s="1">
        <v>10582.5</v>
      </c>
      <c r="F215" s="1">
        <v>262541595</v>
      </c>
      <c r="G215" s="1">
        <v>13078.98</v>
      </c>
      <c r="H215" s="3">
        <f>IF(ISERR(LN(Table2[[#This Row],[Close]]/E214)),"-",LN(Table2[[#This Row],[Close]]/E214))</f>
        <v>9.5231128868126375E-3</v>
      </c>
    </row>
    <row r="216" spans="1:8" x14ac:dyDescent="0.3">
      <c r="A216" s="2">
        <v>43418</v>
      </c>
      <c r="B216" s="1">
        <v>10634.9</v>
      </c>
      <c r="C216" s="1">
        <v>10651.6</v>
      </c>
      <c r="D216" s="1">
        <v>10532.7</v>
      </c>
      <c r="E216" s="1">
        <v>10576.3</v>
      </c>
      <c r="F216" s="1">
        <v>396373781</v>
      </c>
      <c r="G216" s="1">
        <v>19374.89</v>
      </c>
      <c r="H216" s="3">
        <f>IF(ISERR(LN(Table2[[#This Row],[Close]]/E215)),"-",LN(Table2[[#This Row],[Close]]/E215))</f>
        <v>-5.8604459397027908E-4</v>
      </c>
    </row>
    <row r="217" spans="1:8" x14ac:dyDescent="0.3">
      <c r="A217" s="2">
        <v>43419</v>
      </c>
      <c r="B217" s="1">
        <v>10580.6</v>
      </c>
      <c r="C217" s="1">
        <v>10646.5</v>
      </c>
      <c r="D217" s="1">
        <v>10557.5</v>
      </c>
      <c r="E217" s="1">
        <v>10616.7</v>
      </c>
      <c r="F217" s="1">
        <v>306011926</v>
      </c>
      <c r="G217" s="1">
        <v>14937.67</v>
      </c>
      <c r="H217" s="3">
        <f>IF(ISERR(LN(Table2[[#This Row],[Close]]/E216)),"-",LN(Table2[[#This Row],[Close]]/E216))</f>
        <v>3.8125842435878768E-3</v>
      </c>
    </row>
    <row r="218" spans="1:8" x14ac:dyDescent="0.3">
      <c r="A218" s="2">
        <v>43420</v>
      </c>
      <c r="B218" s="1">
        <v>10644</v>
      </c>
      <c r="C218" s="1">
        <v>10695.15</v>
      </c>
      <c r="D218" s="1">
        <v>10631.15</v>
      </c>
      <c r="E218" s="1">
        <v>10682.2</v>
      </c>
      <c r="F218" s="1">
        <v>353384918</v>
      </c>
      <c r="G218" s="1">
        <v>16728.88</v>
      </c>
      <c r="H218" s="3">
        <f>IF(ISERR(LN(Table2[[#This Row],[Close]]/E217)),"-",LN(Table2[[#This Row],[Close]]/E217))</f>
        <v>6.1505717653091464E-3</v>
      </c>
    </row>
    <row r="219" spans="1:8" x14ac:dyDescent="0.3">
      <c r="A219" s="2">
        <v>43423</v>
      </c>
      <c r="B219" s="1">
        <v>10731.25</v>
      </c>
      <c r="C219" s="1">
        <v>10774.7</v>
      </c>
      <c r="D219" s="1">
        <v>10688.8</v>
      </c>
      <c r="E219" s="1">
        <v>10763.4</v>
      </c>
      <c r="F219" s="1">
        <v>280522364</v>
      </c>
      <c r="G219" s="1">
        <v>13540.9</v>
      </c>
      <c r="H219" s="3">
        <f>IF(ISERR(LN(Table2[[#This Row],[Close]]/E218)),"-",LN(Table2[[#This Row],[Close]]/E218))</f>
        <v>7.5726851230944036E-3</v>
      </c>
    </row>
    <row r="220" spans="1:8" x14ac:dyDescent="0.3">
      <c r="A220" s="2">
        <v>43424</v>
      </c>
      <c r="B220" s="1">
        <v>10740.1</v>
      </c>
      <c r="C220" s="1">
        <v>10740.85</v>
      </c>
      <c r="D220" s="1">
        <v>10640.85</v>
      </c>
      <c r="E220" s="1">
        <v>10656.2</v>
      </c>
      <c r="F220" s="1">
        <v>304322623</v>
      </c>
      <c r="G220" s="1">
        <v>13077.24</v>
      </c>
      <c r="H220" s="3">
        <f>IF(ISERR(LN(Table2[[#This Row],[Close]]/E219)),"-",LN(Table2[[#This Row],[Close]]/E219))</f>
        <v>-1.0009607560291778E-2</v>
      </c>
    </row>
    <row r="221" spans="1:8" x14ac:dyDescent="0.3">
      <c r="A221" s="2">
        <v>43425</v>
      </c>
      <c r="B221" s="1">
        <v>10670.95</v>
      </c>
      <c r="C221" s="1">
        <v>10671.3</v>
      </c>
      <c r="D221" s="1">
        <v>10562.35</v>
      </c>
      <c r="E221" s="1">
        <v>10600.05</v>
      </c>
      <c r="F221" s="1">
        <v>310191008</v>
      </c>
      <c r="G221" s="1">
        <v>15382.32</v>
      </c>
      <c r="H221" s="3">
        <f>IF(ISERR(LN(Table2[[#This Row],[Close]]/E220)),"-",LN(Table2[[#This Row],[Close]]/E220))</f>
        <v>-5.2831643026424535E-3</v>
      </c>
    </row>
    <row r="222" spans="1:8" x14ac:dyDescent="0.3">
      <c r="A222" s="2">
        <v>43426</v>
      </c>
      <c r="B222" s="1">
        <v>10612.65</v>
      </c>
      <c r="C222" s="1">
        <v>10646.25</v>
      </c>
      <c r="D222" s="1">
        <v>10512</v>
      </c>
      <c r="E222" s="1">
        <v>10526.75</v>
      </c>
      <c r="F222" s="1">
        <v>246926671</v>
      </c>
      <c r="G222" s="1">
        <v>12254.36</v>
      </c>
      <c r="H222" s="3">
        <f>IF(ISERR(LN(Table2[[#This Row],[Close]]/E221)),"-",LN(Table2[[#This Row],[Close]]/E221))</f>
        <v>-6.9390815571901548E-3</v>
      </c>
    </row>
    <row r="223" spans="1:8" x14ac:dyDescent="0.3">
      <c r="A223" s="2">
        <v>43430</v>
      </c>
      <c r="B223" s="1">
        <v>10568.3</v>
      </c>
      <c r="C223" s="1">
        <v>10637.8</v>
      </c>
      <c r="D223" s="1">
        <v>10489.75</v>
      </c>
      <c r="E223" s="1">
        <v>10628.6</v>
      </c>
      <c r="F223" s="1">
        <v>332863041</v>
      </c>
      <c r="G223" s="1">
        <v>15927.25</v>
      </c>
      <c r="H223" s="3">
        <f>IF(ISERR(LN(Table2[[#This Row],[Close]]/E222)),"-",LN(Table2[[#This Row],[Close]]/E222))</f>
        <v>9.6288444213244173E-3</v>
      </c>
    </row>
    <row r="224" spans="1:8" x14ac:dyDescent="0.3">
      <c r="A224" s="2">
        <v>43431</v>
      </c>
      <c r="B224" s="1">
        <v>10621.45</v>
      </c>
      <c r="C224" s="1">
        <v>10695.15</v>
      </c>
      <c r="D224" s="1">
        <v>10596.35</v>
      </c>
      <c r="E224" s="1">
        <v>10685.6</v>
      </c>
      <c r="F224" s="1">
        <v>382834178</v>
      </c>
      <c r="G224" s="1">
        <v>17296.28</v>
      </c>
      <c r="H224" s="3">
        <f>IF(ISERR(LN(Table2[[#This Row],[Close]]/E223)),"-",LN(Table2[[#This Row],[Close]]/E223))</f>
        <v>5.3485597285956952E-3</v>
      </c>
    </row>
    <row r="225" spans="1:8" x14ac:dyDescent="0.3">
      <c r="A225" s="2">
        <v>43432</v>
      </c>
      <c r="B225" s="1">
        <v>10708.75</v>
      </c>
      <c r="C225" s="1">
        <v>10757.8</v>
      </c>
      <c r="D225" s="1">
        <v>10699.85</v>
      </c>
      <c r="E225" s="1">
        <v>10728.85</v>
      </c>
      <c r="F225" s="1">
        <v>437627174</v>
      </c>
      <c r="G225" s="1">
        <v>17737.28</v>
      </c>
      <c r="H225" s="3">
        <f>IF(ISERR(LN(Table2[[#This Row],[Close]]/E224)),"-",LN(Table2[[#This Row],[Close]]/E224))</f>
        <v>4.0393340764166815E-3</v>
      </c>
    </row>
    <row r="226" spans="1:8" x14ac:dyDescent="0.3">
      <c r="A226" s="2">
        <v>43433</v>
      </c>
      <c r="B226" s="1">
        <v>10808.7</v>
      </c>
      <c r="C226" s="1">
        <v>10883.05</v>
      </c>
      <c r="D226" s="1">
        <v>10782.35</v>
      </c>
      <c r="E226" s="1">
        <v>10858.7</v>
      </c>
      <c r="F226" s="1">
        <v>712650890</v>
      </c>
      <c r="G226" s="1">
        <v>26283.43</v>
      </c>
      <c r="H226" s="3">
        <f>IF(ISERR(LN(Table2[[#This Row],[Close]]/E225)),"-",LN(Table2[[#This Row],[Close]]/E225))</f>
        <v>1.203022724265825E-2</v>
      </c>
    </row>
    <row r="227" spans="1:8" x14ac:dyDescent="0.3">
      <c r="A227" s="2">
        <v>43434</v>
      </c>
      <c r="B227" s="1">
        <v>10892.1</v>
      </c>
      <c r="C227" s="1">
        <v>10922.45</v>
      </c>
      <c r="D227" s="1">
        <v>10835.1</v>
      </c>
      <c r="E227" s="1">
        <v>10876.75</v>
      </c>
      <c r="F227" s="1">
        <v>467857329</v>
      </c>
      <c r="G227" s="1">
        <v>19964.330000000002</v>
      </c>
      <c r="H227" s="3">
        <f>IF(ISERR(LN(Table2[[#This Row],[Close]]/E226)),"-",LN(Table2[[#This Row],[Close]]/E226))</f>
        <v>1.660881568983717E-3</v>
      </c>
    </row>
    <row r="228" spans="1:8" x14ac:dyDescent="0.3">
      <c r="A228" s="2">
        <v>43437</v>
      </c>
      <c r="B228" s="1">
        <v>10930.7</v>
      </c>
      <c r="C228" s="1">
        <v>10941.2</v>
      </c>
      <c r="D228" s="1">
        <v>10845.35</v>
      </c>
      <c r="E228" s="1">
        <v>10883.75</v>
      </c>
      <c r="F228" s="1">
        <v>422358631</v>
      </c>
      <c r="G228" s="1">
        <v>18484.91</v>
      </c>
      <c r="H228" s="3">
        <f>IF(ISERR(LN(Table2[[#This Row],[Close]]/E227)),"-",LN(Table2[[#This Row],[Close]]/E227))</f>
        <v>6.4336759187107249E-4</v>
      </c>
    </row>
    <row r="229" spans="1:8" x14ac:dyDescent="0.3">
      <c r="A229" s="2">
        <v>43438</v>
      </c>
      <c r="B229" s="1">
        <v>10877.1</v>
      </c>
      <c r="C229" s="1">
        <v>10890.95</v>
      </c>
      <c r="D229" s="1">
        <v>10833.35</v>
      </c>
      <c r="E229" s="1">
        <v>10869.5</v>
      </c>
      <c r="F229" s="1">
        <v>332137359</v>
      </c>
      <c r="G229" s="1">
        <v>15857.16</v>
      </c>
      <c r="H229" s="3">
        <f>IF(ISERR(LN(Table2[[#This Row],[Close]]/E228)),"-",LN(Table2[[#This Row],[Close]]/E228))</f>
        <v>-1.3101492455916805E-3</v>
      </c>
    </row>
    <row r="230" spans="1:8" x14ac:dyDescent="0.3">
      <c r="A230" s="2">
        <v>43439</v>
      </c>
      <c r="B230" s="1">
        <v>10820.45</v>
      </c>
      <c r="C230" s="1">
        <v>10821.05</v>
      </c>
      <c r="D230" s="1">
        <v>10747.95</v>
      </c>
      <c r="E230" s="1">
        <v>10782.9</v>
      </c>
      <c r="F230" s="1">
        <v>322019985</v>
      </c>
      <c r="G230" s="1">
        <v>15176.26</v>
      </c>
      <c r="H230" s="3">
        <f>IF(ISERR(LN(Table2[[#This Row],[Close]]/E229)),"-",LN(Table2[[#This Row],[Close]]/E229))</f>
        <v>-7.9991559151610485E-3</v>
      </c>
    </row>
    <row r="231" spans="1:8" x14ac:dyDescent="0.3">
      <c r="A231" s="2">
        <v>43440</v>
      </c>
      <c r="B231" s="1">
        <v>10718.15</v>
      </c>
      <c r="C231" s="1">
        <v>10722.65</v>
      </c>
      <c r="D231" s="1">
        <v>10588.25</v>
      </c>
      <c r="E231" s="1">
        <v>10601.15</v>
      </c>
      <c r="F231" s="1">
        <v>328275196</v>
      </c>
      <c r="G231" s="1">
        <v>16488.87</v>
      </c>
      <c r="H231" s="3">
        <f>IF(ISERR(LN(Table2[[#This Row],[Close]]/E230)),"-",LN(Table2[[#This Row],[Close]]/E230))</f>
        <v>-1.6999060200552332E-2</v>
      </c>
    </row>
    <row r="232" spans="1:8" x14ac:dyDescent="0.3">
      <c r="A232" s="2">
        <v>43441</v>
      </c>
      <c r="B232" s="1">
        <v>10644.8</v>
      </c>
      <c r="C232" s="1">
        <v>10704.55</v>
      </c>
      <c r="D232" s="1">
        <v>10599.35</v>
      </c>
      <c r="E232" s="1">
        <v>10693.7</v>
      </c>
      <c r="F232" s="1">
        <v>335849636</v>
      </c>
      <c r="G232" s="1">
        <v>18597.830000000002</v>
      </c>
      <c r="H232" s="3">
        <f>IF(ISERR(LN(Table2[[#This Row],[Close]]/E231)),"-",LN(Table2[[#This Row],[Close]]/E231))</f>
        <v>8.6922972197649214E-3</v>
      </c>
    </row>
    <row r="233" spans="1:8" x14ac:dyDescent="0.3">
      <c r="A233" s="2">
        <v>43444</v>
      </c>
      <c r="B233" s="1">
        <v>10508.7</v>
      </c>
      <c r="C233" s="1">
        <v>10558.85</v>
      </c>
      <c r="D233" s="1">
        <v>10474.950000000001</v>
      </c>
      <c r="E233" s="1">
        <v>10488.45</v>
      </c>
      <c r="F233" s="1">
        <v>393097292</v>
      </c>
      <c r="G233" s="1">
        <v>16524.36</v>
      </c>
      <c r="H233" s="3">
        <f>IF(ISERR(LN(Table2[[#This Row],[Close]]/E232)),"-",LN(Table2[[#This Row],[Close]]/E232))</f>
        <v>-1.9380131299703507E-2</v>
      </c>
    </row>
    <row r="234" spans="1:8" x14ac:dyDescent="0.3">
      <c r="A234" s="2">
        <v>43445</v>
      </c>
      <c r="B234" s="1">
        <v>10350.049999999999</v>
      </c>
      <c r="C234" s="1">
        <v>10567.15</v>
      </c>
      <c r="D234" s="1">
        <v>10333.85</v>
      </c>
      <c r="E234" s="1">
        <v>10549.15</v>
      </c>
      <c r="F234" s="1">
        <v>438699334</v>
      </c>
      <c r="G234" s="1">
        <v>20112.91</v>
      </c>
      <c r="H234" s="3">
        <f>IF(ISERR(LN(Table2[[#This Row],[Close]]/E233)),"-",LN(Table2[[#This Row],[Close]]/E233))</f>
        <v>5.7706362364179642E-3</v>
      </c>
    </row>
    <row r="235" spans="1:8" x14ac:dyDescent="0.3">
      <c r="A235" s="2">
        <v>43446</v>
      </c>
      <c r="B235" s="1">
        <v>10591</v>
      </c>
      <c r="C235" s="1">
        <v>10752.2</v>
      </c>
      <c r="D235" s="1">
        <v>10560.8</v>
      </c>
      <c r="E235" s="1">
        <v>10737.6</v>
      </c>
      <c r="F235" s="1">
        <v>371697496</v>
      </c>
      <c r="G235" s="1">
        <v>17447.45</v>
      </c>
      <c r="H235" s="3">
        <f>IF(ISERR(LN(Table2[[#This Row],[Close]]/E234)),"-",LN(Table2[[#This Row],[Close]]/E234))</f>
        <v>1.7706312465975173E-2</v>
      </c>
    </row>
    <row r="236" spans="1:8" x14ac:dyDescent="0.3">
      <c r="A236" s="2">
        <v>43447</v>
      </c>
      <c r="B236" s="1">
        <v>10810.75</v>
      </c>
      <c r="C236" s="1">
        <v>10838.6</v>
      </c>
      <c r="D236" s="1">
        <v>10749.5</v>
      </c>
      <c r="E236" s="1">
        <v>10791.55</v>
      </c>
      <c r="F236" s="1">
        <v>387810061</v>
      </c>
      <c r="G236" s="1">
        <v>17582.8</v>
      </c>
      <c r="H236" s="3">
        <f>IF(ISERR(LN(Table2[[#This Row],[Close]]/E235)),"-",LN(Table2[[#This Row],[Close]]/E235))</f>
        <v>5.0118200605062885E-3</v>
      </c>
    </row>
    <row r="237" spans="1:8" x14ac:dyDescent="0.3">
      <c r="A237" s="2">
        <v>43448</v>
      </c>
      <c r="B237" s="1">
        <v>10784.5</v>
      </c>
      <c r="C237" s="1">
        <v>10815.75</v>
      </c>
      <c r="D237" s="1">
        <v>10752.1</v>
      </c>
      <c r="E237" s="1">
        <v>10805.45</v>
      </c>
      <c r="F237" s="1">
        <v>350579275</v>
      </c>
      <c r="G237" s="1">
        <v>14486.1</v>
      </c>
      <c r="H237" s="3">
        <f>IF(ISERR(LN(Table2[[#This Row],[Close]]/E236)),"-",LN(Table2[[#This Row],[Close]]/E236))</f>
        <v>1.287215994746788E-3</v>
      </c>
    </row>
    <row r="238" spans="1:8" x14ac:dyDescent="0.3">
      <c r="A238" s="2">
        <v>43451</v>
      </c>
      <c r="B238" s="1">
        <v>10853.2</v>
      </c>
      <c r="C238" s="1">
        <v>10900.35</v>
      </c>
      <c r="D238" s="1">
        <v>10844.85</v>
      </c>
      <c r="E238" s="1">
        <v>10888.35</v>
      </c>
      <c r="F238" s="1">
        <v>306145514</v>
      </c>
      <c r="G238" s="1">
        <v>12528.59</v>
      </c>
      <c r="H238" s="3">
        <f>IF(ISERR(LN(Table2[[#This Row],[Close]]/E237)),"-",LN(Table2[[#This Row],[Close]]/E237))</f>
        <v>7.6427738366829845E-3</v>
      </c>
    </row>
    <row r="239" spans="1:8" x14ac:dyDescent="0.3">
      <c r="A239" s="2">
        <v>43452</v>
      </c>
      <c r="B239" s="1">
        <v>10850.9</v>
      </c>
      <c r="C239" s="1">
        <v>10915.4</v>
      </c>
      <c r="D239" s="1">
        <v>10819.1</v>
      </c>
      <c r="E239" s="1">
        <v>10908.7</v>
      </c>
      <c r="F239" s="1">
        <v>294942271</v>
      </c>
      <c r="G239" s="1">
        <v>13556.45</v>
      </c>
      <c r="H239" s="3">
        <f>IF(ISERR(LN(Table2[[#This Row],[Close]]/E238)),"-",LN(Table2[[#This Row],[Close]]/E238))</f>
        <v>1.8672256945391607E-3</v>
      </c>
    </row>
    <row r="240" spans="1:8" x14ac:dyDescent="0.3">
      <c r="A240" s="2">
        <v>43453</v>
      </c>
      <c r="B240" s="1">
        <v>10930.55</v>
      </c>
      <c r="C240" s="1">
        <v>10985.15</v>
      </c>
      <c r="D240" s="1">
        <v>10928</v>
      </c>
      <c r="E240" s="1">
        <v>10967.3</v>
      </c>
      <c r="F240" s="1">
        <v>321801803</v>
      </c>
      <c r="G240" s="1">
        <v>17172.64</v>
      </c>
      <c r="H240" s="3">
        <f>IF(ISERR(LN(Table2[[#This Row],[Close]]/E239)),"-",LN(Table2[[#This Row],[Close]]/E239))</f>
        <v>5.3574821872709151E-3</v>
      </c>
    </row>
    <row r="241" spans="1:8" x14ac:dyDescent="0.3">
      <c r="A241" s="2">
        <v>43454</v>
      </c>
      <c r="B241" s="1">
        <v>10885.2</v>
      </c>
      <c r="C241" s="1">
        <v>10962.55</v>
      </c>
      <c r="D241" s="1">
        <v>10880.05</v>
      </c>
      <c r="E241" s="1">
        <v>10951.7</v>
      </c>
      <c r="F241" s="1">
        <v>328802751</v>
      </c>
      <c r="G241" s="1">
        <v>14945.94</v>
      </c>
      <c r="H241" s="3">
        <f>IF(ISERR(LN(Table2[[#This Row],[Close]]/E240)),"-",LN(Table2[[#This Row],[Close]]/E240))</f>
        <v>-1.4234228417328702E-3</v>
      </c>
    </row>
    <row r="242" spans="1:8" x14ac:dyDescent="0.3">
      <c r="A242" s="2">
        <v>43455</v>
      </c>
      <c r="B242" s="1">
        <v>10944.25</v>
      </c>
      <c r="C242" s="1">
        <v>10963.65</v>
      </c>
      <c r="D242" s="1">
        <v>10738.65</v>
      </c>
      <c r="E242" s="1">
        <v>10754</v>
      </c>
      <c r="F242" s="1">
        <v>389235107</v>
      </c>
      <c r="G242" s="1">
        <v>18663.849999999999</v>
      </c>
      <c r="H242" s="3">
        <f>IF(ISERR(LN(Table2[[#This Row],[Close]]/E241)),"-",LN(Table2[[#This Row],[Close]]/E241))</f>
        <v>-1.8216916966364759E-2</v>
      </c>
    </row>
    <row r="243" spans="1:8" x14ac:dyDescent="0.3">
      <c r="A243" s="2">
        <v>43458</v>
      </c>
      <c r="B243" s="1">
        <v>10780.9</v>
      </c>
      <c r="C243" s="1">
        <v>10782.3</v>
      </c>
      <c r="D243" s="1">
        <v>10649.25</v>
      </c>
      <c r="E243" s="1">
        <v>10663.5</v>
      </c>
      <c r="F243" s="1">
        <v>230291344</v>
      </c>
      <c r="G243" s="1">
        <v>10695.6</v>
      </c>
      <c r="H243" s="3">
        <f>IF(ISERR(LN(Table2[[#This Row],[Close]]/E242)),"-",LN(Table2[[#This Row],[Close]]/E242))</f>
        <v>-8.4510833319758998E-3</v>
      </c>
    </row>
    <row r="244" spans="1:8" x14ac:dyDescent="0.3">
      <c r="A244" s="2">
        <v>43460</v>
      </c>
      <c r="B244" s="1">
        <v>10635.45</v>
      </c>
      <c r="C244" s="1">
        <v>10747.5</v>
      </c>
      <c r="D244" s="1">
        <v>10534.55</v>
      </c>
      <c r="E244" s="1">
        <v>10729.85</v>
      </c>
      <c r="F244" s="1">
        <v>271942701</v>
      </c>
      <c r="G244" s="1">
        <v>12831.99</v>
      </c>
      <c r="H244" s="3">
        <f>IF(ISERR(LN(Table2[[#This Row],[Close]]/E243)),"-",LN(Table2[[#This Row],[Close]]/E243))</f>
        <v>6.2028819926444774E-3</v>
      </c>
    </row>
    <row r="245" spans="1:8" x14ac:dyDescent="0.3">
      <c r="A245" s="2">
        <v>43461</v>
      </c>
      <c r="B245" s="1">
        <v>10817.9</v>
      </c>
      <c r="C245" s="1">
        <v>10834.2</v>
      </c>
      <c r="D245" s="1">
        <v>10764.45</v>
      </c>
      <c r="E245" s="1">
        <v>10779.8</v>
      </c>
      <c r="F245" s="1">
        <v>470160392</v>
      </c>
      <c r="G245" s="1">
        <v>19119.88</v>
      </c>
      <c r="H245" s="3">
        <f>IF(ISERR(LN(Table2[[#This Row],[Close]]/E244)),"-",LN(Table2[[#This Row],[Close]]/E244))</f>
        <v>4.6444353848936974E-3</v>
      </c>
    </row>
    <row r="246" spans="1:8" x14ac:dyDescent="0.3">
      <c r="A246" s="2">
        <v>43462</v>
      </c>
      <c r="B246" s="1">
        <v>10820.95</v>
      </c>
      <c r="C246" s="1">
        <v>10893.6</v>
      </c>
      <c r="D246" s="1">
        <v>10817.15</v>
      </c>
      <c r="E246" s="1">
        <v>10859.9</v>
      </c>
      <c r="F246" s="1">
        <v>253086507</v>
      </c>
      <c r="G246" s="1">
        <v>12615.01</v>
      </c>
      <c r="H246" s="3">
        <f>IF(ISERR(LN(Table2[[#This Row],[Close]]/E245)),"-",LN(Table2[[#This Row],[Close]]/E245))</f>
        <v>7.4030939272151253E-3</v>
      </c>
    </row>
    <row r="247" spans="1:8" x14ac:dyDescent="0.3">
      <c r="A247" s="2">
        <v>43465</v>
      </c>
      <c r="B247" s="1">
        <v>10913.2</v>
      </c>
      <c r="C247" s="1">
        <v>10923.55</v>
      </c>
      <c r="D247" s="1">
        <v>10853.2</v>
      </c>
      <c r="E247" s="1">
        <v>10862.55</v>
      </c>
      <c r="F247" s="1">
        <v>186494657</v>
      </c>
      <c r="G247" s="1">
        <v>10176.129999999999</v>
      </c>
      <c r="H247" s="3">
        <f>IF(ISERR(LN(Table2[[#This Row],[Close]]/E246)),"-",LN(Table2[[#This Row],[Close]]/E246))</f>
        <v>2.4398721259765596E-4</v>
      </c>
    </row>
    <row r="248" spans="1:8" x14ac:dyDescent="0.3">
      <c r="A248" s="2">
        <v>43466</v>
      </c>
      <c r="B248" s="1">
        <v>10881.7</v>
      </c>
      <c r="C248" s="1">
        <v>10923.6</v>
      </c>
      <c r="D248" s="1">
        <v>10807.1</v>
      </c>
      <c r="E248" s="1">
        <v>10910.1</v>
      </c>
      <c r="F248" s="1">
        <v>159404542</v>
      </c>
      <c r="G248" s="1">
        <v>8688.26</v>
      </c>
      <c r="H248" s="3">
        <f>IF(ISERR(LN(Table2[[#This Row],[Close]]/E247)),"-",LN(Table2[[#This Row],[Close]]/E247))</f>
        <v>4.3678721329528042E-3</v>
      </c>
    </row>
    <row r="249" spans="1:8" x14ac:dyDescent="0.3">
      <c r="A249" s="2">
        <v>43467</v>
      </c>
      <c r="B249" s="1">
        <v>10868.85</v>
      </c>
      <c r="C249" s="1">
        <v>10895.35</v>
      </c>
      <c r="D249" s="1">
        <v>10735.05</v>
      </c>
      <c r="E249" s="1">
        <v>10792.5</v>
      </c>
      <c r="F249" s="1">
        <v>309665939</v>
      </c>
      <c r="G249" s="1">
        <v>15352.25</v>
      </c>
      <c r="H249" s="3">
        <f>IF(ISERR(LN(Table2[[#This Row],[Close]]/E248)),"-",LN(Table2[[#This Row],[Close]]/E248))</f>
        <v>-1.0837517258318774E-2</v>
      </c>
    </row>
    <row r="250" spans="1:8" x14ac:dyDescent="0.3">
      <c r="A250" s="2">
        <v>43468</v>
      </c>
      <c r="B250" s="1">
        <v>10796.8</v>
      </c>
      <c r="C250" s="1">
        <v>10814.05</v>
      </c>
      <c r="D250" s="1">
        <v>10661.25</v>
      </c>
      <c r="E250" s="1">
        <v>10672.25</v>
      </c>
      <c r="F250" s="1">
        <v>286241745</v>
      </c>
      <c r="G250" s="1">
        <v>15030.45</v>
      </c>
      <c r="H250" s="3">
        <f>IF(ISERR(LN(Table2[[#This Row],[Close]]/E249)),"-",LN(Table2[[#This Row],[Close]]/E249))</f>
        <v>-1.1204533761500678E-2</v>
      </c>
    </row>
    <row r="251" spans="1:8" x14ac:dyDescent="0.3">
      <c r="A251" s="2">
        <v>43469</v>
      </c>
      <c r="B251" s="1">
        <v>10699.7</v>
      </c>
      <c r="C251" s="1">
        <v>10741.05</v>
      </c>
      <c r="D251" s="1">
        <v>10628.65</v>
      </c>
      <c r="E251" s="1">
        <v>10727.35</v>
      </c>
      <c r="F251" s="1">
        <v>296596655</v>
      </c>
      <c r="G251" s="1">
        <v>14516.74</v>
      </c>
      <c r="H251" s="3">
        <f>IF(ISERR(LN(Table2[[#This Row],[Close]]/E250)),"-",LN(Table2[[#This Row],[Close]]/E250))</f>
        <v>5.1496403451855395E-3</v>
      </c>
    </row>
    <row r="252" spans="1:8" x14ac:dyDescent="0.3">
      <c r="A252" s="2">
        <v>43472</v>
      </c>
      <c r="B252" s="1">
        <v>10804.85</v>
      </c>
      <c r="C252" s="1">
        <v>10835.95</v>
      </c>
      <c r="D252" s="1">
        <v>10750.15</v>
      </c>
      <c r="E252" s="1">
        <v>10771.8</v>
      </c>
      <c r="F252" s="1">
        <v>269371080</v>
      </c>
      <c r="G252" s="1">
        <v>12731.29</v>
      </c>
      <c r="H252" s="3">
        <f>IF(ISERR(LN(Table2[[#This Row],[Close]]/E251)),"-",LN(Table2[[#This Row],[Close]]/E251))</f>
        <v>4.1350530915205807E-3</v>
      </c>
    </row>
    <row r="253" spans="1:8" x14ac:dyDescent="0.3">
      <c r="A253" s="2">
        <v>43473</v>
      </c>
      <c r="B253" s="1">
        <v>10786.25</v>
      </c>
      <c r="C253" s="1">
        <v>10818.45</v>
      </c>
      <c r="D253" s="1">
        <v>10733.25</v>
      </c>
      <c r="E253" s="1">
        <v>10802.15</v>
      </c>
      <c r="F253" s="1">
        <v>277697672</v>
      </c>
      <c r="G253" s="1">
        <v>13433.48</v>
      </c>
      <c r="H253" s="3">
        <f>IF(ISERR(LN(Table2[[#This Row],[Close]]/E252)),"-",LN(Table2[[#This Row],[Close]]/E252))</f>
        <v>2.81358026893282E-3</v>
      </c>
    </row>
    <row r="254" spans="1:8" x14ac:dyDescent="0.3">
      <c r="A254" s="2">
        <v>43474</v>
      </c>
      <c r="B254" s="1">
        <v>10862.4</v>
      </c>
      <c r="C254" s="1">
        <v>10870.4</v>
      </c>
      <c r="D254" s="1">
        <v>10749.4</v>
      </c>
      <c r="E254" s="1">
        <v>10855.15</v>
      </c>
      <c r="F254" s="1">
        <v>333010535</v>
      </c>
      <c r="G254" s="1">
        <v>16213.3</v>
      </c>
      <c r="H254" s="3">
        <f>IF(ISERR(LN(Table2[[#This Row],[Close]]/E253)),"-",LN(Table2[[#This Row],[Close]]/E253))</f>
        <v>4.8944333599588354E-3</v>
      </c>
    </row>
    <row r="255" spans="1:8" x14ac:dyDescent="0.3">
      <c r="A255" s="2">
        <v>43475</v>
      </c>
      <c r="B255" s="1">
        <v>10859.35</v>
      </c>
      <c r="C255" s="1">
        <v>10859.35</v>
      </c>
      <c r="D255" s="1">
        <v>10801.8</v>
      </c>
      <c r="E255" s="1">
        <v>10821.6</v>
      </c>
      <c r="F255" s="1">
        <v>254365477</v>
      </c>
      <c r="G255" s="1">
        <v>12031.26</v>
      </c>
      <c r="H255" s="3">
        <f>IF(ISERR(LN(Table2[[#This Row],[Close]]/E254)),"-",LN(Table2[[#This Row],[Close]]/E254))</f>
        <v>-3.0954849587457233E-3</v>
      </c>
    </row>
    <row r="256" spans="1:8" x14ac:dyDescent="0.3">
      <c r="A256" s="2">
        <v>43476</v>
      </c>
      <c r="B256" s="1">
        <v>10834.75</v>
      </c>
      <c r="C256" s="1">
        <v>10850.15</v>
      </c>
      <c r="D256" s="1">
        <v>10739.4</v>
      </c>
      <c r="E256" s="1">
        <v>10794.95</v>
      </c>
      <c r="F256" s="1">
        <v>260792200</v>
      </c>
      <c r="G256" s="1">
        <v>13084.6</v>
      </c>
      <c r="H256" s="3">
        <f>IF(ISERR(LN(Table2[[#This Row],[Close]]/E255)),"-",LN(Table2[[#This Row],[Close]]/E255))</f>
        <v>-2.4657046107725011E-3</v>
      </c>
    </row>
    <row r="257" spans="1:8" x14ac:dyDescent="0.3">
      <c r="A257" s="2">
        <v>43479</v>
      </c>
      <c r="B257" s="1">
        <v>10807</v>
      </c>
      <c r="C257" s="1">
        <v>10808</v>
      </c>
      <c r="D257" s="1">
        <v>10692.35</v>
      </c>
      <c r="E257" s="1">
        <v>10737.6</v>
      </c>
      <c r="F257" s="1">
        <v>298774178</v>
      </c>
      <c r="G257" s="1">
        <v>12732.57</v>
      </c>
      <c r="H257" s="3">
        <f>IF(ISERR(LN(Table2[[#This Row],[Close]]/E256)),"-",LN(Table2[[#This Row],[Close]]/E256))</f>
        <v>-5.32683176023677E-3</v>
      </c>
    </row>
    <row r="258" spans="1:8" x14ac:dyDescent="0.3">
      <c r="A258" s="2">
        <v>43480</v>
      </c>
      <c r="B258" s="1">
        <v>10777.55</v>
      </c>
      <c r="C258" s="1">
        <v>10896.95</v>
      </c>
      <c r="D258" s="1">
        <v>10777.55</v>
      </c>
      <c r="E258" s="1">
        <v>10886.8</v>
      </c>
      <c r="F258" s="1">
        <v>310737078</v>
      </c>
      <c r="G258" s="1">
        <v>14879.91</v>
      </c>
      <c r="H258" s="3">
        <f>IF(ISERR(LN(Table2[[#This Row],[Close]]/E257)),"-",LN(Table2[[#This Row],[Close]]/E257))</f>
        <v>1.3799445774800724E-2</v>
      </c>
    </row>
    <row r="259" spans="1:8" x14ac:dyDescent="0.3">
      <c r="A259" s="2">
        <v>43481</v>
      </c>
      <c r="B259" s="1">
        <v>10899.65</v>
      </c>
      <c r="C259" s="1">
        <v>10928.15</v>
      </c>
      <c r="D259" s="1">
        <v>10876.9</v>
      </c>
      <c r="E259" s="1">
        <v>10890.3</v>
      </c>
      <c r="F259" s="1">
        <v>276539042</v>
      </c>
      <c r="G259" s="1">
        <v>13081.63</v>
      </c>
      <c r="H259" s="3">
        <f>IF(ISERR(LN(Table2[[#This Row],[Close]]/E258)),"-",LN(Table2[[#This Row],[Close]]/E258))</f>
        <v>3.2143857815191898E-4</v>
      </c>
    </row>
    <row r="260" spans="1:8" x14ac:dyDescent="0.3">
      <c r="A260" s="2">
        <v>43482</v>
      </c>
      <c r="B260" s="1">
        <v>10920.85</v>
      </c>
      <c r="C260" s="1">
        <v>10930.65</v>
      </c>
      <c r="D260" s="1">
        <v>10844.65</v>
      </c>
      <c r="E260" s="1">
        <v>10905.2</v>
      </c>
      <c r="F260" s="1">
        <v>271676319</v>
      </c>
      <c r="G260" s="1">
        <v>13215.83</v>
      </c>
      <c r="H260" s="3">
        <f>IF(ISERR(LN(Table2[[#This Row],[Close]]/E259)),"-",LN(Table2[[#This Row],[Close]]/E259))</f>
        <v>1.3672549215348114E-3</v>
      </c>
    </row>
    <row r="261" spans="1:8" x14ac:dyDescent="0.3">
      <c r="A261" s="2">
        <v>43483</v>
      </c>
      <c r="B261" s="1">
        <v>10914.85</v>
      </c>
      <c r="C261" s="1">
        <v>10928.2</v>
      </c>
      <c r="D261" s="1">
        <v>10852.2</v>
      </c>
      <c r="E261" s="1">
        <v>10906.95</v>
      </c>
      <c r="F261" s="1">
        <v>323814108</v>
      </c>
      <c r="G261" s="1">
        <v>16408.830000000002</v>
      </c>
      <c r="H261" s="3">
        <f>IF(ISERR(LN(Table2[[#This Row],[Close]]/E260)),"-",LN(Table2[[#This Row],[Close]]/E260))</f>
        <v>1.6046102779907089E-4</v>
      </c>
    </row>
    <row r="262" spans="1:8" x14ac:dyDescent="0.3">
      <c r="A262" s="2">
        <v>43486</v>
      </c>
      <c r="B262" s="1">
        <v>10919.35</v>
      </c>
      <c r="C262" s="1">
        <v>10987.45</v>
      </c>
      <c r="D262" s="1">
        <v>10885.75</v>
      </c>
      <c r="E262" s="1">
        <v>10961.85</v>
      </c>
      <c r="F262" s="1">
        <v>288829125</v>
      </c>
      <c r="G262" s="1">
        <v>17289.7</v>
      </c>
      <c r="H262" s="3">
        <f>IF(ISERR(LN(Table2[[#This Row],[Close]]/E261)),"-",LN(Table2[[#This Row],[Close]]/E261))</f>
        <v>5.0208621718052576E-3</v>
      </c>
    </row>
    <row r="263" spans="1:8" x14ac:dyDescent="0.3">
      <c r="A263" s="2">
        <v>43487</v>
      </c>
      <c r="B263" s="1">
        <v>10949.8</v>
      </c>
      <c r="C263" s="1">
        <v>10949.8</v>
      </c>
      <c r="D263" s="1">
        <v>10864.15</v>
      </c>
      <c r="E263" s="1">
        <v>10922.75</v>
      </c>
      <c r="F263" s="1">
        <v>300768112</v>
      </c>
      <c r="G263" s="1">
        <v>17483.62</v>
      </c>
      <c r="H263" s="3">
        <f>IF(ISERR(LN(Table2[[#This Row],[Close]]/E262)),"-",LN(Table2[[#This Row],[Close]]/E262))</f>
        <v>-3.573292781569112E-3</v>
      </c>
    </row>
    <row r="264" spans="1:8" x14ac:dyDescent="0.3">
      <c r="A264" s="2">
        <v>43488</v>
      </c>
      <c r="B264" s="1">
        <v>10931.05</v>
      </c>
      <c r="C264" s="1">
        <v>10944.8</v>
      </c>
      <c r="D264" s="1">
        <v>10811.95</v>
      </c>
      <c r="E264" s="1">
        <v>10831.5</v>
      </c>
      <c r="F264" s="1">
        <v>298876314</v>
      </c>
      <c r="G264" s="1">
        <v>14736.91</v>
      </c>
      <c r="H264" s="3">
        <f>IF(ISERR(LN(Table2[[#This Row],[Close]]/E263)),"-",LN(Table2[[#This Row],[Close]]/E263))</f>
        <v>-8.3892145371514976E-3</v>
      </c>
    </row>
    <row r="265" spans="1:8" x14ac:dyDescent="0.3">
      <c r="A265" s="2">
        <v>43489</v>
      </c>
      <c r="B265" s="1">
        <v>10844.05</v>
      </c>
      <c r="C265" s="1">
        <v>10866.6</v>
      </c>
      <c r="D265" s="1">
        <v>10798.65</v>
      </c>
      <c r="E265" s="1">
        <v>10849.8</v>
      </c>
      <c r="F265" s="1">
        <v>361082096</v>
      </c>
      <c r="G265" s="1">
        <v>15298.48</v>
      </c>
      <c r="H265" s="3">
        <f>IF(ISERR(LN(Table2[[#This Row],[Close]]/E264)),"-",LN(Table2[[#This Row],[Close]]/E264))</f>
        <v>1.6880910596428552E-3</v>
      </c>
    </row>
    <row r="266" spans="1:8" x14ac:dyDescent="0.3">
      <c r="A266" s="2">
        <v>43490</v>
      </c>
      <c r="B266" s="1">
        <v>10859.75</v>
      </c>
      <c r="C266" s="1">
        <v>10931.7</v>
      </c>
      <c r="D266" s="1">
        <v>10756.45</v>
      </c>
      <c r="E266" s="1">
        <v>10780.55</v>
      </c>
      <c r="F266" s="1">
        <v>463444758</v>
      </c>
      <c r="G266" s="1">
        <v>20542.36</v>
      </c>
      <c r="H266" s="3">
        <f>IF(ISERR(LN(Table2[[#This Row],[Close]]/E265)),"-",LN(Table2[[#This Row],[Close]]/E265))</f>
        <v>-6.403062049334338E-3</v>
      </c>
    </row>
    <row r="267" spans="1:8" x14ac:dyDescent="0.3">
      <c r="A267" s="2">
        <v>43493</v>
      </c>
      <c r="B267" s="1">
        <v>10792.45</v>
      </c>
      <c r="C267" s="1">
        <v>10804.45</v>
      </c>
      <c r="D267" s="1">
        <v>10630.95</v>
      </c>
      <c r="E267" s="1">
        <v>10661.55</v>
      </c>
      <c r="F267" s="1">
        <v>419682627</v>
      </c>
      <c r="G267" s="1">
        <v>21144.33</v>
      </c>
      <c r="H267" s="3">
        <f>IF(ISERR(LN(Table2[[#This Row],[Close]]/E266)),"-",LN(Table2[[#This Row],[Close]]/E266))</f>
        <v>-1.1099773042754829E-2</v>
      </c>
    </row>
    <row r="268" spans="1:8" x14ac:dyDescent="0.3">
      <c r="A268" s="2">
        <v>43494</v>
      </c>
      <c r="B268" s="1">
        <v>10653.7</v>
      </c>
      <c r="C268" s="1">
        <v>10690.35</v>
      </c>
      <c r="D268" s="1">
        <v>10583.65</v>
      </c>
      <c r="E268" s="1">
        <v>10652.2</v>
      </c>
      <c r="F268" s="1">
        <v>356908994</v>
      </c>
      <c r="G268" s="1">
        <v>18832.060000000001</v>
      </c>
      <c r="H268" s="3">
        <f>IF(ISERR(LN(Table2[[#This Row],[Close]]/E267)),"-",LN(Table2[[#This Row],[Close]]/E267))</f>
        <v>-8.7736795259221625E-4</v>
      </c>
    </row>
    <row r="269" spans="1:8" x14ac:dyDescent="0.3">
      <c r="A269" s="2">
        <v>43495</v>
      </c>
      <c r="B269" s="1">
        <v>10702.25</v>
      </c>
      <c r="C269" s="1">
        <v>10710.2</v>
      </c>
      <c r="D269" s="1">
        <v>10612.85</v>
      </c>
      <c r="E269" s="1">
        <v>10651.8</v>
      </c>
      <c r="F269" s="1">
        <v>410107910</v>
      </c>
      <c r="G269" s="1">
        <v>21214.81</v>
      </c>
      <c r="H269" s="3">
        <f>IF(ISERR(LN(Table2[[#This Row],[Close]]/E268)),"-",LN(Table2[[#This Row],[Close]]/E268))</f>
        <v>-3.7551633500580681E-5</v>
      </c>
    </row>
    <row r="270" spans="1:8" x14ac:dyDescent="0.3">
      <c r="A270" s="2">
        <v>43496</v>
      </c>
      <c r="B270" s="1">
        <v>10690.55</v>
      </c>
      <c r="C270" s="1">
        <v>10838.05</v>
      </c>
      <c r="D270" s="1">
        <v>10678.55</v>
      </c>
      <c r="E270" s="1">
        <v>10830.95</v>
      </c>
      <c r="F270" s="1">
        <v>604818027</v>
      </c>
      <c r="G270" s="1">
        <v>27471.18</v>
      </c>
      <c r="H270" s="3">
        <f>IF(ISERR(LN(Table2[[#This Row],[Close]]/E269)),"-",LN(Table2[[#This Row],[Close]]/E269))</f>
        <v>1.6678884505362462E-2</v>
      </c>
    </row>
    <row r="271" spans="1:8" x14ac:dyDescent="0.3">
      <c r="A271" s="2">
        <v>43497</v>
      </c>
      <c r="B271" s="1">
        <v>10851.35</v>
      </c>
      <c r="C271" s="1">
        <v>10983.45</v>
      </c>
      <c r="D271" s="1">
        <v>10813.45</v>
      </c>
      <c r="E271" s="1">
        <v>10893.65</v>
      </c>
      <c r="F271" s="1">
        <v>482272661</v>
      </c>
      <c r="G271" s="1">
        <v>23112.37</v>
      </c>
      <c r="H271" s="3">
        <f>IF(ISERR(LN(Table2[[#This Row],[Close]]/E270)),"-",LN(Table2[[#This Row],[Close]]/E270))</f>
        <v>5.7722742045844006E-3</v>
      </c>
    </row>
    <row r="272" spans="1:8" x14ac:dyDescent="0.3">
      <c r="A272" s="2">
        <v>43500</v>
      </c>
      <c r="B272" s="1">
        <v>10876.75</v>
      </c>
      <c r="C272" s="1">
        <v>10927.9</v>
      </c>
      <c r="D272" s="1">
        <v>10814.15</v>
      </c>
      <c r="E272" s="1">
        <v>10912.25</v>
      </c>
      <c r="F272" s="1">
        <v>318300039</v>
      </c>
      <c r="G272" s="1">
        <v>15478.81</v>
      </c>
      <c r="H272" s="3">
        <f>IF(ISERR(LN(Table2[[#This Row],[Close]]/E271)),"-",LN(Table2[[#This Row],[Close]]/E271))</f>
        <v>1.7059607272313906E-3</v>
      </c>
    </row>
    <row r="273" spans="1:8" x14ac:dyDescent="0.3">
      <c r="A273" s="2">
        <v>43501</v>
      </c>
      <c r="B273" s="1">
        <v>10908.65</v>
      </c>
      <c r="C273" s="1">
        <v>10956.7</v>
      </c>
      <c r="D273" s="1">
        <v>10886.7</v>
      </c>
      <c r="E273" s="1">
        <v>10934.35</v>
      </c>
      <c r="F273" s="1">
        <v>268095127</v>
      </c>
      <c r="G273" s="1">
        <v>13435.13</v>
      </c>
      <c r="H273" s="3">
        <f>IF(ISERR(LN(Table2[[#This Row],[Close]]/E272)),"-",LN(Table2[[#This Row],[Close]]/E272))</f>
        <v>2.0231988079203052E-3</v>
      </c>
    </row>
    <row r="274" spans="1:8" x14ac:dyDescent="0.3">
      <c r="A274" s="2">
        <v>43502</v>
      </c>
      <c r="B274" s="1">
        <v>10965.1</v>
      </c>
      <c r="C274" s="1">
        <v>11072.6</v>
      </c>
      <c r="D274" s="1">
        <v>10962.7</v>
      </c>
      <c r="E274" s="1">
        <v>11062.45</v>
      </c>
      <c r="F274" s="1">
        <v>298510497</v>
      </c>
      <c r="G274" s="1">
        <v>15172.85</v>
      </c>
      <c r="H274" s="3">
        <f>IF(ISERR(LN(Table2[[#This Row],[Close]]/E273)),"-",LN(Table2[[#This Row],[Close]]/E273))</f>
        <v>1.1647280346053989E-2</v>
      </c>
    </row>
    <row r="275" spans="1:8" x14ac:dyDescent="0.3">
      <c r="A275" s="2">
        <v>43503</v>
      </c>
      <c r="B275" s="1">
        <v>11070.45</v>
      </c>
      <c r="C275" s="1">
        <v>11118.1</v>
      </c>
      <c r="D275" s="1">
        <v>11043.6</v>
      </c>
      <c r="E275" s="1">
        <v>11069.4</v>
      </c>
      <c r="F275" s="1">
        <v>263544426</v>
      </c>
      <c r="G275" s="1">
        <v>13542.69</v>
      </c>
      <c r="H275" s="3">
        <f>IF(ISERR(LN(Table2[[#This Row],[Close]]/E274)),"-",LN(Table2[[#This Row],[Close]]/E274))</f>
        <v>6.2805415981511683E-4</v>
      </c>
    </row>
    <row r="276" spans="1:8" x14ac:dyDescent="0.3">
      <c r="A276" s="2">
        <v>43504</v>
      </c>
      <c r="B276" s="1">
        <v>11023.5</v>
      </c>
      <c r="C276" s="1">
        <v>11041.2</v>
      </c>
      <c r="D276" s="1">
        <v>10925.45</v>
      </c>
      <c r="E276" s="1">
        <v>10943.6</v>
      </c>
      <c r="F276" s="1">
        <v>352787419</v>
      </c>
      <c r="G276" s="1">
        <v>15507.05</v>
      </c>
      <c r="H276" s="3">
        <f>IF(ISERR(LN(Table2[[#This Row],[Close]]/E275)),"-",LN(Table2[[#This Row],[Close]]/E275))</f>
        <v>-1.1429734205002075E-2</v>
      </c>
    </row>
    <row r="277" spans="1:8" x14ac:dyDescent="0.3">
      <c r="A277" s="2">
        <v>43507</v>
      </c>
      <c r="B277" s="1">
        <v>10930.9</v>
      </c>
      <c r="C277" s="1">
        <v>10930.9</v>
      </c>
      <c r="D277" s="1">
        <v>10857.1</v>
      </c>
      <c r="E277" s="1">
        <v>10888.8</v>
      </c>
      <c r="F277" s="1">
        <v>285985383</v>
      </c>
      <c r="G277" s="1">
        <v>13818.92</v>
      </c>
      <c r="H277" s="3">
        <f>IF(ISERR(LN(Table2[[#This Row],[Close]]/E276)),"-",LN(Table2[[#This Row],[Close]]/E276))</f>
        <v>-5.0200724689087872E-3</v>
      </c>
    </row>
    <row r="278" spans="1:8" x14ac:dyDescent="0.3">
      <c r="A278" s="2">
        <v>43508</v>
      </c>
      <c r="B278" s="1">
        <v>10879.7</v>
      </c>
      <c r="C278" s="1">
        <v>10910.9</v>
      </c>
      <c r="D278" s="1">
        <v>10823.8</v>
      </c>
      <c r="E278" s="1">
        <v>10831.4</v>
      </c>
      <c r="F278" s="1">
        <v>292314643</v>
      </c>
      <c r="G278" s="1">
        <v>14424.78</v>
      </c>
      <c r="H278" s="3">
        <f>IF(ISERR(LN(Table2[[#This Row],[Close]]/E277)),"-",LN(Table2[[#This Row],[Close]]/E277))</f>
        <v>-5.2854148327613464E-3</v>
      </c>
    </row>
    <row r="279" spans="1:8" x14ac:dyDescent="0.3">
      <c r="A279" s="2">
        <v>43509</v>
      </c>
      <c r="B279" s="1">
        <v>10870.55</v>
      </c>
      <c r="C279" s="1">
        <v>10891.65</v>
      </c>
      <c r="D279" s="1">
        <v>10772.1</v>
      </c>
      <c r="E279" s="1">
        <v>10793.65</v>
      </c>
      <c r="F279" s="1">
        <v>321958549</v>
      </c>
      <c r="G279" s="1">
        <v>15360.98</v>
      </c>
      <c r="H279" s="3">
        <f>IF(ISERR(LN(Table2[[#This Row],[Close]]/E278)),"-",LN(Table2[[#This Row],[Close]]/E278))</f>
        <v>-3.4913249537601204E-3</v>
      </c>
    </row>
    <row r="280" spans="1:8" x14ac:dyDescent="0.3">
      <c r="A280" s="2">
        <v>43510</v>
      </c>
      <c r="B280" s="1">
        <v>10786.1</v>
      </c>
      <c r="C280" s="1">
        <v>10792.7</v>
      </c>
      <c r="D280" s="1">
        <v>10718.75</v>
      </c>
      <c r="E280" s="1">
        <v>10746.05</v>
      </c>
      <c r="F280" s="1">
        <v>627041405</v>
      </c>
      <c r="G280" s="1">
        <v>20797.41</v>
      </c>
      <c r="H280" s="3">
        <f>IF(ISERR(LN(Table2[[#This Row],[Close]]/E279)),"-",LN(Table2[[#This Row],[Close]]/E279))</f>
        <v>-4.4197530593000694E-3</v>
      </c>
    </row>
    <row r="281" spans="1:8" x14ac:dyDescent="0.3">
      <c r="A281" s="2">
        <v>43511</v>
      </c>
      <c r="B281" s="1">
        <v>10780.25</v>
      </c>
      <c r="C281" s="1">
        <v>10785.75</v>
      </c>
      <c r="D281" s="1">
        <v>10620.4</v>
      </c>
      <c r="E281" s="1">
        <v>10724.4</v>
      </c>
      <c r="F281" s="1">
        <v>521876968</v>
      </c>
      <c r="G281" s="1">
        <v>20733.95</v>
      </c>
      <c r="H281" s="3">
        <f>IF(ISERR(LN(Table2[[#This Row],[Close]]/E280)),"-",LN(Table2[[#This Row],[Close]]/E280))</f>
        <v>-2.0167259966956514E-3</v>
      </c>
    </row>
    <row r="282" spans="1:8" x14ac:dyDescent="0.3">
      <c r="A282" s="2">
        <v>43514</v>
      </c>
      <c r="B282" s="1">
        <v>10738.65</v>
      </c>
      <c r="C282" s="1">
        <v>10759.9</v>
      </c>
      <c r="D282" s="1">
        <v>10628.4</v>
      </c>
      <c r="E282" s="1">
        <v>10640.95</v>
      </c>
      <c r="F282" s="1">
        <v>345440240</v>
      </c>
      <c r="G282" s="1">
        <v>14903.19</v>
      </c>
      <c r="H282" s="3">
        <f>IF(ISERR(LN(Table2[[#This Row],[Close]]/E281)),"-",LN(Table2[[#This Row],[Close]]/E281))</f>
        <v>-7.8117535511575027E-3</v>
      </c>
    </row>
    <row r="283" spans="1:8" x14ac:dyDescent="0.3">
      <c r="A283" s="2">
        <v>43515</v>
      </c>
      <c r="B283" s="1">
        <v>10636.7</v>
      </c>
      <c r="C283" s="1">
        <v>10722.85</v>
      </c>
      <c r="D283" s="1">
        <v>10585.65</v>
      </c>
      <c r="E283" s="1">
        <v>10604.35</v>
      </c>
      <c r="F283" s="1">
        <v>291507060</v>
      </c>
      <c r="G283" s="1">
        <v>13765.01</v>
      </c>
      <c r="H283" s="3">
        <f>IF(ISERR(LN(Table2[[#This Row],[Close]]/E282)),"-",LN(Table2[[#This Row],[Close]]/E282))</f>
        <v>-3.4454713472979819E-3</v>
      </c>
    </row>
    <row r="284" spans="1:8" x14ac:dyDescent="0.3">
      <c r="A284" s="2">
        <v>43516</v>
      </c>
      <c r="B284" s="1">
        <v>10655.45</v>
      </c>
      <c r="C284" s="1">
        <v>10752.7</v>
      </c>
      <c r="D284" s="1">
        <v>10646.4</v>
      </c>
      <c r="E284" s="1">
        <v>10735.45</v>
      </c>
      <c r="F284" s="1">
        <v>289195306</v>
      </c>
      <c r="G284" s="1">
        <v>13209.71</v>
      </c>
      <c r="H284" s="3">
        <f>IF(ISERR(LN(Table2[[#This Row],[Close]]/E283)),"-",LN(Table2[[#This Row],[Close]]/E283))</f>
        <v>1.2287055114099292E-2</v>
      </c>
    </row>
    <row r="285" spans="1:8" x14ac:dyDescent="0.3">
      <c r="A285" s="2">
        <v>43517</v>
      </c>
      <c r="B285" s="1">
        <v>10744.1</v>
      </c>
      <c r="C285" s="1">
        <v>10808.85</v>
      </c>
      <c r="D285" s="1">
        <v>10721.5</v>
      </c>
      <c r="E285" s="1">
        <v>10789.85</v>
      </c>
      <c r="F285" s="1">
        <v>279584955</v>
      </c>
      <c r="G285" s="1">
        <v>14758.5</v>
      </c>
      <c r="H285" s="3">
        <f>IF(ISERR(LN(Table2[[#This Row],[Close]]/E284)),"-",LN(Table2[[#This Row],[Close]]/E284))</f>
        <v>5.0545280036699341E-3</v>
      </c>
    </row>
    <row r="286" spans="1:8" x14ac:dyDescent="0.3">
      <c r="A286" s="2">
        <v>43518</v>
      </c>
      <c r="B286" s="1">
        <v>10782.7</v>
      </c>
      <c r="C286" s="1">
        <v>10801.55</v>
      </c>
      <c r="D286" s="1">
        <v>10758.4</v>
      </c>
      <c r="E286" s="1">
        <v>10791.65</v>
      </c>
      <c r="F286" s="1">
        <v>396846597</v>
      </c>
      <c r="G286" s="1">
        <v>24386.42</v>
      </c>
      <c r="H286" s="3">
        <f>IF(ISERR(LN(Table2[[#This Row],[Close]]/E285)),"-",LN(Table2[[#This Row],[Close]]/E285))</f>
        <v>1.6680953633189361E-4</v>
      </c>
    </row>
    <row r="287" spans="1:8" x14ac:dyDescent="0.3">
      <c r="A287" s="2">
        <v>43521</v>
      </c>
      <c r="B287" s="1">
        <v>10813.25</v>
      </c>
      <c r="C287" s="1">
        <v>10887.1</v>
      </c>
      <c r="D287" s="1">
        <v>10788.05</v>
      </c>
      <c r="E287" s="1">
        <v>10880.1</v>
      </c>
      <c r="F287" s="1">
        <v>385905142</v>
      </c>
      <c r="G287" s="1">
        <v>16466.09</v>
      </c>
      <c r="H287" s="3">
        <f>IF(ISERR(LN(Table2[[#This Row],[Close]]/E286)),"-",LN(Table2[[#This Row],[Close]]/E286))</f>
        <v>8.1627456131734746E-3</v>
      </c>
    </row>
    <row r="288" spans="1:8" x14ac:dyDescent="0.3">
      <c r="A288" s="2">
        <v>43522</v>
      </c>
      <c r="B288" s="1">
        <v>10775.3</v>
      </c>
      <c r="C288" s="1">
        <v>10888.75</v>
      </c>
      <c r="D288" s="1">
        <v>10729.3</v>
      </c>
      <c r="E288" s="1">
        <v>10835.3</v>
      </c>
      <c r="F288" s="1">
        <v>414954476</v>
      </c>
      <c r="G288" s="1">
        <v>19186.75</v>
      </c>
      <c r="H288" s="3">
        <f>IF(ISERR(LN(Table2[[#This Row],[Close]]/E287)),"-",LN(Table2[[#This Row],[Close]]/E287))</f>
        <v>-4.1261099090206159E-3</v>
      </c>
    </row>
    <row r="289" spans="1:8" x14ac:dyDescent="0.3">
      <c r="A289" s="2">
        <v>43523</v>
      </c>
      <c r="B289" s="1">
        <v>10881.2</v>
      </c>
      <c r="C289" s="1">
        <v>10939.7</v>
      </c>
      <c r="D289" s="1">
        <v>10751.2</v>
      </c>
      <c r="E289" s="1">
        <v>10806.65</v>
      </c>
      <c r="F289" s="1">
        <v>381080073</v>
      </c>
      <c r="G289" s="1">
        <v>18313.849999999999</v>
      </c>
      <c r="H289" s="3">
        <f>IF(ISERR(LN(Table2[[#This Row],[Close]]/E288)),"-",LN(Table2[[#This Row],[Close]]/E288))</f>
        <v>-2.6476372726424741E-3</v>
      </c>
    </row>
    <row r="290" spans="1:8" x14ac:dyDescent="0.3">
      <c r="A290" s="2">
        <v>43524</v>
      </c>
      <c r="B290" s="1">
        <v>10865.7</v>
      </c>
      <c r="C290" s="1">
        <v>10865.7</v>
      </c>
      <c r="D290" s="1">
        <v>10784.85</v>
      </c>
      <c r="E290" s="1">
        <v>10792.5</v>
      </c>
      <c r="F290" s="1">
        <v>644159018</v>
      </c>
      <c r="G290" s="1">
        <v>27123.34</v>
      </c>
      <c r="H290" s="3">
        <f>IF(ISERR(LN(Table2[[#This Row],[Close]]/E289)),"-",LN(Table2[[#This Row],[Close]]/E289))</f>
        <v>-1.3102369328699957E-3</v>
      </c>
    </row>
    <row r="291" spans="1:8" x14ac:dyDescent="0.3">
      <c r="A291" s="2">
        <v>43525</v>
      </c>
      <c r="B291" s="1">
        <v>10842.65</v>
      </c>
      <c r="C291" s="1">
        <v>10877.9</v>
      </c>
      <c r="D291" s="1">
        <v>10823.1</v>
      </c>
      <c r="E291" s="1">
        <v>10863.5</v>
      </c>
      <c r="F291" s="1">
        <v>308526309</v>
      </c>
      <c r="G291" s="1">
        <v>15010.06</v>
      </c>
      <c r="H291" s="3">
        <f>IF(ISERR(LN(Table2[[#This Row],[Close]]/E290)),"-",LN(Table2[[#This Row],[Close]]/E290))</f>
        <v>6.5570977456633371E-3</v>
      </c>
    </row>
    <row r="292" spans="1:8" x14ac:dyDescent="0.3">
      <c r="A292" s="2">
        <v>43529</v>
      </c>
      <c r="B292" s="1">
        <v>10864.85</v>
      </c>
      <c r="C292" s="1">
        <v>10994.9</v>
      </c>
      <c r="D292" s="1">
        <v>10817</v>
      </c>
      <c r="E292" s="1">
        <v>10987.45</v>
      </c>
      <c r="F292" s="1">
        <v>373220239</v>
      </c>
      <c r="G292" s="1">
        <v>17960.03</v>
      </c>
      <c r="H292" s="3">
        <f>IF(ISERR(LN(Table2[[#This Row],[Close]]/E291)),"-",LN(Table2[[#This Row],[Close]]/E291))</f>
        <v>1.1345166182071391E-2</v>
      </c>
    </row>
    <row r="293" spans="1:8" x14ac:dyDescent="0.3">
      <c r="A293" s="2">
        <v>43530</v>
      </c>
      <c r="B293" s="1">
        <v>11024.85</v>
      </c>
      <c r="C293" s="1">
        <v>11062.3</v>
      </c>
      <c r="D293" s="1">
        <v>10998.85</v>
      </c>
      <c r="E293" s="1">
        <v>11053</v>
      </c>
      <c r="F293" s="1">
        <v>372550850</v>
      </c>
      <c r="G293" s="1">
        <v>17850.93</v>
      </c>
      <c r="H293" s="3">
        <f>IF(ISERR(LN(Table2[[#This Row],[Close]]/E292)),"-",LN(Table2[[#This Row],[Close]]/E292))</f>
        <v>5.9481719535880405E-3</v>
      </c>
    </row>
    <row r="294" spans="1:8" x14ac:dyDescent="0.3">
      <c r="A294" s="2">
        <v>43531</v>
      </c>
      <c r="B294" s="1">
        <v>11077.95</v>
      </c>
      <c r="C294" s="1">
        <v>11089.05</v>
      </c>
      <c r="D294" s="1">
        <v>11027.1</v>
      </c>
      <c r="E294" s="1">
        <v>11058.2</v>
      </c>
      <c r="F294" s="1">
        <v>321208766</v>
      </c>
      <c r="G294" s="1">
        <v>15321.68</v>
      </c>
      <c r="H294" s="3">
        <f>IF(ISERR(LN(Table2[[#This Row],[Close]]/E293)),"-",LN(Table2[[#This Row],[Close]]/E293))</f>
        <v>4.7034987661157636E-4</v>
      </c>
    </row>
    <row r="295" spans="1:8" x14ac:dyDescent="0.3">
      <c r="A295" s="2">
        <v>43532</v>
      </c>
      <c r="B295" s="1">
        <v>11038.85</v>
      </c>
      <c r="C295" s="1">
        <v>11049</v>
      </c>
      <c r="D295" s="1">
        <v>11008.95</v>
      </c>
      <c r="E295" s="1">
        <v>11035.4</v>
      </c>
      <c r="F295" s="1">
        <v>326569833</v>
      </c>
      <c r="G295" s="1">
        <v>14369.77</v>
      </c>
      <c r="H295" s="3">
        <f>IF(ISERR(LN(Table2[[#This Row],[Close]]/E294)),"-",LN(Table2[[#This Row],[Close]]/E294))</f>
        <v>-2.0639468528230618E-3</v>
      </c>
    </row>
    <row r="296" spans="1:8" x14ac:dyDescent="0.3">
      <c r="A296" s="2">
        <v>43535</v>
      </c>
      <c r="B296" s="1">
        <v>11068.75</v>
      </c>
      <c r="C296" s="1">
        <v>11180.9</v>
      </c>
      <c r="D296" s="1">
        <v>11059.85</v>
      </c>
      <c r="E296" s="1">
        <v>11168.05</v>
      </c>
      <c r="F296" s="1">
        <v>352242287</v>
      </c>
      <c r="G296" s="1">
        <v>17349.95</v>
      </c>
      <c r="H296" s="3">
        <f>IF(ISERR(LN(Table2[[#This Row],[Close]]/E295)),"-",LN(Table2[[#This Row],[Close]]/E295))</f>
        <v>1.1948735734751558E-2</v>
      </c>
    </row>
    <row r="297" spans="1:8" x14ac:dyDescent="0.3">
      <c r="A297" s="2">
        <v>43536</v>
      </c>
      <c r="B297" s="1">
        <v>11231.35</v>
      </c>
      <c r="C297" s="1">
        <v>11320.4</v>
      </c>
      <c r="D297" s="1">
        <v>11227</v>
      </c>
      <c r="E297" s="1">
        <v>11301.2</v>
      </c>
      <c r="F297" s="1">
        <v>391310519</v>
      </c>
      <c r="G297" s="1">
        <v>20861.349999999999</v>
      </c>
      <c r="H297" s="3">
        <f>IF(ISERR(LN(Table2[[#This Row],[Close]]/E296)),"-",LN(Table2[[#This Row],[Close]]/E296))</f>
        <v>1.1851891682945155E-2</v>
      </c>
    </row>
    <row r="298" spans="1:8" x14ac:dyDescent="0.3">
      <c r="A298" s="2">
        <v>43537</v>
      </c>
      <c r="B298" s="1">
        <v>11326.2</v>
      </c>
      <c r="C298" s="1">
        <v>11352.3</v>
      </c>
      <c r="D298" s="1">
        <v>11276.6</v>
      </c>
      <c r="E298" s="1">
        <v>11341.7</v>
      </c>
      <c r="F298" s="1">
        <v>382996187</v>
      </c>
      <c r="G298" s="1">
        <v>20851.669999999998</v>
      </c>
      <c r="H298" s="3">
        <f>IF(ISERR(LN(Table2[[#This Row],[Close]]/E297)),"-",LN(Table2[[#This Row],[Close]]/E297))</f>
        <v>3.5772841102276773E-3</v>
      </c>
    </row>
    <row r="299" spans="1:8" x14ac:dyDescent="0.3">
      <c r="A299" s="2">
        <v>43538</v>
      </c>
      <c r="B299" s="1">
        <v>11382.5</v>
      </c>
      <c r="C299" s="1">
        <v>11383.45</v>
      </c>
      <c r="D299" s="1">
        <v>11313.75</v>
      </c>
      <c r="E299" s="1">
        <v>11343.25</v>
      </c>
      <c r="F299" s="1">
        <v>294480678</v>
      </c>
      <c r="G299" s="1">
        <v>15661.05</v>
      </c>
      <c r="H299" s="3">
        <f>IF(ISERR(LN(Table2[[#This Row],[Close]]/E298)),"-",LN(Table2[[#This Row],[Close]]/E298))</f>
        <v>1.3665447818145347E-4</v>
      </c>
    </row>
    <row r="300" spans="1:8" x14ac:dyDescent="0.3">
      <c r="A300" s="2">
        <v>43539</v>
      </c>
      <c r="B300" s="1">
        <v>11376.85</v>
      </c>
      <c r="C300" s="1">
        <v>11487</v>
      </c>
      <c r="D300" s="1">
        <v>11370.8</v>
      </c>
      <c r="E300" s="1">
        <v>11426.85</v>
      </c>
      <c r="F300" s="1">
        <v>463704896</v>
      </c>
      <c r="G300" s="1">
        <v>25143.26</v>
      </c>
      <c r="H300" s="3">
        <f>IF(ISERR(LN(Table2[[#This Row],[Close]]/E299)),"-",LN(Table2[[#This Row],[Close]]/E299))</f>
        <v>7.3429959147711344E-3</v>
      </c>
    </row>
    <row r="301" spans="1:8" x14ac:dyDescent="0.3">
      <c r="A301" s="2">
        <v>43542</v>
      </c>
      <c r="B301" s="1">
        <v>11473.85</v>
      </c>
      <c r="C301" s="1">
        <v>11530.15</v>
      </c>
      <c r="D301" s="1">
        <v>11412.5</v>
      </c>
      <c r="E301" s="1">
        <v>11462.2</v>
      </c>
      <c r="F301" s="1">
        <v>320250041</v>
      </c>
      <c r="G301" s="1">
        <v>16942.22</v>
      </c>
      <c r="H301" s="3">
        <f>IF(ISERR(LN(Table2[[#This Row],[Close]]/E300)),"-",LN(Table2[[#This Row],[Close]]/E300))</f>
        <v>3.0888156656173325E-3</v>
      </c>
    </row>
    <row r="302" spans="1:8" x14ac:dyDescent="0.3">
      <c r="A302" s="2">
        <v>43543</v>
      </c>
      <c r="B302" s="1">
        <v>11500.3</v>
      </c>
      <c r="C302" s="1">
        <v>11543.85</v>
      </c>
      <c r="D302" s="1">
        <v>11451.25</v>
      </c>
      <c r="E302" s="1">
        <v>11532.4</v>
      </c>
      <c r="F302" s="1">
        <v>326099667</v>
      </c>
      <c r="G302" s="1">
        <v>16179.92</v>
      </c>
      <c r="H302" s="3">
        <f>IF(ISERR(LN(Table2[[#This Row],[Close]]/E301)),"-",LN(Table2[[#This Row],[Close]]/E301))</f>
        <v>6.1058003263835944E-3</v>
      </c>
    </row>
    <row r="303" spans="1:8" x14ac:dyDescent="0.3">
      <c r="A303" s="2">
        <v>43544</v>
      </c>
      <c r="B303" s="1">
        <v>11553.35</v>
      </c>
      <c r="C303" s="1">
        <v>11556.1</v>
      </c>
      <c r="D303" s="1">
        <v>11503.1</v>
      </c>
      <c r="E303" s="1">
        <v>11521.05</v>
      </c>
      <c r="F303" s="1">
        <v>366298049</v>
      </c>
      <c r="G303" s="1">
        <v>18311.439999999999</v>
      </c>
      <c r="H303" s="3">
        <f>IF(ISERR(LN(Table2[[#This Row],[Close]]/E302)),"-",LN(Table2[[#This Row],[Close]]/E302))</f>
        <v>-9.8466831793539802E-4</v>
      </c>
    </row>
    <row r="304" spans="1:8" x14ac:dyDescent="0.3">
      <c r="A304" s="2">
        <v>43546</v>
      </c>
      <c r="B304" s="1">
        <v>11549.2</v>
      </c>
      <c r="C304" s="1">
        <v>11572.8</v>
      </c>
      <c r="D304" s="1">
        <v>11434.55</v>
      </c>
      <c r="E304" s="1">
        <v>11456.9</v>
      </c>
      <c r="F304" s="1">
        <v>386193935</v>
      </c>
      <c r="G304" s="1">
        <v>19755.740000000002</v>
      </c>
      <c r="H304" s="3">
        <f>IF(ISERR(LN(Table2[[#This Row],[Close]]/E303)),"-",LN(Table2[[#This Row],[Close]]/E303))</f>
        <v>-5.5836283625349536E-3</v>
      </c>
    </row>
    <row r="305" spans="1:8" x14ac:dyDescent="0.3">
      <c r="A305" s="2">
        <v>43549</v>
      </c>
      <c r="B305" s="1">
        <v>11395.65</v>
      </c>
      <c r="C305" s="1">
        <v>11395.65</v>
      </c>
      <c r="D305" s="1">
        <v>11311.6</v>
      </c>
      <c r="E305" s="1">
        <v>11354.25</v>
      </c>
      <c r="F305" s="1">
        <v>294459196</v>
      </c>
      <c r="G305" s="1">
        <v>14101.14</v>
      </c>
      <c r="H305" s="3">
        <f>IF(ISERR(LN(Table2[[#This Row],[Close]]/E304)),"-",LN(Table2[[#This Row],[Close]]/E304))</f>
        <v>-9.0000454070535869E-3</v>
      </c>
    </row>
    <row r="306" spans="1:8" x14ac:dyDescent="0.3">
      <c r="A306" s="2">
        <v>43550</v>
      </c>
      <c r="B306" s="1">
        <v>11375.2</v>
      </c>
      <c r="C306" s="1">
        <v>11496.75</v>
      </c>
      <c r="D306" s="1">
        <v>11352.45</v>
      </c>
      <c r="E306" s="1">
        <v>11483.25</v>
      </c>
      <c r="F306" s="1">
        <v>282575496</v>
      </c>
      <c r="G306" s="1">
        <v>14611.68</v>
      </c>
      <c r="H306" s="3">
        <f>IF(ISERR(LN(Table2[[#This Row],[Close]]/E305)),"-",LN(Table2[[#This Row],[Close]]/E305))</f>
        <v>1.1297328693216403E-2</v>
      </c>
    </row>
    <row r="307" spans="1:8" x14ac:dyDescent="0.3">
      <c r="A307" s="2">
        <v>43551</v>
      </c>
      <c r="B307" s="1">
        <v>11531.45</v>
      </c>
      <c r="C307" s="1">
        <v>11546.2</v>
      </c>
      <c r="D307" s="1">
        <v>11413</v>
      </c>
      <c r="E307" s="1">
        <v>11445.05</v>
      </c>
      <c r="F307" s="1">
        <v>350446089</v>
      </c>
      <c r="G307" s="1">
        <v>18356.52</v>
      </c>
      <c r="H307" s="3">
        <f>IF(ISERR(LN(Table2[[#This Row],[Close]]/E306)),"-",LN(Table2[[#This Row],[Close]]/E306))</f>
        <v>-3.3321297562249825E-3</v>
      </c>
    </row>
    <row r="308" spans="1:8" x14ac:dyDescent="0.3">
      <c r="A308" s="2">
        <v>43552</v>
      </c>
      <c r="B308" s="1">
        <v>11463.65</v>
      </c>
      <c r="C308" s="1">
        <v>11588.5</v>
      </c>
      <c r="D308" s="1">
        <v>11452.45</v>
      </c>
      <c r="E308" s="1">
        <v>11570</v>
      </c>
      <c r="F308" s="1">
        <v>527678809</v>
      </c>
      <c r="G308" s="1">
        <v>25719.65</v>
      </c>
      <c r="H308" s="3">
        <f>IF(ISERR(LN(Table2[[#This Row],[Close]]/E307)),"-",LN(Table2[[#This Row],[Close]]/E307))</f>
        <v>1.085821909063313E-2</v>
      </c>
    </row>
    <row r="309" spans="1:8" x14ac:dyDescent="0.3">
      <c r="A309" s="2">
        <v>43553</v>
      </c>
      <c r="B309" s="1">
        <v>11625.45</v>
      </c>
      <c r="C309" s="1">
        <v>11630.35</v>
      </c>
      <c r="D309" s="1">
        <v>11570.15</v>
      </c>
      <c r="E309" s="1">
        <v>11623.9</v>
      </c>
      <c r="F309" s="1">
        <v>416276981</v>
      </c>
      <c r="G309" s="1">
        <v>20515.25</v>
      </c>
      <c r="H309" s="3">
        <f>IF(ISERR(LN(Table2[[#This Row],[Close]]/E308)),"-",LN(Table2[[#This Row],[Close]]/E308))</f>
        <v>4.6477821348202336E-3</v>
      </c>
    </row>
    <row r="310" spans="1:8" x14ac:dyDescent="0.3">
      <c r="A310" s="2">
        <v>43556</v>
      </c>
      <c r="B310" s="1">
        <v>11665.2</v>
      </c>
      <c r="C310" s="1">
        <v>11738.1</v>
      </c>
      <c r="D310" s="1">
        <v>11644.75</v>
      </c>
      <c r="E310" s="1">
        <v>11669.15</v>
      </c>
      <c r="F310" s="1">
        <v>379572660</v>
      </c>
      <c r="G310" s="1">
        <v>18977.990000000002</v>
      </c>
      <c r="H310" s="3">
        <f>IF(ISERR(LN(Table2[[#This Row],[Close]]/E309)),"-",LN(Table2[[#This Row],[Close]]/E309))</f>
        <v>3.8852839728881735E-3</v>
      </c>
    </row>
    <row r="311" spans="1:8" x14ac:dyDescent="0.3">
      <c r="A311" s="2">
        <v>43557</v>
      </c>
      <c r="B311" s="1">
        <v>11711.55</v>
      </c>
      <c r="C311" s="1">
        <v>11729.35</v>
      </c>
      <c r="D311" s="1">
        <v>11655.85</v>
      </c>
      <c r="E311" s="1">
        <v>11713.2</v>
      </c>
      <c r="F311" s="1">
        <v>386131413</v>
      </c>
      <c r="G311" s="1">
        <v>18673.7</v>
      </c>
      <c r="H311" s="3">
        <f>IF(ISERR(LN(Table2[[#This Row],[Close]]/E310)),"-",LN(Table2[[#This Row],[Close]]/E310))</f>
        <v>3.7678036734890082E-3</v>
      </c>
    </row>
    <row r="312" spans="1:8" x14ac:dyDescent="0.3">
      <c r="A312" s="2">
        <v>43558</v>
      </c>
      <c r="B312" s="1">
        <v>11735.3</v>
      </c>
      <c r="C312" s="1">
        <v>11761</v>
      </c>
      <c r="D312" s="1">
        <v>11629.15</v>
      </c>
      <c r="E312" s="1">
        <v>11643.95</v>
      </c>
      <c r="F312" s="1">
        <v>365760070</v>
      </c>
      <c r="G312" s="1">
        <v>19050.95</v>
      </c>
      <c r="H312" s="3">
        <f>IF(ISERR(LN(Table2[[#This Row],[Close]]/E311)),"-",LN(Table2[[#This Row],[Close]]/E311))</f>
        <v>-5.9296791696504684E-3</v>
      </c>
    </row>
    <row r="313" spans="1:8" x14ac:dyDescent="0.3">
      <c r="A313" s="2">
        <v>43559</v>
      </c>
      <c r="B313" s="1">
        <v>11660.2</v>
      </c>
      <c r="C313" s="1">
        <v>11662.55</v>
      </c>
      <c r="D313" s="1">
        <v>11559.2</v>
      </c>
      <c r="E313" s="1">
        <v>11598</v>
      </c>
      <c r="F313" s="1">
        <v>349029830</v>
      </c>
      <c r="G313" s="1">
        <v>19713.009999999998</v>
      </c>
      <c r="H313" s="3">
        <f>IF(ISERR(LN(Table2[[#This Row],[Close]]/E312)),"-",LN(Table2[[#This Row],[Close]]/E312))</f>
        <v>-3.9540623628834554E-3</v>
      </c>
    </row>
    <row r="314" spans="1:8" x14ac:dyDescent="0.3">
      <c r="A314" s="2">
        <v>43560</v>
      </c>
      <c r="B314" s="1">
        <v>11638.4</v>
      </c>
      <c r="C314" s="1">
        <v>11689.65</v>
      </c>
      <c r="D314" s="1">
        <v>11609.5</v>
      </c>
      <c r="E314" s="1">
        <v>11665.95</v>
      </c>
      <c r="F314" s="1">
        <v>266665797</v>
      </c>
      <c r="G314" s="1">
        <v>15000.35</v>
      </c>
      <c r="H314" s="3">
        <f>IF(ISERR(LN(Table2[[#This Row],[Close]]/E313)),"-",LN(Table2[[#This Row],[Close]]/E313))</f>
        <v>5.8416729088147249E-3</v>
      </c>
    </row>
    <row r="315" spans="1:8" x14ac:dyDescent="0.3">
      <c r="A315" s="2">
        <v>43563</v>
      </c>
      <c r="B315" s="1">
        <v>11704.35</v>
      </c>
      <c r="C315" s="1">
        <v>11710.3</v>
      </c>
      <c r="D315" s="1">
        <v>11549.1</v>
      </c>
      <c r="E315" s="1">
        <v>11604.5</v>
      </c>
      <c r="F315" s="1">
        <v>260932608</v>
      </c>
      <c r="G315" s="1">
        <v>14203.96</v>
      </c>
      <c r="H315" s="3">
        <f>IF(ISERR(LN(Table2[[#This Row],[Close]]/E314)),"-",LN(Table2[[#This Row],[Close]]/E314))</f>
        <v>-5.2813884420512712E-3</v>
      </c>
    </row>
    <row r="316" spans="1:8" x14ac:dyDescent="0.3">
      <c r="A316" s="2">
        <v>43564</v>
      </c>
      <c r="B316" s="1">
        <v>11612.05</v>
      </c>
      <c r="C316" s="1">
        <v>11683.9</v>
      </c>
      <c r="D316" s="1">
        <v>11569.7</v>
      </c>
      <c r="E316" s="1">
        <v>11671.95</v>
      </c>
      <c r="F316" s="1">
        <v>300467538</v>
      </c>
      <c r="G316" s="1">
        <v>15984.39</v>
      </c>
      <c r="H316" s="3">
        <f>IF(ISERR(LN(Table2[[#This Row],[Close]]/E315)),"-",LN(Table2[[#This Row],[Close]]/E315))</f>
        <v>5.7955735342997616E-3</v>
      </c>
    </row>
    <row r="317" spans="1:8" x14ac:dyDescent="0.3">
      <c r="A317" s="2">
        <v>43565</v>
      </c>
      <c r="B317" s="1">
        <v>11646.85</v>
      </c>
      <c r="C317" s="1">
        <v>11680.05</v>
      </c>
      <c r="D317" s="1">
        <v>11571.75</v>
      </c>
      <c r="E317" s="1">
        <v>11584.3</v>
      </c>
      <c r="F317" s="1">
        <v>359941110</v>
      </c>
      <c r="G317" s="1">
        <v>22258.46</v>
      </c>
      <c r="H317" s="3">
        <f>IF(ISERR(LN(Table2[[#This Row],[Close]]/E316)),"-",LN(Table2[[#This Row],[Close]]/E316))</f>
        <v>-7.5377943572383106E-3</v>
      </c>
    </row>
    <row r="318" spans="1:8" x14ac:dyDescent="0.3">
      <c r="A318" s="2">
        <v>43566</v>
      </c>
      <c r="B318" s="1">
        <v>11592.55</v>
      </c>
      <c r="C318" s="1">
        <v>11606.7</v>
      </c>
      <c r="D318" s="1">
        <v>11550.55</v>
      </c>
      <c r="E318" s="1">
        <v>11596.7</v>
      </c>
      <c r="F318" s="1">
        <v>279775726</v>
      </c>
      <c r="G318" s="1">
        <v>14332.2</v>
      </c>
      <c r="H318" s="3">
        <f>IF(ISERR(LN(Table2[[#This Row],[Close]]/E317)),"-",LN(Table2[[#This Row],[Close]]/E317))</f>
        <v>1.0698417827284545E-3</v>
      </c>
    </row>
    <row r="319" spans="1:8" x14ac:dyDescent="0.3">
      <c r="A319" s="2">
        <v>43567</v>
      </c>
      <c r="B319" s="1">
        <v>11612.85</v>
      </c>
      <c r="C319" s="1">
        <v>11657.35</v>
      </c>
      <c r="D319" s="1">
        <v>11578.8</v>
      </c>
      <c r="E319" s="1">
        <v>11643.45</v>
      </c>
      <c r="F319" s="1">
        <v>246006184</v>
      </c>
      <c r="G319" s="1">
        <v>13598.61</v>
      </c>
      <c r="H319" s="3">
        <f>IF(ISERR(LN(Table2[[#This Row],[Close]]/E318)),"-",LN(Table2[[#This Row],[Close]]/E318))</f>
        <v>4.0232152597085759E-3</v>
      </c>
    </row>
    <row r="320" spans="1:8" x14ac:dyDescent="0.3">
      <c r="A320" s="2">
        <v>43570</v>
      </c>
      <c r="B320" s="1">
        <v>11667</v>
      </c>
      <c r="C320" s="1">
        <v>11704.6</v>
      </c>
      <c r="D320" s="1">
        <v>11648.25</v>
      </c>
      <c r="E320" s="1">
        <v>11690.35</v>
      </c>
      <c r="F320" s="1">
        <v>289996075</v>
      </c>
      <c r="G320" s="1">
        <v>15635.79</v>
      </c>
      <c r="H320" s="3">
        <f>IF(ISERR(LN(Table2[[#This Row],[Close]]/E319)),"-",LN(Table2[[#This Row],[Close]]/E319))</f>
        <v>4.01992501503014E-3</v>
      </c>
    </row>
    <row r="321" spans="1:8" x14ac:dyDescent="0.3">
      <c r="A321" s="2">
        <v>43571</v>
      </c>
      <c r="B321" s="1">
        <v>11736.2</v>
      </c>
      <c r="C321" s="1">
        <v>11810.95</v>
      </c>
      <c r="D321" s="1">
        <v>11731.55</v>
      </c>
      <c r="E321" s="1">
        <v>11787.15</v>
      </c>
      <c r="F321" s="1">
        <v>354315040</v>
      </c>
      <c r="G321" s="1">
        <v>17585.48</v>
      </c>
      <c r="H321" s="3">
        <f>IF(ISERR(LN(Table2[[#This Row],[Close]]/E320)),"-",LN(Table2[[#This Row],[Close]]/E320))</f>
        <v>8.2462398923668495E-3</v>
      </c>
    </row>
    <row r="322" spans="1:8" x14ac:dyDescent="0.3">
      <c r="A322" s="2">
        <v>43573</v>
      </c>
      <c r="B322" s="1">
        <v>11856.15</v>
      </c>
      <c r="C322" s="1">
        <v>11856.15</v>
      </c>
      <c r="D322" s="1">
        <v>11738.5</v>
      </c>
      <c r="E322" s="1">
        <v>11752.8</v>
      </c>
      <c r="F322" s="1">
        <v>339653709</v>
      </c>
      <c r="G322" s="1">
        <v>18271.27</v>
      </c>
      <c r="H322" s="3">
        <f>IF(ISERR(LN(Table2[[#This Row],[Close]]/E321)),"-",LN(Table2[[#This Row],[Close]]/E321))</f>
        <v>-2.9184449738277464E-3</v>
      </c>
    </row>
    <row r="323" spans="1:8" x14ac:dyDescent="0.3">
      <c r="A323" s="2">
        <v>43577</v>
      </c>
      <c r="B323" s="1">
        <v>11727.05</v>
      </c>
      <c r="C323" s="1">
        <v>11727.05</v>
      </c>
      <c r="D323" s="1">
        <v>11583.95</v>
      </c>
      <c r="E323" s="1">
        <v>11594.45</v>
      </c>
      <c r="F323" s="1">
        <v>260356055</v>
      </c>
      <c r="G323" s="1">
        <v>13754.12</v>
      </c>
      <c r="H323" s="3">
        <f>IF(ISERR(LN(Table2[[#This Row],[Close]]/E322)),"-",LN(Table2[[#This Row],[Close]]/E322))</f>
        <v>-1.3564974730520374E-2</v>
      </c>
    </row>
    <row r="324" spans="1:8" x14ac:dyDescent="0.3">
      <c r="A324" s="2">
        <v>43578</v>
      </c>
      <c r="B324" s="1">
        <v>11612.95</v>
      </c>
      <c r="C324" s="1">
        <v>11645.95</v>
      </c>
      <c r="D324" s="1">
        <v>11564.8</v>
      </c>
      <c r="E324" s="1">
        <v>11575.95</v>
      </c>
      <c r="F324" s="1">
        <v>272544486</v>
      </c>
      <c r="G324" s="1">
        <v>14500.53</v>
      </c>
      <c r="H324" s="3">
        <f>IF(ISERR(LN(Table2[[#This Row],[Close]]/E323)),"-",LN(Table2[[#This Row],[Close]]/E323))</f>
        <v>-1.5968653049767416E-3</v>
      </c>
    </row>
    <row r="325" spans="1:8" x14ac:dyDescent="0.3">
      <c r="A325" s="2">
        <v>43579</v>
      </c>
      <c r="B325" s="1">
        <v>11601.5</v>
      </c>
      <c r="C325" s="1">
        <v>11740.85</v>
      </c>
      <c r="D325" s="1">
        <v>11578.85</v>
      </c>
      <c r="E325" s="1">
        <v>11726.15</v>
      </c>
      <c r="F325" s="1">
        <v>335196513</v>
      </c>
      <c r="G325" s="1">
        <v>17046.66</v>
      </c>
      <c r="H325" s="3">
        <f>IF(ISERR(LN(Table2[[#This Row],[Close]]/E324)),"-",LN(Table2[[#This Row],[Close]]/E324))</f>
        <v>1.2891720507584971E-2</v>
      </c>
    </row>
    <row r="326" spans="1:8" x14ac:dyDescent="0.3">
      <c r="A326" s="2">
        <v>43580</v>
      </c>
      <c r="B326" s="1">
        <v>11735.7</v>
      </c>
      <c r="C326" s="1">
        <v>11796.75</v>
      </c>
      <c r="D326" s="1">
        <v>11624.3</v>
      </c>
      <c r="E326" s="1">
        <v>11641.8</v>
      </c>
      <c r="F326" s="1">
        <v>604360395</v>
      </c>
      <c r="G326" s="1">
        <v>28254.3</v>
      </c>
      <c r="H326" s="3">
        <f>IF(ISERR(LN(Table2[[#This Row],[Close]]/E325)),"-",LN(Table2[[#This Row],[Close]]/E325))</f>
        <v>-7.2193210230233834E-3</v>
      </c>
    </row>
    <row r="327" spans="1:8" x14ac:dyDescent="0.3">
      <c r="A327" s="2">
        <v>43581</v>
      </c>
      <c r="B327" s="1">
        <v>11683.75</v>
      </c>
      <c r="C327" s="1">
        <v>11762.9</v>
      </c>
      <c r="D327" s="1">
        <v>11661.75</v>
      </c>
      <c r="E327" s="1">
        <v>11754.65</v>
      </c>
      <c r="F327" s="1">
        <v>333483764</v>
      </c>
      <c r="G327" s="1">
        <v>18098.830000000002</v>
      </c>
      <c r="H327" s="3">
        <f>IF(ISERR(LN(Table2[[#This Row],[Close]]/E326)),"-",LN(Table2[[#This Row],[Close]]/E326))</f>
        <v>9.6468374616017465E-3</v>
      </c>
    </row>
    <row r="328" spans="1:8" x14ac:dyDescent="0.3">
      <c r="A328" s="2">
        <v>43585</v>
      </c>
      <c r="B328" s="1">
        <v>11748.75</v>
      </c>
      <c r="C328" s="1">
        <v>11756.25</v>
      </c>
      <c r="D328" s="1">
        <v>11655.9</v>
      </c>
      <c r="E328" s="1">
        <v>11748.15</v>
      </c>
      <c r="F328" s="1">
        <v>532630874</v>
      </c>
      <c r="G328" s="1">
        <v>23324.98</v>
      </c>
      <c r="H328" s="3">
        <f>IF(ISERR(LN(Table2[[#This Row],[Close]]/E327)),"-",LN(Table2[[#This Row],[Close]]/E327))</f>
        <v>-5.531255991390112E-4</v>
      </c>
    </row>
    <row r="329" spans="1:8" x14ac:dyDescent="0.3">
      <c r="A329" s="2">
        <v>43587</v>
      </c>
      <c r="B329" s="1">
        <v>11725.55</v>
      </c>
      <c r="C329" s="1">
        <v>11789.3</v>
      </c>
      <c r="D329" s="1">
        <v>11699.55</v>
      </c>
      <c r="E329" s="1">
        <v>11724.75</v>
      </c>
      <c r="F329" s="1">
        <v>380278045</v>
      </c>
      <c r="G329" s="1">
        <v>17790.060000000001</v>
      </c>
      <c r="H329" s="3">
        <f>IF(ISERR(LN(Table2[[#This Row],[Close]]/E328)),"-",LN(Table2[[#This Row],[Close]]/E328))</f>
        <v>-1.9937892422010914E-3</v>
      </c>
    </row>
    <row r="330" spans="1:8" x14ac:dyDescent="0.3">
      <c r="A330" s="2">
        <v>43588</v>
      </c>
      <c r="B330" s="1">
        <v>11722.6</v>
      </c>
      <c r="C330" s="1">
        <v>11770.9</v>
      </c>
      <c r="D330" s="1">
        <v>11699.35</v>
      </c>
      <c r="E330" s="1">
        <v>11712.25</v>
      </c>
      <c r="F330" s="1">
        <v>305519934</v>
      </c>
      <c r="G330" s="1">
        <v>15156.32</v>
      </c>
      <c r="H330" s="3">
        <f>IF(ISERR(LN(Table2[[#This Row],[Close]]/E329)),"-",LN(Table2[[#This Row],[Close]]/E329))</f>
        <v>-1.0666895238500144E-3</v>
      </c>
    </row>
    <row r="331" spans="1:8" x14ac:dyDescent="0.3">
      <c r="A331" s="2">
        <v>43591</v>
      </c>
      <c r="B331" s="1">
        <v>11605.8</v>
      </c>
      <c r="C331" s="1">
        <v>11632.55</v>
      </c>
      <c r="D331" s="1">
        <v>11571.35</v>
      </c>
      <c r="E331" s="1">
        <v>11598.25</v>
      </c>
      <c r="F331" s="1">
        <v>299046480</v>
      </c>
      <c r="G331" s="1">
        <v>14703.42</v>
      </c>
      <c r="H331" s="3">
        <f>IF(ISERR(LN(Table2[[#This Row],[Close]]/E330)),"-",LN(Table2[[#This Row],[Close]]/E330))</f>
        <v>-9.7810779570294496E-3</v>
      </c>
    </row>
    <row r="332" spans="1:8" x14ac:dyDescent="0.3">
      <c r="A332" s="2">
        <v>43592</v>
      </c>
      <c r="B332" s="1">
        <v>11651.5</v>
      </c>
      <c r="C332" s="1">
        <v>11657.05</v>
      </c>
      <c r="D332" s="1">
        <v>11484.45</v>
      </c>
      <c r="E332" s="1">
        <v>11497.9</v>
      </c>
      <c r="F332" s="1">
        <v>337495624</v>
      </c>
      <c r="G332" s="1">
        <v>16632.84</v>
      </c>
      <c r="H332" s="3">
        <f>IF(ISERR(LN(Table2[[#This Row],[Close]]/E331)),"-",LN(Table2[[#This Row],[Close]]/E331))</f>
        <v>-8.6898146639726396E-3</v>
      </c>
    </row>
    <row r="333" spans="1:8" x14ac:dyDescent="0.3">
      <c r="A333" s="2">
        <v>43593</v>
      </c>
      <c r="B333" s="1">
        <v>11478.7</v>
      </c>
      <c r="C333" s="1">
        <v>11479.1</v>
      </c>
      <c r="D333" s="1">
        <v>11346.95</v>
      </c>
      <c r="E333" s="1">
        <v>11359.45</v>
      </c>
      <c r="F333" s="1">
        <v>372826025</v>
      </c>
      <c r="G333" s="1">
        <v>17440.009999999998</v>
      </c>
      <c r="H333" s="3">
        <f>IF(ISERR(LN(Table2[[#This Row],[Close]]/E332)),"-",LN(Table2[[#This Row],[Close]]/E332))</f>
        <v>-1.2114413370574466E-2</v>
      </c>
    </row>
    <row r="334" spans="1:8" x14ac:dyDescent="0.3">
      <c r="A334" s="2">
        <v>43594</v>
      </c>
      <c r="B334" s="1">
        <v>11322.4</v>
      </c>
      <c r="C334" s="1">
        <v>11357.6</v>
      </c>
      <c r="D334" s="1">
        <v>11255.05</v>
      </c>
      <c r="E334" s="1">
        <v>11301.8</v>
      </c>
      <c r="F334" s="1">
        <v>373028059</v>
      </c>
      <c r="G334" s="1">
        <v>17602.86</v>
      </c>
      <c r="H334" s="3">
        <f>IF(ISERR(LN(Table2[[#This Row],[Close]]/E333)),"-",LN(Table2[[#This Row],[Close]]/E333))</f>
        <v>-5.087991559915908E-3</v>
      </c>
    </row>
    <row r="335" spans="1:8" x14ac:dyDescent="0.3">
      <c r="A335" s="2">
        <v>43595</v>
      </c>
      <c r="B335" s="1">
        <v>11314.15</v>
      </c>
      <c r="C335" s="1">
        <v>11345.8</v>
      </c>
      <c r="D335" s="1">
        <v>11251.05</v>
      </c>
      <c r="E335" s="1">
        <v>11278.9</v>
      </c>
      <c r="F335" s="1">
        <v>387323416</v>
      </c>
      <c r="G335" s="1">
        <v>18085.189999999999</v>
      </c>
      <c r="H335" s="3">
        <f>IF(ISERR(LN(Table2[[#This Row],[Close]]/E334)),"-",LN(Table2[[#This Row],[Close]]/E334))</f>
        <v>-2.0282814838106025E-3</v>
      </c>
    </row>
    <row r="336" spans="1:8" x14ac:dyDescent="0.3">
      <c r="A336" s="2">
        <v>43598</v>
      </c>
      <c r="B336" s="1">
        <v>11258.7</v>
      </c>
      <c r="C336" s="1">
        <v>11300.2</v>
      </c>
      <c r="D336" s="1">
        <v>11125.6</v>
      </c>
      <c r="E336" s="1">
        <v>11148.2</v>
      </c>
      <c r="F336" s="1">
        <v>357586433</v>
      </c>
      <c r="G336" s="1">
        <v>16722.91</v>
      </c>
      <c r="H336" s="3">
        <f>IF(ISERR(LN(Table2[[#This Row],[Close]]/E335)),"-",LN(Table2[[#This Row],[Close]]/E335))</f>
        <v>-1.1655673687732526E-2</v>
      </c>
    </row>
    <row r="337" spans="1:8" x14ac:dyDescent="0.3">
      <c r="A337" s="2">
        <v>43599</v>
      </c>
      <c r="B337" s="1">
        <v>11151.65</v>
      </c>
      <c r="C337" s="1">
        <v>11294.75</v>
      </c>
      <c r="D337" s="1">
        <v>11108.3</v>
      </c>
      <c r="E337" s="1">
        <v>11222.05</v>
      </c>
      <c r="F337" s="1">
        <v>398122725</v>
      </c>
      <c r="G337" s="1">
        <v>19906.38</v>
      </c>
      <c r="H337" s="3">
        <f>IF(ISERR(LN(Table2[[#This Row],[Close]]/E336)),"-",LN(Table2[[#This Row],[Close]]/E336))</f>
        <v>6.6025429561064782E-3</v>
      </c>
    </row>
    <row r="338" spans="1:8" x14ac:dyDescent="0.3">
      <c r="A338" s="2">
        <v>43600</v>
      </c>
      <c r="B338" s="1">
        <v>11271.7</v>
      </c>
      <c r="C338" s="1">
        <v>11286.8</v>
      </c>
      <c r="D338" s="1">
        <v>11136.95</v>
      </c>
      <c r="E338" s="1">
        <v>11157</v>
      </c>
      <c r="F338" s="1">
        <v>414174258</v>
      </c>
      <c r="G338" s="1">
        <v>17931.75</v>
      </c>
      <c r="H338" s="3">
        <f>IF(ISERR(LN(Table2[[#This Row],[Close]]/E337)),"-",LN(Table2[[#This Row],[Close]]/E337))</f>
        <v>-5.8134892415845994E-3</v>
      </c>
    </row>
    <row r="339" spans="1:8" x14ac:dyDescent="0.3">
      <c r="A339" s="2">
        <v>43601</v>
      </c>
      <c r="B339" s="1">
        <v>11180.35</v>
      </c>
      <c r="C339" s="1">
        <v>11281.55</v>
      </c>
      <c r="D339" s="1">
        <v>11143.35</v>
      </c>
      <c r="E339" s="1">
        <v>11257.1</v>
      </c>
      <c r="F339" s="1">
        <v>350734572</v>
      </c>
      <c r="G339" s="1">
        <v>15629.57</v>
      </c>
      <c r="H339" s="3">
        <f>IF(ISERR(LN(Table2[[#This Row],[Close]]/E338)),"-",LN(Table2[[#This Row],[Close]]/E338))</f>
        <v>8.9319370836315384E-3</v>
      </c>
    </row>
    <row r="340" spans="1:8" x14ac:dyDescent="0.3">
      <c r="A340" s="2">
        <v>43602</v>
      </c>
      <c r="B340" s="1">
        <v>11261.9</v>
      </c>
      <c r="C340" s="1">
        <v>11426.15</v>
      </c>
      <c r="D340" s="1">
        <v>11259.85</v>
      </c>
      <c r="E340" s="1">
        <v>11407.15</v>
      </c>
      <c r="F340" s="1">
        <v>412109200</v>
      </c>
      <c r="G340" s="1">
        <v>20177.63</v>
      </c>
      <c r="H340" s="3">
        <f>IF(ISERR(LN(Table2[[#This Row],[Close]]/E339)),"-",LN(Table2[[#This Row],[Close]]/E339))</f>
        <v>1.324131108491434E-2</v>
      </c>
    </row>
    <row r="341" spans="1:8" x14ac:dyDescent="0.3">
      <c r="A341" s="2">
        <v>43605</v>
      </c>
      <c r="B341" s="1">
        <v>11651.9</v>
      </c>
      <c r="C341" s="1">
        <v>11845.2</v>
      </c>
      <c r="D341" s="1">
        <v>11591.7</v>
      </c>
      <c r="E341" s="1">
        <v>11828.25</v>
      </c>
      <c r="F341" s="1">
        <v>452096261</v>
      </c>
      <c r="G341" s="1">
        <v>25223.78</v>
      </c>
      <c r="H341" s="3">
        <f>IF(ISERR(LN(Table2[[#This Row],[Close]]/E340)),"-",LN(Table2[[#This Row],[Close]]/E340))</f>
        <v>3.6250386274051208E-2</v>
      </c>
    </row>
    <row r="342" spans="1:8" x14ac:dyDescent="0.3">
      <c r="A342" s="2">
        <v>43606</v>
      </c>
      <c r="B342" s="1">
        <v>11863.65</v>
      </c>
      <c r="C342" s="1">
        <v>11883.55</v>
      </c>
      <c r="D342" s="1">
        <v>11682.8</v>
      </c>
      <c r="E342" s="1">
        <v>11709.1</v>
      </c>
      <c r="F342" s="1">
        <v>381038129</v>
      </c>
      <c r="G342" s="1">
        <v>20324.669999999998</v>
      </c>
      <c r="H342" s="3">
        <f>IF(ISERR(LN(Table2[[#This Row],[Close]]/E341)),"-",LN(Table2[[#This Row],[Close]]/E341))</f>
        <v>-1.012442078454291E-2</v>
      </c>
    </row>
    <row r="343" spans="1:8" x14ac:dyDescent="0.3">
      <c r="A343" s="2">
        <v>43607</v>
      </c>
      <c r="B343" s="1">
        <v>11727.95</v>
      </c>
      <c r="C343" s="1">
        <v>11784.8</v>
      </c>
      <c r="D343" s="1">
        <v>11682.4</v>
      </c>
      <c r="E343" s="1">
        <v>11737.9</v>
      </c>
      <c r="F343" s="1">
        <v>355870667</v>
      </c>
      <c r="G343" s="1">
        <v>19582.41</v>
      </c>
      <c r="H343" s="3">
        <f>IF(ISERR(LN(Table2[[#This Row],[Close]]/E342)),"-",LN(Table2[[#This Row],[Close]]/E342))</f>
        <v>2.4566054918568484E-3</v>
      </c>
    </row>
    <row r="344" spans="1:8" x14ac:dyDescent="0.3">
      <c r="A344" s="2">
        <v>43608</v>
      </c>
      <c r="B344" s="1">
        <v>11901.3</v>
      </c>
      <c r="C344" s="1">
        <v>12041.15</v>
      </c>
      <c r="D344" s="1">
        <v>11614.5</v>
      </c>
      <c r="E344" s="1">
        <v>11657.05</v>
      </c>
      <c r="F344" s="1">
        <v>569030654</v>
      </c>
      <c r="G344" s="1">
        <v>31180.080000000002</v>
      </c>
      <c r="H344" s="3">
        <f>IF(ISERR(LN(Table2[[#This Row],[Close]]/E343)),"-",LN(Table2[[#This Row],[Close]]/E343))</f>
        <v>-6.9117755642064951E-3</v>
      </c>
    </row>
    <row r="345" spans="1:8" x14ac:dyDescent="0.3">
      <c r="A345" s="2">
        <v>43609</v>
      </c>
      <c r="B345" s="1">
        <v>11748</v>
      </c>
      <c r="C345" s="1">
        <v>11859</v>
      </c>
      <c r="D345" s="1">
        <v>11658.1</v>
      </c>
      <c r="E345" s="1">
        <v>11844.1</v>
      </c>
      <c r="F345" s="1">
        <v>374637415</v>
      </c>
      <c r="G345" s="1">
        <v>20028.490000000002</v>
      </c>
      <c r="H345" s="3">
        <f>IF(ISERR(LN(Table2[[#This Row],[Close]]/E344)),"-",LN(Table2[[#This Row],[Close]]/E344))</f>
        <v>1.5918706100504415E-2</v>
      </c>
    </row>
    <row r="346" spans="1:8" x14ac:dyDescent="0.3">
      <c r="A346" s="2">
        <v>43612</v>
      </c>
      <c r="B346" s="1">
        <v>11855.5</v>
      </c>
      <c r="C346" s="1">
        <v>11957.15</v>
      </c>
      <c r="D346" s="1">
        <v>11812.4</v>
      </c>
      <c r="E346" s="1">
        <v>11924.75</v>
      </c>
      <c r="F346" s="1">
        <v>348356214</v>
      </c>
      <c r="G346" s="1">
        <v>17735.36</v>
      </c>
      <c r="H346" s="3">
        <f>IF(ISERR(LN(Table2[[#This Row],[Close]]/E345)),"-",LN(Table2[[#This Row],[Close]]/E345))</f>
        <v>6.7862188968109954E-3</v>
      </c>
    </row>
    <row r="347" spans="1:8" x14ac:dyDescent="0.3">
      <c r="A347" s="2">
        <v>43613</v>
      </c>
      <c r="B347" s="1">
        <v>11958.35</v>
      </c>
      <c r="C347" s="1">
        <v>11958.55</v>
      </c>
      <c r="D347" s="1">
        <v>11864.9</v>
      </c>
      <c r="E347" s="1">
        <v>11928.75</v>
      </c>
      <c r="F347" s="1">
        <v>598308334</v>
      </c>
      <c r="G347" s="1">
        <v>28833.54</v>
      </c>
      <c r="H347" s="3">
        <f>IF(ISERR(LN(Table2[[#This Row],[Close]]/E346)),"-",LN(Table2[[#This Row],[Close]]/E346))</f>
        <v>3.3538055526396364E-4</v>
      </c>
    </row>
    <row r="348" spans="1:8" x14ac:dyDescent="0.3">
      <c r="A348" s="2">
        <v>43614</v>
      </c>
      <c r="B348" s="1">
        <v>11905.8</v>
      </c>
      <c r="C348" s="1">
        <v>11931.9</v>
      </c>
      <c r="D348" s="1">
        <v>11836.8</v>
      </c>
      <c r="E348" s="1">
        <v>11861.1</v>
      </c>
      <c r="F348" s="1">
        <v>318068673</v>
      </c>
      <c r="G348" s="1">
        <v>15985.92</v>
      </c>
      <c r="H348" s="3">
        <f>IF(ISERR(LN(Table2[[#This Row],[Close]]/E347)),"-",LN(Table2[[#This Row],[Close]]/E347))</f>
        <v>-5.6873147454005899E-3</v>
      </c>
    </row>
    <row r="349" spans="1:8" x14ac:dyDescent="0.3">
      <c r="A349" s="2">
        <v>43615</v>
      </c>
      <c r="B349" s="1">
        <v>11865.3</v>
      </c>
      <c r="C349" s="1">
        <v>11968.55</v>
      </c>
      <c r="D349" s="1">
        <v>11859.4</v>
      </c>
      <c r="E349" s="1">
        <v>11945.9</v>
      </c>
      <c r="F349" s="1">
        <v>421199867</v>
      </c>
      <c r="G349" s="1">
        <v>20261.849999999999</v>
      </c>
      <c r="H349" s="3">
        <f>IF(ISERR(LN(Table2[[#This Row],[Close]]/E348)),"-",LN(Table2[[#This Row],[Close]]/E348))</f>
        <v>7.123985268305006E-3</v>
      </c>
    </row>
    <row r="350" spans="1:8" x14ac:dyDescent="0.3">
      <c r="A350" s="2">
        <v>43616</v>
      </c>
      <c r="B350" s="1">
        <v>11999.8</v>
      </c>
      <c r="C350" s="1">
        <v>12039.25</v>
      </c>
      <c r="D350" s="1">
        <v>11829.45</v>
      </c>
      <c r="E350" s="1">
        <v>11922.8</v>
      </c>
      <c r="F350" s="1">
        <v>438879129</v>
      </c>
      <c r="G350" s="1">
        <v>22789</v>
      </c>
      <c r="H350" s="3">
        <f>IF(ISERR(LN(Table2[[#This Row],[Close]]/E349)),"-",LN(Table2[[#This Row],[Close]]/E349))</f>
        <v>-1.9355898906960182E-3</v>
      </c>
    </row>
    <row r="351" spans="1:8" x14ac:dyDescent="0.3">
      <c r="A351" s="2">
        <v>43619</v>
      </c>
      <c r="B351" s="1">
        <v>11953.75</v>
      </c>
      <c r="C351" s="1">
        <v>12103.05</v>
      </c>
      <c r="D351" s="1">
        <v>11920.1</v>
      </c>
      <c r="E351" s="1">
        <v>12088.55</v>
      </c>
      <c r="F351" s="1">
        <v>315296955</v>
      </c>
      <c r="G351" s="1">
        <v>17451.36</v>
      </c>
      <c r="H351" s="3">
        <f>IF(ISERR(LN(Table2[[#This Row],[Close]]/E350)),"-",LN(Table2[[#This Row],[Close]]/E350))</f>
        <v>1.3806190222918157E-2</v>
      </c>
    </row>
    <row r="352" spans="1:8" x14ac:dyDescent="0.3">
      <c r="A352" s="2">
        <v>43620</v>
      </c>
      <c r="B352" s="1">
        <v>12052.65</v>
      </c>
      <c r="C352" s="1">
        <v>12095.2</v>
      </c>
      <c r="D352" s="1">
        <v>12005.85</v>
      </c>
      <c r="E352" s="1">
        <v>12021.65</v>
      </c>
      <c r="F352" s="1">
        <v>289221904</v>
      </c>
      <c r="G352" s="1">
        <v>15308.28</v>
      </c>
      <c r="H352" s="3">
        <f>IF(ISERR(LN(Table2[[#This Row],[Close]]/E351)),"-",LN(Table2[[#This Row],[Close]]/E351))</f>
        <v>-5.5495327035804771E-3</v>
      </c>
    </row>
    <row r="353" spans="1:8" x14ac:dyDescent="0.3">
      <c r="A353" s="2">
        <v>43622</v>
      </c>
      <c r="B353" s="1">
        <v>12039.8</v>
      </c>
      <c r="C353" s="1">
        <v>12039.8</v>
      </c>
      <c r="D353" s="1">
        <v>11830.25</v>
      </c>
      <c r="E353" s="1">
        <v>11843.75</v>
      </c>
      <c r="F353" s="1">
        <v>415206942</v>
      </c>
      <c r="G353" s="1">
        <v>21144.77</v>
      </c>
      <c r="H353" s="3">
        <f>IF(ISERR(LN(Table2[[#This Row],[Close]]/E352)),"-",LN(Table2[[#This Row],[Close]]/E352))</f>
        <v>-1.4908888618172916E-2</v>
      </c>
    </row>
    <row r="354" spans="1:8" x14ac:dyDescent="0.3">
      <c r="A354" s="2">
        <v>43623</v>
      </c>
      <c r="B354" s="1">
        <v>11865.2</v>
      </c>
      <c r="C354" s="1">
        <v>11897.5</v>
      </c>
      <c r="D354" s="1">
        <v>11769.5</v>
      </c>
      <c r="E354" s="1">
        <v>11870.65</v>
      </c>
      <c r="F354" s="1">
        <v>302455910</v>
      </c>
      <c r="G354" s="1">
        <v>14939.4</v>
      </c>
      <c r="H354" s="3">
        <f>IF(ISERR(LN(Table2[[#This Row],[Close]]/E353)),"-",LN(Table2[[#This Row],[Close]]/E353))</f>
        <v>2.2686647385131591E-3</v>
      </c>
    </row>
    <row r="355" spans="1:8" x14ac:dyDescent="0.3">
      <c r="A355" s="2">
        <v>43626</v>
      </c>
      <c r="B355" s="1">
        <v>11934.9</v>
      </c>
      <c r="C355" s="1">
        <v>11975.05</v>
      </c>
      <c r="D355" s="1">
        <v>11871.75</v>
      </c>
      <c r="E355" s="1">
        <v>11922.7</v>
      </c>
      <c r="F355" s="1">
        <v>303329445</v>
      </c>
      <c r="G355" s="1">
        <v>13125.41</v>
      </c>
      <c r="H355" s="3">
        <f>IF(ISERR(LN(Table2[[#This Row],[Close]]/E354)),"-",LN(Table2[[#This Row],[Close]]/E354))</f>
        <v>4.3751790335728605E-3</v>
      </c>
    </row>
    <row r="356" spans="1:8" x14ac:dyDescent="0.3">
      <c r="A356" s="2">
        <v>43627</v>
      </c>
      <c r="B356" s="1">
        <v>11959.85</v>
      </c>
      <c r="C356" s="1">
        <v>12000.35</v>
      </c>
      <c r="D356" s="1">
        <v>11904.35</v>
      </c>
      <c r="E356" s="1">
        <v>11965.6</v>
      </c>
      <c r="F356" s="1">
        <v>332181958</v>
      </c>
      <c r="G356" s="1">
        <v>15392.28</v>
      </c>
      <c r="H356" s="3">
        <f>IF(ISERR(LN(Table2[[#This Row],[Close]]/E355)),"-",LN(Table2[[#This Row],[Close]]/E355))</f>
        <v>3.5917203081940467E-3</v>
      </c>
    </row>
    <row r="357" spans="1:8" x14ac:dyDescent="0.3">
      <c r="A357" s="2">
        <v>43628</v>
      </c>
      <c r="B357" s="1">
        <v>11962.45</v>
      </c>
      <c r="C357" s="1">
        <v>11962.45</v>
      </c>
      <c r="D357" s="1">
        <v>11866.35</v>
      </c>
      <c r="E357" s="1">
        <v>11906.2</v>
      </c>
      <c r="F357" s="1">
        <v>283718253</v>
      </c>
      <c r="G357" s="1">
        <v>14120.17</v>
      </c>
      <c r="H357" s="3">
        <f>IF(ISERR(LN(Table2[[#This Row],[Close]]/E356)),"-",LN(Table2[[#This Row],[Close]]/E356))</f>
        <v>-4.9765935198887315E-3</v>
      </c>
    </row>
    <row r="358" spans="1:8" x14ac:dyDescent="0.3">
      <c r="A358" s="2">
        <v>43629</v>
      </c>
      <c r="B358" s="1">
        <v>11873.9</v>
      </c>
      <c r="C358" s="1">
        <v>11931.35</v>
      </c>
      <c r="D358" s="1">
        <v>11817.05</v>
      </c>
      <c r="E358" s="1">
        <v>11914.05</v>
      </c>
      <c r="F358" s="1">
        <v>447901993</v>
      </c>
      <c r="G358" s="1">
        <v>18680.91</v>
      </c>
      <c r="H358" s="3">
        <f>IF(ISERR(LN(Table2[[#This Row],[Close]]/E357)),"-",LN(Table2[[#This Row],[Close]]/E357))</f>
        <v>6.5910309792557972E-4</v>
      </c>
    </row>
    <row r="359" spans="1:8" x14ac:dyDescent="0.3">
      <c r="A359" s="2">
        <v>43630</v>
      </c>
      <c r="B359" s="1">
        <v>11910.1</v>
      </c>
      <c r="C359" s="1">
        <v>11911.85</v>
      </c>
      <c r="D359" s="1">
        <v>11797.7</v>
      </c>
      <c r="E359" s="1">
        <v>11823.3</v>
      </c>
      <c r="F359" s="1">
        <v>390294634</v>
      </c>
      <c r="G359" s="1">
        <v>16226.57</v>
      </c>
      <c r="H359" s="3">
        <f>IF(ISERR(LN(Table2[[#This Row],[Close]]/E358)),"-",LN(Table2[[#This Row],[Close]]/E358))</f>
        <v>-7.6462151114719259E-3</v>
      </c>
    </row>
    <row r="360" spans="1:8" x14ac:dyDescent="0.3">
      <c r="A360" s="2">
        <v>43633</v>
      </c>
      <c r="B360" s="1">
        <v>11844</v>
      </c>
      <c r="C360" s="1">
        <v>11844.05</v>
      </c>
      <c r="D360" s="1">
        <v>11657.75</v>
      </c>
      <c r="E360" s="1">
        <v>11672.15</v>
      </c>
      <c r="F360" s="1">
        <v>295528399</v>
      </c>
      <c r="G360" s="1">
        <v>13851.67</v>
      </c>
      <c r="H360" s="3">
        <f>IF(ISERR(LN(Table2[[#This Row],[Close]]/E359)),"-",LN(Table2[[#This Row],[Close]]/E359))</f>
        <v>-1.2866498423645151E-2</v>
      </c>
    </row>
    <row r="361" spans="1:8" x14ac:dyDescent="0.3">
      <c r="A361" s="2">
        <v>43634</v>
      </c>
      <c r="B361" s="1">
        <v>11677.05</v>
      </c>
      <c r="C361" s="1">
        <v>11727.2</v>
      </c>
      <c r="D361" s="1">
        <v>11641.15</v>
      </c>
      <c r="E361" s="1">
        <v>11691.5</v>
      </c>
      <c r="F361" s="1">
        <v>365525622</v>
      </c>
      <c r="G361" s="1">
        <v>16120.69</v>
      </c>
      <c r="H361" s="3">
        <f>IF(ISERR(LN(Table2[[#This Row],[Close]]/E360)),"-",LN(Table2[[#This Row],[Close]]/E360))</f>
        <v>1.6564196454115262E-3</v>
      </c>
    </row>
    <row r="362" spans="1:8" x14ac:dyDescent="0.3">
      <c r="A362" s="2">
        <v>43635</v>
      </c>
      <c r="B362" s="1">
        <v>11744.45</v>
      </c>
      <c r="C362" s="1">
        <v>11802.5</v>
      </c>
      <c r="D362" s="1">
        <v>11625.1</v>
      </c>
      <c r="E362" s="1">
        <v>11691.45</v>
      </c>
      <c r="F362" s="1">
        <v>446933027</v>
      </c>
      <c r="G362" s="1">
        <v>18722.71</v>
      </c>
      <c r="H362" s="3">
        <f>IF(ISERR(LN(Table2[[#This Row],[Close]]/E361)),"-",LN(Table2[[#This Row],[Close]]/E361))</f>
        <v>-4.2766203578887255E-6</v>
      </c>
    </row>
    <row r="363" spans="1:8" x14ac:dyDescent="0.3">
      <c r="A363" s="2">
        <v>43636</v>
      </c>
      <c r="B363" s="1">
        <v>11653.65</v>
      </c>
      <c r="C363" s="1">
        <v>11843.5</v>
      </c>
      <c r="D363" s="1">
        <v>11635.05</v>
      </c>
      <c r="E363" s="1">
        <v>11831.75</v>
      </c>
      <c r="F363" s="1">
        <v>442016954</v>
      </c>
      <c r="G363" s="1">
        <v>18839.11</v>
      </c>
      <c r="H363" s="3">
        <f>IF(ISERR(LN(Table2[[#This Row],[Close]]/E362)),"-",LN(Table2[[#This Row],[Close]]/E362))</f>
        <v>1.1928790613010498E-2</v>
      </c>
    </row>
    <row r="364" spans="1:8" x14ac:dyDescent="0.3">
      <c r="A364" s="2">
        <v>43637</v>
      </c>
      <c r="B364" s="1">
        <v>11827.6</v>
      </c>
      <c r="C364" s="1">
        <v>11827.95</v>
      </c>
      <c r="D364" s="1">
        <v>11705.1</v>
      </c>
      <c r="E364" s="1">
        <v>11724.1</v>
      </c>
      <c r="F364" s="1">
        <v>468430388</v>
      </c>
      <c r="G364" s="1">
        <v>23346.13</v>
      </c>
      <c r="H364" s="3">
        <f>IF(ISERR(LN(Table2[[#This Row],[Close]]/E363)),"-",LN(Table2[[#This Row],[Close]]/E363))</f>
        <v>-9.1400437195816482E-3</v>
      </c>
    </row>
    <row r="365" spans="1:8" x14ac:dyDescent="0.3">
      <c r="A365" s="2">
        <v>43640</v>
      </c>
      <c r="B365" s="1">
        <v>11725.8</v>
      </c>
      <c r="C365" s="1">
        <v>11754</v>
      </c>
      <c r="D365" s="1">
        <v>11670.2</v>
      </c>
      <c r="E365" s="1">
        <v>11699.65</v>
      </c>
      <c r="F365" s="1">
        <v>277620788</v>
      </c>
      <c r="G365" s="1">
        <v>12631.38</v>
      </c>
      <c r="H365" s="3">
        <f>IF(ISERR(LN(Table2[[#This Row],[Close]]/E364)),"-",LN(Table2[[#This Row],[Close]]/E364))</f>
        <v>-2.0876254980344709E-3</v>
      </c>
    </row>
    <row r="366" spans="1:8" x14ac:dyDescent="0.3">
      <c r="A366" s="2">
        <v>43641</v>
      </c>
      <c r="B366" s="1">
        <v>11681</v>
      </c>
      <c r="C366" s="1">
        <v>11814.4</v>
      </c>
      <c r="D366" s="1">
        <v>11651</v>
      </c>
      <c r="E366" s="1">
        <v>11796.45</v>
      </c>
      <c r="F366" s="1">
        <v>300476353</v>
      </c>
      <c r="G366" s="1">
        <v>13822.83</v>
      </c>
      <c r="H366" s="3">
        <f>IF(ISERR(LN(Table2[[#This Row],[Close]]/E365)),"-",LN(Table2[[#This Row],[Close]]/E365))</f>
        <v>8.2397119239697916E-3</v>
      </c>
    </row>
    <row r="367" spans="1:8" x14ac:dyDescent="0.3">
      <c r="A367" s="2">
        <v>43642</v>
      </c>
      <c r="B367" s="1">
        <v>11768.15</v>
      </c>
      <c r="C367" s="1">
        <v>11871.85</v>
      </c>
      <c r="D367" s="1">
        <v>11757.55</v>
      </c>
      <c r="E367" s="1">
        <v>11847.55</v>
      </c>
      <c r="F367" s="1">
        <v>327885018</v>
      </c>
      <c r="G367" s="1">
        <v>14650.89</v>
      </c>
      <c r="H367" s="3">
        <f>IF(ISERR(LN(Table2[[#This Row],[Close]]/E366)),"-",LN(Table2[[#This Row],[Close]]/E366))</f>
        <v>4.3224564000250336E-3</v>
      </c>
    </row>
    <row r="368" spans="1:8" x14ac:dyDescent="0.3">
      <c r="A368" s="2">
        <v>43643</v>
      </c>
      <c r="B368" s="1">
        <v>11860.85</v>
      </c>
      <c r="C368" s="1">
        <v>11911.15</v>
      </c>
      <c r="D368" s="1">
        <v>11821.05</v>
      </c>
      <c r="E368" s="1">
        <v>11841.55</v>
      </c>
      <c r="F368" s="1">
        <v>480169350</v>
      </c>
      <c r="G368" s="1">
        <v>23300.3</v>
      </c>
      <c r="H368" s="3">
        <f>IF(ISERR(LN(Table2[[#This Row],[Close]]/E367)),"-",LN(Table2[[#This Row],[Close]]/E367))</f>
        <v>-5.0656210056963325E-4</v>
      </c>
    </row>
    <row r="369" spans="1:8" x14ac:dyDescent="0.3">
      <c r="A369" s="2">
        <v>43644</v>
      </c>
      <c r="B369" s="1">
        <v>11861.15</v>
      </c>
      <c r="C369" s="1">
        <v>11871.7</v>
      </c>
      <c r="D369" s="1">
        <v>11775.5</v>
      </c>
      <c r="E369" s="1">
        <v>11788.85</v>
      </c>
      <c r="F369" s="1">
        <v>303888701</v>
      </c>
      <c r="G369" s="1">
        <v>15191.9</v>
      </c>
      <c r="H369" s="3">
        <f>IF(ISERR(LN(Table2[[#This Row],[Close]]/E368)),"-",LN(Table2[[#This Row],[Close]]/E368))</f>
        <v>-4.4603635462361017E-3</v>
      </c>
    </row>
    <row r="370" spans="1:8" x14ac:dyDescent="0.3">
      <c r="A370" s="2">
        <v>43647</v>
      </c>
      <c r="B370" s="1">
        <v>11839.9</v>
      </c>
      <c r="C370" s="1">
        <v>11884.65</v>
      </c>
      <c r="D370" s="1">
        <v>11830.8</v>
      </c>
      <c r="E370" s="1">
        <v>11865.6</v>
      </c>
      <c r="F370" s="1">
        <v>278415889</v>
      </c>
      <c r="G370" s="1">
        <v>12874.96</v>
      </c>
      <c r="H370" s="3">
        <f>IF(ISERR(LN(Table2[[#This Row],[Close]]/E369)),"-",LN(Table2[[#This Row],[Close]]/E369))</f>
        <v>6.4892880057533667E-3</v>
      </c>
    </row>
    <row r="371" spans="1:8" x14ac:dyDescent="0.3">
      <c r="A371" s="2">
        <v>43648</v>
      </c>
      <c r="B371" s="1">
        <v>11890.3</v>
      </c>
      <c r="C371" s="1">
        <v>11917.45</v>
      </c>
      <c r="D371" s="1">
        <v>11814.7</v>
      </c>
      <c r="E371" s="1">
        <v>11910.3</v>
      </c>
      <c r="F371" s="1">
        <v>363197036</v>
      </c>
      <c r="G371" s="1">
        <v>13615.94</v>
      </c>
      <c r="H371" s="3">
        <f>IF(ISERR(LN(Table2[[#This Row],[Close]]/E370)),"-",LN(Table2[[#This Row],[Close]]/E370))</f>
        <v>3.7601144575602529E-3</v>
      </c>
    </row>
    <row r="372" spans="1:8" x14ac:dyDescent="0.3">
      <c r="A372" s="2">
        <v>43649</v>
      </c>
      <c r="B372" s="1">
        <v>11932.15</v>
      </c>
      <c r="C372" s="1">
        <v>11945.2</v>
      </c>
      <c r="D372" s="1">
        <v>11887.05</v>
      </c>
      <c r="E372" s="1">
        <v>11916.75</v>
      </c>
      <c r="F372" s="1">
        <v>340527508</v>
      </c>
      <c r="G372" s="1">
        <v>14290.33</v>
      </c>
      <c r="H372" s="3">
        <f>IF(ISERR(LN(Table2[[#This Row],[Close]]/E371)),"-",LN(Table2[[#This Row],[Close]]/E371))</f>
        <v>5.4140148759931482E-4</v>
      </c>
    </row>
    <row r="373" spans="1:8" x14ac:dyDescent="0.3">
      <c r="A373" s="2">
        <v>43650</v>
      </c>
      <c r="B373" s="1">
        <v>11928.8</v>
      </c>
      <c r="C373" s="1">
        <v>11969.25</v>
      </c>
      <c r="D373" s="1">
        <v>11923.65</v>
      </c>
      <c r="E373" s="1">
        <v>11946.75</v>
      </c>
      <c r="F373" s="1">
        <v>333595172</v>
      </c>
      <c r="G373" s="1">
        <v>14758.87</v>
      </c>
      <c r="H373" s="3">
        <f>IF(ISERR(LN(Table2[[#This Row],[Close]]/E372)),"-",LN(Table2[[#This Row],[Close]]/E372))</f>
        <v>2.5143014062712723E-3</v>
      </c>
    </row>
    <row r="374" spans="1:8" x14ac:dyDescent="0.3">
      <c r="A374" s="2">
        <v>43651</v>
      </c>
      <c r="B374" s="1">
        <v>11964.75</v>
      </c>
      <c r="C374" s="1">
        <v>11981.75</v>
      </c>
      <c r="D374" s="1">
        <v>11797.9</v>
      </c>
      <c r="E374" s="1">
        <v>11811.15</v>
      </c>
      <c r="F374" s="1">
        <v>530720039</v>
      </c>
      <c r="G374" s="1">
        <v>18871.990000000002</v>
      </c>
      <c r="H374" s="3">
        <f>IF(ISERR(LN(Table2[[#This Row],[Close]]/E373)),"-",LN(Table2[[#This Row],[Close]]/E373))</f>
        <v>-1.1415274286254761E-2</v>
      </c>
    </row>
    <row r="375" spans="1:8" x14ac:dyDescent="0.3">
      <c r="A375" s="2">
        <v>43654</v>
      </c>
      <c r="B375" s="1">
        <v>11770.4</v>
      </c>
      <c r="C375" s="1">
        <v>11771.9</v>
      </c>
      <c r="D375" s="1">
        <v>11523.3</v>
      </c>
      <c r="E375" s="1">
        <v>11558.6</v>
      </c>
      <c r="F375" s="1">
        <v>464029444</v>
      </c>
      <c r="G375" s="1">
        <v>19146.25</v>
      </c>
      <c r="H375" s="3">
        <f>IF(ISERR(LN(Table2[[#This Row],[Close]]/E374)),"-",LN(Table2[[#This Row],[Close]]/E374))</f>
        <v>-2.1614251930747241E-2</v>
      </c>
    </row>
    <row r="376" spans="1:8" x14ac:dyDescent="0.3">
      <c r="A376" s="2">
        <v>43655</v>
      </c>
      <c r="B376" s="1">
        <v>11531.6</v>
      </c>
      <c r="C376" s="1">
        <v>11582.55</v>
      </c>
      <c r="D376" s="1">
        <v>11461</v>
      </c>
      <c r="E376" s="1">
        <v>11555.9</v>
      </c>
      <c r="F376" s="1">
        <v>442520253</v>
      </c>
      <c r="G376" s="1">
        <v>21577.95</v>
      </c>
      <c r="H376" s="3">
        <f>IF(ISERR(LN(Table2[[#This Row],[Close]]/E375)),"-",LN(Table2[[#This Row],[Close]]/E375))</f>
        <v>-2.3361959049780261E-4</v>
      </c>
    </row>
    <row r="377" spans="1:8" x14ac:dyDescent="0.3">
      <c r="A377" s="2">
        <v>43656</v>
      </c>
      <c r="B377" s="1">
        <v>11536.15</v>
      </c>
      <c r="C377" s="1">
        <v>11593.7</v>
      </c>
      <c r="D377" s="1">
        <v>11475.65</v>
      </c>
      <c r="E377" s="1">
        <v>11498.9</v>
      </c>
      <c r="F377" s="1">
        <v>337571014</v>
      </c>
      <c r="G377" s="1">
        <v>16098.53</v>
      </c>
      <c r="H377" s="3">
        <f>IF(ISERR(LN(Table2[[#This Row],[Close]]/E376)),"-",LN(Table2[[#This Row],[Close]]/E376))</f>
        <v>-4.9447504328900991E-3</v>
      </c>
    </row>
    <row r="378" spans="1:8" x14ac:dyDescent="0.3">
      <c r="A378" s="2">
        <v>43657</v>
      </c>
      <c r="B378" s="1">
        <v>11561.45</v>
      </c>
      <c r="C378" s="1">
        <v>11599</v>
      </c>
      <c r="D378" s="1">
        <v>11519.5</v>
      </c>
      <c r="E378" s="1">
        <v>11582.9</v>
      </c>
      <c r="F378" s="1">
        <v>317257578</v>
      </c>
      <c r="G378" s="1">
        <v>14586.2</v>
      </c>
      <c r="H378" s="3">
        <f>IF(ISERR(LN(Table2[[#This Row],[Close]]/E377)),"-",LN(Table2[[#This Row],[Close]]/E377))</f>
        <v>7.2784939506443059E-3</v>
      </c>
    </row>
    <row r="379" spans="1:8" x14ac:dyDescent="0.3">
      <c r="A379" s="2">
        <v>43658</v>
      </c>
      <c r="B379" s="1">
        <v>11601.15</v>
      </c>
      <c r="C379" s="1">
        <v>11639.55</v>
      </c>
      <c r="D379" s="1">
        <v>11538.6</v>
      </c>
      <c r="E379" s="1">
        <v>11552.5</v>
      </c>
      <c r="F379" s="1">
        <v>359421182</v>
      </c>
      <c r="G379" s="1">
        <v>16947.57</v>
      </c>
      <c r="H379" s="3">
        <f>IF(ISERR(LN(Table2[[#This Row],[Close]]/E378)),"-",LN(Table2[[#This Row],[Close]]/E378))</f>
        <v>-2.6280088086903571E-3</v>
      </c>
    </row>
    <row r="380" spans="1:8" x14ac:dyDescent="0.3">
      <c r="A380" s="2">
        <v>43661</v>
      </c>
      <c r="B380" s="1">
        <v>11614.75</v>
      </c>
      <c r="C380" s="1">
        <v>11618.4</v>
      </c>
      <c r="D380" s="1">
        <v>11532.3</v>
      </c>
      <c r="E380" s="1">
        <v>11588.35</v>
      </c>
      <c r="F380" s="1">
        <v>368788782</v>
      </c>
      <c r="G380" s="1">
        <v>15835.99</v>
      </c>
      <c r="H380" s="3">
        <f>IF(ISERR(LN(Table2[[#This Row],[Close]]/E379)),"-",LN(Table2[[#This Row],[Close]]/E379))</f>
        <v>3.0984193476558532E-3</v>
      </c>
    </row>
    <row r="381" spans="1:8" x14ac:dyDescent="0.3">
      <c r="A381" s="2">
        <v>43662</v>
      </c>
      <c r="B381" s="1">
        <v>11596.65</v>
      </c>
      <c r="C381" s="1">
        <v>11670.05</v>
      </c>
      <c r="D381" s="1">
        <v>11573.95</v>
      </c>
      <c r="E381" s="1">
        <v>11662.6</v>
      </c>
      <c r="F381" s="1">
        <v>480156167</v>
      </c>
      <c r="G381" s="1">
        <v>15967.91</v>
      </c>
      <c r="H381" s="3">
        <f>IF(ISERR(LN(Table2[[#This Row],[Close]]/E380)),"-",LN(Table2[[#This Row],[Close]]/E380))</f>
        <v>6.386857517651002E-3</v>
      </c>
    </row>
    <row r="382" spans="1:8" x14ac:dyDescent="0.3">
      <c r="A382" s="2">
        <v>43663</v>
      </c>
      <c r="B382" s="1">
        <v>11670.75</v>
      </c>
      <c r="C382" s="1">
        <v>11706.65</v>
      </c>
      <c r="D382" s="1">
        <v>11651.15</v>
      </c>
      <c r="E382" s="1">
        <v>11687.5</v>
      </c>
      <c r="F382" s="1">
        <v>464827734</v>
      </c>
      <c r="G382" s="1">
        <v>15250.5</v>
      </c>
      <c r="H382" s="3">
        <f>IF(ISERR(LN(Table2[[#This Row],[Close]]/E381)),"-",LN(Table2[[#This Row],[Close]]/E381))</f>
        <v>2.1327539872141722E-3</v>
      </c>
    </row>
    <row r="383" spans="1:8" x14ac:dyDescent="0.3">
      <c r="A383" s="2">
        <v>43664</v>
      </c>
      <c r="B383" s="1">
        <v>11675.6</v>
      </c>
      <c r="C383" s="1">
        <v>11677.15</v>
      </c>
      <c r="D383" s="1">
        <v>11582.4</v>
      </c>
      <c r="E383" s="1">
        <v>11596.9</v>
      </c>
      <c r="F383" s="1">
        <v>498258158</v>
      </c>
      <c r="G383" s="1">
        <v>16684.03</v>
      </c>
      <c r="H383" s="3">
        <f>IF(ISERR(LN(Table2[[#This Row],[Close]]/E382)),"-",LN(Table2[[#This Row],[Close]]/E382))</f>
        <v>-7.7820735971374259E-3</v>
      </c>
    </row>
    <row r="384" spans="1:8" x14ac:dyDescent="0.3">
      <c r="A384" s="2">
        <v>43665</v>
      </c>
      <c r="B384" s="1">
        <v>11627.95</v>
      </c>
      <c r="C384" s="1">
        <v>11640.35</v>
      </c>
      <c r="D384" s="1">
        <v>11399.3</v>
      </c>
      <c r="E384" s="1">
        <v>11419.25</v>
      </c>
      <c r="F384" s="1">
        <v>446049198</v>
      </c>
      <c r="G384" s="1">
        <v>17326.400000000001</v>
      </c>
      <c r="H384" s="3">
        <f>IF(ISERR(LN(Table2[[#This Row],[Close]]/E383)),"-",LN(Table2[[#This Row],[Close]]/E383))</f>
        <v>-1.5437293202143871E-2</v>
      </c>
    </row>
    <row r="385" spans="1:8" x14ac:dyDescent="0.3">
      <c r="A385" s="2">
        <v>43668</v>
      </c>
      <c r="B385" s="1">
        <v>11392.85</v>
      </c>
      <c r="C385" s="1">
        <v>11398.15</v>
      </c>
      <c r="D385" s="1">
        <v>11301.25</v>
      </c>
      <c r="E385" s="1">
        <v>11346.2</v>
      </c>
      <c r="F385" s="1">
        <v>516044335</v>
      </c>
      <c r="G385" s="1">
        <v>19304.23</v>
      </c>
      <c r="H385" s="3">
        <f>IF(ISERR(LN(Table2[[#This Row],[Close]]/E384)),"-",LN(Table2[[#This Row],[Close]]/E384))</f>
        <v>-6.4176417088494435E-3</v>
      </c>
    </row>
    <row r="386" spans="1:8" x14ac:dyDescent="0.3">
      <c r="A386" s="2">
        <v>43669</v>
      </c>
      <c r="B386" s="1">
        <v>11372.25</v>
      </c>
      <c r="C386" s="1">
        <v>11398.15</v>
      </c>
      <c r="D386" s="1">
        <v>11302.8</v>
      </c>
      <c r="E386" s="1">
        <v>11331.05</v>
      </c>
      <c r="F386" s="1">
        <v>458931191</v>
      </c>
      <c r="G386" s="1">
        <v>19199.32</v>
      </c>
      <c r="H386" s="3">
        <f>IF(ISERR(LN(Table2[[#This Row],[Close]]/E385)),"-",LN(Table2[[#This Row],[Close]]/E385))</f>
        <v>-1.3361410447835524E-3</v>
      </c>
    </row>
    <row r="387" spans="1:8" x14ac:dyDescent="0.3">
      <c r="A387" s="2">
        <v>43670</v>
      </c>
      <c r="B387" s="1">
        <v>11322.45</v>
      </c>
      <c r="C387" s="1">
        <v>11359.75</v>
      </c>
      <c r="D387" s="1">
        <v>11229.8</v>
      </c>
      <c r="E387" s="1">
        <v>11271.3</v>
      </c>
      <c r="F387" s="1">
        <v>413202832</v>
      </c>
      <c r="G387" s="1">
        <v>18353.13</v>
      </c>
      <c r="H387" s="3">
        <f>IF(ISERR(LN(Table2[[#This Row],[Close]]/E386)),"-",LN(Table2[[#This Row],[Close]]/E386))</f>
        <v>-5.2870731745408694E-3</v>
      </c>
    </row>
    <row r="388" spans="1:8" x14ac:dyDescent="0.3">
      <c r="A388" s="2">
        <v>43671</v>
      </c>
      <c r="B388" s="1">
        <v>11290.4</v>
      </c>
      <c r="C388" s="1">
        <v>11361.4</v>
      </c>
      <c r="D388" s="1">
        <v>11239.35</v>
      </c>
      <c r="E388" s="1">
        <v>11252.15</v>
      </c>
      <c r="F388" s="1">
        <v>553676897</v>
      </c>
      <c r="G388" s="1">
        <v>24329.21</v>
      </c>
      <c r="H388" s="3">
        <f>IF(ISERR(LN(Table2[[#This Row],[Close]]/E387)),"-",LN(Table2[[#This Row],[Close]]/E387))</f>
        <v>-1.7004503852120314E-3</v>
      </c>
    </row>
    <row r="389" spans="1:8" x14ac:dyDescent="0.3">
      <c r="A389" s="2">
        <v>43672</v>
      </c>
      <c r="B389" s="1">
        <v>11247.45</v>
      </c>
      <c r="C389" s="1">
        <v>11307.6</v>
      </c>
      <c r="D389" s="1">
        <v>11210.05</v>
      </c>
      <c r="E389" s="1">
        <v>11284.3</v>
      </c>
      <c r="F389" s="1">
        <v>522670420</v>
      </c>
      <c r="G389" s="1">
        <v>20350.38</v>
      </c>
      <c r="H389" s="3">
        <f>IF(ISERR(LN(Table2[[#This Row],[Close]]/E388)),"-",LN(Table2[[#This Row],[Close]]/E388))</f>
        <v>2.8531576011107469E-3</v>
      </c>
    </row>
    <row r="390" spans="1:8" x14ac:dyDescent="0.3">
      <c r="A390" s="2">
        <v>43675</v>
      </c>
      <c r="B390" s="1">
        <v>11307.5</v>
      </c>
      <c r="C390" s="1">
        <v>11310.95</v>
      </c>
      <c r="D390" s="1">
        <v>11152.4</v>
      </c>
      <c r="E390" s="1">
        <v>11189.2</v>
      </c>
      <c r="F390" s="1">
        <v>482862376</v>
      </c>
      <c r="G390" s="1">
        <v>18705.919999999998</v>
      </c>
      <c r="H390" s="3">
        <f>IF(ISERR(LN(Table2[[#This Row],[Close]]/E389)),"-",LN(Table2[[#This Row],[Close]]/E389))</f>
        <v>-8.4633517390506723E-3</v>
      </c>
    </row>
    <row r="391" spans="1:8" x14ac:dyDescent="0.3">
      <c r="A391" s="2">
        <v>43676</v>
      </c>
      <c r="B391" s="1">
        <v>11213.7</v>
      </c>
      <c r="C391" s="1">
        <v>11267.45</v>
      </c>
      <c r="D391" s="1">
        <v>11072.65</v>
      </c>
      <c r="E391" s="1">
        <v>11085.4</v>
      </c>
      <c r="F391" s="1">
        <v>479059399</v>
      </c>
      <c r="G391" s="1">
        <v>20545.71</v>
      </c>
      <c r="H391" s="3">
        <f>IF(ISERR(LN(Table2[[#This Row],[Close]]/E390)),"-",LN(Table2[[#This Row],[Close]]/E390))</f>
        <v>-9.3201001476857486E-3</v>
      </c>
    </row>
    <row r="392" spans="1:8" x14ac:dyDescent="0.3">
      <c r="A392" s="2">
        <v>43677</v>
      </c>
      <c r="B392" s="1">
        <v>11034.05</v>
      </c>
      <c r="C392" s="1">
        <v>11145.3</v>
      </c>
      <c r="D392" s="1">
        <v>10999.4</v>
      </c>
      <c r="E392" s="1">
        <v>11118</v>
      </c>
      <c r="F392" s="1">
        <v>536694278</v>
      </c>
      <c r="G392" s="1">
        <v>23681.22</v>
      </c>
      <c r="H392" s="3">
        <f>IF(ISERR(LN(Table2[[#This Row],[Close]]/E391)),"-",LN(Table2[[#This Row],[Close]]/E391))</f>
        <v>2.9364893147653232E-3</v>
      </c>
    </row>
    <row r="393" spans="1:8" x14ac:dyDescent="0.3">
      <c r="A393" s="2">
        <v>43678</v>
      </c>
      <c r="B393" s="1">
        <v>11060.2</v>
      </c>
      <c r="C393" s="1">
        <v>11076.75</v>
      </c>
      <c r="D393" s="1">
        <v>10881</v>
      </c>
      <c r="E393" s="1">
        <v>10980</v>
      </c>
      <c r="F393" s="1">
        <v>499918953</v>
      </c>
      <c r="G393" s="1">
        <v>21048.32</v>
      </c>
      <c r="H393" s="3">
        <f>IF(ISERR(LN(Table2[[#This Row],[Close]]/E392)),"-",LN(Table2[[#This Row],[Close]]/E392))</f>
        <v>-1.2489980449893174E-2</v>
      </c>
    </row>
    <row r="394" spans="1:8" x14ac:dyDescent="0.3">
      <c r="A394" s="2">
        <v>43679</v>
      </c>
      <c r="B394" s="1">
        <v>10930.3</v>
      </c>
      <c r="C394" s="1">
        <v>11080.15</v>
      </c>
      <c r="D394" s="1">
        <v>10848.95</v>
      </c>
      <c r="E394" s="1">
        <v>10997.35</v>
      </c>
      <c r="F394" s="1">
        <v>547416246</v>
      </c>
      <c r="G394" s="1">
        <v>23972.04</v>
      </c>
      <c r="H394" s="3">
        <f>IF(ISERR(LN(Table2[[#This Row],[Close]]/E393)),"-",LN(Table2[[#This Row],[Close]]/E393))</f>
        <v>1.5788986028203976E-3</v>
      </c>
    </row>
    <row r="395" spans="1:8" x14ac:dyDescent="0.3">
      <c r="A395" s="2">
        <v>43682</v>
      </c>
      <c r="B395" s="1">
        <v>10895.8</v>
      </c>
      <c r="C395" s="1">
        <v>10895.8</v>
      </c>
      <c r="D395" s="1">
        <v>10782.6</v>
      </c>
      <c r="E395" s="1">
        <v>10862.6</v>
      </c>
      <c r="F395" s="1">
        <v>506556609</v>
      </c>
      <c r="G395" s="1">
        <v>20824.099999999999</v>
      </c>
      <c r="H395" s="3">
        <f>IF(ISERR(LN(Table2[[#This Row],[Close]]/E394)),"-",LN(Table2[[#This Row],[Close]]/E394))</f>
        <v>-1.2328638151179865E-2</v>
      </c>
    </row>
    <row r="396" spans="1:8" x14ac:dyDescent="0.3">
      <c r="A396" s="2">
        <v>43683</v>
      </c>
      <c r="B396" s="1">
        <v>10815.4</v>
      </c>
      <c r="C396" s="1">
        <v>11018.55</v>
      </c>
      <c r="D396" s="1">
        <v>10813.8</v>
      </c>
      <c r="E396" s="1">
        <v>10948.25</v>
      </c>
      <c r="F396" s="1">
        <v>517891491</v>
      </c>
      <c r="G396" s="1">
        <v>21676.400000000001</v>
      </c>
      <c r="H396" s="3">
        <f>IF(ISERR(LN(Table2[[#This Row],[Close]]/E395)),"-",LN(Table2[[#This Row],[Close]]/E395))</f>
        <v>7.8539296057326315E-3</v>
      </c>
    </row>
    <row r="397" spans="1:8" x14ac:dyDescent="0.3">
      <c r="A397" s="2">
        <v>43684</v>
      </c>
      <c r="B397" s="1">
        <v>10958.1</v>
      </c>
      <c r="C397" s="1">
        <v>10975.65</v>
      </c>
      <c r="D397" s="1">
        <v>10835.9</v>
      </c>
      <c r="E397" s="1">
        <v>10855.5</v>
      </c>
      <c r="F397" s="1">
        <v>548465787</v>
      </c>
      <c r="G397" s="1">
        <v>21228.28</v>
      </c>
      <c r="H397" s="3">
        <f>IF(ISERR(LN(Table2[[#This Row],[Close]]/E396)),"-",LN(Table2[[#This Row],[Close]]/E396))</f>
        <v>-8.5077621466028291E-3</v>
      </c>
    </row>
    <row r="398" spans="1:8" x14ac:dyDescent="0.3">
      <c r="A398" s="2">
        <v>43685</v>
      </c>
      <c r="B398" s="1">
        <v>10899.2</v>
      </c>
      <c r="C398" s="1">
        <v>11058.05</v>
      </c>
      <c r="D398" s="1">
        <v>10842.95</v>
      </c>
      <c r="E398" s="1">
        <v>11032.45</v>
      </c>
      <c r="F398" s="1">
        <v>482471622</v>
      </c>
      <c r="G398" s="1">
        <v>20667.599999999999</v>
      </c>
      <c r="H398" s="3">
        <f>IF(ISERR(LN(Table2[[#This Row],[Close]]/E397)),"-",LN(Table2[[#This Row],[Close]]/E397))</f>
        <v>1.6169066094785186E-2</v>
      </c>
    </row>
    <row r="399" spans="1:8" x14ac:dyDescent="0.3">
      <c r="A399" s="2">
        <v>43686</v>
      </c>
      <c r="B399" s="1">
        <v>11087.9</v>
      </c>
      <c r="C399" s="1">
        <v>11181.45</v>
      </c>
      <c r="D399" s="1">
        <v>11062.8</v>
      </c>
      <c r="E399" s="1">
        <v>11109.65</v>
      </c>
      <c r="F399" s="1">
        <v>538063563</v>
      </c>
      <c r="G399" s="1">
        <v>21092.05</v>
      </c>
      <c r="H399" s="3">
        <f>IF(ISERR(LN(Table2[[#This Row],[Close]]/E398)),"-",LN(Table2[[#This Row],[Close]]/E398))</f>
        <v>6.9731699180488674E-3</v>
      </c>
    </row>
    <row r="400" spans="1:8" x14ac:dyDescent="0.3">
      <c r="A400" s="2">
        <v>43690</v>
      </c>
      <c r="B400" s="1">
        <v>11139.4</v>
      </c>
      <c r="C400" s="1">
        <v>11145.9</v>
      </c>
      <c r="D400" s="1">
        <v>10901.6</v>
      </c>
      <c r="E400" s="1">
        <v>10925.85</v>
      </c>
      <c r="F400" s="1">
        <v>624634647</v>
      </c>
      <c r="G400" s="1">
        <v>24790.67</v>
      </c>
      <c r="H400" s="3">
        <f>IF(ISERR(LN(Table2[[#This Row],[Close]]/E399)),"-",LN(Table2[[#This Row],[Close]]/E399))</f>
        <v>-1.6682558846185944E-2</v>
      </c>
    </row>
    <row r="401" spans="1:8" x14ac:dyDescent="0.3">
      <c r="A401" s="2">
        <v>43691</v>
      </c>
      <c r="B401" s="1">
        <v>11003.25</v>
      </c>
      <c r="C401" s="1">
        <v>11078.15</v>
      </c>
      <c r="D401" s="1">
        <v>10935.6</v>
      </c>
      <c r="E401" s="1">
        <v>11029.4</v>
      </c>
      <c r="F401" s="1">
        <v>511541716</v>
      </c>
      <c r="G401" s="1">
        <v>19712.810000000001</v>
      </c>
      <c r="H401" s="3">
        <f>IF(ISERR(LN(Table2[[#This Row],[Close]]/E400)),"-",LN(Table2[[#This Row],[Close]]/E400))</f>
        <v>9.432893528210886E-3</v>
      </c>
    </row>
    <row r="402" spans="1:8" x14ac:dyDescent="0.3">
      <c r="A402" s="2">
        <v>43693</v>
      </c>
      <c r="B402" s="1">
        <v>11043.65</v>
      </c>
      <c r="C402" s="1">
        <v>11068.65</v>
      </c>
      <c r="D402" s="1">
        <v>10924.3</v>
      </c>
      <c r="E402" s="1">
        <v>11047.8</v>
      </c>
      <c r="F402" s="1">
        <v>470909918</v>
      </c>
      <c r="G402" s="1">
        <v>19281.91</v>
      </c>
      <c r="H402" s="3">
        <f>IF(ISERR(LN(Table2[[#This Row],[Close]]/E401)),"-",LN(Table2[[#This Row],[Close]]/E401))</f>
        <v>1.6668784320785558E-3</v>
      </c>
    </row>
    <row r="403" spans="1:8" x14ac:dyDescent="0.3">
      <c r="A403" s="2">
        <v>43696</v>
      </c>
      <c r="B403" s="1">
        <v>11094.8</v>
      </c>
      <c r="C403" s="1">
        <v>11146.9</v>
      </c>
      <c r="D403" s="1">
        <v>11037.85</v>
      </c>
      <c r="E403" s="1">
        <v>11053.9</v>
      </c>
      <c r="F403" s="1">
        <v>369493161</v>
      </c>
      <c r="G403" s="1">
        <v>14120.35</v>
      </c>
      <c r="H403" s="3">
        <f>IF(ISERR(LN(Table2[[#This Row],[Close]]/E402)),"-",LN(Table2[[#This Row],[Close]]/E402))</f>
        <v>5.5199375205423505E-4</v>
      </c>
    </row>
    <row r="404" spans="1:8" x14ac:dyDescent="0.3">
      <c r="A404" s="2">
        <v>43697</v>
      </c>
      <c r="B404" s="1">
        <v>11063.9</v>
      </c>
      <c r="C404" s="1">
        <v>11076.3</v>
      </c>
      <c r="D404" s="1">
        <v>10985.3</v>
      </c>
      <c r="E404" s="1">
        <v>11017</v>
      </c>
      <c r="F404" s="1">
        <v>444715679</v>
      </c>
      <c r="G404" s="1">
        <v>16915.96</v>
      </c>
      <c r="H404" s="3">
        <f>IF(ISERR(LN(Table2[[#This Row],[Close]]/E403)),"-",LN(Table2[[#This Row],[Close]]/E403))</f>
        <v>-3.3437725132185541E-3</v>
      </c>
    </row>
    <row r="405" spans="1:8" x14ac:dyDescent="0.3">
      <c r="A405" s="2">
        <v>43698</v>
      </c>
      <c r="B405" s="1">
        <v>11018.15</v>
      </c>
      <c r="C405" s="1">
        <v>11034.2</v>
      </c>
      <c r="D405" s="1">
        <v>10906.65</v>
      </c>
      <c r="E405" s="1">
        <v>10918.7</v>
      </c>
      <c r="F405" s="1">
        <v>557867906</v>
      </c>
      <c r="G405" s="1">
        <v>16747.990000000002</v>
      </c>
      <c r="H405" s="3">
        <f>IF(ISERR(LN(Table2[[#This Row],[Close]]/E404)),"-",LN(Table2[[#This Row],[Close]]/E404))</f>
        <v>-8.9626187469466975E-3</v>
      </c>
    </row>
    <row r="406" spans="1:8" x14ac:dyDescent="0.3">
      <c r="A406" s="2">
        <v>43699</v>
      </c>
      <c r="B406" s="1">
        <v>10905.3</v>
      </c>
      <c r="C406" s="1">
        <v>10908.25</v>
      </c>
      <c r="D406" s="1">
        <v>10718.3</v>
      </c>
      <c r="E406" s="1">
        <v>10741.35</v>
      </c>
      <c r="F406" s="1">
        <v>668193449</v>
      </c>
      <c r="G406" s="1">
        <v>18764.38</v>
      </c>
      <c r="H406" s="3">
        <f>IF(ISERR(LN(Table2[[#This Row],[Close]]/E405)),"-",LN(Table2[[#This Row],[Close]]/E405))</f>
        <v>-1.6376136105612608E-2</v>
      </c>
    </row>
    <row r="407" spans="1:8" x14ac:dyDescent="0.3">
      <c r="A407" s="2">
        <v>43700</v>
      </c>
      <c r="B407" s="1">
        <v>10699.6</v>
      </c>
      <c r="C407" s="1">
        <v>10862.55</v>
      </c>
      <c r="D407" s="1">
        <v>10637.15</v>
      </c>
      <c r="E407" s="1">
        <v>10829.35</v>
      </c>
      <c r="F407" s="1">
        <v>667079625</v>
      </c>
      <c r="G407" s="1">
        <v>20983.75</v>
      </c>
      <c r="H407" s="3">
        <f>IF(ISERR(LN(Table2[[#This Row],[Close]]/E406)),"-",LN(Table2[[#This Row],[Close]]/E406))</f>
        <v>8.1592612391295921E-3</v>
      </c>
    </row>
    <row r="408" spans="1:8" x14ac:dyDescent="0.3">
      <c r="A408" s="2">
        <v>43703</v>
      </c>
      <c r="B408" s="1">
        <v>11000.3</v>
      </c>
      <c r="C408" s="1">
        <v>11070.3</v>
      </c>
      <c r="D408" s="1">
        <v>10756.55</v>
      </c>
      <c r="E408" s="1">
        <v>11057.85</v>
      </c>
      <c r="F408" s="1">
        <v>684141923</v>
      </c>
      <c r="G408" s="1">
        <v>22375.99</v>
      </c>
      <c r="H408" s="3">
        <f>IF(ISERR(LN(Table2[[#This Row],[Close]]/E407)),"-",LN(Table2[[#This Row],[Close]]/E407))</f>
        <v>2.0880542239304772E-2</v>
      </c>
    </row>
    <row r="409" spans="1:8" x14ac:dyDescent="0.3">
      <c r="A409" s="2">
        <v>43704</v>
      </c>
      <c r="B409" s="1">
        <v>11106.55</v>
      </c>
      <c r="C409" s="1">
        <v>11141.75</v>
      </c>
      <c r="D409" s="1">
        <v>11049.5</v>
      </c>
      <c r="E409" s="1">
        <v>11105.35</v>
      </c>
      <c r="F409" s="1">
        <v>685551267</v>
      </c>
      <c r="G409" s="1">
        <v>27413.16</v>
      </c>
      <c r="H409" s="3">
        <f>IF(ISERR(LN(Table2[[#This Row],[Close]]/E408)),"-",LN(Table2[[#This Row],[Close]]/E408))</f>
        <v>4.2863912004609123E-3</v>
      </c>
    </row>
    <row r="410" spans="1:8" x14ac:dyDescent="0.3">
      <c r="A410" s="2">
        <v>43705</v>
      </c>
      <c r="B410" s="1">
        <v>11101.3</v>
      </c>
      <c r="C410" s="1">
        <v>11129.65</v>
      </c>
      <c r="D410" s="1">
        <v>10987.65</v>
      </c>
      <c r="E410" s="1">
        <v>11046.1</v>
      </c>
      <c r="F410" s="1">
        <v>549954696</v>
      </c>
      <c r="G410" s="1">
        <v>16739.43</v>
      </c>
      <c r="H410" s="3">
        <f>IF(ISERR(LN(Table2[[#This Row],[Close]]/E409)),"-",LN(Table2[[#This Row],[Close]]/E409))</f>
        <v>-5.3495496953686683E-3</v>
      </c>
    </row>
    <row r="411" spans="1:8" x14ac:dyDescent="0.3">
      <c r="A411" s="2">
        <v>43706</v>
      </c>
      <c r="B411" s="1">
        <v>10996.05</v>
      </c>
      <c r="C411" s="1">
        <v>11021.1</v>
      </c>
      <c r="D411" s="1">
        <v>10922.4</v>
      </c>
      <c r="E411" s="1">
        <v>10948.3</v>
      </c>
      <c r="F411" s="1">
        <v>649876160</v>
      </c>
      <c r="G411" s="1">
        <v>20127.77</v>
      </c>
      <c r="H411" s="3">
        <f>IF(ISERR(LN(Table2[[#This Row],[Close]]/E410)),"-",LN(Table2[[#This Row],[Close]]/E410))</f>
        <v>-8.8932314206440471E-3</v>
      </c>
    </row>
    <row r="412" spans="1:8" x14ac:dyDescent="0.3">
      <c r="A412" s="2">
        <v>43707</v>
      </c>
      <c r="B412" s="1">
        <v>10987.8</v>
      </c>
      <c r="C412" s="1">
        <v>11042.6</v>
      </c>
      <c r="D412" s="1">
        <v>10874.8</v>
      </c>
      <c r="E412" s="1">
        <v>11023.25</v>
      </c>
      <c r="F412" s="1">
        <v>628154431</v>
      </c>
      <c r="G412" s="1">
        <v>21057.31</v>
      </c>
      <c r="H412" s="3">
        <f>IF(ISERR(LN(Table2[[#This Row],[Close]]/E411)),"-",LN(Table2[[#This Row],[Close]]/E411))</f>
        <v>6.822485506963346E-3</v>
      </c>
    </row>
    <row r="413" spans="1:8" x14ac:dyDescent="0.3">
      <c r="A413" s="2">
        <v>43711</v>
      </c>
      <c r="B413" s="1">
        <v>10960.95</v>
      </c>
      <c r="C413" s="1">
        <v>10967.5</v>
      </c>
      <c r="D413" s="1">
        <v>10772.7</v>
      </c>
      <c r="E413" s="1">
        <v>10797.9</v>
      </c>
      <c r="F413" s="1">
        <v>483038985</v>
      </c>
      <c r="G413" s="1">
        <v>16595.599999999999</v>
      </c>
      <c r="H413" s="3">
        <f>IF(ISERR(LN(Table2[[#This Row],[Close]]/E412)),"-",LN(Table2[[#This Row],[Close]]/E412))</f>
        <v>-2.0655007796257053E-2</v>
      </c>
    </row>
    <row r="414" spans="1:8" x14ac:dyDescent="0.3">
      <c r="A414" s="2">
        <v>43712</v>
      </c>
      <c r="B414" s="1">
        <v>10790.4</v>
      </c>
      <c r="C414" s="1">
        <v>10858.75</v>
      </c>
      <c r="D414" s="1">
        <v>10746.35</v>
      </c>
      <c r="E414" s="1">
        <v>10844.65</v>
      </c>
      <c r="F414" s="1">
        <v>508784352</v>
      </c>
      <c r="G414" s="1">
        <v>19195.099999999999</v>
      </c>
      <c r="H414" s="3">
        <f>IF(ISERR(LN(Table2[[#This Row],[Close]]/E413)),"-",LN(Table2[[#This Row],[Close]]/E413))</f>
        <v>4.3202000422602948E-3</v>
      </c>
    </row>
    <row r="415" spans="1:8" x14ac:dyDescent="0.3">
      <c r="A415" s="2">
        <v>43713</v>
      </c>
      <c r="B415" s="1">
        <v>10860.95</v>
      </c>
      <c r="C415" s="1">
        <v>10920.1</v>
      </c>
      <c r="D415" s="1">
        <v>10816</v>
      </c>
      <c r="E415" s="1">
        <v>10847.9</v>
      </c>
      <c r="F415" s="1">
        <v>595699267</v>
      </c>
      <c r="G415" s="1">
        <v>18279.88</v>
      </c>
      <c r="H415" s="3">
        <f>IF(ISERR(LN(Table2[[#This Row],[Close]]/E414)),"-",LN(Table2[[#This Row],[Close]]/E414))</f>
        <v>2.9964204524756224E-4</v>
      </c>
    </row>
    <row r="416" spans="1:8" x14ac:dyDescent="0.3">
      <c r="A416" s="2">
        <v>43714</v>
      </c>
      <c r="B416" s="1">
        <v>10883.8</v>
      </c>
      <c r="C416" s="1">
        <v>10957.05</v>
      </c>
      <c r="D416" s="1">
        <v>10867.45</v>
      </c>
      <c r="E416" s="1">
        <v>10946.2</v>
      </c>
      <c r="F416" s="1">
        <v>497214445</v>
      </c>
      <c r="G416" s="1">
        <v>18167.78</v>
      </c>
      <c r="H416" s="3">
        <f>IF(ISERR(LN(Table2[[#This Row],[Close]]/E415)),"-",LN(Table2[[#This Row],[Close]]/E415))</f>
        <v>9.0208512030475613E-3</v>
      </c>
    </row>
    <row r="417" spans="1:8" x14ac:dyDescent="0.3">
      <c r="A417" s="2">
        <v>43717</v>
      </c>
      <c r="B417" s="1">
        <v>10936.7</v>
      </c>
      <c r="C417" s="1">
        <v>11028.85</v>
      </c>
      <c r="D417" s="1">
        <v>10889.8</v>
      </c>
      <c r="E417" s="1">
        <v>11003.05</v>
      </c>
      <c r="F417" s="1">
        <v>412471067</v>
      </c>
      <c r="G417" s="1">
        <v>14762.07</v>
      </c>
      <c r="H417" s="3">
        <f>IF(ISERR(LN(Table2[[#This Row],[Close]]/E416)),"-",LN(Table2[[#This Row],[Close]]/E416))</f>
        <v>5.1801430231516307E-3</v>
      </c>
    </row>
    <row r="418" spans="1:8" x14ac:dyDescent="0.3">
      <c r="A418" s="2">
        <v>43719</v>
      </c>
      <c r="B418" s="1">
        <v>11028.5</v>
      </c>
      <c r="C418" s="1">
        <v>11054.8</v>
      </c>
      <c r="D418" s="1">
        <v>11011.65</v>
      </c>
      <c r="E418" s="1">
        <v>11035.7</v>
      </c>
      <c r="F418" s="1">
        <v>687140326</v>
      </c>
      <c r="G418" s="1">
        <v>19550.59</v>
      </c>
      <c r="H418" s="3">
        <f>IF(ISERR(LN(Table2[[#This Row],[Close]]/E417)),"-",LN(Table2[[#This Row],[Close]]/E417))</f>
        <v>2.9629651306572699E-3</v>
      </c>
    </row>
    <row r="419" spans="1:8" x14ac:dyDescent="0.3">
      <c r="A419" s="2">
        <v>43720</v>
      </c>
      <c r="B419" s="1">
        <v>11058.3</v>
      </c>
      <c r="C419" s="1">
        <v>11081.75</v>
      </c>
      <c r="D419" s="1">
        <v>10964.95</v>
      </c>
      <c r="E419" s="1">
        <v>10982.8</v>
      </c>
      <c r="F419" s="1">
        <v>551436050</v>
      </c>
      <c r="G419" s="1">
        <v>17510.169999999998</v>
      </c>
      <c r="H419" s="3">
        <f>IF(ISERR(LN(Table2[[#This Row],[Close]]/E418)),"-",LN(Table2[[#This Row],[Close]]/E418))</f>
        <v>-4.8050595437650065E-3</v>
      </c>
    </row>
    <row r="420" spans="1:8" x14ac:dyDescent="0.3">
      <c r="A420" s="2">
        <v>43721</v>
      </c>
      <c r="B420" s="1">
        <v>10986.8</v>
      </c>
      <c r="C420" s="1">
        <v>11084.45</v>
      </c>
      <c r="D420" s="1">
        <v>10945.75</v>
      </c>
      <c r="E420" s="1">
        <v>11075.9</v>
      </c>
      <c r="F420" s="1">
        <v>624305151</v>
      </c>
      <c r="G420" s="1">
        <v>18012.759999999998</v>
      </c>
      <c r="H420" s="3">
        <f>IF(ISERR(LN(Table2[[#This Row],[Close]]/E419)),"-",LN(Table2[[#This Row],[Close]]/E419))</f>
        <v>8.4411640582458328E-3</v>
      </c>
    </row>
    <row r="421" spans="1:8" x14ac:dyDescent="0.3">
      <c r="A421" s="2">
        <v>43724</v>
      </c>
      <c r="B421" s="1">
        <v>10994.85</v>
      </c>
      <c r="C421" s="1">
        <v>11052.7</v>
      </c>
      <c r="D421" s="1">
        <v>10968.2</v>
      </c>
      <c r="E421" s="1">
        <v>11003.5</v>
      </c>
      <c r="F421" s="1">
        <v>434449776</v>
      </c>
      <c r="G421" s="1">
        <v>15786.17</v>
      </c>
      <c r="H421" s="3">
        <f>IF(ISERR(LN(Table2[[#This Row],[Close]]/E420)),"-",LN(Table2[[#This Row],[Close]]/E420))</f>
        <v>-6.5581727303500393E-3</v>
      </c>
    </row>
    <row r="422" spans="1:8" x14ac:dyDescent="0.3">
      <c r="A422" s="2">
        <v>43725</v>
      </c>
      <c r="B422" s="1">
        <v>11000.1</v>
      </c>
      <c r="C422" s="1">
        <v>11000.1</v>
      </c>
      <c r="D422" s="1">
        <v>10796.5</v>
      </c>
      <c r="E422" s="1">
        <v>10817.6</v>
      </c>
      <c r="F422" s="1">
        <v>482013044</v>
      </c>
      <c r="G422" s="1">
        <v>17721.93</v>
      </c>
      <c r="H422" s="3">
        <f>IF(ISERR(LN(Table2[[#This Row],[Close]]/E421)),"-",LN(Table2[[#This Row],[Close]]/E421))</f>
        <v>-1.7038966653176175E-2</v>
      </c>
    </row>
    <row r="423" spans="1:8" x14ac:dyDescent="0.3">
      <c r="A423" s="2">
        <v>43726</v>
      </c>
      <c r="B423" s="1">
        <v>10872.8</v>
      </c>
      <c r="C423" s="1">
        <v>10885.15</v>
      </c>
      <c r="D423" s="1">
        <v>10804.85</v>
      </c>
      <c r="E423" s="1">
        <v>10840.65</v>
      </c>
      <c r="F423" s="1">
        <v>519155072</v>
      </c>
      <c r="G423" s="1">
        <v>16784.43</v>
      </c>
      <c r="H423" s="3">
        <f>IF(ISERR(LN(Table2[[#This Row],[Close]]/E422)),"-",LN(Table2[[#This Row],[Close]]/E422))</f>
        <v>2.1285199591399326E-3</v>
      </c>
    </row>
    <row r="424" spans="1:8" x14ac:dyDescent="0.3">
      <c r="A424" s="2">
        <v>43727</v>
      </c>
      <c r="B424" s="1">
        <v>10845.2</v>
      </c>
      <c r="C424" s="1">
        <v>10845.2</v>
      </c>
      <c r="D424" s="1">
        <v>10670.25</v>
      </c>
      <c r="E424" s="1">
        <v>10704.8</v>
      </c>
      <c r="F424" s="1">
        <v>642599183</v>
      </c>
      <c r="G424" s="1">
        <v>16642.830000000002</v>
      </c>
      <c r="H424" s="3">
        <f>IF(ISERR(LN(Table2[[#This Row],[Close]]/E423)),"-",LN(Table2[[#This Row],[Close]]/E423))</f>
        <v>-1.2610718304774393E-2</v>
      </c>
    </row>
    <row r="425" spans="1:8" x14ac:dyDescent="0.3">
      <c r="A425" s="2">
        <v>43728</v>
      </c>
      <c r="B425" s="1">
        <v>10746.8</v>
      </c>
      <c r="C425" s="1">
        <v>11381.9</v>
      </c>
      <c r="D425" s="1">
        <v>10691</v>
      </c>
      <c r="E425" s="1">
        <v>11274.2</v>
      </c>
      <c r="F425" s="1">
        <v>1356767450</v>
      </c>
      <c r="G425" s="1">
        <v>54081.53</v>
      </c>
      <c r="H425" s="3">
        <f>IF(ISERR(LN(Table2[[#This Row],[Close]]/E424)),"-",LN(Table2[[#This Row],[Close]]/E424))</f>
        <v>5.1824690425978821E-2</v>
      </c>
    </row>
    <row r="426" spans="1:8" x14ac:dyDescent="0.3">
      <c r="A426" s="2">
        <v>43731</v>
      </c>
      <c r="B426" s="1">
        <v>11542.7</v>
      </c>
      <c r="C426" s="1">
        <v>11694.85</v>
      </c>
      <c r="D426" s="1">
        <v>11471.35</v>
      </c>
      <c r="E426" s="1">
        <v>11600.2</v>
      </c>
      <c r="F426" s="1">
        <v>882826741</v>
      </c>
      <c r="G426" s="1">
        <v>40005.01</v>
      </c>
      <c r="H426" s="3">
        <f>IF(ISERR(LN(Table2[[#This Row],[Close]]/E425)),"-",LN(Table2[[#This Row],[Close]]/E425))</f>
        <v>2.8505409908377584E-2</v>
      </c>
    </row>
    <row r="427" spans="1:8" x14ac:dyDescent="0.3">
      <c r="A427" s="2">
        <v>43732</v>
      </c>
      <c r="B427" s="1">
        <v>11590.7</v>
      </c>
      <c r="C427" s="1">
        <v>11655.05</v>
      </c>
      <c r="D427" s="1">
        <v>11539.2</v>
      </c>
      <c r="E427" s="1">
        <v>11588.2</v>
      </c>
      <c r="F427" s="1">
        <v>651722255</v>
      </c>
      <c r="G427" s="1">
        <v>26930.07</v>
      </c>
      <c r="H427" s="3">
        <f>IF(ISERR(LN(Table2[[#This Row],[Close]]/E426)),"-",LN(Table2[[#This Row],[Close]]/E426))</f>
        <v>-1.0350003511433552E-3</v>
      </c>
    </row>
    <row r="428" spans="1:8" x14ac:dyDescent="0.3">
      <c r="A428" s="2">
        <v>43733</v>
      </c>
      <c r="B428" s="1">
        <v>11564.85</v>
      </c>
      <c r="C428" s="1">
        <v>11564.95</v>
      </c>
      <c r="D428" s="1">
        <v>11416.1</v>
      </c>
      <c r="E428" s="1">
        <v>11440.2</v>
      </c>
      <c r="F428" s="1">
        <v>629054640</v>
      </c>
      <c r="G428" s="1">
        <v>25266.240000000002</v>
      </c>
      <c r="H428" s="3">
        <f>IF(ISERR(LN(Table2[[#This Row],[Close]]/E427)),"-",LN(Table2[[#This Row],[Close]]/E427))</f>
        <v>-1.2853870675538228E-2</v>
      </c>
    </row>
    <row r="429" spans="1:8" x14ac:dyDescent="0.3">
      <c r="A429" s="2">
        <v>43734</v>
      </c>
      <c r="B429" s="1">
        <v>11469.85</v>
      </c>
      <c r="C429" s="1">
        <v>11610.85</v>
      </c>
      <c r="D429" s="1">
        <v>11466.35</v>
      </c>
      <c r="E429" s="1">
        <v>11571.2</v>
      </c>
      <c r="F429" s="1">
        <v>844465614</v>
      </c>
      <c r="G429" s="1">
        <v>30707.84</v>
      </c>
      <c r="H429" s="3">
        <f>IF(ISERR(LN(Table2[[#This Row],[Close]]/E428)),"-",LN(Table2[[#This Row],[Close]]/E428))</f>
        <v>1.1385784019294062E-2</v>
      </c>
    </row>
    <row r="430" spans="1:8" x14ac:dyDescent="0.3">
      <c r="A430" s="2">
        <v>43735</v>
      </c>
      <c r="B430" s="1">
        <v>11556.35</v>
      </c>
      <c r="C430" s="1">
        <v>11593.6</v>
      </c>
      <c r="D430" s="1">
        <v>11499.75</v>
      </c>
      <c r="E430" s="1">
        <v>11512.4</v>
      </c>
      <c r="F430" s="1">
        <v>650017280</v>
      </c>
      <c r="G430" s="1">
        <v>19036.939999999999</v>
      </c>
      <c r="H430" s="3">
        <f>IF(ISERR(LN(Table2[[#This Row],[Close]]/E429)),"-",LN(Table2[[#This Row],[Close]]/E429))</f>
        <v>-5.0945370025516938E-3</v>
      </c>
    </row>
    <row r="431" spans="1:8" x14ac:dyDescent="0.3">
      <c r="A431" s="2">
        <v>43738</v>
      </c>
      <c r="B431" s="1">
        <v>11491.15</v>
      </c>
      <c r="C431" s="1">
        <v>11508.25</v>
      </c>
      <c r="D431" s="1">
        <v>11390.8</v>
      </c>
      <c r="E431" s="1">
        <v>11474.45</v>
      </c>
      <c r="F431" s="1">
        <v>756848686</v>
      </c>
      <c r="G431" s="1">
        <v>23748.07</v>
      </c>
      <c r="H431" s="3">
        <f>IF(ISERR(LN(Table2[[#This Row],[Close]]/E430)),"-",LN(Table2[[#This Row],[Close]]/E430))</f>
        <v>-3.3018908183674615E-3</v>
      </c>
    </row>
    <row r="432" spans="1:8" x14ac:dyDescent="0.3">
      <c r="A432" s="2">
        <v>43739</v>
      </c>
      <c r="B432" s="1">
        <v>11515.4</v>
      </c>
      <c r="C432" s="1">
        <v>11554.2</v>
      </c>
      <c r="D432" s="1">
        <v>11247.9</v>
      </c>
      <c r="E432" s="1">
        <v>11359.9</v>
      </c>
      <c r="F432" s="1">
        <v>1305415159</v>
      </c>
      <c r="G432" s="1">
        <v>28972.720000000001</v>
      </c>
      <c r="H432" s="3">
        <f>IF(ISERR(LN(Table2[[#This Row],[Close]]/E431)),"-",LN(Table2[[#This Row],[Close]]/E431))</f>
        <v>-1.0033214077332946E-2</v>
      </c>
    </row>
    <row r="433" spans="1:8" x14ac:dyDescent="0.3">
      <c r="A433" s="2">
        <v>43741</v>
      </c>
      <c r="B433" s="1">
        <v>11322.25</v>
      </c>
      <c r="C433" s="1">
        <v>11370.4</v>
      </c>
      <c r="D433" s="1">
        <v>11257.35</v>
      </c>
      <c r="E433" s="1">
        <v>11314</v>
      </c>
      <c r="F433" s="1">
        <v>1017479514</v>
      </c>
      <c r="G433" s="1">
        <v>21658.38</v>
      </c>
      <c r="H433" s="3">
        <f>IF(ISERR(LN(Table2[[#This Row],[Close]]/E432)),"-",LN(Table2[[#This Row],[Close]]/E432))</f>
        <v>-4.0487135163949257E-3</v>
      </c>
    </row>
    <row r="434" spans="1:8" x14ac:dyDescent="0.3">
      <c r="A434" s="2">
        <v>43742</v>
      </c>
      <c r="B434" s="1">
        <v>11388.45</v>
      </c>
      <c r="C434" s="1">
        <v>11400.3</v>
      </c>
      <c r="D434" s="1">
        <v>11158.35</v>
      </c>
      <c r="E434" s="1">
        <v>11174.75</v>
      </c>
      <c r="F434" s="1">
        <v>928524450</v>
      </c>
      <c r="G434" s="1">
        <v>22470.76</v>
      </c>
      <c r="H434" s="3">
        <f>IF(ISERR(LN(Table2[[#This Row],[Close]]/E433)),"-",LN(Table2[[#This Row],[Close]]/E433))</f>
        <v>-1.2384128036227408E-2</v>
      </c>
    </row>
    <row r="435" spans="1:8" x14ac:dyDescent="0.3">
      <c r="A435" s="2">
        <v>43745</v>
      </c>
      <c r="B435" s="1">
        <v>11196.2</v>
      </c>
      <c r="C435" s="1">
        <v>11233.85</v>
      </c>
      <c r="D435" s="1">
        <v>11112.65</v>
      </c>
      <c r="E435" s="1">
        <v>11126.4</v>
      </c>
      <c r="F435" s="1">
        <v>733198763</v>
      </c>
      <c r="G435" s="1">
        <v>18641.37</v>
      </c>
      <c r="H435" s="3">
        <f>IF(ISERR(LN(Table2[[#This Row],[Close]]/E434)),"-",LN(Table2[[#This Row],[Close]]/E434))</f>
        <v>-4.3361060533314236E-3</v>
      </c>
    </row>
    <row r="436" spans="1:8" x14ac:dyDescent="0.3">
      <c r="A436" s="2">
        <v>43747</v>
      </c>
      <c r="B436" s="1">
        <v>11152.95</v>
      </c>
      <c r="C436" s="1">
        <v>11321.6</v>
      </c>
      <c r="D436" s="1">
        <v>11090.15</v>
      </c>
      <c r="E436" s="1">
        <v>11313.3</v>
      </c>
      <c r="F436" s="1">
        <v>741148639</v>
      </c>
      <c r="G436" s="1">
        <v>20961.54</v>
      </c>
      <c r="H436" s="3">
        <f>IF(ISERR(LN(Table2[[#This Row],[Close]]/E435)),"-",LN(Table2[[#This Row],[Close]]/E435))</f>
        <v>1.6658361926267153E-2</v>
      </c>
    </row>
    <row r="437" spans="1:8" x14ac:dyDescent="0.3">
      <c r="A437" s="2">
        <v>43748</v>
      </c>
      <c r="B437" s="1">
        <v>11280.5</v>
      </c>
      <c r="C437" s="1">
        <v>11293.35</v>
      </c>
      <c r="D437" s="1">
        <v>11208.55</v>
      </c>
      <c r="E437" s="1">
        <v>11234.55</v>
      </c>
      <c r="F437" s="1">
        <v>562017945</v>
      </c>
      <c r="G437" s="1">
        <v>19234.310000000001</v>
      </c>
      <c r="H437" s="3">
        <f>IF(ISERR(LN(Table2[[#This Row],[Close]]/E436)),"-",LN(Table2[[#This Row],[Close]]/E436))</f>
        <v>-6.9851733270783253E-3</v>
      </c>
    </row>
    <row r="438" spans="1:8" x14ac:dyDescent="0.3">
      <c r="A438" s="2">
        <v>43749</v>
      </c>
      <c r="B438" s="1">
        <v>11257.7</v>
      </c>
      <c r="C438" s="1">
        <v>11362.9</v>
      </c>
      <c r="D438" s="1">
        <v>11189.4</v>
      </c>
      <c r="E438" s="1">
        <v>11305.05</v>
      </c>
      <c r="F438" s="1">
        <v>737795150</v>
      </c>
      <c r="G438" s="1">
        <v>22511.39</v>
      </c>
      <c r="H438" s="3">
        <f>IF(ISERR(LN(Table2[[#This Row],[Close]]/E437)),"-",LN(Table2[[#This Row],[Close]]/E437))</f>
        <v>6.255677111318734E-3</v>
      </c>
    </row>
    <row r="439" spans="1:8" x14ac:dyDescent="0.3">
      <c r="A439" s="2">
        <v>43752</v>
      </c>
      <c r="B439" s="1">
        <v>11335.9</v>
      </c>
      <c r="C439" s="1">
        <v>11420.45</v>
      </c>
      <c r="D439" s="1">
        <v>11290.05</v>
      </c>
      <c r="E439" s="1">
        <v>11341.15</v>
      </c>
      <c r="F439" s="1">
        <v>587579191</v>
      </c>
      <c r="G439" s="1">
        <v>17499.48</v>
      </c>
      <c r="H439" s="3">
        <f>IF(ISERR(LN(Table2[[#This Row],[Close]]/E438)),"-",LN(Table2[[#This Row],[Close]]/E438))</f>
        <v>3.1881755506963242E-3</v>
      </c>
    </row>
    <row r="440" spans="1:8" x14ac:dyDescent="0.3">
      <c r="A440" s="2">
        <v>43753</v>
      </c>
      <c r="B440" s="1">
        <v>11360.85</v>
      </c>
      <c r="C440" s="1">
        <v>11462.35</v>
      </c>
      <c r="D440" s="1">
        <v>11342.1</v>
      </c>
      <c r="E440" s="1">
        <v>11428.3</v>
      </c>
      <c r="F440" s="1">
        <v>527396180</v>
      </c>
      <c r="G440" s="1">
        <v>17041.55</v>
      </c>
      <c r="H440" s="3">
        <f>IF(ISERR(LN(Table2[[#This Row],[Close]]/E439)),"-",LN(Table2[[#This Row],[Close]]/E439))</f>
        <v>7.655031243923585E-3</v>
      </c>
    </row>
    <row r="441" spans="1:8" x14ac:dyDescent="0.3">
      <c r="A441" s="2">
        <v>43754</v>
      </c>
      <c r="B441" s="1">
        <v>11464.95</v>
      </c>
      <c r="C441" s="1">
        <v>11481.05</v>
      </c>
      <c r="D441" s="1">
        <v>11411.1</v>
      </c>
      <c r="E441" s="1">
        <v>11464</v>
      </c>
      <c r="F441" s="1">
        <v>533468525</v>
      </c>
      <c r="G441" s="1">
        <v>18266.060000000001</v>
      </c>
      <c r="H441" s="3">
        <f>IF(ISERR(LN(Table2[[#This Row],[Close]]/E440)),"-",LN(Table2[[#This Row],[Close]]/E440))</f>
        <v>3.1189551893382886E-3</v>
      </c>
    </row>
    <row r="442" spans="1:8" x14ac:dyDescent="0.3">
      <c r="A442" s="2">
        <v>43755</v>
      </c>
      <c r="B442" s="1">
        <v>11466.3</v>
      </c>
      <c r="C442" s="1">
        <v>11599.1</v>
      </c>
      <c r="D442" s="1">
        <v>11439.65</v>
      </c>
      <c r="E442" s="1">
        <v>11586.35</v>
      </c>
      <c r="F442" s="1">
        <v>797572398</v>
      </c>
      <c r="G442" s="1">
        <v>20839.2</v>
      </c>
      <c r="H442" s="3">
        <f>IF(ISERR(LN(Table2[[#This Row],[Close]]/E441)),"-",LN(Table2[[#This Row],[Close]]/E441))</f>
        <v>1.0615990565060435E-2</v>
      </c>
    </row>
    <row r="443" spans="1:8" x14ac:dyDescent="0.3">
      <c r="A443" s="2">
        <v>43756</v>
      </c>
      <c r="B443" s="1">
        <v>11580.3</v>
      </c>
      <c r="C443" s="1">
        <v>11684.7</v>
      </c>
      <c r="D443" s="1">
        <v>11553.15</v>
      </c>
      <c r="E443" s="1">
        <v>11661.85</v>
      </c>
      <c r="F443" s="1">
        <v>853440208</v>
      </c>
      <c r="G443" s="1">
        <v>22315.99</v>
      </c>
      <c r="H443" s="3">
        <f>IF(ISERR(LN(Table2[[#This Row],[Close]]/E442)),"-",LN(Table2[[#This Row],[Close]]/E442))</f>
        <v>6.4951493385409882E-3</v>
      </c>
    </row>
    <row r="444" spans="1:8" x14ac:dyDescent="0.3">
      <c r="A444" s="2">
        <v>43760</v>
      </c>
      <c r="B444" s="1">
        <v>11657.15</v>
      </c>
      <c r="C444" s="1">
        <v>11714.35</v>
      </c>
      <c r="D444" s="1">
        <v>11573.65</v>
      </c>
      <c r="E444" s="1">
        <v>11588.35</v>
      </c>
      <c r="F444" s="1">
        <v>867601307</v>
      </c>
      <c r="G444" s="1">
        <v>29726.27</v>
      </c>
      <c r="H444" s="3">
        <f>IF(ISERR(LN(Table2[[#This Row],[Close]]/E443)),"-",LN(Table2[[#This Row],[Close]]/E443))</f>
        <v>-6.3225473195318302E-3</v>
      </c>
    </row>
    <row r="445" spans="1:8" x14ac:dyDescent="0.3">
      <c r="A445" s="2">
        <v>43761</v>
      </c>
      <c r="B445" s="1">
        <v>11596.2</v>
      </c>
      <c r="C445" s="1">
        <v>11651.6</v>
      </c>
      <c r="D445" s="1">
        <v>11554.4</v>
      </c>
      <c r="E445" s="1">
        <v>11604.1</v>
      </c>
      <c r="F445" s="1">
        <v>664159887</v>
      </c>
      <c r="G445" s="1">
        <v>23397.69</v>
      </c>
      <c r="H445" s="3">
        <f>IF(ISERR(LN(Table2[[#This Row],[Close]]/E444)),"-",LN(Table2[[#This Row],[Close]]/E444))</f>
        <v>1.3582008301133287E-3</v>
      </c>
    </row>
    <row r="446" spans="1:8" x14ac:dyDescent="0.3">
      <c r="A446" s="2">
        <v>43762</v>
      </c>
      <c r="B446" s="1">
        <v>11661.65</v>
      </c>
      <c r="C446" s="1">
        <v>11679.6</v>
      </c>
      <c r="D446" s="1">
        <v>11534.65</v>
      </c>
      <c r="E446" s="1">
        <v>11582.6</v>
      </c>
      <c r="F446" s="1">
        <v>700481662</v>
      </c>
      <c r="G446" s="1">
        <v>25177.46</v>
      </c>
      <c r="H446" s="3">
        <f>IF(ISERR(LN(Table2[[#This Row],[Close]]/E445)),"-",LN(Table2[[#This Row],[Close]]/E445))</f>
        <v>-1.8545119540017269E-3</v>
      </c>
    </row>
    <row r="447" spans="1:8" x14ac:dyDescent="0.3">
      <c r="A447" s="2">
        <v>43763</v>
      </c>
      <c r="B447" s="1">
        <v>11646.15</v>
      </c>
      <c r="C447" s="1">
        <v>11646.9</v>
      </c>
      <c r="D447" s="1">
        <v>11490.75</v>
      </c>
      <c r="E447" s="1">
        <v>11583.9</v>
      </c>
      <c r="F447" s="1">
        <v>812027840</v>
      </c>
      <c r="G447" s="1">
        <v>23611.51</v>
      </c>
      <c r="H447" s="3">
        <f>IF(ISERR(LN(Table2[[#This Row],[Close]]/E446)),"-",LN(Table2[[#This Row],[Close]]/E446))</f>
        <v>1.1223102336253745E-4</v>
      </c>
    </row>
    <row r="448" spans="1:8" x14ac:dyDescent="0.3">
      <c r="A448" s="2">
        <v>43765</v>
      </c>
      <c r="B448" s="1">
        <v>11662.25</v>
      </c>
      <c r="C448" s="1">
        <v>11672.4</v>
      </c>
      <c r="D448" s="1">
        <v>11604.6</v>
      </c>
      <c r="E448" s="1">
        <v>11627.15</v>
      </c>
      <c r="F448" s="1">
        <v>161779004</v>
      </c>
      <c r="G448" s="1">
        <v>3548.21</v>
      </c>
      <c r="H448" s="3">
        <f>IF(ISERR(LN(Table2[[#This Row],[Close]]/E447)),"-",LN(Table2[[#This Row],[Close]]/E447))</f>
        <v>3.7266776001179344E-3</v>
      </c>
    </row>
    <row r="449" spans="1:8" x14ac:dyDescent="0.3">
      <c r="A449" s="2">
        <v>43767</v>
      </c>
      <c r="B449" s="1">
        <v>11643.95</v>
      </c>
      <c r="C449" s="1">
        <v>11809.4</v>
      </c>
      <c r="D449" s="1">
        <v>11627.35</v>
      </c>
      <c r="E449" s="1">
        <v>11786.85</v>
      </c>
      <c r="F449" s="1">
        <v>951722529</v>
      </c>
      <c r="G449" s="1">
        <v>27054.87</v>
      </c>
      <c r="H449" s="3">
        <f>IF(ISERR(LN(Table2[[#This Row],[Close]]/E448)),"-",LN(Table2[[#This Row],[Close]]/E448))</f>
        <v>1.3641622669476343E-2</v>
      </c>
    </row>
    <row r="450" spans="1:8" x14ac:dyDescent="0.3">
      <c r="A450" s="2">
        <v>43768</v>
      </c>
      <c r="B450" s="1">
        <v>11883.9</v>
      </c>
      <c r="C450" s="1">
        <v>11883.95</v>
      </c>
      <c r="D450" s="1">
        <v>11784.45</v>
      </c>
      <c r="E450" s="1">
        <v>11844.1</v>
      </c>
      <c r="F450" s="1">
        <v>725219760</v>
      </c>
      <c r="G450" s="1">
        <v>22672.18</v>
      </c>
      <c r="H450" s="3">
        <f>IF(ISERR(LN(Table2[[#This Row],[Close]]/E449)),"-",LN(Table2[[#This Row],[Close]]/E449))</f>
        <v>4.8453500182429254E-3</v>
      </c>
    </row>
    <row r="451" spans="1:8" x14ac:dyDescent="0.3">
      <c r="A451" s="2">
        <v>43769</v>
      </c>
      <c r="B451" s="1">
        <v>11890.45</v>
      </c>
      <c r="C451" s="1">
        <v>11945</v>
      </c>
      <c r="D451" s="1">
        <v>11855.1</v>
      </c>
      <c r="E451" s="1">
        <v>11877.45</v>
      </c>
      <c r="F451" s="1">
        <v>1414837250</v>
      </c>
      <c r="G451" s="1">
        <v>31304.73</v>
      </c>
      <c r="H451" s="3">
        <f>IF(ISERR(LN(Table2[[#This Row],[Close]]/E450)),"-",LN(Table2[[#This Row],[Close]]/E450))</f>
        <v>2.81179113275152E-3</v>
      </c>
    </row>
    <row r="452" spans="1:8" x14ac:dyDescent="0.3">
      <c r="A452" s="2">
        <v>43770</v>
      </c>
      <c r="B452" s="1">
        <v>11886.6</v>
      </c>
      <c r="C452" s="1">
        <v>11918.3</v>
      </c>
      <c r="D452" s="1">
        <v>11843.35</v>
      </c>
      <c r="E452" s="1">
        <v>11890.6</v>
      </c>
      <c r="F452" s="1">
        <v>855338495</v>
      </c>
      <c r="G452" s="1">
        <v>24933.55</v>
      </c>
      <c r="H452" s="3">
        <f>IF(ISERR(LN(Table2[[#This Row],[Close]]/E451)),"-",LN(Table2[[#This Row],[Close]]/E451))</f>
        <v>1.1065275730858378E-3</v>
      </c>
    </row>
    <row r="453" spans="1:8" x14ac:dyDescent="0.3">
      <c r="A453" s="2">
        <v>43773</v>
      </c>
      <c r="B453" s="1">
        <v>11928.9</v>
      </c>
      <c r="C453" s="1">
        <v>11989.15</v>
      </c>
      <c r="D453" s="1">
        <v>11905.35</v>
      </c>
      <c r="E453" s="1">
        <v>11941.3</v>
      </c>
      <c r="F453" s="1">
        <v>823050457</v>
      </c>
      <c r="G453" s="1">
        <v>23203.88</v>
      </c>
      <c r="H453" s="3">
        <f>IF(ISERR(LN(Table2[[#This Row],[Close]]/E452)),"-",LN(Table2[[#This Row],[Close]]/E452))</f>
        <v>4.254807756561208E-3</v>
      </c>
    </row>
    <row r="454" spans="1:8" x14ac:dyDescent="0.3">
      <c r="A454" s="2">
        <v>43774</v>
      </c>
      <c r="B454" s="1">
        <v>11974.6</v>
      </c>
      <c r="C454" s="1">
        <v>11978.95</v>
      </c>
      <c r="D454" s="1">
        <v>11861.9</v>
      </c>
      <c r="E454" s="1">
        <v>11917.2</v>
      </c>
      <c r="F454" s="1">
        <v>631952071</v>
      </c>
      <c r="G454" s="1">
        <v>20995.88</v>
      </c>
      <c r="H454" s="3">
        <f>IF(ISERR(LN(Table2[[#This Row],[Close]]/E453)),"-",LN(Table2[[#This Row],[Close]]/E453))</f>
        <v>-2.0202450444738117E-3</v>
      </c>
    </row>
    <row r="455" spans="1:8" x14ac:dyDescent="0.3">
      <c r="A455" s="2">
        <v>43775</v>
      </c>
      <c r="B455" s="1">
        <v>11911.5</v>
      </c>
      <c r="C455" s="1">
        <v>12002.9</v>
      </c>
      <c r="D455" s="1">
        <v>11850.25</v>
      </c>
      <c r="E455" s="1">
        <v>11966.05</v>
      </c>
      <c r="F455" s="1">
        <v>603351290</v>
      </c>
      <c r="G455" s="1">
        <v>23324.97</v>
      </c>
      <c r="H455" s="3">
        <f>IF(ISERR(LN(Table2[[#This Row],[Close]]/E454)),"-",LN(Table2[[#This Row],[Close]]/E454))</f>
        <v>4.0907387497001449E-3</v>
      </c>
    </row>
    <row r="456" spans="1:8" x14ac:dyDescent="0.3">
      <c r="A456" s="2">
        <v>43776</v>
      </c>
      <c r="B456" s="1">
        <v>12021.1</v>
      </c>
      <c r="C456" s="1">
        <v>12021.4</v>
      </c>
      <c r="D456" s="1">
        <v>11946.85</v>
      </c>
      <c r="E456" s="1">
        <v>12012.05</v>
      </c>
      <c r="F456" s="1">
        <v>562963817</v>
      </c>
      <c r="G456" s="1">
        <v>20898.240000000002</v>
      </c>
      <c r="H456" s="3">
        <f>IF(ISERR(LN(Table2[[#This Row],[Close]]/E455)),"-",LN(Table2[[#This Row],[Close]]/E455))</f>
        <v>3.8368391517066202E-3</v>
      </c>
    </row>
    <row r="457" spans="1:8" x14ac:dyDescent="0.3">
      <c r="A457" s="2">
        <v>43777</v>
      </c>
      <c r="B457" s="1">
        <v>11987.15</v>
      </c>
      <c r="C457" s="1">
        <v>12034.15</v>
      </c>
      <c r="D457" s="1">
        <v>11888.75</v>
      </c>
      <c r="E457" s="1">
        <v>11908.15</v>
      </c>
      <c r="F457" s="1">
        <v>789254360</v>
      </c>
      <c r="G457" s="1">
        <v>22931.52</v>
      </c>
      <c r="H457" s="3">
        <f>IF(ISERR(LN(Table2[[#This Row],[Close]]/E456)),"-",LN(Table2[[#This Row],[Close]]/E456))</f>
        <v>-8.6872729686573568E-3</v>
      </c>
    </row>
    <row r="458" spans="1:8" x14ac:dyDescent="0.3">
      <c r="A458" s="2">
        <v>43780</v>
      </c>
      <c r="B458" s="1">
        <v>11879.2</v>
      </c>
      <c r="C458" s="1">
        <v>11932.65</v>
      </c>
      <c r="D458" s="1">
        <v>11853.95</v>
      </c>
      <c r="E458" s="1">
        <v>11913.45</v>
      </c>
      <c r="F458" s="1">
        <v>548979515</v>
      </c>
      <c r="G458" s="1">
        <v>16548.47</v>
      </c>
      <c r="H458" s="3">
        <f>IF(ISERR(LN(Table2[[#This Row],[Close]]/E457)),"-",LN(Table2[[#This Row],[Close]]/E457))</f>
        <v>4.4497431637266998E-4</v>
      </c>
    </row>
    <row r="459" spans="1:8" x14ac:dyDescent="0.3">
      <c r="A459" s="2">
        <v>43782</v>
      </c>
      <c r="B459" s="1">
        <v>11908.3</v>
      </c>
      <c r="C459" s="1">
        <v>11946.8</v>
      </c>
      <c r="D459" s="1">
        <v>11823.2</v>
      </c>
      <c r="E459" s="1">
        <v>11840.45</v>
      </c>
      <c r="F459" s="1">
        <v>659035969</v>
      </c>
      <c r="G459" s="1">
        <v>20401.5</v>
      </c>
      <c r="H459" s="3">
        <f>IF(ISERR(LN(Table2[[#This Row],[Close]]/E458)),"-",LN(Table2[[#This Row],[Close]]/E458))</f>
        <v>-6.1463784739204446E-3</v>
      </c>
    </row>
    <row r="460" spans="1:8" x14ac:dyDescent="0.3">
      <c r="A460" s="2">
        <v>43783</v>
      </c>
      <c r="B460" s="1">
        <v>11858.75</v>
      </c>
      <c r="C460" s="1">
        <v>11895.65</v>
      </c>
      <c r="D460" s="1">
        <v>11802.65</v>
      </c>
      <c r="E460" s="1">
        <v>11872.1</v>
      </c>
      <c r="F460" s="1">
        <v>559494025</v>
      </c>
      <c r="G460" s="1">
        <v>19114.86</v>
      </c>
      <c r="H460" s="3">
        <f>IF(ISERR(LN(Table2[[#This Row],[Close]]/E459)),"-",LN(Table2[[#This Row],[Close]]/E459))</f>
        <v>2.6694740797649774E-3</v>
      </c>
    </row>
    <row r="461" spans="1:8" x14ac:dyDescent="0.3">
      <c r="A461" s="2">
        <v>43784</v>
      </c>
      <c r="B461" s="1">
        <v>11904.2</v>
      </c>
      <c r="C461" s="1">
        <v>11973.65</v>
      </c>
      <c r="D461" s="1">
        <v>11879.25</v>
      </c>
      <c r="E461" s="1">
        <v>11895.45</v>
      </c>
      <c r="F461" s="1">
        <v>580154179</v>
      </c>
      <c r="G461" s="1">
        <v>22350.63</v>
      </c>
      <c r="H461" s="3">
        <f>IF(ISERR(LN(Table2[[#This Row],[Close]]/E460)),"-",LN(Table2[[#This Row],[Close]]/E460))</f>
        <v>1.964864490640688E-3</v>
      </c>
    </row>
    <row r="462" spans="1:8" x14ac:dyDescent="0.3">
      <c r="A462" s="2">
        <v>43787</v>
      </c>
      <c r="B462" s="1">
        <v>11915.15</v>
      </c>
      <c r="C462" s="1">
        <v>11946.2</v>
      </c>
      <c r="D462" s="1">
        <v>11867.6</v>
      </c>
      <c r="E462" s="1">
        <v>11884.5</v>
      </c>
      <c r="F462" s="1">
        <v>514352437</v>
      </c>
      <c r="G462" s="1">
        <v>17991.41</v>
      </c>
      <c r="H462" s="3">
        <f>IF(ISERR(LN(Table2[[#This Row],[Close]]/E461)),"-",LN(Table2[[#This Row],[Close]]/E461))</f>
        <v>-9.2094396951437408E-4</v>
      </c>
    </row>
    <row r="463" spans="1:8" x14ac:dyDescent="0.3">
      <c r="A463" s="2">
        <v>43788</v>
      </c>
      <c r="B463" s="1">
        <v>11919.45</v>
      </c>
      <c r="C463" s="1">
        <v>11958.85</v>
      </c>
      <c r="D463" s="1">
        <v>11881.75</v>
      </c>
      <c r="E463" s="1">
        <v>11940.1</v>
      </c>
      <c r="F463" s="1">
        <v>613909679</v>
      </c>
      <c r="G463" s="1">
        <v>21574.84</v>
      </c>
      <c r="H463" s="3">
        <f>IF(ISERR(LN(Table2[[#This Row],[Close]]/E462)),"-",LN(Table2[[#This Row],[Close]]/E462))</f>
        <v>4.6674530474952423E-3</v>
      </c>
    </row>
    <row r="464" spans="1:8" x14ac:dyDescent="0.3">
      <c r="A464" s="2">
        <v>43789</v>
      </c>
      <c r="B464" s="1">
        <v>12004.75</v>
      </c>
      <c r="C464" s="1">
        <v>12038.6</v>
      </c>
      <c r="D464" s="1">
        <v>11966.05</v>
      </c>
      <c r="E464" s="1">
        <v>11999.1</v>
      </c>
      <c r="F464" s="1">
        <v>646661147</v>
      </c>
      <c r="G464" s="1">
        <v>24341.14</v>
      </c>
      <c r="H464" s="3">
        <f>IF(ISERR(LN(Table2[[#This Row],[Close]]/E463)),"-",LN(Table2[[#This Row],[Close]]/E463))</f>
        <v>4.9291638365952786E-3</v>
      </c>
    </row>
    <row r="465" spans="1:8" x14ac:dyDescent="0.3">
      <c r="A465" s="2">
        <v>43790</v>
      </c>
      <c r="B465" s="1">
        <v>12025.65</v>
      </c>
      <c r="C465" s="1">
        <v>12028.2</v>
      </c>
      <c r="D465" s="1">
        <v>11956.9</v>
      </c>
      <c r="E465" s="1">
        <v>11968.4</v>
      </c>
      <c r="F465" s="1">
        <v>557685781</v>
      </c>
      <c r="G465" s="1">
        <v>21609.99</v>
      </c>
      <c r="H465" s="3">
        <f>IF(ISERR(LN(Table2[[#This Row],[Close]]/E464)),"-",LN(Table2[[#This Row],[Close]]/E464))</f>
        <v>-2.561803841863281E-3</v>
      </c>
    </row>
    <row r="466" spans="1:8" x14ac:dyDescent="0.3">
      <c r="A466" s="2">
        <v>43791</v>
      </c>
      <c r="B466" s="1">
        <v>11967.3</v>
      </c>
      <c r="C466" s="1">
        <v>11968.1</v>
      </c>
      <c r="D466" s="1">
        <v>11883.5</v>
      </c>
      <c r="E466" s="1">
        <v>11914.4</v>
      </c>
      <c r="F466" s="1">
        <v>486815185</v>
      </c>
      <c r="G466" s="1">
        <v>19243.57</v>
      </c>
      <c r="H466" s="3">
        <f>IF(ISERR(LN(Table2[[#This Row],[Close]]/E465)),"-",LN(Table2[[#This Row],[Close]]/E465))</f>
        <v>-4.5220905439756973E-3</v>
      </c>
    </row>
    <row r="467" spans="1:8" x14ac:dyDescent="0.3">
      <c r="A467" s="2">
        <v>43794</v>
      </c>
      <c r="B467" s="1">
        <v>11922.45</v>
      </c>
      <c r="C467" s="1">
        <v>12084.5</v>
      </c>
      <c r="D467" s="1">
        <v>11919.75</v>
      </c>
      <c r="E467" s="1">
        <v>12073.75</v>
      </c>
      <c r="F467" s="1">
        <v>534289467</v>
      </c>
      <c r="G467" s="1">
        <v>19990.439999999999</v>
      </c>
      <c r="H467" s="3">
        <f>IF(ISERR(LN(Table2[[#This Row],[Close]]/E466)),"-",LN(Table2[[#This Row],[Close]]/E466))</f>
        <v>1.3285921921847858E-2</v>
      </c>
    </row>
    <row r="468" spans="1:8" x14ac:dyDescent="0.3">
      <c r="A468" s="2">
        <v>43795</v>
      </c>
      <c r="B468" s="1">
        <v>12110.2</v>
      </c>
      <c r="C468" s="1">
        <v>12132.45</v>
      </c>
      <c r="D468" s="1">
        <v>12006.35</v>
      </c>
      <c r="E468" s="1">
        <v>12037.7</v>
      </c>
      <c r="F468" s="1">
        <v>1201335831</v>
      </c>
      <c r="G468" s="1">
        <v>46030.62</v>
      </c>
      <c r="H468" s="3">
        <f>IF(ISERR(LN(Table2[[#This Row],[Close]]/E467)),"-",LN(Table2[[#This Row],[Close]]/E467))</f>
        <v>-2.9902827795611981E-3</v>
      </c>
    </row>
    <row r="469" spans="1:8" x14ac:dyDescent="0.3">
      <c r="A469" s="2">
        <v>43796</v>
      </c>
      <c r="B469" s="1">
        <v>12068.5</v>
      </c>
      <c r="C469" s="1">
        <v>12114.9</v>
      </c>
      <c r="D469" s="1">
        <v>12055.15</v>
      </c>
      <c r="E469" s="1">
        <v>12100.7</v>
      </c>
      <c r="F469" s="1">
        <v>584226618</v>
      </c>
      <c r="G469" s="1">
        <v>19937.400000000001</v>
      </c>
      <c r="H469" s="3">
        <f>IF(ISERR(LN(Table2[[#This Row],[Close]]/E468)),"-",LN(Table2[[#This Row],[Close]]/E468))</f>
        <v>5.2199104372391298E-3</v>
      </c>
    </row>
    <row r="470" spans="1:8" x14ac:dyDescent="0.3">
      <c r="A470" s="2">
        <v>43797</v>
      </c>
      <c r="B470" s="1">
        <v>12132.1</v>
      </c>
      <c r="C470" s="1">
        <v>12158.8</v>
      </c>
      <c r="D470" s="1">
        <v>12099.95</v>
      </c>
      <c r="E470" s="1">
        <v>12151.15</v>
      </c>
      <c r="F470" s="1">
        <v>620479403</v>
      </c>
      <c r="G470" s="1">
        <v>21229.58</v>
      </c>
      <c r="H470" s="3">
        <f>IF(ISERR(LN(Table2[[#This Row],[Close]]/E469)),"-",LN(Table2[[#This Row],[Close]]/E469))</f>
        <v>4.1605133442242075E-3</v>
      </c>
    </row>
    <row r="471" spans="1:8" x14ac:dyDescent="0.3">
      <c r="A471" s="2">
        <v>43798</v>
      </c>
      <c r="B471" s="1">
        <v>12146.2</v>
      </c>
      <c r="C471" s="1">
        <v>12147.4</v>
      </c>
      <c r="D471" s="1">
        <v>12017.4</v>
      </c>
      <c r="E471" s="1">
        <v>12056.05</v>
      </c>
      <c r="F471" s="1">
        <v>804430391</v>
      </c>
      <c r="G471" s="1">
        <v>21838.04</v>
      </c>
      <c r="H471" s="3">
        <f>IF(ISERR(LN(Table2[[#This Row],[Close]]/E470)),"-",LN(Table2[[#This Row],[Close]]/E470))</f>
        <v>-7.8572068851349621E-3</v>
      </c>
    </row>
    <row r="472" spans="1:8" x14ac:dyDescent="0.3">
      <c r="A472" s="2">
        <v>43801</v>
      </c>
      <c r="B472" s="1">
        <v>12137.05</v>
      </c>
      <c r="C472" s="1">
        <v>12137.15</v>
      </c>
      <c r="D472" s="1">
        <v>12023.7</v>
      </c>
      <c r="E472" s="1">
        <v>12048.2</v>
      </c>
      <c r="F472" s="1">
        <v>720945335</v>
      </c>
      <c r="G472" s="1">
        <v>23113.18</v>
      </c>
      <c r="H472" s="3">
        <f>IF(ISERR(LN(Table2[[#This Row],[Close]]/E471)),"-",LN(Table2[[#This Row],[Close]]/E471))</f>
        <v>-6.5133744277652886E-4</v>
      </c>
    </row>
    <row r="473" spans="1:8" x14ac:dyDescent="0.3">
      <c r="A473" s="2">
        <v>43802</v>
      </c>
      <c r="B473" s="1">
        <v>12067.65</v>
      </c>
      <c r="C473" s="1">
        <v>12068.6</v>
      </c>
      <c r="D473" s="1">
        <v>11956.4</v>
      </c>
      <c r="E473" s="1">
        <v>11994.2</v>
      </c>
      <c r="F473" s="1">
        <v>605789334</v>
      </c>
      <c r="G473" s="1">
        <v>18203.759999999998</v>
      </c>
      <c r="H473" s="3">
        <f>IF(ISERR(LN(Table2[[#This Row],[Close]]/E472)),"-",LN(Table2[[#This Row],[Close]]/E472))</f>
        <v>-4.4920715738986546E-3</v>
      </c>
    </row>
    <row r="474" spans="1:8" x14ac:dyDescent="0.3">
      <c r="A474" s="2">
        <v>43803</v>
      </c>
      <c r="B474" s="1">
        <v>11969.95</v>
      </c>
      <c r="C474" s="1">
        <v>12054.7</v>
      </c>
      <c r="D474" s="1">
        <v>11935.3</v>
      </c>
      <c r="E474" s="1">
        <v>12043.2</v>
      </c>
      <c r="F474" s="1">
        <v>747193818</v>
      </c>
      <c r="G474" s="1">
        <v>22132.83</v>
      </c>
      <c r="H474" s="3">
        <f>IF(ISERR(LN(Table2[[#This Row],[Close]]/E473)),"-",LN(Table2[[#This Row],[Close]]/E473))</f>
        <v>4.0769856866699622E-3</v>
      </c>
    </row>
    <row r="475" spans="1:8" x14ac:dyDescent="0.3">
      <c r="A475" s="2">
        <v>43804</v>
      </c>
      <c r="B475" s="1">
        <v>12071.25</v>
      </c>
      <c r="C475" s="1">
        <v>12081.2</v>
      </c>
      <c r="D475" s="1">
        <v>11998.75</v>
      </c>
      <c r="E475" s="1">
        <v>12018.4</v>
      </c>
      <c r="F475" s="1">
        <v>562228745</v>
      </c>
      <c r="G475" s="1">
        <v>19589.810000000001</v>
      </c>
      <c r="H475" s="3">
        <f>IF(ISERR(LN(Table2[[#This Row],[Close]]/E474)),"-",LN(Table2[[#This Row],[Close]]/E474))</f>
        <v>-2.0613765320537055E-3</v>
      </c>
    </row>
    <row r="476" spans="1:8" x14ac:dyDescent="0.3">
      <c r="A476" s="2">
        <v>43805</v>
      </c>
      <c r="B476" s="1">
        <v>12047.35</v>
      </c>
      <c r="C476" s="1">
        <v>12057.05</v>
      </c>
      <c r="D476" s="1">
        <v>11888.85</v>
      </c>
      <c r="E476" s="1">
        <v>11921.5</v>
      </c>
      <c r="F476" s="1">
        <v>609221205</v>
      </c>
      <c r="G476" s="1">
        <v>18245.490000000002</v>
      </c>
      <c r="H476" s="3">
        <f>IF(ISERR(LN(Table2[[#This Row],[Close]]/E475)),"-",LN(Table2[[#This Row],[Close]]/E475))</f>
        <v>-8.0953161197521266E-3</v>
      </c>
    </row>
    <row r="477" spans="1:8" x14ac:dyDescent="0.3">
      <c r="A477" s="2">
        <v>43808</v>
      </c>
      <c r="B477" s="1">
        <v>11939.1</v>
      </c>
      <c r="C477" s="1">
        <v>11981.95</v>
      </c>
      <c r="D477" s="1">
        <v>11888.05</v>
      </c>
      <c r="E477" s="1">
        <v>11937.5</v>
      </c>
      <c r="F477" s="1">
        <v>599115748</v>
      </c>
      <c r="G477" s="1">
        <v>16672.87</v>
      </c>
      <c r="H477" s="3">
        <f>IF(ISERR(LN(Table2[[#This Row],[Close]]/E476)),"-",LN(Table2[[#This Row],[Close]]/E476))</f>
        <v>1.3412131605239934E-3</v>
      </c>
    </row>
    <row r="478" spans="1:8" x14ac:dyDescent="0.3">
      <c r="A478" s="2">
        <v>43809</v>
      </c>
      <c r="B478" s="1">
        <v>11950.5</v>
      </c>
      <c r="C478" s="1">
        <v>11953.2</v>
      </c>
      <c r="D478" s="1">
        <v>11844.7</v>
      </c>
      <c r="E478" s="1">
        <v>11856.8</v>
      </c>
      <c r="F478" s="1">
        <v>650219487</v>
      </c>
      <c r="G478" s="1">
        <v>16514.63</v>
      </c>
      <c r="H478" s="3">
        <f>IF(ISERR(LN(Table2[[#This Row],[Close]]/E477)),"-",LN(Table2[[#This Row],[Close]]/E477))</f>
        <v>-6.7831631462805233E-3</v>
      </c>
    </row>
    <row r="479" spans="1:8" x14ac:dyDescent="0.3">
      <c r="A479" s="2">
        <v>43810</v>
      </c>
      <c r="B479" s="1">
        <v>11867.35</v>
      </c>
      <c r="C479" s="1">
        <v>11923.2</v>
      </c>
      <c r="D479" s="1">
        <v>11832.3</v>
      </c>
      <c r="E479" s="1">
        <v>11910.15</v>
      </c>
      <c r="F479" s="1">
        <v>997655048</v>
      </c>
      <c r="G479" s="1">
        <v>18760.57</v>
      </c>
      <c r="H479" s="3">
        <f>IF(ISERR(LN(Table2[[#This Row],[Close]]/E478)),"-",LN(Table2[[#This Row],[Close]]/E478))</f>
        <v>4.4894350857693126E-3</v>
      </c>
    </row>
    <row r="480" spans="1:8" x14ac:dyDescent="0.3">
      <c r="A480" s="2">
        <v>43811</v>
      </c>
      <c r="B480" s="1">
        <v>11944.3</v>
      </c>
      <c r="C480" s="1">
        <v>12005.5</v>
      </c>
      <c r="D480" s="1">
        <v>11934</v>
      </c>
      <c r="E480" s="1">
        <v>11971.8</v>
      </c>
      <c r="F480" s="1">
        <v>752617138</v>
      </c>
      <c r="G480" s="1">
        <v>18401.22</v>
      </c>
      <c r="H480" s="3">
        <f>IF(ISERR(LN(Table2[[#This Row],[Close]]/E479)),"-",LN(Table2[[#This Row],[Close]]/E479))</f>
        <v>5.1629064580655691E-3</v>
      </c>
    </row>
    <row r="481" spans="1:8" x14ac:dyDescent="0.3">
      <c r="A481" s="2">
        <v>43812</v>
      </c>
      <c r="B481" s="1">
        <v>12026.4</v>
      </c>
      <c r="C481" s="1">
        <v>12098.85</v>
      </c>
      <c r="D481" s="1">
        <v>12023.6</v>
      </c>
      <c r="E481" s="1">
        <v>12086.7</v>
      </c>
      <c r="F481" s="1">
        <v>597712516</v>
      </c>
      <c r="G481" s="1">
        <v>20626.8</v>
      </c>
      <c r="H481" s="3">
        <f>IF(ISERR(LN(Table2[[#This Row],[Close]]/E480)),"-",LN(Table2[[#This Row],[Close]]/E480))</f>
        <v>9.5517903102901938E-3</v>
      </c>
    </row>
    <row r="482" spans="1:8" x14ac:dyDescent="0.3">
      <c r="A482" s="2">
        <v>43815</v>
      </c>
      <c r="B482" s="1">
        <v>12131.35</v>
      </c>
      <c r="C482" s="1">
        <v>12134.65</v>
      </c>
      <c r="D482" s="1">
        <v>12046.3</v>
      </c>
      <c r="E482" s="1">
        <v>12053.95</v>
      </c>
      <c r="F482" s="1">
        <v>437703921</v>
      </c>
      <c r="G482" s="1">
        <v>16110.34</v>
      </c>
      <c r="H482" s="3">
        <f>IF(ISERR(LN(Table2[[#This Row],[Close]]/E481)),"-",LN(Table2[[#This Row],[Close]]/E481))</f>
        <v>-2.7132674631074115E-3</v>
      </c>
    </row>
    <row r="483" spans="1:8" x14ac:dyDescent="0.3">
      <c r="A483" s="2">
        <v>43816</v>
      </c>
      <c r="B483" s="1">
        <v>12082.45</v>
      </c>
      <c r="C483" s="1">
        <v>12182.75</v>
      </c>
      <c r="D483" s="1">
        <v>12070.35</v>
      </c>
      <c r="E483" s="1">
        <v>12165</v>
      </c>
      <c r="F483" s="1">
        <v>499585789</v>
      </c>
      <c r="G483" s="1">
        <v>20968.79</v>
      </c>
      <c r="H483" s="3">
        <f>IF(ISERR(LN(Table2[[#This Row],[Close]]/E482)),"-",LN(Table2[[#This Row],[Close]]/E482))</f>
        <v>9.1705691839000653E-3</v>
      </c>
    </row>
    <row r="484" spans="1:8" x14ac:dyDescent="0.3">
      <c r="A484" s="2">
        <v>43817</v>
      </c>
      <c r="B484" s="1">
        <v>12197</v>
      </c>
      <c r="C484" s="1">
        <v>12237.7</v>
      </c>
      <c r="D484" s="1">
        <v>12163.45</v>
      </c>
      <c r="E484" s="1">
        <v>12221.65</v>
      </c>
      <c r="F484" s="1">
        <v>518854651</v>
      </c>
      <c r="G484" s="1">
        <v>22341.06</v>
      </c>
      <c r="H484" s="3">
        <f>IF(ISERR(LN(Table2[[#This Row],[Close]]/E483)),"-",LN(Table2[[#This Row],[Close]]/E483))</f>
        <v>4.6459929428873644E-3</v>
      </c>
    </row>
    <row r="485" spans="1:8" x14ac:dyDescent="0.3">
      <c r="A485" s="2">
        <v>43818</v>
      </c>
      <c r="B485" s="1">
        <v>12223.4</v>
      </c>
      <c r="C485" s="1">
        <v>12268.35</v>
      </c>
      <c r="D485" s="1">
        <v>12191.15</v>
      </c>
      <c r="E485" s="1">
        <v>12259.7</v>
      </c>
      <c r="F485" s="1">
        <v>623049839</v>
      </c>
      <c r="G485" s="1">
        <v>19761.900000000001</v>
      </c>
      <c r="H485" s="3">
        <f>IF(ISERR(LN(Table2[[#This Row],[Close]]/E484)),"-",LN(Table2[[#This Row],[Close]]/E484))</f>
        <v>3.1084912097463736E-3</v>
      </c>
    </row>
    <row r="486" spans="1:8" x14ac:dyDescent="0.3">
      <c r="A486" s="2">
        <v>43819</v>
      </c>
      <c r="B486" s="1">
        <v>12266.45</v>
      </c>
      <c r="C486" s="1">
        <v>12293.9</v>
      </c>
      <c r="D486" s="1">
        <v>12252.75</v>
      </c>
      <c r="E486" s="1">
        <v>12271.8</v>
      </c>
      <c r="F486" s="1">
        <v>810676090</v>
      </c>
      <c r="G486" s="1">
        <v>25750.240000000002</v>
      </c>
      <c r="H486" s="3">
        <f>IF(ISERR(LN(Table2[[#This Row],[Close]]/E485)),"-",LN(Table2[[#This Row],[Close]]/E485))</f>
        <v>9.8648684191871439E-4</v>
      </c>
    </row>
    <row r="487" spans="1:8" x14ac:dyDescent="0.3">
      <c r="A487" s="2">
        <v>43822</v>
      </c>
      <c r="B487" s="1">
        <v>12235.45</v>
      </c>
      <c r="C487" s="1">
        <v>12287.15</v>
      </c>
      <c r="D487" s="1">
        <v>12213.25</v>
      </c>
      <c r="E487" s="1">
        <v>12262.75</v>
      </c>
      <c r="F487" s="1">
        <v>604782354</v>
      </c>
      <c r="G487" s="1">
        <v>18078.23</v>
      </c>
      <c r="H487" s="3">
        <f>IF(ISERR(LN(Table2[[#This Row],[Close]]/E486)),"-",LN(Table2[[#This Row],[Close]]/E486))</f>
        <v>-7.3773518653958673E-4</v>
      </c>
    </row>
    <row r="488" spans="1:8" x14ac:dyDescent="0.3">
      <c r="A488" s="2">
        <v>43823</v>
      </c>
      <c r="B488" s="1">
        <v>12269.25</v>
      </c>
      <c r="C488" s="1">
        <v>12283.7</v>
      </c>
      <c r="D488" s="1">
        <v>12202.1</v>
      </c>
      <c r="E488" s="1">
        <v>12214.55</v>
      </c>
      <c r="F488" s="1">
        <v>470290298</v>
      </c>
      <c r="G488" s="1">
        <v>13864.56</v>
      </c>
      <c r="H488" s="3">
        <f>IF(ISERR(LN(Table2[[#This Row],[Close]]/E487)),"-",LN(Table2[[#This Row],[Close]]/E487))</f>
        <v>-3.9383479632830202E-3</v>
      </c>
    </row>
    <row r="489" spans="1:8" x14ac:dyDescent="0.3">
      <c r="A489" s="2">
        <v>43825</v>
      </c>
      <c r="B489" s="1">
        <v>12211.85</v>
      </c>
      <c r="C489" s="1">
        <v>12221.55</v>
      </c>
      <c r="D489" s="1">
        <v>12118.85</v>
      </c>
      <c r="E489" s="1">
        <v>12126.55</v>
      </c>
      <c r="F489" s="1">
        <v>520326632</v>
      </c>
      <c r="G489" s="1">
        <v>16362.31</v>
      </c>
      <c r="H489" s="3">
        <f>IF(ISERR(LN(Table2[[#This Row],[Close]]/E488)),"-",LN(Table2[[#This Row],[Close]]/E488))</f>
        <v>-7.2306003753267361E-3</v>
      </c>
    </row>
    <row r="490" spans="1:8" x14ac:dyDescent="0.3">
      <c r="A490" s="2">
        <v>43826</v>
      </c>
      <c r="B490" s="1">
        <v>12172.9</v>
      </c>
      <c r="C490" s="1">
        <v>12258.45</v>
      </c>
      <c r="D490" s="1">
        <v>12157.9</v>
      </c>
      <c r="E490" s="1">
        <v>12245.8</v>
      </c>
      <c r="F490" s="1">
        <v>383788556</v>
      </c>
      <c r="G490" s="1">
        <v>13676.2</v>
      </c>
      <c r="H490" s="3">
        <f>IF(ISERR(LN(Table2[[#This Row],[Close]]/E489)),"-",LN(Table2[[#This Row],[Close]]/E489))</f>
        <v>9.7857573540413682E-3</v>
      </c>
    </row>
    <row r="491" spans="1:8" x14ac:dyDescent="0.3">
      <c r="A491" s="2">
        <v>43829</v>
      </c>
      <c r="B491" s="1">
        <v>12274.9</v>
      </c>
      <c r="C491" s="1">
        <v>12286.45</v>
      </c>
      <c r="D491" s="1">
        <v>12213.8</v>
      </c>
      <c r="E491" s="1">
        <v>12255.85</v>
      </c>
      <c r="F491" s="1">
        <v>411084614</v>
      </c>
      <c r="G491" s="1">
        <v>14556.73</v>
      </c>
      <c r="H491" s="3">
        <f>IF(ISERR(LN(Table2[[#This Row],[Close]]/E490)),"-",LN(Table2[[#This Row],[Close]]/E490))</f>
        <v>8.2035296101453205E-4</v>
      </c>
    </row>
    <row r="492" spans="1:8" x14ac:dyDescent="0.3">
      <c r="A492" s="2">
        <v>43830</v>
      </c>
      <c r="B492" s="1">
        <v>12247.1</v>
      </c>
      <c r="C492" s="1">
        <v>12247.1</v>
      </c>
      <c r="D492" s="1">
        <v>12151.8</v>
      </c>
      <c r="E492" s="1">
        <v>12168.45</v>
      </c>
      <c r="F492" s="1">
        <v>426931711</v>
      </c>
      <c r="G492" s="1">
        <v>14812.89</v>
      </c>
      <c r="H492" s="3">
        <f>IF(ISERR(LN(Table2[[#This Row],[Close]]/E491)),"-",LN(Table2[[#This Row],[Close]]/E491))</f>
        <v>-7.1568374982592681E-3</v>
      </c>
    </row>
    <row r="493" spans="1:8" x14ac:dyDescent="0.3">
      <c r="A493" s="2">
        <v>43831</v>
      </c>
      <c r="B493" s="1">
        <v>12202.15</v>
      </c>
      <c r="C493" s="1">
        <v>12222.2</v>
      </c>
      <c r="D493" s="1">
        <v>12165.3</v>
      </c>
      <c r="E493" s="1">
        <v>12182.5</v>
      </c>
      <c r="F493" s="1">
        <v>304078039</v>
      </c>
      <c r="G493" s="1">
        <v>10445.68</v>
      </c>
      <c r="H493" s="3">
        <f>IF(ISERR(LN(Table2[[#This Row],[Close]]/E492)),"-",LN(Table2[[#This Row],[Close]]/E492))</f>
        <v>1.1539592138382815E-3</v>
      </c>
    </row>
    <row r="494" spans="1:8" x14ac:dyDescent="0.3">
      <c r="A494" s="2">
        <v>43832</v>
      </c>
      <c r="B494" s="1">
        <v>12198.55</v>
      </c>
      <c r="C494" s="1">
        <v>12289.9</v>
      </c>
      <c r="D494" s="1">
        <v>12195.25</v>
      </c>
      <c r="E494" s="1">
        <v>12282.2</v>
      </c>
      <c r="F494" s="1">
        <v>407697594</v>
      </c>
      <c r="G494" s="1">
        <v>15256.55</v>
      </c>
      <c r="H494" s="3">
        <f>IF(ISERR(LN(Table2[[#This Row],[Close]]/E493)),"-",LN(Table2[[#This Row],[Close]]/E493))</f>
        <v>8.1505640319356996E-3</v>
      </c>
    </row>
    <row r="495" spans="1:8" x14ac:dyDescent="0.3">
      <c r="A495" s="2">
        <v>43833</v>
      </c>
      <c r="B495" s="1">
        <v>12261.1</v>
      </c>
      <c r="C495" s="1">
        <v>12265.6</v>
      </c>
      <c r="D495" s="1">
        <v>12191.35</v>
      </c>
      <c r="E495" s="1">
        <v>12226.65</v>
      </c>
      <c r="F495" s="1">
        <v>428770054</v>
      </c>
      <c r="G495" s="1">
        <v>16827.27</v>
      </c>
      <c r="H495" s="3">
        <f>IF(ISERR(LN(Table2[[#This Row],[Close]]/E494)),"-",LN(Table2[[#This Row],[Close]]/E494))</f>
        <v>-4.5330641889106188E-3</v>
      </c>
    </row>
    <row r="496" spans="1:8" x14ac:dyDescent="0.3">
      <c r="A496" s="2">
        <v>43836</v>
      </c>
      <c r="B496" s="1">
        <v>12170.6</v>
      </c>
      <c r="C496" s="1">
        <v>12179.1</v>
      </c>
      <c r="D496" s="1">
        <v>11974.2</v>
      </c>
      <c r="E496" s="1">
        <v>11993.05</v>
      </c>
      <c r="F496" s="1">
        <v>396501419</v>
      </c>
      <c r="G496" s="1">
        <v>16869.22</v>
      </c>
      <c r="H496" s="3">
        <f>IF(ISERR(LN(Table2[[#This Row],[Close]]/E495)),"-",LN(Table2[[#This Row],[Close]]/E495))</f>
        <v>-1.9290680239015083E-2</v>
      </c>
    </row>
    <row r="497" spans="1:8" x14ac:dyDescent="0.3">
      <c r="A497" s="2">
        <v>43837</v>
      </c>
      <c r="B497" s="1">
        <v>12079.1</v>
      </c>
      <c r="C497" s="1">
        <v>12152.15</v>
      </c>
      <c r="D497" s="1">
        <v>12005.35</v>
      </c>
      <c r="E497" s="1">
        <v>12052.95</v>
      </c>
      <c r="F497" s="1">
        <v>447818617</v>
      </c>
      <c r="G497" s="1">
        <v>17797.68</v>
      </c>
      <c r="H497" s="3">
        <f>IF(ISERR(LN(Table2[[#This Row],[Close]]/E496)),"-",LN(Table2[[#This Row],[Close]]/E496))</f>
        <v>4.9821279132576477E-3</v>
      </c>
    </row>
    <row r="498" spans="1:8" x14ac:dyDescent="0.3">
      <c r="A498" s="2">
        <v>43838</v>
      </c>
      <c r="B498" s="1">
        <v>11939.1</v>
      </c>
      <c r="C498" s="1">
        <v>12044.95</v>
      </c>
      <c r="D498" s="1">
        <v>11929.6</v>
      </c>
      <c r="E498" s="1">
        <v>12025.35</v>
      </c>
      <c r="F498" s="1">
        <v>445991640</v>
      </c>
      <c r="G498" s="1">
        <v>18281.150000000001</v>
      </c>
      <c r="H498" s="3">
        <f>IF(ISERR(LN(Table2[[#This Row],[Close]]/E497)),"-",LN(Table2[[#This Row],[Close]]/E497))</f>
        <v>-2.2925216554330287E-3</v>
      </c>
    </row>
    <row r="499" spans="1:8" x14ac:dyDescent="0.3">
      <c r="A499" s="2">
        <v>43839</v>
      </c>
      <c r="B499" s="1">
        <v>12153.15</v>
      </c>
      <c r="C499" s="1">
        <v>12224.05</v>
      </c>
      <c r="D499" s="1">
        <v>12132.55</v>
      </c>
      <c r="E499" s="1">
        <v>12215.9</v>
      </c>
      <c r="F499" s="1">
        <v>477469878</v>
      </c>
      <c r="G499" s="1">
        <v>18456.64</v>
      </c>
      <c r="H499" s="3">
        <f>IF(ISERR(LN(Table2[[#This Row],[Close]]/E498)),"-",LN(Table2[[#This Row],[Close]]/E498))</f>
        <v>1.5721460299874462E-2</v>
      </c>
    </row>
    <row r="500" spans="1:8" x14ac:dyDescent="0.3">
      <c r="A500" s="2">
        <v>43840</v>
      </c>
      <c r="B500" s="1">
        <v>12271</v>
      </c>
      <c r="C500" s="1">
        <v>12311.2</v>
      </c>
      <c r="D500" s="1">
        <v>12213.2</v>
      </c>
      <c r="E500" s="1">
        <v>12256.8</v>
      </c>
      <c r="F500" s="1">
        <v>660627930</v>
      </c>
      <c r="G500" s="1">
        <v>18818.62</v>
      </c>
      <c r="H500" s="3">
        <f>IF(ISERR(LN(Table2[[#This Row],[Close]]/E499)),"-",LN(Table2[[#This Row],[Close]]/E499))</f>
        <v>3.3425031221734377E-3</v>
      </c>
    </row>
    <row r="501" spans="1:8" x14ac:dyDescent="0.3">
      <c r="A501" s="2">
        <v>43843</v>
      </c>
      <c r="B501" s="1">
        <v>12296.7</v>
      </c>
      <c r="C501" s="1">
        <v>12337.75</v>
      </c>
      <c r="D501" s="1">
        <v>12285.8</v>
      </c>
      <c r="E501" s="1">
        <v>12329.55</v>
      </c>
      <c r="F501" s="1">
        <v>500968242</v>
      </c>
      <c r="G501" s="1">
        <v>17522.13</v>
      </c>
      <c r="H501" s="3">
        <f>IF(ISERR(LN(Table2[[#This Row],[Close]]/E500)),"-",LN(Table2[[#This Row],[Close]]/E500))</f>
        <v>5.9179351404731514E-3</v>
      </c>
    </row>
    <row r="502" spans="1:8" x14ac:dyDescent="0.3">
      <c r="A502" s="2">
        <v>43844</v>
      </c>
      <c r="B502" s="1">
        <v>12333.1</v>
      </c>
      <c r="C502" s="1">
        <v>12374.25</v>
      </c>
      <c r="D502" s="1">
        <v>12308.7</v>
      </c>
      <c r="E502" s="1">
        <v>12362.3</v>
      </c>
      <c r="F502" s="1">
        <v>616260555</v>
      </c>
      <c r="G502" s="1">
        <v>17948.919999999998</v>
      </c>
      <c r="H502" s="3">
        <f>IF(ISERR(LN(Table2[[#This Row],[Close]]/E501)),"-",LN(Table2[[#This Row],[Close]]/E501))</f>
        <v>2.6526987005530004E-3</v>
      </c>
    </row>
    <row r="503" spans="1:8" x14ac:dyDescent="0.3">
      <c r="A503" s="2">
        <v>43845</v>
      </c>
      <c r="B503" s="1">
        <v>12349.4</v>
      </c>
      <c r="C503" s="1">
        <v>12355.15</v>
      </c>
      <c r="D503" s="1">
        <v>12278.75</v>
      </c>
      <c r="E503" s="1">
        <v>12343.3</v>
      </c>
      <c r="F503" s="1">
        <v>684352965</v>
      </c>
      <c r="G503" s="1">
        <v>17882.509999999998</v>
      </c>
      <c r="H503" s="3">
        <f>IF(ISERR(LN(Table2[[#This Row],[Close]]/E502)),"-",LN(Table2[[#This Row],[Close]]/E502))</f>
        <v>-1.5381131197652743E-3</v>
      </c>
    </row>
    <row r="504" spans="1:8" x14ac:dyDescent="0.3">
      <c r="A504" s="2">
        <v>43846</v>
      </c>
      <c r="B504" s="1">
        <v>12347.1</v>
      </c>
      <c r="C504" s="1">
        <v>12389.05</v>
      </c>
      <c r="D504" s="1">
        <v>12315.8</v>
      </c>
      <c r="E504" s="1">
        <v>12355.5</v>
      </c>
      <c r="F504" s="1">
        <v>395670245</v>
      </c>
      <c r="G504" s="1">
        <v>16004.06</v>
      </c>
      <c r="H504" s="3">
        <f>IF(ISERR(LN(Table2[[#This Row],[Close]]/E503)),"-",LN(Table2[[#This Row],[Close]]/E503))</f>
        <v>9.8790232660840474E-4</v>
      </c>
    </row>
    <row r="505" spans="1:8" x14ac:dyDescent="0.3">
      <c r="A505" s="2">
        <v>43847</v>
      </c>
      <c r="B505" s="1">
        <v>12328.4</v>
      </c>
      <c r="C505" s="1">
        <v>12385.45</v>
      </c>
      <c r="D505" s="1">
        <v>12321.4</v>
      </c>
      <c r="E505" s="1">
        <v>12352.35</v>
      </c>
      <c r="F505" s="1">
        <v>502060615</v>
      </c>
      <c r="G505" s="1">
        <v>21397.63</v>
      </c>
      <c r="H505" s="3">
        <f>IF(ISERR(LN(Table2[[#This Row],[Close]]/E504)),"-",LN(Table2[[#This Row],[Close]]/E504))</f>
        <v>-2.5497969407015808E-4</v>
      </c>
    </row>
    <row r="506" spans="1:8" x14ac:dyDescent="0.3">
      <c r="A506" s="2">
        <v>43850</v>
      </c>
      <c r="B506" s="1">
        <v>12430.5</v>
      </c>
      <c r="C506" s="1">
        <v>12430.5</v>
      </c>
      <c r="D506" s="1">
        <v>12216.9</v>
      </c>
      <c r="E506" s="1">
        <v>12224.55</v>
      </c>
      <c r="F506" s="1">
        <v>491609317</v>
      </c>
      <c r="G506" s="1">
        <v>21415.43</v>
      </c>
      <c r="H506" s="3">
        <f>IF(ISERR(LN(Table2[[#This Row],[Close]]/E505)),"-",LN(Table2[[#This Row],[Close]]/E505))</f>
        <v>-1.0400103505719096E-2</v>
      </c>
    </row>
    <row r="507" spans="1:8" x14ac:dyDescent="0.3">
      <c r="A507" s="2">
        <v>43851</v>
      </c>
      <c r="B507" s="1">
        <v>12195.3</v>
      </c>
      <c r="C507" s="1">
        <v>12230.05</v>
      </c>
      <c r="D507" s="1">
        <v>12162.3</v>
      </c>
      <c r="E507" s="1">
        <v>12169.85</v>
      </c>
      <c r="F507" s="1">
        <v>443976442</v>
      </c>
      <c r="G507" s="1">
        <v>18682.650000000001</v>
      </c>
      <c r="H507" s="3">
        <f>IF(ISERR(LN(Table2[[#This Row],[Close]]/E506)),"-",LN(Table2[[#This Row],[Close]]/E506))</f>
        <v>-4.4846433343133131E-3</v>
      </c>
    </row>
    <row r="508" spans="1:8" x14ac:dyDescent="0.3">
      <c r="A508" s="2">
        <v>43852</v>
      </c>
      <c r="B508" s="1">
        <v>12218.35</v>
      </c>
      <c r="C508" s="1">
        <v>12225.05</v>
      </c>
      <c r="D508" s="1">
        <v>12087.9</v>
      </c>
      <c r="E508" s="1">
        <v>12106.9</v>
      </c>
      <c r="F508" s="1">
        <v>526294513</v>
      </c>
      <c r="G508" s="1">
        <v>19758.68</v>
      </c>
      <c r="H508" s="3">
        <f>IF(ISERR(LN(Table2[[#This Row],[Close]]/E507)),"-",LN(Table2[[#This Row],[Close]]/E507))</f>
        <v>-5.1860435261617648E-3</v>
      </c>
    </row>
    <row r="509" spans="1:8" x14ac:dyDescent="0.3">
      <c r="A509" s="2">
        <v>43853</v>
      </c>
      <c r="B509" s="1">
        <v>12123.75</v>
      </c>
      <c r="C509" s="1">
        <v>12189</v>
      </c>
      <c r="D509" s="1">
        <v>12094.1</v>
      </c>
      <c r="E509" s="1">
        <v>12180.35</v>
      </c>
      <c r="F509" s="1">
        <v>867653663</v>
      </c>
      <c r="G509" s="1">
        <v>23829.39</v>
      </c>
      <c r="H509" s="3">
        <f>IF(ISERR(LN(Table2[[#This Row],[Close]]/E508)),"-",LN(Table2[[#This Row],[Close]]/E508))</f>
        <v>6.0484594940626527E-3</v>
      </c>
    </row>
    <row r="510" spans="1:8" x14ac:dyDescent="0.3">
      <c r="A510" s="2">
        <v>43854</v>
      </c>
      <c r="B510" s="1">
        <v>12174.55</v>
      </c>
      <c r="C510" s="1">
        <v>12272.15</v>
      </c>
      <c r="D510" s="1">
        <v>12149.65</v>
      </c>
      <c r="E510" s="1">
        <v>12248.25</v>
      </c>
      <c r="F510" s="1">
        <v>593237908</v>
      </c>
      <c r="G510" s="1">
        <v>18032.27</v>
      </c>
      <c r="H510" s="3">
        <f>IF(ISERR(LN(Table2[[#This Row],[Close]]/E509)),"-",LN(Table2[[#This Row],[Close]]/E509))</f>
        <v>5.5590721417507587E-3</v>
      </c>
    </row>
    <row r="511" spans="1:8" x14ac:dyDescent="0.3">
      <c r="A511" s="2">
        <v>43857</v>
      </c>
      <c r="B511" s="1">
        <v>12197.1</v>
      </c>
      <c r="C511" s="1">
        <v>12216.6</v>
      </c>
      <c r="D511" s="1">
        <v>12107</v>
      </c>
      <c r="E511" s="1">
        <v>12119</v>
      </c>
      <c r="F511" s="1">
        <v>441158138</v>
      </c>
      <c r="G511" s="1">
        <v>17988.61</v>
      </c>
      <c r="H511" s="3">
        <f>IF(ISERR(LN(Table2[[#This Row],[Close]]/E510)),"-",LN(Table2[[#This Row],[Close]]/E510))</f>
        <v>-1.0608600656474901E-2</v>
      </c>
    </row>
    <row r="512" spans="1:8" x14ac:dyDescent="0.3">
      <c r="A512" s="2">
        <v>43858</v>
      </c>
      <c r="B512" s="1">
        <v>12148.1</v>
      </c>
      <c r="C512" s="1">
        <v>12163.55</v>
      </c>
      <c r="D512" s="1">
        <v>12024.5</v>
      </c>
      <c r="E512" s="1">
        <v>12055.8</v>
      </c>
      <c r="F512" s="1">
        <v>478484057</v>
      </c>
      <c r="G512" s="1">
        <v>20917.62</v>
      </c>
      <c r="H512" s="3">
        <f>IF(ISERR(LN(Table2[[#This Row],[Close]]/E511)),"-",LN(Table2[[#This Row],[Close]]/E511))</f>
        <v>-5.2285970499251228E-3</v>
      </c>
    </row>
    <row r="513" spans="1:8" x14ac:dyDescent="0.3">
      <c r="A513" s="2">
        <v>43859</v>
      </c>
      <c r="B513" s="1">
        <v>12114.9</v>
      </c>
      <c r="C513" s="1">
        <v>12169.6</v>
      </c>
      <c r="D513" s="1">
        <v>12103.8</v>
      </c>
      <c r="E513" s="1">
        <v>12129.5</v>
      </c>
      <c r="F513" s="1">
        <v>514362340</v>
      </c>
      <c r="G513" s="1">
        <v>20646.18</v>
      </c>
      <c r="H513" s="3">
        <f>IF(ISERR(LN(Table2[[#This Row],[Close]]/E512)),"-",LN(Table2[[#This Row],[Close]]/E512))</f>
        <v>6.0946300545449581E-3</v>
      </c>
    </row>
    <row r="514" spans="1:8" x14ac:dyDescent="0.3">
      <c r="A514" s="2">
        <v>43860</v>
      </c>
      <c r="B514" s="1">
        <v>12147.75</v>
      </c>
      <c r="C514" s="1">
        <v>12150.3</v>
      </c>
      <c r="D514" s="1">
        <v>12010.6</v>
      </c>
      <c r="E514" s="1">
        <v>12035.8</v>
      </c>
      <c r="F514" s="1">
        <v>538138743</v>
      </c>
      <c r="G514" s="1">
        <v>19372.669999999998</v>
      </c>
      <c r="H514" s="3">
        <f>IF(ISERR(LN(Table2[[#This Row],[Close]]/E513)),"-",LN(Table2[[#This Row],[Close]]/E513))</f>
        <v>-7.7549601774502333E-3</v>
      </c>
    </row>
    <row r="515" spans="1:8" x14ac:dyDescent="0.3">
      <c r="A515" s="2">
        <v>43861</v>
      </c>
      <c r="B515" s="1">
        <v>12100.4</v>
      </c>
      <c r="C515" s="1">
        <v>12103.55</v>
      </c>
      <c r="D515" s="1">
        <v>11945.85</v>
      </c>
      <c r="E515" s="1">
        <v>11962.1</v>
      </c>
      <c r="F515" s="1">
        <v>771278258</v>
      </c>
      <c r="G515" s="1">
        <v>26044.91</v>
      </c>
      <c r="H515" s="3">
        <f>IF(ISERR(LN(Table2[[#This Row],[Close]]/E514)),"-",LN(Table2[[#This Row],[Close]]/E514))</f>
        <v>-6.1422234200450227E-3</v>
      </c>
    </row>
    <row r="516" spans="1:8" x14ac:dyDescent="0.3">
      <c r="A516" s="2">
        <v>43862</v>
      </c>
      <c r="B516" s="1">
        <v>11939</v>
      </c>
      <c r="C516" s="1">
        <v>12017.35</v>
      </c>
      <c r="D516" s="1">
        <v>11633.3</v>
      </c>
      <c r="E516" s="1">
        <v>11661.85</v>
      </c>
      <c r="F516" s="1">
        <v>537634767</v>
      </c>
      <c r="G516" s="1">
        <v>20598.12</v>
      </c>
      <c r="H516" s="3">
        <f>IF(ISERR(LN(Table2[[#This Row],[Close]]/E515)),"-",LN(Table2[[#This Row],[Close]]/E515))</f>
        <v>-2.5420487964002748E-2</v>
      </c>
    </row>
    <row r="517" spans="1:8" x14ac:dyDescent="0.3">
      <c r="A517" s="2">
        <v>43864</v>
      </c>
      <c r="B517" s="1">
        <v>11627.45</v>
      </c>
      <c r="C517" s="1">
        <v>11749.85</v>
      </c>
      <c r="D517" s="1">
        <v>11614.5</v>
      </c>
      <c r="E517" s="1">
        <v>11707.9</v>
      </c>
      <c r="F517" s="1">
        <v>669815788</v>
      </c>
      <c r="G517" s="1">
        <v>25415.26</v>
      </c>
      <c r="H517" s="3">
        <f>IF(ISERR(LN(Table2[[#This Row],[Close]]/E516)),"-",LN(Table2[[#This Row],[Close]]/E516))</f>
        <v>3.940997195259483E-3</v>
      </c>
    </row>
    <row r="518" spans="1:8" x14ac:dyDescent="0.3">
      <c r="A518" s="2">
        <v>43865</v>
      </c>
      <c r="B518" s="1">
        <v>11786.25</v>
      </c>
      <c r="C518" s="1">
        <v>11986.15</v>
      </c>
      <c r="D518" s="1">
        <v>11783.4</v>
      </c>
      <c r="E518" s="1">
        <v>11979.65</v>
      </c>
      <c r="F518" s="1">
        <v>560430291</v>
      </c>
      <c r="G518" s="1">
        <v>22338.5</v>
      </c>
      <c r="H518" s="3">
        <f>IF(ISERR(LN(Table2[[#This Row],[Close]]/E517)),"-",LN(Table2[[#This Row],[Close]]/E517))</f>
        <v>2.2945549276863344E-2</v>
      </c>
    </row>
    <row r="519" spans="1:8" x14ac:dyDescent="0.3">
      <c r="A519" s="2">
        <v>43866</v>
      </c>
      <c r="B519" s="1">
        <v>12005.85</v>
      </c>
      <c r="C519" s="1">
        <v>12098.15</v>
      </c>
      <c r="D519" s="1">
        <v>11953.35</v>
      </c>
      <c r="E519" s="1">
        <v>12089.15</v>
      </c>
      <c r="F519" s="1">
        <v>758032580</v>
      </c>
      <c r="G519" s="1">
        <v>22998.05</v>
      </c>
      <c r="H519" s="3">
        <f>IF(ISERR(LN(Table2[[#This Row],[Close]]/E518)),"-",LN(Table2[[#This Row],[Close]]/E518))</f>
        <v>9.0989792154732661E-3</v>
      </c>
    </row>
    <row r="520" spans="1:8" x14ac:dyDescent="0.3">
      <c r="A520" s="2">
        <v>43867</v>
      </c>
      <c r="B520" s="1">
        <v>12120</v>
      </c>
      <c r="C520" s="1">
        <v>12160.6</v>
      </c>
      <c r="D520" s="1">
        <v>12084.65</v>
      </c>
      <c r="E520" s="1">
        <v>12137.95</v>
      </c>
      <c r="F520" s="1">
        <v>565116236</v>
      </c>
      <c r="G520" s="1">
        <v>21735.919999999998</v>
      </c>
      <c r="H520" s="3">
        <f>IF(ISERR(LN(Table2[[#This Row],[Close]]/E519)),"-",LN(Table2[[#This Row],[Close]]/E519))</f>
        <v>4.0285519933345231E-3</v>
      </c>
    </row>
    <row r="521" spans="1:8" x14ac:dyDescent="0.3">
      <c r="A521" s="2">
        <v>43868</v>
      </c>
      <c r="B521" s="1">
        <v>12151.15</v>
      </c>
      <c r="C521" s="1">
        <v>12154.7</v>
      </c>
      <c r="D521" s="1">
        <v>12073.95</v>
      </c>
      <c r="E521" s="1">
        <v>12098.35</v>
      </c>
      <c r="F521" s="1">
        <v>473475144</v>
      </c>
      <c r="G521" s="1">
        <v>16339.61</v>
      </c>
      <c r="H521" s="3">
        <f>IF(ISERR(LN(Table2[[#This Row],[Close]]/E520)),"-",LN(Table2[[#This Row],[Close]]/E520))</f>
        <v>-3.2678284424366099E-3</v>
      </c>
    </row>
    <row r="522" spans="1:8" x14ac:dyDescent="0.3">
      <c r="A522" s="2">
        <v>43871</v>
      </c>
      <c r="B522" s="1">
        <v>12102.35</v>
      </c>
      <c r="C522" s="1">
        <v>12103.55</v>
      </c>
      <c r="D522" s="1">
        <v>11990.75</v>
      </c>
      <c r="E522" s="1">
        <v>12031.5</v>
      </c>
      <c r="F522" s="1">
        <v>525674715</v>
      </c>
      <c r="G522" s="1">
        <v>17185.14</v>
      </c>
      <c r="H522" s="3">
        <f>IF(ISERR(LN(Table2[[#This Row],[Close]]/E521)),"-",LN(Table2[[#This Row],[Close]]/E521))</f>
        <v>-5.5408691750139499E-3</v>
      </c>
    </row>
    <row r="523" spans="1:8" x14ac:dyDescent="0.3">
      <c r="A523" s="2">
        <v>43872</v>
      </c>
      <c r="B523" s="1">
        <v>12108.4</v>
      </c>
      <c r="C523" s="1">
        <v>12172.3</v>
      </c>
      <c r="D523" s="1">
        <v>12099</v>
      </c>
      <c r="E523" s="1">
        <v>12107.9</v>
      </c>
      <c r="F523" s="1">
        <v>480491557</v>
      </c>
      <c r="G523" s="1">
        <v>16209.52</v>
      </c>
      <c r="H523" s="3">
        <f>IF(ISERR(LN(Table2[[#This Row],[Close]]/E522)),"-",LN(Table2[[#This Row],[Close]]/E522))</f>
        <v>6.3299216301020656E-3</v>
      </c>
    </row>
    <row r="524" spans="1:8" x14ac:dyDescent="0.3">
      <c r="A524" s="2">
        <v>43873</v>
      </c>
      <c r="B524" s="1">
        <v>12151</v>
      </c>
      <c r="C524" s="1">
        <v>12231.75</v>
      </c>
      <c r="D524" s="1">
        <v>12144.3</v>
      </c>
      <c r="E524" s="1">
        <v>12201.2</v>
      </c>
      <c r="F524" s="1">
        <v>412399174</v>
      </c>
      <c r="G524" s="1">
        <v>16598.330000000002</v>
      </c>
      <c r="H524" s="3">
        <f>IF(ISERR(LN(Table2[[#This Row],[Close]]/E523)),"-",LN(Table2[[#This Row],[Close]]/E523))</f>
        <v>7.6761754348025363E-3</v>
      </c>
    </row>
    <row r="525" spans="1:8" x14ac:dyDescent="0.3">
      <c r="A525" s="2">
        <v>43874</v>
      </c>
      <c r="B525" s="1">
        <v>12219.55</v>
      </c>
      <c r="C525" s="1">
        <v>12225.65</v>
      </c>
      <c r="D525" s="1">
        <v>12139.8</v>
      </c>
      <c r="E525" s="1">
        <v>12174.65</v>
      </c>
      <c r="F525" s="1">
        <v>501510138</v>
      </c>
      <c r="G525" s="1">
        <v>16315.27</v>
      </c>
      <c r="H525" s="3">
        <f>IF(ISERR(LN(Table2[[#This Row],[Close]]/E524)),"-",LN(Table2[[#This Row],[Close]]/E524))</f>
        <v>-2.1783864356833328E-3</v>
      </c>
    </row>
    <row r="526" spans="1:8" x14ac:dyDescent="0.3">
      <c r="A526" s="2">
        <v>43875</v>
      </c>
      <c r="B526" s="1">
        <v>12190.15</v>
      </c>
      <c r="C526" s="1">
        <v>12246.7</v>
      </c>
      <c r="D526" s="1">
        <v>12091.2</v>
      </c>
      <c r="E526" s="1">
        <v>12113.45</v>
      </c>
      <c r="F526" s="1">
        <v>623053270</v>
      </c>
      <c r="G526" s="1">
        <v>20759.509999999998</v>
      </c>
      <c r="H526" s="3">
        <f>IF(ISERR(LN(Table2[[#This Row],[Close]]/E525)),"-",LN(Table2[[#This Row],[Close]]/E525))</f>
        <v>-5.0395156083187786E-3</v>
      </c>
    </row>
    <row r="527" spans="1:8" x14ac:dyDescent="0.3">
      <c r="A527" s="2">
        <v>43878</v>
      </c>
      <c r="B527" s="1">
        <v>12131.8</v>
      </c>
      <c r="C527" s="1">
        <v>12159.6</v>
      </c>
      <c r="D527" s="1">
        <v>12037</v>
      </c>
      <c r="E527" s="1">
        <v>12045.8</v>
      </c>
      <c r="F527" s="1">
        <v>455412408</v>
      </c>
      <c r="G527" s="1">
        <v>15439.55</v>
      </c>
      <c r="H527" s="3">
        <f>IF(ISERR(LN(Table2[[#This Row],[Close]]/E526)),"-",LN(Table2[[#This Row],[Close]]/E526))</f>
        <v>-5.6003540519067732E-3</v>
      </c>
    </row>
    <row r="528" spans="1:8" x14ac:dyDescent="0.3">
      <c r="A528" s="2">
        <v>43879</v>
      </c>
      <c r="B528" s="1">
        <v>12028.25</v>
      </c>
      <c r="C528" s="1">
        <v>12030.75</v>
      </c>
      <c r="D528" s="1">
        <v>11908.05</v>
      </c>
      <c r="E528" s="1">
        <v>11992.5</v>
      </c>
      <c r="F528" s="1">
        <v>677307424</v>
      </c>
      <c r="G528" s="1">
        <v>18853</v>
      </c>
      <c r="H528" s="3">
        <f>IF(ISERR(LN(Table2[[#This Row],[Close]]/E527)),"-",LN(Table2[[#This Row],[Close]]/E527))</f>
        <v>-4.4345970678656412E-3</v>
      </c>
    </row>
    <row r="529" spans="1:8" x14ac:dyDescent="0.3">
      <c r="A529" s="2">
        <v>43880</v>
      </c>
      <c r="B529" s="1">
        <v>12090.6</v>
      </c>
      <c r="C529" s="1">
        <v>12134.7</v>
      </c>
      <c r="D529" s="1">
        <v>12042.1</v>
      </c>
      <c r="E529" s="1">
        <v>12125.9</v>
      </c>
      <c r="F529" s="1">
        <v>514030605</v>
      </c>
      <c r="G529" s="1">
        <v>17610.89</v>
      </c>
      <c r="H529" s="3">
        <f>IF(ISERR(LN(Table2[[#This Row],[Close]]/E528)),"-",LN(Table2[[#This Row],[Close]]/E528))</f>
        <v>1.1062206478915673E-2</v>
      </c>
    </row>
    <row r="530" spans="1:8" x14ac:dyDescent="0.3">
      <c r="A530" s="2">
        <v>43881</v>
      </c>
      <c r="B530" s="1">
        <v>12119</v>
      </c>
      <c r="C530" s="1">
        <v>12152</v>
      </c>
      <c r="D530" s="1">
        <v>12071.45</v>
      </c>
      <c r="E530" s="1">
        <v>12080.85</v>
      </c>
      <c r="F530" s="1">
        <v>502875583</v>
      </c>
      <c r="G530" s="1">
        <v>18831.509999999998</v>
      </c>
      <c r="H530" s="3">
        <f>IF(ISERR(LN(Table2[[#This Row],[Close]]/E529)),"-",LN(Table2[[#This Row],[Close]]/E529))</f>
        <v>-3.7221066033650981E-3</v>
      </c>
    </row>
    <row r="531" spans="1:8" x14ac:dyDescent="0.3">
      <c r="A531" s="2">
        <v>43885</v>
      </c>
      <c r="B531" s="1">
        <v>12012.55</v>
      </c>
      <c r="C531" s="1">
        <v>12012.55</v>
      </c>
      <c r="D531" s="1">
        <v>11813.4</v>
      </c>
      <c r="E531" s="1">
        <v>11829.4</v>
      </c>
      <c r="F531" s="1">
        <v>491224913</v>
      </c>
      <c r="G531" s="1">
        <v>19421.04</v>
      </c>
      <c r="H531" s="3">
        <f>IF(ISERR(LN(Table2[[#This Row],[Close]]/E530)),"-",LN(Table2[[#This Row],[Close]]/E530))</f>
        <v>-2.103359607782139E-2</v>
      </c>
    </row>
    <row r="532" spans="1:8" x14ac:dyDescent="0.3">
      <c r="A532" s="2">
        <v>43886</v>
      </c>
      <c r="B532" s="1">
        <v>11877.5</v>
      </c>
      <c r="C532" s="1">
        <v>11883.05</v>
      </c>
      <c r="D532" s="1">
        <v>11779.9</v>
      </c>
      <c r="E532" s="1">
        <v>11797.9</v>
      </c>
      <c r="F532" s="1">
        <v>461349973</v>
      </c>
      <c r="G532" s="1">
        <v>18510.82</v>
      </c>
      <c r="H532" s="3">
        <f>IF(ISERR(LN(Table2[[#This Row],[Close]]/E531)),"-",LN(Table2[[#This Row],[Close]]/E531))</f>
        <v>-2.6664086597328229E-3</v>
      </c>
    </row>
    <row r="533" spans="1:8" x14ac:dyDescent="0.3">
      <c r="A533" s="2">
        <v>43887</v>
      </c>
      <c r="B533" s="1">
        <v>11738.55</v>
      </c>
      <c r="C533" s="1">
        <v>11783.25</v>
      </c>
      <c r="D533" s="1">
        <v>11639.6</v>
      </c>
      <c r="E533" s="1">
        <v>11678.5</v>
      </c>
      <c r="F533" s="1">
        <v>567990976</v>
      </c>
      <c r="G533" s="1">
        <v>21887.07</v>
      </c>
      <c r="H533" s="3">
        <f>IF(ISERR(LN(Table2[[#This Row],[Close]]/E532)),"-",LN(Table2[[#This Row],[Close]]/E532))</f>
        <v>-1.0172005036684025E-2</v>
      </c>
    </row>
    <row r="534" spans="1:8" x14ac:dyDescent="0.3">
      <c r="A534" s="2">
        <v>43888</v>
      </c>
      <c r="B534" s="1">
        <v>11661.25</v>
      </c>
      <c r="C534" s="1">
        <v>11663.85</v>
      </c>
      <c r="D534" s="1">
        <v>11536.7</v>
      </c>
      <c r="E534" s="1">
        <v>11633.3</v>
      </c>
      <c r="F534" s="1">
        <v>609266324</v>
      </c>
      <c r="G534" s="1">
        <v>21623.47</v>
      </c>
      <c r="H534" s="3">
        <f>IF(ISERR(LN(Table2[[#This Row],[Close]]/E533)),"-",LN(Table2[[#This Row],[Close]]/E533))</f>
        <v>-3.877869288740577E-3</v>
      </c>
    </row>
    <row r="535" spans="1:8" x14ac:dyDescent="0.3">
      <c r="A535" s="2">
        <v>43889</v>
      </c>
      <c r="B535" s="1">
        <v>11382</v>
      </c>
      <c r="C535" s="1">
        <v>11384.8</v>
      </c>
      <c r="D535" s="1">
        <v>11175.05</v>
      </c>
      <c r="E535" s="1">
        <v>11201.75</v>
      </c>
      <c r="F535" s="1">
        <v>810523106</v>
      </c>
      <c r="G535" s="1">
        <v>32297.15</v>
      </c>
      <c r="H535" s="3">
        <f>IF(ISERR(LN(Table2[[#This Row],[Close]]/E534)),"-",LN(Table2[[#This Row],[Close]]/E534))</f>
        <v>-3.7801659111364752E-2</v>
      </c>
    </row>
    <row r="536" spans="1:8" x14ac:dyDescent="0.3">
      <c r="A536" s="2">
        <v>43892</v>
      </c>
      <c r="B536" s="1">
        <v>11387.35</v>
      </c>
      <c r="C536" s="1">
        <v>11433</v>
      </c>
      <c r="D536" s="1">
        <v>11036.25</v>
      </c>
      <c r="E536" s="1">
        <v>11132.75</v>
      </c>
      <c r="F536" s="1">
        <v>681148567</v>
      </c>
      <c r="G536" s="1">
        <v>24204.55</v>
      </c>
      <c r="H536" s="3">
        <f>IF(ISERR(LN(Table2[[#This Row],[Close]]/E535)),"-",LN(Table2[[#This Row],[Close]]/E535))</f>
        <v>-6.1788013630017435E-3</v>
      </c>
    </row>
    <row r="537" spans="1:8" x14ac:dyDescent="0.3">
      <c r="A537" s="2">
        <v>43893</v>
      </c>
      <c r="B537" s="1">
        <v>11217.55</v>
      </c>
      <c r="C537" s="1">
        <v>11342.25</v>
      </c>
      <c r="D537" s="1">
        <v>11152.55</v>
      </c>
      <c r="E537" s="1">
        <v>11303.3</v>
      </c>
      <c r="F537" s="1">
        <v>696919348</v>
      </c>
      <c r="G537" s="1">
        <v>23281.200000000001</v>
      </c>
      <c r="H537" s="3">
        <f>IF(ISERR(LN(Table2[[#This Row],[Close]]/E536)),"-",LN(Table2[[#This Row],[Close]]/E536))</f>
        <v>1.5203503750200955E-2</v>
      </c>
    </row>
    <row r="538" spans="1:8" x14ac:dyDescent="0.3">
      <c r="A538" s="2">
        <v>43894</v>
      </c>
      <c r="B538" s="1">
        <v>11351.35</v>
      </c>
      <c r="C538" s="1">
        <v>11356.6</v>
      </c>
      <c r="D538" s="1">
        <v>11082.15</v>
      </c>
      <c r="E538" s="1">
        <v>11251</v>
      </c>
      <c r="F538" s="1">
        <v>798021596</v>
      </c>
      <c r="G538" s="1">
        <v>26928.46</v>
      </c>
      <c r="H538" s="3">
        <f>IF(ISERR(LN(Table2[[#This Row],[Close]]/E537)),"-",LN(Table2[[#This Row],[Close]]/E537))</f>
        <v>-4.6377048935533358E-3</v>
      </c>
    </row>
    <row r="539" spans="1:8" x14ac:dyDescent="0.3">
      <c r="A539" s="2">
        <v>43895</v>
      </c>
      <c r="B539" s="1">
        <v>11306.05</v>
      </c>
      <c r="C539" s="1">
        <v>11389.5</v>
      </c>
      <c r="D539" s="1">
        <v>11244.6</v>
      </c>
      <c r="E539" s="1">
        <v>11269</v>
      </c>
      <c r="F539" s="1">
        <v>1353209029</v>
      </c>
      <c r="G539" s="1">
        <v>26980.65</v>
      </c>
      <c r="H539" s="3">
        <f>IF(ISERR(LN(Table2[[#This Row],[Close]]/E538)),"-",LN(Table2[[#This Row],[Close]]/E538))</f>
        <v>1.5985793812774052E-3</v>
      </c>
    </row>
    <row r="540" spans="1:8" x14ac:dyDescent="0.3">
      <c r="A540" s="2">
        <v>43896</v>
      </c>
      <c r="B540" s="1">
        <v>10942.65</v>
      </c>
      <c r="C540" s="1">
        <v>11035.1</v>
      </c>
      <c r="D540" s="1">
        <v>10827.4</v>
      </c>
      <c r="E540" s="1">
        <v>10989.45</v>
      </c>
      <c r="F540" s="1">
        <v>1811564187</v>
      </c>
      <c r="G540" s="1">
        <v>26455.29</v>
      </c>
      <c r="H540" s="3">
        <f>IF(ISERR(LN(Table2[[#This Row],[Close]]/E539)),"-",LN(Table2[[#This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IF(ISERR(LN(Table2[[#This Row],[Close]]/E540)),"-",LN(Table2[[#This Row],[Close]]/E540))</f>
        <v>-5.0194996901346441E-2</v>
      </c>
    </row>
    <row r="542" spans="1:8" x14ac:dyDescent="0.3">
      <c r="A542" s="2">
        <v>43901</v>
      </c>
      <c r="B542" s="1">
        <v>10334.299999999999</v>
      </c>
      <c r="C542" s="1">
        <v>10545.1</v>
      </c>
      <c r="D542" s="1">
        <v>10334</v>
      </c>
      <c r="E542" s="1">
        <v>10458.4</v>
      </c>
      <c r="F542" s="1">
        <v>1219079693</v>
      </c>
      <c r="G542" s="1">
        <v>32548.47</v>
      </c>
      <c r="H542" s="3">
        <f>IF(ISERR(LN(Table2[[#This Row],[Close]]/E541)),"-",LN(Table2[[#This Row],[Close]]/E541))</f>
        <v>6.6475849955268567E-4</v>
      </c>
    </row>
    <row r="543" spans="1:8" x14ac:dyDescent="0.3">
      <c r="A543" s="2">
        <v>43902</v>
      </c>
      <c r="B543" s="1">
        <v>10039.950000000001</v>
      </c>
      <c r="C543" s="1">
        <v>10040.75</v>
      </c>
      <c r="D543" s="1">
        <v>9508</v>
      </c>
      <c r="E543" s="1">
        <v>9590.15</v>
      </c>
      <c r="F543" s="1">
        <v>1344263317</v>
      </c>
      <c r="G543" s="1">
        <v>39283.97</v>
      </c>
      <c r="H543" s="3">
        <f>IF(ISERR(LN(Table2[[#This Row],[Close]]/E542)),"-",LN(Table2[[#This Row],[Close]]/E542))</f>
        <v>-8.6668953199476567E-2</v>
      </c>
    </row>
    <row r="544" spans="1:8" x14ac:dyDescent="0.3">
      <c r="A544" s="2">
        <v>43903</v>
      </c>
      <c r="B544" s="1">
        <v>9107.6</v>
      </c>
      <c r="C544" s="1">
        <v>10159.4</v>
      </c>
      <c r="D544" s="1">
        <v>8555.15</v>
      </c>
      <c r="E544" s="1">
        <v>9955.2000000000007</v>
      </c>
      <c r="F544" s="1">
        <v>1389061775</v>
      </c>
      <c r="G544" s="1">
        <v>44167.89</v>
      </c>
      <c r="H544" s="3">
        <f>IF(ISERR(LN(Table2[[#This Row],[Close]]/E543)),"-",LN(Table2[[#This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IF(ISERR(LN(Table2[[#This Row],[Close]]/E544)),"-",LN(Table2[[#This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IF(ISERR(LN(Table2[[#This Row],[Close]]/E545)),"-",LN(Table2[[#This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IF(ISERR(LN(Table2[[#This Row],[Close]]/E546)),"-",LN(Table2[[#This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IF(ISERR(LN(Table2[[#This Row],[Close]]/E547)),"-",LN(Table2[[#This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IF(ISERR(LN(Table2[[#This Row],[Close]]/E548)),"-",LN(Table2[[#This Row],[Close]]/E548))</f>
        <v>5.6691389247104269E-2</v>
      </c>
    </row>
    <row r="550" spans="1:8" x14ac:dyDescent="0.3">
      <c r="A550" s="2">
        <v>43913</v>
      </c>
      <c r="B550" s="1">
        <v>7945.7</v>
      </c>
      <c r="C550" s="1">
        <v>8159.25</v>
      </c>
      <c r="D550" s="1">
        <v>7583.6</v>
      </c>
      <c r="E550" s="1">
        <v>7610.25</v>
      </c>
      <c r="F550" s="1">
        <v>654151814</v>
      </c>
      <c r="G550" s="1">
        <v>23891.9</v>
      </c>
      <c r="H550" s="3">
        <f>IF(ISERR(LN(Table2[[#This Row],[Close]]/E549)),"-",LN(Table2[[#This Row],[Close]]/E549))</f>
        <v>-0.13903754227747062</v>
      </c>
    </row>
    <row r="551" spans="1:8" x14ac:dyDescent="0.3">
      <c r="A551" s="2">
        <v>43914</v>
      </c>
      <c r="B551" s="1">
        <v>7848.3</v>
      </c>
      <c r="C551" s="1">
        <v>8036.95</v>
      </c>
      <c r="D551" s="1">
        <v>7511.1</v>
      </c>
      <c r="E551" s="1">
        <v>7801.05</v>
      </c>
      <c r="F551" s="1">
        <v>739354439</v>
      </c>
      <c r="G551" s="1">
        <v>28282.09</v>
      </c>
      <c r="H551" s="3">
        <f>IF(ISERR(LN(Table2[[#This Row],[Close]]/E550)),"-",LN(Table2[[#This Row],[Close]]/E550))</f>
        <v>2.4762317175158709E-2</v>
      </c>
    </row>
    <row r="552" spans="1:8" x14ac:dyDescent="0.3">
      <c r="A552" s="2">
        <v>43915</v>
      </c>
      <c r="B552" s="1">
        <v>7735.15</v>
      </c>
      <c r="C552" s="1">
        <v>8376.75</v>
      </c>
      <c r="D552" s="1">
        <v>7714.75</v>
      </c>
      <c r="E552" s="1">
        <v>8317.85</v>
      </c>
      <c r="F552" s="1">
        <v>738114713</v>
      </c>
      <c r="G552" s="1">
        <v>28482.01</v>
      </c>
      <c r="H552" s="3">
        <f>IF(ISERR(LN(Table2[[#This Row],[Close]]/E551)),"-",LN(Table2[[#This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IF(ISERR(LN(Table2[[#This Row],[Close]]/E552)),"-",LN(Table2[[#This Row],[Close]]/E552))</f>
        <v>3.8166584832086708E-2</v>
      </c>
    </row>
    <row r="554" spans="1:8" x14ac:dyDescent="0.3">
      <c r="A554" s="2">
        <v>43917</v>
      </c>
      <c r="B554" s="1">
        <v>8949.1</v>
      </c>
      <c r="C554" s="1">
        <v>9038.9</v>
      </c>
      <c r="D554" s="1">
        <v>8522.9</v>
      </c>
      <c r="E554" s="1">
        <v>8660.25</v>
      </c>
      <c r="F554" s="1">
        <v>801923401</v>
      </c>
      <c r="G554" s="1">
        <v>31336.86</v>
      </c>
      <c r="H554" s="3">
        <f>IF(ISERR(LN(Table2[[#This Row],[Close]]/E553)),"-",LN(Table2[[#This Row],[Close]]/E553))</f>
        <v>2.173197708783864E-3</v>
      </c>
    </row>
    <row r="555" spans="1:8" x14ac:dyDescent="0.3">
      <c r="A555" s="2">
        <v>43920</v>
      </c>
      <c r="B555" s="1">
        <v>8385.9500000000007</v>
      </c>
      <c r="C555" s="1">
        <v>8576</v>
      </c>
      <c r="D555" s="1">
        <v>8244</v>
      </c>
      <c r="E555" s="1">
        <v>8281.1</v>
      </c>
      <c r="F555" s="1">
        <v>593953051</v>
      </c>
      <c r="G555" s="1">
        <v>24724.44</v>
      </c>
      <c r="H555" s="3">
        <f>IF(ISERR(LN(Table2[[#This Row],[Close]]/E554)),"-",LN(Table2[[#This Row],[Close]]/E554))</f>
        <v>-4.4767780703035449E-2</v>
      </c>
    </row>
    <row r="556" spans="1:8" x14ac:dyDescent="0.3">
      <c r="A556" s="2">
        <v>43921</v>
      </c>
      <c r="B556" s="1">
        <v>8529.35</v>
      </c>
      <c r="C556" s="1">
        <v>8678.2999999999993</v>
      </c>
      <c r="D556" s="1">
        <v>8358</v>
      </c>
      <c r="E556" s="1">
        <v>8597.75</v>
      </c>
      <c r="F556" s="1">
        <v>713390935</v>
      </c>
      <c r="G556" s="1">
        <v>27401.3</v>
      </c>
      <c r="H556" s="3">
        <f>IF(ISERR(LN(Table2[[#This Row],[Close]]/E555)),"-",LN(Table2[[#This Row],[Close]]/E555))</f>
        <v>3.7524731307031482E-2</v>
      </c>
    </row>
    <row r="557" spans="1:8" x14ac:dyDescent="0.3">
      <c r="A557" s="2">
        <v>43922</v>
      </c>
      <c r="B557" s="1">
        <v>8584.1</v>
      </c>
      <c r="C557" s="1">
        <v>8588.1</v>
      </c>
      <c r="D557" s="1">
        <v>8198.35</v>
      </c>
      <c r="E557" s="1">
        <v>8253.7999999999993</v>
      </c>
      <c r="F557" s="1">
        <v>507509685</v>
      </c>
      <c r="G557" s="1">
        <v>21307.3</v>
      </c>
      <c r="H557" s="3">
        <f>IF(ISERR(LN(Table2[[#This Row],[Close]]/E556)),"-",LN(Table2[[#This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IF(ISERR(LN(Table2[[#This Row],[Close]]/E557)),"-",LN(Table2[[#This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IF(ISERR(LN(Table2[[#This Row],[Close]]/E558)),"-",LN(Table2[[#This Row],[Close]]/E558))</f>
        <v>8.4002905787553775E-2</v>
      </c>
    </row>
    <row r="560" spans="1:8" x14ac:dyDescent="0.3">
      <c r="A560" s="2">
        <v>43929</v>
      </c>
      <c r="B560" s="1">
        <v>8688.9</v>
      </c>
      <c r="C560" s="1">
        <v>9131.7000000000007</v>
      </c>
      <c r="D560" s="1">
        <v>8653.9</v>
      </c>
      <c r="E560" s="1">
        <v>8748.75</v>
      </c>
      <c r="F560" s="1">
        <v>897562690</v>
      </c>
      <c r="G560" s="1">
        <v>37641.68</v>
      </c>
      <c r="H560" s="3">
        <f>IF(ISERR(LN(Table2[[#This Row],[Close]]/E559)),"-",LN(Table2[[#This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IF(ISERR(LN(Table2[[#This Row],[Close]]/E560)),"-",LN(Table2[[#This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IF(ISERR(LN(Table2[[#This Row],[Close]]/E561)),"-",LN(Table2[[#This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IF(ISERR(LN(Table2[[#This Row],[Close]]/E562)),"-",LN(Table2[[#This Row],[Close]]/E562))</f>
        <v>-7.6510698780880753E-3</v>
      </c>
    </row>
    <row r="564" spans="1:8" x14ac:dyDescent="0.3">
      <c r="A564" s="2">
        <v>43937</v>
      </c>
      <c r="B564" s="1">
        <v>8851.25</v>
      </c>
      <c r="C564" s="1">
        <v>9053.75</v>
      </c>
      <c r="D564" s="1">
        <v>8821.9</v>
      </c>
      <c r="E564" s="1">
        <v>8992.7999999999993</v>
      </c>
      <c r="F564" s="1">
        <v>720116479</v>
      </c>
      <c r="G564" s="1">
        <v>31318.29</v>
      </c>
      <c r="H564" s="3">
        <f>IF(ISERR(LN(Table2[[#This Row],[Close]]/E563)),"-",LN(Table2[[#This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IF(ISERR(LN(Table2[[#This Row],[Close]]/E564)),"-",LN(Table2[[#This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IF(ISERR(LN(Table2[[#This Row],[Close]]/E565)),"-",LN(Table2[[#This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IF(ISERR(LN(Table2[[#This Row],[Close]]/E566)),"-",LN(Table2[[#This Row],[Close]]/E566))</f>
        <v>-3.0742473508770931E-2</v>
      </c>
    </row>
    <row r="568" spans="1:8" x14ac:dyDescent="0.3">
      <c r="A568" s="2">
        <v>43943</v>
      </c>
      <c r="B568" s="1">
        <v>9026.75</v>
      </c>
      <c r="C568" s="1">
        <v>9209.75</v>
      </c>
      <c r="D568" s="1">
        <v>8946.25</v>
      </c>
      <c r="E568" s="1">
        <v>9187.2999999999993</v>
      </c>
      <c r="F568" s="1">
        <v>734383388</v>
      </c>
      <c r="G568" s="1">
        <v>33981.82</v>
      </c>
      <c r="H568" s="3">
        <f>IF(ISERR(LN(Table2[[#This Row],[Close]]/E567)),"-",LN(Table2[[#This Row],[Close]]/E567))</f>
        <v>2.2660756382103509E-2</v>
      </c>
    </row>
    <row r="569" spans="1:8" x14ac:dyDescent="0.3">
      <c r="A569" s="2">
        <v>43944</v>
      </c>
      <c r="B569" s="1">
        <v>9232.35</v>
      </c>
      <c r="C569" s="1">
        <v>9343.6</v>
      </c>
      <c r="D569" s="1">
        <v>9170.15</v>
      </c>
      <c r="E569" s="1">
        <v>9313.9</v>
      </c>
      <c r="F569" s="1">
        <v>666650462</v>
      </c>
      <c r="G569" s="1">
        <v>30270.55</v>
      </c>
      <c r="H569" s="3">
        <f>IF(ISERR(LN(Table2[[#This Row],[Close]]/E568)),"-",LN(Table2[[#This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IF(ISERR(LN(Table2[[#This Row],[Close]]/E569)),"-",LN(Table2[[#This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IF(ISERR(LN(Table2[[#This Row],[Close]]/E570)),"-",LN(Table2[[#This Row],[Close]]/E570))</f>
        <v>1.3874722895871999E-2</v>
      </c>
    </row>
    <row r="572" spans="1:8" x14ac:dyDescent="0.3">
      <c r="A572" s="2">
        <v>43949</v>
      </c>
      <c r="B572" s="1">
        <v>9389.7999999999993</v>
      </c>
      <c r="C572" s="1">
        <v>9404.4</v>
      </c>
      <c r="D572" s="1">
        <v>9260</v>
      </c>
      <c r="E572" s="1">
        <v>9380.9</v>
      </c>
      <c r="F572" s="1">
        <v>614548983</v>
      </c>
      <c r="G572" s="1">
        <v>30091.41</v>
      </c>
      <c r="H572" s="3">
        <f>IF(ISERR(LN(Table2[[#This Row],[Close]]/E571)),"-",LN(Table2[[#This Row],[Close]]/E571))</f>
        <v>1.0566346325391251E-2</v>
      </c>
    </row>
    <row r="573" spans="1:8" x14ac:dyDescent="0.3">
      <c r="A573" s="2">
        <v>43950</v>
      </c>
      <c r="B573" s="1">
        <v>9408.6</v>
      </c>
      <c r="C573" s="1">
        <v>9599.85</v>
      </c>
      <c r="D573" s="1">
        <v>9392.35</v>
      </c>
      <c r="E573" s="1">
        <v>9553.35</v>
      </c>
      <c r="F573" s="1">
        <v>653026950</v>
      </c>
      <c r="G573" s="1">
        <v>31673.23</v>
      </c>
      <c r="H573" s="3">
        <f>IF(ISERR(LN(Table2[[#This Row],[Close]]/E572)),"-",LN(Table2[[#This Row],[Close]]/E572))</f>
        <v>1.821617107952879E-2</v>
      </c>
    </row>
    <row r="574" spans="1:8" x14ac:dyDescent="0.3">
      <c r="A574" s="2">
        <v>43951</v>
      </c>
      <c r="B574" s="1">
        <v>9753.5</v>
      </c>
      <c r="C574" s="1">
        <v>9889.0499999999993</v>
      </c>
      <c r="D574" s="1">
        <v>9731.5</v>
      </c>
      <c r="E574" s="1">
        <v>9859.9</v>
      </c>
      <c r="F574" s="1">
        <v>931173802</v>
      </c>
      <c r="G574" s="1">
        <v>39332.46</v>
      </c>
      <c r="H574" s="3">
        <f>IF(ISERR(LN(Table2[[#This Row],[Close]]/E573)),"-",LN(Table2[[#This Row],[Close]]/E573))</f>
        <v>3.158414825312425E-2</v>
      </c>
    </row>
    <row r="575" spans="1:8" x14ac:dyDescent="0.3">
      <c r="A575" s="2">
        <v>43955</v>
      </c>
      <c r="B575" s="1">
        <v>9533.5</v>
      </c>
      <c r="C575" s="1">
        <v>9533.5</v>
      </c>
      <c r="D575" s="1">
        <v>9266.9500000000007</v>
      </c>
      <c r="E575" s="1">
        <v>9293.5</v>
      </c>
      <c r="F575" s="1">
        <v>687487134</v>
      </c>
      <c r="G575" s="1">
        <v>29785.95</v>
      </c>
      <c r="H575" s="3">
        <f>IF(ISERR(LN(Table2[[#This Row],[Close]]/E574)),"-",LN(Table2[[#This Row],[Close]]/E574))</f>
        <v>-5.9160795509013528E-2</v>
      </c>
    </row>
    <row r="576" spans="1:8" x14ac:dyDescent="0.3">
      <c r="A576" s="2">
        <v>43956</v>
      </c>
      <c r="B576" s="1">
        <v>9429.4</v>
      </c>
      <c r="C576" s="1">
        <v>9450.9</v>
      </c>
      <c r="D576" s="1">
        <v>9190.75</v>
      </c>
      <c r="E576" s="1">
        <v>9205.6</v>
      </c>
      <c r="F576" s="1">
        <v>725196178</v>
      </c>
      <c r="G576" s="1">
        <v>29700.2</v>
      </c>
      <c r="H576" s="3">
        <f>IF(ISERR(LN(Table2[[#This Row],[Close]]/E575)),"-",LN(Table2[[#This Row],[Close]]/E575))</f>
        <v>-9.5032365391587315E-3</v>
      </c>
    </row>
    <row r="577" spans="1:8" x14ac:dyDescent="0.3">
      <c r="A577" s="2">
        <v>43957</v>
      </c>
      <c r="B577" s="1">
        <v>9226.7999999999993</v>
      </c>
      <c r="C577" s="1">
        <v>9346.9</v>
      </c>
      <c r="D577" s="1">
        <v>9116.5</v>
      </c>
      <c r="E577" s="1">
        <v>9270.9</v>
      </c>
      <c r="F577" s="1">
        <v>722185448</v>
      </c>
      <c r="G577" s="1">
        <v>30798.1</v>
      </c>
      <c r="H577" s="3">
        <f>IF(ISERR(LN(Table2[[#This Row],[Close]]/E576)),"-",LN(Table2[[#This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IF(ISERR(LN(Table2[[#This Row],[Close]]/E577)),"-",LN(Table2[[#This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IF(ISERR(LN(Table2[[#This Row],[Close]]/E578)),"-",LN(Table2[[#This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IF(ISERR(LN(Table2[[#This Row],[Close]]/E579)),"-",LN(Table2[[#This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IF(ISERR(LN(Table2[[#This Row],[Close]]/E580)),"-",LN(Table2[[#This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IF(ISERR(LN(Table2[[#This Row],[Close]]/E581)),"-",LN(Table2[[#This Row],[Close]]/E581))</f>
        <v>2.0129742512240333E-2</v>
      </c>
    </row>
    <row r="583" spans="1:8" x14ac:dyDescent="0.3">
      <c r="A583" s="2">
        <v>43965</v>
      </c>
      <c r="B583" s="1">
        <v>9213.9500000000007</v>
      </c>
      <c r="C583" s="1">
        <v>9281.1</v>
      </c>
      <c r="D583" s="1">
        <v>9119.75</v>
      </c>
      <c r="E583" s="1">
        <v>9142.75</v>
      </c>
      <c r="F583" s="1">
        <v>602555564</v>
      </c>
      <c r="G583" s="1">
        <v>29541.59</v>
      </c>
      <c r="H583" s="3">
        <f>IF(ISERR(LN(Table2[[#This Row],[Close]]/E582)),"-",LN(Table2[[#This Row],[Close]]/E582))</f>
        <v>-2.5996940751458281E-2</v>
      </c>
    </row>
    <row r="584" spans="1:8" x14ac:dyDescent="0.3">
      <c r="A584" s="2">
        <v>43966</v>
      </c>
      <c r="B584" s="1">
        <v>9182.4</v>
      </c>
      <c r="C584" s="1">
        <v>9182.4</v>
      </c>
      <c r="D584" s="1">
        <v>9050</v>
      </c>
      <c r="E584" s="1">
        <v>9136.85</v>
      </c>
      <c r="F584" s="1">
        <v>575857112</v>
      </c>
      <c r="G584" s="1">
        <v>25847.33</v>
      </c>
      <c r="H584" s="3">
        <f>IF(ISERR(LN(Table2[[#This Row],[Close]]/E583)),"-",LN(Table2[[#This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IF(ISERR(LN(Table2[[#This Row],[Close]]/E584)),"-",LN(Table2[[#This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IF(ISERR(LN(Table2[[#This Row],[Close]]/E585)),"-",LN(Table2[[#This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IF(ISERR(LN(Table2[[#This Row],[Close]]/E586)),"-",LN(Table2[[#This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IF(ISERR(LN(Table2[[#This Row],[Close]]/E587)),"-",LN(Table2[[#This Row],[Close]]/E587))</f>
        <v>4.3691740573838051E-3</v>
      </c>
    </row>
    <row r="589" spans="1:8" x14ac:dyDescent="0.3">
      <c r="A589" s="2">
        <v>43973</v>
      </c>
      <c r="B589" s="1">
        <v>9067.9</v>
      </c>
      <c r="C589" s="1">
        <v>9149.6</v>
      </c>
      <c r="D589" s="1">
        <v>8968.5499999999993</v>
      </c>
      <c r="E589" s="1">
        <v>9039.25</v>
      </c>
      <c r="F589" s="1">
        <v>675759336</v>
      </c>
      <c r="G589" s="1">
        <v>31625.47</v>
      </c>
      <c r="H589" s="3">
        <f>IF(ISERR(LN(Table2[[#This Row],[Close]]/E588)),"-",LN(Table2[[#This Row],[Close]]/E588))</f>
        <v>-7.3847846008156101E-3</v>
      </c>
    </row>
    <row r="590" spans="1:8" x14ac:dyDescent="0.3">
      <c r="A590" s="2">
        <v>43977</v>
      </c>
      <c r="B590" s="1">
        <v>9099.75</v>
      </c>
      <c r="C590" s="1">
        <v>9161.65</v>
      </c>
      <c r="D590" s="1">
        <v>8996.65</v>
      </c>
      <c r="E590" s="1">
        <v>9029.0499999999993</v>
      </c>
      <c r="F590" s="1">
        <v>654959960</v>
      </c>
      <c r="G590" s="1">
        <v>30871.59</v>
      </c>
      <c r="H590" s="3">
        <f>IF(ISERR(LN(Table2[[#This Row],[Close]]/E589)),"-",LN(Table2[[#This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IF(ISERR(LN(Table2[[#This Row],[Close]]/E590)),"-",LN(Table2[[#This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IF(ISERR(LN(Table2[[#This Row],[Close]]/E591)),"-",LN(Table2[[#This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IF(ISERR(LN(Table2[[#This Row],[Close]]/E592)),"-",LN(Table2[[#This Row],[Close]]/E592))</f>
        <v>9.4597567584245815E-3</v>
      </c>
    </row>
    <row r="594" spans="1:8" x14ac:dyDescent="0.3">
      <c r="A594" s="2">
        <v>43983</v>
      </c>
      <c r="B594" s="1">
        <v>9726.85</v>
      </c>
      <c r="C594" s="1">
        <v>9931.6</v>
      </c>
      <c r="D594" s="1">
        <v>9706.9500000000007</v>
      </c>
      <c r="E594" s="1">
        <v>9826.15</v>
      </c>
      <c r="F594" s="1">
        <v>794183122</v>
      </c>
      <c r="G594" s="1">
        <v>38096.92</v>
      </c>
      <c r="H594" s="3">
        <f>IF(ISERR(LN(Table2[[#This Row],[Close]]/E593)),"-",LN(Table2[[#This Row],[Close]]/E593))</f>
        <v>2.5338292519217084E-2</v>
      </c>
    </row>
    <row r="595" spans="1:8" x14ac:dyDescent="0.3">
      <c r="A595" s="2">
        <v>43984</v>
      </c>
      <c r="B595" s="1">
        <v>9880.85</v>
      </c>
      <c r="C595" s="1">
        <v>9995.6</v>
      </c>
      <c r="D595" s="1">
        <v>9824.0499999999993</v>
      </c>
      <c r="E595" s="1">
        <v>9979.1</v>
      </c>
      <c r="F595" s="1">
        <v>770192848</v>
      </c>
      <c r="G595" s="1">
        <v>36723.11</v>
      </c>
      <c r="H595" s="3">
        <f>IF(ISERR(LN(Table2[[#This Row],[Close]]/E594)),"-",LN(Table2[[#This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IF(ISERR(LN(Table2[[#This Row],[Close]]/E595)),"-",LN(Table2[[#This Row],[Close]]/E595))</f>
        <v>8.2283224537368568E-3</v>
      </c>
    </row>
    <row r="597" spans="1:8" x14ac:dyDescent="0.3">
      <c r="A597" s="2">
        <v>43986</v>
      </c>
      <c r="B597" s="1">
        <v>10054.25</v>
      </c>
      <c r="C597" s="1">
        <v>10123.85</v>
      </c>
      <c r="D597" s="1">
        <v>9944.25</v>
      </c>
      <c r="E597" s="1">
        <v>10029.1</v>
      </c>
      <c r="F597" s="1">
        <v>775106567</v>
      </c>
      <c r="G597" s="1">
        <v>36399.040000000001</v>
      </c>
      <c r="H597" s="3">
        <f>IF(ISERR(LN(Table2[[#This Row],[Close]]/E596)),"-",LN(Table2[[#This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IF(ISERR(LN(Table2[[#This Row],[Close]]/E597)),"-",LN(Table2[[#This Row],[Close]]/E597))</f>
        <v>1.120914010549148E-2</v>
      </c>
    </row>
    <row r="599" spans="1:8" x14ac:dyDescent="0.3">
      <c r="A599" s="2">
        <v>43990</v>
      </c>
      <c r="B599" s="1">
        <v>10326.75</v>
      </c>
      <c r="C599" s="1">
        <v>10328.5</v>
      </c>
      <c r="D599" s="1">
        <v>10120.25</v>
      </c>
      <c r="E599" s="1">
        <v>10167.450000000001</v>
      </c>
      <c r="F599" s="1">
        <v>936485541</v>
      </c>
      <c r="G599" s="1">
        <v>37819.06</v>
      </c>
      <c r="H599" s="3">
        <f>IF(ISERR(LN(Table2[[#This Row],[Close]]/E598)),"-",LN(Table2[[#This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IF(ISERR(LN(Table2[[#This Row],[Close]]/E599)),"-",LN(Table2[[#This Row],[Close]]/E599))</f>
        <v>-1.1952195553601492E-2</v>
      </c>
    </row>
    <row r="601" spans="1:8" x14ac:dyDescent="0.3">
      <c r="A601" s="2">
        <v>43992</v>
      </c>
      <c r="B601" s="1">
        <v>10072.6</v>
      </c>
      <c r="C601" s="1">
        <v>10148.75</v>
      </c>
      <c r="D601" s="1">
        <v>10036.85</v>
      </c>
      <c r="E601" s="1">
        <v>10116.15</v>
      </c>
      <c r="F601" s="1">
        <v>632383068</v>
      </c>
      <c r="G601" s="1">
        <v>28485.47</v>
      </c>
      <c r="H601" s="3">
        <f>IF(ISERR(LN(Table2[[#This Row],[Close]]/E600)),"-",LN(Table2[[#This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IF(ISERR(LN(Table2[[#This Row],[Close]]/E601)),"-",LN(Table2[[#This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IF(ISERR(LN(Table2[[#This Row],[Close]]/E602)),"-",LN(Table2[[#This Row],[Close]]/E602))</f>
        <v>7.1346573571307781E-3</v>
      </c>
    </row>
    <row r="604" spans="1:8" x14ac:dyDescent="0.3">
      <c r="A604" s="2">
        <v>43997</v>
      </c>
      <c r="B604" s="1">
        <v>9919.35</v>
      </c>
      <c r="C604" s="1">
        <v>9943.35</v>
      </c>
      <c r="D604" s="1">
        <v>9726.35</v>
      </c>
      <c r="E604" s="1">
        <v>9813.7000000000007</v>
      </c>
      <c r="F604" s="1">
        <v>716053036</v>
      </c>
      <c r="G604" s="1">
        <v>31926.65</v>
      </c>
      <c r="H604" s="3">
        <f>IF(ISERR(LN(Table2[[#This Row],[Close]]/E603)),"-",LN(Table2[[#This Row],[Close]]/E603))</f>
        <v>-1.6092045671383177E-2</v>
      </c>
    </row>
    <row r="605" spans="1:8" x14ac:dyDescent="0.3">
      <c r="A605" s="2">
        <v>43998</v>
      </c>
      <c r="B605" s="1">
        <v>10014.799999999999</v>
      </c>
      <c r="C605" s="1">
        <v>10046.15</v>
      </c>
      <c r="D605" s="1">
        <v>9728.5</v>
      </c>
      <c r="E605" s="1">
        <v>9914</v>
      </c>
      <c r="F605" s="1">
        <v>899895044</v>
      </c>
      <c r="G605" s="1">
        <v>36257.89</v>
      </c>
      <c r="H605" s="3">
        <f>IF(ISERR(LN(Table2[[#This Row],[Close]]/E604)),"-",LN(Table2[[#This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IF(ISERR(LN(Table2[[#This Row],[Close]]/E605)),"-",LN(Table2[[#This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IF(ISERR(LN(Table2[[#This Row],[Close]]/E606)),"-",LN(Table2[[#This Row],[Close]]/E606))</f>
        <v>2.1079447494686824E-2</v>
      </c>
    </row>
    <row r="608" spans="1:8" x14ac:dyDescent="0.3">
      <c r="A608" s="2">
        <v>44001</v>
      </c>
      <c r="B608" s="1">
        <v>10119</v>
      </c>
      <c r="C608" s="1">
        <v>10272.4</v>
      </c>
      <c r="D608" s="1">
        <v>10072.65</v>
      </c>
      <c r="E608" s="1">
        <v>10244.4</v>
      </c>
      <c r="F608" s="1">
        <v>892096343</v>
      </c>
      <c r="G608" s="1">
        <v>48103.56</v>
      </c>
      <c r="H608" s="3">
        <f>IF(ISERR(LN(Table2[[#This Row],[Close]]/E607)),"-",LN(Table2[[#This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IF(ISERR(LN(Table2[[#This Row],[Close]]/E608)),"-",LN(Table2[[#This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IF(ISERR(LN(Table2[[#This Row],[Close]]/E609)),"-",LN(Table2[[#This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IF(ISERR(LN(Table2[[#This Row],[Close]]/E610)),"-",LN(Table2[[#This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IF(ISERR(LN(Table2[[#This Row],[Close]]/E611)),"-",LN(Table2[[#This Row],[Close]]/E611))</f>
        <v>-1.5926817712496291E-3</v>
      </c>
    </row>
    <row r="613" spans="1:8" x14ac:dyDescent="0.3">
      <c r="A613" s="2">
        <v>44008</v>
      </c>
      <c r="B613" s="1">
        <v>10378.9</v>
      </c>
      <c r="C613" s="1">
        <v>10409.85</v>
      </c>
      <c r="D613" s="1">
        <v>10311.25</v>
      </c>
      <c r="E613" s="1">
        <v>10383</v>
      </c>
      <c r="F613" s="1">
        <v>671910159</v>
      </c>
      <c r="G613" s="1">
        <v>31841.68</v>
      </c>
      <c r="H613" s="3">
        <f>IF(ISERR(LN(Table2[[#This Row],[Close]]/E612)),"-",LN(Table2[[#This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IF(ISERR(LN(Table2[[#This Row],[Close]]/E613)),"-",LN(Table2[[#This Row],[Close]]/E613))</f>
        <v>-6.8227986772304633E-3</v>
      </c>
    </row>
    <row r="615" spans="1:8" x14ac:dyDescent="0.3">
      <c r="A615" s="2">
        <v>44012</v>
      </c>
      <c r="B615" s="1">
        <v>10382.6</v>
      </c>
      <c r="C615" s="1">
        <v>10401.049999999999</v>
      </c>
      <c r="D615" s="1">
        <v>10267.35</v>
      </c>
      <c r="E615" s="1">
        <v>10302.1</v>
      </c>
      <c r="F615" s="1">
        <v>556238560</v>
      </c>
      <c r="G615" s="1">
        <v>27342.55</v>
      </c>
      <c r="H615" s="3">
        <f>IF(ISERR(LN(Table2[[#This Row],[Close]]/E614)),"-",LN(Table2[[#This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IF(ISERR(LN(Table2[[#This Row],[Close]]/E615)),"-",LN(Table2[[#This Row],[Close]]/E615))</f>
        <v>1.2343304915724197E-2</v>
      </c>
    </row>
    <row r="617" spans="1:8" x14ac:dyDescent="0.3">
      <c r="A617" s="2">
        <v>44014</v>
      </c>
      <c r="B617" s="1">
        <v>10493.05</v>
      </c>
      <c r="C617" s="1">
        <v>10598.2</v>
      </c>
      <c r="D617" s="1">
        <v>10485.549999999999</v>
      </c>
      <c r="E617" s="1">
        <v>10551.7</v>
      </c>
      <c r="F617" s="1">
        <v>597423931</v>
      </c>
      <c r="G617" s="1">
        <v>31235.17</v>
      </c>
      <c r="H617" s="3">
        <f>IF(ISERR(LN(Table2[[#This Row],[Close]]/E616)),"-",LN(Table2[[#This Row],[Close]]/E616))</f>
        <v>1.1595921516546171E-2</v>
      </c>
    </row>
    <row r="618" spans="1:8" x14ac:dyDescent="0.3">
      <c r="A618" s="2">
        <v>44015</v>
      </c>
      <c r="B618" s="1">
        <v>10614.95</v>
      </c>
      <c r="C618" s="1">
        <v>10631.3</v>
      </c>
      <c r="D618" s="1">
        <v>10562.65</v>
      </c>
      <c r="E618" s="1">
        <v>10607.35</v>
      </c>
      <c r="F618" s="1">
        <v>525190704</v>
      </c>
      <c r="G618" s="1">
        <v>25186.39</v>
      </c>
      <c r="H618" s="3">
        <f>IF(ISERR(LN(Table2[[#This Row],[Close]]/E617)),"-",LN(Table2[[#This Row],[Close]]/E617))</f>
        <v>5.2601726747523682E-3</v>
      </c>
    </row>
    <row r="619" spans="1:8" x14ac:dyDescent="0.3">
      <c r="A619" s="2">
        <v>44018</v>
      </c>
      <c r="B619" s="1">
        <v>10723.85</v>
      </c>
      <c r="C619" s="1">
        <v>10811.4</v>
      </c>
      <c r="D619" s="1">
        <v>10695.1</v>
      </c>
      <c r="E619" s="1">
        <v>10763.65</v>
      </c>
      <c r="F619" s="1">
        <v>571212914</v>
      </c>
      <c r="G619" s="1">
        <v>29857.54</v>
      </c>
      <c r="H619" s="3">
        <f>IF(ISERR(LN(Table2[[#This Row],[Close]]/E618)),"-",LN(Table2[[#This Row],[Close]]/E618))</f>
        <v>1.4627559486280819E-2</v>
      </c>
    </row>
    <row r="620" spans="1:8" x14ac:dyDescent="0.3">
      <c r="A620" s="2">
        <v>44019</v>
      </c>
      <c r="B620" s="1">
        <v>10802.85</v>
      </c>
      <c r="C620" s="1">
        <v>10813.8</v>
      </c>
      <c r="D620" s="1">
        <v>10689.7</v>
      </c>
      <c r="E620" s="1">
        <v>10799.65</v>
      </c>
      <c r="F620" s="1">
        <v>636764929</v>
      </c>
      <c r="G620" s="1">
        <v>36502.370000000003</v>
      </c>
      <c r="H620" s="3">
        <f>IF(ISERR(LN(Table2[[#This Row],[Close]]/E619)),"-",LN(Table2[[#This Row],[Close]]/E619))</f>
        <v>3.3390096550110133E-3</v>
      </c>
    </row>
    <row r="621" spans="1:8" x14ac:dyDescent="0.3">
      <c r="A621" s="2">
        <v>44020</v>
      </c>
      <c r="B621" s="1">
        <v>10818.65</v>
      </c>
      <c r="C621" s="1">
        <v>10847.85</v>
      </c>
      <c r="D621" s="1">
        <v>10676.55</v>
      </c>
      <c r="E621" s="1">
        <v>10705.75</v>
      </c>
      <c r="F621" s="1">
        <v>767941333</v>
      </c>
      <c r="G621" s="1">
        <v>37676.339999999997</v>
      </c>
      <c r="H621" s="3">
        <f>IF(ISERR(LN(Table2[[#This Row],[Close]]/E620)),"-",LN(Table2[[#This Row],[Close]]/E620))</f>
        <v>-8.7327458908366285E-3</v>
      </c>
    </row>
    <row r="622" spans="1:8" x14ac:dyDescent="0.3">
      <c r="A622" s="2">
        <v>44021</v>
      </c>
      <c r="B622" s="1">
        <v>10755.55</v>
      </c>
      <c r="C622" s="1">
        <v>10836.85</v>
      </c>
      <c r="D622" s="1">
        <v>10733</v>
      </c>
      <c r="E622" s="1">
        <v>10813.45</v>
      </c>
      <c r="F622" s="1">
        <v>618652409</v>
      </c>
      <c r="G622" s="1">
        <v>31315.87</v>
      </c>
      <c r="H622" s="3">
        <f>IF(ISERR(LN(Table2[[#This Row],[Close]]/E621)),"-",LN(Table2[[#This Row],[Close]]/E621))</f>
        <v>1.000974936330002E-2</v>
      </c>
    </row>
    <row r="623" spans="1:8" x14ac:dyDescent="0.3">
      <c r="A623" s="2">
        <v>44022</v>
      </c>
      <c r="B623" s="1">
        <v>10764.1</v>
      </c>
      <c r="C623" s="1">
        <v>10819.4</v>
      </c>
      <c r="D623" s="1">
        <v>10713</v>
      </c>
      <c r="E623" s="1">
        <v>10768.05</v>
      </c>
      <c r="F623" s="1">
        <v>590705425</v>
      </c>
      <c r="G623" s="1">
        <v>31557.58</v>
      </c>
      <c r="H623" s="3">
        <f>IF(ISERR(LN(Table2[[#This Row],[Close]]/E622)),"-",LN(Table2[[#This Row],[Close]]/E622))</f>
        <v>-4.2073133906914339E-3</v>
      </c>
    </row>
    <row r="624" spans="1:8" x14ac:dyDescent="0.3">
      <c r="A624" s="2">
        <v>44025</v>
      </c>
      <c r="B624" s="1">
        <v>10851.85</v>
      </c>
      <c r="C624" s="1">
        <v>10894.05</v>
      </c>
      <c r="D624" s="1">
        <v>10756.05</v>
      </c>
      <c r="E624" s="1">
        <v>10802.7</v>
      </c>
      <c r="F624" s="1">
        <v>554050579</v>
      </c>
      <c r="G624" s="1">
        <v>30606.3</v>
      </c>
      <c r="H624" s="3">
        <f>IF(ISERR(LN(Table2[[#This Row],[Close]]/E623)),"-",LN(Table2[[#This Row],[Close]]/E623))</f>
        <v>3.2126866059741998E-3</v>
      </c>
    </row>
    <row r="625" spans="1:8" x14ac:dyDescent="0.3">
      <c r="A625" s="2">
        <v>44026</v>
      </c>
      <c r="B625" s="1">
        <v>10750.85</v>
      </c>
      <c r="C625" s="1">
        <v>10755.65</v>
      </c>
      <c r="D625" s="1">
        <v>10562.9</v>
      </c>
      <c r="E625" s="1">
        <v>10607.35</v>
      </c>
      <c r="F625" s="1">
        <v>532368699</v>
      </c>
      <c r="G625" s="1">
        <v>30902.47</v>
      </c>
      <c r="H625" s="3">
        <f>IF(ISERR(LN(Table2[[#This Row],[Close]]/E624)),"-",LN(Table2[[#This Row],[Close]]/E624))</f>
        <v>-1.8248945829038105E-2</v>
      </c>
    </row>
    <row r="626" spans="1:8" x14ac:dyDescent="0.3">
      <c r="A626" s="2">
        <v>44027</v>
      </c>
      <c r="B626" s="1">
        <v>10701</v>
      </c>
      <c r="C626" s="1">
        <v>10827.45</v>
      </c>
      <c r="D626" s="1">
        <v>10577.75</v>
      </c>
      <c r="E626" s="1">
        <v>10618.2</v>
      </c>
      <c r="F626" s="1">
        <v>715901258</v>
      </c>
      <c r="G626" s="1">
        <v>42376.03</v>
      </c>
      <c r="H626" s="3">
        <f>IF(ISERR(LN(Table2[[#This Row],[Close]]/E625)),"-",LN(Table2[[#This Row],[Close]]/E625))</f>
        <v>1.0223528667139743E-3</v>
      </c>
    </row>
    <row r="627" spans="1:8" x14ac:dyDescent="0.3">
      <c r="A627" s="2">
        <v>44028</v>
      </c>
      <c r="B627" s="1">
        <v>10706.2</v>
      </c>
      <c r="C627" s="1">
        <v>10755.3</v>
      </c>
      <c r="D627" s="1">
        <v>10595.2</v>
      </c>
      <c r="E627" s="1">
        <v>10739.95</v>
      </c>
      <c r="F627" s="1">
        <v>694402635</v>
      </c>
      <c r="G627" s="1">
        <v>41453.949999999997</v>
      </c>
      <c r="H627" s="3">
        <f>IF(ISERR(LN(Table2[[#This Row],[Close]]/E626)),"-",LN(Table2[[#This Row],[Close]]/E626))</f>
        <v>1.1400923653342283E-2</v>
      </c>
    </row>
    <row r="628" spans="1:8" x14ac:dyDescent="0.3">
      <c r="A628" s="2">
        <v>44029</v>
      </c>
      <c r="B628" s="1">
        <v>10752</v>
      </c>
      <c r="C628" s="1">
        <v>10933.45</v>
      </c>
      <c r="D628" s="1">
        <v>10749.65</v>
      </c>
      <c r="E628" s="1">
        <v>10901.7</v>
      </c>
      <c r="F628" s="1">
        <v>676881092</v>
      </c>
      <c r="G628" s="1">
        <v>35592.83</v>
      </c>
      <c r="H628" s="3">
        <f>IF(ISERR(LN(Table2[[#This Row],[Close]]/E627)),"-",LN(Table2[[#This Row],[Close]]/E627))</f>
        <v>1.4948306800439333E-2</v>
      </c>
    </row>
    <row r="629" spans="1:8" x14ac:dyDescent="0.3">
      <c r="A629" s="2">
        <v>44032</v>
      </c>
      <c r="B629" s="1">
        <v>10999.45</v>
      </c>
      <c r="C629" s="1">
        <v>11037.9</v>
      </c>
      <c r="D629" s="1">
        <v>10953</v>
      </c>
      <c r="E629" s="1">
        <v>11022.2</v>
      </c>
      <c r="F629" s="1">
        <v>554306867</v>
      </c>
      <c r="G629" s="1">
        <v>32738.639999999999</v>
      </c>
      <c r="H629" s="3">
        <f>IF(ISERR(LN(Table2[[#This Row],[Close]]/E628)),"-",LN(Table2[[#This Row],[Close]]/E628))</f>
        <v>1.0992680446704291E-2</v>
      </c>
    </row>
    <row r="630" spans="1:8" x14ac:dyDescent="0.3">
      <c r="A630" s="2">
        <v>44033</v>
      </c>
      <c r="B630" s="1">
        <v>11126.1</v>
      </c>
      <c r="C630" s="1">
        <v>11179.55</v>
      </c>
      <c r="D630" s="1">
        <v>11113.25</v>
      </c>
      <c r="E630" s="1">
        <v>11162.25</v>
      </c>
      <c r="F630" s="1">
        <v>771998838</v>
      </c>
      <c r="G630" s="1">
        <v>42461.89</v>
      </c>
      <c r="H630" s="3">
        <f>IF(ISERR(LN(Table2[[#This Row],[Close]]/E629)),"-",LN(Table2[[#This Row],[Close]]/E629))</f>
        <v>1.2626128711697352E-2</v>
      </c>
    </row>
    <row r="631" spans="1:8" x14ac:dyDescent="0.3">
      <c r="A631" s="2">
        <v>44034</v>
      </c>
      <c r="B631" s="1">
        <v>11231.2</v>
      </c>
      <c r="C631" s="1">
        <v>11238.1</v>
      </c>
      <c r="D631" s="1">
        <v>11056.55</v>
      </c>
      <c r="E631" s="1">
        <v>11132.6</v>
      </c>
      <c r="F631" s="1">
        <v>765074288</v>
      </c>
      <c r="G631" s="1">
        <v>41068.720000000001</v>
      </c>
      <c r="H631" s="3">
        <f>IF(ISERR(LN(Table2[[#This Row],[Close]]/E630)),"-",LN(Table2[[#This Row],[Close]]/E630))</f>
        <v>-2.6598086535778794E-3</v>
      </c>
    </row>
    <row r="632" spans="1:8" x14ac:dyDescent="0.3">
      <c r="A632" s="2">
        <v>44035</v>
      </c>
      <c r="B632" s="1">
        <v>11135</v>
      </c>
      <c r="C632" s="1">
        <v>11239.8</v>
      </c>
      <c r="D632" s="1">
        <v>11103.15</v>
      </c>
      <c r="E632" s="1">
        <v>11215.45</v>
      </c>
      <c r="F632" s="1">
        <v>621575333</v>
      </c>
      <c r="G632" s="1">
        <v>32744.93</v>
      </c>
      <c r="H632" s="3">
        <f>IF(ISERR(LN(Table2[[#This Row],[Close]]/E631)),"-",LN(Table2[[#This Row],[Close]]/E631))</f>
        <v>7.414551118342539E-3</v>
      </c>
    </row>
    <row r="633" spans="1:8" x14ac:dyDescent="0.3">
      <c r="A633" s="2">
        <v>44036</v>
      </c>
      <c r="B633" s="1">
        <v>11149.95</v>
      </c>
      <c r="C633" s="1">
        <v>11225.4</v>
      </c>
      <c r="D633" s="1">
        <v>11090.3</v>
      </c>
      <c r="E633" s="1">
        <v>11194.15</v>
      </c>
      <c r="F633" s="1">
        <v>678935175</v>
      </c>
      <c r="G633" s="1">
        <v>40217.17</v>
      </c>
      <c r="H633" s="3">
        <f>IF(ISERR(LN(Table2[[#This Row],[Close]]/E632)),"-",LN(Table2[[#This Row],[Close]]/E632))</f>
        <v>-1.9009715848837335E-3</v>
      </c>
    </row>
    <row r="634" spans="1:8" x14ac:dyDescent="0.3">
      <c r="A634" s="2">
        <v>44039</v>
      </c>
      <c r="B634" s="1">
        <v>11225</v>
      </c>
      <c r="C634" s="1">
        <v>11225</v>
      </c>
      <c r="D634" s="1">
        <v>11087.85</v>
      </c>
      <c r="E634" s="1">
        <v>11131.8</v>
      </c>
      <c r="F634" s="1">
        <v>588148687</v>
      </c>
      <c r="G634" s="1">
        <v>34539.730000000003</v>
      </c>
      <c r="H634" s="3">
        <f>IF(ISERR(LN(Table2[[#This Row],[Close]]/E633)),"-",LN(Table2[[#This Row],[Close]]/E633))</f>
        <v>-5.5854431363716118E-3</v>
      </c>
    </row>
    <row r="635" spans="1:8" x14ac:dyDescent="0.3">
      <c r="A635" s="2">
        <v>44040</v>
      </c>
      <c r="B635" s="1">
        <v>11154.1</v>
      </c>
      <c r="C635" s="1">
        <v>11317.75</v>
      </c>
      <c r="D635" s="1">
        <v>11151.4</v>
      </c>
      <c r="E635" s="1">
        <v>11300.55</v>
      </c>
      <c r="F635" s="1">
        <v>683891350</v>
      </c>
      <c r="G635" s="1">
        <v>38677.47</v>
      </c>
      <c r="H635" s="3">
        <f>IF(ISERR(LN(Table2[[#This Row],[Close]]/E634)),"-",LN(Table2[[#This Row],[Close]]/E634))</f>
        <v>1.504551982144569E-2</v>
      </c>
    </row>
    <row r="636" spans="1:8" x14ac:dyDescent="0.3">
      <c r="A636" s="2">
        <v>44041</v>
      </c>
      <c r="B636" s="1">
        <v>11276.9</v>
      </c>
      <c r="C636" s="1">
        <v>11341.4</v>
      </c>
      <c r="D636" s="1">
        <v>11149.75</v>
      </c>
      <c r="E636" s="1">
        <v>11202.85</v>
      </c>
      <c r="F636" s="1">
        <v>600726301</v>
      </c>
      <c r="G636" s="1">
        <v>38726.019999999997</v>
      </c>
      <c r="H636" s="3">
        <f>IF(ISERR(LN(Table2[[#This Row],[Close]]/E635)),"-",LN(Table2[[#This Row],[Close]]/E635))</f>
        <v>-8.6831868839774111E-3</v>
      </c>
    </row>
    <row r="637" spans="1:8" x14ac:dyDescent="0.3">
      <c r="A637" s="2">
        <v>44042</v>
      </c>
      <c r="B637" s="1">
        <v>11254.3</v>
      </c>
      <c r="C637" s="1">
        <v>11299.95</v>
      </c>
      <c r="D637" s="1">
        <v>11084.95</v>
      </c>
      <c r="E637" s="1">
        <v>11102.15</v>
      </c>
      <c r="F637" s="1">
        <v>677761342</v>
      </c>
      <c r="G637" s="1">
        <v>39150.44</v>
      </c>
      <c r="H637" s="3">
        <f>IF(ISERR(LN(Table2[[#This Row],[Close]]/E636)),"-",LN(Table2[[#This Row],[Close]]/E636))</f>
        <v>-9.0294269604375872E-3</v>
      </c>
    </row>
    <row r="638" spans="1:8" x14ac:dyDescent="0.3">
      <c r="A638" s="2">
        <v>44043</v>
      </c>
      <c r="B638" s="1">
        <v>11139.5</v>
      </c>
      <c r="C638" s="1">
        <v>11150.4</v>
      </c>
      <c r="D638" s="1">
        <v>11026.65</v>
      </c>
      <c r="E638" s="1">
        <v>11073.45</v>
      </c>
      <c r="F638" s="1">
        <v>642560311</v>
      </c>
      <c r="G638" s="1">
        <v>36220.089999999997</v>
      </c>
      <c r="H638" s="3">
        <f>IF(ISERR(LN(Table2[[#This Row],[Close]]/E637)),"-",LN(Table2[[#This Row],[Close]]/E637))</f>
        <v>-2.5884319724486563E-3</v>
      </c>
    </row>
    <row r="639" spans="1:8" x14ac:dyDescent="0.3">
      <c r="A639" s="2">
        <v>44046</v>
      </c>
      <c r="B639" s="1">
        <v>11057.55</v>
      </c>
      <c r="C639" s="1">
        <v>11058.05</v>
      </c>
      <c r="D639" s="1">
        <v>10882.25</v>
      </c>
      <c r="E639" s="1">
        <v>10891.6</v>
      </c>
      <c r="F639" s="1">
        <v>680929323</v>
      </c>
      <c r="G639" s="1">
        <v>31149.94</v>
      </c>
      <c r="H639" s="3">
        <f>IF(ISERR(LN(Table2[[#This Row],[Close]]/E638)),"-",LN(Table2[[#This Row],[Close]]/E638))</f>
        <v>-1.6558501347417372E-2</v>
      </c>
    </row>
    <row r="640" spans="1:8" x14ac:dyDescent="0.3">
      <c r="A640" s="2">
        <v>44047</v>
      </c>
      <c r="B640" s="1">
        <v>10946.65</v>
      </c>
      <c r="C640" s="1">
        <v>11112.25</v>
      </c>
      <c r="D640" s="1">
        <v>10908.1</v>
      </c>
      <c r="E640" s="1">
        <v>11095.25</v>
      </c>
      <c r="F640" s="1">
        <v>625738313</v>
      </c>
      <c r="G640" s="1">
        <v>35357.96</v>
      </c>
      <c r="H640" s="3">
        <f>IF(ISERR(LN(Table2[[#This Row],[Close]]/E639)),"-",LN(Table2[[#This Row],[Close]]/E639))</f>
        <v>1.8525238867160679E-2</v>
      </c>
    </row>
    <row r="641" spans="1:8" x14ac:dyDescent="0.3">
      <c r="A641" s="2">
        <v>44048</v>
      </c>
      <c r="B641" s="1">
        <v>11155.75</v>
      </c>
      <c r="C641" s="1">
        <v>11225.65</v>
      </c>
      <c r="D641" s="1">
        <v>11064.05</v>
      </c>
      <c r="E641" s="1">
        <v>11101.65</v>
      </c>
      <c r="F641" s="1">
        <v>667639446</v>
      </c>
      <c r="G641" s="1">
        <v>34894.58</v>
      </c>
      <c r="H641" s="3">
        <f>IF(ISERR(LN(Table2[[#This Row],[Close]]/E640)),"-",LN(Table2[[#This Row],[Close]]/E640))</f>
        <v>5.7665711674614829E-4</v>
      </c>
    </row>
    <row r="642" spans="1:8" x14ac:dyDescent="0.3">
      <c r="A642" s="2">
        <v>44049</v>
      </c>
      <c r="B642" s="1">
        <v>11185.7</v>
      </c>
      <c r="C642" s="1">
        <v>11256.8</v>
      </c>
      <c r="D642" s="1">
        <v>11127.3</v>
      </c>
      <c r="E642" s="1">
        <v>11200.15</v>
      </c>
      <c r="F642" s="1">
        <v>600374615</v>
      </c>
      <c r="G642" s="1">
        <v>31501.08</v>
      </c>
      <c r="H642" s="3">
        <f>IF(ISERR(LN(Table2[[#This Row],[Close]]/E641)),"-",LN(Table2[[#This Row],[Close]]/E641))</f>
        <v>8.8334251486867181E-3</v>
      </c>
    </row>
    <row r="643" spans="1:8" x14ac:dyDescent="0.3">
      <c r="A643" s="2">
        <v>44050</v>
      </c>
      <c r="B643" s="1">
        <v>11186.65</v>
      </c>
      <c r="C643" s="1">
        <v>11231.9</v>
      </c>
      <c r="D643" s="1">
        <v>11142.05</v>
      </c>
      <c r="E643" s="1">
        <v>11214.05</v>
      </c>
      <c r="F643" s="1">
        <v>452629891</v>
      </c>
      <c r="G643" s="1">
        <v>27054.43</v>
      </c>
      <c r="H643" s="3">
        <f>IF(ISERR(LN(Table2[[#This Row],[Close]]/E642)),"-",LN(Table2[[#This Row],[Close]]/E642))</f>
        <v>1.2402853353563766E-3</v>
      </c>
    </row>
    <row r="644" spans="1:8" x14ac:dyDescent="0.3">
      <c r="A644" s="2">
        <v>44053</v>
      </c>
      <c r="B644" s="1">
        <v>11270.25</v>
      </c>
      <c r="C644" s="1">
        <v>11337.3</v>
      </c>
      <c r="D644" s="1">
        <v>11238</v>
      </c>
      <c r="E644" s="1">
        <v>11270.15</v>
      </c>
      <c r="F644" s="1">
        <v>491999534</v>
      </c>
      <c r="G644" s="1">
        <v>29108.25</v>
      </c>
      <c r="H644" s="3">
        <f>IF(ISERR(LN(Table2[[#This Row],[Close]]/E643)),"-",LN(Table2[[#This Row],[Close]]/E643))</f>
        <v>4.9901812309422651E-3</v>
      </c>
    </row>
    <row r="645" spans="1:8" x14ac:dyDescent="0.3">
      <c r="A645" s="2">
        <v>44054</v>
      </c>
      <c r="B645" s="1">
        <v>11322.25</v>
      </c>
      <c r="C645" s="1">
        <v>11373.6</v>
      </c>
      <c r="D645" s="1">
        <v>11299.15</v>
      </c>
      <c r="E645" s="1">
        <v>11322.5</v>
      </c>
      <c r="F645" s="1">
        <v>586084846</v>
      </c>
      <c r="G645" s="1">
        <v>30314.89</v>
      </c>
      <c r="H645" s="3">
        <f>IF(ISERR(LN(Table2[[#This Row],[Close]]/E644)),"-",LN(Table2[[#This Row],[Close]]/E644))</f>
        <v>4.6342588134252122E-3</v>
      </c>
    </row>
    <row r="646" spans="1:8" x14ac:dyDescent="0.3">
      <c r="A646" s="2">
        <v>44055</v>
      </c>
      <c r="B646" s="1">
        <v>11289</v>
      </c>
      <c r="C646" s="1">
        <v>11322</v>
      </c>
      <c r="D646" s="1">
        <v>11242.65</v>
      </c>
      <c r="E646" s="1">
        <v>11308.4</v>
      </c>
      <c r="F646" s="1">
        <v>609858960</v>
      </c>
      <c r="G646" s="1">
        <v>28088.09</v>
      </c>
      <c r="H646" s="3">
        <f>IF(ISERR(LN(Table2[[#This Row],[Close]]/E645)),"-",LN(Table2[[#This Row],[Close]]/E645))</f>
        <v>-1.246084055380327E-3</v>
      </c>
    </row>
    <row r="647" spans="1:8" x14ac:dyDescent="0.3">
      <c r="A647" s="2">
        <v>44056</v>
      </c>
      <c r="B647" s="1">
        <v>11334.85</v>
      </c>
      <c r="C647" s="1">
        <v>11359.3</v>
      </c>
      <c r="D647" s="1">
        <v>11269.95</v>
      </c>
      <c r="E647" s="1">
        <v>11300.45</v>
      </c>
      <c r="F647" s="1">
        <v>562355175</v>
      </c>
      <c r="G647" s="1">
        <v>26500.52</v>
      </c>
      <c r="H647" s="3">
        <f>IF(ISERR(LN(Table2[[#This Row],[Close]]/E646)),"-",LN(Table2[[#This Row],[Close]]/E646))</f>
        <v>-7.0326445862201709E-4</v>
      </c>
    </row>
    <row r="648" spans="1:8" x14ac:dyDescent="0.3">
      <c r="A648" s="2">
        <v>44057</v>
      </c>
      <c r="B648" s="1">
        <v>11353.3</v>
      </c>
      <c r="C648" s="1">
        <v>11366.25</v>
      </c>
      <c r="D648" s="1">
        <v>11111.45</v>
      </c>
      <c r="E648" s="1">
        <v>11178.4</v>
      </c>
      <c r="F648" s="1">
        <v>645109756</v>
      </c>
      <c r="G648" s="1">
        <v>31059.23</v>
      </c>
      <c r="H648" s="3">
        <f>IF(ISERR(LN(Table2[[#This Row],[Close]]/E647)),"-",LN(Table2[[#This Row],[Close]]/E647))</f>
        <v>-1.0859203150128484E-2</v>
      </c>
    </row>
    <row r="649" spans="1:8" x14ac:dyDescent="0.3">
      <c r="A649" s="2">
        <v>44060</v>
      </c>
      <c r="B649" s="1">
        <v>11248.9</v>
      </c>
      <c r="C649" s="1">
        <v>11267.1</v>
      </c>
      <c r="D649" s="1">
        <v>11144.5</v>
      </c>
      <c r="E649" s="1">
        <v>11247.1</v>
      </c>
      <c r="F649" s="1">
        <v>633963958</v>
      </c>
      <c r="G649" s="1">
        <v>27468.67</v>
      </c>
      <c r="H649" s="3">
        <f>IF(ISERR(LN(Table2[[#This Row],[Close]]/E648)),"-",LN(Table2[[#This Row],[Close]]/E648))</f>
        <v>6.126972858148093E-3</v>
      </c>
    </row>
    <row r="650" spans="1:8" x14ac:dyDescent="0.3">
      <c r="A650" s="2">
        <v>44061</v>
      </c>
      <c r="B650" s="1">
        <v>11259.8</v>
      </c>
      <c r="C650" s="1">
        <v>11401.7</v>
      </c>
      <c r="D650" s="1">
        <v>11253.15</v>
      </c>
      <c r="E650" s="1">
        <v>11385.35</v>
      </c>
      <c r="F650" s="1">
        <v>579242492</v>
      </c>
      <c r="G650" s="1">
        <v>27267.51</v>
      </c>
      <c r="H650" s="3">
        <f>IF(ISERR(LN(Table2[[#This Row],[Close]]/E649)),"-",LN(Table2[[#This Row],[Close]]/E649))</f>
        <v>1.2217123605577227E-2</v>
      </c>
    </row>
    <row r="651" spans="1:8" x14ac:dyDescent="0.3">
      <c r="A651" s="2">
        <v>44062</v>
      </c>
      <c r="B651" s="1">
        <v>11452.15</v>
      </c>
      <c r="C651" s="1">
        <v>11460.35</v>
      </c>
      <c r="D651" s="1">
        <v>11394.1</v>
      </c>
      <c r="E651" s="1">
        <v>11408.4</v>
      </c>
      <c r="F651" s="1">
        <v>626217997</v>
      </c>
      <c r="G651" s="1">
        <v>27528.12</v>
      </c>
      <c r="H651" s="3">
        <f>IF(ISERR(LN(Table2[[#This Row],[Close]]/E650)),"-",LN(Table2[[#This Row],[Close]]/E650))</f>
        <v>2.0224849230216792E-3</v>
      </c>
    </row>
    <row r="652" spans="1:8" x14ac:dyDescent="0.3">
      <c r="A652" s="2">
        <v>44063</v>
      </c>
      <c r="B652" s="1">
        <v>11317.45</v>
      </c>
      <c r="C652" s="1">
        <v>11361.45</v>
      </c>
      <c r="D652" s="1">
        <v>11289.8</v>
      </c>
      <c r="E652" s="1">
        <v>11312.2</v>
      </c>
      <c r="F652" s="1">
        <v>791587770</v>
      </c>
      <c r="G652" s="1">
        <v>27676.18</v>
      </c>
      <c r="H652" s="3">
        <f>IF(ISERR(LN(Table2[[#This Row],[Close]]/E651)),"-",LN(Table2[[#This Row],[Close]]/E651))</f>
        <v>-8.4681368334637991E-3</v>
      </c>
    </row>
    <row r="653" spans="1:8" x14ac:dyDescent="0.3">
      <c r="A653" s="2">
        <v>44064</v>
      </c>
      <c r="B653" s="1">
        <v>11409.65</v>
      </c>
      <c r="C653" s="1">
        <v>11418.5</v>
      </c>
      <c r="D653" s="1">
        <v>11362.2</v>
      </c>
      <c r="E653" s="1">
        <v>11371.6</v>
      </c>
      <c r="F653" s="1">
        <v>668719170</v>
      </c>
      <c r="G653" s="1">
        <v>26294.26</v>
      </c>
      <c r="H653" s="3">
        <f>IF(ISERR(LN(Table2[[#This Row],[Close]]/E652)),"-",LN(Table2[[#This Row],[Close]]/E652))</f>
        <v>5.2372297208920626E-3</v>
      </c>
    </row>
    <row r="654" spans="1:8" x14ac:dyDescent="0.3">
      <c r="A654" s="2">
        <v>44067</v>
      </c>
      <c r="B654" s="1">
        <v>11412</v>
      </c>
      <c r="C654" s="1">
        <v>11497.25</v>
      </c>
      <c r="D654" s="1">
        <v>11410.65</v>
      </c>
      <c r="E654" s="1">
        <v>11466.45</v>
      </c>
      <c r="F654" s="1">
        <v>532900535</v>
      </c>
      <c r="G654" s="1">
        <v>28920.84</v>
      </c>
      <c r="H654" s="3">
        <f>IF(ISERR(LN(Table2[[#This Row],[Close]]/E653)),"-",LN(Table2[[#This Row],[Close]]/E653))</f>
        <v>8.3063611256103259E-3</v>
      </c>
    </row>
    <row r="655" spans="1:8" x14ac:dyDescent="0.3">
      <c r="A655" s="2">
        <v>44068</v>
      </c>
      <c r="B655" s="1">
        <v>11513.1</v>
      </c>
      <c r="C655" s="1">
        <v>11525.9</v>
      </c>
      <c r="D655" s="1">
        <v>11423.35</v>
      </c>
      <c r="E655" s="1">
        <v>11472.25</v>
      </c>
      <c r="F655" s="1">
        <v>638152608</v>
      </c>
      <c r="G655" s="1">
        <v>28742.82</v>
      </c>
      <c r="H655" s="3">
        <f>IF(ISERR(LN(Table2[[#This Row],[Close]]/E654)),"-",LN(Table2[[#This Row],[Close]]/E654))</f>
        <v>5.0569562561106503E-4</v>
      </c>
    </row>
    <row r="656" spans="1:8" x14ac:dyDescent="0.3">
      <c r="A656" s="2">
        <v>44069</v>
      </c>
      <c r="B656" s="1">
        <v>11512.85</v>
      </c>
      <c r="C656" s="1">
        <v>11561.75</v>
      </c>
      <c r="D656" s="1">
        <v>11461.85</v>
      </c>
      <c r="E656" s="1">
        <v>11549.6</v>
      </c>
      <c r="F656" s="1">
        <v>743442521</v>
      </c>
      <c r="G656" s="1">
        <v>34852.01</v>
      </c>
      <c r="H656" s="3">
        <f>IF(ISERR(LN(Table2[[#This Row],[Close]]/E655)),"-",LN(Table2[[#This Row],[Close]]/E655))</f>
        <v>6.7197285239703015E-3</v>
      </c>
    </row>
    <row r="657" spans="1:8" x14ac:dyDescent="0.3">
      <c r="A657" s="2">
        <v>44070</v>
      </c>
      <c r="B657" s="1">
        <v>11609.3</v>
      </c>
      <c r="C657" s="1">
        <v>11617.35</v>
      </c>
      <c r="D657" s="1">
        <v>11540.6</v>
      </c>
      <c r="E657" s="1">
        <v>11559.25</v>
      </c>
      <c r="F657" s="1">
        <v>719776490</v>
      </c>
      <c r="G657" s="1">
        <v>31580.61</v>
      </c>
      <c r="H657" s="3">
        <f>IF(ISERR(LN(Table2[[#This Row],[Close]]/E656)),"-",LN(Table2[[#This Row],[Close]]/E656))</f>
        <v>8.3517791330367671E-4</v>
      </c>
    </row>
    <row r="658" spans="1:8" x14ac:dyDescent="0.3">
      <c r="A658" s="2">
        <v>44071</v>
      </c>
      <c r="B658" s="1">
        <v>11602.95</v>
      </c>
      <c r="C658" s="1">
        <v>11686.05</v>
      </c>
      <c r="D658" s="1">
        <v>11589.4</v>
      </c>
      <c r="E658" s="1">
        <v>11647.6</v>
      </c>
      <c r="F658" s="1">
        <v>806997707</v>
      </c>
      <c r="G658" s="1">
        <v>39349.919999999998</v>
      </c>
      <c r="H658" s="3">
        <f>IF(ISERR(LN(Table2[[#This Row],[Close]]/E657)),"-",LN(Table2[[#This Row],[Close]]/E657))</f>
        <v>7.614167958564083E-3</v>
      </c>
    </row>
    <row r="659" spans="1:8" x14ac:dyDescent="0.3">
      <c r="A659" s="2">
        <v>44074</v>
      </c>
      <c r="B659" s="1">
        <v>11777.55</v>
      </c>
      <c r="C659" s="1">
        <v>11794.25</v>
      </c>
      <c r="D659" s="1">
        <v>11325.85</v>
      </c>
      <c r="E659" s="1">
        <v>11387.5</v>
      </c>
      <c r="F659" s="1">
        <v>1371789450</v>
      </c>
      <c r="G659" s="1">
        <v>61668.55</v>
      </c>
      <c r="H659" s="3">
        <f>IF(ISERR(LN(Table2[[#This Row],[Close]]/E658)),"-",LN(Table2[[#This Row],[Close]]/E658))</f>
        <v>-2.2583887619258884E-2</v>
      </c>
    </row>
    <row r="660" spans="1:8" x14ac:dyDescent="0.3">
      <c r="A660" s="2">
        <v>44075</v>
      </c>
      <c r="B660" s="1">
        <v>11464.3</v>
      </c>
      <c r="C660" s="1">
        <v>11553.55</v>
      </c>
      <c r="D660" s="1">
        <v>11366.9</v>
      </c>
      <c r="E660" s="1">
        <v>11470.25</v>
      </c>
      <c r="F660" s="1">
        <v>783769555</v>
      </c>
      <c r="G660" s="1">
        <v>36752.54</v>
      </c>
      <c r="H660" s="3">
        <f>IF(ISERR(LN(Table2[[#This Row],[Close]]/E659)),"-",LN(Table2[[#This Row],[Close]]/E659))</f>
        <v>7.2404643072113339E-3</v>
      </c>
    </row>
    <row r="661" spans="1:8" x14ac:dyDescent="0.3">
      <c r="A661" s="2">
        <v>44076</v>
      </c>
      <c r="B661" s="1">
        <v>11478.55</v>
      </c>
      <c r="C661" s="1">
        <v>11554.75</v>
      </c>
      <c r="D661" s="1">
        <v>11430.4</v>
      </c>
      <c r="E661" s="1">
        <v>11535</v>
      </c>
      <c r="F661" s="1">
        <v>593494423</v>
      </c>
      <c r="G661" s="1">
        <v>27454.65</v>
      </c>
      <c r="H661" s="3">
        <f>IF(ISERR(LN(Table2[[#This Row],[Close]]/E660)),"-",LN(Table2[[#This Row],[Close]]/E660))</f>
        <v>5.6291647324288943E-3</v>
      </c>
    </row>
    <row r="662" spans="1:8" x14ac:dyDescent="0.3">
      <c r="A662" s="2">
        <v>44077</v>
      </c>
      <c r="B662" s="1">
        <v>11566.2</v>
      </c>
      <c r="C662" s="1">
        <v>11584.95</v>
      </c>
      <c r="D662" s="1">
        <v>11507.65</v>
      </c>
      <c r="E662" s="1">
        <v>11527.45</v>
      </c>
      <c r="F662" s="1">
        <v>607115212</v>
      </c>
      <c r="G662" s="1">
        <v>26868.26</v>
      </c>
      <c r="H662" s="3">
        <f>IF(ISERR(LN(Table2[[#This Row],[Close]]/E661)),"-",LN(Table2[[#This Row],[Close]]/E661))</f>
        <v>-6.5474399031464003E-4</v>
      </c>
    </row>
    <row r="663" spans="1:8" x14ac:dyDescent="0.3">
      <c r="A663" s="2">
        <v>44078</v>
      </c>
      <c r="B663" s="1">
        <v>11354.4</v>
      </c>
      <c r="C663" s="1">
        <v>11452.05</v>
      </c>
      <c r="D663" s="1">
        <v>11303.65</v>
      </c>
      <c r="E663" s="1">
        <v>11333.85</v>
      </c>
      <c r="F663" s="1">
        <v>681338905</v>
      </c>
      <c r="G663" s="1">
        <v>31746.86</v>
      </c>
      <c r="H663" s="3">
        <f>IF(ISERR(LN(Table2[[#This Row],[Close]]/E662)),"-",LN(Table2[[#This Row],[Close]]/E662))</f>
        <v>-1.6937324491168509E-2</v>
      </c>
    </row>
    <row r="664" spans="1:8" x14ac:dyDescent="0.3">
      <c r="A664" s="2">
        <v>44081</v>
      </c>
      <c r="B664" s="1">
        <v>11359.6</v>
      </c>
      <c r="C664" s="1">
        <v>11381.15</v>
      </c>
      <c r="D664" s="1">
        <v>11251.7</v>
      </c>
      <c r="E664" s="1">
        <v>11355.05</v>
      </c>
      <c r="F664" s="1">
        <v>560322964</v>
      </c>
      <c r="G664" s="1">
        <v>25959.82</v>
      </c>
      <c r="H664" s="3">
        <f>IF(ISERR(LN(Table2[[#This Row],[Close]]/E663)),"-",LN(Table2[[#This Row],[Close]]/E663))</f>
        <v>1.8687557501366183E-3</v>
      </c>
    </row>
    <row r="665" spans="1:8" x14ac:dyDescent="0.3">
      <c r="A665" s="2">
        <v>44082</v>
      </c>
      <c r="B665" s="1">
        <v>11378.55</v>
      </c>
      <c r="C665" s="1">
        <v>11437.25</v>
      </c>
      <c r="D665" s="1">
        <v>11290.45</v>
      </c>
      <c r="E665" s="1">
        <v>11317.35</v>
      </c>
      <c r="F665" s="1">
        <v>572239350</v>
      </c>
      <c r="G665" s="1">
        <v>27979.7</v>
      </c>
      <c r="H665" s="3">
        <f>IF(ISERR(LN(Table2[[#This Row],[Close]]/E664)),"-",LN(Table2[[#This Row],[Close]]/E664))</f>
        <v>-3.3256324646967609E-3</v>
      </c>
    </row>
    <row r="666" spans="1:8" x14ac:dyDescent="0.3">
      <c r="A666" s="2">
        <v>44083</v>
      </c>
      <c r="B666" s="1">
        <v>11218.6</v>
      </c>
      <c r="C666" s="1">
        <v>11298.15</v>
      </c>
      <c r="D666" s="1">
        <v>11185.15</v>
      </c>
      <c r="E666" s="1">
        <v>11278</v>
      </c>
      <c r="F666" s="1">
        <v>728880693</v>
      </c>
      <c r="G666" s="1">
        <v>32660.67</v>
      </c>
      <c r="H666" s="3">
        <f>IF(ISERR(LN(Table2[[#This Row],[Close]]/E665)),"-",LN(Table2[[#This Row],[Close]]/E665))</f>
        <v>-3.4830210446831823E-3</v>
      </c>
    </row>
    <row r="667" spans="1:8" x14ac:dyDescent="0.3">
      <c r="A667" s="2">
        <v>44084</v>
      </c>
      <c r="B667" s="1">
        <v>11363.3</v>
      </c>
      <c r="C667" s="1">
        <v>11464.05</v>
      </c>
      <c r="D667" s="1">
        <v>11327.4</v>
      </c>
      <c r="E667" s="1">
        <v>11449.25</v>
      </c>
      <c r="F667" s="1">
        <v>679419973</v>
      </c>
      <c r="G667" s="1">
        <v>39239.1</v>
      </c>
      <c r="H667" s="3">
        <f>IF(ISERR(LN(Table2[[#This Row],[Close]]/E666)),"-",LN(Table2[[#This Row],[Close]]/E666))</f>
        <v>1.507030028649042E-2</v>
      </c>
    </row>
    <row r="668" spans="1:8" x14ac:dyDescent="0.3">
      <c r="A668" s="2">
        <v>44085</v>
      </c>
      <c r="B668" s="1">
        <v>11447.8</v>
      </c>
      <c r="C668" s="1">
        <v>11493.5</v>
      </c>
      <c r="D668" s="1">
        <v>11419.9</v>
      </c>
      <c r="E668" s="1">
        <v>11464.45</v>
      </c>
      <c r="F668" s="1">
        <v>554789157</v>
      </c>
      <c r="G668" s="1">
        <v>29614.09</v>
      </c>
      <c r="H668" s="3">
        <f>IF(ISERR(LN(Table2[[#This Row],[Close]]/E667)),"-",LN(Table2[[#This Row],[Close]]/E667))</f>
        <v>1.3267173987232086E-3</v>
      </c>
    </row>
    <row r="669" spans="1:8" x14ac:dyDescent="0.3">
      <c r="A669" s="2">
        <v>44088</v>
      </c>
      <c r="B669" s="1">
        <v>11540.15</v>
      </c>
      <c r="C669" s="1">
        <v>11568.9</v>
      </c>
      <c r="D669" s="1">
        <v>11383.55</v>
      </c>
      <c r="E669" s="1">
        <v>11440.05</v>
      </c>
      <c r="F669" s="1">
        <v>642270123</v>
      </c>
      <c r="G669" s="1">
        <v>33996.94</v>
      </c>
      <c r="H669" s="3">
        <f>IF(ISERR(LN(Table2[[#This Row],[Close]]/E668)),"-",LN(Table2[[#This Row],[Close]]/E668))</f>
        <v>-2.1305864987327225E-3</v>
      </c>
    </row>
    <row r="670" spans="1:8" x14ac:dyDescent="0.3">
      <c r="A670" s="2">
        <v>44089</v>
      </c>
      <c r="B670" s="1">
        <v>11487.2</v>
      </c>
      <c r="C670" s="1">
        <v>11535.95</v>
      </c>
      <c r="D670" s="1">
        <v>11442.25</v>
      </c>
      <c r="E670" s="1">
        <v>11521.8</v>
      </c>
      <c r="F670" s="1">
        <v>506667239</v>
      </c>
      <c r="G670" s="1">
        <v>28054.51</v>
      </c>
      <c r="H670" s="3">
        <f>IF(ISERR(LN(Table2[[#This Row],[Close]]/E669)),"-",LN(Table2[[#This Row],[Close]]/E669))</f>
        <v>7.1205364905140263E-3</v>
      </c>
    </row>
    <row r="671" spans="1:8" x14ac:dyDescent="0.3">
      <c r="A671" s="2">
        <v>44090</v>
      </c>
      <c r="B671" s="1">
        <v>11538.45</v>
      </c>
      <c r="C671" s="1">
        <v>11618.1</v>
      </c>
      <c r="D671" s="1">
        <v>11516.75</v>
      </c>
      <c r="E671" s="1">
        <v>11604.55</v>
      </c>
      <c r="F671" s="1">
        <v>527804775</v>
      </c>
      <c r="G671" s="1">
        <v>27629.71</v>
      </c>
      <c r="H671" s="3">
        <f>IF(ISERR(LN(Table2[[#This Row],[Close]]/E670)),"-",LN(Table2[[#This Row],[Close]]/E670))</f>
        <v>7.1563695231040263E-3</v>
      </c>
    </row>
    <row r="672" spans="1:8" x14ac:dyDescent="0.3">
      <c r="A672" s="2">
        <v>44091</v>
      </c>
      <c r="B672" s="1">
        <v>11539.4</v>
      </c>
      <c r="C672" s="1">
        <v>11587.2</v>
      </c>
      <c r="D672" s="1">
        <v>11498.5</v>
      </c>
      <c r="E672" s="1">
        <v>11516.1</v>
      </c>
      <c r="F672" s="1">
        <v>517729494</v>
      </c>
      <c r="G672" s="1">
        <v>29674.95</v>
      </c>
      <c r="H672" s="3">
        <f>IF(ISERR(LN(Table2[[#This Row],[Close]]/E671)),"-",LN(Table2[[#This Row],[Close]]/E671))</f>
        <v>-7.651206302177675E-3</v>
      </c>
    </row>
    <row r="673" spans="1:8" x14ac:dyDescent="0.3">
      <c r="A673" s="2">
        <v>44092</v>
      </c>
      <c r="B673" s="1">
        <v>11584.1</v>
      </c>
      <c r="C673" s="1">
        <v>11584.1</v>
      </c>
      <c r="D673" s="1">
        <v>11446.1</v>
      </c>
      <c r="E673" s="1">
        <v>11504.95</v>
      </c>
      <c r="F673" s="1">
        <v>764154094</v>
      </c>
      <c r="G673" s="1">
        <v>48698.68</v>
      </c>
      <c r="H673" s="3">
        <f>IF(ISERR(LN(Table2[[#This Row],[Close]]/E672)),"-",LN(Table2[[#This Row],[Close]]/E672))</f>
        <v>-9.6867874157542232E-4</v>
      </c>
    </row>
    <row r="674" spans="1:8" x14ac:dyDescent="0.3">
      <c r="A674" s="2">
        <v>44095</v>
      </c>
      <c r="B674" s="1">
        <v>11503.8</v>
      </c>
      <c r="C674" s="1">
        <v>11535.25</v>
      </c>
      <c r="D674" s="1">
        <v>11218.5</v>
      </c>
      <c r="E674" s="1">
        <v>11250.55</v>
      </c>
      <c r="F674" s="1">
        <v>602851737</v>
      </c>
      <c r="G674" s="1">
        <v>37213.230000000003</v>
      </c>
      <c r="H674" s="3">
        <f>IF(ISERR(LN(Table2[[#This Row],[Close]]/E673)),"-",LN(Table2[[#This Row],[Close]]/E673))</f>
        <v>-2.2360361197041149E-2</v>
      </c>
    </row>
    <row r="675" spans="1:8" x14ac:dyDescent="0.3">
      <c r="A675" s="2">
        <v>44096</v>
      </c>
      <c r="B675" s="1">
        <v>11301.75</v>
      </c>
      <c r="C675" s="1">
        <v>11302.2</v>
      </c>
      <c r="D675" s="1">
        <v>11084.65</v>
      </c>
      <c r="E675" s="1">
        <v>11153.65</v>
      </c>
      <c r="F675" s="1">
        <v>672249921</v>
      </c>
      <c r="G675" s="1">
        <v>36296.49</v>
      </c>
      <c r="H675" s="3">
        <f>IF(ISERR(LN(Table2[[#This Row],[Close]]/E674)),"-",LN(Table2[[#This Row],[Close]]/E674))</f>
        <v>-8.650217746793273E-3</v>
      </c>
    </row>
    <row r="676" spans="1:8" x14ac:dyDescent="0.3">
      <c r="A676" s="2">
        <v>44097</v>
      </c>
      <c r="B676" s="1">
        <v>11258.75</v>
      </c>
      <c r="C676" s="1">
        <v>11259.55</v>
      </c>
      <c r="D676" s="1">
        <v>11024.4</v>
      </c>
      <c r="E676" s="1">
        <v>11131.85</v>
      </c>
      <c r="F676" s="1">
        <v>714925847</v>
      </c>
      <c r="G676" s="1">
        <v>35542.980000000003</v>
      </c>
      <c r="H676" s="3">
        <f>IF(ISERR(LN(Table2[[#This Row],[Close]]/E675)),"-",LN(Table2[[#This Row],[Close]]/E675))</f>
        <v>-1.9564296922665279E-3</v>
      </c>
    </row>
    <row r="677" spans="1:8" x14ac:dyDescent="0.3">
      <c r="A677" s="2">
        <v>44098</v>
      </c>
      <c r="B677" s="1">
        <v>11011</v>
      </c>
      <c r="C677" s="1">
        <v>11015.3</v>
      </c>
      <c r="D677" s="1">
        <v>10790.2</v>
      </c>
      <c r="E677" s="1">
        <v>10805.55</v>
      </c>
      <c r="F677" s="1">
        <v>706139506</v>
      </c>
      <c r="G677" s="1">
        <v>33623.71</v>
      </c>
      <c r="H677" s="3">
        <f>IF(ISERR(LN(Table2[[#This Row],[Close]]/E676)),"-",LN(Table2[[#This Row],[Close]]/E676))</f>
        <v>-2.9750477881848796E-2</v>
      </c>
    </row>
    <row r="678" spans="1:8" x14ac:dyDescent="0.3">
      <c r="A678" s="2">
        <v>44099</v>
      </c>
      <c r="B678" s="1">
        <v>10910.4</v>
      </c>
      <c r="C678" s="1">
        <v>11072.6</v>
      </c>
      <c r="D678" s="1">
        <v>10854.85</v>
      </c>
      <c r="E678" s="1">
        <v>11050.25</v>
      </c>
      <c r="F678" s="1">
        <v>559597322</v>
      </c>
      <c r="G678" s="1">
        <v>31122.18</v>
      </c>
      <c r="H678" s="3">
        <f>IF(ISERR(LN(Table2[[#This Row],[Close]]/E677)),"-",LN(Table2[[#This Row],[Close]]/E677))</f>
        <v>2.2393161118835776E-2</v>
      </c>
    </row>
    <row r="679" spans="1:8" x14ac:dyDescent="0.3">
      <c r="A679" s="2">
        <v>44102</v>
      </c>
      <c r="B679" s="1">
        <v>11140.85</v>
      </c>
      <c r="C679" s="1">
        <v>11239.35</v>
      </c>
      <c r="D679" s="1">
        <v>11099.85</v>
      </c>
      <c r="E679" s="1">
        <v>11227.55</v>
      </c>
      <c r="F679" s="1">
        <v>472777324</v>
      </c>
      <c r="G679" s="1">
        <v>24361.17</v>
      </c>
      <c r="H679" s="3">
        <f>IF(ISERR(LN(Table2[[#This Row],[Close]]/E678)),"-",LN(Table2[[#This Row],[Close]]/E678))</f>
        <v>1.5917527178764334E-2</v>
      </c>
    </row>
    <row r="680" spans="1:8" x14ac:dyDescent="0.3">
      <c r="A680" s="2">
        <v>44103</v>
      </c>
      <c r="B680" s="1">
        <v>11288.6</v>
      </c>
      <c r="C680" s="1">
        <v>11305.4</v>
      </c>
      <c r="D680" s="1">
        <v>11181</v>
      </c>
      <c r="E680" s="1">
        <v>11222.4</v>
      </c>
      <c r="F680" s="1">
        <v>498295735</v>
      </c>
      <c r="G680" s="1">
        <v>26875.14</v>
      </c>
      <c r="H680" s="3">
        <f>IF(ISERR(LN(Table2[[#This Row],[Close]]/E679)),"-",LN(Table2[[#This Row],[Close]]/E679))</f>
        <v>-4.5879835726466887E-4</v>
      </c>
    </row>
    <row r="681" spans="1:8" x14ac:dyDescent="0.3">
      <c r="A681" s="2">
        <v>44104</v>
      </c>
      <c r="B681" s="1">
        <v>11244.45</v>
      </c>
      <c r="C681" s="1">
        <v>11295.4</v>
      </c>
      <c r="D681" s="1">
        <v>11184.55</v>
      </c>
      <c r="E681" s="1">
        <v>11247.55</v>
      </c>
      <c r="F681" s="1">
        <v>499343849</v>
      </c>
      <c r="G681" s="1">
        <v>28134.77</v>
      </c>
      <c r="H681" s="3">
        <f>IF(ISERR(LN(Table2[[#This Row],[Close]]/E680)),"-",LN(Table2[[#This Row],[Close]]/E680))</f>
        <v>2.238546191905813E-3</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148D8-E6A8-456D-8A50-002443B81AA3}">
  <dimension ref="A1:N681"/>
  <sheetViews>
    <sheetView showGridLines="0" workbookViewId="0"/>
  </sheetViews>
  <sheetFormatPr defaultRowHeight="14.4" x14ac:dyDescent="0.3"/>
  <cols>
    <col min="1" max="1" width="9.21875" style="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32</v>
      </c>
      <c r="B2" s="1" t="s">
        <v>14</v>
      </c>
      <c r="C2" s="2">
        <v>43101</v>
      </c>
      <c r="D2" s="1">
        <v>9729.5499999999993</v>
      </c>
      <c r="E2" s="1">
        <v>9749</v>
      </c>
      <c r="F2" s="1">
        <v>9789</v>
      </c>
      <c r="G2" s="1">
        <v>9629.7999999999993</v>
      </c>
      <c r="H2" s="1">
        <v>9644</v>
      </c>
      <c r="I2" s="1">
        <v>9651.9</v>
      </c>
      <c r="J2" s="1">
        <v>9708.58</v>
      </c>
      <c r="K2" s="1">
        <v>426354</v>
      </c>
      <c r="L2" s="1">
        <v>4139291259.9000001</v>
      </c>
      <c r="M2" s="1">
        <v>37440</v>
      </c>
      <c r="N2" s="3" t="str">
        <f>IF(ISERR(LN(Table15[[#This Row],[Close Price]]/I1)),"-",LN(Table15[[#This Row],[Close Price]]/I1))</f>
        <v>-</v>
      </c>
    </row>
    <row r="3" spans="1:14" x14ac:dyDescent="0.3">
      <c r="A3" s="1" t="s">
        <v>32</v>
      </c>
      <c r="B3" s="1" t="s">
        <v>14</v>
      </c>
      <c r="C3" s="2">
        <v>43102</v>
      </c>
      <c r="D3" s="1">
        <v>9651.9</v>
      </c>
      <c r="E3" s="1">
        <v>9699</v>
      </c>
      <c r="F3" s="1">
        <v>9718.6</v>
      </c>
      <c r="G3" s="1">
        <v>9525</v>
      </c>
      <c r="H3" s="1">
        <v>9562</v>
      </c>
      <c r="I3" s="1">
        <v>9554.0499999999993</v>
      </c>
      <c r="J3" s="1">
        <v>9595.64</v>
      </c>
      <c r="K3" s="1">
        <v>451227</v>
      </c>
      <c r="L3" s="1">
        <v>4329811183.5500002</v>
      </c>
      <c r="M3" s="1">
        <v>61125</v>
      </c>
      <c r="N3" s="3">
        <f>IF(ISERR(LN(Table15[[#This Row],[Close Price]]/I2)),"-",LN(Table15[[#This Row],[Close Price]]/I2))</f>
        <v>-1.0189638797911703E-2</v>
      </c>
    </row>
    <row r="4" spans="1:14" x14ac:dyDescent="0.3">
      <c r="A4" s="1" t="s">
        <v>32</v>
      </c>
      <c r="B4" s="1" t="s">
        <v>14</v>
      </c>
      <c r="C4" s="2">
        <v>43103</v>
      </c>
      <c r="D4" s="1">
        <v>9554.0499999999993</v>
      </c>
      <c r="E4" s="1">
        <v>9597</v>
      </c>
      <c r="F4" s="1">
        <v>9598</v>
      </c>
      <c r="G4" s="1">
        <v>9402</v>
      </c>
      <c r="H4" s="1">
        <v>9420</v>
      </c>
      <c r="I4" s="1">
        <v>9416.6</v>
      </c>
      <c r="J4" s="1">
        <v>9473.0499999999993</v>
      </c>
      <c r="K4" s="1">
        <v>658281</v>
      </c>
      <c r="L4" s="1">
        <v>6235928501.6999998</v>
      </c>
      <c r="M4" s="1">
        <v>106581</v>
      </c>
      <c r="N4" s="3">
        <f>IF(ISERR(LN(Table15[[#This Row],[Close Price]]/I3)),"-",LN(Table15[[#This Row],[Close Price]]/I3))</f>
        <v>-1.4491059110904054E-2</v>
      </c>
    </row>
    <row r="5" spans="1:14" x14ac:dyDescent="0.3">
      <c r="A5" s="1" t="s">
        <v>32</v>
      </c>
      <c r="B5" s="1" t="s">
        <v>14</v>
      </c>
      <c r="C5" s="2">
        <v>43104</v>
      </c>
      <c r="D5" s="1">
        <v>9416.6</v>
      </c>
      <c r="E5" s="1">
        <v>9450</v>
      </c>
      <c r="F5" s="1">
        <v>9488</v>
      </c>
      <c r="G5" s="1">
        <v>9367.2000000000007</v>
      </c>
      <c r="H5" s="1">
        <v>9393.35</v>
      </c>
      <c r="I5" s="1">
        <v>9386.25</v>
      </c>
      <c r="J5" s="1">
        <v>9414.19</v>
      </c>
      <c r="K5" s="1">
        <v>562919</v>
      </c>
      <c r="L5" s="1">
        <v>5299426703.6999998</v>
      </c>
      <c r="M5" s="1">
        <v>65015</v>
      </c>
      <c r="N5" s="3">
        <f>IF(ISERR(LN(Table15[[#This Row],[Close Price]]/I4)),"-",LN(Table15[[#This Row],[Close Price]]/I4))</f>
        <v>-3.2282368213051417E-3</v>
      </c>
    </row>
    <row r="6" spans="1:14" x14ac:dyDescent="0.3">
      <c r="A6" s="1" t="s">
        <v>32</v>
      </c>
      <c r="B6" s="1" t="s">
        <v>14</v>
      </c>
      <c r="C6" s="2">
        <v>43105</v>
      </c>
      <c r="D6" s="1">
        <v>9386.25</v>
      </c>
      <c r="E6" s="1">
        <v>9458</v>
      </c>
      <c r="F6" s="1">
        <v>9532</v>
      </c>
      <c r="G6" s="1">
        <v>9412.5499999999993</v>
      </c>
      <c r="H6" s="1">
        <v>9448.7000000000007</v>
      </c>
      <c r="I6" s="1">
        <v>9433.85</v>
      </c>
      <c r="J6" s="1">
        <v>9467.8700000000008</v>
      </c>
      <c r="K6" s="1">
        <v>732512</v>
      </c>
      <c r="L6" s="1">
        <v>6935329131.25</v>
      </c>
      <c r="M6" s="1">
        <v>54879</v>
      </c>
      <c r="N6" s="3">
        <f>IF(ISERR(LN(Table15[[#This Row],[Close Price]]/I5)),"-",LN(Table15[[#This Row],[Close Price]]/I5))</f>
        <v>5.0584323673077899E-3</v>
      </c>
    </row>
    <row r="7" spans="1:14" x14ac:dyDescent="0.3">
      <c r="A7" s="1" t="s">
        <v>32</v>
      </c>
      <c r="B7" s="1" t="s">
        <v>14</v>
      </c>
      <c r="C7" s="2">
        <v>43108</v>
      </c>
      <c r="D7" s="1">
        <v>9433.85</v>
      </c>
      <c r="E7" s="1">
        <v>9488</v>
      </c>
      <c r="F7" s="1">
        <v>9495</v>
      </c>
      <c r="G7" s="1">
        <v>9425</v>
      </c>
      <c r="H7" s="1">
        <v>9432</v>
      </c>
      <c r="I7" s="1">
        <v>9448.9500000000007</v>
      </c>
      <c r="J7" s="1">
        <v>9454.08</v>
      </c>
      <c r="K7" s="1">
        <v>294549</v>
      </c>
      <c r="L7" s="1">
        <v>2784691187.8499999</v>
      </c>
      <c r="M7" s="1">
        <v>49765</v>
      </c>
      <c r="N7" s="3">
        <f>IF(ISERR(LN(Table15[[#This Row],[Close Price]]/I6)),"-",LN(Table15[[#This Row],[Close Price]]/I6))</f>
        <v>1.5993394219792195E-3</v>
      </c>
    </row>
    <row r="8" spans="1:14" x14ac:dyDescent="0.3">
      <c r="A8" s="1" t="s">
        <v>32</v>
      </c>
      <c r="B8" s="1" t="s">
        <v>14</v>
      </c>
      <c r="C8" s="2">
        <v>43109</v>
      </c>
      <c r="D8" s="1">
        <v>9448.9500000000007</v>
      </c>
      <c r="E8" s="1">
        <v>9464.7999999999993</v>
      </c>
      <c r="F8" s="1">
        <v>9491.4500000000007</v>
      </c>
      <c r="G8" s="1">
        <v>9361</v>
      </c>
      <c r="H8" s="1">
        <v>9385.1</v>
      </c>
      <c r="I8" s="1">
        <v>9383.5499999999993</v>
      </c>
      <c r="J8" s="1">
        <v>9404.84</v>
      </c>
      <c r="K8" s="1">
        <v>427590</v>
      </c>
      <c r="L8" s="1">
        <v>4021414257.6999998</v>
      </c>
      <c r="M8" s="1">
        <v>54413</v>
      </c>
      <c r="N8" s="3">
        <f>IF(ISERR(LN(Table15[[#This Row],[Close Price]]/I7)),"-",LN(Table15[[#This Row],[Close Price]]/I7))</f>
        <v>-6.9454679840917416E-3</v>
      </c>
    </row>
    <row r="9" spans="1:14" x14ac:dyDescent="0.3">
      <c r="A9" s="1" t="s">
        <v>32</v>
      </c>
      <c r="B9" s="1" t="s">
        <v>14</v>
      </c>
      <c r="C9" s="2">
        <v>43110</v>
      </c>
      <c r="D9" s="1">
        <v>9383.5499999999993</v>
      </c>
      <c r="E9" s="1">
        <v>9387.7999999999993</v>
      </c>
      <c r="F9" s="1">
        <v>9454.85</v>
      </c>
      <c r="G9" s="1">
        <v>9315.9</v>
      </c>
      <c r="H9" s="1">
        <v>9375</v>
      </c>
      <c r="I9" s="1">
        <v>9375.85</v>
      </c>
      <c r="J9" s="1">
        <v>9391.06</v>
      </c>
      <c r="K9" s="1">
        <v>394826</v>
      </c>
      <c r="L9" s="1">
        <v>3707834529.9000001</v>
      </c>
      <c r="M9" s="1">
        <v>43035</v>
      </c>
      <c r="N9" s="3">
        <f>IF(ISERR(LN(Table15[[#This Row],[Close Price]]/I8)),"-",LN(Table15[[#This Row],[Close Price]]/I8))</f>
        <v>-8.2092182398435846E-4</v>
      </c>
    </row>
    <row r="10" spans="1:14" x14ac:dyDescent="0.3">
      <c r="A10" s="1" t="s">
        <v>32</v>
      </c>
      <c r="B10" s="1" t="s">
        <v>14</v>
      </c>
      <c r="C10" s="2">
        <v>43111</v>
      </c>
      <c r="D10" s="1">
        <v>9375.85</v>
      </c>
      <c r="E10" s="1">
        <v>9410</v>
      </c>
      <c r="F10" s="1">
        <v>9430</v>
      </c>
      <c r="G10" s="1">
        <v>9326</v>
      </c>
      <c r="H10" s="1">
        <v>9333.65</v>
      </c>
      <c r="I10" s="1">
        <v>9339.7999999999993</v>
      </c>
      <c r="J10" s="1">
        <v>9369.98</v>
      </c>
      <c r="K10" s="1">
        <v>369158</v>
      </c>
      <c r="L10" s="1">
        <v>3459003400.8499999</v>
      </c>
      <c r="M10" s="1">
        <v>64488</v>
      </c>
      <c r="N10" s="3">
        <f>IF(ISERR(LN(Table15[[#This Row],[Close Price]]/I9)),"-",LN(Table15[[#This Row],[Close Price]]/I9))</f>
        <v>-3.8523956779149939E-3</v>
      </c>
    </row>
    <row r="11" spans="1:14" x14ac:dyDescent="0.3">
      <c r="A11" s="1" t="s">
        <v>32</v>
      </c>
      <c r="B11" s="1" t="s">
        <v>14</v>
      </c>
      <c r="C11" s="2">
        <v>43112</v>
      </c>
      <c r="D11" s="1">
        <v>9339.7999999999993</v>
      </c>
      <c r="E11" s="1">
        <v>9387</v>
      </c>
      <c r="F11" s="1">
        <v>9494.75</v>
      </c>
      <c r="G11" s="1">
        <v>9355.1</v>
      </c>
      <c r="H11" s="1">
        <v>9460</v>
      </c>
      <c r="I11" s="1">
        <v>9459.15</v>
      </c>
      <c r="J11" s="1">
        <v>9434.2199999999993</v>
      </c>
      <c r="K11" s="1">
        <v>685141</v>
      </c>
      <c r="L11" s="1">
        <v>6463770956.1999998</v>
      </c>
      <c r="M11" s="1">
        <v>78642</v>
      </c>
      <c r="N11" s="3">
        <f>IF(ISERR(LN(Table15[[#This Row],[Close Price]]/I10)),"-",LN(Table15[[#This Row],[Close Price]]/I10))</f>
        <v>1.2697688283144179E-2</v>
      </c>
    </row>
    <row r="12" spans="1:14" x14ac:dyDescent="0.3">
      <c r="A12" s="1" t="s">
        <v>32</v>
      </c>
      <c r="B12" s="1" t="s">
        <v>14</v>
      </c>
      <c r="C12" s="2">
        <v>43115</v>
      </c>
      <c r="D12" s="1">
        <v>9459.15</v>
      </c>
      <c r="E12" s="1">
        <v>9499.9500000000007</v>
      </c>
      <c r="F12" s="1">
        <v>9508.5499999999993</v>
      </c>
      <c r="G12" s="1">
        <v>9340</v>
      </c>
      <c r="H12" s="1">
        <v>9352</v>
      </c>
      <c r="I12" s="1">
        <v>9358.4500000000007</v>
      </c>
      <c r="J12" s="1">
        <v>9399.27</v>
      </c>
      <c r="K12" s="1">
        <v>385462</v>
      </c>
      <c r="L12" s="1">
        <v>3623062630.3000002</v>
      </c>
      <c r="M12" s="1">
        <v>61177</v>
      </c>
      <c r="N12" s="3">
        <f>IF(ISERR(LN(Table15[[#This Row],[Close Price]]/I11)),"-",LN(Table15[[#This Row],[Close Price]]/I11))</f>
        <v>-1.0702848532405064E-2</v>
      </c>
    </row>
    <row r="13" spans="1:14" x14ac:dyDescent="0.3">
      <c r="A13" s="1" t="s">
        <v>32</v>
      </c>
      <c r="B13" s="1" t="s">
        <v>14</v>
      </c>
      <c r="C13" s="2">
        <v>43116</v>
      </c>
      <c r="D13" s="1">
        <v>9358.4500000000007</v>
      </c>
      <c r="E13" s="1">
        <v>9371</v>
      </c>
      <c r="F13" s="1">
        <v>9408.65</v>
      </c>
      <c r="G13" s="1">
        <v>9300</v>
      </c>
      <c r="H13" s="1">
        <v>9323.2999999999993</v>
      </c>
      <c r="I13" s="1">
        <v>9322.0499999999993</v>
      </c>
      <c r="J13" s="1">
        <v>9339.32</v>
      </c>
      <c r="K13" s="1">
        <v>364816</v>
      </c>
      <c r="L13" s="1">
        <v>3407133763.1999998</v>
      </c>
      <c r="M13" s="1">
        <v>55695</v>
      </c>
      <c r="N13" s="3">
        <f>IF(ISERR(LN(Table15[[#This Row],[Close Price]]/I12)),"-",LN(Table15[[#This Row],[Close Price]]/I12))</f>
        <v>-3.8971168939590521E-3</v>
      </c>
    </row>
    <row r="14" spans="1:14" x14ac:dyDescent="0.3">
      <c r="A14" s="1" t="s">
        <v>32</v>
      </c>
      <c r="B14" s="1" t="s">
        <v>14</v>
      </c>
      <c r="C14" s="2">
        <v>43117</v>
      </c>
      <c r="D14" s="1">
        <v>9322.0499999999993</v>
      </c>
      <c r="E14" s="1">
        <v>9316</v>
      </c>
      <c r="F14" s="1">
        <v>9368.7999999999993</v>
      </c>
      <c r="G14" s="1">
        <v>9256</v>
      </c>
      <c r="H14" s="1">
        <v>9316</v>
      </c>
      <c r="I14" s="1">
        <v>9313.9</v>
      </c>
      <c r="J14" s="1">
        <v>9313.66</v>
      </c>
      <c r="K14" s="1">
        <v>390461</v>
      </c>
      <c r="L14" s="1">
        <v>3636621749</v>
      </c>
      <c r="M14" s="1">
        <v>50530</v>
      </c>
      <c r="N14" s="3">
        <f>IF(ISERR(LN(Table15[[#This Row],[Close Price]]/I13)),"-",LN(Table15[[#This Row],[Close Price]]/I13))</f>
        <v>-8.7465361514440284E-4</v>
      </c>
    </row>
    <row r="15" spans="1:14" x14ac:dyDescent="0.3">
      <c r="A15" s="1" t="s">
        <v>32</v>
      </c>
      <c r="B15" s="1" t="s">
        <v>14</v>
      </c>
      <c r="C15" s="2">
        <v>43118</v>
      </c>
      <c r="D15" s="1">
        <v>9313.9</v>
      </c>
      <c r="E15" s="1">
        <v>9350</v>
      </c>
      <c r="F15" s="1">
        <v>9518.9</v>
      </c>
      <c r="G15" s="1">
        <v>9332</v>
      </c>
      <c r="H15" s="1">
        <v>9360</v>
      </c>
      <c r="I15" s="1">
        <v>9368.7000000000007</v>
      </c>
      <c r="J15" s="1">
        <v>9423.35</v>
      </c>
      <c r="K15" s="1">
        <v>686971</v>
      </c>
      <c r="L15" s="1">
        <v>6473564967.25</v>
      </c>
      <c r="M15" s="1">
        <v>77350</v>
      </c>
      <c r="N15" s="3">
        <f>IF(ISERR(LN(Table15[[#This Row],[Close Price]]/I14)),"-",LN(Table15[[#This Row],[Close Price]]/I14))</f>
        <v>5.8664379863805028E-3</v>
      </c>
    </row>
    <row r="16" spans="1:14" x14ac:dyDescent="0.3">
      <c r="A16" s="1" t="s">
        <v>32</v>
      </c>
      <c r="B16" s="1" t="s">
        <v>14</v>
      </c>
      <c r="C16" s="2">
        <v>43119</v>
      </c>
      <c r="D16" s="1">
        <v>9368.7000000000007</v>
      </c>
      <c r="E16" s="1">
        <v>9325</v>
      </c>
      <c r="F16" s="1">
        <v>9396</v>
      </c>
      <c r="G16" s="1">
        <v>9282</v>
      </c>
      <c r="H16" s="1">
        <v>9335</v>
      </c>
      <c r="I16" s="1">
        <v>9323.9500000000007</v>
      </c>
      <c r="J16" s="1">
        <v>9325.82</v>
      </c>
      <c r="K16" s="1">
        <v>542339</v>
      </c>
      <c r="L16" s="1">
        <v>5057756683</v>
      </c>
      <c r="M16" s="1">
        <v>54917</v>
      </c>
      <c r="N16" s="3">
        <f>IF(ISERR(LN(Table15[[#This Row],[Close Price]]/I15)),"-",LN(Table15[[#This Row],[Close Price]]/I15))</f>
        <v>-4.7879873094987891E-3</v>
      </c>
    </row>
    <row r="17" spans="1:14" x14ac:dyDescent="0.3">
      <c r="A17" s="1" t="s">
        <v>32</v>
      </c>
      <c r="B17" s="1" t="s">
        <v>14</v>
      </c>
      <c r="C17" s="2">
        <v>43122</v>
      </c>
      <c r="D17" s="1">
        <v>9323.9500000000007</v>
      </c>
      <c r="E17" s="1">
        <v>9349</v>
      </c>
      <c r="F17" s="1">
        <v>9356.75</v>
      </c>
      <c r="G17" s="1">
        <v>9271.6</v>
      </c>
      <c r="H17" s="1">
        <v>9316</v>
      </c>
      <c r="I17" s="1">
        <v>9310.1</v>
      </c>
      <c r="J17" s="1">
        <v>9302.6</v>
      </c>
      <c r="K17" s="1">
        <v>454188</v>
      </c>
      <c r="L17" s="1">
        <v>4225130878</v>
      </c>
      <c r="M17" s="1">
        <v>51211</v>
      </c>
      <c r="N17" s="3">
        <f>IF(ISERR(LN(Table15[[#This Row],[Close Price]]/I16)),"-",LN(Table15[[#This Row],[Close Price]]/I16))</f>
        <v>-1.4865262839191856E-3</v>
      </c>
    </row>
    <row r="18" spans="1:14" x14ac:dyDescent="0.3">
      <c r="A18" s="1" t="s">
        <v>32</v>
      </c>
      <c r="B18" s="1" t="s">
        <v>14</v>
      </c>
      <c r="C18" s="2">
        <v>43123</v>
      </c>
      <c r="D18" s="1">
        <v>9310.1</v>
      </c>
      <c r="E18" s="1">
        <v>9347</v>
      </c>
      <c r="F18" s="1">
        <v>9429.2999999999993</v>
      </c>
      <c r="G18" s="1">
        <v>9290</v>
      </c>
      <c r="H18" s="1">
        <v>9405</v>
      </c>
      <c r="I18" s="1">
        <v>9393.4</v>
      </c>
      <c r="J18" s="1">
        <v>9361.77</v>
      </c>
      <c r="K18" s="1">
        <v>561948</v>
      </c>
      <c r="L18" s="1">
        <v>5260829481.75</v>
      </c>
      <c r="M18" s="1">
        <v>63992</v>
      </c>
      <c r="N18" s="3">
        <f>IF(ISERR(LN(Table15[[#This Row],[Close Price]]/I17)),"-",LN(Table15[[#This Row],[Close Price]]/I17))</f>
        <v>8.9074826394678775E-3</v>
      </c>
    </row>
    <row r="19" spans="1:14" x14ac:dyDescent="0.3">
      <c r="A19" s="1" t="s">
        <v>32</v>
      </c>
      <c r="B19" s="1" t="s">
        <v>14</v>
      </c>
      <c r="C19" s="2">
        <v>43124</v>
      </c>
      <c r="D19" s="1">
        <v>9393.4</v>
      </c>
      <c r="E19" s="1">
        <v>9419</v>
      </c>
      <c r="F19" s="1">
        <v>9519.9500000000007</v>
      </c>
      <c r="G19" s="1">
        <v>9340.4500000000007</v>
      </c>
      <c r="H19" s="1">
        <v>9431</v>
      </c>
      <c r="I19" s="1">
        <v>9434.9500000000007</v>
      </c>
      <c r="J19" s="1">
        <v>9453.2900000000009</v>
      </c>
      <c r="K19" s="1">
        <v>568489</v>
      </c>
      <c r="L19" s="1">
        <v>5374093001.5</v>
      </c>
      <c r="M19" s="1">
        <v>55283</v>
      </c>
      <c r="N19" s="3">
        <f>IF(ISERR(LN(Table15[[#This Row],[Close Price]]/I18)),"-",LN(Table15[[#This Row],[Close Price]]/I18))</f>
        <v>4.4135643800887643E-3</v>
      </c>
    </row>
    <row r="20" spans="1:14" x14ac:dyDescent="0.3">
      <c r="A20" s="1" t="s">
        <v>32</v>
      </c>
      <c r="B20" s="1" t="s">
        <v>14</v>
      </c>
      <c r="C20" s="2">
        <v>43125</v>
      </c>
      <c r="D20" s="1">
        <v>9434.9500000000007</v>
      </c>
      <c r="E20" s="1">
        <v>9485</v>
      </c>
      <c r="F20" s="1">
        <v>9485</v>
      </c>
      <c r="G20" s="1">
        <v>9250</v>
      </c>
      <c r="H20" s="1">
        <v>9299.9</v>
      </c>
      <c r="I20" s="1">
        <v>9278.2000000000007</v>
      </c>
      <c r="J20" s="1">
        <v>9360.69</v>
      </c>
      <c r="K20" s="1">
        <v>705224</v>
      </c>
      <c r="L20" s="1">
        <v>6601380856.75</v>
      </c>
      <c r="M20" s="1">
        <v>93277</v>
      </c>
      <c r="N20" s="3">
        <f>IF(ISERR(LN(Table15[[#This Row],[Close Price]]/I19)),"-",LN(Table15[[#This Row],[Close Price]]/I19))</f>
        <v>-1.6753316922283431E-2</v>
      </c>
    </row>
    <row r="21" spans="1:14" x14ac:dyDescent="0.3">
      <c r="A21" s="1" t="s">
        <v>32</v>
      </c>
      <c r="B21" s="1" t="s">
        <v>14</v>
      </c>
      <c r="C21" s="2">
        <v>43129</v>
      </c>
      <c r="D21" s="1">
        <v>9278.2000000000007</v>
      </c>
      <c r="E21" s="1">
        <v>9481</v>
      </c>
      <c r="F21" s="1">
        <v>9714</v>
      </c>
      <c r="G21" s="1">
        <v>9461</v>
      </c>
      <c r="H21" s="1">
        <v>9612.4500000000007</v>
      </c>
      <c r="I21" s="1">
        <v>9630.7000000000007</v>
      </c>
      <c r="J21" s="1">
        <v>9613.06</v>
      </c>
      <c r="K21" s="1">
        <v>1546624</v>
      </c>
      <c r="L21" s="1">
        <v>14867796305.1</v>
      </c>
      <c r="M21" s="1">
        <v>153005</v>
      </c>
      <c r="N21" s="3">
        <f>IF(ISERR(LN(Table15[[#This Row],[Close Price]]/I20)),"-",LN(Table15[[#This Row],[Close Price]]/I20))</f>
        <v>3.7288350213097503E-2</v>
      </c>
    </row>
    <row r="22" spans="1:14" x14ac:dyDescent="0.3">
      <c r="A22" s="1" t="s">
        <v>32</v>
      </c>
      <c r="B22" s="1" t="s">
        <v>14</v>
      </c>
      <c r="C22" s="2">
        <v>43130</v>
      </c>
      <c r="D22" s="1">
        <v>9630.7000000000007</v>
      </c>
      <c r="E22" s="1">
        <v>9620</v>
      </c>
      <c r="F22" s="1">
        <v>9675.5</v>
      </c>
      <c r="G22" s="1">
        <v>9550</v>
      </c>
      <c r="H22" s="1">
        <v>9569.7999999999993</v>
      </c>
      <c r="I22" s="1">
        <v>9571.5499999999993</v>
      </c>
      <c r="J22" s="1">
        <v>9611.01</v>
      </c>
      <c r="K22" s="1">
        <v>573988</v>
      </c>
      <c r="L22" s="1">
        <v>5516606062.9499998</v>
      </c>
      <c r="M22" s="1">
        <v>84126</v>
      </c>
      <c r="N22" s="3">
        <f>IF(ISERR(LN(Table15[[#This Row],[Close Price]]/I21)),"-",LN(Table15[[#This Row],[Close Price]]/I21))</f>
        <v>-6.1607558578784865E-3</v>
      </c>
    </row>
    <row r="23" spans="1:14" x14ac:dyDescent="0.3">
      <c r="A23" s="1" t="s">
        <v>32</v>
      </c>
      <c r="B23" s="1" t="s">
        <v>14</v>
      </c>
      <c r="C23" s="2">
        <v>43131</v>
      </c>
      <c r="D23" s="1">
        <v>9571.5499999999993</v>
      </c>
      <c r="E23" s="1">
        <v>9558.0499999999993</v>
      </c>
      <c r="F23" s="1">
        <v>9585</v>
      </c>
      <c r="G23" s="1">
        <v>9458.9</v>
      </c>
      <c r="H23" s="1">
        <v>9500</v>
      </c>
      <c r="I23" s="1">
        <v>9509.7000000000007</v>
      </c>
      <c r="J23" s="1">
        <v>9524.06</v>
      </c>
      <c r="K23" s="1">
        <v>462650</v>
      </c>
      <c r="L23" s="1">
        <v>4406304638.5500002</v>
      </c>
      <c r="M23" s="1">
        <v>56342</v>
      </c>
      <c r="N23" s="3">
        <f>IF(ISERR(LN(Table15[[#This Row],[Close Price]]/I22)),"-",LN(Table15[[#This Row],[Close Price]]/I22))</f>
        <v>-6.4828265039462733E-3</v>
      </c>
    </row>
    <row r="24" spans="1:14" x14ac:dyDescent="0.3">
      <c r="A24" s="1" t="s">
        <v>32</v>
      </c>
      <c r="B24" s="1" t="s">
        <v>14</v>
      </c>
      <c r="C24" s="2">
        <v>43132</v>
      </c>
      <c r="D24" s="1">
        <v>9509.7000000000007</v>
      </c>
      <c r="E24" s="1">
        <v>9545</v>
      </c>
      <c r="F24" s="1">
        <v>9563.7000000000007</v>
      </c>
      <c r="G24" s="1">
        <v>9312</v>
      </c>
      <c r="H24" s="1">
        <v>9389</v>
      </c>
      <c r="I24" s="1">
        <v>9401.85</v>
      </c>
      <c r="J24" s="1">
        <v>9446.91</v>
      </c>
      <c r="K24" s="1">
        <v>550971</v>
      </c>
      <c r="L24" s="1">
        <v>5204971689.5</v>
      </c>
      <c r="M24" s="1">
        <v>66405</v>
      </c>
      <c r="N24" s="3">
        <f>IF(ISERR(LN(Table15[[#This Row],[Close Price]]/I23)),"-",LN(Table15[[#This Row],[Close Price]]/I23))</f>
        <v>-1.1405851896054501E-2</v>
      </c>
    </row>
    <row r="25" spans="1:14" x14ac:dyDescent="0.3">
      <c r="A25" s="1" t="s">
        <v>32</v>
      </c>
      <c r="B25" s="1" t="s">
        <v>14</v>
      </c>
      <c r="C25" s="2">
        <v>43133</v>
      </c>
      <c r="D25" s="1">
        <v>9401.85</v>
      </c>
      <c r="E25" s="1">
        <v>9359</v>
      </c>
      <c r="F25" s="1">
        <v>9359</v>
      </c>
      <c r="G25" s="1">
        <v>8940</v>
      </c>
      <c r="H25" s="1">
        <v>8990.6</v>
      </c>
      <c r="I25" s="1">
        <v>8990.6</v>
      </c>
      <c r="J25" s="1">
        <v>9108.42</v>
      </c>
      <c r="K25" s="1">
        <v>984189</v>
      </c>
      <c r="L25" s="1">
        <v>8964408095</v>
      </c>
      <c r="M25" s="1">
        <v>114727</v>
      </c>
      <c r="N25" s="3">
        <f>IF(ISERR(LN(Table15[[#This Row],[Close Price]]/I24)),"-",LN(Table15[[#This Row],[Close Price]]/I24))</f>
        <v>-4.4726891342746149E-2</v>
      </c>
    </row>
    <row r="26" spans="1:14" x14ac:dyDescent="0.3">
      <c r="A26" s="1" t="s">
        <v>32</v>
      </c>
      <c r="B26" s="1" t="s">
        <v>14</v>
      </c>
      <c r="C26" s="2">
        <v>43136</v>
      </c>
      <c r="D26" s="1">
        <v>8990.6</v>
      </c>
      <c r="E26" s="1">
        <v>8850.15</v>
      </c>
      <c r="F26" s="1">
        <v>9120</v>
      </c>
      <c r="G26" s="1">
        <v>8688</v>
      </c>
      <c r="H26" s="1">
        <v>9118.9</v>
      </c>
      <c r="I26" s="1">
        <v>9080.6</v>
      </c>
      <c r="J26" s="1">
        <v>8969.1299999999992</v>
      </c>
      <c r="K26" s="1">
        <v>651062</v>
      </c>
      <c r="L26" s="1">
        <v>5839460119.5</v>
      </c>
      <c r="M26" s="1">
        <v>94033</v>
      </c>
      <c r="N26" s="3">
        <f>IF(ISERR(LN(Table15[[#This Row],[Close Price]]/I25)),"-",LN(Table15[[#This Row],[Close Price]]/I25))</f>
        <v>9.9606826456195233E-3</v>
      </c>
    </row>
    <row r="27" spans="1:14" x14ac:dyDescent="0.3">
      <c r="A27" s="1" t="s">
        <v>32</v>
      </c>
      <c r="B27" s="1" t="s">
        <v>14</v>
      </c>
      <c r="C27" s="2">
        <v>43137</v>
      </c>
      <c r="D27" s="1">
        <v>9080.6</v>
      </c>
      <c r="E27" s="1">
        <v>8700</v>
      </c>
      <c r="F27" s="1">
        <v>9113.5</v>
      </c>
      <c r="G27" s="1">
        <v>8661.6</v>
      </c>
      <c r="H27" s="1">
        <v>9015</v>
      </c>
      <c r="I27" s="1">
        <v>8984.6</v>
      </c>
      <c r="J27" s="1">
        <v>8888.85</v>
      </c>
      <c r="K27" s="1">
        <v>840339</v>
      </c>
      <c r="L27" s="1">
        <v>7469648791.0500002</v>
      </c>
      <c r="M27" s="1">
        <v>98644</v>
      </c>
      <c r="N27" s="3">
        <f>IF(ISERR(LN(Table15[[#This Row],[Close Price]]/I26)),"-",LN(Table15[[#This Row],[Close Price]]/I26))</f>
        <v>-1.0628269122858873E-2</v>
      </c>
    </row>
    <row r="28" spans="1:14" x14ac:dyDescent="0.3">
      <c r="A28" s="1" t="s">
        <v>32</v>
      </c>
      <c r="B28" s="1" t="s">
        <v>14</v>
      </c>
      <c r="C28" s="2">
        <v>43138</v>
      </c>
      <c r="D28" s="1">
        <v>8984.6</v>
      </c>
      <c r="E28" s="1">
        <v>9170</v>
      </c>
      <c r="F28" s="1">
        <v>9170</v>
      </c>
      <c r="G28" s="1">
        <v>8873</v>
      </c>
      <c r="H28" s="1">
        <v>8885.2000000000007</v>
      </c>
      <c r="I28" s="1">
        <v>8921.7999999999993</v>
      </c>
      <c r="J28" s="1">
        <v>9029.42</v>
      </c>
      <c r="K28" s="1">
        <v>509440</v>
      </c>
      <c r="L28" s="1">
        <v>4599947565.0500002</v>
      </c>
      <c r="M28" s="1">
        <v>73755</v>
      </c>
      <c r="N28" s="3">
        <f>IF(ISERR(LN(Table15[[#This Row],[Close Price]]/I27)),"-",LN(Table15[[#This Row],[Close Price]]/I27))</f>
        <v>-7.0142806460802339E-3</v>
      </c>
    </row>
    <row r="29" spans="1:14" x14ac:dyDescent="0.3">
      <c r="A29" s="1" t="s">
        <v>32</v>
      </c>
      <c r="B29" s="1" t="s">
        <v>14</v>
      </c>
      <c r="C29" s="2">
        <v>43139</v>
      </c>
      <c r="D29" s="1">
        <v>8921.7999999999993</v>
      </c>
      <c r="E29" s="1">
        <v>8988.9</v>
      </c>
      <c r="F29" s="1">
        <v>9060</v>
      </c>
      <c r="G29" s="1">
        <v>8915</v>
      </c>
      <c r="H29" s="1">
        <v>9040</v>
      </c>
      <c r="I29" s="1">
        <v>9030.7000000000007</v>
      </c>
      <c r="J29" s="1">
        <v>9016.2999999999993</v>
      </c>
      <c r="K29" s="1">
        <v>465683</v>
      </c>
      <c r="L29" s="1">
        <v>4198736652.1500001</v>
      </c>
      <c r="M29" s="1">
        <v>57917</v>
      </c>
      <c r="N29" s="3">
        <f>IF(ISERR(LN(Table15[[#This Row],[Close Price]]/I28)),"-",LN(Table15[[#This Row],[Close Price]]/I28))</f>
        <v>1.2132163847990663E-2</v>
      </c>
    </row>
    <row r="30" spans="1:14" x14ac:dyDescent="0.3">
      <c r="A30" s="1" t="s">
        <v>32</v>
      </c>
      <c r="B30" s="1" t="s">
        <v>14</v>
      </c>
      <c r="C30" s="2">
        <v>43140</v>
      </c>
      <c r="D30" s="1">
        <v>9030.7000000000007</v>
      </c>
      <c r="E30" s="1">
        <v>8906</v>
      </c>
      <c r="F30" s="1">
        <v>8986.5499999999993</v>
      </c>
      <c r="G30" s="1">
        <v>8870</v>
      </c>
      <c r="H30" s="1">
        <v>8940</v>
      </c>
      <c r="I30" s="1">
        <v>8936.1</v>
      </c>
      <c r="J30" s="1">
        <v>8943.68</v>
      </c>
      <c r="K30" s="1">
        <v>364892</v>
      </c>
      <c r="L30" s="1">
        <v>3263478454.9499998</v>
      </c>
      <c r="M30" s="1">
        <v>56541</v>
      </c>
      <c r="N30" s="3">
        <f>IF(ISERR(LN(Table15[[#This Row],[Close Price]]/I29)),"-",LN(Table15[[#This Row],[Close Price]]/I29))</f>
        <v>-1.0530631410636392E-2</v>
      </c>
    </row>
    <row r="31" spans="1:14" x14ac:dyDescent="0.3">
      <c r="A31" s="1" t="s">
        <v>32</v>
      </c>
      <c r="B31" s="1" t="s">
        <v>14</v>
      </c>
      <c r="C31" s="2">
        <v>43143</v>
      </c>
      <c r="D31" s="1">
        <v>8936.1</v>
      </c>
      <c r="E31" s="1">
        <v>8960</v>
      </c>
      <c r="F31" s="1">
        <v>9150</v>
      </c>
      <c r="G31" s="1">
        <v>8960</v>
      </c>
      <c r="H31" s="1">
        <v>9099.5</v>
      </c>
      <c r="I31" s="1">
        <v>9117.85</v>
      </c>
      <c r="J31" s="1">
        <v>9072.7900000000009</v>
      </c>
      <c r="K31" s="1">
        <v>408523</v>
      </c>
      <c r="L31" s="1">
        <v>3706443932.8499999</v>
      </c>
      <c r="M31" s="1">
        <v>51209</v>
      </c>
      <c r="N31" s="3">
        <f>IF(ISERR(LN(Table15[[#This Row],[Close Price]]/I30)),"-",LN(Table15[[#This Row],[Close Price]]/I30))</f>
        <v>2.0134778286208962E-2</v>
      </c>
    </row>
    <row r="32" spans="1:14" x14ac:dyDescent="0.3">
      <c r="A32" s="1" t="s">
        <v>32</v>
      </c>
      <c r="B32" s="1" t="s">
        <v>14</v>
      </c>
      <c r="C32" s="2">
        <v>43145</v>
      </c>
      <c r="D32" s="1">
        <v>9117.85</v>
      </c>
      <c r="E32" s="1">
        <v>9149.9</v>
      </c>
      <c r="F32" s="1">
        <v>9157.5</v>
      </c>
      <c r="G32" s="1">
        <v>8986</v>
      </c>
      <c r="H32" s="1">
        <v>8992</v>
      </c>
      <c r="I32" s="1">
        <v>9001.6</v>
      </c>
      <c r="J32" s="1">
        <v>9069.5300000000007</v>
      </c>
      <c r="K32" s="1">
        <v>357737</v>
      </c>
      <c r="L32" s="1">
        <v>3244507012.6999998</v>
      </c>
      <c r="M32" s="1">
        <v>36057</v>
      </c>
      <c r="N32" s="3">
        <f>IF(ISERR(LN(Table15[[#This Row],[Close Price]]/I31)),"-",LN(Table15[[#This Row],[Close Price]]/I31))</f>
        <v>-1.283169136643892E-2</v>
      </c>
    </row>
    <row r="33" spans="1:14" x14ac:dyDescent="0.3">
      <c r="A33" s="1" t="s">
        <v>32</v>
      </c>
      <c r="B33" s="1" t="s">
        <v>14</v>
      </c>
      <c r="C33" s="2">
        <v>43146</v>
      </c>
      <c r="D33" s="1">
        <v>9001.6</v>
      </c>
      <c r="E33" s="1">
        <v>9049</v>
      </c>
      <c r="F33" s="1">
        <v>9090</v>
      </c>
      <c r="G33" s="1">
        <v>9001</v>
      </c>
      <c r="H33" s="1">
        <v>9021</v>
      </c>
      <c r="I33" s="1">
        <v>9020.25</v>
      </c>
      <c r="J33" s="1">
        <v>9042.07</v>
      </c>
      <c r="K33" s="1">
        <v>250781</v>
      </c>
      <c r="L33" s="1">
        <v>2267579838.5500002</v>
      </c>
      <c r="M33" s="1">
        <v>31051</v>
      </c>
      <c r="N33" s="3">
        <f>IF(ISERR(LN(Table15[[#This Row],[Close Price]]/I32)),"-",LN(Table15[[#This Row],[Close Price]]/I32))</f>
        <v>2.0697105632978951E-3</v>
      </c>
    </row>
    <row r="34" spans="1:14" x14ac:dyDescent="0.3">
      <c r="A34" s="1" t="s">
        <v>32</v>
      </c>
      <c r="B34" s="1" t="s">
        <v>14</v>
      </c>
      <c r="C34" s="2">
        <v>43147</v>
      </c>
      <c r="D34" s="1">
        <v>9020.25</v>
      </c>
      <c r="E34" s="1">
        <v>9039.9</v>
      </c>
      <c r="F34" s="1">
        <v>9070</v>
      </c>
      <c r="G34" s="1">
        <v>8806.85</v>
      </c>
      <c r="H34" s="1">
        <v>8848</v>
      </c>
      <c r="I34" s="1">
        <v>8836.9500000000007</v>
      </c>
      <c r="J34" s="1">
        <v>8896.11</v>
      </c>
      <c r="K34" s="1">
        <v>632659</v>
      </c>
      <c r="L34" s="1">
        <v>5628202393.0500002</v>
      </c>
      <c r="M34" s="1">
        <v>66036</v>
      </c>
      <c r="N34" s="3">
        <f>IF(ISERR(LN(Table15[[#This Row],[Close Price]]/I33)),"-",LN(Table15[[#This Row],[Close Price]]/I33))</f>
        <v>-2.0530255385580658E-2</v>
      </c>
    </row>
    <row r="35" spans="1:14" x14ac:dyDescent="0.3">
      <c r="A35" s="1" t="s">
        <v>32</v>
      </c>
      <c r="B35" s="1" t="s">
        <v>14</v>
      </c>
      <c r="C35" s="2">
        <v>43150</v>
      </c>
      <c r="D35" s="1">
        <v>8836.9500000000007</v>
      </c>
      <c r="E35" s="1">
        <v>8856</v>
      </c>
      <c r="F35" s="1">
        <v>8865.85</v>
      </c>
      <c r="G35" s="1">
        <v>8691.65</v>
      </c>
      <c r="H35" s="1">
        <v>8734</v>
      </c>
      <c r="I35" s="1">
        <v>8724.85</v>
      </c>
      <c r="J35" s="1">
        <v>8754.02</v>
      </c>
      <c r="K35" s="1">
        <v>436138</v>
      </c>
      <c r="L35" s="1">
        <v>3817961734</v>
      </c>
      <c r="M35" s="1">
        <v>66470</v>
      </c>
      <c r="N35" s="3">
        <f>IF(ISERR(LN(Table15[[#This Row],[Close Price]]/I34)),"-",LN(Table15[[#This Row],[Close Price]]/I34))</f>
        <v>-1.2766518527488169E-2</v>
      </c>
    </row>
    <row r="36" spans="1:14" x14ac:dyDescent="0.3">
      <c r="A36" s="1" t="s">
        <v>32</v>
      </c>
      <c r="B36" s="1" t="s">
        <v>14</v>
      </c>
      <c r="C36" s="2">
        <v>43151</v>
      </c>
      <c r="D36" s="1">
        <v>8724.85</v>
      </c>
      <c r="E36" s="1">
        <v>8745</v>
      </c>
      <c r="F36" s="1">
        <v>8768.9500000000007</v>
      </c>
      <c r="G36" s="1">
        <v>8650</v>
      </c>
      <c r="H36" s="1">
        <v>8715</v>
      </c>
      <c r="I36" s="1">
        <v>8722.65</v>
      </c>
      <c r="J36" s="1">
        <v>8702.7099999999991</v>
      </c>
      <c r="K36" s="1">
        <v>517802</v>
      </c>
      <c r="L36" s="1">
        <v>4506282849.3999996</v>
      </c>
      <c r="M36" s="1">
        <v>62723</v>
      </c>
      <c r="N36" s="3">
        <f>IF(ISERR(LN(Table15[[#This Row],[Close Price]]/I35)),"-",LN(Table15[[#This Row],[Close Price]]/I35))</f>
        <v>-2.5218512814555459E-4</v>
      </c>
    </row>
    <row r="37" spans="1:14" x14ac:dyDescent="0.3">
      <c r="A37" s="1" t="s">
        <v>32</v>
      </c>
      <c r="B37" s="1" t="s">
        <v>14</v>
      </c>
      <c r="C37" s="2">
        <v>43152</v>
      </c>
      <c r="D37" s="1">
        <v>8722.65</v>
      </c>
      <c r="E37" s="1">
        <v>8771</v>
      </c>
      <c r="F37" s="1">
        <v>8795</v>
      </c>
      <c r="G37" s="1">
        <v>8708.2000000000007</v>
      </c>
      <c r="H37" s="1">
        <v>8779</v>
      </c>
      <c r="I37" s="1">
        <v>8782.75</v>
      </c>
      <c r="J37" s="1">
        <v>8756.3799999999992</v>
      </c>
      <c r="K37" s="1">
        <v>471756</v>
      </c>
      <c r="L37" s="1">
        <v>4130873219.9499998</v>
      </c>
      <c r="M37" s="1">
        <v>48956</v>
      </c>
      <c r="N37" s="3">
        <f>IF(ISERR(LN(Table15[[#This Row],[Close Price]]/I36)),"-",LN(Table15[[#This Row],[Close Price]]/I36))</f>
        <v>6.8664796160535189E-3</v>
      </c>
    </row>
    <row r="38" spans="1:14" x14ac:dyDescent="0.3">
      <c r="A38" s="1" t="s">
        <v>32</v>
      </c>
      <c r="B38" s="1" t="s">
        <v>14</v>
      </c>
      <c r="C38" s="2">
        <v>43153</v>
      </c>
      <c r="D38" s="1">
        <v>8782.75</v>
      </c>
      <c r="E38" s="1">
        <v>8769</v>
      </c>
      <c r="F38" s="1">
        <v>8769</v>
      </c>
      <c r="G38" s="1">
        <v>8601.5</v>
      </c>
      <c r="H38" s="1">
        <v>8624.9500000000007</v>
      </c>
      <c r="I38" s="1">
        <v>8634.0499999999993</v>
      </c>
      <c r="J38" s="1">
        <v>8675.34</v>
      </c>
      <c r="K38" s="1">
        <v>638857</v>
      </c>
      <c r="L38" s="1">
        <v>5542304256.5</v>
      </c>
      <c r="M38" s="1">
        <v>63126</v>
      </c>
      <c r="N38" s="3">
        <f>IF(ISERR(LN(Table15[[#This Row],[Close Price]]/I37)),"-",LN(Table15[[#This Row],[Close Price]]/I37))</f>
        <v>-1.707588227641451E-2</v>
      </c>
    </row>
    <row r="39" spans="1:14" x14ac:dyDescent="0.3">
      <c r="A39" s="1" t="s">
        <v>32</v>
      </c>
      <c r="B39" s="1" t="s">
        <v>14</v>
      </c>
      <c r="C39" s="2">
        <v>43154</v>
      </c>
      <c r="D39" s="1">
        <v>8634.0499999999993</v>
      </c>
      <c r="E39" s="1">
        <v>8665</v>
      </c>
      <c r="F39" s="1">
        <v>8738.9500000000007</v>
      </c>
      <c r="G39" s="1">
        <v>8655.0499999999993</v>
      </c>
      <c r="H39" s="1">
        <v>8706</v>
      </c>
      <c r="I39" s="1">
        <v>8698.7999999999993</v>
      </c>
      <c r="J39" s="1">
        <v>8703.19</v>
      </c>
      <c r="K39" s="1">
        <v>567960</v>
      </c>
      <c r="L39" s="1">
        <v>4943066141.5500002</v>
      </c>
      <c r="M39" s="1">
        <v>60544</v>
      </c>
      <c r="N39" s="3">
        <f>IF(ISERR(LN(Table15[[#This Row],[Close Price]]/I38)),"-",LN(Table15[[#This Row],[Close Price]]/I38))</f>
        <v>7.4713969375722411E-3</v>
      </c>
    </row>
    <row r="40" spans="1:14" x14ac:dyDescent="0.3">
      <c r="A40" s="1" t="s">
        <v>32</v>
      </c>
      <c r="B40" s="1" t="s">
        <v>14</v>
      </c>
      <c r="C40" s="2">
        <v>43157</v>
      </c>
      <c r="D40" s="1">
        <v>8698.7999999999993</v>
      </c>
      <c r="E40" s="1">
        <v>8758</v>
      </c>
      <c r="F40" s="1">
        <v>9055</v>
      </c>
      <c r="G40" s="1">
        <v>8750.0499999999993</v>
      </c>
      <c r="H40" s="1">
        <v>9050</v>
      </c>
      <c r="I40" s="1">
        <v>9005.35</v>
      </c>
      <c r="J40" s="1">
        <v>8885.19</v>
      </c>
      <c r="K40" s="1">
        <v>869374</v>
      </c>
      <c r="L40" s="1">
        <v>7724549757.1499996</v>
      </c>
      <c r="M40" s="1">
        <v>86734</v>
      </c>
      <c r="N40" s="3">
        <f>IF(ISERR(LN(Table15[[#This Row],[Close Price]]/I39)),"-",LN(Table15[[#This Row],[Close Price]]/I39))</f>
        <v>3.463376005585711E-2</v>
      </c>
    </row>
    <row r="41" spans="1:14" x14ac:dyDescent="0.3">
      <c r="A41" s="1" t="s">
        <v>32</v>
      </c>
      <c r="B41" s="1" t="s">
        <v>14</v>
      </c>
      <c r="C41" s="2">
        <v>43158</v>
      </c>
      <c r="D41" s="1">
        <v>9005.35</v>
      </c>
      <c r="E41" s="1">
        <v>9093</v>
      </c>
      <c r="F41" s="1">
        <v>9114.9500000000007</v>
      </c>
      <c r="G41" s="1">
        <v>8872.6</v>
      </c>
      <c r="H41" s="1">
        <v>8889</v>
      </c>
      <c r="I41" s="1">
        <v>8891.2000000000007</v>
      </c>
      <c r="J41" s="1">
        <v>8979.17</v>
      </c>
      <c r="K41" s="1">
        <v>684609</v>
      </c>
      <c r="L41" s="1">
        <v>6147221395</v>
      </c>
      <c r="M41" s="1">
        <v>75237</v>
      </c>
      <c r="N41" s="3">
        <f>IF(ISERR(LN(Table15[[#This Row],[Close Price]]/I40)),"-",LN(Table15[[#This Row],[Close Price]]/I40))</f>
        <v>-1.275682162503248E-2</v>
      </c>
    </row>
    <row r="42" spans="1:14" x14ac:dyDescent="0.3">
      <c r="A42" s="1" t="s">
        <v>32</v>
      </c>
      <c r="B42" s="1" t="s">
        <v>14</v>
      </c>
      <c r="C42" s="2">
        <v>43159</v>
      </c>
      <c r="D42" s="1">
        <v>8891.2000000000007</v>
      </c>
      <c r="E42" s="1">
        <v>8870</v>
      </c>
      <c r="F42" s="1">
        <v>8934</v>
      </c>
      <c r="G42" s="1">
        <v>8772</v>
      </c>
      <c r="H42" s="1">
        <v>8854</v>
      </c>
      <c r="I42" s="1">
        <v>8850.9500000000007</v>
      </c>
      <c r="J42" s="1">
        <v>8857.66</v>
      </c>
      <c r="K42" s="1">
        <v>680125</v>
      </c>
      <c r="L42" s="1">
        <v>6024319219.3500004</v>
      </c>
      <c r="M42" s="1">
        <v>78550</v>
      </c>
      <c r="N42" s="3">
        <f>IF(ISERR(LN(Table15[[#This Row],[Close Price]]/I41)),"-",LN(Table15[[#This Row],[Close Price]]/I41))</f>
        <v>-4.5372256519360917E-3</v>
      </c>
    </row>
    <row r="43" spans="1:14" x14ac:dyDescent="0.3">
      <c r="A43" s="1" t="s">
        <v>32</v>
      </c>
      <c r="B43" s="1" t="s">
        <v>14</v>
      </c>
      <c r="C43" s="2">
        <v>43160</v>
      </c>
      <c r="D43" s="1">
        <v>8850.9500000000007</v>
      </c>
      <c r="E43" s="1">
        <v>8874</v>
      </c>
      <c r="F43" s="1">
        <v>8936.0499999999993</v>
      </c>
      <c r="G43" s="1">
        <v>8811.35</v>
      </c>
      <c r="H43" s="1">
        <v>8875.2000000000007</v>
      </c>
      <c r="I43" s="1">
        <v>8873.4500000000007</v>
      </c>
      <c r="J43" s="1">
        <v>8874.7199999999993</v>
      </c>
      <c r="K43" s="1">
        <v>609369</v>
      </c>
      <c r="L43" s="1">
        <v>5407981971.6999998</v>
      </c>
      <c r="M43" s="1">
        <v>57421</v>
      </c>
      <c r="N43" s="3">
        <f>IF(ISERR(LN(Table15[[#This Row],[Close Price]]/I42)),"-",LN(Table15[[#This Row],[Close Price]]/I42))</f>
        <v>2.5388743298537285E-3</v>
      </c>
    </row>
    <row r="44" spans="1:14" x14ac:dyDescent="0.3">
      <c r="A44" s="1" t="s">
        <v>32</v>
      </c>
      <c r="B44" s="1" t="s">
        <v>14</v>
      </c>
      <c r="C44" s="2">
        <v>43164</v>
      </c>
      <c r="D44" s="1">
        <v>8873.4500000000007</v>
      </c>
      <c r="E44" s="1">
        <v>8867</v>
      </c>
      <c r="F44" s="1">
        <v>8867</v>
      </c>
      <c r="G44" s="1">
        <v>8775</v>
      </c>
      <c r="H44" s="1">
        <v>8800.9</v>
      </c>
      <c r="I44" s="1">
        <v>8795.1</v>
      </c>
      <c r="J44" s="1">
        <v>8815.67</v>
      </c>
      <c r="K44" s="1">
        <v>388180</v>
      </c>
      <c r="L44" s="1">
        <v>3422067060.4000001</v>
      </c>
      <c r="M44" s="1">
        <v>54455</v>
      </c>
      <c r="N44" s="3">
        <f>IF(ISERR(LN(Table15[[#This Row],[Close Price]]/I43)),"-",LN(Table15[[#This Row],[Close Price]]/I43))</f>
        <v>-8.8689239999091216E-3</v>
      </c>
    </row>
    <row r="45" spans="1:14" x14ac:dyDescent="0.3">
      <c r="A45" s="1" t="s">
        <v>32</v>
      </c>
      <c r="B45" s="1" t="s">
        <v>14</v>
      </c>
      <c r="C45" s="2">
        <v>43165</v>
      </c>
      <c r="D45" s="1">
        <v>8795.1</v>
      </c>
      <c r="E45" s="1">
        <v>8855.5499999999993</v>
      </c>
      <c r="F45" s="1">
        <v>8885</v>
      </c>
      <c r="G45" s="1">
        <v>8600</v>
      </c>
      <c r="H45" s="1">
        <v>8621.7999999999993</v>
      </c>
      <c r="I45" s="1">
        <v>8616.5</v>
      </c>
      <c r="J45" s="1">
        <v>8763.8700000000008</v>
      </c>
      <c r="K45" s="1">
        <v>543686</v>
      </c>
      <c r="L45" s="1">
        <v>4764795688.8000002</v>
      </c>
      <c r="M45" s="1">
        <v>65967</v>
      </c>
      <c r="N45" s="3">
        <f>IF(ISERR(LN(Table15[[#This Row],[Close Price]]/I44)),"-",LN(Table15[[#This Row],[Close Price]]/I44))</f>
        <v>-2.0515778482033582E-2</v>
      </c>
    </row>
    <row r="46" spans="1:14" x14ac:dyDescent="0.3">
      <c r="A46" s="1" t="s">
        <v>32</v>
      </c>
      <c r="B46" s="1" t="s">
        <v>14</v>
      </c>
      <c r="C46" s="2">
        <v>43166</v>
      </c>
      <c r="D46" s="1">
        <v>8616.5</v>
      </c>
      <c r="E46" s="1">
        <v>8621.7999999999993</v>
      </c>
      <c r="F46" s="1">
        <v>8713.85</v>
      </c>
      <c r="G46" s="1">
        <v>8552</v>
      </c>
      <c r="H46" s="1">
        <v>8695</v>
      </c>
      <c r="I46" s="1">
        <v>8679.1</v>
      </c>
      <c r="J46" s="1">
        <v>8652.76</v>
      </c>
      <c r="K46" s="1">
        <v>598715</v>
      </c>
      <c r="L46" s="1">
        <v>5180538685.5500002</v>
      </c>
      <c r="M46" s="1">
        <v>67299</v>
      </c>
      <c r="N46" s="3">
        <f>IF(ISERR(LN(Table15[[#This Row],[Close Price]]/I45)),"-",LN(Table15[[#This Row],[Close Price]]/I45))</f>
        <v>7.238866920988637E-3</v>
      </c>
    </row>
    <row r="47" spans="1:14" x14ac:dyDescent="0.3">
      <c r="A47" s="1" t="s">
        <v>32</v>
      </c>
      <c r="B47" s="1" t="s">
        <v>14</v>
      </c>
      <c r="C47" s="2">
        <v>43167</v>
      </c>
      <c r="D47" s="1">
        <v>8679.1</v>
      </c>
      <c r="E47" s="1">
        <v>8700.2000000000007</v>
      </c>
      <c r="F47" s="1">
        <v>8775</v>
      </c>
      <c r="G47" s="1">
        <v>8651</v>
      </c>
      <c r="H47" s="1">
        <v>8725.2000000000007</v>
      </c>
      <c r="I47" s="1">
        <v>8729.35</v>
      </c>
      <c r="J47" s="1">
        <v>8719.51</v>
      </c>
      <c r="K47" s="1">
        <v>533856</v>
      </c>
      <c r="L47" s="1">
        <v>4654964405.1999998</v>
      </c>
      <c r="M47" s="1">
        <v>75601</v>
      </c>
      <c r="N47" s="3">
        <f>IF(ISERR(LN(Table15[[#This Row],[Close Price]]/I46)),"-",LN(Table15[[#This Row],[Close Price]]/I46))</f>
        <v>5.7730745198514167E-3</v>
      </c>
    </row>
    <row r="48" spans="1:14" x14ac:dyDescent="0.3">
      <c r="A48" s="1" t="s">
        <v>32</v>
      </c>
      <c r="B48" s="1" t="s">
        <v>14</v>
      </c>
      <c r="C48" s="2">
        <v>43168</v>
      </c>
      <c r="D48" s="1">
        <v>8729.35</v>
      </c>
      <c r="E48" s="1">
        <v>8760</v>
      </c>
      <c r="F48" s="1">
        <v>8774</v>
      </c>
      <c r="G48" s="1">
        <v>8650</v>
      </c>
      <c r="H48" s="1">
        <v>8676.9</v>
      </c>
      <c r="I48" s="1">
        <v>8660.6</v>
      </c>
      <c r="J48" s="1">
        <v>8707.51</v>
      </c>
      <c r="K48" s="1">
        <v>323450</v>
      </c>
      <c r="L48" s="1">
        <v>2816444505.3499999</v>
      </c>
      <c r="M48" s="1">
        <v>42682</v>
      </c>
      <c r="N48" s="3">
        <f>IF(ISERR(LN(Table15[[#This Row],[Close Price]]/I47)),"-",LN(Table15[[#This Row],[Close Price]]/I47))</f>
        <v>-7.9069069413556931E-3</v>
      </c>
    </row>
    <row r="49" spans="1:14" x14ac:dyDescent="0.3">
      <c r="A49" s="1" t="s">
        <v>32</v>
      </c>
      <c r="B49" s="1" t="s">
        <v>14</v>
      </c>
      <c r="C49" s="2">
        <v>43171</v>
      </c>
      <c r="D49" s="1">
        <v>8660.6</v>
      </c>
      <c r="E49" s="1">
        <v>8719</v>
      </c>
      <c r="F49" s="1">
        <v>8826.7999999999993</v>
      </c>
      <c r="G49" s="1">
        <v>8681.1</v>
      </c>
      <c r="H49" s="1">
        <v>8815</v>
      </c>
      <c r="I49" s="1">
        <v>8810.2999999999993</v>
      </c>
      <c r="J49" s="1">
        <v>8754.34</v>
      </c>
      <c r="K49" s="1">
        <v>438339</v>
      </c>
      <c r="L49" s="1">
        <v>3837368675.9000001</v>
      </c>
      <c r="M49" s="1">
        <v>57071</v>
      </c>
      <c r="N49" s="3">
        <f>IF(ISERR(LN(Table15[[#This Row],[Close Price]]/I48)),"-",LN(Table15[[#This Row],[Close Price]]/I48))</f>
        <v>1.7137487342739517E-2</v>
      </c>
    </row>
    <row r="50" spans="1:14" x14ac:dyDescent="0.3">
      <c r="A50" s="1" t="s">
        <v>32</v>
      </c>
      <c r="B50" s="1" t="s">
        <v>14</v>
      </c>
      <c r="C50" s="2">
        <v>43172</v>
      </c>
      <c r="D50" s="1">
        <v>8810.2999999999993</v>
      </c>
      <c r="E50" s="1">
        <v>8810</v>
      </c>
      <c r="F50" s="1">
        <v>8848</v>
      </c>
      <c r="G50" s="1">
        <v>8691</v>
      </c>
      <c r="H50" s="1">
        <v>8760</v>
      </c>
      <c r="I50" s="1">
        <v>8756.0499999999993</v>
      </c>
      <c r="J50" s="1">
        <v>8753.68</v>
      </c>
      <c r="K50" s="1">
        <v>521943</v>
      </c>
      <c r="L50" s="1">
        <v>4568924440.6499996</v>
      </c>
      <c r="M50" s="1">
        <v>63425</v>
      </c>
      <c r="N50" s="3">
        <f>IF(ISERR(LN(Table15[[#This Row],[Close Price]]/I49)),"-",LN(Table15[[#This Row],[Close Price]]/I49))</f>
        <v>-6.1766015673741619E-3</v>
      </c>
    </row>
    <row r="51" spans="1:14" x14ac:dyDescent="0.3">
      <c r="A51" s="1" t="s">
        <v>32</v>
      </c>
      <c r="B51" s="1" t="s">
        <v>14</v>
      </c>
      <c r="C51" s="2">
        <v>43173</v>
      </c>
      <c r="D51" s="1">
        <v>8756.0499999999993</v>
      </c>
      <c r="E51" s="1">
        <v>8735</v>
      </c>
      <c r="F51" s="1">
        <v>8874</v>
      </c>
      <c r="G51" s="1">
        <v>8725.0499999999993</v>
      </c>
      <c r="H51" s="1">
        <v>8850</v>
      </c>
      <c r="I51" s="1">
        <v>8846.2999999999993</v>
      </c>
      <c r="J51" s="1">
        <v>8796.27</v>
      </c>
      <c r="K51" s="1">
        <v>411769</v>
      </c>
      <c r="L51" s="1">
        <v>3622032545.9499998</v>
      </c>
      <c r="M51" s="1">
        <v>36105</v>
      </c>
      <c r="N51" s="3">
        <f>IF(ISERR(LN(Table15[[#This Row],[Close Price]]/I50)),"-",LN(Table15[[#This Row],[Close Price]]/I50))</f>
        <v>1.0254402490017011E-2</v>
      </c>
    </row>
    <row r="52" spans="1:14" x14ac:dyDescent="0.3">
      <c r="A52" s="1" t="s">
        <v>32</v>
      </c>
      <c r="B52" s="1" t="s">
        <v>14</v>
      </c>
      <c r="C52" s="2">
        <v>43174</v>
      </c>
      <c r="D52" s="1">
        <v>8846.2999999999993</v>
      </c>
      <c r="E52" s="1">
        <v>8839.9</v>
      </c>
      <c r="F52" s="1">
        <v>8875</v>
      </c>
      <c r="G52" s="1">
        <v>8800.9500000000007</v>
      </c>
      <c r="H52" s="1">
        <v>8819.7999999999993</v>
      </c>
      <c r="I52" s="1">
        <v>8837.5499999999993</v>
      </c>
      <c r="J52" s="1">
        <v>8835.7999999999993</v>
      </c>
      <c r="K52" s="1">
        <v>313431</v>
      </c>
      <c r="L52" s="1">
        <v>2769415105.75</v>
      </c>
      <c r="M52" s="1">
        <v>39119</v>
      </c>
      <c r="N52" s="3">
        <f>IF(ISERR(LN(Table15[[#This Row],[Close Price]]/I51)),"-",LN(Table15[[#This Row],[Close Price]]/I51))</f>
        <v>-9.8960358904695523E-4</v>
      </c>
    </row>
    <row r="53" spans="1:14" x14ac:dyDescent="0.3">
      <c r="A53" s="1" t="s">
        <v>32</v>
      </c>
      <c r="B53" s="1" t="s">
        <v>14</v>
      </c>
      <c r="C53" s="2">
        <v>43175</v>
      </c>
      <c r="D53" s="1">
        <v>8837.5499999999993</v>
      </c>
      <c r="E53" s="1">
        <v>8869</v>
      </c>
      <c r="F53" s="1">
        <v>8869</v>
      </c>
      <c r="G53" s="1">
        <v>8649.4</v>
      </c>
      <c r="H53" s="1">
        <v>8692</v>
      </c>
      <c r="I53" s="1">
        <v>8676.5499999999993</v>
      </c>
      <c r="J53" s="1">
        <v>8724.1299999999992</v>
      </c>
      <c r="K53" s="1">
        <v>622932</v>
      </c>
      <c r="L53" s="1">
        <v>5434537851.8999996</v>
      </c>
      <c r="M53" s="1">
        <v>78294</v>
      </c>
      <c r="N53" s="3">
        <f>IF(ISERR(LN(Table15[[#This Row],[Close Price]]/I52)),"-",LN(Table15[[#This Row],[Close Price]]/I52))</f>
        <v>-1.8385704691167352E-2</v>
      </c>
    </row>
    <row r="54" spans="1:14" x14ac:dyDescent="0.3">
      <c r="A54" s="1" t="s">
        <v>32</v>
      </c>
      <c r="B54" s="1" t="s">
        <v>14</v>
      </c>
      <c r="C54" s="2">
        <v>43178</v>
      </c>
      <c r="D54" s="1">
        <v>8676.5499999999993</v>
      </c>
      <c r="E54" s="1">
        <v>8711.5</v>
      </c>
      <c r="F54" s="1">
        <v>8800</v>
      </c>
      <c r="G54" s="1">
        <v>8703.5499999999993</v>
      </c>
      <c r="H54" s="1">
        <v>8768.75</v>
      </c>
      <c r="I54" s="1">
        <v>8773.5</v>
      </c>
      <c r="J54" s="1">
        <v>8756.26</v>
      </c>
      <c r="K54" s="1">
        <v>571830</v>
      </c>
      <c r="L54" s="1">
        <v>5007090606.75</v>
      </c>
      <c r="M54" s="1">
        <v>84389</v>
      </c>
      <c r="N54" s="3">
        <f>IF(ISERR(LN(Table15[[#This Row],[Close Price]]/I53)),"-",LN(Table15[[#This Row],[Close Price]]/I53))</f>
        <v>1.1111830344906086E-2</v>
      </c>
    </row>
    <row r="55" spans="1:14" x14ac:dyDescent="0.3">
      <c r="A55" s="1" t="s">
        <v>32</v>
      </c>
      <c r="B55" s="1" t="s">
        <v>14</v>
      </c>
      <c r="C55" s="2">
        <v>43179</v>
      </c>
      <c r="D55" s="1">
        <v>8773.5</v>
      </c>
      <c r="E55" s="1">
        <v>8764.4500000000007</v>
      </c>
      <c r="F55" s="1">
        <v>8845.5</v>
      </c>
      <c r="G55" s="1">
        <v>8735</v>
      </c>
      <c r="H55" s="1">
        <v>8809</v>
      </c>
      <c r="I55" s="1">
        <v>8802.4</v>
      </c>
      <c r="J55" s="1">
        <v>8798.0499999999993</v>
      </c>
      <c r="K55" s="1">
        <v>408924</v>
      </c>
      <c r="L55" s="1">
        <v>3597733808.6500001</v>
      </c>
      <c r="M55" s="1">
        <v>47220</v>
      </c>
      <c r="N55" s="3">
        <f>IF(ISERR(LN(Table15[[#This Row],[Close Price]]/I54)),"-",LN(Table15[[#This Row],[Close Price]]/I54))</f>
        <v>3.288597004512641E-3</v>
      </c>
    </row>
    <row r="56" spans="1:14" x14ac:dyDescent="0.3">
      <c r="A56" s="1" t="s">
        <v>32</v>
      </c>
      <c r="B56" s="1" t="s">
        <v>14</v>
      </c>
      <c r="C56" s="2">
        <v>43180</v>
      </c>
      <c r="D56" s="1">
        <v>8802.4</v>
      </c>
      <c r="E56" s="1">
        <v>8839.9</v>
      </c>
      <c r="F56" s="1">
        <v>8945</v>
      </c>
      <c r="G56" s="1">
        <v>8825.0499999999993</v>
      </c>
      <c r="H56" s="1">
        <v>8870</v>
      </c>
      <c r="I56" s="1">
        <v>8874.65</v>
      </c>
      <c r="J56" s="1">
        <v>8900.34</v>
      </c>
      <c r="K56" s="1">
        <v>516020</v>
      </c>
      <c r="L56" s="1">
        <v>4592755850.9499998</v>
      </c>
      <c r="M56" s="1">
        <v>75934</v>
      </c>
      <c r="N56" s="3">
        <f>IF(ISERR(LN(Table15[[#This Row],[Close Price]]/I55)),"-",LN(Table15[[#This Row],[Close Price]]/I55))</f>
        <v>8.1744863905514522E-3</v>
      </c>
    </row>
    <row r="57" spans="1:14" x14ac:dyDescent="0.3">
      <c r="A57" s="1" t="s">
        <v>32</v>
      </c>
      <c r="B57" s="1" t="s">
        <v>14</v>
      </c>
      <c r="C57" s="2">
        <v>43181</v>
      </c>
      <c r="D57" s="1">
        <v>8874.65</v>
      </c>
      <c r="E57" s="1">
        <v>8870</v>
      </c>
      <c r="F57" s="1">
        <v>8910.5</v>
      </c>
      <c r="G57" s="1">
        <v>8684.4</v>
      </c>
      <c r="H57" s="1">
        <v>8694</v>
      </c>
      <c r="I57" s="1">
        <v>8696.5499999999993</v>
      </c>
      <c r="J57" s="1">
        <v>8785.75</v>
      </c>
      <c r="K57" s="1">
        <v>471749</v>
      </c>
      <c r="L57" s="1">
        <v>4144668071.6500001</v>
      </c>
      <c r="M57" s="1">
        <v>65846</v>
      </c>
      <c r="N57" s="3">
        <f>IF(ISERR(LN(Table15[[#This Row],[Close Price]]/I56)),"-",LN(Table15[[#This Row],[Close Price]]/I56))</f>
        <v>-2.0272502675144716E-2</v>
      </c>
    </row>
    <row r="58" spans="1:14" x14ac:dyDescent="0.3">
      <c r="A58" s="1" t="s">
        <v>32</v>
      </c>
      <c r="B58" s="1" t="s">
        <v>14</v>
      </c>
      <c r="C58" s="2">
        <v>43182</v>
      </c>
      <c r="D58" s="1">
        <v>8696.5499999999993</v>
      </c>
      <c r="E58" s="1">
        <v>8612.5499999999993</v>
      </c>
      <c r="F58" s="1">
        <v>8640.5</v>
      </c>
      <c r="G58" s="1">
        <v>8542.1</v>
      </c>
      <c r="H58" s="1">
        <v>8590</v>
      </c>
      <c r="I58" s="1">
        <v>8607.25</v>
      </c>
      <c r="J58" s="1">
        <v>8599.85</v>
      </c>
      <c r="K58" s="1">
        <v>644482</v>
      </c>
      <c r="L58" s="1">
        <v>5542448606.8000002</v>
      </c>
      <c r="M58" s="1">
        <v>68284</v>
      </c>
      <c r="N58" s="3">
        <f>IF(ISERR(LN(Table15[[#This Row],[Close Price]]/I57)),"-",LN(Table15[[#This Row],[Close Price]]/I57))</f>
        <v>-1.0321523918218736E-2</v>
      </c>
    </row>
    <row r="59" spans="1:14" x14ac:dyDescent="0.3">
      <c r="A59" s="1" t="s">
        <v>32</v>
      </c>
      <c r="B59" s="1" t="s">
        <v>14</v>
      </c>
      <c r="C59" s="2">
        <v>43185</v>
      </c>
      <c r="D59" s="1">
        <v>8607.25</v>
      </c>
      <c r="E59" s="1">
        <v>8607</v>
      </c>
      <c r="F59" s="1">
        <v>8798</v>
      </c>
      <c r="G59" s="1">
        <v>8605</v>
      </c>
      <c r="H59" s="1">
        <v>8773</v>
      </c>
      <c r="I59" s="1">
        <v>8765.2999999999993</v>
      </c>
      <c r="J59" s="1">
        <v>8717.2800000000007</v>
      </c>
      <c r="K59" s="1">
        <v>447858</v>
      </c>
      <c r="L59" s="1">
        <v>3904102884.4000001</v>
      </c>
      <c r="M59" s="1">
        <v>63469</v>
      </c>
      <c r="N59" s="3">
        <f>IF(ISERR(LN(Table15[[#This Row],[Close Price]]/I58)),"-",LN(Table15[[#This Row],[Close Price]]/I58))</f>
        <v>1.8195873456073305E-2</v>
      </c>
    </row>
    <row r="60" spans="1:14" x14ac:dyDescent="0.3">
      <c r="A60" s="1" t="s">
        <v>32</v>
      </c>
      <c r="B60" s="1" t="s">
        <v>14</v>
      </c>
      <c r="C60" s="2">
        <v>43186</v>
      </c>
      <c r="D60" s="1">
        <v>8765.2999999999993</v>
      </c>
      <c r="E60" s="1">
        <v>8815</v>
      </c>
      <c r="F60" s="1">
        <v>8887</v>
      </c>
      <c r="G60" s="1">
        <v>8767.15</v>
      </c>
      <c r="H60" s="1">
        <v>8855</v>
      </c>
      <c r="I60" s="1">
        <v>8852.2999999999993</v>
      </c>
      <c r="J60" s="1">
        <v>8835.89</v>
      </c>
      <c r="K60" s="1">
        <v>423455</v>
      </c>
      <c r="L60" s="1">
        <v>3741602576.1500001</v>
      </c>
      <c r="M60" s="1">
        <v>48066</v>
      </c>
      <c r="N60" s="3">
        <f>IF(ISERR(LN(Table15[[#This Row],[Close Price]]/I59)),"-",LN(Table15[[#This Row],[Close Price]]/I59))</f>
        <v>9.8765674338826565E-3</v>
      </c>
    </row>
    <row r="61" spans="1:14" x14ac:dyDescent="0.3">
      <c r="A61" s="1" t="s">
        <v>32</v>
      </c>
      <c r="B61" s="1" t="s">
        <v>14</v>
      </c>
      <c r="C61" s="2">
        <v>43187</v>
      </c>
      <c r="D61" s="1">
        <v>8852.2999999999993</v>
      </c>
      <c r="E61" s="1">
        <v>8812</v>
      </c>
      <c r="F61" s="1">
        <v>9084</v>
      </c>
      <c r="G61" s="1">
        <v>8801</v>
      </c>
      <c r="H61" s="1">
        <v>8854</v>
      </c>
      <c r="I61" s="1">
        <v>8861.1</v>
      </c>
      <c r="J61" s="1">
        <v>8934.7199999999993</v>
      </c>
      <c r="K61" s="1">
        <v>1194227</v>
      </c>
      <c r="L61" s="1">
        <v>10670085393.1</v>
      </c>
      <c r="M61" s="1">
        <v>139727</v>
      </c>
      <c r="N61" s="3">
        <f>IF(ISERR(LN(Table15[[#This Row],[Close Price]]/I60)),"-",LN(Table15[[#This Row],[Close Price]]/I60))</f>
        <v>9.9359814874342279E-4</v>
      </c>
    </row>
    <row r="62" spans="1:14" x14ac:dyDescent="0.3">
      <c r="A62" s="1" t="s">
        <v>32</v>
      </c>
      <c r="B62" s="1" t="s">
        <v>14</v>
      </c>
      <c r="C62" s="2">
        <v>43192</v>
      </c>
      <c r="D62" s="1">
        <v>8861.1</v>
      </c>
      <c r="E62" s="1">
        <v>8990</v>
      </c>
      <c r="F62" s="1">
        <v>9088</v>
      </c>
      <c r="G62" s="1">
        <v>8953.25</v>
      </c>
      <c r="H62" s="1">
        <v>9015</v>
      </c>
      <c r="I62" s="1">
        <v>9008.2000000000007</v>
      </c>
      <c r="J62" s="1">
        <v>9023.67</v>
      </c>
      <c r="K62" s="1">
        <v>552649</v>
      </c>
      <c r="L62" s="1">
        <v>4986920471.9499998</v>
      </c>
      <c r="M62" s="1">
        <v>72289</v>
      </c>
      <c r="N62" s="3">
        <f>IF(ISERR(LN(Table15[[#This Row],[Close Price]]/I61)),"-",LN(Table15[[#This Row],[Close Price]]/I61))</f>
        <v>1.646436322808853E-2</v>
      </c>
    </row>
    <row r="63" spans="1:14" x14ac:dyDescent="0.3">
      <c r="A63" s="1" t="s">
        <v>32</v>
      </c>
      <c r="B63" s="1" t="s">
        <v>14</v>
      </c>
      <c r="C63" s="2">
        <v>43193</v>
      </c>
      <c r="D63" s="1">
        <v>9008.2000000000007</v>
      </c>
      <c r="E63" s="1">
        <v>9008.9500000000007</v>
      </c>
      <c r="F63" s="1">
        <v>9060</v>
      </c>
      <c r="G63" s="1">
        <v>8955</v>
      </c>
      <c r="H63" s="1">
        <v>9022</v>
      </c>
      <c r="I63" s="1">
        <v>9026.4500000000007</v>
      </c>
      <c r="J63" s="1">
        <v>9007.49</v>
      </c>
      <c r="K63" s="1">
        <v>339709</v>
      </c>
      <c r="L63" s="1">
        <v>3059925390.9499998</v>
      </c>
      <c r="M63" s="1">
        <v>40301</v>
      </c>
      <c r="N63" s="3">
        <f>IF(ISERR(LN(Table15[[#This Row],[Close Price]]/I62)),"-",LN(Table15[[#This Row],[Close Price]]/I62))</f>
        <v>2.0238824961378503E-3</v>
      </c>
    </row>
    <row r="64" spans="1:14" x14ac:dyDescent="0.3">
      <c r="A64" s="1" t="s">
        <v>32</v>
      </c>
      <c r="B64" s="1" t="s">
        <v>14</v>
      </c>
      <c r="C64" s="2">
        <v>43194</v>
      </c>
      <c r="D64" s="1">
        <v>9026.4500000000007</v>
      </c>
      <c r="E64" s="1">
        <v>9078</v>
      </c>
      <c r="F64" s="1">
        <v>9149.4</v>
      </c>
      <c r="G64" s="1">
        <v>8980.6</v>
      </c>
      <c r="H64" s="1">
        <v>9011</v>
      </c>
      <c r="I64" s="1">
        <v>9013.5</v>
      </c>
      <c r="J64" s="1">
        <v>9080.8799999999992</v>
      </c>
      <c r="K64" s="1">
        <v>488280</v>
      </c>
      <c r="L64" s="1">
        <v>4434013857.0500002</v>
      </c>
      <c r="M64" s="1">
        <v>49912</v>
      </c>
      <c r="N64" s="3">
        <f>IF(ISERR(LN(Table15[[#This Row],[Close Price]]/I63)),"-",LN(Table15[[#This Row],[Close Price]]/I63))</f>
        <v>-1.4357026737241338E-3</v>
      </c>
    </row>
    <row r="65" spans="1:14" x14ac:dyDescent="0.3">
      <c r="A65" s="1" t="s">
        <v>32</v>
      </c>
      <c r="B65" s="1" t="s">
        <v>14</v>
      </c>
      <c r="C65" s="2">
        <v>43195</v>
      </c>
      <c r="D65" s="1">
        <v>9013.5</v>
      </c>
      <c r="E65" s="1">
        <v>9050</v>
      </c>
      <c r="F65" s="1">
        <v>9157.65</v>
      </c>
      <c r="G65" s="1">
        <v>9050</v>
      </c>
      <c r="H65" s="1">
        <v>9116.7999999999993</v>
      </c>
      <c r="I65" s="1">
        <v>9132.6</v>
      </c>
      <c r="J65" s="1">
        <v>9112.9</v>
      </c>
      <c r="K65" s="1">
        <v>236956</v>
      </c>
      <c r="L65" s="1">
        <v>2159356649.75</v>
      </c>
      <c r="M65" s="1">
        <v>28727</v>
      </c>
      <c r="N65" s="3">
        <f>IF(ISERR(LN(Table15[[#This Row],[Close Price]]/I64)),"-",LN(Table15[[#This Row],[Close Price]]/I64))</f>
        <v>1.3126976071583944E-2</v>
      </c>
    </row>
    <row r="66" spans="1:14" x14ac:dyDescent="0.3">
      <c r="A66" s="1" t="s">
        <v>32</v>
      </c>
      <c r="B66" s="1" t="s">
        <v>14</v>
      </c>
      <c r="C66" s="2">
        <v>43196</v>
      </c>
      <c r="D66" s="1">
        <v>9132.6</v>
      </c>
      <c r="E66" s="1">
        <v>9165</v>
      </c>
      <c r="F66" s="1">
        <v>9230</v>
      </c>
      <c r="G66" s="1">
        <v>9042.5499999999993</v>
      </c>
      <c r="H66" s="1">
        <v>9195</v>
      </c>
      <c r="I66" s="1">
        <v>9206.2000000000007</v>
      </c>
      <c r="J66" s="1">
        <v>9119.91</v>
      </c>
      <c r="K66" s="1">
        <v>429514</v>
      </c>
      <c r="L66" s="1">
        <v>3917129893.8499999</v>
      </c>
      <c r="M66" s="1">
        <v>40778</v>
      </c>
      <c r="N66" s="3">
        <f>IF(ISERR(LN(Table15[[#This Row],[Close Price]]/I65)),"-",LN(Table15[[#This Row],[Close Price]]/I65))</f>
        <v>8.0267405895084395E-3</v>
      </c>
    </row>
    <row r="67" spans="1:14" x14ac:dyDescent="0.3">
      <c r="A67" s="1" t="s">
        <v>32</v>
      </c>
      <c r="B67" s="1" t="s">
        <v>14</v>
      </c>
      <c r="C67" s="2">
        <v>43199</v>
      </c>
      <c r="D67" s="1">
        <v>9206.2000000000007</v>
      </c>
      <c r="E67" s="1">
        <v>9220</v>
      </c>
      <c r="F67" s="1">
        <v>9308.15</v>
      </c>
      <c r="G67" s="1">
        <v>9184.7000000000007</v>
      </c>
      <c r="H67" s="1">
        <v>9304</v>
      </c>
      <c r="I67" s="1">
        <v>9292.65</v>
      </c>
      <c r="J67" s="1">
        <v>9274.91</v>
      </c>
      <c r="K67" s="1">
        <v>426170</v>
      </c>
      <c r="L67" s="1">
        <v>3952690359.4000001</v>
      </c>
      <c r="M67" s="1">
        <v>46131</v>
      </c>
      <c r="N67" s="3">
        <f>IF(ISERR(LN(Table15[[#This Row],[Close Price]]/I66)),"-",LN(Table15[[#This Row],[Close Price]]/I66))</f>
        <v>9.3465949879815106E-3</v>
      </c>
    </row>
    <row r="68" spans="1:14" x14ac:dyDescent="0.3">
      <c r="A68" s="1" t="s">
        <v>32</v>
      </c>
      <c r="B68" s="1" t="s">
        <v>14</v>
      </c>
      <c r="C68" s="2">
        <v>43200</v>
      </c>
      <c r="D68" s="1">
        <v>9292.65</v>
      </c>
      <c r="E68" s="1">
        <v>9290</v>
      </c>
      <c r="F68" s="1">
        <v>9315.4500000000007</v>
      </c>
      <c r="G68" s="1">
        <v>9239</v>
      </c>
      <c r="H68" s="1">
        <v>9253</v>
      </c>
      <c r="I68" s="1">
        <v>9273.4500000000007</v>
      </c>
      <c r="J68" s="1">
        <v>9276.9500000000007</v>
      </c>
      <c r="K68" s="1">
        <v>299119</v>
      </c>
      <c r="L68" s="1">
        <v>2774912786.3499999</v>
      </c>
      <c r="M68" s="1">
        <v>39329</v>
      </c>
      <c r="N68" s="3">
        <f>IF(ISERR(LN(Table15[[#This Row],[Close Price]]/I67)),"-",LN(Table15[[#This Row],[Close Price]]/I67))</f>
        <v>-2.0682864839134743E-3</v>
      </c>
    </row>
    <row r="69" spans="1:14" x14ac:dyDescent="0.3">
      <c r="A69" s="1" t="s">
        <v>32</v>
      </c>
      <c r="B69" s="1" t="s">
        <v>14</v>
      </c>
      <c r="C69" s="2">
        <v>43201</v>
      </c>
      <c r="D69" s="1">
        <v>9273.4500000000007</v>
      </c>
      <c r="E69" s="1">
        <v>9290</v>
      </c>
      <c r="F69" s="1">
        <v>9350</v>
      </c>
      <c r="G69" s="1">
        <v>9208.5499999999993</v>
      </c>
      <c r="H69" s="1">
        <v>9294</v>
      </c>
      <c r="I69" s="1">
        <v>9302.5</v>
      </c>
      <c r="J69" s="1">
        <v>9289.43</v>
      </c>
      <c r="K69" s="1">
        <v>318010</v>
      </c>
      <c r="L69" s="1">
        <v>2954131698.8000002</v>
      </c>
      <c r="M69" s="1">
        <v>43880</v>
      </c>
      <c r="N69" s="3">
        <f>IF(ISERR(LN(Table15[[#This Row],[Close Price]]/I68)),"-",LN(Table15[[#This Row],[Close Price]]/I68))</f>
        <v>3.1277026135248928E-3</v>
      </c>
    </row>
    <row r="70" spans="1:14" x14ac:dyDescent="0.3">
      <c r="A70" s="1" t="s">
        <v>32</v>
      </c>
      <c r="B70" s="1" t="s">
        <v>14</v>
      </c>
      <c r="C70" s="2">
        <v>43202</v>
      </c>
      <c r="D70" s="1">
        <v>9302.5</v>
      </c>
      <c r="E70" s="1">
        <v>9290</v>
      </c>
      <c r="F70" s="1">
        <v>9290</v>
      </c>
      <c r="G70" s="1">
        <v>9181.1</v>
      </c>
      <c r="H70" s="1">
        <v>9202.4500000000007</v>
      </c>
      <c r="I70" s="1">
        <v>9204.4500000000007</v>
      </c>
      <c r="J70" s="1">
        <v>9229.75</v>
      </c>
      <c r="K70" s="1">
        <v>300797</v>
      </c>
      <c r="L70" s="1">
        <v>2776281391.0500002</v>
      </c>
      <c r="M70" s="1">
        <v>46854</v>
      </c>
      <c r="N70" s="3">
        <f>IF(ISERR(LN(Table15[[#This Row],[Close Price]]/I69)),"-",LN(Table15[[#This Row],[Close Price]]/I69))</f>
        <v>-1.0596118474505516E-2</v>
      </c>
    </row>
    <row r="71" spans="1:14" x14ac:dyDescent="0.3">
      <c r="A71" s="1" t="s">
        <v>32</v>
      </c>
      <c r="B71" s="1" t="s">
        <v>14</v>
      </c>
      <c r="C71" s="2">
        <v>43203</v>
      </c>
      <c r="D71" s="1">
        <v>9204.4500000000007</v>
      </c>
      <c r="E71" s="1">
        <v>9267</v>
      </c>
      <c r="F71" s="1">
        <v>9267</v>
      </c>
      <c r="G71" s="1">
        <v>9106.25</v>
      </c>
      <c r="H71" s="1">
        <v>9126</v>
      </c>
      <c r="I71" s="1">
        <v>9123.9500000000007</v>
      </c>
      <c r="J71" s="1">
        <v>9168.3700000000008</v>
      </c>
      <c r="K71" s="1">
        <v>366224</v>
      </c>
      <c r="L71" s="1">
        <v>3357678882.1999998</v>
      </c>
      <c r="M71" s="1">
        <v>43992</v>
      </c>
      <c r="N71" s="3">
        <f>IF(ISERR(LN(Table15[[#This Row],[Close Price]]/I70)),"-",LN(Table15[[#This Row],[Close Price]]/I70))</f>
        <v>-8.7842384096173572E-3</v>
      </c>
    </row>
    <row r="72" spans="1:14" x14ac:dyDescent="0.3">
      <c r="A72" s="1" t="s">
        <v>32</v>
      </c>
      <c r="B72" s="1" t="s">
        <v>14</v>
      </c>
      <c r="C72" s="2">
        <v>43206</v>
      </c>
      <c r="D72" s="1">
        <v>9123.9500000000007</v>
      </c>
      <c r="E72" s="1">
        <v>9100</v>
      </c>
      <c r="F72" s="1">
        <v>9245</v>
      </c>
      <c r="G72" s="1">
        <v>9065</v>
      </c>
      <c r="H72" s="1">
        <v>9223.2999999999993</v>
      </c>
      <c r="I72" s="1">
        <v>9232</v>
      </c>
      <c r="J72" s="1">
        <v>9179.58</v>
      </c>
      <c r="K72" s="1">
        <v>271057</v>
      </c>
      <c r="L72" s="1">
        <v>2488190156.6999998</v>
      </c>
      <c r="M72" s="1">
        <v>30288</v>
      </c>
      <c r="N72" s="3">
        <f>IF(ISERR(LN(Table15[[#This Row],[Close Price]]/I71)),"-",LN(Table15[[#This Row],[Close Price]]/I71))</f>
        <v>1.1772885411226099E-2</v>
      </c>
    </row>
    <row r="73" spans="1:14" x14ac:dyDescent="0.3">
      <c r="A73" s="1" t="s">
        <v>32</v>
      </c>
      <c r="B73" s="1" t="s">
        <v>14</v>
      </c>
      <c r="C73" s="2">
        <v>43207</v>
      </c>
      <c r="D73" s="1">
        <v>9232</v>
      </c>
      <c r="E73" s="1">
        <v>9241</v>
      </c>
      <c r="F73" s="1">
        <v>9242</v>
      </c>
      <c r="G73" s="1">
        <v>9137.5499999999993</v>
      </c>
      <c r="H73" s="1">
        <v>9162</v>
      </c>
      <c r="I73" s="1">
        <v>9160.35</v>
      </c>
      <c r="J73" s="1">
        <v>9169.1</v>
      </c>
      <c r="K73" s="1">
        <v>342578</v>
      </c>
      <c r="L73" s="1">
        <v>3141131142</v>
      </c>
      <c r="M73" s="1">
        <v>58922</v>
      </c>
      <c r="N73" s="3">
        <f>IF(ISERR(LN(Table15[[#This Row],[Close Price]]/I72)),"-",LN(Table15[[#This Row],[Close Price]]/I72))</f>
        <v>-7.7913222026862912E-3</v>
      </c>
    </row>
    <row r="74" spans="1:14" x14ac:dyDescent="0.3">
      <c r="A74" s="1" t="s">
        <v>32</v>
      </c>
      <c r="B74" s="1" t="s">
        <v>14</v>
      </c>
      <c r="C74" s="2">
        <v>43208</v>
      </c>
      <c r="D74" s="1">
        <v>9160.35</v>
      </c>
      <c r="E74" s="1">
        <v>9178</v>
      </c>
      <c r="F74" s="1">
        <v>9227.4500000000007</v>
      </c>
      <c r="G74" s="1">
        <v>9095.9</v>
      </c>
      <c r="H74" s="1">
        <v>9130</v>
      </c>
      <c r="I74" s="1">
        <v>9121.5</v>
      </c>
      <c r="J74" s="1">
        <v>9173.66</v>
      </c>
      <c r="K74" s="1">
        <v>452854</v>
      </c>
      <c r="L74" s="1">
        <v>4154326778.75</v>
      </c>
      <c r="M74" s="1">
        <v>35789</v>
      </c>
      <c r="N74" s="3">
        <f>IF(ISERR(LN(Table15[[#This Row],[Close Price]]/I73)),"-",LN(Table15[[#This Row],[Close Price]]/I73))</f>
        <v>-4.2501233169203257E-3</v>
      </c>
    </row>
    <row r="75" spans="1:14" x14ac:dyDescent="0.3">
      <c r="A75" s="1" t="s">
        <v>32</v>
      </c>
      <c r="B75" s="1" t="s">
        <v>14</v>
      </c>
      <c r="C75" s="2">
        <v>43209</v>
      </c>
      <c r="D75" s="1">
        <v>9121.5</v>
      </c>
      <c r="E75" s="1">
        <v>9144</v>
      </c>
      <c r="F75" s="1">
        <v>9183.75</v>
      </c>
      <c r="G75" s="1">
        <v>9068</v>
      </c>
      <c r="H75" s="1">
        <v>9088</v>
      </c>
      <c r="I75" s="1">
        <v>9077.65</v>
      </c>
      <c r="J75" s="1">
        <v>9113.4</v>
      </c>
      <c r="K75" s="1">
        <v>256088</v>
      </c>
      <c r="L75" s="1">
        <v>2333833562.5999999</v>
      </c>
      <c r="M75" s="1">
        <v>43040</v>
      </c>
      <c r="N75" s="3">
        <f>IF(ISERR(LN(Table15[[#This Row],[Close Price]]/I74)),"-",LN(Table15[[#This Row],[Close Price]]/I74))</f>
        <v>-4.8189157028583922E-3</v>
      </c>
    </row>
    <row r="76" spans="1:14" x14ac:dyDescent="0.3">
      <c r="A76" s="1" t="s">
        <v>32</v>
      </c>
      <c r="B76" s="1" t="s">
        <v>14</v>
      </c>
      <c r="C76" s="2">
        <v>43210</v>
      </c>
      <c r="D76" s="1">
        <v>9077.65</v>
      </c>
      <c r="E76" s="1">
        <v>9082</v>
      </c>
      <c r="F76" s="1">
        <v>9108.15</v>
      </c>
      <c r="G76" s="1">
        <v>9012.9500000000007</v>
      </c>
      <c r="H76" s="1">
        <v>9035.75</v>
      </c>
      <c r="I76" s="1">
        <v>9025</v>
      </c>
      <c r="J76" s="1">
        <v>9047.84</v>
      </c>
      <c r="K76" s="1">
        <v>303913</v>
      </c>
      <c r="L76" s="1">
        <v>2749757415.6999998</v>
      </c>
      <c r="M76" s="1">
        <v>36943</v>
      </c>
      <c r="N76" s="3">
        <f>IF(ISERR(LN(Table15[[#This Row],[Close Price]]/I75)),"-",LN(Table15[[#This Row],[Close Price]]/I75))</f>
        <v>-5.8168443243340421E-3</v>
      </c>
    </row>
    <row r="77" spans="1:14" x14ac:dyDescent="0.3">
      <c r="A77" s="1" t="s">
        <v>32</v>
      </c>
      <c r="B77" s="1" t="s">
        <v>14</v>
      </c>
      <c r="C77" s="2">
        <v>43213</v>
      </c>
      <c r="D77" s="1">
        <v>9025</v>
      </c>
      <c r="E77" s="1">
        <v>9039.9</v>
      </c>
      <c r="F77" s="1">
        <v>9125</v>
      </c>
      <c r="G77" s="1">
        <v>9005.9500000000007</v>
      </c>
      <c r="H77" s="1">
        <v>9069.9</v>
      </c>
      <c r="I77" s="1">
        <v>9064.85</v>
      </c>
      <c r="J77" s="1">
        <v>9075.48</v>
      </c>
      <c r="K77" s="1">
        <v>302205</v>
      </c>
      <c r="L77" s="1">
        <v>2742656125.3000002</v>
      </c>
      <c r="M77" s="1">
        <v>43912</v>
      </c>
      <c r="N77" s="3">
        <f>IF(ISERR(LN(Table15[[#This Row],[Close Price]]/I76)),"-",LN(Table15[[#This Row],[Close Price]]/I76))</f>
        <v>4.4057926915597161E-3</v>
      </c>
    </row>
    <row r="78" spans="1:14" x14ac:dyDescent="0.3">
      <c r="A78" s="1" t="s">
        <v>32</v>
      </c>
      <c r="B78" s="1" t="s">
        <v>14</v>
      </c>
      <c r="C78" s="2">
        <v>43214</v>
      </c>
      <c r="D78" s="1">
        <v>9064.85</v>
      </c>
      <c r="E78" s="1">
        <v>9095</v>
      </c>
      <c r="F78" s="1">
        <v>9142.5499999999993</v>
      </c>
      <c r="G78" s="1">
        <v>9031</v>
      </c>
      <c r="H78" s="1">
        <v>9080</v>
      </c>
      <c r="I78" s="1">
        <v>9064.65</v>
      </c>
      <c r="J78" s="1">
        <v>9083.7999999999993</v>
      </c>
      <c r="K78" s="1">
        <v>312103</v>
      </c>
      <c r="L78" s="1">
        <v>2835079955.8499999</v>
      </c>
      <c r="M78" s="1">
        <v>36510</v>
      </c>
      <c r="N78" s="3">
        <f>IF(ISERR(LN(Table15[[#This Row],[Close Price]]/I77)),"-",LN(Table15[[#This Row],[Close Price]]/I77))</f>
        <v>-2.20634876868371E-5</v>
      </c>
    </row>
    <row r="79" spans="1:14" x14ac:dyDescent="0.3">
      <c r="A79" s="1" t="s">
        <v>32</v>
      </c>
      <c r="B79" s="1" t="s">
        <v>14</v>
      </c>
      <c r="C79" s="2">
        <v>43215</v>
      </c>
      <c r="D79" s="1">
        <v>9064.65</v>
      </c>
      <c r="E79" s="1">
        <v>9059</v>
      </c>
      <c r="F79" s="1">
        <v>9068.7999999999993</v>
      </c>
      <c r="G79" s="1">
        <v>8908</v>
      </c>
      <c r="H79" s="1">
        <v>8937</v>
      </c>
      <c r="I79" s="1">
        <v>8934.6</v>
      </c>
      <c r="J79" s="1">
        <v>8968.6299999999992</v>
      </c>
      <c r="K79" s="1">
        <v>488641</v>
      </c>
      <c r="L79" s="1">
        <v>4382438065.8000002</v>
      </c>
      <c r="M79" s="1">
        <v>58982</v>
      </c>
      <c r="N79" s="3">
        <f>IF(ISERR(LN(Table15[[#This Row],[Close Price]]/I78)),"-",LN(Table15[[#This Row],[Close Price]]/I78))</f>
        <v>-1.4450853580740181E-2</v>
      </c>
    </row>
    <row r="80" spans="1:14" x14ac:dyDescent="0.3">
      <c r="A80" s="1" t="s">
        <v>32</v>
      </c>
      <c r="B80" s="1" t="s">
        <v>14</v>
      </c>
      <c r="C80" s="2">
        <v>43216</v>
      </c>
      <c r="D80" s="1">
        <v>8934.6</v>
      </c>
      <c r="E80" s="1">
        <v>8949</v>
      </c>
      <c r="F80" s="1">
        <v>8981</v>
      </c>
      <c r="G80" s="1">
        <v>8890</v>
      </c>
      <c r="H80" s="1">
        <v>8945</v>
      </c>
      <c r="I80" s="1">
        <v>8946.4500000000007</v>
      </c>
      <c r="J80" s="1">
        <v>8937.26</v>
      </c>
      <c r="K80" s="1">
        <v>614321</v>
      </c>
      <c r="L80" s="1">
        <v>5490346542.1000004</v>
      </c>
      <c r="M80" s="1">
        <v>49096</v>
      </c>
      <c r="N80" s="3">
        <f>IF(ISERR(LN(Table15[[#This Row],[Close Price]]/I79)),"-",LN(Table15[[#This Row],[Close Price]]/I79))</f>
        <v>1.3254257143506842E-3</v>
      </c>
    </row>
    <row r="81" spans="1:14" x14ac:dyDescent="0.3">
      <c r="A81" s="1" t="s">
        <v>32</v>
      </c>
      <c r="B81" s="1" t="s">
        <v>14</v>
      </c>
      <c r="C81" s="2">
        <v>43217</v>
      </c>
      <c r="D81" s="1">
        <v>8946.4500000000007</v>
      </c>
      <c r="E81" s="1">
        <v>9015</v>
      </c>
      <c r="F81" s="1">
        <v>9137</v>
      </c>
      <c r="G81" s="1">
        <v>8715.1</v>
      </c>
      <c r="H81" s="1">
        <v>8769</v>
      </c>
      <c r="I81" s="1">
        <v>8783.35</v>
      </c>
      <c r="J81" s="1">
        <v>8916.98</v>
      </c>
      <c r="K81" s="1">
        <v>1873816</v>
      </c>
      <c r="L81" s="1">
        <v>16708770706.549999</v>
      </c>
      <c r="M81" s="1">
        <v>158265</v>
      </c>
      <c r="N81" s="3">
        <f>IF(ISERR(LN(Table15[[#This Row],[Close Price]]/I80)),"-",LN(Table15[[#This Row],[Close Price]]/I80))</f>
        <v>-1.8398921705759731E-2</v>
      </c>
    </row>
    <row r="82" spans="1:14" x14ac:dyDescent="0.3">
      <c r="A82" s="1" t="s">
        <v>32</v>
      </c>
      <c r="B82" s="1" t="s">
        <v>14</v>
      </c>
      <c r="C82" s="2">
        <v>43220</v>
      </c>
      <c r="D82" s="1">
        <v>8783.35</v>
      </c>
      <c r="E82" s="1">
        <v>8790</v>
      </c>
      <c r="F82" s="1">
        <v>8904.2000000000007</v>
      </c>
      <c r="G82" s="1">
        <v>8760.2999999999993</v>
      </c>
      <c r="H82" s="1">
        <v>8808.85</v>
      </c>
      <c r="I82" s="1">
        <v>8814.9500000000007</v>
      </c>
      <c r="J82" s="1">
        <v>8816.14</v>
      </c>
      <c r="K82" s="1">
        <v>497504</v>
      </c>
      <c r="L82" s="1">
        <v>4386065721.25</v>
      </c>
      <c r="M82" s="1">
        <v>64158</v>
      </c>
      <c r="N82" s="3">
        <f>IF(ISERR(LN(Table15[[#This Row],[Close Price]]/I81)),"-",LN(Table15[[#This Row],[Close Price]]/I81))</f>
        <v>3.5912598333339785E-3</v>
      </c>
    </row>
    <row r="83" spans="1:14" x14ac:dyDescent="0.3">
      <c r="A83" s="1" t="s">
        <v>32</v>
      </c>
      <c r="B83" s="1" t="s">
        <v>14</v>
      </c>
      <c r="C83" s="2">
        <v>43222</v>
      </c>
      <c r="D83" s="1">
        <v>8814.9500000000007</v>
      </c>
      <c r="E83" s="1">
        <v>8915</v>
      </c>
      <c r="F83" s="1">
        <v>8998</v>
      </c>
      <c r="G83" s="1">
        <v>8725</v>
      </c>
      <c r="H83" s="1">
        <v>8765.15</v>
      </c>
      <c r="I83" s="1">
        <v>8744.5</v>
      </c>
      <c r="J83" s="1">
        <v>8855.06</v>
      </c>
      <c r="K83" s="1">
        <v>806846</v>
      </c>
      <c r="L83" s="1">
        <v>7144666042.6499996</v>
      </c>
      <c r="M83" s="1">
        <v>118240</v>
      </c>
      <c r="N83" s="3">
        <f>IF(ISERR(LN(Table15[[#This Row],[Close Price]]/I82)),"-",LN(Table15[[#This Row],[Close Price]]/I82))</f>
        <v>-8.0242123768932277E-3</v>
      </c>
    </row>
    <row r="84" spans="1:14" x14ac:dyDescent="0.3">
      <c r="A84" s="1" t="s">
        <v>32</v>
      </c>
      <c r="B84" s="1" t="s">
        <v>14</v>
      </c>
      <c r="C84" s="2">
        <v>43223</v>
      </c>
      <c r="D84" s="1">
        <v>8744.5</v>
      </c>
      <c r="E84" s="1">
        <v>8765</v>
      </c>
      <c r="F84" s="1">
        <v>8799</v>
      </c>
      <c r="G84" s="1">
        <v>8700</v>
      </c>
      <c r="H84" s="1">
        <v>8759</v>
      </c>
      <c r="I84" s="1">
        <v>8755.9500000000007</v>
      </c>
      <c r="J84" s="1">
        <v>8738.32</v>
      </c>
      <c r="K84" s="1">
        <v>406825</v>
      </c>
      <c r="L84" s="1">
        <v>3554968621.0500002</v>
      </c>
      <c r="M84" s="1">
        <v>56850</v>
      </c>
      <c r="N84" s="3">
        <f>IF(ISERR(LN(Table15[[#This Row],[Close Price]]/I83)),"-",LN(Table15[[#This Row],[Close Price]]/I83))</f>
        <v>1.3085379671714205E-3</v>
      </c>
    </row>
    <row r="85" spans="1:14" x14ac:dyDescent="0.3">
      <c r="A85" s="1" t="s">
        <v>32</v>
      </c>
      <c r="B85" s="1" t="s">
        <v>14</v>
      </c>
      <c r="C85" s="2">
        <v>43224</v>
      </c>
      <c r="D85" s="1">
        <v>8755.9500000000007</v>
      </c>
      <c r="E85" s="1">
        <v>8784</v>
      </c>
      <c r="F85" s="1">
        <v>8790</v>
      </c>
      <c r="G85" s="1">
        <v>8665</v>
      </c>
      <c r="H85" s="1">
        <v>8680</v>
      </c>
      <c r="I85" s="1">
        <v>8678.2000000000007</v>
      </c>
      <c r="J85" s="1">
        <v>8698.5400000000009</v>
      </c>
      <c r="K85" s="1">
        <v>490244</v>
      </c>
      <c r="L85" s="1">
        <v>4264408377.5999999</v>
      </c>
      <c r="M85" s="1">
        <v>72979</v>
      </c>
      <c r="N85" s="3">
        <f>IF(ISERR(LN(Table15[[#This Row],[Close Price]]/I84)),"-",LN(Table15[[#This Row],[Close Price]]/I84))</f>
        <v>-8.9193353787208711E-3</v>
      </c>
    </row>
    <row r="86" spans="1:14" x14ac:dyDescent="0.3">
      <c r="A86" s="1" t="s">
        <v>32</v>
      </c>
      <c r="B86" s="1" t="s">
        <v>14</v>
      </c>
      <c r="C86" s="2">
        <v>43227</v>
      </c>
      <c r="D86" s="1">
        <v>8678.2000000000007</v>
      </c>
      <c r="E86" s="1">
        <v>8693</v>
      </c>
      <c r="F86" s="1">
        <v>8770</v>
      </c>
      <c r="G86" s="1">
        <v>8660</v>
      </c>
      <c r="H86" s="1">
        <v>8736.0499999999993</v>
      </c>
      <c r="I86" s="1">
        <v>8743.7000000000007</v>
      </c>
      <c r="J86" s="1">
        <v>8717.56</v>
      </c>
      <c r="K86" s="1">
        <v>342702</v>
      </c>
      <c r="L86" s="1">
        <v>2987524031.25</v>
      </c>
      <c r="M86" s="1">
        <v>63174</v>
      </c>
      <c r="N86" s="3">
        <f>IF(ISERR(LN(Table15[[#This Row],[Close Price]]/I85)),"-",LN(Table15[[#This Row],[Close Price]]/I85))</f>
        <v>7.5193071494804179E-3</v>
      </c>
    </row>
    <row r="87" spans="1:14" x14ac:dyDescent="0.3">
      <c r="A87" s="1" t="s">
        <v>32</v>
      </c>
      <c r="B87" s="1" t="s">
        <v>14</v>
      </c>
      <c r="C87" s="2">
        <v>43228</v>
      </c>
      <c r="D87" s="1">
        <v>8743.7000000000007</v>
      </c>
      <c r="E87" s="1">
        <v>8785</v>
      </c>
      <c r="F87" s="1">
        <v>8806.2000000000007</v>
      </c>
      <c r="G87" s="1">
        <v>8690</v>
      </c>
      <c r="H87" s="1">
        <v>8770.15</v>
      </c>
      <c r="I87" s="1">
        <v>8775.2000000000007</v>
      </c>
      <c r="J87" s="1">
        <v>8764.9500000000007</v>
      </c>
      <c r="K87" s="1">
        <v>404969</v>
      </c>
      <c r="L87" s="1">
        <v>3549534588.5</v>
      </c>
      <c r="M87" s="1">
        <v>44865</v>
      </c>
      <c r="N87" s="3">
        <f>IF(ISERR(LN(Table15[[#This Row],[Close Price]]/I86)),"-",LN(Table15[[#This Row],[Close Price]]/I86))</f>
        <v>3.5961200699475954E-3</v>
      </c>
    </row>
    <row r="88" spans="1:14" x14ac:dyDescent="0.3">
      <c r="A88" s="1" t="s">
        <v>32</v>
      </c>
      <c r="B88" s="1" t="s">
        <v>14</v>
      </c>
      <c r="C88" s="2">
        <v>43229</v>
      </c>
      <c r="D88" s="1">
        <v>8775.2000000000007</v>
      </c>
      <c r="E88" s="1">
        <v>8795</v>
      </c>
      <c r="F88" s="1">
        <v>8795</v>
      </c>
      <c r="G88" s="1">
        <v>8705</v>
      </c>
      <c r="H88" s="1">
        <v>8720.85</v>
      </c>
      <c r="I88" s="1">
        <v>8718.35</v>
      </c>
      <c r="J88" s="1">
        <v>8726.68</v>
      </c>
      <c r="K88" s="1">
        <v>314057</v>
      </c>
      <c r="L88" s="1">
        <v>2740676243.9499998</v>
      </c>
      <c r="M88" s="1">
        <v>51561</v>
      </c>
      <c r="N88" s="3">
        <f>IF(ISERR(LN(Table15[[#This Row],[Close Price]]/I87)),"-",LN(Table15[[#This Row],[Close Price]]/I87))</f>
        <v>-6.499561281982833E-3</v>
      </c>
    </row>
    <row r="89" spans="1:14" x14ac:dyDescent="0.3">
      <c r="A89" s="1" t="s">
        <v>32</v>
      </c>
      <c r="B89" s="1" t="s">
        <v>14</v>
      </c>
      <c r="C89" s="2">
        <v>43230</v>
      </c>
      <c r="D89" s="1">
        <v>8718.35</v>
      </c>
      <c r="E89" s="1">
        <v>8758</v>
      </c>
      <c r="F89" s="1">
        <v>8758</v>
      </c>
      <c r="G89" s="1">
        <v>8690</v>
      </c>
      <c r="H89" s="1">
        <v>8708.5499999999993</v>
      </c>
      <c r="I89" s="1">
        <v>8704.9500000000007</v>
      </c>
      <c r="J89" s="1">
        <v>8712.7800000000007</v>
      </c>
      <c r="K89" s="1">
        <v>298598</v>
      </c>
      <c r="L89" s="1">
        <v>2601619415.4499998</v>
      </c>
      <c r="M89" s="1">
        <v>48550</v>
      </c>
      <c r="N89" s="3">
        <f>IF(ISERR(LN(Table15[[#This Row],[Close Price]]/I88)),"-",LN(Table15[[#This Row],[Close Price]]/I88))</f>
        <v>-1.5381704547356159E-3</v>
      </c>
    </row>
    <row r="90" spans="1:14" x14ac:dyDescent="0.3">
      <c r="A90" s="1" t="s">
        <v>32</v>
      </c>
      <c r="B90" s="1" t="s">
        <v>14</v>
      </c>
      <c r="C90" s="2">
        <v>43231</v>
      </c>
      <c r="D90" s="1">
        <v>8704.9500000000007</v>
      </c>
      <c r="E90" s="1">
        <v>8738</v>
      </c>
      <c r="F90" s="1">
        <v>8765</v>
      </c>
      <c r="G90" s="1">
        <v>8702.0499999999993</v>
      </c>
      <c r="H90" s="1">
        <v>8721.6</v>
      </c>
      <c r="I90" s="1">
        <v>8750.2999999999993</v>
      </c>
      <c r="J90" s="1">
        <v>8730.0400000000009</v>
      </c>
      <c r="K90" s="1">
        <v>264405</v>
      </c>
      <c r="L90" s="1">
        <v>2308265686.6500001</v>
      </c>
      <c r="M90" s="1">
        <v>38803</v>
      </c>
      <c r="N90" s="3">
        <f>IF(ISERR(LN(Table15[[#This Row],[Close Price]]/I89)),"-",LN(Table15[[#This Row],[Close Price]]/I89))</f>
        <v>5.1961561177981128E-3</v>
      </c>
    </row>
    <row r="91" spans="1:14" x14ac:dyDescent="0.3">
      <c r="A91" s="1" t="s">
        <v>32</v>
      </c>
      <c r="B91" s="1" t="s">
        <v>14</v>
      </c>
      <c r="C91" s="2">
        <v>43234</v>
      </c>
      <c r="D91" s="1">
        <v>8750.2999999999993</v>
      </c>
      <c r="E91" s="1">
        <v>8751</v>
      </c>
      <c r="F91" s="1">
        <v>8760</v>
      </c>
      <c r="G91" s="1">
        <v>8688.1</v>
      </c>
      <c r="H91" s="1">
        <v>8702.35</v>
      </c>
      <c r="I91" s="1">
        <v>8707</v>
      </c>
      <c r="J91" s="1">
        <v>8717.4599999999991</v>
      </c>
      <c r="K91" s="1">
        <v>276620</v>
      </c>
      <c r="L91" s="1">
        <v>2411424056.0999999</v>
      </c>
      <c r="M91" s="1">
        <v>47216</v>
      </c>
      <c r="N91" s="3">
        <f>IF(ISERR(LN(Table15[[#This Row],[Close Price]]/I90)),"-",LN(Table15[[#This Row],[Close Price]]/I90))</f>
        <v>-4.9606856495884267E-3</v>
      </c>
    </row>
    <row r="92" spans="1:14" x14ac:dyDescent="0.3">
      <c r="A92" s="1" t="s">
        <v>32</v>
      </c>
      <c r="B92" s="1" t="s">
        <v>14</v>
      </c>
      <c r="C92" s="2">
        <v>43235</v>
      </c>
      <c r="D92" s="1">
        <v>8707</v>
      </c>
      <c r="E92" s="1">
        <v>8725</v>
      </c>
      <c r="F92" s="1">
        <v>8750.35</v>
      </c>
      <c r="G92" s="1">
        <v>8639</v>
      </c>
      <c r="H92" s="1">
        <v>8725</v>
      </c>
      <c r="I92" s="1">
        <v>8726.6</v>
      </c>
      <c r="J92" s="1">
        <v>8719.2000000000007</v>
      </c>
      <c r="K92" s="1">
        <v>506107</v>
      </c>
      <c r="L92" s="1">
        <v>4412846810.8999996</v>
      </c>
      <c r="M92" s="1">
        <v>66001</v>
      </c>
      <c r="N92" s="3">
        <f>IF(ISERR(LN(Table15[[#This Row],[Close Price]]/I91)),"-",LN(Table15[[#This Row],[Close Price]]/I91))</f>
        <v>2.2485325185811226E-3</v>
      </c>
    </row>
    <row r="93" spans="1:14" x14ac:dyDescent="0.3">
      <c r="A93" s="1" t="s">
        <v>32</v>
      </c>
      <c r="B93" s="1" t="s">
        <v>14</v>
      </c>
      <c r="C93" s="2">
        <v>43236</v>
      </c>
      <c r="D93" s="1">
        <v>8726.6</v>
      </c>
      <c r="E93" s="1">
        <v>8675</v>
      </c>
      <c r="F93" s="1">
        <v>8733.4500000000007</v>
      </c>
      <c r="G93" s="1">
        <v>8675</v>
      </c>
      <c r="H93" s="1">
        <v>8695.6</v>
      </c>
      <c r="I93" s="1">
        <v>8695.6</v>
      </c>
      <c r="J93" s="1">
        <v>8705.02</v>
      </c>
      <c r="K93" s="1">
        <v>288597</v>
      </c>
      <c r="L93" s="1">
        <v>2512241648.4499998</v>
      </c>
      <c r="M93" s="1">
        <v>63410</v>
      </c>
      <c r="N93" s="3">
        <f>IF(ISERR(LN(Table15[[#This Row],[Close Price]]/I92)),"-",LN(Table15[[#This Row],[Close Price]]/I92))</f>
        <v>-3.5586817641725817E-3</v>
      </c>
    </row>
    <row r="94" spans="1:14" x14ac:dyDescent="0.3">
      <c r="A94" s="1" t="s">
        <v>32</v>
      </c>
      <c r="B94" s="1" t="s">
        <v>14</v>
      </c>
      <c r="C94" s="2">
        <v>43237</v>
      </c>
      <c r="D94" s="1">
        <v>8695.6</v>
      </c>
      <c r="E94" s="1">
        <v>8725</v>
      </c>
      <c r="F94" s="1">
        <v>8766.4500000000007</v>
      </c>
      <c r="G94" s="1">
        <v>8661.2000000000007</v>
      </c>
      <c r="H94" s="1">
        <v>8672</v>
      </c>
      <c r="I94" s="1">
        <v>8697.5</v>
      </c>
      <c r="J94" s="1">
        <v>8726.0499999999993</v>
      </c>
      <c r="K94" s="1">
        <v>379606</v>
      </c>
      <c r="L94" s="1">
        <v>3312461898.3499999</v>
      </c>
      <c r="M94" s="1">
        <v>46952</v>
      </c>
      <c r="N94" s="3">
        <f>IF(ISERR(LN(Table15[[#This Row],[Close Price]]/I93)),"-",LN(Table15[[#This Row],[Close Price]]/I93))</f>
        <v>2.1847744307313215E-4</v>
      </c>
    </row>
    <row r="95" spans="1:14" x14ac:dyDescent="0.3">
      <c r="A95" s="1" t="s">
        <v>32</v>
      </c>
      <c r="B95" s="1" t="s">
        <v>14</v>
      </c>
      <c r="C95" s="2">
        <v>43238</v>
      </c>
      <c r="D95" s="1">
        <v>8697.5</v>
      </c>
      <c r="E95" s="1">
        <v>8700.7999999999993</v>
      </c>
      <c r="F95" s="1">
        <v>8725</v>
      </c>
      <c r="G95" s="1">
        <v>8496</v>
      </c>
      <c r="H95" s="1">
        <v>8518</v>
      </c>
      <c r="I95" s="1">
        <v>8510.9500000000007</v>
      </c>
      <c r="J95" s="1">
        <v>8587.18</v>
      </c>
      <c r="K95" s="1">
        <v>603507</v>
      </c>
      <c r="L95" s="1">
        <v>5182421772.5</v>
      </c>
      <c r="M95" s="1">
        <v>65350</v>
      </c>
      <c r="N95" s="3">
        <f>IF(ISERR(LN(Table15[[#This Row],[Close Price]]/I94)),"-",LN(Table15[[#This Row],[Close Price]]/I94))</f>
        <v>-2.1682058316715522E-2</v>
      </c>
    </row>
    <row r="96" spans="1:14" x14ac:dyDescent="0.3">
      <c r="A96" s="1" t="s">
        <v>32</v>
      </c>
      <c r="B96" s="1" t="s">
        <v>14</v>
      </c>
      <c r="C96" s="2">
        <v>43241</v>
      </c>
      <c r="D96" s="1">
        <v>8510.9500000000007</v>
      </c>
      <c r="E96" s="1">
        <v>8518</v>
      </c>
      <c r="F96" s="1">
        <v>8524.7999999999993</v>
      </c>
      <c r="G96" s="1">
        <v>8255.5</v>
      </c>
      <c r="H96" s="1">
        <v>8434.9500000000007</v>
      </c>
      <c r="I96" s="1">
        <v>8428.5</v>
      </c>
      <c r="J96" s="1">
        <v>8380.2199999999993</v>
      </c>
      <c r="K96" s="1">
        <v>872463</v>
      </c>
      <c r="L96" s="1">
        <v>7311434968.8999996</v>
      </c>
      <c r="M96" s="1">
        <v>107122</v>
      </c>
      <c r="N96" s="3">
        <f>IF(ISERR(LN(Table15[[#This Row],[Close Price]]/I95)),"-",LN(Table15[[#This Row],[Close Price]]/I95))</f>
        <v>-9.7347494890190293E-3</v>
      </c>
    </row>
    <row r="97" spans="1:14" x14ac:dyDescent="0.3">
      <c r="A97" s="1" t="s">
        <v>32</v>
      </c>
      <c r="B97" s="1" t="s">
        <v>14</v>
      </c>
      <c r="C97" s="2">
        <v>43242</v>
      </c>
      <c r="D97" s="1">
        <v>8428.5</v>
      </c>
      <c r="E97" s="1">
        <v>8416</v>
      </c>
      <c r="F97" s="1">
        <v>8586.4</v>
      </c>
      <c r="G97" s="1">
        <v>8371.25</v>
      </c>
      <c r="H97" s="1">
        <v>8556.1</v>
      </c>
      <c r="I97" s="1">
        <v>8560.65</v>
      </c>
      <c r="J97" s="1">
        <v>8508.98</v>
      </c>
      <c r="K97" s="1">
        <v>410467</v>
      </c>
      <c r="L97" s="1">
        <v>3492656122.4000001</v>
      </c>
      <c r="M97" s="1">
        <v>57096</v>
      </c>
      <c r="N97" s="3">
        <f>IF(ISERR(LN(Table15[[#This Row],[Close Price]]/I96)),"-",LN(Table15[[#This Row],[Close Price]]/I96))</f>
        <v>1.5557301611980068E-2</v>
      </c>
    </row>
    <row r="98" spans="1:14" x14ac:dyDescent="0.3">
      <c r="A98" s="1" t="s">
        <v>32</v>
      </c>
      <c r="B98" s="1" t="s">
        <v>14</v>
      </c>
      <c r="C98" s="2">
        <v>43243</v>
      </c>
      <c r="D98" s="1">
        <v>8560.65</v>
      </c>
      <c r="E98" s="1">
        <v>8560</v>
      </c>
      <c r="F98" s="1">
        <v>8564.7999999999993</v>
      </c>
      <c r="G98" s="1">
        <v>8458.2000000000007</v>
      </c>
      <c r="H98" s="1">
        <v>8482</v>
      </c>
      <c r="I98" s="1">
        <v>8497.4</v>
      </c>
      <c r="J98" s="1">
        <v>8504.2999999999993</v>
      </c>
      <c r="K98" s="1">
        <v>399631</v>
      </c>
      <c r="L98" s="1">
        <v>3398583196.9000001</v>
      </c>
      <c r="M98" s="1">
        <v>65778</v>
      </c>
      <c r="N98" s="3">
        <f>IF(ISERR(LN(Table15[[#This Row],[Close Price]]/I97)),"-",LN(Table15[[#This Row],[Close Price]]/I97))</f>
        <v>-7.4158874984250863E-3</v>
      </c>
    </row>
    <row r="99" spans="1:14" x14ac:dyDescent="0.3">
      <c r="A99" s="1" t="s">
        <v>32</v>
      </c>
      <c r="B99" s="1" t="s">
        <v>14</v>
      </c>
      <c r="C99" s="2">
        <v>43244</v>
      </c>
      <c r="D99" s="1">
        <v>8497.4</v>
      </c>
      <c r="E99" s="1">
        <v>8500.1</v>
      </c>
      <c r="F99" s="1">
        <v>8518.2999999999993</v>
      </c>
      <c r="G99" s="1">
        <v>8400</v>
      </c>
      <c r="H99" s="1">
        <v>8429</v>
      </c>
      <c r="I99" s="1">
        <v>8410.75</v>
      </c>
      <c r="J99" s="1">
        <v>8430.91</v>
      </c>
      <c r="K99" s="1">
        <v>292331</v>
      </c>
      <c r="L99" s="1">
        <v>2464616797.3000002</v>
      </c>
      <c r="M99" s="1">
        <v>32920</v>
      </c>
      <c r="N99" s="3">
        <f>IF(ISERR(LN(Table15[[#This Row],[Close Price]]/I98)),"-",LN(Table15[[#This Row],[Close Price]]/I98))</f>
        <v>-1.0249584795026473E-2</v>
      </c>
    </row>
    <row r="100" spans="1:14" x14ac:dyDescent="0.3">
      <c r="A100" s="1" t="s">
        <v>32</v>
      </c>
      <c r="B100" s="1" t="s">
        <v>14</v>
      </c>
      <c r="C100" s="2">
        <v>43245</v>
      </c>
      <c r="D100" s="1">
        <v>8410.75</v>
      </c>
      <c r="E100" s="1">
        <v>8412</v>
      </c>
      <c r="F100" s="1">
        <v>8574</v>
      </c>
      <c r="G100" s="1">
        <v>8395.15</v>
      </c>
      <c r="H100" s="1">
        <v>8564</v>
      </c>
      <c r="I100" s="1">
        <v>8548.15</v>
      </c>
      <c r="J100" s="1">
        <v>8487.93</v>
      </c>
      <c r="K100" s="1">
        <v>519151</v>
      </c>
      <c r="L100" s="1">
        <v>4406518426.0500002</v>
      </c>
      <c r="M100" s="1">
        <v>67053</v>
      </c>
      <c r="N100" s="3">
        <f>IF(ISERR(LN(Table15[[#This Row],[Close Price]]/I99)),"-",LN(Table15[[#This Row],[Close Price]]/I99))</f>
        <v>1.6204235710619457E-2</v>
      </c>
    </row>
    <row r="101" spans="1:14" x14ac:dyDescent="0.3">
      <c r="A101" s="1" t="s">
        <v>32</v>
      </c>
      <c r="B101" s="1" t="s">
        <v>14</v>
      </c>
      <c r="C101" s="2">
        <v>43248</v>
      </c>
      <c r="D101" s="1">
        <v>8548.15</v>
      </c>
      <c r="E101" s="1">
        <v>8560</v>
      </c>
      <c r="F101" s="1">
        <v>8785</v>
      </c>
      <c r="G101" s="1">
        <v>8555.1</v>
      </c>
      <c r="H101" s="1">
        <v>8710</v>
      </c>
      <c r="I101" s="1">
        <v>8709.2999999999993</v>
      </c>
      <c r="J101" s="1">
        <v>8700.69</v>
      </c>
      <c r="K101" s="1">
        <v>446264</v>
      </c>
      <c r="L101" s="1">
        <v>3882802865.5</v>
      </c>
      <c r="M101" s="1">
        <v>63851</v>
      </c>
      <c r="N101" s="3">
        <f>IF(ISERR(LN(Table15[[#This Row],[Close Price]]/I100)),"-",LN(Table15[[#This Row],[Close Price]]/I100))</f>
        <v>1.8676534973605514E-2</v>
      </c>
    </row>
    <row r="102" spans="1:14" x14ac:dyDescent="0.3">
      <c r="A102" s="1" t="s">
        <v>32</v>
      </c>
      <c r="B102" s="1" t="s">
        <v>14</v>
      </c>
      <c r="C102" s="2">
        <v>43249</v>
      </c>
      <c r="D102" s="1">
        <v>8709.2999999999993</v>
      </c>
      <c r="E102" s="1">
        <v>8718</v>
      </c>
      <c r="F102" s="1">
        <v>8840</v>
      </c>
      <c r="G102" s="1">
        <v>8680</v>
      </c>
      <c r="H102" s="1">
        <v>8704.65</v>
      </c>
      <c r="I102" s="1">
        <v>8714.9</v>
      </c>
      <c r="J102" s="1">
        <v>8775.99</v>
      </c>
      <c r="K102" s="1">
        <v>665121</v>
      </c>
      <c r="L102" s="1">
        <v>5837092839.75</v>
      </c>
      <c r="M102" s="1">
        <v>70286</v>
      </c>
      <c r="N102" s="3">
        <f>IF(ISERR(LN(Table15[[#This Row],[Close Price]]/I101)),"-",LN(Table15[[#This Row],[Close Price]]/I101))</f>
        <v>6.4278419586699654E-4</v>
      </c>
    </row>
    <row r="103" spans="1:14" x14ac:dyDescent="0.3">
      <c r="A103" s="1" t="s">
        <v>32</v>
      </c>
      <c r="B103" s="1" t="s">
        <v>14</v>
      </c>
      <c r="C103" s="2">
        <v>43250</v>
      </c>
      <c r="D103" s="1">
        <v>8714.9</v>
      </c>
      <c r="E103" s="1">
        <v>8669</v>
      </c>
      <c r="F103" s="1">
        <v>8669</v>
      </c>
      <c r="G103" s="1">
        <v>8572.85</v>
      </c>
      <c r="H103" s="1">
        <v>8587.65</v>
      </c>
      <c r="I103" s="1">
        <v>8588.2000000000007</v>
      </c>
      <c r="J103" s="1">
        <v>8603.9</v>
      </c>
      <c r="K103" s="1">
        <v>508262</v>
      </c>
      <c r="L103" s="1">
        <v>4373033452.9499998</v>
      </c>
      <c r="M103" s="1">
        <v>83679</v>
      </c>
      <c r="N103" s="3">
        <f>IF(ISERR(LN(Table15[[#This Row],[Close Price]]/I102)),"-",LN(Table15[[#This Row],[Close Price]]/I102))</f>
        <v>-1.4645036382211176E-2</v>
      </c>
    </row>
    <row r="104" spans="1:14" x14ac:dyDescent="0.3">
      <c r="A104" s="1" t="s">
        <v>32</v>
      </c>
      <c r="B104" s="1" t="s">
        <v>14</v>
      </c>
      <c r="C104" s="2">
        <v>43251</v>
      </c>
      <c r="D104" s="1">
        <v>8588.2000000000007</v>
      </c>
      <c r="E104" s="1">
        <v>8639</v>
      </c>
      <c r="F104" s="1">
        <v>8639.1</v>
      </c>
      <c r="G104" s="1">
        <v>8515.9</v>
      </c>
      <c r="H104" s="1">
        <v>8552.0499999999993</v>
      </c>
      <c r="I104" s="1">
        <v>8537.2000000000007</v>
      </c>
      <c r="J104" s="1">
        <v>8550.1200000000008</v>
      </c>
      <c r="K104" s="1">
        <v>679959</v>
      </c>
      <c r="L104" s="1">
        <v>5813733680.9499998</v>
      </c>
      <c r="M104" s="1">
        <v>73456</v>
      </c>
      <c r="N104" s="3">
        <f>IF(ISERR(LN(Table15[[#This Row],[Close Price]]/I103)),"-",LN(Table15[[#This Row],[Close Price]]/I103))</f>
        <v>-5.9560828673588693E-3</v>
      </c>
    </row>
    <row r="105" spans="1:14" x14ac:dyDescent="0.3">
      <c r="A105" s="1" t="s">
        <v>32</v>
      </c>
      <c r="B105" s="1" t="s">
        <v>14</v>
      </c>
      <c r="C105" s="2">
        <v>43252</v>
      </c>
      <c r="D105" s="1">
        <v>8537.2000000000007</v>
      </c>
      <c r="E105" s="1">
        <v>8610</v>
      </c>
      <c r="F105" s="1">
        <v>8848.4</v>
      </c>
      <c r="G105" s="1">
        <v>8590.0499999999993</v>
      </c>
      <c r="H105" s="1">
        <v>8798</v>
      </c>
      <c r="I105" s="1">
        <v>8808.85</v>
      </c>
      <c r="J105" s="1">
        <v>8752.36</v>
      </c>
      <c r="K105" s="1">
        <v>1002010</v>
      </c>
      <c r="L105" s="1">
        <v>8769949766.5</v>
      </c>
      <c r="M105" s="1">
        <v>100027</v>
      </c>
      <c r="N105" s="3">
        <f>IF(ISERR(LN(Table15[[#This Row],[Close Price]]/I104)),"-",LN(Table15[[#This Row],[Close Price]]/I104))</f>
        <v>3.1323812755898836E-2</v>
      </c>
    </row>
    <row r="106" spans="1:14" x14ac:dyDescent="0.3">
      <c r="A106" s="1" t="s">
        <v>32</v>
      </c>
      <c r="B106" s="1" t="s">
        <v>14</v>
      </c>
      <c r="C106" s="2">
        <v>43255</v>
      </c>
      <c r="D106" s="1">
        <v>8808.85</v>
      </c>
      <c r="E106" s="1">
        <v>8840</v>
      </c>
      <c r="F106" s="1">
        <v>8840</v>
      </c>
      <c r="G106" s="1">
        <v>8726.0499999999993</v>
      </c>
      <c r="H106" s="1">
        <v>8746</v>
      </c>
      <c r="I106" s="1">
        <v>8749.85</v>
      </c>
      <c r="J106" s="1">
        <v>8762.81</v>
      </c>
      <c r="K106" s="1">
        <v>380690</v>
      </c>
      <c r="L106" s="1">
        <v>3335912407.8000002</v>
      </c>
      <c r="M106" s="1">
        <v>56992</v>
      </c>
      <c r="N106" s="3">
        <f>IF(ISERR(LN(Table15[[#This Row],[Close Price]]/I105)),"-",LN(Table15[[#This Row],[Close Price]]/I105))</f>
        <v>-6.7203405777351349E-3</v>
      </c>
    </row>
    <row r="107" spans="1:14" x14ac:dyDescent="0.3">
      <c r="A107" s="1" t="s">
        <v>32</v>
      </c>
      <c r="B107" s="1" t="s">
        <v>14</v>
      </c>
      <c r="C107" s="2">
        <v>43256</v>
      </c>
      <c r="D107" s="1">
        <v>8749.85</v>
      </c>
      <c r="E107" s="1">
        <v>8750</v>
      </c>
      <c r="F107" s="1">
        <v>8830</v>
      </c>
      <c r="G107" s="1">
        <v>8680</v>
      </c>
      <c r="H107" s="1">
        <v>8825</v>
      </c>
      <c r="I107" s="1">
        <v>8810.4</v>
      </c>
      <c r="J107" s="1">
        <v>8782.85</v>
      </c>
      <c r="K107" s="1">
        <v>400886</v>
      </c>
      <c r="L107" s="1">
        <v>3520921844.4000001</v>
      </c>
      <c r="M107" s="1">
        <v>43772</v>
      </c>
      <c r="N107" s="3">
        <f>IF(ISERR(LN(Table15[[#This Row],[Close Price]]/I106)),"-",LN(Table15[[#This Row],[Close Price]]/I106))</f>
        <v>6.8962845031572649E-3</v>
      </c>
    </row>
    <row r="108" spans="1:14" x14ac:dyDescent="0.3">
      <c r="A108" s="1" t="s">
        <v>32</v>
      </c>
      <c r="B108" s="1" t="s">
        <v>14</v>
      </c>
      <c r="C108" s="2">
        <v>43257</v>
      </c>
      <c r="D108" s="1">
        <v>8810.4</v>
      </c>
      <c r="E108" s="1">
        <v>8829</v>
      </c>
      <c r="F108" s="1">
        <v>8870</v>
      </c>
      <c r="G108" s="1">
        <v>8810</v>
      </c>
      <c r="H108" s="1">
        <v>8830</v>
      </c>
      <c r="I108" s="1">
        <v>8842.35</v>
      </c>
      <c r="J108" s="1">
        <v>8845.48</v>
      </c>
      <c r="K108" s="1">
        <v>328784</v>
      </c>
      <c r="L108" s="1">
        <v>2908253790.8000002</v>
      </c>
      <c r="M108" s="1">
        <v>45366</v>
      </c>
      <c r="N108" s="3">
        <f>IF(ISERR(LN(Table15[[#This Row],[Close Price]]/I107)),"-",LN(Table15[[#This Row],[Close Price]]/I107))</f>
        <v>3.6198365566054115E-3</v>
      </c>
    </row>
    <row r="109" spans="1:14" x14ac:dyDescent="0.3">
      <c r="A109" s="1" t="s">
        <v>32</v>
      </c>
      <c r="B109" s="1" t="s">
        <v>14</v>
      </c>
      <c r="C109" s="2">
        <v>43258</v>
      </c>
      <c r="D109" s="1">
        <v>8842.35</v>
      </c>
      <c r="E109" s="1">
        <v>8874</v>
      </c>
      <c r="F109" s="1">
        <v>8934.7999999999993</v>
      </c>
      <c r="G109" s="1">
        <v>8865</v>
      </c>
      <c r="H109" s="1">
        <v>8908</v>
      </c>
      <c r="I109" s="1">
        <v>8911.25</v>
      </c>
      <c r="J109" s="1">
        <v>8907.5499999999993</v>
      </c>
      <c r="K109" s="1">
        <v>267961</v>
      </c>
      <c r="L109" s="1">
        <v>2386874831.1500001</v>
      </c>
      <c r="M109" s="1">
        <v>33259</v>
      </c>
      <c r="N109" s="3">
        <f>IF(ISERR(LN(Table15[[#This Row],[Close Price]]/I108)),"-",LN(Table15[[#This Row],[Close Price]]/I108))</f>
        <v>7.7618450244987857E-3</v>
      </c>
    </row>
    <row r="110" spans="1:14" x14ac:dyDescent="0.3">
      <c r="A110" s="1" t="s">
        <v>32</v>
      </c>
      <c r="B110" s="1" t="s">
        <v>14</v>
      </c>
      <c r="C110" s="2">
        <v>43259</v>
      </c>
      <c r="D110" s="1">
        <v>8911.25</v>
      </c>
      <c r="E110" s="1">
        <v>8894</v>
      </c>
      <c r="F110" s="1">
        <v>8950</v>
      </c>
      <c r="G110" s="1">
        <v>8871</v>
      </c>
      <c r="H110" s="1">
        <v>8945</v>
      </c>
      <c r="I110" s="1">
        <v>8932.4500000000007</v>
      </c>
      <c r="J110" s="1">
        <v>8909.74</v>
      </c>
      <c r="K110" s="1">
        <v>287823</v>
      </c>
      <c r="L110" s="1">
        <v>2564428591.3499999</v>
      </c>
      <c r="M110" s="1">
        <v>32321</v>
      </c>
      <c r="N110" s="3">
        <f>IF(ISERR(LN(Table15[[#This Row],[Close Price]]/I109)),"-",LN(Table15[[#This Row],[Close Price]]/I109))</f>
        <v>2.3761899129768576E-3</v>
      </c>
    </row>
    <row r="111" spans="1:14" x14ac:dyDescent="0.3">
      <c r="A111" s="1" t="s">
        <v>32</v>
      </c>
      <c r="B111" s="1" t="s">
        <v>14</v>
      </c>
      <c r="C111" s="2">
        <v>43262</v>
      </c>
      <c r="D111" s="1">
        <v>8932.4500000000007</v>
      </c>
      <c r="E111" s="1">
        <v>8960</v>
      </c>
      <c r="F111" s="1">
        <v>9046</v>
      </c>
      <c r="G111" s="1">
        <v>8921.5</v>
      </c>
      <c r="H111" s="1">
        <v>9034.9500000000007</v>
      </c>
      <c r="I111" s="1">
        <v>9022.65</v>
      </c>
      <c r="J111" s="1">
        <v>8995.01</v>
      </c>
      <c r="K111" s="1">
        <v>337828</v>
      </c>
      <c r="L111" s="1">
        <v>3038766590.9499998</v>
      </c>
      <c r="M111" s="1">
        <v>55837</v>
      </c>
      <c r="N111" s="3">
        <f>IF(ISERR(LN(Table15[[#This Row],[Close Price]]/I110)),"-",LN(Table15[[#This Row],[Close Price]]/I110))</f>
        <v>1.0047369137839955E-2</v>
      </c>
    </row>
    <row r="112" spans="1:14" x14ac:dyDescent="0.3">
      <c r="A112" s="1" t="s">
        <v>32</v>
      </c>
      <c r="B112" s="1" t="s">
        <v>14</v>
      </c>
      <c r="C112" s="2">
        <v>43263</v>
      </c>
      <c r="D112" s="1">
        <v>9022.65</v>
      </c>
      <c r="E112" s="1">
        <v>9039</v>
      </c>
      <c r="F112" s="1">
        <v>9065</v>
      </c>
      <c r="G112" s="1">
        <v>8955</v>
      </c>
      <c r="H112" s="1">
        <v>9016.75</v>
      </c>
      <c r="I112" s="1">
        <v>9016.75</v>
      </c>
      <c r="J112" s="1">
        <v>9024.4699999999993</v>
      </c>
      <c r="K112" s="1">
        <v>343452</v>
      </c>
      <c r="L112" s="1">
        <v>3099471196.0500002</v>
      </c>
      <c r="M112" s="1">
        <v>43633</v>
      </c>
      <c r="N112" s="3">
        <f>IF(ISERR(LN(Table15[[#This Row],[Close Price]]/I111)),"-",LN(Table15[[#This Row],[Close Price]]/I111))</f>
        <v>-6.5412377466798986E-4</v>
      </c>
    </row>
    <row r="113" spans="1:14" x14ac:dyDescent="0.3">
      <c r="A113" s="1" t="s">
        <v>32</v>
      </c>
      <c r="B113" s="1" t="s">
        <v>14</v>
      </c>
      <c r="C113" s="2">
        <v>43264</v>
      </c>
      <c r="D113" s="1">
        <v>9016.75</v>
      </c>
      <c r="E113" s="1">
        <v>9030</v>
      </c>
      <c r="F113" s="1">
        <v>9094.9500000000007</v>
      </c>
      <c r="G113" s="1">
        <v>8943</v>
      </c>
      <c r="H113" s="1">
        <v>8960</v>
      </c>
      <c r="I113" s="1">
        <v>8967.35</v>
      </c>
      <c r="J113" s="1">
        <v>9042.7000000000007</v>
      </c>
      <c r="K113" s="1">
        <v>369407</v>
      </c>
      <c r="L113" s="1">
        <v>3340435062.6999998</v>
      </c>
      <c r="M113" s="1">
        <v>45044</v>
      </c>
      <c r="N113" s="3">
        <f>IF(ISERR(LN(Table15[[#This Row],[Close Price]]/I112)),"-",LN(Table15[[#This Row],[Close Price]]/I112))</f>
        <v>-5.4937555114232574E-3</v>
      </c>
    </row>
    <row r="114" spans="1:14" x14ac:dyDescent="0.3">
      <c r="A114" s="1" t="s">
        <v>32</v>
      </c>
      <c r="B114" s="1" t="s">
        <v>14</v>
      </c>
      <c r="C114" s="2">
        <v>43265</v>
      </c>
      <c r="D114" s="1">
        <v>8967.35</v>
      </c>
      <c r="E114" s="1">
        <v>8932.0499999999993</v>
      </c>
      <c r="F114" s="1">
        <v>9019.9500000000007</v>
      </c>
      <c r="G114" s="1">
        <v>8908</v>
      </c>
      <c r="H114" s="1">
        <v>8986.25</v>
      </c>
      <c r="I114" s="1">
        <v>8958</v>
      </c>
      <c r="J114" s="1">
        <v>8957.01</v>
      </c>
      <c r="K114" s="1">
        <v>269078</v>
      </c>
      <c r="L114" s="1">
        <v>2410133955.8499999</v>
      </c>
      <c r="M114" s="1">
        <v>38691</v>
      </c>
      <c r="N114" s="3">
        <f>IF(ISERR(LN(Table15[[#This Row],[Close Price]]/I113)),"-",LN(Table15[[#This Row],[Close Price]]/I113))</f>
        <v>-1.0432154293184292E-3</v>
      </c>
    </row>
    <row r="115" spans="1:14" x14ac:dyDescent="0.3">
      <c r="A115" s="1" t="s">
        <v>32</v>
      </c>
      <c r="B115" s="1" t="s">
        <v>14</v>
      </c>
      <c r="C115" s="2">
        <v>43266</v>
      </c>
      <c r="D115" s="1">
        <v>8958</v>
      </c>
      <c r="E115" s="1">
        <v>8995</v>
      </c>
      <c r="F115" s="1">
        <v>8995</v>
      </c>
      <c r="G115" s="1">
        <v>8901</v>
      </c>
      <c r="H115" s="1">
        <v>8965</v>
      </c>
      <c r="I115" s="1">
        <v>8951.6</v>
      </c>
      <c r="J115" s="1">
        <v>8940.0499999999993</v>
      </c>
      <c r="K115" s="1">
        <v>496572</v>
      </c>
      <c r="L115" s="1">
        <v>4439377719.3000002</v>
      </c>
      <c r="M115" s="1">
        <v>57928</v>
      </c>
      <c r="N115" s="3">
        <f>IF(ISERR(LN(Table15[[#This Row],[Close Price]]/I114)),"-",LN(Table15[[#This Row],[Close Price]]/I114))</f>
        <v>-7.1470052624566843E-4</v>
      </c>
    </row>
    <row r="116" spans="1:14" x14ac:dyDescent="0.3">
      <c r="A116" s="1" t="s">
        <v>32</v>
      </c>
      <c r="B116" s="1" t="s">
        <v>14</v>
      </c>
      <c r="C116" s="2">
        <v>43269</v>
      </c>
      <c r="D116" s="1">
        <v>8951.6</v>
      </c>
      <c r="E116" s="1">
        <v>8947.5</v>
      </c>
      <c r="F116" s="1">
        <v>9050.4</v>
      </c>
      <c r="G116" s="1">
        <v>8937.9500000000007</v>
      </c>
      <c r="H116" s="1">
        <v>8973.5</v>
      </c>
      <c r="I116" s="1">
        <v>8973.4500000000007</v>
      </c>
      <c r="J116" s="1">
        <v>9006.0300000000007</v>
      </c>
      <c r="K116" s="1">
        <v>305144</v>
      </c>
      <c r="L116" s="1">
        <v>2748134825.9000001</v>
      </c>
      <c r="M116" s="1">
        <v>48765</v>
      </c>
      <c r="N116" s="3">
        <f>IF(ISERR(LN(Table15[[#This Row],[Close Price]]/I115)),"-",LN(Table15[[#This Row],[Close Price]]/I115))</f>
        <v>2.437930250920213E-3</v>
      </c>
    </row>
    <row r="117" spans="1:14" x14ac:dyDescent="0.3">
      <c r="A117" s="1" t="s">
        <v>32</v>
      </c>
      <c r="B117" s="1" t="s">
        <v>14</v>
      </c>
      <c r="C117" s="2">
        <v>43270</v>
      </c>
      <c r="D117" s="1">
        <v>8973.4500000000007</v>
      </c>
      <c r="E117" s="1">
        <v>8970</v>
      </c>
      <c r="F117" s="1">
        <v>8984.7999999999993</v>
      </c>
      <c r="G117" s="1">
        <v>8820.0499999999993</v>
      </c>
      <c r="H117" s="1">
        <v>8849</v>
      </c>
      <c r="I117" s="1">
        <v>8862.6</v>
      </c>
      <c r="J117" s="1">
        <v>8883.6200000000008</v>
      </c>
      <c r="K117" s="1">
        <v>350407</v>
      </c>
      <c r="L117" s="1">
        <v>3112883419.9499998</v>
      </c>
      <c r="M117" s="1">
        <v>51603</v>
      </c>
      <c r="N117" s="3">
        <f>IF(ISERR(LN(Table15[[#This Row],[Close Price]]/I116)),"-",LN(Table15[[#This Row],[Close Price]]/I116))</f>
        <v>-1.2430042217310892E-2</v>
      </c>
    </row>
    <row r="118" spans="1:14" x14ac:dyDescent="0.3">
      <c r="A118" s="1" t="s">
        <v>32</v>
      </c>
      <c r="B118" s="1" t="s">
        <v>14</v>
      </c>
      <c r="C118" s="2">
        <v>43271</v>
      </c>
      <c r="D118" s="1">
        <v>8862.6</v>
      </c>
      <c r="E118" s="1">
        <v>8873</v>
      </c>
      <c r="F118" s="1">
        <v>8970</v>
      </c>
      <c r="G118" s="1">
        <v>8863</v>
      </c>
      <c r="H118" s="1">
        <v>8945.5</v>
      </c>
      <c r="I118" s="1">
        <v>8948.2999999999993</v>
      </c>
      <c r="J118" s="1">
        <v>8926.33</v>
      </c>
      <c r="K118" s="1">
        <v>325981</v>
      </c>
      <c r="L118" s="1">
        <v>2909814170.9000001</v>
      </c>
      <c r="M118" s="1">
        <v>60896</v>
      </c>
      <c r="N118" s="3">
        <f>IF(ISERR(LN(Table15[[#This Row],[Close Price]]/I117)),"-",LN(Table15[[#This Row],[Close Price]]/I117))</f>
        <v>9.6233948185420002E-3</v>
      </c>
    </row>
    <row r="119" spans="1:14" x14ac:dyDescent="0.3">
      <c r="A119" s="1" t="s">
        <v>32</v>
      </c>
      <c r="B119" s="1" t="s">
        <v>14</v>
      </c>
      <c r="C119" s="2">
        <v>43272</v>
      </c>
      <c r="D119" s="1">
        <v>8948.2999999999993</v>
      </c>
      <c r="E119" s="1">
        <v>8978</v>
      </c>
      <c r="F119" s="1">
        <v>8986</v>
      </c>
      <c r="G119" s="1">
        <v>8852.9500000000007</v>
      </c>
      <c r="H119" s="1">
        <v>8860</v>
      </c>
      <c r="I119" s="1">
        <v>8863.0499999999993</v>
      </c>
      <c r="J119" s="1">
        <v>8890.24</v>
      </c>
      <c r="K119" s="1">
        <v>313349</v>
      </c>
      <c r="L119" s="1">
        <v>2785748276.9000001</v>
      </c>
      <c r="M119" s="1">
        <v>41271</v>
      </c>
      <c r="N119" s="3">
        <f>IF(ISERR(LN(Table15[[#This Row],[Close Price]]/I118)),"-",LN(Table15[[#This Row],[Close Price]]/I118))</f>
        <v>-9.5726209399992143E-3</v>
      </c>
    </row>
    <row r="120" spans="1:14" x14ac:dyDescent="0.3">
      <c r="A120" s="1" t="s">
        <v>32</v>
      </c>
      <c r="B120" s="1" t="s">
        <v>14</v>
      </c>
      <c r="C120" s="2">
        <v>43273</v>
      </c>
      <c r="D120" s="1">
        <v>8863.0499999999993</v>
      </c>
      <c r="E120" s="1">
        <v>8865</v>
      </c>
      <c r="F120" s="1">
        <v>8887</v>
      </c>
      <c r="G120" s="1">
        <v>8810</v>
      </c>
      <c r="H120" s="1">
        <v>8866</v>
      </c>
      <c r="I120" s="1">
        <v>8874.9</v>
      </c>
      <c r="J120" s="1">
        <v>8849.51</v>
      </c>
      <c r="K120" s="1">
        <v>319027</v>
      </c>
      <c r="L120" s="1">
        <v>2823231340.0500002</v>
      </c>
      <c r="M120" s="1">
        <v>40213</v>
      </c>
      <c r="N120" s="3">
        <f>IF(ISERR(LN(Table15[[#This Row],[Close Price]]/I119)),"-",LN(Table15[[#This Row],[Close Price]]/I119))</f>
        <v>1.3361185213509057E-3</v>
      </c>
    </row>
    <row r="121" spans="1:14" x14ac:dyDescent="0.3">
      <c r="A121" s="1" t="s">
        <v>32</v>
      </c>
      <c r="B121" s="1" t="s">
        <v>14</v>
      </c>
      <c r="C121" s="2">
        <v>43276</v>
      </c>
      <c r="D121" s="1">
        <v>8874.9</v>
      </c>
      <c r="E121" s="1">
        <v>8869</v>
      </c>
      <c r="F121" s="1">
        <v>8869</v>
      </c>
      <c r="G121" s="1">
        <v>8780</v>
      </c>
      <c r="H121" s="1">
        <v>8792</v>
      </c>
      <c r="I121" s="1">
        <v>8793</v>
      </c>
      <c r="J121" s="1">
        <v>8808.49</v>
      </c>
      <c r="K121" s="1">
        <v>254954</v>
      </c>
      <c r="L121" s="1">
        <v>2245760061.6999998</v>
      </c>
      <c r="M121" s="1">
        <v>37727</v>
      </c>
      <c r="N121" s="3">
        <f>IF(ISERR(LN(Table15[[#This Row],[Close Price]]/I120)),"-",LN(Table15[[#This Row],[Close Price]]/I120))</f>
        <v>-9.271117295500635E-3</v>
      </c>
    </row>
    <row r="122" spans="1:14" x14ac:dyDescent="0.3">
      <c r="A122" s="1" t="s">
        <v>32</v>
      </c>
      <c r="B122" s="1" t="s">
        <v>14</v>
      </c>
      <c r="C122" s="2">
        <v>43277</v>
      </c>
      <c r="D122" s="1">
        <v>8793</v>
      </c>
      <c r="E122" s="1">
        <v>8793</v>
      </c>
      <c r="F122" s="1">
        <v>8985.35</v>
      </c>
      <c r="G122" s="1">
        <v>8750</v>
      </c>
      <c r="H122" s="1">
        <v>8920</v>
      </c>
      <c r="I122" s="1">
        <v>8931.35</v>
      </c>
      <c r="J122" s="1">
        <v>8894.7999999999993</v>
      </c>
      <c r="K122" s="1">
        <v>387769</v>
      </c>
      <c r="L122" s="1">
        <v>3449127473.75</v>
      </c>
      <c r="M122" s="1">
        <v>53269</v>
      </c>
      <c r="N122" s="3">
        <f>IF(ISERR(LN(Table15[[#This Row],[Close Price]]/I121)),"-",LN(Table15[[#This Row],[Close Price]]/I121))</f>
        <v>1.5611608877501185E-2</v>
      </c>
    </row>
    <row r="123" spans="1:14" x14ac:dyDescent="0.3">
      <c r="A123" s="1" t="s">
        <v>32</v>
      </c>
      <c r="B123" s="1" t="s">
        <v>14</v>
      </c>
      <c r="C123" s="2">
        <v>43278</v>
      </c>
      <c r="D123" s="1">
        <v>8931.35</v>
      </c>
      <c r="E123" s="1">
        <v>8935.9500000000007</v>
      </c>
      <c r="F123" s="1">
        <v>9012</v>
      </c>
      <c r="G123" s="1">
        <v>8873</v>
      </c>
      <c r="H123" s="1">
        <v>8879.2000000000007</v>
      </c>
      <c r="I123" s="1">
        <v>8898.2999999999993</v>
      </c>
      <c r="J123" s="1">
        <v>8944.2800000000007</v>
      </c>
      <c r="K123" s="1">
        <v>501622</v>
      </c>
      <c r="L123" s="1">
        <v>4486650022.0500002</v>
      </c>
      <c r="M123" s="1">
        <v>55762</v>
      </c>
      <c r="N123" s="3">
        <f>IF(ISERR(LN(Table15[[#This Row],[Close Price]]/I122)),"-",LN(Table15[[#This Row],[Close Price]]/I122))</f>
        <v>-3.7073120171968055E-3</v>
      </c>
    </row>
    <row r="124" spans="1:14" x14ac:dyDescent="0.3">
      <c r="A124" s="1" t="s">
        <v>32</v>
      </c>
      <c r="B124" s="1" t="s">
        <v>14</v>
      </c>
      <c r="C124" s="2">
        <v>43279</v>
      </c>
      <c r="D124" s="1">
        <v>8898.2999999999993</v>
      </c>
      <c r="E124" s="1">
        <v>8892</v>
      </c>
      <c r="F124" s="1">
        <v>8894.0499999999993</v>
      </c>
      <c r="G124" s="1">
        <v>8735.0499999999993</v>
      </c>
      <c r="H124" s="1">
        <v>8760.0499999999993</v>
      </c>
      <c r="I124" s="1">
        <v>8771.2999999999993</v>
      </c>
      <c r="J124" s="1">
        <v>8829.7000000000007</v>
      </c>
      <c r="K124" s="1">
        <v>376404</v>
      </c>
      <c r="L124" s="1">
        <v>3323533134.4000001</v>
      </c>
      <c r="M124" s="1">
        <v>47478</v>
      </c>
      <c r="N124" s="3">
        <f>IF(ISERR(LN(Table15[[#This Row],[Close Price]]/I123)),"-",LN(Table15[[#This Row],[Close Price]]/I123))</f>
        <v>-1.4375219247271386E-2</v>
      </c>
    </row>
    <row r="125" spans="1:14" x14ac:dyDescent="0.3">
      <c r="A125" s="1" t="s">
        <v>32</v>
      </c>
      <c r="B125" s="1" t="s">
        <v>14</v>
      </c>
      <c r="C125" s="2">
        <v>43280</v>
      </c>
      <c r="D125" s="1">
        <v>8771.2999999999993</v>
      </c>
      <c r="E125" s="1">
        <v>8750.2999999999993</v>
      </c>
      <c r="F125" s="1">
        <v>8900</v>
      </c>
      <c r="G125" s="1">
        <v>8750.2999999999993</v>
      </c>
      <c r="H125" s="1">
        <v>8815.2999999999993</v>
      </c>
      <c r="I125" s="1">
        <v>8825.6</v>
      </c>
      <c r="J125" s="1">
        <v>8828.9</v>
      </c>
      <c r="K125" s="1">
        <v>458807</v>
      </c>
      <c r="L125" s="1">
        <v>4050760567.4499998</v>
      </c>
      <c r="M125" s="1">
        <v>53434</v>
      </c>
      <c r="N125" s="3">
        <f>IF(ISERR(LN(Table15[[#This Row],[Close Price]]/I124)),"-",LN(Table15[[#This Row],[Close Price]]/I124))</f>
        <v>6.1715611668929143E-3</v>
      </c>
    </row>
    <row r="126" spans="1:14" x14ac:dyDescent="0.3">
      <c r="A126" s="1" t="s">
        <v>32</v>
      </c>
      <c r="B126" s="1" t="s">
        <v>14</v>
      </c>
      <c r="C126" s="2">
        <v>43283</v>
      </c>
      <c r="D126" s="1">
        <v>8825.6</v>
      </c>
      <c r="E126" s="1">
        <v>8878</v>
      </c>
      <c r="F126" s="1">
        <v>8935</v>
      </c>
      <c r="G126" s="1">
        <v>8800.0499999999993</v>
      </c>
      <c r="H126" s="1">
        <v>8806.2999999999993</v>
      </c>
      <c r="I126" s="1">
        <v>8821.0499999999993</v>
      </c>
      <c r="J126" s="1">
        <v>8853.08</v>
      </c>
      <c r="K126" s="1">
        <v>298529</v>
      </c>
      <c r="L126" s="1">
        <v>2642901128.6999998</v>
      </c>
      <c r="M126" s="1">
        <v>37422</v>
      </c>
      <c r="N126" s="3">
        <f>IF(ISERR(LN(Table15[[#This Row],[Close Price]]/I125)),"-",LN(Table15[[#This Row],[Close Price]]/I125))</f>
        <v>-5.1567862464898693E-4</v>
      </c>
    </row>
    <row r="127" spans="1:14" x14ac:dyDescent="0.3">
      <c r="A127" s="1" t="s">
        <v>32</v>
      </c>
      <c r="B127" s="1" t="s">
        <v>14</v>
      </c>
      <c r="C127" s="2">
        <v>43284</v>
      </c>
      <c r="D127" s="1">
        <v>8821.0499999999993</v>
      </c>
      <c r="E127" s="1">
        <v>8825</v>
      </c>
      <c r="F127" s="1">
        <v>8995</v>
      </c>
      <c r="G127" s="1">
        <v>8750</v>
      </c>
      <c r="H127" s="1">
        <v>8988.75</v>
      </c>
      <c r="I127" s="1">
        <v>8975.15</v>
      </c>
      <c r="J127" s="1">
        <v>8923.42</v>
      </c>
      <c r="K127" s="1">
        <v>375718</v>
      </c>
      <c r="L127" s="1">
        <v>3352689812.9499998</v>
      </c>
      <c r="M127" s="1">
        <v>47597</v>
      </c>
      <c r="N127" s="3">
        <f>IF(ISERR(LN(Table15[[#This Row],[Close Price]]/I126)),"-",LN(Table15[[#This Row],[Close Price]]/I126))</f>
        <v>1.7318736774460396E-2</v>
      </c>
    </row>
    <row r="128" spans="1:14" x14ac:dyDescent="0.3">
      <c r="A128" s="1" t="s">
        <v>32</v>
      </c>
      <c r="B128" s="1" t="s">
        <v>14</v>
      </c>
      <c r="C128" s="2">
        <v>43285</v>
      </c>
      <c r="D128" s="1">
        <v>8975.15</v>
      </c>
      <c r="E128" s="1">
        <v>9014</v>
      </c>
      <c r="F128" s="1">
        <v>9249.25</v>
      </c>
      <c r="G128" s="1">
        <v>8952.5</v>
      </c>
      <c r="H128" s="1">
        <v>9224.9500000000007</v>
      </c>
      <c r="I128" s="1">
        <v>9220.7999999999993</v>
      </c>
      <c r="J128" s="1">
        <v>9113.4699999999993</v>
      </c>
      <c r="K128" s="1">
        <v>656141</v>
      </c>
      <c r="L128" s="1">
        <v>5979721222.6000004</v>
      </c>
      <c r="M128" s="1">
        <v>69720</v>
      </c>
      <c r="N128" s="3">
        <f>IF(ISERR(LN(Table15[[#This Row],[Close Price]]/I127)),"-",LN(Table15[[#This Row],[Close Price]]/I127))</f>
        <v>2.7002154373662404E-2</v>
      </c>
    </row>
    <row r="129" spans="1:14" x14ac:dyDescent="0.3">
      <c r="A129" s="1" t="s">
        <v>32</v>
      </c>
      <c r="B129" s="1" t="s">
        <v>14</v>
      </c>
      <c r="C129" s="2">
        <v>43286</v>
      </c>
      <c r="D129" s="1">
        <v>9220.7999999999993</v>
      </c>
      <c r="E129" s="1">
        <v>9228</v>
      </c>
      <c r="F129" s="1">
        <v>9395</v>
      </c>
      <c r="G129" s="1">
        <v>9225.75</v>
      </c>
      <c r="H129" s="1">
        <v>9345.1</v>
      </c>
      <c r="I129" s="1">
        <v>9347.0499999999993</v>
      </c>
      <c r="J129" s="1">
        <v>9314.16</v>
      </c>
      <c r="K129" s="1">
        <v>887919</v>
      </c>
      <c r="L129" s="1">
        <v>8270217041.75</v>
      </c>
      <c r="M129" s="1">
        <v>78918</v>
      </c>
      <c r="N129" s="3">
        <f>IF(ISERR(LN(Table15[[#This Row],[Close Price]]/I128)),"-",LN(Table15[[#This Row],[Close Price]]/I128))</f>
        <v>1.3598983795813055E-2</v>
      </c>
    </row>
    <row r="130" spans="1:14" x14ac:dyDescent="0.3">
      <c r="A130" s="1" t="s">
        <v>32</v>
      </c>
      <c r="B130" s="1" t="s">
        <v>14</v>
      </c>
      <c r="C130" s="2">
        <v>43287</v>
      </c>
      <c r="D130" s="1">
        <v>9347.0499999999993</v>
      </c>
      <c r="E130" s="1">
        <v>9315</v>
      </c>
      <c r="F130" s="1">
        <v>9413.9500000000007</v>
      </c>
      <c r="G130" s="1">
        <v>9260</v>
      </c>
      <c r="H130" s="1">
        <v>9310</v>
      </c>
      <c r="I130" s="1">
        <v>9317.5</v>
      </c>
      <c r="J130" s="1">
        <v>9358.18</v>
      </c>
      <c r="K130" s="1">
        <v>508241</v>
      </c>
      <c r="L130" s="1">
        <v>4756210487.4499998</v>
      </c>
      <c r="M130" s="1">
        <v>58785</v>
      </c>
      <c r="N130" s="3">
        <f>IF(ISERR(LN(Table15[[#This Row],[Close Price]]/I129)),"-",LN(Table15[[#This Row],[Close Price]]/I129))</f>
        <v>-3.1664331248014237E-3</v>
      </c>
    </row>
    <row r="131" spans="1:14" x14ac:dyDescent="0.3">
      <c r="A131" s="1" t="s">
        <v>32</v>
      </c>
      <c r="B131" s="1" t="s">
        <v>14</v>
      </c>
      <c r="C131" s="2">
        <v>43290</v>
      </c>
      <c r="D131" s="1">
        <v>9317.5</v>
      </c>
      <c r="E131" s="1">
        <v>9395</v>
      </c>
      <c r="F131" s="1">
        <v>9419.85</v>
      </c>
      <c r="G131" s="1">
        <v>9350</v>
      </c>
      <c r="H131" s="1">
        <v>9368</v>
      </c>
      <c r="I131" s="1">
        <v>9374.9</v>
      </c>
      <c r="J131" s="1">
        <v>9383.82</v>
      </c>
      <c r="K131" s="1">
        <v>331872</v>
      </c>
      <c r="L131" s="1">
        <v>3114225789.5999999</v>
      </c>
      <c r="M131" s="1">
        <v>41013</v>
      </c>
      <c r="N131" s="3">
        <f>IF(ISERR(LN(Table15[[#This Row],[Close Price]]/I130)),"-",LN(Table15[[#This Row],[Close Price]]/I130))</f>
        <v>6.1415527616419888E-3</v>
      </c>
    </row>
    <row r="132" spans="1:14" x14ac:dyDescent="0.3">
      <c r="A132" s="1" t="s">
        <v>32</v>
      </c>
      <c r="B132" s="1" t="s">
        <v>14</v>
      </c>
      <c r="C132" s="2">
        <v>43291</v>
      </c>
      <c r="D132" s="1">
        <v>9374.9</v>
      </c>
      <c r="E132" s="1">
        <v>9380</v>
      </c>
      <c r="F132" s="1">
        <v>9545.9</v>
      </c>
      <c r="G132" s="1">
        <v>9380</v>
      </c>
      <c r="H132" s="1">
        <v>9540</v>
      </c>
      <c r="I132" s="1">
        <v>9531</v>
      </c>
      <c r="J132" s="1">
        <v>9479.8799999999992</v>
      </c>
      <c r="K132" s="1">
        <v>485745</v>
      </c>
      <c r="L132" s="1">
        <v>4604803092.75</v>
      </c>
      <c r="M132" s="1">
        <v>79830</v>
      </c>
      <c r="N132" s="3">
        <f>IF(ISERR(LN(Table15[[#This Row],[Close Price]]/I131)),"-",LN(Table15[[#This Row],[Close Price]]/I131))</f>
        <v>1.6513738822570279E-2</v>
      </c>
    </row>
    <row r="133" spans="1:14" x14ac:dyDescent="0.3">
      <c r="A133" s="1" t="s">
        <v>32</v>
      </c>
      <c r="B133" s="1" t="s">
        <v>14</v>
      </c>
      <c r="C133" s="2">
        <v>43292</v>
      </c>
      <c r="D133" s="1">
        <v>9531</v>
      </c>
      <c r="E133" s="1">
        <v>9529</v>
      </c>
      <c r="F133" s="1">
        <v>9529.35</v>
      </c>
      <c r="G133" s="1">
        <v>9361</v>
      </c>
      <c r="H133" s="1">
        <v>9390.9500000000007</v>
      </c>
      <c r="I133" s="1">
        <v>9384.7000000000007</v>
      </c>
      <c r="J133" s="1">
        <v>9443.81</v>
      </c>
      <c r="K133" s="1">
        <v>328446</v>
      </c>
      <c r="L133" s="1">
        <v>3101782445.75</v>
      </c>
      <c r="M133" s="1">
        <v>56681</v>
      </c>
      <c r="N133" s="3">
        <f>IF(ISERR(LN(Table15[[#This Row],[Close Price]]/I132)),"-",LN(Table15[[#This Row],[Close Price]]/I132))</f>
        <v>-1.5468940330973695E-2</v>
      </c>
    </row>
    <row r="134" spans="1:14" x14ac:dyDescent="0.3">
      <c r="A134" s="1" t="s">
        <v>32</v>
      </c>
      <c r="B134" s="1" t="s">
        <v>14</v>
      </c>
      <c r="C134" s="2">
        <v>43293</v>
      </c>
      <c r="D134" s="1">
        <v>9384.7000000000007</v>
      </c>
      <c r="E134" s="1">
        <v>9448</v>
      </c>
      <c r="F134" s="1">
        <v>9508</v>
      </c>
      <c r="G134" s="1">
        <v>9325.25</v>
      </c>
      <c r="H134" s="1">
        <v>9355</v>
      </c>
      <c r="I134" s="1">
        <v>9347</v>
      </c>
      <c r="J134" s="1">
        <v>9423.58</v>
      </c>
      <c r="K134" s="1">
        <v>336960</v>
      </c>
      <c r="L134" s="1">
        <v>3175370321</v>
      </c>
      <c r="M134" s="1">
        <v>51403</v>
      </c>
      <c r="N134" s="3">
        <f>IF(ISERR(LN(Table15[[#This Row],[Close Price]]/I133)),"-",LN(Table15[[#This Row],[Close Price]]/I133))</f>
        <v>-4.0252674240687574E-3</v>
      </c>
    </row>
    <row r="135" spans="1:14" x14ac:dyDescent="0.3">
      <c r="A135" s="1" t="s">
        <v>32</v>
      </c>
      <c r="B135" s="1" t="s">
        <v>14</v>
      </c>
      <c r="C135" s="2">
        <v>43294</v>
      </c>
      <c r="D135" s="1">
        <v>9347</v>
      </c>
      <c r="E135" s="1">
        <v>9408</v>
      </c>
      <c r="F135" s="1">
        <v>9495</v>
      </c>
      <c r="G135" s="1">
        <v>9362.25</v>
      </c>
      <c r="H135" s="1">
        <v>9399.5499999999993</v>
      </c>
      <c r="I135" s="1">
        <v>9431.0499999999993</v>
      </c>
      <c r="J135" s="1">
        <v>9431.65</v>
      </c>
      <c r="K135" s="1">
        <v>511150</v>
      </c>
      <c r="L135" s="1">
        <v>4820987998.3999996</v>
      </c>
      <c r="M135" s="1">
        <v>58259</v>
      </c>
      <c r="N135" s="3">
        <f>IF(ISERR(LN(Table15[[#This Row],[Close Price]]/I134)),"-",LN(Table15[[#This Row],[Close Price]]/I134))</f>
        <v>8.9520010119702696E-3</v>
      </c>
    </row>
    <row r="136" spans="1:14" x14ac:dyDescent="0.3">
      <c r="A136" s="1" t="s">
        <v>32</v>
      </c>
      <c r="B136" s="1" t="s">
        <v>14</v>
      </c>
      <c r="C136" s="2">
        <v>43297</v>
      </c>
      <c r="D136" s="1">
        <v>9431.0499999999993</v>
      </c>
      <c r="E136" s="1">
        <v>9429</v>
      </c>
      <c r="F136" s="1">
        <v>9498.9</v>
      </c>
      <c r="G136" s="1">
        <v>9355</v>
      </c>
      <c r="H136" s="1">
        <v>9383</v>
      </c>
      <c r="I136" s="1">
        <v>9385.2999999999993</v>
      </c>
      <c r="J136" s="1">
        <v>9422.16</v>
      </c>
      <c r="K136" s="1">
        <v>216426</v>
      </c>
      <c r="L136" s="1">
        <v>2039199756.6500001</v>
      </c>
      <c r="M136" s="1">
        <v>30569</v>
      </c>
      <c r="N136" s="3">
        <f>IF(ISERR(LN(Table15[[#This Row],[Close Price]]/I135)),"-",LN(Table15[[#This Row],[Close Price]]/I135))</f>
        <v>-4.8628017818064121E-3</v>
      </c>
    </row>
    <row r="137" spans="1:14" x14ac:dyDescent="0.3">
      <c r="A137" s="1" t="s">
        <v>32</v>
      </c>
      <c r="B137" s="1" t="s">
        <v>14</v>
      </c>
      <c r="C137" s="2">
        <v>43298</v>
      </c>
      <c r="D137" s="1">
        <v>9385.2999999999993</v>
      </c>
      <c r="E137" s="1">
        <v>9351.15</v>
      </c>
      <c r="F137" s="1">
        <v>9479.7000000000007</v>
      </c>
      <c r="G137" s="1">
        <v>9347</v>
      </c>
      <c r="H137" s="1">
        <v>9439.7000000000007</v>
      </c>
      <c r="I137" s="1">
        <v>9445.4</v>
      </c>
      <c r="J137" s="1">
        <v>9413.01</v>
      </c>
      <c r="K137" s="1">
        <v>457123</v>
      </c>
      <c r="L137" s="1">
        <v>4302905448.3000002</v>
      </c>
      <c r="M137" s="1">
        <v>55263</v>
      </c>
      <c r="N137" s="3">
        <f>IF(ISERR(LN(Table15[[#This Row],[Close Price]]/I136)),"-",LN(Table15[[#This Row],[Close Price]]/I136))</f>
        <v>6.3832150760810731E-3</v>
      </c>
    </row>
    <row r="138" spans="1:14" x14ac:dyDescent="0.3">
      <c r="A138" s="1" t="s">
        <v>32</v>
      </c>
      <c r="B138" s="1" t="s">
        <v>14</v>
      </c>
      <c r="C138" s="2">
        <v>43299</v>
      </c>
      <c r="D138" s="1">
        <v>9445.4</v>
      </c>
      <c r="E138" s="1">
        <v>9482.2999999999993</v>
      </c>
      <c r="F138" s="1">
        <v>9534</v>
      </c>
      <c r="G138" s="1">
        <v>9296.9</v>
      </c>
      <c r="H138" s="1">
        <v>9371.15</v>
      </c>
      <c r="I138" s="1">
        <v>9366.7999999999993</v>
      </c>
      <c r="J138" s="1">
        <v>9425</v>
      </c>
      <c r="K138" s="1">
        <v>430624</v>
      </c>
      <c r="L138" s="1">
        <v>4058630035.1999998</v>
      </c>
      <c r="M138" s="1">
        <v>64268</v>
      </c>
      <c r="N138" s="3">
        <f>IF(ISERR(LN(Table15[[#This Row],[Close Price]]/I137)),"-",LN(Table15[[#This Row],[Close Price]]/I137))</f>
        <v>-8.3563280609710508E-3</v>
      </c>
    </row>
    <row r="139" spans="1:14" x14ac:dyDescent="0.3">
      <c r="A139" s="1" t="s">
        <v>32</v>
      </c>
      <c r="B139" s="1" t="s">
        <v>14</v>
      </c>
      <c r="C139" s="2">
        <v>43300</v>
      </c>
      <c r="D139" s="1">
        <v>9366.7999999999993</v>
      </c>
      <c r="E139" s="1">
        <v>9408</v>
      </c>
      <c r="F139" s="1">
        <v>9434</v>
      </c>
      <c r="G139" s="1">
        <v>9350</v>
      </c>
      <c r="H139" s="1">
        <v>9392</v>
      </c>
      <c r="I139" s="1">
        <v>9389.1</v>
      </c>
      <c r="J139" s="1">
        <v>9396.82</v>
      </c>
      <c r="K139" s="1">
        <v>199983</v>
      </c>
      <c r="L139" s="1">
        <v>1879204115.8</v>
      </c>
      <c r="M139" s="1">
        <v>32778</v>
      </c>
      <c r="N139" s="3">
        <f>IF(ISERR(LN(Table15[[#This Row],[Close Price]]/I138)),"-",LN(Table15[[#This Row],[Close Price]]/I138))</f>
        <v>2.3779195355006903E-3</v>
      </c>
    </row>
    <row r="140" spans="1:14" x14ac:dyDescent="0.3">
      <c r="A140" s="1" t="s">
        <v>32</v>
      </c>
      <c r="B140" s="1" t="s">
        <v>14</v>
      </c>
      <c r="C140" s="2">
        <v>43301</v>
      </c>
      <c r="D140" s="1">
        <v>9389.1</v>
      </c>
      <c r="E140" s="1">
        <v>9392</v>
      </c>
      <c r="F140" s="1">
        <v>9464</v>
      </c>
      <c r="G140" s="1">
        <v>9335</v>
      </c>
      <c r="H140" s="1">
        <v>9400</v>
      </c>
      <c r="I140" s="1">
        <v>9398.9500000000007</v>
      </c>
      <c r="J140" s="1">
        <v>9412.41</v>
      </c>
      <c r="K140" s="1">
        <v>272916</v>
      </c>
      <c r="L140" s="1">
        <v>2568797344.6999998</v>
      </c>
      <c r="M140" s="1">
        <v>39966</v>
      </c>
      <c r="N140" s="3">
        <f>IF(ISERR(LN(Table15[[#This Row],[Close Price]]/I139)),"-",LN(Table15[[#This Row],[Close Price]]/I139))</f>
        <v>1.048538927930517E-3</v>
      </c>
    </row>
    <row r="141" spans="1:14" x14ac:dyDescent="0.3">
      <c r="A141" s="1" t="s">
        <v>32</v>
      </c>
      <c r="B141" s="1" t="s">
        <v>14</v>
      </c>
      <c r="C141" s="2">
        <v>43304</v>
      </c>
      <c r="D141" s="1">
        <v>9398.9500000000007</v>
      </c>
      <c r="E141" s="1">
        <v>9448</v>
      </c>
      <c r="F141" s="1">
        <v>9750</v>
      </c>
      <c r="G141" s="1">
        <v>9372</v>
      </c>
      <c r="H141" s="1">
        <v>9703.6</v>
      </c>
      <c r="I141" s="1">
        <v>9701</v>
      </c>
      <c r="J141" s="1">
        <v>9583.0300000000007</v>
      </c>
      <c r="K141" s="1">
        <v>607813</v>
      </c>
      <c r="L141" s="1">
        <v>5824690783.8999996</v>
      </c>
      <c r="M141" s="1">
        <v>75407</v>
      </c>
      <c r="N141" s="3">
        <f>IF(ISERR(LN(Table15[[#This Row],[Close Price]]/I140)),"-",LN(Table15[[#This Row],[Close Price]]/I140))</f>
        <v>3.1630992069995117E-2</v>
      </c>
    </row>
    <row r="142" spans="1:14" x14ac:dyDescent="0.3">
      <c r="A142" s="1" t="s">
        <v>32</v>
      </c>
      <c r="B142" s="1" t="s">
        <v>14</v>
      </c>
      <c r="C142" s="2">
        <v>43305</v>
      </c>
      <c r="D142" s="1">
        <v>9701</v>
      </c>
      <c r="E142" s="1">
        <v>9778</v>
      </c>
      <c r="F142" s="1">
        <v>9929</v>
      </c>
      <c r="G142" s="1">
        <v>9725</v>
      </c>
      <c r="H142" s="1">
        <v>9842</v>
      </c>
      <c r="I142" s="1">
        <v>9832.4500000000007</v>
      </c>
      <c r="J142" s="1">
        <v>9850.9599999999991</v>
      </c>
      <c r="K142" s="1">
        <v>749626</v>
      </c>
      <c r="L142" s="1">
        <v>7384534260.3500004</v>
      </c>
      <c r="M142" s="1">
        <v>96801</v>
      </c>
      <c r="N142" s="3">
        <f>IF(ISERR(LN(Table15[[#This Row],[Close Price]]/I141)),"-",LN(Table15[[#This Row],[Close Price]]/I141))</f>
        <v>1.3459167155041744E-2</v>
      </c>
    </row>
    <row r="143" spans="1:14" x14ac:dyDescent="0.3">
      <c r="A143" s="1" t="s">
        <v>32</v>
      </c>
      <c r="B143" s="1" t="s">
        <v>14</v>
      </c>
      <c r="C143" s="2">
        <v>43306</v>
      </c>
      <c r="D143" s="1">
        <v>9832.4500000000007</v>
      </c>
      <c r="E143" s="1">
        <v>9853</v>
      </c>
      <c r="F143" s="1">
        <v>9875.85</v>
      </c>
      <c r="G143" s="1">
        <v>9701</v>
      </c>
      <c r="H143" s="1">
        <v>9769</v>
      </c>
      <c r="I143" s="1">
        <v>9758.9500000000007</v>
      </c>
      <c r="J143" s="1">
        <v>9770.7999999999993</v>
      </c>
      <c r="K143" s="1">
        <v>384750</v>
      </c>
      <c r="L143" s="1">
        <v>3759314567.9499998</v>
      </c>
      <c r="M143" s="1">
        <v>51181</v>
      </c>
      <c r="N143" s="3">
        <f>IF(ISERR(LN(Table15[[#This Row],[Close Price]]/I142)),"-",LN(Table15[[#This Row],[Close Price]]/I142))</f>
        <v>-7.5033274637550558E-3</v>
      </c>
    </row>
    <row r="144" spans="1:14" x14ac:dyDescent="0.3">
      <c r="A144" s="1" t="s">
        <v>32</v>
      </c>
      <c r="B144" s="1" t="s">
        <v>14</v>
      </c>
      <c r="C144" s="2">
        <v>43307</v>
      </c>
      <c r="D144" s="1">
        <v>9758.9500000000007</v>
      </c>
      <c r="E144" s="1">
        <v>9819.7999999999993</v>
      </c>
      <c r="F144" s="1">
        <v>9831.7000000000007</v>
      </c>
      <c r="G144" s="1">
        <v>9361</v>
      </c>
      <c r="H144" s="1">
        <v>9390</v>
      </c>
      <c r="I144" s="1">
        <v>9396.25</v>
      </c>
      <c r="J144" s="1">
        <v>9510.08</v>
      </c>
      <c r="K144" s="1">
        <v>1261317</v>
      </c>
      <c r="L144" s="1">
        <v>11995230624.35</v>
      </c>
      <c r="M144" s="1">
        <v>151687</v>
      </c>
      <c r="N144" s="3">
        <f>IF(ISERR(LN(Table15[[#This Row],[Close Price]]/I143)),"-",LN(Table15[[#This Row],[Close Price]]/I143))</f>
        <v>-3.7874139160891537E-2</v>
      </c>
    </row>
    <row r="145" spans="1:14" x14ac:dyDescent="0.3">
      <c r="A145" s="1" t="s">
        <v>32</v>
      </c>
      <c r="B145" s="1" t="s">
        <v>14</v>
      </c>
      <c r="C145" s="2">
        <v>43308</v>
      </c>
      <c r="D145" s="1">
        <v>9396.25</v>
      </c>
      <c r="E145" s="1">
        <v>9402</v>
      </c>
      <c r="F145" s="1">
        <v>9442.2000000000007</v>
      </c>
      <c r="G145" s="1">
        <v>9290</v>
      </c>
      <c r="H145" s="1">
        <v>9318</v>
      </c>
      <c r="I145" s="1">
        <v>9310.4</v>
      </c>
      <c r="J145" s="1">
        <v>9355.7800000000007</v>
      </c>
      <c r="K145" s="1">
        <v>672141</v>
      </c>
      <c r="L145" s="1">
        <v>6288400289.3000002</v>
      </c>
      <c r="M145" s="1">
        <v>90158</v>
      </c>
      <c r="N145" s="3">
        <f>IF(ISERR(LN(Table15[[#This Row],[Close Price]]/I144)),"-",LN(Table15[[#This Row],[Close Price]]/I144))</f>
        <v>-9.1786185892732026E-3</v>
      </c>
    </row>
    <row r="146" spans="1:14" x14ac:dyDescent="0.3">
      <c r="A146" s="1" t="s">
        <v>32</v>
      </c>
      <c r="B146" s="1" t="s">
        <v>14</v>
      </c>
      <c r="C146" s="2">
        <v>43311</v>
      </c>
      <c r="D146" s="1">
        <v>9310.4</v>
      </c>
      <c r="E146" s="1">
        <v>9320</v>
      </c>
      <c r="F146" s="1">
        <v>9404.5</v>
      </c>
      <c r="G146" s="1">
        <v>9233</v>
      </c>
      <c r="H146" s="1">
        <v>9390</v>
      </c>
      <c r="I146" s="1">
        <v>9381.9</v>
      </c>
      <c r="J146" s="1">
        <v>9314.18</v>
      </c>
      <c r="K146" s="1">
        <v>539464</v>
      </c>
      <c r="L146" s="1">
        <v>5024665757.6000004</v>
      </c>
      <c r="M146" s="1">
        <v>67499</v>
      </c>
      <c r="N146" s="3">
        <f>IF(ISERR(LN(Table15[[#This Row],[Close Price]]/I145)),"-",LN(Table15[[#This Row],[Close Price]]/I145))</f>
        <v>7.6502462210287763E-3</v>
      </c>
    </row>
    <row r="147" spans="1:14" x14ac:dyDescent="0.3">
      <c r="A147" s="1" t="s">
        <v>32</v>
      </c>
      <c r="B147" s="1" t="s">
        <v>14</v>
      </c>
      <c r="C147" s="2">
        <v>43312</v>
      </c>
      <c r="D147" s="1">
        <v>9381.9</v>
      </c>
      <c r="E147" s="1">
        <v>9400</v>
      </c>
      <c r="F147" s="1">
        <v>9548.85</v>
      </c>
      <c r="G147" s="1">
        <v>9355</v>
      </c>
      <c r="H147" s="1">
        <v>9535</v>
      </c>
      <c r="I147" s="1">
        <v>9520.5499999999993</v>
      </c>
      <c r="J147" s="1">
        <v>9475.9699999999993</v>
      </c>
      <c r="K147" s="1">
        <v>426388</v>
      </c>
      <c r="L147" s="1">
        <v>4040440867</v>
      </c>
      <c r="M147" s="1">
        <v>54998</v>
      </c>
      <c r="N147" s="3">
        <f>IF(ISERR(LN(Table15[[#This Row],[Close Price]]/I146)),"-",LN(Table15[[#This Row],[Close Price]]/I146))</f>
        <v>1.4670319102418498E-2</v>
      </c>
    </row>
    <row r="148" spans="1:14" x14ac:dyDescent="0.3">
      <c r="A148" s="1" t="s">
        <v>32</v>
      </c>
      <c r="B148" s="1" t="s">
        <v>14</v>
      </c>
      <c r="C148" s="2">
        <v>43313</v>
      </c>
      <c r="D148" s="1">
        <v>9520.5499999999993</v>
      </c>
      <c r="E148" s="1">
        <v>9535</v>
      </c>
      <c r="F148" s="1">
        <v>9587.75</v>
      </c>
      <c r="G148" s="1">
        <v>9300</v>
      </c>
      <c r="H148" s="1">
        <v>9327</v>
      </c>
      <c r="I148" s="1">
        <v>9341.6</v>
      </c>
      <c r="J148" s="1">
        <v>9378.7099999999991</v>
      </c>
      <c r="K148" s="1">
        <v>700719</v>
      </c>
      <c r="L148" s="1">
        <v>6571840183.1000004</v>
      </c>
      <c r="M148" s="1">
        <v>100095</v>
      </c>
      <c r="N148" s="3">
        <f>IF(ISERR(LN(Table15[[#This Row],[Close Price]]/I147)),"-",LN(Table15[[#This Row],[Close Price]]/I147))</f>
        <v>-1.8975076464347693E-2</v>
      </c>
    </row>
    <row r="149" spans="1:14" x14ac:dyDescent="0.3">
      <c r="A149" s="1" t="s">
        <v>32</v>
      </c>
      <c r="B149" s="1" t="s">
        <v>14</v>
      </c>
      <c r="C149" s="2">
        <v>43314</v>
      </c>
      <c r="D149" s="1">
        <v>9341.6</v>
      </c>
      <c r="E149" s="1">
        <v>9327</v>
      </c>
      <c r="F149" s="1">
        <v>9327</v>
      </c>
      <c r="G149" s="1">
        <v>9120</v>
      </c>
      <c r="H149" s="1">
        <v>9129.4</v>
      </c>
      <c r="I149" s="1">
        <v>9142.4</v>
      </c>
      <c r="J149" s="1">
        <v>9183.33</v>
      </c>
      <c r="K149" s="1">
        <v>875157</v>
      </c>
      <c r="L149" s="1">
        <v>8036853056.25</v>
      </c>
      <c r="M149" s="1">
        <v>130492</v>
      </c>
      <c r="N149" s="3">
        <f>IF(ISERR(LN(Table15[[#This Row],[Close Price]]/I148)),"-",LN(Table15[[#This Row],[Close Price]]/I148))</f>
        <v>-2.1554610725051257E-2</v>
      </c>
    </row>
    <row r="150" spans="1:14" x14ac:dyDescent="0.3">
      <c r="A150" s="1" t="s">
        <v>32</v>
      </c>
      <c r="B150" s="1" t="s">
        <v>14</v>
      </c>
      <c r="C150" s="2">
        <v>43315</v>
      </c>
      <c r="D150" s="1">
        <v>9142.4</v>
      </c>
      <c r="E150" s="1">
        <v>9150</v>
      </c>
      <c r="F150" s="1">
        <v>9230</v>
      </c>
      <c r="G150" s="1">
        <v>9150</v>
      </c>
      <c r="H150" s="1">
        <v>9195</v>
      </c>
      <c r="I150" s="1">
        <v>9187</v>
      </c>
      <c r="J150" s="1">
        <v>9190.74</v>
      </c>
      <c r="K150" s="1">
        <v>470958</v>
      </c>
      <c r="L150" s="1">
        <v>4328450900.75</v>
      </c>
      <c r="M150" s="1">
        <v>55423</v>
      </c>
      <c r="N150" s="3">
        <f>IF(ISERR(LN(Table15[[#This Row],[Close Price]]/I149)),"-",LN(Table15[[#This Row],[Close Price]]/I149))</f>
        <v>4.8665082350125436E-3</v>
      </c>
    </row>
    <row r="151" spans="1:14" x14ac:dyDescent="0.3">
      <c r="A151" s="1" t="s">
        <v>32</v>
      </c>
      <c r="B151" s="1" t="s">
        <v>14</v>
      </c>
      <c r="C151" s="2">
        <v>43318</v>
      </c>
      <c r="D151" s="1">
        <v>9187</v>
      </c>
      <c r="E151" s="1">
        <v>9247.5</v>
      </c>
      <c r="F151" s="1">
        <v>9300</v>
      </c>
      <c r="G151" s="1">
        <v>9200</v>
      </c>
      <c r="H151" s="1">
        <v>9287</v>
      </c>
      <c r="I151" s="1">
        <v>9286.4</v>
      </c>
      <c r="J151" s="1">
        <v>9270.91</v>
      </c>
      <c r="K151" s="1">
        <v>237693</v>
      </c>
      <c r="L151" s="1">
        <v>2203630186.75</v>
      </c>
      <c r="M151" s="1">
        <v>35886</v>
      </c>
      <c r="N151" s="3">
        <f>IF(ISERR(LN(Table15[[#This Row],[Close Price]]/I150)),"-",LN(Table15[[#This Row],[Close Price]]/I150))</f>
        <v>1.0761522978347449E-2</v>
      </c>
    </row>
    <row r="152" spans="1:14" x14ac:dyDescent="0.3">
      <c r="A152" s="1" t="s">
        <v>32</v>
      </c>
      <c r="B152" s="1" t="s">
        <v>14</v>
      </c>
      <c r="C152" s="2">
        <v>43319</v>
      </c>
      <c r="D152" s="1">
        <v>9286.4</v>
      </c>
      <c r="E152" s="1">
        <v>9316</v>
      </c>
      <c r="F152" s="1">
        <v>9420</v>
      </c>
      <c r="G152" s="1">
        <v>9271</v>
      </c>
      <c r="H152" s="1">
        <v>9409</v>
      </c>
      <c r="I152" s="1">
        <v>9411.5</v>
      </c>
      <c r="J152" s="1">
        <v>9353.0300000000007</v>
      </c>
      <c r="K152" s="1">
        <v>381993</v>
      </c>
      <c r="L152" s="1">
        <v>3572792629.8499999</v>
      </c>
      <c r="M152" s="1">
        <v>50950</v>
      </c>
      <c r="N152" s="3">
        <f>IF(ISERR(LN(Table15[[#This Row],[Close Price]]/I151)),"-",LN(Table15[[#This Row],[Close Price]]/I151))</f>
        <v>1.3381381514418754E-2</v>
      </c>
    </row>
    <row r="153" spans="1:14" x14ac:dyDescent="0.3">
      <c r="A153" s="1" t="s">
        <v>32</v>
      </c>
      <c r="B153" s="1" t="s">
        <v>14</v>
      </c>
      <c r="C153" s="2">
        <v>43320</v>
      </c>
      <c r="D153" s="1">
        <v>9411.5</v>
      </c>
      <c r="E153" s="1">
        <v>9449</v>
      </c>
      <c r="F153" s="1">
        <v>9449</v>
      </c>
      <c r="G153" s="1">
        <v>9183.0499999999993</v>
      </c>
      <c r="H153" s="1">
        <v>9210</v>
      </c>
      <c r="I153" s="1">
        <v>9207.4</v>
      </c>
      <c r="J153" s="1">
        <v>9293.66</v>
      </c>
      <c r="K153" s="1">
        <v>638498</v>
      </c>
      <c r="L153" s="1">
        <v>5933983086.6000004</v>
      </c>
      <c r="M153" s="1">
        <v>88880</v>
      </c>
      <c r="N153" s="3">
        <f>IF(ISERR(LN(Table15[[#This Row],[Close Price]]/I152)),"-",LN(Table15[[#This Row],[Close Price]]/I152))</f>
        <v>-2.1924837215366835E-2</v>
      </c>
    </row>
    <row r="154" spans="1:14" x14ac:dyDescent="0.3">
      <c r="A154" s="1" t="s">
        <v>32</v>
      </c>
      <c r="B154" s="1" t="s">
        <v>14</v>
      </c>
      <c r="C154" s="2">
        <v>43321</v>
      </c>
      <c r="D154" s="1">
        <v>9207.4</v>
      </c>
      <c r="E154" s="1">
        <v>9239</v>
      </c>
      <c r="F154" s="1">
        <v>9239</v>
      </c>
      <c r="G154" s="1">
        <v>9060</v>
      </c>
      <c r="H154" s="1">
        <v>9146</v>
      </c>
      <c r="I154" s="1">
        <v>9146.0499999999993</v>
      </c>
      <c r="J154" s="1">
        <v>9129.02</v>
      </c>
      <c r="K154" s="1">
        <v>651728</v>
      </c>
      <c r="L154" s="1">
        <v>5949637962.8500004</v>
      </c>
      <c r="M154" s="1">
        <v>87329</v>
      </c>
      <c r="N154" s="3">
        <f>IF(ISERR(LN(Table15[[#This Row],[Close Price]]/I153)),"-",LN(Table15[[#This Row],[Close Price]]/I153))</f>
        <v>-6.6854164750455086E-3</v>
      </c>
    </row>
    <row r="155" spans="1:14" x14ac:dyDescent="0.3">
      <c r="A155" s="1" t="s">
        <v>32</v>
      </c>
      <c r="B155" s="1" t="s">
        <v>14</v>
      </c>
      <c r="C155" s="2">
        <v>43322</v>
      </c>
      <c r="D155" s="1">
        <v>9146.0499999999993</v>
      </c>
      <c r="E155" s="1">
        <v>9150</v>
      </c>
      <c r="F155" s="1">
        <v>9210</v>
      </c>
      <c r="G155" s="1">
        <v>9105</v>
      </c>
      <c r="H155" s="1">
        <v>9119.9</v>
      </c>
      <c r="I155" s="1">
        <v>9148.25</v>
      </c>
      <c r="J155" s="1">
        <v>9160.32</v>
      </c>
      <c r="K155" s="1">
        <v>427827</v>
      </c>
      <c r="L155" s="1">
        <v>3919031429.3000002</v>
      </c>
      <c r="M155" s="1">
        <v>53676</v>
      </c>
      <c r="N155" s="3">
        <f>IF(ISERR(LN(Table15[[#This Row],[Close Price]]/I154)),"-",LN(Table15[[#This Row],[Close Price]]/I154))</f>
        <v>2.4051207322568863E-4</v>
      </c>
    </row>
    <row r="156" spans="1:14" x14ac:dyDescent="0.3">
      <c r="A156" s="1" t="s">
        <v>32</v>
      </c>
      <c r="B156" s="1" t="s">
        <v>14</v>
      </c>
      <c r="C156" s="2">
        <v>43325</v>
      </c>
      <c r="D156" s="1">
        <v>9148.25</v>
      </c>
      <c r="E156" s="1">
        <v>9119.4500000000007</v>
      </c>
      <c r="F156" s="1">
        <v>9185</v>
      </c>
      <c r="G156" s="1">
        <v>9012.2000000000007</v>
      </c>
      <c r="H156" s="1">
        <v>9107</v>
      </c>
      <c r="I156" s="1">
        <v>9080.85</v>
      </c>
      <c r="J156" s="1">
        <v>9118.51</v>
      </c>
      <c r="K156" s="1">
        <v>348201</v>
      </c>
      <c r="L156" s="1">
        <v>3175074577.6500001</v>
      </c>
      <c r="M156" s="1">
        <v>43632</v>
      </c>
      <c r="N156" s="3">
        <f>IF(ISERR(LN(Table15[[#This Row],[Close Price]]/I155)),"-",LN(Table15[[#This Row],[Close Price]]/I155))</f>
        <v>-7.3948035982663489E-3</v>
      </c>
    </row>
    <row r="157" spans="1:14" x14ac:dyDescent="0.3">
      <c r="A157" s="1" t="s">
        <v>32</v>
      </c>
      <c r="B157" s="1" t="s">
        <v>14</v>
      </c>
      <c r="C157" s="2">
        <v>43326</v>
      </c>
      <c r="D157" s="1">
        <v>9080.85</v>
      </c>
      <c r="E157" s="1">
        <v>9079</v>
      </c>
      <c r="F157" s="1">
        <v>9158.7999999999993</v>
      </c>
      <c r="G157" s="1">
        <v>9046.25</v>
      </c>
      <c r="H157" s="1">
        <v>9135</v>
      </c>
      <c r="I157" s="1">
        <v>9132.6</v>
      </c>
      <c r="J157" s="1">
        <v>9113.52</v>
      </c>
      <c r="K157" s="1">
        <v>344056</v>
      </c>
      <c r="L157" s="1">
        <v>3135562091.8499999</v>
      </c>
      <c r="M157" s="1">
        <v>44020</v>
      </c>
      <c r="N157" s="3">
        <f>IF(ISERR(LN(Table15[[#This Row],[Close Price]]/I156)),"-",LN(Table15[[#This Row],[Close Price]]/I156))</f>
        <v>5.6826289648964929E-3</v>
      </c>
    </row>
    <row r="158" spans="1:14" x14ac:dyDescent="0.3">
      <c r="A158" s="1" t="s">
        <v>32</v>
      </c>
      <c r="B158" s="1" t="s">
        <v>14</v>
      </c>
      <c r="C158" s="2">
        <v>43328</v>
      </c>
      <c r="D158" s="1">
        <v>9132.6</v>
      </c>
      <c r="E158" s="1">
        <v>9124</v>
      </c>
      <c r="F158" s="1">
        <v>9235.9500000000007</v>
      </c>
      <c r="G158" s="1">
        <v>9085</v>
      </c>
      <c r="H158" s="1">
        <v>9202.2000000000007</v>
      </c>
      <c r="I158" s="1">
        <v>9200.5499999999993</v>
      </c>
      <c r="J158" s="1">
        <v>9185.68</v>
      </c>
      <c r="K158" s="1">
        <v>465479</v>
      </c>
      <c r="L158" s="1">
        <v>4275741566.5500002</v>
      </c>
      <c r="M158" s="1">
        <v>64361</v>
      </c>
      <c r="N158" s="3">
        <f>IF(ISERR(LN(Table15[[#This Row],[Close Price]]/I157)),"-",LN(Table15[[#This Row],[Close Price]]/I157))</f>
        <v>7.4128353452421435E-3</v>
      </c>
    </row>
    <row r="159" spans="1:14" x14ac:dyDescent="0.3">
      <c r="A159" s="1" t="s">
        <v>32</v>
      </c>
      <c r="B159" s="1" t="s">
        <v>14</v>
      </c>
      <c r="C159" s="2">
        <v>43329</v>
      </c>
      <c r="D159" s="1">
        <v>9200.5499999999993</v>
      </c>
      <c r="E159" s="1">
        <v>9243</v>
      </c>
      <c r="F159" s="1">
        <v>9286.5</v>
      </c>
      <c r="G159" s="1">
        <v>9130</v>
      </c>
      <c r="H159" s="1">
        <v>9149.9500000000007</v>
      </c>
      <c r="I159" s="1">
        <v>9152.1</v>
      </c>
      <c r="J159" s="1">
        <v>9214.5499999999993</v>
      </c>
      <c r="K159" s="1">
        <v>477538</v>
      </c>
      <c r="L159" s="1">
        <v>4400297534.1499996</v>
      </c>
      <c r="M159" s="1">
        <v>54995</v>
      </c>
      <c r="N159" s="3">
        <f>IF(ISERR(LN(Table15[[#This Row],[Close Price]]/I158)),"-",LN(Table15[[#This Row],[Close Price]]/I158))</f>
        <v>-5.2799037256071437E-3</v>
      </c>
    </row>
    <row r="160" spans="1:14" x14ac:dyDescent="0.3">
      <c r="A160" s="1" t="s">
        <v>32</v>
      </c>
      <c r="B160" s="1" t="s">
        <v>14</v>
      </c>
      <c r="C160" s="2">
        <v>43332</v>
      </c>
      <c r="D160" s="1">
        <v>9152.1</v>
      </c>
      <c r="E160" s="1">
        <v>9170.7000000000007</v>
      </c>
      <c r="F160" s="1">
        <v>9217.7999999999993</v>
      </c>
      <c r="G160" s="1">
        <v>9062</v>
      </c>
      <c r="H160" s="1">
        <v>9075</v>
      </c>
      <c r="I160" s="1">
        <v>9074.35</v>
      </c>
      <c r="J160" s="1">
        <v>9106.91</v>
      </c>
      <c r="K160" s="1">
        <v>449317</v>
      </c>
      <c r="L160" s="1">
        <v>4091890845.8499999</v>
      </c>
      <c r="M160" s="1">
        <v>67184</v>
      </c>
      <c r="N160" s="3">
        <f>IF(ISERR(LN(Table15[[#This Row],[Close Price]]/I159)),"-",LN(Table15[[#This Row],[Close Price]]/I159))</f>
        <v>-8.5316089098297337E-3</v>
      </c>
    </row>
    <row r="161" spans="1:14" x14ac:dyDescent="0.3">
      <c r="A161" s="1" t="s">
        <v>32</v>
      </c>
      <c r="B161" s="1" t="s">
        <v>14</v>
      </c>
      <c r="C161" s="2">
        <v>43333</v>
      </c>
      <c r="D161" s="1">
        <v>9074.35</v>
      </c>
      <c r="E161" s="1">
        <v>9110</v>
      </c>
      <c r="F161" s="1">
        <v>9130</v>
      </c>
      <c r="G161" s="1">
        <v>9050.4</v>
      </c>
      <c r="H161" s="1">
        <v>9110.1</v>
      </c>
      <c r="I161" s="1">
        <v>9113.2999999999993</v>
      </c>
      <c r="J161" s="1">
        <v>9096.64</v>
      </c>
      <c r="K161" s="1">
        <v>380824</v>
      </c>
      <c r="L161" s="1">
        <v>3464218300.9000001</v>
      </c>
      <c r="M161" s="1">
        <v>51706</v>
      </c>
      <c r="N161" s="3" t="str">
        <f>IF(ISERR(LN(Table15[[#This Row],[Close Price]]/#REF!)),"-",LN(Table15[[#This Row],[Close Price]]/#REF!))</f>
        <v>-</v>
      </c>
    </row>
    <row r="162" spans="1:14" x14ac:dyDescent="0.3">
      <c r="A162" s="1" t="s">
        <v>32</v>
      </c>
      <c r="B162" s="1" t="s">
        <v>14</v>
      </c>
      <c r="C162" s="2">
        <v>43335</v>
      </c>
      <c r="D162" s="1">
        <v>9113.2999999999993</v>
      </c>
      <c r="E162" s="1">
        <v>9145</v>
      </c>
      <c r="F162" s="1">
        <v>9256</v>
      </c>
      <c r="G162" s="1">
        <v>9100.1</v>
      </c>
      <c r="H162" s="1">
        <v>9225.15</v>
      </c>
      <c r="I162" s="1">
        <v>9223.2999999999993</v>
      </c>
      <c r="J162" s="1">
        <v>9184.06</v>
      </c>
      <c r="K162" s="1">
        <v>751705</v>
      </c>
      <c r="L162" s="1">
        <v>6903705046.1499996</v>
      </c>
      <c r="M162" s="1">
        <v>81564</v>
      </c>
      <c r="N162" s="3">
        <f>IF(ISERR(LN(Table15[[#This Row],[Close Price]]/I161)),"-",LN(Table15[[#This Row],[Close Price]]/I161))</f>
        <v>1.1998006125259706E-2</v>
      </c>
    </row>
    <row r="163" spans="1:14" x14ac:dyDescent="0.3">
      <c r="A163" s="1" t="s">
        <v>32</v>
      </c>
      <c r="B163" s="1" t="s">
        <v>14</v>
      </c>
      <c r="C163" s="2">
        <v>43336</v>
      </c>
      <c r="D163" s="1">
        <v>9223.2999999999993</v>
      </c>
      <c r="E163" s="1">
        <v>9240</v>
      </c>
      <c r="F163" s="1">
        <v>9279.9</v>
      </c>
      <c r="G163" s="1">
        <v>9142.1</v>
      </c>
      <c r="H163" s="1">
        <v>9163</v>
      </c>
      <c r="I163" s="1">
        <v>9163.7999999999993</v>
      </c>
      <c r="J163" s="1">
        <v>9201.91</v>
      </c>
      <c r="K163" s="1">
        <v>401110</v>
      </c>
      <c r="L163" s="1">
        <v>3690976213.0999999</v>
      </c>
      <c r="M163" s="1">
        <v>53533</v>
      </c>
      <c r="N163" s="3">
        <f>IF(ISERR(LN(Table15[[#This Row],[Close Price]]/I162)),"-",LN(Table15[[#This Row],[Close Price]]/I162))</f>
        <v>-6.4719512794693826E-3</v>
      </c>
    </row>
    <row r="164" spans="1:14" x14ac:dyDescent="0.3">
      <c r="A164" s="1" t="s">
        <v>32</v>
      </c>
      <c r="B164" s="1" t="s">
        <v>14</v>
      </c>
      <c r="C164" s="2">
        <v>43339</v>
      </c>
      <c r="D164" s="1">
        <v>9163.7999999999993</v>
      </c>
      <c r="E164" s="1">
        <v>9209</v>
      </c>
      <c r="F164" s="1">
        <v>9274</v>
      </c>
      <c r="G164" s="1">
        <v>9200</v>
      </c>
      <c r="H164" s="1">
        <v>9255</v>
      </c>
      <c r="I164" s="1">
        <v>9245.25</v>
      </c>
      <c r="J164" s="1">
        <v>9247.24</v>
      </c>
      <c r="K164" s="1">
        <v>326945</v>
      </c>
      <c r="L164" s="1">
        <v>3023339810.9499998</v>
      </c>
      <c r="M164" s="1">
        <v>53735</v>
      </c>
      <c r="N164" s="3">
        <f>IF(ISERR(LN(Table15[[#This Row],[Close Price]]/I163)),"-",LN(Table15[[#This Row],[Close Price]]/I163))</f>
        <v>8.8489662952836376E-3</v>
      </c>
    </row>
    <row r="165" spans="1:14" x14ac:dyDescent="0.3">
      <c r="A165" s="1" t="s">
        <v>32</v>
      </c>
      <c r="B165" s="1" t="s">
        <v>14</v>
      </c>
      <c r="C165" s="2">
        <v>43340</v>
      </c>
      <c r="D165" s="1">
        <v>9245.25</v>
      </c>
      <c r="E165" s="1">
        <v>9277.5499999999993</v>
      </c>
      <c r="F165" s="1">
        <v>9446.5</v>
      </c>
      <c r="G165" s="1">
        <v>9215</v>
      </c>
      <c r="H165" s="1">
        <v>9407.4</v>
      </c>
      <c r="I165" s="1">
        <v>9427.9500000000007</v>
      </c>
      <c r="J165" s="1">
        <v>9373.68</v>
      </c>
      <c r="K165" s="1">
        <v>684054</v>
      </c>
      <c r="L165" s="1">
        <v>6412101534.8000002</v>
      </c>
      <c r="M165" s="1">
        <v>77077</v>
      </c>
      <c r="N165" s="3">
        <f>IF(ISERR(LN(Table15[[#This Row],[Close Price]]/I164)),"-",LN(Table15[[#This Row],[Close Price]]/I164))</f>
        <v>1.9568775590502213E-2</v>
      </c>
    </row>
    <row r="166" spans="1:14" x14ac:dyDescent="0.3">
      <c r="A166" s="1" t="s">
        <v>32</v>
      </c>
      <c r="B166" s="1" t="s">
        <v>14</v>
      </c>
      <c r="C166" s="2">
        <v>43341</v>
      </c>
      <c r="D166" s="1">
        <v>9427.9500000000007</v>
      </c>
      <c r="E166" s="1">
        <v>9421</v>
      </c>
      <c r="F166" s="1">
        <v>9468.2999999999993</v>
      </c>
      <c r="G166" s="1">
        <v>9339.65</v>
      </c>
      <c r="H166" s="1">
        <v>9354.75</v>
      </c>
      <c r="I166" s="1">
        <v>9368.1</v>
      </c>
      <c r="J166" s="1">
        <v>9397.2800000000007</v>
      </c>
      <c r="K166" s="1">
        <v>433440</v>
      </c>
      <c r="L166" s="1">
        <v>4073155249.6999998</v>
      </c>
      <c r="M166" s="1">
        <v>49961</v>
      </c>
      <c r="N166" s="3">
        <f>IF(ISERR(LN(Table15[[#This Row],[Close Price]]/I165)),"-",LN(Table15[[#This Row],[Close Price]]/I165))</f>
        <v>-6.3683808325986002E-3</v>
      </c>
    </row>
    <row r="167" spans="1:14" x14ac:dyDescent="0.3">
      <c r="A167" s="1" t="s">
        <v>32</v>
      </c>
      <c r="B167" s="1" t="s">
        <v>14</v>
      </c>
      <c r="C167" s="2">
        <v>43342</v>
      </c>
      <c r="D167" s="1">
        <v>9368.1</v>
      </c>
      <c r="E167" s="1">
        <v>9370</v>
      </c>
      <c r="F167" s="1">
        <v>9370</v>
      </c>
      <c r="G167" s="1">
        <v>9182.65</v>
      </c>
      <c r="H167" s="1">
        <v>9215</v>
      </c>
      <c r="I167" s="1">
        <v>9205.7999999999993</v>
      </c>
      <c r="J167" s="1">
        <v>9263.86</v>
      </c>
      <c r="K167" s="1">
        <v>674292</v>
      </c>
      <c r="L167" s="1">
        <v>6246546645.1999998</v>
      </c>
      <c r="M167" s="1">
        <v>74010</v>
      </c>
      <c r="N167" s="3">
        <f>IF(ISERR(LN(Table15[[#This Row],[Close Price]]/I166)),"-",LN(Table15[[#This Row],[Close Price]]/I166))</f>
        <v>-1.7476580678427191E-2</v>
      </c>
    </row>
    <row r="168" spans="1:14" x14ac:dyDescent="0.3">
      <c r="A168" s="1" t="s">
        <v>32</v>
      </c>
      <c r="B168" s="1" t="s">
        <v>14</v>
      </c>
      <c r="C168" s="2">
        <v>43343</v>
      </c>
      <c r="D168" s="1">
        <v>9205.7999999999993</v>
      </c>
      <c r="E168" s="1">
        <v>9208</v>
      </c>
      <c r="F168" s="1">
        <v>9255</v>
      </c>
      <c r="G168" s="1">
        <v>9080.2999999999993</v>
      </c>
      <c r="H168" s="1">
        <v>9099</v>
      </c>
      <c r="I168" s="1">
        <v>9096.4</v>
      </c>
      <c r="J168" s="1">
        <v>9149.81</v>
      </c>
      <c r="K168" s="1">
        <v>634522</v>
      </c>
      <c r="L168" s="1">
        <v>5805757420.1499996</v>
      </c>
      <c r="M168" s="1">
        <v>74988</v>
      </c>
      <c r="N168" s="3">
        <f>IF(ISERR(LN(Table15[[#This Row],[Close Price]]/I167)),"-",LN(Table15[[#This Row],[Close Price]]/I167))</f>
        <v>-1.1954989341940768E-2</v>
      </c>
    </row>
    <row r="169" spans="1:14" x14ac:dyDescent="0.3">
      <c r="A169" s="1" t="s">
        <v>32</v>
      </c>
      <c r="B169" s="1" t="s">
        <v>14</v>
      </c>
      <c r="C169" s="2">
        <v>43346</v>
      </c>
      <c r="D169" s="1">
        <v>9096.4</v>
      </c>
      <c r="E169" s="1">
        <v>9100</v>
      </c>
      <c r="F169" s="1">
        <v>9118.9500000000007</v>
      </c>
      <c r="G169" s="1">
        <v>8875</v>
      </c>
      <c r="H169" s="1">
        <v>8876</v>
      </c>
      <c r="I169" s="1">
        <v>8902.15</v>
      </c>
      <c r="J169" s="1">
        <v>8976.0400000000009</v>
      </c>
      <c r="K169" s="1">
        <v>992161</v>
      </c>
      <c r="L169" s="1">
        <v>8905677307.2000008</v>
      </c>
      <c r="M169" s="1">
        <v>102638</v>
      </c>
      <c r="N169" s="3">
        <f>IF(ISERR(LN(Table15[[#This Row],[Close Price]]/I168)),"-",LN(Table15[[#This Row],[Close Price]]/I168))</f>
        <v>-2.1585910257402127E-2</v>
      </c>
    </row>
    <row r="170" spans="1:14" x14ac:dyDescent="0.3">
      <c r="A170" s="1" t="s">
        <v>32</v>
      </c>
      <c r="B170" s="1" t="s">
        <v>14</v>
      </c>
      <c r="C170" s="2">
        <v>43347</v>
      </c>
      <c r="D170" s="1">
        <v>8902.15</v>
      </c>
      <c r="E170" s="1">
        <v>8912</v>
      </c>
      <c r="F170" s="1">
        <v>8999</v>
      </c>
      <c r="G170" s="1">
        <v>8835.4500000000007</v>
      </c>
      <c r="H170" s="1">
        <v>8890.9</v>
      </c>
      <c r="I170" s="1">
        <v>8868.5</v>
      </c>
      <c r="J170" s="1">
        <v>8914.14</v>
      </c>
      <c r="K170" s="1">
        <v>530967</v>
      </c>
      <c r="L170" s="1">
        <v>4733116695.3500004</v>
      </c>
      <c r="M170" s="1">
        <v>74198</v>
      </c>
      <c r="N170" s="3">
        <f>IF(ISERR(LN(Table15[[#This Row],[Close Price]]/I169)),"-",LN(Table15[[#This Row],[Close Price]]/I169))</f>
        <v>-3.7871479342309671E-3</v>
      </c>
    </row>
    <row r="171" spans="1:14" x14ac:dyDescent="0.3">
      <c r="A171" s="1" t="s">
        <v>32</v>
      </c>
      <c r="B171" s="1" t="s">
        <v>14</v>
      </c>
      <c r="C171" s="2">
        <v>43348</v>
      </c>
      <c r="D171" s="1">
        <v>8868.5</v>
      </c>
      <c r="E171" s="1">
        <v>8871</v>
      </c>
      <c r="F171" s="1">
        <v>8950</v>
      </c>
      <c r="G171" s="1">
        <v>8790.6</v>
      </c>
      <c r="H171" s="1">
        <v>8935</v>
      </c>
      <c r="I171" s="1">
        <v>8896.1</v>
      </c>
      <c r="J171" s="1">
        <v>8849.61</v>
      </c>
      <c r="K171" s="1">
        <v>491163</v>
      </c>
      <c r="L171" s="1">
        <v>4346599744.3500004</v>
      </c>
      <c r="M171" s="1">
        <v>69587</v>
      </c>
      <c r="N171" s="3">
        <f>IF(ISERR(LN(Table15[[#This Row],[Close Price]]/I170)),"-",LN(Table15[[#This Row],[Close Price]]/I170))</f>
        <v>3.1073057887370894E-3</v>
      </c>
    </row>
    <row r="172" spans="1:14" x14ac:dyDescent="0.3">
      <c r="A172" s="1" t="s">
        <v>32</v>
      </c>
      <c r="B172" s="1" t="s">
        <v>14</v>
      </c>
      <c r="C172" s="2">
        <v>43349</v>
      </c>
      <c r="D172" s="1">
        <v>8896.1</v>
      </c>
      <c r="E172" s="1">
        <v>8967.7000000000007</v>
      </c>
      <c r="F172" s="1">
        <v>8967.7000000000007</v>
      </c>
      <c r="G172" s="1">
        <v>8741</v>
      </c>
      <c r="H172" s="1">
        <v>8754.5</v>
      </c>
      <c r="I172" s="1">
        <v>8759.85</v>
      </c>
      <c r="J172" s="1">
        <v>8797.2800000000007</v>
      </c>
      <c r="K172" s="1">
        <v>687535</v>
      </c>
      <c r="L172" s="1">
        <v>6048435827.8500004</v>
      </c>
      <c r="M172" s="1">
        <v>110563</v>
      </c>
      <c r="N172" s="3">
        <f>IF(ISERR(LN(Table15[[#This Row],[Close Price]]/I171)),"-",LN(Table15[[#This Row],[Close Price]]/I171))</f>
        <v>-1.5434196938217539E-2</v>
      </c>
    </row>
    <row r="173" spans="1:14" x14ac:dyDescent="0.3">
      <c r="A173" s="1" t="s">
        <v>32</v>
      </c>
      <c r="B173" s="1" t="s">
        <v>14</v>
      </c>
      <c r="C173" s="2">
        <v>43350</v>
      </c>
      <c r="D173" s="1">
        <v>8759.85</v>
      </c>
      <c r="E173" s="1">
        <v>8775</v>
      </c>
      <c r="F173" s="1">
        <v>8789</v>
      </c>
      <c r="G173" s="1">
        <v>8634.25</v>
      </c>
      <c r="H173" s="1">
        <v>8714.9</v>
      </c>
      <c r="I173" s="1">
        <v>8719.2000000000007</v>
      </c>
      <c r="J173" s="1">
        <v>8717.15</v>
      </c>
      <c r="K173" s="1">
        <v>636918</v>
      </c>
      <c r="L173" s="1">
        <v>5552108857.0500002</v>
      </c>
      <c r="M173" s="1">
        <v>96643</v>
      </c>
      <c r="N173" s="3">
        <f>IF(ISERR(LN(Table15[[#This Row],[Close Price]]/I172)),"-",LN(Table15[[#This Row],[Close Price]]/I172))</f>
        <v>-4.6512909210587872E-3</v>
      </c>
    </row>
    <row r="174" spans="1:14" x14ac:dyDescent="0.3">
      <c r="A174" s="1" t="s">
        <v>32</v>
      </c>
      <c r="B174" s="1" t="s">
        <v>14</v>
      </c>
      <c r="C174" s="2">
        <v>43353</v>
      </c>
      <c r="D174" s="1">
        <v>8719.2000000000007</v>
      </c>
      <c r="E174" s="1">
        <v>8700</v>
      </c>
      <c r="F174" s="1">
        <v>8750</v>
      </c>
      <c r="G174" s="1">
        <v>8625</v>
      </c>
      <c r="H174" s="1">
        <v>8634.85</v>
      </c>
      <c r="I174" s="1">
        <v>8639.4</v>
      </c>
      <c r="J174" s="1">
        <v>8660.35</v>
      </c>
      <c r="K174" s="1">
        <v>577299</v>
      </c>
      <c r="L174" s="1">
        <v>4999612605.3000002</v>
      </c>
      <c r="M174" s="1">
        <v>82186</v>
      </c>
      <c r="N174" s="3">
        <f>IF(ISERR(LN(Table15[[#This Row],[Close Price]]/I173)),"-",LN(Table15[[#This Row],[Close Price]]/I173))</f>
        <v>-9.1943546328222287E-3</v>
      </c>
    </row>
    <row r="175" spans="1:14" x14ac:dyDescent="0.3">
      <c r="A175" s="1" t="s">
        <v>32</v>
      </c>
      <c r="B175" s="1" t="s">
        <v>14</v>
      </c>
      <c r="C175" s="2">
        <v>43354</v>
      </c>
      <c r="D175" s="1">
        <v>8639.4</v>
      </c>
      <c r="E175" s="1">
        <v>8668</v>
      </c>
      <c r="F175" s="1">
        <v>8699.9</v>
      </c>
      <c r="G175" s="1">
        <v>8479.6</v>
      </c>
      <c r="H175" s="1">
        <v>8485</v>
      </c>
      <c r="I175" s="1">
        <v>8517.0499999999993</v>
      </c>
      <c r="J175" s="1">
        <v>8583.77</v>
      </c>
      <c r="K175" s="1">
        <v>552622</v>
      </c>
      <c r="L175" s="1">
        <v>4743582215.1499996</v>
      </c>
      <c r="M175" s="1">
        <v>65367</v>
      </c>
      <c r="N175" s="3">
        <f>IF(ISERR(LN(Table15[[#This Row],[Close Price]]/I174)),"-",LN(Table15[[#This Row],[Close Price]]/I174))</f>
        <v>-1.4263099206713231E-2</v>
      </c>
    </row>
    <row r="176" spans="1:14" x14ac:dyDescent="0.3">
      <c r="A176" s="1" t="s">
        <v>32</v>
      </c>
      <c r="B176" s="1" t="s">
        <v>14</v>
      </c>
      <c r="C176" s="2">
        <v>43355</v>
      </c>
      <c r="D176" s="1">
        <v>8517.0499999999993</v>
      </c>
      <c r="E176" s="1">
        <v>8539</v>
      </c>
      <c r="F176" s="1">
        <v>8539</v>
      </c>
      <c r="G176" s="1">
        <v>8401</v>
      </c>
      <c r="H176" s="1">
        <v>8505</v>
      </c>
      <c r="I176" s="1">
        <v>8493.9500000000007</v>
      </c>
      <c r="J176" s="1">
        <v>8474.0300000000007</v>
      </c>
      <c r="K176" s="1">
        <v>634678</v>
      </c>
      <c r="L176" s="1">
        <v>5378278314</v>
      </c>
      <c r="M176" s="1">
        <v>95051</v>
      </c>
      <c r="N176" s="3">
        <f>IF(ISERR(LN(Table15[[#This Row],[Close Price]]/I175)),"-",LN(Table15[[#This Row],[Close Price]]/I175))</f>
        <v>-2.7158913877989624E-3</v>
      </c>
    </row>
    <row r="177" spans="1:14" x14ac:dyDescent="0.3">
      <c r="A177" s="1" t="s">
        <v>32</v>
      </c>
      <c r="B177" s="1" t="s">
        <v>14</v>
      </c>
      <c r="C177" s="2">
        <v>43357</v>
      </c>
      <c r="D177" s="1">
        <v>8493.9500000000007</v>
      </c>
      <c r="E177" s="1">
        <v>8593</v>
      </c>
      <c r="F177" s="1">
        <v>8700</v>
      </c>
      <c r="G177" s="1">
        <v>8580.35</v>
      </c>
      <c r="H177" s="1">
        <v>8600.15</v>
      </c>
      <c r="I177" s="1">
        <v>8626.7000000000007</v>
      </c>
      <c r="J177" s="1">
        <v>8650.7099999999991</v>
      </c>
      <c r="K177" s="1">
        <v>754169</v>
      </c>
      <c r="L177" s="1">
        <v>6524093706.3500004</v>
      </c>
      <c r="M177" s="1">
        <v>93703</v>
      </c>
      <c r="N177" s="3">
        <f>IF(ISERR(LN(Table15[[#This Row],[Close Price]]/I176)),"-",LN(Table15[[#This Row],[Close Price]]/I176))</f>
        <v>1.5507899579129623E-2</v>
      </c>
    </row>
    <row r="178" spans="1:14" x14ac:dyDescent="0.3">
      <c r="A178" s="1" t="s">
        <v>32</v>
      </c>
      <c r="B178" s="1" t="s">
        <v>14</v>
      </c>
      <c r="C178" s="2">
        <v>43360</v>
      </c>
      <c r="D178" s="1">
        <v>8626.7000000000007</v>
      </c>
      <c r="E178" s="1">
        <v>8587</v>
      </c>
      <c r="F178" s="1">
        <v>8659.7000000000007</v>
      </c>
      <c r="G178" s="1">
        <v>8517</v>
      </c>
      <c r="H178" s="1">
        <v>8520</v>
      </c>
      <c r="I178" s="1">
        <v>8537.7999999999993</v>
      </c>
      <c r="J178" s="1">
        <v>8571.77</v>
      </c>
      <c r="K178" s="1">
        <v>422191</v>
      </c>
      <c r="L178" s="1">
        <v>3618924481.6999998</v>
      </c>
      <c r="M178" s="1">
        <v>50692</v>
      </c>
      <c r="N178" s="3">
        <f>IF(ISERR(LN(Table15[[#This Row],[Close Price]]/I177)),"-",LN(Table15[[#This Row],[Close Price]]/I177))</f>
        <v>-1.035868157297525E-2</v>
      </c>
    </row>
    <row r="179" spans="1:14" x14ac:dyDescent="0.3">
      <c r="A179" s="1" t="s">
        <v>32</v>
      </c>
      <c r="B179" s="1" t="s">
        <v>14</v>
      </c>
      <c r="C179" s="2">
        <v>43361</v>
      </c>
      <c r="D179" s="1">
        <v>8537.7999999999993</v>
      </c>
      <c r="E179" s="1">
        <v>8537.7000000000007</v>
      </c>
      <c r="F179" s="1">
        <v>8596.5</v>
      </c>
      <c r="G179" s="1">
        <v>8380.2000000000007</v>
      </c>
      <c r="H179" s="1">
        <v>8395</v>
      </c>
      <c r="I179" s="1">
        <v>8399.15</v>
      </c>
      <c r="J179" s="1">
        <v>8479.84</v>
      </c>
      <c r="K179" s="1">
        <v>507455</v>
      </c>
      <c r="L179" s="1">
        <v>4303137820.4499998</v>
      </c>
      <c r="M179" s="1">
        <v>72260</v>
      </c>
      <c r="N179" s="3">
        <f>IF(ISERR(LN(Table15[[#This Row],[Close Price]]/I178)),"-",LN(Table15[[#This Row],[Close Price]]/I178))</f>
        <v>-1.6372853118809264E-2</v>
      </c>
    </row>
    <row r="180" spans="1:14" x14ac:dyDescent="0.3">
      <c r="A180" s="1" t="s">
        <v>32</v>
      </c>
      <c r="B180" s="1" t="s">
        <v>14</v>
      </c>
      <c r="C180" s="2">
        <v>43362</v>
      </c>
      <c r="D180" s="1">
        <v>8399.15</v>
      </c>
      <c r="E180" s="1">
        <v>8425.5</v>
      </c>
      <c r="F180" s="1">
        <v>8448.4</v>
      </c>
      <c r="G180" s="1">
        <v>8191.05</v>
      </c>
      <c r="H180" s="1">
        <v>8202</v>
      </c>
      <c r="I180" s="1">
        <v>8210.35</v>
      </c>
      <c r="J180" s="1">
        <v>8294.3799999999992</v>
      </c>
      <c r="K180" s="1">
        <v>959340</v>
      </c>
      <c r="L180" s="1">
        <v>7957128662.9499998</v>
      </c>
      <c r="M180" s="1">
        <v>123995</v>
      </c>
      <c r="N180" s="3">
        <f>IF(ISERR(LN(Table15[[#This Row],[Close Price]]/I179)),"-",LN(Table15[[#This Row],[Close Price]]/I179))</f>
        <v>-2.2734956759430876E-2</v>
      </c>
    </row>
    <row r="181" spans="1:14" x14ac:dyDescent="0.3">
      <c r="A181" s="1" t="s">
        <v>32</v>
      </c>
      <c r="B181" s="1" t="s">
        <v>14</v>
      </c>
      <c r="C181" s="2">
        <v>43364</v>
      </c>
      <c r="D181" s="1">
        <v>8210.35</v>
      </c>
      <c r="E181" s="1">
        <v>8260</v>
      </c>
      <c r="F181" s="1">
        <v>8325</v>
      </c>
      <c r="G181" s="1">
        <v>7599.65</v>
      </c>
      <c r="H181" s="1">
        <v>8044</v>
      </c>
      <c r="I181" s="1">
        <v>8040.15</v>
      </c>
      <c r="J181" s="1">
        <v>8106.09</v>
      </c>
      <c r="K181" s="1">
        <v>1646047</v>
      </c>
      <c r="L181" s="1">
        <v>13343010403.200001</v>
      </c>
      <c r="M181" s="1">
        <v>155883</v>
      </c>
      <c r="N181" s="3">
        <f>IF(ISERR(LN(Table15[[#This Row],[Close Price]]/I180)),"-",LN(Table15[[#This Row],[Close Price]]/I180))</f>
        <v>-2.0947813760286437E-2</v>
      </c>
    </row>
    <row r="182" spans="1:14" x14ac:dyDescent="0.3">
      <c r="A182" s="1" t="s">
        <v>32</v>
      </c>
      <c r="B182" s="1" t="s">
        <v>14</v>
      </c>
      <c r="C182" s="2">
        <v>43367</v>
      </c>
      <c r="D182" s="1">
        <v>8040.15</v>
      </c>
      <c r="E182" s="1">
        <v>8070</v>
      </c>
      <c r="F182" s="1">
        <v>8070</v>
      </c>
      <c r="G182" s="1">
        <v>7590.7</v>
      </c>
      <c r="H182" s="1">
        <v>7793.1</v>
      </c>
      <c r="I182" s="1">
        <v>7793.05</v>
      </c>
      <c r="J182" s="1">
        <v>7756.61</v>
      </c>
      <c r="K182" s="1">
        <v>1801469</v>
      </c>
      <c r="L182" s="1">
        <v>13973286680.35</v>
      </c>
      <c r="M182" s="1">
        <v>218317</v>
      </c>
      <c r="N182" s="3">
        <f>IF(ISERR(LN(Table15[[#This Row],[Close Price]]/I181)),"-",LN(Table15[[#This Row],[Close Price]]/I181))</f>
        <v>-3.1215428878045216E-2</v>
      </c>
    </row>
    <row r="183" spans="1:14" x14ac:dyDescent="0.3">
      <c r="A183" s="1" t="s">
        <v>32</v>
      </c>
      <c r="B183" s="1" t="s">
        <v>14</v>
      </c>
      <c r="C183" s="2">
        <v>43368</v>
      </c>
      <c r="D183" s="1">
        <v>7793.05</v>
      </c>
      <c r="E183" s="1">
        <v>7750</v>
      </c>
      <c r="F183" s="1">
        <v>8018.25</v>
      </c>
      <c r="G183" s="1">
        <v>7680</v>
      </c>
      <c r="H183" s="1">
        <v>8001</v>
      </c>
      <c r="I183" s="1">
        <v>7999.45</v>
      </c>
      <c r="J183" s="1">
        <v>7899.77</v>
      </c>
      <c r="K183" s="1">
        <v>1159438</v>
      </c>
      <c r="L183" s="1">
        <v>9159291584.6000004</v>
      </c>
      <c r="M183" s="1">
        <v>125218</v>
      </c>
      <c r="N183" s="3">
        <f>IF(ISERR(LN(Table15[[#This Row],[Close Price]]/I182)),"-",LN(Table15[[#This Row],[Close Price]]/I182))</f>
        <v>2.6140478461233036E-2</v>
      </c>
    </row>
    <row r="184" spans="1:14" x14ac:dyDescent="0.3">
      <c r="A184" s="1" t="s">
        <v>32</v>
      </c>
      <c r="B184" s="1" t="s">
        <v>14</v>
      </c>
      <c r="C184" s="2">
        <v>43369</v>
      </c>
      <c r="D184" s="1">
        <v>7999.45</v>
      </c>
      <c r="E184" s="1">
        <v>8075</v>
      </c>
      <c r="F184" s="1">
        <v>8089.9</v>
      </c>
      <c r="G184" s="1">
        <v>7822.55</v>
      </c>
      <c r="H184" s="1">
        <v>7835.05</v>
      </c>
      <c r="I184" s="1">
        <v>7842.55</v>
      </c>
      <c r="J184" s="1">
        <v>7903.25</v>
      </c>
      <c r="K184" s="1">
        <v>754963</v>
      </c>
      <c r="L184" s="1">
        <v>5966663079.8000002</v>
      </c>
      <c r="M184" s="1">
        <v>88383</v>
      </c>
      <c r="N184" s="3">
        <f>IF(ISERR(LN(Table15[[#This Row],[Close Price]]/I183)),"-",LN(Table15[[#This Row],[Close Price]]/I183))</f>
        <v>-1.9808752736062831E-2</v>
      </c>
    </row>
    <row r="185" spans="1:14" x14ac:dyDescent="0.3">
      <c r="A185" s="1" t="s">
        <v>32</v>
      </c>
      <c r="B185" s="1" t="s">
        <v>14</v>
      </c>
      <c r="C185" s="2">
        <v>43370</v>
      </c>
      <c r="D185" s="1">
        <v>7842.55</v>
      </c>
      <c r="E185" s="1">
        <v>7850</v>
      </c>
      <c r="F185" s="1">
        <v>7878</v>
      </c>
      <c r="G185" s="1">
        <v>7510.2</v>
      </c>
      <c r="H185" s="1">
        <v>7584</v>
      </c>
      <c r="I185" s="1">
        <v>7553.05</v>
      </c>
      <c r="J185" s="1">
        <v>7630.87</v>
      </c>
      <c r="K185" s="1">
        <v>1594739</v>
      </c>
      <c r="L185" s="1">
        <v>12169245444.299999</v>
      </c>
      <c r="M185" s="1">
        <v>147460</v>
      </c>
      <c r="N185" s="3">
        <f>IF(ISERR(LN(Table15[[#This Row],[Close Price]]/I184)),"-",LN(Table15[[#This Row],[Close Price]]/I184))</f>
        <v>-3.7612581384845932E-2</v>
      </c>
    </row>
    <row r="186" spans="1:14" x14ac:dyDescent="0.3">
      <c r="A186" s="1" t="s">
        <v>32</v>
      </c>
      <c r="B186" s="1" t="s">
        <v>14</v>
      </c>
      <c r="C186" s="2">
        <v>43371</v>
      </c>
      <c r="D186" s="1">
        <v>7553.05</v>
      </c>
      <c r="E186" s="1">
        <v>7620</v>
      </c>
      <c r="F186" s="1">
        <v>7648.2</v>
      </c>
      <c r="G186" s="1">
        <v>7292.65</v>
      </c>
      <c r="H186" s="1">
        <v>7320.5</v>
      </c>
      <c r="I186" s="1">
        <v>7347.95</v>
      </c>
      <c r="J186" s="1">
        <v>7438.2</v>
      </c>
      <c r="K186" s="1">
        <v>1413254</v>
      </c>
      <c r="L186" s="1">
        <v>10512062542.950001</v>
      </c>
      <c r="M186" s="1">
        <v>154117</v>
      </c>
      <c r="N186" s="3">
        <f>IF(ISERR(LN(Table15[[#This Row],[Close Price]]/I185)),"-",LN(Table15[[#This Row],[Close Price]]/I185))</f>
        <v>-2.7530092438482343E-2</v>
      </c>
    </row>
    <row r="187" spans="1:14" x14ac:dyDescent="0.3">
      <c r="A187" s="1" t="s">
        <v>32</v>
      </c>
      <c r="B187" s="1" t="s">
        <v>14</v>
      </c>
      <c r="C187" s="2">
        <v>43374</v>
      </c>
      <c r="D187" s="1">
        <v>7347.95</v>
      </c>
      <c r="E187" s="1">
        <v>7354</v>
      </c>
      <c r="F187" s="1">
        <v>7485</v>
      </c>
      <c r="G187" s="1">
        <v>7206</v>
      </c>
      <c r="H187" s="1">
        <v>7465</v>
      </c>
      <c r="I187" s="1">
        <v>7463.95</v>
      </c>
      <c r="J187" s="1">
        <v>7349.5</v>
      </c>
      <c r="K187" s="1">
        <v>1034603</v>
      </c>
      <c r="L187" s="1">
        <v>7603819539.5500002</v>
      </c>
      <c r="M187" s="1">
        <v>115011</v>
      </c>
      <c r="N187" s="3">
        <f>IF(ISERR(LN(Table15[[#This Row],[Close Price]]/I186)),"-",LN(Table15[[#This Row],[Close Price]]/I186))</f>
        <v>1.5663401944542736E-2</v>
      </c>
    </row>
    <row r="188" spans="1:14" x14ac:dyDescent="0.3">
      <c r="A188" s="1" t="s">
        <v>32</v>
      </c>
      <c r="B188" s="1" t="s">
        <v>14</v>
      </c>
      <c r="C188" s="2">
        <v>43376</v>
      </c>
      <c r="D188" s="1">
        <v>7463.95</v>
      </c>
      <c r="E188" s="1">
        <v>7400</v>
      </c>
      <c r="F188" s="1">
        <v>7410.7</v>
      </c>
      <c r="G188" s="1">
        <v>7211</v>
      </c>
      <c r="H188" s="1">
        <v>7217</v>
      </c>
      <c r="I188" s="1">
        <v>7246</v>
      </c>
      <c r="J188" s="1">
        <v>7294.28</v>
      </c>
      <c r="K188" s="1">
        <v>1148091</v>
      </c>
      <c r="L188" s="1">
        <v>8374496827.4499998</v>
      </c>
      <c r="M188" s="1">
        <v>163628</v>
      </c>
      <c r="N188" s="3">
        <f>IF(ISERR(LN(Table15[[#This Row],[Close Price]]/I187)),"-",LN(Table15[[#This Row],[Close Price]]/I187))</f>
        <v>-2.9635172228712477E-2</v>
      </c>
    </row>
    <row r="189" spans="1:14" x14ac:dyDescent="0.3">
      <c r="A189" s="1" t="s">
        <v>32</v>
      </c>
      <c r="B189" s="1" t="s">
        <v>14</v>
      </c>
      <c r="C189" s="2">
        <v>43377</v>
      </c>
      <c r="D189" s="1">
        <v>7246</v>
      </c>
      <c r="E189" s="1">
        <v>7150</v>
      </c>
      <c r="F189" s="1">
        <v>7288</v>
      </c>
      <c r="G189" s="1">
        <v>7021</v>
      </c>
      <c r="H189" s="1">
        <v>7155.3</v>
      </c>
      <c r="I189" s="1">
        <v>7198.75</v>
      </c>
      <c r="J189" s="1">
        <v>7178.1</v>
      </c>
      <c r="K189" s="1">
        <v>1104174</v>
      </c>
      <c r="L189" s="1">
        <v>7925874609.25</v>
      </c>
      <c r="M189" s="1">
        <v>145923</v>
      </c>
      <c r="N189" s="3">
        <f>IF(ISERR(LN(Table15[[#This Row],[Close Price]]/I188)),"-",LN(Table15[[#This Row],[Close Price]]/I188))</f>
        <v>-6.5421926341403865E-3</v>
      </c>
    </row>
    <row r="190" spans="1:14" x14ac:dyDescent="0.3">
      <c r="A190" s="1" t="s">
        <v>32</v>
      </c>
      <c r="B190" s="1" t="s">
        <v>14</v>
      </c>
      <c r="C190" s="2">
        <v>43378</v>
      </c>
      <c r="D190" s="1">
        <v>7198.75</v>
      </c>
      <c r="E190" s="1">
        <v>7054.8</v>
      </c>
      <c r="F190" s="1">
        <v>7220</v>
      </c>
      <c r="G190" s="1">
        <v>6801.85</v>
      </c>
      <c r="H190" s="1">
        <v>6826</v>
      </c>
      <c r="I190" s="1">
        <v>6904.35</v>
      </c>
      <c r="J190" s="1">
        <v>7032.74</v>
      </c>
      <c r="K190" s="1">
        <v>1481376</v>
      </c>
      <c r="L190" s="1">
        <v>10418136537.6</v>
      </c>
      <c r="M190" s="1">
        <v>165927</v>
      </c>
      <c r="N190" s="3">
        <f>IF(ISERR(LN(Table15[[#This Row],[Close Price]]/I189)),"-",LN(Table15[[#This Row],[Close Price]]/I189))</f>
        <v>-4.175575209344793E-2</v>
      </c>
    </row>
    <row r="191" spans="1:14" x14ac:dyDescent="0.3">
      <c r="A191" s="1" t="s">
        <v>32</v>
      </c>
      <c r="B191" s="1" t="s">
        <v>14</v>
      </c>
      <c r="C191" s="2">
        <v>43381</v>
      </c>
      <c r="D191" s="1">
        <v>6904.35</v>
      </c>
      <c r="E191" s="1">
        <v>6915</v>
      </c>
      <c r="F191" s="1">
        <v>6989</v>
      </c>
      <c r="G191" s="1">
        <v>6774.25</v>
      </c>
      <c r="H191" s="1">
        <v>6877</v>
      </c>
      <c r="I191" s="1">
        <v>6889.75</v>
      </c>
      <c r="J191" s="1">
        <v>6895.52</v>
      </c>
      <c r="K191" s="1">
        <v>1393849</v>
      </c>
      <c r="L191" s="1">
        <v>9611312576.2999992</v>
      </c>
      <c r="M191" s="1">
        <v>164404</v>
      </c>
      <c r="N191" s="3">
        <f>IF(ISERR(LN(Table15[[#This Row],[Close Price]]/I190)),"-",LN(Table15[[#This Row],[Close Price]]/I190))</f>
        <v>-2.1168478482739158E-3</v>
      </c>
    </row>
    <row r="192" spans="1:14" x14ac:dyDescent="0.3">
      <c r="A192" s="1" t="s">
        <v>32</v>
      </c>
      <c r="B192" s="1" t="s">
        <v>14</v>
      </c>
      <c r="C192" s="2">
        <v>43382</v>
      </c>
      <c r="D192" s="1">
        <v>6889.75</v>
      </c>
      <c r="E192" s="1">
        <v>6819.75</v>
      </c>
      <c r="F192" s="1">
        <v>6940</v>
      </c>
      <c r="G192" s="1">
        <v>6661</v>
      </c>
      <c r="H192" s="1">
        <v>6675</v>
      </c>
      <c r="I192" s="1">
        <v>6699.45</v>
      </c>
      <c r="J192" s="1">
        <v>6793.47</v>
      </c>
      <c r="K192" s="1">
        <v>1079041</v>
      </c>
      <c r="L192" s="1">
        <v>7330430274.5</v>
      </c>
      <c r="M192" s="1">
        <v>139061</v>
      </c>
      <c r="N192" s="3">
        <f>IF(ISERR(LN(Table15[[#This Row],[Close Price]]/I191)),"-",LN(Table15[[#This Row],[Close Price]]/I191))</f>
        <v>-2.8009366421873263E-2</v>
      </c>
    </row>
    <row r="193" spans="1:14" x14ac:dyDescent="0.3">
      <c r="A193" s="1" t="s">
        <v>32</v>
      </c>
      <c r="B193" s="1" t="s">
        <v>14</v>
      </c>
      <c r="C193" s="2">
        <v>43383</v>
      </c>
      <c r="D193" s="1">
        <v>6699.45</v>
      </c>
      <c r="E193" s="1">
        <v>6748</v>
      </c>
      <c r="F193" s="1">
        <v>7050</v>
      </c>
      <c r="G193" s="1">
        <v>6723.25</v>
      </c>
      <c r="H193" s="1">
        <v>6997</v>
      </c>
      <c r="I193" s="1">
        <v>6985.85</v>
      </c>
      <c r="J193" s="1">
        <v>6943.34</v>
      </c>
      <c r="K193" s="1">
        <v>1162309</v>
      </c>
      <c r="L193" s="1">
        <v>8070302445.8000002</v>
      </c>
      <c r="M193" s="1">
        <v>138552</v>
      </c>
      <c r="N193" s="3">
        <f>IF(ISERR(LN(Table15[[#This Row],[Close Price]]/I192)),"-",LN(Table15[[#This Row],[Close Price]]/I192))</f>
        <v>4.1861241164516769E-2</v>
      </c>
    </row>
    <row r="194" spans="1:14" x14ac:dyDescent="0.3">
      <c r="A194" s="1" t="s">
        <v>32</v>
      </c>
      <c r="B194" s="1" t="s">
        <v>14</v>
      </c>
      <c r="C194" s="2">
        <v>43384</v>
      </c>
      <c r="D194" s="1">
        <v>6985.85</v>
      </c>
      <c r="E194" s="1">
        <v>6800</v>
      </c>
      <c r="F194" s="1">
        <v>6950</v>
      </c>
      <c r="G194" s="1">
        <v>6705.2</v>
      </c>
      <c r="H194" s="1">
        <v>6886</v>
      </c>
      <c r="I194" s="1">
        <v>6875.5</v>
      </c>
      <c r="J194" s="1">
        <v>6840.64</v>
      </c>
      <c r="K194" s="1">
        <v>869569</v>
      </c>
      <c r="L194" s="1">
        <v>5948409775.8999996</v>
      </c>
      <c r="M194" s="1">
        <v>110684</v>
      </c>
      <c r="N194" s="3">
        <f>IF(ISERR(LN(Table15[[#This Row],[Close Price]]/I193)),"-",LN(Table15[[#This Row],[Close Price]]/I193))</f>
        <v>-1.59223064588041E-2</v>
      </c>
    </row>
    <row r="195" spans="1:14" x14ac:dyDescent="0.3">
      <c r="A195" s="1" t="s">
        <v>32</v>
      </c>
      <c r="B195" s="1" t="s">
        <v>14</v>
      </c>
      <c r="C195" s="2">
        <v>43385</v>
      </c>
      <c r="D195" s="1">
        <v>6875.5</v>
      </c>
      <c r="E195" s="1">
        <v>6950</v>
      </c>
      <c r="F195" s="1">
        <v>7326</v>
      </c>
      <c r="G195" s="1">
        <v>6950</v>
      </c>
      <c r="H195" s="1">
        <v>7303</v>
      </c>
      <c r="I195" s="1">
        <v>7287.2</v>
      </c>
      <c r="J195" s="1">
        <v>7202.65</v>
      </c>
      <c r="K195" s="1">
        <v>1053651</v>
      </c>
      <c r="L195" s="1">
        <v>7589082389.5500002</v>
      </c>
      <c r="M195" s="1">
        <v>156061</v>
      </c>
      <c r="N195" s="3">
        <f>IF(ISERR(LN(Table15[[#This Row],[Close Price]]/I194)),"-",LN(Table15[[#This Row],[Close Price]]/I194))</f>
        <v>5.8155016267600591E-2</v>
      </c>
    </row>
    <row r="196" spans="1:14" x14ac:dyDescent="0.3">
      <c r="A196" s="1" t="s">
        <v>32</v>
      </c>
      <c r="B196" s="1" t="s">
        <v>14</v>
      </c>
      <c r="C196" s="2">
        <v>43388</v>
      </c>
      <c r="D196" s="1">
        <v>7287.2</v>
      </c>
      <c r="E196" s="1">
        <v>7320</v>
      </c>
      <c r="F196" s="1">
        <v>7340</v>
      </c>
      <c r="G196" s="1">
        <v>7126.05</v>
      </c>
      <c r="H196" s="1">
        <v>7166</v>
      </c>
      <c r="I196" s="1">
        <v>7182</v>
      </c>
      <c r="J196" s="1">
        <v>7196.72</v>
      </c>
      <c r="K196" s="1">
        <v>682234</v>
      </c>
      <c r="L196" s="1">
        <v>4909845694.8000002</v>
      </c>
      <c r="M196" s="1">
        <v>91140</v>
      </c>
      <c r="N196" s="3">
        <f>IF(ISERR(LN(Table15[[#This Row],[Close Price]]/I195)),"-",LN(Table15[[#This Row],[Close Price]]/I195))</f>
        <v>-1.4541488644571934E-2</v>
      </c>
    </row>
    <row r="197" spans="1:14" x14ac:dyDescent="0.3">
      <c r="A197" s="1" t="s">
        <v>32</v>
      </c>
      <c r="B197" s="1" t="s">
        <v>14</v>
      </c>
      <c r="C197" s="2">
        <v>43389</v>
      </c>
      <c r="D197" s="1">
        <v>7182</v>
      </c>
      <c r="E197" s="1">
        <v>7214</v>
      </c>
      <c r="F197" s="1">
        <v>7278</v>
      </c>
      <c r="G197" s="1">
        <v>7123.8</v>
      </c>
      <c r="H197" s="1">
        <v>7137.55</v>
      </c>
      <c r="I197" s="1">
        <v>7150.9</v>
      </c>
      <c r="J197" s="1">
        <v>7201.98</v>
      </c>
      <c r="K197" s="1">
        <v>637012</v>
      </c>
      <c r="L197" s="1">
        <v>4587748717.3000002</v>
      </c>
      <c r="M197" s="1">
        <v>78853</v>
      </c>
      <c r="N197" s="3">
        <f>IF(ISERR(LN(Table15[[#This Row],[Close Price]]/I196)),"-",LN(Table15[[#This Row],[Close Price]]/I196))</f>
        <v>-4.3396728935837809E-3</v>
      </c>
    </row>
    <row r="198" spans="1:14" x14ac:dyDescent="0.3">
      <c r="A198" s="1" t="s">
        <v>32</v>
      </c>
      <c r="B198" s="1" t="s">
        <v>14</v>
      </c>
      <c r="C198" s="2">
        <v>43390</v>
      </c>
      <c r="D198" s="1">
        <v>7150.9</v>
      </c>
      <c r="E198" s="1">
        <v>7237.65</v>
      </c>
      <c r="F198" s="1">
        <v>7245</v>
      </c>
      <c r="G198" s="1">
        <v>6853.45</v>
      </c>
      <c r="H198" s="1">
        <v>6901</v>
      </c>
      <c r="I198" s="1">
        <v>6885.6</v>
      </c>
      <c r="J198" s="1">
        <v>7003.51</v>
      </c>
      <c r="K198" s="1">
        <v>1021019</v>
      </c>
      <c r="L198" s="1">
        <v>7150719634.25</v>
      </c>
      <c r="M198" s="1">
        <v>137424</v>
      </c>
      <c r="N198" s="3">
        <f>IF(ISERR(LN(Table15[[#This Row],[Close Price]]/I197)),"-",LN(Table15[[#This Row],[Close Price]]/I197))</f>
        <v>-3.7805948557179551E-2</v>
      </c>
    </row>
    <row r="199" spans="1:14" x14ac:dyDescent="0.3">
      <c r="A199" s="1" t="s">
        <v>32</v>
      </c>
      <c r="B199" s="1" t="s">
        <v>14</v>
      </c>
      <c r="C199" s="2">
        <v>43392</v>
      </c>
      <c r="D199" s="1">
        <v>6885.6</v>
      </c>
      <c r="E199" s="1">
        <v>6830</v>
      </c>
      <c r="F199" s="1">
        <v>6965</v>
      </c>
      <c r="G199" s="1">
        <v>6715.5</v>
      </c>
      <c r="H199" s="1">
        <v>6760</v>
      </c>
      <c r="I199" s="1">
        <v>6756.45</v>
      </c>
      <c r="J199" s="1">
        <v>6808.89</v>
      </c>
      <c r="K199" s="1">
        <v>903940</v>
      </c>
      <c r="L199" s="1">
        <v>6154829122.3999996</v>
      </c>
      <c r="M199" s="1">
        <v>128810</v>
      </c>
      <c r="N199" s="3">
        <f>IF(ISERR(LN(Table15[[#This Row],[Close Price]]/I198)),"-",LN(Table15[[#This Row],[Close Price]]/I198))</f>
        <v>-1.8934670165717E-2</v>
      </c>
    </row>
    <row r="200" spans="1:14" x14ac:dyDescent="0.3">
      <c r="A200" s="1" t="s">
        <v>32</v>
      </c>
      <c r="B200" s="1" t="s">
        <v>14</v>
      </c>
      <c r="C200" s="2">
        <v>43395</v>
      </c>
      <c r="D200" s="1">
        <v>6756.45</v>
      </c>
      <c r="E200" s="1">
        <v>6818</v>
      </c>
      <c r="F200" s="1">
        <v>6905</v>
      </c>
      <c r="G200" s="1">
        <v>6722.05</v>
      </c>
      <c r="H200" s="1">
        <v>6827</v>
      </c>
      <c r="I200" s="1">
        <v>6812.2</v>
      </c>
      <c r="J200" s="1">
        <v>6828.04</v>
      </c>
      <c r="K200" s="1">
        <v>774016</v>
      </c>
      <c r="L200" s="1">
        <v>5285012306.1000004</v>
      </c>
      <c r="M200" s="1">
        <v>81920</v>
      </c>
      <c r="N200" s="3">
        <f>IF(ISERR(LN(Table15[[#This Row],[Close Price]]/I199)),"-",LN(Table15[[#This Row],[Close Price]]/I199))</f>
        <v>8.2175181350600639E-3</v>
      </c>
    </row>
    <row r="201" spans="1:14" x14ac:dyDescent="0.3">
      <c r="A201" s="1" t="s">
        <v>32</v>
      </c>
      <c r="B201" s="1" t="s">
        <v>14</v>
      </c>
      <c r="C201" s="2">
        <v>43396</v>
      </c>
      <c r="D201" s="1">
        <v>6812.2</v>
      </c>
      <c r="E201" s="1">
        <v>6779</v>
      </c>
      <c r="F201" s="1">
        <v>6857</v>
      </c>
      <c r="G201" s="1">
        <v>6666</v>
      </c>
      <c r="H201" s="1">
        <v>6785</v>
      </c>
      <c r="I201" s="1">
        <v>6771.3</v>
      </c>
      <c r="J201" s="1">
        <v>6761.6</v>
      </c>
      <c r="K201" s="1">
        <v>734440</v>
      </c>
      <c r="L201" s="1">
        <v>4965990372.5</v>
      </c>
      <c r="M201" s="1">
        <v>107060</v>
      </c>
      <c r="N201" s="3">
        <f>IF(ISERR(LN(Table15[[#This Row],[Close Price]]/I200)),"-",LN(Table15[[#This Row],[Close Price]]/I200))</f>
        <v>-6.0220301987873991E-3</v>
      </c>
    </row>
    <row r="202" spans="1:14" x14ac:dyDescent="0.3">
      <c r="A202" s="1" t="s">
        <v>32</v>
      </c>
      <c r="B202" s="1" t="s">
        <v>14</v>
      </c>
      <c r="C202" s="2">
        <v>43397</v>
      </c>
      <c r="D202" s="1">
        <v>6771.3</v>
      </c>
      <c r="E202" s="1">
        <v>6850</v>
      </c>
      <c r="F202" s="1">
        <v>6885</v>
      </c>
      <c r="G202" s="1">
        <v>6690</v>
      </c>
      <c r="H202" s="1">
        <v>6750.05</v>
      </c>
      <c r="I202" s="1">
        <v>6768.3</v>
      </c>
      <c r="J202" s="1">
        <v>6769.63</v>
      </c>
      <c r="K202" s="1">
        <v>681526</v>
      </c>
      <c r="L202" s="1">
        <v>4613678882.8500004</v>
      </c>
      <c r="M202" s="1">
        <v>82132</v>
      </c>
      <c r="N202" s="3">
        <f>IF(ISERR(LN(Table15[[#This Row],[Close Price]]/I201)),"-",LN(Table15[[#This Row],[Close Price]]/I201))</f>
        <v>-4.4314456100536496E-4</v>
      </c>
    </row>
    <row r="203" spans="1:14" x14ac:dyDescent="0.3">
      <c r="A203" s="1" t="s">
        <v>32</v>
      </c>
      <c r="B203" s="1" t="s">
        <v>14</v>
      </c>
      <c r="C203" s="2">
        <v>43398</v>
      </c>
      <c r="D203" s="1">
        <v>6768.3</v>
      </c>
      <c r="E203" s="1">
        <v>6700</v>
      </c>
      <c r="F203" s="1">
        <v>6853.7</v>
      </c>
      <c r="G203" s="1">
        <v>6620.2</v>
      </c>
      <c r="H203" s="1">
        <v>6725</v>
      </c>
      <c r="I203" s="1">
        <v>6723.2</v>
      </c>
      <c r="J203" s="1">
        <v>6715.7</v>
      </c>
      <c r="K203" s="1">
        <v>2101936</v>
      </c>
      <c r="L203" s="1">
        <v>14115967044.9</v>
      </c>
      <c r="M203" s="1">
        <v>212468</v>
      </c>
      <c r="N203" s="3">
        <f>IF(ISERR(LN(Table15[[#This Row],[Close Price]]/I202)),"-",LN(Table15[[#This Row],[Close Price]]/I202))</f>
        <v>-6.6857158941338816E-3</v>
      </c>
    </row>
    <row r="204" spans="1:14" x14ac:dyDescent="0.3">
      <c r="A204" s="1" t="s">
        <v>32</v>
      </c>
      <c r="B204" s="1" t="s">
        <v>14</v>
      </c>
      <c r="C204" s="2">
        <v>43399</v>
      </c>
      <c r="D204" s="1">
        <v>6723.2</v>
      </c>
      <c r="E204" s="1">
        <v>6750</v>
      </c>
      <c r="F204" s="1">
        <v>6795</v>
      </c>
      <c r="G204" s="1">
        <v>6500</v>
      </c>
      <c r="H204" s="1">
        <v>6705</v>
      </c>
      <c r="I204" s="1">
        <v>6717.3</v>
      </c>
      <c r="J204" s="1">
        <v>6709.99</v>
      </c>
      <c r="K204" s="1">
        <v>874526</v>
      </c>
      <c r="L204" s="1">
        <v>5868056515.6999998</v>
      </c>
      <c r="M204" s="1">
        <v>107735</v>
      </c>
      <c r="N204" s="3">
        <f>IF(ISERR(LN(Table15[[#This Row],[Close Price]]/I203)),"-",LN(Table15[[#This Row],[Close Price]]/I203))</f>
        <v>-8.77943585278616E-4</v>
      </c>
    </row>
    <row r="205" spans="1:14" x14ac:dyDescent="0.3">
      <c r="A205" s="1" t="s">
        <v>32</v>
      </c>
      <c r="B205" s="1" t="s">
        <v>14</v>
      </c>
      <c r="C205" s="2">
        <v>43402</v>
      </c>
      <c r="D205" s="1">
        <v>6717.3</v>
      </c>
      <c r="E205" s="1">
        <v>6722</v>
      </c>
      <c r="F205" s="1">
        <v>6810</v>
      </c>
      <c r="G205" s="1">
        <v>6691.05</v>
      </c>
      <c r="H205" s="1">
        <v>6800</v>
      </c>
      <c r="I205" s="1">
        <v>6798.7</v>
      </c>
      <c r="J205" s="1">
        <v>6757.99</v>
      </c>
      <c r="K205" s="1">
        <v>505428</v>
      </c>
      <c r="L205" s="1">
        <v>3415675984.4499998</v>
      </c>
      <c r="M205" s="1">
        <v>60608</v>
      </c>
      <c r="N205" s="3">
        <f>IF(ISERR(LN(Table15[[#This Row],[Close Price]]/I204)),"-",LN(Table15[[#This Row],[Close Price]]/I204))</f>
        <v>1.2045129351656308E-2</v>
      </c>
    </row>
    <row r="206" spans="1:14" x14ac:dyDescent="0.3">
      <c r="A206" s="1" t="s">
        <v>32</v>
      </c>
      <c r="B206" s="1" t="s">
        <v>14</v>
      </c>
      <c r="C206" s="2">
        <v>43403</v>
      </c>
      <c r="D206" s="1">
        <v>6798.7</v>
      </c>
      <c r="E206" s="1">
        <v>6798</v>
      </c>
      <c r="F206" s="1">
        <v>6868.95</v>
      </c>
      <c r="G206" s="1">
        <v>6675.2</v>
      </c>
      <c r="H206" s="1">
        <v>6687.4</v>
      </c>
      <c r="I206" s="1">
        <v>6697</v>
      </c>
      <c r="J206" s="1">
        <v>6777.51</v>
      </c>
      <c r="K206" s="1">
        <v>771389</v>
      </c>
      <c r="L206" s="1">
        <v>5228095858.1499996</v>
      </c>
      <c r="M206" s="1">
        <v>92315</v>
      </c>
      <c r="N206" s="3">
        <f>IF(ISERR(LN(Table15[[#This Row],[Close Price]]/I205)),"-",LN(Table15[[#This Row],[Close Price]]/I205))</f>
        <v>-1.5071752507008727E-2</v>
      </c>
    </row>
    <row r="207" spans="1:14" x14ac:dyDescent="0.3">
      <c r="A207" s="1" t="s">
        <v>32</v>
      </c>
      <c r="B207" s="1" t="s">
        <v>14</v>
      </c>
      <c r="C207" s="2">
        <v>43404</v>
      </c>
      <c r="D207" s="1">
        <v>6697</v>
      </c>
      <c r="E207" s="1">
        <v>6760</v>
      </c>
      <c r="F207" s="1">
        <v>6760</v>
      </c>
      <c r="G207" s="1">
        <v>6500</v>
      </c>
      <c r="H207" s="1">
        <v>6600</v>
      </c>
      <c r="I207" s="1">
        <v>6616.4</v>
      </c>
      <c r="J207" s="1">
        <v>6587.75</v>
      </c>
      <c r="K207" s="1">
        <v>1315746</v>
      </c>
      <c r="L207" s="1">
        <v>8667803735.7000008</v>
      </c>
      <c r="M207" s="1">
        <v>156184</v>
      </c>
      <c r="N207" s="3">
        <f>IF(ISERR(LN(Table15[[#This Row],[Close Price]]/I206)),"-",LN(Table15[[#This Row],[Close Price]]/I206))</f>
        <v>-1.2108249541984176E-2</v>
      </c>
    </row>
    <row r="208" spans="1:14" x14ac:dyDescent="0.3">
      <c r="A208" s="1" t="s">
        <v>32</v>
      </c>
      <c r="B208" s="1" t="s">
        <v>14</v>
      </c>
      <c r="C208" s="2">
        <v>43405</v>
      </c>
      <c r="D208" s="1">
        <v>6616.4</v>
      </c>
      <c r="E208" s="1">
        <v>6648.95</v>
      </c>
      <c r="F208" s="1">
        <v>6739.95</v>
      </c>
      <c r="G208" s="1">
        <v>6600</v>
      </c>
      <c r="H208" s="1">
        <v>6702</v>
      </c>
      <c r="I208" s="1">
        <v>6711.75</v>
      </c>
      <c r="J208" s="1">
        <v>6680.99</v>
      </c>
      <c r="K208" s="1">
        <v>842039</v>
      </c>
      <c r="L208" s="1">
        <v>5625656731.9499998</v>
      </c>
      <c r="M208" s="1">
        <v>105325</v>
      </c>
      <c r="N208" s="3">
        <f>IF(ISERR(LN(Table15[[#This Row],[Close Price]]/I207)),"-",LN(Table15[[#This Row],[Close Price]]/I207))</f>
        <v>1.4308306363011275E-2</v>
      </c>
    </row>
    <row r="209" spans="1:14" x14ac:dyDescent="0.3">
      <c r="A209" s="1" t="s">
        <v>32</v>
      </c>
      <c r="B209" s="1" t="s">
        <v>14</v>
      </c>
      <c r="C209" s="2">
        <v>43406</v>
      </c>
      <c r="D209" s="1">
        <v>6711.75</v>
      </c>
      <c r="E209" s="1">
        <v>6769.8</v>
      </c>
      <c r="F209" s="1">
        <v>7159</v>
      </c>
      <c r="G209" s="1">
        <v>6750.05</v>
      </c>
      <c r="H209" s="1">
        <v>7135.5</v>
      </c>
      <c r="I209" s="1">
        <v>7135.45</v>
      </c>
      <c r="J209" s="1">
        <v>7012.52</v>
      </c>
      <c r="K209" s="1">
        <v>1834118</v>
      </c>
      <c r="L209" s="1">
        <v>12861783274.75</v>
      </c>
      <c r="M209" s="1">
        <v>186815</v>
      </c>
      <c r="N209" s="3">
        <f>IF(ISERR(LN(Table15[[#This Row],[Close Price]]/I208)),"-",LN(Table15[[#This Row],[Close Price]]/I208))</f>
        <v>6.1215596567384019E-2</v>
      </c>
    </row>
    <row r="210" spans="1:14" x14ac:dyDescent="0.3">
      <c r="A210" s="1" t="s">
        <v>32</v>
      </c>
      <c r="B210" s="1" t="s">
        <v>14</v>
      </c>
      <c r="C210" s="2">
        <v>43409</v>
      </c>
      <c r="D210" s="1">
        <v>7135.45</v>
      </c>
      <c r="E210" s="1">
        <v>7138</v>
      </c>
      <c r="F210" s="1">
        <v>7254.7</v>
      </c>
      <c r="G210" s="1">
        <v>7060.05</v>
      </c>
      <c r="H210" s="1">
        <v>7165</v>
      </c>
      <c r="I210" s="1">
        <v>7177.25</v>
      </c>
      <c r="J210" s="1">
        <v>7187.58</v>
      </c>
      <c r="K210" s="1">
        <v>1040315</v>
      </c>
      <c r="L210" s="1">
        <v>7477343532.5</v>
      </c>
      <c r="M210" s="1">
        <v>124693</v>
      </c>
      <c r="N210" s="3">
        <f>IF(ISERR(LN(Table15[[#This Row],[Close Price]]/I209)),"-",LN(Table15[[#This Row],[Close Price]]/I209))</f>
        <v>5.8409830208282316E-3</v>
      </c>
    </row>
    <row r="211" spans="1:14" x14ac:dyDescent="0.3">
      <c r="A211" s="1" t="s">
        <v>32</v>
      </c>
      <c r="B211" s="1" t="s">
        <v>14</v>
      </c>
      <c r="C211" s="2">
        <v>43410</v>
      </c>
      <c r="D211" s="1">
        <v>7177.25</v>
      </c>
      <c r="E211" s="1">
        <v>7195</v>
      </c>
      <c r="F211" s="1">
        <v>7238</v>
      </c>
      <c r="G211" s="1">
        <v>7050</v>
      </c>
      <c r="H211" s="1">
        <v>7059</v>
      </c>
      <c r="I211" s="1">
        <v>7075</v>
      </c>
      <c r="J211" s="1">
        <v>7131.54</v>
      </c>
      <c r="K211" s="1">
        <v>667413</v>
      </c>
      <c r="L211" s="1">
        <v>4759685186.8500004</v>
      </c>
      <c r="M211" s="1">
        <v>73701</v>
      </c>
      <c r="N211" s="3">
        <f>IF(ISERR(LN(Table15[[#This Row],[Close Price]]/I210)),"-",LN(Table15[[#This Row],[Close Price]]/I210))</f>
        <v>-1.4348857807851018E-2</v>
      </c>
    </row>
    <row r="212" spans="1:14" x14ac:dyDescent="0.3">
      <c r="A212" s="1" t="s">
        <v>32</v>
      </c>
      <c r="B212" s="1" t="s">
        <v>14</v>
      </c>
      <c r="C212" s="2">
        <v>43411</v>
      </c>
      <c r="D212" s="1">
        <v>7075</v>
      </c>
      <c r="E212" s="1">
        <v>7140</v>
      </c>
      <c r="F212" s="1">
        <v>7143</v>
      </c>
      <c r="G212" s="1">
        <v>7090</v>
      </c>
      <c r="H212" s="1">
        <v>7119</v>
      </c>
      <c r="I212" s="1">
        <v>7127.9</v>
      </c>
      <c r="J212" s="1">
        <v>7124.05</v>
      </c>
      <c r="K212" s="1">
        <v>127507</v>
      </c>
      <c r="L212" s="1">
        <v>908366502.20000005</v>
      </c>
      <c r="M212" s="1">
        <v>16406</v>
      </c>
      <c r="N212" s="3">
        <f>IF(ISERR(LN(Table15[[#This Row],[Close Price]]/I211)),"-",LN(Table15[[#This Row],[Close Price]]/I211))</f>
        <v>7.4492173601010047E-3</v>
      </c>
    </row>
    <row r="213" spans="1:14" x14ac:dyDescent="0.3">
      <c r="A213" s="1" t="s">
        <v>32</v>
      </c>
      <c r="B213" s="1" t="s">
        <v>14</v>
      </c>
      <c r="C213" s="2">
        <v>43413</v>
      </c>
      <c r="D213" s="1">
        <v>7127.9</v>
      </c>
      <c r="E213" s="1">
        <v>7130</v>
      </c>
      <c r="F213" s="1">
        <v>7315</v>
      </c>
      <c r="G213" s="1">
        <v>7040.85</v>
      </c>
      <c r="H213" s="1">
        <v>7276.45</v>
      </c>
      <c r="I213" s="1">
        <v>7283.5</v>
      </c>
      <c r="J213" s="1">
        <v>7235.45</v>
      </c>
      <c r="K213" s="1">
        <v>986090</v>
      </c>
      <c r="L213" s="1">
        <v>7134800150</v>
      </c>
      <c r="M213" s="1">
        <v>133000</v>
      </c>
      <c r="N213" s="3">
        <f>IF(ISERR(LN(Table15[[#This Row],[Close Price]]/I212)),"-",LN(Table15[[#This Row],[Close Price]]/I212))</f>
        <v>2.1594855017462868E-2</v>
      </c>
    </row>
    <row r="214" spans="1:14" x14ac:dyDescent="0.3">
      <c r="A214" s="1" t="s">
        <v>32</v>
      </c>
      <c r="B214" s="1" t="s">
        <v>14</v>
      </c>
      <c r="C214" s="2">
        <v>43416</v>
      </c>
      <c r="D214" s="1">
        <v>7283.5</v>
      </c>
      <c r="E214" s="1">
        <v>7300</v>
      </c>
      <c r="F214" s="1">
        <v>7352.5</v>
      </c>
      <c r="G214" s="1">
        <v>7052</v>
      </c>
      <c r="H214" s="1">
        <v>7057.7</v>
      </c>
      <c r="I214" s="1">
        <v>7087.8</v>
      </c>
      <c r="J214" s="1">
        <v>7193.93</v>
      </c>
      <c r="K214" s="1">
        <v>687443</v>
      </c>
      <c r="L214" s="1">
        <v>4945417990.6000004</v>
      </c>
      <c r="M214" s="1">
        <v>87178</v>
      </c>
      <c r="N214" s="3">
        <f>IF(ISERR(LN(Table15[[#This Row],[Close Price]]/I213)),"-",LN(Table15[[#This Row],[Close Price]]/I213))</f>
        <v>-2.7236519706473127E-2</v>
      </c>
    </row>
    <row r="215" spans="1:14" x14ac:dyDescent="0.3">
      <c r="A215" s="1" t="s">
        <v>32</v>
      </c>
      <c r="B215" s="1" t="s">
        <v>14</v>
      </c>
      <c r="C215" s="2">
        <v>43417</v>
      </c>
      <c r="D215" s="1">
        <v>7087.8</v>
      </c>
      <c r="E215" s="1">
        <v>7049.95</v>
      </c>
      <c r="F215" s="1">
        <v>7168.75</v>
      </c>
      <c r="G215" s="1">
        <v>7021</v>
      </c>
      <c r="H215" s="1">
        <v>7140</v>
      </c>
      <c r="I215" s="1">
        <v>7150.45</v>
      </c>
      <c r="J215" s="1">
        <v>7117.04</v>
      </c>
      <c r="K215" s="1">
        <v>572295</v>
      </c>
      <c r="L215" s="1">
        <v>4073044268.9000001</v>
      </c>
      <c r="M215" s="1">
        <v>73260</v>
      </c>
      <c r="N215" s="3">
        <f>IF(ISERR(LN(Table15[[#This Row],[Close Price]]/I214)),"-",LN(Table15[[#This Row],[Close Price]]/I214))</f>
        <v>8.8002955880072762E-3</v>
      </c>
    </row>
    <row r="216" spans="1:14" x14ac:dyDescent="0.3">
      <c r="A216" s="1" t="s">
        <v>32</v>
      </c>
      <c r="B216" s="1" t="s">
        <v>14</v>
      </c>
      <c r="C216" s="2">
        <v>43418</v>
      </c>
      <c r="D216" s="1">
        <v>7150.45</v>
      </c>
      <c r="E216" s="1">
        <v>7180.1</v>
      </c>
      <c r="F216" s="1">
        <v>7409</v>
      </c>
      <c r="G216" s="1">
        <v>7180.1</v>
      </c>
      <c r="H216" s="1">
        <v>7350.2</v>
      </c>
      <c r="I216" s="1">
        <v>7369.05</v>
      </c>
      <c r="J216" s="1">
        <v>7300.09</v>
      </c>
      <c r="K216" s="1">
        <v>1112945</v>
      </c>
      <c r="L216" s="1">
        <v>8124599471.1499996</v>
      </c>
      <c r="M216" s="1">
        <v>131257</v>
      </c>
      <c r="N216" s="3">
        <f>IF(ISERR(LN(Table15[[#This Row],[Close Price]]/I215)),"-",LN(Table15[[#This Row],[Close Price]]/I215))</f>
        <v>3.011350515460787E-2</v>
      </c>
    </row>
    <row r="217" spans="1:14" x14ac:dyDescent="0.3">
      <c r="A217" s="1" t="s">
        <v>32</v>
      </c>
      <c r="B217" s="1" t="s">
        <v>14</v>
      </c>
      <c r="C217" s="2">
        <v>43419</v>
      </c>
      <c r="D217" s="1">
        <v>7369.05</v>
      </c>
      <c r="E217" s="1">
        <v>7378.9</v>
      </c>
      <c r="F217" s="1">
        <v>7515.1</v>
      </c>
      <c r="G217" s="1">
        <v>7333.55</v>
      </c>
      <c r="H217" s="1">
        <v>7459.6</v>
      </c>
      <c r="I217" s="1">
        <v>7478.3</v>
      </c>
      <c r="J217" s="1">
        <v>7454.84</v>
      </c>
      <c r="K217" s="1">
        <v>1048278</v>
      </c>
      <c r="L217" s="1">
        <v>7814741020.1000004</v>
      </c>
      <c r="M217" s="1">
        <v>125768</v>
      </c>
      <c r="N217" s="3">
        <f>IF(ISERR(LN(Table15[[#This Row],[Close Price]]/I216)),"-",LN(Table15[[#This Row],[Close Price]]/I216))</f>
        <v>1.4716696485745836E-2</v>
      </c>
    </row>
    <row r="218" spans="1:14" x14ac:dyDescent="0.3">
      <c r="A218" s="1" t="s">
        <v>32</v>
      </c>
      <c r="B218" s="1" t="s">
        <v>14</v>
      </c>
      <c r="C218" s="2">
        <v>43420</v>
      </c>
      <c r="D218" s="1">
        <v>7478.3</v>
      </c>
      <c r="E218" s="1">
        <v>7500</v>
      </c>
      <c r="F218" s="1">
        <v>7544.05</v>
      </c>
      <c r="G218" s="1">
        <v>7302.55</v>
      </c>
      <c r="H218" s="1">
        <v>7340</v>
      </c>
      <c r="I218" s="1">
        <v>7341.2</v>
      </c>
      <c r="J218" s="1">
        <v>7422.99</v>
      </c>
      <c r="K218" s="1">
        <v>806420</v>
      </c>
      <c r="L218" s="1">
        <v>5986049737.6000004</v>
      </c>
      <c r="M218" s="1">
        <v>99480</v>
      </c>
      <c r="N218" s="3">
        <f>IF(ISERR(LN(Table15[[#This Row],[Close Price]]/I217)),"-",LN(Table15[[#This Row],[Close Price]]/I217))</f>
        <v>-1.8503176426573276E-2</v>
      </c>
    </row>
    <row r="219" spans="1:14" x14ac:dyDescent="0.3">
      <c r="A219" s="1" t="s">
        <v>32</v>
      </c>
      <c r="B219" s="1" t="s">
        <v>14</v>
      </c>
      <c r="C219" s="2">
        <v>43423</v>
      </c>
      <c r="D219" s="1">
        <v>7341.2</v>
      </c>
      <c r="E219" s="1">
        <v>7360</v>
      </c>
      <c r="F219" s="1">
        <v>7449</v>
      </c>
      <c r="G219" s="1">
        <v>7290</v>
      </c>
      <c r="H219" s="1">
        <v>7444.75</v>
      </c>
      <c r="I219" s="1">
        <v>7411.65</v>
      </c>
      <c r="J219" s="1">
        <v>7356.99</v>
      </c>
      <c r="K219" s="1">
        <v>577408</v>
      </c>
      <c r="L219" s="1">
        <v>4247982872.25</v>
      </c>
      <c r="M219" s="1">
        <v>80709</v>
      </c>
      <c r="N219" s="3">
        <f>IF(ISERR(LN(Table15[[#This Row],[Close Price]]/I218)),"-",LN(Table15[[#This Row],[Close Price]]/I218))</f>
        <v>9.5507695828481974E-3</v>
      </c>
    </row>
    <row r="220" spans="1:14" x14ac:dyDescent="0.3">
      <c r="A220" s="1" t="s">
        <v>32</v>
      </c>
      <c r="B220" s="1" t="s">
        <v>14</v>
      </c>
      <c r="C220" s="2">
        <v>43424</v>
      </c>
      <c r="D220" s="1">
        <v>7411.65</v>
      </c>
      <c r="E220" s="1">
        <v>7411.65</v>
      </c>
      <c r="F220" s="1">
        <v>7444.5</v>
      </c>
      <c r="G220" s="1">
        <v>7311.65</v>
      </c>
      <c r="H220" s="1">
        <v>7323.6</v>
      </c>
      <c r="I220" s="1">
        <v>7333.95</v>
      </c>
      <c r="J220" s="1">
        <v>7374.4</v>
      </c>
      <c r="K220" s="1">
        <v>637243</v>
      </c>
      <c r="L220" s="1">
        <v>4699286893.6499996</v>
      </c>
      <c r="M220" s="1">
        <v>83909</v>
      </c>
      <c r="N220" s="3">
        <f>IF(ISERR(LN(Table15[[#This Row],[Close Price]]/I219)),"-",LN(Table15[[#This Row],[Close Price]]/I219))</f>
        <v>-1.0538834521173459E-2</v>
      </c>
    </row>
    <row r="221" spans="1:14" x14ac:dyDescent="0.3">
      <c r="A221" s="1" t="s">
        <v>32</v>
      </c>
      <c r="B221" s="1" t="s">
        <v>14</v>
      </c>
      <c r="C221" s="2">
        <v>43425</v>
      </c>
      <c r="D221" s="1">
        <v>7333.95</v>
      </c>
      <c r="E221" s="1">
        <v>7340</v>
      </c>
      <c r="F221" s="1">
        <v>7466</v>
      </c>
      <c r="G221" s="1">
        <v>7331.5</v>
      </c>
      <c r="H221" s="1">
        <v>7419</v>
      </c>
      <c r="I221" s="1">
        <v>7424.5</v>
      </c>
      <c r="J221" s="1">
        <v>7394.39</v>
      </c>
      <c r="K221" s="1">
        <v>701156</v>
      </c>
      <c r="L221" s="1">
        <v>5184621116.1499996</v>
      </c>
      <c r="M221" s="1">
        <v>85499</v>
      </c>
      <c r="N221" s="3">
        <f>IF(ISERR(LN(Table15[[#This Row],[Close Price]]/I220)),"-",LN(Table15[[#This Row],[Close Price]]/I220))</f>
        <v>1.2271090290124466E-2</v>
      </c>
    </row>
    <row r="222" spans="1:14" x14ac:dyDescent="0.3">
      <c r="A222" s="1" t="s">
        <v>32</v>
      </c>
      <c r="B222" s="1" t="s">
        <v>14</v>
      </c>
      <c r="C222" s="2">
        <v>43426</v>
      </c>
      <c r="D222" s="1">
        <v>7424.5</v>
      </c>
      <c r="E222" s="1">
        <v>7393.95</v>
      </c>
      <c r="F222" s="1">
        <v>7480</v>
      </c>
      <c r="G222" s="1">
        <v>7361.2</v>
      </c>
      <c r="H222" s="1">
        <v>7390.05</v>
      </c>
      <c r="I222" s="1">
        <v>7411.1</v>
      </c>
      <c r="J222" s="1">
        <v>7427.17</v>
      </c>
      <c r="K222" s="1">
        <v>668352</v>
      </c>
      <c r="L222" s="1">
        <v>4963962368.8500004</v>
      </c>
      <c r="M222" s="1">
        <v>93783</v>
      </c>
      <c r="N222" s="3">
        <f>IF(ISERR(LN(Table15[[#This Row],[Close Price]]/I221)),"-",LN(Table15[[#This Row],[Close Price]]/I221))</f>
        <v>-1.8064660201190968E-3</v>
      </c>
    </row>
    <row r="223" spans="1:14" x14ac:dyDescent="0.3">
      <c r="A223" s="1" t="s">
        <v>32</v>
      </c>
      <c r="B223" s="1" t="s">
        <v>14</v>
      </c>
      <c r="C223" s="2">
        <v>43430</v>
      </c>
      <c r="D223" s="1">
        <v>7411.1</v>
      </c>
      <c r="E223" s="1">
        <v>7425</v>
      </c>
      <c r="F223" s="1">
        <v>7577.75</v>
      </c>
      <c r="G223" s="1">
        <v>7387.3</v>
      </c>
      <c r="H223" s="1">
        <v>7565</v>
      </c>
      <c r="I223" s="1">
        <v>7554.7</v>
      </c>
      <c r="J223" s="1">
        <v>7492.68</v>
      </c>
      <c r="K223" s="1">
        <v>899481</v>
      </c>
      <c r="L223" s="1">
        <v>6739526984.3000002</v>
      </c>
      <c r="M223" s="1">
        <v>101376</v>
      </c>
      <c r="N223" s="3">
        <f>IF(ISERR(LN(Table15[[#This Row],[Close Price]]/I222)),"-",LN(Table15[[#This Row],[Close Price]]/I222))</f>
        <v>1.9191009800309616E-2</v>
      </c>
    </row>
    <row r="224" spans="1:14" x14ac:dyDescent="0.3">
      <c r="A224" s="1" t="s">
        <v>32</v>
      </c>
      <c r="B224" s="1" t="s">
        <v>14</v>
      </c>
      <c r="C224" s="2">
        <v>43431</v>
      </c>
      <c r="D224" s="1">
        <v>7554.7</v>
      </c>
      <c r="E224" s="1">
        <v>7570</v>
      </c>
      <c r="F224" s="1">
        <v>7657.8</v>
      </c>
      <c r="G224" s="1">
        <v>7500.75</v>
      </c>
      <c r="H224" s="1">
        <v>7650</v>
      </c>
      <c r="I224" s="1">
        <v>7647.6</v>
      </c>
      <c r="J224" s="1">
        <v>7594.62</v>
      </c>
      <c r="K224" s="1">
        <v>783389</v>
      </c>
      <c r="L224" s="1">
        <v>5949540660.1999998</v>
      </c>
      <c r="M224" s="1">
        <v>88904</v>
      </c>
      <c r="N224" s="3">
        <f>IF(ISERR(LN(Table15[[#This Row],[Close Price]]/I223)),"-",LN(Table15[[#This Row],[Close Price]]/I223))</f>
        <v>1.2221986991941988E-2</v>
      </c>
    </row>
    <row r="225" spans="1:14" x14ac:dyDescent="0.3">
      <c r="A225" s="1" t="s">
        <v>32</v>
      </c>
      <c r="B225" s="1" t="s">
        <v>14</v>
      </c>
      <c r="C225" s="2">
        <v>43432</v>
      </c>
      <c r="D225" s="1">
        <v>7647.6</v>
      </c>
      <c r="E225" s="1">
        <v>7658</v>
      </c>
      <c r="F225" s="1">
        <v>7680.5</v>
      </c>
      <c r="G225" s="1">
        <v>7549.6</v>
      </c>
      <c r="H225" s="1">
        <v>7550.2</v>
      </c>
      <c r="I225" s="1">
        <v>7574.2</v>
      </c>
      <c r="J225" s="1">
        <v>7612.09</v>
      </c>
      <c r="K225" s="1">
        <v>686734</v>
      </c>
      <c r="L225" s="1">
        <v>5227477889.4499998</v>
      </c>
      <c r="M225" s="1">
        <v>72251</v>
      </c>
      <c r="N225" s="3">
        <f>IF(ISERR(LN(Table15[[#This Row],[Close Price]]/I224)),"-",LN(Table15[[#This Row],[Close Price]]/I224))</f>
        <v>-9.6441378689229671E-3</v>
      </c>
    </row>
    <row r="226" spans="1:14" x14ac:dyDescent="0.3">
      <c r="A226" s="1" t="s">
        <v>32</v>
      </c>
      <c r="B226" s="1" t="s">
        <v>14</v>
      </c>
      <c r="C226" s="2">
        <v>43433</v>
      </c>
      <c r="D226" s="1">
        <v>7574.2</v>
      </c>
      <c r="E226" s="1">
        <v>7613</v>
      </c>
      <c r="F226" s="1">
        <v>7642</v>
      </c>
      <c r="G226" s="1">
        <v>7531</v>
      </c>
      <c r="H226" s="1">
        <v>7546.8</v>
      </c>
      <c r="I226" s="1">
        <v>7546.75</v>
      </c>
      <c r="J226" s="1">
        <v>7578.45</v>
      </c>
      <c r="K226" s="1">
        <v>725583</v>
      </c>
      <c r="L226" s="1">
        <v>5498794474.3000002</v>
      </c>
      <c r="M226" s="1">
        <v>60407</v>
      </c>
      <c r="N226" s="3">
        <f>IF(ISERR(LN(Table15[[#This Row],[Close Price]]/I225)),"-",LN(Table15[[#This Row],[Close Price]]/I225))</f>
        <v>-3.6307282484562197E-3</v>
      </c>
    </row>
    <row r="227" spans="1:14" x14ac:dyDescent="0.3">
      <c r="A227" s="1" t="s">
        <v>32</v>
      </c>
      <c r="B227" s="1" t="s">
        <v>14</v>
      </c>
      <c r="C227" s="2">
        <v>43434</v>
      </c>
      <c r="D227" s="1">
        <v>7546.75</v>
      </c>
      <c r="E227" s="1">
        <v>7574</v>
      </c>
      <c r="F227" s="1">
        <v>7727</v>
      </c>
      <c r="G227" s="1">
        <v>7570.05</v>
      </c>
      <c r="H227" s="1">
        <v>7649</v>
      </c>
      <c r="I227" s="1">
        <v>7661.6</v>
      </c>
      <c r="J227" s="1">
        <v>7665.85</v>
      </c>
      <c r="K227" s="1">
        <v>869715</v>
      </c>
      <c r="L227" s="1">
        <v>6667108302.8999996</v>
      </c>
      <c r="M227" s="1">
        <v>99703</v>
      </c>
      <c r="N227" s="3">
        <f>IF(ISERR(LN(Table15[[#This Row],[Close Price]]/I226)),"-",LN(Table15[[#This Row],[Close Price]]/I226))</f>
        <v>1.5103832216540108E-2</v>
      </c>
    </row>
    <row r="228" spans="1:14" x14ac:dyDescent="0.3">
      <c r="A228" s="1" t="s">
        <v>32</v>
      </c>
      <c r="B228" s="1" t="s">
        <v>14</v>
      </c>
      <c r="C228" s="2">
        <v>43437</v>
      </c>
      <c r="D228" s="1">
        <v>7661.6</v>
      </c>
      <c r="E228" s="1">
        <v>7688.5</v>
      </c>
      <c r="F228" s="1">
        <v>7800</v>
      </c>
      <c r="G228" s="1">
        <v>7630.1</v>
      </c>
      <c r="H228" s="1">
        <v>7773.8</v>
      </c>
      <c r="I228" s="1">
        <v>7779.95</v>
      </c>
      <c r="J228" s="1">
        <v>7714.77</v>
      </c>
      <c r="K228" s="1">
        <v>772869</v>
      </c>
      <c r="L228" s="1">
        <v>5962508014.6499996</v>
      </c>
      <c r="M228" s="1">
        <v>81780</v>
      </c>
      <c r="N228" s="3">
        <f>IF(ISERR(LN(Table15[[#This Row],[Close Price]]/I227)),"-",LN(Table15[[#This Row],[Close Price]]/I227))</f>
        <v>1.5329072209157546E-2</v>
      </c>
    </row>
    <row r="229" spans="1:14" x14ac:dyDescent="0.3">
      <c r="A229" s="1" t="s">
        <v>32</v>
      </c>
      <c r="B229" s="1" t="s">
        <v>14</v>
      </c>
      <c r="C229" s="2">
        <v>43438</v>
      </c>
      <c r="D229" s="1">
        <v>7779.95</v>
      </c>
      <c r="E229" s="1">
        <v>7780</v>
      </c>
      <c r="F229" s="1">
        <v>7784.95</v>
      </c>
      <c r="G229" s="1">
        <v>7701</v>
      </c>
      <c r="H229" s="1">
        <v>7715</v>
      </c>
      <c r="I229" s="1">
        <v>7721.65</v>
      </c>
      <c r="J229" s="1">
        <v>7730.29</v>
      </c>
      <c r="K229" s="1">
        <v>551195</v>
      </c>
      <c r="L229" s="1">
        <v>4260896474.5999999</v>
      </c>
      <c r="M229" s="1">
        <v>70895</v>
      </c>
      <c r="N229" s="3">
        <f>IF(ISERR(LN(Table15[[#This Row],[Close Price]]/I228)),"-",LN(Table15[[#This Row],[Close Price]]/I228))</f>
        <v>-7.5218396649215109E-3</v>
      </c>
    </row>
    <row r="230" spans="1:14" x14ac:dyDescent="0.3">
      <c r="A230" s="1" t="s">
        <v>32</v>
      </c>
      <c r="B230" s="1" t="s">
        <v>14</v>
      </c>
      <c r="C230" s="2">
        <v>43439</v>
      </c>
      <c r="D230" s="1">
        <v>7721.65</v>
      </c>
      <c r="E230" s="1">
        <v>7696.7</v>
      </c>
      <c r="F230" s="1">
        <v>7739.9</v>
      </c>
      <c r="G230" s="1">
        <v>7520</v>
      </c>
      <c r="H230" s="1">
        <v>7546.9</v>
      </c>
      <c r="I230" s="1">
        <v>7554.05</v>
      </c>
      <c r="J230" s="1">
        <v>7639.45</v>
      </c>
      <c r="K230" s="1">
        <v>704296</v>
      </c>
      <c r="L230" s="1">
        <v>5380436339.1499996</v>
      </c>
      <c r="M230" s="1">
        <v>80941</v>
      </c>
      <c r="N230" s="3">
        <f>IF(ISERR(LN(Table15[[#This Row],[Close Price]]/I229)),"-",LN(Table15[[#This Row],[Close Price]]/I229))</f>
        <v>-2.1944228491352871E-2</v>
      </c>
    </row>
    <row r="231" spans="1:14" x14ac:dyDescent="0.3">
      <c r="A231" s="1" t="s">
        <v>32</v>
      </c>
      <c r="B231" s="1" t="s">
        <v>14</v>
      </c>
      <c r="C231" s="2">
        <v>43440</v>
      </c>
      <c r="D231" s="1">
        <v>7554.05</v>
      </c>
      <c r="E231" s="1">
        <v>7450.05</v>
      </c>
      <c r="F231" s="1">
        <v>7486.3</v>
      </c>
      <c r="G231" s="1">
        <v>7180</v>
      </c>
      <c r="H231" s="1">
        <v>7201</v>
      </c>
      <c r="I231" s="1">
        <v>7209.7</v>
      </c>
      <c r="J231" s="1">
        <v>7277.83</v>
      </c>
      <c r="K231" s="1">
        <v>1339030</v>
      </c>
      <c r="L231" s="1">
        <v>9745230364.8500004</v>
      </c>
      <c r="M231" s="1">
        <v>150020</v>
      </c>
      <c r="N231" s="3">
        <f>IF(ISERR(LN(Table15[[#This Row],[Close Price]]/I230)),"-",LN(Table15[[#This Row],[Close Price]]/I230))</f>
        <v>-4.6656501723531654E-2</v>
      </c>
    </row>
    <row r="232" spans="1:14" x14ac:dyDescent="0.3">
      <c r="A232" s="1" t="s">
        <v>32</v>
      </c>
      <c r="B232" s="1" t="s">
        <v>14</v>
      </c>
      <c r="C232" s="2">
        <v>43441</v>
      </c>
      <c r="D232" s="1">
        <v>7209.7</v>
      </c>
      <c r="E232" s="1">
        <v>7244</v>
      </c>
      <c r="F232" s="1">
        <v>7349.95</v>
      </c>
      <c r="G232" s="1">
        <v>7201</v>
      </c>
      <c r="H232" s="1">
        <v>7315.1</v>
      </c>
      <c r="I232" s="1">
        <v>7313.95</v>
      </c>
      <c r="J232" s="1">
        <v>7288.07</v>
      </c>
      <c r="K232" s="1">
        <v>688881</v>
      </c>
      <c r="L232" s="1">
        <v>5020610745.6000004</v>
      </c>
      <c r="M232" s="1">
        <v>73287</v>
      </c>
      <c r="N232" s="3">
        <f>IF(ISERR(LN(Table15[[#This Row],[Close Price]]/I231)),"-",LN(Table15[[#This Row],[Close Price]]/I231))</f>
        <v>1.4356141944659258E-2</v>
      </c>
    </row>
    <row r="233" spans="1:14" x14ac:dyDescent="0.3">
      <c r="A233" s="1" t="s">
        <v>32</v>
      </c>
      <c r="B233" s="1" t="s">
        <v>14</v>
      </c>
      <c r="C233" s="2">
        <v>43444</v>
      </c>
      <c r="D233" s="1">
        <v>7313.95</v>
      </c>
      <c r="E233" s="1">
        <v>7200</v>
      </c>
      <c r="F233" s="1">
        <v>7395</v>
      </c>
      <c r="G233" s="1">
        <v>7170</v>
      </c>
      <c r="H233" s="1">
        <v>7325</v>
      </c>
      <c r="I233" s="1">
        <v>7350.5</v>
      </c>
      <c r="J233" s="1">
        <v>7315</v>
      </c>
      <c r="K233" s="1">
        <v>785024</v>
      </c>
      <c r="L233" s="1">
        <v>5742450933.3000002</v>
      </c>
      <c r="M233" s="1">
        <v>89077</v>
      </c>
      <c r="N233" s="3">
        <f>IF(ISERR(LN(Table15[[#This Row],[Close Price]]/I232)),"-",LN(Table15[[#This Row],[Close Price]]/I232))</f>
        <v>4.9848546226005609E-3</v>
      </c>
    </row>
    <row r="234" spans="1:14" x14ac:dyDescent="0.3">
      <c r="A234" s="1" t="s">
        <v>32</v>
      </c>
      <c r="B234" s="1" t="s">
        <v>14</v>
      </c>
      <c r="C234" s="2">
        <v>43445</v>
      </c>
      <c r="D234" s="1">
        <v>7350.5</v>
      </c>
      <c r="E234" s="1">
        <v>7240.5</v>
      </c>
      <c r="F234" s="1">
        <v>7346</v>
      </c>
      <c r="G234" s="1">
        <v>7215.55</v>
      </c>
      <c r="H234" s="1">
        <v>7305</v>
      </c>
      <c r="I234" s="1">
        <v>7305.35</v>
      </c>
      <c r="J234" s="1">
        <v>7281.39</v>
      </c>
      <c r="K234" s="1">
        <v>843166</v>
      </c>
      <c r="L234" s="1">
        <v>6139420477.9499998</v>
      </c>
      <c r="M234" s="1">
        <v>104002</v>
      </c>
      <c r="N234" s="3">
        <f>IF(ISERR(LN(Table15[[#This Row],[Close Price]]/I233)),"-",LN(Table15[[#This Row],[Close Price]]/I233))</f>
        <v>-6.1613816782080232E-3</v>
      </c>
    </row>
    <row r="235" spans="1:14" x14ac:dyDescent="0.3">
      <c r="A235" s="1" t="s">
        <v>32</v>
      </c>
      <c r="B235" s="1" t="s">
        <v>14</v>
      </c>
      <c r="C235" s="2">
        <v>43446</v>
      </c>
      <c r="D235" s="1">
        <v>7305.35</v>
      </c>
      <c r="E235" s="1">
        <v>7340</v>
      </c>
      <c r="F235" s="1">
        <v>7507.3</v>
      </c>
      <c r="G235" s="1">
        <v>7295</v>
      </c>
      <c r="H235" s="1">
        <v>7464.5</v>
      </c>
      <c r="I235" s="1">
        <v>7471.85</v>
      </c>
      <c r="J235" s="1">
        <v>7455.41</v>
      </c>
      <c r="K235" s="1">
        <v>643037</v>
      </c>
      <c r="L235" s="1">
        <v>4794103557.5</v>
      </c>
      <c r="M235" s="1">
        <v>72063</v>
      </c>
      <c r="N235" s="3">
        <f>IF(ISERR(LN(Table15[[#This Row],[Close Price]]/I234)),"-",LN(Table15[[#This Row],[Close Price]]/I234))</f>
        <v>2.2535669334894367E-2</v>
      </c>
    </row>
    <row r="236" spans="1:14" x14ac:dyDescent="0.3">
      <c r="A236" s="1" t="s">
        <v>32</v>
      </c>
      <c r="B236" s="1" t="s">
        <v>14</v>
      </c>
      <c r="C236" s="2">
        <v>43447</v>
      </c>
      <c r="D236" s="1">
        <v>7471.85</v>
      </c>
      <c r="E236" s="1">
        <v>7477.5</v>
      </c>
      <c r="F236" s="1">
        <v>7700</v>
      </c>
      <c r="G236" s="1">
        <v>7477.5</v>
      </c>
      <c r="H236" s="1">
        <v>7666.5</v>
      </c>
      <c r="I236" s="1">
        <v>7670.5</v>
      </c>
      <c r="J236" s="1">
        <v>7622.8</v>
      </c>
      <c r="K236" s="1">
        <v>881204</v>
      </c>
      <c r="L236" s="1">
        <v>6717237950</v>
      </c>
      <c r="M236" s="1">
        <v>101662</v>
      </c>
      <c r="N236" s="3">
        <f>IF(ISERR(LN(Table15[[#This Row],[Close Price]]/I235)),"-",LN(Table15[[#This Row],[Close Price]]/I235))</f>
        <v>2.6239176524120673E-2</v>
      </c>
    </row>
    <row r="237" spans="1:14" x14ac:dyDescent="0.3">
      <c r="A237" s="1" t="s">
        <v>32</v>
      </c>
      <c r="B237" s="1" t="s">
        <v>14</v>
      </c>
      <c r="C237" s="2">
        <v>43448</v>
      </c>
      <c r="D237" s="1">
        <v>7670.5</v>
      </c>
      <c r="E237" s="1">
        <v>7684</v>
      </c>
      <c r="F237" s="1">
        <v>7690</v>
      </c>
      <c r="G237" s="1">
        <v>7545.95</v>
      </c>
      <c r="H237" s="1">
        <v>7676</v>
      </c>
      <c r="I237" s="1">
        <v>7662.15</v>
      </c>
      <c r="J237" s="1">
        <v>7613.76</v>
      </c>
      <c r="K237" s="1">
        <v>676653</v>
      </c>
      <c r="L237" s="1">
        <v>5151871526.6999998</v>
      </c>
      <c r="M237" s="1">
        <v>90491</v>
      </c>
      <c r="N237" s="3">
        <f>IF(ISERR(LN(Table15[[#This Row],[Close Price]]/I236)),"-",LN(Table15[[#This Row],[Close Price]]/I236))</f>
        <v>-1.0891790819558553E-3</v>
      </c>
    </row>
    <row r="238" spans="1:14" x14ac:dyDescent="0.3">
      <c r="A238" s="1" t="s">
        <v>32</v>
      </c>
      <c r="B238" s="1" t="s">
        <v>14</v>
      </c>
      <c r="C238" s="2">
        <v>43451</v>
      </c>
      <c r="D238" s="1">
        <v>7662.15</v>
      </c>
      <c r="E238" s="1">
        <v>7691.9</v>
      </c>
      <c r="F238" s="1">
        <v>7800</v>
      </c>
      <c r="G238" s="1">
        <v>7650</v>
      </c>
      <c r="H238" s="1">
        <v>7717.65</v>
      </c>
      <c r="I238" s="1">
        <v>7734.05</v>
      </c>
      <c r="J238" s="1">
        <v>7739.25</v>
      </c>
      <c r="K238" s="1">
        <v>712296</v>
      </c>
      <c r="L238" s="1">
        <v>5512638446.3999996</v>
      </c>
      <c r="M238" s="1">
        <v>89891</v>
      </c>
      <c r="N238" s="3">
        <f>IF(ISERR(LN(Table15[[#This Row],[Close Price]]/I237)),"-",LN(Table15[[#This Row],[Close Price]]/I237))</f>
        <v>9.340034903389572E-3</v>
      </c>
    </row>
    <row r="239" spans="1:14" x14ac:dyDescent="0.3">
      <c r="A239" s="1" t="s">
        <v>32</v>
      </c>
      <c r="B239" s="1" t="s">
        <v>14</v>
      </c>
      <c r="C239" s="2">
        <v>43452</v>
      </c>
      <c r="D239" s="1">
        <v>7734.05</v>
      </c>
      <c r="E239" s="1">
        <v>7710</v>
      </c>
      <c r="F239" s="1">
        <v>7785</v>
      </c>
      <c r="G239" s="1">
        <v>7655</v>
      </c>
      <c r="H239" s="1">
        <v>7768</v>
      </c>
      <c r="I239" s="1">
        <v>7772.35</v>
      </c>
      <c r="J239" s="1">
        <v>7732.85</v>
      </c>
      <c r="K239" s="1">
        <v>658919</v>
      </c>
      <c r="L239" s="1">
        <v>5095320404.9499998</v>
      </c>
      <c r="M239" s="1">
        <v>73064</v>
      </c>
      <c r="N239" s="3">
        <f>IF(ISERR(LN(Table15[[#This Row],[Close Price]]/I238)),"-",LN(Table15[[#This Row],[Close Price]]/I238))</f>
        <v>4.9399058305158753E-3</v>
      </c>
    </row>
    <row r="240" spans="1:14" x14ac:dyDescent="0.3">
      <c r="A240" s="1" t="s">
        <v>32</v>
      </c>
      <c r="B240" s="1" t="s">
        <v>14</v>
      </c>
      <c r="C240" s="2">
        <v>43453</v>
      </c>
      <c r="D240" s="1">
        <v>7772.35</v>
      </c>
      <c r="E240" s="1">
        <v>7781</v>
      </c>
      <c r="F240" s="1">
        <v>7949.75</v>
      </c>
      <c r="G240" s="1">
        <v>7781</v>
      </c>
      <c r="H240" s="1">
        <v>7915.1</v>
      </c>
      <c r="I240" s="1">
        <v>7936</v>
      </c>
      <c r="J240" s="1">
        <v>7886</v>
      </c>
      <c r="K240" s="1">
        <v>856358</v>
      </c>
      <c r="L240" s="1">
        <v>6753241146.0500002</v>
      </c>
      <c r="M240" s="1">
        <v>105351</v>
      </c>
      <c r="N240" s="3">
        <f>IF(ISERR(LN(Table15[[#This Row],[Close Price]]/I239)),"-",LN(Table15[[#This Row],[Close Price]]/I239))</f>
        <v>2.0836806027931039E-2</v>
      </c>
    </row>
    <row r="241" spans="1:14" x14ac:dyDescent="0.3">
      <c r="A241" s="1" t="s">
        <v>32</v>
      </c>
      <c r="B241" s="1" t="s">
        <v>14</v>
      </c>
      <c r="C241" s="2">
        <v>43454</v>
      </c>
      <c r="D241" s="1">
        <v>7936</v>
      </c>
      <c r="E241" s="1">
        <v>7850</v>
      </c>
      <c r="F241" s="1">
        <v>7919</v>
      </c>
      <c r="G241" s="1">
        <v>7763.65</v>
      </c>
      <c r="H241" s="1">
        <v>7812.3</v>
      </c>
      <c r="I241" s="1">
        <v>7807.05</v>
      </c>
      <c r="J241" s="1">
        <v>7845.5</v>
      </c>
      <c r="K241" s="1">
        <v>824303</v>
      </c>
      <c r="L241" s="1">
        <v>6467070333.1000004</v>
      </c>
      <c r="M241" s="1">
        <v>84180</v>
      </c>
      <c r="N241" s="3">
        <f>IF(ISERR(LN(Table15[[#This Row],[Close Price]]/I240)),"-",LN(Table15[[#This Row],[Close Price]]/I240))</f>
        <v>-1.6382198356152372E-2</v>
      </c>
    </row>
    <row r="242" spans="1:14" x14ac:dyDescent="0.3">
      <c r="A242" s="1" t="s">
        <v>32</v>
      </c>
      <c r="B242" s="1" t="s">
        <v>14</v>
      </c>
      <c r="C242" s="2">
        <v>43455</v>
      </c>
      <c r="D242" s="1">
        <v>7807.05</v>
      </c>
      <c r="E242" s="1">
        <v>7830</v>
      </c>
      <c r="F242" s="1">
        <v>7835</v>
      </c>
      <c r="G242" s="1">
        <v>7515</v>
      </c>
      <c r="H242" s="1">
        <v>7539</v>
      </c>
      <c r="I242" s="1">
        <v>7536.3</v>
      </c>
      <c r="J242" s="1">
        <v>7618.48</v>
      </c>
      <c r="K242" s="1">
        <v>1257227</v>
      </c>
      <c r="L242" s="1">
        <v>9578152697.8999996</v>
      </c>
      <c r="M242" s="1">
        <v>147049</v>
      </c>
      <c r="N242" s="3">
        <f>IF(ISERR(LN(Table15[[#This Row],[Close Price]]/I241)),"-",LN(Table15[[#This Row],[Close Price]]/I241))</f>
        <v>-3.5295826227513837E-2</v>
      </c>
    </row>
    <row r="243" spans="1:14" x14ac:dyDescent="0.3">
      <c r="A243" s="1" t="s">
        <v>32</v>
      </c>
      <c r="B243" s="1" t="s">
        <v>14</v>
      </c>
      <c r="C243" s="2">
        <v>43458</v>
      </c>
      <c r="D243" s="1">
        <v>7536.3</v>
      </c>
      <c r="E243" s="1">
        <v>7560</v>
      </c>
      <c r="F243" s="1">
        <v>7595.65</v>
      </c>
      <c r="G243" s="1">
        <v>7470</v>
      </c>
      <c r="H243" s="1">
        <v>7529.15</v>
      </c>
      <c r="I243" s="1">
        <v>7529.15</v>
      </c>
      <c r="J243" s="1">
        <v>7533.81</v>
      </c>
      <c r="K243" s="1">
        <v>611297</v>
      </c>
      <c r="L243" s="1">
        <v>4605394253.1000004</v>
      </c>
      <c r="M243" s="1">
        <v>61083</v>
      </c>
      <c r="N243" s="3">
        <f>IF(ISERR(LN(Table15[[#This Row],[Close Price]]/I242)),"-",LN(Table15[[#This Row],[Close Price]]/I242))</f>
        <v>-9.491917648427519E-4</v>
      </c>
    </row>
    <row r="244" spans="1:14" x14ac:dyDescent="0.3">
      <c r="A244" s="1" t="s">
        <v>32</v>
      </c>
      <c r="B244" s="1" t="s">
        <v>14</v>
      </c>
      <c r="C244" s="2">
        <v>43460</v>
      </c>
      <c r="D244" s="1">
        <v>7529.15</v>
      </c>
      <c r="E244" s="1">
        <v>7488</v>
      </c>
      <c r="F244" s="1">
        <v>7600</v>
      </c>
      <c r="G244" s="1">
        <v>7402</v>
      </c>
      <c r="H244" s="1">
        <v>7552.5</v>
      </c>
      <c r="I244" s="1">
        <v>7569.1</v>
      </c>
      <c r="J244" s="1">
        <v>7507.34</v>
      </c>
      <c r="K244" s="1">
        <v>594156</v>
      </c>
      <c r="L244" s="1">
        <v>4460533827.6999998</v>
      </c>
      <c r="M244" s="1">
        <v>61884</v>
      </c>
      <c r="N244" s="3">
        <f>IF(ISERR(LN(Table15[[#This Row],[Close Price]]/I243)),"-",LN(Table15[[#This Row],[Close Price]]/I243))</f>
        <v>5.2920163906051013E-3</v>
      </c>
    </row>
    <row r="245" spans="1:14" x14ac:dyDescent="0.3">
      <c r="A245" s="1" t="s">
        <v>32</v>
      </c>
      <c r="B245" s="1" t="s">
        <v>14</v>
      </c>
      <c r="C245" s="2">
        <v>43461</v>
      </c>
      <c r="D245" s="1">
        <v>7569.1</v>
      </c>
      <c r="E245" s="1">
        <v>7649</v>
      </c>
      <c r="F245" s="1">
        <v>7668.85</v>
      </c>
      <c r="G245" s="1">
        <v>7479.3</v>
      </c>
      <c r="H245" s="1">
        <v>7501.1</v>
      </c>
      <c r="I245" s="1">
        <v>7499.95</v>
      </c>
      <c r="J245" s="1">
        <v>7575.64</v>
      </c>
      <c r="K245" s="1">
        <v>704523</v>
      </c>
      <c r="L245" s="1">
        <v>5337216115.1999998</v>
      </c>
      <c r="M245" s="1">
        <v>63646</v>
      </c>
      <c r="N245" s="3">
        <f>IF(ISERR(LN(Table15[[#This Row],[Close Price]]/I244)),"-",LN(Table15[[#This Row],[Close Price]]/I244))</f>
        <v>-9.1778161712920033E-3</v>
      </c>
    </row>
    <row r="246" spans="1:14" x14ac:dyDescent="0.3">
      <c r="A246" s="1" t="s">
        <v>32</v>
      </c>
      <c r="B246" s="1" t="s">
        <v>14</v>
      </c>
      <c r="C246" s="2">
        <v>43462</v>
      </c>
      <c r="D246" s="1">
        <v>7499.95</v>
      </c>
      <c r="E246" s="1">
        <v>7548</v>
      </c>
      <c r="F246" s="1">
        <v>7580</v>
      </c>
      <c r="G246" s="1">
        <v>7490</v>
      </c>
      <c r="H246" s="1">
        <v>7518</v>
      </c>
      <c r="I246" s="1">
        <v>7505.55</v>
      </c>
      <c r="J246" s="1">
        <v>7529.16</v>
      </c>
      <c r="K246" s="1">
        <v>616845</v>
      </c>
      <c r="L246" s="1">
        <v>4644327086.4499998</v>
      </c>
      <c r="M246" s="1">
        <v>69397</v>
      </c>
      <c r="N246" s="3">
        <f>IF(ISERR(LN(Table15[[#This Row],[Close Price]]/I245)),"-",LN(Table15[[#This Row],[Close Price]]/I245))</f>
        <v>7.463930238888278E-4</v>
      </c>
    </row>
    <row r="247" spans="1:14" x14ac:dyDescent="0.3">
      <c r="A247" s="1" t="s">
        <v>32</v>
      </c>
      <c r="B247" s="1" t="s">
        <v>14</v>
      </c>
      <c r="C247" s="2">
        <v>43465</v>
      </c>
      <c r="D247" s="1">
        <v>7505.55</v>
      </c>
      <c r="E247" s="1">
        <v>7550</v>
      </c>
      <c r="F247" s="1">
        <v>7572.75</v>
      </c>
      <c r="G247" s="1">
        <v>7443.1</v>
      </c>
      <c r="H247" s="1">
        <v>7452</v>
      </c>
      <c r="I247" s="1">
        <v>7465.5</v>
      </c>
      <c r="J247" s="1">
        <v>7516.95</v>
      </c>
      <c r="K247" s="1">
        <v>547975</v>
      </c>
      <c r="L247" s="1">
        <v>4119101631.5</v>
      </c>
      <c r="M247" s="1">
        <v>55374</v>
      </c>
      <c r="N247" s="3">
        <f>IF(ISERR(LN(Table15[[#This Row],[Close Price]]/I246)),"-",LN(Table15[[#This Row],[Close Price]]/I246))</f>
        <v>-5.3503388926830365E-3</v>
      </c>
    </row>
    <row r="248" spans="1:14" x14ac:dyDescent="0.3">
      <c r="A248" s="1" t="s">
        <v>32</v>
      </c>
      <c r="B248" s="1" t="s">
        <v>14</v>
      </c>
      <c r="C248" s="2">
        <v>43466</v>
      </c>
      <c r="D248" s="1">
        <v>7465.5</v>
      </c>
      <c r="E248" s="1">
        <v>7449.75</v>
      </c>
      <c r="F248" s="1">
        <v>7494</v>
      </c>
      <c r="G248" s="1">
        <v>7395</v>
      </c>
      <c r="H248" s="1">
        <v>7476.85</v>
      </c>
      <c r="I248" s="1">
        <v>7476.8</v>
      </c>
      <c r="J248" s="1">
        <v>7443.84</v>
      </c>
      <c r="K248" s="1">
        <v>625360</v>
      </c>
      <c r="L248" s="1">
        <v>4655079100.3500004</v>
      </c>
      <c r="M248" s="1">
        <v>55211</v>
      </c>
      <c r="N248" s="3">
        <f>IF(ISERR(LN(Table15[[#This Row],[Close Price]]/I247)),"-",LN(Table15[[#This Row],[Close Price]]/I247))</f>
        <v>1.5124849794431389E-3</v>
      </c>
    </row>
    <row r="249" spans="1:14" x14ac:dyDescent="0.3">
      <c r="A249" s="1" t="s">
        <v>32</v>
      </c>
      <c r="B249" s="1" t="s">
        <v>14</v>
      </c>
      <c r="C249" s="2">
        <v>43467</v>
      </c>
      <c r="D249" s="1">
        <v>7476.8</v>
      </c>
      <c r="E249" s="1">
        <v>7445</v>
      </c>
      <c r="F249" s="1">
        <v>7460</v>
      </c>
      <c r="G249" s="1">
        <v>7244</v>
      </c>
      <c r="H249" s="1">
        <v>7269</v>
      </c>
      <c r="I249" s="1">
        <v>7267.85</v>
      </c>
      <c r="J249" s="1">
        <v>7338.3</v>
      </c>
      <c r="K249" s="1">
        <v>891844</v>
      </c>
      <c r="L249" s="1">
        <v>6544620434.8999996</v>
      </c>
      <c r="M249" s="1">
        <v>97563</v>
      </c>
      <c r="N249" s="3">
        <f>IF(ISERR(LN(Table15[[#This Row],[Close Price]]/I248)),"-",LN(Table15[[#This Row],[Close Price]]/I248))</f>
        <v>-2.8344381058044606E-2</v>
      </c>
    </row>
    <row r="250" spans="1:14" x14ac:dyDescent="0.3">
      <c r="A250" s="1" t="s">
        <v>32</v>
      </c>
      <c r="B250" s="1" t="s">
        <v>14</v>
      </c>
      <c r="C250" s="2">
        <v>43468</v>
      </c>
      <c r="D250" s="1">
        <v>7267.85</v>
      </c>
      <c r="E250" s="1">
        <v>7280</v>
      </c>
      <c r="F250" s="1">
        <v>7350</v>
      </c>
      <c r="G250" s="1">
        <v>7185.6</v>
      </c>
      <c r="H250" s="1">
        <v>7191</v>
      </c>
      <c r="I250" s="1">
        <v>7203.95</v>
      </c>
      <c r="J250" s="1">
        <v>7271.97</v>
      </c>
      <c r="K250" s="1">
        <v>715168</v>
      </c>
      <c r="L250" s="1">
        <v>5200678866.3999996</v>
      </c>
      <c r="M250" s="1">
        <v>86856</v>
      </c>
      <c r="N250" s="3">
        <f>IF(ISERR(LN(Table15[[#This Row],[Close Price]]/I249)),"-",LN(Table15[[#This Row],[Close Price]]/I249))</f>
        <v>-8.8310252049183923E-3</v>
      </c>
    </row>
    <row r="251" spans="1:14" x14ac:dyDescent="0.3">
      <c r="A251" s="1" t="s">
        <v>32</v>
      </c>
      <c r="B251" s="1" t="s">
        <v>14</v>
      </c>
      <c r="C251" s="2">
        <v>43469</v>
      </c>
      <c r="D251" s="1">
        <v>7203.95</v>
      </c>
      <c r="E251" s="1">
        <v>7239</v>
      </c>
      <c r="F251" s="1">
        <v>7309</v>
      </c>
      <c r="G251" s="1">
        <v>7161.2</v>
      </c>
      <c r="H251" s="1">
        <v>7249.95</v>
      </c>
      <c r="I251" s="1">
        <v>7234.5</v>
      </c>
      <c r="J251" s="1">
        <v>7236.84</v>
      </c>
      <c r="K251" s="1">
        <v>774445</v>
      </c>
      <c r="L251" s="1">
        <v>5604532562.8999996</v>
      </c>
      <c r="M251" s="1">
        <v>76134</v>
      </c>
      <c r="N251" s="3">
        <f>IF(ISERR(LN(Table15[[#This Row],[Close Price]]/I250)),"-",LN(Table15[[#This Row],[Close Price]]/I250))</f>
        <v>4.2317624939375081E-3</v>
      </c>
    </row>
    <row r="252" spans="1:14" x14ac:dyDescent="0.3">
      <c r="A252" s="1" t="s">
        <v>32</v>
      </c>
      <c r="B252" s="1" t="s">
        <v>14</v>
      </c>
      <c r="C252" s="2">
        <v>43472</v>
      </c>
      <c r="D252" s="1">
        <v>7234.5</v>
      </c>
      <c r="E252" s="1">
        <v>7310</v>
      </c>
      <c r="F252" s="1">
        <v>7407</v>
      </c>
      <c r="G252" s="1">
        <v>7300</v>
      </c>
      <c r="H252" s="1">
        <v>7376</v>
      </c>
      <c r="I252" s="1">
        <v>7362.05</v>
      </c>
      <c r="J252" s="1">
        <v>7360.72</v>
      </c>
      <c r="K252" s="1">
        <v>687845</v>
      </c>
      <c r="L252" s="1">
        <v>5063034150.5500002</v>
      </c>
      <c r="M252" s="1">
        <v>66024</v>
      </c>
      <c r="N252" s="3">
        <f>IF(ISERR(LN(Table15[[#This Row],[Close Price]]/I251)),"-",LN(Table15[[#This Row],[Close Price]]/I251))</f>
        <v>1.7477177371475579E-2</v>
      </c>
    </row>
    <row r="253" spans="1:14" x14ac:dyDescent="0.3">
      <c r="A253" s="1" t="s">
        <v>32</v>
      </c>
      <c r="B253" s="1" t="s">
        <v>14</v>
      </c>
      <c r="C253" s="2">
        <v>43473</v>
      </c>
      <c r="D253" s="1">
        <v>7362.05</v>
      </c>
      <c r="E253" s="1">
        <v>7380</v>
      </c>
      <c r="F253" s="1">
        <v>7454.8</v>
      </c>
      <c r="G253" s="1">
        <v>7322.1</v>
      </c>
      <c r="H253" s="1">
        <v>7440</v>
      </c>
      <c r="I253" s="1">
        <v>7439.5</v>
      </c>
      <c r="J253" s="1">
        <v>7400.56</v>
      </c>
      <c r="K253" s="1">
        <v>516841</v>
      </c>
      <c r="L253" s="1">
        <v>3824910448.4000001</v>
      </c>
      <c r="M253" s="1">
        <v>59758</v>
      </c>
      <c r="N253" s="3">
        <f>IF(ISERR(LN(Table15[[#This Row],[Close Price]]/I252)),"-",LN(Table15[[#This Row],[Close Price]]/I252))</f>
        <v>1.0465215719140174E-2</v>
      </c>
    </row>
    <row r="254" spans="1:14" x14ac:dyDescent="0.3">
      <c r="A254" s="1" t="s">
        <v>32</v>
      </c>
      <c r="B254" s="1" t="s">
        <v>14</v>
      </c>
      <c r="C254" s="2">
        <v>43474</v>
      </c>
      <c r="D254" s="1">
        <v>7439.5</v>
      </c>
      <c r="E254" s="1">
        <v>7460.5</v>
      </c>
      <c r="F254" s="1">
        <v>7529</v>
      </c>
      <c r="G254" s="1">
        <v>7414</v>
      </c>
      <c r="H254" s="1">
        <v>7481</v>
      </c>
      <c r="I254" s="1">
        <v>7492.9</v>
      </c>
      <c r="J254" s="1">
        <v>7490.62</v>
      </c>
      <c r="K254" s="1">
        <v>740580</v>
      </c>
      <c r="L254" s="1">
        <v>5547404597.1499996</v>
      </c>
      <c r="M254" s="1">
        <v>77462</v>
      </c>
      <c r="N254" s="3">
        <f>IF(ISERR(LN(Table15[[#This Row],[Close Price]]/I253)),"-",LN(Table15[[#This Row],[Close Price]]/I253))</f>
        <v>7.1522632180993145E-3</v>
      </c>
    </row>
    <row r="255" spans="1:14" x14ac:dyDescent="0.3">
      <c r="A255" s="1" t="s">
        <v>32</v>
      </c>
      <c r="B255" s="1" t="s">
        <v>14</v>
      </c>
      <c r="C255" s="2">
        <v>43475</v>
      </c>
      <c r="D255" s="1">
        <v>7492.9</v>
      </c>
      <c r="E255" s="1">
        <v>7500</v>
      </c>
      <c r="F255" s="1">
        <v>7511</v>
      </c>
      <c r="G255" s="1">
        <v>7360.15</v>
      </c>
      <c r="H255" s="1">
        <v>7367</v>
      </c>
      <c r="I255" s="1">
        <v>7391.6</v>
      </c>
      <c r="J255" s="1">
        <v>7444.34</v>
      </c>
      <c r="K255" s="1">
        <v>452699</v>
      </c>
      <c r="L255" s="1">
        <v>3370045089.9499998</v>
      </c>
      <c r="M255" s="1">
        <v>48105</v>
      </c>
      <c r="N255" s="3">
        <f>IF(ISERR(LN(Table15[[#This Row],[Close Price]]/I254)),"-",LN(Table15[[#This Row],[Close Price]]/I254))</f>
        <v>-1.3611685182580916E-2</v>
      </c>
    </row>
    <row r="256" spans="1:14" x14ac:dyDescent="0.3">
      <c r="A256" s="1" t="s">
        <v>32</v>
      </c>
      <c r="B256" s="1" t="s">
        <v>14</v>
      </c>
      <c r="C256" s="2">
        <v>43476</v>
      </c>
      <c r="D256" s="1">
        <v>7391.6</v>
      </c>
      <c r="E256" s="1">
        <v>7382.7</v>
      </c>
      <c r="F256" s="1">
        <v>7400</v>
      </c>
      <c r="G256" s="1">
        <v>7282</v>
      </c>
      <c r="H256" s="1">
        <v>7307</v>
      </c>
      <c r="I256" s="1">
        <v>7320.5</v>
      </c>
      <c r="J256" s="1">
        <v>7332.02</v>
      </c>
      <c r="K256" s="1">
        <v>488399</v>
      </c>
      <c r="L256" s="1">
        <v>3580950024.1999998</v>
      </c>
      <c r="M256" s="1">
        <v>52691</v>
      </c>
      <c r="N256" s="3">
        <f>IF(ISERR(LN(Table15[[#This Row],[Close Price]]/I255)),"-",LN(Table15[[#This Row],[Close Price]]/I255))</f>
        <v>-9.6655886697336792E-3</v>
      </c>
    </row>
    <row r="257" spans="1:14" x14ac:dyDescent="0.3">
      <c r="A257" s="1" t="s">
        <v>32</v>
      </c>
      <c r="B257" s="1" t="s">
        <v>14</v>
      </c>
      <c r="C257" s="2">
        <v>43479</v>
      </c>
      <c r="D257" s="1">
        <v>7320.5</v>
      </c>
      <c r="E257" s="1">
        <v>7330</v>
      </c>
      <c r="F257" s="1">
        <v>7433.35</v>
      </c>
      <c r="G257" s="1">
        <v>7257</v>
      </c>
      <c r="H257" s="1">
        <v>7425</v>
      </c>
      <c r="I257" s="1">
        <v>7408.7</v>
      </c>
      <c r="J257" s="1">
        <v>7336.79</v>
      </c>
      <c r="K257" s="1">
        <v>424152</v>
      </c>
      <c r="L257" s="1">
        <v>3111915153.25</v>
      </c>
      <c r="M257" s="1">
        <v>53821</v>
      </c>
      <c r="N257" s="3">
        <f>IF(ISERR(LN(Table15[[#This Row],[Close Price]]/I256)),"-",LN(Table15[[#This Row],[Close Price]]/I256))</f>
        <v>1.197635366895366E-2</v>
      </c>
    </row>
    <row r="258" spans="1:14" x14ac:dyDescent="0.3">
      <c r="A258" s="1" t="s">
        <v>32</v>
      </c>
      <c r="B258" s="1" t="s">
        <v>14</v>
      </c>
      <c r="C258" s="2">
        <v>43480</v>
      </c>
      <c r="D258" s="1">
        <v>7408.7</v>
      </c>
      <c r="E258" s="1">
        <v>7430</v>
      </c>
      <c r="F258" s="1">
        <v>7470</v>
      </c>
      <c r="G258" s="1">
        <v>7317</v>
      </c>
      <c r="H258" s="1">
        <v>7349</v>
      </c>
      <c r="I258" s="1">
        <v>7355.15</v>
      </c>
      <c r="J258" s="1">
        <v>7381.23</v>
      </c>
      <c r="K258" s="1">
        <v>491196</v>
      </c>
      <c r="L258" s="1">
        <v>3625628249.4499998</v>
      </c>
      <c r="M258" s="1">
        <v>62664</v>
      </c>
      <c r="N258" s="3">
        <f>IF(ISERR(LN(Table15[[#This Row],[Close Price]]/I257)),"-",LN(Table15[[#This Row],[Close Price]]/I257))</f>
        <v>-7.2542371853145217E-3</v>
      </c>
    </row>
    <row r="259" spans="1:14" x14ac:dyDescent="0.3">
      <c r="A259" s="1" t="s">
        <v>32</v>
      </c>
      <c r="B259" s="1" t="s">
        <v>14</v>
      </c>
      <c r="C259" s="2">
        <v>43481</v>
      </c>
      <c r="D259" s="1">
        <v>7355.15</v>
      </c>
      <c r="E259" s="1">
        <v>7349.5</v>
      </c>
      <c r="F259" s="1">
        <v>7384</v>
      </c>
      <c r="G259" s="1">
        <v>7291.1</v>
      </c>
      <c r="H259" s="1">
        <v>7304.05</v>
      </c>
      <c r="I259" s="1">
        <v>7310.25</v>
      </c>
      <c r="J259" s="1">
        <v>7329.03</v>
      </c>
      <c r="K259" s="1">
        <v>424769</v>
      </c>
      <c r="L259" s="1">
        <v>3113143898.6999998</v>
      </c>
      <c r="M259" s="1">
        <v>52831</v>
      </c>
      <c r="N259" s="3">
        <f>IF(ISERR(LN(Table15[[#This Row],[Close Price]]/I258)),"-",LN(Table15[[#This Row],[Close Price]]/I258))</f>
        <v>-6.1232752317470183E-3</v>
      </c>
    </row>
    <row r="260" spans="1:14" x14ac:dyDescent="0.3">
      <c r="A260" s="1" t="s">
        <v>32</v>
      </c>
      <c r="B260" s="1" t="s">
        <v>14</v>
      </c>
      <c r="C260" s="2">
        <v>43482</v>
      </c>
      <c r="D260" s="1">
        <v>7310.25</v>
      </c>
      <c r="E260" s="1">
        <v>7339</v>
      </c>
      <c r="F260" s="1">
        <v>7398.95</v>
      </c>
      <c r="G260" s="1">
        <v>7307.5</v>
      </c>
      <c r="H260" s="1">
        <v>7330</v>
      </c>
      <c r="I260" s="1">
        <v>7336.25</v>
      </c>
      <c r="J260" s="1">
        <v>7352.95</v>
      </c>
      <c r="K260" s="1">
        <v>462725</v>
      </c>
      <c r="L260" s="1">
        <v>3402392796.5500002</v>
      </c>
      <c r="M260" s="1">
        <v>58345</v>
      </c>
      <c r="N260" s="3">
        <f>IF(ISERR(LN(Table15[[#This Row],[Close Price]]/I259)),"-",LN(Table15[[#This Row],[Close Price]]/I259))</f>
        <v>3.5503399871151314E-3</v>
      </c>
    </row>
    <row r="261" spans="1:14" x14ac:dyDescent="0.3">
      <c r="A261" s="1" t="s">
        <v>32</v>
      </c>
      <c r="B261" s="1" t="s">
        <v>14</v>
      </c>
      <c r="C261" s="2">
        <v>43483</v>
      </c>
      <c r="D261" s="1">
        <v>7336.25</v>
      </c>
      <c r="E261" s="1">
        <v>7345</v>
      </c>
      <c r="F261" s="1">
        <v>7379.95</v>
      </c>
      <c r="G261" s="1">
        <v>7318</v>
      </c>
      <c r="H261" s="1">
        <v>7370</v>
      </c>
      <c r="I261" s="1">
        <v>7357.95</v>
      </c>
      <c r="J261" s="1">
        <v>7350.76</v>
      </c>
      <c r="K261" s="1">
        <v>334555</v>
      </c>
      <c r="L261" s="1">
        <v>2459232487</v>
      </c>
      <c r="M261" s="1">
        <v>36092</v>
      </c>
      <c r="N261" s="3">
        <f>IF(ISERR(LN(Table15[[#This Row],[Close Price]]/I260)),"-",LN(Table15[[#This Row],[Close Price]]/I260))</f>
        <v>2.9535484442704866E-3</v>
      </c>
    </row>
    <row r="262" spans="1:14" x14ac:dyDescent="0.3">
      <c r="A262" s="1" t="s">
        <v>32</v>
      </c>
      <c r="B262" s="1" t="s">
        <v>14</v>
      </c>
      <c r="C262" s="2">
        <v>43486</v>
      </c>
      <c r="D262" s="1">
        <v>7357.95</v>
      </c>
      <c r="E262" s="1">
        <v>7358</v>
      </c>
      <c r="F262" s="1">
        <v>7380</v>
      </c>
      <c r="G262" s="1">
        <v>7161</v>
      </c>
      <c r="H262" s="1">
        <v>7188</v>
      </c>
      <c r="I262" s="1">
        <v>7208.4</v>
      </c>
      <c r="J262" s="1">
        <v>7266.86</v>
      </c>
      <c r="K262" s="1">
        <v>654537</v>
      </c>
      <c r="L262" s="1">
        <v>4756431916.75</v>
      </c>
      <c r="M262" s="1">
        <v>99182</v>
      </c>
      <c r="N262" s="3">
        <f>IF(ISERR(LN(Table15[[#This Row],[Close Price]]/I261)),"-",LN(Table15[[#This Row],[Close Price]]/I261))</f>
        <v>-2.0534348672698821E-2</v>
      </c>
    </row>
    <row r="263" spans="1:14" x14ac:dyDescent="0.3">
      <c r="A263" s="1" t="s">
        <v>32</v>
      </c>
      <c r="B263" s="1" t="s">
        <v>14</v>
      </c>
      <c r="C263" s="2">
        <v>43487</v>
      </c>
      <c r="D263" s="1">
        <v>7208.4</v>
      </c>
      <c r="E263" s="1">
        <v>7180</v>
      </c>
      <c r="F263" s="1">
        <v>7180</v>
      </c>
      <c r="G263" s="1">
        <v>7054.5</v>
      </c>
      <c r="H263" s="1">
        <v>7056</v>
      </c>
      <c r="I263" s="1">
        <v>7068.85</v>
      </c>
      <c r="J263" s="1">
        <v>7095.48</v>
      </c>
      <c r="K263" s="1">
        <v>896521</v>
      </c>
      <c r="L263" s="1">
        <v>6361244400.5500002</v>
      </c>
      <c r="M263" s="1">
        <v>128669</v>
      </c>
      <c r="N263" s="3">
        <f>IF(ISERR(LN(Table15[[#This Row],[Close Price]]/I262)),"-",LN(Table15[[#This Row],[Close Price]]/I262))</f>
        <v>-1.9549205106982503E-2</v>
      </c>
    </row>
    <row r="264" spans="1:14" x14ac:dyDescent="0.3">
      <c r="A264" s="1" t="s">
        <v>32</v>
      </c>
      <c r="B264" s="1" t="s">
        <v>14</v>
      </c>
      <c r="C264" s="2">
        <v>43488</v>
      </c>
      <c r="D264" s="1">
        <v>7068.85</v>
      </c>
      <c r="E264" s="1">
        <v>7050</v>
      </c>
      <c r="F264" s="1">
        <v>7132.25</v>
      </c>
      <c r="G264" s="1">
        <v>7025</v>
      </c>
      <c r="H264" s="1">
        <v>7044</v>
      </c>
      <c r="I264" s="1">
        <v>7045.4</v>
      </c>
      <c r="J264" s="1">
        <v>7065.07</v>
      </c>
      <c r="K264" s="1">
        <v>702474</v>
      </c>
      <c r="L264" s="1">
        <v>4963030699.6000004</v>
      </c>
      <c r="M264" s="1">
        <v>67947</v>
      </c>
      <c r="N264" s="3">
        <f>IF(ISERR(LN(Table15[[#This Row],[Close Price]]/I263)),"-",LN(Table15[[#This Row],[Close Price]]/I263))</f>
        <v>-3.3228859595185187E-3</v>
      </c>
    </row>
    <row r="265" spans="1:14" x14ac:dyDescent="0.3">
      <c r="A265" s="1" t="s">
        <v>32</v>
      </c>
      <c r="B265" s="1" t="s">
        <v>14</v>
      </c>
      <c r="C265" s="2">
        <v>43489</v>
      </c>
      <c r="D265" s="1">
        <v>7045.4</v>
      </c>
      <c r="E265" s="1">
        <v>7059.9</v>
      </c>
      <c r="F265" s="1">
        <v>7098</v>
      </c>
      <c r="G265" s="1">
        <v>7014.4</v>
      </c>
      <c r="H265" s="1">
        <v>7058.7</v>
      </c>
      <c r="I265" s="1">
        <v>7040.6</v>
      </c>
      <c r="J265" s="1">
        <v>7058.58</v>
      </c>
      <c r="K265" s="1">
        <v>520703</v>
      </c>
      <c r="L265" s="1">
        <v>3675424081.5999999</v>
      </c>
      <c r="M265" s="1">
        <v>58624</v>
      </c>
      <c r="N265" s="3">
        <f>IF(ISERR(LN(Table15[[#This Row],[Close Price]]/I264)),"-",LN(Table15[[#This Row],[Close Price]]/I264))</f>
        <v>-6.8152778443726842E-4</v>
      </c>
    </row>
    <row r="266" spans="1:14" x14ac:dyDescent="0.3">
      <c r="A266" s="1" t="s">
        <v>32</v>
      </c>
      <c r="B266" s="1" t="s">
        <v>14</v>
      </c>
      <c r="C266" s="2">
        <v>43490</v>
      </c>
      <c r="D266" s="1">
        <v>7040.6</v>
      </c>
      <c r="E266" s="1">
        <v>7054</v>
      </c>
      <c r="F266" s="1">
        <v>7133</v>
      </c>
      <c r="G266" s="1">
        <v>6410</v>
      </c>
      <c r="H266" s="1">
        <v>6469.9</v>
      </c>
      <c r="I266" s="1">
        <v>6513.4</v>
      </c>
      <c r="J266" s="1">
        <v>6687.48</v>
      </c>
      <c r="K266" s="1">
        <v>3062762</v>
      </c>
      <c r="L266" s="1">
        <v>20482145241.700001</v>
      </c>
      <c r="M266" s="1">
        <v>279196</v>
      </c>
      <c r="N266" s="3">
        <f>IF(ISERR(LN(Table15[[#This Row],[Close Price]]/I265)),"-",LN(Table15[[#This Row],[Close Price]]/I265))</f>
        <v>-7.7831800502360909E-2</v>
      </c>
    </row>
    <row r="267" spans="1:14" x14ac:dyDescent="0.3">
      <c r="A267" s="1" t="s">
        <v>32</v>
      </c>
      <c r="B267" s="1" t="s">
        <v>14</v>
      </c>
      <c r="C267" s="2">
        <v>43493</v>
      </c>
      <c r="D267" s="1">
        <v>6513.4</v>
      </c>
      <c r="E267" s="1">
        <v>6512.5</v>
      </c>
      <c r="F267" s="1">
        <v>6610</v>
      </c>
      <c r="G267" s="1">
        <v>6317.7</v>
      </c>
      <c r="H267" s="1">
        <v>6510.5</v>
      </c>
      <c r="I267" s="1">
        <v>6511.05</v>
      </c>
      <c r="J267" s="1">
        <v>6463.35</v>
      </c>
      <c r="K267" s="1">
        <v>2398091</v>
      </c>
      <c r="L267" s="1">
        <v>15499707388.9</v>
      </c>
      <c r="M267" s="1">
        <v>264941</v>
      </c>
      <c r="N267" s="3">
        <f>IF(ISERR(LN(Table15[[#This Row],[Close Price]]/I266)),"-",LN(Table15[[#This Row],[Close Price]]/I266))</f>
        <v>-3.6085977150680977E-4</v>
      </c>
    </row>
    <row r="268" spans="1:14" x14ac:dyDescent="0.3">
      <c r="A268" s="1" t="s">
        <v>32</v>
      </c>
      <c r="B268" s="1" t="s">
        <v>14</v>
      </c>
      <c r="C268" s="2">
        <v>43494</v>
      </c>
      <c r="D268" s="1">
        <v>6511.05</v>
      </c>
      <c r="E268" s="1">
        <v>6480</v>
      </c>
      <c r="F268" s="1">
        <v>6619.15</v>
      </c>
      <c r="G268" s="1">
        <v>6447.4</v>
      </c>
      <c r="H268" s="1">
        <v>6520</v>
      </c>
      <c r="I268" s="1">
        <v>6526.95</v>
      </c>
      <c r="J268" s="1">
        <v>6538.7</v>
      </c>
      <c r="K268" s="1">
        <v>1101399</v>
      </c>
      <c r="L268" s="1">
        <v>7201712458.3500004</v>
      </c>
      <c r="M268" s="1">
        <v>124843</v>
      </c>
      <c r="N268" s="3">
        <f>IF(ISERR(LN(Table15[[#This Row],[Close Price]]/I267)),"-",LN(Table15[[#This Row],[Close Price]]/I267))</f>
        <v>2.4390255993587892E-3</v>
      </c>
    </row>
    <row r="269" spans="1:14" x14ac:dyDescent="0.3">
      <c r="A269" s="1" t="s">
        <v>32</v>
      </c>
      <c r="B269" s="1" t="s">
        <v>14</v>
      </c>
      <c r="C269" s="2">
        <v>43495</v>
      </c>
      <c r="D269" s="1">
        <v>6526.95</v>
      </c>
      <c r="E269" s="1">
        <v>6559</v>
      </c>
      <c r="F269" s="1">
        <v>6588</v>
      </c>
      <c r="G269" s="1">
        <v>6508</v>
      </c>
      <c r="H269" s="1">
        <v>6565</v>
      </c>
      <c r="I269" s="1">
        <v>6548.25</v>
      </c>
      <c r="J269" s="1">
        <v>6542.56</v>
      </c>
      <c r="K269" s="1">
        <v>583773</v>
      </c>
      <c r="L269" s="1">
        <v>3819371533.6999998</v>
      </c>
      <c r="M269" s="1">
        <v>70798</v>
      </c>
      <c r="N269" s="3">
        <f>IF(ISERR(LN(Table15[[#This Row],[Close Price]]/I268)),"-",LN(Table15[[#This Row],[Close Price]]/I268))</f>
        <v>3.258079240357942E-3</v>
      </c>
    </row>
    <row r="270" spans="1:14" x14ac:dyDescent="0.3">
      <c r="A270" s="1" t="s">
        <v>32</v>
      </c>
      <c r="B270" s="1" t="s">
        <v>14</v>
      </c>
      <c r="C270" s="2">
        <v>43496</v>
      </c>
      <c r="D270" s="1">
        <v>6548.25</v>
      </c>
      <c r="E270" s="1">
        <v>6575</v>
      </c>
      <c r="F270" s="1">
        <v>6660.05</v>
      </c>
      <c r="G270" s="1">
        <v>6460.05</v>
      </c>
      <c r="H270" s="1">
        <v>6635</v>
      </c>
      <c r="I270" s="1">
        <v>6641.15</v>
      </c>
      <c r="J270" s="1">
        <v>6548.88</v>
      </c>
      <c r="K270" s="1">
        <v>926270</v>
      </c>
      <c r="L270" s="1">
        <v>6066027944.5</v>
      </c>
      <c r="M270" s="1">
        <v>110666</v>
      </c>
      <c r="N270" s="3">
        <f>IF(ISERR(LN(Table15[[#This Row],[Close Price]]/I269)),"-",LN(Table15[[#This Row],[Close Price]]/I269))</f>
        <v>1.408730288640055E-2</v>
      </c>
    </row>
    <row r="271" spans="1:14" x14ac:dyDescent="0.3">
      <c r="A271" s="1" t="s">
        <v>32</v>
      </c>
      <c r="B271" s="1" t="s">
        <v>14</v>
      </c>
      <c r="C271" s="2">
        <v>43497</v>
      </c>
      <c r="D271" s="1">
        <v>6641.15</v>
      </c>
      <c r="E271" s="1">
        <v>6679</v>
      </c>
      <c r="F271" s="1">
        <v>7204</v>
      </c>
      <c r="G271" s="1">
        <v>6652.55</v>
      </c>
      <c r="H271" s="1">
        <v>6930</v>
      </c>
      <c r="I271" s="1">
        <v>6962.3</v>
      </c>
      <c r="J271" s="1">
        <v>6951.19</v>
      </c>
      <c r="K271" s="1">
        <v>2545419</v>
      </c>
      <c r="L271" s="1">
        <v>17693698166.799999</v>
      </c>
      <c r="M271" s="1">
        <v>263029</v>
      </c>
      <c r="N271" s="3">
        <f>IF(ISERR(LN(Table15[[#This Row],[Close Price]]/I270)),"-",LN(Table15[[#This Row],[Close Price]]/I270))</f>
        <v>4.7224738263349268E-2</v>
      </c>
    </row>
    <row r="272" spans="1:14" x14ac:dyDescent="0.3">
      <c r="A272" s="1" t="s">
        <v>32</v>
      </c>
      <c r="B272" s="1" t="s">
        <v>14</v>
      </c>
      <c r="C272" s="2">
        <v>43500</v>
      </c>
      <c r="D272" s="1">
        <v>6962.3</v>
      </c>
      <c r="E272" s="1">
        <v>6975</v>
      </c>
      <c r="F272" s="1">
        <v>7039</v>
      </c>
      <c r="G272" s="1">
        <v>6851.65</v>
      </c>
      <c r="H272" s="1">
        <v>7005.65</v>
      </c>
      <c r="I272" s="1">
        <v>6988.2</v>
      </c>
      <c r="J272" s="1">
        <v>6954.72</v>
      </c>
      <c r="K272" s="1">
        <v>658776</v>
      </c>
      <c r="L272" s="1">
        <v>4581605508.0500002</v>
      </c>
      <c r="M272" s="1">
        <v>76227</v>
      </c>
      <c r="N272" s="3">
        <f>IF(ISERR(LN(Table15[[#This Row],[Close Price]]/I271)),"-",LN(Table15[[#This Row],[Close Price]]/I271))</f>
        <v>3.7131328278844828E-3</v>
      </c>
    </row>
    <row r="273" spans="1:14" x14ac:dyDescent="0.3">
      <c r="A273" s="1" t="s">
        <v>32</v>
      </c>
      <c r="B273" s="1" t="s">
        <v>14</v>
      </c>
      <c r="C273" s="2">
        <v>43501</v>
      </c>
      <c r="D273" s="1">
        <v>6988.2</v>
      </c>
      <c r="E273" s="1">
        <v>6995</v>
      </c>
      <c r="F273" s="1">
        <v>7125</v>
      </c>
      <c r="G273" s="1">
        <v>6985.4</v>
      </c>
      <c r="H273" s="1">
        <v>7125</v>
      </c>
      <c r="I273" s="1">
        <v>7093.6</v>
      </c>
      <c r="J273" s="1">
        <v>7059.63</v>
      </c>
      <c r="K273" s="1">
        <v>681498</v>
      </c>
      <c r="L273" s="1">
        <v>4811121560.1999998</v>
      </c>
      <c r="M273" s="1">
        <v>73807</v>
      </c>
      <c r="N273" s="3">
        <f>IF(ISERR(LN(Table15[[#This Row],[Close Price]]/I272)),"-",LN(Table15[[#This Row],[Close Price]]/I272))</f>
        <v>1.4969956729136149E-2</v>
      </c>
    </row>
    <row r="274" spans="1:14" x14ac:dyDescent="0.3">
      <c r="A274" s="1" t="s">
        <v>32</v>
      </c>
      <c r="B274" s="1" t="s">
        <v>14</v>
      </c>
      <c r="C274" s="2">
        <v>43502</v>
      </c>
      <c r="D274" s="1">
        <v>7093.6</v>
      </c>
      <c r="E274" s="1">
        <v>7120</v>
      </c>
      <c r="F274" s="1">
        <v>7220</v>
      </c>
      <c r="G274" s="1">
        <v>7067</v>
      </c>
      <c r="H274" s="1">
        <v>7195.05</v>
      </c>
      <c r="I274" s="1">
        <v>7183.4</v>
      </c>
      <c r="J274" s="1">
        <v>7140.65</v>
      </c>
      <c r="K274" s="1">
        <v>567827</v>
      </c>
      <c r="L274" s="1">
        <v>4054652959.75</v>
      </c>
      <c r="M274" s="1">
        <v>61950</v>
      </c>
      <c r="N274" s="3">
        <f>IF(ISERR(LN(Table15[[#This Row],[Close Price]]/I273)),"-",LN(Table15[[#This Row],[Close Price]]/I273))</f>
        <v>1.2579839497380476E-2</v>
      </c>
    </row>
    <row r="275" spans="1:14" x14ac:dyDescent="0.3">
      <c r="A275" s="1" t="s">
        <v>32</v>
      </c>
      <c r="B275" s="1" t="s">
        <v>14</v>
      </c>
      <c r="C275" s="2">
        <v>43503</v>
      </c>
      <c r="D275" s="1">
        <v>7183.4</v>
      </c>
      <c r="E275" s="1">
        <v>7201</v>
      </c>
      <c r="F275" s="1">
        <v>7320</v>
      </c>
      <c r="G275" s="1">
        <v>7185.1</v>
      </c>
      <c r="H275" s="1">
        <v>7286</v>
      </c>
      <c r="I275" s="1">
        <v>7302.55</v>
      </c>
      <c r="J275" s="1">
        <v>7272.3</v>
      </c>
      <c r="K275" s="1">
        <v>690174</v>
      </c>
      <c r="L275" s="1">
        <v>5019153995.3000002</v>
      </c>
      <c r="M275" s="1">
        <v>76768</v>
      </c>
      <c r="N275" s="3">
        <f>IF(ISERR(LN(Table15[[#This Row],[Close Price]]/I274)),"-",LN(Table15[[#This Row],[Close Price]]/I274))</f>
        <v>1.6450793645493574E-2</v>
      </c>
    </row>
    <row r="276" spans="1:14" x14ac:dyDescent="0.3">
      <c r="A276" s="1" t="s">
        <v>32</v>
      </c>
      <c r="B276" s="1" t="s">
        <v>14</v>
      </c>
      <c r="C276" s="2">
        <v>43504</v>
      </c>
      <c r="D276" s="1">
        <v>7302.55</v>
      </c>
      <c r="E276" s="1">
        <v>7270</v>
      </c>
      <c r="F276" s="1">
        <v>7300</v>
      </c>
      <c r="G276" s="1">
        <v>7100</v>
      </c>
      <c r="H276" s="1">
        <v>7115.2</v>
      </c>
      <c r="I276" s="1">
        <v>7134.25</v>
      </c>
      <c r="J276" s="1">
        <v>7191.38</v>
      </c>
      <c r="K276" s="1">
        <v>576159</v>
      </c>
      <c r="L276" s="1">
        <v>4143378212.0999999</v>
      </c>
      <c r="M276" s="1">
        <v>78367</v>
      </c>
      <c r="N276" s="3">
        <f>IF(ISERR(LN(Table15[[#This Row],[Close Price]]/I275)),"-",LN(Table15[[#This Row],[Close Price]]/I275))</f>
        <v>-2.331647244995913E-2</v>
      </c>
    </row>
    <row r="277" spans="1:14" x14ac:dyDescent="0.3">
      <c r="A277" s="1" t="s">
        <v>32</v>
      </c>
      <c r="B277" s="1" t="s">
        <v>14</v>
      </c>
      <c r="C277" s="2">
        <v>43507</v>
      </c>
      <c r="D277" s="1">
        <v>7134.25</v>
      </c>
      <c r="E277" s="1">
        <v>7150</v>
      </c>
      <c r="F277" s="1">
        <v>7209.95</v>
      </c>
      <c r="G277" s="1">
        <v>7051.1</v>
      </c>
      <c r="H277" s="1">
        <v>7198.65</v>
      </c>
      <c r="I277" s="1">
        <v>7177.9</v>
      </c>
      <c r="J277" s="1">
        <v>7133.32</v>
      </c>
      <c r="K277" s="1">
        <v>502244</v>
      </c>
      <c r="L277" s="1">
        <v>3582669583.5999999</v>
      </c>
      <c r="M277" s="1">
        <v>63736</v>
      </c>
      <c r="N277" s="3">
        <f>IF(ISERR(LN(Table15[[#This Row],[Close Price]]/I276)),"-",LN(Table15[[#This Row],[Close Price]]/I276))</f>
        <v>6.0997313945662292E-3</v>
      </c>
    </row>
    <row r="278" spans="1:14" x14ac:dyDescent="0.3">
      <c r="A278" s="1" t="s">
        <v>32</v>
      </c>
      <c r="B278" s="1" t="s">
        <v>14</v>
      </c>
      <c r="C278" s="2">
        <v>43508</v>
      </c>
      <c r="D278" s="1">
        <v>7177.9</v>
      </c>
      <c r="E278" s="1">
        <v>7193</v>
      </c>
      <c r="F278" s="1">
        <v>7230</v>
      </c>
      <c r="G278" s="1">
        <v>7127.95</v>
      </c>
      <c r="H278" s="1">
        <v>7141</v>
      </c>
      <c r="I278" s="1">
        <v>7162.5</v>
      </c>
      <c r="J278" s="1">
        <v>7188.98</v>
      </c>
      <c r="K278" s="1">
        <v>494592</v>
      </c>
      <c r="L278" s="1">
        <v>3555609756.8000002</v>
      </c>
      <c r="M278" s="1">
        <v>65794</v>
      </c>
      <c r="N278" s="3">
        <f>IF(ISERR(LN(Table15[[#This Row],[Close Price]]/I277)),"-",LN(Table15[[#This Row],[Close Price]]/I277))</f>
        <v>-2.147779130283457E-3</v>
      </c>
    </row>
    <row r="279" spans="1:14" x14ac:dyDescent="0.3">
      <c r="A279" s="1" t="s">
        <v>32</v>
      </c>
      <c r="B279" s="1" t="s">
        <v>14</v>
      </c>
      <c r="C279" s="2">
        <v>43509</v>
      </c>
      <c r="D279" s="1">
        <v>7162.5</v>
      </c>
      <c r="E279" s="1">
        <v>7157</v>
      </c>
      <c r="F279" s="1">
        <v>7165</v>
      </c>
      <c r="G279" s="1">
        <v>6994.35</v>
      </c>
      <c r="H279" s="1">
        <v>7061</v>
      </c>
      <c r="I279" s="1">
        <v>7028.25</v>
      </c>
      <c r="J279" s="1">
        <v>7082.84</v>
      </c>
      <c r="K279" s="1">
        <v>563690</v>
      </c>
      <c r="L279" s="1">
        <v>3992525118.3499999</v>
      </c>
      <c r="M279" s="1">
        <v>87718</v>
      </c>
      <c r="N279" s="3">
        <f>IF(ISERR(LN(Table15[[#This Row],[Close Price]]/I278)),"-",LN(Table15[[#This Row],[Close Price]]/I278))</f>
        <v>-1.8921340350952321E-2</v>
      </c>
    </row>
    <row r="280" spans="1:14" x14ac:dyDescent="0.3">
      <c r="A280" s="1" t="s">
        <v>32</v>
      </c>
      <c r="B280" s="1" t="s">
        <v>14</v>
      </c>
      <c r="C280" s="2">
        <v>43510</v>
      </c>
      <c r="D280" s="1">
        <v>7028.25</v>
      </c>
      <c r="E280" s="1">
        <v>7036.7</v>
      </c>
      <c r="F280" s="1">
        <v>7111.2</v>
      </c>
      <c r="G280" s="1">
        <v>6990</v>
      </c>
      <c r="H280" s="1">
        <v>7039.9</v>
      </c>
      <c r="I280" s="1">
        <v>7017.5</v>
      </c>
      <c r="J280" s="1">
        <v>7040.3</v>
      </c>
      <c r="K280" s="1">
        <v>622311</v>
      </c>
      <c r="L280" s="1">
        <v>4381258068.75</v>
      </c>
      <c r="M280" s="1">
        <v>78325</v>
      </c>
      <c r="N280" s="3">
        <f>IF(ISERR(LN(Table15[[#This Row],[Close Price]]/I279)),"-",LN(Table15[[#This Row],[Close Price]]/I279))</f>
        <v>-1.5307124360051379E-3</v>
      </c>
    </row>
    <row r="281" spans="1:14" x14ac:dyDescent="0.3">
      <c r="A281" s="1" t="s">
        <v>32</v>
      </c>
      <c r="B281" s="1" t="s">
        <v>14</v>
      </c>
      <c r="C281" s="2">
        <v>43511</v>
      </c>
      <c r="D281" s="1">
        <v>7017.5</v>
      </c>
      <c r="E281" s="1">
        <v>7027.4</v>
      </c>
      <c r="F281" s="1">
        <v>7058.7</v>
      </c>
      <c r="G281" s="1">
        <v>6900</v>
      </c>
      <c r="H281" s="1">
        <v>6915</v>
      </c>
      <c r="I281" s="1">
        <v>6930.05</v>
      </c>
      <c r="J281" s="1">
        <v>6972.04</v>
      </c>
      <c r="K281" s="1">
        <v>768798</v>
      </c>
      <c r="L281" s="1">
        <v>5360092163.5</v>
      </c>
      <c r="M281" s="1">
        <v>85622</v>
      </c>
      <c r="N281" s="3">
        <f>IF(ISERR(LN(Table15[[#This Row],[Close Price]]/I280)),"-",LN(Table15[[#This Row],[Close Price]]/I280))</f>
        <v>-1.2540001070901603E-2</v>
      </c>
    </row>
    <row r="282" spans="1:14" x14ac:dyDescent="0.3">
      <c r="A282" s="1" t="s">
        <v>32</v>
      </c>
      <c r="B282" s="1" t="s">
        <v>14</v>
      </c>
      <c r="C282" s="2">
        <v>43514</v>
      </c>
      <c r="D282" s="1">
        <v>6930.05</v>
      </c>
      <c r="E282" s="1">
        <v>6964.7</v>
      </c>
      <c r="F282" s="1">
        <v>6997.8</v>
      </c>
      <c r="G282" s="1">
        <v>6817</v>
      </c>
      <c r="H282" s="1">
        <v>6834.95</v>
      </c>
      <c r="I282" s="1">
        <v>6842.7</v>
      </c>
      <c r="J282" s="1">
        <v>6877.06</v>
      </c>
      <c r="K282" s="1">
        <v>509963</v>
      </c>
      <c r="L282" s="1">
        <v>3507046836.6999998</v>
      </c>
      <c r="M282" s="1">
        <v>67398</v>
      </c>
      <c r="N282" s="3">
        <f>IF(ISERR(LN(Table15[[#This Row],[Close Price]]/I281)),"-",LN(Table15[[#This Row],[Close Price]]/I281))</f>
        <v>-1.2684637594525573E-2</v>
      </c>
    </row>
    <row r="283" spans="1:14" x14ac:dyDescent="0.3">
      <c r="A283" s="1" t="s">
        <v>32</v>
      </c>
      <c r="B283" s="1" t="s">
        <v>14</v>
      </c>
      <c r="C283" s="2">
        <v>43515</v>
      </c>
      <c r="D283" s="1">
        <v>6842.7</v>
      </c>
      <c r="E283" s="1">
        <v>6855</v>
      </c>
      <c r="F283" s="1">
        <v>6915.9</v>
      </c>
      <c r="G283" s="1">
        <v>6771</v>
      </c>
      <c r="H283" s="1">
        <v>6815</v>
      </c>
      <c r="I283" s="1">
        <v>6804.55</v>
      </c>
      <c r="J283" s="1">
        <v>6866.95</v>
      </c>
      <c r="K283" s="1">
        <v>493861</v>
      </c>
      <c r="L283" s="1">
        <v>3391320281.9499998</v>
      </c>
      <c r="M283" s="1">
        <v>59750</v>
      </c>
      <c r="N283" s="3">
        <f>IF(ISERR(LN(Table15[[#This Row],[Close Price]]/I282)),"-",LN(Table15[[#This Row],[Close Price]]/I282))</f>
        <v>-5.590884518757575E-3</v>
      </c>
    </row>
    <row r="284" spans="1:14" x14ac:dyDescent="0.3">
      <c r="A284" s="1" t="s">
        <v>32</v>
      </c>
      <c r="B284" s="1" t="s">
        <v>14</v>
      </c>
      <c r="C284" s="2">
        <v>43516</v>
      </c>
      <c r="D284" s="1">
        <v>6804.55</v>
      </c>
      <c r="E284" s="1">
        <v>6842</v>
      </c>
      <c r="F284" s="1">
        <v>6888</v>
      </c>
      <c r="G284" s="1">
        <v>6804.4</v>
      </c>
      <c r="H284" s="1">
        <v>6849.95</v>
      </c>
      <c r="I284" s="1">
        <v>6849.9</v>
      </c>
      <c r="J284" s="1">
        <v>6844.34</v>
      </c>
      <c r="K284" s="1">
        <v>534284</v>
      </c>
      <c r="L284" s="1">
        <v>3656818737.9499998</v>
      </c>
      <c r="M284" s="1">
        <v>58220</v>
      </c>
      <c r="N284" s="3">
        <f>IF(ISERR(LN(Table15[[#This Row],[Close Price]]/I283)),"-",LN(Table15[[#This Row],[Close Price]]/I283))</f>
        <v>6.6425475577123246E-3</v>
      </c>
    </row>
    <row r="285" spans="1:14" x14ac:dyDescent="0.3">
      <c r="A285" s="1" t="s">
        <v>32</v>
      </c>
      <c r="B285" s="1" t="s">
        <v>14</v>
      </c>
      <c r="C285" s="2">
        <v>43517</v>
      </c>
      <c r="D285" s="1">
        <v>6849.9</v>
      </c>
      <c r="E285" s="1">
        <v>6868.95</v>
      </c>
      <c r="F285" s="1">
        <v>6879.65</v>
      </c>
      <c r="G285" s="1">
        <v>6715</v>
      </c>
      <c r="H285" s="1">
        <v>6818.05</v>
      </c>
      <c r="I285" s="1">
        <v>6801.55</v>
      </c>
      <c r="J285" s="1">
        <v>6779.81</v>
      </c>
      <c r="K285" s="1">
        <v>722938</v>
      </c>
      <c r="L285" s="1">
        <v>4901379180.8500004</v>
      </c>
      <c r="M285" s="1">
        <v>90347</v>
      </c>
      <c r="N285" s="3">
        <f>IF(ISERR(LN(Table15[[#This Row],[Close Price]]/I284)),"-",LN(Table15[[#This Row],[Close Price]]/I284))</f>
        <v>-7.0835262435394817E-3</v>
      </c>
    </row>
    <row r="286" spans="1:14" x14ac:dyDescent="0.3">
      <c r="A286" s="1" t="s">
        <v>32</v>
      </c>
      <c r="B286" s="1" t="s">
        <v>14</v>
      </c>
      <c r="C286" s="2">
        <v>43518</v>
      </c>
      <c r="D286" s="1">
        <v>6801.55</v>
      </c>
      <c r="E286" s="1">
        <v>6827</v>
      </c>
      <c r="F286" s="1">
        <v>6939</v>
      </c>
      <c r="G286" s="1">
        <v>6819.05</v>
      </c>
      <c r="H286" s="1">
        <v>6919</v>
      </c>
      <c r="I286" s="1">
        <v>6912.4</v>
      </c>
      <c r="J286" s="1">
        <v>6899.91</v>
      </c>
      <c r="K286" s="1">
        <v>764535</v>
      </c>
      <c r="L286" s="1">
        <v>5275220020</v>
      </c>
      <c r="M286" s="1">
        <v>67465</v>
      </c>
      <c r="N286" s="3">
        <f>IF(ISERR(LN(Table15[[#This Row],[Close Price]]/I285)),"-",LN(Table15[[#This Row],[Close Price]]/I285))</f>
        <v>1.6166372813810819E-2</v>
      </c>
    </row>
    <row r="287" spans="1:14" x14ac:dyDescent="0.3">
      <c r="A287" s="1" t="s">
        <v>32</v>
      </c>
      <c r="B287" s="1" t="s">
        <v>14</v>
      </c>
      <c r="C287" s="2">
        <v>43521</v>
      </c>
      <c r="D287" s="1">
        <v>6912.4</v>
      </c>
      <c r="E287" s="1">
        <v>6948</v>
      </c>
      <c r="F287" s="1">
        <v>6984.9</v>
      </c>
      <c r="G287" s="1">
        <v>6870.05</v>
      </c>
      <c r="H287" s="1">
        <v>6930.2</v>
      </c>
      <c r="I287" s="1">
        <v>6924.9</v>
      </c>
      <c r="J287" s="1">
        <v>6926.21</v>
      </c>
      <c r="K287" s="1">
        <v>495728</v>
      </c>
      <c r="L287" s="1">
        <v>3433518426.1999998</v>
      </c>
      <c r="M287" s="1">
        <v>62728</v>
      </c>
      <c r="N287" s="3">
        <f>IF(ISERR(LN(Table15[[#This Row],[Close Price]]/I286)),"-",LN(Table15[[#This Row],[Close Price]]/I286))</f>
        <v>1.8067113382255848E-3</v>
      </c>
    </row>
    <row r="288" spans="1:14" x14ac:dyDescent="0.3">
      <c r="A288" s="1" t="s">
        <v>32</v>
      </c>
      <c r="B288" s="1" t="s">
        <v>14</v>
      </c>
      <c r="C288" s="2">
        <v>43522</v>
      </c>
      <c r="D288" s="1">
        <v>6924.9</v>
      </c>
      <c r="E288" s="1">
        <v>6885</v>
      </c>
      <c r="F288" s="1">
        <v>6975</v>
      </c>
      <c r="G288" s="1">
        <v>6812.6</v>
      </c>
      <c r="H288" s="1">
        <v>6900</v>
      </c>
      <c r="I288" s="1">
        <v>6904.3</v>
      </c>
      <c r="J288" s="1">
        <v>6895.74</v>
      </c>
      <c r="K288" s="1">
        <v>673415</v>
      </c>
      <c r="L288" s="1">
        <v>4643695673.3999996</v>
      </c>
      <c r="M288" s="1">
        <v>67933</v>
      </c>
      <c r="N288" s="3">
        <f>IF(ISERR(LN(Table15[[#This Row],[Close Price]]/I287)),"-",LN(Table15[[#This Row],[Close Price]]/I287))</f>
        <v>-2.9792056281718973E-3</v>
      </c>
    </row>
    <row r="289" spans="1:14" x14ac:dyDescent="0.3">
      <c r="A289" s="1" t="s">
        <v>32</v>
      </c>
      <c r="B289" s="1" t="s">
        <v>14</v>
      </c>
      <c r="C289" s="2">
        <v>43523</v>
      </c>
      <c r="D289" s="1">
        <v>6904.3</v>
      </c>
      <c r="E289" s="1">
        <v>6943</v>
      </c>
      <c r="F289" s="1">
        <v>7048</v>
      </c>
      <c r="G289" s="1">
        <v>6853.2</v>
      </c>
      <c r="H289" s="1">
        <v>6947.25</v>
      </c>
      <c r="I289" s="1">
        <v>6968.5</v>
      </c>
      <c r="J289" s="1">
        <v>6960.32</v>
      </c>
      <c r="K289" s="1">
        <v>961829</v>
      </c>
      <c r="L289" s="1">
        <v>6694636021.5500002</v>
      </c>
      <c r="M289" s="1">
        <v>100907</v>
      </c>
      <c r="N289" s="3">
        <f>IF(ISERR(LN(Table15[[#This Row],[Close Price]]/I288)),"-",LN(Table15[[#This Row],[Close Price]]/I288))</f>
        <v>9.2555876696740914E-3</v>
      </c>
    </row>
    <row r="290" spans="1:14" x14ac:dyDescent="0.3">
      <c r="A290" s="1" t="s">
        <v>32</v>
      </c>
      <c r="B290" s="1" t="s">
        <v>14</v>
      </c>
      <c r="C290" s="2">
        <v>43524</v>
      </c>
      <c r="D290" s="1">
        <v>6968.5</v>
      </c>
      <c r="E290" s="1">
        <v>7010</v>
      </c>
      <c r="F290" s="1">
        <v>7040</v>
      </c>
      <c r="G290" s="1">
        <v>6801</v>
      </c>
      <c r="H290" s="1">
        <v>6831.95</v>
      </c>
      <c r="I290" s="1">
        <v>6829.7</v>
      </c>
      <c r="J290" s="1">
        <v>6881.48</v>
      </c>
      <c r="K290" s="1">
        <v>1031563</v>
      </c>
      <c r="L290" s="1">
        <v>7098685243.8000002</v>
      </c>
      <c r="M290" s="1">
        <v>120214</v>
      </c>
      <c r="N290" s="3">
        <f>IF(ISERR(LN(Table15[[#This Row],[Close Price]]/I289)),"-",LN(Table15[[#This Row],[Close Price]]/I289))</f>
        <v>-2.0119244824709909E-2</v>
      </c>
    </row>
    <row r="291" spans="1:14" x14ac:dyDescent="0.3">
      <c r="A291" s="1" t="s">
        <v>32</v>
      </c>
      <c r="B291" s="1" t="s">
        <v>14</v>
      </c>
      <c r="C291" s="2">
        <v>43525</v>
      </c>
      <c r="D291" s="1">
        <v>6829.7</v>
      </c>
      <c r="E291" s="1">
        <v>6876.8</v>
      </c>
      <c r="F291" s="1">
        <v>6950</v>
      </c>
      <c r="G291" s="1">
        <v>6827.25</v>
      </c>
      <c r="H291" s="1">
        <v>6938.95</v>
      </c>
      <c r="I291" s="1">
        <v>6935.15</v>
      </c>
      <c r="J291" s="1">
        <v>6894.86</v>
      </c>
      <c r="K291" s="1">
        <v>768822</v>
      </c>
      <c r="L291" s="1">
        <v>5300920300.5</v>
      </c>
      <c r="M291" s="1">
        <v>70081</v>
      </c>
      <c r="N291" s="3">
        <f>IF(ISERR(LN(Table15[[#This Row],[Close Price]]/I290)),"-",LN(Table15[[#This Row],[Close Price]]/I290))</f>
        <v>1.5321934196170802E-2</v>
      </c>
    </row>
    <row r="292" spans="1:14" x14ac:dyDescent="0.3">
      <c r="A292" s="1" t="s">
        <v>32</v>
      </c>
      <c r="B292" s="1" t="s">
        <v>14</v>
      </c>
      <c r="C292" s="2">
        <v>43529</v>
      </c>
      <c r="D292" s="1">
        <v>6935.15</v>
      </c>
      <c r="E292" s="1">
        <v>6950</v>
      </c>
      <c r="F292" s="1">
        <v>7158.15</v>
      </c>
      <c r="G292" s="1">
        <v>6894.45</v>
      </c>
      <c r="H292" s="1">
        <v>7130</v>
      </c>
      <c r="I292" s="1">
        <v>7117.75</v>
      </c>
      <c r="J292" s="1">
        <v>7040.88</v>
      </c>
      <c r="K292" s="1">
        <v>838538</v>
      </c>
      <c r="L292" s="1">
        <v>5904042757.8999996</v>
      </c>
      <c r="M292" s="1">
        <v>88633</v>
      </c>
      <c r="N292" s="3">
        <f>IF(ISERR(LN(Table15[[#This Row],[Close Price]]/I291)),"-",LN(Table15[[#This Row],[Close Price]]/I291))</f>
        <v>2.5988981296968805E-2</v>
      </c>
    </row>
    <row r="293" spans="1:14" x14ac:dyDescent="0.3">
      <c r="A293" s="1" t="s">
        <v>32</v>
      </c>
      <c r="B293" s="1" t="s">
        <v>14</v>
      </c>
      <c r="C293" s="2">
        <v>43530</v>
      </c>
      <c r="D293" s="1">
        <v>7117.75</v>
      </c>
      <c r="E293" s="1">
        <v>7137.85</v>
      </c>
      <c r="F293" s="1">
        <v>7144.9</v>
      </c>
      <c r="G293" s="1">
        <v>7010</v>
      </c>
      <c r="H293" s="1">
        <v>7053</v>
      </c>
      <c r="I293" s="1">
        <v>7056.9</v>
      </c>
      <c r="J293" s="1">
        <v>7071.79</v>
      </c>
      <c r="K293" s="1">
        <v>557197</v>
      </c>
      <c r="L293" s="1">
        <v>3940379306.0999999</v>
      </c>
      <c r="M293" s="1">
        <v>57525</v>
      </c>
      <c r="N293" s="3">
        <f>IF(ISERR(LN(Table15[[#This Row],[Close Price]]/I292)),"-",LN(Table15[[#This Row],[Close Price]]/I292))</f>
        <v>-8.585802654898422E-3</v>
      </c>
    </row>
    <row r="294" spans="1:14" x14ac:dyDescent="0.3">
      <c r="A294" s="1" t="s">
        <v>32</v>
      </c>
      <c r="B294" s="1" t="s">
        <v>14</v>
      </c>
      <c r="C294" s="2">
        <v>43531</v>
      </c>
      <c r="D294" s="1">
        <v>7056.9</v>
      </c>
      <c r="E294" s="1">
        <v>7078</v>
      </c>
      <c r="F294" s="1">
        <v>7092.5</v>
      </c>
      <c r="G294" s="1">
        <v>7002</v>
      </c>
      <c r="H294" s="1">
        <v>7020</v>
      </c>
      <c r="I294" s="1">
        <v>7029.05</v>
      </c>
      <c r="J294" s="1">
        <v>7036.35</v>
      </c>
      <c r="K294" s="1">
        <v>396771</v>
      </c>
      <c r="L294" s="1">
        <v>2791820856.3499999</v>
      </c>
      <c r="M294" s="1">
        <v>48429</v>
      </c>
      <c r="N294" s="3">
        <f>IF(ISERR(LN(Table15[[#This Row],[Close Price]]/I293)),"-",LN(Table15[[#This Row],[Close Price]]/I293))</f>
        <v>-3.9543000350951247E-3</v>
      </c>
    </row>
    <row r="295" spans="1:14" x14ac:dyDescent="0.3">
      <c r="A295" s="1" t="s">
        <v>32</v>
      </c>
      <c r="B295" s="1" t="s">
        <v>14</v>
      </c>
      <c r="C295" s="2">
        <v>43532</v>
      </c>
      <c r="D295" s="1">
        <v>7029.05</v>
      </c>
      <c r="E295" s="1">
        <v>6975</v>
      </c>
      <c r="F295" s="1">
        <v>7025</v>
      </c>
      <c r="G295" s="1">
        <v>6951</v>
      </c>
      <c r="H295" s="1">
        <v>6960</v>
      </c>
      <c r="I295" s="1">
        <v>6967.7</v>
      </c>
      <c r="J295" s="1">
        <v>6987.8</v>
      </c>
      <c r="K295" s="1">
        <v>486432</v>
      </c>
      <c r="L295" s="1">
        <v>3399088644.5500002</v>
      </c>
      <c r="M295" s="1">
        <v>53304</v>
      </c>
      <c r="N295" s="3">
        <f>IF(ISERR(LN(Table15[[#This Row],[Close Price]]/I294)),"-",LN(Table15[[#This Row],[Close Price]]/I294))</f>
        <v>-8.7663768934745784E-3</v>
      </c>
    </row>
    <row r="296" spans="1:14" x14ac:dyDescent="0.3">
      <c r="A296" s="1" t="s">
        <v>32</v>
      </c>
      <c r="B296" s="1" t="s">
        <v>14</v>
      </c>
      <c r="C296" s="2">
        <v>43535</v>
      </c>
      <c r="D296" s="1">
        <v>6967.7</v>
      </c>
      <c r="E296" s="1">
        <v>6980</v>
      </c>
      <c r="F296" s="1">
        <v>7121.6</v>
      </c>
      <c r="G296" s="1">
        <v>6975</v>
      </c>
      <c r="H296" s="1">
        <v>7068.05</v>
      </c>
      <c r="I296" s="1">
        <v>7081.9</v>
      </c>
      <c r="J296" s="1">
        <v>7075.19</v>
      </c>
      <c r="K296" s="1">
        <v>720905</v>
      </c>
      <c r="L296" s="1">
        <v>5100541634.5500002</v>
      </c>
      <c r="M296" s="1">
        <v>87743</v>
      </c>
      <c r="N296" s="3">
        <f>IF(ISERR(LN(Table15[[#This Row],[Close Price]]/I295)),"-",LN(Table15[[#This Row],[Close Price]]/I295))</f>
        <v>1.6257048622632084E-2</v>
      </c>
    </row>
    <row r="297" spans="1:14" x14ac:dyDescent="0.3">
      <c r="A297" s="1" t="s">
        <v>32</v>
      </c>
      <c r="B297" s="1" t="s">
        <v>14</v>
      </c>
      <c r="C297" s="2">
        <v>43536</v>
      </c>
      <c r="D297" s="1">
        <v>7081.9</v>
      </c>
      <c r="E297" s="1">
        <v>7097</v>
      </c>
      <c r="F297" s="1">
        <v>7232</v>
      </c>
      <c r="G297" s="1">
        <v>7096</v>
      </c>
      <c r="H297" s="1">
        <v>7130.3</v>
      </c>
      <c r="I297" s="1">
        <v>7157.2</v>
      </c>
      <c r="J297" s="1">
        <v>7182.59</v>
      </c>
      <c r="K297" s="1">
        <v>828847</v>
      </c>
      <c r="L297" s="1">
        <v>5953269620.75</v>
      </c>
      <c r="M297" s="1">
        <v>79990</v>
      </c>
      <c r="N297" s="3">
        <f>IF(ISERR(LN(Table15[[#This Row],[Close Price]]/I296)),"-",LN(Table15[[#This Row],[Close Price]]/I296))</f>
        <v>1.0576609750548896E-2</v>
      </c>
    </row>
    <row r="298" spans="1:14" x14ac:dyDescent="0.3">
      <c r="A298" s="1" t="s">
        <v>32</v>
      </c>
      <c r="B298" s="1" t="s">
        <v>14</v>
      </c>
      <c r="C298" s="2">
        <v>43537</v>
      </c>
      <c r="D298" s="1">
        <v>7157.2</v>
      </c>
      <c r="E298" s="1">
        <v>7177</v>
      </c>
      <c r="F298" s="1">
        <v>7202.95</v>
      </c>
      <c r="G298" s="1">
        <v>7050</v>
      </c>
      <c r="H298" s="1">
        <v>7094</v>
      </c>
      <c r="I298" s="1">
        <v>7091.05</v>
      </c>
      <c r="J298" s="1">
        <v>7111.31</v>
      </c>
      <c r="K298" s="1">
        <v>534982</v>
      </c>
      <c r="L298" s="1">
        <v>3804421750.75</v>
      </c>
      <c r="M298" s="1">
        <v>60144</v>
      </c>
      <c r="N298" s="3">
        <f>IF(ISERR(LN(Table15[[#This Row],[Close Price]]/I297)),"-",LN(Table15[[#This Row],[Close Price]]/I297))</f>
        <v>-9.2854175469182371E-3</v>
      </c>
    </row>
    <row r="299" spans="1:14" x14ac:dyDescent="0.3">
      <c r="A299" s="1" t="s">
        <v>32</v>
      </c>
      <c r="B299" s="1" t="s">
        <v>14</v>
      </c>
      <c r="C299" s="2">
        <v>43538</v>
      </c>
      <c r="D299" s="1">
        <v>7091.05</v>
      </c>
      <c r="E299" s="1">
        <v>7103</v>
      </c>
      <c r="F299" s="1">
        <v>7148</v>
      </c>
      <c r="G299" s="1">
        <v>7047.25</v>
      </c>
      <c r="H299" s="1">
        <v>7091</v>
      </c>
      <c r="I299" s="1">
        <v>7086.3</v>
      </c>
      <c r="J299" s="1">
        <v>7086.66</v>
      </c>
      <c r="K299" s="1">
        <v>584482</v>
      </c>
      <c r="L299" s="1">
        <v>4142023832.1999998</v>
      </c>
      <c r="M299" s="1">
        <v>77800</v>
      </c>
      <c r="N299" s="3">
        <f>IF(ISERR(LN(Table15[[#This Row],[Close Price]]/I298)),"-",LN(Table15[[#This Row],[Close Price]]/I298))</f>
        <v>-6.7008293901656005E-4</v>
      </c>
    </row>
    <row r="300" spans="1:14" x14ac:dyDescent="0.3">
      <c r="A300" s="1" t="s">
        <v>32</v>
      </c>
      <c r="B300" s="1" t="s">
        <v>14</v>
      </c>
      <c r="C300" s="2">
        <v>43539</v>
      </c>
      <c r="D300" s="1">
        <v>7086.3</v>
      </c>
      <c r="E300" s="1">
        <v>7109</v>
      </c>
      <c r="F300" s="1">
        <v>7157</v>
      </c>
      <c r="G300" s="1">
        <v>7060</v>
      </c>
      <c r="H300" s="1">
        <v>7103.6</v>
      </c>
      <c r="I300" s="1">
        <v>7084</v>
      </c>
      <c r="J300" s="1">
        <v>7098.49</v>
      </c>
      <c r="K300" s="1">
        <v>861945</v>
      </c>
      <c r="L300" s="1">
        <v>6118508750.4499998</v>
      </c>
      <c r="M300" s="1">
        <v>68340</v>
      </c>
      <c r="N300" s="3">
        <f>IF(ISERR(LN(Table15[[#This Row],[Close Price]]/I299)),"-",LN(Table15[[#This Row],[Close Price]]/I299))</f>
        <v>-3.2462262904776564E-4</v>
      </c>
    </row>
    <row r="301" spans="1:14" x14ac:dyDescent="0.3">
      <c r="A301" s="1" t="s">
        <v>32</v>
      </c>
      <c r="B301" s="1" t="s">
        <v>14</v>
      </c>
      <c r="C301" s="2">
        <v>43542</v>
      </c>
      <c r="D301" s="1">
        <v>7084</v>
      </c>
      <c r="E301" s="1">
        <v>7077.45</v>
      </c>
      <c r="F301" s="1">
        <v>7077.45</v>
      </c>
      <c r="G301" s="1">
        <v>6776.6</v>
      </c>
      <c r="H301" s="1">
        <v>6902</v>
      </c>
      <c r="I301" s="1">
        <v>6909.1</v>
      </c>
      <c r="J301" s="1">
        <v>6877.73</v>
      </c>
      <c r="K301" s="1">
        <v>1525653</v>
      </c>
      <c r="L301" s="1">
        <v>10493033072.6</v>
      </c>
      <c r="M301" s="1">
        <v>203794</v>
      </c>
      <c r="N301" s="3">
        <f>IF(ISERR(LN(Table15[[#This Row],[Close Price]]/I300)),"-",LN(Table15[[#This Row],[Close Price]]/I300))</f>
        <v>-2.4999336644018499E-2</v>
      </c>
    </row>
    <row r="302" spans="1:14" x14ac:dyDescent="0.3">
      <c r="A302" s="1" t="s">
        <v>32</v>
      </c>
      <c r="B302" s="1" t="s">
        <v>14</v>
      </c>
      <c r="C302" s="2">
        <v>43543</v>
      </c>
      <c r="D302" s="1">
        <v>6909.1</v>
      </c>
      <c r="E302" s="1">
        <v>6900</v>
      </c>
      <c r="F302" s="1">
        <v>6901.95</v>
      </c>
      <c r="G302" s="1">
        <v>6809.25</v>
      </c>
      <c r="H302" s="1">
        <v>6816</v>
      </c>
      <c r="I302" s="1">
        <v>6825.2</v>
      </c>
      <c r="J302" s="1">
        <v>6849.5</v>
      </c>
      <c r="K302" s="1">
        <v>816763</v>
      </c>
      <c r="L302" s="1">
        <v>5594419494.9499998</v>
      </c>
      <c r="M302" s="1">
        <v>86822</v>
      </c>
      <c r="N302" s="3">
        <f>IF(ISERR(LN(Table15[[#This Row],[Close Price]]/I301)),"-",LN(Table15[[#This Row],[Close Price]]/I301))</f>
        <v>-1.2217738605595878E-2</v>
      </c>
    </row>
    <row r="303" spans="1:14" x14ac:dyDescent="0.3">
      <c r="A303" s="1" t="s">
        <v>32</v>
      </c>
      <c r="B303" s="1" t="s">
        <v>14</v>
      </c>
      <c r="C303" s="2">
        <v>43544</v>
      </c>
      <c r="D303" s="1">
        <v>6825.2</v>
      </c>
      <c r="E303" s="1">
        <v>6860</v>
      </c>
      <c r="F303" s="1">
        <v>6860</v>
      </c>
      <c r="G303" s="1">
        <v>6650</v>
      </c>
      <c r="H303" s="1">
        <v>6652</v>
      </c>
      <c r="I303" s="1">
        <v>6673.55</v>
      </c>
      <c r="J303" s="1">
        <v>6743.05</v>
      </c>
      <c r="K303" s="1">
        <v>1017560</v>
      </c>
      <c r="L303" s="1">
        <v>6861455439.25</v>
      </c>
      <c r="M303" s="1">
        <v>122454</v>
      </c>
      <c r="N303" s="3">
        <f>IF(ISERR(LN(Table15[[#This Row],[Close Price]]/I302)),"-",LN(Table15[[#This Row],[Close Price]]/I302))</f>
        <v>-2.2469692446599302E-2</v>
      </c>
    </row>
    <row r="304" spans="1:14" x14ac:dyDescent="0.3">
      <c r="A304" s="1" t="s">
        <v>32</v>
      </c>
      <c r="B304" s="1" t="s">
        <v>14</v>
      </c>
      <c r="C304" s="2">
        <v>43546</v>
      </c>
      <c r="D304" s="1">
        <v>6673.55</v>
      </c>
      <c r="E304" s="1">
        <v>6567</v>
      </c>
      <c r="F304" s="1">
        <v>6716.3</v>
      </c>
      <c r="G304" s="1">
        <v>6532.35</v>
      </c>
      <c r="H304" s="1">
        <v>6555</v>
      </c>
      <c r="I304" s="1">
        <v>6552.7</v>
      </c>
      <c r="J304" s="1">
        <v>6595.68</v>
      </c>
      <c r="K304" s="1">
        <v>1715983</v>
      </c>
      <c r="L304" s="1">
        <v>11318068782.299999</v>
      </c>
      <c r="M304" s="1">
        <v>146685</v>
      </c>
      <c r="N304" s="3" t="str">
        <f>IF(ISERR(LN(Table15[[#This Row],[Close Price]]/#REF!)),"-",LN(Table15[[#This Row],[Close Price]]/#REF!))</f>
        <v>-</v>
      </c>
    </row>
    <row r="305" spans="1:14" x14ac:dyDescent="0.3">
      <c r="A305" s="1" t="s">
        <v>32</v>
      </c>
      <c r="B305" s="1" t="s">
        <v>14</v>
      </c>
      <c r="C305" s="2">
        <v>43549</v>
      </c>
      <c r="D305" s="1">
        <v>6552.7</v>
      </c>
      <c r="E305" s="1">
        <v>6515</v>
      </c>
      <c r="F305" s="1">
        <v>6621</v>
      </c>
      <c r="G305" s="1">
        <v>6491.2</v>
      </c>
      <c r="H305" s="1">
        <v>6520</v>
      </c>
      <c r="I305" s="1">
        <v>6522.6</v>
      </c>
      <c r="J305" s="1">
        <v>6538.23</v>
      </c>
      <c r="K305" s="1">
        <v>1093184</v>
      </c>
      <c r="L305" s="1">
        <v>7147489392.6000004</v>
      </c>
      <c r="M305" s="1">
        <v>105876</v>
      </c>
      <c r="N305" s="3">
        <f>IF(ISERR(LN(Table15[[#This Row],[Close Price]]/I304)),"-",LN(Table15[[#This Row],[Close Price]]/I304))</f>
        <v>-4.6041089950024797E-3</v>
      </c>
    </row>
    <row r="306" spans="1:14" x14ac:dyDescent="0.3">
      <c r="A306" s="1" t="s">
        <v>32</v>
      </c>
      <c r="B306" s="1" t="s">
        <v>14</v>
      </c>
      <c r="C306" s="2">
        <v>43550</v>
      </c>
      <c r="D306" s="1">
        <v>6522.6</v>
      </c>
      <c r="E306" s="1">
        <v>6558</v>
      </c>
      <c r="F306" s="1">
        <v>6600</v>
      </c>
      <c r="G306" s="1">
        <v>6480</v>
      </c>
      <c r="H306" s="1">
        <v>6595</v>
      </c>
      <c r="I306" s="1">
        <v>6585.7</v>
      </c>
      <c r="J306" s="1">
        <v>6541.39</v>
      </c>
      <c r="K306" s="1">
        <v>909087</v>
      </c>
      <c r="L306" s="1">
        <v>5946695604.8500004</v>
      </c>
      <c r="M306" s="1">
        <v>100956</v>
      </c>
      <c r="N306" s="3">
        <f>IF(ISERR(LN(Table15[[#This Row],[Close Price]]/I305)),"-",LN(Table15[[#This Row],[Close Price]]/I305))</f>
        <v>9.6275622916672139E-3</v>
      </c>
    </row>
    <row r="307" spans="1:14" x14ac:dyDescent="0.3">
      <c r="A307" s="1" t="s">
        <v>32</v>
      </c>
      <c r="B307" s="1" t="s">
        <v>14</v>
      </c>
      <c r="C307" s="2">
        <v>43551</v>
      </c>
      <c r="D307" s="1">
        <v>6585.7</v>
      </c>
      <c r="E307" s="1">
        <v>6628</v>
      </c>
      <c r="F307" s="1">
        <v>6640</v>
      </c>
      <c r="G307" s="1">
        <v>6500</v>
      </c>
      <c r="H307" s="1">
        <v>6505.05</v>
      </c>
      <c r="I307" s="1">
        <v>6518</v>
      </c>
      <c r="J307" s="1">
        <v>6564.08</v>
      </c>
      <c r="K307" s="1">
        <v>887601</v>
      </c>
      <c r="L307" s="1">
        <v>5826280100</v>
      </c>
      <c r="M307" s="1">
        <v>95393</v>
      </c>
      <c r="N307" s="3">
        <f>IF(ISERR(LN(Table15[[#This Row],[Close Price]]/I306)),"-",LN(Table15[[#This Row],[Close Price]]/I306))</f>
        <v>-1.0333051332170037E-2</v>
      </c>
    </row>
    <row r="308" spans="1:14" x14ac:dyDescent="0.3">
      <c r="A308" s="1" t="s">
        <v>32</v>
      </c>
      <c r="B308" s="1" t="s">
        <v>14</v>
      </c>
      <c r="C308" s="2">
        <v>43552</v>
      </c>
      <c r="D308" s="1">
        <v>6518</v>
      </c>
      <c r="E308" s="1">
        <v>6535</v>
      </c>
      <c r="F308" s="1">
        <v>6625</v>
      </c>
      <c r="G308" s="1">
        <v>6501.2</v>
      </c>
      <c r="H308" s="1">
        <v>6609.8</v>
      </c>
      <c r="I308" s="1">
        <v>6596.25</v>
      </c>
      <c r="J308" s="1">
        <v>6558.69</v>
      </c>
      <c r="K308" s="1">
        <v>949713</v>
      </c>
      <c r="L308" s="1">
        <v>6228872558.5500002</v>
      </c>
      <c r="M308" s="1">
        <v>100996</v>
      </c>
      <c r="N308" s="3">
        <f>IF(ISERR(LN(Table15[[#This Row],[Close Price]]/I307)),"-",LN(Table15[[#This Row],[Close Price]]/I307))</f>
        <v>1.1933725322370836E-2</v>
      </c>
    </row>
    <row r="309" spans="1:14" x14ac:dyDescent="0.3">
      <c r="A309" s="1" t="s">
        <v>32</v>
      </c>
      <c r="B309" s="1" t="s">
        <v>14</v>
      </c>
      <c r="C309" s="2">
        <v>43553</v>
      </c>
      <c r="D309" s="1">
        <v>6596.25</v>
      </c>
      <c r="E309" s="1">
        <v>6610</v>
      </c>
      <c r="F309" s="1">
        <v>6775</v>
      </c>
      <c r="G309" s="1">
        <v>6565.1</v>
      </c>
      <c r="H309" s="1">
        <v>6672</v>
      </c>
      <c r="I309" s="1">
        <v>6672.55</v>
      </c>
      <c r="J309" s="1">
        <v>6699.93</v>
      </c>
      <c r="K309" s="1">
        <v>1458092</v>
      </c>
      <c r="L309" s="1">
        <v>9769119265.3999996</v>
      </c>
      <c r="M309" s="1">
        <v>148778</v>
      </c>
      <c r="N309" s="3">
        <f>IF(ISERR(LN(Table15[[#This Row],[Close Price]]/I308)),"-",LN(Table15[[#This Row],[Close Price]]/I308))</f>
        <v>1.1500789973963154E-2</v>
      </c>
    </row>
    <row r="310" spans="1:14" x14ac:dyDescent="0.3">
      <c r="A310" s="1" t="s">
        <v>32</v>
      </c>
      <c r="B310" s="1" t="s">
        <v>14</v>
      </c>
      <c r="C310" s="2">
        <v>43556</v>
      </c>
      <c r="D310" s="1">
        <v>6672.55</v>
      </c>
      <c r="E310" s="1">
        <v>6730.8</v>
      </c>
      <c r="F310" s="1">
        <v>6870</v>
      </c>
      <c r="G310" s="1">
        <v>6700</v>
      </c>
      <c r="H310" s="1">
        <v>6840</v>
      </c>
      <c r="I310" s="1">
        <v>6840.7</v>
      </c>
      <c r="J310" s="1">
        <v>6812.42</v>
      </c>
      <c r="K310" s="1">
        <v>1142386</v>
      </c>
      <c r="L310" s="1">
        <v>7782414880.8999996</v>
      </c>
      <c r="M310" s="1">
        <v>114137</v>
      </c>
      <c r="N310" s="3">
        <f>IF(ISERR(LN(Table15[[#This Row],[Close Price]]/I309)),"-",LN(Table15[[#This Row],[Close Price]]/I309))</f>
        <v>2.4887969867745156E-2</v>
      </c>
    </row>
    <row r="311" spans="1:14" x14ac:dyDescent="0.3">
      <c r="A311" s="1" t="s">
        <v>32</v>
      </c>
      <c r="B311" s="1" t="s">
        <v>14</v>
      </c>
      <c r="C311" s="2">
        <v>43557</v>
      </c>
      <c r="D311" s="1">
        <v>6840.7</v>
      </c>
      <c r="E311" s="1">
        <v>6859.45</v>
      </c>
      <c r="F311" s="1">
        <v>6900.7</v>
      </c>
      <c r="G311" s="1">
        <v>6785.5</v>
      </c>
      <c r="H311" s="1">
        <v>6890</v>
      </c>
      <c r="I311" s="1">
        <v>6889.7</v>
      </c>
      <c r="J311" s="1">
        <v>6862.02</v>
      </c>
      <c r="K311" s="1">
        <v>866805</v>
      </c>
      <c r="L311" s="1">
        <v>5948033441.3999996</v>
      </c>
      <c r="M311" s="1">
        <v>91325</v>
      </c>
      <c r="N311" s="3">
        <f>IF(ISERR(LN(Table15[[#This Row],[Close Price]]/I310)),"-",LN(Table15[[#This Row],[Close Price]]/I310))</f>
        <v>7.1374771338696096E-3</v>
      </c>
    </row>
    <row r="312" spans="1:14" x14ac:dyDescent="0.3">
      <c r="A312" s="1" t="s">
        <v>32</v>
      </c>
      <c r="B312" s="1" t="s">
        <v>14</v>
      </c>
      <c r="C312" s="2">
        <v>43558</v>
      </c>
      <c r="D312" s="1">
        <v>6889.7</v>
      </c>
      <c r="E312" s="1">
        <v>6896</v>
      </c>
      <c r="F312" s="1">
        <v>7098</v>
      </c>
      <c r="G312" s="1">
        <v>6896</v>
      </c>
      <c r="H312" s="1">
        <v>7091</v>
      </c>
      <c r="I312" s="1">
        <v>7072.9</v>
      </c>
      <c r="J312" s="1">
        <v>7021.88</v>
      </c>
      <c r="K312" s="1">
        <v>1491021</v>
      </c>
      <c r="L312" s="1">
        <v>10469774729.35</v>
      </c>
      <c r="M312" s="1">
        <v>115921</v>
      </c>
      <c r="N312" s="3">
        <f>IF(ISERR(LN(Table15[[#This Row],[Close Price]]/I311)),"-",LN(Table15[[#This Row],[Close Price]]/I311))</f>
        <v>2.6243036968284911E-2</v>
      </c>
    </row>
    <row r="313" spans="1:14" x14ac:dyDescent="0.3">
      <c r="A313" s="1" t="s">
        <v>32</v>
      </c>
      <c r="B313" s="1" t="s">
        <v>14</v>
      </c>
      <c r="C313" s="2">
        <v>43559</v>
      </c>
      <c r="D313" s="1">
        <v>7072.9</v>
      </c>
      <c r="E313" s="1">
        <v>7120</v>
      </c>
      <c r="F313" s="1">
        <v>7170</v>
      </c>
      <c r="G313" s="1">
        <v>7061.65</v>
      </c>
      <c r="H313" s="1">
        <v>7108.9</v>
      </c>
      <c r="I313" s="1">
        <v>7113.1</v>
      </c>
      <c r="J313" s="1">
        <v>7117.87</v>
      </c>
      <c r="K313" s="1">
        <v>1388375</v>
      </c>
      <c r="L313" s="1">
        <v>9882271361</v>
      </c>
      <c r="M313" s="1">
        <v>116312</v>
      </c>
      <c r="N313" s="3">
        <f>IF(ISERR(LN(Table15[[#This Row],[Close Price]]/I312)),"-",LN(Table15[[#This Row],[Close Price]]/I312))</f>
        <v>5.6675747365916036E-3</v>
      </c>
    </row>
    <row r="314" spans="1:14" x14ac:dyDescent="0.3">
      <c r="A314" s="1" t="s">
        <v>32</v>
      </c>
      <c r="B314" s="1" t="s">
        <v>14</v>
      </c>
      <c r="C314" s="2">
        <v>43560</v>
      </c>
      <c r="D314" s="1">
        <v>7113.1</v>
      </c>
      <c r="E314" s="1">
        <v>7095</v>
      </c>
      <c r="F314" s="1">
        <v>7143.95</v>
      </c>
      <c r="G314" s="1">
        <v>7050</v>
      </c>
      <c r="H314" s="1">
        <v>7103.7</v>
      </c>
      <c r="I314" s="1">
        <v>7107.7</v>
      </c>
      <c r="J314" s="1">
        <v>7102.19</v>
      </c>
      <c r="K314" s="1">
        <v>729603</v>
      </c>
      <c r="L314" s="1">
        <v>5181779937.6000004</v>
      </c>
      <c r="M314" s="1">
        <v>68649</v>
      </c>
      <c r="N314" s="3">
        <f>IF(ISERR(LN(Table15[[#This Row],[Close Price]]/I313)),"-",LN(Table15[[#This Row],[Close Price]]/I313))</f>
        <v>-7.5945098159665243E-4</v>
      </c>
    </row>
    <row r="315" spans="1:14" x14ac:dyDescent="0.3">
      <c r="A315" s="1" t="s">
        <v>32</v>
      </c>
      <c r="B315" s="1" t="s">
        <v>14</v>
      </c>
      <c r="C315" s="2">
        <v>43563</v>
      </c>
      <c r="D315" s="1">
        <v>7107.7</v>
      </c>
      <c r="E315" s="1">
        <v>7107</v>
      </c>
      <c r="F315" s="1">
        <v>7150</v>
      </c>
      <c r="G315" s="1">
        <v>7044.7</v>
      </c>
      <c r="H315" s="1">
        <v>7127</v>
      </c>
      <c r="I315" s="1">
        <v>7129.45</v>
      </c>
      <c r="J315" s="1">
        <v>7102.35</v>
      </c>
      <c r="K315" s="1">
        <v>498374</v>
      </c>
      <c r="L315" s="1">
        <v>3539627821.1999998</v>
      </c>
      <c r="M315" s="1">
        <v>54468</v>
      </c>
      <c r="N315" s="3">
        <f>IF(ISERR(LN(Table15[[#This Row],[Close Price]]/I314)),"-",LN(Table15[[#This Row],[Close Price]]/I314))</f>
        <v>3.0553891643221621E-3</v>
      </c>
    </row>
    <row r="316" spans="1:14" x14ac:dyDescent="0.3">
      <c r="A316" s="1" t="s">
        <v>32</v>
      </c>
      <c r="B316" s="1" t="s">
        <v>14</v>
      </c>
      <c r="C316" s="2">
        <v>43564</v>
      </c>
      <c r="D316" s="1">
        <v>7129.45</v>
      </c>
      <c r="E316" s="1">
        <v>7134</v>
      </c>
      <c r="F316" s="1">
        <v>7235</v>
      </c>
      <c r="G316" s="1">
        <v>7080</v>
      </c>
      <c r="H316" s="1">
        <v>7230</v>
      </c>
      <c r="I316" s="1">
        <v>7216.55</v>
      </c>
      <c r="J316" s="1">
        <v>7155.98</v>
      </c>
      <c r="K316" s="1">
        <v>741669</v>
      </c>
      <c r="L316" s="1">
        <v>5307371261.1000004</v>
      </c>
      <c r="M316" s="1">
        <v>66791</v>
      </c>
      <c r="N316" s="3">
        <f>IF(ISERR(LN(Table15[[#This Row],[Close Price]]/I315)),"-",LN(Table15[[#This Row],[Close Price]]/I315))</f>
        <v>1.214290676703768E-2</v>
      </c>
    </row>
    <row r="317" spans="1:14" x14ac:dyDescent="0.3">
      <c r="A317" s="1" t="s">
        <v>32</v>
      </c>
      <c r="B317" s="1" t="s">
        <v>14</v>
      </c>
      <c r="C317" s="2">
        <v>43565</v>
      </c>
      <c r="D317" s="1">
        <v>7216.55</v>
      </c>
      <c r="E317" s="1">
        <v>7218.95</v>
      </c>
      <c r="F317" s="1">
        <v>7218.95</v>
      </c>
      <c r="G317" s="1">
        <v>7144.6</v>
      </c>
      <c r="H317" s="1">
        <v>7176.5</v>
      </c>
      <c r="I317" s="1">
        <v>7186.35</v>
      </c>
      <c r="J317" s="1">
        <v>7179.12</v>
      </c>
      <c r="K317" s="1">
        <v>590107</v>
      </c>
      <c r="L317" s="1">
        <v>4236448139.5999999</v>
      </c>
      <c r="M317" s="1">
        <v>58826</v>
      </c>
      <c r="N317" s="3">
        <f>IF(ISERR(LN(Table15[[#This Row],[Close Price]]/I316)),"-",LN(Table15[[#This Row],[Close Price]]/I316))</f>
        <v>-4.1936060458548328E-3</v>
      </c>
    </row>
    <row r="318" spans="1:14" x14ac:dyDescent="0.3">
      <c r="A318" s="1" t="s">
        <v>32</v>
      </c>
      <c r="B318" s="1" t="s">
        <v>14</v>
      </c>
      <c r="C318" s="2">
        <v>43566</v>
      </c>
      <c r="D318" s="1">
        <v>7186.35</v>
      </c>
      <c r="E318" s="1">
        <v>7186.95</v>
      </c>
      <c r="F318" s="1">
        <v>7220</v>
      </c>
      <c r="G318" s="1">
        <v>7150</v>
      </c>
      <c r="H318" s="1">
        <v>7196</v>
      </c>
      <c r="I318" s="1">
        <v>7187.85</v>
      </c>
      <c r="J318" s="1">
        <v>7181.47</v>
      </c>
      <c r="K318" s="1">
        <v>609539</v>
      </c>
      <c r="L318" s="1">
        <v>4377388415.5</v>
      </c>
      <c r="M318" s="1">
        <v>54248</v>
      </c>
      <c r="N318" s="3">
        <f>IF(ISERR(LN(Table15[[#This Row],[Close Price]]/I317)),"-",LN(Table15[[#This Row],[Close Price]]/I317))</f>
        <v>2.0870726794464713E-4</v>
      </c>
    </row>
    <row r="319" spans="1:14" x14ac:dyDescent="0.3">
      <c r="A319" s="1" t="s">
        <v>32</v>
      </c>
      <c r="B319" s="1" t="s">
        <v>14</v>
      </c>
      <c r="C319" s="2">
        <v>43567</v>
      </c>
      <c r="D319" s="1">
        <v>7187.85</v>
      </c>
      <c r="E319" s="1">
        <v>7188.9</v>
      </c>
      <c r="F319" s="1">
        <v>7357</v>
      </c>
      <c r="G319" s="1">
        <v>7161.05</v>
      </c>
      <c r="H319" s="1">
        <v>7348</v>
      </c>
      <c r="I319" s="1">
        <v>7342.85</v>
      </c>
      <c r="J319" s="1">
        <v>7280.17</v>
      </c>
      <c r="K319" s="1">
        <v>929935</v>
      </c>
      <c r="L319" s="1">
        <v>6770086682.8500004</v>
      </c>
      <c r="M319" s="1">
        <v>81115</v>
      </c>
      <c r="N319" s="3">
        <f>IF(ISERR(LN(Table15[[#This Row],[Close Price]]/I318)),"-",LN(Table15[[#This Row],[Close Price]]/I318))</f>
        <v>2.1334950052639193E-2</v>
      </c>
    </row>
    <row r="320" spans="1:14" x14ac:dyDescent="0.3">
      <c r="A320" s="1" t="s">
        <v>32</v>
      </c>
      <c r="B320" s="1" t="s">
        <v>14</v>
      </c>
      <c r="C320" s="2">
        <v>43570</v>
      </c>
      <c r="D320" s="1">
        <v>7342.85</v>
      </c>
      <c r="E320" s="1">
        <v>7351.05</v>
      </c>
      <c r="F320" s="1">
        <v>7389.95</v>
      </c>
      <c r="G320" s="1">
        <v>7295</v>
      </c>
      <c r="H320" s="1">
        <v>7352</v>
      </c>
      <c r="I320" s="1">
        <v>7352.5</v>
      </c>
      <c r="J320" s="1">
        <v>7344.14</v>
      </c>
      <c r="K320" s="1">
        <v>585205</v>
      </c>
      <c r="L320" s="1">
        <v>4297829669.5</v>
      </c>
      <c r="M320" s="1">
        <v>62806</v>
      </c>
      <c r="N320" s="3">
        <f>IF(ISERR(LN(Table15[[#This Row],[Close Price]]/I319)),"-",LN(Table15[[#This Row],[Close Price]]/I319))</f>
        <v>1.3133408033259031E-3</v>
      </c>
    </row>
    <row r="321" spans="1:14" x14ac:dyDescent="0.3">
      <c r="A321" s="1" t="s">
        <v>32</v>
      </c>
      <c r="B321" s="1" t="s">
        <v>14</v>
      </c>
      <c r="C321" s="2">
        <v>43571</v>
      </c>
      <c r="D321" s="1">
        <v>7352.5</v>
      </c>
      <c r="E321" s="1">
        <v>7369.9</v>
      </c>
      <c r="F321" s="1">
        <v>7475</v>
      </c>
      <c r="G321" s="1">
        <v>7350</v>
      </c>
      <c r="H321" s="1">
        <v>7460.95</v>
      </c>
      <c r="I321" s="1">
        <v>7458.55</v>
      </c>
      <c r="J321" s="1">
        <v>7437.45</v>
      </c>
      <c r="K321" s="1">
        <v>707823</v>
      </c>
      <c r="L321" s="1">
        <v>5264397805.8000002</v>
      </c>
      <c r="M321" s="1">
        <v>92307</v>
      </c>
      <c r="N321" s="3">
        <f>IF(ISERR(LN(Table15[[#This Row],[Close Price]]/I320)),"-",LN(Table15[[#This Row],[Close Price]]/I320))</f>
        <v>1.4320633904174792E-2</v>
      </c>
    </row>
    <row r="322" spans="1:14" x14ac:dyDescent="0.3">
      <c r="A322" s="1" t="s">
        <v>32</v>
      </c>
      <c r="B322" s="1" t="s">
        <v>14</v>
      </c>
      <c r="C322" s="2">
        <v>43573</v>
      </c>
      <c r="D322" s="1">
        <v>7458.55</v>
      </c>
      <c r="E322" s="1">
        <v>7533.1</v>
      </c>
      <c r="F322" s="1">
        <v>7539.35</v>
      </c>
      <c r="G322" s="1">
        <v>7434.05</v>
      </c>
      <c r="H322" s="1">
        <v>7440</v>
      </c>
      <c r="I322" s="1">
        <v>7447.45</v>
      </c>
      <c r="J322" s="1">
        <v>7478.62</v>
      </c>
      <c r="K322" s="1">
        <v>713163</v>
      </c>
      <c r="L322" s="1">
        <v>5333478619.75</v>
      </c>
      <c r="M322" s="1">
        <v>56292</v>
      </c>
      <c r="N322" s="3">
        <f>IF(ISERR(LN(Table15[[#This Row],[Close Price]]/I321)),"-",LN(Table15[[#This Row],[Close Price]]/I321))</f>
        <v>-1.4893334297270302E-3</v>
      </c>
    </row>
    <row r="323" spans="1:14" x14ac:dyDescent="0.3">
      <c r="A323" s="1" t="s">
        <v>32</v>
      </c>
      <c r="B323" s="1" t="s">
        <v>14</v>
      </c>
      <c r="C323" s="2">
        <v>43577</v>
      </c>
      <c r="D323" s="1">
        <v>7447.45</v>
      </c>
      <c r="E323" s="1">
        <v>7422</v>
      </c>
      <c r="F323" s="1">
        <v>7424.9</v>
      </c>
      <c r="G323" s="1">
        <v>7300</v>
      </c>
      <c r="H323" s="1">
        <v>7325</v>
      </c>
      <c r="I323" s="1">
        <v>7321.25</v>
      </c>
      <c r="J323" s="1">
        <v>7350.38</v>
      </c>
      <c r="K323" s="1">
        <v>479609</v>
      </c>
      <c r="L323" s="1">
        <v>3525306803.5500002</v>
      </c>
      <c r="M323" s="1">
        <v>54650</v>
      </c>
      <c r="N323" s="3">
        <f>IF(ISERR(LN(Table15[[#This Row],[Close Price]]/I322)),"-",LN(Table15[[#This Row],[Close Price]]/I322))</f>
        <v>-1.7090613498605783E-2</v>
      </c>
    </row>
    <row r="324" spans="1:14" x14ac:dyDescent="0.3">
      <c r="A324" s="1" t="s">
        <v>32</v>
      </c>
      <c r="B324" s="1" t="s">
        <v>14</v>
      </c>
      <c r="C324" s="2">
        <v>43578</v>
      </c>
      <c r="D324" s="1">
        <v>7321.25</v>
      </c>
      <c r="E324" s="1">
        <v>7327</v>
      </c>
      <c r="F324" s="1">
        <v>7388.9</v>
      </c>
      <c r="G324" s="1">
        <v>7006</v>
      </c>
      <c r="H324" s="1">
        <v>7061</v>
      </c>
      <c r="I324" s="1">
        <v>7048.9</v>
      </c>
      <c r="J324" s="1">
        <v>7231.32</v>
      </c>
      <c r="K324" s="1">
        <v>952628</v>
      </c>
      <c r="L324" s="1">
        <v>6888761860.0500002</v>
      </c>
      <c r="M324" s="1">
        <v>76805</v>
      </c>
      <c r="N324" s="3">
        <f>IF(ISERR(LN(Table15[[#This Row],[Close Price]]/I323)),"-",LN(Table15[[#This Row],[Close Price]]/I323))</f>
        <v>-3.7909502140164301E-2</v>
      </c>
    </row>
    <row r="325" spans="1:14" x14ac:dyDescent="0.3">
      <c r="A325" s="1" t="s">
        <v>32</v>
      </c>
      <c r="B325" s="1" t="s">
        <v>14</v>
      </c>
      <c r="C325" s="2">
        <v>43579</v>
      </c>
      <c r="D325" s="1">
        <v>7048.9</v>
      </c>
      <c r="E325" s="1">
        <v>7065</v>
      </c>
      <c r="F325" s="1">
        <v>7101.95</v>
      </c>
      <c r="G325" s="1">
        <v>6910</v>
      </c>
      <c r="H325" s="1">
        <v>6994.35</v>
      </c>
      <c r="I325" s="1">
        <v>7016.7</v>
      </c>
      <c r="J325" s="1">
        <v>6989.53</v>
      </c>
      <c r="K325" s="1">
        <v>1063510</v>
      </c>
      <c r="L325" s="1">
        <v>7433434629.1999998</v>
      </c>
      <c r="M325" s="1">
        <v>122009</v>
      </c>
      <c r="N325" s="3">
        <f>IF(ISERR(LN(Table15[[#This Row],[Close Price]]/I324)),"-",LN(Table15[[#This Row],[Close Price]]/I324))</f>
        <v>-4.5785542388697247E-3</v>
      </c>
    </row>
    <row r="326" spans="1:14" x14ac:dyDescent="0.3">
      <c r="A326" s="1" t="s">
        <v>32</v>
      </c>
      <c r="B326" s="1" t="s">
        <v>14</v>
      </c>
      <c r="C326" s="2">
        <v>43580</v>
      </c>
      <c r="D326" s="1">
        <v>7016.7</v>
      </c>
      <c r="E326" s="1">
        <v>7014.75</v>
      </c>
      <c r="F326" s="1">
        <v>7144.95</v>
      </c>
      <c r="G326" s="1">
        <v>6865</v>
      </c>
      <c r="H326" s="1">
        <v>6880</v>
      </c>
      <c r="I326" s="1">
        <v>6905.25</v>
      </c>
      <c r="J326" s="1">
        <v>6965.15</v>
      </c>
      <c r="K326" s="1">
        <v>3075510</v>
      </c>
      <c r="L326" s="1">
        <v>21421400565.200001</v>
      </c>
      <c r="M326" s="1">
        <v>275395</v>
      </c>
      <c r="N326" s="3">
        <f>IF(ISERR(LN(Table15[[#This Row],[Close Price]]/I325)),"-",LN(Table15[[#This Row],[Close Price]]/I325))</f>
        <v>-1.6011030188892984E-2</v>
      </c>
    </row>
    <row r="327" spans="1:14" x14ac:dyDescent="0.3">
      <c r="A327" s="1" t="s">
        <v>32</v>
      </c>
      <c r="B327" s="1" t="s">
        <v>14</v>
      </c>
      <c r="C327" s="2">
        <v>43581</v>
      </c>
      <c r="D327" s="1">
        <v>6905.25</v>
      </c>
      <c r="E327" s="1">
        <v>6805</v>
      </c>
      <c r="F327" s="1">
        <v>6886.85</v>
      </c>
      <c r="G327" s="1">
        <v>6750</v>
      </c>
      <c r="H327" s="1">
        <v>6844.4</v>
      </c>
      <c r="I327" s="1">
        <v>6842.85</v>
      </c>
      <c r="J327" s="1">
        <v>6805.2</v>
      </c>
      <c r="K327" s="1">
        <v>1999920</v>
      </c>
      <c r="L327" s="1">
        <v>13609855777.049999</v>
      </c>
      <c r="M327" s="1">
        <v>174307</v>
      </c>
      <c r="N327" s="3">
        <f>IF(ISERR(LN(Table15[[#This Row],[Close Price]]/I326)),"-",LN(Table15[[#This Row],[Close Price]]/I326))</f>
        <v>-9.0776803342524932E-3</v>
      </c>
    </row>
    <row r="328" spans="1:14" x14ac:dyDescent="0.3">
      <c r="A328" s="1" t="s">
        <v>32</v>
      </c>
      <c r="B328" s="1" t="s">
        <v>14</v>
      </c>
      <c r="C328" s="2">
        <v>43585</v>
      </c>
      <c r="D328" s="1">
        <v>6842.85</v>
      </c>
      <c r="E328" s="1">
        <v>6700</v>
      </c>
      <c r="F328" s="1">
        <v>6750</v>
      </c>
      <c r="G328" s="1">
        <v>6630</v>
      </c>
      <c r="H328" s="1">
        <v>6638.6</v>
      </c>
      <c r="I328" s="1">
        <v>6666.4</v>
      </c>
      <c r="J328" s="1">
        <v>6683.07</v>
      </c>
      <c r="K328" s="1">
        <v>1640025</v>
      </c>
      <c r="L328" s="1">
        <v>10960405883.9</v>
      </c>
      <c r="M328" s="1">
        <v>166409</v>
      </c>
      <c r="N328" s="3">
        <f>IF(ISERR(LN(Table15[[#This Row],[Close Price]]/I327)),"-",LN(Table15[[#This Row],[Close Price]]/I327))</f>
        <v>-2.612432743381549E-2</v>
      </c>
    </row>
    <row r="329" spans="1:14" x14ac:dyDescent="0.3">
      <c r="A329" s="1" t="s">
        <v>32</v>
      </c>
      <c r="B329" s="1" t="s">
        <v>14</v>
      </c>
      <c r="C329" s="2">
        <v>43587</v>
      </c>
      <c r="D329" s="1">
        <v>6666.4</v>
      </c>
      <c r="E329" s="1">
        <v>6550</v>
      </c>
      <c r="F329" s="1">
        <v>6709.95</v>
      </c>
      <c r="G329" s="1">
        <v>6525</v>
      </c>
      <c r="H329" s="1">
        <v>6670</v>
      </c>
      <c r="I329" s="1">
        <v>6683.25</v>
      </c>
      <c r="J329" s="1">
        <v>6643.36</v>
      </c>
      <c r="K329" s="1">
        <v>1337101</v>
      </c>
      <c r="L329" s="1">
        <v>8882841034.6000004</v>
      </c>
      <c r="M329" s="1">
        <v>115121</v>
      </c>
      <c r="N329" s="3">
        <f>IF(ISERR(LN(Table15[[#This Row],[Close Price]]/I328)),"-",LN(Table15[[#This Row],[Close Price]]/I328))</f>
        <v>2.5244120929419789E-3</v>
      </c>
    </row>
    <row r="330" spans="1:14" x14ac:dyDescent="0.3">
      <c r="A330" s="1" t="s">
        <v>32</v>
      </c>
      <c r="B330" s="1" t="s">
        <v>14</v>
      </c>
      <c r="C330" s="2">
        <v>43588</v>
      </c>
      <c r="D330" s="1">
        <v>6683.25</v>
      </c>
      <c r="E330" s="1">
        <v>6675</v>
      </c>
      <c r="F330" s="1">
        <v>6780</v>
      </c>
      <c r="G330" s="1">
        <v>6675</v>
      </c>
      <c r="H330" s="1">
        <v>6705.5</v>
      </c>
      <c r="I330" s="1">
        <v>6710</v>
      </c>
      <c r="J330" s="1">
        <v>6743.66</v>
      </c>
      <c r="K330" s="1">
        <v>795679</v>
      </c>
      <c r="L330" s="1">
        <v>5365789580.6999998</v>
      </c>
      <c r="M330" s="1">
        <v>67142</v>
      </c>
      <c r="N330" s="3">
        <f>IF(ISERR(LN(Table15[[#This Row],[Close Price]]/I329)),"-",LN(Table15[[#This Row],[Close Price]]/I329))</f>
        <v>3.9945548047885309E-3</v>
      </c>
    </row>
    <row r="331" spans="1:14" x14ac:dyDescent="0.3">
      <c r="A331" s="1" t="s">
        <v>32</v>
      </c>
      <c r="B331" s="1" t="s">
        <v>14</v>
      </c>
      <c r="C331" s="2">
        <v>43591</v>
      </c>
      <c r="D331" s="1">
        <v>6710</v>
      </c>
      <c r="E331" s="1">
        <v>6659</v>
      </c>
      <c r="F331" s="1">
        <v>6732</v>
      </c>
      <c r="G331" s="1">
        <v>6639.3</v>
      </c>
      <c r="H331" s="1">
        <v>6706.25</v>
      </c>
      <c r="I331" s="1">
        <v>6709.65</v>
      </c>
      <c r="J331" s="1">
        <v>6698.71</v>
      </c>
      <c r="K331" s="1">
        <v>480317</v>
      </c>
      <c r="L331" s="1">
        <v>3217505520.0500002</v>
      </c>
      <c r="M331" s="1">
        <v>50892</v>
      </c>
      <c r="N331" s="3">
        <f>IF(ISERR(LN(Table15[[#This Row],[Close Price]]/I330)),"-",LN(Table15[[#This Row],[Close Price]]/I330))</f>
        <v>-5.2162314230198238E-5</v>
      </c>
    </row>
    <row r="332" spans="1:14" x14ac:dyDescent="0.3">
      <c r="A332" s="1" t="s">
        <v>32</v>
      </c>
      <c r="B332" s="1" t="s">
        <v>14</v>
      </c>
      <c r="C332" s="2">
        <v>43592</v>
      </c>
      <c r="D332" s="1">
        <v>6709.65</v>
      </c>
      <c r="E332" s="1">
        <v>6744.9</v>
      </c>
      <c r="F332" s="1">
        <v>6785.25</v>
      </c>
      <c r="G332" s="1">
        <v>6680</v>
      </c>
      <c r="H332" s="1">
        <v>6693</v>
      </c>
      <c r="I332" s="1">
        <v>6702</v>
      </c>
      <c r="J332" s="1">
        <v>6737.56</v>
      </c>
      <c r="K332" s="1">
        <v>586684</v>
      </c>
      <c r="L332" s="1">
        <v>3952820674.4000001</v>
      </c>
      <c r="M332" s="1">
        <v>69696</v>
      </c>
      <c r="N332" s="3">
        <f>IF(ISERR(LN(Table15[[#This Row],[Close Price]]/I331)),"-",LN(Table15[[#This Row],[Close Price]]/I331))</f>
        <v>-1.140799354241534E-3</v>
      </c>
    </row>
    <row r="333" spans="1:14" x14ac:dyDescent="0.3">
      <c r="A333" s="1" t="s">
        <v>32</v>
      </c>
      <c r="B333" s="1" t="s">
        <v>14</v>
      </c>
      <c r="C333" s="2">
        <v>43593</v>
      </c>
      <c r="D333" s="1">
        <v>6702</v>
      </c>
      <c r="E333" s="1">
        <v>6679</v>
      </c>
      <c r="F333" s="1">
        <v>6693</v>
      </c>
      <c r="G333" s="1">
        <v>6616</v>
      </c>
      <c r="H333" s="1">
        <v>6650</v>
      </c>
      <c r="I333" s="1">
        <v>6650.15</v>
      </c>
      <c r="J333" s="1">
        <v>6655.7</v>
      </c>
      <c r="K333" s="1">
        <v>552749</v>
      </c>
      <c r="L333" s="1">
        <v>3678929102.1999998</v>
      </c>
      <c r="M333" s="1">
        <v>59897</v>
      </c>
      <c r="N333" s="3">
        <f>IF(ISERR(LN(Table15[[#This Row],[Close Price]]/I332)),"-",LN(Table15[[#This Row],[Close Price]]/I332))</f>
        <v>-7.7665785107700483E-3</v>
      </c>
    </row>
    <row r="334" spans="1:14" x14ac:dyDescent="0.3">
      <c r="A334" s="1" t="s">
        <v>32</v>
      </c>
      <c r="B334" s="1" t="s">
        <v>14</v>
      </c>
      <c r="C334" s="2">
        <v>43594</v>
      </c>
      <c r="D334" s="1">
        <v>6650.15</v>
      </c>
      <c r="E334" s="1">
        <v>6637</v>
      </c>
      <c r="F334" s="1">
        <v>6678</v>
      </c>
      <c r="G334" s="1">
        <v>6600</v>
      </c>
      <c r="H334" s="1">
        <v>6609.85</v>
      </c>
      <c r="I334" s="1">
        <v>6624.95</v>
      </c>
      <c r="J334" s="1">
        <v>6646.86</v>
      </c>
      <c r="K334" s="1">
        <v>570000</v>
      </c>
      <c r="L334" s="1">
        <v>3788709570.9000001</v>
      </c>
      <c r="M334" s="1">
        <v>71334</v>
      </c>
      <c r="N334" s="3">
        <f>IF(ISERR(LN(Table15[[#This Row],[Close Price]]/I333)),"-",LN(Table15[[#This Row],[Close Price]]/I333))</f>
        <v>-3.7965861303541214E-3</v>
      </c>
    </row>
    <row r="335" spans="1:14" x14ac:dyDescent="0.3">
      <c r="A335" s="1" t="s">
        <v>32</v>
      </c>
      <c r="B335" s="1" t="s">
        <v>14</v>
      </c>
      <c r="C335" s="2">
        <v>43595</v>
      </c>
      <c r="D335" s="1">
        <v>6624.95</v>
      </c>
      <c r="E335" s="1">
        <v>6623</v>
      </c>
      <c r="F335" s="1">
        <v>6664.9</v>
      </c>
      <c r="G335" s="1">
        <v>6575</v>
      </c>
      <c r="H335" s="1">
        <v>6630</v>
      </c>
      <c r="I335" s="1">
        <v>6631.6</v>
      </c>
      <c r="J335" s="1">
        <v>6622.41</v>
      </c>
      <c r="K335" s="1">
        <v>608669</v>
      </c>
      <c r="L335" s="1">
        <v>4030855439.1500001</v>
      </c>
      <c r="M335" s="1">
        <v>75423</v>
      </c>
      <c r="N335" s="3">
        <f>IF(ISERR(LN(Table15[[#This Row],[Close Price]]/I334)),"-",LN(Table15[[#This Row],[Close Price]]/I334))</f>
        <v>1.0032777091785144E-3</v>
      </c>
    </row>
    <row r="336" spans="1:14" x14ac:dyDescent="0.3">
      <c r="A336" s="1" t="s">
        <v>32</v>
      </c>
      <c r="B336" s="1" t="s">
        <v>14</v>
      </c>
      <c r="C336" s="2">
        <v>43598</v>
      </c>
      <c r="D336" s="1">
        <v>6631.6</v>
      </c>
      <c r="E336" s="1">
        <v>6626</v>
      </c>
      <c r="F336" s="1">
        <v>6659.3</v>
      </c>
      <c r="G336" s="1">
        <v>6500</v>
      </c>
      <c r="H336" s="1">
        <v>6523</v>
      </c>
      <c r="I336" s="1">
        <v>6543.75</v>
      </c>
      <c r="J336" s="1">
        <v>6603.04</v>
      </c>
      <c r="K336" s="1">
        <v>555672</v>
      </c>
      <c r="L336" s="1">
        <v>3669122665.4000001</v>
      </c>
      <c r="M336" s="1">
        <v>74137</v>
      </c>
      <c r="N336" s="3">
        <f>IF(ISERR(LN(Table15[[#This Row],[Close Price]]/I335)),"-",LN(Table15[[#This Row],[Close Price]]/I335))</f>
        <v>-1.3335706746463276E-2</v>
      </c>
    </row>
    <row r="337" spans="1:14" x14ac:dyDescent="0.3">
      <c r="A337" s="1" t="s">
        <v>32</v>
      </c>
      <c r="B337" s="1" t="s">
        <v>14</v>
      </c>
      <c r="C337" s="2">
        <v>43599</v>
      </c>
      <c r="D337" s="1">
        <v>6543.75</v>
      </c>
      <c r="E337" s="1">
        <v>6511</v>
      </c>
      <c r="F337" s="1">
        <v>6612</v>
      </c>
      <c r="G337" s="1">
        <v>6450</v>
      </c>
      <c r="H337" s="1">
        <v>6580</v>
      </c>
      <c r="I337" s="1">
        <v>6576.2</v>
      </c>
      <c r="J337" s="1">
        <v>6549.98</v>
      </c>
      <c r="K337" s="1">
        <v>843313</v>
      </c>
      <c r="L337" s="1">
        <v>5523683293.3500004</v>
      </c>
      <c r="M337" s="1">
        <v>92532</v>
      </c>
      <c r="N337" s="3">
        <f>IF(ISERR(LN(Table15[[#This Row],[Close Price]]/I336)),"-",LN(Table15[[#This Row],[Close Price]]/I336))</f>
        <v>4.9466752799881275E-3</v>
      </c>
    </row>
    <row r="338" spans="1:14" x14ac:dyDescent="0.3">
      <c r="A338" s="1" t="s">
        <v>32</v>
      </c>
      <c r="B338" s="1" t="s">
        <v>14</v>
      </c>
      <c r="C338" s="2">
        <v>43600</v>
      </c>
      <c r="D338" s="1">
        <v>6576.2</v>
      </c>
      <c r="E338" s="1">
        <v>6590</v>
      </c>
      <c r="F338" s="1">
        <v>6640</v>
      </c>
      <c r="G338" s="1">
        <v>6463.3</v>
      </c>
      <c r="H338" s="1">
        <v>6467</v>
      </c>
      <c r="I338" s="1">
        <v>6493.75</v>
      </c>
      <c r="J338" s="1">
        <v>6571.26</v>
      </c>
      <c r="K338" s="1">
        <v>612357</v>
      </c>
      <c r="L338" s="1">
        <v>4023959332.4499998</v>
      </c>
      <c r="M338" s="1">
        <v>71165</v>
      </c>
      <c r="N338" s="3">
        <f>IF(ISERR(LN(Table15[[#This Row],[Close Price]]/I337)),"-",LN(Table15[[#This Row],[Close Price]]/I337))</f>
        <v>-1.2616895051297459E-2</v>
      </c>
    </row>
    <row r="339" spans="1:14" x14ac:dyDescent="0.3">
      <c r="A339" s="1" t="s">
        <v>32</v>
      </c>
      <c r="B339" s="1" t="s">
        <v>14</v>
      </c>
      <c r="C339" s="2">
        <v>43601</v>
      </c>
      <c r="D339" s="1">
        <v>6493.75</v>
      </c>
      <c r="E339" s="1">
        <v>6506</v>
      </c>
      <c r="F339" s="1">
        <v>6527.3</v>
      </c>
      <c r="G339" s="1">
        <v>6441.4</v>
      </c>
      <c r="H339" s="1">
        <v>6480</v>
      </c>
      <c r="I339" s="1">
        <v>6479.65</v>
      </c>
      <c r="J339" s="1">
        <v>6478.72</v>
      </c>
      <c r="K339" s="1">
        <v>555991</v>
      </c>
      <c r="L339" s="1">
        <v>3602110443.0999999</v>
      </c>
      <c r="M339" s="1">
        <v>53765</v>
      </c>
      <c r="N339" s="3">
        <f>IF(ISERR(LN(Table15[[#This Row],[Close Price]]/I338)),"-",LN(Table15[[#This Row],[Close Price]]/I338))</f>
        <v>-2.1736793056155372E-3</v>
      </c>
    </row>
    <row r="340" spans="1:14" x14ac:dyDescent="0.3">
      <c r="A340" s="1" t="s">
        <v>32</v>
      </c>
      <c r="B340" s="1" t="s">
        <v>14</v>
      </c>
      <c r="C340" s="2">
        <v>43602</v>
      </c>
      <c r="D340" s="1">
        <v>6479.65</v>
      </c>
      <c r="E340" s="1">
        <v>6497</v>
      </c>
      <c r="F340" s="1">
        <v>6790</v>
      </c>
      <c r="G340" s="1">
        <v>6485</v>
      </c>
      <c r="H340" s="1">
        <v>6769.95</v>
      </c>
      <c r="I340" s="1">
        <v>6706.85</v>
      </c>
      <c r="J340" s="1">
        <v>6608.78</v>
      </c>
      <c r="K340" s="1">
        <v>782196</v>
      </c>
      <c r="L340" s="1">
        <v>5169360544.3500004</v>
      </c>
      <c r="M340" s="1">
        <v>82076</v>
      </c>
      <c r="N340" s="3">
        <f>IF(ISERR(LN(Table15[[#This Row],[Close Price]]/I339)),"-",LN(Table15[[#This Row],[Close Price]]/I339))</f>
        <v>3.4462895614118062E-2</v>
      </c>
    </row>
    <row r="341" spans="1:14" x14ac:dyDescent="0.3">
      <c r="A341" s="1" t="s">
        <v>32</v>
      </c>
      <c r="B341" s="1" t="s">
        <v>14</v>
      </c>
      <c r="C341" s="2">
        <v>43605</v>
      </c>
      <c r="D341" s="1">
        <v>6706.85</v>
      </c>
      <c r="E341" s="1">
        <v>6875</v>
      </c>
      <c r="F341" s="1">
        <v>7150</v>
      </c>
      <c r="G341" s="1">
        <v>6860</v>
      </c>
      <c r="H341" s="1">
        <v>7089</v>
      </c>
      <c r="I341" s="1">
        <v>7084.6</v>
      </c>
      <c r="J341" s="1">
        <v>7032.43</v>
      </c>
      <c r="K341" s="1">
        <v>1286198</v>
      </c>
      <c r="L341" s="1">
        <v>9045095148.0499992</v>
      </c>
      <c r="M341" s="1">
        <v>158544</v>
      </c>
      <c r="N341" s="3">
        <f>IF(ISERR(LN(Table15[[#This Row],[Close Price]]/I340)),"-",LN(Table15[[#This Row],[Close Price]]/I340))</f>
        <v>5.4794022070803548E-2</v>
      </c>
    </row>
    <row r="342" spans="1:14" x14ac:dyDescent="0.3">
      <c r="A342" s="1" t="s">
        <v>32</v>
      </c>
      <c r="B342" s="1" t="s">
        <v>14</v>
      </c>
      <c r="C342" s="2">
        <v>43606</v>
      </c>
      <c r="D342" s="1">
        <v>7084.6</v>
      </c>
      <c r="E342" s="1">
        <v>7105</v>
      </c>
      <c r="F342" s="1">
        <v>7137.75</v>
      </c>
      <c r="G342" s="1">
        <v>6818</v>
      </c>
      <c r="H342" s="1">
        <v>6871.8</v>
      </c>
      <c r="I342" s="1">
        <v>6875.35</v>
      </c>
      <c r="J342" s="1">
        <v>6988.32</v>
      </c>
      <c r="K342" s="1">
        <v>973836</v>
      </c>
      <c r="L342" s="1">
        <v>6805478189.1999998</v>
      </c>
      <c r="M342" s="1">
        <v>132504</v>
      </c>
      <c r="N342" s="3">
        <f>IF(ISERR(LN(Table15[[#This Row],[Close Price]]/I341)),"-",LN(Table15[[#This Row],[Close Price]]/I341))</f>
        <v>-2.9980862896986104E-2</v>
      </c>
    </row>
    <row r="343" spans="1:14" x14ac:dyDescent="0.3">
      <c r="A343" s="1" t="s">
        <v>32</v>
      </c>
      <c r="B343" s="1" t="s">
        <v>14</v>
      </c>
      <c r="C343" s="2">
        <v>43607</v>
      </c>
      <c r="D343" s="1">
        <v>6875.35</v>
      </c>
      <c r="E343" s="1">
        <v>6877.2</v>
      </c>
      <c r="F343" s="1">
        <v>6930.55</v>
      </c>
      <c r="G343" s="1">
        <v>6841</v>
      </c>
      <c r="H343" s="1">
        <v>6900</v>
      </c>
      <c r="I343" s="1">
        <v>6899.8</v>
      </c>
      <c r="J343" s="1">
        <v>6896.05</v>
      </c>
      <c r="K343" s="1">
        <v>645280</v>
      </c>
      <c r="L343" s="1">
        <v>4449882435.6000004</v>
      </c>
      <c r="M343" s="1">
        <v>84382</v>
      </c>
      <c r="N343" s="3">
        <f>IF(ISERR(LN(Table15[[#This Row],[Close Price]]/I342)),"-",LN(Table15[[#This Row],[Close Price]]/I342))</f>
        <v>3.549874328159096E-3</v>
      </c>
    </row>
    <row r="344" spans="1:14" x14ac:dyDescent="0.3">
      <c r="A344" s="1" t="s">
        <v>32</v>
      </c>
      <c r="B344" s="1" t="s">
        <v>14</v>
      </c>
      <c r="C344" s="2">
        <v>43608</v>
      </c>
      <c r="D344" s="1">
        <v>6899.8</v>
      </c>
      <c r="E344" s="1">
        <v>6996</v>
      </c>
      <c r="F344" s="1">
        <v>7049.1</v>
      </c>
      <c r="G344" s="1">
        <v>6830</v>
      </c>
      <c r="H344" s="1">
        <v>6902.2</v>
      </c>
      <c r="I344" s="1">
        <v>6929.25</v>
      </c>
      <c r="J344" s="1">
        <v>6970.56</v>
      </c>
      <c r="K344" s="1">
        <v>1364516</v>
      </c>
      <c r="L344" s="1">
        <v>9511440775.3500004</v>
      </c>
      <c r="M344" s="1">
        <v>172058</v>
      </c>
      <c r="N344" s="3">
        <f>IF(ISERR(LN(Table15[[#This Row],[Close Price]]/I343)),"-",LN(Table15[[#This Row],[Close Price]]/I343))</f>
        <v>4.2591565609477059E-3</v>
      </c>
    </row>
    <row r="345" spans="1:14" x14ac:dyDescent="0.3">
      <c r="A345" s="1" t="s">
        <v>32</v>
      </c>
      <c r="B345" s="1" t="s">
        <v>14</v>
      </c>
      <c r="C345" s="2">
        <v>43609</v>
      </c>
      <c r="D345" s="1">
        <v>6929.25</v>
      </c>
      <c r="E345" s="1">
        <v>6964.95</v>
      </c>
      <c r="F345" s="1">
        <v>7120</v>
      </c>
      <c r="G345" s="1">
        <v>6886.75</v>
      </c>
      <c r="H345" s="1">
        <v>7090</v>
      </c>
      <c r="I345" s="1">
        <v>7093.15</v>
      </c>
      <c r="J345" s="1">
        <v>7027.47</v>
      </c>
      <c r="K345" s="1">
        <v>1002742</v>
      </c>
      <c r="L345" s="1">
        <v>7046739033.3500004</v>
      </c>
      <c r="M345" s="1">
        <v>115405</v>
      </c>
      <c r="N345" s="3">
        <f>IF(ISERR(LN(Table15[[#This Row],[Close Price]]/I344)),"-",LN(Table15[[#This Row],[Close Price]]/I344))</f>
        <v>2.3377947369834933E-2</v>
      </c>
    </row>
    <row r="346" spans="1:14" x14ac:dyDescent="0.3">
      <c r="A346" s="1" t="s">
        <v>32</v>
      </c>
      <c r="B346" s="1" t="s">
        <v>14</v>
      </c>
      <c r="C346" s="2">
        <v>43612</v>
      </c>
      <c r="D346" s="1">
        <v>7093.15</v>
      </c>
      <c r="E346" s="1">
        <v>7095</v>
      </c>
      <c r="F346" s="1">
        <v>7193.9</v>
      </c>
      <c r="G346" s="1">
        <v>6900.05</v>
      </c>
      <c r="H346" s="1">
        <v>7036.65</v>
      </c>
      <c r="I346" s="1">
        <v>7068.45</v>
      </c>
      <c r="J346" s="1">
        <v>7092.46</v>
      </c>
      <c r="K346" s="1">
        <v>1022289</v>
      </c>
      <c r="L346" s="1">
        <v>7250547210.5</v>
      </c>
      <c r="M346" s="1">
        <v>118094</v>
      </c>
      <c r="N346" s="3">
        <f>IF(ISERR(LN(Table15[[#This Row],[Close Price]]/I345)),"-",LN(Table15[[#This Row],[Close Price]]/I345))</f>
        <v>-3.4883099432868347E-3</v>
      </c>
    </row>
    <row r="347" spans="1:14" x14ac:dyDescent="0.3">
      <c r="A347" s="1" t="s">
        <v>32</v>
      </c>
      <c r="B347" s="1" t="s">
        <v>14</v>
      </c>
      <c r="C347" s="2">
        <v>43613</v>
      </c>
      <c r="D347" s="1">
        <v>7068.45</v>
      </c>
      <c r="E347" s="1">
        <v>7067</v>
      </c>
      <c r="F347" s="1">
        <v>7130</v>
      </c>
      <c r="G347" s="1">
        <v>7031.5</v>
      </c>
      <c r="H347" s="1">
        <v>7043.5</v>
      </c>
      <c r="I347" s="1">
        <v>7054.65</v>
      </c>
      <c r="J347" s="1">
        <v>7071.19</v>
      </c>
      <c r="K347" s="1">
        <v>915732</v>
      </c>
      <c r="L347" s="1">
        <v>6475312499.8000002</v>
      </c>
      <c r="M347" s="1">
        <v>100359</v>
      </c>
      <c r="N347" s="3">
        <f>IF(ISERR(LN(Table15[[#This Row],[Close Price]]/I346)),"-",LN(Table15[[#This Row],[Close Price]]/I346))</f>
        <v>-1.9542457947530137E-3</v>
      </c>
    </row>
    <row r="348" spans="1:14" x14ac:dyDescent="0.3">
      <c r="A348" s="1" t="s">
        <v>32</v>
      </c>
      <c r="B348" s="1" t="s">
        <v>14</v>
      </c>
      <c r="C348" s="2">
        <v>43614</v>
      </c>
      <c r="D348" s="1">
        <v>7054.65</v>
      </c>
      <c r="E348" s="1">
        <v>7001</v>
      </c>
      <c r="F348" s="1">
        <v>7009</v>
      </c>
      <c r="G348" s="1">
        <v>6870</v>
      </c>
      <c r="H348" s="1">
        <v>6880</v>
      </c>
      <c r="I348" s="1">
        <v>6891.45</v>
      </c>
      <c r="J348" s="1">
        <v>6936.62</v>
      </c>
      <c r="K348" s="1">
        <v>768022</v>
      </c>
      <c r="L348" s="1">
        <v>5327477410.3500004</v>
      </c>
      <c r="M348" s="1">
        <v>77100</v>
      </c>
      <c r="N348" s="3">
        <f>IF(ISERR(LN(Table15[[#This Row],[Close Price]]/I347)),"-",LN(Table15[[#This Row],[Close Price]]/I347))</f>
        <v>-2.3405461057103637E-2</v>
      </c>
    </row>
    <row r="349" spans="1:14" x14ac:dyDescent="0.3">
      <c r="A349" s="1" t="s">
        <v>32</v>
      </c>
      <c r="B349" s="1" t="s">
        <v>14</v>
      </c>
      <c r="C349" s="2">
        <v>43615</v>
      </c>
      <c r="D349" s="1">
        <v>6891.45</v>
      </c>
      <c r="E349" s="1">
        <v>6890</v>
      </c>
      <c r="F349" s="1">
        <v>6921</v>
      </c>
      <c r="G349" s="1">
        <v>6825</v>
      </c>
      <c r="H349" s="1">
        <v>6847.55</v>
      </c>
      <c r="I349" s="1">
        <v>6867.7</v>
      </c>
      <c r="J349" s="1">
        <v>6872.77</v>
      </c>
      <c r="K349" s="1">
        <v>850456</v>
      </c>
      <c r="L349" s="1">
        <v>5844991842.6000004</v>
      </c>
      <c r="M349" s="1">
        <v>75608</v>
      </c>
      <c r="N349" s="3">
        <f>IF(ISERR(LN(Table15[[#This Row],[Close Price]]/I348)),"-",LN(Table15[[#This Row],[Close Price]]/I348))</f>
        <v>-3.4522515689972516E-3</v>
      </c>
    </row>
    <row r="350" spans="1:14" x14ac:dyDescent="0.3">
      <c r="A350" s="1" t="s">
        <v>32</v>
      </c>
      <c r="B350" s="1" t="s">
        <v>14</v>
      </c>
      <c r="C350" s="2">
        <v>43616</v>
      </c>
      <c r="D350" s="1">
        <v>6867.7</v>
      </c>
      <c r="E350" s="1">
        <v>6891</v>
      </c>
      <c r="F350" s="1">
        <v>6961.3</v>
      </c>
      <c r="G350" s="1">
        <v>6825</v>
      </c>
      <c r="H350" s="1">
        <v>6830</v>
      </c>
      <c r="I350" s="1">
        <v>6869.85</v>
      </c>
      <c r="J350" s="1">
        <v>6894.5</v>
      </c>
      <c r="K350" s="1">
        <v>1084204</v>
      </c>
      <c r="L350" s="1">
        <v>7475047661.4499998</v>
      </c>
      <c r="M350" s="1">
        <v>95717</v>
      </c>
      <c r="N350" s="3">
        <f>IF(ISERR(LN(Table15[[#This Row],[Close Price]]/I349)),"-",LN(Table15[[#This Row],[Close Price]]/I349))</f>
        <v>3.1301069223465134E-4</v>
      </c>
    </row>
    <row r="351" spans="1:14" x14ac:dyDescent="0.3">
      <c r="A351" s="1" t="s">
        <v>32</v>
      </c>
      <c r="B351" s="1" t="s">
        <v>14</v>
      </c>
      <c r="C351" s="2">
        <v>43619</v>
      </c>
      <c r="D351" s="1">
        <v>6869.85</v>
      </c>
      <c r="E351" s="1">
        <v>6760</v>
      </c>
      <c r="F351" s="1">
        <v>7055</v>
      </c>
      <c r="G351" s="1">
        <v>6760</v>
      </c>
      <c r="H351" s="1">
        <v>7035.05</v>
      </c>
      <c r="I351" s="1">
        <v>7022.9</v>
      </c>
      <c r="J351" s="1">
        <v>6952.57</v>
      </c>
      <c r="K351" s="1">
        <v>1157809</v>
      </c>
      <c r="L351" s="1">
        <v>8049748466.8000002</v>
      </c>
      <c r="M351" s="1">
        <v>103872</v>
      </c>
      <c r="N351" s="3">
        <f>IF(ISERR(LN(Table15[[#This Row],[Close Price]]/I350)),"-",LN(Table15[[#This Row],[Close Price]]/I350))</f>
        <v>2.2033966211520182E-2</v>
      </c>
    </row>
    <row r="352" spans="1:14" x14ac:dyDescent="0.3">
      <c r="A352" s="1" t="s">
        <v>32</v>
      </c>
      <c r="B352" s="1" t="s">
        <v>14</v>
      </c>
      <c r="C352" s="2">
        <v>43620</v>
      </c>
      <c r="D352" s="1">
        <v>7022.9</v>
      </c>
      <c r="E352" s="1">
        <v>7000</v>
      </c>
      <c r="F352" s="1">
        <v>7099</v>
      </c>
      <c r="G352" s="1">
        <v>6971.75</v>
      </c>
      <c r="H352" s="1">
        <v>7080.65</v>
      </c>
      <c r="I352" s="1">
        <v>7051.8</v>
      </c>
      <c r="J352" s="1">
        <v>7020.96</v>
      </c>
      <c r="K352" s="1">
        <v>575281</v>
      </c>
      <c r="L352" s="1">
        <v>4039023299.5</v>
      </c>
      <c r="M352" s="1">
        <v>61414</v>
      </c>
      <c r="N352" s="3">
        <f>IF(ISERR(LN(Table15[[#This Row],[Close Price]]/I351)),"-",LN(Table15[[#This Row],[Close Price]]/I351))</f>
        <v>4.1066652384501466E-3</v>
      </c>
    </row>
    <row r="353" spans="1:14" x14ac:dyDescent="0.3">
      <c r="A353" s="1" t="s">
        <v>32</v>
      </c>
      <c r="B353" s="1" t="s">
        <v>14</v>
      </c>
      <c r="C353" s="2">
        <v>43622</v>
      </c>
      <c r="D353" s="1">
        <v>7051.8</v>
      </c>
      <c r="E353" s="1">
        <v>7060.2</v>
      </c>
      <c r="F353" s="1">
        <v>7099</v>
      </c>
      <c r="G353" s="1">
        <v>6928</v>
      </c>
      <c r="H353" s="1">
        <v>6980</v>
      </c>
      <c r="I353" s="1">
        <v>6988.7</v>
      </c>
      <c r="J353" s="1">
        <v>7023.41</v>
      </c>
      <c r="K353" s="1">
        <v>720856</v>
      </c>
      <c r="L353" s="1">
        <v>5062865011.6499996</v>
      </c>
      <c r="M353" s="1">
        <v>82118</v>
      </c>
      <c r="N353" s="3">
        <f>IF(ISERR(LN(Table15[[#This Row],[Close Price]]/I352)),"-",LN(Table15[[#This Row],[Close Price]]/I352))</f>
        <v>-8.9883444068146728E-3</v>
      </c>
    </row>
    <row r="354" spans="1:14" x14ac:dyDescent="0.3">
      <c r="A354" s="1" t="s">
        <v>32</v>
      </c>
      <c r="B354" s="1" t="s">
        <v>14</v>
      </c>
      <c r="C354" s="2">
        <v>43623</v>
      </c>
      <c r="D354" s="1">
        <v>6988.7</v>
      </c>
      <c r="E354" s="1">
        <v>6990</v>
      </c>
      <c r="F354" s="1">
        <v>6990</v>
      </c>
      <c r="G354" s="1">
        <v>6862.65</v>
      </c>
      <c r="H354" s="1">
        <v>6950</v>
      </c>
      <c r="I354" s="1">
        <v>6948.25</v>
      </c>
      <c r="J354" s="1">
        <v>6939.99</v>
      </c>
      <c r="K354" s="1">
        <v>470376</v>
      </c>
      <c r="L354" s="1">
        <v>3264402531.6999998</v>
      </c>
      <c r="M354" s="1">
        <v>58091</v>
      </c>
      <c r="N354" s="3">
        <f>IF(ISERR(LN(Table15[[#This Row],[Close Price]]/I353)),"-",LN(Table15[[#This Row],[Close Price]]/I353))</f>
        <v>-5.8047296689422746E-3</v>
      </c>
    </row>
    <row r="355" spans="1:14" x14ac:dyDescent="0.3">
      <c r="A355" s="1" t="s">
        <v>32</v>
      </c>
      <c r="B355" s="1" t="s">
        <v>14</v>
      </c>
      <c r="C355" s="2">
        <v>43626</v>
      </c>
      <c r="D355" s="1">
        <v>6948.25</v>
      </c>
      <c r="E355" s="1">
        <v>6980</v>
      </c>
      <c r="F355" s="1">
        <v>7043.3</v>
      </c>
      <c r="G355" s="1">
        <v>6922</v>
      </c>
      <c r="H355" s="1">
        <v>6995</v>
      </c>
      <c r="I355" s="1">
        <v>6969.95</v>
      </c>
      <c r="J355" s="1">
        <v>6974.91</v>
      </c>
      <c r="K355" s="1">
        <v>395116</v>
      </c>
      <c r="L355" s="1">
        <v>2755898692.8499999</v>
      </c>
      <c r="M355" s="1">
        <v>50060</v>
      </c>
      <c r="N355" s="3">
        <f>IF(ISERR(LN(Table15[[#This Row],[Close Price]]/I354)),"-",LN(Table15[[#This Row],[Close Price]]/I354))</f>
        <v>3.1182218365849355E-3</v>
      </c>
    </row>
    <row r="356" spans="1:14" x14ac:dyDescent="0.3">
      <c r="A356" s="1" t="s">
        <v>32</v>
      </c>
      <c r="B356" s="1" t="s">
        <v>14</v>
      </c>
      <c r="C356" s="2">
        <v>43627</v>
      </c>
      <c r="D356" s="1">
        <v>6969.95</v>
      </c>
      <c r="E356" s="1">
        <v>6989.95</v>
      </c>
      <c r="F356" s="1">
        <v>7018.2</v>
      </c>
      <c r="G356" s="1">
        <v>6930</v>
      </c>
      <c r="H356" s="1">
        <v>6963.7</v>
      </c>
      <c r="I356" s="1">
        <v>6978.3</v>
      </c>
      <c r="J356" s="1">
        <v>6970.4</v>
      </c>
      <c r="K356" s="1">
        <v>387309</v>
      </c>
      <c r="L356" s="1">
        <v>2699697432.6999998</v>
      </c>
      <c r="M356" s="1">
        <v>51692</v>
      </c>
      <c r="N356" s="3">
        <f>IF(ISERR(LN(Table15[[#This Row],[Close Price]]/I355)),"-",LN(Table15[[#This Row],[Close Price]]/I355))</f>
        <v>1.1972829562803473E-3</v>
      </c>
    </row>
    <row r="357" spans="1:14" x14ac:dyDescent="0.3">
      <c r="A357" s="1" t="s">
        <v>32</v>
      </c>
      <c r="B357" s="1" t="s">
        <v>14</v>
      </c>
      <c r="C357" s="2">
        <v>43628</v>
      </c>
      <c r="D357" s="1">
        <v>6978.3</v>
      </c>
      <c r="E357" s="1">
        <v>6963.8</v>
      </c>
      <c r="F357" s="1">
        <v>6967.95</v>
      </c>
      <c r="G357" s="1">
        <v>6825.05</v>
      </c>
      <c r="H357" s="1">
        <v>6866</v>
      </c>
      <c r="I357" s="1">
        <v>6852</v>
      </c>
      <c r="J357" s="1">
        <v>6881.07</v>
      </c>
      <c r="K357" s="1">
        <v>494886</v>
      </c>
      <c r="L357" s="1">
        <v>3405346796.0999999</v>
      </c>
      <c r="M357" s="1">
        <v>61309</v>
      </c>
      <c r="N357" s="3">
        <f>IF(ISERR(LN(Table15[[#This Row],[Close Price]]/I356)),"-",LN(Table15[[#This Row],[Close Price]]/I356))</f>
        <v>-1.8264753639961065E-2</v>
      </c>
    </row>
    <row r="358" spans="1:14" x14ac:dyDescent="0.3">
      <c r="A358" s="1" t="s">
        <v>32</v>
      </c>
      <c r="B358" s="1" t="s">
        <v>14</v>
      </c>
      <c r="C358" s="2">
        <v>43629</v>
      </c>
      <c r="D358" s="1">
        <v>6852</v>
      </c>
      <c r="E358" s="1">
        <v>6843</v>
      </c>
      <c r="F358" s="1">
        <v>6863.7</v>
      </c>
      <c r="G358" s="1">
        <v>6766.3</v>
      </c>
      <c r="H358" s="1">
        <v>6770</v>
      </c>
      <c r="I358" s="1">
        <v>6784.7</v>
      </c>
      <c r="J358" s="1">
        <v>6809</v>
      </c>
      <c r="K358" s="1">
        <v>561159</v>
      </c>
      <c r="L358" s="1">
        <v>3820931953.0500002</v>
      </c>
      <c r="M358" s="1">
        <v>64664</v>
      </c>
      <c r="N358" s="3">
        <f>IF(ISERR(LN(Table15[[#This Row],[Close Price]]/I357)),"-",LN(Table15[[#This Row],[Close Price]]/I357))</f>
        <v>-9.8705033331062206E-3</v>
      </c>
    </row>
    <row r="359" spans="1:14" x14ac:dyDescent="0.3">
      <c r="A359" s="1" t="s">
        <v>32</v>
      </c>
      <c r="B359" s="1" t="s">
        <v>14</v>
      </c>
      <c r="C359" s="2">
        <v>43630</v>
      </c>
      <c r="D359" s="1">
        <v>6784.7</v>
      </c>
      <c r="E359" s="1">
        <v>6775</v>
      </c>
      <c r="F359" s="1">
        <v>6839</v>
      </c>
      <c r="G359" s="1">
        <v>6727.35</v>
      </c>
      <c r="H359" s="1">
        <v>6744</v>
      </c>
      <c r="I359" s="1">
        <v>6747.4</v>
      </c>
      <c r="J359" s="1">
        <v>6768.04</v>
      </c>
      <c r="K359" s="1">
        <v>449930</v>
      </c>
      <c r="L359" s="1">
        <v>3045144274.75</v>
      </c>
      <c r="M359" s="1">
        <v>47943</v>
      </c>
      <c r="N359" s="3">
        <f>IF(ISERR(LN(Table15[[#This Row],[Close Price]]/I358)),"-",LN(Table15[[#This Row],[Close Price]]/I358))</f>
        <v>-5.5128316323826204E-3</v>
      </c>
    </row>
    <row r="360" spans="1:14" x14ac:dyDescent="0.3">
      <c r="A360" s="1" t="s">
        <v>32</v>
      </c>
      <c r="B360" s="1" t="s">
        <v>14</v>
      </c>
      <c r="C360" s="2">
        <v>43633</v>
      </c>
      <c r="D360" s="1">
        <v>6747.4</v>
      </c>
      <c r="E360" s="1">
        <v>6749.4</v>
      </c>
      <c r="F360" s="1">
        <v>6768.05</v>
      </c>
      <c r="G360" s="1">
        <v>6560.5</v>
      </c>
      <c r="H360" s="1">
        <v>6590</v>
      </c>
      <c r="I360" s="1">
        <v>6581.65</v>
      </c>
      <c r="J360" s="1">
        <v>6645.88</v>
      </c>
      <c r="K360" s="1">
        <v>567397</v>
      </c>
      <c r="L360" s="1">
        <v>3770850931.75</v>
      </c>
      <c r="M360" s="1">
        <v>70473</v>
      </c>
      <c r="N360" s="3">
        <f>IF(ISERR(LN(Table15[[#This Row],[Close Price]]/I359)),"-",LN(Table15[[#This Row],[Close Price]]/I359))</f>
        <v>-2.4871771715742716E-2</v>
      </c>
    </row>
    <row r="361" spans="1:14" x14ac:dyDescent="0.3">
      <c r="A361" s="1" t="s">
        <v>32</v>
      </c>
      <c r="B361" s="1" t="s">
        <v>14</v>
      </c>
      <c r="C361" s="2">
        <v>43634</v>
      </c>
      <c r="D361" s="1">
        <v>6581.65</v>
      </c>
      <c r="E361" s="1">
        <v>6604.5</v>
      </c>
      <c r="F361" s="1">
        <v>6649</v>
      </c>
      <c r="G361" s="1">
        <v>6390</v>
      </c>
      <c r="H361" s="1">
        <v>6485</v>
      </c>
      <c r="I361" s="1">
        <v>6439</v>
      </c>
      <c r="J361" s="1">
        <v>6512.14</v>
      </c>
      <c r="K361" s="1">
        <v>1048826</v>
      </c>
      <c r="L361" s="1">
        <v>6830101386.3999996</v>
      </c>
      <c r="M361" s="1">
        <v>98693</v>
      </c>
      <c r="N361" s="3">
        <f>IF(ISERR(LN(Table15[[#This Row],[Close Price]]/I360)),"-",LN(Table15[[#This Row],[Close Price]]/I360))</f>
        <v>-2.1912225224595492E-2</v>
      </c>
    </row>
    <row r="362" spans="1:14" x14ac:dyDescent="0.3">
      <c r="A362" s="1" t="s">
        <v>32</v>
      </c>
      <c r="B362" s="1" t="s">
        <v>14</v>
      </c>
      <c r="C362" s="2">
        <v>43635</v>
      </c>
      <c r="D362" s="1">
        <v>6439</v>
      </c>
      <c r="E362" s="1">
        <v>6485</v>
      </c>
      <c r="F362" s="1">
        <v>6560.65</v>
      </c>
      <c r="G362" s="1">
        <v>6380</v>
      </c>
      <c r="H362" s="1">
        <v>6389.95</v>
      </c>
      <c r="I362" s="1">
        <v>6424.65</v>
      </c>
      <c r="J362" s="1">
        <v>6476.71</v>
      </c>
      <c r="K362" s="1">
        <v>715496</v>
      </c>
      <c r="L362" s="1">
        <v>4634056851.0500002</v>
      </c>
      <c r="M362" s="1">
        <v>72465</v>
      </c>
      <c r="N362" s="3">
        <f>IF(ISERR(LN(Table15[[#This Row],[Close Price]]/I361)),"-",LN(Table15[[#This Row],[Close Price]]/I361))</f>
        <v>-2.2310939667350509E-3</v>
      </c>
    </row>
    <row r="363" spans="1:14" x14ac:dyDescent="0.3">
      <c r="A363" s="1" t="s">
        <v>32</v>
      </c>
      <c r="B363" s="1" t="s">
        <v>14</v>
      </c>
      <c r="C363" s="2">
        <v>43636</v>
      </c>
      <c r="D363" s="1">
        <v>6424.65</v>
      </c>
      <c r="E363" s="1">
        <v>6390</v>
      </c>
      <c r="F363" s="1">
        <v>6649</v>
      </c>
      <c r="G363" s="1">
        <v>6340.25</v>
      </c>
      <c r="H363" s="1">
        <v>6629</v>
      </c>
      <c r="I363" s="1">
        <v>6616.75</v>
      </c>
      <c r="J363" s="1">
        <v>6486.49</v>
      </c>
      <c r="K363" s="1">
        <v>992450</v>
      </c>
      <c r="L363" s="1">
        <v>6437516526.25</v>
      </c>
      <c r="M363" s="1">
        <v>91432</v>
      </c>
      <c r="N363" s="3">
        <f>IF(ISERR(LN(Table15[[#This Row],[Close Price]]/I362)),"-",LN(Table15[[#This Row],[Close Price]]/I362))</f>
        <v>2.9462158254906983E-2</v>
      </c>
    </row>
    <row r="364" spans="1:14" x14ac:dyDescent="0.3">
      <c r="A364" s="1" t="s">
        <v>32</v>
      </c>
      <c r="B364" s="1" t="s">
        <v>14</v>
      </c>
      <c r="C364" s="2">
        <v>43637</v>
      </c>
      <c r="D364" s="1">
        <v>6616.75</v>
      </c>
      <c r="E364" s="1">
        <v>6549</v>
      </c>
      <c r="F364" s="1">
        <v>6549</v>
      </c>
      <c r="G364" s="1">
        <v>6370.2</v>
      </c>
      <c r="H364" s="1">
        <v>6425</v>
      </c>
      <c r="I364" s="1">
        <v>6417.25</v>
      </c>
      <c r="J364" s="1">
        <v>6443.31</v>
      </c>
      <c r="K364" s="1">
        <v>1345890</v>
      </c>
      <c r="L364" s="1">
        <v>8671983752.5499992</v>
      </c>
      <c r="M364" s="1">
        <v>143708</v>
      </c>
      <c r="N364" s="3">
        <f>IF(ISERR(LN(Table15[[#This Row],[Close Price]]/I363)),"-",LN(Table15[[#This Row],[Close Price]]/I363))</f>
        <v>-3.0614635819606863E-2</v>
      </c>
    </row>
    <row r="365" spans="1:14" x14ac:dyDescent="0.3">
      <c r="A365" s="1" t="s">
        <v>32</v>
      </c>
      <c r="B365" s="1" t="s">
        <v>14</v>
      </c>
      <c r="C365" s="2">
        <v>43640</v>
      </c>
      <c r="D365" s="1">
        <v>6417.25</v>
      </c>
      <c r="E365" s="1">
        <v>6411</v>
      </c>
      <c r="F365" s="1">
        <v>6497.1</v>
      </c>
      <c r="G365" s="1">
        <v>6322.85</v>
      </c>
      <c r="H365" s="1">
        <v>6456</v>
      </c>
      <c r="I365" s="1">
        <v>6459.9</v>
      </c>
      <c r="J365" s="1">
        <v>6417.75</v>
      </c>
      <c r="K365" s="1">
        <v>911826</v>
      </c>
      <c r="L365" s="1">
        <v>5851867572.6499996</v>
      </c>
      <c r="M365" s="1">
        <v>87935</v>
      </c>
      <c r="N365" s="3">
        <f>IF(ISERR(LN(Table15[[#This Row],[Close Price]]/I364)),"-",LN(Table15[[#This Row],[Close Price]]/I364))</f>
        <v>6.6241607739233287E-3</v>
      </c>
    </row>
    <row r="366" spans="1:14" x14ac:dyDescent="0.3">
      <c r="A366" s="1" t="s">
        <v>32</v>
      </c>
      <c r="B366" s="1" t="s">
        <v>14</v>
      </c>
      <c r="C366" s="2">
        <v>43641</v>
      </c>
      <c r="D366" s="1">
        <v>6459.9</v>
      </c>
      <c r="E366" s="1">
        <v>6459</v>
      </c>
      <c r="F366" s="1">
        <v>6540</v>
      </c>
      <c r="G366" s="1">
        <v>6427.35</v>
      </c>
      <c r="H366" s="1">
        <v>6509</v>
      </c>
      <c r="I366" s="1">
        <v>6522.5</v>
      </c>
      <c r="J366" s="1">
        <v>6501.51</v>
      </c>
      <c r="K366" s="1">
        <v>580392</v>
      </c>
      <c r="L366" s="1">
        <v>3773426143.6999998</v>
      </c>
      <c r="M366" s="1">
        <v>55789</v>
      </c>
      <c r="N366" s="3">
        <f>IF(ISERR(LN(Table15[[#This Row],[Close Price]]/I365)),"-",LN(Table15[[#This Row],[Close Price]]/I365))</f>
        <v>9.6439002302114545E-3</v>
      </c>
    </row>
    <row r="367" spans="1:14" x14ac:dyDescent="0.3">
      <c r="A367" s="1" t="s">
        <v>32</v>
      </c>
      <c r="B367" s="1" t="s">
        <v>14</v>
      </c>
      <c r="C367" s="2">
        <v>43642</v>
      </c>
      <c r="D367" s="1">
        <v>6522.5</v>
      </c>
      <c r="E367" s="1">
        <v>6519</v>
      </c>
      <c r="F367" s="1">
        <v>6557.8</v>
      </c>
      <c r="G367" s="1">
        <v>6460.1</v>
      </c>
      <c r="H367" s="1">
        <v>6468</v>
      </c>
      <c r="I367" s="1">
        <v>6480.3</v>
      </c>
      <c r="J367" s="1">
        <v>6501.77</v>
      </c>
      <c r="K367" s="1">
        <v>572239</v>
      </c>
      <c r="L367" s="1">
        <v>3720565277.75</v>
      </c>
      <c r="M367" s="1">
        <v>56207</v>
      </c>
      <c r="N367" s="3">
        <f>IF(ISERR(LN(Table15[[#This Row],[Close Price]]/I366)),"-",LN(Table15[[#This Row],[Close Price]]/I366))</f>
        <v>-6.4909324399072543E-3</v>
      </c>
    </row>
    <row r="368" spans="1:14" x14ac:dyDescent="0.3">
      <c r="A368" s="1" t="s">
        <v>32</v>
      </c>
      <c r="B368" s="1" t="s">
        <v>14</v>
      </c>
      <c r="C368" s="2">
        <v>43643</v>
      </c>
      <c r="D368" s="1">
        <v>6480.3</v>
      </c>
      <c r="E368" s="1">
        <v>6496.2</v>
      </c>
      <c r="F368" s="1">
        <v>6575</v>
      </c>
      <c r="G368" s="1">
        <v>6475</v>
      </c>
      <c r="H368" s="1">
        <v>6482</v>
      </c>
      <c r="I368" s="1">
        <v>6486.7</v>
      </c>
      <c r="J368" s="1">
        <v>6521.87</v>
      </c>
      <c r="K368" s="1">
        <v>1022011</v>
      </c>
      <c r="L368" s="1">
        <v>6665426409.5</v>
      </c>
      <c r="M368" s="1">
        <v>111315</v>
      </c>
      <c r="N368" s="3">
        <f>IF(ISERR(LN(Table15[[#This Row],[Close Price]]/I367)),"-",LN(Table15[[#This Row],[Close Price]]/I367))</f>
        <v>9.8712123385273935E-4</v>
      </c>
    </row>
    <row r="369" spans="1:14" x14ac:dyDescent="0.3">
      <c r="A369" s="1" t="s">
        <v>32</v>
      </c>
      <c r="B369" s="1" t="s">
        <v>14</v>
      </c>
      <c r="C369" s="2">
        <v>43644</v>
      </c>
      <c r="D369" s="1">
        <v>6486.7</v>
      </c>
      <c r="E369" s="1">
        <v>6500</v>
      </c>
      <c r="F369" s="1">
        <v>6550</v>
      </c>
      <c r="G369" s="1">
        <v>6475</v>
      </c>
      <c r="H369" s="1">
        <v>6539</v>
      </c>
      <c r="I369" s="1">
        <v>6534.65</v>
      </c>
      <c r="J369" s="1">
        <v>6523.49</v>
      </c>
      <c r="K369" s="1">
        <v>618701</v>
      </c>
      <c r="L369" s="1">
        <v>4036089916.3000002</v>
      </c>
      <c r="M369" s="1">
        <v>59961</v>
      </c>
      <c r="N369" s="3">
        <f>IF(ISERR(LN(Table15[[#This Row],[Close Price]]/I368)),"-",LN(Table15[[#This Row],[Close Price]]/I368))</f>
        <v>7.3648610533489558E-3</v>
      </c>
    </row>
    <row r="370" spans="1:14" x14ac:dyDescent="0.3">
      <c r="A370" s="1" t="s">
        <v>32</v>
      </c>
      <c r="B370" s="1" t="s">
        <v>14</v>
      </c>
      <c r="C370" s="2">
        <v>43647</v>
      </c>
      <c r="D370" s="1">
        <v>6534.65</v>
      </c>
      <c r="E370" s="1">
        <v>6600</v>
      </c>
      <c r="F370" s="1">
        <v>6618</v>
      </c>
      <c r="G370" s="1">
        <v>6490</v>
      </c>
      <c r="H370" s="1">
        <v>6501</v>
      </c>
      <c r="I370" s="1">
        <v>6507.85</v>
      </c>
      <c r="J370" s="1">
        <v>6528.23</v>
      </c>
      <c r="K370" s="1">
        <v>754667</v>
      </c>
      <c r="L370" s="1">
        <v>4926640760.0500002</v>
      </c>
      <c r="M370" s="1">
        <v>64626</v>
      </c>
      <c r="N370" s="3">
        <f>IF(ISERR(LN(Table15[[#This Row],[Close Price]]/I369)),"-",LN(Table15[[#This Row],[Close Price]]/I369))</f>
        <v>-4.1096473404952276E-3</v>
      </c>
    </row>
    <row r="371" spans="1:14" x14ac:dyDescent="0.3">
      <c r="A371" s="1" t="s">
        <v>32</v>
      </c>
      <c r="B371" s="1" t="s">
        <v>14</v>
      </c>
      <c r="C371" s="2">
        <v>43648</v>
      </c>
      <c r="D371" s="1">
        <v>6507.85</v>
      </c>
      <c r="E371" s="1">
        <v>6510.05</v>
      </c>
      <c r="F371" s="1">
        <v>6588.8</v>
      </c>
      <c r="G371" s="1">
        <v>6482</v>
      </c>
      <c r="H371" s="1">
        <v>6582</v>
      </c>
      <c r="I371" s="1">
        <v>6560</v>
      </c>
      <c r="J371" s="1">
        <v>6528.06</v>
      </c>
      <c r="K371" s="1">
        <v>518084</v>
      </c>
      <c r="L371" s="1">
        <v>3382083492.9000001</v>
      </c>
      <c r="M371" s="1">
        <v>45162</v>
      </c>
      <c r="N371" s="3">
        <f>IF(ISERR(LN(Table15[[#This Row],[Close Price]]/I370)),"-",LN(Table15[[#This Row],[Close Price]]/I370))</f>
        <v>7.9814624204521487E-3</v>
      </c>
    </row>
    <row r="372" spans="1:14" x14ac:dyDescent="0.3">
      <c r="A372" s="1" t="s">
        <v>32</v>
      </c>
      <c r="B372" s="1" t="s">
        <v>14</v>
      </c>
      <c r="C372" s="2">
        <v>43649</v>
      </c>
      <c r="D372" s="1">
        <v>6560</v>
      </c>
      <c r="E372" s="1">
        <v>6582</v>
      </c>
      <c r="F372" s="1">
        <v>6590</v>
      </c>
      <c r="G372" s="1">
        <v>6515.05</v>
      </c>
      <c r="H372" s="1">
        <v>6532.35</v>
      </c>
      <c r="I372" s="1">
        <v>6533.8</v>
      </c>
      <c r="J372" s="1">
        <v>6554.19</v>
      </c>
      <c r="K372" s="1">
        <v>517709</v>
      </c>
      <c r="L372" s="1">
        <v>3393165296.3000002</v>
      </c>
      <c r="M372" s="1">
        <v>44855</v>
      </c>
      <c r="N372" s="3">
        <f>IF(ISERR(LN(Table15[[#This Row],[Close Price]]/I371)),"-",LN(Table15[[#This Row],[Close Price]]/I371))</f>
        <v>-4.0018993671061057E-3</v>
      </c>
    </row>
    <row r="373" spans="1:14" x14ac:dyDescent="0.3">
      <c r="A373" s="1" t="s">
        <v>32</v>
      </c>
      <c r="B373" s="1" t="s">
        <v>14</v>
      </c>
      <c r="C373" s="2">
        <v>43650</v>
      </c>
      <c r="D373" s="1">
        <v>6533.8</v>
      </c>
      <c r="E373" s="1">
        <v>6540</v>
      </c>
      <c r="F373" s="1">
        <v>6588</v>
      </c>
      <c r="G373" s="1">
        <v>6510.2</v>
      </c>
      <c r="H373" s="1">
        <v>6531</v>
      </c>
      <c r="I373" s="1">
        <v>6544.45</v>
      </c>
      <c r="J373" s="1">
        <v>6555.09</v>
      </c>
      <c r="K373" s="1">
        <v>576449</v>
      </c>
      <c r="L373" s="1">
        <v>3778673868.75</v>
      </c>
      <c r="M373" s="1">
        <v>52529</v>
      </c>
      <c r="N373" s="3">
        <f>IF(ISERR(LN(Table15[[#This Row],[Close Price]]/I372)),"-",LN(Table15[[#This Row],[Close Price]]/I372))</f>
        <v>1.6286586285043862E-3</v>
      </c>
    </row>
    <row r="374" spans="1:14" x14ac:dyDescent="0.3">
      <c r="A374" s="1" t="s">
        <v>32</v>
      </c>
      <c r="B374" s="1" t="s">
        <v>14</v>
      </c>
      <c r="C374" s="2">
        <v>43651</v>
      </c>
      <c r="D374" s="1">
        <v>6544.45</v>
      </c>
      <c r="E374" s="1">
        <v>6547.2</v>
      </c>
      <c r="F374" s="1">
        <v>6579</v>
      </c>
      <c r="G374" s="1">
        <v>6300</v>
      </c>
      <c r="H374" s="1">
        <v>6320</v>
      </c>
      <c r="I374" s="1">
        <v>6360</v>
      </c>
      <c r="J374" s="1">
        <v>6483.81</v>
      </c>
      <c r="K374" s="1">
        <v>866460</v>
      </c>
      <c r="L374" s="1">
        <v>5617965484.5500002</v>
      </c>
      <c r="M374" s="1">
        <v>80160</v>
      </c>
      <c r="N374" s="3">
        <f>IF(ISERR(LN(Table15[[#This Row],[Close Price]]/I373)),"-",LN(Table15[[#This Row],[Close Price]]/I373))</f>
        <v>-2.8588984865365107E-2</v>
      </c>
    </row>
    <row r="375" spans="1:14" x14ac:dyDescent="0.3">
      <c r="A375" s="1" t="s">
        <v>32</v>
      </c>
      <c r="B375" s="1" t="s">
        <v>14</v>
      </c>
      <c r="C375" s="2">
        <v>43654</v>
      </c>
      <c r="D375" s="1">
        <v>6360</v>
      </c>
      <c r="E375" s="1">
        <v>6280.1</v>
      </c>
      <c r="F375" s="1">
        <v>6283.15</v>
      </c>
      <c r="G375" s="1">
        <v>5985.65</v>
      </c>
      <c r="H375" s="1">
        <v>6052.85</v>
      </c>
      <c r="I375" s="1">
        <v>6038.7</v>
      </c>
      <c r="J375" s="1">
        <v>6091.11</v>
      </c>
      <c r="K375" s="1">
        <v>1927495</v>
      </c>
      <c r="L375" s="1">
        <v>11740585131.450001</v>
      </c>
      <c r="M375" s="1">
        <v>202330</v>
      </c>
      <c r="N375" s="3">
        <f>IF(ISERR(LN(Table15[[#This Row],[Close Price]]/I374)),"-",LN(Table15[[#This Row],[Close Price]]/I374))</f>
        <v>-5.1839620359072032E-2</v>
      </c>
    </row>
    <row r="376" spans="1:14" x14ac:dyDescent="0.3">
      <c r="A376" s="1" t="s">
        <v>32</v>
      </c>
      <c r="B376" s="1" t="s">
        <v>14</v>
      </c>
      <c r="C376" s="2">
        <v>43655</v>
      </c>
      <c r="D376" s="1">
        <v>6038.7</v>
      </c>
      <c r="E376" s="1">
        <v>6060</v>
      </c>
      <c r="F376" s="1">
        <v>6070</v>
      </c>
      <c r="G376" s="1">
        <v>5910</v>
      </c>
      <c r="H376" s="1">
        <v>5950</v>
      </c>
      <c r="I376" s="1">
        <v>5945.45</v>
      </c>
      <c r="J376" s="1">
        <v>5990.44</v>
      </c>
      <c r="K376" s="1">
        <v>1337999</v>
      </c>
      <c r="L376" s="1">
        <v>8015196039.8000002</v>
      </c>
      <c r="M376" s="1">
        <v>149864</v>
      </c>
      <c r="N376" s="3">
        <f>IF(ISERR(LN(Table15[[#This Row],[Close Price]]/I375)),"-",LN(Table15[[#This Row],[Close Price]]/I375))</f>
        <v>-1.5562535854462441E-2</v>
      </c>
    </row>
    <row r="377" spans="1:14" x14ac:dyDescent="0.3">
      <c r="A377" s="1" t="s">
        <v>32</v>
      </c>
      <c r="B377" s="1" t="s">
        <v>14</v>
      </c>
      <c r="C377" s="2">
        <v>43656</v>
      </c>
      <c r="D377" s="1">
        <v>5945.45</v>
      </c>
      <c r="E377" s="1">
        <v>5959</v>
      </c>
      <c r="F377" s="1">
        <v>5995</v>
      </c>
      <c r="G377" s="1">
        <v>5900</v>
      </c>
      <c r="H377" s="1">
        <v>5920</v>
      </c>
      <c r="I377" s="1">
        <v>5927.9</v>
      </c>
      <c r="J377" s="1">
        <v>5939.74</v>
      </c>
      <c r="K377" s="1">
        <v>809385</v>
      </c>
      <c r="L377" s="1">
        <v>4807536078.9499998</v>
      </c>
      <c r="M377" s="1">
        <v>89147</v>
      </c>
      <c r="N377" s="3">
        <f>IF(ISERR(LN(Table15[[#This Row],[Close Price]]/I376)),"-",LN(Table15[[#This Row],[Close Price]]/I376))</f>
        <v>-2.9562023828119065E-3</v>
      </c>
    </row>
    <row r="378" spans="1:14" x14ac:dyDescent="0.3">
      <c r="A378" s="1" t="s">
        <v>32</v>
      </c>
      <c r="B378" s="1" t="s">
        <v>14</v>
      </c>
      <c r="C378" s="2">
        <v>43657</v>
      </c>
      <c r="D378" s="1">
        <v>5927.9</v>
      </c>
      <c r="E378" s="1">
        <v>5974</v>
      </c>
      <c r="F378" s="1">
        <v>6050</v>
      </c>
      <c r="G378" s="1">
        <v>5930</v>
      </c>
      <c r="H378" s="1">
        <v>6013</v>
      </c>
      <c r="I378" s="1">
        <v>6031.2</v>
      </c>
      <c r="J378" s="1">
        <v>5992.93</v>
      </c>
      <c r="K378" s="1">
        <v>779113</v>
      </c>
      <c r="L378" s="1">
        <v>4669172506.6999998</v>
      </c>
      <c r="M378" s="1">
        <v>74508</v>
      </c>
      <c r="N378" s="3">
        <f>IF(ISERR(LN(Table15[[#This Row],[Close Price]]/I377)),"-",LN(Table15[[#This Row],[Close Price]]/I377))</f>
        <v>1.7275977159670622E-2</v>
      </c>
    </row>
    <row r="379" spans="1:14" x14ac:dyDescent="0.3">
      <c r="A379" s="1" t="s">
        <v>32</v>
      </c>
      <c r="B379" s="1" t="s">
        <v>14</v>
      </c>
      <c r="C379" s="2">
        <v>43658</v>
      </c>
      <c r="D379" s="1">
        <v>6031.2</v>
      </c>
      <c r="E379" s="1">
        <v>6017.7</v>
      </c>
      <c r="F379" s="1">
        <v>6090</v>
      </c>
      <c r="G379" s="1">
        <v>5951.95</v>
      </c>
      <c r="H379" s="1">
        <v>5956</v>
      </c>
      <c r="I379" s="1">
        <v>5971.45</v>
      </c>
      <c r="J379" s="1">
        <v>6024.52</v>
      </c>
      <c r="K379" s="1">
        <v>719883</v>
      </c>
      <c r="L379" s="1">
        <v>4336951396.5500002</v>
      </c>
      <c r="M379" s="1">
        <v>78770</v>
      </c>
      <c r="N379" s="3">
        <f>IF(ISERR(LN(Table15[[#This Row],[Close Price]]/I378)),"-",LN(Table15[[#This Row],[Close Price]]/I378))</f>
        <v>-9.956216929650076E-3</v>
      </c>
    </row>
    <row r="380" spans="1:14" x14ac:dyDescent="0.3">
      <c r="A380" s="1" t="s">
        <v>32</v>
      </c>
      <c r="B380" s="1" t="s">
        <v>14</v>
      </c>
      <c r="C380" s="2">
        <v>43661</v>
      </c>
      <c r="D380" s="1">
        <v>5971.45</v>
      </c>
      <c r="E380" s="1">
        <v>5980</v>
      </c>
      <c r="F380" s="1">
        <v>6096</v>
      </c>
      <c r="G380" s="1">
        <v>5955</v>
      </c>
      <c r="H380" s="1">
        <v>6079.95</v>
      </c>
      <c r="I380" s="1">
        <v>6079.7</v>
      </c>
      <c r="J380" s="1">
        <v>6038.46</v>
      </c>
      <c r="K380" s="1">
        <v>675004</v>
      </c>
      <c r="L380" s="1">
        <v>4075987631.8499999</v>
      </c>
      <c r="M380" s="1">
        <v>68190</v>
      </c>
      <c r="N380" s="3">
        <f>IF(ISERR(LN(Table15[[#This Row],[Close Price]]/I379)),"-",LN(Table15[[#This Row],[Close Price]]/I379))</f>
        <v>1.7965573669745771E-2</v>
      </c>
    </row>
    <row r="381" spans="1:14" x14ac:dyDescent="0.3">
      <c r="A381" s="1" t="s">
        <v>32</v>
      </c>
      <c r="B381" s="1" t="s">
        <v>14</v>
      </c>
      <c r="C381" s="2">
        <v>43662</v>
      </c>
      <c r="D381" s="1">
        <v>6079.7</v>
      </c>
      <c r="E381" s="1">
        <v>6079.95</v>
      </c>
      <c r="F381" s="1">
        <v>6172</v>
      </c>
      <c r="G381" s="1">
        <v>6056</v>
      </c>
      <c r="H381" s="1">
        <v>6153.95</v>
      </c>
      <c r="I381" s="1">
        <v>6158.05</v>
      </c>
      <c r="J381" s="1">
        <v>6134.82</v>
      </c>
      <c r="K381" s="1">
        <v>627259</v>
      </c>
      <c r="L381" s="1">
        <v>3848123380.4499998</v>
      </c>
      <c r="M381" s="1">
        <v>61750</v>
      </c>
      <c r="N381" s="3">
        <f>IF(ISERR(LN(Table15[[#This Row],[Close Price]]/I380)),"-",LN(Table15[[#This Row],[Close Price]]/I380))</f>
        <v>1.2804816333219235E-2</v>
      </c>
    </row>
    <row r="382" spans="1:14" x14ac:dyDescent="0.3">
      <c r="A382" s="1" t="s">
        <v>32</v>
      </c>
      <c r="B382" s="1" t="s">
        <v>14</v>
      </c>
      <c r="C382" s="2">
        <v>43663</v>
      </c>
      <c r="D382" s="1">
        <v>6158.05</v>
      </c>
      <c r="E382" s="1">
        <v>6168</v>
      </c>
      <c r="F382" s="1">
        <v>6174</v>
      </c>
      <c r="G382" s="1">
        <v>6050</v>
      </c>
      <c r="H382" s="1">
        <v>6059</v>
      </c>
      <c r="I382" s="1">
        <v>6075.7</v>
      </c>
      <c r="J382" s="1">
        <v>6109.23</v>
      </c>
      <c r="K382" s="1">
        <v>598778</v>
      </c>
      <c r="L382" s="1">
        <v>3658071964.8000002</v>
      </c>
      <c r="M382" s="1">
        <v>56232</v>
      </c>
      <c r="N382" s="3">
        <f>IF(ISERR(LN(Table15[[#This Row],[Close Price]]/I381)),"-",LN(Table15[[#This Row],[Close Price]]/I381))</f>
        <v>-1.3462960062653786E-2</v>
      </c>
    </row>
    <row r="383" spans="1:14" x14ac:dyDescent="0.3">
      <c r="A383" s="1" t="s">
        <v>32</v>
      </c>
      <c r="B383" s="1" t="s">
        <v>14</v>
      </c>
      <c r="C383" s="2">
        <v>43664</v>
      </c>
      <c r="D383" s="1">
        <v>6075.7</v>
      </c>
      <c r="E383" s="1">
        <v>6054.4</v>
      </c>
      <c r="F383" s="1">
        <v>6055.7</v>
      </c>
      <c r="G383" s="1">
        <v>5857.5</v>
      </c>
      <c r="H383" s="1">
        <v>5875</v>
      </c>
      <c r="I383" s="1">
        <v>5882.35</v>
      </c>
      <c r="J383" s="1">
        <v>5938.43</v>
      </c>
      <c r="K383" s="1">
        <v>1097857</v>
      </c>
      <c r="L383" s="1">
        <v>6519542734.3999996</v>
      </c>
      <c r="M383" s="1">
        <v>105839</v>
      </c>
      <c r="N383" s="3">
        <f>IF(ISERR(LN(Table15[[#This Row],[Close Price]]/I382)),"-",LN(Table15[[#This Row],[Close Price]]/I382))</f>
        <v>-3.2340866994265846E-2</v>
      </c>
    </row>
    <row r="384" spans="1:14" x14ac:dyDescent="0.3">
      <c r="A384" s="1" t="s">
        <v>32</v>
      </c>
      <c r="B384" s="1" t="s">
        <v>14</v>
      </c>
      <c r="C384" s="2">
        <v>43665</v>
      </c>
      <c r="D384" s="1">
        <v>5882.35</v>
      </c>
      <c r="E384" s="1">
        <v>5885</v>
      </c>
      <c r="F384" s="1">
        <v>5910.95</v>
      </c>
      <c r="G384" s="1">
        <v>5710.1</v>
      </c>
      <c r="H384" s="1">
        <v>5775</v>
      </c>
      <c r="I384" s="1">
        <v>5769.1</v>
      </c>
      <c r="J384" s="1">
        <v>5791.16</v>
      </c>
      <c r="K384" s="1">
        <v>1228672</v>
      </c>
      <c r="L384" s="1">
        <v>7115441159.25</v>
      </c>
      <c r="M384" s="1">
        <v>145071</v>
      </c>
      <c r="N384" s="3">
        <f>IF(ISERR(LN(Table15[[#This Row],[Close Price]]/I383)),"-",LN(Table15[[#This Row],[Close Price]]/I383))</f>
        <v>-1.9440252780536006E-2</v>
      </c>
    </row>
    <row r="385" spans="1:14" x14ac:dyDescent="0.3">
      <c r="A385" s="1" t="s">
        <v>32</v>
      </c>
      <c r="B385" s="1" t="s">
        <v>14</v>
      </c>
      <c r="C385" s="2">
        <v>43668</v>
      </c>
      <c r="D385" s="1">
        <v>5769.1</v>
      </c>
      <c r="E385" s="1">
        <v>5780</v>
      </c>
      <c r="F385" s="1">
        <v>5940</v>
      </c>
      <c r="G385" s="1">
        <v>5745.05</v>
      </c>
      <c r="H385" s="1">
        <v>5910</v>
      </c>
      <c r="I385" s="1">
        <v>5912.5</v>
      </c>
      <c r="J385" s="1">
        <v>5868.62</v>
      </c>
      <c r="K385" s="1">
        <v>897510</v>
      </c>
      <c r="L385" s="1">
        <v>5267143187.25</v>
      </c>
      <c r="M385" s="1">
        <v>88243</v>
      </c>
      <c r="N385" s="3">
        <f>IF(ISERR(LN(Table15[[#This Row],[Close Price]]/I384)),"-",LN(Table15[[#This Row],[Close Price]]/I384))</f>
        <v>2.4552664666837077E-2</v>
      </c>
    </row>
    <row r="386" spans="1:14" x14ac:dyDescent="0.3">
      <c r="A386" s="1" t="s">
        <v>32</v>
      </c>
      <c r="B386" s="1" t="s">
        <v>14</v>
      </c>
      <c r="C386" s="2">
        <v>43669</v>
      </c>
      <c r="D386" s="1">
        <v>5912.5</v>
      </c>
      <c r="E386" s="1">
        <v>5910</v>
      </c>
      <c r="F386" s="1">
        <v>5972.4</v>
      </c>
      <c r="G386" s="1">
        <v>5820.2</v>
      </c>
      <c r="H386" s="1">
        <v>5855.3</v>
      </c>
      <c r="I386" s="1">
        <v>5873.75</v>
      </c>
      <c r="J386" s="1">
        <v>5898.71</v>
      </c>
      <c r="K386" s="1">
        <v>841517</v>
      </c>
      <c r="L386" s="1">
        <v>4963868755.6499996</v>
      </c>
      <c r="M386" s="1">
        <v>88218</v>
      </c>
      <c r="N386" s="3">
        <f>IF(ISERR(LN(Table15[[#This Row],[Close Price]]/I385)),"-",LN(Table15[[#This Row],[Close Price]]/I385))</f>
        <v>-6.5754823831629195E-3</v>
      </c>
    </row>
    <row r="387" spans="1:14" x14ac:dyDescent="0.3">
      <c r="A387" s="1" t="s">
        <v>32</v>
      </c>
      <c r="B387" s="1" t="s">
        <v>14</v>
      </c>
      <c r="C387" s="2">
        <v>43670</v>
      </c>
      <c r="D387" s="1">
        <v>5873.75</v>
      </c>
      <c r="E387" s="1">
        <v>5865</v>
      </c>
      <c r="F387" s="1">
        <v>5865</v>
      </c>
      <c r="G387" s="1">
        <v>5725.3</v>
      </c>
      <c r="H387" s="1">
        <v>5765.05</v>
      </c>
      <c r="I387" s="1">
        <v>5768</v>
      </c>
      <c r="J387" s="1">
        <v>5791.11</v>
      </c>
      <c r="K387" s="1">
        <v>800687</v>
      </c>
      <c r="L387" s="1">
        <v>4636870286.8500004</v>
      </c>
      <c r="M387" s="1">
        <v>97250</v>
      </c>
      <c r="N387" s="3">
        <f>IF(ISERR(LN(Table15[[#This Row],[Close Price]]/I386)),"-",LN(Table15[[#This Row],[Close Price]]/I386))</f>
        <v>-1.8167871452240414E-2</v>
      </c>
    </row>
    <row r="388" spans="1:14" x14ac:dyDescent="0.3">
      <c r="A388" s="1" t="s">
        <v>32</v>
      </c>
      <c r="B388" s="1" t="s">
        <v>14</v>
      </c>
      <c r="C388" s="2">
        <v>43671</v>
      </c>
      <c r="D388" s="1">
        <v>5768</v>
      </c>
      <c r="E388" s="1">
        <v>5789.1</v>
      </c>
      <c r="F388" s="1">
        <v>5844.95</v>
      </c>
      <c r="G388" s="1">
        <v>5701.05</v>
      </c>
      <c r="H388" s="1">
        <v>5747.5</v>
      </c>
      <c r="I388" s="1">
        <v>5756.75</v>
      </c>
      <c r="J388" s="1">
        <v>5762.53</v>
      </c>
      <c r="K388" s="1">
        <v>990461</v>
      </c>
      <c r="L388" s="1">
        <v>5707558859.25</v>
      </c>
      <c r="M388" s="1">
        <v>83962</v>
      </c>
      <c r="N388" s="3">
        <f>IF(ISERR(LN(Table15[[#This Row],[Close Price]]/I387)),"-",LN(Table15[[#This Row],[Close Price]]/I387))</f>
        <v>-1.9523206270562257E-3</v>
      </c>
    </row>
    <row r="389" spans="1:14" x14ac:dyDescent="0.3">
      <c r="A389" s="1" t="s">
        <v>32</v>
      </c>
      <c r="B389" s="1" t="s">
        <v>14</v>
      </c>
      <c r="C389" s="2">
        <v>43672</v>
      </c>
      <c r="D389" s="1">
        <v>5756.75</v>
      </c>
      <c r="E389" s="1">
        <v>5728</v>
      </c>
      <c r="F389" s="1">
        <v>5955</v>
      </c>
      <c r="G389" s="1">
        <v>5683.9</v>
      </c>
      <c r="H389" s="1">
        <v>5820</v>
      </c>
      <c r="I389" s="1">
        <v>5805.65</v>
      </c>
      <c r="J389" s="1">
        <v>5804.34</v>
      </c>
      <c r="K389" s="1">
        <v>2346714</v>
      </c>
      <c r="L389" s="1">
        <v>13621132997.85</v>
      </c>
      <c r="M389" s="1">
        <v>201684</v>
      </c>
      <c r="N389" s="3">
        <f>IF(ISERR(LN(Table15[[#This Row],[Close Price]]/I388)),"-",LN(Table15[[#This Row],[Close Price]]/I388))</f>
        <v>8.4585019633714609E-3</v>
      </c>
    </row>
    <row r="390" spans="1:14" x14ac:dyDescent="0.3">
      <c r="A390" s="1" t="s">
        <v>32</v>
      </c>
      <c r="B390" s="1" t="s">
        <v>14</v>
      </c>
      <c r="C390" s="2">
        <v>43675</v>
      </c>
      <c r="D390" s="1">
        <v>5805.65</v>
      </c>
      <c r="E390" s="1">
        <v>5770</v>
      </c>
      <c r="F390" s="1">
        <v>5770</v>
      </c>
      <c r="G390" s="1">
        <v>5540</v>
      </c>
      <c r="H390" s="1">
        <v>5545</v>
      </c>
      <c r="I390" s="1">
        <v>5561.25</v>
      </c>
      <c r="J390" s="1">
        <v>5618.36</v>
      </c>
      <c r="K390" s="1">
        <v>1548125</v>
      </c>
      <c r="L390" s="1">
        <v>8697930742.7999992</v>
      </c>
      <c r="M390" s="1">
        <v>130316</v>
      </c>
      <c r="N390" s="3">
        <f>IF(ISERR(LN(Table15[[#This Row],[Close Price]]/I389)),"-",LN(Table15[[#This Row],[Close Price]]/I389))</f>
        <v>-4.3008678180848629E-2</v>
      </c>
    </row>
    <row r="391" spans="1:14" x14ac:dyDescent="0.3">
      <c r="A391" s="1" t="s">
        <v>32</v>
      </c>
      <c r="B391" s="1" t="s">
        <v>14</v>
      </c>
      <c r="C391" s="2">
        <v>43676</v>
      </c>
      <c r="D391" s="1">
        <v>5561.25</v>
      </c>
      <c r="E391" s="1">
        <v>5562</v>
      </c>
      <c r="F391" s="1">
        <v>5644.85</v>
      </c>
      <c r="G391" s="1">
        <v>5492</v>
      </c>
      <c r="H391" s="1">
        <v>5521.8</v>
      </c>
      <c r="I391" s="1">
        <v>5507.15</v>
      </c>
      <c r="J391" s="1">
        <v>5554.32</v>
      </c>
      <c r="K391" s="1">
        <v>1189163</v>
      </c>
      <c r="L391" s="1">
        <v>6604991463.3500004</v>
      </c>
      <c r="M391" s="1">
        <v>119245</v>
      </c>
      <c r="N391" s="3">
        <f>IF(ISERR(LN(Table15[[#This Row],[Close Price]]/I390)),"-",LN(Table15[[#This Row],[Close Price]]/I390))</f>
        <v>-9.7756551680692454E-3</v>
      </c>
    </row>
    <row r="392" spans="1:14" x14ac:dyDescent="0.3">
      <c r="A392" s="1" t="s">
        <v>32</v>
      </c>
      <c r="B392" s="1" t="s">
        <v>14</v>
      </c>
      <c r="C392" s="2">
        <v>43677</v>
      </c>
      <c r="D392" s="1">
        <v>5507.15</v>
      </c>
      <c r="E392" s="1">
        <v>5525.8</v>
      </c>
      <c r="F392" s="1">
        <v>5582.3</v>
      </c>
      <c r="G392" s="1">
        <v>5446.05</v>
      </c>
      <c r="H392" s="1">
        <v>5470</v>
      </c>
      <c r="I392" s="1">
        <v>5469.7</v>
      </c>
      <c r="J392" s="1">
        <v>5516.5</v>
      </c>
      <c r="K392" s="1">
        <v>1053202</v>
      </c>
      <c r="L392" s="1">
        <v>5809990797.5500002</v>
      </c>
      <c r="M392" s="1">
        <v>107035</v>
      </c>
      <c r="N392" s="3">
        <f>IF(ISERR(LN(Table15[[#This Row],[Close Price]]/I391)),"-",LN(Table15[[#This Row],[Close Price]]/I391))</f>
        <v>-6.8234776471228576E-3</v>
      </c>
    </row>
    <row r="393" spans="1:14" x14ac:dyDescent="0.3">
      <c r="A393" s="1" t="s">
        <v>32</v>
      </c>
      <c r="B393" s="1" t="s">
        <v>14</v>
      </c>
      <c r="C393" s="2">
        <v>43678</v>
      </c>
      <c r="D393" s="1">
        <v>5469.7</v>
      </c>
      <c r="E393" s="1">
        <v>5469.7</v>
      </c>
      <c r="F393" s="1">
        <v>5615</v>
      </c>
      <c r="G393" s="1">
        <v>5450</v>
      </c>
      <c r="H393" s="1">
        <v>5586</v>
      </c>
      <c r="I393" s="1">
        <v>5572.6</v>
      </c>
      <c r="J393" s="1">
        <v>5509.86</v>
      </c>
      <c r="K393" s="1">
        <v>1134178</v>
      </c>
      <c r="L393" s="1">
        <v>6249165414.1499996</v>
      </c>
      <c r="M393" s="1">
        <v>131995</v>
      </c>
      <c r="N393" s="3">
        <f>IF(ISERR(LN(Table15[[#This Row],[Close Price]]/I392)),"-",LN(Table15[[#This Row],[Close Price]]/I392))</f>
        <v>1.8637961060885989E-2</v>
      </c>
    </row>
    <row r="394" spans="1:14" x14ac:dyDescent="0.3">
      <c r="A394" s="1" t="s">
        <v>32</v>
      </c>
      <c r="B394" s="1" t="s">
        <v>14</v>
      </c>
      <c r="C394" s="2">
        <v>43679</v>
      </c>
      <c r="D394" s="1">
        <v>5572.6</v>
      </c>
      <c r="E394" s="1">
        <v>5539.6</v>
      </c>
      <c r="F394" s="1">
        <v>5724</v>
      </c>
      <c r="G394" s="1">
        <v>5485</v>
      </c>
      <c r="H394" s="1">
        <v>5710</v>
      </c>
      <c r="I394" s="1">
        <v>5689.35</v>
      </c>
      <c r="J394" s="1">
        <v>5627.21</v>
      </c>
      <c r="K394" s="1">
        <v>1391678</v>
      </c>
      <c r="L394" s="1">
        <v>7831266660.1499996</v>
      </c>
      <c r="M394" s="1">
        <v>141373</v>
      </c>
      <c r="N394" s="3">
        <f>IF(ISERR(LN(Table15[[#This Row],[Close Price]]/I393)),"-",LN(Table15[[#This Row],[Close Price]]/I393))</f>
        <v>2.0734274728180634E-2</v>
      </c>
    </row>
    <row r="395" spans="1:14" x14ac:dyDescent="0.3">
      <c r="A395" s="1" t="s">
        <v>32</v>
      </c>
      <c r="B395" s="1" t="s">
        <v>14</v>
      </c>
      <c r="C395" s="2">
        <v>43682</v>
      </c>
      <c r="D395" s="1">
        <v>5689.35</v>
      </c>
      <c r="E395" s="1">
        <v>5600</v>
      </c>
      <c r="F395" s="1">
        <v>5695</v>
      </c>
      <c r="G395" s="1">
        <v>5452</v>
      </c>
      <c r="H395" s="1">
        <v>5667.5</v>
      </c>
      <c r="I395" s="1">
        <v>5670.35</v>
      </c>
      <c r="J395" s="1">
        <v>5594.63</v>
      </c>
      <c r="K395" s="1">
        <v>1122496</v>
      </c>
      <c r="L395" s="1">
        <v>6279949817.6499996</v>
      </c>
      <c r="M395" s="1">
        <v>112301</v>
      </c>
      <c r="N395" s="3">
        <f>IF(ISERR(LN(Table15[[#This Row],[Close Price]]/I394)),"-",LN(Table15[[#This Row],[Close Price]]/I394))</f>
        <v>-3.3451618823855949E-3</v>
      </c>
    </row>
    <row r="396" spans="1:14" x14ac:dyDescent="0.3">
      <c r="A396" s="1" t="s">
        <v>32</v>
      </c>
      <c r="B396" s="1" t="s">
        <v>14</v>
      </c>
      <c r="C396" s="2">
        <v>43683</v>
      </c>
      <c r="D396" s="1">
        <v>5670.35</v>
      </c>
      <c r="E396" s="1">
        <v>5640</v>
      </c>
      <c r="F396" s="1">
        <v>5849</v>
      </c>
      <c r="G396" s="1">
        <v>5640</v>
      </c>
      <c r="H396" s="1">
        <v>5830</v>
      </c>
      <c r="I396" s="1">
        <v>5833.3</v>
      </c>
      <c r="J396" s="1">
        <v>5774.41</v>
      </c>
      <c r="K396" s="1">
        <v>1125521</v>
      </c>
      <c r="L396" s="1">
        <v>6499221773.8000002</v>
      </c>
      <c r="M396" s="1">
        <v>121115</v>
      </c>
      <c r="N396" s="3">
        <f>IF(ISERR(LN(Table15[[#This Row],[Close Price]]/I395)),"-",LN(Table15[[#This Row],[Close Price]]/I395))</f>
        <v>2.8332033729714375E-2</v>
      </c>
    </row>
    <row r="397" spans="1:14" x14ac:dyDescent="0.3">
      <c r="A397" s="1" t="s">
        <v>32</v>
      </c>
      <c r="B397" s="1" t="s">
        <v>14</v>
      </c>
      <c r="C397" s="2">
        <v>43684</v>
      </c>
      <c r="D397" s="1">
        <v>5833.3</v>
      </c>
      <c r="E397" s="1">
        <v>5833.95</v>
      </c>
      <c r="F397" s="1">
        <v>5867</v>
      </c>
      <c r="G397" s="1">
        <v>5735.7</v>
      </c>
      <c r="H397" s="1">
        <v>5736</v>
      </c>
      <c r="I397" s="1">
        <v>5775</v>
      </c>
      <c r="J397" s="1">
        <v>5797.06</v>
      </c>
      <c r="K397" s="1">
        <v>955090</v>
      </c>
      <c r="L397" s="1">
        <v>5536712222.6999998</v>
      </c>
      <c r="M397" s="1">
        <v>94517</v>
      </c>
      <c r="N397" s="3">
        <f>IF(ISERR(LN(Table15[[#This Row],[Close Price]]/I396)),"-",LN(Table15[[#This Row],[Close Price]]/I396))</f>
        <v>-1.004462155146057E-2</v>
      </c>
    </row>
    <row r="398" spans="1:14" x14ac:dyDescent="0.3">
      <c r="A398" s="1" t="s">
        <v>32</v>
      </c>
      <c r="B398" s="1" t="s">
        <v>14</v>
      </c>
      <c r="C398" s="2">
        <v>43685</v>
      </c>
      <c r="D398" s="1">
        <v>5775</v>
      </c>
      <c r="E398" s="1">
        <v>5725</v>
      </c>
      <c r="F398" s="1">
        <v>5947</v>
      </c>
      <c r="G398" s="1">
        <v>5725</v>
      </c>
      <c r="H398" s="1">
        <v>5934.25</v>
      </c>
      <c r="I398" s="1">
        <v>5902.25</v>
      </c>
      <c r="J398" s="1">
        <v>5804.27</v>
      </c>
      <c r="K398" s="1">
        <v>831725</v>
      </c>
      <c r="L398" s="1">
        <v>4827558066</v>
      </c>
      <c r="M398" s="1">
        <v>79045</v>
      </c>
      <c r="N398" s="3">
        <f>IF(ISERR(LN(Table15[[#This Row],[Close Price]]/I397)),"-",LN(Table15[[#This Row],[Close Price]]/I397))</f>
        <v>2.179537773832832E-2</v>
      </c>
    </row>
    <row r="399" spans="1:14" x14ac:dyDescent="0.3">
      <c r="A399" s="1" t="s">
        <v>32</v>
      </c>
      <c r="B399" s="1" t="s">
        <v>14</v>
      </c>
      <c r="C399" s="2">
        <v>43686</v>
      </c>
      <c r="D399" s="1">
        <v>5902.25</v>
      </c>
      <c r="E399" s="1">
        <v>5937.65</v>
      </c>
      <c r="F399" s="1">
        <v>6155</v>
      </c>
      <c r="G399" s="1">
        <v>5927.2</v>
      </c>
      <c r="H399" s="1">
        <v>6100.25</v>
      </c>
      <c r="I399" s="1">
        <v>6099.9</v>
      </c>
      <c r="J399" s="1">
        <v>6052.75</v>
      </c>
      <c r="K399" s="1">
        <v>1445079</v>
      </c>
      <c r="L399" s="1">
        <v>8746706387.25</v>
      </c>
      <c r="M399" s="1">
        <v>139928</v>
      </c>
      <c r="N399" s="3">
        <f>IF(ISERR(LN(Table15[[#This Row],[Close Price]]/I398)),"-",LN(Table15[[#This Row],[Close Price]]/I398))</f>
        <v>3.2938743456083067E-2</v>
      </c>
    </row>
    <row r="400" spans="1:14" x14ac:dyDescent="0.3">
      <c r="A400" s="1" t="s">
        <v>32</v>
      </c>
      <c r="B400" s="1" t="s">
        <v>14</v>
      </c>
      <c r="C400" s="2">
        <v>43690</v>
      </c>
      <c r="D400" s="1">
        <v>6099.9</v>
      </c>
      <c r="E400" s="1">
        <v>6099.7</v>
      </c>
      <c r="F400" s="1">
        <v>6123</v>
      </c>
      <c r="G400" s="1">
        <v>5791.55</v>
      </c>
      <c r="H400" s="1">
        <v>5792</v>
      </c>
      <c r="I400" s="1">
        <v>5815.45</v>
      </c>
      <c r="J400" s="1">
        <v>5906.6</v>
      </c>
      <c r="K400" s="1">
        <v>909354</v>
      </c>
      <c r="L400" s="1">
        <v>5371187419.3999996</v>
      </c>
      <c r="M400" s="1">
        <v>92700</v>
      </c>
      <c r="N400" s="3">
        <f>IF(ISERR(LN(Table15[[#This Row],[Close Price]]/I399)),"-",LN(Table15[[#This Row],[Close Price]]/I399))</f>
        <v>-4.7754208555281057E-2</v>
      </c>
    </row>
    <row r="401" spans="1:14" x14ac:dyDescent="0.3">
      <c r="A401" s="1" t="s">
        <v>32</v>
      </c>
      <c r="B401" s="1" t="s">
        <v>14</v>
      </c>
      <c r="C401" s="2">
        <v>43691</v>
      </c>
      <c r="D401" s="1">
        <v>5815.45</v>
      </c>
      <c r="E401" s="1">
        <v>5792</v>
      </c>
      <c r="F401" s="1">
        <v>5933.4</v>
      </c>
      <c r="G401" s="1">
        <v>5710</v>
      </c>
      <c r="H401" s="1">
        <v>5823</v>
      </c>
      <c r="I401" s="1">
        <v>5816</v>
      </c>
      <c r="J401" s="1">
        <v>5831.34</v>
      </c>
      <c r="K401" s="1">
        <v>1030939</v>
      </c>
      <c r="L401" s="1">
        <v>6011758849.75</v>
      </c>
      <c r="M401" s="1">
        <v>114881</v>
      </c>
      <c r="N401" s="3">
        <f>IF(ISERR(LN(Table15[[#This Row],[Close Price]]/I400)),"-",LN(Table15[[#This Row],[Close Price]]/I400))</f>
        <v>9.457118423064288E-5</v>
      </c>
    </row>
    <row r="402" spans="1:14" x14ac:dyDescent="0.3">
      <c r="A402" s="1" t="s">
        <v>32</v>
      </c>
      <c r="B402" s="1" t="s">
        <v>14</v>
      </c>
      <c r="C402" s="2">
        <v>43693</v>
      </c>
      <c r="D402" s="1">
        <v>5816</v>
      </c>
      <c r="E402" s="1">
        <v>5805</v>
      </c>
      <c r="F402" s="1">
        <v>5995</v>
      </c>
      <c r="G402" s="1">
        <v>5590</v>
      </c>
      <c r="H402" s="1">
        <v>5970</v>
      </c>
      <c r="I402" s="1">
        <v>5975.05</v>
      </c>
      <c r="J402" s="1">
        <v>5885.7</v>
      </c>
      <c r="K402" s="1">
        <v>1207075</v>
      </c>
      <c r="L402" s="1">
        <v>7104481192.1499996</v>
      </c>
      <c r="M402" s="1">
        <v>129048</v>
      </c>
      <c r="N402" s="3">
        <f>IF(ISERR(LN(Table15[[#This Row],[Close Price]]/I401)),"-",LN(Table15[[#This Row],[Close Price]]/I401))</f>
        <v>2.6979725752179759E-2</v>
      </c>
    </row>
    <row r="403" spans="1:14" x14ac:dyDescent="0.3">
      <c r="A403" s="1" t="s">
        <v>32</v>
      </c>
      <c r="B403" s="1" t="s">
        <v>14</v>
      </c>
      <c r="C403" s="2">
        <v>43696</v>
      </c>
      <c r="D403" s="1">
        <v>5975.05</v>
      </c>
      <c r="E403" s="1">
        <v>5999</v>
      </c>
      <c r="F403" s="1">
        <v>6024.4</v>
      </c>
      <c r="G403" s="1">
        <v>5911.6</v>
      </c>
      <c r="H403" s="1">
        <v>6003</v>
      </c>
      <c r="I403" s="1">
        <v>5982.55</v>
      </c>
      <c r="J403" s="1">
        <v>5974.86</v>
      </c>
      <c r="K403" s="1">
        <v>902389</v>
      </c>
      <c r="L403" s="1">
        <v>5391643802.5</v>
      </c>
      <c r="M403" s="1">
        <v>85283</v>
      </c>
      <c r="N403" s="3">
        <f>IF(ISERR(LN(Table15[[#This Row],[Close Price]]/I402)),"-",LN(Table15[[#This Row],[Close Price]]/I402))</f>
        <v>1.2544324920553645E-3</v>
      </c>
    </row>
    <row r="404" spans="1:14" x14ac:dyDescent="0.3">
      <c r="A404" s="1" t="s">
        <v>32</v>
      </c>
      <c r="B404" s="1" t="s">
        <v>14</v>
      </c>
      <c r="C404" s="2">
        <v>43697</v>
      </c>
      <c r="D404" s="1">
        <v>5982.55</v>
      </c>
      <c r="E404" s="1">
        <v>6003</v>
      </c>
      <c r="F404" s="1">
        <v>6233</v>
      </c>
      <c r="G404" s="1">
        <v>5959.05</v>
      </c>
      <c r="H404" s="1">
        <v>6223</v>
      </c>
      <c r="I404" s="1">
        <v>6190.95</v>
      </c>
      <c r="J404" s="1">
        <v>6124.73</v>
      </c>
      <c r="K404" s="1">
        <v>2198337</v>
      </c>
      <c r="L404" s="1">
        <v>13464211807</v>
      </c>
      <c r="M404" s="1">
        <v>165532</v>
      </c>
      <c r="N404" s="3">
        <f>IF(ISERR(LN(Table15[[#This Row],[Close Price]]/I403)),"-",LN(Table15[[#This Row],[Close Price]]/I403))</f>
        <v>3.4241649789325958E-2</v>
      </c>
    </row>
    <row r="405" spans="1:14" x14ac:dyDescent="0.3">
      <c r="A405" s="1" t="s">
        <v>32</v>
      </c>
      <c r="B405" s="1" t="s">
        <v>14</v>
      </c>
      <c r="C405" s="2">
        <v>43698</v>
      </c>
      <c r="D405" s="1">
        <v>6190.95</v>
      </c>
      <c r="E405" s="1">
        <v>6223</v>
      </c>
      <c r="F405" s="1">
        <v>6276</v>
      </c>
      <c r="G405" s="1">
        <v>6141</v>
      </c>
      <c r="H405" s="1">
        <v>6250.9</v>
      </c>
      <c r="I405" s="1">
        <v>6228.9</v>
      </c>
      <c r="J405" s="1">
        <v>6219.46</v>
      </c>
      <c r="K405" s="1">
        <v>2128640</v>
      </c>
      <c r="L405" s="1">
        <v>13238983427.15</v>
      </c>
      <c r="M405" s="1">
        <v>164691</v>
      </c>
      <c r="N405" s="3">
        <f>IF(ISERR(LN(Table15[[#This Row],[Close Price]]/I404)),"-",LN(Table15[[#This Row],[Close Price]]/I404))</f>
        <v>6.1112039371207533E-3</v>
      </c>
    </row>
    <row r="406" spans="1:14" x14ac:dyDescent="0.3">
      <c r="A406" s="1" t="s">
        <v>32</v>
      </c>
      <c r="B406" s="1" t="s">
        <v>14</v>
      </c>
      <c r="C406" s="2">
        <v>43699</v>
      </c>
      <c r="D406" s="1">
        <v>6228.9</v>
      </c>
      <c r="E406" s="1">
        <v>6200</v>
      </c>
      <c r="F406" s="1">
        <v>6298.5</v>
      </c>
      <c r="G406" s="1">
        <v>6168</v>
      </c>
      <c r="H406" s="1">
        <v>6198</v>
      </c>
      <c r="I406" s="1">
        <v>6208.55</v>
      </c>
      <c r="J406" s="1">
        <v>6228.18</v>
      </c>
      <c r="K406" s="1">
        <v>1551394</v>
      </c>
      <c r="L406" s="1">
        <v>9662366526.1000004</v>
      </c>
      <c r="M406" s="1">
        <v>142240</v>
      </c>
      <c r="N406" s="3">
        <f>IF(ISERR(LN(Table15[[#This Row],[Close Price]]/I405)),"-",LN(Table15[[#This Row],[Close Price]]/I405))</f>
        <v>-3.272377884494746E-3</v>
      </c>
    </row>
    <row r="407" spans="1:14" x14ac:dyDescent="0.3">
      <c r="A407" s="1" t="s">
        <v>32</v>
      </c>
      <c r="B407" s="1" t="s">
        <v>14</v>
      </c>
      <c r="C407" s="2">
        <v>43700</v>
      </c>
      <c r="D407" s="1">
        <v>6208.55</v>
      </c>
      <c r="E407" s="1">
        <v>6160</v>
      </c>
      <c r="F407" s="1">
        <v>6279.6</v>
      </c>
      <c r="G407" s="1">
        <v>6040</v>
      </c>
      <c r="H407" s="1">
        <v>6250.9</v>
      </c>
      <c r="I407" s="1">
        <v>6254.35</v>
      </c>
      <c r="J407" s="1">
        <v>6175.49</v>
      </c>
      <c r="K407" s="1">
        <v>1232405</v>
      </c>
      <c r="L407" s="1">
        <v>7610700093.8999996</v>
      </c>
      <c r="M407" s="1">
        <v>138478</v>
      </c>
      <c r="N407" s="3">
        <f>IF(ISERR(LN(Table15[[#This Row],[Close Price]]/I406)),"-",LN(Table15[[#This Row],[Close Price]]/I406))</f>
        <v>7.3498473352307638E-3</v>
      </c>
    </row>
    <row r="408" spans="1:14" x14ac:dyDescent="0.3">
      <c r="A408" s="1" t="s">
        <v>32</v>
      </c>
      <c r="B408" s="1" t="s">
        <v>14</v>
      </c>
      <c r="C408" s="2">
        <v>43703</v>
      </c>
      <c r="D408" s="1">
        <v>6254.35</v>
      </c>
      <c r="E408" s="1">
        <v>6460</v>
      </c>
      <c r="F408" s="1">
        <v>6466.7</v>
      </c>
      <c r="G408" s="1">
        <v>6116.15</v>
      </c>
      <c r="H408" s="1">
        <v>6234.15</v>
      </c>
      <c r="I408" s="1">
        <v>6255.55</v>
      </c>
      <c r="J408" s="1">
        <v>6243.79</v>
      </c>
      <c r="K408" s="1">
        <v>1552155</v>
      </c>
      <c r="L408" s="1">
        <v>9691329741</v>
      </c>
      <c r="M408" s="1">
        <v>152471</v>
      </c>
      <c r="N408" s="3">
        <f>IF(ISERR(LN(Table15[[#This Row],[Close Price]]/I407)),"-",LN(Table15[[#This Row],[Close Price]]/I407))</f>
        <v>1.9184805692766698E-4</v>
      </c>
    </row>
    <row r="409" spans="1:14" x14ac:dyDescent="0.3">
      <c r="A409" s="1" t="s">
        <v>32</v>
      </c>
      <c r="B409" s="1" t="s">
        <v>14</v>
      </c>
      <c r="C409" s="2">
        <v>43704</v>
      </c>
      <c r="D409" s="1">
        <v>6255.55</v>
      </c>
      <c r="E409" s="1">
        <v>6297.5</v>
      </c>
      <c r="F409" s="1">
        <v>6340</v>
      </c>
      <c r="G409" s="1">
        <v>6256</v>
      </c>
      <c r="H409" s="1">
        <v>6260.2</v>
      </c>
      <c r="I409" s="1">
        <v>6277.75</v>
      </c>
      <c r="J409" s="1">
        <v>6297.13</v>
      </c>
      <c r="K409" s="1">
        <v>1078065</v>
      </c>
      <c r="L409" s="1">
        <v>6788715373.9499998</v>
      </c>
      <c r="M409" s="1">
        <v>107538</v>
      </c>
      <c r="N409" s="3">
        <f>IF(ISERR(LN(Table15[[#This Row],[Close Price]]/I408)),"-",LN(Table15[[#This Row],[Close Price]]/I408))</f>
        <v>3.5425663180616777E-3</v>
      </c>
    </row>
    <row r="410" spans="1:14" x14ac:dyDescent="0.3">
      <c r="A410" s="1" t="s">
        <v>32</v>
      </c>
      <c r="B410" s="1" t="s">
        <v>14</v>
      </c>
      <c r="C410" s="2">
        <v>43705</v>
      </c>
      <c r="D410" s="1">
        <v>6277.75</v>
      </c>
      <c r="E410" s="1">
        <v>6248</v>
      </c>
      <c r="F410" s="1">
        <v>6248</v>
      </c>
      <c r="G410" s="1">
        <v>6070</v>
      </c>
      <c r="H410" s="1">
        <v>6109.95</v>
      </c>
      <c r="I410" s="1">
        <v>6103.4</v>
      </c>
      <c r="J410" s="1">
        <v>6147.63</v>
      </c>
      <c r="K410" s="1">
        <v>1242304</v>
      </c>
      <c r="L410" s="1">
        <v>7637219530.5</v>
      </c>
      <c r="M410" s="1">
        <v>120487</v>
      </c>
      <c r="N410" s="3">
        <f>IF(ISERR(LN(Table15[[#This Row],[Close Price]]/I409)),"-",LN(Table15[[#This Row],[Close Price]]/I409))</f>
        <v>-2.8165643076071219E-2</v>
      </c>
    </row>
    <row r="411" spans="1:14" x14ac:dyDescent="0.3">
      <c r="A411" s="1" t="s">
        <v>32</v>
      </c>
      <c r="B411" s="1" t="s">
        <v>14</v>
      </c>
      <c r="C411" s="2">
        <v>43706</v>
      </c>
      <c r="D411" s="1">
        <v>6103.4</v>
      </c>
      <c r="E411" s="1">
        <v>6103.4</v>
      </c>
      <c r="F411" s="1">
        <v>6198</v>
      </c>
      <c r="G411" s="1">
        <v>6065</v>
      </c>
      <c r="H411" s="1">
        <v>6150</v>
      </c>
      <c r="I411" s="1">
        <v>6110.2</v>
      </c>
      <c r="J411" s="1">
        <v>6127.93</v>
      </c>
      <c r="K411" s="1">
        <v>1006756</v>
      </c>
      <c r="L411" s="1">
        <v>6169330665.5500002</v>
      </c>
      <c r="M411" s="1">
        <v>84377</v>
      </c>
      <c r="N411" s="3">
        <f>IF(ISERR(LN(Table15[[#This Row],[Close Price]]/I410)),"-",LN(Table15[[#This Row],[Close Price]]/I410))</f>
        <v>1.1135129204519355E-3</v>
      </c>
    </row>
    <row r="412" spans="1:14" x14ac:dyDescent="0.3">
      <c r="A412" s="1" t="s">
        <v>32</v>
      </c>
      <c r="B412" s="1" t="s">
        <v>14</v>
      </c>
      <c r="C412" s="2">
        <v>43707</v>
      </c>
      <c r="D412" s="1">
        <v>6110.2</v>
      </c>
      <c r="E412" s="1">
        <v>6144</v>
      </c>
      <c r="F412" s="1">
        <v>6159.25</v>
      </c>
      <c r="G412" s="1">
        <v>6052.9</v>
      </c>
      <c r="H412" s="1">
        <v>6108.35</v>
      </c>
      <c r="I412" s="1">
        <v>6123.75</v>
      </c>
      <c r="J412" s="1">
        <v>6111.18</v>
      </c>
      <c r="K412" s="1">
        <v>794518</v>
      </c>
      <c r="L412" s="1">
        <v>4855445233.1499996</v>
      </c>
      <c r="M412" s="1">
        <v>81325</v>
      </c>
      <c r="N412" s="3">
        <f>IF(ISERR(LN(Table15[[#This Row],[Close Price]]/I411)),"-",LN(Table15[[#This Row],[Close Price]]/I411))</f>
        <v>2.2151480986412706E-3</v>
      </c>
    </row>
    <row r="413" spans="1:14" x14ac:dyDescent="0.3">
      <c r="A413" s="1" t="s">
        <v>32</v>
      </c>
      <c r="B413" s="1" t="s">
        <v>14</v>
      </c>
      <c r="C413" s="2">
        <v>43711</v>
      </c>
      <c r="D413" s="1">
        <v>6123.75</v>
      </c>
      <c r="E413" s="1">
        <v>6035</v>
      </c>
      <c r="F413" s="1">
        <v>6130</v>
      </c>
      <c r="G413" s="1">
        <v>6002.25</v>
      </c>
      <c r="H413" s="1">
        <v>6049.7</v>
      </c>
      <c r="I413" s="1">
        <v>6049.7</v>
      </c>
      <c r="J413" s="1">
        <v>6064.24</v>
      </c>
      <c r="K413" s="1">
        <v>1173373</v>
      </c>
      <c r="L413" s="1">
        <v>7115611551.3500004</v>
      </c>
      <c r="M413" s="1">
        <v>99898</v>
      </c>
      <c r="N413" s="3">
        <f>IF(ISERR(LN(Table15[[#This Row],[Close Price]]/I412)),"-",LN(Table15[[#This Row],[Close Price]]/I412))</f>
        <v>-1.2165969934221827E-2</v>
      </c>
    </row>
    <row r="414" spans="1:14" x14ac:dyDescent="0.3">
      <c r="A414" s="1" t="s">
        <v>32</v>
      </c>
      <c r="B414" s="1" t="s">
        <v>14</v>
      </c>
      <c r="C414" s="2">
        <v>43712</v>
      </c>
      <c r="D414" s="1">
        <v>6049.7</v>
      </c>
      <c r="E414" s="1">
        <v>6062</v>
      </c>
      <c r="F414" s="1">
        <v>6076.2</v>
      </c>
      <c r="G414" s="1">
        <v>5800</v>
      </c>
      <c r="H414" s="1">
        <v>5805.2</v>
      </c>
      <c r="I414" s="1">
        <v>5830.75</v>
      </c>
      <c r="J414" s="1">
        <v>5892.04</v>
      </c>
      <c r="K414" s="1">
        <v>1964992</v>
      </c>
      <c r="L414" s="1">
        <v>11577805367.15</v>
      </c>
      <c r="M414" s="1">
        <v>161677</v>
      </c>
      <c r="N414" s="3">
        <f>IF(ISERR(LN(Table15[[#This Row],[Close Price]]/I413)),"-",LN(Table15[[#This Row],[Close Price]]/I413))</f>
        <v>-3.6863047008109724E-2</v>
      </c>
    </row>
    <row r="415" spans="1:14" x14ac:dyDescent="0.3">
      <c r="A415" s="1" t="s">
        <v>32</v>
      </c>
      <c r="B415" s="1" t="s">
        <v>14</v>
      </c>
      <c r="C415" s="2">
        <v>43713</v>
      </c>
      <c r="D415" s="1">
        <v>5830.75</v>
      </c>
      <c r="E415" s="1">
        <v>5805</v>
      </c>
      <c r="F415" s="1">
        <v>5998</v>
      </c>
      <c r="G415" s="1">
        <v>5791.25</v>
      </c>
      <c r="H415" s="1">
        <v>5977.4</v>
      </c>
      <c r="I415" s="1">
        <v>5968.65</v>
      </c>
      <c r="J415" s="1">
        <v>5910.61</v>
      </c>
      <c r="K415" s="1">
        <v>1149196</v>
      </c>
      <c r="L415" s="1">
        <v>6792446704.8999996</v>
      </c>
      <c r="M415" s="1">
        <v>98164</v>
      </c>
      <c r="N415" s="3">
        <f>IF(ISERR(LN(Table15[[#This Row],[Close Price]]/I414)),"-",LN(Table15[[#This Row],[Close Price]]/I414))</f>
        <v>2.3375134151537122E-2</v>
      </c>
    </row>
    <row r="416" spans="1:14" x14ac:dyDescent="0.3">
      <c r="A416" s="1" t="s">
        <v>32</v>
      </c>
      <c r="B416" s="1" t="s">
        <v>14</v>
      </c>
      <c r="C416" s="2">
        <v>43714</v>
      </c>
      <c r="D416" s="1">
        <v>5968.65</v>
      </c>
      <c r="E416" s="1">
        <v>5997.7</v>
      </c>
      <c r="F416" s="1">
        <v>6220</v>
      </c>
      <c r="G416" s="1">
        <v>5962.1</v>
      </c>
      <c r="H416" s="1">
        <v>6199.9</v>
      </c>
      <c r="I416" s="1">
        <v>6186.95</v>
      </c>
      <c r="J416" s="1">
        <v>6092.33</v>
      </c>
      <c r="K416" s="1">
        <v>1524051</v>
      </c>
      <c r="L416" s="1">
        <v>9285017702.2999992</v>
      </c>
      <c r="M416" s="1">
        <v>140253</v>
      </c>
      <c r="N416" s="3">
        <f>IF(ISERR(LN(Table15[[#This Row],[Close Price]]/I415)),"-",LN(Table15[[#This Row],[Close Price]]/I415))</f>
        <v>3.5921463875215338E-2</v>
      </c>
    </row>
    <row r="417" spans="1:14" x14ac:dyDescent="0.3">
      <c r="A417" s="1" t="s">
        <v>32</v>
      </c>
      <c r="B417" s="1" t="s">
        <v>14</v>
      </c>
      <c r="C417" s="2">
        <v>43717</v>
      </c>
      <c r="D417" s="1">
        <v>6186.95</v>
      </c>
      <c r="E417" s="1">
        <v>6085</v>
      </c>
      <c r="F417" s="1">
        <v>6366.95</v>
      </c>
      <c r="G417" s="1">
        <v>6040</v>
      </c>
      <c r="H417" s="1">
        <v>6355.05</v>
      </c>
      <c r="I417" s="1">
        <v>6335.5</v>
      </c>
      <c r="J417" s="1">
        <v>6220.02</v>
      </c>
      <c r="K417" s="1">
        <v>2061193</v>
      </c>
      <c r="L417" s="1">
        <v>12820659102.799999</v>
      </c>
      <c r="M417" s="1">
        <v>177089</v>
      </c>
      <c r="N417" s="3">
        <f>IF(ISERR(LN(Table15[[#This Row],[Close Price]]/I416)),"-",LN(Table15[[#This Row],[Close Price]]/I416))</f>
        <v>2.3726502201757569E-2</v>
      </c>
    </row>
    <row r="418" spans="1:14" x14ac:dyDescent="0.3">
      <c r="A418" s="1" t="s">
        <v>32</v>
      </c>
      <c r="B418" s="1" t="s">
        <v>14</v>
      </c>
      <c r="C418" s="2">
        <v>43719</v>
      </c>
      <c r="D418" s="1">
        <v>6335.5</v>
      </c>
      <c r="E418" s="1">
        <v>6330</v>
      </c>
      <c r="F418" s="1">
        <v>6630</v>
      </c>
      <c r="G418" s="1">
        <v>6285.1</v>
      </c>
      <c r="H418" s="1">
        <v>6580</v>
      </c>
      <c r="I418" s="1">
        <v>6597.3</v>
      </c>
      <c r="J418" s="1">
        <v>6500.22</v>
      </c>
      <c r="K418" s="1">
        <v>2492039</v>
      </c>
      <c r="L418" s="1">
        <v>16198807339.700001</v>
      </c>
      <c r="M418" s="1">
        <v>197737</v>
      </c>
      <c r="N418" s="3">
        <f>IF(ISERR(LN(Table15[[#This Row],[Close Price]]/I417)),"-",LN(Table15[[#This Row],[Close Price]]/I417))</f>
        <v>4.0491737165948845E-2</v>
      </c>
    </row>
    <row r="419" spans="1:14" x14ac:dyDescent="0.3">
      <c r="A419" s="1" t="s">
        <v>32</v>
      </c>
      <c r="B419" s="1" t="s">
        <v>14</v>
      </c>
      <c r="C419" s="2">
        <v>43720</v>
      </c>
      <c r="D419" s="1">
        <v>6597.3</v>
      </c>
      <c r="E419" s="1">
        <v>6565</v>
      </c>
      <c r="F419" s="1">
        <v>6640</v>
      </c>
      <c r="G419" s="1">
        <v>6370</v>
      </c>
      <c r="H419" s="1">
        <v>6398.75</v>
      </c>
      <c r="I419" s="1">
        <v>6392.05</v>
      </c>
      <c r="J419" s="1">
        <v>6491.28</v>
      </c>
      <c r="K419" s="1">
        <v>1892862</v>
      </c>
      <c r="L419" s="1">
        <v>12287102494.450001</v>
      </c>
      <c r="M419" s="1">
        <v>152225</v>
      </c>
      <c r="N419" s="3">
        <f>IF(ISERR(LN(Table15[[#This Row],[Close Price]]/I418)),"-",LN(Table15[[#This Row],[Close Price]]/I418))</f>
        <v>-3.1605443711547769E-2</v>
      </c>
    </row>
    <row r="420" spans="1:14" x14ac:dyDescent="0.3">
      <c r="A420" s="1" t="s">
        <v>32</v>
      </c>
      <c r="B420" s="1" t="s">
        <v>14</v>
      </c>
      <c r="C420" s="2">
        <v>43721</v>
      </c>
      <c r="D420" s="1">
        <v>6392.05</v>
      </c>
      <c r="E420" s="1">
        <v>6434</v>
      </c>
      <c r="F420" s="1">
        <v>6512.8</v>
      </c>
      <c r="G420" s="1">
        <v>6340</v>
      </c>
      <c r="H420" s="1">
        <v>6445.7</v>
      </c>
      <c r="I420" s="1">
        <v>6450.3</v>
      </c>
      <c r="J420" s="1">
        <v>6441.54</v>
      </c>
      <c r="K420" s="1">
        <v>1929801</v>
      </c>
      <c r="L420" s="1">
        <v>12430889061.799999</v>
      </c>
      <c r="M420" s="1">
        <v>143210</v>
      </c>
      <c r="N420" s="3">
        <f>IF(ISERR(LN(Table15[[#This Row],[Close Price]]/I419)),"-",LN(Table15[[#This Row],[Close Price]]/I419))</f>
        <v>9.0716106427287738E-3</v>
      </c>
    </row>
    <row r="421" spans="1:14" x14ac:dyDescent="0.3">
      <c r="A421" s="1" t="s">
        <v>32</v>
      </c>
      <c r="B421" s="1" t="s">
        <v>14</v>
      </c>
      <c r="C421" s="2">
        <v>43724</v>
      </c>
      <c r="D421" s="1">
        <v>6450.3</v>
      </c>
      <c r="E421" s="1">
        <v>6349.9</v>
      </c>
      <c r="F421" s="1">
        <v>6489</v>
      </c>
      <c r="G421" s="1">
        <v>6340.1</v>
      </c>
      <c r="H421" s="1">
        <v>6399</v>
      </c>
      <c r="I421" s="1">
        <v>6412.75</v>
      </c>
      <c r="J421" s="1">
        <v>6417.49</v>
      </c>
      <c r="K421" s="1">
        <v>1377371</v>
      </c>
      <c r="L421" s="1">
        <v>8839261359.3500004</v>
      </c>
      <c r="M421" s="1">
        <v>121546</v>
      </c>
      <c r="N421" s="3">
        <f>IF(ISERR(LN(Table15[[#This Row],[Close Price]]/I420)),"-",LN(Table15[[#This Row],[Close Price]]/I420))</f>
        <v>-5.83844526224032E-3</v>
      </c>
    </row>
    <row r="422" spans="1:14" x14ac:dyDescent="0.3">
      <c r="A422" s="1" t="s">
        <v>32</v>
      </c>
      <c r="B422" s="1" t="s">
        <v>14</v>
      </c>
      <c r="C422" s="2">
        <v>43725</v>
      </c>
      <c r="D422" s="1">
        <v>6412.75</v>
      </c>
      <c r="E422" s="1">
        <v>6410</v>
      </c>
      <c r="F422" s="1">
        <v>6445.85</v>
      </c>
      <c r="G422" s="1">
        <v>6110</v>
      </c>
      <c r="H422" s="1">
        <v>6116.3</v>
      </c>
      <c r="I422" s="1">
        <v>6130.4</v>
      </c>
      <c r="J422" s="1">
        <v>6261.06</v>
      </c>
      <c r="K422" s="1">
        <v>1706567</v>
      </c>
      <c r="L422" s="1">
        <v>10684914766.200001</v>
      </c>
      <c r="M422" s="1">
        <v>138251</v>
      </c>
      <c r="N422" s="3">
        <f>IF(ISERR(LN(Table15[[#This Row],[Close Price]]/I421)),"-",LN(Table15[[#This Row],[Close Price]]/I421))</f>
        <v>-4.502819541765811E-2</v>
      </c>
    </row>
    <row r="423" spans="1:14" x14ac:dyDescent="0.3">
      <c r="A423" s="1" t="s">
        <v>32</v>
      </c>
      <c r="B423" s="1" t="s">
        <v>14</v>
      </c>
      <c r="C423" s="2">
        <v>43726</v>
      </c>
      <c r="D423" s="1">
        <v>6130.4</v>
      </c>
      <c r="E423" s="1">
        <v>6165</v>
      </c>
      <c r="F423" s="1">
        <v>6211.8</v>
      </c>
      <c r="G423" s="1">
        <v>5986.6</v>
      </c>
      <c r="H423" s="1">
        <v>6105</v>
      </c>
      <c r="I423" s="1">
        <v>6095.05</v>
      </c>
      <c r="J423" s="1">
        <v>6083.27</v>
      </c>
      <c r="K423" s="1">
        <v>1955137</v>
      </c>
      <c r="L423" s="1">
        <v>11893628117.15</v>
      </c>
      <c r="M423" s="1">
        <v>154690</v>
      </c>
      <c r="N423" s="3">
        <f>IF(ISERR(LN(Table15[[#This Row],[Close Price]]/I422)),"-",LN(Table15[[#This Row],[Close Price]]/I422))</f>
        <v>-5.7830343290235639E-3</v>
      </c>
    </row>
    <row r="424" spans="1:14" x14ac:dyDescent="0.3">
      <c r="A424" s="1" t="s">
        <v>32</v>
      </c>
      <c r="B424" s="1" t="s">
        <v>14</v>
      </c>
      <c r="C424" s="2">
        <v>43727</v>
      </c>
      <c r="D424" s="1">
        <v>6095.05</v>
      </c>
      <c r="E424" s="1">
        <v>6139</v>
      </c>
      <c r="F424" s="1">
        <v>6175</v>
      </c>
      <c r="G424" s="1">
        <v>5942.4</v>
      </c>
      <c r="H424" s="1">
        <v>5987.7</v>
      </c>
      <c r="I424" s="1">
        <v>5971.75</v>
      </c>
      <c r="J424" s="1">
        <v>6056.96</v>
      </c>
      <c r="K424" s="1">
        <v>1721431</v>
      </c>
      <c r="L424" s="1">
        <v>10426637456.049999</v>
      </c>
      <c r="M424" s="1">
        <v>130046</v>
      </c>
      <c r="N424" s="3">
        <f>IF(ISERR(LN(Table15[[#This Row],[Close Price]]/I423)),"-",LN(Table15[[#This Row],[Close Price]]/I423))</f>
        <v>-2.0436949567101816E-2</v>
      </c>
    </row>
    <row r="425" spans="1:14" x14ac:dyDescent="0.3">
      <c r="A425" s="1" t="s">
        <v>32</v>
      </c>
      <c r="B425" s="1" t="s">
        <v>14</v>
      </c>
      <c r="C425" s="2">
        <v>43728</v>
      </c>
      <c r="D425" s="1">
        <v>5971.75</v>
      </c>
      <c r="E425" s="1">
        <v>6015</v>
      </c>
      <c r="F425" s="1">
        <v>6949.8</v>
      </c>
      <c r="G425" s="1">
        <v>5982.45</v>
      </c>
      <c r="H425" s="1">
        <v>6601</v>
      </c>
      <c r="I425" s="1">
        <v>6591.95</v>
      </c>
      <c r="J425" s="1">
        <v>6513.47</v>
      </c>
      <c r="K425" s="1">
        <v>4892962</v>
      </c>
      <c r="L425" s="1">
        <v>31870157868.400002</v>
      </c>
      <c r="M425" s="1">
        <v>407715</v>
      </c>
      <c r="N425" s="3">
        <f>IF(ISERR(LN(Table15[[#This Row],[Close Price]]/I424)),"-",LN(Table15[[#This Row],[Close Price]]/I424))</f>
        <v>9.8809190849016348E-2</v>
      </c>
    </row>
    <row r="426" spans="1:14" x14ac:dyDescent="0.3">
      <c r="A426" s="1" t="s">
        <v>32</v>
      </c>
      <c r="B426" s="1" t="s">
        <v>14</v>
      </c>
      <c r="C426" s="2">
        <v>43731</v>
      </c>
      <c r="D426" s="1">
        <v>6591.95</v>
      </c>
      <c r="E426" s="1">
        <v>6676.1</v>
      </c>
      <c r="F426" s="1">
        <v>7000</v>
      </c>
      <c r="G426" s="1">
        <v>6676.1</v>
      </c>
      <c r="H426" s="1">
        <v>6885.1</v>
      </c>
      <c r="I426" s="1">
        <v>6897.85</v>
      </c>
      <c r="J426" s="1">
        <v>6891.1</v>
      </c>
      <c r="K426" s="1">
        <v>3140286</v>
      </c>
      <c r="L426" s="1">
        <v>21640015382.950001</v>
      </c>
      <c r="M426" s="1">
        <v>282219</v>
      </c>
      <c r="N426" s="3">
        <f>IF(ISERR(LN(Table15[[#This Row],[Close Price]]/I425)),"-",LN(Table15[[#This Row],[Close Price]]/I425))</f>
        <v>4.5360561217806447E-2</v>
      </c>
    </row>
    <row r="427" spans="1:14" x14ac:dyDescent="0.3">
      <c r="A427" s="1" t="s">
        <v>32</v>
      </c>
      <c r="B427" s="1" t="s">
        <v>14</v>
      </c>
      <c r="C427" s="2">
        <v>43732</v>
      </c>
      <c r="D427" s="1">
        <v>6897.85</v>
      </c>
      <c r="E427" s="1">
        <v>6935</v>
      </c>
      <c r="F427" s="1">
        <v>7177.9</v>
      </c>
      <c r="G427" s="1">
        <v>6855</v>
      </c>
      <c r="H427" s="1">
        <v>7033.2</v>
      </c>
      <c r="I427" s="1">
        <v>7009.1</v>
      </c>
      <c r="J427" s="1">
        <v>6996.14</v>
      </c>
      <c r="K427" s="1">
        <v>2354230</v>
      </c>
      <c r="L427" s="1">
        <v>16470532686.5</v>
      </c>
      <c r="M427" s="1">
        <v>224403</v>
      </c>
      <c r="N427" s="3">
        <f>IF(ISERR(LN(Table15[[#This Row],[Close Price]]/I426)),"-",LN(Table15[[#This Row],[Close Price]]/I426))</f>
        <v>1.599953594217857E-2</v>
      </c>
    </row>
    <row r="428" spans="1:14" x14ac:dyDescent="0.3">
      <c r="A428" s="1" t="s">
        <v>32</v>
      </c>
      <c r="B428" s="1" t="s">
        <v>14</v>
      </c>
      <c r="C428" s="2">
        <v>43733</v>
      </c>
      <c r="D428" s="1">
        <v>7009.1</v>
      </c>
      <c r="E428" s="1">
        <v>7000</v>
      </c>
      <c r="F428" s="1">
        <v>7000</v>
      </c>
      <c r="G428" s="1">
        <v>6602</v>
      </c>
      <c r="H428" s="1">
        <v>6700</v>
      </c>
      <c r="I428" s="1">
        <v>6638.5</v>
      </c>
      <c r="J428" s="1">
        <v>6752.87</v>
      </c>
      <c r="K428" s="1">
        <v>2296343</v>
      </c>
      <c r="L428" s="1">
        <v>15506907735.299999</v>
      </c>
      <c r="M428" s="1">
        <v>202225</v>
      </c>
      <c r="N428" s="3">
        <f>IF(ISERR(LN(Table15[[#This Row],[Close Price]]/I427)),"-",LN(Table15[[#This Row],[Close Price]]/I427))</f>
        <v>-5.432327043311376E-2</v>
      </c>
    </row>
    <row r="429" spans="1:14" x14ac:dyDescent="0.3">
      <c r="A429" s="1" t="s">
        <v>32</v>
      </c>
      <c r="B429" s="1" t="s">
        <v>14</v>
      </c>
      <c r="C429" s="2">
        <v>43734</v>
      </c>
      <c r="D429" s="1">
        <v>6638.5</v>
      </c>
      <c r="E429" s="1">
        <v>6700</v>
      </c>
      <c r="F429" s="1">
        <v>6899.9</v>
      </c>
      <c r="G429" s="1">
        <v>6681.05</v>
      </c>
      <c r="H429" s="1">
        <v>6855</v>
      </c>
      <c r="I429" s="1">
        <v>6857.45</v>
      </c>
      <c r="J429" s="1">
        <v>6809.38</v>
      </c>
      <c r="K429" s="1">
        <v>1893865</v>
      </c>
      <c r="L429" s="1">
        <v>12896040085.799999</v>
      </c>
      <c r="M429" s="1">
        <v>153357</v>
      </c>
      <c r="N429" s="3">
        <f>IF(ISERR(LN(Table15[[#This Row],[Close Price]]/I428)),"-",LN(Table15[[#This Row],[Close Price]]/I428))</f>
        <v>3.2449618162307882E-2</v>
      </c>
    </row>
    <row r="430" spans="1:14" x14ac:dyDescent="0.3">
      <c r="A430" s="1" t="s">
        <v>32</v>
      </c>
      <c r="B430" s="1" t="s">
        <v>14</v>
      </c>
      <c r="C430" s="2">
        <v>43735</v>
      </c>
      <c r="D430" s="1">
        <v>6857.45</v>
      </c>
      <c r="E430" s="1">
        <v>6860</v>
      </c>
      <c r="F430" s="1">
        <v>6915</v>
      </c>
      <c r="G430" s="1">
        <v>6735</v>
      </c>
      <c r="H430" s="1">
        <v>6765.3</v>
      </c>
      <c r="I430" s="1">
        <v>6773.7</v>
      </c>
      <c r="J430" s="1">
        <v>6801.12</v>
      </c>
      <c r="K430" s="1">
        <v>1457894</v>
      </c>
      <c r="L430" s="1">
        <v>9915310112.1000004</v>
      </c>
      <c r="M430" s="1">
        <v>123866</v>
      </c>
      <c r="N430" s="3">
        <f>IF(ISERR(LN(Table15[[#This Row],[Close Price]]/I429)),"-",LN(Table15[[#This Row],[Close Price]]/I429))</f>
        <v>-1.2288186080872775E-2</v>
      </c>
    </row>
    <row r="431" spans="1:14" x14ac:dyDescent="0.3">
      <c r="A431" s="1" t="s">
        <v>32</v>
      </c>
      <c r="B431" s="1" t="s">
        <v>14</v>
      </c>
      <c r="C431" s="2">
        <v>43738</v>
      </c>
      <c r="D431" s="1">
        <v>6773.7</v>
      </c>
      <c r="E431" s="1">
        <v>6773</v>
      </c>
      <c r="F431" s="1">
        <v>6809.6</v>
      </c>
      <c r="G431" s="1">
        <v>6640</v>
      </c>
      <c r="H431" s="1">
        <v>6700</v>
      </c>
      <c r="I431" s="1">
        <v>6715.8</v>
      </c>
      <c r="J431" s="1">
        <v>6698.81</v>
      </c>
      <c r="K431" s="1">
        <v>1264165</v>
      </c>
      <c r="L431" s="1">
        <v>8468398992.1499996</v>
      </c>
      <c r="M431" s="1">
        <v>99286</v>
      </c>
      <c r="N431" s="3">
        <f>IF(ISERR(LN(Table15[[#This Row],[Close Price]]/I430)),"-",LN(Table15[[#This Row],[Close Price]]/I430))</f>
        <v>-8.5845072941149025E-3</v>
      </c>
    </row>
    <row r="432" spans="1:14" x14ac:dyDescent="0.3">
      <c r="A432" s="1" t="s">
        <v>32</v>
      </c>
      <c r="B432" s="1" t="s">
        <v>14</v>
      </c>
      <c r="C432" s="2">
        <v>43739</v>
      </c>
      <c r="D432" s="1">
        <v>6715.8</v>
      </c>
      <c r="E432" s="1">
        <v>6720</v>
      </c>
      <c r="F432" s="1">
        <v>6850</v>
      </c>
      <c r="G432" s="1">
        <v>6650</v>
      </c>
      <c r="H432" s="1">
        <v>6786.6</v>
      </c>
      <c r="I432" s="1">
        <v>6782</v>
      </c>
      <c r="J432" s="1">
        <v>6762.4</v>
      </c>
      <c r="K432" s="1">
        <v>1473158</v>
      </c>
      <c r="L432" s="1">
        <v>9962077964.3999996</v>
      </c>
      <c r="M432" s="1">
        <v>126618</v>
      </c>
      <c r="N432" s="3">
        <f>IF(ISERR(LN(Table15[[#This Row],[Close Price]]/I431)),"-",LN(Table15[[#This Row],[Close Price]]/I431))</f>
        <v>9.8090845623069328E-3</v>
      </c>
    </row>
    <row r="433" spans="1:14" x14ac:dyDescent="0.3">
      <c r="A433" s="1" t="s">
        <v>32</v>
      </c>
      <c r="B433" s="1" t="s">
        <v>14</v>
      </c>
      <c r="C433" s="2">
        <v>43741</v>
      </c>
      <c r="D433" s="1">
        <v>6782</v>
      </c>
      <c r="E433" s="1">
        <v>6786.6</v>
      </c>
      <c r="F433" s="1">
        <v>6794.95</v>
      </c>
      <c r="G433" s="1">
        <v>6680</v>
      </c>
      <c r="H433" s="1">
        <v>6743.1</v>
      </c>
      <c r="I433" s="1">
        <v>6754.05</v>
      </c>
      <c r="J433" s="1">
        <v>6733.72</v>
      </c>
      <c r="K433" s="1">
        <v>850852</v>
      </c>
      <c r="L433" s="1">
        <v>5729402012.6000004</v>
      </c>
      <c r="M433" s="1">
        <v>89067</v>
      </c>
      <c r="N433" s="3">
        <f>IF(ISERR(LN(Table15[[#This Row],[Close Price]]/I432)),"-",LN(Table15[[#This Row],[Close Price]]/I432))</f>
        <v>-4.1297187470407584E-3</v>
      </c>
    </row>
    <row r="434" spans="1:14" x14ac:dyDescent="0.3">
      <c r="A434" s="1" t="s">
        <v>32</v>
      </c>
      <c r="B434" s="1" t="s">
        <v>14</v>
      </c>
      <c r="C434" s="2">
        <v>43742</v>
      </c>
      <c r="D434" s="1">
        <v>6754.05</v>
      </c>
      <c r="E434" s="1">
        <v>6793</v>
      </c>
      <c r="F434" s="1">
        <v>6845.9</v>
      </c>
      <c r="G434" s="1">
        <v>6618.4</v>
      </c>
      <c r="H434" s="1">
        <v>6645.95</v>
      </c>
      <c r="I434" s="1">
        <v>6649.6</v>
      </c>
      <c r="J434" s="1">
        <v>6762.15</v>
      </c>
      <c r="K434" s="1">
        <v>1065056</v>
      </c>
      <c r="L434" s="1">
        <v>7202067211.75</v>
      </c>
      <c r="M434" s="1">
        <v>93392</v>
      </c>
      <c r="N434" s="3">
        <f>IF(ISERR(LN(Table15[[#This Row],[Close Price]]/I433)),"-",LN(Table15[[#This Row],[Close Price]]/I433))</f>
        <v>-1.5585622473689529E-2</v>
      </c>
    </row>
    <row r="435" spans="1:14" x14ac:dyDescent="0.3">
      <c r="A435" s="1" t="s">
        <v>32</v>
      </c>
      <c r="B435" s="1" t="s">
        <v>14</v>
      </c>
      <c r="C435" s="2">
        <v>43745</v>
      </c>
      <c r="D435" s="1">
        <v>6649.6</v>
      </c>
      <c r="E435" s="1">
        <v>6674.7</v>
      </c>
      <c r="F435" s="1">
        <v>6699</v>
      </c>
      <c r="G435" s="1">
        <v>6558.15</v>
      </c>
      <c r="H435" s="1">
        <v>6639</v>
      </c>
      <c r="I435" s="1">
        <v>6629.85</v>
      </c>
      <c r="J435" s="1">
        <v>6636.21</v>
      </c>
      <c r="K435" s="1">
        <v>696713</v>
      </c>
      <c r="L435" s="1">
        <v>4623534607.75</v>
      </c>
      <c r="M435" s="1">
        <v>68054</v>
      </c>
      <c r="N435" s="3">
        <f>IF(ISERR(LN(Table15[[#This Row],[Close Price]]/I434)),"-",LN(Table15[[#This Row],[Close Price]]/I434))</f>
        <v>-2.9745229752708552E-3</v>
      </c>
    </row>
    <row r="436" spans="1:14" x14ac:dyDescent="0.3">
      <c r="A436" s="1" t="s">
        <v>32</v>
      </c>
      <c r="B436" s="1" t="s">
        <v>14</v>
      </c>
      <c r="C436" s="2">
        <v>43747</v>
      </c>
      <c r="D436" s="1">
        <v>6629.85</v>
      </c>
      <c r="E436" s="1">
        <v>6628</v>
      </c>
      <c r="F436" s="1">
        <v>6743.8</v>
      </c>
      <c r="G436" s="1">
        <v>6590</v>
      </c>
      <c r="H436" s="1">
        <v>6730</v>
      </c>
      <c r="I436" s="1">
        <v>6719.55</v>
      </c>
      <c r="J436" s="1">
        <v>6691.03</v>
      </c>
      <c r="K436" s="1">
        <v>1017731</v>
      </c>
      <c r="L436" s="1">
        <v>6809664534.6000004</v>
      </c>
      <c r="M436" s="1">
        <v>83048</v>
      </c>
      <c r="N436" s="3">
        <f>IF(ISERR(LN(Table15[[#This Row],[Close Price]]/I435)),"-",LN(Table15[[#This Row],[Close Price]]/I435))</f>
        <v>1.3439008499690354E-2</v>
      </c>
    </row>
    <row r="437" spans="1:14" x14ac:dyDescent="0.3">
      <c r="A437" s="1" t="s">
        <v>32</v>
      </c>
      <c r="B437" s="1" t="s">
        <v>14</v>
      </c>
      <c r="C437" s="2">
        <v>43748</v>
      </c>
      <c r="D437" s="1">
        <v>6719.55</v>
      </c>
      <c r="E437" s="1">
        <v>6700</v>
      </c>
      <c r="F437" s="1">
        <v>6742.1</v>
      </c>
      <c r="G437" s="1">
        <v>6558.25</v>
      </c>
      <c r="H437" s="1">
        <v>6624</v>
      </c>
      <c r="I437" s="1">
        <v>6605.45</v>
      </c>
      <c r="J437" s="1">
        <v>6639.63</v>
      </c>
      <c r="K437" s="1">
        <v>985523</v>
      </c>
      <c r="L437" s="1">
        <v>6543513002.3500004</v>
      </c>
      <c r="M437" s="1">
        <v>80370</v>
      </c>
      <c r="N437" s="3">
        <f>IF(ISERR(LN(Table15[[#This Row],[Close Price]]/I436)),"-",LN(Table15[[#This Row],[Close Price]]/I436))</f>
        <v>-1.7126122149213763E-2</v>
      </c>
    </row>
    <row r="438" spans="1:14" x14ac:dyDescent="0.3">
      <c r="A438" s="1" t="s">
        <v>32</v>
      </c>
      <c r="B438" s="1" t="s">
        <v>14</v>
      </c>
      <c r="C438" s="2">
        <v>43749</v>
      </c>
      <c r="D438" s="1">
        <v>6605.45</v>
      </c>
      <c r="E438" s="1">
        <v>6626.3</v>
      </c>
      <c r="F438" s="1">
        <v>6720</v>
      </c>
      <c r="G438" s="1">
        <v>6626.3</v>
      </c>
      <c r="H438" s="1">
        <v>6692.8</v>
      </c>
      <c r="I438" s="1">
        <v>6698.9</v>
      </c>
      <c r="J438" s="1">
        <v>6681.63</v>
      </c>
      <c r="K438" s="1">
        <v>835065</v>
      </c>
      <c r="L438" s="1">
        <v>5579596060.3999996</v>
      </c>
      <c r="M438" s="1">
        <v>63691</v>
      </c>
      <c r="N438" s="3">
        <f>IF(ISERR(LN(Table15[[#This Row],[Close Price]]/I437)),"-",LN(Table15[[#This Row],[Close Price]]/I437))</f>
        <v>1.404826795565596E-2</v>
      </c>
    </row>
    <row r="439" spans="1:14" x14ac:dyDescent="0.3">
      <c r="A439" s="1" t="s">
        <v>32</v>
      </c>
      <c r="B439" s="1" t="s">
        <v>14</v>
      </c>
      <c r="C439" s="2">
        <v>43752</v>
      </c>
      <c r="D439" s="1">
        <v>6698.9</v>
      </c>
      <c r="E439" s="1">
        <v>6697.95</v>
      </c>
      <c r="F439" s="1">
        <v>6874.55</v>
      </c>
      <c r="G439" s="1">
        <v>6696.05</v>
      </c>
      <c r="H439" s="1">
        <v>6805.4</v>
      </c>
      <c r="I439" s="1">
        <v>6821.1</v>
      </c>
      <c r="J439" s="1">
        <v>6774.6</v>
      </c>
      <c r="K439" s="1">
        <v>963217</v>
      </c>
      <c r="L439" s="1">
        <v>6525412654</v>
      </c>
      <c r="M439" s="1">
        <v>72532</v>
      </c>
      <c r="N439" s="3">
        <f>IF(ISERR(LN(Table15[[#This Row],[Close Price]]/I438)),"-",LN(Table15[[#This Row],[Close Price]]/I438))</f>
        <v>1.8077415358487517E-2</v>
      </c>
    </row>
    <row r="440" spans="1:14" x14ac:dyDescent="0.3">
      <c r="A440" s="1" t="s">
        <v>32</v>
      </c>
      <c r="B440" s="1" t="s">
        <v>14</v>
      </c>
      <c r="C440" s="2">
        <v>43753</v>
      </c>
      <c r="D440" s="1">
        <v>6821.1</v>
      </c>
      <c r="E440" s="1">
        <v>6811</v>
      </c>
      <c r="F440" s="1">
        <v>7019</v>
      </c>
      <c r="G440" s="1">
        <v>6809</v>
      </c>
      <c r="H440" s="1">
        <v>6995</v>
      </c>
      <c r="I440" s="1">
        <v>6985.75</v>
      </c>
      <c r="J440" s="1">
        <v>6951.84</v>
      </c>
      <c r="K440" s="1">
        <v>1276061</v>
      </c>
      <c r="L440" s="1">
        <v>8870978185.2000008</v>
      </c>
      <c r="M440" s="1">
        <v>98230</v>
      </c>
      <c r="N440" s="3">
        <f>IF(ISERR(LN(Table15[[#This Row],[Close Price]]/I439)),"-",LN(Table15[[#This Row],[Close Price]]/I439))</f>
        <v>2.3851610714816132E-2</v>
      </c>
    </row>
    <row r="441" spans="1:14" x14ac:dyDescent="0.3">
      <c r="A441" s="1" t="s">
        <v>32</v>
      </c>
      <c r="B441" s="1" t="s">
        <v>14</v>
      </c>
      <c r="C441" s="2">
        <v>43754</v>
      </c>
      <c r="D441" s="1">
        <v>6985.75</v>
      </c>
      <c r="E441" s="1">
        <v>7003.45</v>
      </c>
      <c r="F441" s="1">
        <v>7013.9</v>
      </c>
      <c r="G441" s="1">
        <v>6895</v>
      </c>
      <c r="H441" s="1">
        <v>6977</v>
      </c>
      <c r="I441" s="1">
        <v>6975</v>
      </c>
      <c r="J441" s="1">
        <v>6958.16</v>
      </c>
      <c r="K441" s="1">
        <v>876844</v>
      </c>
      <c r="L441" s="1">
        <v>6101225216.1499996</v>
      </c>
      <c r="M441" s="1">
        <v>84164</v>
      </c>
      <c r="N441" s="3">
        <f>IF(ISERR(LN(Table15[[#This Row],[Close Price]]/I440)),"-",LN(Table15[[#This Row],[Close Price]]/I440))</f>
        <v>-1.5400321794526821E-3</v>
      </c>
    </row>
    <row r="442" spans="1:14" x14ac:dyDescent="0.3">
      <c r="A442" s="1" t="s">
        <v>32</v>
      </c>
      <c r="B442" s="1" t="s">
        <v>14</v>
      </c>
      <c r="C442" s="2">
        <v>43755</v>
      </c>
      <c r="D442" s="1">
        <v>6975</v>
      </c>
      <c r="E442" s="1">
        <v>6977</v>
      </c>
      <c r="F442" s="1">
        <v>7155.55</v>
      </c>
      <c r="G442" s="1">
        <v>6940</v>
      </c>
      <c r="H442" s="1">
        <v>7126</v>
      </c>
      <c r="I442" s="1">
        <v>7123.9</v>
      </c>
      <c r="J442" s="1">
        <v>7027.01</v>
      </c>
      <c r="K442" s="1">
        <v>1248295</v>
      </c>
      <c r="L442" s="1">
        <v>8771779630.8500004</v>
      </c>
      <c r="M442" s="1">
        <v>89325</v>
      </c>
      <c r="N442" s="3">
        <f>IF(ISERR(LN(Table15[[#This Row],[Close Price]]/I441)),"-",LN(Table15[[#This Row],[Close Price]]/I441))</f>
        <v>2.1123000563632643E-2</v>
      </c>
    </row>
    <row r="443" spans="1:14" x14ac:dyDescent="0.3">
      <c r="A443" s="1" t="s">
        <v>32</v>
      </c>
      <c r="B443" s="1" t="s">
        <v>14</v>
      </c>
      <c r="C443" s="2">
        <v>43756</v>
      </c>
      <c r="D443" s="1">
        <v>7123.9</v>
      </c>
      <c r="E443" s="1">
        <v>7081.3</v>
      </c>
      <c r="F443" s="1">
        <v>7450</v>
      </c>
      <c r="G443" s="1">
        <v>7061.65</v>
      </c>
      <c r="H443" s="1">
        <v>7350</v>
      </c>
      <c r="I443" s="1">
        <v>7302.3</v>
      </c>
      <c r="J443" s="1">
        <v>7225.4</v>
      </c>
      <c r="K443" s="1">
        <v>1463126</v>
      </c>
      <c r="L443" s="1">
        <v>10571673041.450001</v>
      </c>
      <c r="M443" s="1">
        <v>114860</v>
      </c>
      <c r="N443" s="3">
        <f>IF(ISERR(LN(Table15[[#This Row],[Close Price]]/I442)),"-",LN(Table15[[#This Row],[Close Price]]/I442))</f>
        <v>2.4734038752779412E-2</v>
      </c>
    </row>
    <row r="444" spans="1:14" x14ac:dyDescent="0.3">
      <c r="A444" s="1" t="s">
        <v>32</v>
      </c>
      <c r="B444" s="1" t="s">
        <v>14</v>
      </c>
      <c r="C444" s="2">
        <v>43760</v>
      </c>
      <c r="D444" s="1">
        <v>7302.3</v>
      </c>
      <c r="E444" s="1">
        <v>7333</v>
      </c>
      <c r="F444" s="1">
        <v>7392</v>
      </c>
      <c r="G444" s="1">
        <v>7232</v>
      </c>
      <c r="H444" s="1">
        <v>7262.25</v>
      </c>
      <c r="I444" s="1">
        <v>7256.25</v>
      </c>
      <c r="J444" s="1">
        <v>7313.8</v>
      </c>
      <c r="K444" s="1">
        <v>959552</v>
      </c>
      <c r="L444" s="1">
        <v>7017969456.6999998</v>
      </c>
      <c r="M444" s="1">
        <v>90739</v>
      </c>
      <c r="N444" s="3">
        <f>IF(ISERR(LN(Table15[[#This Row],[Close Price]]/I443)),"-",LN(Table15[[#This Row],[Close Price]]/I443))</f>
        <v>-6.3262005597768201E-3</v>
      </c>
    </row>
    <row r="445" spans="1:14" x14ac:dyDescent="0.3">
      <c r="A445" s="1" t="s">
        <v>32</v>
      </c>
      <c r="B445" s="1" t="s">
        <v>14</v>
      </c>
      <c r="C445" s="2">
        <v>43761</v>
      </c>
      <c r="D445" s="1">
        <v>7256.25</v>
      </c>
      <c r="E445" s="1">
        <v>7201.05</v>
      </c>
      <c r="F445" s="1">
        <v>7472</v>
      </c>
      <c r="G445" s="1">
        <v>7200</v>
      </c>
      <c r="H445" s="1">
        <v>7415.2</v>
      </c>
      <c r="I445" s="1">
        <v>7440.25</v>
      </c>
      <c r="J445" s="1">
        <v>7381.04</v>
      </c>
      <c r="K445" s="1">
        <v>1278695</v>
      </c>
      <c r="L445" s="1">
        <v>9438098512.75</v>
      </c>
      <c r="M445" s="1">
        <v>103063</v>
      </c>
      <c r="N445" s="3">
        <f>IF(ISERR(LN(Table15[[#This Row],[Close Price]]/I444)),"-",LN(Table15[[#This Row],[Close Price]]/I444))</f>
        <v>2.5041283966933902E-2</v>
      </c>
    </row>
    <row r="446" spans="1:14" x14ac:dyDescent="0.3">
      <c r="A446" s="1" t="s">
        <v>32</v>
      </c>
      <c r="B446" s="1" t="s">
        <v>14</v>
      </c>
      <c r="C446" s="2">
        <v>43762</v>
      </c>
      <c r="D446" s="1">
        <v>7440.25</v>
      </c>
      <c r="E446" s="1">
        <v>7460</v>
      </c>
      <c r="F446" s="1">
        <v>7475</v>
      </c>
      <c r="G446" s="1">
        <v>7271</v>
      </c>
      <c r="H446" s="1">
        <v>7390</v>
      </c>
      <c r="I446" s="1">
        <v>7391.4</v>
      </c>
      <c r="J446" s="1">
        <v>7386.6</v>
      </c>
      <c r="K446" s="1">
        <v>1658859</v>
      </c>
      <c r="L446" s="1">
        <v>12253327172.299999</v>
      </c>
      <c r="M446" s="1">
        <v>157094</v>
      </c>
      <c r="N446" s="3">
        <f>IF(ISERR(LN(Table15[[#This Row],[Close Price]]/I445)),"-",LN(Table15[[#This Row],[Close Price]]/I445))</f>
        <v>-6.5872882171522191E-3</v>
      </c>
    </row>
    <row r="447" spans="1:14" x14ac:dyDescent="0.3">
      <c r="A447" s="1" t="s">
        <v>32</v>
      </c>
      <c r="B447" s="1" t="s">
        <v>14</v>
      </c>
      <c r="C447" s="2">
        <v>43763</v>
      </c>
      <c r="D447" s="1">
        <v>7391.4</v>
      </c>
      <c r="E447" s="1">
        <v>7396.5</v>
      </c>
      <c r="F447" s="1">
        <v>7509</v>
      </c>
      <c r="G447" s="1">
        <v>7353.85</v>
      </c>
      <c r="H447" s="1">
        <v>7460.3</v>
      </c>
      <c r="I447" s="1">
        <v>7471.15</v>
      </c>
      <c r="J447" s="1">
        <v>7442.2</v>
      </c>
      <c r="K447" s="1">
        <v>1353615</v>
      </c>
      <c r="L447" s="1">
        <v>10073877372.65</v>
      </c>
      <c r="M447" s="1">
        <v>164781</v>
      </c>
      <c r="N447" s="3">
        <f>IF(ISERR(LN(Table15[[#This Row],[Close Price]]/I446)),"-",LN(Table15[[#This Row],[Close Price]]/I446))</f>
        <v>1.0731774211781104E-2</v>
      </c>
    </row>
    <row r="448" spans="1:14" x14ac:dyDescent="0.3">
      <c r="A448" s="1" t="s">
        <v>32</v>
      </c>
      <c r="B448" s="1" t="s">
        <v>14</v>
      </c>
      <c r="C448" s="2">
        <v>43765</v>
      </c>
      <c r="D448" s="1">
        <v>7471.15</v>
      </c>
      <c r="E448" s="1">
        <v>7477</v>
      </c>
      <c r="F448" s="1">
        <v>7500</v>
      </c>
      <c r="G448" s="1">
        <v>7392.05</v>
      </c>
      <c r="H448" s="1">
        <v>7412</v>
      </c>
      <c r="I448" s="1">
        <v>7422.1</v>
      </c>
      <c r="J448" s="1">
        <v>7444.9</v>
      </c>
      <c r="K448" s="1">
        <v>128352</v>
      </c>
      <c r="L448" s="1">
        <v>955568179</v>
      </c>
      <c r="M448" s="1">
        <v>12869</v>
      </c>
      <c r="N448" s="3">
        <f>IF(ISERR(LN(Table15[[#This Row],[Close Price]]/I447)),"-",LN(Table15[[#This Row],[Close Price]]/I447))</f>
        <v>-6.5869004206985833E-3</v>
      </c>
    </row>
    <row r="449" spans="1:14" x14ac:dyDescent="0.3">
      <c r="A449" s="1" t="s">
        <v>32</v>
      </c>
      <c r="B449" s="1" t="s">
        <v>14</v>
      </c>
      <c r="C449" s="2">
        <v>43767</v>
      </c>
      <c r="D449" s="1">
        <v>7422.1</v>
      </c>
      <c r="E449" s="1">
        <v>7416</v>
      </c>
      <c r="F449" s="1">
        <v>7758.7</v>
      </c>
      <c r="G449" s="1">
        <v>7381.85</v>
      </c>
      <c r="H449" s="1">
        <v>7750</v>
      </c>
      <c r="I449" s="1">
        <v>7721.3</v>
      </c>
      <c r="J449" s="1">
        <v>7612.92</v>
      </c>
      <c r="K449" s="1">
        <v>1396732</v>
      </c>
      <c r="L449" s="1">
        <v>10633212797.450001</v>
      </c>
      <c r="M449" s="1">
        <v>157536</v>
      </c>
      <c r="N449" s="3">
        <f>IF(ISERR(LN(Table15[[#This Row],[Close Price]]/I448)),"-",LN(Table15[[#This Row],[Close Price]]/I448))</f>
        <v>3.9520707637497959E-2</v>
      </c>
    </row>
    <row r="450" spans="1:14" x14ac:dyDescent="0.3">
      <c r="A450" s="1" t="s">
        <v>32</v>
      </c>
      <c r="B450" s="1" t="s">
        <v>14</v>
      </c>
      <c r="C450" s="2">
        <v>43768</v>
      </c>
      <c r="D450" s="1">
        <v>7721.3</v>
      </c>
      <c r="E450" s="1">
        <v>7744</v>
      </c>
      <c r="F450" s="1">
        <v>7753.65</v>
      </c>
      <c r="G450" s="1">
        <v>7539.7</v>
      </c>
      <c r="H450" s="1">
        <v>7562</v>
      </c>
      <c r="I450" s="1">
        <v>7556.95</v>
      </c>
      <c r="J450" s="1">
        <v>7625.75</v>
      </c>
      <c r="K450" s="1">
        <v>1243366</v>
      </c>
      <c r="L450" s="1">
        <v>9481592083.2000008</v>
      </c>
      <c r="M450" s="1">
        <v>127442</v>
      </c>
      <c r="N450" s="3">
        <f>IF(ISERR(LN(Table15[[#This Row],[Close Price]]/I449)),"-",LN(Table15[[#This Row],[Close Price]]/I449))</f>
        <v>-2.1515074007894576E-2</v>
      </c>
    </row>
    <row r="451" spans="1:14" x14ac:dyDescent="0.3">
      <c r="A451" s="1" t="s">
        <v>32</v>
      </c>
      <c r="B451" s="1" t="s">
        <v>14</v>
      </c>
      <c r="C451" s="2">
        <v>43769</v>
      </c>
      <c r="D451" s="1">
        <v>7556.95</v>
      </c>
      <c r="E451" s="1">
        <v>7612.9</v>
      </c>
      <c r="F451" s="1">
        <v>7645</v>
      </c>
      <c r="G451" s="1">
        <v>7502</v>
      </c>
      <c r="H451" s="1">
        <v>7559.45</v>
      </c>
      <c r="I451" s="1">
        <v>7559.4</v>
      </c>
      <c r="J451" s="1">
        <v>7568.25</v>
      </c>
      <c r="K451" s="1">
        <v>1067275</v>
      </c>
      <c r="L451" s="1">
        <v>8077406378.6000004</v>
      </c>
      <c r="M451" s="1">
        <v>109160</v>
      </c>
      <c r="N451" s="3">
        <f>IF(ISERR(LN(Table15[[#This Row],[Close Price]]/I450)),"-",LN(Table15[[#This Row],[Close Price]]/I450))</f>
        <v>3.2415232796978471E-4</v>
      </c>
    </row>
    <row r="452" spans="1:14" x14ac:dyDescent="0.3">
      <c r="A452" s="1" t="s">
        <v>32</v>
      </c>
      <c r="B452" s="1" t="s">
        <v>14</v>
      </c>
      <c r="C452" s="2">
        <v>43770</v>
      </c>
      <c r="D452" s="1">
        <v>7559.4</v>
      </c>
      <c r="E452" s="1">
        <v>7599.95</v>
      </c>
      <c r="F452" s="1">
        <v>7649</v>
      </c>
      <c r="G452" s="1">
        <v>7545.1</v>
      </c>
      <c r="H452" s="1">
        <v>7602</v>
      </c>
      <c r="I452" s="1">
        <v>7618.65</v>
      </c>
      <c r="J452" s="1">
        <v>7603.25</v>
      </c>
      <c r="K452" s="1">
        <v>1151035</v>
      </c>
      <c r="L452" s="1">
        <v>8751611320.3500004</v>
      </c>
      <c r="M452" s="1">
        <v>95019</v>
      </c>
      <c r="N452" s="3">
        <f>IF(ISERR(LN(Table15[[#This Row],[Close Price]]/I451)),"-",LN(Table15[[#This Row],[Close Price]]/I451))</f>
        <v>7.8073666860869438E-3</v>
      </c>
    </row>
    <row r="453" spans="1:14" x14ac:dyDescent="0.3">
      <c r="A453" s="1" t="s">
        <v>32</v>
      </c>
      <c r="B453" s="1" t="s">
        <v>14</v>
      </c>
      <c r="C453" s="2">
        <v>43773</v>
      </c>
      <c r="D453" s="1">
        <v>7618.65</v>
      </c>
      <c r="E453" s="1">
        <v>7550</v>
      </c>
      <c r="F453" s="1">
        <v>7625</v>
      </c>
      <c r="G453" s="1">
        <v>7407.45</v>
      </c>
      <c r="H453" s="1">
        <v>7429.95</v>
      </c>
      <c r="I453" s="1">
        <v>7424</v>
      </c>
      <c r="J453" s="1">
        <v>7494.28</v>
      </c>
      <c r="K453" s="1">
        <v>824953</v>
      </c>
      <c r="L453" s="1">
        <v>6182428853.75</v>
      </c>
      <c r="M453" s="1">
        <v>75458</v>
      </c>
      <c r="N453" s="3">
        <f>IF(ISERR(LN(Table15[[#This Row],[Close Price]]/I452)),"-",LN(Table15[[#This Row],[Close Price]]/I452))</f>
        <v>-2.5881193164689512E-2</v>
      </c>
    </row>
    <row r="454" spans="1:14" x14ac:dyDescent="0.3">
      <c r="A454" s="1" t="s">
        <v>32</v>
      </c>
      <c r="B454" s="1" t="s">
        <v>14</v>
      </c>
      <c r="C454" s="2">
        <v>43774</v>
      </c>
      <c r="D454" s="1">
        <v>7424</v>
      </c>
      <c r="E454" s="1">
        <v>7429.95</v>
      </c>
      <c r="F454" s="1">
        <v>7541.95</v>
      </c>
      <c r="G454" s="1">
        <v>7325</v>
      </c>
      <c r="H454" s="1">
        <v>7395.95</v>
      </c>
      <c r="I454" s="1">
        <v>7389</v>
      </c>
      <c r="J454" s="1">
        <v>7421.46</v>
      </c>
      <c r="K454" s="1">
        <v>1207089</v>
      </c>
      <c r="L454" s="1">
        <v>8958357460.8500004</v>
      </c>
      <c r="M454" s="1">
        <v>100603</v>
      </c>
      <c r="N454" s="3">
        <f>IF(ISERR(LN(Table15[[#This Row],[Close Price]]/I453)),"-",LN(Table15[[#This Row],[Close Price]]/I453))</f>
        <v>-4.7255876773888593E-3</v>
      </c>
    </row>
    <row r="455" spans="1:14" x14ac:dyDescent="0.3">
      <c r="A455" s="1" t="s">
        <v>32</v>
      </c>
      <c r="B455" s="1" t="s">
        <v>14</v>
      </c>
      <c r="C455" s="2">
        <v>43775</v>
      </c>
      <c r="D455" s="1">
        <v>7389</v>
      </c>
      <c r="E455" s="1">
        <v>7395</v>
      </c>
      <c r="F455" s="1">
        <v>7415</v>
      </c>
      <c r="G455" s="1">
        <v>7295</v>
      </c>
      <c r="H455" s="1">
        <v>7310</v>
      </c>
      <c r="I455" s="1">
        <v>7311.15</v>
      </c>
      <c r="J455" s="1">
        <v>7338.92</v>
      </c>
      <c r="K455" s="1">
        <v>923041</v>
      </c>
      <c r="L455" s="1">
        <v>6774124387.1999998</v>
      </c>
      <c r="M455" s="1">
        <v>76497</v>
      </c>
      <c r="N455" s="3">
        <f>IF(ISERR(LN(Table15[[#This Row],[Close Price]]/I454)),"-",LN(Table15[[#This Row],[Close Price]]/I454))</f>
        <v>-1.0591827676668865E-2</v>
      </c>
    </row>
    <row r="456" spans="1:14" x14ac:dyDescent="0.3">
      <c r="A456" s="1" t="s">
        <v>32</v>
      </c>
      <c r="B456" s="1" t="s">
        <v>14</v>
      </c>
      <c r="C456" s="2">
        <v>43776</v>
      </c>
      <c r="D456" s="1">
        <v>7311.15</v>
      </c>
      <c r="E456" s="1">
        <v>7357</v>
      </c>
      <c r="F456" s="1">
        <v>7357</v>
      </c>
      <c r="G456" s="1">
        <v>7241</v>
      </c>
      <c r="H456" s="1">
        <v>7292.1</v>
      </c>
      <c r="I456" s="1">
        <v>7287.15</v>
      </c>
      <c r="J456" s="1">
        <v>7286.46</v>
      </c>
      <c r="K456" s="1">
        <v>877885</v>
      </c>
      <c r="L456" s="1">
        <v>6396671247.5500002</v>
      </c>
      <c r="M456" s="1">
        <v>75660</v>
      </c>
      <c r="N456" s="3">
        <f>IF(ISERR(LN(Table15[[#This Row],[Close Price]]/I455)),"-",LN(Table15[[#This Row],[Close Price]]/I455))</f>
        <v>-3.2880570508394148E-3</v>
      </c>
    </row>
    <row r="457" spans="1:14" x14ac:dyDescent="0.3">
      <c r="A457" s="1" t="s">
        <v>32</v>
      </c>
      <c r="B457" s="1" t="s">
        <v>14</v>
      </c>
      <c r="C457" s="2">
        <v>43777</v>
      </c>
      <c r="D457" s="1">
        <v>7287.15</v>
      </c>
      <c r="E457" s="1">
        <v>7286.45</v>
      </c>
      <c r="F457" s="1">
        <v>7370</v>
      </c>
      <c r="G457" s="1">
        <v>7178.05</v>
      </c>
      <c r="H457" s="1">
        <v>7192.65</v>
      </c>
      <c r="I457" s="1">
        <v>7200.55</v>
      </c>
      <c r="J457" s="1">
        <v>7286.11</v>
      </c>
      <c r="K457" s="1">
        <v>983936</v>
      </c>
      <c r="L457" s="1">
        <v>7169066091.8999996</v>
      </c>
      <c r="M457" s="1">
        <v>75540</v>
      </c>
      <c r="N457" s="3">
        <f>IF(ISERR(LN(Table15[[#This Row],[Close Price]]/I456)),"-",LN(Table15[[#This Row],[Close Price]]/I456))</f>
        <v>-1.1955111085586318E-2</v>
      </c>
    </row>
    <row r="458" spans="1:14" x14ac:dyDescent="0.3">
      <c r="A458" s="1" t="s">
        <v>32</v>
      </c>
      <c r="B458" s="1" t="s">
        <v>14</v>
      </c>
      <c r="C458" s="2">
        <v>43780</v>
      </c>
      <c r="D458" s="1">
        <v>7200.55</v>
      </c>
      <c r="E458" s="1">
        <v>7160</v>
      </c>
      <c r="F458" s="1">
        <v>7237.45</v>
      </c>
      <c r="G458" s="1">
        <v>7074</v>
      </c>
      <c r="H458" s="1">
        <v>7121.3</v>
      </c>
      <c r="I458" s="1">
        <v>7137.3</v>
      </c>
      <c r="J458" s="1">
        <v>7137.71</v>
      </c>
      <c r="K458" s="1">
        <v>864507</v>
      </c>
      <c r="L458" s="1">
        <v>6170601866.1000004</v>
      </c>
      <c r="M458" s="1">
        <v>82023</v>
      </c>
      <c r="N458" s="3">
        <f>IF(ISERR(LN(Table15[[#This Row],[Close Price]]/I457)),"-",LN(Table15[[#This Row],[Close Price]]/I457))</f>
        <v>-8.8228584196451375E-3</v>
      </c>
    </row>
    <row r="459" spans="1:14" x14ac:dyDescent="0.3">
      <c r="A459" s="1" t="s">
        <v>32</v>
      </c>
      <c r="B459" s="1" t="s">
        <v>14</v>
      </c>
      <c r="C459" s="2">
        <v>43782</v>
      </c>
      <c r="D459" s="1">
        <v>7137.3</v>
      </c>
      <c r="E459" s="1">
        <v>7130</v>
      </c>
      <c r="F459" s="1">
        <v>7169.85</v>
      </c>
      <c r="G459" s="1">
        <v>7095</v>
      </c>
      <c r="H459" s="1">
        <v>7145</v>
      </c>
      <c r="I459" s="1">
        <v>7154.6</v>
      </c>
      <c r="J459" s="1">
        <v>7133.06</v>
      </c>
      <c r="K459" s="1">
        <v>687017</v>
      </c>
      <c r="L459" s="1">
        <v>4900533229.6999998</v>
      </c>
      <c r="M459" s="1">
        <v>59645</v>
      </c>
      <c r="N459" s="3">
        <f>IF(ISERR(LN(Table15[[#This Row],[Close Price]]/I458)),"-",LN(Table15[[#This Row],[Close Price]]/I458))</f>
        <v>2.4209529103375606E-3</v>
      </c>
    </row>
    <row r="460" spans="1:14" x14ac:dyDescent="0.3">
      <c r="A460" s="1" t="s">
        <v>32</v>
      </c>
      <c r="B460" s="1" t="s">
        <v>14</v>
      </c>
      <c r="C460" s="2">
        <v>43783</v>
      </c>
      <c r="D460" s="1">
        <v>7154.6</v>
      </c>
      <c r="E460" s="1">
        <v>7160</v>
      </c>
      <c r="F460" s="1">
        <v>7270</v>
      </c>
      <c r="G460" s="1">
        <v>7160</v>
      </c>
      <c r="H460" s="1">
        <v>7246</v>
      </c>
      <c r="I460" s="1">
        <v>7247.15</v>
      </c>
      <c r="J460" s="1">
        <v>7232.45</v>
      </c>
      <c r="K460" s="1">
        <v>802462</v>
      </c>
      <c r="L460" s="1">
        <v>5803765744.8000002</v>
      </c>
      <c r="M460" s="1">
        <v>68287</v>
      </c>
      <c r="N460" s="3">
        <f>IF(ISERR(LN(Table15[[#This Row],[Close Price]]/I459)),"-",LN(Table15[[#This Row],[Close Price]]/I459))</f>
        <v>1.285278164878384E-2</v>
      </c>
    </row>
    <row r="461" spans="1:14" x14ac:dyDescent="0.3">
      <c r="A461" s="1" t="s">
        <v>32</v>
      </c>
      <c r="B461" s="1" t="s">
        <v>14</v>
      </c>
      <c r="C461" s="2">
        <v>43784</v>
      </c>
      <c r="D461" s="1">
        <v>7247.15</v>
      </c>
      <c r="E461" s="1">
        <v>7300</v>
      </c>
      <c r="F461" s="1">
        <v>7359</v>
      </c>
      <c r="G461" s="1">
        <v>7116.2</v>
      </c>
      <c r="H461" s="1">
        <v>7140</v>
      </c>
      <c r="I461" s="1">
        <v>7147.2</v>
      </c>
      <c r="J461" s="1">
        <v>7248.07</v>
      </c>
      <c r="K461" s="1">
        <v>1049492</v>
      </c>
      <c r="L461" s="1">
        <v>7606787177.6499996</v>
      </c>
      <c r="M461" s="1">
        <v>86228</v>
      </c>
      <c r="N461" s="3">
        <f>IF(ISERR(LN(Table15[[#This Row],[Close Price]]/I460)),"-",LN(Table15[[#This Row],[Close Price]]/I460))</f>
        <v>-1.3887616517175004E-2</v>
      </c>
    </row>
    <row r="462" spans="1:14" x14ac:dyDescent="0.3">
      <c r="A462" s="1" t="s">
        <v>32</v>
      </c>
      <c r="B462" s="1" t="s">
        <v>14</v>
      </c>
      <c r="C462" s="2">
        <v>43787</v>
      </c>
      <c r="D462" s="1">
        <v>7147.2</v>
      </c>
      <c r="E462" s="1">
        <v>7150</v>
      </c>
      <c r="F462" s="1">
        <v>7177</v>
      </c>
      <c r="G462" s="1">
        <v>7075</v>
      </c>
      <c r="H462" s="1">
        <v>7105.05</v>
      </c>
      <c r="I462" s="1">
        <v>7098.45</v>
      </c>
      <c r="J462" s="1">
        <v>7120.09</v>
      </c>
      <c r="K462" s="1">
        <v>537228</v>
      </c>
      <c r="L462" s="1">
        <v>3825113892.8499999</v>
      </c>
      <c r="M462" s="1">
        <v>48810</v>
      </c>
      <c r="N462" s="3">
        <f>IF(ISERR(LN(Table15[[#This Row],[Close Price]]/I461)),"-",LN(Table15[[#This Row],[Close Price]]/I461))</f>
        <v>-6.844221260668382E-3</v>
      </c>
    </row>
    <row r="463" spans="1:14" x14ac:dyDescent="0.3">
      <c r="A463" s="1" t="s">
        <v>32</v>
      </c>
      <c r="B463" s="1" t="s">
        <v>14</v>
      </c>
      <c r="C463" s="2">
        <v>43788</v>
      </c>
      <c r="D463" s="1">
        <v>7098.45</v>
      </c>
      <c r="E463" s="1">
        <v>7146</v>
      </c>
      <c r="F463" s="1">
        <v>7155</v>
      </c>
      <c r="G463" s="1">
        <v>7032</v>
      </c>
      <c r="H463" s="1">
        <v>7054</v>
      </c>
      <c r="I463" s="1">
        <v>7045.45</v>
      </c>
      <c r="J463" s="1">
        <v>7078.54</v>
      </c>
      <c r="K463" s="1">
        <v>755114</v>
      </c>
      <c r="L463" s="1">
        <v>5345101655.4499998</v>
      </c>
      <c r="M463" s="1">
        <v>82585</v>
      </c>
      <c r="N463" s="3">
        <f>IF(ISERR(LN(Table15[[#This Row],[Close Price]]/I462)),"-",LN(Table15[[#This Row],[Close Price]]/I462))</f>
        <v>-7.4944319556164898E-3</v>
      </c>
    </row>
    <row r="464" spans="1:14" x14ac:dyDescent="0.3">
      <c r="A464" s="1" t="s">
        <v>32</v>
      </c>
      <c r="B464" s="1" t="s">
        <v>14</v>
      </c>
      <c r="C464" s="2">
        <v>43789</v>
      </c>
      <c r="D464" s="1">
        <v>7045.45</v>
      </c>
      <c r="E464" s="1">
        <v>7120</v>
      </c>
      <c r="F464" s="1">
        <v>7218</v>
      </c>
      <c r="G464" s="1">
        <v>7044</v>
      </c>
      <c r="H464" s="1">
        <v>7120</v>
      </c>
      <c r="I464" s="1">
        <v>7152.75</v>
      </c>
      <c r="J464" s="1">
        <v>7144.3</v>
      </c>
      <c r="K464" s="1">
        <v>1289948</v>
      </c>
      <c r="L464" s="1">
        <v>9215771943.1000004</v>
      </c>
      <c r="M464" s="1">
        <v>93566</v>
      </c>
      <c r="N464" s="3">
        <f>IF(ISERR(LN(Table15[[#This Row],[Close Price]]/I463)),"-",LN(Table15[[#This Row],[Close Price]]/I463))</f>
        <v>1.511487974556212E-2</v>
      </c>
    </row>
    <row r="465" spans="1:14" x14ac:dyDescent="0.3">
      <c r="A465" s="1" t="s">
        <v>32</v>
      </c>
      <c r="B465" s="1" t="s">
        <v>14</v>
      </c>
      <c r="C465" s="2">
        <v>43790</v>
      </c>
      <c r="D465" s="1">
        <v>7152.75</v>
      </c>
      <c r="E465" s="1">
        <v>7150</v>
      </c>
      <c r="F465" s="1">
        <v>7200</v>
      </c>
      <c r="G465" s="1">
        <v>7004.8</v>
      </c>
      <c r="H465" s="1">
        <v>7017</v>
      </c>
      <c r="I465" s="1">
        <v>7019.05</v>
      </c>
      <c r="J465" s="1">
        <v>7106.45</v>
      </c>
      <c r="K465" s="1">
        <v>763454</v>
      </c>
      <c r="L465" s="1">
        <v>5425444943.3999996</v>
      </c>
      <c r="M465" s="1">
        <v>67829</v>
      </c>
      <c r="N465" s="3">
        <f>IF(ISERR(LN(Table15[[#This Row],[Close Price]]/I464)),"-",LN(Table15[[#This Row],[Close Price]]/I464))</f>
        <v>-1.8869016900212893E-2</v>
      </c>
    </row>
    <row r="466" spans="1:14" x14ac:dyDescent="0.3">
      <c r="A466" s="1" t="s">
        <v>32</v>
      </c>
      <c r="B466" s="1" t="s">
        <v>14</v>
      </c>
      <c r="C466" s="2">
        <v>43791</v>
      </c>
      <c r="D466" s="1">
        <v>7019.05</v>
      </c>
      <c r="E466" s="1">
        <v>7034</v>
      </c>
      <c r="F466" s="1">
        <v>7077.45</v>
      </c>
      <c r="G466" s="1">
        <v>7000</v>
      </c>
      <c r="H466" s="1">
        <v>7065</v>
      </c>
      <c r="I466" s="1">
        <v>7060.45</v>
      </c>
      <c r="J466" s="1">
        <v>7041.13</v>
      </c>
      <c r="K466" s="1">
        <v>685503</v>
      </c>
      <c r="L466" s="1">
        <v>4826718519.8000002</v>
      </c>
      <c r="M466" s="1">
        <v>54409</v>
      </c>
      <c r="N466" s="3">
        <f>IF(ISERR(LN(Table15[[#This Row],[Close Price]]/I465)),"-",LN(Table15[[#This Row],[Close Price]]/I465))</f>
        <v>5.8809076058720317E-3</v>
      </c>
    </row>
    <row r="467" spans="1:14" x14ac:dyDescent="0.3">
      <c r="A467" s="1" t="s">
        <v>32</v>
      </c>
      <c r="B467" s="1" t="s">
        <v>14</v>
      </c>
      <c r="C467" s="2">
        <v>43794</v>
      </c>
      <c r="D467" s="1">
        <v>7060.45</v>
      </c>
      <c r="E467" s="1">
        <v>7075.2</v>
      </c>
      <c r="F467" s="1">
        <v>7263.5</v>
      </c>
      <c r="G467" s="1">
        <v>7040.3</v>
      </c>
      <c r="H467" s="1">
        <v>7238</v>
      </c>
      <c r="I467" s="1">
        <v>7236.1</v>
      </c>
      <c r="J467" s="1">
        <v>7180.61</v>
      </c>
      <c r="K467" s="1">
        <v>952419</v>
      </c>
      <c r="L467" s="1">
        <v>6838953466.1499996</v>
      </c>
      <c r="M467" s="1">
        <v>81904</v>
      </c>
      <c r="N467" s="3">
        <f>IF(ISERR(LN(Table15[[#This Row],[Close Price]]/I466)),"-",LN(Table15[[#This Row],[Close Price]]/I466))</f>
        <v>2.4573598376842094E-2</v>
      </c>
    </row>
    <row r="468" spans="1:14" x14ac:dyDescent="0.3">
      <c r="A468" s="1" t="s">
        <v>32</v>
      </c>
      <c r="B468" s="1" t="s">
        <v>14</v>
      </c>
      <c r="C468" s="2">
        <v>43795</v>
      </c>
      <c r="D468" s="1">
        <v>7236.1</v>
      </c>
      <c r="E468" s="1">
        <v>7238</v>
      </c>
      <c r="F468" s="1">
        <v>7274</v>
      </c>
      <c r="G468" s="1">
        <v>7084</v>
      </c>
      <c r="H468" s="1">
        <v>7130</v>
      </c>
      <c r="I468" s="1">
        <v>7125</v>
      </c>
      <c r="J468" s="1">
        <v>7171.27</v>
      </c>
      <c r="K468" s="1">
        <v>1249810</v>
      </c>
      <c r="L468" s="1">
        <v>8962724392.2999992</v>
      </c>
      <c r="M468" s="1">
        <v>94714</v>
      </c>
      <c r="N468" s="3">
        <f>IF(ISERR(LN(Table15[[#This Row],[Close Price]]/I467)),"-",LN(Table15[[#This Row],[Close Price]]/I467))</f>
        <v>-1.5472661072781248E-2</v>
      </c>
    </row>
    <row r="469" spans="1:14" x14ac:dyDescent="0.3">
      <c r="A469" s="1" t="s">
        <v>32</v>
      </c>
      <c r="B469" s="1" t="s">
        <v>14</v>
      </c>
      <c r="C469" s="2">
        <v>43796</v>
      </c>
      <c r="D469" s="1">
        <v>7125</v>
      </c>
      <c r="E469" s="1">
        <v>7166.6</v>
      </c>
      <c r="F469" s="1">
        <v>7300</v>
      </c>
      <c r="G469" s="1">
        <v>7166.6</v>
      </c>
      <c r="H469" s="1">
        <v>7299</v>
      </c>
      <c r="I469" s="1">
        <v>7294.4</v>
      </c>
      <c r="J469" s="1">
        <v>7254.47</v>
      </c>
      <c r="K469" s="1">
        <v>1070680</v>
      </c>
      <c r="L469" s="1">
        <v>7767211209.75</v>
      </c>
      <c r="M469" s="1">
        <v>86402</v>
      </c>
      <c r="N469" s="3">
        <f>IF(ISERR(LN(Table15[[#This Row],[Close Price]]/I468)),"-",LN(Table15[[#This Row],[Close Price]]/I468))</f>
        <v>2.3497204322325688E-2</v>
      </c>
    </row>
    <row r="470" spans="1:14" x14ac:dyDescent="0.3">
      <c r="A470" s="1" t="s">
        <v>32</v>
      </c>
      <c r="B470" s="1" t="s">
        <v>14</v>
      </c>
      <c r="C470" s="2">
        <v>43797</v>
      </c>
      <c r="D470" s="1">
        <v>7294.4</v>
      </c>
      <c r="E470" s="1">
        <v>7299.8</v>
      </c>
      <c r="F470" s="1">
        <v>7321.1</v>
      </c>
      <c r="G470" s="1">
        <v>7220.95</v>
      </c>
      <c r="H470" s="1">
        <v>7255.65</v>
      </c>
      <c r="I470" s="1">
        <v>7261.25</v>
      </c>
      <c r="J470" s="1">
        <v>7260.77</v>
      </c>
      <c r="K470" s="1">
        <v>602077</v>
      </c>
      <c r="L470" s="1">
        <v>4371543716.8000002</v>
      </c>
      <c r="M470" s="1">
        <v>47860</v>
      </c>
      <c r="N470" s="3">
        <f>IF(ISERR(LN(Table15[[#This Row],[Close Price]]/I469)),"-",LN(Table15[[#This Row],[Close Price]]/I469))</f>
        <v>-4.5549401524346772E-3</v>
      </c>
    </row>
    <row r="471" spans="1:14" x14ac:dyDescent="0.3">
      <c r="A471" s="1" t="s">
        <v>32</v>
      </c>
      <c r="B471" s="1" t="s">
        <v>14</v>
      </c>
      <c r="C471" s="2">
        <v>43798</v>
      </c>
      <c r="D471" s="1">
        <v>7261.25</v>
      </c>
      <c r="E471" s="1">
        <v>7254</v>
      </c>
      <c r="F471" s="1">
        <v>7293.85</v>
      </c>
      <c r="G471" s="1">
        <v>7132</v>
      </c>
      <c r="H471" s="1">
        <v>7253.35</v>
      </c>
      <c r="I471" s="1">
        <v>7245.85</v>
      </c>
      <c r="J471" s="1">
        <v>7215.71</v>
      </c>
      <c r="K471" s="1">
        <v>792083</v>
      </c>
      <c r="L471" s="1">
        <v>5715439563.3500004</v>
      </c>
      <c r="M471" s="1">
        <v>63587</v>
      </c>
      <c r="N471" s="3">
        <f>IF(ISERR(LN(Table15[[#This Row],[Close Price]]/I470)),"-",LN(Table15[[#This Row],[Close Price]]/I470))</f>
        <v>-2.1230991424458284E-3</v>
      </c>
    </row>
    <row r="472" spans="1:14" x14ac:dyDescent="0.3">
      <c r="A472" s="1" t="s">
        <v>32</v>
      </c>
      <c r="B472" s="1" t="s">
        <v>14</v>
      </c>
      <c r="C472" s="2">
        <v>43801</v>
      </c>
      <c r="D472" s="1">
        <v>7245.85</v>
      </c>
      <c r="E472" s="1">
        <v>7291</v>
      </c>
      <c r="F472" s="1">
        <v>7294.85</v>
      </c>
      <c r="G472" s="1">
        <v>7106.75</v>
      </c>
      <c r="H472" s="1">
        <v>7129</v>
      </c>
      <c r="I472" s="1">
        <v>7139.35</v>
      </c>
      <c r="J472" s="1">
        <v>7174.28</v>
      </c>
      <c r="K472" s="1">
        <v>703838</v>
      </c>
      <c r="L472" s="1">
        <v>5049534364.5500002</v>
      </c>
      <c r="M472" s="1">
        <v>54287</v>
      </c>
      <c r="N472" s="3">
        <f>IF(ISERR(LN(Table15[[#This Row],[Close Price]]/I471)),"-",LN(Table15[[#This Row],[Close Price]]/I471))</f>
        <v>-1.4807155389297978E-2</v>
      </c>
    </row>
    <row r="473" spans="1:14" x14ac:dyDescent="0.3">
      <c r="A473" s="1" t="s">
        <v>32</v>
      </c>
      <c r="B473" s="1" t="s">
        <v>14</v>
      </c>
      <c r="C473" s="2">
        <v>43802</v>
      </c>
      <c r="D473" s="1">
        <v>7139.35</v>
      </c>
      <c r="E473" s="1">
        <v>7142.65</v>
      </c>
      <c r="F473" s="1">
        <v>7240</v>
      </c>
      <c r="G473" s="1">
        <v>7060</v>
      </c>
      <c r="H473" s="1">
        <v>7127.5</v>
      </c>
      <c r="I473" s="1">
        <v>7138.8</v>
      </c>
      <c r="J473" s="1">
        <v>7161.86</v>
      </c>
      <c r="K473" s="1">
        <v>668269</v>
      </c>
      <c r="L473" s="1">
        <v>4786049338.3500004</v>
      </c>
      <c r="M473" s="1">
        <v>53077</v>
      </c>
      <c r="N473" s="3">
        <f>IF(ISERR(LN(Table15[[#This Row],[Close Price]]/I472)),"-",LN(Table15[[#This Row],[Close Price]]/I472))</f>
        <v>-7.7040793138030046E-5</v>
      </c>
    </row>
    <row r="474" spans="1:14" x14ac:dyDescent="0.3">
      <c r="A474" s="1" t="s">
        <v>32</v>
      </c>
      <c r="B474" s="1" t="s">
        <v>14</v>
      </c>
      <c r="C474" s="2">
        <v>43803</v>
      </c>
      <c r="D474" s="1">
        <v>7138.8</v>
      </c>
      <c r="E474" s="1">
        <v>7129.8</v>
      </c>
      <c r="F474" s="1">
        <v>7170</v>
      </c>
      <c r="G474" s="1">
        <v>7052</v>
      </c>
      <c r="H474" s="1">
        <v>7076.1</v>
      </c>
      <c r="I474" s="1">
        <v>7076.1</v>
      </c>
      <c r="J474" s="1">
        <v>7101.76</v>
      </c>
      <c r="K474" s="1">
        <v>737723</v>
      </c>
      <c r="L474" s="1">
        <v>5239134460.0500002</v>
      </c>
      <c r="M474" s="1">
        <v>57207</v>
      </c>
      <c r="N474" s="3">
        <f>IF(ISERR(LN(Table15[[#This Row],[Close Price]]/I473)),"-",LN(Table15[[#This Row],[Close Price]]/I473))</f>
        <v>-8.8217865239208805E-3</v>
      </c>
    </row>
    <row r="475" spans="1:14" x14ac:dyDescent="0.3">
      <c r="A475" s="1" t="s">
        <v>32</v>
      </c>
      <c r="B475" s="1" t="s">
        <v>14</v>
      </c>
      <c r="C475" s="2">
        <v>43804</v>
      </c>
      <c r="D475" s="1">
        <v>7076.1</v>
      </c>
      <c r="E475" s="1">
        <v>7090</v>
      </c>
      <c r="F475" s="1">
        <v>7125.15</v>
      </c>
      <c r="G475" s="1">
        <v>6990.55</v>
      </c>
      <c r="H475" s="1">
        <v>6995</v>
      </c>
      <c r="I475" s="1">
        <v>7012.85</v>
      </c>
      <c r="J475" s="1">
        <v>7056.26</v>
      </c>
      <c r="K475" s="1">
        <v>602894</v>
      </c>
      <c r="L475" s="1">
        <v>4254176128.5500002</v>
      </c>
      <c r="M475" s="1">
        <v>53458</v>
      </c>
      <c r="N475" s="3">
        <f>IF(ISERR(LN(Table15[[#This Row],[Close Price]]/I474)),"-",LN(Table15[[#This Row],[Close Price]]/I474))</f>
        <v>-8.9787279990535835E-3</v>
      </c>
    </row>
    <row r="476" spans="1:14" x14ac:dyDescent="0.3">
      <c r="A476" s="1" t="s">
        <v>32</v>
      </c>
      <c r="B476" s="1" t="s">
        <v>14</v>
      </c>
      <c r="C476" s="2">
        <v>43805</v>
      </c>
      <c r="D476" s="1">
        <v>7012.85</v>
      </c>
      <c r="E476" s="1">
        <v>7012.85</v>
      </c>
      <c r="F476" s="1">
        <v>7050</v>
      </c>
      <c r="G476" s="1">
        <v>6864.1</v>
      </c>
      <c r="H476" s="1">
        <v>6886.75</v>
      </c>
      <c r="I476" s="1">
        <v>6886.7</v>
      </c>
      <c r="J476" s="1">
        <v>6950.34</v>
      </c>
      <c r="K476" s="1">
        <v>770911</v>
      </c>
      <c r="L476" s="1">
        <v>5358089807.75</v>
      </c>
      <c r="M476" s="1">
        <v>69329</v>
      </c>
      <c r="N476" s="3">
        <f>IF(ISERR(LN(Table15[[#This Row],[Close Price]]/I475)),"-",LN(Table15[[#This Row],[Close Price]]/I475))</f>
        <v>-1.8152165194024964E-2</v>
      </c>
    </row>
    <row r="477" spans="1:14" x14ac:dyDescent="0.3">
      <c r="A477" s="1" t="s">
        <v>32</v>
      </c>
      <c r="B477" s="1" t="s">
        <v>14</v>
      </c>
      <c r="C477" s="2">
        <v>43808</v>
      </c>
      <c r="D477" s="1">
        <v>6886.7</v>
      </c>
      <c r="E477" s="1">
        <v>7007</v>
      </c>
      <c r="F477" s="1">
        <v>7108</v>
      </c>
      <c r="G477" s="1">
        <v>6952.35</v>
      </c>
      <c r="H477" s="1">
        <v>7011.95</v>
      </c>
      <c r="I477" s="1">
        <v>6994.75</v>
      </c>
      <c r="J477" s="1">
        <v>7023.88</v>
      </c>
      <c r="K477" s="1">
        <v>1479832</v>
      </c>
      <c r="L477" s="1">
        <v>10394166354.700001</v>
      </c>
      <c r="M477" s="1">
        <v>115549</v>
      </c>
      <c r="N477" s="3">
        <f>IF(ISERR(LN(Table15[[#This Row],[Close Price]]/I476)),"-",LN(Table15[[#This Row],[Close Price]]/I476))</f>
        <v>1.5567852381885254E-2</v>
      </c>
    </row>
    <row r="478" spans="1:14" x14ac:dyDescent="0.3">
      <c r="A478" s="1" t="s">
        <v>32</v>
      </c>
      <c r="B478" s="1" t="s">
        <v>14</v>
      </c>
      <c r="C478" s="2">
        <v>43809</v>
      </c>
      <c r="D478" s="1">
        <v>6994.75</v>
      </c>
      <c r="E478" s="1">
        <v>7019</v>
      </c>
      <c r="F478" s="1">
        <v>7048.95</v>
      </c>
      <c r="G478" s="1">
        <v>6905</v>
      </c>
      <c r="H478" s="1">
        <v>6982.15</v>
      </c>
      <c r="I478" s="1">
        <v>6963.65</v>
      </c>
      <c r="J478" s="1">
        <v>6969.35</v>
      </c>
      <c r="K478" s="1">
        <v>790378</v>
      </c>
      <c r="L478" s="1">
        <v>5508420269.8500004</v>
      </c>
      <c r="M478" s="1">
        <v>68946</v>
      </c>
      <c r="N478" s="3">
        <f>IF(ISERR(LN(Table15[[#This Row],[Close Price]]/I477)),"-",LN(Table15[[#This Row],[Close Price]]/I477))</f>
        <v>-4.4561054938084084E-3</v>
      </c>
    </row>
    <row r="479" spans="1:14" x14ac:dyDescent="0.3">
      <c r="A479" s="1" t="s">
        <v>32</v>
      </c>
      <c r="B479" s="1" t="s">
        <v>14</v>
      </c>
      <c r="C479" s="2">
        <v>43810</v>
      </c>
      <c r="D479" s="1">
        <v>6963.65</v>
      </c>
      <c r="E479" s="1">
        <v>7000</v>
      </c>
      <c r="F479" s="1">
        <v>7035</v>
      </c>
      <c r="G479" s="1">
        <v>6955.2</v>
      </c>
      <c r="H479" s="1">
        <v>6985.85</v>
      </c>
      <c r="I479" s="1">
        <v>6993.2</v>
      </c>
      <c r="J479" s="1">
        <v>6993.48</v>
      </c>
      <c r="K479" s="1">
        <v>603048</v>
      </c>
      <c r="L479" s="1">
        <v>4217403800.5</v>
      </c>
      <c r="M479" s="1">
        <v>56994</v>
      </c>
      <c r="N479" s="3">
        <f>IF(ISERR(LN(Table15[[#This Row],[Close Price]]/I478)),"-",LN(Table15[[#This Row],[Close Price]]/I478))</f>
        <v>4.2344861705559452E-3</v>
      </c>
    </row>
    <row r="480" spans="1:14" x14ac:dyDescent="0.3">
      <c r="A480" s="1" t="s">
        <v>32</v>
      </c>
      <c r="B480" s="1" t="s">
        <v>14</v>
      </c>
      <c r="C480" s="2">
        <v>43811</v>
      </c>
      <c r="D480" s="1">
        <v>6993.2</v>
      </c>
      <c r="E480" s="1">
        <v>7030.4</v>
      </c>
      <c r="F480" s="1">
        <v>7045.95</v>
      </c>
      <c r="G480" s="1">
        <v>6975.5</v>
      </c>
      <c r="H480" s="1">
        <v>7000</v>
      </c>
      <c r="I480" s="1">
        <v>6999.8</v>
      </c>
      <c r="J480" s="1">
        <v>7003.06</v>
      </c>
      <c r="K480" s="1">
        <v>932863</v>
      </c>
      <c r="L480" s="1">
        <v>6532893219.8000002</v>
      </c>
      <c r="M480" s="1">
        <v>56242</v>
      </c>
      <c r="N480" s="3">
        <f>IF(ISERR(LN(Table15[[#This Row],[Close Price]]/I479)),"-",LN(Table15[[#This Row],[Close Price]]/I479))</f>
        <v>9.4332887721410485E-4</v>
      </c>
    </row>
    <row r="481" spans="1:14" x14ac:dyDescent="0.3">
      <c r="A481" s="1" t="s">
        <v>32</v>
      </c>
      <c r="B481" s="1" t="s">
        <v>14</v>
      </c>
      <c r="C481" s="2">
        <v>43812</v>
      </c>
      <c r="D481" s="1">
        <v>6999.8</v>
      </c>
      <c r="E481" s="1">
        <v>7043.95</v>
      </c>
      <c r="F481" s="1">
        <v>7249</v>
      </c>
      <c r="G481" s="1">
        <v>7030.15</v>
      </c>
      <c r="H481" s="1">
        <v>7242</v>
      </c>
      <c r="I481" s="1">
        <v>7214.95</v>
      </c>
      <c r="J481" s="1">
        <v>7143.2</v>
      </c>
      <c r="K481" s="1">
        <v>1199360</v>
      </c>
      <c r="L481" s="1">
        <v>8567268416.9499998</v>
      </c>
      <c r="M481" s="1">
        <v>105681</v>
      </c>
      <c r="N481" s="3">
        <f>IF(ISERR(LN(Table15[[#This Row],[Close Price]]/I480)),"-",LN(Table15[[#This Row],[Close Price]]/I480))</f>
        <v>3.0273684976320627E-2</v>
      </c>
    </row>
    <row r="482" spans="1:14" x14ac:dyDescent="0.3">
      <c r="A482" s="1" t="s">
        <v>32</v>
      </c>
      <c r="B482" s="1" t="s">
        <v>14</v>
      </c>
      <c r="C482" s="2">
        <v>43815</v>
      </c>
      <c r="D482" s="1">
        <v>7214.95</v>
      </c>
      <c r="E482" s="1">
        <v>7240</v>
      </c>
      <c r="F482" s="1">
        <v>7257.7</v>
      </c>
      <c r="G482" s="1">
        <v>7125</v>
      </c>
      <c r="H482" s="1">
        <v>7134.95</v>
      </c>
      <c r="I482" s="1">
        <v>7140.05</v>
      </c>
      <c r="J482" s="1">
        <v>7183.39</v>
      </c>
      <c r="K482" s="1">
        <v>727854</v>
      </c>
      <c r="L482" s="1">
        <v>5228458868.5500002</v>
      </c>
      <c r="M482" s="1">
        <v>59941</v>
      </c>
      <c r="N482" s="3">
        <f>IF(ISERR(LN(Table15[[#This Row],[Close Price]]/I481)),"-",LN(Table15[[#This Row],[Close Price]]/I481))</f>
        <v>-1.0435483066797608E-2</v>
      </c>
    </row>
    <row r="483" spans="1:14" x14ac:dyDescent="0.3">
      <c r="A483" s="1" t="s">
        <v>32</v>
      </c>
      <c r="B483" s="1" t="s">
        <v>14</v>
      </c>
      <c r="C483" s="2">
        <v>43816</v>
      </c>
      <c r="D483" s="1">
        <v>7140.05</v>
      </c>
      <c r="E483" s="1">
        <v>7209.9</v>
      </c>
      <c r="F483" s="1">
        <v>7276.5</v>
      </c>
      <c r="G483" s="1">
        <v>7166</v>
      </c>
      <c r="H483" s="1">
        <v>7189.1</v>
      </c>
      <c r="I483" s="1">
        <v>7195.15</v>
      </c>
      <c r="J483" s="1">
        <v>7211.21</v>
      </c>
      <c r="K483" s="1">
        <v>939918</v>
      </c>
      <c r="L483" s="1">
        <v>6777942085.3000002</v>
      </c>
      <c r="M483" s="1">
        <v>79678</v>
      </c>
      <c r="N483" s="3">
        <f>IF(ISERR(LN(Table15[[#This Row],[Close Price]]/I482)),"-",LN(Table15[[#This Row],[Close Price]]/I482))</f>
        <v>7.6874088049044519E-3</v>
      </c>
    </row>
    <row r="484" spans="1:14" x14ac:dyDescent="0.3">
      <c r="A484" s="1" t="s">
        <v>32</v>
      </c>
      <c r="B484" s="1" t="s">
        <v>14</v>
      </c>
      <c r="C484" s="2">
        <v>43817</v>
      </c>
      <c r="D484" s="1">
        <v>7195.15</v>
      </c>
      <c r="E484" s="1">
        <v>7220</v>
      </c>
      <c r="F484" s="1">
        <v>7254.95</v>
      </c>
      <c r="G484" s="1">
        <v>7164</v>
      </c>
      <c r="H484" s="1">
        <v>7240.05</v>
      </c>
      <c r="I484" s="1">
        <v>7240.65</v>
      </c>
      <c r="J484" s="1">
        <v>7209.42</v>
      </c>
      <c r="K484" s="1">
        <v>841740</v>
      </c>
      <c r="L484" s="1">
        <v>6068461334.75</v>
      </c>
      <c r="M484" s="1">
        <v>61450</v>
      </c>
      <c r="N484" s="3">
        <f>IF(ISERR(LN(Table15[[#This Row],[Close Price]]/I483)),"-",LN(Table15[[#This Row],[Close Price]]/I483))</f>
        <v>6.3037934402576578E-3</v>
      </c>
    </row>
    <row r="485" spans="1:14" x14ac:dyDescent="0.3">
      <c r="A485" s="1" t="s">
        <v>32</v>
      </c>
      <c r="B485" s="1" t="s">
        <v>14</v>
      </c>
      <c r="C485" s="2">
        <v>43818</v>
      </c>
      <c r="D485" s="1">
        <v>7240.65</v>
      </c>
      <c r="E485" s="1">
        <v>7248.95</v>
      </c>
      <c r="F485" s="1">
        <v>7310</v>
      </c>
      <c r="G485" s="1">
        <v>7166</v>
      </c>
      <c r="H485" s="1">
        <v>7230</v>
      </c>
      <c r="I485" s="1">
        <v>7240.65</v>
      </c>
      <c r="J485" s="1">
        <v>7262.25</v>
      </c>
      <c r="K485" s="1">
        <v>1001697</v>
      </c>
      <c r="L485" s="1">
        <v>7274577372.1000004</v>
      </c>
      <c r="M485" s="1">
        <v>69342</v>
      </c>
      <c r="N485" s="3">
        <f>IF(ISERR(LN(Table15[[#This Row],[Close Price]]/I484)),"-",LN(Table15[[#This Row],[Close Price]]/I484))</f>
        <v>0</v>
      </c>
    </row>
    <row r="486" spans="1:14" x14ac:dyDescent="0.3">
      <c r="A486" s="1" t="s">
        <v>32</v>
      </c>
      <c r="B486" s="1" t="s">
        <v>14</v>
      </c>
      <c r="C486" s="2">
        <v>43819</v>
      </c>
      <c r="D486" s="1">
        <v>7240.65</v>
      </c>
      <c r="E486" s="1">
        <v>7240.65</v>
      </c>
      <c r="F486" s="1">
        <v>7304.35</v>
      </c>
      <c r="G486" s="1">
        <v>7227.5</v>
      </c>
      <c r="H486" s="1">
        <v>7255</v>
      </c>
      <c r="I486" s="1">
        <v>7261.5</v>
      </c>
      <c r="J486" s="1">
        <v>7265.58</v>
      </c>
      <c r="K486" s="1">
        <v>679779</v>
      </c>
      <c r="L486" s="1">
        <v>4938990587.6999998</v>
      </c>
      <c r="M486" s="1">
        <v>68095</v>
      </c>
      <c r="N486" s="3">
        <f>IF(ISERR(LN(Table15[[#This Row],[Close Price]]/I485)),"-",LN(Table15[[#This Row],[Close Price]]/I485))</f>
        <v>2.8754376924655031E-3</v>
      </c>
    </row>
    <row r="487" spans="1:14" x14ac:dyDescent="0.3">
      <c r="A487" s="1" t="s">
        <v>32</v>
      </c>
      <c r="B487" s="1" t="s">
        <v>14</v>
      </c>
      <c r="C487" s="2">
        <v>43822</v>
      </c>
      <c r="D487" s="1">
        <v>7261.5</v>
      </c>
      <c r="E487" s="1">
        <v>7275</v>
      </c>
      <c r="F487" s="1">
        <v>7378.6</v>
      </c>
      <c r="G487" s="1">
        <v>7250.1</v>
      </c>
      <c r="H487" s="1">
        <v>7374.7</v>
      </c>
      <c r="I487" s="1">
        <v>7360.9</v>
      </c>
      <c r="J487" s="1">
        <v>7329.56</v>
      </c>
      <c r="K487" s="1">
        <v>914067</v>
      </c>
      <c r="L487" s="1">
        <v>6699709957</v>
      </c>
      <c r="M487" s="1">
        <v>69493</v>
      </c>
      <c r="N487" s="3">
        <f>IF(ISERR(LN(Table15[[#This Row],[Close Price]]/I486)),"-",LN(Table15[[#This Row],[Close Price]]/I486))</f>
        <v>1.3595788807850034E-2</v>
      </c>
    </row>
    <row r="488" spans="1:14" x14ac:dyDescent="0.3">
      <c r="A488" s="1" t="s">
        <v>32</v>
      </c>
      <c r="B488" s="1" t="s">
        <v>14</v>
      </c>
      <c r="C488" s="2">
        <v>43823</v>
      </c>
      <c r="D488" s="1">
        <v>7360.9</v>
      </c>
      <c r="E488" s="1">
        <v>7397</v>
      </c>
      <c r="F488" s="1">
        <v>7423.7</v>
      </c>
      <c r="G488" s="1">
        <v>7302</v>
      </c>
      <c r="H488" s="1">
        <v>7319.5</v>
      </c>
      <c r="I488" s="1">
        <v>7327.8</v>
      </c>
      <c r="J488" s="1">
        <v>7373.16</v>
      </c>
      <c r="K488" s="1">
        <v>850537</v>
      </c>
      <c r="L488" s="1">
        <v>6271144686.5</v>
      </c>
      <c r="M488" s="1">
        <v>66849</v>
      </c>
      <c r="N488" s="3">
        <f>IF(ISERR(LN(Table15[[#This Row],[Close Price]]/I487)),"-",LN(Table15[[#This Row],[Close Price]]/I487))</f>
        <v>-4.5068734506109398E-3</v>
      </c>
    </row>
    <row r="489" spans="1:14" x14ac:dyDescent="0.3">
      <c r="A489" s="1" t="s">
        <v>32</v>
      </c>
      <c r="B489" s="1" t="s">
        <v>14</v>
      </c>
      <c r="C489" s="2">
        <v>43825</v>
      </c>
      <c r="D489" s="1">
        <v>7327.8</v>
      </c>
      <c r="E489" s="1">
        <v>7334</v>
      </c>
      <c r="F489" s="1">
        <v>7343.45</v>
      </c>
      <c r="G489" s="1">
        <v>7222</v>
      </c>
      <c r="H489" s="1">
        <v>7237.25</v>
      </c>
      <c r="I489" s="1">
        <v>7240.9</v>
      </c>
      <c r="J489" s="1">
        <v>7282.31</v>
      </c>
      <c r="K489" s="1">
        <v>556360</v>
      </c>
      <c r="L489" s="1">
        <v>4051588542.5500002</v>
      </c>
      <c r="M489" s="1">
        <v>41162</v>
      </c>
      <c r="N489" s="3">
        <f>IF(ISERR(LN(Table15[[#This Row],[Close Price]]/I488)),"-",LN(Table15[[#This Row],[Close Price]]/I488))</f>
        <v>-1.1929826358842916E-2</v>
      </c>
    </row>
    <row r="490" spans="1:14" x14ac:dyDescent="0.3">
      <c r="A490" s="1" t="s">
        <v>32</v>
      </c>
      <c r="B490" s="1" t="s">
        <v>14</v>
      </c>
      <c r="C490" s="2">
        <v>43826</v>
      </c>
      <c r="D490" s="1">
        <v>7240.9</v>
      </c>
      <c r="E490" s="1">
        <v>7268</v>
      </c>
      <c r="F490" s="1">
        <v>7368.5</v>
      </c>
      <c r="G490" s="1">
        <v>7251.4</v>
      </c>
      <c r="H490" s="1">
        <v>7354.2</v>
      </c>
      <c r="I490" s="1">
        <v>7344.9</v>
      </c>
      <c r="J490" s="1">
        <v>7302.96</v>
      </c>
      <c r="K490" s="1">
        <v>665383</v>
      </c>
      <c r="L490" s="1">
        <v>4859265146.0500002</v>
      </c>
      <c r="M490" s="1">
        <v>44849</v>
      </c>
      <c r="N490" s="3">
        <f>IF(ISERR(LN(Table15[[#This Row],[Close Price]]/I489)),"-",LN(Table15[[#This Row],[Close Price]]/I489))</f>
        <v>1.4260686765161507E-2</v>
      </c>
    </row>
    <row r="491" spans="1:14" x14ac:dyDescent="0.3">
      <c r="A491" s="1" t="s">
        <v>32</v>
      </c>
      <c r="B491" s="1" t="s">
        <v>14</v>
      </c>
      <c r="C491" s="2">
        <v>43829</v>
      </c>
      <c r="D491" s="1">
        <v>7344.9</v>
      </c>
      <c r="E491" s="1">
        <v>7378</v>
      </c>
      <c r="F491" s="1">
        <v>7431.95</v>
      </c>
      <c r="G491" s="1">
        <v>7341.6</v>
      </c>
      <c r="H491" s="1">
        <v>7415</v>
      </c>
      <c r="I491" s="1">
        <v>7416.25</v>
      </c>
      <c r="J491" s="1">
        <v>7387.18</v>
      </c>
      <c r="K491" s="1">
        <v>739631</v>
      </c>
      <c r="L491" s="1">
        <v>5463787167.8500004</v>
      </c>
      <c r="M491" s="1">
        <v>57365</v>
      </c>
      <c r="N491" s="3">
        <f>IF(ISERR(LN(Table15[[#This Row],[Close Price]]/I490)),"-",LN(Table15[[#This Row],[Close Price]]/I490))</f>
        <v>9.6673437614364054E-3</v>
      </c>
    </row>
    <row r="492" spans="1:14" x14ac:dyDescent="0.3">
      <c r="A492" s="1" t="s">
        <v>32</v>
      </c>
      <c r="B492" s="1" t="s">
        <v>14</v>
      </c>
      <c r="C492" s="2">
        <v>43830</v>
      </c>
      <c r="D492" s="1">
        <v>7416.25</v>
      </c>
      <c r="E492" s="1">
        <v>7412.5</v>
      </c>
      <c r="F492" s="1">
        <v>7412.5</v>
      </c>
      <c r="G492" s="1">
        <v>7355.25</v>
      </c>
      <c r="H492" s="1">
        <v>7370</v>
      </c>
      <c r="I492" s="1">
        <v>7368.6</v>
      </c>
      <c r="J492" s="1">
        <v>7377.02</v>
      </c>
      <c r="K492" s="1">
        <v>560622</v>
      </c>
      <c r="L492" s="1">
        <v>4135721059.6999998</v>
      </c>
      <c r="M492" s="1">
        <v>40633</v>
      </c>
      <c r="N492" s="3">
        <f>IF(ISERR(LN(Table15[[#This Row],[Close Price]]/I491)),"-",LN(Table15[[#This Row],[Close Price]]/I491))</f>
        <v>-6.4458097284595586E-3</v>
      </c>
    </row>
    <row r="493" spans="1:14" x14ac:dyDescent="0.3">
      <c r="A493" s="1" t="s">
        <v>32</v>
      </c>
      <c r="B493" s="1" t="s">
        <v>14</v>
      </c>
      <c r="C493" s="2">
        <v>43831</v>
      </c>
      <c r="D493" s="1">
        <v>7368.6</v>
      </c>
      <c r="E493" s="1">
        <v>7377</v>
      </c>
      <c r="F493" s="1">
        <v>7409.95</v>
      </c>
      <c r="G493" s="1">
        <v>7282.05</v>
      </c>
      <c r="H493" s="1">
        <v>7308</v>
      </c>
      <c r="I493" s="1">
        <v>7311.7</v>
      </c>
      <c r="J493" s="1">
        <v>7339.1</v>
      </c>
      <c r="K493" s="1">
        <v>634725</v>
      </c>
      <c r="L493" s="1">
        <v>4658307412.8500004</v>
      </c>
      <c r="M493" s="1">
        <v>42182</v>
      </c>
      <c r="N493" s="3">
        <f>IF(ISERR(LN(Table15[[#This Row],[Close Price]]/I492)),"-",LN(Table15[[#This Row],[Close Price]]/I492))</f>
        <v>-7.7519239984867299E-3</v>
      </c>
    </row>
    <row r="494" spans="1:14" x14ac:dyDescent="0.3">
      <c r="A494" s="1" t="s">
        <v>32</v>
      </c>
      <c r="B494" s="1" t="s">
        <v>14</v>
      </c>
      <c r="C494" s="2">
        <v>43832</v>
      </c>
      <c r="D494" s="1">
        <v>7311.7</v>
      </c>
      <c r="E494" s="1">
        <v>7327.6</v>
      </c>
      <c r="F494" s="1">
        <v>7368</v>
      </c>
      <c r="G494" s="1">
        <v>7312</v>
      </c>
      <c r="H494" s="1">
        <v>7316.45</v>
      </c>
      <c r="I494" s="1">
        <v>7329.85</v>
      </c>
      <c r="J494" s="1">
        <v>7339.32</v>
      </c>
      <c r="K494" s="1">
        <v>616838</v>
      </c>
      <c r="L494" s="1">
        <v>4527173729.3500004</v>
      </c>
      <c r="M494" s="1">
        <v>51801</v>
      </c>
      <c r="N494" s="3">
        <f>IF(ISERR(LN(Table15[[#This Row],[Close Price]]/I493)),"-",LN(Table15[[#This Row],[Close Price]]/I493))</f>
        <v>2.4792469781998653E-3</v>
      </c>
    </row>
    <row r="495" spans="1:14" x14ac:dyDescent="0.3">
      <c r="A495" s="1" t="s">
        <v>32</v>
      </c>
      <c r="B495" s="1" t="s">
        <v>14</v>
      </c>
      <c r="C495" s="2">
        <v>43833</v>
      </c>
      <c r="D495" s="1">
        <v>7329.85</v>
      </c>
      <c r="E495" s="1">
        <v>7328.95</v>
      </c>
      <c r="F495" s="1">
        <v>7332</v>
      </c>
      <c r="G495" s="1">
        <v>7226</v>
      </c>
      <c r="H495" s="1">
        <v>7250.35</v>
      </c>
      <c r="I495" s="1">
        <v>7254.25</v>
      </c>
      <c r="J495" s="1">
        <v>7275.61</v>
      </c>
      <c r="K495" s="1">
        <v>571967</v>
      </c>
      <c r="L495" s="1">
        <v>4161407040.8000002</v>
      </c>
      <c r="M495" s="1">
        <v>42037</v>
      </c>
      <c r="N495" s="3">
        <f>IF(ISERR(LN(Table15[[#This Row],[Close Price]]/I494)),"-",LN(Table15[[#This Row],[Close Price]]/I494))</f>
        <v>-1.0367547830978867E-2</v>
      </c>
    </row>
    <row r="496" spans="1:14" x14ac:dyDescent="0.3">
      <c r="A496" s="1" t="s">
        <v>32</v>
      </c>
      <c r="B496" s="1" t="s">
        <v>14</v>
      </c>
      <c r="C496" s="2">
        <v>43836</v>
      </c>
      <c r="D496" s="1">
        <v>7254.25</v>
      </c>
      <c r="E496" s="1">
        <v>7200</v>
      </c>
      <c r="F496" s="1">
        <v>7210</v>
      </c>
      <c r="G496" s="1">
        <v>7026.5</v>
      </c>
      <c r="H496" s="1">
        <v>7032</v>
      </c>
      <c r="I496" s="1">
        <v>7042.4</v>
      </c>
      <c r="J496" s="1">
        <v>7074.03</v>
      </c>
      <c r="K496" s="1">
        <v>748516</v>
      </c>
      <c r="L496" s="1">
        <v>5295028129.0500002</v>
      </c>
      <c r="M496" s="1">
        <v>64186</v>
      </c>
      <c r="N496" s="3">
        <f>IF(ISERR(LN(Table15[[#This Row],[Close Price]]/I495)),"-",LN(Table15[[#This Row],[Close Price]]/I495))</f>
        <v>-2.9638482846431297E-2</v>
      </c>
    </row>
    <row r="497" spans="1:14" x14ac:dyDescent="0.3">
      <c r="A497" s="1" t="s">
        <v>32</v>
      </c>
      <c r="B497" s="1" t="s">
        <v>14</v>
      </c>
      <c r="C497" s="2">
        <v>43837</v>
      </c>
      <c r="D497" s="1">
        <v>7042.4</v>
      </c>
      <c r="E497" s="1">
        <v>7100</v>
      </c>
      <c r="F497" s="1">
        <v>7165.6</v>
      </c>
      <c r="G497" s="1">
        <v>7026.4</v>
      </c>
      <c r="H497" s="1">
        <v>7075</v>
      </c>
      <c r="I497" s="1">
        <v>7073.6</v>
      </c>
      <c r="J497" s="1">
        <v>7089.61</v>
      </c>
      <c r="K497" s="1">
        <v>590500</v>
      </c>
      <c r="L497" s="1">
        <v>4186415011.4000001</v>
      </c>
      <c r="M497" s="1">
        <v>50872</v>
      </c>
      <c r="N497" s="3">
        <f>IF(ISERR(LN(Table15[[#This Row],[Close Price]]/I496)),"-",LN(Table15[[#This Row],[Close Price]]/I496))</f>
        <v>4.4205229252825161E-3</v>
      </c>
    </row>
    <row r="498" spans="1:14" x14ac:dyDescent="0.3">
      <c r="A498" s="1" t="s">
        <v>32</v>
      </c>
      <c r="B498" s="1" t="s">
        <v>14</v>
      </c>
      <c r="C498" s="2">
        <v>43838</v>
      </c>
      <c r="D498" s="1">
        <v>7073.6</v>
      </c>
      <c r="E498" s="1">
        <v>7060</v>
      </c>
      <c r="F498" s="1">
        <v>7116.65</v>
      </c>
      <c r="G498" s="1">
        <v>6980.45</v>
      </c>
      <c r="H498" s="1">
        <v>7035</v>
      </c>
      <c r="I498" s="1">
        <v>7035.2</v>
      </c>
      <c r="J498" s="1">
        <v>7034.09</v>
      </c>
      <c r="K498" s="1">
        <v>793313</v>
      </c>
      <c r="L498" s="1">
        <v>5580233047.1999998</v>
      </c>
      <c r="M498" s="1">
        <v>54674</v>
      </c>
      <c r="N498" s="3">
        <f>IF(ISERR(LN(Table15[[#This Row],[Close Price]]/I497)),"-",LN(Table15[[#This Row],[Close Price]]/I497))</f>
        <v>-5.4434246454331241E-3</v>
      </c>
    </row>
    <row r="499" spans="1:14" x14ac:dyDescent="0.3">
      <c r="A499" s="1" t="s">
        <v>32</v>
      </c>
      <c r="B499" s="1" t="s">
        <v>14</v>
      </c>
      <c r="C499" s="2">
        <v>43839</v>
      </c>
      <c r="D499" s="1">
        <v>7035.2</v>
      </c>
      <c r="E499" s="1">
        <v>7140</v>
      </c>
      <c r="F499" s="1">
        <v>7240</v>
      </c>
      <c r="G499" s="1">
        <v>7102</v>
      </c>
      <c r="H499" s="1">
        <v>7240</v>
      </c>
      <c r="I499" s="1">
        <v>7227.9</v>
      </c>
      <c r="J499" s="1">
        <v>7180.72</v>
      </c>
      <c r="K499" s="1">
        <v>798184</v>
      </c>
      <c r="L499" s="1">
        <v>5731536546.5500002</v>
      </c>
      <c r="M499" s="1">
        <v>60422</v>
      </c>
      <c r="N499" s="3">
        <f>IF(ISERR(LN(Table15[[#This Row],[Close Price]]/I498)),"-",LN(Table15[[#This Row],[Close Price]]/I498))</f>
        <v>2.7022418104090142E-2</v>
      </c>
    </row>
    <row r="500" spans="1:14" x14ac:dyDescent="0.3">
      <c r="A500" s="1" t="s">
        <v>32</v>
      </c>
      <c r="B500" s="1" t="s">
        <v>14</v>
      </c>
      <c r="C500" s="2">
        <v>43840</v>
      </c>
      <c r="D500" s="1">
        <v>7227.9</v>
      </c>
      <c r="E500" s="1">
        <v>7261.4</v>
      </c>
      <c r="F500" s="1">
        <v>7349.9</v>
      </c>
      <c r="G500" s="1">
        <v>7234.4</v>
      </c>
      <c r="H500" s="1">
        <v>7329</v>
      </c>
      <c r="I500" s="1">
        <v>7330.5</v>
      </c>
      <c r="J500" s="1">
        <v>7299.43</v>
      </c>
      <c r="K500" s="1">
        <v>747847</v>
      </c>
      <c r="L500" s="1">
        <v>5458857956.8000002</v>
      </c>
      <c r="M500" s="1">
        <v>59339</v>
      </c>
      <c r="N500" s="3">
        <f>IF(ISERR(LN(Table15[[#This Row],[Close Price]]/I499)),"-",LN(Table15[[#This Row],[Close Price]]/I499))</f>
        <v>1.4095188847683356E-2</v>
      </c>
    </row>
    <row r="501" spans="1:14" x14ac:dyDescent="0.3">
      <c r="A501" s="1" t="s">
        <v>32</v>
      </c>
      <c r="B501" s="1" t="s">
        <v>14</v>
      </c>
      <c r="C501" s="2">
        <v>43843</v>
      </c>
      <c r="D501" s="1">
        <v>7330.5</v>
      </c>
      <c r="E501" s="1">
        <v>7332</v>
      </c>
      <c r="F501" s="1">
        <v>7370</v>
      </c>
      <c r="G501" s="1">
        <v>7279.8</v>
      </c>
      <c r="H501" s="1">
        <v>7364</v>
      </c>
      <c r="I501" s="1">
        <v>7352.7</v>
      </c>
      <c r="J501" s="1">
        <v>7325.48</v>
      </c>
      <c r="K501" s="1">
        <v>537399</v>
      </c>
      <c r="L501" s="1">
        <v>3936703056.8499999</v>
      </c>
      <c r="M501" s="1">
        <v>45690</v>
      </c>
      <c r="N501" s="3">
        <f>IF(ISERR(LN(Table15[[#This Row],[Close Price]]/I500)),"-",LN(Table15[[#This Row],[Close Price]]/I500))</f>
        <v>3.0238663119710927E-3</v>
      </c>
    </row>
    <row r="502" spans="1:14" x14ac:dyDescent="0.3">
      <c r="A502" s="1" t="s">
        <v>32</v>
      </c>
      <c r="B502" s="1" t="s">
        <v>14</v>
      </c>
      <c r="C502" s="2">
        <v>43844</v>
      </c>
      <c r="D502" s="1">
        <v>7352.7</v>
      </c>
      <c r="E502" s="1">
        <v>7355</v>
      </c>
      <c r="F502" s="1">
        <v>7412.4</v>
      </c>
      <c r="G502" s="1">
        <v>7325.6</v>
      </c>
      <c r="H502" s="1">
        <v>7390</v>
      </c>
      <c r="I502" s="1">
        <v>7386.8</v>
      </c>
      <c r="J502" s="1">
        <v>7377.09</v>
      </c>
      <c r="K502" s="1">
        <v>548522</v>
      </c>
      <c r="L502" s="1">
        <v>4046494825.8000002</v>
      </c>
      <c r="M502" s="1">
        <v>46069</v>
      </c>
      <c r="N502" s="3">
        <f>IF(ISERR(LN(Table15[[#This Row],[Close Price]]/I501)),"-",LN(Table15[[#This Row],[Close Price]]/I501))</f>
        <v>4.6270308814272349E-3</v>
      </c>
    </row>
    <row r="503" spans="1:14" x14ac:dyDescent="0.3">
      <c r="A503" s="1" t="s">
        <v>32</v>
      </c>
      <c r="B503" s="1" t="s">
        <v>14</v>
      </c>
      <c r="C503" s="2">
        <v>43845</v>
      </c>
      <c r="D503" s="1">
        <v>7386.8</v>
      </c>
      <c r="E503" s="1">
        <v>7388.95</v>
      </c>
      <c r="F503" s="1">
        <v>7505</v>
      </c>
      <c r="G503" s="1">
        <v>7353</v>
      </c>
      <c r="H503" s="1">
        <v>7482</v>
      </c>
      <c r="I503" s="1">
        <v>7482.95</v>
      </c>
      <c r="J503" s="1">
        <v>7419.98</v>
      </c>
      <c r="K503" s="1">
        <v>692726</v>
      </c>
      <c r="L503" s="1">
        <v>5140014822.3000002</v>
      </c>
      <c r="M503" s="1">
        <v>46714</v>
      </c>
      <c r="N503" s="3">
        <f>IF(ISERR(LN(Table15[[#This Row],[Close Price]]/I502)),"-",LN(Table15[[#This Row],[Close Price]]/I502))</f>
        <v>1.2932475674209947E-2</v>
      </c>
    </row>
    <row r="504" spans="1:14" x14ac:dyDescent="0.3">
      <c r="A504" s="1" t="s">
        <v>32</v>
      </c>
      <c r="B504" s="1" t="s">
        <v>14</v>
      </c>
      <c r="C504" s="2">
        <v>43846</v>
      </c>
      <c r="D504" s="1">
        <v>7482.95</v>
      </c>
      <c r="E504" s="1">
        <v>7456.5</v>
      </c>
      <c r="F504" s="1">
        <v>7521</v>
      </c>
      <c r="G504" s="1">
        <v>7421.2</v>
      </c>
      <c r="H504" s="1">
        <v>7469.9</v>
      </c>
      <c r="I504" s="1">
        <v>7462.65</v>
      </c>
      <c r="J504" s="1">
        <v>7466.23</v>
      </c>
      <c r="K504" s="1">
        <v>640207</v>
      </c>
      <c r="L504" s="1">
        <v>4779933299.1999998</v>
      </c>
      <c r="M504" s="1">
        <v>45686</v>
      </c>
      <c r="N504" s="3">
        <f>IF(ISERR(LN(Table15[[#This Row],[Close Price]]/I503)),"-",LN(Table15[[#This Row],[Close Price]]/I503))</f>
        <v>-2.7165202445699546E-3</v>
      </c>
    </row>
    <row r="505" spans="1:14" x14ac:dyDescent="0.3">
      <c r="A505" s="1" t="s">
        <v>32</v>
      </c>
      <c r="B505" s="1" t="s">
        <v>14</v>
      </c>
      <c r="C505" s="2">
        <v>43847</v>
      </c>
      <c r="D505" s="1">
        <v>7462.65</v>
      </c>
      <c r="E505" s="1">
        <v>7469</v>
      </c>
      <c r="F505" s="1">
        <v>7569.9</v>
      </c>
      <c r="G505" s="1">
        <v>7432.55</v>
      </c>
      <c r="H505" s="1">
        <v>7550.85</v>
      </c>
      <c r="I505" s="1">
        <v>7520.15</v>
      </c>
      <c r="J505" s="1">
        <v>7499.26</v>
      </c>
      <c r="K505" s="1">
        <v>750738</v>
      </c>
      <c r="L505" s="1">
        <v>5629978077.5500002</v>
      </c>
      <c r="M505" s="1">
        <v>49650</v>
      </c>
      <c r="N505" s="3">
        <f>IF(ISERR(LN(Table15[[#This Row],[Close Price]]/I504)),"-",LN(Table15[[#This Row],[Close Price]]/I504))</f>
        <v>7.67550555210352E-3</v>
      </c>
    </row>
    <row r="506" spans="1:14" x14ac:dyDescent="0.3">
      <c r="A506" s="1" t="s">
        <v>32</v>
      </c>
      <c r="B506" s="1" t="s">
        <v>14</v>
      </c>
      <c r="C506" s="2">
        <v>43850</v>
      </c>
      <c r="D506" s="1">
        <v>7520.15</v>
      </c>
      <c r="E506" s="1">
        <v>7521.25</v>
      </c>
      <c r="F506" s="1">
        <v>7529.5</v>
      </c>
      <c r="G506" s="1">
        <v>7421.05</v>
      </c>
      <c r="H506" s="1">
        <v>7440</v>
      </c>
      <c r="I506" s="1">
        <v>7449.6</v>
      </c>
      <c r="J506" s="1">
        <v>7468.19</v>
      </c>
      <c r="K506" s="1">
        <v>407828</v>
      </c>
      <c r="L506" s="1">
        <v>3045737844.1999998</v>
      </c>
      <c r="M506" s="1">
        <v>37148</v>
      </c>
      <c r="N506" s="3">
        <f>IF(ISERR(LN(Table15[[#This Row],[Close Price]]/I505)),"-",LN(Table15[[#This Row],[Close Price]]/I505))</f>
        <v>-9.4257448964517807E-3</v>
      </c>
    </row>
    <row r="507" spans="1:14" x14ac:dyDescent="0.3">
      <c r="A507" s="1" t="s">
        <v>32</v>
      </c>
      <c r="B507" s="1" t="s">
        <v>14</v>
      </c>
      <c r="C507" s="2">
        <v>43851</v>
      </c>
      <c r="D507" s="1">
        <v>7449.6</v>
      </c>
      <c r="E507" s="1">
        <v>7411.5</v>
      </c>
      <c r="F507" s="1">
        <v>7434.65</v>
      </c>
      <c r="G507" s="1">
        <v>7287.8</v>
      </c>
      <c r="H507" s="1">
        <v>7297.9</v>
      </c>
      <c r="I507" s="1">
        <v>7302.65</v>
      </c>
      <c r="J507" s="1">
        <v>7350.84</v>
      </c>
      <c r="K507" s="1">
        <v>442561</v>
      </c>
      <c r="L507" s="1">
        <v>3253196112.0500002</v>
      </c>
      <c r="M507" s="1">
        <v>36589</v>
      </c>
      <c r="N507" s="3">
        <f>IF(ISERR(LN(Table15[[#This Row],[Close Price]]/I506)),"-",LN(Table15[[#This Row],[Close Price]]/I506))</f>
        <v>-1.992304369542796E-2</v>
      </c>
    </row>
    <row r="508" spans="1:14" x14ac:dyDescent="0.3">
      <c r="A508" s="1" t="s">
        <v>32</v>
      </c>
      <c r="B508" s="1" t="s">
        <v>14</v>
      </c>
      <c r="C508" s="2">
        <v>43852</v>
      </c>
      <c r="D508" s="1">
        <v>7302.65</v>
      </c>
      <c r="E508" s="1">
        <v>7340</v>
      </c>
      <c r="F508" s="1">
        <v>7374.95</v>
      </c>
      <c r="G508" s="1">
        <v>7107.95</v>
      </c>
      <c r="H508" s="1">
        <v>7145</v>
      </c>
      <c r="I508" s="1">
        <v>7135.6</v>
      </c>
      <c r="J508" s="1">
        <v>7165.57</v>
      </c>
      <c r="K508" s="1">
        <v>1048435</v>
      </c>
      <c r="L508" s="1">
        <v>7512636152.8999996</v>
      </c>
      <c r="M508" s="1">
        <v>88307</v>
      </c>
      <c r="N508" s="3">
        <f>IF(ISERR(LN(Table15[[#This Row],[Close Price]]/I507)),"-",LN(Table15[[#This Row],[Close Price]]/I507))</f>
        <v>-2.3140956084468794E-2</v>
      </c>
    </row>
    <row r="509" spans="1:14" x14ac:dyDescent="0.3">
      <c r="A509" s="1" t="s">
        <v>32</v>
      </c>
      <c r="B509" s="1" t="s">
        <v>14</v>
      </c>
      <c r="C509" s="2">
        <v>43853</v>
      </c>
      <c r="D509" s="1">
        <v>7135.6</v>
      </c>
      <c r="E509" s="1">
        <v>7145.4</v>
      </c>
      <c r="F509" s="1">
        <v>7220</v>
      </c>
      <c r="G509" s="1">
        <v>7123.15</v>
      </c>
      <c r="H509" s="1">
        <v>7132.95</v>
      </c>
      <c r="I509" s="1">
        <v>7147.1</v>
      </c>
      <c r="J509" s="1">
        <v>7163.31</v>
      </c>
      <c r="K509" s="1">
        <v>589326</v>
      </c>
      <c r="L509" s="1">
        <v>4221523381.8499999</v>
      </c>
      <c r="M509" s="1">
        <v>43298</v>
      </c>
      <c r="N509" s="3">
        <f>IF(ISERR(LN(Table15[[#This Row],[Close Price]]/I508)),"-",LN(Table15[[#This Row],[Close Price]]/I508))</f>
        <v>1.6103401296876812E-3</v>
      </c>
    </row>
    <row r="510" spans="1:14" x14ac:dyDescent="0.3">
      <c r="A510" s="1" t="s">
        <v>32</v>
      </c>
      <c r="B510" s="1" t="s">
        <v>14</v>
      </c>
      <c r="C510" s="2">
        <v>43854</v>
      </c>
      <c r="D510" s="1">
        <v>7147.1</v>
      </c>
      <c r="E510" s="1">
        <v>7148.8</v>
      </c>
      <c r="F510" s="1">
        <v>7210</v>
      </c>
      <c r="G510" s="1">
        <v>7111.25</v>
      </c>
      <c r="H510" s="1">
        <v>7130</v>
      </c>
      <c r="I510" s="1">
        <v>7128.45</v>
      </c>
      <c r="J510" s="1">
        <v>7154.51</v>
      </c>
      <c r="K510" s="1">
        <v>645723</v>
      </c>
      <c r="L510" s="1">
        <v>4619831010.25</v>
      </c>
      <c r="M510" s="1">
        <v>50530</v>
      </c>
      <c r="N510" s="3">
        <f>IF(ISERR(LN(Table15[[#This Row],[Close Price]]/I509)),"-",LN(Table15[[#This Row],[Close Price]]/I509))</f>
        <v>-2.6128605357212393E-3</v>
      </c>
    </row>
    <row r="511" spans="1:14" x14ac:dyDescent="0.3">
      <c r="A511" s="1" t="s">
        <v>32</v>
      </c>
      <c r="B511" s="1" t="s">
        <v>14</v>
      </c>
      <c r="C511" s="2">
        <v>43857</v>
      </c>
      <c r="D511" s="1">
        <v>7128.45</v>
      </c>
      <c r="E511" s="1">
        <v>7101.5</v>
      </c>
      <c r="F511" s="1">
        <v>7225</v>
      </c>
      <c r="G511" s="1">
        <v>7061</v>
      </c>
      <c r="H511" s="1">
        <v>7125</v>
      </c>
      <c r="I511" s="1">
        <v>7148.8</v>
      </c>
      <c r="J511" s="1">
        <v>7163.25</v>
      </c>
      <c r="K511" s="1">
        <v>573149</v>
      </c>
      <c r="L511" s="1">
        <v>4105610539.8000002</v>
      </c>
      <c r="M511" s="1">
        <v>47664</v>
      </c>
      <c r="N511" s="3">
        <f>IF(ISERR(LN(Table15[[#This Row],[Close Price]]/I510)),"-",LN(Table15[[#This Row],[Close Price]]/I510))</f>
        <v>2.8506909637479273E-3</v>
      </c>
    </row>
    <row r="512" spans="1:14" x14ac:dyDescent="0.3">
      <c r="A512" s="1" t="s">
        <v>32</v>
      </c>
      <c r="B512" s="1" t="s">
        <v>14</v>
      </c>
      <c r="C512" s="2">
        <v>43858</v>
      </c>
      <c r="D512" s="1">
        <v>7148.8</v>
      </c>
      <c r="E512" s="1">
        <v>7179.95</v>
      </c>
      <c r="F512" s="1">
        <v>7219.95</v>
      </c>
      <c r="G512" s="1">
        <v>6963</v>
      </c>
      <c r="H512" s="1">
        <v>6999</v>
      </c>
      <c r="I512" s="1">
        <v>6997.05</v>
      </c>
      <c r="J512" s="1">
        <v>7076.43</v>
      </c>
      <c r="K512" s="1">
        <v>1614448</v>
      </c>
      <c r="L512" s="1">
        <v>11424531373.549999</v>
      </c>
      <c r="M512" s="1">
        <v>151546</v>
      </c>
      <c r="N512" s="3">
        <f>IF(ISERR(LN(Table15[[#This Row],[Close Price]]/I511)),"-",LN(Table15[[#This Row],[Close Price]]/I511))</f>
        <v>-2.1455878794782304E-2</v>
      </c>
    </row>
    <row r="513" spans="1:14" x14ac:dyDescent="0.3">
      <c r="A513" s="1" t="s">
        <v>32</v>
      </c>
      <c r="B513" s="1" t="s">
        <v>14</v>
      </c>
      <c r="C513" s="2">
        <v>43859</v>
      </c>
      <c r="D513" s="1">
        <v>6997.05</v>
      </c>
      <c r="E513" s="1">
        <v>7010</v>
      </c>
      <c r="F513" s="1">
        <v>7116.25</v>
      </c>
      <c r="G513" s="1">
        <v>6975</v>
      </c>
      <c r="H513" s="1">
        <v>7022</v>
      </c>
      <c r="I513" s="1">
        <v>7010.3</v>
      </c>
      <c r="J513" s="1">
        <v>7043.38</v>
      </c>
      <c r="K513" s="1">
        <v>1001252</v>
      </c>
      <c r="L513" s="1">
        <v>7052201123.75</v>
      </c>
      <c r="M513" s="1">
        <v>116694</v>
      </c>
      <c r="N513" s="3">
        <f>IF(ISERR(LN(Table15[[#This Row],[Close Price]]/I512)),"-",LN(Table15[[#This Row],[Close Price]]/I512))</f>
        <v>1.8918644785743443E-3</v>
      </c>
    </row>
    <row r="514" spans="1:14" x14ac:dyDescent="0.3">
      <c r="A514" s="1" t="s">
        <v>32</v>
      </c>
      <c r="B514" s="1" t="s">
        <v>14</v>
      </c>
      <c r="C514" s="2">
        <v>43860</v>
      </c>
      <c r="D514" s="1">
        <v>7010.3</v>
      </c>
      <c r="E514" s="1">
        <v>7020</v>
      </c>
      <c r="F514" s="1">
        <v>7049</v>
      </c>
      <c r="G514" s="1">
        <v>6981</v>
      </c>
      <c r="H514" s="1">
        <v>7020</v>
      </c>
      <c r="I514" s="1">
        <v>7020.45</v>
      </c>
      <c r="J514" s="1">
        <v>7014.3</v>
      </c>
      <c r="K514" s="1">
        <v>579174</v>
      </c>
      <c r="L514" s="1">
        <v>4062497416.75</v>
      </c>
      <c r="M514" s="1">
        <v>48242</v>
      </c>
      <c r="N514" s="3">
        <f>IF(ISERR(LN(Table15[[#This Row],[Close Price]]/I513)),"-",LN(Table15[[#This Row],[Close Price]]/I513))</f>
        <v>1.4468224108586758E-3</v>
      </c>
    </row>
    <row r="515" spans="1:14" x14ac:dyDescent="0.3">
      <c r="A515" s="1" t="s">
        <v>32</v>
      </c>
      <c r="B515" s="1" t="s">
        <v>14</v>
      </c>
      <c r="C515" s="2">
        <v>43861</v>
      </c>
      <c r="D515" s="1">
        <v>7020.45</v>
      </c>
      <c r="E515" s="1">
        <v>7035</v>
      </c>
      <c r="F515" s="1">
        <v>7064</v>
      </c>
      <c r="G515" s="1">
        <v>6895.55</v>
      </c>
      <c r="H515" s="1">
        <v>6927</v>
      </c>
      <c r="I515" s="1">
        <v>6913.5</v>
      </c>
      <c r="J515" s="1">
        <v>6966.75</v>
      </c>
      <c r="K515" s="1">
        <v>868935</v>
      </c>
      <c r="L515" s="1">
        <v>6053651158.6499996</v>
      </c>
      <c r="M515" s="1">
        <v>87940</v>
      </c>
      <c r="N515" s="3">
        <f>IF(ISERR(LN(Table15[[#This Row],[Close Price]]/I514)),"-",LN(Table15[[#This Row],[Close Price]]/I514))</f>
        <v>-1.5351296700805072E-2</v>
      </c>
    </row>
    <row r="516" spans="1:14" x14ac:dyDescent="0.3">
      <c r="A516" s="1" t="s">
        <v>32</v>
      </c>
      <c r="B516" s="1" t="s">
        <v>14</v>
      </c>
      <c r="C516" s="2">
        <v>43862</v>
      </c>
      <c r="D516" s="1">
        <v>6913.5</v>
      </c>
      <c r="E516" s="1">
        <v>6915</v>
      </c>
      <c r="F516" s="1">
        <v>7109.8</v>
      </c>
      <c r="G516" s="1">
        <v>6740.3</v>
      </c>
      <c r="H516" s="1">
        <v>6775</v>
      </c>
      <c r="I516" s="1">
        <v>6812.65</v>
      </c>
      <c r="J516" s="1">
        <v>6939.09</v>
      </c>
      <c r="K516" s="1">
        <v>1412932</v>
      </c>
      <c r="L516" s="1">
        <v>9804458184.7000008</v>
      </c>
      <c r="M516" s="1">
        <v>149692</v>
      </c>
      <c r="N516" s="3">
        <f>IF(ISERR(LN(Table15[[#This Row],[Close Price]]/I515)),"-",LN(Table15[[#This Row],[Close Price]]/I515))</f>
        <v>-1.4694843750949621E-2</v>
      </c>
    </row>
    <row r="517" spans="1:14" x14ac:dyDescent="0.3">
      <c r="A517" s="1" t="s">
        <v>32</v>
      </c>
      <c r="B517" s="1" t="s">
        <v>14</v>
      </c>
      <c r="C517" s="2">
        <v>43864</v>
      </c>
      <c r="D517" s="1">
        <v>6812.65</v>
      </c>
      <c r="E517" s="1">
        <v>6780</v>
      </c>
      <c r="F517" s="1">
        <v>7044.85</v>
      </c>
      <c r="G517" s="1">
        <v>6780</v>
      </c>
      <c r="H517" s="1">
        <v>7010</v>
      </c>
      <c r="I517" s="1">
        <v>7011.3</v>
      </c>
      <c r="J517" s="1">
        <v>6946.13</v>
      </c>
      <c r="K517" s="1">
        <v>1010531</v>
      </c>
      <c r="L517" s="1">
        <v>7019275548.4499998</v>
      </c>
      <c r="M517" s="1">
        <v>115802</v>
      </c>
      <c r="N517" s="3">
        <f>IF(ISERR(LN(Table15[[#This Row],[Close Price]]/I516)),"-",LN(Table15[[#This Row],[Close Price]]/I516))</f>
        <v>2.874195511536624E-2</v>
      </c>
    </row>
    <row r="518" spans="1:14" x14ac:dyDescent="0.3">
      <c r="A518" s="1" t="s">
        <v>32</v>
      </c>
      <c r="B518" s="1" t="s">
        <v>14</v>
      </c>
      <c r="C518" s="2">
        <v>43865</v>
      </c>
      <c r="D518" s="1">
        <v>7011.3</v>
      </c>
      <c r="E518" s="1">
        <v>7020</v>
      </c>
      <c r="F518" s="1">
        <v>7215</v>
      </c>
      <c r="G518" s="1">
        <v>7001</v>
      </c>
      <c r="H518" s="1">
        <v>7196.3</v>
      </c>
      <c r="I518" s="1">
        <v>7199.6</v>
      </c>
      <c r="J518" s="1">
        <v>7133.75</v>
      </c>
      <c r="K518" s="1">
        <v>973311</v>
      </c>
      <c r="L518" s="1">
        <v>6943361735.5500002</v>
      </c>
      <c r="M518" s="1">
        <v>77101</v>
      </c>
      <c r="N518" s="3">
        <f>IF(ISERR(LN(Table15[[#This Row],[Close Price]]/I517)),"-",LN(Table15[[#This Row],[Close Price]]/I517))</f>
        <v>2.6502335712235064E-2</v>
      </c>
    </row>
    <row r="519" spans="1:14" x14ac:dyDescent="0.3">
      <c r="A519" s="1" t="s">
        <v>32</v>
      </c>
      <c r="B519" s="1" t="s">
        <v>14</v>
      </c>
      <c r="C519" s="2">
        <v>43866</v>
      </c>
      <c r="D519" s="1">
        <v>7199.6</v>
      </c>
      <c r="E519" s="1">
        <v>7215</v>
      </c>
      <c r="F519" s="1">
        <v>7231.6</v>
      </c>
      <c r="G519" s="1">
        <v>7025.6</v>
      </c>
      <c r="H519" s="1">
        <v>7050</v>
      </c>
      <c r="I519" s="1">
        <v>7040.9</v>
      </c>
      <c r="J519" s="1">
        <v>7100.88</v>
      </c>
      <c r="K519" s="1">
        <v>718489</v>
      </c>
      <c r="L519" s="1">
        <v>5101902850</v>
      </c>
      <c r="M519" s="1">
        <v>67964</v>
      </c>
      <c r="N519" s="3">
        <f>IF(ISERR(LN(Table15[[#This Row],[Close Price]]/I518)),"-",LN(Table15[[#This Row],[Close Price]]/I518))</f>
        <v>-2.2289466015097837E-2</v>
      </c>
    </row>
    <row r="520" spans="1:14" x14ac:dyDescent="0.3">
      <c r="A520" s="1" t="s">
        <v>32</v>
      </c>
      <c r="B520" s="1" t="s">
        <v>14</v>
      </c>
      <c r="C520" s="2">
        <v>43867</v>
      </c>
      <c r="D520" s="1">
        <v>7040.9</v>
      </c>
      <c r="E520" s="1">
        <v>7075</v>
      </c>
      <c r="F520" s="1">
        <v>7120.35</v>
      </c>
      <c r="G520" s="1">
        <v>6976.8</v>
      </c>
      <c r="H520" s="1">
        <v>7014.2</v>
      </c>
      <c r="I520" s="1">
        <v>7021.6</v>
      </c>
      <c r="J520" s="1">
        <v>7040.99</v>
      </c>
      <c r="K520" s="1">
        <v>875714</v>
      </c>
      <c r="L520" s="1">
        <v>6165891109.5500002</v>
      </c>
      <c r="M520" s="1">
        <v>66469</v>
      </c>
      <c r="N520" s="3">
        <f>IF(ISERR(LN(Table15[[#This Row],[Close Price]]/I519)),"-",LN(Table15[[#This Row],[Close Price]]/I519))</f>
        <v>-2.7448906123183681E-3</v>
      </c>
    </row>
    <row r="521" spans="1:14" x14ac:dyDescent="0.3">
      <c r="A521" s="1" t="s">
        <v>32</v>
      </c>
      <c r="B521" s="1" t="s">
        <v>14</v>
      </c>
      <c r="C521" s="2">
        <v>43868</v>
      </c>
      <c r="D521" s="1">
        <v>7021.6</v>
      </c>
      <c r="E521" s="1">
        <v>7039</v>
      </c>
      <c r="F521" s="1">
        <v>7050</v>
      </c>
      <c r="G521" s="1">
        <v>6935</v>
      </c>
      <c r="H521" s="1">
        <v>6970</v>
      </c>
      <c r="I521" s="1">
        <v>6971.75</v>
      </c>
      <c r="J521" s="1">
        <v>6976.03</v>
      </c>
      <c r="K521" s="1">
        <v>645814</v>
      </c>
      <c r="L521" s="1">
        <v>4505215041</v>
      </c>
      <c r="M521" s="1">
        <v>55241</v>
      </c>
      <c r="N521" s="3">
        <f>IF(ISERR(LN(Table15[[#This Row],[Close Price]]/I520)),"-",LN(Table15[[#This Row],[Close Price]]/I520))</f>
        <v>-7.1248429974802184E-3</v>
      </c>
    </row>
    <row r="522" spans="1:14" x14ac:dyDescent="0.3">
      <c r="A522" s="1" t="s">
        <v>32</v>
      </c>
      <c r="B522" s="1" t="s">
        <v>14</v>
      </c>
      <c r="C522" s="2">
        <v>43871</v>
      </c>
      <c r="D522" s="1">
        <v>6971.75</v>
      </c>
      <c r="E522" s="1">
        <v>6975</v>
      </c>
      <c r="F522" s="1">
        <v>6989.1</v>
      </c>
      <c r="G522" s="1">
        <v>6851.1</v>
      </c>
      <c r="H522" s="1">
        <v>6894.6</v>
      </c>
      <c r="I522" s="1">
        <v>6892.9</v>
      </c>
      <c r="J522" s="1">
        <v>6899.4</v>
      </c>
      <c r="K522" s="1">
        <v>593773</v>
      </c>
      <c r="L522" s="1">
        <v>4096674552.9000001</v>
      </c>
      <c r="M522" s="1">
        <v>53020</v>
      </c>
      <c r="N522" s="3">
        <f>IF(ISERR(LN(Table15[[#This Row],[Close Price]]/I521)),"-",LN(Table15[[#This Row],[Close Price]]/I521))</f>
        <v>-1.1374372971357996E-2</v>
      </c>
    </row>
    <row r="523" spans="1:14" x14ac:dyDescent="0.3">
      <c r="A523" s="1" t="s">
        <v>32</v>
      </c>
      <c r="B523" s="1" t="s">
        <v>14</v>
      </c>
      <c r="C523" s="2">
        <v>43872</v>
      </c>
      <c r="D523" s="1">
        <v>6892.9</v>
      </c>
      <c r="E523" s="1">
        <v>6950</v>
      </c>
      <c r="F523" s="1">
        <v>7089</v>
      </c>
      <c r="G523" s="1">
        <v>6912.3</v>
      </c>
      <c r="H523" s="1">
        <v>7026</v>
      </c>
      <c r="I523" s="1">
        <v>7033.75</v>
      </c>
      <c r="J523" s="1">
        <v>7035.67</v>
      </c>
      <c r="K523" s="1">
        <v>743160</v>
      </c>
      <c r="L523" s="1">
        <v>5228626894.8500004</v>
      </c>
      <c r="M523" s="1">
        <v>62908</v>
      </c>
      <c r="N523" s="3">
        <f>IF(ISERR(LN(Table15[[#This Row],[Close Price]]/I522)),"-",LN(Table15[[#This Row],[Close Price]]/I522))</f>
        <v>2.022809543841908E-2</v>
      </c>
    </row>
    <row r="524" spans="1:14" x14ac:dyDescent="0.3">
      <c r="A524" s="1" t="s">
        <v>32</v>
      </c>
      <c r="B524" s="1" t="s">
        <v>14</v>
      </c>
      <c r="C524" s="2">
        <v>43873</v>
      </c>
      <c r="D524" s="1">
        <v>7033.75</v>
      </c>
      <c r="E524" s="1">
        <v>7056.1</v>
      </c>
      <c r="F524" s="1">
        <v>7110</v>
      </c>
      <c r="G524" s="1">
        <v>7007.95</v>
      </c>
      <c r="H524" s="1">
        <v>7048</v>
      </c>
      <c r="I524" s="1">
        <v>7043.3</v>
      </c>
      <c r="J524" s="1">
        <v>7061.19</v>
      </c>
      <c r="K524" s="1">
        <v>599364</v>
      </c>
      <c r="L524" s="1">
        <v>4232221558.0999999</v>
      </c>
      <c r="M524" s="1">
        <v>42309</v>
      </c>
      <c r="N524" s="3">
        <f>IF(ISERR(LN(Table15[[#This Row],[Close Price]]/I523)),"-",LN(Table15[[#This Row],[Close Price]]/I523))</f>
        <v>1.3568185756382999E-3</v>
      </c>
    </row>
    <row r="525" spans="1:14" x14ac:dyDescent="0.3">
      <c r="A525" s="1" t="s">
        <v>32</v>
      </c>
      <c r="B525" s="1" t="s">
        <v>14</v>
      </c>
      <c r="C525" s="2">
        <v>43874</v>
      </c>
      <c r="D525" s="1">
        <v>7043.3</v>
      </c>
      <c r="E525" s="1">
        <v>7050</v>
      </c>
      <c r="F525" s="1">
        <v>7056</v>
      </c>
      <c r="G525" s="1">
        <v>6925</v>
      </c>
      <c r="H525" s="1">
        <v>6995</v>
      </c>
      <c r="I525" s="1">
        <v>7005.05</v>
      </c>
      <c r="J525" s="1">
        <v>6971.87</v>
      </c>
      <c r="K525" s="1">
        <v>723169</v>
      </c>
      <c r="L525" s="1">
        <v>5041843859.5</v>
      </c>
      <c r="M525" s="1">
        <v>49754</v>
      </c>
      <c r="N525" s="3">
        <f>IF(ISERR(LN(Table15[[#This Row],[Close Price]]/I524)),"-",LN(Table15[[#This Row],[Close Price]]/I524))</f>
        <v>-5.4454928187495713E-3</v>
      </c>
    </row>
    <row r="526" spans="1:14" x14ac:dyDescent="0.3">
      <c r="A526" s="1" t="s">
        <v>32</v>
      </c>
      <c r="B526" s="1" t="s">
        <v>14</v>
      </c>
      <c r="C526" s="2">
        <v>43875</v>
      </c>
      <c r="D526" s="1">
        <v>7005.05</v>
      </c>
      <c r="E526" s="1">
        <v>7000.05</v>
      </c>
      <c r="F526" s="1">
        <v>7088.95</v>
      </c>
      <c r="G526" s="1">
        <v>6901</v>
      </c>
      <c r="H526" s="1">
        <v>6915</v>
      </c>
      <c r="I526" s="1">
        <v>6913.8</v>
      </c>
      <c r="J526" s="1">
        <v>6988.3</v>
      </c>
      <c r="K526" s="1">
        <v>614859</v>
      </c>
      <c r="L526" s="1">
        <v>4296819104.4499998</v>
      </c>
      <c r="M526" s="1">
        <v>57126</v>
      </c>
      <c r="N526" s="3">
        <f>IF(ISERR(LN(Table15[[#This Row],[Close Price]]/I525)),"-",LN(Table15[[#This Row],[Close Price]]/I525))</f>
        <v>-1.3111903256353622E-2</v>
      </c>
    </row>
    <row r="527" spans="1:14" x14ac:dyDescent="0.3">
      <c r="A527" s="1" t="s">
        <v>32</v>
      </c>
      <c r="B527" s="1" t="s">
        <v>14</v>
      </c>
      <c r="C527" s="2">
        <v>43878</v>
      </c>
      <c r="D527" s="1">
        <v>6913.8</v>
      </c>
      <c r="E527" s="1">
        <v>6920</v>
      </c>
      <c r="F527" s="1">
        <v>6980</v>
      </c>
      <c r="G527" s="1">
        <v>6880</v>
      </c>
      <c r="H527" s="1">
        <v>6925</v>
      </c>
      <c r="I527" s="1">
        <v>6906.75</v>
      </c>
      <c r="J527" s="1">
        <v>6927.1</v>
      </c>
      <c r="K527" s="1">
        <v>463548</v>
      </c>
      <c r="L527" s="1">
        <v>3211043086.1500001</v>
      </c>
      <c r="M527" s="1">
        <v>33826</v>
      </c>
      <c r="N527" s="3">
        <f>IF(ISERR(LN(Table15[[#This Row],[Close Price]]/I526)),"-",LN(Table15[[#This Row],[Close Price]]/I526))</f>
        <v>-1.0202199784376982E-3</v>
      </c>
    </row>
    <row r="528" spans="1:14" x14ac:dyDescent="0.3">
      <c r="A528" s="1" t="s">
        <v>32</v>
      </c>
      <c r="B528" s="1" t="s">
        <v>14</v>
      </c>
      <c r="C528" s="2">
        <v>43879</v>
      </c>
      <c r="D528" s="1">
        <v>6906.75</v>
      </c>
      <c r="E528" s="1">
        <v>6925</v>
      </c>
      <c r="F528" s="1">
        <v>6930</v>
      </c>
      <c r="G528" s="1">
        <v>6735.8</v>
      </c>
      <c r="H528" s="1">
        <v>6795</v>
      </c>
      <c r="I528" s="1">
        <v>6781.1</v>
      </c>
      <c r="J528" s="1">
        <v>6786.65</v>
      </c>
      <c r="K528" s="1">
        <v>830678</v>
      </c>
      <c r="L528" s="1">
        <v>5637520586.6999998</v>
      </c>
      <c r="M528" s="1">
        <v>72639</v>
      </c>
      <c r="N528" s="3">
        <f>IF(ISERR(LN(Table15[[#This Row],[Close Price]]/I527)),"-",LN(Table15[[#This Row],[Close Price]]/I527))</f>
        <v>-1.8359863607030878E-2</v>
      </c>
    </row>
    <row r="529" spans="1:14" x14ac:dyDescent="0.3">
      <c r="A529" s="1" t="s">
        <v>32</v>
      </c>
      <c r="B529" s="1" t="s">
        <v>14</v>
      </c>
      <c r="C529" s="2">
        <v>43880</v>
      </c>
      <c r="D529" s="1">
        <v>6781.1</v>
      </c>
      <c r="E529" s="1">
        <v>6850</v>
      </c>
      <c r="F529" s="1">
        <v>6854.95</v>
      </c>
      <c r="G529" s="1">
        <v>6624.6</v>
      </c>
      <c r="H529" s="1">
        <v>6763</v>
      </c>
      <c r="I529" s="1">
        <v>6756.6</v>
      </c>
      <c r="J529" s="1">
        <v>6734.72</v>
      </c>
      <c r="K529" s="1">
        <v>1033939</v>
      </c>
      <c r="L529" s="1">
        <v>6963293978.8000002</v>
      </c>
      <c r="M529" s="1">
        <v>98165</v>
      </c>
      <c r="N529" s="3">
        <f>IF(ISERR(LN(Table15[[#This Row],[Close Price]]/I528)),"-",LN(Table15[[#This Row],[Close Price]]/I528))</f>
        <v>-3.6195257315201918E-3</v>
      </c>
    </row>
    <row r="530" spans="1:14" x14ac:dyDescent="0.3">
      <c r="A530" s="1" t="s">
        <v>32</v>
      </c>
      <c r="B530" s="1" t="s">
        <v>14</v>
      </c>
      <c r="C530" s="2">
        <v>43881</v>
      </c>
      <c r="D530" s="1">
        <v>6756.6</v>
      </c>
      <c r="E530" s="1">
        <v>6761</v>
      </c>
      <c r="F530" s="1">
        <v>6807.55</v>
      </c>
      <c r="G530" s="1">
        <v>6720</v>
      </c>
      <c r="H530" s="1">
        <v>6740.1</v>
      </c>
      <c r="I530" s="1">
        <v>6757.6</v>
      </c>
      <c r="J530" s="1">
        <v>6772.5</v>
      </c>
      <c r="K530" s="1">
        <v>682513</v>
      </c>
      <c r="L530" s="1">
        <v>4622317506.8999996</v>
      </c>
      <c r="M530" s="1">
        <v>57024</v>
      </c>
      <c r="N530" s="3">
        <f>IF(ISERR(LN(Table15[[#This Row],[Close Price]]/I529)),"-",LN(Table15[[#This Row],[Close Price]]/I529))</f>
        <v>1.4799248225196203E-4</v>
      </c>
    </row>
    <row r="531" spans="1:14" x14ac:dyDescent="0.3">
      <c r="A531" s="1" t="s">
        <v>32</v>
      </c>
      <c r="B531" s="1" t="s">
        <v>14</v>
      </c>
      <c r="C531" s="2">
        <v>43885</v>
      </c>
      <c r="D531" s="1">
        <v>6757.6</v>
      </c>
      <c r="E531" s="1">
        <v>6710</v>
      </c>
      <c r="F531" s="1">
        <v>6710</v>
      </c>
      <c r="G531" s="1">
        <v>6439.8</v>
      </c>
      <c r="H531" s="1">
        <v>6475</v>
      </c>
      <c r="I531" s="1">
        <v>6470.4</v>
      </c>
      <c r="J531" s="1">
        <v>6552.55</v>
      </c>
      <c r="K531" s="1">
        <v>1091346</v>
      </c>
      <c r="L531" s="1">
        <v>7151099771.8000002</v>
      </c>
      <c r="M531" s="1">
        <v>116104</v>
      </c>
      <c r="N531" s="3">
        <f>IF(ISERR(LN(Table15[[#This Row],[Close Price]]/I530)),"-",LN(Table15[[#This Row],[Close Price]]/I530))</f>
        <v>-4.3429867027189435E-2</v>
      </c>
    </row>
    <row r="532" spans="1:14" x14ac:dyDescent="0.3">
      <c r="A532" s="1" t="s">
        <v>32</v>
      </c>
      <c r="B532" s="1" t="s">
        <v>14</v>
      </c>
      <c r="C532" s="2">
        <v>43886</v>
      </c>
      <c r="D532" s="1">
        <v>6470.4</v>
      </c>
      <c r="E532" s="1">
        <v>6505.4</v>
      </c>
      <c r="F532" s="1">
        <v>6510</v>
      </c>
      <c r="G532" s="1">
        <v>6376.55</v>
      </c>
      <c r="H532" s="1">
        <v>6411.25</v>
      </c>
      <c r="I532" s="1">
        <v>6414.55</v>
      </c>
      <c r="J532" s="1">
        <v>6447.27</v>
      </c>
      <c r="K532" s="1">
        <v>964897</v>
      </c>
      <c r="L532" s="1">
        <v>6220955759</v>
      </c>
      <c r="M532" s="1">
        <v>120005</v>
      </c>
      <c r="N532" s="3">
        <f>IF(ISERR(LN(Table15[[#This Row],[Close Price]]/I531)),"-",LN(Table15[[#This Row],[Close Price]]/I531))</f>
        <v>-8.6690828872661649E-3</v>
      </c>
    </row>
    <row r="533" spans="1:14" x14ac:dyDescent="0.3">
      <c r="A533" s="1" t="s">
        <v>32</v>
      </c>
      <c r="B533" s="1" t="s">
        <v>14</v>
      </c>
      <c r="C533" s="2">
        <v>43887</v>
      </c>
      <c r="D533" s="1">
        <v>6414.55</v>
      </c>
      <c r="E533" s="1">
        <v>6350</v>
      </c>
      <c r="F533" s="1">
        <v>6368.85</v>
      </c>
      <c r="G533" s="1">
        <v>6186.05</v>
      </c>
      <c r="H533" s="1">
        <v>6260</v>
      </c>
      <c r="I533" s="1">
        <v>6234.85</v>
      </c>
      <c r="J533" s="1">
        <v>6285</v>
      </c>
      <c r="K533" s="1">
        <v>1580738</v>
      </c>
      <c r="L533" s="1">
        <v>9934932440</v>
      </c>
      <c r="M533" s="1">
        <v>116894</v>
      </c>
      <c r="N533" s="3">
        <f>IF(ISERR(LN(Table15[[#This Row],[Close Price]]/I532)),"-",LN(Table15[[#This Row],[Close Price]]/I532))</f>
        <v>-2.8414326412659129E-2</v>
      </c>
    </row>
    <row r="534" spans="1:14" x14ac:dyDescent="0.3">
      <c r="A534" s="1" t="s">
        <v>32</v>
      </c>
      <c r="B534" s="1" t="s">
        <v>14</v>
      </c>
      <c r="C534" s="2">
        <v>43888</v>
      </c>
      <c r="D534" s="1">
        <v>6234.85</v>
      </c>
      <c r="E534" s="1">
        <v>6230</v>
      </c>
      <c r="F534" s="1">
        <v>6338.05</v>
      </c>
      <c r="G534" s="1">
        <v>6166.8</v>
      </c>
      <c r="H534" s="1">
        <v>6291</v>
      </c>
      <c r="I534" s="1">
        <v>6289.8</v>
      </c>
      <c r="J534" s="1">
        <v>6259.71</v>
      </c>
      <c r="K534" s="1">
        <v>1492657</v>
      </c>
      <c r="L534" s="1">
        <v>9343594036.0499992</v>
      </c>
      <c r="M534" s="1">
        <v>143056</v>
      </c>
      <c r="N534" s="3">
        <f>IF(ISERR(LN(Table15[[#This Row],[Close Price]]/I533)),"-",LN(Table15[[#This Row],[Close Price]]/I533))</f>
        <v>8.7747526004097517E-3</v>
      </c>
    </row>
    <row r="535" spans="1:14" x14ac:dyDescent="0.3">
      <c r="A535" s="1" t="s">
        <v>32</v>
      </c>
      <c r="B535" s="1" t="s">
        <v>14</v>
      </c>
      <c r="C535" s="2">
        <v>43889</v>
      </c>
      <c r="D535" s="1">
        <v>6289.8</v>
      </c>
      <c r="E535" s="1">
        <v>6163.05</v>
      </c>
      <c r="F535" s="1">
        <v>6367.35</v>
      </c>
      <c r="G535" s="1">
        <v>6103.2</v>
      </c>
      <c r="H535" s="1">
        <v>6294.05</v>
      </c>
      <c r="I535" s="1">
        <v>6283.1</v>
      </c>
      <c r="J535" s="1">
        <v>6235.61</v>
      </c>
      <c r="K535" s="1">
        <v>1468843</v>
      </c>
      <c r="L535" s="1">
        <v>9159134308.3500004</v>
      </c>
      <c r="M535" s="1">
        <v>117164</v>
      </c>
      <c r="N535" s="3">
        <f>IF(ISERR(LN(Table15[[#This Row],[Close Price]]/I534)),"-",LN(Table15[[#This Row],[Close Price]]/I534))</f>
        <v>-1.0657844465808964E-3</v>
      </c>
    </row>
    <row r="536" spans="1:14" x14ac:dyDescent="0.3">
      <c r="A536" s="1" t="s">
        <v>32</v>
      </c>
      <c r="B536" s="1" t="s">
        <v>14</v>
      </c>
      <c r="C536" s="2">
        <v>43892</v>
      </c>
      <c r="D536" s="1">
        <v>6283.1</v>
      </c>
      <c r="E536" s="1">
        <v>6400.95</v>
      </c>
      <c r="F536" s="1">
        <v>6439.55</v>
      </c>
      <c r="G536" s="1">
        <v>6250</v>
      </c>
      <c r="H536" s="1">
        <v>6300</v>
      </c>
      <c r="I536" s="1">
        <v>6285.15</v>
      </c>
      <c r="J536" s="1">
        <v>6332.12</v>
      </c>
      <c r="K536" s="1">
        <v>1219764</v>
      </c>
      <c r="L536" s="1">
        <v>7723695156.5</v>
      </c>
      <c r="M536" s="1">
        <v>96971</v>
      </c>
      <c r="N536" s="3">
        <f>IF(ISERR(LN(Table15[[#This Row],[Close Price]]/I535)),"-",LN(Table15[[#This Row],[Close Price]]/I535))</f>
        <v>3.2621884799855481E-4</v>
      </c>
    </row>
    <row r="537" spans="1:14" x14ac:dyDescent="0.3">
      <c r="A537" s="1" t="s">
        <v>32</v>
      </c>
      <c r="B537" s="1" t="s">
        <v>14</v>
      </c>
      <c r="C537" s="2">
        <v>43893</v>
      </c>
      <c r="D537" s="1">
        <v>6285.15</v>
      </c>
      <c r="E537" s="1">
        <v>6318</v>
      </c>
      <c r="F537" s="1">
        <v>6422.15</v>
      </c>
      <c r="G537" s="1">
        <v>6280.5</v>
      </c>
      <c r="H537" s="1">
        <v>6386.1</v>
      </c>
      <c r="I537" s="1">
        <v>6386.05</v>
      </c>
      <c r="J537" s="1">
        <v>6344.8</v>
      </c>
      <c r="K537" s="1">
        <v>849199</v>
      </c>
      <c r="L537" s="1">
        <v>5388001212.6000004</v>
      </c>
      <c r="M537" s="1">
        <v>90279</v>
      </c>
      <c r="N537" s="3">
        <f>IF(ISERR(LN(Table15[[#This Row],[Close Price]]/I536)),"-",LN(Table15[[#This Row],[Close Price]]/I536))</f>
        <v>1.5926215783386159E-2</v>
      </c>
    </row>
    <row r="538" spans="1:14" x14ac:dyDescent="0.3">
      <c r="A538" s="1" t="s">
        <v>32</v>
      </c>
      <c r="B538" s="1" t="s">
        <v>14</v>
      </c>
      <c r="C538" s="2">
        <v>43894</v>
      </c>
      <c r="D538" s="1">
        <v>6386.05</v>
      </c>
      <c r="E538" s="1">
        <v>6390</v>
      </c>
      <c r="F538" s="1">
        <v>6424</v>
      </c>
      <c r="G538" s="1">
        <v>6209</v>
      </c>
      <c r="H538" s="1">
        <v>6380</v>
      </c>
      <c r="I538" s="1">
        <v>6384.35</v>
      </c>
      <c r="J538" s="1">
        <v>6334.46</v>
      </c>
      <c r="K538" s="1">
        <v>904360</v>
      </c>
      <c r="L538" s="1">
        <v>5728634377.25</v>
      </c>
      <c r="M538" s="1">
        <v>82506</v>
      </c>
      <c r="N538" s="3">
        <f>IF(ISERR(LN(Table15[[#This Row],[Close Price]]/I537)),"-",LN(Table15[[#This Row],[Close Price]]/I537))</f>
        <v>-2.6624068314877529E-4</v>
      </c>
    </row>
    <row r="539" spans="1:14" x14ac:dyDescent="0.3">
      <c r="A539" s="1" t="s">
        <v>32</v>
      </c>
      <c r="B539" s="1" t="s">
        <v>14</v>
      </c>
      <c r="C539" s="2">
        <v>43895</v>
      </c>
      <c r="D539" s="1">
        <v>6384.35</v>
      </c>
      <c r="E539" s="1">
        <v>6411.9</v>
      </c>
      <c r="F539" s="1">
        <v>6464</v>
      </c>
      <c r="G539" s="1">
        <v>6330.2</v>
      </c>
      <c r="H539" s="1">
        <v>6348</v>
      </c>
      <c r="I539" s="1">
        <v>6365.95</v>
      </c>
      <c r="J539" s="1">
        <v>6390.88</v>
      </c>
      <c r="K539" s="1">
        <v>645853</v>
      </c>
      <c r="L539" s="1">
        <v>4127568322.9000001</v>
      </c>
      <c r="M539" s="1">
        <v>65335</v>
      </c>
      <c r="N539" s="3">
        <f>IF(ISERR(LN(Table15[[#This Row],[Close Price]]/I538)),"-",LN(Table15[[#This Row],[Close Price]]/I538))</f>
        <v>-2.8862086026167147E-3</v>
      </c>
    </row>
    <row r="540" spans="1:14" x14ac:dyDescent="0.3">
      <c r="A540" s="1" t="s">
        <v>32</v>
      </c>
      <c r="B540" s="1" t="s">
        <v>14</v>
      </c>
      <c r="C540" s="2">
        <v>43896</v>
      </c>
      <c r="D540" s="1">
        <v>6365.95</v>
      </c>
      <c r="E540" s="1">
        <v>6196.4</v>
      </c>
      <c r="F540" s="1">
        <v>6480</v>
      </c>
      <c r="G540" s="1">
        <v>6100.15</v>
      </c>
      <c r="H540" s="1">
        <v>6393.1</v>
      </c>
      <c r="I540" s="1">
        <v>6445.95</v>
      </c>
      <c r="J540" s="1">
        <v>6331.23</v>
      </c>
      <c r="K540" s="1">
        <v>1140899</v>
      </c>
      <c r="L540" s="1">
        <v>7223292485.5500002</v>
      </c>
      <c r="M540" s="1">
        <v>98103</v>
      </c>
      <c r="N540" s="3">
        <f>IF(ISERR(LN(Table15[[#This Row],[Close Price]]/I539)),"-",LN(Table15[[#This Row],[Close Price]]/I539))</f>
        <v>1.2488552011308076E-2</v>
      </c>
    </row>
    <row r="541" spans="1:14" x14ac:dyDescent="0.3">
      <c r="A541" s="1" t="s">
        <v>32</v>
      </c>
      <c r="B541" s="1" t="s">
        <v>14</v>
      </c>
      <c r="C541" s="2">
        <v>43899</v>
      </c>
      <c r="D541" s="1">
        <v>6445.95</v>
      </c>
      <c r="E541" s="1">
        <v>6301</v>
      </c>
      <c r="F541" s="1">
        <v>6374</v>
      </c>
      <c r="G541" s="1">
        <v>6079.4</v>
      </c>
      <c r="H541" s="1">
        <v>6225</v>
      </c>
      <c r="I541" s="1">
        <v>6201.1</v>
      </c>
      <c r="J541" s="1">
        <v>6240.68</v>
      </c>
      <c r="K541" s="1">
        <v>1082031</v>
      </c>
      <c r="L541" s="1">
        <v>6752611537.3999996</v>
      </c>
      <c r="M541" s="1">
        <v>113127</v>
      </c>
      <c r="N541" s="3">
        <f>IF(ISERR(LN(Table15[[#This Row],[Close Price]]/I540)),"-",LN(Table15[[#This Row],[Close Price]]/I540))</f>
        <v>-3.8725330945859025E-2</v>
      </c>
    </row>
    <row r="542" spans="1:14" x14ac:dyDescent="0.3">
      <c r="A542" s="1" t="s">
        <v>32</v>
      </c>
      <c r="B542" s="1" t="s">
        <v>14</v>
      </c>
      <c r="C542" s="2">
        <v>43901</v>
      </c>
      <c r="D542" s="1">
        <v>6201.1</v>
      </c>
      <c r="E542" s="1">
        <v>6160</v>
      </c>
      <c r="F542" s="1">
        <v>6310.95</v>
      </c>
      <c r="G542" s="1">
        <v>6105</v>
      </c>
      <c r="H542" s="1">
        <v>6137.95</v>
      </c>
      <c r="I542" s="1">
        <v>6146.3</v>
      </c>
      <c r="J542" s="1">
        <v>6177.52</v>
      </c>
      <c r="K542" s="1">
        <v>937029</v>
      </c>
      <c r="L542" s="1">
        <v>5788518295.3500004</v>
      </c>
      <c r="M542" s="1">
        <v>100403</v>
      </c>
      <c r="N542" s="3">
        <f>IF(ISERR(LN(Table15[[#This Row],[Close Price]]/I541)),"-",LN(Table15[[#This Row],[Close Price]]/I541))</f>
        <v>-8.8764209163173652E-3</v>
      </c>
    </row>
    <row r="543" spans="1:14" x14ac:dyDescent="0.3">
      <c r="A543" s="1" t="s">
        <v>32</v>
      </c>
      <c r="B543" s="1" t="s">
        <v>14</v>
      </c>
      <c r="C543" s="2">
        <v>43902</v>
      </c>
      <c r="D543" s="1">
        <v>6146.3</v>
      </c>
      <c r="E543" s="1">
        <v>5939.3</v>
      </c>
      <c r="F543" s="1">
        <v>5939.3</v>
      </c>
      <c r="G543" s="1">
        <v>5555.55</v>
      </c>
      <c r="H543" s="1">
        <v>5642.25</v>
      </c>
      <c r="I543" s="1">
        <v>5643.15</v>
      </c>
      <c r="J543" s="1">
        <v>5742.2</v>
      </c>
      <c r="K543" s="1">
        <v>1345986</v>
      </c>
      <c r="L543" s="1">
        <v>7728917382.75</v>
      </c>
      <c r="M543" s="1">
        <v>139523</v>
      </c>
      <c r="N543" s="3">
        <f>IF(ISERR(LN(Table15[[#This Row],[Close Price]]/I542)),"-",LN(Table15[[#This Row],[Close Price]]/I542))</f>
        <v>-8.5407854513367618E-2</v>
      </c>
    </row>
    <row r="544" spans="1:14" x14ac:dyDescent="0.3">
      <c r="A544" s="1" t="s">
        <v>32</v>
      </c>
      <c r="B544" s="1" t="s">
        <v>14</v>
      </c>
      <c r="C544" s="2">
        <v>43903</v>
      </c>
      <c r="D544" s="1">
        <v>5643.15</v>
      </c>
      <c r="E544" s="1">
        <v>5325.2</v>
      </c>
      <c r="F544" s="1">
        <v>6063.5</v>
      </c>
      <c r="G544" s="1">
        <v>4803.05</v>
      </c>
      <c r="H544" s="1">
        <v>5900</v>
      </c>
      <c r="I544" s="1">
        <v>5838.6</v>
      </c>
      <c r="J544" s="1">
        <v>5608.16</v>
      </c>
      <c r="K544" s="1">
        <v>1480275</v>
      </c>
      <c r="L544" s="1">
        <v>8301616079.8500004</v>
      </c>
      <c r="M544" s="1">
        <v>151656</v>
      </c>
      <c r="N544" s="3">
        <f>IF(ISERR(LN(Table15[[#This Row],[Close Price]]/I543)),"-",LN(Table15[[#This Row],[Close Price]]/I543))</f>
        <v>3.4048621834613949E-2</v>
      </c>
    </row>
    <row r="545" spans="1:14" x14ac:dyDescent="0.3">
      <c r="A545" s="1" t="s">
        <v>32</v>
      </c>
      <c r="B545" s="1" t="s">
        <v>14</v>
      </c>
      <c r="C545" s="2">
        <v>43906</v>
      </c>
      <c r="D545" s="1">
        <v>5838.6</v>
      </c>
      <c r="E545" s="1">
        <v>5638.6</v>
      </c>
      <c r="F545" s="1">
        <v>5688</v>
      </c>
      <c r="G545" s="1">
        <v>5400</v>
      </c>
      <c r="H545" s="1">
        <v>5460</v>
      </c>
      <c r="I545" s="1">
        <v>5480.25</v>
      </c>
      <c r="J545" s="1">
        <v>5562.31</v>
      </c>
      <c r="K545" s="1">
        <v>933424</v>
      </c>
      <c r="L545" s="1">
        <v>5191995753.8999996</v>
      </c>
      <c r="M545" s="1">
        <v>112598</v>
      </c>
      <c r="N545" s="3">
        <f>IF(ISERR(LN(Table15[[#This Row],[Close Price]]/I544)),"-",LN(Table15[[#This Row],[Close Price]]/I544))</f>
        <v>-6.3340321716561482E-2</v>
      </c>
    </row>
    <row r="546" spans="1:14" x14ac:dyDescent="0.3">
      <c r="A546" s="1" t="s">
        <v>32</v>
      </c>
      <c r="B546" s="1" t="s">
        <v>14</v>
      </c>
      <c r="C546" s="2">
        <v>43907</v>
      </c>
      <c r="D546" s="1">
        <v>5480.25</v>
      </c>
      <c r="E546" s="1">
        <v>5502</v>
      </c>
      <c r="F546" s="1">
        <v>5746.95</v>
      </c>
      <c r="G546" s="1">
        <v>5502</v>
      </c>
      <c r="H546" s="1">
        <v>5600</v>
      </c>
      <c r="I546" s="1">
        <v>5603.95</v>
      </c>
      <c r="J546" s="1">
        <v>5646.01</v>
      </c>
      <c r="K546" s="1">
        <v>1238640</v>
      </c>
      <c r="L546" s="1">
        <v>6993371024.1499996</v>
      </c>
      <c r="M546" s="1">
        <v>127952</v>
      </c>
      <c r="N546" s="3">
        <f>IF(ISERR(LN(Table15[[#This Row],[Close Price]]/I545)),"-",LN(Table15[[#This Row],[Close Price]]/I545))</f>
        <v>2.2320985879227942E-2</v>
      </c>
    </row>
    <row r="547" spans="1:14" x14ac:dyDescent="0.3">
      <c r="A547" s="1" t="s">
        <v>32</v>
      </c>
      <c r="B547" s="1" t="s">
        <v>14</v>
      </c>
      <c r="C547" s="2">
        <v>43908</v>
      </c>
      <c r="D547" s="1">
        <v>5603.95</v>
      </c>
      <c r="E547" s="1">
        <v>5671</v>
      </c>
      <c r="F547" s="1">
        <v>5688.8</v>
      </c>
      <c r="G547" s="1">
        <v>5312.55</v>
      </c>
      <c r="H547" s="1">
        <v>5370.2</v>
      </c>
      <c r="I547" s="1">
        <v>5352.65</v>
      </c>
      <c r="J547" s="1">
        <v>5419.95</v>
      </c>
      <c r="K547" s="1">
        <v>973406</v>
      </c>
      <c r="L547" s="1">
        <v>5275813532.3000002</v>
      </c>
      <c r="M547" s="1">
        <v>113820</v>
      </c>
      <c r="N547" s="3">
        <f>IF(ISERR(LN(Table15[[#This Row],[Close Price]]/I546)),"-",LN(Table15[[#This Row],[Close Price]]/I546))</f>
        <v>-4.5879940859784002E-2</v>
      </c>
    </row>
    <row r="548" spans="1:14" x14ac:dyDescent="0.3">
      <c r="A548" s="1" t="s">
        <v>32</v>
      </c>
      <c r="B548" s="1" t="s">
        <v>14</v>
      </c>
      <c r="C548" s="2">
        <v>43909</v>
      </c>
      <c r="D548" s="1">
        <v>5352.65</v>
      </c>
      <c r="E548" s="1">
        <v>4870</v>
      </c>
      <c r="F548" s="1">
        <v>5096.6000000000004</v>
      </c>
      <c r="G548" s="1">
        <v>4652.55</v>
      </c>
      <c r="H548" s="1">
        <v>4859</v>
      </c>
      <c r="I548" s="1">
        <v>4819.55</v>
      </c>
      <c r="J548" s="1">
        <v>4874.22</v>
      </c>
      <c r="K548" s="1">
        <v>2554586</v>
      </c>
      <c r="L548" s="1">
        <v>12451621373</v>
      </c>
      <c r="M548" s="1">
        <v>250425</v>
      </c>
      <c r="N548" s="3">
        <f>IF(ISERR(LN(Table15[[#This Row],[Close Price]]/I547)),"-",LN(Table15[[#This Row],[Close Price]]/I547))</f>
        <v>-0.10491120266849441</v>
      </c>
    </row>
    <row r="549" spans="1:14" x14ac:dyDescent="0.3">
      <c r="A549" s="1" t="s">
        <v>32</v>
      </c>
      <c r="B549" s="1" t="s">
        <v>14</v>
      </c>
      <c r="C549" s="2">
        <v>43910</v>
      </c>
      <c r="D549" s="1">
        <v>4819.55</v>
      </c>
      <c r="E549" s="1">
        <v>4869</v>
      </c>
      <c r="F549" s="1">
        <v>5225</v>
      </c>
      <c r="G549" s="1">
        <v>4812.6000000000004</v>
      </c>
      <c r="H549" s="1">
        <v>5094</v>
      </c>
      <c r="I549" s="1">
        <v>5079.2</v>
      </c>
      <c r="J549" s="1">
        <v>5040.51</v>
      </c>
      <c r="K549" s="1">
        <v>1614608</v>
      </c>
      <c r="L549" s="1">
        <v>8138443331.3999996</v>
      </c>
      <c r="M549" s="1">
        <v>166562</v>
      </c>
      <c r="N549" s="3">
        <f>IF(ISERR(LN(Table15[[#This Row],[Close Price]]/I548)),"-",LN(Table15[[#This Row],[Close Price]]/I548))</f>
        <v>5.2473206165853707E-2</v>
      </c>
    </row>
    <row r="550" spans="1:14" x14ac:dyDescent="0.3">
      <c r="A550" s="1" t="s">
        <v>32</v>
      </c>
      <c r="B550" s="1" t="s">
        <v>14</v>
      </c>
      <c r="C550" s="2">
        <v>43913</v>
      </c>
      <c r="D550" s="1">
        <v>5079.2</v>
      </c>
      <c r="E550" s="1">
        <v>4575</v>
      </c>
      <c r="F550" s="1">
        <v>4790</v>
      </c>
      <c r="G550" s="1">
        <v>4141</v>
      </c>
      <c r="H550" s="1">
        <v>4178</v>
      </c>
      <c r="I550" s="1">
        <v>4220.3500000000004</v>
      </c>
      <c r="J550" s="1">
        <v>4371.6899999999996</v>
      </c>
      <c r="K550" s="1">
        <v>1531989</v>
      </c>
      <c r="L550" s="1">
        <v>6697382876</v>
      </c>
      <c r="M550" s="1">
        <v>234867</v>
      </c>
      <c r="N550" s="3">
        <f>IF(ISERR(LN(Table15[[#This Row],[Close Price]]/I549)),"-",LN(Table15[[#This Row],[Close Price]]/I549))</f>
        <v>-0.18523570587675497</v>
      </c>
    </row>
    <row r="551" spans="1:14" x14ac:dyDescent="0.3">
      <c r="A551" s="1" t="s">
        <v>32</v>
      </c>
      <c r="B551" s="1" t="s">
        <v>14</v>
      </c>
      <c r="C551" s="2">
        <v>43914</v>
      </c>
      <c r="D551" s="1">
        <v>4220.3500000000004</v>
      </c>
      <c r="E551" s="1">
        <v>4341</v>
      </c>
      <c r="F551" s="1">
        <v>4570</v>
      </c>
      <c r="G551" s="1">
        <v>4030</v>
      </c>
      <c r="H551" s="1">
        <v>4545</v>
      </c>
      <c r="I551" s="1">
        <v>4486.45</v>
      </c>
      <c r="J551" s="1">
        <v>4361.25</v>
      </c>
      <c r="K551" s="1">
        <v>1746713</v>
      </c>
      <c r="L551" s="1">
        <v>7617859746.4499998</v>
      </c>
      <c r="M551" s="1">
        <v>186957</v>
      </c>
      <c r="N551" s="3">
        <f>IF(ISERR(LN(Table15[[#This Row],[Close Price]]/I550)),"-",LN(Table15[[#This Row],[Close Price]]/I550))</f>
        <v>6.1143680151780996E-2</v>
      </c>
    </row>
    <row r="552" spans="1:14" x14ac:dyDescent="0.3">
      <c r="A552" s="1" t="s">
        <v>32</v>
      </c>
      <c r="B552" s="1" t="s">
        <v>14</v>
      </c>
      <c r="C552" s="2">
        <v>43915</v>
      </c>
      <c r="D552" s="1">
        <v>4486.45</v>
      </c>
      <c r="E552" s="1">
        <v>4439</v>
      </c>
      <c r="F552" s="1">
        <v>5159.3999999999996</v>
      </c>
      <c r="G552" s="1">
        <v>4310.1000000000004</v>
      </c>
      <c r="H552" s="1">
        <v>4960</v>
      </c>
      <c r="I552" s="1">
        <v>5005.95</v>
      </c>
      <c r="J552" s="1">
        <v>4785.8</v>
      </c>
      <c r="K552" s="1">
        <v>1728820</v>
      </c>
      <c r="L552" s="1">
        <v>8273787423.8999996</v>
      </c>
      <c r="M552" s="1">
        <v>172520</v>
      </c>
      <c r="N552" s="3">
        <f>IF(ISERR(LN(Table15[[#This Row],[Close Price]]/I551)),"-",LN(Table15[[#This Row],[Close Price]]/I551))</f>
        <v>0.10956546179619013</v>
      </c>
    </row>
    <row r="553" spans="1:14" x14ac:dyDescent="0.3">
      <c r="A553" s="1" t="s">
        <v>32</v>
      </c>
      <c r="B553" s="1" t="s">
        <v>14</v>
      </c>
      <c r="C553" s="2">
        <v>43916</v>
      </c>
      <c r="D553" s="1">
        <v>5005.95</v>
      </c>
      <c r="E553" s="1">
        <v>5024.45</v>
      </c>
      <c r="F553" s="1">
        <v>5120</v>
      </c>
      <c r="G553" s="1">
        <v>4750</v>
      </c>
      <c r="H553" s="1">
        <v>4950</v>
      </c>
      <c r="I553" s="1">
        <v>4878</v>
      </c>
      <c r="J553" s="1">
        <v>4926.22</v>
      </c>
      <c r="K553" s="1">
        <v>1338798</v>
      </c>
      <c r="L553" s="1">
        <v>6595206823.4499998</v>
      </c>
      <c r="M553" s="1">
        <v>162802</v>
      </c>
      <c r="N553" s="3">
        <f>IF(ISERR(LN(Table15[[#This Row],[Close Price]]/I552)),"-",LN(Table15[[#This Row],[Close Price]]/I552))</f>
        <v>-2.5891905151590584E-2</v>
      </c>
    </row>
    <row r="554" spans="1:14" x14ac:dyDescent="0.3">
      <c r="A554" s="1" t="s">
        <v>32</v>
      </c>
      <c r="B554" s="1" t="s">
        <v>14</v>
      </c>
      <c r="C554" s="2">
        <v>43917</v>
      </c>
      <c r="D554" s="1">
        <v>4878</v>
      </c>
      <c r="E554" s="1">
        <v>5100</v>
      </c>
      <c r="F554" s="1">
        <v>5136.5</v>
      </c>
      <c r="G554" s="1">
        <v>4555</v>
      </c>
      <c r="H554" s="1">
        <v>4655</v>
      </c>
      <c r="I554" s="1">
        <v>4646.1000000000004</v>
      </c>
      <c r="J554" s="1">
        <v>4753.66</v>
      </c>
      <c r="K554" s="1">
        <v>1339446</v>
      </c>
      <c r="L554" s="1">
        <v>6367269207.6000004</v>
      </c>
      <c r="M554" s="1">
        <v>173761</v>
      </c>
      <c r="N554" s="3">
        <f>IF(ISERR(LN(Table15[[#This Row],[Close Price]]/I553)),"-",LN(Table15[[#This Row],[Close Price]]/I553))</f>
        <v>-4.8707141785627149E-2</v>
      </c>
    </row>
    <row r="555" spans="1:14" x14ac:dyDescent="0.3">
      <c r="A555" s="1" t="s">
        <v>32</v>
      </c>
      <c r="B555" s="1" t="s">
        <v>14</v>
      </c>
      <c r="C555" s="2">
        <v>43920</v>
      </c>
      <c r="D555" s="1">
        <v>4646.1000000000004</v>
      </c>
      <c r="E555" s="1">
        <v>4587.45</v>
      </c>
      <c r="F555" s="1">
        <v>4639.95</v>
      </c>
      <c r="G555" s="1">
        <v>4270</v>
      </c>
      <c r="H555" s="1">
        <v>4360</v>
      </c>
      <c r="I555" s="1">
        <v>4328.45</v>
      </c>
      <c r="J555" s="1">
        <v>4423.18</v>
      </c>
      <c r="K555" s="1">
        <v>1528083</v>
      </c>
      <c r="L555" s="1">
        <v>6758982842</v>
      </c>
      <c r="M555" s="1">
        <v>157181</v>
      </c>
      <c r="N555" s="3">
        <f>IF(ISERR(LN(Table15[[#This Row],[Close Price]]/I554)),"-",LN(Table15[[#This Row],[Close Price]]/I554))</f>
        <v>-7.0818647746859129E-2</v>
      </c>
    </row>
    <row r="556" spans="1:14" x14ac:dyDescent="0.3">
      <c r="A556" s="1" t="s">
        <v>32</v>
      </c>
      <c r="B556" s="1" t="s">
        <v>14</v>
      </c>
      <c r="C556" s="2">
        <v>43921</v>
      </c>
      <c r="D556" s="1">
        <v>4328.45</v>
      </c>
      <c r="E556" s="1">
        <v>4450</v>
      </c>
      <c r="F556" s="1">
        <v>4468.05</v>
      </c>
      <c r="G556" s="1">
        <v>4210</v>
      </c>
      <c r="H556" s="1">
        <v>4288.3</v>
      </c>
      <c r="I556" s="1">
        <v>4288.3</v>
      </c>
      <c r="J556" s="1">
        <v>4288.74</v>
      </c>
      <c r="K556" s="1">
        <v>2140288</v>
      </c>
      <c r="L556" s="1">
        <v>9179135849.6499996</v>
      </c>
      <c r="M556" s="1">
        <v>200296</v>
      </c>
      <c r="N556" s="3">
        <f>IF(ISERR(LN(Table15[[#This Row],[Close Price]]/I555)),"-",LN(Table15[[#This Row],[Close Price]]/I555))</f>
        <v>-9.3191262534488006E-3</v>
      </c>
    </row>
    <row r="557" spans="1:14" x14ac:dyDescent="0.3">
      <c r="A557" s="1" t="s">
        <v>32</v>
      </c>
      <c r="B557" s="1" t="s">
        <v>14</v>
      </c>
      <c r="C557" s="2">
        <v>43922</v>
      </c>
      <c r="D557" s="1">
        <v>4288.3</v>
      </c>
      <c r="E557" s="1">
        <v>4290</v>
      </c>
      <c r="F557" s="1">
        <v>4424.8500000000004</v>
      </c>
      <c r="G557" s="1">
        <v>4190.1000000000004</v>
      </c>
      <c r="H557" s="1">
        <v>4229</v>
      </c>
      <c r="I557" s="1">
        <v>4246.3500000000004</v>
      </c>
      <c r="J557" s="1">
        <v>4273.79</v>
      </c>
      <c r="K557" s="1">
        <v>1323857</v>
      </c>
      <c r="L557" s="1">
        <v>5657889879.1499996</v>
      </c>
      <c r="M557" s="1">
        <v>147374</v>
      </c>
      <c r="N557" s="3">
        <f>IF(ISERR(LN(Table15[[#This Row],[Close Price]]/I556)),"-",LN(Table15[[#This Row],[Close Price]]/I556))</f>
        <v>-9.8305936010928234E-3</v>
      </c>
    </row>
    <row r="558" spans="1:14" x14ac:dyDescent="0.3">
      <c r="A558" s="1" t="s">
        <v>32</v>
      </c>
      <c r="B558" s="1" t="s">
        <v>14</v>
      </c>
      <c r="C558" s="2">
        <v>43924</v>
      </c>
      <c r="D558" s="1">
        <v>4246.3500000000004</v>
      </c>
      <c r="E558" s="1">
        <v>4250</v>
      </c>
      <c r="F558" s="1">
        <v>4267</v>
      </c>
      <c r="G558" s="1">
        <v>4001.1</v>
      </c>
      <c r="H558" s="1">
        <v>4011.5</v>
      </c>
      <c r="I558" s="1">
        <v>4011.5</v>
      </c>
      <c r="J558" s="1">
        <v>4099.78</v>
      </c>
      <c r="K558" s="1">
        <v>1724863</v>
      </c>
      <c r="L558" s="1">
        <v>7071562250.8000002</v>
      </c>
      <c r="M558" s="1">
        <v>174626</v>
      </c>
      <c r="N558" s="3">
        <f>IF(ISERR(LN(Table15[[#This Row],[Close Price]]/I557)),"-",LN(Table15[[#This Row],[Close Price]]/I557))</f>
        <v>-5.6894554195126949E-2</v>
      </c>
    </row>
    <row r="559" spans="1:14" x14ac:dyDescent="0.3">
      <c r="A559" s="1" t="s">
        <v>32</v>
      </c>
      <c r="B559" s="1" t="s">
        <v>14</v>
      </c>
      <c r="C559" s="2">
        <v>43928</v>
      </c>
      <c r="D559" s="1">
        <v>4011.5</v>
      </c>
      <c r="E559" s="1">
        <v>4150</v>
      </c>
      <c r="F559" s="1">
        <v>4612.8999999999996</v>
      </c>
      <c r="G559" s="1">
        <v>4120</v>
      </c>
      <c r="H559" s="1">
        <v>4525.95</v>
      </c>
      <c r="I559" s="1">
        <v>4553.6499999999996</v>
      </c>
      <c r="J559" s="1">
        <v>4325.97</v>
      </c>
      <c r="K559" s="1">
        <v>2688425</v>
      </c>
      <c r="L559" s="1">
        <v>11630036387.35</v>
      </c>
      <c r="M559" s="1">
        <v>257463</v>
      </c>
      <c r="N559" s="3">
        <f>IF(ISERR(LN(Table15[[#This Row],[Close Price]]/I558)),"-",LN(Table15[[#This Row],[Close Price]]/I558))</f>
        <v>0.12676387296479991</v>
      </c>
    </row>
    <row r="560" spans="1:14" x14ac:dyDescent="0.3">
      <c r="A560" s="1" t="s">
        <v>32</v>
      </c>
      <c r="B560" s="1" t="s">
        <v>14</v>
      </c>
      <c r="C560" s="2">
        <v>43929</v>
      </c>
      <c r="D560" s="1">
        <v>4553.6499999999996</v>
      </c>
      <c r="E560" s="1">
        <v>4406.5</v>
      </c>
      <c r="F560" s="1">
        <v>4925</v>
      </c>
      <c r="G560" s="1">
        <v>4406.5</v>
      </c>
      <c r="H560" s="1">
        <v>4700</v>
      </c>
      <c r="I560" s="1">
        <v>4698.1000000000004</v>
      </c>
      <c r="J560" s="1">
        <v>4702.68</v>
      </c>
      <c r="K560" s="1">
        <v>2798838</v>
      </c>
      <c r="L560" s="1">
        <v>13162032684.549999</v>
      </c>
      <c r="M560" s="1">
        <v>252470</v>
      </c>
      <c r="N560" s="3">
        <f>IF(ISERR(LN(Table15[[#This Row],[Close Price]]/I559)),"-",LN(Table15[[#This Row],[Close Price]]/I559))</f>
        <v>3.1229062487280815E-2</v>
      </c>
    </row>
    <row r="561" spans="1:14" x14ac:dyDescent="0.3">
      <c r="A561" s="1" t="s">
        <v>32</v>
      </c>
      <c r="B561" s="1" t="s">
        <v>14</v>
      </c>
      <c r="C561" s="2">
        <v>43930</v>
      </c>
      <c r="D561" s="1">
        <v>4698.1000000000004</v>
      </c>
      <c r="E561" s="1">
        <v>4794.45</v>
      </c>
      <c r="F561" s="1">
        <v>5399</v>
      </c>
      <c r="G561" s="1">
        <v>4736.2</v>
      </c>
      <c r="H561" s="1">
        <v>5350</v>
      </c>
      <c r="I561" s="1">
        <v>5326.65</v>
      </c>
      <c r="J561" s="1">
        <v>5116.97</v>
      </c>
      <c r="K561" s="1">
        <v>3786661</v>
      </c>
      <c r="L561" s="1">
        <v>19376215716.549999</v>
      </c>
      <c r="M561" s="1">
        <v>310721</v>
      </c>
      <c r="N561" s="3">
        <f>IF(ISERR(LN(Table15[[#This Row],[Close Price]]/I560)),"-",LN(Table15[[#This Row],[Close Price]]/I560))</f>
        <v>0.12556435109033046</v>
      </c>
    </row>
    <row r="562" spans="1:14" x14ac:dyDescent="0.3">
      <c r="A562" s="1" t="s">
        <v>32</v>
      </c>
      <c r="B562" s="1" t="s">
        <v>14</v>
      </c>
      <c r="C562" s="2">
        <v>43934</v>
      </c>
      <c r="D562" s="1">
        <v>5326.65</v>
      </c>
      <c r="E562" s="1">
        <v>5285</v>
      </c>
      <c r="F562" s="1">
        <v>5343.4</v>
      </c>
      <c r="G562" s="1">
        <v>5001</v>
      </c>
      <c r="H562" s="1">
        <v>5270</v>
      </c>
      <c r="I562" s="1">
        <v>5283.15</v>
      </c>
      <c r="J562" s="1">
        <v>5166.2700000000004</v>
      </c>
      <c r="K562" s="1">
        <v>2192269</v>
      </c>
      <c r="L562" s="1">
        <v>11325858702.6</v>
      </c>
      <c r="M562" s="1">
        <v>221195</v>
      </c>
      <c r="N562" s="3">
        <f>IF(ISERR(LN(Table15[[#This Row],[Close Price]]/I561)),"-",LN(Table15[[#This Row],[Close Price]]/I561))</f>
        <v>-8.2000120163323118E-3</v>
      </c>
    </row>
    <row r="563" spans="1:14" x14ac:dyDescent="0.3">
      <c r="A563" s="1" t="s">
        <v>32</v>
      </c>
      <c r="B563" s="1" t="s">
        <v>14</v>
      </c>
      <c r="C563" s="2">
        <v>43936</v>
      </c>
      <c r="D563" s="1">
        <v>5283.15</v>
      </c>
      <c r="E563" s="1">
        <v>5307.5</v>
      </c>
      <c r="F563" s="1">
        <v>5350</v>
      </c>
      <c r="G563" s="1">
        <v>5041</v>
      </c>
      <c r="H563" s="1">
        <v>5090</v>
      </c>
      <c r="I563" s="1">
        <v>5094.3</v>
      </c>
      <c r="J563" s="1">
        <v>5211.13</v>
      </c>
      <c r="K563" s="1">
        <v>2094529</v>
      </c>
      <c r="L563" s="1">
        <v>10914872831.65</v>
      </c>
      <c r="M563" s="1">
        <v>195907</v>
      </c>
      <c r="N563" s="3">
        <f>IF(ISERR(LN(Table15[[#This Row],[Close Price]]/I562)),"-",LN(Table15[[#This Row],[Close Price]]/I562))</f>
        <v>-3.6400243099424447E-2</v>
      </c>
    </row>
    <row r="564" spans="1:14" x14ac:dyDescent="0.3">
      <c r="A564" s="1" t="s">
        <v>32</v>
      </c>
      <c r="B564" s="1" t="s">
        <v>14</v>
      </c>
      <c r="C564" s="2">
        <v>43937</v>
      </c>
      <c r="D564" s="1">
        <v>5094.3</v>
      </c>
      <c r="E564" s="1">
        <v>5017</v>
      </c>
      <c r="F564" s="1">
        <v>5228</v>
      </c>
      <c r="G564" s="1">
        <v>4970</v>
      </c>
      <c r="H564" s="1">
        <v>5148</v>
      </c>
      <c r="I564" s="1">
        <v>5130.8</v>
      </c>
      <c r="J564" s="1">
        <v>5112.87</v>
      </c>
      <c r="K564" s="1">
        <v>1752170</v>
      </c>
      <c r="L564" s="1">
        <v>8958615439.6000004</v>
      </c>
      <c r="M564" s="1">
        <v>161573</v>
      </c>
      <c r="N564" s="3">
        <f>IF(ISERR(LN(Table15[[#This Row],[Close Price]]/I563)),"-",LN(Table15[[#This Row],[Close Price]]/I563))</f>
        <v>7.1393248053304922E-3</v>
      </c>
    </row>
    <row r="565" spans="1:14" x14ac:dyDescent="0.3">
      <c r="A565" s="1" t="s">
        <v>32</v>
      </c>
      <c r="B565" s="1" t="s">
        <v>14</v>
      </c>
      <c r="C565" s="2">
        <v>43938</v>
      </c>
      <c r="D565" s="1">
        <v>5130.8</v>
      </c>
      <c r="E565" s="1">
        <v>5325</v>
      </c>
      <c r="F565" s="1">
        <v>5602.95</v>
      </c>
      <c r="G565" s="1">
        <v>5211.7</v>
      </c>
      <c r="H565" s="1">
        <v>5579</v>
      </c>
      <c r="I565" s="1">
        <v>5505</v>
      </c>
      <c r="J565" s="1">
        <v>5357.87</v>
      </c>
      <c r="K565" s="1">
        <v>2192907</v>
      </c>
      <c r="L565" s="1">
        <v>11749309949.15</v>
      </c>
      <c r="M565" s="1">
        <v>188848</v>
      </c>
      <c r="N565" s="3">
        <f>IF(ISERR(LN(Table15[[#This Row],[Close Price]]/I564)),"-",LN(Table15[[#This Row],[Close Price]]/I564))</f>
        <v>7.0395177731084599E-2</v>
      </c>
    </row>
    <row r="566" spans="1:14" x14ac:dyDescent="0.3">
      <c r="A566" s="1" t="s">
        <v>32</v>
      </c>
      <c r="B566" s="1" t="s">
        <v>14</v>
      </c>
      <c r="C566" s="2">
        <v>43941</v>
      </c>
      <c r="D566" s="1">
        <v>5505</v>
      </c>
      <c r="E566" s="1">
        <v>5512</v>
      </c>
      <c r="F566" s="1">
        <v>5573.95</v>
      </c>
      <c r="G566" s="1">
        <v>5280</v>
      </c>
      <c r="H566" s="1">
        <v>5297.3</v>
      </c>
      <c r="I566" s="1">
        <v>5331.35</v>
      </c>
      <c r="J566" s="1">
        <v>5390.28</v>
      </c>
      <c r="K566" s="1">
        <v>1555313</v>
      </c>
      <c r="L566" s="1">
        <v>8383579546.3999996</v>
      </c>
      <c r="M566" s="1">
        <v>133978</v>
      </c>
      <c r="N566" s="3">
        <f>IF(ISERR(LN(Table15[[#This Row],[Close Price]]/I565)),"-",LN(Table15[[#This Row],[Close Price]]/I565))</f>
        <v>-3.2052280765626537E-2</v>
      </c>
    </row>
    <row r="567" spans="1:14" x14ac:dyDescent="0.3">
      <c r="A567" s="1" t="s">
        <v>32</v>
      </c>
      <c r="B567" s="1" t="s">
        <v>14</v>
      </c>
      <c r="C567" s="2">
        <v>43942</v>
      </c>
      <c r="D567" s="1">
        <v>5331.35</v>
      </c>
      <c r="E567" s="1">
        <v>5131.3</v>
      </c>
      <c r="F567" s="1">
        <v>5131.3</v>
      </c>
      <c r="G567" s="1">
        <v>4884.5</v>
      </c>
      <c r="H567" s="1">
        <v>5009.95</v>
      </c>
      <c r="I567" s="1">
        <v>5001.1000000000004</v>
      </c>
      <c r="J567" s="1">
        <v>5001.21</v>
      </c>
      <c r="K567" s="1">
        <v>1843174</v>
      </c>
      <c r="L567" s="1">
        <v>9218104936.1499996</v>
      </c>
      <c r="M567" s="1">
        <v>174888</v>
      </c>
      <c r="N567" s="3">
        <f>IF(ISERR(LN(Table15[[#This Row],[Close Price]]/I566)),"-",LN(Table15[[#This Row],[Close Price]]/I566))</f>
        <v>-6.3946601171367495E-2</v>
      </c>
    </row>
    <row r="568" spans="1:14" x14ac:dyDescent="0.3">
      <c r="A568" s="1" t="s">
        <v>32</v>
      </c>
      <c r="B568" s="1" t="s">
        <v>14</v>
      </c>
      <c r="C568" s="2">
        <v>43943</v>
      </c>
      <c r="D568" s="1">
        <v>5001.1000000000004</v>
      </c>
      <c r="E568" s="1">
        <v>5009</v>
      </c>
      <c r="F568" s="1">
        <v>5248.25</v>
      </c>
      <c r="G568" s="1">
        <v>4991</v>
      </c>
      <c r="H568" s="1">
        <v>5168</v>
      </c>
      <c r="I568" s="1">
        <v>5180.8500000000004</v>
      </c>
      <c r="J568" s="1">
        <v>5134.59</v>
      </c>
      <c r="K568" s="1">
        <v>1991789</v>
      </c>
      <c r="L568" s="1">
        <v>10227014548.9</v>
      </c>
      <c r="M568" s="1">
        <v>161876</v>
      </c>
      <c r="N568" s="3">
        <f>IF(ISERR(LN(Table15[[#This Row],[Close Price]]/I567)),"-",LN(Table15[[#This Row],[Close Price]]/I567))</f>
        <v>3.5311247236106624E-2</v>
      </c>
    </row>
    <row r="569" spans="1:14" x14ac:dyDescent="0.3">
      <c r="A569" s="1" t="s">
        <v>32</v>
      </c>
      <c r="B569" s="1" t="s">
        <v>14</v>
      </c>
      <c r="C569" s="2">
        <v>43944</v>
      </c>
      <c r="D569" s="1">
        <v>5180.8500000000004</v>
      </c>
      <c r="E569" s="1">
        <v>5169</v>
      </c>
      <c r="F569" s="1">
        <v>5244.6</v>
      </c>
      <c r="G569" s="1">
        <v>5045</v>
      </c>
      <c r="H569" s="1">
        <v>5160</v>
      </c>
      <c r="I569" s="1">
        <v>5156.3500000000004</v>
      </c>
      <c r="J569" s="1">
        <v>5172.04</v>
      </c>
      <c r="K569" s="1">
        <v>1454065</v>
      </c>
      <c r="L569" s="1">
        <v>7520481407.1499996</v>
      </c>
      <c r="M569" s="1">
        <v>105193</v>
      </c>
      <c r="N569" s="3">
        <f>IF(ISERR(LN(Table15[[#This Row],[Close Price]]/I568)),"-",LN(Table15[[#This Row],[Close Price]]/I568))</f>
        <v>-4.7401706215677982E-3</v>
      </c>
    </row>
    <row r="570" spans="1:14" x14ac:dyDescent="0.3">
      <c r="A570" s="1" t="s">
        <v>32</v>
      </c>
      <c r="B570" s="1" t="s">
        <v>14</v>
      </c>
      <c r="C570" s="2">
        <v>43945</v>
      </c>
      <c r="D570" s="1">
        <v>5156.3500000000004</v>
      </c>
      <c r="E570" s="1">
        <v>5100</v>
      </c>
      <c r="F570" s="1">
        <v>5140</v>
      </c>
      <c r="G570" s="1">
        <v>5030</v>
      </c>
      <c r="H570" s="1">
        <v>5050</v>
      </c>
      <c r="I570" s="1">
        <v>5045.6499999999996</v>
      </c>
      <c r="J570" s="1">
        <v>5082.53</v>
      </c>
      <c r="K570" s="1">
        <v>1070905</v>
      </c>
      <c r="L570" s="1">
        <v>5442908928.5500002</v>
      </c>
      <c r="M570" s="1">
        <v>79318</v>
      </c>
      <c r="N570" s="3">
        <f>IF(ISERR(LN(Table15[[#This Row],[Close Price]]/I569)),"-",LN(Table15[[#This Row],[Close Price]]/I569))</f>
        <v>-2.1702478909756691E-2</v>
      </c>
    </row>
    <row r="571" spans="1:14" x14ac:dyDescent="0.3">
      <c r="A571" s="1" t="s">
        <v>32</v>
      </c>
      <c r="B571" s="1" t="s">
        <v>14</v>
      </c>
      <c r="C571" s="2">
        <v>43948</v>
      </c>
      <c r="D571" s="1">
        <v>5045.6499999999996</v>
      </c>
      <c r="E571" s="1">
        <v>5150.1000000000004</v>
      </c>
      <c r="F571" s="1">
        <v>5225</v>
      </c>
      <c r="G571" s="1">
        <v>4991.55</v>
      </c>
      <c r="H571" s="1">
        <v>5056.3999999999996</v>
      </c>
      <c r="I571" s="1">
        <v>5056.3500000000004</v>
      </c>
      <c r="J571" s="1">
        <v>5126.9399999999996</v>
      </c>
      <c r="K571" s="1">
        <v>1432342</v>
      </c>
      <c r="L571" s="1">
        <v>7343531404.5</v>
      </c>
      <c r="M571" s="1">
        <v>114838</v>
      </c>
      <c r="N571" s="3">
        <f>IF(ISERR(LN(Table15[[#This Row],[Close Price]]/I570)),"-",LN(Table15[[#This Row],[Close Price]]/I570))</f>
        <v>2.1183931897514399E-3</v>
      </c>
    </row>
    <row r="572" spans="1:14" x14ac:dyDescent="0.3">
      <c r="A572" s="1" t="s">
        <v>32</v>
      </c>
      <c r="B572" s="1" t="s">
        <v>14</v>
      </c>
      <c r="C572" s="2">
        <v>43949</v>
      </c>
      <c r="D572" s="1">
        <v>5056.3500000000004</v>
      </c>
      <c r="E572" s="1">
        <v>5090</v>
      </c>
      <c r="F572" s="1">
        <v>5120</v>
      </c>
      <c r="G572" s="1">
        <v>4990.25</v>
      </c>
      <c r="H572" s="1">
        <v>5050.1000000000004</v>
      </c>
      <c r="I572" s="1">
        <v>5052.7</v>
      </c>
      <c r="J572" s="1">
        <v>5039.0200000000004</v>
      </c>
      <c r="K572" s="1">
        <v>1172062</v>
      </c>
      <c r="L572" s="1">
        <v>5906042783</v>
      </c>
      <c r="M572" s="1">
        <v>104156</v>
      </c>
      <c r="N572" s="3">
        <f>IF(ISERR(LN(Table15[[#This Row],[Close Price]]/I571)),"-",LN(Table15[[#This Row],[Close Price]]/I571))</f>
        <v>-7.2212525580793484E-4</v>
      </c>
    </row>
    <row r="573" spans="1:14" x14ac:dyDescent="0.3">
      <c r="A573" s="1" t="s">
        <v>32</v>
      </c>
      <c r="B573" s="1" t="s">
        <v>14</v>
      </c>
      <c r="C573" s="2">
        <v>43950</v>
      </c>
      <c r="D573" s="1">
        <v>5052.7</v>
      </c>
      <c r="E573" s="1">
        <v>5100</v>
      </c>
      <c r="F573" s="1">
        <v>5100</v>
      </c>
      <c r="G573" s="1">
        <v>5011.05</v>
      </c>
      <c r="H573" s="1">
        <v>5055</v>
      </c>
      <c r="I573" s="1">
        <v>5068.45</v>
      </c>
      <c r="J573" s="1">
        <v>5059.57</v>
      </c>
      <c r="K573" s="1">
        <v>1038100</v>
      </c>
      <c r="L573" s="1">
        <v>5252340581.75</v>
      </c>
      <c r="M573" s="1">
        <v>85789</v>
      </c>
      <c r="N573" s="3">
        <f>IF(ISERR(LN(Table15[[#This Row],[Close Price]]/I572)),"-",LN(Table15[[#This Row],[Close Price]]/I572))</f>
        <v>3.1122970637504554E-3</v>
      </c>
    </row>
    <row r="574" spans="1:14" x14ac:dyDescent="0.3">
      <c r="A574" s="1" t="s">
        <v>32</v>
      </c>
      <c r="B574" s="1" t="s">
        <v>14</v>
      </c>
      <c r="C574" s="2">
        <v>43951</v>
      </c>
      <c r="D574" s="1">
        <v>5068.45</v>
      </c>
      <c r="E574" s="1">
        <v>5122</v>
      </c>
      <c r="F574" s="1">
        <v>5425</v>
      </c>
      <c r="G574" s="1">
        <v>5122</v>
      </c>
      <c r="H574" s="1">
        <v>5343</v>
      </c>
      <c r="I574" s="1">
        <v>5358.8</v>
      </c>
      <c r="J574" s="1">
        <v>5331.09</v>
      </c>
      <c r="K574" s="1">
        <v>2341400</v>
      </c>
      <c r="L574" s="1">
        <v>12482215133.049999</v>
      </c>
      <c r="M574" s="1">
        <v>239910</v>
      </c>
      <c r="N574" s="3">
        <f>IF(ISERR(LN(Table15[[#This Row],[Close Price]]/I573)),"-",LN(Table15[[#This Row],[Close Price]]/I573))</f>
        <v>5.570501848056849E-2</v>
      </c>
    </row>
    <row r="575" spans="1:14" x14ac:dyDescent="0.3">
      <c r="A575" s="1" t="s">
        <v>32</v>
      </c>
      <c r="B575" s="1" t="s">
        <v>14</v>
      </c>
      <c r="C575" s="2">
        <v>43955</v>
      </c>
      <c r="D575" s="1">
        <v>5358.8</v>
      </c>
      <c r="E575" s="1">
        <v>5096</v>
      </c>
      <c r="F575" s="1">
        <v>5130.25</v>
      </c>
      <c r="G575" s="1">
        <v>4840</v>
      </c>
      <c r="H575" s="1">
        <v>4914.45</v>
      </c>
      <c r="I575" s="1">
        <v>4886.3</v>
      </c>
      <c r="J575" s="1">
        <v>4947.33</v>
      </c>
      <c r="K575" s="1">
        <v>1742871</v>
      </c>
      <c r="L575" s="1">
        <v>8622560854.9500008</v>
      </c>
      <c r="M575" s="1">
        <v>176618</v>
      </c>
      <c r="N575" s="3">
        <f>IF(ISERR(LN(Table15[[#This Row],[Close Price]]/I574)),"-",LN(Table15[[#This Row],[Close Price]]/I574))</f>
        <v>-9.2304698551909398E-2</v>
      </c>
    </row>
    <row r="576" spans="1:14" x14ac:dyDescent="0.3">
      <c r="A576" s="1" t="s">
        <v>32</v>
      </c>
      <c r="B576" s="1" t="s">
        <v>14</v>
      </c>
      <c r="C576" s="2">
        <v>43956</v>
      </c>
      <c r="D576" s="1">
        <v>4886.3</v>
      </c>
      <c r="E576" s="1">
        <v>4995</v>
      </c>
      <c r="F576" s="1">
        <v>5029.55</v>
      </c>
      <c r="G576" s="1">
        <v>4800</v>
      </c>
      <c r="H576" s="1">
        <v>4835</v>
      </c>
      <c r="I576" s="1">
        <v>4829.8500000000004</v>
      </c>
      <c r="J576" s="1">
        <v>4879.3500000000004</v>
      </c>
      <c r="K576" s="1">
        <v>1570620</v>
      </c>
      <c r="L576" s="1">
        <v>7663601550.3999996</v>
      </c>
      <c r="M576" s="1">
        <v>122623</v>
      </c>
      <c r="N576" s="3">
        <f>IF(ISERR(LN(Table15[[#This Row],[Close Price]]/I575)),"-",LN(Table15[[#This Row],[Close Price]]/I575))</f>
        <v>-1.1619959587168547E-2</v>
      </c>
    </row>
    <row r="577" spans="1:14" x14ac:dyDescent="0.3">
      <c r="A577" s="1" t="s">
        <v>32</v>
      </c>
      <c r="B577" s="1" t="s">
        <v>14</v>
      </c>
      <c r="C577" s="2">
        <v>43957</v>
      </c>
      <c r="D577" s="1">
        <v>4829.8500000000004</v>
      </c>
      <c r="E577" s="1">
        <v>4841.2</v>
      </c>
      <c r="F577" s="1">
        <v>5000</v>
      </c>
      <c r="G577" s="1">
        <v>4710</v>
      </c>
      <c r="H577" s="1">
        <v>4841.95</v>
      </c>
      <c r="I577" s="1">
        <v>4843.25</v>
      </c>
      <c r="J577" s="1">
        <v>4854.8900000000003</v>
      </c>
      <c r="K577" s="1">
        <v>2214534</v>
      </c>
      <c r="L577" s="1">
        <v>10751328639.549999</v>
      </c>
      <c r="M577" s="1">
        <v>144640</v>
      </c>
      <c r="N577" s="3">
        <f>IF(ISERR(LN(Table15[[#This Row],[Close Price]]/I576)),"-",LN(Table15[[#This Row],[Close Price]]/I576))</f>
        <v>2.7705717033024197E-3</v>
      </c>
    </row>
    <row r="578" spans="1:14" x14ac:dyDescent="0.3">
      <c r="A578" s="1" t="s">
        <v>32</v>
      </c>
      <c r="B578" s="1" t="s">
        <v>14</v>
      </c>
      <c r="C578" s="2">
        <v>43958</v>
      </c>
      <c r="D578" s="1">
        <v>4843.25</v>
      </c>
      <c r="E578" s="1">
        <v>4899.5</v>
      </c>
      <c r="F578" s="1">
        <v>4935.3500000000004</v>
      </c>
      <c r="G578" s="1">
        <v>4735</v>
      </c>
      <c r="H578" s="1">
        <v>4751.6499999999996</v>
      </c>
      <c r="I578" s="1">
        <v>4749.3</v>
      </c>
      <c r="J578" s="1">
        <v>4828.3500000000004</v>
      </c>
      <c r="K578" s="1">
        <v>1530824</v>
      </c>
      <c r="L578" s="1">
        <v>7391354582.9499998</v>
      </c>
      <c r="M578" s="1">
        <v>120915</v>
      </c>
      <c r="N578" s="3">
        <f>IF(ISERR(LN(Table15[[#This Row],[Close Price]]/I577)),"-",LN(Table15[[#This Row],[Close Price]]/I577))</f>
        <v>-1.9588744219213732E-2</v>
      </c>
    </row>
    <row r="579" spans="1:14" x14ac:dyDescent="0.3">
      <c r="A579" s="1" t="s">
        <v>32</v>
      </c>
      <c r="B579" s="1" t="s">
        <v>14</v>
      </c>
      <c r="C579" s="2">
        <v>43959</v>
      </c>
      <c r="D579" s="1">
        <v>4749.3</v>
      </c>
      <c r="E579" s="1">
        <v>4874</v>
      </c>
      <c r="F579" s="1">
        <v>4879</v>
      </c>
      <c r="G579" s="1">
        <v>4637.5</v>
      </c>
      <c r="H579" s="1">
        <v>4660</v>
      </c>
      <c r="I579" s="1">
        <v>4654.1499999999996</v>
      </c>
      <c r="J579" s="1">
        <v>4710</v>
      </c>
      <c r="K579" s="1">
        <v>1828146</v>
      </c>
      <c r="L579" s="1">
        <v>8610563200.6000004</v>
      </c>
      <c r="M579" s="1">
        <v>138370</v>
      </c>
      <c r="N579" s="3">
        <f>IF(ISERR(LN(Table15[[#This Row],[Close Price]]/I578)),"-",LN(Table15[[#This Row],[Close Price]]/I578))</f>
        <v>-2.0237944065497979E-2</v>
      </c>
    </row>
    <row r="580" spans="1:14" x14ac:dyDescent="0.3">
      <c r="A580" s="1" t="s">
        <v>32</v>
      </c>
      <c r="B580" s="1" t="s">
        <v>14</v>
      </c>
      <c r="C580" s="2">
        <v>43962</v>
      </c>
      <c r="D580" s="1">
        <v>4654.1499999999996</v>
      </c>
      <c r="E580" s="1">
        <v>4750</v>
      </c>
      <c r="F580" s="1">
        <v>5014.6000000000004</v>
      </c>
      <c r="G580" s="1">
        <v>4730.1499999999996</v>
      </c>
      <c r="H580" s="1">
        <v>4923</v>
      </c>
      <c r="I580" s="1">
        <v>4937.8</v>
      </c>
      <c r="J580" s="1">
        <v>4915.93</v>
      </c>
      <c r="K580" s="1">
        <v>3176498</v>
      </c>
      <c r="L580" s="1">
        <v>15615444377.299999</v>
      </c>
      <c r="M580" s="1">
        <v>290010</v>
      </c>
      <c r="N580" s="3">
        <f>IF(ISERR(LN(Table15[[#This Row],[Close Price]]/I579)),"-",LN(Table15[[#This Row],[Close Price]]/I579))</f>
        <v>5.9160593174921262E-2</v>
      </c>
    </row>
    <row r="581" spans="1:14" x14ac:dyDescent="0.3">
      <c r="A581" s="1" t="s">
        <v>32</v>
      </c>
      <c r="B581" s="1" t="s">
        <v>14</v>
      </c>
      <c r="C581" s="2">
        <v>43963</v>
      </c>
      <c r="D581" s="1">
        <v>4937.8</v>
      </c>
      <c r="E581" s="1">
        <v>4914</v>
      </c>
      <c r="F581" s="1">
        <v>4985</v>
      </c>
      <c r="G581" s="1">
        <v>4690.05</v>
      </c>
      <c r="H581" s="1">
        <v>4951.95</v>
      </c>
      <c r="I581" s="1">
        <v>4951.3</v>
      </c>
      <c r="J581" s="1">
        <v>4848.1400000000003</v>
      </c>
      <c r="K581" s="1">
        <v>3124772</v>
      </c>
      <c r="L581" s="1">
        <v>15149326903.700001</v>
      </c>
      <c r="M581" s="1">
        <v>229570</v>
      </c>
      <c r="N581" s="3">
        <f>IF(ISERR(LN(Table15[[#This Row],[Close Price]]/I580)),"-",LN(Table15[[#This Row],[Close Price]]/I580))</f>
        <v>2.7302804878571794E-3</v>
      </c>
    </row>
    <row r="582" spans="1:14" x14ac:dyDescent="0.3">
      <c r="A582" s="1" t="s">
        <v>32</v>
      </c>
      <c r="B582" s="1" t="s">
        <v>14</v>
      </c>
      <c r="C582" s="2">
        <v>43964</v>
      </c>
      <c r="D582" s="1">
        <v>4951.3</v>
      </c>
      <c r="E582" s="1">
        <v>5250</v>
      </c>
      <c r="F582" s="1">
        <v>5317.45</v>
      </c>
      <c r="G582" s="1">
        <v>4986.25</v>
      </c>
      <c r="H582" s="1">
        <v>5000</v>
      </c>
      <c r="I582" s="1">
        <v>5036.1000000000004</v>
      </c>
      <c r="J582" s="1">
        <v>5140.21</v>
      </c>
      <c r="K582" s="1">
        <v>3304851</v>
      </c>
      <c r="L582" s="1">
        <v>16987635340.450001</v>
      </c>
      <c r="M582" s="1">
        <v>262911</v>
      </c>
      <c r="N582" s="3">
        <f>IF(ISERR(LN(Table15[[#This Row],[Close Price]]/I581)),"-",LN(Table15[[#This Row],[Close Price]]/I581))</f>
        <v>1.6981804651355899E-2</v>
      </c>
    </row>
    <row r="583" spans="1:14" x14ac:dyDescent="0.3">
      <c r="A583" s="1" t="s">
        <v>32</v>
      </c>
      <c r="B583" s="1" t="s">
        <v>14</v>
      </c>
      <c r="C583" s="2">
        <v>43965</v>
      </c>
      <c r="D583" s="1">
        <v>5036.1000000000004</v>
      </c>
      <c r="E583" s="1">
        <v>4905</v>
      </c>
      <c r="F583" s="1">
        <v>5145</v>
      </c>
      <c r="G583" s="1">
        <v>4852.1499999999996</v>
      </c>
      <c r="H583" s="1">
        <v>5105</v>
      </c>
      <c r="I583" s="1">
        <v>5114.05</v>
      </c>
      <c r="J583" s="1">
        <v>5044.45</v>
      </c>
      <c r="K583" s="1">
        <v>2590715</v>
      </c>
      <c r="L583" s="1">
        <v>13068727254.9</v>
      </c>
      <c r="M583" s="1">
        <v>197759</v>
      </c>
      <c r="N583" s="3">
        <f>IF(ISERR(LN(Table15[[#This Row],[Close Price]]/I582)),"-",LN(Table15[[#This Row],[Close Price]]/I582))</f>
        <v>1.5359680889377088E-2</v>
      </c>
    </row>
    <row r="584" spans="1:14" x14ac:dyDescent="0.3">
      <c r="A584" s="1" t="s">
        <v>32</v>
      </c>
      <c r="B584" s="1" t="s">
        <v>14</v>
      </c>
      <c r="C584" s="2">
        <v>43966</v>
      </c>
      <c r="D584" s="1">
        <v>5114.05</v>
      </c>
      <c r="E584" s="1">
        <v>5110</v>
      </c>
      <c r="F584" s="1">
        <v>5123.2</v>
      </c>
      <c r="G584" s="1">
        <v>4961.1499999999996</v>
      </c>
      <c r="H584" s="1">
        <v>5099</v>
      </c>
      <c r="I584" s="1">
        <v>5100.3999999999996</v>
      </c>
      <c r="J584" s="1">
        <v>5046.67</v>
      </c>
      <c r="K584" s="1">
        <v>2182575</v>
      </c>
      <c r="L584" s="1">
        <v>11014731950.25</v>
      </c>
      <c r="M584" s="1">
        <v>155847</v>
      </c>
      <c r="N584" s="3">
        <f>IF(ISERR(LN(Table15[[#This Row],[Close Price]]/I583)),"-",LN(Table15[[#This Row],[Close Price]]/I583))</f>
        <v>-2.6726858764683677E-3</v>
      </c>
    </row>
    <row r="585" spans="1:14" x14ac:dyDescent="0.3">
      <c r="A585" s="1" t="s">
        <v>32</v>
      </c>
      <c r="B585" s="1" t="s">
        <v>14</v>
      </c>
      <c r="C585" s="2">
        <v>43969</v>
      </c>
      <c r="D585" s="1">
        <v>5100.3999999999996</v>
      </c>
      <c r="E585" s="1">
        <v>5080.3999999999996</v>
      </c>
      <c r="F585" s="1">
        <v>5095</v>
      </c>
      <c r="G585" s="1">
        <v>4680.55</v>
      </c>
      <c r="H585" s="1">
        <v>4736</v>
      </c>
      <c r="I585" s="1">
        <v>4720.95</v>
      </c>
      <c r="J585" s="1">
        <v>4816.74</v>
      </c>
      <c r="K585" s="1">
        <v>3164147</v>
      </c>
      <c r="L585" s="1">
        <v>15240860423.299999</v>
      </c>
      <c r="M585" s="1">
        <v>251987</v>
      </c>
      <c r="N585" s="3">
        <f>IF(ISERR(LN(Table15[[#This Row],[Close Price]]/I584)),"-",LN(Table15[[#This Row],[Close Price]]/I584))</f>
        <v>-7.7308917495672883E-2</v>
      </c>
    </row>
    <row r="586" spans="1:14" x14ac:dyDescent="0.3">
      <c r="A586" s="1" t="s">
        <v>32</v>
      </c>
      <c r="B586" s="1" t="s">
        <v>14</v>
      </c>
      <c r="C586" s="2">
        <v>43970</v>
      </c>
      <c r="D586" s="1">
        <v>4720.95</v>
      </c>
      <c r="E586" s="1">
        <v>4842</v>
      </c>
      <c r="F586" s="1">
        <v>4900</v>
      </c>
      <c r="G586" s="1">
        <v>4755.75</v>
      </c>
      <c r="H586" s="1">
        <v>4810</v>
      </c>
      <c r="I586" s="1">
        <v>4805.3</v>
      </c>
      <c r="J586" s="1">
        <v>4832.13</v>
      </c>
      <c r="K586" s="1">
        <v>2108189</v>
      </c>
      <c r="L586" s="1">
        <v>10187038993.15</v>
      </c>
      <c r="M586" s="1">
        <v>167596</v>
      </c>
      <c r="N586" s="3">
        <f>IF(ISERR(LN(Table15[[#This Row],[Close Price]]/I585)),"-",LN(Table15[[#This Row],[Close Price]]/I585))</f>
        <v>1.7709424905277479E-2</v>
      </c>
    </row>
    <row r="587" spans="1:14" x14ac:dyDescent="0.3">
      <c r="A587" s="1" t="s">
        <v>32</v>
      </c>
      <c r="B587" s="1" t="s">
        <v>14</v>
      </c>
      <c r="C587" s="2">
        <v>43971</v>
      </c>
      <c r="D587" s="1">
        <v>4805.3</v>
      </c>
      <c r="E587" s="1">
        <v>4754</v>
      </c>
      <c r="F587" s="1">
        <v>4920</v>
      </c>
      <c r="G587" s="1">
        <v>4745.5</v>
      </c>
      <c r="H587" s="1">
        <v>4902</v>
      </c>
      <c r="I587" s="1">
        <v>4891.95</v>
      </c>
      <c r="J587" s="1">
        <v>4831.92</v>
      </c>
      <c r="K587" s="1">
        <v>1518297</v>
      </c>
      <c r="L587" s="1">
        <v>7336294666.25</v>
      </c>
      <c r="M587" s="1">
        <v>129952</v>
      </c>
      <c r="N587" s="3">
        <f>IF(ISERR(LN(Table15[[#This Row],[Close Price]]/I586)),"-",LN(Table15[[#This Row],[Close Price]]/I586))</f>
        <v>1.7871521567237331E-2</v>
      </c>
    </row>
    <row r="588" spans="1:14" x14ac:dyDescent="0.3">
      <c r="A588" s="1" t="s">
        <v>32</v>
      </c>
      <c r="B588" s="1" t="s">
        <v>14</v>
      </c>
      <c r="C588" s="2">
        <v>43972</v>
      </c>
      <c r="D588" s="1">
        <v>4891.95</v>
      </c>
      <c r="E588" s="1">
        <v>4890</v>
      </c>
      <c r="F588" s="1">
        <v>5073.8</v>
      </c>
      <c r="G588" s="1">
        <v>4851.05</v>
      </c>
      <c r="H588" s="1">
        <v>5041.3999999999996</v>
      </c>
      <c r="I588" s="1">
        <v>5050.1000000000004</v>
      </c>
      <c r="J588" s="1">
        <v>5007.92</v>
      </c>
      <c r="K588" s="1">
        <v>1868172</v>
      </c>
      <c r="L588" s="1">
        <v>9355660060.2999992</v>
      </c>
      <c r="M588" s="1">
        <v>139637</v>
      </c>
      <c r="N588" s="3">
        <f>IF(ISERR(LN(Table15[[#This Row],[Close Price]]/I587)),"-",LN(Table15[[#This Row],[Close Price]]/I587))</f>
        <v>3.181704806731827E-2</v>
      </c>
    </row>
    <row r="589" spans="1:14" x14ac:dyDescent="0.3">
      <c r="A589" s="1" t="s">
        <v>32</v>
      </c>
      <c r="B589" s="1" t="s">
        <v>14</v>
      </c>
      <c r="C589" s="2">
        <v>43973</v>
      </c>
      <c r="D589" s="1">
        <v>5050.1000000000004</v>
      </c>
      <c r="E589" s="1">
        <v>5010</v>
      </c>
      <c r="F589" s="1">
        <v>5150</v>
      </c>
      <c r="G589" s="1">
        <v>4930.75</v>
      </c>
      <c r="H589" s="1">
        <v>5126.25</v>
      </c>
      <c r="I589" s="1">
        <v>5134.3</v>
      </c>
      <c r="J589" s="1">
        <v>5033.1499999999996</v>
      </c>
      <c r="K589" s="1">
        <v>1935877</v>
      </c>
      <c r="L589" s="1">
        <v>9743564241.4500008</v>
      </c>
      <c r="M589" s="1">
        <v>147394</v>
      </c>
      <c r="N589" s="3">
        <f>IF(ISERR(LN(Table15[[#This Row],[Close Price]]/I588)),"-",LN(Table15[[#This Row],[Close Price]]/I588))</f>
        <v>1.6535469639955117E-2</v>
      </c>
    </row>
    <row r="590" spans="1:14" x14ac:dyDescent="0.3">
      <c r="A590" s="1" t="s">
        <v>32</v>
      </c>
      <c r="B590" s="1" t="s">
        <v>14</v>
      </c>
      <c r="C590" s="2">
        <v>43977</v>
      </c>
      <c r="D590" s="1">
        <v>5134.3</v>
      </c>
      <c r="E590" s="1">
        <v>5200</v>
      </c>
      <c r="F590" s="1">
        <v>5285.8</v>
      </c>
      <c r="G590" s="1">
        <v>5160.6499999999996</v>
      </c>
      <c r="H590" s="1">
        <v>5275.05</v>
      </c>
      <c r="I590" s="1">
        <v>5246.15</v>
      </c>
      <c r="J590" s="1">
        <v>5213.1099999999997</v>
      </c>
      <c r="K590" s="1">
        <v>1508804</v>
      </c>
      <c r="L590" s="1">
        <v>7865559880.6999998</v>
      </c>
      <c r="M590" s="1">
        <v>143430</v>
      </c>
      <c r="N590" s="3">
        <f>IF(ISERR(LN(Table15[[#This Row],[Close Price]]/I589)),"-",LN(Table15[[#This Row],[Close Price]]/I589))</f>
        <v>2.1550959538415786E-2</v>
      </c>
    </row>
    <row r="591" spans="1:14" x14ac:dyDescent="0.3">
      <c r="A591" s="1" t="s">
        <v>32</v>
      </c>
      <c r="B591" s="1" t="s">
        <v>14</v>
      </c>
      <c r="C591" s="2">
        <v>43978</v>
      </c>
      <c r="D591" s="1">
        <v>5246.15</v>
      </c>
      <c r="E591" s="1">
        <v>5270</v>
      </c>
      <c r="F591" s="1">
        <v>5291</v>
      </c>
      <c r="G591" s="1">
        <v>5135.3999999999996</v>
      </c>
      <c r="H591" s="1">
        <v>5220</v>
      </c>
      <c r="I591" s="1">
        <v>5244.4</v>
      </c>
      <c r="J591" s="1">
        <v>5215.6000000000004</v>
      </c>
      <c r="K591" s="1">
        <v>1534657</v>
      </c>
      <c r="L591" s="1">
        <v>8004159975.4499998</v>
      </c>
      <c r="M591" s="1">
        <v>122984</v>
      </c>
      <c r="N591" s="3">
        <f>IF(ISERR(LN(Table15[[#This Row],[Close Price]]/I590)),"-",LN(Table15[[#This Row],[Close Price]]/I590))</f>
        <v>-3.3363360667132603E-4</v>
      </c>
    </row>
    <row r="592" spans="1:14" x14ac:dyDescent="0.3">
      <c r="A592" s="1" t="s">
        <v>32</v>
      </c>
      <c r="B592" s="1" t="s">
        <v>14</v>
      </c>
      <c r="C592" s="2">
        <v>43979</v>
      </c>
      <c r="D592" s="1">
        <v>5244.4</v>
      </c>
      <c r="E592" s="1">
        <v>5267</v>
      </c>
      <c r="F592" s="1">
        <v>5495</v>
      </c>
      <c r="G592" s="1">
        <v>5220</v>
      </c>
      <c r="H592" s="1">
        <v>5450</v>
      </c>
      <c r="I592" s="1">
        <v>5468.35</v>
      </c>
      <c r="J592" s="1">
        <v>5402.3</v>
      </c>
      <c r="K592" s="1">
        <v>2325387</v>
      </c>
      <c r="L592" s="1">
        <v>12562447019.049999</v>
      </c>
      <c r="M592" s="1">
        <v>178909</v>
      </c>
      <c r="N592" s="3">
        <f>IF(ISERR(LN(Table15[[#This Row],[Close Price]]/I591)),"-",LN(Table15[[#This Row],[Close Price]]/I591))</f>
        <v>4.1816084948465809E-2</v>
      </c>
    </row>
    <row r="593" spans="1:14" x14ac:dyDescent="0.3">
      <c r="A593" s="1" t="s">
        <v>32</v>
      </c>
      <c r="B593" s="1" t="s">
        <v>14</v>
      </c>
      <c r="C593" s="2">
        <v>43980</v>
      </c>
      <c r="D593" s="1">
        <v>5468.35</v>
      </c>
      <c r="E593" s="1">
        <v>5375</v>
      </c>
      <c r="F593" s="1">
        <v>5666.75</v>
      </c>
      <c r="G593" s="1">
        <v>5375</v>
      </c>
      <c r="H593" s="1">
        <v>5581.1</v>
      </c>
      <c r="I593" s="1">
        <v>5610.8</v>
      </c>
      <c r="J593" s="1">
        <v>5532.37</v>
      </c>
      <c r="K593" s="1">
        <v>3386741</v>
      </c>
      <c r="L593" s="1">
        <v>18736717522.049999</v>
      </c>
      <c r="M593" s="1">
        <v>199610</v>
      </c>
      <c r="N593" s="3">
        <f>IF(ISERR(LN(Table15[[#This Row],[Close Price]]/I592)),"-",LN(Table15[[#This Row],[Close Price]]/I592))</f>
        <v>2.5716386271803872E-2</v>
      </c>
    </row>
    <row r="594" spans="1:14" x14ac:dyDescent="0.3">
      <c r="A594" s="1" t="s">
        <v>32</v>
      </c>
      <c r="B594" s="1" t="s">
        <v>14</v>
      </c>
      <c r="C594" s="2">
        <v>43983</v>
      </c>
      <c r="D594" s="1">
        <v>5610.8</v>
      </c>
      <c r="E594" s="1">
        <v>5690</v>
      </c>
      <c r="F594" s="1">
        <v>5864.65</v>
      </c>
      <c r="G594" s="1">
        <v>5666.9</v>
      </c>
      <c r="H594" s="1">
        <v>5758</v>
      </c>
      <c r="I594" s="1">
        <v>5793.6</v>
      </c>
      <c r="J594" s="1">
        <v>5790.13</v>
      </c>
      <c r="K594" s="1">
        <v>2341043</v>
      </c>
      <c r="L594" s="1">
        <v>13554941145.950001</v>
      </c>
      <c r="M594" s="1">
        <v>155689</v>
      </c>
      <c r="N594" s="3">
        <f>IF(ISERR(LN(Table15[[#This Row],[Close Price]]/I593)),"-",LN(Table15[[#This Row],[Close Price]]/I593))</f>
        <v>3.2060548165860486E-2</v>
      </c>
    </row>
    <row r="595" spans="1:14" x14ac:dyDescent="0.3">
      <c r="A595" s="1" t="s">
        <v>32</v>
      </c>
      <c r="B595" s="1" t="s">
        <v>14</v>
      </c>
      <c r="C595" s="2">
        <v>43984</v>
      </c>
      <c r="D595" s="1">
        <v>5793.6</v>
      </c>
      <c r="E595" s="1">
        <v>5797.75</v>
      </c>
      <c r="F595" s="1">
        <v>5849</v>
      </c>
      <c r="G595" s="1">
        <v>5625.1</v>
      </c>
      <c r="H595" s="1">
        <v>5685</v>
      </c>
      <c r="I595" s="1">
        <v>5690.1</v>
      </c>
      <c r="J595" s="1">
        <v>5721.99</v>
      </c>
      <c r="K595" s="1">
        <v>2110720</v>
      </c>
      <c r="L595" s="1">
        <v>12077523692.450001</v>
      </c>
      <c r="M595" s="1">
        <v>158952</v>
      </c>
      <c r="N595" s="3">
        <f>IF(ISERR(LN(Table15[[#This Row],[Close Price]]/I594)),"-",LN(Table15[[#This Row],[Close Price]]/I594))</f>
        <v>-1.8026037352990396E-2</v>
      </c>
    </row>
    <row r="596" spans="1:14" x14ac:dyDescent="0.3">
      <c r="A596" s="1" t="s">
        <v>32</v>
      </c>
      <c r="B596" s="1" t="s">
        <v>14</v>
      </c>
      <c r="C596" s="2">
        <v>43985</v>
      </c>
      <c r="D596" s="1">
        <v>5690.1</v>
      </c>
      <c r="E596" s="1">
        <v>5730</v>
      </c>
      <c r="F596" s="1">
        <v>5832</v>
      </c>
      <c r="G596" s="1">
        <v>5606</v>
      </c>
      <c r="H596" s="1">
        <v>5638.9</v>
      </c>
      <c r="I596" s="1">
        <v>5624</v>
      </c>
      <c r="J596" s="1">
        <v>5700.87</v>
      </c>
      <c r="K596" s="1">
        <v>1652859</v>
      </c>
      <c r="L596" s="1">
        <v>9422731962.8999996</v>
      </c>
      <c r="M596" s="1">
        <v>132971</v>
      </c>
      <c r="N596" s="3">
        <f>IF(ISERR(LN(Table15[[#This Row],[Close Price]]/I595)),"-",LN(Table15[[#This Row],[Close Price]]/I595))</f>
        <v>-1.168466816788564E-2</v>
      </c>
    </row>
    <row r="597" spans="1:14" x14ac:dyDescent="0.3">
      <c r="A597" s="1" t="s">
        <v>32</v>
      </c>
      <c r="B597" s="1" t="s">
        <v>14</v>
      </c>
      <c r="C597" s="2">
        <v>43986</v>
      </c>
      <c r="D597" s="1">
        <v>5624</v>
      </c>
      <c r="E597" s="1">
        <v>5658</v>
      </c>
      <c r="F597" s="1">
        <v>5719.95</v>
      </c>
      <c r="G597" s="1">
        <v>5572</v>
      </c>
      <c r="H597" s="1">
        <v>5706.55</v>
      </c>
      <c r="I597" s="1">
        <v>5690.2</v>
      </c>
      <c r="J597" s="1">
        <v>5649.52</v>
      </c>
      <c r="K597" s="1">
        <v>1642052</v>
      </c>
      <c r="L597" s="1">
        <v>9276807167.8999996</v>
      </c>
      <c r="M597" s="1">
        <v>140640</v>
      </c>
      <c r="N597" s="3">
        <f>IF(ISERR(LN(Table15[[#This Row],[Close Price]]/I596)),"-",LN(Table15[[#This Row],[Close Price]]/I596))</f>
        <v>1.1702242397036291E-2</v>
      </c>
    </row>
    <row r="598" spans="1:14" x14ac:dyDescent="0.3">
      <c r="A598" s="1" t="s">
        <v>32</v>
      </c>
      <c r="B598" s="1" t="s">
        <v>14</v>
      </c>
      <c r="C598" s="2">
        <v>43987</v>
      </c>
      <c r="D598" s="1">
        <v>5690.2</v>
      </c>
      <c r="E598" s="1">
        <v>5728.3</v>
      </c>
      <c r="F598" s="1">
        <v>5785</v>
      </c>
      <c r="G598" s="1">
        <v>5671.1</v>
      </c>
      <c r="H598" s="1">
        <v>5757</v>
      </c>
      <c r="I598" s="1">
        <v>5746.2</v>
      </c>
      <c r="J598" s="1">
        <v>5741.54</v>
      </c>
      <c r="K598" s="1">
        <v>1236660</v>
      </c>
      <c r="L598" s="1">
        <v>7100338170.6499996</v>
      </c>
      <c r="M598" s="1">
        <v>113824</v>
      </c>
      <c r="N598" s="3">
        <f>IF(ISERR(LN(Table15[[#This Row],[Close Price]]/I597)),"-",LN(Table15[[#This Row],[Close Price]]/I597))</f>
        <v>9.7933698680914786E-3</v>
      </c>
    </row>
    <row r="599" spans="1:14" x14ac:dyDescent="0.3">
      <c r="A599" s="1" t="s">
        <v>32</v>
      </c>
      <c r="B599" s="1" t="s">
        <v>14</v>
      </c>
      <c r="C599" s="2">
        <v>43990</v>
      </c>
      <c r="D599" s="1">
        <v>5746.2</v>
      </c>
      <c r="E599" s="1">
        <v>5850</v>
      </c>
      <c r="F599" s="1">
        <v>5850</v>
      </c>
      <c r="G599" s="1">
        <v>5701.5</v>
      </c>
      <c r="H599" s="1">
        <v>5735</v>
      </c>
      <c r="I599" s="1">
        <v>5734.8</v>
      </c>
      <c r="J599" s="1">
        <v>5762.86</v>
      </c>
      <c r="K599" s="1">
        <v>1176769</v>
      </c>
      <c r="L599" s="1">
        <v>6781555122.8500004</v>
      </c>
      <c r="M599" s="1">
        <v>127415</v>
      </c>
      <c r="N599" s="3">
        <f>IF(ISERR(LN(Table15[[#This Row],[Close Price]]/I598)),"-",LN(Table15[[#This Row],[Close Price]]/I598))</f>
        <v>-1.9858903835156872E-3</v>
      </c>
    </row>
    <row r="600" spans="1:14" x14ac:dyDescent="0.3">
      <c r="A600" s="1" t="s">
        <v>32</v>
      </c>
      <c r="B600" s="1" t="s">
        <v>14</v>
      </c>
      <c r="C600" s="2">
        <v>43991</v>
      </c>
      <c r="D600" s="1">
        <v>5734.8</v>
      </c>
      <c r="E600" s="1">
        <v>5754</v>
      </c>
      <c r="F600" s="1">
        <v>5787</v>
      </c>
      <c r="G600" s="1">
        <v>5620</v>
      </c>
      <c r="H600" s="1">
        <v>5663.45</v>
      </c>
      <c r="I600" s="1">
        <v>5662.3</v>
      </c>
      <c r="J600" s="1">
        <v>5695.32</v>
      </c>
      <c r="K600" s="1">
        <v>1336815</v>
      </c>
      <c r="L600" s="1">
        <v>7613592636.5500002</v>
      </c>
      <c r="M600" s="1">
        <v>120413</v>
      </c>
      <c r="N600" s="3">
        <f>IF(ISERR(LN(Table15[[#This Row],[Close Price]]/I599)),"-",LN(Table15[[#This Row],[Close Price]]/I599))</f>
        <v>-1.2722706292892587E-2</v>
      </c>
    </row>
    <row r="601" spans="1:14" x14ac:dyDescent="0.3">
      <c r="A601" s="1" t="s">
        <v>32</v>
      </c>
      <c r="B601" s="1" t="s">
        <v>14</v>
      </c>
      <c r="C601" s="2">
        <v>43992</v>
      </c>
      <c r="D601" s="1">
        <v>5662.3</v>
      </c>
      <c r="E601" s="1">
        <v>5655</v>
      </c>
      <c r="F601" s="1">
        <v>5740</v>
      </c>
      <c r="G601" s="1">
        <v>5615</v>
      </c>
      <c r="H601" s="1">
        <v>5685.75</v>
      </c>
      <c r="I601" s="1">
        <v>5675.6</v>
      </c>
      <c r="J601" s="1">
        <v>5685.19</v>
      </c>
      <c r="K601" s="1">
        <v>1432292</v>
      </c>
      <c r="L601" s="1">
        <v>8142851994.25</v>
      </c>
      <c r="M601" s="1">
        <v>148469</v>
      </c>
      <c r="N601" s="3">
        <f>IF(ISERR(LN(Table15[[#This Row],[Close Price]]/I600)),"-",LN(Table15[[#This Row],[Close Price]]/I600))</f>
        <v>2.3461145539379865E-3</v>
      </c>
    </row>
    <row r="602" spans="1:14" x14ac:dyDescent="0.3">
      <c r="A602" s="1" t="s">
        <v>32</v>
      </c>
      <c r="B602" s="1" t="s">
        <v>14</v>
      </c>
      <c r="C602" s="2">
        <v>43993</v>
      </c>
      <c r="D602" s="1">
        <v>5675.6</v>
      </c>
      <c r="E602" s="1">
        <v>5637</v>
      </c>
      <c r="F602" s="1">
        <v>5689</v>
      </c>
      <c r="G602" s="1">
        <v>5400.3</v>
      </c>
      <c r="H602" s="1">
        <v>5419</v>
      </c>
      <c r="I602" s="1">
        <v>5426.15</v>
      </c>
      <c r="J602" s="1">
        <v>5542.88</v>
      </c>
      <c r="K602" s="1">
        <v>1766482</v>
      </c>
      <c r="L602" s="1">
        <v>9791403129.25</v>
      </c>
      <c r="M602" s="1">
        <v>159656</v>
      </c>
      <c r="N602" s="3">
        <f>IF(ISERR(LN(Table15[[#This Row],[Close Price]]/I601)),"-",LN(Table15[[#This Row],[Close Price]]/I601))</f>
        <v>-4.4946426122595508E-2</v>
      </c>
    </row>
    <row r="603" spans="1:14" x14ac:dyDescent="0.3">
      <c r="A603" s="1" t="s">
        <v>32</v>
      </c>
      <c r="B603" s="1" t="s">
        <v>14</v>
      </c>
      <c r="C603" s="2">
        <v>43994</v>
      </c>
      <c r="D603" s="1">
        <v>5426.15</v>
      </c>
      <c r="E603" s="1">
        <v>5201</v>
      </c>
      <c r="F603" s="1">
        <v>5608.3</v>
      </c>
      <c r="G603" s="1">
        <v>5201</v>
      </c>
      <c r="H603" s="1">
        <v>5550</v>
      </c>
      <c r="I603" s="1">
        <v>5561.75</v>
      </c>
      <c r="J603" s="1">
        <v>5383.34</v>
      </c>
      <c r="K603" s="1">
        <v>2064628</v>
      </c>
      <c r="L603" s="1">
        <v>11114600580.15</v>
      </c>
      <c r="M603" s="1">
        <v>179002</v>
      </c>
      <c r="N603" s="3">
        <f>IF(ISERR(LN(Table15[[#This Row],[Close Price]]/I602)),"-",LN(Table15[[#This Row],[Close Price]]/I602))</f>
        <v>2.4682948412680053E-2</v>
      </c>
    </row>
    <row r="604" spans="1:14" x14ac:dyDescent="0.3">
      <c r="A604" s="1" t="s">
        <v>32</v>
      </c>
      <c r="B604" s="1" t="s">
        <v>14</v>
      </c>
      <c r="C604" s="2">
        <v>43997</v>
      </c>
      <c r="D604" s="1">
        <v>5561.75</v>
      </c>
      <c r="E604" s="1">
        <v>5520</v>
      </c>
      <c r="F604" s="1">
        <v>5585</v>
      </c>
      <c r="G604" s="1">
        <v>5391.05</v>
      </c>
      <c r="H604" s="1">
        <v>5486.05</v>
      </c>
      <c r="I604" s="1">
        <v>5475.75</v>
      </c>
      <c r="J604" s="1">
        <v>5485.02</v>
      </c>
      <c r="K604" s="1">
        <v>1530606</v>
      </c>
      <c r="L604" s="1">
        <v>8395405157.8999996</v>
      </c>
      <c r="M604" s="1">
        <v>109610</v>
      </c>
      <c r="N604" s="3">
        <f>IF(ISERR(LN(Table15[[#This Row],[Close Price]]/I603)),"-",LN(Table15[[#This Row],[Close Price]]/I603))</f>
        <v>-1.5583554318938094E-2</v>
      </c>
    </row>
    <row r="605" spans="1:14" x14ac:dyDescent="0.3">
      <c r="A605" s="1" t="s">
        <v>32</v>
      </c>
      <c r="B605" s="1" t="s">
        <v>14</v>
      </c>
      <c r="C605" s="2">
        <v>43998</v>
      </c>
      <c r="D605" s="1">
        <v>5475.75</v>
      </c>
      <c r="E605" s="1">
        <v>5590</v>
      </c>
      <c r="F605" s="1">
        <v>5612.55</v>
      </c>
      <c r="G605" s="1">
        <v>5400</v>
      </c>
      <c r="H605" s="1">
        <v>5493.5</v>
      </c>
      <c r="I605" s="1">
        <v>5502.2</v>
      </c>
      <c r="J605" s="1">
        <v>5516.19</v>
      </c>
      <c r="K605" s="1">
        <v>1184933</v>
      </c>
      <c r="L605" s="1">
        <v>6536316484.0500002</v>
      </c>
      <c r="M605" s="1">
        <v>104585</v>
      </c>
      <c r="N605" s="3">
        <f>IF(ISERR(LN(Table15[[#This Row],[Close Price]]/I604)),"-",LN(Table15[[#This Row],[Close Price]]/I604))</f>
        <v>4.8187596375842559E-3</v>
      </c>
    </row>
    <row r="606" spans="1:14" x14ac:dyDescent="0.3">
      <c r="A606" s="1" t="s">
        <v>32</v>
      </c>
      <c r="B606" s="1" t="s">
        <v>14</v>
      </c>
      <c r="C606" s="2">
        <v>43999</v>
      </c>
      <c r="D606" s="1">
        <v>5502.2</v>
      </c>
      <c r="E606" s="1">
        <v>5445</v>
      </c>
      <c r="F606" s="1">
        <v>5813.45</v>
      </c>
      <c r="G606" s="1">
        <v>5445</v>
      </c>
      <c r="H606" s="1">
        <v>5725</v>
      </c>
      <c r="I606" s="1">
        <v>5726.2</v>
      </c>
      <c r="J606" s="1">
        <v>5706.13</v>
      </c>
      <c r="K606" s="1">
        <v>3454869</v>
      </c>
      <c r="L606" s="1">
        <v>19713948719.200001</v>
      </c>
      <c r="M606" s="1">
        <v>246638</v>
      </c>
      <c r="N606" s="3">
        <f>IF(ISERR(LN(Table15[[#This Row],[Close Price]]/I605)),"-",LN(Table15[[#This Row],[Close Price]]/I605))</f>
        <v>3.9904122202975401E-2</v>
      </c>
    </row>
    <row r="607" spans="1:14" x14ac:dyDescent="0.3">
      <c r="A607" s="1" t="s">
        <v>32</v>
      </c>
      <c r="B607" s="1" t="s">
        <v>14</v>
      </c>
      <c r="C607" s="2">
        <v>44000</v>
      </c>
      <c r="D607" s="1">
        <v>5726.2</v>
      </c>
      <c r="E607" s="1">
        <v>5695</v>
      </c>
      <c r="F607" s="1">
        <v>5758</v>
      </c>
      <c r="G607" s="1">
        <v>5641</v>
      </c>
      <c r="H607" s="1">
        <v>5724</v>
      </c>
      <c r="I607" s="1">
        <v>5714.4</v>
      </c>
      <c r="J607" s="1">
        <v>5704.55</v>
      </c>
      <c r="K607" s="1">
        <v>1580217</v>
      </c>
      <c r="L607" s="1">
        <v>9014423191.75</v>
      </c>
      <c r="M607" s="1">
        <v>108109</v>
      </c>
      <c r="N607" s="3">
        <f>IF(ISERR(LN(Table15[[#This Row],[Close Price]]/I606)),"-",LN(Table15[[#This Row],[Close Price]]/I606))</f>
        <v>-2.0628296041020275E-3</v>
      </c>
    </row>
    <row r="608" spans="1:14" x14ac:dyDescent="0.3">
      <c r="A608" s="1" t="s">
        <v>32</v>
      </c>
      <c r="B608" s="1" t="s">
        <v>14</v>
      </c>
      <c r="C608" s="2">
        <v>44001</v>
      </c>
      <c r="D608" s="1">
        <v>5714.4</v>
      </c>
      <c r="E608" s="1">
        <v>5751</v>
      </c>
      <c r="F608" s="1">
        <v>5935</v>
      </c>
      <c r="G608" s="1">
        <v>5707</v>
      </c>
      <c r="H608" s="1">
        <v>5895</v>
      </c>
      <c r="I608" s="1">
        <v>5897.35</v>
      </c>
      <c r="J608" s="1">
        <v>5847.98</v>
      </c>
      <c r="K608" s="1">
        <v>1854591</v>
      </c>
      <c r="L608" s="1">
        <v>10845615849.4</v>
      </c>
      <c r="M608" s="1">
        <v>138228</v>
      </c>
      <c r="N608" s="3">
        <f>IF(ISERR(LN(Table15[[#This Row],[Close Price]]/I607)),"-",LN(Table15[[#This Row],[Close Price]]/I607))</f>
        <v>3.1513792611458293E-2</v>
      </c>
    </row>
    <row r="609" spans="1:14" x14ac:dyDescent="0.3">
      <c r="A609" s="1" t="s">
        <v>32</v>
      </c>
      <c r="B609" s="1" t="s">
        <v>14</v>
      </c>
      <c r="C609" s="2">
        <v>44004</v>
      </c>
      <c r="D609" s="1">
        <v>5897.35</v>
      </c>
      <c r="E609" s="1">
        <v>5900</v>
      </c>
      <c r="F609" s="1">
        <v>5975</v>
      </c>
      <c r="G609" s="1">
        <v>5806.35</v>
      </c>
      <c r="H609" s="1">
        <v>5897</v>
      </c>
      <c r="I609" s="1">
        <v>5896</v>
      </c>
      <c r="J609" s="1">
        <v>5884.18</v>
      </c>
      <c r="K609" s="1">
        <v>1497825</v>
      </c>
      <c r="L609" s="1">
        <v>8813472099.5499992</v>
      </c>
      <c r="M609" s="1">
        <v>126056</v>
      </c>
      <c r="N609" s="3">
        <f>IF(ISERR(LN(Table15[[#This Row],[Close Price]]/I608)),"-",LN(Table15[[#This Row],[Close Price]]/I608))</f>
        <v>-2.2894258304846424E-4</v>
      </c>
    </row>
    <row r="610" spans="1:14" x14ac:dyDescent="0.3">
      <c r="A610" s="1" t="s">
        <v>32</v>
      </c>
      <c r="B610" s="1" t="s">
        <v>14</v>
      </c>
      <c r="C610" s="2">
        <v>44005</v>
      </c>
      <c r="D610" s="1">
        <v>5896</v>
      </c>
      <c r="E610" s="1">
        <v>5900</v>
      </c>
      <c r="F610" s="1">
        <v>6007.2</v>
      </c>
      <c r="G610" s="1">
        <v>5862.55</v>
      </c>
      <c r="H610" s="1">
        <v>5890</v>
      </c>
      <c r="I610" s="1">
        <v>5886.5</v>
      </c>
      <c r="J610" s="1">
        <v>5924.36</v>
      </c>
      <c r="K610" s="1">
        <v>1398189</v>
      </c>
      <c r="L610" s="1">
        <v>8283378649.6499996</v>
      </c>
      <c r="M610" s="1">
        <v>98519</v>
      </c>
      <c r="N610" s="3">
        <f>IF(ISERR(LN(Table15[[#This Row],[Close Price]]/I609)),"-",LN(Table15[[#This Row],[Close Price]]/I609))</f>
        <v>-1.6125613509209986E-3</v>
      </c>
    </row>
    <row r="611" spans="1:14" x14ac:dyDescent="0.3">
      <c r="A611" s="1" t="s">
        <v>32</v>
      </c>
      <c r="B611" s="1" t="s">
        <v>14</v>
      </c>
      <c r="C611" s="2">
        <v>44006</v>
      </c>
      <c r="D611" s="1">
        <v>5886.5</v>
      </c>
      <c r="E611" s="1">
        <v>5938</v>
      </c>
      <c r="F611" s="1">
        <v>5938</v>
      </c>
      <c r="G611" s="1">
        <v>5730</v>
      </c>
      <c r="H611" s="1">
        <v>5760</v>
      </c>
      <c r="I611" s="1">
        <v>5755.35</v>
      </c>
      <c r="J611" s="1">
        <v>5828.53</v>
      </c>
      <c r="K611" s="1">
        <v>1268492</v>
      </c>
      <c r="L611" s="1">
        <v>7393445097.3500004</v>
      </c>
      <c r="M611" s="1">
        <v>102407</v>
      </c>
      <c r="N611" s="3">
        <f>IF(ISERR(LN(Table15[[#This Row],[Close Price]]/I610)),"-",LN(Table15[[#This Row],[Close Price]]/I610))</f>
        <v>-2.2531736530380941E-2</v>
      </c>
    </row>
    <row r="612" spans="1:14" x14ac:dyDescent="0.3">
      <c r="A612" s="1" t="s">
        <v>32</v>
      </c>
      <c r="B612" s="1" t="s">
        <v>14</v>
      </c>
      <c r="C612" s="2">
        <v>44007</v>
      </c>
      <c r="D612" s="1">
        <v>5755.35</v>
      </c>
      <c r="E612" s="1">
        <v>5677</v>
      </c>
      <c r="F612" s="1">
        <v>5846.8</v>
      </c>
      <c r="G612" s="1">
        <v>5651</v>
      </c>
      <c r="H612" s="1">
        <v>5756</v>
      </c>
      <c r="I612" s="1">
        <v>5762.3</v>
      </c>
      <c r="J612" s="1">
        <v>5778.04</v>
      </c>
      <c r="K612" s="1">
        <v>1266213</v>
      </c>
      <c r="L612" s="1">
        <v>7316229888.75</v>
      </c>
      <c r="M612" s="1">
        <v>101597</v>
      </c>
      <c r="N612" s="3">
        <f>IF(ISERR(LN(Table15[[#This Row],[Close Price]]/I611)),"-",LN(Table15[[#This Row],[Close Price]]/I611))</f>
        <v>1.2068435563747646E-3</v>
      </c>
    </row>
    <row r="613" spans="1:14" x14ac:dyDescent="0.3">
      <c r="A613" s="1" t="s">
        <v>32</v>
      </c>
      <c r="B613" s="1" t="s">
        <v>14</v>
      </c>
      <c r="C613" s="2">
        <v>44008</v>
      </c>
      <c r="D613" s="1">
        <v>5762.3</v>
      </c>
      <c r="E613" s="1">
        <v>5800</v>
      </c>
      <c r="F613" s="1">
        <v>5810</v>
      </c>
      <c r="G613" s="1">
        <v>5695</v>
      </c>
      <c r="H613" s="1">
        <v>5745</v>
      </c>
      <c r="I613" s="1">
        <v>5754.9</v>
      </c>
      <c r="J613" s="1">
        <v>5736.35</v>
      </c>
      <c r="K613" s="1">
        <v>1063059</v>
      </c>
      <c r="L613" s="1">
        <v>6098075256.6999998</v>
      </c>
      <c r="M613" s="1">
        <v>98170</v>
      </c>
      <c r="N613" s="3">
        <f>IF(ISERR(LN(Table15[[#This Row],[Close Price]]/I612)),"-",LN(Table15[[#This Row],[Close Price]]/I612))</f>
        <v>-1.2850347338434558E-3</v>
      </c>
    </row>
    <row r="614" spans="1:14" x14ac:dyDescent="0.3">
      <c r="A614" s="1" t="s">
        <v>32</v>
      </c>
      <c r="B614" s="1" t="s">
        <v>14</v>
      </c>
      <c r="C614" s="2">
        <v>44011</v>
      </c>
      <c r="D614" s="1">
        <v>5754.9</v>
      </c>
      <c r="E614" s="1">
        <v>5730</v>
      </c>
      <c r="F614" s="1">
        <v>5800</v>
      </c>
      <c r="G614" s="1">
        <v>5650</v>
      </c>
      <c r="H614" s="1">
        <v>5701</v>
      </c>
      <c r="I614" s="1">
        <v>5678.7</v>
      </c>
      <c r="J614" s="1">
        <v>5702.69</v>
      </c>
      <c r="K614" s="1">
        <v>1102655</v>
      </c>
      <c r="L614" s="1">
        <v>6288100845.3999996</v>
      </c>
      <c r="M614" s="1">
        <v>93831</v>
      </c>
      <c r="N614" s="3">
        <f>IF(ISERR(LN(Table15[[#This Row],[Close Price]]/I613)),"-",LN(Table15[[#This Row],[Close Price]]/I613))</f>
        <v>-1.3329332530118237E-2</v>
      </c>
    </row>
    <row r="615" spans="1:14" x14ac:dyDescent="0.3">
      <c r="A615" s="1" t="s">
        <v>32</v>
      </c>
      <c r="B615" s="1" t="s">
        <v>14</v>
      </c>
      <c r="C615" s="2">
        <v>44012</v>
      </c>
      <c r="D615" s="1">
        <v>5678.7</v>
      </c>
      <c r="E615" s="1">
        <v>5750</v>
      </c>
      <c r="F615" s="1">
        <v>5874.5</v>
      </c>
      <c r="G615" s="1">
        <v>5681.45</v>
      </c>
      <c r="H615" s="1">
        <v>5830</v>
      </c>
      <c r="I615" s="1">
        <v>5838.3</v>
      </c>
      <c r="J615" s="1">
        <v>5806.09</v>
      </c>
      <c r="K615" s="1">
        <v>2015839</v>
      </c>
      <c r="L615" s="1">
        <v>11704148721.6</v>
      </c>
      <c r="M615" s="1">
        <v>140161</v>
      </c>
      <c r="N615" s="3">
        <f>IF(ISERR(LN(Table15[[#This Row],[Close Price]]/I614)),"-",LN(Table15[[#This Row],[Close Price]]/I614))</f>
        <v>2.7717325274945595E-2</v>
      </c>
    </row>
    <row r="616" spans="1:14" x14ac:dyDescent="0.3">
      <c r="A616" s="1" t="s">
        <v>32</v>
      </c>
      <c r="B616" s="1" t="s">
        <v>14</v>
      </c>
      <c r="C616" s="2">
        <v>44013</v>
      </c>
      <c r="D616" s="1">
        <v>5838.3</v>
      </c>
      <c r="E616" s="1">
        <v>5838.3</v>
      </c>
      <c r="F616" s="1">
        <v>5885</v>
      </c>
      <c r="G616" s="1">
        <v>5775</v>
      </c>
      <c r="H616" s="1">
        <v>5795</v>
      </c>
      <c r="I616" s="1">
        <v>5803.1</v>
      </c>
      <c r="J616" s="1">
        <v>5815.43</v>
      </c>
      <c r="K616" s="1">
        <v>1284965</v>
      </c>
      <c r="L616" s="1">
        <v>7472620274</v>
      </c>
      <c r="M616" s="1">
        <v>91004</v>
      </c>
      <c r="N616" s="3">
        <f>IF(ISERR(LN(Table15[[#This Row],[Close Price]]/I615)),"-",LN(Table15[[#This Row],[Close Price]]/I615))</f>
        <v>-6.0474010471321922E-3</v>
      </c>
    </row>
    <row r="617" spans="1:14" x14ac:dyDescent="0.3">
      <c r="A617" s="1" t="s">
        <v>32</v>
      </c>
      <c r="B617" s="1" t="s">
        <v>14</v>
      </c>
      <c r="C617" s="2">
        <v>44014</v>
      </c>
      <c r="D617" s="1">
        <v>5803.1</v>
      </c>
      <c r="E617" s="1">
        <v>5850</v>
      </c>
      <c r="F617" s="1">
        <v>5960</v>
      </c>
      <c r="G617" s="1">
        <v>5762.8</v>
      </c>
      <c r="H617" s="1">
        <v>5938</v>
      </c>
      <c r="I617" s="1">
        <v>5948.45</v>
      </c>
      <c r="J617" s="1">
        <v>5866.62</v>
      </c>
      <c r="K617" s="1">
        <v>1470951</v>
      </c>
      <c r="L617" s="1">
        <v>8629517143.7000008</v>
      </c>
      <c r="M617" s="1">
        <v>109150</v>
      </c>
      <c r="N617" s="3">
        <f>IF(ISERR(LN(Table15[[#This Row],[Close Price]]/I616)),"-",LN(Table15[[#This Row],[Close Price]]/I616))</f>
        <v>2.4738423892784134E-2</v>
      </c>
    </row>
    <row r="618" spans="1:14" x14ac:dyDescent="0.3">
      <c r="A618" s="1" t="s">
        <v>32</v>
      </c>
      <c r="B618" s="1" t="s">
        <v>14</v>
      </c>
      <c r="C618" s="2">
        <v>44015</v>
      </c>
      <c r="D618" s="1">
        <v>5948.45</v>
      </c>
      <c r="E618" s="1">
        <v>5948.45</v>
      </c>
      <c r="F618" s="1">
        <v>5988.6</v>
      </c>
      <c r="G618" s="1">
        <v>5883.05</v>
      </c>
      <c r="H618" s="1">
        <v>5916</v>
      </c>
      <c r="I618" s="1">
        <v>5932.1</v>
      </c>
      <c r="J618" s="1">
        <v>5935.57</v>
      </c>
      <c r="K618" s="1">
        <v>1059779</v>
      </c>
      <c r="L618" s="1">
        <v>6290394582.8999996</v>
      </c>
      <c r="M618" s="1">
        <v>87711</v>
      </c>
      <c r="N618" s="3">
        <f>IF(ISERR(LN(Table15[[#This Row],[Close Price]]/I617)),"-",LN(Table15[[#This Row],[Close Price]]/I617))</f>
        <v>-2.7523995643121235E-3</v>
      </c>
    </row>
    <row r="619" spans="1:14" x14ac:dyDescent="0.3">
      <c r="A619" s="1" t="s">
        <v>32</v>
      </c>
      <c r="B619" s="1" t="s">
        <v>14</v>
      </c>
      <c r="C619" s="2">
        <v>44018</v>
      </c>
      <c r="D619" s="1">
        <v>5932.1</v>
      </c>
      <c r="E619" s="1">
        <v>5963.45</v>
      </c>
      <c r="F619" s="1">
        <v>6147.7</v>
      </c>
      <c r="G619" s="1">
        <v>5925</v>
      </c>
      <c r="H619" s="1">
        <v>6135</v>
      </c>
      <c r="I619" s="1">
        <v>6123.6</v>
      </c>
      <c r="J619" s="1">
        <v>6045.46</v>
      </c>
      <c r="K619" s="1">
        <v>1385087</v>
      </c>
      <c r="L619" s="1">
        <v>8373486835.3999996</v>
      </c>
      <c r="M619" s="1">
        <v>105457</v>
      </c>
      <c r="N619" s="3">
        <f>IF(ISERR(LN(Table15[[#This Row],[Close Price]]/I618)),"-",LN(Table15[[#This Row],[Close Price]]/I618))</f>
        <v>3.1771877021356913E-2</v>
      </c>
    </row>
    <row r="620" spans="1:14" x14ac:dyDescent="0.3">
      <c r="A620" s="1" t="s">
        <v>32</v>
      </c>
      <c r="B620" s="1" t="s">
        <v>14</v>
      </c>
      <c r="C620" s="2">
        <v>44019</v>
      </c>
      <c r="D620" s="1">
        <v>6123.6</v>
      </c>
      <c r="E620" s="1">
        <v>6140</v>
      </c>
      <c r="F620" s="1">
        <v>6250</v>
      </c>
      <c r="G620" s="1">
        <v>6092.65</v>
      </c>
      <c r="H620" s="1">
        <v>6212.85</v>
      </c>
      <c r="I620" s="1">
        <v>6226.75</v>
      </c>
      <c r="J620" s="1">
        <v>6187.36</v>
      </c>
      <c r="K620" s="1">
        <v>1799721</v>
      </c>
      <c r="L620" s="1">
        <v>11135525711.75</v>
      </c>
      <c r="M620" s="1">
        <v>132528</v>
      </c>
      <c r="N620" s="3">
        <f>IF(ISERR(LN(Table15[[#This Row],[Close Price]]/I619)),"-",LN(Table15[[#This Row],[Close Price]]/I619))</f>
        <v>1.6704368464886751E-2</v>
      </c>
    </row>
    <row r="621" spans="1:14" x14ac:dyDescent="0.3">
      <c r="A621" s="1" t="s">
        <v>32</v>
      </c>
      <c r="B621" s="1" t="s">
        <v>14</v>
      </c>
      <c r="C621" s="2">
        <v>44020</v>
      </c>
      <c r="D621" s="1">
        <v>6226.75</v>
      </c>
      <c r="E621" s="1">
        <v>6226.75</v>
      </c>
      <c r="F621" s="1">
        <v>6235</v>
      </c>
      <c r="G621" s="1">
        <v>6022.6</v>
      </c>
      <c r="H621" s="1">
        <v>6049.8</v>
      </c>
      <c r="I621" s="1">
        <v>6044.4</v>
      </c>
      <c r="J621" s="1">
        <v>6124.25</v>
      </c>
      <c r="K621" s="1">
        <v>1204104</v>
      </c>
      <c r="L621" s="1">
        <v>7374233971.8999996</v>
      </c>
      <c r="M621" s="1">
        <v>107505</v>
      </c>
      <c r="N621" s="3">
        <f>IF(ISERR(LN(Table15[[#This Row],[Close Price]]/I620)),"-",LN(Table15[[#This Row],[Close Price]]/I620))</f>
        <v>-2.9722303783207865E-2</v>
      </c>
    </row>
    <row r="622" spans="1:14" x14ac:dyDescent="0.3">
      <c r="A622" s="1" t="s">
        <v>32</v>
      </c>
      <c r="B622" s="1" t="s">
        <v>14</v>
      </c>
      <c r="C622" s="2">
        <v>44021</v>
      </c>
      <c r="D622" s="1">
        <v>6044.4</v>
      </c>
      <c r="E622" s="1">
        <v>6080</v>
      </c>
      <c r="F622" s="1">
        <v>6096</v>
      </c>
      <c r="G622" s="1">
        <v>5931.35</v>
      </c>
      <c r="H622" s="1">
        <v>6020</v>
      </c>
      <c r="I622" s="1">
        <v>6002.35</v>
      </c>
      <c r="J622" s="1">
        <v>5994.28</v>
      </c>
      <c r="K622" s="1">
        <v>1043433</v>
      </c>
      <c r="L622" s="1">
        <v>6254630547.8500004</v>
      </c>
      <c r="M622" s="1">
        <v>90297</v>
      </c>
      <c r="N622" s="3">
        <f>IF(ISERR(LN(Table15[[#This Row],[Close Price]]/I621)),"-",LN(Table15[[#This Row],[Close Price]]/I621))</f>
        <v>-6.9811643441134597E-3</v>
      </c>
    </row>
    <row r="623" spans="1:14" x14ac:dyDescent="0.3">
      <c r="A623" s="1" t="s">
        <v>32</v>
      </c>
      <c r="B623" s="1" t="s">
        <v>14</v>
      </c>
      <c r="C623" s="2">
        <v>44022</v>
      </c>
      <c r="D623" s="1">
        <v>6002.35</v>
      </c>
      <c r="E623" s="1">
        <v>5980</v>
      </c>
      <c r="F623" s="1">
        <v>6085.1</v>
      </c>
      <c r="G623" s="1">
        <v>5921</v>
      </c>
      <c r="H623" s="1">
        <v>5964</v>
      </c>
      <c r="I623" s="1">
        <v>5955.65</v>
      </c>
      <c r="J623" s="1">
        <v>5986.88</v>
      </c>
      <c r="K623" s="1">
        <v>1168905</v>
      </c>
      <c r="L623" s="1">
        <v>6998094624</v>
      </c>
      <c r="M623" s="1">
        <v>102190</v>
      </c>
      <c r="N623" s="3">
        <f>IF(ISERR(LN(Table15[[#This Row],[Close Price]]/I622)),"-",LN(Table15[[#This Row],[Close Price]]/I622))</f>
        <v>-7.8107103896025718E-3</v>
      </c>
    </row>
    <row r="624" spans="1:14" x14ac:dyDescent="0.3">
      <c r="A624" s="1" t="s">
        <v>32</v>
      </c>
      <c r="B624" s="1" t="s">
        <v>14</v>
      </c>
      <c r="C624" s="2">
        <v>44025</v>
      </c>
      <c r="D624" s="1">
        <v>5955.65</v>
      </c>
      <c r="E624" s="1">
        <v>6000</v>
      </c>
      <c r="F624" s="1">
        <v>6059.25</v>
      </c>
      <c r="G624" s="1">
        <v>5927.8</v>
      </c>
      <c r="H624" s="1">
        <v>6006.2</v>
      </c>
      <c r="I624" s="1">
        <v>5988.85</v>
      </c>
      <c r="J624" s="1">
        <v>5988.05</v>
      </c>
      <c r="K624" s="1">
        <v>1035124</v>
      </c>
      <c r="L624" s="1">
        <v>6198373071.9499998</v>
      </c>
      <c r="M624" s="1">
        <v>80418</v>
      </c>
      <c r="N624" s="3">
        <f>IF(ISERR(LN(Table15[[#This Row],[Close Price]]/I623)),"-",LN(Table15[[#This Row],[Close Price]]/I623))</f>
        <v>5.5590582274037351E-3</v>
      </c>
    </row>
    <row r="625" spans="1:14" x14ac:dyDescent="0.3">
      <c r="A625" s="1" t="s">
        <v>32</v>
      </c>
      <c r="B625" s="1" t="s">
        <v>14</v>
      </c>
      <c r="C625" s="2">
        <v>44026</v>
      </c>
      <c r="D625" s="1">
        <v>5988.85</v>
      </c>
      <c r="E625" s="1">
        <v>5951</v>
      </c>
      <c r="F625" s="1">
        <v>5958.75</v>
      </c>
      <c r="G625" s="1">
        <v>5750</v>
      </c>
      <c r="H625" s="1">
        <v>5778.95</v>
      </c>
      <c r="I625" s="1">
        <v>5771.75</v>
      </c>
      <c r="J625" s="1">
        <v>5817.51</v>
      </c>
      <c r="K625" s="1">
        <v>1602939</v>
      </c>
      <c r="L625" s="1">
        <v>9325107046.1000004</v>
      </c>
      <c r="M625" s="1">
        <v>135530</v>
      </c>
      <c r="N625" s="3">
        <f>IF(ISERR(LN(Table15[[#This Row],[Close Price]]/I624)),"-",LN(Table15[[#This Row],[Close Price]]/I624))</f>
        <v>-3.6924079620859106E-2</v>
      </c>
    </row>
    <row r="626" spans="1:14" x14ac:dyDescent="0.3">
      <c r="A626" s="1" t="s">
        <v>32</v>
      </c>
      <c r="B626" s="1" t="s">
        <v>14</v>
      </c>
      <c r="C626" s="2">
        <v>44027</v>
      </c>
      <c r="D626" s="1">
        <v>5771.75</v>
      </c>
      <c r="E626" s="1">
        <v>5810</v>
      </c>
      <c r="F626" s="1">
        <v>5879.8</v>
      </c>
      <c r="G626" s="1">
        <v>5755</v>
      </c>
      <c r="H626" s="1">
        <v>5809.1</v>
      </c>
      <c r="I626" s="1">
        <v>5801.3</v>
      </c>
      <c r="J626" s="1">
        <v>5817.7</v>
      </c>
      <c r="K626" s="1">
        <v>1246712</v>
      </c>
      <c r="L626" s="1">
        <v>7252996208.3500004</v>
      </c>
      <c r="M626" s="1">
        <v>98323</v>
      </c>
      <c r="N626" s="3">
        <f>IF(ISERR(LN(Table15[[#This Row],[Close Price]]/I625)),"-",LN(Table15[[#This Row],[Close Price]]/I625))</f>
        <v>5.1067029379582409E-3</v>
      </c>
    </row>
    <row r="627" spans="1:14" x14ac:dyDescent="0.3">
      <c r="A627" s="1" t="s">
        <v>32</v>
      </c>
      <c r="B627" s="1" t="s">
        <v>14</v>
      </c>
      <c r="C627" s="2">
        <v>44028</v>
      </c>
      <c r="D627" s="1">
        <v>5801.3</v>
      </c>
      <c r="E627" s="1">
        <v>5809</v>
      </c>
      <c r="F627" s="1">
        <v>5920</v>
      </c>
      <c r="G627" s="1">
        <v>5752</v>
      </c>
      <c r="H627" s="1">
        <v>5873.8</v>
      </c>
      <c r="I627" s="1">
        <v>5875.35</v>
      </c>
      <c r="J627" s="1">
        <v>5849.8</v>
      </c>
      <c r="K627" s="1">
        <v>1018659</v>
      </c>
      <c r="L627" s="1">
        <v>5958954596.0500002</v>
      </c>
      <c r="M627" s="1">
        <v>86516</v>
      </c>
      <c r="N627" s="3">
        <f>IF(ISERR(LN(Table15[[#This Row],[Close Price]]/I626)),"-",LN(Table15[[#This Row],[Close Price]]/I626))</f>
        <v>1.268360235556472E-2</v>
      </c>
    </row>
    <row r="628" spans="1:14" x14ac:dyDescent="0.3">
      <c r="A628" s="1" t="s">
        <v>32</v>
      </c>
      <c r="B628" s="1" t="s">
        <v>14</v>
      </c>
      <c r="C628" s="2">
        <v>44029</v>
      </c>
      <c r="D628" s="1">
        <v>5875.35</v>
      </c>
      <c r="E628" s="1">
        <v>5898</v>
      </c>
      <c r="F628" s="1">
        <v>5956</v>
      </c>
      <c r="G628" s="1">
        <v>5851</v>
      </c>
      <c r="H628" s="1">
        <v>5931.5</v>
      </c>
      <c r="I628" s="1">
        <v>5919.5</v>
      </c>
      <c r="J628" s="1">
        <v>5909.33</v>
      </c>
      <c r="K628" s="1">
        <v>810164</v>
      </c>
      <c r="L628" s="1">
        <v>4787528745.8999996</v>
      </c>
      <c r="M628" s="1">
        <v>68796</v>
      </c>
      <c r="N628" s="3">
        <f>IF(ISERR(LN(Table15[[#This Row],[Close Price]]/I627)),"-",LN(Table15[[#This Row],[Close Price]]/I627))</f>
        <v>7.4863531457341256E-3</v>
      </c>
    </row>
    <row r="629" spans="1:14" x14ac:dyDescent="0.3">
      <c r="A629" s="1" t="s">
        <v>32</v>
      </c>
      <c r="B629" s="1" t="s">
        <v>14</v>
      </c>
      <c r="C629" s="2">
        <v>44032</v>
      </c>
      <c r="D629" s="1">
        <v>5919.5</v>
      </c>
      <c r="E629" s="1">
        <v>5935</v>
      </c>
      <c r="F629" s="1">
        <v>5936</v>
      </c>
      <c r="G629" s="1">
        <v>5812</v>
      </c>
      <c r="H629" s="1">
        <v>5875</v>
      </c>
      <c r="I629" s="1">
        <v>5867.5</v>
      </c>
      <c r="J629" s="1">
        <v>5864.05</v>
      </c>
      <c r="K629" s="1">
        <v>912611</v>
      </c>
      <c r="L629" s="1">
        <v>5351596920.5</v>
      </c>
      <c r="M629" s="1">
        <v>85254</v>
      </c>
      <c r="N629" s="3">
        <f>IF(ISERR(LN(Table15[[#This Row],[Close Price]]/I628)),"-",LN(Table15[[#This Row],[Close Price]]/I628))</f>
        <v>-8.8233371265123393E-3</v>
      </c>
    </row>
    <row r="630" spans="1:14" x14ac:dyDescent="0.3">
      <c r="A630" s="1" t="s">
        <v>32</v>
      </c>
      <c r="B630" s="1" t="s">
        <v>14</v>
      </c>
      <c r="C630" s="2">
        <v>44033</v>
      </c>
      <c r="D630" s="1">
        <v>5867.5</v>
      </c>
      <c r="E630" s="1">
        <v>5919.5</v>
      </c>
      <c r="F630" s="1">
        <v>6150</v>
      </c>
      <c r="G630" s="1">
        <v>5900</v>
      </c>
      <c r="H630" s="1">
        <v>6115.3</v>
      </c>
      <c r="I630" s="1">
        <v>6130.85</v>
      </c>
      <c r="J630" s="1">
        <v>6080.33</v>
      </c>
      <c r="K630" s="1">
        <v>1854694</v>
      </c>
      <c r="L630" s="1">
        <v>11277149637.6</v>
      </c>
      <c r="M630" s="1">
        <v>151091</v>
      </c>
      <c r="N630" s="3">
        <f>IF(ISERR(LN(Table15[[#This Row],[Close Price]]/I629)),"-",LN(Table15[[#This Row],[Close Price]]/I629))</f>
        <v>4.3904753908824541E-2</v>
      </c>
    </row>
    <row r="631" spans="1:14" x14ac:dyDescent="0.3">
      <c r="A631" s="1" t="s">
        <v>32</v>
      </c>
      <c r="B631" s="1" t="s">
        <v>14</v>
      </c>
      <c r="C631" s="2">
        <v>44034</v>
      </c>
      <c r="D631" s="1">
        <v>6130.85</v>
      </c>
      <c r="E631" s="1">
        <v>6117</v>
      </c>
      <c r="F631" s="1">
        <v>6129</v>
      </c>
      <c r="G631" s="1">
        <v>5939.7</v>
      </c>
      <c r="H631" s="1">
        <v>6013</v>
      </c>
      <c r="I631" s="1">
        <v>6003.4</v>
      </c>
      <c r="J631" s="1">
        <v>6034.25</v>
      </c>
      <c r="K631" s="1">
        <v>1140094</v>
      </c>
      <c r="L631" s="1">
        <v>6879614116.9499998</v>
      </c>
      <c r="M631" s="1">
        <v>102729</v>
      </c>
      <c r="N631" s="3">
        <f>IF(ISERR(LN(Table15[[#This Row],[Close Price]]/I630)),"-",LN(Table15[[#This Row],[Close Price]]/I630))</f>
        <v>-2.100742725207147E-2</v>
      </c>
    </row>
    <row r="632" spans="1:14" x14ac:dyDescent="0.3">
      <c r="A632" s="1" t="s">
        <v>32</v>
      </c>
      <c r="B632" s="1" t="s">
        <v>14</v>
      </c>
      <c r="C632" s="2">
        <v>44035</v>
      </c>
      <c r="D632" s="1">
        <v>6003.4</v>
      </c>
      <c r="E632" s="1">
        <v>6013</v>
      </c>
      <c r="F632" s="1">
        <v>6090</v>
      </c>
      <c r="G632" s="1">
        <v>5967.95</v>
      </c>
      <c r="H632" s="1">
        <v>6047.35</v>
      </c>
      <c r="I632" s="1">
        <v>6065.95</v>
      </c>
      <c r="J632" s="1">
        <v>6047.91</v>
      </c>
      <c r="K632" s="1">
        <v>701702</v>
      </c>
      <c r="L632" s="1">
        <v>4243833460.0999999</v>
      </c>
      <c r="M632" s="1">
        <v>61215</v>
      </c>
      <c r="N632" s="3">
        <f>IF(ISERR(LN(Table15[[#This Row],[Close Price]]/I631)),"-",LN(Table15[[#This Row],[Close Price]]/I631))</f>
        <v>1.0365191168594861E-2</v>
      </c>
    </row>
    <row r="633" spans="1:14" x14ac:dyDescent="0.3">
      <c r="A633" s="1" t="s">
        <v>32</v>
      </c>
      <c r="B633" s="1" t="s">
        <v>14</v>
      </c>
      <c r="C633" s="2">
        <v>44036</v>
      </c>
      <c r="D633" s="1">
        <v>6065.95</v>
      </c>
      <c r="E633" s="1">
        <v>6010</v>
      </c>
      <c r="F633" s="1">
        <v>6047.35</v>
      </c>
      <c r="G633" s="1">
        <v>5932.1</v>
      </c>
      <c r="H633" s="1">
        <v>5990.5</v>
      </c>
      <c r="I633" s="1">
        <v>6000.7</v>
      </c>
      <c r="J633" s="1">
        <v>5985.18</v>
      </c>
      <c r="K633" s="1">
        <v>793324</v>
      </c>
      <c r="L633" s="1">
        <v>4748187299.5500002</v>
      </c>
      <c r="M633" s="1">
        <v>78265</v>
      </c>
      <c r="N633" s="3">
        <f>IF(ISERR(LN(Table15[[#This Row],[Close Price]]/I632)),"-",LN(Table15[[#This Row],[Close Price]]/I632))</f>
        <v>-1.0815037478694074E-2</v>
      </c>
    </row>
    <row r="634" spans="1:14" x14ac:dyDescent="0.3">
      <c r="A634" s="1" t="s">
        <v>32</v>
      </c>
      <c r="B634" s="1" t="s">
        <v>14</v>
      </c>
      <c r="C634" s="2">
        <v>44039</v>
      </c>
      <c r="D634" s="1">
        <v>6000.7</v>
      </c>
      <c r="E634" s="1">
        <v>6008</v>
      </c>
      <c r="F634" s="1">
        <v>6062.85</v>
      </c>
      <c r="G634" s="1">
        <v>5928.05</v>
      </c>
      <c r="H634" s="1">
        <v>6056</v>
      </c>
      <c r="I634" s="1">
        <v>6043.3</v>
      </c>
      <c r="J634" s="1">
        <v>6001.19</v>
      </c>
      <c r="K634" s="1">
        <v>902597</v>
      </c>
      <c r="L634" s="1">
        <v>5416657162.1000004</v>
      </c>
      <c r="M634" s="1">
        <v>79430</v>
      </c>
      <c r="N634" s="3">
        <f>IF(ISERR(LN(Table15[[#This Row],[Close Price]]/I633)),"-",LN(Table15[[#This Row],[Close Price]]/I633))</f>
        <v>7.0740912739416951E-3</v>
      </c>
    </row>
    <row r="635" spans="1:14" x14ac:dyDescent="0.3">
      <c r="A635" s="1" t="s">
        <v>32</v>
      </c>
      <c r="B635" s="1" t="s">
        <v>14</v>
      </c>
      <c r="C635" s="2">
        <v>44040</v>
      </c>
      <c r="D635" s="1">
        <v>6043.3</v>
      </c>
      <c r="E635" s="1">
        <v>6050</v>
      </c>
      <c r="F635" s="1">
        <v>6320.35</v>
      </c>
      <c r="G635" s="1">
        <v>6031.15</v>
      </c>
      <c r="H635" s="1">
        <v>6265</v>
      </c>
      <c r="I635" s="1">
        <v>6282.8</v>
      </c>
      <c r="J635" s="1">
        <v>6206.76</v>
      </c>
      <c r="K635" s="1">
        <v>1774866</v>
      </c>
      <c r="L635" s="1">
        <v>11016175527</v>
      </c>
      <c r="M635" s="1">
        <v>139344</v>
      </c>
      <c r="N635" s="3">
        <f>IF(ISERR(LN(Table15[[#This Row],[Close Price]]/I634)),"-",LN(Table15[[#This Row],[Close Price]]/I634))</f>
        <v>3.8865520623103306E-2</v>
      </c>
    </row>
    <row r="636" spans="1:14" x14ac:dyDescent="0.3">
      <c r="A636" s="1" t="s">
        <v>32</v>
      </c>
      <c r="B636" s="1" t="s">
        <v>14</v>
      </c>
      <c r="C636" s="2">
        <v>44041</v>
      </c>
      <c r="D636" s="1">
        <v>6282.8</v>
      </c>
      <c r="E636" s="1">
        <v>6269.95</v>
      </c>
      <c r="F636" s="1">
        <v>6295</v>
      </c>
      <c r="G636" s="1">
        <v>6118.95</v>
      </c>
      <c r="H636" s="1">
        <v>6192</v>
      </c>
      <c r="I636" s="1">
        <v>6185.15</v>
      </c>
      <c r="J636" s="1">
        <v>6196.86</v>
      </c>
      <c r="K636" s="1">
        <v>2057207</v>
      </c>
      <c r="L636" s="1">
        <v>12748214359.5</v>
      </c>
      <c r="M636" s="1">
        <v>154097</v>
      </c>
      <c r="N636" s="3">
        <f>IF(ISERR(LN(Table15[[#This Row],[Close Price]]/I635)),"-",LN(Table15[[#This Row],[Close Price]]/I635))</f>
        <v>-1.5664483213249047E-2</v>
      </c>
    </row>
    <row r="637" spans="1:14" x14ac:dyDescent="0.3">
      <c r="A637" s="1" t="s">
        <v>32</v>
      </c>
      <c r="B637" s="1" t="s">
        <v>14</v>
      </c>
      <c r="C637" s="2">
        <v>44042</v>
      </c>
      <c r="D637" s="1">
        <v>6185.15</v>
      </c>
      <c r="E637" s="1">
        <v>6184.05</v>
      </c>
      <c r="F637" s="1">
        <v>6393.65</v>
      </c>
      <c r="G637" s="1">
        <v>6170.05</v>
      </c>
      <c r="H637" s="1">
        <v>6260</v>
      </c>
      <c r="I637" s="1">
        <v>6265.4</v>
      </c>
      <c r="J637" s="1">
        <v>6318.7</v>
      </c>
      <c r="K637" s="1">
        <v>2217867</v>
      </c>
      <c r="L637" s="1">
        <v>14014045828.35</v>
      </c>
      <c r="M637" s="1">
        <v>156205</v>
      </c>
      <c r="N637" s="3">
        <f>IF(ISERR(LN(Table15[[#This Row],[Close Price]]/I636)),"-",LN(Table15[[#This Row],[Close Price]]/I636))</f>
        <v>1.2891175304179698E-2</v>
      </c>
    </row>
    <row r="638" spans="1:14" x14ac:dyDescent="0.3">
      <c r="A638" s="1" t="s">
        <v>32</v>
      </c>
      <c r="B638" s="1" t="s">
        <v>14</v>
      </c>
      <c r="C638" s="2">
        <v>44043</v>
      </c>
      <c r="D638" s="1">
        <v>6265.4</v>
      </c>
      <c r="E638" s="1">
        <v>6265</v>
      </c>
      <c r="F638" s="1">
        <v>6379.85</v>
      </c>
      <c r="G638" s="1">
        <v>6209</v>
      </c>
      <c r="H638" s="1">
        <v>6260</v>
      </c>
      <c r="I638" s="1">
        <v>6262.75</v>
      </c>
      <c r="J638" s="1">
        <v>6287.71</v>
      </c>
      <c r="K638" s="1">
        <v>1613555</v>
      </c>
      <c r="L638" s="1">
        <v>10145560781.1</v>
      </c>
      <c r="M638" s="1">
        <v>118083</v>
      </c>
      <c r="N638" s="3">
        <f>IF(ISERR(LN(Table15[[#This Row],[Close Price]]/I637)),"-",LN(Table15[[#This Row],[Close Price]]/I637))</f>
        <v>-4.2304730379539164E-4</v>
      </c>
    </row>
    <row r="639" spans="1:14" x14ac:dyDescent="0.3">
      <c r="A639" s="1" t="s">
        <v>32</v>
      </c>
      <c r="B639" s="1" t="s">
        <v>14</v>
      </c>
      <c r="C639" s="2">
        <v>44046</v>
      </c>
      <c r="D639" s="1">
        <v>6262.75</v>
      </c>
      <c r="E639" s="1">
        <v>6380</v>
      </c>
      <c r="F639" s="1">
        <v>6437.45</v>
      </c>
      <c r="G639" s="1">
        <v>6125.05</v>
      </c>
      <c r="H639" s="1">
        <v>6172</v>
      </c>
      <c r="I639" s="1">
        <v>6165.2</v>
      </c>
      <c r="J639" s="1">
        <v>6247.42</v>
      </c>
      <c r="K639" s="1">
        <v>1836582</v>
      </c>
      <c r="L639" s="1">
        <v>11473891228.299999</v>
      </c>
      <c r="M639" s="1">
        <v>142978</v>
      </c>
      <c r="N639" s="3">
        <f>IF(ISERR(LN(Table15[[#This Row],[Close Price]]/I638)),"-",LN(Table15[[#This Row],[Close Price]]/I638))</f>
        <v>-1.5698808483447794E-2</v>
      </c>
    </row>
    <row r="640" spans="1:14" x14ac:dyDescent="0.3">
      <c r="A640" s="1" t="s">
        <v>32</v>
      </c>
      <c r="B640" s="1" t="s">
        <v>14</v>
      </c>
      <c r="C640" s="2">
        <v>44047</v>
      </c>
      <c r="D640" s="1">
        <v>6165.2</v>
      </c>
      <c r="E640" s="1">
        <v>6199</v>
      </c>
      <c r="F640" s="1">
        <v>6376.85</v>
      </c>
      <c r="G640" s="1">
        <v>6185</v>
      </c>
      <c r="H640" s="1">
        <v>6360.55</v>
      </c>
      <c r="I640" s="1">
        <v>6358.95</v>
      </c>
      <c r="J640" s="1">
        <v>6301.15</v>
      </c>
      <c r="K640" s="1">
        <v>1223516</v>
      </c>
      <c r="L640" s="1">
        <v>7709552984.5500002</v>
      </c>
      <c r="M640" s="1">
        <v>102411</v>
      </c>
      <c r="N640" s="3">
        <f>IF(ISERR(LN(Table15[[#This Row],[Close Price]]/I639)),"-",LN(Table15[[#This Row],[Close Price]]/I639))</f>
        <v>3.0942692092409858E-2</v>
      </c>
    </row>
    <row r="641" spans="1:14" x14ac:dyDescent="0.3">
      <c r="A641" s="1" t="s">
        <v>32</v>
      </c>
      <c r="B641" s="1" t="s">
        <v>14</v>
      </c>
      <c r="C641" s="2">
        <v>44048</v>
      </c>
      <c r="D641" s="1">
        <v>6358.95</v>
      </c>
      <c r="E641" s="1">
        <v>6388.9</v>
      </c>
      <c r="F641" s="1">
        <v>6597.7</v>
      </c>
      <c r="G641" s="1">
        <v>6380</v>
      </c>
      <c r="H641" s="1">
        <v>6517</v>
      </c>
      <c r="I641" s="1">
        <v>6526.25</v>
      </c>
      <c r="J641" s="1">
        <v>6523.9</v>
      </c>
      <c r="K641" s="1">
        <v>2278683</v>
      </c>
      <c r="L641" s="1">
        <v>14865889021.950001</v>
      </c>
      <c r="M641" s="1">
        <v>168264</v>
      </c>
      <c r="N641" s="3">
        <f>IF(ISERR(LN(Table15[[#This Row],[Close Price]]/I640)),"-",LN(Table15[[#This Row],[Close Price]]/I640))</f>
        <v>2.596923635978762E-2</v>
      </c>
    </row>
    <row r="642" spans="1:14" x14ac:dyDescent="0.3">
      <c r="A642" s="1" t="s">
        <v>32</v>
      </c>
      <c r="B642" s="1" t="s">
        <v>14</v>
      </c>
      <c r="C642" s="2">
        <v>44049</v>
      </c>
      <c r="D642" s="1">
        <v>6526.25</v>
      </c>
      <c r="E642" s="1">
        <v>6534.95</v>
      </c>
      <c r="F642" s="1">
        <v>6585.85</v>
      </c>
      <c r="G642" s="1">
        <v>6434.4</v>
      </c>
      <c r="H642" s="1">
        <v>6551.25</v>
      </c>
      <c r="I642" s="1">
        <v>6555.75</v>
      </c>
      <c r="J642" s="1">
        <v>6498.88</v>
      </c>
      <c r="K642" s="1">
        <v>1233253</v>
      </c>
      <c r="L642" s="1">
        <v>8014764094.6000004</v>
      </c>
      <c r="M642" s="1">
        <v>103982</v>
      </c>
      <c r="N642" s="3">
        <f>IF(ISERR(LN(Table15[[#This Row],[Close Price]]/I641)),"-",LN(Table15[[#This Row],[Close Price]]/I641))</f>
        <v>4.5100214039448172E-3</v>
      </c>
    </row>
    <row r="643" spans="1:14" x14ac:dyDescent="0.3">
      <c r="A643" s="1" t="s">
        <v>32</v>
      </c>
      <c r="B643" s="1" t="s">
        <v>14</v>
      </c>
      <c r="C643" s="2">
        <v>44050</v>
      </c>
      <c r="D643" s="1">
        <v>6555.75</v>
      </c>
      <c r="E643" s="1">
        <v>6498</v>
      </c>
      <c r="F643" s="1">
        <v>6749.5</v>
      </c>
      <c r="G643" s="1">
        <v>6481.85</v>
      </c>
      <c r="H643" s="1">
        <v>6665</v>
      </c>
      <c r="I643" s="1">
        <v>6679</v>
      </c>
      <c r="J643" s="1">
        <v>6645.66</v>
      </c>
      <c r="K643" s="1">
        <v>1568000</v>
      </c>
      <c r="L643" s="1">
        <v>10420400274.549999</v>
      </c>
      <c r="M643" s="1">
        <v>122724</v>
      </c>
      <c r="N643" s="3">
        <f>IF(ISERR(LN(Table15[[#This Row],[Close Price]]/I642)),"-",LN(Table15[[#This Row],[Close Price]]/I642))</f>
        <v>1.8625748596928858E-2</v>
      </c>
    </row>
    <row r="644" spans="1:14" x14ac:dyDescent="0.3">
      <c r="A644" s="1" t="s">
        <v>32</v>
      </c>
      <c r="B644" s="1" t="s">
        <v>14</v>
      </c>
      <c r="C644" s="2">
        <v>44053</v>
      </c>
      <c r="D644" s="1">
        <v>6679</v>
      </c>
      <c r="E644" s="1">
        <v>6690</v>
      </c>
      <c r="F644" s="1">
        <v>6728.7</v>
      </c>
      <c r="G644" s="1">
        <v>6576</v>
      </c>
      <c r="H644" s="1">
        <v>6599</v>
      </c>
      <c r="I644" s="1">
        <v>6608.9</v>
      </c>
      <c r="J644" s="1">
        <v>6645.25</v>
      </c>
      <c r="K644" s="1">
        <v>1601753</v>
      </c>
      <c r="L644" s="1">
        <v>10644045510.15</v>
      </c>
      <c r="M644" s="1">
        <v>103576</v>
      </c>
      <c r="N644" s="3">
        <f>IF(ISERR(LN(Table15[[#This Row],[Close Price]]/I643)),"-",LN(Table15[[#This Row],[Close Price]]/I643))</f>
        <v>-1.0551050251786549E-2</v>
      </c>
    </row>
    <row r="645" spans="1:14" x14ac:dyDescent="0.3">
      <c r="A645" s="1" t="s">
        <v>32</v>
      </c>
      <c r="B645" s="1" t="s">
        <v>14</v>
      </c>
      <c r="C645" s="2">
        <v>44054</v>
      </c>
      <c r="D645" s="1">
        <v>6608.9</v>
      </c>
      <c r="E645" s="1">
        <v>6665</v>
      </c>
      <c r="F645" s="1">
        <v>6713.5</v>
      </c>
      <c r="G645" s="1">
        <v>6611</v>
      </c>
      <c r="H645" s="1">
        <v>6648.7</v>
      </c>
      <c r="I645" s="1">
        <v>6649.2</v>
      </c>
      <c r="J645" s="1">
        <v>6656.9</v>
      </c>
      <c r="K645" s="1">
        <v>880811</v>
      </c>
      <c r="L645" s="1">
        <v>5863468565.6499996</v>
      </c>
      <c r="M645" s="1">
        <v>75125</v>
      </c>
      <c r="N645" s="3">
        <f>IF(ISERR(LN(Table15[[#This Row],[Close Price]]/I644)),"-",LN(Table15[[#This Row],[Close Price]]/I644))</f>
        <v>6.0793211874549374E-3</v>
      </c>
    </row>
    <row r="646" spans="1:14" x14ac:dyDescent="0.3">
      <c r="A646" s="1" t="s">
        <v>32</v>
      </c>
      <c r="B646" s="1" t="s">
        <v>14</v>
      </c>
      <c r="C646" s="2">
        <v>44055</v>
      </c>
      <c r="D646" s="1">
        <v>6649.2</v>
      </c>
      <c r="E646" s="1">
        <v>6609.95</v>
      </c>
      <c r="F646" s="1">
        <v>6778.05</v>
      </c>
      <c r="G646" s="1">
        <v>6592.1</v>
      </c>
      <c r="H646" s="1">
        <v>6730.05</v>
      </c>
      <c r="I646" s="1">
        <v>6730.3</v>
      </c>
      <c r="J646" s="1">
        <v>6708.04</v>
      </c>
      <c r="K646" s="1">
        <v>1114994</v>
      </c>
      <c r="L646" s="1">
        <v>7479427644.6999998</v>
      </c>
      <c r="M646" s="1">
        <v>76689</v>
      </c>
      <c r="N646" s="3">
        <f>IF(ISERR(LN(Table15[[#This Row],[Close Price]]/I645)),"-",LN(Table15[[#This Row],[Close Price]]/I645))</f>
        <v>1.2123172506996786E-2</v>
      </c>
    </row>
    <row r="647" spans="1:14" x14ac:dyDescent="0.3">
      <c r="A647" s="1" t="s">
        <v>32</v>
      </c>
      <c r="B647" s="1" t="s">
        <v>14</v>
      </c>
      <c r="C647" s="2">
        <v>44056</v>
      </c>
      <c r="D647" s="1">
        <v>6730.3</v>
      </c>
      <c r="E647" s="1">
        <v>6729.95</v>
      </c>
      <c r="F647" s="1">
        <v>6772</v>
      </c>
      <c r="G647" s="1">
        <v>6655</v>
      </c>
      <c r="H647" s="1">
        <v>6732</v>
      </c>
      <c r="I647" s="1">
        <v>6731.65</v>
      </c>
      <c r="J647" s="1">
        <v>6720.91</v>
      </c>
      <c r="K647" s="1">
        <v>1087096</v>
      </c>
      <c r="L647" s="1">
        <v>7306279354.8000002</v>
      </c>
      <c r="M647" s="1">
        <v>82991</v>
      </c>
      <c r="N647" s="3">
        <f>IF(ISERR(LN(Table15[[#This Row],[Close Price]]/I646)),"-",LN(Table15[[#This Row],[Close Price]]/I646))</f>
        <v>2.0056529767594063E-4</v>
      </c>
    </row>
    <row r="648" spans="1:14" x14ac:dyDescent="0.3">
      <c r="A648" s="1" t="s">
        <v>32</v>
      </c>
      <c r="B648" s="1" t="s">
        <v>14</v>
      </c>
      <c r="C648" s="2">
        <v>44057</v>
      </c>
      <c r="D648" s="1">
        <v>6731.65</v>
      </c>
      <c r="E648" s="1">
        <v>6740</v>
      </c>
      <c r="F648" s="1">
        <v>6745.15</v>
      </c>
      <c r="G648" s="1">
        <v>6552.05</v>
      </c>
      <c r="H648" s="1">
        <v>6598.95</v>
      </c>
      <c r="I648" s="1">
        <v>6588.2</v>
      </c>
      <c r="J648" s="1">
        <v>6637.52</v>
      </c>
      <c r="K648" s="1">
        <v>905798</v>
      </c>
      <c r="L648" s="1">
        <v>6012249380.4499998</v>
      </c>
      <c r="M648" s="1">
        <v>76687</v>
      </c>
      <c r="N648" s="3">
        <f>IF(ISERR(LN(Table15[[#This Row],[Close Price]]/I647)),"-",LN(Table15[[#This Row],[Close Price]]/I647))</f>
        <v>-2.1540114402168319E-2</v>
      </c>
    </row>
    <row r="649" spans="1:14" x14ac:dyDescent="0.3">
      <c r="A649" s="1" t="s">
        <v>32</v>
      </c>
      <c r="B649" s="1" t="s">
        <v>14</v>
      </c>
      <c r="C649" s="2">
        <v>44060</v>
      </c>
      <c r="D649" s="1">
        <v>6588.2</v>
      </c>
      <c r="E649" s="1">
        <v>6660</v>
      </c>
      <c r="F649" s="1">
        <v>6789.95</v>
      </c>
      <c r="G649" s="1">
        <v>6588.2</v>
      </c>
      <c r="H649" s="1">
        <v>6760.1</v>
      </c>
      <c r="I649" s="1">
        <v>6768.4</v>
      </c>
      <c r="J649" s="1">
        <v>6703.34</v>
      </c>
      <c r="K649" s="1">
        <v>1028545</v>
      </c>
      <c r="L649" s="1">
        <v>6894690547.3999996</v>
      </c>
      <c r="M649" s="1">
        <v>80388</v>
      </c>
      <c r="N649" s="3">
        <f>IF(ISERR(LN(Table15[[#This Row],[Close Price]]/I648)),"-",LN(Table15[[#This Row],[Close Price]]/I648))</f>
        <v>2.6984552130662778E-2</v>
      </c>
    </row>
    <row r="650" spans="1:14" x14ac:dyDescent="0.3">
      <c r="A650" s="1" t="s">
        <v>32</v>
      </c>
      <c r="B650" s="1" t="s">
        <v>14</v>
      </c>
      <c r="C650" s="2">
        <v>44061</v>
      </c>
      <c r="D650" s="1">
        <v>6768.4</v>
      </c>
      <c r="E650" s="1">
        <v>6768.4</v>
      </c>
      <c r="F650" s="1">
        <v>6924.9</v>
      </c>
      <c r="G650" s="1">
        <v>6760.9</v>
      </c>
      <c r="H650" s="1">
        <v>6891</v>
      </c>
      <c r="I650" s="1">
        <v>6893.1</v>
      </c>
      <c r="J650" s="1">
        <v>6866.97</v>
      </c>
      <c r="K650" s="1">
        <v>1322542</v>
      </c>
      <c r="L650" s="1">
        <v>9081851848.6000004</v>
      </c>
      <c r="M650" s="1">
        <v>94241</v>
      </c>
      <c r="N650" s="3">
        <f>IF(ISERR(LN(Table15[[#This Row],[Close Price]]/I649)),"-",LN(Table15[[#This Row],[Close Price]]/I649))</f>
        <v>1.8256189057295723E-2</v>
      </c>
    </row>
    <row r="651" spans="1:14" x14ac:dyDescent="0.3">
      <c r="A651" s="1" t="s">
        <v>32</v>
      </c>
      <c r="B651" s="1" t="s">
        <v>14</v>
      </c>
      <c r="C651" s="2">
        <v>44062</v>
      </c>
      <c r="D651" s="1">
        <v>6893.1</v>
      </c>
      <c r="E651" s="1">
        <v>6924</v>
      </c>
      <c r="F651" s="1">
        <v>7014.7</v>
      </c>
      <c r="G651" s="1">
        <v>6885.05</v>
      </c>
      <c r="H651" s="1">
        <v>6999.45</v>
      </c>
      <c r="I651" s="1">
        <v>6990.3</v>
      </c>
      <c r="J651" s="1">
        <v>6967.39</v>
      </c>
      <c r="K651" s="1">
        <v>1326450</v>
      </c>
      <c r="L651" s="1">
        <v>9241898711.4500008</v>
      </c>
      <c r="M651" s="1">
        <v>86982</v>
      </c>
      <c r="N651" s="3">
        <f>IF(ISERR(LN(Table15[[#This Row],[Close Price]]/I650)),"-",LN(Table15[[#This Row],[Close Price]]/I650))</f>
        <v>1.4002562510053706E-2</v>
      </c>
    </row>
    <row r="652" spans="1:14" x14ac:dyDescent="0.3">
      <c r="A652" s="1" t="s">
        <v>32</v>
      </c>
      <c r="B652" s="1" t="s">
        <v>14</v>
      </c>
      <c r="C652" s="2">
        <v>44063</v>
      </c>
      <c r="D652" s="1">
        <v>6990.3</v>
      </c>
      <c r="E652" s="1">
        <v>6891.1</v>
      </c>
      <c r="F652" s="1">
        <v>6999</v>
      </c>
      <c r="G652" s="1">
        <v>6880.05</v>
      </c>
      <c r="H652" s="1">
        <v>6964</v>
      </c>
      <c r="I652" s="1">
        <v>6974.7</v>
      </c>
      <c r="J652" s="1">
        <v>6961.6</v>
      </c>
      <c r="K652" s="1">
        <v>958233</v>
      </c>
      <c r="L652" s="1">
        <v>6670835970.25</v>
      </c>
      <c r="M652" s="1">
        <v>64977</v>
      </c>
      <c r="N652" s="3">
        <f>IF(ISERR(LN(Table15[[#This Row],[Close Price]]/I651)),"-",LN(Table15[[#This Row],[Close Price]]/I651))</f>
        <v>-2.2341577499317899E-3</v>
      </c>
    </row>
    <row r="653" spans="1:14" x14ac:dyDescent="0.3">
      <c r="A653" s="1" t="s">
        <v>32</v>
      </c>
      <c r="B653" s="1" t="s">
        <v>14</v>
      </c>
      <c r="C653" s="2">
        <v>44064</v>
      </c>
      <c r="D653" s="1">
        <v>6974.7</v>
      </c>
      <c r="E653" s="1">
        <v>7048</v>
      </c>
      <c r="F653" s="1">
        <v>7065</v>
      </c>
      <c r="G653" s="1">
        <v>6951</v>
      </c>
      <c r="H653" s="1">
        <v>6980</v>
      </c>
      <c r="I653" s="1">
        <v>6973</v>
      </c>
      <c r="J653" s="1">
        <v>6997.52</v>
      </c>
      <c r="K653" s="1">
        <v>971836</v>
      </c>
      <c r="L653" s="1">
        <v>6800445838.3000002</v>
      </c>
      <c r="M653" s="1">
        <v>76543</v>
      </c>
      <c r="N653" s="3">
        <f>IF(ISERR(LN(Table15[[#This Row],[Close Price]]/I652)),"-",LN(Table15[[#This Row],[Close Price]]/I652))</f>
        <v>-2.4376779087853978E-4</v>
      </c>
    </row>
    <row r="654" spans="1:14" x14ac:dyDescent="0.3">
      <c r="A654" s="1" t="s">
        <v>32</v>
      </c>
      <c r="B654" s="1" t="s">
        <v>14</v>
      </c>
      <c r="C654" s="2">
        <v>44067</v>
      </c>
      <c r="D654" s="1">
        <v>6973</v>
      </c>
      <c r="E654" s="1">
        <v>6985</v>
      </c>
      <c r="F654" s="1">
        <v>7100</v>
      </c>
      <c r="G654" s="1">
        <v>6955</v>
      </c>
      <c r="H654" s="1">
        <v>7091.45</v>
      </c>
      <c r="I654" s="1">
        <v>7082.5</v>
      </c>
      <c r="J654" s="1">
        <v>7038.05</v>
      </c>
      <c r="K654" s="1">
        <v>961178</v>
      </c>
      <c r="L654" s="1">
        <v>6764815408.5500002</v>
      </c>
      <c r="M654" s="1">
        <v>78921</v>
      </c>
      <c r="N654" s="3">
        <f>IF(ISERR(LN(Table15[[#This Row],[Close Price]]/I653)),"-",LN(Table15[[#This Row],[Close Price]]/I653))</f>
        <v>1.5581404483660938E-2</v>
      </c>
    </row>
    <row r="655" spans="1:14" x14ac:dyDescent="0.3">
      <c r="A655" s="1" t="s">
        <v>32</v>
      </c>
      <c r="B655" s="1" t="s">
        <v>14</v>
      </c>
      <c r="C655" s="2">
        <v>44068</v>
      </c>
      <c r="D655" s="1">
        <v>7082.5</v>
      </c>
      <c r="E655" s="1">
        <v>7100</v>
      </c>
      <c r="F655" s="1">
        <v>7175.7</v>
      </c>
      <c r="G655" s="1">
        <v>7075.65</v>
      </c>
      <c r="H655" s="1">
        <v>7111</v>
      </c>
      <c r="I655" s="1">
        <v>7109.95</v>
      </c>
      <c r="J655" s="1">
        <v>7130.69</v>
      </c>
      <c r="K655" s="1">
        <v>1047628</v>
      </c>
      <c r="L655" s="1">
        <v>7470310210.8999996</v>
      </c>
      <c r="M655" s="1">
        <v>81427</v>
      </c>
      <c r="N655" s="3">
        <f>IF(ISERR(LN(Table15[[#This Row],[Close Price]]/I654)),"-",LN(Table15[[#This Row],[Close Price]]/I654))</f>
        <v>3.8682587190832758E-3</v>
      </c>
    </row>
    <row r="656" spans="1:14" x14ac:dyDescent="0.3">
      <c r="A656" s="1" t="s">
        <v>32</v>
      </c>
      <c r="B656" s="1" t="s">
        <v>14</v>
      </c>
      <c r="C656" s="2">
        <v>44069</v>
      </c>
      <c r="D656" s="1">
        <v>7109.95</v>
      </c>
      <c r="E656" s="1">
        <v>7110</v>
      </c>
      <c r="F656" s="1">
        <v>7158</v>
      </c>
      <c r="G656" s="1">
        <v>6972</v>
      </c>
      <c r="H656" s="1">
        <v>7017.05</v>
      </c>
      <c r="I656" s="1">
        <v>7008.65</v>
      </c>
      <c r="J656" s="1">
        <v>7059.2</v>
      </c>
      <c r="K656" s="1">
        <v>992395</v>
      </c>
      <c r="L656" s="1">
        <v>7005514681.5</v>
      </c>
      <c r="M656" s="1">
        <v>91608</v>
      </c>
      <c r="N656" s="3">
        <f>IF(ISERR(LN(Table15[[#This Row],[Close Price]]/I655)),"-",LN(Table15[[#This Row],[Close Price]]/I655))</f>
        <v>-1.4350110967096302E-2</v>
      </c>
    </row>
    <row r="657" spans="1:14" x14ac:dyDescent="0.3">
      <c r="A657" s="1" t="s">
        <v>32</v>
      </c>
      <c r="B657" s="1" t="s">
        <v>14</v>
      </c>
      <c r="C657" s="2">
        <v>44070</v>
      </c>
      <c r="D657" s="1">
        <v>7008.65</v>
      </c>
      <c r="E657" s="1">
        <v>7043</v>
      </c>
      <c r="F657" s="1">
        <v>7127.7</v>
      </c>
      <c r="G657" s="1">
        <v>6960.8</v>
      </c>
      <c r="H657" s="1">
        <v>7114.5</v>
      </c>
      <c r="I657" s="1">
        <v>7098</v>
      </c>
      <c r="J657" s="1">
        <v>7025.05</v>
      </c>
      <c r="K657" s="1">
        <v>1158982</v>
      </c>
      <c r="L657" s="1">
        <v>8141905586.8999996</v>
      </c>
      <c r="M657" s="1">
        <v>86504</v>
      </c>
      <c r="N657" s="3">
        <f>IF(ISERR(LN(Table15[[#This Row],[Close Price]]/I656)),"-",LN(Table15[[#This Row],[Close Price]]/I656))</f>
        <v>1.2667953749783073E-2</v>
      </c>
    </row>
    <row r="658" spans="1:14" x14ac:dyDescent="0.3">
      <c r="A658" s="1" t="s">
        <v>32</v>
      </c>
      <c r="B658" s="1" t="s">
        <v>14</v>
      </c>
      <c r="C658" s="2">
        <v>44071</v>
      </c>
      <c r="D658" s="1">
        <v>7098</v>
      </c>
      <c r="E658" s="1">
        <v>7125</v>
      </c>
      <c r="F658" s="1">
        <v>7156</v>
      </c>
      <c r="G658" s="1">
        <v>7028.45</v>
      </c>
      <c r="H658" s="1">
        <v>7106.6</v>
      </c>
      <c r="I658" s="1">
        <v>7104.1</v>
      </c>
      <c r="J658" s="1">
        <v>7101.6</v>
      </c>
      <c r="K658" s="1">
        <v>1019984</v>
      </c>
      <c r="L658" s="1">
        <v>7243516750.3000002</v>
      </c>
      <c r="M658" s="1">
        <v>88135</v>
      </c>
      <c r="N658" s="3">
        <f>IF(ISERR(LN(Table15[[#This Row],[Close Price]]/I657)),"-",LN(Table15[[#This Row],[Close Price]]/I657))</f>
        <v>8.5902794306666225E-4</v>
      </c>
    </row>
    <row r="659" spans="1:14" x14ac:dyDescent="0.3">
      <c r="A659" s="1" t="s">
        <v>32</v>
      </c>
      <c r="B659" s="1" t="s">
        <v>14</v>
      </c>
      <c r="C659" s="2">
        <v>44074</v>
      </c>
      <c r="D659" s="1">
        <v>7104.1</v>
      </c>
      <c r="E659" s="1">
        <v>7138</v>
      </c>
      <c r="F659" s="1">
        <v>7160</v>
      </c>
      <c r="G659" s="1">
        <v>6790.45</v>
      </c>
      <c r="H659" s="1">
        <v>6815.45</v>
      </c>
      <c r="I659" s="1">
        <v>6839.95</v>
      </c>
      <c r="J659" s="1">
        <v>6927.38</v>
      </c>
      <c r="K659" s="1">
        <v>1580778</v>
      </c>
      <c r="L659" s="1">
        <v>10950643154.450001</v>
      </c>
      <c r="M659" s="1">
        <v>130089</v>
      </c>
      <c r="N659" s="3">
        <f>IF(ISERR(LN(Table15[[#This Row],[Close Price]]/I658)),"-",LN(Table15[[#This Row],[Close Price]]/I658))</f>
        <v>-3.7891660501150642E-2</v>
      </c>
    </row>
    <row r="660" spans="1:14" x14ac:dyDescent="0.3">
      <c r="A660" s="1" t="s">
        <v>32</v>
      </c>
      <c r="B660" s="1" t="s">
        <v>14</v>
      </c>
      <c r="C660" s="2">
        <v>44075</v>
      </c>
      <c r="D660" s="1">
        <v>6839.95</v>
      </c>
      <c r="E660" s="1">
        <v>6860.45</v>
      </c>
      <c r="F660" s="1">
        <v>7018.7</v>
      </c>
      <c r="G660" s="1">
        <v>6802</v>
      </c>
      <c r="H660" s="1">
        <v>6912</v>
      </c>
      <c r="I660" s="1">
        <v>6905.65</v>
      </c>
      <c r="J660" s="1">
        <v>6929.84</v>
      </c>
      <c r="K660" s="1">
        <v>1117127</v>
      </c>
      <c r="L660" s="1">
        <v>7741513231.5500002</v>
      </c>
      <c r="M660" s="1">
        <v>93743</v>
      </c>
      <c r="N660" s="3">
        <f>IF(ISERR(LN(Table15[[#This Row],[Close Price]]/I659)),"-",LN(Table15[[#This Row],[Close Price]]/I659))</f>
        <v>9.559495449654086E-3</v>
      </c>
    </row>
    <row r="661" spans="1:14" x14ac:dyDescent="0.3">
      <c r="A661" s="1" t="s">
        <v>32</v>
      </c>
      <c r="B661" s="1" t="s">
        <v>14</v>
      </c>
      <c r="C661" s="2">
        <v>44076</v>
      </c>
      <c r="D661" s="1">
        <v>6905.65</v>
      </c>
      <c r="E661" s="1">
        <v>6905.5</v>
      </c>
      <c r="F661" s="1">
        <v>6980</v>
      </c>
      <c r="G661" s="1">
        <v>6852.4</v>
      </c>
      <c r="H661" s="1">
        <v>6931.05</v>
      </c>
      <c r="I661" s="1">
        <v>6920.75</v>
      </c>
      <c r="J661" s="1">
        <v>6913.9</v>
      </c>
      <c r="K661" s="1">
        <v>776393</v>
      </c>
      <c r="L661" s="1">
        <v>5367900766.5</v>
      </c>
      <c r="M661" s="1">
        <v>66495</v>
      </c>
      <c r="N661" s="3">
        <f>IF(ISERR(LN(Table15[[#This Row],[Close Price]]/I660)),"-",LN(Table15[[#This Row],[Close Price]]/I660))</f>
        <v>2.1842281437427159E-3</v>
      </c>
    </row>
    <row r="662" spans="1:14" x14ac:dyDescent="0.3">
      <c r="A662" s="1" t="s">
        <v>32</v>
      </c>
      <c r="B662" s="1" t="s">
        <v>14</v>
      </c>
      <c r="C662" s="2">
        <v>44077</v>
      </c>
      <c r="D662" s="1">
        <v>6920.75</v>
      </c>
      <c r="E662" s="1">
        <v>6925</v>
      </c>
      <c r="F662" s="1">
        <v>7116.9</v>
      </c>
      <c r="G662" s="1">
        <v>6920.75</v>
      </c>
      <c r="H662" s="1">
        <v>7075.05</v>
      </c>
      <c r="I662" s="1">
        <v>7072.6</v>
      </c>
      <c r="J662" s="1">
        <v>7049.13</v>
      </c>
      <c r="K662" s="1">
        <v>947751</v>
      </c>
      <c r="L662" s="1">
        <v>6680820760.1499996</v>
      </c>
      <c r="M662" s="1">
        <v>94430</v>
      </c>
      <c r="N662" s="3">
        <f>IF(ISERR(LN(Table15[[#This Row],[Close Price]]/I661)),"-",LN(Table15[[#This Row],[Close Price]]/I661))</f>
        <v>2.1704018105836574E-2</v>
      </c>
    </row>
    <row r="663" spans="1:14" x14ac:dyDescent="0.3">
      <c r="A663" s="1" t="s">
        <v>32</v>
      </c>
      <c r="B663" s="1" t="s">
        <v>14</v>
      </c>
      <c r="C663" s="2">
        <v>44078</v>
      </c>
      <c r="D663" s="1">
        <v>7072.6</v>
      </c>
      <c r="E663" s="1">
        <v>6985</v>
      </c>
      <c r="F663" s="1">
        <v>7324</v>
      </c>
      <c r="G663" s="1">
        <v>6965.05</v>
      </c>
      <c r="H663" s="1">
        <v>7210</v>
      </c>
      <c r="I663" s="1">
        <v>7190.1</v>
      </c>
      <c r="J663" s="1">
        <v>7222.25</v>
      </c>
      <c r="K663" s="1">
        <v>2185296</v>
      </c>
      <c r="L663" s="1">
        <v>15782764147</v>
      </c>
      <c r="M663" s="1">
        <v>160897</v>
      </c>
      <c r="N663" s="3">
        <f>IF(ISERR(LN(Table15[[#This Row],[Close Price]]/I662)),"-",LN(Table15[[#This Row],[Close Price]]/I662))</f>
        <v>1.6476916476624328E-2</v>
      </c>
    </row>
    <row r="664" spans="1:14" x14ac:dyDescent="0.3">
      <c r="A664" s="1" t="s">
        <v>32</v>
      </c>
      <c r="B664" s="1" t="s">
        <v>14</v>
      </c>
      <c r="C664" s="2">
        <v>44081</v>
      </c>
      <c r="D664" s="1">
        <v>7190.1</v>
      </c>
      <c r="E664" s="1">
        <v>7225</v>
      </c>
      <c r="F664" s="1">
        <v>7300</v>
      </c>
      <c r="G664" s="1">
        <v>7129.25</v>
      </c>
      <c r="H664" s="1">
        <v>7222.25</v>
      </c>
      <c r="I664" s="1">
        <v>7209.15</v>
      </c>
      <c r="J664" s="1">
        <v>7211.66</v>
      </c>
      <c r="K664" s="1">
        <v>1348919</v>
      </c>
      <c r="L664" s="1">
        <v>9727944733.0499992</v>
      </c>
      <c r="M664" s="1">
        <v>108181</v>
      </c>
      <c r="N664" s="3">
        <f>IF(ISERR(LN(Table15[[#This Row],[Close Price]]/I663)),"-",LN(Table15[[#This Row],[Close Price]]/I663))</f>
        <v>2.6459726880717141E-3</v>
      </c>
    </row>
    <row r="665" spans="1:14" x14ac:dyDescent="0.3">
      <c r="A665" s="1" t="s">
        <v>32</v>
      </c>
      <c r="B665" s="1" t="s">
        <v>14</v>
      </c>
      <c r="C665" s="2">
        <v>44082</v>
      </c>
      <c r="D665" s="1">
        <v>7209.15</v>
      </c>
      <c r="E665" s="1">
        <v>7220</v>
      </c>
      <c r="F665" s="1">
        <v>7278</v>
      </c>
      <c r="G665" s="1">
        <v>7137.65</v>
      </c>
      <c r="H665" s="1">
        <v>7220</v>
      </c>
      <c r="I665" s="1">
        <v>7224</v>
      </c>
      <c r="J665" s="1">
        <v>7224.01</v>
      </c>
      <c r="K665" s="1">
        <v>1145075</v>
      </c>
      <c r="L665" s="1">
        <v>8272033370.5500002</v>
      </c>
      <c r="M665" s="1">
        <v>87288</v>
      </c>
      <c r="N665" s="3">
        <f>IF(ISERR(LN(Table15[[#This Row],[Close Price]]/I664)),"-",LN(Table15[[#This Row],[Close Price]]/I664))</f>
        <v>2.0577635845340126E-3</v>
      </c>
    </row>
    <row r="666" spans="1:14" x14ac:dyDescent="0.3">
      <c r="A666" s="1" t="s">
        <v>32</v>
      </c>
      <c r="B666" s="1" t="s">
        <v>14</v>
      </c>
      <c r="C666" s="2">
        <v>44083</v>
      </c>
      <c r="D666" s="1">
        <v>7224</v>
      </c>
      <c r="E666" s="1">
        <v>7200</v>
      </c>
      <c r="F666" s="1">
        <v>7256.35</v>
      </c>
      <c r="G666" s="1">
        <v>7121.2</v>
      </c>
      <c r="H666" s="1">
        <v>7227</v>
      </c>
      <c r="I666" s="1">
        <v>7215.25</v>
      </c>
      <c r="J666" s="1">
        <v>7184.74</v>
      </c>
      <c r="K666" s="1">
        <v>1273303</v>
      </c>
      <c r="L666" s="1">
        <v>9148349628.6499996</v>
      </c>
      <c r="M666" s="1">
        <v>102091</v>
      </c>
      <c r="N666" s="3">
        <f>IF(ISERR(LN(Table15[[#This Row],[Close Price]]/I665)),"-",LN(Table15[[#This Row],[Close Price]]/I665))</f>
        <v>-1.2119744544985974E-3</v>
      </c>
    </row>
    <row r="667" spans="1:14" x14ac:dyDescent="0.3">
      <c r="A667" s="1" t="s">
        <v>32</v>
      </c>
      <c r="B667" s="1" t="s">
        <v>14</v>
      </c>
      <c r="C667" s="2">
        <v>44084</v>
      </c>
      <c r="D667" s="1">
        <v>7215.25</v>
      </c>
      <c r="E667" s="1">
        <v>7264</v>
      </c>
      <c r="F667" s="1">
        <v>7299.4</v>
      </c>
      <c r="G667" s="1">
        <v>7168</v>
      </c>
      <c r="H667" s="1">
        <v>7219.2</v>
      </c>
      <c r="I667" s="1">
        <v>7231.65</v>
      </c>
      <c r="J667" s="1">
        <v>7232.95</v>
      </c>
      <c r="K667" s="1">
        <v>978701</v>
      </c>
      <c r="L667" s="1">
        <v>7078892166.6000004</v>
      </c>
      <c r="M667" s="1">
        <v>71947</v>
      </c>
      <c r="N667" s="3">
        <f>IF(ISERR(LN(Table15[[#This Row],[Close Price]]/I666)),"-",LN(Table15[[#This Row],[Close Price]]/I666))</f>
        <v>2.270384240865406E-3</v>
      </c>
    </row>
    <row r="668" spans="1:14" x14ac:dyDescent="0.3">
      <c r="A668" s="1" t="s">
        <v>32</v>
      </c>
      <c r="B668" s="1" t="s">
        <v>14</v>
      </c>
      <c r="C668" s="2">
        <v>44085</v>
      </c>
      <c r="D668" s="1">
        <v>7231.65</v>
      </c>
      <c r="E668" s="1">
        <v>7279.95</v>
      </c>
      <c r="F668" s="1">
        <v>7349.9</v>
      </c>
      <c r="G668" s="1">
        <v>7175</v>
      </c>
      <c r="H668" s="1">
        <v>7181.2</v>
      </c>
      <c r="I668" s="1">
        <v>7193.6</v>
      </c>
      <c r="J668" s="1">
        <v>7248.64</v>
      </c>
      <c r="K668" s="1">
        <v>1383019</v>
      </c>
      <c r="L668" s="1">
        <v>10025004989.799999</v>
      </c>
      <c r="M668" s="1">
        <v>105158</v>
      </c>
      <c r="N668" s="3">
        <f>IF(ISERR(LN(Table15[[#This Row],[Close Price]]/I667)),"-",LN(Table15[[#This Row],[Close Price]]/I667))</f>
        <v>-5.2754840639255623E-3</v>
      </c>
    </row>
    <row r="669" spans="1:14" x14ac:dyDescent="0.3">
      <c r="A669" s="1" t="s">
        <v>32</v>
      </c>
      <c r="B669" s="1" t="s">
        <v>14</v>
      </c>
      <c r="C669" s="2">
        <v>44088</v>
      </c>
      <c r="D669" s="1">
        <v>7193.6</v>
      </c>
      <c r="E669" s="1">
        <v>7219</v>
      </c>
      <c r="F669" s="1">
        <v>7239.6</v>
      </c>
      <c r="G669" s="1">
        <v>7085</v>
      </c>
      <c r="H669" s="1">
        <v>7110.05</v>
      </c>
      <c r="I669" s="1">
        <v>7128.85</v>
      </c>
      <c r="J669" s="1">
        <v>7152.02</v>
      </c>
      <c r="K669" s="1">
        <v>1003493</v>
      </c>
      <c r="L669" s="1">
        <v>7177000743.3000002</v>
      </c>
      <c r="M669" s="1">
        <v>77457</v>
      </c>
      <c r="N669" s="3">
        <f>IF(ISERR(LN(Table15[[#This Row],[Close Price]]/I668)),"-",LN(Table15[[#This Row],[Close Price]]/I668))</f>
        <v>-9.0418107421844137E-3</v>
      </c>
    </row>
    <row r="670" spans="1:14" x14ac:dyDescent="0.3">
      <c r="A670" s="1" t="s">
        <v>32</v>
      </c>
      <c r="B670" s="1" t="s">
        <v>14</v>
      </c>
      <c r="C670" s="2">
        <v>44089</v>
      </c>
      <c r="D670" s="1">
        <v>7128.85</v>
      </c>
      <c r="E670" s="1">
        <v>7164</v>
      </c>
      <c r="F670" s="1">
        <v>7175</v>
      </c>
      <c r="G670" s="1">
        <v>7005</v>
      </c>
      <c r="H670" s="1">
        <v>7050</v>
      </c>
      <c r="I670" s="1">
        <v>7052.8</v>
      </c>
      <c r="J670" s="1">
        <v>7071.67</v>
      </c>
      <c r="K670" s="1">
        <v>894418</v>
      </c>
      <c r="L670" s="1">
        <v>6325031614.5500002</v>
      </c>
      <c r="M670" s="1">
        <v>62872</v>
      </c>
      <c r="N670" s="3">
        <f>IF(ISERR(LN(Table15[[#This Row],[Close Price]]/I669)),"-",LN(Table15[[#This Row],[Close Price]]/I669))</f>
        <v>-1.0725229998592123E-2</v>
      </c>
    </row>
    <row r="671" spans="1:14" x14ac:dyDescent="0.3">
      <c r="A671" s="1" t="s">
        <v>32</v>
      </c>
      <c r="B671" s="1" t="s">
        <v>14</v>
      </c>
      <c r="C671" s="2">
        <v>44090</v>
      </c>
      <c r="D671" s="1">
        <v>7052.8</v>
      </c>
      <c r="E671" s="1">
        <v>7074</v>
      </c>
      <c r="F671" s="1">
        <v>7169</v>
      </c>
      <c r="G671" s="1">
        <v>7041</v>
      </c>
      <c r="H671" s="1">
        <v>7055</v>
      </c>
      <c r="I671" s="1">
        <v>7057.95</v>
      </c>
      <c r="J671" s="1">
        <v>7092.58</v>
      </c>
      <c r="K671" s="1">
        <v>920587</v>
      </c>
      <c r="L671" s="1">
        <v>6529334712.3999996</v>
      </c>
      <c r="M671" s="1">
        <v>70542</v>
      </c>
      <c r="N671" s="3">
        <f>IF(ISERR(LN(Table15[[#This Row],[Close Price]]/I670)),"-",LN(Table15[[#This Row],[Close Price]]/I670))</f>
        <v>7.2993997181793893E-4</v>
      </c>
    </row>
    <row r="672" spans="1:14" x14ac:dyDescent="0.3">
      <c r="A672" s="1" t="s">
        <v>32</v>
      </c>
      <c r="B672" s="1" t="s">
        <v>14</v>
      </c>
      <c r="C672" s="2">
        <v>44091</v>
      </c>
      <c r="D672" s="1">
        <v>7057.95</v>
      </c>
      <c r="E672" s="1">
        <v>7049.5</v>
      </c>
      <c r="F672" s="1">
        <v>7112.9</v>
      </c>
      <c r="G672" s="1">
        <v>6941</v>
      </c>
      <c r="H672" s="1">
        <v>7110</v>
      </c>
      <c r="I672" s="1">
        <v>7085.85</v>
      </c>
      <c r="J672" s="1">
        <v>7007.85</v>
      </c>
      <c r="K672" s="1">
        <v>1133421</v>
      </c>
      <c r="L672" s="1">
        <v>7942843434.5</v>
      </c>
      <c r="M672" s="1">
        <v>101117</v>
      </c>
      <c r="N672" s="3">
        <f>IF(ISERR(LN(Table15[[#This Row],[Close Price]]/I671)),"-",LN(Table15[[#This Row],[Close Price]]/I671))</f>
        <v>3.9451966497875274E-3</v>
      </c>
    </row>
    <row r="673" spans="1:14" x14ac:dyDescent="0.3">
      <c r="A673" s="1" t="s">
        <v>32</v>
      </c>
      <c r="B673" s="1" t="s">
        <v>14</v>
      </c>
      <c r="C673" s="2">
        <v>44092</v>
      </c>
      <c r="D673" s="1">
        <v>7085.85</v>
      </c>
      <c r="E673" s="1">
        <v>7148</v>
      </c>
      <c r="F673" s="1">
        <v>7149</v>
      </c>
      <c r="G673" s="1">
        <v>6931.6</v>
      </c>
      <c r="H673" s="1">
        <v>6956.75</v>
      </c>
      <c r="I673" s="1">
        <v>6964.75</v>
      </c>
      <c r="J673" s="1">
        <v>7018.94</v>
      </c>
      <c r="K673" s="1">
        <v>1143560</v>
      </c>
      <c r="L673" s="1">
        <v>8026579901.1499996</v>
      </c>
      <c r="M673" s="1">
        <v>89872</v>
      </c>
      <c r="N673" s="3">
        <f>IF(ISERR(LN(Table15[[#This Row],[Close Price]]/I672)),"-",LN(Table15[[#This Row],[Close Price]]/I672))</f>
        <v>-1.7238124884868256E-2</v>
      </c>
    </row>
    <row r="674" spans="1:14" x14ac:dyDescent="0.3">
      <c r="A674" s="1" t="s">
        <v>32</v>
      </c>
      <c r="B674" s="1" t="s">
        <v>14</v>
      </c>
      <c r="C674" s="2">
        <v>44095</v>
      </c>
      <c r="D674" s="1">
        <v>6964.75</v>
      </c>
      <c r="E674" s="1">
        <v>6964.75</v>
      </c>
      <c r="F674" s="1">
        <v>6986.9</v>
      </c>
      <c r="G674" s="1">
        <v>6590</v>
      </c>
      <c r="H674" s="1">
        <v>6631.5</v>
      </c>
      <c r="I674" s="1">
        <v>6626.95</v>
      </c>
      <c r="J674" s="1">
        <v>6762.1</v>
      </c>
      <c r="K674" s="1">
        <v>1290483</v>
      </c>
      <c r="L674" s="1">
        <v>8726377367.25</v>
      </c>
      <c r="M674" s="1">
        <v>119484</v>
      </c>
      <c r="N674" s="3">
        <f>IF(ISERR(LN(Table15[[#This Row],[Close Price]]/I673)),"-",LN(Table15[[#This Row],[Close Price]]/I673))</f>
        <v>-4.9717044647567148E-2</v>
      </c>
    </row>
    <row r="675" spans="1:14" x14ac:dyDescent="0.3">
      <c r="A675" s="1" t="s">
        <v>32</v>
      </c>
      <c r="B675" s="1" t="s">
        <v>14</v>
      </c>
      <c r="C675" s="2">
        <v>44096</v>
      </c>
      <c r="D675" s="1">
        <v>6626.95</v>
      </c>
      <c r="E675" s="1">
        <v>6675</v>
      </c>
      <c r="F675" s="1">
        <v>6685.95</v>
      </c>
      <c r="G675" s="1">
        <v>6312.35</v>
      </c>
      <c r="H675" s="1">
        <v>6415.55</v>
      </c>
      <c r="I675" s="1">
        <v>6440.55</v>
      </c>
      <c r="J675" s="1">
        <v>6455.87</v>
      </c>
      <c r="K675" s="1">
        <v>2666025</v>
      </c>
      <c r="L675" s="1">
        <v>17211515580.25</v>
      </c>
      <c r="M675" s="1">
        <v>229779</v>
      </c>
      <c r="N675" s="3">
        <f>IF(ISERR(LN(Table15[[#This Row],[Close Price]]/I674)),"-",LN(Table15[[#This Row],[Close Price]]/I674))</f>
        <v>-2.8530727989239186E-2</v>
      </c>
    </row>
    <row r="676" spans="1:14" x14ac:dyDescent="0.3">
      <c r="A676" s="1" t="s">
        <v>32</v>
      </c>
      <c r="B676" s="1" t="s">
        <v>14</v>
      </c>
      <c r="C676" s="2">
        <v>44097</v>
      </c>
      <c r="D676" s="1">
        <v>6440.55</v>
      </c>
      <c r="E676" s="1">
        <v>6462</v>
      </c>
      <c r="F676" s="1">
        <v>6549.95</v>
      </c>
      <c r="G676" s="1">
        <v>6380</v>
      </c>
      <c r="H676" s="1">
        <v>6489</v>
      </c>
      <c r="I676" s="1">
        <v>6501.3</v>
      </c>
      <c r="J676" s="1">
        <v>6481.09</v>
      </c>
      <c r="K676" s="1">
        <v>1456257</v>
      </c>
      <c r="L676" s="1">
        <v>9438128597.8500004</v>
      </c>
      <c r="M676" s="1">
        <v>129964</v>
      </c>
      <c r="N676" s="3">
        <f>IF(ISERR(LN(Table15[[#This Row],[Close Price]]/I675)),"-",LN(Table15[[#This Row],[Close Price]]/I675))</f>
        <v>9.3882167079780889E-3</v>
      </c>
    </row>
    <row r="677" spans="1:14" x14ac:dyDescent="0.3">
      <c r="A677" s="1" t="s">
        <v>32</v>
      </c>
      <c r="B677" s="1" t="s">
        <v>14</v>
      </c>
      <c r="C677" s="2">
        <v>44098</v>
      </c>
      <c r="D677" s="1">
        <v>6501.3</v>
      </c>
      <c r="E677" s="1">
        <v>6435</v>
      </c>
      <c r="F677" s="1">
        <v>6486.8</v>
      </c>
      <c r="G677" s="1">
        <v>6270.15</v>
      </c>
      <c r="H677" s="1">
        <v>6301.55</v>
      </c>
      <c r="I677" s="1">
        <v>6297.7</v>
      </c>
      <c r="J677" s="1">
        <v>6322.38</v>
      </c>
      <c r="K677" s="1">
        <v>1237679</v>
      </c>
      <c r="L677" s="1">
        <v>7825072047.8500004</v>
      </c>
      <c r="M677" s="1">
        <v>115569</v>
      </c>
      <c r="N677" s="3">
        <f>IF(ISERR(LN(Table15[[#This Row],[Close Price]]/I676)),"-",LN(Table15[[#This Row],[Close Price]]/I676))</f>
        <v>-3.1817669529545532E-2</v>
      </c>
    </row>
    <row r="678" spans="1:14" x14ac:dyDescent="0.3">
      <c r="A678" s="1" t="s">
        <v>32</v>
      </c>
      <c r="B678" s="1" t="s">
        <v>14</v>
      </c>
      <c r="C678" s="2">
        <v>44099</v>
      </c>
      <c r="D678" s="1">
        <v>6297.7</v>
      </c>
      <c r="E678" s="1">
        <v>6395</v>
      </c>
      <c r="F678" s="1">
        <v>6518.55</v>
      </c>
      <c r="G678" s="1">
        <v>6331</v>
      </c>
      <c r="H678" s="1">
        <v>6488</v>
      </c>
      <c r="I678" s="1">
        <v>6497.7</v>
      </c>
      <c r="J678" s="1">
        <v>6433.34</v>
      </c>
      <c r="K678" s="1">
        <v>1316469</v>
      </c>
      <c r="L678" s="1">
        <v>8469288870.8000002</v>
      </c>
      <c r="M678" s="1">
        <v>110741</v>
      </c>
      <c r="N678" s="3">
        <f>IF(ISERR(LN(Table15[[#This Row],[Close Price]]/I677)),"-",LN(Table15[[#This Row],[Close Price]]/I677))</f>
        <v>3.1263780754710938E-2</v>
      </c>
    </row>
    <row r="679" spans="1:14" x14ac:dyDescent="0.3">
      <c r="A679" s="1" t="s">
        <v>32</v>
      </c>
      <c r="B679" s="1" t="s">
        <v>14</v>
      </c>
      <c r="C679" s="2">
        <v>44102</v>
      </c>
      <c r="D679" s="1">
        <v>6497.7</v>
      </c>
      <c r="E679" s="1">
        <v>6579</v>
      </c>
      <c r="F679" s="1">
        <v>6720</v>
      </c>
      <c r="G679" s="1">
        <v>6542.3</v>
      </c>
      <c r="H679" s="1">
        <v>6711.9</v>
      </c>
      <c r="I679" s="1">
        <v>6703</v>
      </c>
      <c r="J679" s="1">
        <v>6670.16</v>
      </c>
      <c r="K679" s="1">
        <v>1099630</v>
      </c>
      <c r="L679" s="1">
        <v>7334706220.8500004</v>
      </c>
      <c r="M679" s="1">
        <v>100545</v>
      </c>
      <c r="N679" s="3">
        <f>IF(ISERR(LN(Table15[[#This Row],[Close Price]]/I678)),"-",LN(Table15[[#This Row],[Close Price]]/I678))</f>
        <v>3.11069192463976E-2</v>
      </c>
    </row>
    <row r="680" spans="1:14" x14ac:dyDescent="0.3">
      <c r="A680" s="1" t="s">
        <v>32</v>
      </c>
      <c r="B680" s="1" t="s">
        <v>14</v>
      </c>
      <c r="C680" s="2">
        <v>44103</v>
      </c>
      <c r="D680" s="1">
        <v>6703</v>
      </c>
      <c r="E680" s="1">
        <v>6749</v>
      </c>
      <c r="F680" s="1">
        <v>6813.3</v>
      </c>
      <c r="G680" s="1">
        <v>6671</v>
      </c>
      <c r="H680" s="1">
        <v>6739</v>
      </c>
      <c r="I680" s="1">
        <v>6742.75</v>
      </c>
      <c r="J680" s="1">
        <v>6745.04</v>
      </c>
      <c r="K680" s="1">
        <v>1199391</v>
      </c>
      <c r="L680" s="1">
        <v>8089942113.6999998</v>
      </c>
      <c r="M680" s="1">
        <v>93606</v>
      </c>
      <c r="N680" s="3">
        <f>IF(ISERR(LN(Table15[[#This Row],[Close Price]]/I679)),"-",LN(Table15[[#This Row],[Close Price]]/I679))</f>
        <v>5.9126662036226817E-3</v>
      </c>
    </row>
    <row r="681" spans="1:14" x14ac:dyDescent="0.3">
      <c r="A681" s="1" t="s">
        <v>32</v>
      </c>
      <c r="B681" s="1" t="s">
        <v>14</v>
      </c>
      <c r="C681" s="2">
        <v>44104</v>
      </c>
      <c r="D681" s="1">
        <v>6742.75</v>
      </c>
      <c r="E681" s="1">
        <v>6710</v>
      </c>
      <c r="F681" s="1">
        <v>6779.95</v>
      </c>
      <c r="G681" s="1">
        <v>6671</v>
      </c>
      <c r="H681" s="1">
        <v>6733</v>
      </c>
      <c r="I681" s="1">
        <v>6743.45</v>
      </c>
      <c r="J681" s="1">
        <v>6728.28</v>
      </c>
      <c r="K681" s="1">
        <v>812841</v>
      </c>
      <c r="L681" s="1">
        <v>5469018802.0500002</v>
      </c>
      <c r="M681" s="1">
        <v>77755</v>
      </c>
      <c r="N681" s="3">
        <f>IF(ISERR(LN(Table15[[#This Row],[Close Price]]/I680)),"-",LN(Table15[[#This Row],[Close Price]]/I680))</f>
        <v>1.0380982050223223E-4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A84E7-77E7-432A-B94A-169D874E127D}">
  <dimension ref="A1:K681"/>
  <sheetViews>
    <sheetView showGridLines="0" workbookViewId="0"/>
  </sheetViews>
  <sheetFormatPr defaultRowHeight="14.4" x14ac:dyDescent="0.3"/>
  <cols>
    <col min="1" max="1" width="9.88671875" bestFit="1" customWidth="1"/>
    <col min="2" max="2" width="10" bestFit="1" customWidth="1"/>
    <col min="3" max="3" width="9.21875" bestFit="1" customWidth="1"/>
    <col min="4" max="4" width="9" bestFit="1" customWidth="1"/>
    <col min="5" max="5" width="9.88671875" bestFit="1" customWidth="1"/>
    <col min="6" max="6" width="17.33203125" bestFit="1" customWidth="1"/>
    <col min="7" max="7" width="19.6640625" bestFit="1" customWidth="1"/>
    <col min="8" max="8" width="11.10937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12029.45</v>
      </c>
      <c r="C2" s="1">
        <v>12052.35</v>
      </c>
      <c r="D2" s="1">
        <v>11870.6</v>
      </c>
      <c r="E2" s="1">
        <v>11890.5</v>
      </c>
      <c r="F2" s="1">
        <v>26871990</v>
      </c>
      <c r="G2" s="1">
        <v>1533.38</v>
      </c>
      <c r="H2" s="3" t="str">
        <f>IF(ISERR(LN(Table136[[#This Row],[Close]]/E1)),"-",LN(Table136[[#This Row],[Close]]/E1))</f>
        <v>-</v>
      </c>
    </row>
    <row r="3" spans="1:11" x14ac:dyDescent="0.3">
      <c r="A3" s="2">
        <v>43102</v>
      </c>
      <c r="B3" s="1">
        <v>11970.2</v>
      </c>
      <c r="C3" s="1">
        <v>11975.2</v>
      </c>
      <c r="D3" s="1">
        <v>11819.2</v>
      </c>
      <c r="E3" s="1">
        <v>11927.15</v>
      </c>
      <c r="F3" s="1">
        <v>61725235</v>
      </c>
      <c r="G3" s="1">
        <v>2767.61</v>
      </c>
      <c r="H3" s="3">
        <f>IF(ISERR(LN(Table136[[#This Row],[Close]]/E2)),"-",LN(Table136[[#This Row],[Close]]/E2))</f>
        <v>3.077552061349889E-3</v>
      </c>
      <c r="J3" s="5" t="s">
        <v>23</v>
      </c>
      <c r="K3" s="6">
        <v>3.5632088524719817E-4</v>
      </c>
    </row>
    <row r="4" spans="1:11" x14ac:dyDescent="0.3">
      <c r="A4" s="2">
        <v>43103</v>
      </c>
      <c r="B4" s="1">
        <v>11972.6</v>
      </c>
      <c r="C4" s="1">
        <v>11978.1</v>
      </c>
      <c r="D4" s="1">
        <v>11843.2</v>
      </c>
      <c r="E4" s="1">
        <v>11866.8</v>
      </c>
      <c r="F4" s="1">
        <v>47137004</v>
      </c>
      <c r="G4" s="1">
        <v>2375.71</v>
      </c>
      <c r="H4" s="3">
        <f>IF(ISERR(LN(Table136[[#This Row],[Close]]/E3)),"-",LN(Table136[[#This Row],[Close]]/E3))</f>
        <v>-5.0727289427248082E-3</v>
      </c>
      <c r="J4" s="7" t="s">
        <v>24</v>
      </c>
      <c r="K4" s="8">
        <f>_xlfn.VAR.P(Table136[Return])</f>
        <v>3.1319068855020852E-4</v>
      </c>
    </row>
    <row r="5" spans="1:11" ht="15" thickBot="1" x14ac:dyDescent="0.35">
      <c r="A5" s="2">
        <v>43104</v>
      </c>
      <c r="B5" s="1">
        <v>11881.25</v>
      </c>
      <c r="C5" s="1">
        <v>11881.25</v>
      </c>
      <c r="D5" s="1">
        <v>11803.5</v>
      </c>
      <c r="E5" s="1">
        <v>11843.25</v>
      </c>
      <c r="F5" s="1">
        <v>36740661</v>
      </c>
      <c r="G5" s="1">
        <v>1913.12</v>
      </c>
      <c r="H5" s="3">
        <f>IF(ISERR(LN(Table136[[#This Row],[Close]]/E4)),"-",LN(Table136[[#This Row],[Close]]/E4))</f>
        <v>-1.9865000490831273E-3</v>
      </c>
      <c r="J5" s="9" t="s">
        <v>25</v>
      </c>
      <c r="K5" s="17">
        <f>K3/K4</f>
        <v>1.1377122573363969</v>
      </c>
    </row>
    <row r="6" spans="1:11" x14ac:dyDescent="0.3">
      <c r="A6" s="2">
        <v>43105</v>
      </c>
      <c r="B6" s="1">
        <v>11894.35</v>
      </c>
      <c r="C6" s="1">
        <v>11953</v>
      </c>
      <c r="D6" s="1">
        <v>11874.6</v>
      </c>
      <c r="E6" s="1">
        <v>11929.6</v>
      </c>
      <c r="F6" s="1">
        <v>33937119</v>
      </c>
      <c r="G6" s="1">
        <v>2175.94</v>
      </c>
      <c r="H6" s="3">
        <f>IF(ISERR(LN(Table136[[#This Row],[Close]]/E5)),"-",LN(Table136[[#This Row],[Close]]/E5))</f>
        <v>7.2646215963004237E-3</v>
      </c>
    </row>
    <row r="7" spans="1:11" x14ac:dyDescent="0.3">
      <c r="A7" s="2">
        <v>43108</v>
      </c>
      <c r="B7" s="1">
        <v>11973.7</v>
      </c>
      <c r="C7" s="1">
        <v>11989.6</v>
      </c>
      <c r="D7" s="1">
        <v>11938.45</v>
      </c>
      <c r="E7" s="1">
        <v>11974.5</v>
      </c>
      <c r="F7" s="1">
        <v>27269094</v>
      </c>
      <c r="G7" s="1">
        <v>1506.56</v>
      </c>
      <c r="H7" s="3">
        <f>IF(ISERR(LN(Table136[[#This Row],[Close]]/E6)),"-",LN(Table136[[#This Row],[Close]]/E6))</f>
        <v>3.7566821428004563E-3</v>
      </c>
    </row>
    <row r="8" spans="1:11" x14ac:dyDescent="0.3">
      <c r="A8" s="2">
        <v>43109</v>
      </c>
      <c r="B8" s="1">
        <v>11999.8</v>
      </c>
      <c r="C8" s="1">
        <v>12024.65</v>
      </c>
      <c r="D8" s="1">
        <v>11917.35</v>
      </c>
      <c r="E8" s="1">
        <v>11942.25</v>
      </c>
      <c r="F8" s="1">
        <v>51122852</v>
      </c>
      <c r="G8" s="1">
        <v>2416.46</v>
      </c>
      <c r="H8" s="3">
        <f>IF(ISERR(LN(Table136[[#This Row],[Close]]/E7)),"-",LN(Table136[[#This Row],[Close]]/E7))</f>
        <v>-2.6968563493181491E-3</v>
      </c>
    </row>
    <row r="9" spans="1:11" x14ac:dyDescent="0.3">
      <c r="A9" s="2">
        <v>43110</v>
      </c>
      <c r="B9" s="1">
        <v>11945.5</v>
      </c>
      <c r="C9" s="1">
        <v>11953.35</v>
      </c>
      <c r="D9" s="1">
        <v>11837.7</v>
      </c>
      <c r="E9" s="1">
        <v>11856.95</v>
      </c>
      <c r="F9" s="1">
        <v>25260512</v>
      </c>
      <c r="G9" s="1">
        <v>1698.81</v>
      </c>
      <c r="H9" s="3">
        <f>IF(ISERR(LN(Table136[[#This Row],[Close]]/E8)),"-",LN(Table136[[#This Row],[Close]]/E8))</f>
        <v>-7.1683388737419579E-3</v>
      </c>
    </row>
    <row r="10" spans="1:11" x14ac:dyDescent="0.3">
      <c r="A10" s="2">
        <v>43111</v>
      </c>
      <c r="B10" s="1">
        <v>11868.15</v>
      </c>
      <c r="C10" s="1">
        <v>11885</v>
      </c>
      <c r="D10" s="1">
        <v>11839.4</v>
      </c>
      <c r="E10" s="1">
        <v>11871.75</v>
      </c>
      <c r="F10" s="1">
        <v>25592535</v>
      </c>
      <c r="G10" s="1">
        <v>1640.04</v>
      </c>
      <c r="H10" s="3">
        <f>IF(ISERR(LN(Table136[[#This Row],[Close]]/E9)),"-",LN(Table136[[#This Row],[Close]]/E9))</f>
        <v>1.2474347030541906E-3</v>
      </c>
    </row>
    <row r="11" spans="1:11" x14ac:dyDescent="0.3">
      <c r="A11" s="2">
        <v>43112</v>
      </c>
      <c r="B11" s="1">
        <v>11912.8</v>
      </c>
      <c r="C11" s="1">
        <v>11946.45</v>
      </c>
      <c r="D11" s="1">
        <v>11809.05</v>
      </c>
      <c r="E11" s="1">
        <v>11908.4</v>
      </c>
      <c r="F11" s="1">
        <v>31166413</v>
      </c>
      <c r="G11" s="1">
        <v>2163.9899999999998</v>
      </c>
      <c r="H11" s="3">
        <f>IF(ISERR(LN(Table136[[#This Row],[Close]]/E10)),"-",LN(Table136[[#This Row],[Close]]/E10))</f>
        <v>3.0824052008342727E-3</v>
      </c>
    </row>
    <row r="12" spans="1:11" x14ac:dyDescent="0.3">
      <c r="A12" s="2">
        <v>43115</v>
      </c>
      <c r="B12" s="1">
        <v>11942.7</v>
      </c>
      <c r="C12" s="1">
        <v>11944.85</v>
      </c>
      <c r="D12" s="1">
        <v>11779.8</v>
      </c>
      <c r="E12" s="1">
        <v>11794.1</v>
      </c>
      <c r="F12" s="1">
        <v>26434373</v>
      </c>
      <c r="G12" s="1">
        <v>1500.19</v>
      </c>
      <c r="H12" s="3">
        <f>IF(ISERR(LN(Table136[[#This Row],[Close]]/E11)),"-",LN(Table136[[#This Row],[Close]]/E11))</f>
        <v>-9.6446270227178808E-3</v>
      </c>
    </row>
    <row r="13" spans="1:11" x14ac:dyDescent="0.3">
      <c r="A13" s="2">
        <v>43116</v>
      </c>
      <c r="B13" s="1">
        <v>11806.3</v>
      </c>
      <c r="C13" s="1">
        <v>11825.95</v>
      </c>
      <c r="D13" s="1">
        <v>11621</v>
      </c>
      <c r="E13" s="1">
        <v>11646.25</v>
      </c>
      <c r="F13" s="1">
        <v>32451278</v>
      </c>
      <c r="G13" s="1">
        <v>1661.82</v>
      </c>
      <c r="H13" s="3">
        <f>IF(ISERR(LN(Table136[[#This Row],[Close]]/E12)),"-",LN(Table136[[#This Row],[Close]]/E12))</f>
        <v>-1.2615166647439112E-2</v>
      </c>
    </row>
    <row r="14" spans="1:11" x14ac:dyDescent="0.3">
      <c r="A14" s="2">
        <v>43117</v>
      </c>
      <c r="B14" s="1">
        <v>11643.65</v>
      </c>
      <c r="C14" s="1">
        <v>11702.85</v>
      </c>
      <c r="D14" s="1">
        <v>11514.95</v>
      </c>
      <c r="E14" s="1">
        <v>11692.6</v>
      </c>
      <c r="F14" s="1">
        <v>34184935</v>
      </c>
      <c r="G14" s="1">
        <v>1864.17</v>
      </c>
      <c r="H14" s="3">
        <f>IF(ISERR(LN(Table136[[#This Row],[Close]]/E13)),"-",LN(Table136[[#This Row],[Close]]/E13))</f>
        <v>3.9719232897473212E-3</v>
      </c>
    </row>
    <row r="15" spans="1:11" x14ac:dyDescent="0.3">
      <c r="A15" s="2">
        <v>43118</v>
      </c>
      <c r="B15" s="1">
        <v>11736.1</v>
      </c>
      <c r="C15" s="1">
        <v>11797.7</v>
      </c>
      <c r="D15" s="1">
        <v>11625</v>
      </c>
      <c r="E15" s="1">
        <v>11662.1</v>
      </c>
      <c r="F15" s="1">
        <v>35695381</v>
      </c>
      <c r="G15" s="1">
        <v>2230.79</v>
      </c>
      <c r="H15" s="3">
        <f>IF(ISERR(LN(Table136[[#This Row],[Close]]/E14)),"-",LN(Table136[[#This Row],[Close]]/E14))</f>
        <v>-2.6118954505296565E-3</v>
      </c>
    </row>
    <row r="16" spans="1:11" x14ac:dyDescent="0.3">
      <c r="A16" s="2">
        <v>43119</v>
      </c>
      <c r="B16" s="1">
        <v>11624</v>
      </c>
      <c r="C16" s="1">
        <v>11696.65</v>
      </c>
      <c r="D16" s="1">
        <v>11581.35</v>
      </c>
      <c r="E16" s="1">
        <v>11677.55</v>
      </c>
      <c r="F16" s="1">
        <v>23934275</v>
      </c>
      <c r="G16" s="1">
        <v>1525.85</v>
      </c>
      <c r="H16" s="3">
        <f>IF(ISERR(LN(Table136[[#This Row],[Close]]/E15)),"-",LN(Table136[[#This Row],[Close]]/E15))</f>
        <v>1.3239275016298383E-3</v>
      </c>
    </row>
    <row r="17" spans="1:8" x14ac:dyDescent="0.3">
      <c r="A17" s="2">
        <v>43122</v>
      </c>
      <c r="B17" s="1">
        <v>11683.15</v>
      </c>
      <c r="C17" s="1">
        <v>11726.05</v>
      </c>
      <c r="D17" s="1">
        <v>11659.85</v>
      </c>
      <c r="E17" s="1">
        <v>11690.85</v>
      </c>
      <c r="F17" s="1">
        <v>24235017</v>
      </c>
      <c r="G17" s="1">
        <v>1436.81</v>
      </c>
      <c r="H17" s="3">
        <f>IF(ISERR(LN(Table136[[#This Row],[Close]]/E16)),"-",LN(Table136[[#This Row],[Close]]/E16))</f>
        <v>1.1382894366813651E-3</v>
      </c>
    </row>
    <row r="18" spans="1:8" x14ac:dyDescent="0.3">
      <c r="A18" s="2">
        <v>43123</v>
      </c>
      <c r="B18" s="1">
        <v>11725.2</v>
      </c>
      <c r="C18" s="1">
        <v>11766.2</v>
      </c>
      <c r="D18" s="1">
        <v>11678.75</v>
      </c>
      <c r="E18" s="1">
        <v>11725.8</v>
      </c>
      <c r="F18" s="1">
        <v>32529685</v>
      </c>
      <c r="G18" s="1">
        <v>2175.96</v>
      </c>
      <c r="H18" s="3">
        <f>IF(ISERR(LN(Table136[[#This Row],[Close]]/E17)),"-",LN(Table136[[#This Row],[Close]]/E17))</f>
        <v>2.9850577219225341E-3</v>
      </c>
    </row>
    <row r="19" spans="1:8" x14ac:dyDescent="0.3">
      <c r="A19" s="2">
        <v>43124</v>
      </c>
      <c r="B19" s="1">
        <v>11716.95</v>
      </c>
      <c r="C19" s="1">
        <v>11755.35</v>
      </c>
      <c r="D19" s="1">
        <v>11640.5</v>
      </c>
      <c r="E19" s="1">
        <v>11654.65</v>
      </c>
      <c r="F19" s="1">
        <v>39284565</v>
      </c>
      <c r="G19" s="1">
        <v>2335.87</v>
      </c>
      <c r="H19" s="3">
        <f>IF(ISERR(LN(Table136[[#This Row],[Close]]/E18)),"-",LN(Table136[[#This Row],[Close]]/E18))</f>
        <v>-6.0863002751690154E-3</v>
      </c>
    </row>
    <row r="20" spans="1:8" x14ac:dyDescent="0.3">
      <c r="A20" s="2">
        <v>43125</v>
      </c>
      <c r="B20" s="1">
        <v>11682.95</v>
      </c>
      <c r="C20" s="1">
        <v>11699.05</v>
      </c>
      <c r="D20" s="1">
        <v>11497.55</v>
      </c>
      <c r="E20" s="1">
        <v>11507.75</v>
      </c>
      <c r="F20" s="1">
        <v>54706328</v>
      </c>
      <c r="G20" s="1">
        <v>3358.91</v>
      </c>
      <c r="H20" s="3">
        <f>IF(ISERR(LN(Table136[[#This Row],[Close]]/E19)),"-",LN(Table136[[#This Row],[Close]]/E19))</f>
        <v>-1.2684520571522822E-2</v>
      </c>
    </row>
    <row r="21" spans="1:8" x14ac:dyDescent="0.3">
      <c r="A21" s="2">
        <v>43129</v>
      </c>
      <c r="B21" s="1">
        <v>11593.55</v>
      </c>
      <c r="C21" s="1">
        <v>11724.55</v>
      </c>
      <c r="D21" s="1">
        <v>11590.4</v>
      </c>
      <c r="E21" s="1">
        <v>11678.4</v>
      </c>
      <c r="F21" s="1">
        <v>35569502</v>
      </c>
      <c r="G21" s="1">
        <v>3194.81</v>
      </c>
      <c r="H21" s="3">
        <f>IF(ISERR(LN(Table136[[#This Row],[Close]]/E20)),"-",LN(Table136[[#This Row],[Close]]/E20))</f>
        <v>1.4720260279973625E-2</v>
      </c>
    </row>
    <row r="22" spans="1:8" x14ac:dyDescent="0.3">
      <c r="A22" s="2">
        <v>43130</v>
      </c>
      <c r="B22" s="1">
        <v>11680.25</v>
      </c>
      <c r="C22" s="1">
        <v>11720.7</v>
      </c>
      <c r="D22" s="1">
        <v>11611.25</v>
      </c>
      <c r="E22" s="1">
        <v>11627.9</v>
      </c>
      <c r="F22" s="1">
        <v>39957923</v>
      </c>
      <c r="G22" s="1">
        <v>2584.1</v>
      </c>
      <c r="H22" s="3">
        <f>IF(ISERR(LN(Table136[[#This Row],[Close]]/E21)),"-",LN(Table136[[#This Row],[Close]]/E21))</f>
        <v>-4.3335989867814475E-3</v>
      </c>
    </row>
    <row r="23" spans="1:8" x14ac:dyDescent="0.3">
      <c r="A23" s="2">
        <v>43131</v>
      </c>
      <c r="B23" s="1">
        <v>11627.05</v>
      </c>
      <c r="C23" s="1">
        <v>11665.65</v>
      </c>
      <c r="D23" s="1">
        <v>11571.7</v>
      </c>
      <c r="E23" s="1">
        <v>11611.9</v>
      </c>
      <c r="F23" s="1">
        <v>32354672</v>
      </c>
      <c r="G23" s="1">
        <v>2249.71</v>
      </c>
      <c r="H23" s="3">
        <f>IF(ISERR(LN(Table136[[#This Row],[Close]]/E22)),"-",LN(Table136[[#This Row],[Close]]/E22))</f>
        <v>-1.3769483840637773E-3</v>
      </c>
    </row>
    <row r="24" spans="1:8" x14ac:dyDescent="0.3">
      <c r="A24" s="2">
        <v>43132</v>
      </c>
      <c r="B24" s="1">
        <v>11647.05</v>
      </c>
      <c r="C24" s="1">
        <v>11741.35</v>
      </c>
      <c r="D24" s="1">
        <v>11444</v>
      </c>
      <c r="E24" s="1">
        <v>11693.6</v>
      </c>
      <c r="F24" s="1">
        <v>46522501</v>
      </c>
      <c r="G24" s="1">
        <v>2922.82</v>
      </c>
      <c r="H24" s="3">
        <f>IF(ISERR(LN(Table136[[#This Row],[Close]]/E23)),"-",LN(Table136[[#This Row],[Close]]/E23))</f>
        <v>7.0112492485603665E-3</v>
      </c>
    </row>
    <row r="25" spans="1:8" x14ac:dyDescent="0.3">
      <c r="A25" s="2">
        <v>43133</v>
      </c>
      <c r="B25" s="1">
        <v>11649.3</v>
      </c>
      <c r="C25" s="1">
        <v>11665.2</v>
      </c>
      <c r="D25" s="1">
        <v>11278.85</v>
      </c>
      <c r="E25" s="1">
        <v>11301.95</v>
      </c>
      <c r="F25" s="1">
        <v>74676773</v>
      </c>
      <c r="G25" s="1">
        <v>3906.57</v>
      </c>
      <c r="H25" s="3">
        <f>IF(ISERR(LN(Table136[[#This Row],[Close]]/E24)),"-",LN(Table136[[#This Row],[Close]]/E24))</f>
        <v>-3.4066406390833207E-2</v>
      </c>
    </row>
    <row r="26" spans="1:8" x14ac:dyDescent="0.3">
      <c r="A26" s="2">
        <v>43136</v>
      </c>
      <c r="B26" s="1">
        <v>11149.75</v>
      </c>
      <c r="C26" s="1">
        <v>11426.65</v>
      </c>
      <c r="D26" s="1">
        <v>11053.8</v>
      </c>
      <c r="E26" s="1">
        <v>11386.4</v>
      </c>
      <c r="F26" s="1">
        <v>52206007</v>
      </c>
      <c r="G26" s="1">
        <v>2595.0500000000002</v>
      </c>
      <c r="H26" s="3">
        <f>IF(ISERR(LN(Table136[[#This Row],[Close]]/E25)),"-",LN(Table136[[#This Row],[Close]]/E25))</f>
        <v>7.444383572165726E-3</v>
      </c>
    </row>
    <row r="27" spans="1:8" x14ac:dyDescent="0.3">
      <c r="A27" s="2">
        <v>43137</v>
      </c>
      <c r="B27" s="1">
        <v>10871.05</v>
      </c>
      <c r="C27" s="1">
        <v>11286.15</v>
      </c>
      <c r="D27" s="1">
        <v>10797.65</v>
      </c>
      <c r="E27" s="1">
        <v>11181.7</v>
      </c>
      <c r="F27" s="1">
        <v>78135610</v>
      </c>
      <c r="G27" s="1">
        <v>3701.81</v>
      </c>
      <c r="H27" s="3">
        <f>IF(ISERR(LN(Table136[[#This Row],[Close]]/E26)),"-",LN(Table136[[#This Row],[Close]]/E26))</f>
        <v>-1.8141147361775901E-2</v>
      </c>
    </row>
    <row r="28" spans="1:8" x14ac:dyDescent="0.3">
      <c r="A28" s="2">
        <v>43138</v>
      </c>
      <c r="B28" s="1">
        <v>11374</v>
      </c>
      <c r="C28" s="1">
        <v>11377.25</v>
      </c>
      <c r="D28" s="1">
        <v>11186.1</v>
      </c>
      <c r="E28" s="1">
        <v>11214.75</v>
      </c>
      <c r="F28" s="1">
        <v>56089618</v>
      </c>
      <c r="G28" s="1">
        <v>2576.98</v>
      </c>
      <c r="H28" s="3">
        <f>IF(ISERR(LN(Table136[[#This Row],[Close]]/E27)),"-",LN(Table136[[#This Row],[Close]]/E27))</f>
        <v>2.9513627374230327E-3</v>
      </c>
    </row>
    <row r="29" spans="1:8" x14ac:dyDescent="0.3">
      <c r="A29" s="2">
        <v>43139</v>
      </c>
      <c r="B29" s="1">
        <v>11280.95</v>
      </c>
      <c r="C29" s="1">
        <v>11384.1</v>
      </c>
      <c r="D29" s="1">
        <v>11240.95</v>
      </c>
      <c r="E29" s="1">
        <v>11344.2</v>
      </c>
      <c r="F29" s="1">
        <v>58146124</v>
      </c>
      <c r="G29" s="1">
        <v>2641.83</v>
      </c>
      <c r="H29" s="3">
        <f>IF(ISERR(LN(Table136[[#This Row],[Close]]/E28)),"-",LN(Table136[[#This Row],[Close]]/E28))</f>
        <v>1.1476723949875456E-2</v>
      </c>
    </row>
    <row r="30" spans="1:8" x14ac:dyDescent="0.3">
      <c r="A30" s="2">
        <v>43140</v>
      </c>
      <c r="B30" s="1">
        <v>11188.3</v>
      </c>
      <c r="C30" s="1">
        <v>11289.4</v>
      </c>
      <c r="D30" s="1">
        <v>11157.1</v>
      </c>
      <c r="E30" s="1">
        <v>11234.75</v>
      </c>
      <c r="F30" s="1">
        <v>41937399</v>
      </c>
      <c r="G30" s="1">
        <v>2013.56</v>
      </c>
      <c r="H30" s="3">
        <f>IF(ISERR(LN(Table136[[#This Row],[Close]]/E29)),"-",LN(Table136[[#This Row],[Close]]/E29))</f>
        <v>-9.6949466014964753E-3</v>
      </c>
    </row>
    <row r="31" spans="1:8" x14ac:dyDescent="0.3">
      <c r="A31" s="2">
        <v>43143</v>
      </c>
      <c r="B31" s="1">
        <v>11338.9</v>
      </c>
      <c r="C31" s="1">
        <v>11404.15</v>
      </c>
      <c r="D31" s="1">
        <v>11304.3</v>
      </c>
      <c r="E31" s="1">
        <v>11364.75</v>
      </c>
      <c r="F31" s="1">
        <v>35608923</v>
      </c>
      <c r="G31" s="1">
        <v>1844.9</v>
      </c>
      <c r="H31" s="3">
        <f>IF(ISERR(LN(Table136[[#This Row],[Close]]/E30)),"-",LN(Table136[[#This Row],[Close]]/E30))</f>
        <v>1.150480620393968E-2</v>
      </c>
    </row>
    <row r="32" spans="1:8" x14ac:dyDescent="0.3">
      <c r="A32" s="2">
        <v>43145</v>
      </c>
      <c r="B32" s="1">
        <v>11407.4</v>
      </c>
      <c r="C32" s="1">
        <v>11409.35</v>
      </c>
      <c r="D32" s="1">
        <v>11298.1</v>
      </c>
      <c r="E32" s="1">
        <v>11335.65</v>
      </c>
      <c r="F32" s="1">
        <v>54907776</v>
      </c>
      <c r="G32" s="1">
        <v>2074.2600000000002</v>
      </c>
      <c r="H32" s="3">
        <f>IF(ISERR(LN(Table136[[#This Row],[Close]]/E31)),"-",LN(Table136[[#This Row],[Close]]/E31))</f>
        <v>-2.5638328787248661E-3</v>
      </c>
    </row>
    <row r="33" spans="1:8" x14ac:dyDescent="0.3">
      <c r="A33" s="2">
        <v>43146</v>
      </c>
      <c r="B33" s="1">
        <v>11377.2</v>
      </c>
      <c r="C33" s="1">
        <v>11387.45</v>
      </c>
      <c r="D33" s="1">
        <v>11274.1</v>
      </c>
      <c r="E33" s="1">
        <v>11306.8</v>
      </c>
      <c r="F33" s="1">
        <v>42620260</v>
      </c>
      <c r="G33" s="1">
        <v>1760.62</v>
      </c>
      <c r="H33" s="3">
        <f>IF(ISERR(LN(Table136[[#This Row],[Close]]/E32)),"-",LN(Table136[[#This Row],[Close]]/E32))</f>
        <v>-2.5483121846270849E-3</v>
      </c>
    </row>
    <row r="34" spans="1:8" x14ac:dyDescent="0.3">
      <c r="A34" s="2">
        <v>43147</v>
      </c>
      <c r="B34" s="1">
        <v>11354.4</v>
      </c>
      <c r="C34" s="1">
        <v>11357.95</v>
      </c>
      <c r="D34" s="1">
        <v>11093.15</v>
      </c>
      <c r="E34" s="1">
        <v>11114.55</v>
      </c>
      <c r="F34" s="1">
        <v>45506701</v>
      </c>
      <c r="G34" s="1">
        <v>2143.0300000000002</v>
      </c>
      <c r="H34" s="3">
        <f>IF(ISERR(LN(Table136[[#This Row],[Close]]/E33)),"-",LN(Table136[[#This Row],[Close]]/E33))</f>
        <v>-1.7149253872265319E-2</v>
      </c>
    </row>
    <row r="35" spans="1:8" x14ac:dyDescent="0.3">
      <c r="A35" s="2">
        <v>43150</v>
      </c>
      <c r="B35" s="1">
        <v>11148.7</v>
      </c>
      <c r="C35" s="1">
        <v>11155.05</v>
      </c>
      <c r="D35" s="1">
        <v>10903</v>
      </c>
      <c r="E35" s="1">
        <v>10976.65</v>
      </c>
      <c r="F35" s="1">
        <v>30949324</v>
      </c>
      <c r="G35" s="1">
        <v>1484.32</v>
      </c>
      <c r="H35" s="3">
        <f>IF(ISERR(LN(Table136[[#This Row],[Close]]/E34)),"-",LN(Table136[[#This Row],[Close]]/E34))</f>
        <v>-1.2484771419921385E-2</v>
      </c>
    </row>
    <row r="36" spans="1:8" x14ac:dyDescent="0.3">
      <c r="A36" s="2">
        <v>43151</v>
      </c>
      <c r="B36" s="1">
        <v>10999.7</v>
      </c>
      <c r="C36" s="1">
        <v>11034.1</v>
      </c>
      <c r="D36" s="1">
        <v>10934.1</v>
      </c>
      <c r="E36" s="1">
        <v>10962.9</v>
      </c>
      <c r="F36" s="1">
        <v>29398680</v>
      </c>
      <c r="G36" s="1">
        <v>1625.52</v>
      </c>
      <c r="H36" s="3">
        <f>IF(ISERR(LN(Table136[[#This Row],[Close]]/E35)),"-",LN(Table136[[#This Row],[Close]]/E35))</f>
        <v>-1.2534442867099961E-3</v>
      </c>
    </row>
    <row r="37" spans="1:8" x14ac:dyDescent="0.3">
      <c r="A37" s="2">
        <v>43152</v>
      </c>
      <c r="B37" s="1">
        <v>11040.55</v>
      </c>
      <c r="C37" s="1">
        <v>11040.55</v>
      </c>
      <c r="D37" s="1">
        <v>10901</v>
      </c>
      <c r="E37" s="1">
        <v>10942.2</v>
      </c>
      <c r="F37" s="1">
        <v>37051709</v>
      </c>
      <c r="G37" s="1">
        <v>1883.13</v>
      </c>
      <c r="H37" s="3">
        <f>IF(ISERR(LN(Table136[[#This Row],[Close]]/E36)),"-",LN(Table136[[#This Row],[Close]]/E36))</f>
        <v>-1.8899713912909838E-3</v>
      </c>
    </row>
    <row r="38" spans="1:8" x14ac:dyDescent="0.3">
      <c r="A38" s="2">
        <v>43153</v>
      </c>
      <c r="B38" s="1">
        <v>10903.35</v>
      </c>
      <c r="C38" s="1">
        <v>10912.75</v>
      </c>
      <c r="D38" s="1">
        <v>10823.05</v>
      </c>
      <c r="E38" s="1">
        <v>10847.95</v>
      </c>
      <c r="F38" s="1">
        <v>51716173</v>
      </c>
      <c r="G38" s="1">
        <v>2717.82</v>
      </c>
      <c r="H38" s="3">
        <f>IF(ISERR(LN(Table136[[#This Row],[Close]]/E37)),"-",LN(Table136[[#This Row],[Close]]/E37))</f>
        <v>-8.6507516258296155E-3</v>
      </c>
    </row>
    <row r="39" spans="1:8" x14ac:dyDescent="0.3">
      <c r="A39" s="2">
        <v>43154</v>
      </c>
      <c r="B39" s="1">
        <v>10889.55</v>
      </c>
      <c r="C39" s="1">
        <v>10941.55</v>
      </c>
      <c r="D39" s="1">
        <v>10857.15</v>
      </c>
      <c r="E39" s="1">
        <v>10927</v>
      </c>
      <c r="F39" s="1">
        <v>32490717</v>
      </c>
      <c r="G39" s="1">
        <v>1966.72</v>
      </c>
      <c r="H39" s="3">
        <f>IF(ISERR(LN(Table136[[#This Row],[Close]]/E38)),"-",LN(Table136[[#This Row],[Close]]/E38))</f>
        <v>7.260668545733445E-3</v>
      </c>
    </row>
    <row r="40" spans="1:8" x14ac:dyDescent="0.3">
      <c r="A40" s="2">
        <v>43157</v>
      </c>
      <c r="B40" s="1">
        <v>10993.9</v>
      </c>
      <c r="C40" s="1">
        <v>11194.85</v>
      </c>
      <c r="D40" s="1">
        <v>10985.9</v>
      </c>
      <c r="E40" s="1">
        <v>11171.65</v>
      </c>
      <c r="F40" s="1">
        <v>38109391</v>
      </c>
      <c r="G40" s="1">
        <v>2290.37</v>
      </c>
      <c r="H40" s="3">
        <f>IF(ISERR(LN(Table136[[#This Row],[Close]]/E39)),"-",LN(Table136[[#This Row],[Close]]/E39))</f>
        <v>2.2142528682777891E-2</v>
      </c>
    </row>
    <row r="41" spans="1:8" x14ac:dyDescent="0.3">
      <c r="A41" s="2">
        <v>43158</v>
      </c>
      <c r="B41" s="1">
        <v>11254.3</v>
      </c>
      <c r="C41" s="1">
        <v>11263</v>
      </c>
      <c r="D41" s="1">
        <v>11136.45</v>
      </c>
      <c r="E41" s="1">
        <v>11165.25</v>
      </c>
      <c r="F41" s="1">
        <v>30347414</v>
      </c>
      <c r="G41" s="1">
        <v>1927.12</v>
      </c>
      <c r="H41" s="3">
        <f>IF(ISERR(LN(Table136[[#This Row],[Close]]/E40)),"-",LN(Table136[[#This Row],[Close]]/E40))</f>
        <v>-5.7304282824698126E-4</v>
      </c>
    </row>
    <row r="42" spans="1:8" x14ac:dyDescent="0.3">
      <c r="A42" s="2">
        <v>43159</v>
      </c>
      <c r="B42" s="1">
        <v>11095.3</v>
      </c>
      <c r="C42" s="1">
        <v>11203.3</v>
      </c>
      <c r="D42" s="1">
        <v>11030.85</v>
      </c>
      <c r="E42" s="1">
        <v>11157.2</v>
      </c>
      <c r="F42" s="1">
        <v>51736437</v>
      </c>
      <c r="G42" s="1">
        <v>2514.9899999999998</v>
      </c>
      <c r="H42" s="3">
        <f>IF(ISERR(LN(Table136[[#This Row],[Close]]/E41)),"-",LN(Table136[[#This Row],[Close]]/E41))</f>
        <v>-7.212470270033162E-4</v>
      </c>
    </row>
    <row r="43" spans="1:8" x14ac:dyDescent="0.3">
      <c r="A43" s="2">
        <v>43160</v>
      </c>
      <c r="B43" s="1">
        <v>11168.95</v>
      </c>
      <c r="C43" s="1">
        <v>11231.9</v>
      </c>
      <c r="D43" s="1">
        <v>11134.5</v>
      </c>
      <c r="E43" s="1">
        <v>11146.7</v>
      </c>
      <c r="F43" s="1">
        <v>41619480</v>
      </c>
      <c r="G43" s="1">
        <v>2193.4299999999998</v>
      </c>
      <c r="H43" s="3">
        <f>IF(ISERR(LN(Table136[[#This Row],[Close]]/E42)),"-",LN(Table136[[#This Row],[Close]]/E42))</f>
        <v>-9.4153944159399805E-4</v>
      </c>
    </row>
    <row r="44" spans="1:8" x14ac:dyDescent="0.3">
      <c r="A44" s="2">
        <v>43164</v>
      </c>
      <c r="B44" s="1">
        <v>11121.25</v>
      </c>
      <c r="C44" s="1">
        <v>11121.25</v>
      </c>
      <c r="D44" s="1">
        <v>10955.3</v>
      </c>
      <c r="E44" s="1">
        <v>10971.6</v>
      </c>
      <c r="F44" s="1">
        <v>48949276</v>
      </c>
      <c r="G44" s="1">
        <v>2208.91</v>
      </c>
      <c r="H44" s="3">
        <f>IF(ISERR(LN(Table136[[#This Row],[Close]]/E43)),"-",LN(Table136[[#This Row],[Close]]/E43))</f>
        <v>-1.5833373998297796E-2</v>
      </c>
    </row>
    <row r="45" spans="1:8" x14ac:dyDescent="0.3">
      <c r="A45" s="2">
        <v>43165</v>
      </c>
      <c r="B45" s="1">
        <v>11040.45</v>
      </c>
      <c r="C45" s="1">
        <v>11049.85</v>
      </c>
      <c r="D45" s="1">
        <v>10795.45</v>
      </c>
      <c r="E45" s="1">
        <v>10821.35</v>
      </c>
      <c r="F45" s="1">
        <v>38107373</v>
      </c>
      <c r="G45" s="1">
        <v>1955.95</v>
      </c>
      <c r="H45" s="3">
        <f>IF(ISERR(LN(Table136[[#This Row],[Close]]/E44)),"-",LN(Table136[[#This Row],[Close]]/E44))</f>
        <v>-1.3789081394510716E-2</v>
      </c>
    </row>
    <row r="46" spans="1:8" x14ac:dyDescent="0.3">
      <c r="A46" s="2">
        <v>43166</v>
      </c>
      <c r="B46" s="1">
        <v>10810.95</v>
      </c>
      <c r="C46" s="1">
        <v>10860.55</v>
      </c>
      <c r="D46" s="1">
        <v>10762.25</v>
      </c>
      <c r="E46" s="1">
        <v>10788.55</v>
      </c>
      <c r="F46" s="1">
        <v>49982120</v>
      </c>
      <c r="G46" s="1">
        <v>2208.56</v>
      </c>
      <c r="H46" s="3">
        <f>IF(ISERR(LN(Table136[[#This Row],[Close]]/E45)),"-",LN(Table136[[#This Row],[Close]]/E45))</f>
        <v>-3.0356480305876957E-3</v>
      </c>
    </row>
    <row r="47" spans="1:8" x14ac:dyDescent="0.3">
      <c r="A47" s="2">
        <v>43167</v>
      </c>
      <c r="B47" s="1">
        <v>10840.9</v>
      </c>
      <c r="C47" s="1">
        <v>10921.85</v>
      </c>
      <c r="D47" s="1">
        <v>10755.35</v>
      </c>
      <c r="E47" s="1">
        <v>10894.75</v>
      </c>
      <c r="F47" s="1">
        <v>45199114</v>
      </c>
      <c r="G47" s="1">
        <v>1976.36</v>
      </c>
      <c r="H47" s="3">
        <f>IF(ISERR(LN(Table136[[#This Row],[Close]]/E46)),"-",LN(Table136[[#This Row],[Close]]/E46))</f>
        <v>9.7956352765222136E-3</v>
      </c>
    </row>
    <row r="48" spans="1:8" x14ac:dyDescent="0.3">
      <c r="A48" s="2">
        <v>43168</v>
      </c>
      <c r="B48" s="1">
        <v>10934.35</v>
      </c>
      <c r="C48" s="1">
        <v>10981.35</v>
      </c>
      <c r="D48" s="1">
        <v>10869.05</v>
      </c>
      <c r="E48" s="1">
        <v>10888.35</v>
      </c>
      <c r="F48" s="1" t="s">
        <v>22</v>
      </c>
      <c r="G48" s="1" t="s">
        <v>22</v>
      </c>
      <c r="H48" s="3">
        <f>IF(ISERR(LN(Table136[[#This Row],[Close]]/E47)),"-",LN(Table136[[#This Row],[Close]]/E47))</f>
        <v>-5.8761151389401158E-4</v>
      </c>
    </row>
    <row r="49" spans="1:8" x14ac:dyDescent="0.3">
      <c r="A49" s="2">
        <v>43171</v>
      </c>
      <c r="B49" s="1">
        <v>10967.6</v>
      </c>
      <c r="C49" s="1">
        <v>11058.05</v>
      </c>
      <c r="D49" s="1">
        <v>10907.7</v>
      </c>
      <c r="E49" s="1">
        <v>11045.8</v>
      </c>
      <c r="F49" s="1">
        <v>38108018</v>
      </c>
      <c r="G49" s="1">
        <v>1630.49</v>
      </c>
      <c r="H49" s="3">
        <f>IF(ISERR(LN(Table136[[#This Row],[Close]]/E48)),"-",LN(Table136[[#This Row],[Close]]/E48))</f>
        <v>1.4356854899548136E-2</v>
      </c>
    </row>
    <row r="50" spans="1:8" x14ac:dyDescent="0.3">
      <c r="A50" s="2">
        <v>43172</v>
      </c>
      <c r="B50" s="1">
        <v>11035.2</v>
      </c>
      <c r="C50" s="1">
        <v>11109.85</v>
      </c>
      <c r="D50" s="1">
        <v>11006.4</v>
      </c>
      <c r="E50" s="1">
        <v>11064.3</v>
      </c>
      <c r="F50" s="1">
        <v>44120549</v>
      </c>
      <c r="G50" s="1">
        <v>1883.86</v>
      </c>
      <c r="H50" s="3">
        <f>IF(ISERR(LN(Table136[[#This Row],[Close]]/E49)),"-",LN(Table136[[#This Row],[Close]]/E49))</f>
        <v>1.6734437489929594E-3</v>
      </c>
    </row>
    <row r="51" spans="1:8" x14ac:dyDescent="0.3">
      <c r="A51" s="2">
        <v>43173</v>
      </c>
      <c r="B51" s="1">
        <v>11022.8</v>
      </c>
      <c r="C51" s="1">
        <v>11075.35</v>
      </c>
      <c r="D51" s="1">
        <v>10993.55</v>
      </c>
      <c r="E51" s="1">
        <v>11060.6</v>
      </c>
      <c r="F51" s="1">
        <v>25831789</v>
      </c>
      <c r="G51" s="1">
        <v>1409.27</v>
      </c>
      <c r="H51" s="3">
        <f>IF(ISERR(LN(Table136[[#This Row],[Close]]/E50)),"-",LN(Table136[[#This Row],[Close]]/E50))</f>
        <v>-3.344647916593155E-4</v>
      </c>
    </row>
    <row r="52" spans="1:8" x14ac:dyDescent="0.3">
      <c r="A52" s="2">
        <v>43174</v>
      </c>
      <c r="B52" s="1">
        <v>11060.95</v>
      </c>
      <c r="C52" s="1">
        <v>11114.4</v>
      </c>
      <c r="D52" s="1">
        <v>11025.5</v>
      </c>
      <c r="E52" s="1">
        <v>11051.75</v>
      </c>
      <c r="F52" s="1">
        <v>30361777</v>
      </c>
      <c r="G52" s="1">
        <v>1402.29</v>
      </c>
      <c r="H52" s="3">
        <f>IF(ISERR(LN(Table136[[#This Row],[Close]]/E51)),"-",LN(Table136[[#This Row],[Close]]/E51))</f>
        <v>-8.0045770553923725E-4</v>
      </c>
    </row>
    <row r="53" spans="1:8" x14ac:dyDescent="0.3">
      <c r="A53" s="2">
        <v>43175</v>
      </c>
      <c r="B53" s="1">
        <v>11059.35</v>
      </c>
      <c r="C53" s="1">
        <v>11064.4</v>
      </c>
      <c r="D53" s="1">
        <v>10837.6</v>
      </c>
      <c r="E53" s="1">
        <v>10861.4</v>
      </c>
      <c r="F53" s="1">
        <v>51281341</v>
      </c>
      <c r="G53" s="1">
        <v>2666</v>
      </c>
      <c r="H53" s="3">
        <f>IF(ISERR(LN(Table136[[#This Row],[Close]]/E52)),"-",LN(Table136[[#This Row],[Close]]/E52))</f>
        <v>-1.7373566824120515E-2</v>
      </c>
    </row>
    <row r="54" spans="1:8" x14ac:dyDescent="0.3">
      <c r="A54" s="2">
        <v>43178</v>
      </c>
      <c r="B54" s="1">
        <v>10887.8</v>
      </c>
      <c r="C54" s="1">
        <v>10910.5</v>
      </c>
      <c r="D54" s="1">
        <v>10766.1</v>
      </c>
      <c r="E54" s="1">
        <v>10787</v>
      </c>
      <c r="F54" s="1">
        <v>40662646</v>
      </c>
      <c r="G54" s="1">
        <v>1872.09</v>
      </c>
      <c r="H54" s="3">
        <f>IF(ISERR(LN(Table136[[#This Row],[Close]]/E53)),"-",LN(Table136[[#This Row],[Close]]/E53))</f>
        <v>-6.8735142477039596E-3</v>
      </c>
    </row>
    <row r="55" spans="1:8" x14ac:dyDescent="0.3">
      <c r="A55" s="2">
        <v>43179</v>
      </c>
      <c r="B55" s="1">
        <v>10760.5</v>
      </c>
      <c r="C55" s="1">
        <v>10864.6</v>
      </c>
      <c r="D55" s="1">
        <v>10744.35</v>
      </c>
      <c r="E55" s="1">
        <v>10848.6</v>
      </c>
      <c r="F55" s="1">
        <v>27539509</v>
      </c>
      <c r="G55" s="1">
        <v>1420.87</v>
      </c>
      <c r="H55" s="3">
        <f>IF(ISERR(LN(Table136[[#This Row],[Close]]/E54)),"-",LN(Table136[[#This Row],[Close]]/E54))</f>
        <v>5.6943340097340882E-3</v>
      </c>
    </row>
    <row r="56" spans="1:8" x14ac:dyDescent="0.3">
      <c r="A56" s="2">
        <v>43180</v>
      </c>
      <c r="B56" s="1">
        <v>10890.75</v>
      </c>
      <c r="C56" s="1">
        <v>10938.05</v>
      </c>
      <c r="D56" s="1">
        <v>10817</v>
      </c>
      <c r="E56" s="1">
        <v>10833.6</v>
      </c>
      <c r="F56" s="1" t="s">
        <v>22</v>
      </c>
      <c r="G56" s="1" t="s">
        <v>22</v>
      </c>
      <c r="H56" s="3">
        <f>IF(ISERR(LN(Table136[[#This Row],[Close]]/E55)),"-",LN(Table136[[#This Row],[Close]]/E55))</f>
        <v>-1.3836236537821535E-3</v>
      </c>
    </row>
    <row r="57" spans="1:8" x14ac:dyDescent="0.3">
      <c r="A57" s="2">
        <v>43181</v>
      </c>
      <c r="B57" s="1">
        <v>10864.65</v>
      </c>
      <c r="C57" s="1">
        <v>10887.8</v>
      </c>
      <c r="D57" s="1">
        <v>10727.7</v>
      </c>
      <c r="E57" s="1">
        <v>10737.15</v>
      </c>
      <c r="F57" s="1">
        <v>37959820</v>
      </c>
      <c r="G57" s="1">
        <v>1849.28</v>
      </c>
      <c r="H57" s="3">
        <f>IF(ISERR(LN(Table136[[#This Row],[Close]]/E56)),"-",LN(Table136[[#This Row],[Close]]/E56))</f>
        <v>-8.9427250120419285E-3</v>
      </c>
    </row>
    <row r="58" spans="1:8" x14ac:dyDescent="0.3">
      <c r="A58" s="2">
        <v>43182</v>
      </c>
      <c r="B58" s="1">
        <v>10591.6</v>
      </c>
      <c r="C58" s="1">
        <v>10658.05</v>
      </c>
      <c r="D58" s="1">
        <v>10560.15</v>
      </c>
      <c r="E58" s="1">
        <v>10637.7</v>
      </c>
      <c r="F58" s="1">
        <v>44555603</v>
      </c>
      <c r="G58" s="1">
        <v>2202.11</v>
      </c>
      <c r="H58" s="3">
        <f>IF(ISERR(LN(Table136[[#This Row],[Close]]/E57)),"-",LN(Table136[[#This Row],[Close]]/E57))</f>
        <v>-9.3053956043479078E-3</v>
      </c>
    </row>
    <row r="59" spans="1:8" x14ac:dyDescent="0.3">
      <c r="A59" s="2">
        <v>43185</v>
      </c>
      <c r="B59" s="1">
        <v>10630.65</v>
      </c>
      <c r="C59" s="1">
        <v>10815.6</v>
      </c>
      <c r="D59" s="1">
        <v>10569.25</v>
      </c>
      <c r="E59" s="1">
        <v>10801</v>
      </c>
      <c r="F59" s="1">
        <v>33807792</v>
      </c>
      <c r="G59" s="1">
        <v>1684.76</v>
      </c>
      <c r="H59" s="3">
        <f>IF(ISERR(LN(Table136[[#This Row],[Close]]/E58)),"-",LN(Table136[[#This Row],[Close]]/E58))</f>
        <v>1.5234427303483004E-2</v>
      </c>
    </row>
    <row r="60" spans="1:8" x14ac:dyDescent="0.3">
      <c r="A60" s="2">
        <v>43186</v>
      </c>
      <c r="B60" s="1">
        <v>10852.85</v>
      </c>
      <c r="C60" s="1">
        <v>10874.2</v>
      </c>
      <c r="D60" s="1">
        <v>10801</v>
      </c>
      <c r="E60" s="1">
        <v>10843.75</v>
      </c>
      <c r="F60" s="1">
        <v>33711684</v>
      </c>
      <c r="G60" s="1">
        <v>1721.5</v>
      </c>
      <c r="H60" s="3">
        <f>IF(ISERR(LN(Table136[[#This Row],[Close]]/E59)),"-",LN(Table136[[#This Row],[Close]]/E59))</f>
        <v>3.9501547107954928E-3</v>
      </c>
    </row>
    <row r="61" spans="1:8" x14ac:dyDescent="0.3">
      <c r="A61" s="2">
        <v>43187</v>
      </c>
      <c r="B61" s="1">
        <v>10803.55</v>
      </c>
      <c r="C61" s="1">
        <v>10911.7</v>
      </c>
      <c r="D61" s="1">
        <v>10787.05</v>
      </c>
      <c r="E61" s="1">
        <v>10821.35</v>
      </c>
      <c r="F61" s="1">
        <v>52828539</v>
      </c>
      <c r="G61" s="1">
        <v>3596.35</v>
      </c>
      <c r="H61" s="3">
        <f>IF(ISERR(LN(Table136[[#This Row],[Close]]/E60)),"-",LN(Table136[[#This Row],[Close]]/E60))</f>
        <v>-2.0678425653992073E-3</v>
      </c>
    </row>
    <row r="62" spans="1:8" x14ac:dyDescent="0.3">
      <c r="A62" s="2">
        <v>43192</v>
      </c>
      <c r="B62" s="1">
        <v>10939.9</v>
      </c>
      <c r="C62" s="1">
        <v>11071.3</v>
      </c>
      <c r="D62" s="1">
        <v>10905.05</v>
      </c>
      <c r="E62" s="1">
        <v>11058.45</v>
      </c>
      <c r="F62" s="1" t="s">
        <v>22</v>
      </c>
      <c r="G62" s="1" t="s">
        <v>22</v>
      </c>
      <c r="H62" s="3">
        <f>IF(ISERR(LN(Table136[[#This Row],[Close]]/E61)),"-",LN(Table136[[#This Row],[Close]]/E61))</f>
        <v>2.1673807025812925E-2</v>
      </c>
    </row>
    <row r="63" spans="1:8" x14ac:dyDescent="0.3">
      <c r="A63" s="2">
        <v>43193</v>
      </c>
      <c r="B63" s="1">
        <v>11071.25</v>
      </c>
      <c r="C63" s="1">
        <v>11167.15</v>
      </c>
      <c r="D63" s="1">
        <v>11052.3</v>
      </c>
      <c r="E63" s="1">
        <v>11153.45</v>
      </c>
      <c r="F63" s="1" t="s">
        <v>22</v>
      </c>
      <c r="G63" s="1" t="s">
        <v>22</v>
      </c>
      <c r="H63" s="3">
        <f>IF(ISERR(LN(Table136[[#This Row],[Close]]/E62)),"-",LN(Table136[[#This Row],[Close]]/E62))</f>
        <v>8.5540254793598329E-3</v>
      </c>
    </row>
    <row r="64" spans="1:8" x14ac:dyDescent="0.3">
      <c r="A64" s="2">
        <v>43194</v>
      </c>
      <c r="B64" s="1">
        <v>11230.55</v>
      </c>
      <c r="C64" s="1">
        <v>11372.5</v>
      </c>
      <c r="D64" s="1">
        <v>11164.9</v>
      </c>
      <c r="E64" s="1">
        <v>11198.05</v>
      </c>
      <c r="F64" s="1">
        <v>71760457</v>
      </c>
      <c r="G64" s="1">
        <v>3359.45</v>
      </c>
      <c r="H64" s="3">
        <f>IF(ISERR(LN(Table136[[#This Row],[Close]]/E63)),"-",LN(Table136[[#This Row],[Close]]/E63))</f>
        <v>3.9907889128772906E-3</v>
      </c>
    </row>
    <row r="65" spans="1:8" x14ac:dyDescent="0.3">
      <c r="A65" s="2">
        <v>43195</v>
      </c>
      <c r="B65" s="1">
        <v>11332.7</v>
      </c>
      <c r="C65" s="1">
        <v>11435.3</v>
      </c>
      <c r="D65" s="1">
        <v>11326.1</v>
      </c>
      <c r="E65" s="1">
        <v>11406.15</v>
      </c>
      <c r="F65" s="1">
        <v>60694256</v>
      </c>
      <c r="G65" s="1">
        <v>2782.04</v>
      </c>
      <c r="H65" s="3">
        <f>IF(ISERR(LN(Table136[[#This Row],[Close]]/E64)),"-",LN(Table136[[#This Row],[Close]]/E64))</f>
        <v>1.8413027621262176E-2</v>
      </c>
    </row>
    <row r="66" spans="1:8" x14ac:dyDescent="0.3">
      <c r="A66" s="2">
        <v>43196</v>
      </c>
      <c r="B66" s="1">
        <v>11428.05</v>
      </c>
      <c r="C66" s="1">
        <v>11462.2</v>
      </c>
      <c r="D66" s="1">
        <v>11320.7</v>
      </c>
      <c r="E66" s="1">
        <v>11444.15</v>
      </c>
      <c r="F66" s="1">
        <v>38303943</v>
      </c>
      <c r="G66" s="1">
        <v>1881.34</v>
      </c>
      <c r="H66" s="3">
        <f>IF(ISERR(LN(Table136[[#This Row],[Close]]/E65)),"-",LN(Table136[[#This Row],[Close]]/E65))</f>
        <v>3.3259987860561808E-3</v>
      </c>
    </row>
    <row r="67" spans="1:8" x14ac:dyDescent="0.3">
      <c r="A67" s="2">
        <v>43199</v>
      </c>
      <c r="B67" s="1">
        <v>11446.15</v>
      </c>
      <c r="C67" s="1">
        <v>11508.75</v>
      </c>
      <c r="D67" s="1">
        <v>11435.45</v>
      </c>
      <c r="E67" s="1">
        <v>11472.35</v>
      </c>
      <c r="F67" s="1" t="s">
        <v>22</v>
      </c>
      <c r="G67" s="1" t="s">
        <v>22</v>
      </c>
      <c r="H67" s="3">
        <f>IF(ISERR(LN(Table136[[#This Row],[Close]]/E66)),"-",LN(Table136[[#This Row],[Close]]/E66))</f>
        <v>2.4611100503214704E-3</v>
      </c>
    </row>
    <row r="68" spans="1:8" x14ac:dyDescent="0.3">
      <c r="A68" s="2">
        <v>43200</v>
      </c>
      <c r="B68" s="1">
        <v>11485.7</v>
      </c>
      <c r="C68" s="1">
        <v>11510.7</v>
      </c>
      <c r="D68" s="1">
        <v>11374.25</v>
      </c>
      <c r="E68" s="1">
        <v>11386.65</v>
      </c>
      <c r="F68" s="1">
        <v>37105356</v>
      </c>
      <c r="G68" s="1">
        <v>1743.11</v>
      </c>
      <c r="H68" s="3">
        <f>IF(ISERR(LN(Table136[[#This Row],[Close]]/E67)),"-",LN(Table136[[#This Row],[Close]]/E67))</f>
        <v>-7.4981759064694274E-3</v>
      </c>
    </row>
    <row r="69" spans="1:8" x14ac:dyDescent="0.3">
      <c r="A69" s="2">
        <v>43201</v>
      </c>
      <c r="B69" s="1">
        <v>11425.95</v>
      </c>
      <c r="C69" s="1">
        <v>11461.35</v>
      </c>
      <c r="D69" s="1">
        <v>11322.6</v>
      </c>
      <c r="E69" s="1">
        <v>11453.6</v>
      </c>
      <c r="F69" s="1">
        <v>29861935</v>
      </c>
      <c r="G69" s="1">
        <v>1647.7</v>
      </c>
      <c r="H69" s="3">
        <f>IF(ISERR(LN(Table136[[#This Row],[Close]]/E68)),"-",LN(Table136[[#This Row],[Close]]/E68))</f>
        <v>5.8624745130267837E-3</v>
      </c>
    </row>
    <row r="70" spans="1:8" x14ac:dyDescent="0.3">
      <c r="A70" s="2">
        <v>43202</v>
      </c>
      <c r="B70" s="1">
        <v>11466</v>
      </c>
      <c r="C70" s="1">
        <v>11487.65</v>
      </c>
      <c r="D70" s="1">
        <v>11429.9</v>
      </c>
      <c r="E70" s="1">
        <v>11459.55</v>
      </c>
      <c r="F70" s="1">
        <v>35577492</v>
      </c>
      <c r="G70" s="1">
        <v>1855.61</v>
      </c>
      <c r="H70" s="3">
        <f>IF(ISERR(LN(Table136[[#This Row],[Close]]/E69)),"-",LN(Table136[[#This Row],[Close]]/E69))</f>
        <v>5.1935243593635499E-4</v>
      </c>
    </row>
    <row r="71" spans="1:8" x14ac:dyDescent="0.3">
      <c r="A71" s="2">
        <v>43203</v>
      </c>
      <c r="B71" s="1">
        <v>11506.7</v>
      </c>
      <c r="C71" s="1">
        <v>11536.45</v>
      </c>
      <c r="D71" s="1">
        <v>11431.05</v>
      </c>
      <c r="E71" s="1">
        <v>11465.3</v>
      </c>
      <c r="F71" s="1">
        <v>52124110</v>
      </c>
      <c r="G71" s="1">
        <v>2150.9499999999998</v>
      </c>
      <c r="H71" s="3">
        <f>IF(ISERR(LN(Table136[[#This Row],[Close]]/E70)),"-",LN(Table136[[#This Row],[Close]]/E70))</f>
        <v>5.0163906159280986E-4</v>
      </c>
    </row>
    <row r="72" spans="1:8" x14ac:dyDescent="0.3">
      <c r="A72" s="2">
        <v>43206</v>
      </c>
      <c r="B72" s="1">
        <v>11399.05</v>
      </c>
      <c r="C72" s="1">
        <v>11515.95</v>
      </c>
      <c r="D72" s="1">
        <v>11384.25</v>
      </c>
      <c r="E72" s="1">
        <v>11504.95</v>
      </c>
      <c r="F72" s="1">
        <v>48870731</v>
      </c>
      <c r="G72" s="1">
        <v>2143.08</v>
      </c>
      <c r="H72" s="3">
        <f>IF(ISERR(LN(Table136[[#This Row],[Close]]/E71)),"-",LN(Table136[[#This Row],[Close]]/E71))</f>
        <v>3.4522949798263688E-3</v>
      </c>
    </row>
    <row r="73" spans="1:8" x14ac:dyDescent="0.3">
      <c r="A73" s="2">
        <v>43207</v>
      </c>
      <c r="B73" s="1">
        <v>11567.5</v>
      </c>
      <c r="C73" s="1">
        <v>11568.65</v>
      </c>
      <c r="D73" s="1">
        <v>11456.45</v>
      </c>
      <c r="E73" s="1">
        <v>11472.35</v>
      </c>
      <c r="F73" s="1">
        <v>44254342</v>
      </c>
      <c r="G73" s="1">
        <v>2282.67</v>
      </c>
      <c r="H73" s="3">
        <f>IF(ISERR(LN(Table136[[#This Row],[Close]]/E72)),"-",LN(Table136[[#This Row],[Close]]/E72))</f>
        <v>-2.8375850839129743E-3</v>
      </c>
    </row>
    <row r="74" spans="1:8" x14ac:dyDescent="0.3">
      <c r="A74" s="2">
        <v>43208</v>
      </c>
      <c r="B74" s="1">
        <v>11505.65</v>
      </c>
      <c r="C74" s="1">
        <v>11521.35</v>
      </c>
      <c r="D74" s="1">
        <v>11394.1</v>
      </c>
      <c r="E74" s="1">
        <v>11411.8</v>
      </c>
      <c r="F74" s="1" t="s">
        <v>22</v>
      </c>
      <c r="G74" s="1" t="s">
        <v>22</v>
      </c>
      <c r="H74" s="3">
        <f>IF(ISERR(LN(Table136[[#This Row],[Close]]/E73)),"-",LN(Table136[[#This Row],[Close]]/E73))</f>
        <v>-5.2918846715889001E-3</v>
      </c>
    </row>
    <row r="75" spans="1:8" x14ac:dyDescent="0.3">
      <c r="A75" s="2">
        <v>43209</v>
      </c>
      <c r="B75" s="1">
        <v>11460.95</v>
      </c>
      <c r="C75" s="1">
        <v>11468.3</v>
      </c>
      <c r="D75" s="1">
        <v>11411.55</v>
      </c>
      <c r="E75" s="1">
        <v>11431.65</v>
      </c>
      <c r="F75" s="1">
        <v>29496101</v>
      </c>
      <c r="G75" s="1">
        <v>1468.13</v>
      </c>
      <c r="H75" s="3">
        <f>IF(ISERR(LN(Table136[[#This Row],[Close]]/E74)),"-",LN(Table136[[#This Row],[Close]]/E74))</f>
        <v>1.7379165578027336E-3</v>
      </c>
    </row>
    <row r="76" spans="1:8" x14ac:dyDescent="0.3">
      <c r="A76" s="2">
        <v>43210</v>
      </c>
      <c r="B76" s="1">
        <v>11406.15</v>
      </c>
      <c r="C76" s="1">
        <v>11449.95</v>
      </c>
      <c r="D76" s="1">
        <v>11398.05</v>
      </c>
      <c r="E76" s="1">
        <v>11440.1</v>
      </c>
      <c r="F76" s="1">
        <v>43472458</v>
      </c>
      <c r="G76" s="1">
        <v>1943.97</v>
      </c>
      <c r="H76" s="3">
        <f>IF(ISERR(LN(Table136[[#This Row],[Close]]/E75)),"-",LN(Table136[[#This Row],[Close]]/E75))</f>
        <v>7.3890282855130802E-4</v>
      </c>
    </row>
    <row r="77" spans="1:8" x14ac:dyDescent="0.3">
      <c r="A77" s="2">
        <v>43213</v>
      </c>
      <c r="B77" s="1">
        <v>11461.45</v>
      </c>
      <c r="C77" s="1">
        <v>11530.25</v>
      </c>
      <c r="D77" s="1">
        <v>11426.8</v>
      </c>
      <c r="E77" s="1">
        <v>11497.2</v>
      </c>
      <c r="F77" s="1">
        <v>44567068</v>
      </c>
      <c r="G77" s="1">
        <v>1807.74</v>
      </c>
      <c r="H77" s="3">
        <f>IF(ISERR(LN(Table136[[#This Row],[Close]]/E76)),"-",LN(Table136[[#This Row],[Close]]/E76))</f>
        <v>4.9788002905025311E-3</v>
      </c>
    </row>
    <row r="78" spans="1:8" x14ac:dyDescent="0.3">
      <c r="A78" s="2">
        <v>43214</v>
      </c>
      <c r="B78" s="1">
        <v>11513.85</v>
      </c>
      <c r="C78" s="1">
        <v>11563</v>
      </c>
      <c r="D78" s="1">
        <v>11479.15</v>
      </c>
      <c r="E78" s="1">
        <v>11522.6</v>
      </c>
      <c r="F78" s="1">
        <v>44227702</v>
      </c>
      <c r="G78" s="1">
        <v>1919.08</v>
      </c>
      <c r="H78" s="3">
        <f>IF(ISERR(LN(Table136[[#This Row],[Close]]/E77)),"-",LN(Table136[[#This Row],[Close]]/E77))</f>
        <v>2.206796784338951E-3</v>
      </c>
    </row>
    <row r="79" spans="1:8" x14ac:dyDescent="0.3">
      <c r="A79" s="2">
        <v>43215</v>
      </c>
      <c r="B79" s="1">
        <v>11529.75</v>
      </c>
      <c r="C79" s="1">
        <v>11551.65</v>
      </c>
      <c r="D79" s="1">
        <v>11472.2</v>
      </c>
      <c r="E79" s="1">
        <v>11503.5</v>
      </c>
      <c r="F79" s="1">
        <v>46423312</v>
      </c>
      <c r="G79" s="1">
        <v>1982.98</v>
      </c>
      <c r="H79" s="3">
        <f>IF(ISERR(LN(Table136[[#This Row],[Close]]/E78)),"-",LN(Table136[[#This Row],[Close]]/E78))</f>
        <v>-1.6589873561434455E-3</v>
      </c>
    </row>
    <row r="80" spans="1:8" x14ac:dyDescent="0.3">
      <c r="A80" s="2">
        <v>43216</v>
      </c>
      <c r="B80" s="1">
        <v>11535.9</v>
      </c>
      <c r="C80" s="1">
        <v>11560.05</v>
      </c>
      <c r="D80" s="1">
        <v>11494.75</v>
      </c>
      <c r="E80" s="1">
        <v>11534.8</v>
      </c>
      <c r="F80" s="1">
        <v>56004657</v>
      </c>
      <c r="G80" s="1">
        <v>2747.5</v>
      </c>
      <c r="H80" s="3">
        <f>IF(ISERR(LN(Table136[[#This Row],[Close]]/E79)),"-",LN(Table136[[#This Row],[Close]]/E79))</f>
        <v>2.7172160496224847E-3</v>
      </c>
    </row>
    <row r="81" spans="1:8" x14ac:dyDescent="0.3">
      <c r="A81" s="2">
        <v>43217</v>
      </c>
      <c r="B81" s="1">
        <v>11588.3</v>
      </c>
      <c r="C81" s="1">
        <v>11699</v>
      </c>
      <c r="D81" s="1">
        <v>11557.35</v>
      </c>
      <c r="E81" s="1">
        <v>11581.8</v>
      </c>
      <c r="F81" s="1">
        <v>34359587</v>
      </c>
      <c r="G81" s="1">
        <v>3317.34</v>
      </c>
      <c r="H81" s="3">
        <f>IF(ISERR(LN(Table136[[#This Row],[Close]]/E80)),"-",LN(Table136[[#This Row],[Close]]/E80))</f>
        <v>4.0663475392383793E-3</v>
      </c>
    </row>
    <row r="82" spans="1:8" x14ac:dyDescent="0.3">
      <c r="A82" s="2">
        <v>43220</v>
      </c>
      <c r="B82" s="1">
        <v>11624.55</v>
      </c>
      <c r="C82" s="1">
        <v>11675.15</v>
      </c>
      <c r="D82" s="1">
        <v>11602</v>
      </c>
      <c r="E82" s="1">
        <v>11625.75</v>
      </c>
      <c r="F82" s="1">
        <v>23960625</v>
      </c>
      <c r="G82" s="1">
        <v>1442.08</v>
      </c>
      <c r="H82" s="3">
        <f>IF(ISERR(LN(Table136[[#This Row],[Close]]/E81)),"-",LN(Table136[[#This Row],[Close]]/E81))</f>
        <v>3.7875650416289647E-3</v>
      </c>
    </row>
    <row r="83" spans="1:8" x14ac:dyDescent="0.3">
      <c r="A83" s="2">
        <v>43222</v>
      </c>
      <c r="B83" s="1">
        <v>11740.5</v>
      </c>
      <c r="C83" s="1">
        <v>11760.85</v>
      </c>
      <c r="D83" s="1">
        <v>11493.55</v>
      </c>
      <c r="E83" s="1">
        <v>11508.2</v>
      </c>
      <c r="F83" s="1">
        <v>45596371</v>
      </c>
      <c r="G83" s="1">
        <v>2768.32</v>
      </c>
      <c r="H83" s="3">
        <f>IF(ISERR(LN(Table136[[#This Row],[Close]]/E82)),"-",LN(Table136[[#This Row],[Close]]/E82))</f>
        <v>-1.0162640768632115E-2</v>
      </c>
    </row>
    <row r="84" spans="1:8" x14ac:dyDescent="0.3">
      <c r="A84" s="2">
        <v>43223</v>
      </c>
      <c r="B84" s="1">
        <v>11526.65</v>
      </c>
      <c r="C84" s="1">
        <v>11528.6</v>
      </c>
      <c r="D84" s="1">
        <v>11411.05</v>
      </c>
      <c r="E84" s="1">
        <v>11451.65</v>
      </c>
      <c r="F84" s="1">
        <v>33879636</v>
      </c>
      <c r="G84" s="1">
        <v>2000.67</v>
      </c>
      <c r="H84" s="3">
        <f>IF(ISERR(LN(Table136[[#This Row],[Close]]/E83)),"-",LN(Table136[[#This Row],[Close]]/E83))</f>
        <v>-4.9260003311020154E-3</v>
      </c>
    </row>
    <row r="85" spans="1:8" x14ac:dyDescent="0.3">
      <c r="A85" s="2">
        <v>43224</v>
      </c>
      <c r="B85" s="1">
        <v>11472.05</v>
      </c>
      <c r="C85" s="1">
        <v>11473.5</v>
      </c>
      <c r="D85" s="1">
        <v>11314.85</v>
      </c>
      <c r="E85" s="1">
        <v>11323.7</v>
      </c>
      <c r="F85" s="1">
        <v>27213218</v>
      </c>
      <c r="G85" s="1">
        <v>1590.4</v>
      </c>
      <c r="H85" s="3">
        <f>IF(ISERR(LN(Table136[[#This Row],[Close]]/E84)),"-",LN(Table136[[#This Row],[Close]]/E84))</f>
        <v>-1.1235949928429396E-2</v>
      </c>
    </row>
    <row r="86" spans="1:8" x14ac:dyDescent="0.3">
      <c r="A86" s="2">
        <v>43227</v>
      </c>
      <c r="B86" s="1">
        <v>11382.55</v>
      </c>
      <c r="C86" s="1">
        <v>11504.2</v>
      </c>
      <c r="D86" s="1">
        <v>11366.05</v>
      </c>
      <c r="E86" s="1">
        <v>11489.6</v>
      </c>
      <c r="F86" s="1">
        <v>33864578</v>
      </c>
      <c r="G86" s="1">
        <v>1637.29</v>
      </c>
      <c r="H86" s="3">
        <f>IF(ISERR(LN(Table136[[#This Row],[Close]]/E85)),"-",LN(Table136[[#This Row],[Close]]/E85))</f>
        <v>1.4544403880703143E-2</v>
      </c>
    </row>
    <row r="87" spans="1:8" x14ac:dyDescent="0.3">
      <c r="A87" s="2">
        <v>43228</v>
      </c>
      <c r="B87" s="1">
        <v>11516.3</v>
      </c>
      <c r="C87" s="1">
        <v>11517.5</v>
      </c>
      <c r="D87" s="1">
        <v>11404.8</v>
      </c>
      <c r="E87" s="1">
        <v>11437.2</v>
      </c>
      <c r="F87" s="1">
        <v>45637407</v>
      </c>
      <c r="G87" s="1">
        <v>2053.11</v>
      </c>
      <c r="H87" s="3">
        <f>IF(ISERR(LN(Table136[[#This Row],[Close]]/E86)),"-",LN(Table136[[#This Row],[Close]]/E86))</f>
        <v>-4.5710776244725837E-3</v>
      </c>
    </row>
    <row r="88" spans="1:8" x14ac:dyDescent="0.3">
      <c r="A88" s="2">
        <v>43229</v>
      </c>
      <c r="B88" s="1">
        <v>11431.35</v>
      </c>
      <c r="C88" s="1">
        <v>11483.75</v>
      </c>
      <c r="D88" s="1">
        <v>11402.7</v>
      </c>
      <c r="E88" s="1">
        <v>11419.75</v>
      </c>
      <c r="F88" s="1">
        <v>48324098</v>
      </c>
      <c r="G88" s="1">
        <v>2109.7600000000002</v>
      </c>
      <c r="H88" s="3">
        <f>IF(ISERR(LN(Table136[[#This Row],[Close]]/E87)),"-",LN(Table136[[#This Row],[Close]]/E87))</f>
        <v>-1.5268881797638747E-3</v>
      </c>
    </row>
    <row r="89" spans="1:8" x14ac:dyDescent="0.3">
      <c r="A89" s="2">
        <v>43230</v>
      </c>
      <c r="B89" s="1">
        <v>11466.2</v>
      </c>
      <c r="C89" s="1">
        <v>11488.45</v>
      </c>
      <c r="D89" s="1">
        <v>11330.1</v>
      </c>
      <c r="E89" s="1">
        <v>11346.4</v>
      </c>
      <c r="F89" s="1">
        <v>39137129</v>
      </c>
      <c r="G89" s="1">
        <v>1866.95</v>
      </c>
      <c r="H89" s="3">
        <f>IF(ISERR(LN(Table136[[#This Row],[Close]]/E88)),"-",LN(Table136[[#This Row],[Close]]/E88))</f>
        <v>-6.4437995714188749E-3</v>
      </c>
    </row>
    <row r="90" spans="1:8" x14ac:dyDescent="0.3">
      <c r="A90" s="2">
        <v>43231</v>
      </c>
      <c r="B90" s="1">
        <v>11385.3</v>
      </c>
      <c r="C90" s="1">
        <v>11395.1</v>
      </c>
      <c r="D90" s="1">
        <v>11307.95</v>
      </c>
      <c r="E90" s="1">
        <v>11373.2</v>
      </c>
      <c r="F90" s="1">
        <v>28673586</v>
      </c>
      <c r="G90" s="1">
        <v>1527.3</v>
      </c>
      <c r="H90" s="3">
        <f>IF(ISERR(LN(Table136[[#This Row],[Close]]/E89)),"-",LN(Table136[[#This Row],[Close]]/E89))</f>
        <v>2.359197558963703E-3</v>
      </c>
    </row>
    <row r="91" spans="1:8" x14ac:dyDescent="0.3">
      <c r="A91" s="2">
        <v>43234</v>
      </c>
      <c r="B91" s="1">
        <v>11402.6</v>
      </c>
      <c r="C91" s="1">
        <v>11404.35</v>
      </c>
      <c r="D91" s="1">
        <v>11258.6</v>
      </c>
      <c r="E91" s="1">
        <v>11273.75</v>
      </c>
      <c r="F91" s="1">
        <v>37877550</v>
      </c>
      <c r="G91" s="1">
        <v>1482.33</v>
      </c>
      <c r="H91" s="3">
        <f>IF(ISERR(LN(Table136[[#This Row],[Close]]/E90)),"-",LN(Table136[[#This Row],[Close]]/E90))</f>
        <v>-8.7826960594435295E-3</v>
      </c>
    </row>
    <row r="92" spans="1:8" x14ac:dyDescent="0.3">
      <c r="A92" s="2">
        <v>43235</v>
      </c>
      <c r="B92" s="1">
        <v>11275.65</v>
      </c>
      <c r="C92" s="1">
        <v>11346.8</v>
      </c>
      <c r="D92" s="1">
        <v>11131.2</v>
      </c>
      <c r="E92" s="1">
        <v>11186.8</v>
      </c>
      <c r="F92" s="1">
        <v>50989630</v>
      </c>
      <c r="G92" s="1">
        <v>2152.2600000000002</v>
      </c>
      <c r="H92" s="3">
        <f>IF(ISERR(LN(Table136[[#This Row],[Close]]/E91)),"-",LN(Table136[[#This Row],[Close]]/E91))</f>
        <v>-7.7425026867830272E-3</v>
      </c>
    </row>
    <row r="93" spans="1:8" x14ac:dyDescent="0.3">
      <c r="A93" s="2">
        <v>43236</v>
      </c>
      <c r="B93" s="1">
        <v>11149.4</v>
      </c>
      <c r="C93" s="1">
        <v>11231.25</v>
      </c>
      <c r="D93" s="1">
        <v>11085.15</v>
      </c>
      <c r="E93" s="1">
        <v>11164.7</v>
      </c>
      <c r="F93" s="1">
        <v>43468378</v>
      </c>
      <c r="G93" s="1">
        <v>2077.0300000000002</v>
      </c>
      <c r="H93" s="3">
        <f>IF(ISERR(LN(Table136[[#This Row],[Close]]/E92)),"-",LN(Table136[[#This Row],[Close]]/E92))</f>
        <v>-1.9774965619149968E-3</v>
      </c>
    </row>
    <row r="94" spans="1:8" x14ac:dyDescent="0.3">
      <c r="A94" s="2">
        <v>43237</v>
      </c>
      <c r="B94" s="1">
        <v>11195.7</v>
      </c>
      <c r="C94" s="1">
        <v>11214.95</v>
      </c>
      <c r="D94" s="1">
        <v>11135.9</v>
      </c>
      <c r="E94" s="1">
        <v>11154.8</v>
      </c>
      <c r="F94" s="1">
        <v>36043051</v>
      </c>
      <c r="G94" s="1">
        <v>1825.09</v>
      </c>
      <c r="H94" s="3">
        <f>IF(ISERR(LN(Table136[[#This Row],[Close]]/E93)),"-",LN(Table136[[#This Row],[Close]]/E93))</f>
        <v>-8.8711670505676706E-4</v>
      </c>
    </row>
    <row r="95" spans="1:8" x14ac:dyDescent="0.3">
      <c r="A95" s="2">
        <v>43238</v>
      </c>
      <c r="B95" s="1">
        <v>11167.3</v>
      </c>
      <c r="C95" s="1">
        <v>11177.3</v>
      </c>
      <c r="D95" s="1">
        <v>10937.2</v>
      </c>
      <c r="E95" s="1">
        <v>10962.75</v>
      </c>
      <c r="F95" s="1">
        <v>46345764</v>
      </c>
      <c r="G95" s="1">
        <v>2618.2800000000002</v>
      </c>
      <c r="H95" s="3">
        <f>IF(ISERR(LN(Table136[[#This Row],[Close]]/E94)),"-",LN(Table136[[#This Row],[Close]]/E94))</f>
        <v>-1.7366736088651292E-2</v>
      </c>
    </row>
    <row r="96" spans="1:8" x14ac:dyDescent="0.3">
      <c r="A96" s="2">
        <v>43241</v>
      </c>
      <c r="B96" s="1">
        <v>10950.8</v>
      </c>
      <c r="C96" s="1">
        <v>10955.5</v>
      </c>
      <c r="D96" s="1">
        <v>10713.85</v>
      </c>
      <c r="E96" s="1">
        <v>10732.9</v>
      </c>
      <c r="F96" s="1">
        <v>81488560</v>
      </c>
      <c r="G96" s="1">
        <v>2850.71</v>
      </c>
      <c r="H96" s="3">
        <f>IF(ISERR(LN(Table136[[#This Row],[Close]]/E95)),"-",LN(Table136[[#This Row],[Close]]/E95))</f>
        <v>-2.1189372058927486E-2</v>
      </c>
    </row>
    <row r="97" spans="1:8" x14ac:dyDescent="0.3">
      <c r="A97" s="2">
        <v>43242</v>
      </c>
      <c r="B97" s="1">
        <v>10715.5</v>
      </c>
      <c r="C97" s="1">
        <v>10945.65</v>
      </c>
      <c r="D97" s="1">
        <v>10690.55</v>
      </c>
      <c r="E97" s="1">
        <v>10913.45</v>
      </c>
      <c r="F97" s="1">
        <v>103285455</v>
      </c>
      <c r="G97" s="1">
        <v>3073.97</v>
      </c>
      <c r="H97" s="3">
        <f>IF(ISERR(LN(Table136[[#This Row],[Close]]/E96)),"-",LN(Table136[[#This Row],[Close]]/E96))</f>
        <v>1.6682183108401756E-2</v>
      </c>
    </row>
    <row r="98" spans="1:8" x14ac:dyDescent="0.3">
      <c r="A98" s="2">
        <v>43243</v>
      </c>
      <c r="B98" s="1">
        <v>10922.6</v>
      </c>
      <c r="C98" s="1">
        <v>10940.55</v>
      </c>
      <c r="D98" s="1">
        <v>10831.8</v>
      </c>
      <c r="E98" s="1">
        <v>10860.6</v>
      </c>
      <c r="F98" s="1">
        <v>68702423</v>
      </c>
      <c r="G98" s="1">
        <v>2390.87</v>
      </c>
      <c r="H98" s="3">
        <f>IF(ISERR(LN(Table136[[#This Row],[Close]]/E97)),"-",LN(Table136[[#This Row],[Close]]/E97))</f>
        <v>-4.8544119064239085E-3</v>
      </c>
    </row>
    <row r="99" spans="1:8" x14ac:dyDescent="0.3">
      <c r="A99" s="2">
        <v>43244</v>
      </c>
      <c r="B99" s="1">
        <v>10831.45</v>
      </c>
      <c r="C99" s="1">
        <v>10881.85</v>
      </c>
      <c r="D99" s="1">
        <v>10652.65</v>
      </c>
      <c r="E99" s="1">
        <v>10681.6</v>
      </c>
      <c r="F99" s="1">
        <v>97957806</v>
      </c>
      <c r="G99" s="1">
        <v>3211.04</v>
      </c>
      <c r="H99" s="3">
        <f>IF(ISERR(LN(Table136[[#This Row],[Close]]/E98)),"-",LN(Table136[[#This Row],[Close]]/E98))</f>
        <v>-1.661892655310104E-2</v>
      </c>
    </row>
    <row r="100" spans="1:8" x14ac:dyDescent="0.3">
      <c r="A100" s="2">
        <v>43245</v>
      </c>
      <c r="B100" s="1">
        <v>10704.75</v>
      </c>
      <c r="C100" s="1">
        <v>10903.25</v>
      </c>
      <c r="D100" s="1">
        <v>10683</v>
      </c>
      <c r="E100" s="1">
        <v>10883</v>
      </c>
      <c r="F100" s="1">
        <v>49514683</v>
      </c>
      <c r="G100" s="1">
        <v>2147.4899999999998</v>
      </c>
      <c r="H100" s="3">
        <f>IF(ISERR(LN(Table136[[#This Row],[Close]]/E99)),"-",LN(Table136[[#This Row],[Close]]/E99))</f>
        <v>1.8679303668600298E-2</v>
      </c>
    </row>
    <row r="101" spans="1:8" x14ac:dyDescent="0.3">
      <c r="A101" s="2">
        <v>43248</v>
      </c>
      <c r="B101" s="1">
        <v>10913.6</v>
      </c>
      <c r="C101" s="1">
        <v>11036.5</v>
      </c>
      <c r="D101" s="1">
        <v>10902.15</v>
      </c>
      <c r="E101" s="1">
        <v>11007.15</v>
      </c>
      <c r="F101" s="1">
        <v>39903132</v>
      </c>
      <c r="G101" s="1">
        <v>1831.86</v>
      </c>
      <c r="H101" s="3">
        <f>IF(ISERR(LN(Table136[[#This Row],[Close]]/E100)),"-",LN(Table136[[#This Row],[Close]]/E100))</f>
        <v>1.1343122925942974E-2</v>
      </c>
    </row>
    <row r="102" spans="1:8" x14ac:dyDescent="0.3">
      <c r="A102" s="2">
        <v>43249</v>
      </c>
      <c r="B102" s="1">
        <v>11030.15</v>
      </c>
      <c r="C102" s="1">
        <v>11107</v>
      </c>
      <c r="D102" s="1">
        <v>10975.9</v>
      </c>
      <c r="E102" s="1">
        <v>11051.15</v>
      </c>
      <c r="F102" s="1">
        <v>44392231</v>
      </c>
      <c r="G102" s="1">
        <v>2274.5700000000002</v>
      </c>
      <c r="H102" s="3">
        <f>IF(ISERR(LN(Table136[[#This Row],[Close]]/E101)),"-",LN(Table136[[#This Row],[Close]]/E101))</f>
        <v>3.9894333069278925E-3</v>
      </c>
    </row>
    <row r="103" spans="1:8" x14ac:dyDescent="0.3">
      <c r="A103" s="2">
        <v>43250</v>
      </c>
      <c r="B103" s="1">
        <v>11002.75</v>
      </c>
      <c r="C103" s="1">
        <v>11049.35</v>
      </c>
      <c r="D103" s="1">
        <v>10946.3</v>
      </c>
      <c r="E103" s="1">
        <v>11024.15</v>
      </c>
      <c r="F103" s="1">
        <v>50175201</v>
      </c>
      <c r="G103" s="1">
        <v>2530.83</v>
      </c>
      <c r="H103" s="3">
        <f>IF(ISERR(LN(Table136[[#This Row],[Close]]/E102)),"-",LN(Table136[[#This Row],[Close]]/E102))</f>
        <v>-2.4461740917202618E-3</v>
      </c>
    </row>
    <row r="104" spans="1:8" x14ac:dyDescent="0.3">
      <c r="A104" s="2">
        <v>43251</v>
      </c>
      <c r="B104" s="1">
        <v>11072.1</v>
      </c>
      <c r="C104" s="1">
        <v>11075.55</v>
      </c>
      <c r="D104" s="1">
        <v>10950.15</v>
      </c>
      <c r="E104" s="1">
        <v>10994.45</v>
      </c>
      <c r="F104" s="1">
        <v>94758247</v>
      </c>
      <c r="G104" s="1">
        <v>4140.17</v>
      </c>
      <c r="H104" s="3">
        <f>IF(ISERR(LN(Table136[[#This Row],[Close]]/E103)),"-",LN(Table136[[#This Row],[Close]]/E103))</f>
        <v>-2.6977208371375292E-3</v>
      </c>
    </row>
    <row r="105" spans="1:8" x14ac:dyDescent="0.3">
      <c r="A105" s="2">
        <v>43252</v>
      </c>
      <c r="B105" s="1">
        <v>11032.9</v>
      </c>
      <c r="C105" s="1">
        <v>11150</v>
      </c>
      <c r="D105" s="1">
        <v>11011.8</v>
      </c>
      <c r="E105" s="1">
        <v>11076.55</v>
      </c>
      <c r="F105" s="1">
        <v>52760704</v>
      </c>
      <c r="G105" s="1">
        <v>3241.63</v>
      </c>
      <c r="H105" s="3">
        <f>IF(ISERR(LN(Table136[[#This Row],[Close]]/E104)),"-",LN(Table136[[#This Row],[Close]]/E104))</f>
        <v>7.4396609737679637E-3</v>
      </c>
    </row>
    <row r="106" spans="1:8" x14ac:dyDescent="0.3">
      <c r="A106" s="2">
        <v>43255</v>
      </c>
      <c r="B106" s="1">
        <v>11144.2</v>
      </c>
      <c r="C106" s="1">
        <v>11160.8</v>
      </c>
      <c r="D106" s="1">
        <v>11011.55</v>
      </c>
      <c r="E106" s="1">
        <v>11023.25</v>
      </c>
      <c r="F106" s="1">
        <v>36531254</v>
      </c>
      <c r="G106" s="1">
        <v>1936.17</v>
      </c>
      <c r="H106" s="3">
        <f>IF(ISERR(LN(Table136[[#This Row],[Close]]/E105)),"-",LN(Table136[[#This Row],[Close]]/E105))</f>
        <v>-4.8235824164909978E-3</v>
      </c>
    </row>
    <row r="107" spans="1:8" x14ac:dyDescent="0.3">
      <c r="A107" s="2">
        <v>43256</v>
      </c>
      <c r="B107" s="1">
        <v>11019.7</v>
      </c>
      <c r="C107" s="1">
        <v>11032.3</v>
      </c>
      <c r="D107" s="1">
        <v>10950.35</v>
      </c>
      <c r="E107" s="1">
        <v>10986.95</v>
      </c>
      <c r="F107" s="1">
        <v>37869237</v>
      </c>
      <c r="G107" s="1">
        <v>1671.15</v>
      </c>
      <c r="H107" s="3">
        <f>IF(ISERR(LN(Table136[[#This Row],[Close]]/E106)),"-",LN(Table136[[#This Row],[Close]]/E106))</f>
        <v>-3.2984736996281121E-3</v>
      </c>
    </row>
    <row r="108" spans="1:8" x14ac:dyDescent="0.3">
      <c r="A108" s="2">
        <v>43257</v>
      </c>
      <c r="B108" s="1">
        <v>11031.45</v>
      </c>
      <c r="C108" s="1">
        <v>11170.85</v>
      </c>
      <c r="D108" s="1">
        <v>10972.3</v>
      </c>
      <c r="E108" s="1">
        <v>11155.85</v>
      </c>
      <c r="F108" s="1">
        <v>49597193</v>
      </c>
      <c r="G108" s="1">
        <v>2080.19</v>
      </c>
      <c r="H108" s="3">
        <f>IF(ISERR(LN(Table136[[#This Row],[Close]]/E107)),"-",LN(Table136[[#This Row],[Close]]/E107))</f>
        <v>1.5255819119807076E-2</v>
      </c>
    </row>
    <row r="109" spans="1:8" x14ac:dyDescent="0.3">
      <c r="A109" s="2">
        <v>43258</v>
      </c>
      <c r="B109" s="1">
        <v>11198.25</v>
      </c>
      <c r="C109" s="1">
        <v>11260.85</v>
      </c>
      <c r="D109" s="1">
        <v>11197.05</v>
      </c>
      <c r="E109" s="1">
        <v>11236</v>
      </c>
      <c r="F109" s="1">
        <v>48879256</v>
      </c>
      <c r="G109" s="1">
        <v>2081.7600000000002</v>
      </c>
      <c r="H109" s="3">
        <f>IF(ISERR(LN(Table136[[#This Row],[Close]]/E108)),"-",LN(Table136[[#This Row],[Close]]/E108))</f>
        <v>7.1588852466036596E-3</v>
      </c>
    </row>
    <row r="110" spans="1:8" x14ac:dyDescent="0.3">
      <c r="A110" s="2">
        <v>43259</v>
      </c>
      <c r="B110" s="1">
        <v>11217.95</v>
      </c>
      <c r="C110" s="1">
        <v>11240.05</v>
      </c>
      <c r="D110" s="1">
        <v>11169.5</v>
      </c>
      <c r="E110" s="1">
        <v>11226.1</v>
      </c>
      <c r="F110" s="1">
        <v>53425399</v>
      </c>
      <c r="G110" s="1">
        <v>2046.9</v>
      </c>
      <c r="H110" s="3">
        <f>IF(ISERR(LN(Table136[[#This Row],[Close]]/E109)),"-",LN(Table136[[#This Row],[Close]]/E109))</f>
        <v>-8.8148486927202478E-4</v>
      </c>
    </row>
    <row r="111" spans="1:8" x14ac:dyDescent="0.3">
      <c r="A111" s="2">
        <v>43262</v>
      </c>
      <c r="B111" s="1">
        <v>11259.05</v>
      </c>
      <c r="C111" s="1">
        <v>11278.15</v>
      </c>
      <c r="D111" s="1">
        <v>11220.95</v>
      </c>
      <c r="E111" s="1">
        <v>11239.7</v>
      </c>
      <c r="F111" s="1">
        <v>39751365</v>
      </c>
      <c r="G111" s="1">
        <v>1707.07</v>
      </c>
      <c r="H111" s="3">
        <f>IF(ISERR(LN(Table136[[#This Row],[Close]]/E110)),"-",LN(Table136[[#This Row],[Close]]/E110))</f>
        <v>1.2107293451659585E-3</v>
      </c>
    </row>
    <row r="112" spans="1:8" x14ac:dyDescent="0.3">
      <c r="A112" s="2">
        <v>43263</v>
      </c>
      <c r="B112" s="1">
        <v>11264.65</v>
      </c>
      <c r="C112" s="1">
        <v>11286.45</v>
      </c>
      <c r="D112" s="1">
        <v>11231.1</v>
      </c>
      <c r="E112" s="1">
        <v>11243.4</v>
      </c>
      <c r="F112" s="1">
        <v>30978755</v>
      </c>
      <c r="G112" s="1">
        <v>1588.87</v>
      </c>
      <c r="H112" s="3">
        <f>IF(ISERR(LN(Table136[[#This Row],[Close]]/E111)),"-",LN(Table136[[#This Row],[Close]]/E111))</f>
        <v>3.2913610964688906E-4</v>
      </c>
    </row>
    <row r="113" spans="1:8" x14ac:dyDescent="0.3">
      <c r="A113" s="2">
        <v>43264</v>
      </c>
      <c r="B113" s="1">
        <v>11282.5</v>
      </c>
      <c r="C113" s="1">
        <v>11310.85</v>
      </c>
      <c r="D113" s="1">
        <v>11225.8</v>
      </c>
      <c r="E113" s="1">
        <v>11236.2</v>
      </c>
      <c r="F113" s="1">
        <v>32998479</v>
      </c>
      <c r="G113" s="1">
        <v>1504.31</v>
      </c>
      <c r="H113" s="3">
        <f>IF(ISERR(LN(Table136[[#This Row],[Close]]/E112)),"-",LN(Table136[[#This Row],[Close]]/E112))</f>
        <v>-6.4058081515731304E-4</v>
      </c>
    </row>
    <row r="114" spans="1:8" x14ac:dyDescent="0.3">
      <c r="A114" s="2">
        <v>43265</v>
      </c>
      <c r="B114" s="1">
        <v>11215.55</v>
      </c>
      <c r="C114" s="1">
        <v>11257.35</v>
      </c>
      <c r="D114" s="1">
        <v>11172.85</v>
      </c>
      <c r="E114" s="1">
        <v>11243</v>
      </c>
      <c r="F114" s="1">
        <v>29919292</v>
      </c>
      <c r="G114" s="1">
        <v>1309.25</v>
      </c>
      <c r="H114" s="3">
        <f>IF(ISERR(LN(Table136[[#This Row],[Close]]/E113)),"-",LN(Table136[[#This Row],[Close]]/E113))</f>
        <v>6.0500375524172962E-4</v>
      </c>
    </row>
    <row r="115" spans="1:8" x14ac:dyDescent="0.3">
      <c r="A115" s="2">
        <v>43266</v>
      </c>
      <c r="B115" s="1">
        <v>11254.5</v>
      </c>
      <c r="C115" s="1">
        <v>11255.3</v>
      </c>
      <c r="D115" s="1">
        <v>11128.35</v>
      </c>
      <c r="E115" s="1">
        <v>11173.05</v>
      </c>
      <c r="F115" s="1">
        <v>30329750</v>
      </c>
      <c r="G115" s="1">
        <v>1809.53</v>
      </c>
      <c r="H115" s="3">
        <f>IF(ISERR(LN(Table136[[#This Row],[Close]]/E114)),"-",LN(Table136[[#This Row],[Close]]/E114))</f>
        <v>-6.2410841385961285E-3</v>
      </c>
    </row>
    <row r="116" spans="1:8" x14ac:dyDescent="0.3">
      <c r="A116" s="2">
        <v>43269</v>
      </c>
      <c r="B116" s="1">
        <v>11184</v>
      </c>
      <c r="C116" s="1">
        <v>11262.4</v>
      </c>
      <c r="D116" s="1">
        <v>11171.6</v>
      </c>
      <c r="E116" s="1">
        <v>11203.45</v>
      </c>
      <c r="F116" s="1">
        <v>34278338</v>
      </c>
      <c r="G116" s="1">
        <v>1623.37</v>
      </c>
      <c r="H116" s="3">
        <f>IF(ISERR(LN(Table136[[#This Row],[Close]]/E115)),"-",LN(Table136[[#This Row],[Close]]/E115))</f>
        <v>2.7171379530480252E-3</v>
      </c>
    </row>
    <row r="117" spans="1:8" x14ac:dyDescent="0.3">
      <c r="A117" s="2">
        <v>43270</v>
      </c>
      <c r="B117" s="1">
        <v>11197.6</v>
      </c>
      <c r="C117" s="1">
        <v>11197.6</v>
      </c>
      <c r="D117" s="1">
        <v>11056.85</v>
      </c>
      <c r="E117" s="1">
        <v>11080.35</v>
      </c>
      <c r="F117" s="1">
        <v>37439139</v>
      </c>
      <c r="G117" s="1">
        <v>1658.48</v>
      </c>
      <c r="H117" s="3">
        <f>IF(ISERR(LN(Table136[[#This Row],[Close]]/E116)),"-",LN(Table136[[#This Row],[Close]]/E116))</f>
        <v>-1.1048497314187784E-2</v>
      </c>
    </row>
    <row r="118" spans="1:8" x14ac:dyDescent="0.3">
      <c r="A118" s="2">
        <v>43271</v>
      </c>
      <c r="B118" s="1">
        <v>11104.45</v>
      </c>
      <c r="C118" s="1">
        <v>11163.8</v>
      </c>
      <c r="D118" s="1">
        <v>11077.85</v>
      </c>
      <c r="E118" s="1">
        <v>11137.35</v>
      </c>
      <c r="F118" s="1">
        <v>34775129</v>
      </c>
      <c r="G118" s="1">
        <v>1737.89</v>
      </c>
      <c r="H118" s="3">
        <f>IF(ISERR(LN(Table136[[#This Row],[Close]]/E117)),"-",LN(Table136[[#This Row],[Close]]/E117))</f>
        <v>5.1310554248785514E-3</v>
      </c>
    </row>
    <row r="119" spans="1:8" x14ac:dyDescent="0.3">
      <c r="A119" s="2">
        <v>43272</v>
      </c>
      <c r="B119" s="1">
        <v>11177.35</v>
      </c>
      <c r="C119" s="1">
        <v>11184.25</v>
      </c>
      <c r="D119" s="1">
        <v>11020.3</v>
      </c>
      <c r="E119" s="1">
        <v>11033.2</v>
      </c>
      <c r="F119" s="1">
        <v>30873989</v>
      </c>
      <c r="G119" s="1">
        <v>1606.72</v>
      </c>
      <c r="H119" s="3">
        <f>IF(ISERR(LN(Table136[[#This Row],[Close]]/E118)),"-",LN(Table136[[#This Row],[Close]]/E118))</f>
        <v>-9.395415643021935E-3</v>
      </c>
    </row>
    <row r="120" spans="1:8" x14ac:dyDescent="0.3">
      <c r="A120" s="2">
        <v>43273</v>
      </c>
      <c r="B120" s="1">
        <v>11031.95</v>
      </c>
      <c r="C120" s="1">
        <v>11101.15</v>
      </c>
      <c r="D120" s="1">
        <v>10986.65</v>
      </c>
      <c r="E120" s="1">
        <v>11088.5</v>
      </c>
      <c r="F120" s="1">
        <v>33892189</v>
      </c>
      <c r="G120" s="1">
        <v>1841.16</v>
      </c>
      <c r="H120" s="3">
        <f>IF(ISERR(LN(Table136[[#This Row],[Close]]/E119)),"-",LN(Table136[[#This Row],[Close]]/E119))</f>
        <v>4.9996261762032743E-3</v>
      </c>
    </row>
    <row r="121" spans="1:8" x14ac:dyDescent="0.3">
      <c r="A121" s="2">
        <v>43276</v>
      </c>
      <c r="B121" s="1">
        <v>11087.15</v>
      </c>
      <c r="C121" s="1">
        <v>11087.15</v>
      </c>
      <c r="D121" s="1">
        <v>10894.8</v>
      </c>
      <c r="E121" s="1">
        <v>10910.45</v>
      </c>
      <c r="F121" s="1">
        <v>47748646</v>
      </c>
      <c r="G121" s="1">
        <v>1941.43</v>
      </c>
      <c r="H121" s="3">
        <f>IF(ISERR(LN(Table136[[#This Row],[Close]]/E120)),"-",LN(Table136[[#This Row],[Close]]/E120))</f>
        <v>-1.6187489668796691E-2</v>
      </c>
    </row>
    <row r="122" spans="1:8" x14ac:dyDescent="0.3">
      <c r="A122" s="2">
        <v>43277</v>
      </c>
      <c r="B122" s="1">
        <v>10892.75</v>
      </c>
      <c r="C122" s="1">
        <v>10921.25</v>
      </c>
      <c r="D122" s="1">
        <v>10831.4</v>
      </c>
      <c r="E122" s="1">
        <v>10852.1</v>
      </c>
      <c r="F122" s="1">
        <v>61431809</v>
      </c>
      <c r="G122" s="1">
        <v>2380.16</v>
      </c>
      <c r="H122" s="3">
        <f>IF(ISERR(LN(Table136[[#This Row],[Close]]/E121)),"-",LN(Table136[[#This Row],[Close]]/E121))</f>
        <v>-5.3624359116571001E-3</v>
      </c>
    </row>
    <row r="123" spans="1:8" x14ac:dyDescent="0.3">
      <c r="A123" s="2">
        <v>43278</v>
      </c>
      <c r="B123" s="1">
        <v>10875.7</v>
      </c>
      <c r="C123" s="1">
        <v>10885.95</v>
      </c>
      <c r="D123" s="1">
        <v>10691.9</v>
      </c>
      <c r="E123" s="1">
        <v>10716.2</v>
      </c>
      <c r="F123" s="1">
        <v>49012001</v>
      </c>
      <c r="G123" s="1">
        <v>2092.62</v>
      </c>
      <c r="H123" s="3">
        <f>IF(ISERR(LN(Table136[[#This Row],[Close]]/E122)),"-",LN(Table136[[#This Row],[Close]]/E122))</f>
        <v>-1.260199445681697E-2</v>
      </c>
    </row>
    <row r="124" spans="1:8" x14ac:dyDescent="0.3">
      <c r="A124" s="2">
        <v>43279</v>
      </c>
      <c r="B124" s="1">
        <v>10713.2</v>
      </c>
      <c r="C124" s="1">
        <v>10761.35</v>
      </c>
      <c r="D124" s="1">
        <v>10610.55</v>
      </c>
      <c r="E124" s="1">
        <v>10632.6</v>
      </c>
      <c r="F124" s="1">
        <v>59920385</v>
      </c>
      <c r="G124" s="1">
        <v>2682.06</v>
      </c>
      <c r="H124" s="3">
        <f>IF(ISERR(LN(Table136[[#This Row],[Close]]/E123)),"-",LN(Table136[[#This Row],[Close]]/E123))</f>
        <v>-7.8318619614586738E-3</v>
      </c>
    </row>
    <row r="125" spans="1:8" x14ac:dyDescent="0.3">
      <c r="A125" s="2">
        <v>43280</v>
      </c>
      <c r="B125" s="1">
        <v>10660.95</v>
      </c>
      <c r="C125" s="1">
        <v>10725.6</v>
      </c>
      <c r="D125" s="1">
        <v>10648.75</v>
      </c>
      <c r="E125" s="1">
        <v>10709.05</v>
      </c>
      <c r="F125" s="1">
        <v>45548049</v>
      </c>
      <c r="G125" s="1">
        <v>2146.67</v>
      </c>
      <c r="H125" s="3">
        <f>IF(ISERR(LN(Table136[[#This Row],[Close]]/E124)),"-",LN(Table136[[#This Row],[Close]]/E124))</f>
        <v>7.1644251506462527E-3</v>
      </c>
    </row>
    <row r="126" spans="1:8" x14ac:dyDescent="0.3">
      <c r="A126" s="2">
        <v>43283</v>
      </c>
      <c r="B126" s="1">
        <v>10793.25</v>
      </c>
      <c r="C126" s="1">
        <v>10826.05</v>
      </c>
      <c r="D126" s="1">
        <v>10646.2</v>
      </c>
      <c r="E126" s="1">
        <v>10665.8</v>
      </c>
      <c r="F126" s="1">
        <v>47573342</v>
      </c>
      <c r="G126" s="1">
        <v>2045.73</v>
      </c>
      <c r="H126" s="3">
        <f>IF(ISERR(LN(Table136[[#This Row],[Close]]/E125)),"-",LN(Table136[[#This Row],[Close]]/E125))</f>
        <v>-4.0468175472068253E-3</v>
      </c>
    </row>
    <row r="127" spans="1:8" x14ac:dyDescent="0.3">
      <c r="A127" s="2">
        <v>43284</v>
      </c>
      <c r="B127" s="1">
        <v>10693.45</v>
      </c>
      <c r="C127" s="1">
        <v>10803.45</v>
      </c>
      <c r="D127" s="1">
        <v>10652.9</v>
      </c>
      <c r="E127" s="1">
        <v>10779.15</v>
      </c>
      <c r="F127" s="1">
        <v>42829481</v>
      </c>
      <c r="G127" s="1">
        <v>1762.09</v>
      </c>
      <c r="H127" s="3">
        <f>IF(ISERR(LN(Table136[[#This Row],[Close]]/E126)),"-",LN(Table136[[#This Row],[Close]]/E126))</f>
        <v>1.057135181968471E-2</v>
      </c>
    </row>
    <row r="128" spans="1:8" x14ac:dyDescent="0.3">
      <c r="A128" s="2">
        <v>43285</v>
      </c>
      <c r="B128" s="1">
        <v>10805.05</v>
      </c>
      <c r="C128" s="1">
        <v>10926.7</v>
      </c>
      <c r="D128" s="1">
        <v>10733.95</v>
      </c>
      <c r="E128" s="1">
        <v>10914.35</v>
      </c>
      <c r="F128" s="1">
        <v>36791915</v>
      </c>
      <c r="G128" s="1">
        <v>1950.17</v>
      </c>
      <c r="H128" s="3">
        <f>IF(ISERR(LN(Table136[[#This Row],[Close]]/E127)),"-",LN(Table136[[#This Row],[Close]]/E127))</f>
        <v>1.2464724501829691E-2</v>
      </c>
    </row>
    <row r="129" spans="1:8" x14ac:dyDescent="0.3">
      <c r="A129" s="2">
        <v>43286</v>
      </c>
      <c r="B129" s="1">
        <v>10905.5</v>
      </c>
      <c r="C129" s="1">
        <v>10946.95</v>
      </c>
      <c r="D129" s="1">
        <v>10852.85</v>
      </c>
      <c r="E129" s="1">
        <v>10925.75</v>
      </c>
      <c r="F129" s="1">
        <v>49423654</v>
      </c>
      <c r="G129" s="1">
        <v>2511.62</v>
      </c>
      <c r="H129" s="3">
        <f>IF(ISERR(LN(Table136[[#This Row],[Close]]/E128)),"-",LN(Table136[[#This Row],[Close]]/E128))</f>
        <v>1.0439513587705851E-3</v>
      </c>
    </row>
    <row r="130" spans="1:8" x14ac:dyDescent="0.3">
      <c r="A130" s="2">
        <v>43287</v>
      </c>
      <c r="B130" s="1">
        <v>10928.4</v>
      </c>
      <c r="C130" s="1">
        <v>11123.35</v>
      </c>
      <c r="D130" s="1">
        <v>10911.9</v>
      </c>
      <c r="E130" s="1">
        <v>11067.85</v>
      </c>
      <c r="F130" s="1">
        <v>78848601</v>
      </c>
      <c r="G130" s="1">
        <v>3288.65</v>
      </c>
      <c r="H130" s="3">
        <f>IF(ISERR(LN(Table136[[#This Row],[Close]]/E129)),"-",LN(Table136[[#This Row],[Close]]/E129))</f>
        <v>1.2922120737874536E-2</v>
      </c>
    </row>
    <row r="131" spans="1:8" x14ac:dyDescent="0.3">
      <c r="A131" s="2">
        <v>43290</v>
      </c>
      <c r="B131" s="1">
        <v>11166.45</v>
      </c>
      <c r="C131" s="1">
        <v>11190.5</v>
      </c>
      <c r="D131" s="1">
        <v>11124.4</v>
      </c>
      <c r="E131" s="1">
        <v>11135.65</v>
      </c>
      <c r="F131" s="1">
        <v>51477057</v>
      </c>
      <c r="G131" s="1">
        <v>2008.98</v>
      </c>
      <c r="H131" s="3">
        <f>IF(ISERR(LN(Table136[[#This Row],[Close]]/E130)),"-",LN(Table136[[#This Row],[Close]]/E130))</f>
        <v>6.1071642516262068E-3</v>
      </c>
    </row>
    <row r="132" spans="1:8" x14ac:dyDescent="0.3">
      <c r="A132" s="2">
        <v>43291</v>
      </c>
      <c r="B132" s="1">
        <v>11185.3</v>
      </c>
      <c r="C132" s="1">
        <v>11250.2</v>
      </c>
      <c r="D132" s="1">
        <v>11157.65</v>
      </c>
      <c r="E132" s="1">
        <v>11239.2</v>
      </c>
      <c r="F132" s="1">
        <v>42037213</v>
      </c>
      <c r="G132" s="1">
        <v>2322.75</v>
      </c>
      <c r="H132" s="3">
        <f>IF(ISERR(LN(Table136[[#This Row],[Close]]/E131)),"-",LN(Table136[[#This Row],[Close]]/E131))</f>
        <v>9.2559940548621097E-3</v>
      </c>
    </row>
    <row r="133" spans="1:8" x14ac:dyDescent="0.3">
      <c r="A133" s="2">
        <v>43292</v>
      </c>
      <c r="B133" s="1">
        <v>11223.05</v>
      </c>
      <c r="C133" s="1">
        <v>11253.25</v>
      </c>
      <c r="D133" s="1">
        <v>11115.35</v>
      </c>
      <c r="E133" s="1">
        <v>11127.4</v>
      </c>
      <c r="F133" s="1">
        <v>38706837</v>
      </c>
      <c r="G133" s="1">
        <v>2007.1</v>
      </c>
      <c r="H133" s="3">
        <f>IF(ISERR(LN(Table136[[#This Row],[Close]]/E132)),"-",LN(Table136[[#This Row],[Close]]/E132))</f>
        <v>-9.9971324323651981E-3</v>
      </c>
    </row>
    <row r="134" spans="1:8" x14ac:dyDescent="0.3">
      <c r="A134" s="2">
        <v>43293</v>
      </c>
      <c r="B134" s="1">
        <v>11196.3</v>
      </c>
      <c r="C134" s="1">
        <v>11206.95</v>
      </c>
      <c r="D134" s="1">
        <v>11021.95</v>
      </c>
      <c r="E134" s="1">
        <v>11038</v>
      </c>
      <c r="F134" s="1">
        <v>42015401</v>
      </c>
      <c r="G134" s="1">
        <v>2040.52</v>
      </c>
      <c r="H134" s="3">
        <f>IF(ISERR(LN(Table136[[#This Row],[Close]]/E133)),"-",LN(Table136[[#This Row],[Close]]/E133))</f>
        <v>-8.0666701056299767E-3</v>
      </c>
    </row>
    <row r="135" spans="1:8" x14ac:dyDescent="0.3">
      <c r="A135" s="2">
        <v>43294</v>
      </c>
      <c r="B135" s="1">
        <v>11091.55</v>
      </c>
      <c r="C135" s="1">
        <v>11100.55</v>
      </c>
      <c r="D135" s="1">
        <v>10967.05</v>
      </c>
      <c r="E135" s="1">
        <v>11003.05</v>
      </c>
      <c r="F135" s="1">
        <v>35565060</v>
      </c>
      <c r="G135" s="1">
        <v>1958.07</v>
      </c>
      <c r="H135" s="3">
        <f>IF(ISERR(LN(Table136[[#This Row],[Close]]/E134)),"-",LN(Table136[[#This Row],[Close]]/E134))</f>
        <v>-3.1713579246449067E-3</v>
      </c>
    </row>
    <row r="136" spans="1:8" x14ac:dyDescent="0.3">
      <c r="A136" s="2">
        <v>43297</v>
      </c>
      <c r="B136" s="1">
        <v>10995.95</v>
      </c>
      <c r="C136" s="1">
        <v>10996.25</v>
      </c>
      <c r="D136" s="1">
        <v>10819.2</v>
      </c>
      <c r="E136" s="1">
        <v>10835.15</v>
      </c>
      <c r="F136" s="1">
        <v>56392442</v>
      </c>
      <c r="G136" s="1">
        <v>1752.44</v>
      </c>
      <c r="H136" s="3">
        <f>IF(ISERR(LN(Table136[[#This Row],[Close]]/E135)),"-",LN(Table136[[#This Row],[Close]]/E135))</f>
        <v>-1.5377028176173689E-2</v>
      </c>
    </row>
    <row r="137" spans="1:8" x14ac:dyDescent="0.3">
      <c r="A137" s="2">
        <v>43298</v>
      </c>
      <c r="B137" s="1">
        <v>10832.9</v>
      </c>
      <c r="C137" s="1">
        <v>10981.45</v>
      </c>
      <c r="D137" s="1">
        <v>10802.75</v>
      </c>
      <c r="E137" s="1">
        <v>10965.65</v>
      </c>
      <c r="F137" s="1">
        <v>76568484</v>
      </c>
      <c r="G137" s="1">
        <v>2440.33</v>
      </c>
      <c r="H137" s="3">
        <f>IF(ISERR(LN(Table136[[#This Row],[Close]]/E136)),"-",LN(Table136[[#This Row],[Close]]/E136))</f>
        <v>1.1972180722162579E-2</v>
      </c>
    </row>
    <row r="138" spans="1:8" x14ac:dyDescent="0.3">
      <c r="A138" s="2">
        <v>43299</v>
      </c>
      <c r="B138" s="1">
        <v>11010.85</v>
      </c>
      <c r="C138" s="1">
        <v>11026.25</v>
      </c>
      <c r="D138" s="1">
        <v>10790.9</v>
      </c>
      <c r="E138" s="1">
        <v>10808.6</v>
      </c>
      <c r="F138" s="1">
        <v>146757519</v>
      </c>
      <c r="G138" s="1">
        <v>3053.96</v>
      </c>
      <c r="H138" s="3">
        <f>IF(ISERR(LN(Table136[[#This Row],[Close]]/E137)),"-",LN(Table136[[#This Row],[Close]]/E137))</f>
        <v>-1.4425546087872179E-2</v>
      </c>
    </row>
    <row r="139" spans="1:8" x14ac:dyDescent="0.3">
      <c r="A139" s="2">
        <v>43300</v>
      </c>
      <c r="B139" s="1">
        <v>10852</v>
      </c>
      <c r="C139" s="1">
        <v>10900.9</v>
      </c>
      <c r="D139" s="1">
        <v>10778.85</v>
      </c>
      <c r="E139" s="1">
        <v>10799</v>
      </c>
      <c r="F139" s="1">
        <v>159903790</v>
      </c>
      <c r="G139" s="1">
        <v>2874.42</v>
      </c>
      <c r="H139" s="3">
        <f>IF(ISERR(LN(Table136[[#This Row],[Close]]/E138)),"-",LN(Table136[[#This Row],[Close]]/E138))</f>
        <v>-8.8857630015866406E-4</v>
      </c>
    </row>
    <row r="140" spans="1:8" x14ac:dyDescent="0.3">
      <c r="A140" s="2">
        <v>43301</v>
      </c>
      <c r="B140" s="1">
        <v>10803.1</v>
      </c>
      <c r="C140" s="1">
        <v>10845.1</v>
      </c>
      <c r="D140" s="1">
        <v>10700.15</v>
      </c>
      <c r="E140" s="1">
        <v>10752.7</v>
      </c>
      <c r="F140" s="1">
        <v>89575193</v>
      </c>
      <c r="G140" s="1">
        <v>3515.13</v>
      </c>
      <c r="H140" s="3">
        <f>IF(ISERR(LN(Table136[[#This Row],[Close]]/E139)),"-",LN(Table136[[#This Row],[Close]]/E139))</f>
        <v>-4.2966514223465434E-3</v>
      </c>
    </row>
    <row r="141" spans="1:8" x14ac:dyDescent="0.3">
      <c r="A141" s="2">
        <v>43304</v>
      </c>
      <c r="B141" s="1">
        <v>10788.95</v>
      </c>
      <c r="C141" s="1">
        <v>10788.95</v>
      </c>
      <c r="D141" s="1">
        <v>10600</v>
      </c>
      <c r="E141" s="1">
        <v>10770.6</v>
      </c>
      <c r="F141" s="1">
        <v>64462907</v>
      </c>
      <c r="G141" s="1">
        <v>3335.16</v>
      </c>
      <c r="H141" s="3">
        <f>IF(ISERR(LN(Table136[[#This Row],[Close]]/E140)),"-",LN(Table136[[#This Row],[Close]]/E140))</f>
        <v>1.6633140946662331E-3</v>
      </c>
    </row>
    <row r="142" spans="1:8" x14ac:dyDescent="0.3">
      <c r="A142" s="2">
        <v>43305</v>
      </c>
      <c r="B142" s="1">
        <v>10798.1</v>
      </c>
      <c r="C142" s="1">
        <v>10917.35</v>
      </c>
      <c r="D142" s="1">
        <v>10738.7</v>
      </c>
      <c r="E142" s="1">
        <v>10861.3</v>
      </c>
      <c r="F142" s="1">
        <v>63014436</v>
      </c>
      <c r="G142" s="1">
        <v>3564.89</v>
      </c>
      <c r="H142" s="3">
        <f>IF(ISERR(LN(Table136[[#This Row],[Close]]/E141)),"-",LN(Table136[[#This Row],[Close]]/E141))</f>
        <v>8.3858127594341157E-3</v>
      </c>
    </row>
    <row r="143" spans="1:8" x14ac:dyDescent="0.3">
      <c r="A143" s="2">
        <v>43306</v>
      </c>
      <c r="B143" s="1">
        <v>10895.9</v>
      </c>
      <c r="C143" s="1">
        <v>10929.7</v>
      </c>
      <c r="D143" s="1">
        <v>10780.3</v>
      </c>
      <c r="E143" s="1">
        <v>10809.95</v>
      </c>
      <c r="F143" s="1">
        <v>51782690</v>
      </c>
      <c r="G143" s="1">
        <v>2348.54</v>
      </c>
      <c r="H143" s="3">
        <f>IF(ISERR(LN(Table136[[#This Row],[Close]]/E142)),"-",LN(Table136[[#This Row],[Close]]/E142))</f>
        <v>-4.73900638885751E-3</v>
      </c>
    </row>
    <row r="144" spans="1:8" x14ac:dyDescent="0.3">
      <c r="A144" s="2">
        <v>43307</v>
      </c>
      <c r="B144" s="1">
        <v>10853.9</v>
      </c>
      <c r="C144" s="1">
        <v>10912.05</v>
      </c>
      <c r="D144" s="1">
        <v>10756.55</v>
      </c>
      <c r="E144" s="1">
        <v>10770</v>
      </c>
      <c r="F144" s="1">
        <v>62437574</v>
      </c>
      <c r="G144" s="1">
        <v>4016.13</v>
      </c>
      <c r="H144" s="3">
        <f>IF(ISERR(LN(Table136[[#This Row],[Close]]/E143)),"-",LN(Table136[[#This Row],[Close]]/E143))</f>
        <v>-3.7025151252218216E-3</v>
      </c>
    </row>
    <row r="145" spans="1:8" x14ac:dyDescent="0.3">
      <c r="A145" s="2">
        <v>43308</v>
      </c>
      <c r="B145" s="1">
        <v>10804.15</v>
      </c>
      <c r="C145" s="1">
        <v>10882.45</v>
      </c>
      <c r="D145" s="1">
        <v>10784.3</v>
      </c>
      <c r="E145" s="1">
        <v>10874.8</v>
      </c>
      <c r="F145" s="1">
        <v>53002917</v>
      </c>
      <c r="G145" s="1">
        <v>2613.7399999999998</v>
      </c>
      <c r="H145" s="3">
        <f>IF(ISERR(LN(Table136[[#This Row],[Close]]/E144)),"-",LN(Table136[[#This Row],[Close]]/E144))</f>
        <v>9.683694832739816E-3</v>
      </c>
    </row>
    <row r="146" spans="1:8" x14ac:dyDescent="0.3">
      <c r="A146" s="2">
        <v>43311</v>
      </c>
      <c r="B146" s="1">
        <v>10906.25</v>
      </c>
      <c r="C146" s="1">
        <v>10945.3</v>
      </c>
      <c r="D146" s="1">
        <v>10840.25</v>
      </c>
      <c r="E146" s="1">
        <v>10925.05</v>
      </c>
      <c r="F146" s="1">
        <v>47230013</v>
      </c>
      <c r="G146" s="1">
        <v>2050.6999999999998</v>
      </c>
      <c r="H146" s="3">
        <f>IF(ISERR(LN(Table136[[#This Row],[Close]]/E145)),"-",LN(Table136[[#This Row],[Close]]/E145))</f>
        <v>4.6101316291827137E-3</v>
      </c>
    </row>
    <row r="147" spans="1:8" x14ac:dyDescent="0.3">
      <c r="A147" s="2">
        <v>43312</v>
      </c>
      <c r="B147" s="1">
        <v>10946.5</v>
      </c>
      <c r="C147" s="1">
        <v>10988.45</v>
      </c>
      <c r="D147" s="1">
        <v>10888.45</v>
      </c>
      <c r="E147" s="1">
        <v>10973.75</v>
      </c>
      <c r="F147" s="1">
        <v>48351944</v>
      </c>
      <c r="G147" s="1">
        <v>2257.0100000000002</v>
      </c>
      <c r="H147" s="3">
        <f>IF(ISERR(LN(Table136[[#This Row],[Close]]/E146)),"-",LN(Table136[[#This Row],[Close]]/E146))</f>
        <v>4.4477396280617181E-3</v>
      </c>
    </row>
    <row r="148" spans="1:8" x14ac:dyDescent="0.3">
      <c r="A148" s="2">
        <v>43313</v>
      </c>
      <c r="B148" s="1">
        <v>10938.25</v>
      </c>
      <c r="C148" s="1">
        <v>11000.4</v>
      </c>
      <c r="D148" s="1">
        <v>10863.45</v>
      </c>
      <c r="E148" s="1">
        <v>10890.1</v>
      </c>
      <c r="F148" s="1">
        <v>162728832</v>
      </c>
      <c r="G148" s="1">
        <v>5025.5</v>
      </c>
      <c r="H148" s="3">
        <f>IF(ISERR(LN(Table136[[#This Row],[Close]]/E147)),"-",LN(Table136[[#This Row],[Close]]/E147))</f>
        <v>-7.6519376191179194E-3</v>
      </c>
    </row>
    <row r="149" spans="1:8" x14ac:dyDescent="0.3">
      <c r="A149" s="2">
        <v>43314</v>
      </c>
      <c r="B149" s="1">
        <v>10859.35</v>
      </c>
      <c r="C149" s="1">
        <v>10859.35</v>
      </c>
      <c r="D149" s="1">
        <v>10698.25</v>
      </c>
      <c r="E149" s="1">
        <v>10733.65</v>
      </c>
      <c r="F149" s="1">
        <v>82539289</v>
      </c>
      <c r="G149" s="1">
        <v>3034.96</v>
      </c>
      <c r="H149" s="3">
        <f>IF(ISERR(LN(Table136[[#This Row],[Close]]/E148)),"-",LN(Table136[[#This Row],[Close]]/E148))</f>
        <v>-1.4470453086528621E-2</v>
      </c>
    </row>
    <row r="150" spans="1:8" x14ac:dyDescent="0.3">
      <c r="A150" s="2">
        <v>43315</v>
      </c>
      <c r="B150" s="1">
        <v>10772.55</v>
      </c>
      <c r="C150" s="1">
        <v>10834.8</v>
      </c>
      <c r="D150" s="1">
        <v>10764.55</v>
      </c>
      <c r="E150" s="1">
        <v>10775.3</v>
      </c>
      <c r="F150" s="1">
        <v>56895197</v>
      </c>
      <c r="G150" s="1">
        <v>2010.01</v>
      </c>
      <c r="H150" s="3">
        <f>IF(ISERR(LN(Table136[[#This Row],[Close]]/E149)),"-",LN(Table136[[#This Row],[Close]]/E149))</f>
        <v>3.8728112769670707E-3</v>
      </c>
    </row>
    <row r="151" spans="1:8" x14ac:dyDescent="0.3">
      <c r="A151" s="2">
        <v>43318</v>
      </c>
      <c r="B151" s="1">
        <v>10811.9</v>
      </c>
      <c r="C151" s="1">
        <v>10857.85</v>
      </c>
      <c r="D151" s="1">
        <v>10769.45</v>
      </c>
      <c r="E151" s="1">
        <v>10822.8</v>
      </c>
      <c r="F151" s="1">
        <v>51958220</v>
      </c>
      <c r="G151" s="1">
        <v>1887.62</v>
      </c>
      <c r="H151" s="3">
        <f>IF(ISERR(LN(Table136[[#This Row],[Close]]/E150)),"-",LN(Table136[[#This Row],[Close]]/E150))</f>
        <v>4.398542147923637E-3</v>
      </c>
    </row>
    <row r="152" spans="1:8" x14ac:dyDescent="0.3">
      <c r="A152" s="2">
        <v>43319</v>
      </c>
      <c r="B152" s="1">
        <v>10873</v>
      </c>
      <c r="C152" s="1">
        <v>10890.2</v>
      </c>
      <c r="D152" s="1">
        <v>10812.45</v>
      </c>
      <c r="E152" s="1">
        <v>10855.65</v>
      </c>
      <c r="F152" s="1">
        <v>75097169</v>
      </c>
      <c r="G152" s="1">
        <v>3133.59</v>
      </c>
      <c r="H152" s="3">
        <f>IF(ISERR(LN(Table136[[#This Row],[Close]]/E151)),"-",LN(Table136[[#This Row],[Close]]/E151))</f>
        <v>3.0306617995005283E-3</v>
      </c>
    </row>
    <row r="153" spans="1:8" x14ac:dyDescent="0.3">
      <c r="A153" s="2">
        <v>43320</v>
      </c>
      <c r="B153" s="1">
        <v>10901.05</v>
      </c>
      <c r="C153" s="1">
        <v>10901.55</v>
      </c>
      <c r="D153" s="1">
        <v>10797.7</v>
      </c>
      <c r="E153" s="1">
        <v>10821.2</v>
      </c>
      <c r="F153" s="1">
        <v>86447849</v>
      </c>
      <c r="G153" s="1">
        <v>2704.2</v>
      </c>
      <c r="H153" s="3">
        <f>IF(ISERR(LN(Table136[[#This Row],[Close]]/E152)),"-",LN(Table136[[#This Row],[Close]]/E152))</f>
        <v>-3.1785087781470321E-3</v>
      </c>
    </row>
    <row r="154" spans="1:8" x14ac:dyDescent="0.3">
      <c r="A154" s="2">
        <v>43321</v>
      </c>
      <c r="B154" s="1">
        <v>10853.5</v>
      </c>
      <c r="C154" s="1">
        <v>10854.45</v>
      </c>
      <c r="D154" s="1">
        <v>10794.45</v>
      </c>
      <c r="E154" s="1">
        <v>10813.8</v>
      </c>
      <c r="F154" s="1">
        <v>52301147</v>
      </c>
      <c r="G154" s="1">
        <v>2465.0100000000002</v>
      </c>
      <c r="H154" s="3">
        <f>IF(ISERR(LN(Table136[[#This Row],[Close]]/E153)),"-",LN(Table136[[#This Row],[Close]]/E153))</f>
        <v>-6.840767542017702E-4</v>
      </c>
    </row>
    <row r="155" spans="1:8" x14ac:dyDescent="0.3">
      <c r="A155" s="2">
        <v>43322</v>
      </c>
      <c r="B155" s="1">
        <v>10825.45</v>
      </c>
      <c r="C155" s="1">
        <v>10889.6</v>
      </c>
      <c r="D155" s="1">
        <v>10792.75</v>
      </c>
      <c r="E155" s="1">
        <v>10839.45</v>
      </c>
      <c r="F155" s="1">
        <v>59732219</v>
      </c>
      <c r="G155" s="1">
        <v>2689.65</v>
      </c>
      <c r="H155" s="3">
        <f>IF(ISERR(LN(Table136[[#This Row],[Close]]/E154)),"-",LN(Table136[[#This Row],[Close]]/E154))</f>
        <v>2.3691604722264818E-3</v>
      </c>
    </row>
    <row r="156" spans="1:8" x14ac:dyDescent="0.3">
      <c r="A156" s="2">
        <v>43325</v>
      </c>
      <c r="B156" s="1">
        <v>10802.3</v>
      </c>
      <c r="C156" s="1">
        <v>10834.45</v>
      </c>
      <c r="D156" s="1">
        <v>10707.5</v>
      </c>
      <c r="E156" s="1">
        <v>10756.7</v>
      </c>
      <c r="F156" s="1">
        <v>54621333</v>
      </c>
      <c r="G156" s="1">
        <v>2259.46</v>
      </c>
      <c r="H156" s="3">
        <f>IF(ISERR(LN(Table136[[#This Row],[Close]]/E155)),"-",LN(Table136[[#This Row],[Close]]/E155))</f>
        <v>-7.663440472520283E-3</v>
      </c>
    </row>
    <row r="157" spans="1:8" x14ac:dyDescent="0.3">
      <c r="A157" s="2">
        <v>43326</v>
      </c>
      <c r="B157" s="1">
        <v>10772.1</v>
      </c>
      <c r="C157" s="1">
        <v>10829.15</v>
      </c>
      <c r="D157" s="1">
        <v>10751.75</v>
      </c>
      <c r="E157" s="1">
        <v>10803.15</v>
      </c>
      <c r="F157" s="1">
        <v>43303632</v>
      </c>
      <c r="G157" s="1">
        <v>1809.58</v>
      </c>
      <c r="H157" s="3">
        <f>IF(ISERR(LN(Table136[[#This Row],[Close]]/E156)),"-",LN(Table136[[#This Row],[Close]]/E156))</f>
        <v>4.3089420260036017E-3</v>
      </c>
    </row>
    <row r="158" spans="1:8" x14ac:dyDescent="0.3">
      <c r="A158" s="2">
        <v>43328</v>
      </c>
      <c r="B158" s="1">
        <v>10767.5</v>
      </c>
      <c r="C158" s="1">
        <v>10891.4</v>
      </c>
      <c r="D158" s="1">
        <v>10744.65</v>
      </c>
      <c r="E158" s="1">
        <v>10830.95</v>
      </c>
      <c r="F158" s="1">
        <v>45197568</v>
      </c>
      <c r="G158" s="1">
        <v>2085.65</v>
      </c>
      <c r="H158" s="3">
        <f>IF(ISERR(LN(Table136[[#This Row],[Close]]/E157)),"-",LN(Table136[[#This Row],[Close]]/E157))</f>
        <v>2.5700181936450777E-3</v>
      </c>
    </row>
    <row r="159" spans="1:8" x14ac:dyDescent="0.3">
      <c r="A159" s="2">
        <v>43329</v>
      </c>
      <c r="B159" s="1">
        <v>10891.75</v>
      </c>
      <c r="C159" s="1">
        <v>10936.5</v>
      </c>
      <c r="D159" s="1">
        <v>10865</v>
      </c>
      <c r="E159" s="1">
        <v>10878.7</v>
      </c>
      <c r="F159" s="1">
        <v>46015212</v>
      </c>
      <c r="G159" s="1">
        <v>1960.36</v>
      </c>
      <c r="H159" s="3">
        <f>IF(ISERR(LN(Table136[[#This Row],[Close]]/E158)),"-",LN(Table136[[#This Row],[Close]]/E158))</f>
        <v>4.3989725307102649E-3</v>
      </c>
    </row>
    <row r="160" spans="1:8" x14ac:dyDescent="0.3">
      <c r="A160" s="2">
        <v>43332</v>
      </c>
      <c r="B160" s="1">
        <v>10934.95</v>
      </c>
      <c r="C160" s="1">
        <v>11016.95</v>
      </c>
      <c r="D160" s="1">
        <v>10915.7</v>
      </c>
      <c r="E160" s="1">
        <v>10997.9</v>
      </c>
      <c r="F160" s="1">
        <v>69644047</v>
      </c>
      <c r="G160" s="1">
        <v>3007.94</v>
      </c>
      <c r="H160" s="3">
        <f>IF(ISERR(LN(Table136[[#This Row],[Close]]/E159)),"-",LN(Table136[[#This Row],[Close]]/E159))</f>
        <v>1.0897596487258692E-2</v>
      </c>
    </row>
    <row r="161" spans="1:8" x14ac:dyDescent="0.3">
      <c r="A161" s="2">
        <v>43333</v>
      </c>
      <c r="B161" s="1">
        <v>11038.65</v>
      </c>
      <c r="C161" s="1">
        <v>11074</v>
      </c>
      <c r="D161" s="1">
        <v>10967.6</v>
      </c>
      <c r="E161" s="1">
        <v>10979.25</v>
      </c>
      <c r="F161" s="1">
        <v>52073151</v>
      </c>
      <c r="G161" s="1">
        <v>2281.88</v>
      </c>
      <c r="H161" s="3">
        <f>IF(ISERR(LN(Table136[[#This Row],[Close]]/E160)),"-",LN(Table136[[#This Row],[Close]]/E160))</f>
        <v>-1.69721774450747E-3</v>
      </c>
    </row>
    <row r="162" spans="1:8" x14ac:dyDescent="0.3">
      <c r="A162" s="2">
        <v>43335</v>
      </c>
      <c r="B162" s="1">
        <v>10995.85</v>
      </c>
      <c r="C162" s="1">
        <v>11003.55</v>
      </c>
      <c r="D162" s="1">
        <v>10896.25</v>
      </c>
      <c r="E162" s="1">
        <v>10959.6</v>
      </c>
      <c r="F162" s="1">
        <v>64378717</v>
      </c>
      <c r="G162" s="1">
        <v>2624.83</v>
      </c>
      <c r="H162" s="3">
        <f>IF(ISERR(LN(Table136[[#This Row],[Close]]/E161)),"-",LN(Table136[[#This Row],[Close]]/E161))</f>
        <v>-1.7913432339973043E-3</v>
      </c>
    </row>
    <row r="163" spans="1:8" x14ac:dyDescent="0.3">
      <c r="A163" s="2">
        <v>43336</v>
      </c>
      <c r="B163" s="1">
        <v>10958.9</v>
      </c>
      <c r="C163" s="1">
        <v>10997.45</v>
      </c>
      <c r="D163" s="1">
        <v>10895.15</v>
      </c>
      <c r="E163" s="1">
        <v>10903</v>
      </c>
      <c r="F163" s="1">
        <v>46839503</v>
      </c>
      <c r="G163" s="1">
        <v>1930.47</v>
      </c>
      <c r="H163" s="3">
        <f>IF(ISERR(LN(Table136[[#This Row],[Close]]/E162)),"-",LN(Table136[[#This Row],[Close]]/E162))</f>
        <v>-5.1778037792518843E-3</v>
      </c>
    </row>
    <row r="164" spans="1:8" x14ac:dyDescent="0.3">
      <c r="A164" s="2">
        <v>43339</v>
      </c>
      <c r="B164" s="1">
        <v>10966.65</v>
      </c>
      <c r="C164" s="1">
        <v>11009.95</v>
      </c>
      <c r="D164" s="1">
        <v>10956.1</v>
      </c>
      <c r="E164" s="1">
        <v>10993.55</v>
      </c>
      <c r="F164" s="1">
        <v>40317049</v>
      </c>
      <c r="G164" s="1">
        <v>1677.95</v>
      </c>
      <c r="H164" s="3">
        <f>IF(ISERR(LN(Table136[[#This Row],[Close]]/E163)),"-",LN(Table136[[#This Row],[Close]]/E163))</f>
        <v>8.2707564593740013E-3</v>
      </c>
    </row>
    <row r="165" spans="1:8" x14ac:dyDescent="0.3">
      <c r="A165" s="2">
        <v>43340</v>
      </c>
      <c r="B165" s="1">
        <v>11038.45</v>
      </c>
      <c r="C165" s="1">
        <v>11071.25</v>
      </c>
      <c r="D165" s="1">
        <v>10980.9</v>
      </c>
      <c r="E165" s="1">
        <v>11044.15</v>
      </c>
      <c r="F165" s="1">
        <v>45121755</v>
      </c>
      <c r="G165" s="1">
        <v>2182.69</v>
      </c>
      <c r="H165" s="3">
        <f>IF(ISERR(LN(Table136[[#This Row],[Close]]/E164)),"-",LN(Table136[[#This Row],[Close]]/E164))</f>
        <v>4.5921388275487448E-3</v>
      </c>
    </row>
    <row r="166" spans="1:8" x14ac:dyDescent="0.3">
      <c r="A166" s="2">
        <v>43341</v>
      </c>
      <c r="B166" s="1">
        <v>11058.35</v>
      </c>
      <c r="C166" s="1">
        <v>11105.5</v>
      </c>
      <c r="D166" s="1">
        <v>11039.2</v>
      </c>
      <c r="E166" s="1">
        <v>11057.15</v>
      </c>
      <c r="F166" s="1">
        <v>34006835</v>
      </c>
      <c r="G166" s="1">
        <v>1822.64</v>
      </c>
      <c r="H166" s="3">
        <f>IF(ISERR(LN(Table136[[#This Row],[Close]]/E165)),"-",LN(Table136[[#This Row],[Close]]/E165))</f>
        <v>1.1764015238240676E-3</v>
      </c>
    </row>
    <row r="167" spans="1:8" x14ac:dyDescent="0.3">
      <c r="A167" s="2">
        <v>43342</v>
      </c>
      <c r="B167" s="1">
        <v>11073.2</v>
      </c>
      <c r="C167" s="1">
        <v>11077.7</v>
      </c>
      <c r="D167" s="1">
        <v>10995.15</v>
      </c>
      <c r="E167" s="1">
        <v>11007.6</v>
      </c>
      <c r="F167" s="1">
        <v>43211137</v>
      </c>
      <c r="G167" s="1">
        <v>2653.15</v>
      </c>
      <c r="H167" s="3">
        <f>IF(ISERR(LN(Table136[[#This Row],[Close]]/E166)),"-",LN(Table136[[#This Row],[Close]]/E166))</f>
        <v>-4.4913342135183476E-3</v>
      </c>
    </row>
    <row r="168" spans="1:8" x14ac:dyDescent="0.3">
      <c r="A168" s="2">
        <v>43343</v>
      </c>
      <c r="B168" s="1">
        <v>11012.15</v>
      </c>
      <c r="C168" s="1">
        <v>11080.55</v>
      </c>
      <c r="D168" s="1">
        <v>10959.7</v>
      </c>
      <c r="E168" s="1">
        <v>11009.25</v>
      </c>
      <c r="F168" s="1">
        <v>45839616</v>
      </c>
      <c r="G168" s="1">
        <v>2383.79</v>
      </c>
      <c r="H168" s="3">
        <f>IF(ISERR(LN(Table136[[#This Row],[Close]]/E167)),"-",LN(Table136[[#This Row],[Close]]/E167))</f>
        <v>1.4988520184215924E-4</v>
      </c>
    </row>
    <row r="169" spans="1:8" x14ac:dyDescent="0.3">
      <c r="A169" s="2">
        <v>43346</v>
      </c>
      <c r="B169" s="1">
        <v>11083.7</v>
      </c>
      <c r="C169" s="1">
        <v>11103.5</v>
      </c>
      <c r="D169" s="1">
        <v>10911.9</v>
      </c>
      <c r="E169" s="1">
        <v>10935.65</v>
      </c>
      <c r="F169" s="1">
        <v>62353537</v>
      </c>
      <c r="G169" s="1">
        <v>3050.3</v>
      </c>
      <c r="H169" s="3">
        <f>IF(ISERR(LN(Table136[[#This Row],[Close]]/E168)),"-",LN(Table136[[#This Row],[Close]]/E168))</f>
        <v>-6.7077340029916563E-3</v>
      </c>
    </row>
    <row r="170" spans="1:8" x14ac:dyDescent="0.3">
      <c r="A170" s="2">
        <v>43347</v>
      </c>
      <c r="B170" s="1">
        <v>10975.75</v>
      </c>
      <c r="C170" s="1">
        <v>10981.95</v>
      </c>
      <c r="D170" s="1">
        <v>10742.8</v>
      </c>
      <c r="E170" s="1">
        <v>10754.1</v>
      </c>
      <c r="F170" s="1">
        <v>65905874</v>
      </c>
      <c r="G170" s="1">
        <v>2530.66</v>
      </c>
      <c r="H170" s="3">
        <f>IF(ISERR(LN(Table136[[#This Row],[Close]]/E169)),"-",LN(Table136[[#This Row],[Close]]/E169))</f>
        <v>-1.6741017310533034E-2</v>
      </c>
    </row>
    <row r="171" spans="1:8" x14ac:dyDescent="0.3">
      <c r="A171" s="2">
        <v>43348</v>
      </c>
      <c r="B171" s="1">
        <v>10732.7</v>
      </c>
      <c r="C171" s="1">
        <v>10826.2</v>
      </c>
      <c r="D171" s="1">
        <v>10636.65</v>
      </c>
      <c r="E171" s="1">
        <v>10788.4</v>
      </c>
      <c r="F171" s="1">
        <v>50307508</v>
      </c>
      <c r="G171" s="1">
        <v>2189.4299999999998</v>
      </c>
      <c r="H171" s="3">
        <f>IF(ISERR(LN(Table136[[#This Row],[Close]]/E170)),"-",LN(Table136[[#This Row],[Close]]/E170))</f>
        <v>3.1844056153880521E-3</v>
      </c>
    </row>
    <row r="172" spans="1:8" x14ac:dyDescent="0.3">
      <c r="A172" s="2">
        <v>43349</v>
      </c>
      <c r="B172" s="1">
        <v>10864.65</v>
      </c>
      <c r="C172" s="1">
        <v>10864.65</v>
      </c>
      <c r="D172" s="1">
        <v>10721.3</v>
      </c>
      <c r="E172" s="1">
        <v>10798.55</v>
      </c>
      <c r="F172" s="1">
        <v>42255202</v>
      </c>
      <c r="G172" s="1">
        <v>2252.79</v>
      </c>
      <c r="H172" s="3">
        <f>IF(ISERR(LN(Table136[[#This Row],[Close]]/E171)),"-",LN(Table136[[#This Row],[Close]]/E171))</f>
        <v>9.4038303215475633E-4</v>
      </c>
    </row>
    <row r="173" spans="1:8" x14ac:dyDescent="0.3">
      <c r="A173" s="2">
        <v>43350</v>
      </c>
      <c r="B173" s="1">
        <v>10845.3</v>
      </c>
      <c r="C173" s="1">
        <v>11053.1</v>
      </c>
      <c r="D173" s="1">
        <v>10816.05</v>
      </c>
      <c r="E173" s="1">
        <v>11036.65</v>
      </c>
      <c r="F173" s="1">
        <v>66661396</v>
      </c>
      <c r="G173" s="1">
        <v>3247.73</v>
      </c>
      <c r="H173" s="3">
        <f>IF(ISERR(LN(Table136[[#This Row],[Close]]/E172)),"-",LN(Table136[[#This Row],[Close]]/E172))</f>
        <v>2.1809686914782266E-2</v>
      </c>
    </row>
    <row r="174" spans="1:8" x14ac:dyDescent="0.3">
      <c r="A174" s="2">
        <v>43353</v>
      </c>
      <c r="B174" s="1">
        <v>11019.25</v>
      </c>
      <c r="C174" s="1">
        <v>11023.25</v>
      </c>
      <c r="D174" s="1">
        <v>10825.8</v>
      </c>
      <c r="E174" s="1">
        <v>10843.9</v>
      </c>
      <c r="F174" s="1">
        <v>47802179</v>
      </c>
      <c r="G174" s="1">
        <v>2373.87</v>
      </c>
      <c r="H174" s="3">
        <f>IF(ISERR(LN(Table136[[#This Row],[Close]]/E173)),"-",LN(Table136[[#This Row],[Close]]/E173))</f>
        <v>-1.761884286763021E-2</v>
      </c>
    </row>
    <row r="175" spans="1:8" x14ac:dyDescent="0.3">
      <c r="A175" s="2">
        <v>43354</v>
      </c>
      <c r="B175" s="1">
        <v>10885.3</v>
      </c>
      <c r="C175" s="1">
        <v>10905.85</v>
      </c>
      <c r="D175" s="1">
        <v>10656.75</v>
      </c>
      <c r="E175" s="1">
        <v>10681.4</v>
      </c>
      <c r="F175" s="1">
        <v>46476929</v>
      </c>
      <c r="G175" s="1">
        <v>2323.83</v>
      </c>
      <c r="H175" s="3">
        <f>IF(ISERR(LN(Table136[[#This Row],[Close]]/E174)),"-",LN(Table136[[#This Row],[Close]]/E174))</f>
        <v>-1.5098798821152275E-2</v>
      </c>
    </row>
    <row r="176" spans="1:8" x14ac:dyDescent="0.3">
      <c r="A176" s="2">
        <v>43355</v>
      </c>
      <c r="B176" s="1">
        <v>10719.3</v>
      </c>
      <c r="C176" s="1">
        <v>10727.8</v>
      </c>
      <c r="D176" s="1">
        <v>10529.65</v>
      </c>
      <c r="E176" s="1">
        <v>10692.75</v>
      </c>
      <c r="F176" s="1">
        <v>48088906</v>
      </c>
      <c r="G176" s="1">
        <v>2301.77</v>
      </c>
      <c r="H176" s="3">
        <f>IF(ISERR(LN(Table136[[#This Row],[Close]]/E175)),"-",LN(Table136[[#This Row],[Close]]/E175))</f>
        <v>1.0620306367097206E-3</v>
      </c>
    </row>
    <row r="177" spans="1:8" x14ac:dyDescent="0.3">
      <c r="A177" s="2">
        <v>43357</v>
      </c>
      <c r="B177" s="1">
        <v>10772</v>
      </c>
      <c r="C177" s="1">
        <v>10857.2</v>
      </c>
      <c r="D177" s="1">
        <v>10759.9</v>
      </c>
      <c r="E177" s="1">
        <v>10826.7</v>
      </c>
      <c r="F177" s="1">
        <v>47800211</v>
      </c>
      <c r="G177" s="1">
        <v>2333.6</v>
      </c>
      <c r="H177" s="3">
        <f>IF(ISERR(LN(Table136[[#This Row],[Close]]/E176)),"-",LN(Table136[[#This Row],[Close]]/E176))</f>
        <v>1.2449363718318989E-2</v>
      </c>
    </row>
    <row r="178" spans="1:8" x14ac:dyDescent="0.3">
      <c r="A178" s="2">
        <v>43360</v>
      </c>
      <c r="B178" s="1">
        <v>10772.25</v>
      </c>
      <c r="C178" s="1">
        <v>10791.15</v>
      </c>
      <c r="D178" s="1">
        <v>10695.15</v>
      </c>
      <c r="E178" s="1">
        <v>10730.8</v>
      </c>
      <c r="F178" s="1">
        <v>36229326</v>
      </c>
      <c r="G178" s="1">
        <v>1673.25</v>
      </c>
      <c r="H178" s="3">
        <f>IF(ISERR(LN(Table136[[#This Row],[Close]]/E177)),"-",LN(Table136[[#This Row],[Close]]/E177))</f>
        <v>-8.8971942590768838E-3</v>
      </c>
    </row>
    <row r="179" spans="1:8" x14ac:dyDescent="0.3">
      <c r="A179" s="2">
        <v>43361</v>
      </c>
      <c r="B179" s="1">
        <v>10717.1</v>
      </c>
      <c r="C179" s="1">
        <v>10757.55</v>
      </c>
      <c r="D179" s="1">
        <v>10554.1</v>
      </c>
      <c r="E179" s="1">
        <v>10565.65</v>
      </c>
      <c r="F179" s="1">
        <v>42363453</v>
      </c>
      <c r="G179" s="1">
        <v>1992.56</v>
      </c>
      <c r="H179" s="3">
        <f>IF(ISERR(LN(Table136[[#This Row],[Close]]/E178)),"-",LN(Table136[[#This Row],[Close]]/E178))</f>
        <v>-1.5509938104113887E-2</v>
      </c>
    </row>
    <row r="180" spans="1:8" x14ac:dyDescent="0.3">
      <c r="A180" s="2">
        <v>43362</v>
      </c>
      <c r="B180" s="1">
        <v>10609</v>
      </c>
      <c r="C180" s="1">
        <v>10655.15</v>
      </c>
      <c r="D180" s="1">
        <v>10484.799999999999</v>
      </c>
      <c r="E180" s="1">
        <v>10527.9</v>
      </c>
      <c r="F180" s="1">
        <v>32797609</v>
      </c>
      <c r="G180" s="1">
        <v>2091.27</v>
      </c>
      <c r="H180" s="3">
        <f>IF(ISERR(LN(Table136[[#This Row],[Close]]/E179)),"-",LN(Table136[[#This Row],[Close]]/E179))</f>
        <v>-3.5792970175638162E-3</v>
      </c>
    </row>
    <row r="181" spans="1:8" x14ac:dyDescent="0.3">
      <c r="A181" s="2">
        <v>43364</v>
      </c>
      <c r="B181" s="1">
        <v>10616.75</v>
      </c>
      <c r="C181" s="1">
        <v>10635.65</v>
      </c>
      <c r="D181" s="1">
        <v>9934.85</v>
      </c>
      <c r="E181" s="1">
        <v>10407.4</v>
      </c>
      <c r="F181" s="1">
        <v>67399083</v>
      </c>
      <c r="G181" s="1">
        <v>3846.49</v>
      </c>
      <c r="H181" s="3">
        <f>IF(ISERR(LN(Table136[[#This Row],[Close]]/E180)),"-",LN(Table136[[#This Row],[Close]]/E180))</f>
        <v>-1.1511784472216178E-2</v>
      </c>
    </row>
    <row r="182" spans="1:8" x14ac:dyDescent="0.3">
      <c r="A182" s="2">
        <v>43367</v>
      </c>
      <c r="B182" s="1">
        <v>10413.450000000001</v>
      </c>
      <c r="C182" s="1">
        <v>10419.85</v>
      </c>
      <c r="D182" s="1">
        <v>9973.15</v>
      </c>
      <c r="E182" s="1">
        <v>10001</v>
      </c>
      <c r="F182" s="1">
        <v>57867086</v>
      </c>
      <c r="G182" s="1">
        <v>3703.84</v>
      </c>
      <c r="H182" s="3">
        <f>IF(ISERR(LN(Table136[[#This Row],[Close]]/E181)),"-",LN(Table136[[#This Row],[Close]]/E181))</f>
        <v>-3.9832003591012091E-2</v>
      </c>
    </row>
    <row r="183" spans="1:8" x14ac:dyDescent="0.3">
      <c r="A183" s="2">
        <v>43368</v>
      </c>
      <c r="B183" s="1">
        <v>9987.7000000000007</v>
      </c>
      <c r="C183" s="1">
        <v>10136.1</v>
      </c>
      <c r="D183" s="1">
        <v>9852.25</v>
      </c>
      <c r="E183" s="1">
        <v>10100.450000000001</v>
      </c>
      <c r="F183" s="1">
        <v>58205712</v>
      </c>
      <c r="G183" s="1">
        <v>3080.26</v>
      </c>
      <c r="H183" s="3">
        <f>IF(ISERR(LN(Table136[[#This Row],[Close]]/E182)),"-",LN(Table136[[#This Row],[Close]]/E182))</f>
        <v>9.8948893157601893E-3</v>
      </c>
    </row>
    <row r="184" spans="1:8" x14ac:dyDescent="0.3">
      <c r="A184" s="2">
        <v>43369</v>
      </c>
      <c r="B184" s="1">
        <v>10186.65</v>
      </c>
      <c r="C184" s="1">
        <v>10199.75</v>
      </c>
      <c r="D184" s="1">
        <v>9971.6</v>
      </c>
      <c r="E184" s="1">
        <v>10002.200000000001</v>
      </c>
      <c r="F184" s="1">
        <v>57469412</v>
      </c>
      <c r="G184" s="1">
        <v>2561.19</v>
      </c>
      <c r="H184" s="3">
        <f>IF(ISERR(LN(Table136[[#This Row],[Close]]/E183)),"-",LN(Table136[[#This Row],[Close]]/E183))</f>
        <v>-9.7749085125445907E-3</v>
      </c>
    </row>
    <row r="185" spans="1:8" x14ac:dyDescent="0.3">
      <c r="A185" s="2">
        <v>43370</v>
      </c>
      <c r="B185" s="1">
        <v>10022.799999999999</v>
      </c>
      <c r="C185" s="1">
        <v>10056.25</v>
      </c>
      <c r="D185" s="1">
        <v>9791.65</v>
      </c>
      <c r="E185" s="1">
        <v>9815.4</v>
      </c>
      <c r="F185" s="1">
        <v>63407859</v>
      </c>
      <c r="G185" s="1">
        <v>3768.68</v>
      </c>
      <c r="H185" s="3">
        <f>IF(ISERR(LN(Table136[[#This Row],[Close]]/E184)),"-",LN(Table136[[#This Row],[Close]]/E184))</f>
        <v>-1.8852487951550999E-2</v>
      </c>
    </row>
    <row r="186" spans="1:8" x14ac:dyDescent="0.3">
      <c r="A186" s="2">
        <v>43371</v>
      </c>
      <c r="B186" s="1">
        <v>9863.1</v>
      </c>
      <c r="C186" s="1">
        <v>9896.9</v>
      </c>
      <c r="D186" s="1">
        <v>9456.6</v>
      </c>
      <c r="E186" s="1">
        <v>9590.25</v>
      </c>
      <c r="F186" s="1">
        <v>65121603</v>
      </c>
      <c r="G186" s="1">
        <v>3510.07</v>
      </c>
      <c r="H186" s="3">
        <f>IF(ISERR(LN(Table136[[#This Row],[Close]]/E185)),"-",LN(Table136[[#This Row],[Close]]/E185))</f>
        <v>-2.3205623468793218E-2</v>
      </c>
    </row>
    <row r="187" spans="1:8" x14ac:dyDescent="0.3">
      <c r="A187" s="2">
        <v>43374</v>
      </c>
      <c r="B187" s="1">
        <v>9589.65</v>
      </c>
      <c r="C187" s="1">
        <v>9679.85</v>
      </c>
      <c r="D187" s="1">
        <v>9400.85</v>
      </c>
      <c r="E187" s="1">
        <v>9659.5499999999993</v>
      </c>
      <c r="F187" s="1">
        <v>65288340</v>
      </c>
      <c r="G187" s="1">
        <v>2837.49</v>
      </c>
      <c r="H187" s="3">
        <f>IF(ISERR(LN(Table136[[#This Row],[Close]]/E186)),"-",LN(Table136[[#This Row],[Close]]/E186))</f>
        <v>7.2001059111833016E-3</v>
      </c>
    </row>
    <row r="188" spans="1:8" x14ac:dyDescent="0.3">
      <c r="A188" s="2">
        <v>43376</v>
      </c>
      <c r="B188" s="1">
        <v>9640.85</v>
      </c>
      <c r="C188" s="1">
        <v>9640.85</v>
      </c>
      <c r="D188" s="1">
        <v>9346.9</v>
      </c>
      <c r="E188" s="1">
        <v>9375.2999999999993</v>
      </c>
      <c r="F188" s="1">
        <v>51277651</v>
      </c>
      <c r="G188" s="1">
        <v>3263.44</v>
      </c>
      <c r="H188" s="3">
        <f>IF(ISERR(LN(Table136[[#This Row],[Close]]/E187)),"-",LN(Table136[[#This Row],[Close]]/E187))</f>
        <v>-2.9868491943948191E-2</v>
      </c>
    </row>
    <row r="189" spans="1:8" x14ac:dyDescent="0.3">
      <c r="A189" s="2">
        <v>43377</v>
      </c>
      <c r="B189" s="1">
        <v>9248.1</v>
      </c>
      <c r="C189" s="1">
        <v>9303.4500000000007</v>
      </c>
      <c r="D189" s="1">
        <v>9099.9500000000007</v>
      </c>
      <c r="E189" s="1">
        <v>9207</v>
      </c>
      <c r="F189" s="1">
        <v>55786936</v>
      </c>
      <c r="G189" s="1">
        <v>3669.45</v>
      </c>
      <c r="H189" s="3">
        <f>IF(ISERR(LN(Table136[[#This Row],[Close]]/E188)),"-",LN(Table136[[#This Row],[Close]]/E188))</f>
        <v>-1.8114507038776591E-2</v>
      </c>
    </row>
    <row r="190" spans="1:8" x14ac:dyDescent="0.3">
      <c r="A190" s="2">
        <v>43378</v>
      </c>
      <c r="B190" s="1">
        <v>9130.25</v>
      </c>
      <c r="C190" s="1">
        <v>9200.5</v>
      </c>
      <c r="D190" s="1">
        <v>8837.35</v>
      </c>
      <c r="E190" s="1">
        <v>8915.1</v>
      </c>
      <c r="F190" s="1">
        <v>62468874</v>
      </c>
      <c r="G190" s="1">
        <v>3318.66</v>
      </c>
      <c r="H190" s="3">
        <f>IF(ISERR(LN(Table136[[#This Row],[Close]]/E189)),"-",LN(Table136[[#This Row],[Close]]/E189))</f>
        <v>-3.2217596003599802E-2</v>
      </c>
    </row>
    <row r="191" spans="1:8" x14ac:dyDescent="0.3">
      <c r="A191" s="2">
        <v>43381</v>
      </c>
      <c r="B191" s="1">
        <v>8907</v>
      </c>
      <c r="C191" s="1">
        <v>9011.5</v>
      </c>
      <c r="D191" s="1">
        <v>8747.25</v>
      </c>
      <c r="E191" s="1">
        <v>8969.1</v>
      </c>
      <c r="F191" s="1">
        <v>66059956</v>
      </c>
      <c r="G191" s="1">
        <v>3288.78</v>
      </c>
      <c r="H191" s="3">
        <f>IF(ISERR(LN(Table136[[#This Row],[Close]]/E190)),"-",LN(Table136[[#This Row],[Close]]/E190))</f>
        <v>6.0388682865978949E-3</v>
      </c>
    </row>
    <row r="192" spans="1:8" x14ac:dyDescent="0.3">
      <c r="A192" s="2">
        <v>43382</v>
      </c>
      <c r="B192" s="1">
        <v>8935.1</v>
      </c>
      <c r="C192" s="1">
        <v>8960.75</v>
      </c>
      <c r="D192" s="1">
        <v>8672.2000000000007</v>
      </c>
      <c r="E192" s="1">
        <v>8732.9</v>
      </c>
      <c r="F192" s="1">
        <v>203122341</v>
      </c>
      <c r="G192" s="1">
        <v>5159.24</v>
      </c>
      <c r="H192" s="3">
        <f>IF(ISERR(LN(Table136[[#This Row],[Close]]/E191)),"-",LN(Table136[[#This Row],[Close]]/E191))</f>
        <v>-2.6687834041405633E-2</v>
      </c>
    </row>
    <row r="193" spans="1:8" x14ac:dyDescent="0.3">
      <c r="A193" s="2">
        <v>43383</v>
      </c>
      <c r="B193" s="1">
        <v>8784.35</v>
      </c>
      <c r="C193" s="1">
        <v>8981.25</v>
      </c>
      <c r="D193" s="1">
        <v>8777.1</v>
      </c>
      <c r="E193" s="1">
        <v>8961.9500000000007</v>
      </c>
      <c r="F193" s="1">
        <v>91826655</v>
      </c>
      <c r="G193" s="1">
        <v>3855.48</v>
      </c>
      <c r="H193" s="3">
        <f>IF(ISERR(LN(Table136[[#This Row],[Close]]/E192)),"-",LN(Table136[[#This Row],[Close]]/E192))</f>
        <v>2.5890334689281563E-2</v>
      </c>
    </row>
    <row r="194" spans="1:8" x14ac:dyDescent="0.3">
      <c r="A194" s="2">
        <v>43384</v>
      </c>
      <c r="B194" s="1">
        <v>8699.5</v>
      </c>
      <c r="C194" s="1">
        <v>8871.35</v>
      </c>
      <c r="D194" s="1">
        <v>8599.4500000000007</v>
      </c>
      <c r="E194" s="1">
        <v>8739.5</v>
      </c>
      <c r="F194" s="1">
        <v>68375366</v>
      </c>
      <c r="G194" s="1">
        <v>2884.29</v>
      </c>
      <c r="H194" s="3">
        <f>IF(ISERR(LN(Table136[[#This Row],[Close]]/E193)),"-",LN(Table136[[#This Row],[Close]]/E193))</f>
        <v>-2.5134857443578455E-2</v>
      </c>
    </row>
    <row r="195" spans="1:8" x14ac:dyDescent="0.3">
      <c r="A195" s="2">
        <v>43385</v>
      </c>
      <c r="B195" s="1">
        <v>8847.4500000000007</v>
      </c>
      <c r="C195" s="1">
        <v>9123.5499999999993</v>
      </c>
      <c r="D195" s="1">
        <v>8835.4500000000007</v>
      </c>
      <c r="E195" s="1">
        <v>9084.4500000000007</v>
      </c>
      <c r="F195" s="1">
        <v>61535890</v>
      </c>
      <c r="G195" s="1">
        <v>2849.47</v>
      </c>
      <c r="H195" s="3">
        <f>IF(ISERR(LN(Table136[[#This Row],[Close]]/E194)),"-",LN(Table136[[#This Row],[Close]]/E194))</f>
        <v>3.8711180871972013E-2</v>
      </c>
    </row>
    <row r="196" spans="1:8" x14ac:dyDescent="0.3">
      <c r="A196" s="2">
        <v>43388</v>
      </c>
      <c r="B196" s="1">
        <v>9148.1</v>
      </c>
      <c r="C196" s="1">
        <v>9151.5</v>
      </c>
      <c r="D196" s="1">
        <v>8953.0499999999993</v>
      </c>
      <c r="E196" s="1">
        <v>9034.6</v>
      </c>
      <c r="F196" s="1">
        <v>43654898</v>
      </c>
      <c r="G196" s="1">
        <v>2088</v>
      </c>
      <c r="H196" s="3">
        <f>IF(ISERR(LN(Table136[[#This Row],[Close]]/E195)),"-",LN(Table136[[#This Row],[Close]]/E195))</f>
        <v>-5.5025098753186162E-3</v>
      </c>
    </row>
    <row r="197" spans="1:8" x14ac:dyDescent="0.3">
      <c r="A197" s="2">
        <v>43389</v>
      </c>
      <c r="B197" s="1">
        <v>9072.7000000000007</v>
      </c>
      <c r="C197" s="1">
        <v>9181.15</v>
      </c>
      <c r="D197" s="1">
        <v>9055.4500000000007</v>
      </c>
      <c r="E197" s="1">
        <v>9102.9</v>
      </c>
      <c r="F197" s="1">
        <v>59111525</v>
      </c>
      <c r="G197" s="1">
        <v>2344.79</v>
      </c>
      <c r="H197" s="3">
        <f>IF(ISERR(LN(Table136[[#This Row],[Close]]/E196)),"-",LN(Table136[[#This Row],[Close]]/E196))</f>
        <v>7.5313932837220762E-3</v>
      </c>
    </row>
    <row r="198" spans="1:8" x14ac:dyDescent="0.3">
      <c r="A198" s="2">
        <v>43390</v>
      </c>
      <c r="B198" s="1">
        <v>9206.5499999999993</v>
      </c>
      <c r="C198" s="1">
        <v>9216.5499999999993</v>
      </c>
      <c r="D198" s="1">
        <v>8820.4</v>
      </c>
      <c r="E198" s="1">
        <v>8834.7000000000007</v>
      </c>
      <c r="F198" s="1">
        <v>56170615</v>
      </c>
      <c r="G198" s="1">
        <v>2675.78</v>
      </c>
      <c r="H198" s="3">
        <f>IF(ISERR(LN(Table136[[#This Row],[Close]]/E197)),"-",LN(Table136[[#This Row],[Close]]/E197))</f>
        <v>-2.9905894735618527E-2</v>
      </c>
    </row>
    <row r="199" spans="1:8" x14ac:dyDescent="0.3">
      <c r="A199" s="2">
        <v>43392</v>
      </c>
      <c r="B199" s="1">
        <v>8772.9500000000007</v>
      </c>
      <c r="C199" s="1">
        <v>8819.9500000000007</v>
      </c>
      <c r="D199" s="1">
        <v>8614.5</v>
      </c>
      <c r="E199" s="1">
        <v>8690.25</v>
      </c>
      <c r="F199" s="1">
        <v>50277435</v>
      </c>
      <c r="G199" s="1">
        <v>2280.17</v>
      </c>
      <c r="H199" s="3">
        <f>IF(ISERR(LN(Table136[[#This Row],[Close]]/E198)),"-",LN(Table136[[#This Row],[Close]]/E198))</f>
        <v>-1.6485441774616881E-2</v>
      </c>
    </row>
    <row r="200" spans="1:8" x14ac:dyDescent="0.3">
      <c r="A200" s="2">
        <v>43395</v>
      </c>
      <c r="B200" s="1">
        <v>8774.2999999999993</v>
      </c>
      <c r="C200" s="1">
        <v>8791.0499999999993</v>
      </c>
      <c r="D200" s="1">
        <v>8652.6</v>
      </c>
      <c r="E200" s="1">
        <v>8700.4500000000007</v>
      </c>
      <c r="F200" s="1">
        <v>42064414</v>
      </c>
      <c r="G200" s="1">
        <v>1761.99</v>
      </c>
      <c r="H200" s="3">
        <f>IF(ISERR(LN(Table136[[#This Row],[Close]]/E199)),"-",LN(Table136[[#This Row],[Close]]/E199))</f>
        <v>1.1730408976776442E-3</v>
      </c>
    </row>
    <row r="201" spans="1:8" x14ac:dyDescent="0.3">
      <c r="A201" s="2">
        <v>43396</v>
      </c>
      <c r="B201" s="1">
        <v>8648.0499999999993</v>
      </c>
      <c r="C201" s="1">
        <v>8719.0499999999993</v>
      </c>
      <c r="D201" s="1">
        <v>8577.75</v>
      </c>
      <c r="E201" s="1">
        <v>8649.15</v>
      </c>
      <c r="F201" s="1">
        <v>55653605</v>
      </c>
      <c r="G201" s="1">
        <v>2347.35</v>
      </c>
      <c r="H201" s="3">
        <f>IF(ISERR(LN(Table136[[#This Row],[Close]]/E200)),"-",LN(Table136[[#This Row],[Close]]/E200))</f>
        <v>-5.9136982413973633E-3</v>
      </c>
    </row>
    <row r="202" spans="1:8" x14ac:dyDescent="0.3">
      <c r="A202" s="2">
        <v>43397</v>
      </c>
      <c r="B202" s="1">
        <v>8758.2000000000007</v>
      </c>
      <c r="C202" s="1">
        <v>8787.15</v>
      </c>
      <c r="D202" s="1">
        <v>8569.85</v>
      </c>
      <c r="E202" s="1">
        <v>8663.9</v>
      </c>
      <c r="F202" s="1">
        <v>59529047</v>
      </c>
      <c r="G202" s="1">
        <v>2512.8200000000002</v>
      </c>
      <c r="H202" s="3">
        <f>IF(ISERR(LN(Table136[[#This Row],[Close]]/E201)),"-",LN(Table136[[#This Row],[Close]]/E201))</f>
        <v>1.7039173997280828E-3</v>
      </c>
    </row>
    <row r="203" spans="1:8" x14ac:dyDescent="0.3">
      <c r="A203" s="2">
        <v>43398</v>
      </c>
      <c r="B203" s="1">
        <v>8573</v>
      </c>
      <c r="C203" s="1">
        <v>8640.25</v>
      </c>
      <c r="D203" s="1">
        <v>8507.7000000000007</v>
      </c>
      <c r="E203" s="1">
        <v>8580.9500000000007</v>
      </c>
      <c r="F203" s="1">
        <v>59523999</v>
      </c>
      <c r="G203" s="1">
        <v>3437.4</v>
      </c>
      <c r="H203" s="3">
        <f>IF(ISERR(LN(Table136[[#This Row],[Close]]/E202)),"-",LN(Table136[[#This Row],[Close]]/E202))</f>
        <v>-9.6203376378550757E-3</v>
      </c>
    </row>
    <row r="204" spans="1:8" x14ac:dyDescent="0.3">
      <c r="A204" s="2">
        <v>43399</v>
      </c>
      <c r="B204" s="1">
        <v>8590.65</v>
      </c>
      <c r="C204" s="1">
        <v>8686.4500000000007</v>
      </c>
      <c r="D204" s="1">
        <v>8497.7000000000007</v>
      </c>
      <c r="E204" s="1">
        <v>8578.0499999999993</v>
      </c>
      <c r="F204" s="1">
        <v>56223243</v>
      </c>
      <c r="G204" s="1">
        <v>2180.9499999999998</v>
      </c>
      <c r="H204" s="3">
        <f>IF(ISERR(LN(Table136[[#This Row],[Close]]/E203)),"-",LN(Table136[[#This Row],[Close]]/E203))</f>
        <v>-3.380150390597673E-4</v>
      </c>
    </row>
    <row r="205" spans="1:8" x14ac:dyDescent="0.3">
      <c r="A205" s="2">
        <v>43402</v>
      </c>
      <c r="B205" s="1">
        <v>8615.25</v>
      </c>
      <c r="C205" s="1">
        <v>8739.2000000000007</v>
      </c>
      <c r="D205" s="1">
        <v>8574.15</v>
      </c>
      <c r="E205" s="1">
        <v>8723.9</v>
      </c>
      <c r="F205" s="1">
        <v>48060975</v>
      </c>
      <c r="G205" s="1">
        <v>1779.4</v>
      </c>
      <c r="H205" s="3">
        <f>IF(ISERR(LN(Table136[[#This Row],[Close]]/E204)),"-",LN(Table136[[#This Row],[Close]]/E204))</f>
        <v>1.6859770699627769E-2</v>
      </c>
    </row>
    <row r="206" spans="1:8" x14ac:dyDescent="0.3">
      <c r="A206" s="2">
        <v>43403</v>
      </c>
      <c r="B206" s="1">
        <v>8745.7999999999993</v>
      </c>
      <c r="C206" s="1">
        <v>8840</v>
      </c>
      <c r="D206" s="1">
        <v>8709.0499999999993</v>
      </c>
      <c r="E206" s="1">
        <v>8744.6</v>
      </c>
      <c r="F206" s="1">
        <v>56432554</v>
      </c>
      <c r="G206" s="1">
        <v>2046.9</v>
      </c>
      <c r="H206" s="3">
        <f>IF(ISERR(LN(Table136[[#This Row],[Close]]/E205)),"-",LN(Table136[[#This Row],[Close]]/E205))</f>
        <v>2.3699813594756725E-3</v>
      </c>
    </row>
    <row r="207" spans="1:8" x14ac:dyDescent="0.3">
      <c r="A207" s="2">
        <v>43404</v>
      </c>
      <c r="B207" s="1">
        <v>8785.2999999999993</v>
      </c>
      <c r="C207" s="1">
        <v>8833.85</v>
      </c>
      <c r="D207" s="1">
        <v>8600.5499999999993</v>
      </c>
      <c r="E207" s="1">
        <v>8820.5499999999993</v>
      </c>
      <c r="F207" s="1">
        <v>55692518</v>
      </c>
      <c r="G207" s="1">
        <v>2665.77</v>
      </c>
      <c r="H207" s="3">
        <f>IF(ISERR(LN(Table136[[#This Row],[Close]]/E206)),"-",LN(Table136[[#This Row],[Close]]/E206))</f>
        <v>8.6478593498058344E-3</v>
      </c>
    </row>
    <row r="208" spans="1:8" x14ac:dyDescent="0.3">
      <c r="A208" s="2">
        <v>43405</v>
      </c>
      <c r="B208" s="1">
        <v>8874.75</v>
      </c>
      <c r="C208" s="1">
        <v>8922</v>
      </c>
      <c r="D208" s="1">
        <v>8784.6</v>
      </c>
      <c r="E208" s="1">
        <v>8814.2000000000007</v>
      </c>
      <c r="F208" s="1">
        <v>79337655</v>
      </c>
      <c r="G208" s="1">
        <v>2658.36</v>
      </c>
      <c r="H208" s="3">
        <f>IF(ISERR(LN(Table136[[#This Row],[Close]]/E207)),"-",LN(Table136[[#This Row],[Close]]/E207))</f>
        <v>-7.2016901565912634E-4</v>
      </c>
    </row>
    <row r="209" spans="1:8" x14ac:dyDescent="0.3">
      <c r="A209" s="2">
        <v>43406</v>
      </c>
      <c r="B209" s="1">
        <v>8907.4</v>
      </c>
      <c r="C209" s="1">
        <v>9225.35</v>
      </c>
      <c r="D209" s="1">
        <v>8904.2000000000007</v>
      </c>
      <c r="E209" s="1">
        <v>9180.2000000000007</v>
      </c>
      <c r="F209" s="1">
        <v>99243853</v>
      </c>
      <c r="G209" s="1">
        <v>4324.09</v>
      </c>
      <c r="H209" s="3">
        <f>IF(ISERR(LN(Table136[[#This Row],[Close]]/E208)),"-",LN(Table136[[#This Row],[Close]]/E208))</f>
        <v>4.0684933551963592E-2</v>
      </c>
    </row>
    <row r="210" spans="1:8" x14ac:dyDescent="0.3">
      <c r="A210" s="2">
        <v>43409</v>
      </c>
      <c r="B210" s="1">
        <v>9199.9</v>
      </c>
      <c r="C210" s="1">
        <v>9223.2000000000007</v>
      </c>
      <c r="D210" s="1">
        <v>9106.9500000000007</v>
      </c>
      <c r="E210" s="1">
        <v>9153.65</v>
      </c>
      <c r="F210" s="1">
        <v>59364486</v>
      </c>
      <c r="G210" s="1">
        <v>2326.9899999999998</v>
      </c>
      <c r="H210" s="3">
        <f>IF(ISERR(LN(Table136[[#This Row],[Close]]/E209)),"-",LN(Table136[[#This Row],[Close]]/E209))</f>
        <v>-2.8962840384828444E-3</v>
      </c>
    </row>
    <row r="211" spans="1:8" x14ac:dyDescent="0.3">
      <c r="A211" s="2">
        <v>43410</v>
      </c>
      <c r="B211" s="1">
        <v>9198.85</v>
      </c>
      <c r="C211" s="1">
        <v>9255.1</v>
      </c>
      <c r="D211" s="1">
        <v>9093.7000000000007</v>
      </c>
      <c r="E211" s="1">
        <v>9130.4500000000007</v>
      </c>
      <c r="F211" s="1">
        <v>71836842</v>
      </c>
      <c r="G211" s="1">
        <v>2184.4899999999998</v>
      </c>
      <c r="H211" s="3">
        <f>IF(ISERR(LN(Table136[[#This Row],[Close]]/E210)),"-",LN(Table136[[#This Row],[Close]]/E210))</f>
        <v>-2.5377253953720821E-3</v>
      </c>
    </row>
    <row r="212" spans="1:8" x14ac:dyDescent="0.3">
      <c r="A212" s="2">
        <v>43411</v>
      </c>
      <c r="B212" s="1">
        <v>9219.2999999999993</v>
      </c>
      <c r="C212" s="1">
        <v>9230.9</v>
      </c>
      <c r="D212" s="1">
        <v>9188</v>
      </c>
      <c r="E212" s="1">
        <v>9219.5</v>
      </c>
      <c r="F212" s="1">
        <v>10834576</v>
      </c>
      <c r="G212" s="1">
        <v>371.27</v>
      </c>
      <c r="H212" s="3">
        <f>IF(ISERR(LN(Table136[[#This Row],[Close]]/E211)),"-",LN(Table136[[#This Row],[Close]]/E211))</f>
        <v>9.7058247094855537E-3</v>
      </c>
    </row>
    <row r="213" spans="1:8" x14ac:dyDescent="0.3">
      <c r="A213" s="2">
        <v>43413</v>
      </c>
      <c r="B213" s="1">
        <v>9234.2000000000007</v>
      </c>
      <c r="C213" s="1">
        <v>9345.35</v>
      </c>
      <c r="D213" s="1">
        <v>9185.65</v>
      </c>
      <c r="E213" s="1">
        <v>9277.75</v>
      </c>
      <c r="F213" s="1">
        <v>66235104</v>
      </c>
      <c r="G213" s="1">
        <v>2557.27</v>
      </c>
      <c r="H213" s="3">
        <f>IF(ISERR(LN(Table136[[#This Row],[Close]]/E212)),"-",LN(Table136[[#This Row],[Close]]/E212))</f>
        <v>6.2982543410498989E-3</v>
      </c>
    </row>
    <row r="214" spans="1:8" x14ac:dyDescent="0.3">
      <c r="A214" s="2">
        <v>43416</v>
      </c>
      <c r="B214" s="1">
        <v>9291</v>
      </c>
      <c r="C214" s="1">
        <v>9326.7000000000007</v>
      </c>
      <c r="D214" s="1">
        <v>9024</v>
      </c>
      <c r="E214" s="1">
        <v>9051.5</v>
      </c>
      <c r="F214" s="1">
        <v>54578397</v>
      </c>
      <c r="G214" s="1">
        <v>1896.13</v>
      </c>
      <c r="H214" s="3">
        <f>IF(ISERR(LN(Table136[[#This Row],[Close]]/E213)),"-",LN(Table136[[#This Row],[Close]]/E213))</f>
        <v>-2.4688570670270846E-2</v>
      </c>
    </row>
    <row r="215" spans="1:8" x14ac:dyDescent="0.3">
      <c r="A215" s="2">
        <v>43417</v>
      </c>
      <c r="B215" s="1">
        <v>8979.5</v>
      </c>
      <c r="C215" s="1">
        <v>9142.0499999999993</v>
      </c>
      <c r="D215" s="1">
        <v>8961.6</v>
      </c>
      <c r="E215" s="1">
        <v>9126.9</v>
      </c>
      <c r="F215" s="1">
        <v>61853732</v>
      </c>
      <c r="G215" s="1">
        <v>2497.1999999999998</v>
      </c>
      <c r="H215" s="3">
        <f>IF(ISERR(LN(Table136[[#This Row],[Close]]/E214)),"-",LN(Table136[[#This Row],[Close]]/E214))</f>
        <v>8.2956071381714899E-3</v>
      </c>
    </row>
    <row r="216" spans="1:8" x14ac:dyDescent="0.3">
      <c r="A216" s="2">
        <v>43418</v>
      </c>
      <c r="B216" s="1">
        <v>9150.7999999999993</v>
      </c>
      <c r="C216" s="1">
        <v>9225.75</v>
      </c>
      <c r="D216" s="1">
        <v>9029.65</v>
      </c>
      <c r="E216" s="1">
        <v>9051.4</v>
      </c>
      <c r="F216" s="1">
        <v>156111369</v>
      </c>
      <c r="G216" s="1">
        <v>3942.17</v>
      </c>
      <c r="H216" s="3">
        <f>IF(ISERR(LN(Table136[[#This Row],[Close]]/E215)),"-",LN(Table136[[#This Row],[Close]]/E215))</f>
        <v>-8.3066550918143769E-3</v>
      </c>
    </row>
    <row r="217" spans="1:8" x14ac:dyDescent="0.3">
      <c r="A217" s="2">
        <v>43419</v>
      </c>
      <c r="B217" s="1">
        <v>9086.9</v>
      </c>
      <c r="C217" s="1">
        <v>9144.1</v>
      </c>
      <c r="D217" s="1">
        <v>9030.35</v>
      </c>
      <c r="E217" s="1">
        <v>9108.25</v>
      </c>
      <c r="F217" s="1">
        <v>91015239</v>
      </c>
      <c r="G217" s="1">
        <v>2888.28</v>
      </c>
      <c r="H217" s="3">
        <f>IF(ISERR(LN(Table136[[#This Row],[Close]]/E216)),"-",LN(Table136[[#This Row],[Close]]/E216))</f>
        <v>6.2611543415878315E-3</v>
      </c>
    </row>
    <row r="218" spans="1:8" x14ac:dyDescent="0.3">
      <c r="A218" s="2">
        <v>43420</v>
      </c>
      <c r="B218" s="1">
        <v>9128.5</v>
      </c>
      <c r="C218" s="1">
        <v>9183.4</v>
      </c>
      <c r="D218" s="1">
        <v>9068.4500000000007</v>
      </c>
      <c r="E218" s="1">
        <v>9112.35</v>
      </c>
      <c r="F218" s="1">
        <v>65973010</v>
      </c>
      <c r="G218" s="1">
        <v>2368.3200000000002</v>
      </c>
      <c r="H218" s="3">
        <f>IF(ISERR(LN(Table136[[#This Row],[Close]]/E217)),"-",LN(Table136[[#This Row],[Close]]/E217))</f>
        <v>4.5004007213805407E-4</v>
      </c>
    </row>
    <row r="219" spans="1:8" x14ac:dyDescent="0.3">
      <c r="A219" s="2">
        <v>43423</v>
      </c>
      <c r="B219" s="1">
        <v>9159.2000000000007</v>
      </c>
      <c r="C219" s="1">
        <v>9225.9</v>
      </c>
      <c r="D219" s="1">
        <v>9140.9500000000007</v>
      </c>
      <c r="E219" s="1">
        <v>9207.65</v>
      </c>
      <c r="F219" s="1">
        <v>65507729</v>
      </c>
      <c r="G219" s="1">
        <v>2155.9699999999998</v>
      </c>
      <c r="H219" s="3">
        <f>IF(ISERR(LN(Table136[[#This Row],[Close]]/E218)),"-",LN(Table136[[#This Row],[Close]]/E218))</f>
        <v>1.0404023977505679E-2</v>
      </c>
    </row>
    <row r="220" spans="1:8" x14ac:dyDescent="0.3">
      <c r="A220" s="2">
        <v>43424</v>
      </c>
      <c r="B220" s="1">
        <v>9200.7999999999993</v>
      </c>
      <c r="C220" s="1">
        <v>9238.35</v>
      </c>
      <c r="D220" s="1">
        <v>9114.4</v>
      </c>
      <c r="E220" s="1">
        <v>9133.65</v>
      </c>
      <c r="F220" s="1">
        <v>65411295</v>
      </c>
      <c r="G220" s="1">
        <v>2105.81</v>
      </c>
      <c r="H220" s="3">
        <f>IF(ISERR(LN(Table136[[#This Row],[Close]]/E219)),"-",LN(Table136[[#This Row],[Close]]/E219))</f>
        <v>-8.0692646137323822E-3</v>
      </c>
    </row>
    <row r="221" spans="1:8" x14ac:dyDescent="0.3">
      <c r="A221" s="2">
        <v>43425</v>
      </c>
      <c r="B221" s="1">
        <v>9154.75</v>
      </c>
      <c r="C221" s="1">
        <v>9178.75</v>
      </c>
      <c r="D221" s="1">
        <v>9084.75</v>
      </c>
      <c r="E221" s="1">
        <v>9119.2999999999993</v>
      </c>
      <c r="F221" s="1">
        <v>56970396</v>
      </c>
      <c r="G221" s="1">
        <v>2142.27</v>
      </c>
      <c r="H221" s="3">
        <f>IF(ISERR(LN(Table136[[#This Row],[Close]]/E220)),"-",LN(Table136[[#This Row],[Close]]/E220))</f>
        <v>-1.5723489032113754E-3</v>
      </c>
    </row>
    <row r="222" spans="1:8" x14ac:dyDescent="0.3">
      <c r="A222" s="2">
        <v>43426</v>
      </c>
      <c r="B222" s="1">
        <v>9126.1</v>
      </c>
      <c r="C222" s="1">
        <v>9137.65</v>
      </c>
      <c r="D222" s="1">
        <v>9043.4</v>
      </c>
      <c r="E222" s="1">
        <v>9062.65</v>
      </c>
      <c r="F222" s="1">
        <v>55605288</v>
      </c>
      <c r="G222" s="1">
        <v>1990.53</v>
      </c>
      <c r="H222" s="3">
        <f>IF(ISERR(LN(Table136[[#This Row],[Close]]/E221)),"-",LN(Table136[[#This Row],[Close]]/E221))</f>
        <v>-6.2314749865535904E-3</v>
      </c>
    </row>
    <row r="223" spans="1:8" x14ac:dyDescent="0.3">
      <c r="A223" s="2">
        <v>43430</v>
      </c>
      <c r="B223" s="1">
        <v>9089.4</v>
      </c>
      <c r="C223" s="1">
        <v>9174.5</v>
      </c>
      <c r="D223" s="1">
        <v>9006.0499999999993</v>
      </c>
      <c r="E223" s="1">
        <v>9158.7999999999993</v>
      </c>
      <c r="F223" s="1">
        <v>51369113</v>
      </c>
      <c r="G223" s="1">
        <v>2249.2399999999998</v>
      </c>
      <c r="H223" s="3">
        <f>IF(ISERR(LN(Table136[[#This Row],[Close]]/E222)),"-",LN(Table136[[#This Row],[Close]]/E222))</f>
        <v>1.0553593969452209E-2</v>
      </c>
    </row>
    <row r="224" spans="1:8" x14ac:dyDescent="0.3">
      <c r="A224" s="2">
        <v>43431</v>
      </c>
      <c r="B224" s="1">
        <v>9154.15</v>
      </c>
      <c r="C224" s="1">
        <v>9173.75</v>
      </c>
      <c r="D224" s="1">
        <v>9098.6</v>
      </c>
      <c r="E224" s="1">
        <v>9165</v>
      </c>
      <c r="F224" s="1">
        <v>48199332</v>
      </c>
      <c r="G224" s="1">
        <v>2164.21</v>
      </c>
      <c r="H224" s="3">
        <f>IF(ISERR(LN(Table136[[#This Row],[Close]]/E223)),"-",LN(Table136[[#This Row],[Close]]/E223))</f>
        <v>6.7671555426340713E-4</v>
      </c>
    </row>
    <row r="225" spans="1:8" x14ac:dyDescent="0.3">
      <c r="A225" s="2">
        <v>43432</v>
      </c>
      <c r="B225" s="1">
        <v>9189.5499999999993</v>
      </c>
      <c r="C225" s="1">
        <v>9227.6</v>
      </c>
      <c r="D225" s="1">
        <v>9081.9500000000007</v>
      </c>
      <c r="E225" s="1">
        <v>9096.4500000000007</v>
      </c>
      <c r="F225" s="1">
        <v>54504652</v>
      </c>
      <c r="G225" s="1">
        <v>2125.0300000000002</v>
      </c>
      <c r="H225" s="3">
        <f>IF(ISERR(LN(Table136[[#This Row],[Close]]/E224)),"-",LN(Table136[[#This Row],[Close]]/E224))</f>
        <v>-7.5076537716324389E-3</v>
      </c>
    </row>
    <row r="226" spans="1:8" x14ac:dyDescent="0.3">
      <c r="A226" s="2">
        <v>43433</v>
      </c>
      <c r="B226" s="1">
        <v>9166.6</v>
      </c>
      <c r="C226" s="1">
        <v>9236.0499999999993</v>
      </c>
      <c r="D226" s="1">
        <v>9128.0499999999993</v>
      </c>
      <c r="E226" s="1">
        <v>9202.1</v>
      </c>
      <c r="F226" s="1">
        <v>70342756</v>
      </c>
      <c r="G226" s="1">
        <v>2847.37</v>
      </c>
      <c r="H226" s="3">
        <f>IF(ISERR(LN(Table136[[#This Row],[Close]]/E225)),"-",LN(Table136[[#This Row],[Close]]/E225))</f>
        <v>1.1547491356975415E-2</v>
      </c>
    </row>
    <row r="227" spans="1:8" x14ac:dyDescent="0.3">
      <c r="A227" s="2">
        <v>43434</v>
      </c>
      <c r="B227" s="1">
        <v>9205.5499999999993</v>
      </c>
      <c r="C227" s="1">
        <v>9292.5</v>
      </c>
      <c r="D227" s="1">
        <v>9196.35</v>
      </c>
      <c r="E227" s="1">
        <v>9270.2000000000007</v>
      </c>
      <c r="F227" s="1">
        <v>68136201</v>
      </c>
      <c r="G227" s="1">
        <v>2762.33</v>
      </c>
      <c r="H227" s="3">
        <f>IF(ISERR(LN(Table136[[#This Row],[Close]]/E226)),"-",LN(Table136[[#This Row],[Close]]/E226))</f>
        <v>7.3732354410474699E-3</v>
      </c>
    </row>
    <row r="228" spans="1:8" x14ac:dyDescent="0.3">
      <c r="A228" s="2">
        <v>43437</v>
      </c>
      <c r="B228" s="1">
        <v>9311.65</v>
      </c>
      <c r="C228" s="1">
        <v>9311.65</v>
      </c>
      <c r="D228" s="1">
        <v>9214.1</v>
      </c>
      <c r="E228" s="1">
        <v>9260.6</v>
      </c>
      <c r="F228" s="1">
        <v>82056015</v>
      </c>
      <c r="G228" s="1">
        <v>2825.49</v>
      </c>
      <c r="H228" s="3">
        <f>IF(ISERR(LN(Table136[[#This Row],[Close]]/E227)),"-",LN(Table136[[#This Row],[Close]]/E227))</f>
        <v>-1.0361129426494941E-3</v>
      </c>
    </row>
    <row r="229" spans="1:8" x14ac:dyDescent="0.3">
      <c r="A229" s="2">
        <v>43438</v>
      </c>
      <c r="B229" s="1">
        <v>9274.25</v>
      </c>
      <c r="C229" s="1">
        <v>9276.85</v>
      </c>
      <c r="D229" s="1">
        <v>9199</v>
      </c>
      <c r="E229" s="1">
        <v>9212.2000000000007</v>
      </c>
      <c r="F229" s="1">
        <v>54733491</v>
      </c>
      <c r="G229" s="1">
        <v>2232.31</v>
      </c>
      <c r="H229" s="3">
        <f>IF(ISERR(LN(Table136[[#This Row],[Close]]/E228)),"-",LN(Table136[[#This Row],[Close]]/E228))</f>
        <v>-5.2401488406624069E-3</v>
      </c>
    </row>
    <row r="230" spans="1:8" x14ac:dyDescent="0.3">
      <c r="A230" s="2">
        <v>43439</v>
      </c>
      <c r="B230" s="1">
        <v>9164.5</v>
      </c>
      <c r="C230" s="1">
        <v>9164.5</v>
      </c>
      <c r="D230" s="1">
        <v>8977.75</v>
      </c>
      <c r="E230" s="1">
        <v>8992.9</v>
      </c>
      <c r="F230" s="1">
        <v>81993308</v>
      </c>
      <c r="G230" s="1">
        <v>2793.04</v>
      </c>
      <c r="H230" s="3">
        <f>IF(ISERR(LN(Table136[[#This Row],[Close]]/E229)),"-",LN(Table136[[#This Row],[Close]]/E229))</f>
        <v>-2.4093315424006754E-2</v>
      </c>
    </row>
    <row r="231" spans="1:8" x14ac:dyDescent="0.3">
      <c r="A231" s="2">
        <v>43440</v>
      </c>
      <c r="B231" s="1">
        <v>8928.4500000000007</v>
      </c>
      <c r="C231" s="1">
        <v>8933.4500000000007</v>
      </c>
      <c r="D231" s="1">
        <v>8771.9500000000007</v>
      </c>
      <c r="E231" s="1">
        <v>8791.4</v>
      </c>
      <c r="F231" s="1">
        <v>60319323</v>
      </c>
      <c r="G231" s="1">
        <v>2843.33</v>
      </c>
      <c r="H231" s="3">
        <f>IF(ISERR(LN(Table136[[#This Row],[Close]]/E230)),"-",LN(Table136[[#This Row],[Close]]/E230))</f>
        <v>-2.2661406196190802E-2</v>
      </c>
    </row>
    <row r="232" spans="1:8" x14ac:dyDescent="0.3">
      <c r="A232" s="2">
        <v>43441</v>
      </c>
      <c r="B232" s="1">
        <v>8855.7999999999993</v>
      </c>
      <c r="C232" s="1">
        <v>8875.9</v>
      </c>
      <c r="D232" s="1">
        <v>8788.65</v>
      </c>
      <c r="E232" s="1">
        <v>8869.7999999999993</v>
      </c>
      <c r="F232" s="1">
        <v>50023839</v>
      </c>
      <c r="G232" s="1">
        <v>2016.89</v>
      </c>
      <c r="H232" s="3">
        <f>IF(ISERR(LN(Table136[[#This Row],[Close]]/E231)),"-",LN(Table136[[#This Row],[Close]]/E231))</f>
        <v>8.8782772384126754E-3</v>
      </c>
    </row>
    <row r="233" spans="1:8" x14ac:dyDescent="0.3">
      <c r="A233" s="2">
        <v>43444</v>
      </c>
      <c r="B233" s="1">
        <v>8720.2999999999993</v>
      </c>
      <c r="C233" s="1">
        <v>8850.1</v>
      </c>
      <c r="D233" s="1">
        <v>8685.25</v>
      </c>
      <c r="E233" s="1">
        <v>8784.25</v>
      </c>
      <c r="F233" s="1">
        <v>48501539</v>
      </c>
      <c r="G233" s="1">
        <v>1954.08</v>
      </c>
      <c r="H233" s="3">
        <f>IF(ISERR(LN(Table136[[#This Row],[Close]]/E232)),"-",LN(Table136[[#This Row],[Close]]/E232))</f>
        <v>-9.6919029529021813E-3</v>
      </c>
    </row>
    <row r="234" spans="1:8" x14ac:dyDescent="0.3">
      <c r="A234" s="2">
        <v>43445</v>
      </c>
      <c r="B234" s="1">
        <v>8671.85</v>
      </c>
      <c r="C234" s="1">
        <v>8880.6</v>
      </c>
      <c r="D234" s="1">
        <v>8650.9500000000007</v>
      </c>
      <c r="E234" s="1">
        <v>8846.7999999999993</v>
      </c>
      <c r="F234" s="1">
        <v>50653062</v>
      </c>
      <c r="G234" s="1">
        <v>2200.77</v>
      </c>
      <c r="H234" s="3">
        <f>IF(ISERR(LN(Table136[[#This Row],[Close]]/E233)),"-",LN(Table136[[#This Row],[Close]]/E233))</f>
        <v>7.095466512369141E-3</v>
      </c>
    </row>
    <row r="235" spans="1:8" x14ac:dyDescent="0.3">
      <c r="A235" s="2">
        <v>43446</v>
      </c>
      <c r="B235" s="1">
        <v>8889.4</v>
      </c>
      <c r="C235" s="1">
        <v>9175.7000000000007</v>
      </c>
      <c r="D235" s="1">
        <v>8866.65</v>
      </c>
      <c r="E235" s="1">
        <v>9166.15</v>
      </c>
      <c r="F235" s="1">
        <v>74832475</v>
      </c>
      <c r="G235" s="1">
        <v>3301.89</v>
      </c>
      <c r="H235" s="3">
        <f>IF(ISERR(LN(Table136[[#This Row],[Close]]/E234)),"-",LN(Table136[[#This Row],[Close]]/E234))</f>
        <v>3.5461539067133695E-2</v>
      </c>
    </row>
    <row r="236" spans="1:8" x14ac:dyDescent="0.3">
      <c r="A236" s="2">
        <v>43447</v>
      </c>
      <c r="B236" s="1">
        <v>9200</v>
      </c>
      <c r="C236" s="1">
        <v>9307.7000000000007</v>
      </c>
      <c r="D236" s="1">
        <v>9188.7000000000007</v>
      </c>
      <c r="E236" s="1">
        <v>9254.2000000000007</v>
      </c>
      <c r="F236" s="1">
        <v>47834858</v>
      </c>
      <c r="G236" s="1">
        <v>2655.91</v>
      </c>
      <c r="H236" s="3">
        <f>IF(ISERR(LN(Table136[[#This Row],[Close]]/E235)),"-",LN(Table136[[#This Row],[Close]]/E235))</f>
        <v>9.5601517474758861E-3</v>
      </c>
    </row>
    <row r="237" spans="1:8" x14ac:dyDescent="0.3">
      <c r="A237" s="2">
        <v>43448</v>
      </c>
      <c r="B237" s="1">
        <v>9250.7999999999993</v>
      </c>
      <c r="C237" s="1">
        <v>9314.4</v>
      </c>
      <c r="D237" s="1">
        <v>9202.9</v>
      </c>
      <c r="E237" s="1">
        <v>9271.5</v>
      </c>
      <c r="F237" s="1">
        <v>69258138</v>
      </c>
      <c r="G237" s="1">
        <v>2466.87</v>
      </c>
      <c r="H237" s="3">
        <f>IF(ISERR(LN(Table136[[#This Row],[Close]]/E236)),"-",LN(Table136[[#This Row],[Close]]/E236))</f>
        <v>1.8676762582620129E-3</v>
      </c>
    </row>
    <row r="238" spans="1:8" x14ac:dyDescent="0.3">
      <c r="A238" s="2">
        <v>43451</v>
      </c>
      <c r="B238" s="1">
        <v>9304.65</v>
      </c>
      <c r="C238" s="1">
        <v>9364.5</v>
      </c>
      <c r="D238" s="1">
        <v>9278.2999999999993</v>
      </c>
      <c r="E238" s="1">
        <v>9335.7999999999993</v>
      </c>
      <c r="F238" s="1">
        <v>60111665</v>
      </c>
      <c r="G238" s="1">
        <v>2175.34</v>
      </c>
      <c r="H238" s="3">
        <f>IF(ISERR(LN(Table136[[#This Row],[Close]]/E237)),"-",LN(Table136[[#This Row],[Close]]/E237))</f>
        <v>6.9112935187617E-3</v>
      </c>
    </row>
    <row r="239" spans="1:8" x14ac:dyDescent="0.3">
      <c r="A239" s="2">
        <v>43452</v>
      </c>
      <c r="B239" s="1">
        <v>9306.65</v>
      </c>
      <c r="C239" s="1">
        <v>9416.85</v>
      </c>
      <c r="D239" s="1">
        <v>9283.7000000000007</v>
      </c>
      <c r="E239" s="1">
        <v>9403.7999999999993</v>
      </c>
      <c r="F239" s="1">
        <v>51869599</v>
      </c>
      <c r="G239" s="1">
        <v>2295.9699999999998</v>
      </c>
      <c r="H239" s="3">
        <f>IF(ISERR(LN(Table136[[#This Row],[Close]]/E238)),"-",LN(Table136[[#This Row],[Close]]/E238))</f>
        <v>7.2573906018778313E-3</v>
      </c>
    </row>
    <row r="240" spans="1:8" x14ac:dyDescent="0.3">
      <c r="A240" s="2">
        <v>43453</v>
      </c>
      <c r="B240" s="1">
        <v>9443.0499999999993</v>
      </c>
      <c r="C240" s="1">
        <v>9516.0499999999993</v>
      </c>
      <c r="D240" s="1">
        <v>9418.4500000000007</v>
      </c>
      <c r="E240" s="1">
        <v>9507.7000000000007</v>
      </c>
      <c r="F240" s="1">
        <v>52011996</v>
      </c>
      <c r="G240" s="1">
        <v>2583.86</v>
      </c>
      <c r="H240" s="3">
        <f>IF(ISERR(LN(Table136[[#This Row],[Close]]/E239)),"-",LN(Table136[[#This Row],[Close]]/E239))</f>
        <v>1.0988133717274733E-2</v>
      </c>
    </row>
    <row r="241" spans="1:8" x14ac:dyDescent="0.3">
      <c r="A241" s="2">
        <v>43454</v>
      </c>
      <c r="B241" s="1">
        <v>9454.15</v>
      </c>
      <c r="C241" s="1">
        <v>9537.4</v>
      </c>
      <c r="D241" s="1">
        <v>9418.85</v>
      </c>
      <c r="E241" s="1">
        <v>9524.5499999999993</v>
      </c>
      <c r="F241" s="1">
        <v>51698638</v>
      </c>
      <c r="G241" s="1">
        <v>2283.08</v>
      </c>
      <c r="H241" s="3">
        <f>IF(ISERR(LN(Table136[[#This Row],[Close]]/E240)),"-",LN(Table136[[#This Row],[Close]]/E240))</f>
        <v>1.7706791790239012E-3</v>
      </c>
    </row>
    <row r="242" spans="1:8" x14ac:dyDescent="0.3">
      <c r="A242" s="2">
        <v>43455</v>
      </c>
      <c r="B242" s="1">
        <v>9545.2999999999993</v>
      </c>
      <c r="C242" s="1">
        <v>9579.6</v>
      </c>
      <c r="D242" s="1">
        <v>9317</v>
      </c>
      <c r="E242" s="1">
        <v>9337.25</v>
      </c>
      <c r="F242" s="1">
        <v>71951752</v>
      </c>
      <c r="G242" s="1">
        <v>3154.77</v>
      </c>
      <c r="H242" s="3">
        <f>IF(ISERR(LN(Table136[[#This Row],[Close]]/E241)),"-",LN(Table136[[#This Row],[Close]]/E241))</f>
        <v>-1.9860899463440451E-2</v>
      </c>
    </row>
    <row r="243" spans="1:8" x14ac:dyDescent="0.3">
      <c r="A243" s="2">
        <v>43458</v>
      </c>
      <c r="B243" s="1">
        <v>9345.35</v>
      </c>
      <c r="C243" s="1">
        <v>9345.85</v>
      </c>
      <c r="D243" s="1">
        <v>9194.5</v>
      </c>
      <c r="E243" s="1">
        <v>9206.75</v>
      </c>
      <c r="F243" s="1">
        <v>41999923</v>
      </c>
      <c r="G243" s="1">
        <v>1814.91</v>
      </c>
      <c r="H243" s="3">
        <f>IF(ISERR(LN(Table136[[#This Row],[Close]]/E242)),"-",LN(Table136[[#This Row],[Close]]/E242))</f>
        <v>-1.4074865654705769E-2</v>
      </c>
    </row>
    <row r="244" spans="1:8" x14ac:dyDescent="0.3">
      <c r="A244" s="2">
        <v>43460</v>
      </c>
      <c r="B244" s="1">
        <v>9163.65</v>
      </c>
      <c r="C244" s="1">
        <v>9270.2999999999993</v>
      </c>
      <c r="D244" s="1">
        <v>9058.7000000000007</v>
      </c>
      <c r="E244" s="1">
        <v>9227</v>
      </c>
      <c r="F244" s="1">
        <v>40043919</v>
      </c>
      <c r="G244" s="1">
        <v>1730.75</v>
      </c>
      <c r="H244" s="3">
        <f>IF(ISERR(LN(Table136[[#This Row],[Close]]/E243)),"-",LN(Table136[[#This Row],[Close]]/E243))</f>
        <v>2.1970579123258387E-3</v>
      </c>
    </row>
    <row r="245" spans="1:8" x14ac:dyDescent="0.3">
      <c r="A245" s="2">
        <v>43461</v>
      </c>
      <c r="B245" s="1">
        <v>9308.6</v>
      </c>
      <c r="C245" s="1">
        <v>9315.65</v>
      </c>
      <c r="D245" s="1">
        <v>9166.25</v>
      </c>
      <c r="E245" s="1">
        <v>9184.1</v>
      </c>
      <c r="F245" s="1">
        <v>47504735</v>
      </c>
      <c r="G245" s="1">
        <v>2093.3000000000002</v>
      </c>
      <c r="H245" s="3">
        <f>IF(ISERR(LN(Table136[[#This Row],[Close]]/E244)),"-",LN(Table136[[#This Row],[Close]]/E244))</f>
        <v>-4.6602405767453073E-3</v>
      </c>
    </row>
    <row r="246" spans="1:8" x14ac:dyDescent="0.3">
      <c r="A246" s="2">
        <v>43462</v>
      </c>
      <c r="B246" s="1">
        <v>9227.2000000000007</v>
      </c>
      <c r="C246" s="1">
        <v>9282.7999999999993</v>
      </c>
      <c r="D246" s="1">
        <v>9214.2000000000007</v>
      </c>
      <c r="E246" s="1">
        <v>9223.7999999999993</v>
      </c>
      <c r="F246" s="1">
        <v>34918177</v>
      </c>
      <c r="G246" s="1">
        <v>1520.97</v>
      </c>
      <c r="H246" s="3">
        <f>IF(ISERR(LN(Table136[[#This Row],[Close]]/E245)),"-",LN(Table136[[#This Row],[Close]]/E245))</f>
        <v>4.3133721447981173E-3</v>
      </c>
    </row>
    <row r="247" spans="1:8" x14ac:dyDescent="0.3">
      <c r="A247" s="2">
        <v>43465</v>
      </c>
      <c r="B247" s="1">
        <v>9285.7999999999993</v>
      </c>
      <c r="C247" s="1">
        <v>9304.2000000000007</v>
      </c>
      <c r="D247" s="1">
        <v>9224.25</v>
      </c>
      <c r="E247" s="1">
        <v>9235.5499999999993</v>
      </c>
      <c r="F247" s="1">
        <v>35140049</v>
      </c>
      <c r="G247" s="1">
        <v>1505.92</v>
      </c>
      <c r="H247" s="3">
        <f>IF(ISERR(LN(Table136[[#This Row],[Close]]/E246)),"-",LN(Table136[[#This Row],[Close]]/E246))</f>
        <v>1.2730677501576093E-3</v>
      </c>
    </row>
    <row r="248" spans="1:8" x14ac:dyDescent="0.3">
      <c r="A248" s="2">
        <v>43466</v>
      </c>
      <c r="B248" s="1">
        <v>9244</v>
      </c>
      <c r="C248" s="1">
        <v>9244</v>
      </c>
      <c r="D248" s="1">
        <v>9139.4500000000007</v>
      </c>
      <c r="E248" s="1">
        <v>9182.4500000000007</v>
      </c>
      <c r="F248" s="1">
        <v>31141851</v>
      </c>
      <c r="G248" s="1">
        <v>1479.15</v>
      </c>
      <c r="H248" s="3">
        <f>IF(ISERR(LN(Table136[[#This Row],[Close]]/E247)),"-",LN(Table136[[#This Row],[Close]]/E247))</f>
        <v>-5.7661143579810824E-3</v>
      </c>
    </row>
    <row r="249" spans="1:8" x14ac:dyDescent="0.3">
      <c r="A249" s="2">
        <v>43467</v>
      </c>
      <c r="B249" s="1">
        <v>9121.9500000000007</v>
      </c>
      <c r="C249" s="1">
        <v>9121.9500000000007</v>
      </c>
      <c r="D249" s="1">
        <v>8885.2999999999993</v>
      </c>
      <c r="E249" s="1">
        <v>8902.65</v>
      </c>
      <c r="F249" s="1">
        <v>80074426</v>
      </c>
      <c r="G249" s="1">
        <v>3965.22</v>
      </c>
      <c r="H249" s="3">
        <f>IF(ISERR(LN(Table136[[#This Row],[Close]]/E248)),"-",LN(Table136[[#This Row],[Close]]/E248))</f>
        <v>-3.0945068329135694E-2</v>
      </c>
    </row>
    <row r="250" spans="1:8" x14ac:dyDescent="0.3">
      <c r="A250" s="2">
        <v>43468</v>
      </c>
      <c r="B250" s="1">
        <v>8900.0499999999993</v>
      </c>
      <c r="C250" s="1">
        <v>8959.35</v>
      </c>
      <c r="D250" s="1">
        <v>8755.75</v>
      </c>
      <c r="E250" s="1">
        <v>8767.35</v>
      </c>
      <c r="F250" s="1">
        <v>57987411</v>
      </c>
      <c r="G250" s="1">
        <v>3274.09</v>
      </c>
      <c r="H250" s="3">
        <f>IF(ISERR(LN(Table136[[#This Row],[Close]]/E249)),"-",LN(Table136[[#This Row],[Close]]/E249))</f>
        <v>-1.5314390981533994E-2</v>
      </c>
    </row>
    <row r="251" spans="1:8" x14ac:dyDescent="0.3">
      <c r="A251" s="2">
        <v>43469</v>
      </c>
      <c r="B251" s="1">
        <v>8807.4</v>
      </c>
      <c r="C251" s="1">
        <v>8871.1</v>
      </c>
      <c r="D251" s="1">
        <v>8754.0499999999993</v>
      </c>
      <c r="E251" s="1">
        <v>8809.35</v>
      </c>
      <c r="F251" s="1">
        <v>65040904</v>
      </c>
      <c r="G251" s="1">
        <v>2844.59</v>
      </c>
      <c r="H251" s="3">
        <f>IF(ISERR(LN(Table136[[#This Row],[Close]]/E250)),"-",LN(Table136[[#This Row],[Close]]/E250))</f>
        <v>4.7790631845598536E-3</v>
      </c>
    </row>
    <row r="252" spans="1:8" x14ac:dyDescent="0.3">
      <c r="A252" s="2">
        <v>43472</v>
      </c>
      <c r="B252" s="1">
        <v>8891.9</v>
      </c>
      <c r="C252" s="1">
        <v>8901.6</v>
      </c>
      <c r="D252" s="1">
        <v>8809.9</v>
      </c>
      <c r="E252" s="1">
        <v>8820</v>
      </c>
      <c r="F252" s="1">
        <v>74853665</v>
      </c>
      <c r="G252" s="1">
        <v>2538.9299999999998</v>
      </c>
      <c r="H252" s="3">
        <f>IF(ISERR(LN(Table136[[#This Row],[Close]]/E251)),"-",LN(Table136[[#This Row],[Close]]/E251))</f>
        <v>1.208212588161586E-3</v>
      </c>
    </row>
    <row r="253" spans="1:8" x14ac:dyDescent="0.3">
      <c r="A253" s="2">
        <v>43473</v>
      </c>
      <c r="B253" s="1">
        <v>8813.9</v>
      </c>
      <c r="C253" s="1">
        <v>8882.2999999999993</v>
      </c>
      <c r="D253" s="1">
        <v>8781.7999999999993</v>
      </c>
      <c r="E253" s="1">
        <v>8859.65</v>
      </c>
      <c r="F253" s="1">
        <v>69837622</v>
      </c>
      <c r="G253" s="1">
        <v>2725.2</v>
      </c>
      <c r="H253" s="3">
        <f>IF(ISERR(LN(Table136[[#This Row],[Close]]/E252)),"-",LN(Table136[[#This Row],[Close]]/E252))</f>
        <v>4.4853904320057746E-3</v>
      </c>
    </row>
    <row r="254" spans="1:8" x14ac:dyDescent="0.3">
      <c r="A254" s="2">
        <v>43474</v>
      </c>
      <c r="B254" s="1">
        <v>8893.9</v>
      </c>
      <c r="C254" s="1">
        <v>8925.6</v>
      </c>
      <c r="D254" s="1">
        <v>8827.9</v>
      </c>
      <c r="E254" s="1">
        <v>8907.1</v>
      </c>
      <c r="F254" s="1">
        <v>63915954</v>
      </c>
      <c r="G254" s="1">
        <v>2223.1799999999998</v>
      </c>
      <c r="H254" s="3">
        <f>IF(ISERR(LN(Table136[[#This Row],[Close]]/E253)),"-",LN(Table136[[#This Row],[Close]]/E253))</f>
        <v>5.341451060736439E-3</v>
      </c>
    </row>
    <row r="255" spans="1:8" x14ac:dyDescent="0.3">
      <c r="A255" s="2">
        <v>43475</v>
      </c>
      <c r="B255" s="1">
        <v>8924.65</v>
      </c>
      <c r="C255" s="1">
        <v>8964.15</v>
      </c>
      <c r="D255" s="1">
        <v>8908.0499999999993</v>
      </c>
      <c r="E255" s="1">
        <v>8933.35</v>
      </c>
      <c r="F255" s="1">
        <v>65217864</v>
      </c>
      <c r="G255" s="1">
        <v>1945.68</v>
      </c>
      <c r="H255" s="3">
        <f>IF(ISERR(LN(Table136[[#This Row],[Close]]/E254)),"-",LN(Table136[[#This Row],[Close]]/E254))</f>
        <v>2.9427530071606985E-3</v>
      </c>
    </row>
    <row r="256" spans="1:8" x14ac:dyDescent="0.3">
      <c r="A256" s="2">
        <v>43476</v>
      </c>
      <c r="B256" s="1">
        <v>8942.0499999999993</v>
      </c>
      <c r="C256" s="1">
        <v>8950.2999999999993</v>
      </c>
      <c r="D256" s="1">
        <v>8816.9</v>
      </c>
      <c r="E256" s="1">
        <v>8862.35</v>
      </c>
      <c r="F256" s="1">
        <v>55529471</v>
      </c>
      <c r="G256" s="1">
        <v>1802.7</v>
      </c>
      <c r="H256" s="3">
        <f>IF(ISERR(LN(Table136[[#This Row],[Close]]/E255)),"-",LN(Table136[[#This Row],[Close]]/E255))</f>
        <v>-7.9794980504169413E-3</v>
      </c>
    </row>
    <row r="257" spans="1:8" x14ac:dyDescent="0.3">
      <c r="A257" s="2">
        <v>43479</v>
      </c>
      <c r="B257" s="1">
        <v>8859.1</v>
      </c>
      <c r="C257" s="1">
        <v>8863.5499999999993</v>
      </c>
      <c r="D257" s="1">
        <v>8752.1</v>
      </c>
      <c r="E257" s="1">
        <v>8849.7000000000007</v>
      </c>
      <c r="F257" s="1">
        <v>42617093</v>
      </c>
      <c r="G257" s="1">
        <v>1448.16</v>
      </c>
      <c r="H257" s="3">
        <f>IF(ISERR(LN(Table136[[#This Row],[Close]]/E256)),"-",LN(Table136[[#This Row],[Close]]/E256))</f>
        <v>-1.4284063279928932E-3</v>
      </c>
    </row>
    <row r="258" spans="1:8" x14ac:dyDescent="0.3">
      <c r="A258" s="2">
        <v>43480</v>
      </c>
      <c r="B258" s="1">
        <v>8877.35</v>
      </c>
      <c r="C258" s="1">
        <v>8902.2999999999993</v>
      </c>
      <c r="D258" s="1">
        <v>8845.5</v>
      </c>
      <c r="E258" s="1">
        <v>8888.4</v>
      </c>
      <c r="F258" s="1">
        <v>39982618</v>
      </c>
      <c r="G258" s="1">
        <v>1519.01</v>
      </c>
      <c r="H258" s="3">
        <f>IF(ISERR(LN(Table136[[#This Row],[Close]]/E257)),"-",LN(Table136[[#This Row],[Close]]/E257))</f>
        <v>4.3634956849138377E-3</v>
      </c>
    </row>
    <row r="259" spans="1:8" x14ac:dyDescent="0.3">
      <c r="A259" s="2">
        <v>43481</v>
      </c>
      <c r="B259" s="1">
        <v>8894.1</v>
      </c>
      <c r="C259" s="1">
        <v>8916.4</v>
      </c>
      <c r="D259" s="1">
        <v>8856.75</v>
      </c>
      <c r="E259" s="1">
        <v>8866.75</v>
      </c>
      <c r="F259" s="1">
        <v>36040650</v>
      </c>
      <c r="G259" s="1">
        <v>1307.08</v>
      </c>
      <c r="H259" s="3">
        <f>IF(ISERR(LN(Table136[[#This Row],[Close]]/E258)),"-",LN(Table136[[#This Row],[Close]]/E258))</f>
        <v>-2.4387302534879707E-3</v>
      </c>
    </row>
    <row r="260" spans="1:8" x14ac:dyDescent="0.3">
      <c r="A260" s="2">
        <v>43482</v>
      </c>
      <c r="B260" s="1">
        <v>8893.2000000000007</v>
      </c>
      <c r="C260" s="1">
        <v>8920.7999999999993</v>
      </c>
      <c r="D260" s="1">
        <v>8850.25</v>
      </c>
      <c r="E260" s="1">
        <v>8878.2000000000007</v>
      </c>
      <c r="F260" s="1">
        <v>34385129</v>
      </c>
      <c r="G260" s="1">
        <v>1640.58</v>
      </c>
      <c r="H260" s="3">
        <f>IF(ISERR(LN(Table136[[#This Row],[Close]]/E259)),"-",LN(Table136[[#This Row],[Close]]/E259))</f>
        <v>1.2905081827879587E-3</v>
      </c>
    </row>
    <row r="261" spans="1:8" x14ac:dyDescent="0.3">
      <c r="A261" s="2">
        <v>43483</v>
      </c>
      <c r="B261" s="1">
        <v>8898.9500000000007</v>
      </c>
      <c r="C261" s="1">
        <v>8907.65</v>
      </c>
      <c r="D261" s="1">
        <v>8806.0499999999993</v>
      </c>
      <c r="E261" s="1">
        <v>8844.7999999999993</v>
      </c>
      <c r="F261" s="1">
        <v>30451018</v>
      </c>
      <c r="G261" s="1">
        <v>1278.0999999999999</v>
      </c>
      <c r="H261" s="3">
        <f>IF(ISERR(LN(Table136[[#This Row],[Close]]/E260)),"-",LN(Table136[[#This Row],[Close]]/E260))</f>
        <v>-3.7691180433022738E-3</v>
      </c>
    </row>
    <row r="262" spans="1:8" x14ac:dyDescent="0.3">
      <c r="A262" s="2">
        <v>43486</v>
      </c>
      <c r="B262" s="1">
        <v>8859.65</v>
      </c>
      <c r="C262" s="1">
        <v>8867.2000000000007</v>
      </c>
      <c r="D262" s="1">
        <v>8725.25</v>
      </c>
      <c r="E262" s="1">
        <v>8746.85</v>
      </c>
      <c r="F262" s="1">
        <v>33802275</v>
      </c>
      <c r="G262" s="1">
        <v>1606.48</v>
      </c>
      <c r="H262" s="3">
        <f>IF(ISERR(LN(Table136[[#This Row],[Close]]/E261)),"-",LN(Table136[[#This Row],[Close]]/E261))</f>
        <v>-1.1136080157137386E-2</v>
      </c>
    </row>
    <row r="263" spans="1:8" x14ac:dyDescent="0.3">
      <c r="A263" s="2">
        <v>43487</v>
      </c>
      <c r="B263" s="1">
        <v>8726.0499999999993</v>
      </c>
      <c r="C263" s="1">
        <v>8726.0499999999993</v>
      </c>
      <c r="D263" s="1">
        <v>8580</v>
      </c>
      <c r="E263" s="1">
        <v>8675.15</v>
      </c>
      <c r="F263" s="1">
        <v>66674234</v>
      </c>
      <c r="G263" s="1">
        <v>2841.14</v>
      </c>
      <c r="H263" s="3">
        <f>IF(ISERR(LN(Table136[[#This Row],[Close]]/E262)),"-",LN(Table136[[#This Row],[Close]]/E262))</f>
        <v>-8.2310188042503639E-3</v>
      </c>
    </row>
    <row r="264" spans="1:8" x14ac:dyDescent="0.3">
      <c r="A264" s="2">
        <v>43488</v>
      </c>
      <c r="B264" s="1">
        <v>8679.85</v>
      </c>
      <c r="C264" s="1">
        <v>8693.7000000000007</v>
      </c>
      <c r="D264" s="1">
        <v>8594.2000000000007</v>
      </c>
      <c r="E264" s="1">
        <v>8612.25</v>
      </c>
      <c r="F264" s="1">
        <v>44701045</v>
      </c>
      <c r="G264" s="1">
        <v>1911.71</v>
      </c>
      <c r="H264" s="3">
        <f>IF(ISERR(LN(Table136[[#This Row],[Close]]/E263)),"-",LN(Table136[[#This Row],[Close]]/E263))</f>
        <v>-7.2770084074452127E-3</v>
      </c>
    </row>
    <row r="265" spans="1:8" x14ac:dyDescent="0.3">
      <c r="A265" s="2">
        <v>43489</v>
      </c>
      <c r="B265" s="1">
        <v>8623.2000000000007</v>
      </c>
      <c r="C265" s="1">
        <v>8632.1</v>
      </c>
      <c r="D265" s="1">
        <v>8510.4</v>
      </c>
      <c r="E265" s="1">
        <v>8537.25</v>
      </c>
      <c r="F265" s="1">
        <v>63934687</v>
      </c>
      <c r="G265" s="1">
        <v>1723.43</v>
      </c>
      <c r="H265" s="3">
        <f>IF(ISERR(LN(Table136[[#This Row],[Close]]/E264)),"-",LN(Table136[[#This Row],[Close]]/E264))</f>
        <v>-8.7466664509727021E-3</v>
      </c>
    </row>
    <row r="266" spans="1:8" x14ac:dyDescent="0.3">
      <c r="A266" s="2">
        <v>43490</v>
      </c>
      <c r="B266" s="1">
        <v>8538.7000000000007</v>
      </c>
      <c r="C266" s="1">
        <v>8587.7000000000007</v>
      </c>
      <c r="D266" s="1">
        <v>8241.1</v>
      </c>
      <c r="E266" s="1">
        <v>8259.7999999999993</v>
      </c>
      <c r="F266" s="1">
        <v>59732289</v>
      </c>
      <c r="G266" s="1">
        <v>3576.47</v>
      </c>
      <c r="H266" s="3">
        <f>IF(ISERR(LN(Table136[[#This Row],[Close]]/E265)),"-",LN(Table136[[#This Row],[Close]]/E265))</f>
        <v>-3.3038567726613767E-2</v>
      </c>
    </row>
    <row r="267" spans="1:8" x14ac:dyDescent="0.3">
      <c r="A267" s="2">
        <v>43493</v>
      </c>
      <c r="B267" s="1">
        <v>8259.5499999999993</v>
      </c>
      <c r="C267" s="1">
        <v>8264.6</v>
      </c>
      <c r="D267" s="1">
        <v>8092.85</v>
      </c>
      <c r="E267" s="1">
        <v>8143</v>
      </c>
      <c r="F267" s="1">
        <v>55235426</v>
      </c>
      <c r="G267" s="1">
        <v>3137.57</v>
      </c>
      <c r="H267" s="3">
        <f>IF(ISERR(LN(Table136[[#This Row],[Close]]/E266)),"-",LN(Table136[[#This Row],[Close]]/E266))</f>
        <v>-1.4241711679690551E-2</v>
      </c>
    </row>
    <row r="268" spans="1:8" x14ac:dyDescent="0.3">
      <c r="A268" s="2">
        <v>43494</v>
      </c>
      <c r="B268" s="1">
        <v>8127.65</v>
      </c>
      <c r="C268" s="1">
        <v>8178.75</v>
      </c>
      <c r="D268" s="1">
        <v>8059.45</v>
      </c>
      <c r="E268" s="1">
        <v>8120.45</v>
      </c>
      <c r="F268" s="1">
        <v>58347276</v>
      </c>
      <c r="G268" s="1">
        <v>2543.98</v>
      </c>
      <c r="H268" s="3">
        <f>IF(ISERR(LN(Table136[[#This Row],[Close]]/E267)),"-",LN(Table136[[#This Row],[Close]]/E267))</f>
        <v>-2.773091127756362E-3</v>
      </c>
    </row>
    <row r="269" spans="1:8" x14ac:dyDescent="0.3">
      <c r="A269" s="2">
        <v>43495</v>
      </c>
      <c r="B269" s="1">
        <v>8149.25</v>
      </c>
      <c r="C269" s="1">
        <v>8176.45</v>
      </c>
      <c r="D269" s="1">
        <v>8080.2</v>
      </c>
      <c r="E269" s="1">
        <v>8118.4</v>
      </c>
      <c r="F269" s="1">
        <v>46436797</v>
      </c>
      <c r="G269" s="1">
        <v>2254.3000000000002</v>
      </c>
      <c r="H269" s="3">
        <f>IF(ISERR(LN(Table136[[#This Row],[Close]]/E268)),"-",LN(Table136[[#This Row],[Close]]/E268))</f>
        <v>-2.5248093441223327E-4</v>
      </c>
    </row>
    <row r="270" spans="1:8" x14ac:dyDescent="0.3">
      <c r="A270" s="2">
        <v>43496</v>
      </c>
      <c r="B270" s="1">
        <v>8145.15</v>
      </c>
      <c r="C270" s="1">
        <v>8236.5499999999993</v>
      </c>
      <c r="D270" s="1">
        <v>8083.9</v>
      </c>
      <c r="E270" s="1">
        <v>8218.4</v>
      </c>
      <c r="F270" s="1">
        <v>82045633</v>
      </c>
      <c r="G270" s="1">
        <v>2905.39</v>
      </c>
      <c r="H270" s="3">
        <f>IF(ISERR(LN(Table136[[#This Row],[Close]]/E269)),"-",LN(Table136[[#This Row],[Close]]/E269))</f>
        <v>1.2242452497091091E-2</v>
      </c>
    </row>
    <row r="271" spans="1:8" x14ac:dyDescent="0.3">
      <c r="A271" s="2">
        <v>43497</v>
      </c>
      <c r="B271" s="1">
        <v>8265.5</v>
      </c>
      <c r="C271" s="1">
        <v>8657.7999999999993</v>
      </c>
      <c r="D271" s="1">
        <v>8254.15</v>
      </c>
      <c r="E271" s="1">
        <v>8441.25</v>
      </c>
      <c r="F271" s="1">
        <v>114415843</v>
      </c>
      <c r="G271" s="1">
        <v>5253.56</v>
      </c>
      <c r="H271" s="3">
        <f>IF(ISERR(LN(Table136[[#This Row],[Close]]/E270)),"-",LN(Table136[[#This Row],[Close]]/E270))</f>
        <v>2.675485898699775E-2</v>
      </c>
    </row>
    <row r="272" spans="1:8" x14ac:dyDescent="0.3">
      <c r="A272" s="2">
        <v>43500</v>
      </c>
      <c r="B272" s="1">
        <v>8444.75</v>
      </c>
      <c r="C272" s="1">
        <v>8446</v>
      </c>
      <c r="D272" s="1">
        <v>8325.75</v>
      </c>
      <c r="E272" s="1">
        <v>8395.5499999999993</v>
      </c>
      <c r="F272" s="1">
        <v>54660012</v>
      </c>
      <c r="G272" s="1">
        <v>2355.5100000000002</v>
      </c>
      <c r="H272" s="3">
        <f>IF(ISERR(LN(Table136[[#This Row],[Close]]/E271)),"-",LN(Table136[[#This Row],[Close]]/E271))</f>
        <v>-5.4285983358250403E-3</v>
      </c>
    </row>
    <row r="273" spans="1:8" x14ac:dyDescent="0.3">
      <c r="A273" s="2">
        <v>43501</v>
      </c>
      <c r="B273" s="1">
        <v>8410.6</v>
      </c>
      <c r="C273" s="1">
        <v>8489.7000000000007</v>
      </c>
      <c r="D273" s="1">
        <v>8408.25</v>
      </c>
      <c r="E273" s="1">
        <v>8468.2999999999993</v>
      </c>
      <c r="F273" s="1">
        <v>54040095</v>
      </c>
      <c r="G273" s="1">
        <v>2102.94</v>
      </c>
      <c r="H273" s="3">
        <f>IF(ISERR(LN(Table136[[#This Row],[Close]]/E272)),"-",LN(Table136[[#This Row],[Close]]/E272))</f>
        <v>8.6279765657239008E-3</v>
      </c>
    </row>
    <row r="274" spans="1:8" x14ac:dyDescent="0.3">
      <c r="A274" s="2">
        <v>43502</v>
      </c>
      <c r="B274" s="1">
        <v>8490.2000000000007</v>
      </c>
      <c r="C274" s="1">
        <v>8593.5499999999993</v>
      </c>
      <c r="D274" s="1">
        <v>8441.5</v>
      </c>
      <c r="E274" s="1">
        <v>8567.4</v>
      </c>
      <c r="F274" s="1">
        <v>41261679</v>
      </c>
      <c r="G274" s="1">
        <v>1819.74</v>
      </c>
      <c r="H274" s="3">
        <f>IF(ISERR(LN(Table136[[#This Row],[Close]]/E273)),"-",LN(Table136[[#This Row],[Close]]/E273))</f>
        <v>1.1634522545354095E-2</v>
      </c>
    </row>
    <row r="275" spans="1:8" x14ac:dyDescent="0.3">
      <c r="A275" s="2">
        <v>43503</v>
      </c>
      <c r="B275" s="1">
        <v>8584.6</v>
      </c>
      <c r="C275" s="1">
        <v>8756.25</v>
      </c>
      <c r="D275" s="1">
        <v>8581</v>
      </c>
      <c r="E275" s="1">
        <v>8736.7000000000007</v>
      </c>
      <c r="F275" s="1">
        <v>82981307</v>
      </c>
      <c r="G275" s="1">
        <v>2669.17</v>
      </c>
      <c r="H275" s="3">
        <f>IF(ISERR(LN(Table136[[#This Row],[Close]]/E274)),"-",LN(Table136[[#This Row],[Close]]/E274))</f>
        <v>1.9568241315416832E-2</v>
      </c>
    </row>
    <row r="276" spans="1:8" x14ac:dyDescent="0.3">
      <c r="A276" s="2">
        <v>43504</v>
      </c>
      <c r="B276" s="1">
        <v>8639.9500000000007</v>
      </c>
      <c r="C276" s="1">
        <v>8643.85</v>
      </c>
      <c r="D276" s="1">
        <v>8399.9</v>
      </c>
      <c r="E276" s="1">
        <v>8420.35</v>
      </c>
      <c r="F276" s="1">
        <v>173156396</v>
      </c>
      <c r="G276" s="1">
        <v>4293.96</v>
      </c>
      <c r="H276" s="3">
        <f>IF(ISERR(LN(Table136[[#This Row],[Close]]/E275)),"-",LN(Table136[[#This Row],[Close]]/E275))</f>
        <v>-3.6881148911299698E-2</v>
      </c>
    </row>
    <row r="277" spans="1:8" x14ac:dyDescent="0.3">
      <c r="A277" s="2">
        <v>43507</v>
      </c>
      <c r="B277" s="1">
        <v>8364.5499999999993</v>
      </c>
      <c r="C277" s="1">
        <v>8365.9</v>
      </c>
      <c r="D277" s="1">
        <v>8257.9</v>
      </c>
      <c r="E277" s="1">
        <v>8320.2999999999993</v>
      </c>
      <c r="F277" s="1">
        <v>81645832</v>
      </c>
      <c r="G277" s="1">
        <v>2877.07</v>
      </c>
      <c r="H277" s="3">
        <f>IF(ISERR(LN(Table136[[#This Row],[Close]]/E276)),"-",LN(Table136[[#This Row],[Close]]/E276))</f>
        <v>-1.1953083210922843E-2</v>
      </c>
    </row>
    <row r="278" spans="1:8" x14ac:dyDescent="0.3">
      <c r="A278" s="2">
        <v>43508</v>
      </c>
      <c r="B278" s="1">
        <v>8312.5</v>
      </c>
      <c r="C278" s="1">
        <v>8344.85</v>
      </c>
      <c r="D278" s="1">
        <v>8259.2000000000007</v>
      </c>
      <c r="E278" s="1">
        <v>8278.1</v>
      </c>
      <c r="F278" s="1">
        <v>54349458</v>
      </c>
      <c r="G278" s="1">
        <v>2163.44</v>
      </c>
      <c r="H278" s="3">
        <f>IF(ISERR(LN(Table136[[#This Row],[Close]]/E277)),"-",LN(Table136[[#This Row],[Close]]/E277))</f>
        <v>-5.0848384091745774E-3</v>
      </c>
    </row>
    <row r="279" spans="1:8" x14ac:dyDescent="0.3">
      <c r="A279" s="2">
        <v>43509</v>
      </c>
      <c r="B279" s="1">
        <v>8300.2999999999993</v>
      </c>
      <c r="C279" s="1">
        <v>8310.6</v>
      </c>
      <c r="D279" s="1">
        <v>8161.3</v>
      </c>
      <c r="E279" s="1">
        <v>8177.55</v>
      </c>
      <c r="F279" s="1">
        <v>58644438</v>
      </c>
      <c r="G279" s="1">
        <v>2612.08</v>
      </c>
      <c r="H279" s="3">
        <f>IF(ISERR(LN(Table136[[#This Row],[Close]]/E278)),"-",LN(Table136[[#This Row],[Close]]/E278))</f>
        <v>-1.2220878716354872E-2</v>
      </c>
    </row>
    <row r="280" spans="1:8" x14ac:dyDescent="0.3">
      <c r="A280" s="2">
        <v>43510</v>
      </c>
      <c r="B280" s="1">
        <v>8178.1</v>
      </c>
      <c r="C280" s="1">
        <v>8268.35</v>
      </c>
      <c r="D280" s="1">
        <v>8166.7</v>
      </c>
      <c r="E280" s="1">
        <v>8223.35</v>
      </c>
      <c r="F280" s="1">
        <v>80697005</v>
      </c>
      <c r="G280" s="1">
        <v>2312.6999999999998</v>
      </c>
      <c r="H280" s="3">
        <f>IF(ISERR(LN(Table136[[#This Row],[Close]]/E279)),"-",LN(Table136[[#This Row],[Close]]/E279))</f>
        <v>5.5850738744109858E-3</v>
      </c>
    </row>
    <row r="281" spans="1:8" x14ac:dyDescent="0.3">
      <c r="A281" s="2">
        <v>43511</v>
      </c>
      <c r="B281" s="1">
        <v>8228.2000000000007</v>
      </c>
      <c r="C281" s="1">
        <v>8236.7000000000007</v>
      </c>
      <c r="D281" s="1">
        <v>8057.15</v>
      </c>
      <c r="E281" s="1">
        <v>8132.55</v>
      </c>
      <c r="F281" s="1">
        <v>99047864</v>
      </c>
      <c r="G281" s="1">
        <v>2786.07</v>
      </c>
      <c r="H281" s="3">
        <f>IF(ISERR(LN(Table136[[#This Row],[Close]]/E280)),"-",LN(Table136[[#This Row],[Close]]/E280))</f>
        <v>-1.1103141106854574E-2</v>
      </c>
    </row>
    <row r="282" spans="1:8" x14ac:dyDescent="0.3">
      <c r="A282" s="2">
        <v>43514</v>
      </c>
      <c r="B282" s="1">
        <v>8156.9</v>
      </c>
      <c r="C282" s="1">
        <v>8156.9</v>
      </c>
      <c r="D282" s="1">
        <v>8035.55</v>
      </c>
      <c r="E282" s="1">
        <v>8067.7</v>
      </c>
      <c r="F282" s="1">
        <v>46562219</v>
      </c>
      <c r="G282" s="1">
        <v>1645.17</v>
      </c>
      <c r="H282" s="3">
        <f>IF(ISERR(LN(Table136[[#This Row],[Close]]/E281)),"-",LN(Table136[[#This Row],[Close]]/E281))</f>
        <v>-8.0060920533025111E-3</v>
      </c>
    </row>
    <row r="283" spans="1:8" x14ac:dyDescent="0.3">
      <c r="A283" s="2">
        <v>43515</v>
      </c>
      <c r="B283" s="1">
        <v>8089.3</v>
      </c>
      <c r="C283" s="1">
        <v>8162.2</v>
      </c>
      <c r="D283" s="1">
        <v>8061.85</v>
      </c>
      <c r="E283" s="1">
        <v>8073.4</v>
      </c>
      <c r="F283" s="1">
        <v>65194176</v>
      </c>
      <c r="G283" s="1">
        <v>1764.8</v>
      </c>
      <c r="H283" s="3">
        <f>IF(ISERR(LN(Table136[[#This Row],[Close]]/E282)),"-",LN(Table136[[#This Row],[Close]]/E282))</f>
        <v>7.0627159697157196E-4</v>
      </c>
    </row>
    <row r="284" spans="1:8" x14ac:dyDescent="0.3">
      <c r="A284" s="2">
        <v>43516</v>
      </c>
      <c r="B284" s="1">
        <v>8111.7</v>
      </c>
      <c r="C284" s="1">
        <v>8132.45</v>
      </c>
      <c r="D284" s="1">
        <v>8072.9</v>
      </c>
      <c r="E284" s="1">
        <v>8121.5</v>
      </c>
      <c r="F284" s="1">
        <v>63344986</v>
      </c>
      <c r="G284" s="1">
        <v>1927.11</v>
      </c>
      <c r="H284" s="3">
        <f>IF(ISERR(LN(Table136[[#This Row],[Close]]/E283)),"-",LN(Table136[[#This Row],[Close]]/E283))</f>
        <v>5.9401591162556939E-3</v>
      </c>
    </row>
    <row r="285" spans="1:8" x14ac:dyDescent="0.3">
      <c r="A285" s="2">
        <v>43517</v>
      </c>
      <c r="B285" s="1">
        <v>8136.65</v>
      </c>
      <c r="C285" s="1">
        <v>8175.55</v>
      </c>
      <c r="D285" s="1">
        <v>8056.45</v>
      </c>
      <c r="E285" s="1">
        <v>8156.75</v>
      </c>
      <c r="F285" s="1">
        <v>55711185</v>
      </c>
      <c r="G285" s="1">
        <v>1943.55</v>
      </c>
      <c r="H285" s="3">
        <f>IF(ISERR(LN(Table136[[#This Row],[Close]]/E284)),"-",LN(Table136[[#This Row],[Close]]/E284))</f>
        <v>4.3309391487130564E-3</v>
      </c>
    </row>
    <row r="286" spans="1:8" x14ac:dyDescent="0.3">
      <c r="A286" s="2">
        <v>43518</v>
      </c>
      <c r="B286" s="1">
        <v>8178.2</v>
      </c>
      <c r="C286" s="1">
        <v>8289.25</v>
      </c>
      <c r="D286" s="1">
        <v>8156.5</v>
      </c>
      <c r="E286" s="1">
        <v>8278.9500000000007</v>
      </c>
      <c r="F286" s="1">
        <v>73433607</v>
      </c>
      <c r="G286" s="1">
        <v>2274.89</v>
      </c>
      <c r="H286" s="3">
        <f>IF(ISERR(LN(Table136[[#This Row],[Close]]/E285)),"-",LN(Table136[[#This Row],[Close]]/E285))</f>
        <v>1.487034343566879E-2</v>
      </c>
    </row>
    <row r="287" spans="1:8" x14ac:dyDescent="0.3">
      <c r="A287" s="2">
        <v>43521</v>
      </c>
      <c r="B287" s="1">
        <v>8309.9</v>
      </c>
      <c r="C287" s="1">
        <v>8381.4</v>
      </c>
      <c r="D287" s="1">
        <v>8307.5499999999993</v>
      </c>
      <c r="E287" s="1">
        <v>8371.4500000000007</v>
      </c>
      <c r="F287" s="1">
        <v>91376146</v>
      </c>
      <c r="G287" s="1">
        <v>2243.91</v>
      </c>
      <c r="H287" s="3">
        <f>IF(ISERR(LN(Table136[[#This Row],[Close]]/E286)),"-",LN(Table136[[#This Row],[Close]]/E286))</f>
        <v>1.111095848964464E-2</v>
      </c>
    </row>
    <row r="288" spans="1:8" x14ac:dyDescent="0.3">
      <c r="A288" s="2">
        <v>43522</v>
      </c>
      <c r="B288" s="1">
        <v>8315.9500000000007</v>
      </c>
      <c r="C288" s="1">
        <v>8442</v>
      </c>
      <c r="D288" s="1">
        <v>8234.5499999999993</v>
      </c>
      <c r="E288" s="1">
        <v>8399.1</v>
      </c>
      <c r="F288" s="1">
        <v>95423504</v>
      </c>
      <c r="G288" s="1">
        <v>2763.01</v>
      </c>
      <c r="H288" s="3">
        <f>IF(ISERR(LN(Table136[[#This Row],[Close]]/E287)),"-",LN(Table136[[#This Row],[Close]]/E287))</f>
        <v>3.2974500005791781E-3</v>
      </c>
    </row>
    <row r="289" spans="1:8" x14ac:dyDescent="0.3">
      <c r="A289" s="2">
        <v>43523</v>
      </c>
      <c r="B289" s="1">
        <v>8443.2999999999993</v>
      </c>
      <c r="C289" s="1">
        <v>8533.15</v>
      </c>
      <c r="D289" s="1">
        <v>8343.65</v>
      </c>
      <c r="E289" s="1">
        <v>8420.0499999999993</v>
      </c>
      <c r="F289" s="1">
        <v>83778076</v>
      </c>
      <c r="G289" s="1">
        <v>2668.72</v>
      </c>
      <c r="H289" s="3">
        <f>IF(ISERR(LN(Table136[[#This Row],[Close]]/E288)),"-",LN(Table136[[#This Row],[Close]]/E288))</f>
        <v>2.491209226964984E-3</v>
      </c>
    </row>
    <row r="290" spans="1:8" x14ac:dyDescent="0.3">
      <c r="A290" s="2">
        <v>43524</v>
      </c>
      <c r="B290" s="1">
        <v>8486.2000000000007</v>
      </c>
      <c r="C290" s="1">
        <v>8486.2000000000007</v>
      </c>
      <c r="D290" s="1">
        <v>8343.7999999999993</v>
      </c>
      <c r="E290" s="1">
        <v>8355.15</v>
      </c>
      <c r="F290" s="1">
        <v>99546391</v>
      </c>
      <c r="G290" s="1">
        <v>3386.45</v>
      </c>
      <c r="H290" s="3">
        <f>IF(ISERR(LN(Table136[[#This Row],[Close]]/E289)),"-",LN(Table136[[#This Row],[Close]]/E289))</f>
        <v>-7.7376512713217913E-3</v>
      </c>
    </row>
    <row r="291" spans="1:8" x14ac:dyDescent="0.3">
      <c r="A291" s="2">
        <v>43525</v>
      </c>
      <c r="B291" s="1">
        <v>8408.2999999999993</v>
      </c>
      <c r="C291" s="1">
        <v>8440.25</v>
      </c>
      <c r="D291" s="1">
        <v>8362.7999999999993</v>
      </c>
      <c r="E291" s="1">
        <v>8413.65</v>
      </c>
      <c r="F291" s="1">
        <v>93506677</v>
      </c>
      <c r="G291" s="1">
        <v>2805.26</v>
      </c>
      <c r="H291" s="3">
        <f>IF(ISERR(LN(Table136[[#This Row],[Close]]/E290)),"-",LN(Table136[[#This Row],[Close]]/E290))</f>
        <v>6.9772717578029247E-3</v>
      </c>
    </row>
    <row r="292" spans="1:8" x14ac:dyDescent="0.3">
      <c r="A292" s="2">
        <v>43529</v>
      </c>
      <c r="B292" s="1">
        <v>8417.35</v>
      </c>
      <c r="C292" s="1">
        <v>8698.2000000000007</v>
      </c>
      <c r="D292" s="1">
        <v>8376.7000000000007</v>
      </c>
      <c r="E292" s="1">
        <v>8676.6</v>
      </c>
      <c r="F292" s="1">
        <v>134156514</v>
      </c>
      <c r="G292" s="1">
        <v>4556.53</v>
      </c>
      <c r="H292" s="3">
        <f>IF(ISERR(LN(Table136[[#This Row],[Close]]/E291)),"-",LN(Table136[[#This Row],[Close]]/E291))</f>
        <v>3.077435990129896E-2</v>
      </c>
    </row>
    <row r="293" spans="1:8" x14ac:dyDescent="0.3">
      <c r="A293" s="2">
        <v>43530</v>
      </c>
      <c r="B293" s="1">
        <v>8702.5499999999993</v>
      </c>
      <c r="C293" s="1">
        <v>8706.7999999999993</v>
      </c>
      <c r="D293" s="1">
        <v>8599.4</v>
      </c>
      <c r="E293" s="1">
        <v>8651.75</v>
      </c>
      <c r="F293" s="1">
        <v>87596813</v>
      </c>
      <c r="G293" s="1">
        <v>2834.72</v>
      </c>
      <c r="H293" s="3">
        <f>IF(ISERR(LN(Table136[[#This Row],[Close]]/E292)),"-",LN(Table136[[#This Row],[Close]]/E292))</f>
        <v>-2.8681342464891117E-3</v>
      </c>
    </row>
    <row r="294" spans="1:8" x14ac:dyDescent="0.3">
      <c r="A294" s="2">
        <v>43531</v>
      </c>
      <c r="B294" s="1">
        <v>8678.7999999999993</v>
      </c>
      <c r="C294" s="1">
        <v>8680.2000000000007</v>
      </c>
      <c r="D294" s="1">
        <v>8580.7000000000007</v>
      </c>
      <c r="E294" s="1">
        <v>8635.7000000000007</v>
      </c>
      <c r="F294" s="1">
        <v>77218895</v>
      </c>
      <c r="G294" s="1">
        <v>2407.6999999999998</v>
      </c>
      <c r="H294" s="3">
        <f>IF(ISERR(LN(Table136[[#This Row],[Close]]/E293)),"-",LN(Table136[[#This Row],[Close]]/E293))</f>
        <v>-1.8568388757739854E-3</v>
      </c>
    </row>
    <row r="295" spans="1:8" x14ac:dyDescent="0.3">
      <c r="A295" s="2">
        <v>43532</v>
      </c>
      <c r="B295" s="1">
        <v>8609.15</v>
      </c>
      <c r="C295" s="1">
        <v>8632.9</v>
      </c>
      <c r="D295" s="1">
        <v>8565.75</v>
      </c>
      <c r="E295" s="1">
        <v>8582.6</v>
      </c>
      <c r="F295" s="1">
        <v>67598260</v>
      </c>
      <c r="G295" s="1">
        <v>2475.41</v>
      </c>
      <c r="H295" s="3">
        <f>IF(ISERR(LN(Table136[[#This Row],[Close]]/E294)),"-",LN(Table136[[#This Row],[Close]]/E294))</f>
        <v>-6.1678758459090405E-3</v>
      </c>
    </row>
    <row r="296" spans="1:8" x14ac:dyDescent="0.3">
      <c r="A296" s="2">
        <v>43535</v>
      </c>
      <c r="B296" s="1">
        <v>8610</v>
      </c>
      <c r="C296" s="1">
        <v>8793.5499999999993</v>
      </c>
      <c r="D296" s="1">
        <v>8607.85</v>
      </c>
      <c r="E296" s="1">
        <v>8782.7000000000007</v>
      </c>
      <c r="F296" s="1">
        <v>82518870</v>
      </c>
      <c r="G296" s="1">
        <v>3327.89</v>
      </c>
      <c r="H296" s="3">
        <f>IF(ISERR(LN(Table136[[#This Row],[Close]]/E295)),"-",LN(Table136[[#This Row],[Close]]/E295))</f>
        <v>2.3046979559128399E-2</v>
      </c>
    </row>
    <row r="297" spans="1:8" x14ac:dyDescent="0.3">
      <c r="A297" s="2">
        <v>43536</v>
      </c>
      <c r="B297" s="1">
        <v>8834.85</v>
      </c>
      <c r="C297" s="1">
        <v>8872.15</v>
      </c>
      <c r="D297" s="1">
        <v>8775.4500000000007</v>
      </c>
      <c r="E297" s="1">
        <v>8802.9</v>
      </c>
      <c r="F297" s="1">
        <v>81980786</v>
      </c>
      <c r="G297" s="1">
        <v>2984.4</v>
      </c>
      <c r="H297" s="3">
        <f>IF(ISERR(LN(Table136[[#This Row],[Close]]/E296)),"-",LN(Table136[[#This Row],[Close]]/E296))</f>
        <v>2.2973351929088778E-3</v>
      </c>
    </row>
    <row r="298" spans="1:8" x14ac:dyDescent="0.3">
      <c r="A298" s="2">
        <v>43537</v>
      </c>
      <c r="B298" s="1">
        <v>8819.9500000000007</v>
      </c>
      <c r="C298" s="1">
        <v>8836.25</v>
      </c>
      <c r="D298" s="1">
        <v>8748.2999999999993</v>
      </c>
      <c r="E298" s="1">
        <v>8767.5499999999993</v>
      </c>
      <c r="F298" s="1">
        <v>56147219</v>
      </c>
      <c r="G298" s="1">
        <v>2235.66</v>
      </c>
      <c r="H298" s="3">
        <f>IF(ISERR(LN(Table136[[#This Row],[Close]]/E297)),"-",LN(Table136[[#This Row],[Close]]/E297))</f>
        <v>-4.0238067546404842E-3</v>
      </c>
    </row>
    <row r="299" spans="1:8" x14ac:dyDescent="0.3">
      <c r="A299" s="2">
        <v>43538</v>
      </c>
      <c r="B299" s="1">
        <v>8775.9</v>
      </c>
      <c r="C299" s="1">
        <v>8787.35</v>
      </c>
      <c r="D299" s="1">
        <v>8670.7999999999993</v>
      </c>
      <c r="E299" s="1">
        <v>8725.5</v>
      </c>
      <c r="F299" s="1">
        <v>50339393</v>
      </c>
      <c r="G299" s="1">
        <v>2055.34</v>
      </c>
      <c r="H299" s="3">
        <f>IF(ISERR(LN(Table136[[#This Row],[Close]]/E298)),"-",LN(Table136[[#This Row],[Close]]/E298))</f>
        <v>-4.8076328591002424E-3</v>
      </c>
    </row>
    <row r="300" spans="1:8" x14ac:dyDescent="0.3">
      <c r="A300" s="2">
        <v>43539</v>
      </c>
      <c r="B300" s="1">
        <v>8750.35</v>
      </c>
      <c r="C300" s="1">
        <v>8796.5</v>
      </c>
      <c r="D300" s="1">
        <v>8723.4500000000007</v>
      </c>
      <c r="E300" s="1">
        <v>8748.0499999999993</v>
      </c>
      <c r="F300" s="1">
        <v>71316174</v>
      </c>
      <c r="G300" s="1">
        <v>2867.41</v>
      </c>
      <c r="H300" s="3">
        <f>IF(ISERR(LN(Table136[[#This Row],[Close]]/E299)),"-",LN(Table136[[#This Row],[Close]]/E299))</f>
        <v>2.5810453535338833E-3</v>
      </c>
    </row>
    <row r="301" spans="1:8" x14ac:dyDescent="0.3">
      <c r="A301" s="2">
        <v>43542</v>
      </c>
      <c r="B301" s="1">
        <v>8764.5</v>
      </c>
      <c r="C301" s="1">
        <v>8766.5</v>
      </c>
      <c r="D301" s="1">
        <v>8589.1</v>
      </c>
      <c r="E301" s="1">
        <v>8627.0499999999993</v>
      </c>
      <c r="F301" s="1">
        <v>54775500</v>
      </c>
      <c r="G301" s="1">
        <v>2612.09</v>
      </c>
      <c r="H301" s="3">
        <f>IF(ISERR(LN(Table136[[#This Row],[Close]]/E300)),"-",LN(Table136[[#This Row],[Close]]/E300))</f>
        <v>-1.3928202555170943E-2</v>
      </c>
    </row>
    <row r="302" spans="1:8" x14ac:dyDescent="0.3">
      <c r="A302" s="2">
        <v>43543</v>
      </c>
      <c r="B302" s="1">
        <v>8624.0499999999993</v>
      </c>
      <c r="C302" s="1">
        <v>8624.1</v>
      </c>
      <c r="D302" s="1">
        <v>8520.2999999999993</v>
      </c>
      <c r="E302" s="1">
        <v>8567.0499999999993</v>
      </c>
      <c r="F302" s="1">
        <v>42958890</v>
      </c>
      <c r="G302" s="1">
        <v>2250.77</v>
      </c>
      <c r="H302" s="3">
        <f>IF(ISERR(LN(Table136[[#This Row],[Close]]/E301)),"-",LN(Table136[[#This Row],[Close]]/E301))</f>
        <v>-6.9791665214962596E-3</v>
      </c>
    </row>
    <row r="303" spans="1:8" x14ac:dyDescent="0.3">
      <c r="A303" s="2">
        <v>43544</v>
      </c>
      <c r="B303" s="1">
        <v>8572.9</v>
      </c>
      <c r="C303" s="1">
        <v>8573.1</v>
      </c>
      <c r="D303" s="1">
        <v>8428.65</v>
      </c>
      <c r="E303" s="1">
        <v>8445.1</v>
      </c>
      <c r="F303" s="1">
        <v>36964661</v>
      </c>
      <c r="G303" s="1">
        <v>2214.4699999999998</v>
      </c>
      <c r="H303" s="3">
        <f>IF(ISERR(LN(Table136[[#This Row],[Close]]/E302)),"-",LN(Table136[[#This Row],[Close]]/E302))</f>
        <v>-1.4337057797771596E-2</v>
      </c>
    </row>
    <row r="304" spans="1:8" x14ac:dyDescent="0.3">
      <c r="A304" s="2">
        <v>43546</v>
      </c>
      <c r="B304" s="1">
        <v>8432.15</v>
      </c>
      <c r="C304" s="1">
        <v>8508.0499999999993</v>
      </c>
      <c r="D304" s="1">
        <v>8319.4500000000007</v>
      </c>
      <c r="E304" s="1">
        <v>8336.6</v>
      </c>
      <c r="F304" s="1">
        <v>56308885</v>
      </c>
      <c r="G304" s="1">
        <v>2974.7</v>
      </c>
      <c r="H304" s="3">
        <f>IF(ISERR(LN(Table136[[#This Row],[Close]]/E303)),"-",LN(Table136[[#This Row],[Close]]/E303))</f>
        <v>-1.2930932127720108E-2</v>
      </c>
    </row>
    <row r="305" spans="1:8" x14ac:dyDescent="0.3">
      <c r="A305" s="2">
        <v>43549</v>
      </c>
      <c r="B305" s="1">
        <v>8281.5</v>
      </c>
      <c r="C305" s="1">
        <v>8297.5</v>
      </c>
      <c r="D305" s="1">
        <v>8218.6</v>
      </c>
      <c r="E305" s="1">
        <v>8238.5499999999993</v>
      </c>
      <c r="F305" s="1">
        <v>43070737</v>
      </c>
      <c r="G305" s="1">
        <v>2078.3000000000002</v>
      </c>
      <c r="H305" s="3">
        <f>IF(ISERR(LN(Table136[[#This Row],[Close]]/E304)),"-",LN(Table136[[#This Row],[Close]]/E304))</f>
        <v>-1.18311018252609E-2</v>
      </c>
    </row>
    <row r="306" spans="1:8" x14ac:dyDescent="0.3">
      <c r="A306" s="2">
        <v>43550</v>
      </c>
      <c r="B306" s="1">
        <v>8269.0499999999993</v>
      </c>
      <c r="C306" s="1">
        <v>8297.9500000000007</v>
      </c>
      <c r="D306" s="1">
        <v>8219.0499999999993</v>
      </c>
      <c r="E306" s="1">
        <v>8287.25</v>
      </c>
      <c r="F306" s="1">
        <v>47822032</v>
      </c>
      <c r="G306" s="1">
        <v>1931.8</v>
      </c>
      <c r="H306" s="3">
        <f>IF(ISERR(LN(Table136[[#This Row],[Close]]/E305)),"-",LN(Table136[[#This Row],[Close]]/E305))</f>
        <v>5.893831581558805E-3</v>
      </c>
    </row>
    <row r="307" spans="1:8" x14ac:dyDescent="0.3">
      <c r="A307" s="2">
        <v>43551</v>
      </c>
      <c r="B307" s="1">
        <v>8325.65</v>
      </c>
      <c r="C307" s="1">
        <v>8334.6</v>
      </c>
      <c r="D307" s="1">
        <v>8205.2999999999993</v>
      </c>
      <c r="E307" s="1">
        <v>8215.35</v>
      </c>
      <c r="F307" s="1">
        <v>56442347</v>
      </c>
      <c r="G307" s="1">
        <v>2181.04</v>
      </c>
      <c r="H307" s="3">
        <f>IF(ISERR(LN(Table136[[#This Row],[Close]]/E306)),"-",LN(Table136[[#This Row],[Close]]/E306))</f>
        <v>-8.7138335719268451E-3</v>
      </c>
    </row>
    <row r="308" spans="1:8" x14ac:dyDescent="0.3">
      <c r="A308" s="2">
        <v>43552</v>
      </c>
      <c r="B308" s="1">
        <v>8222.4</v>
      </c>
      <c r="C308" s="1">
        <v>8260.75</v>
      </c>
      <c r="D308" s="1">
        <v>8194.6</v>
      </c>
      <c r="E308" s="1">
        <v>8234.25</v>
      </c>
      <c r="F308" s="1">
        <v>67482555</v>
      </c>
      <c r="G308" s="1">
        <v>3011.48</v>
      </c>
      <c r="H308" s="3">
        <f>IF(ISERR(LN(Table136[[#This Row],[Close]]/E307)),"-",LN(Table136[[#This Row],[Close]]/E307))</f>
        <v>2.297929228279403E-3</v>
      </c>
    </row>
    <row r="309" spans="1:8" x14ac:dyDescent="0.3">
      <c r="A309" s="2">
        <v>43553</v>
      </c>
      <c r="B309" s="1">
        <v>8257.2999999999993</v>
      </c>
      <c r="C309" s="1">
        <v>8381.0499999999993</v>
      </c>
      <c r="D309" s="1">
        <v>8236.35</v>
      </c>
      <c r="E309" s="1">
        <v>8335.35</v>
      </c>
      <c r="F309" s="1">
        <v>73542604</v>
      </c>
      <c r="G309" s="1">
        <v>3166.82</v>
      </c>
      <c r="H309" s="3">
        <f>IF(ISERR(LN(Table136[[#This Row],[Close]]/E308)),"-",LN(Table136[[#This Row],[Close]]/E308))</f>
        <v>1.2203222121999958E-2</v>
      </c>
    </row>
    <row r="310" spans="1:8" x14ac:dyDescent="0.3">
      <c r="A310" s="2">
        <v>43556</v>
      </c>
      <c r="B310" s="1">
        <v>8407.5</v>
      </c>
      <c r="C310" s="1">
        <v>8492.35</v>
      </c>
      <c r="D310" s="1">
        <v>8394.7000000000007</v>
      </c>
      <c r="E310" s="1">
        <v>8414.35</v>
      </c>
      <c r="F310" s="1">
        <v>99486807</v>
      </c>
      <c r="G310" s="1">
        <v>3596.65</v>
      </c>
      <c r="H310" s="3">
        <f>IF(ISERR(LN(Table136[[#This Row],[Close]]/E309)),"-",LN(Table136[[#This Row],[Close]]/E309))</f>
        <v>9.43307471813991E-3</v>
      </c>
    </row>
    <row r="311" spans="1:8" x14ac:dyDescent="0.3">
      <c r="A311" s="2">
        <v>43557</v>
      </c>
      <c r="B311" s="1">
        <v>8441.15</v>
      </c>
      <c r="C311" s="1">
        <v>8515.9</v>
      </c>
      <c r="D311" s="1">
        <v>8429.0499999999993</v>
      </c>
      <c r="E311" s="1">
        <v>8504.2999999999993</v>
      </c>
      <c r="F311" s="1">
        <v>137860596</v>
      </c>
      <c r="G311" s="1">
        <v>4614.68</v>
      </c>
      <c r="H311" s="3">
        <f>IF(ISERR(LN(Table136[[#This Row],[Close]]/E310)),"-",LN(Table136[[#This Row],[Close]]/E310))</f>
        <v>1.0633336292918346E-2</v>
      </c>
    </row>
    <row r="312" spans="1:8" x14ac:dyDescent="0.3">
      <c r="A312" s="2">
        <v>43558</v>
      </c>
      <c r="B312" s="1">
        <v>8523.2000000000007</v>
      </c>
      <c r="C312" s="1">
        <v>8572.65</v>
      </c>
      <c r="D312" s="1">
        <v>8462.9</v>
      </c>
      <c r="E312" s="1">
        <v>8480.65</v>
      </c>
      <c r="F312" s="1">
        <v>129281591</v>
      </c>
      <c r="G312" s="1">
        <v>4749.5600000000004</v>
      </c>
      <c r="H312" s="3">
        <f>IF(ISERR(LN(Table136[[#This Row],[Close]]/E311)),"-",LN(Table136[[#This Row],[Close]]/E311))</f>
        <v>-2.7848201241981838E-3</v>
      </c>
    </row>
    <row r="313" spans="1:8" x14ac:dyDescent="0.3">
      <c r="A313" s="2">
        <v>43559</v>
      </c>
      <c r="B313" s="1">
        <v>8520.5499999999993</v>
      </c>
      <c r="C313" s="1">
        <v>8546.15</v>
      </c>
      <c r="D313" s="1">
        <v>8484.9500000000007</v>
      </c>
      <c r="E313" s="1">
        <v>8536.35</v>
      </c>
      <c r="F313" s="1">
        <v>89019243</v>
      </c>
      <c r="G313" s="1">
        <v>4276.05</v>
      </c>
      <c r="H313" s="3">
        <f>IF(ISERR(LN(Table136[[#This Row],[Close]]/E312)),"-",LN(Table136[[#This Row],[Close]]/E312))</f>
        <v>6.5464181608070153E-3</v>
      </c>
    </row>
    <row r="314" spans="1:8" x14ac:dyDescent="0.3">
      <c r="A314" s="2">
        <v>43560</v>
      </c>
      <c r="B314" s="1">
        <v>8566.65</v>
      </c>
      <c r="C314" s="1">
        <v>8604.15</v>
      </c>
      <c r="D314" s="1">
        <v>8526.25</v>
      </c>
      <c r="E314" s="1">
        <v>8564.6</v>
      </c>
      <c r="F314" s="1">
        <v>63941295</v>
      </c>
      <c r="G314" s="1">
        <v>2461.3200000000002</v>
      </c>
      <c r="H314" s="3">
        <f>IF(ISERR(LN(Table136[[#This Row],[Close]]/E313)),"-",LN(Table136[[#This Row],[Close]]/E313))</f>
        <v>3.3039130221075652E-3</v>
      </c>
    </row>
    <row r="315" spans="1:8" x14ac:dyDescent="0.3">
      <c r="A315" s="2">
        <v>43563</v>
      </c>
      <c r="B315" s="1">
        <v>8590.25</v>
      </c>
      <c r="C315" s="1">
        <v>8597.25</v>
      </c>
      <c r="D315" s="1">
        <v>8483.9500000000007</v>
      </c>
      <c r="E315" s="1">
        <v>8526.2999999999993</v>
      </c>
      <c r="F315" s="1">
        <v>52275795</v>
      </c>
      <c r="G315" s="1">
        <v>1924.94</v>
      </c>
      <c r="H315" s="3">
        <f>IF(ISERR(LN(Table136[[#This Row],[Close]]/E314)),"-",LN(Table136[[#This Row],[Close]]/E314))</f>
        <v>-4.48192478021185E-3</v>
      </c>
    </row>
    <row r="316" spans="1:8" x14ac:dyDescent="0.3">
      <c r="A316" s="2">
        <v>43564</v>
      </c>
      <c r="B316" s="1">
        <v>8532.9500000000007</v>
      </c>
      <c r="C316" s="1">
        <v>8636.9</v>
      </c>
      <c r="D316" s="1">
        <v>8482.9</v>
      </c>
      <c r="E316" s="1">
        <v>8622.7999999999993</v>
      </c>
      <c r="F316" s="1">
        <v>84324364</v>
      </c>
      <c r="G316" s="1">
        <v>2456.6999999999998</v>
      </c>
      <c r="H316" s="3">
        <f>IF(ISERR(LN(Table136[[#This Row],[Close]]/E315)),"-",LN(Table136[[#This Row],[Close]]/E315))</f>
        <v>1.1254353704764393E-2</v>
      </c>
    </row>
    <row r="317" spans="1:8" x14ac:dyDescent="0.3">
      <c r="A317" s="2">
        <v>43565</v>
      </c>
      <c r="B317" s="1">
        <v>8625.35</v>
      </c>
      <c r="C317" s="1">
        <v>8667.7000000000007</v>
      </c>
      <c r="D317" s="1">
        <v>8583.2000000000007</v>
      </c>
      <c r="E317" s="1">
        <v>8644.5</v>
      </c>
      <c r="F317" s="1">
        <v>111813443</v>
      </c>
      <c r="G317" s="1">
        <v>3154.25</v>
      </c>
      <c r="H317" s="3">
        <f>IF(ISERR(LN(Table136[[#This Row],[Close]]/E316)),"-",LN(Table136[[#This Row],[Close]]/E316))</f>
        <v>2.5134226455521378E-3</v>
      </c>
    </row>
    <row r="318" spans="1:8" x14ac:dyDescent="0.3">
      <c r="A318" s="2">
        <v>43566</v>
      </c>
      <c r="B318" s="1">
        <v>8644.6</v>
      </c>
      <c r="C318" s="1">
        <v>8702.9500000000007</v>
      </c>
      <c r="D318" s="1">
        <v>8639.1</v>
      </c>
      <c r="E318" s="1">
        <v>8690.0499999999993</v>
      </c>
      <c r="F318" s="1">
        <v>98468946</v>
      </c>
      <c r="G318" s="1">
        <v>2844.02</v>
      </c>
      <c r="H318" s="3">
        <f>IF(ISERR(LN(Table136[[#This Row],[Close]]/E317)),"-",LN(Table136[[#This Row],[Close]]/E317))</f>
        <v>5.2554124379851856E-3</v>
      </c>
    </row>
    <row r="319" spans="1:8" x14ac:dyDescent="0.3">
      <c r="A319" s="2">
        <v>43567</v>
      </c>
      <c r="B319" s="1">
        <v>8698.7999999999993</v>
      </c>
      <c r="C319" s="1">
        <v>8785.75</v>
      </c>
      <c r="D319" s="1">
        <v>8665</v>
      </c>
      <c r="E319" s="1">
        <v>8777.4500000000007</v>
      </c>
      <c r="F319" s="1">
        <v>65224215</v>
      </c>
      <c r="G319" s="1">
        <v>2634.57</v>
      </c>
      <c r="H319" s="3">
        <f>IF(ISERR(LN(Table136[[#This Row],[Close]]/E318)),"-",LN(Table136[[#This Row],[Close]]/E318))</f>
        <v>1.000723966075006E-2</v>
      </c>
    </row>
    <row r="320" spans="1:8" x14ac:dyDescent="0.3">
      <c r="A320" s="2">
        <v>43570</v>
      </c>
      <c r="B320" s="1">
        <v>8805.4</v>
      </c>
      <c r="C320" s="1">
        <v>8922.1</v>
      </c>
      <c r="D320" s="1">
        <v>8804</v>
      </c>
      <c r="E320" s="1">
        <v>8911.6</v>
      </c>
      <c r="F320" s="1">
        <v>104682218</v>
      </c>
      <c r="G320" s="1">
        <v>3084.07</v>
      </c>
      <c r="H320" s="3">
        <f>IF(ISERR(LN(Table136[[#This Row],[Close]]/E319)),"-",LN(Table136[[#This Row],[Close]]/E319))</f>
        <v>1.5167866212802509E-2</v>
      </c>
    </row>
    <row r="321" spans="1:8" x14ac:dyDescent="0.3">
      <c r="A321" s="2">
        <v>43571</v>
      </c>
      <c r="B321" s="1">
        <v>8956</v>
      </c>
      <c r="C321" s="1">
        <v>9002.75</v>
      </c>
      <c r="D321" s="1">
        <v>8928.2999999999993</v>
      </c>
      <c r="E321" s="1">
        <v>8983.5499999999993</v>
      </c>
      <c r="F321" s="1">
        <v>91834806</v>
      </c>
      <c r="G321" s="1">
        <v>2963.48</v>
      </c>
      <c r="H321" s="3">
        <f>IF(ISERR(LN(Table136[[#This Row],[Close]]/E320)),"-",LN(Table136[[#This Row],[Close]]/E320))</f>
        <v>8.0413282602173428E-3</v>
      </c>
    </row>
    <row r="322" spans="1:8" x14ac:dyDescent="0.3">
      <c r="A322" s="2">
        <v>43573</v>
      </c>
      <c r="B322" s="1">
        <v>9034.9500000000007</v>
      </c>
      <c r="C322" s="1">
        <v>9059.35</v>
      </c>
      <c r="D322" s="1">
        <v>8952.5499999999993</v>
      </c>
      <c r="E322" s="1">
        <v>8972.65</v>
      </c>
      <c r="F322" s="1">
        <v>82867882</v>
      </c>
      <c r="G322" s="1">
        <v>2771.87</v>
      </c>
      <c r="H322" s="3">
        <f>IF(ISERR(LN(Table136[[#This Row],[Close]]/E321)),"-",LN(Table136[[#This Row],[Close]]/E321))</f>
        <v>-1.2140654858869874E-3</v>
      </c>
    </row>
    <row r="323" spans="1:8" x14ac:dyDescent="0.3">
      <c r="A323" s="2">
        <v>43577</v>
      </c>
      <c r="B323" s="1">
        <v>8937.9</v>
      </c>
      <c r="C323" s="1">
        <v>8944.0499999999993</v>
      </c>
      <c r="D323" s="1">
        <v>8802.5</v>
      </c>
      <c r="E323" s="1">
        <v>8813.9</v>
      </c>
      <c r="F323" s="1">
        <v>63005033</v>
      </c>
      <c r="G323" s="1">
        <v>1976.1</v>
      </c>
      <c r="H323" s="3">
        <f>IF(ISERR(LN(Table136[[#This Row],[Close]]/E322)),"-",LN(Table136[[#This Row],[Close]]/E322))</f>
        <v>-1.7851040879695027E-2</v>
      </c>
    </row>
    <row r="324" spans="1:8" x14ac:dyDescent="0.3">
      <c r="A324" s="2">
        <v>43578</v>
      </c>
      <c r="B324" s="1">
        <v>8823.5499999999993</v>
      </c>
      <c r="C324" s="1">
        <v>8853.7999999999993</v>
      </c>
      <c r="D324" s="1">
        <v>8666.7999999999993</v>
      </c>
      <c r="E324" s="1">
        <v>8682.9</v>
      </c>
      <c r="F324" s="1">
        <v>54354401</v>
      </c>
      <c r="G324" s="1">
        <v>2216.67</v>
      </c>
      <c r="H324" s="3">
        <f>IF(ISERR(LN(Table136[[#This Row],[Close]]/E323)),"-",LN(Table136[[#This Row],[Close]]/E323))</f>
        <v>-1.4974446513558243E-2</v>
      </c>
    </row>
    <row r="325" spans="1:8" x14ac:dyDescent="0.3">
      <c r="A325" s="2">
        <v>43579</v>
      </c>
      <c r="B325" s="1">
        <v>8701.4500000000007</v>
      </c>
      <c r="C325" s="1">
        <v>8726.5</v>
      </c>
      <c r="D325" s="1">
        <v>8557.1</v>
      </c>
      <c r="E325" s="1">
        <v>8646.0499999999993</v>
      </c>
      <c r="F325" s="1">
        <v>83285806</v>
      </c>
      <c r="G325" s="1">
        <v>3041.39</v>
      </c>
      <c r="H325" s="3">
        <f>IF(ISERR(LN(Table136[[#This Row],[Close]]/E324)),"-",LN(Table136[[#This Row],[Close]]/E324))</f>
        <v>-4.2530050055398774E-3</v>
      </c>
    </row>
    <row r="326" spans="1:8" x14ac:dyDescent="0.3">
      <c r="A326" s="2">
        <v>43580</v>
      </c>
      <c r="B326" s="1">
        <v>8657.85</v>
      </c>
      <c r="C326" s="1">
        <v>8670.1</v>
      </c>
      <c r="D326" s="1">
        <v>8573.7999999999993</v>
      </c>
      <c r="E326" s="1">
        <v>8587.9</v>
      </c>
      <c r="F326" s="1">
        <v>69747490</v>
      </c>
      <c r="G326" s="1">
        <v>4060.95</v>
      </c>
      <c r="H326" s="3">
        <f>IF(ISERR(LN(Table136[[#This Row],[Close]]/E325)),"-",LN(Table136[[#This Row],[Close]]/E325))</f>
        <v>-6.7483334556620979E-3</v>
      </c>
    </row>
    <row r="327" spans="1:8" x14ac:dyDescent="0.3">
      <c r="A327" s="2">
        <v>43581</v>
      </c>
      <c r="B327" s="1">
        <v>8562.7000000000007</v>
      </c>
      <c r="C327" s="1">
        <v>8578.9500000000007</v>
      </c>
      <c r="D327" s="1">
        <v>8458.5</v>
      </c>
      <c r="E327" s="1">
        <v>8493.7999999999993</v>
      </c>
      <c r="F327" s="1">
        <v>61087986</v>
      </c>
      <c r="G327" s="1">
        <v>3065.51</v>
      </c>
      <c r="H327" s="3">
        <f>IF(ISERR(LN(Table136[[#This Row],[Close]]/E326)),"-",LN(Table136[[#This Row],[Close]]/E326))</f>
        <v>-1.1017750212732878E-2</v>
      </c>
    </row>
    <row r="328" spans="1:8" x14ac:dyDescent="0.3">
      <c r="A328" s="2">
        <v>43585</v>
      </c>
      <c r="B328" s="1">
        <v>8441.6</v>
      </c>
      <c r="C328" s="1">
        <v>8458.1</v>
      </c>
      <c r="D328" s="1">
        <v>8293.9500000000007</v>
      </c>
      <c r="E328" s="1">
        <v>8350.6</v>
      </c>
      <c r="F328" s="1">
        <v>66898511</v>
      </c>
      <c r="G328" s="1">
        <v>3266.63</v>
      </c>
      <c r="H328" s="3">
        <f>IF(ISERR(LN(Table136[[#This Row],[Close]]/E327)),"-",LN(Table136[[#This Row],[Close]]/E327))</f>
        <v>-1.7003093012723666E-2</v>
      </c>
    </row>
    <row r="329" spans="1:8" x14ac:dyDescent="0.3">
      <c r="A329" s="2">
        <v>43587</v>
      </c>
      <c r="B329" s="1">
        <v>8273.75</v>
      </c>
      <c r="C329" s="1">
        <v>8369.25</v>
      </c>
      <c r="D329" s="1">
        <v>8213.4500000000007</v>
      </c>
      <c r="E329" s="1">
        <v>8333.85</v>
      </c>
      <c r="F329" s="1">
        <v>107852574</v>
      </c>
      <c r="G329" s="1">
        <v>3485.03</v>
      </c>
      <c r="H329" s="3">
        <f>IF(ISERR(LN(Table136[[#This Row],[Close]]/E328)),"-",LN(Table136[[#This Row],[Close]]/E328))</f>
        <v>-2.0078582904793697E-3</v>
      </c>
    </row>
    <row r="330" spans="1:8" x14ac:dyDescent="0.3">
      <c r="A330" s="2">
        <v>43588</v>
      </c>
      <c r="B330" s="1">
        <v>8325.2999999999993</v>
      </c>
      <c r="C330" s="1">
        <v>8415.5</v>
      </c>
      <c r="D330" s="1">
        <v>8315.6</v>
      </c>
      <c r="E330" s="1">
        <v>8381.4500000000007</v>
      </c>
      <c r="F330" s="1">
        <v>81387259</v>
      </c>
      <c r="G330" s="1">
        <v>2603.5100000000002</v>
      </c>
      <c r="H330" s="3">
        <f>IF(ISERR(LN(Table136[[#This Row],[Close]]/E329)),"-",LN(Table136[[#This Row],[Close]]/E329))</f>
        <v>5.6953962739327638E-3</v>
      </c>
    </row>
    <row r="331" spans="1:8" x14ac:dyDescent="0.3">
      <c r="A331" s="2">
        <v>43591</v>
      </c>
      <c r="B331" s="1">
        <v>8303.65</v>
      </c>
      <c r="C331" s="1">
        <v>8319.2999999999993</v>
      </c>
      <c r="D331" s="1">
        <v>8260.2000000000007</v>
      </c>
      <c r="E331" s="1">
        <v>8268.4500000000007</v>
      </c>
      <c r="F331" s="1">
        <v>64166697</v>
      </c>
      <c r="G331" s="1">
        <v>1892.4</v>
      </c>
      <c r="H331" s="3">
        <f>IF(ISERR(LN(Table136[[#This Row],[Close]]/E330)),"-",LN(Table136[[#This Row],[Close]]/E330))</f>
        <v>-1.3573863508290691E-2</v>
      </c>
    </row>
    <row r="332" spans="1:8" x14ac:dyDescent="0.3">
      <c r="A332" s="2">
        <v>43592</v>
      </c>
      <c r="B332" s="1">
        <v>8314.15</v>
      </c>
      <c r="C332" s="1">
        <v>8323.7000000000007</v>
      </c>
      <c r="D332" s="1">
        <v>8189.8</v>
      </c>
      <c r="E332" s="1">
        <v>8206.25</v>
      </c>
      <c r="F332" s="1">
        <v>63289162</v>
      </c>
      <c r="G332" s="1">
        <v>1971.01</v>
      </c>
      <c r="H332" s="3">
        <f>IF(ISERR(LN(Table136[[#This Row],[Close]]/E331)),"-",LN(Table136[[#This Row],[Close]]/E331))</f>
        <v>-7.5510079748433174E-3</v>
      </c>
    </row>
    <row r="333" spans="1:8" x14ac:dyDescent="0.3">
      <c r="A333" s="2">
        <v>43593</v>
      </c>
      <c r="B333" s="1">
        <v>8183.9</v>
      </c>
      <c r="C333" s="1">
        <v>8193.9500000000007</v>
      </c>
      <c r="D333" s="1">
        <v>8086</v>
      </c>
      <c r="E333" s="1">
        <v>8095.9</v>
      </c>
      <c r="F333" s="1">
        <v>60972959</v>
      </c>
      <c r="G333" s="1">
        <v>2016.76</v>
      </c>
      <c r="H333" s="3">
        <f>IF(ISERR(LN(Table136[[#This Row],[Close]]/E332)),"-",LN(Table136[[#This Row],[Close]]/E332))</f>
        <v>-1.353829837879959E-2</v>
      </c>
    </row>
    <row r="334" spans="1:8" x14ac:dyDescent="0.3">
      <c r="A334" s="2">
        <v>43594</v>
      </c>
      <c r="B334" s="1">
        <v>8077.75</v>
      </c>
      <c r="C334" s="1">
        <v>8131.1</v>
      </c>
      <c r="D334" s="1">
        <v>8049.8</v>
      </c>
      <c r="E334" s="1">
        <v>8103.5</v>
      </c>
      <c r="F334" s="1">
        <v>78533086</v>
      </c>
      <c r="G334" s="1">
        <v>2096.63</v>
      </c>
      <c r="H334" s="3">
        <f>IF(ISERR(LN(Table136[[#This Row],[Close]]/E333)),"-",LN(Table136[[#This Row],[Close]]/E333))</f>
        <v>9.3830642586743298E-4</v>
      </c>
    </row>
    <row r="335" spans="1:8" x14ac:dyDescent="0.3">
      <c r="A335" s="2">
        <v>43595</v>
      </c>
      <c r="B335" s="1">
        <v>8111.15</v>
      </c>
      <c r="C335" s="1">
        <v>8147.95</v>
      </c>
      <c r="D335" s="1">
        <v>8070.75</v>
      </c>
      <c r="E335" s="1">
        <v>8093.2</v>
      </c>
      <c r="F335" s="1">
        <v>60983583</v>
      </c>
      <c r="G335" s="1">
        <v>1795.67</v>
      </c>
      <c r="H335" s="3">
        <f>IF(ISERR(LN(Table136[[#This Row],[Close]]/E334)),"-",LN(Table136[[#This Row],[Close]]/E334))</f>
        <v>-1.2718641931347766E-3</v>
      </c>
    </row>
    <row r="336" spans="1:8" x14ac:dyDescent="0.3">
      <c r="A336" s="2">
        <v>43598</v>
      </c>
      <c r="B336" s="1">
        <v>8081.85</v>
      </c>
      <c r="C336" s="1">
        <v>8098.7</v>
      </c>
      <c r="D336" s="1">
        <v>7911.45</v>
      </c>
      <c r="E336" s="1">
        <v>7938.65</v>
      </c>
      <c r="F336" s="1">
        <v>43858625</v>
      </c>
      <c r="G336" s="1">
        <v>1946.03</v>
      </c>
      <c r="H336" s="3">
        <f>IF(ISERR(LN(Table136[[#This Row],[Close]]/E335)),"-",LN(Table136[[#This Row],[Close]]/E335))</f>
        <v>-1.9280967308696009E-2</v>
      </c>
    </row>
    <row r="337" spans="1:8" x14ac:dyDescent="0.3">
      <c r="A337" s="2">
        <v>43599</v>
      </c>
      <c r="B337" s="1">
        <v>7890.55</v>
      </c>
      <c r="C337" s="1">
        <v>7988.5</v>
      </c>
      <c r="D337" s="1">
        <v>7855.9</v>
      </c>
      <c r="E337" s="1">
        <v>7955.5</v>
      </c>
      <c r="F337" s="1">
        <v>61323064</v>
      </c>
      <c r="G337" s="1">
        <v>2544.84</v>
      </c>
      <c r="H337" s="3">
        <f>IF(ISERR(LN(Table136[[#This Row],[Close]]/E336)),"-",LN(Table136[[#This Row],[Close]]/E336))</f>
        <v>2.1202777515677402E-3</v>
      </c>
    </row>
    <row r="338" spans="1:8" x14ac:dyDescent="0.3">
      <c r="A338" s="2">
        <v>43600</v>
      </c>
      <c r="B338" s="1">
        <v>7983.9</v>
      </c>
      <c r="C338" s="1">
        <v>8021.05</v>
      </c>
      <c r="D338" s="1">
        <v>7840.1</v>
      </c>
      <c r="E338" s="1">
        <v>7856.85</v>
      </c>
      <c r="F338" s="1">
        <v>68107263</v>
      </c>
      <c r="G338" s="1">
        <v>2269.5500000000002</v>
      </c>
      <c r="H338" s="3">
        <f>IF(ISERR(LN(Table136[[#This Row],[Close]]/E337)),"-",LN(Table136[[#This Row],[Close]]/E337))</f>
        <v>-1.2477750610534549E-2</v>
      </c>
    </row>
    <row r="339" spans="1:8" x14ac:dyDescent="0.3">
      <c r="A339" s="2">
        <v>43601</v>
      </c>
      <c r="B339" s="1">
        <v>7900.55</v>
      </c>
      <c r="C339" s="1">
        <v>7917.5</v>
      </c>
      <c r="D339" s="1">
        <v>7821.75</v>
      </c>
      <c r="E339" s="1">
        <v>7891.9</v>
      </c>
      <c r="F339" s="1">
        <v>65662092</v>
      </c>
      <c r="G339" s="1">
        <v>1854.69</v>
      </c>
      <c r="H339" s="3">
        <f>IF(ISERR(LN(Table136[[#This Row],[Close]]/E338)),"-",LN(Table136[[#This Row],[Close]]/E338))</f>
        <v>4.4511542655500842E-3</v>
      </c>
    </row>
    <row r="340" spans="1:8" x14ac:dyDescent="0.3">
      <c r="A340" s="2">
        <v>43602</v>
      </c>
      <c r="B340" s="1">
        <v>7900.2</v>
      </c>
      <c r="C340" s="1">
        <v>8115.8</v>
      </c>
      <c r="D340" s="1">
        <v>7884.15</v>
      </c>
      <c r="E340" s="1">
        <v>8085.75</v>
      </c>
      <c r="F340" s="1">
        <v>56383253</v>
      </c>
      <c r="G340" s="1">
        <v>2595.14</v>
      </c>
      <c r="H340" s="3">
        <f>IF(ISERR(LN(Table136[[#This Row],[Close]]/E339)),"-",LN(Table136[[#This Row],[Close]]/E339))</f>
        <v>2.426633608441018E-2</v>
      </c>
    </row>
    <row r="341" spans="1:8" x14ac:dyDescent="0.3">
      <c r="A341" s="2">
        <v>43605</v>
      </c>
      <c r="B341" s="1">
        <v>8282.2999999999993</v>
      </c>
      <c r="C341" s="1">
        <v>8438.5499999999993</v>
      </c>
      <c r="D341" s="1">
        <v>8221.2999999999993</v>
      </c>
      <c r="E341" s="1">
        <v>8422.1</v>
      </c>
      <c r="F341" s="1">
        <v>96833371</v>
      </c>
      <c r="G341" s="1">
        <v>3518.9</v>
      </c>
      <c r="H341" s="3">
        <f>IF(ISERR(LN(Table136[[#This Row],[Close]]/E340)),"-",LN(Table136[[#This Row],[Close]]/E340))</f>
        <v>4.0755950228257481E-2</v>
      </c>
    </row>
    <row r="342" spans="1:8" x14ac:dyDescent="0.3">
      <c r="A342" s="2">
        <v>43606</v>
      </c>
      <c r="B342" s="1">
        <v>8430.2999999999993</v>
      </c>
      <c r="C342" s="1">
        <v>8436.4</v>
      </c>
      <c r="D342" s="1">
        <v>8172.65</v>
      </c>
      <c r="E342" s="1">
        <v>8209.4500000000007</v>
      </c>
      <c r="F342" s="1">
        <v>107072422</v>
      </c>
      <c r="G342" s="1">
        <v>2999.44</v>
      </c>
      <c r="H342" s="3">
        <f>IF(ISERR(LN(Table136[[#This Row],[Close]]/E341)),"-",LN(Table136[[#This Row],[Close]]/E341))</f>
        <v>-2.5573273586961966E-2</v>
      </c>
    </row>
    <row r="343" spans="1:8" x14ac:dyDescent="0.3">
      <c r="A343" s="2">
        <v>43607</v>
      </c>
      <c r="B343" s="1">
        <v>8230.4500000000007</v>
      </c>
      <c r="C343" s="1">
        <v>8271.75</v>
      </c>
      <c r="D343" s="1">
        <v>8154</v>
      </c>
      <c r="E343" s="1">
        <v>8246.5499999999993</v>
      </c>
      <c r="F343" s="1">
        <v>59799872</v>
      </c>
      <c r="G343" s="1">
        <v>1969.56</v>
      </c>
      <c r="H343" s="3">
        <f>IF(ISERR(LN(Table136[[#This Row],[Close]]/E342)),"-",LN(Table136[[#This Row],[Close]]/E342))</f>
        <v>4.5090013195114567E-3</v>
      </c>
    </row>
    <row r="344" spans="1:8" x14ac:dyDescent="0.3">
      <c r="A344" s="2">
        <v>43608</v>
      </c>
      <c r="B344" s="1">
        <v>8366.65</v>
      </c>
      <c r="C344" s="1">
        <v>8415.15</v>
      </c>
      <c r="D344" s="1">
        <v>8182.4</v>
      </c>
      <c r="E344" s="1">
        <v>8216.9</v>
      </c>
      <c r="F344" s="1">
        <v>83675598</v>
      </c>
      <c r="G344" s="1">
        <v>3176.57</v>
      </c>
      <c r="H344" s="3">
        <f>IF(ISERR(LN(Table136[[#This Row],[Close]]/E343)),"-",LN(Table136[[#This Row],[Close]]/E343))</f>
        <v>-3.6019220826978122E-3</v>
      </c>
    </row>
    <row r="345" spans="1:8" x14ac:dyDescent="0.3">
      <c r="A345" s="2">
        <v>43609</v>
      </c>
      <c r="B345" s="1">
        <v>8269.9500000000007</v>
      </c>
      <c r="C345" s="1">
        <v>8475.7000000000007</v>
      </c>
      <c r="D345" s="1">
        <v>8217.25</v>
      </c>
      <c r="E345" s="1">
        <v>8460.25</v>
      </c>
      <c r="F345" s="1">
        <v>105764817</v>
      </c>
      <c r="G345" s="1">
        <v>2998.43</v>
      </c>
      <c r="H345" s="3">
        <f>IF(ISERR(LN(Table136[[#This Row],[Close]]/E344)),"-",LN(Table136[[#This Row],[Close]]/E344))</f>
        <v>2.9185715025628823E-2</v>
      </c>
    </row>
    <row r="346" spans="1:8" x14ac:dyDescent="0.3">
      <c r="A346" s="2">
        <v>43612</v>
      </c>
      <c r="B346" s="1">
        <v>8466.35</v>
      </c>
      <c r="C346" s="1">
        <v>8517.6</v>
      </c>
      <c r="D346" s="1">
        <v>8382.0499999999993</v>
      </c>
      <c r="E346" s="1">
        <v>8462.2000000000007</v>
      </c>
      <c r="F346" s="1">
        <v>89346088</v>
      </c>
      <c r="G346" s="1">
        <v>2542.21</v>
      </c>
      <c r="H346" s="3">
        <f>IF(ISERR(LN(Table136[[#This Row],[Close]]/E345)),"-",LN(Table136[[#This Row],[Close]]/E345))</f>
        <v>2.30463084084407E-4</v>
      </c>
    </row>
    <row r="347" spans="1:8" x14ac:dyDescent="0.3">
      <c r="A347" s="2">
        <v>43613</v>
      </c>
      <c r="B347" s="1">
        <v>8478.2000000000007</v>
      </c>
      <c r="C347" s="1">
        <v>8515.0499999999993</v>
      </c>
      <c r="D347" s="1">
        <v>8382.2000000000007</v>
      </c>
      <c r="E347" s="1">
        <v>8398.2000000000007</v>
      </c>
      <c r="F347" s="1">
        <v>106488422</v>
      </c>
      <c r="G347" s="1">
        <v>3319.8</v>
      </c>
      <c r="H347" s="3">
        <f>IF(ISERR(LN(Table136[[#This Row],[Close]]/E346)),"-",LN(Table136[[#This Row],[Close]]/E346))</f>
        <v>-7.5917899205040721E-3</v>
      </c>
    </row>
    <row r="348" spans="1:8" x14ac:dyDescent="0.3">
      <c r="A348" s="2">
        <v>43614</v>
      </c>
      <c r="B348" s="1">
        <v>8385.0499999999993</v>
      </c>
      <c r="C348" s="1">
        <v>8385.25</v>
      </c>
      <c r="D348" s="1">
        <v>8251.5499999999993</v>
      </c>
      <c r="E348" s="1">
        <v>8281.9</v>
      </c>
      <c r="F348" s="1">
        <v>64401882</v>
      </c>
      <c r="G348" s="1">
        <v>2231.0300000000002</v>
      </c>
      <c r="H348" s="3">
        <f>IF(ISERR(LN(Table136[[#This Row],[Close]]/E347)),"-",LN(Table136[[#This Row],[Close]]/E347))</f>
        <v>-1.3944986500208187E-2</v>
      </c>
    </row>
    <row r="349" spans="1:8" x14ac:dyDescent="0.3">
      <c r="A349" s="2">
        <v>43615</v>
      </c>
      <c r="B349" s="1">
        <v>8271</v>
      </c>
      <c r="C349" s="1">
        <v>8284.25</v>
      </c>
      <c r="D349" s="1">
        <v>8220.5</v>
      </c>
      <c r="E349" s="1">
        <v>8235.7000000000007</v>
      </c>
      <c r="F349" s="1">
        <v>72417748</v>
      </c>
      <c r="G349" s="1">
        <v>2598.92</v>
      </c>
      <c r="H349" s="3">
        <f>IF(ISERR(LN(Table136[[#This Row],[Close]]/E348)),"-",LN(Table136[[#This Row],[Close]]/E348))</f>
        <v>-5.5940476194369804E-3</v>
      </c>
    </row>
    <row r="350" spans="1:8" x14ac:dyDescent="0.3">
      <c r="A350" s="2">
        <v>43616</v>
      </c>
      <c r="B350" s="1">
        <v>8270.0499999999993</v>
      </c>
      <c r="C350" s="1">
        <v>8314.4</v>
      </c>
      <c r="D350" s="1">
        <v>8151.75</v>
      </c>
      <c r="E350" s="1">
        <v>8175.5</v>
      </c>
      <c r="F350" s="1">
        <v>69967873</v>
      </c>
      <c r="G350" s="1">
        <v>2565.31</v>
      </c>
      <c r="H350" s="3">
        <f>IF(ISERR(LN(Table136[[#This Row],[Close]]/E349)),"-",LN(Table136[[#This Row],[Close]]/E349))</f>
        <v>-7.3364860603690853E-3</v>
      </c>
    </row>
    <row r="351" spans="1:8" x14ac:dyDescent="0.3">
      <c r="A351" s="2">
        <v>43619</v>
      </c>
      <c r="B351" s="1">
        <v>8145.45</v>
      </c>
      <c r="C351" s="1">
        <v>8345.25</v>
      </c>
      <c r="D351" s="1">
        <v>8107.3</v>
      </c>
      <c r="E351" s="1">
        <v>8328.2000000000007</v>
      </c>
      <c r="F351" s="1">
        <v>89801248</v>
      </c>
      <c r="G351" s="1">
        <v>3559.9</v>
      </c>
      <c r="H351" s="3">
        <f>IF(ISERR(LN(Table136[[#This Row],[Close]]/E350)),"-",LN(Table136[[#This Row],[Close]]/E350))</f>
        <v>1.8505469401635992E-2</v>
      </c>
    </row>
    <row r="352" spans="1:8" x14ac:dyDescent="0.3">
      <c r="A352" s="2">
        <v>43620</v>
      </c>
      <c r="B352" s="1">
        <v>8320.4</v>
      </c>
      <c r="C352" s="1">
        <v>8358</v>
      </c>
      <c r="D352" s="1">
        <v>8283.4500000000007</v>
      </c>
      <c r="E352" s="1">
        <v>8300.2000000000007</v>
      </c>
      <c r="F352" s="1">
        <v>69225396</v>
      </c>
      <c r="G352" s="1">
        <v>2294.21</v>
      </c>
      <c r="H352" s="3">
        <f>IF(ISERR(LN(Table136[[#This Row],[Close]]/E351)),"-",LN(Table136[[#This Row],[Close]]/E351))</f>
        <v>-3.3677354963589073E-3</v>
      </c>
    </row>
    <row r="353" spans="1:8" x14ac:dyDescent="0.3">
      <c r="A353" s="2">
        <v>43622</v>
      </c>
      <c r="B353" s="1">
        <v>8329.6</v>
      </c>
      <c r="C353" s="1">
        <v>8350.5499999999993</v>
      </c>
      <c r="D353" s="1">
        <v>8174.6</v>
      </c>
      <c r="E353" s="1">
        <v>8226.4500000000007</v>
      </c>
      <c r="F353" s="1">
        <v>58357187</v>
      </c>
      <c r="G353" s="1">
        <v>2340.59</v>
      </c>
      <c r="H353" s="3">
        <f>IF(ISERR(LN(Table136[[#This Row],[Close]]/E352)),"-",LN(Table136[[#This Row],[Close]]/E352))</f>
        <v>-8.9250379906046715E-3</v>
      </c>
    </row>
    <row r="354" spans="1:8" x14ac:dyDescent="0.3">
      <c r="A354" s="2">
        <v>43623</v>
      </c>
      <c r="B354" s="1">
        <v>8245.7999999999993</v>
      </c>
      <c r="C354" s="1">
        <v>8252.65</v>
      </c>
      <c r="D354" s="1">
        <v>8129.85</v>
      </c>
      <c r="E354" s="1">
        <v>8192</v>
      </c>
      <c r="F354" s="1">
        <v>50359183</v>
      </c>
      <c r="G354" s="1">
        <v>1667.66</v>
      </c>
      <c r="H354" s="3">
        <f>IF(ISERR(LN(Table136[[#This Row],[Close]]/E353)),"-",LN(Table136[[#This Row],[Close]]/E353))</f>
        <v>-4.196504610024695E-3</v>
      </c>
    </row>
    <row r="355" spans="1:8" x14ac:dyDescent="0.3">
      <c r="A355" s="2">
        <v>43626</v>
      </c>
      <c r="B355" s="1">
        <v>8239.25</v>
      </c>
      <c r="C355" s="1">
        <v>8261.1</v>
      </c>
      <c r="D355" s="1">
        <v>8163.65</v>
      </c>
      <c r="E355" s="1">
        <v>8216.65</v>
      </c>
      <c r="F355" s="1">
        <v>57218569</v>
      </c>
      <c r="G355" s="1">
        <v>1528.47</v>
      </c>
      <c r="H355" s="3">
        <f>IF(ISERR(LN(Table136[[#This Row],[Close]]/E354)),"-",LN(Table136[[#This Row],[Close]]/E354))</f>
        <v>3.004515123814284E-3</v>
      </c>
    </row>
    <row r="356" spans="1:8" x14ac:dyDescent="0.3">
      <c r="A356" s="2">
        <v>43627</v>
      </c>
      <c r="B356" s="1">
        <v>8242.75</v>
      </c>
      <c r="C356" s="1">
        <v>8257.85</v>
      </c>
      <c r="D356" s="1">
        <v>8202.9500000000007</v>
      </c>
      <c r="E356" s="1">
        <v>8240.25</v>
      </c>
      <c r="F356" s="1">
        <v>49864612</v>
      </c>
      <c r="G356" s="1">
        <v>1485.48</v>
      </c>
      <c r="H356" s="3">
        <f>IF(ISERR(LN(Table136[[#This Row],[Close]]/E355)),"-",LN(Table136[[#This Row],[Close]]/E355))</f>
        <v>2.868099845996756E-3</v>
      </c>
    </row>
    <row r="357" spans="1:8" x14ac:dyDescent="0.3">
      <c r="A357" s="2">
        <v>43628</v>
      </c>
      <c r="B357" s="1">
        <v>8229.9</v>
      </c>
      <c r="C357" s="1">
        <v>8238.75</v>
      </c>
      <c r="D357" s="1">
        <v>8131.2</v>
      </c>
      <c r="E357" s="1">
        <v>8146.95</v>
      </c>
      <c r="F357" s="1">
        <v>49208636</v>
      </c>
      <c r="G357" s="1">
        <v>1460.15</v>
      </c>
      <c r="H357" s="3">
        <f>IF(ISERR(LN(Table136[[#This Row],[Close]]/E356)),"-",LN(Table136[[#This Row],[Close]]/E356))</f>
        <v>-1.1387059185718728E-2</v>
      </c>
    </row>
    <row r="358" spans="1:8" x14ac:dyDescent="0.3">
      <c r="A358" s="2">
        <v>43629</v>
      </c>
      <c r="B358" s="1">
        <v>8133.45</v>
      </c>
      <c r="C358" s="1">
        <v>8150.6</v>
      </c>
      <c r="D358" s="1">
        <v>8060.5</v>
      </c>
      <c r="E358" s="1">
        <v>8116.95</v>
      </c>
      <c r="F358" s="1">
        <v>55681111</v>
      </c>
      <c r="G358" s="1">
        <v>1663.54</v>
      </c>
      <c r="H358" s="3">
        <f>IF(ISERR(LN(Table136[[#This Row],[Close]]/E357)),"-",LN(Table136[[#This Row],[Close]]/E357))</f>
        <v>-3.6891562324751306E-3</v>
      </c>
    </row>
    <row r="359" spans="1:8" x14ac:dyDescent="0.3">
      <c r="A359" s="2">
        <v>43630</v>
      </c>
      <c r="B359" s="1">
        <v>8102.05</v>
      </c>
      <c r="C359" s="1">
        <v>8126.35</v>
      </c>
      <c r="D359" s="1">
        <v>8013.75</v>
      </c>
      <c r="E359" s="1">
        <v>8031.6</v>
      </c>
      <c r="F359" s="1">
        <v>38030659</v>
      </c>
      <c r="G359" s="1">
        <v>1227.97</v>
      </c>
      <c r="H359" s="3">
        <f>IF(ISERR(LN(Table136[[#This Row],[Close]]/E358)),"-",LN(Table136[[#This Row],[Close]]/E358))</f>
        <v>-1.0570706936309135E-2</v>
      </c>
    </row>
    <row r="360" spans="1:8" x14ac:dyDescent="0.3">
      <c r="A360" s="2">
        <v>43633</v>
      </c>
      <c r="B360" s="1">
        <v>8037.8</v>
      </c>
      <c r="C360" s="1">
        <v>8043.8</v>
      </c>
      <c r="D360" s="1">
        <v>7878.95</v>
      </c>
      <c r="E360" s="1">
        <v>7896.1</v>
      </c>
      <c r="F360" s="1">
        <v>92608293</v>
      </c>
      <c r="G360" s="1">
        <v>2354.54</v>
      </c>
      <c r="H360" s="3">
        <f>IF(ISERR(LN(Table136[[#This Row],[Close]]/E359)),"-",LN(Table136[[#This Row],[Close]]/E359))</f>
        <v>-1.7014794221150986E-2</v>
      </c>
    </row>
    <row r="361" spans="1:8" x14ac:dyDescent="0.3">
      <c r="A361" s="2">
        <v>43634</v>
      </c>
      <c r="B361" s="1">
        <v>7901.3</v>
      </c>
      <c r="C361" s="1">
        <v>7953.15</v>
      </c>
      <c r="D361" s="1">
        <v>7815.55</v>
      </c>
      <c r="E361" s="1">
        <v>7859.35</v>
      </c>
      <c r="F361" s="1">
        <v>53629690</v>
      </c>
      <c r="G361" s="1">
        <v>1913.14</v>
      </c>
      <c r="H361" s="3">
        <f>IF(ISERR(LN(Table136[[#This Row],[Close]]/E360)),"-",LN(Table136[[#This Row],[Close]]/E360))</f>
        <v>-4.665060870813499E-3</v>
      </c>
    </row>
    <row r="362" spans="1:8" x14ac:dyDescent="0.3">
      <c r="A362" s="2">
        <v>43635</v>
      </c>
      <c r="B362" s="1">
        <v>7904</v>
      </c>
      <c r="C362" s="1">
        <v>7931.15</v>
      </c>
      <c r="D362" s="1">
        <v>7727.85</v>
      </c>
      <c r="E362" s="1">
        <v>7772.2</v>
      </c>
      <c r="F362" s="1">
        <v>62751320</v>
      </c>
      <c r="G362" s="1">
        <v>1928.79</v>
      </c>
      <c r="H362" s="3">
        <f>IF(ISERR(LN(Table136[[#This Row],[Close]]/E361)),"-",LN(Table136[[#This Row],[Close]]/E361))</f>
        <v>-1.115064123444429E-2</v>
      </c>
    </row>
    <row r="363" spans="1:8" x14ac:dyDescent="0.3">
      <c r="A363" s="2">
        <v>43636</v>
      </c>
      <c r="B363" s="1">
        <v>7758.8</v>
      </c>
      <c r="C363" s="1">
        <v>7981.45</v>
      </c>
      <c r="D363" s="1">
        <v>7722.65</v>
      </c>
      <c r="E363" s="1">
        <v>7965.45</v>
      </c>
      <c r="F363" s="1">
        <v>79852588</v>
      </c>
      <c r="G363" s="1">
        <v>2233.7600000000002</v>
      </c>
      <c r="H363" s="3">
        <f>IF(ISERR(LN(Table136[[#This Row],[Close]]/E362)),"-",LN(Table136[[#This Row],[Close]]/E362))</f>
        <v>2.4560174355196703E-2</v>
      </c>
    </row>
    <row r="364" spans="1:8" x14ac:dyDescent="0.3">
      <c r="A364" s="2">
        <v>43637</v>
      </c>
      <c r="B364" s="1">
        <v>7921.8</v>
      </c>
      <c r="C364" s="1">
        <v>7937.5</v>
      </c>
      <c r="D364" s="1">
        <v>7840.35</v>
      </c>
      <c r="E364" s="1">
        <v>7868.25</v>
      </c>
      <c r="F364" s="1">
        <v>63645618</v>
      </c>
      <c r="G364" s="1">
        <v>2457.88</v>
      </c>
      <c r="H364" s="3">
        <f>IF(ISERR(LN(Table136[[#This Row],[Close]]/E363)),"-",LN(Table136[[#This Row],[Close]]/E363))</f>
        <v>-1.2277764643680175E-2</v>
      </c>
    </row>
    <row r="365" spans="1:8" x14ac:dyDescent="0.3">
      <c r="A365" s="2">
        <v>43640</v>
      </c>
      <c r="B365" s="1">
        <v>7855.65</v>
      </c>
      <c r="C365" s="1">
        <v>7868.85</v>
      </c>
      <c r="D365" s="1">
        <v>7761.75</v>
      </c>
      <c r="E365" s="1">
        <v>7832.3</v>
      </c>
      <c r="F365" s="1">
        <v>48557902</v>
      </c>
      <c r="G365" s="1">
        <v>2039.05</v>
      </c>
      <c r="H365" s="3">
        <f>IF(ISERR(LN(Table136[[#This Row],[Close]]/E364)),"-",LN(Table136[[#This Row],[Close]]/E364))</f>
        <v>-4.5794654107158472E-3</v>
      </c>
    </row>
    <row r="366" spans="1:8" x14ac:dyDescent="0.3">
      <c r="A366" s="2">
        <v>43641</v>
      </c>
      <c r="B366" s="1">
        <v>7811.65</v>
      </c>
      <c r="C366" s="1">
        <v>7890.55</v>
      </c>
      <c r="D366" s="1">
        <v>7793.9</v>
      </c>
      <c r="E366" s="1">
        <v>7878.25</v>
      </c>
      <c r="F366" s="1">
        <v>64613518</v>
      </c>
      <c r="G366" s="1">
        <v>2053.2399999999998</v>
      </c>
      <c r="H366" s="3">
        <f>IF(ISERR(LN(Table136[[#This Row],[Close]]/E365)),"-",LN(Table136[[#This Row],[Close]]/E365))</f>
        <v>5.8495891009765055E-3</v>
      </c>
    </row>
    <row r="367" spans="1:8" x14ac:dyDescent="0.3">
      <c r="A367" s="2">
        <v>43642</v>
      </c>
      <c r="B367" s="1">
        <v>7863.85</v>
      </c>
      <c r="C367" s="1">
        <v>7922.85</v>
      </c>
      <c r="D367" s="1">
        <v>7847.8</v>
      </c>
      <c r="E367" s="1">
        <v>7883.55</v>
      </c>
      <c r="F367" s="1" t="s">
        <v>22</v>
      </c>
      <c r="G367" s="1" t="s">
        <v>22</v>
      </c>
      <c r="H367" s="3">
        <f>IF(ISERR(LN(Table136[[#This Row],[Close]]/E366)),"-",LN(Table136[[#This Row],[Close]]/E366))</f>
        <v>6.7251204808518991E-4</v>
      </c>
    </row>
    <row r="368" spans="1:8" x14ac:dyDescent="0.3">
      <c r="A368" s="2">
        <v>43643</v>
      </c>
      <c r="B368" s="1">
        <v>7903.35</v>
      </c>
      <c r="C368" s="1">
        <v>8021.25</v>
      </c>
      <c r="D368" s="1">
        <v>7901.05</v>
      </c>
      <c r="E368" s="1">
        <v>7971.45</v>
      </c>
      <c r="F368" s="1">
        <v>86570976</v>
      </c>
      <c r="G368" s="1">
        <v>2906.06</v>
      </c>
      <c r="H368" s="3">
        <f>IF(ISERR(LN(Table136[[#This Row],[Close]]/E367)),"-",LN(Table136[[#This Row],[Close]]/E367))</f>
        <v>1.1088098464468345E-2</v>
      </c>
    </row>
    <row r="369" spans="1:8" x14ac:dyDescent="0.3">
      <c r="A369" s="2">
        <v>43644</v>
      </c>
      <c r="B369" s="1">
        <v>7984.05</v>
      </c>
      <c r="C369" s="1">
        <v>8004.1</v>
      </c>
      <c r="D369" s="1">
        <v>7918.65</v>
      </c>
      <c r="E369" s="1">
        <v>7928.05</v>
      </c>
      <c r="F369" s="1">
        <v>44954490</v>
      </c>
      <c r="G369" s="1">
        <v>1608.84</v>
      </c>
      <c r="H369" s="3">
        <f>IF(ISERR(LN(Table136[[#This Row],[Close]]/E368)),"-",LN(Table136[[#This Row],[Close]]/E368))</f>
        <v>-5.4593047317348072E-3</v>
      </c>
    </row>
    <row r="370" spans="1:8" x14ac:dyDescent="0.3">
      <c r="A370" s="2">
        <v>43647</v>
      </c>
      <c r="B370" s="1">
        <v>7981.85</v>
      </c>
      <c r="C370" s="1">
        <v>8047.05</v>
      </c>
      <c r="D370" s="1">
        <v>7965.2</v>
      </c>
      <c r="E370" s="1">
        <v>8029.15</v>
      </c>
      <c r="F370" s="1">
        <v>60202481</v>
      </c>
      <c r="G370" s="1">
        <v>2209.15</v>
      </c>
      <c r="H370" s="3">
        <f>IF(ISERR(LN(Table136[[#This Row],[Close]]/E369)),"-",LN(Table136[[#This Row],[Close]]/E369))</f>
        <v>1.2671565536135233E-2</v>
      </c>
    </row>
    <row r="371" spans="1:8" x14ac:dyDescent="0.3">
      <c r="A371" s="2">
        <v>43648</v>
      </c>
      <c r="B371" s="1">
        <v>8017</v>
      </c>
      <c r="C371" s="1">
        <v>8057.85</v>
      </c>
      <c r="D371" s="1">
        <v>7959.95</v>
      </c>
      <c r="E371" s="1">
        <v>8045.65</v>
      </c>
      <c r="F371" s="1">
        <v>47770125</v>
      </c>
      <c r="G371" s="1">
        <v>1753.38</v>
      </c>
      <c r="H371" s="3">
        <f>IF(ISERR(LN(Table136[[#This Row],[Close]]/E370)),"-",LN(Table136[[#This Row],[Close]]/E370))</f>
        <v>2.0529034009527242E-3</v>
      </c>
    </row>
    <row r="372" spans="1:8" x14ac:dyDescent="0.3">
      <c r="A372" s="2">
        <v>43649</v>
      </c>
      <c r="B372" s="1">
        <v>8063.25</v>
      </c>
      <c r="C372" s="1">
        <v>8090</v>
      </c>
      <c r="D372" s="1">
        <v>8024.65</v>
      </c>
      <c r="E372" s="1">
        <v>8039.5</v>
      </c>
      <c r="F372" s="1">
        <v>52767982</v>
      </c>
      <c r="G372" s="1">
        <v>1670.41</v>
      </c>
      <c r="H372" s="3">
        <f>IF(ISERR(LN(Table136[[#This Row],[Close]]/E371)),"-",LN(Table136[[#This Row],[Close]]/E371))</f>
        <v>-7.6468050340551725E-4</v>
      </c>
    </row>
    <row r="373" spans="1:8" x14ac:dyDescent="0.3">
      <c r="A373" s="2">
        <v>43650</v>
      </c>
      <c r="B373" s="1">
        <v>8053.65</v>
      </c>
      <c r="C373" s="1">
        <v>8099.05</v>
      </c>
      <c r="D373" s="1">
        <v>8031.4</v>
      </c>
      <c r="E373" s="1">
        <v>8077.2</v>
      </c>
      <c r="F373" s="1">
        <v>44669387</v>
      </c>
      <c r="G373" s="1">
        <v>1644.92</v>
      </c>
      <c r="H373" s="3">
        <f>IF(ISERR(LN(Table136[[#This Row],[Close]]/E372)),"-",LN(Table136[[#This Row],[Close]]/E372))</f>
        <v>4.6783856202015474E-3</v>
      </c>
    </row>
    <row r="374" spans="1:8" x14ac:dyDescent="0.3">
      <c r="A374" s="2">
        <v>43651</v>
      </c>
      <c r="B374" s="1">
        <v>8091.45</v>
      </c>
      <c r="C374" s="1">
        <v>8097.1</v>
      </c>
      <c r="D374" s="1">
        <v>7810.5</v>
      </c>
      <c r="E374" s="1">
        <v>7849.1</v>
      </c>
      <c r="F374" s="1">
        <v>46549411</v>
      </c>
      <c r="G374" s="1">
        <v>1852.57</v>
      </c>
      <c r="H374" s="3">
        <f>IF(ISERR(LN(Table136[[#This Row],[Close]]/E373)),"-",LN(Table136[[#This Row],[Close]]/E373))</f>
        <v>-2.8646402282519284E-2</v>
      </c>
    </row>
    <row r="375" spans="1:8" x14ac:dyDescent="0.3">
      <c r="A375" s="2">
        <v>43654</v>
      </c>
      <c r="B375" s="1">
        <v>7794.25</v>
      </c>
      <c r="C375" s="1">
        <v>7794.25</v>
      </c>
      <c r="D375" s="1">
        <v>7564.4</v>
      </c>
      <c r="E375" s="1">
        <v>7593.3</v>
      </c>
      <c r="F375" s="1">
        <v>52868834</v>
      </c>
      <c r="G375" s="1">
        <v>2751.44</v>
      </c>
      <c r="H375" s="3">
        <f>IF(ISERR(LN(Table136[[#This Row],[Close]]/E374)),"-",LN(Table136[[#This Row],[Close]]/E374))</f>
        <v>-3.3132596014347884E-2</v>
      </c>
    </row>
    <row r="376" spans="1:8" x14ac:dyDescent="0.3">
      <c r="A376" s="2">
        <v>43655</v>
      </c>
      <c r="B376" s="1">
        <v>7591.5</v>
      </c>
      <c r="C376" s="1">
        <v>7630.7</v>
      </c>
      <c r="D376" s="1">
        <v>7538.65</v>
      </c>
      <c r="E376" s="1">
        <v>7593.3</v>
      </c>
      <c r="F376" s="1">
        <v>47860460</v>
      </c>
      <c r="G376" s="1">
        <v>2082.5700000000002</v>
      </c>
      <c r="H376" s="3">
        <f>IF(ISERR(LN(Table136[[#This Row],[Close]]/E375)),"-",LN(Table136[[#This Row],[Close]]/E375))</f>
        <v>0</v>
      </c>
    </row>
    <row r="377" spans="1:8" x14ac:dyDescent="0.3">
      <c r="A377" s="2">
        <v>43656</v>
      </c>
      <c r="B377" s="1">
        <v>7593.15</v>
      </c>
      <c r="C377" s="1">
        <v>7609.7</v>
      </c>
      <c r="D377" s="1">
        <v>7484.35</v>
      </c>
      <c r="E377" s="1">
        <v>7511.15</v>
      </c>
      <c r="F377" s="1">
        <v>57074937</v>
      </c>
      <c r="G377" s="1">
        <v>1816.46</v>
      </c>
      <c r="H377" s="3">
        <f>IF(ISERR(LN(Table136[[#This Row],[Close]]/E376)),"-",LN(Table136[[#This Row],[Close]]/E376))</f>
        <v>-1.0877696311574807E-2</v>
      </c>
    </row>
    <row r="378" spans="1:8" x14ac:dyDescent="0.3">
      <c r="A378" s="2">
        <v>43657</v>
      </c>
      <c r="B378" s="1">
        <v>7552.05</v>
      </c>
      <c r="C378" s="1">
        <v>7665.9</v>
      </c>
      <c r="D378" s="1">
        <v>7504.45</v>
      </c>
      <c r="E378" s="1">
        <v>7650.95</v>
      </c>
      <c r="F378" s="1">
        <v>58527421</v>
      </c>
      <c r="G378" s="1">
        <v>2002.68</v>
      </c>
      <c r="H378" s="3">
        <f>IF(ISERR(LN(Table136[[#This Row],[Close]]/E377)),"-",LN(Table136[[#This Row],[Close]]/E377))</f>
        <v>1.844123992082055E-2</v>
      </c>
    </row>
    <row r="379" spans="1:8" x14ac:dyDescent="0.3">
      <c r="A379" s="2">
        <v>43658</v>
      </c>
      <c r="B379" s="1">
        <v>7641.8</v>
      </c>
      <c r="C379" s="1">
        <v>7719</v>
      </c>
      <c r="D379" s="1">
        <v>7603.75</v>
      </c>
      <c r="E379" s="1">
        <v>7653.65</v>
      </c>
      <c r="F379" s="1">
        <v>58668910</v>
      </c>
      <c r="G379" s="1">
        <v>2023.94</v>
      </c>
      <c r="H379" s="3">
        <f>IF(ISERR(LN(Table136[[#This Row],[Close]]/E378)),"-",LN(Table136[[#This Row],[Close]]/E378))</f>
        <v>3.5283509899126426E-4</v>
      </c>
    </row>
    <row r="380" spans="1:8" x14ac:dyDescent="0.3">
      <c r="A380" s="2">
        <v>43661</v>
      </c>
      <c r="B380" s="1">
        <v>7659.65</v>
      </c>
      <c r="C380" s="1">
        <v>7709.7</v>
      </c>
      <c r="D380" s="1">
        <v>7628.7</v>
      </c>
      <c r="E380" s="1">
        <v>7674.25</v>
      </c>
      <c r="F380" s="1">
        <v>43579162</v>
      </c>
      <c r="G380" s="1">
        <v>1607.43</v>
      </c>
      <c r="H380" s="3">
        <f>IF(ISERR(LN(Table136[[#This Row],[Close]]/E379)),"-",LN(Table136[[#This Row],[Close]]/E379))</f>
        <v>2.6879105947561015E-3</v>
      </c>
    </row>
    <row r="381" spans="1:8" x14ac:dyDescent="0.3">
      <c r="A381" s="2">
        <v>43662</v>
      </c>
      <c r="B381" s="1">
        <v>7633.3</v>
      </c>
      <c r="C381" s="1">
        <v>7739.15</v>
      </c>
      <c r="D381" s="1">
        <v>7602.6</v>
      </c>
      <c r="E381" s="1">
        <v>7727.1</v>
      </c>
      <c r="F381" s="1">
        <v>82376753</v>
      </c>
      <c r="G381" s="1">
        <v>2100.85</v>
      </c>
      <c r="H381" s="3">
        <f>IF(ISERR(LN(Table136[[#This Row],[Close]]/E380)),"-",LN(Table136[[#This Row],[Close]]/E380))</f>
        <v>6.8630616722822856E-3</v>
      </c>
    </row>
    <row r="382" spans="1:8" x14ac:dyDescent="0.3">
      <c r="A382" s="2">
        <v>43663</v>
      </c>
      <c r="B382" s="1">
        <v>7719.1</v>
      </c>
      <c r="C382" s="1">
        <v>7738.8</v>
      </c>
      <c r="D382" s="1">
        <v>7638.35</v>
      </c>
      <c r="E382" s="1">
        <v>7648.15</v>
      </c>
      <c r="F382" s="1">
        <v>49942047</v>
      </c>
      <c r="G382" s="1">
        <v>1672.52</v>
      </c>
      <c r="H382" s="3">
        <f>IF(ISERR(LN(Table136[[#This Row],[Close]]/E381)),"-",LN(Table136[[#This Row],[Close]]/E381))</f>
        <v>-1.0269841973459188E-2</v>
      </c>
    </row>
    <row r="383" spans="1:8" x14ac:dyDescent="0.3">
      <c r="A383" s="2">
        <v>43664</v>
      </c>
      <c r="B383" s="1">
        <v>7632.1</v>
      </c>
      <c r="C383" s="1">
        <v>7638.05</v>
      </c>
      <c r="D383" s="1">
        <v>7427.2</v>
      </c>
      <c r="E383" s="1">
        <v>7438.7</v>
      </c>
      <c r="F383" s="1">
        <v>62688612</v>
      </c>
      <c r="G383" s="1">
        <v>2244.11</v>
      </c>
      <c r="H383" s="3">
        <f>IF(ISERR(LN(Table136[[#This Row],[Close]]/E382)),"-",LN(Table136[[#This Row],[Close]]/E382))</f>
        <v>-2.7767686132546435E-2</v>
      </c>
    </row>
    <row r="384" spans="1:8" x14ac:dyDescent="0.3">
      <c r="A384" s="2">
        <v>43665</v>
      </c>
      <c r="B384" s="1">
        <v>7462.6</v>
      </c>
      <c r="C384" s="1">
        <v>7475.2</v>
      </c>
      <c r="D384" s="1">
        <v>7180.05</v>
      </c>
      <c r="E384" s="1">
        <v>7192.75</v>
      </c>
      <c r="F384" s="1">
        <v>73142805</v>
      </c>
      <c r="G384" s="1">
        <v>2838.24</v>
      </c>
      <c r="H384" s="3">
        <f>IF(ISERR(LN(Table136[[#This Row],[Close]]/E383)),"-",LN(Table136[[#This Row],[Close]]/E383))</f>
        <v>-3.3622528126508414E-2</v>
      </c>
    </row>
    <row r="385" spans="1:8" x14ac:dyDescent="0.3">
      <c r="A385" s="2">
        <v>43668</v>
      </c>
      <c r="B385" s="1">
        <v>7203.75</v>
      </c>
      <c r="C385" s="1">
        <v>7291.85</v>
      </c>
      <c r="D385" s="1">
        <v>7146.8</v>
      </c>
      <c r="E385" s="1">
        <v>7220.25</v>
      </c>
      <c r="F385" s="1">
        <v>64075458</v>
      </c>
      <c r="G385" s="1">
        <v>2541.91</v>
      </c>
      <c r="H385" s="3">
        <f>IF(ISERR(LN(Table136[[#This Row],[Close]]/E384)),"-",LN(Table136[[#This Row],[Close]]/E384))</f>
        <v>3.8160040756237629E-3</v>
      </c>
    </row>
    <row r="386" spans="1:8" x14ac:dyDescent="0.3">
      <c r="A386" s="2">
        <v>43669</v>
      </c>
      <c r="B386" s="1">
        <v>7234.35</v>
      </c>
      <c r="C386" s="1">
        <v>7235.5</v>
      </c>
      <c r="D386" s="1">
        <v>7157.3</v>
      </c>
      <c r="E386" s="1">
        <v>7176.65</v>
      </c>
      <c r="F386" s="1">
        <v>81728947</v>
      </c>
      <c r="G386" s="1">
        <v>2534.1799999999998</v>
      </c>
      <c r="H386" s="3">
        <f>IF(ISERR(LN(Table136[[#This Row],[Close]]/E385)),"-",LN(Table136[[#This Row],[Close]]/E385))</f>
        <v>-6.0568779795029141E-3</v>
      </c>
    </row>
    <row r="387" spans="1:8" x14ac:dyDescent="0.3">
      <c r="A387" s="2">
        <v>43670</v>
      </c>
      <c r="B387" s="1">
        <v>7162.85</v>
      </c>
      <c r="C387" s="1">
        <v>7174.9</v>
      </c>
      <c r="D387" s="1">
        <v>7017</v>
      </c>
      <c r="E387" s="1">
        <v>7036.7</v>
      </c>
      <c r="F387" s="1">
        <v>67418856</v>
      </c>
      <c r="G387" s="1">
        <v>2219.5300000000002</v>
      </c>
      <c r="H387" s="3">
        <f>IF(ISERR(LN(Table136[[#This Row],[Close]]/E386)),"-",LN(Table136[[#This Row],[Close]]/E386))</f>
        <v>-1.9693390092220181E-2</v>
      </c>
    </row>
    <row r="388" spans="1:8" x14ac:dyDescent="0.3">
      <c r="A388" s="2">
        <v>43671</v>
      </c>
      <c r="B388" s="1">
        <v>7040.4</v>
      </c>
      <c r="C388" s="1">
        <v>7086.45</v>
      </c>
      <c r="D388" s="1">
        <v>6996.3</v>
      </c>
      <c r="E388" s="1">
        <v>7010.55</v>
      </c>
      <c r="F388" s="1">
        <v>70812366</v>
      </c>
      <c r="G388" s="1">
        <v>2438.08</v>
      </c>
      <c r="H388" s="3">
        <f>IF(ISERR(LN(Table136[[#This Row],[Close]]/E387)),"-",LN(Table136[[#This Row],[Close]]/E387))</f>
        <v>-3.7231529598054135E-3</v>
      </c>
    </row>
    <row r="389" spans="1:8" x14ac:dyDescent="0.3">
      <c r="A389" s="2">
        <v>43672</v>
      </c>
      <c r="B389" s="1">
        <v>6979.85</v>
      </c>
      <c r="C389" s="1">
        <v>7227.65</v>
      </c>
      <c r="D389" s="1">
        <v>6968.05</v>
      </c>
      <c r="E389" s="1">
        <v>7161.5</v>
      </c>
      <c r="F389" s="1">
        <v>127546963</v>
      </c>
      <c r="G389" s="1">
        <v>4547.71</v>
      </c>
      <c r="H389" s="3">
        <f>IF(ISERR(LN(Table136[[#This Row],[Close]]/E388)),"-",LN(Table136[[#This Row],[Close]]/E388))</f>
        <v>2.130329892526274E-2</v>
      </c>
    </row>
    <row r="390" spans="1:8" x14ac:dyDescent="0.3">
      <c r="A390" s="2">
        <v>43675</v>
      </c>
      <c r="B390" s="1">
        <v>7123.55</v>
      </c>
      <c r="C390" s="1">
        <v>7127.15</v>
      </c>
      <c r="D390" s="1">
        <v>6896.25</v>
      </c>
      <c r="E390" s="1">
        <v>6905.7</v>
      </c>
      <c r="F390" s="1">
        <v>82855253</v>
      </c>
      <c r="G390" s="1">
        <v>2847.79</v>
      </c>
      <c r="H390" s="3">
        <f>IF(ISERR(LN(Table136[[#This Row],[Close]]/E389)),"-",LN(Table136[[#This Row],[Close]]/E389))</f>
        <v>-3.6372298700080845E-2</v>
      </c>
    </row>
    <row r="391" spans="1:8" x14ac:dyDescent="0.3">
      <c r="A391" s="2">
        <v>43676</v>
      </c>
      <c r="B391" s="1">
        <v>6907.95</v>
      </c>
      <c r="C391" s="1">
        <v>6954.2</v>
      </c>
      <c r="D391" s="1">
        <v>6747.4</v>
      </c>
      <c r="E391" s="1">
        <v>6763.75</v>
      </c>
      <c r="F391" s="1">
        <v>86871285</v>
      </c>
      <c r="G391" s="1">
        <v>2745.63</v>
      </c>
      <c r="H391" s="3">
        <f>IF(ISERR(LN(Table136[[#This Row],[Close]]/E390)),"-",LN(Table136[[#This Row],[Close]]/E390))</f>
        <v>-2.0769687562893893E-2</v>
      </c>
    </row>
    <row r="392" spans="1:8" x14ac:dyDescent="0.3">
      <c r="A392" s="2">
        <v>43677</v>
      </c>
      <c r="B392" s="1">
        <v>6762.15</v>
      </c>
      <c r="C392" s="1">
        <v>6883.4</v>
      </c>
      <c r="D392" s="1">
        <v>6727.55</v>
      </c>
      <c r="E392" s="1">
        <v>6851.65</v>
      </c>
      <c r="F392" s="1">
        <v>84478097</v>
      </c>
      <c r="G392" s="1">
        <v>2964.23</v>
      </c>
      <c r="H392" s="3">
        <f>IF(ISERR(LN(Table136[[#This Row],[Close]]/E391)),"-",LN(Table136[[#This Row],[Close]]/E391))</f>
        <v>1.2912029205789804E-2</v>
      </c>
    </row>
    <row r="393" spans="1:8" x14ac:dyDescent="0.3">
      <c r="A393" s="2">
        <v>43678</v>
      </c>
      <c r="B393" s="1">
        <v>6806.7</v>
      </c>
      <c r="C393" s="1">
        <v>6883.35</v>
      </c>
      <c r="D393" s="1">
        <v>6764.2</v>
      </c>
      <c r="E393" s="1">
        <v>6856.1</v>
      </c>
      <c r="F393" s="1">
        <v>115698845</v>
      </c>
      <c r="G393" s="1">
        <v>2879.71</v>
      </c>
      <c r="H393" s="3">
        <f>IF(ISERR(LN(Table136[[#This Row],[Close]]/E392)),"-",LN(Table136[[#This Row],[Close]]/E392))</f>
        <v>6.4926777280364598E-4</v>
      </c>
    </row>
    <row r="394" spans="1:8" x14ac:dyDescent="0.3">
      <c r="A394" s="2">
        <v>43679</v>
      </c>
      <c r="B394" s="1">
        <v>6791.75</v>
      </c>
      <c r="C394" s="1">
        <v>6971.05</v>
      </c>
      <c r="D394" s="1">
        <v>6732.65</v>
      </c>
      <c r="E394" s="1">
        <v>6933.75</v>
      </c>
      <c r="F394" s="1">
        <v>225293788</v>
      </c>
      <c r="G394" s="1">
        <v>4429.8999999999996</v>
      </c>
      <c r="H394" s="3">
        <f>IF(ISERR(LN(Table136[[#This Row],[Close]]/E393)),"-",LN(Table136[[#This Row],[Close]]/E393))</f>
        <v>1.126202543390561E-2</v>
      </c>
    </row>
    <row r="395" spans="1:8" x14ac:dyDescent="0.3">
      <c r="A395" s="2">
        <v>43682</v>
      </c>
      <c r="B395" s="1">
        <v>6859.85</v>
      </c>
      <c r="C395" s="1">
        <v>6900.85</v>
      </c>
      <c r="D395" s="1">
        <v>6751</v>
      </c>
      <c r="E395" s="1">
        <v>6844.6</v>
      </c>
      <c r="F395" s="1">
        <v>100754900</v>
      </c>
      <c r="G395" s="1">
        <v>2598.09</v>
      </c>
      <c r="H395" s="3">
        <f>IF(ISERR(LN(Table136[[#This Row],[Close]]/E394)),"-",LN(Table136[[#This Row],[Close]]/E394))</f>
        <v>-1.2940772169585791E-2</v>
      </c>
    </row>
    <row r="396" spans="1:8" x14ac:dyDescent="0.3">
      <c r="A396" s="2">
        <v>43683</v>
      </c>
      <c r="B396" s="1">
        <v>6802.05</v>
      </c>
      <c r="C396" s="1">
        <v>6956.5</v>
      </c>
      <c r="D396" s="1">
        <v>6801.9</v>
      </c>
      <c r="E396" s="1">
        <v>6942.45</v>
      </c>
      <c r="F396" s="1">
        <v>94537331</v>
      </c>
      <c r="G396" s="1">
        <v>2589.36</v>
      </c>
      <c r="H396" s="3">
        <f>IF(ISERR(LN(Table136[[#This Row],[Close]]/E395)),"-",LN(Table136[[#This Row],[Close]]/E395))</f>
        <v>1.4194717938596665E-2</v>
      </c>
    </row>
    <row r="397" spans="1:8" x14ac:dyDescent="0.3">
      <c r="A397" s="2">
        <v>43684</v>
      </c>
      <c r="B397" s="1">
        <v>6951.15</v>
      </c>
      <c r="C397" s="1">
        <v>6964.15</v>
      </c>
      <c r="D397" s="1">
        <v>6768.9</v>
      </c>
      <c r="E397" s="1">
        <v>6792.6</v>
      </c>
      <c r="F397" s="1">
        <v>93977926</v>
      </c>
      <c r="G397" s="1">
        <v>2623.51</v>
      </c>
      <c r="H397" s="3">
        <f>IF(ISERR(LN(Table136[[#This Row],[Close]]/E396)),"-",LN(Table136[[#This Row],[Close]]/E396))</f>
        <v>-2.1820953826336472E-2</v>
      </c>
    </row>
    <row r="398" spans="1:8" x14ac:dyDescent="0.3">
      <c r="A398" s="2">
        <v>43685</v>
      </c>
      <c r="B398" s="1">
        <v>6792.4</v>
      </c>
      <c r="C398" s="1">
        <v>7019.25</v>
      </c>
      <c r="D398" s="1">
        <v>6784.8</v>
      </c>
      <c r="E398" s="1">
        <v>6998.45</v>
      </c>
      <c r="F398" s="1">
        <v>101327372</v>
      </c>
      <c r="G398" s="1">
        <v>2656.82</v>
      </c>
      <c r="H398" s="3">
        <f>IF(ISERR(LN(Table136[[#This Row],[Close]]/E397)),"-",LN(Table136[[#This Row],[Close]]/E397))</f>
        <v>2.9854911634977423E-2</v>
      </c>
    </row>
    <row r="399" spans="1:8" x14ac:dyDescent="0.3">
      <c r="A399" s="2">
        <v>43686</v>
      </c>
      <c r="B399" s="1">
        <v>7032.65</v>
      </c>
      <c r="C399" s="1">
        <v>7175.1</v>
      </c>
      <c r="D399" s="1">
        <v>7005.75</v>
      </c>
      <c r="E399" s="1">
        <v>7137.4</v>
      </c>
      <c r="F399" s="1">
        <v>138892086</v>
      </c>
      <c r="G399" s="1">
        <v>3514.25</v>
      </c>
      <c r="H399" s="3">
        <f>IF(ISERR(LN(Table136[[#This Row],[Close]]/E398)),"-",LN(Table136[[#This Row],[Close]]/E398))</f>
        <v>1.9659868411140605E-2</v>
      </c>
    </row>
    <row r="400" spans="1:8" x14ac:dyDescent="0.3">
      <c r="A400" s="2">
        <v>43690</v>
      </c>
      <c r="B400" s="1">
        <v>7137.25</v>
      </c>
      <c r="C400" s="1">
        <v>7137.25</v>
      </c>
      <c r="D400" s="1">
        <v>6840.3</v>
      </c>
      <c r="E400" s="1">
        <v>6855.75</v>
      </c>
      <c r="F400" s="1">
        <v>99501359</v>
      </c>
      <c r="G400" s="1">
        <v>2699.69</v>
      </c>
      <c r="H400" s="3">
        <f>IF(ISERR(LN(Table136[[#This Row],[Close]]/E399)),"-",LN(Table136[[#This Row],[Close]]/E399))</f>
        <v>-4.0260848156198827E-2</v>
      </c>
    </row>
    <row r="401" spans="1:8" x14ac:dyDescent="0.3">
      <c r="A401" s="2">
        <v>43691</v>
      </c>
      <c r="B401" s="1">
        <v>6876.95</v>
      </c>
      <c r="C401" s="1">
        <v>6985.85</v>
      </c>
      <c r="D401" s="1">
        <v>6811</v>
      </c>
      <c r="E401" s="1">
        <v>6919.05</v>
      </c>
      <c r="F401" s="1">
        <v>90734066</v>
      </c>
      <c r="G401" s="1">
        <v>2656.58</v>
      </c>
      <c r="H401" s="3">
        <f>IF(ISERR(LN(Table136[[#This Row],[Close]]/E400)),"-",LN(Table136[[#This Row],[Close]]/E400))</f>
        <v>9.1907607484771458E-3</v>
      </c>
    </row>
    <row r="402" spans="1:8" x14ac:dyDescent="0.3">
      <c r="A402" s="2">
        <v>43693</v>
      </c>
      <c r="B402" s="1">
        <v>6883.7</v>
      </c>
      <c r="C402" s="1">
        <v>7013.75</v>
      </c>
      <c r="D402" s="1">
        <v>6772.1</v>
      </c>
      <c r="E402" s="1">
        <v>6998.45</v>
      </c>
      <c r="F402" s="1">
        <v>87715179</v>
      </c>
      <c r="G402" s="1">
        <v>2677.18</v>
      </c>
      <c r="H402" s="3">
        <f>IF(ISERR(LN(Table136[[#This Row],[Close]]/E401)),"-",LN(Table136[[#This Row],[Close]]/E401))</f>
        <v>1.1410218996581201E-2</v>
      </c>
    </row>
    <row r="403" spans="1:8" x14ac:dyDescent="0.3">
      <c r="A403" s="2">
        <v>43696</v>
      </c>
      <c r="B403" s="1">
        <v>7019.15</v>
      </c>
      <c r="C403" s="1">
        <v>7042.95</v>
      </c>
      <c r="D403" s="1">
        <v>6938.5</v>
      </c>
      <c r="E403" s="1">
        <v>6959.15</v>
      </c>
      <c r="F403" s="1">
        <v>64873190</v>
      </c>
      <c r="G403" s="1">
        <v>2101.02</v>
      </c>
      <c r="H403" s="3">
        <f>IF(ISERR(LN(Table136[[#This Row],[Close]]/E402)),"-",LN(Table136[[#This Row],[Close]]/E402))</f>
        <v>-5.6313555134529444E-3</v>
      </c>
    </row>
    <row r="404" spans="1:8" x14ac:dyDescent="0.3">
      <c r="A404" s="2">
        <v>43697</v>
      </c>
      <c r="B404" s="1">
        <v>6979.4</v>
      </c>
      <c r="C404" s="1">
        <v>7067.85</v>
      </c>
      <c r="D404" s="1">
        <v>6940.6</v>
      </c>
      <c r="E404" s="1">
        <v>7040.5</v>
      </c>
      <c r="F404" s="1">
        <v>71208803</v>
      </c>
      <c r="G404" s="1">
        <v>3148.14</v>
      </c>
      <c r="H404" s="3">
        <f>IF(ISERR(LN(Table136[[#This Row],[Close]]/E403)),"-",LN(Table136[[#This Row],[Close]]/E403))</f>
        <v>1.1621849923723221E-2</v>
      </c>
    </row>
    <row r="405" spans="1:8" x14ac:dyDescent="0.3">
      <c r="A405" s="2">
        <v>43698</v>
      </c>
      <c r="B405" s="1">
        <v>7053.05</v>
      </c>
      <c r="C405" s="1">
        <v>7094.25</v>
      </c>
      <c r="D405" s="1">
        <v>6967.6</v>
      </c>
      <c r="E405" s="1">
        <v>7001.85</v>
      </c>
      <c r="F405" s="1">
        <v>129827659</v>
      </c>
      <c r="G405" s="1">
        <v>3679.6</v>
      </c>
      <c r="H405" s="3">
        <f>IF(ISERR(LN(Table136[[#This Row],[Close]]/E404)),"-",LN(Table136[[#This Row],[Close]]/E404))</f>
        <v>-5.5047905229476052E-3</v>
      </c>
    </row>
    <row r="406" spans="1:8" x14ac:dyDescent="0.3">
      <c r="A406" s="2">
        <v>43699</v>
      </c>
      <c r="B406" s="1">
        <v>6990.05</v>
      </c>
      <c r="C406" s="1">
        <v>6991.55</v>
      </c>
      <c r="D406" s="1">
        <v>6864.95</v>
      </c>
      <c r="E406" s="1">
        <v>6882.1</v>
      </c>
      <c r="F406" s="1">
        <v>120560834</v>
      </c>
      <c r="G406" s="1">
        <v>3006.18</v>
      </c>
      <c r="H406" s="3">
        <f>IF(ISERR(LN(Table136[[#This Row],[Close]]/E405)),"-",LN(Table136[[#This Row],[Close]]/E405))</f>
        <v>-1.7250561922869966E-2</v>
      </c>
    </row>
    <row r="407" spans="1:8" x14ac:dyDescent="0.3">
      <c r="A407" s="2">
        <v>43700</v>
      </c>
      <c r="B407" s="1">
        <v>6864</v>
      </c>
      <c r="C407" s="1">
        <v>7003.8</v>
      </c>
      <c r="D407" s="1">
        <v>6801</v>
      </c>
      <c r="E407" s="1">
        <v>6988.35</v>
      </c>
      <c r="F407" s="1">
        <v>104958890</v>
      </c>
      <c r="G407" s="1">
        <v>2692.64</v>
      </c>
      <c r="H407" s="3">
        <f>IF(ISERR(LN(Table136[[#This Row],[Close]]/E406)),"-",LN(Table136[[#This Row],[Close]]/E406))</f>
        <v>1.5320638949620484E-2</v>
      </c>
    </row>
    <row r="408" spans="1:8" x14ac:dyDescent="0.3">
      <c r="A408" s="2">
        <v>43703</v>
      </c>
      <c r="B408" s="1">
        <v>7202.7</v>
      </c>
      <c r="C408" s="1">
        <v>7202.7</v>
      </c>
      <c r="D408" s="1">
        <v>6871.05</v>
      </c>
      <c r="E408" s="1">
        <v>7022.75</v>
      </c>
      <c r="F408" s="1">
        <v>158857486</v>
      </c>
      <c r="G408" s="1">
        <v>3502.62</v>
      </c>
      <c r="H408" s="3">
        <f>IF(ISERR(LN(Table136[[#This Row],[Close]]/E407)),"-",LN(Table136[[#This Row],[Close]]/E407))</f>
        <v>4.9104023411703137E-3</v>
      </c>
    </row>
    <row r="409" spans="1:8" x14ac:dyDescent="0.3">
      <c r="A409" s="2">
        <v>43704</v>
      </c>
      <c r="B409" s="1">
        <v>7069.7</v>
      </c>
      <c r="C409" s="1">
        <v>7185</v>
      </c>
      <c r="D409" s="1">
        <v>7055.9</v>
      </c>
      <c r="E409" s="1">
        <v>7152.95</v>
      </c>
      <c r="F409" s="1">
        <v>162100149</v>
      </c>
      <c r="G409" s="1">
        <v>4588.93</v>
      </c>
      <c r="H409" s="3">
        <f>IF(ISERR(LN(Table136[[#This Row],[Close]]/E408)),"-",LN(Table136[[#This Row],[Close]]/E408))</f>
        <v>1.8369979807518873E-2</v>
      </c>
    </row>
    <row r="410" spans="1:8" x14ac:dyDescent="0.3">
      <c r="A410" s="2">
        <v>43705</v>
      </c>
      <c r="B410" s="1">
        <v>7148.2</v>
      </c>
      <c r="C410" s="1">
        <v>7186.1</v>
      </c>
      <c r="D410" s="1">
        <v>6985.3</v>
      </c>
      <c r="E410" s="1">
        <v>7018.55</v>
      </c>
      <c r="F410" s="1">
        <v>127422968</v>
      </c>
      <c r="G410" s="1">
        <v>2940.25</v>
      </c>
      <c r="H410" s="3">
        <f>IF(ISERR(LN(Table136[[#This Row],[Close]]/E409)),"-",LN(Table136[[#This Row],[Close]]/E409))</f>
        <v>-1.8968215031502377E-2</v>
      </c>
    </row>
    <row r="411" spans="1:8" x14ac:dyDescent="0.3">
      <c r="A411" s="2">
        <v>43706</v>
      </c>
      <c r="B411" s="1">
        <v>7000.6</v>
      </c>
      <c r="C411" s="1">
        <v>7043.9</v>
      </c>
      <c r="D411" s="1">
        <v>6944.1</v>
      </c>
      <c r="E411" s="1">
        <v>6970.15</v>
      </c>
      <c r="F411" s="1">
        <v>86464330</v>
      </c>
      <c r="G411" s="1">
        <v>2395.2600000000002</v>
      </c>
      <c r="H411" s="3">
        <f>IF(ISERR(LN(Table136[[#This Row],[Close]]/E410)),"-",LN(Table136[[#This Row],[Close]]/E410))</f>
        <v>-6.9198986519122836E-3</v>
      </c>
    </row>
    <row r="412" spans="1:8" x14ac:dyDescent="0.3">
      <c r="A412" s="2">
        <v>43707</v>
      </c>
      <c r="B412" s="1">
        <v>7004.5</v>
      </c>
      <c r="C412" s="1">
        <v>7029.15</v>
      </c>
      <c r="D412" s="1">
        <v>6901.65</v>
      </c>
      <c r="E412" s="1">
        <v>7009.3</v>
      </c>
      <c r="F412" s="1">
        <v>83120519</v>
      </c>
      <c r="G412" s="1">
        <v>2092.11</v>
      </c>
      <c r="H412" s="3">
        <f>IF(ISERR(LN(Table136[[#This Row],[Close]]/E411)),"-",LN(Table136[[#This Row],[Close]]/E411))</f>
        <v>5.6010933694676983E-3</v>
      </c>
    </row>
    <row r="413" spans="1:8" x14ac:dyDescent="0.3">
      <c r="A413" s="2">
        <v>43711</v>
      </c>
      <c r="B413" s="1">
        <v>6921.75</v>
      </c>
      <c r="C413" s="1">
        <v>6962.75</v>
      </c>
      <c r="D413" s="1">
        <v>6884.75</v>
      </c>
      <c r="E413" s="1">
        <v>6897.75</v>
      </c>
      <c r="F413" s="1">
        <v>103145073</v>
      </c>
      <c r="G413" s="1">
        <v>2612.4499999999998</v>
      </c>
      <c r="H413" s="3">
        <f>IF(ISERR(LN(Table136[[#This Row],[Close]]/E412)),"-",LN(Table136[[#This Row],[Close]]/E412))</f>
        <v>-1.6042567244994678E-2</v>
      </c>
    </row>
    <row r="414" spans="1:8" x14ac:dyDescent="0.3">
      <c r="A414" s="2">
        <v>43712</v>
      </c>
      <c r="B414" s="1">
        <v>6902.95</v>
      </c>
      <c r="C414" s="1">
        <v>6932.65</v>
      </c>
      <c r="D414" s="1">
        <v>6744.75</v>
      </c>
      <c r="E414" s="1">
        <v>6782.05</v>
      </c>
      <c r="F414" s="1">
        <v>143223717</v>
      </c>
      <c r="G414" s="1">
        <v>3325.65</v>
      </c>
      <c r="H414" s="3">
        <f>IF(ISERR(LN(Table136[[#This Row],[Close]]/E413)),"-",LN(Table136[[#This Row],[Close]]/E413))</f>
        <v>-1.691585533600666E-2</v>
      </c>
    </row>
    <row r="415" spans="1:8" x14ac:dyDescent="0.3">
      <c r="A415" s="2">
        <v>43713</v>
      </c>
      <c r="B415" s="1">
        <v>6788.4</v>
      </c>
      <c r="C415" s="1">
        <v>6935</v>
      </c>
      <c r="D415" s="1">
        <v>6786.1</v>
      </c>
      <c r="E415" s="1">
        <v>6921.75</v>
      </c>
      <c r="F415" s="1">
        <v>126336613</v>
      </c>
      <c r="G415" s="1">
        <v>2670.82</v>
      </c>
      <c r="H415" s="3">
        <f>IF(ISERR(LN(Table136[[#This Row],[Close]]/E414)),"-",LN(Table136[[#This Row],[Close]]/E414))</f>
        <v>2.038921169888569E-2</v>
      </c>
    </row>
    <row r="416" spans="1:8" x14ac:dyDescent="0.3">
      <c r="A416" s="2">
        <v>43714</v>
      </c>
      <c r="B416" s="1">
        <v>6947.95</v>
      </c>
      <c r="C416" s="1">
        <v>7119.15</v>
      </c>
      <c r="D416" s="1">
        <v>6920.35</v>
      </c>
      <c r="E416" s="1">
        <v>7102.45</v>
      </c>
      <c r="F416" s="1">
        <v>123463539</v>
      </c>
      <c r="G416" s="1">
        <v>3384.35</v>
      </c>
      <c r="H416" s="3">
        <f>IF(ISERR(LN(Table136[[#This Row],[Close]]/E415)),"-",LN(Table136[[#This Row],[Close]]/E415))</f>
        <v>2.5771167115040662E-2</v>
      </c>
    </row>
    <row r="417" spans="1:8" x14ac:dyDescent="0.3">
      <c r="A417" s="2">
        <v>43717</v>
      </c>
      <c r="B417" s="1">
        <v>7023.9</v>
      </c>
      <c r="C417" s="1">
        <v>7178.6</v>
      </c>
      <c r="D417" s="1">
        <v>6992.85</v>
      </c>
      <c r="E417" s="1">
        <v>7165.35</v>
      </c>
      <c r="F417" s="1">
        <v>102959477</v>
      </c>
      <c r="G417" s="1">
        <v>3235.17</v>
      </c>
      <c r="H417" s="3">
        <f>IF(ISERR(LN(Table136[[#This Row],[Close]]/E416)),"-",LN(Table136[[#This Row],[Close]]/E416))</f>
        <v>8.8171137098181432E-3</v>
      </c>
    </row>
    <row r="418" spans="1:8" x14ac:dyDescent="0.3">
      <c r="A418" s="2">
        <v>43719</v>
      </c>
      <c r="B418" s="1">
        <v>7193.15</v>
      </c>
      <c r="C418" s="1">
        <v>7443.9</v>
      </c>
      <c r="D418" s="1">
        <v>7177.9</v>
      </c>
      <c r="E418" s="1">
        <v>7423.6</v>
      </c>
      <c r="F418" s="1">
        <v>193625715</v>
      </c>
      <c r="G418" s="1">
        <v>5106.9399999999996</v>
      </c>
      <c r="H418" s="3">
        <f>IF(ISERR(LN(Table136[[#This Row],[Close]]/E417)),"-",LN(Table136[[#This Row],[Close]]/E417))</f>
        <v>3.5407206065495009E-2</v>
      </c>
    </row>
    <row r="419" spans="1:8" x14ac:dyDescent="0.3">
      <c r="A419" s="2">
        <v>43720</v>
      </c>
      <c r="B419" s="1">
        <v>7420.55</v>
      </c>
      <c r="C419" s="1">
        <v>7459.15</v>
      </c>
      <c r="D419" s="1">
        <v>7270.65</v>
      </c>
      <c r="E419" s="1">
        <v>7284</v>
      </c>
      <c r="F419" s="1">
        <v>127198971</v>
      </c>
      <c r="G419" s="1">
        <v>3557.06</v>
      </c>
      <c r="H419" s="3">
        <f>IF(ISERR(LN(Table136[[#This Row],[Close]]/E418)),"-",LN(Table136[[#This Row],[Close]]/E418))</f>
        <v>-1.8983952856651002E-2</v>
      </c>
    </row>
    <row r="420" spans="1:8" x14ac:dyDescent="0.3">
      <c r="A420" s="2">
        <v>43721</v>
      </c>
      <c r="B420" s="1">
        <v>7307.75</v>
      </c>
      <c r="C420" s="1">
        <v>7372.75</v>
      </c>
      <c r="D420" s="1">
        <v>7249.75</v>
      </c>
      <c r="E420" s="1">
        <v>7360.6</v>
      </c>
      <c r="F420" s="1">
        <v>139514421</v>
      </c>
      <c r="G420" s="1">
        <v>3668.45</v>
      </c>
      <c r="H420" s="3">
        <f>IF(ISERR(LN(Table136[[#This Row],[Close]]/E419)),"-",LN(Table136[[#This Row],[Close]]/E419))</f>
        <v>1.0461289291837539E-2</v>
      </c>
    </row>
    <row r="421" spans="1:8" x14ac:dyDescent="0.3">
      <c r="A421" s="2">
        <v>43724</v>
      </c>
      <c r="B421" s="1">
        <v>7286.75</v>
      </c>
      <c r="C421" s="1">
        <v>7384.65</v>
      </c>
      <c r="D421" s="1">
        <v>7263.4</v>
      </c>
      <c r="E421" s="1">
        <v>7300.65</v>
      </c>
      <c r="F421" s="1">
        <v>80491033</v>
      </c>
      <c r="G421" s="1">
        <v>2472.9899999999998</v>
      </c>
      <c r="H421" s="3">
        <f>IF(ISERR(LN(Table136[[#This Row],[Close]]/E420)),"-",LN(Table136[[#This Row],[Close]]/E420))</f>
        <v>-8.1780658708862659E-3</v>
      </c>
    </row>
    <row r="422" spans="1:8" x14ac:dyDescent="0.3">
      <c r="A422" s="2">
        <v>43725</v>
      </c>
      <c r="B422" s="1">
        <v>7308.65</v>
      </c>
      <c r="C422" s="1">
        <v>7324.7</v>
      </c>
      <c r="D422" s="1">
        <v>7004.35</v>
      </c>
      <c r="E422" s="1">
        <v>7020.75</v>
      </c>
      <c r="F422" s="1">
        <v>110555921</v>
      </c>
      <c r="G422" s="1">
        <v>3200.04</v>
      </c>
      <c r="H422" s="3">
        <f>IF(ISERR(LN(Table136[[#This Row],[Close]]/E421)),"-",LN(Table136[[#This Row],[Close]]/E421))</f>
        <v>-3.9093335348486087E-2</v>
      </c>
    </row>
    <row r="423" spans="1:8" x14ac:dyDescent="0.3">
      <c r="A423" s="2">
        <v>43726</v>
      </c>
      <c r="B423" s="1">
        <v>7068.15</v>
      </c>
      <c r="C423" s="1">
        <v>7111.55</v>
      </c>
      <c r="D423" s="1">
        <v>6924.2</v>
      </c>
      <c r="E423" s="1">
        <v>7012.1</v>
      </c>
      <c r="F423" s="1">
        <v>120391847</v>
      </c>
      <c r="G423" s="1">
        <v>3328.8</v>
      </c>
      <c r="H423" s="3">
        <f>IF(ISERR(LN(Table136[[#This Row],[Close]]/E422)),"-",LN(Table136[[#This Row],[Close]]/E422))</f>
        <v>-1.2328217141290478E-3</v>
      </c>
    </row>
    <row r="424" spans="1:8" x14ac:dyDescent="0.3">
      <c r="A424" s="2">
        <v>43727</v>
      </c>
      <c r="B424" s="1">
        <v>7033.7</v>
      </c>
      <c r="C424" s="1">
        <v>7051.75</v>
      </c>
      <c r="D424" s="1">
        <v>6886.85</v>
      </c>
      <c r="E424" s="1">
        <v>6920.6</v>
      </c>
      <c r="F424" s="1">
        <v>92834925</v>
      </c>
      <c r="G424" s="1">
        <v>2701.02</v>
      </c>
      <c r="H424" s="3">
        <f>IF(ISERR(LN(Table136[[#This Row],[Close]]/E423)),"-",LN(Table136[[#This Row],[Close]]/E423))</f>
        <v>-1.3134757150486067E-2</v>
      </c>
    </row>
    <row r="425" spans="1:8" x14ac:dyDescent="0.3">
      <c r="A425" s="2">
        <v>43728</v>
      </c>
      <c r="B425" s="1">
        <v>6955.55</v>
      </c>
      <c r="C425" s="1">
        <v>7778.15</v>
      </c>
      <c r="D425" s="1">
        <v>6936.2</v>
      </c>
      <c r="E425" s="1">
        <v>7605.85</v>
      </c>
      <c r="F425" s="1">
        <v>276682874</v>
      </c>
      <c r="G425" s="1">
        <v>9488.5300000000007</v>
      </c>
      <c r="H425" s="3">
        <f>IF(ISERR(LN(Table136[[#This Row],[Close]]/E424)),"-",LN(Table136[[#This Row],[Close]]/E424))</f>
        <v>9.4415216965710064E-2</v>
      </c>
    </row>
    <row r="426" spans="1:8" x14ac:dyDescent="0.3">
      <c r="A426" s="2">
        <v>43731</v>
      </c>
      <c r="B426" s="1">
        <v>7714</v>
      </c>
      <c r="C426" s="1">
        <v>7939.25</v>
      </c>
      <c r="D426" s="1">
        <v>7654.4</v>
      </c>
      <c r="E426" s="1">
        <v>7802.65</v>
      </c>
      <c r="F426" s="1">
        <v>195308260</v>
      </c>
      <c r="G426" s="1">
        <v>6264.82</v>
      </c>
      <c r="H426" s="3">
        <f>IF(ISERR(LN(Table136[[#This Row],[Close]]/E425)),"-",LN(Table136[[#This Row],[Close]]/E425))</f>
        <v>2.5545731546583055E-2</v>
      </c>
    </row>
    <row r="427" spans="1:8" x14ac:dyDescent="0.3">
      <c r="A427" s="2">
        <v>43732</v>
      </c>
      <c r="B427" s="1">
        <v>7854.1</v>
      </c>
      <c r="C427" s="1">
        <v>7921.4</v>
      </c>
      <c r="D427" s="1">
        <v>7700.65</v>
      </c>
      <c r="E427" s="1">
        <v>7773.25</v>
      </c>
      <c r="F427" s="1">
        <v>139583803</v>
      </c>
      <c r="G427" s="1">
        <v>4517.07</v>
      </c>
      <c r="H427" s="3">
        <f>IF(ISERR(LN(Table136[[#This Row],[Close]]/E426)),"-",LN(Table136[[#This Row],[Close]]/E426))</f>
        <v>-3.7750672404504694E-3</v>
      </c>
    </row>
    <row r="428" spans="1:8" x14ac:dyDescent="0.3">
      <c r="A428" s="2">
        <v>43733</v>
      </c>
      <c r="B428" s="1">
        <v>7747.7</v>
      </c>
      <c r="C428" s="1">
        <v>7747.7</v>
      </c>
      <c r="D428" s="1">
        <v>7437.65</v>
      </c>
      <c r="E428" s="1">
        <v>7470.45</v>
      </c>
      <c r="F428" s="1">
        <v>133274744</v>
      </c>
      <c r="G428" s="1">
        <v>4151.32</v>
      </c>
      <c r="H428" s="3">
        <f>IF(ISERR(LN(Table136[[#This Row],[Close]]/E427)),"-",LN(Table136[[#This Row],[Close]]/E427))</f>
        <v>-3.9733114050886816E-2</v>
      </c>
    </row>
    <row r="429" spans="1:8" x14ac:dyDescent="0.3">
      <c r="A429" s="2">
        <v>43734</v>
      </c>
      <c r="B429" s="1">
        <v>7501.45</v>
      </c>
      <c r="C429" s="1">
        <v>7680.1</v>
      </c>
      <c r="D429" s="1">
        <v>7491.05</v>
      </c>
      <c r="E429" s="1">
        <v>7659.75</v>
      </c>
      <c r="F429" s="1">
        <v>121310120</v>
      </c>
      <c r="G429" s="1">
        <v>3999.39</v>
      </c>
      <c r="H429" s="3">
        <f>IF(ISERR(LN(Table136[[#This Row],[Close]]/E428)),"-",LN(Table136[[#This Row],[Close]]/E428))</f>
        <v>2.5024107850013605E-2</v>
      </c>
    </row>
    <row r="430" spans="1:8" x14ac:dyDescent="0.3">
      <c r="A430" s="2">
        <v>43735</v>
      </c>
      <c r="B430" s="1">
        <v>7628.55</v>
      </c>
      <c r="C430" s="1">
        <v>7648.85</v>
      </c>
      <c r="D430" s="1">
        <v>7528.3</v>
      </c>
      <c r="E430" s="1">
        <v>7554.25</v>
      </c>
      <c r="F430" s="1">
        <v>92823672</v>
      </c>
      <c r="G430" s="1">
        <v>2867.63</v>
      </c>
      <c r="H430" s="3">
        <f>IF(ISERR(LN(Table136[[#This Row],[Close]]/E429)),"-",LN(Table136[[#This Row],[Close]]/E429))</f>
        <v>-1.386902735256419E-2</v>
      </c>
    </row>
    <row r="431" spans="1:8" x14ac:dyDescent="0.3">
      <c r="A431" s="2">
        <v>43738</v>
      </c>
      <c r="B431" s="1">
        <v>7568.25</v>
      </c>
      <c r="C431" s="1">
        <v>7572.1</v>
      </c>
      <c r="D431" s="1">
        <v>7395.5</v>
      </c>
      <c r="E431" s="1">
        <v>7493.15</v>
      </c>
      <c r="F431" s="1">
        <v>97283068</v>
      </c>
      <c r="G431" s="1">
        <v>2719.48</v>
      </c>
      <c r="H431" s="3">
        <f>IF(ISERR(LN(Table136[[#This Row],[Close]]/E430)),"-",LN(Table136[[#This Row],[Close]]/E430))</f>
        <v>-8.1210489257090811E-3</v>
      </c>
    </row>
    <row r="432" spans="1:8" x14ac:dyDescent="0.3">
      <c r="A432" s="2">
        <v>43739</v>
      </c>
      <c r="B432" s="1">
        <v>7513.05</v>
      </c>
      <c r="C432" s="1">
        <v>7593.7</v>
      </c>
      <c r="D432" s="1">
        <v>7353.8</v>
      </c>
      <c r="E432" s="1">
        <v>7464.1</v>
      </c>
      <c r="F432" s="1">
        <v>106674267</v>
      </c>
      <c r="G432" s="1">
        <v>3270.1</v>
      </c>
      <c r="H432" s="3">
        <f>IF(ISERR(LN(Table136[[#This Row],[Close]]/E431)),"-",LN(Table136[[#This Row],[Close]]/E431))</f>
        <v>-3.8844087685974151E-3</v>
      </c>
    </row>
    <row r="433" spans="1:8" x14ac:dyDescent="0.3">
      <c r="A433" s="2">
        <v>43741</v>
      </c>
      <c r="B433" s="1">
        <v>7458.4</v>
      </c>
      <c r="C433" s="1">
        <v>7521.95</v>
      </c>
      <c r="D433" s="1">
        <v>7431.75</v>
      </c>
      <c r="E433" s="1">
        <v>7493.75</v>
      </c>
      <c r="F433" s="1">
        <v>122347551</v>
      </c>
      <c r="G433" s="1">
        <v>2750.87</v>
      </c>
      <c r="H433" s="3">
        <f>IF(ISERR(LN(Table136[[#This Row],[Close]]/E432)),"-",LN(Table136[[#This Row],[Close]]/E432))</f>
        <v>3.9644786963771673E-3</v>
      </c>
    </row>
    <row r="434" spans="1:8" x14ac:dyDescent="0.3">
      <c r="A434" s="2">
        <v>43742</v>
      </c>
      <c r="B434" s="1">
        <v>7530.75</v>
      </c>
      <c r="C434" s="1">
        <v>7578.6</v>
      </c>
      <c r="D434" s="1">
        <v>7381.75</v>
      </c>
      <c r="E434" s="1">
        <v>7404.9</v>
      </c>
      <c r="F434" s="1">
        <v>110952225</v>
      </c>
      <c r="G434" s="1">
        <v>2688.52</v>
      </c>
      <c r="H434" s="3">
        <f>IF(ISERR(LN(Table136[[#This Row],[Close]]/E433)),"-",LN(Table136[[#This Row],[Close]]/E433))</f>
        <v>-1.1927396554036733E-2</v>
      </c>
    </row>
    <row r="435" spans="1:8" x14ac:dyDescent="0.3">
      <c r="A435" s="2">
        <v>43745</v>
      </c>
      <c r="B435" s="1">
        <v>7385.85</v>
      </c>
      <c r="C435" s="1">
        <v>7397</v>
      </c>
      <c r="D435" s="1">
        <v>7296.5</v>
      </c>
      <c r="E435" s="1">
        <v>7355.45</v>
      </c>
      <c r="F435" s="1">
        <v>86005241</v>
      </c>
      <c r="G435" s="1">
        <v>1883.58</v>
      </c>
      <c r="H435" s="3">
        <f>IF(ISERR(LN(Table136[[#This Row],[Close]]/E434)),"-",LN(Table136[[#This Row],[Close]]/E434))</f>
        <v>-6.7004081890484294E-3</v>
      </c>
    </row>
    <row r="436" spans="1:8" x14ac:dyDescent="0.3">
      <c r="A436" s="2">
        <v>43747</v>
      </c>
      <c r="B436" s="1">
        <v>7363.9</v>
      </c>
      <c r="C436" s="1">
        <v>7473.3</v>
      </c>
      <c r="D436" s="1">
        <v>7331.65</v>
      </c>
      <c r="E436" s="1">
        <v>7460.75</v>
      </c>
      <c r="F436" s="1">
        <v>115383248</v>
      </c>
      <c r="G436" s="1">
        <v>2729.4</v>
      </c>
      <c r="H436" s="3">
        <f>IF(ISERR(LN(Table136[[#This Row],[Close]]/E435)),"-",LN(Table136[[#This Row],[Close]]/E435))</f>
        <v>1.4214410304672345E-2</v>
      </c>
    </row>
    <row r="437" spans="1:8" x14ac:dyDescent="0.3">
      <c r="A437" s="2">
        <v>43748</v>
      </c>
      <c r="B437" s="1">
        <v>7440.8</v>
      </c>
      <c r="C437" s="1">
        <v>7445.8</v>
      </c>
      <c r="D437" s="1">
        <v>7332.95</v>
      </c>
      <c r="E437" s="1">
        <v>7359.65</v>
      </c>
      <c r="F437" s="1">
        <v>90133067</v>
      </c>
      <c r="G437" s="1">
        <v>2091.09</v>
      </c>
      <c r="H437" s="3">
        <f>IF(ISERR(LN(Table136[[#This Row],[Close]]/E436)),"-",LN(Table136[[#This Row],[Close]]/E436))</f>
        <v>-1.3643568093059718E-2</v>
      </c>
    </row>
    <row r="438" spans="1:8" x14ac:dyDescent="0.3">
      <c r="A438" s="2">
        <v>43749</v>
      </c>
      <c r="B438" s="1">
        <v>7386.65</v>
      </c>
      <c r="C438" s="1">
        <v>7457.85</v>
      </c>
      <c r="D438" s="1">
        <v>7322.3</v>
      </c>
      <c r="E438" s="1">
        <v>7397.05</v>
      </c>
      <c r="F438" s="1">
        <v>86661942</v>
      </c>
      <c r="G438" s="1">
        <v>2092.4</v>
      </c>
      <c r="H438" s="3">
        <f>IF(ISERR(LN(Table136[[#This Row],[Close]]/E437)),"-",LN(Table136[[#This Row],[Close]]/E437))</f>
        <v>5.0688948177638376E-3</v>
      </c>
    </row>
    <row r="439" spans="1:8" x14ac:dyDescent="0.3">
      <c r="A439" s="2">
        <v>43752</v>
      </c>
      <c r="B439" s="1">
        <v>7401.5</v>
      </c>
      <c r="C439" s="1">
        <v>7559.6</v>
      </c>
      <c r="D439" s="1">
        <v>7397.8</v>
      </c>
      <c r="E439" s="1">
        <v>7520.35</v>
      </c>
      <c r="F439" s="1">
        <v>115690568</v>
      </c>
      <c r="G439" s="1">
        <v>2612.81</v>
      </c>
      <c r="H439" s="3">
        <f>IF(ISERR(LN(Table136[[#This Row],[Close]]/E438)),"-",LN(Table136[[#This Row],[Close]]/E438))</f>
        <v>1.6531407351890324E-2</v>
      </c>
    </row>
    <row r="440" spans="1:8" x14ac:dyDescent="0.3">
      <c r="A440" s="2">
        <v>43753</v>
      </c>
      <c r="B440" s="1">
        <v>7522</v>
      </c>
      <c r="C440" s="1">
        <v>7701.95</v>
      </c>
      <c r="D440" s="1">
        <v>7510.1</v>
      </c>
      <c r="E440" s="1">
        <v>7688.25</v>
      </c>
      <c r="F440" s="1">
        <v>111068086</v>
      </c>
      <c r="G440" s="1">
        <v>3503.22</v>
      </c>
      <c r="H440" s="3">
        <f>IF(ISERR(LN(Table136[[#This Row],[Close]]/E439)),"-",LN(Table136[[#This Row],[Close]]/E439))</f>
        <v>2.2080509917614597E-2</v>
      </c>
    </row>
    <row r="441" spans="1:8" x14ac:dyDescent="0.3">
      <c r="A441" s="2">
        <v>43754</v>
      </c>
      <c r="B441" s="1">
        <v>7709.8</v>
      </c>
      <c r="C441" s="1">
        <v>7720.4</v>
      </c>
      <c r="D441" s="1">
        <v>7642.8</v>
      </c>
      <c r="E441" s="1">
        <v>7673.8</v>
      </c>
      <c r="F441" s="1">
        <v>89943065</v>
      </c>
      <c r="G441" s="1">
        <v>2478.85</v>
      </c>
      <c r="H441" s="3">
        <f>IF(ISERR(LN(Table136[[#This Row],[Close]]/E440)),"-",LN(Table136[[#This Row],[Close]]/E440))</f>
        <v>-1.8812598919691211E-3</v>
      </c>
    </row>
    <row r="442" spans="1:8" x14ac:dyDescent="0.3">
      <c r="A442" s="2">
        <v>43755</v>
      </c>
      <c r="B442" s="1">
        <v>7676.55</v>
      </c>
      <c r="C442" s="1">
        <v>7954.2</v>
      </c>
      <c r="D442" s="1">
        <v>7655.5</v>
      </c>
      <c r="E442" s="1">
        <v>7914</v>
      </c>
      <c r="F442" s="1">
        <v>151459726</v>
      </c>
      <c r="G442" s="1">
        <v>4572.1099999999997</v>
      </c>
      <c r="H442" s="3">
        <f>IF(ISERR(LN(Table136[[#This Row],[Close]]/E441)),"-",LN(Table136[[#This Row],[Close]]/E441))</f>
        <v>3.0821413505718282E-2</v>
      </c>
    </row>
    <row r="443" spans="1:8" x14ac:dyDescent="0.3">
      <c r="A443" s="2">
        <v>43756</v>
      </c>
      <c r="B443" s="1">
        <v>7900.15</v>
      </c>
      <c r="C443" s="1">
        <v>8007.15</v>
      </c>
      <c r="D443" s="1">
        <v>7848.95</v>
      </c>
      <c r="E443" s="1">
        <v>7964.75</v>
      </c>
      <c r="F443" s="1">
        <v>148501636</v>
      </c>
      <c r="G443" s="1">
        <v>4256.95</v>
      </c>
      <c r="H443" s="3">
        <f>IF(ISERR(LN(Table136[[#This Row],[Close]]/E442)),"-",LN(Table136[[#This Row],[Close]]/E442))</f>
        <v>6.3922125866641638E-3</v>
      </c>
    </row>
    <row r="444" spans="1:8" x14ac:dyDescent="0.3">
      <c r="A444" s="2">
        <v>43760</v>
      </c>
      <c r="B444" s="1">
        <v>7961.15</v>
      </c>
      <c r="C444" s="1">
        <v>8027.8</v>
      </c>
      <c r="D444" s="1">
        <v>7920</v>
      </c>
      <c r="E444" s="1">
        <v>7936.65</v>
      </c>
      <c r="F444" s="1">
        <v>106951075</v>
      </c>
      <c r="G444" s="1">
        <v>2996.91</v>
      </c>
      <c r="H444" s="3">
        <f>IF(ISERR(LN(Table136[[#This Row],[Close]]/E443)),"-",LN(Table136[[#This Row],[Close]]/E443))</f>
        <v>-3.5342836794408209E-3</v>
      </c>
    </row>
    <row r="445" spans="1:8" x14ac:dyDescent="0.3">
      <c r="A445" s="2">
        <v>43761</v>
      </c>
      <c r="B445" s="1">
        <v>7915.6</v>
      </c>
      <c r="C445" s="1">
        <v>8071.15</v>
      </c>
      <c r="D445" s="1">
        <v>7879.4</v>
      </c>
      <c r="E445" s="1">
        <v>8036.6</v>
      </c>
      <c r="F445" s="1">
        <v>99136842</v>
      </c>
      <c r="G445" s="1">
        <v>3718.02</v>
      </c>
      <c r="H445" s="3">
        <f>IF(ISERR(LN(Table136[[#This Row],[Close]]/E444)),"-",LN(Table136[[#This Row],[Close]]/E444))</f>
        <v>1.2514836306959837E-2</v>
      </c>
    </row>
    <row r="446" spans="1:8" x14ac:dyDescent="0.3">
      <c r="A446" s="2">
        <v>43762</v>
      </c>
      <c r="B446" s="1">
        <v>8060.35</v>
      </c>
      <c r="C446" s="1">
        <v>8103.1</v>
      </c>
      <c r="D446" s="1">
        <v>7965.55</v>
      </c>
      <c r="E446" s="1">
        <v>8012.4</v>
      </c>
      <c r="F446" s="1">
        <v>92130602</v>
      </c>
      <c r="G446" s="1">
        <v>3629.59</v>
      </c>
      <c r="H446" s="3">
        <f>IF(ISERR(LN(Table136[[#This Row],[Close]]/E445)),"-",LN(Table136[[#This Row],[Close]]/E445))</f>
        <v>-3.0157665077293742E-3</v>
      </c>
    </row>
    <row r="447" spans="1:8" x14ac:dyDescent="0.3">
      <c r="A447" s="2">
        <v>43763</v>
      </c>
      <c r="B447" s="1">
        <v>8032.45</v>
      </c>
      <c r="C447" s="1">
        <v>8034.35</v>
      </c>
      <c r="D447" s="1">
        <v>7927.75</v>
      </c>
      <c r="E447" s="1">
        <v>7986.35</v>
      </c>
      <c r="F447" s="1" t="s">
        <v>22</v>
      </c>
      <c r="G447" s="1" t="s">
        <v>22</v>
      </c>
      <c r="H447" s="3">
        <f>IF(ISERR(LN(Table136[[#This Row],[Close]]/E446)),"-",LN(Table136[[#This Row],[Close]]/E446))</f>
        <v>-3.2565072922990262E-3</v>
      </c>
    </row>
    <row r="448" spans="1:8" x14ac:dyDescent="0.3">
      <c r="A448" s="2">
        <v>43765</v>
      </c>
      <c r="B448" s="1">
        <v>8086.4</v>
      </c>
      <c r="C448" s="1">
        <v>8135.15</v>
      </c>
      <c r="D448" s="1">
        <v>8071.25</v>
      </c>
      <c r="E448" s="1">
        <v>8102</v>
      </c>
      <c r="F448" s="1">
        <v>46345481</v>
      </c>
      <c r="G448" s="1">
        <v>896.83</v>
      </c>
      <c r="H448" s="3">
        <f>IF(ISERR(LN(Table136[[#This Row],[Close]]/E447)),"-",LN(Table136[[#This Row],[Close]]/E447))</f>
        <v>1.4377110403111589E-2</v>
      </c>
    </row>
    <row r="449" spans="1:8" x14ac:dyDescent="0.3">
      <c r="A449" s="2">
        <v>43767</v>
      </c>
      <c r="B449" s="1">
        <v>8133.25</v>
      </c>
      <c r="C449" s="1">
        <v>8479.0499999999993</v>
      </c>
      <c r="D449" s="1">
        <v>8128.5</v>
      </c>
      <c r="E449" s="1">
        <v>8449.75</v>
      </c>
      <c r="F449" s="1">
        <v>278954755</v>
      </c>
      <c r="G449" s="1">
        <v>6604.87</v>
      </c>
      <c r="H449" s="3">
        <f>IF(ISERR(LN(Table136[[#This Row],[Close]]/E448)),"-",LN(Table136[[#This Row],[Close]]/E448))</f>
        <v>4.2025910352098787E-2</v>
      </c>
    </row>
    <row r="450" spans="1:8" x14ac:dyDescent="0.3">
      <c r="A450" s="2">
        <v>43768</v>
      </c>
      <c r="B450" s="1">
        <v>8501.15</v>
      </c>
      <c r="C450" s="1">
        <v>8501.15</v>
      </c>
      <c r="D450" s="1">
        <v>8360.75</v>
      </c>
      <c r="E450" s="1">
        <v>8428.9</v>
      </c>
      <c r="F450" s="1">
        <v>143314181</v>
      </c>
      <c r="G450" s="1">
        <v>4299.05</v>
      </c>
      <c r="H450" s="3">
        <f>IF(ISERR(LN(Table136[[#This Row],[Close]]/E449)),"-",LN(Table136[[#This Row],[Close]]/E449))</f>
        <v>-2.470577991163298E-3</v>
      </c>
    </row>
    <row r="451" spans="1:8" x14ac:dyDescent="0.3">
      <c r="A451" s="2">
        <v>43769</v>
      </c>
      <c r="B451" s="1">
        <v>8457.4500000000007</v>
      </c>
      <c r="C451" s="1">
        <v>8499.7000000000007</v>
      </c>
      <c r="D451" s="1">
        <v>8427.75</v>
      </c>
      <c r="E451" s="1">
        <v>8449.5</v>
      </c>
      <c r="F451" s="1">
        <v>144960319</v>
      </c>
      <c r="G451" s="1">
        <v>4180.7299999999996</v>
      </c>
      <c r="H451" s="3">
        <f>IF(ISERR(LN(Table136[[#This Row],[Close]]/E450)),"-",LN(Table136[[#This Row],[Close]]/E450))</f>
        <v>2.440990879307174E-3</v>
      </c>
    </row>
    <row r="452" spans="1:8" x14ac:dyDescent="0.3">
      <c r="A452" s="2">
        <v>43770</v>
      </c>
      <c r="B452" s="1">
        <v>8461.65</v>
      </c>
      <c r="C452" s="1">
        <v>8499.1</v>
      </c>
      <c r="D452" s="1">
        <v>8367.2999999999993</v>
      </c>
      <c r="E452" s="1">
        <v>8392.9</v>
      </c>
      <c r="F452" s="1">
        <v>95690034</v>
      </c>
      <c r="G452" s="1">
        <v>3787.83</v>
      </c>
      <c r="H452" s="3">
        <f>IF(ISERR(LN(Table136[[#This Row],[Close]]/E451)),"-",LN(Table136[[#This Row],[Close]]/E451))</f>
        <v>-6.7211576818451265E-3</v>
      </c>
    </row>
    <row r="453" spans="1:8" x14ac:dyDescent="0.3">
      <c r="A453" s="2">
        <v>43773</v>
      </c>
      <c r="B453" s="1">
        <v>8377.1</v>
      </c>
      <c r="C453" s="1">
        <v>8417.7999999999993</v>
      </c>
      <c r="D453" s="1">
        <v>8266.65</v>
      </c>
      <c r="E453" s="1">
        <v>8280.35</v>
      </c>
      <c r="F453" s="1">
        <v>83073032</v>
      </c>
      <c r="G453" s="1">
        <v>2768.9</v>
      </c>
      <c r="H453" s="3">
        <f>IF(ISERR(LN(Table136[[#This Row],[Close]]/E452)),"-",LN(Table136[[#This Row],[Close]]/E452))</f>
        <v>-1.3500872303700628E-2</v>
      </c>
    </row>
    <row r="454" spans="1:8" x14ac:dyDescent="0.3">
      <c r="A454" s="2">
        <v>43774</v>
      </c>
      <c r="B454" s="1">
        <v>8288.75</v>
      </c>
      <c r="C454" s="1">
        <v>8381.2000000000007</v>
      </c>
      <c r="D454" s="1">
        <v>8227.85</v>
      </c>
      <c r="E454" s="1">
        <v>8256.15</v>
      </c>
      <c r="F454" s="1">
        <v>88141197</v>
      </c>
      <c r="G454" s="1">
        <v>3107.02</v>
      </c>
      <c r="H454" s="3">
        <f>IF(ISERR(LN(Table136[[#This Row],[Close]]/E453)),"-",LN(Table136[[#This Row],[Close]]/E453))</f>
        <v>-2.9268608563847009E-3</v>
      </c>
    </row>
    <row r="455" spans="1:8" x14ac:dyDescent="0.3">
      <c r="A455" s="2">
        <v>43775</v>
      </c>
      <c r="B455" s="1">
        <v>8273.2999999999993</v>
      </c>
      <c r="C455" s="1">
        <v>8304.1</v>
      </c>
      <c r="D455" s="1">
        <v>8195.6</v>
      </c>
      <c r="E455" s="1">
        <v>8258.85</v>
      </c>
      <c r="F455" s="1">
        <v>91021450</v>
      </c>
      <c r="G455" s="1">
        <v>2799.36</v>
      </c>
      <c r="H455" s="3">
        <f>IF(ISERR(LN(Table136[[#This Row],[Close]]/E454)),"-",LN(Table136[[#This Row],[Close]]/E454))</f>
        <v>3.2697547975240476E-4</v>
      </c>
    </row>
    <row r="456" spans="1:8" x14ac:dyDescent="0.3">
      <c r="A456" s="2">
        <v>43776</v>
      </c>
      <c r="B456" s="1">
        <v>8273.75</v>
      </c>
      <c r="C456" s="1">
        <v>8276.25</v>
      </c>
      <c r="D456" s="1">
        <v>8164.9</v>
      </c>
      <c r="E456" s="1">
        <v>8239.9</v>
      </c>
      <c r="F456" s="1">
        <v>81620633</v>
      </c>
      <c r="G456" s="1">
        <v>2580.1799999999998</v>
      </c>
      <c r="H456" s="3">
        <f>IF(ISERR(LN(Table136[[#This Row],[Close]]/E455)),"-",LN(Table136[[#This Row],[Close]]/E455))</f>
        <v>-2.2971447331541044E-3</v>
      </c>
    </row>
    <row r="457" spans="1:8" x14ac:dyDescent="0.3">
      <c r="A457" s="2">
        <v>43777</v>
      </c>
      <c r="B457" s="1">
        <v>8220.2000000000007</v>
      </c>
      <c r="C457" s="1">
        <v>8337.2999999999993</v>
      </c>
      <c r="D457" s="1">
        <v>8157.4</v>
      </c>
      <c r="E457" s="1">
        <v>8169.65</v>
      </c>
      <c r="F457" s="1">
        <v>103327789</v>
      </c>
      <c r="G457" s="1">
        <v>3554.42</v>
      </c>
      <c r="H457" s="3">
        <f>IF(ISERR(LN(Table136[[#This Row],[Close]]/E456)),"-",LN(Table136[[#This Row],[Close]]/E456))</f>
        <v>-8.56213962842493E-3</v>
      </c>
    </row>
    <row r="458" spans="1:8" x14ac:dyDescent="0.3">
      <c r="A458" s="2">
        <v>43780</v>
      </c>
      <c r="B458" s="1">
        <v>8134.1</v>
      </c>
      <c r="C458" s="1">
        <v>8209.2999999999993</v>
      </c>
      <c r="D458" s="1">
        <v>8115.95</v>
      </c>
      <c r="E458" s="1">
        <v>8159</v>
      </c>
      <c r="F458" s="1">
        <v>140881874</v>
      </c>
      <c r="G458" s="1">
        <v>3334.67</v>
      </c>
      <c r="H458" s="3">
        <f>IF(ISERR(LN(Table136[[#This Row],[Close]]/E457)),"-",LN(Table136[[#This Row],[Close]]/E457))</f>
        <v>-1.3044558503212029E-3</v>
      </c>
    </row>
    <row r="459" spans="1:8" x14ac:dyDescent="0.3">
      <c r="A459" s="2">
        <v>43782</v>
      </c>
      <c r="B459" s="1">
        <v>8146.55</v>
      </c>
      <c r="C459" s="1">
        <v>8211.65</v>
      </c>
      <c r="D459" s="1">
        <v>8135.1</v>
      </c>
      <c r="E459" s="1">
        <v>8150.2</v>
      </c>
      <c r="F459" s="1">
        <v>116472134</v>
      </c>
      <c r="G459" s="1">
        <v>2994.85</v>
      </c>
      <c r="H459" s="3">
        <f>IF(ISERR(LN(Table136[[#This Row],[Close]]/E458)),"-",LN(Table136[[#This Row],[Close]]/E458))</f>
        <v>-1.0791456176890359E-3</v>
      </c>
    </row>
    <row r="460" spans="1:8" x14ac:dyDescent="0.3">
      <c r="A460" s="2">
        <v>43783</v>
      </c>
      <c r="B460" s="1">
        <v>8155.95</v>
      </c>
      <c r="C460" s="1">
        <v>8205.0499999999993</v>
      </c>
      <c r="D460" s="1">
        <v>8125</v>
      </c>
      <c r="E460" s="1">
        <v>8190.9</v>
      </c>
      <c r="F460" s="1">
        <v>73741948</v>
      </c>
      <c r="G460" s="1">
        <v>2296.17</v>
      </c>
      <c r="H460" s="3">
        <f>IF(ISERR(LN(Table136[[#This Row],[Close]]/E459)),"-",LN(Table136[[#This Row],[Close]]/E459))</f>
        <v>4.9813151084182172E-3</v>
      </c>
    </row>
    <row r="461" spans="1:8" x14ac:dyDescent="0.3">
      <c r="A461" s="2">
        <v>43784</v>
      </c>
      <c r="B461" s="1">
        <v>8259.75</v>
      </c>
      <c r="C461" s="1">
        <v>8297.15</v>
      </c>
      <c r="D461" s="1">
        <v>8130.2</v>
      </c>
      <c r="E461" s="1">
        <v>8153.9</v>
      </c>
      <c r="F461" s="1">
        <v>100560371</v>
      </c>
      <c r="G461" s="1">
        <v>2865.55</v>
      </c>
      <c r="H461" s="3">
        <f>IF(ISERR(LN(Table136[[#This Row],[Close]]/E460)),"-",LN(Table136[[#This Row],[Close]]/E460))</f>
        <v>-4.5274415350818695E-3</v>
      </c>
    </row>
    <row r="462" spans="1:8" x14ac:dyDescent="0.3">
      <c r="A462" s="2">
        <v>43787</v>
      </c>
      <c r="B462" s="1">
        <v>8179.15</v>
      </c>
      <c r="C462" s="1">
        <v>8188.85</v>
      </c>
      <c r="D462" s="1">
        <v>8105.75</v>
      </c>
      <c r="E462" s="1">
        <v>8119</v>
      </c>
      <c r="F462" s="1">
        <v>67604361</v>
      </c>
      <c r="G462" s="1">
        <v>2037.21</v>
      </c>
      <c r="H462" s="3">
        <f>IF(ISERR(LN(Table136[[#This Row],[Close]]/E461)),"-",LN(Table136[[#This Row],[Close]]/E461))</f>
        <v>-4.2893465220010946E-3</v>
      </c>
    </row>
    <row r="463" spans="1:8" x14ac:dyDescent="0.3">
      <c r="A463" s="2">
        <v>43788</v>
      </c>
      <c r="B463" s="1">
        <v>8150.9</v>
      </c>
      <c r="C463" s="1">
        <v>8152.8</v>
      </c>
      <c r="D463" s="1">
        <v>8052.05</v>
      </c>
      <c r="E463" s="1">
        <v>8063.95</v>
      </c>
      <c r="F463" s="1">
        <v>61454502</v>
      </c>
      <c r="G463" s="1">
        <v>2112.86</v>
      </c>
      <c r="H463" s="3">
        <f>IF(ISERR(LN(Table136[[#This Row],[Close]]/E462)),"-",LN(Table136[[#This Row],[Close]]/E462))</f>
        <v>-6.803482967344553E-3</v>
      </c>
    </row>
    <row r="464" spans="1:8" x14ac:dyDescent="0.3">
      <c r="A464" s="2">
        <v>43789</v>
      </c>
      <c r="B464" s="1">
        <v>8088.05</v>
      </c>
      <c r="C464" s="1">
        <v>8132.6</v>
      </c>
      <c r="D464" s="1">
        <v>8039.8</v>
      </c>
      <c r="E464" s="1">
        <v>8083.8</v>
      </c>
      <c r="F464" s="1">
        <v>69518222</v>
      </c>
      <c r="G464" s="1">
        <v>2469.4699999999998</v>
      </c>
      <c r="H464" s="3">
        <f>IF(ISERR(LN(Table136[[#This Row],[Close]]/E463)),"-",LN(Table136[[#This Row],[Close]]/E463))</f>
        <v>2.4585480947552927E-3</v>
      </c>
    </row>
    <row r="465" spans="1:8" x14ac:dyDescent="0.3">
      <c r="A465" s="2">
        <v>43790</v>
      </c>
      <c r="B465" s="1">
        <v>8082.4</v>
      </c>
      <c r="C465" s="1">
        <v>8121.05</v>
      </c>
      <c r="D465" s="1">
        <v>7998.75</v>
      </c>
      <c r="E465" s="1">
        <v>8004.65</v>
      </c>
      <c r="F465" s="1">
        <v>69276971</v>
      </c>
      <c r="G465" s="1">
        <v>2407.58</v>
      </c>
      <c r="H465" s="3">
        <f>IF(ISERR(LN(Table136[[#This Row],[Close]]/E464)),"-",LN(Table136[[#This Row],[Close]]/E464))</f>
        <v>-9.8394361882352295E-3</v>
      </c>
    </row>
    <row r="466" spans="1:8" x14ac:dyDescent="0.3">
      <c r="A466" s="2">
        <v>43791</v>
      </c>
      <c r="B466" s="1">
        <v>8015.5</v>
      </c>
      <c r="C466" s="1">
        <v>8047.15</v>
      </c>
      <c r="D466" s="1">
        <v>7973.35</v>
      </c>
      <c r="E466" s="1">
        <v>8034.95</v>
      </c>
      <c r="F466" s="1">
        <v>65947144</v>
      </c>
      <c r="G466" s="1">
        <v>2455.56</v>
      </c>
      <c r="H466" s="3">
        <f>IF(ISERR(LN(Table136[[#This Row],[Close]]/E465)),"-",LN(Table136[[#This Row],[Close]]/E465))</f>
        <v>3.7781535752716964E-3</v>
      </c>
    </row>
    <row r="467" spans="1:8" x14ac:dyDescent="0.3">
      <c r="A467" s="2">
        <v>43794</v>
      </c>
      <c r="B467" s="1">
        <v>8045</v>
      </c>
      <c r="C467" s="1">
        <v>8189.6</v>
      </c>
      <c r="D467" s="1">
        <v>8024.1</v>
      </c>
      <c r="E467" s="1">
        <v>8174.75</v>
      </c>
      <c r="F467" s="1">
        <v>62921287</v>
      </c>
      <c r="G467" s="1">
        <v>2715.18</v>
      </c>
      <c r="H467" s="3">
        <f>IF(ISERR(LN(Table136[[#This Row],[Close]]/E466)),"-",LN(Table136[[#This Row],[Close]]/E466))</f>
        <v>1.7249358881195619E-2</v>
      </c>
    </row>
    <row r="468" spans="1:8" x14ac:dyDescent="0.3">
      <c r="A468" s="2">
        <v>43795</v>
      </c>
      <c r="B468" s="1">
        <v>8197.35</v>
      </c>
      <c r="C468" s="1">
        <v>8227</v>
      </c>
      <c r="D468" s="1">
        <v>8085.5</v>
      </c>
      <c r="E468" s="1">
        <v>8099.9</v>
      </c>
      <c r="F468" s="1">
        <v>86312819</v>
      </c>
      <c r="G468" s="1">
        <v>3597.45</v>
      </c>
      <c r="H468" s="3">
        <f>IF(ISERR(LN(Table136[[#This Row],[Close]]/E467)),"-",LN(Table136[[#This Row],[Close]]/E467))</f>
        <v>-9.1984193527800684E-3</v>
      </c>
    </row>
    <row r="469" spans="1:8" x14ac:dyDescent="0.3">
      <c r="A469" s="2">
        <v>43796</v>
      </c>
      <c r="B469" s="1">
        <v>8160.6</v>
      </c>
      <c r="C469" s="1">
        <v>8247.65</v>
      </c>
      <c r="D469" s="1">
        <v>8157.1</v>
      </c>
      <c r="E469" s="1">
        <v>8202.85</v>
      </c>
      <c r="F469" s="1">
        <v>96231580</v>
      </c>
      <c r="G469" s="1">
        <v>3263.01</v>
      </c>
      <c r="H469" s="3">
        <f>IF(ISERR(LN(Table136[[#This Row],[Close]]/E468)),"-",LN(Table136[[#This Row],[Close]]/E468))</f>
        <v>1.2629938937320458E-2</v>
      </c>
    </row>
    <row r="470" spans="1:8" x14ac:dyDescent="0.3">
      <c r="A470" s="2">
        <v>43797</v>
      </c>
      <c r="B470" s="1">
        <v>8213.9500000000007</v>
      </c>
      <c r="C470" s="1">
        <v>8223.15</v>
      </c>
      <c r="D470" s="1">
        <v>8150.2</v>
      </c>
      <c r="E470" s="1">
        <v>8179.75</v>
      </c>
      <c r="F470" s="1">
        <v>49899239</v>
      </c>
      <c r="G470" s="1">
        <v>1872.93</v>
      </c>
      <c r="H470" s="3">
        <f>IF(ISERR(LN(Table136[[#This Row],[Close]]/E469)),"-",LN(Table136[[#This Row],[Close]]/E469))</f>
        <v>-2.820067060063324E-3</v>
      </c>
    </row>
    <row r="471" spans="1:8" x14ac:dyDescent="0.3">
      <c r="A471" s="2">
        <v>43798</v>
      </c>
      <c r="B471" s="1">
        <v>8172.8</v>
      </c>
      <c r="C471" s="1">
        <v>8182.45</v>
      </c>
      <c r="D471" s="1">
        <v>8066.95</v>
      </c>
      <c r="E471" s="1">
        <v>8086</v>
      </c>
      <c r="F471" s="1">
        <v>71783316</v>
      </c>
      <c r="G471" s="1">
        <v>2252.86</v>
      </c>
      <c r="H471" s="3">
        <f>IF(ISERR(LN(Table136[[#This Row],[Close]]/E470)),"-",LN(Table136[[#This Row],[Close]]/E470))</f>
        <v>-1.1527416581850247E-2</v>
      </c>
    </row>
    <row r="472" spans="1:8" x14ac:dyDescent="0.3">
      <c r="A472" s="2">
        <v>43801</v>
      </c>
      <c r="B472" s="1">
        <v>8070.7</v>
      </c>
      <c r="C472" s="1">
        <v>8087.35</v>
      </c>
      <c r="D472" s="1">
        <v>7995.15</v>
      </c>
      <c r="E472" s="1">
        <v>8012.75</v>
      </c>
      <c r="F472" s="1">
        <v>66566458</v>
      </c>
      <c r="G472" s="1">
        <v>2461.7199999999998</v>
      </c>
      <c r="H472" s="3">
        <f>IF(ISERR(LN(Table136[[#This Row],[Close]]/E471)),"-",LN(Table136[[#This Row],[Close]]/E471))</f>
        <v>-9.1001482104895691E-3</v>
      </c>
    </row>
    <row r="473" spans="1:8" x14ac:dyDescent="0.3">
      <c r="A473" s="2">
        <v>43802</v>
      </c>
      <c r="B473" s="1">
        <v>8021.65</v>
      </c>
      <c r="C473" s="1">
        <v>8055.25</v>
      </c>
      <c r="D473" s="1">
        <v>7931.75</v>
      </c>
      <c r="E473" s="1">
        <v>7964.25</v>
      </c>
      <c r="F473" s="1">
        <v>51977605</v>
      </c>
      <c r="G473" s="1">
        <v>2313.92</v>
      </c>
      <c r="H473" s="3">
        <f>IF(ISERR(LN(Table136[[#This Row],[Close]]/E472)),"-",LN(Table136[[#This Row],[Close]]/E472))</f>
        <v>-6.0712460381619647E-3</v>
      </c>
    </row>
    <row r="474" spans="1:8" x14ac:dyDescent="0.3">
      <c r="A474" s="2">
        <v>43803</v>
      </c>
      <c r="B474" s="1">
        <v>7946.65</v>
      </c>
      <c r="C474" s="1">
        <v>8043.9</v>
      </c>
      <c r="D474" s="1">
        <v>7916.95</v>
      </c>
      <c r="E474" s="1">
        <v>7996.55</v>
      </c>
      <c r="F474" s="1">
        <v>107569542</v>
      </c>
      <c r="G474" s="1">
        <v>3002.72</v>
      </c>
      <c r="H474" s="3">
        <f>IF(ISERR(LN(Table136[[#This Row],[Close]]/E473)),"-",LN(Table136[[#This Row],[Close]]/E473))</f>
        <v>4.047421694884268E-3</v>
      </c>
    </row>
    <row r="475" spans="1:8" x14ac:dyDescent="0.3">
      <c r="A475" s="2">
        <v>43804</v>
      </c>
      <c r="B475" s="1">
        <v>8015.3</v>
      </c>
      <c r="C475" s="1">
        <v>8045.5</v>
      </c>
      <c r="D475" s="1">
        <v>7928.15</v>
      </c>
      <c r="E475" s="1">
        <v>7941.8</v>
      </c>
      <c r="F475" s="1">
        <v>58799891</v>
      </c>
      <c r="G475" s="1">
        <v>2151.7800000000002</v>
      </c>
      <c r="H475" s="3">
        <f>IF(ISERR(LN(Table136[[#This Row],[Close]]/E474)),"-",LN(Table136[[#This Row],[Close]]/E474))</f>
        <v>-6.8702488464974934E-3</v>
      </c>
    </row>
    <row r="476" spans="1:8" x14ac:dyDescent="0.3">
      <c r="A476" s="2">
        <v>43805</v>
      </c>
      <c r="B476" s="1">
        <v>7964.2</v>
      </c>
      <c r="C476" s="1">
        <v>7971.8</v>
      </c>
      <c r="D476" s="1">
        <v>7781.05</v>
      </c>
      <c r="E476" s="1">
        <v>7806.6</v>
      </c>
      <c r="F476" s="1">
        <v>67759510</v>
      </c>
      <c r="G476" s="1">
        <v>2297.1799999999998</v>
      </c>
      <c r="H476" s="3">
        <f>IF(ISERR(LN(Table136[[#This Row],[Close]]/E475)),"-",LN(Table136[[#This Row],[Close]]/E475))</f>
        <v>-1.71704200629662E-2</v>
      </c>
    </row>
    <row r="477" spans="1:8" x14ac:dyDescent="0.3">
      <c r="A477" s="2">
        <v>43808</v>
      </c>
      <c r="B477" s="1">
        <v>7853.75</v>
      </c>
      <c r="C477" s="1">
        <v>7950.55</v>
      </c>
      <c r="D477" s="1">
        <v>7826.3</v>
      </c>
      <c r="E477" s="1">
        <v>7863.3</v>
      </c>
      <c r="F477" s="1">
        <v>67176008</v>
      </c>
      <c r="G477" s="1">
        <v>2590.09</v>
      </c>
      <c r="H477" s="3">
        <f>IF(ISERR(LN(Table136[[#This Row],[Close]]/E476)),"-",LN(Table136[[#This Row],[Close]]/E476))</f>
        <v>7.2368359027830441E-3</v>
      </c>
    </row>
    <row r="478" spans="1:8" x14ac:dyDescent="0.3">
      <c r="A478" s="2">
        <v>43809</v>
      </c>
      <c r="B478" s="1">
        <v>7888.7</v>
      </c>
      <c r="C478" s="1">
        <v>7902.8</v>
      </c>
      <c r="D478" s="1">
        <v>7778.5</v>
      </c>
      <c r="E478" s="1">
        <v>7801.35</v>
      </c>
      <c r="F478" s="1">
        <v>52183026</v>
      </c>
      <c r="G478" s="1">
        <v>1940.18</v>
      </c>
      <c r="H478" s="3">
        <f>IF(ISERR(LN(Table136[[#This Row],[Close]]/E477)),"-",LN(Table136[[#This Row],[Close]]/E477))</f>
        <v>-7.9095700155909585E-3</v>
      </c>
    </row>
    <row r="479" spans="1:8" x14ac:dyDescent="0.3">
      <c r="A479" s="2">
        <v>43810</v>
      </c>
      <c r="B479" s="1">
        <v>7823.3</v>
      </c>
      <c r="C479" s="1">
        <v>7846.65</v>
      </c>
      <c r="D479" s="1">
        <v>7773.6</v>
      </c>
      <c r="E479" s="1">
        <v>7838.4</v>
      </c>
      <c r="F479" s="1">
        <v>49071137</v>
      </c>
      <c r="G479" s="1">
        <v>1905.05</v>
      </c>
      <c r="H479" s="3">
        <f>IF(ISERR(LN(Table136[[#This Row],[Close]]/E478)),"-",LN(Table136[[#This Row],[Close]]/E478))</f>
        <v>4.7379362596328299E-3</v>
      </c>
    </row>
    <row r="480" spans="1:8" x14ac:dyDescent="0.3">
      <c r="A480" s="2">
        <v>43811</v>
      </c>
      <c r="B480" s="1">
        <v>7878.4</v>
      </c>
      <c r="C480" s="1">
        <v>7967.25</v>
      </c>
      <c r="D480" s="1">
        <v>7866.05</v>
      </c>
      <c r="E480" s="1">
        <v>7941.7</v>
      </c>
      <c r="F480" s="1">
        <v>97282299</v>
      </c>
      <c r="G480" s="1">
        <v>2924.98</v>
      </c>
      <c r="H480" s="3">
        <f>IF(ISERR(LN(Table136[[#This Row],[Close]]/E479)),"-",LN(Table136[[#This Row],[Close]]/E479))</f>
        <v>1.3092626232947673E-2</v>
      </c>
    </row>
    <row r="481" spans="1:8" x14ac:dyDescent="0.3">
      <c r="A481" s="2">
        <v>43812</v>
      </c>
      <c r="B481" s="1">
        <v>7989.55</v>
      </c>
      <c r="C481" s="1">
        <v>8090.75</v>
      </c>
      <c r="D481" s="1">
        <v>7986.65</v>
      </c>
      <c r="E481" s="1">
        <v>8069.7</v>
      </c>
      <c r="F481" s="1">
        <v>154790506</v>
      </c>
      <c r="G481" s="1">
        <v>4263.1499999999996</v>
      </c>
      <c r="H481" s="3">
        <f>IF(ISERR(LN(Table136[[#This Row],[Close]]/E480)),"-",LN(Table136[[#This Row],[Close]]/E480))</f>
        <v>1.5988948734549834E-2</v>
      </c>
    </row>
    <row r="482" spans="1:8" x14ac:dyDescent="0.3">
      <c r="A482" s="2">
        <v>43815</v>
      </c>
      <c r="B482" s="1">
        <v>8087.75</v>
      </c>
      <c r="C482" s="1">
        <v>8109.05</v>
      </c>
      <c r="D482" s="1">
        <v>7981.95</v>
      </c>
      <c r="E482" s="1">
        <v>7990.8</v>
      </c>
      <c r="F482" s="1">
        <v>57313544</v>
      </c>
      <c r="G482" s="1">
        <v>2077.41</v>
      </c>
      <c r="H482" s="3">
        <f>IF(ISERR(LN(Table136[[#This Row],[Close]]/E481)),"-",LN(Table136[[#This Row],[Close]]/E481))</f>
        <v>-9.8254269472307712E-3</v>
      </c>
    </row>
    <row r="483" spans="1:8" x14ac:dyDescent="0.3">
      <c r="A483" s="2">
        <v>43816</v>
      </c>
      <c r="B483" s="1">
        <v>8028.1</v>
      </c>
      <c r="C483" s="1">
        <v>8068.1</v>
      </c>
      <c r="D483" s="1">
        <v>8013.85</v>
      </c>
      <c r="E483" s="1">
        <v>8039.9</v>
      </c>
      <c r="F483" s="1">
        <v>68358483</v>
      </c>
      <c r="G483" s="1">
        <v>2669.6</v>
      </c>
      <c r="H483" s="3">
        <f>IF(ISERR(LN(Table136[[#This Row],[Close]]/E482)),"-",LN(Table136[[#This Row],[Close]]/E482))</f>
        <v>6.1257653801394633E-3</v>
      </c>
    </row>
    <row r="484" spans="1:8" x14ac:dyDescent="0.3">
      <c r="A484" s="2">
        <v>43817</v>
      </c>
      <c r="B484" s="1">
        <v>8061</v>
      </c>
      <c r="C484" s="1">
        <v>8111.95</v>
      </c>
      <c r="D484" s="1">
        <v>8039.25</v>
      </c>
      <c r="E484" s="1">
        <v>8082.35</v>
      </c>
      <c r="F484" s="1">
        <v>109141213</v>
      </c>
      <c r="G484" s="1">
        <v>3444.96</v>
      </c>
      <c r="H484" s="3">
        <f>IF(ISERR(LN(Table136[[#This Row],[Close]]/E483)),"-",LN(Table136[[#This Row],[Close]]/E483))</f>
        <v>5.2660265283682442E-3</v>
      </c>
    </row>
    <row r="485" spans="1:8" x14ac:dyDescent="0.3">
      <c r="A485" s="2">
        <v>43818</v>
      </c>
      <c r="B485" s="1">
        <v>8082.2</v>
      </c>
      <c r="C485" s="1">
        <v>8183.55</v>
      </c>
      <c r="D485" s="1">
        <v>8058.4</v>
      </c>
      <c r="E485" s="1">
        <v>8165.5</v>
      </c>
      <c r="F485" s="1">
        <v>104431725</v>
      </c>
      <c r="G485" s="1">
        <v>3913.16</v>
      </c>
      <c r="H485" s="3">
        <f>IF(ISERR(LN(Table136[[#This Row],[Close]]/E484)),"-",LN(Table136[[#This Row],[Close]]/E484))</f>
        <v>1.0235289703713226E-2</v>
      </c>
    </row>
    <row r="486" spans="1:8" x14ac:dyDescent="0.3">
      <c r="A486" s="2">
        <v>43819</v>
      </c>
      <c r="B486" s="1">
        <v>8169.9</v>
      </c>
      <c r="C486" s="1">
        <v>8219.6</v>
      </c>
      <c r="D486" s="1">
        <v>8121.2</v>
      </c>
      <c r="E486" s="1">
        <v>8133.55</v>
      </c>
      <c r="F486" s="1">
        <v>90494617</v>
      </c>
      <c r="G486" s="1">
        <v>2982.19</v>
      </c>
      <c r="H486" s="3">
        <f>IF(ISERR(LN(Table136[[#This Row],[Close]]/E485)),"-",LN(Table136[[#This Row],[Close]]/E485))</f>
        <v>-3.9204789141730799E-3</v>
      </c>
    </row>
    <row r="487" spans="1:8" x14ac:dyDescent="0.3">
      <c r="A487" s="2">
        <v>43822</v>
      </c>
      <c r="B487" s="1">
        <v>8137.85</v>
      </c>
      <c r="C487" s="1">
        <v>8212.4500000000007</v>
      </c>
      <c r="D487" s="1">
        <v>8120.75</v>
      </c>
      <c r="E487" s="1">
        <v>8180.5</v>
      </c>
      <c r="F487" s="1">
        <v>60822725</v>
      </c>
      <c r="G487" s="1">
        <v>2452.17</v>
      </c>
      <c r="H487" s="3">
        <f>IF(ISERR(LN(Table136[[#This Row],[Close]]/E486)),"-",LN(Table136[[#This Row],[Close]]/E486))</f>
        <v>5.7557908205065076E-3</v>
      </c>
    </row>
    <row r="488" spans="1:8" x14ac:dyDescent="0.3">
      <c r="A488" s="2">
        <v>43823</v>
      </c>
      <c r="B488" s="1">
        <v>8206.1</v>
      </c>
      <c r="C488" s="1">
        <v>8228.4500000000007</v>
      </c>
      <c r="D488" s="1">
        <v>8142.6</v>
      </c>
      <c r="E488" s="1">
        <v>8152.6</v>
      </c>
      <c r="F488" s="1">
        <v>45268784</v>
      </c>
      <c r="G488" s="1">
        <v>2139.5700000000002</v>
      </c>
      <c r="H488" s="3">
        <f>IF(ISERR(LN(Table136[[#This Row],[Close]]/E487)),"-",LN(Table136[[#This Row],[Close]]/E487))</f>
        <v>-3.4163786588663624E-3</v>
      </c>
    </row>
    <row r="489" spans="1:8" x14ac:dyDescent="0.3">
      <c r="A489" s="2">
        <v>43825</v>
      </c>
      <c r="B489" s="1">
        <v>8166.35</v>
      </c>
      <c r="C489" s="1">
        <v>8176.3</v>
      </c>
      <c r="D489" s="1">
        <v>8120.45</v>
      </c>
      <c r="E489" s="1">
        <v>8129.65</v>
      </c>
      <c r="F489" s="1">
        <v>46004970</v>
      </c>
      <c r="G489" s="1">
        <v>1872.94</v>
      </c>
      <c r="H489" s="3">
        <f>IF(ISERR(LN(Table136[[#This Row],[Close]]/E488)),"-",LN(Table136[[#This Row],[Close]]/E488))</f>
        <v>-2.8190225796093839E-3</v>
      </c>
    </row>
    <row r="490" spans="1:8" x14ac:dyDescent="0.3">
      <c r="A490" s="2">
        <v>43826</v>
      </c>
      <c r="B490" s="1">
        <v>8155.4</v>
      </c>
      <c r="C490" s="1">
        <v>8226.25</v>
      </c>
      <c r="D490" s="1">
        <v>8145.4</v>
      </c>
      <c r="E490" s="1">
        <v>8205.9</v>
      </c>
      <c r="F490" s="1">
        <v>42217109</v>
      </c>
      <c r="G490" s="1">
        <v>1760.56</v>
      </c>
      <c r="H490" s="3">
        <f>IF(ISERR(LN(Table136[[#This Row],[Close]]/E489)),"-",LN(Table136[[#This Row],[Close]]/E489))</f>
        <v>9.3355355380076496E-3</v>
      </c>
    </row>
    <row r="491" spans="1:8" x14ac:dyDescent="0.3">
      <c r="A491" s="2">
        <v>43829</v>
      </c>
      <c r="B491" s="1">
        <v>8232.0499999999993</v>
      </c>
      <c r="C491" s="1">
        <v>8337.9</v>
      </c>
      <c r="D491" s="1">
        <v>8218.7999999999993</v>
      </c>
      <c r="E491" s="1">
        <v>8325.4</v>
      </c>
      <c r="F491" s="1">
        <v>76938201</v>
      </c>
      <c r="G491" s="1">
        <v>2574.96</v>
      </c>
      <c r="H491" s="3">
        <f>IF(ISERR(LN(Table136[[#This Row],[Close]]/E490)),"-",LN(Table136[[#This Row],[Close]]/E490))</f>
        <v>1.4457675019758797E-2</v>
      </c>
    </row>
    <row r="492" spans="1:8" x14ac:dyDescent="0.3">
      <c r="A492" s="2">
        <v>43830</v>
      </c>
      <c r="B492" s="1">
        <v>8326.4500000000007</v>
      </c>
      <c r="C492" s="1">
        <v>8327.6</v>
      </c>
      <c r="D492" s="1">
        <v>8236.85</v>
      </c>
      <c r="E492" s="1">
        <v>8248.2999999999993</v>
      </c>
      <c r="F492" s="1">
        <v>82304377</v>
      </c>
      <c r="G492" s="1">
        <v>2511.15</v>
      </c>
      <c r="H492" s="3">
        <f>IF(ISERR(LN(Table136[[#This Row],[Close]]/E491)),"-",LN(Table136[[#This Row],[Close]]/E491))</f>
        <v>-9.3039642531598174E-3</v>
      </c>
    </row>
    <row r="493" spans="1:8" x14ac:dyDescent="0.3">
      <c r="A493" s="2">
        <v>43831</v>
      </c>
      <c r="B493" s="1">
        <v>8262.5</v>
      </c>
      <c r="C493" s="1">
        <v>8276.7999999999993</v>
      </c>
      <c r="D493" s="1">
        <v>8200.25</v>
      </c>
      <c r="E493" s="1">
        <v>8210.1</v>
      </c>
      <c r="F493" s="1">
        <v>44710008</v>
      </c>
      <c r="G493" s="1">
        <v>1802.03</v>
      </c>
      <c r="H493" s="3">
        <f>IF(ISERR(LN(Table136[[#This Row],[Close]]/E492)),"-",LN(Table136[[#This Row],[Close]]/E492))</f>
        <v>-4.6420148490013335E-3</v>
      </c>
    </row>
    <row r="494" spans="1:8" x14ac:dyDescent="0.3">
      <c r="A494" s="2">
        <v>43832</v>
      </c>
      <c r="B494" s="1">
        <v>8226.6</v>
      </c>
      <c r="C494" s="1">
        <v>8275.0499999999993</v>
      </c>
      <c r="D494" s="1">
        <v>8206.85</v>
      </c>
      <c r="E494" s="1">
        <v>8267.4500000000007</v>
      </c>
      <c r="F494" s="1">
        <v>95024515</v>
      </c>
      <c r="G494" s="1">
        <v>2981.74</v>
      </c>
      <c r="H494" s="3">
        <f>IF(ISERR(LN(Table136[[#This Row],[Close]]/E493)),"-",LN(Table136[[#This Row],[Close]]/E493))</f>
        <v>6.9610144199572684E-3</v>
      </c>
    </row>
    <row r="495" spans="1:8" x14ac:dyDescent="0.3">
      <c r="A495" s="2">
        <v>43833</v>
      </c>
      <c r="B495" s="1">
        <v>8261.5</v>
      </c>
      <c r="C495" s="1">
        <v>8261.65</v>
      </c>
      <c r="D495" s="1">
        <v>8136.8</v>
      </c>
      <c r="E495" s="1">
        <v>8168.15</v>
      </c>
      <c r="F495" s="1">
        <v>76927732</v>
      </c>
      <c r="G495" s="1">
        <v>2478.7600000000002</v>
      </c>
      <c r="H495" s="3">
        <f>IF(ISERR(LN(Table136[[#This Row],[Close]]/E494)),"-",LN(Table136[[#This Row],[Close]]/E494))</f>
        <v>-1.2083673035661617E-2</v>
      </c>
    </row>
    <row r="496" spans="1:8" x14ac:dyDescent="0.3">
      <c r="A496" s="2">
        <v>43836</v>
      </c>
      <c r="B496" s="1">
        <v>8132.65</v>
      </c>
      <c r="C496" s="1">
        <v>8134.5</v>
      </c>
      <c r="D496" s="1">
        <v>7967.2</v>
      </c>
      <c r="E496" s="1">
        <v>7978.75</v>
      </c>
      <c r="F496" s="1">
        <v>62846094</v>
      </c>
      <c r="G496" s="1">
        <v>2285.56</v>
      </c>
      <c r="H496" s="3">
        <f>IF(ISERR(LN(Table136[[#This Row],[Close]]/E495)),"-",LN(Table136[[#This Row],[Close]]/E495))</f>
        <v>-2.3460687454289551E-2</v>
      </c>
    </row>
    <row r="497" spans="1:8" x14ac:dyDescent="0.3">
      <c r="A497" s="2">
        <v>43837</v>
      </c>
      <c r="B497" s="1">
        <v>8029.9</v>
      </c>
      <c r="C497" s="1">
        <v>8097.7</v>
      </c>
      <c r="D497" s="1">
        <v>7961.2</v>
      </c>
      <c r="E497" s="1">
        <v>8002.5</v>
      </c>
      <c r="F497" s="1">
        <v>69137157</v>
      </c>
      <c r="G497" s="1">
        <v>2270.25</v>
      </c>
      <c r="H497" s="3">
        <f>IF(ISERR(LN(Table136[[#This Row],[Close]]/E496)),"-",LN(Table136[[#This Row],[Close]]/E496))</f>
        <v>2.972235273751091E-3</v>
      </c>
    </row>
    <row r="498" spans="1:8" x14ac:dyDescent="0.3">
      <c r="A498" s="2">
        <v>43838</v>
      </c>
      <c r="B498" s="1">
        <v>7921.65</v>
      </c>
      <c r="C498" s="1">
        <v>8002.9</v>
      </c>
      <c r="D498" s="1">
        <v>7900.8</v>
      </c>
      <c r="E498" s="1">
        <v>7942.75</v>
      </c>
      <c r="F498" s="1">
        <v>48307772</v>
      </c>
      <c r="G498" s="1">
        <v>2300.37</v>
      </c>
      <c r="H498" s="3">
        <f>IF(ISERR(LN(Table136[[#This Row],[Close]]/E497)),"-",LN(Table136[[#This Row],[Close]]/E497))</f>
        <v>-7.4944299602709335E-3</v>
      </c>
    </row>
    <row r="499" spans="1:8" x14ac:dyDescent="0.3">
      <c r="A499" s="2">
        <v>43839</v>
      </c>
      <c r="B499" s="1">
        <v>8035.45</v>
      </c>
      <c r="C499" s="1">
        <v>8165.9</v>
      </c>
      <c r="D499" s="1">
        <v>8022.35</v>
      </c>
      <c r="E499" s="1">
        <v>8155.25</v>
      </c>
      <c r="F499" s="1">
        <v>83425221</v>
      </c>
      <c r="G499" s="1">
        <v>3084.85</v>
      </c>
      <c r="H499" s="3">
        <f>IF(ISERR(LN(Table136[[#This Row],[Close]]/E498)),"-",LN(Table136[[#This Row],[Close]]/E498))</f>
        <v>2.6402328740720026E-2</v>
      </c>
    </row>
    <row r="500" spans="1:8" x14ac:dyDescent="0.3">
      <c r="A500" s="2">
        <v>43840</v>
      </c>
      <c r="B500" s="1">
        <v>8177.55</v>
      </c>
      <c r="C500" s="1">
        <v>8246.7000000000007</v>
      </c>
      <c r="D500" s="1">
        <v>8147.65</v>
      </c>
      <c r="E500" s="1">
        <v>8225.5</v>
      </c>
      <c r="F500" s="1">
        <v>97824275</v>
      </c>
      <c r="G500" s="1">
        <v>3224.08</v>
      </c>
      <c r="H500" s="3">
        <f>IF(ISERR(LN(Table136[[#This Row],[Close]]/E499)),"-",LN(Table136[[#This Row],[Close]]/E499))</f>
        <v>8.5771934350079571E-3</v>
      </c>
    </row>
    <row r="501" spans="1:8" x14ac:dyDescent="0.3">
      <c r="A501" s="2">
        <v>43843</v>
      </c>
      <c r="B501" s="1">
        <v>8244.25</v>
      </c>
      <c r="C501" s="1">
        <v>8262.2999999999993</v>
      </c>
      <c r="D501" s="1">
        <v>8192.0499999999993</v>
      </c>
      <c r="E501" s="1">
        <v>8235.85</v>
      </c>
      <c r="F501" s="1">
        <v>66635460</v>
      </c>
      <c r="G501" s="1">
        <v>2193.7600000000002</v>
      </c>
      <c r="H501" s="3">
        <f>IF(ISERR(LN(Table136[[#This Row],[Close]]/E500)),"-",LN(Table136[[#This Row],[Close]]/E500))</f>
        <v>1.2574911977276634E-3</v>
      </c>
    </row>
    <row r="502" spans="1:8" x14ac:dyDescent="0.3">
      <c r="A502" s="2">
        <v>43844</v>
      </c>
      <c r="B502" s="1">
        <v>8234.2000000000007</v>
      </c>
      <c r="C502" s="1">
        <v>8297.7000000000007</v>
      </c>
      <c r="D502" s="1">
        <v>8216.5499999999993</v>
      </c>
      <c r="E502" s="1">
        <v>8289.2999999999993</v>
      </c>
      <c r="F502" s="1">
        <v>67598217</v>
      </c>
      <c r="G502" s="1">
        <v>2295.96</v>
      </c>
      <c r="H502" s="3">
        <f>IF(ISERR(LN(Table136[[#This Row],[Close]]/E501)),"-",LN(Table136[[#This Row],[Close]]/E501))</f>
        <v>6.4689502237249286E-3</v>
      </c>
    </row>
    <row r="503" spans="1:8" x14ac:dyDescent="0.3">
      <c r="A503" s="2">
        <v>43845</v>
      </c>
      <c r="B503" s="1">
        <v>8287.6</v>
      </c>
      <c r="C503" s="1">
        <v>8395.7000000000007</v>
      </c>
      <c r="D503" s="1">
        <v>8246.4</v>
      </c>
      <c r="E503" s="1">
        <v>8385.35</v>
      </c>
      <c r="F503" s="1">
        <v>80644300</v>
      </c>
      <c r="G503" s="1">
        <v>2747.66</v>
      </c>
      <c r="H503" s="3">
        <f>IF(ISERR(LN(Table136[[#This Row],[Close]]/E502)),"-",LN(Table136[[#This Row],[Close]]/E502))</f>
        <v>1.1520609109773618E-2</v>
      </c>
    </row>
    <row r="504" spans="1:8" x14ac:dyDescent="0.3">
      <c r="A504" s="2">
        <v>43846</v>
      </c>
      <c r="B504" s="1">
        <v>8385.2999999999993</v>
      </c>
      <c r="C504" s="1">
        <v>8414.35</v>
      </c>
      <c r="D504" s="1">
        <v>8373.65</v>
      </c>
      <c r="E504" s="1">
        <v>8395.9</v>
      </c>
      <c r="F504" s="1">
        <v>67729374</v>
      </c>
      <c r="G504" s="1">
        <v>2680.18</v>
      </c>
      <c r="H504" s="3">
        <f>IF(ISERR(LN(Table136[[#This Row],[Close]]/E503)),"-",LN(Table136[[#This Row],[Close]]/E503))</f>
        <v>1.2573558453526693E-3</v>
      </c>
    </row>
    <row r="505" spans="1:8" x14ac:dyDescent="0.3">
      <c r="A505" s="2">
        <v>43847</v>
      </c>
      <c r="B505" s="1">
        <v>8401.9500000000007</v>
      </c>
      <c r="C505" s="1">
        <v>8463.25</v>
      </c>
      <c r="D505" s="1">
        <v>8369.7000000000007</v>
      </c>
      <c r="E505" s="1">
        <v>8427.6</v>
      </c>
      <c r="F505" s="1">
        <v>50146035</v>
      </c>
      <c r="G505" s="1">
        <v>2362.35</v>
      </c>
      <c r="H505" s="3">
        <f>IF(ISERR(LN(Table136[[#This Row],[Close]]/E504)),"-",LN(Table136[[#This Row],[Close]]/E504))</f>
        <v>3.7685425169210864E-3</v>
      </c>
    </row>
    <row r="506" spans="1:8" x14ac:dyDescent="0.3">
      <c r="A506" s="2">
        <v>43850</v>
      </c>
      <c r="B506" s="1">
        <v>8436.9</v>
      </c>
      <c r="C506" s="1">
        <v>8459.4500000000007</v>
      </c>
      <c r="D506" s="1">
        <v>8343.4</v>
      </c>
      <c r="E506" s="1">
        <v>8352.7000000000007</v>
      </c>
      <c r="F506" s="1">
        <v>65281378</v>
      </c>
      <c r="G506" s="1">
        <v>1954.77</v>
      </c>
      <c r="H506" s="3">
        <f>IF(ISERR(LN(Table136[[#This Row],[Close]]/E505)),"-",LN(Table136[[#This Row],[Close]]/E505))</f>
        <v>-8.9271940820699648E-3</v>
      </c>
    </row>
    <row r="507" spans="1:8" x14ac:dyDescent="0.3">
      <c r="A507" s="2">
        <v>43851</v>
      </c>
      <c r="B507" s="1">
        <v>8321.25</v>
      </c>
      <c r="C507" s="1">
        <v>8325.7999999999993</v>
      </c>
      <c r="D507" s="1">
        <v>8229.2999999999993</v>
      </c>
      <c r="E507" s="1">
        <v>8245.9</v>
      </c>
      <c r="F507" s="1">
        <v>61056949</v>
      </c>
      <c r="G507" s="1">
        <v>1874.96</v>
      </c>
      <c r="H507" s="3">
        <f>IF(ISERR(LN(Table136[[#This Row],[Close]]/E506)),"-",LN(Table136[[#This Row],[Close]]/E506))</f>
        <v>-1.2868732769517019E-2</v>
      </c>
    </row>
    <row r="508" spans="1:8" x14ac:dyDescent="0.3">
      <c r="A508" s="2">
        <v>43852</v>
      </c>
      <c r="B508" s="1">
        <v>8278.5499999999993</v>
      </c>
      <c r="C508" s="1">
        <v>8294.0499999999993</v>
      </c>
      <c r="D508" s="1">
        <v>8147.15</v>
      </c>
      <c r="E508" s="1">
        <v>8169.15</v>
      </c>
      <c r="F508" s="1">
        <v>64701562</v>
      </c>
      <c r="G508" s="1">
        <v>2310.9499999999998</v>
      </c>
      <c r="H508" s="3">
        <f>IF(ISERR(LN(Table136[[#This Row],[Close]]/E507)),"-",LN(Table136[[#This Row],[Close]]/E507))</f>
        <v>-9.3512428274759394E-3</v>
      </c>
    </row>
    <row r="509" spans="1:8" x14ac:dyDescent="0.3">
      <c r="A509" s="2">
        <v>43853</v>
      </c>
      <c r="B509" s="1">
        <v>8176.75</v>
      </c>
      <c r="C509" s="1">
        <v>8251.85</v>
      </c>
      <c r="D509" s="1">
        <v>8145.8</v>
      </c>
      <c r="E509" s="1">
        <v>8241.75</v>
      </c>
      <c r="F509" s="1">
        <v>60518993</v>
      </c>
      <c r="G509" s="1">
        <v>2106.7399999999998</v>
      </c>
      <c r="H509" s="3">
        <f>IF(ISERR(LN(Table136[[#This Row],[Close]]/E508)),"-",LN(Table136[[#This Row],[Close]]/E508))</f>
        <v>8.8478357212308494E-3</v>
      </c>
    </row>
    <row r="510" spans="1:8" x14ac:dyDescent="0.3">
      <c r="A510" s="2">
        <v>43854</v>
      </c>
      <c r="B510" s="1">
        <v>8246.4500000000007</v>
      </c>
      <c r="C510" s="1">
        <v>8324.4</v>
      </c>
      <c r="D510" s="1">
        <v>8234.9500000000007</v>
      </c>
      <c r="E510" s="1">
        <v>8274.85</v>
      </c>
      <c r="F510" s="1">
        <v>54172677</v>
      </c>
      <c r="G510" s="1">
        <v>1971.44</v>
      </c>
      <c r="H510" s="3">
        <f>IF(ISERR(LN(Table136[[#This Row],[Close]]/E509)),"-",LN(Table136[[#This Row],[Close]]/E509))</f>
        <v>4.008094197608991E-3</v>
      </c>
    </row>
    <row r="511" spans="1:8" x14ac:dyDescent="0.3">
      <c r="A511" s="2">
        <v>43857</v>
      </c>
      <c r="B511" s="1">
        <v>8243.35</v>
      </c>
      <c r="C511" s="1">
        <v>8347.9</v>
      </c>
      <c r="D511" s="1">
        <v>8189</v>
      </c>
      <c r="E511" s="1">
        <v>8258.15</v>
      </c>
      <c r="F511" s="1">
        <v>57326339</v>
      </c>
      <c r="G511" s="1">
        <v>2155.35</v>
      </c>
      <c r="H511" s="3">
        <f>IF(ISERR(LN(Table136[[#This Row],[Close]]/E510)),"-",LN(Table136[[#This Row],[Close]]/E510))</f>
        <v>-2.0202027072759908E-3</v>
      </c>
    </row>
    <row r="512" spans="1:8" x14ac:dyDescent="0.3">
      <c r="A512" s="2">
        <v>43858</v>
      </c>
      <c r="B512" s="1">
        <v>8290.1</v>
      </c>
      <c r="C512" s="1">
        <v>8340.4500000000007</v>
      </c>
      <c r="D512" s="1">
        <v>8125.9</v>
      </c>
      <c r="E512" s="1">
        <v>8156.05</v>
      </c>
      <c r="F512" s="1">
        <v>75179867</v>
      </c>
      <c r="G512" s="1">
        <v>3085.74</v>
      </c>
      <c r="H512" s="3">
        <f>IF(ISERR(LN(Table136[[#This Row],[Close]]/E511)),"-",LN(Table136[[#This Row],[Close]]/E511))</f>
        <v>-1.2440608353815647E-2</v>
      </c>
    </row>
    <row r="513" spans="1:8" x14ac:dyDescent="0.3">
      <c r="A513" s="2">
        <v>43859</v>
      </c>
      <c r="B513" s="1">
        <v>8200.7000000000007</v>
      </c>
      <c r="C513" s="1">
        <v>8264.6</v>
      </c>
      <c r="D513" s="1">
        <v>8179.25</v>
      </c>
      <c r="E513" s="1">
        <v>8220.4</v>
      </c>
      <c r="F513" s="1">
        <v>81946729</v>
      </c>
      <c r="G513" s="1">
        <v>3139.91</v>
      </c>
      <c r="H513" s="3">
        <f>IF(ISERR(LN(Table136[[#This Row],[Close]]/E512)),"-",LN(Table136[[#This Row],[Close]]/E512))</f>
        <v>7.8588865351045603E-3</v>
      </c>
    </row>
    <row r="514" spans="1:8" x14ac:dyDescent="0.3">
      <c r="A514" s="2">
        <v>43860</v>
      </c>
      <c r="B514" s="1">
        <v>8239.65</v>
      </c>
      <c r="C514" s="1">
        <v>8267.5499999999993</v>
      </c>
      <c r="D514" s="1">
        <v>8148.2</v>
      </c>
      <c r="E514" s="1">
        <v>8181.45</v>
      </c>
      <c r="F514" s="1">
        <v>103601158</v>
      </c>
      <c r="G514" s="1">
        <v>3637.57</v>
      </c>
      <c r="H514" s="3">
        <f>IF(ISERR(LN(Table136[[#This Row],[Close]]/E513)),"-",LN(Table136[[#This Row],[Close]]/E513))</f>
        <v>-4.749473165263962E-3</v>
      </c>
    </row>
    <row r="515" spans="1:8" x14ac:dyDescent="0.3">
      <c r="A515" s="2">
        <v>43861</v>
      </c>
      <c r="B515" s="1">
        <v>8211.6</v>
      </c>
      <c r="C515" s="1">
        <v>8238.75</v>
      </c>
      <c r="D515" s="1">
        <v>8072.95</v>
      </c>
      <c r="E515" s="1">
        <v>8086.55</v>
      </c>
      <c r="F515" s="1">
        <v>125866539</v>
      </c>
      <c r="G515" s="1">
        <v>3541.64</v>
      </c>
      <c r="H515" s="3">
        <f>IF(ISERR(LN(Table136[[#This Row],[Close]]/E514)),"-",LN(Table136[[#This Row],[Close]]/E514))</f>
        <v>-1.1667208816036233E-2</v>
      </c>
    </row>
    <row r="516" spans="1:8" x14ac:dyDescent="0.3">
      <c r="A516" s="2">
        <v>43862</v>
      </c>
      <c r="B516" s="1">
        <v>8069.75</v>
      </c>
      <c r="C516" s="1">
        <v>8200.25</v>
      </c>
      <c r="D516" s="1">
        <v>7833.1</v>
      </c>
      <c r="E516" s="1">
        <v>7880.3</v>
      </c>
      <c r="F516" s="1">
        <v>82194325</v>
      </c>
      <c r="G516" s="1">
        <v>3033.9</v>
      </c>
      <c r="H516" s="3">
        <f>IF(ISERR(LN(Table136[[#This Row],[Close]]/E515)),"-",LN(Table136[[#This Row],[Close]]/E515))</f>
        <v>-2.5836213492234895E-2</v>
      </c>
    </row>
    <row r="517" spans="1:8" x14ac:dyDescent="0.3">
      <c r="A517" s="2">
        <v>43864</v>
      </c>
      <c r="B517" s="1">
        <v>7826</v>
      </c>
      <c r="C517" s="1">
        <v>8016.8</v>
      </c>
      <c r="D517" s="1">
        <v>7816.35</v>
      </c>
      <c r="E517" s="1">
        <v>7988.35</v>
      </c>
      <c r="F517" s="1">
        <v>124213082</v>
      </c>
      <c r="G517" s="1">
        <v>3727.79</v>
      </c>
      <c r="H517" s="3">
        <f>IF(ISERR(LN(Table136[[#This Row],[Close]]/E516)),"-",LN(Table136[[#This Row],[Close]]/E516))</f>
        <v>1.3618256106180535E-2</v>
      </c>
    </row>
    <row r="518" spans="1:8" x14ac:dyDescent="0.3">
      <c r="A518" s="2">
        <v>43865</v>
      </c>
      <c r="B518" s="1">
        <v>8026.6</v>
      </c>
      <c r="C518" s="1">
        <v>8142.1</v>
      </c>
      <c r="D518" s="1">
        <v>7997.85</v>
      </c>
      <c r="E518" s="1">
        <v>8100.8</v>
      </c>
      <c r="F518" s="1">
        <v>101430536</v>
      </c>
      <c r="G518" s="1">
        <v>3576.02</v>
      </c>
      <c r="H518" s="3">
        <f>IF(ISERR(LN(Table136[[#This Row],[Close]]/E517)),"-",LN(Table136[[#This Row],[Close]]/E517))</f>
        <v>1.3978591916234189E-2</v>
      </c>
    </row>
    <row r="519" spans="1:8" x14ac:dyDescent="0.3">
      <c r="A519" s="2">
        <v>43866</v>
      </c>
      <c r="B519" s="1">
        <v>8138.3</v>
      </c>
      <c r="C519" s="1">
        <v>8212.2000000000007</v>
      </c>
      <c r="D519" s="1">
        <v>8064.7</v>
      </c>
      <c r="E519" s="1">
        <v>8131.7</v>
      </c>
      <c r="F519" s="1">
        <v>165901552</v>
      </c>
      <c r="G519" s="1">
        <v>4625.28</v>
      </c>
      <c r="H519" s="3">
        <f>IF(ISERR(LN(Table136[[#This Row],[Close]]/E518)),"-",LN(Table136[[#This Row],[Close]]/E518))</f>
        <v>3.8071815584373712E-3</v>
      </c>
    </row>
    <row r="520" spans="1:8" x14ac:dyDescent="0.3">
      <c r="A520" s="2">
        <v>43867</v>
      </c>
      <c r="B520" s="1">
        <v>8158.8</v>
      </c>
      <c r="C520" s="1">
        <v>8189.2</v>
      </c>
      <c r="D520" s="1">
        <v>8092.55</v>
      </c>
      <c r="E520" s="1">
        <v>8142.15</v>
      </c>
      <c r="F520" s="1">
        <v>113488793</v>
      </c>
      <c r="G520" s="1">
        <v>3996.29</v>
      </c>
      <c r="H520" s="3">
        <f>IF(ISERR(LN(Table136[[#This Row],[Close]]/E519)),"-",LN(Table136[[#This Row],[Close]]/E519))</f>
        <v>1.2842691110347036E-3</v>
      </c>
    </row>
    <row r="521" spans="1:8" x14ac:dyDescent="0.3">
      <c r="A521" s="2">
        <v>43868</v>
      </c>
      <c r="B521" s="1">
        <v>8172.35</v>
      </c>
      <c r="C521" s="1">
        <v>8173.6</v>
      </c>
      <c r="D521" s="1">
        <v>8042.2</v>
      </c>
      <c r="E521" s="1">
        <v>8064.6</v>
      </c>
      <c r="F521" s="1">
        <v>96990047</v>
      </c>
      <c r="G521" s="1">
        <v>3339.38</v>
      </c>
      <c r="H521" s="3">
        <f>IF(ISERR(LN(Table136[[#This Row],[Close]]/E520)),"-",LN(Table136[[#This Row],[Close]]/E520))</f>
        <v>-9.570159579959131E-3</v>
      </c>
    </row>
    <row r="522" spans="1:8" x14ac:dyDescent="0.3">
      <c r="A522" s="2">
        <v>43871</v>
      </c>
      <c r="B522" s="1">
        <v>8065.4</v>
      </c>
      <c r="C522" s="1">
        <v>8067.35</v>
      </c>
      <c r="D522" s="1">
        <v>7820.3</v>
      </c>
      <c r="E522" s="1">
        <v>7860.55</v>
      </c>
      <c r="F522" s="1">
        <v>120638033</v>
      </c>
      <c r="G522" s="1">
        <v>3697.57</v>
      </c>
      <c r="H522" s="3">
        <f>IF(ISERR(LN(Table136[[#This Row],[Close]]/E521)),"-",LN(Table136[[#This Row],[Close]]/E521))</f>
        <v>-2.562753477530301E-2</v>
      </c>
    </row>
    <row r="523" spans="1:8" x14ac:dyDescent="0.3">
      <c r="A523" s="2">
        <v>43872</v>
      </c>
      <c r="B523" s="1">
        <v>7923</v>
      </c>
      <c r="C523" s="1">
        <v>7969.3</v>
      </c>
      <c r="D523" s="1">
        <v>7881.35</v>
      </c>
      <c r="E523" s="1">
        <v>7892.4</v>
      </c>
      <c r="F523" s="1">
        <v>84781272</v>
      </c>
      <c r="G523" s="1">
        <v>2719.71</v>
      </c>
      <c r="H523" s="3">
        <f>IF(ISERR(LN(Table136[[#This Row],[Close]]/E522)),"-",LN(Table136[[#This Row],[Close]]/E522))</f>
        <v>4.0436925654509384E-3</v>
      </c>
    </row>
    <row r="524" spans="1:8" x14ac:dyDescent="0.3">
      <c r="A524" s="2">
        <v>43873</v>
      </c>
      <c r="B524" s="1">
        <v>7932.3</v>
      </c>
      <c r="C524" s="1">
        <v>7961.1</v>
      </c>
      <c r="D524" s="1">
        <v>7905.75</v>
      </c>
      <c r="E524" s="1">
        <v>7933.8</v>
      </c>
      <c r="F524" s="1">
        <v>71096518</v>
      </c>
      <c r="G524" s="1">
        <v>2295.0500000000002</v>
      </c>
      <c r="H524" s="3">
        <f>IF(ISERR(LN(Table136[[#This Row],[Close]]/E523)),"-",LN(Table136[[#This Row],[Close]]/E523))</f>
        <v>5.231842695526576E-3</v>
      </c>
    </row>
    <row r="525" spans="1:8" x14ac:dyDescent="0.3">
      <c r="A525" s="2">
        <v>43874</v>
      </c>
      <c r="B525" s="1">
        <v>7930.25</v>
      </c>
      <c r="C525" s="1">
        <v>7933.4</v>
      </c>
      <c r="D525" s="1">
        <v>7873.75</v>
      </c>
      <c r="E525" s="1">
        <v>7914.9</v>
      </c>
      <c r="F525" s="1">
        <v>87754381</v>
      </c>
      <c r="G525" s="1">
        <v>2215.19</v>
      </c>
      <c r="H525" s="3">
        <f>IF(ISERR(LN(Table136[[#This Row],[Close]]/E524)),"-",LN(Table136[[#This Row],[Close]]/E524))</f>
        <v>-2.3850547943194563E-3</v>
      </c>
    </row>
    <row r="526" spans="1:8" x14ac:dyDescent="0.3">
      <c r="A526" s="2">
        <v>43875</v>
      </c>
      <c r="B526" s="1">
        <v>7933.6</v>
      </c>
      <c r="C526" s="1">
        <v>7977.15</v>
      </c>
      <c r="D526" s="1">
        <v>7807.3</v>
      </c>
      <c r="E526" s="1">
        <v>7822.2</v>
      </c>
      <c r="F526" s="1">
        <v>95722834</v>
      </c>
      <c r="G526" s="1">
        <v>2873.26</v>
      </c>
      <c r="H526" s="3">
        <f>IF(ISERR(LN(Table136[[#This Row],[Close]]/E525)),"-",LN(Table136[[#This Row],[Close]]/E525))</f>
        <v>-1.1781214099724609E-2</v>
      </c>
    </row>
    <row r="527" spans="1:8" x14ac:dyDescent="0.3">
      <c r="A527" s="2">
        <v>43878</v>
      </c>
      <c r="B527" s="1">
        <v>7833.15</v>
      </c>
      <c r="C527" s="1">
        <v>7833.6</v>
      </c>
      <c r="D527" s="1">
        <v>7742.45</v>
      </c>
      <c r="E527" s="1">
        <v>7770.5</v>
      </c>
      <c r="F527" s="1">
        <v>67993839</v>
      </c>
      <c r="G527" s="1">
        <v>1986.48</v>
      </c>
      <c r="H527" s="3">
        <f>IF(ISERR(LN(Table136[[#This Row],[Close]]/E526)),"-",LN(Table136[[#This Row],[Close]]/E526))</f>
        <v>-6.6313325411213927E-3</v>
      </c>
    </row>
    <row r="528" spans="1:8" x14ac:dyDescent="0.3">
      <c r="A528" s="2">
        <v>43879</v>
      </c>
      <c r="B528" s="1">
        <v>7758</v>
      </c>
      <c r="C528" s="1">
        <v>7758</v>
      </c>
      <c r="D528" s="1">
        <v>7620.5</v>
      </c>
      <c r="E528" s="1">
        <v>7692.3</v>
      </c>
      <c r="F528" s="1">
        <v>94588508</v>
      </c>
      <c r="G528" s="1">
        <v>2802.13</v>
      </c>
      <c r="H528" s="3">
        <f>IF(ISERR(LN(Table136[[#This Row],[Close]]/E527)),"-",LN(Table136[[#This Row],[Close]]/E527))</f>
        <v>-1.0114683847474932E-2</v>
      </c>
    </row>
    <row r="529" spans="1:8" x14ac:dyDescent="0.3">
      <c r="A529" s="2">
        <v>43880</v>
      </c>
      <c r="B529" s="1">
        <v>7754.35</v>
      </c>
      <c r="C529" s="1">
        <v>7769.4</v>
      </c>
      <c r="D529" s="1">
        <v>7606.25</v>
      </c>
      <c r="E529" s="1">
        <v>7687.35</v>
      </c>
      <c r="F529" s="1">
        <v>115975048</v>
      </c>
      <c r="G529" s="1">
        <v>3041.95</v>
      </c>
      <c r="H529" s="3">
        <f>IF(ISERR(LN(Table136[[#This Row],[Close]]/E528)),"-",LN(Table136[[#This Row],[Close]]/E528))</f>
        <v>-6.4370777890564255E-4</v>
      </c>
    </row>
    <row r="530" spans="1:8" x14ac:dyDescent="0.3">
      <c r="A530" s="2">
        <v>43881</v>
      </c>
      <c r="B530" s="1">
        <v>7687.5</v>
      </c>
      <c r="C530" s="1">
        <v>7756.35</v>
      </c>
      <c r="D530" s="1">
        <v>7667.85</v>
      </c>
      <c r="E530" s="1">
        <v>7697.9</v>
      </c>
      <c r="F530" s="1">
        <v>104257555</v>
      </c>
      <c r="G530" s="1">
        <v>2623.54</v>
      </c>
      <c r="H530" s="3">
        <f>IF(ISERR(LN(Table136[[#This Row],[Close]]/E529)),"-",LN(Table136[[#This Row],[Close]]/E529))</f>
        <v>1.3714436429160929E-3</v>
      </c>
    </row>
    <row r="531" spans="1:8" x14ac:dyDescent="0.3">
      <c r="A531" s="2">
        <v>43885</v>
      </c>
      <c r="B531" s="1">
        <v>7644.05</v>
      </c>
      <c r="C531" s="1">
        <v>7644.05</v>
      </c>
      <c r="D531" s="1">
        <v>7414</v>
      </c>
      <c r="E531" s="1">
        <v>7429.1</v>
      </c>
      <c r="F531" s="1">
        <v>89107742</v>
      </c>
      <c r="G531" s="1">
        <v>2719.8</v>
      </c>
      <c r="H531" s="3">
        <f>IF(ISERR(LN(Table136[[#This Row],[Close]]/E530)),"-",LN(Table136[[#This Row],[Close]]/E530))</f>
        <v>-3.5542843549111823E-2</v>
      </c>
    </row>
    <row r="532" spans="1:8" x14ac:dyDescent="0.3">
      <c r="A532" s="2">
        <v>43886</v>
      </c>
      <c r="B532" s="1">
        <v>7452.75</v>
      </c>
      <c r="C532" s="1">
        <v>7485.15</v>
      </c>
      <c r="D532" s="1">
        <v>7339.9</v>
      </c>
      <c r="E532" s="1">
        <v>7366</v>
      </c>
      <c r="F532" s="1">
        <v>128000336</v>
      </c>
      <c r="G532" s="1">
        <v>3431.25</v>
      </c>
      <c r="H532" s="3">
        <f>IF(ISERR(LN(Table136[[#This Row],[Close]]/E531)),"-",LN(Table136[[#This Row],[Close]]/E531))</f>
        <v>-8.529902818079544E-3</v>
      </c>
    </row>
    <row r="533" spans="1:8" x14ac:dyDescent="0.3">
      <c r="A533" s="2">
        <v>43887</v>
      </c>
      <c r="B533" s="1">
        <v>7306.3</v>
      </c>
      <c r="C533" s="1">
        <v>7328.2</v>
      </c>
      <c r="D533" s="1">
        <v>7178.5</v>
      </c>
      <c r="E533" s="1">
        <v>7207.95</v>
      </c>
      <c r="F533" s="1">
        <v>116463070</v>
      </c>
      <c r="G533" s="1">
        <v>3474.38</v>
      </c>
      <c r="H533" s="3">
        <f>IF(ISERR(LN(Table136[[#This Row],[Close]]/E532)),"-",LN(Table136[[#This Row],[Close]]/E532))</f>
        <v>-2.1690234477854956E-2</v>
      </c>
    </row>
    <row r="534" spans="1:8" x14ac:dyDescent="0.3">
      <c r="A534" s="2">
        <v>43888</v>
      </c>
      <c r="B534" s="1">
        <v>7200.15</v>
      </c>
      <c r="C534" s="1">
        <v>7202.05</v>
      </c>
      <c r="D534" s="1">
        <v>7090.45</v>
      </c>
      <c r="E534" s="1">
        <v>7178.85</v>
      </c>
      <c r="F534" s="1">
        <v>120786335</v>
      </c>
      <c r="G534" s="1">
        <v>3628.85</v>
      </c>
      <c r="H534" s="3">
        <f>IF(ISERR(LN(Table136[[#This Row],[Close]]/E533)),"-",LN(Table136[[#This Row],[Close]]/E533))</f>
        <v>-4.0453804439296347E-3</v>
      </c>
    </row>
    <row r="535" spans="1:8" x14ac:dyDescent="0.3">
      <c r="A535" s="2">
        <v>43889</v>
      </c>
      <c r="B535" s="1">
        <v>7008.1</v>
      </c>
      <c r="C535" s="1">
        <v>7017.6</v>
      </c>
      <c r="D535" s="1">
        <v>6883.35</v>
      </c>
      <c r="E535" s="1">
        <v>6903.95</v>
      </c>
      <c r="F535" s="1">
        <v>185874149</v>
      </c>
      <c r="G535" s="1">
        <v>4866.3500000000004</v>
      </c>
      <c r="H535" s="3">
        <f>IF(ISERR(LN(Table136[[#This Row],[Close]]/E534)),"-",LN(Table136[[#This Row],[Close]]/E534))</f>
        <v>-3.9045491524634116E-2</v>
      </c>
    </row>
    <row r="536" spans="1:8" x14ac:dyDescent="0.3">
      <c r="A536" s="2">
        <v>43892</v>
      </c>
      <c r="B536" s="1">
        <v>6993.2</v>
      </c>
      <c r="C536" s="1">
        <v>7047.6</v>
      </c>
      <c r="D536" s="1">
        <v>6813.2</v>
      </c>
      <c r="E536" s="1">
        <v>6856.9</v>
      </c>
      <c r="F536" s="1">
        <v>205715986</v>
      </c>
      <c r="G536" s="1">
        <v>4902.9799999999996</v>
      </c>
      <c r="H536" s="3">
        <f>IF(ISERR(LN(Table136[[#This Row],[Close]]/E535)),"-",LN(Table136[[#This Row],[Close]]/E535))</f>
        <v>-6.8382670177288872E-3</v>
      </c>
    </row>
    <row r="537" spans="1:8" x14ac:dyDescent="0.3">
      <c r="A537" s="2">
        <v>43893</v>
      </c>
      <c r="B537" s="1">
        <v>6889.45</v>
      </c>
      <c r="C537" s="1">
        <v>7022.25</v>
      </c>
      <c r="D537" s="1">
        <v>6846.7</v>
      </c>
      <c r="E537" s="1">
        <v>6986.65</v>
      </c>
      <c r="F537" s="1">
        <v>144602750</v>
      </c>
      <c r="G537" s="1">
        <v>3853.75</v>
      </c>
      <c r="H537" s="3">
        <f>IF(ISERR(LN(Table136[[#This Row],[Close]]/E536)),"-",LN(Table136[[#This Row],[Close]]/E536))</f>
        <v>1.8745740726977225E-2</v>
      </c>
    </row>
    <row r="538" spans="1:8" x14ac:dyDescent="0.3">
      <c r="A538" s="2">
        <v>43894</v>
      </c>
      <c r="B538" s="1">
        <v>6990.85</v>
      </c>
      <c r="C538" s="1">
        <v>7019.55</v>
      </c>
      <c r="D538" s="1">
        <v>6775.8</v>
      </c>
      <c r="E538" s="1">
        <v>6938.85</v>
      </c>
      <c r="F538" s="1">
        <v>174403462</v>
      </c>
      <c r="G538" s="1">
        <v>4203.08</v>
      </c>
      <c r="H538" s="3">
        <f>IF(ISERR(LN(Table136[[#This Row],[Close]]/E537)),"-",LN(Table136[[#This Row],[Close]]/E537))</f>
        <v>-6.8651305496278334E-3</v>
      </c>
    </row>
    <row r="539" spans="1:8" x14ac:dyDescent="0.3">
      <c r="A539" s="2">
        <v>43895</v>
      </c>
      <c r="B539" s="1">
        <v>6966.3</v>
      </c>
      <c r="C539" s="1">
        <v>7013.65</v>
      </c>
      <c r="D539" s="1">
        <v>6892.75</v>
      </c>
      <c r="E539" s="1">
        <v>6953.75</v>
      </c>
      <c r="F539" s="1">
        <v>163392161</v>
      </c>
      <c r="G539" s="1">
        <v>3224.71</v>
      </c>
      <c r="H539" s="3">
        <f>IF(ISERR(LN(Table136[[#This Row],[Close]]/E538)),"-",LN(Table136[[#This Row],[Close]]/E538))</f>
        <v>2.1450276712906119E-3</v>
      </c>
    </row>
    <row r="540" spans="1:8" x14ac:dyDescent="0.3">
      <c r="A540" s="2">
        <v>43896</v>
      </c>
      <c r="B540" s="1">
        <v>6712.2</v>
      </c>
      <c r="C540" s="1">
        <v>6918.85</v>
      </c>
      <c r="D540" s="1">
        <v>6661.95</v>
      </c>
      <c r="E540" s="1">
        <v>6895</v>
      </c>
      <c r="F540" s="1">
        <v>130898149</v>
      </c>
      <c r="G540" s="1">
        <v>3056.33</v>
      </c>
      <c r="H540" s="3">
        <f>IF(ISERR(LN(Table136[[#This Row],[Close]]/E539)),"-",LN(Table136[[#This Row],[Close]]/E539))</f>
        <v>-8.4845711621008204E-3</v>
      </c>
    </row>
    <row r="541" spans="1:8" x14ac:dyDescent="0.3">
      <c r="A541" s="2">
        <v>43899</v>
      </c>
      <c r="B541" s="1">
        <v>6703.45</v>
      </c>
      <c r="C541" s="1">
        <v>6758.7</v>
      </c>
      <c r="D541" s="1">
        <v>6498.8</v>
      </c>
      <c r="E541" s="1">
        <v>6632.15</v>
      </c>
      <c r="F541" s="1">
        <v>133699193</v>
      </c>
      <c r="G541" s="1">
        <v>3074.98</v>
      </c>
      <c r="H541" s="3">
        <f>IF(ISERR(LN(Table136[[#This Row],[Close]]/E540)),"-",LN(Table136[[#This Row],[Close]]/E540))</f>
        <v>-3.8867476056465414E-2</v>
      </c>
    </row>
    <row r="542" spans="1:8" x14ac:dyDescent="0.3">
      <c r="A542" s="2">
        <v>43901</v>
      </c>
      <c r="B542" s="1">
        <v>6614.15</v>
      </c>
      <c r="C542" s="1">
        <v>6714.75</v>
      </c>
      <c r="D542" s="1">
        <v>6539.75</v>
      </c>
      <c r="E542" s="1">
        <v>6568.45</v>
      </c>
      <c r="F542" s="1">
        <v>172323537</v>
      </c>
      <c r="G542" s="1">
        <v>3653.7</v>
      </c>
      <c r="H542" s="3">
        <f>IF(ISERR(LN(Table136[[#This Row],[Close]]/E541)),"-",LN(Table136[[#This Row],[Close]]/E541))</f>
        <v>-9.6511513783418216E-3</v>
      </c>
    </row>
    <row r="543" spans="1:8" x14ac:dyDescent="0.3">
      <c r="A543" s="2">
        <v>43902</v>
      </c>
      <c r="B543" s="1">
        <v>6299.9</v>
      </c>
      <c r="C543" s="1">
        <v>6299.9</v>
      </c>
      <c r="D543" s="1">
        <v>5953.2</v>
      </c>
      <c r="E543" s="1">
        <v>6033.4</v>
      </c>
      <c r="F543" s="1">
        <v>282205921</v>
      </c>
      <c r="G543" s="1">
        <v>5044.6000000000004</v>
      </c>
      <c r="H543" s="3">
        <f>IF(ISERR(LN(Table136[[#This Row],[Close]]/E542)),"-",LN(Table136[[#This Row],[Close]]/E542))</f>
        <v>-8.4967184544078311E-2</v>
      </c>
    </row>
    <row r="544" spans="1:8" x14ac:dyDescent="0.3">
      <c r="A544" s="2">
        <v>43903</v>
      </c>
      <c r="B544" s="1">
        <v>5641.55</v>
      </c>
      <c r="C544" s="1">
        <v>6292.85</v>
      </c>
      <c r="D544" s="1">
        <v>5265.8</v>
      </c>
      <c r="E544" s="1">
        <v>6182</v>
      </c>
      <c r="F544" s="1">
        <v>203336978</v>
      </c>
      <c r="G544" s="1">
        <v>3801.74</v>
      </c>
      <c r="H544" s="3">
        <f>IF(ISERR(LN(Table136[[#This Row],[Close]]/E543)),"-",LN(Table136[[#This Row],[Close]]/E543))</f>
        <v>2.4331144443545134E-2</v>
      </c>
    </row>
    <row r="545" spans="1:8" x14ac:dyDescent="0.3">
      <c r="A545" s="2">
        <v>43906</v>
      </c>
      <c r="B545" s="1">
        <v>5970.15</v>
      </c>
      <c r="C545" s="1">
        <v>6041.35</v>
      </c>
      <c r="D545" s="1">
        <v>5826.1</v>
      </c>
      <c r="E545" s="1">
        <v>5843.7</v>
      </c>
      <c r="F545" s="1">
        <v>140253925</v>
      </c>
      <c r="G545" s="1">
        <v>2592.15</v>
      </c>
      <c r="H545" s="3">
        <f>IF(ISERR(LN(Table136[[#This Row],[Close]]/E544)),"-",LN(Table136[[#This Row],[Close]]/E544))</f>
        <v>-5.6277685841401172E-2</v>
      </c>
    </row>
    <row r="546" spans="1:8" x14ac:dyDescent="0.3">
      <c r="A546" s="2">
        <v>43907</v>
      </c>
      <c r="B546" s="1">
        <v>5858.3</v>
      </c>
      <c r="C546" s="1">
        <v>6020.7</v>
      </c>
      <c r="D546" s="1">
        <v>5767.5</v>
      </c>
      <c r="E546" s="1">
        <v>5803.85</v>
      </c>
      <c r="F546" s="1">
        <v>126029595</v>
      </c>
      <c r="G546" s="1">
        <v>2674.8</v>
      </c>
      <c r="H546" s="3">
        <f>IF(ISERR(LN(Table136[[#This Row],[Close]]/E545)),"-",LN(Table136[[#This Row],[Close]]/E545))</f>
        <v>-6.8426674258982318E-3</v>
      </c>
    </row>
    <row r="547" spans="1:8" x14ac:dyDescent="0.3">
      <c r="A547" s="2">
        <v>43908</v>
      </c>
      <c r="B547" s="1">
        <v>5873.1</v>
      </c>
      <c r="C547" s="1">
        <v>5896.85</v>
      </c>
      <c r="D547" s="1">
        <v>5491</v>
      </c>
      <c r="E547" s="1">
        <v>5516.5</v>
      </c>
      <c r="F547" s="1">
        <v>125615136</v>
      </c>
      <c r="G547" s="1">
        <v>2429.44</v>
      </c>
      <c r="H547" s="3">
        <f>IF(ISERR(LN(Table136[[#This Row],[Close]]/E546)),"-",LN(Table136[[#This Row],[Close]]/E546))</f>
        <v>-5.0777889224401428E-2</v>
      </c>
    </row>
    <row r="548" spans="1:8" x14ac:dyDescent="0.3">
      <c r="A548" s="2">
        <v>43909</v>
      </c>
      <c r="B548" s="1">
        <v>5217.95</v>
      </c>
      <c r="C548" s="1">
        <v>5429.5</v>
      </c>
      <c r="D548" s="1">
        <v>5042.8999999999996</v>
      </c>
      <c r="E548" s="1">
        <v>5180.5</v>
      </c>
      <c r="F548" s="1">
        <v>202740130</v>
      </c>
      <c r="G548" s="1">
        <v>3753.81</v>
      </c>
      <c r="H548" s="3">
        <f>IF(ISERR(LN(Table136[[#This Row],[Close]]/E547)),"-",LN(Table136[[#This Row],[Close]]/E547))</f>
        <v>-6.2842024508554278E-2</v>
      </c>
    </row>
    <row r="549" spans="1:8" x14ac:dyDescent="0.3">
      <c r="A549" s="2">
        <v>43910</v>
      </c>
      <c r="B549" s="1">
        <v>5230.2</v>
      </c>
      <c r="C549" s="1">
        <v>5423.2</v>
      </c>
      <c r="D549" s="1">
        <v>5154.1000000000004</v>
      </c>
      <c r="E549" s="1">
        <v>5370.15</v>
      </c>
      <c r="F549" s="1">
        <v>229830607</v>
      </c>
      <c r="G549" s="1">
        <v>3471.32</v>
      </c>
      <c r="H549" s="3">
        <f>IF(ISERR(LN(Table136[[#This Row],[Close]]/E548)),"-",LN(Table136[[#This Row],[Close]]/E548))</f>
        <v>3.5954264381879701E-2</v>
      </c>
    </row>
    <row r="550" spans="1:8" x14ac:dyDescent="0.3">
      <c r="A550" s="2">
        <v>43913</v>
      </c>
      <c r="B550" s="1">
        <v>4908.1499999999996</v>
      </c>
      <c r="C550" s="1">
        <v>5013.8500000000004</v>
      </c>
      <c r="D550" s="1">
        <v>4593.05</v>
      </c>
      <c r="E550" s="1">
        <v>4626.5</v>
      </c>
      <c r="F550" s="1">
        <v>120637088</v>
      </c>
      <c r="G550" s="1">
        <v>2129.67</v>
      </c>
      <c r="H550" s="3">
        <f>IF(ISERR(LN(Table136[[#This Row],[Close]]/E549)),"-",LN(Table136[[#This Row],[Close]]/E549))</f>
        <v>-0.14905519838460138</v>
      </c>
    </row>
    <row r="551" spans="1:8" x14ac:dyDescent="0.3">
      <c r="A551" s="2">
        <v>43914</v>
      </c>
      <c r="B551" s="1">
        <v>4726.3999999999996</v>
      </c>
      <c r="C551" s="1">
        <v>4850.8500000000004</v>
      </c>
      <c r="D551" s="1">
        <v>4452.2</v>
      </c>
      <c r="E551" s="1">
        <v>4693.3500000000004</v>
      </c>
      <c r="F551" s="1">
        <v>146706064</v>
      </c>
      <c r="G551" s="1">
        <v>2604.83</v>
      </c>
      <c r="H551" s="3">
        <f>IF(ISERR(LN(Table136[[#This Row],[Close]]/E550)),"-",LN(Table136[[#This Row],[Close]]/E550))</f>
        <v>1.4345970484897138E-2</v>
      </c>
    </row>
    <row r="552" spans="1:8" x14ac:dyDescent="0.3">
      <c r="A552" s="2">
        <v>43915</v>
      </c>
      <c r="B552" s="1">
        <v>4600.05</v>
      </c>
      <c r="C552" s="1">
        <v>5001.8999999999996</v>
      </c>
      <c r="D552" s="1">
        <v>4577.1499999999996</v>
      </c>
      <c r="E552" s="1">
        <v>4936.1499999999996</v>
      </c>
      <c r="F552" s="1">
        <v>147442630</v>
      </c>
      <c r="G552" s="1">
        <v>2444.29</v>
      </c>
      <c r="H552" s="3">
        <f>IF(ISERR(LN(Table136[[#This Row],[Close]]/E551)),"-",LN(Table136[[#This Row],[Close]]/E551))</f>
        <v>5.0439061928436266E-2</v>
      </c>
    </row>
    <row r="553" spans="1:8" x14ac:dyDescent="0.3">
      <c r="A553" s="2">
        <v>43916</v>
      </c>
      <c r="B553" s="1">
        <v>4981.8999999999996</v>
      </c>
      <c r="C553" s="1">
        <v>5163.7</v>
      </c>
      <c r="D553" s="1">
        <v>4847.1499999999996</v>
      </c>
      <c r="E553" s="1">
        <v>5061.3</v>
      </c>
      <c r="F553" s="1">
        <v>208806955</v>
      </c>
      <c r="G553" s="1">
        <v>3065.83</v>
      </c>
      <c r="H553" s="3">
        <f>IF(ISERR(LN(Table136[[#This Row],[Close]]/E552)),"-",LN(Table136[[#This Row],[Close]]/E552))</f>
        <v>2.5037692177620693E-2</v>
      </c>
    </row>
    <row r="554" spans="1:8" x14ac:dyDescent="0.3">
      <c r="A554" s="2">
        <v>43917</v>
      </c>
      <c r="B554" s="1">
        <v>5245.6</v>
      </c>
      <c r="C554" s="1">
        <v>5284.75</v>
      </c>
      <c r="D554" s="1">
        <v>4866.05</v>
      </c>
      <c r="E554" s="1">
        <v>4938.7</v>
      </c>
      <c r="F554" s="1">
        <v>175519110</v>
      </c>
      <c r="G554" s="1">
        <v>2782.11</v>
      </c>
      <c r="H554" s="3">
        <f>IF(ISERR(LN(Table136[[#This Row],[Close]]/E553)),"-",LN(Table136[[#This Row],[Close]]/E553))</f>
        <v>-2.4521228624922259E-2</v>
      </c>
    </row>
    <row r="555" spans="1:8" x14ac:dyDescent="0.3">
      <c r="A555" s="2">
        <v>43920</v>
      </c>
      <c r="B555" s="1">
        <v>4834.1499999999996</v>
      </c>
      <c r="C555" s="1">
        <v>4848</v>
      </c>
      <c r="D555" s="1">
        <v>4625.5</v>
      </c>
      <c r="E555" s="1">
        <v>4669.1499999999996</v>
      </c>
      <c r="F555" s="1">
        <v>95603443</v>
      </c>
      <c r="G555" s="1">
        <v>2336.6999999999998</v>
      </c>
      <c r="H555" s="3">
        <f>IF(ISERR(LN(Table136[[#This Row],[Close]]/E554)),"-",LN(Table136[[#This Row],[Close]]/E554))</f>
        <v>-5.6125096406488072E-2</v>
      </c>
    </row>
    <row r="556" spans="1:8" x14ac:dyDescent="0.3">
      <c r="A556" s="2">
        <v>43921</v>
      </c>
      <c r="B556" s="1">
        <v>4787.8</v>
      </c>
      <c r="C556" s="1">
        <v>4794.3</v>
      </c>
      <c r="D556" s="1">
        <v>4630.2</v>
      </c>
      <c r="E556" s="1">
        <v>4731.3</v>
      </c>
      <c r="F556" s="1">
        <v>111576333</v>
      </c>
      <c r="G556" s="1">
        <v>2635.69</v>
      </c>
      <c r="H556" s="3">
        <f>IF(ISERR(LN(Table136[[#This Row],[Close]]/E555)),"-",LN(Table136[[#This Row],[Close]]/E555))</f>
        <v>1.3222963912993137E-2</v>
      </c>
    </row>
    <row r="557" spans="1:8" x14ac:dyDescent="0.3">
      <c r="A557" s="2">
        <v>43922</v>
      </c>
      <c r="B557" s="1">
        <v>4708.95</v>
      </c>
      <c r="C557" s="1">
        <v>4803.55</v>
      </c>
      <c r="D557" s="1">
        <v>4612.7</v>
      </c>
      <c r="E557" s="1">
        <v>4657.55</v>
      </c>
      <c r="F557" s="1">
        <v>108107529</v>
      </c>
      <c r="G557" s="1">
        <v>2264.91</v>
      </c>
      <c r="H557" s="3">
        <f>IF(ISERR(LN(Table136[[#This Row],[Close]]/E556)),"-",LN(Table136[[#This Row],[Close]]/E556))</f>
        <v>-1.5710447370447671E-2</v>
      </c>
    </row>
    <row r="558" spans="1:8" x14ac:dyDescent="0.3">
      <c r="A558" s="2">
        <v>43924</v>
      </c>
      <c r="B558" s="1">
        <v>4652.75</v>
      </c>
      <c r="C558" s="1">
        <v>4659.8</v>
      </c>
      <c r="D558" s="1">
        <v>4511.1000000000004</v>
      </c>
      <c r="E558" s="1">
        <v>4517.75</v>
      </c>
      <c r="F558" s="1">
        <v>104162675</v>
      </c>
      <c r="G558" s="1">
        <v>2376</v>
      </c>
      <c r="H558" s="3">
        <f>IF(ISERR(LN(Table136[[#This Row],[Close]]/E557)),"-",LN(Table136[[#This Row],[Close]]/E557))</f>
        <v>-3.0475476512900633E-2</v>
      </c>
    </row>
    <row r="559" spans="1:8" x14ac:dyDescent="0.3">
      <c r="A559" s="2">
        <v>43928</v>
      </c>
      <c r="B559" s="1">
        <v>4665.1000000000004</v>
      </c>
      <c r="C559" s="1">
        <v>4970.8500000000004</v>
      </c>
      <c r="D559" s="1">
        <v>4656.5</v>
      </c>
      <c r="E559" s="1">
        <v>4951.55</v>
      </c>
      <c r="F559" s="1">
        <v>140084138</v>
      </c>
      <c r="G559" s="1">
        <v>3358.07</v>
      </c>
      <c r="H559" s="3">
        <f>IF(ISERR(LN(Table136[[#This Row],[Close]]/E558)),"-",LN(Table136[[#This Row],[Close]]/E558))</f>
        <v>9.1686576582216198E-2</v>
      </c>
    </row>
    <row r="560" spans="1:8" x14ac:dyDescent="0.3">
      <c r="A560" s="2">
        <v>43929</v>
      </c>
      <c r="B560" s="1">
        <v>4833</v>
      </c>
      <c r="C560" s="1">
        <v>5257</v>
      </c>
      <c r="D560" s="1">
        <v>4830.3999999999996</v>
      </c>
      <c r="E560" s="1">
        <v>5043.6000000000004</v>
      </c>
      <c r="F560" s="1">
        <v>219644053</v>
      </c>
      <c r="G560" s="1">
        <v>3973.55</v>
      </c>
      <c r="H560" s="3">
        <f>IF(ISERR(LN(Table136[[#This Row],[Close]]/E559)),"-",LN(Table136[[#This Row],[Close]]/E559))</f>
        <v>1.8419453938581788E-2</v>
      </c>
    </row>
    <row r="561" spans="1:8" x14ac:dyDescent="0.3">
      <c r="A561" s="2">
        <v>43930</v>
      </c>
      <c r="B561" s="1">
        <v>5160.8500000000004</v>
      </c>
      <c r="C561" s="1">
        <v>5607.35</v>
      </c>
      <c r="D561" s="1">
        <v>5146.3999999999996</v>
      </c>
      <c r="E561" s="1">
        <v>5568.45</v>
      </c>
      <c r="F561" s="1">
        <v>226178245</v>
      </c>
      <c r="G561" s="1">
        <v>5529.49</v>
      </c>
      <c r="H561" s="3">
        <f>IF(ISERR(LN(Table136[[#This Row],[Close]]/E560)),"-",LN(Table136[[#This Row],[Close]]/E560))</f>
        <v>9.8996625915024727E-2</v>
      </c>
    </row>
    <row r="562" spans="1:8" x14ac:dyDescent="0.3">
      <c r="A562" s="2">
        <v>43934</v>
      </c>
      <c r="B562" s="1">
        <v>5554.4</v>
      </c>
      <c r="C562" s="1">
        <v>5554.4</v>
      </c>
      <c r="D562" s="1">
        <v>5308.85</v>
      </c>
      <c r="E562" s="1">
        <v>5432.1</v>
      </c>
      <c r="F562" s="1">
        <v>153555220</v>
      </c>
      <c r="G562" s="1">
        <v>3207.55</v>
      </c>
      <c r="H562" s="3">
        <f>IF(ISERR(LN(Table136[[#This Row],[Close]]/E561)),"-",LN(Table136[[#This Row],[Close]]/E561))</f>
        <v>-2.4790939219389442E-2</v>
      </c>
    </row>
    <row r="563" spans="1:8" x14ac:dyDescent="0.3">
      <c r="A563" s="2">
        <v>43936</v>
      </c>
      <c r="B563" s="1">
        <v>5495.55</v>
      </c>
      <c r="C563" s="1">
        <v>5592.8</v>
      </c>
      <c r="D563" s="1">
        <v>5314.25</v>
      </c>
      <c r="E563" s="1">
        <v>5333</v>
      </c>
      <c r="F563" s="1">
        <v>221470743</v>
      </c>
      <c r="G563" s="1">
        <v>4141.9799999999996</v>
      </c>
      <c r="H563" s="3">
        <f>IF(ISERR(LN(Table136[[#This Row],[Close]]/E562)),"-",LN(Table136[[#This Row],[Close]]/E562))</f>
        <v>-1.8411867894104469E-2</v>
      </c>
    </row>
    <row r="564" spans="1:8" x14ac:dyDescent="0.3">
      <c r="A564" s="2">
        <v>43937</v>
      </c>
      <c r="B564" s="1">
        <v>5271.25</v>
      </c>
      <c r="C564" s="1">
        <v>5420.4</v>
      </c>
      <c r="D564" s="1">
        <v>5235.6499999999996</v>
      </c>
      <c r="E564" s="1">
        <v>5394.15</v>
      </c>
      <c r="F564" s="1">
        <v>168466689</v>
      </c>
      <c r="G564" s="1">
        <v>3453.68</v>
      </c>
      <c r="H564" s="3">
        <f>IF(ISERR(LN(Table136[[#This Row],[Close]]/E563)),"-",LN(Table136[[#This Row],[Close]]/E563))</f>
        <v>1.1401101388725842E-2</v>
      </c>
    </row>
    <row r="565" spans="1:8" x14ac:dyDescent="0.3">
      <c r="A565" s="2">
        <v>43938</v>
      </c>
      <c r="B565" s="1">
        <v>5586.4</v>
      </c>
      <c r="C565" s="1">
        <v>5702.65</v>
      </c>
      <c r="D565" s="1">
        <v>5507.75</v>
      </c>
      <c r="E565" s="1">
        <v>5668.9</v>
      </c>
      <c r="F565" s="1">
        <v>196606439</v>
      </c>
      <c r="G565" s="1">
        <v>4664.01</v>
      </c>
      <c r="H565" s="3">
        <f>IF(ISERR(LN(Table136[[#This Row],[Close]]/E564)),"-",LN(Table136[[#This Row],[Close]]/E564))</f>
        <v>4.9680062384014088E-2</v>
      </c>
    </row>
    <row r="566" spans="1:8" x14ac:dyDescent="0.3">
      <c r="A566" s="2">
        <v>43941</v>
      </c>
      <c r="B566" s="1">
        <v>5724.9</v>
      </c>
      <c r="C566" s="1">
        <v>5728.45</v>
      </c>
      <c r="D566" s="1">
        <v>5565.95</v>
      </c>
      <c r="E566" s="1">
        <v>5591</v>
      </c>
      <c r="F566" s="1">
        <v>228792177</v>
      </c>
      <c r="G566" s="1">
        <v>4118.78</v>
      </c>
      <c r="H566" s="3">
        <f>IF(ISERR(LN(Table136[[#This Row],[Close]]/E565)),"-",LN(Table136[[#This Row],[Close]]/E565))</f>
        <v>-1.3836933346696905E-2</v>
      </c>
    </row>
    <row r="567" spans="1:8" x14ac:dyDescent="0.3">
      <c r="A567" s="2">
        <v>43942</v>
      </c>
      <c r="B567" s="1">
        <v>5447.9</v>
      </c>
      <c r="C567" s="1">
        <v>5447.9</v>
      </c>
      <c r="D567" s="1">
        <v>5268.15</v>
      </c>
      <c r="E567" s="1">
        <v>5294.05</v>
      </c>
      <c r="F567" s="1">
        <v>146929307</v>
      </c>
      <c r="G567" s="1">
        <v>3117.44</v>
      </c>
      <c r="H567" s="3">
        <f>IF(ISERR(LN(Table136[[#This Row],[Close]]/E566)),"-",LN(Table136[[#This Row],[Close]]/E566))</f>
        <v>-5.4574613629873529E-2</v>
      </c>
    </row>
    <row r="568" spans="1:8" x14ac:dyDescent="0.3">
      <c r="A568" s="2">
        <v>43943</v>
      </c>
      <c r="B568" s="1">
        <v>5267.8</v>
      </c>
      <c r="C568" s="1">
        <v>5468.25</v>
      </c>
      <c r="D568" s="1">
        <v>5243.6</v>
      </c>
      <c r="E568" s="1">
        <v>5426.85</v>
      </c>
      <c r="F568" s="1">
        <v>144746153</v>
      </c>
      <c r="G568" s="1">
        <v>3758.42</v>
      </c>
      <c r="H568" s="3">
        <f>IF(ISERR(LN(Table136[[#This Row],[Close]]/E567)),"-",LN(Table136[[#This Row],[Close]]/E567))</f>
        <v>2.4775306704774548E-2</v>
      </c>
    </row>
    <row r="569" spans="1:8" x14ac:dyDescent="0.3">
      <c r="A569" s="2">
        <v>43944</v>
      </c>
      <c r="B569" s="1">
        <v>5439.1</v>
      </c>
      <c r="C569" s="1">
        <v>5518.7</v>
      </c>
      <c r="D569" s="1">
        <v>5390.95</v>
      </c>
      <c r="E569" s="1">
        <v>5464.75</v>
      </c>
      <c r="F569" s="1">
        <v>109244052</v>
      </c>
      <c r="G569" s="1">
        <v>2888.77</v>
      </c>
      <c r="H569" s="3">
        <f>IF(ISERR(LN(Table136[[#This Row],[Close]]/E568)),"-",LN(Table136[[#This Row],[Close]]/E568))</f>
        <v>6.9595198085654446E-3</v>
      </c>
    </row>
    <row r="570" spans="1:8" x14ac:dyDescent="0.3">
      <c r="A570" s="2">
        <v>43945</v>
      </c>
      <c r="B570" s="1">
        <v>5405.9</v>
      </c>
      <c r="C570" s="1">
        <v>5462.5</v>
      </c>
      <c r="D570" s="1">
        <v>5362.85</v>
      </c>
      <c r="E570" s="1">
        <v>5377.25</v>
      </c>
      <c r="F570" s="1">
        <v>88175839</v>
      </c>
      <c r="G570" s="1">
        <v>2300.02</v>
      </c>
      <c r="H570" s="3">
        <f>IF(ISERR(LN(Table136[[#This Row],[Close]]/E569)),"-",LN(Table136[[#This Row],[Close]]/E569))</f>
        <v>-1.6141283853569423E-2</v>
      </c>
    </row>
    <row r="571" spans="1:8" x14ac:dyDescent="0.3">
      <c r="A571" s="2">
        <v>43948</v>
      </c>
      <c r="B571" s="1">
        <v>5458.65</v>
      </c>
      <c r="C571" s="1">
        <v>5528.8</v>
      </c>
      <c r="D571" s="1">
        <v>5405.7</v>
      </c>
      <c r="E571" s="1">
        <v>5433.2</v>
      </c>
      <c r="F571" s="1">
        <v>106148950</v>
      </c>
      <c r="G571" s="1">
        <v>2628.85</v>
      </c>
      <c r="H571" s="3">
        <f>IF(ISERR(LN(Table136[[#This Row],[Close]]/E570)),"-",LN(Table136[[#This Row],[Close]]/E570))</f>
        <v>1.0351187891793227E-2</v>
      </c>
    </row>
    <row r="572" spans="1:8" x14ac:dyDescent="0.3">
      <c r="A572" s="2">
        <v>43949</v>
      </c>
      <c r="B572" s="1">
        <v>5476.85</v>
      </c>
      <c r="C572" s="1">
        <v>5524.05</v>
      </c>
      <c r="D572" s="1">
        <v>5399.3</v>
      </c>
      <c r="E572" s="1">
        <v>5447.1</v>
      </c>
      <c r="F572" s="1">
        <v>99044323</v>
      </c>
      <c r="G572" s="1">
        <v>2268.15</v>
      </c>
      <c r="H572" s="3">
        <f>IF(ISERR(LN(Table136[[#This Row],[Close]]/E571)),"-",LN(Table136[[#This Row],[Close]]/E571))</f>
        <v>2.5550779963954243E-3</v>
      </c>
    </row>
    <row r="573" spans="1:8" x14ac:dyDescent="0.3">
      <c r="A573" s="2">
        <v>43950</v>
      </c>
      <c r="B573" s="1">
        <v>5492</v>
      </c>
      <c r="C573" s="1">
        <v>5568</v>
      </c>
      <c r="D573" s="1">
        <v>5461.05</v>
      </c>
      <c r="E573" s="1">
        <v>5543.75</v>
      </c>
      <c r="F573" s="1">
        <v>200005473</v>
      </c>
      <c r="G573" s="1">
        <v>3237.16</v>
      </c>
      <c r="H573" s="3">
        <f>IF(ISERR(LN(Table136[[#This Row],[Close]]/E572)),"-",LN(Table136[[#This Row],[Close]]/E572))</f>
        <v>1.7587810113158561E-2</v>
      </c>
    </row>
    <row r="574" spans="1:8" x14ac:dyDescent="0.3">
      <c r="A574" s="2">
        <v>43951</v>
      </c>
      <c r="B574" s="1">
        <v>5667.35</v>
      </c>
      <c r="C574" s="1">
        <v>5926.5</v>
      </c>
      <c r="D574" s="1">
        <v>5660.55</v>
      </c>
      <c r="E574" s="1">
        <v>5901.4</v>
      </c>
      <c r="F574" s="1">
        <v>337079062</v>
      </c>
      <c r="G574" s="1">
        <v>6263.07</v>
      </c>
      <c r="H574" s="3">
        <f>IF(ISERR(LN(Table136[[#This Row],[Close]]/E573)),"-",LN(Table136[[#This Row],[Close]]/E573))</f>
        <v>6.2518443823137509E-2</v>
      </c>
    </row>
    <row r="575" spans="1:8" x14ac:dyDescent="0.3">
      <c r="A575" s="2">
        <v>43955</v>
      </c>
      <c r="B575" s="1">
        <v>5647.85</v>
      </c>
      <c r="C575" s="1">
        <v>5652.8</v>
      </c>
      <c r="D575" s="1">
        <v>5436.05</v>
      </c>
      <c r="E575" s="1">
        <v>5476.2</v>
      </c>
      <c r="F575" s="1">
        <v>177071898</v>
      </c>
      <c r="G575" s="1">
        <v>3342.24</v>
      </c>
      <c r="H575" s="3">
        <f>IF(ISERR(LN(Table136[[#This Row],[Close]]/E574)),"-",LN(Table136[[#This Row],[Close]]/E574))</f>
        <v>-7.4778181130140453E-2</v>
      </c>
    </row>
    <row r="576" spans="1:8" x14ac:dyDescent="0.3">
      <c r="A576" s="2">
        <v>43956</v>
      </c>
      <c r="B576" s="1">
        <v>5582.15</v>
      </c>
      <c r="C576" s="1">
        <v>5602.1</v>
      </c>
      <c r="D576" s="1">
        <v>5442.75</v>
      </c>
      <c r="E576" s="1">
        <v>5451.9</v>
      </c>
      <c r="F576" s="1">
        <v>161356727</v>
      </c>
      <c r="G576" s="1">
        <v>3311.1</v>
      </c>
      <c r="H576" s="3">
        <f>IF(ISERR(LN(Table136[[#This Row],[Close]]/E575)),"-",LN(Table136[[#This Row],[Close]]/E575))</f>
        <v>-4.4472579955613873E-3</v>
      </c>
    </row>
    <row r="577" spans="1:8" x14ac:dyDescent="0.3">
      <c r="A577" s="2">
        <v>43957</v>
      </c>
      <c r="B577" s="1">
        <v>5471.6</v>
      </c>
      <c r="C577" s="1">
        <v>5593.3</v>
      </c>
      <c r="D577" s="1">
        <v>5351.2</v>
      </c>
      <c r="E577" s="1">
        <v>5552.4</v>
      </c>
      <c r="F577" s="1">
        <v>142224254</v>
      </c>
      <c r="G577" s="1">
        <v>3461.77</v>
      </c>
      <c r="H577" s="3">
        <f>IF(ISERR(LN(Table136[[#This Row],[Close]]/E576)),"-",LN(Table136[[#This Row],[Close]]/E576))</f>
        <v>1.8266094945628825E-2</v>
      </c>
    </row>
    <row r="578" spans="1:8" x14ac:dyDescent="0.3">
      <c r="A578" s="2">
        <v>43958</v>
      </c>
      <c r="B578" s="1">
        <v>5549.95</v>
      </c>
      <c r="C578" s="1">
        <v>5616.4</v>
      </c>
      <c r="D578" s="1">
        <v>5505.45</v>
      </c>
      <c r="E578" s="1">
        <v>5519</v>
      </c>
      <c r="F578" s="1">
        <v>101010878</v>
      </c>
      <c r="G578" s="1">
        <v>2642.7</v>
      </c>
      <c r="H578" s="3">
        <f>IF(ISERR(LN(Table136[[#This Row],[Close]]/E577)),"-",LN(Table136[[#This Row],[Close]]/E577))</f>
        <v>-6.033582261452914E-3</v>
      </c>
    </row>
    <row r="579" spans="1:8" x14ac:dyDescent="0.3">
      <c r="A579" s="2">
        <v>43959</v>
      </c>
      <c r="B579" s="1">
        <v>5622.7</v>
      </c>
      <c r="C579" s="1">
        <v>5623.75</v>
      </c>
      <c r="D579" s="1">
        <v>5424.8</v>
      </c>
      <c r="E579" s="1">
        <v>5447.75</v>
      </c>
      <c r="F579" s="1">
        <v>120922862</v>
      </c>
      <c r="G579" s="1">
        <v>2908.32</v>
      </c>
      <c r="H579" s="3">
        <f>IF(ISERR(LN(Table136[[#This Row],[Close]]/E578)),"-",LN(Table136[[#This Row],[Close]]/E578))</f>
        <v>-1.2994005062470474E-2</v>
      </c>
    </row>
    <row r="580" spans="1:8" x14ac:dyDescent="0.3">
      <c r="A580" s="2">
        <v>43962</v>
      </c>
      <c r="B580" s="1">
        <v>5517.6</v>
      </c>
      <c r="C580" s="1">
        <v>5789.7</v>
      </c>
      <c r="D580" s="1">
        <v>5514.4</v>
      </c>
      <c r="E580" s="1">
        <v>5679.7</v>
      </c>
      <c r="F580" s="1">
        <v>301862752</v>
      </c>
      <c r="G580" s="1">
        <v>6202.69</v>
      </c>
      <c r="H580" s="3">
        <f>IF(ISERR(LN(Table136[[#This Row],[Close]]/E579)),"-",LN(Table136[[#This Row],[Close]]/E579))</f>
        <v>4.1695735041896026E-2</v>
      </c>
    </row>
    <row r="581" spans="1:8" x14ac:dyDescent="0.3">
      <c r="A581" s="2">
        <v>43963</v>
      </c>
      <c r="B581" s="1">
        <v>5653.6</v>
      </c>
      <c r="C581" s="1">
        <v>5735.65</v>
      </c>
      <c r="D581" s="1">
        <v>5502.8</v>
      </c>
      <c r="E581" s="1">
        <v>5708.95</v>
      </c>
      <c r="F581" s="1">
        <v>164451576</v>
      </c>
      <c r="G581" s="1">
        <v>4476.3900000000003</v>
      </c>
      <c r="H581" s="3">
        <f>IF(ISERR(LN(Table136[[#This Row],[Close]]/E580)),"-",LN(Table136[[#This Row],[Close]]/E580))</f>
        <v>5.1367044057361909E-3</v>
      </c>
    </row>
    <row r="582" spans="1:8" x14ac:dyDescent="0.3">
      <c r="A582" s="2">
        <v>43964</v>
      </c>
      <c r="B582" s="1">
        <v>6014.2</v>
      </c>
      <c r="C582" s="1">
        <v>6033.95</v>
      </c>
      <c r="D582" s="1">
        <v>5815.5</v>
      </c>
      <c r="E582" s="1">
        <v>5844.6</v>
      </c>
      <c r="F582" s="1">
        <v>179261745</v>
      </c>
      <c r="G582" s="1">
        <v>5172.32</v>
      </c>
      <c r="H582" s="3">
        <f>IF(ISERR(LN(Table136[[#This Row],[Close]]/E581)),"-",LN(Table136[[#This Row],[Close]]/E581))</f>
        <v>2.348303918030201E-2</v>
      </c>
    </row>
    <row r="583" spans="1:8" x14ac:dyDescent="0.3">
      <c r="A583" s="2">
        <v>43965</v>
      </c>
      <c r="B583" s="1">
        <v>5698.55</v>
      </c>
      <c r="C583" s="1">
        <v>5865.95</v>
      </c>
      <c r="D583" s="1">
        <v>5668.4</v>
      </c>
      <c r="E583" s="1">
        <v>5804.05</v>
      </c>
      <c r="F583" s="1">
        <v>109783296</v>
      </c>
      <c r="G583" s="1">
        <v>3550.22</v>
      </c>
      <c r="H583" s="3">
        <f>IF(ISERR(LN(Table136[[#This Row],[Close]]/E582)),"-",LN(Table136[[#This Row],[Close]]/E582))</f>
        <v>-6.9622082895439575E-3</v>
      </c>
    </row>
    <row r="584" spans="1:8" x14ac:dyDescent="0.3">
      <c r="A584" s="2">
        <v>43966</v>
      </c>
      <c r="B584" s="1">
        <v>5823.3</v>
      </c>
      <c r="C584" s="1">
        <v>5827.15</v>
      </c>
      <c r="D584" s="1">
        <v>5680.25</v>
      </c>
      <c r="E584" s="1">
        <v>5745.7</v>
      </c>
      <c r="F584" s="1">
        <v>124232994</v>
      </c>
      <c r="G584" s="1">
        <v>3689.93</v>
      </c>
      <c r="H584" s="3">
        <f>IF(ISERR(LN(Table136[[#This Row],[Close]]/E583)),"-",LN(Table136[[#This Row],[Close]]/E583))</f>
        <v>-1.0104200772393677E-2</v>
      </c>
    </row>
    <row r="585" spans="1:8" x14ac:dyDescent="0.3">
      <c r="A585" s="2">
        <v>43969</v>
      </c>
      <c r="B585" s="1">
        <v>5747.5</v>
      </c>
      <c r="C585" s="1">
        <v>5752.15</v>
      </c>
      <c r="D585" s="1">
        <v>5411.95</v>
      </c>
      <c r="E585" s="1">
        <v>5430.05</v>
      </c>
      <c r="F585" s="1">
        <v>142416404</v>
      </c>
      <c r="G585" s="1">
        <v>4170.16</v>
      </c>
      <c r="H585" s="3">
        <f>IF(ISERR(LN(Table136[[#This Row],[Close]]/E584)),"-",LN(Table136[[#This Row],[Close]]/E584))</f>
        <v>-5.6503406954309859E-2</v>
      </c>
    </row>
    <row r="586" spans="1:8" x14ac:dyDescent="0.3">
      <c r="A586" s="2">
        <v>43970</v>
      </c>
      <c r="B586" s="1">
        <v>5538.65</v>
      </c>
      <c r="C586" s="1">
        <v>5575.6</v>
      </c>
      <c r="D586" s="1">
        <v>5456.1</v>
      </c>
      <c r="E586" s="1">
        <v>5486.15</v>
      </c>
      <c r="F586" s="1">
        <v>142201440</v>
      </c>
      <c r="G586" s="1">
        <v>3316.16</v>
      </c>
      <c r="H586" s="3">
        <f>IF(ISERR(LN(Table136[[#This Row],[Close]]/E585)),"-",LN(Table136[[#This Row],[Close]]/E585))</f>
        <v>1.0278392460956871E-2</v>
      </c>
    </row>
    <row r="587" spans="1:8" x14ac:dyDescent="0.3">
      <c r="A587" s="2">
        <v>43971</v>
      </c>
      <c r="B587" s="1">
        <v>5464.85</v>
      </c>
      <c r="C587" s="1">
        <v>5632.45</v>
      </c>
      <c r="D587" s="1">
        <v>5436.35</v>
      </c>
      <c r="E587" s="1">
        <v>5603.8</v>
      </c>
      <c r="F587" s="1">
        <v>116215577</v>
      </c>
      <c r="G587" s="1">
        <v>3313.66</v>
      </c>
      <c r="H587" s="3">
        <f>IF(ISERR(LN(Table136[[#This Row],[Close]]/E586)),"-",LN(Table136[[#This Row],[Close]]/E586))</f>
        <v>2.1218204576644355E-2</v>
      </c>
    </row>
    <row r="588" spans="1:8" x14ac:dyDescent="0.3">
      <c r="A588" s="2">
        <v>43972</v>
      </c>
      <c r="B588" s="1">
        <v>5616.95</v>
      </c>
      <c r="C588" s="1">
        <v>5784.3</v>
      </c>
      <c r="D588" s="1">
        <v>5588.35</v>
      </c>
      <c r="E588" s="1">
        <v>5749.9</v>
      </c>
      <c r="F588" s="1">
        <v>130058200</v>
      </c>
      <c r="G588" s="1">
        <v>4371.49</v>
      </c>
      <c r="H588" s="3">
        <f>IF(ISERR(LN(Table136[[#This Row],[Close]]/E587)),"-",LN(Table136[[#This Row],[Close]]/E587))</f>
        <v>2.573752430949907E-2</v>
      </c>
    </row>
    <row r="589" spans="1:8" x14ac:dyDescent="0.3">
      <c r="A589" s="2">
        <v>43973</v>
      </c>
      <c r="B589" s="1">
        <v>5707.25</v>
      </c>
      <c r="C589" s="1">
        <v>5789.25</v>
      </c>
      <c r="D589" s="1">
        <v>5639.65</v>
      </c>
      <c r="E589" s="1">
        <v>5767</v>
      </c>
      <c r="F589" s="1">
        <v>101208059</v>
      </c>
      <c r="G589" s="1">
        <v>3526.18</v>
      </c>
      <c r="H589" s="3">
        <f>IF(ISERR(LN(Table136[[#This Row],[Close]]/E588)),"-",LN(Table136[[#This Row],[Close]]/E588))</f>
        <v>2.9695512795949739E-3</v>
      </c>
    </row>
    <row r="590" spans="1:8" x14ac:dyDescent="0.3">
      <c r="A590" s="2">
        <v>43977</v>
      </c>
      <c r="B590" s="1">
        <v>5817.2</v>
      </c>
      <c r="C590" s="1">
        <v>5872.75</v>
      </c>
      <c r="D590" s="1">
        <v>5775.4</v>
      </c>
      <c r="E590" s="1">
        <v>5854.3</v>
      </c>
      <c r="F590" s="1">
        <v>112408957</v>
      </c>
      <c r="G590" s="1">
        <v>3047.21</v>
      </c>
      <c r="H590" s="3">
        <f>IF(ISERR(LN(Table136[[#This Row],[Close]]/E589)),"-",LN(Table136[[#This Row],[Close]]/E589))</f>
        <v>1.5024419333926457E-2</v>
      </c>
    </row>
    <row r="591" spans="1:8" x14ac:dyDescent="0.3">
      <c r="A591" s="2">
        <v>43978</v>
      </c>
      <c r="B591" s="1">
        <v>5872.45</v>
      </c>
      <c r="C591" s="1">
        <v>5910.75</v>
      </c>
      <c r="D591" s="1">
        <v>5791.25</v>
      </c>
      <c r="E591" s="1">
        <v>5896.95</v>
      </c>
      <c r="F591" s="1">
        <v>139933641</v>
      </c>
      <c r="G591" s="1">
        <v>3324.01</v>
      </c>
      <c r="H591" s="3">
        <f>IF(ISERR(LN(Table136[[#This Row],[Close]]/E590)),"-",LN(Table136[[#This Row],[Close]]/E590))</f>
        <v>7.2588341276491799E-3</v>
      </c>
    </row>
    <row r="592" spans="1:8" x14ac:dyDescent="0.3">
      <c r="A592" s="2">
        <v>43979</v>
      </c>
      <c r="B592" s="1">
        <v>5922.15</v>
      </c>
      <c r="C592" s="1">
        <v>6131.35</v>
      </c>
      <c r="D592" s="1">
        <v>5876.4</v>
      </c>
      <c r="E592" s="1">
        <v>6112.3</v>
      </c>
      <c r="F592" s="1">
        <v>249406477</v>
      </c>
      <c r="G592" s="1">
        <v>6292.97</v>
      </c>
      <c r="H592" s="3">
        <f>IF(ISERR(LN(Table136[[#This Row],[Close]]/E591)),"-",LN(Table136[[#This Row],[Close]]/E591))</f>
        <v>3.5867866334432973E-2</v>
      </c>
    </row>
    <row r="593" spans="1:8" x14ac:dyDescent="0.3">
      <c r="A593" s="2">
        <v>43980</v>
      </c>
      <c r="B593" s="1">
        <v>6036.45</v>
      </c>
      <c r="C593" s="1">
        <v>6246.95</v>
      </c>
      <c r="D593" s="1">
        <v>6016</v>
      </c>
      <c r="E593" s="1">
        <v>6218.8</v>
      </c>
      <c r="F593" s="1">
        <v>330410493</v>
      </c>
      <c r="G593" s="1">
        <v>7789.35</v>
      </c>
      <c r="H593" s="3">
        <f>IF(ISERR(LN(Table136[[#This Row],[Close]]/E592)),"-",LN(Table136[[#This Row],[Close]]/E592))</f>
        <v>1.7273827664164465E-2</v>
      </c>
    </row>
    <row r="594" spans="1:8" x14ac:dyDescent="0.3">
      <c r="A594" s="2">
        <v>43983</v>
      </c>
      <c r="B594" s="1">
        <v>6299.05</v>
      </c>
      <c r="C594" s="1">
        <v>6485.85</v>
      </c>
      <c r="D594" s="1">
        <v>6294.05</v>
      </c>
      <c r="E594" s="1">
        <v>6419.5</v>
      </c>
      <c r="F594" s="1">
        <v>227171489</v>
      </c>
      <c r="G594" s="1">
        <v>5463.72</v>
      </c>
      <c r="H594" s="3">
        <f>IF(ISERR(LN(Table136[[#This Row],[Close]]/E593)),"-",LN(Table136[[#This Row],[Close]]/E593))</f>
        <v>3.1763270955552654E-2</v>
      </c>
    </row>
    <row r="595" spans="1:8" x14ac:dyDescent="0.3">
      <c r="A595" s="2">
        <v>43984</v>
      </c>
      <c r="B595" s="1">
        <v>6455.8</v>
      </c>
      <c r="C595" s="1">
        <v>6542.65</v>
      </c>
      <c r="D595" s="1">
        <v>6395.5</v>
      </c>
      <c r="E595" s="1">
        <v>6471.3</v>
      </c>
      <c r="F595" s="1">
        <v>313034327</v>
      </c>
      <c r="G595" s="1">
        <v>6431.63</v>
      </c>
      <c r="H595" s="3">
        <f>IF(ISERR(LN(Table136[[#This Row],[Close]]/E594)),"-",LN(Table136[[#This Row],[Close]]/E594))</f>
        <v>8.0367826376424225E-3</v>
      </c>
    </row>
    <row r="596" spans="1:8" x14ac:dyDescent="0.3">
      <c r="A596" s="2">
        <v>43985</v>
      </c>
      <c r="B596" s="1">
        <v>6567.95</v>
      </c>
      <c r="C596" s="1">
        <v>6622.1</v>
      </c>
      <c r="D596" s="1">
        <v>6475.3</v>
      </c>
      <c r="E596" s="1">
        <v>6498.65</v>
      </c>
      <c r="F596" s="1">
        <v>203249224</v>
      </c>
      <c r="G596" s="1">
        <v>4646.66</v>
      </c>
      <c r="H596" s="3">
        <f>IF(ISERR(LN(Table136[[#This Row],[Close]]/E595)),"-",LN(Table136[[#This Row],[Close]]/E595))</f>
        <v>4.2174473362210892E-3</v>
      </c>
    </row>
    <row r="597" spans="1:8" x14ac:dyDescent="0.3">
      <c r="A597" s="2">
        <v>43986</v>
      </c>
      <c r="B597" s="1">
        <v>6501.65</v>
      </c>
      <c r="C597" s="1">
        <v>6564.95</v>
      </c>
      <c r="D597" s="1">
        <v>6411.25</v>
      </c>
      <c r="E597" s="1">
        <v>6511.35</v>
      </c>
      <c r="F597" s="1">
        <v>174970009</v>
      </c>
      <c r="G597" s="1">
        <v>4103.8</v>
      </c>
      <c r="H597" s="3">
        <f>IF(ISERR(LN(Table136[[#This Row],[Close]]/E596)),"-",LN(Table136[[#This Row],[Close]]/E596))</f>
        <v>1.9523449706375106E-3</v>
      </c>
    </row>
    <row r="598" spans="1:8" x14ac:dyDescent="0.3">
      <c r="A598" s="2">
        <v>43987</v>
      </c>
      <c r="B598" s="1">
        <v>6563.8</v>
      </c>
      <c r="C598" s="1">
        <v>6645.15</v>
      </c>
      <c r="D598" s="1">
        <v>6527</v>
      </c>
      <c r="E598" s="1">
        <v>6628.75</v>
      </c>
      <c r="F598" s="1">
        <v>318957389</v>
      </c>
      <c r="G598" s="1">
        <v>4975.13</v>
      </c>
      <c r="H598" s="3">
        <f>IF(ISERR(LN(Table136[[#This Row],[Close]]/E597)),"-",LN(Table136[[#This Row],[Close]]/E597))</f>
        <v>1.7869441475700184E-2</v>
      </c>
    </row>
    <row r="599" spans="1:8" x14ac:dyDescent="0.3">
      <c r="A599" s="2">
        <v>43990</v>
      </c>
      <c r="B599" s="1">
        <v>6707.95</v>
      </c>
      <c r="C599" s="1">
        <v>6743.15</v>
      </c>
      <c r="D599" s="1">
        <v>6588.5</v>
      </c>
      <c r="E599" s="1">
        <v>6610.55</v>
      </c>
      <c r="F599" s="1">
        <v>348484881</v>
      </c>
      <c r="G599" s="1">
        <v>5808.47</v>
      </c>
      <c r="H599" s="3">
        <f>IF(ISERR(LN(Table136[[#This Row],[Close]]/E598)),"-",LN(Table136[[#This Row],[Close]]/E598))</f>
        <v>-2.7493918054152791E-3</v>
      </c>
    </row>
    <row r="600" spans="1:8" x14ac:dyDescent="0.3">
      <c r="A600" s="2">
        <v>43991</v>
      </c>
      <c r="B600" s="1">
        <v>6648.95</v>
      </c>
      <c r="C600" s="1">
        <v>6665.75</v>
      </c>
      <c r="D600" s="1">
        <v>6525.25</v>
      </c>
      <c r="E600" s="1">
        <v>6577.7</v>
      </c>
      <c r="F600" s="1">
        <v>215281290</v>
      </c>
      <c r="G600" s="1">
        <v>4582.2700000000004</v>
      </c>
      <c r="H600" s="3">
        <f>IF(ISERR(LN(Table136[[#This Row],[Close]]/E599)),"-",LN(Table136[[#This Row],[Close]]/E599))</f>
        <v>-4.9817175042790275E-3</v>
      </c>
    </row>
    <row r="601" spans="1:8" x14ac:dyDescent="0.3">
      <c r="A601" s="2">
        <v>43992</v>
      </c>
      <c r="B601" s="1">
        <v>6568.8</v>
      </c>
      <c r="C601" s="1">
        <v>6598.5</v>
      </c>
      <c r="D601" s="1">
        <v>6470.5</v>
      </c>
      <c r="E601" s="1">
        <v>6502.65</v>
      </c>
      <c r="F601" s="1">
        <v>187890552</v>
      </c>
      <c r="G601" s="1">
        <v>4131.29</v>
      </c>
      <c r="H601" s="3">
        <f>IF(ISERR(LN(Table136[[#This Row],[Close]]/E600)),"-",LN(Table136[[#This Row],[Close]]/E600))</f>
        <v>-1.1475354034152521E-2</v>
      </c>
    </row>
    <row r="602" spans="1:8" x14ac:dyDescent="0.3">
      <c r="A602" s="2">
        <v>43993</v>
      </c>
      <c r="B602" s="1">
        <v>6491.95</v>
      </c>
      <c r="C602" s="1">
        <v>6549.9</v>
      </c>
      <c r="D602" s="1">
        <v>6345.8</v>
      </c>
      <c r="E602" s="1">
        <v>6373.6</v>
      </c>
      <c r="F602" s="1">
        <v>138121727</v>
      </c>
      <c r="G602" s="1">
        <v>3634.29</v>
      </c>
      <c r="H602" s="3">
        <f>IF(ISERR(LN(Table136[[#This Row],[Close]]/E601)),"-",LN(Table136[[#This Row],[Close]]/E601))</f>
        <v>-2.0045327041336498E-2</v>
      </c>
    </row>
    <row r="603" spans="1:8" x14ac:dyDescent="0.3">
      <c r="A603" s="2">
        <v>43994</v>
      </c>
      <c r="B603" s="1">
        <v>6075.3</v>
      </c>
      <c r="C603" s="1">
        <v>6578.4</v>
      </c>
      <c r="D603" s="1">
        <v>6074.15</v>
      </c>
      <c r="E603" s="1">
        <v>6559.4</v>
      </c>
      <c r="F603" s="1">
        <v>207413808</v>
      </c>
      <c r="G603" s="1">
        <v>5559.34</v>
      </c>
      <c r="H603" s="3">
        <f>IF(ISERR(LN(Table136[[#This Row],[Close]]/E602)),"-",LN(Table136[[#This Row],[Close]]/E602))</f>
        <v>2.8734676274311085E-2</v>
      </c>
    </row>
    <row r="604" spans="1:8" x14ac:dyDescent="0.3">
      <c r="A604" s="2">
        <v>43997</v>
      </c>
      <c r="B604" s="1">
        <v>6530.75</v>
      </c>
      <c r="C604" s="1">
        <v>6573.2</v>
      </c>
      <c r="D604" s="1">
        <v>6417.75</v>
      </c>
      <c r="E604" s="1">
        <v>6443</v>
      </c>
      <c r="F604" s="1">
        <v>168470548</v>
      </c>
      <c r="G604" s="1">
        <v>4698.87</v>
      </c>
      <c r="H604" s="3">
        <f>IF(ISERR(LN(Table136[[#This Row],[Close]]/E603)),"-",LN(Table136[[#This Row],[Close]]/E603))</f>
        <v>-1.7904865201824941E-2</v>
      </c>
    </row>
    <row r="605" spans="1:8" x14ac:dyDescent="0.3">
      <c r="A605" s="2">
        <v>43998</v>
      </c>
      <c r="B605" s="1">
        <v>6561.2</v>
      </c>
      <c r="C605" s="1">
        <v>6582.65</v>
      </c>
      <c r="D605" s="1">
        <v>6355.75</v>
      </c>
      <c r="E605" s="1">
        <v>6451.05</v>
      </c>
      <c r="F605" s="1">
        <v>297809010</v>
      </c>
      <c r="G605" s="1">
        <v>5276.43</v>
      </c>
      <c r="H605" s="3">
        <f>IF(ISERR(LN(Table136[[#This Row],[Close]]/E604)),"-",LN(Table136[[#This Row],[Close]]/E604))</f>
        <v>1.2486380998824945E-3</v>
      </c>
    </row>
    <row r="606" spans="1:8" x14ac:dyDescent="0.3">
      <c r="A606" s="2">
        <v>43999</v>
      </c>
      <c r="B606" s="1">
        <v>6418.85</v>
      </c>
      <c r="C606" s="1">
        <v>6545.5</v>
      </c>
      <c r="D606" s="1">
        <v>6394.45</v>
      </c>
      <c r="E606" s="1">
        <v>6503.5</v>
      </c>
      <c r="F606" s="1">
        <v>210942041</v>
      </c>
      <c r="G606" s="1">
        <v>5607.26</v>
      </c>
      <c r="H606" s="3">
        <f>IF(ISERR(LN(Table136[[#This Row],[Close]]/E605)),"-",LN(Table136[[#This Row],[Close]]/E605))</f>
        <v>8.0975852652705772E-3</v>
      </c>
    </row>
    <row r="607" spans="1:8" x14ac:dyDescent="0.3">
      <c r="A607" s="2">
        <v>44000</v>
      </c>
      <c r="B607" s="1">
        <v>6487.1</v>
      </c>
      <c r="C607" s="1">
        <v>6557.05</v>
      </c>
      <c r="D607" s="1">
        <v>6454.65</v>
      </c>
      <c r="E607" s="1">
        <v>6535.9</v>
      </c>
      <c r="F607" s="1">
        <v>112922082</v>
      </c>
      <c r="G607" s="1">
        <v>3160.52</v>
      </c>
      <c r="H607" s="3">
        <f>IF(ISERR(LN(Table136[[#This Row],[Close]]/E606)),"-",LN(Table136[[#This Row],[Close]]/E606))</f>
        <v>4.9695640413979416E-3</v>
      </c>
    </row>
    <row r="608" spans="1:8" x14ac:dyDescent="0.3">
      <c r="A608" s="2">
        <v>44001</v>
      </c>
      <c r="B608" s="1">
        <v>6567.8</v>
      </c>
      <c r="C608" s="1">
        <v>6664.75</v>
      </c>
      <c r="D608" s="1">
        <v>6500.15</v>
      </c>
      <c r="E608" s="1">
        <v>6634.5</v>
      </c>
      <c r="F608" s="1">
        <v>257357229</v>
      </c>
      <c r="G608" s="1">
        <v>5698.63</v>
      </c>
      <c r="H608" s="3">
        <f>IF(ISERR(LN(Table136[[#This Row],[Close]]/E607)),"-",LN(Table136[[#This Row],[Close]]/E607))</f>
        <v>1.4973249431297589E-2</v>
      </c>
    </row>
    <row r="609" spans="1:8" x14ac:dyDescent="0.3">
      <c r="A609" s="2">
        <v>44004</v>
      </c>
      <c r="B609" s="1">
        <v>6656.3</v>
      </c>
      <c r="C609" s="1">
        <v>6753.05</v>
      </c>
      <c r="D609" s="1">
        <v>6636.5</v>
      </c>
      <c r="E609" s="1">
        <v>6729.1</v>
      </c>
      <c r="F609" s="1">
        <v>154410001</v>
      </c>
      <c r="G609" s="1">
        <v>4452.7</v>
      </c>
      <c r="H609" s="3">
        <f>IF(ISERR(LN(Table136[[#This Row],[Close]]/E608)),"-",LN(Table136[[#This Row],[Close]]/E608))</f>
        <v>1.415809815059276E-2</v>
      </c>
    </row>
    <row r="610" spans="1:8" x14ac:dyDescent="0.3">
      <c r="A610" s="2">
        <v>44005</v>
      </c>
      <c r="B610" s="1">
        <v>6763.05</v>
      </c>
      <c r="C610" s="1">
        <v>6817.65</v>
      </c>
      <c r="D610" s="1">
        <v>6744.1</v>
      </c>
      <c r="E610" s="1">
        <v>6789.2</v>
      </c>
      <c r="F610" s="1">
        <v>163118967</v>
      </c>
      <c r="G610" s="1">
        <v>3830.45</v>
      </c>
      <c r="H610" s="3">
        <f>IF(ISERR(LN(Table136[[#This Row],[Close]]/E609)),"-",LN(Table136[[#This Row],[Close]]/E609))</f>
        <v>8.8917091602925286E-3</v>
      </c>
    </row>
    <row r="611" spans="1:8" x14ac:dyDescent="0.3">
      <c r="A611" s="2">
        <v>44006</v>
      </c>
      <c r="B611" s="1">
        <v>6854.25</v>
      </c>
      <c r="C611" s="1">
        <v>6935.75</v>
      </c>
      <c r="D611" s="1">
        <v>6727.4</v>
      </c>
      <c r="E611" s="1">
        <v>6742.8</v>
      </c>
      <c r="F611" s="1">
        <v>237402396</v>
      </c>
      <c r="G611" s="1">
        <v>5469.09</v>
      </c>
      <c r="H611" s="3">
        <f>IF(ISERR(LN(Table136[[#This Row],[Close]]/E610)),"-",LN(Table136[[#This Row],[Close]]/E610))</f>
        <v>-6.8578453812234543E-3</v>
      </c>
    </row>
    <row r="612" spans="1:8" x14ac:dyDescent="0.3">
      <c r="A612" s="2">
        <v>44007</v>
      </c>
      <c r="B612" s="1">
        <v>6681.75</v>
      </c>
      <c r="C612" s="1">
        <v>6791.75</v>
      </c>
      <c r="D612" s="1">
        <v>6645.15</v>
      </c>
      <c r="E612" s="1">
        <v>6737.85</v>
      </c>
      <c r="F612" s="1">
        <v>155954852</v>
      </c>
      <c r="G612" s="1">
        <v>4330.7</v>
      </c>
      <c r="H612" s="3">
        <f>IF(ISERR(LN(Table136[[#This Row],[Close]]/E611)),"-",LN(Table136[[#This Row],[Close]]/E611))</f>
        <v>-7.3438598620552279E-4</v>
      </c>
    </row>
    <row r="613" spans="1:8" x14ac:dyDescent="0.3">
      <c r="A613" s="2">
        <v>44008</v>
      </c>
      <c r="B613" s="1">
        <v>6807.4</v>
      </c>
      <c r="C613" s="1">
        <v>6808.8</v>
      </c>
      <c r="D613" s="1">
        <v>6705</v>
      </c>
      <c r="E613" s="1">
        <v>6731.45</v>
      </c>
      <c r="F613" s="1">
        <v>156655986</v>
      </c>
      <c r="G613" s="1">
        <v>3422.76</v>
      </c>
      <c r="H613" s="3">
        <f>IF(ISERR(LN(Table136[[#This Row],[Close]]/E612)),"-",LN(Table136[[#This Row],[Close]]/E612))</f>
        <v>-9.5030929322939377E-4</v>
      </c>
    </row>
    <row r="614" spans="1:8" x14ac:dyDescent="0.3">
      <c r="A614" s="2">
        <v>44011</v>
      </c>
      <c r="B614" s="1">
        <v>6685.85</v>
      </c>
      <c r="C614" s="1">
        <v>6728.65</v>
      </c>
      <c r="D614" s="1">
        <v>6605.5</v>
      </c>
      <c r="E614" s="1">
        <v>6645.85</v>
      </c>
      <c r="F614" s="1">
        <v>152013775</v>
      </c>
      <c r="G614" s="1">
        <v>3285.56</v>
      </c>
      <c r="H614" s="3">
        <f>IF(ISERR(LN(Table136[[#This Row],[Close]]/E613)),"-",LN(Table136[[#This Row],[Close]]/E613))</f>
        <v>-1.2797973933781258E-2</v>
      </c>
    </row>
    <row r="615" spans="1:8" x14ac:dyDescent="0.3">
      <c r="A615" s="2">
        <v>44012</v>
      </c>
      <c r="B615" s="1">
        <v>6718.4</v>
      </c>
      <c r="C615" s="1">
        <v>6753.5</v>
      </c>
      <c r="D615" s="1">
        <v>6670.9</v>
      </c>
      <c r="E615" s="1">
        <v>6719.15</v>
      </c>
      <c r="F615" s="1">
        <v>152206043</v>
      </c>
      <c r="G615" s="1">
        <v>4159.87</v>
      </c>
      <c r="H615" s="3">
        <f>IF(ISERR(LN(Table136[[#This Row],[Close]]/E614)),"-",LN(Table136[[#This Row],[Close]]/E614))</f>
        <v>1.0969058728726491E-2</v>
      </c>
    </row>
    <row r="616" spans="1:8" x14ac:dyDescent="0.3">
      <c r="A616" s="2">
        <v>44013</v>
      </c>
      <c r="B616" s="1">
        <v>6743.35</v>
      </c>
      <c r="C616" s="1">
        <v>6785.3</v>
      </c>
      <c r="D616" s="1">
        <v>6702.5</v>
      </c>
      <c r="E616" s="1">
        <v>6718.6</v>
      </c>
      <c r="F616" s="1">
        <v>140092976</v>
      </c>
      <c r="G616" s="1">
        <v>3618.82</v>
      </c>
      <c r="H616" s="3">
        <f>IF(ISERR(LN(Table136[[#This Row],[Close]]/E615)),"-",LN(Table136[[#This Row],[Close]]/E615))</f>
        <v>-8.1858942204820662E-5</v>
      </c>
    </row>
    <row r="617" spans="1:8" x14ac:dyDescent="0.3">
      <c r="A617" s="2">
        <v>44014</v>
      </c>
      <c r="B617" s="1">
        <v>6761</v>
      </c>
      <c r="C617" s="1">
        <v>6923.9</v>
      </c>
      <c r="D617" s="1">
        <v>6751.95</v>
      </c>
      <c r="E617" s="1">
        <v>6907.1</v>
      </c>
      <c r="F617" s="1">
        <v>168680796</v>
      </c>
      <c r="G617" s="1">
        <v>5020.45</v>
      </c>
      <c r="H617" s="3">
        <f>IF(ISERR(LN(Table136[[#This Row],[Close]]/E616)),"-",LN(Table136[[#This Row],[Close]]/E616))</f>
        <v>2.7670068570438747E-2</v>
      </c>
    </row>
    <row r="618" spans="1:8" x14ac:dyDescent="0.3">
      <c r="A618" s="2">
        <v>44015</v>
      </c>
      <c r="B618" s="1">
        <v>6921.7</v>
      </c>
      <c r="C618" s="1">
        <v>6992.3</v>
      </c>
      <c r="D618" s="1">
        <v>6903.1</v>
      </c>
      <c r="E618" s="1">
        <v>6971.05</v>
      </c>
      <c r="F618" s="1">
        <v>237050016</v>
      </c>
      <c r="G618" s="1">
        <v>5483.94</v>
      </c>
      <c r="H618" s="3">
        <f>IF(ISERR(LN(Table136[[#This Row],[Close]]/E617)),"-",LN(Table136[[#This Row],[Close]]/E617))</f>
        <v>9.2159909828632095E-3</v>
      </c>
    </row>
    <row r="619" spans="1:8" x14ac:dyDescent="0.3">
      <c r="A619" s="2">
        <v>44018</v>
      </c>
      <c r="B619" s="1">
        <v>7029.5</v>
      </c>
      <c r="C619" s="1">
        <v>7193.55</v>
      </c>
      <c r="D619" s="1">
        <v>6993.8</v>
      </c>
      <c r="E619" s="1">
        <v>7171.75</v>
      </c>
      <c r="F619" s="1">
        <v>210529384</v>
      </c>
      <c r="G619" s="1">
        <v>5332.52</v>
      </c>
      <c r="H619" s="3">
        <f>IF(ISERR(LN(Table136[[#This Row],[Close]]/E618)),"-",LN(Table136[[#This Row],[Close]]/E618))</f>
        <v>2.838383830446015E-2</v>
      </c>
    </row>
    <row r="620" spans="1:8" x14ac:dyDescent="0.3">
      <c r="A620" s="2">
        <v>44019</v>
      </c>
      <c r="B620" s="1">
        <v>7172.35</v>
      </c>
      <c r="C620" s="1">
        <v>7217.7</v>
      </c>
      <c r="D620" s="1">
        <v>7099.5</v>
      </c>
      <c r="E620" s="1">
        <v>7199.55</v>
      </c>
      <c r="F620" s="1">
        <v>172502817</v>
      </c>
      <c r="G620" s="1">
        <v>5334.2</v>
      </c>
      <c r="H620" s="3">
        <f>IF(ISERR(LN(Table136[[#This Row],[Close]]/E619)),"-",LN(Table136[[#This Row],[Close]]/E619))</f>
        <v>3.8688267137198871E-3</v>
      </c>
    </row>
    <row r="621" spans="1:8" x14ac:dyDescent="0.3">
      <c r="A621" s="2">
        <v>44020</v>
      </c>
      <c r="B621" s="1">
        <v>7225.15</v>
      </c>
      <c r="C621" s="1">
        <v>7252.1</v>
      </c>
      <c r="D621" s="1">
        <v>7037.9</v>
      </c>
      <c r="E621" s="1">
        <v>7059.35</v>
      </c>
      <c r="F621" s="1">
        <v>138439255</v>
      </c>
      <c r="G621" s="1">
        <v>4167.3999999999996</v>
      </c>
      <c r="H621" s="3">
        <f>IF(ISERR(LN(Table136[[#This Row],[Close]]/E620)),"-",LN(Table136[[#This Row],[Close]]/E620))</f>
        <v>-1.9665544790838433E-2</v>
      </c>
    </row>
    <row r="622" spans="1:8" x14ac:dyDescent="0.3">
      <c r="A622" s="2">
        <v>44021</v>
      </c>
      <c r="B622" s="1">
        <v>7101.9</v>
      </c>
      <c r="C622" s="1">
        <v>7112.05</v>
      </c>
      <c r="D622" s="1">
        <v>7022.2</v>
      </c>
      <c r="E622" s="1">
        <v>7085.6</v>
      </c>
      <c r="F622" s="1">
        <v>102206411</v>
      </c>
      <c r="G622" s="1">
        <v>3241.01</v>
      </c>
      <c r="H622" s="3">
        <f>IF(ISERR(LN(Table136[[#This Row],[Close]]/E621)),"-",LN(Table136[[#This Row],[Close]]/E621))</f>
        <v>3.7115762352715421E-3</v>
      </c>
    </row>
    <row r="623" spans="1:8" x14ac:dyDescent="0.3">
      <c r="A623" s="2">
        <v>44022</v>
      </c>
      <c r="B623" s="1">
        <v>7066</v>
      </c>
      <c r="C623" s="1">
        <v>7158.2</v>
      </c>
      <c r="D623" s="1">
        <v>7020.3</v>
      </c>
      <c r="E623" s="1">
        <v>7041.1</v>
      </c>
      <c r="F623" s="1">
        <v>123653320</v>
      </c>
      <c r="G623" s="1">
        <v>3406.17</v>
      </c>
      <c r="H623" s="3">
        <f>IF(ISERR(LN(Table136[[#This Row],[Close]]/E622)),"-",LN(Table136[[#This Row],[Close]]/E622))</f>
        <v>-6.3001475490449613E-3</v>
      </c>
    </row>
    <row r="624" spans="1:8" x14ac:dyDescent="0.3">
      <c r="A624" s="2">
        <v>44025</v>
      </c>
      <c r="B624" s="1">
        <v>7094.15</v>
      </c>
      <c r="C624" s="1">
        <v>7139.85</v>
      </c>
      <c r="D624" s="1">
        <v>7035.9</v>
      </c>
      <c r="E624" s="1">
        <v>7084.45</v>
      </c>
      <c r="F624" s="1">
        <v>134063369</v>
      </c>
      <c r="G624" s="1">
        <v>3220.41</v>
      </c>
      <c r="H624" s="3">
        <f>IF(ISERR(LN(Table136[[#This Row],[Close]]/E623)),"-",LN(Table136[[#This Row],[Close]]/E623))</f>
        <v>6.1378333719567186E-3</v>
      </c>
    </row>
    <row r="625" spans="1:8" x14ac:dyDescent="0.3">
      <c r="A625" s="2">
        <v>44026</v>
      </c>
      <c r="B625" s="1">
        <v>7047.65</v>
      </c>
      <c r="C625" s="1">
        <v>7050.1</v>
      </c>
      <c r="D625" s="1">
        <v>6883.7</v>
      </c>
      <c r="E625" s="1">
        <v>6916</v>
      </c>
      <c r="F625" s="1">
        <v>104104014</v>
      </c>
      <c r="G625" s="1">
        <v>3313.65</v>
      </c>
      <c r="H625" s="3">
        <f>IF(ISERR(LN(Table136[[#This Row],[Close]]/E624)),"-",LN(Table136[[#This Row],[Close]]/E624))</f>
        <v>-2.4064673515103854E-2</v>
      </c>
    </row>
    <row r="626" spans="1:8" x14ac:dyDescent="0.3">
      <c r="A626" s="2">
        <v>44027</v>
      </c>
      <c r="B626" s="1">
        <v>6960.4</v>
      </c>
      <c r="C626" s="1">
        <v>7003.55</v>
      </c>
      <c r="D626" s="1">
        <v>6910.2</v>
      </c>
      <c r="E626" s="1">
        <v>6931.05</v>
      </c>
      <c r="F626" s="1">
        <v>105623424</v>
      </c>
      <c r="G626" s="1">
        <v>3450.43</v>
      </c>
      <c r="H626" s="3">
        <f>IF(ISERR(LN(Table136[[#This Row],[Close]]/E625)),"-",LN(Table136[[#This Row],[Close]]/E625))</f>
        <v>2.1737490550217684E-3</v>
      </c>
    </row>
    <row r="627" spans="1:8" x14ac:dyDescent="0.3">
      <c r="A627" s="2">
        <v>44028</v>
      </c>
      <c r="B627" s="1">
        <v>6940.75</v>
      </c>
      <c r="C627" s="1">
        <v>7027.25</v>
      </c>
      <c r="D627" s="1">
        <v>6853.75</v>
      </c>
      <c r="E627" s="1">
        <v>7015.9</v>
      </c>
      <c r="F627" s="1">
        <v>102697719</v>
      </c>
      <c r="G627" s="1">
        <v>3547.88</v>
      </c>
      <c r="H627" s="3">
        <f>IF(ISERR(LN(Table136[[#This Row],[Close]]/E626)),"-",LN(Table136[[#This Row],[Close]]/E626))</f>
        <v>1.216768495654935E-2</v>
      </c>
    </row>
    <row r="628" spans="1:8" x14ac:dyDescent="0.3">
      <c r="A628" s="2">
        <v>44029</v>
      </c>
      <c r="B628" s="1">
        <v>7039.55</v>
      </c>
      <c r="C628" s="1">
        <v>7154.75</v>
      </c>
      <c r="D628" s="1">
        <v>7016.85</v>
      </c>
      <c r="E628" s="1">
        <v>7137.3</v>
      </c>
      <c r="F628" s="1">
        <v>112281160</v>
      </c>
      <c r="G628" s="1">
        <v>3212.76</v>
      </c>
      <c r="H628" s="3">
        <f>IF(ISERR(LN(Table136[[#This Row],[Close]]/E627)),"-",LN(Table136[[#This Row],[Close]]/E627))</f>
        <v>1.7155551741155652E-2</v>
      </c>
    </row>
    <row r="629" spans="1:8" x14ac:dyDescent="0.3">
      <c r="A629" s="2">
        <v>44032</v>
      </c>
      <c r="B629" s="1">
        <v>7161.7</v>
      </c>
      <c r="C629" s="1">
        <v>7183.2</v>
      </c>
      <c r="D629" s="1">
        <v>7105.55</v>
      </c>
      <c r="E629" s="1">
        <v>7175.85</v>
      </c>
      <c r="F629" s="1">
        <v>97655565</v>
      </c>
      <c r="G629" s="1">
        <v>3035.58</v>
      </c>
      <c r="H629" s="3">
        <f>IF(ISERR(LN(Table136[[#This Row],[Close]]/E628)),"-",LN(Table136[[#This Row],[Close]]/E628))</f>
        <v>5.3866679542197557E-3</v>
      </c>
    </row>
    <row r="630" spans="1:8" x14ac:dyDescent="0.3">
      <c r="A630" s="2">
        <v>44033</v>
      </c>
      <c r="B630" s="1">
        <v>7209</v>
      </c>
      <c r="C630" s="1">
        <v>7317.55</v>
      </c>
      <c r="D630" s="1">
        <v>7198.25</v>
      </c>
      <c r="E630" s="1">
        <v>7295.75</v>
      </c>
      <c r="F630" s="1">
        <v>139658577</v>
      </c>
      <c r="G630" s="1">
        <v>4471.45</v>
      </c>
      <c r="H630" s="3">
        <f>IF(ISERR(LN(Table136[[#This Row],[Close]]/E629)),"-",LN(Table136[[#This Row],[Close]]/E629))</f>
        <v>1.657076530609192E-2</v>
      </c>
    </row>
    <row r="631" spans="1:8" x14ac:dyDescent="0.3">
      <c r="A631" s="2">
        <v>44034</v>
      </c>
      <c r="B631" s="1">
        <v>7301</v>
      </c>
      <c r="C631" s="1">
        <v>7306.75</v>
      </c>
      <c r="D631" s="1">
        <v>7154.15</v>
      </c>
      <c r="E631" s="1">
        <v>7203.95</v>
      </c>
      <c r="F631" s="1">
        <v>113375779</v>
      </c>
      <c r="G631" s="1">
        <v>4464.3599999999997</v>
      </c>
      <c r="H631" s="3">
        <f>IF(ISERR(LN(Table136[[#This Row],[Close]]/E630)),"-",LN(Table136[[#This Row],[Close]]/E630))</f>
        <v>-1.2662500133020805E-2</v>
      </c>
    </row>
    <row r="632" spans="1:8" x14ac:dyDescent="0.3">
      <c r="A632" s="2">
        <v>44035</v>
      </c>
      <c r="B632" s="1">
        <v>7205.8</v>
      </c>
      <c r="C632" s="1">
        <v>7313</v>
      </c>
      <c r="D632" s="1">
        <v>7172.4</v>
      </c>
      <c r="E632" s="1">
        <v>7301.05</v>
      </c>
      <c r="F632" s="1">
        <v>74120597</v>
      </c>
      <c r="G632" s="1">
        <v>3543.96</v>
      </c>
      <c r="H632" s="3">
        <f>IF(ISERR(LN(Table136[[#This Row],[Close]]/E631)),"-",LN(Table136[[#This Row],[Close]]/E631))</f>
        <v>1.3388686726371701E-2</v>
      </c>
    </row>
    <row r="633" spans="1:8" x14ac:dyDescent="0.3">
      <c r="A633" s="2">
        <v>44036</v>
      </c>
      <c r="B633" s="1">
        <v>7228.4</v>
      </c>
      <c r="C633" s="1">
        <v>7271</v>
      </c>
      <c r="D633" s="1">
        <v>7178.85</v>
      </c>
      <c r="E633" s="1">
        <v>7218.65</v>
      </c>
      <c r="F633" s="1">
        <v>102088182</v>
      </c>
      <c r="G633" s="1">
        <v>3022.54</v>
      </c>
      <c r="H633" s="3">
        <f>IF(ISERR(LN(Table136[[#This Row],[Close]]/E632)),"-",LN(Table136[[#This Row],[Close]]/E632))</f>
        <v>-1.1350218615170328E-2</v>
      </c>
    </row>
    <row r="634" spans="1:8" x14ac:dyDescent="0.3">
      <c r="A634" s="2">
        <v>44039</v>
      </c>
      <c r="B634" s="1">
        <v>7233.9</v>
      </c>
      <c r="C634" s="1">
        <v>7238.6</v>
      </c>
      <c r="D634" s="1">
        <v>7121.95</v>
      </c>
      <c r="E634" s="1">
        <v>7186.45</v>
      </c>
      <c r="F634" s="1">
        <v>74203200</v>
      </c>
      <c r="G634" s="1">
        <v>2429.39</v>
      </c>
      <c r="H634" s="3">
        <f>IF(ISERR(LN(Table136[[#This Row],[Close]]/E633)),"-",LN(Table136[[#This Row],[Close]]/E633))</f>
        <v>-4.4706463170547514E-3</v>
      </c>
    </row>
    <row r="635" spans="1:8" x14ac:dyDescent="0.3">
      <c r="A635" s="2">
        <v>44040</v>
      </c>
      <c r="B635" s="1">
        <v>7193.15</v>
      </c>
      <c r="C635" s="1">
        <v>7438.05</v>
      </c>
      <c r="D635" s="1">
        <v>7185.25</v>
      </c>
      <c r="E635" s="1">
        <v>7416.9</v>
      </c>
      <c r="F635" s="1">
        <v>134266723</v>
      </c>
      <c r="G635" s="1">
        <v>4650.8</v>
      </c>
      <c r="H635" s="3">
        <f>IF(ISERR(LN(Table136[[#This Row],[Close]]/E634)),"-",LN(Table136[[#This Row],[Close]]/E634))</f>
        <v>3.1563871628211976E-2</v>
      </c>
    </row>
    <row r="636" spans="1:8" x14ac:dyDescent="0.3">
      <c r="A636" s="2">
        <v>44041</v>
      </c>
      <c r="B636" s="1">
        <v>7425.75</v>
      </c>
      <c r="C636" s="1">
        <v>7464.15</v>
      </c>
      <c r="D636" s="1">
        <v>7299.7</v>
      </c>
      <c r="E636" s="1">
        <v>7330.25</v>
      </c>
      <c r="F636" s="1">
        <v>98494781</v>
      </c>
      <c r="G636" s="1">
        <v>3789.72</v>
      </c>
      <c r="H636" s="3">
        <f>IF(ISERR(LN(Table136[[#This Row],[Close]]/E635)),"-",LN(Table136[[#This Row],[Close]]/E635))</f>
        <v>-1.1751558394465003E-2</v>
      </c>
    </row>
    <row r="637" spans="1:8" x14ac:dyDescent="0.3">
      <c r="A637" s="2">
        <v>44042</v>
      </c>
      <c r="B637" s="1">
        <v>7340.8</v>
      </c>
      <c r="C637" s="1">
        <v>7398.9</v>
      </c>
      <c r="D637" s="1">
        <v>7270.55</v>
      </c>
      <c r="E637" s="1">
        <v>7287.85</v>
      </c>
      <c r="F637" s="1">
        <v>98987863</v>
      </c>
      <c r="G637" s="1">
        <v>4122.42</v>
      </c>
      <c r="H637" s="3">
        <f>IF(ISERR(LN(Table136[[#This Row],[Close]]/E636)),"-",LN(Table136[[#This Row],[Close]]/E636))</f>
        <v>-5.8010437613712834E-3</v>
      </c>
    </row>
    <row r="638" spans="1:8" x14ac:dyDescent="0.3">
      <c r="A638" s="2">
        <v>44043</v>
      </c>
      <c r="B638" s="1">
        <v>7311.45</v>
      </c>
      <c r="C638" s="1">
        <v>7328.5</v>
      </c>
      <c r="D638" s="1">
        <v>7225.75</v>
      </c>
      <c r="E638" s="1">
        <v>7279.75</v>
      </c>
      <c r="F638" s="1">
        <v>83824283</v>
      </c>
      <c r="G638" s="1">
        <v>3315.63</v>
      </c>
      <c r="H638" s="3">
        <f>IF(ISERR(LN(Table136[[#This Row],[Close]]/E637)),"-",LN(Table136[[#This Row],[Close]]/E637))</f>
        <v>-1.1120570079838502E-3</v>
      </c>
    </row>
    <row r="639" spans="1:8" x14ac:dyDescent="0.3">
      <c r="A639" s="2">
        <v>44046</v>
      </c>
      <c r="B639" s="1">
        <v>7323.65</v>
      </c>
      <c r="C639" s="1">
        <v>7469.1</v>
      </c>
      <c r="D639" s="1">
        <v>7224.8</v>
      </c>
      <c r="E639" s="1">
        <v>7240.25</v>
      </c>
      <c r="F639" s="1">
        <v>275246833</v>
      </c>
      <c r="G639" s="1">
        <v>6127.15</v>
      </c>
      <c r="H639" s="3">
        <f>IF(ISERR(LN(Table136[[#This Row],[Close]]/E638)),"-",LN(Table136[[#This Row],[Close]]/E638))</f>
        <v>-5.4407847713947065E-3</v>
      </c>
    </row>
    <row r="640" spans="1:8" x14ac:dyDescent="0.3">
      <c r="A640" s="2">
        <v>44047</v>
      </c>
      <c r="B640" s="1">
        <v>7282.45</v>
      </c>
      <c r="C640" s="1">
        <v>7381.65</v>
      </c>
      <c r="D640" s="1">
        <v>7273.2</v>
      </c>
      <c r="E640" s="1">
        <v>7353.95</v>
      </c>
      <c r="F640" s="1">
        <v>166384263</v>
      </c>
      <c r="G640" s="1">
        <v>4324.1400000000003</v>
      </c>
      <c r="H640" s="3">
        <f>IF(ISERR(LN(Table136[[#This Row],[Close]]/E639)),"-",LN(Table136[[#This Row],[Close]]/E639))</f>
        <v>1.5581847646820635E-2</v>
      </c>
    </row>
    <row r="641" spans="1:8" x14ac:dyDescent="0.3">
      <c r="A641" s="2">
        <v>44048</v>
      </c>
      <c r="B641" s="1">
        <v>7397</v>
      </c>
      <c r="C641" s="1">
        <v>7511.8</v>
      </c>
      <c r="D641" s="1">
        <v>7392.2</v>
      </c>
      <c r="E641" s="1">
        <v>7489.1</v>
      </c>
      <c r="F641" s="1">
        <v>168322483</v>
      </c>
      <c r="G641" s="1">
        <v>4710.66</v>
      </c>
      <c r="H641" s="3">
        <f>IF(ISERR(LN(Table136[[#This Row],[Close]]/E640)),"-",LN(Table136[[#This Row],[Close]]/E640))</f>
        <v>1.8211046260667385E-2</v>
      </c>
    </row>
    <row r="642" spans="1:8" x14ac:dyDescent="0.3">
      <c r="A642" s="2">
        <v>44049</v>
      </c>
      <c r="B642" s="1">
        <v>7521.95</v>
      </c>
      <c r="C642" s="1">
        <v>7532.4</v>
      </c>
      <c r="D642" s="1">
        <v>7433.1</v>
      </c>
      <c r="E642" s="1">
        <v>7498.25</v>
      </c>
      <c r="F642" s="1">
        <v>106790496</v>
      </c>
      <c r="G642" s="1">
        <v>3342.27</v>
      </c>
      <c r="H642" s="3">
        <f>IF(ISERR(LN(Table136[[#This Row],[Close]]/E641)),"-",LN(Table136[[#This Row],[Close]]/E641))</f>
        <v>1.2210298867806133E-3</v>
      </c>
    </row>
    <row r="643" spans="1:8" x14ac:dyDescent="0.3">
      <c r="A643" s="2">
        <v>44050</v>
      </c>
      <c r="B643" s="1">
        <v>7484.95</v>
      </c>
      <c r="C643" s="1">
        <v>7598.3</v>
      </c>
      <c r="D643" s="1">
        <v>7468.2</v>
      </c>
      <c r="E643" s="1">
        <v>7554.45</v>
      </c>
      <c r="F643" s="1">
        <v>123891668</v>
      </c>
      <c r="G643" s="1">
        <v>4215.9399999999996</v>
      </c>
      <c r="H643" s="3">
        <f>IF(ISERR(LN(Table136[[#This Row],[Close]]/E642)),"-",LN(Table136[[#This Row],[Close]]/E642))</f>
        <v>7.4671336216695335E-3</v>
      </c>
    </row>
    <row r="644" spans="1:8" x14ac:dyDescent="0.3">
      <c r="A644" s="2">
        <v>44053</v>
      </c>
      <c r="B644" s="1">
        <v>7593.7</v>
      </c>
      <c r="C644" s="1">
        <v>7688.7</v>
      </c>
      <c r="D644" s="1">
        <v>7577.5</v>
      </c>
      <c r="E644" s="1">
        <v>7621.3</v>
      </c>
      <c r="F644" s="1">
        <v>173609058</v>
      </c>
      <c r="G644" s="1">
        <v>4764.78</v>
      </c>
      <c r="H644" s="3">
        <f>IF(ISERR(LN(Table136[[#This Row],[Close]]/E643)),"-",LN(Table136[[#This Row],[Close]]/E643))</f>
        <v>8.810165217800283E-3</v>
      </c>
    </row>
    <row r="645" spans="1:8" x14ac:dyDescent="0.3">
      <c r="A645" s="2">
        <v>44054</v>
      </c>
      <c r="B645" s="1">
        <v>7675.4</v>
      </c>
      <c r="C645" s="1">
        <v>7699.05</v>
      </c>
      <c r="D645" s="1">
        <v>7618.3</v>
      </c>
      <c r="E645" s="1">
        <v>7630.35</v>
      </c>
      <c r="F645" s="1">
        <v>154231463</v>
      </c>
      <c r="G645" s="1">
        <v>3811.09</v>
      </c>
      <c r="H645" s="3">
        <f>IF(ISERR(LN(Table136[[#This Row],[Close]]/E644)),"-",LN(Table136[[#This Row],[Close]]/E644))</f>
        <v>1.1867569819872129E-3</v>
      </c>
    </row>
    <row r="646" spans="1:8" x14ac:dyDescent="0.3">
      <c r="A646" s="2">
        <v>44055</v>
      </c>
      <c r="B646" s="1">
        <v>7613.75</v>
      </c>
      <c r="C646" s="1">
        <v>7808.1</v>
      </c>
      <c r="D646" s="1">
        <v>7586.75</v>
      </c>
      <c r="E646" s="1">
        <v>7785.05</v>
      </c>
      <c r="F646" s="1">
        <v>202279569</v>
      </c>
      <c r="G646" s="1">
        <v>5441.69</v>
      </c>
      <c r="H646" s="3">
        <f>IF(ISERR(LN(Table136[[#This Row],[Close]]/E645)),"-",LN(Table136[[#This Row],[Close]]/E645))</f>
        <v>2.0071512068984613E-2</v>
      </c>
    </row>
    <row r="647" spans="1:8" x14ac:dyDescent="0.3">
      <c r="A647" s="2">
        <v>44056</v>
      </c>
      <c r="B647" s="1">
        <v>7801.1</v>
      </c>
      <c r="C647" s="1">
        <v>7896.1</v>
      </c>
      <c r="D647" s="1">
        <v>7757.05</v>
      </c>
      <c r="E647" s="1">
        <v>7879.75</v>
      </c>
      <c r="F647" s="1">
        <v>422670303</v>
      </c>
      <c r="G647" s="1">
        <v>7265.71</v>
      </c>
      <c r="H647" s="3">
        <f>IF(ISERR(LN(Table136[[#This Row],[Close]]/E646)),"-",LN(Table136[[#This Row],[Close]]/E646))</f>
        <v>1.2090949605270764E-2</v>
      </c>
    </row>
    <row r="648" spans="1:8" x14ac:dyDescent="0.3">
      <c r="A648" s="2">
        <v>44057</v>
      </c>
      <c r="B648" s="1">
        <v>7888.65</v>
      </c>
      <c r="C648" s="1">
        <v>7898.9</v>
      </c>
      <c r="D648" s="1">
        <v>7657.95</v>
      </c>
      <c r="E648" s="1">
        <v>7677.65</v>
      </c>
      <c r="F648" s="1">
        <v>285591830</v>
      </c>
      <c r="G648" s="1">
        <v>6546.31</v>
      </c>
      <c r="H648" s="3">
        <f>IF(ISERR(LN(Table136[[#This Row],[Close]]/E647)),"-",LN(Table136[[#This Row],[Close]]/E647))</f>
        <v>-2.5982666726303515E-2</v>
      </c>
    </row>
    <row r="649" spans="1:8" x14ac:dyDescent="0.3">
      <c r="A649" s="2">
        <v>44060</v>
      </c>
      <c r="B649" s="1">
        <v>7757.6</v>
      </c>
      <c r="C649" s="1">
        <v>7879.55</v>
      </c>
      <c r="D649" s="1">
        <v>7667.75</v>
      </c>
      <c r="E649" s="1">
        <v>7865.55</v>
      </c>
      <c r="F649" s="1">
        <v>189533250</v>
      </c>
      <c r="G649" s="1">
        <v>6062.1</v>
      </c>
      <c r="H649" s="3">
        <f>IF(ISERR(LN(Table136[[#This Row],[Close]]/E648)),"-",LN(Table136[[#This Row],[Close]]/E648))</f>
        <v>2.4178953383295006E-2</v>
      </c>
    </row>
    <row r="650" spans="1:8" x14ac:dyDescent="0.3">
      <c r="A650" s="2">
        <v>44061</v>
      </c>
      <c r="B650" s="1">
        <v>7879.5</v>
      </c>
      <c r="C650" s="1">
        <v>7979.3</v>
      </c>
      <c r="D650" s="1">
        <v>7878.3</v>
      </c>
      <c r="E650" s="1">
        <v>7941.85</v>
      </c>
      <c r="F650" s="1">
        <v>199524024</v>
      </c>
      <c r="G650" s="1">
        <v>4925.3100000000004</v>
      </c>
      <c r="H650" s="3">
        <f>IF(ISERR(LN(Table136[[#This Row],[Close]]/E649)),"-",LN(Table136[[#This Row],[Close]]/E649))</f>
        <v>9.6537814652771971E-3</v>
      </c>
    </row>
    <row r="651" spans="1:8" x14ac:dyDescent="0.3">
      <c r="A651" s="2">
        <v>44062</v>
      </c>
      <c r="B651" s="1">
        <v>7987.15</v>
      </c>
      <c r="C651" s="1">
        <v>8029.75</v>
      </c>
      <c r="D651" s="1">
        <v>7927.6</v>
      </c>
      <c r="E651" s="1">
        <v>7941.35</v>
      </c>
      <c r="F651" s="1">
        <v>220157666</v>
      </c>
      <c r="G651" s="1">
        <v>5190.22</v>
      </c>
      <c r="H651" s="3">
        <f>IF(ISERR(LN(Table136[[#This Row],[Close]]/E650)),"-",LN(Table136[[#This Row],[Close]]/E650))</f>
        <v>-6.2959605138181865E-5</v>
      </c>
    </row>
    <row r="652" spans="1:8" x14ac:dyDescent="0.3">
      <c r="A652" s="2">
        <v>44063</v>
      </c>
      <c r="B652" s="1">
        <v>7878.7</v>
      </c>
      <c r="C652" s="1">
        <v>7948.5</v>
      </c>
      <c r="D652" s="1">
        <v>7844.65</v>
      </c>
      <c r="E652" s="1">
        <v>7911.6</v>
      </c>
      <c r="F652" s="1">
        <v>175590581</v>
      </c>
      <c r="G652" s="1">
        <v>4107.8</v>
      </c>
      <c r="H652" s="3">
        <f>IF(ISERR(LN(Table136[[#This Row],[Close]]/E651)),"-",LN(Table136[[#This Row],[Close]]/E651))</f>
        <v>-3.753249070199749E-3</v>
      </c>
    </row>
    <row r="653" spans="1:8" x14ac:dyDescent="0.3">
      <c r="A653" s="2">
        <v>44064</v>
      </c>
      <c r="B653" s="1">
        <v>7994.9</v>
      </c>
      <c r="C653" s="1">
        <v>7995.35</v>
      </c>
      <c r="D653" s="1">
        <v>7910.55</v>
      </c>
      <c r="E653" s="1">
        <v>7934.7</v>
      </c>
      <c r="F653" s="1">
        <v>136558848</v>
      </c>
      <c r="G653" s="1">
        <v>4178.53</v>
      </c>
      <c r="H653" s="3">
        <f>IF(ISERR(LN(Table136[[#This Row],[Close]]/E652)),"-",LN(Table136[[#This Row],[Close]]/E652))</f>
        <v>2.9155091551807716E-3</v>
      </c>
    </row>
    <row r="654" spans="1:8" x14ac:dyDescent="0.3">
      <c r="A654" s="2">
        <v>44067</v>
      </c>
      <c r="B654" s="1">
        <v>7972.7</v>
      </c>
      <c r="C654" s="1">
        <v>8062.95</v>
      </c>
      <c r="D654" s="1">
        <v>7932.5</v>
      </c>
      <c r="E654" s="1">
        <v>7948.4</v>
      </c>
      <c r="F654" s="1">
        <v>115417975</v>
      </c>
      <c r="G654" s="1">
        <v>5789.58</v>
      </c>
      <c r="H654" s="3">
        <f>IF(ISERR(LN(Table136[[#This Row],[Close]]/E653)),"-",LN(Table136[[#This Row],[Close]]/E653))</f>
        <v>1.7251044692261225E-3</v>
      </c>
    </row>
    <row r="655" spans="1:8" x14ac:dyDescent="0.3">
      <c r="A655" s="2">
        <v>44068</v>
      </c>
      <c r="B655" s="1">
        <v>7997</v>
      </c>
      <c r="C655" s="1">
        <v>8034.4</v>
      </c>
      <c r="D655" s="1">
        <v>7933.2</v>
      </c>
      <c r="E655" s="1">
        <v>7983.6</v>
      </c>
      <c r="F655" s="1">
        <v>163974737</v>
      </c>
      <c r="G655" s="1">
        <v>4875.6400000000003</v>
      </c>
      <c r="H655" s="3">
        <f>IF(ISERR(LN(Table136[[#This Row],[Close]]/E654)),"-",LN(Table136[[#This Row],[Close]]/E654))</f>
        <v>4.4187870041809451E-3</v>
      </c>
    </row>
    <row r="656" spans="1:8" x14ac:dyDescent="0.3">
      <c r="A656" s="2">
        <v>44069</v>
      </c>
      <c r="B656" s="1">
        <v>8096.6</v>
      </c>
      <c r="C656" s="1">
        <v>8143.25</v>
      </c>
      <c r="D656" s="1">
        <v>8074.25</v>
      </c>
      <c r="E656" s="1">
        <v>8100.5</v>
      </c>
      <c r="F656" s="1">
        <v>275769356</v>
      </c>
      <c r="G656" s="1">
        <v>7857.15</v>
      </c>
      <c r="H656" s="3">
        <f>IF(ISERR(LN(Table136[[#This Row],[Close]]/E655)),"-",LN(Table136[[#This Row],[Close]]/E655))</f>
        <v>1.4536350614630657E-2</v>
      </c>
    </row>
    <row r="657" spans="1:8" x14ac:dyDescent="0.3">
      <c r="A657" s="2">
        <v>44070</v>
      </c>
      <c r="B657" s="1">
        <v>8141.05</v>
      </c>
      <c r="C657" s="1">
        <v>8198.5</v>
      </c>
      <c r="D657" s="1">
        <v>8080.7</v>
      </c>
      <c r="E657" s="1">
        <v>8183</v>
      </c>
      <c r="F657" s="1">
        <v>260300137</v>
      </c>
      <c r="G657" s="1">
        <v>5990.03</v>
      </c>
      <c r="H657" s="3">
        <f>IF(ISERR(LN(Table136[[#This Row],[Close]]/E656)),"-",LN(Table136[[#This Row],[Close]]/E656))</f>
        <v>1.0133043376908769E-2</v>
      </c>
    </row>
    <row r="658" spans="1:8" x14ac:dyDescent="0.3">
      <c r="A658" s="2">
        <v>44071</v>
      </c>
      <c r="B658" s="1">
        <v>8209.1</v>
      </c>
      <c r="C658" s="1">
        <v>8223.6</v>
      </c>
      <c r="D658" s="1">
        <v>8101.05</v>
      </c>
      <c r="E658" s="1">
        <v>8111.85</v>
      </c>
      <c r="F658" s="1">
        <v>171811251</v>
      </c>
      <c r="G658" s="1">
        <v>4790.7</v>
      </c>
      <c r="H658" s="3">
        <f>IF(ISERR(LN(Table136[[#This Row],[Close]]/E657)),"-",LN(Table136[[#This Row],[Close]]/E657))</f>
        <v>-8.7328759916405502E-3</v>
      </c>
    </row>
    <row r="659" spans="1:8" x14ac:dyDescent="0.3">
      <c r="A659" s="2">
        <v>44074</v>
      </c>
      <c r="B659" s="1">
        <v>8161.75</v>
      </c>
      <c r="C659" s="1">
        <v>8177</v>
      </c>
      <c r="D659" s="1">
        <v>7814</v>
      </c>
      <c r="E659" s="1">
        <v>7840.35</v>
      </c>
      <c r="F659" s="1">
        <v>250905252</v>
      </c>
      <c r="G659" s="1">
        <v>7078.3</v>
      </c>
      <c r="H659" s="3">
        <f>IF(ISERR(LN(Table136[[#This Row],[Close]]/E658)),"-",LN(Table136[[#This Row],[Close]]/E658))</f>
        <v>-3.4042479330607396E-2</v>
      </c>
    </row>
    <row r="660" spans="1:8" x14ac:dyDescent="0.3">
      <c r="A660" s="2">
        <v>44075</v>
      </c>
      <c r="B660" s="1">
        <v>7872.2</v>
      </c>
      <c r="C660" s="1">
        <v>7972.55</v>
      </c>
      <c r="D660" s="1">
        <v>7824.15</v>
      </c>
      <c r="E660" s="1">
        <v>7885.95</v>
      </c>
      <c r="F660" s="1">
        <v>130818030</v>
      </c>
      <c r="G660" s="1">
        <v>4083.34</v>
      </c>
      <c r="H660" s="3">
        <f>IF(ISERR(LN(Table136[[#This Row],[Close]]/E659)),"-",LN(Table136[[#This Row],[Close]]/E659))</f>
        <v>5.7992188623512912E-3</v>
      </c>
    </row>
    <row r="661" spans="1:8" x14ac:dyDescent="0.3">
      <c r="A661" s="2">
        <v>44076</v>
      </c>
      <c r="B661" s="1">
        <v>7895.15</v>
      </c>
      <c r="C661" s="1">
        <v>8004.25</v>
      </c>
      <c r="D661" s="1">
        <v>7799.45</v>
      </c>
      <c r="E661" s="1">
        <v>7976.95</v>
      </c>
      <c r="F661" s="1">
        <v>140694647</v>
      </c>
      <c r="G661" s="1">
        <v>5005.53</v>
      </c>
      <c r="H661" s="3">
        <f>IF(ISERR(LN(Table136[[#This Row],[Close]]/E660)),"-",LN(Table136[[#This Row],[Close]]/E660))</f>
        <v>1.1473437803441261E-2</v>
      </c>
    </row>
    <row r="662" spans="1:8" x14ac:dyDescent="0.3">
      <c r="A662" s="2">
        <v>44077</v>
      </c>
      <c r="B662" s="1">
        <v>8012.75</v>
      </c>
      <c r="C662" s="1">
        <v>8097.9</v>
      </c>
      <c r="D662" s="1">
        <v>8008</v>
      </c>
      <c r="E662" s="1">
        <v>8049.55</v>
      </c>
      <c r="F662" s="1">
        <v>175362482</v>
      </c>
      <c r="G662" s="1">
        <v>5083.2</v>
      </c>
      <c r="H662" s="3">
        <f>IF(ISERR(LN(Table136[[#This Row],[Close]]/E661)),"-",LN(Table136[[#This Row],[Close]]/E661))</f>
        <v>9.0600563580669497E-3</v>
      </c>
    </row>
    <row r="663" spans="1:8" x14ac:dyDescent="0.3">
      <c r="A663" s="2">
        <v>44078</v>
      </c>
      <c r="B663" s="1">
        <v>7916.8</v>
      </c>
      <c r="C663" s="1">
        <v>8128.45</v>
      </c>
      <c r="D663" s="1">
        <v>7890.45</v>
      </c>
      <c r="E663" s="1">
        <v>7996.55</v>
      </c>
      <c r="F663" s="1">
        <v>196296692</v>
      </c>
      <c r="G663" s="1">
        <v>5800.1</v>
      </c>
      <c r="H663" s="3">
        <f>IF(ISERR(LN(Table136[[#This Row],[Close]]/E662)),"-",LN(Table136[[#This Row],[Close]]/E662))</f>
        <v>-6.6059905820441966E-3</v>
      </c>
    </row>
    <row r="664" spans="1:8" x14ac:dyDescent="0.3">
      <c r="A664" s="2">
        <v>44081</v>
      </c>
      <c r="B664" s="1">
        <v>8039.3</v>
      </c>
      <c r="C664" s="1">
        <v>8062.35</v>
      </c>
      <c r="D664" s="1">
        <v>7906.65</v>
      </c>
      <c r="E664" s="1">
        <v>7957.85</v>
      </c>
      <c r="F664" s="1">
        <v>150984310</v>
      </c>
      <c r="G664" s="1">
        <v>4638.2299999999996</v>
      </c>
      <c r="H664" s="3">
        <f>IF(ISERR(LN(Table136[[#This Row],[Close]]/E663)),"-",LN(Table136[[#This Row],[Close]]/E663))</f>
        <v>-4.851335794743214E-3</v>
      </c>
    </row>
    <row r="665" spans="1:8" x14ac:dyDescent="0.3">
      <c r="A665" s="2">
        <v>44082</v>
      </c>
      <c r="B665" s="1">
        <v>7975.2</v>
      </c>
      <c r="C665" s="1">
        <v>7995.65</v>
      </c>
      <c r="D665" s="1">
        <v>7867.85</v>
      </c>
      <c r="E665" s="1">
        <v>7888</v>
      </c>
      <c r="F665" s="1">
        <v>124577594</v>
      </c>
      <c r="G665" s="1">
        <v>3903.54</v>
      </c>
      <c r="H665" s="3">
        <f>IF(ISERR(LN(Table136[[#This Row],[Close]]/E664)),"-",LN(Table136[[#This Row],[Close]]/E664))</f>
        <v>-8.8162455697344301E-3</v>
      </c>
    </row>
    <row r="666" spans="1:8" x14ac:dyDescent="0.3">
      <c r="A666" s="2">
        <v>44083</v>
      </c>
      <c r="B666" s="1">
        <v>7836.8</v>
      </c>
      <c r="C666" s="1">
        <v>7926.8</v>
      </c>
      <c r="D666" s="1">
        <v>7780.3</v>
      </c>
      <c r="E666" s="1">
        <v>7903.1</v>
      </c>
      <c r="F666" s="1">
        <v>174446800</v>
      </c>
      <c r="G666" s="1">
        <v>4755.18</v>
      </c>
      <c r="H666" s="3">
        <f>IF(ISERR(LN(Table136[[#This Row],[Close]]/E665)),"-",LN(Table136[[#This Row],[Close]]/E665))</f>
        <v>1.9124702652010875E-3</v>
      </c>
    </row>
    <row r="667" spans="1:8" x14ac:dyDescent="0.3">
      <c r="A667" s="2">
        <v>44084</v>
      </c>
      <c r="B667" s="1">
        <v>7962.55</v>
      </c>
      <c r="C667" s="1">
        <v>7980.1</v>
      </c>
      <c r="D667" s="1">
        <v>7873</v>
      </c>
      <c r="E667" s="1">
        <v>7945</v>
      </c>
      <c r="F667" s="1">
        <v>133408261</v>
      </c>
      <c r="G667" s="1">
        <v>3742.74</v>
      </c>
      <c r="H667" s="3">
        <f>IF(ISERR(LN(Table136[[#This Row],[Close]]/E666)),"-",LN(Table136[[#This Row],[Close]]/E666))</f>
        <v>5.2877124231440363E-3</v>
      </c>
    </row>
    <row r="668" spans="1:8" x14ac:dyDescent="0.3">
      <c r="A668" s="2">
        <v>44085</v>
      </c>
      <c r="B668" s="1">
        <v>7953.25</v>
      </c>
      <c r="C668" s="1">
        <v>7995.25</v>
      </c>
      <c r="D668" s="1">
        <v>7930.8</v>
      </c>
      <c r="E668" s="1">
        <v>7956.8</v>
      </c>
      <c r="F668" s="1">
        <v>114792521</v>
      </c>
      <c r="G668" s="1">
        <v>3771.61</v>
      </c>
      <c r="H668" s="3">
        <f>IF(ISERR(LN(Table136[[#This Row],[Close]]/E667)),"-",LN(Table136[[#This Row],[Close]]/E667))</f>
        <v>1.4841089896577529E-3</v>
      </c>
    </row>
    <row r="669" spans="1:8" x14ac:dyDescent="0.3">
      <c r="A669" s="2">
        <v>44088</v>
      </c>
      <c r="B669" s="1">
        <v>7998.45</v>
      </c>
      <c r="C669" s="1">
        <v>8094.4</v>
      </c>
      <c r="D669" s="1">
        <v>7955.1</v>
      </c>
      <c r="E669" s="1">
        <v>8035.35</v>
      </c>
      <c r="F669" s="1">
        <v>222420676</v>
      </c>
      <c r="G669" s="1">
        <v>5220.3500000000004</v>
      </c>
      <c r="H669" s="3">
        <f>IF(ISERR(LN(Table136[[#This Row],[Close]]/E668)),"-",LN(Table136[[#This Row],[Close]]/E668))</f>
        <v>9.8236486899593457E-3</v>
      </c>
    </row>
    <row r="670" spans="1:8" x14ac:dyDescent="0.3">
      <c r="A670" s="2">
        <v>44089</v>
      </c>
      <c r="B670" s="1">
        <v>8067.8</v>
      </c>
      <c r="C670" s="1">
        <v>8074.1</v>
      </c>
      <c r="D670" s="1">
        <v>7997.8</v>
      </c>
      <c r="E670" s="1">
        <v>8033.5</v>
      </c>
      <c r="F670" s="1">
        <v>157619100</v>
      </c>
      <c r="G670" s="1">
        <v>3769.63</v>
      </c>
      <c r="H670" s="3">
        <f>IF(ISERR(LN(Table136[[#This Row],[Close]]/E669)),"-",LN(Table136[[#This Row],[Close]]/E669))</f>
        <v>-2.3025916704353858E-4</v>
      </c>
    </row>
    <row r="671" spans="1:8" x14ac:dyDescent="0.3">
      <c r="A671" s="2">
        <v>44090</v>
      </c>
      <c r="B671" s="1">
        <v>8055</v>
      </c>
      <c r="C671" s="1">
        <v>8220.4</v>
      </c>
      <c r="D671" s="1">
        <v>8041</v>
      </c>
      <c r="E671" s="1">
        <v>8156.2</v>
      </c>
      <c r="F671" s="1">
        <v>210284590</v>
      </c>
      <c r="G671" s="1">
        <v>6067.64</v>
      </c>
      <c r="H671" s="3">
        <f>IF(ISERR(LN(Table136[[#This Row],[Close]]/E670)),"-",LN(Table136[[#This Row],[Close]]/E670))</f>
        <v>1.515807573472468E-2</v>
      </c>
    </row>
    <row r="672" spans="1:8" x14ac:dyDescent="0.3">
      <c r="A672" s="2">
        <v>44091</v>
      </c>
      <c r="B672" s="1">
        <v>8106.1</v>
      </c>
      <c r="C672" s="1">
        <v>8145.6</v>
      </c>
      <c r="D672" s="1">
        <v>8041.85</v>
      </c>
      <c r="E672" s="1">
        <v>8128.65</v>
      </c>
      <c r="F672" s="1">
        <v>112245488</v>
      </c>
      <c r="G672" s="1">
        <v>3451.26</v>
      </c>
      <c r="H672" s="3">
        <f>IF(ISERR(LN(Table136[[#This Row],[Close]]/E671)),"-",LN(Table136[[#This Row],[Close]]/E671))</f>
        <v>-3.3835161248782007E-3</v>
      </c>
    </row>
    <row r="673" spans="1:8" x14ac:dyDescent="0.3">
      <c r="A673" s="2">
        <v>44092</v>
      </c>
      <c r="B673" s="1">
        <v>8180.25</v>
      </c>
      <c r="C673" s="1">
        <v>8221.2999999999993</v>
      </c>
      <c r="D673" s="1">
        <v>8125.45</v>
      </c>
      <c r="E673" s="1">
        <v>8161.7</v>
      </c>
      <c r="F673" s="1">
        <v>170659836</v>
      </c>
      <c r="G673" s="1">
        <v>5028.21</v>
      </c>
      <c r="H673" s="3">
        <f>IF(ISERR(LN(Table136[[#This Row],[Close]]/E672)),"-",LN(Table136[[#This Row],[Close]]/E672))</f>
        <v>4.057622499874472E-3</v>
      </c>
    </row>
    <row r="674" spans="1:8" x14ac:dyDescent="0.3">
      <c r="A674" s="2">
        <v>44095</v>
      </c>
      <c r="B674" s="1">
        <v>8170.1</v>
      </c>
      <c r="C674" s="1">
        <v>8176.3</v>
      </c>
      <c r="D674" s="1">
        <v>7791.65</v>
      </c>
      <c r="E674" s="1">
        <v>7832.2</v>
      </c>
      <c r="F674" s="1">
        <v>160775185</v>
      </c>
      <c r="G674" s="1">
        <v>4667.75</v>
      </c>
      <c r="H674" s="3">
        <f>IF(ISERR(LN(Table136[[#This Row],[Close]]/E673)),"-",LN(Table136[[#This Row],[Close]]/E673))</f>
        <v>-4.1209039447317845E-2</v>
      </c>
    </row>
    <row r="675" spans="1:8" x14ac:dyDescent="0.3">
      <c r="A675" s="2">
        <v>44096</v>
      </c>
      <c r="B675" s="1">
        <v>7837.9</v>
      </c>
      <c r="C675" s="1">
        <v>7846.2</v>
      </c>
      <c r="D675" s="1">
        <v>7600.3</v>
      </c>
      <c r="E675" s="1">
        <v>7695.25</v>
      </c>
      <c r="F675" s="1">
        <v>213890672</v>
      </c>
      <c r="G675" s="1">
        <v>5482.24</v>
      </c>
      <c r="H675" s="3">
        <f>IF(ISERR(LN(Table136[[#This Row],[Close]]/E674)),"-",LN(Table136[[#This Row],[Close]]/E674))</f>
        <v>-1.7640185771577433E-2</v>
      </c>
    </row>
    <row r="676" spans="1:8" x14ac:dyDescent="0.3">
      <c r="A676" s="2">
        <v>44097</v>
      </c>
      <c r="B676" s="1">
        <v>7748.25</v>
      </c>
      <c r="C676" s="1">
        <v>7793</v>
      </c>
      <c r="D676" s="1">
        <v>7609.55</v>
      </c>
      <c r="E676" s="1">
        <v>7690.9</v>
      </c>
      <c r="F676" s="1">
        <v>158855206</v>
      </c>
      <c r="G676" s="1">
        <v>4283.8599999999997</v>
      </c>
      <c r="H676" s="3">
        <f>IF(ISERR(LN(Table136[[#This Row],[Close]]/E675)),"-",LN(Table136[[#This Row],[Close]]/E675))</f>
        <v>-5.6544361206685174E-4</v>
      </c>
    </row>
    <row r="677" spans="1:8" x14ac:dyDescent="0.3">
      <c r="A677" s="2">
        <v>44098</v>
      </c>
      <c r="B677" s="1">
        <v>7598.1</v>
      </c>
      <c r="C677" s="1">
        <v>7614.05</v>
      </c>
      <c r="D677" s="1">
        <v>7398.35</v>
      </c>
      <c r="E677" s="1">
        <v>7418.85</v>
      </c>
      <c r="F677" s="1">
        <v>161032056</v>
      </c>
      <c r="G677" s="1">
        <v>3970.49</v>
      </c>
      <c r="H677" s="3">
        <f>IF(ISERR(LN(Table136[[#This Row],[Close]]/E676)),"-",LN(Table136[[#This Row],[Close]]/E676))</f>
        <v>-3.6013753135285619E-2</v>
      </c>
    </row>
    <row r="678" spans="1:8" x14ac:dyDescent="0.3">
      <c r="A678" s="2">
        <v>44099</v>
      </c>
      <c r="B678" s="1">
        <v>7505.5</v>
      </c>
      <c r="C678" s="1">
        <v>7686.4</v>
      </c>
      <c r="D678" s="1">
        <v>7477.5</v>
      </c>
      <c r="E678" s="1">
        <v>7669.5</v>
      </c>
      <c r="F678" s="1">
        <v>205105797</v>
      </c>
      <c r="G678" s="1">
        <v>4424.79</v>
      </c>
      <c r="H678" s="3">
        <f>IF(ISERR(LN(Table136[[#This Row],[Close]]/E677)),"-",LN(Table136[[#This Row],[Close]]/E677))</f>
        <v>3.3227365561300695E-2</v>
      </c>
    </row>
    <row r="679" spans="1:8" x14ac:dyDescent="0.3">
      <c r="A679" s="2">
        <v>44102</v>
      </c>
      <c r="B679" s="1">
        <v>7750.3</v>
      </c>
      <c r="C679" s="1">
        <v>7918.2</v>
      </c>
      <c r="D679" s="1">
        <v>7734.15</v>
      </c>
      <c r="E679" s="1">
        <v>7902.55</v>
      </c>
      <c r="F679" s="1">
        <v>172017743</v>
      </c>
      <c r="G679" s="1">
        <v>4546.24</v>
      </c>
      <c r="H679" s="3">
        <f>IF(ISERR(LN(Table136[[#This Row],[Close]]/E678)),"-",LN(Table136[[#This Row],[Close]]/E678))</f>
        <v>2.9934067993266551E-2</v>
      </c>
    </row>
    <row r="680" spans="1:8" x14ac:dyDescent="0.3">
      <c r="A680" s="2">
        <v>44103</v>
      </c>
      <c r="B680" s="1">
        <v>7950.9</v>
      </c>
      <c r="C680" s="1">
        <v>8024</v>
      </c>
      <c r="D680" s="1">
        <v>7861.1</v>
      </c>
      <c r="E680" s="1">
        <v>7925.2</v>
      </c>
      <c r="F680" s="1">
        <v>157969286</v>
      </c>
      <c r="G680" s="1">
        <v>5101.4799999999996</v>
      </c>
      <c r="H680" s="3">
        <f>IF(ISERR(LN(Table136[[#This Row],[Close]]/E679)),"-",LN(Table136[[#This Row],[Close]]/E679))</f>
        <v>2.8620638386735466E-3</v>
      </c>
    </row>
    <row r="681" spans="1:8" x14ac:dyDescent="0.3">
      <c r="A681" s="2">
        <v>44104</v>
      </c>
      <c r="B681" s="1">
        <v>7935.1</v>
      </c>
      <c r="C681" s="1">
        <v>7974.9</v>
      </c>
      <c r="D681" s="1">
        <v>7887.85</v>
      </c>
      <c r="E681" s="1">
        <v>7908.1</v>
      </c>
      <c r="F681" s="1">
        <v>106578881</v>
      </c>
      <c r="G681" s="1">
        <v>3407.68</v>
      </c>
      <c r="H681" s="3">
        <f>IF(ISERR(LN(Table136[[#This Row],[Close]]/E680)),"-",LN(Table136[[#This Row],[Close]]/E680))</f>
        <v>-2.1600053871917665E-3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B3D64-58A1-4B0D-A6A1-0869C761E335}">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9"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IF(ISERR(LN(Table27[[#This Row],[Close]]/E1)),"-",LN(Table27[[#This Row],[Close]]/E1))</f>
        <v>-</v>
      </c>
      <c r="J2" s="5" t="s">
        <v>29</v>
      </c>
      <c r="K2" s="6">
        <v>5.2463155204704145E-4</v>
      </c>
    </row>
    <row r="3" spans="1:11" x14ac:dyDescent="0.3">
      <c r="A3" s="2">
        <v>43102</v>
      </c>
      <c r="B3" s="1">
        <v>10477.549999999999</v>
      </c>
      <c r="C3" s="1">
        <v>10495.2</v>
      </c>
      <c r="D3" s="1">
        <v>10404.65</v>
      </c>
      <c r="E3" s="1">
        <v>10442.200000000001</v>
      </c>
      <c r="F3" s="1">
        <v>158092430</v>
      </c>
      <c r="G3" s="1">
        <v>8665.4699999999993</v>
      </c>
      <c r="H3" s="3">
        <f>IF(ISERR(LN(Table27[[#This Row],[Close]]/E2)),"-",LN(Table27[[#This Row],[Close]]/E2))</f>
        <v>6.3704184836916721E-4</v>
      </c>
      <c r="J3" s="7" t="s">
        <v>26</v>
      </c>
      <c r="K3" s="8">
        <v>2.2551722802816113E-4</v>
      </c>
    </row>
    <row r="4" spans="1:11" x14ac:dyDescent="0.3">
      <c r="A4" s="2">
        <v>43103</v>
      </c>
      <c r="B4" s="1">
        <v>10482.65</v>
      </c>
      <c r="C4" s="1">
        <v>10503.6</v>
      </c>
      <c r="D4" s="1">
        <v>10429.549999999999</v>
      </c>
      <c r="E4" s="1">
        <v>10443.200000000001</v>
      </c>
      <c r="F4" s="1">
        <v>172516859</v>
      </c>
      <c r="G4" s="1">
        <v>9541.6</v>
      </c>
      <c r="H4" s="3">
        <f>IF(ISERR(LN(Table27[[#This Row],[Close]]/E3)),"-",LN(Table27[[#This Row],[Close]]/E3))</f>
        <v>9.5760674994483299E-5</v>
      </c>
      <c r="J4" s="7" t="s">
        <v>27</v>
      </c>
      <c r="K4" s="8">
        <f>_xlfn.VAR.P(Table27[Return])</f>
        <v>1.8954869759224571E-4</v>
      </c>
    </row>
    <row r="5" spans="1:11" x14ac:dyDescent="0.3">
      <c r="A5" s="2">
        <v>43104</v>
      </c>
      <c r="B5" s="1">
        <v>10469.4</v>
      </c>
      <c r="C5" s="1">
        <v>10513</v>
      </c>
      <c r="D5" s="1">
        <v>10441.450000000001</v>
      </c>
      <c r="E5" s="1">
        <v>10504.8</v>
      </c>
      <c r="F5" s="1">
        <v>180257392</v>
      </c>
      <c r="G5" s="1">
        <v>9561.9500000000007</v>
      </c>
      <c r="H5" s="3">
        <f>IF(ISERR(LN(Table27[[#This Row],[Close]]/E4)),"-",LN(Table27[[#This Row],[Close]]/E4))</f>
        <v>5.8812466638422118E-3</v>
      </c>
      <c r="J5" s="15" t="s">
        <v>28</v>
      </c>
      <c r="K5" s="12">
        <f>K3/K4</f>
        <v>1.1897587843799928</v>
      </c>
    </row>
    <row r="6" spans="1:11" x14ac:dyDescent="0.3">
      <c r="A6" s="2">
        <v>43105</v>
      </c>
      <c r="B6" s="1">
        <v>10534.25</v>
      </c>
      <c r="C6" s="1">
        <v>10566.1</v>
      </c>
      <c r="D6" s="1">
        <v>10520.1</v>
      </c>
      <c r="E6" s="1">
        <v>10558.85</v>
      </c>
      <c r="F6" s="1">
        <v>186469717</v>
      </c>
      <c r="G6" s="1">
        <v>10306.219999999999</v>
      </c>
      <c r="H6" s="3">
        <f>IF(ISERR(LN(Table27[[#This Row],[Close]]/E5)),"-",LN(Table27[[#This Row],[Close]]/E5))</f>
        <v>5.1320752701052418E-3</v>
      </c>
      <c r="J6" s="15" t="s">
        <v>30</v>
      </c>
      <c r="K6" s="13">
        <f>K4*K5*K5</f>
        <v>2.6831110307553061E-4</v>
      </c>
    </row>
    <row r="7" spans="1:11" ht="15" thickBot="1" x14ac:dyDescent="0.35">
      <c r="A7" s="2">
        <v>43108</v>
      </c>
      <c r="B7" s="1">
        <v>10591.7</v>
      </c>
      <c r="C7" s="1">
        <v>10631.2</v>
      </c>
      <c r="D7" s="1">
        <v>10588.55</v>
      </c>
      <c r="E7" s="1">
        <v>10623.6</v>
      </c>
      <c r="F7" s="1">
        <v>174181231</v>
      </c>
      <c r="G7" s="1">
        <v>9907.27</v>
      </c>
      <c r="H7" s="3">
        <f>IF(ISERR(LN(Table27[[#This Row],[Close]]/E6)),"-",LN(Table27[[#This Row],[Close]]/E6))</f>
        <v>6.1135705901032523E-3</v>
      </c>
      <c r="J7" s="16" t="s">
        <v>31</v>
      </c>
      <c r="K7" s="14">
        <f>K2-K6</f>
        <v>2.5632044897151083E-4</v>
      </c>
    </row>
    <row r="8" spans="1:11" x14ac:dyDescent="0.3">
      <c r="A8" s="2">
        <v>43109</v>
      </c>
      <c r="B8" s="1">
        <v>10645.1</v>
      </c>
      <c r="C8" s="1">
        <v>10659.15</v>
      </c>
      <c r="D8" s="1">
        <v>10603.6</v>
      </c>
      <c r="E8" s="1">
        <v>10637</v>
      </c>
      <c r="F8" s="1">
        <v>211291563</v>
      </c>
      <c r="G8" s="1">
        <v>10733.37</v>
      </c>
      <c r="H8" s="3">
        <f>IF(ISERR(LN(Table27[[#This Row],[Close]]/E7)),"-",LN(Table27[[#This Row],[Close]]/E7))</f>
        <v>1.2605478466610116E-3</v>
      </c>
    </row>
    <row r="9" spans="1:11" x14ac:dyDescent="0.3">
      <c r="A9" s="2">
        <v>43110</v>
      </c>
      <c r="B9" s="1">
        <v>10652.05</v>
      </c>
      <c r="C9" s="1">
        <v>10655.5</v>
      </c>
      <c r="D9" s="1">
        <v>10592.7</v>
      </c>
      <c r="E9" s="1">
        <v>10632.2</v>
      </c>
      <c r="F9" s="1">
        <v>181900014</v>
      </c>
      <c r="G9" s="1">
        <v>9720.65</v>
      </c>
      <c r="H9" s="3">
        <f>IF(ISERR(LN(Table27[[#This Row],[Close]]/E8)),"-",LN(Table27[[#This Row],[Close]]/E8))</f>
        <v>-4.5135689931809334E-4</v>
      </c>
    </row>
    <row r="10" spans="1:11" x14ac:dyDescent="0.3">
      <c r="A10" s="2">
        <v>43111</v>
      </c>
      <c r="B10" s="1">
        <v>10637.05</v>
      </c>
      <c r="C10" s="1">
        <v>10664.6</v>
      </c>
      <c r="D10" s="1">
        <v>10612.35</v>
      </c>
      <c r="E10" s="1">
        <v>10651.2</v>
      </c>
      <c r="F10" s="1">
        <v>158630055</v>
      </c>
      <c r="G10" s="1">
        <v>9635.01</v>
      </c>
      <c r="H10" s="3">
        <f>IF(ISERR(LN(Table27[[#This Row],[Close]]/E9)),"-",LN(Table27[[#This Row],[Close]]/E9))</f>
        <v>1.7854294940923756E-3</v>
      </c>
    </row>
    <row r="11" spans="1:11" x14ac:dyDescent="0.3">
      <c r="A11" s="2">
        <v>43112</v>
      </c>
      <c r="B11" s="1">
        <v>10682.55</v>
      </c>
      <c r="C11" s="1">
        <v>10690.4</v>
      </c>
      <c r="D11" s="1">
        <v>10597.1</v>
      </c>
      <c r="E11" s="1">
        <v>10681.25</v>
      </c>
      <c r="F11" s="1">
        <v>180592153</v>
      </c>
      <c r="G11" s="1">
        <v>11005.12</v>
      </c>
      <c r="H11" s="3">
        <f>IF(ISERR(LN(Table27[[#This Row],[Close]]/E10)),"-",LN(Table27[[#This Row],[Close]]/E10))</f>
        <v>2.8173060174616839E-3</v>
      </c>
    </row>
    <row r="12" spans="1:11" x14ac:dyDescent="0.3">
      <c r="A12" s="2">
        <v>43115</v>
      </c>
      <c r="B12" s="1">
        <v>10718.5</v>
      </c>
      <c r="C12" s="1">
        <v>10782.65</v>
      </c>
      <c r="D12" s="1">
        <v>10713.8</v>
      </c>
      <c r="E12" s="1">
        <v>10741.55</v>
      </c>
      <c r="F12" s="1">
        <v>181262074</v>
      </c>
      <c r="G12" s="1">
        <v>11333.11</v>
      </c>
      <c r="H12" s="3">
        <f>IF(ISERR(LN(Table27[[#This Row],[Close]]/E11)),"-",LN(Table27[[#This Row],[Close]]/E11))</f>
        <v>5.6295310837339019E-3</v>
      </c>
    </row>
    <row r="13" spans="1:11" x14ac:dyDescent="0.3">
      <c r="A13" s="2">
        <v>43116</v>
      </c>
      <c r="B13" s="1">
        <v>10761.5</v>
      </c>
      <c r="C13" s="1">
        <v>10762.35</v>
      </c>
      <c r="D13" s="1">
        <v>10687.85</v>
      </c>
      <c r="E13" s="1">
        <v>10700.45</v>
      </c>
      <c r="F13" s="1">
        <v>217468081</v>
      </c>
      <c r="G13" s="1">
        <v>12709.44</v>
      </c>
      <c r="H13" s="3">
        <f>IF(ISERR(LN(Table27[[#This Row],[Close]]/E12)),"-",LN(Table27[[#This Row],[Close]]/E12))</f>
        <v>-3.8336023072027756E-3</v>
      </c>
    </row>
    <row r="14" spans="1:11" x14ac:dyDescent="0.3">
      <c r="A14" s="2">
        <v>43117</v>
      </c>
      <c r="B14" s="1">
        <v>10702.45</v>
      </c>
      <c r="C14" s="1">
        <v>10803</v>
      </c>
      <c r="D14" s="1">
        <v>10666.75</v>
      </c>
      <c r="E14" s="1">
        <v>10788.55</v>
      </c>
      <c r="F14" s="1">
        <v>260488465</v>
      </c>
      <c r="G14" s="1">
        <v>14334.26</v>
      </c>
      <c r="H14" s="3">
        <f>IF(ISERR(LN(Table27[[#This Row],[Close]]/E13)),"-",LN(Table27[[#This Row],[Close]]/E13))</f>
        <v>8.199589892850731E-3</v>
      </c>
    </row>
    <row r="15" spans="1:11" x14ac:dyDescent="0.3">
      <c r="A15" s="2">
        <v>43118</v>
      </c>
      <c r="B15" s="1">
        <v>10873.4</v>
      </c>
      <c r="C15" s="1">
        <v>10887.5</v>
      </c>
      <c r="D15" s="1">
        <v>10782.4</v>
      </c>
      <c r="E15" s="1">
        <v>10817</v>
      </c>
      <c r="F15" s="1">
        <v>321609375</v>
      </c>
      <c r="G15" s="1">
        <v>17930.3</v>
      </c>
      <c r="H15" s="3">
        <f>IF(ISERR(LN(Table27[[#This Row],[Close]]/E14)),"-",LN(Table27[[#This Row],[Close]]/E14))</f>
        <v>2.6335840970066761E-3</v>
      </c>
    </row>
    <row r="16" spans="1:11" x14ac:dyDescent="0.3">
      <c r="A16" s="2">
        <v>43119</v>
      </c>
      <c r="B16" s="1">
        <v>10829.2</v>
      </c>
      <c r="C16" s="1">
        <v>10906.85</v>
      </c>
      <c r="D16" s="1">
        <v>10793.9</v>
      </c>
      <c r="E16" s="1">
        <v>10894.7</v>
      </c>
      <c r="F16" s="1">
        <v>214011963</v>
      </c>
      <c r="G16" s="1">
        <v>11792.26</v>
      </c>
      <c r="H16" s="3">
        <f>IF(ISERR(LN(Table27[[#This Row],[Close]]/E15)),"-",LN(Table27[[#This Row],[Close]]/E15))</f>
        <v>7.1574618025462651E-3</v>
      </c>
    </row>
    <row r="17" spans="1:8" x14ac:dyDescent="0.3">
      <c r="A17" s="2">
        <v>43122</v>
      </c>
      <c r="B17" s="1">
        <v>10883.2</v>
      </c>
      <c r="C17" s="1">
        <v>10975.1</v>
      </c>
      <c r="D17" s="1">
        <v>10881.4</v>
      </c>
      <c r="E17" s="1">
        <v>10966.2</v>
      </c>
      <c r="F17" s="1">
        <v>238815813</v>
      </c>
      <c r="G17" s="1">
        <v>14469.06</v>
      </c>
      <c r="H17" s="3">
        <f>IF(ISERR(LN(Table27[[#This Row],[Close]]/E16)),"-",LN(Table27[[#This Row],[Close]]/E16))</f>
        <v>6.5413825556156846E-3</v>
      </c>
    </row>
    <row r="18" spans="1:8" x14ac:dyDescent="0.3">
      <c r="A18" s="2">
        <v>43123</v>
      </c>
      <c r="B18" s="1">
        <v>10997.4</v>
      </c>
      <c r="C18" s="1">
        <v>11092.9</v>
      </c>
      <c r="D18" s="1">
        <v>10994.55</v>
      </c>
      <c r="E18" s="1">
        <v>11083.7</v>
      </c>
      <c r="F18" s="1">
        <v>293445774</v>
      </c>
      <c r="G18" s="1">
        <v>16423.91</v>
      </c>
      <c r="H18" s="3">
        <f>IF(ISERR(LN(Table27[[#This Row],[Close]]/E17)),"-",LN(Table27[[#This Row],[Close]]/E17))</f>
        <v>1.0657745586985299E-2</v>
      </c>
    </row>
    <row r="19" spans="1:8" x14ac:dyDescent="0.3">
      <c r="A19" s="2">
        <v>43124</v>
      </c>
      <c r="B19" s="1">
        <v>11069.35</v>
      </c>
      <c r="C19" s="1">
        <v>11110.1</v>
      </c>
      <c r="D19" s="1">
        <v>11046.15</v>
      </c>
      <c r="E19" s="1">
        <v>11086</v>
      </c>
      <c r="F19" s="1">
        <v>292197072</v>
      </c>
      <c r="G19" s="1">
        <v>16915.14</v>
      </c>
      <c r="H19" s="3">
        <f>IF(ISERR(LN(Table27[[#This Row],[Close]]/E18)),"-",LN(Table27[[#This Row],[Close]]/E18))</f>
        <v>2.0749040431318157E-4</v>
      </c>
    </row>
    <row r="20" spans="1:8" x14ac:dyDescent="0.3">
      <c r="A20" s="2">
        <v>43125</v>
      </c>
      <c r="B20" s="1">
        <v>11095.6</v>
      </c>
      <c r="C20" s="1">
        <v>11095.6</v>
      </c>
      <c r="D20" s="1">
        <v>11009.2</v>
      </c>
      <c r="E20" s="1">
        <v>11069.65</v>
      </c>
      <c r="F20" s="1">
        <v>340469462</v>
      </c>
      <c r="G20" s="1">
        <v>19939.54</v>
      </c>
      <c r="H20" s="3">
        <f>IF(ISERR(LN(Table27[[#This Row],[Close]]/E19)),"-",LN(Table27[[#This Row],[Close]]/E19))</f>
        <v>-1.4759217597312849E-3</v>
      </c>
    </row>
    <row r="21" spans="1:8" x14ac:dyDescent="0.3">
      <c r="A21" s="2">
        <v>43129</v>
      </c>
      <c r="B21" s="1">
        <v>11079.35</v>
      </c>
      <c r="C21" s="1">
        <v>11171.55</v>
      </c>
      <c r="D21" s="1">
        <v>11075.95</v>
      </c>
      <c r="E21" s="1">
        <v>11130.4</v>
      </c>
      <c r="F21" s="1">
        <v>249220726</v>
      </c>
      <c r="G21" s="1">
        <v>16118.36</v>
      </c>
      <c r="H21" s="3">
        <f>IF(ISERR(LN(Table27[[#This Row],[Close]]/E20)),"-",LN(Table27[[#This Row],[Close]]/E20))</f>
        <v>5.4729743076483948E-3</v>
      </c>
    </row>
    <row r="22" spans="1:8" x14ac:dyDescent="0.3">
      <c r="A22" s="2">
        <v>43130</v>
      </c>
      <c r="B22" s="1">
        <v>11120.85</v>
      </c>
      <c r="C22" s="1">
        <v>11121.1</v>
      </c>
      <c r="D22" s="1">
        <v>11033.9</v>
      </c>
      <c r="E22" s="1">
        <v>11049.65</v>
      </c>
      <c r="F22" s="1">
        <v>234969503</v>
      </c>
      <c r="G22" s="1">
        <v>13232.19</v>
      </c>
      <c r="H22" s="3">
        <f>IF(ISERR(LN(Table27[[#This Row],[Close]]/E21)),"-",LN(Table27[[#This Row],[Close]]/E21))</f>
        <v>-7.2813502915512083E-3</v>
      </c>
    </row>
    <row r="23" spans="1:8" x14ac:dyDescent="0.3">
      <c r="A23" s="2">
        <v>43131</v>
      </c>
      <c r="B23" s="1">
        <v>11018.8</v>
      </c>
      <c r="C23" s="1">
        <v>11058.5</v>
      </c>
      <c r="D23" s="1">
        <v>10979.3</v>
      </c>
      <c r="E23" s="1">
        <v>11027.7</v>
      </c>
      <c r="F23" s="1">
        <v>253462573</v>
      </c>
      <c r="G23" s="1">
        <v>14459.69</v>
      </c>
      <c r="H23" s="3">
        <f>IF(ISERR(LN(Table27[[#This Row],[Close]]/E22)),"-",LN(Table27[[#This Row],[Close]]/E22))</f>
        <v>-1.9884639444954625E-3</v>
      </c>
    </row>
    <row r="24" spans="1:8" x14ac:dyDescent="0.3">
      <c r="A24" s="2">
        <v>43132</v>
      </c>
      <c r="B24" s="1">
        <v>11044.55</v>
      </c>
      <c r="C24" s="1">
        <v>11117.35</v>
      </c>
      <c r="D24" s="1">
        <v>10878.8</v>
      </c>
      <c r="E24" s="1">
        <v>11016.9</v>
      </c>
      <c r="F24" s="1">
        <v>315743486</v>
      </c>
      <c r="G24" s="1">
        <v>17719.400000000001</v>
      </c>
      <c r="H24" s="3">
        <f>IF(ISERR(LN(Table27[[#This Row],[Close]]/E23)),"-",LN(Table27[[#This Row],[Close]]/E23))</f>
        <v>-9.7983187393412951E-4</v>
      </c>
    </row>
    <row r="25" spans="1:8" x14ac:dyDescent="0.3">
      <c r="A25" s="2">
        <v>43133</v>
      </c>
      <c r="B25" s="1">
        <v>10938.2</v>
      </c>
      <c r="C25" s="1">
        <v>10954.95</v>
      </c>
      <c r="D25" s="1">
        <v>10736.1</v>
      </c>
      <c r="E25" s="1">
        <v>10760.6</v>
      </c>
      <c r="F25" s="1">
        <v>291431992</v>
      </c>
      <c r="G25" s="1">
        <v>16542.509999999998</v>
      </c>
      <c r="H25" s="3">
        <f>IF(ISERR(LN(Table27[[#This Row],[Close]]/E24)),"-",LN(Table27[[#This Row],[Close]]/E24))</f>
        <v>-2.3539142174773337E-2</v>
      </c>
    </row>
    <row r="26" spans="1:8" x14ac:dyDescent="0.3">
      <c r="A26" s="2">
        <v>43136</v>
      </c>
      <c r="B26" s="1">
        <v>10604.3</v>
      </c>
      <c r="C26" s="1">
        <v>10702.75</v>
      </c>
      <c r="D26" s="1">
        <v>10586.8</v>
      </c>
      <c r="E26" s="1">
        <v>10666.55</v>
      </c>
      <c r="F26" s="1">
        <v>247479157</v>
      </c>
      <c r="G26" s="1">
        <v>13980.63</v>
      </c>
      <c r="H26" s="3">
        <f>IF(ISERR(LN(Table27[[#This Row],[Close]]/E25)),"-",LN(Table27[[#This Row],[Close]]/E25))</f>
        <v>-8.7786386889738433E-3</v>
      </c>
    </row>
    <row r="27" spans="1:8" x14ac:dyDescent="0.3">
      <c r="A27" s="2">
        <v>43137</v>
      </c>
      <c r="B27" s="1">
        <v>10295.15</v>
      </c>
      <c r="C27" s="1">
        <v>10594.15</v>
      </c>
      <c r="D27" s="1">
        <v>10276.299999999999</v>
      </c>
      <c r="E27" s="1">
        <v>10498.25</v>
      </c>
      <c r="F27" s="1">
        <v>274656443</v>
      </c>
      <c r="G27" s="1">
        <v>15606.34</v>
      </c>
      <c r="H27" s="3">
        <f>IF(ISERR(LN(Table27[[#This Row],[Close]]/E26)),"-",LN(Table27[[#This Row],[Close]]/E26))</f>
        <v>-1.5904099965423114E-2</v>
      </c>
    </row>
    <row r="28" spans="1:8" x14ac:dyDescent="0.3">
      <c r="A28" s="2">
        <v>43138</v>
      </c>
      <c r="B28" s="1">
        <v>10607.2</v>
      </c>
      <c r="C28" s="1">
        <v>10614</v>
      </c>
      <c r="D28" s="1">
        <v>10446.4</v>
      </c>
      <c r="E28" s="1">
        <v>10476.700000000001</v>
      </c>
      <c r="F28" s="1">
        <v>258095424</v>
      </c>
      <c r="G28" s="1">
        <v>13971.66</v>
      </c>
      <c r="H28" s="3">
        <f>IF(ISERR(LN(Table27[[#This Row],[Close]]/E27)),"-",LN(Table27[[#This Row],[Close]]/E27))</f>
        <v>-2.0548327965133673E-3</v>
      </c>
    </row>
    <row r="29" spans="1:8" x14ac:dyDescent="0.3">
      <c r="A29" s="2">
        <v>43139</v>
      </c>
      <c r="B29" s="1">
        <v>10518.5</v>
      </c>
      <c r="C29" s="1">
        <v>10637.8</v>
      </c>
      <c r="D29" s="1">
        <v>10479.549999999999</v>
      </c>
      <c r="E29" s="1">
        <v>10576.85</v>
      </c>
      <c r="F29" s="1">
        <v>239407938</v>
      </c>
      <c r="G29" s="1">
        <v>12569.23</v>
      </c>
      <c r="H29" s="3">
        <f>IF(ISERR(LN(Table27[[#This Row],[Close]]/E28)),"-",LN(Table27[[#This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IF(ISERR(LN(Table27[[#This Row],[Close]]/E29)),"-",LN(Table27[[#This Row],[Close]]/E29))</f>
        <v>-1.1592100061916256E-2</v>
      </c>
    </row>
    <row r="31" spans="1:8" x14ac:dyDescent="0.3">
      <c r="A31" s="2">
        <v>43143</v>
      </c>
      <c r="B31" s="1">
        <v>10518.2</v>
      </c>
      <c r="C31" s="1">
        <v>10555.5</v>
      </c>
      <c r="D31" s="1">
        <v>10485.4</v>
      </c>
      <c r="E31" s="1">
        <v>10539.75</v>
      </c>
      <c r="F31" s="1">
        <v>224114801</v>
      </c>
      <c r="G31" s="1">
        <v>11133.78</v>
      </c>
      <c r="H31" s="3">
        <f>IF(ISERR(LN(Table27[[#This Row],[Close]]/E30)),"-",LN(Table27[[#This Row],[Close]]/E30))</f>
        <v>8.0782731984308572E-3</v>
      </c>
    </row>
    <row r="32" spans="1:8" x14ac:dyDescent="0.3">
      <c r="A32" s="2">
        <v>43145</v>
      </c>
      <c r="B32" s="1">
        <v>10585.75</v>
      </c>
      <c r="C32" s="1">
        <v>10590.55</v>
      </c>
      <c r="D32" s="1">
        <v>10456.65</v>
      </c>
      <c r="E32" s="1">
        <v>10500.9</v>
      </c>
      <c r="F32" s="1">
        <v>236329440</v>
      </c>
      <c r="G32" s="1">
        <v>12188.94</v>
      </c>
      <c r="H32" s="3">
        <f>IF(ISERR(LN(Table27[[#This Row],[Close]]/E31)),"-",LN(Table27[[#This Row],[Close]]/E31))</f>
        <v>-3.6928558908946208E-3</v>
      </c>
    </row>
    <row r="33" spans="1:8" x14ac:dyDescent="0.3">
      <c r="A33" s="2">
        <v>43146</v>
      </c>
      <c r="B33" s="1">
        <v>10537.9</v>
      </c>
      <c r="C33" s="1">
        <v>10618.1</v>
      </c>
      <c r="D33" s="1">
        <v>10511.05</v>
      </c>
      <c r="E33" s="1">
        <v>10545.5</v>
      </c>
      <c r="F33" s="1">
        <v>217090245</v>
      </c>
      <c r="G33" s="1">
        <v>11035.38</v>
      </c>
      <c r="H33" s="3">
        <f>IF(ISERR(LN(Table27[[#This Row],[Close]]/E32)),"-",LN(Table27[[#This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IF(ISERR(LN(Table27[[#This Row],[Close]]/E33)),"-",LN(Table27[[#This Row],[Close]]/E33))</f>
        <v>-8.877178756436177E-3</v>
      </c>
    </row>
    <row r="35" spans="1:8" x14ac:dyDescent="0.3">
      <c r="A35" s="2">
        <v>43150</v>
      </c>
      <c r="B35" s="1">
        <v>10488.9</v>
      </c>
      <c r="C35" s="1">
        <v>10489.35</v>
      </c>
      <c r="D35" s="1">
        <v>10302.75</v>
      </c>
      <c r="E35" s="1">
        <v>10378.4</v>
      </c>
      <c r="F35" s="1">
        <v>193087737</v>
      </c>
      <c r="G35" s="1">
        <v>9871.36</v>
      </c>
      <c r="H35" s="3">
        <f>IF(ISERR(LN(Table27[[#This Row],[Close]]/E34)),"-",LN(Table27[[#This Row],[Close]]/E34))</f>
        <v>-7.0953266124304595E-3</v>
      </c>
    </row>
    <row r="36" spans="1:8" x14ac:dyDescent="0.3">
      <c r="A36" s="2">
        <v>43151</v>
      </c>
      <c r="B36" s="1">
        <v>10391</v>
      </c>
      <c r="C36" s="1">
        <v>10429.35</v>
      </c>
      <c r="D36" s="1">
        <v>10347.65</v>
      </c>
      <c r="E36" s="1">
        <v>10360.4</v>
      </c>
      <c r="F36" s="1">
        <v>193464871</v>
      </c>
      <c r="G36" s="1">
        <v>9619.9500000000007</v>
      </c>
      <c r="H36" s="3">
        <f>IF(ISERR(LN(Table27[[#This Row],[Close]]/E35)),"-",LN(Table27[[#This Row],[Close]]/E35))</f>
        <v>-1.7358771500669238E-3</v>
      </c>
    </row>
    <row r="37" spans="1:8" x14ac:dyDescent="0.3">
      <c r="A37" s="2">
        <v>43152</v>
      </c>
      <c r="B37" s="1">
        <v>10426</v>
      </c>
      <c r="C37" s="1">
        <v>10426.1</v>
      </c>
      <c r="D37" s="1">
        <v>10349.6</v>
      </c>
      <c r="E37" s="1">
        <v>10397.450000000001</v>
      </c>
      <c r="F37" s="1">
        <v>241331542</v>
      </c>
      <c r="G37" s="1">
        <v>12996.36</v>
      </c>
      <c r="H37" s="3">
        <f>IF(ISERR(LN(Table27[[#This Row],[Close]]/E36)),"-",LN(Table27[[#This Row],[Close]]/E36))</f>
        <v>3.569737650487671E-3</v>
      </c>
    </row>
    <row r="38" spans="1:8" x14ac:dyDescent="0.3">
      <c r="A38" s="2">
        <v>43153</v>
      </c>
      <c r="B38" s="1">
        <v>10354.35</v>
      </c>
      <c r="C38" s="1">
        <v>10397.549999999999</v>
      </c>
      <c r="D38" s="1">
        <v>10340.65</v>
      </c>
      <c r="E38" s="1">
        <v>10382.700000000001</v>
      </c>
      <c r="F38" s="1">
        <v>323259078</v>
      </c>
      <c r="G38" s="1">
        <v>17711.46</v>
      </c>
      <c r="H38" s="3">
        <f>IF(ISERR(LN(Table27[[#This Row],[Close]]/E37)),"-",LN(Table27[[#This Row],[Close]]/E37))</f>
        <v>-1.4196242546064732E-3</v>
      </c>
    </row>
    <row r="39" spans="1:8" x14ac:dyDescent="0.3">
      <c r="A39" s="2">
        <v>43154</v>
      </c>
      <c r="B39" s="1">
        <v>10408.1</v>
      </c>
      <c r="C39" s="1">
        <v>10499.1</v>
      </c>
      <c r="D39" s="1">
        <v>10396.65</v>
      </c>
      <c r="E39" s="1">
        <v>10491.05</v>
      </c>
      <c r="F39" s="1">
        <v>217134363</v>
      </c>
      <c r="G39" s="1">
        <v>12704.32</v>
      </c>
      <c r="H39" s="3">
        <f>IF(ISERR(LN(Table27[[#This Row],[Close]]/E38)),"-",LN(Table27[[#This Row],[Close]]/E38))</f>
        <v>1.0381553207407197E-2</v>
      </c>
    </row>
    <row r="40" spans="1:8" x14ac:dyDescent="0.3">
      <c r="A40" s="2">
        <v>43157</v>
      </c>
      <c r="B40" s="1">
        <v>10526.55</v>
      </c>
      <c r="C40" s="1">
        <v>10592.95</v>
      </c>
      <c r="D40" s="1">
        <v>10520.2</v>
      </c>
      <c r="E40" s="1">
        <v>10582.6</v>
      </c>
      <c r="F40" s="1">
        <v>177238616</v>
      </c>
      <c r="G40" s="1">
        <v>10274.89</v>
      </c>
      <c r="H40" s="3">
        <f>IF(ISERR(LN(Table27[[#This Row],[Close]]/E39)),"-",LN(Table27[[#This Row],[Close]]/E39))</f>
        <v>8.6886302033653117E-3</v>
      </c>
    </row>
    <row r="41" spans="1:8" x14ac:dyDescent="0.3">
      <c r="A41" s="2">
        <v>43158</v>
      </c>
      <c r="B41" s="1">
        <v>10615.2</v>
      </c>
      <c r="C41" s="1">
        <v>10631.65</v>
      </c>
      <c r="D41" s="1">
        <v>10537.25</v>
      </c>
      <c r="E41" s="1">
        <v>10554.3</v>
      </c>
      <c r="F41" s="1">
        <v>193250158</v>
      </c>
      <c r="G41" s="1">
        <v>10276.42</v>
      </c>
      <c r="H41" s="3">
        <f>IF(ISERR(LN(Table27[[#This Row],[Close]]/E40)),"-",LN(Table27[[#This Row],[Close]]/E40))</f>
        <v>-2.677783110151532E-3</v>
      </c>
    </row>
    <row r="42" spans="1:8" x14ac:dyDescent="0.3">
      <c r="A42" s="2">
        <v>43159</v>
      </c>
      <c r="B42" s="1">
        <v>10488.95</v>
      </c>
      <c r="C42" s="1">
        <v>10535.5</v>
      </c>
      <c r="D42" s="1">
        <v>10461.549999999999</v>
      </c>
      <c r="E42" s="1">
        <v>10492.85</v>
      </c>
      <c r="F42" s="1">
        <v>294794221</v>
      </c>
      <c r="G42" s="1">
        <v>16299.11</v>
      </c>
      <c r="H42" s="3">
        <f>IF(ISERR(LN(Table27[[#This Row],[Close]]/E41)),"-",LN(Table27[[#This Row],[Close]]/E41))</f>
        <v>-5.8392869919537968E-3</v>
      </c>
    </row>
    <row r="43" spans="1:8" x14ac:dyDescent="0.3">
      <c r="A43" s="2">
        <v>43160</v>
      </c>
      <c r="B43" s="1">
        <v>10479.950000000001</v>
      </c>
      <c r="C43" s="1">
        <v>10525.5</v>
      </c>
      <c r="D43" s="1">
        <v>10447.15</v>
      </c>
      <c r="E43" s="1">
        <v>10458.35</v>
      </c>
      <c r="F43" s="1">
        <v>181378504</v>
      </c>
      <c r="G43" s="1">
        <v>10179.48</v>
      </c>
      <c r="H43" s="3">
        <f>IF(ISERR(LN(Table27[[#This Row],[Close]]/E42)),"-",LN(Table27[[#This Row],[Close]]/E42))</f>
        <v>-3.2933704210808511E-3</v>
      </c>
    </row>
    <row r="44" spans="1:8" x14ac:dyDescent="0.3">
      <c r="A44" s="2">
        <v>43164</v>
      </c>
      <c r="B44" s="1">
        <v>10428.299999999999</v>
      </c>
      <c r="C44" s="1">
        <v>10428.700000000001</v>
      </c>
      <c r="D44" s="1">
        <v>10323.9</v>
      </c>
      <c r="E44" s="1">
        <v>10358.85</v>
      </c>
      <c r="F44" s="1">
        <v>199975720</v>
      </c>
      <c r="G44" s="1">
        <v>10673.92</v>
      </c>
      <c r="H44" s="3">
        <f>IF(ISERR(LN(Table27[[#This Row],[Close]]/E43)),"-",LN(Table27[[#This Row],[Close]]/E43))</f>
        <v>-9.559475599117866E-3</v>
      </c>
    </row>
    <row r="45" spans="1:8" x14ac:dyDescent="0.3">
      <c r="A45" s="2">
        <v>43165</v>
      </c>
      <c r="B45" s="1">
        <v>10420.5</v>
      </c>
      <c r="C45" s="1">
        <v>10441.35</v>
      </c>
      <c r="D45" s="1">
        <v>10215.9</v>
      </c>
      <c r="E45" s="1">
        <v>10249.25</v>
      </c>
      <c r="F45" s="1">
        <v>229782297</v>
      </c>
      <c r="G45" s="1">
        <v>12143.95</v>
      </c>
      <c r="H45" s="3">
        <f>IF(ISERR(LN(Table27[[#This Row],[Close]]/E44)),"-",LN(Table27[[#This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IF(ISERR(LN(Table27[[#This Row],[Close]]/E45)),"-",LN(Table27[[#This Row],[Close]]/E45))</f>
        <v>-9.3171191731129289E-3</v>
      </c>
    </row>
    <row r="47" spans="1:8" x14ac:dyDescent="0.3">
      <c r="A47" s="2">
        <v>43167</v>
      </c>
      <c r="B47" s="1">
        <v>10216.25</v>
      </c>
      <c r="C47" s="1">
        <v>10270.35</v>
      </c>
      <c r="D47" s="1">
        <v>10146.4</v>
      </c>
      <c r="E47" s="1">
        <v>10242.65</v>
      </c>
      <c r="F47" s="1">
        <v>233377712</v>
      </c>
      <c r="G47" s="1">
        <v>11479.51</v>
      </c>
      <c r="H47" s="3">
        <f>IF(ISERR(LN(Table27[[#This Row],[Close]]/E46)),"-",LN(Table27[[#This Row],[Close]]/E46))</f>
        <v>8.6729621912598857E-3</v>
      </c>
    </row>
    <row r="48" spans="1:8" x14ac:dyDescent="0.3">
      <c r="A48" s="2">
        <v>43168</v>
      </c>
      <c r="B48" s="1">
        <v>10271.299999999999</v>
      </c>
      <c r="C48" s="1">
        <v>10296.700000000001</v>
      </c>
      <c r="D48" s="1">
        <v>10211.9</v>
      </c>
      <c r="E48" s="1">
        <v>10226.85</v>
      </c>
      <c r="F48" s="1">
        <v>192333334</v>
      </c>
      <c r="G48" s="1">
        <v>9874.81</v>
      </c>
      <c r="H48" s="3">
        <f>IF(ISERR(LN(Table27[[#This Row],[Close]]/E47)),"-",LN(Table27[[#This Row],[Close]]/E47))</f>
        <v>-1.5437605352231351E-3</v>
      </c>
    </row>
    <row r="49" spans="1:8" x14ac:dyDescent="0.3">
      <c r="A49" s="2">
        <v>43171</v>
      </c>
      <c r="B49" s="1">
        <v>10301.6</v>
      </c>
      <c r="C49" s="1">
        <v>10433.65</v>
      </c>
      <c r="D49" s="1">
        <v>10295.450000000001</v>
      </c>
      <c r="E49" s="1">
        <v>10421.4</v>
      </c>
      <c r="F49" s="1">
        <v>223135459</v>
      </c>
      <c r="G49" s="1">
        <v>10968.95</v>
      </c>
      <c r="H49" s="3">
        <f>IF(ISERR(LN(Table27[[#This Row],[Close]]/E48)),"-",LN(Table27[[#This Row],[Close]]/E48))</f>
        <v>1.884476964735966E-2</v>
      </c>
    </row>
    <row r="50" spans="1:8" x14ac:dyDescent="0.3">
      <c r="A50" s="2">
        <v>43172</v>
      </c>
      <c r="B50" s="1">
        <v>10389.5</v>
      </c>
      <c r="C50" s="1">
        <v>10478.6</v>
      </c>
      <c r="D50" s="1">
        <v>10377.85</v>
      </c>
      <c r="E50" s="1">
        <v>10426.85</v>
      </c>
      <c r="F50" s="1">
        <v>274852794</v>
      </c>
      <c r="G50" s="1">
        <v>23965.25</v>
      </c>
      <c r="H50" s="3">
        <f>IF(ISERR(LN(Table27[[#This Row],[Close]]/E49)),"-",LN(Table27[[#This Row],[Close]]/E49))</f>
        <v>5.228256687392662E-4</v>
      </c>
    </row>
    <row r="51" spans="1:8" x14ac:dyDescent="0.3">
      <c r="A51" s="2">
        <v>43173</v>
      </c>
      <c r="B51" s="1">
        <v>10393.049999999999</v>
      </c>
      <c r="C51" s="1">
        <v>10420.35</v>
      </c>
      <c r="D51" s="1">
        <v>10336.299999999999</v>
      </c>
      <c r="E51" s="1">
        <v>10410.9</v>
      </c>
      <c r="F51" s="1">
        <v>186991169</v>
      </c>
      <c r="G51" s="1">
        <v>9564.68</v>
      </c>
      <c r="H51" s="3">
        <f>IF(ISERR(LN(Table27[[#This Row],[Close]]/E50)),"-",LN(Table27[[#This Row],[Close]]/E50))</f>
        <v>-1.5308757533812772E-3</v>
      </c>
    </row>
    <row r="52" spans="1:8" x14ac:dyDescent="0.3">
      <c r="A52" s="2">
        <v>43174</v>
      </c>
      <c r="B52" s="1">
        <v>10405.450000000001</v>
      </c>
      <c r="C52" s="1">
        <v>10420</v>
      </c>
      <c r="D52" s="1">
        <v>10346.200000000001</v>
      </c>
      <c r="E52" s="1">
        <v>10360.15</v>
      </c>
      <c r="F52" s="1">
        <v>179308593</v>
      </c>
      <c r="G52" s="1">
        <v>8588.01</v>
      </c>
      <c r="H52" s="3">
        <f>IF(ISERR(LN(Table27[[#This Row],[Close]]/E51)),"-",LN(Table27[[#This Row],[Close]]/E51))</f>
        <v>-4.8866187302434253E-3</v>
      </c>
    </row>
    <row r="53" spans="1:8" x14ac:dyDescent="0.3">
      <c r="A53" s="2">
        <v>43175</v>
      </c>
      <c r="B53" s="1">
        <v>10345.15</v>
      </c>
      <c r="C53" s="1">
        <v>10346.299999999999</v>
      </c>
      <c r="D53" s="1">
        <v>10180.25</v>
      </c>
      <c r="E53" s="1">
        <v>10195.15</v>
      </c>
      <c r="F53" s="1">
        <v>338702439</v>
      </c>
      <c r="G53" s="1">
        <v>18811.97</v>
      </c>
      <c r="H53" s="3">
        <f>IF(ISERR(LN(Table27[[#This Row],[Close]]/E52)),"-",LN(Table27[[#This Row],[Close]]/E52))</f>
        <v>-1.6054598478163293E-2</v>
      </c>
    </row>
    <row r="54" spans="1:8" x14ac:dyDescent="0.3">
      <c r="A54" s="2">
        <v>43178</v>
      </c>
      <c r="B54" s="1">
        <v>10215.35</v>
      </c>
      <c r="C54" s="1">
        <v>10224.549999999999</v>
      </c>
      <c r="D54" s="1">
        <v>10075.299999999999</v>
      </c>
      <c r="E54" s="1">
        <v>10094.25</v>
      </c>
      <c r="F54" s="1">
        <v>216670033</v>
      </c>
      <c r="G54" s="1">
        <v>11111.43</v>
      </c>
      <c r="H54" s="3">
        <f>IF(ISERR(LN(Table27[[#This Row],[Close]]/E53)),"-",LN(Table27[[#This Row],[Close]]/E53))</f>
        <v>-9.9461622130384876E-3</v>
      </c>
    </row>
    <row r="55" spans="1:8" x14ac:dyDescent="0.3">
      <c r="A55" s="2">
        <v>43179</v>
      </c>
      <c r="B55" s="1">
        <v>10051.549999999999</v>
      </c>
      <c r="C55" s="1">
        <v>10155.65</v>
      </c>
      <c r="D55" s="1">
        <v>10049.1</v>
      </c>
      <c r="E55" s="1">
        <v>10124.35</v>
      </c>
      <c r="F55" s="1">
        <v>209327593</v>
      </c>
      <c r="G55" s="1">
        <v>10947.12</v>
      </c>
      <c r="H55" s="3">
        <f>IF(ISERR(LN(Table27[[#This Row],[Close]]/E54)),"-",LN(Table27[[#This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IF(ISERR(LN(Table27[[#This Row],[Close]]/E55)),"-",LN(Table27[[#This Row],[Close]]/E55))</f>
        <v>3.0473997429050059E-3</v>
      </c>
    </row>
    <row r="57" spans="1:8" x14ac:dyDescent="0.3">
      <c r="A57" s="2">
        <v>43181</v>
      </c>
      <c r="B57" s="1">
        <v>10167.5</v>
      </c>
      <c r="C57" s="1">
        <v>10207.85</v>
      </c>
      <c r="D57" s="1">
        <v>10105.4</v>
      </c>
      <c r="E57" s="1">
        <v>10114.75</v>
      </c>
      <c r="F57" s="1">
        <v>237632983</v>
      </c>
      <c r="G57" s="1">
        <v>11558.88</v>
      </c>
      <c r="H57" s="3">
        <f>IF(ISERR(LN(Table27[[#This Row],[Close]]/E56)),"-",LN(Table27[[#This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IF(ISERR(LN(Table27[[#This Row],[Close]]/E57)),"-",LN(Table27[[#This Row],[Close]]/E57))</f>
        <v>-1.1604680566535094E-2</v>
      </c>
    </row>
    <row r="59" spans="1:8" x14ac:dyDescent="0.3">
      <c r="A59" s="2">
        <v>43185</v>
      </c>
      <c r="B59" s="1">
        <v>9989.15</v>
      </c>
      <c r="C59" s="1">
        <v>10143.5</v>
      </c>
      <c r="D59" s="1">
        <v>9958.5499999999993</v>
      </c>
      <c r="E59" s="1">
        <v>10130.65</v>
      </c>
      <c r="F59" s="1">
        <v>270665332</v>
      </c>
      <c r="G59" s="1">
        <v>12695.47</v>
      </c>
      <c r="H59" s="3">
        <f>IF(ISERR(LN(Table27[[#This Row],[Close]]/E58)),"-",LN(Table27[[#This Row],[Close]]/E58))</f>
        <v>1.317540806700627E-2</v>
      </c>
    </row>
    <row r="60" spans="1:8" x14ac:dyDescent="0.3">
      <c r="A60" s="2">
        <v>43186</v>
      </c>
      <c r="B60" s="1">
        <v>10188</v>
      </c>
      <c r="C60" s="1">
        <v>10207.9</v>
      </c>
      <c r="D60" s="1">
        <v>10139.65</v>
      </c>
      <c r="E60" s="1">
        <v>10184.15</v>
      </c>
      <c r="F60" s="1">
        <v>232713976</v>
      </c>
      <c r="G60" s="1">
        <v>11175.79</v>
      </c>
      <c r="H60" s="3">
        <f>IF(ISERR(LN(Table27[[#This Row],[Close]]/E59)),"-",LN(Table27[[#This Row],[Close]]/E59))</f>
        <v>5.2671080872007661E-3</v>
      </c>
    </row>
    <row r="61" spans="1:8" x14ac:dyDescent="0.3">
      <c r="A61" s="2">
        <v>43187</v>
      </c>
      <c r="B61" s="1">
        <v>10143.6</v>
      </c>
      <c r="C61" s="1">
        <v>10158.35</v>
      </c>
      <c r="D61" s="1">
        <v>10096.9</v>
      </c>
      <c r="E61" s="1">
        <v>10113.700000000001</v>
      </c>
      <c r="F61" s="1">
        <v>354977198</v>
      </c>
      <c r="G61" s="1">
        <v>18807.48</v>
      </c>
      <c r="H61" s="3">
        <f>IF(ISERR(LN(Table27[[#This Row],[Close]]/E60)),"-",LN(Table27[[#This Row],[Close]]/E60))</f>
        <v>-6.9416497702654151E-3</v>
      </c>
    </row>
    <row r="62" spans="1:8" x14ac:dyDescent="0.3">
      <c r="A62" s="2">
        <v>43192</v>
      </c>
      <c r="B62" s="1">
        <v>10151.65</v>
      </c>
      <c r="C62" s="1">
        <v>10220.1</v>
      </c>
      <c r="D62" s="1">
        <v>10127.75</v>
      </c>
      <c r="E62" s="1">
        <v>10211.799999999999</v>
      </c>
      <c r="F62" s="1">
        <v>223135459</v>
      </c>
      <c r="G62" s="1">
        <v>10968.95</v>
      </c>
      <c r="H62" s="3">
        <f>IF(ISERR(LN(Table27[[#This Row],[Close]]/E61)),"-",LN(Table27[[#This Row],[Close]]/E61))</f>
        <v>9.6529740222437918E-3</v>
      </c>
    </row>
    <row r="63" spans="1:8" x14ac:dyDescent="0.3">
      <c r="A63" s="2">
        <v>43193</v>
      </c>
      <c r="B63" s="1">
        <v>10186.85</v>
      </c>
      <c r="C63" s="1">
        <v>10255.35</v>
      </c>
      <c r="D63" s="1">
        <v>10171.049999999999</v>
      </c>
      <c r="E63" s="1">
        <v>10245</v>
      </c>
      <c r="F63" s="1">
        <v>211652029</v>
      </c>
      <c r="G63" s="1">
        <v>10167.120000000001</v>
      </c>
      <c r="H63" s="3">
        <f>IF(ISERR(LN(Table27[[#This Row],[Close]]/E62)),"-",LN(Table27[[#This Row],[Close]]/E62))</f>
        <v>3.2458673056040936E-3</v>
      </c>
    </row>
    <row r="64" spans="1:8" x14ac:dyDescent="0.3">
      <c r="A64" s="2">
        <v>43194</v>
      </c>
      <c r="B64" s="1">
        <v>10274.6</v>
      </c>
      <c r="C64" s="1">
        <v>10279.85</v>
      </c>
      <c r="D64" s="1">
        <v>10111.299999999999</v>
      </c>
      <c r="E64" s="1">
        <v>10128.4</v>
      </c>
      <c r="F64" s="1">
        <v>238182921</v>
      </c>
      <c r="G64" s="1">
        <v>11861.79</v>
      </c>
      <c r="H64" s="3">
        <f>IF(ISERR(LN(Table27[[#This Row],[Close]]/E63)),"-",LN(Table27[[#This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IF(ISERR(LN(Table27[[#This Row],[Close]]/E64)),"-",LN(Table27[[#This Row],[Close]]/E64))</f>
        <v>1.9239307493896241E-2</v>
      </c>
    </row>
    <row r="66" spans="1:8" x14ac:dyDescent="0.3">
      <c r="A66" s="2">
        <v>43196</v>
      </c>
      <c r="B66" s="1">
        <v>10322.75</v>
      </c>
      <c r="C66" s="1">
        <v>10350.450000000001</v>
      </c>
      <c r="D66" s="1">
        <v>10290.85</v>
      </c>
      <c r="E66" s="1">
        <v>10331.6</v>
      </c>
      <c r="F66" s="1">
        <v>206355691</v>
      </c>
      <c r="G66" s="1">
        <v>10131.74</v>
      </c>
      <c r="H66" s="3">
        <f>IF(ISERR(LN(Table27[[#This Row],[Close]]/E65)),"-",LN(Table27[[#This Row],[Close]]/E65))</f>
        <v>6.2449322469616732E-4</v>
      </c>
    </row>
    <row r="67" spans="1:8" x14ac:dyDescent="0.3">
      <c r="A67" s="2">
        <v>43199</v>
      </c>
      <c r="B67" s="1">
        <v>10333.700000000001</v>
      </c>
      <c r="C67" s="1">
        <v>10397.700000000001</v>
      </c>
      <c r="D67" s="1">
        <v>10328.5</v>
      </c>
      <c r="E67" s="1">
        <v>10379.35</v>
      </c>
      <c r="F67" s="1">
        <v>228512954</v>
      </c>
      <c r="G67" s="1">
        <v>10714.13</v>
      </c>
      <c r="H67" s="3">
        <f>IF(ISERR(LN(Table27[[#This Row],[Close]]/E66)),"-",LN(Table27[[#This Row],[Close]]/E66))</f>
        <v>4.6110955418090394E-3</v>
      </c>
    </row>
    <row r="68" spans="1:8" x14ac:dyDescent="0.3">
      <c r="A68" s="2">
        <v>43200</v>
      </c>
      <c r="B68" s="1">
        <v>10412.9</v>
      </c>
      <c r="C68" s="1">
        <v>10424.85</v>
      </c>
      <c r="D68" s="1">
        <v>10381.5</v>
      </c>
      <c r="E68" s="1">
        <v>10402.25</v>
      </c>
      <c r="F68" s="1">
        <v>259523888</v>
      </c>
      <c r="G68" s="1">
        <v>11905.12</v>
      </c>
      <c r="H68" s="3">
        <f>IF(ISERR(LN(Table27[[#This Row],[Close]]/E67)),"-",LN(Table27[[#This Row],[Close]]/E67))</f>
        <v>2.2038735486090344E-3</v>
      </c>
    </row>
    <row r="69" spans="1:8" x14ac:dyDescent="0.3">
      <c r="A69" s="2">
        <v>43201</v>
      </c>
      <c r="B69" s="1">
        <v>10428.15</v>
      </c>
      <c r="C69" s="1">
        <v>10428.15</v>
      </c>
      <c r="D69" s="1">
        <v>10355.6</v>
      </c>
      <c r="E69" s="1">
        <v>10417.15</v>
      </c>
      <c r="F69" s="1">
        <v>258077363</v>
      </c>
      <c r="G69" s="1">
        <v>11790.58</v>
      </c>
      <c r="H69" s="3">
        <f>IF(ISERR(LN(Table27[[#This Row],[Close]]/E68)),"-",LN(Table27[[#This Row],[Close]]/E68))</f>
        <v>1.4313575361352732E-3</v>
      </c>
    </row>
    <row r="70" spans="1:8" x14ac:dyDescent="0.3">
      <c r="A70" s="2">
        <v>43202</v>
      </c>
      <c r="B70" s="1">
        <v>10410.65</v>
      </c>
      <c r="C70" s="1">
        <v>10469.9</v>
      </c>
      <c r="D70" s="1">
        <v>10395.25</v>
      </c>
      <c r="E70" s="1">
        <v>10458.65</v>
      </c>
      <c r="F70" s="1">
        <v>246027888</v>
      </c>
      <c r="G70" s="1">
        <v>12249.66</v>
      </c>
      <c r="H70" s="3">
        <f>IF(ISERR(LN(Table27[[#This Row],[Close]]/E69)),"-",LN(Table27[[#This Row],[Close]]/E69))</f>
        <v>3.9759007720501531E-3</v>
      </c>
    </row>
    <row r="71" spans="1:8" x14ac:dyDescent="0.3">
      <c r="A71" s="2">
        <v>43203</v>
      </c>
      <c r="B71" s="1">
        <v>10495.3</v>
      </c>
      <c r="C71" s="1">
        <v>10519.9</v>
      </c>
      <c r="D71" s="1">
        <v>10451.450000000001</v>
      </c>
      <c r="E71" s="1">
        <v>10480.6</v>
      </c>
      <c r="F71" s="1">
        <v>219724716</v>
      </c>
      <c r="G71" s="1">
        <v>12354.55</v>
      </c>
      <c r="H71" s="3">
        <f>IF(ISERR(LN(Table27[[#This Row],[Close]]/E70)),"-",LN(Table27[[#This Row],[Close]]/E70))</f>
        <v>2.0965419525609827E-3</v>
      </c>
    </row>
    <row r="72" spans="1:8" x14ac:dyDescent="0.3">
      <c r="A72" s="2">
        <v>43206</v>
      </c>
      <c r="B72" s="1">
        <v>10398.299999999999</v>
      </c>
      <c r="C72" s="1">
        <v>10540.15</v>
      </c>
      <c r="D72" s="1">
        <v>10396.35</v>
      </c>
      <c r="E72" s="1">
        <v>10528.35</v>
      </c>
      <c r="F72" s="1">
        <v>200950876</v>
      </c>
      <c r="G72" s="1">
        <v>11242.05</v>
      </c>
      <c r="H72" s="3">
        <f>IF(ISERR(LN(Table27[[#This Row],[Close]]/E71)),"-",LN(Table27[[#This Row],[Close]]/E71))</f>
        <v>4.5456895487553045E-3</v>
      </c>
    </row>
    <row r="73" spans="1:8" x14ac:dyDescent="0.3">
      <c r="A73" s="2">
        <v>43207</v>
      </c>
      <c r="B73" s="1">
        <v>10557.3</v>
      </c>
      <c r="C73" s="1">
        <v>10560.45</v>
      </c>
      <c r="D73" s="1">
        <v>10495.65</v>
      </c>
      <c r="E73" s="1">
        <v>10548.7</v>
      </c>
      <c r="F73" s="1">
        <v>212449535</v>
      </c>
      <c r="G73" s="1">
        <v>10501.71</v>
      </c>
      <c r="H73" s="3">
        <f>IF(ISERR(LN(Table27[[#This Row],[Close]]/E72)),"-",LN(Table27[[#This Row],[Close]]/E72))</f>
        <v>1.9310108694935376E-3</v>
      </c>
    </row>
    <row r="74" spans="1:8" x14ac:dyDescent="0.3">
      <c r="A74" s="2">
        <v>43208</v>
      </c>
      <c r="B74" s="1">
        <v>10578.9</v>
      </c>
      <c r="C74" s="1">
        <v>10594.2</v>
      </c>
      <c r="D74" s="1">
        <v>10509.7</v>
      </c>
      <c r="E74" s="1">
        <v>10526.2</v>
      </c>
      <c r="F74" s="1">
        <v>211823044</v>
      </c>
      <c r="G74" s="1">
        <v>9888.65</v>
      </c>
      <c r="H74" s="3">
        <f>IF(ISERR(LN(Table27[[#This Row],[Close]]/E73)),"-",LN(Table27[[#This Row],[Close]]/E73))</f>
        <v>-2.1352422596178809E-3</v>
      </c>
    </row>
    <row r="75" spans="1:8" x14ac:dyDescent="0.3">
      <c r="A75" s="2">
        <v>43209</v>
      </c>
      <c r="B75" s="1">
        <v>10563.65</v>
      </c>
      <c r="C75" s="1">
        <v>10572.2</v>
      </c>
      <c r="D75" s="1">
        <v>10546.2</v>
      </c>
      <c r="E75" s="1">
        <v>10565.3</v>
      </c>
      <c r="F75" s="1">
        <v>270740891</v>
      </c>
      <c r="G75" s="1">
        <v>12559.11</v>
      </c>
      <c r="H75" s="3">
        <f>IF(ISERR(LN(Table27[[#This Row],[Close]]/E74)),"-",LN(Table27[[#This Row],[Close]]/E74))</f>
        <v>3.7076589897762787E-3</v>
      </c>
    </row>
    <row r="76" spans="1:8" x14ac:dyDescent="0.3">
      <c r="A76" s="2">
        <v>43210</v>
      </c>
      <c r="B76" s="1">
        <v>10560.35</v>
      </c>
      <c r="C76" s="1">
        <v>10582.35</v>
      </c>
      <c r="D76" s="1">
        <v>10527.45</v>
      </c>
      <c r="E76" s="1">
        <v>10564.05</v>
      </c>
      <c r="F76" s="1">
        <v>252227268</v>
      </c>
      <c r="G76" s="1">
        <v>15372.66</v>
      </c>
      <c r="H76" s="3">
        <f>IF(ISERR(LN(Table27[[#This Row],[Close]]/E75)),"-",LN(Table27[[#This Row],[Close]]/E75))</f>
        <v>-1.1831883152662677E-4</v>
      </c>
    </row>
    <row r="77" spans="1:8" x14ac:dyDescent="0.3">
      <c r="A77" s="2">
        <v>43213</v>
      </c>
      <c r="B77" s="1">
        <v>10592.8</v>
      </c>
      <c r="C77" s="1">
        <v>10638.35</v>
      </c>
      <c r="D77" s="1">
        <v>10514.95</v>
      </c>
      <c r="E77" s="1">
        <v>10584.7</v>
      </c>
      <c r="F77" s="1">
        <v>200203196</v>
      </c>
      <c r="G77" s="1">
        <v>13642.67</v>
      </c>
      <c r="H77" s="3">
        <f>IF(ISERR(LN(Table27[[#This Row],[Close]]/E76)),"-",LN(Table27[[#This Row],[Close]]/E76))</f>
        <v>1.9528347124542745E-3</v>
      </c>
    </row>
    <row r="78" spans="1:8" x14ac:dyDescent="0.3">
      <c r="A78" s="2">
        <v>43214</v>
      </c>
      <c r="B78" s="1">
        <v>10578.1</v>
      </c>
      <c r="C78" s="1">
        <v>10636.8</v>
      </c>
      <c r="D78" s="1">
        <v>10569</v>
      </c>
      <c r="E78" s="1">
        <v>10614.35</v>
      </c>
      <c r="F78" s="1">
        <v>225972673</v>
      </c>
      <c r="G78" s="1">
        <v>12281.53</v>
      </c>
      <c r="H78" s="3">
        <f>IF(ISERR(LN(Table27[[#This Row],[Close]]/E77)),"-",LN(Table27[[#This Row],[Close]]/E77))</f>
        <v>2.7972969858506736E-3</v>
      </c>
    </row>
    <row r="79" spans="1:8" x14ac:dyDescent="0.3">
      <c r="A79" s="2">
        <v>43215</v>
      </c>
      <c r="B79" s="1">
        <v>10612.4</v>
      </c>
      <c r="C79" s="1">
        <v>10612.6</v>
      </c>
      <c r="D79" s="1">
        <v>10536.45</v>
      </c>
      <c r="E79" s="1">
        <v>10570.55</v>
      </c>
      <c r="F79" s="1">
        <v>195129613</v>
      </c>
      <c r="G79" s="1">
        <v>11125.11</v>
      </c>
      <c r="H79" s="3">
        <f>IF(ISERR(LN(Table27[[#This Row],[Close]]/E78)),"-",LN(Table27[[#This Row],[Close]]/E78))</f>
        <v>-4.1350265905722629E-3</v>
      </c>
    </row>
    <row r="80" spans="1:8" x14ac:dyDescent="0.3">
      <c r="A80" s="2">
        <v>43216</v>
      </c>
      <c r="B80" s="1">
        <v>10586.5</v>
      </c>
      <c r="C80" s="1">
        <v>10628.4</v>
      </c>
      <c r="D80" s="1">
        <v>10559.65</v>
      </c>
      <c r="E80" s="1">
        <v>10617.8</v>
      </c>
      <c r="F80" s="1">
        <v>345536167</v>
      </c>
      <c r="G80" s="1">
        <v>19200.41</v>
      </c>
      <c r="H80" s="3">
        <f>IF(ISERR(LN(Table27[[#This Row],[Close]]/E79)),"-",LN(Table27[[#This Row],[Close]]/E79))</f>
        <v>4.4600054580314101E-3</v>
      </c>
    </row>
    <row r="81" spans="1:8" x14ac:dyDescent="0.3">
      <c r="A81" s="2">
        <v>43217</v>
      </c>
      <c r="B81" s="1">
        <v>10651.65</v>
      </c>
      <c r="C81" s="1">
        <v>10719.8</v>
      </c>
      <c r="D81" s="1">
        <v>10647.55</v>
      </c>
      <c r="E81" s="1">
        <v>10692.3</v>
      </c>
      <c r="F81" s="1">
        <v>306671172</v>
      </c>
      <c r="G81" s="1">
        <v>16886.89</v>
      </c>
      <c r="H81" s="3">
        <f>IF(ISERR(LN(Table27[[#This Row],[Close]]/E80)),"-",LN(Table27[[#This Row],[Close]]/E80))</f>
        <v>6.9920181993261129E-3</v>
      </c>
    </row>
    <row r="82" spans="1:8" x14ac:dyDescent="0.3">
      <c r="A82" s="2">
        <v>43220</v>
      </c>
      <c r="B82" s="1">
        <v>10705.75</v>
      </c>
      <c r="C82" s="1">
        <v>10759</v>
      </c>
      <c r="D82" s="1">
        <v>10704.6</v>
      </c>
      <c r="E82" s="1">
        <v>10739.35</v>
      </c>
      <c r="F82" s="1">
        <v>179163468</v>
      </c>
      <c r="G82" s="1">
        <v>10412.57</v>
      </c>
      <c r="H82" s="3">
        <f>IF(ISERR(LN(Table27[[#This Row],[Close]]/E81)),"-",LN(Table27[[#This Row],[Close]]/E81))</f>
        <v>4.3907095895181257E-3</v>
      </c>
    </row>
    <row r="83" spans="1:8" x14ac:dyDescent="0.3">
      <c r="A83" s="2">
        <v>43222</v>
      </c>
      <c r="B83" s="1">
        <v>10783.85</v>
      </c>
      <c r="C83" s="1">
        <v>10784.65</v>
      </c>
      <c r="D83" s="1">
        <v>10689.8</v>
      </c>
      <c r="E83" s="1">
        <v>10718.05</v>
      </c>
      <c r="F83" s="1">
        <v>236757172</v>
      </c>
      <c r="G83" s="1">
        <v>14820.58</v>
      </c>
      <c r="H83" s="3">
        <f>IF(ISERR(LN(Table27[[#This Row],[Close]]/E82)),"-",LN(Table27[[#This Row],[Close]]/E82))</f>
        <v>-1.9853297227271902E-3</v>
      </c>
    </row>
    <row r="84" spans="1:8" x14ac:dyDescent="0.3">
      <c r="A84" s="2">
        <v>43223</v>
      </c>
      <c r="B84" s="1">
        <v>10720.15</v>
      </c>
      <c r="C84" s="1">
        <v>10720.6</v>
      </c>
      <c r="D84" s="1">
        <v>10647.45</v>
      </c>
      <c r="E84" s="1">
        <v>10679.65</v>
      </c>
      <c r="F84" s="1">
        <v>190869804</v>
      </c>
      <c r="G84" s="1">
        <v>11018.21</v>
      </c>
      <c r="H84" s="3">
        <f>IF(ISERR(LN(Table27[[#This Row],[Close]]/E83)),"-",LN(Table27[[#This Row],[Close]]/E83))</f>
        <v>-3.5891746517569662E-3</v>
      </c>
    </row>
    <row r="85" spans="1:8" x14ac:dyDescent="0.3">
      <c r="A85" s="2">
        <v>43224</v>
      </c>
      <c r="B85" s="1">
        <v>10700.45</v>
      </c>
      <c r="C85" s="1">
        <v>10700.45</v>
      </c>
      <c r="D85" s="1">
        <v>10601.6</v>
      </c>
      <c r="E85" s="1">
        <v>10618.25</v>
      </c>
      <c r="F85" s="1">
        <v>192296041</v>
      </c>
      <c r="G85" s="1">
        <v>9721.56</v>
      </c>
      <c r="H85" s="3">
        <f>IF(ISERR(LN(Table27[[#This Row],[Close]]/E84)),"-",LN(Table27[[#This Row],[Close]]/E84))</f>
        <v>-5.7658426514528623E-3</v>
      </c>
    </row>
    <row r="86" spans="1:8" x14ac:dyDescent="0.3">
      <c r="A86" s="2">
        <v>43227</v>
      </c>
      <c r="B86" s="1">
        <v>10653.15</v>
      </c>
      <c r="C86" s="1">
        <v>10725.65</v>
      </c>
      <c r="D86" s="1">
        <v>10635.65</v>
      </c>
      <c r="E86" s="1">
        <v>10715.5</v>
      </c>
      <c r="F86" s="1">
        <v>173620240</v>
      </c>
      <c r="G86" s="1">
        <v>9239.44</v>
      </c>
      <c r="H86" s="3">
        <f>IF(ISERR(LN(Table27[[#This Row],[Close]]/E85)),"-",LN(Table27[[#This Row],[Close]]/E85))</f>
        <v>9.1170725845766357E-3</v>
      </c>
    </row>
    <row r="87" spans="1:8" x14ac:dyDescent="0.3">
      <c r="A87" s="2">
        <v>43228</v>
      </c>
      <c r="B87" s="1">
        <v>10757.9</v>
      </c>
      <c r="C87" s="1">
        <v>10758.55</v>
      </c>
      <c r="D87" s="1">
        <v>10689.4</v>
      </c>
      <c r="E87" s="1">
        <v>10717.8</v>
      </c>
      <c r="F87" s="1">
        <v>278118616</v>
      </c>
      <c r="G87" s="1">
        <v>12783.49</v>
      </c>
      <c r="H87" s="3">
        <f>IF(ISERR(LN(Table27[[#This Row],[Close]]/E86)),"-",LN(Table27[[#This Row],[Close]]/E86))</f>
        <v>2.1461930816327936E-4</v>
      </c>
    </row>
    <row r="88" spans="1:8" x14ac:dyDescent="0.3">
      <c r="A88" s="2">
        <v>43229</v>
      </c>
      <c r="B88" s="1">
        <v>10693.35</v>
      </c>
      <c r="C88" s="1">
        <v>10766.25</v>
      </c>
      <c r="D88" s="1">
        <v>10689.85</v>
      </c>
      <c r="E88" s="1">
        <v>10741.7</v>
      </c>
      <c r="F88" s="1">
        <v>222115640</v>
      </c>
      <c r="G88" s="1">
        <v>10390.92</v>
      </c>
      <c r="H88" s="3">
        <f>IF(ISERR(LN(Table27[[#This Row],[Close]]/E87)),"-",LN(Table27[[#This Row],[Close]]/E87))</f>
        <v>2.2274526323300824E-3</v>
      </c>
    </row>
    <row r="89" spans="1:8" x14ac:dyDescent="0.3">
      <c r="A89" s="2">
        <v>43230</v>
      </c>
      <c r="B89" s="1">
        <v>10779.65</v>
      </c>
      <c r="C89" s="1">
        <v>10785.55</v>
      </c>
      <c r="D89" s="1">
        <v>10705</v>
      </c>
      <c r="E89" s="1">
        <v>10716.55</v>
      </c>
      <c r="F89" s="1">
        <v>197988475</v>
      </c>
      <c r="G89" s="1">
        <v>10526.38</v>
      </c>
      <c r="H89" s="3">
        <f>IF(ISERR(LN(Table27[[#This Row],[Close]]/E88)),"-",LN(Table27[[#This Row],[Close]]/E88))</f>
        <v>-2.3440878464996416E-3</v>
      </c>
    </row>
    <row r="90" spans="1:8" x14ac:dyDescent="0.3">
      <c r="A90" s="2">
        <v>43231</v>
      </c>
      <c r="B90" s="1">
        <v>10741.95</v>
      </c>
      <c r="C90" s="1">
        <v>10812.05</v>
      </c>
      <c r="D90" s="1">
        <v>10724.45</v>
      </c>
      <c r="E90" s="1">
        <v>10806.5</v>
      </c>
      <c r="F90" s="1">
        <v>209392114</v>
      </c>
      <c r="G90" s="1">
        <v>10432.43</v>
      </c>
      <c r="H90" s="3">
        <f>IF(ISERR(LN(Table27[[#This Row],[Close]]/E89)),"-",LN(Table27[[#This Row],[Close]]/E89))</f>
        <v>8.3585294552487952E-3</v>
      </c>
    </row>
    <row r="91" spans="1:8" x14ac:dyDescent="0.3">
      <c r="A91" s="2">
        <v>43234</v>
      </c>
      <c r="B91" s="1">
        <v>10815.15</v>
      </c>
      <c r="C91" s="1">
        <v>10834.85</v>
      </c>
      <c r="D91" s="1">
        <v>10774.75</v>
      </c>
      <c r="E91" s="1">
        <v>10806.6</v>
      </c>
      <c r="F91" s="1">
        <v>176697512</v>
      </c>
      <c r="G91" s="1">
        <v>9075.44</v>
      </c>
      <c r="H91" s="3">
        <f>IF(ISERR(LN(Table27[[#This Row],[Close]]/E90)),"-",LN(Table27[[#This Row],[Close]]/E90))</f>
        <v>9.2536470936592816E-6</v>
      </c>
    </row>
    <row r="92" spans="1:8" x14ac:dyDescent="0.3">
      <c r="A92" s="2">
        <v>43235</v>
      </c>
      <c r="B92" s="1">
        <v>10812.6</v>
      </c>
      <c r="C92" s="1">
        <v>10929.2</v>
      </c>
      <c r="D92" s="1">
        <v>10781.4</v>
      </c>
      <c r="E92" s="1">
        <v>10801.85</v>
      </c>
      <c r="F92" s="1">
        <v>262202312</v>
      </c>
      <c r="G92" s="1">
        <v>13582.7</v>
      </c>
      <c r="H92" s="3">
        <f>IF(ISERR(LN(Table27[[#This Row],[Close]]/E91)),"-",LN(Table27[[#This Row],[Close]]/E91))</f>
        <v>-4.3964283199478618E-4</v>
      </c>
    </row>
    <row r="93" spans="1:8" x14ac:dyDescent="0.3">
      <c r="A93" s="2">
        <v>43236</v>
      </c>
      <c r="B93" s="1">
        <v>10751.95</v>
      </c>
      <c r="C93" s="1">
        <v>10790.45</v>
      </c>
      <c r="D93" s="1">
        <v>10699.7</v>
      </c>
      <c r="E93" s="1">
        <v>10741.1</v>
      </c>
      <c r="F93" s="1">
        <v>238221884</v>
      </c>
      <c r="G93" s="1">
        <v>11359.48</v>
      </c>
      <c r="H93" s="3">
        <f>IF(ISERR(LN(Table27[[#This Row],[Close]]/E92)),"-",LN(Table27[[#This Row],[Close]]/E92))</f>
        <v>-5.6399110642633577E-3</v>
      </c>
    </row>
    <row r="94" spans="1:8" x14ac:dyDescent="0.3">
      <c r="A94" s="2">
        <v>43237</v>
      </c>
      <c r="B94" s="1">
        <v>10775.6</v>
      </c>
      <c r="C94" s="1">
        <v>10777.25</v>
      </c>
      <c r="D94" s="1">
        <v>10664.5</v>
      </c>
      <c r="E94" s="1">
        <v>10682.7</v>
      </c>
      <c r="F94" s="1">
        <v>220738923</v>
      </c>
      <c r="G94" s="1">
        <v>12506.3</v>
      </c>
      <c r="H94" s="3">
        <f>IF(ISERR(LN(Table27[[#This Row],[Close]]/E93)),"-",LN(Table27[[#This Row],[Close]]/E93))</f>
        <v>-5.4518941226662544E-3</v>
      </c>
    </row>
    <row r="95" spans="1:8" x14ac:dyDescent="0.3">
      <c r="A95" s="2">
        <v>43238</v>
      </c>
      <c r="B95" s="1">
        <v>10671.85</v>
      </c>
      <c r="C95" s="1">
        <v>10674.95</v>
      </c>
      <c r="D95" s="1">
        <v>10589.1</v>
      </c>
      <c r="E95" s="1">
        <v>10596.4</v>
      </c>
      <c r="F95" s="1">
        <v>229908939</v>
      </c>
      <c r="G95" s="1">
        <v>13908.47</v>
      </c>
      <c r="H95" s="3">
        <f>IF(ISERR(LN(Table27[[#This Row],[Close]]/E94)),"-",LN(Table27[[#This Row],[Close]]/E94))</f>
        <v>-8.1112897783238019E-3</v>
      </c>
    </row>
    <row r="96" spans="1:8" x14ac:dyDescent="0.3">
      <c r="A96" s="2">
        <v>43241</v>
      </c>
      <c r="B96" s="1">
        <v>10616.7</v>
      </c>
      <c r="C96" s="1">
        <v>10621.7</v>
      </c>
      <c r="D96" s="1">
        <v>10505.8</v>
      </c>
      <c r="E96" s="1">
        <v>10516.7</v>
      </c>
      <c r="F96" s="1">
        <v>197294184</v>
      </c>
      <c r="G96" s="1">
        <v>11346.13</v>
      </c>
      <c r="H96" s="3">
        <f>IF(ISERR(LN(Table27[[#This Row],[Close]]/E95)),"-",LN(Table27[[#This Row],[Close]]/E95))</f>
        <v>-7.5498509054843163E-3</v>
      </c>
    </row>
    <row r="97" spans="1:8" x14ac:dyDescent="0.3">
      <c r="A97" s="2">
        <v>43242</v>
      </c>
      <c r="B97" s="1">
        <v>10518.45</v>
      </c>
      <c r="C97" s="1">
        <v>10558.6</v>
      </c>
      <c r="D97" s="1">
        <v>10490.55</v>
      </c>
      <c r="E97" s="1">
        <v>10536.7</v>
      </c>
      <c r="F97" s="1">
        <v>249236637</v>
      </c>
      <c r="G97" s="1">
        <v>12017.36</v>
      </c>
      <c r="H97" s="3">
        <f>IF(ISERR(LN(Table27[[#This Row],[Close]]/E96)),"-",LN(Table27[[#This Row],[Close]]/E96))</f>
        <v>1.8999312240523454E-3</v>
      </c>
    </row>
    <row r="98" spans="1:8" x14ac:dyDescent="0.3">
      <c r="A98" s="2">
        <v>43243</v>
      </c>
      <c r="B98" s="1">
        <v>10521.1</v>
      </c>
      <c r="C98" s="1">
        <v>10533.55</v>
      </c>
      <c r="D98" s="1">
        <v>10417.799999999999</v>
      </c>
      <c r="E98" s="1">
        <v>10430.35</v>
      </c>
      <c r="F98" s="1">
        <v>299919120</v>
      </c>
      <c r="G98" s="1">
        <v>13456.6</v>
      </c>
      <c r="H98" s="3">
        <f>IF(ISERR(LN(Table27[[#This Row],[Close]]/E97)),"-",LN(Table27[[#This Row],[Close]]/E97))</f>
        <v>-1.0144575613613642E-2</v>
      </c>
    </row>
    <row r="99" spans="1:8" x14ac:dyDescent="0.3">
      <c r="A99" s="2">
        <v>43244</v>
      </c>
      <c r="B99" s="1">
        <v>10464.85</v>
      </c>
      <c r="C99" s="1">
        <v>10535.15</v>
      </c>
      <c r="D99" s="1">
        <v>10419.799999999999</v>
      </c>
      <c r="E99" s="1">
        <v>10513.85</v>
      </c>
      <c r="F99" s="1">
        <v>306792497</v>
      </c>
      <c r="G99" s="1">
        <v>12914.16</v>
      </c>
      <c r="H99" s="3">
        <f>IF(ISERR(LN(Table27[[#This Row],[Close]]/E98)),"-",LN(Table27[[#This Row],[Close]]/E98))</f>
        <v>7.9736101068204873E-3</v>
      </c>
    </row>
    <row r="100" spans="1:8" x14ac:dyDescent="0.3">
      <c r="A100" s="2">
        <v>43245</v>
      </c>
      <c r="B100" s="1">
        <v>10533.05</v>
      </c>
      <c r="C100" s="1">
        <v>10628.05</v>
      </c>
      <c r="D100" s="1">
        <v>10524</v>
      </c>
      <c r="E100" s="1">
        <v>10605.15</v>
      </c>
      <c r="F100" s="1">
        <v>268914888</v>
      </c>
      <c r="G100" s="1">
        <v>12431.16</v>
      </c>
      <c r="H100" s="3">
        <f>IF(ISERR(LN(Table27[[#This Row],[Close]]/E99)),"-",LN(Table27[[#This Row],[Close]]/E99))</f>
        <v>8.6462965847299792E-3</v>
      </c>
    </row>
    <row r="101" spans="1:8" x14ac:dyDescent="0.3">
      <c r="A101" s="2">
        <v>43248</v>
      </c>
      <c r="B101" s="1">
        <v>10648.35</v>
      </c>
      <c r="C101" s="1">
        <v>10709.8</v>
      </c>
      <c r="D101" s="1">
        <v>10640.55</v>
      </c>
      <c r="E101" s="1">
        <v>10688.65</v>
      </c>
      <c r="F101" s="1">
        <v>239786001</v>
      </c>
      <c r="G101" s="1">
        <v>11764.35</v>
      </c>
      <c r="H101" s="3">
        <f>IF(ISERR(LN(Table27[[#This Row],[Close]]/E100)),"-",LN(Table27[[#This Row],[Close]]/E100))</f>
        <v>7.8426986251568815E-3</v>
      </c>
    </row>
    <row r="102" spans="1:8" x14ac:dyDescent="0.3">
      <c r="A102" s="2">
        <v>43249</v>
      </c>
      <c r="B102" s="1">
        <v>10689.4</v>
      </c>
      <c r="C102" s="1">
        <v>10717.25</v>
      </c>
      <c r="D102" s="1">
        <v>10616.1</v>
      </c>
      <c r="E102" s="1">
        <v>10633.3</v>
      </c>
      <c r="F102" s="1">
        <v>232761575</v>
      </c>
      <c r="G102" s="1">
        <v>11817.39</v>
      </c>
      <c r="H102" s="3">
        <f>IF(ISERR(LN(Table27[[#This Row],[Close]]/E101)),"-",LN(Table27[[#This Row],[Close]]/E101))</f>
        <v>-5.1918444918060431E-3</v>
      </c>
    </row>
    <row r="103" spans="1:8" x14ac:dyDescent="0.3">
      <c r="A103" s="2">
        <v>43250</v>
      </c>
      <c r="B103" s="1">
        <v>10579</v>
      </c>
      <c r="C103" s="1">
        <v>10648.7</v>
      </c>
      <c r="D103" s="1">
        <v>10558.45</v>
      </c>
      <c r="E103" s="1">
        <v>10614.35</v>
      </c>
      <c r="F103" s="1">
        <v>246124259</v>
      </c>
      <c r="G103" s="1">
        <v>12224.76</v>
      </c>
      <c r="H103" s="3">
        <f>IF(ISERR(LN(Table27[[#This Row],[Close]]/E102)),"-",LN(Table27[[#This Row],[Close]]/E102))</f>
        <v>-1.7837271438870593E-3</v>
      </c>
    </row>
    <row r="104" spans="1:8" x14ac:dyDescent="0.3">
      <c r="A104" s="2">
        <v>43251</v>
      </c>
      <c r="B104" s="1">
        <v>10670.1</v>
      </c>
      <c r="C104" s="1">
        <v>10763.8</v>
      </c>
      <c r="D104" s="1">
        <v>10620.4</v>
      </c>
      <c r="E104" s="1">
        <v>10736.15</v>
      </c>
      <c r="F104" s="1">
        <v>629198569</v>
      </c>
      <c r="G104" s="1">
        <v>29479.77</v>
      </c>
      <c r="H104" s="3">
        <f>IF(ISERR(LN(Table27[[#This Row],[Close]]/E103)),"-",LN(Table27[[#This Row],[Close]]/E103))</f>
        <v>1.1409692638126136E-2</v>
      </c>
    </row>
    <row r="105" spans="1:8" x14ac:dyDescent="0.3">
      <c r="A105" s="2">
        <v>43252</v>
      </c>
      <c r="B105" s="1">
        <v>10738.45</v>
      </c>
      <c r="C105" s="1">
        <v>10764.75</v>
      </c>
      <c r="D105" s="1">
        <v>10681.5</v>
      </c>
      <c r="E105" s="1">
        <v>10696.2</v>
      </c>
      <c r="F105" s="1">
        <v>227355567</v>
      </c>
      <c r="G105" s="1">
        <v>12965.01</v>
      </c>
      <c r="H105" s="3">
        <f>IF(ISERR(LN(Table27[[#This Row],[Close]]/E104)),"-",LN(Table27[[#This Row],[Close]]/E104))</f>
        <v>-3.7280136120426276E-3</v>
      </c>
    </row>
    <row r="106" spans="1:8" x14ac:dyDescent="0.3">
      <c r="A106" s="2">
        <v>43255</v>
      </c>
      <c r="B106" s="1">
        <v>10765.95</v>
      </c>
      <c r="C106" s="1">
        <v>10770.3</v>
      </c>
      <c r="D106" s="1">
        <v>10618.35</v>
      </c>
      <c r="E106" s="1">
        <v>10628.5</v>
      </c>
      <c r="F106" s="1">
        <v>210148313</v>
      </c>
      <c r="G106" s="1">
        <v>14120.49</v>
      </c>
      <c r="H106" s="3">
        <f>IF(ISERR(LN(Table27[[#This Row],[Close]]/E105)),"-",LN(Table27[[#This Row],[Close]]/E105))</f>
        <v>-6.3494658726906857E-3</v>
      </c>
    </row>
    <row r="107" spans="1:8" x14ac:dyDescent="0.3">
      <c r="A107" s="2">
        <v>43256</v>
      </c>
      <c r="B107" s="1">
        <v>10630.7</v>
      </c>
      <c r="C107" s="1">
        <v>10633.15</v>
      </c>
      <c r="D107" s="1">
        <v>10550.9</v>
      </c>
      <c r="E107" s="1">
        <v>10593.15</v>
      </c>
      <c r="F107" s="1">
        <v>172898027</v>
      </c>
      <c r="G107" s="1">
        <v>10027.540000000001</v>
      </c>
      <c r="H107" s="3">
        <f>IF(ISERR(LN(Table27[[#This Row],[Close]]/E106)),"-",LN(Table27[[#This Row],[Close]]/E106))</f>
        <v>-3.3315065224060682E-3</v>
      </c>
    </row>
    <row r="108" spans="1:8" x14ac:dyDescent="0.3">
      <c r="A108" s="2">
        <v>43257</v>
      </c>
      <c r="B108" s="1">
        <v>10603.45</v>
      </c>
      <c r="C108" s="1">
        <v>10698.35</v>
      </c>
      <c r="D108" s="1">
        <v>10587.5</v>
      </c>
      <c r="E108" s="1">
        <v>10684.65</v>
      </c>
      <c r="F108" s="1">
        <v>195761429</v>
      </c>
      <c r="G108" s="1">
        <v>9920.75</v>
      </c>
      <c r="H108" s="3">
        <f>IF(ISERR(LN(Table27[[#This Row],[Close]]/E107)),"-",LN(Table27[[#This Row],[Close]]/E107))</f>
        <v>8.6005662256969095E-3</v>
      </c>
    </row>
    <row r="109" spans="1:8" x14ac:dyDescent="0.3">
      <c r="A109" s="2">
        <v>43258</v>
      </c>
      <c r="B109" s="1">
        <v>10722.6</v>
      </c>
      <c r="C109" s="1">
        <v>10818</v>
      </c>
      <c r="D109" s="1">
        <v>10722.6</v>
      </c>
      <c r="E109" s="1">
        <v>10768.35</v>
      </c>
      <c r="F109" s="1">
        <v>227663151</v>
      </c>
      <c r="G109" s="1">
        <v>11315.24</v>
      </c>
      <c r="H109" s="3">
        <f>IF(ISERR(LN(Table27[[#This Row],[Close]]/E108)),"-",LN(Table27[[#This Row],[Close]]/E108))</f>
        <v>7.8031440545139521E-3</v>
      </c>
    </row>
    <row r="110" spans="1:8" x14ac:dyDescent="0.3">
      <c r="A110" s="2">
        <v>43259</v>
      </c>
      <c r="B110" s="1">
        <v>10736.4</v>
      </c>
      <c r="C110" s="1">
        <v>10779.45</v>
      </c>
      <c r="D110" s="1">
        <v>10709.05</v>
      </c>
      <c r="E110" s="1">
        <v>10767.65</v>
      </c>
      <c r="F110" s="1">
        <v>215942528</v>
      </c>
      <c r="G110" s="1">
        <v>12360.88</v>
      </c>
      <c r="H110" s="3">
        <f>IF(ISERR(LN(Table27[[#This Row],[Close]]/E109)),"-",LN(Table27[[#This Row],[Close]]/E109))</f>
        <v>-6.5007429443483659E-5</v>
      </c>
    </row>
    <row r="111" spans="1:8" x14ac:dyDescent="0.3">
      <c r="A111" s="2">
        <v>43262</v>
      </c>
      <c r="B111" s="1">
        <v>10781.85</v>
      </c>
      <c r="C111" s="1">
        <v>10850.55</v>
      </c>
      <c r="D111" s="1">
        <v>10777.05</v>
      </c>
      <c r="E111" s="1">
        <v>10786.95</v>
      </c>
      <c r="F111" s="1">
        <v>217849903</v>
      </c>
      <c r="G111" s="1">
        <v>11384.97</v>
      </c>
      <c r="H111" s="3">
        <f>IF(ISERR(LN(Table27[[#This Row],[Close]]/E110)),"-",LN(Table27[[#This Row],[Close]]/E110))</f>
        <v>1.7908015140969788E-3</v>
      </c>
    </row>
    <row r="112" spans="1:8" x14ac:dyDescent="0.3">
      <c r="A112" s="2">
        <v>43263</v>
      </c>
      <c r="B112" s="1">
        <v>10816.15</v>
      </c>
      <c r="C112" s="1">
        <v>10856.55</v>
      </c>
      <c r="D112" s="1">
        <v>10789.4</v>
      </c>
      <c r="E112" s="1">
        <v>10842.85</v>
      </c>
      <c r="F112" s="1">
        <v>204419184</v>
      </c>
      <c r="G112" s="1">
        <v>11989.07</v>
      </c>
      <c r="H112" s="3">
        <f>IF(ISERR(LN(Table27[[#This Row],[Close]]/E111)),"-",LN(Table27[[#This Row],[Close]]/E111))</f>
        <v>5.1688064110242352E-3</v>
      </c>
    </row>
    <row r="113" spans="1:8" x14ac:dyDescent="0.3">
      <c r="A113" s="2">
        <v>43264</v>
      </c>
      <c r="B113" s="1">
        <v>10887.5</v>
      </c>
      <c r="C113" s="1">
        <v>10893.25</v>
      </c>
      <c r="D113" s="1">
        <v>10842.65</v>
      </c>
      <c r="E113" s="1">
        <v>10856.7</v>
      </c>
      <c r="F113" s="1">
        <v>220003032</v>
      </c>
      <c r="G113" s="1">
        <v>12982.8</v>
      </c>
      <c r="H113" s="3">
        <f>IF(ISERR(LN(Table27[[#This Row],[Close]]/E112)),"-",LN(Table27[[#This Row],[Close]]/E112))</f>
        <v>1.2765243408948135E-3</v>
      </c>
    </row>
    <row r="114" spans="1:8" x14ac:dyDescent="0.3">
      <c r="A114" s="2">
        <v>43265</v>
      </c>
      <c r="B114" s="1">
        <v>10832.9</v>
      </c>
      <c r="C114" s="1">
        <v>10833.7</v>
      </c>
      <c r="D114" s="1">
        <v>10773.55</v>
      </c>
      <c r="E114" s="1">
        <v>10808.05</v>
      </c>
      <c r="F114" s="1">
        <v>190031664</v>
      </c>
      <c r="G114" s="1">
        <v>11659.79</v>
      </c>
      <c r="H114" s="3">
        <f>IF(ISERR(LN(Table27[[#This Row],[Close]]/E113)),"-",LN(Table27[[#This Row],[Close]]/E113))</f>
        <v>-4.4911740754108491E-3</v>
      </c>
    </row>
    <row r="115" spans="1:8" x14ac:dyDescent="0.3">
      <c r="A115" s="2">
        <v>43266</v>
      </c>
      <c r="B115" s="1">
        <v>10808.65</v>
      </c>
      <c r="C115" s="1">
        <v>10834</v>
      </c>
      <c r="D115" s="1">
        <v>10755.4</v>
      </c>
      <c r="E115" s="1">
        <v>10817.7</v>
      </c>
      <c r="F115" s="1">
        <v>314764425</v>
      </c>
      <c r="G115" s="1">
        <v>19271.43</v>
      </c>
      <c r="H115" s="3">
        <f>IF(ISERR(LN(Table27[[#This Row],[Close]]/E114)),"-",LN(Table27[[#This Row],[Close]]/E114))</f>
        <v>8.9245465618541871E-4</v>
      </c>
    </row>
    <row r="116" spans="1:8" x14ac:dyDescent="0.3">
      <c r="A116" s="2">
        <v>43269</v>
      </c>
      <c r="B116" s="1">
        <v>10830.2</v>
      </c>
      <c r="C116" s="1">
        <v>10830.2</v>
      </c>
      <c r="D116" s="1">
        <v>10787.35</v>
      </c>
      <c r="E116" s="1">
        <v>10799.85</v>
      </c>
      <c r="F116" s="1">
        <v>202727202</v>
      </c>
      <c r="G116" s="1">
        <v>11182.48</v>
      </c>
      <c r="H116" s="3">
        <f>IF(ISERR(LN(Table27[[#This Row],[Close]]/E115)),"-",LN(Table27[[#This Row],[Close]]/E115))</f>
        <v>-1.6514363613613185E-3</v>
      </c>
    </row>
    <row r="117" spans="1:8" x14ac:dyDescent="0.3">
      <c r="A117" s="2">
        <v>43270</v>
      </c>
      <c r="B117" s="1">
        <v>10789.45</v>
      </c>
      <c r="C117" s="1">
        <v>10789.45</v>
      </c>
      <c r="D117" s="1">
        <v>10701.2</v>
      </c>
      <c r="E117" s="1">
        <v>10710.45</v>
      </c>
      <c r="F117" s="1">
        <v>231382790</v>
      </c>
      <c r="G117" s="1">
        <v>12290.16</v>
      </c>
      <c r="H117" s="3">
        <f>IF(ISERR(LN(Table27[[#This Row],[Close]]/E116)),"-",LN(Table27[[#This Row],[Close]]/E116))</f>
        <v>-8.3123447611347413E-3</v>
      </c>
    </row>
    <row r="118" spans="1:8" x14ac:dyDescent="0.3">
      <c r="A118" s="2">
        <v>43271</v>
      </c>
      <c r="B118" s="1">
        <v>10734.65</v>
      </c>
      <c r="C118" s="1">
        <v>10781.8</v>
      </c>
      <c r="D118" s="1">
        <v>10724.05</v>
      </c>
      <c r="E118" s="1">
        <v>10772.05</v>
      </c>
      <c r="F118" s="1">
        <v>199467082</v>
      </c>
      <c r="G118" s="1">
        <v>10858.35</v>
      </c>
      <c r="H118" s="3">
        <f>IF(ISERR(LN(Table27[[#This Row],[Close]]/E117)),"-",LN(Table27[[#This Row],[Close]]/E117))</f>
        <v>5.7349162184533176E-3</v>
      </c>
    </row>
    <row r="119" spans="1:8" x14ac:dyDescent="0.3">
      <c r="A119" s="2">
        <v>43272</v>
      </c>
      <c r="B119" s="1">
        <v>10808.45</v>
      </c>
      <c r="C119" s="1">
        <v>10809.6</v>
      </c>
      <c r="D119" s="1">
        <v>10725.9</v>
      </c>
      <c r="E119" s="1">
        <v>10741.1</v>
      </c>
      <c r="F119" s="1">
        <v>230507383</v>
      </c>
      <c r="G119" s="1">
        <v>12211.18</v>
      </c>
      <c r="H119" s="3">
        <f>IF(ISERR(LN(Table27[[#This Row],[Close]]/E118)),"-",LN(Table27[[#This Row],[Close]]/E118))</f>
        <v>-2.8773119094804597E-3</v>
      </c>
    </row>
    <row r="120" spans="1:8" x14ac:dyDescent="0.3">
      <c r="A120" s="2">
        <v>43273</v>
      </c>
      <c r="B120" s="1">
        <v>10742.7</v>
      </c>
      <c r="C120" s="1">
        <v>10837</v>
      </c>
      <c r="D120" s="1">
        <v>10710.45</v>
      </c>
      <c r="E120" s="1">
        <v>10821.85</v>
      </c>
      <c r="F120" s="1">
        <v>236898415</v>
      </c>
      <c r="G120" s="1">
        <v>13520.01</v>
      </c>
      <c r="H120" s="3">
        <f>IF(ISERR(LN(Table27[[#This Row],[Close]]/E119)),"-",LN(Table27[[#This Row],[Close]]/E119))</f>
        <v>7.489733777589257E-3</v>
      </c>
    </row>
    <row r="121" spans="1:8" x14ac:dyDescent="0.3">
      <c r="A121" s="2">
        <v>43276</v>
      </c>
      <c r="B121" s="1">
        <v>10822.9</v>
      </c>
      <c r="C121" s="1">
        <v>10831.05</v>
      </c>
      <c r="D121" s="1">
        <v>10753.05</v>
      </c>
      <c r="E121" s="1">
        <v>10762.45</v>
      </c>
      <c r="F121" s="1">
        <v>236693278</v>
      </c>
      <c r="G121" s="1">
        <v>12012.41</v>
      </c>
      <c r="H121" s="3">
        <f>IF(ISERR(LN(Table27[[#This Row],[Close]]/E120)),"-",LN(Table27[[#This Row],[Close]]/E120))</f>
        <v>-5.5040144879465814E-3</v>
      </c>
    </row>
    <row r="122" spans="1:8" x14ac:dyDescent="0.3">
      <c r="A122" s="2">
        <v>43277</v>
      </c>
      <c r="B122" s="1">
        <v>10742.7</v>
      </c>
      <c r="C122" s="1">
        <v>10805.25</v>
      </c>
      <c r="D122" s="1">
        <v>10732.55</v>
      </c>
      <c r="E122" s="1">
        <v>10769.15</v>
      </c>
      <c r="F122" s="1">
        <v>226846382</v>
      </c>
      <c r="G122" s="1">
        <v>12113.53</v>
      </c>
      <c r="H122" s="3">
        <f>IF(ISERR(LN(Table27[[#This Row],[Close]]/E121)),"-",LN(Table27[[#This Row],[Close]]/E121))</f>
        <v>6.2234113732792811E-4</v>
      </c>
    </row>
    <row r="123" spans="1:8" x14ac:dyDescent="0.3">
      <c r="A123" s="2">
        <v>43278</v>
      </c>
      <c r="B123" s="1">
        <v>10785.5</v>
      </c>
      <c r="C123" s="1">
        <v>10785.5</v>
      </c>
      <c r="D123" s="1">
        <v>10652.4</v>
      </c>
      <c r="E123" s="1">
        <v>10671.4</v>
      </c>
      <c r="F123" s="1">
        <v>253620792</v>
      </c>
      <c r="G123" s="1">
        <v>13837.03</v>
      </c>
      <c r="H123" s="3">
        <f>IF(ISERR(LN(Table27[[#This Row],[Close]]/E122)),"-",LN(Table27[[#This Row],[Close]]/E122))</f>
        <v>-9.1182994159396107E-3</v>
      </c>
    </row>
    <row r="124" spans="1:8" x14ac:dyDescent="0.3">
      <c r="A124" s="2">
        <v>43279</v>
      </c>
      <c r="B124" s="1">
        <v>10660.8</v>
      </c>
      <c r="C124" s="1">
        <v>10674.2</v>
      </c>
      <c r="D124" s="1">
        <v>10557.7</v>
      </c>
      <c r="E124" s="1">
        <v>10589.1</v>
      </c>
      <c r="F124" s="1">
        <v>363157327</v>
      </c>
      <c r="G124" s="1">
        <v>20187.98</v>
      </c>
      <c r="H124" s="3">
        <f>IF(ISERR(LN(Table27[[#This Row],[Close]]/E123)),"-",LN(Table27[[#This Row],[Close]]/E123))</f>
        <v>-7.7420955375824396E-3</v>
      </c>
    </row>
    <row r="125" spans="1:8" x14ac:dyDescent="0.3">
      <c r="A125" s="2">
        <v>43280</v>
      </c>
      <c r="B125" s="1">
        <v>10612.85</v>
      </c>
      <c r="C125" s="1">
        <v>10723.05</v>
      </c>
      <c r="D125" s="1">
        <v>10612.35</v>
      </c>
      <c r="E125" s="1">
        <v>10714.3</v>
      </c>
      <c r="F125" s="1">
        <v>250327878</v>
      </c>
      <c r="G125" s="1">
        <v>14440.17</v>
      </c>
      <c r="H125" s="3">
        <f>IF(ISERR(LN(Table27[[#This Row],[Close]]/E124)),"-",LN(Table27[[#This Row],[Close]]/E124))</f>
        <v>1.1754127647321299E-2</v>
      </c>
    </row>
    <row r="126" spans="1:8" x14ac:dyDescent="0.3">
      <c r="A126" s="2">
        <v>43283</v>
      </c>
      <c r="B126" s="1">
        <v>10732.35</v>
      </c>
      <c r="C126" s="1">
        <v>10736.15</v>
      </c>
      <c r="D126" s="1">
        <v>10604.65</v>
      </c>
      <c r="E126" s="1">
        <v>10657.3</v>
      </c>
      <c r="F126" s="1">
        <v>304536687</v>
      </c>
      <c r="G126" s="1">
        <v>13591.3</v>
      </c>
      <c r="H126" s="3">
        <f>IF(ISERR(LN(Table27[[#This Row],[Close]]/E125)),"-",LN(Table27[[#This Row],[Close]]/E125))</f>
        <v>-5.334194459439767E-3</v>
      </c>
    </row>
    <row r="127" spans="1:8" x14ac:dyDescent="0.3">
      <c r="A127" s="2">
        <v>43284</v>
      </c>
      <c r="B127" s="1">
        <v>10668.6</v>
      </c>
      <c r="C127" s="1">
        <v>10713.3</v>
      </c>
      <c r="D127" s="1">
        <v>10630.25</v>
      </c>
      <c r="E127" s="1">
        <v>10699.9</v>
      </c>
      <c r="F127" s="1">
        <v>208371545</v>
      </c>
      <c r="G127" s="1">
        <v>10896.89</v>
      </c>
      <c r="H127" s="3">
        <f>IF(ISERR(LN(Table27[[#This Row],[Close]]/E126)),"-",LN(Table27[[#This Row],[Close]]/E126))</f>
        <v>3.9892922757939599E-3</v>
      </c>
    </row>
    <row r="128" spans="1:8" x14ac:dyDescent="0.3">
      <c r="A128" s="2">
        <v>43285</v>
      </c>
      <c r="B128" s="1">
        <v>10715</v>
      </c>
      <c r="C128" s="1">
        <v>10777.15</v>
      </c>
      <c r="D128" s="1">
        <v>10677.75</v>
      </c>
      <c r="E128" s="1">
        <v>10769.9</v>
      </c>
      <c r="F128" s="1">
        <v>179268271</v>
      </c>
      <c r="G128" s="1">
        <v>10388.69</v>
      </c>
      <c r="H128" s="3">
        <f>IF(ISERR(LN(Table27[[#This Row],[Close]]/E127)),"-",LN(Table27[[#This Row],[Close]]/E127))</f>
        <v>6.5208104443272496E-3</v>
      </c>
    </row>
    <row r="129" spans="1:8" x14ac:dyDescent="0.3">
      <c r="A129" s="2">
        <v>43286</v>
      </c>
      <c r="B129" s="1">
        <v>10786.05</v>
      </c>
      <c r="C129" s="1">
        <v>10786.05</v>
      </c>
      <c r="D129" s="1">
        <v>10726.25</v>
      </c>
      <c r="E129" s="1">
        <v>10749.75</v>
      </c>
      <c r="F129" s="1">
        <v>227267176</v>
      </c>
      <c r="G129" s="1">
        <v>13676.58</v>
      </c>
      <c r="H129" s="3">
        <f>IF(ISERR(LN(Table27[[#This Row],[Close]]/E128)),"-",LN(Table27[[#This Row],[Close]]/E128))</f>
        <v>-1.8727075848253383E-3</v>
      </c>
    </row>
    <row r="130" spans="1:8" x14ac:dyDescent="0.3">
      <c r="A130" s="2">
        <v>43287</v>
      </c>
      <c r="B130" s="1">
        <v>10744.15</v>
      </c>
      <c r="C130" s="1">
        <v>10816.35</v>
      </c>
      <c r="D130" s="1">
        <v>10735.05</v>
      </c>
      <c r="E130" s="1">
        <v>10772.65</v>
      </c>
      <c r="F130" s="1">
        <v>256547706</v>
      </c>
      <c r="G130" s="1">
        <v>14006.48</v>
      </c>
      <c r="H130" s="3">
        <f>IF(ISERR(LN(Table27[[#This Row],[Close]]/E129)),"-",LN(Table27[[#This Row],[Close]]/E129))</f>
        <v>2.1280162660109484E-3</v>
      </c>
    </row>
    <row r="131" spans="1:8" x14ac:dyDescent="0.3">
      <c r="A131" s="2">
        <v>43290</v>
      </c>
      <c r="B131" s="1">
        <v>10838.3</v>
      </c>
      <c r="C131" s="1">
        <v>10860.35</v>
      </c>
      <c r="D131" s="1">
        <v>10807.15</v>
      </c>
      <c r="E131" s="1">
        <v>10852.9</v>
      </c>
      <c r="F131" s="1">
        <v>189331016</v>
      </c>
      <c r="G131" s="1">
        <v>10843.92</v>
      </c>
      <c r="H131" s="3">
        <f>IF(ISERR(LN(Table27[[#This Row],[Close]]/E130)),"-",LN(Table27[[#This Row],[Close]]/E130))</f>
        <v>7.4218106239193555E-3</v>
      </c>
    </row>
    <row r="132" spans="1:8" x14ac:dyDescent="0.3">
      <c r="A132" s="2">
        <v>43291</v>
      </c>
      <c r="B132" s="1">
        <v>10902.75</v>
      </c>
      <c r="C132" s="1">
        <v>10956.9</v>
      </c>
      <c r="D132" s="1">
        <v>10876.65</v>
      </c>
      <c r="E132" s="1">
        <v>10947.25</v>
      </c>
      <c r="F132" s="1">
        <v>203061980</v>
      </c>
      <c r="G132" s="1">
        <v>12834.85</v>
      </c>
      <c r="H132" s="3">
        <f>IF(ISERR(LN(Table27[[#This Row],[Close]]/E131)),"-",LN(Table27[[#This Row],[Close]]/E131))</f>
        <v>8.6559577894496902E-3</v>
      </c>
    </row>
    <row r="133" spans="1:8" x14ac:dyDescent="0.3">
      <c r="A133" s="2">
        <v>43292</v>
      </c>
      <c r="B133" s="1">
        <v>10956.4</v>
      </c>
      <c r="C133" s="1">
        <v>10976.65</v>
      </c>
      <c r="D133" s="1">
        <v>10923</v>
      </c>
      <c r="E133" s="1">
        <v>10948.3</v>
      </c>
      <c r="F133" s="1">
        <v>229211999</v>
      </c>
      <c r="G133" s="1">
        <v>15944.45</v>
      </c>
      <c r="H133" s="3">
        <f>IF(ISERR(LN(Table27[[#This Row],[Close]]/E132)),"-",LN(Table27[[#This Row],[Close]]/E132))</f>
        <v>9.5909899573626465E-5</v>
      </c>
    </row>
    <row r="134" spans="1:8" x14ac:dyDescent="0.3">
      <c r="A134" s="2">
        <v>43293</v>
      </c>
      <c r="B134" s="1">
        <v>11006.95</v>
      </c>
      <c r="C134" s="1">
        <v>11078.3</v>
      </c>
      <c r="D134" s="1">
        <v>10999.65</v>
      </c>
      <c r="E134" s="1">
        <v>11023.2</v>
      </c>
      <c r="F134" s="1">
        <v>256034815</v>
      </c>
      <c r="G134" s="1">
        <v>15787.28</v>
      </c>
      <c r="H134" s="3">
        <f>IF(ISERR(LN(Table27[[#This Row],[Close]]/E133)),"-",LN(Table27[[#This Row],[Close]]/E133))</f>
        <v>6.8179496293051707E-3</v>
      </c>
    </row>
    <row r="135" spans="1:8" x14ac:dyDescent="0.3">
      <c r="A135" s="2">
        <v>43294</v>
      </c>
      <c r="B135" s="1">
        <v>11056.9</v>
      </c>
      <c r="C135" s="1">
        <v>11071.35</v>
      </c>
      <c r="D135" s="1">
        <v>10999.75</v>
      </c>
      <c r="E135" s="1">
        <v>11018.9</v>
      </c>
      <c r="F135" s="1">
        <v>241670818</v>
      </c>
      <c r="G135" s="1">
        <v>14744.56</v>
      </c>
      <c r="H135" s="3">
        <f>IF(ISERR(LN(Table27[[#This Row],[Close]]/E134)),"-",LN(Table27[[#This Row],[Close]]/E134))</f>
        <v>-3.9016246678396689E-4</v>
      </c>
    </row>
    <row r="136" spans="1:8" x14ac:dyDescent="0.3">
      <c r="A136" s="2">
        <v>43297</v>
      </c>
      <c r="B136" s="1">
        <v>11018.95</v>
      </c>
      <c r="C136" s="1">
        <v>11019.5</v>
      </c>
      <c r="D136" s="1">
        <v>10926.25</v>
      </c>
      <c r="E136" s="1">
        <v>10936.85</v>
      </c>
      <c r="F136" s="1">
        <v>216971413</v>
      </c>
      <c r="G136" s="1">
        <v>13709.57</v>
      </c>
      <c r="H136" s="3">
        <f>IF(ISERR(LN(Table27[[#This Row],[Close]]/E135)),"-",LN(Table27[[#This Row],[Close]]/E135))</f>
        <v>-7.4741588844156994E-3</v>
      </c>
    </row>
    <row r="137" spans="1:8" x14ac:dyDescent="0.3">
      <c r="A137" s="2">
        <v>43298</v>
      </c>
      <c r="B137" s="1">
        <v>10939.65</v>
      </c>
      <c r="C137" s="1">
        <v>11018.5</v>
      </c>
      <c r="D137" s="1">
        <v>10925.6</v>
      </c>
      <c r="E137" s="1">
        <v>11008.05</v>
      </c>
      <c r="F137" s="1">
        <v>217107580</v>
      </c>
      <c r="G137" s="1">
        <v>12649.4</v>
      </c>
      <c r="H137" s="3">
        <f>IF(ISERR(LN(Table27[[#This Row],[Close]]/E136)),"-",LN(Table27[[#This Row],[Close]]/E136))</f>
        <v>6.4890019854781638E-3</v>
      </c>
    </row>
    <row r="138" spans="1:8" x14ac:dyDescent="0.3">
      <c r="A138" s="2">
        <v>43299</v>
      </c>
      <c r="B138" s="1">
        <v>11060.2</v>
      </c>
      <c r="C138" s="1">
        <v>11076.2</v>
      </c>
      <c r="D138" s="1">
        <v>10956.3</v>
      </c>
      <c r="E138" s="1">
        <v>10980.45</v>
      </c>
      <c r="F138" s="1">
        <v>232502459</v>
      </c>
      <c r="G138" s="1">
        <v>13320.2</v>
      </c>
      <c r="H138" s="3">
        <f>IF(ISERR(LN(Table27[[#This Row],[Close]]/E137)),"-",LN(Table27[[#This Row],[Close]]/E137))</f>
        <v>-2.5104044836980507E-3</v>
      </c>
    </row>
    <row r="139" spans="1:8" x14ac:dyDescent="0.3">
      <c r="A139" s="2">
        <v>43300</v>
      </c>
      <c r="B139" s="1">
        <v>10999.5</v>
      </c>
      <c r="C139" s="1">
        <v>11006.5</v>
      </c>
      <c r="D139" s="1">
        <v>10935.45</v>
      </c>
      <c r="E139" s="1">
        <v>10957.1</v>
      </c>
      <c r="F139" s="1">
        <v>222056399</v>
      </c>
      <c r="G139" s="1">
        <v>12199.98</v>
      </c>
      <c r="H139" s="3">
        <f>IF(ISERR(LN(Table27[[#This Row],[Close]]/E138)),"-",LN(Table27[[#This Row],[Close]]/E138))</f>
        <v>-2.1287708807833992E-3</v>
      </c>
    </row>
    <row r="140" spans="1:8" x14ac:dyDescent="0.3">
      <c r="A140" s="2">
        <v>43301</v>
      </c>
      <c r="B140" s="1">
        <v>10963.5</v>
      </c>
      <c r="C140" s="1">
        <v>11030.25</v>
      </c>
      <c r="D140" s="1">
        <v>10946.2</v>
      </c>
      <c r="E140" s="1">
        <v>11010.2</v>
      </c>
      <c r="F140" s="1">
        <v>193144113</v>
      </c>
      <c r="G140" s="1">
        <v>14105.94</v>
      </c>
      <c r="H140" s="3">
        <f>IF(ISERR(LN(Table27[[#This Row],[Close]]/E139)),"-",LN(Table27[[#This Row],[Close]]/E139))</f>
        <v>4.8344679065168992E-3</v>
      </c>
    </row>
    <row r="141" spans="1:8" x14ac:dyDescent="0.3">
      <c r="A141" s="2">
        <v>43304</v>
      </c>
      <c r="B141" s="1">
        <v>11019.85</v>
      </c>
      <c r="C141" s="1">
        <v>11093.4</v>
      </c>
      <c r="D141" s="1">
        <v>11010.95</v>
      </c>
      <c r="E141" s="1">
        <v>11084.75</v>
      </c>
      <c r="F141" s="1">
        <v>236153085</v>
      </c>
      <c r="G141" s="1">
        <v>14932.51</v>
      </c>
      <c r="H141" s="3">
        <f>IF(ISERR(LN(Table27[[#This Row],[Close]]/E140)),"-",LN(Table27[[#This Row],[Close]]/E140))</f>
        <v>6.7481739405328336E-3</v>
      </c>
    </row>
    <row r="142" spans="1:8" x14ac:dyDescent="0.3">
      <c r="A142" s="2">
        <v>43305</v>
      </c>
      <c r="B142" s="1">
        <v>11109</v>
      </c>
      <c r="C142" s="1">
        <v>11143.4</v>
      </c>
      <c r="D142" s="1">
        <v>11092.5</v>
      </c>
      <c r="E142" s="1">
        <v>11134.3</v>
      </c>
      <c r="F142" s="1">
        <v>212247395</v>
      </c>
      <c r="G142" s="1">
        <v>13931.15</v>
      </c>
      <c r="H142" s="3">
        <f>IF(ISERR(LN(Table27[[#This Row],[Close]]/E141)),"-",LN(Table27[[#This Row],[Close]]/E141))</f>
        <v>4.4601440782581301E-3</v>
      </c>
    </row>
    <row r="143" spans="1:8" x14ac:dyDescent="0.3">
      <c r="A143" s="2">
        <v>43306</v>
      </c>
      <c r="B143" s="1">
        <v>11148.4</v>
      </c>
      <c r="C143" s="1">
        <v>11157.15</v>
      </c>
      <c r="D143" s="1">
        <v>11113.25</v>
      </c>
      <c r="E143" s="1">
        <v>11132</v>
      </c>
      <c r="F143" s="1">
        <v>212333169</v>
      </c>
      <c r="G143" s="1">
        <v>12528.8</v>
      </c>
      <c r="H143" s="3">
        <f>IF(ISERR(LN(Table27[[#This Row],[Close]]/E142)),"-",LN(Table27[[#This Row],[Close]]/E142))</f>
        <v>-2.0659022901692162E-4</v>
      </c>
    </row>
    <row r="144" spans="1:8" x14ac:dyDescent="0.3">
      <c r="A144" s="2">
        <v>43307</v>
      </c>
      <c r="B144" s="1">
        <v>11132.95</v>
      </c>
      <c r="C144" s="1">
        <v>11185.85</v>
      </c>
      <c r="D144" s="1">
        <v>11125.7</v>
      </c>
      <c r="E144" s="1">
        <v>11167.3</v>
      </c>
      <c r="F144" s="1">
        <v>376657398</v>
      </c>
      <c r="G144" s="1">
        <v>21595.33</v>
      </c>
      <c r="H144" s="3">
        <f>IF(ISERR(LN(Table27[[#This Row],[Close]]/E143)),"-",LN(Table27[[#This Row],[Close]]/E143))</f>
        <v>3.1660213088618083E-3</v>
      </c>
    </row>
    <row r="145" spans="1:8" x14ac:dyDescent="0.3">
      <c r="A145" s="2">
        <v>43308</v>
      </c>
      <c r="B145" s="1">
        <v>11232.75</v>
      </c>
      <c r="C145" s="1">
        <v>11283.4</v>
      </c>
      <c r="D145" s="1">
        <v>11210.25</v>
      </c>
      <c r="E145" s="1">
        <v>11278.35</v>
      </c>
      <c r="F145" s="1">
        <v>324343457</v>
      </c>
      <c r="G145" s="1">
        <v>15203.09</v>
      </c>
      <c r="H145" s="3">
        <f>IF(ISERR(LN(Table27[[#This Row],[Close]]/E144)),"-",LN(Table27[[#This Row],[Close]]/E144))</f>
        <v>9.8950938021973352E-3</v>
      </c>
    </row>
    <row r="146" spans="1:8" x14ac:dyDescent="0.3">
      <c r="A146" s="2">
        <v>43311</v>
      </c>
      <c r="B146" s="1">
        <v>11296.65</v>
      </c>
      <c r="C146" s="1">
        <v>11328.1</v>
      </c>
      <c r="D146" s="1">
        <v>11261.45</v>
      </c>
      <c r="E146" s="1">
        <v>11319.55</v>
      </c>
      <c r="F146" s="1">
        <v>287435926</v>
      </c>
      <c r="G146" s="1">
        <v>14716.66</v>
      </c>
      <c r="H146" s="3">
        <f>IF(ISERR(LN(Table27[[#This Row],[Close]]/E145)),"-",LN(Table27[[#This Row],[Close]]/E145))</f>
        <v>3.6463605599989543E-3</v>
      </c>
    </row>
    <row r="147" spans="1:8" x14ac:dyDescent="0.3">
      <c r="A147" s="2">
        <v>43312</v>
      </c>
      <c r="B147" s="1">
        <v>11311.05</v>
      </c>
      <c r="C147" s="1">
        <v>11366</v>
      </c>
      <c r="D147" s="1">
        <v>11267.75</v>
      </c>
      <c r="E147" s="1">
        <v>11356.5</v>
      </c>
      <c r="F147" s="1">
        <v>264430889</v>
      </c>
      <c r="G147" s="1">
        <v>15297.4</v>
      </c>
      <c r="H147" s="3">
        <f>IF(ISERR(LN(Table27[[#This Row],[Close]]/E146)),"-",LN(Table27[[#This Row],[Close]]/E146))</f>
        <v>3.2589478946312938E-3</v>
      </c>
    </row>
    <row r="148" spans="1:8" x14ac:dyDescent="0.3">
      <c r="A148" s="2">
        <v>43313</v>
      </c>
      <c r="B148" s="1">
        <v>11359.8</v>
      </c>
      <c r="C148" s="1">
        <v>11390.55</v>
      </c>
      <c r="D148" s="1">
        <v>11313.55</v>
      </c>
      <c r="E148" s="1">
        <v>11346.2</v>
      </c>
      <c r="F148" s="1">
        <v>278012697</v>
      </c>
      <c r="G148" s="1">
        <v>14436.12</v>
      </c>
      <c r="H148" s="3">
        <f>IF(ISERR(LN(Table27[[#This Row],[Close]]/E147)),"-",LN(Table27[[#This Row],[Close]]/E147))</f>
        <v>-9.0738112265936017E-4</v>
      </c>
    </row>
    <row r="149" spans="1:8" x14ac:dyDescent="0.3">
      <c r="A149" s="2">
        <v>43314</v>
      </c>
      <c r="B149" s="1">
        <v>11328.9</v>
      </c>
      <c r="C149" s="1">
        <v>11328.9</v>
      </c>
      <c r="D149" s="1">
        <v>11234.95</v>
      </c>
      <c r="E149" s="1">
        <v>11244.7</v>
      </c>
      <c r="F149" s="1">
        <v>216533127</v>
      </c>
      <c r="G149" s="1">
        <v>12267.66</v>
      </c>
      <c r="H149" s="3">
        <f>IF(ISERR(LN(Table27[[#This Row],[Close]]/E148)),"-",LN(Table27[[#This Row],[Close]]/E148))</f>
        <v>-8.9859795750619302E-3</v>
      </c>
    </row>
    <row r="150" spans="1:8" x14ac:dyDescent="0.3">
      <c r="A150" s="2">
        <v>43315</v>
      </c>
      <c r="B150" s="1">
        <v>11297.8</v>
      </c>
      <c r="C150" s="1">
        <v>11368</v>
      </c>
      <c r="D150" s="1">
        <v>11294.55</v>
      </c>
      <c r="E150" s="1">
        <v>11360.8</v>
      </c>
      <c r="F150" s="1">
        <v>225146360</v>
      </c>
      <c r="G150" s="1">
        <v>12984.66</v>
      </c>
      <c r="H150" s="3">
        <f>IF(ISERR(LN(Table27[[#This Row],[Close]]/E149)),"-",LN(Table27[[#This Row],[Close]]/E149))</f>
        <v>1.0271926817053497E-2</v>
      </c>
    </row>
    <row r="151" spans="1:8" x14ac:dyDescent="0.3">
      <c r="A151" s="2">
        <v>43318</v>
      </c>
      <c r="B151" s="1">
        <v>11401.5</v>
      </c>
      <c r="C151" s="1">
        <v>11427.65</v>
      </c>
      <c r="D151" s="1">
        <v>11370.6</v>
      </c>
      <c r="E151" s="1">
        <v>11387.1</v>
      </c>
      <c r="F151" s="1">
        <v>210002582</v>
      </c>
      <c r="G151" s="1">
        <v>11321.55</v>
      </c>
      <c r="H151" s="3">
        <f>IF(ISERR(LN(Table27[[#This Row],[Close]]/E150)),"-",LN(Table27[[#This Row],[Close]]/E150))</f>
        <v>2.312302385563333E-3</v>
      </c>
    </row>
    <row r="152" spans="1:8" x14ac:dyDescent="0.3">
      <c r="A152" s="2">
        <v>43319</v>
      </c>
      <c r="B152" s="1">
        <v>11423.15</v>
      </c>
      <c r="C152" s="1">
        <v>11428.95</v>
      </c>
      <c r="D152" s="1">
        <v>11359.7</v>
      </c>
      <c r="E152" s="1">
        <v>11389.45</v>
      </c>
      <c r="F152" s="1">
        <v>233409612</v>
      </c>
      <c r="G152" s="1">
        <v>12457.71</v>
      </c>
      <c r="H152" s="3">
        <f>IF(ISERR(LN(Table27[[#This Row],[Close]]/E151)),"-",LN(Table27[[#This Row],[Close]]/E151))</f>
        <v>2.0635258705455244E-4</v>
      </c>
    </row>
    <row r="153" spans="1:8" x14ac:dyDescent="0.3">
      <c r="A153" s="2">
        <v>43320</v>
      </c>
      <c r="B153" s="1">
        <v>11412.5</v>
      </c>
      <c r="C153" s="1">
        <v>11459.95</v>
      </c>
      <c r="D153" s="1">
        <v>11379.3</v>
      </c>
      <c r="E153" s="1">
        <v>11450</v>
      </c>
      <c r="F153" s="1">
        <v>217047641</v>
      </c>
      <c r="G153" s="1">
        <v>12422.62</v>
      </c>
      <c r="H153" s="3">
        <f>IF(ISERR(LN(Table27[[#This Row],[Close]]/E152)),"-",LN(Table27[[#This Row],[Close]]/E152))</f>
        <v>5.3022416789647508E-3</v>
      </c>
    </row>
    <row r="154" spans="1:8" x14ac:dyDescent="0.3">
      <c r="A154" s="2">
        <v>43321</v>
      </c>
      <c r="B154" s="1">
        <v>11493.25</v>
      </c>
      <c r="C154" s="1">
        <v>11495.2</v>
      </c>
      <c r="D154" s="1">
        <v>11454.1</v>
      </c>
      <c r="E154" s="1">
        <v>11470.7</v>
      </c>
      <c r="F154" s="1">
        <v>311521403</v>
      </c>
      <c r="G154" s="1">
        <v>15842.76</v>
      </c>
      <c r="H154" s="3">
        <f>IF(ISERR(LN(Table27[[#This Row],[Close]]/E153)),"-",LN(Table27[[#This Row],[Close]]/E153))</f>
        <v>1.806228049557314E-3</v>
      </c>
    </row>
    <row r="155" spans="1:8" x14ac:dyDescent="0.3">
      <c r="A155" s="2">
        <v>43322</v>
      </c>
      <c r="B155" s="1">
        <v>11474.95</v>
      </c>
      <c r="C155" s="1">
        <v>11478.75</v>
      </c>
      <c r="D155" s="1">
        <v>11419.65</v>
      </c>
      <c r="E155" s="1">
        <v>11429.5</v>
      </c>
      <c r="F155" s="1">
        <v>336424182</v>
      </c>
      <c r="G155" s="1">
        <v>15738.26</v>
      </c>
      <c r="H155" s="3">
        <f>IF(ISERR(LN(Table27[[#This Row],[Close]]/E154)),"-",LN(Table27[[#This Row],[Close]]/E154))</f>
        <v>-3.5982257318400699E-3</v>
      </c>
    </row>
    <row r="156" spans="1:8" x14ac:dyDescent="0.3">
      <c r="A156" s="2">
        <v>43325</v>
      </c>
      <c r="B156" s="1">
        <v>11369.6</v>
      </c>
      <c r="C156" s="1">
        <v>11406.3</v>
      </c>
      <c r="D156" s="1">
        <v>11340.3</v>
      </c>
      <c r="E156" s="1">
        <v>11355.75</v>
      </c>
      <c r="F156" s="1">
        <v>254466760</v>
      </c>
      <c r="G156" s="1">
        <v>12899.22</v>
      </c>
      <c r="H156" s="3">
        <f>IF(ISERR(LN(Table27[[#This Row],[Close]]/E155)),"-",LN(Table27[[#This Row],[Close]]/E155))</f>
        <v>-6.4735087435117758E-3</v>
      </c>
    </row>
    <row r="157" spans="1:8" x14ac:dyDescent="0.3">
      <c r="A157" s="2">
        <v>43326</v>
      </c>
      <c r="B157" s="1">
        <v>11381.7</v>
      </c>
      <c r="C157" s="1">
        <v>11452.45</v>
      </c>
      <c r="D157" s="1">
        <v>11370.8</v>
      </c>
      <c r="E157" s="1">
        <v>11435.1</v>
      </c>
      <c r="F157" s="1">
        <v>239841680</v>
      </c>
      <c r="G157" s="1">
        <v>13935.35</v>
      </c>
      <c r="H157" s="3">
        <f>IF(ISERR(LN(Table27[[#This Row],[Close]]/E156)),"-",LN(Table27[[#This Row],[Close]]/E156))</f>
        <v>6.9633489429444069E-3</v>
      </c>
    </row>
    <row r="158" spans="1:8" x14ac:dyDescent="0.3">
      <c r="A158" s="2">
        <v>43328</v>
      </c>
      <c r="B158" s="1">
        <v>11397.15</v>
      </c>
      <c r="C158" s="1">
        <v>11449.85</v>
      </c>
      <c r="D158" s="1">
        <v>11366.25</v>
      </c>
      <c r="E158" s="1">
        <v>11385.05</v>
      </c>
      <c r="F158" s="1">
        <v>299610298</v>
      </c>
      <c r="G158" s="1">
        <v>17081.62</v>
      </c>
      <c r="H158" s="3">
        <f>IF(ISERR(LN(Table27[[#This Row],[Close]]/E157)),"-",LN(Table27[[#This Row],[Close]]/E157))</f>
        <v>-4.38648126781707E-3</v>
      </c>
    </row>
    <row r="159" spans="1:8" x14ac:dyDescent="0.3">
      <c r="A159" s="2">
        <v>43329</v>
      </c>
      <c r="B159" s="1">
        <v>11437.15</v>
      </c>
      <c r="C159" s="1">
        <v>11486.45</v>
      </c>
      <c r="D159" s="1">
        <v>11431.8</v>
      </c>
      <c r="E159" s="1">
        <v>11470.75</v>
      </c>
      <c r="F159" s="1">
        <v>241985503</v>
      </c>
      <c r="G159" s="1">
        <v>13275.31</v>
      </c>
      <c r="H159" s="3">
        <f>IF(ISERR(LN(Table27[[#This Row],[Close]]/E158)),"-",LN(Table27[[#This Row],[Close]]/E158))</f>
        <v>7.4992257226116294E-3</v>
      </c>
    </row>
    <row r="160" spans="1:8" x14ac:dyDescent="0.3">
      <c r="A160" s="2">
        <v>43332</v>
      </c>
      <c r="B160" s="1">
        <v>11502.1</v>
      </c>
      <c r="C160" s="1">
        <v>11565.3</v>
      </c>
      <c r="D160" s="1">
        <v>11499.65</v>
      </c>
      <c r="E160" s="1">
        <v>11551.75</v>
      </c>
      <c r="F160" s="1">
        <v>239843358</v>
      </c>
      <c r="G160" s="1">
        <v>14119.93</v>
      </c>
      <c r="H160" s="3">
        <f>IF(ISERR(LN(Table27[[#This Row],[Close]]/E159)),"-",LN(Table27[[#This Row],[Close]]/E159))</f>
        <v>7.0366236698632748E-3</v>
      </c>
    </row>
    <row r="161" spans="1:8" x14ac:dyDescent="0.3">
      <c r="A161" s="2">
        <v>43333</v>
      </c>
      <c r="B161" s="1">
        <v>11576.2</v>
      </c>
      <c r="C161" s="1">
        <v>11581.75</v>
      </c>
      <c r="D161" s="1">
        <v>11539.6</v>
      </c>
      <c r="E161" s="1">
        <v>11570.9</v>
      </c>
      <c r="F161" s="1">
        <v>231063669</v>
      </c>
      <c r="G161" s="1">
        <v>13528.83</v>
      </c>
      <c r="H161" s="3">
        <f>IF(ISERR(LN(Table27[[#This Row],[Close]]/E160)),"-",LN(Table27[[#This Row],[Close]]/E160))</f>
        <v>1.6563849194054057E-3</v>
      </c>
    </row>
    <row r="162" spans="1:8" x14ac:dyDescent="0.3">
      <c r="A162" s="2">
        <v>43335</v>
      </c>
      <c r="B162" s="1">
        <v>11620.7</v>
      </c>
      <c r="C162" s="1">
        <v>11620.7</v>
      </c>
      <c r="D162" s="1">
        <v>11546.7</v>
      </c>
      <c r="E162" s="1">
        <v>11582.75</v>
      </c>
      <c r="F162" s="1">
        <v>256163842</v>
      </c>
      <c r="G162" s="1">
        <v>16117.77</v>
      </c>
      <c r="H162" s="3">
        <f>IF(ISERR(LN(Table27[[#This Row],[Close]]/E161)),"-",LN(Table27[[#This Row],[Close]]/E161))</f>
        <v>1.0235968009065074E-3</v>
      </c>
    </row>
    <row r="163" spans="1:8" x14ac:dyDescent="0.3">
      <c r="A163" s="2">
        <v>43336</v>
      </c>
      <c r="B163" s="1">
        <v>11566.6</v>
      </c>
      <c r="C163" s="1">
        <v>11604.6</v>
      </c>
      <c r="D163" s="1">
        <v>11532</v>
      </c>
      <c r="E163" s="1">
        <v>11557.1</v>
      </c>
      <c r="F163" s="1">
        <v>225604574</v>
      </c>
      <c r="G163" s="1">
        <v>13019.55</v>
      </c>
      <c r="H163" s="3">
        <f>IF(ISERR(LN(Table27[[#This Row],[Close]]/E162)),"-",LN(Table27[[#This Row],[Close]]/E162))</f>
        <v>-2.2169556419407827E-3</v>
      </c>
    </row>
    <row r="164" spans="1:8" x14ac:dyDescent="0.3">
      <c r="A164" s="2">
        <v>43339</v>
      </c>
      <c r="B164" s="1">
        <v>11605.85</v>
      </c>
      <c r="C164" s="1">
        <v>11700.95</v>
      </c>
      <c r="D164" s="1">
        <v>11595.6</v>
      </c>
      <c r="E164" s="1">
        <v>11691.95</v>
      </c>
      <c r="F164" s="1">
        <v>205689327</v>
      </c>
      <c r="G164" s="1">
        <v>11707.5</v>
      </c>
      <c r="H164" s="3">
        <f>IF(ISERR(LN(Table27[[#This Row],[Close]]/E163)),"-",LN(Table27[[#This Row],[Close]]/E163))</f>
        <v>1.1600604091100921E-2</v>
      </c>
    </row>
    <row r="165" spans="1:8" x14ac:dyDescent="0.3">
      <c r="A165" s="2">
        <v>43340</v>
      </c>
      <c r="B165" s="1">
        <v>11731.95</v>
      </c>
      <c r="C165" s="1">
        <v>11760.2</v>
      </c>
      <c r="D165" s="1">
        <v>11710.5</v>
      </c>
      <c r="E165" s="1">
        <v>11738.5</v>
      </c>
      <c r="F165" s="1">
        <v>249420312</v>
      </c>
      <c r="G165" s="1">
        <v>13946.7</v>
      </c>
      <c r="H165" s="3">
        <f>IF(ISERR(LN(Table27[[#This Row],[Close]]/E164)),"-",LN(Table27[[#This Row],[Close]]/E164))</f>
        <v>3.973467111897261E-3</v>
      </c>
    </row>
    <row r="166" spans="1:8" x14ac:dyDescent="0.3">
      <c r="A166" s="2">
        <v>43341</v>
      </c>
      <c r="B166" s="1">
        <v>11744.95</v>
      </c>
      <c r="C166" s="1">
        <v>11753.2</v>
      </c>
      <c r="D166" s="1">
        <v>11678.85</v>
      </c>
      <c r="E166" s="1">
        <v>11691.9</v>
      </c>
      <c r="F166" s="1">
        <v>259351550</v>
      </c>
      <c r="G166" s="1">
        <v>14324.65</v>
      </c>
      <c r="H166" s="3">
        <f>IF(ISERR(LN(Table27[[#This Row],[Close]]/E165)),"-",LN(Table27[[#This Row],[Close]]/E165))</f>
        <v>-3.9777435676563271E-3</v>
      </c>
    </row>
    <row r="167" spans="1:8" x14ac:dyDescent="0.3">
      <c r="A167" s="2">
        <v>43342</v>
      </c>
      <c r="B167" s="1">
        <v>11694.75</v>
      </c>
      <c r="C167" s="1">
        <v>11698.8</v>
      </c>
      <c r="D167" s="1">
        <v>11639.7</v>
      </c>
      <c r="E167" s="1">
        <v>11676.8</v>
      </c>
      <c r="F167" s="1">
        <v>323450305</v>
      </c>
      <c r="G167" s="1">
        <v>18275.54</v>
      </c>
      <c r="H167" s="3">
        <f>IF(ISERR(LN(Table27[[#This Row],[Close]]/E166)),"-",LN(Table27[[#This Row],[Close]]/E166))</f>
        <v>-1.2923270957780808E-3</v>
      </c>
    </row>
    <row r="168" spans="1:8" x14ac:dyDescent="0.3">
      <c r="A168" s="2">
        <v>43343</v>
      </c>
      <c r="B168" s="1">
        <v>11675.85</v>
      </c>
      <c r="C168" s="1">
        <v>11727.65</v>
      </c>
      <c r="D168" s="1">
        <v>11640.1</v>
      </c>
      <c r="E168" s="1">
        <v>11680.5</v>
      </c>
      <c r="F168" s="1">
        <v>357230312</v>
      </c>
      <c r="G168" s="1">
        <v>20755.73</v>
      </c>
      <c r="H168" s="3">
        <f>IF(ISERR(LN(Table27[[#This Row],[Close]]/E167)),"-",LN(Table27[[#This Row],[Close]]/E167))</f>
        <v>3.1681744302199772E-4</v>
      </c>
    </row>
    <row r="169" spans="1:8" x14ac:dyDescent="0.3">
      <c r="A169" s="2">
        <v>43346</v>
      </c>
      <c r="B169" s="1">
        <v>11751.8</v>
      </c>
      <c r="C169" s="1">
        <v>11751.8</v>
      </c>
      <c r="D169" s="1">
        <v>11567.4</v>
      </c>
      <c r="E169" s="1">
        <v>11582.35</v>
      </c>
      <c r="F169" s="1">
        <v>241726864</v>
      </c>
      <c r="G169" s="1">
        <v>16139.58</v>
      </c>
      <c r="H169" s="3">
        <f>IF(ISERR(LN(Table27[[#This Row],[Close]]/E168)),"-",LN(Table27[[#This Row],[Close]]/E168))</f>
        <v>-8.4383970501899584E-3</v>
      </c>
    </row>
    <row r="170" spans="1:8" x14ac:dyDescent="0.3">
      <c r="A170" s="2">
        <v>43347</v>
      </c>
      <c r="B170" s="1">
        <v>11598.75</v>
      </c>
      <c r="C170" s="1">
        <v>11602.55</v>
      </c>
      <c r="D170" s="1">
        <v>11496.85</v>
      </c>
      <c r="E170" s="1">
        <v>11520.3</v>
      </c>
      <c r="F170" s="1">
        <v>262701030</v>
      </c>
      <c r="G170" s="1">
        <v>16254.78</v>
      </c>
      <c r="H170" s="3">
        <f>IF(ISERR(LN(Table27[[#This Row],[Close]]/E169)),"-",LN(Table27[[#This Row],[Close]]/E169))</f>
        <v>-5.371691057489936E-3</v>
      </c>
    </row>
    <row r="171" spans="1:8" x14ac:dyDescent="0.3">
      <c r="A171" s="2">
        <v>43348</v>
      </c>
      <c r="B171" s="1">
        <v>11514.85</v>
      </c>
      <c r="C171" s="1">
        <v>11542.65</v>
      </c>
      <c r="D171" s="1">
        <v>11393.85</v>
      </c>
      <c r="E171" s="1">
        <v>11476.95</v>
      </c>
      <c r="F171" s="1">
        <v>253689858</v>
      </c>
      <c r="G171" s="1">
        <v>15078.23</v>
      </c>
      <c r="H171" s="3">
        <f>IF(ISERR(LN(Table27[[#This Row],[Close]]/E170)),"-",LN(Table27[[#This Row],[Close]]/E170))</f>
        <v>-3.770020445457141E-3</v>
      </c>
    </row>
    <row r="172" spans="1:8" x14ac:dyDescent="0.3">
      <c r="A172" s="2">
        <v>43349</v>
      </c>
      <c r="B172" s="1">
        <v>11514.15</v>
      </c>
      <c r="C172" s="1">
        <v>11562.25</v>
      </c>
      <c r="D172" s="1">
        <v>11436.05</v>
      </c>
      <c r="E172" s="1">
        <v>11536.9</v>
      </c>
      <c r="F172" s="1">
        <v>255558129</v>
      </c>
      <c r="G172" s="1">
        <v>15161</v>
      </c>
      <c r="H172" s="3">
        <f>IF(ISERR(LN(Table27[[#This Row],[Close]]/E171)),"-",LN(Table27[[#This Row],[Close]]/E171))</f>
        <v>5.2099179931275122E-3</v>
      </c>
    </row>
    <row r="173" spans="1:8" x14ac:dyDescent="0.3">
      <c r="A173" s="2">
        <v>43350</v>
      </c>
      <c r="B173" s="1">
        <v>11558.25</v>
      </c>
      <c r="C173" s="1">
        <v>11603</v>
      </c>
      <c r="D173" s="1">
        <v>11484.4</v>
      </c>
      <c r="E173" s="1">
        <v>11589.1</v>
      </c>
      <c r="F173" s="1">
        <v>305029077</v>
      </c>
      <c r="G173" s="1">
        <v>16441.02</v>
      </c>
      <c r="H173" s="3">
        <f>IF(ISERR(LN(Table27[[#This Row],[Close]]/E172)),"-",LN(Table27[[#This Row],[Close]]/E172))</f>
        <v>4.5144070442281106E-3</v>
      </c>
    </row>
    <row r="174" spans="1:8" x14ac:dyDescent="0.3">
      <c r="A174" s="2">
        <v>43353</v>
      </c>
      <c r="B174" s="1">
        <v>11570.25</v>
      </c>
      <c r="C174" s="1">
        <v>11573</v>
      </c>
      <c r="D174" s="1">
        <v>11427.3</v>
      </c>
      <c r="E174" s="1">
        <v>11438.1</v>
      </c>
      <c r="F174" s="1">
        <v>295597988</v>
      </c>
      <c r="G174" s="1">
        <v>16513.89</v>
      </c>
      <c r="H174" s="3">
        <f>IF(ISERR(LN(Table27[[#This Row],[Close]]/E173)),"-",LN(Table27[[#This Row],[Close]]/E173))</f>
        <v>-1.311511294512481E-2</v>
      </c>
    </row>
    <row r="175" spans="1:8" x14ac:dyDescent="0.3">
      <c r="A175" s="2">
        <v>43354</v>
      </c>
      <c r="B175" s="1">
        <v>11476.85</v>
      </c>
      <c r="C175" s="1">
        <v>11479.4</v>
      </c>
      <c r="D175" s="1">
        <v>11274</v>
      </c>
      <c r="E175" s="1">
        <v>11287.5</v>
      </c>
      <c r="F175" s="1">
        <v>318093125</v>
      </c>
      <c r="G175" s="1">
        <v>18745.54</v>
      </c>
      <c r="H175" s="3">
        <f>IF(ISERR(LN(Table27[[#This Row],[Close]]/E174)),"-",LN(Table27[[#This Row],[Close]]/E174))</f>
        <v>-1.3253969499003263E-2</v>
      </c>
    </row>
    <row r="176" spans="1:8" x14ac:dyDescent="0.3">
      <c r="A176" s="2">
        <v>43355</v>
      </c>
      <c r="B176" s="1">
        <v>11340.1</v>
      </c>
      <c r="C176" s="1">
        <v>11380.75</v>
      </c>
      <c r="D176" s="1">
        <v>11250.2</v>
      </c>
      <c r="E176" s="1">
        <v>11369.9</v>
      </c>
      <c r="F176" s="1">
        <v>276509748</v>
      </c>
      <c r="G176" s="1">
        <v>15567.9</v>
      </c>
      <c r="H176" s="3">
        <f>IF(ISERR(LN(Table27[[#This Row],[Close]]/E175)),"-",LN(Table27[[#This Row],[Close]]/E175))</f>
        <v>7.2735939059058573E-3</v>
      </c>
    </row>
    <row r="177" spans="1:8" x14ac:dyDescent="0.3">
      <c r="A177" s="2">
        <v>43357</v>
      </c>
      <c r="B177" s="1">
        <v>11443.5</v>
      </c>
      <c r="C177" s="1">
        <v>11523.25</v>
      </c>
      <c r="D177" s="1">
        <v>11430.55</v>
      </c>
      <c r="E177" s="1">
        <v>11515.2</v>
      </c>
      <c r="F177" s="1">
        <v>285218296</v>
      </c>
      <c r="G177" s="1">
        <v>16423.36</v>
      </c>
      <c r="H177" s="3">
        <f>IF(ISERR(LN(Table27[[#This Row],[Close]]/E176)),"-",LN(Table27[[#This Row],[Close]]/E176))</f>
        <v>1.2698389122393185E-2</v>
      </c>
    </row>
    <row r="178" spans="1:8" x14ac:dyDescent="0.3">
      <c r="A178" s="2">
        <v>43360</v>
      </c>
      <c r="B178" s="1">
        <v>11464.95</v>
      </c>
      <c r="C178" s="1">
        <v>11464.95</v>
      </c>
      <c r="D178" s="1">
        <v>11366.9</v>
      </c>
      <c r="E178" s="1">
        <v>11377.75</v>
      </c>
      <c r="F178" s="1">
        <v>207620518</v>
      </c>
      <c r="G178" s="1">
        <v>11294.84</v>
      </c>
      <c r="H178" s="3">
        <f>IF(ISERR(LN(Table27[[#This Row],[Close]]/E177)),"-",LN(Table27[[#This Row],[Close]]/E177))</f>
        <v>-1.2008207911445088E-2</v>
      </c>
    </row>
    <row r="179" spans="1:8" x14ac:dyDescent="0.3">
      <c r="A179" s="2">
        <v>43361</v>
      </c>
      <c r="B179" s="1">
        <v>11381.55</v>
      </c>
      <c r="C179" s="1">
        <v>11411.45</v>
      </c>
      <c r="D179" s="1">
        <v>11268.95</v>
      </c>
      <c r="E179" s="1">
        <v>11278.9</v>
      </c>
      <c r="F179" s="1">
        <v>248298794</v>
      </c>
      <c r="G179" s="1">
        <v>13814.11</v>
      </c>
      <c r="H179" s="3">
        <f>IF(ISERR(LN(Table27[[#This Row],[Close]]/E178)),"-",LN(Table27[[#This Row],[Close]]/E178))</f>
        <v>-8.7259702757044692E-3</v>
      </c>
    </row>
    <row r="180" spans="1:8" x14ac:dyDescent="0.3">
      <c r="A180" s="2">
        <v>43362</v>
      </c>
      <c r="B180" s="1">
        <v>11326.65</v>
      </c>
      <c r="C180" s="1">
        <v>11332.05</v>
      </c>
      <c r="D180" s="1">
        <v>11210.9</v>
      </c>
      <c r="E180" s="1">
        <v>11234.35</v>
      </c>
      <c r="F180" s="1">
        <v>258424384</v>
      </c>
      <c r="G180" s="1">
        <v>15116.69</v>
      </c>
      <c r="H180" s="3">
        <f>IF(ISERR(LN(Table27[[#This Row],[Close]]/E179)),"-",LN(Table27[[#This Row],[Close]]/E179))</f>
        <v>-3.9576745382891472E-3</v>
      </c>
    </row>
    <row r="181" spans="1:8" x14ac:dyDescent="0.3">
      <c r="A181" s="2">
        <v>43364</v>
      </c>
      <c r="B181" s="1">
        <v>11271.3</v>
      </c>
      <c r="C181" s="1">
        <v>11346.8</v>
      </c>
      <c r="D181" s="1">
        <v>10866.45</v>
      </c>
      <c r="E181" s="1">
        <v>11143.1</v>
      </c>
      <c r="F181" s="1">
        <v>741153209</v>
      </c>
      <c r="G181" s="1">
        <v>35131.19</v>
      </c>
      <c r="H181" s="3">
        <f>IF(ISERR(LN(Table27[[#This Row],[Close]]/E180)),"-",LN(Table27[[#This Row],[Close]]/E180))</f>
        <v>-8.1555767773956976E-3</v>
      </c>
    </row>
    <row r="182" spans="1:8" x14ac:dyDescent="0.3">
      <c r="A182" s="2">
        <v>43367</v>
      </c>
      <c r="B182" s="1">
        <v>11164.4</v>
      </c>
      <c r="C182" s="1">
        <v>11170.15</v>
      </c>
      <c r="D182" s="1">
        <v>10943.6</v>
      </c>
      <c r="E182" s="1">
        <v>10967.4</v>
      </c>
      <c r="F182" s="1">
        <v>398815949</v>
      </c>
      <c r="G182" s="1">
        <v>23023.34</v>
      </c>
      <c r="H182" s="3">
        <f>IF(ISERR(LN(Table27[[#This Row],[Close]]/E181)),"-",LN(Table27[[#This Row],[Close]]/E181))</f>
        <v>-1.5893236100092235E-2</v>
      </c>
    </row>
    <row r="183" spans="1:8" x14ac:dyDescent="0.3">
      <c r="A183" s="2">
        <v>43368</v>
      </c>
      <c r="B183" s="1">
        <v>10969.95</v>
      </c>
      <c r="C183" s="1">
        <v>11080.6</v>
      </c>
      <c r="D183" s="1">
        <v>10882.85</v>
      </c>
      <c r="E183" s="1">
        <v>11067.45</v>
      </c>
      <c r="F183" s="1">
        <v>417548830</v>
      </c>
      <c r="G183" s="1">
        <v>22878.57</v>
      </c>
      <c r="H183" s="3">
        <f>IF(ISERR(LN(Table27[[#This Row],[Close]]/E182)),"-",LN(Table27[[#This Row],[Close]]/E182))</f>
        <v>9.081131713379249E-3</v>
      </c>
    </row>
    <row r="184" spans="1:8" x14ac:dyDescent="0.3">
      <c r="A184" s="2">
        <v>43369</v>
      </c>
      <c r="B184" s="1">
        <v>11145.55</v>
      </c>
      <c r="C184" s="1">
        <v>11145.55</v>
      </c>
      <c r="D184" s="1">
        <v>10993.05</v>
      </c>
      <c r="E184" s="1">
        <v>11053.8</v>
      </c>
      <c r="F184" s="1">
        <v>351041146</v>
      </c>
      <c r="G184" s="1">
        <v>17803.68</v>
      </c>
      <c r="H184" s="3">
        <f>IF(ISERR(LN(Table27[[#This Row],[Close]]/E183)),"-",LN(Table27[[#This Row],[Close]]/E183))</f>
        <v>-1.2341076324745481E-3</v>
      </c>
    </row>
    <row r="185" spans="1:8" x14ac:dyDescent="0.3">
      <c r="A185" s="2">
        <v>43370</v>
      </c>
      <c r="B185" s="1">
        <v>11079.8</v>
      </c>
      <c r="C185" s="1">
        <v>11089.45</v>
      </c>
      <c r="D185" s="1">
        <v>10953.35</v>
      </c>
      <c r="E185" s="1">
        <v>10977.55</v>
      </c>
      <c r="F185" s="1">
        <v>418210067</v>
      </c>
      <c r="G185" s="1">
        <v>22582.86</v>
      </c>
      <c r="H185" s="3">
        <f>IF(ISERR(LN(Table27[[#This Row],[Close]]/E184)),"-",LN(Table27[[#This Row],[Close]]/E184))</f>
        <v>-6.9219820348958589E-3</v>
      </c>
    </row>
    <row r="186" spans="1:8" x14ac:dyDescent="0.3">
      <c r="A186" s="2">
        <v>43371</v>
      </c>
      <c r="B186" s="1">
        <v>11008.1</v>
      </c>
      <c r="C186" s="1">
        <v>11034.1</v>
      </c>
      <c r="D186" s="1">
        <v>10850.3</v>
      </c>
      <c r="E186" s="1">
        <v>10930.45</v>
      </c>
      <c r="F186" s="1">
        <v>492894147</v>
      </c>
      <c r="G186" s="1">
        <v>23227.86</v>
      </c>
      <c r="H186" s="3">
        <f>IF(ISERR(LN(Table27[[#This Row],[Close]]/E185)),"-",LN(Table27[[#This Row],[Close]]/E185))</f>
        <v>-4.2998057847973671E-3</v>
      </c>
    </row>
    <row r="187" spans="1:8" x14ac:dyDescent="0.3">
      <c r="A187" s="2">
        <v>43374</v>
      </c>
      <c r="B187" s="1">
        <v>10930.9</v>
      </c>
      <c r="C187" s="1">
        <v>11035.65</v>
      </c>
      <c r="D187" s="1">
        <v>10821.55</v>
      </c>
      <c r="E187" s="1">
        <v>11008.3</v>
      </c>
      <c r="F187" s="1">
        <v>398987274</v>
      </c>
      <c r="G187" s="1">
        <v>20391.72</v>
      </c>
      <c r="H187" s="3">
        <f>IF(ISERR(LN(Table27[[#This Row],[Close]]/E186)),"-",LN(Table27[[#This Row],[Close]]/E186))</f>
        <v>7.0970612969229975E-3</v>
      </c>
    </row>
    <row r="188" spans="1:8" x14ac:dyDescent="0.3">
      <c r="A188" s="2">
        <v>43376</v>
      </c>
      <c r="B188" s="1">
        <v>10982.7</v>
      </c>
      <c r="C188" s="1">
        <v>10989.05</v>
      </c>
      <c r="D188" s="1">
        <v>10843.75</v>
      </c>
      <c r="E188" s="1">
        <v>10858.25</v>
      </c>
      <c r="F188" s="1">
        <v>398756507</v>
      </c>
      <c r="G188" s="1">
        <v>21225.59</v>
      </c>
      <c r="H188" s="3">
        <f>IF(ISERR(LN(Table27[[#This Row],[Close]]/E187)),"-",LN(Table27[[#This Row],[Close]]/E187))</f>
        <v>-1.3724374010345193E-2</v>
      </c>
    </row>
    <row r="189" spans="1:8" x14ac:dyDescent="0.3">
      <c r="A189" s="2">
        <v>43377</v>
      </c>
      <c r="B189" s="1">
        <v>10754.7</v>
      </c>
      <c r="C189" s="1">
        <v>10754.7</v>
      </c>
      <c r="D189" s="1">
        <v>10547.25</v>
      </c>
      <c r="E189" s="1">
        <v>10599.25</v>
      </c>
      <c r="F189" s="1">
        <v>438202008</v>
      </c>
      <c r="G189" s="1">
        <v>23711.57</v>
      </c>
      <c r="H189" s="3">
        <f>IF(ISERR(LN(Table27[[#This Row],[Close]]/E188)),"-",LN(Table27[[#This Row],[Close]]/E188))</f>
        <v>-2.4141915818458322E-2</v>
      </c>
    </row>
    <row r="190" spans="1:8" x14ac:dyDescent="0.3">
      <c r="A190" s="2">
        <v>43378</v>
      </c>
      <c r="B190" s="1">
        <v>10514.1</v>
      </c>
      <c r="C190" s="1">
        <v>10540.65</v>
      </c>
      <c r="D190" s="1">
        <v>10261.9</v>
      </c>
      <c r="E190" s="1">
        <v>10316.450000000001</v>
      </c>
      <c r="F190" s="1">
        <v>625153832</v>
      </c>
      <c r="G190" s="1">
        <v>25254.21</v>
      </c>
      <c r="H190" s="3">
        <f>IF(ISERR(LN(Table27[[#This Row],[Close]]/E189)),"-",LN(Table27[[#This Row],[Close]]/E189))</f>
        <v>-2.7043535271357683E-2</v>
      </c>
    </row>
    <row r="191" spans="1:8" x14ac:dyDescent="0.3">
      <c r="A191" s="2">
        <v>43381</v>
      </c>
      <c r="B191" s="1">
        <v>10310.15</v>
      </c>
      <c r="C191" s="1">
        <v>10398.35</v>
      </c>
      <c r="D191" s="1">
        <v>10198.4</v>
      </c>
      <c r="E191" s="1">
        <v>10348.049999999999</v>
      </c>
      <c r="F191" s="1">
        <v>470279031</v>
      </c>
      <c r="G191" s="1">
        <v>22130.94</v>
      </c>
      <c r="H191" s="3">
        <f>IF(ISERR(LN(Table27[[#This Row],[Close]]/E190)),"-",LN(Table27[[#This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IF(ISERR(LN(Table27[[#This Row],[Close]]/E191)),"-",LN(Table27[[#This Row],[Close]]/E191))</f>
        <v>-4.5522643762188489E-3</v>
      </c>
    </row>
    <row r="193" spans="1:8" x14ac:dyDescent="0.3">
      <c r="A193" s="2">
        <v>43383</v>
      </c>
      <c r="B193" s="1">
        <v>10331.85</v>
      </c>
      <c r="C193" s="1">
        <v>10482.35</v>
      </c>
      <c r="D193" s="1">
        <v>10318.25</v>
      </c>
      <c r="E193" s="1">
        <v>10460.1</v>
      </c>
      <c r="F193" s="1">
        <v>373844130</v>
      </c>
      <c r="G193" s="1">
        <v>19592.59</v>
      </c>
      <c r="H193" s="3">
        <f>IF(ISERR(LN(Table27[[#This Row],[Close]]/E192)),"-",LN(Table27[[#This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IF(ISERR(LN(Table27[[#This Row],[Close]]/E193)),"-",LN(Table27[[#This Row],[Close]]/E193))</f>
        <v>-2.1788996676934184E-2</v>
      </c>
    </row>
    <row r="195" spans="1:8" x14ac:dyDescent="0.3">
      <c r="A195" s="2">
        <v>43385</v>
      </c>
      <c r="B195" s="1">
        <v>10331.549999999999</v>
      </c>
      <c r="C195" s="1">
        <v>10492.45</v>
      </c>
      <c r="D195" s="1">
        <v>10322.15</v>
      </c>
      <c r="E195" s="1">
        <v>10472.5</v>
      </c>
      <c r="F195" s="1">
        <v>354056762</v>
      </c>
      <c r="G195" s="1">
        <v>18606.04</v>
      </c>
      <c r="H195" s="3">
        <f>IF(ISERR(LN(Table27[[#This Row],[Close]]/E194)),"-",LN(Table27[[#This Row],[Close]]/E194))</f>
        <v>2.2973751695463417E-2</v>
      </c>
    </row>
    <row r="196" spans="1:8" x14ac:dyDescent="0.3">
      <c r="A196" s="2">
        <v>43388</v>
      </c>
      <c r="B196" s="1">
        <v>10524.2</v>
      </c>
      <c r="C196" s="1">
        <v>10526.3</v>
      </c>
      <c r="D196" s="1">
        <v>10410.15</v>
      </c>
      <c r="E196" s="1">
        <v>10512.5</v>
      </c>
      <c r="F196" s="1">
        <v>267517728</v>
      </c>
      <c r="G196" s="1">
        <v>14372.15</v>
      </c>
      <c r="H196" s="3">
        <f>IF(ISERR(LN(Table27[[#This Row],[Close]]/E195)),"-",LN(Table27[[#This Row],[Close]]/E195))</f>
        <v>3.8122514600135221E-3</v>
      </c>
    </row>
    <row r="197" spans="1:8" x14ac:dyDescent="0.3">
      <c r="A197" s="2">
        <v>43389</v>
      </c>
      <c r="B197" s="1">
        <v>10550.15</v>
      </c>
      <c r="C197" s="1">
        <v>10604.9</v>
      </c>
      <c r="D197" s="1">
        <v>10525.3</v>
      </c>
      <c r="E197" s="1">
        <v>10584.75</v>
      </c>
      <c r="F197" s="1">
        <v>273444095</v>
      </c>
      <c r="G197" s="1">
        <v>15453.03</v>
      </c>
      <c r="H197" s="3">
        <f>IF(ISERR(LN(Table27[[#This Row],[Close]]/E196)),"-",LN(Table27[[#This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IF(ISERR(LN(Table27[[#This Row],[Close]]/E197)),"-",LN(Table27[[#This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IF(ISERR(LN(Table27[[#This Row],[Close]]/E198)),"-",LN(Table27[[#This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IF(ISERR(LN(Table27[[#This Row],[Close]]/E199)),"-",LN(Table27[[#This Row],[Close]]/E199))</f>
        <v>-5.6743125075594458E-3</v>
      </c>
    </row>
    <row r="201" spans="1:8" x14ac:dyDescent="0.3">
      <c r="A201" s="2">
        <v>43396</v>
      </c>
      <c r="B201" s="1">
        <v>10152.6</v>
      </c>
      <c r="C201" s="1">
        <v>10222.1</v>
      </c>
      <c r="D201" s="1">
        <v>10102.35</v>
      </c>
      <c r="E201" s="1">
        <v>10146.799999999999</v>
      </c>
      <c r="F201" s="1">
        <v>312042090</v>
      </c>
      <c r="G201" s="1">
        <v>18114.71</v>
      </c>
      <c r="H201" s="3">
        <f>IF(ISERR(LN(Table27[[#This Row],[Close]]/E200)),"-",LN(Table27[[#This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IF(ISERR(LN(Table27[[#This Row],[Close]]/E201)),"-",LN(Table27[[#This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IF(ISERR(LN(Table27[[#This Row],[Close]]/E202)),"-",LN(Table27[[#This Row],[Close]]/E202))</f>
        <v>-9.813515351592101E-3</v>
      </c>
    </row>
    <row r="204" spans="1:8" x14ac:dyDescent="0.3">
      <c r="A204" s="2">
        <v>43399</v>
      </c>
      <c r="B204" s="1">
        <v>10122.35</v>
      </c>
      <c r="C204" s="1">
        <v>10128.85</v>
      </c>
      <c r="D204" s="1">
        <v>10004.549999999999</v>
      </c>
      <c r="E204" s="1">
        <v>10030</v>
      </c>
      <c r="F204" s="1">
        <v>375563273</v>
      </c>
      <c r="G204" s="1">
        <v>16120.14</v>
      </c>
      <c r="H204" s="3">
        <f>IF(ISERR(LN(Table27[[#This Row],[Close]]/E203)),"-",LN(Table27[[#This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IF(ISERR(LN(Table27[[#This Row],[Close]]/E204)),"-",LN(Table27[[#This Row],[Close]]/E204))</f>
        <v>2.1780027001601827E-2</v>
      </c>
    </row>
    <row r="206" spans="1:8" x14ac:dyDescent="0.3">
      <c r="A206" s="2">
        <v>43403</v>
      </c>
      <c r="B206" s="1">
        <v>10239.4</v>
      </c>
      <c r="C206" s="1">
        <v>10285.1</v>
      </c>
      <c r="D206" s="1">
        <v>10175.35</v>
      </c>
      <c r="E206" s="1">
        <v>10198.4</v>
      </c>
      <c r="F206" s="1">
        <v>298753965</v>
      </c>
      <c r="G206" s="1">
        <v>14789.51</v>
      </c>
      <c r="H206" s="3">
        <f>IF(ISERR(LN(Table27[[#This Row],[Close]]/E205)),"-",LN(Table27[[#This Row],[Close]]/E205))</f>
        <v>-5.129783734565848E-3</v>
      </c>
    </row>
    <row r="207" spans="1:8" x14ac:dyDescent="0.3">
      <c r="A207" s="2">
        <v>43404</v>
      </c>
      <c r="B207" s="1">
        <v>10209.549999999999</v>
      </c>
      <c r="C207" s="1">
        <v>10396</v>
      </c>
      <c r="D207" s="1">
        <v>10105.1</v>
      </c>
      <c r="E207" s="1">
        <v>10386.6</v>
      </c>
      <c r="F207" s="1">
        <v>386618948</v>
      </c>
      <c r="G207" s="1">
        <v>21513.85</v>
      </c>
      <c r="H207" s="3">
        <f>IF(ISERR(LN(Table27[[#This Row],[Close]]/E206)),"-",LN(Table27[[#This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IF(ISERR(LN(Table27[[#This Row],[Close]]/E207)),"-",LN(Table27[[#This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IF(ISERR(LN(Table27[[#This Row],[Close]]/E208)),"-",LN(Table27[[#This Row],[Close]]/E208))</f>
        <v>1.648595028975125E-2</v>
      </c>
    </row>
    <row r="210" spans="1:8" x14ac:dyDescent="0.3">
      <c r="A210" s="2">
        <v>43409</v>
      </c>
      <c r="B210" s="1">
        <v>10558.75</v>
      </c>
      <c r="C210" s="1">
        <v>10558.8</v>
      </c>
      <c r="D210" s="1">
        <v>10477</v>
      </c>
      <c r="E210" s="1">
        <v>10524</v>
      </c>
      <c r="F210" s="1">
        <v>311176379</v>
      </c>
      <c r="G210" s="1">
        <v>14761.17</v>
      </c>
      <c r="H210" s="3">
        <f>IF(ISERR(LN(Table27[[#This Row],[Close]]/E209)),"-",LN(Table27[[#This Row],[Close]]/E209))</f>
        <v>-2.7518165109068284E-3</v>
      </c>
    </row>
    <row r="211" spans="1:8" x14ac:dyDescent="0.3">
      <c r="A211" s="2">
        <v>43410</v>
      </c>
      <c r="B211" s="1">
        <v>10552</v>
      </c>
      <c r="C211" s="1">
        <v>10600.25</v>
      </c>
      <c r="D211" s="1">
        <v>10491.45</v>
      </c>
      <c r="E211" s="1">
        <v>10530</v>
      </c>
      <c r="F211" s="1">
        <v>309878810</v>
      </c>
      <c r="G211" s="1">
        <v>14006.19</v>
      </c>
      <c r="H211" s="3">
        <f>IF(ISERR(LN(Table27[[#This Row],[Close]]/E210)),"-",LN(Table27[[#This Row],[Close]]/E210))</f>
        <v>5.6996296783781274E-4</v>
      </c>
    </row>
    <row r="212" spans="1:8" x14ac:dyDescent="0.3">
      <c r="A212" s="2">
        <v>43411</v>
      </c>
      <c r="B212" s="1">
        <v>10614.45</v>
      </c>
      <c r="C212" s="1">
        <v>10616.45</v>
      </c>
      <c r="D212" s="1">
        <v>10582.3</v>
      </c>
      <c r="E212" s="1">
        <v>10598.4</v>
      </c>
      <c r="F212" s="1">
        <v>32194181</v>
      </c>
      <c r="G212" s="1">
        <v>1534.08</v>
      </c>
      <c r="H212" s="3">
        <f>IF(ISERR(LN(Table27[[#This Row],[Close]]/E211)),"-",LN(Table27[[#This Row],[Close]]/E211))</f>
        <v>6.4747201828098773E-3</v>
      </c>
    </row>
    <row r="213" spans="1:8" x14ac:dyDescent="0.3">
      <c r="A213" s="2">
        <v>43413</v>
      </c>
      <c r="B213" s="1">
        <v>10614.7</v>
      </c>
      <c r="C213" s="1">
        <v>10619.55</v>
      </c>
      <c r="D213" s="1">
        <v>10544.85</v>
      </c>
      <c r="E213" s="1">
        <v>10585.2</v>
      </c>
      <c r="F213" s="1">
        <v>305817331</v>
      </c>
      <c r="G213" s="1">
        <v>15294.83</v>
      </c>
      <c r="H213" s="3">
        <f>IF(ISERR(LN(Table27[[#This Row],[Close]]/E212)),"-",LN(Table27[[#This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IF(ISERR(LN(Table27[[#This Row],[Close]]/E213)),"-",LN(Table27[[#This Row],[Close]]/E213))</f>
        <v>-9.7782185444554946E-3</v>
      </c>
    </row>
    <row r="215" spans="1:8" x14ac:dyDescent="0.3">
      <c r="A215" s="2">
        <v>43417</v>
      </c>
      <c r="B215" s="1">
        <v>10451.9</v>
      </c>
      <c r="C215" s="1">
        <v>10596.25</v>
      </c>
      <c r="D215" s="1">
        <v>10440.549999999999</v>
      </c>
      <c r="E215" s="1">
        <v>10582.5</v>
      </c>
      <c r="F215" s="1">
        <v>262541595</v>
      </c>
      <c r="G215" s="1">
        <v>13078.98</v>
      </c>
      <c r="H215" s="3">
        <f>IF(ISERR(LN(Table27[[#This Row],[Close]]/E214)),"-",LN(Table27[[#This Row],[Close]]/E214))</f>
        <v>9.5231128868126375E-3</v>
      </c>
    </row>
    <row r="216" spans="1:8" x14ac:dyDescent="0.3">
      <c r="A216" s="2">
        <v>43418</v>
      </c>
      <c r="B216" s="1">
        <v>10634.9</v>
      </c>
      <c r="C216" s="1">
        <v>10651.6</v>
      </c>
      <c r="D216" s="1">
        <v>10532.7</v>
      </c>
      <c r="E216" s="1">
        <v>10576.3</v>
      </c>
      <c r="F216" s="1">
        <v>396373781</v>
      </c>
      <c r="G216" s="1">
        <v>19374.89</v>
      </c>
      <c r="H216" s="3">
        <f>IF(ISERR(LN(Table27[[#This Row],[Close]]/E215)),"-",LN(Table27[[#This Row],[Close]]/E215))</f>
        <v>-5.8604459397027908E-4</v>
      </c>
    </row>
    <row r="217" spans="1:8" x14ac:dyDescent="0.3">
      <c r="A217" s="2">
        <v>43419</v>
      </c>
      <c r="B217" s="1">
        <v>10580.6</v>
      </c>
      <c r="C217" s="1">
        <v>10646.5</v>
      </c>
      <c r="D217" s="1">
        <v>10557.5</v>
      </c>
      <c r="E217" s="1">
        <v>10616.7</v>
      </c>
      <c r="F217" s="1">
        <v>306011926</v>
      </c>
      <c r="G217" s="1">
        <v>14937.67</v>
      </c>
      <c r="H217" s="3">
        <f>IF(ISERR(LN(Table27[[#This Row],[Close]]/E216)),"-",LN(Table27[[#This Row],[Close]]/E216))</f>
        <v>3.8125842435878768E-3</v>
      </c>
    </row>
    <row r="218" spans="1:8" x14ac:dyDescent="0.3">
      <c r="A218" s="2">
        <v>43420</v>
      </c>
      <c r="B218" s="1">
        <v>10644</v>
      </c>
      <c r="C218" s="1">
        <v>10695.15</v>
      </c>
      <c r="D218" s="1">
        <v>10631.15</v>
      </c>
      <c r="E218" s="1">
        <v>10682.2</v>
      </c>
      <c r="F218" s="1">
        <v>353384918</v>
      </c>
      <c r="G218" s="1">
        <v>16728.88</v>
      </c>
      <c r="H218" s="3">
        <f>IF(ISERR(LN(Table27[[#This Row],[Close]]/E217)),"-",LN(Table27[[#This Row],[Close]]/E217))</f>
        <v>6.1505717653091464E-3</v>
      </c>
    </row>
    <row r="219" spans="1:8" x14ac:dyDescent="0.3">
      <c r="A219" s="2">
        <v>43423</v>
      </c>
      <c r="B219" s="1">
        <v>10731.25</v>
      </c>
      <c r="C219" s="1">
        <v>10774.7</v>
      </c>
      <c r="D219" s="1">
        <v>10688.8</v>
      </c>
      <c r="E219" s="1">
        <v>10763.4</v>
      </c>
      <c r="F219" s="1">
        <v>280522364</v>
      </c>
      <c r="G219" s="1">
        <v>13540.9</v>
      </c>
      <c r="H219" s="3">
        <f>IF(ISERR(LN(Table27[[#This Row],[Close]]/E218)),"-",LN(Table27[[#This Row],[Close]]/E218))</f>
        <v>7.5726851230944036E-3</v>
      </c>
    </row>
    <row r="220" spans="1:8" x14ac:dyDescent="0.3">
      <c r="A220" s="2">
        <v>43424</v>
      </c>
      <c r="B220" s="1">
        <v>10740.1</v>
      </c>
      <c r="C220" s="1">
        <v>10740.85</v>
      </c>
      <c r="D220" s="1">
        <v>10640.85</v>
      </c>
      <c r="E220" s="1">
        <v>10656.2</v>
      </c>
      <c r="F220" s="1">
        <v>304322623</v>
      </c>
      <c r="G220" s="1">
        <v>13077.24</v>
      </c>
      <c r="H220" s="3">
        <f>IF(ISERR(LN(Table27[[#This Row],[Close]]/E219)),"-",LN(Table27[[#This Row],[Close]]/E219))</f>
        <v>-1.0009607560291778E-2</v>
      </c>
    </row>
    <row r="221" spans="1:8" x14ac:dyDescent="0.3">
      <c r="A221" s="2">
        <v>43425</v>
      </c>
      <c r="B221" s="1">
        <v>10670.95</v>
      </c>
      <c r="C221" s="1">
        <v>10671.3</v>
      </c>
      <c r="D221" s="1">
        <v>10562.35</v>
      </c>
      <c r="E221" s="1">
        <v>10600.05</v>
      </c>
      <c r="F221" s="1">
        <v>310191008</v>
      </c>
      <c r="G221" s="1">
        <v>15382.32</v>
      </c>
      <c r="H221" s="3">
        <f>IF(ISERR(LN(Table27[[#This Row],[Close]]/E220)),"-",LN(Table27[[#This Row],[Close]]/E220))</f>
        <v>-5.2831643026424535E-3</v>
      </c>
    </row>
    <row r="222" spans="1:8" x14ac:dyDescent="0.3">
      <c r="A222" s="2">
        <v>43426</v>
      </c>
      <c r="B222" s="1">
        <v>10612.65</v>
      </c>
      <c r="C222" s="1">
        <v>10646.25</v>
      </c>
      <c r="D222" s="1">
        <v>10512</v>
      </c>
      <c r="E222" s="1">
        <v>10526.75</v>
      </c>
      <c r="F222" s="1">
        <v>246926671</v>
      </c>
      <c r="G222" s="1">
        <v>12254.36</v>
      </c>
      <c r="H222" s="3">
        <f>IF(ISERR(LN(Table27[[#This Row],[Close]]/E221)),"-",LN(Table27[[#This Row],[Close]]/E221))</f>
        <v>-6.9390815571901548E-3</v>
      </c>
    </row>
    <row r="223" spans="1:8" x14ac:dyDescent="0.3">
      <c r="A223" s="2">
        <v>43430</v>
      </c>
      <c r="B223" s="1">
        <v>10568.3</v>
      </c>
      <c r="C223" s="1">
        <v>10637.8</v>
      </c>
      <c r="D223" s="1">
        <v>10489.75</v>
      </c>
      <c r="E223" s="1">
        <v>10628.6</v>
      </c>
      <c r="F223" s="1">
        <v>332863041</v>
      </c>
      <c r="G223" s="1">
        <v>15927.25</v>
      </c>
      <c r="H223" s="3">
        <f>IF(ISERR(LN(Table27[[#This Row],[Close]]/E222)),"-",LN(Table27[[#This Row],[Close]]/E222))</f>
        <v>9.6288444213244173E-3</v>
      </c>
    </row>
    <row r="224" spans="1:8" x14ac:dyDescent="0.3">
      <c r="A224" s="2">
        <v>43431</v>
      </c>
      <c r="B224" s="1">
        <v>10621.45</v>
      </c>
      <c r="C224" s="1">
        <v>10695.15</v>
      </c>
      <c r="D224" s="1">
        <v>10596.35</v>
      </c>
      <c r="E224" s="1">
        <v>10685.6</v>
      </c>
      <c r="F224" s="1">
        <v>382834178</v>
      </c>
      <c r="G224" s="1">
        <v>17296.28</v>
      </c>
      <c r="H224" s="3">
        <f>IF(ISERR(LN(Table27[[#This Row],[Close]]/E223)),"-",LN(Table27[[#This Row],[Close]]/E223))</f>
        <v>5.3485597285956952E-3</v>
      </c>
    </row>
    <row r="225" spans="1:8" x14ac:dyDescent="0.3">
      <c r="A225" s="2">
        <v>43432</v>
      </c>
      <c r="B225" s="1">
        <v>10708.75</v>
      </c>
      <c r="C225" s="1">
        <v>10757.8</v>
      </c>
      <c r="D225" s="1">
        <v>10699.85</v>
      </c>
      <c r="E225" s="1">
        <v>10728.85</v>
      </c>
      <c r="F225" s="1">
        <v>437627174</v>
      </c>
      <c r="G225" s="1">
        <v>17737.28</v>
      </c>
      <c r="H225" s="3">
        <f>IF(ISERR(LN(Table27[[#This Row],[Close]]/E224)),"-",LN(Table27[[#This Row],[Close]]/E224))</f>
        <v>4.0393340764166815E-3</v>
      </c>
    </row>
    <row r="226" spans="1:8" x14ac:dyDescent="0.3">
      <c r="A226" s="2">
        <v>43433</v>
      </c>
      <c r="B226" s="1">
        <v>10808.7</v>
      </c>
      <c r="C226" s="1">
        <v>10883.05</v>
      </c>
      <c r="D226" s="1">
        <v>10782.35</v>
      </c>
      <c r="E226" s="1">
        <v>10858.7</v>
      </c>
      <c r="F226" s="1">
        <v>712650890</v>
      </c>
      <c r="G226" s="1">
        <v>26283.43</v>
      </c>
      <c r="H226" s="3">
        <f>IF(ISERR(LN(Table27[[#This Row],[Close]]/E225)),"-",LN(Table27[[#This Row],[Close]]/E225))</f>
        <v>1.203022724265825E-2</v>
      </c>
    </row>
    <row r="227" spans="1:8" x14ac:dyDescent="0.3">
      <c r="A227" s="2">
        <v>43434</v>
      </c>
      <c r="B227" s="1">
        <v>10892.1</v>
      </c>
      <c r="C227" s="1">
        <v>10922.45</v>
      </c>
      <c r="D227" s="1">
        <v>10835.1</v>
      </c>
      <c r="E227" s="1">
        <v>10876.75</v>
      </c>
      <c r="F227" s="1">
        <v>467857329</v>
      </c>
      <c r="G227" s="1">
        <v>19964.330000000002</v>
      </c>
      <c r="H227" s="3">
        <f>IF(ISERR(LN(Table27[[#This Row],[Close]]/E226)),"-",LN(Table27[[#This Row],[Close]]/E226))</f>
        <v>1.660881568983717E-3</v>
      </c>
    </row>
    <row r="228" spans="1:8" x14ac:dyDescent="0.3">
      <c r="A228" s="2">
        <v>43437</v>
      </c>
      <c r="B228" s="1">
        <v>10930.7</v>
      </c>
      <c r="C228" s="1">
        <v>10941.2</v>
      </c>
      <c r="D228" s="1">
        <v>10845.35</v>
      </c>
      <c r="E228" s="1">
        <v>10883.75</v>
      </c>
      <c r="F228" s="1">
        <v>422358631</v>
      </c>
      <c r="G228" s="1">
        <v>18484.91</v>
      </c>
      <c r="H228" s="3">
        <f>IF(ISERR(LN(Table27[[#This Row],[Close]]/E227)),"-",LN(Table27[[#This Row],[Close]]/E227))</f>
        <v>6.4336759187107249E-4</v>
      </c>
    </row>
    <row r="229" spans="1:8" x14ac:dyDescent="0.3">
      <c r="A229" s="2">
        <v>43438</v>
      </c>
      <c r="B229" s="1">
        <v>10877.1</v>
      </c>
      <c r="C229" s="1">
        <v>10890.95</v>
      </c>
      <c r="D229" s="1">
        <v>10833.35</v>
      </c>
      <c r="E229" s="1">
        <v>10869.5</v>
      </c>
      <c r="F229" s="1">
        <v>332137359</v>
      </c>
      <c r="G229" s="1">
        <v>15857.16</v>
      </c>
      <c r="H229" s="3">
        <f>IF(ISERR(LN(Table27[[#This Row],[Close]]/E228)),"-",LN(Table27[[#This Row],[Close]]/E228))</f>
        <v>-1.3101492455916805E-3</v>
      </c>
    </row>
    <row r="230" spans="1:8" x14ac:dyDescent="0.3">
      <c r="A230" s="2">
        <v>43439</v>
      </c>
      <c r="B230" s="1">
        <v>10820.45</v>
      </c>
      <c r="C230" s="1">
        <v>10821.05</v>
      </c>
      <c r="D230" s="1">
        <v>10747.95</v>
      </c>
      <c r="E230" s="1">
        <v>10782.9</v>
      </c>
      <c r="F230" s="1">
        <v>322019985</v>
      </c>
      <c r="G230" s="1">
        <v>15176.26</v>
      </c>
      <c r="H230" s="3">
        <f>IF(ISERR(LN(Table27[[#This Row],[Close]]/E229)),"-",LN(Table27[[#This Row],[Close]]/E229))</f>
        <v>-7.9991559151610485E-3</v>
      </c>
    </row>
    <row r="231" spans="1:8" x14ac:dyDescent="0.3">
      <c r="A231" s="2">
        <v>43440</v>
      </c>
      <c r="B231" s="1">
        <v>10718.15</v>
      </c>
      <c r="C231" s="1">
        <v>10722.65</v>
      </c>
      <c r="D231" s="1">
        <v>10588.25</v>
      </c>
      <c r="E231" s="1">
        <v>10601.15</v>
      </c>
      <c r="F231" s="1">
        <v>328275196</v>
      </c>
      <c r="G231" s="1">
        <v>16488.87</v>
      </c>
      <c r="H231" s="3">
        <f>IF(ISERR(LN(Table27[[#This Row],[Close]]/E230)),"-",LN(Table27[[#This Row],[Close]]/E230))</f>
        <v>-1.6999060200552332E-2</v>
      </c>
    </row>
    <row r="232" spans="1:8" x14ac:dyDescent="0.3">
      <c r="A232" s="2">
        <v>43441</v>
      </c>
      <c r="B232" s="1">
        <v>10644.8</v>
      </c>
      <c r="C232" s="1">
        <v>10704.55</v>
      </c>
      <c r="D232" s="1">
        <v>10599.35</v>
      </c>
      <c r="E232" s="1">
        <v>10693.7</v>
      </c>
      <c r="F232" s="1">
        <v>335849636</v>
      </c>
      <c r="G232" s="1">
        <v>18597.830000000002</v>
      </c>
      <c r="H232" s="3">
        <f>IF(ISERR(LN(Table27[[#This Row],[Close]]/E231)),"-",LN(Table27[[#This Row],[Close]]/E231))</f>
        <v>8.6922972197649214E-3</v>
      </c>
    </row>
    <row r="233" spans="1:8" x14ac:dyDescent="0.3">
      <c r="A233" s="2">
        <v>43444</v>
      </c>
      <c r="B233" s="1">
        <v>10508.7</v>
      </c>
      <c r="C233" s="1">
        <v>10558.85</v>
      </c>
      <c r="D233" s="1">
        <v>10474.950000000001</v>
      </c>
      <c r="E233" s="1">
        <v>10488.45</v>
      </c>
      <c r="F233" s="1">
        <v>393097292</v>
      </c>
      <c r="G233" s="1">
        <v>16524.36</v>
      </c>
      <c r="H233" s="3">
        <f>IF(ISERR(LN(Table27[[#This Row],[Close]]/E232)),"-",LN(Table27[[#This Row],[Close]]/E232))</f>
        <v>-1.9380131299703507E-2</v>
      </c>
    </row>
    <row r="234" spans="1:8" x14ac:dyDescent="0.3">
      <c r="A234" s="2">
        <v>43445</v>
      </c>
      <c r="B234" s="1">
        <v>10350.049999999999</v>
      </c>
      <c r="C234" s="1">
        <v>10567.15</v>
      </c>
      <c r="D234" s="1">
        <v>10333.85</v>
      </c>
      <c r="E234" s="1">
        <v>10549.15</v>
      </c>
      <c r="F234" s="1">
        <v>438699334</v>
      </c>
      <c r="G234" s="1">
        <v>20112.91</v>
      </c>
      <c r="H234" s="3">
        <f>IF(ISERR(LN(Table27[[#This Row],[Close]]/E233)),"-",LN(Table27[[#This Row],[Close]]/E233))</f>
        <v>5.7706362364179642E-3</v>
      </c>
    </row>
    <row r="235" spans="1:8" x14ac:dyDescent="0.3">
      <c r="A235" s="2">
        <v>43446</v>
      </c>
      <c r="B235" s="1">
        <v>10591</v>
      </c>
      <c r="C235" s="1">
        <v>10752.2</v>
      </c>
      <c r="D235" s="1">
        <v>10560.8</v>
      </c>
      <c r="E235" s="1">
        <v>10737.6</v>
      </c>
      <c r="F235" s="1">
        <v>371697496</v>
      </c>
      <c r="G235" s="1">
        <v>17447.45</v>
      </c>
      <c r="H235" s="3">
        <f>IF(ISERR(LN(Table27[[#This Row],[Close]]/E234)),"-",LN(Table27[[#This Row],[Close]]/E234))</f>
        <v>1.7706312465975173E-2</v>
      </c>
    </row>
    <row r="236" spans="1:8" x14ac:dyDescent="0.3">
      <c r="A236" s="2">
        <v>43447</v>
      </c>
      <c r="B236" s="1">
        <v>10810.75</v>
      </c>
      <c r="C236" s="1">
        <v>10838.6</v>
      </c>
      <c r="D236" s="1">
        <v>10749.5</v>
      </c>
      <c r="E236" s="1">
        <v>10791.55</v>
      </c>
      <c r="F236" s="1">
        <v>387810061</v>
      </c>
      <c r="G236" s="1">
        <v>17582.8</v>
      </c>
      <c r="H236" s="3">
        <f>IF(ISERR(LN(Table27[[#This Row],[Close]]/E235)),"-",LN(Table27[[#This Row],[Close]]/E235))</f>
        <v>5.0118200605062885E-3</v>
      </c>
    </row>
    <row r="237" spans="1:8" x14ac:dyDescent="0.3">
      <c r="A237" s="2">
        <v>43448</v>
      </c>
      <c r="B237" s="1">
        <v>10784.5</v>
      </c>
      <c r="C237" s="1">
        <v>10815.75</v>
      </c>
      <c r="D237" s="1">
        <v>10752.1</v>
      </c>
      <c r="E237" s="1">
        <v>10805.45</v>
      </c>
      <c r="F237" s="1">
        <v>350579275</v>
      </c>
      <c r="G237" s="1">
        <v>14486.1</v>
      </c>
      <c r="H237" s="3">
        <f>IF(ISERR(LN(Table27[[#This Row],[Close]]/E236)),"-",LN(Table27[[#This Row],[Close]]/E236))</f>
        <v>1.287215994746788E-3</v>
      </c>
    </row>
    <row r="238" spans="1:8" x14ac:dyDescent="0.3">
      <c r="A238" s="2">
        <v>43451</v>
      </c>
      <c r="B238" s="1">
        <v>10853.2</v>
      </c>
      <c r="C238" s="1">
        <v>10900.35</v>
      </c>
      <c r="D238" s="1">
        <v>10844.85</v>
      </c>
      <c r="E238" s="1">
        <v>10888.35</v>
      </c>
      <c r="F238" s="1">
        <v>306145514</v>
      </c>
      <c r="G238" s="1">
        <v>12528.59</v>
      </c>
      <c r="H238" s="3">
        <f>IF(ISERR(LN(Table27[[#This Row],[Close]]/E237)),"-",LN(Table27[[#This Row],[Close]]/E237))</f>
        <v>7.6427738366829845E-3</v>
      </c>
    </row>
    <row r="239" spans="1:8" x14ac:dyDescent="0.3">
      <c r="A239" s="2">
        <v>43452</v>
      </c>
      <c r="B239" s="1">
        <v>10850.9</v>
      </c>
      <c r="C239" s="1">
        <v>10915.4</v>
      </c>
      <c r="D239" s="1">
        <v>10819.1</v>
      </c>
      <c r="E239" s="1">
        <v>10908.7</v>
      </c>
      <c r="F239" s="1">
        <v>294942271</v>
      </c>
      <c r="G239" s="1">
        <v>13556.45</v>
      </c>
      <c r="H239" s="3">
        <f>IF(ISERR(LN(Table27[[#This Row],[Close]]/E238)),"-",LN(Table27[[#This Row],[Close]]/E238))</f>
        <v>1.8672256945391607E-3</v>
      </c>
    </row>
    <row r="240" spans="1:8" x14ac:dyDescent="0.3">
      <c r="A240" s="2">
        <v>43453</v>
      </c>
      <c r="B240" s="1">
        <v>10930.55</v>
      </c>
      <c r="C240" s="1">
        <v>10985.15</v>
      </c>
      <c r="D240" s="1">
        <v>10928</v>
      </c>
      <c r="E240" s="1">
        <v>10967.3</v>
      </c>
      <c r="F240" s="1">
        <v>321801803</v>
      </c>
      <c r="G240" s="1">
        <v>17172.64</v>
      </c>
      <c r="H240" s="3">
        <f>IF(ISERR(LN(Table27[[#This Row],[Close]]/E239)),"-",LN(Table27[[#This Row],[Close]]/E239))</f>
        <v>5.3574821872709151E-3</v>
      </c>
    </row>
    <row r="241" spans="1:8" x14ac:dyDescent="0.3">
      <c r="A241" s="2">
        <v>43454</v>
      </c>
      <c r="B241" s="1">
        <v>10885.2</v>
      </c>
      <c r="C241" s="1">
        <v>10962.55</v>
      </c>
      <c r="D241" s="1">
        <v>10880.05</v>
      </c>
      <c r="E241" s="1">
        <v>10951.7</v>
      </c>
      <c r="F241" s="1">
        <v>328802751</v>
      </c>
      <c r="G241" s="1">
        <v>14945.94</v>
      </c>
      <c r="H241" s="3">
        <f>IF(ISERR(LN(Table27[[#This Row],[Close]]/E240)),"-",LN(Table27[[#This Row],[Close]]/E240))</f>
        <v>-1.4234228417328702E-3</v>
      </c>
    </row>
    <row r="242" spans="1:8" x14ac:dyDescent="0.3">
      <c r="A242" s="2">
        <v>43455</v>
      </c>
      <c r="B242" s="1">
        <v>10944.25</v>
      </c>
      <c r="C242" s="1">
        <v>10963.65</v>
      </c>
      <c r="D242" s="1">
        <v>10738.65</v>
      </c>
      <c r="E242" s="1">
        <v>10754</v>
      </c>
      <c r="F242" s="1">
        <v>389235107</v>
      </c>
      <c r="G242" s="1">
        <v>18663.849999999999</v>
      </c>
      <c r="H242" s="3">
        <f>IF(ISERR(LN(Table27[[#This Row],[Close]]/E241)),"-",LN(Table27[[#This Row],[Close]]/E241))</f>
        <v>-1.8216916966364759E-2</v>
      </c>
    </row>
    <row r="243" spans="1:8" x14ac:dyDescent="0.3">
      <c r="A243" s="2">
        <v>43458</v>
      </c>
      <c r="B243" s="1">
        <v>10780.9</v>
      </c>
      <c r="C243" s="1">
        <v>10782.3</v>
      </c>
      <c r="D243" s="1">
        <v>10649.25</v>
      </c>
      <c r="E243" s="1">
        <v>10663.5</v>
      </c>
      <c r="F243" s="1">
        <v>230291344</v>
      </c>
      <c r="G243" s="1">
        <v>10695.6</v>
      </c>
      <c r="H243" s="3">
        <f>IF(ISERR(LN(Table27[[#This Row],[Close]]/E242)),"-",LN(Table27[[#This Row],[Close]]/E242))</f>
        <v>-8.4510833319758998E-3</v>
      </c>
    </row>
    <row r="244" spans="1:8" x14ac:dyDescent="0.3">
      <c r="A244" s="2">
        <v>43460</v>
      </c>
      <c r="B244" s="1">
        <v>10635.45</v>
      </c>
      <c r="C244" s="1">
        <v>10747.5</v>
      </c>
      <c r="D244" s="1">
        <v>10534.55</v>
      </c>
      <c r="E244" s="1">
        <v>10729.85</v>
      </c>
      <c r="F244" s="1">
        <v>271942701</v>
      </c>
      <c r="G244" s="1">
        <v>12831.99</v>
      </c>
      <c r="H244" s="3">
        <f>IF(ISERR(LN(Table27[[#This Row],[Close]]/E243)),"-",LN(Table27[[#This Row],[Close]]/E243))</f>
        <v>6.2028819926444774E-3</v>
      </c>
    </row>
    <row r="245" spans="1:8" x14ac:dyDescent="0.3">
      <c r="A245" s="2">
        <v>43461</v>
      </c>
      <c r="B245" s="1">
        <v>10817.9</v>
      </c>
      <c r="C245" s="1">
        <v>10834.2</v>
      </c>
      <c r="D245" s="1">
        <v>10764.45</v>
      </c>
      <c r="E245" s="1">
        <v>10779.8</v>
      </c>
      <c r="F245" s="1">
        <v>470160392</v>
      </c>
      <c r="G245" s="1">
        <v>19119.88</v>
      </c>
      <c r="H245" s="3">
        <f>IF(ISERR(LN(Table27[[#This Row],[Close]]/E244)),"-",LN(Table27[[#This Row],[Close]]/E244))</f>
        <v>4.6444353848936974E-3</v>
      </c>
    </row>
    <row r="246" spans="1:8" x14ac:dyDescent="0.3">
      <c r="A246" s="2">
        <v>43462</v>
      </c>
      <c r="B246" s="1">
        <v>10820.95</v>
      </c>
      <c r="C246" s="1">
        <v>10893.6</v>
      </c>
      <c r="D246" s="1">
        <v>10817.15</v>
      </c>
      <c r="E246" s="1">
        <v>10859.9</v>
      </c>
      <c r="F246" s="1">
        <v>253086507</v>
      </c>
      <c r="G246" s="1">
        <v>12615.01</v>
      </c>
      <c r="H246" s="3">
        <f>IF(ISERR(LN(Table27[[#This Row],[Close]]/E245)),"-",LN(Table27[[#This Row],[Close]]/E245))</f>
        <v>7.4030939272151253E-3</v>
      </c>
    </row>
    <row r="247" spans="1:8" x14ac:dyDescent="0.3">
      <c r="A247" s="2">
        <v>43465</v>
      </c>
      <c r="B247" s="1">
        <v>10913.2</v>
      </c>
      <c r="C247" s="1">
        <v>10923.55</v>
      </c>
      <c r="D247" s="1">
        <v>10853.2</v>
      </c>
      <c r="E247" s="1">
        <v>10862.55</v>
      </c>
      <c r="F247" s="1">
        <v>186494657</v>
      </c>
      <c r="G247" s="1">
        <v>10176.129999999999</v>
      </c>
      <c r="H247" s="3">
        <f>IF(ISERR(LN(Table27[[#This Row],[Close]]/E246)),"-",LN(Table27[[#This Row],[Close]]/E246))</f>
        <v>2.4398721259765596E-4</v>
      </c>
    </row>
    <row r="248" spans="1:8" x14ac:dyDescent="0.3">
      <c r="A248" s="2">
        <v>43466</v>
      </c>
      <c r="B248" s="1">
        <v>10881.7</v>
      </c>
      <c r="C248" s="1">
        <v>10923.6</v>
      </c>
      <c r="D248" s="1">
        <v>10807.1</v>
      </c>
      <c r="E248" s="1">
        <v>10910.1</v>
      </c>
      <c r="F248" s="1">
        <v>159404542</v>
      </c>
      <c r="G248" s="1">
        <v>8688.26</v>
      </c>
      <c r="H248" s="3">
        <f>IF(ISERR(LN(Table27[[#This Row],[Close]]/E247)),"-",LN(Table27[[#This Row],[Close]]/E247))</f>
        <v>4.3678721329528042E-3</v>
      </c>
    </row>
    <row r="249" spans="1:8" x14ac:dyDescent="0.3">
      <c r="A249" s="2">
        <v>43467</v>
      </c>
      <c r="B249" s="1">
        <v>10868.85</v>
      </c>
      <c r="C249" s="1">
        <v>10895.35</v>
      </c>
      <c r="D249" s="1">
        <v>10735.05</v>
      </c>
      <c r="E249" s="1">
        <v>10792.5</v>
      </c>
      <c r="F249" s="1">
        <v>309665939</v>
      </c>
      <c r="G249" s="1">
        <v>15352.25</v>
      </c>
      <c r="H249" s="3">
        <f>IF(ISERR(LN(Table27[[#This Row],[Close]]/E248)),"-",LN(Table27[[#This Row],[Close]]/E248))</f>
        <v>-1.0837517258318774E-2</v>
      </c>
    </row>
    <row r="250" spans="1:8" x14ac:dyDescent="0.3">
      <c r="A250" s="2">
        <v>43468</v>
      </c>
      <c r="B250" s="1">
        <v>10796.8</v>
      </c>
      <c r="C250" s="1">
        <v>10814.05</v>
      </c>
      <c r="D250" s="1">
        <v>10661.25</v>
      </c>
      <c r="E250" s="1">
        <v>10672.25</v>
      </c>
      <c r="F250" s="1">
        <v>286241745</v>
      </c>
      <c r="G250" s="1">
        <v>15030.45</v>
      </c>
      <c r="H250" s="3">
        <f>IF(ISERR(LN(Table27[[#This Row],[Close]]/E249)),"-",LN(Table27[[#This Row],[Close]]/E249))</f>
        <v>-1.1204533761500678E-2</v>
      </c>
    </row>
    <row r="251" spans="1:8" x14ac:dyDescent="0.3">
      <c r="A251" s="2">
        <v>43469</v>
      </c>
      <c r="B251" s="1">
        <v>10699.7</v>
      </c>
      <c r="C251" s="1">
        <v>10741.05</v>
      </c>
      <c r="D251" s="1">
        <v>10628.65</v>
      </c>
      <c r="E251" s="1">
        <v>10727.35</v>
      </c>
      <c r="F251" s="1">
        <v>296596655</v>
      </c>
      <c r="G251" s="1">
        <v>14516.74</v>
      </c>
      <c r="H251" s="3">
        <f>IF(ISERR(LN(Table27[[#This Row],[Close]]/E250)),"-",LN(Table27[[#This Row],[Close]]/E250))</f>
        <v>5.1496403451855395E-3</v>
      </c>
    </row>
    <row r="252" spans="1:8" x14ac:dyDescent="0.3">
      <c r="A252" s="2">
        <v>43472</v>
      </c>
      <c r="B252" s="1">
        <v>10804.85</v>
      </c>
      <c r="C252" s="1">
        <v>10835.95</v>
      </c>
      <c r="D252" s="1">
        <v>10750.15</v>
      </c>
      <c r="E252" s="1">
        <v>10771.8</v>
      </c>
      <c r="F252" s="1">
        <v>269371080</v>
      </c>
      <c r="G252" s="1">
        <v>12731.29</v>
      </c>
      <c r="H252" s="3">
        <f>IF(ISERR(LN(Table27[[#This Row],[Close]]/E251)),"-",LN(Table27[[#This Row],[Close]]/E251))</f>
        <v>4.1350530915205807E-3</v>
      </c>
    </row>
    <row r="253" spans="1:8" x14ac:dyDescent="0.3">
      <c r="A253" s="2">
        <v>43473</v>
      </c>
      <c r="B253" s="1">
        <v>10786.25</v>
      </c>
      <c r="C253" s="1">
        <v>10818.45</v>
      </c>
      <c r="D253" s="1">
        <v>10733.25</v>
      </c>
      <c r="E253" s="1">
        <v>10802.15</v>
      </c>
      <c r="F253" s="1">
        <v>277697672</v>
      </c>
      <c r="G253" s="1">
        <v>13433.48</v>
      </c>
      <c r="H253" s="3">
        <f>IF(ISERR(LN(Table27[[#This Row],[Close]]/E252)),"-",LN(Table27[[#This Row],[Close]]/E252))</f>
        <v>2.81358026893282E-3</v>
      </c>
    </row>
    <row r="254" spans="1:8" x14ac:dyDescent="0.3">
      <c r="A254" s="2">
        <v>43474</v>
      </c>
      <c r="B254" s="1">
        <v>10862.4</v>
      </c>
      <c r="C254" s="1">
        <v>10870.4</v>
      </c>
      <c r="D254" s="1">
        <v>10749.4</v>
      </c>
      <c r="E254" s="1">
        <v>10855.15</v>
      </c>
      <c r="F254" s="1">
        <v>333010535</v>
      </c>
      <c r="G254" s="1">
        <v>16213.3</v>
      </c>
      <c r="H254" s="3">
        <f>IF(ISERR(LN(Table27[[#This Row],[Close]]/E253)),"-",LN(Table27[[#This Row],[Close]]/E253))</f>
        <v>4.8944333599588354E-3</v>
      </c>
    </row>
    <row r="255" spans="1:8" x14ac:dyDescent="0.3">
      <c r="A255" s="2">
        <v>43475</v>
      </c>
      <c r="B255" s="1">
        <v>10859.35</v>
      </c>
      <c r="C255" s="1">
        <v>10859.35</v>
      </c>
      <c r="D255" s="1">
        <v>10801.8</v>
      </c>
      <c r="E255" s="1">
        <v>10821.6</v>
      </c>
      <c r="F255" s="1">
        <v>254365477</v>
      </c>
      <c r="G255" s="1">
        <v>12031.26</v>
      </c>
      <c r="H255" s="3">
        <f>IF(ISERR(LN(Table27[[#This Row],[Close]]/E254)),"-",LN(Table27[[#This Row],[Close]]/E254))</f>
        <v>-3.0954849587457233E-3</v>
      </c>
    </row>
    <row r="256" spans="1:8" x14ac:dyDescent="0.3">
      <c r="A256" s="2">
        <v>43476</v>
      </c>
      <c r="B256" s="1">
        <v>10834.75</v>
      </c>
      <c r="C256" s="1">
        <v>10850.15</v>
      </c>
      <c r="D256" s="1">
        <v>10739.4</v>
      </c>
      <c r="E256" s="1">
        <v>10794.95</v>
      </c>
      <c r="F256" s="1">
        <v>260792200</v>
      </c>
      <c r="G256" s="1">
        <v>13084.6</v>
      </c>
      <c r="H256" s="3">
        <f>IF(ISERR(LN(Table27[[#This Row],[Close]]/E255)),"-",LN(Table27[[#This Row],[Close]]/E255))</f>
        <v>-2.4657046107725011E-3</v>
      </c>
    </row>
    <row r="257" spans="1:8" x14ac:dyDescent="0.3">
      <c r="A257" s="2">
        <v>43479</v>
      </c>
      <c r="B257" s="1">
        <v>10807</v>
      </c>
      <c r="C257" s="1">
        <v>10808</v>
      </c>
      <c r="D257" s="1">
        <v>10692.35</v>
      </c>
      <c r="E257" s="1">
        <v>10737.6</v>
      </c>
      <c r="F257" s="1">
        <v>298774178</v>
      </c>
      <c r="G257" s="1">
        <v>12732.57</v>
      </c>
      <c r="H257" s="3">
        <f>IF(ISERR(LN(Table27[[#This Row],[Close]]/E256)),"-",LN(Table27[[#This Row],[Close]]/E256))</f>
        <v>-5.32683176023677E-3</v>
      </c>
    </row>
    <row r="258" spans="1:8" x14ac:dyDescent="0.3">
      <c r="A258" s="2">
        <v>43480</v>
      </c>
      <c r="B258" s="1">
        <v>10777.55</v>
      </c>
      <c r="C258" s="1">
        <v>10896.95</v>
      </c>
      <c r="D258" s="1">
        <v>10777.55</v>
      </c>
      <c r="E258" s="1">
        <v>10886.8</v>
      </c>
      <c r="F258" s="1">
        <v>310737078</v>
      </c>
      <c r="G258" s="1">
        <v>14879.91</v>
      </c>
      <c r="H258" s="3">
        <f>IF(ISERR(LN(Table27[[#This Row],[Close]]/E257)),"-",LN(Table27[[#This Row],[Close]]/E257))</f>
        <v>1.3799445774800724E-2</v>
      </c>
    </row>
    <row r="259" spans="1:8" x14ac:dyDescent="0.3">
      <c r="A259" s="2">
        <v>43481</v>
      </c>
      <c r="B259" s="1">
        <v>10899.65</v>
      </c>
      <c r="C259" s="1">
        <v>10928.15</v>
      </c>
      <c r="D259" s="1">
        <v>10876.9</v>
      </c>
      <c r="E259" s="1">
        <v>10890.3</v>
      </c>
      <c r="F259" s="1">
        <v>276539042</v>
      </c>
      <c r="G259" s="1">
        <v>13081.63</v>
      </c>
      <c r="H259" s="3">
        <f>IF(ISERR(LN(Table27[[#This Row],[Close]]/E258)),"-",LN(Table27[[#This Row],[Close]]/E258))</f>
        <v>3.2143857815191898E-4</v>
      </c>
    </row>
    <row r="260" spans="1:8" x14ac:dyDescent="0.3">
      <c r="A260" s="2">
        <v>43482</v>
      </c>
      <c r="B260" s="1">
        <v>10920.85</v>
      </c>
      <c r="C260" s="1">
        <v>10930.65</v>
      </c>
      <c r="D260" s="1">
        <v>10844.65</v>
      </c>
      <c r="E260" s="1">
        <v>10905.2</v>
      </c>
      <c r="F260" s="1">
        <v>271676319</v>
      </c>
      <c r="G260" s="1">
        <v>13215.83</v>
      </c>
      <c r="H260" s="3">
        <f>IF(ISERR(LN(Table27[[#This Row],[Close]]/E259)),"-",LN(Table27[[#This Row],[Close]]/E259))</f>
        <v>1.3672549215348114E-3</v>
      </c>
    </row>
    <row r="261" spans="1:8" x14ac:dyDescent="0.3">
      <c r="A261" s="2">
        <v>43483</v>
      </c>
      <c r="B261" s="1">
        <v>10914.85</v>
      </c>
      <c r="C261" s="1">
        <v>10928.2</v>
      </c>
      <c r="D261" s="1">
        <v>10852.2</v>
      </c>
      <c r="E261" s="1">
        <v>10906.95</v>
      </c>
      <c r="F261" s="1">
        <v>323814108</v>
      </c>
      <c r="G261" s="1">
        <v>16408.830000000002</v>
      </c>
      <c r="H261" s="3">
        <f>IF(ISERR(LN(Table27[[#This Row],[Close]]/E260)),"-",LN(Table27[[#This Row],[Close]]/E260))</f>
        <v>1.6046102779907089E-4</v>
      </c>
    </row>
    <row r="262" spans="1:8" x14ac:dyDescent="0.3">
      <c r="A262" s="2">
        <v>43486</v>
      </c>
      <c r="B262" s="1">
        <v>10919.35</v>
      </c>
      <c r="C262" s="1">
        <v>10987.45</v>
      </c>
      <c r="D262" s="1">
        <v>10885.75</v>
      </c>
      <c r="E262" s="1">
        <v>10961.85</v>
      </c>
      <c r="F262" s="1">
        <v>288829125</v>
      </c>
      <c r="G262" s="1">
        <v>17289.7</v>
      </c>
      <c r="H262" s="3">
        <f>IF(ISERR(LN(Table27[[#This Row],[Close]]/E261)),"-",LN(Table27[[#This Row],[Close]]/E261))</f>
        <v>5.0208621718052576E-3</v>
      </c>
    </row>
    <row r="263" spans="1:8" x14ac:dyDescent="0.3">
      <c r="A263" s="2">
        <v>43487</v>
      </c>
      <c r="B263" s="1">
        <v>10949.8</v>
      </c>
      <c r="C263" s="1">
        <v>10949.8</v>
      </c>
      <c r="D263" s="1">
        <v>10864.15</v>
      </c>
      <c r="E263" s="1">
        <v>10922.75</v>
      </c>
      <c r="F263" s="1">
        <v>300768112</v>
      </c>
      <c r="G263" s="1">
        <v>17483.62</v>
      </c>
      <c r="H263" s="3">
        <f>IF(ISERR(LN(Table27[[#This Row],[Close]]/E262)),"-",LN(Table27[[#This Row],[Close]]/E262))</f>
        <v>-3.573292781569112E-3</v>
      </c>
    </row>
    <row r="264" spans="1:8" x14ac:dyDescent="0.3">
      <c r="A264" s="2">
        <v>43488</v>
      </c>
      <c r="B264" s="1">
        <v>10931.05</v>
      </c>
      <c r="C264" s="1">
        <v>10944.8</v>
      </c>
      <c r="D264" s="1">
        <v>10811.95</v>
      </c>
      <c r="E264" s="1">
        <v>10831.5</v>
      </c>
      <c r="F264" s="1">
        <v>298876314</v>
      </c>
      <c r="G264" s="1">
        <v>14736.91</v>
      </c>
      <c r="H264" s="3">
        <f>IF(ISERR(LN(Table27[[#This Row],[Close]]/E263)),"-",LN(Table27[[#This Row],[Close]]/E263))</f>
        <v>-8.3892145371514976E-3</v>
      </c>
    </row>
    <row r="265" spans="1:8" x14ac:dyDescent="0.3">
      <c r="A265" s="2">
        <v>43489</v>
      </c>
      <c r="B265" s="1">
        <v>10844.05</v>
      </c>
      <c r="C265" s="1">
        <v>10866.6</v>
      </c>
      <c r="D265" s="1">
        <v>10798.65</v>
      </c>
      <c r="E265" s="1">
        <v>10849.8</v>
      </c>
      <c r="F265" s="1">
        <v>361082096</v>
      </c>
      <c r="G265" s="1">
        <v>15298.48</v>
      </c>
      <c r="H265" s="3">
        <f>IF(ISERR(LN(Table27[[#This Row],[Close]]/E264)),"-",LN(Table27[[#This Row],[Close]]/E264))</f>
        <v>1.6880910596428552E-3</v>
      </c>
    </row>
    <row r="266" spans="1:8" x14ac:dyDescent="0.3">
      <c r="A266" s="2">
        <v>43490</v>
      </c>
      <c r="B266" s="1">
        <v>10859.75</v>
      </c>
      <c r="C266" s="1">
        <v>10931.7</v>
      </c>
      <c r="D266" s="1">
        <v>10756.45</v>
      </c>
      <c r="E266" s="1">
        <v>10780.55</v>
      </c>
      <c r="F266" s="1">
        <v>463444758</v>
      </c>
      <c r="G266" s="1">
        <v>20542.36</v>
      </c>
      <c r="H266" s="3">
        <f>IF(ISERR(LN(Table27[[#This Row],[Close]]/E265)),"-",LN(Table27[[#This Row],[Close]]/E265))</f>
        <v>-6.403062049334338E-3</v>
      </c>
    </row>
    <row r="267" spans="1:8" x14ac:dyDescent="0.3">
      <c r="A267" s="2">
        <v>43493</v>
      </c>
      <c r="B267" s="1">
        <v>10792.45</v>
      </c>
      <c r="C267" s="1">
        <v>10804.45</v>
      </c>
      <c r="D267" s="1">
        <v>10630.95</v>
      </c>
      <c r="E267" s="1">
        <v>10661.55</v>
      </c>
      <c r="F267" s="1">
        <v>419682627</v>
      </c>
      <c r="G267" s="1">
        <v>21144.33</v>
      </c>
      <c r="H267" s="3">
        <f>IF(ISERR(LN(Table27[[#This Row],[Close]]/E266)),"-",LN(Table27[[#This Row],[Close]]/E266))</f>
        <v>-1.1099773042754829E-2</v>
      </c>
    </row>
    <row r="268" spans="1:8" x14ac:dyDescent="0.3">
      <c r="A268" s="2">
        <v>43494</v>
      </c>
      <c r="B268" s="1">
        <v>10653.7</v>
      </c>
      <c r="C268" s="1">
        <v>10690.35</v>
      </c>
      <c r="D268" s="1">
        <v>10583.65</v>
      </c>
      <c r="E268" s="1">
        <v>10652.2</v>
      </c>
      <c r="F268" s="1">
        <v>356908994</v>
      </c>
      <c r="G268" s="1">
        <v>18832.060000000001</v>
      </c>
      <c r="H268" s="3">
        <f>IF(ISERR(LN(Table27[[#This Row],[Close]]/E267)),"-",LN(Table27[[#This Row],[Close]]/E267))</f>
        <v>-8.7736795259221625E-4</v>
      </c>
    </row>
    <row r="269" spans="1:8" x14ac:dyDescent="0.3">
      <c r="A269" s="2">
        <v>43495</v>
      </c>
      <c r="B269" s="1">
        <v>10702.25</v>
      </c>
      <c r="C269" s="1">
        <v>10710.2</v>
      </c>
      <c r="D269" s="1">
        <v>10612.85</v>
      </c>
      <c r="E269" s="1">
        <v>10651.8</v>
      </c>
      <c r="F269" s="1">
        <v>410107910</v>
      </c>
      <c r="G269" s="1">
        <v>21214.81</v>
      </c>
      <c r="H269" s="3">
        <f>IF(ISERR(LN(Table27[[#This Row],[Close]]/E268)),"-",LN(Table27[[#This Row],[Close]]/E268))</f>
        <v>-3.7551633500580681E-5</v>
      </c>
    </row>
    <row r="270" spans="1:8" x14ac:dyDescent="0.3">
      <c r="A270" s="2">
        <v>43496</v>
      </c>
      <c r="B270" s="1">
        <v>10690.55</v>
      </c>
      <c r="C270" s="1">
        <v>10838.05</v>
      </c>
      <c r="D270" s="1">
        <v>10678.55</v>
      </c>
      <c r="E270" s="1">
        <v>10830.95</v>
      </c>
      <c r="F270" s="1">
        <v>604818027</v>
      </c>
      <c r="G270" s="1">
        <v>27471.18</v>
      </c>
      <c r="H270" s="3">
        <f>IF(ISERR(LN(Table27[[#This Row],[Close]]/E269)),"-",LN(Table27[[#This Row],[Close]]/E269))</f>
        <v>1.6678884505362462E-2</v>
      </c>
    </row>
    <row r="271" spans="1:8" x14ac:dyDescent="0.3">
      <c r="A271" s="2">
        <v>43497</v>
      </c>
      <c r="B271" s="1">
        <v>10851.35</v>
      </c>
      <c r="C271" s="1">
        <v>10983.45</v>
      </c>
      <c r="D271" s="1">
        <v>10813.45</v>
      </c>
      <c r="E271" s="1">
        <v>10893.65</v>
      </c>
      <c r="F271" s="1">
        <v>482272661</v>
      </c>
      <c r="G271" s="1">
        <v>23112.37</v>
      </c>
      <c r="H271" s="3">
        <f>IF(ISERR(LN(Table27[[#This Row],[Close]]/E270)),"-",LN(Table27[[#This Row],[Close]]/E270))</f>
        <v>5.7722742045844006E-3</v>
      </c>
    </row>
    <row r="272" spans="1:8" x14ac:dyDescent="0.3">
      <c r="A272" s="2">
        <v>43500</v>
      </c>
      <c r="B272" s="1">
        <v>10876.75</v>
      </c>
      <c r="C272" s="1">
        <v>10927.9</v>
      </c>
      <c r="D272" s="1">
        <v>10814.15</v>
      </c>
      <c r="E272" s="1">
        <v>10912.25</v>
      </c>
      <c r="F272" s="1">
        <v>318300039</v>
      </c>
      <c r="G272" s="1">
        <v>15478.81</v>
      </c>
      <c r="H272" s="3">
        <f>IF(ISERR(LN(Table27[[#This Row],[Close]]/E271)),"-",LN(Table27[[#This Row],[Close]]/E271))</f>
        <v>1.7059607272313906E-3</v>
      </c>
    </row>
    <row r="273" spans="1:8" x14ac:dyDescent="0.3">
      <c r="A273" s="2">
        <v>43501</v>
      </c>
      <c r="B273" s="1">
        <v>10908.65</v>
      </c>
      <c r="C273" s="1">
        <v>10956.7</v>
      </c>
      <c r="D273" s="1">
        <v>10886.7</v>
      </c>
      <c r="E273" s="1">
        <v>10934.35</v>
      </c>
      <c r="F273" s="1">
        <v>268095127</v>
      </c>
      <c r="G273" s="1">
        <v>13435.13</v>
      </c>
      <c r="H273" s="3">
        <f>IF(ISERR(LN(Table27[[#This Row],[Close]]/E272)),"-",LN(Table27[[#This Row],[Close]]/E272))</f>
        <v>2.0231988079203052E-3</v>
      </c>
    </row>
    <row r="274" spans="1:8" x14ac:dyDescent="0.3">
      <c r="A274" s="2">
        <v>43502</v>
      </c>
      <c r="B274" s="1">
        <v>10965.1</v>
      </c>
      <c r="C274" s="1">
        <v>11072.6</v>
      </c>
      <c r="D274" s="1">
        <v>10962.7</v>
      </c>
      <c r="E274" s="1">
        <v>11062.45</v>
      </c>
      <c r="F274" s="1">
        <v>298510497</v>
      </c>
      <c r="G274" s="1">
        <v>15172.85</v>
      </c>
      <c r="H274" s="3">
        <f>IF(ISERR(LN(Table27[[#This Row],[Close]]/E273)),"-",LN(Table27[[#This Row],[Close]]/E273))</f>
        <v>1.1647280346053989E-2</v>
      </c>
    </row>
    <row r="275" spans="1:8" x14ac:dyDescent="0.3">
      <c r="A275" s="2">
        <v>43503</v>
      </c>
      <c r="B275" s="1">
        <v>11070.45</v>
      </c>
      <c r="C275" s="1">
        <v>11118.1</v>
      </c>
      <c r="D275" s="1">
        <v>11043.6</v>
      </c>
      <c r="E275" s="1">
        <v>11069.4</v>
      </c>
      <c r="F275" s="1">
        <v>263544426</v>
      </c>
      <c r="G275" s="1">
        <v>13542.69</v>
      </c>
      <c r="H275" s="3">
        <f>IF(ISERR(LN(Table27[[#This Row],[Close]]/E274)),"-",LN(Table27[[#This Row],[Close]]/E274))</f>
        <v>6.2805415981511683E-4</v>
      </c>
    </row>
    <row r="276" spans="1:8" x14ac:dyDescent="0.3">
      <c r="A276" s="2">
        <v>43504</v>
      </c>
      <c r="B276" s="1">
        <v>11023.5</v>
      </c>
      <c r="C276" s="1">
        <v>11041.2</v>
      </c>
      <c r="D276" s="1">
        <v>10925.45</v>
      </c>
      <c r="E276" s="1">
        <v>10943.6</v>
      </c>
      <c r="F276" s="1">
        <v>352787419</v>
      </c>
      <c r="G276" s="1">
        <v>15507.05</v>
      </c>
      <c r="H276" s="3">
        <f>IF(ISERR(LN(Table27[[#This Row],[Close]]/E275)),"-",LN(Table27[[#This Row],[Close]]/E275))</f>
        <v>-1.1429734205002075E-2</v>
      </c>
    </row>
    <row r="277" spans="1:8" x14ac:dyDescent="0.3">
      <c r="A277" s="2">
        <v>43507</v>
      </c>
      <c r="B277" s="1">
        <v>10930.9</v>
      </c>
      <c r="C277" s="1">
        <v>10930.9</v>
      </c>
      <c r="D277" s="1">
        <v>10857.1</v>
      </c>
      <c r="E277" s="1">
        <v>10888.8</v>
      </c>
      <c r="F277" s="1">
        <v>285985383</v>
      </c>
      <c r="G277" s="1">
        <v>13818.92</v>
      </c>
      <c r="H277" s="3">
        <f>IF(ISERR(LN(Table27[[#This Row],[Close]]/E276)),"-",LN(Table27[[#This Row],[Close]]/E276))</f>
        <v>-5.0200724689087872E-3</v>
      </c>
    </row>
    <row r="278" spans="1:8" x14ac:dyDescent="0.3">
      <c r="A278" s="2">
        <v>43508</v>
      </c>
      <c r="B278" s="1">
        <v>10879.7</v>
      </c>
      <c r="C278" s="1">
        <v>10910.9</v>
      </c>
      <c r="D278" s="1">
        <v>10823.8</v>
      </c>
      <c r="E278" s="1">
        <v>10831.4</v>
      </c>
      <c r="F278" s="1">
        <v>292314643</v>
      </c>
      <c r="G278" s="1">
        <v>14424.78</v>
      </c>
      <c r="H278" s="3">
        <f>IF(ISERR(LN(Table27[[#This Row],[Close]]/E277)),"-",LN(Table27[[#This Row],[Close]]/E277))</f>
        <v>-5.2854148327613464E-3</v>
      </c>
    </row>
    <row r="279" spans="1:8" x14ac:dyDescent="0.3">
      <c r="A279" s="2">
        <v>43509</v>
      </c>
      <c r="B279" s="1">
        <v>10870.55</v>
      </c>
      <c r="C279" s="1">
        <v>10891.65</v>
      </c>
      <c r="D279" s="1">
        <v>10772.1</v>
      </c>
      <c r="E279" s="1">
        <v>10793.65</v>
      </c>
      <c r="F279" s="1">
        <v>321958549</v>
      </c>
      <c r="G279" s="1">
        <v>15360.98</v>
      </c>
      <c r="H279" s="3">
        <f>IF(ISERR(LN(Table27[[#This Row],[Close]]/E278)),"-",LN(Table27[[#This Row],[Close]]/E278))</f>
        <v>-3.4913249537601204E-3</v>
      </c>
    </row>
    <row r="280" spans="1:8" x14ac:dyDescent="0.3">
      <c r="A280" s="2">
        <v>43510</v>
      </c>
      <c r="B280" s="1">
        <v>10786.1</v>
      </c>
      <c r="C280" s="1">
        <v>10792.7</v>
      </c>
      <c r="D280" s="1">
        <v>10718.75</v>
      </c>
      <c r="E280" s="1">
        <v>10746.05</v>
      </c>
      <c r="F280" s="1">
        <v>627041405</v>
      </c>
      <c r="G280" s="1">
        <v>20797.41</v>
      </c>
      <c r="H280" s="3">
        <f>IF(ISERR(LN(Table27[[#This Row],[Close]]/E279)),"-",LN(Table27[[#This Row],[Close]]/E279))</f>
        <v>-4.4197530593000694E-3</v>
      </c>
    </row>
    <row r="281" spans="1:8" x14ac:dyDescent="0.3">
      <c r="A281" s="2">
        <v>43511</v>
      </c>
      <c r="B281" s="1">
        <v>10780.25</v>
      </c>
      <c r="C281" s="1">
        <v>10785.75</v>
      </c>
      <c r="D281" s="1">
        <v>10620.4</v>
      </c>
      <c r="E281" s="1">
        <v>10724.4</v>
      </c>
      <c r="F281" s="1">
        <v>521876968</v>
      </c>
      <c r="G281" s="1">
        <v>20733.95</v>
      </c>
      <c r="H281" s="3">
        <f>IF(ISERR(LN(Table27[[#This Row],[Close]]/E280)),"-",LN(Table27[[#This Row],[Close]]/E280))</f>
        <v>-2.0167259966956514E-3</v>
      </c>
    </row>
    <row r="282" spans="1:8" x14ac:dyDescent="0.3">
      <c r="A282" s="2">
        <v>43514</v>
      </c>
      <c r="B282" s="1">
        <v>10738.65</v>
      </c>
      <c r="C282" s="1">
        <v>10759.9</v>
      </c>
      <c r="D282" s="1">
        <v>10628.4</v>
      </c>
      <c r="E282" s="1">
        <v>10640.95</v>
      </c>
      <c r="F282" s="1">
        <v>345440240</v>
      </c>
      <c r="G282" s="1">
        <v>14903.19</v>
      </c>
      <c r="H282" s="3">
        <f>IF(ISERR(LN(Table27[[#This Row],[Close]]/E281)),"-",LN(Table27[[#This Row],[Close]]/E281))</f>
        <v>-7.8117535511575027E-3</v>
      </c>
    </row>
    <row r="283" spans="1:8" x14ac:dyDescent="0.3">
      <c r="A283" s="2">
        <v>43515</v>
      </c>
      <c r="B283" s="1">
        <v>10636.7</v>
      </c>
      <c r="C283" s="1">
        <v>10722.85</v>
      </c>
      <c r="D283" s="1">
        <v>10585.65</v>
      </c>
      <c r="E283" s="1">
        <v>10604.35</v>
      </c>
      <c r="F283" s="1">
        <v>291507060</v>
      </c>
      <c r="G283" s="1">
        <v>13765.01</v>
      </c>
      <c r="H283" s="3">
        <f>IF(ISERR(LN(Table27[[#This Row],[Close]]/E282)),"-",LN(Table27[[#This Row],[Close]]/E282))</f>
        <v>-3.4454713472979819E-3</v>
      </c>
    </row>
    <row r="284" spans="1:8" x14ac:dyDescent="0.3">
      <c r="A284" s="2">
        <v>43516</v>
      </c>
      <c r="B284" s="1">
        <v>10655.45</v>
      </c>
      <c r="C284" s="1">
        <v>10752.7</v>
      </c>
      <c r="D284" s="1">
        <v>10646.4</v>
      </c>
      <c r="E284" s="1">
        <v>10735.45</v>
      </c>
      <c r="F284" s="1">
        <v>289195306</v>
      </c>
      <c r="G284" s="1">
        <v>13209.71</v>
      </c>
      <c r="H284" s="3">
        <f>IF(ISERR(LN(Table27[[#This Row],[Close]]/E283)),"-",LN(Table27[[#This Row],[Close]]/E283))</f>
        <v>1.2287055114099292E-2</v>
      </c>
    </row>
    <row r="285" spans="1:8" x14ac:dyDescent="0.3">
      <c r="A285" s="2">
        <v>43517</v>
      </c>
      <c r="B285" s="1">
        <v>10744.1</v>
      </c>
      <c r="C285" s="1">
        <v>10808.85</v>
      </c>
      <c r="D285" s="1">
        <v>10721.5</v>
      </c>
      <c r="E285" s="1">
        <v>10789.85</v>
      </c>
      <c r="F285" s="1">
        <v>279584955</v>
      </c>
      <c r="G285" s="1">
        <v>14758.5</v>
      </c>
      <c r="H285" s="3">
        <f>IF(ISERR(LN(Table27[[#This Row],[Close]]/E284)),"-",LN(Table27[[#This Row],[Close]]/E284))</f>
        <v>5.0545280036699341E-3</v>
      </c>
    </row>
    <row r="286" spans="1:8" x14ac:dyDescent="0.3">
      <c r="A286" s="2">
        <v>43518</v>
      </c>
      <c r="B286" s="1">
        <v>10782.7</v>
      </c>
      <c r="C286" s="1">
        <v>10801.55</v>
      </c>
      <c r="D286" s="1">
        <v>10758.4</v>
      </c>
      <c r="E286" s="1">
        <v>10791.65</v>
      </c>
      <c r="F286" s="1">
        <v>396846597</v>
      </c>
      <c r="G286" s="1">
        <v>24386.42</v>
      </c>
      <c r="H286" s="3">
        <f>IF(ISERR(LN(Table27[[#This Row],[Close]]/E285)),"-",LN(Table27[[#This Row],[Close]]/E285))</f>
        <v>1.6680953633189361E-4</v>
      </c>
    </row>
    <row r="287" spans="1:8" x14ac:dyDescent="0.3">
      <c r="A287" s="2">
        <v>43521</v>
      </c>
      <c r="B287" s="1">
        <v>10813.25</v>
      </c>
      <c r="C287" s="1">
        <v>10887.1</v>
      </c>
      <c r="D287" s="1">
        <v>10788.05</v>
      </c>
      <c r="E287" s="1">
        <v>10880.1</v>
      </c>
      <c r="F287" s="1">
        <v>385905142</v>
      </c>
      <c r="G287" s="1">
        <v>16466.09</v>
      </c>
      <c r="H287" s="3">
        <f>IF(ISERR(LN(Table27[[#This Row],[Close]]/E286)),"-",LN(Table27[[#This Row],[Close]]/E286))</f>
        <v>8.1627456131734746E-3</v>
      </c>
    </row>
    <row r="288" spans="1:8" x14ac:dyDescent="0.3">
      <c r="A288" s="2">
        <v>43522</v>
      </c>
      <c r="B288" s="1">
        <v>10775.3</v>
      </c>
      <c r="C288" s="1">
        <v>10888.75</v>
      </c>
      <c r="D288" s="1">
        <v>10729.3</v>
      </c>
      <c r="E288" s="1">
        <v>10835.3</v>
      </c>
      <c r="F288" s="1">
        <v>414954476</v>
      </c>
      <c r="G288" s="1">
        <v>19186.75</v>
      </c>
      <c r="H288" s="3">
        <f>IF(ISERR(LN(Table27[[#This Row],[Close]]/E287)),"-",LN(Table27[[#This Row],[Close]]/E287))</f>
        <v>-4.1261099090206159E-3</v>
      </c>
    </row>
    <row r="289" spans="1:8" x14ac:dyDescent="0.3">
      <c r="A289" s="2">
        <v>43523</v>
      </c>
      <c r="B289" s="1">
        <v>10881.2</v>
      </c>
      <c r="C289" s="1">
        <v>10939.7</v>
      </c>
      <c r="D289" s="1">
        <v>10751.2</v>
      </c>
      <c r="E289" s="1">
        <v>10806.65</v>
      </c>
      <c r="F289" s="1">
        <v>381080073</v>
      </c>
      <c r="G289" s="1">
        <v>18313.849999999999</v>
      </c>
      <c r="H289" s="3">
        <f>IF(ISERR(LN(Table27[[#This Row],[Close]]/E288)),"-",LN(Table27[[#This Row],[Close]]/E288))</f>
        <v>-2.6476372726424741E-3</v>
      </c>
    </row>
    <row r="290" spans="1:8" x14ac:dyDescent="0.3">
      <c r="A290" s="2">
        <v>43524</v>
      </c>
      <c r="B290" s="1">
        <v>10865.7</v>
      </c>
      <c r="C290" s="1">
        <v>10865.7</v>
      </c>
      <c r="D290" s="1">
        <v>10784.85</v>
      </c>
      <c r="E290" s="1">
        <v>10792.5</v>
      </c>
      <c r="F290" s="1">
        <v>644159018</v>
      </c>
      <c r="G290" s="1">
        <v>27123.34</v>
      </c>
      <c r="H290" s="3">
        <f>IF(ISERR(LN(Table27[[#This Row],[Close]]/E289)),"-",LN(Table27[[#This Row],[Close]]/E289))</f>
        <v>-1.3102369328699957E-3</v>
      </c>
    </row>
    <row r="291" spans="1:8" x14ac:dyDescent="0.3">
      <c r="A291" s="2">
        <v>43525</v>
      </c>
      <c r="B291" s="1">
        <v>10842.65</v>
      </c>
      <c r="C291" s="1">
        <v>10877.9</v>
      </c>
      <c r="D291" s="1">
        <v>10823.1</v>
      </c>
      <c r="E291" s="1">
        <v>10863.5</v>
      </c>
      <c r="F291" s="1">
        <v>308526309</v>
      </c>
      <c r="G291" s="1">
        <v>15010.06</v>
      </c>
      <c r="H291" s="3">
        <f>IF(ISERR(LN(Table27[[#This Row],[Close]]/E290)),"-",LN(Table27[[#This Row],[Close]]/E290))</f>
        <v>6.5570977456633371E-3</v>
      </c>
    </row>
    <row r="292" spans="1:8" x14ac:dyDescent="0.3">
      <c r="A292" s="2">
        <v>43529</v>
      </c>
      <c r="B292" s="1">
        <v>10864.85</v>
      </c>
      <c r="C292" s="1">
        <v>10994.9</v>
      </c>
      <c r="D292" s="1">
        <v>10817</v>
      </c>
      <c r="E292" s="1">
        <v>10987.45</v>
      </c>
      <c r="F292" s="1">
        <v>373220239</v>
      </c>
      <c r="G292" s="1">
        <v>17960.03</v>
      </c>
      <c r="H292" s="3">
        <f>IF(ISERR(LN(Table27[[#This Row],[Close]]/E291)),"-",LN(Table27[[#This Row],[Close]]/E291))</f>
        <v>1.1345166182071391E-2</v>
      </c>
    </row>
    <row r="293" spans="1:8" x14ac:dyDescent="0.3">
      <c r="A293" s="2">
        <v>43530</v>
      </c>
      <c r="B293" s="1">
        <v>11024.85</v>
      </c>
      <c r="C293" s="1">
        <v>11062.3</v>
      </c>
      <c r="D293" s="1">
        <v>10998.85</v>
      </c>
      <c r="E293" s="1">
        <v>11053</v>
      </c>
      <c r="F293" s="1">
        <v>372550850</v>
      </c>
      <c r="G293" s="1">
        <v>17850.93</v>
      </c>
      <c r="H293" s="3">
        <f>IF(ISERR(LN(Table27[[#This Row],[Close]]/E292)),"-",LN(Table27[[#This Row],[Close]]/E292))</f>
        <v>5.9481719535880405E-3</v>
      </c>
    </row>
    <row r="294" spans="1:8" x14ac:dyDescent="0.3">
      <c r="A294" s="2">
        <v>43531</v>
      </c>
      <c r="B294" s="1">
        <v>11077.95</v>
      </c>
      <c r="C294" s="1">
        <v>11089.05</v>
      </c>
      <c r="D294" s="1">
        <v>11027.1</v>
      </c>
      <c r="E294" s="1">
        <v>11058.2</v>
      </c>
      <c r="F294" s="1">
        <v>321208766</v>
      </c>
      <c r="G294" s="1">
        <v>15321.68</v>
      </c>
      <c r="H294" s="3">
        <f>IF(ISERR(LN(Table27[[#This Row],[Close]]/E293)),"-",LN(Table27[[#This Row],[Close]]/E293))</f>
        <v>4.7034987661157636E-4</v>
      </c>
    </row>
    <row r="295" spans="1:8" x14ac:dyDescent="0.3">
      <c r="A295" s="2">
        <v>43532</v>
      </c>
      <c r="B295" s="1">
        <v>11038.85</v>
      </c>
      <c r="C295" s="1">
        <v>11049</v>
      </c>
      <c r="D295" s="1">
        <v>11008.95</v>
      </c>
      <c r="E295" s="1">
        <v>11035.4</v>
      </c>
      <c r="F295" s="1">
        <v>326569833</v>
      </c>
      <c r="G295" s="1">
        <v>14369.77</v>
      </c>
      <c r="H295" s="3">
        <f>IF(ISERR(LN(Table27[[#This Row],[Close]]/E294)),"-",LN(Table27[[#This Row],[Close]]/E294))</f>
        <v>-2.0639468528230618E-3</v>
      </c>
    </row>
    <row r="296" spans="1:8" x14ac:dyDescent="0.3">
      <c r="A296" s="2">
        <v>43535</v>
      </c>
      <c r="B296" s="1">
        <v>11068.75</v>
      </c>
      <c r="C296" s="1">
        <v>11180.9</v>
      </c>
      <c r="D296" s="1">
        <v>11059.85</v>
      </c>
      <c r="E296" s="1">
        <v>11168.05</v>
      </c>
      <c r="F296" s="1">
        <v>352242287</v>
      </c>
      <c r="G296" s="1">
        <v>17349.95</v>
      </c>
      <c r="H296" s="3">
        <f>IF(ISERR(LN(Table27[[#This Row],[Close]]/E295)),"-",LN(Table27[[#This Row],[Close]]/E295))</f>
        <v>1.1948735734751558E-2</v>
      </c>
    </row>
    <row r="297" spans="1:8" x14ac:dyDescent="0.3">
      <c r="A297" s="2">
        <v>43536</v>
      </c>
      <c r="B297" s="1">
        <v>11231.35</v>
      </c>
      <c r="C297" s="1">
        <v>11320.4</v>
      </c>
      <c r="D297" s="1">
        <v>11227</v>
      </c>
      <c r="E297" s="1">
        <v>11301.2</v>
      </c>
      <c r="F297" s="1">
        <v>391310519</v>
      </c>
      <c r="G297" s="1">
        <v>20861.349999999999</v>
      </c>
      <c r="H297" s="3">
        <f>IF(ISERR(LN(Table27[[#This Row],[Close]]/E296)),"-",LN(Table27[[#This Row],[Close]]/E296))</f>
        <v>1.1851891682945155E-2</v>
      </c>
    </row>
    <row r="298" spans="1:8" x14ac:dyDescent="0.3">
      <c r="A298" s="2">
        <v>43537</v>
      </c>
      <c r="B298" s="1">
        <v>11326.2</v>
      </c>
      <c r="C298" s="1">
        <v>11352.3</v>
      </c>
      <c r="D298" s="1">
        <v>11276.6</v>
      </c>
      <c r="E298" s="1">
        <v>11341.7</v>
      </c>
      <c r="F298" s="1">
        <v>382996187</v>
      </c>
      <c r="G298" s="1">
        <v>20851.669999999998</v>
      </c>
      <c r="H298" s="3">
        <f>IF(ISERR(LN(Table27[[#This Row],[Close]]/E297)),"-",LN(Table27[[#This Row],[Close]]/E297))</f>
        <v>3.5772841102276773E-3</v>
      </c>
    </row>
    <row r="299" spans="1:8" x14ac:dyDescent="0.3">
      <c r="A299" s="2">
        <v>43538</v>
      </c>
      <c r="B299" s="1">
        <v>11382.5</v>
      </c>
      <c r="C299" s="1">
        <v>11383.45</v>
      </c>
      <c r="D299" s="1">
        <v>11313.75</v>
      </c>
      <c r="E299" s="1">
        <v>11343.25</v>
      </c>
      <c r="F299" s="1">
        <v>294480678</v>
      </c>
      <c r="G299" s="1">
        <v>15661.05</v>
      </c>
      <c r="H299" s="3">
        <f>IF(ISERR(LN(Table27[[#This Row],[Close]]/E298)),"-",LN(Table27[[#This Row],[Close]]/E298))</f>
        <v>1.3665447818145347E-4</v>
      </c>
    </row>
    <row r="300" spans="1:8" x14ac:dyDescent="0.3">
      <c r="A300" s="2">
        <v>43539</v>
      </c>
      <c r="B300" s="1">
        <v>11376.85</v>
      </c>
      <c r="C300" s="1">
        <v>11487</v>
      </c>
      <c r="D300" s="1">
        <v>11370.8</v>
      </c>
      <c r="E300" s="1">
        <v>11426.85</v>
      </c>
      <c r="F300" s="1">
        <v>463704896</v>
      </c>
      <c r="G300" s="1">
        <v>25143.26</v>
      </c>
      <c r="H300" s="3">
        <f>IF(ISERR(LN(Table27[[#This Row],[Close]]/E299)),"-",LN(Table27[[#This Row],[Close]]/E299))</f>
        <v>7.3429959147711344E-3</v>
      </c>
    </row>
    <row r="301" spans="1:8" x14ac:dyDescent="0.3">
      <c r="A301" s="2">
        <v>43542</v>
      </c>
      <c r="B301" s="1">
        <v>11473.85</v>
      </c>
      <c r="C301" s="1">
        <v>11530.15</v>
      </c>
      <c r="D301" s="1">
        <v>11412.5</v>
      </c>
      <c r="E301" s="1">
        <v>11462.2</v>
      </c>
      <c r="F301" s="1">
        <v>320250041</v>
      </c>
      <c r="G301" s="1">
        <v>16942.22</v>
      </c>
      <c r="H301" s="3">
        <f>IF(ISERR(LN(Table27[[#This Row],[Close]]/E300)),"-",LN(Table27[[#This Row],[Close]]/E300))</f>
        <v>3.0888156656173325E-3</v>
      </c>
    </row>
    <row r="302" spans="1:8" x14ac:dyDescent="0.3">
      <c r="A302" s="2">
        <v>43543</v>
      </c>
      <c r="B302" s="1">
        <v>11500.3</v>
      </c>
      <c r="C302" s="1">
        <v>11543.85</v>
      </c>
      <c r="D302" s="1">
        <v>11451.25</v>
      </c>
      <c r="E302" s="1">
        <v>11532.4</v>
      </c>
      <c r="F302" s="1">
        <v>326099667</v>
      </c>
      <c r="G302" s="1">
        <v>16179.92</v>
      </c>
      <c r="H302" s="3">
        <f>IF(ISERR(LN(Table27[[#This Row],[Close]]/E301)),"-",LN(Table27[[#This Row],[Close]]/E301))</f>
        <v>6.1058003263835944E-3</v>
      </c>
    </row>
    <row r="303" spans="1:8" x14ac:dyDescent="0.3">
      <c r="A303" s="2">
        <v>43544</v>
      </c>
      <c r="B303" s="1">
        <v>11553.35</v>
      </c>
      <c r="C303" s="1">
        <v>11556.1</v>
      </c>
      <c r="D303" s="1">
        <v>11503.1</v>
      </c>
      <c r="E303" s="1">
        <v>11521.05</v>
      </c>
      <c r="F303" s="1">
        <v>366298049</v>
      </c>
      <c r="G303" s="1">
        <v>18311.439999999999</v>
      </c>
      <c r="H303" s="3">
        <f>IF(ISERR(LN(Table27[[#This Row],[Close]]/E302)),"-",LN(Table27[[#This Row],[Close]]/E302))</f>
        <v>-9.8466831793539802E-4</v>
      </c>
    </row>
    <row r="304" spans="1:8" x14ac:dyDescent="0.3">
      <c r="A304" s="2">
        <v>43546</v>
      </c>
      <c r="B304" s="1">
        <v>11549.2</v>
      </c>
      <c r="C304" s="1">
        <v>11572.8</v>
      </c>
      <c r="D304" s="1">
        <v>11434.55</v>
      </c>
      <c r="E304" s="1">
        <v>11456.9</v>
      </c>
      <c r="F304" s="1">
        <v>386193935</v>
      </c>
      <c r="G304" s="1">
        <v>19755.740000000002</v>
      </c>
      <c r="H304" s="3">
        <f>IF(ISERR(LN(Table27[[#This Row],[Close]]/E303)),"-",LN(Table27[[#This Row],[Close]]/E303))</f>
        <v>-5.5836283625349536E-3</v>
      </c>
    </row>
    <row r="305" spans="1:8" x14ac:dyDescent="0.3">
      <c r="A305" s="2">
        <v>43549</v>
      </c>
      <c r="B305" s="1">
        <v>11395.65</v>
      </c>
      <c r="C305" s="1">
        <v>11395.65</v>
      </c>
      <c r="D305" s="1">
        <v>11311.6</v>
      </c>
      <c r="E305" s="1">
        <v>11354.25</v>
      </c>
      <c r="F305" s="1">
        <v>294459196</v>
      </c>
      <c r="G305" s="1">
        <v>14101.14</v>
      </c>
      <c r="H305" s="3">
        <f>IF(ISERR(LN(Table27[[#This Row],[Close]]/E304)),"-",LN(Table27[[#This Row],[Close]]/E304))</f>
        <v>-9.0000454070535869E-3</v>
      </c>
    </row>
    <row r="306" spans="1:8" x14ac:dyDescent="0.3">
      <c r="A306" s="2">
        <v>43550</v>
      </c>
      <c r="B306" s="1">
        <v>11375.2</v>
      </c>
      <c r="C306" s="1">
        <v>11496.75</v>
      </c>
      <c r="D306" s="1">
        <v>11352.45</v>
      </c>
      <c r="E306" s="1">
        <v>11483.25</v>
      </c>
      <c r="F306" s="1">
        <v>282575496</v>
      </c>
      <c r="G306" s="1">
        <v>14611.68</v>
      </c>
      <c r="H306" s="3">
        <f>IF(ISERR(LN(Table27[[#This Row],[Close]]/E305)),"-",LN(Table27[[#This Row],[Close]]/E305))</f>
        <v>1.1297328693216403E-2</v>
      </c>
    </row>
    <row r="307" spans="1:8" x14ac:dyDescent="0.3">
      <c r="A307" s="2">
        <v>43551</v>
      </c>
      <c r="B307" s="1">
        <v>11531.45</v>
      </c>
      <c r="C307" s="1">
        <v>11546.2</v>
      </c>
      <c r="D307" s="1">
        <v>11413</v>
      </c>
      <c r="E307" s="1">
        <v>11445.05</v>
      </c>
      <c r="F307" s="1">
        <v>350446089</v>
      </c>
      <c r="G307" s="1">
        <v>18356.52</v>
      </c>
      <c r="H307" s="3">
        <f>IF(ISERR(LN(Table27[[#This Row],[Close]]/E306)),"-",LN(Table27[[#This Row],[Close]]/E306))</f>
        <v>-3.3321297562249825E-3</v>
      </c>
    </row>
    <row r="308" spans="1:8" x14ac:dyDescent="0.3">
      <c r="A308" s="2">
        <v>43552</v>
      </c>
      <c r="B308" s="1">
        <v>11463.65</v>
      </c>
      <c r="C308" s="1">
        <v>11588.5</v>
      </c>
      <c r="D308" s="1">
        <v>11452.45</v>
      </c>
      <c r="E308" s="1">
        <v>11570</v>
      </c>
      <c r="F308" s="1">
        <v>527678809</v>
      </c>
      <c r="G308" s="1">
        <v>25719.65</v>
      </c>
      <c r="H308" s="3">
        <f>IF(ISERR(LN(Table27[[#This Row],[Close]]/E307)),"-",LN(Table27[[#This Row],[Close]]/E307))</f>
        <v>1.085821909063313E-2</v>
      </c>
    </row>
    <row r="309" spans="1:8" x14ac:dyDescent="0.3">
      <c r="A309" s="2">
        <v>43553</v>
      </c>
      <c r="B309" s="1">
        <v>11625.45</v>
      </c>
      <c r="C309" s="1">
        <v>11630.35</v>
      </c>
      <c r="D309" s="1">
        <v>11570.15</v>
      </c>
      <c r="E309" s="1">
        <v>11623.9</v>
      </c>
      <c r="F309" s="1">
        <v>416276981</v>
      </c>
      <c r="G309" s="1">
        <v>20515.25</v>
      </c>
      <c r="H309" s="3">
        <f>IF(ISERR(LN(Table27[[#This Row],[Close]]/E308)),"-",LN(Table27[[#This Row],[Close]]/E308))</f>
        <v>4.6477821348202336E-3</v>
      </c>
    </row>
    <row r="310" spans="1:8" x14ac:dyDescent="0.3">
      <c r="A310" s="2">
        <v>43556</v>
      </c>
      <c r="B310" s="1">
        <v>11665.2</v>
      </c>
      <c r="C310" s="1">
        <v>11738.1</v>
      </c>
      <c r="D310" s="1">
        <v>11644.75</v>
      </c>
      <c r="E310" s="1">
        <v>11669.15</v>
      </c>
      <c r="F310" s="1">
        <v>379572660</v>
      </c>
      <c r="G310" s="1">
        <v>18977.990000000002</v>
      </c>
      <c r="H310" s="3">
        <f>IF(ISERR(LN(Table27[[#This Row],[Close]]/E309)),"-",LN(Table27[[#This Row],[Close]]/E309))</f>
        <v>3.8852839728881735E-3</v>
      </c>
    </row>
    <row r="311" spans="1:8" x14ac:dyDescent="0.3">
      <c r="A311" s="2">
        <v>43557</v>
      </c>
      <c r="B311" s="1">
        <v>11711.55</v>
      </c>
      <c r="C311" s="1">
        <v>11729.35</v>
      </c>
      <c r="D311" s="1">
        <v>11655.85</v>
      </c>
      <c r="E311" s="1">
        <v>11713.2</v>
      </c>
      <c r="F311" s="1">
        <v>386131413</v>
      </c>
      <c r="G311" s="1">
        <v>18673.7</v>
      </c>
      <c r="H311" s="3">
        <f>IF(ISERR(LN(Table27[[#This Row],[Close]]/E310)),"-",LN(Table27[[#This Row],[Close]]/E310))</f>
        <v>3.7678036734890082E-3</v>
      </c>
    </row>
    <row r="312" spans="1:8" x14ac:dyDescent="0.3">
      <c r="A312" s="2">
        <v>43558</v>
      </c>
      <c r="B312" s="1">
        <v>11735.3</v>
      </c>
      <c r="C312" s="1">
        <v>11761</v>
      </c>
      <c r="D312" s="1">
        <v>11629.15</v>
      </c>
      <c r="E312" s="1">
        <v>11643.95</v>
      </c>
      <c r="F312" s="1">
        <v>365760070</v>
      </c>
      <c r="G312" s="1">
        <v>19050.95</v>
      </c>
      <c r="H312" s="3">
        <f>IF(ISERR(LN(Table27[[#This Row],[Close]]/E311)),"-",LN(Table27[[#This Row],[Close]]/E311))</f>
        <v>-5.9296791696504684E-3</v>
      </c>
    </row>
    <row r="313" spans="1:8" x14ac:dyDescent="0.3">
      <c r="A313" s="2">
        <v>43559</v>
      </c>
      <c r="B313" s="1">
        <v>11660.2</v>
      </c>
      <c r="C313" s="1">
        <v>11662.55</v>
      </c>
      <c r="D313" s="1">
        <v>11559.2</v>
      </c>
      <c r="E313" s="1">
        <v>11598</v>
      </c>
      <c r="F313" s="1">
        <v>349029830</v>
      </c>
      <c r="G313" s="1">
        <v>19713.009999999998</v>
      </c>
      <c r="H313" s="3">
        <f>IF(ISERR(LN(Table27[[#This Row],[Close]]/E312)),"-",LN(Table27[[#This Row],[Close]]/E312))</f>
        <v>-3.9540623628834554E-3</v>
      </c>
    </row>
    <row r="314" spans="1:8" x14ac:dyDescent="0.3">
      <c r="A314" s="2">
        <v>43560</v>
      </c>
      <c r="B314" s="1">
        <v>11638.4</v>
      </c>
      <c r="C314" s="1">
        <v>11689.65</v>
      </c>
      <c r="D314" s="1">
        <v>11609.5</v>
      </c>
      <c r="E314" s="1">
        <v>11665.95</v>
      </c>
      <c r="F314" s="1">
        <v>266665797</v>
      </c>
      <c r="G314" s="1">
        <v>15000.35</v>
      </c>
      <c r="H314" s="3">
        <f>IF(ISERR(LN(Table27[[#This Row],[Close]]/E313)),"-",LN(Table27[[#This Row],[Close]]/E313))</f>
        <v>5.8416729088147249E-3</v>
      </c>
    </row>
    <row r="315" spans="1:8" x14ac:dyDescent="0.3">
      <c r="A315" s="2">
        <v>43563</v>
      </c>
      <c r="B315" s="1">
        <v>11704.35</v>
      </c>
      <c r="C315" s="1">
        <v>11710.3</v>
      </c>
      <c r="D315" s="1">
        <v>11549.1</v>
      </c>
      <c r="E315" s="1">
        <v>11604.5</v>
      </c>
      <c r="F315" s="1">
        <v>260932608</v>
      </c>
      <c r="G315" s="1">
        <v>14203.96</v>
      </c>
      <c r="H315" s="3">
        <f>IF(ISERR(LN(Table27[[#This Row],[Close]]/E314)),"-",LN(Table27[[#This Row],[Close]]/E314))</f>
        <v>-5.2813884420512712E-3</v>
      </c>
    </row>
    <row r="316" spans="1:8" x14ac:dyDescent="0.3">
      <c r="A316" s="2">
        <v>43564</v>
      </c>
      <c r="B316" s="1">
        <v>11612.05</v>
      </c>
      <c r="C316" s="1">
        <v>11683.9</v>
      </c>
      <c r="D316" s="1">
        <v>11569.7</v>
      </c>
      <c r="E316" s="1">
        <v>11671.95</v>
      </c>
      <c r="F316" s="1">
        <v>300467538</v>
      </c>
      <c r="G316" s="1">
        <v>15984.39</v>
      </c>
      <c r="H316" s="3">
        <f>IF(ISERR(LN(Table27[[#This Row],[Close]]/E315)),"-",LN(Table27[[#This Row],[Close]]/E315))</f>
        <v>5.7955735342997616E-3</v>
      </c>
    </row>
    <row r="317" spans="1:8" x14ac:dyDescent="0.3">
      <c r="A317" s="2">
        <v>43565</v>
      </c>
      <c r="B317" s="1">
        <v>11646.85</v>
      </c>
      <c r="C317" s="1">
        <v>11680.05</v>
      </c>
      <c r="D317" s="1">
        <v>11571.75</v>
      </c>
      <c r="E317" s="1">
        <v>11584.3</v>
      </c>
      <c r="F317" s="1">
        <v>359941110</v>
      </c>
      <c r="G317" s="1">
        <v>22258.46</v>
      </c>
      <c r="H317" s="3">
        <f>IF(ISERR(LN(Table27[[#This Row],[Close]]/E316)),"-",LN(Table27[[#This Row],[Close]]/E316))</f>
        <v>-7.5377943572383106E-3</v>
      </c>
    </row>
    <row r="318" spans="1:8" x14ac:dyDescent="0.3">
      <c r="A318" s="2">
        <v>43566</v>
      </c>
      <c r="B318" s="1">
        <v>11592.55</v>
      </c>
      <c r="C318" s="1">
        <v>11606.7</v>
      </c>
      <c r="D318" s="1">
        <v>11550.55</v>
      </c>
      <c r="E318" s="1">
        <v>11596.7</v>
      </c>
      <c r="F318" s="1">
        <v>279775726</v>
      </c>
      <c r="G318" s="1">
        <v>14332.2</v>
      </c>
      <c r="H318" s="3">
        <f>IF(ISERR(LN(Table27[[#This Row],[Close]]/E317)),"-",LN(Table27[[#This Row],[Close]]/E317))</f>
        <v>1.0698417827284545E-3</v>
      </c>
    </row>
    <row r="319" spans="1:8" x14ac:dyDescent="0.3">
      <c r="A319" s="2">
        <v>43567</v>
      </c>
      <c r="B319" s="1">
        <v>11612.85</v>
      </c>
      <c r="C319" s="1">
        <v>11657.35</v>
      </c>
      <c r="D319" s="1">
        <v>11578.8</v>
      </c>
      <c r="E319" s="1">
        <v>11643.45</v>
      </c>
      <c r="F319" s="1">
        <v>246006184</v>
      </c>
      <c r="G319" s="1">
        <v>13598.61</v>
      </c>
      <c r="H319" s="3">
        <f>IF(ISERR(LN(Table27[[#This Row],[Close]]/E318)),"-",LN(Table27[[#This Row],[Close]]/E318))</f>
        <v>4.0232152597085759E-3</v>
      </c>
    </row>
    <row r="320" spans="1:8" x14ac:dyDescent="0.3">
      <c r="A320" s="2">
        <v>43570</v>
      </c>
      <c r="B320" s="1">
        <v>11667</v>
      </c>
      <c r="C320" s="1">
        <v>11704.6</v>
      </c>
      <c r="D320" s="1">
        <v>11648.25</v>
      </c>
      <c r="E320" s="1">
        <v>11690.35</v>
      </c>
      <c r="F320" s="1">
        <v>289996075</v>
      </c>
      <c r="G320" s="1">
        <v>15635.79</v>
      </c>
      <c r="H320" s="3">
        <f>IF(ISERR(LN(Table27[[#This Row],[Close]]/E319)),"-",LN(Table27[[#This Row],[Close]]/E319))</f>
        <v>4.01992501503014E-3</v>
      </c>
    </row>
    <row r="321" spans="1:8" x14ac:dyDescent="0.3">
      <c r="A321" s="2">
        <v>43571</v>
      </c>
      <c r="B321" s="1">
        <v>11736.2</v>
      </c>
      <c r="C321" s="1">
        <v>11810.95</v>
      </c>
      <c r="D321" s="1">
        <v>11731.55</v>
      </c>
      <c r="E321" s="1">
        <v>11787.15</v>
      </c>
      <c r="F321" s="1">
        <v>354315040</v>
      </c>
      <c r="G321" s="1">
        <v>17585.48</v>
      </c>
      <c r="H321" s="3">
        <f>IF(ISERR(LN(Table27[[#This Row],[Close]]/E320)),"-",LN(Table27[[#This Row],[Close]]/E320))</f>
        <v>8.2462398923668495E-3</v>
      </c>
    </row>
    <row r="322" spans="1:8" x14ac:dyDescent="0.3">
      <c r="A322" s="2">
        <v>43573</v>
      </c>
      <c r="B322" s="1">
        <v>11856.15</v>
      </c>
      <c r="C322" s="1">
        <v>11856.15</v>
      </c>
      <c r="D322" s="1">
        <v>11738.5</v>
      </c>
      <c r="E322" s="1">
        <v>11752.8</v>
      </c>
      <c r="F322" s="1">
        <v>339653709</v>
      </c>
      <c r="G322" s="1">
        <v>18271.27</v>
      </c>
      <c r="H322" s="3">
        <f>IF(ISERR(LN(Table27[[#This Row],[Close]]/E321)),"-",LN(Table27[[#This Row],[Close]]/E321))</f>
        <v>-2.9184449738277464E-3</v>
      </c>
    </row>
    <row r="323" spans="1:8" x14ac:dyDescent="0.3">
      <c r="A323" s="2">
        <v>43577</v>
      </c>
      <c r="B323" s="1">
        <v>11727.05</v>
      </c>
      <c r="C323" s="1">
        <v>11727.05</v>
      </c>
      <c r="D323" s="1">
        <v>11583.95</v>
      </c>
      <c r="E323" s="1">
        <v>11594.45</v>
      </c>
      <c r="F323" s="1">
        <v>260356055</v>
      </c>
      <c r="G323" s="1">
        <v>13754.12</v>
      </c>
      <c r="H323" s="3">
        <f>IF(ISERR(LN(Table27[[#This Row],[Close]]/E322)),"-",LN(Table27[[#This Row],[Close]]/E322))</f>
        <v>-1.3564974730520374E-2</v>
      </c>
    </row>
    <row r="324" spans="1:8" x14ac:dyDescent="0.3">
      <c r="A324" s="2">
        <v>43578</v>
      </c>
      <c r="B324" s="1">
        <v>11612.95</v>
      </c>
      <c r="C324" s="1">
        <v>11645.95</v>
      </c>
      <c r="D324" s="1">
        <v>11564.8</v>
      </c>
      <c r="E324" s="1">
        <v>11575.95</v>
      </c>
      <c r="F324" s="1">
        <v>272544486</v>
      </c>
      <c r="G324" s="1">
        <v>14500.53</v>
      </c>
      <c r="H324" s="3">
        <f>IF(ISERR(LN(Table27[[#This Row],[Close]]/E323)),"-",LN(Table27[[#This Row],[Close]]/E323))</f>
        <v>-1.5968653049767416E-3</v>
      </c>
    </row>
    <row r="325" spans="1:8" x14ac:dyDescent="0.3">
      <c r="A325" s="2">
        <v>43579</v>
      </c>
      <c r="B325" s="1">
        <v>11601.5</v>
      </c>
      <c r="C325" s="1">
        <v>11740.85</v>
      </c>
      <c r="D325" s="1">
        <v>11578.85</v>
      </c>
      <c r="E325" s="1">
        <v>11726.15</v>
      </c>
      <c r="F325" s="1">
        <v>335196513</v>
      </c>
      <c r="G325" s="1">
        <v>17046.66</v>
      </c>
      <c r="H325" s="3">
        <f>IF(ISERR(LN(Table27[[#This Row],[Close]]/E324)),"-",LN(Table27[[#This Row],[Close]]/E324))</f>
        <v>1.2891720507584971E-2</v>
      </c>
    </row>
    <row r="326" spans="1:8" x14ac:dyDescent="0.3">
      <c r="A326" s="2">
        <v>43580</v>
      </c>
      <c r="B326" s="1">
        <v>11735.7</v>
      </c>
      <c r="C326" s="1">
        <v>11796.75</v>
      </c>
      <c r="D326" s="1">
        <v>11624.3</v>
      </c>
      <c r="E326" s="1">
        <v>11641.8</v>
      </c>
      <c r="F326" s="1">
        <v>604360395</v>
      </c>
      <c r="G326" s="1">
        <v>28254.3</v>
      </c>
      <c r="H326" s="3">
        <f>IF(ISERR(LN(Table27[[#This Row],[Close]]/E325)),"-",LN(Table27[[#This Row],[Close]]/E325))</f>
        <v>-7.2193210230233834E-3</v>
      </c>
    </row>
    <row r="327" spans="1:8" x14ac:dyDescent="0.3">
      <c r="A327" s="2">
        <v>43581</v>
      </c>
      <c r="B327" s="1">
        <v>11683.75</v>
      </c>
      <c r="C327" s="1">
        <v>11762.9</v>
      </c>
      <c r="D327" s="1">
        <v>11661.75</v>
      </c>
      <c r="E327" s="1">
        <v>11754.65</v>
      </c>
      <c r="F327" s="1">
        <v>333483764</v>
      </c>
      <c r="G327" s="1">
        <v>18098.830000000002</v>
      </c>
      <c r="H327" s="3">
        <f>IF(ISERR(LN(Table27[[#This Row],[Close]]/E326)),"-",LN(Table27[[#This Row],[Close]]/E326))</f>
        <v>9.6468374616017465E-3</v>
      </c>
    </row>
    <row r="328" spans="1:8" x14ac:dyDescent="0.3">
      <c r="A328" s="2">
        <v>43585</v>
      </c>
      <c r="B328" s="1">
        <v>11748.75</v>
      </c>
      <c r="C328" s="1">
        <v>11756.25</v>
      </c>
      <c r="D328" s="1">
        <v>11655.9</v>
      </c>
      <c r="E328" s="1">
        <v>11748.15</v>
      </c>
      <c r="F328" s="1">
        <v>532630874</v>
      </c>
      <c r="G328" s="1">
        <v>23324.98</v>
      </c>
      <c r="H328" s="3">
        <f>IF(ISERR(LN(Table27[[#This Row],[Close]]/E327)),"-",LN(Table27[[#This Row],[Close]]/E327))</f>
        <v>-5.531255991390112E-4</v>
      </c>
    </row>
    <row r="329" spans="1:8" x14ac:dyDescent="0.3">
      <c r="A329" s="2">
        <v>43587</v>
      </c>
      <c r="B329" s="1">
        <v>11725.55</v>
      </c>
      <c r="C329" s="1">
        <v>11789.3</v>
      </c>
      <c r="D329" s="1">
        <v>11699.55</v>
      </c>
      <c r="E329" s="1">
        <v>11724.75</v>
      </c>
      <c r="F329" s="1">
        <v>380278045</v>
      </c>
      <c r="G329" s="1">
        <v>17790.060000000001</v>
      </c>
      <c r="H329" s="3">
        <f>IF(ISERR(LN(Table27[[#This Row],[Close]]/E328)),"-",LN(Table27[[#This Row],[Close]]/E328))</f>
        <v>-1.9937892422010914E-3</v>
      </c>
    </row>
    <row r="330" spans="1:8" x14ac:dyDescent="0.3">
      <c r="A330" s="2">
        <v>43588</v>
      </c>
      <c r="B330" s="1">
        <v>11722.6</v>
      </c>
      <c r="C330" s="1">
        <v>11770.9</v>
      </c>
      <c r="D330" s="1">
        <v>11699.35</v>
      </c>
      <c r="E330" s="1">
        <v>11712.25</v>
      </c>
      <c r="F330" s="1">
        <v>305519934</v>
      </c>
      <c r="G330" s="1">
        <v>15156.32</v>
      </c>
      <c r="H330" s="3">
        <f>IF(ISERR(LN(Table27[[#This Row],[Close]]/E329)),"-",LN(Table27[[#This Row],[Close]]/E329))</f>
        <v>-1.0666895238500144E-3</v>
      </c>
    </row>
    <row r="331" spans="1:8" x14ac:dyDescent="0.3">
      <c r="A331" s="2">
        <v>43591</v>
      </c>
      <c r="B331" s="1">
        <v>11605.8</v>
      </c>
      <c r="C331" s="1">
        <v>11632.55</v>
      </c>
      <c r="D331" s="1">
        <v>11571.35</v>
      </c>
      <c r="E331" s="1">
        <v>11598.25</v>
      </c>
      <c r="F331" s="1">
        <v>299046480</v>
      </c>
      <c r="G331" s="1">
        <v>14703.42</v>
      </c>
      <c r="H331" s="3">
        <f>IF(ISERR(LN(Table27[[#This Row],[Close]]/E330)),"-",LN(Table27[[#This Row],[Close]]/E330))</f>
        <v>-9.7810779570294496E-3</v>
      </c>
    </row>
    <row r="332" spans="1:8" x14ac:dyDescent="0.3">
      <c r="A332" s="2">
        <v>43592</v>
      </c>
      <c r="B332" s="1">
        <v>11651.5</v>
      </c>
      <c r="C332" s="1">
        <v>11657.05</v>
      </c>
      <c r="D332" s="1">
        <v>11484.45</v>
      </c>
      <c r="E332" s="1">
        <v>11497.9</v>
      </c>
      <c r="F332" s="1">
        <v>337495624</v>
      </c>
      <c r="G332" s="1">
        <v>16632.84</v>
      </c>
      <c r="H332" s="3">
        <f>IF(ISERR(LN(Table27[[#This Row],[Close]]/E331)),"-",LN(Table27[[#This Row],[Close]]/E331))</f>
        <v>-8.6898146639726396E-3</v>
      </c>
    </row>
    <row r="333" spans="1:8" x14ac:dyDescent="0.3">
      <c r="A333" s="2">
        <v>43593</v>
      </c>
      <c r="B333" s="1">
        <v>11478.7</v>
      </c>
      <c r="C333" s="1">
        <v>11479.1</v>
      </c>
      <c r="D333" s="1">
        <v>11346.95</v>
      </c>
      <c r="E333" s="1">
        <v>11359.45</v>
      </c>
      <c r="F333" s="1">
        <v>372826025</v>
      </c>
      <c r="G333" s="1">
        <v>17440.009999999998</v>
      </c>
      <c r="H333" s="3">
        <f>IF(ISERR(LN(Table27[[#This Row],[Close]]/E332)),"-",LN(Table27[[#This Row],[Close]]/E332))</f>
        <v>-1.2114413370574466E-2</v>
      </c>
    </row>
    <row r="334" spans="1:8" x14ac:dyDescent="0.3">
      <c r="A334" s="2">
        <v>43594</v>
      </c>
      <c r="B334" s="1">
        <v>11322.4</v>
      </c>
      <c r="C334" s="1">
        <v>11357.6</v>
      </c>
      <c r="D334" s="1">
        <v>11255.05</v>
      </c>
      <c r="E334" s="1">
        <v>11301.8</v>
      </c>
      <c r="F334" s="1">
        <v>373028059</v>
      </c>
      <c r="G334" s="1">
        <v>17602.86</v>
      </c>
      <c r="H334" s="3">
        <f>IF(ISERR(LN(Table27[[#This Row],[Close]]/E333)),"-",LN(Table27[[#This Row],[Close]]/E333))</f>
        <v>-5.087991559915908E-3</v>
      </c>
    </row>
    <row r="335" spans="1:8" x14ac:dyDescent="0.3">
      <c r="A335" s="2">
        <v>43595</v>
      </c>
      <c r="B335" s="1">
        <v>11314.15</v>
      </c>
      <c r="C335" s="1">
        <v>11345.8</v>
      </c>
      <c r="D335" s="1">
        <v>11251.05</v>
      </c>
      <c r="E335" s="1">
        <v>11278.9</v>
      </c>
      <c r="F335" s="1">
        <v>387323416</v>
      </c>
      <c r="G335" s="1">
        <v>18085.189999999999</v>
      </c>
      <c r="H335" s="3">
        <f>IF(ISERR(LN(Table27[[#This Row],[Close]]/E334)),"-",LN(Table27[[#This Row],[Close]]/E334))</f>
        <v>-2.0282814838106025E-3</v>
      </c>
    </row>
    <row r="336" spans="1:8" x14ac:dyDescent="0.3">
      <c r="A336" s="2">
        <v>43598</v>
      </c>
      <c r="B336" s="1">
        <v>11258.7</v>
      </c>
      <c r="C336" s="1">
        <v>11300.2</v>
      </c>
      <c r="D336" s="1">
        <v>11125.6</v>
      </c>
      <c r="E336" s="1">
        <v>11148.2</v>
      </c>
      <c r="F336" s="1">
        <v>357586433</v>
      </c>
      <c r="G336" s="1">
        <v>16722.91</v>
      </c>
      <c r="H336" s="3">
        <f>IF(ISERR(LN(Table27[[#This Row],[Close]]/E335)),"-",LN(Table27[[#This Row],[Close]]/E335))</f>
        <v>-1.1655673687732526E-2</v>
      </c>
    </row>
    <row r="337" spans="1:8" x14ac:dyDescent="0.3">
      <c r="A337" s="2">
        <v>43599</v>
      </c>
      <c r="B337" s="1">
        <v>11151.65</v>
      </c>
      <c r="C337" s="1">
        <v>11294.75</v>
      </c>
      <c r="D337" s="1">
        <v>11108.3</v>
      </c>
      <c r="E337" s="1">
        <v>11222.05</v>
      </c>
      <c r="F337" s="1">
        <v>398122725</v>
      </c>
      <c r="G337" s="1">
        <v>19906.38</v>
      </c>
      <c r="H337" s="3">
        <f>IF(ISERR(LN(Table27[[#This Row],[Close]]/E336)),"-",LN(Table27[[#This Row],[Close]]/E336))</f>
        <v>6.6025429561064782E-3</v>
      </c>
    </row>
    <row r="338" spans="1:8" x14ac:dyDescent="0.3">
      <c r="A338" s="2">
        <v>43600</v>
      </c>
      <c r="B338" s="1">
        <v>11271.7</v>
      </c>
      <c r="C338" s="1">
        <v>11286.8</v>
      </c>
      <c r="D338" s="1">
        <v>11136.95</v>
      </c>
      <c r="E338" s="1">
        <v>11157</v>
      </c>
      <c r="F338" s="1">
        <v>414174258</v>
      </c>
      <c r="G338" s="1">
        <v>17931.75</v>
      </c>
      <c r="H338" s="3">
        <f>IF(ISERR(LN(Table27[[#This Row],[Close]]/E337)),"-",LN(Table27[[#This Row],[Close]]/E337))</f>
        <v>-5.8134892415845994E-3</v>
      </c>
    </row>
    <row r="339" spans="1:8" x14ac:dyDescent="0.3">
      <c r="A339" s="2">
        <v>43601</v>
      </c>
      <c r="B339" s="1">
        <v>11180.35</v>
      </c>
      <c r="C339" s="1">
        <v>11281.55</v>
      </c>
      <c r="D339" s="1">
        <v>11143.35</v>
      </c>
      <c r="E339" s="1">
        <v>11257.1</v>
      </c>
      <c r="F339" s="1">
        <v>350734572</v>
      </c>
      <c r="G339" s="1">
        <v>15629.57</v>
      </c>
      <c r="H339" s="3">
        <f>IF(ISERR(LN(Table27[[#This Row],[Close]]/E338)),"-",LN(Table27[[#This Row],[Close]]/E338))</f>
        <v>8.9319370836315384E-3</v>
      </c>
    </row>
    <row r="340" spans="1:8" x14ac:dyDescent="0.3">
      <c r="A340" s="2">
        <v>43602</v>
      </c>
      <c r="B340" s="1">
        <v>11261.9</v>
      </c>
      <c r="C340" s="1">
        <v>11426.15</v>
      </c>
      <c r="D340" s="1">
        <v>11259.85</v>
      </c>
      <c r="E340" s="1">
        <v>11407.15</v>
      </c>
      <c r="F340" s="1">
        <v>412109200</v>
      </c>
      <c r="G340" s="1">
        <v>20177.63</v>
      </c>
      <c r="H340" s="3">
        <f>IF(ISERR(LN(Table27[[#This Row],[Close]]/E339)),"-",LN(Table27[[#This Row],[Close]]/E339))</f>
        <v>1.324131108491434E-2</v>
      </c>
    </row>
    <row r="341" spans="1:8" x14ac:dyDescent="0.3">
      <c r="A341" s="2">
        <v>43605</v>
      </c>
      <c r="B341" s="1">
        <v>11651.9</v>
      </c>
      <c r="C341" s="1">
        <v>11845.2</v>
      </c>
      <c r="D341" s="1">
        <v>11591.7</v>
      </c>
      <c r="E341" s="1">
        <v>11828.25</v>
      </c>
      <c r="F341" s="1">
        <v>452096261</v>
      </c>
      <c r="G341" s="1">
        <v>25223.78</v>
      </c>
      <c r="H341" s="3">
        <f>IF(ISERR(LN(Table27[[#This Row],[Close]]/E340)),"-",LN(Table27[[#This Row],[Close]]/E340))</f>
        <v>3.6250386274051208E-2</v>
      </c>
    </row>
    <row r="342" spans="1:8" x14ac:dyDescent="0.3">
      <c r="A342" s="2">
        <v>43606</v>
      </c>
      <c r="B342" s="1">
        <v>11863.65</v>
      </c>
      <c r="C342" s="1">
        <v>11883.55</v>
      </c>
      <c r="D342" s="1">
        <v>11682.8</v>
      </c>
      <c r="E342" s="1">
        <v>11709.1</v>
      </c>
      <c r="F342" s="1">
        <v>381038129</v>
      </c>
      <c r="G342" s="1">
        <v>20324.669999999998</v>
      </c>
      <c r="H342" s="3">
        <f>IF(ISERR(LN(Table27[[#This Row],[Close]]/E341)),"-",LN(Table27[[#This Row],[Close]]/E341))</f>
        <v>-1.012442078454291E-2</v>
      </c>
    </row>
    <row r="343" spans="1:8" x14ac:dyDescent="0.3">
      <c r="A343" s="2">
        <v>43607</v>
      </c>
      <c r="B343" s="1">
        <v>11727.95</v>
      </c>
      <c r="C343" s="1">
        <v>11784.8</v>
      </c>
      <c r="D343" s="1">
        <v>11682.4</v>
      </c>
      <c r="E343" s="1">
        <v>11737.9</v>
      </c>
      <c r="F343" s="1">
        <v>355870667</v>
      </c>
      <c r="G343" s="1">
        <v>19582.41</v>
      </c>
      <c r="H343" s="3">
        <f>IF(ISERR(LN(Table27[[#This Row],[Close]]/E342)),"-",LN(Table27[[#This Row],[Close]]/E342))</f>
        <v>2.4566054918568484E-3</v>
      </c>
    </row>
    <row r="344" spans="1:8" x14ac:dyDescent="0.3">
      <c r="A344" s="2">
        <v>43608</v>
      </c>
      <c r="B344" s="1">
        <v>11901.3</v>
      </c>
      <c r="C344" s="1">
        <v>12041.15</v>
      </c>
      <c r="D344" s="1">
        <v>11614.5</v>
      </c>
      <c r="E344" s="1">
        <v>11657.05</v>
      </c>
      <c r="F344" s="1">
        <v>569030654</v>
      </c>
      <c r="G344" s="1">
        <v>31180.080000000002</v>
      </c>
      <c r="H344" s="3">
        <f>IF(ISERR(LN(Table27[[#This Row],[Close]]/E343)),"-",LN(Table27[[#This Row],[Close]]/E343))</f>
        <v>-6.9117755642064951E-3</v>
      </c>
    </row>
    <row r="345" spans="1:8" x14ac:dyDescent="0.3">
      <c r="A345" s="2">
        <v>43609</v>
      </c>
      <c r="B345" s="1">
        <v>11748</v>
      </c>
      <c r="C345" s="1">
        <v>11859</v>
      </c>
      <c r="D345" s="1">
        <v>11658.1</v>
      </c>
      <c r="E345" s="1">
        <v>11844.1</v>
      </c>
      <c r="F345" s="1">
        <v>374637415</v>
      </c>
      <c r="G345" s="1">
        <v>20028.490000000002</v>
      </c>
      <c r="H345" s="3">
        <f>IF(ISERR(LN(Table27[[#This Row],[Close]]/E344)),"-",LN(Table27[[#This Row],[Close]]/E344))</f>
        <v>1.5918706100504415E-2</v>
      </c>
    </row>
    <row r="346" spans="1:8" x14ac:dyDescent="0.3">
      <c r="A346" s="2">
        <v>43612</v>
      </c>
      <c r="B346" s="1">
        <v>11855.5</v>
      </c>
      <c r="C346" s="1">
        <v>11957.15</v>
      </c>
      <c r="D346" s="1">
        <v>11812.4</v>
      </c>
      <c r="E346" s="1">
        <v>11924.75</v>
      </c>
      <c r="F346" s="1">
        <v>348356214</v>
      </c>
      <c r="G346" s="1">
        <v>17735.36</v>
      </c>
      <c r="H346" s="3">
        <f>IF(ISERR(LN(Table27[[#This Row],[Close]]/E345)),"-",LN(Table27[[#This Row],[Close]]/E345))</f>
        <v>6.7862188968109954E-3</v>
      </c>
    </row>
    <row r="347" spans="1:8" x14ac:dyDescent="0.3">
      <c r="A347" s="2">
        <v>43613</v>
      </c>
      <c r="B347" s="1">
        <v>11958.35</v>
      </c>
      <c r="C347" s="1">
        <v>11958.55</v>
      </c>
      <c r="D347" s="1">
        <v>11864.9</v>
      </c>
      <c r="E347" s="1">
        <v>11928.75</v>
      </c>
      <c r="F347" s="1">
        <v>598308334</v>
      </c>
      <c r="G347" s="1">
        <v>28833.54</v>
      </c>
      <c r="H347" s="3">
        <f>IF(ISERR(LN(Table27[[#This Row],[Close]]/E346)),"-",LN(Table27[[#This Row],[Close]]/E346))</f>
        <v>3.3538055526396364E-4</v>
      </c>
    </row>
    <row r="348" spans="1:8" x14ac:dyDescent="0.3">
      <c r="A348" s="2">
        <v>43614</v>
      </c>
      <c r="B348" s="1">
        <v>11905.8</v>
      </c>
      <c r="C348" s="1">
        <v>11931.9</v>
      </c>
      <c r="D348" s="1">
        <v>11836.8</v>
      </c>
      <c r="E348" s="1">
        <v>11861.1</v>
      </c>
      <c r="F348" s="1">
        <v>318068673</v>
      </c>
      <c r="G348" s="1">
        <v>15985.92</v>
      </c>
      <c r="H348" s="3">
        <f>IF(ISERR(LN(Table27[[#This Row],[Close]]/E347)),"-",LN(Table27[[#This Row],[Close]]/E347))</f>
        <v>-5.6873147454005899E-3</v>
      </c>
    </row>
    <row r="349" spans="1:8" x14ac:dyDescent="0.3">
      <c r="A349" s="2">
        <v>43615</v>
      </c>
      <c r="B349" s="1">
        <v>11865.3</v>
      </c>
      <c r="C349" s="1">
        <v>11968.55</v>
      </c>
      <c r="D349" s="1">
        <v>11859.4</v>
      </c>
      <c r="E349" s="1">
        <v>11945.9</v>
      </c>
      <c r="F349" s="1">
        <v>421199867</v>
      </c>
      <c r="G349" s="1">
        <v>20261.849999999999</v>
      </c>
      <c r="H349" s="3">
        <f>IF(ISERR(LN(Table27[[#This Row],[Close]]/E348)),"-",LN(Table27[[#This Row],[Close]]/E348))</f>
        <v>7.123985268305006E-3</v>
      </c>
    </row>
    <row r="350" spans="1:8" x14ac:dyDescent="0.3">
      <c r="A350" s="2">
        <v>43616</v>
      </c>
      <c r="B350" s="1">
        <v>11999.8</v>
      </c>
      <c r="C350" s="1">
        <v>12039.25</v>
      </c>
      <c r="D350" s="1">
        <v>11829.45</v>
      </c>
      <c r="E350" s="1">
        <v>11922.8</v>
      </c>
      <c r="F350" s="1">
        <v>438879129</v>
      </c>
      <c r="G350" s="1">
        <v>22789</v>
      </c>
      <c r="H350" s="3">
        <f>IF(ISERR(LN(Table27[[#This Row],[Close]]/E349)),"-",LN(Table27[[#This Row],[Close]]/E349))</f>
        <v>-1.9355898906960182E-3</v>
      </c>
    </row>
    <row r="351" spans="1:8" x14ac:dyDescent="0.3">
      <c r="A351" s="2">
        <v>43619</v>
      </c>
      <c r="B351" s="1">
        <v>11953.75</v>
      </c>
      <c r="C351" s="1">
        <v>12103.05</v>
      </c>
      <c r="D351" s="1">
        <v>11920.1</v>
      </c>
      <c r="E351" s="1">
        <v>12088.55</v>
      </c>
      <c r="F351" s="1">
        <v>315296955</v>
      </c>
      <c r="G351" s="1">
        <v>17451.36</v>
      </c>
      <c r="H351" s="3">
        <f>IF(ISERR(LN(Table27[[#This Row],[Close]]/E350)),"-",LN(Table27[[#This Row],[Close]]/E350))</f>
        <v>1.3806190222918157E-2</v>
      </c>
    </row>
    <row r="352" spans="1:8" x14ac:dyDescent="0.3">
      <c r="A352" s="2">
        <v>43620</v>
      </c>
      <c r="B352" s="1">
        <v>12052.65</v>
      </c>
      <c r="C352" s="1">
        <v>12095.2</v>
      </c>
      <c r="D352" s="1">
        <v>12005.85</v>
      </c>
      <c r="E352" s="1">
        <v>12021.65</v>
      </c>
      <c r="F352" s="1">
        <v>289221904</v>
      </c>
      <c r="G352" s="1">
        <v>15308.28</v>
      </c>
      <c r="H352" s="3">
        <f>IF(ISERR(LN(Table27[[#This Row],[Close]]/E351)),"-",LN(Table27[[#This Row],[Close]]/E351))</f>
        <v>-5.5495327035804771E-3</v>
      </c>
    </row>
    <row r="353" spans="1:8" x14ac:dyDescent="0.3">
      <c r="A353" s="2">
        <v>43622</v>
      </c>
      <c r="B353" s="1">
        <v>12039.8</v>
      </c>
      <c r="C353" s="1">
        <v>12039.8</v>
      </c>
      <c r="D353" s="1">
        <v>11830.25</v>
      </c>
      <c r="E353" s="1">
        <v>11843.75</v>
      </c>
      <c r="F353" s="1">
        <v>415206942</v>
      </c>
      <c r="G353" s="1">
        <v>21144.77</v>
      </c>
      <c r="H353" s="3">
        <f>IF(ISERR(LN(Table27[[#This Row],[Close]]/E352)),"-",LN(Table27[[#This Row],[Close]]/E352))</f>
        <v>-1.4908888618172916E-2</v>
      </c>
    </row>
    <row r="354" spans="1:8" x14ac:dyDescent="0.3">
      <c r="A354" s="2">
        <v>43623</v>
      </c>
      <c r="B354" s="1">
        <v>11865.2</v>
      </c>
      <c r="C354" s="1">
        <v>11897.5</v>
      </c>
      <c r="D354" s="1">
        <v>11769.5</v>
      </c>
      <c r="E354" s="1">
        <v>11870.65</v>
      </c>
      <c r="F354" s="1">
        <v>302455910</v>
      </c>
      <c r="G354" s="1">
        <v>14939.4</v>
      </c>
      <c r="H354" s="3">
        <f>IF(ISERR(LN(Table27[[#This Row],[Close]]/E353)),"-",LN(Table27[[#This Row],[Close]]/E353))</f>
        <v>2.2686647385131591E-3</v>
      </c>
    </row>
    <row r="355" spans="1:8" x14ac:dyDescent="0.3">
      <c r="A355" s="2">
        <v>43626</v>
      </c>
      <c r="B355" s="1">
        <v>11934.9</v>
      </c>
      <c r="C355" s="1">
        <v>11975.05</v>
      </c>
      <c r="D355" s="1">
        <v>11871.75</v>
      </c>
      <c r="E355" s="1">
        <v>11922.7</v>
      </c>
      <c r="F355" s="1">
        <v>303329445</v>
      </c>
      <c r="G355" s="1">
        <v>13125.41</v>
      </c>
      <c r="H355" s="3">
        <f>IF(ISERR(LN(Table27[[#This Row],[Close]]/E354)),"-",LN(Table27[[#This Row],[Close]]/E354))</f>
        <v>4.3751790335728605E-3</v>
      </c>
    </row>
    <row r="356" spans="1:8" x14ac:dyDescent="0.3">
      <c r="A356" s="2">
        <v>43627</v>
      </c>
      <c r="B356" s="1">
        <v>11959.85</v>
      </c>
      <c r="C356" s="1">
        <v>12000.35</v>
      </c>
      <c r="D356" s="1">
        <v>11904.35</v>
      </c>
      <c r="E356" s="1">
        <v>11965.6</v>
      </c>
      <c r="F356" s="1">
        <v>332181958</v>
      </c>
      <c r="G356" s="1">
        <v>15392.28</v>
      </c>
      <c r="H356" s="3">
        <f>IF(ISERR(LN(Table27[[#This Row],[Close]]/E355)),"-",LN(Table27[[#This Row],[Close]]/E355))</f>
        <v>3.5917203081940467E-3</v>
      </c>
    </row>
    <row r="357" spans="1:8" x14ac:dyDescent="0.3">
      <c r="A357" s="2">
        <v>43628</v>
      </c>
      <c r="B357" s="1">
        <v>11962.45</v>
      </c>
      <c r="C357" s="1">
        <v>11962.45</v>
      </c>
      <c r="D357" s="1">
        <v>11866.35</v>
      </c>
      <c r="E357" s="1">
        <v>11906.2</v>
      </c>
      <c r="F357" s="1">
        <v>283718253</v>
      </c>
      <c r="G357" s="1">
        <v>14120.17</v>
      </c>
      <c r="H357" s="3">
        <f>IF(ISERR(LN(Table27[[#This Row],[Close]]/E356)),"-",LN(Table27[[#This Row],[Close]]/E356))</f>
        <v>-4.9765935198887315E-3</v>
      </c>
    </row>
    <row r="358" spans="1:8" x14ac:dyDescent="0.3">
      <c r="A358" s="2">
        <v>43629</v>
      </c>
      <c r="B358" s="1">
        <v>11873.9</v>
      </c>
      <c r="C358" s="1">
        <v>11931.35</v>
      </c>
      <c r="D358" s="1">
        <v>11817.05</v>
      </c>
      <c r="E358" s="1">
        <v>11914.05</v>
      </c>
      <c r="F358" s="1">
        <v>447901993</v>
      </c>
      <c r="G358" s="1">
        <v>18680.91</v>
      </c>
      <c r="H358" s="3">
        <f>IF(ISERR(LN(Table27[[#This Row],[Close]]/E357)),"-",LN(Table27[[#This Row],[Close]]/E357))</f>
        <v>6.5910309792557972E-4</v>
      </c>
    </row>
    <row r="359" spans="1:8" x14ac:dyDescent="0.3">
      <c r="A359" s="2">
        <v>43630</v>
      </c>
      <c r="B359" s="1">
        <v>11910.1</v>
      </c>
      <c r="C359" s="1">
        <v>11911.85</v>
      </c>
      <c r="D359" s="1">
        <v>11797.7</v>
      </c>
      <c r="E359" s="1">
        <v>11823.3</v>
      </c>
      <c r="F359" s="1">
        <v>390294634</v>
      </c>
      <c r="G359" s="1">
        <v>16226.57</v>
      </c>
      <c r="H359" s="3">
        <f>IF(ISERR(LN(Table27[[#This Row],[Close]]/E358)),"-",LN(Table27[[#This Row],[Close]]/E358))</f>
        <v>-7.6462151114719259E-3</v>
      </c>
    </row>
    <row r="360" spans="1:8" x14ac:dyDescent="0.3">
      <c r="A360" s="2">
        <v>43633</v>
      </c>
      <c r="B360" s="1">
        <v>11844</v>
      </c>
      <c r="C360" s="1">
        <v>11844.05</v>
      </c>
      <c r="D360" s="1">
        <v>11657.75</v>
      </c>
      <c r="E360" s="1">
        <v>11672.15</v>
      </c>
      <c r="F360" s="1">
        <v>295528399</v>
      </c>
      <c r="G360" s="1">
        <v>13851.67</v>
      </c>
      <c r="H360" s="3">
        <f>IF(ISERR(LN(Table27[[#This Row],[Close]]/E359)),"-",LN(Table27[[#This Row],[Close]]/E359))</f>
        <v>-1.2866498423645151E-2</v>
      </c>
    </row>
    <row r="361" spans="1:8" x14ac:dyDescent="0.3">
      <c r="A361" s="2">
        <v>43634</v>
      </c>
      <c r="B361" s="1">
        <v>11677.05</v>
      </c>
      <c r="C361" s="1">
        <v>11727.2</v>
      </c>
      <c r="D361" s="1">
        <v>11641.15</v>
      </c>
      <c r="E361" s="1">
        <v>11691.5</v>
      </c>
      <c r="F361" s="1">
        <v>365525622</v>
      </c>
      <c r="G361" s="1">
        <v>16120.69</v>
      </c>
      <c r="H361" s="3">
        <f>IF(ISERR(LN(Table27[[#This Row],[Close]]/E360)),"-",LN(Table27[[#This Row],[Close]]/E360))</f>
        <v>1.6564196454115262E-3</v>
      </c>
    </row>
    <row r="362" spans="1:8" x14ac:dyDescent="0.3">
      <c r="A362" s="2">
        <v>43635</v>
      </c>
      <c r="B362" s="1">
        <v>11744.45</v>
      </c>
      <c r="C362" s="1">
        <v>11802.5</v>
      </c>
      <c r="D362" s="1">
        <v>11625.1</v>
      </c>
      <c r="E362" s="1">
        <v>11691.45</v>
      </c>
      <c r="F362" s="1">
        <v>446933027</v>
      </c>
      <c r="G362" s="1">
        <v>18722.71</v>
      </c>
      <c r="H362" s="3">
        <f>IF(ISERR(LN(Table27[[#This Row],[Close]]/E361)),"-",LN(Table27[[#This Row],[Close]]/E361))</f>
        <v>-4.2766203578887255E-6</v>
      </c>
    </row>
    <row r="363" spans="1:8" x14ac:dyDescent="0.3">
      <c r="A363" s="2">
        <v>43636</v>
      </c>
      <c r="B363" s="1">
        <v>11653.65</v>
      </c>
      <c r="C363" s="1">
        <v>11843.5</v>
      </c>
      <c r="D363" s="1">
        <v>11635.05</v>
      </c>
      <c r="E363" s="1">
        <v>11831.75</v>
      </c>
      <c r="F363" s="1">
        <v>442016954</v>
      </c>
      <c r="G363" s="1">
        <v>18839.11</v>
      </c>
      <c r="H363" s="3">
        <f>IF(ISERR(LN(Table27[[#This Row],[Close]]/E362)),"-",LN(Table27[[#This Row],[Close]]/E362))</f>
        <v>1.1928790613010498E-2</v>
      </c>
    </row>
    <row r="364" spans="1:8" x14ac:dyDescent="0.3">
      <c r="A364" s="2">
        <v>43637</v>
      </c>
      <c r="B364" s="1">
        <v>11827.6</v>
      </c>
      <c r="C364" s="1">
        <v>11827.95</v>
      </c>
      <c r="D364" s="1">
        <v>11705.1</v>
      </c>
      <c r="E364" s="1">
        <v>11724.1</v>
      </c>
      <c r="F364" s="1">
        <v>468430388</v>
      </c>
      <c r="G364" s="1">
        <v>23346.13</v>
      </c>
      <c r="H364" s="3">
        <f>IF(ISERR(LN(Table27[[#This Row],[Close]]/E363)),"-",LN(Table27[[#This Row],[Close]]/E363))</f>
        <v>-9.1400437195816482E-3</v>
      </c>
    </row>
    <row r="365" spans="1:8" x14ac:dyDescent="0.3">
      <c r="A365" s="2">
        <v>43640</v>
      </c>
      <c r="B365" s="1">
        <v>11725.8</v>
      </c>
      <c r="C365" s="1">
        <v>11754</v>
      </c>
      <c r="D365" s="1">
        <v>11670.2</v>
      </c>
      <c r="E365" s="1">
        <v>11699.65</v>
      </c>
      <c r="F365" s="1">
        <v>277620788</v>
      </c>
      <c r="G365" s="1">
        <v>12631.38</v>
      </c>
      <c r="H365" s="3">
        <f>IF(ISERR(LN(Table27[[#This Row],[Close]]/E364)),"-",LN(Table27[[#This Row],[Close]]/E364))</f>
        <v>-2.0876254980344709E-3</v>
      </c>
    </row>
    <row r="366" spans="1:8" x14ac:dyDescent="0.3">
      <c r="A366" s="2">
        <v>43641</v>
      </c>
      <c r="B366" s="1">
        <v>11681</v>
      </c>
      <c r="C366" s="1">
        <v>11814.4</v>
      </c>
      <c r="D366" s="1">
        <v>11651</v>
      </c>
      <c r="E366" s="1">
        <v>11796.45</v>
      </c>
      <c r="F366" s="1">
        <v>300476353</v>
      </c>
      <c r="G366" s="1">
        <v>13822.83</v>
      </c>
      <c r="H366" s="3">
        <f>IF(ISERR(LN(Table27[[#This Row],[Close]]/E365)),"-",LN(Table27[[#This Row],[Close]]/E365))</f>
        <v>8.2397119239697916E-3</v>
      </c>
    </row>
    <row r="367" spans="1:8" x14ac:dyDescent="0.3">
      <c r="A367" s="2">
        <v>43642</v>
      </c>
      <c r="B367" s="1">
        <v>11768.15</v>
      </c>
      <c r="C367" s="1">
        <v>11871.85</v>
      </c>
      <c r="D367" s="1">
        <v>11757.55</v>
      </c>
      <c r="E367" s="1">
        <v>11847.55</v>
      </c>
      <c r="F367" s="1">
        <v>327885018</v>
      </c>
      <c r="G367" s="1">
        <v>14650.89</v>
      </c>
      <c r="H367" s="3">
        <f>IF(ISERR(LN(Table27[[#This Row],[Close]]/E366)),"-",LN(Table27[[#This Row],[Close]]/E366))</f>
        <v>4.3224564000250336E-3</v>
      </c>
    </row>
    <row r="368" spans="1:8" x14ac:dyDescent="0.3">
      <c r="A368" s="2">
        <v>43643</v>
      </c>
      <c r="B368" s="1">
        <v>11860.85</v>
      </c>
      <c r="C368" s="1">
        <v>11911.15</v>
      </c>
      <c r="D368" s="1">
        <v>11821.05</v>
      </c>
      <c r="E368" s="1">
        <v>11841.55</v>
      </c>
      <c r="F368" s="1">
        <v>480169350</v>
      </c>
      <c r="G368" s="1">
        <v>23300.3</v>
      </c>
      <c r="H368" s="3">
        <f>IF(ISERR(LN(Table27[[#This Row],[Close]]/E367)),"-",LN(Table27[[#This Row],[Close]]/E367))</f>
        <v>-5.0656210056963325E-4</v>
      </c>
    </row>
    <row r="369" spans="1:8" x14ac:dyDescent="0.3">
      <c r="A369" s="2">
        <v>43644</v>
      </c>
      <c r="B369" s="1">
        <v>11861.15</v>
      </c>
      <c r="C369" s="1">
        <v>11871.7</v>
      </c>
      <c r="D369" s="1">
        <v>11775.5</v>
      </c>
      <c r="E369" s="1">
        <v>11788.85</v>
      </c>
      <c r="F369" s="1">
        <v>303888701</v>
      </c>
      <c r="G369" s="1">
        <v>15191.9</v>
      </c>
      <c r="H369" s="3">
        <f>IF(ISERR(LN(Table27[[#This Row],[Close]]/E368)),"-",LN(Table27[[#This Row],[Close]]/E368))</f>
        <v>-4.4603635462361017E-3</v>
      </c>
    </row>
    <row r="370" spans="1:8" x14ac:dyDescent="0.3">
      <c r="A370" s="2">
        <v>43647</v>
      </c>
      <c r="B370" s="1">
        <v>11839.9</v>
      </c>
      <c r="C370" s="1">
        <v>11884.65</v>
      </c>
      <c r="D370" s="1">
        <v>11830.8</v>
      </c>
      <c r="E370" s="1">
        <v>11865.6</v>
      </c>
      <c r="F370" s="1">
        <v>278415889</v>
      </c>
      <c r="G370" s="1">
        <v>12874.96</v>
      </c>
      <c r="H370" s="3">
        <f>IF(ISERR(LN(Table27[[#This Row],[Close]]/E369)),"-",LN(Table27[[#This Row],[Close]]/E369))</f>
        <v>6.4892880057533667E-3</v>
      </c>
    </row>
    <row r="371" spans="1:8" x14ac:dyDescent="0.3">
      <c r="A371" s="2">
        <v>43648</v>
      </c>
      <c r="B371" s="1">
        <v>11890.3</v>
      </c>
      <c r="C371" s="1">
        <v>11917.45</v>
      </c>
      <c r="D371" s="1">
        <v>11814.7</v>
      </c>
      <c r="E371" s="1">
        <v>11910.3</v>
      </c>
      <c r="F371" s="1">
        <v>363197036</v>
      </c>
      <c r="G371" s="1">
        <v>13615.94</v>
      </c>
      <c r="H371" s="3">
        <f>IF(ISERR(LN(Table27[[#This Row],[Close]]/E370)),"-",LN(Table27[[#This Row],[Close]]/E370))</f>
        <v>3.7601144575602529E-3</v>
      </c>
    </row>
    <row r="372" spans="1:8" x14ac:dyDescent="0.3">
      <c r="A372" s="2">
        <v>43649</v>
      </c>
      <c r="B372" s="1">
        <v>11932.15</v>
      </c>
      <c r="C372" s="1">
        <v>11945.2</v>
      </c>
      <c r="D372" s="1">
        <v>11887.05</v>
      </c>
      <c r="E372" s="1">
        <v>11916.75</v>
      </c>
      <c r="F372" s="1">
        <v>340527508</v>
      </c>
      <c r="G372" s="1">
        <v>14290.33</v>
      </c>
      <c r="H372" s="3">
        <f>IF(ISERR(LN(Table27[[#This Row],[Close]]/E371)),"-",LN(Table27[[#This Row],[Close]]/E371))</f>
        <v>5.4140148759931482E-4</v>
      </c>
    </row>
    <row r="373" spans="1:8" x14ac:dyDescent="0.3">
      <c r="A373" s="2">
        <v>43650</v>
      </c>
      <c r="B373" s="1">
        <v>11928.8</v>
      </c>
      <c r="C373" s="1">
        <v>11969.25</v>
      </c>
      <c r="D373" s="1">
        <v>11923.65</v>
      </c>
      <c r="E373" s="1">
        <v>11946.75</v>
      </c>
      <c r="F373" s="1">
        <v>333595172</v>
      </c>
      <c r="G373" s="1">
        <v>14758.87</v>
      </c>
      <c r="H373" s="3">
        <f>IF(ISERR(LN(Table27[[#This Row],[Close]]/E372)),"-",LN(Table27[[#This Row],[Close]]/E372))</f>
        <v>2.5143014062712723E-3</v>
      </c>
    </row>
    <row r="374" spans="1:8" x14ac:dyDescent="0.3">
      <c r="A374" s="2">
        <v>43651</v>
      </c>
      <c r="B374" s="1">
        <v>11964.75</v>
      </c>
      <c r="C374" s="1">
        <v>11981.75</v>
      </c>
      <c r="D374" s="1">
        <v>11797.9</v>
      </c>
      <c r="E374" s="1">
        <v>11811.15</v>
      </c>
      <c r="F374" s="1">
        <v>530720039</v>
      </c>
      <c r="G374" s="1">
        <v>18871.990000000002</v>
      </c>
      <c r="H374" s="3">
        <f>IF(ISERR(LN(Table27[[#This Row],[Close]]/E373)),"-",LN(Table27[[#This Row],[Close]]/E373))</f>
        <v>-1.1415274286254761E-2</v>
      </c>
    </row>
    <row r="375" spans="1:8" x14ac:dyDescent="0.3">
      <c r="A375" s="2">
        <v>43654</v>
      </c>
      <c r="B375" s="1">
        <v>11770.4</v>
      </c>
      <c r="C375" s="1">
        <v>11771.9</v>
      </c>
      <c r="D375" s="1">
        <v>11523.3</v>
      </c>
      <c r="E375" s="1">
        <v>11558.6</v>
      </c>
      <c r="F375" s="1">
        <v>464029444</v>
      </c>
      <c r="G375" s="1">
        <v>19146.25</v>
      </c>
      <c r="H375" s="3">
        <f>IF(ISERR(LN(Table27[[#This Row],[Close]]/E374)),"-",LN(Table27[[#This Row],[Close]]/E374))</f>
        <v>-2.1614251930747241E-2</v>
      </c>
    </row>
    <row r="376" spans="1:8" x14ac:dyDescent="0.3">
      <c r="A376" s="2">
        <v>43655</v>
      </c>
      <c r="B376" s="1">
        <v>11531.6</v>
      </c>
      <c r="C376" s="1">
        <v>11582.55</v>
      </c>
      <c r="D376" s="1">
        <v>11461</v>
      </c>
      <c r="E376" s="1">
        <v>11555.9</v>
      </c>
      <c r="F376" s="1">
        <v>442520253</v>
      </c>
      <c r="G376" s="1">
        <v>21577.95</v>
      </c>
      <c r="H376" s="3">
        <f>IF(ISERR(LN(Table27[[#This Row],[Close]]/E375)),"-",LN(Table27[[#This Row],[Close]]/E375))</f>
        <v>-2.3361959049780261E-4</v>
      </c>
    </row>
    <row r="377" spans="1:8" x14ac:dyDescent="0.3">
      <c r="A377" s="2">
        <v>43656</v>
      </c>
      <c r="B377" s="1">
        <v>11536.15</v>
      </c>
      <c r="C377" s="1">
        <v>11593.7</v>
      </c>
      <c r="D377" s="1">
        <v>11475.65</v>
      </c>
      <c r="E377" s="1">
        <v>11498.9</v>
      </c>
      <c r="F377" s="1">
        <v>337571014</v>
      </c>
      <c r="G377" s="1">
        <v>16098.53</v>
      </c>
      <c r="H377" s="3">
        <f>IF(ISERR(LN(Table27[[#This Row],[Close]]/E376)),"-",LN(Table27[[#This Row],[Close]]/E376))</f>
        <v>-4.9447504328900991E-3</v>
      </c>
    </row>
    <row r="378" spans="1:8" x14ac:dyDescent="0.3">
      <c r="A378" s="2">
        <v>43657</v>
      </c>
      <c r="B378" s="1">
        <v>11561.45</v>
      </c>
      <c r="C378" s="1">
        <v>11599</v>
      </c>
      <c r="D378" s="1">
        <v>11519.5</v>
      </c>
      <c r="E378" s="1">
        <v>11582.9</v>
      </c>
      <c r="F378" s="1">
        <v>317257578</v>
      </c>
      <c r="G378" s="1">
        <v>14586.2</v>
      </c>
      <c r="H378" s="3">
        <f>IF(ISERR(LN(Table27[[#This Row],[Close]]/E377)),"-",LN(Table27[[#This Row],[Close]]/E377))</f>
        <v>7.2784939506443059E-3</v>
      </c>
    </row>
    <row r="379" spans="1:8" x14ac:dyDescent="0.3">
      <c r="A379" s="2">
        <v>43658</v>
      </c>
      <c r="B379" s="1">
        <v>11601.15</v>
      </c>
      <c r="C379" s="1">
        <v>11639.55</v>
      </c>
      <c r="D379" s="1">
        <v>11538.6</v>
      </c>
      <c r="E379" s="1">
        <v>11552.5</v>
      </c>
      <c r="F379" s="1">
        <v>359421182</v>
      </c>
      <c r="G379" s="1">
        <v>16947.57</v>
      </c>
      <c r="H379" s="3">
        <f>IF(ISERR(LN(Table27[[#This Row],[Close]]/E378)),"-",LN(Table27[[#This Row],[Close]]/E378))</f>
        <v>-2.6280088086903571E-3</v>
      </c>
    </row>
    <row r="380" spans="1:8" x14ac:dyDescent="0.3">
      <c r="A380" s="2">
        <v>43661</v>
      </c>
      <c r="B380" s="1">
        <v>11614.75</v>
      </c>
      <c r="C380" s="1">
        <v>11618.4</v>
      </c>
      <c r="D380" s="1">
        <v>11532.3</v>
      </c>
      <c r="E380" s="1">
        <v>11588.35</v>
      </c>
      <c r="F380" s="1">
        <v>368788782</v>
      </c>
      <c r="G380" s="1">
        <v>15835.99</v>
      </c>
      <c r="H380" s="3">
        <f>IF(ISERR(LN(Table27[[#This Row],[Close]]/E379)),"-",LN(Table27[[#This Row],[Close]]/E379))</f>
        <v>3.0984193476558532E-3</v>
      </c>
    </row>
    <row r="381" spans="1:8" x14ac:dyDescent="0.3">
      <c r="A381" s="2">
        <v>43662</v>
      </c>
      <c r="B381" s="1">
        <v>11596.65</v>
      </c>
      <c r="C381" s="1">
        <v>11670.05</v>
      </c>
      <c r="D381" s="1">
        <v>11573.95</v>
      </c>
      <c r="E381" s="1">
        <v>11662.6</v>
      </c>
      <c r="F381" s="1">
        <v>480156167</v>
      </c>
      <c r="G381" s="1">
        <v>15967.91</v>
      </c>
      <c r="H381" s="3">
        <f>IF(ISERR(LN(Table27[[#This Row],[Close]]/E380)),"-",LN(Table27[[#This Row],[Close]]/E380))</f>
        <v>6.386857517651002E-3</v>
      </c>
    </row>
    <row r="382" spans="1:8" x14ac:dyDescent="0.3">
      <c r="A382" s="2">
        <v>43663</v>
      </c>
      <c r="B382" s="1">
        <v>11670.75</v>
      </c>
      <c r="C382" s="1">
        <v>11706.65</v>
      </c>
      <c r="D382" s="1">
        <v>11651.15</v>
      </c>
      <c r="E382" s="1">
        <v>11687.5</v>
      </c>
      <c r="F382" s="1">
        <v>464827734</v>
      </c>
      <c r="G382" s="1">
        <v>15250.5</v>
      </c>
      <c r="H382" s="3">
        <f>IF(ISERR(LN(Table27[[#This Row],[Close]]/E381)),"-",LN(Table27[[#This Row],[Close]]/E381))</f>
        <v>2.1327539872141722E-3</v>
      </c>
    </row>
    <row r="383" spans="1:8" x14ac:dyDescent="0.3">
      <c r="A383" s="2">
        <v>43664</v>
      </c>
      <c r="B383" s="1">
        <v>11675.6</v>
      </c>
      <c r="C383" s="1">
        <v>11677.15</v>
      </c>
      <c r="D383" s="1">
        <v>11582.4</v>
      </c>
      <c r="E383" s="1">
        <v>11596.9</v>
      </c>
      <c r="F383" s="1">
        <v>498258158</v>
      </c>
      <c r="G383" s="1">
        <v>16684.03</v>
      </c>
      <c r="H383" s="3">
        <f>IF(ISERR(LN(Table27[[#This Row],[Close]]/E382)),"-",LN(Table27[[#This Row],[Close]]/E382))</f>
        <v>-7.7820735971374259E-3</v>
      </c>
    </row>
    <row r="384" spans="1:8" x14ac:dyDescent="0.3">
      <c r="A384" s="2">
        <v>43665</v>
      </c>
      <c r="B384" s="1">
        <v>11627.95</v>
      </c>
      <c r="C384" s="1">
        <v>11640.35</v>
      </c>
      <c r="D384" s="1">
        <v>11399.3</v>
      </c>
      <c r="E384" s="1">
        <v>11419.25</v>
      </c>
      <c r="F384" s="1">
        <v>446049198</v>
      </c>
      <c r="G384" s="1">
        <v>17326.400000000001</v>
      </c>
      <c r="H384" s="3">
        <f>IF(ISERR(LN(Table27[[#This Row],[Close]]/E383)),"-",LN(Table27[[#This Row],[Close]]/E383))</f>
        <v>-1.5437293202143871E-2</v>
      </c>
    </row>
    <row r="385" spans="1:8" x14ac:dyDescent="0.3">
      <c r="A385" s="2">
        <v>43668</v>
      </c>
      <c r="B385" s="1">
        <v>11392.85</v>
      </c>
      <c r="C385" s="1">
        <v>11398.15</v>
      </c>
      <c r="D385" s="1">
        <v>11301.25</v>
      </c>
      <c r="E385" s="1">
        <v>11346.2</v>
      </c>
      <c r="F385" s="1">
        <v>516044335</v>
      </c>
      <c r="G385" s="1">
        <v>19304.23</v>
      </c>
      <c r="H385" s="3">
        <f>IF(ISERR(LN(Table27[[#This Row],[Close]]/E384)),"-",LN(Table27[[#This Row],[Close]]/E384))</f>
        <v>-6.4176417088494435E-3</v>
      </c>
    </row>
    <row r="386" spans="1:8" x14ac:dyDescent="0.3">
      <c r="A386" s="2">
        <v>43669</v>
      </c>
      <c r="B386" s="1">
        <v>11372.25</v>
      </c>
      <c r="C386" s="1">
        <v>11398.15</v>
      </c>
      <c r="D386" s="1">
        <v>11302.8</v>
      </c>
      <c r="E386" s="1">
        <v>11331.05</v>
      </c>
      <c r="F386" s="1">
        <v>458931191</v>
      </c>
      <c r="G386" s="1">
        <v>19199.32</v>
      </c>
      <c r="H386" s="3">
        <f>IF(ISERR(LN(Table27[[#This Row],[Close]]/E385)),"-",LN(Table27[[#This Row],[Close]]/E385))</f>
        <v>-1.3361410447835524E-3</v>
      </c>
    </row>
    <row r="387" spans="1:8" x14ac:dyDescent="0.3">
      <c r="A387" s="2">
        <v>43670</v>
      </c>
      <c r="B387" s="1">
        <v>11322.45</v>
      </c>
      <c r="C387" s="1">
        <v>11359.75</v>
      </c>
      <c r="D387" s="1">
        <v>11229.8</v>
      </c>
      <c r="E387" s="1">
        <v>11271.3</v>
      </c>
      <c r="F387" s="1">
        <v>413202832</v>
      </c>
      <c r="G387" s="1">
        <v>18353.13</v>
      </c>
      <c r="H387" s="3">
        <f>IF(ISERR(LN(Table27[[#This Row],[Close]]/E386)),"-",LN(Table27[[#This Row],[Close]]/E386))</f>
        <v>-5.2870731745408694E-3</v>
      </c>
    </row>
    <row r="388" spans="1:8" x14ac:dyDescent="0.3">
      <c r="A388" s="2">
        <v>43671</v>
      </c>
      <c r="B388" s="1">
        <v>11290.4</v>
      </c>
      <c r="C388" s="1">
        <v>11361.4</v>
      </c>
      <c r="D388" s="1">
        <v>11239.35</v>
      </c>
      <c r="E388" s="1">
        <v>11252.15</v>
      </c>
      <c r="F388" s="1">
        <v>553676897</v>
      </c>
      <c r="G388" s="1">
        <v>24329.21</v>
      </c>
      <c r="H388" s="3">
        <f>IF(ISERR(LN(Table27[[#This Row],[Close]]/E387)),"-",LN(Table27[[#This Row],[Close]]/E387))</f>
        <v>-1.7004503852120314E-3</v>
      </c>
    </row>
    <row r="389" spans="1:8" x14ac:dyDescent="0.3">
      <c r="A389" s="2">
        <v>43672</v>
      </c>
      <c r="B389" s="1">
        <v>11247.45</v>
      </c>
      <c r="C389" s="1">
        <v>11307.6</v>
      </c>
      <c r="D389" s="1">
        <v>11210.05</v>
      </c>
      <c r="E389" s="1">
        <v>11284.3</v>
      </c>
      <c r="F389" s="1">
        <v>522670420</v>
      </c>
      <c r="G389" s="1">
        <v>20350.38</v>
      </c>
      <c r="H389" s="3">
        <f>IF(ISERR(LN(Table27[[#This Row],[Close]]/E388)),"-",LN(Table27[[#This Row],[Close]]/E388))</f>
        <v>2.8531576011107469E-3</v>
      </c>
    </row>
    <row r="390" spans="1:8" x14ac:dyDescent="0.3">
      <c r="A390" s="2">
        <v>43675</v>
      </c>
      <c r="B390" s="1">
        <v>11307.5</v>
      </c>
      <c r="C390" s="1">
        <v>11310.95</v>
      </c>
      <c r="D390" s="1">
        <v>11152.4</v>
      </c>
      <c r="E390" s="1">
        <v>11189.2</v>
      </c>
      <c r="F390" s="1">
        <v>482862376</v>
      </c>
      <c r="G390" s="1">
        <v>18705.919999999998</v>
      </c>
      <c r="H390" s="3">
        <f>IF(ISERR(LN(Table27[[#This Row],[Close]]/E389)),"-",LN(Table27[[#This Row],[Close]]/E389))</f>
        <v>-8.4633517390506723E-3</v>
      </c>
    </row>
    <row r="391" spans="1:8" x14ac:dyDescent="0.3">
      <c r="A391" s="2">
        <v>43676</v>
      </c>
      <c r="B391" s="1">
        <v>11213.7</v>
      </c>
      <c r="C391" s="1">
        <v>11267.45</v>
      </c>
      <c r="D391" s="1">
        <v>11072.65</v>
      </c>
      <c r="E391" s="1">
        <v>11085.4</v>
      </c>
      <c r="F391" s="1">
        <v>479059399</v>
      </c>
      <c r="G391" s="1">
        <v>20545.71</v>
      </c>
      <c r="H391" s="3">
        <f>IF(ISERR(LN(Table27[[#This Row],[Close]]/E390)),"-",LN(Table27[[#This Row],[Close]]/E390))</f>
        <v>-9.3201001476857486E-3</v>
      </c>
    </row>
    <row r="392" spans="1:8" x14ac:dyDescent="0.3">
      <c r="A392" s="2">
        <v>43677</v>
      </c>
      <c r="B392" s="1">
        <v>11034.05</v>
      </c>
      <c r="C392" s="1">
        <v>11145.3</v>
      </c>
      <c r="D392" s="1">
        <v>10999.4</v>
      </c>
      <c r="E392" s="1">
        <v>11118</v>
      </c>
      <c r="F392" s="1">
        <v>536694278</v>
      </c>
      <c r="G392" s="1">
        <v>23681.22</v>
      </c>
      <c r="H392" s="3">
        <f>IF(ISERR(LN(Table27[[#This Row],[Close]]/E391)),"-",LN(Table27[[#This Row],[Close]]/E391))</f>
        <v>2.9364893147653232E-3</v>
      </c>
    </row>
    <row r="393" spans="1:8" x14ac:dyDescent="0.3">
      <c r="A393" s="2">
        <v>43678</v>
      </c>
      <c r="B393" s="1">
        <v>11060.2</v>
      </c>
      <c r="C393" s="1">
        <v>11076.75</v>
      </c>
      <c r="D393" s="1">
        <v>10881</v>
      </c>
      <c r="E393" s="1">
        <v>10980</v>
      </c>
      <c r="F393" s="1">
        <v>499918953</v>
      </c>
      <c r="G393" s="1">
        <v>21048.32</v>
      </c>
      <c r="H393" s="3">
        <f>IF(ISERR(LN(Table27[[#This Row],[Close]]/E392)),"-",LN(Table27[[#This Row],[Close]]/E392))</f>
        <v>-1.2489980449893174E-2</v>
      </c>
    </row>
    <row r="394" spans="1:8" x14ac:dyDescent="0.3">
      <c r="A394" s="2">
        <v>43679</v>
      </c>
      <c r="B394" s="1">
        <v>10930.3</v>
      </c>
      <c r="C394" s="1">
        <v>11080.15</v>
      </c>
      <c r="D394" s="1">
        <v>10848.95</v>
      </c>
      <c r="E394" s="1">
        <v>10997.35</v>
      </c>
      <c r="F394" s="1">
        <v>547416246</v>
      </c>
      <c r="G394" s="1">
        <v>23972.04</v>
      </c>
      <c r="H394" s="3">
        <f>IF(ISERR(LN(Table27[[#This Row],[Close]]/E393)),"-",LN(Table27[[#This Row],[Close]]/E393))</f>
        <v>1.5788986028203976E-3</v>
      </c>
    </row>
    <row r="395" spans="1:8" x14ac:dyDescent="0.3">
      <c r="A395" s="2">
        <v>43682</v>
      </c>
      <c r="B395" s="1">
        <v>10895.8</v>
      </c>
      <c r="C395" s="1">
        <v>10895.8</v>
      </c>
      <c r="D395" s="1">
        <v>10782.6</v>
      </c>
      <c r="E395" s="1">
        <v>10862.6</v>
      </c>
      <c r="F395" s="1">
        <v>506556609</v>
      </c>
      <c r="G395" s="1">
        <v>20824.099999999999</v>
      </c>
      <c r="H395" s="3">
        <f>IF(ISERR(LN(Table27[[#This Row],[Close]]/E394)),"-",LN(Table27[[#This Row],[Close]]/E394))</f>
        <v>-1.2328638151179865E-2</v>
      </c>
    </row>
    <row r="396" spans="1:8" x14ac:dyDescent="0.3">
      <c r="A396" s="2">
        <v>43683</v>
      </c>
      <c r="B396" s="1">
        <v>10815.4</v>
      </c>
      <c r="C396" s="1">
        <v>11018.55</v>
      </c>
      <c r="D396" s="1">
        <v>10813.8</v>
      </c>
      <c r="E396" s="1">
        <v>10948.25</v>
      </c>
      <c r="F396" s="1">
        <v>517891491</v>
      </c>
      <c r="G396" s="1">
        <v>21676.400000000001</v>
      </c>
      <c r="H396" s="3">
        <f>IF(ISERR(LN(Table27[[#This Row],[Close]]/E395)),"-",LN(Table27[[#This Row],[Close]]/E395))</f>
        <v>7.8539296057326315E-3</v>
      </c>
    </row>
    <row r="397" spans="1:8" x14ac:dyDescent="0.3">
      <c r="A397" s="2">
        <v>43684</v>
      </c>
      <c r="B397" s="1">
        <v>10958.1</v>
      </c>
      <c r="C397" s="1">
        <v>10975.65</v>
      </c>
      <c r="D397" s="1">
        <v>10835.9</v>
      </c>
      <c r="E397" s="1">
        <v>10855.5</v>
      </c>
      <c r="F397" s="1">
        <v>548465787</v>
      </c>
      <c r="G397" s="1">
        <v>21228.28</v>
      </c>
      <c r="H397" s="3">
        <f>IF(ISERR(LN(Table27[[#This Row],[Close]]/E396)),"-",LN(Table27[[#This Row],[Close]]/E396))</f>
        <v>-8.5077621466028291E-3</v>
      </c>
    </row>
    <row r="398" spans="1:8" x14ac:dyDescent="0.3">
      <c r="A398" s="2">
        <v>43685</v>
      </c>
      <c r="B398" s="1">
        <v>10899.2</v>
      </c>
      <c r="C398" s="1">
        <v>11058.05</v>
      </c>
      <c r="D398" s="1">
        <v>10842.95</v>
      </c>
      <c r="E398" s="1">
        <v>11032.45</v>
      </c>
      <c r="F398" s="1">
        <v>482471622</v>
      </c>
      <c r="G398" s="1">
        <v>20667.599999999999</v>
      </c>
      <c r="H398" s="3">
        <f>IF(ISERR(LN(Table27[[#This Row],[Close]]/E397)),"-",LN(Table27[[#This Row],[Close]]/E397))</f>
        <v>1.6169066094785186E-2</v>
      </c>
    </row>
    <row r="399" spans="1:8" x14ac:dyDescent="0.3">
      <c r="A399" s="2">
        <v>43686</v>
      </c>
      <c r="B399" s="1">
        <v>11087.9</v>
      </c>
      <c r="C399" s="1">
        <v>11181.45</v>
      </c>
      <c r="D399" s="1">
        <v>11062.8</v>
      </c>
      <c r="E399" s="1">
        <v>11109.65</v>
      </c>
      <c r="F399" s="1">
        <v>538063563</v>
      </c>
      <c r="G399" s="1">
        <v>21092.05</v>
      </c>
      <c r="H399" s="3">
        <f>IF(ISERR(LN(Table27[[#This Row],[Close]]/E398)),"-",LN(Table27[[#This Row],[Close]]/E398))</f>
        <v>6.9731699180488674E-3</v>
      </c>
    </row>
    <row r="400" spans="1:8" x14ac:dyDescent="0.3">
      <c r="A400" s="2">
        <v>43690</v>
      </c>
      <c r="B400" s="1">
        <v>11139.4</v>
      </c>
      <c r="C400" s="1">
        <v>11145.9</v>
      </c>
      <c r="D400" s="1">
        <v>10901.6</v>
      </c>
      <c r="E400" s="1">
        <v>10925.85</v>
      </c>
      <c r="F400" s="1">
        <v>624634647</v>
      </c>
      <c r="G400" s="1">
        <v>24790.67</v>
      </c>
      <c r="H400" s="3">
        <f>IF(ISERR(LN(Table27[[#This Row],[Close]]/E399)),"-",LN(Table27[[#This Row],[Close]]/E399))</f>
        <v>-1.6682558846185944E-2</v>
      </c>
    </row>
    <row r="401" spans="1:8" x14ac:dyDescent="0.3">
      <c r="A401" s="2">
        <v>43691</v>
      </c>
      <c r="B401" s="1">
        <v>11003.25</v>
      </c>
      <c r="C401" s="1">
        <v>11078.15</v>
      </c>
      <c r="D401" s="1">
        <v>10935.6</v>
      </c>
      <c r="E401" s="1">
        <v>11029.4</v>
      </c>
      <c r="F401" s="1">
        <v>511541716</v>
      </c>
      <c r="G401" s="1">
        <v>19712.810000000001</v>
      </c>
      <c r="H401" s="3">
        <f>IF(ISERR(LN(Table27[[#This Row],[Close]]/E400)),"-",LN(Table27[[#This Row],[Close]]/E400))</f>
        <v>9.432893528210886E-3</v>
      </c>
    </row>
    <row r="402" spans="1:8" x14ac:dyDescent="0.3">
      <c r="A402" s="2">
        <v>43693</v>
      </c>
      <c r="B402" s="1">
        <v>11043.65</v>
      </c>
      <c r="C402" s="1">
        <v>11068.65</v>
      </c>
      <c r="D402" s="1">
        <v>10924.3</v>
      </c>
      <c r="E402" s="1">
        <v>11047.8</v>
      </c>
      <c r="F402" s="1">
        <v>470909918</v>
      </c>
      <c r="G402" s="1">
        <v>19281.91</v>
      </c>
      <c r="H402" s="3">
        <f>IF(ISERR(LN(Table27[[#This Row],[Close]]/E401)),"-",LN(Table27[[#This Row],[Close]]/E401))</f>
        <v>1.6668784320785558E-3</v>
      </c>
    </row>
    <row r="403" spans="1:8" x14ac:dyDescent="0.3">
      <c r="A403" s="2">
        <v>43696</v>
      </c>
      <c r="B403" s="1">
        <v>11094.8</v>
      </c>
      <c r="C403" s="1">
        <v>11146.9</v>
      </c>
      <c r="D403" s="1">
        <v>11037.85</v>
      </c>
      <c r="E403" s="1">
        <v>11053.9</v>
      </c>
      <c r="F403" s="1">
        <v>369493161</v>
      </c>
      <c r="G403" s="1">
        <v>14120.35</v>
      </c>
      <c r="H403" s="3">
        <f>IF(ISERR(LN(Table27[[#This Row],[Close]]/E402)),"-",LN(Table27[[#This Row],[Close]]/E402))</f>
        <v>5.5199375205423505E-4</v>
      </c>
    </row>
    <row r="404" spans="1:8" x14ac:dyDescent="0.3">
      <c r="A404" s="2">
        <v>43697</v>
      </c>
      <c r="B404" s="1">
        <v>11063.9</v>
      </c>
      <c r="C404" s="1">
        <v>11076.3</v>
      </c>
      <c r="D404" s="1">
        <v>10985.3</v>
      </c>
      <c r="E404" s="1">
        <v>11017</v>
      </c>
      <c r="F404" s="1">
        <v>444715679</v>
      </c>
      <c r="G404" s="1">
        <v>16915.96</v>
      </c>
      <c r="H404" s="3">
        <f>IF(ISERR(LN(Table27[[#This Row],[Close]]/E403)),"-",LN(Table27[[#This Row],[Close]]/E403))</f>
        <v>-3.3437725132185541E-3</v>
      </c>
    </row>
    <row r="405" spans="1:8" x14ac:dyDescent="0.3">
      <c r="A405" s="2">
        <v>43698</v>
      </c>
      <c r="B405" s="1">
        <v>11018.15</v>
      </c>
      <c r="C405" s="1">
        <v>11034.2</v>
      </c>
      <c r="D405" s="1">
        <v>10906.65</v>
      </c>
      <c r="E405" s="1">
        <v>10918.7</v>
      </c>
      <c r="F405" s="1">
        <v>557867906</v>
      </c>
      <c r="G405" s="1">
        <v>16747.990000000002</v>
      </c>
      <c r="H405" s="3">
        <f>IF(ISERR(LN(Table27[[#This Row],[Close]]/E404)),"-",LN(Table27[[#This Row],[Close]]/E404))</f>
        <v>-8.9626187469466975E-3</v>
      </c>
    </row>
    <row r="406" spans="1:8" x14ac:dyDescent="0.3">
      <c r="A406" s="2">
        <v>43699</v>
      </c>
      <c r="B406" s="1">
        <v>10905.3</v>
      </c>
      <c r="C406" s="1">
        <v>10908.25</v>
      </c>
      <c r="D406" s="1">
        <v>10718.3</v>
      </c>
      <c r="E406" s="1">
        <v>10741.35</v>
      </c>
      <c r="F406" s="1">
        <v>668193449</v>
      </c>
      <c r="G406" s="1">
        <v>18764.38</v>
      </c>
      <c r="H406" s="3">
        <f>IF(ISERR(LN(Table27[[#This Row],[Close]]/E405)),"-",LN(Table27[[#This Row],[Close]]/E405))</f>
        <v>-1.6376136105612608E-2</v>
      </c>
    </row>
    <row r="407" spans="1:8" x14ac:dyDescent="0.3">
      <c r="A407" s="2">
        <v>43700</v>
      </c>
      <c r="B407" s="1">
        <v>10699.6</v>
      </c>
      <c r="C407" s="1">
        <v>10862.55</v>
      </c>
      <c r="D407" s="1">
        <v>10637.15</v>
      </c>
      <c r="E407" s="1">
        <v>10829.35</v>
      </c>
      <c r="F407" s="1">
        <v>667079625</v>
      </c>
      <c r="G407" s="1">
        <v>20983.75</v>
      </c>
      <c r="H407" s="3">
        <f>IF(ISERR(LN(Table27[[#This Row],[Close]]/E406)),"-",LN(Table27[[#This Row],[Close]]/E406))</f>
        <v>8.1592612391295921E-3</v>
      </c>
    </row>
    <row r="408" spans="1:8" x14ac:dyDescent="0.3">
      <c r="A408" s="2">
        <v>43703</v>
      </c>
      <c r="B408" s="1">
        <v>11000.3</v>
      </c>
      <c r="C408" s="1">
        <v>11070.3</v>
      </c>
      <c r="D408" s="1">
        <v>10756.55</v>
      </c>
      <c r="E408" s="1">
        <v>11057.85</v>
      </c>
      <c r="F408" s="1">
        <v>684141923</v>
      </c>
      <c r="G408" s="1">
        <v>22375.99</v>
      </c>
      <c r="H408" s="3">
        <f>IF(ISERR(LN(Table27[[#This Row],[Close]]/E407)),"-",LN(Table27[[#This Row],[Close]]/E407))</f>
        <v>2.0880542239304772E-2</v>
      </c>
    </row>
    <row r="409" spans="1:8" x14ac:dyDescent="0.3">
      <c r="A409" s="2">
        <v>43704</v>
      </c>
      <c r="B409" s="1">
        <v>11106.55</v>
      </c>
      <c r="C409" s="1">
        <v>11141.75</v>
      </c>
      <c r="D409" s="1">
        <v>11049.5</v>
      </c>
      <c r="E409" s="1">
        <v>11105.35</v>
      </c>
      <c r="F409" s="1">
        <v>685551267</v>
      </c>
      <c r="G409" s="1">
        <v>27413.16</v>
      </c>
      <c r="H409" s="3">
        <f>IF(ISERR(LN(Table27[[#This Row],[Close]]/E408)),"-",LN(Table27[[#This Row],[Close]]/E408))</f>
        <v>4.2863912004609123E-3</v>
      </c>
    </row>
    <row r="410" spans="1:8" x14ac:dyDescent="0.3">
      <c r="A410" s="2">
        <v>43705</v>
      </c>
      <c r="B410" s="1">
        <v>11101.3</v>
      </c>
      <c r="C410" s="1">
        <v>11129.65</v>
      </c>
      <c r="D410" s="1">
        <v>10987.65</v>
      </c>
      <c r="E410" s="1">
        <v>11046.1</v>
      </c>
      <c r="F410" s="1">
        <v>549954696</v>
      </c>
      <c r="G410" s="1">
        <v>16739.43</v>
      </c>
      <c r="H410" s="3">
        <f>IF(ISERR(LN(Table27[[#This Row],[Close]]/E409)),"-",LN(Table27[[#This Row],[Close]]/E409))</f>
        <v>-5.3495496953686683E-3</v>
      </c>
    </row>
    <row r="411" spans="1:8" x14ac:dyDescent="0.3">
      <c r="A411" s="2">
        <v>43706</v>
      </c>
      <c r="B411" s="1">
        <v>10996.05</v>
      </c>
      <c r="C411" s="1">
        <v>11021.1</v>
      </c>
      <c r="D411" s="1">
        <v>10922.4</v>
      </c>
      <c r="E411" s="1">
        <v>10948.3</v>
      </c>
      <c r="F411" s="1">
        <v>649876160</v>
      </c>
      <c r="G411" s="1">
        <v>20127.77</v>
      </c>
      <c r="H411" s="3">
        <f>IF(ISERR(LN(Table27[[#This Row],[Close]]/E410)),"-",LN(Table27[[#This Row],[Close]]/E410))</f>
        <v>-8.8932314206440471E-3</v>
      </c>
    </row>
    <row r="412" spans="1:8" x14ac:dyDescent="0.3">
      <c r="A412" s="2">
        <v>43707</v>
      </c>
      <c r="B412" s="1">
        <v>10987.8</v>
      </c>
      <c r="C412" s="1">
        <v>11042.6</v>
      </c>
      <c r="D412" s="1">
        <v>10874.8</v>
      </c>
      <c r="E412" s="1">
        <v>11023.25</v>
      </c>
      <c r="F412" s="1">
        <v>628154431</v>
      </c>
      <c r="G412" s="1">
        <v>21057.31</v>
      </c>
      <c r="H412" s="3">
        <f>IF(ISERR(LN(Table27[[#This Row],[Close]]/E411)),"-",LN(Table27[[#This Row],[Close]]/E411))</f>
        <v>6.822485506963346E-3</v>
      </c>
    </row>
    <row r="413" spans="1:8" x14ac:dyDescent="0.3">
      <c r="A413" s="2">
        <v>43711</v>
      </c>
      <c r="B413" s="1">
        <v>10960.95</v>
      </c>
      <c r="C413" s="1">
        <v>10967.5</v>
      </c>
      <c r="D413" s="1">
        <v>10772.7</v>
      </c>
      <c r="E413" s="1">
        <v>10797.9</v>
      </c>
      <c r="F413" s="1">
        <v>483038985</v>
      </c>
      <c r="G413" s="1">
        <v>16595.599999999999</v>
      </c>
      <c r="H413" s="3">
        <f>IF(ISERR(LN(Table27[[#This Row],[Close]]/E412)),"-",LN(Table27[[#This Row],[Close]]/E412))</f>
        <v>-2.0655007796257053E-2</v>
      </c>
    </row>
    <row r="414" spans="1:8" x14ac:dyDescent="0.3">
      <c r="A414" s="2">
        <v>43712</v>
      </c>
      <c r="B414" s="1">
        <v>10790.4</v>
      </c>
      <c r="C414" s="1">
        <v>10858.75</v>
      </c>
      <c r="D414" s="1">
        <v>10746.35</v>
      </c>
      <c r="E414" s="1">
        <v>10844.65</v>
      </c>
      <c r="F414" s="1">
        <v>508784352</v>
      </c>
      <c r="G414" s="1">
        <v>19195.099999999999</v>
      </c>
      <c r="H414" s="3">
        <f>IF(ISERR(LN(Table27[[#This Row],[Close]]/E413)),"-",LN(Table27[[#This Row],[Close]]/E413))</f>
        <v>4.3202000422602948E-3</v>
      </c>
    </row>
    <row r="415" spans="1:8" x14ac:dyDescent="0.3">
      <c r="A415" s="2">
        <v>43713</v>
      </c>
      <c r="B415" s="1">
        <v>10860.95</v>
      </c>
      <c r="C415" s="1">
        <v>10920.1</v>
      </c>
      <c r="D415" s="1">
        <v>10816</v>
      </c>
      <c r="E415" s="1">
        <v>10847.9</v>
      </c>
      <c r="F415" s="1">
        <v>595699267</v>
      </c>
      <c r="G415" s="1">
        <v>18279.88</v>
      </c>
      <c r="H415" s="3">
        <f>IF(ISERR(LN(Table27[[#This Row],[Close]]/E414)),"-",LN(Table27[[#This Row],[Close]]/E414))</f>
        <v>2.9964204524756224E-4</v>
      </c>
    </row>
    <row r="416" spans="1:8" x14ac:dyDescent="0.3">
      <c r="A416" s="2">
        <v>43714</v>
      </c>
      <c r="B416" s="1">
        <v>10883.8</v>
      </c>
      <c r="C416" s="1">
        <v>10957.05</v>
      </c>
      <c r="D416" s="1">
        <v>10867.45</v>
      </c>
      <c r="E416" s="1">
        <v>10946.2</v>
      </c>
      <c r="F416" s="1">
        <v>497214445</v>
      </c>
      <c r="G416" s="1">
        <v>18167.78</v>
      </c>
      <c r="H416" s="3">
        <f>IF(ISERR(LN(Table27[[#This Row],[Close]]/E415)),"-",LN(Table27[[#This Row],[Close]]/E415))</f>
        <v>9.0208512030475613E-3</v>
      </c>
    </row>
    <row r="417" spans="1:8" x14ac:dyDescent="0.3">
      <c r="A417" s="2">
        <v>43717</v>
      </c>
      <c r="B417" s="1">
        <v>10936.7</v>
      </c>
      <c r="C417" s="1">
        <v>11028.85</v>
      </c>
      <c r="D417" s="1">
        <v>10889.8</v>
      </c>
      <c r="E417" s="1">
        <v>11003.05</v>
      </c>
      <c r="F417" s="1">
        <v>412471067</v>
      </c>
      <c r="G417" s="1">
        <v>14762.07</v>
      </c>
      <c r="H417" s="3">
        <f>IF(ISERR(LN(Table27[[#This Row],[Close]]/E416)),"-",LN(Table27[[#This Row],[Close]]/E416))</f>
        <v>5.1801430231516307E-3</v>
      </c>
    </row>
    <row r="418" spans="1:8" x14ac:dyDescent="0.3">
      <c r="A418" s="2">
        <v>43719</v>
      </c>
      <c r="B418" s="1">
        <v>11028.5</v>
      </c>
      <c r="C418" s="1">
        <v>11054.8</v>
      </c>
      <c r="D418" s="1">
        <v>11011.65</v>
      </c>
      <c r="E418" s="1">
        <v>11035.7</v>
      </c>
      <c r="F418" s="1">
        <v>687140326</v>
      </c>
      <c r="G418" s="1">
        <v>19550.59</v>
      </c>
      <c r="H418" s="3">
        <f>IF(ISERR(LN(Table27[[#This Row],[Close]]/E417)),"-",LN(Table27[[#This Row],[Close]]/E417))</f>
        <v>2.9629651306572699E-3</v>
      </c>
    </row>
    <row r="419" spans="1:8" x14ac:dyDescent="0.3">
      <c r="A419" s="2">
        <v>43720</v>
      </c>
      <c r="B419" s="1">
        <v>11058.3</v>
      </c>
      <c r="C419" s="1">
        <v>11081.75</v>
      </c>
      <c r="D419" s="1">
        <v>10964.95</v>
      </c>
      <c r="E419" s="1">
        <v>10982.8</v>
      </c>
      <c r="F419" s="1">
        <v>551436050</v>
      </c>
      <c r="G419" s="1">
        <v>17510.169999999998</v>
      </c>
      <c r="H419" s="3">
        <f>IF(ISERR(LN(Table27[[#This Row],[Close]]/E418)),"-",LN(Table27[[#This Row],[Close]]/E418))</f>
        <v>-4.8050595437650065E-3</v>
      </c>
    </row>
    <row r="420" spans="1:8" x14ac:dyDescent="0.3">
      <c r="A420" s="2">
        <v>43721</v>
      </c>
      <c r="B420" s="1">
        <v>10986.8</v>
      </c>
      <c r="C420" s="1">
        <v>11084.45</v>
      </c>
      <c r="D420" s="1">
        <v>10945.75</v>
      </c>
      <c r="E420" s="1">
        <v>11075.9</v>
      </c>
      <c r="F420" s="1">
        <v>624305151</v>
      </c>
      <c r="G420" s="1">
        <v>18012.759999999998</v>
      </c>
      <c r="H420" s="3">
        <f>IF(ISERR(LN(Table27[[#This Row],[Close]]/E419)),"-",LN(Table27[[#This Row],[Close]]/E419))</f>
        <v>8.4411640582458328E-3</v>
      </c>
    </row>
    <row r="421" spans="1:8" x14ac:dyDescent="0.3">
      <c r="A421" s="2">
        <v>43724</v>
      </c>
      <c r="B421" s="1">
        <v>10994.85</v>
      </c>
      <c r="C421" s="1">
        <v>11052.7</v>
      </c>
      <c r="D421" s="1">
        <v>10968.2</v>
      </c>
      <c r="E421" s="1">
        <v>11003.5</v>
      </c>
      <c r="F421" s="1">
        <v>434449776</v>
      </c>
      <c r="G421" s="1">
        <v>15786.17</v>
      </c>
      <c r="H421" s="3">
        <f>IF(ISERR(LN(Table27[[#This Row],[Close]]/E420)),"-",LN(Table27[[#This Row],[Close]]/E420))</f>
        <v>-6.5581727303500393E-3</v>
      </c>
    </row>
    <row r="422" spans="1:8" x14ac:dyDescent="0.3">
      <c r="A422" s="2">
        <v>43725</v>
      </c>
      <c r="B422" s="1">
        <v>11000.1</v>
      </c>
      <c r="C422" s="1">
        <v>11000.1</v>
      </c>
      <c r="D422" s="1">
        <v>10796.5</v>
      </c>
      <c r="E422" s="1">
        <v>10817.6</v>
      </c>
      <c r="F422" s="1">
        <v>482013044</v>
      </c>
      <c r="G422" s="1">
        <v>17721.93</v>
      </c>
      <c r="H422" s="3">
        <f>IF(ISERR(LN(Table27[[#This Row],[Close]]/E421)),"-",LN(Table27[[#This Row],[Close]]/E421))</f>
        <v>-1.7038966653176175E-2</v>
      </c>
    </row>
    <row r="423" spans="1:8" x14ac:dyDescent="0.3">
      <c r="A423" s="2">
        <v>43726</v>
      </c>
      <c r="B423" s="1">
        <v>10872.8</v>
      </c>
      <c r="C423" s="1">
        <v>10885.15</v>
      </c>
      <c r="D423" s="1">
        <v>10804.85</v>
      </c>
      <c r="E423" s="1">
        <v>10840.65</v>
      </c>
      <c r="F423" s="1">
        <v>519155072</v>
      </c>
      <c r="G423" s="1">
        <v>16784.43</v>
      </c>
      <c r="H423" s="3">
        <f>IF(ISERR(LN(Table27[[#This Row],[Close]]/E422)),"-",LN(Table27[[#This Row],[Close]]/E422))</f>
        <v>2.1285199591399326E-3</v>
      </c>
    </row>
    <row r="424" spans="1:8" x14ac:dyDescent="0.3">
      <c r="A424" s="2">
        <v>43727</v>
      </c>
      <c r="B424" s="1">
        <v>10845.2</v>
      </c>
      <c r="C424" s="1">
        <v>10845.2</v>
      </c>
      <c r="D424" s="1">
        <v>10670.25</v>
      </c>
      <c r="E424" s="1">
        <v>10704.8</v>
      </c>
      <c r="F424" s="1">
        <v>642599183</v>
      </c>
      <c r="G424" s="1">
        <v>16642.830000000002</v>
      </c>
      <c r="H424" s="3">
        <f>IF(ISERR(LN(Table27[[#This Row],[Close]]/E423)),"-",LN(Table27[[#This Row],[Close]]/E423))</f>
        <v>-1.2610718304774393E-2</v>
      </c>
    </row>
    <row r="425" spans="1:8" x14ac:dyDescent="0.3">
      <c r="A425" s="2">
        <v>43728</v>
      </c>
      <c r="B425" s="1">
        <v>10746.8</v>
      </c>
      <c r="C425" s="1">
        <v>11381.9</v>
      </c>
      <c r="D425" s="1">
        <v>10691</v>
      </c>
      <c r="E425" s="1">
        <v>11274.2</v>
      </c>
      <c r="F425" s="1">
        <v>1356767450</v>
      </c>
      <c r="G425" s="1">
        <v>54081.53</v>
      </c>
      <c r="H425" s="3">
        <f>IF(ISERR(LN(Table27[[#This Row],[Close]]/E424)),"-",LN(Table27[[#This Row],[Close]]/E424))</f>
        <v>5.1824690425978821E-2</v>
      </c>
    </row>
    <row r="426" spans="1:8" x14ac:dyDescent="0.3">
      <c r="A426" s="2">
        <v>43731</v>
      </c>
      <c r="B426" s="1">
        <v>11542.7</v>
      </c>
      <c r="C426" s="1">
        <v>11694.85</v>
      </c>
      <c r="D426" s="1">
        <v>11471.35</v>
      </c>
      <c r="E426" s="1">
        <v>11600.2</v>
      </c>
      <c r="F426" s="1">
        <v>882826741</v>
      </c>
      <c r="G426" s="1">
        <v>40005.01</v>
      </c>
      <c r="H426" s="3">
        <f>IF(ISERR(LN(Table27[[#This Row],[Close]]/E425)),"-",LN(Table27[[#This Row],[Close]]/E425))</f>
        <v>2.8505409908377584E-2</v>
      </c>
    </row>
    <row r="427" spans="1:8" x14ac:dyDescent="0.3">
      <c r="A427" s="2">
        <v>43732</v>
      </c>
      <c r="B427" s="1">
        <v>11590.7</v>
      </c>
      <c r="C427" s="1">
        <v>11655.05</v>
      </c>
      <c r="D427" s="1">
        <v>11539.2</v>
      </c>
      <c r="E427" s="1">
        <v>11588.2</v>
      </c>
      <c r="F427" s="1">
        <v>651722255</v>
      </c>
      <c r="G427" s="1">
        <v>26930.07</v>
      </c>
      <c r="H427" s="3">
        <f>IF(ISERR(LN(Table27[[#This Row],[Close]]/E426)),"-",LN(Table27[[#This Row],[Close]]/E426))</f>
        <v>-1.0350003511433552E-3</v>
      </c>
    </row>
    <row r="428" spans="1:8" x14ac:dyDescent="0.3">
      <c r="A428" s="2">
        <v>43733</v>
      </c>
      <c r="B428" s="1">
        <v>11564.85</v>
      </c>
      <c r="C428" s="1">
        <v>11564.95</v>
      </c>
      <c r="D428" s="1">
        <v>11416.1</v>
      </c>
      <c r="E428" s="1">
        <v>11440.2</v>
      </c>
      <c r="F428" s="1">
        <v>629054640</v>
      </c>
      <c r="G428" s="1">
        <v>25266.240000000002</v>
      </c>
      <c r="H428" s="3">
        <f>IF(ISERR(LN(Table27[[#This Row],[Close]]/E427)),"-",LN(Table27[[#This Row],[Close]]/E427))</f>
        <v>-1.2853870675538228E-2</v>
      </c>
    </row>
    <row r="429" spans="1:8" x14ac:dyDescent="0.3">
      <c r="A429" s="2">
        <v>43734</v>
      </c>
      <c r="B429" s="1">
        <v>11469.85</v>
      </c>
      <c r="C429" s="1">
        <v>11610.85</v>
      </c>
      <c r="D429" s="1">
        <v>11466.35</v>
      </c>
      <c r="E429" s="1">
        <v>11571.2</v>
      </c>
      <c r="F429" s="1">
        <v>844465614</v>
      </c>
      <c r="G429" s="1">
        <v>30707.84</v>
      </c>
      <c r="H429" s="3">
        <f>IF(ISERR(LN(Table27[[#This Row],[Close]]/E428)),"-",LN(Table27[[#This Row],[Close]]/E428))</f>
        <v>1.1385784019294062E-2</v>
      </c>
    </row>
    <row r="430" spans="1:8" x14ac:dyDescent="0.3">
      <c r="A430" s="2">
        <v>43735</v>
      </c>
      <c r="B430" s="1">
        <v>11556.35</v>
      </c>
      <c r="C430" s="1">
        <v>11593.6</v>
      </c>
      <c r="D430" s="1">
        <v>11499.75</v>
      </c>
      <c r="E430" s="1">
        <v>11512.4</v>
      </c>
      <c r="F430" s="1">
        <v>650017280</v>
      </c>
      <c r="G430" s="1">
        <v>19036.939999999999</v>
      </c>
      <c r="H430" s="3">
        <f>IF(ISERR(LN(Table27[[#This Row],[Close]]/E429)),"-",LN(Table27[[#This Row],[Close]]/E429))</f>
        <v>-5.0945370025516938E-3</v>
      </c>
    </row>
    <row r="431" spans="1:8" x14ac:dyDescent="0.3">
      <c r="A431" s="2">
        <v>43738</v>
      </c>
      <c r="B431" s="1">
        <v>11491.15</v>
      </c>
      <c r="C431" s="1">
        <v>11508.25</v>
      </c>
      <c r="D431" s="1">
        <v>11390.8</v>
      </c>
      <c r="E431" s="1">
        <v>11474.45</v>
      </c>
      <c r="F431" s="1">
        <v>756848686</v>
      </c>
      <c r="G431" s="1">
        <v>23748.07</v>
      </c>
      <c r="H431" s="3">
        <f>IF(ISERR(LN(Table27[[#This Row],[Close]]/E430)),"-",LN(Table27[[#This Row],[Close]]/E430))</f>
        <v>-3.3018908183674615E-3</v>
      </c>
    </row>
    <row r="432" spans="1:8" x14ac:dyDescent="0.3">
      <c r="A432" s="2">
        <v>43739</v>
      </c>
      <c r="B432" s="1">
        <v>11515.4</v>
      </c>
      <c r="C432" s="1">
        <v>11554.2</v>
      </c>
      <c r="D432" s="1">
        <v>11247.9</v>
      </c>
      <c r="E432" s="1">
        <v>11359.9</v>
      </c>
      <c r="F432" s="1">
        <v>1305415159</v>
      </c>
      <c r="G432" s="1">
        <v>28972.720000000001</v>
      </c>
      <c r="H432" s="3">
        <f>IF(ISERR(LN(Table27[[#This Row],[Close]]/E431)),"-",LN(Table27[[#This Row],[Close]]/E431))</f>
        <v>-1.0033214077332946E-2</v>
      </c>
    </row>
    <row r="433" spans="1:8" x14ac:dyDescent="0.3">
      <c r="A433" s="2">
        <v>43741</v>
      </c>
      <c r="B433" s="1">
        <v>11322.25</v>
      </c>
      <c r="C433" s="1">
        <v>11370.4</v>
      </c>
      <c r="D433" s="1">
        <v>11257.35</v>
      </c>
      <c r="E433" s="1">
        <v>11314</v>
      </c>
      <c r="F433" s="1">
        <v>1017479514</v>
      </c>
      <c r="G433" s="1">
        <v>21658.38</v>
      </c>
      <c r="H433" s="3">
        <f>IF(ISERR(LN(Table27[[#This Row],[Close]]/E432)),"-",LN(Table27[[#This Row],[Close]]/E432))</f>
        <v>-4.0487135163949257E-3</v>
      </c>
    </row>
    <row r="434" spans="1:8" x14ac:dyDescent="0.3">
      <c r="A434" s="2">
        <v>43742</v>
      </c>
      <c r="B434" s="1">
        <v>11388.45</v>
      </c>
      <c r="C434" s="1">
        <v>11400.3</v>
      </c>
      <c r="D434" s="1">
        <v>11158.35</v>
      </c>
      <c r="E434" s="1">
        <v>11174.75</v>
      </c>
      <c r="F434" s="1">
        <v>928524450</v>
      </c>
      <c r="G434" s="1">
        <v>22470.76</v>
      </c>
      <c r="H434" s="3">
        <f>IF(ISERR(LN(Table27[[#This Row],[Close]]/E433)),"-",LN(Table27[[#This Row],[Close]]/E433))</f>
        <v>-1.2384128036227408E-2</v>
      </c>
    </row>
    <row r="435" spans="1:8" x14ac:dyDescent="0.3">
      <c r="A435" s="2">
        <v>43745</v>
      </c>
      <c r="B435" s="1">
        <v>11196.2</v>
      </c>
      <c r="C435" s="1">
        <v>11233.85</v>
      </c>
      <c r="D435" s="1">
        <v>11112.65</v>
      </c>
      <c r="E435" s="1">
        <v>11126.4</v>
      </c>
      <c r="F435" s="1">
        <v>733198763</v>
      </c>
      <c r="G435" s="1">
        <v>18641.37</v>
      </c>
      <c r="H435" s="3">
        <f>IF(ISERR(LN(Table27[[#This Row],[Close]]/E434)),"-",LN(Table27[[#This Row],[Close]]/E434))</f>
        <v>-4.3361060533314236E-3</v>
      </c>
    </row>
    <row r="436" spans="1:8" x14ac:dyDescent="0.3">
      <c r="A436" s="2">
        <v>43747</v>
      </c>
      <c r="B436" s="1">
        <v>11152.95</v>
      </c>
      <c r="C436" s="1">
        <v>11321.6</v>
      </c>
      <c r="D436" s="1">
        <v>11090.15</v>
      </c>
      <c r="E436" s="1">
        <v>11313.3</v>
      </c>
      <c r="F436" s="1">
        <v>741148639</v>
      </c>
      <c r="G436" s="1">
        <v>20961.54</v>
      </c>
      <c r="H436" s="3">
        <f>IF(ISERR(LN(Table27[[#This Row],[Close]]/E435)),"-",LN(Table27[[#This Row],[Close]]/E435))</f>
        <v>1.6658361926267153E-2</v>
      </c>
    </row>
    <row r="437" spans="1:8" x14ac:dyDescent="0.3">
      <c r="A437" s="2">
        <v>43748</v>
      </c>
      <c r="B437" s="1">
        <v>11280.5</v>
      </c>
      <c r="C437" s="1">
        <v>11293.35</v>
      </c>
      <c r="D437" s="1">
        <v>11208.55</v>
      </c>
      <c r="E437" s="1">
        <v>11234.55</v>
      </c>
      <c r="F437" s="1">
        <v>562017945</v>
      </c>
      <c r="G437" s="1">
        <v>19234.310000000001</v>
      </c>
      <c r="H437" s="3">
        <f>IF(ISERR(LN(Table27[[#This Row],[Close]]/E436)),"-",LN(Table27[[#This Row],[Close]]/E436))</f>
        <v>-6.9851733270783253E-3</v>
      </c>
    </row>
    <row r="438" spans="1:8" x14ac:dyDescent="0.3">
      <c r="A438" s="2">
        <v>43749</v>
      </c>
      <c r="B438" s="1">
        <v>11257.7</v>
      </c>
      <c r="C438" s="1">
        <v>11362.9</v>
      </c>
      <c r="D438" s="1">
        <v>11189.4</v>
      </c>
      <c r="E438" s="1">
        <v>11305.05</v>
      </c>
      <c r="F438" s="1">
        <v>737795150</v>
      </c>
      <c r="G438" s="1">
        <v>22511.39</v>
      </c>
      <c r="H438" s="3">
        <f>IF(ISERR(LN(Table27[[#This Row],[Close]]/E437)),"-",LN(Table27[[#This Row],[Close]]/E437))</f>
        <v>6.255677111318734E-3</v>
      </c>
    </row>
    <row r="439" spans="1:8" x14ac:dyDescent="0.3">
      <c r="A439" s="2">
        <v>43752</v>
      </c>
      <c r="B439" s="1">
        <v>11335.9</v>
      </c>
      <c r="C439" s="1">
        <v>11420.45</v>
      </c>
      <c r="D439" s="1">
        <v>11290.05</v>
      </c>
      <c r="E439" s="1">
        <v>11341.15</v>
      </c>
      <c r="F439" s="1">
        <v>587579191</v>
      </c>
      <c r="G439" s="1">
        <v>17499.48</v>
      </c>
      <c r="H439" s="3">
        <f>IF(ISERR(LN(Table27[[#This Row],[Close]]/E438)),"-",LN(Table27[[#This Row],[Close]]/E438))</f>
        <v>3.1881755506963242E-3</v>
      </c>
    </row>
    <row r="440" spans="1:8" x14ac:dyDescent="0.3">
      <c r="A440" s="2">
        <v>43753</v>
      </c>
      <c r="B440" s="1">
        <v>11360.85</v>
      </c>
      <c r="C440" s="1">
        <v>11462.35</v>
      </c>
      <c r="D440" s="1">
        <v>11342.1</v>
      </c>
      <c r="E440" s="1">
        <v>11428.3</v>
      </c>
      <c r="F440" s="1">
        <v>527396180</v>
      </c>
      <c r="G440" s="1">
        <v>17041.55</v>
      </c>
      <c r="H440" s="3">
        <f>IF(ISERR(LN(Table27[[#This Row],[Close]]/E439)),"-",LN(Table27[[#This Row],[Close]]/E439))</f>
        <v>7.655031243923585E-3</v>
      </c>
    </row>
    <row r="441" spans="1:8" x14ac:dyDescent="0.3">
      <c r="A441" s="2">
        <v>43754</v>
      </c>
      <c r="B441" s="1">
        <v>11464.95</v>
      </c>
      <c r="C441" s="1">
        <v>11481.05</v>
      </c>
      <c r="D441" s="1">
        <v>11411.1</v>
      </c>
      <c r="E441" s="1">
        <v>11464</v>
      </c>
      <c r="F441" s="1">
        <v>533468525</v>
      </c>
      <c r="G441" s="1">
        <v>18266.060000000001</v>
      </c>
      <c r="H441" s="3">
        <f>IF(ISERR(LN(Table27[[#This Row],[Close]]/E440)),"-",LN(Table27[[#This Row],[Close]]/E440))</f>
        <v>3.1189551893382886E-3</v>
      </c>
    </row>
    <row r="442" spans="1:8" x14ac:dyDescent="0.3">
      <c r="A442" s="2">
        <v>43755</v>
      </c>
      <c r="B442" s="1">
        <v>11466.3</v>
      </c>
      <c r="C442" s="1">
        <v>11599.1</v>
      </c>
      <c r="D442" s="1">
        <v>11439.65</v>
      </c>
      <c r="E442" s="1">
        <v>11586.35</v>
      </c>
      <c r="F442" s="1">
        <v>797572398</v>
      </c>
      <c r="G442" s="1">
        <v>20839.2</v>
      </c>
      <c r="H442" s="3">
        <f>IF(ISERR(LN(Table27[[#This Row],[Close]]/E441)),"-",LN(Table27[[#This Row],[Close]]/E441))</f>
        <v>1.0615990565060435E-2</v>
      </c>
    </row>
    <row r="443" spans="1:8" x14ac:dyDescent="0.3">
      <c r="A443" s="2">
        <v>43756</v>
      </c>
      <c r="B443" s="1">
        <v>11580.3</v>
      </c>
      <c r="C443" s="1">
        <v>11684.7</v>
      </c>
      <c r="D443" s="1">
        <v>11553.15</v>
      </c>
      <c r="E443" s="1">
        <v>11661.85</v>
      </c>
      <c r="F443" s="1">
        <v>853440208</v>
      </c>
      <c r="G443" s="1">
        <v>22315.99</v>
      </c>
      <c r="H443" s="3">
        <f>IF(ISERR(LN(Table27[[#This Row],[Close]]/E442)),"-",LN(Table27[[#This Row],[Close]]/E442))</f>
        <v>6.4951493385409882E-3</v>
      </c>
    </row>
    <row r="444" spans="1:8" x14ac:dyDescent="0.3">
      <c r="A444" s="2">
        <v>43760</v>
      </c>
      <c r="B444" s="1">
        <v>11657.15</v>
      </c>
      <c r="C444" s="1">
        <v>11714.35</v>
      </c>
      <c r="D444" s="1">
        <v>11573.65</v>
      </c>
      <c r="E444" s="1">
        <v>11588.35</v>
      </c>
      <c r="F444" s="1">
        <v>867601307</v>
      </c>
      <c r="G444" s="1">
        <v>29726.27</v>
      </c>
      <c r="H444" s="3">
        <f>IF(ISERR(LN(Table27[[#This Row],[Close]]/E443)),"-",LN(Table27[[#This Row],[Close]]/E443))</f>
        <v>-6.3225473195318302E-3</v>
      </c>
    </row>
    <row r="445" spans="1:8" x14ac:dyDescent="0.3">
      <c r="A445" s="2">
        <v>43761</v>
      </c>
      <c r="B445" s="1">
        <v>11596.2</v>
      </c>
      <c r="C445" s="1">
        <v>11651.6</v>
      </c>
      <c r="D445" s="1">
        <v>11554.4</v>
      </c>
      <c r="E445" s="1">
        <v>11604.1</v>
      </c>
      <c r="F445" s="1">
        <v>664159887</v>
      </c>
      <c r="G445" s="1">
        <v>23397.69</v>
      </c>
      <c r="H445" s="3">
        <f>IF(ISERR(LN(Table27[[#This Row],[Close]]/E444)),"-",LN(Table27[[#This Row],[Close]]/E444))</f>
        <v>1.3582008301133287E-3</v>
      </c>
    </row>
    <row r="446" spans="1:8" x14ac:dyDescent="0.3">
      <c r="A446" s="2">
        <v>43762</v>
      </c>
      <c r="B446" s="1">
        <v>11661.65</v>
      </c>
      <c r="C446" s="1">
        <v>11679.6</v>
      </c>
      <c r="D446" s="1">
        <v>11534.65</v>
      </c>
      <c r="E446" s="1">
        <v>11582.6</v>
      </c>
      <c r="F446" s="1">
        <v>700481662</v>
      </c>
      <c r="G446" s="1">
        <v>25177.46</v>
      </c>
      <c r="H446" s="3">
        <f>IF(ISERR(LN(Table27[[#This Row],[Close]]/E445)),"-",LN(Table27[[#This Row],[Close]]/E445))</f>
        <v>-1.8545119540017269E-3</v>
      </c>
    </row>
    <row r="447" spans="1:8" x14ac:dyDescent="0.3">
      <c r="A447" s="2">
        <v>43763</v>
      </c>
      <c r="B447" s="1">
        <v>11646.15</v>
      </c>
      <c r="C447" s="1">
        <v>11646.9</v>
      </c>
      <c r="D447" s="1">
        <v>11490.75</v>
      </c>
      <c r="E447" s="1">
        <v>11583.9</v>
      </c>
      <c r="F447" s="1">
        <v>812027840</v>
      </c>
      <c r="G447" s="1">
        <v>23611.51</v>
      </c>
      <c r="H447" s="3">
        <f>IF(ISERR(LN(Table27[[#This Row],[Close]]/E446)),"-",LN(Table27[[#This Row],[Close]]/E446))</f>
        <v>1.1223102336253745E-4</v>
      </c>
    </row>
    <row r="448" spans="1:8" x14ac:dyDescent="0.3">
      <c r="A448" s="2">
        <v>43765</v>
      </c>
      <c r="B448" s="1">
        <v>11662.25</v>
      </c>
      <c r="C448" s="1">
        <v>11672.4</v>
      </c>
      <c r="D448" s="1">
        <v>11604.6</v>
      </c>
      <c r="E448" s="1">
        <v>11627.15</v>
      </c>
      <c r="F448" s="1">
        <v>161779004</v>
      </c>
      <c r="G448" s="1">
        <v>3548.21</v>
      </c>
      <c r="H448" s="3">
        <f>IF(ISERR(LN(Table27[[#This Row],[Close]]/E447)),"-",LN(Table27[[#This Row],[Close]]/E447))</f>
        <v>3.7266776001179344E-3</v>
      </c>
    </row>
    <row r="449" spans="1:8" x14ac:dyDescent="0.3">
      <c r="A449" s="2">
        <v>43767</v>
      </c>
      <c r="B449" s="1">
        <v>11643.95</v>
      </c>
      <c r="C449" s="1">
        <v>11809.4</v>
      </c>
      <c r="D449" s="1">
        <v>11627.35</v>
      </c>
      <c r="E449" s="1">
        <v>11786.85</v>
      </c>
      <c r="F449" s="1">
        <v>951722529</v>
      </c>
      <c r="G449" s="1">
        <v>27054.87</v>
      </c>
      <c r="H449" s="3">
        <f>IF(ISERR(LN(Table27[[#This Row],[Close]]/E448)),"-",LN(Table27[[#This Row],[Close]]/E448))</f>
        <v>1.3641622669476343E-2</v>
      </c>
    </row>
    <row r="450" spans="1:8" x14ac:dyDescent="0.3">
      <c r="A450" s="2">
        <v>43768</v>
      </c>
      <c r="B450" s="1">
        <v>11883.9</v>
      </c>
      <c r="C450" s="1">
        <v>11883.95</v>
      </c>
      <c r="D450" s="1">
        <v>11784.45</v>
      </c>
      <c r="E450" s="1">
        <v>11844.1</v>
      </c>
      <c r="F450" s="1">
        <v>725219760</v>
      </c>
      <c r="G450" s="1">
        <v>22672.18</v>
      </c>
      <c r="H450" s="3">
        <f>IF(ISERR(LN(Table27[[#This Row],[Close]]/E449)),"-",LN(Table27[[#This Row],[Close]]/E449))</f>
        <v>4.8453500182429254E-3</v>
      </c>
    </row>
    <row r="451" spans="1:8" x14ac:dyDescent="0.3">
      <c r="A451" s="2">
        <v>43769</v>
      </c>
      <c r="B451" s="1">
        <v>11890.45</v>
      </c>
      <c r="C451" s="1">
        <v>11945</v>
      </c>
      <c r="D451" s="1">
        <v>11855.1</v>
      </c>
      <c r="E451" s="1">
        <v>11877.45</v>
      </c>
      <c r="F451" s="1">
        <v>1414837250</v>
      </c>
      <c r="G451" s="1">
        <v>31304.73</v>
      </c>
      <c r="H451" s="3">
        <f>IF(ISERR(LN(Table27[[#This Row],[Close]]/E450)),"-",LN(Table27[[#This Row],[Close]]/E450))</f>
        <v>2.81179113275152E-3</v>
      </c>
    </row>
    <row r="452" spans="1:8" x14ac:dyDescent="0.3">
      <c r="A452" s="2">
        <v>43770</v>
      </c>
      <c r="B452" s="1">
        <v>11886.6</v>
      </c>
      <c r="C452" s="1">
        <v>11918.3</v>
      </c>
      <c r="D452" s="1">
        <v>11843.35</v>
      </c>
      <c r="E452" s="1">
        <v>11890.6</v>
      </c>
      <c r="F452" s="1">
        <v>855338495</v>
      </c>
      <c r="G452" s="1">
        <v>24933.55</v>
      </c>
      <c r="H452" s="3">
        <f>IF(ISERR(LN(Table27[[#This Row],[Close]]/E451)),"-",LN(Table27[[#This Row],[Close]]/E451))</f>
        <v>1.1065275730858378E-3</v>
      </c>
    </row>
    <row r="453" spans="1:8" x14ac:dyDescent="0.3">
      <c r="A453" s="2">
        <v>43773</v>
      </c>
      <c r="B453" s="1">
        <v>11928.9</v>
      </c>
      <c r="C453" s="1">
        <v>11989.15</v>
      </c>
      <c r="D453" s="1">
        <v>11905.35</v>
      </c>
      <c r="E453" s="1">
        <v>11941.3</v>
      </c>
      <c r="F453" s="1">
        <v>823050457</v>
      </c>
      <c r="G453" s="1">
        <v>23203.88</v>
      </c>
      <c r="H453" s="3">
        <f>IF(ISERR(LN(Table27[[#This Row],[Close]]/E452)),"-",LN(Table27[[#This Row],[Close]]/E452))</f>
        <v>4.254807756561208E-3</v>
      </c>
    </row>
    <row r="454" spans="1:8" x14ac:dyDescent="0.3">
      <c r="A454" s="2">
        <v>43774</v>
      </c>
      <c r="B454" s="1">
        <v>11974.6</v>
      </c>
      <c r="C454" s="1">
        <v>11978.95</v>
      </c>
      <c r="D454" s="1">
        <v>11861.9</v>
      </c>
      <c r="E454" s="1">
        <v>11917.2</v>
      </c>
      <c r="F454" s="1">
        <v>631952071</v>
      </c>
      <c r="G454" s="1">
        <v>20995.88</v>
      </c>
      <c r="H454" s="3">
        <f>IF(ISERR(LN(Table27[[#This Row],[Close]]/E453)),"-",LN(Table27[[#This Row],[Close]]/E453))</f>
        <v>-2.0202450444738117E-3</v>
      </c>
    </row>
    <row r="455" spans="1:8" x14ac:dyDescent="0.3">
      <c r="A455" s="2">
        <v>43775</v>
      </c>
      <c r="B455" s="1">
        <v>11911.5</v>
      </c>
      <c r="C455" s="1">
        <v>12002.9</v>
      </c>
      <c r="D455" s="1">
        <v>11850.25</v>
      </c>
      <c r="E455" s="1">
        <v>11966.05</v>
      </c>
      <c r="F455" s="1">
        <v>603351290</v>
      </c>
      <c r="G455" s="1">
        <v>23324.97</v>
      </c>
      <c r="H455" s="3">
        <f>IF(ISERR(LN(Table27[[#This Row],[Close]]/E454)),"-",LN(Table27[[#This Row],[Close]]/E454))</f>
        <v>4.0907387497001449E-3</v>
      </c>
    </row>
    <row r="456" spans="1:8" x14ac:dyDescent="0.3">
      <c r="A456" s="2">
        <v>43776</v>
      </c>
      <c r="B456" s="1">
        <v>12021.1</v>
      </c>
      <c r="C456" s="1">
        <v>12021.4</v>
      </c>
      <c r="D456" s="1">
        <v>11946.85</v>
      </c>
      <c r="E456" s="1">
        <v>12012.05</v>
      </c>
      <c r="F456" s="1">
        <v>562963817</v>
      </c>
      <c r="G456" s="1">
        <v>20898.240000000002</v>
      </c>
      <c r="H456" s="3">
        <f>IF(ISERR(LN(Table27[[#This Row],[Close]]/E455)),"-",LN(Table27[[#This Row],[Close]]/E455))</f>
        <v>3.8368391517066202E-3</v>
      </c>
    </row>
    <row r="457" spans="1:8" x14ac:dyDescent="0.3">
      <c r="A457" s="2">
        <v>43777</v>
      </c>
      <c r="B457" s="1">
        <v>11987.15</v>
      </c>
      <c r="C457" s="1">
        <v>12034.15</v>
      </c>
      <c r="D457" s="1">
        <v>11888.75</v>
      </c>
      <c r="E457" s="1">
        <v>11908.15</v>
      </c>
      <c r="F457" s="1">
        <v>789254360</v>
      </c>
      <c r="G457" s="1">
        <v>22931.52</v>
      </c>
      <c r="H457" s="3">
        <f>IF(ISERR(LN(Table27[[#This Row],[Close]]/E456)),"-",LN(Table27[[#This Row],[Close]]/E456))</f>
        <v>-8.6872729686573568E-3</v>
      </c>
    </row>
    <row r="458" spans="1:8" x14ac:dyDescent="0.3">
      <c r="A458" s="2">
        <v>43780</v>
      </c>
      <c r="B458" s="1">
        <v>11879.2</v>
      </c>
      <c r="C458" s="1">
        <v>11932.65</v>
      </c>
      <c r="D458" s="1">
        <v>11853.95</v>
      </c>
      <c r="E458" s="1">
        <v>11913.45</v>
      </c>
      <c r="F458" s="1">
        <v>548979515</v>
      </c>
      <c r="G458" s="1">
        <v>16548.47</v>
      </c>
      <c r="H458" s="3">
        <f>IF(ISERR(LN(Table27[[#This Row],[Close]]/E457)),"-",LN(Table27[[#This Row],[Close]]/E457))</f>
        <v>4.4497431637266998E-4</v>
      </c>
    </row>
    <row r="459" spans="1:8" x14ac:dyDescent="0.3">
      <c r="A459" s="2">
        <v>43782</v>
      </c>
      <c r="B459" s="1">
        <v>11908.3</v>
      </c>
      <c r="C459" s="1">
        <v>11946.8</v>
      </c>
      <c r="D459" s="1">
        <v>11823.2</v>
      </c>
      <c r="E459" s="1">
        <v>11840.45</v>
      </c>
      <c r="F459" s="1">
        <v>659035969</v>
      </c>
      <c r="G459" s="1">
        <v>20401.5</v>
      </c>
      <c r="H459" s="3">
        <f>IF(ISERR(LN(Table27[[#This Row],[Close]]/E458)),"-",LN(Table27[[#This Row],[Close]]/E458))</f>
        <v>-6.1463784739204446E-3</v>
      </c>
    </row>
    <row r="460" spans="1:8" x14ac:dyDescent="0.3">
      <c r="A460" s="2">
        <v>43783</v>
      </c>
      <c r="B460" s="1">
        <v>11858.75</v>
      </c>
      <c r="C460" s="1">
        <v>11895.65</v>
      </c>
      <c r="D460" s="1">
        <v>11802.65</v>
      </c>
      <c r="E460" s="1">
        <v>11872.1</v>
      </c>
      <c r="F460" s="1">
        <v>559494025</v>
      </c>
      <c r="G460" s="1">
        <v>19114.86</v>
      </c>
      <c r="H460" s="3">
        <f>IF(ISERR(LN(Table27[[#This Row],[Close]]/E459)),"-",LN(Table27[[#This Row],[Close]]/E459))</f>
        <v>2.6694740797649774E-3</v>
      </c>
    </row>
    <row r="461" spans="1:8" x14ac:dyDescent="0.3">
      <c r="A461" s="2">
        <v>43784</v>
      </c>
      <c r="B461" s="1">
        <v>11904.2</v>
      </c>
      <c r="C461" s="1">
        <v>11973.65</v>
      </c>
      <c r="D461" s="1">
        <v>11879.25</v>
      </c>
      <c r="E461" s="1">
        <v>11895.45</v>
      </c>
      <c r="F461" s="1">
        <v>580154179</v>
      </c>
      <c r="G461" s="1">
        <v>22350.63</v>
      </c>
      <c r="H461" s="3">
        <f>IF(ISERR(LN(Table27[[#This Row],[Close]]/E460)),"-",LN(Table27[[#This Row],[Close]]/E460))</f>
        <v>1.964864490640688E-3</v>
      </c>
    </row>
    <row r="462" spans="1:8" x14ac:dyDescent="0.3">
      <c r="A462" s="2">
        <v>43787</v>
      </c>
      <c r="B462" s="1">
        <v>11915.15</v>
      </c>
      <c r="C462" s="1">
        <v>11946.2</v>
      </c>
      <c r="D462" s="1">
        <v>11867.6</v>
      </c>
      <c r="E462" s="1">
        <v>11884.5</v>
      </c>
      <c r="F462" s="1">
        <v>514352437</v>
      </c>
      <c r="G462" s="1">
        <v>17991.41</v>
      </c>
      <c r="H462" s="3">
        <f>IF(ISERR(LN(Table27[[#This Row],[Close]]/E461)),"-",LN(Table27[[#This Row],[Close]]/E461))</f>
        <v>-9.2094396951437408E-4</v>
      </c>
    </row>
    <row r="463" spans="1:8" x14ac:dyDescent="0.3">
      <c r="A463" s="2">
        <v>43788</v>
      </c>
      <c r="B463" s="1">
        <v>11919.45</v>
      </c>
      <c r="C463" s="1">
        <v>11958.85</v>
      </c>
      <c r="D463" s="1">
        <v>11881.75</v>
      </c>
      <c r="E463" s="1">
        <v>11940.1</v>
      </c>
      <c r="F463" s="1">
        <v>613909679</v>
      </c>
      <c r="G463" s="1">
        <v>21574.84</v>
      </c>
      <c r="H463" s="3">
        <f>IF(ISERR(LN(Table27[[#This Row],[Close]]/E462)),"-",LN(Table27[[#This Row],[Close]]/E462))</f>
        <v>4.6674530474952423E-3</v>
      </c>
    </row>
    <row r="464" spans="1:8" x14ac:dyDescent="0.3">
      <c r="A464" s="2">
        <v>43789</v>
      </c>
      <c r="B464" s="1">
        <v>12004.75</v>
      </c>
      <c r="C464" s="1">
        <v>12038.6</v>
      </c>
      <c r="D464" s="1">
        <v>11966.05</v>
      </c>
      <c r="E464" s="1">
        <v>11999.1</v>
      </c>
      <c r="F464" s="1">
        <v>646661147</v>
      </c>
      <c r="G464" s="1">
        <v>24341.14</v>
      </c>
      <c r="H464" s="3">
        <f>IF(ISERR(LN(Table27[[#This Row],[Close]]/E463)),"-",LN(Table27[[#This Row],[Close]]/E463))</f>
        <v>4.9291638365952786E-3</v>
      </c>
    </row>
    <row r="465" spans="1:8" x14ac:dyDescent="0.3">
      <c r="A465" s="2">
        <v>43790</v>
      </c>
      <c r="B465" s="1">
        <v>12025.65</v>
      </c>
      <c r="C465" s="1">
        <v>12028.2</v>
      </c>
      <c r="D465" s="1">
        <v>11956.9</v>
      </c>
      <c r="E465" s="1">
        <v>11968.4</v>
      </c>
      <c r="F465" s="1">
        <v>557685781</v>
      </c>
      <c r="G465" s="1">
        <v>21609.99</v>
      </c>
      <c r="H465" s="3">
        <f>IF(ISERR(LN(Table27[[#This Row],[Close]]/E464)),"-",LN(Table27[[#This Row],[Close]]/E464))</f>
        <v>-2.561803841863281E-3</v>
      </c>
    </row>
    <row r="466" spans="1:8" x14ac:dyDescent="0.3">
      <c r="A466" s="2">
        <v>43791</v>
      </c>
      <c r="B466" s="1">
        <v>11967.3</v>
      </c>
      <c r="C466" s="1">
        <v>11968.1</v>
      </c>
      <c r="D466" s="1">
        <v>11883.5</v>
      </c>
      <c r="E466" s="1">
        <v>11914.4</v>
      </c>
      <c r="F466" s="1">
        <v>486815185</v>
      </c>
      <c r="G466" s="1">
        <v>19243.57</v>
      </c>
      <c r="H466" s="3">
        <f>IF(ISERR(LN(Table27[[#This Row],[Close]]/E465)),"-",LN(Table27[[#This Row],[Close]]/E465))</f>
        <v>-4.5220905439756973E-3</v>
      </c>
    </row>
    <row r="467" spans="1:8" x14ac:dyDescent="0.3">
      <c r="A467" s="2">
        <v>43794</v>
      </c>
      <c r="B467" s="1">
        <v>11922.45</v>
      </c>
      <c r="C467" s="1">
        <v>12084.5</v>
      </c>
      <c r="D467" s="1">
        <v>11919.75</v>
      </c>
      <c r="E467" s="1">
        <v>12073.75</v>
      </c>
      <c r="F467" s="1">
        <v>534289467</v>
      </c>
      <c r="G467" s="1">
        <v>19990.439999999999</v>
      </c>
      <c r="H467" s="3">
        <f>IF(ISERR(LN(Table27[[#This Row],[Close]]/E466)),"-",LN(Table27[[#This Row],[Close]]/E466))</f>
        <v>1.3285921921847858E-2</v>
      </c>
    </row>
    <row r="468" spans="1:8" x14ac:dyDescent="0.3">
      <c r="A468" s="2">
        <v>43795</v>
      </c>
      <c r="B468" s="1">
        <v>12110.2</v>
      </c>
      <c r="C468" s="1">
        <v>12132.45</v>
      </c>
      <c r="D468" s="1">
        <v>12006.35</v>
      </c>
      <c r="E468" s="1">
        <v>12037.7</v>
      </c>
      <c r="F468" s="1">
        <v>1201335831</v>
      </c>
      <c r="G468" s="1">
        <v>46030.62</v>
      </c>
      <c r="H468" s="3">
        <f>IF(ISERR(LN(Table27[[#This Row],[Close]]/E467)),"-",LN(Table27[[#This Row],[Close]]/E467))</f>
        <v>-2.9902827795611981E-3</v>
      </c>
    </row>
    <row r="469" spans="1:8" x14ac:dyDescent="0.3">
      <c r="A469" s="2">
        <v>43796</v>
      </c>
      <c r="B469" s="1">
        <v>12068.5</v>
      </c>
      <c r="C469" s="1">
        <v>12114.9</v>
      </c>
      <c r="D469" s="1">
        <v>12055.15</v>
      </c>
      <c r="E469" s="1">
        <v>12100.7</v>
      </c>
      <c r="F469" s="1">
        <v>584226618</v>
      </c>
      <c r="G469" s="1">
        <v>19937.400000000001</v>
      </c>
      <c r="H469" s="3">
        <f>IF(ISERR(LN(Table27[[#This Row],[Close]]/E468)),"-",LN(Table27[[#This Row],[Close]]/E468))</f>
        <v>5.2199104372391298E-3</v>
      </c>
    </row>
    <row r="470" spans="1:8" x14ac:dyDescent="0.3">
      <c r="A470" s="2">
        <v>43797</v>
      </c>
      <c r="B470" s="1">
        <v>12132.1</v>
      </c>
      <c r="C470" s="1">
        <v>12158.8</v>
      </c>
      <c r="D470" s="1">
        <v>12099.95</v>
      </c>
      <c r="E470" s="1">
        <v>12151.15</v>
      </c>
      <c r="F470" s="1">
        <v>620479403</v>
      </c>
      <c r="G470" s="1">
        <v>21229.58</v>
      </c>
      <c r="H470" s="3">
        <f>IF(ISERR(LN(Table27[[#This Row],[Close]]/E469)),"-",LN(Table27[[#This Row],[Close]]/E469))</f>
        <v>4.1605133442242075E-3</v>
      </c>
    </row>
    <row r="471" spans="1:8" x14ac:dyDescent="0.3">
      <c r="A471" s="2">
        <v>43798</v>
      </c>
      <c r="B471" s="1">
        <v>12146.2</v>
      </c>
      <c r="C471" s="1">
        <v>12147.4</v>
      </c>
      <c r="D471" s="1">
        <v>12017.4</v>
      </c>
      <c r="E471" s="1">
        <v>12056.05</v>
      </c>
      <c r="F471" s="1">
        <v>804430391</v>
      </c>
      <c r="G471" s="1">
        <v>21838.04</v>
      </c>
      <c r="H471" s="3">
        <f>IF(ISERR(LN(Table27[[#This Row],[Close]]/E470)),"-",LN(Table27[[#This Row],[Close]]/E470))</f>
        <v>-7.8572068851349621E-3</v>
      </c>
    </row>
    <row r="472" spans="1:8" x14ac:dyDescent="0.3">
      <c r="A472" s="2">
        <v>43801</v>
      </c>
      <c r="B472" s="1">
        <v>12137.05</v>
      </c>
      <c r="C472" s="1">
        <v>12137.15</v>
      </c>
      <c r="D472" s="1">
        <v>12023.7</v>
      </c>
      <c r="E472" s="1">
        <v>12048.2</v>
      </c>
      <c r="F472" s="1">
        <v>720945335</v>
      </c>
      <c r="G472" s="1">
        <v>23113.18</v>
      </c>
      <c r="H472" s="3">
        <f>IF(ISERR(LN(Table27[[#This Row],[Close]]/E471)),"-",LN(Table27[[#This Row],[Close]]/E471))</f>
        <v>-6.5133744277652886E-4</v>
      </c>
    </row>
    <row r="473" spans="1:8" x14ac:dyDescent="0.3">
      <c r="A473" s="2">
        <v>43802</v>
      </c>
      <c r="B473" s="1">
        <v>12067.65</v>
      </c>
      <c r="C473" s="1">
        <v>12068.6</v>
      </c>
      <c r="D473" s="1">
        <v>11956.4</v>
      </c>
      <c r="E473" s="1">
        <v>11994.2</v>
      </c>
      <c r="F473" s="1">
        <v>605789334</v>
      </c>
      <c r="G473" s="1">
        <v>18203.759999999998</v>
      </c>
      <c r="H473" s="3">
        <f>IF(ISERR(LN(Table27[[#This Row],[Close]]/E472)),"-",LN(Table27[[#This Row],[Close]]/E472))</f>
        <v>-4.4920715738986546E-3</v>
      </c>
    </row>
    <row r="474" spans="1:8" x14ac:dyDescent="0.3">
      <c r="A474" s="2">
        <v>43803</v>
      </c>
      <c r="B474" s="1">
        <v>11969.95</v>
      </c>
      <c r="C474" s="1">
        <v>12054.7</v>
      </c>
      <c r="D474" s="1">
        <v>11935.3</v>
      </c>
      <c r="E474" s="1">
        <v>12043.2</v>
      </c>
      <c r="F474" s="1">
        <v>747193818</v>
      </c>
      <c r="G474" s="1">
        <v>22132.83</v>
      </c>
      <c r="H474" s="3">
        <f>IF(ISERR(LN(Table27[[#This Row],[Close]]/E473)),"-",LN(Table27[[#This Row],[Close]]/E473))</f>
        <v>4.0769856866699622E-3</v>
      </c>
    </row>
    <row r="475" spans="1:8" x14ac:dyDescent="0.3">
      <c r="A475" s="2">
        <v>43804</v>
      </c>
      <c r="B475" s="1">
        <v>12071.25</v>
      </c>
      <c r="C475" s="1">
        <v>12081.2</v>
      </c>
      <c r="D475" s="1">
        <v>11998.75</v>
      </c>
      <c r="E475" s="1">
        <v>12018.4</v>
      </c>
      <c r="F475" s="1">
        <v>562228745</v>
      </c>
      <c r="G475" s="1">
        <v>19589.810000000001</v>
      </c>
      <c r="H475" s="3">
        <f>IF(ISERR(LN(Table27[[#This Row],[Close]]/E474)),"-",LN(Table27[[#This Row],[Close]]/E474))</f>
        <v>-2.0613765320537055E-3</v>
      </c>
    </row>
    <row r="476" spans="1:8" x14ac:dyDescent="0.3">
      <c r="A476" s="2">
        <v>43805</v>
      </c>
      <c r="B476" s="1">
        <v>12047.35</v>
      </c>
      <c r="C476" s="1">
        <v>12057.05</v>
      </c>
      <c r="D476" s="1">
        <v>11888.85</v>
      </c>
      <c r="E476" s="1">
        <v>11921.5</v>
      </c>
      <c r="F476" s="1">
        <v>609221205</v>
      </c>
      <c r="G476" s="1">
        <v>18245.490000000002</v>
      </c>
      <c r="H476" s="3">
        <f>IF(ISERR(LN(Table27[[#This Row],[Close]]/E475)),"-",LN(Table27[[#This Row],[Close]]/E475))</f>
        <v>-8.0953161197521266E-3</v>
      </c>
    </row>
    <row r="477" spans="1:8" x14ac:dyDescent="0.3">
      <c r="A477" s="2">
        <v>43808</v>
      </c>
      <c r="B477" s="1">
        <v>11939.1</v>
      </c>
      <c r="C477" s="1">
        <v>11981.95</v>
      </c>
      <c r="D477" s="1">
        <v>11888.05</v>
      </c>
      <c r="E477" s="1">
        <v>11937.5</v>
      </c>
      <c r="F477" s="1">
        <v>599115748</v>
      </c>
      <c r="G477" s="1">
        <v>16672.87</v>
      </c>
      <c r="H477" s="3">
        <f>IF(ISERR(LN(Table27[[#This Row],[Close]]/E476)),"-",LN(Table27[[#This Row],[Close]]/E476))</f>
        <v>1.3412131605239934E-3</v>
      </c>
    </row>
    <row r="478" spans="1:8" x14ac:dyDescent="0.3">
      <c r="A478" s="2">
        <v>43809</v>
      </c>
      <c r="B478" s="1">
        <v>11950.5</v>
      </c>
      <c r="C478" s="1">
        <v>11953.2</v>
      </c>
      <c r="D478" s="1">
        <v>11844.7</v>
      </c>
      <c r="E478" s="1">
        <v>11856.8</v>
      </c>
      <c r="F478" s="1">
        <v>650219487</v>
      </c>
      <c r="G478" s="1">
        <v>16514.63</v>
      </c>
      <c r="H478" s="3">
        <f>IF(ISERR(LN(Table27[[#This Row],[Close]]/E477)),"-",LN(Table27[[#This Row],[Close]]/E477))</f>
        <v>-6.7831631462805233E-3</v>
      </c>
    </row>
    <row r="479" spans="1:8" x14ac:dyDescent="0.3">
      <c r="A479" s="2">
        <v>43810</v>
      </c>
      <c r="B479" s="1">
        <v>11867.35</v>
      </c>
      <c r="C479" s="1">
        <v>11923.2</v>
      </c>
      <c r="D479" s="1">
        <v>11832.3</v>
      </c>
      <c r="E479" s="1">
        <v>11910.15</v>
      </c>
      <c r="F479" s="1">
        <v>997655048</v>
      </c>
      <c r="G479" s="1">
        <v>18760.57</v>
      </c>
      <c r="H479" s="3">
        <f>IF(ISERR(LN(Table27[[#This Row],[Close]]/E478)),"-",LN(Table27[[#This Row],[Close]]/E478))</f>
        <v>4.4894350857693126E-3</v>
      </c>
    </row>
    <row r="480" spans="1:8" x14ac:dyDescent="0.3">
      <c r="A480" s="2">
        <v>43811</v>
      </c>
      <c r="B480" s="1">
        <v>11944.3</v>
      </c>
      <c r="C480" s="1">
        <v>12005.5</v>
      </c>
      <c r="D480" s="1">
        <v>11934</v>
      </c>
      <c r="E480" s="1">
        <v>11971.8</v>
      </c>
      <c r="F480" s="1">
        <v>752617138</v>
      </c>
      <c r="G480" s="1">
        <v>18401.22</v>
      </c>
      <c r="H480" s="3">
        <f>IF(ISERR(LN(Table27[[#This Row],[Close]]/E479)),"-",LN(Table27[[#This Row],[Close]]/E479))</f>
        <v>5.1629064580655691E-3</v>
      </c>
    </row>
    <row r="481" spans="1:8" x14ac:dyDescent="0.3">
      <c r="A481" s="2">
        <v>43812</v>
      </c>
      <c r="B481" s="1">
        <v>12026.4</v>
      </c>
      <c r="C481" s="1">
        <v>12098.85</v>
      </c>
      <c r="D481" s="1">
        <v>12023.6</v>
      </c>
      <c r="E481" s="1">
        <v>12086.7</v>
      </c>
      <c r="F481" s="1">
        <v>597712516</v>
      </c>
      <c r="G481" s="1">
        <v>20626.8</v>
      </c>
      <c r="H481" s="3">
        <f>IF(ISERR(LN(Table27[[#This Row],[Close]]/E480)),"-",LN(Table27[[#This Row],[Close]]/E480))</f>
        <v>9.5517903102901938E-3</v>
      </c>
    </row>
    <row r="482" spans="1:8" x14ac:dyDescent="0.3">
      <c r="A482" s="2">
        <v>43815</v>
      </c>
      <c r="B482" s="1">
        <v>12131.35</v>
      </c>
      <c r="C482" s="1">
        <v>12134.65</v>
      </c>
      <c r="D482" s="1">
        <v>12046.3</v>
      </c>
      <c r="E482" s="1">
        <v>12053.95</v>
      </c>
      <c r="F482" s="1">
        <v>437703921</v>
      </c>
      <c r="G482" s="1">
        <v>16110.34</v>
      </c>
      <c r="H482" s="3">
        <f>IF(ISERR(LN(Table27[[#This Row],[Close]]/E481)),"-",LN(Table27[[#This Row],[Close]]/E481))</f>
        <v>-2.7132674631074115E-3</v>
      </c>
    </row>
    <row r="483" spans="1:8" x14ac:dyDescent="0.3">
      <c r="A483" s="2">
        <v>43816</v>
      </c>
      <c r="B483" s="1">
        <v>12082.45</v>
      </c>
      <c r="C483" s="1">
        <v>12182.75</v>
      </c>
      <c r="D483" s="1">
        <v>12070.35</v>
      </c>
      <c r="E483" s="1">
        <v>12165</v>
      </c>
      <c r="F483" s="1">
        <v>499585789</v>
      </c>
      <c r="G483" s="1">
        <v>20968.79</v>
      </c>
      <c r="H483" s="3">
        <f>IF(ISERR(LN(Table27[[#This Row],[Close]]/E482)),"-",LN(Table27[[#This Row],[Close]]/E482))</f>
        <v>9.1705691839000653E-3</v>
      </c>
    </row>
    <row r="484" spans="1:8" x14ac:dyDescent="0.3">
      <c r="A484" s="2">
        <v>43817</v>
      </c>
      <c r="B484" s="1">
        <v>12197</v>
      </c>
      <c r="C484" s="1">
        <v>12237.7</v>
      </c>
      <c r="D484" s="1">
        <v>12163.45</v>
      </c>
      <c r="E484" s="1">
        <v>12221.65</v>
      </c>
      <c r="F484" s="1">
        <v>518854651</v>
      </c>
      <c r="G484" s="1">
        <v>22341.06</v>
      </c>
      <c r="H484" s="3">
        <f>IF(ISERR(LN(Table27[[#This Row],[Close]]/E483)),"-",LN(Table27[[#This Row],[Close]]/E483))</f>
        <v>4.6459929428873644E-3</v>
      </c>
    </row>
    <row r="485" spans="1:8" x14ac:dyDescent="0.3">
      <c r="A485" s="2">
        <v>43818</v>
      </c>
      <c r="B485" s="1">
        <v>12223.4</v>
      </c>
      <c r="C485" s="1">
        <v>12268.35</v>
      </c>
      <c r="D485" s="1">
        <v>12191.15</v>
      </c>
      <c r="E485" s="1">
        <v>12259.7</v>
      </c>
      <c r="F485" s="1">
        <v>623049839</v>
      </c>
      <c r="G485" s="1">
        <v>19761.900000000001</v>
      </c>
      <c r="H485" s="3">
        <f>IF(ISERR(LN(Table27[[#This Row],[Close]]/E484)),"-",LN(Table27[[#This Row],[Close]]/E484))</f>
        <v>3.1084912097463736E-3</v>
      </c>
    </row>
    <row r="486" spans="1:8" x14ac:dyDescent="0.3">
      <c r="A486" s="2">
        <v>43819</v>
      </c>
      <c r="B486" s="1">
        <v>12266.45</v>
      </c>
      <c r="C486" s="1">
        <v>12293.9</v>
      </c>
      <c r="D486" s="1">
        <v>12252.75</v>
      </c>
      <c r="E486" s="1">
        <v>12271.8</v>
      </c>
      <c r="F486" s="1">
        <v>810676090</v>
      </c>
      <c r="G486" s="1">
        <v>25750.240000000002</v>
      </c>
      <c r="H486" s="3">
        <f>IF(ISERR(LN(Table27[[#This Row],[Close]]/E485)),"-",LN(Table27[[#This Row],[Close]]/E485))</f>
        <v>9.8648684191871439E-4</v>
      </c>
    </row>
    <row r="487" spans="1:8" x14ac:dyDescent="0.3">
      <c r="A487" s="2">
        <v>43822</v>
      </c>
      <c r="B487" s="1">
        <v>12235.45</v>
      </c>
      <c r="C487" s="1">
        <v>12287.15</v>
      </c>
      <c r="D487" s="1">
        <v>12213.25</v>
      </c>
      <c r="E487" s="1">
        <v>12262.75</v>
      </c>
      <c r="F487" s="1">
        <v>604782354</v>
      </c>
      <c r="G487" s="1">
        <v>18078.23</v>
      </c>
      <c r="H487" s="3">
        <f>IF(ISERR(LN(Table27[[#This Row],[Close]]/E486)),"-",LN(Table27[[#This Row],[Close]]/E486))</f>
        <v>-7.3773518653958673E-4</v>
      </c>
    </row>
    <row r="488" spans="1:8" x14ac:dyDescent="0.3">
      <c r="A488" s="2">
        <v>43823</v>
      </c>
      <c r="B488" s="1">
        <v>12269.25</v>
      </c>
      <c r="C488" s="1">
        <v>12283.7</v>
      </c>
      <c r="D488" s="1">
        <v>12202.1</v>
      </c>
      <c r="E488" s="1">
        <v>12214.55</v>
      </c>
      <c r="F488" s="1">
        <v>470290298</v>
      </c>
      <c r="G488" s="1">
        <v>13864.56</v>
      </c>
      <c r="H488" s="3">
        <f>IF(ISERR(LN(Table27[[#This Row],[Close]]/E487)),"-",LN(Table27[[#This Row],[Close]]/E487))</f>
        <v>-3.9383479632830202E-3</v>
      </c>
    </row>
    <row r="489" spans="1:8" x14ac:dyDescent="0.3">
      <c r="A489" s="2">
        <v>43825</v>
      </c>
      <c r="B489" s="1">
        <v>12211.85</v>
      </c>
      <c r="C489" s="1">
        <v>12221.55</v>
      </c>
      <c r="D489" s="1">
        <v>12118.85</v>
      </c>
      <c r="E489" s="1">
        <v>12126.55</v>
      </c>
      <c r="F489" s="1">
        <v>520326632</v>
      </c>
      <c r="G489" s="1">
        <v>16362.31</v>
      </c>
      <c r="H489" s="3">
        <f>IF(ISERR(LN(Table27[[#This Row],[Close]]/E488)),"-",LN(Table27[[#This Row],[Close]]/E488))</f>
        <v>-7.2306003753267361E-3</v>
      </c>
    </row>
    <row r="490" spans="1:8" x14ac:dyDescent="0.3">
      <c r="A490" s="2">
        <v>43826</v>
      </c>
      <c r="B490" s="1">
        <v>12172.9</v>
      </c>
      <c r="C490" s="1">
        <v>12258.45</v>
      </c>
      <c r="D490" s="1">
        <v>12157.9</v>
      </c>
      <c r="E490" s="1">
        <v>12245.8</v>
      </c>
      <c r="F490" s="1">
        <v>383788556</v>
      </c>
      <c r="G490" s="1">
        <v>13676.2</v>
      </c>
      <c r="H490" s="3">
        <f>IF(ISERR(LN(Table27[[#This Row],[Close]]/E489)),"-",LN(Table27[[#This Row],[Close]]/E489))</f>
        <v>9.7857573540413682E-3</v>
      </c>
    </row>
    <row r="491" spans="1:8" x14ac:dyDescent="0.3">
      <c r="A491" s="2">
        <v>43829</v>
      </c>
      <c r="B491" s="1">
        <v>12274.9</v>
      </c>
      <c r="C491" s="1">
        <v>12286.45</v>
      </c>
      <c r="D491" s="1">
        <v>12213.8</v>
      </c>
      <c r="E491" s="1">
        <v>12255.85</v>
      </c>
      <c r="F491" s="1">
        <v>411084614</v>
      </c>
      <c r="G491" s="1">
        <v>14556.73</v>
      </c>
      <c r="H491" s="3">
        <f>IF(ISERR(LN(Table27[[#This Row],[Close]]/E490)),"-",LN(Table27[[#This Row],[Close]]/E490))</f>
        <v>8.2035296101453205E-4</v>
      </c>
    </row>
    <row r="492" spans="1:8" x14ac:dyDescent="0.3">
      <c r="A492" s="2">
        <v>43830</v>
      </c>
      <c r="B492" s="1">
        <v>12247.1</v>
      </c>
      <c r="C492" s="1">
        <v>12247.1</v>
      </c>
      <c r="D492" s="1">
        <v>12151.8</v>
      </c>
      <c r="E492" s="1">
        <v>12168.45</v>
      </c>
      <c r="F492" s="1">
        <v>426931711</v>
      </c>
      <c r="G492" s="1">
        <v>14812.89</v>
      </c>
      <c r="H492" s="3">
        <f>IF(ISERR(LN(Table27[[#This Row],[Close]]/E491)),"-",LN(Table27[[#This Row],[Close]]/E491))</f>
        <v>-7.1568374982592681E-3</v>
      </c>
    </row>
    <row r="493" spans="1:8" x14ac:dyDescent="0.3">
      <c r="A493" s="2">
        <v>43831</v>
      </c>
      <c r="B493" s="1">
        <v>12202.15</v>
      </c>
      <c r="C493" s="1">
        <v>12222.2</v>
      </c>
      <c r="D493" s="1">
        <v>12165.3</v>
      </c>
      <c r="E493" s="1">
        <v>12182.5</v>
      </c>
      <c r="F493" s="1">
        <v>304078039</v>
      </c>
      <c r="G493" s="1">
        <v>10445.68</v>
      </c>
      <c r="H493" s="3">
        <f>IF(ISERR(LN(Table27[[#This Row],[Close]]/E492)),"-",LN(Table27[[#This Row],[Close]]/E492))</f>
        <v>1.1539592138382815E-3</v>
      </c>
    </row>
    <row r="494" spans="1:8" x14ac:dyDescent="0.3">
      <c r="A494" s="2">
        <v>43832</v>
      </c>
      <c r="B494" s="1">
        <v>12198.55</v>
      </c>
      <c r="C494" s="1">
        <v>12289.9</v>
      </c>
      <c r="D494" s="1">
        <v>12195.25</v>
      </c>
      <c r="E494" s="1">
        <v>12282.2</v>
      </c>
      <c r="F494" s="1">
        <v>407697594</v>
      </c>
      <c r="G494" s="1">
        <v>15256.55</v>
      </c>
      <c r="H494" s="3">
        <f>IF(ISERR(LN(Table27[[#This Row],[Close]]/E493)),"-",LN(Table27[[#This Row],[Close]]/E493))</f>
        <v>8.1505640319356996E-3</v>
      </c>
    </row>
    <row r="495" spans="1:8" x14ac:dyDescent="0.3">
      <c r="A495" s="2">
        <v>43833</v>
      </c>
      <c r="B495" s="1">
        <v>12261.1</v>
      </c>
      <c r="C495" s="1">
        <v>12265.6</v>
      </c>
      <c r="D495" s="1">
        <v>12191.35</v>
      </c>
      <c r="E495" s="1">
        <v>12226.65</v>
      </c>
      <c r="F495" s="1">
        <v>428770054</v>
      </c>
      <c r="G495" s="1">
        <v>16827.27</v>
      </c>
      <c r="H495" s="3">
        <f>IF(ISERR(LN(Table27[[#This Row],[Close]]/E494)),"-",LN(Table27[[#This Row],[Close]]/E494))</f>
        <v>-4.5330641889106188E-3</v>
      </c>
    </row>
    <row r="496" spans="1:8" x14ac:dyDescent="0.3">
      <c r="A496" s="2">
        <v>43836</v>
      </c>
      <c r="B496" s="1">
        <v>12170.6</v>
      </c>
      <c r="C496" s="1">
        <v>12179.1</v>
      </c>
      <c r="D496" s="1">
        <v>11974.2</v>
      </c>
      <c r="E496" s="1">
        <v>11993.05</v>
      </c>
      <c r="F496" s="1">
        <v>396501419</v>
      </c>
      <c r="G496" s="1">
        <v>16869.22</v>
      </c>
      <c r="H496" s="3">
        <f>IF(ISERR(LN(Table27[[#This Row],[Close]]/E495)),"-",LN(Table27[[#This Row],[Close]]/E495))</f>
        <v>-1.9290680239015083E-2</v>
      </c>
    </row>
    <row r="497" spans="1:8" x14ac:dyDescent="0.3">
      <c r="A497" s="2">
        <v>43837</v>
      </c>
      <c r="B497" s="1">
        <v>12079.1</v>
      </c>
      <c r="C497" s="1">
        <v>12152.15</v>
      </c>
      <c r="D497" s="1">
        <v>12005.35</v>
      </c>
      <c r="E497" s="1">
        <v>12052.95</v>
      </c>
      <c r="F497" s="1">
        <v>447818617</v>
      </c>
      <c r="G497" s="1">
        <v>17797.68</v>
      </c>
      <c r="H497" s="3">
        <f>IF(ISERR(LN(Table27[[#This Row],[Close]]/E496)),"-",LN(Table27[[#This Row],[Close]]/E496))</f>
        <v>4.9821279132576477E-3</v>
      </c>
    </row>
    <row r="498" spans="1:8" x14ac:dyDescent="0.3">
      <c r="A498" s="2">
        <v>43838</v>
      </c>
      <c r="B498" s="1">
        <v>11939.1</v>
      </c>
      <c r="C498" s="1">
        <v>12044.95</v>
      </c>
      <c r="D498" s="1">
        <v>11929.6</v>
      </c>
      <c r="E498" s="1">
        <v>12025.35</v>
      </c>
      <c r="F498" s="1">
        <v>445991640</v>
      </c>
      <c r="G498" s="1">
        <v>18281.150000000001</v>
      </c>
      <c r="H498" s="3">
        <f>IF(ISERR(LN(Table27[[#This Row],[Close]]/E497)),"-",LN(Table27[[#This Row],[Close]]/E497))</f>
        <v>-2.2925216554330287E-3</v>
      </c>
    </row>
    <row r="499" spans="1:8" x14ac:dyDescent="0.3">
      <c r="A499" s="2">
        <v>43839</v>
      </c>
      <c r="B499" s="1">
        <v>12153.15</v>
      </c>
      <c r="C499" s="1">
        <v>12224.05</v>
      </c>
      <c r="D499" s="1">
        <v>12132.55</v>
      </c>
      <c r="E499" s="1">
        <v>12215.9</v>
      </c>
      <c r="F499" s="1">
        <v>477469878</v>
      </c>
      <c r="G499" s="1">
        <v>18456.64</v>
      </c>
      <c r="H499" s="3">
        <f>IF(ISERR(LN(Table27[[#This Row],[Close]]/E498)),"-",LN(Table27[[#This Row],[Close]]/E498))</f>
        <v>1.5721460299874462E-2</v>
      </c>
    </row>
    <row r="500" spans="1:8" x14ac:dyDescent="0.3">
      <c r="A500" s="2">
        <v>43840</v>
      </c>
      <c r="B500" s="1">
        <v>12271</v>
      </c>
      <c r="C500" s="1">
        <v>12311.2</v>
      </c>
      <c r="D500" s="1">
        <v>12213.2</v>
      </c>
      <c r="E500" s="1">
        <v>12256.8</v>
      </c>
      <c r="F500" s="1">
        <v>660627930</v>
      </c>
      <c r="G500" s="1">
        <v>18818.62</v>
      </c>
      <c r="H500" s="3">
        <f>IF(ISERR(LN(Table27[[#This Row],[Close]]/E499)),"-",LN(Table27[[#This Row],[Close]]/E499))</f>
        <v>3.3425031221734377E-3</v>
      </c>
    </row>
    <row r="501" spans="1:8" x14ac:dyDescent="0.3">
      <c r="A501" s="2">
        <v>43843</v>
      </c>
      <c r="B501" s="1">
        <v>12296.7</v>
      </c>
      <c r="C501" s="1">
        <v>12337.75</v>
      </c>
      <c r="D501" s="1">
        <v>12285.8</v>
      </c>
      <c r="E501" s="1">
        <v>12329.55</v>
      </c>
      <c r="F501" s="1">
        <v>500968242</v>
      </c>
      <c r="G501" s="1">
        <v>17522.13</v>
      </c>
      <c r="H501" s="3">
        <f>IF(ISERR(LN(Table27[[#This Row],[Close]]/E500)),"-",LN(Table27[[#This Row],[Close]]/E500))</f>
        <v>5.9179351404731514E-3</v>
      </c>
    </row>
    <row r="502" spans="1:8" x14ac:dyDescent="0.3">
      <c r="A502" s="2">
        <v>43844</v>
      </c>
      <c r="B502" s="1">
        <v>12333.1</v>
      </c>
      <c r="C502" s="1">
        <v>12374.25</v>
      </c>
      <c r="D502" s="1">
        <v>12308.7</v>
      </c>
      <c r="E502" s="1">
        <v>12362.3</v>
      </c>
      <c r="F502" s="1">
        <v>616260555</v>
      </c>
      <c r="G502" s="1">
        <v>17948.919999999998</v>
      </c>
      <c r="H502" s="3">
        <f>IF(ISERR(LN(Table27[[#This Row],[Close]]/E501)),"-",LN(Table27[[#This Row],[Close]]/E501))</f>
        <v>2.6526987005530004E-3</v>
      </c>
    </row>
    <row r="503" spans="1:8" x14ac:dyDescent="0.3">
      <c r="A503" s="2">
        <v>43845</v>
      </c>
      <c r="B503" s="1">
        <v>12349.4</v>
      </c>
      <c r="C503" s="1">
        <v>12355.15</v>
      </c>
      <c r="D503" s="1">
        <v>12278.75</v>
      </c>
      <c r="E503" s="1">
        <v>12343.3</v>
      </c>
      <c r="F503" s="1">
        <v>684352965</v>
      </c>
      <c r="G503" s="1">
        <v>17882.509999999998</v>
      </c>
      <c r="H503" s="3">
        <f>IF(ISERR(LN(Table27[[#This Row],[Close]]/E502)),"-",LN(Table27[[#This Row],[Close]]/E502))</f>
        <v>-1.5381131197652743E-3</v>
      </c>
    </row>
    <row r="504" spans="1:8" x14ac:dyDescent="0.3">
      <c r="A504" s="2">
        <v>43846</v>
      </c>
      <c r="B504" s="1">
        <v>12347.1</v>
      </c>
      <c r="C504" s="1">
        <v>12389.05</v>
      </c>
      <c r="D504" s="1">
        <v>12315.8</v>
      </c>
      <c r="E504" s="1">
        <v>12355.5</v>
      </c>
      <c r="F504" s="1">
        <v>395670245</v>
      </c>
      <c r="G504" s="1">
        <v>16004.06</v>
      </c>
      <c r="H504" s="3">
        <f>IF(ISERR(LN(Table27[[#This Row],[Close]]/E503)),"-",LN(Table27[[#This Row],[Close]]/E503))</f>
        <v>9.8790232660840474E-4</v>
      </c>
    </row>
    <row r="505" spans="1:8" x14ac:dyDescent="0.3">
      <c r="A505" s="2">
        <v>43847</v>
      </c>
      <c r="B505" s="1">
        <v>12328.4</v>
      </c>
      <c r="C505" s="1">
        <v>12385.45</v>
      </c>
      <c r="D505" s="1">
        <v>12321.4</v>
      </c>
      <c r="E505" s="1">
        <v>12352.35</v>
      </c>
      <c r="F505" s="1">
        <v>502060615</v>
      </c>
      <c r="G505" s="1">
        <v>21397.63</v>
      </c>
      <c r="H505" s="3">
        <f>IF(ISERR(LN(Table27[[#This Row],[Close]]/E504)),"-",LN(Table27[[#This Row],[Close]]/E504))</f>
        <v>-2.5497969407015808E-4</v>
      </c>
    </row>
    <row r="506" spans="1:8" x14ac:dyDescent="0.3">
      <c r="A506" s="2">
        <v>43850</v>
      </c>
      <c r="B506" s="1">
        <v>12430.5</v>
      </c>
      <c r="C506" s="1">
        <v>12430.5</v>
      </c>
      <c r="D506" s="1">
        <v>12216.9</v>
      </c>
      <c r="E506" s="1">
        <v>12224.55</v>
      </c>
      <c r="F506" s="1">
        <v>491609317</v>
      </c>
      <c r="G506" s="1">
        <v>21415.43</v>
      </c>
      <c r="H506" s="3">
        <f>IF(ISERR(LN(Table27[[#This Row],[Close]]/E505)),"-",LN(Table27[[#This Row],[Close]]/E505))</f>
        <v>-1.0400103505719096E-2</v>
      </c>
    </row>
    <row r="507" spans="1:8" x14ac:dyDescent="0.3">
      <c r="A507" s="2">
        <v>43851</v>
      </c>
      <c r="B507" s="1">
        <v>12195.3</v>
      </c>
      <c r="C507" s="1">
        <v>12230.05</v>
      </c>
      <c r="D507" s="1">
        <v>12162.3</v>
      </c>
      <c r="E507" s="1">
        <v>12169.85</v>
      </c>
      <c r="F507" s="1">
        <v>443976442</v>
      </c>
      <c r="G507" s="1">
        <v>18682.650000000001</v>
      </c>
      <c r="H507" s="3">
        <f>IF(ISERR(LN(Table27[[#This Row],[Close]]/E506)),"-",LN(Table27[[#This Row],[Close]]/E506))</f>
        <v>-4.4846433343133131E-3</v>
      </c>
    </row>
    <row r="508" spans="1:8" x14ac:dyDescent="0.3">
      <c r="A508" s="2">
        <v>43852</v>
      </c>
      <c r="B508" s="1">
        <v>12218.35</v>
      </c>
      <c r="C508" s="1">
        <v>12225.05</v>
      </c>
      <c r="D508" s="1">
        <v>12087.9</v>
      </c>
      <c r="E508" s="1">
        <v>12106.9</v>
      </c>
      <c r="F508" s="1">
        <v>526294513</v>
      </c>
      <c r="G508" s="1">
        <v>19758.68</v>
      </c>
      <c r="H508" s="3">
        <f>IF(ISERR(LN(Table27[[#This Row],[Close]]/E507)),"-",LN(Table27[[#This Row],[Close]]/E507))</f>
        <v>-5.1860435261617648E-3</v>
      </c>
    </row>
    <row r="509" spans="1:8" x14ac:dyDescent="0.3">
      <c r="A509" s="2">
        <v>43853</v>
      </c>
      <c r="B509" s="1">
        <v>12123.75</v>
      </c>
      <c r="C509" s="1">
        <v>12189</v>
      </c>
      <c r="D509" s="1">
        <v>12094.1</v>
      </c>
      <c r="E509" s="1">
        <v>12180.35</v>
      </c>
      <c r="F509" s="1">
        <v>867653663</v>
      </c>
      <c r="G509" s="1">
        <v>23829.39</v>
      </c>
      <c r="H509" s="3">
        <f>IF(ISERR(LN(Table27[[#This Row],[Close]]/E508)),"-",LN(Table27[[#This Row],[Close]]/E508))</f>
        <v>6.0484594940626527E-3</v>
      </c>
    </row>
    <row r="510" spans="1:8" x14ac:dyDescent="0.3">
      <c r="A510" s="2">
        <v>43854</v>
      </c>
      <c r="B510" s="1">
        <v>12174.55</v>
      </c>
      <c r="C510" s="1">
        <v>12272.15</v>
      </c>
      <c r="D510" s="1">
        <v>12149.65</v>
      </c>
      <c r="E510" s="1">
        <v>12248.25</v>
      </c>
      <c r="F510" s="1">
        <v>593237908</v>
      </c>
      <c r="G510" s="1">
        <v>18032.27</v>
      </c>
      <c r="H510" s="3">
        <f>IF(ISERR(LN(Table27[[#This Row],[Close]]/E509)),"-",LN(Table27[[#This Row],[Close]]/E509))</f>
        <v>5.5590721417507587E-3</v>
      </c>
    </row>
    <row r="511" spans="1:8" x14ac:dyDescent="0.3">
      <c r="A511" s="2">
        <v>43857</v>
      </c>
      <c r="B511" s="1">
        <v>12197.1</v>
      </c>
      <c r="C511" s="1">
        <v>12216.6</v>
      </c>
      <c r="D511" s="1">
        <v>12107</v>
      </c>
      <c r="E511" s="1">
        <v>12119</v>
      </c>
      <c r="F511" s="1">
        <v>441158138</v>
      </c>
      <c r="G511" s="1">
        <v>17988.61</v>
      </c>
      <c r="H511" s="3">
        <f>IF(ISERR(LN(Table27[[#This Row],[Close]]/E510)),"-",LN(Table27[[#This Row],[Close]]/E510))</f>
        <v>-1.0608600656474901E-2</v>
      </c>
    </row>
    <row r="512" spans="1:8" x14ac:dyDescent="0.3">
      <c r="A512" s="2">
        <v>43858</v>
      </c>
      <c r="B512" s="1">
        <v>12148.1</v>
      </c>
      <c r="C512" s="1">
        <v>12163.55</v>
      </c>
      <c r="D512" s="1">
        <v>12024.5</v>
      </c>
      <c r="E512" s="1">
        <v>12055.8</v>
      </c>
      <c r="F512" s="1">
        <v>478484057</v>
      </c>
      <c r="G512" s="1">
        <v>20917.62</v>
      </c>
      <c r="H512" s="3">
        <f>IF(ISERR(LN(Table27[[#This Row],[Close]]/E511)),"-",LN(Table27[[#This Row],[Close]]/E511))</f>
        <v>-5.2285970499251228E-3</v>
      </c>
    </row>
    <row r="513" spans="1:8" x14ac:dyDescent="0.3">
      <c r="A513" s="2">
        <v>43859</v>
      </c>
      <c r="B513" s="1">
        <v>12114.9</v>
      </c>
      <c r="C513" s="1">
        <v>12169.6</v>
      </c>
      <c r="D513" s="1">
        <v>12103.8</v>
      </c>
      <c r="E513" s="1">
        <v>12129.5</v>
      </c>
      <c r="F513" s="1">
        <v>514362340</v>
      </c>
      <c r="G513" s="1">
        <v>20646.18</v>
      </c>
      <c r="H513" s="3">
        <f>IF(ISERR(LN(Table27[[#This Row],[Close]]/E512)),"-",LN(Table27[[#This Row],[Close]]/E512))</f>
        <v>6.0946300545449581E-3</v>
      </c>
    </row>
    <row r="514" spans="1:8" x14ac:dyDescent="0.3">
      <c r="A514" s="2">
        <v>43860</v>
      </c>
      <c r="B514" s="1">
        <v>12147.75</v>
      </c>
      <c r="C514" s="1">
        <v>12150.3</v>
      </c>
      <c r="D514" s="1">
        <v>12010.6</v>
      </c>
      <c r="E514" s="1">
        <v>12035.8</v>
      </c>
      <c r="F514" s="1">
        <v>538138743</v>
      </c>
      <c r="G514" s="1">
        <v>19372.669999999998</v>
      </c>
      <c r="H514" s="3">
        <f>IF(ISERR(LN(Table27[[#This Row],[Close]]/E513)),"-",LN(Table27[[#This Row],[Close]]/E513))</f>
        <v>-7.7549601774502333E-3</v>
      </c>
    </row>
    <row r="515" spans="1:8" x14ac:dyDescent="0.3">
      <c r="A515" s="2">
        <v>43861</v>
      </c>
      <c r="B515" s="1">
        <v>12100.4</v>
      </c>
      <c r="C515" s="1">
        <v>12103.55</v>
      </c>
      <c r="D515" s="1">
        <v>11945.85</v>
      </c>
      <c r="E515" s="1">
        <v>11962.1</v>
      </c>
      <c r="F515" s="1">
        <v>771278258</v>
      </c>
      <c r="G515" s="1">
        <v>26044.91</v>
      </c>
      <c r="H515" s="3">
        <f>IF(ISERR(LN(Table27[[#This Row],[Close]]/E514)),"-",LN(Table27[[#This Row],[Close]]/E514))</f>
        <v>-6.1422234200450227E-3</v>
      </c>
    </row>
    <row r="516" spans="1:8" x14ac:dyDescent="0.3">
      <c r="A516" s="2">
        <v>43862</v>
      </c>
      <c r="B516" s="1">
        <v>11939</v>
      </c>
      <c r="C516" s="1">
        <v>12017.35</v>
      </c>
      <c r="D516" s="1">
        <v>11633.3</v>
      </c>
      <c r="E516" s="1">
        <v>11661.85</v>
      </c>
      <c r="F516" s="1">
        <v>537634767</v>
      </c>
      <c r="G516" s="1">
        <v>20598.12</v>
      </c>
      <c r="H516" s="3">
        <f>IF(ISERR(LN(Table27[[#This Row],[Close]]/E515)),"-",LN(Table27[[#This Row],[Close]]/E515))</f>
        <v>-2.5420487964002748E-2</v>
      </c>
    </row>
    <row r="517" spans="1:8" x14ac:dyDescent="0.3">
      <c r="A517" s="2">
        <v>43864</v>
      </c>
      <c r="B517" s="1">
        <v>11627.45</v>
      </c>
      <c r="C517" s="1">
        <v>11749.85</v>
      </c>
      <c r="D517" s="1">
        <v>11614.5</v>
      </c>
      <c r="E517" s="1">
        <v>11707.9</v>
      </c>
      <c r="F517" s="1">
        <v>669815788</v>
      </c>
      <c r="G517" s="1">
        <v>25415.26</v>
      </c>
      <c r="H517" s="3">
        <f>IF(ISERR(LN(Table27[[#This Row],[Close]]/E516)),"-",LN(Table27[[#This Row],[Close]]/E516))</f>
        <v>3.940997195259483E-3</v>
      </c>
    </row>
    <row r="518" spans="1:8" x14ac:dyDescent="0.3">
      <c r="A518" s="2">
        <v>43865</v>
      </c>
      <c r="B518" s="1">
        <v>11786.25</v>
      </c>
      <c r="C518" s="1">
        <v>11986.15</v>
      </c>
      <c r="D518" s="1">
        <v>11783.4</v>
      </c>
      <c r="E518" s="1">
        <v>11979.65</v>
      </c>
      <c r="F518" s="1">
        <v>560430291</v>
      </c>
      <c r="G518" s="1">
        <v>22338.5</v>
      </c>
      <c r="H518" s="3">
        <f>IF(ISERR(LN(Table27[[#This Row],[Close]]/E517)),"-",LN(Table27[[#This Row],[Close]]/E517))</f>
        <v>2.2945549276863344E-2</v>
      </c>
    </row>
    <row r="519" spans="1:8" x14ac:dyDescent="0.3">
      <c r="A519" s="2">
        <v>43866</v>
      </c>
      <c r="B519" s="1">
        <v>12005.85</v>
      </c>
      <c r="C519" s="1">
        <v>12098.15</v>
      </c>
      <c r="D519" s="1">
        <v>11953.35</v>
      </c>
      <c r="E519" s="1">
        <v>12089.15</v>
      </c>
      <c r="F519" s="1">
        <v>758032580</v>
      </c>
      <c r="G519" s="1">
        <v>22998.05</v>
      </c>
      <c r="H519" s="3">
        <f>IF(ISERR(LN(Table27[[#This Row],[Close]]/E518)),"-",LN(Table27[[#This Row],[Close]]/E518))</f>
        <v>9.0989792154732661E-3</v>
      </c>
    </row>
    <row r="520" spans="1:8" x14ac:dyDescent="0.3">
      <c r="A520" s="2">
        <v>43867</v>
      </c>
      <c r="B520" s="1">
        <v>12120</v>
      </c>
      <c r="C520" s="1">
        <v>12160.6</v>
      </c>
      <c r="D520" s="1">
        <v>12084.65</v>
      </c>
      <c r="E520" s="1">
        <v>12137.95</v>
      </c>
      <c r="F520" s="1">
        <v>565116236</v>
      </c>
      <c r="G520" s="1">
        <v>21735.919999999998</v>
      </c>
      <c r="H520" s="3">
        <f>IF(ISERR(LN(Table27[[#This Row],[Close]]/E519)),"-",LN(Table27[[#This Row],[Close]]/E519))</f>
        <v>4.0285519933345231E-3</v>
      </c>
    </row>
    <row r="521" spans="1:8" x14ac:dyDescent="0.3">
      <c r="A521" s="2">
        <v>43868</v>
      </c>
      <c r="B521" s="1">
        <v>12151.15</v>
      </c>
      <c r="C521" s="1">
        <v>12154.7</v>
      </c>
      <c r="D521" s="1">
        <v>12073.95</v>
      </c>
      <c r="E521" s="1">
        <v>12098.35</v>
      </c>
      <c r="F521" s="1">
        <v>473475144</v>
      </c>
      <c r="G521" s="1">
        <v>16339.61</v>
      </c>
      <c r="H521" s="3">
        <f>IF(ISERR(LN(Table27[[#This Row],[Close]]/E520)),"-",LN(Table27[[#This Row],[Close]]/E520))</f>
        <v>-3.2678284424366099E-3</v>
      </c>
    </row>
    <row r="522" spans="1:8" x14ac:dyDescent="0.3">
      <c r="A522" s="2">
        <v>43871</v>
      </c>
      <c r="B522" s="1">
        <v>12102.35</v>
      </c>
      <c r="C522" s="1">
        <v>12103.55</v>
      </c>
      <c r="D522" s="1">
        <v>11990.75</v>
      </c>
      <c r="E522" s="1">
        <v>12031.5</v>
      </c>
      <c r="F522" s="1">
        <v>525674715</v>
      </c>
      <c r="G522" s="1">
        <v>17185.14</v>
      </c>
      <c r="H522" s="3">
        <f>IF(ISERR(LN(Table27[[#This Row],[Close]]/E521)),"-",LN(Table27[[#This Row],[Close]]/E521))</f>
        <v>-5.5408691750139499E-3</v>
      </c>
    </row>
    <row r="523" spans="1:8" x14ac:dyDescent="0.3">
      <c r="A523" s="2">
        <v>43872</v>
      </c>
      <c r="B523" s="1">
        <v>12108.4</v>
      </c>
      <c r="C523" s="1">
        <v>12172.3</v>
      </c>
      <c r="D523" s="1">
        <v>12099</v>
      </c>
      <c r="E523" s="1">
        <v>12107.9</v>
      </c>
      <c r="F523" s="1">
        <v>480491557</v>
      </c>
      <c r="G523" s="1">
        <v>16209.52</v>
      </c>
      <c r="H523" s="3">
        <f>IF(ISERR(LN(Table27[[#This Row],[Close]]/E522)),"-",LN(Table27[[#This Row],[Close]]/E522))</f>
        <v>6.3299216301020656E-3</v>
      </c>
    </row>
    <row r="524" spans="1:8" x14ac:dyDescent="0.3">
      <c r="A524" s="2">
        <v>43873</v>
      </c>
      <c r="B524" s="1">
        <v>12151</v>
      </c>
      <c r="C524" s="1">
        <v>12231.75</v>
      </c>
      <c r="D524" s="1">
        <v>12144.3</v>
      </c>
      <c r="E524" s="1">
        <v>12201.2</v>
      </c>
      <c r="F524" s="1">
        <v>412399174</v>
      </c>
      <c r="G524" s="1">
        <v>16598.330000000002</v>
      </c>
      <c r="H524" s="3">
        <f>IF(ISERR(LN(Table27[[#This Row],[Close]]/E523)),"-",LN(Table27[[#This Row],[Close]]/E523))</f>
        <v>7.6761754348025363E-3</v>
      </c>
    </row>
    <row r="525" spans="1:8" x14ac:dyDescent="0.3">
      <c r="A525" s="2">
        <v>43874</v>
      </c>
      <c r="B525" s="1">
        <v>12219.55</v>
      </c>
      <c r="C525" s="1">
        <v>12225.65</v>
      </c>
      <c r="D525" s="1">
        <v>12139.8</v>
      </c>
      <c r="E525" s="1">
        <v>12174.65</v>
      </c>
      <c r="F525" s="1">
        <v>501510138</v>
      </c>
      <c r="G525" s="1">
        <v>16315.27</v>
      </c>
      <c r="H525" s="3">
        <f>IF(ISERR(LN(Table27[[#This Row],[Close]]/E524)),"-",LN(Table27[[#This Row],[Close]]/E524))</f>
        <v>-2.1783864356833328E-3</v>
      </c>
    </row>
    <row r="526" spans="1:8" x14ac:dyDescent="0.3">
      <c r="A526" s="2">
        <v>43875</v>
      </c>
      <c r="B526" s="1">
        <v>12190.15</v>
      </c>
      <c r="C526" s="1">
        <v>12246.7</v>
      </c>
      <c r="D526" s="1">
        <v>12091.2</v>
      </c>
      <c r="E526" s="1">
        <v>12113.45</v>
      </c>
      <c r="F526" s="1">
        <v>623053270</v>
      </c>
      <c r="G526" s="1">
        <v>20759.509999999998</v>
      </c>
      <c r="H526" s="3">
        <f>IF(ISERR(LN(Table27[[#This Row],[Close]]/E525)),"-",LN(Table27[[#This Row],[Close]]/E525))</f>
        <v>-5.0395156083187786E-3</v>
      </c>
    </row>
    <row r="527" spans="1:8" x14ac:dyDescent="0.3">
      <c r="A527" s="2">
        <v>43878</v>
      </c>
      <c r="B527" s="1">
        <v>12131.8</v>
      </c>
      <c r="C527" s="1">
        <v>12159.6</v>
      </c>
      <c r="D527" s="1">
        <v>12037</v>
      </c>
      <c r="E527" s="1">
        <v>12045.8</v>
      </c>
      <c r="F527" s="1">
        <v>455412408</v>
      </c>
      <c r="G527" s="1">
        <v>15439.55</v>
      </c>
      <c r="H527" s="3">
        <f>IF(ISERR(LN(Table27[[#This Row],[Close]]/E526)),"-",LN(Table27[[#This Row],[Close]]/E526))</f>
        <v>-5.6003540519067732E-3</v>
      </c>
    </row>
    <row r="528" spans="1:8" x14ac:dyDescent="0.3">
      <c r="A528" s="2">
        <v>43879</v>
      </c>
      <c r="B528" s="1">
        <v>12028.25</v>
      </c>
      <c r="C528" s="1">
        <v>12030.75</v>
      </c>
      <c r="D528" s="1">
        <v>11908.05</v>
      </c>
      <c r="E528" s="1">
        <v>11992.5</v>
      </c>
      <c r="F528" s="1">
        <v>677307424</v>
      </c>
      <c r="G528" s="1">
        <v>18853</v>
      </c>
      <c r="H528" s="3">
        <f>IF(ISERR(LN(Table27[[#This Row],[Close]]/E527)),"-",LN(Table27[[#This Row],[Close]]/E527))</f>
        <v>-4.4345970678656412E-3</v>
      </c>
    </row>
    <row r="529" spans="1:8" x14ac:dyDescent="0.3">
      <c r="A529" s="2">
        <v>43880</v>
      </c>
      <c r="B529" s="1">
        <v>12090.6</v>
      </c>
      <c r="C529" s="1">
        <v>12134.7</v>
      </c>
      <c r="D529" s="1">
        <v>12042.1</v>
      </c>
      <c r="E529" s="1">
        <v>12125.9</v>
      </c>
      <c r="F529" s="1">
        <v>514030605</v>
      </c>
      <c r="G529" s="1">
        <v>17610.89</v>
      </c>
      <c r="H529" s="3">
        <f>IF(ISERR(LN(Table27[[#This Row],[Close]]/E528)),"-",LN(Table27[[#This Row],[Close]]/E528))</f>
        <v>1.1062206478915673E-2</v>
      </c>
    </row>
    <row r="530" spans="1:8" x14ac:dyDescent="0.3">
      <c r="A530" s="2">
        <v>43881</v>
      </c>
      <c r="B530" s="1">
        <v>12119</v>
      </c>
      <c r="C530" s="1">
        <v>12152</v>
      </c>
      <c r="D530" s="1">
        <v>12071.45</v>
      </c>
      <c r="E530" s="1">
        <v>12080.85</v>
      </c>
      <c r="F530" s="1">
        <v>502875583</v>
      </c>
      <c r="G530" s="1">
        <v>18831.509999999998</v>
      </c>
      <c r="H530" s="3">
        <f>IF(ISERR(LN(Table27[[#This Row],[Close]]/E529)),"-",LN(Table27[[#This Row],[Close]]/E529))</f>
        <v>-3.7221066033650981E-3</v>
      </c>
    </row>
    <row r="531" spans="1:8" x14ac:dyDescent="0.3">
      <c r="A531" s="2">
        <v>43885</v>
      </c>
      <c r="B531" s="1">
        <v>12012.55</v>
      </c>
      <c r="C531" s="1">
        <v>12012.55</v>
      </c>
      <c r="D531" s="1">
        <v>11813.4</v>
      </c>
      <c r="E531" s="1">
        <v>11829.4</v>
      </c>
      <c r="F531" s="1">
        <v>491224913</v>
      </c>
      <c r="G531" s="1">
        <v>19421.04</v>
      </c>
      <c r="H531" s="3">
        <f>IF(ISERR(LN(Table27[[#This Row],[Close]]/E530)),"-",LN(Table27[[#This Row],[Close]]/E530))</f>
        <v>-2.103359607782139E-2</v>
      </c>
    </row>
    <row r="532" spans="1:8" x14ac:dyDescent="0.3">
      <c r="A532" s="2">
        <v>43886</v>
      </c>
      <c r="B532" s="1">
        <v>11877.5</v>
      </c>
      <c r="C532" s="1">
        <v>11883.05</v>
      </c>
      <c r="D532" s="1">
        <v>11779.9</v>
      </c>
      <c r="E532" s="1">
        <v>11797.9</v>
      </c>
      <c r="F532" s="1">
        <v>461349973</v>
      </c>
      <c r="G532" s="1">
        <v>18510.82</v>
      </c>
      <c r="H532" s="3">
        <f>IF(ISERR(LN(Table27[[#This Row],[Close]]/E531)),"-",LN(Table27[[#This Row],[Close]]/E531))</f>
        <v>-2.6664086597328229E-3</v>
      </c>
    </row>
    <row r="533" spans="1:8" x14ac:dyDescent="0.3">
      <c r="A533" s="2">
        <v>43887</v>
      </c>
      <c r="B533" s="1">
        <v>11738.55</v>
      </c>
      <c r="C533" s="1">
        <v>11783.25</v>
      </c>
      <c r="D533" s="1">
        <v>11639.6</v>
      </c>
      <c r="E533" s="1">
        <v>11678.5</v>
      </c>
      <c r="F533" s="1">
        <v>567990976</v>
      </c>
      <c r="G533" s="1">
        <v>21887.07</v>
      </c>
      <c r="H533" s="3">
        <f>IF(ISERR(LN(Table27[[#This Row],[Close]]/E532)),"-",LN(Table27[[#This Row],[Close]]/E532))</f>
        <v>-1.0172005036684025E-2</v>
      </c>
    </row>
    <row r="534" spans="1:8" x14ac:dyDescent="0.3">
      <c r="A534" s="2">
        <v>43888</v>
      </c>
      <c r="B534" s="1">
        <v>11661.25</v>
      </c>
      <c r="C534" s="1">
        <v>11663.85</v>
      </c>
      <c r="D534" s="1">
        <v>11536.7</v>
      </c>
      <c r="E534" s="1">
        <v>11633.3</v>
      </c>
      <c r="F534" s="1">
        <v>609266324</v>
      </c>
      <c r="G534" s="1">
        <v>21623.47</v>
      </c>
      <c r="H534" s="3">
        <f>IF(ISERR(LN(Table27[[#This Row],[Close]]/E533)),"-",LN(Table27[[#This Row],[Close]]/E533))</f>
        <v>-3.877869288740577E-3</v>
      </c>
    </row>
    <row r="535" spans="1:8" x14ac:dyDescent="0.3">
      <c r="A535" s="2">
        <v>43889</v>
      </c>
      <c r="B535" s="1">
        <v>11382</v>
      </c>
      <c r="C535" s="1">
        <v>11384.8</v>
      </c>
      <c r="D535" s="1">
        <v>11175.05</v>
      </c>
      <c r="E535" s="1">
        <v>11201.75</v>
      </c>
      <c r="F535" s="1">
        <v>810523106</v>
      </c>
      <c r="G535" s="1">
        <v>32297.15</v>
      </c>
      <c r="H535" s="3">
        <f>IF(ISERR(LN(Table27[[#This Row],[Close]]/E534)),"-",LN(Table27[[#This Row],[Close]]/E534))</f>
        <v>-3.7801659111364752E-2</v>
      </c>
    </row>
    <row r="536" spans="1:8" x14ac:dyDescent="0.3">
      <c r="A536" s="2">
        <v>43892</v>
      </c>
      <c r="B536" s="1">
        <v>11387.35</v>
      </c>
      <c r="C536" s="1">
        <v>11433</v>
      </c>
      <c r="D536" s="1">
        <v>11036.25</v>
      </c>
      <c r="E536" s="1">
        <v>11132.75</v>
      </c>
      <c r="F536" s="1">
        <v>681148567</v>
      </c>
      <c r="G536" s="1">
        <v>24204.55</v>
      </c>
      <c r="H536" s="3">
        <f>IF(ISERR(LN(Table27[[#This Row],[Close]]/E535)),"-",LN(Table27[[#This Row],[Close]]/E535))</f>
        <v>-6.1788013630017435E-3</v>
      </c>
    </row>
    <row r="537" spans="1:8" x14ac:dyDescent="0.3">
      <c r="A537" s="2">
        <v>43893</v>
      </c>
      <c r="B537" s="1">
        <v>11217.55</v>
      </c>
      <c r="C537" s="1">
        <v>11342.25</v>
      </c>
      <c r="D537" s="1">
        <v>11152.55</v>
      </c>
      <c r="E537" s="1">
        <v>11303.3</v>
      </c>
      <c r="F537" s="1">
        <v>696919348</v>
      </c>
      <c r="G537" s="1">
        <v>23281.200000000001</v>
      </c>
      <c r="H537" s="3">
        <f>IF(ISERR(LN(Table27[[#This Row],[Close]]/E536)),"-",LN(Table27[[#This Row],[Close]]/E536))</f>
        <v>1.5203503750200955E-2</v>
      </c>
    </row>
    <row r="538" spans="1:8" x14ac:dyDescent="0.3">
      <c r="A538" s="2">
        <v>43894</v>
      </c>
      <c r="B538" s="1">
        <v>11351.35</v>
      </c>
      <c r="C538" s="1">
        <v>11356.6</v>
      </c>
      <c r="D538" s="1">
        <v>11082.15</v>
      </c>
      <c r="E538" s="1">
        <v>11251</v>
      </c>
      <c r="F538" s="1">
        <v>798021596</v>
      </c>
      <c r="G538" s="1">
        <v>26928.46</v>
      </c>
      <c r="H538" s="3">
        <f>IF(ISERR(LN(Table27[[#This Row],[Close]]/E537)),"-",LN(Table27[[#This Row],[Close]]/E537))</f>
        <v>-4.6377048935533358E-3</v>
      </c>
    </row>
    <row r="539" spans="1:8" x14ac:dyDescent="0.3">
      <c r="A539" s="2">
        <v>43895</v>
      </c>
      <c r="B539" s="1">
        <v>11306.05</v>
      </c>
      <c r="C539" s="1">
        <v>11389.5</v>
      </c>
      <c r="D539" s="1">
        <v>11244.6</v>
      </c>
      <c r="E539" s="1">
        <v>11269</v>
      </c>
      <c r="F539" s="1">
        <v>1353209029</v>
      </c>
      <c r="G539" s="1">
        <v>26980.65</v>
      </c>
      <c r="H539" s="3">
        <f>IF(ISERR(LN(Table27[[#This Row],[Close]]/E538)),"-",LN(Table27[[#This Row],[Close]]/E538))</f>
        <v>1.5985793812774052E-3</v>
      </c>
    </row>
    <row r="540" spans="1:8" x14ac:dyDescent="0.3">
      <c r="A540" s="2">
        <v>43896</v>
      </c>
      <c r="B540" s="1">
        <v>10942.65</v>
      </c>
      <c r="C540" s="1">
        <v>11035.1</v>
      </c>
      <c r="D540" s="1">
        <v>10827.4</v>
      </c>
      <c r="E540" s="1">
        <v>10989.45</v>
      </c>
      <c r="F540" s="1">
        <v>1811564187</v>
      </c>
      <c r="G540" s="1">
        <v>26455.29</v>
      </c>
      <c r="H540" s="3">
        <f>IF(ISERR(LN(Table27[[#This Row],[Close]]/E539)),"-",LN(Table27[[#This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IF(ISERR(LN(Table27[[#This Row],[Close]]/E540)),"-",LN(Table27[[#This Row],[Close]]/E540))</f>
        <v>-5.0194996901346441E-2</v>
      </c>
    </row>
    <row r="542" spans="1:8" x14ac:dyDescent="0.3">
      <c r="A542" s="2">
        <v>43901</v>
      </c>
      <c r="B542" s="1">
        <v>10334.299999999999</v>
      </c>
      <c r="C542" s="1">
        <v>10545.1</v>
      </c>
      <c r="D542" s="1">
        <v>10334</v>
      </c>
      <c r="E542" s="1">
        <v>10458.4</v>
      </c>
      <c r="F542" s="1">
        <v>1219079693</v>
      </c>
      <c r="G542" s="1">
        <v>32548.47</v>
      </c>
      <c r="H542" s="3">
        <f>IF(ISERR(LN(Table27[[#This Row],[Close]]/E541)),"-",LN(Table27[[#This Row],[Close]]/E541))</f>
        <v>6.6475849955268567E-4</v>
      </c>
    </row>
    <row r="543" spans="1:8" x14ac:dyDescent="0.3">
      <c r="A543" s="2">
        <v>43902</v>
      </c>
      <c r="B543" s="1">
        <v>10039.950000000001</v>
      </c>
      <c r="C543" s="1">
        <v>10040.75</v>
      </c>
      <c r="D543" s="1">
        <v>9508</v>
      </c>
      <c r="E543" s="1">
        <v>9590.15</v>
      </c>
      <c r="F543" s="1">
        <v>1344263317</v>
      </c>
      <c r="G543" s="1">
        <v>39283.97</v>
      </c>
      <c r="H543" s="3">
        <f>IF(ISERR(LN(Table27[[#This Row],[Close]]/E542)),"-",LN(Table27[[#This Row],[Close]]/E542))</f>
        <v>-8.6668953199476567E-2</v>
      </c>
    </row>
    <row r="544" spans="1:8" x14ac:dyDescent="0.3">
      <c r="A544" s="2">
        <v>43903</v>
      </c>
      <c r="B544" s="1">
        <v>9107.6</v>
      </c>
      <c r="C544" s="1">
        <v>10159.4</v>
      </c>
      <c r="D544" s="1">
        <v>8555.15</v>
      </c>
      <c r="E544" s="1">
        <v>9955.2000000000007</v>
      </c>
      <c r="F544" s="1">
        <v>1389061775</v>
      </c>
      <c r="G544" s="1">
        <v>44167.89</v>
      </c>
      <c r="H544" s="3">
        <f>IF(ISERR(LN(Table27[[#This Row],[Close]]/E543)),"-",LN(Table27[[#This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IF(ISERR(LN(Table27[[#This Row],[Close]]/E544)),"-",LN(Table27[[#This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IF(ISERR(LN(Table27[[#This Row],[Close]]/E545)),"-",LN(Table27[[#This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IF(ISERR(LN(Table27[[#This Row],[Close]]/E546)),"-",LN(Table27[[#This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IF(ISERR(LN(Table27[[#This Row],[Close]]/E547)),"-",LN(Table27[[#This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IF(ISERR(LN(Table27[[#This Row],[Close]]/E548)),"-",LN(Table27[[#This Row],[Close]]/E548))</f>
        <v>5.6691389247104269E-2</v>
      </c>
    </row>
    <row r="550" spans="1:8" x14ac:dyDescent="0.3">
      <c r="A550" s="2">
        <v>43913</v>
      </c>
      <c r="B550" s="1">
        <v>7945.7</v>
      </c>
      <c r="C550" s="1">
        <v>8159.25</v>
      </c>
      <c r="D550" s="1">
        <v>7583.6</v>
      </c>
      <c r="E550" s="1">
        <v>7610.25</v>
      </c>
      <c r="F550" s="1">
        <v>654151814</v>
      </c>
      <c r="G550" s="1">
        <v>23891.9</v>
      </c>
      <c r="H550" s="3">
        <f>IF(ISERR(LN(Table27[[#This Row],[Close]]/E549)),"-",LN(Table27[[#This Row],[Close]]/E549))</f>
        <v>-0.13903754227747062</v>
      </c>
    </row>
    <row r="551" spans="1:8" x14ac:dyDescent="0.3">
      <c r="A551" s="2">
        <v>43914</v>
      </c>
      <c r="B551" s="1">
        <v>7848.3</v>
      </c>
      <c r="C551" s="1">
        <v>8036.95</v>
      </c>
      <c r="D551" s="1">
        <v>7511.1</v>
      </c>
      <c r="E551" s="1">
        <v>7801.05</v>
      </c>
      <c r="F551" s="1">
        <v>739354439</v>
      </c>
      <c r="G551" s="1">
        <v>28282.09</v>
      </c>
      <c r="H551" s="3">
        <f>IF(ISERR(LN(Table27[[#This Row],[Close]]/E550)),"-",LN(Table27[[#This Row],[Close]]/E550))</f>
        <v>2.4762317175158709E-2</v>
      </c>
    </row>
    <row r="552" spans="1:8" x14ac:dyDescent="0.3">
      <c r="A552" s="2">
        <v>43915</v>
      </c>
      <c r="B552" s="1">
        <v>7735.15</v>
      </c>
      <c r="C552" s="1">
        <v>8376.75</v>
      </c>
      <c r="D552" s="1">
        <v>7714.75</v>
      </c>
      <c r="E552" s="1">
        <v>8317.85</v>
      </c>
      <c r="F552" s="1">
        <v>738114713</v>
      </c>
      <c r="G552" s="1">
        <v>28482.01</v>
      </c>
      <c r="H552" s="3">
        <f>IF(ISERR(LN(Table27[[#This Row],[Close]]/E551)),"-",LN(Table27[[#This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IF(ISERR(LN(Table27[[#This Row],[Close]]/E552)),"-",LN(Table27[[#This Row],[Close]]/E552))</f>
        <v>3.8166584832086708E-2</v>
      </c>
    </row>
    <row r="554" spans="1:8" x14ac:dyDescent="0.3">
      <c r="A554" s="2">
        <v>43917</v>
      </c>
      <c r="B554" s="1">
        <v>8949.1</v>
      </c>
      <c r="C554" s="1">
        <v>9038.9</v>
      </c>
      <c r="D554" s="1">
        <v>8522.9</v>
      </c>
      <c r="E554" s="1">
        <v>8660.25</v>
      </c>
      <c r="F554" s="1">
        <v>801923401</v>
      </c>
      <c r="G554" s="1">
        <v>31336.86</v>
      </c>
      <c r="H554" s="3">
        <f>IF(ISERR(LN(Table27[[#This Row],[Close]]/E553)),"-",LN(Table27[[#This Row],[Close]]/E553))</f>
        <v>2.173197708783864E-3</v>
      </c>
    </row>
    <row r="555" spans="1:8" x14ac:dyDescent="0.3">
      <c r="A555" s="2">
        <v>43920</v>
      </c>
      <c r="B555" s="1">
        <v>8385.9500000000007</v>
      </c>
      <c r="C555" s="1">
        <v>8576</v>
      </c>
      <c r="D555" s="1">
        <v>8244</v>
      </c>
      <c r="E555" s="1">
        <v>8281.1</v>
      </c>
      <c r="F555" s="1">
        <v>593953051</v>
      </c>
      <c r="G555" s="1">
        <v>24724.44</v>
      </c>
      <c r="H555" s="3">
        <f>IF(ISERR(LN(Table27[[#This Row],[Close]]/E554)),"-",LN(Table27[[#This Row],[Close]]/E554))</f>
        <v>-4.4767780703035449E-2</v>
      </c>
    </row>
    <row r="556" spans="1:8" x14ac:dyDescent="0.3">
      <c r="A556" s="2">
        <v>43921</v>
      </c>
      <c r="B556" s="1">
        <v>8529.35</v>
      </c>
      <c r="C556" s="1">
        <v>8678.2999999999993</v>
      </c>
      <c r="D556" s="1">
        <v>8358</v>
      </c>
      <c r="E556" s="1">
        <v>8597.75</v>
      </c>
      <c r="F556" s="1">
        <v>713390935</v>
      </c>
      <c r="G556" s="1">
        <v>27401.3</v>
      </c>
      <c r="H556" s="3">
        <f>IF(ISERR(LN(Table27[[#This Row],[Close]]/E555)),"-",LN(Table27[[#This Row],[Close]]/E555))</f>
        <v>3.7524731307031482E-2</v>
      </c>
    </row>
    <row r="557" spans="1:8" x14ac:dyDescent="0.3">
      <c r="A557" s="2">
        <v>43922</v>
      </c>
      <c r="B557" s="1">
        <v>8584.1</v>
      </c>
      <c r="C557" s="1">
        <v>8588.1</v>
      </c>
      <c r="D557" s="1">
        <v>8198.35</v>
      </c>
      <c r="E557" s="1">
        <v>8253.7999999999993</v>
      </c>
      <c r="F557" s="1">
        <v>507509685</v>
      </c>
      <c r="G557" s="1">
        <v>21307.3</v>
      </c>
      <c r="H557" s="3">
        <f>IF(ISERR(LN(Table27[[#This Row],[Close]]/E556)),"-",LN(Table27[[#This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IF(ISERR(LN(Table27[[#This Row],[Close]]/E557)),"-",LN(Table27[[#This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IF(ISERR(LN(Table27[[#This Row],[Close]]/E558)),"-",LN(Table27[[#This Row],[Close]]/E558))</f>
        <v>8.4002905787553775E-2</v>
      </c>
    </row>
    <row r="560" spans="1:8" x14ac:dyDescent="0.3">
      <c r="A560" s="2">
        <v>43929</v>
      </c>
      <c r="B560" s="1">
        <v>8688.9</v>
      </c>
      <c r="C560" s="1">
        <v>9131.7000000000007</v>
      </c>
      <c r="D560" s="1">
        <v>8653.9</v>
      </c>
      <c r="E560" s="1">
        <v>8748.75</v>
      </c>
      <c r="F560" s="1">
        <v>897562690</v>
      </c>
      <c r="G560" s="1">
        <v>37641.68</v>
      </c>
      <c r="H560" s="3">
        <f>IF(ISERR(LN(Table27[[#This Row],[Close]]/E559)),"-",LN(Table27[[#This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IF(ISERR(LN(Table27[[#This Row],[Close]]/E560)),"-",LN(Table27[[#This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IF(ISERR(LN(Table27[[#This Row],[Close]]/E561)),"-",LN(Table27[[#This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IF(ISERR(LN(Table27[[#This Row],[Close]]/E562)),"-",LN(Table27[[#This Row],[Close]]/E562))</f>
        <v>-7.6510698780880753E-3</v>
      </c>
    </row>
    <row r="564" spans="1:8" x14ac:dyDescent="0.3">
      <c r="A564" s="2">
        <v>43937</v>
      </c>
      <c r="B564" s="1">
        <v>8851.25</v>
      </c>
      <c r="C564" s="1">
        <v>9053.75</v>
      </c>
      <c r="D564" s="1">
        <v>8821.9</v>
      </c>
      <c r="E564" s="1">
        <v>8992.7999999999993</v>
      </c>
      <c r="F564" s="1">
        <v>720116479</v>
      </c>
      <c r="G564" s="1">
        <v>31318.29</v>
      </c>
      <c r="H564" s="3">
        <f>IF(ISERR(LN(Table27[[#This Row],[Close]]/E563)),"-",LN(Table27[[#This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IF(ISERR(LN(Table27[[#This Row],[Close]]/E564)),"-",LN(Table27[[#This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IF(ISERR(LN(Table27[[#This Row],[Close]]/E565)),"-",LN(Table27[[#This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IF(ISERR(LN(Table27[[#This Row],[Close]]/E566)),"-",LN(Table27[[#This Row],[Close]]/E566))</f>
        <v>-3.0742473508770931E-2</v>
      </c>
    </row>
    <row r="568" spans="1:8" x14ac:dyDescent="0.3">
      <c r="A568" s="2">
        <v>43943</v>
      </c>
      <c r="B568" s="1">
        <v>9026.75</v>
      </c>
      <c r="C568" s="1">
        <v>9209.75</v>
      </c>
      <c r="D568" s="1">
        <v>8946.25</v>
      </c>
      <c r="E568" s="1">
        <v>9187.2999999999993</v>
      </c>
      <c r="F568" s="1">
        <v>734383388</v>
      </c>
      <c r="G568" s="1">
        <v>33981.82</v>
      </c>
      <c r="H568" s="3">
        <f>IF(ISERR(LN(Table27[[#This Row],[Close]]/E567)),"-",LN(Table27[[#This Row],[Close]]/E567))</f>
        <v>2.2660756382103509E-2</v>
      </c>
    </row>
    <row r="569" spans="1:8" x14ac:dyDescent="0.3">
      <c r="A569" s="2">
        <v>43944</v>
      </c>
      <c r="B569" s="1">
        <v>9232.35</v>
      </c>
      <c r="C569" s="1">
        <v>9343.6</v>
      </c>
      <c r="D569" s="1">
        <v>9170.15</v>
      </c>
      <c r="E569" s="1">
        <v>9313.9</v>
      </c>
      <c r="F569" s="1">
        <v>666650462</v>
      </c>
      <c r="G569" s="1">
        <v>30270.55</v>
      </c>
      <c r="H569" s="3">
        <f>IF(ISERR(LN(Table27[[#This Row],[Close]]/E568)),"-",LN(Table27[[#This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IF(ISERR(LN(Table27[[#This Row],[Close]]/E569)),"-",LN(Table27[[#This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IF(ISERR(LN(Table27[[#This Row],[Close]]/E570)),"-",LN(Table27[[#This Row],[Close]]/E570))</f>
        <v>1.3874722895871999E-2</v>
      </c>
    </row>
    <row r="572" spans="1:8" x14ac:dyDescent="0.3">
      <c r="A572" s="2">
        <v>43949</v>
      </c>
      <c r="B572" s="1">
        <v>9389.7999999999993</v>
      </c>
      <c r="C572" s="1">
        <v>9404.4</v>
      </c>
      <c r="D572" s="1">
        <v>9260</v>
      </c>
      <c r="E572" s="1">
        <v>9380.9</v>
      </c>
      <c r="F572" s="1">
        <v>614548983</v>
      </c>
      <c r="G572" s="1">
        <v>30091.41</v>
      </c>
      <c r="H572" s="3">
        <f>IF(ISERR(LN(Table27[[#This Row],[Close]]/E571)),"-",LN(Table27[[#This Row],[Close]]/E571))</f>
        <v>1.0566346325391251E-2</v>
      </c>
    </row>
    <row r="573" spans="1:8" x14ac:dyDescent="0.3">
      <c r="A573" s="2">
        <v>43950</v>
      </c>
      <c r="B573" s="1">
        <v>9408.6</v>
      </c>
      <c r="C573" s="1">
        <v>9599.85</v>
      </c>
      <c r="D573" s="1">
        <v>9392.35</v>
      </c>
      <c r="E573" s="1">
        <v>9553.35</v>
      </c>
      <c r="F573" s="1">
        <v>653026950</v>
      </c>
      <c r="G573" s="1">
        <v>31673.23</v>
      </c>
      <c r="H573" s="3">
        <f>IF(ISERR(LN(Table27[[#This Row],[Close]]/E572)),"-",LN(Table27[[#This Row],[Close]]/E572))</f>
        <v>1.821617107952879E-2</v>
      </c>
    </row>
    <row r="574" spans="1:8" x14ac:dyDescent="0.3">
      <c r="A574" s="2">
        <v>43951</v>
      </c>
      <c r="B574" s="1">
        <v>9753.5</v>
      </c>
      <c r="C574" s="1">
        <v>9889.0499999999993</v>
      </c>
      <c r="D574" s="1">
        <v>9731.5</v>
      </c>
      <c r="E574" s="1">
        <v>9859.9</v>
      </c>
      <c r="F574" s="1">
        <v>931173802</v>
      </c>
      <c r="G574" s="1">
        <v>39332.46</v>
      </c>
      <c r="H574" s="3">
        <f>IF(ISERR(LN(Table27[[#This Row],[Close]]/E573)),"-",LN(Table27[[#This Row],[Close]]/E573))</f>
        <v>3.158414825312425E-2</v>
      </c>
    </row>
    <row r="575" spans="1:8" x14ac:dyDescent="0.3">
      <c r="A575" s="2">
        <v>43955</v>
      </c>
      <c r="B575" s="1">
        <v>9533.5</v>
      </c>
      <c r="C575" s="1">
        <v>9533.5</v>
      </c>
      <c r="D575" s="1">
        <v>9266.9500000000007</v>
      </c>
      <c r="E575" s="1">
        <v>9293.5</v>
      </c>
      <c r="F575" s="1">
        <v>687487134</v>
      </c>
      <c r="G575" s="1">
        <v>29785.95</v>
      </c>
      <c r="H575" s="3">
        <f>IF(ISERR(LN(Table27[[#This Row],[Close]]/E574)),"-",LN(Table27[[#This Row],[Close]]/E574))</f>
        <v>-5.9160795509013528E-2</v>
      </c>
    </row>
    <row r="576" spans="1:8" x14ac:dyDescent="0.3">
      <c r="A576" s="2">
        <v>43956</v>
      </c>
      <c r="B576" s="1">
        <v>9429.4</v>
      </c>
      <c r="C576" s="1">
        <v>9450.9</v>
      </c>
      <c r="D576" s="1">
        <v>9190.75</v>
      </c>
      <c r="E576" s="1">
        <v>9205.6</v>
      </c>
      <c r="F576" s="1">
        <v>725196178</v>
      </c>
      <c r="G576" s="1">
        <v>29700.2</v>
      </c>
      <c r="H576" s="3">
        <f>IF(ISERR(LN(Table27[[#This Row],[Close]]/E575)),"-",LN(Table27[[#This Row],[Close]]/E575))</f>
        <v>-9.5032365391587315E-3</v>
      </c>
    </row>
    <row r="577" spans="1:8" x14ac:dyDescent="0.3">
      <c r="A577" s="2">
        <v>43957</v>
      </c>
      <c r="B577" s="1">
        <v>9226.7999999999993</v>
      </c>
      <c r="C577" s="1">
        <v>9346.9</v>
      </c>
      <c r="D577" s="1">
        <v>9116.5</v>
      </c>
      <c r="E577" s="1">
        <v>9270.9</v>
      </c>
      <c r="F577" s="1">
        <v>722185448</v>
      </c>
      <c r="G577" s="1">
        <v>30798.1</v>
      </c>
      <c r="H577" s="3">
        <f>IF(ISERR(LN(Table27[[#This Row],[Close]]/E576)),"-",LN(Table27[[#This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IF(ISERR(LN(Table27[[#This Row],[Close]]/E577)),"-",LN(Table27[[#This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IF(ISERR(LN(Table27[[#This Row],[Close]]/E578)),"-",LN(Table27[[#This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IF(ISERR(LN(Table27[[#This Row],[Close]]/E579)),"-",LN(Table27[[#This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IF(ISERR(LN(Table27[[#This Row],[Close]]/E580)),"-",LN(Table27[[#This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IF(ISERR(LN(Table27[[#This Row],[Close]]/E581)),"-",LN(Table27[[#This Row],[Close]]/E581))</f>
        <v>2.0129742512240333E-2</v>
      </c>
    </row>
    <row r="583" spans="1:8" x14ac:dyDescent="0.3">
      <c r="A583" s="2">
        <v>43965</v>
      </c>
      <c r="B583" s="1">
        <v>9213.9500000000007</v>
      </c>
      <c r="C583" s="1">
        <v>9281.1</v>
      </c>
      <c r="D583" s="1">
        <v>9119.75</v>
      </c>
      <c r="E583" s="1">
        <v>9142.75</v>
      </c>
      <c r="F583" s="1">
        <v>602555564</v>
      </c>
      <c r="G583" s="1">
        <v>29541.59</v>
      </c>
      <c r="H583" s="3">
        <f>IF(ISERR(LN(Table27[[#This Row],[Close]]/E582)),"-",LN(Table27[[#This Row],[Close]]/E582))</f>
        <v>-2.5996940751458281E-2</v>
      </c>
    </row>
    <row r="584" spans="1:8" x14ac:dyDescent="0.3">
      <c r="A584" s="2">
        <v>43966</v>
      </c>
      <c r="B584" s="1">
        <v>9182.4</v>
      </c>
      <c r="C584" s="1">
        <v>9182.4</v>
      </c>
      <c r="D584" s="1">
        <v>9050</v>
      </c>
      <c r="E584" s="1">
        <v>9136.85</v>
      </c>
      <c r="F584" s="1">
        <v>575857112</v>
      </c>
      <c r="G584" s="1">
        <v>25847.33</v>
      </c>
      <c r="H584" s="3">
        <f>IF(ISERR(LN(Table27[[#This Row],[Close]]/E583)),"-",LN(Table27[[#This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IF(ISERR(LN(Table27[[#This Row],[Close]]/E584)),"-",LN(Table27[[#This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IF(ISERR(LN(Table27[[#This Row],[Close]]/E585)),"-",LN(Table27[[#This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IF(ISERR(LN(Table27[[#This Row],[Close]]/E586)),"-",LN(Table27[[#This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IF(ISERR(LN(Table27[[#This Row],[Close]]/E587)),"-",LN(Table27[[#This Row],[Close]]/E587))</f>
        <v>4.3691740573838051E-3</v>
      </c>
    </row>
    <row r="589" spans="1:8" x14ac:dyDescent="0.3">
      <c r="A589" s="2">
        <v>43973</v>
      </c>
      <c r="B589" s="1">
        <v>9067.9</v>
      </c>
      <c r="C589" s="1">
        <v>9149.6</v>
      </c>
      <c r="D589" s="1">
        <v>8968.5499999999993</v>
      </c>
      <c r="E589" s="1">
        <v>9039.25</v>
      </c>
      <c r="F589" s="1">
        <v>675759336</v>
      </c>
      <c r="G589" s="1">
        <v>31625.47</v>
      </c>
      <c r="H589" s="3">
        <f>IF(ISERR(LN(Table27[[#This Row],[Close]]/E588)),"-",LN(Table27[[#This Row],[Close]]/E588))</f>
        <v>-7.3847846008156101E-3</v>
      </c>
    </row>
    <row r="590" spans="1:8" x14ac:dyDescent="0.3">
      <c r="A590" s="2">
        <v>43977</v>
      </c>
      <c r="B590" s="1">
        <v>9099.75</v>
      </c>
      <c r="C590" s="1">
        <v>9161.65</v>
      </c>
      <c r="D590" s="1">
        <v>8996.65</v>
      </c>
      <c r="E590" s="1">
        <v>9029.0499999999993</v>
      </c>
      <c r="F590" s="1">
        <v>654959960</v>
      </c>
      <c r="G590" s="1">
        <v>30871.59</v>
      </c>
      <c r="H590" s="3">
        <f>IF(ISERR(LN(Table27[[#This Row],[Close]]/E589)),"-",LN(Table27[[#This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IF(ISERR(LN(Table27[[#This Row],[Close]]/E590)),"-",LN(Table27[[#This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IF(ISERR(LN(Table27[[#This Row],[Close]]/E591)),"-",LN(Table27[[#This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IF(ISERR(LN(Table27[[#This Row],[Close]]/E592)),"-",LN(Table27[[#This Row],[Close]]/E592))</f>
        <v>9.4597567584245815E-3</v>
      </c>
    </row>
    <row r="594" spans="1:8" x14ac:dyDescent="0.3">
      <c r="A594" s="2">
        <v>43983</v>
      </c>
      <c r="B594" s="1">
        <v>9726.85</v>
      </c>
      <c r="C594" s="1">
        <v>9931.6</v>
      </c>
      <c r="D594" s="1">
        <v>9706.9500000000007</v>
      </c>
      <c r="E594" s="1">
        <v>9826.15</v>
      </c>
      <c r="F594" s="1">
        <v>794183122</v>
      </c>
      <c r="G594" s="1">
        <v>38096.92</v>
      </c>
      <c r="H594" s="3">
        <f>IF(ISERR(LN(Table27[[#This Row],[Close]]/E593)),"-",LN(Table27[[#This Row],[Close]]/E593))</f>
        <v>2.5338292519217084E-2</v>
      </c>
    </row>
    <row r="595" spans="1:8" x14ac:dyDescent="0.3">
      <c r="A595" s="2">
        <v>43984</v>
      </c>
      <c r="B595" s="1">
        <v>9880.85</v>
      </c>
      <c r="C595" s="1">
        <v>9995.6</v>
      </c>
      <c r="D595" s="1">
        <v>9824.0499999999993</v>
      </c>
      <c r="E595" s="1">
        <v>9979.1</v>
      </c>
      <c r="F595" s="1">
        <v>770192848</v>
      </c>
      <c r="G595" s="1">
        <v>36723.11</v>
      </c>
      <c r="H595" s="3">
        <f>IF(ISERR(LN(Table27[[#This Row],[Close]]/E594)),"-",LN(Table27[[#This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IF(ISERR(LN(Table27[[#This Row],[Close]]/E595)),"-",LN(Table27[[#This Row],[Close]]/E595))</f>
        <v>8.2283224537368568E-3</v>
      </c>
    </row>
    <row r="597" spans="1:8" x14ac:dyDescent="0.3">
      <c r="A597" s="2">
        <v>43986</v>
      </c>
      <c r="B597" s="1">
        <v>10054.25</v>
      </c>
      <c r="C597" s="1">
        <v>10123.85</v>
      </c>
      <c r="D597" s="1">
        <v>9944.25</v>
      </c>
      <c r="E597" s="1">
        <v>10029.1</v>
      </c>
      <c r="F597" s="1">
        <v>775106567</v>
      </c>
      <c r="G597" s="1">
        <v>36399.040000000001</v>
      </c>
      <c r="H597" s="3">
        <f>IF(ISERR(LN(Table27[[#This Row],[Close]]/E596)),"-",LN(Table27[[#This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IF(ISERR(LN(Table27[[#This Row],[Close]]/E597)),"-",LN(Table27[[#This Row],[Close]]/E597))</f>
        <v>1.120914010549148E-2</v>
      </c>
    </row>
    <row r="599" spans="1:8" x14ac:dyDescent="0.3">
      <c r="A599" s="2">
        <v>43990</v>
      </c>
      <c r="B599" s="1">
        <v>10326.75</v>
      </c>
      <c r="C599" s="1">
        <v>10328.5</v>
      </c>
      <c r="D599" s="1">
        <v>10120.25</v>
      </c>
      <c r="E599" s="1">
        <v>10167.450000000001</v>
      </c>
      <c r="F599" s="1">
        <v>936485541</v>
      </c>
      <c r="G599" s="1">
        <v>37819.06</v>
      </c>
      <c r="H599" s="3">
        <f>IF(ISERR(LN(Table27[[#This Row],[Close]]/E598)),"-",LN(Table27[[#This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IF(ISERR(LN(Table27[[#This Row],[Close]]/E599)),"-",LN(Table27[[#This Row],[Close]]/E599))</f>
        <v>-1.1952195553601492E-2</v>
      </c>
    </row>
    <row r="601" spans="1:8" x14ac:dyDescent="0.3">
      <c r="A601" s="2">
        <v>43992</v>
      </c>
      <c r="B601" s="1">
        <v>10072.6</v>
      </c>
      <c r="C601" s="1">
        <v>10148.75</v>
      </c>
      <c r="D601" s="1">
        <v>10036.85</v>
      </c>
      <c r="E601" s="1">
        <v>10116.15</v>
      </c>
      <c r="F601" s="1">
        <v>632383068</v>
      </c>
      <c r="G601" s="1">
        <v>28485.47</v>
      </c>
      <c r="H601" s="3">
        <f>IF(ISERR(LN(Table27[[#This Row],[Close]]/E600)),"-",LN(Table27[[#This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IF(ISERR(LN(Table27[[#This Row],[Close]]/E601)),"-",LN(Table27[[#This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IF(ISERR(LN(Table27[[#This Row],[Close]]/E602)),"-",LN(Table27[[#This Row],[Close]]/E602))</f>
        <v>7.1346573571307781E-3</v>
      </c>
    </row>
    <row r="604" spans="1:8" x14ac:dyDescent="0.3">
      <c r="A604" s="2">
        <v>43997</v>
      </c>
      <c r="B604" s="1">
        <v>9919.35</v>
      </c>
      <c r="C604" s="1">
        <v>9943.35</v>
      </c>
      <c r="D604" s="1">
        <v>9726.35</v>
      </c>
      <c r="E604" s="1">
        <v>9813.7000000000007</v>
      </c>
      <c r="F604" s="1">
        <v>716053036</v>
      </c>
      <c r="G604" s="1">
        <v>31926.65</v>
      </c>
      <c r="H604" s="3">
        <f>IF(ISERR(LN(Table27[[#This Row],[Close]]/E603)),"-",LN(Table27[[#This Row],[Close]]/E603))</f>
        <v>-1.6092045671383177E-2</v>
      </c>
    </row>
    <row r="605" spans="1:8" x14ac:dyDescent="0.3">
      <c r="A605" s="2">
        <v>43998</v>
      </c>
      <c r="B605" s="1">
        <v>10014.799999999999</v>
      </c>
      <c r="C605" s="1">
        <v>10046.15</v>
      </c>
      <c r="D605" s="1">
        <v>9728.5</v>
      </c>
      <c r="E605" s="1">
        <v>9914</v>
      </c>
      <c r="F605" s="1">
        <v>899895044</v>
      </c>
      <c r="G605" s="1">
        <v>36257.89</v>
      </c>
      <c r="H605" s="3">
        <f>IF(ISERR(LN(Table27[[#This Row],[Close]]/E604)),"-",LN(Table27[[#This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IF(ISERR(LN(Table27[[#This Row],[Close]]/E605)),"-",LN(Table27[[#This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IF(ISERR(LN(Table27[[#This Row],[Close]]/E606)),"-",LN(Table27[[#This Row],[Close]]/E606))</f>
        <v>2.1079447494686824E-2</v>
      </c>
    </row>
    <row r="608" spans="1:8" x14ac:dyDescent="0.3">
      <c r="A608" s="2">
        <v>44001</v>
      </c>
      <c r="B608" s="1">
        <v>10119</v>
      </c>
      <c r="C608" s="1">
        <v>10272.4</v>
      </c>
      <c r="D608" s="1">
        <v>10072.65</v>
      </c>
      <c r="E608" s="1">
        <v>10244.4</v>
      </c>
      <c r="F608" s="1">
        <v>892096343</v>
      </c>
      <c r="G608" s="1">
        <v>48103.56</v>
      </c>
      <c r="H608" s="3">
        <f>IF(ISERR(LN(Table27[[#This Row],[Close]]/E607)),"-",LN(Table27[[#This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IF(ISERR(LN(Table27[[#This Row],[Close]]/E608)),"-",LN(Table27[[#This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IF(ISERR(LN(Table27[[#This Row],[Close]]/E609)),"-",LN(Table27[[#This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IF(ISERR(LN(Table27[[#This Row],[Close]]/E610)),"-",LN(Table27[[#This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IF(ISERR(LN(Table27[[#This Row],[Close]]/E611)),"-",LN(Table27[[#This Row],[Close]]/E611))</f>
        <v>-1.5926817712496291E-3</v>
      </c>
    </row>
    <row r="613" spans="1:8" x14ac:dyDescent="0.3">
      <c r="A613" s="2">
        <v>44008</v>
      </c>
      <c r="B613" s="1">
        <v>10378.9</v>
      </c>
      <c r="C613" s="1">
        <v>10409.85</v>
      </c>
      <c r="D613" s="1">
        <v>10311.25</v>
      </c>
      <c r="E613" s="1">
        <v>10383</v>
      </c>
      <c r="F613" s="1">
        <v>671910159</v>
      </c>
      <c r="G613" s="1">
        <v>31841.68</v>
      </c>
      <c r="H613" s="3">
        <f>IF(ISERR(LN(Table27[[#This Row],[Close]]/E612)),"-",LN(Table27[[#This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IF(ISERR(LN(Table27[[#This Row],[Close]]/E613)),"-",LN(Table27[[#This Row],[Close]]/E613))</f>
        <v>-6.8227986772304633E-3</v>
      </c>
    </row>
    <row r="615" spans="1:8" x14ac:dyDescent="0.3">
      <c r="A615" s="2">
        <v>44012</v>
      </c>
      <c r="B615" s="1">
        <v>10382.6</v>
      </c>
      <c r="C615" s="1">
        <v>10401.049999999999</v>
      </c>
      <c r="D615" s="1">
        <v>10267.35</v>
      </c>
      <c r="E615" s="1">
        <v>10302.1</v>
      </c>
      <c r="F615" s="1">
        <v>556238560</v>
      </c>
      <c r="G615" s="1">
        <v>27342.55</v>
      </c>
      <c r="H615" s="3">
        <f>IF(ISERR(LN(Table27[[#This Row],[Close]]/E614)),"-",LN(Table27[[#This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IF(ISERR(LN(Table27[[#This Row],[Close]]/E615)),"-",LN(Table27[[#This Row],[Close]]/E615))</f>
        <v>1.2343304915724197E-2</v>
      </c>
    </row>
    <row r="617" spans="1:8" x14ac:dyDescent="0.3">
      <c r="A617" s="2">
        <v>44014</v>
      </c>
      <c r="B617" s="1">
        <v>10493.05</v>
      </c>
      <c r="C617" s="1">
        <v>10598.2</v>
      </c>
      <c r="D617" s="1">
        <v>10485.549999999999</v>
      </c>
      <c r="E617" s="1">
        <v>10551.7</v>
      </c>
      <c r="F617" s="1">
        <v>597423931</v>
      </c>
      <c r="G617" s="1">
        <v>31235.17</v>
      </c>
      <c r="H617" s="3">
        <f>IF(ISERR(LN(Table27[[#This Row],[Close]]/E616)),"-",LN(Table27[[#This Row],[Close]]/E616))</f>
        <v>1.1595921516546171E-2</v>
      </c>
    </row>
    <row r="618" spans="1:8" x14ac:dyDescent="0.3">
      <c r="A618" s="2">
        <v>44015</v>
      </c>
      <c r="B618" s="1">
        <v>10614.95</v>
      </c>
      <c r="C618" s="1">
        <v>10631.3</v>
      </c>
      <c r="D618" s="1">
        <v>10562.65</v>
      </c>
      <c r="E618" s="1">
        <v>10607.35</v>
      </c>
      <c r="F618" s="1">
        <v>525190704</v>
      </c>
      <c r="G618" s="1">
        <v>25186.39</v>
      </c>
      <c r="H618" s="3">
        <f>IF(ISERR(LN(Table27[[#This Row],[Close]]/E617)),"-",LN(Table27[[#This Row],[Close]]/E617))</f>
        <v>5.2601726747523682E-3</v>
      </c>
    </row>
    <row r="619" spans="1:8" x14ac:dyDescent="0.3">
      <c r="A619" s="2">
        <v>44018</v>
      </c>
      <c r="B619" s="1">
        <v>10723.85</v>
      </c>
      <c r="C619" s="1">
        <v>10811.4</v>
      </c>
      <c r="D619" s="1">
        <v>10695.1</v>
      </c>
      <c r="E619" s="1">
        <v>10763.65</v>
      </c>
      <c r="F619" s="1">
        <v>571212914</v>
      </c>
      <c r="G619" s="1">
        <v>29857.54</v>
      </c>
      <c r="H619" s="3">
        <f>IF(ISERR(LN(Table27[[#This Row],[Close]]/E618)),"-",LN(Table27[[#This Row],[Close]]/E618))</f>
        <v>1.4627559486280819E-2</v>
      </c>
    </row>
    <row r="620" spans="1:8" x14ac:dyDescent="0.3">
      <c r="A620" s="2">
        <v>44019</v>
      </c>
      <c r="B620" s="1">
        <v>10802.85</v>
      </c>
      <c r="C620" s="1">
        <v>10813.8</v>
      </c>
      <c r="D620" s="1">
        <v>10689.7</v>
      </c>
      <c r="E620" s="1">
        <v>10799.65</v>
      </c>
      <c r="F620" s="1">
        <v>636764929</v>
      </c>
      <c r="G620" s="1">
        <v>36502.370000000003</v>
      </c>
      <c r="H620" s="3">
        <f>IF(ISERR(LN(Table27[[#This Row],[Close]]/E619)),"-",LN(Table27[[#This Row],[Close]]/E619))</f>
        <v>3.3390096550110133E-3</v>
      </c>
    </row>
    <row r="621" spans="1:8" x14ac:dyDescent="0.3">
      <c r="A621" s="2">
        <v>44020</v>
      </c>
      <c r="B621" s="1">
        <v>10818.65</v>
      </c>
      <c r="C621" s="1">
        <v>10847.85</v>
      </c>
      <c r="D621" s="1">
        <v>10676.55</v>
      </c>
      <c r="E621" s="1">
        <v>10705.75</v>
      </c>
      <c r="F621" s="1">
        <v>767941333</v>
      </c>
      <c r="G621" s="1">
        <v>37676.339999999997</v>
      </c>
      <c r="H621" s="3">
        <f>IF(ISERR(LN(Table27[[#This Row],[Close]]/E620)),"-",LN(Table27[[#This Row],[Close]]/E620))</f>
        <v>-8.7327458908366285E-3</v>
      </c>
    </row>
    <row r="622" spans="1:8" x14ac:dyDescent="0.3">
      <c r="A622" s="2">
        <v>44021</v>
      </c>
      <c r="B622" s="1">
        <v>10755.55</v>
      </c>
      <c r="C622" s="1">
        <v>10836.85</v>
      </c>
      <c r="D622" s="1">
        <v>10733</v>
      </c>
      <c r="E622" s="1">
        <v>10813.45</v>
      </c>
      <c r="F622" s="1">
        <v>618652409</v>
      </c>
      <c r="G622" s="1">
        <v>31315.87</v>
      </c>
      <c r="H622" s="3">
        <f>IF(ISERR(LN(Table27[[#This Row],[Close]]/E621)),"-",LN(Table27[[#This Row],[Close]]/E621))</f>
        <v>1.000974936330002E-2</v>
      </c>
    </row>
    <row r="623" spans="1:8" x14ac:dyDescent="0.3">
      <c r="A623" s="2">
        <v>44022</v>
      </c>
      <c r="B623" s="1">
        <v>10764.1</v>
      </c>
      <c r="C623" s="1">
        <v>10819.4</v>
      </c>
      <c r="D623" s="1">
        <v>10713</v>
      </c>
      <c r="E623" s="1">
        <v>10768.05</v>
      </c>
      <c r="F623" s="1">
        <v>590705425</v>
      </c>
      <c r="G623" s="1">
        <v>31557.58</v>
      </c>
      <c r="H623" s="3">
        <f>IF(ISERR(LN(Table27[[#This Row],[Close]]/E622)),"-",LN(Table27[[#This Row],[Close]]/E622))</f>
        <v>-4.2073133906914339E-3</v>
      </c>
    </row>
    <row r="624" spans="1:8" x14ac:dyDescent="0.3">
      <c r="A624" s="2">
        <v>44025</v>
      </c>
      <c r="B624" s="1">
        <v>10851.85</v>
      </c>
      <c r="C624" s="1">
        <v>10894.05</v>
      </c>
      <c r="D624" s="1">
        <v>10756.05</v>
      </c>
      <c r="E624" s="1">
        <v>10802.7</v>
      </c>
      <c r="F624" s="1">
        <v>554050579</v>
      </c>
      <c r="G624" s="1">
        <v>30606.3</v>
      </c>
      <c r="H624" s="3">
        <f>IF(ISERR(LN(Table27[[#This Row],[Close]]/E623)),"-",LN(Table27[[#This Row],[Close]]/E623))</f>
        <v>3.2126866059741998E-3</v>
      </c>
    </row>
    <row r="625" spans="1:8" x14ac:dyDescent="0.3">
      <c r="A625" s="2">
        <v>44026</v>
      </c>
      <c r="B625" s="1">
        <v>10750.85</v>
      </c>
      <c r="C625" s="1">
        <v>10755.65</v>
      </c>
      <c r="D625" s="1">
        <v>10562.9</v>
      </c>
      <c r="E625" s="1">
        <v>10607.35</v>
      </c>
      <c r="F625" s="1">
        <v>532368699</v>
      </c>
      <c r="G625" s="1">
        <v>30902.47</v>
      </c>
      <c r="H625" s="3">
        <f>IF(ISERR(LN(Table27[[#This Row],[Close]]/E624)),"-",LN(Table27[[#This Row],[Close]]/E624))</f>
        <v>-1.8248945829038105E-2</v>
      </c>
    </row>
    <row r="626" spans="1:8" x14ac:dyDescent="0.3">
      <c r="A626" s="2">
        <v>44027</v>
      </c>
      <c r="B626" s="1">
        <v>10701</v>
      </c>
      <c r="C626" s="1">
        <v>10827.45</v>
      </c>
      <c r="D626" s="1">
        <v>10577.75</v>
      </c>
      <c r="E626" s="1">
        <v>10618.2</v>
      </c>
      <c r="F626" s="1">
        <v>715901258</v>
      </c>
      <c r="G626" s="1">
        <v>42376.03</v>
      </c>
      <c r="H626" s="3">
        <f>IF(ISERR(LN(Table27[[#This Row],[Close]]/E625)),"-",LN(Table27[[#This Row],[Close]]/E625))</f>
        <v>1.0223528667139743E-3</v>
      </c>
    </row>
    <row r="627" spans="1:8" x14ac:dyDescent="0.3">
      <c r="A627" s="2">
        <v>44028</v>
      </c>
      <c r="B627" s="1">
        <v>10706.2</v>
      </c>
      <c r="C627" s="1">
        <v>10755.3</v>
      </c>
      <c r="D627" s="1">
        <v>10595.2</v>
      </c>
      <c r="E627" s="1">
        <v>10739.95</v>
      </c>
      <c r="F627" s="1">
        <v>694402635</v>
      </c>
      <c r="G627" s="1">
        <v>41453.949999999997</v>
      </c>
      <c r="H627" s="3">
        <f>IF(ISERR(LN(Table27[[#This Row],[Close]]/E626)),"-",LN(Table27[[#This Row],[Close]]/E626))</f>
        <v>1.1400923653342283E-2</v>
      </c>
    </row>
    <row r="628" spans="1:8" x14ac:dyDescent="0.3">
      <c r="A628" s="2">
        <v>44029</v>
      </c>
      <c r="B628" s="1">
        <v>10752</v>
      </c>
      <c r="C628" s="1">
        <v>10933.45</v>
      </c>
      <c r="D628" s="1">
        <v>10749.65</v>
      </c>
      <c r="E628" s="1">
        <v>10901.7</v>
      </c>
      <c r="F628" s="1">
        <v>676881092</v>
      </c>
      <c r="G628" s="1">
        <v>35592.83</v>
      </c>
      <c r="H628" s="3">
        <f>IF(ISERR(LN(Table27[[#This Row],[Close]]/E627)),"-",LN(Table27[[#This Row],[Close]]/E627))</f>
        <v>1.4948306800439333E-2</v>
      </c>
    </row>
    <row r="629" spans="1:8" x14ac:dyDescent="0.3">
      <c r="A629" s="2">
        <v>44032</v>
      </c>
      <c r="B629" s="1">
        <v>10999.45</v>
      </c>
      <c r="C629" s="1">
        <v>11037.9</v>
      </c>
      <c r="D629" s="1">
        <v>10953</v>
      </c>
      <c r="E629" s="1">
        <v>11022.2</v>
      </c>
      <c r="F629" s="1">
        <v>554306867</v>
      </c>
      <c r="G629" s="1">
        <v>32738.639999999999</v>
      </c>
      <c r="H629" s="3">
        <f>IF(ISERR(LN(Table27[[#This Row],[Close]]/E628)),"-",LN(Table27[[#This Row],[Close]]/E628))</f>
        <v>1.0992680446704291E-2</v>
      </c>
    </row>
    <row r="630" spans="1:8" x14ac:dyDescent="0.3">
      <c r="A630" s="2">
        <v>44033</v>
      </c>
      <c r="B630" s="1">
        <v>11126.1</v>
      </c>
      <c r="C630" s="1">
        <v>11179.55</v>
      </c>
      <c r="D630" s="1">
        <v>11113.25</v>
      </c>
      <c r="E630" s="1">
        <v>11162.25</v>
      </c>
      <c r="F630" s="1">
        <v>771998838</v>
      </c>
      <c r="G630" s="1">
        <v>42461.89</v>
      </c>
      <c r="H630" s="3">
        <f>IF(ISERR(LN(Table27[[#This Row],[Close]]/E629)),"-",LN(Table27[[#This Row],[Close]]/E629))</f>
        <v>1.2626128711697352E-2</v>
      </c>
    </row>
    <row r="631" spans="1:8" x14ac:dyDescent="0.3">
      <c r="A631" s="2">
        <v>44034</v>
      </c>
      <c r="B631" s="1">
        <v>11231.2</v>
      </c>
      <c r="C631" s="1">
        <v>11238.1</v>
      </c>
      <c r="D631" s="1">
        <v>11056.55</v>
      </c>
      <c r="E631" s="1">
        <v>11132.6</v>
      </c>
      <c r="F631" s="1">
        <v>765074288</v>
      </c>
      <c r="G631" s="1">
        <v>41068.720000000001</v>
      </c>
      <c r="H631" s="3">
        <f>IF(ISERR(LN(Table27[[#This Row],[Close]]/E630)),"-",LN(Table27[[#This Row],[Close]]/E630))</f>
        <v>-2.6598086535778794E-3</v>
      </c>
    </row>
    <row r="632" spans="1:8" x14ac:dyDescent="0.3">
      <c r="A632" s="2">
        <v>44035</v>
      </c>
      <c r="B632" s="1">
        <v>11135</v>
      </c>
      <c r="C632" s="1">
        <v>11239.8</v>
      </c>
      <c r="D632" s="1">
        <v>11103.15</v>
      </c>
      <c r="E632" s="1">
        <v>11215.45</v>
      </c>
      <c r="F632" s="1">
        <v>621575333</v>
      </c>
      <c r="G632" s="1">
        <v>32744.93</v>
      </c>
      <c r="H632" s="3">
        <f>IF(ISERR(LN(Table27[[#This Row],[Close]]/E631)),"-",LN(Table27[[#This Row],[Close]]/E631))</f>
        <v>7.414551118342539E-3</v>
      </c>
    </row>
    <row r="633" spans="1:8" x14ac:dyDescent="0.3">
      <c r="A633" s="2">
        <v>44036</v>
      </c>
      <c r="B633" s="1">
        <v>11149.95</v>
      </c>
      <c r="C633" s="1">
        <v>11225.4</v>
      </c>
      <c r="D633" s="1">
        <v>11090.3</v>
      </c>
      <c r="E633" s="1">
        <v>11194.15</v>
      </c>
      <c r="F633" s="1">
        <v>678935175</v>
      </c>
      <c r="G633" s="1">
        <v>40217.17</v>
      </c>
      <c r="H633" s="3">
        <f>IF(ISERR(LN(Table27[[#This Row],[Close]]/E632)),"-",LN(Table27[[#This Row],[Close]]/E632))</f>
        <v>-1.9009715848837335E-3</v>
      </c>
    </row>
    <row r="634" spans="1:8" x14ac:dyDescent="0.3">
      <c r="A634" s="2">
        <v>44039</v>
      </c>
      <c r="B634" s="1">
        <v>11225</v>
      </c>
      <c r="C634" s="1">
        <v>11225</v>
      </c>
      <c r="D634" s="1">
        <v>11087.85</v>
      </c>
      <c r="E634" s="1">
        <v>11131.8</v>
      </c>
      <c r="F634" s="1">
        <v>588148687</v>
      </c>
      <c r="G634" s="1">
        <v>34539.730000000003</v>
      </c>
      <c r="H634" s="3">
        <f>IF(ISERR(LN(Table27[[#This Row],[Close]]/E633)),"-",LN(Table27[[#This Row],[Close]]/E633))</f>
        <v>-5.5854431363716118E-3</v>
      </c>
    </row>
    <row r="635" spans="1:8" x14ac:dyDescent="0.3">
      <c r="A635" s="2">
        <v>44040</v>
      </c>
      <c r="B635" s="1">
        <v>11154.1</v>
      </c>
      <c r="C635" s="1">
        <v>11317.75</v>
      </c>
      <c r="D635" s="1">
        <v>11151.4</v>
      </c>
      <c r="E635" s="1">
        <v>11300.55</v>
      </c>
      <c r="F635" s="1">
        <v>683891350</v>
      </c>
      <c r="G635" s="1">
        <v>38677.47</v>
      </c>
      <c r="H635" s="3">
        <f>IF(ISERR(LN(Table27[[#This Row],[Close]]/E634)),"-",LN(Table27[[#This Row],[Close]]/E634))</f>
        <v>1.504551982144569E-2</v>
      </c>
    </row>
    <row r="636" spans="1:8" x14ac:dyDescent="0.3">
      <c r="A636" s="2">
        <v>44041</v>
      </c>
      <c r="B636" s="1">
        <v>11276.9</v>
      </c>
      <c r="C636" s="1">
        <v>11341.4</v>
      </c>
      <c r="D636" s="1">
        <v>11149.75</v>
      </c>
      <c r="E636" s="1">
        <v>11202.85</v>
      </c>
      <c r="F636" s="1">
        <v>600726301</v>
      </c>
      <c r="G636" s="1">
        <v>38726.019999999997</v>
      </c>
      <c r="H636" s="3">
        <f>IF(ISERR(LN(Table27[[#This Row],[Close]]/E635)),"-",LN(Table27[[#This Row],[Close]]/E635))</f>
        <v>-8.6831868839774111E-3</v>
      </c>
    </row>
    <row r="637" spans="1:8" x14ac:dyDescent="0.3">
      <c r="A637" s="2">
        <v>44042</v>
      </c>
      <c r="B637" s="1">
        <v>11254.3</v>
      </c>
      <c r="C637" s="1">
        <v>11299.95</v>
      </c>
      <c r="D637" s="1">
        <v>11084.95</v>
      </c>
      <c r="E637" s="1">
        <v>11102.15</v>
      </c>
      <c r="F637" s="1">
        <v>677761342</v>
      </c>
      <c r="G637" s="1">
        <v>39150.44</v>
      </c>
      <c r="H637" s="3">
        <f>IF(ISERR(LN(Table27[[#This Row],[Close]]/E636)),"-",LN(Table27[[#This Row],[Close]]/E636))</f>
        <v>-9.0294269604375872E-3</v>
      </c>
    </row>
    <row r="638" spans="1:8" x14ac:dyDescent="0.3">
      <c r="A638" s="2">
        <v>44043</v>
      </c>
      <c r="B638" s="1">
        <v>11139.5</v>
      </c>
      <c r="C638" s="1">
        <v>11150.4</v>
      </c>
      <c r="D638" s="1">
        <v>11026.65</v>
      </c>
      <c r="E638" s="1">
        <v>11073.45</v>
      </c>
      <c r="F638" s="1">
        <v>642560311</v>
      </c>
      <c r="G638" s="1">
        <v>36220.089999999997</v>
      </c>
      <c r="H638" s="3">
        <f>IF(ISERR(LN(Table27[[#This Row],[Close]]/E637)),"-",LN(Table27[[#This Row],[Close]]/E637))</f>
        <v>-2.5884319724486563E-3</v>
      </c>
    </row>
    <row r="639" spans="1:8" x14ac:dyDescent="0.3">
      <c r="A639" s="2">
        <v>44046</v>
      </c>
      <c r="B639" s="1">
        <v>11057.55</v>
      </c>
      <c r="C639" s="1">
        <v>11058.05</v>
      </c>
      <c r="D639" s="1">
        <v>10882.25</v>
      </c>
      <c r="E639" s="1">
        <v>10891.6</v>
      </c>
      <c r="F639" s="1">
        <v>680929323</v>
      </c>
      <c r="G639" s="1">
        <v>31149.94</v>
      </c>
      <c r="H639" s="3">
        <f>IF(ISERR(LN(Table27[[#This Row],[Close]]/E638)),"-",LN(Table27[[#This Row],[Close]]/E638))</f>
        <v>-1.6558501347417372E-2</v>
      </c>
    </row>
    <row r="640" spans="1:8" x14ac:dyDescent="0.3">
      <c r="A640" s="2">
        <v>44047</v>
      </c>
      <c r="B640" s="1">
        <v>10946.65</v>
      </c>
      <c r="C640" s="1">
        <v>11112.25</v>
      </c>
      <c r="D640" s="1">
        <v>10908.1</v>
      </c>
      <c r="E640" s="1">
        <v>11095.25</v>
      </c>
      <c r="F640" s="1">
        <v>625738313</v>
      </c>
      <c r="G640" s="1">
        <v>35357.96</v>
      </c>
      <c r="H640" s="3">
        <f>IF(ISERR(LN(Table27[[#This Row],[Close]]/E639)),"-",LN(Table27[[#This Row],[Close]]/E639))</f>
        <v>1.8525238867160679E-2</v>
      </c>
    </row>
    <row r="641" spans="1:8" x14ac:dyDescent="0.3">
      <c r="A641" s="2">
        <v>44048</v>
      </c>
      <c r="B641" s="1">
        <v>11155.75</v>
      </c>
      <c r="C641" s="1">
        <v>11225.65</v>
      </c>
      <c r="D641" s="1">
        <v>11064.05</v>
      </c>
      <c r="E641" s="1">
        <v>11101.65</v>
      </c>
      <c r="F641" s="1">
        <v>667639446</v>
      </c>
      <c r="G641" s="1">
        <v>34894.58</v>
      </c>
      <c r="H641" s="3">
        <f>IF(ISERR(LN(Table27[[#This Row],[Close]]/E640)),"-",LN(Table27[[#This Row],[Close]]/E640))</f>
        <v>5.7665711674614829E-4</v>
      </c>
    </row>
    <row r="642" spans="1:8" x14ac:dyDescent="0.3">
      <c r="A642" s="2">
        <v>44049</v>
      </c>
      <c r="B642" s="1">
        <v>11185.7</v>
      </c>
      <c r="C642" s="1">
        <v>11256.8</v>
      </c>
      <c r="D642" s="1">
        <v>11127.3</v>
      </c>
      <c r="E642" s="1">
        <v>11200.15</v>
      </c>
      <c r="F642" s="1">
        <v>600374615</v>
      </c>
      <c r="G642" s="1">
        <v>31501.08</v>
      </c>
      <c r="H642" s="3">
        <f>IF(ISERR(LN(Table27[[#This Row],[Close]]/E641)),"-",LN(Table27[[#This Row],[Close]]/E641))</f>
        <v>8.8334251486867181E-3</v>
      </c>
    </row>
    <row r="643" spans="1:8" x14ac:dyDescent="0.3">
      <c r="A643" s="2">
        <v>44050</v>
      </c>
      <c r="B643" s="1">
        <v>11186.65</v>
      </c>
      <c r="C643" s="1">
        <v>11231.9</v>
      </c>
      <c r="D643" s="1">
        <v>11142.05</v>
      </c>
      <c r="E643" s="1">
        <v>11214.05</v>
      </c>
      <c r="F643" s="1">
        <v>452629891</v>
      </c>
      <c r="G643" s="1">
        <v>27054.43</v>
      </c>
      <c r="H643" s="3">
        <f>IF(ISERR(LN(Table27[[#This Row],[Close]]/E642)),"-",LN(Table27[[#This Row],[Close]]/E642))</f>
        <v>1.2402853353563766E-3</v>
      </c>
    </row>
    <row r="644" spans="1:8" x14ac:dyDescent="0.3">
      <c r="A644" s="2">
        <v>44053</v>
      </c>
      <c r="B644" s="1">
        <v>11270.25</v>
      </c>
      <c r="C644" s="1">
        <v>11337.3</v>
      </c>
      <c r="D644" s="1">
        <v>11238</v>
      </c>
      <c r="E644" s="1">
        <v>11270.15</v>
      </c>
      <c r="F644" s="1">
        <v>491999534</v>
      </c>
      <c r="G644" s="1">
        <v>29108.25</v>
      </c>
      <c r="H644" s="3">
        <f>IF(ISERR(LN(Table27[[#This Row],[Close]]/E643)),"-",LN(Table27[[#This Row],[Close]]/E643))</f>
        <v>4.9901812309422651E-3</v>
      </c>
    </row>
    <row r="645" spans="1:8" x14ac:dyDescent="0.3">
      <c r="A645" s="2">
        <v>44054</v>
      </c>
      <c r="B645" s="1">
        <v>11322.25</v>
      </c>
      <c r="C645" s="1">
        <v>11373.6</v>
      </c>
      <c r="D645" s="1">
        <v>11299.15</v>
      </c>
      <c r="E645" s="1">
        <v>11322.5</v>
      </c>
      <c r="F645" s="1">
        <v>586084846</v>
      </c>
      <c r="G645" s="1">
        <v>30314.89</v>
      </c>
      <c r="H645" s="3">
        <f>IF(ISERR(LN(Table27[[#This Row],[Close]]/E644)),"-",LN(Table27[[#This Row],[Close]]/E644))</f>
        <v>4.6342588134252122E-3</v>
      </c>
    </row>
    <row r="646" spans="1:8" x14ac:dyDescent="0.3">
      <c r="A646" s="2">
        <v>44055</v>
      </c>
      <c r="B646" s="1">
        <v>11289</v>
      </c>
      <c r="C646" s="1">
        <v>11322</v>
      </c>
      <c r="D646" s="1">
        <v>11242.65</v>
      </c>
      <c r="E646" s="1">
        <v>11308.4</v>
      </c>
      <c r="F646" s="1">
        <v>609858960</v>
      </c>
      <c r="G646" s="1">
        <v>28088.09</v>
      </c>
      <c r="H646" s="3">
        <f>IF(ISERR(LN(Table27[[#This Row],[Close]]/E645)),"-",LN(Table27[[#This Row],[Close]]/E645))</f>
        <v>-1.246084055380327E-3</v>
      </c>
    </row>
    <row r="647" spans="1:8" x14ac:dyDescent="0.3">
      <c r="A647" s="2">
        <v>44056</v>
      </c>
      <c r="B647" s="1">
        <v>11334.85</v>
      </c>
      <c r="C647" s="1">
        <v>11359.3</v>
      </c>
      <c r="D647" s="1">
        <v>11269.95</v>
      </c>
      <c r="E647" s="1">
        <v>11300.45</v>
      </c>
      <c r="F647" s="1">
        <v>562355175</v>
      </c>
      <c r="G647" s="1">
        <v>26500.52</v>
      </c>
      <c r="H647" s="3">
        <f>IF(ISERR(LN(Table27[[#This Row],[Close]]/E646)),"-",LN(Table27[[#This Row],[Close]]/E646))</f>
        <v>-7.0326445862201709E-4</v>
      </c>
    </row>
    <row r="648" spans="1:8" x14ac:dyDescent="0.3">
      <c r="A648" s="2">
        <v>44057</v>
      </c>
      <c r="B648" s="1">
        <v>11353.3</v>
      </c>
      <c r="C648" s="1">
        <v>11366.25</v>
      </c>
      <c r="D648" s="1">
        <v>11111.45</v>
      </c>
      <c r="E648" s="1">
        <v>11178.4</v>
      </c>
      <c r="F648" s="1">
        <v>645109756</v>
      </c>
      <c r="G648" s="1">
        <v>31059.23</v>
      </c>
      <c r="H648" s="3">
        <f>IF(ISERR(LN(Table27[[#This Row],[Close]]/E647)),"-",LN(Table27[[#This Row],[Close]]/E647))</f>
        <v>-1.0859203150128484E-2</v>
      </c>
    </row>
    <row r="649" spans="1:8" x14ac:dyDescent="0.3">
      <c r="A649" s="2">
        <v>44060</v>
      </c>
      <c r="B649" s="1">
        <v>11248.9</v>
      </c>
      <c r="C649" s="1">
        <v>11267.1</v>
      </c>
      <c r="D649" s="1">
        <v>11144.5</v>
      </c>
      <c r="E649" s="1">
        <v>11247.1</v>
      </c>
      <c r="F649" s="1">
        <v>633963958</v>
      </c>
      <c r="G649" s="1">
        <v>27468.67</v>
      </c>
      <c r="H649" s="3">
        <f>IF(ISERR(LN(Table27[[#This Row],[Close]]/E648)),"-",LN(Table27[[#This Row],[Close]]/E648))</f>
        <v>6.126972858148093E-3</v>
      </c>
    </row>
    <row r="650" spans="1:8" x14ac:dyDescent="0.3">
      <c r="A650" s="2">
        <v>44061</v>
      </c>
      <c r="B650" s="1">
        <v>11259.8</v>
      </c>
      <c r="C650" s="1">
        <v>11401.7</v>
      </c>
      <c r="D650" s="1">
        <v>11253.15</v>
      </c>
      <c r="E650" s="1">
        <v>11385.35</v>
      </c>
      <c r="F650" s="1">
        <v>579242492</v>
      </c>
      <c r="G650" s="1">
        <v>27267.51</v>
      </c>
      <c r="H650" s="3">
        <f>IF(ISERR(LN(Table27[[#This Row],[Close]]/E649)),"-",LN(Table27[[#This Row],[Close]]/E649))</f>
        <v>1.2217123605577227E-2</v>
      </c>
    </row>
    <row r="651" spans="1:8" x14ac:dyDescent="0.3">
      <c r="A651" s="2">
        <v>44062</v>
      </c>
      <c r="B651" s="1">
        <v>11452.15</v>
      </c>
      <c r="C651" s="1">
        <v>11460.35</v>
      </c>
      <c r="D651" s="1">
        <v>11394.1</v>
      </c>
      <c r="E651" s="1">
        <v>11408.4</v>
      </c>
      <c r="F651" s="1">
        <v>626217997</v>
      </c>
      <c r="G651" s="1">
        <v>27528.12</v>
      </c>
      <c r="H651" s="3">
        <f>IF(ISERR(LN(Table27[[#This Row],[Close]]/E650)),"-",LN(Table27[[#This Row],[Close]]/E650))</f>
        <v>2.0224849230216792E-3</v>
      </c>
    </row>
    <row r="652" spans="1:8" x14ac:dyDescent="0.3">
      <c r="A652" s="2">
        <v>44063</v>
      </c>
      <c r="B652" s="1">
        <v>11317.45</v>
      </c>
      <c r="C652" s="1">
        <v>11361.45</v>
      </c>
      <c r="D652" s="1">
        <v>11289.8</v>
      </c>
      <c r="E652" s="1">
        <v>11312.2</v>
      </c>
      <c r="F652" s="1">
        <v>791587770</v>
      </c>
      <c r="G652" s="1">
        <v>27676.18</v>
      </c>
      <c r="H652" s="3">
        <f>IF(ISERR(LN(Table27[[#This Row],[Close]]/E651)),"-",LN(Table27[[#This Row],[Close]]/E651))</f>
        <v>-8.4681368334637991E-3</v>
      </c>
    </row>
    <row r="653" spans="1:8" x14ac:dyDescent="0.3">
      <c r="A653" s="2">
        <v>44064</v>
      </c>
      <c r="B653" s="1">
        <v>11409.65</v>
      </c>
      <c r="C653" s="1">
        <v>11418.5</v>
      </c>
      <c r="D653" s="1">
        <v>11362.2</v>
      </c>
      <c r="E653" s="1">
        <v>11371.6</v>
      </c>
      <c r="F653" s="1">
        <v>668719170</v>
      </c>
      <c r="G653" s="1">
        <v>26294.26</v>
      </c>
      <c r="H653" s="3">
        <f>IF(ISERR(LN(Table27[[#This Row],[Close]]/E652)),"-",LN(Table27[[#This Row],[Close]]/E652))</f>
        <v>5.2372297208920626E-3</v>
      </c>
    </row>
    <row r="654" spans="1:8" x14ac:dyDescent="0.3">
      <c r="A654" s="2">
        <v>44067</v>
      </c>
      <c r="B654" s="1">
        <v>11412</v>
      </c>
      <c r="C654" s="1">
        <v>11497.25</v>
      </c>
      <c r="D654" s="1">
        <v>11410.65</v>
      </c>
      <c r="E654" s="1">
        <v>11466.45</v>
      </c>
      <c r="F654" s="1">
        <v>532900535</v>
      </c>
      <c r="G654" s="1">
        <v>28920.84</v>
      </c>
      <c r="H654" s="3">
        <f>IF(ISERR(LN(Table27[[#This Row],[Close]]/E653)),"-",LN(Table27[[#This Row],[Close]]/E653))</f>
        <v>8.3063611256103259E-3</v>
      </c>
    </row>
    <row r="655" spans="1:8" x14ac:dyDescent="0.3">
      <c r="A655" s="2">
        <v>44068</v>
      </c>
      <c r="B655" s="1">
        <v>11513.1</v>
      </c>
      <c r="C655" s="1">
        <v>11525.9</v>
      </c>
      <c r="D655" s="1">
        <v>11423.35</v>
      </c>
      <c r="E655" s="1">
        <v>11472.25</v>
      </c>
      <c r="F655" s="1">
        <v>638152608</v>
      </c>
      <c r="G655" s="1">
        <v>28742.82</v>
      </c>
      <c r="H655" s="3">
        <f>IF(ISERR(LN(Table27[[#This Row],[Close]]/E654)),"-",LN(Table27[[#This Row],[Close]]/E654))</f>
        <v>5.0569562561106503E-4</v>
      </c>
    </row>
    <row r="656" spans="1:8" x14ac:dyDescent="0.3">
      <c r="A656" s="2">
        <v>44069</v>
      </c>
      <c r="B656" s="1">
        <v>11512.85</v>
      </c>
      <c r="C656" s="1">
        <v>11561.75</v>
      </c>
      <c r="D656" s="1">
        <v>11461.85</v>
      </c>
      <c r="E656" s="1">
        <v>11549.6</v>
      </c>
      <c r="F656" s="1">
        <v>743442521</v>
      </c>
      <c r="G656" s="1">
        <v>34852.01</v>
      </c>
      <c r="H656" s="3">
        <f>IF(ISERR(LN(Table27[[#This Row],[Close]]/E655)),"-",LN(Table27[[#This Row],[Close]]/E655))</f>
        <v>6.7197285239703015E-3</v>
      </c>
    </row>
    <row r="657" spans="1:8" x14ac:dyDescent="0.3">
      <c r="A657" s="2">
        <v>44070</v>
      </c>
      <c r="B657" s="1">
        <v>11609.3</v>
      </c>
      <c r="C657" s="1">
        <v>11617.35</v>
      </c>
      <c r="D657" s="1">
        <v>11540.6</v>
      </c>
      <c r="E657" s="1">
        <v>11559.25</v>
      </c>
      <c r="F657" s="1">
        <v>719776490</v>
      </c>
      <c r="G657" s="1">
        <v>31580.61</v>
      </c>
      <c r="H657" s="3">
        <f>IF(ISERR(LN(Table27[[#This Row],[Close]]/E656)),"-",LN(Table27[[#This Row],[Close]]/E656))</f>
        <v>8.3517791330367671E-4</v>
      </c>
    </row>
    <row r="658" spans="1:8" x14ac:dyDescent="0.3">
      <c r="A658" s="2">
        <v>44071</v>
      </c>
      <c r="B658" s="1">
        <v>11602.95</v>
      </c>
      <c r="C658" s="1">
        <v>11686.05</v>
      </c>
      <c r="D658" s="1">
        <v>11589.4</v>
      </c>
      <c r="E658" s="1">
        <v>11647.6</v>
      </c>
      <c r="F658" s="1">
        <v>806997707</v>
      </c>
      <c r="G658" s="1">
        <v>39349.919999999998</v>
      </c>
      <c r="H658" s="3">
        <f>IF(ISERR(LN(Table27[[#This Row],[Close]]/E657)),"-",LN(Table27[[#This Row],[Close]]/E657))</f>
        <v>7.614167958564083E-3</v>
      </c>
    </row>
    <row r="659" spans="1:8" x14ac:dyDescent="0.3">
      <c r="A659" s="2">
        <v>44074</v>
      </c>
      <c r="B659" s="1">
        <v>11777.55</v>
      </c>
      <c r="C659" s="1">
        <v>11794.25</v>
      </c>
      <c r="D659" s="1">
        <v>11325.85</v>
      </c>
      <c r="E659" s="1">
        <v>11387.5</v>
      </c>
      <c r="F659" s="1">
        <v>1371789450</v>
      </c>
      <c r="G659" s="1">
        <v>61668.55</v>
      </c>
      <c r="H659" s="3">
        <f>IF(ISERR(LN(Table27[[#This Row],[Close]]/E658)),"-",LN(Table27[[#This Row],[Close]]/E658))</f>
        <v>-2.2583887619258884E-2</v>
      </c>
    </row>
    <row r="660" spans="1:8" x14ac:dyDescent="0.3">
      <c r="A660" s="2">
        <v>44075</v>
      </c>
      <c r="B660" s="1">
        <v>11464.3</v>
      </c>
      <c r="C660" s="1">
        <v>11553.55</v>
      </c>
      <c r="D660" s="1">
        <v>11366.9</v>
      </c>
      <c r="E660" s="1">
        <v>11470.25</v>
      </c>
      <c r="F660" s="1">
        <v>783769555</v>
      </c>
      <c r="G660" s="1">
        <v>36752.54</v>
      </c>
      <c r="H660" s="3">
        <f>IF(ISERR(LN(Table27[[#This Row],[Close]]/E659)),"-",LN(Table27[[#This Row],[Close]]/E659))</f>
        <v>7.2404643072113339E-3</v>
      </c>
    </row>
    <row r="661" spans="1:8" x14ac:dyDescent="0.3">
      <c r="A661" s="2">
        <v>44076</v>
      </c>
      <c r="B661" s="1">
        <v>11478.55</v>
      </c>
      <c r="C661" s="1">
        <v>11554.75</v>
      </c>
      <c r="D661" s="1">
        <v>11430.4</v>
      </c>
      <c r="E661" s="1">
        <v>11535</v>
      </c>
      <c r="F661" s="1">
        <v>593494423</v>
      </c>
      <c r="G661" s="1">
        <v>27454.65</v>
      </c>
      <c r="H661" s="3">
        <f>IF(ISERR(LN(Table27[[#This Row],[Close]]/E660)),"-",LN(Table27[[#This Row],[Close]]/E660))</f>
        <v>5.6291647324288943E-3</v>
      </c>
    </row>
    <row r="662" spans="1:8" x14ac:dyDescent="0.3">
      <c r="A662" s="2">
        <v>44077</v>
      </c>
      <c r="B662" s="1">
        <v>11566.2</v>
      </c>
      <c r="C662" s="1">
        <v>11584.95</v>
      </c>
      <c r="D662" s="1">
        <v>11507.65</v>
      </c>
      <c r="E662" s="1">
        <v>11527.45</v>
      </c>
      <c r="F662" s="1">
        <v>607115212</v>
      </c>
      <c r="G662" s="1">
        <v>26868.26</v>
      </c>
      <c r="H662" s="3">
        <f>IF(ISERR(LN(Table27[[#This Row],[Close]]/E661)),"-",LN(Table27[[#This Row],[Close]]/E661))</f>
        <v>-6.5474399031464003E-4</v>
      </c>
    </row>
    <row r="663" spans="1:8" x14ac:dyDescent="0.3">
      <c r="A663" s="2">
        <v>44078</v>
      </c>
      <c r="B663" s="1">
        <v>11354.4</v>
      </c>
      <c r="C663" s="1">
        <v>11452.05</v>
      </c>
      <c r="D663" s="1">
        <v>11303.65</v>
      </c>
      <c r="E663" s="1">
        <v>11333.85</v>
      </c>
      <c r="F663" s="1">
        <v>681338905</v>
      </c>
      <c r="G663" s="1">
        <v>31746.86</v>
      </c>
      <c r="H663" s="3">
        <f>IF(ISERR(LN(Table27[[#This Row],[Close]]/E662)),"-",LN(Table27[[#This Row],[Close]]/E662))</f>
        <v>-1.6937324491168509E-2</v>
      </c>
    </row>
    <row r="664" spans="1:8" x14ac:dyDescent="0.3">
      <c r="A664" s="2">
        <v>44081</v>
      </c>
      <c r="B664" s="1">
        <v>11359.6</v>
      </c>
      <c r="C664" s="1">
        <v>11381.15</v>
      </c>
      <c r="D664" s="1">
        <v>11251.7</v>
      </c>
      <c r="E664" s="1">
        <v>11355.05</v>
      </c>
      <c r="F664" s="1">
        <v>560322964</v>
      </c>
      <c r="G664" s="1">
        <v>25959.82</v>
      </c>
      <c r="H664" s="3">
        <f>IF(ISERR(LN(Table27[[#This Row],[Close]]/E663)),"-",LN(Table27[[#This Row],[Close]]/E663))</f>
        <v>1.8687557501366183E-3</v>
      </c>
    </row>
    <row r="665" spans="1:8" x14ac:dyDescent="0.3">
      <c r="A665" s="2">
        <v>44082</v>
      </c>
      <c r="B665" s="1">
        <v>11378.55</v>
      </c>
      <c r="C665" s="1">
        <v>11437.25</v>
      </c>
      <c r="D665" s="1">
        <v>11290.45</v>
      </c>
      <c r="E665" s="1">
        <v>11317.35</v>
      </c>
      <c r="F665" s="1">
        <v>572239350</v>
      </c>
      <c r="G665" s="1">
        <v>27979.7</v>
      </c>
      <c r="H665" s="3">
        <f>IF(ISERR(LN(Table27[[#This Row],[Close]]/E664)),"-",LN(Table27[[#This Row],[Close]]/E664))</f>
        <v>-3.3256324646967609E-3</v>
      </c>
    </row>
    <row r="666" spans="1:8" x14ac:dyDescent="0.3">
      <c r="A666" s="2">
        <v>44083</v>
      </c>
      <c r="B666" s="1">
        <v>11218.6</v>
      </c>
      <c r="C666" s="1">
        <v>11298.15</v>
      </c>
      <c r="D666" s="1">
        <v>11185.15</v>
      </c>
      <c r="E666" s="1">
        <v>11278</v>
      </c>
      <c r="F666" s="1">
        <v>728880693</v>
      </c>
      <c r="G666" s="1">
        <v>32660.67</v>
      </c>
      <c r="H666" s="3">
        <f>IF(ISERR(LN(Table27[[#This Row],[Close]]/E665)),"-",LN(Table27[[#This Row],[Close]]/E665))</f>
        <v>-3.4830210446831823E-3</v>
      </c>
    </row>
    <row r="667" spans="1:8" x14ac:dyDescent="0.3">
      <c r="A667" s="2">
        <v>44084</v>
      </c>
      <c r="B667" s="1">
        <v>11363.3</v>
      </c>
      <c r="C667" s="1">
        <v>11464.05</v>
      </c>
      <c r="D667" s="1">
        <v>11327.4</v>
      </c>
      <c r="E667" s="1">
        <v>11449.25</v>
      </c>
      <c r="F667" s="1">
        <v>679419973</v>
      </c>
      <c r="G667" s="1">
        <v>39239.1</v>
      </c>
      <c r="H667" s="3">
        <f>IF(ISERR(LN(Table27[[#This Row],[Close]]/E666)),"-",LN(Table27[[#This Row],[Close]]/E666))</f>
        <v>1.507030028649042E-2</v>
      </c>
    </row>
    <row r="668" spans="1:8" x14ac:dyDescent="0.3">
      <c r="A668" s="2">
        <v>44085</v>
      </c>
      <c r="B668" s="1">
        <v>11447.8</v>
      </c>
      <c r="C668" s="1">
        <v>11493.5</v>
      </c>
      <c r="D668" s="1">
        <v>11419.9</v>
      </c>
      <c r="E668" s="1">
        <v>11464.45</v>
      </c>
      <c r="F668" s="1">
        <v>554789157</v>
      </c>
      <c r="G668" s="1">
        <v>29614.09</v>
      </c>
      <c r="H668" s="3">
        <f>IF(ISERR(LN(Table27[[#This Row],[Close]]/E667)),"-",LN(Table27[[#This Row],[Close]]/E667))</f>
        <v>1.3267173987232086E-3</v>
      </c>
    </row>
    <row r="669" spans="1:8" x14ac:dyDescent="0.3">
      <c r="A669" s="2">
        <v>44088</v>
      </c>
      <c r="B669" s="1">
        <v>11540.15</v>
      </c>
      <c r="C669" s="1">
        <v>11568.9</v>
      </c>
      <c r="D669" s="1">
        <v>11383.55</v>
      </c>
      <c r="E669" s="1">
        <v>11440.05</v>
      </c>
      <c r="F669" s="1">
        <v>642270123</v>
      </c>
      <c r="G669" s="1">
        <v>33996.94</v>
      </c>
      <c r="H669" s="3">
        <f>IF(ISERR(LN(Table27[[#This Row],[Close]]/E668)),"-",LN(Table27[[#This Row],[Close]]/E668))</f>
        <v>-2.1305864987327225E-3</v>
      </c>
    </row>
    <row r="670" spans="1:8" x14ac:dyDescent="0.3">
      <c r="A670" s="2">
        <v>44089</v>
      </c>
      <c r="B670" s="1">
        <v>11487.2</v>
      </c>
      <c r="C670" s="1">
        <v>11535.95</v>
      </c>
      <c r="D670" s="1">
        <v>11442.25</v>
      </c>
      <c r="E670" s="1">
        <v>11521.8</v>
      </c>
      <c r="F670" s="1">
        <v>506667239</v>
      </c>
      <c r="G670" s="1">
        <v>28054.51</v>
      </c>
      <c r="H670" s="3">
        <f>IF(ISERR(LN(Table27[[#This Row],[Close]]/E669)),"-",LN(Table27[[#This Row],[Close]]/E669))</f>
        <v>7.1205364905140263E-3</v>
      </c>
    </row>
    <row r="671" spans="1:8" x14ac:dyDescent="0.3">
      <c r="A671" s="2">
        <v>44090</v>
      </c>
      <c r="B671" s="1">
        <v>11538.45</v>
      </c>
      <c r="C671" s="1">
        <v>11618.1</v>
      </c>
      <c r="D671" s="1">
        <v>11516.75</v>
      </c>
      <c r="E671" s="1">
        <v>11604.55</v>
      </c>
      <c r="F671" s="1">
        <v>527804775</v>
      </c>
      <c r="G671" s="1">
        <v>27629.71</v>
      </c>
      <c r="H671" s="3">
        <f>IF(ISERR(LN(Table27[[#This Row],[Close]]/E670)),"-",LN(Table27[[#This Row],[Close]]/E670))</f>
        <v>7.1563695231040263E-3</v>
      </c>
    </row>
    <row r="672" spans="1:8" x14ac:dyDescent="0.3">
      <c r="A672" s="2">
        <v>44091</v>
      </c>
      <c r="B672" s="1">
        <v>11539.4</v>
      </c>
      <c r="C672" s="1">
        <v>11587.2</v>
      </c>
      <c r="D672" s="1">
        <v>11498.5</v>
      </c>
      <c r="E672" s="1">
        <v>11516.1</v>
      </c>
      <c r="F672" s="1">
        <v>517729494</v>
      </c>
      <c r="G672" s="1">
        <v>29674.95</v>
      </c>
      <c r="H672" s="3">
        <f>IF(ISERR(LN(Table27[[#This Row],[Close]]/E671)),"-",LN(Table27[[#This Row],[Close]]/E671))</f>
        <v>-7.651206302177675E-3</v>
      </c>
    </row>
    <row r="673" spans="1:8" x14ac:dyDescent="0.3">
      <c r="A673" s="2">
        <v>44092</v>
      </c>
      <c r="B673" s="1">
        <v>11584.1</v>
      </c>
      <c r="C673" s="1">
        <v>11584.1</v>
      </c>
      <c r="D673" s="1">
        <v>11446.1</v>
      </c>
      <c r="E673" s="1">
        <v>11504.95</v>
      </c>
      <c r="F673" s="1">
        <v>764154094</v>
      </c>
      <c r="G673" s="1">
        <v>48698.68</v>
      </c>
      <c r="H673" s="3">
        <f>IF(ISERR(LN(Table27[[#This Row],[Close]]/E672)),"-",LN(Table27[[#This Row],[Close]]/E672))</f>
        <v>-9.6867874157542232E-4</v>
      </c>
    </row>
    <row r="674" spans="1:8" x14ac:dyDescent="0.3">
      <c r="A674" s="2">
        <v>44095</v>
      </c>
      <c r="B674" s="1">
        <v>11503.8</v>
      </c>
      <c r="C674" s="1">
        <v>11535.25</v>
      </c>
      <c r="D674" s="1">
        <v>11218.5</v>
      </c>
      <c r="E674" s="1">
        <v>11250.55</v>
      </c>
      <c r="F674" s="1">
        <v>602851737</v>
      </c>
      <c r="G674" s="1">
        <v>37213.230000000003</v>
      </c>
      <c r="H674" s="3">
        <f>IF(ISERR(LN(Table27[[#This Row],[Close]]/E673)),"-",LN(Table27[[#This Row],[Close]]/E673))</f>
        <v>-2.2360361197041149E-2</v>
      </c>
    </row>
    <row r="675" spans="1:8" x14ac:dyDescent="0.3">
      <c r="A675" s="2">
        <v>44096</v>
      </c>
      <c r="B675" s="1">
        <v>11301.75</v>
      </c>
      <c r="C675" s="1">
        <v>11302.2</v>
      </c>
      <c r="D675" s="1">
        <v>11084.65</v>
      </c>
      <c r="E675" s="1">
        <v>11153.65</v>
      </c>
      <c r="F675" s="1">
        <v>672249921</v>
      </c>
      <c r="G675" s="1">
        <v>36296.49</v>
      </c>
      <c r="H675" s="3">
        <f>IF(ISERR(LN(Table27[[#This Row],[Close]]/E674)),"-",LN(Table27[[#This Row],[Close]]/E674))</f>
        <v>-8.650217746793273E-3</v>
      </c>
    </row>
    <row r="676" spans="1:8" x14ac:dyDescent="0.3">
      <c r="A676" s="2">
        <v>44097</v>
      </c>
      <c r="B676" s="1">
        <v>11258.75</v>
      </c>
      <c r="C676" s="1">
        <v>11259.55</v>
      </c>
      <c r="D676" s="1">
        <v>11024.4</v>
      </c>
      <c r="E676" s="1">
        <v>11131.85</v>
      </c>
      <c r="F676" s="1">
        <v>714925847</v>
      </c>
      <c r="G676" s="1">
        <v>35542.980000000003</v>
      </c>
      <c r="H676" s="3">
        <f>IF(ISERR(LN(Table27[[#This Row],[Close]]/E675)),"-",LN(Table27[[#This Row],[Close]]/E675))</f>
        <v>-1.9564296922665279E-3</v>
      </c>
    </row>
    <row r="677" spans="1:8" x14ac:dyDescent="0.3">
      <c r="A677" s="2">
        <v>44098</v>
      </c>
      <c r="B677" s="1">
        <v>11011</v>
      </c>
      <c r="C677" s="1">
        <v>11015.3</v>
      </c>
      <c r="D677" s="1">
        <v>10790.2</v>
      </c>
      <c r="E677" s="1">
        <v>10805.55</v>
      </c>
      <c r="F677" s="1">
        <v>706139506</v>
      </c>
      <c r="G677" s="1">
        <v>33623.71</v>
      </c>
      <c r="H677" s="3">
        <f>IF(ISERR(LN(Table27[[#This Row],[Close]]/E676)),"-",LN(Table27[[#This Row],[Close]]/E676))</f>
        <v>-2.9750477881848796E-2</v>
      </c>
    </row>
    <row r="678" spans="1:8" x14ac:dyDescent="0.3">
      <c r="A678" s="2">
        <v>44099</v>
      </c>
      <c r="B678" s="1">
        <v>10910.4</v>
      </c>
      <c r="C678" s="1">
        <v>11072.6</v>
      </c>
      <c r="D678" s="1">
        <v>10854.85</v>
      </c>
      <c r="E678" s="1">
        <v>11050.25</v>
      </c>
      <c r="F678" s="1">
        <v>559597322</v>
      </c>
      <c r="G678" s="1">
        <v>31122.18</v>
      </c>
      <c r="H678" s="3">
        <f>IF(ISERR(LN(Table27[[#This Row],[Close]]/E677)),"-",LN(Table27[[#This Row],[Close]]/E677))</f>
        <v>2.2393161118835776E-2</v>
      </c>
    </row>
    <row r="679" spans="1:8" x14ac:dyDescent="0.3">
      <c r="A679" s="2">
        <v>44102</v>
      </c>
      <c r="B679" s="1">
        <v>11140.85</v>
      </c>
      <c r="C679" s="1">
        <v>11239.35</v>
      </c>
      <c r="D679" s="1">
        <v>11099.85</v>
      </c>
      <c r="E679" s="1">
        <v>11227.55</v>
      </c>
      <c r="F679" s="1">
        <v>472777324</v>
      </c>
      <c r="G679" s="1">
        <v>24361.17</v>
      </c>
      <c r="H679" s="3">
        <f>IF(ISERR(LN(Table27[[#This Row],[Close]]/E678)),"-",LN(Table27[[#This Row],[Close]]/E678))</f>
        <v>1.5917527178764334E-2</v>
      </c>
    </row>
    <row r="680" spans="1:8" x14ac:dyDescent="0.3">
      <c r="A680" s="2">
        <v>44103</v>
      </c>
      <c r="B680" s="1">
        <v>11288.6</v>
      </c>
      <c r="C680" s="1">
        <v>11305.4</v>
      </c>
      <c r="D680" s="1">
        <v>11181</v>
      </c>
      <c r="E680" s="1">
        <v>11222.4</v>
      </c>
      <c r="F680" s="1">
        <v>498295735</v>
      </c>
      <c r="G680" s="1">
        <v>26875.14</v>
      </c>
      <c r="H680" s="3">
        <f>IF(ISERR(LN(Table27[[#This Row],[Close]]/E679)),"-",LN(Table27[[#This Row],[Close]]/E679))</f>
        <v>-4.5879835726466887E-4</v>
      </c>
    </row>
    <row r="681" spans="1:8" x14ac:dyDescent="0.3">
      <c r="A681" s="2">
        <v>44104</v>
      </c>
      <c r="B681" s="1">
        <v>11244.45</v>
      </c>
      <c r="C681" s="1">
        <v>11295.4</v>
      </c>
      <c r="D681" s="1">
        <v>11184.55</v>
      </c>
      <c r="E681" s="1">
        <v>11247.55</v>
      </c>
      <c r="F681" s="1">
        <v>499343849</v>
      </c>
      <c r="G681" s="1">
        <v>28134.77</v>
      </c>
      <c r="H681" s="3">
        <f>IF(ISERR(LN(Table27[[#This Row],[Close]]/E680)),"-",LN(Table27[[#This Row],[Close]]/E680))</f>
        <v>2.238546191905813E-3</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88831-355B-4323-9A86-3A3516FB4798}">
  <dimension ref="A1:N681"/>
  <sheetViews>
    <sheetView showGridLines="0" workbookViewId="0"/>
  </sheetViews>
  <sheetFormatPr defaultRowHeight="14.4" x14ac:dyDescent="0.3"/>
  <cols>
    <col min="1" max="1" width="12.5546875" style="1" bestFit="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33</v>
      </c>
      <c r="B2" s="1" t="s">
        <v>14</v>
      </c>
      <c r="C2" s="2">
        <v>43101</v>
      </c>
      <c r="D2" s="1">
        <v>431.85</v>
      </c>
      <c r="E2" s="1">
        <v>430.95</v>
      </c>
      <c r="F2" s="1">
        <v>436.4</v>
      </c>
      <c r="G2" s="1">
        <v>422.25</v>
      </c>
      <c r="H2" s="1">
        <v>424.5</v>
      </c>
      <c r="I2" s="1">
        <v>424.45</v>
      </c>
      <c r="J2" s="1">
        <v>430.49</v>
      </c>
      <c r="K2" s="1">
        <v>6807536</v>
      </c>
      <c r="L2" s="1">
        <v>2930582407.6500001</v>
      </c>
      <c r="M2" s="1">
        <v>58464</v>
      </c>
      <c r="N2" s="3" t="str">
        <f>IF(ISERR(LN(Table18[[#This Row],[Close Price]]/I1)),"-",LN(Table18[[#This Row],[Close Price]]/I1))</f>
        <v>-</v>
      </c>
    </row>
    <row r="3" spans="1:14" x14ac:dyDescent="0.3">
      <c r="A3" s="1" t="s">
        <v>33</v>
      </c>
      <c r="B3" s="1" t="s">
        <v>14</v>
      </c>
      <c r="C3" s="2">
        <v>43102</v>
      </c>
      <c r="D3" s="1">
        <v>424.45</v>
      </c>
      <c r="E3" s="1">
        <v>428.85</v>
      </c>
      <c r="F3" s="1">
        <v>440.85</v>
      </c>
      <c r="G3" s="1">
        <v>422</v>
      </c>
      <c r="H3" s="1">
        <v>438.2</v>
      </c>
      <c r="I3" s="1">
        <v>439.3</v>
      </c>
      <c r="J3" s="1">
        <v>433.41</v>
      </c>
      <c r="K3" s="1">
        <v>15331261</v>
      </c>
      <c r="L3" s="1">
        <v>6644793062.4499998</v>
      </c>
      <c r="M3" s="1">
        <v>139880</v>
      </c>
      <c r="N3" s="3">
        <f>IF(ISERR(LN(Table18[[#This Row],[Close Price]]/I2)),"-",LN(Table18[[#This Row],[Close Price]]/I2))</f>
        <v>3.4388337797757206E-2</v>
      </c>
    </row>
    <row r="4" spans="1:14" x14ac:dyDescent="0.3">
      <c r="A4" s="1" t="s">
        <v>33</v>
      </c>
      <c r="B4" s="1" t="s">
        <v>14</v>
      </c>
      <c r="C4" s="2">
        <v>43103</v>
      </c>
      <c r="D4" s="1">
        <v>439.3</v>
      </c>
      <c r="E4" s="1">
        <v>440.4</v>
      </c>
      <c r="F4" s="1">
        <v>441.4</v>
      </c>
      <c r="G4" s="1">
        <v>431.95</v>
      </c>
      <c r="H4" s="1">
        <v>433.45</v>
      </c>
      <c r="I4" s="1">
        <v>433.9</v>
      </c>
      <c r="J4" s="1">
        <v>435.06</v>
      </c>
      <c r="K4" s="1">
        <v>9794953</v>
      </c>
      <c r="L4" s="1">
        <v>4261434556.8000002</v>
      </c>
      <c r="M4" s="1">
        <v>89076</v>
      </c>
      <c r="N4" s="3">
        <f>IF(ISERR(LN(Table18[[#This Row],[Close Price]]/I3)),"-",LN(Table18[[#This Row],[Close Price]]/I3))</f>
        <v>-1.2368458177428885E-2</v>
      </c>
    </row>
    <row r="5" spans="1:14" x14ac:dyDescent="0.3">
      <c r="A5" s="1" t="s">
        <v>33</v>
      </c>
      <c r="B5" s="1" t="s">
        <v>14</v>
      </c>
      <c r="C5" s="2">
        <v>43104</v>
      </c>
      <c r="D5" s="1">
        <v>433.9</v>
      </c>
      <c r="E5" s="1">
        <v>430</v>
      </c>
      <c r="F5" s="1">
        <v>433.3</v>
      </c>
      <c r="G5" s="1">
        <v>425.75</v>
      </c>
      <c r="H5" s="1">
        <v>430</v>
      </c>
      <c r="I5" s="1">
        <v>429.95</v>
      </c>
      <c r="J5" s="1">
        <v>429.56</v>
      </c>
      <c r="K5" s="1">
        <v>8395377</v>
      </c>
      <c r="L5" s="1">
        <v>3606286650.9000001</v>
      </c>
      <c r="M5" s="1">
        <v>79502</v>
      </c>
      <c r="N5" s="3">
        <f>IF(ISERR(LN(Table18[[#This Row],[Close Price]]/I4)),"-",LN(Table18[[#This Row],[Close Price]]/I4))</f>
        <v>-9.1451699473994851E-3</v>
      </c>
    </row>
    <row r="6" spans="1:14" x14ac:dyDescent="0.3">
      <c r="A6" s="1" t="s">
        <v>33</v>
      </c>
      <c r="B6" s="1" t="s">
        <v>14</v>
      </c>
      <c r="C6" s="2">
        <v>43105</v>
      </c>
      <c r="D6" s="1">
        <v>429.95</v>
      </c>
      <c r="E6" s="1">
        <v>431.25</v>
      </c>
      <c r="F6" s="1">
        <v>436.35</v>
      </c>
      <c r="G6" s="1">
        <v>429.8</v>
      </c>
      <c r="H6" s="1">
        <v>430.35</v>
      </c>
      <c r="I6" s="1">
        <v>431.6</v>
      </c>
      <c r="J6" s="1">
        <v>432.92</v>
      </c>
      <c r="K6" s="1">
        <v>7021611</v>
      </c>
      <c r="L6" s="1">
        <v>3039780583.4499998</v>
      </c>
      <c r="M6" s="1">
        <v>69031</v>
      </c>
      <c r="N6" s="3">
        <f>IF(ISERR(LN(Table18[[#This Row],[Close Price]]/I5)),"-",LN(Table18[[#This Row],[Close Price]]/I5))</f>
        <v>3.8303105270742419E-3</v>
      </c>
    </row>
    <row r="7" spans="1:14" x14ac:dyDescent="0.3">
      <c r="A7" s="1" t="s">
        <v>33</v>
      </c>
      <c r="B7" s="1" t="s">
        <v>14</v>
      </c>
      <c r="C7" s="2">
        <v>43108</v>
      </c>
      <c r="D7" s="1">
        <v>431.6</v>
      </c>
      <c r="E7" s="1">
        <v>432</v>
      </c>
      <c r="F7" s="1">
        <v>436.2</v>
      </c>
      <c r="G7" s="1">
        <v>431.65</v>
      </c>
      <c r="H7" s="1">
        <v>432.75</v>
      </c>
      <c r="I7" s="1">
        <v>433.55</v>
      </c>
      <c r="J7" s="1">
        <v>433.92</v>
      </c>
      <c r="K7" s="1">
        <v>4635214</v>
      </c>
      <c r="L7" s="1">
        <v>2011329512</v>
      </c>
      <c r="M7" s="1">
        <v>52542</v>
      </c>
      <c r="N7" s="3">
        <f>IF(ISERR(LN(Table18[[#This Row],[Close Price]]/I6)),"-",LN(Table18[[#This Row],[Close Price]]/I6))</f>
        <v>4.5078964391899222E-3</v>
      </c>
    </row>
    <row r="8" spans="1:14" x14ac:dyDescent="0.3">
      <c r="A8" s="1" t="s">
        <v>33</v>
      </c>
      <c r="B8" s="1" t="s">
        <v>14</v>
      </c>
      <c r="C8" s="2">
        <v>43109</v>
      </c>
      <c r="D8" s="1">
        <v>433.55</v>
      </c>
      <c r="E8" s="1">
        <v>434.25</v>
      </c>
      <c r="F8" s="1">
        <v>443.5</v>
      </c>
      <c r="G8" s="1">
        <v>433</v>
      </c>
      <c r="H8" s="1">
        <v>435.5</v>
      </c>
      <c r="I8" s="1">
        <v>437.55</v>
      </c>
      <c r="J8" s="1">
        <v>438.96</v>
      </c>
      <c r="K8" s="1">
        <v>12629045</v>
      </c>
      <c r="L8" s="1">
        <v>5543644039.9499998</v>
      </c>
      <c r="M8" s="1">
        <v>145372</v>
      </c>
      <c r="N8" s="3">
        <f>IF(ISERR(LN(Table18[[#This Row],[Close Price]]/I7)),"-",LN(Table18[[#This Row],[Close Price]]/I7))</f>
        <v>9.1838551586707253E-3</v>
      </c>
    </row>
    <row r="9" spans="1:14" x14ac:dyDescent="0.3">
      <c r="A9" s="1" t="s">
        <v>33</v>
      </c>
      <c r="B9" s="1" t="s">
        <v>14</v>
      </c>
      <c r="C9" s="2">
        <v>43110</v>
      </c>
      <c r="D9" s="1">
        <v>437.55</v>
      </c>
      <c r="E9" s="1">
        <v>438</v>
      </c>
      <c r="F9" s="1">
        <v>439.3</v>
      </c>
      <c r="G9" s="1">
        <v>431.3</v>
      </c>
      <c r="H9" s="1">
        <v>432.6</v>
      </c>
      <c r="I9" s="1">
        <v>433.3</v>
      </c>
      <c r="J9" s="1">
        <v>434.76</v>
      </c>
      <c r="K9" s="1">
        <v>4702579</v>
      </c>
      <c r="L9" s="1">
        <v>2044492976.95</v>
      </c>
      <c r="M9" s="1">
        <v>44185</v>
      </c>
      <c r="N9" s="3">
        <f>IF(ISERR(LN(Table18[[#This Row],[Close Price]]/I8)),"-",LN(Table18[[#This Row],[Close Price]]/I8))</f>
        <v>-9.7606562359764254E-3</v>
      </c>
    </row>
    <row r="10" spans="1:14" x14ac:dyDescent="0.3">
      <c r="A10" s="1" t="s">
        <v>33</v>
      </c>
      <c r="B10" s="1" t="s">
        <v>14</v>
      </c>
      <c r="C10" s="2">
        <v>43111</v>
      </c>
      <c r="D10" s="1">
        <v>433.3</v>
      </c>
      <c r="E10" s="1">
        <v>433.5</v>
      </c>
      <c r="F10" s="1">
        <v>437.6</v>
      </c>
      <c r="G10" s="1">
        <v>432.9</v>
      </c>
      <c r="H10" s="1">
        <v>434</v>
      </c>
      <c r="I10" s="1">
        <v>434.75</v>
      </c>
      <c r="J10" s="1">
        <v>435.64</v>
      </c>
      <c r="K10" s="1">
        <v>4565005</v>
      </c>
      <c r="L10" s="1">
        <v>1988689448.1500001</v>
      </c>
      <c r="M10" s="1">
        <v>54034</v>
      </c>
      <c r="N10" s="3">
        <f>IF(ISERR(LN(Table18[[#This Row],[Close Price]]/I9)),"-",LN(Table18[[#This Row],[Close Price]]/I9))</f>
        <v>3.3408244885287574E-3</v>
      </c>
    </row>
    <row r="11" spans="1:14" x14ac:dyDescent="0.3">
      <c r="A11" s="1" t="s">
        <v>33</v>
      </c>
      <c r="B11" s="1" t="s">
        <v>14</v>
      </c>
      <c r="C11" s="2">
        <v>43112</v>
      </c>
      <c r="D11" s="1">
        <v>434.75</v>
      </c>
      <c r="E11" s="1">
        <v>437</v>
      </c>
      <c r="F11" s="1">
        <v>441.45</v>
      </c>
      <c r="G11" s="1">
        <v>432.1</v>
      </c>
      <c r="H11" s="1">
        <v>436</v>
      </c>
      <c r="I11" s="1">
        <v>437.1</v>
      </c>
      <c r="J11" s="1">
        <v>437.06</v>
      </c>
      <c r="K11" s="1">
        <v>7408870</v>
      </c>
      <c r="L11" s="1">
        <v>3238108898.3000002</v>
      </c>
      <c r="M11" s="1">
        <v>77270</v>
      </c>
      <c r="N11" s="3">
        <f>IF(ISERR(LN(Table18[[#This Row],[Close Price]]/I10)),"-",LN(Table18[[#This Row],[Close Price]]/I10))</f>
        <v>5.390848634876373E-3</v>
      </c>
    </row>
    <row r="12" spans="1:14" x14ac:dyDescent="0.3">
      <c r="A12" s="1" t="s">
        <v>33</v>
      </c>
      <c r="B12" s="1" t="s">
        <v>14</v>
      </c>
      <c r="C12" s="2">
        <v>43115</v>
      </c>
      <c r="D12" s="1">
        <v>437.1</v>
      </c>
      <c r="E12" s="1">
        <v>438.05</v>
      </c>
      <c r="F12" s="1">
        <v>440.05</v>
      </c>
      <c r="G12" s="1">
        <v>431.05</v>
      </c>
      <c r="H12" s="1">
        <v>432.25</v>
      </c>
      <c r="I12" s="1">
        <v>432.35</v>
      </c>
      <c r="J12" s="1">
        <v>435.46</v>
      </c>
      <c r="K12" s="1">
        <v>4042775</v>
      </c>
      <c r="L12" s="1">
        <v>1760480296.0999999</v>
      </c>
      <c r="M12" s="1">
        <v>49934</v>
      </c>
      <c r="N12" s="3">
        <f>IF(ISERR(LN(Table18[[#This Row],[Close Price]]/I11)),"-",LN(Table18[[#This Row],[Close Price]]/I11))</f>
        <v>-1.0926556462829629E-2</v>
      </c>
    </row>
    <row r="13" spans="1:14" x14ac:dyDescent="0.3">
      <c r="A13" s="1" t="s">
        <v>33</v>
      </c>
      <c r="B13" s="1" t="s">
        <v>14</v>
      </c>
      <c r="C13" s="2">
        <v>43116</v>
      </c>
      <c r="D13" s="1">
        <v>432.35</v>
      </c>
      <c r="E13" s="1">
        <v>433</v>
      </c>
      <c r="F13" s="1">
        <v>435.2</v>
      </c>
      <c r="G13" s="1">
        <v>419.5</v>
      </c>
      <c r="H13" s="1">
        <v>421.9</v>
      </c>
      <c r="I13" s="1">
        <v>421.9</v>
      </c>
      <c r="J13" s="1">
        <v>424.97</v>
      </c>
      <c r="K13" s="1">
        <v>5623745</v>
      </c>
      <c r="L13" s="1">
        <v>2389913459.0500002</v>
      </c>
      <c r="M13" s="1">
        <v>62106</v>
      </c>
      <c r="N13" s="3">
        <f>IF(ISERR(LN(Table18[[#This Row],[Close Price]]/I12)),"-",LN(Table18[[#This Row],[Close Price]]/I12))</f>
        <v>-2.4467126276146407E-2</v>
      </c>
    </row>
    <row r="14" spans="1:14" x14ac:dyDescent="0.3">
      <c r="A14" s="1" t="s">
        <v>33</v>
      </c>
      <c r="B14" s="1" t="s">
        <v>14</v>
      </c>
      <c r="C14" s="2">
        <v>43117</v>
      </c>
      <c r="D14" s="1">
        <v>421.9</v>
      </c>
      <c r="E14" s="1">
        <v>422.05</v>
      </c>
      <c r="F14" s="1">
        <v>424.5</v>
      </c>
      <c r="G14" s="1">
        <v>410.1</v>
      </c>
      <c r="H14" s="1">
        <v>423.2</v>
      </c>
      <c r="I14" s="1">
        <v>422.95</v>
      </c>
      <c r="J14" s="1">
        <v>417.36</v>
      </c>
      <c r="K14" s="1">
        <v>10204447</v>
      </c>
      <c r="L14" s="1">
        <v>4258963217.1999998</v>
      </c>
      <c r="M14" s="1">
        <v>97965</v>
      </c>
      <c r="N14" s="3">
        <f>IF(ISERR(LN(Table18[[#This Row],[Close Price]]/I13)),"-",LN(Table18[[#This Row],[Close Price]]/I13))</f>
        <v>2.4856496197306305E-3</v>
      </c>
    </row>
    <row r="15" spans="1:14" x14ac:dyDescent="0.3">
      <c r="A15" s="1" t="s">
        <v>33</v>
      </c>
      <c r="B15" s="1" t="s">
        <v>14</v>
      </c>
      <c r="C15" s="2">
        <v>43118</v>
      </c>
      <c r="D15" s="1">
        <v>422.95</v>
      </c>
      <c r="E15" s="1">
        <v>424</v>
      </c>
      <c r="F15" s="1">
        <v>428.3</v>
      </c>
      <c r="G15" s="1">
        <v>414.45</v>
      </c>
      <c r="H15" s="1">
        <v>418</v>
      </c>
      <c r="I15" s="1">
        <v>418.95</v>
      </c>
      <c r="J15" s="1">
        <v>421.97</v>
      </c>
      <c r="K15" s="1">
        <v>9579830</v>
      </c>
      <c r="L15" s="1">
        <v>4042359200.0999999</v>
      </c>
      <c r="M15" s="1">
        <v>82077</v>
      </c>
      <c r="N15" s="3">
        <f>IF(ISERR(LN(Table18[[#This Row],[Close Price]]/I14)),"-",LN(Table18[[#This Row],[Close Price]]/I14))</f>
        <v>-9.502387690728066E-3</v>
      </c>
    </row>
    <row r="16" spans="1:14" x14ac:dyDescent="0.3">
      <c r="A16" s="1" t="s">
        <v>33</v>
      </c>
      <c r="B16" s="1" t="s">
        <v>14</v>
      </c>
      <c r="C16" s="2">
        <v>43119</v>
      </c>
      <c r="D16" s="1">
        <v>418.95</v>
      </c>
      <c r="E16" s="1">
        <v>415.2</v>
      </c>
      <c r="F16" s="1">
        <v>421.95</v>
      </c>
      <c r="G16" s="1">
        <v>415.05</v>
      </c>
      <c r="H16" s="1">
        <v>418.2</v>
      </c>
      <c r="I16" s="1">
        <v>418.05</v>
      </c>
      <c r="J16" s="1">
        <v>417.77</v>
      </c>
      <c r="K16" s="1">
        <v>3894062</v>
      </c>
      <c r="L16" s="1">
        <v>1626829816.8499999</v>
      </c>
      <c r="M16" s="1">
        <v>45961</v>
      </c>
      <c r="N16" s="3">
        <f>IF(ISERR(LN(Table18[[#This Row],[Close Price]]/I15)),"-",LN(Table18[[#This Row],[Close Price]]/I15))</f>
        <v>-2.1505384632284734E-3</v>
      </c>
    </row>
    <row r="17" spans="1:14" x14ac:dyDescent="0.3">
      <c r="A17" s="1" t="s">
        <v>33</v>
      </c>
      <c r="B17" s="1" t="s">
        <v>14</v>
      </c>
      <c r="C17" s="2">
        <v>43122</v>
      </c>
      <c r="D17" s="1">
        <v>418.05</v>
      </c>
      <c r="E17" s="1">
        <v>419.05</v>
      </c>
      <c r="F17" s="1">
        <v>424.4</v>
      </c>
      <c r="G17" s="1">
        <v>418.45</v>
      </c>
      <c r="H17" s="1">
        <v>422.2</v>
      </c>
      <c r="I17" s="1">
        <v>421.9</v>
      </c>
      <c r="J17" s="1">
        <v>421.87</v>
      </c>
      <c r="K17" s="1">
        <v>4643782</v>
      </c>
      <c r="L17" s="1">
        <v>1959053961.9000001</v>
      </c>
      <c r="M17" s="1">
        <v>62493</v>
      </c>
      <c r="N17" s="3">
        <f>IF(ISERR(LN(Table18[[#This Row],[Close Price]]/I16)),"-",LN(Table18[[#This Row],[Close Price]]/I16))</f>
        <v>9.1672765342259363E-3</v>
      </c>
    </row>
    <row r="18" spans="1:14" x14ac:dyDescent="0.3">
      <c r="A18" s="1" t="s">
        <v>33</v>
      </c>
      <c r="B18" s="1" t="s">
        <v>14</v>
      </c>
      <c r="C18" s="2">
        <v>43123</v>
      </c>
      <c r="D18" s="1">
        <v>421.9</v>
      </c>
      <c r="E18" s="1">
        <v>422.8</v>
      </c>
      <c r="F18" s="1">
        <v>422.8</v>
      </c>
      <c r="G18" s="1">
        <v>414.75</v>
      </c>
      <c r="H18" s="1">
        <v>417.5</v>
      </c>
      <c r="I18" s="1">
        <v>418</v>
      </c>
      <c r="J18" s="1">
        <v>418.29</v>
      </c>
      <c r="K18" s="1">
        <v>6185011</v>
      </c>
      <c r="L18" s="1">
        <v>2587139198.6500001</v>
      </c>
      <c r="M18" s="1">
        <v>89579</v>
      </c>
      <c r="N18" s="3">
        <f>IF(ISERR(LN(Table18[[#This Row],[Close Price]]/I17)),"-",LN(Table18[[#This Row],[Close Price]]/I17))</f>
        <v>-9.2868866055366081E-3</v>
      </c>
    </row>
    <row r="19" spans="1:14" x14ac:dyDescent="0.3">
      <c r="A19" s="1" t="s">
        <v>33</v>
      </c>
      <c r="B19" s="1" t="s">
        <v>14</v>
      </c>
      <c r="C19" s="2">
        <v>43124</v>
      </c>
      <c r="D19" s="1">
        <v>418</v>
      </c>
      <c r="E19" s="1">
        <v>416</v>
      </c>
      <c r="F19" s="1">
        <v>416.25</v>
      </c>
      <c r="G19" s="1">
        <v>402.65</v>
      </c>
      <c r="H19" s="1">
        <v>403.95</v>
      </c>
      <c r="I19" s="1">
        <v>403.6</v>
      </c>
      <c r="J19" s="1">
        <v>407.63</v>
      </c>
      <c r="K19" s="1">
        <v>10789570</v>
      </c>
      <c r="L19" s="1">
        <v>4398130026.0500002</v>
      </c>
      <c r="M19" s="1">
        <v>141190</v>
      </c>
      <c r="N19" s="3">
        <f>IF(ISERR(LN(Table18[[#This Row],[Close Price]]/I18)),"-",LN(Table18[[#This Row],[Close Price]]/I18))</f>
        <v>-3.5057144045302358E-2</v>
      </c>
    </row>
    <row r="20" spans="1:14" x14ac:dyDescent="0.3">
      <c r="A20" s="1" t="s">
        <v>33</v>
      </c>
      <c r="B20" s="1" t="s">
        <v>14</v>
      </c>
      <c r="C20" s="2">
        <v>43125</v>
      </c>
      <c r="D20" s="1">
        <v>403.6</v>
      </c>
      <c r="E20" s="1">
        <v>403.45</v>
      </c>
      <c r="F20" s="1">
        <v>407.65</v>
      </c>
      <c r="G20" s="1">
        <v>398</v>
      </c>
      <c r="H20" s="1">
        <v>399.9</v>
      </c>
      <c r="I20" s="1">
        <v>400.3</v>
      </c>
      <c r="J20" s="1">
        <v>401.91</v>
      </c>
      <c r="K20" s="1">
        <v>16312167</v>
      </c>
      <c r="L20" s="1">
        <v>6556027395.6499996</v>
      </c>
      <c r="M20" s="1">
        <v>110636</v>
      </c>
      <c r="N20" s="3">
        <f>IF(ISERR(LN(Table18[[#This Row],[Close Price]]/I19)),"-",LN(Table18[[#This Row],[Close Price]]/I19))</f>
        <v>-8.2100224809259909E-3</v>
      </c>
    </row>
    <row r="21" spans="1:14" x14ac:dyDescent="0.3">
      <c r="A21" s="1" t="s">
        <v>33</v>
      </c>
      <c r="B21" s="1" t="s">
        <v>14</v>
      </c>
      <c r="C21" s="2">
        <v>43129</v>
      </c>
      <c r="D21" s="1">
        <v>400.3</v>
      </c>
      <c r="E21" s="1">
        <v>402.5</v>
      </c>
      <c r="F21" s="1">
        <v>405.9</v>
      </c>
      <c r="G21" s="1">
        <v>398.1</v>
      </c>
      <c r="H21" s="1">
        <v>398.9</v>
      </c>
      <c r="I21" s="1">
        <v>399.25</v>
      </c>
      <c r="J21" s="1">
        <v>402.45</v>
      </c>
      <c r="K21" s="1">
        <v>5789602</v>
      </c>
      <c r="L21" s="1">
        <v>2330020245.1500001</v>
      </c>
      <c r="M21" s="1">
        <v>70351</v>
      </c>
      <c r="N21" s="3">
        <f>IF(ISERR(LN(Table18[[#This Row],[Close Price]]/I20)),"-",LN(Table18[[#This Row],[Close Price]]/I20))</f>
        <v>-2.6264789034061526E-3</v>
      </c>
    </row>
    <row r="22" spans="1:14" x14ac:dyDescent="0.3">
      <c r="A22" s="1" t="s">
        <v>33</v>
      </c>
      <c r="B22" s="1" t="s">
        <v>14</v>
      </c>
      <c r="C22" s="2">
        <v>43130</v>
      </c>
      <c r="D22" s="1">
        <v>399.25</v>
      </c>
      <c r="E22" s="1">
        <v>400</v>
      </c>
      <c r="F22" s="1">
        <v>402.3</v>
      </c>
      <c r="G22" s="1">
        <v>395</v>
      </c>
      <c r="H22" s="1">
        <v>395.7</v>
      </c>
      <c r="I22" s="1">
        <v>395.85</v>
      </c>
      <c r="J22" s="1">
        <v>398.6</v>
      </c>
      <c r="K22" s="1">
        <v>6963005</v>
      </c>
      <c r="L22" s="1">
        <v>2775480640.5500002</v>
      </c>
      <c r="M22" s="1">
        <v>88413</v>
      </c>
      <c r="N22" s="3">
        <f>IF(ISERR(LN(Table18[[#This Row],[Close Price]]/I21)),"-",LN(Table18[[#This Row],[Close Price]]/I21))</f>
        <v>-8.5524354776790237E-3</v>
      </c>
    </row>
    <row r="23" spans="1:14" x14ac:dyDescent="0.3">
      <c r="A23" s="1" t="s">
        <v>33</v>
      </c>
      <c r="B23" s="1" t="s">
        <v>14</v>
      </c>
      <c r="C23" s="2">
        <v>43131</v>
      </c>
      <c r="D23" s="1">
        <v>395.85</v>
      </c>
      <c r="E23" s="1">
        <v>395.5</v>
      </c>
      <c r="F23" s="1">
        <v>400.95</v>
      </c>
      <c r="G23" s="1">
        <v>395.25</v>
      </c>
      <c r="H23" s="1">
        <v>400</v>
      </c>
      <c r="I23" s="1">
        <v>399.5</v>
      </c>
      <c r="J23" s="1">
        <v>398.56</v>
      </c>
      <c r="K23" s="1">
        <v>5111454</v>
      </c>
      <c r="L23" s="1">
        <v>2037227074.4000001</v>
      </c>
      <c r="M23" s="1">
        <v>65628</v>
      </c>
      <c r="N23" s="3">
        <f>IF(ISERR(LN(Table18[[#This Row],[Close Price]]/I22)),"-",LN(Table18[[#This Row],[Close Price]]/I22))</f>
        <v>9.178413588886521E-3</v>
      </c>
    </row>
    <row r="24" spans="1:14" x14ac:dyDescent="0.3">
      <c r="A24" s="1" t="s">
        <v>33</v>
      </c>
      <c r="B24" s="1" t="s">
        <v>14</v>
      </c>
      <c r="C24" s="2">
        <v>43132</v>
      </c>
      <c r="D24" s="1">
        <v>399.5</v>
      </c>
      <c r="E24" s="1">
        <v>399.9</v>
      </c>
      <c r="F24" s="1">
        <v>403.8</v>
      </c>
      <c r="G24" s="1">
        <v>390.55</v>
      </c>
      <c r="H24" s="1">
        <v>393.3</v>
      </c>
      <c r="I24" s="1">
        <v>393.65</v>
      </c>
      <c r="J24" s="1">
        <v>398.23</v>
      </c>
      <c r="K24" s="1">
        <v>7259426</v>
      </c>
      <c r="L24" s="1">
        <v>2890906968.75</v>
      </c>
      <c r="M24" s="1">
        <v>72213</v>
      </c>
      <c r="N24" s="3">
        <f>IF(ISERR(LN(Table18[[#This Row],[Close Price]]/I23)),"-",LN(Table18[[#This Row],[Close Price]]/I23))</f>
        <v>-1.4751575575853243E-2</v>
      </c>
    </row>
    <row r="25" spans="1:14" x14ac:dyDescent="0.3">
      <c r="A25" s="1" t="s">
        <v>33</v>
      </c>
      <c r="B25" s="1" t="s">
        <v>14</v>
      </c>
      <c r="C25" s="2">
        <v>43133</v>
      </c>
      <c r="D25" s="1">
        <v>393.65</v>
      </c>
      <c r="E25" s="1">
        <v>392</v>
      </c>
      <c r="F25" s="1">
        <v>397.4</v>
      </c>
      <c r="G25" s="1">
        <v>381.3</v>
      </c>
      <c r="H25" s="1">
        <v>382.85</v>
      </c>
      <c r="I25" s="1">
        <v>383.75</v>
      </c>
      <c r="J25" s="1">
        <v>388.53</v>
      </c>
      <c r="K25" s="1">
        <v>10070356</v>
      </c>
      <c r="L25" s="1">
        <v>3912636187.8000002</v>
      </c>
      <c r="M25" s="1">
        <v>112517</v>
      </c>
      <c r="N25" s="3">
        <f>IF(ISERR(LN(Table18[[#This Row],[Close Price]]/I24)),"-",LN(Table18[[#This Row],[Close Price]]/I24))</f>
        <v>-2.5470890729069249E-2</v>
      </c>
    </row>
    <row r="26" spans="1:14" x14ac:dyDescent="0.3">
      <c r="A26" s="1" t="s">
        <v>33</v>
      </c>
      <c r="B26" s="1" t="s">
        <v>14</v>
      </c>
      <c r="C26" s="2">
        <v>43136</v>
      </c>
      <c r="D26" s="1">
        <v>383.75</v>
      </c>
      <c r="E26" s="1">
        <v>381</v>
      </c>
      <c r="F26" s="1">
        <v>398</v>
      </c>
      <c r="G26" s="1">
        <v>380</v>
      </c>
      <c r="H26" s="1">
        <v>398</v>
      </c>
      <c r="I26" s="1">
        <v>395.8</v>
      </c>
      <c r="J26" s="1">
        <v>392.17</v>
      </c>
      <c r="K26" s="1">
        <v>9876017</v>
      </c>
      <c r="L26" s="1">
        <v>3873063194.5500002</v>
      </c>
      <c r="M26" s="1">
        <v>118669</v>
      </c>
      <c r="N26" s="3">
        <f>IF(ISERR(LN(Table18[[#This Row],[Close Price]]/I25)),"-",LN(Table18[[#This Row],[Close Price]]/I25))</f>
        <v>3.0917734267058464E-2</v>
      </c>
    </row>
    <row r="27" spans="1:14" x14ac:dyDescent="0.3">
      <c r="A27" s="1" t="s">
        <v>33</v>
      </c>
      <c r="B27" s="1" t="s">
        <v>14</v>
      </c>
      <c r="C27" s="2">
        <v>43137</v>
      </c>
      <c r="D27" s="1">
        <v>395.8</v>
      </c>
      <c r="E27" s="1">
        <v>363</v>
      </c>
      <c r="F27" s="1">
        <v>379.85</v>
      </c>
      <c r="G27" s="1">
        <v>356.5</v>
      </c>
      <c r="H27" s="1">
        <v>375.25</v>
      </c>
      <c r="I27" s="1">
        <v>375.45</v>
      </c>
      <c r="J27" s="1">
        <v>371.36</v>
      </c>
      <c r="K27" s="1">
        <v>25294860</v>
      </c>
      <c r="L27" s="1">
        <v>9393402167.1000004</v>
      </c>
      <c r="M27" s="1">
        <v>253993</v>
      </c>
      <c r="N27" s="3">
        <f>IF(ISERR(LN(Table18[[#This Row],[Close Price]]/I26)),"-",LN(Table18[[#This Row],[Close Price]]/I26))</f>
        <v>-5.2783726622572545E-2</v>
      </c>
    </row>
    <row r="28" spans="1:14" x14ac:dyDescent="0.3">
      <c r="A28" s="1" t="s">
        <v>33</v>
      </c>
      <c r="B28" s="1" t="s">
        <v>14</v>
      </c>
      <c r="C28" s="2">
        <v>43138</v>
      </c>
      <c r="D28" s="1">
        <v>375.45</v>
      </c>
      <c r="E28" s="1">
        <v>380.4</v>
      </c>
      <c r="F28" s="1">
        <v>385.4</v>
      </c>
      <c r="G28" s="1">
        <v>375.2</v>
      </c>
      <c r="H28" s="1">
        <v>378</v>
      </c>
      <c r="I28" s="1">
        <v>377.8</v>
      </c>
      <c r="J28" s="1">
        <v>380.7</v>
      </c>
      <c r="K28" s="1">
        <v>12706795</v>
      </c>
      <c r="L28" s="1">
        <v>4837513602.6499996</v>
      </c>
      <c r="M28" s="1">
        <v>124643</v>
      </c>
      <c r="N28" s="3">
        <f>IF(ISERR(LN(Table18[[#This Row],[Close Price]]/I27)),"-",LN(Table18[[#This Row],[Close Price]]/I27))</f>
        <v>6.239648521516223E-3</v>
      </c>
    </row>
    <row r="29" spans="1:14" x14ac:dyDescent="0.3">
      <c r="A29" s="1" t="s">
        <v>33</v>
      </c>
      <c r="B29" s="1" t="s">
        <v>14</v>
      </c>
      <c r="C29" s="2">
        <v>43139</v>
      </c>
      <c r="D29" s="1">
        <v>377.8</v>
      </c>
      <c r="E29" s="1">
        <v>379.9</v>
      </c>
      <c r="F29" s="1">
        <v>380</v>
      </c>
      <c r="G29" s="1">
        <v>372.2</v>
      </c>
      <c r="H29" s="1">
        <v>376.2</v>
      </c>
      <c r="I29" s="1">
        <v>374.85</v>
      </c>
      <c r="J29" s="1">
        <v>375.93</v>
      </c>
      <c r="K29" s="1">
        <v>12452396</v>
      </c>
      <c r="L29" s="1">
        <v>4681288947</v>
      </c>
      <c r="M29" s="1">
        <v>127386</v>
      </c>
      <c r="N29" s="3">
        <f>IF(ISERR(LN(Table18[[#This Row],[Close Price]]/I28)),"-",LN(Table18[[#This Row],[Close Price]]/I28))</f>
        <v>-7.839009118338092E-3</v>
      </c>
    </row>
    <row r="30" spans="1:14" x14ac:dyDescent="0.3">
      <c r="A30" s="1" t="s">
        <v>33</v>
      </c>
      <c r="B30" s="1" t="s">
        <v>14</v>
      </c>
      <c r="C30" s="2">
        <v>43140</v>
      </c>
      <c r="D30" s="1">
        <v>374.85</v>
      </c>
      <c r="E30" s="1">
        <v>369.9</v>
      </c>
      <c r="F30" s="1">
        <v>373.2</v>
      </c>
      <c r="G30" s="1">
        <v>368</v>
      </c>
      <c r="H30" s="1">
        <v>369.1</v>
      </c>
      <c r="I30" s="1">
        <v>368.75</v>
      </c>
      <c r="J30" s="1">
        <v>370.1</v>
      </c>
      <c r="K30" s="1">
        <v>8816777</v>
      </c>
      <c r="L30" s="1">
        <v>3263053462.4000001</v>
      </c>
      <c r="M30" s="1">
        <v>141909</v>
      </c>
      <c r="N30" s="3">
        <f>IF(ISERR(LN(Table18[[#This Row],[Close Price]]/I29)),"-",LN(Table18[[#This Row],[Close Price]]/I29))</f>
        <v>-1.6407038295041601E-2</v>
      </c>
    </row>
    <row r="31" spans="1:14" x14ac:dyDescent="0.3">
      <c r="A31" s="1" t="s">
        <v>33</v>
      </c>
      <c r="B31" s="1" t="s">
        <v>14</v>
      </c>
      <c r="C31" s="2">
        <v>43143</v>
      </c>
      <c r="D31" s="1">
        <v>368.75</v>
      </c>
      <c r="E31" s="1">
        <v>373.4</v>
      </c>
      <c r="F31" s="1">
        <v>376.2</v>
      </c>
      <c r="G31" s="1">
        <v>370.2</v>
      </c>
      <c r="H31" s="1">
        <v>371</v>
      </c>
      <c r="I31" s="1">
        <v>371.8</v>
      </c>
      <c r="J31" s="1">
        <v>372.75</v>
      </c>
      <c r="K31" s="1">
        <v>6002369</v>
      </c>
      <c r="L31" s="1">
        <v>2237411371.5999999</v>
      </c>
      <c r="M31" s="1">
        <v>63325</v>
      </c>
      <c r="N31" s="3">
        <f>IF(ISERR(LN(Table18[[#This Row],[Close Price]]/I30)),"-",LN(Table18[[#This Row],[Close Price]]/I30))</f>
        <v>8.2371676333140194E-3</v>
      </c>
    </row>
    <row r="32" spans="1:14" x14ac:dyDescent="0.3">
      <c r="A32" s="1" t="s">
        <v>33</v>
      </c>
      <c r="B32" s="1" t="s">
        <v>14</v>
      </c>
      <c r="C32" s="2">
        <v>43145</v>
      </c>
      <c r="D32" s="1">
        <v>371.8</v>
      </c>
      <c r="E32" s="1">
        <v>372.9</v>
      </c>
      <c r="F32" s="1">
        <v>382.3</v>
      </c>
      <c r="G32" s="1">
        <v>370.6</v>
      </c>
      <c r="H32" s="1">
        <v>375.8</v>
      </c>
      <c r="I32" s="1">
        <v>376.85</v>
      </c>
      <c r="J32" s="1">
        <v>376.19</v>
      </c>
      <c r="K32" s="1">
        <v>9623436</v>
      </c>
      <c r="L32" s="1">
        <v>3620203221.6500001</v>
      </c>
      <c r="M32" s="1">
        <v>118765</v>
      </c>
      <c r="N32" s="3">
        <f>IF(ISERR(LN(Table18[[#This Row],[Close Price]]/I31)),"-",LN(Table18[[#This Row],[Close Price]]/I31))</f>
        <v>1.3491155002135229E-2</v>
      </c>
    </row>
    <row r="33" spans="1:14" x14ac:dyDescent="0.3">
      <c r="A33" s="1" t="s">
        <v>33</v>
      </c>
      <c r="B33" s="1" t="s">
        <v>14</v>
      </c>
      <c r="C33" s="2">
        <v>43146</v>
      </c>
      <c r="D33" s="1">
        <v>376.85</v>
      </c>
      <c r="E33" s="1">
        <v>379.8</v>
      </c>
      <c r="F33" s="1">
        <v>382.2</v>
      </c>
      <c r="G33" s="1">
        <v>373.1</v>
      </c>
      <c r="H33" s="1">
        <v>375.9</v>
      </c>
      <c r="I33" s="1">
        <v>375.8</v>
      </c>
      <c r="J33" s="1">
        <v>379.06</v>
      </c>
      <c r="K33" s="1">
        <v>10225880</v>
      </c>
      <c r="L33" s="1">
        <v>3876188479.0500002</v>
      </c>
      <c r="M33" s="1">
        <v>90362</v>
      </c>
      <c r="N33" s="3">
        <f>IF(ISERR(LN(Table18[[#This Row],[Close Price]]/I32)),"-",LN(Table18[[#This Row],[Close Price]]/I32))</f>
        <v>-2.7901433101140075E-3</v>
      </c>
    </row>
    <row r="34" spans="1:14" x14ac:dyDescent="0.3">
      <c r="A34" s="1" t="s">
        <v>33</v>
      </c>
      <c r="B34" s="1" t="s">
        <v>14</v>
      </c>
      <c r="C34" s="2">
        <v>43147</v>
      </c>
      <c r="D34" s="1">
        <v>375.8</v>
      </c>
      <c r="E34" s="1">
        <v>378</v>
      </c>
      <c r="F34" s="1">
        <v>379.4</v>
      </c>
      <c r="G34" s="1">
        <v>367.6</v>
      </c>
      <c r="H34" s="1">
        <v>370.5</v>
      </c>
      <c r="I34" s="1">
        <v>370.75</v>
      </c>
      <c r="J34" s="1">
        <v>372.75</v>
      </c>
      <c r="K34" s="1">
        <v>8545282</v>
      </c>
      <c r="L34" s="1">
        <v>3185239737.0500002</v>
      </c>
      <c r="M34" s="1">
        <v>73419</v>
      </c>
      <c r="N34" s="3">
        <f>IF(ISERR(LN(Table18[[#This Row],[Close Price]]/I33)),"-",LN(Table18[[#This Row],[Close Price]]/I33))</f>
        <v>-1.3529105961323465E-2</v>
      </c>
    </row>
    <row r="35" spans="1:14" x14ac:dyDescent="0.3">
      <c r="A35" s="1" t="s">
        <v>33</v>
      </c>
      <c r="B35" s="1" t="s">
        <v>14</v>
      </c>
      <c r="C35" s="2">
        <v>43150</v>
      </c>
      <c r="D35" s="1">
        <v>370.75</v>
      </c>
      <c r="E35" s="1">
        <v>373.7</v>
      </c>
      <c r="F35" s="1">
        <v>374.7</v>
      </c>
      <c r="G35" s="1">
        <v>362.8</v>
      </c>
      <c r="H35" s="1">
        <v>370.5</v>
      </c>
      <c r="I35" s="1">
        <v>368.75</v>
      </c>
      <c r="J35" s="1">
        <v>368.36</v>
      </c>
      <c r="K35" s="1">
        <v>5658765</v>
      </c>
      <c r="L35" s="1">
        <v>2084466061.2</v>
      </c>
      <c r="M35" s="1">
        <v>57354</v>
      </c>
      <c r="N35" s="3">
        <f>IF(ISERR(LN(Table18[[#This Row],[Close Price]]/I34)),"-",LN(Table18[[#This Row],[Close Price]]/I34))</f>
        <v>-5.4090733640118592E-3</v>
      </c>
    </row>
    <row r="36" spans="1:14" x14ac:dyDescent="0.3">
      <c r="A36" s="1" t="s">
        <v>33</v>
      </c>
      <c r="B36" s="1" t="s">
        <v>14</v>
      </c>
      <c r="C36" s="2">
        <v>43151</v>
      </c>
      <c r="D36" s="1">
        <v>368.75</v>
      </c>
      <c r="E36" s="1">
        <v>370.35</v>
      </c>
      <c r="F36" s="1">
        <v>370.9</v>
      </c>
      <c r="G36" s="1">
        <v>366.5</v>
      </c>
      <c r="H36" s="1">
        <v>369.2</v>
      </c>
      <c r="I36" s="1">
        <v>369.3</v>
      </c>
      <c r="J36" s="1">
        <v>368.87</v>
      </c>
      <c r="K36" s="1">
        <v>3972114</v>
      </c>
      <c r="L36" s="1">
        <v>1465194017</v>
      </c>
      <c r="M36" s="1">
        <v>56127</v>
      </c>
      <c r="N36" s="3">
        <f>IF(ISERR(LN(Table18[[#This Row],[Close Price]]/I35)),"-",LN(Table18[[#This Row],[Close Price]]/I35))</f>
        <v>1.4904142044880019E-3</v>
      </c>
    </row>
    <row r="37" spans="1:14" x14ac:dyDescent="0.3">
      <c r="A37" s="1" t="s">
        <v>33</v>
      </c>
      <c r="B37" s="1" t="s">
        <v>14</v>
      </c>
      <c r="C37" s="2">
        <v>43152</v>
      </c>
      <c r="D37" s="1">
        <v>369.3</v>
      </c>
      <c r="E37" s="1">
        <v>372.5</v>
      </c>
      <c r="F37" s="1">
        <v>372.5</v>
      </c>
      <c r="G37" s="1">
        <v>362.85</v>
      </c>
      <c r="H37" s="1">
        <v>364.05</v>
      </c>
      <c r="I37" s="1">
        <v>364.45</v>
      </c>
      <c r="J37" s="1">
        <v>365.24</v>
      </c>
      <c r="K37" s="1">
        <v>8640166</v>
      </c>
      <c r="L37" s="1">
        <v>3155737967.8000002</v>
      </c>
      <c r="M37" s="1">
        <v>101084</v>
      </c>
      <c r="N37" s="3">
        <f>IF(ISERR(LN(Table18[[#This Row],[Close Price]]/I36)),"-",LN(Table18[[#This Row],[Close Price]]/I36))</f>
        <v>-1.3219954030295657E-2</v>
      </c>
    </row>
    <row r="38" spans="1:14" x14ac:dyDescent="0.3">
      <c r="A38" s="1" t="s">
        <v>33</v>
      </c>
      <c r="B38" s="1" t="s">
        <v>14</v>
      </c>
      <c r="C38" s="2">
        <v>43153</v>
      </c>
      <c r="D38" s="1">
        <v>364.45</v>
      </c>
      <c r="E38" s="1">
        <v>363</v>
      </c>
      <c r="F38" s="1">
        <v>363</v>
      </c>
      <c r="G38" s="1">
        <v>357.5</v>
      </c>
      <c r="H38" s="1">
        <v>358.65</v>
      </c>
      <c r="I38" s="1">
        <v>358.5</v>
      </c>
      <c r="J38" s="1">
        <v>359.42</v>
      </c>
      <c r="K38" s="1">
        <v>10870704</v>
      </c>
      <c r="L38" s="1">
        <v>3907171383.6500001</v>
      </c>
      <c r="M38" s="1">
        <v>77743</v>
      </c>
      <c r="N38" s="3">
        <f>IF(ISERR(LN(Table18[[#This Row],[Close Price]]/I37)),"-",LN(Table18[[#This Row],[Close Price]]/I37))</f>
        <v>-1.6460707788546868E-2</v>
      </c>
    </row>
    <row r="39" spans="1:14" x14ac:dyDescent="0.3">
      <c r="A39" s="1" t="s">
        <v>33</v>
      </c>
      <c r="B39" s="1" t="s">
        <v>14</v>
      </c>
      <c r="C39" s="2">
        <v>43154</v>
      </c>
      <c r="D39" s="1">
        <v>358.5</v>
      </c>
      <c r="E39" s="1">
        <v>360.1</v>
      </c>
      <c r="F39" s="1">
        <v>364.6</v>
      </c>
      <c r="G39" s="1">
        <v>358.75</v>
      </c>
      <c r="H39" s="1">
        <v>360.35</v>
      </c>
      <c r="I39" s="1">
        <v>360.2</v>
      </c>
      <c r="J39" s="1">
        <v>361.51</v>
      </c>
      <c r="K39" s="1">
        <v>6751064</v>
      </c>
      <c r="L39" s="1">
        <v>2440580126.8499999</v>
      </c>
      <c r="M39" s="1">
        <v>64044</v>
      </c>
      <c r="N39" s="3">
        <f>IF(ISERR(LN(Table18[[#This Row],[Close Price]]/I38)),"-",LN(Table18[[#This Row],[Close Price]]/I38))</f>
        <v>4.7307727021805458E-3</v>
      </c>
    </row>
    <row r="40" spans="1:14" x14ac:dyDescent="0.3">
      <c r="A40" s="1" t="s">
        <v>33</v>
      </c>
      <c r="B40" s="1" t="s">
        <v>14</v>
      </c>
      <c r="C40" s="2">
        <v>43157</v>
      </c>
      <c r="D40" s="1">
        <v>360.2</v>
      </c>
      <c r="E40" s="1">
        <v>362</v>
      </c>
      <c r="F40" s="1">
        <v>373.5</v>
      </c>
      <c r="G40" s="1">
        <v>362</v>
      </c>
      <c r="H40" s="1">
        <v>372.8</v>
      </c>
      <c r="I40" s="1">
        <v>372.05</v>
      </c>
      <c r="J40" s="1">
        <v>370.38</v>
      </c>
      <c r="K40" s="1">
        <v>10576794</v>
      </c>
      <c r="L40" s="1">
        <v>3917479402.5</v>
      </c>
      <c r="M40" s="1">
        <v>106827</v>
      </c>
      <c r="N40" s="3">
        <f>IF(ISERR(LN(Table18[[#This Row],[Close Price]]/I39)),"-",LN(Table18[[#This Row],[Close Price]]/I39))</f>
        <v>3.2368821101414508E-2</v>
      </c>
    </row>
    <row r="41" spans="1:14" x14ac:dyDescent="0.3">
      <c r="A41" s="1" t="s">
        <v>33</v>
      </c>
      <c r="B41" s="1" t="s">
        <v>14</v>
      </c>
      <c r="C41" s="2">
        <v>43158</v>
      </c>
      <c r="D41" s="1">
        <v>372.05</v>
      </c>
      <c r="E41" s="1">
        <v>375</v>
      </c>
      <c r="F41" s="1">
        <v>376.6</v>
      </c>
      <c r="G41" s="1">
        <v>370.35</v>
      </c>
      <c r="H41" s="1">
        <v>373.3</v>
      </c>
      <c r="I41" s="1">
        <v>372.55</v>
      </c>
      <c r="J41" s="1">
        <v>372.91</v>
      </c>
      <c r="K41" s="1">
        <v>6156672</v>
      </c>
      <c r="L41" s="1">
        <v>2295873627.9000001</v>
      </c>
      <c r="M41" s="1">
        <v>63985</v>
      </c>
      <c r="N41" s="3">
        <f>IF(ISERR(LN(Table18[[#This Row],[Close Price]]/I40)),"-",LN(Table18[[#This Row],[Close Price]]/I40))</f>
        <v>1.3430031564663674E-3</v>
      </c>
    </row>
    <row r="42" spans="1:14" x14ac:dyDescent="0.3">
      <c r="A42" s="1" t="s">
        <v>33</v>
      </c>
      <c r="B42" s="1" t="s">
        <v>14</v>
      </c>
      <c r="C42" s="2">
        <v>43159</v>
      </c>
      <c r="D42" s="1">
        <v>372.55</v>
      </c>
      <c r="E42" s="1">
        <v>370</v>
      </c>
      <c r="F42" s="1">
        <v>373.65</v>
      </c>
      <c r="G42" s="1">
        <v>367.15</v>
      </c>
      <c r="H42" s="1">
        <v>369.85</v>
      </c>
      <c r="I42" s="1">
        <v>369.9</v>
      </c>
      <c r="J42" s="1">
        <v>370.48</v>
      </c>
      <c r="K42" s="1">
        <v>8009429</v>
      </c>
      <c r="L42" s="1">
        <v>2967333392.5500002</v>
      </c>
      <c r="M42" s="1">
        <v>88145</v>
      </c>
      <c r="N42" s="3">
        <f>IF(ISERR(LN(Table18[[#This Row],[Close Price]]/I41)),"-",LN(Table18[[#This Row],[Close Price]]/I41))</f>
        <v>-7.1385581613282473E-3</v>
      </c>
    </row>
    <row r="43" spans="1:14" x14ac:dyDescent="0.3">
      <c r="A43" s="1" t="s">
        <v>33</v>
      </c>
      <c r="B43" s="1" t="s">
        <v>14</v>
      </c>
      <c r="C43" s="2">
        <v>43160</v>
      </c>
      <c r="D43" s="1">
        <v>369.9</v>
      </c>
      <c r="E43" s="1">
        <v>369.75</v>
      </c>
      <c r="F43" s="1">
        <v>376.3</v>
      </c>
      <c r="G43" s="1">
        <v>369.05</v>
      </c>
      <c r="H43" s="1">
        <v>370.1</v>
      </c>
      <c r="I43" s="1">
        <v>370.75</v>
      </c>
      <c r="J43" s="1">
        <v>373.1</v>
      </c>
      <c r="K43" s="1">
        <v>6991806</v>
      </c>
      <c r="L43" s="1">
        <v>2608660988.4499998</v>
      </c>
      <c r="M43" s="1">
        <v>78996</v>
      </c>
      <c r="N43" s="3">
        <f>IF(ISERR(LN(Table18[[#This Row],[Close Price]]/I42)),"-",LN(Table18[[#This Row],[Close Price]]/I42))</f>
        <v>2.295282179633199E-3</v>
      </c>
    </row>
    <row r="44" spans="1:14" x14ac:dyDescent="0.3">
      <c r="A44" s="1" t="s">
        <v>33</v>
      </c>
      <c r="B44" s="1" t="s">
        <v>14</v>
      </c>
      <c r="C44" s="2">
        <v>43164</v>
      </c>
      <c r="D44" s="1">
        <v>370.75</v>
      </c>
      <c r="E44" s="1">
        <v>368.75</v>
      </c>
      <c r="F44" s="1">
        <v>368.75</v>
      </c>
      <c r="G44" s="1">
        <v>350.1</v>
      </c>
      <c r="H44" s="1">
        <v>351.95</v>
      </c>
      <c r="I44" s="1">
        <v>352.05</v>
      </c>
      <c r="J44" s="1">
        <v>356.11</v>
      </c>
      <c r="K44" s="1">
        <v>14665325</v>
      </c>
      <c r="L44" s="1">
        <v>5222483012.0500002</v>
      </c>
      <c r="M44" s="1">
        <v>128205</v>
      </c>
      <c r="N44" s="3">
        <f>IF(ISERR(LN(Table18[[#This Row],[Close Price]]/I43)),"-",LN(Table18[[#This Row],[Close Price]]/I43))</f>
        <v>-5.1754770052899267E-2</v>
      </c>
    </row>
    <row r="45" spans="1:14" x14ac:dyDescent="0.3">
      <c r="A45" s="1" t="s">
        <v>33</v>
      </c>
      <c r="B45" s="1" t="s">
        <v>14</v>
      </c>
      <c r="C45" s="2">
        <v>43165</v>
      </c>
      <c r="D45" s="1">
        <v>352.05</v>
      </c>
      <c r="E45" s="1">
        <v>355.15</v>
      </c>
      <c r="F45" s="1">
        <v>357.95</v>
      </c>
      <c r="G45" s="1">
        <v>345</v>
      </c>
      <c r="H45" s="1">
        <v>346.2</v>
      </c>
      <c r="I45" s="1">
        <v>346.5</v>
      </c>
      <c r="J45" s="1">
        <v>352.13</v>
      </c>
      <c r="K45" s="1">
        <v>8876632</v>
      </c>
      <c r="L45" s="1">
        <v>3125771665.5999999</v>
      </c>
      <c r="M45" s="1">
        <v>127268</v>
      </c>
      <c r="N45" s="3">
        <f>IF(ISERR(LN(Table18[[#This Row],[Close Price]]/I44)),"-",LN(Table18[[#This Row],[Close Price]]/I44))</f>
        <v>-1.5890392335184311E-2</v>
      </c>
    </row>
    <row r="46" spans="1:14" x14ac:dyDescent="0.3">
      <c r="A46" s="1" t="s">
        <v>33</v>
      </c>
      <c r="B46" s="1" t="s">
        <v>14</v>
      </c>
      <c r="C46" s="2">
        <v>43166</v>
      </c>
      <c r="D46" s="1">
        <v>346.5</v>
      </c>
      <c r="E46" s="1">
        <v>345</v>
      </c>
      <c r="F46" s="1">
        <v>355.3</v>
      </c>
      <c r="G46" s="1">
        <v>343.25</v>
      </c>
      <c r="H46" s="1">
        <v>348.05</v>
      </c>
      <c r="I46" s="1">
        <v>347.8</v>
      </c>
      <c r="J46" s="1">
        <v>349.95</v>
      </c>
      <c r="K46" s="1">
        <v>15599393</v>
      </c>
      <c r="L46" s="1">
        <v>5458998930.1499996</v>
      </c>
      <c r="M46" s="1">
        <v>131424</v>
      </c>
      <c r="N46" s="3">
        <f>IF(ISERR(LN(Table18[[#This Row],[Close Price]]/I45)),"-",LN(Table18[[#This Row],[Close Price]]/I45))</f>
        <v>3.7447832902248214E-3</v>
      </c>
    </row>
    <row r="47" spans="1:14" x14ac:dyDescent="0.3">
      <c r="A47" s="1" t="s">
        <v>33</v>
      </c>
      <c r="B47" s="1" t="s">
        <v>14</v>
      </c>
      <c r="C47" s="2">
        <v>43167</v>
      </c>
      <c r="D47" s="1">
        <v>347.8</v>
      </c>
      <c r="E47" s="1">
        <v>350.8</v>
      </c>
      <c r="F47" s="1">
        <v>351.9</v>
      </c>
      <c r="G47" s="1">
        <v>341.05</v>
      </c>
      <c r="H47" s="1">
        <v>345.05</v>
      </c>
      <c r="I47" s="1">
        <v>345.15</v>
      </c>
      <c r="J47" s="1">
        <v>344.99</v>
      </c>
      <c r="K47" s="1">
        <v>7674221</v>
      </c>
      <c r="L47" s="1">
        <v>2647560294.5500002</v>
      </c>
      <c r="M47" s="1">
        <v>92335</v>
      </c>
      <c r="N47" s="3">
        <f>IF(ISERR(LN(Table18[[#This Row],[Close Price]]/I46)),"-",LN(Table18[[#This Row],[Close Price]]/I46))</f>
        <v>-7.6484967706982165E-3</v>
      </c>
    </row>
    <row r="48" spans="1:14" x14ac:dyDescent="0.3">
      <c r="A48" s="1" t="s">
        <v>33</v>
      </c>
      <c r="B48" s="1" t="s">
        <v>14</v>
      </c>
      <c r="C48" s="2">
        <v>43168</v>
      </c>
      <c r="D48" s="1">
        <v>345.15</v>
      </c>
      <c r="E48" s="1">
        <v>345.55</v>
      </c>
      <c r="F48" s="1">
        <v>348.7</v>
      </c>
      <c r="G48" s="1">
        <v>340.15</v>
      </c>
      <c r="H48" s="1">
        <v>342</v>
      </c>
      <c r="I48" s="1">
        <v>341.5</v>
      </c>
      <c r="J48" s="1">
        <v>344.31</v>
      </c>
      <c r="K48" s="1">
        <v>5519224</v>
      </c>
      <c r="L48" s="1">
        <v>1900303318.0999999</v>
      </c>
      <c r="M48" s="1">
        <v>79391</v>
      </c>
      <c r="N48" s="3">
        <f>IF(ISERR(LN(Table18[[#This Row],[Close Price]]/I47)),"-",LN(Table18[[#This Row],[Close Price]]/I47))</f>
        <v>-1.0631426138639795E-2</v>
      </c>
    </row>
    <row r="49" spans="1:14" x14ac:dyDescent="0.3">
      <c r="A49" s="1" t="s">
        <v>33</v>
      </c>
      <c r="B49" s="1" t="s">
        <v>14</v>
      </c>
      <c r="C49" s="2">
        <v>43171</v>
      </c>
      <c r="D49" s="1">
        <v>341.5</v>
      </c>
      <c r="E49" s="1">
        <v>345</v>
      </c>
      <c r="F49" s="1">
        <v>353.8</v>
      </c>
      <c r="G49" s="1">
        <v>340.35</v>
      </c>
      <c r="H49" s="1">
        <v>353.15</v>
      </c>
      <c r="I49" s="1">
        <v>352.6</v>
      </c>
      <c r="J49" s="1">
        <v>347.02</v>
      </c>
      <c r="K49" s="1">
        <v>8238960</v>
      </c>
      <c r="L49" s="1">
        <v>2859052951.1500001</v>
      </c>
      <c r="M49" s="1">
        <v>86481</v>
      </c>
      <c r="N49" s="3">
        <f>IF(ISERR(LN(Table18[[#This Row],[Close Price]]/I48)),"-",LN(Table18[[#This Row],[Close Price]]/I48))</f>
        <v>3.1986590952925248E-2</v>
      </c>
    </row>
    <row r="50" spans="1:14" x14ac:dyDescent="0.3">
      <c r="A50" s="1" t="s">
        <v>33</v>
      </c>
      <c r="B50" s="1" t="s">
        <v>14</v>
      </c>
      <c r="C50" s="2">
        <v>43172</v>
      </c>
      <c r="D50" s="1">
        <v>352.6</v>
      </c>
      <c r="E50" s="1">
        <v>352.6</v>
      </c>
      <c r="F50" s="1">
        <v>356.45</v>
      </c>
      <c r="G50" s="1">
        <v>350</v>
      </c>
      <c r="H50" s="1">
        <v>353.8</v>
      </c>
      <c r="I50" s="1">
        <v>353.15</v>
      </c>
      <c r="J50" s="1">
        <v>353.74</v>
      </c>
      <c r="K50" s="1">
        <v>6184241</v>
      </c>
      <c r="L50" s="1">
        <v>2187600761.4000001</v>
      </c>
      <c r="M50" s="1">
        <v>79499</v>
      </c>
      <c r="N50" s="3">
        <f>IF(ISERR(LN(Table18[[#This Row],[Close Price]]/I49)),"-",LN(Table18[[#This Row],[Close Price]]/I49))</f>
        <v>1.5586258911612777E-3</v>
      </c>
    </row>
    <row r="51" spans="1:14" x14ac:dyDescent="0.3">
      <c r="A51" s="1" t="s">
        <v>33</v>
      </c>
      <c r="B51" s="1" t="s">
        <v>14</v>
      </c>
      <c r="C51" s="2">
        <v>43173</v>
      </c>
      <c r="D51" s="1">
        <v>353.15</v>
      </c>
      <c r="E51" s="1">
        <v>351</v>
      </c>
      <c r="F51" s="1">
        <v>354.9</v>
      </c>
      <c r="G51" s="1">
        <v>349.6</v>
      </c>
      <c r="H51" s="1">
        <v>354.85</v>
      </c>
      <c r="I51" s="1">
        <v>354.05</v>
      </c>
      <c r="J51" s="1">
        <v>352.08</v>
      </c>
      <c r="K51" s="1">
        <v>3820313</v>
      </c>
      <c r="L51" s="1">
        <v>1345056807.0999999</v>
      </c>
      <c r="M51" s="1">
        <v>43291</v>
      </c>
      <c r="N51" s="3">
        <f>IF(ISERR(LN(Table18[[#This Row],[Close Price]]/I50)),"-",LN(Table18[[#This Row],[Close Price]]/I50))</f>
        <v>2.5452502428517112E-3</v>
      </c>
    </row>
    <row r="52" spans="1:14" x14ac:dyDescent="0.3">
      <c r="A52" s="1" t="s">
        <v>33</v>
      </c>
      <c r="B52" s="1" t="s">
        <v>14</v>
      </c>
      <c r="C52" s="2">
        <v>43174</v>
      </c>
      <c r="D52" s="1">
        <v>354.05</v>
      </c>
      <c r="E52" s="1">
        <v>354.05</v>
      </c>
      <c r="F52" s="1">
        <v>358.4</v>
      </c>
      <c r="G52" s="1">
        <v>351.1</v>
      </c>
      <c r="H52" s="1">
        <v>353.5</v>
      </c>
      <c r="I52" s="1">
        <v>353.1</v>
      </c>
      <c r="J52" s="1">
        <v>354.11</v>
      </c>
      <c r="K52" s="1">
        <v>4331145</v>
      </c>
      <c r="L52" s="1">
        <v>1533692129.7</v>
      </c>
      <c r="M52" s="1">
        <v>57848</v>
      </c>
      <c r="N52" s="3">
        <f>IF(ISERR(LN(Table18[[#This Row],[Close Price]]/I51)),"-",LN(Table18[[#This Row],[Close Price]]/I51))</f>
        <v>-2.6868431634422128E-3</v>
      </c>
    </row>
    <row r="53" spans="1:14" x14ac:dyDescent="0.3">
      <c r="A53" s="1" t="s">
        <v>33</v>
      </c>
      <c r="B53" s="1" t="s">
        <v>14</v>
      </c>
      <c r="C53" s="2">
        <v>43175</v>
      </c>
      <c r="D53" s="1">
        <v>353.1</v>
      </c>
      <c r="E53" s="1">
        <v>352.05</v>
      </c>
      <c r="F53" s="1">
        <v>352.6</v>
      </c>
      <c r="G53" s="1">
        <v>338.4</v>
      </c>
      <c r="H53" s="1">
        <v>339.5</v>
      </c>
      <c r="I53" s="1">
        <v>339.75</v>
      </c>
      <c r="J53" s="1">
        <v>342.61</v>
      </c>
      <c r="K53" s="1">
        <v>14205582</v>
      </c>
      <c r="L53" s="1">
        <v>4866987581.1000004</v>
      </c>
      <c r="M53" s="1">
        <v>120580</v>
      </c>
      <c r="N53" s="3">
        <f>IF(ISERR(LN(Table18[[#This Row],[Close Price]]/I52)),"-",LN(Table18[[#This Row],[Close Price]]/I52))</f>
        <v>-3.8541249903087653E-2</v>
      </c>
    </row>
    <row r="54" spans="1:14" x14ac:dyDescent="0.3">
      <c r="A54" s="1" t="s">
        <v>33</v>
      </c>
      <c r="B54" s="1" t="s">
        <v>14</v>
      </c>
      <c r="C54" s="2">
        <v>43178</v>
      </c>
      <c r="D54" s="1">
        <v>339.75</v>
      </c>
      <c r="E54" s="1">
        <v>341.2</v>
      </c>
      <c r="F54" s="1">
        <v>342.1</v>
      </c>
      <c r="G54" s="1">
        <v>332.55</v>
      </c>
      <c r="H54" s="1">
        <v>336</v>
      </c>
      <c r="I54" s="1">
        <v>335.7</v>
      </c>
      <c r="J54" s="1">
        <v>336.72</v>
      </c>
      <c r="K54" s="1">
        <v>9391347</v>
      </c>
      <c r="L54" s="1">
        <v>3162255453.1999998</v>
      </c>
      <c r="M54" s="1">
        <v>119660</v>
      </c>
      <c r="N54" s="3">
        <f>IF(ISERR(LN(Table18[[#This Row],[Close Price]]/I53)),"-",LN(Table18[[#This Row],[Close Price]]/I53))</f>
        <v>-1.199214904526387E-2</v>
      </c>
    </row>
    <row r="55" spans="1:14" x14ac:dyDescent="0.3">
      <c r="A55" s="1" t="s">
        <v>33</v>
      </c>
      <c r="B55" s="1" t="s">
        <v>14</v>
      </c>
      <c r="C55" s="2">
        <v>43179</v>
      </c>
      <c r="D55" s="1">
        <v>335.7</v>
      </c>
      <c r="E55" s="1">
        <v>335.5</v>
      </c>
      <c r="F55" s="1">
        <v>340.4</v>
      </c>
      <c r="G55" s="1">
        <v>333.55</v>
      </c>
      <c r="H55" s="1">
        <v>339.9</v>
      </c>
      <c r="I55" s="1">
        <v>338.8</v>
      </c>
      <c r="J55" s="1">
        <v>338.06</v>
      </c>
      <c r="K55" s="1">
        <v>5080453</v>
      </c>
      <c r="L55" s="1">
        <v>1717516588.9000001</v>
      </c>
      <c r="M55" s="1">
        <v>73027</v>
      </c>
      <c r="N55" s="3">
        <f>IF(ISERR(LN(Table18[[#This Row],[Close Price]]/I54)),"-",LN(Table18[[#This Row],[Close Price]]/I54))</f>
        <v>9.19205879191007E-3</v>
      </c>
    </row>
    <row r="56" spans="1:14" x14ac:dyDescent="0.3">
      <c r="A56" s="1" t="s">
        <v>33</v>
      </c>
      <c r="B56" s="1" t="s">
        <v>14</v>
      </c>
      <c r="C56" s="2">
        <v>43180</v>
      </c>
      <c r="D56" s="1">
        <v>338.8</v>
      </c>
      <c r="E56" s="1">
        <v>339.9</v>
      </c>
      <c r="F56" s="1">
        <v>342.25</v>
      </c>
      <c r="G56" s="1">
        <v>332.25</v>
      </c>
      <c r="H56" s="1">
        <v>334.8</v>
      </c>
      <c r="I56" s="1">
        <v>333.85</v>
      </c>
      <c r="J56" s="1">
        <v>336.63</v>
      </c>
      <c r="K56" s="1">
        <v>6812442</v>
      </c>
      <c r="L56" s="1">
        <v>2293260147</v>
      </c>
      <c r="M56" s="1">
        <v>67296</v>
      </c>
      <c r="N56" s="3">
        <f>IF(ISERR(LN(Table18[[#This Row],[Close Price]]/I55)),"-",LN(Table18[[#This Row],[Close Price]]/I55))</f>
        <v>-1.4718172474021534E-2</v>
      </c>
    </row>
    <row r="57" spans="1:14" x14ac:dyDescent="0.3">
      <c r="A57" s="1" t="s">
        <v>33</v>
      </c>
      <c r="B57" s="1" t="s">
        <v>14</v>
      </c>
      <c r="C57" s="2">
        <v>43181</v>
      </c>
      <c r="D57" s="1">
        <v>333.85</v>
      </c>
      <c r="E57" s="1">
        <v>338.5</v>
      </c>
      <c r="F57" s="1">
        <v>340.25</v>
      </c>
      <c r="G57" s="1">
        <v>334.8</v>
      </c>
      <c r="H57" s="1">
        <v>338.1</v>
      </c>
      <c r="I57" s="1">
        <v>338.2</v>
      </c>
      <c r="J57" s="1">
        <v>338</v>
      </c>
      <c r="K57" s="1">
        <v>9255091</v>
      </c>
      <c r="L57" s="1">
        <v>3128260791.6999998</v>
      </c>
      <c r="M57" s="1">
        <v>60124</v>
      </c>
      <c r="N57" s="3">
        <f>IF(ISERR(LN(Table18[[#This Row],[Close Price]]/I56)),"-",LN(Table18[[#This Row],[Close Price]]/I56))</f>
        <v>1.2945646160601931E-2</v>
      </c>
    </row>
    <row r="58" spans="1:14" x14ac:dyDescent="0.3">
      <c r="A58" s="1" t="s">
        <v>33</v>
      </c>
      <c r="B58" s="1" t="s">
        <v>14</v>
      </c>
      <c r="C58" s="2">
        <v>43182</v>
      </c>
      <c r="D58" s="1">
        <v>338.2</v>
      </c>
      <c r="E58" s="1">
        <v>330</v>
      </c>
      <c r="F58" s="1">
        <v>334.8</v>
      </c>
      <c r="G58" s="1">
        <v>329.6</v>
      </c>
      <c r="H58" s="1">
        <v>330.4</v>
      </c>
      <c r="I58" s="1">
        <v>330.85</v>
      </c>
      <c r="J58" s="1">
        <v>331.82</v>
      </c>
      <c r="K58" s="1">
        <v>8578297</v>
      </c>
      <c r="L58" s="1">
        <v>2846411465.9000001</v>
      </c>
      <c r="M58" s="1">
        <v>80119</v>
      </c>
      <c r="N58" s="3">
        <f>IF(ISERR(LN(Table18[[#This Row],[Close Price]]/I57)),"-",LN(Table18[[#This Row],[Close Price]]/I57))</f>
        <v>-2.197233600641136E-2</v>
      </c>
    </row>
    <row r="59" spans="1:14" x14ac:dyDescent="0.3">
      <c r="A59" s="1" t="s">
        <v>33</v>
      </c>
      <c r="B59" s="1" t="s">
        <v>14</v>
      </c>
      <c r="C59" s="2">
        <v>43185</v>
      </c>
      <c r="D59" s="1">
        <v>330.85</v>
      </c>
      <c r="E59" s="1">
        <v>328.8</v>
      </c>
      <c r="F59" s="1">
        <v>333.9</v>
      </c>
      <c r="G59" s="1">
        <v>324.3</v>
      </c>
      <c r="H59" s="1">
        <v>332.35</v>
      </c>
      <c r="I59" s="1">
        <v>332.35</v>
      </c>
      <c r="J59" s="1">
        <v>328.75</v>
      </c>
      <c r="K59" s="1">
        <v>8907023</v>
      </c>
      <c r="L59" s="1">
        <v>2928190066.5</v>
      </c>
      <c r="M59" s="1">
        <v>107091</v>
      </c>
      <c r="N59" s="3">
        <f>IF(ISERR(LN(Table18[[#This Row],[Close Price]]/I58)),"-",LN(Table18[[#This Row],[Close Price]]/I58))</f>
        <v>4.5235300295223173E-3</v>
      </c>
    </row>
    <row r="60" spans="1:14" x14ac:dyDescent="0.3">
      <c r="A60" s="1" t="s">
        <v>33</v>
      </c>
      <c r="B60" s="1" t="s">
        <v>14</v>
      </c>
      <c r="C60" s="2">
        <v>43186</v>
      </c>
      <c r="D60" s="1">
        <v>332.35</v>
      </c>
      <c r="E60" s="1">
        <v>333.95</v>
      </c>
      <c r="F60" s="1">
        <v>335.8</v>
      </c>
      <c r="G60" s="1">
        <v>330.1</v>
      </c>
      <c r="H60" s="1">
        <v>330.8</v>
      </c>
      <c r="I60" s="1">
        <v>331.15</v>
      </c>
      <c r="J60" s="1">
        <v>332.81</v>
      </c>
      <c r="K60" s="1">
        <v>6822448</v>
      </c>
      <c r="L60" s="1">
        <v>2270576639.5</v>
      </c>
      <c r="M60" s="1">
        <v>91016</v>
      </c>
      <c r="N60" s="3">
        <f>IF(ISERR(LN(Table18[[#This Row],[Close Price]]/I59)),"-",LN(Table18[[#This Row],[Close Price]]/I59))</f>
        <v>-3.6171855566025585E-3</v>
      </c>
    </row>
    <row r="61" spans="1:14" x14ac:dyDescent="0.3">
      <c r="A61" s="1" t="s">
        <v>33</v>
      </c>
      <c r="B61" s="1" t="s">
        <v>14</v>
      </c>
      <c r="C61" s="2">
        <v>43187</v>
      </c>
      <c r="D61" s="1">
        <v>331.15</v>
      </c>
      <c r="E61" s="1">
        <v>331.5</v>
      </c>
      <c r="F61" s="1">
        <v>333.65</v>
      </c>
      <c r="G61" s="1">
        <v>325.2</v>
      </c>
      <c r="H61" s="1">
        <v>327.3</v>
      </c>
      <c r="I61" s="1">
        <v>326.85000000000002</v>
      </c>
      <c r="J61" s="1">
        <v>329.45</v>
      </c>
      <c r="K61" s="1">
        <v>10975624</v>
      </c>
      <c r="L61" s="1">
        <v>3615965434.4000001</v>
      </c>
      <c r="M61" s="1">
        <v>91171</v>
      </c>
      <c r="N61" s="3">
        <f>IF(ISERR(LN(Table18[[#This Row],[Close Price]]/I60)),"-",LN(Table18[[#This Row],[Close Price]]/I60))</f>
        <v>-1.3070094872249687E-2</v>
      </c>
    </row>
    <row r="62" spans="1:14" x14ac:dyDescent="0.3">
      <c r="A62" s="1" t="s">
        <v>33</v>
      </c>
      <c r="B62" s="1" t="s">
        <v>14</v>
      </c>
      <c r="C62" s="2">
        <v>43192</v>
      </c>
      <c r="D62" s="1">
        <v>326.85000000000002</v>
      </c>
      <c r="E62" s="1">
        <v>335</v>
      </c>
      <c r="F62" s="1">
        <v>340.8</v>
      </c>
      <c r="G62" s="1">
        <v>332.7</v>
      </c>
      <c r="H62" s="1">
        <v>340.4</v>
      </c>
      <c r="I62" s="1">
        <v>339.15</v>
      </c>
      <c r="J62" s="1">
        <v>336.42</v>
      </c>
      <c r="K62" s="1">
        <v>9874486</v>
      </c>
      <c r="L62" s="1">
        <v>3321929388.1999998</v>
      </c>
      <c r="M62" s="1">
        <v>87501</v>
      </c>
      <c r="N62" s="3">
        <f>IF(ISERR(LN(Table18[[#This Row],[Close Price]]/I61)),"-",LN(Table18[[#This Row],[Close Price]]/I61))</f>
        <v>3.6941137333349923E-2</v>
      </c>
    </row>
    <row r="63" spans="1:14" x14ac:dyDescent="0.3">
      <c r="A63" s="1" t="s">
        <v>33</v>
      </c>
      <c r="B63" s="1" t="s">
        <v>14</v>
      </c>
      <c r="C63" s="2">
        <v>43193</v>
      </c>
      <c r="D63" s="1">
        <v>339.15</v>
      </c>
      <c r="E63" s="1">
        <v>338.4</v>
      </c>
      <c r="F63" s="1">
        <v>344.5</v>
      </c>
      <c r="G63" s="1">
        <v>337.15</v>
      </c>
      <c r="H63" s="1">
        <v>342.45</v>
      </c>
      <c r="I63" s="1">
        <v>343.1</v>
      </c>
      <c r="J63" s="1">
        <v>342.11</v>
      </c>
      <c r="K63" s="1">
        <v>6989584</v>
      </c>
      <c r="L63" s="1">
        <v>2391198986.0999999</v>
      </c>
      <c r="M63" s="1">
        <v>81593</v>
      </c>
      <c r="N63" s="3">
        <f>IF(ISERR(LN(Table18[[#This Row],[Close Price]]/I62)),"-",LN(Table18[[#This Row],[Close Price]]/I62))</f>
        <v>1.1579462472315517E-2</v>
      </c>
    </row>
    <row r="64" spans="1:14" x14ac:dyDescent="0.3">
      <c r="A64" s="1" t="s">
        <v>33</v>
      </c>
      <c r="B64" s="1" t="s">
        <v>14</v>
      </c>
      <c r="C64" s="2">
        <v>43194</v>
      </c>
      <c r="D64" s="1">
        <v>343.1</v>
      </c>
      <c r="E64" s="1">
        <v>346.8</v>
      </c>
      <c r="F64" s="1">
        <v>363.7</v>
      </c>
      <c r="G64" s="1">
        <v>346.25</v>
      </c>
      <c r="H64" s="1">
        <v>354.8</v>
      </c>
      <c r="I64" s="1">
        <v>355.6</v>
      </c>
      <c r="J64" s="1">
        <v>358.29</v>
      </c>
      <c r="K64" s="1">
        <v>27157199</v>
      </c>
      <c r="L64" s="1">
        <v>9730031285.75</v>
      </c>
      <c r="M64" s="1">
        <v>243264</v>
      </c>
      <c r="N64" s="3">
        <f>IF(ISERR(LN(Table18[[#This Row],[Close Price]]/I63)),"-",LN(Table18[[#This Row],[Close Price]]/I63))</f>
        <v>3.5784553775345569E-2</v>
      </c>
    </row>
    <row r="65" spans="1:14" x14ac:dyDescent="0.3">
      <c r="A65" s="1" t="s">
        <v>33</v>
      </c>
      <c r="B65" s="1" t="s">
        <v>14</v>
      </c>
      <c r="C65" s="2">
        <v>43195</v>
      </c>
      <c r="D65" s="1">
        <v>355.6</v>
      </c>
      <c r="E65" s="1">
        <v>362.6</v>
      </c>
      <c r="F65" s="1">
        <v>372.35</v>
      </c>
      <c r="G65" s="1">
        <v>359.8</v>
      </c>
      <c r="H65" s="1">
        <v>362</v>
      </c>
      <c r="I65" s="1">
        <v>362.2</v>
      </c>
      <c r="J65" s="1">
        <v>366.9</v>
      </c>
      <c r="K65" s="1">
        <v>28886070</v>
      </c>
      <c r="L65" s="1">
        <v>10598314945.200001</v>
      </c>
      <c r="M65" s="1">
        <v>169067</v>
      </c>
      <c r="N65" s="3">
        <f>IF(ISERR(LN(Table18[[#This Row],[Close Price]]/I64)),"-",LN(Table18[[#This Row],[Close Price]]/I64))</f>
        <v>1.8390041809563492E-2</v>
      </c>
    </row>
    <row r="66" spans="1:14" x14ac:dyDescent="0.3">
      <c r="A66" s="1" t="s">
        <v>33</v>
      </c>
      <c r="B66" s="1" t="s">
        <v>14</v>
      </c>
      <c r="C66" s="2">
        <v>43196</v>
      </c>
      <c r="D66" s="1">
        <v>362.2</v>
      </c>
      <c r="E66" s="1">
        <v>362</v>
      </c>
      <c r="F66" s="1">
        <v>368.35</v>
      </c>
      <c r="G66" s="1">
        <v>356.45</v>
      </c>
      <c r="H66" s="1">
        <v>363.4</v>
      </c>
      <c r="I66" s="1">
        <v>364.1</v>
      </c>
      <c r="J66" s="1">
        <v>363.14</v>
      </c>
      <c r="K66" s="1">
        <v>13297051</v>
      </c>
      <c r="L66" s="1">
        <v>4828723402.1000004</v>
      </c>
      <c r="M66" s="1">
        <v>109844</v>
      </c>
      <c r="N66" s="3">
        <f>IF(ISERR(LN(Table18[[#This Row],[Close Price]]/I65)),"-",LN(Table18[[#This Row],[Close Price]]/I65))</f>
        <v>5.2320097320747898E-3</v>
      </c>
    </row>
    <row r="67" spans="1:14" x14ac:dyDescent="0.3">
      <c r="A67" s="1" t="s">
        <v>33</v>
      </c>
      <c r="B67" s="1" t="s">
        <v>14</v>
      </c>
      <c r="C67" s="2">
        <v>43199</v>
      </c>
      <c r="D67" s="1">
        <v>364.1</v>
      </c>
      <c r="E67" s="1">
        <v>361.9</v>
      </c>
      <c r="F67" s="1">
        <v>368.6</v>
      </c>
      <c r="G67" s="1">
        <v>357</v>
      </c>
      <c r="H67" s="1">
        <v>358.25</v>
      </c>
      <c r="I67" s="1">
        <v>358.3</v>
      </c>
      <c r="J67" s="1">
        <v>361.3</v>
      </c>
      <c r="K67" s="1">
        <v>9555113</v>
      </c>
      <c r="L67" s="1">
        <v>3452254847.3499999</v>
      </c>
      <c r="M67" s="1">
        <v>87454</v>
      </c>
      <c r="N67" s="3">
        <f>IF(ISERR(LN(Table18[[#This Row],[Close Price]]/I66)),"-",LN(Table18[[#This Row],[Close Price]]/I66))</f>
        <v>-1.6057930870479641E-2</v>
      </c>
    </row>
    <row r="68" spans="1:14" x14ac:dyDescent="0.3">
      <c r="A68" s="1" t="s">
        <v>33</v>
      </c>
      <c r="B68" s="1" t="s">
        <v>14</v>
      </c>
      <c r="C68" s="2">
        <v>43200</v>
      </c>
      <c r="D68" s="1">
        <v>358.3</v>
      </c>
      <c r="E68" s="1">
        <v>360.5</v>
      </c>
      <c r="F68" s="1">
        <v>362.35</v>
      </c>
      <c r="G68" s="1">
        <v>351.5</v>
      </c>
      <c r="H68" s="1">
        <v>353.45</v>
      </c>
      <c r="I68" s="1">
        <v>353.25</v>
      </c>
      <c r="J68" s="1">
        <v>355.17</v>
      </c>
      <c r="K68" s="1">
        <v>8201215</v>
      </c>
      <c r="L68" s="1">
        <v>2912843629.5999999</v>
      </c>
      <c r="M68" s="1">
        <v>85954</v>
      </c>
      <c r="N68" s="3">
        <f>IF(ISERR(LN(Table18[[#This Row],[Close Price]]/I67)),"-",LN(Table18[[#This Row],[Close Price]]/I67))</f>
        <v>-1.4194602746271354E-2</v>
      </c>
    </row>
    <row r="69" spans="1:14" x14ac:dyDescent="0.3">
      <c r="A69" s="1" t="s">
        <v>33</v>
      </c>
      <c r="B69" s="1" t="s">
        <v>14</v>
      </c>
      <c r="C69" s="2">
        <v>43201</v>
      </c>
      <c r="D69" s="1">
        <v>353.25</v>
      </c>
      <c r="E69" s="1">
        <v>355</v>
      </c>
      <c r="F69" s="1">
        <v>357.15</v>
      </c>
      <c r="G69" s="1">
        <v>350.5</v>
      </c>
      <c r="H69" s="1">
        <v>355.3</v>
      </c>
      <c r="I69" s="1">
        <v>355.8</v>
      </c>
      <c r="J69" s="1">
        <v>354.01</v>
      </c>
      <c r="K69" s="1">
        <v>5622957</v>
      </c>
      <c r="L69" s="1">
        <v>1990601953.25</v>
      </c>
      <c r="M69" s="1">
        <v>53355</v>
      </c>
      <c r="N69" s="3">
        <f>IF(ISERR(LN(Table18[[#This Row],[Close Price]]/I68)),"-",LN(Table18[[#This Row],[Close Price]]/I68))</f>
        <v>7.192753667097946E-3</v>
      </c>
    </row>
    <row r="70" spans="1:14" x14ac:dyDescent="0.3">
      <c r="A70" s="1" t="s">
        <v>33</v>
      </c>
      <c r="B70" s="1" t="s">
        <v>14</v>
      </c>
      <c r="C70" s="2">
        <v>43202</v>
      </c>
      <c r="D70" s="1">
        <v>355.8</v>
      </c>
      <c r="E70" s="1">
        <v>358</v>
      </c>
      <c r="F70" s="1">
        <v>364.4</v>
      </c>
      <c r="G70" s="1">
        <v>357</v>
      </c>
      <c r="H70" s="1">
        <v>358.55</v>
      </c>
      <c r="I70" s="1">
        <v>358.4</v>
      </c>
      <c r="J70" s="1">
        <v>360.01</v>
      </c>
      <c r="K70" s="1">
        <v>13145938</v>
      </c>
      <c r="L70" s="1">
        <v>4732716743.4499998</v>
      </c>
      <c r="M70" s="1">
        <v>89462</v>
      </c>
      <c r="N70" s="3">
        <f>IF(ISERR(LN(Table18[[#This Row],[Close Price]]/I69)),"-",LN(Table18[[#This Row],[Close Price]]/I69))</f>
        <v>7.2809058690405095E-3</v>
      </c>
    </row>
    <row r="71" spans="1:14" x14ac:dyDescent="0.3">
      <c r="A71" s="1" t="s">
        <v>33</v>
      </c>
      <c r="B71" s="1" t="s">
        <v>14</v>
      </c>
      <c r="C71" s="2">
        <v>43203</v>
      </c>
      <c r="D71" s="1">
        <v>358.4</v>
      </c>
      <c r="E71" s="1">
        <v>357.9</v>
      </c>
      <c r="F71" s="1">
        <v>361</v>
      </c>
      <c r="G71" s="1">
        <v>354.4</v>
      </c>
      <c r="H71" s="1">
        <v>356.1</v>
      </c>
      <c r="I71" s="1">
        <v>357.05</v>
      </c>
      <c r="J71" s="1">
        <v>357.29</v>
      </c>
      <c r="K71" s="1">
        <v>5935628</v>
      </c>
      <c r="L71" s="1">
        <v>2120770158.5</v>
      </c>
      <c r="M71" s="1">
        <v>61727</v>
      </c>
      <c r="N71" s="3">
        <f>IF(ISERR(LN(Table18[[#This Row],[Close Price]]/I70)),"-",LN(Table18[[#This Row],[Close Price]]/I70))</f>
        <v>-3.7738531056563233E-3</v>
      </c>
    </row>
    <row r="72" spans="1:14" x14ac:dyDescent="0.3">
      <c r="A72" s="1" t="s">
        <v>33</v>
      </c>
      <c r="B72" s="1" t="s">
        <v>14</v>
      </c>
      <c r="C72" s="2">
        <v>43206</v>
      </c>
      <c r="D72" s="1">
        <v>357.05</v>
      </c>
      <c r="E72" s="1">
        <v>350.8</v>
      </c>
      <c r="F72" s="1">
        <v>352.8</v>
      </c>
      <c r="G72" s="1">
        <v>337.55</v>
      </c>
      <c r="H72" s="1">
        <v>340</v>
      </c>
      <c r="I72" s="1">
        <v>339.15</v>
      </c>
      <c r="J72" s="1">
        <v>342.36</v>
      </c>
      <c r="K72" s="1">
        <v>19157051</v>
      </c>
      <c r="L72" s="1">
        <v>6558671675.1000004</v>
      </c>
      <c r="M72" s="1">
        <v>213724</v>
      </c>
      <c r="N72" s="3">
        <f>IF(ISERR(LN(Table18[[#This Row],[Close Price]]/I71)),"-",LN(Table18[[#This Row],[Close Price]]/I71))</f>
        <v>-5.1433340603030536E-2</v>
      </c>
    </row>
    <row r="73" spans="1:14" x14ac:dyDescent="0.3">
      <c r="A73" s="1" t="s">
        <v>33</v>
      </c>
      <c r="B73" s="1" t="s">
        <v>14</v>
      </c>
      <c r="C73" s="2">
        <v>43207</v>
      </c>
      <c r="D73" s="1">
        <v>339.15</v>
      </c>
      <c r="E73" s="1">
        <v>342.3</v>
      </c>
      <c r="F73" s="1">
        <v>344.2</v>
      </c>
      <c r="G73" s="1">
        <v>332.6</v>
      </c>
      <c r="H73" s="1">
        <v>336.7</v>
      </c>
      <c r="I73" s="1">
        <v>336.45</v>
      </c>
      <c r="J73" s="1">
        <v>337.47</v>
      </c>
      <c r="K73" s="1">
        <v>14241074</v>
      </c>
      <c r="L73" s="1">
        <v>4805990321.6000004</v>
      </c>
      <c r="M73" s="1">
        <v>149758</v>
      </c>
      <c r="N73" s="3">
        <f>IF(ISERR(LN(Table18[[#This Row],[Close Price]]/I72)),"-",LN(Table18[[#This Row],[Close Price]]/I72))</f>
        <v>-7.9929377577615396E-3</v>
      </c>
    </row>
    <row r="74" spans="1:14" x14ac:dyDescent="0.3">
      <c r="A74" s="1" t="s">
        <v>33</v>
      </c>
      <c r="B74" s="1" t="s">
        <v>14</v>
      </c>
      <c r="C74" s="2">
        <v>43208</v>
      </c>
      <c r="D74" s="1">
        <v>336.45</v>
      </c>
      <c r="E74" s="1">
        <v>338.2</v>
      </c>
      <c r="F74" s="1">
        <v>339.75</v>
      </c>
      <c r="G74" s="1">
        <v>333.4</v>
      </c>
      <c r="H74" s="1">
        <v>335.3</v>
      </c>
      <c r="I74" s="1">
        <v>334.8</v>
      </c>
      <c r="J74" s="1">
        <v>336.81</v>
      </c>
      <c r="K74" s="1">
        <v>6699271</v>
      </c>
      <c r="L74" s="1">
        <v>2256371368.0500002</v>
      </c>
      <c r="M74" s="1">
        <v>64651</v>
      </c>
      <c r="N74" s="3">
        <f>IF(ISERR(LN(Table18[[#This Row],[Close Price]]/I73)),"-",LN(Table18[[#This Row],[Close Price]]/I73))</f>
        <v>-4.9162110190066792E-3</v>
      </c>
    </row>
    <row r="75" spans="1:14" x14ac:dyDescent="0.3">
      <c r="A75" s="1" t="s">
        <v>33</v>
      </c>
      <c r="B75" s="1" t="s">
        <v>14</v>
      </c>
      <c r="C75" s="2">
        <v>43209</v>
      </c>
      <c r="D75" s="1">
        <v>334.8</v>
      </c>
      <c r="E75" s="1">
        <v>336.5</v>
      </c>
      <c r="F75" s="1">
        <v>337</v>
      </c>
      <c r="G75" s="1">
        <v>332.5</v>
      </c>
      <c r="H75" s="1">
        <v>335</v>
      </c>
      <c r="I75" s="1">
        <v>334.25</v>
      </c>
      <c r="J75" s="1">
        <v>334.57</v>
      </c>
      <c r="K75" s="1">
        <v>7087115</v>
      </c>
      <c r="L75" s="1">
        <v>2371129885.8000002</v>
      </c>
      <c r="M75" s="1">
        <v>78546</v>
      </c>
      <c r="N75" s="3">
        <f>IF(ISERR(LN(Table18[[#This Row],[Close Price]]/I74)),"-",LN(Table18[[#This Row],[Close Price]]/I74))</f>
        <v>-1.6441226332677068E-3</v>
      </c>
    </row>
    <row r="76" spans="1:14" x14ac:dyDescent="0.3">
      <c r="A76" s="1" t="s">
        <v>33</v>
      </c>
      <c r="B76" s="1" t="s">
        <v>14</v>
      </c>
      <c r="C76" s="2">
        <v>43210</v>
      </c>
      <c r="D76" s="1">
        <v>334.25</v>
      </c>
      <c r="E76" s="1">
        <v>335.95</v>
      </c>
      <c r="F76" s="1">
        <v>343.25</v>
      </c>
      <c r="G76" s="1">
        <v>334.6</v>
      </c>
      <c r="H76" s="1">
        <v>336.1</v>
      </c>
      <c r="I76" s="1">
        <v>336</v>
      </c>
      <c r="J76" s="1">
        <v>338.84</v>
      </c>
      <c r="K76" s="1">
        <v>11908652</v>
      </c>
      <c r="L76" s="1">
        <v>4035086525.0999999</v>
      </c>
      <c r="M76" s="1">
        <v>110315</v>
      </c>
      <c r="N76" s="3">
        <f>IF(ISERR(LN(Table18[[#This Row],[Close Price]]/I75)),"-",LN(Table18[[#This Row],[Close Price]]/I75))</f>
        <v>5.2219439811516249E-3</v>
      </c>
    </row>
    <row r="77" spans="1:14" x14ac:dyDescent="0.3">
      <c r="A77" s="1" t="s">
        <v>33</v>
      </c>
      <c r="B77" s="1" t="s">
        <v>14</v>
      </c>
      <c r="C77" s="2">
        <v>43213</v>
      </c>
      <c r="D77" s="1">
        <v>336</v>
      </c>
      <c r="E77" s="1">
        <v>335.95</v>
      </c>
      <c r="F77" s="1">
        <v>339.5</v>
      </c>
      <c r="G77" s="1">
        <v>333</v>
      </c>
      <c r="H77" s="1">
        <v>333.65</v>
      </c>
      <c r="I77" s="1">
        <v>334.05</v>
      </c>
      <c r="J77" s="1">
        <v>336</v>
      </c>
      <c r="K77" s="1">
        <v>8056732</v>
      </c>
      <c r="L77" s="1">
        <v>2707028956.6500001</v>
      </c>
      <c r="M77" s="1">
        <v>83673</v>
      </c>
      <c r="N77" s="3">
        <f>IF(ISERR(LN(Table18[[#This Row],[Close Price]]/I76)),"-",LN(Table18[[#This Row],[Close Price]]/I76))</f>
        <v>-5.8204775917178354E-3</v>
      </c>
    </row>
    <row r="78" spans="1:14" x14ac:dyDescent="0.3">
      <c r="A78" s="1" t="s">
        <v>33</v>
      </c>
      <c r="B78" s="1" t="s">
        <v>14</v>
      </c>
      <c r="C78" s="2">
        <v>43214</v>
      </c>
      <c r="D78" s="1">
        <v>334.05</v>
      </c>
      <c r="E78" s="1">
        <v>334.8</v>
      </c>
      <c r="F78" s="1">
        <v>335</v>
      </c>
      <c r="G78" s="1">
        <v>330.6</v>
      </c>
      <c r="H78" s="1">
        <v>331.85</v>
      </c>
      <c r="I78" s="1">
        <v>331.55</v>
      </c>
      <c r="J78" s="1">
        <v>332.74</v>
      </c>
      <c r="K78" s="1">
        <v>9210931</v>
      </c>
      <c r="L78" s="1">
        <v>3064855395.25</v>
      </c>
      <c r="M78" s="1">
        <v>103937</v>
      </c>
      <c r="N78" s="3">
        <f>IF(ISERR(LN(Table18[[#This Row],[Close Price]]/I77)),"-",LN(Table18[[#This Row],[Close Price]]/I77))</f>
        <v>-7.5120545566096548E-3</v>
      </c>
    </row>
    <row r="79" spans="1:14" x14ac:dyDescent="0.3">
      <c r="A79" s="1" t="s">
        <v>33</v>
      </c>
      <c r="B79" s="1" t="s">
        <v>14</v>
      </c>
      <c r="C79" s="2">
        <v>43215</v>
      </c>
      <c r="D79" s="1">
        <v>331.55</v>
      </c>
      <c r="E79" s="1">
        <v>330.8</v>
      </c>
      <c r="F79" s="1">
        <v>334</v>
      </c>
      <c r="G79" s="1">
        <v>327.75</v>
      </c>
      <c r="H79" s="1">
        <v>328.45</v>
      </c>
      <c r="I79" s="1">
        <v>328.6</v>
      </c>
      <c r="J79" s="1">
        <v>330.35</v>
      </c>
      <c r="K79" s="1">
        <v>6306039</v>
      </c>
      <c r="L79" s="1">
        <v>2083229494.4000001</v>
      </c>
      <c r="M79" s="1">
        <v>71066</v>
      </c>
      <c r="N79" s="3">
        <f>IF(ISERR(LN(Table18[[#This Row],[Close Price]]/I78)),"-",LN(Table18[[#This Row],[Close Price]]/I78))</f>
        <v>-8.9374222117089355E-3</v>
      </c>
    </row>
    <row r="80" spans="1:14" x14ac:dyDescent="0.3">
      <c r="A80" s="1" t="s">
        <v>33</v>
      </c>
      <c r="B80" s="1" t="s">
        <v>14</v>
      </c>
      <c r="C80" s="2">
        <v>43216</v>
      </c>
      <c r="D80" s="1">
        <v>328.6</v>
      </c>
      <c r="E80" s="1">
        <v>329.9</v>
      </c>
      <c r="F80" s="1">
        <v>335.95</v>
      </c>
      <c r="G80" s="1">
        <v>326</v>
      </c>
      <c r="H80" s="1">
        <v>331.3</v>
      </c>
      <c r="I80" s="1">
        <v>330.25</v>
      </c>
      <c r="J80" s="1">
        <v>331.15</v>
      </c>
      <c r="K80" s="1">
        <v>16647689</v>
      </c>
      <c r="L80" s="1">
        <v>5512814536.0500002</v>
      </c>
      <c r="M80" s="1">
        <v>131634</v>
      </c>
      <c r="N80" s="3">
        <f>IF(ISERR(LN(Table18[[#This Row],[Close Price]]/I79)),"-",LN(Table18[[#This Row],[Close Price]]/I79))</f>
        <v>5.0087377992669027E-3</v>
      </c>
    </row>
    <row r="81" spans="1:14" x14ac:dyDescent="0.3">
      <c r="A81" s="1" t="s">
        <v>33</v>
      </c>
      <c r="B81" s="1" t="s">
        <v>14</v>
      </c>
      <c r="C81" s="2">
        <v>43217</v>
      </c>
      <c r="D81" s="1">
        <v>330.25</v>
      </c>
      <c r="E81" s="1">
        <v>333</v>
      </c>
      <c r="F81" s="1">
        <v>337.65</v>
      </c>
      <c r="G81" s="1">
        <v>331.05</v>
      </c>
      <c r="H81" s="1">
        <v>336.65</v>
      </c>
      <c r="I81" s="1">
        <v>336.9</v>
      </c>
      <c r="J81" s="1">
        <v>334.51</v>
      </c>
      <c r="K81" s="1">
        <v>8804236</v>
      </c>
      <c r="L81" s="1">
        <v>2945138109.0500002</v>
      </c>
      <c r="M81" s="1">
        <v>105006</v>
      </c>
      <c r="N81" s="3">
        <f>IF(ISERR(LN(Table18[[#This Row],[Close Price]]/I80)),"-",LN(Table18[[#This Row],[Close Price]]/I80))</f>
        <v>1.9936207010072399E-2</v>
      </c>
    </row>
    <row r="82" spans="1:14" x14ac:dyDescent="0.3">
      <c r="A82" s="1" t="s">
        <v>33</v>
      </c>
      <c r="B82" s="1" t="s">
        <v>14</v>
      </c>
      <c r="C82" s="2">
        <v>43220</v>
      </c>
      <c r="D82" s="1">
        <v>336.9</v>
      </c>
      <c r="E82" s="1">
        <v>338.5</v>
      </c>
      <c r="F82" s="1">
        <v>342.75</v>
      </c>
      <c r="G82" s="1">
        <v>337.25</v>
      </c>
      <c r="H82" s="1">
        <v>340.75</v>
      </c>
      <c r="I82" s="1">
        <v>340.4</v>
      </c>
      <c r="J82" s="1">
        <v>340.3</v>
      </c>
      <c r="K82" s="1">
        <v>5937740</v>
      </c>
      <c r="L82" s="1">
        <v>2020599581.9000001</v>
      </c>
      <c r="M82" s="1">
        <v>64783</v>
      </c>
      <c r="N82" s="3">
        <f>IF(ISERR(LN(Table18[[#This Row],[Close Price]]/I81)),"-",LN(Table18[[#This Row],[Close Price]]/I81))</f>
        <v>1.0335246286711883E-2</v>
      </c>
    </row>
    <row r="83" spans="1:14" x14ac:dyDescent="0.3">
      <c r="A83" s="1" t="s">
        <v>33</v>
      </c>
      <c r="B83" s="1" t="s">
        <v>14</v>
      </c>
      <c r="C83" s="2">
        <v>43222</v>
      </c>
      <c r="D83" s="1">
        <v>340.4</v>
      </c>
      <c r="E83" s="1">
        <v>349.2</v>
      </c>
      <c r="F83" s="1">
        <v>351.65</v>
      </c>
      <c r="G83" s="1">
        <v>335</v>
      </c>
      <c r="H83" s="1">
        <v>335.75</v>
      </c>
      <c r="I83" s="1">
        <v>336.05</v>
      </c>
      <c r="J83" s="1">
        <v>342.87</v>
      </c>
      <c r="K83" s="1">
        <v>16022148</v>
      </c>
      <c r="L83" s="1">
        <v>5493449825.6000004</v>
      </c>
      <c r="M83" s="1">
        <v>143225</v>
      </c>
      <c r="N83" s="3">
        <f>IF(ISERR(LN(Table18[[#This Row],[Close Price]]/I82)),"-",LN(Table18[[#This Row],[Close Price]]/I82))</f>
        <v>-1.2861438283244072E-2</v>
      </c>
    </row>
    <row r="84" spans="1:14" x14ac:dyDescent="0.3">
      <c r="A84" s="1" t="s">
        <v>33</v>
      </c>
      <c r="B84" s="1" t="s">
        <v>14</v>
      </c>
      <c r="C84" s="2">
        <v>43223</v>
      </c>
      <c r="D84" s="1">
        <v>336.05</v>
      </c>
      <c r="E84" s="1">
        <v>335.5</v>
      </c>
      <c r="F84" s="1">
        <v>335.9</v>
      </c>
      <c r="G84" s="1">
        <v>329.15</v>
      </c>
      <c r="H84" s="1">
        <v>333.25</v>
      </c>
      <c r="I84" s="1">
        <v>333.5</v>
      </c>
      <c r="J84" s="1">
        <v>332</v>
      </c>
      <c r="K84" s="1">
        <v>6870513</v>
      </c>
      <c r="L84" s="1">
        <v>2280991175.5500002</v>
      </c>
      <c r="M84" s="1">
        <v>105823</v>
      </c>
      <c r="N84" s="3">
        <f>IF(ISERR(LN(Table18[[#This Row],[Close Price]]/I83)),"-",LN(Table18[[#This Row],[Close Price]]/I83))</f>
        <v>-7.6170930602964893E-3</v>
      </c>
    </row>
    <row r="85" spans="1:14" x14ac:dyDescent="0.3">
      <c r="A85" s="1" t="s">
        <v>33</v>
      </c>
      <c r="B85" s="1" t="s">
        <v>14</v>
      </c>
      <c r="C85" s="2">
        <v>43224</v>
      </c>
      <c r="D85" s="1">
        <v>333.5</v>
      </c>
      <c r="E85" s="1">
        <v>333.75</v>
      </c>
      <c r="F85" s="1">
        <v>337.3</v>
      </c>
      <c r="G85" s="1">
        <v>329.5</v>
      </c>
      <c r="H85" s="1">
        <v>334.5</v>
      </c>
      <c r="I85" s="1">
        <v>334.4</v>
      </c>
      <c r="J85" s="1">
        <v>333.16</v>
      </c>
      <c r="K85" s="1">
        <v>6660062</v>
      </c>
      <c r="L85" s="1">
        <v>2218898653.1999998</v>
      </c>
      <c r="M85" s="1">
        <v>77016</v>
      </c>
      <c r="N85" s="3">
        <f>IF(ISERR(LN(Table18[[#This Row],[Close Price]]/I84)),"-",LN(Table18[[#This Row],[Close Price]]/I84))</f>
        <v>2.6950158548681644E-3</v>
      </c>
    </row>
    <row r="86" spans="1:14" x14ac:dyDescent="0.3">
      <c r="A86" s="1" t="s">
        <v>33</v>
      </c>
      <c r="B86" s="1" t="s">
        <v>14</v>
      </c>
      <c r="C86" s="2">
        <v>43227</v>
      </c>
      <c r="D86" s="1">
        <v>334.4</v>
      </c>
      <c r="E86" s="1">
        <v>337.85</v>
      </c>
      <c r="F86" s="1">
        <v>337.85</v>
      </c>
      <c r="G86" s="1">
        <v>333.7</v>
      </c>
      <c r="H86" s="1">
        <v>335.3</v>
      </c>
      <c r="I86" s="1">
        <v>335.15</v>
      </c>
      <c r="J86" s="1">
        <v>335.37</v>
      </c>
      <c r="K86" s="1">
        <v>3888627</v>
      </c>
      <c r="L86" s="1">
        <v>1304136921.5</v>
      </c>
      <c r="M86" s="1">
        <v>92157</v>
      </c>
      <c r="N86" s="3">
        <f>IF(ISERR(LN(Table18[[#This Row],[Close Price]]/I85)),"-",LN(Table18[[#This Row],[Close Price]]/I85))</f>
        <v>2.2403115934201993E-3</v>
      </c>
    </row>
    <row r="87" spans="1:14" x14ac:dyDescent="0.3">
      <c r="A87" s="1" t="s">
        <v>33</v>
      </c>
      <c r="B87" s="1" t="s">
        <v>14</v>
      </c>
      <c r="C87" s="2">
        <v>43228</v>
      </c>
      <c r="D87" s="1">
        <v>335.15</v>
      </c>
      <c r="E87" s="1">
        <v>336.3</v>
      </c>
      <c r="F87" s="1">
        <v>336.6</v>
      </c>
      <c r="G87" s="1">
        <v>330.25</v>
      </c>
      <c r="H87" s="1">
        <v>331.25</v>
      </c>
      <c r="I87" s="1">
        <v>332.15</v>
      </c>
      <c r="J87" s="1">
        <v>332.16</v>
      </c>
      <c r="K87" s="1">
        <v>8114997</v>
      </c>
      <c r="L87" s="1">
        <v>2695475429.4000001</v>
      </c>
      <c r="M87" s="1">
        <v>156582</v>
      </c>
      <c r="N87" s="3">
        <f>IF(ISERR(LN(Table18[[#This Row],[Close Price]]/I86)),"-",LN(Table18[[#This Row],[Close Price]]/I86))</f>
        <v>-8.991518692716494E-3</v>
      </c>
    </row>
    <row r="88" spans="1:14" x14ac:dyDescent="0.3">
      <c r="A88" s="1" t="s">
        <v>33</v>
      </c>
      <c r="B88" s="1" t="s">
        <v>14</v>
      </c>
      <c r="C88" s="2">
        <v>43229</v>
      </c>
      <c r="D88" s="1">
        <v>332.15</v>
      </c>
      <c r="E88" s="1">
        <v>331</v>
      </c>
      <c r="F88" s="1">
        <v>347.25</v>
      </c>
      <c r="G88" s="1">
        <v>331</v>
      </c>
      <c r="H88" s="1">
        <v>341.45</v>
      </c>
      <c r="I88" s="1">
        <v>341.95</v>
      </c>
      <c r="J88" s="1">
        <v>341.7</v>
      </c>
      <c r="K88" s="1">
        <v>19019847</v>
      </c>
      <c r="L88" s="1">
        <v>6499118349.8500004</v>
      </c>
      <c r="M88" s="1">
        <v>164649</v>
      </c>
      <c r="N88" s="3">
        <f>IF(ISERR(LN(Table18[[#This Row],[Close Price]]/I87)),"-",LN(Table18[[#This Row],[Close Price]]/I87))</f>
        <v>2.9077853432854957E-2</v>
      </c>
    </row>
    <row r="89" spans="1:14" x14ac:dyDescent="0.3">
      <c r="A89" s="1" t="s">
        <v>33</v>
      </c>
      <c r="B89" s="1" t="s">
        <v>14</v>
      </c>
      <c r="C89" s="2">
        <v>43230</v>
      </c>
      <c r="D89" s="1">
        <v>341.95</v>
      </c>
      <c r="E89" s="1">
        <v>343.75</v>
      </c>
      <c r="F89" s="1">
        <v>343.75</v>
      </c>
      <c r="G89" s="1">
        <v>332.75</v>
      </c>
      <c r="H89" s="1">
        <v>333.5</v>
      </c>
      <c r="I89" s="1">
        <v>333.6</v>
      </c>
      <c r="J89" s="1">
        <v>336.7</v>
      </c>
      <c r="K89" s="1">
        <v>11158000</v>
      </c>
      <c r="L89" s="1">
        <v>3756879888.5500002</v>
      </c>
      <c r="M89" s="1">
        <v>124964</v>
      </c>
      <c r="N89" s="3">
        <f>IF(ISERR(LN(Table18[[#This Row],[Close Price]]/I88)),"-",LN(Table18[[#This Row],[Close Price]]/I88))</f>
        <v>-2.4721857059513234E-2</v>
      </c>
    </row>
    <row r="90" spans="1:14" x14ac:dyDescent="0.3">
      <c r="A90" s="1" t="s">
        <v>33</v>
      </c>
      <c r="B90" s="1" t="s">
        <v>14</v>
      </c>
      <c r="C90" s="2">
        <v>43231</v>
      </c>
      <c r="D90" s="1">
        <v>333.6</v>
      </c>
      <c r="E90" s="1">
        <v>334</v>
      </c>
      <c r="F90" s="1">
        <v>334</v>
      </c>
      <c r="G90" s="1">
        <v>330</v>
      </c>
      <c r="H90" s="1">
        <v>330.7</v>
      </c>
      <c r="I90" s="1">
        <v>330.8</v>
      </c>
      <c r="J90" s="1">
        <v>331.68</v>
      </c>
      <c r="K90" s="1">
        <v>7365579</v>
      </c>
      <c r="L90" s="1">
        <v>2443008109.8499999</v>
      </c>
      <c r="M90" s="1">
        <v>75917</v>
      </c>
      <c r="N90" s="3">
        <f>IF(ISERR(LN(Table18[[#This Row],[Close Price]]/I89)),"-",LN(Table18[[#This Row],[Close Price]]/I89))</f>
        <v>-8.428707335055503E-3</v>
      </c>
    </row>
    <row r="91" spans="1:14" x14ac:dyDescent="0.3">
      <c r="A91" s="1" t="s">
        <v>33</v>
      </c>
      <c r="B91" s="1" t="s">
        <v>14</v>
      </c>
      <c r="C91" s="2">
        <v>43234</v>
      </c>
      <c r="D91" s="1">
        <v>330.8</v>
      </c>
      <c r="E91" s="1">
        <v>333</v>
      </c>
      <c r="F91" s="1">
        <v>333</v>
      </c>
      <c r="G91" s="1">
        <v>323</v>
      </c>
      <c r="H91" s="1">
        <v>323.5</v>
      </c>
      <c r="I91" s="1">
        <v>323.60000000000002</v>
      </c>
      <c r="J91" s="1">
        <v>325.7</v>
      </c>
      <c r="K91" s="1">
        <v>8312976</v>
      </c>
      <c r="L91" s="1">
        <v>2707509903.75</v>
      </c>
      <c r="M91" s="1">
        <v>98756</v>
      </c>
      <c r="N91" s="3">
        <f>IF(ISERR(LN(Table18[[#This Row],[Close Price]]/I90)),"-",LN(Table18[[#This Row],[Close Price]]/I90))</f>
        <v>-2.2005777965199595E-2</v>
      </c>
    </row>
    <row r="92" spans="1:14" x14ac:dyDescent="0.3">
      <c r="A92" s="1" t="s">
        <v>33</v>
      </c>
      <c r="B92" s="1" t="s">
        <v>14</v>
      </c>
      <c r="C92" s="2">
        <v>43235</v>
      </c>
      <c r="D92" s="1">
        <v>323.60000000000002</v>
      </c>
      <c r="E92" s="1">
        <v>324</v>
      </c>
      <c r="F92" s="1">
        <v>324.05</v>
      </c>
      <c r="G92" s="1">
        <v>305.7</v>
      </c>
      <c r="H92" s="1">
        <v>310.7</v>
      </c>
      <c r="I92" s="1">
        <v>310.10000000000002</v>
      </c>
      <c r="J92" s="1">
        <v>314.99</v>
      </c>
      <c r="K92" s="1">
        <v>15323964</v>
      </c>
      <c r="L92" s="1">
        <v>4826923268.0500002</v>
      </c>
      <c r="M92" s="1">
        <v>203938</v>
      </c>
      <c r="N92" s="3">
        <f>IF(ISERR(LN(Table18[[#This Row],[Close Price]]/I91)),"-",LN(Table18[[#This Row],[Close Price]]/I91))</f>
        <v>-4.2613359077933378E-2</v>
      </c>
    </row>
    <row r="93" spans="1:14" x14ac:dyDescent="0.3">
      <c r="A93" s="1" t="s">
        <v>33</v>
      </c>
      <c r="B93" s="1" t="s">
        <v>14</v>
      </c>
      <c r="C93" s="2">
        <v>43236</v>
      </c>
      <c r="D93" s="1">
        <v>310.10000000000002</v>
      </c>
      <c r="E93" s="1">
        <v>309.95</v>
      </c>
      <c r="F93" s="1">
        <v>315.75</v>
      </c>
      <c r="G93" s="1">
        <v>306.7</v>
      </c>
      <c r="H93" s="1">
        <v>309.8</v>
      </c>
      <c r="I93" s="1">
        <v>310.25</v>
      </c>
      <c r="J93" s="1">
        <v>311.2</v>
      </c>
      <c r="K93" s="1">
        <v>12051269</v>
      </c>
      <c r="L93" s="1">
        <v>3750397570.6999998</v>
      </c>
      <c r="M93" s="1">
        <v>123384</v>
      </c>
      <c r="N93" s="3">
        <f>IF(ISERR(LN(Table18[[#This Row],[Close Price]]/I92)),"-",LN(Table18[[#This Row],[Close Price]]/I92))</f>
        <v>4.8359797831314978E-4</v>
      </c>
    </row>
    <row r="94" spans="1:14" x14ac:dyDescent="0.3">
      <c r="A94" s="1" t="s">
        <v>33</v>
      </c>
      <c r="B94" s="1" t="s">
        <v>14</v>
      </c>
      <c r="C94" s="2">
        <v>43237</v>
      </c>
      <c r="D94" s="1">
        <v>310.25</v>
      </c>
      <c r="E94" s="1">
        <v>313.10000000000002</v>
      </c>
      <c r="F94" s="1">
        <v>319.5</v>
      </c>
      <c r="G94" s="1">
        <v>309.3</v>
      </c>
      <c r="H94" s="1">
        <v>314.55</v>
      </c>
      <c r="I94" s="1">
        <v>314.89999999999998</v>
      </c>
      <c r="J94" s="1">
        <v>315.25</v>
      </c>
      <c r="K94" s="1">
        <v>10214660</v>
      </c>
      <c r="L94" s="1">
        <v>3220138720.25</v>
      </c>
      <c r="M94" s="1">
        <v>97633</v>
      </c>
      <c r="N94" s="3">
        <f>IF(ISERR(LN(Table18[[#This Row],[Close Price]]/I93)),"-",LN(Table18[[#This Row],[Close Price]]/I93))</f>
        <v>1.4876704022262344E-2</v>
      </c>
    </row>
    <row r="95" spans="1:14" x14ac:dyDescent="0.3">
      <c r="A95" s="1" t="s">
        <v>33</v>
      </c>
      <c r="B95" s="1" t="s">
        <v>14</v>
      </c>
      <c r="C95" s="2">
        <v>43238</v>
      </c>
      <c r="D95" s="1">
        <v>314.89999999999998</v>
      </c>
      <c r="E95" s="1">
        <v>314.75</v>
      </c>
      <c r="F95" s="1">
        <v>315</v>
      </c>
      <c r="G95" s="1">
        <v>303.5</v>
      </c>
      <c r="H95" s="1">
        <v>304.8</v>
      </c>
      <c r="I95" s="1">
        <v>304.60000000000002</v>
      </c>
      <c r="J95" s="1">
        <v>307.11</v>
      </c>
      <c r="K95" s="1">
        <v>11688577</v>
      </c>
      <c r="L95" s="1">
        <v>3589633648.4000001</v>
      </c>
      <c r="M95" s="1">
        <v>155665</v>
      </c>
      <c r="N95" s="3">
        <f>IF(ISERR(LN(Table18[[#This Row],[Close Price]]/I94)),"-",LN(Table18[[#This Row],[Close Price]]/I94))</f>
        <v>-3.3255687645917326E-2</v>
      </c>
    </row>
    <row r="96" spans="1:14" x14ac:dyDescent="0.3">
      <c r="A96" s="1" t="s">
        <v>33</v>
      </c>
      <c r="B96" s="1" t="s">
        <v>14</v>
      </c>
      <c r="C96" s="2">
        <v>43241</v>
      </c>
      <c r="D96" s="1">
        <v>304.60000000000002</v>
      </c>
      <c r="E96" s="1">
        <v>304.75</v>
      </c>
      <c r="F96" s="1">
        <v>307.2</v>
      </c>
      <c r="G96" s="1">
        <v>294.7</v>
      </c>
      <c r="H96" s="1">
        <v>296.39999999999998</v>
      </c>
      <c r="I96" s="1">
        <v>295.89999999999998</v>
      </c>
      <c r="J96" s="1">
        <v>299.20999999999998</v>
      </c>
      <c r="K96" s="1">
        <v>11549490</v>
      </c>
      <c r="L96" s="1">
        <v>3455695179.0999999</v>
      </c>
      <c r="M96" s="1">
        <v>139373</v>
      </c>
      <c r="N96" s="3">
        <f>IF(ISERR(LN(Table18[[#This Row],[Close Price]]/I95)),"-",LN(Table18[[#This Row],[Close Price]]/I95))</f>
        <v>-2.8977881054897615E-2</v>
      </c>
    </row>
    <row r="97" spans="1:14" x14ac:dyDescent="0.3">
      <c r="A97" s="1" t="s">
        <v>33</v>
      </c>
      <c r="B97" s="1" t="s">
        <v>14</v>
      </c>
      <c r="C97" s="2">
        <v>43242</v>
      </c>
      <c r="D97" s="1">
        <v>295.89999999999998</v>
      </c>
      <c r="E97" s="1">
        <v>296.55</v>
      </c>
      <c r="F97" s="1">
        <v>312.5</v>
      </c>
      <c r="G97" s="1">
        <v>296.55</v>
      </c>
      <c r="H97" s="1">
        <v>308</v>
      </c>
      <c r="I97" s="1">
        <v>307.7</v>
      </c>
      <c r="J97" s="1">
        <v>304.99</v>
      </c>
      <c r="K97" s="1">
        <v>17199292</v>
      </c>
      <c r="L97" s="1">
        <v>5245649678.6999998</v>
      </c>
      <c r="M97" s="1">
        <v>167034</v>
      </c>
      <c r="N97" s="3">
        <f>IF(ISERR(LN(Table18[[#This Row],[Close Price]]/I96)),"-",LN(Table18[[#This Row],[Close Price]]/I96))</f>
        <v>3.9103722921832278E-2</v>
      </c>
    </row>
    <row r="98" spans="1:14" x14ac:dyDescent="0.3">
      <c r="A98" s="1" t="s">
        <v>33</v>
      </c>
      <c r="B98" s="1" t="s">
        <v>14</v>
      </c>
      <c r="C98" s="2">
        <v>43243</v>
      </c>
      <c r="D98" s="1">
        <v>307.7</v>
      </c>
      <c r="E98" s="1">
        <v>311.10000000000002</v>
      </c>
      <c r="F98" s="1">
        <v>317.25</v>
      </c>
      <c r="G98" s="1">
        <v>305.39999999999998</v>
      </c>
      <c r="H98" s="1">
        <v>309.39999999999998</v>
      </c>
      <c r="I98" s="1">
        <v>309.45</v>
      </c>
      <c r="J98" s="1">
        <v>312.24</v>
      </c>
      <c r="K98" s="1">
        <v>17698475</v>
      </c>
      <c r="L98" s="1">
        <v>5526128618.3999996</v>
      </c>
      <c r="M98" s="1">
        <v>150970</v>
      </c>
      <c r="N98" s="3">
        <f>IF(ISERR(LN(Table18[[#This Row],[Close Price]]/I97)),"-",LN(Table18[[#This Row],[Close Price]]/I97))</f>
        <v>5.6712458573743409E-3</v>
      </c>
    </row>
    <row r="99" spans="1:14" x14ac:dyDescent="0.3">
      <c r="A99" s="1" t="s">
        <v>33</v>
      </c>
      <c r="B99" s="1" t="s">
        <v>14</v>
      </c>
      <c r="C99" s="2">
        <v>43244</v>
      </c>
      <c r="D99" s="1">
        <v>309.45</v>
      </c>
      <c r="E99" s="1">
        <v>300</v>
      </c>
      <c r="F99" s="1">
        <v>307.64999999999998</v>
      </c>
      <c r="G99" s="1">
        <v>284.10000000000002</v>
      </c>
      <c r="H99" s="1">
        <v>289.85000000000002</v>
      </c>
      <c r="I99" s="1">
        <v>288.64999999999998</v>
      </c>
      <c r="J99" s="1">
        <v>291.35000000000002</v>
      </c>
      <c r="K99" s="1">
        <v>46104103</v>
      </c>
      <c r="L99" s="1">
        <v>13432474747.5</v>
      </c>
      <c r="M99" s="1">
        <v>415816</v>
      </c>
      <c r="N99" s="3">
        <f>IF(ISERR(LN(Table18[[#This Row],[Close Price]]/I98)),"-",LN(Table18[[#This Row],[Close Price]]/I98))</f>
        <v>-6.9581646678427922E-2</v>
      </c>
    </row>
    <row r="100" spans="1:14" x14ac:dyDescent="0.3">
      <c r="A100" s="1" t="s">
        <v>33</v>
      </c>
      <c r="B100" s="1" t="s">
        <v>14</v>
      </c>
      <c r="C100" s="2">
        <v>43245</v>
      </c>
      <c r="D100" s="1">
        <v>288.64999999999998</v>
      </c>
      <c r="E100" s="1">
        <v>290.39999999999998</v>
      </c>
      <c r="F100" s="1">
        <v>297.45</v>
      </c>
      <c r="G100" s="1">
        <v>286.25</v>
      </c>
      <c r="H100" s="1">
        <v>293.95</v>
      </c>
      <c r="I100" s="1">
        <v>294.14999999999998</v>
      </c>
      <c r="J100" s="1">
        <v>293.25</v>
      </c>
      <c r="K100" s="1">
        <v>19240172</v>
      </c>
      <c r="L100" s="1">
        <v>5642088163.1000004</v>
      </c>
      <c r="M100" s="1">
        <v>184209</v>
      </c>
      <c r="N100" s="3">
        <f>IF(ISERR(LN(Table18[[#This Row],[Close Price]]/I99)),"-",LN(Table18[[#This Row],[Close Price]]/I99))</f>
        <v>1.8874959803522291E-2</v>
      </c>
    </row>
    <row r="101" spans="1:14" x14ac:dyDescent="0.3">
      <c r="A101" s="1" t="s">
        <v>33</v>
      </c>
      <c r="B101" s="1" t="s">
        <v>14</v>
      </c>
      <c r="C101" s="2">
        <v>43248</v>
      </c>
      <c r="D101" s="1">
        <v>294.14999999999998</v>
      </c>
      <c r="E101" s="1">
        <v>293.75</v>
      </c>
      <c r="F101" s="1">
        <v>299.89999999999998</v>
      </c>
      <c r="G101" s="1">
        <v>290.3</v>
      </c>
      <c r="H101" s="1">
        <v>295.95</v>
      </c>
      <c r="I101" s="1">
        <v>296.3</v>
      </c>
      <c r="J101" s="1">
        <v>296.61</v>
      </c>
      <c r="K101" s="1">
        <v>8516862</v>
      </c>
      <c r="L101" s="1">
        <v>2526172398</v>
      </c>
      <c r="M101" s="1">
        <v>90018</v>
      </c>
      <c r="N101" s="3">
        <f>IF(ISERR(LN(Table18[[#This Row],[Close Price]]/I100)),"-",LN(Table18[[#This Row],[Close Price]]/I100))</f>
        <v>7.2826132690547935E-3</v>
      </c>
    </row>
    <row r="102" spans="1:14" x14ac:dyDescent="0.3">
      <c r="A102" s="1" t="s">
        <v>33</v>
      </c>
      <c r="B102" s="1" t="s">
        <v>14</v>
      </c>
      <c r="C102" s="2">
        <v>43249</v>
      </c>
      <c r="D102" s="1">
        <v>296.3</v>
      </c>
      <c r="E102" s="1">
        <v>296.8</v>
      </c>
      <c r="F102" s="1">
        <v>300</v>
      </c>
      <c r="G102" s="1">
        <v>293</v>
      </c>
      <c r="H102" s="1">
        <v>293.2</v>
      </c>
      <c r="I102" s="1">
        <v>294.64999999999998</v>
      </c>
      <c r="J102" s="1">
        <v>297.75</v>
      </c>
      <c r="K102" s="1">
        <v>9816561</v>
      </c>
      <c r="L102" s="1">
        <v>2922852438.5500002</v>
      </c>
      <c r="M102" s="1">
        <v>115806</v>
      </c>
      <c r="N102" s="3">
        <f>IF(ISERR(LN(Table18[[#This Row],[Close Price]]/I101)),"-",LN(Table18[[#This Row],[Close Price]]/I101))</f>
        <v>-5.5842432955973739E-3</v>
      </c>
    </row>
    <row r="103" spans="1:14" x14ac:dyDescent="0.3">
      <c r="A103" s="1" t="s">
        <v>33</v>
      </c>
      <c r="B103" s="1" t="s">
        <v>14</v>
      </c>
      <c r="C103" s="2">
        <v>43250</v>
      </c>
      <c r="D103" s="1">
        <v>294.64999999999998</v>
      </c>
      <c r="E103" s="1">
        <v>289.95</v>
      </c>
      <c r="F103" s="1">
        <v>292.25</v>
      </c>
      <c r="G103" s="1">
        <v>286.14999999999998</v>
      </c>
      <c r="H103" s="1">
        <v>288.95</v>
      </c>
      <c r="I103" s="1">
        <v>288.89999999999998</v>
      </c>
      <c r="J103" s="1">
        <v>289.91000000000003</v>
      </c>
      <c r="K103" s="1">
        <v>11649429</v>
      </c>
      <c r="L103" s="1">
        <v>3377302350.0500002</v>
      </c>
      <c r="M103" s="1">
        <v>122918</v>
      </c>
      <c r="N103" s="3">
        <f>IF(ISERR(LN(Table18[[#This Row],[Close Price]]/I102)),"-",LN(Table18[[#This Row],[Close Price]]/I102))</f>
        <v>-1.97076038117328E-2</v>
      </c>
    </row>
    <row r="104" spans="1:14" x14ac:dyDescent="0.3">
      <c r="A104" s="1" t="s">
        <v>33</v>
      </c>
      <c r="B104" s="1" t="s">
        <v>14</v>
      </c>
      <c r="C104" s="2">
        <v>43251</v>
      </c>
      <c r="D104" s="1">
        <v>288.89999999999998</v>
      </c>
      <c r="E104" s="1">
        <v>289.95</v>
      </c>
      <c r="F104" s="1">
        <v>290.85000000000002</v>
      </c>
      <c r="G104" s="1">
        <v>281.60000000000002</v>
      </c>
      <c r="H104" s="1">
        <v>283.14999999999998</v>
      </c>
      <c r="I104" s="1">
        <v>282.5</v>
      </c>
      <c r="J104" s="1">
        <v>284.10000000000002</v>
      </c>
      <c r="K104" s="1">
        <v>28771987</v>
      </c>
      <c r="L104" s="1">
        <v>8174041459.1000004</v>
      </c>
      <c r="M104" s="1">
        <v>177873</v>
      </c>
      <c r="N104" s="3">
        <f>IF(ISERR(LN(Table18[[#This Row],[Close Price]]/I103)),"-",LN(Table18[[#This Row],[Close Price]]/I103))</f>
        <v>-2.2402056885693883E-2</v>
      </c>
    </row>
    <row r="105" spans="1:14" x14ac:dyDescent="0.3">
      <c r="A105" s="1" t="s">
        <v>33</v>
      </c>
      <c r="B105" s="1" t="s">
        <v>14</v>
      </c>
      <c r="C105" s="2">
        <v>43252</v>
      </c>
      <c r="D105" s="1">
        <v>282.5</v>
      </c>
      <c r="E105" s="1">
        <v>284.5</v>
      </c>
      <c r="F105" s="1">
        <v>290.35000000000002</v>
      </c>
      <c r="G105" s="1">
        <v>283.05</v>
      </c>
      <c r="H105" s="1">
        <v>287.5</v>
      </c>
      <c r="I105" s="1">
        <v>287.2</v>
      </c>
      <c r="J105" s="1">
        <v>287.77</v>
      </c>
      <c r="K105" s="1">
        <v>15840810</v>
      </c>
      <c r="L105" s="1">
        <v>4558479297.3500004</v>
      </c>
      <c r="M105" s="1">
        <v>129864</v>
      </c>
      <c r="N105" s="3">
        <f>IF(ISERR(LN(Table18[[#This Row],[Close Price]]/I104)),"-",LN(Table18[[#This Row],[Close Price]]/I104))</f>
        <v>1.6500286587573448E-2</v>
      </c>
    </row>
    <row r="106" spans="1:14" x14ac:dyDescent="0.3">
      <c r="A106" s="1" t="s">
        <v>33</v>
      </c>
      <c r="B106" s="1" t="s">
        <v>14</v>
      </c>
      <c r="C106" s="2">
        <v>43255</v>
      </c>
      <c r="D106" s="1">
        <v>287.2</v>
      </c>
      <c r="E106" s="1">
        <v>292.5</v>
      </c>
      <c r="F106" s="1">
        <v>293.85000000000002</v>
      </c>
      <c r="G106" s="1">
        <v>286</v>
      </c>
      <c r="H106" s="1">
        <v>287.14999999999998</v>
      </c>
      <c r="I106" s="1">
        <v>286.64999999999998</v>
      </c>
      <c r="J106" s="1">
        <v>289.54000000000002</v>
      </c>
      <c r="K106" s="1">
        <v>10835487</v>
      </c>
      <c r="L106" s="1">
        <v>3137265391.75</v>
      </c>
      <c r="M106" s="1">
        <v>136883</v>
      </c>
      <c r="N106" s="3">
        <f>IF(ISERR(LN(Table18[[#This Row],[Close Price]]/I105)),"-",LN(Table18[[#This Row],[Close Price]]/I105))</f>
        <v>-1.9168778196774084E-3</v>
      </c>
    </row>
    <row r="107" spans="1:14" x14ac:dyDescent="0.3">
      <c r="A107" s="1" t="s">
        <v>33</v>
      </c>
      <c r="B107" s="1" t="s">
        <v>14</v>
      </c>
      <c r="C107" s="2">
        <v>43256</v>
      </c>
      <c r="D107" s="1">
        <v>286.64999999999998</v>
      </c>
      <c r="E107" s="1">
        <v>286.64999999999998</v>
      </c>
      <c r="F107" s="1">
        <v>288.25</v>
      </c>
      <c r="G107" s="1">
        <v>283.60000000000002</v>
      </c>
      <c r="H107" s="1">
        <v>285.5</v>
      </c>
      <c r="I107" s="1">
        <v>284.95</v>
      </c>
      <c r="J107" s="1">
        <v>285.35000000000002</v>
      </c>
      <c r="K107" s="1">
        <v>7456195</v>
      </c>
      <c r="L107" s="1">
        <v>2127605686.8499999</v>
      </c>
      <c r="M107" s="1">
        <v>89481</v>
      </c>
      <c r="N107" s="3">
        <f>IF(ISERR(LN(Table18[[#This Row],[Close Price]]/I106)),"-",LN(Table18[[#This Row],[Close Price]]/I106))</f>
        <v>-5.9482330733830833E-3</v>
      </c>
    </row>
    <row r="108" spans="1:14" x14ac:dyDescent="0.3">
      <c r="A108" s="1" t="s">
        <v>33</v>
      </c>
      <c r="B108" s="1" t="s">
        <v>14</v>
      </c>
      <c r="C108" s="2">
        <v>43257</v>
      </c>
      <c r="D108" s="1">
        <v>284.95</v>
      </c>
      <c r="E108" s="1">
        <v>286.85000000000002</v>
      </c>
      <c r="F108" s="1">
        <v>296.89999999999998</v>
      </c>
      <c r="G108" s="1">
        <v>285.25</v>
      </c>
      <c r="H108" s="1">
        <v>295.45</v>
      </c>
      <c r="I108" s="1">
        <v>295.64999999999998</v>
      </c>
      <c r="J108" s="1">
        <v>292.06</v>
      </c>
      <c r="K108" s="1">
        <v>19754001</v>
      </c>
      <c r="L108" s="1">
        <v>5769325691.6499996</v>
      </c>
      <c r="M108" s="1">
        <v>155901</v>
      </c>
      <c r="N108" s="3">
        <f>IF(ISERR(LN(Table18[[#This Row],[Close Price]]/I107)),"-",LN(Table18[[#This Row],[Close Price]]/I107))</f>
        <v>3.68625959858302E-2</v>
      </c>
    </row>
    <row r="109" spans="1:14" x14ac:dyDescent="0.3">
      <c r="A109" s="1" t="s">
        <v>33</v>
      </c>
      <c r="B109" s="1" t="s">
        <v>14</v>
      </c>
      <c r="C109" s="2">
        <v>43258</v>
      </c>
      <c r="D109" s="1">
        <v>295.64999999999998</v>
      </c>
      <c r="E109" s="1">
        <v>296.3</v>
      </c>
      <c r="F109" s="1">
        <v>306.89999999999998</v>
      </c>
      <c r="G109" s="1">
        <v>295.25</v>
      </c>
      <c r="H109" s="1">
        <v>304.75</v>
      </c>
      <c r="I109" s="1">
        <v>305.39999999999998</v>
      </c>
      <c r="J109" s="1">
        <v>301.27999999999997</v>
      </c>
      <c r="K109" s="1">
        <v>22839023</v>
      </c>
      <c r="L109" s="1">
        <v>6881007434.8000002</v>
      </c>
      <c r="M109" s="1">
        <v>171241</v>
      </c>
      <c r="N109" s="3">
        <f>IF(ISERR(LN(Table18[[#This Row],[Close Price]]/I108)),"-",LN(Table18[[#This Row],[Close Price]]/I108))</f>
        <v>3.2446070517693104E-2</v>
      </c>
    </row>
    <row r="110" spans="1:14" x14ac:dyDescent="0.3">
      <c r="A110" s="1" t="s">
        <v>33</v>
      </c>
      <c r="B110" s="1" t="s">
        <v>14</v>
      </c>
      <c r="C110" s="2">
        <v>43259</v>
      </c>
      <c r="D110" s="1">
        <v>305.39999999999998</v>
      </c>
      <c r="E110" s="1">
        <v>305.7</v>
      </c>
      <c r="F110" s="1">
        <v>315.55</v>
      </c>
      <c r="G110" s="1">
        <v>302.39999999999998</v>
      </c>
      <c r="H110" s="1">
        <v>308.95</v>
      </c>
      <c r="I110" s="1">
        <v>309.95</v>
      </c>
      <c r="J110" s="1">
        <v>311.33</v>
      </c>
      <c r="K110" s="1">
        <v>27249374</v>
      </c>
      <c r="L110" s="1">
        <v>8483616458.1000004</v>
      </c>
      <c r="M110" s="1">
        <v>195602</v>
      </c>
      <c r="N110" s="3">
        <f>IF(ISERR(LN(Table18[[#This Row],[Close Price]]/I109)),"-",LN(Table18[[#This Row],[Close Price]]/I109))</f>
        <v>1.4788601363396329E-2</v>
      </c>
    </row>
    <row r="111" spans="1:14" x14ac:dyDescent="0.3">
      <c r="A111" s="1" t="s">
        <v>33</v>
      </c>
      <c r="B111" s="1" t="s">
        <v>14</v>
      </c>
      <c r="C111" s="2">
        <v>43262</v>
      </c>
      <c r="D111" s="1">
        <v>309.95</v>
      </c>
      <c r="E111" s="1">
        <v>310.89999999999998</v>
      </c>
      <c r="F111" s="1">
        <v>313.89999999999998</v>
      </c>
      <c r="G111" s="1">
        <v>306.64999999999998</v>
      </c>
      <c r="H111" s="1">
        <v>309.35000000000002</v>
      </c>
      <c r="I111" s="1">
        <v>309.75</v>
      </c>
      <c r="J111" s="1">
        <v>310.89999999999998</v>
      </c>
      <c r="K111" s="1">
        <v>14650133</v>
      </c>
      <c r="L111" s="1">
        <v>4554737621.5500002</v>
      </c>
      <c r="M111" s="1">
        <v>151835</v>
      </c>
      <c r="N111" s="3">
        <f>IF(ISERR(LN(Table18[[#This Row],[Close Price]]/I110)),"-",LN(Table18[[#This Row],[Close Price]]/I110))</f>
        <v>-6.4547363867651557E-4</v>
      </c>
    </row>
    <row r="112" spans="1:14" x14ac:dyDescent="0.3">
      <c r="A112" s="1" t="s">
        <v>33</v>
      </c>
      <c r="B112" s="1" t="s">
        <v>14</v>
      </c>
      <c r="C112" s="2">
        <v>43263</v>
      </c>
      <c r="D112" s="1">
        <v>309.75</v>
      </c>
      <c r="E112" s="1">
        <v>310.95</v>
      </c>
      <c r="F112" s="1">
        <v>313.64999999999998</v>
      </c>
      <c r="G112" s="1">
        <v>307.2</v>
      </c>
      <c r="H112" s="1">
        <v>308.25</v>
      </c>
      <c r="I112" s="1">
        <v>307.8</v>
      </c>
      <c r="J112" s="1">
        <v>310.51</v>
      </c>
      <c r="K112" s="1">
        <v>7932388</v>
      </c>
      <c r="L112" s="1">
        <v>2463106957.3000002</v>
      </c>
      <c r="M112" s="1">
        <v>74689</v>
      </c>
      <c r="N112" s="3">
        <f>IF(ISERR(LN(Table18[[#This Row],[Close Price]]/I111)),"-",LN(Table18[[#This Row],[Close Price]]/I111))</f>
        <v>-6.3152991044729094E-3</v>
      </c>
    </row>
    <row r="113" spans="1:14" x14ac:dyDescent="0.3">
      <c r="A113" s="1" t="s">
        <v>33</v>
      </c>
      <c r="B113" s="1" t="s">
        <v>14</v>
      </c>
      <c r="C113" s="2">
        <v>43264</v>
      </c>
      <c r="D113" s="1">
        <v>307.8</v>
      </c>
      <c r="E113" s="1">
        <v>309.2</v>
      </c>
      <c r="F113" s="1">
        <v>311.25</v>
      </c>
      <c r="G113" s="1">
        <v>307</v>
      </c>
      <c r="H113" s="1">
        <v>308.85000000000002</v>
      </c>
      <c r="I113" s="1">
        <v>308.39999999999998</v>
      </c>
      <c r="J113" s="1">
        <v>309.31</v>
      </c>
      <c r="K113" s="1">
        <v>7280886</v>
      </c>
      <c r="L113" s="1">
        <v>2252073344.9499998</v>
      </c>
      <c r="M113" s="1">
        <v>78861</v>
      </c>
      <c r="N113" s="3">
        <f>IF(ISERR(LN(Table18[[#This Row],[Close Price]]/I112)),"-",LN(Table18[[#This Row],[Close Price]]/I112))</f>
        <v>1.9474202843954072E-3</v>
      </c>
    </row>
    <row r="114" spans="1:14" x14ac:dyDescent="0.3">
      <c r="A114" s="1" t="s">
        <v>33</v>
      </c>
      <c r="B114" s="1" t="s">
        <v>14</v>
      </c>
      <c r="C114" s="2">
        <v>43265</v>
      </c>
      <c r="D114" s="1">
        <v>308.39999999999998</v>
      </c>
      <c r="E114" s="1">
        <v>308.5</v>
      </c>
      <c r="F114" s="1">
        <v>309.60000000000002</v>
      </c>
      <c r="G114" s="1">
        <v>303.8</v>
      </c>
      <c r="H114" s="1">
        <v>306.3</v>
      </c>
      <c r="I114" s="1">
        <v>305.89999999999998</v>
      </c>
      <c r="J114" s="1">
        <v>305.76</v>
      </c>
      <c r="K114" s="1">
        <v>6532693</v>
      </c>
      <c r="L114" s="1">
        <v>1997417558.1500001</v>
      </c>
      <c r="M114" s="1">
        <v>80887</v>
      </c>
      <c r="N114" s="3">
        <f>IF(ISERR(LN(Table18[[#This Row],[Close Price]]/I113)),"-",LN(Table18[[#This Row],[Close Price]]/I113))</f>
        <v>-8.1393905323166229E-3</v>
      </c>
    </row>
    <row r="115" spans="1:14" x14ac:dyDescent="0.3">
      <c r="A115" s="1" t="s">
        <v>33</v>
      </c>
      <c r="B115" s="1" t="s">
        <v>14</v>
      </c>
      <c r="C115" s="2">
        <v>43266</v>
      </c>
      <c r="D115" s="1">
        <v>305.89999999999998</v>
      </c>
      <c r="E115" s="1">
        <v>305.75</v>
      </c>
      <c r="F115" s="1">
        <v>307.64999999999998</v>
      </c>
      <c r="G115" s="1">
        <v>300.55</v>
      </c>
      <c r="H115" s="1">
        <v>302.7</v>
      </c>
      <c r="I115" s="1">
        <v>302.95</v>
      </c>
      <c r="J115" s="1">
        <v>303.97000000000003</v>
      </c>
      <c r="K115" s="1">
        <v>8224497</v>
      </c>
      <c r="L115" s="1">
        <v>2500027887.3000002</v>
      </c>
      <c r="M115" s="1">
        <v>79750</v>
      </c>
      <c r="N115" s="3">
        <f>IF(ISERR(LN(Table18[[#This Row],[Close Price]]/I114)),"-",LN(Table18[[#This Row],[Close Price]]/I114))</f>
        <v>-9.6904757658596574E-3</v>
      </c>
    </row>
    <row r="116" spans="1:14" x14ac:dyDescent="0.3">
      <c r="A116" s="1" t="s">
        <v>33</v>
      </c>
      <c r="B116" s="1" t="s">
        <v>14</v>
      </c>
      <c r="C116" s="2">
        <v>43269</v>
      </c>
      <c r="D116" s="1">
        <v>302.95</v>
      </c>
      <c r="E116" s="1">
        <v>302.89999999999998</v>
      </c>
      <c r="F116" s="1">
        <v>311</v>
      </c>
      <c r="G116" s="1">
        <v>302.10000000000002</v>
      </c>
      <c r="H116" s="1">
        <v>308.75</v>
      </c>
      <c r="I116" s="1">
        <v>308.8</v>
      </c>
      <c r="J116" s="1">
        <v>307.93</v>
      </c>
      <c r="K116" s="1">
        <v>8787098</v>
      </c>
      <c r="L116" s="1">
        <v>2705815363.8499999</v>
      </c>
      <c r="M116" s="1">
        <v>82374</v>
      </c>
      <c r="N116" s="3">
        <f>IF(ISERR(LN(Table18[[#This Row],[Close Price]]/I115)),"-",LN(Table18[[#This Row],[Close Price]]/I115))</f>
        <v>1.9126042759623089E-2</v>
      </c>
    </row>
    <row r="117" spans="1:14" x14ac:dyDescent="0.3">
      <c r="A117" s="1" t="s">
        <v>33</v>
      </c>
      <c r="B117" s="1" t="s">
        <v>14</v>
      </c>
      <c r="C117" s="2">
        <v>43270</v>
      </c>
      <c r="D117" s="1">
        <v>308.8</v>
      </c>
      <c r="E117" s="1">
        <v>309.60000000000002</v>
      </c>
      <c r="F117" s="1">
        <v>312.8</v>
      </c>
      <c r="G117" s="1">
        <v>303.3</v>
      </c>
      <c r="H117" s="1">
        <v>304.95</v>
      </c>
      <c r="I117" s="1">
        <v>305.05</v>
      </c>
      <c r="J117" s="1">
        <v>307.64</v>
      </c>
      <c r="K117" s="1">
        <v>10498362</v>
      </c>
      <c r="L117" s="1">
        <v>3229762608.1999998</v>
      </c>
      <c r="M117" s="1">
        <v>107623</v>
      </c>
      <c r="N117" s="3">
        <f>IF(ISERR(LN(Table18[[#This Row],[Close Price]]/I116)),"-",LN(Table18[[#This Row],[Close Price]]/I116))</f>
        <v>-1.2218120552759698E-2</v>
      </c>
    </row>
    <row r="118" spans="1:14" x14ac:dyDescent="0.3">
      <c r="A118" s="1" t="s">
        <v>33</v>
      </c>
      <c r="B118" s="1" t="s">
        <v>14</v>
      </c>
      <c r="C118" s="2">
        <v>43271</v>
      </c>
      <c r="D118" s="1">
        <v>305.05</v>
      </c>
      <c r="E118" s="1">
        <v>304.89999999999998</v>
      </c>
      <c r="F118" s="1">
        <v>308.25</v>
      </c>
      <c r="G118" s="1">
        <v>304.05</v>
      </c>
      <c r="H118" s="1">
        <v>306</v>
      </c>
      <c r="I118" s="1">
        <v>305.60000000000002</v>
      </c>
      <c r="J118" s="1">
        <v>305.95999999999998</v>
      </c>
      <c r="K118" s="1">
        <v>6607472</v>
      </c>
      <c r="L118" s="1">
        <v>2021618632.95</v>
      </c>
      <c r="M118" s="1">
        <v>73070</v>
      </c>
      <c r="N118" s="3">
        <f>IF(ISERR(LN(Table18[[#This Row],[Close Price]]/I117)),"-",LN(Table18[[#This Row],[Close Price]]/I117))</f>
        <v>1.8013596945039526E-3</v>
      </c>
    </row>
    <row r="119" spans="1:14" x14ac:dyDescent="0.3">
      <c r="A119" s="1" t="s">
        <v>33</v>
      </c>
      <c r="B119" s="1" t="s">
        <v>14</v>
      </c>
      <c r="C119" s="2">
        <v>43272</v>
      </c>
      <c r="D119" s="1">
        <v>305.60000000000002</v>
      </c>
      <c r="E119" s="1">
        <v>307.89999999999998</v>
      </c>
      <c r="F119" s="1">
        <v>308.5</v>
      </c>
      <c r="G119" s="1">
        <v>305.5</v>
      </c>
      <c r="H119" s="1">
        <v>307</v>
      </c>
      <c r="I119" s="1">
        <v>307</v>
      </c>
      <c r="J119" s="1">
        <v>306.97000000000003</v>
      </c>
      <c r="K119" s="1">
        <v>5085379</v>
      </c>
      <c r="L119" s="1">
        <v>1561077345.2</v>
      </c>
      <c r="M119" s="1">
        <v>71956</v>
      </c>
      <c r="N119" s="3">
        <f>IF(ISERR(LN(Table18[[#This Row],[Close Price]]/I118)),"-",LN(Table18[[#This Row],[Close Price]]/I118))</f>
        <v>4.5706902948315451E-3</v>
      </c>
    </row>
    <row r="120" spans="1:14" x14ac:dyDescent="0.3">
      <c r="A120" s="1" t="s">
        <v>33</v>
      </c>
      <c r="B120" s="1" t="s">
        <v>14</v>
      </c>
      <c r="C120" s="2">
        <v>43273</v>
      </c>
      <c r="D120" s="1">
        <v>307</v>
      </c>
      <c r="E120" s="1">
        <v>306.85000000000002</v>
      </c>
      <c r="F120" s="1">
        <v>308.89999999999998</v>
      </c>
      <c r="G120" s="1">
        <v>303.2</v>
      </c>
      <c r="H120" s="1">
        <v>308</v>
      </c>
      <c r="I120" s="1">
        <v>308</v>
      </c>
      <c r="J120" s="1">
        <v>306.75</v>
      </c>
      <c r="K120" s="1">
        <v>6033095</v>
      </c>
      <c r="L120" s="1">
        <v>1850658033</v>
      </c>
      <c r="M120" s="1">
        <v>63203</v>
      </c>
      <c r="N120" s="3">
        <f>IF(ISERR(LN(Table18[[#This Row],[Close Price]]/I119)),"-",LN(Table18[[#This Row],[Close Price]]/I119))</f>
        <v>3.2520353863773159E-3</v>
      </c>
    </row>
    <row r="121" spans="1:14" x14ac:dyDescent="0.3">
      <c r="A121" s="1" t="s">
        <v>33</v>
      </c>
      <c r="B121" s="1" t="s">
        <v>14</v>
      </c>
      <c r="C121" s="2">
        <v>43276</v>
      </c>
      <c r="D121" s="1">
        <v>308</v>
      </c>
      <c r="E121" s="1">
        <v>306.3</v>
      </c>
      <c r="F121" s="1">
        <v>306.3</v>
      </c>
      <c r="G121" s="1">
        <v>287.60000000000002</v>
      </c>
      <c r="H121" s="1">
        <v>288.55</v>
      </c>
      <c r="I121" s="1">
        <v>289.39999999999998</v>
      </c>
      <c r="J121" s="1">
        <v>295.25</v>
      </c>
      <c r="K121" s="1">
        <v>16392183</v>
      </c>
      <c r="L121" s="1">
        <v>4839838510.75</v>
      </c>
      <c r="M121" s="1">
        <v>137622</v>
      </c>
      <c r="N121" s="3">
        <f>IF(ISERR(LN(Table18[[#This Row],[Close Price]]/I120)),"-",LN(Table18[[#This Row],[Close Price]]/I120))</f>
        <v>-6.2289968776191029E-2</v>
      </c>
    </row>
    <row r="122" spans="1:14" x14ac:dyDescent="0.3">
      <c r="A122" s="1" t="s">
        <v>33</v>
      </c>
      <c r="B122" s="1" t="s">
        <v>14</v>
      </c>
      <c r="C122" s="2">
        <v>43277</v>
      </c>
      <c r="D122" s="1">
        <v>289.39999999999998</v>
      </c>
      <c r="E122" s="1">
        <v>288.39999999999998</v>
      </c>
      <c r="F122" s="1">
        <v>288.39999999999998</v>
      </c>
      <c r="G122" s="1">
        <v>275.10000000000002</v>
      </c>
      <c r="H122" s="1">
        <v>276.60000000000002</v>
      </c>
      <c r="I122" s="1">
        <v>276.85000000000002</v>
      </c>
      <c r="J122" s="1">
        <v>279.88</v>
      </c>
      <c r="K122" s="1">
        <v>30728620</v>
      </c>
      <c r="L122" s="1">
        <v>8600367039.7999992</v>
      </c>
      <c r="M122" s="1">
        <v>278717</v>
      </c>
      <c r="N122" s="3">
        <f>IF(ISERR(LN(Table18[[#This Row],[Close Price]]/I121)),"-",LN(Table18[[#This Row],[Close Price]]/I121))</f>
        <v>-4.4333970928407143E-2</v>
      </c>
    </row>
    <row r="123" spans="1:14" x14ac:dyDescent="0.3">
      <c r="A123" s="1" t="s">
        <v>33</v>
      </c>
      <c r="B123" s="1" t="s">
        <v>14</v>
      </c>
      <c r="C123" s="2">
        <v>43278</v>
      </c>
      <c r="D123" s="1">
        <v>276.85000000000002</v>
      </c>
      <c r="E123" s="1">
        <v>278.5</v>
      </c>
      <c r="F123" s="1">
        <v>279.5</v>
      </c>
      <c r="G123" s="1">
        <v>270</v>
      </c>
      <c r="H123" s="1">
        <v>270.75</v>
      </c>
      <c r="I123" s="1">
        <v>271.05</v>
      </c>
      <c r="J123" s="1">
        <v>274.66000000000003</v>
      </c>
      <c r="K123" s="1">
        <v>19077416</v>
      </c>
      <c r="L123" s="1">
        <v>5239779925.9499998</v>
      </c>
      <c r="M123" s="1">
        <v>145982</v>
      </c>
      <c r="N123" s="3">
        <f>IF(ISERR(LN(Table18[[#This Row],[Close Price]]/I122)),"-",LN(Table18[[#This Row],[Close Price]]/I122))</f>
        <v>-2.1172537562629039E-2</v>
      </c>
    </row>
    <row r="124" spans="1:14" x14ac:dyDescent="0.3">
      <c r="A124" s="1" t="s">
        <v>33</v>
      </c>
      <c r="B124" s="1" t="s">
        <v>14</v>
      </c>
      <c r="C124" s="2">
        <v>43279</v>
      </c>
      <c r="D124" s="1">
        <v>271.05</v>
      </c>
      <c r="E124" s="1">
        <v>272</v>
      </c>
      <c r="F124" s="1">
        <v>272.64999999999998</v>
      </c>
      <c r="G124" s="1">
        <v>261.85000000000002</v>
      </c>
      <c r="H124" s="1">
        <v>263.95</v>
      </c>
      <c r="I124" s="1">
        <v>263.35000000000002</v>
      </c>
      <c r="J124" s="1">
        <v>266.95</v>
      </c>
      <c r="K124" s="1">
        <v>19507165</v>
      </c>
      <c r="L124" s="1">
        <v>5207357750.4499998</v>
      </c>
      <c r="M124" s="1">
        <v>150587</v>
      </c>
      <c r="N124" s="3">
        <f>IF(ISERR(LN(Table18[[#This Row],[Close Price]]/I123)),"-",LN(Table18[[#This Row],[Close Price]]/I123))</f>
        <v>-2.8819359776948814E-2</v>
      </c>
    </row>
    <row r="125" spans="1:14" x14ac:dyDescent="0.3">
      <c r="A125" s="1" t="s">
        <v>33</v>
      </c>
      <c r="B125" s="1" t="s">
        <v>14</v>
      </c>
      <c r="C125" s="2">
        <v>43280</v>
      </c>
      <c r="D125" s="1">
        <v>263.35000000000002</v>
      </c>
      <c r="E125" s="1">
        <v>265.45</v>
      </c>
      <c r="F125" s="1">
        <v>270.5</v>
      </c>
      <c r="G125" s="1">
        <v>262.64999999999998</v>
      </c>
      <c r="H125" s="1">
        <v>268.89999999999998</v>
      </c>
      <c r="I125" s="1">
        <v>269.3</v>
      </c>
      <c r="J125" s="1">
        <v>267.52</v>
      </c>
      <c r="K125" s="1">
        <v>14765516</v>
      </c>
      <c r="L125" s="1">
        <v>3950091910.5</v>
      </c>
      <c r="M125" s="1">
        <v>145708</v>
      </c>
      <c r="N125" s="3">
        <f>IF(ISERR(LN(Table18[[#This Row],[Close Price]]/I124)),"-",LN(Table18[[#This Row],[Close Price]]/I124))</f>
        <v>2.2342053888154897E-2</v>
      </c>
    </row>
    <row r="126" spans="1:14" x14ac:dyDescent="0.3">
      <c r="A126" s="1" t="s">
        <v>33</v>
      </c>
      <c r="B126" s="1" t="s">
        <v>14</v>
      </c>
      <c r="C126" s="2">
        <v>43283</v>
      </c>
      <c r="D126" s="1">
        <v>269.3</v>
      </c>
      <c r="E126" s="1">
        <v>276</v>
      </c>
      <c r="F126" s="1">
        <v>276.05</v>
      </c>
      <c r="G126" s="1">
        <v>265.60000000000002</v>
      </c>
      <c r="H126" s="1">
        <v>266.55</v>
      </c>
      <c r="I126" s="1">
        <v>266.7</v>
      </c>
      <c r="J126" s="1">
        <v>269.57</v>
      </c>
      <c r="K126" s="1">
        <v>16495647</v>
      </c>
      <c r="L126" s="1">
        <v>4446697752.1999998</v>
      </c>
      <c r="M126" s="1">
        <v>147046</v>
      </c>
      <c r="N126" s="3">
        <f>IF(ISERR(LN(Table18[[#This Row],[Close Price]]/I125)),"-",LN(Table18[[#This Row],[Close Price]]/I125))</f>
        <v>-9.7015686295847808E-3</v>
      </c>
    </row>
    <row r="127" spans="1:14" x14ac:dyDescent="0.3">
      <c r="A127" s="1" t="s">
        <v>33</v>
      </c>
      <c r="B127" s="1" t="s">
        <v>14</v>
      </c>
      <c r="C127" s="2">
        <v>43284</v>
      </c>
      <c r="D127" s="1">
        <v>266.7</v>
      </c>
      <c r="E127" s="1">
        <v>269.5</v>
      </c>
      <c r="F127" s="1">
        <v>271.5</v>
      </c>
      <c r="G127" s="1">
        <v>267.2</v>
      </c>
      <c r="H127" s="1">
        <v>270.2</v>
      </c>
      <c r="I127" s="1">
        <v>269.45</v>
      </c>
      <c r="J127" s="1">
        <v>269.64999999999998</v>
      </c>
      <c r="K127" s="1">
        <v>11484332</v>
      </c>
      <c r="L127" s="1">
        <v>3096750523.9499998</v>
      </c>
      <c r="M127" s="1">
        <v>89247</v>
      </c>
      <c r="N127" s="3">
        <f>IF(ISERR(LN(Table18[[#This Row],[Close Price]]/I126)),"-",LN(Table18[[#This Row],[Close Price]]/I126))</f>
        <v>1.0258413191537212E-2</v>
      </c>
    </row>
    <row r="128" spans="1:14" x14ac:dyDescent="0.3">
      <c r="A128" s="1" t="s">
        <v>33</v>
      </c>
      <c r="B128" s="1" t="s">
        <v>14</v>
      </c>
      <c r="C128" s="2">
        <v>43285</v>
      </c>
      <c r="D128" s="1">
        <v>269.45</v>
      </c>
      <c r="E128" s="1">
        <v>270</v>
      </c>
      <c r="F128" s="1">
        <v>271.5</v>
      </c>
      <c r="G128" s="1">
        <v>265.64999999999998</v>
      </c>
      <c r="H128" s="1">
        <v>267.10000000000002</v>
      </c>
      <c r="I128" s="1">
        <v>267.05</v>
      </c>
      <c r="J128" s="1">
        <v>267.98</v>
      </c>
      <c r="K128" s="1">
        <v>7394858</v>
      </c>
      <c r="L128" s="1">
        <v>1981706496.7</v>
      </c>
      <c r="M128" s="1">
        <v>62376</v>
      </c>
      <c r="N128" s="3">
        <f>IF(ISERR(LN(Table18[[#This Row],[Close Price]]/I127)),"-",LN(Table18[[#This Row],[Close Price]]/I127))</f>
        <v>-8.9469375937262959E-3</v>
      </c>
    </row>
    <row r="129" spans="1:14" x14ac:dyDescent="0.3">
      <c r="A129" s="1" t="s">
        <v>33</v>
      </c>
      <c r="B129" s="1" t="s">
        <v>14</v>
      </c>
      <c r="C129" s="2">
        <v>43286</v>
      </c>
      <c r="D129" s="1">
        <v>267.05</v>
      </c>
      <c r="E129" s="1">
        <v>263.5</v>
      </c>
      <c r="F129" s="1">
        <v>263.75</v>
      </c>
      <c r="G129" s="1">
        <v>252.55</v>
      </c>
      <c r="H129" s="1">
        <v>263.39999999999998</v>
      </c>
      <c r="I129" s="1">
        <v>261.55</v>
      </c>
      <c r="J129" s="1">
        <v>259.45</v>
      </c>
      <c r="K129" s="1">
        <v>20820454</v>
      </c>
      <c r="L129" s="1">
        <v>5401964649.6000004</v>
      </c>
      <c r="M129" s="1">
        <v>169287</v>
      </c>
      <c r="N129" s="3">
        <f>IF(ISERR(LN(Table18[[#This Row],[Close Price]]/I128)),"-",LN(Table18[[#This Row],[Close Price]]/I128))</f>
        <v>-2.0810436969159234E-2</v>
      </c>
    </row>
    <row r="130" spans="1:14" x14ac:dyDescent="0.3">
      <c r="A130" s="1" t="s">
        <v>33</v>
      </c>
      <c r="B130" s="1" t="s">
        <v>14</v>
      </c>
      <c r="C130" s="2">
        <v>43287</v>
      </c>
      <c r="D130" s="1">
        <v>261.55</v>
      </c>
      <c r="E130" s="1">
        <v>262</v>
      </c>
      <c r="F130" s="1">
        <v>272.5</v>
      </c>
      <c r="G130" s="1">
        <v>261.85000000000002</v>
      </c>
      <c r="H130" s="1">
        <v>269.5</v>
      </c>
      <c r="I130" s="1">
        <v>270.85000000000002</v>
      </c>
      <c r="J130" s="1">
        <v>270.22000000000003</v>
      </c>
      <c r="K130" s="1">
        <v>19215897</v>
      </c>
      <c r="L130" s="1">
        <v>5192507548.0500002</v>
      </c>
      <c r="M130" s="1">
        <v>138208</v>
      </c>
      <c r="N130" s="3">
        <f>IF(ISERR(LN(Table18[[#This Row],[Close Price]]/I129)),"-",LN(Table18[[#This Row],[Close Price]]/I129))</f>
        <v>3.4939692287287771E-2</v>
      </c>
    </row>
    <row r="131" spans="1:14" x14ac:dyDescent="0.3">
      <c r="A131" s="1" t="s">
        <v>33</v>
      </c>
      <c r="B131" s="1" t="s">
        <v>14</v>
      </c>
      <c r="C131" s="2">
        <v>43290</v>
      </c>
      <c r="D131" s="1">
        <v>270.85000000000002</v>
      </c>
      <c r="E131" s="1">
        <v>274.60000000000002</v>
      </c>
      <c r="F131" s="1">
        <v>277</v>
      </c>
      <c r="G131" s="1">
        <v>272.05</v>
      </c>
      <c r="H131" s="1">
        <v>273.14999999999998</v>
      </c>
      <c r="I131" s="1">
        <v>273.5</v>
      </c>
      <c r="J131" s="1">
        <v>274.77999999999997</v>
      </c>
      <c r="K131" s="1">
        <v>9387556</v>
      </c>
      <c r="L131" s="1">
        <v>2579504841.9499998</v>
      </c>
      <c r="M131" s="1">
        <v>81141</v>
      </c>
      <c r="N131" s="3">
        <f>IF(ISERR(LN(Table18[[#This Row],[Close Price]]/I130)),"-",LN(Table18[[#This Row],[Close Price]]/I130))</f>
        <v>9.7364597581279695E-3</v>
      </c>
    </row>
    <row r="132" spans="1:14" x14ac:dyDescent="0.3">
      <c r="A132" s="1" t="s">
        <v>33</v>
      </c>
      <c r="B132" s="1" t="s">
        <v>14</v>
      </c>
      <c r="C132" s="2">
        <v>43291</v>
      </c>
      <c r="D132" s="1">
        <v>273.5</v>
      </c>
      <c r="E132" s="1">
        <v>274.89999999999998</v>
      </c>
      <c r="F132" s="1">
        <v>276.89999999999998</v>
      </c>
      <c r="G132" s="1">
        <v>272.89999999999998</v>
      </c>
      <c r="H132" s="1">
        <v>275.25</v>
      </c>
      <c r="I132" s="1">
        <v>275.45</v>
      </c>
      <c r="J132" s="1">
        <v>275.2</v>
      </c>
      <c r="K132" s="1">
        <v>6351033</v>
      </c>
      <c r="L132" s="1">
        <v>1747787025.6500001</v>
      </c>
      <c r="M132" s="1">
        <v>76101</v>
      </c>
      <c r="N132" s="3">
        <f>IF(ISERR(LN(Table18[[#This Row],[Close Price]]/I131)),"-",LN(Table18[[#This Row],[Close Price]]/I131))</f>
        <v>7.1045020566896126E-3</v>
      </c>
    </row>
    <row r="133" spans="1:14" x14ac:dyDescent="0.3">
      <c r="A133" s="1" t="s">
        <v>33</v>
      </c>
      <c r="B133" s="1" t="s">
        <v>14</v>
      </c>
      <c r="C133" s="2">
        <v>43292</v>
      </c>
      <c r="D133" s="1">
        <v>275.45</v>
      </c>
      <c r="E133" s="1">
        <v>276.39999999999998</v>
      </c>
      <c r="F133" s="1">
        <v>276.39999999999998</v>
      </c>
      <c r="G133" s="1">
        <v>267.10000000000002</v>
      </c>
      <c r="H133" s="1">
        <v>267.8</v>
      </c>
      <c r="I133" s="1">
        <v>267.8</v>
      </c>
      <c r="J133" s="1">
        <v>270.35000000000002</v>
      </c>
      <c r="K133" s="1">
        <v>7356582</v>
      </c>
      <c r="L133" s="1">
        <v>1988833726.25</v>
      </c>
      <c r="M133" s="1">
        <v>77867</v>
      </c>
      <c r="N133" s="3">
        <f>IF(ISERR(LN(Table18[[#This Row],[Close Price]]/I132)),"-",LN(Table18[[#This Row],[Close Price]]/I132))</f>
        <v>-2.8165690661653312E-2</v>
      </c>
    </row>
    <row r="134" spans="1:14" x14ac:dyDescent="0.3">
      <c r="A134" s="1" t="s">
        <v>33</v>
      </c>
      <c r="B134" s="1" t="s">
        <v>14</v>
      </c>
      <c r="C134" s="2">
        <v>43293</v>
      </c>
      <c r="D134" s="1">
        <v>267.8</v>
      </c>
      <c r="E134" s="1">
        <v>269.60000000000002</v>
      </c>
      <c r="F134" s="1">
        <v>272</v>
      </c>
      <c r="G134" s="1">
        <v>265.5</v>
      </c>
      <c r="H134" s="1">
        <v>265.95</v>
      </c>
      <c r="I134" s="1">
        <v>266.10000000000002</v>
      </c>
      <c r="J134" s="1">
        <v>268.3</v>
      </c>
      <c r="K134" s="1">
        <v>8573517</v>
      </c>
      <c r="L134" s="1">
        <v>2300276551.25</v>
      </c>
      <c r="M134" s="1">
        <v>83180</v>
      </c>
      <c r="N134" s="3">
        <f>IF(ISERR(LN(Table18[[#This Row],[Close Price]]/I133)),"-",LN(Table18[[#This Row],[Close Price]]/I133))</f>
        <v>-6.3682552734285539E-3</v>
      </c>
    </row>
    <row r="135" spans="1:14" x14ac:dyDescent="0.3">
      <c r="A135" s="1" t="s">
        <v>33</v>
      </c>
      <c r="B135" s="1" t="s">
        <v>14</v>
      </c>
      <c r="C135" s="2">
        <v>43294</v>
      </c>
      <c r="D135" s="1">
        <v>266.10000000000002</v>
      </c>
      <c r="E135" s="1">
        <v>267.3</v>
      </c>
      <c r="F135" s="1">
        <v>269.39999999999998</v>
      </c>
      <c r="G135" s="1">
        <v>262.7</v>
      </c>
      <c r="H135" s="1">
        <v>263</v>
      </c>
      <c r="I135" s="1">
        <v>263.60000000000002</v>
      </c>
      <c r="J135" s="1">
        <v>265.89999999999998</v>
      </c>
      <c r="K135" s="1">
        <v>8352827</v>
      </c>
      <c r="L135" s="1">
        <v>2221027464.8000002</v>
      </c>
      <c r="M135" s="1">
        <v>76239</v>
      </c>
      <c r="N135" s="3">
        <f>IF(ISERR(LN(Table18[[#This Row],[Close Price]]/I134)),"-",LN(Table18[[#This Row],[Close Price]]/I134))</f>
        <v>-9.4393753552913465E-3</v>
      </c>
    </row>
    <row r="136" spans="1:14" x14ac:dyDescent="0.3">
      <c r="A136" s="1" t="s">
        <v>33</v>
      </c>
      <c r="B136" s="1" t="s">
        <v>14</v>
      </c>
      <c r="C136" s="2">
        <v>43297</v>
      </c>
      <c r="D136" s="1">
        <v>263.60000000000002</v>
      </c>
      <c r="E136" s="1">
        <v>260.5</v>
      </c>
      <c r="F136" s="1">
        <v>260.8</v>
      </c>
      <c r="G136" s="1">
        <v>250.5</v>
      </c>
      <c r="H136" s="1">
        <v>253</v>
      </c>
      <c r="I136" s="1">
        <v>252.1</v>
      </c>
      <c r="J136" s="1">
        <v>255.63</v>
      </c>
      <c r="K136" s="1">
        <v>11067012</v>
      </c>
      <c r="L136" s="1">
        <v>2829011065.8499999</v>
      </c>
      <c r="M136" s="1">
        <v>104331</v>
      </c>
      <c r="N136" s="3">
        <f>IF(ISERR(LN(Table18[[#This Row],[Close Price]]/I135)),"-",LN(Table18[[#This Row],[Close Price]]/I135))</f>
        <v>-4.4606968434478138E-2</v>
      </c>
    </row>
    <row r="137" spans="1:14" x14ac:dyDescent="0.3">
      <c r="A137" s="1" t="s">
        <v>33</v>
      </c>
      <c r="B137" s="1" t="s">
        <v>14</v>
      </c>
      <c r="C137" s="2">
        <v>43298</v>
      </c>
      <c r="D137" s="1">
        <v>252.1</v>
      </c>
      <c r="E137" s="1">
        <v>253</v>
      </c>
      <c r="F137" s="1">
        <v>259</v>
      </c>
      <c r="G137" s="1">
        <v>252.3</v>
      </c>
      <c r="H137" s="1">
        <v>258.55</v>
      </c>
      <c r="I137" s="1">
        <v>257.95</v>
      </c>
      <c r="J137" s="1">
        <v>256.55</v>
      </c>
      <c r="K137" s="1">
        <v>6350966</v>
      </c>
      <c r="L137" s="1">
        <v>1629354597.0999999</v>
      </c>
      <c r="M137" s="1">
        <v>58067</v>
      </c>
      <c r="N137" s="3">
        <f>IF(ISERR(LN(Table18[[#This Row],[Close Price]]/I136)),"-",LN(Table18[[#This Row],[Close Price]]/I136))</f>
        <v>2.2939933496784835E-2</v>
      </c>
    </row>
    <row r="138" spans="1:14" x14ac:dyDescent="0.3">
      <c r="A138" s="1" t="s">
        <v>33</v>
      </c>
      <c r="B138" s="1" t="s">
        <v>14</v>
      </c>
      <c r="C138" s="2">
        <v>43299</v>
      </c>
      <c r="D138" s="1">
        <v>257.95</v>
      </c>
      <c r="E138" s="1">
        <v>259.45</v>
      </c>
      <c r="F138" s="1">
        <v>259.45</v>
      </c>
      <c r="G138" s="1">
        <v>247.3</v>
      </c>
      <c r="H138" s="1">
        <v>251.55</v>
      </c>
      <c r="I138" s="1">
        <v>251.85</v>
      </c>
      <c r="J138" s="1">
        <v>252.61</v>
      </c>
      <c r="K138" s="1">
        <v>9348644</v>
      </c>
      <c r="L138" s="1">
        <v>2361521356.6999998</v>
      </c>
      <c r="M138" s="1">
        <v>99282</v>
      </c>
      <c r="N138" s="3">
        <f>IF(ISERR(LN(Table18[[#This Row],[Close Price]]/I137)),"-",LN(Table18[[#This Row],[Close Price]]/I137))</f>
        <v>-2.3932095498999335E-2</v>
      </c>
    </row>
    <row r="139" spans="1:14" x14ac:dyDescent="0.3">
      <c r="A139" s="1" t="s">
        <v>33</v>
      </c>
      <c r="B139" s="1" t="s">
        <v>14</v>
      </c>
      <c r="C139" s="2">
        <v>43300</v>
      </c>
      <c r="D139" s="1">
        <v>251.85</v>
      </c>
      <c r="E139" s="1">
        <v>254</v>
      </c>
      <c r="F139" s="1">
        <v>257.85000000000002</v>
      </c>
      <c r="G139" s="1">
        <v>251.2</v>
      </c>
      <c r="H139" s="1">
        <v>252.7</v>
      </c>
      <c r="I139" s="1">
        <v>252.5</v>
      </c>
      <c r="J139" s="1">
        <v>254.54</v>
      </c>
      <c r="K139" s="1">
        <v>9556686</v>
      </c>
      <c r="L139" s="1">
        <v>2432557836.25</v>
      </c>
      <c r="M139" s="1">
        <v>87348</v>
      </c>
      <c r="N139" s="3">
        <f>IF(ISERR(LN(Table18[[#This Row],[Close Price]]/I138)),"-",LN(Table18[[#This Row],[Close Price]]/I138))</f>
        <v>2.5775765237549186E-3</v>
      </c>
    </row>
    <row r="140" spans="1:14" x14ac:dyDescent="0.3">
      <c r="A140" s="1" t="s">
        <v>33</v>
      </c>
      <c r="B140" s="1" t="s">
        <v>14</v>
      </c>
      <c r="C140" s="2">
        <v>43301</v>
      </c>
      <c r="D140" s="1">
        <v>252.5</v>
      </c>
      <c r="E140" s="1">
        <v>252.7</v>
      </c>
      <c r="F140" s="1">
        <v>254</v>
      </c>
      <c r="G140" s="1">
        <v>251</v>
      </c>
      <c r="H140" s="1">
        <v>253.8</v>
      </c>
      <c r="I140" s="1">
        <v>253.4</v>
      </c>
      <c r="J140" s="1">
        <v>252.74</v>
      </c>
      <c r="K140" s="1">
        <v>6422014</v>
      </c>
      <c r="L140" s="1">
        <v>1623102951</v>
      </c>
      <c r="M140" s="1">
        <v>47230</v>
      </c>
      <c r="N140" s="3">
        <f>IF(ISERR(LN(Table18[[#This Row],[Close Price]]/I139)),"-",LN(Table18[[#This Row],[Close Price]]/I139))</f>
        <v>3.5580191716241645E-3</v>
      </c>
    </row>
    <row r="141" spans="1:14" x14ac:dyDescent="0.3">
      <c r="A141" s="1" t="s">
        <v>33</v>
      </c>
      <c r="B141" s="1" t="s">
        <v>14</v>
      </c>
      <c r="C141" s="2">
        <v>43304</v>
      </c>
      <c r="D141" s="1">
        <v>253.4</v>
      </c>
      <c r="E141" s="1">
        <v>254.95</v>
      </c>
      <c r="F141" s="1">
        <v>259.5</v>
      </c>
      <c r="G141" s="1">
        <v>251.1</v>
      </c>
      <c r="H141" s="1">
        <v>257.95</v>
      </c>
      <c r="I141" s="1">
        <v>258.75</v>
      </c>
      <c r="J141" s="1">
        <v>255.87</v>
      </c>
      <c r="K141" s="1">
        <v>8891743</v>
      </c>
      <c r="L141" s="1">
        <v>2275145755.8000002</v>
      </c>
      <c r="M141" s="1">
        <v>68153</v>
      </c>
      <c r="N141" s="3">
        <f>IF(ISERR(LN(Table18[[#This Row],[Close Price]]/I140)),"-",LN(Table18[[#This Row],[Close Price]]/I140))</f>
        <v>2.0893076692540195E-2</v>
      </c>
    </row>
    <row r="142" spans="1:14" x14ac:dyDescent="0.3">
      <c r="A142" s="1" t="s">
        <v>33</v>
      </c>
      <c r="B142" s="1" t="s">
        <v>14</v>
      </c>
      <c r="C142" s="2">
        <v>43305</v>
      </c>
      <c r="D142" s="1">
        <v>258.75</v>
      </c>
      <c r="E142" s="1">
        <v>258.75</v>
      </c>
      <c r="F142" s="1">
        <v>263.75</v>
      </c>
      <c r="G142" s="1">
        <v>257.10000000000002</v>
      </c>
      <c r="H142" s="1">
        <v>258.85000000000002</v>
      </c>
      <c r="I142" s="1">
        <v>258.8</v>
      </c>
      <c r="J142" s="1">
        <v>260.20999999999998</v>
      </c>
      <c r="K142" s="1">
        <v>9906160</v>
      </c>
      <c r="L142" s="1">
        <v>2577677192.6500001</v>
      </c>
      <c r="M142" s="1">
        <v>87393</v>
      </c>
      <c r="N142" s="3">
        <f>IF(ISERR(LN(Table18[[#This Row],[Close Price]]/I141)),"-",LN(Table18[[#This Row],[Close Price]]/I141))</f>
        <v>1.9321804716677753E-4</v>
      </c>
    </row>
    <row r="143" spans="1:14" x14ac:dyDescent="0.3">
      <c r="A143" s="1" t="s">
        <v>33</v>
      </c>
      <c r="B143" s="1" t="s">
        <v>14</v>
      </c>
      <c r="C143" s="2">
        <v>43306</v>
      </c>
      <c r="D143" s="1">
        <v>258.8</v>
      </c>
      <c r="E143" s="1">
        <v>260</v>
      </c>
      <c r="F143" s="1">
        <v>261.7</v>
      </c>
      <c r="G143" s="1">
        <v>256.10000000000002</v>
      </c>
      <c r="H143" s="1">
        <v>257.45</v>
      </c>
      <c r="I143" s="1">
        <v>257.85000000000002</v>
      </c>
      <c r="J143" s="1">
        <v>258.49</v>
      </c>
      <c r="K143" s="1">
        <v>6721386</v>
      </c>
      <c r="L143" s="1">
        <v>1737416471.75</v>
      </c>
      <c r="M143" s="1">
        <v>66449</v>
      </c>
      <c r="N143" s="3">
        <f>IF(ISERR(LN(Table18[[#This Row],[Close Price]]/I142)),"-",LN(Table18[[#This Row],[Close Price]]/I142))</f>
        <v>-3.6775421297775097E-3</v>
      </c>
    </row>
    <row r="144" spans="1:14" x14ac:dyDescent="0.3">
      <c r="A144" s="1" t="s">
        <v>33</v>
      </c>
      <c r="B144" s="1" t="s">
        <v>14</v>
      </c>
      <c r="C144" s="2">
        <v>43307</v>
      </c>
      <c r="D144" s="1">
        <v>257.85000000000002</v>
      </c>
      <c r="E144" s="1">
        <v>260.10000000000002</v>
      </c>
      <c r="F144" s="1">
        <v>263</v>
      </c>
      <c r="G144" s="1">
        <v>257.5</v>
      </c>
      <c r="H144" s="1">
        <v>258.25</v>
      </c>
      <c r="I144" s="1">
        <v>258.25</v>
      </c>
      <c r="J144" s="1">
        <v>260.04000000000002</v>
      </c>
      <c r="K144" s="1">
        <v>8817721</v>
      </c>
      <c r="L144" s="1">
        <v>2292942888.0500002</v>
      </c>
      <c r="M144" s="1">
        <v>74857</v>
      </c>
      <c r="N144" s="3">
        <f>IF(ISERR(LN(Table18[[#This Row],[Close Price]]/I143)),"-",LN(Table18[[#This Row],[Close Price]]/I143))</f>
        <v>1.5500875027798116E-3</v>
      </c>
    </row>
    <row r="145" spans="1:14" x14ac:dyDescent="0.3">
      <c r="A145" s="1" t="s">
        <v>33</v>
      </c>
      <c r="B145" s="1" t="s">
        <v>14</v>
      </c>
      <c r="C145" s="2">
        <v>43308</v>
      </c>
      <c r="D145" s="1">
        <v>258.25</v>
      </c>
      <c r="E145" s="1">
        <v>259.10000000000002</v>
      </c>
      <c r="F145" s="1">
        <v>269.7</v>
      </c>
      <c r="G145" s="1">
        <v>258.55</v>
      </c>
      <c r="H145" s="1">
        <v>268.3</v>
      </c>
      <c r="I145" s="1">
        <v>268.14999999999998</v>
      </c>
      <c r="J145" s="1">
        <v>266.19</v>
      </c>
      <c r="K145" s="1">
        <v>15275469</v>
      </c>
      <c r="L145" s="1">
        <v>4066160566.4000001</v>
      </c>
      <c r="M145" s="1">
        <v>112709</v>
      </c>
      <c r="N145" s="3">
        <f>IF(ISERR(LN(Table18[[#This Row],[Close Price]]/I144)),"-",LN(Table18[[#This Row],[Close Price]]/I144))</f>
        <v>3.7618417429186091E-2</v>
      </c>
    </row>
    <row r="146" spans="1:14" x14ac:dyDescent="0.3">
      <c r="A146" s="1" t="s">
        <v>33</v>
      </c>
      <c r="B146" s="1" t="s">
        <v>14</v>
      </c>
      <c r="C146" s="2">
        <v>43311</v>
      </c>
      <c r="D146" s="1">
        <v>268.14999999999998</v>
      </c>
      <c r="E146" s="1">
        <v>267.75</v>
      </c>
      <c r="F146" s="1">
        <v>271.64999999999998</v>
      </c>
      <c r="G146" s="1">
        <v>266.2</v>
      </c>
      <c r="H146" s="1">
        <v>268</v>
      </c>
      <c r="I146" s="1">
        <v>267.5</v>
      </c>
      <c r="J146" s="1">
        <v>269.2</v>
      </c>
      <c r="K146" s="1">
        <v>7801098</v>
      </c>
      <c r="L146" s="1">
        <v>2100075133.6500001</v>
      </c>
      <c r="M146" s="1">
        <v>74045</v>
      </c>
      <c r="N146" s="3">
        <f>IF(ISERR(LN(Table18[[#This Row],[Close Price]]/I145)),"-",LN(Table18[[#This Row],[Close Price]]/I145))</f>
        <v>-2.4269590928728611E-3</v>
      </c>
    </row>
    <row r="147" spans="1:14" x14ac:dyDescent="0.3">
      <c r="A147" s="1" t="s">
        <v>33</v>
      </c>
      <c r="B147" s="1" t="s">
        <v>14</v>
      </c>
      <c r="C147" s="2">
        <v>43312</v>
      </c>
      <c r="D147" s="1">
        <v>267.5</v>
      </c>
      <c r="E147" s="1">
        <v>268.95</v>
      </c>
      <c r="F147" s="1">
        <v>270.45</v>
      </c>
      <c r="G147" s="1">
        <v>262.2</v>
      </c>
      <c r="H147" s="1">
        <v>263.60000000000002</v>
      </c>
      <c r="I147" s="1">
        <v>264.10000000000002</v>
      </c>
      <c r="J147" s="1">
        <v>264.95999999999998</v>
      </c>
      <c r="K147" s="1">
        <v>10026055</v>
      </c>
      <c r="L147" s="1">
        <v>2656504310.8000002</v>
      </c>
      <c r="M147" s="1">
        <v>89004</v>
      </c>
      <c r="N147" s="3">
        <f>IF(ISERR(LN(Table18[[#This Row],[Close Price]]/I146)),"-",LN(Table18[[#This Row],[Close Price]]/I146))</f>
        <v>-1.2791747032974634E-2</v>
      </c>
    </row>
    <row r="148" spans="1:14" x14ac:dyDescent="0.3">
      <c r="A148" s="1" t="s">
        <v>33</v>
      </c>
      <c r="B148" s="1" t="s">
        <v>14</v>
      </c>
      <c r="C148" s="2">
        <v>43313</v>
      </c>
      <c r="D148" s="1">
        <v>264.10000000000002</v>
      </c>
      <c r="E148" s="1">
        <v>250</v>
      </c>
      <c r="F148" s="1">
        <v>268</v>
      </c>
      <c r="G148" s="1">
        <v>250</v>
      </c>
      <c r="H148" s="1">
        <v>264.39999999999998</v>
      </c>
      <c r="I148" s="1">
        <v>265.05</v>
      </c>
      <c r="J148" s="1">
        <v>260.06</v>
      </c>
      <c r="K148" s="1">
        <v>53282545</v>
      </c>
      <c r="L148" s="1">
        <v>13856720818.85</v>
      </c>
      <c r="M148" s="1">
        <v>344274</v>
      </c>
      <c r="N148" s="3">
        <f>IF(ISERR(LN(Table18[[#This Row],[Close Price]]/I147)),"-",LN(Table18[[#This Row],[Close Price]]/I147))</f>
        <v>3.59066813072854E-3</v>
      </c>
    </row>
    <row r="149" spans="1:14" x14ac:dyDescent="0.3">
      <c r="A149" s="1" t="s">
        <v>33</v>
      </c>
      <c r="B149" s="1" t="s">
        <v>14</v>
      </c>
      <c r="C149" s="2">
        <v>43314</v>
      </c>
      <c r="D149" s="1">
        <v>265.05</v>
      </c>
      <c r="E149" s="1">
        <v>263.45</v>
      </c>
      <c r="F149" s="1">
        <v>266.45</v>
      </c>
      <c r="G149" s="1">
        <v>258.7</v>
      </c>
      <c r="H149" s="1">
        <v>260.25</v>
      </c>
      <c r="I149" s="1">
        <v>260.85000000000002</v>
      </c>
      <c r="J149" s="1">
        <v>262.61</v>
      </c>
      <c r="K149" s="1">
        <v>17421472</v>
      </c>
      <c r="L149" s="1">
        <v>4575085041.4499998</v>
      </c>
      <c r="M149" s="1">
        <v>135851</v>
      </c>
      <c r="N149" s="3">
        <f>IF(ISERR(LN(Table18[[#This Row],[Close Price]]/I148)),"-",LN(Table18[[#This Row],[Close Price]]/I148))</f>
        <v>-1.5972957965413294E-2</v>
      </c>
    </row>
    <row r="150" spans="1:14" x14ac:dyDescent="0.3">
      <c r="A150" s="1" t="s">
        <v>33</v>
      </c>
      <c r="B150" s="1" t="s">
        <v>14</v>
      </c>
      <c r="C150" s="2">
        <v>43315</v>
      </c>
      <c r="D150" s="1">
        <v>260.85000000000002</v>
      </c>
      <c r="E150" s="1">
        <v>262.14999999999998</v>
      </c>
      <c r="F150" s="1">
        <v>263.85000000000002</v>
      </c>
      <c r="G150" s="1">
        <v>257.60000000000002</v>
      </c>
      <c r="H150" s="1">
        <v>258.2</v>
      </c>
      <c r="I150" s="1">
        <v>258.45</v>
      </c>
      <c r="J150" s="1">
        <v>260.95999999999998</v>
      </c>
      <c r="K150" s="1">
        <v>9044248</v>
      </c>
      <c r="L150" s="1">
        <v>2360177002.1999998</v>
      </c>
      <c r="M150" s="1">
        <v>84897</v>
      </c>
      <c r="N150" s="3">
        <f>IF(ISERR(LN(Table18[[#This Row],[Close Price]]/I149)),"-",LN(Table18[[#This Row],[Close Price]]/I149))</f>
        <v>-9.2432778263535874E-3</v>
      </c>
    </row>
    <row r="151" spans="1:14" x14ac:dyDescent="0.3">
      <c r="A151" s="1" t="s">
        <v>33</v>
      </c>
      <c r="B151" s="1" t="s">
        <v>14</v>
      </c>
      <c r="C151" s="2">
        <v>43318</v>
      </c>
      <c r="D151" s="1">
        <v>258.45</v>
      </c>
      <c r="E151" s="1">
        <v>259.95</v>
      </c>
      <c r="F151" s="1">
        <v>261.8</v>
      </c>
      <c r="G151" s="1">
        <v>252.5</v>
      </c>
      <c r="H151" s="1">
        <v>253.5</v>
      </c>
      <c r="I151" s="1">
        <v>254.05</v>
      </c>
      <c r="J151" s="1">
        <v>257.56</v>
      </c>
      <c r="K151" s="1">
        <v>11371744</v>
      </c>
      <c r="L151" s="1">
        <v>2928954668.6999998</v>
      </c>
      <c r="M151" s="1">
        <v>85599</v>
      </c>
      <c r="N151" s="3">
        <f>IF(ISERR(LN(Table18[[#This Row],[Close Price]]/I150)),"-",LN(Table18[[#This Row],[Close Price]]/I150))</f>
        <v>-1.7171153602307289E-2</v>
      </c>
    </row>
    <row r="152" spans="1:14" x14ac:dyDescent="0.3">
      <c r="A152" s="1" t="s">
        <v>33</v>
      </c>
      <c r="B152" s="1" t="s">
        <v>14</v>
      </c>
      <c r="C152" s="2">
        <v>43319</v>
      </c>
      <c r="D152" s="1">
        <v>254.05</v>
      </c>
      <c r="E152" s="1">
        <v>255.2</v>
      </c>
      <c r="F152" s="1">
        <v>256</v>
      </c>
      <c r="G152" s="1">
        <v>250.55</v>
      </c>
      <c r="H152" s="1">
        <v>251.9</v>
      </c>
      <c r="I152" s="1">
        <v>251.6</v>
      </c>
      <c r="J152" s="1">
        <v>253.14</v>
      </c>
      <c r="K152" s="1">
        <v>14490829</v>
      </c>
      <c r="L152" s="1">
        <v>3668250166.5500002</v>
      </c>
      <c r="M152" s="1">
        <v>123125</v>
      </c>
      <c r="N152" s="3">
        <f>IF(ISERR(LN(Table18[[#This Row],[Close Price]]/I151)),"-",LN(Table18[[#This Row],[Close Price]]/I151))</f>
        <v>-9.6905732134555216E-3</v>
      </c>
    </row>
    <row r="153" spans="1:14" x14ac:dyDescent="0.3">
      <c r="A153" s="1" t="s">
        <v>33</v>
      </c>
      <c r="B153" s="1" t="s">
        <v>14</v>
      </c>
      <c r="C153" s="2">
        <v>43320</v>
      </c>
      <c r="D153" s="1">
        <v>251.6</v>
      </c>
      <c r="E153" s="1">
        <v>253.5</v>
      </c>
      <c r="F153" s="1">
        <v>258.25</v>
      </c>
      <c r="G153" s="1">
        <v>251.85</v>
      </c>
      <c r="H153" s="1">
        <v>255.25</v>
      </c>
      <c r="I153" s="1">
        <v>255.15</v>
      </c>
      <c r="J153" s="1">
        <v>255.37</v>
      </c>
      <c r="K153" s="1">
        <v>16125867</v>
      </c>
      <c r="L153" s="1">
        <v>4118052351.0500002</v>
      </c>
      <c r="M153" s="1">
        <v>106451</v>
      </c>
      <c r="N153" s="3">
        <f>IF(ISERR(LN(Table18[[#This Row],[Close Price]]/I152)),"-",LN(Table18[[#This Row],[Close Price]]/I152))</f>
        <v>1.4011082683695017E-2</v>
      </c>
    </row>
    <row r="154" spans="1:14" x14ac:dyDescent="0.3">
      <c r="A154" s="1" t="s">
        <v>33</v>
      </c>
      <c r="B154" s="1" t="s">
        <v>14</v>
      </c>
      <c r="C154" s="2">
        <v>43321</v>
      </c>
      <c r="D154" s="1">
        <v>255.15</v>
      </c>
      <c r="E154" s="1">
        <v>256.64999999999998</v>
      </c>
      <c r="F154" s="1">
        <v>260.39999999999998</v>
      </c>
      <c r="G154" s="1">
        <v>255.5</v>
      </c>
      <c r="H154" s="1">
        <v>257.75</v>
      </c>
      <c r="I154" s="1">
        <v>257.85000000000002</v>
      </c>
      <c r="J154" s="1">
        <v>258.39</v>
      </c>
      <c r="K154" s="1">
        <v>7777719</v>
      </c>
      <c r="L154" s="1">
        <v>2009649692.5999999</v>
      </c>
      <c r="M154" s="1">
        <v>62645</v>
      </c>
      <c r="N154" s="3">
        <f>IF(ISERR(LN(Table18[[#This Row],[Close Price]]/I153)),"-",LN(Table18[[#This Row],[Close Price]]/I153))</f>
        <v>1.0526412986987603E-2</v>
      </c>
    </row>
    <row r="155" spans="1:14" x14ac:dyDescent="0.3">
      <c r="A155" s="1" t="s">
        <v>33</v>
      </c>
      <c r="B155" s="1" t="s">
        <v>14</v>
      </c>
      <c r="C155" s="2">
        <v>43322</v>
      </c>
      <c r="D155" s="1">
        <v>257.85000000000002</v>
      </c>
      <c r="E155" s="1">
        <v>257.25</v>
      </c>
      <c r="F155" s="1">
        <v>258.64999999999998</v>
      </c>
      <c r="G155" s="1">
        <v>249.55</v>
      </c>
      <c r="H155" s="1">
        <v>250</v>
      </c>
      <c r="I155" s="1">
        <v>250.1</v>
      </c>
      <c r="J155" s="1">
        <v>252.57</v>
      </c>
      <c r="K155" s="1">
        <v>14606037</v>
      </c>
      <c r="L155" s="1">
        <v>3689022002.3000002</v>
      </c>
      <c r="M155" s="1">
        <v>111029</v>
      </c>
      <c r="N155" s="3">
        <f>IF(ISERR(LN(Table18[[#This Row],[Close Price]]/I154)),"-",LN(Table18[[#This Row],[Close Price]]/I154))</f>
        <v>-3.051718261339471E-2</v>
      </c>
    </row>
    <row r="156" spans="1:14" x14ac:dyDescent="0.3">
      <c r="A156" s="1" t="s">
        <v>33</v>
      </c>
      <c r="B156" s="1" t="s">
        <v>14</v>
      </c>
      <c r="C156" s="2">
        <v>43325</v>
      </c>
      <c r="D156" s="1">
        <v>250.1</v>
      </c>
      <c r="E156" s="1">
        <v>249.25</v>
      </c>
      <c r="F156" s="1">
        <v>249.7</v>
      </c>
      <c r="G156" s="1">
        <v>243.1</v>
      </c>
      <c r="H156" s="1">
        <v>249</v>
      </c>
      <c r="I156" s="1">
        <v>248.7</v>
      </c>
      <c r="J156" s="1">
        <v>247.37</v>
      </c>
      <c r="K156" s="1">
        <v>13877900</v>
      </c>
      <c r="L156" s="1">
        <v>3432957569.4000001</v>
      </c>
      <c r="M156" s="1">
        <v>98989</v>
      </c>
      <c r="N156" s="3">
        <f>IF(ISERR(LN(Table18[[#This Row],[Close Price]]/I155)),"-",LN(Table18[[#This Row],[Close Price]]/I155))</f>
        <v>-5.6134870742144335E-3</v>
      </c>
    </row>
    <row r="157" spans="1:14" x14ac:dyDescent="0.3">
      <c r="A157" s="1" t="s">
        <v>33</v>
      </c>
      <c r="B157" s="1" t="s">
        <v>14</v>
      </c>
      <c r="C157" s="2">
        <v>43326</v>
      </c>
      <c r="D157" s="1">
        <v>248.7</v>
      </c>
      <c r="E157" s="1">
        <v>248.6</v>
      </c>
      <c r="F157" s="1">
        <v>249.85</v>
      </c>
      <c r="G157" s="1">
        <v>247.2</v>
      </c>
      <c r="H157" s="1">
        <v>248.6</v>
      </c>
      <c r="I157" s="1">
        <v>248.8</v>
      </c>
      <c r="J157" s="1">
        <v>248.55</v>
      </c>
      <c r="K157" s="1">
        <v>9171033</v>
      </c>
      <c r="L157" s="1">
        <v>2279487010.8499999</v>
      </c>
      <c r="M157" s="1">
        <v>68640</v>
      </c>
      <c r="N157" s="3">
        <f>IF(ISERR(LN(Table18[[#This Row],[Close Price]]/I156)),"-",LN(Table18[[#This Row],[Close Price]]/I156))</f>
        <v>4.0201005566548926E-4</v>
      </c>
    </row>
    <row r="158" spans="1:14" x14ac:dyDescent="0.3">
      <c r="A158" s="1" t="s">
        <v>33</v>
      </c>
      <c r="B158" s="1" t="s">
        <v>14</v>
      </c>
      <c r="C158" s="2">
        <v>43328</v>
      </c>
      <c r="D158" s="1">
        <v>248.8</v>
      </c>
      <c r="E158" s="1">
        <v>245.8</v>
      </c>
      <c r="F158" s="1">
        <v>252.8</v>
      </c>
      <c r="G158" s="1">
        <v>245.25</v>
      </c>
      <c r="H158" s="1">
        <v>251.8</v>
      </c>
      <c r="I158" s="1">
        <v>251.3</v>
      </c>
      <c r="J158" s="1">
        <v>250.19</v>
      </c>
      <c r="K158" s="1">
        <v>14148347</v>
      </c>
      <c r="L158" s="1">
        <v>3539734481.9499998</v>
      </c>
      <c r="M158" s="1">
        <v>72491</v>
      </c>
      <c r="N158" s="3">
        <f>IF(ISERR(LN(Table18[[#This Row],[Close Price]]/I157)),"-",LN(Table18[[#This Row],[Close Price]]/I157))</f>
        <v>9.9980836845220983E-3</v>
      </c>
    </row>
    <row r="159" spans="1:14" x14ac:dyDescent="0.3">
      <c r="A159" s="1" t="s">
        <v>33</v>
      </c>
      <c r="B159" s="1" t="s">
        <v>14</v>
      </c>
      <c r="C159" s="2">
        <v>43329</v>
      </c>
      <c r="D159" s="1">
        <v>251.3</v>
      </c>
      <c r="E159" s="1">
        <v>253.7</v>
      </c>
      <c r="F159" s="1">
        <v>260.10000000000002</v>
      </c>
      <c r="G159" s="1">
        <v>253</v>
      </c>
      <c r="H159" s="1">
        <v>259.05</v>
      </c>
      <c r="I159" s="1">
        <v>258.25</v>
      </c>
      <c r="J159" s="1">
        <v>256.76</v>
      </c>
      <c r="K159" s="1">
        <v>16117660</v>
      </c>
      <c r="L159" s="1">
        <v>4138434027.4499998</v>
      </c>
      <c r="M159" s="1">
        <v>93097</v>
      </c>
      <c r="N159" s="3">
        <f>IF(ISERR(LN(Table18[[#This Row],[Close Price]]/I158)),"-",LN(Table18[[#This Row],[Close Price]]/I158))</f>
        <v>2.7280663450201491E-2</v>
      </c>
    </row>
    <row r="160" spans="1:14" x14ac:dyDescent="0.3">
      <c r="A160" s="1" t="s">
        <v>33</v>
      </c>
      <c r="B160" s="1" t="s">
        <v>14</v>
      </c>
      <c r="C160" s="2">
        <v>43332</v>
      </c>
      <c r="D160" s="1">
        <v>258.25</v>
      </c>
      <c r="E160" s="1">
        <v>261.85000000000002</v>
      </c>
      <c r="F160" s="1">
        <v>271.85000000000002</v>
      </c>
      <c r="G160" s="1">
        <v>259.2</v>
      </c>
      <c r="H160" s="1">
        <v>270.55</v>
      </c>
      <c r="I160" s="1">
        <v>270.10000000000002</v>
      </c>
      <c r="J160" s="1">
        <v>267.63</v>
      </c>
      <c r="K160" s="1">
        <v>25576718</v>
      </c>
      <c r="L160" s="1">
        <v>6845119619.3500004</v>
      </c>
      <c r="M160" s="1">
        <v>240049</v>
      </c>
      <c r="N160" s="3">
        <f>IF(ISERR(LN(Table18[[#This Row],[Close Price]]/I159)),"-",LN(Table18[[#This Row],[Close Price]]/I159))</f>
        <v>4.4864152798822055E-2</v>
      </c>
    </row>
    <row r="161" spans="1:14" x14ac:dyDescent="0.3">
      <c r="A161" s="1" t="s">
        <v>33</v>
      </c>
      <c r="B161" s="1" t="s">
        <v>14</v>
      </c>
      <c r="C161" s="2">
        <v>43333</v>
      </c>
      <c r="D161" s="1">
        <v>270.10000000000002</v>
      </c>
      <c r="E161" s="1">
        <v>271.85000000000002</v>
      </c>
      <c r="F161" s="1">
        <v>274.7</v>
      </c>
      <c r="G161" s="1">
        <v>266.7</v>
      </c>
      <c r="H161" s="1">
        <v>268.5</v>
      </c>
      <c r="I161" s="1">
        <v>268.8</v>
      </c>
      <c r="J161" s="1">
        <v>271.73</v>
      </c>
      <c r="K161" s="1">
        <v>19505584</v>
      </c>
      <c r="L161" s="1">
        <v>5300172762.6999998</v>
      </c>
      <c r="M161" s="1">
        <v>222999</v>
      </c>
      <c r="N161" s="3">
        <f>IF(ISERR(LN(Table18[[#This Row],[Close Price]]/I160)),"-",LN(Table18[[#This Row],[Close Price]]/I160))</f>
        <v>-4.8246521495754272E-3</v>
      </c>
    </row>
    <row r="162" spans="1:14" x14ac:dyDescent="0.3">
      <c r="A162" s="1" t="s">
        <v>33</v>
      </c>
      <c r="B162" s="1" t="s">
        <v>14</v>
      </c>
      <c r="C162" s="2">
        <v>43335</v>
      </c>
      <c r="D162" s="1">
        <v>268.8</v>
      </c>
      <c r="E162" s="1">
        <v>269.2</v>
      </c>
      <c r="F162" s="1">
        <v>269.2</v>
      </c>
      <c r="G162" s="1">
        <v>256</v>
      </c>
      <c r="H162" s="1">
        <v>256.55</v>
      </c>
      <c r="I162" s="1">
        <v>256.89999999999998</v>
      </c>
      <c r="J162" s="1">
        <v>260.16000000000003</v>
      </c>
      <c r="K162" s="1">
        <v>18667622</v>
      </c>
      <c r="L162" s="1">
        <v>4856478809.8000002</v>
      </c>
      <c r="M162" s="1">
        <v>249176</v>
      </c>
      <c r="N162" s="3">
        <f>IF(ISERR(LN(Table18[[#This Row],[Close Price]]/I161)),"-",LN(Table18[[#This Row],[Close Price]]/I161))</f>
        <v>-4.5280704533156739E-2</v>
      </c>
    </row>
    <row r="163" spans="1:14" x14ac:dyDescent="0.3">
      <c r="A163" s="1" t="s">
        <v>33</v>
      </c>
      <c r="B163" s="1" t="s">
        <v>14</v>
      </c>
      <c r="C163" s="2">
        <v>43336</v>
      </c>
      <c r="D163" s="1">
        <v>256.89999999999998</v>
      </c>
      <c r="E163" s="1">
        <v>257</v>
      </c>
      <c r="F163" s="1">
        <v>258.64999999999998</v>
      </c>
      <c r="G163" s="1">
        <v>255</v>
      </c>
      <c r="H163" s="1">
        <v>255.15</v>
      </c>
      <c r="I163" s="1">
        <v>255.5</v>
      </c>
      <c r="J163" s="1">
        <v>256.79000000000002</v>
      </c>
      <c r="K163" s="1">
        <v>8703468</v>
      </c>
      <c r="L163" s="1">
        <v>2234991162</v>
      </c>
      <c r="M163" s="1">
        <v>71872</v>
      </c>
      <c r="N163" s="3">
        <f>IF(ISERR(LN(Table18[[#This Row],[Close Price]]/I162)),"-",LN(Table18[[#This Row],[Close Price]]/I162))</f>
        <v>-5.4644944720786256E-3</v>
      </c>
    </row>
    <row r="164" spans="1:14" x14ac:dyDescent="0.3">
      <c r="A164" s="1" t="s">
        <v>33</v>
      </c>
      <c r="B164" s="1" t="s">
        <v>14</v>
      </c>
      <c r="C164" s="2">
        <v>43339</v>
      </c>
      <c r="D164" s="1">
        <v>255.5</v>
      </c>
      <c r="E164" s="1">
        <v>257</v>
      </c>
      <c r="F164" s="1">
        <v>259.5</v>
      </c>
      <c r="G164" s="1">
        <v>256.5</v>
      </c>
      <c r="H164" s="1">
        <v>259.2</v>
      </c>
      <c r="I164" s="1">
        <v>258.8</v>
      </c>
      <c r="J164" s="1">
        <v>258.25</v>
      </c>
      <c r="K164" s="1">
        <v>6127707</v>
      </c>
      <c r="L164" s="1">
        <v>1582459587.7</v>
      </c>
      <c r="M164" s="1">
        <v>66022</v>
      </c>
      <c r="N164" s="3">
        <f>IF(ISERR(LN(Table18[[#This Row],[Close Price]]/I163)),"-",LN(Table18[[#This Row],[Close Price]]/I163))</f>
        <v>1.2833152982986495E-2</v>
      </c>
    </row>
    <row r="165" spans="1:14" x14ac:dyDescent="0.3">
      <c r="A165" s="1" t="s">
        <v>33</v>
      </c>
      <c r="B165" s="1" t="s">
        <v>14</v>
      </c>
      <c r="C165" s="2">
        <v>43340</v>
      </c>
      <c r="D165" s="1">
        <v>258.8</v>
      </c>
      <c r="E165" s="1">
        <v>261.7</v>
      </c>
      <c r="F165" s="1">
        <v>263.25</v>
      </c>
      <c r="G165" s="1">
        <v>259.05</v>
      </c>
      <c r="H165" s="1">
        <v>259.8</v>
      </c>
      <c r="I165" s="1">
        <v>260</v>
      </c>
      <c r="J165" s="1">
        <v>261.14</v>
      </c>
      <c r="K165" s="1">
        <v>8506857</v>
      </c>
      <c r="L165" s="1">
        <v>2221455469.8000002</v>
      </c>
      <c r="M165" s="1">
        <v>89370</v>
      </c>
      <c r="N165" s="3">
        <f>IF(ISERR(LN(Table18[[#This Row],[Close Price]]/I164)),"-",LN(Table18[[#This Row],[Close Price]]/I164))</f>
        <v>4.6260683887822431E-3</v>
      </c>
    </row>
    <row r="166" spans="1:14" x14ac:dyDescent="0.3">
      <c r="A166" s="1" t="s">
        <v>33</v>
      </c>
      <c r="B166" s="1" t="s">
        <v>14</v>
      </c>
      <c r="C166" s="2">
        <v>43341</v>
      </c>
      <c r="D166" s="1">
        <v>260</v>
      </c>
      <c r="E166" s="1">
        <v>261.05</v>
      </c>
      <c r="F166" s="1">
        <v>263.5</v>
      </c>
      <c r="G166" s="1">
        <v>261</v>
      </c>
      <c r="H166" s="1">
        <v>261.89999999999998</v>
      </c>
      <c r="I166" s="1">
        <v>261.7</v>
      </c>
      <c r="J166" s="1">
        <v>262.36</v>
      </c>
      <c r="K166" s="1">
        <v>5117552</v>
      </c>
      <c r="L166" s="1">
        <v>1342656977.45</v>
      </c>
      <c r="M166" s="1">
        <v>55817</v>
      </c>
      <c r="N166" s="3">
        <f>IF(ISERR(LN(Table18[[#This Row],[Close Price]]/I165)),"-",LN(Table18[[#This Row],[Close Price]]/I165))</f>
        <v>6.5171785205725089E-3</v>
      </c>
    </row>
    <row r="167" spans="1:14" x14ac:dyDescent="0.3">
      <c r="A167" s="1" t="s">
        <v>33</v>
      </c>
      <c r="B167" s="1" t="s">
        <v>14</v>
      </c>
      <c r="C167" s="2">
        <v>43342</v>
      </c>
      <c r="D167" s="1">
        <v>261.7</v>
      </c>
      <c r="E167" s="1">
        <v>262.3</v>
      </c>
      <c r="F167" s="1">
        <v>263</v>
      </c>
      <c r="G167" s="1">
        <v>259</v>
      </c>
      <c r="H167" s="1">
        <v>259.89999999999998</v>
      </c>
      <c r="I167" s="1">
        <v>259.35000000000002</v>
      </c>
      <c r="J167" s="1">
        <v>260.38</v>
      </c>
      <c r="K167" s="1">
        <v>6333570</v>
      </c>
      <c r="L167" s="1">
        <v>1649137025.1500001</v>
      </c>
      <c r="M167" s="1">
        <v>46799</v>
      </c>
      <c r="N167" s="3">
        <f>IF(ISERR(LN(Table18[[#This Row],[Close Price]]/I166)),"-",LN(Table18[[#This Row],[Close Price]]/I166))</f>
        <v>-9.0203087386908163E-3</v>
      </c>
    </row>
    <row r="168" spans="1:14" x14ac:dyDescent="0.3">
      <c r="A168" s="1" t="s">
        <v>33</v>
      </c>
      <c r="B168" s="1" t="s">
        <v>14</v>
      </c>
      <c r="C168" s="2">
        <v>43343</v>
      </c>
      <c r="D168" s="1">
        <v>259.35000000000002</v>
      </c>
      <c r="E168" s="1">
        <v>259.10000000000002</v>
      </c>
      <c r="F168" s="1">
        <v>268.25</v>
      </c>
      <c r="G168" s="1">
        <v>258.10000000000002</v>
      </c>
      <c r="H168" s="1">
        <v>266.95</v>
      </c>
      <c r="I168" s="1">
        <v>267.5</v>
      </c>
      <c r="J168" s="1">
        <v>264.41000000000003</v>
      </c>
      <c r="K168" s="1">
        <v>12360078</v>
      </c>
      <c r="L168" s="1">
        <v>3268116233.8000002</v>
      </c>
      <c r="M168" s="1">
        <v>99108</v>
      </c>
      <c r="N168" s="3">
        <f>IF(ISERR(LN(Table18[[#This Row],[Close Price]]/I167)),"-",LN(Table18[[#This Row],[Close Price]]/I167))</f>
        <v>3.0941065538651943E-2</v>
      </c>
    </row>
    <row r="169" spans="1:14" x14ac:dyDescent="0.3">
      <c r="A169" s="1" t="s">
        <v>33</v>
      </c>
      <c r="B169" s="1" t="s">
        <v>14</v>
      </c>
      <c r="C169" s="2">
        <v>43346</v>
      </c>
      <c r="D169" s="1">
        <v>267.5</v>
      </c>
      <c r="E169" s="1">
        <v>271.39999999999998</v>
      </c>
      <c r="F169" s="1">
        <v>273</v>
      </c>
      <c r="G169" s="1">
        <v>265.25</v>
      </c>
      <c r="H169" s="1">
        <v>266.64999999999998</v>
      </c>
      <c r="I169" s="1">
        <v>266.60000000000002</v>
      </c>
      <c r="J169" s="1">
        <v>269.2</v>
      </c>
      <c r="K169" s="1">
        <v>14597832</v>
      </c>
      <c r="L169" s="1">
        <v>3929742460.4000001</v>
      </c>
      <c r="M169" s="1">
        <v>118115</v>
      </c>
      <c r="N169" s="3">
        <f>IF(ISERR(LN(Table18[[#This Row],[Close Price]]/I168)),"-",LN(Table18[[#This Row],[Close Price]]/I168))</f>
        <v>-3.3701585914528726E-3</v>
      </c>
    </row>
    <row r="170" spans="1:14" x14ac:dyDescent="0.3">
      <c r="A170" s="1" t="s">
        <v>33</v>
      </c>
      <c r="B170" s="1" t="s">
        <v>14</v>
      </c>
      <c r="C170" s="2">
        <v>43347</v>
      </c>
      <c r="D170" s="1">
        <v>266.60000000000002</v>
      </c>
      <c r="E170" s="1">
        <v>270.5</v>
      </c>
      <c r="F170" s="1">
        <v>270.8</v>
      </c>
      <c r="G170" s="1">
        <v>260.35000000000002</v>
      </c>
      <c r="H170" s="1">
        <v>261.39999999999998</v>
      </c>
      <c r="I170" s="1">
        <v>261.95</v>
      </c>
      <c r="J170" s="1">
        <v>265.69</v>
      </c>
      <c r="K170" s="1">
        <v>14775900</v>
      </c>
      <c r="L170" s="1">
        <v>3925749320</v>
      </c>
      <c r="M170" s="1">
        <v>117155</v>
      </c>
      <c r="N170" s="3">
        <f>IF(ISERR(LN(Table18[[#This Row],[Close Price]]/I169)),"-",LN(Table18[[#This Row],[Close Price]]/I169))</f>
        <v>-1.7595761890379716E-2</v>
      </c>
    </row>
    <row r="171" spans="1:14" x14ac:dyDescent="0.3">
      <c r="A171" s="1" t="s">
        <v>33</v>
      </c>
      <c r="B171" s="1" t="s">
        <v>14</v>
      </c>
      <c r="C171" s="2">
        <v>43348</v>
      </c>
      <c r="D171" s="1">
        <v>261.95</v>
      </c>
      <c r="E171" s="1">
        <v>261</v>
      </c>
      <c r="F171" s="1">
        <v>271</v>
      </c>
      <c r="G171" s="1">
        <v>255.4</v>
      </c>
      <c r="H171" s="1">
        <v>268.75</v>
      </c>
      <c r="I171" s="1">
        <v>266.5</v>
      </c>
      <c r="J171" s="1">
        <v>262</v>
      </c>
      <c r="K171" s="1">
        <v>10084307</v>
      </c>
      <c r="L171" s="1">
        <v>2642088211.3000002</v>
      </c>
      <c r="M171" s="1">
        <v>86534</v>
      </c>
      <c r="N171" s="3">
        <f>IF(ISERR(LN(Table18[[#This Row],[Close Price]]/I170)),"-",LN(Table18[[#This Row],[Close Price]]/I170))</f>
        <v>1.7220597751670556E-2</v>
      </c>
    </row>
    <row r="172" spans="1:14" x14ac:dyDescent="0.3">
      <c r="A172" s="1" t="s">
        <v>33</v>
      </c>
      <c r="B172" s="1" t="s">
        <v>14</v>
      </c>
      <c r="C172" s="2">
        <v>43349</v>
      </c>
      <c r="D172" s="1">
        <v>266.5</v>
      </c>
      <c r="E172" s="1">
        <v>269.7</v>
      </c>
      <c r="F172" s="1">
        <v>272</v>
      </c>
      <c r="G172" s="1">
        <v>263.85000000000002</v>
      </c>
      <c r="H172" s="1">
        <v>268.64999999999998</v>
      </c>
      <c r="I172" s="1">
        <v>269.95</v>
      </c>
      <c r="J172" s="1">
        <v>268.39</v>
      </c>
      <c r="K172" s="1">
        <v>14736214</v>
      </c>
      <c r="L172" s="1">
        <v>3955112115.3499999</v>
      </c>
      <c r="M172" s="1">
        <v>103471</v>
      </c>
      <c r="N172" s="3">
        <f>IF(ISERR(LN(Table18[[#This Row],[Close Price]]/I171)),"-",LN(Table18[[#This Row],[Close Price]]/I171))</f>
        <v>1.28625130583967E-2</v>
      </c>
    </row>
    <row r="173" spans="1:14" x14ac:dyDescent="0.3">
      <c r="A173" s="1" t="s">
        <v>33</v>
      </c>
      <c r="B173" s="1" t="s">
        <v>14</v>
      </c>
      <c r="C173" s="2">
        <v>43350</v>
      </c>
      <c r="D173" s="1">
        <v>269.95</v>
      </c>
      <c r="E173" s="1">
        <v>269.55</v>
      </c>
      <c r="F173" s="1">
        <v>279.89999999999998</v>
      </c>
      <c r="G173" s="1">
        <v>269.25</v>
      </c>
      <c r="H173" s="1">
        <v>277.05</v>
      </c>
      <c r="I173" s="1">
        <v>277.39999999999998</v>
      </c>
      <c r="J173" s="1">
        <v>276.39</v>
      </c>
      <c r="K173" s="1">
        <v>26189156</v>
      </c>
      <c r="L173" s="1">
        <v>7238338281.25</v>
      </c>
      <c r="M173" s="1">
        <v>189486</v>
      </c>
      <c r="N173" s="3">
        <f>IF(ISERR(LN(Table18[[#This Row],[Close Price]]/I172)),"-",LN(Table18[[#This Row],[Close Price]]/I172))</f>
        <v>2.7223751216435294E-2</v>
      </c>
    </row>
    <row r="174" spans="1:14" x14ac:dyDescent="0.3">
      <c r="A174" s="1" t="s">
        <v>33</v>
      </c>
      <c r="B174" s="1" t="s">
        <v>14</v>
      </c>
      <c r="C174" s="2">
        <v>43353</v>
      </c>
      <c r="D174" s="1">
        <v>277.39999999999998</v>
      </c>
      <c r="E174" s="1">
        <v>276</v>
      </c>
      <c r="F174" s="1">
        <v>282</v>
      </c>
      <c r="G174" s="1">
        <v>271.75</v>
      </c>
      <c r="H174" s="1">
        <v>274.39999999999998</v>
      </c>
      <c r="I174" s="1">
        <v>275.7</v>
      </c>
      <c r="J174" s="1">
        <v>277.42</v>
      </c>
      <c r="K174" s="1">
        <v>21322969</v>
      </c>
      <c r="L174" s="1">
        <v>5915344895.3999996</v>
      </c>
      <c r="M174" s="1">
        <v>156900</v>
      </c>
      <c r="N174" s="3">
        <f>IF(ISERR(LN(Table18[[#This Row],[Close Price]]/I173)),"-",LN(Table18[[#This Row],[Close Price]]/I173))</f>
        <v>-6.1471898509801292E-3</v>
      </c>
    </row>
    <row r="175" spans="1:14" x14ac:dyDescent="0.3">
      <c r="A175" s="1" t="s">
        <v>33</v>
      </c>
      <c r="B175" s="1" t="s">
        <v>14</v>
      </c>
      <c r="C175" s="2">
        <v>43354</v>
      </c>
      <c r="D175" s="1">
        <v>275.7</v>
      </c>
      <c r="E175" s="1">
        <v>277.25</v>
      </c>
      <c r="F175" s="1">
        <v>278.85000000000002</v>
      </c>
      <c r="G175" s="1">
        <v>265.7</v>
      </c>
      <c r="H175" s="1">
        <v>266.75</v>
      </c>
      <c r="I175" s="1">
        <v>267.3</v>
      </c>
      <c r="J175" s="1">
        <v>272.83999999999997</v>
      </c>
      <c r="K175" s="1">
        <v>13444031</v>
      </c>
      <c r="L175" s="1">
        <v>3668114438.1999998</v>
      </c>
      <c r="M175" s="1">
        <v>99917</v>
      </c>
      <c r="N175" s="3">
        <f>IF(ISERR(LN(Table18[[#This Row],[Close Price]]/I174)),"-",LN(Table18[[#This Row],[Close Price]]/I174))</f>
        <v>-3.0941694884877701E-2</v>
      </c>
    </row>
    <row r="176" spans="1:14" x14ac:dyDescent="0.3">
      <c r="A176" s="1" t="s">
        <v>33</v>
      </c>
      <c r="B176" s="1" t="s">
        <v>14</v>
      </c>
      <c r="C176" s="2">
        <v>43355</v>
      </c>
      <c r="D176" s="1">
        <v>267.3</v>
      </c>
      <c r="E176" s="1">
        <v>268.2</v>
      </c>
      <c r="F176" s="1">
        <v>268.2</v>
      </c>
      <c r="G176" s="1">
        <v>258.85000000000002</v>
      </c>
      <c r="H176" s="1">
        <v>261.75</v>
      </c>
      <c r="I176" s="1">
        <v>262.39999999999998</v>
      </c>
      <c r="J176" s="1">
        <v>262.05</v>
      </c>
      <c r="K176" s="1">
        <v>14456273</v>
      </c>
      <c r="L176" s="1">
        <v>3788295435.4499998</v>
      </c>
      <c r="M176" s="1">
        <v>110943</v>
      </c>
      <c r="N176" s="3">
        <f>IF(ISERR(LN(Table18[[#This Row],[Close Price]]/I175)),"-",LN(Table18[[#This Row],[Close Price]]/I175))</f>
        <v>-1.8501566074939482E-2</v>
      </c>
    </row>
    <row r="177" spans="1:14" x14ac:dyDescent="0.3">
      <c r="A177" s="1" t="s">
        <v>33</v>
      </c>
      <c r="B177" s="1" t="s">
        <v>14</v>
      </c>
      <c r="C177" s="2">
        <v>43357</v>
      </c>
      <c r="D177" s="1">
        <v>262.39999999999998</v>
      </c>
      <c r="E177" s="1">
        <v>265</v>
      </c>
      <c r="F177" s="1">
        <v>269.60000000000002</v>
      </c>
      <c r="G177" s="1">
        <v>263.39999999999998</v>
      </c>
      <c r="H177" s="1">
        <v>266.10000000000002</v>
      </c>
      <c r="I177" s="1">
        <v>266.60000000000002</v>
      </c>
      <c r="J177" s="1">
        <v>266.66000000000003</v>
      </c>
      <c r="K177" s="1">
        <v>10710620</v>
      </c>
      <c r="L177" s="1">
        <v>2856089710.6500001</v>
      </c>
      <c r="M177" s="1">
        <v>78605</v>
      </c>
      <c r="N177" s="3">
        <f>IF(ISERR(LN(Table18[[#This Row],[Close Price]]/I176)),"-",LN(Table18[[#This Row],[Close Price]]/I176))</f>
        <v>1.5879350674674414E-2</v>
      </c>
    </row>
    <row r="178" spans="1:14" x14ac:dyDescent="0.3">
      <c r="A178" s="1" t="s">
        <v>33</v>
      </c>
      <c r="B178" s="1" t="s">
        <v>14</v>
      </c>
      <c r="C178" s="2">
        <v>43360</v>
      </c>
      <c r="D178" s="1">
        <v>266.60000000000002</v>
      </c>
      <c r="E178" s="1">
        <v>263.35000000000002</v>
      </c>
      <c r="F178" s="1">
        <v>264.10000000000002</v>
      </c>
      <c r="G178" s="1">
        <v>259.64999999999998</v>
      </c>
      <c r="H178" s="1">
        <v>259.85000000000002</v>
      </c>
      <c r="I178" s="1">
        <v>260.25</v>
      </c>
      <c r="J178" s="1">
        <v>262.12</v>
      </c>
      <c r="K178" s="1">
        <v>9461420</v>
      </c>
      <c r="L178" s="1">
        <v>2480074282.9499998</v>
      </c>
      <c r="M178" s="1">
        <v>98336</v>
      </c>
      <c r="N178" s="3">
        <f>IF(ISERR(LN(Table18[[#This Row],[Close Price]]/I177)),"-",LN(Table18[[#This Row],[Close Price]]/I177))</f>
        <v>-2.4106700249530124E-2</v>
      </c>
    </row>
    <row r="179" spans="1:14" x14ac:dyDescent="0.3">
      <c r="A179" s="1" t="s">
        <v>33</v>
      </c>
      <c r="B179" s="1" t="s">
        <v>14</v>
      </c>
      <c r="C179" s="2">
        <v>43361</v>
      </c>
      <c r="D179" s="1">
        <v>260.25</v>
      </c>
      <c r="E179" s="1">
        <v>257.75</v>
      </c>
      <c r="F179" s="1">
        <v>259.8</v>
      </c>
      <c r="G179" s="1">
        <v>250.6</v>
      </c>
      <c r="H179" s="1">
        <v>251.25</v>
      </c>
      <c r="I179" s="1">
        <v>251.5</v>
      </c>
      <c r="J179" s="1">
        <v>255.4</v>
      </c>
      <c r="K179" s="1">
        <v>11554420</v>
      </c>
      <c r="L179" s="1">
        <v>2951044778.4499998</v>
      </c>
      <c r="M179" s="1">
        <v>103016</v>
      </c>
      <c r="N179" s="3">
        <f>IF(ISERR(LN(Table18[[#This Row],[Close Price]]/I178)),"-",LN(Table18[[#This Row],[Close Price]]/I178))</f>
        <v>-3.4199717955284363E-2</v>
      </c>
    </row>
    <row r="180" spans="1:14" x14ac:dyDescent="0.3">
      <c r="A180" s="1" t="s">
        <v>33</v>
      </c>
      <c r="B180" s="1" t="s">
        <v>14</v>
      </c>
      <c r="C180" s="2">
        <v>43362</v>
      </c>
      <c r="D180" s="1">
        <v>251.5</v>
      </c>
      <c r="E180" s="1">
        <v>253.55</v>
      </c>
      <c r="F180" s="1">
        <v>255</v>
      </c>
      <c r="G180" s="1">
        <v>251</v>
      </c>
      <c r="H180" s="1">
        <v>252.75</v>
      </c>
      <c r="I180" s="1">
        <v>252.6</v>
      </c>
      <c r="J180" s="1">
        <v>253.1</v>
      </c>
      <c r="K180" s="1">
        <v>7845650</v>
      </c>
      <c r="L180" s="1">
        <v>1985767806.5999999</v>
      </c>
      <c r="M180" s="1">
        <v>76689</v>
      </c>
      <c r="N180" s="3">
        <f>IF(ISERR(LN(Table18[[#This Row],[Close Price]]/I179)),"-",LN(Table18[[#This Row],[Close Price]]/I179))</f>
        <v>4.3642203765969154E-3</v>
      </c>
    </row>
    <row r="181" spans="1:14" x14ac:dyDescent="0.3">
      <c r="A181" s="1" t="s">
        <v>33</v>
      </c>
      <c r="B181" s="1" t="s">
        <v>14</v>
      </c>
      <c r="C181" s="2">
        <v>43364</v>
      </c>
      <c r="D181" s="1">
        <v>252.6</v>
      </c>
      <c r="E181" s="1">
        <v>255.05</v>
      </c>
      <c r="F181" s="1">
        <v>257.7</v>
      </c>
      <c r="G181" s="1">
        <v>228.85</v>
      </c>
      <c r="H181" s="1">
        <v>250.2</v>
      </c>
      <c r="I181" s="1">
        <v>250.35</v>
      </c>
      <c r="J181" s="1">
        <v>249.89</v>
      </c>
      <c r="K181" s="1">
        <v>18547453</v>
      </c>
      <c r="L181" s="1">
        <v>4634899783.9499998</v>
      </c>
      <c r="M181" s="1">
        <v>129476</v>
      </c>
      <c r="N181" s="3">
        <f>IF(ISERR(LN(Table18[[#This Row],[Close Price]]/I180)),"-",LN(Table18[[#This Row],[Close Price]]/I180))</f>
        <v>-8.9472711404369343E-3</v>
      </c>
    </row>
    <row r="182" spans="1:14" x14ac:dyDescent="0.3">
      <c r="A182" s="1" t="s">
        <v>33</v>
      </c>
      <c r="B182" s="1" t="s">
        <v>14</v>
      </c>
      <c r="C182" s="2">
        <v>43367</v>
      </c>
      <c r="D182" s="1">
        <v>250.35</v>
      </c>
      <c r="E182" s="1">
        <v>250.2</v>
      </c>
      <c r="F182" s="1">
        <v>251</v>
      </c>
      <c r="G182" s="1">
        <v>239.35</v>
      </c>
      <c r="H182" s="1">
        <v>241.2</v>
      </c>
      <c r="I182" s="1">
        <v>240.2</v>
      </c>
      <c r="J182" s="1">
        <v>244.4</v>
      </c>
      <c r="K182" s="1">
        <v>8889259</v>
      </c>
      <c r="L182" s="1">
        <v>2172573032.25</v>
      </c>
      <c r="M182" s="1">
        <v>80075</v>
      </c>
      <c r="N182" s="3">
        <f>IF(ISERR(LN(Table18[[#This Row],[Close Price]]/I181)),"-",LN(Table18[[#This Row],[Close Price]]/I181))</f>
        <v>-4.1388029130070614E-2</v>
      </c>
    </row>
    <row r="183" spans="1:14" x14ac:dyDescent="0.3">
      <c r="A183" s="1" t="s">
        <v>33</v>
      </c>
      <c r="B183" s="1" t="s">
        <v>14</v>
      </c>
      <c r="C183" s="2">
        <v>43368</v>
      </c>
      <c r="D183" s="1">
        <v>240.2</v>
      </c>
      <c r="E183" s="1">
        <v>241</v>
      </c>
      <c r="F183" s="1">
        <v>243.5</v>
      </c>
      <c r="G183" s="1">
        <v>235.45</v>
      </c>
      <c r="H183" s="1">
        <v>241.1</v>
      </c>
      <c r="I183" s="1">
        <v>240.8</v>
      </c>
      <c r="J183" s="1">
        <v>239.95</v>
      </c>
      <c r="K183" s="1">
        <v>9030367</v>
      </c>
      <c r="L183" s="1">
        <v>2166839776.6999998</v>
      </c>
      <c r="M183" s="1">
        <v>79738</v>
      </c>
      <c r="N183" s="3">
        <f>IF(ISERR(LN(Table18[[#This Row],[Close Price]]/I182)),"-",LN(Table18[[#This Row],[Close Price]]/I182))</f>
        <v>2.4948037887828718E-3</v>
      </c>
    </row>
    <row r="184" spans="1:14" x14ac:dyDescent="0.3">
      <c r="A184" s="1" t="s">
        <v>33</v>
      </c>
      <c r="B184" s="1" t="s">
        <v>14</v>
      </c>
      <c r="C184" s="2">
        <v>43369</v>
      </c>
      <c r="D184" s="1">
        <v>240.8</v>
      </c>
      <c r="E184" s="1">
        <v>242.3</v>
      </c>
      <c r="F184" s="1">
        <v>243.2</v>
      </c>
      <c r="G184" s="1">
        <v>229.55</v>
      </c>
      <c r="H184" s="1">
        <v>233.35</v>
      </c>
      <c r="I184" s="1">
        <v>233.35</v>
      </c>
      <c r="J184" s="1">
        <v>233.88</v>
      </c>
      <c r="K184" s="1">
        <v>17810869</v>
      </c>
      <c r="L184" s="1">
        <v>4165611347.75</v>
      </c>
      <c r="M184" s="1">
        <v>145381</v>
      </c>
      <c r="N184" s="3">
        <f>IF(ISERR(LN(Table18[[#This Row],[Close Price]]/I183)),"-",LN(Table18[[#This Row],[Close Price]]/I183))</f>
        <v>-3.1427241038841432E-2</v>
      </c>
    </row>
    <row r="185" spans="1:14" x14ac:dyDescent="0.3">
      <c r="A185" s="1" t="s">
        <v>33</v>
      </c>
      <c r="B185" s="1" t="s">
        <v>14</v>
      </c>
      <c r="C185" s="2">
        <v>43370</v>
      </c>
      <c r="D185" s="1">
        <v>233.35</v>
      </c>
      <c r="E185" s="1">
        <v>234.8</v>
      </c>
      <c r="F185" s="1">
        <v>236.55</v>
      </c>
      <c r="G185" s="1">
        <v>223.1</v>
      </c>
      <c r="H185" s="1">
        <v>226.85</v>
      </c>
      <c r="I185" s="1">
        <v>225.25</v>
      </c>
      <c r="J185" s="1">
        <v>228.36</v>
      </c>
      <c r="K185" s="1">
        <v>17430781</v>
      </c>
      <c r="L185" s="1">
        <v>3980546037.0999999</v>
      </c>
      <c r="M185" s="1">
        <v>124772</v>
      </c>
      <c r="N185" s="3">
        <f>IF(ISERR(LN(Table18[[#This Row],[Close Price]]/I184)),"-",LN(Table18[[#This Row],[Close Price]]/I184))</f>
        <v>-3.5328575907377355E-2</v>
      </c>
    </row>
    <row r="186" spans="1:14" x14ac:dyDescent="0.3">
      <c r="A186" s="1" t="s">
        <v>33</v>
      </c>
      <c r="B186" s="1" t="s">
        <v>14</v>
      </c>
      <c r="C186" s="2">
        <v>43371</v>
      </c>
      <c r="D186" s="1">
        <v>225.25</v>
      </c>
      <c r="E186" s="1">
        <v>227.9</v>
      </c>
      <c r="F186" s="1">
        <v>230.7</v>
      </c>
      <c r="G186" s="1">
        <v>219.5</v>
      </c>
      <c r="H186" s="1">
        <v>224</v>
      </c>
      <c r="I186" s="1">
        <v>223.7</v>
      </c>
      <c r="J186" s="1">
        <v>225.65</v>
      </c>
      <c r="K186" s="1">
        <v>14196824</v>
      </c>
      <c r="L186" s="1">
        <v>3203491074.0999999</v>
      </c>
      <c r="M186" s="1">
        <v>124193</v>
      </c>
      <c r="N186" s="3">
        <f>IF(ISERR(LN(Table18[[#This Row],[Close Price]]/I185)),"-",LN(Table18[[#This Row],[Close Price]]/I185))</f>
        <v>-6.9050279923634295E-3</v>
      </c>
    </row>
    <row r="187" spans="1:14" x14ac:dyDescent="0.3">
      <c r="A187" s="1" t="s">
        <v>33</v>
      </c>
      <c r="B187" s="1" t="s">
        <v>14</v>
      </c>
      <c r="C187" s="2">
        <v>43374</v>
      </c>
      <c r="D187" s="1">
        <v>223.7</v>
      </c>
      <c r="E187" s="1">
        <v>225</v>
      </c>
      <c r="F187" s="1">
        <v>230.45</v>
      </c>
      <c r="G187" s="1">
        <v>220</v>
      </c>
      <c r="H187" s="1">
        <v>229.7</v>
      </c>
      <c r="I187" s="1">
        <v>229.35</v>
      </c>
      <c r="J187" s="1">
        <v>225.4</v>
      </c>
      <c r="K187" s="1">
        <v>9743094</v>
      </c>
      <c r="L187" s="1">
        <v>2196097865.0999999</v>
      </c>
      <c r="M187" s="1">
        <v>75151</v>
      </c>
      <c r="N187" s="3">
        <f>IF(ISERR(LN(Table18[[#This Row],[Close Price]]/I186)),"-",LN(Table18[[#This Row],[Close Price]]/I186))</f>
        <v>2.494335254709705E-2</v>
      </c>
    </row>
    <row r="188" spans="1:14" x14ac:dyDescent="0.3">
      <c r="A188" s="1" t="s">
        <v>33</v>
      </c>
      <c r="B188" s="1" t="s">
        <v>14</v>
      </c>
      <c r="C188" s="2">
        <v>43376</v>
      </c>
      <c r="D188" s="1">
        <v>229.35</v>
      </c>
      <c r="E188" s="1">
        <v>230</v>
      </c>
      <c r="F188" s="1">
        <v>232.8</v>
      </c>
      <c r="G188" s="1">
        <v>225.8</v>
      </c>
      <c r="H188" s="1">
        <v>227.3</v>
      </c>
      <c r="I188" s="1">
        <v>227.6</v>
      </c>
      <c r="J188" s="1">
        <v>229.17</v>
      </c>
      <c r="K188" s="1">
        <v>9094685</v>
      </c>
      <c r="L188" s="1">
        <v>2084203952.8</v>
      </c>
      <c r="M188" s="1">
        <v>79793</v>
      </c>
      <c r="N188" s="3">
        <f>IF(ISERR(LN(Table18[[#This Row],[Close Price]]/I187)),"-",LN(Table18[[#This Row],[Close Price]]/I187))</f>
        <v>-7.6595187910051257E-3</v>
      </c>
    </row>
    <row r="189" spans="1:14" x14ac:dyDescent="0.3">
      <c r="A189" s="1" t="s">
        <v>33</v>
      </c>
      <c r="B189" s="1" t="s">
        <v>14</v>
      </c>
      <c r="C189" s="2">
        <v>43377</v>
      </c>
      <c r="D189" s="1">
        <v>227.6</v>
      </c>
      <c r="E189" s="1">
        <v>224</v>
      </c>
      <c r="F189" s="1">
        <v>230.8</v>
      </c>
      <c r="G189" s="1">
        <v>221.75</v>
      </c>
      <c r="H189" s="1">
        <v>223.05</v>
      </c>
      <c r="I189" s="1">
        <v>223.25</v>
      </c>
      <c r="J189" s="1">
        <v>225.61</v>
      </c>
      <c r="K189" s="1">
        <v>13898979</v>
      </c>
      <c r="L189" s="1">
        <v>3135747885.5999999</v>
      </c>
      <c r="M189" s="1">
        <v>94369</v>
      </c>
      <c r="N189" s="3">
        <f>IF(ISERR(LN(Table18[[#This Row],[Close Price]]/I188)),"-",LN(Table18[[#This Row],[Close Price]]/I188))</f>
        <v>-1.9297482495567387E-2</v>
      </c>
    </row>
    <row r="190" spans="1:14" x14ac:dyDescent="0.3">
      <c r="A190" s="1" t="s">
        <v>33</v>
      </c>
      <c r="B190" s="1" t="s">
        <v>14</v>
      </c>
      <c r="C190" s="2">
        <v>43378</v>
      </c>
      <c r="D190" s="1">
        <v>223.25</v>
      </c>
      <c r="E190" s="1">
        <v>222.75</v>
      </c>
      <c r="F190" s="1">
        <v>226.45</v>
      </c>
      <c r="G190" s="1">
        <v>214.75</v>
      </c>
      <c r="H190" s="1">
        <v>215.7</v>
      </c>
      <c r="I190" s="1">
        <v>216.25</v>
      </c>
      <c r="J190" s="1">
        <v>220.81</v>
      </c>
      <c r="K190" s="1">
        <v>10471026</v>
      </c>
      <c r="L190" s="1">
        <v>2312141999.3000002</v>
      </c>
      <c r="M190" s="1">
        <v>109560</v>
      </c>
      <c r="N190" s="3">
        <f>IF(ISERR(LN(Table18[[#This Row],[Close Price]]/I189)),"-",LN(Table18[[#This Row],[Close Price]]/I189))</f>
        <v>-3.185707394461975E-2</v>
      </c>
    </row>
    <row r="191" spans="1:14" x14ac:dyDescent="0.3">
      <c r="A191" s="1" t="s">
        <v>33</v>
      </c>
      <c r="B191" s="1" t="s">
        <v>14</v>
      </c>
      <c r="C191" s="2">
        <v>43381</v>
      </c>
      <c r="D191" s="1">
        <v>216.25</v>
      </c>
      <c r="E191" s="1">
        <v>217.8</v>
      </c>
      <c r="F191" s="1">
        <v>218.5</v>
      </c>
      <c r="G191" s="1">
        <v>208.1</v>
      </c>
      <c r="H191" s="1">
        <v>213</v>
      </c>
      <c r="I191" s="1">
        <v>212.35</v>
      </c>
      <c r="J191" s="1">
        <v>213.94</v>
      </c>
      <c r="K191" s="1">
        <v>11854170</v>
      </c>
      <c r="L191" s="1">
        <v>2536134500.8499999</v>
      </c>
      <c r="M191" s="1">
        <v>117087</v>
      </c>
      <c r="N191" s="3">
        <f>IF(ISERR(LN(Table18[[#This Row],[Close Price]]/I190)),"-",LN(Table18[[#This Row],[Close Price]]/I190))</f>
        <v>-1.8199289052708525E-2</v>
      </c>
    </row>
    <row r="192" spans="1:14" x14ac:dyDescent="0.3">
      <c r="A192" s="1" t="s">
        <v>33</v>
      </c>
      <c r="B192" s="1" t="s">
        <v>14</v>
      </c>
      <c r="C192" s="2">
        <v>43382</v>
      </c>
      <c r="D192" s="1">
        <v>212.35</v>
      </c>
      <c r="E192" s="1">
        <v>205.7</v>
      </c>
      <c r="F192" s="1">
        <v>206</v>
      </c>
      <c r="G192" s="1">
        <v>170.3</v>
      </c>
      <c r="H192" s="1">
        <v>184.55</v>
      </c>
      <c r="I192" s="1">
        <v>184.35</v>
      </c>
      <c r="J192" s="1">
        <v>184.41</v>
      </c>
      <c r="K192" s="1">
        <v>142760251</v>
      </c>
      <c r="L192" s="1">
        <v>26326169685.150002</v>
      </c>
      <c r="M192" s="1">
        <v>891690</v>
      </c>
      <c r="N192" s="3">
        <f>IF(ISERR(LN(Table18[[#This Row],[Close Price]]/I191)),"-",LN(Table18[[#This Row],[Close Price]]/I191))</f>
        <v>-0.14139973207912662</v>
      </c>
    </row>
    <row r="193" spans="1:14" x14ac:dyDescent="0.3">
      <c r="A193" s="1" t="s">
        <v>33</v>
      </c>
      <c r="B193" s="1" t="s">
        <v>14</v>
      </c>
      <c r="C193" s="2">
        <v>43383</v>
      </c>
      <c r="D193" s="1">
        <v>184.35</v>
      </c>
      <c r="E193" s="1">
        <v>186</v>
      </c>
      <c r="F193" s="1">
        <v>190.95</v>
      </c>
      <c r="G193" s="1">
        <v>185.05</v>
      </c>
      <c r="H193" s="1">
        <v>189.25</v>
      </c>
      <c r="I193" s="1">
        <v>188.75</v>
      </c>
      <c r="J193" s="1">
        <v>187.99</v>
      </c>
      <c r="K193" s="1">
        <v>35670907</v>
      </c>
      <c r="L193" s="1">
        <v>6705614097.4499998</v>
      </c>
      <c r="M193" s="1">
        <v>236722</v>
      </c>
      <c r="N193" s="3">
        <f>IF(ISERR(LN(Table18[[#This Row],[Close Price]]/I192)),"-",LN(Table18[[#This Row],[Close Price]]/I192))</f>
        <v>2.3587263448980662E-2</v>
      </c>
    </row>
    <row r="194" spans="1:14" x14ac:dyDescent="0.3">
      <c r="A194" s="1" t="s">
        <v>33</v>
      </c>
      <c r="B194" s="1" t="s">
        <v>14</v>
      </c>
      <c r="C194" s="2">
        <v>43384</v>
      </c>
      <c r="D194" s="1">
        <v>188.75</v>
      </c>
      <c r="E194" s="1">
        <v>180.65</v>
      </c>
      <c r="F194" s="1">
        <v>187.75</v>
      </c>
      <c r="G194" s="1">
        <v>178</v>
      </c>
      <c r="H194" s="1">
        <v>182.5</v>
      </c>
      <c r="I194" s="1">
        <v>182.95</v>
      </c>
      <c r="J194" s="1">
        <v>184.57</v>
      </c>
      <c r="K194" s="1">
        <v>19323517</v>
      </c>
      <c r="L194" s="1">
        <v>3566597372.3499999</v>
      </c>
      <c r="M194" s="1">
        <v>157125</v>
      </c>
      <c r="N194" s="3">
        <f>IF(ISERR(LN(Table18[[#This Row],[Close Price]]/I193)),"-",LN(Table18[[#This Row],[Close Price]]/I193))</f>
        <v>-3.1210496663918279E-2</v>
      </c>
    </row>
    <row r="195" spans="1:14" x14ac:dyDescent="0.3">
      <c r="A195" s="1" t="s">
        <v>33</v>
      </c>
      <c r="B195" s="1" t="s">
        <v>14</v>
      </c>
      <c r="C195" s="2">
        <v>43385</v>
      </c>
      <c r="D195" s="1">
        <v>182.95</v>
      </c>
      <c r="E195" s="1">
        <v>185.95</v>
      </c>
      <c r="F195" s="1">
        <v>188.4</v>
      </c>
      <c r="G195" s="1">
        <v>182.6</v>
      </c>
      <c r="H195" s="1">
        <v>183.9</v>
      </c>
      <c r="I195" s="1">
        <v>183.75</v>
      </c>
      <c r="J195" s="1">
        <v>185.15</v>
      </c>
      <c r="K195" s="1">
        <v>18014894</v>
      </c>
      <c r="L195" s="1">
        <v>3335370340.8000002</v>
      </c>
      <c r="M195" s="1">
        <v>134325</v>
      </c>
      <c r="N195" s="3">
        <f>IF(ISERR(LN(Table18[[#This Row],[Close Price]]/I194)),"-",LN(Table18[[#This Row],[Close Price]]/I194))</f>
        <v>4.3632466277303264E-3</v>
      </c>
    </row>
    <row r="196" spans="1:14" x14ac:dyDescent="0.3">
      <c r="A196" s="1" t="s">
        <v>33</v>
      </c>
      <c r="B196" s="1" t="s">
        <v>14</v>
      </c>
      <c r="C196" s="2">
        <v>43388</v>
      </c>
      <c r="D196" s="1">
        <v>183.75</v>
      </c>
      <c r="E196" s="1">
        <v>186.5</v>
      </c>
      <c r="F196" s="1">
        <v>186.5</v>
      </c>
      <c r="G196" s="1">
        <v>182.7</v>
      </c>
      <c r="H196" s="1">
        <v>184.4</v>
      </c>
      <c r="I196" s="1">
        <v>184.35</v>
      </c>
      <c r="J196" s="1">
        <v>184.31</v>
      </c>
      <c r="K196" s="1">
        <v>11658409</v>
      </c>
      <c r="L196" s="1">
        <v>2148732399.8000002</v>
      </c>
      <c r="M196" s="1">
        <v>76113</v>
      </c>
      <c r="N196" s="3">
        <f>IF(ISERR(LN(Table18[[#This Row],[Close Price]]/I195)),"-",LN(Table18[[#This Row],[Close Price]]/I195))</f>
        <v>3.2599865872075008E-3</v>
      </c>
    </row>
    <row r="197" spans="1:14" x14ac:dyDescent="0.3">
      <c r="A197" s="1" t="s">
        <v>33</v>
      </c>
      <c r="B197" s="1" t="s">
        <v>14</v>
      </c>
      <c r="C197" s="2">
        <v>43389</v>
      </c>
      <c r="D197" s="1">
        <v>184.35</v>
      </c>
      <c r="E197" s="1">
        <v>185.2</v>
      </c>
      <c r="F197" s="1">
        <v>187.25</v>
      </c>
      <c r="G197" s="1">
        <v>184.55</v>
      </c>
      <c r="H197" s="1">
        <v>185.75</v>
      </c>
      <c r="I197" s="1">
        <v>185.85</v>
      </c>
      <c r="J197" s="1">
        <v>186.03</v>
      </c>
      <c r="K197" s="1">
        <v>9695745</v>
      </c>
      <c r="L197" s="1">
        <v>1803684697.3499999</v>
      </c>
      <c r="M197" s="1">
        <v>71969</v>
      </c>
      <c r="N197" s="3">
        <f>IF(ISERR(LN(Table18[[#This Row],[Close Price]]/I196)),"-",LN(Table18[[#This Row],[Close Price]]/I196))</f>
        <v>8.1037720631075196E-3</v>
      </c>
    </row>
    <row r="198" spans="1:14" x14ac:dyDescent="0.3">
      <c r="A198" s="1" t="s">
        <v>33</v>
      </c>
      <c r="B198" s="1" t="s">
        <v>14</v>
      </c>
      <c r="C198" s="2">
        <v>43390</v>
      </c>
      <c r="D198" s="1">
        <v>185.85</v>
      </c>
      <c r="E198" s="1">
        <v>187.6</v>
      </c>
      <c r="F198" s="1">
        <v>187.8</v>
      </c>
      <c r="G198" s="1">
        <v>179.1</v>
      </c>
      <c r="H198" s="1">
        <v>180</v>
      </c>
      <c r="I198" s="1">
        <v>179.95</v>
      </c>
      <c r="J198" s="1">
        <v>183.08</v>
      </c>
      <c r="K198" s="1">
        <v>12004524</v>
      </c>
      <c r="L198" s="1">
        <v>2197814676.25</v>
      </c>
      <c r="M198" s="1">
        <v>92322</v>
      </c>
      <c r="N198" s="3">
        <f>IF(ISERR(LN(Table18[[#This Row],[Close Price]]/I197)),"-",LN(Table18[[#This Row],[Close Price]]/I197))</f>
        <v>-3.2260862218221435E-2</v>
      </c>
    </row>
    <row r="199" spans="1:14" x14ac:dyDescent="0.3">
      <c r="A199" s="1" t="s">
        <v>33</v>
      </c>
      <c r="B199" s="1" t="s">
        <v>14</v>
      </c>
      <c r="C199" s="2">
        <v>43392</v>
      </c>
      <c r="D199" s="1">
        <v>179.95</v>
      </c>
      <c r="E199" s="1">
        <v>178.95</v>
      </c>
      <c r="F199" s="1">
        <v>179.75</v>
      </c>
      <c r="G199" s="1">
        <v>174</v>
      </c>
      <c r="H199" s="1">
        <v>174.7</v>
      </c>
      <c r="I199" s="1">
        <v>174.7</v>
      </c>
      <c r="J199" s="1">
        <v>176.27</v>
      </c>
      <c r="K199" s="1">
        <v>10469358</v>
      </c>
      <c r="L199" s="1">
        <v>1845437771.55</v>
      </c>
      <c r="M199" s="1">
        <v>94673</v>
      </c>
      <c r="N199" s="3">
        <f>IF(ISERR(LN(Table18[[#This Row],[Close Price]]/I198)),"-",LN(Table18[[#This Row],[Close Price]]/I198))</f>
        <v>-2.9608817385028831E-2</v>
      </c>
    </row>
    <row r="200" spans="1:14" x14ac:dyDescent="0.3">
      <c r="A200" s="1" t="s">
        <v>33</v>
      </c>
      <c r="B200" s="1" t="s">
        <v>14</v>
      </c>
      <c r="C200" s="2">
        <v>43395</v>
      </c>
      <c r="D200" s="1">
        <v>174.7</v>
      </c>
      <c r="E200" s="1">
        <v>176.4</v>
      </c>
      <c r="F200" s="1">
        <v>176.85</v>
      </c>
      <c r="G200" s="1">
        <v>170.05</v>
      </c>
      <c r="H200" s="1">
        <v>170.95</v>
      </c>
      <c r="I200" s="1">
        <v>170.75</v>
      </c>
      <c r="J200" s="1">
        <v>172.31</v>
      </c>
      <c r="K200" s="1">
        <v>11721075</v>
      </c>
      <c r="L200" s="1">
        <v>2019665260.8</v>
      </c>
      <c r="M200" s="1">
        <v>93212</v>
      </c>
      <c r="N200" s="3">
        <f>IF(ISERR(LN(Table18[[#This Row],[Close Price]]/I199)),"-",LN(Table18[[#This Row],[Close Price]]/I199))</f>
        <v>-2.2869718689111342E-2</v>
      </c>
    </row>
    <row r="201" spans="1:14" x14ac:dyDescent="0.3">
      <c r="A201" s="1" t="s">
        <v>33</v>
      </c>
      <c r="B201" s="1" t="s">
        <v>14</v>
      </c>
      <c r="C201" s="2">
        <v>43396</v>
      </c>
      <c r="D201" s="1">
        <v>170.75</v>
      </c>
      <c r="E201" s="1">
        <v>170</v>
      </c>
      <c r="F201" s="1">
        <v>175.7</v>
      </c>
      <c r="G201" s="1">
        <v>169.55</v>
      </c>
      <c r="H201" s="1">
        <v>171.3</v>
      </c>
      <c r="I201" s="1">
        <v>170.65</v>
      </c>
      <c r="J201" s="1">
        <v>172.77</v>
      </c>
      <c r="K201" s="1">
        <v>15588511</v>
      </c>
      <c r="L201" s="1">
        <v>2693277112.5500002</v>
      </c>
      <c r="M201" s="1">
        <v>106565</v>
      </c>
      <c r="N201" s="3">
        <f>IF(ISERR(LN(Table18[[#This Row],[Close Price]]/I200)),"-",LN(Table18[[#This Row],[Close Price]]/I200))</f>
        <v>-5.8582309818336353E-4</v>
      </c>
    </row>
    <row r="202" spans="1:14" x14ac:dyDescent="0.3">
      <c r="A202" s="1" t="s">
        <v>33</v>
      </c>
      <c r="B202" s="1" t="s">
        <v>14</v>
      </c>
      <c r="C202" s="2">
        <v>43397</v>
      </c>
      <c r="D202" s="1">
        <v>170.65</v>
      </c>
      <c r="E202" s="1">
        <v>173.9</v>
      </c>
      <c r="F202" s="1">
        <v>175</v>
      </c>
      <c r="G202" s="1">
        <v>169</v>
      </c>
      <c r="H202" s="1">
        <v>170.4</v>
      </c>
      <c r="I202" s="1">
        <v>170.65</v>
      </c>
      <c r="J202" s="1">
        <v>171.03</v>
      </c>
      <c r="K202" s="1">
        <v>15421903</v>
      </c>
      <c r="L202" s="1">
        <v>2637620601.9000001</v>
      </c>
      <c r="M202" s="1">
        <v>113578</v>
      </c>
      <c r="N202" s="3">
        <f>IF(ISERR(LN(Table18[[#This Row],[Close Price]]/I201)),"-",LN(Table18[[#This Row],[Close Price]]/I201))</f>
        <v>0</v>
      </c>
    </row>
    <row r="203" spans="1:14" x14ac:dyDescent="0.3">
      <c r="A203" s="1" t="s">
        <v>33</v>
      </c>
      <c r="B203" s="1" t="s">
        <v>14</v>
      </c>
      <c r="C203" s="2">
        <v>43398</v>
      </c>
      <c r="D203" s="1">
        <v>170.65</v>
      </c>
      <c r="E203" s="1">
        <v>168.95</v>
      </c>
      <c r="F203" s="1">
        <v>169.75</v>
      </c>
      <c r="G203" s="1">
        <v>164.6</v>
      </c>
      <c r="H203" s="1">
        <v>166.1</v>
      </c>
      <c r="I203" s="1">
        <v>165.35</v>
      </c>
      <c r="J203" s="1">
        <v>166.6</v>
      </c>
      <c r="K203" s="1">
        <v>14877057</v>
      </c>
      <c r="L203" s="1">
        <v>2478497163.4499998</v>
      </c>
      <c r="M203" s="1">
        <v>106888</v>
      </c>
      <c r="N203" s="3">
        <f>IF(ISERR(LN(Table18[[#This Row],[Close Price]]/I202)),"-",LN(Table18[[#This Row],[Close Price]]/I202))</f>
        <v>-3.155023592491428E-2</v>
      </c>
    </row>
    <row r="204" spans="1:14" x14ac:dyDescent="0.3">
      <c r="A204" s="1" t="s">
        <v>33</v>
      </c>
      <c r="B204" s="1" t="s">
        <v>14</v>
      </c>
      <c r="C204" s="2">
        <v>43399</v>
      </c>
      <c r="D204" s="1">
        <v>165.35</v>
      </c>
      <c r="E204" s="1">
        <v>166</v>
      </c>
      <c r="F204" s="1">
        <v>172.8</v>
      </c>
      <c r="G204" s="1">
        <v>165.9</v>
      </c>
      <c r="H204" s="1">
        <v>167.8</v>
      </c>
      <c r="I204" s="1">
        <v>168.5</v>
      </c>
      <c r="J204" s="1">
        <v>169.7</v>
      </c>
      <c r="K204" s="1">
        <v>19584723</v>
      </c>
      <c r="L204" s="1">
        <v>3323608869.6999998</v>
      </c>
      <c r="M204" s="1">
        <v>133143</v>
      </c>
      <c r="N204" s="3">
        <f>IF(ISERR(LN(Table18[[#This Row],[Close Price]]/I203)),"-",LN(Table18[[#This Row],[Close Price]]/I203))</f>
        <v>1.8871310364614584E-2</v>
      </c>
    </row>
    <row r="205" spans="1:14" x14ac:dyDescent="0.3">
      <c r="A205" s="1" t="s">
        <v>33</v>
      </c>
      <c r="B205" s="1" t="s">
        <v>14</v>
      </c>
      <c r="C205" s="2">
        <v>43402</v>
      </c>
      <c r="D205" s="1">
        <v>168.5</v>
      </c>
      <c r="E205" s="1">
        <v>169.95</v>
      </c>
      <c r="F205" s="1">
        <v>176.5</v>
      </c>
      <c r="G205" s="1">
        <v>167.7</v>
      </c>
      <c r="H205" s="1">
        <v>175</v>
      </c>
      <c r="I205" s="1">
        <v>175.35</v>
      </c>
      <c r="J205" s="1">
        <v>173.61</v>
      </c>
      <c r="K205" s="1">
        <v>14171750</v>
      </c>
      <c r="L205" s="1">
        <v>2460331074</v>
      </c>
      <c r="M205" s="1">
        <v>118254</v>
      </c>
      <c r="N205" s="3">
        <f>IF(ISERR(LN(Table18[[#This Row],[Close Price]]/I204)),"-",LN(Table18[[#This Row],[Close Price]]/I204))</f>
        <v>3.984822679377073E-2</v>
      </c>
    </row>
    <row r="206" spans="1:14" x14ac:dyDescent="0.3">
      <c r="A206" s="1" t="s">
        <v>33</v>
      </c>
      <c r="B206" s="1" t="s">
        <v>14</v>
      </c>
      <c r="C206" s="2">
        <v>43403</v>
      </c>
      <c r="D206" s="1">
        <v>175.35</v>
      </c>
      <c r="E206" s="1">
        <v>177</v>
      </c>
      <c r="F206" s="1">
        <v>181.5</v>
      </c>
      <c r="G206" s="1">
        <v>176.05</v>
      </c>
      <c r="H206" s="1">
        <v>177.45</v>
      </c>
      <c r="I206" s="1">
        <v>177.25</v>
      </c>
      <c r="J206" s="1">
        <v>178.54</v>
      </c>
      <c r="K206" s="1">
        <v>15602414</v>
      </c>
      <c r="L206" s="1">
        <v>2785645578.4000001</v>
      </c>
      <c r="M206" s="1">
        <v>128233</v>
      </c>
      <c r="N206" s="3">
        <f>IF(ISERR(LN(Table18[[#This Row],[Close Price]]/I205)),"-",LN(Table18[[#This Row],[Close Price]]/I205))</f>
        <v>1.0777188826049897E-2</v>
      </c>
    </row>
    <row r="207" spans="1:14" x14ac:dyDescent="0.3">
      <c r="A207" s="1" t="s">
        <v>33</v>
      </c>
      <c r="B207" s="1" t="s">
        <v>14</v>
      </c>
      <c r="C207" s="2">
        <v>43404</v>
      </c>
      <c r="D207" s="1">
        <v>177.25</v>
      </c>
      <c r="E207" s="1">
        <v>178.3</v>
      </c>
      <c r="F207" s="1">
        <v>180</v>
      </c>
      <c r="G207" s="1">
        <v>173.45</v>
      </c>
      <c r="H207" s="1">
        <v>178.65</v>
      </c>
      <c r="I207" s="1">
        <v>179.1</v>
      </c>
      <c r="J207" s="1">
        <v>176.38</v>
      </c>
      <c r="K207" s="1">
        <v>12579712</v>
      </c>
      <c r="L207" s="1">
        <v>2218863410.0999999</v>
      </c>
      <c r="M207" s="1">
        <v>99299</v>
      </c>
      <c r="N207" s="3">
        <f>IF(ISERR(LN(Table18[[#This Row],[Close Price]]/I206)),"-",LN(Table18[[#This Row],[Close Price]]/I206))</f>
        <v>1.0383143654429109E-2</v>
      </c>
    </row>
    <row r="208" spans="1:14" x14ac:dyDescent="0.3">
      <c r="A208" s="1" t="s">
        <v>33</v>
      </c>
      <c r="B208" s="1" t="s">
        <v>14</v>
      </c>
      <c r="C208" s="2">
        <v>43405</v>
      </c>
      <c r="D208" s="1">
        <v>179.1</v>
      </c>
      <c r="E208" s="1">
        <v>182</v>
      </c>
      <c r="F208" s="1">
        <v>186.05</v>
      </c>
      <c r="G208" s="1">
        <v>178.2</v>
      </c>
      <c r="H208" s="1">
        <v>179.05</v>
      </c>
      <c r="I208" s="1">
        <v>179.45</v>
      </c>
      <c r="J208" s="1">
        <v>181.98</v>
      </c>
      <c r="K208" s="1">
        <v>28947802</v>
      </c>
      <c r="L208" s="1">
        <v>5268061209.9499998</v>
      </c>
      <c r="M208" s="1">
        <v>180237</v>
      </c>
      <c r="N208" s="3">
        <f>IF(ISERR(LN(Table18[[#This Row],[Close Price]]/I207)),"-",LN(Table18[[#This Row],[Close Price]]/I207))</f>
        <v>1.9523085269501196E-3</v>
      </c>
    </row>
    <row r="209" spans="1:14" x14ac:dyDescent="0.3">
      <c r="A209" s="1" t="s">
        <v>33</v>
      </c>
      <c r="B209" s="1" t="s">
        <v>14</v>
      </c>
      <c r="C209" s="2">
        <v>43406</v>
      </c>
      <c r="D209" s="1">
        <v>179.45</v>
      </c>
      <c r="E209" s="1">
        <v>180.95</v>
      </c>
      <c r="F209" s="1">
        <v>191.85</v>
      </c>
      <c r="G209" s="1">
        <v>180.9</v>
      </c>
      <c r="H209" s="1">
        <v>189.9</v>
      </c>
      <c r="I209" s="1">
        <v>190.3</v>
      </c>
      <c r="J209" s="1">
        <v>187.76</v>
      </c>
      <c r="K209" s="1">
        <v>29425248</v>
      </c>
      <c r="L209" s="1">
        <v>5524849485.6499996</v>
      </c>
      <c r="M209" s="1">
        <v>175396</v>
      </c>
      <c r="N209" s="3">
        <f>IF(ISERR(LN(Table18[[#This Row],[Close Price]]/I208)),"-",LN(Table18[[#This Row],[Close Price]]/I208))</f>
        <v>5.8705156708487659E-2</v>
      </c>
    </row>
    <row r="210" spans="1:14" x14ac:dyDescent="0.3">
      <c r="A210" s="1" t="s">
        <v>33</v>
      </c>
      <c r="B210" s="1" t="s">
        <v>14</v>
      </c>
      <c r="C210" s="2">
        <v>43409</v>
      </c>
      <c r="D210" s="1">
        <v>190.3</v>
      </c>
      <c r="E210" s="1">
        <v>191.3</v>
      </c>
      <c r="F210" s="1">
        <v>191.3</v>
      </c>
      <c r="G210" s="1">
        <v>186.65</v>
      </c>
      <c r="H210" s="1">
        <v>189.85</v>
      </c>
      <c r="I210" s="1">
        <v>189.8</v>
      </c>
      <c r="J210" s="1">
        <v>188.77</v>
      </c>
      <c r="K210" s="1">
        <v>14818506</v>
      </c>
      <c r="L210" s="1">
        <v>2797330817.6500001</v>
      </c>
      <c r="M210" s="1">
        <v>104949</v>
      </c>
      <c r="N210" s="3">
        <f>IF(ISERR(LN(Table18[[#This Row],[Close Price]]/I209)),"-",LN(Table18[[#This Row],[Close Price]]/I209))</f>
        <v>-2.6308881262762998E-3</v>
      </c>
    </row>
    <row r="211" spans="1:14" x14ac:dyDescent="0.3">
      <c r="A211" s="1" t="s">
        <v>33</v>
      </c>
      <c r="B211" s="1" t="s">
        <v>14</v>
      </c>
      <c r="C211" s="2">
        <v>43410</v>
      </c>
      <c r="D211" s="1">
        <v>189.8</v>
      </c>
      <c r="E211" s="1">
        <v>192.45</v>
      </c>
      <c r="F211" s="1">
        <v>199.95</v>
      </c>
      <c r="G211" s="1">
        <v>191.75</v>
      </c>
      <c r="H211" s="1">
        <v>192.25</v>
      </c>
      <c r="I211" s="1">
        <v>193.25</v>
      </c>
      <c r="J211" s="1">
        <v>196.39</v>
      </c>
      <c r="K211" s="1">
        <v>35339222</v>
      </c>
      <c r="L211" s="1">
        <v>6940263730.5500002</v>
      </c>
      <c r="M211" s="1">
        <v>270547</v>
      </c>
      <c r="N211" s="3">
        <f>IF(ISERR(LN(Table18[[#This Row],[Close Price]]/I210)),"-",LN(Table18[[#This Row],[Close Price]]/I210))</f>
        <v>1.8013801291703799E-2</v>
      </c>
    </row>
    <row r="212" spans="1:14" x14ac:dyDescent="0.3">
      <c r="A212" s="1" t="s">
        <v>33</v>
      </c>
      <c r="B212" s="1" t="s">
        <v>14</v>
      </c>
      <c r="C212" s="2">
        <v>43411</v>
      </c>
      <c r="D212" s="1">
        <v>193.25</v>
      </c>
      <c r="E212" s="1">
        <v>194.95</v>
      </c>
      <c r="F212" s="1">
        <v>195.75</v>
      </c>
      <c r="G212" s="1">
        <v>193.35</v>
      </c>
      <c r="H212" s="1">
        <v>194.7</v>
      </c>
      <c r="I212" s="1">
        <v>194.85</v>
      </c>
      <c r="J212" s="1">
        <v>194.83</v>
      </c>
      <c r="K212" s="1">
        <v>3932893</v>
      </c>
      <c r="L212" s="1">
        <v>766239376.04999995</v>
      </c>
      <c r="M212" s="1">
        <v>39044</v>
      </c>
      <c r="N212" s="3">
        <f>IF(ISERR(LN(Table18[[#This Row],[Close Price]]/I211)),"-",LN(Table18[[#This Row],[Close Price]]/I211))</f>
        <v>8.2453443171868271E-3</v>
      </c>
    </row>
    <row r="213" spans="1:14" x14ac:dyDescent="0.3">
      <c r="A213" s="1" t="s">
        <v>33</v>
      </c>
      <c r="B213" s="1" t="s">
        <v>14</v>
      </c>
      <c r="C213" s="2">
        <v>43413</v>
      </c>
      <c r="D213" s="1">
        <v>194.85</v>
      </c>
      <c r="E213" s="1">
        <v>192.9</v>
      </c>
      <c r="F213" s="1">
        <v>200.75</v>
      </c>
      <c r="G213" s="1">
        <v>192</v>
      </c>
      <c r="H213" s="1">
        <v>194.3</v>
      </c>
      <c r="I213" s="1">
        <v>195.25</v>
      </c>
      <c r="J213" s="1">
        <v>196.87</v>
      </c>
      <c r="K213" s="1">
        <v>22341961</v>
      </c>
      <c r="L213" s="1">
        <v>4398531804.3999996</v>
      </c>
      <c r="M213" s="1">
        <v>159521</v>
      </c>
      <c r="N213" s="3">
        <f>IF(ISERR(LN(Table18[[#This Row],[Close Price]]/I212)),"-",LN(Table18[[#This Row],[Close Price]]/I212))</f>
        <v>2.0507569350771307E-3</v>
      </c>
    </row>
    <row r="214" spans="1:14" x14ac:dyDescent="0.3">
      <c r="A214" s="1" t="s">
        <v>33</v>
      </c>
      <c r="B214" s="1" t="s">
        <v>14</v>
      </c>
      <c r="C214" s="2">
        <v>43416</v>
      </c>
      <c r="D214" s="1">
        <v>195.25</v>
      </c>
      <c r="E214" s="1">
        <v>194.45</v>
      </c>
      <c r="F214" s="1">
        <v>194.45</v>
      </c>
      <c r="G214" s="1">
        <v>185.2</v>
      </c>
      <c r="H214" s="1">
        <v>186.3</v>
      </c>
      <c r="I214" s="1">
        <v>186.05</v>
      </c>
      <c r="J214" s="1">
        <v>188.69</v>
      </c>
      <c r="K214" s="1">
        <v>20789180</v>
      </c>
      <c r="L214" s="1">
        <v>3922657956.0500002</v>
      </c>
      <c r="M214" s="1">
        <v>129707</v>
      </c>
      <c r="N214" s="3">
        <f>IF(ISERR(LN(Table18[[#This Row],[Close Price]]/I213)),"-",LN(Table18[[#This Row],[Close Price]]/I213))</f>
        <v>-4.8265333927163735E-2</v>
      </c>
    </row>
    <row r="215" spans="1:14" x14ac:dyDescent="0.3">
      <c r="A215" s="1" t="s">
        <v>33</v>
      </c>
      <c r="B215" s="1" t="s">
        <v>14</v>
      </c>
      <c r="C215" s="2">
        <v>43417</v>
      </c>
      <c r="D215" s="1">
        <v>186.05</v>
      </c>
      <c r="E215" s="1">
        <v>180.75</v>
      </c>
      <c r="F215" s="1">
        <v>183</v>
      </c>
      <c r="G215" s="1">
        <v>178.35</v>
      </c>
      <c r="H215" s="1">
        <v>179.25</v>
      </c>
      <c r="I215" s="1">
        <v>179.5</v>
      </c>
      <c r="J215" s="1">
        <v>180.43</v>
      </c>
      <c r="K215" s="1">
        <v>22189598</v>
      </c>
      <c r="L215" s="1">
        <v>4003779577.9499998</v>
      </c>
      <c r="M215" s="1">
        <v>146072</v>
      </c>
      <c r="N215" s="3">
        <f>IF(ISERR(LN(Table18[[#This Row],[Close Price]]/I214)),"-",LN(Table18[[#This Row],[Close Price]]/I214))</f>
        <v>-3.5840246864297994E-2</v>
      </c>
    </row>
    <row r="216" spans="1:14" x14ac:dyDescent="0.3">
      <c r="A216" s="1" t="s">
        <v>33</v>
      </c>
      <c r="B216" s="1" t="s">
        <v>14</v>
      </c>
      <c r="C216" s="2">
        <v>43418</v>
      </c>
      <c r="D216" s="1">
        <v>179.5</v>
      </c>
      <c r="E216" s="1">
        <v>180.5</v>
      </c>
      <c r="F216" s="1">
        <v>183</v>
      </c>
      <c r="G216" s="1">
        <v>176.25</v>
      </c>
      <c r="H216" s="1">
        <v>176.75</v>
      </c>
      <c r="I216" s="1">
        <v>176.8</v>
      </c>
      <c r="J216" s="1">
        <v>179.43</v>
      </c>
      <c r="K216" s="1">
        <v>15795883</v>
      </c>
      <c r="L216" s="1">
        <v>2834310897.8499999</v>
      </c>
      <c r="M216" s="1">
        <v>101682</v>
      </c>
      <c r="N216" s="3">
        <f>IF(ISERR(LN(Table18[[#This Row],[Close Price]]/I215)),"-",LN(Table18[[#This Row],[Close Price]]/I215))</f>
        <v>-1.515605772479043E-2</v>
      </c>
    </row>
    <row r="217" spans="1:14" x14ac:dyDescent="0.3">
      <c r="A217" s="1" t="s">
        <v>33</v>
      </c>
      <c r="B217" s="1" t="s">
        <v>14</v>
      </c>
      <c r="C217" s="2">
        <v>43419</v>
      </c>
      <c r="D217" s="1">
        <v>176.8</v>
      </c>
      <c r="E217" s="1">
        <v>178</v>
      </c>
      <c r="F217" s="1">
        <v>182.7</v>
      </c>
      <c r="G217" s="1">
        <v>177.5</v>
      </c>
      <c r="H217" s="1">
        <v>179.8</v>
      </c>
      <c r="I217" s="1">
        <v>180.2</v>
      </c>
      <c r="J217" s="1">
        <v>180.8</v>
      </c>
      <c r="K217" s="1">
        <v>18740276</v>
      </c>
      <c r="L217" s="1">
        <v>3388161990.3499999</v>
      </c>
      <c r="M217" s="1">
        <v>143274</v>
      </c>
      <c r="N217" s="3">
        <f>IF(ISERR(LN(Table18[[#This Row],[Close Price]]/I216)),"-",LN(Table18[[#This Row],[Close Price]]/I216))</f>
        <v>1.9048194970694411E-2</v>
      </c>
    </row>
    <row r="218" spans="1:14" x14ac:dyDescent="0.3">
      <c r="A218" s="1" t="s">
        <v>33</v>
      </c>
      <c r="B218" s="1" t="s">
        <v>14</v>
      </c>
      <c r="C218" s="2">
        <v>43420</v>
      </c>
      <c r="D218" s="1">
        <v>180.2</v>
      </c>
      <c r="E218" s="1">
        <v>180.9</v>
      </c>
      <c r="F218" s="1">
        <v>181.85</v>
      </c>
      <c r="G218" s="1">
        <v>177.85</v>
      </c>
      <c r="H218" s="1">
        <v>180.25</v>
      </c>
      <c r="I218" s="1">
        <v>179.9</v>
      </c>
      <c r="J218" s="1">
        <v>179.69</v>
      </c>
      <c r="K218" s="1">
        <v>10022823</v>
      </c>
      <c r="L218" s="1">
        <v>1801050372.55</v>
      </c>
      <c r="M218" s="1">
        <v>81166</v>
      </c>
      <c r="N218" s="3">
        <f>IF(ISERR(LN(Table18[[#This Row],[Close Price]]/I217)),"-",LN(Table18[[#This Row],[Close Price]]/I217))</f>
        <v>-1.6662042177500284E-3</v>
      </c>
    </row>
    <row r="219" spans="1:14" x14ac:dyDescent="0.3">
      <c r="A219" s="1" t="s">
        <v>33</v>
      </c>
      <c r="B219" s="1" t="s">
        <v>14</v>
      </c>
      <c r="C219" s="2">
        <v>43423</v>
      </c>
      <c r="D219" s="1">
        <v>179.9</v>
      </c>
      <c r="E219" s="1">
        <v>180.6</v>
      </c>
      <c r="F219" s="1">
        <v>185.5</v>
      </c>
      <c r="G219" s="1">
        <v>179.1</v>
      </c>
      <c r="H219" s="1">
        <v>184.8</v>
      </c>
      <c r="I219" s="1">
        <v>184.6</v>
      </c>
      <c r="J219" s="1">
        <v>183.12</v>
      </c>
      <c r="K219" s="1">
        <v>14522581</v>
      </c>
      <c r="L219" s="1">
        <v>2659445143.8000002</v>
      </c>
      <c r="M219" s="1">
        <v>102507</v>
      </c>
      <c r="N219" s="3">
        <f>IF(ISERR(LN(Table18[[#This Row],[Close Price]]/I218)),"-",LN(Table18[[#This Row],[Close Price]]/I218))</f>
        <v>2.5790181112264273E-2</v>
      </c>
    </row>
    <row r="220" spans="1:14" x14ac:dyDescent="0.3">
      <c r="A220" s="1" t="s">
        <v>33</v>
      </c>
      <c r="B220" s="1" t="s">
        <v>14</v>
      </c>
      <c r="C220" s="2">
        <v>43424</v>
      </c>
      <c r="D220" s="1">
        <v>184.6</v>
      </c>
      <c r="E220" s="1">
        <v>184.05</v>
      </c>
      <c r="F220" s="1">
        <v>188.3</v>
      </c>
      <c r="G220" s="1">
        <v>183.2</v>
      </c>
      <c r="H220" s="1">
        <v>183.75</v>
      </c>
      <c r="I220" s="1">
        <v>183.75</v>
      </c>
      <c r="J220" s="1">
        <v>185.37</v>
      </c>
      <c r="K220" s="1">
        <v>13114982</v>
      </c>
      <c r="L220" s="1">
        <v>2431150694.0999999</v>
      </c>
      <c r="M220" s="1">
        <v>97001</v>
      </c>
      <c r="N220" s="3">
        <f>IF(ISERR(LN(Table18[[#This Row],[Close Price]]/I219)),"-",LN(Table18[[#This Row],[Close Price]]/I219))</f>
        <v>-4.615183975805728E-3</v>
      </c>
    </row>
    <row r="221" spans="1:14" x14ac:dyDescent="0.3">
      <c r="A221" s="1" t="s">
        <v>33</v>
      </c>
      <c r="B221" s="1" t="s">
        <v>14</v>
      </c>
      <c r="C221" s="2">
        <v>43425</v>
      </c>
      <c r="D221" s="1">
        <v>183.75</v>
      </c>
      <c r="E221" s="1">
        <v>184.4</v>
      </c>
      <c r="F221" s="1">
        <v>186.75</v>
      </c>
      <c r="G221" s="1">
        <v>183.75</v>
      </c>
      <c r="H221" s="1">
        <v>184.05</v>
      </c>
      <c r="I221" s="1">
        <v>184.15</v>
      </c>
      <c r="J221" s="1">
        <v>184.81</v>
      </c>
      <c r="K221" s="1">
        <v>8097107</v>
      </c>
      <c r="L221" s="1">
        <v>1496450715.05</v>
      </c>
      <c r="M221" s="1">
        <v>61295</v>
      </c>
      <c r="N221" s="3">
        <f>IF(ISERR(LN(Table18[[#This Row],[Close Price]]/I220)),"-",LN(Table18[[#This Row],[Close Price]]/I220))</f>
        <v>2.1745047981283493E-3</v>
      </c>
    </row>
    <row r="222" spans="1:14" x14ac:dyDescent="0.3">
      <c r="A222" s="1" t="s">
        <v>33</v>
      </c>
      <c r="B222" s="1" t="s">
        <v>14</v>
      </c>
      <c r="C222" s="2">
        <v>43426</v>
      </c>
      <c r="D222" s="1">
        <v>184.15</v>
      </c>
      <c r="E222" s="1">
        <v>185.5</v>
      </c>
      <c r="F222" s="1">
        <v>186.15</v>
      </c>
      <c r="G222" s="1">
        <v>181.75</v>
      </c>
      <c r="H222" s="1">
        <v>182.5</v>
      </c>
      <c r="I222" s="1">
        <v>182.55</v>
      </c>
      <c r="J222" s="1">
        <v>183.51</v>
      </c>
      <c r="K222" s="1">
        <v>9135857</v>
      </c>
      <c r="L222" s="1">
        <v>1676549531.8499999</v>
      </c>
      <c r="M222" s="1">
        <v>79289</v>
      </c>
      <c r="N222" s="3">
        <f>IF(ISERR(LN(Table18[[#This Row],[Close Price]]/I221)),"-",LN(Table18[[#This Row],[Close Price]]/I221))</f>
        <v>-8.7265347894284351E-3</v>
      </c>
    </row>
    <row r="223" spans="1:14" x14ac:dyDescent="0.3">
      <c r="A223" s="1" t="s">
        <v>33</v>
      </c>
      <c r="B223" s="1" t="s">
        <v>14</v>
      </c>
      <c r="C223" s="2">
        <v>43430</v>
      </c>
      <c r="D223" s="1">
        <v>182.55</v>
      </c>
      <c r="E223" s="1">
        <v>183.9</v>
      </c>
      <c r="F223" s="1">
        <v>184.45</v>
      </c>
      <c r="G223" s="1">
        <v>177</v>
      </c>
      <c r="H223" s="1">
        <v>182</v>
      </c>
      <c r="I223" s="1">
        <v>181.75</v>
      </c>
      <c r="J223" s="1">
        <v>180.01</v>
      </c>
      <c r="K223" s="1">
        <v>9865426</v>
      </c>
      <c r="L223" s="1">
        <v>1775878963.1500001</v>
      </c>
      <c r="M223" s="1">
        <v>100951</v>
      </c>
      <c r="N223" s="3">
        <f>IF(ISERR(LN(Table18[[#This Row],[Close Price]]/I222)),"-",LN(Table18[[#This Row],[Close Price]]/I222))</f>
        <v>-4.3919916880171862E-3</v>
      </c>
    </row>
    <row r="224" spans="1:14" x14ac:dyDescent="0.3">
      <c r="A224" s="1" t="s">
        <v>33</v>
      </c>
      <c r="B224" s="1" t="s">
        <v>14</v>
      </c>
      <c r="C224" s="2">
        <v>43431</v>
      </c>
      <c r="D224" s="1">
        <v>181.75</v>
      </c>
      <c r="E224" s="1">
        <v>181.7</v>
      </c>
      <c r="F224" s="1">
        <v>184.55</v>
      </c>
      <c r="G224" s="1">
        <v>178.55</v>
      </c>
      <c r="H224" s="1">
        <v>180.05</v>
      </c>
      <c r="I224" s="1">
        <v>180.05</v>
      </c>
      <c r="J224" s="1">
        <v>181.38</v>
      </c>
      <c r="K224" s="1">
        <v>11639680</v>
      </c>
      <c r="L224" s="1">
        <v>2111218220.2</v>
      </c>
      <c r="M224" s="1">
        <v>69377</v>
      </c>
      <c r="N224" s="3">
        <f>IF(ISERR(LN(Table18[[#This Row],[Close Price]]/I223)),"-",LN(Table18[[#This Row],[Close Price]]/I223))</f>
        <v>-9.39752631874443E-3</v>
      </c>
    </row>
    <row r="225" spans="1:14" x14ac:dyDescent="0.3">
      <c r="A225" s="1" t="s">
        <v>33</v>
      </c>
      <c r="B225" s="1" t="s">
        <v>14</v>
      </c>
      <c r="C225" s="2">
        <v>43432</v>
      </c>
      <c r="D225" s="1">
        <v>180.05</v>
      </c>
      <c r="E225" s="1">
        <v>181</v>
      </c>
      <c r="F225" s="1">
        <v>181.35</v>
      </c>
      <c r="G225" s="1">
        <v>174</v>
      </c>
      <c r="H225" s="1">
        <v>175.1</v>
      </c>
      <c r="I225" s="1">
        <v>174.45</v>
      </c>
      <c r="J225" s="1">
        <v>176.36</v>
      </c>
      <c r="K225" s="1">
        <v>12504717</v>
      </c>
      <c r="L225" s="1">
        <v>2205294959.6500001</v>
      </c>
      <c r="M225" s="1">
        <v>85679</v>
      </c>
      <c r="N225" s="3">
        <f>IF(ISERR(LN(Table18[[#This Row],[Close Price]]/I224)),"-",LN(Table18[[#This Row],[Close Price]]/I224))</f>
        <v>-3.1596422462101273E-2</v>
      </c>
    </row>
    <row r="226" spans="1:14" x14ac:dyDescent="0.3">
      <c r="A226" s="1" t="s">
        <v>33</v>
      </c>
      <c r="B226" s="1" t="s">
        <v>14</v>
      </c>
      <c r="C226" s="2">
        <v>43433</v>
      </c>
      <c r="D226" s="1">
        <v>174.45</v>
      </c>
      <c r="E226" s="1">
        <v>175.95</v>
      </c>
      <c r="F226" s="1">
        <v>179.35</v>
      </c>
      <c r="G226" s="1">
        <v>173.45</v>
      </c>
      <c r="H226" s="1">
        <v>177.75</v>
      </c>
      <c r="I226" s="1">
        <v>177.25</v>
      </c>
      <c r="J226" s="1">
        <v>177.12</v>
      </c>
      <c r="K226" s="1">
        <v>20892744</v>
      </c>
      <c r="L226" s="1">
        <v>3700552883.4000001</v>
      </c>
      <c r="M226" s="1">
        <v>98501</v>
      </c>
      <c r="N226" s="3">
        <f>IF(ISERR(LN(Table18[[#This Row],[Close Price]]/I225)),"-",LN(Table18[[#This Row],[Close Price]]/I225))</f>
        <v>1.5922997779453798E-2</v>
      </c>
    </row>
    <row r="227" spans="1:14" x14ac:dyDescent="0.3">
      <c r="A227" s="1" t="s">
        <v>33</v>
      </c>
      <c r="B227" s="1" t="s">
        <v>14</v>
      </c>
      <c r="C227" s="2">
        <v>43434</v>
      </c>
      <c r="D227" s="1">
        <v>177.25</v>
      </c>
      <c r="E227" s="1">
        <v>172</v>
      </c>
      <c r="F227" s="1">
        <v>174.9</v>
      </c>
      <c r="G227" s="1">
        <v>170.35</v>
      </c>
      <c r="H227" s="1">
        <v>172.15</v>
      </c>
      <c r="I227" s="1">
        <v>171.95</v>
      </c>
      <c r="J227" s="1">
        <v>172.62</v>
      </c>
      <c r="K227" s="1">
        <v>18393012</v>
      </c>
      <c r="L227" s="1">
        <v>3175012952.1999998</v>
      </c>
      <c r="M227" s="1">
        <v>118940</v>
      </c>
      <c r="N227" s="3">
        <f>IF(ISERR(LN(Table18[[#This Row],[Close Price]]/I226)),"-",LN(Table18[[#This Row],[Close Price]]/I226))</f>
        <v>-3.0357428533961686E-2</v>
      </c>
    </row>
    <row r="228" spans="1:14" x14ac:dyDescent="0.3">
      <c r="A228" s="1" t="s">
        <v>33</v>
      </c>
      <c r="B228" s="1" t="s">
        <v>14</v>
      </c>
      <c r="C228" s="2">
        <v>43437</v>
      </c>
      <c r="D228" s="1">
        <v>171.95</v>
      </c>
      <c r="E228" s="1">
        <v>173.25</v>
      </c>
      <c r="F228" s="1">
        <v>176.45</v>
      </c>
      <c r="G228" s="1">
        <v>170</v>
      </c>
      <c r="H228" s="1">
        <v>175.4</v>
      </c>
      <c r="I228" s="1">
        <v>175.45</v>
      </c>
      <c r="J228" s="1">
        <v>174.24</v>
      </c>
      <c r="K228" s="1">
        <v>14068885</v>
      </c>
      <c r="L228" s="1">
        <v>2451369931.1999998</v>
      </c>
      <c r="M228" s="1">
        <v>88740</v>
      </c>
      <c r="N228" s="3">
        <f>IF(ISERR(LN(Table18[[#This Row],[Close Price]]/I227)),"-",LN(Table18[[#This Row],[Close Price]]/I227))</f>
        <v>2.0150365150948833E-2</v>
      </c>
    </row>
    <row r="229" spans="1:14" x14ac:dyDescent="0.3">
      <c r="A229" s="1" t="s">
        <v>33</v>
      </c>
      <c r="B229" s="1" t="s">
        <v>14</v>
      </c>
      <c r="C229" s="2">
        <v>43438</v>
      </c>
      <c r="D229" s="1">
        <v>175.45</v>
      </c>
      <c r="E229" s="1">
        <v>177.95</v>
      </c>
      <c r="F229" s="1">
        <v>178.75</v>
      </c>
      <c r="G229" s="1">
        <v>175.3</v>
      </c>
      <c r="H229" s="1">
        <v>175.65</v>
      </c>
      <c r="I229" s="1">
        <v>175.75</v>
      </c>
      <c r="J229" s="1">
        <v>176.89</v>
      </c>
      <c r="K229" s="1">
        <v>11481923</v>
      </c>
      <c r="L229" s="1">
        <v>2031075814.3499999</v>
      </c>
      <c r="M229" s="1">
        <v>77401</v>
      </c>
      <c r="N229" s="3">
        <f>IF(ISERR(LN(Table18[[#This Row],[Close Price]]/I228)),"-",LN(Table18[[#This Row],[Close Price]]/I228))</f>
        <v>1.7084286615503337E-3</v>
      </c>
    </row>
    <row r="230" spans="1:14" x14ac:dyDescent="0.3">
      <c r="A230" s="1" t="s">
        <v>33</v>
      </c>
      <c r="B230" s="1" t="s">
        <v>14</v>
      </c>
      <c r="C230" s="2">
        <v>43439</v>
      </c>
      <c r="D230" s="1">
        <v>175.75</v>
      </c>
      <c r="E230" s="1">
        <v>173</v>
      </c>
      <c r="F230" s="1">
        <v>173</v>
      </c>
      <c r="G230" s="1">
        <v>168.6</v>
      </c>
      <c r="H230" s="1">
        <v>170.05</v>
      </c>
      <c r="I230" s="1">
        <v>169.2</v>
      </c>
      <c r="J230" s="1">
        <v>170.64</v>
      </c>
      <c r="K230" s="1">
        <v>14960527</v>
      </c>
      <c r="L230" s="1">
        <v>2552820507.9499998</v>
      </c>
      <c r="M230" s="1">
        <v>104924</v>
      </c>
      <c r="N230" s="3">
        <f>IF(ISERR(LN(Table18[[#This Row],[Close Price]]/I229)),"-",LN(Table18[[#This Row],[Close Price]]/I229))</f>
        <v>-3.7981083518651391E-2</v>
      </c>
    </row>
    <row r="231" spans="1:14" x14ac:dyDescent="0.3">
      <c r="A231" s="1" t="s">
        <v>33</v>
      </c>
      <c r="B231" s="1" t="s">
        <v>14</v>
      </c>
      <c r="C231" s="2">
        <v>43440</v>
      </c>
      <c r="D231" s="1">
        <v>169.2</v>
      </c>
      <c r="E231" s="1">
        <v>168.5</v>
      </c>
      <c r="F231" s="1">
        <v>168.7</v>
      </c>
      <c r="G231" s="1">
        <v>161.6</v>
      </c>
      <c r="H231" s="1">
        <v>162.5</v>
      </c>
      <c r="I231" s="1">
        <v>162.65</v>
      </c>
      <c r="J231" s="1">
        <v>164.8</v>
      </c>
      <c r="K231" s="1">
        <v>15428019</v>
      </c>
      <c r="L231" s="1">
        <v>2542592957.5500002</v>
      </c>
      <c r="M231" s="1">
        <v>138289</v>
      </c>
      <c r="N231" s="3">
        <f>IF(ISERR(LN(Table18[[#This Row],[Close Price]]/I230)),"-",LN(Table18[[#This Row],[Close Price]]/I230))</f>
        <v>-3.9480794252762373E-2</v>
      </c>
    </row>
    <row r="232" spans="1:14" x14ac:dyDescent="0.3">
      <c r="A232" s="1" t="s">
        <v>33</v>
      </c>
      <c r="B232" s="1" t="s">
        <v>14</v>
      </c>
      <c r="C232" s="2">
        <v>43441</v>
      </c>
      <c r="D232" s="1">
        <v>162.65</v>
      </c>
      <c r="E232" s="1">
        <v>162.25</v>
      </c>
      <c r="F232" s="1">
        <v>164.2</v>
      </c>
      <c r="G232" s="1">
        <v>160.80000000000001</v>
      </c>
      <c r="H232" s="1">
        <v>162.5</v>
      </c>
      <c r="I232" s="1">
        <v>162.4</v>
      </c>
      <c r="J232" s="1">
        <v>162.52000000000001</v>
      </c>
      <c r="K232" s="1">
        <v>13545006</v>
      </c>
      <c r="L232" s="1">
        <v>2201399505</v>
      </c>
      <c r="M232" s="1">
        <v>93721</v>
      </c>
      <c r="N232" s="3">
        <f>IF(ISERR(LN(Table18[[#This Row],[Close Price]]/I231)),"-",LN(Table18[[#This Row],[Close Price]]/I231))</f>
        <v>-1.5382251917829383E-3</v>
      </c>
    </row>
    <row r="233" spans="1:14" x14ac:dyDescent="0.3">
      <c r="A233" s="1" t="s">
        <v>33</v>
      </c>
      <c r="B233" s="1" t="s">
        <v>14</v>
      </c>
      <c r="C233" s="2">
        <v>43444</v>
      </c>
      <c r="D233" s="1">
        <v>162.4</v>
      </c>
      <c r="E233" s="1">
        <v>159.9</v>
      </c>
      <c r="F233" s="1">
        <v>160.5</v>
      </c>
      <c r="G233" s="1">
        <v>156.5</v>
      </c>
      <c r="H233" s="1">
        <v>157.1</v>
      </c>
      <c r="I233" s="1">
        <v>157.1</v>
      </c>
      <c r="J233" s="1">
        <v>158.32</v>
      </c>
      <c r="K233" s="1">
        <v>13520495</v>
      </c>
      <c r="L233" s="1">
        <v>2140596137.3</v>
      </c>
      <c r="M233" s="1">
        <v>95871</v>
      </c>
      <c r="N233" s="3">
        <f>IF(ISERR(LN(Table18[[#This Row],[Close Price]]/I232)),"-",LN(Table18[[#This Row],[Close Price]]/I232))</f>
        <v>-3.3179882466002134E-2</v>
      </c>
    </row>
    <row r="234" spans="1:14" x14ac:dyDescent="0.3">
      <c r="A234" s="1" t="s">
        <v>33</v>
      </c>
      <c r="B234" s="1" t="s">
        <v>14</v>
      </c>
      <c r="C234" s="2">
        <v>43445</v>
      </c>
      <c r="D234" s="1">
        <v>157.1</v>
      </c>
      <c r="E234" s="1">
        <v>155</v>
      </c>
      <c r="F234" s="1">
        <v>159.5</v>
      </c>
      <c r="G234" s="1">
        <v>154.65</v>
      </c>
      <c r="H234" s="1">
        <v>158.25</v>
      </c>
      <c r="I234" s="1">
        <v>158.1</v>
      </c>
      <c r="J234" s="1">
        <v>157.35</v>
      </c>
      <c r="K234" s="1">
        <v>12094881</v>
      </c>
      <c r="L234" s="1">
        <v>1903118965.55</v>
      </c>
      <c r="M234" s="1">
        <v>77588</v>
      </c>
      <c r="N234" s="3">
        <f>IF(ISERR(LN(Table18[[#This Row],[Close Price]]/I233)),"-",LN(Table18[[#This Row],[Close Price]]/I233))</f>
        <v>6.3451989538507716E-3</v>
      </c>
    </row>
    <row r="235" spans="1:14" x14ac:dyDescent="0.3">
      <c r="A235" s="1" t="s">
        <v>33</v>
      </c>
      <c r="B235" s="1" t="s">
        <v>14</v>
      </c>
      <c r="C235" s="2">
        <v>43446</v>
      </c>
      <c r="D235" s="1">
        <v>158.1</v>
      </c>
      <c r="E235" s="1">
        <v>159.5</v>
      </c>
      <c r="F235" s="1">
        <v>167.1</v>
      </c>
      <c r="G235" s="1">
        <v>158</v>
      </c>
      <c r="H235" s="1">
        <v>164</v>
      </c>
      <c r="I235" s="1">
        <v>164.1</v>
      </c>
      <c r="J235" s="1">
        <v>163.59</v>
      </c>
      <c r="K235" s="1">
        <v>22461175</v>
      </c>
      <c r="L235" s="1">
        <v>3674364046.6500001</v>
      </c>
      <c r="M235" s="1">
        <v>121969</v>
      </c>
      <c r="N235" s="3">
        <f>IF(ISERR(LN(Table18[[#This Row],[Close Price]]/I234)),"-",LN(Table18[[#This Row],[Close Price]]/I234))</f>
        <v>3.7248253880618781E-2</v>
      </c>
    </row>
    <row r="236" spans="1:14" x14ac:dyDescent="0.3">
      <c r="A236" s="1" t="s">
        <v>33</v>
      </c>
      <c r="B236" s="1" t="s">
        <v>14</v>
      </c>
      <c r="C236" s="2">
        <v>43447</v>
      </c>
      <c r="D236" s="1">
        <v>164.1</v>
      </c>
      <c r="E236" s="1">
        <v>166</v>
      </c>
      <c r="F236" s="1">
        <v>168</v>
      </c>
      <c r="G236" s="1">
        <v>165.55</v>
      </c>
      <c r="H236" s="1">
        <v>166.8</v>
      </c>
      <c r="I236" s="1">
        <v>166.85</v>
      </c>
      <c r="J236" s="1">
        <v>166.88</v>
      </c>
      <c r="K236" s="1">
        <v>12235499</v>
      </c>
      <c r="L236" s="1">
        <v>2041875870.0999999</v>
      </c>
      <c r="M236" s="1">
        <v>92984</v>
      </c>
      <c r="N236" s="3">
        <f>IF(ISERR(LN(Table18[[#This Row],[Close Price]]/I235)),"-",LN(Table18[[#This Row],[Close Price]]/I235))</f>
        <v>1.6619207101337775E-2</v>
      </c>
    </row>
    <row r="237" spans="1:14" x14ac:dyDescent="0.3">
      <c r="A237" s="1" t="s">
        <v>33</v>
      </c>
      <c r="B237" s="1" t="s">
        <v>14</v>
      </c>
      <c r="C237" s="2">
        <v>43448</v>
      </c>
      <c r="D237" s="1">
        <v>166.85</v>
      </c>
      <c r="E237" s="1">
        <v>166</v>
      </c>
      <c r="F237" s="1">
        <v>168.4</v>
      </c>
      <c r="G237" s="1">
        <v>164.85</v>
      </c>
      <c r="H237" s="1">
        <v>167</v>
      </c>
      <c r="I237" s="1">
        <v>166.95</v>
      </c>
      <c r="J237" s="1">
        <v>166.97</v>
      </c>
      <c r="K237" s="1">
        <v>10091732</v>
      </c>
      <c r="L237" s="1">
        <v>1685056156</v>
      </c>
      <c r="M237" s="1">
        <v>70024</v>
      </c>
      <c r="N237" s="3">
        <f>IF(ISERR(LN(Table18[[#This Row],[Close Price]]/I236)),"-",LN(Table18[[#This Row],[Close Price]]/I236))</f>
        <v>5.9916119228052729E-4</v>
      </c>
    </row>
    <row r="238" spans="1:14" x14ac:dyDescent="0.3">
      <c r="A238" s="1" t="s">
        <v>33</v>
      </c>
      <c r="B238" s="1" t="s">
        <v>14</v>
      </c>
      <c r="C238" s="2">
        <v>43451</v>
      </c>
      <c r="D238" s="1">
        <v>166.95</v>
      </c>
      <c r="E238" s="1">
        <v>167.25</v>
      </c>
      <c r="F238" s="1">
        <v>175.95</v>
      </c>
      <c r="G238" s="1">
        <v>167.25</v>
      </c>
      <c r="H238" s="1">
        <v>174.5</v>
      </c>
      <c r="I238" s="1">
        <v>173.95</v>
      </c>
      <c r="J238" s="1">
        <v>173.61</v>
      </c>
      <c r="K238" s="1">
        <v>28526103</v>
      </c>
      <c r="L238" s="1">
        <v>4952303673.1000004</v>
      </c>
      <c r="M238" s="1">
        <v>158893</v>
      </c>
      <c r="N238" s="3">
        <f>IF(ISERR(LN(Table18[[#This Row],[Close Price]]/I237)),"-",LN(Table18[[#This Row],[Close Price]]/I237))</f>
        <v>4.1073535208287569E-2</v>
      </c>
    </row>
    <row r="239" spans="1:14" x14ac:dyDescent="0.3">
      <c r="A239" s="1" t="s">
        <v>33</v>
      </c>
      <c r="B239" s="1" t="s">
        <v>14</v>
      </c>
      <c r="C239" s="2">
        <v>43452</v>
      </c>
      <c r="D239" s="1">
        <v>173.95</v>
      </c>
      <c r="E239" s="1">
        <v>174</v>
      </c>
      <c r="F239" s="1">
        <v>177.6</v>
      </c>
      <c r="G239" s="1">
        <v>173.1</v>
      </c>
      <c r="H239" s="1">
        <v>174.7</v>
      </c>
      <c r="I239" s="1">
        <v>174.75</v>
      </c>
      <c r="J239" s="1">
        <v>174.91</v>
      </c>
      <c r="K239" s="1">
        <v>18015933</v>
      </c>
      <c r="L239" s="1">
        <v>3151157475.4499998</v>
      </c>
      <c r="M239" s="1">
        <v>111145</v>
      </c>
      <c r="N239" s="3">
        <f>IF(ISERR(LN(Table18[[#This Row],[Close Price]]/I238)),"-",LN(Table18[[#This Row],[Close Price]]/I238))</f>
        <v>4.5884795159686301E-3</v>
      </c>
    </row>
    <row r="240" spans="1:14" x14ac:dyDescent="0.3">
      <c r="A240" s="1" t="s">
        <v>33</v>
      </c>
      <c r="B240" s="1" t="s">
        <v>14</v>
      </c>
      <c r="C240" s="2">
        <v>43453</v>
      </c>
      <c r="D240" s="1">
        <v>174.75</v>
      </c>
      <c r="E240" s="1">
        <v>176.5</v>
      </c>
      <c r="F240" s="1">
        <v>176.5</v>
      </c>
      <c r="G240" s="1">
        <v>172.5</v>
      </c>
      <c r="H240" s="1">
        <v>173.5</v>
      </c>
      <c r="I240" s="1">
        <v>173.9</v>
      </c>
      <c r="J240" s="1">
        <v>174.36</v>
      </c>
      <c r="K240" s="1">
        <v>11540042</v>
      </c>
      <c r="L240" s="1">
        <v>2012157930.4000001</v>
      </c>
      <c r="M240" s="1">
        <v>66466</v>
      </c>
      <c r="N240" s="3">
        <f>IF(ISERR(LN(Table18[[#This Row],[Close Price]]/I239)),"-",LN(Table18[[#This Row],[Close Price]]/I239))</f>
        <v>-4.8759597536822703E-3</v>
      </c>
    </row>
    <row r="241" spans="1:14" x14ac:dyDescent="0.3">
      <c r="A241" s="1" t="s">
        <v>33</v>
      </c>
      <c r="B241" s="1" t="s">
        <v>14</v>
      </c>
      <c r="C241" s="2">
        <v>43454</v>
      </c>
      <c r="D241" s="1">
        <v>173.9</v>
      </c>
      <c r="E241" s="1">
        <v>173</v>
      </c>
      <c r="F241" s="1">
        <v>177.3</v>
      </c>
      <c r="G241" s="1">
        <v>171.75</v>
      </c>
      <c r="H241" s="1">
        <v>176.15</v>
      </c>
      <c r="I241" s="1">
        <v>176.4</v>
      </c>
      <c r="J241" s="1">
        <v>175</v>
      </c>
      <c r="K241" s="1">
        <v>15819006</v>
      </c>
      <c r="L241" s="1">
        <v>2768390588.5999999</v>
      </c>
      <c r="M241" s="1">
        <v>91578</v>
      </c>
      <c r="N241" s="3">
        <f>IF(ISERR(LN(Table18[[#This Row],[Close Price]]/I240)),"-",LN(Table18[[#This Row],[Close Price]]/I240))</f>
        <v>1.4273722212453646E-2</v>
      </c>
    </row>
    <row r="242" spans="1:14" x14ac:dyDescent="0.3">
      <c r="A242" s="1" t="s">
        <v>33</v>
      </c>
      <c r="B242" s="1" t="s">
        <v>14</v>
      </c>
      <c r="C242" s="2">
        <v>43455</v>
      </c>
      <c r="D242" s="1">
        <v>176.4</v>
      </c>
      <c r="E242" s="1">
        <v>177</v>
      </c>
      <c r="F242" s="1">
        <v>180.5</v>
      </c>
      <c r="G242" s="1">
        <v>175.15</v>
      </c>
      <c r="H242" s="1">
        <v>175.5</v>
      </c>
      <c r="I242" s="1">
        <v>176.25</v>
      </c>
      <c r="J242" s="1">
        <v>178.14</v>
      </c>
      <c r="K242" s="1">
        <v>23742481</v>
      </c>
      <c r="L242" s="1">
        <v>4229437224.6500001</v>
      </c>
      <c r="M242" s="1">
        <v>153930</v>
      </c>
      <c r="N242" s="3">
        <f>IF(ISERR(LN(Table18[[#This Row],[Close Price]]/I241)),"-",LN(Table18[[#This Row],[Close Price]]/I241))</f>
        <v>-8.5070188031292253E-4</v>
      </c>
    </row>
    <row r="243" spans="1:14" x14ac:dyDescent="0.3">
      <c r="A243" s="1" t="s">
        <v>33</v>
      </c>
      <c r="B243" s="1" t="s">
        <v>14</v>
      </c>
      <c r="C243" s="2">
        <v>43458</v>
      </c>
      <c r="D243" s="1">
        <v>176.25</v>
      </c>
      <c r="E243" s="1">
        <v>176.25</v>
      </c>
      <c r="F243" s="1">
        <v>177.85</v>
      </c>
      <c r="G243" s="1">
        <v>171.5</v>
      </c>
      <c r="H243" s="1">
        <v>172.2</v>
      </c>
      <c r="I243" s="1">
        <v>172.5</v>
      </c>
      <c r="J243" s="1">
        <v>175.4</v>
      </c>
      <c r="K243" s="1">
        <v>11374468</v>
      </c>
      <c r="L243" s="1">
        <v>1995084872.6500001</v>
      </c>
      <c r="M243" s="1">
        <v>64834</v>
      </c>
      <c r="N243" s="3">
        <f>IF(ISERR(LN(Table18[[#This Row],[Close Price]]/I242)),"-",LN(Table18[[#This Row],[Close Price]]/I242))</f>
        <v>-2.1506205220963619E-2</v>
      </c>
    </row>
    <row r="244" spans="1:14" x14ac:dyDescent="0.3">
      <c r="A244" s="1" t="s">
        <v>33</v>
      </c>
      <c r="B244" s="1" t="s">
        <v>14</v>
      </c>
      <c r="C244" s="2">
        <v>43460</v>
      </c>
      <c r="D244" s="1">
        <v>172.5</v>
      </c>
      <c r="E244" s="1">
        <v>171.45</v>
      </c>
      <c r="F244" s="1">
        <v>172.2</v>
      </c>
      <c r="G244" s="1">
        <v>167.6</v>
      </c>
      <c r="H244" s="1">
        <v>171.4</v>
      </c>
      <c r="I244" s="1">
        <v>170.9</v>
      </c>
      <c r="J244" s="1">
        <v>169.98</v>
      </c>
      <c r="K244" s="1">
        <v>12044191</v>
      </c>
      <c r="L244" s="1">
        <v>2047301453.05</v>
      </c>
      <c r="M244" s="1">
        <v>73360</v>
      </c>
      <c r="N244" s="3">
        <f>IF(ISERR(LN(Table18[[#This Row],[Close Price]]/I243)),"-",LN(Table18[[#This Row],[Close Price]]/I243))</f>
        <v>-9.3186463498691804E-3</v>
      </c>
    </row>
    <row r="245" spans="1:14" x14ac:dyDescent="0.3">
      <c r="A245" s="1" t="s">
        <v>33</v>
      </c>
      <c r="B245" s="1" t="s">
        <v>14</v>
      </c>
      <c r="C245" s="2">
        <v>43461</v>
      </c>
      <c r="D245" s="1">
        <v>170.9</v>
      </c>
      <c r="E245" s="1">
        <v>172.75</v>
      </c>
      <c r="F245" s="1">
        <v>173.4</v>
      </c>
      <c r="G245" s="1">
        <v>167.7</v>
      </c>
      <c r="H245" s="1">
        <v>168.05</v>
      </c>
      <c r="I245" s="1">
        <v>168.25</v>
      </c>
      <c r="J245" s="1">
        <v>169.87</v>
      </c>
      <c r="K245" s="1">
        <v>15231581</v>
      </c>
      <c r="L245" s="1">
        <v>2587331015.4499998</v>
      </c>
      <c r="M245" s="1">
        <v>78643</v>
      </c>
      <c r="N245" s="3">
        <f>IF(ISERR(LN(Table18[[#This Row],[Close Price]]/I244)),"-",LN(Table18[[#This Row],[Close Price]]/I244))</f>
        <v>-1.5627621596708101E-2</v>
      </c>
    </row>
    <row r="246" spans="1:14" x14ac:dyDescent="0.3">
      <c r="A246" s="1" t="s">
        <v>33</v>
      </c>
      <c r="B246" s="1" t="s">
        <v>14</v>
      </c>
      <c r="C246" s="2">
        <v>43462</v>
      </c>
      <c r="D246" s="1">
        <v>168.25</v>
      </c>
      <c r="E246" s="1">
        <v>169.4</v>
      </c>
      <c r="F246" s="1">
        <v>172.2</v>
      </c>
      <c r="G246" s="1">
        <v>169.15</v>
      </c>
      <c r="H246" s="1">
        <v>171.4</v>
      </c>
      <c r="I246" s="1">
        <v>170.85</v>
      </c>
      <c r="J246" s="1">
        <v>171.15</v>
      </c>
      <c r="K246" s="1">
        <v>8669584</v>
      </c>
      <c r="L246" s="1">
        <v>1483786775.25</v>
      </c>
      <c r="M246" s="1">
        <v>52303</v>
      </c>
      <c r="N246" s="3">
        <f>IF(ISERR(LN(Table18[[#This Row],[Close Price]]/I245)),"-",LN(Table18[[#This Row],[Close Price]]/I245))</f>
        <v>1.5335010036463597E-2</v>
      </c>
    </row>
    <row r="247" spans="1:14" x14ac:dyDescent="0.3">
      <c r="A247" s="1" t="s">
        <v>33</v>
      </c>
      <c r="B247" s="1" t="s">
        <v>14</v>
      </c>
      <c r="C247" s="2">
        <v>43465</v>
      </c>
      <c r="D247" s="1">
        <v>170.85</v>
      </c>
      <c r="E247" s="1">
        <v>172.45</v>
      </c>
      <c r="F247" s="1">
        <v>173.9</v>
      </c>
      <c r="G247" s="1">
        <v>171.75</v>
      </c>
      <c r="H247" s="1">
        <v>173.05</v>
      </c>
      <c r="I247" s="1">
        <v>172.7</v>
      </c>
      <c r="J247" s="1">
        <v>172.8</v>
      </c>
      <c r="K247" s="1">
        <v>8511388</v>
      </c>
      <c r="L247" s="1">
        <v>1470736017.5</v>
      </c>
      <c r="M247" s="1">
        <v>53654</v>
      </c>
      <c r="N247" s="3">
        <f>IF(ISERR(LN(Table18[[#This Row],[Close Price]]/I246)),"-",LN(Table18[[#This Row],[Close Price]]/I246))</f>
        <v>1.0770006591331973E-2</v>
      </c>
    </row>
    <row r="248" spans="1:14" x14ac:dyDescent="0.3">
      <c r="A248" s="1" t="s">
        <v>33</v>
      </c>
      <c r="B248" s="1" t="s">
        <v>14</v>
      </c>
      <c r="C248" s="2">
        <v>43466</v>
      </c>
      <c r="D248" s="1">
        <v>172.7</v>
      </c>
      <c r="E248" s="1">
        <v>173.5</v>
      </c>
      <c r="F248" s="1">
        <v>174.2</v>
      </c>
      <c r="G248" s="1">
        <v>171.3</v>
      </c>
      <c r="H248" s="1">
        <v>174</v>
      </c>
      <c r="I248" s="1">
        <v>173.45</v>
      </c>
      <c r="J248" s="1">
        <v>172.71</v>
      </c>
      <c r="K248" s="1">
        <v>6715543</v>
      </c>
      <c r="L248" s="1">
        <v>1159866971.2</v>
      </c>
      <c r="M248" s="1">
        <v>42618</v>
      </c>
      <c r="N248" s="3">
        <f>IF(ISERR(LN(Table18[[#This Row],[Close Price]]/I247)),"-",LN(Table18[[#This Row],[Close Price]]/I247))</f>
        <v>4.333388263125868E-3</v>
      </c>
    </row>
    <row r="249" spans="1:14" x14ac:dyDescent="0.3">
      <c r="A249" s="1" t="s">
        <v>33</v>
      </c>
      <c r="B249" s="1" t="s">
        <v>14</v>
      </c>
      <c r="C249" s="2">
        <v>43467</v>
      </c>
      <c r="D249" s="1">
        <v>173.45</v>
      </c>
      <c r="E249" s="1">
        <v>170.6</v>
      </c>
      <c r="F249" s="1">
        <v>171.75</v>
      </c>
      <c r="G249" s="1">
        <v>168</v>
      </c>
      <c r="H249" s="1">
        <v>168.4</v>
      </c>
      <c r="I249" s="1">
        <v>168.55</v>
      </c>
      <c r="J249" s="1">
        <v>169.85</v>
      </c>
      <c r="K249" s="1">
        <v>13410104</v>
      </c>
      <c r="L249" s="1">
        <v>2277669120.5</v>
      </c>
      <c r="M249" s="1">
        <v>77641</v>
      </c>
      <c r="N249" s="3">
        <f>IF(ISERR(LN(Table18[[#This Row],[Close Price]]/I248)),"-",LN(Table18[[#This Row],[Close Price]]/I248))</f>
        <v>-2.865693173568885E-2</v>
      </c>
    </row>
    <row r="250" spans="1:14" x14ac:dyDescent="0.3">
      <c r="A250" s="1" t="s">
        <v>33</v>
      </c>
      <c r="B250" s="1" t="s">
        <v>14</v>
      </c>
      <c r="C250" s="2">
        <v>43468</v>
      </c>
      <c r="D250" s="1">
        <v>168.55</v>
      </c>
      <c r="E250" s="1">
        <v>169</v>
      </c>
      <c r="F250" s="1">
        <v>170.15</v>
      </c>
      <c r="G250" s="1">
        <v>165.1</v>
      </c>
      <c r="H250" s="1">
        <v>165.7</v>
      </c>
      <c r="I250" s="1">
        <v>166.05</v>
      </c>
      <c r="J250" s="1">
        <v>167.81</v>
      </c>
      <c r="K250" s="1">
        <v>9321842</v>
      </c>
      <c r="L250" s="1">
        <v>1564267952.55</v>
      </c>
      <c r="M250" s="1">
        <v>71994</v>
      </c>
      <c r="N250" s="3">
        <f>IF(ISERR(LN(Table18[[#This Row],[Close Price]]/I249)),"-",LN(Table18[[#This Row],[Close Price]]/I249))</f>
        <v>-1.4943493857314204E-2</v>
      </c>
    </row>
    <row r="251" spans="1:14" x14ac:dyDescent="0.3">
      <c r="A251" s="1" t="s">
        <v>33</v>
      </c>
      <c r="B251" s="1" t="s">
        <v>14</v>
      </c>
      <c r="C251" s="2">
        <v>43469</v>
      </c>
      <c r="D251" s="1">
        <v>166.05</v>
      </c>
      <c r="E251" s="1">
        <v>169</v>
      </c>
      <c r="F251" s="1">
        <v>171.95</v>
      </c>
      <c r="G251" s="1">
        <v>168.5</v>
      </c>
      <c r="H251" s="1">
        <v>171.15</v>
      </c>
      <c r="I251" s="1">
        <v>170.95</v>
      </c>
      <c r="J251" s="1">
        <v>170.46</v>
      </c>
      <c r="K251" s="1">
        <v>17650435</v>
      </c>
      <c r="L251" s="1">
        <v>3008777564.8499999</v>
      </c>
      <c r="M251" s="1">
        <v>103949</v>
      </c>
      <c r="N251" s="3">
        <f>IF(ISERR(LN(Table18[[#This Row],[Close Price]]/I250)),"-",LN(Table18[[#This Row],[Close Price]]/I250))</f>
        <v>2.9082168262554681E-2</v>
      </c>
    </row>
    <row r="252" spans="1:14" x14ac:dyDescent="0.3">
      <c r="A252" s="1" t="s">
        <v>33</v>
      </c>
      <c r="B252" s="1" t="s">
        <v>14</v>
      </c>
      <c r="C252" s="2">
        <v>43472</v>
      </c>
      <c r="D252" s="1">
        <v>170.95</v>
      </c>
      <c r="E252" s="1">
        <v>173.2</v>
      </c>
      <c r="F252" s="1">
        <v>178.2</v>
      </c>
      <c r="G252" s="1">
        <v>173.2</v>
      </c>
      <c r="H252" s="1">
        <v>175.25</v>
      </c>
      <c r="I252" s="1">
        <v>175.35</v>
      </c>
      <c r="J252" s="1">
        <v>176.27</v>
      </c>
      <c r="K252" s="1">
        <v>21438351</v>
      </c>
      <c r="L252" s="1">
        <v>3778953045.3000002</v>
      </c>
      <c r="M252" s="1">
        <v>136086</v>
      </c>
      <c r="N252" s="3">
        <f>IF(ISERR(LN(Table18[[#This Row],[Close Price]]/I251)),"-",LN(Table18[[#This Row],[Close Price]]/I251))</f>
        <v>2.5412860500876749E-2</v>
      </c>
    </row>
    <row r="253" spans="1:14" x14ac:dyDescent="0.3">
      <c r="A253" s="1" t="s">
        <v>33</v>
      </c>
      <c r="B253" s="1" t="s">
        <v>14</v>
      </c>
      <c r="C253" s="2">
        <v>43473</v>
      </c>
      <c r="D253" s="1">
        <v>175.35</v>
      </c>
      <c r="E253" s="1">
        <v>176.1</v>
      </c>
      <c r="F253" s="1">
        <v>180.5</v>
      </c>
      <c r="G253" s="1">
        <v>176.1</v>
      </c>
      <c r="H253" s="1">
        <v>179.95</v>
      </c>
      <c r="I253" s="1">
        <v>179.95</v>
      </c>
      <c r="J253" s="1">
        <v>179.01</v>
      </c>
      <c r="K253" s="1">
        <v>20128985</v>
      </c>
      <c r="L253" s="1">
        <v>3603338781.3000002</v>
      </c>
      <c r="M253" s="1">
        <v>116893</v>
      </c>
      <c r="N253" s="3">
        <f>IF(ISERR(LN(Table18[[#This Row],[Close Price]]/I252)),"-",LN(Table18[[#This Row],[Close Price]]/I252))</f>
        <v>2.5895057938852498E-2</v>
      </c>
    </row>
    <row r="254" spans="1:14" x14ac:dyDescent="0.3">
      <c r="A254" s="1" t="s">
        <v>33</v>
      </c>
      <c r="B254" s="1" t="s">
        <v>14</v>
      </c>
      <c r="C254" s="2">
        <v>43474</v>
      </c>
      <c r="D254" s="1">
        <v>179.95</v>
      </c>
      <c r="E254" s="1">
        <v>181.5</v>
      </c>
      <c r="F254" s="1">
        <v>183.6</v>
      </c>
      <c r="G254" s="1">
        <v>180.2</v>
      </c>
      <c r="H254" s="1">
        <v>183.55</v>
      </c>
      <c r="I254" s="1">
        <v>183.05</v>
      </c>
      <c r="J254" s="1">
        <v>182.05</v>
      </c>
      <c r="K254" s="1">
        <v>17468948</v>
      </c>
      <c r="L254" s="1">
        <v>3180237350.1999998</v>
      </c>
      <c r="M254" s="1">
        <v>114177</v>
      </c>
      <c r="N254" s="3">
        <f>IF(ISERR(LN(Table18[[#This Row],[Close Price]]/I253)),"-",LN(Table18[[#This Row],[Close Price]]/I253))</f>
        <v>1.7080305041205539E-2</v>
      </c>
    </row>
    <row r="255" spans="1:14" x14ac:dyDescent="0.3">
      <c r="A255" s="1" t="s">
        <v>33</v>
      </c>
      <c r="B255" s="1" t="s">
        <v>14</v>
      </c>
      <c r="C255" s="2">
        <v>43475</v>
      </c>
      <c r="D255" s="1">
        <v>183.05</v>
      </c>
      <c r="E255" s="1">
        <v>183.65</v>
      </c>
      <c r="F255" s="1">
        <v>186.85</v>
      </c>
      <c r="G255" s="1">
        <v>183.55</v>
      </c>
      <c r="H255" s="1">
        <v>185.5</v>
      </c>
      <c r="I255" s="1">
        <v>185.75</v>
      </c>
      <c r="J255" s="1">
        <v>185.74</v>
      </c>
      <c r="K255" s="1">
        <v>16961888</v>
      </c>
      <c r="L255" s="1">
        <v>3150521337.8499999</v>
      </c>
      <c r="M255" s="1">
        <v>96659</v>
      </c>
      <c r="N255" s="3">
        <f>IF(ISERR(LN(Table18[[#This Row],[Close Price]]/I254)),"-",LN(Table18[[#This Row],[Close Price]]/I254))</f>
        <v>1.4642344031623298E-2</v>
      </c>
    </row>
    <row r="256" spans="1:14" x14ac:dyDescent="0.3">
      <c r="A256" s="1" t="s">
        <v>33</v>
      </c>
      <c r="B256" s="1" t="s">
        <v>14</v>
      </c>
      <c r="C256" s="2">
        <v>43476</v>
      </c>
      <c r="D256" s="1">
        <v>185.75</v>
      </c>
      <c r="E256" s="1">
        <v>186.55</v>
      </c>
      <c r="F256" s="1">
        <v>187.75</v>
      </c>
      <c r="G256" s="1">
        <v>179.4</v>
      </c>
      <c r="H256" s="1">
        <v>179.8</v>
      </c>
      <c r="I256" s="1">
        <v>180.3</v>
      </c>
      <c r="J256" s="1">
        <v>182.53</v>
      </c>
      <c r="K256" s="1">
        <v>25902974</v>
      </c>
      <c r="L256" s="1">
        <v>4727945471.1499996</v>
      </c>
      <c r="M256" s="1">
        <v>122548</v>
      </c>
      <c r="N256" s="3">
        <f>IF(ISERR(LN(Table18[[#This Row],[Close Price]]/I255)),"-",LN(Table18[[#This Row],[Close Price]]/I255))</f>
        <v>-2.9779553388596919E-2</v>
      </c>
    </row>
    <row r="257" spans="1:14" x14ac:dyDescent="0.3">
      <c r="A257" s="1" t="s">
        <v>33</v>
      </c>
      <c r="B257" s="1" t="s">
        <v>14</v>
      </c>
      <c r="C257" s="2">
        <v>43479</v>
      </c>
      <c r="D257" s="1">
        <v>180.3</v>
      </c>
      <c r="E257" s="1">
        <v>180.3</v>
      </c>
      <c r="F257" s="1">
        <v>198.3</v>
      </c>
      <c r="G257" s="1">
        <v>177.45</v>
      </c>
      <c r="H257" s="1">
        <v>182.4</v>
      </c>
      <c r="I257" s="1">
        <v>182.4</v>
      </c>
      <c r="J257" s="1">
        <v>180.72</v>
      </c>
      <c r="K257" s="1">
        <v>18935120</v>
      </c>
      <c r="L257" s="1">
        <v>3422007613.9000001</v>
      </c>
      <c r="M257" s="1">
        <v>94255</v>
      </c>
      <c r="N257" s="3">
        <f>IF(ISERR(LN(Table18[[#This Row],[Close Price]]/I256)),"-",LN(Table18[[#This Row],[Close Price]]/I256))</f>
        <v>1.1579947430959418E-2</v>
      </c>
    </row>
    <row r="258" spans="1:14" x14ac:dyDescent="0.3">
      <c r="A258" s="1" t="s">
        <v>33</v>
      </c>
      <c r="B258" s="1" t="s">
        <v>14</v>
      </c>
      <c r="C258" s="2">
        <v>43480</v>
      </c>
      <c r="D258" s="1">
        <v>182.4</v>
      </c>
      <c r="E258" s="1">
        <v>183.3</v>
      </c>
      <c r="F258" s="1">
        <v>185.8</v>
      </c>
      <c r="G258" s="1">
        <v>181.25</v>
      </c>
      <c r="H258" s="1">
        <v>184.9</v>
      </c>
      <c r="I258" s="1">
        <v>185.35</v>
      </c>
      <c r="J258" s="1">
        <v>183.58</v>
      </c>
      <c r="K258" s="1">
        <v>13536578</v>
      </c>
      <c r="L258" s="1">
        <v>2485039486.8499999</v>
      </c>
      <c r="M258" s="1">
        <v>73236</v>
      </c>
      <c r="N258" s="3">
        <f>IF(ISERR(LN(Table18[[#This Row],[Close Price]]/I257)),"-",LN(Table18[[#This Row],[Close Price]]/I257))</f>
        <v>1.6043851956510275E-2</v>
      </c>
    </row>
    <row r="259" spans="1:14" x14ac:dyDescent="0.3">
      <c r="A259" s="1" t="s">
        <v>33</v>
      </c>
      <c r="B259" s="1" t="s">
        <v>14</v>
      </c>
      <c r="C259" s="2">
        <v>43481</v>
      </c>
      <c r="D259" s="1">
        <v>185.35</v>
      </c>
      <c r="E259" s="1">
        <v>186</v>
      </c>
      <c r="F259" s="1">
        <v>187.35</v>
      </c>
      <c r="G259" s="1">
        <v>184.05</v>
      </c>
      <c r="H259" s="1">
        <v>185.6</v>
      </c>
      <c r="I259" s="1">
        <v>185.45</v>
      </c>
      <c r="J259" s="1">
        <v>185.63</v>
      </c>
      <c r="K259" s="1">
        <v>11874245</v>
      </c>
      <c r="L259" s="1">
        <v>2204241788.4000001</v>
      </c>
      <c r="M259" s="1">
        <v>67725</v>
      </c>
      <c r="N259" s="3">
        <f>IF(ISERR(LN(Table18[[#This Row],[Close Price]]/I258)),"-",LN(Table18[[#This Row],[Close Price]]/I258))</f>
        <v>5.393743388585531E-4</v>
      </c>
    </row>
    <row r="260" spans="1:14" x14ac:dyDescent="0.3">
      <c r="A260" s="1" t="s">
        <v>33</v>
      </c>
      <c r="B260" s="1" t="s">
        <v>14</v>
      </c>
      <c r="C260" s="2">
        <v>43482</v>
      </c>
      <c r="D260" s="1">
        <v>185.45</v>
      </c>
      <c r="E260" s="1">
        <v>186</v>
      </c>
      <c r="F260" s="1">
        <v>187.3</v>
      </c>
      <c r="G260" s="1">
        <v>183.4</v>
      </c>
      <c r="H260" s="1">
        <v>184.95</v>
      </c>
      <c r="I260" s="1">
        <v>184.9</v>
      </c>
      <c r="J260" s="1">
        <v>185.18</v>
      </c>
      <c r="K260" s="1">
        <v>9365756</v>
      </c>
      <c r="L260" s="1">
        <v>1734304928.4000001</v>
      </c>
      <c r="M260" s="1">
        <v>61476</v>
      </c>
      <c r="N260" s="3">
        <f>IF(ISERR(LN(Table18[[#This Row],[Close Price]]/I259)),"-",LN(Table18[[#This Row],[Close Price]]/I259))</f>
        <v>-2.9701655425205713E-3</v>
      </c>
    </row>
    <row r="261" spans="1:14" x14ac:dyDescent="0.3">
      <c r="A261" s="1" t="s">
        <v>33</v>
      </c>
      <c r="B261" s="1" t="s">
        <v>14</v>
      </c>
      <c r="C261" s="2">
        <v>43483</v>
      </c>
      <c r="D261" s="1">
        <v>184.9</v>
      </c>
      <c r="E261" s="1">
        <v>185.65</v>
      </c>
      <c r="F261" s="1">
        <v>185.65</v>
      </c>
      <c r="G261" s="1">
        <v>181.3</v>
      </c>
      <c r="H261" s="1">
        <v>183.9</v>
      </c>
      <c r="I261" s="1">
        <v>183.3</v>
      </c>
      <c r="J261" s="1">
        <v>183.4</v>
      </c>
      <c r="K261" s="1">
        <v>6797621</v>
      </c>
      <c r="L261" s="1">
        <v>1246663273.55</v>
      </c>
      <c r="M261" s="1">
        <v>54111</v>
      </c>
      <c r="N261" s="3">
        <f>IF(ISERR(LN(Table18[[#This Row],[Close Price]]/I260)),"-",LN(Table18[[#This Row],[Close Price]]/I260))</f>
        <v>-8.6909835474198449E-3</v>
      </c>
    </row>
    <row r="262" spans="1:14" x14ac:dyDescent="0.3">
      <c r="A262" s="1" t="s">
        <v>33</v>
      </c>
      <c r="B262" s="1" t="s">
        <v>14</v>
      </c>
      <c r="C262" s="2">
        <v>43486</v>
      </c>
      <c r="D262" s="1">
        <v>183.3</v>
      </c>
      <c r="E262" s="1">
        <v>184.3</v>
      </c>
      <c r="F262" s="1">
        <v>184.95</v>
      </c>
      <c r="G262" s="1">
        <v>180.65</v>
      </c>
      <c r="H262" s="1">
        <v>181.4</v>
      </c>
      <c r="I262" s="1">
        <v>181.5</v>
      </c>
      <c r="J262" s="1">
        <v>182.21</v>
      </c>
      <c r="K262" s="1">
        <v>6918258</v>
      </c>
      <c r="L262" s="1">
        <v>1260580456.95</v>
      </c>
      <c r="M262" s="1">
        <v>51105</v>
      </c>
      <c r="N262" s="3">
        <f>IF(ISERR(LN(Table18[[#This Row],[Close Price]]/I261)),"-",LN(Table18[[#This Row],[Close Price]]/I261))</f>
        <v>-9.8685011407538912E-3</v>
      </c>
    </row>
    <row r="263" spans="1:14" x14ac:dyDescent="0.3">
      <c r="A263" s="1" t="s">
        <v>33</v>
      </c>
      <c r="B263" s="1" t="s">
        <v>14</v>
      </c>
      <c r="C263" s="2">
        <v>43487</v>
      </c>
      <c r="D263" s="1">
        <v>181.5</v>
      </c>
      <c r="E263" s="1">
        <v>181.5</v>
      </c>
      <c r="F263" s="1">
        <v>181.5</v>
      </c>
      <c r="G263" s="1">
        <v>175.95</v>
      </c>
      <c r="H263" s="1">
        <v>180.75</v>
      </c>
      <c r="I263" s="1">
        <v>180.85</v>
      </c>
      <c r="J263" s="1">
        <v>179.19</v>
      </c>
      <c r="K263" s="1">
        <v>9775717</v>
      </c>
      <c r="L263" s="1">
        <v>1751743502.1500001</v>
      </c>
      <c r="M263" s="1">
        <v>69527</v>
      </c>
      <c r="N263" s="3">
        <f>IF(ISERR(LN(Table18[[#This Row],[Close Price]]/I262)),"-",LN(Table18[[#This Row],[Close Price]]/I262))</f>
        <v>-3.5876953067985194E-3</v>
      </c>
    </row>
    <row r="264" spans="1:14" x14ac:dyDescent="0.3">
      <c r="A264" s="1" t="s">
        <v>33</v>
      </c>
      <c r="B264" s="1" t="s">
        <v>14</v>
      </c>
      <c r="C264" s="2">
        <v>43488</v>
      </c>
      <c r="D264" s="1">
        <v>180.85</v>
      </c>
      <c r="E264" s="1">
        <v>181.7</v>
      </c>
      <c r="F264" s="1">
        <v>182.7</v>
      </c>
      <c r="G264" s="1">
        <v>178.55</v>
      </c>
      <c r="H264" s="1">
        <v>179.9</v>
      </c>
      <c r="I264" s="1">
        <v>180.25</v>
      </c>
      <c r="J264" s="1">
        <v>180.41</v>
      </c>
      <c r="K264" s="1">
        <v>9778926</v>
      </c>
      <c r="L264" s="1">
        <v>1764216000.4000001</v>
      </c>
      <c r="M264" s="1">
        <v>62779</v>
      </c>
      <c r="N264" s="3">
        <f>IF(ISERR(LN(Table18[[#This Row],[Close Price]]/I263)),"-",LN(Table18[[#This Row],[Close Price]]/I263))</f>
        <v>-3.3231822330485055E-3</v>
      </c>
    </row>
    <row r="265" spans="1:14" x14ac:dyDescent="0.3">
      <c r="A265" s="1" t="s">
        <v>33</v>
      </c>
      <c r="B265" s="1" t="s">
        <v>14</v>
      </c>
      <c r="C265" s="2">
        <v>43489</v>
      </c>
      <c r="D265" s="1">
        <v>180.25</v>
      </c>
      <c r="E265" s="1">
        <v>180</v>
      </c>
      <c r="F265" s="1">
        <v>180.3</v>
      </c>
      <c r="G265" s="1">
        <v>173.7</v>
      </c>
      <c r="H265" s="1">
        <v>175.55</v>
      </c>
      <c r="I265" s="1">
        <v>175.4</v>
      </c>
      <c r="J265" s="1">
        <v>175.75</v>
      </c>
      <c r="K265" s="1">
        <v>13461254</v>
      </c>
      <c r="L265" s="1">
        <v>2365794416.4499998</v>
      </c>
      <c r="M265" s="1">
        <v>83379</v>
      </c>
      <c r="N265" s="3">
        <f>IF(ISERR(LN(Table18[[#This Row],[Close Price]]/I264)),"-",LN(Table18[[#This Row],[Close Price]]/I264))</f>
        <v>-2.7275696226975756E-2</v>
      </c>
    </row>
    <row r="266" spans="1:14" x14ac:dyDescent="0.3">
      <c r="A266" s="1" t="s">
        <v>33</v>
      </c>
      <c r="B266" s="1" t="s">
        <v>14</v>
      </c>
      <c r="C266" s="2">
        <v>43490</v>
      </c>
      <c r="D266" s="1">
        <v>175.4</v>
      </c>
      <c r="E266" s="1">
        <v>175.95</v>
      </c>
      <c r="F266" s="1">
        <v>178.9</v>
      </c>
      <c r="G266" s="1">
        <v>171.95</v>
      </c>
      <c r="H266" s="1">
        <v>173.3</v>
      </c>
      <c r="I266" s="1">
        <v>173.25</v>
      </c>
      <c r="J266" s="1">
        <v>176.09</v>
      </c>
      <c r="K266" s="1">
        <v>12136892</v>
      </c>
      <c r="L266" s="1">
        <v>2137157216.0999999</v>
      </c>
      <c r="M266" s="1">
        <v>80117</v>
      </c>
      <c r="N266" s="3">
        <f>IF(ISERR(LN(Table18[[#This Row],[Close Price]]/I265)),"-",LN(Table18[[#This Row],[Close Price]]/I265))</f>
        <v>-1.2333441868070123E-2</v>
      </c>
    </row>
    <row r="267" spans="1:14" x14ac:dyDescent="0.3">
      <c r="A267" s="1" t="s">
        <v>33</v>
      </c>
      <c r="B267" s="1" t="s">
        <v>14</v>
      </c>
      <c r="C267" s="2">
        <v>43493</v>
      </c>
      <c r="D267" s="1">
        <v>173.25</v>
      </c>
      <c r="E267" s="1">
        <v>173.3</v>
      </c>
      <c r="F267" s="1">
        <v>175.35</v>
      </c>
      <c r="G267" s="1">
        <v>169.4</v>
      </c>
      <c r="H267" s="1">
        <v>172.2</v>
      </c>
      <c r="I267" s="1">
        <v>172.3</v>
      </c>
      <c r="J267" s="1">
        <v>171.96</v>
      </c>
      <c r="K267" s="1">
        <v>8167430</v>
      </c>
      <c r="L267" s="1">
        <v>1404435303.95</v>
      </c>
      <c r="M267" s="1">
        <v>56550</v>
      </c>
      <c r="N267" s="3">
        <f>IF(ISERR(LN(Table18[[#This Row],[Close Price]]/I266)),"-",LN(Table18[[#This Row],[Close Price]]/I266))</f>
        <v>-5.4984945361286151E-3</v>
      </c>
    </row>
    <row r="268" spans="1:14" x14ac:dyDescent="0.3">
      <c r="A268" s="1" t="s">
        <v>33</v>
      </c>
      <c r="B268" s="1" t="s">
        <v>14</v>
      </c>
      <c r="C268" s="2">
        <v>43494</v>
      </c>
      <c r="D268" s="1">
        <v>172.3</v>
      </c>
      <c r="E268" s="1">
        <v>172.35</v>
      </c>
      <c r="F268" s="1">
        <v>174.9</v>
      </c>
      <c r="G268" s="1">
        <v>170.9</v>
      </c>
      <c r="H268" s="1">
        <v>174</v>
      </c>
      <c r="I268" s="1">
        <v>173.6</v>
      </c>
      <c r="J268" s="1">
        <v>173.23</v>
      </c>
      <c r="K268" s="1">
        <v>6141180</v>
      </c>
      <c r="L268" s="1">
        <v>1063829113.9</v>
      </c>
      <c r="M268" s="1">
        <v>47983</v>
      </c>
      <c r="N268" s="3">
        <f>IF(ISERR(LN(Table18[[#This Row],[Close Price]]/I267)),"-",LN(Table18[[#This Row],[Close Price]]/I267))</f>
        <v>7.5166586923656638E-3</v>
      </c>
    </row>
    <row r="269" spans="1:14" x14ac:dyDescent="0.3">
      <c r="A269" s="1" t="s">
        <v>33</v>
      </c>
      <c r="B269" s="1" t="s">
        <v>14</v>
      </c>
      <c r="C269" s="2">
        <v>43495</v>
      </c>
      <c r="D269" s="1">
        <v>173.6</v>
      </c>
      <c r="E269" s="1">
        <v>174.3</v>
      </c>
      <c r="F269" s="1">
        <v>176.75</v>
      </c>
      <c r="G269" s="1">
        <v>173.3</v>
      </c>
      <c r="H269" s="1">
        <v>174.9</v>
      </c>
      <c r="I269" s="1">
        <v>174.6</v>
      </c>
      <c r="J269" s="1">
        <v>174.87</v>
      </c>
      <c r="K269" s="1">
        <v>7757847</v>
      </c>
      <c r="L269" s="1">
        <v>1356630812.8</v>
      </c>
      <c r="M269" s="1">
        <v>63499</v>
      </c>
      <c r="N269" s="3">
        <f>IF(ISERR(LN(Table18[[#This Row],[Close Price]]/I268)),"-",LN(Table18[[#This Row],[Close Price]]/I268))</f>
        <v>5.7438411792520927E-3</v>
      </c>
    </row>
    <row r="270" spans="1:14" x14ac:dyDescent="0.3">
      <c r="A270" s="1" t="s">
        <v>33</v>
      </c>
      <c r="B270" s="1" t="s">
        <v>14</v>
      </c>
      <c r="C270" s="2">
        <v>43496</v>
      </c>
      <c r="D270" s="1">
        <v>174.6</v>
      </c>
      <c r="E270" s="1">
        <v>175.8</v>
      </c>
      <c r="F270" s="1">
        <v>183.9</v>
      </c>
      <c r="G270" s="1">
        <v>175.8</v>
      </c>
      <c r="H270" s="1">
        <v>179.95</v>
      </c>
      <c r="I270" s="1">
        <v>181.2</v>
      </c>
      <c r="J270" s="1">
        <v>178.7</v>
      </c>
      <c r="K270" s="1">
        <v>22277646</v>
      </c>
      <c r="L270" s="1">
        <v>3981040185.5999999</v>
      </c>
      <c r="M270" s="1">
        <v>102976</v>
      </c>
      <c r="N270" s="3">
        <f>IF(ISERR(LN(Table18[[#This Row],[Close Price]]/I269)),"-",LN(Table18[[#This Row],[Close Price]]/I269))</f>
        <v>3.7103750203376994E-2</v>
      </c>
    </row>
    <row r="271" spans="1:14" x14ac:dyDescent="0.3">
      <c r="A271" s="1" t="s">
        <v>33</v>
      </c>
      <c r="B271" s="1" t="s">
        <v>14</v>
      </c>
      <c r="C271" s="2">
        <v>43497</v>
      </c>
      <c r="D271" s="1">
        <v>181.2</v>
      </c>
      <c r="E271" s="1">
        <v>182</v>
      </c>
      <c r="F271" s="1">
        <v>185.9</v>
      </c>
      <c r="G271" s="1">
        <v>179.55</v>
      </c>
      <c r="H271" s="1">
        <v>182</v>
      </c>
      <c r="I271" s="1">
        <v>181.65</v>
      </c>
      <c r="J271" s="1">
        <v>182.8</v>
      </c>
      <c r="K271" s="1">
        <v>14931422</v>
      </c>
      <c r="L271" s="1">
        <v>2729492471.3000002</v>
      </c>
      <c r="M271" s="1">
        <v>109454</v>
      </c>
      <c r="N271" s="3">
        <f>IF(ISERR(LN(Table18[[#This Row],[Close Price]]/I270)),"-",LN(Table18[[#This Row],[Close Price]]/I270))</f>
        <v>2.480365058332146E-3</v>
      </c>
    </row>
    <row r="272" spans="1:14" x14ac:dyDescent="0.3">
      <c r="A272" s="1" t="s">
        <v>33</v>
      </c>
      <c r="B272" s="1" t="s">
        <v>14</v>
      </c>
      <c r="C272" s="2">
        <v>43500</v>
      </c>
      <c r="D272" s="1">
        <v>181.65</v>
      </c>
      <c r="E272" s="1">
        <v>181</v>
      </c>
      <c r="F272" s="1">
        <v>183.7</v>
      </c>
      <c r="G272" s="1">
        <v>178.2</v>
      </c>
      <c r="H272" s="1">
        <v>181.2</v>
      </c>
      <c r="I272" s="1">
        <v>180.25</v>
      </c>
      <c r="J272" s="1">
        <v>180.7</v>
      </c>
      <c r="K272" s="1">
        <v>11854351</v>
      </c>
      <c r="L272" s="1">
        <v>2142107680.25</v>
      </c>
      <c r="M272" s="1">
        <v>74380</v>
      </c>
      <c r="N272" s="3">
        <f>IF(ISERR(LN(Table18[[#This Row],[Close Price]]/I271)),"-",LN(Table18[[#This Row],[Close Price]]/I271))</f>
        <v>-7.7369825021525633E-3</v>
      </c>
    </row>
    <row r="273" spans="1:14" x14ac:dyDescent="0.3">
      <c r="A273" s="1" t="s">
        <v>33</v>
      </c>
      <c r="B273" s="1" t="s">
        <v>14</v>
      </c>
      <c r="C273" s="2">
        <v>43501</v>
      </c>
      <c r="D273" s="1">
        <v>180.25</v>
      </c>
      <c r="E273" s="1">
        <v>180.7</v>
      </c>
      <c r="F273" s="1">
        <v>181.15</v>
      </c>
      <c r="G273" s="1">
        <v>174.7</v>
      </c>
      <c r="H273" s="1">
        <v>176</v>
      </c>
      <c r="I273" s="1">
        <v>175.8</v>
      </c>
      <c r="J273" s="1">
        <v>176.67</v>
      </c>
      <c r="K273" s="1">
        <v>12064426</v>
      </c>
      <c r="L273" s="1">
        <v>2131415822.6500001</v>
      </c>
      <c r="M273" s="1">
        <v>77228</v>
      </c>
      <c r="N273" s="3">
        <f>IF(ISERR(LN(Table18[[#This Row],[Close Price]]/I272)),"-",LN(Table18[[#This Row],[Close Price]]/I272))</f>
        <v>-2.4997790913981778E-2</v>
      </c>
    </row>
    <row r="274" spans="1:14" x14ac:dyDescent="0.3">
      <c r="A274" s="1" t="s">
        <v>33</v>
      </c>
      <c r="B274" s="1" t="s">
        <v>14</v>
      </c>
      <c r="C274" s="2">
        <v>43502</v>
      </c>
      <c r="D274" s="1">
        <v>175.8</v>
      </c>
      <c r="E274" s="1">
        <v>176</v>
      </c>
      <c r="F274" s="1">
        <v>179.45</v>
      </c>
      <c r="G274" s="1">
        <v>171.9</v>
      </c>
      <c r="H274" s="1">
        <v>179.1</v>
      </c>
      <c r="I274" s="1">
        <v>178.5</v>
      </c>
      <c r="J274" s="1">
        <v>175.68</v>
      </c>
      <c r="K274" s="1">
        <v>10334594</v>
      </c>
      <c r="L274" s="1">
        <v>1815588584.8</v>
      </c>
      <c r="M274" s="1">
        <v>65918</v>
      </c>
      <c r="N274" s="3">
        <f>IF(ISERR(LN(Table18[[#This Row],[Close Price]]/I273)),"-",LN(Table18[[#This Row],[Close Price]]/I273))</f>
        <v>1.5241615968617041E-2</v>
      </c>
    </row>
    <row r="275" spans="1:14" x14ac:dyDescent="0.3">
      <c r="A275" s="1" t="s">
        <v>33</v>
      </c>
      <c r="B275" s="1" t="s">
        <v>14</v>
      </c>
      <c r="C275" s="2">
        <v>43503</v>
      </c>
      <c r="D275" s="1">
        <v>178.5</v>
      </c>
      <c r="E275" s="1">
        <v>179</v>
      </c>
      <c r="F275" s="1">
        <v>185</v>
      </c>
      <c r="G275" s="1">
        <v>178.9</v>
      </c>
      <c r="H275" s="1">
        <v>183.2</v>
      </c>
      <c r="I275" s="1">
        <v>182.85</v>
      </c>
      <c r="J275" s="1">
        <v>182.49</v>
      </c>
      <c r="K275" s="1">
        <v>16152722</v>
      </c>
      <c r="L275" s="1">
        <v>2947757760.6500001</v>
      </c>
      <c r="M275" s="1">
        <v>107038</v>
      </c>
      <c r="N275" s="3">
        <f>IF(ISERR(LN(Table18[[#This Row],[Close Price]]/I274)),"-",LN(Table18[[#This Row],[Close Price]]/I274))</f>
        <v>2.407754337569637E-2</v>
      </c>
    </row>
    <row r="276" spans="1:14" x14ac:dyDescent="0.3">
      <c r="A276" s="1" t="s">
        <v>33</v>
      </c>
      <c r="B276" s="1" t="s">
        <v>14</v>
      </c>
      <c r="C276" s="2">
        <v>43504</v>
      </c>
      <c r="D276" s="1">
        <v>182.85</v>
      </c>
      <c r="E276" s="1">
        <v>164.6</v>
      </c>
      <c r="F276" s="1">
        <v>164.6</v>
      </c>
      <c r="G276" s="1">
        <v>129</v>
      </c>
      <c r="H276" s="1">
        <v>150.15</v>
      </c>
      <c r="I276" s="1">
        <v>150.69999999999999</v>
      </c>
      <c r="J276" s="1">
        <v>151.25</v>
      </c>
      <c r="K276" s="1">
        <v>102256857</v>
      </c>
      <c r="L276" s="1">
        <v>15466317393.299999</v>
      </c>
      <c r="M276" s="1">
        <v>550656</v>
      </c>
      <c r="N276" s="3">
        <f>IF(ISERR(LN(Table18[[#This Row],[Close Price]]/I275)),"-",LN(Table18[[#This Row],[Close Price]]/I275))</f>
        <v>-0.19337503896294053</v>
      </c>
    </row>
    <row r="277" spans="1:14" x14ac:dyDescent="0.3">
      <c r="A277" s="1" t="s">
        <v>33</v>
      </c>
      <c r="B277" s="1" t="s">
        <v>14</v>
      </c>
      <c r="C277" s="2">
        <v>43507</v>
      </c>
      <c r="D277" s="1">
        <v>150.69999999999999</v>
      </c>
      <c r="E277" s="1">
        <v>150.15</v>
      </c>
      <c r="F277" s="1">
        <v>153.25</v>
      </c>
      <c r="G277" s="1">
        <v>145.85</v>
      </c>
      <c r="H277" s="1">
        <v>153</v>
      </c>
      <c r="I277" s="1">
        <v>152.65</v>
      </c>
      <c r="J277" s="1">
        <v>150.22</v>
      </c>
      <c r="K277" s="1">
        <v>26161867</v>
      </c>
      <c r="L277" s="1">
        <v>3929993774.6999998</v>
      </c>
      <c r="M277" s="1">
        <v>148949</v>
      </c>
      <c r="N277" s="3">
        <f>IF(ISERR(LN(Table18[[#This Row],[Close Price]]/I276)),"-",LN(Table18[[#This Row],[Close Price]]/I276))</f>
        <v>1.2856613548437265E-2</v>
      </c>
    </row>
    <row r="278" spans="1:14" x14ac:dyDescent="0.3">
      <c r="A278" s="1" t="s">
        <v>33</v>
      </c>
      <c r="B278" s="1" t="s">
        <v>14</v>
      </c>
      <c r="C278" s="2">
        <v>43508</v>
      </c>
      <c r="D278" s="1">
        <v>152.65</v>
      </c>
      <c r="E278" s="1">
        <v>152.94999999999999</v>
      </c>
      <c r="F278" s="1">
        <v>154.4</v>
      </c>
      <c r="G278" s="1">
        <v>150.6</v>
      </c>
      <c r="H278" s="1">
        <v>152</v>
      </c>
      <c r="I278" s="1">
        <v>151.80000000000001</v>
      </c>
      <c r="J278" s="1">
        <v>152.54</v>
      </c>
      <c r="K278" s="1">
        <v>14174912</v>
      </c>
      <c r="L278" s="1">
        <v>2162306699.6999998</v>
      </c>
      <c r="M278" s="1">
        <v>89715</v>
      </c>
      <c r="N278" s="3">
        <f>IF(ISERR(LN(Table18[[#This Row],[Close Price]]/I277)),"-",LN(Table18[[#This Row],[Close Price]]/I277))</f>
        <v>-5.5838542193572252E-3</v>
      </c>
    </row>
    <row r="279" spans="1:14" x14ac:dyDescent="0.3">
      <c r="A279" s="1" t="s">
        <v>33</v>
      </c>
      <c r="B279" s="1" t="s">
        <v>14</v>
      </c>
      <c r="C279" s="2">
        <v>43509</v>
      </c>
      <c r="D279" s="1">
        <v>151.80000000000001</v>
      </c>
      <c r="E279" s="1">
        <v>152.94999999999999</v>
      </c>
      <c r="F279" s="1">
        <v>156.65</v>
      </c>
      <c r="G279" s="1">
        <v>151.5</v>
      </c>
      <c r="H279" s="1">
        <v>155.15</v>
      </c>
      <c r="I279" s="1">
        <v>155</v>
      </c>
      <c r="J279" s="1">
        <v>154.33000000000001</v>
      </c>
      <c r="K279" s="1">
        <v>15340343</v>
      </c>
      <c r="L279" s="1">
        <v>2367451305.5500002</v>
      </c>
      <c r="M279" s="1">
        <v>92166</v>
      </c>
      <c r="N279" s="3">
        <f>IF(ISERR(LN(Table18[[#This Row],[Close Price]]/I278)),"-",LN(Table18[[#This Row],[Close Price]]/I278))</f>
        <v>2.0861251957717021E-2</v>
      </c>
    </row>
    <row r="280" spans="1:14" x14ac:dyDescent="0.3">
      <c r="A280" s="1" t="s">
        <v>33</v>
      </c>
      <c r="B280" s="1" t="s">
        <v>14</v>
      </c>
      <c r="C280" s="2">
        <v>43510</v>
      </c>
      <c r="D280" s="1">
        <v>155</v>
      </c>
      <c r="E280" s="1">
        <v>155.94999999999999</v>
      </c>
      <c r="F280" s="1">
        <v>161</v>
      </c>
      <c r="G280" s="1">
        <v>153.80000000000001</v>
      </c>
      <c r="H280" s="1">
        <v>159.44999999999999</v>
      </c>
      <c r="I280" s="1">
        <v>159.85</v>
      </c>
      <c r="J280" s="1">
        <v>157.41</v>
      </c>
      <c r="K280" s="1">
        <v>16348306</v>
      </c>
      <c r="L280" s="1">
        <v>2573375483.1999998</v>
      </c>
      <c r="M280" s="1">
        <v>102639</v>
      </c>
      <c r="N280" s="3">
        <f>IF(ISERR(LN(Table18[[#This Row],[Close Price]]/I279)),"-",LN(Table18[[#This Row],[Close Price]]/I279))</f>
        <v>3.0810758586603797E-2</v>
      </c>
    </row>
    <row r="281" spans="1:14" x14ac:dyDescent="0.3">
      <c r="A281" s="1" t="s">
        <v>33</v>
      </c>
      <c r="B281" s="1" t="s">
        <v>14</v>
      </c>
      <c r="C281" s="2">
        <v>43511</v>
      </c>
      <c r="D281" s="1">
        <v>159.85</v>
      </c>
      <c r="E281" s="1">
        <v>159.80000000000001</v>
      </c>
      <c r="F281" s="1">
        <v>162.30000000000001</v>
      </c>
      <c r="G281" s="1">
        <v>153.15</v>
      </c>
      <c r="H281" s="1">
        <v>162.19999999999999</v>
      </c>
      <c r="I281" s="1">
        <v>161.65</v>
      </c>
      <c r="J281" s="1">
        <v>157.94999999999999</v>
      </c>
      <c r="K281" s="1">
        <v>20705576</v>
      </c>
      <c r="L281" s="1">
        <v>3270440371</v>
      </c>
      <c r="M281" s="1">
        <v>117116</v>
      </c>
      <c r="N281" s="3">
        <f>IF(ISERR(LN(Table18[[#This Row],[Close Price]]/I280)),"-",LN(Table18[[#This Row],[Close Price]]/I280))</f>
        <v>1.1197628665591814E-2</v>
      </c>
    </row>
    <row r="282" spans="1:14" x14ac:dyDescent="0.3">
      <c r="A282" s="1" t="s">
        <v>33</v>
      </c>
      <c r="B282" s="1" t="s">
        <v>14</v>
      </c>
      <c r="C282" s="2">
        <v>43514</v>
      </c>
      <c r="D282" s="1">
        <v>161.65</v>
      </c>
      <c r="E282" s="1">
        <v>162.80000000000001</v>
      </c>
      <c r="F282" s="1">
        <v>163.44999999999999</v>
      </c>
      <c r="G282" s="1">
        <v>159.19999999999999</v>
      </c>
      <c r="H282" s="1">
        <v>163.1</v>
      </c>
      <c r="I282" s="1">
        <v>162.9</v>
      </c>
      <c r="J282" s="1">
        <v>161.34</v>
      </c>
      <c r="K282" s="1">
        <v>13503666</v>
      </c>
      <c r="L282" s="1">
        <v>2178743149.3000002</v>
      </c>
      <c r="M282" s="1">
        <v>82838</v>
      </c>
      <c r="N282" s="3">
        <f>IF(ISERR(LN(Table18[[#This Row],[Close Price]]/I281)),"-",LN(Table18[[#This Row],[Close Price]]/I281))</f>
        <v>7.7030114365574517E-3</v>
      </c>
    </row>
    <row r="283" spans="1:14" x14ac:dyDescent="0.3">
      <c r="A283" s="1" t="s">
        <v>33</v>
      </c>
      <c r="B283" s="1" t="s">
        <v>14</v>
      </c>
      <c r="C283" s="2">
        <v>43515</v>
      </c>
      <c r="D283" s="1">
        <v>162.9</v>
      </c>
      <c r="E283" s="1">
        <v>164</v>
      </c>
      <c r="F283" s="1">
        <v>165.95</v>
      </c>
      <c r="G283" s="1">
        <v>161.55000000000001</v>
      </c>
      <c r="H283" s="1">
        <v>164.9</v>
      </c>
      <c r="I283" s="1">
        <v>163.75</v>
      </c>
      <c r="J283" s="1">
        <v>164.08</v>
      </c>
      <c r="K283" s="1">
        <v>14533142</v>
      </c>
      <c r="L283" s="1">
        <v>2384597025.5500002</v>
      </c>
      <c r="M283" s="1">
        <v>84846</v>
      </c>
      <c r="N283" s="3">
        <f>IF(ISERR(LN(Table18[[#This Row],[Close Price]]/I282)),"-",LN(Table18[[#This Row],[Close Price]]/I282))</f>
        <v>5.2043589073617856E-3</v>
      </c>
    </row>
    <row r="284" spans="1:14" x14ac:dyDescent="0.3">
      <c r="A284" s="1" t="s">
        <v>33</v>
      </c>
      <c r="B284" s="1" t="s">
        <v>14</v>
      </c>
      <c r="C284" s="2">
        <v>43516</v>
      </c>
      <c r="D284" s="1">
        <v>163.75</v>
      </c>
      <c r="E284" s="1">
        <v>164.45</v>
      </c>
      <c r="F284" s="1">
        <v>166.7</v>
      </c>
      <c r="G284" s="1">
        <v>163.75</v>
      </c>
      <c r="H284" s="1">
        <v>164.7</v>
      </c>
      <c r="I284" s="1">
        <v>164.8</v>
      </c>
      <c r="J284" s="1">
        <v>165.06</v>
      </c>
      <c r="K284" s="1">
        <v>11610728</v>
      </c>
      <c r="L284" s="1">
        <v>1916519176.3499999</v>
      </c>
      <c r="M284" s="1">
        <v>97537</v>
      </c>
      <c r="N284" s="3">
        <f>IF(ISERR(LN(Table18[[#This Row],[Close Price]]/I283)),"-",LN(Table18[[#This Row],[Close Price]]/I283))</f>
        <v>6.3917429600100929E-3</v>
      </c>
    </row>
    <row r="285" spans="1:14" x14ac:dyDescent="0.3">
      <c r="A285" s="1" t="s">
        <v>33</v>
      </c>
      <c r="B285" s="1" t="s">
        <v>14</v>
      </c>
      <c r="C285" s="2">
        <v>43517</v>
      </c>
      <c r="D285" s="1">
        <v>164.8</v>
      </c>
      <c r="E285" s="1">
        <v>165.6</v>
      </c>
      <c r="F285" s="1">
        <v>170.6</v>
      </c>
      <c r="G285" s="1">
        <v>165.1</v>
      </c>
      <c r="H285" s="1">
        <v>170</v>
      </c>
      <c r="I285" s="1">
        <v>169.7</v>
      </c>
      <c r="J285" s="1">
        <v>168.15</v>
      </c>
      <c r="K285" s="1">
        <v>14811723</v>
      </c>
      <c r="L285" s="1">
        <v>2490592242.9499998</v>
      </c>
      <c r="M285" s="1">
        <v>155893</v>
      </c>
      <c r="N285" s="3">
        <f>IF(ISERR(LN(Table18[[#This Row],[Close Price]]/I284)),"-",LN(Table18[[#This Row],[Close Price]]/I284))</f>
        <v>2.9299554764809266E-2</v>
      </c>
    </row>
    <row r="286" spans="1:14" x14ac:dyDescent="0.3">
      <c r="A286" s="1" t="s">
        <v>33</v>
      </c>
      <c r="B286" s="1" t="s">
        <v>14</v>
      </c>
      <c r="C286" s="2">
        <v>43518</v>
      </c>
      <c r="D286" s="1">
        <v>169.7</v>
      </c>
      <c r="E286" s="1">
        <v>170</v>
      </c>
      <c r="F286" s="1">
        <v>175.3</v>
      </c>
      <c r="G286" s="1">
        <v>167.85</v>
      </c>
      <c r="H286" s="1">
        <v>174.9</v>
      </c>
      <c r="I286" s="1">
        <v>174.3</v>
      </c>
      <c r="J286" s="1">
        <v>171.72</v>
      </c>
      <c r="K286" s="1">
        <v>13011477</v>
      </c>
      <c r="L286" s="1">
        <v>2234271631.1500001</v>
      </c>
      <c r="M286" s="1">
        <v>82739</v>
      </c>
      <c r="N286" s="3">
        <f>IF(ISERR(LN(Table18[[#This Row],[Close Price]]/I285)),"-",LN(Table18[[#This Row],[Close Price]]/I285))</f>
        <v>2.6745780285794718E-2</v>
      </c>
    </row>
    <row r="287" spans="1:14" x14ac:dyDescent="0.3">
      <c r="A287" s="1" t="s">
        <v>33</v>
      </c>
      <c r="B287" s="1" t="s">
        <v>14</v>
      </c>
      <c r="C287" s="2">
        <v>43521</v>
      </c>
      <c r="D287" s="1">
        <v>174.3</v>
      </c>
      <c r="E287" s="1">
        <v>175.15</v>
      </c>
      <c r="F287" s="1">
        <v>177.5</v>
      </c>
      <c r="G287" s="1">
        <v>173.5</v>
      </c>
      <c r="H287" s="1">
        <v>176.3</v>
      </c>
      <c r="I287" s="1">
        <v>175.75</v>
      </c>
      <c r="J287" s="1">
        <v>175.23</v>
      </c>
      <c r="K287" s="1">
        <v>15554532</v>
      </c>
      <c r="L287" s="1">
        <v>2725611124.25</v>
      </c>
      <c r="M287" s="1">
        <v>114084</v>
      </c>
      <c r="N287" s="3">
        <f>IF(ISERR(LN(Table18[[#This Row],[Close Price]]/I286)),"-",LN(Table18[[#This Row],[Close Price]]/I286))</f>
        <v>8.2845781647990901E-3</v>
      </c>
    </row>
    <row r="288" spans="1:14" x14ac:dyDescent="0.3">
      <c r="A288" s="1" t="s">
        <v>33</v>
      </c>
      <c r="B288" s="1" t="s">
        <v>14</v>
      </c>
      <c r="C288" s="2">
        <v>43522</v>
      </c>
      <c r="D288" s="1">
        <v>175.75</v>
      </c>
      <c r="E288" s="1">
        <v>173</v>
      </c>
      <c r="F288" s="1">
        <v>183.45</v>
      </c>
      <c r="G288" s="1">
        <v>172.5</v>
      </c>
      <c r="H288" s="1">
        <v>183</v>
      </c>
      <c r="I288" s="1">
        <v>182.65</v>
      </c>
      <c r="J288" s="1">
        <v>180.05</v>
      </c>
      <c r="K288" s="1">
        <v>31859427</v>
      </c>
      <c r="L288" s="1">
        <v>5736280848.75</v>
      </c>
      <c r="M288" s="1">
        <v>174362</v>
      </c>
      <c r="N288" s="3">
        <f>IF(ISERR(LN(Table18[[#This Row],[Close Price]]/I287)),"-",LN(Table18[[#This Row],[Close Price]]/I287))</f>
        <v>3.8509222550517232E-2</v>
      </c>
    </row>
    <row r="289" spans="1:14" x14ac:dyDescent="0.3">
      <c r="A289" s="1" t="s">
        <v>33</v>
      </c>
      <c r="B289" s="1" t="s">
        <v>14</v>
      </c>
      <c r="C289" s="2">
        <v>43523</v>
      </c>
      <c r="D289" s="1">
        <v>182.65</v>
      </c>
      <c r="E289" s="1">
        <v>183.55</v>
      </c>
      <c r="F289" s="1">
        <v>186.1</v>
      </c>
      <c r="G289" s="1">
        <v>176.1</v>
      </c>
      <c r="H289" s="1">
        <v>176.75</v>
      </c>
      <c r="I289" s="1">
        <v>177.35</v>
      </c>
      <c r="J289" s="1">
        <v>180.48</v>
      </c>
      <c r="K289" s="1">
        <v>19723906</v>
      </c>
      <c r="L289" s="1">
        <v>3559691941.0999999</v>
      </c>
      <c r="M289" s="1">
        <v>134393</v>
      </c>
      <c r="N289" s="3">
        <f>IF(ISERR(LN(Table18[[#This Row],[Close Price]]/I288)),"-",LN(Table18[[#This Row],[Close Price]]/I288))</f>
        <v>-2.9446572021660768E-2</v>
      </c>
    </row>
    <row r="290" spans="1:14" x14ac:dyDescent="0.3">
      <c r="A290" s="1" t="s">
        <v>33</v>
      </c>
      <c r="B290" s="1" t="s">
        <v>14</v>
      </c>
      <c r="C290" s="2">
        <v>43524</v>
      </c>
      <c r="D290" s="1">
        <v>177.35</v>
      </c>
      <c r="E290" s="1">
        <v>180</v>
      </c>
      <c r="F290" s="1">
        <v>181.55</v>
      </c>
      <c r="G290" s="1">
        <v>176.6</v>
      </c>
      <c r="H290" s="1">
        <v>177.1</v>
      </c>
      <c r="I290" s="1">
        <v>177.45</v>
      </c>
      <c r="J290" s="1">
        <v>179.06</v>
      </c>
      <c r="K290" s="1">
        <v>18692372</v>
      </c>
      <c r="L290" s="1">
        <v>3347041332.4000001</v>
      </c>
      <c r="M290" s="1">
        <v>146754</v>
      </c>
      <c r="N290" s="3">
        <f>IF(ISERR(LN(Table18[[#This Row],[Close Price]]/I289)),"-",LN(Table18[[#This Row],[Close Price]]/I289))</f>
        <v>5.6369787287470095E-4</v>
      </c>
    </row>
    <row r="291" spans="1:14" x14ac:dyDescent="0.3">
      <c r="A291" s="1" t="s">
        <v>33</v>
      </c>
      <c r="B291" s="1" t="s">
        <v>14</v>
      </c>
      <c r="C291" s="2">
        <v>43525</v>
      </c>
      <c r="D291" s="1">
        <v>177.45</v>
      </c>
      <c r="E291" s="1">
        <v>178.65</v>
      </c>
      <c r="F291" s="1">
        <v>184</v>
      </c>
      <c r="G291" s="1">
        <v>177.35</v>
      </c>
      <c r="H291" s="1">
        <v>180.05</v>
      </c>
      <c r="I291" s="1">
        <v>180.3</v>
      </c>
      <c r="J291" s="1">
        <v>180.45</v>
      </c>
      <c r="K291" s="1">
        <v>20539919</v>
      </c>
      <c r="L291" s="1">
        <v>3706346255.75</v>
      </c>
      <c r="M291" s="1">
        <v>118041</v>
      </c>
      <c r="N291" s="3">
        <f>IF(ISERR(LN(Table18[[#This Row],[Close Price]]/I290)),"-",LN(Table18[[#This Row],[Close Price]]/I290))</f>
        <v>1.5933251116766224E-2</v>
      </c>
    </row>
    <row r="292" spans="1:14" x14ac:dyDescent="0.3">
      <c r="A292" s="1" t="s">
        <v>33</v>
      </c>
      <c r="B292" s="1" t="s">
        <v>14</v>
      </c>
      <c r="C292" s="2">
        <v>43529</v>
      </c>
      <c r="D292" s="1">
        <v>180.3</v>
      </c>
      <c r="E292" s="1">
        <v>183.8</v>
      </c>
      <c r="F292" s="1">
        <v>198.35</v>
      </c>
      <c r="G292" s="1">
        <v>181.4</v>
      </c>
      <c r="H292" s="1">
        <v>193.4</v>
      </c>
      <c r="I292" s="1">
        <v>194.05</v>
      </c>
      <c r="J292" s="1">
        <v>192.19</v>
      </c>
      <c r="K292" s="1">
        <v>58138551</v>
      </c>
      <c r="L292" s="1">
        <v>11173909383</v>
      </c>
      <c r="M292" s="1">
        <v>328690</v>
      </c>
      <c r="N292" s="3">
        <f>IF(ISERR(LN(Table18[[#This Row],[Close Price]]/I291)),"-",LN(Table18[[#This Row],[Close Price]]/I291))</f>
        <v>7.3493727605643669E-2</v>
      </c>
    </row>
    <row r="293" spans="1:14" x14ac:dyDescent="0.3">
      <c r="A293" s="1" t="s">
        <v>33</v>
      </c>
      <c r="B293" s="1" t="s">
        <v>14</v>
      </c>
      <c r="C293" s="2">
        <v>43530</v>
      </c>
      <c r="D293" s="1">
        <v>194.05</v>
      </c>
      <c r="E293" s="1">
        <v>195.4</v>
      </c>
      <c r="F293" s="1">
        <v>195.4</v>
      </c>
      <c r="G293" s="1">
        <v>187.75</v>
      </c>
      <c r="H293" s="1">
        <v>189.4</v>
      </c>
      <c r="I293" s="1">
        <v>188.8</v>
      </c>
      <c r="J293" s="1">
        <v>190.86</v>
      </c>
      <c r="K293" s="1">
        <v>22468702</v>
      </c>
      <c r="L293" s="1">
        <v>4288486667.1999998</v>
      </c>
      <c r="M293" s="1">
        <v>134553</v>
      </c>
      <c r="N293" s="3">
        <f>IF(ISERR(LN(Table18[[#This Row],[Close Price]]/I292)),"-",LN(Table18[[#This Row],[Close Price]]/I292))</f>
        <v>-2.7427604103515017E-2</v>
      </c>
    </row>
    <row r="294" spans="1:14" x14ac:dyDescent="0.3">
      <c r="A294" s="1" t="s">
        <v>33</v>
      </c>
      <c r="B294" s="1" t="s">
        <v>14</v>
      </c>
      <c r="C294" s="2">
        <v>43531</v>
      </c>
      <c r="D294" s="1">
        <v>188.8</v>
      </c>
      <c r="E294" s="1">
        <v>191.4</v>
      </c>
      <c r="F294" s="1">
        <v>193.45</v>
      </c>
      <c r="G294" s="1">
        <v>187.8</v>
      </c>
      <c r="H294" s="1">
        <v>190.3</v>
      </c>
      <c r="I294" s="1">
        <v>189.3</v>
      </c>
      <c r="J294" s="1">
        <v>190.37</v>
      </c>
      <c r="K294" s="1">
        <v>27051501</v>
      </c>
      <c r="L294" s="1">
        <v>5149845610.0500002</v>
      </c>
      <c r="M294" s="1">
        <v>172177</v>
      </c>
      <c r="N294" s="3">
        <f>IF(ISERR(LN(Table18[[#This Row],[Close Price]]/I293)),"-",LN(Table18[[#This Row],[Close Price]]/I293))</f>
        <v>2.6448045038767608E-3</v>
      </c>
    </row>
    <row r="295" spans="1:14" x14ac:dyDescent="0.3">
      <c r="A295" s="1" t="s">
        <v>33</v>
      </c>
      <c r="B295" s="1" t="s">
        <v>14</v>
      </c>
      <c r="C295" s="2">
        <v>43532</v>
      </c>
      <c r="D295" s="1">
        <v>189.3</v>
      </c>
      <c r="E295" s="1">
        <v>187.8</v>
      </c>
      <c r="F295" s="1">
        <v>187.95</v>
      </c>
      <c r="G295" s="1">
        <v>180</v>
      </c>
      <c r="H295" s="1">
        <v>180.7</v>
      </c>
      <c r="I295" s="1">
        <v>181.2</v>
      </c>
      <c r="J295" s="1">
        <v>183.15</v>
      </c>
      <c r="K295" s="1">
        <v>28012914</v>
      </c>
      <c r="L295" s="1">
        <v>5130598167.6000004</v>
      </c>
      <c r="M295" s="1">
        <v>172839</v>
      </c>
      <c r="N295" s="3">
        <f>IF(ISERR(LN(Table18[[#This Row],[Close Price]]/I294)),"-",LN(Table18[[#This Row],[Close Price]]/I294))</f>
        <v>-4.3731664606398331E-2</v>
      </c>
    </row>
    <row r="296" spans="1:14" x14ac:dyDescent="0.3">
      <c r="A296" s="1" t="s">
        <v>33</v>
      </c>
      <c r="B296" s="1" t="s">
        <v>14</v>
      </c>
      <c r="C296" s="2">
        <v>43535</v>
      </c>
      <c r="D296" s="1">
        <v>181.2</v>
      </c>
      <c r="E296" s="1">
        <v>182</v>
      </c>
      <c r="F296" s="1">
        <v>184.6</v>
      </c>
      <c r="G296" s="1">
        <v>181.05</v>
      </c>
      <c r="H296" s="1">
        <v>181.85</v>
      </c>
      <c r="I296" s="1">
        <v>181.85</v>
      </c>
      <c r="J296" s="1">
        <v>182.3</v>
      </c>
      <c r="K296" s="1">
        <v>25669662</v>
      </c>
      <c r="L296" s="1">
        <v>4679642718.8500004</v>
      </c>
      <c r="M296" s="1">
        <v>102474</v>
      </c>
      <c r="N296" s="3">
        <f>IF(ISERR(LN(Table18[[#This Row],[Close Price]]/I295)),"-",LN(Table18[[#This Row],[Close Price]]/I295))</f>
        <v>3.5807778241191321E-3</v>
      </c>
    </row>
    <row r="297" spans="1:14" x14ac:dyDescent="0.3">
      <c r="A297" s="1" t="s">
        <v>33</v>
      </c>
      <c r="B297" s="1" t="s">
        <v>14</v>
      </c>
      <c r="C297" s="2">
        <v>43536</v>
      </c>
      <c r="D297" s="1">
        <v>181.85</v>
      </c>
      <c r="E297" s="1">
        <v>184.4</v>
      </c>
      <c r="F297" s="1">
        <v>186</v>
      </c>
      <c r="G297" s="1">
        <v>183.55</v>
      </c>
      <c r="H297" s="1">
        <v>184.45</v>
      </c>
      <c r="I297" s="1">
        <v>184.8</v>
      </c>
      <c r="J297" s="1">
        <v>184.93</v>
      </c>
      <c r="K297" s="1">
        <v>18657724</v>
      </c>
      <c r="L297" s="1">
        <v>3450394908.8499999</v>
      </c>
      <c r="M297" s="1">
        <v>111319</v>
      </c>
      <c r="N297" s="3">
        <f>IF(ISERR(LN(Table18[[#This Row],[Close Price]]/I296)),"-",LN(Table18[[#This Row],[Close Price]]/I296))</f>
        <v>1.6091987774585915E-2</v>
      </c>
    </row>
    <row r="298" spans="1:14" x14ac:dyDescent="0.3">
      <c r="A298" s="1" t="s">
        <v>33</v>
      </c>
      <c r="B298" s="1" t="s">
        <v>14</v>
      </c>
      <c r="C298" s="2">
        <v>43537</v>
      </c>
      <c r="D298" s="1">
        <v>184.8</v>
      </c>
      <c r="E298" s="1">
        <v>184.45</v>
      </c>
      <c r="F298" s="1">
        <v>184.9</v>
      </c>
      <c r="G298" s="1">
        <v>180.4</v>
      </c>
      <c r="H298" s="1">
        <v>181.35</v>
      </c>
      <c r="I298" s="1">
        <v>181.7</v>
      </c>
      <c r="J298" s="1">
        <v>182.05</v>
      </c>
      <c r="K298" s="1">
        <v>9769821</v>
      </c>
      <c r="L298" s="1">
        <v>1778622507.25</v>
      </c>
      <c r="M298" s="1">
        <v>63017</v>
      </c>
      <c r="N298" s="3">
        <f>IF(ISERR(LN(Table18[[#This Row],[Close Price]]/I297)),"-",LN(Table18[[#This Row],[Close Price]]/I297))</f>
        <v>-1.6917183805458397E-2</v>
      </c>
    </row>
    <row r="299" spans="1:14" x14ac:dyDescent="0.3">
      <c r="A299" s="1" t="s">
        <v>33</v>
      </c>
      <c r="B299" s="1" t="s">
        <v>14</v>
      </c>
      <c r="C299" s="2">
        <v>43538</v>
      </c>
      <c r="D299" s="1">
        <v>181.7</v>
      </c>
      <c r="E299" s="1">
        <v>181.5</v>
      </c>
      <c r="F299" s="1">
        <v>182.45</v>
      </c>
      <c r="G299" s="1">
        <v>177.65</v>
      </c>
      <c r="H299" s="1">
        <v>179.4</v>
      </c>
      <c r="I299" s="1">
        <v>179.55</v>
      </c>
      <c r="J299" s="1">
        <v>180.1</v>
      </c>
      <c r="K299" s="1">
        <v>15737080</v>
      </c>
      <c r="L299" s="1">
        <v>2834321828.9000001</v>
      </c>
      <c r="M299" s="1">
        <v>94756</v>
      </c>
      <c r="N299" s="3">
        <f>IF(ISERR(LN(Table18[[#This Row],[Close Price]]/I298)),"-",LN(Table18[[#This Row],[Close Price]]/I298))</f>
        <v>-1.1903254730033567E-2</v>
      </c>
    </row>
    <row r="300" spans="1:14" x14ac:dyDescent="0.3">
      <c r="A300" s="1" t="s">
        <v>33</v>
      </c>
      <c r="B300" s="1" t="s">
        <v>14</v>
      </c>
      <c r="C300" s="2">
        <v>43539</v>
      </c>
      <c r="D300" s="1">
        <v>179.55</v>
      </c>
      <c r="E300" s="1">
        <v>180.2</v>
      </c>
      <c r="F300" s="1">
        <v>181.4</v>
      </c>
      <c r="G300" s="1">
        <v>177.6</v>
      </c>
      <c r="H300" s="1">
        <v>180</v>
      </c>
      <c r="I300" s="1">
        <v>180</v>
      </c>
      <c r="J300" s="1">
        <v>179.4</v>
      </c>
      <c r="K300" s="1">
        <v>17490993</v>
      </c>
      <c r="L300" s="1">
        <v>3137887075.0500002</v>
      </c>
      <c r="M300" s="1">
        <v>87698</v>
      </c>
      <c r="N300" s="3">
        <f>IF(ISERR(LN(Table18[[#This Row],[Close Price]]/I299)),"-",LN(Table18[[#This Row],[Close Price]]/I299))</f>
        <v>2.5031302181184748E-3</v>
      </c>
    </row>
    <row r="301" spans="1:14" x14ac:dyDescent="0.3">
      <c r="A301" s="1" t="s">
        <v>33</v>
      </c>
      <c r="B301" s="1" t="s">
        <v>14</v>
      </c>
      <c r="C301" s="2">
        <v>43542</v>
      </c>
      <c r="D301" s="1">
        <v>180</v>
      </c>
      <c r="E301" s="1">
        <v>181</v>
      </c>
      <c r="F301" s="1">
        <v>184.7</v>
      </c>
      <c r="G301" s="1">
        <v>179.5</v>
      </c>
      <c r="H301" s="1">
        <v>182.2</v>
      </c>
      <c r="I301" s="1">
        <v>182.25</v>
      </c>
      <c r="J301" s="1">
        <v>182.82</v>
      </c>
      <c r="K301" s="1">
        <v>14690339</v>
      </c>
      <c r="L301" s="1">
        <v>2685641291.9499998</v>
      </c>
      <c r="M301" s="1">
        <v>129888</v>
      </c>
      <c r="N301" s="3">
        <f>IF(ISERR(LN(Table18[[#This Row],[Close Price]]/I300)),"-",LN(Table18[[#This Row],[Close Price]]/I300))</f>
        <v>1.242251999855711E-2</v>
      </c>
    </row>
    <row r="302" spans="1:14" x14ac:dyDescent="0.3">
      <c r="A302" s="1" t="s">
        <v>33</v>
      </c>
      <c r="B302" s="1" t="s">
        <v>14</v>
      </c>
      <c r="C302" s="2">
        <v>43543</v>
      </c>
      <c r="D302" s="1">
        <v>182.25</v>
      </c>
      <c r="E302" s="1">
        <v>182</v>
      </c>
      <c r="F302" s="1">
        <v>184.5</v>
      </c>
      <c r="G302" s="1">
        <v>180.75</v>
      </c>
      <c r="H302" s="1">
        <v>182.85</v>
      </c>
      <c r="I302" s="1">
        <v>182.85</v>
      </c>
      <c r="J302" s="1">
        <v>182.57</v>
      </c>
      <c r="K302" s="1">
        <v>10318028</v>
      </c>
      <c r="L302" s="1">
        <v>1883766310.4000001</v>
      </c>
      <c r="M302" s="1">
        <v>80379</v>
      </c>
      <c r="N302" s="3">
        <f>IF(ISERR(LN(Table18[[#This Row],[Close Price]]/I301)),"-",LN(Table18[[#This Row],[Close Price]]/I301))</f>
        <v>3.2867737066227228E-3</v>
      </c>
    </row>
    <row r="303" spans="1:14" x14ac:dyDescent="0.3">
      <c r="A303" s="1" t="s">
        <v>33</v>
      </c>
      <c r="B303" s="1" t="s">
        <v>14</v>
      </c>
      <c r="C303" s="2">
        <v>43544</v>
      </c>
      <c r="D303" s="1">
        <v>182.85</v>
      </c>
      <c r="E303" s="1">
        <v>183</v>
      </c>
      <c r="F303" s="1">
        <v>183.45</v>
      </c>
      <c r="G303" s="1">
        <v>179.6</v>
      </c>
      <c r="H303" s="1">
        <v>180.2</v>
      </c>
      <c r="I303" s="1">
        <v>180.2</v>
      </c>
      <c r="J303" s="1">
        <v>181.31</v>
      </c>
      <c r="K303" s="1">
        <v>7543753</v>
      </c>
      <c r="L303" s="1">
        <v>1367737757.5</v>
      </c>
      <c r="M303" s="1">
        <v>46582</v>
      </c>
      <c r="N303" s="3">
        <f>IF(ISERR(LN(Table18[[#This Row],[Close Price]]/I302)),"-",LN(Table18[[#This Row],[Close Price]]/I302))</f>
        <v>-1.4598799421152749E-2</v>
      </c>
    </row>
    <row r="304" spans="1:14" x14ac:dyDescent="0.3">
      <c r="A304" s="1" t="s">
        <v>33</v>
      </c>
      <c r="B304" s="1" t="s">
        <v>14</v>
      </c>
      <c r="C304" s="2">
        <v>43546</v>
      </c>
      <c r="D304" s="1">
        <v>180.2</v>
      </c>
      <c r="E304" s="1">
        <v>181.95</v>
      </c>
      <c r="F304" s="1">
        <v>182</v>
      </c>
      <c r="G304" s="1">
        <v>174.9</v>
      </c>
      <c r="H304" s="1">
        <v>175.3</v>
      </c>
      <c r="I304" s="1">
        <v>175.4</v>
      </c>
      <c r="J304" s="1">
        <v>178.13</v>
      </c>
      <c r="K304" s="1">
        <v>11505994</v>
      </c>
      <c r="L304" s="1">
        <v>2049568525.45</v>
      </c>
      <c r="M304" s="1">
        <v>77535</v>
      </c>
      <c r="N304" s="3">
        <f>IF(ISERR(LN(Table18[[#This Row],[Close Price]]/I303)),"-",LN(Table18[[#This Row],[Close Price]]/I303))</f>
        <v>-2.6998265236154735E-2</v>
      </c>
    </row>
    <row r="305" spans="1:14" x14ac:dyDescent="0.3">
      <c r="A305" s="1" t="s">
        <v>33</v>
      </c>
      <c r="B305" s="1" t="s">
        <v>14</v>
      </c>
      <c r="C305" s="2">
        <v>43549</v>
      </c>
      <c r="D305" s="1">
        <v>175.4</v>
      </c>
      <c r="E305" s="1">
        <v>173.7</v>
      </c>
      <c r="F305" s="1">
        <v>173.8</v>
      </c>
      <c r="G305" s="1">
        <v>170.55</v>
      </c>
      <c r="H305" s="1">
        <v>171</v>
      </c>
      <c r="I305" s="1">
        <v>171.3</v>
      </c>
      <c r="J305" s="1">
        <v>172.2</v>
      </c>
      <c r="K305" s="1">
        <v>11864723</v>
      </c>
      <c r="L305" s="1">
        <v>2043104571.4000001</v>
      </c>
      <c r="M305" s="1">
        <v>80412</v>
      </c>
      <c r="N305" s="3">
        <f>IF(ISERR(LN(Table18[[#This Row],[Close Price]]/I304)),"-",LN(Table18[[#This Row],[Close Price]]/I304))</f>
        <v>-2.3652674608008406E-2</v>
      </c>
    </row>
    <row r="306" spans="1:14" x14ac:dyDescent="0.3">
      <c r="A306" s="1" t="s">
        <v>33</v>
      </c>
      <c r="B306" s="1" t="s">
        <v>14</v>
      </c>
      <c r="C306" s="2">
        <v>43550</v>
      </c>
      <c r="D306" s="1">
        <v>171.3</v>
      </c>
      <c r="E306" s="1">
        <v>171.9</v>
      </c>
      <c r="F306" s="1">
        <v>173.6</v>
      </c>
      <c r="G306" s="1">
        <v>171.6</v>
      </c>
      <c r="H306" s="1">
        <v>173.3</v>
      </c>
      <c r="I306" s="1">
        <v>173.1</v>
      </c>
      <c r="J306" s="1">
        <v>172.48</v>
      </c>
      <c r="K306" s="1">
        <v>7820112</v>
      </c>
      <c r="L306" s="1">
        <v>1348773880.1500001</v>
      </c>
      <c r="M306" s="1">
        <v>54484</v>
      </c>
      <c r="N306" s="3">
        <f>IF(ISERR(LN(Table18[[#This Row],[Close Price]]/I305)),"-",LN(Table18[[#This Row],[Close Price]]/I305))</f>
        <v>1.0453056852089221E-2</v>
      </c>
    </row>
    <row r="307" spans="1:14" x14ac:dyDescent="0.3">
      <c r="A307" s="1" t="s">
        <v>33</v>
      </c>
      <c r="B307" s="1" t="s">
        <v>14</v>
      </c>
      <c r="C307" s="2">
        <v>43551</v>
      </c>
      <c r="D307" s="1">
        <v>173.1</v>
      </c>
      <c r="E307" s="1">
        <v>174</v>
      </c>
      <c r="F307" s="1">
        <v>175</v>
      </c>
      <c r="G307" s="1">
        <v>169.15</v>
      </c>
      <c r="H307" s="1">
        <v>169.75</v>
      </c>
      <c r="I307" s="1">
        <v>169.85</v>
      </c>
      <c r="J307" s="1">
        <v>171.96</v>
      </c>
      <c r="K307" s="1">
        <v>10047628</v>
      </c>
      <c r="L307" s="1">
        <v>1727741426.75</v>
      </c>
      <c r="M307" s="1">
        <v>65187</v>
      </c>
      <c r="N307" s="3">
        <f>IF(ISERR(LN(Table18[[#This Row],[Close Price]]/I306)),"-",LN(Table18[[#This Row],[Close Price]]/I306))</f>
        <v>-1.8953767575570671E-2</v>
      </c>
    </row>
    <row r="308" spans="1:14" x14ac:dyDescent="0.3">
      <c r="A308" s="1" t="s">
        <v>33</v>
      </c>
      <c r="B308" s="1" t="s">
        <v>14</v>
      </c>
      <c r="C308" s="2">
        <v>43552</v>
      </c>
      <c r="D308" s="1">
        <v>169.85</v>
      </c>
      <c r="E308" s="1">
        <v>169</v>
      </c>
      <c r="F308" s="1">
        <v>171.4</v>
      </c>
      <c r="G308" s="1">
        <v>167.55</v>
      </c>
      <c r="H308" s="1">
        <v>170.9</v>
      </c>
      <c r="I308" s="1">
        <v>170.55</v>
      </c>
      <c r="J308" s="1">
        <v>169.93</v>
      </c>
      <c r="K308" s="1">
        <v>13203927</v>
      </c>
      <c r="L308" s="1">
        <v>2243747639.9499998</v>
      </c>
      <c r="M308" s="1">
        <v>97478</v>
      </c>
      <c r="N308" s="3">
        <f>IF(ISERR(LN(Table18[[#This Row],[Close Price]]/I307)),"-",LN(Table18[[#This Row],[Close Price]]/I307))</f>
        <v>4.1128142580619991E-3</v>
      </c>
    </row>
    <row r="309" spans="1:14" x14ac:dyDescent="0.3">
      <c r="A309" s="1" t="s">
        <v>33</v>
      </c>
      <c r="B309" s="1" t="s">
        <v>14</v>
      </c>
      <c r="C309" s="2">
        <v>43553</v>
      </c>
      <c r="D309" s="1">
        <v>170.55</v>
      </c>
      <c r="E309" s="1">
        <v>171.15</v>
      </c>
      <c r="F309" s="1">
        <v>177.05</v>
      </c>
      <c r="G309" s="1">
        <v>171</v>
      </c>
      <c r="H309" s="1">
        <v>173.9</v>
      </c>
      <c r="I309" s="1">
        <v>174.25</v>
      </c>
      <c r="J309" s="1">
        <v>174.87</v>
      </c>
      <c r="K309" s="1">
        <v>17780440</v>
      </c>
      <c r="L309" s="1">
        <v>3109270674.1500001</v>
      </c>
      <c r="M309" s="1">
        <v>112368</v>
      </c>
      <c r="N309" s="3">
        <f>IF(ISERR(LN(Table18[[#This Row],[Close Price]]/I308)),"-",LN(Table18[[#This Row],[Close Price]]/I308))</f>
        <v>2.1462540775978464E-2</v>
      </c>
    </row>
    <row r="310" spans="1:14" x14ac:dyDescent="0.3">
      <c r="A310" s="1" t="s">
        <v>33</v>
      </c>
      <c r="B310" s="1" t="s">
        <v>14</v>
      </c>
      <c r="C310" s="2">
        <v>43556</v>
      </c>
      <c r="D310" s="1">
        <v>174.25</v>
      </c>
      <c r="E310" s="1">
        <v>176.35</v>
      </c>
      <c r="F310" s="1">
        <v>189.75</v>
      </c>
      <c r="G310" s="1">
        <v>176.35</v>
      </c>
      <c r="H310" s="1">
        <v>187.3</v>
      </c>
      <c r="I310" s="1">
        <v>187.35</v>
      </c>
      <c r="J310" s="1">
        <v>185.06</v>
      </c>
      <c r="K310" s="1">
        <v>46389181</v>
      </c>
      <c r="L310" s="1">
        <v>8584576554.5</v>
      </c>
      <c r="M310" s="1">
        <v>241946</v>
      </c>
      <c r="N310" s="3">
        <f>IF(ISERR(LN(Table18[[#This Row],[Close Price]]/I309)),"-",LN(Table18[[#This Row],[Close Price]]/I309))</f>
        <v>7.2487475599063128E-2</v>
      </c>
    </row>
    <row r="311" spans="1:14" x14ac:dyDescent="0.3">
      <c r="A311" s="1" t="s">
        <v>33</v>
      </c>
      <c r="B311" s="1" t="s">
        <v>14</v>
      </c>
      <c r="C311" s="2">
        <v>43557</v>
      </c>
      <c r="D311" s="1">
        <v>187.35</v>
      </c>
      <c r="E311" s="1">
        <v>188.05</v>
      </c>
      <c r="F311" s="1">
        <v>204.4</v>
      </c>
      <c r="G311" s="1">
        <v>185.3</v>
      </c>
      <c r="H311" s="1">
        <v>203.5</v>
      </c>
      <c r="I311" s="1">
        <v>202.95</v>
      </c>
      <c r="J311" s="1">
        <v>197.22</v>
      </c>
      <c r="K311" s="1">
        <v>100834335</v>
      </c>
      <c r="L311" s="1">
        <v>19886834960.799999</v>
      </c>
      <c r="M311" s="1">
        <v>459286</v>
      </c>
      <c r="N311" s="3">
        <f>IF(ISERR(LN(Table18[[#This Row],[Close Price]]/I310)),"-",LN(Table18[[#This Row],[Close Price]]/I310))</f>
        <v>7.9981118045210423E-2</v>
      </c>
    </row>
    <row r="312" spans="1:14" x14ac:dyDescent="0.3">
      <c r="A312" s="1" t="s">
        <v>33</v>
      </c>
      <c r="B312" s="1" t="s">
        <v>14</v>
      </c>
      <c r="C312" s="2">
        <v>43558</v>
      </c>
      <c r="D312" s="1">
        <v>202.95</v>
      </c>
      <c r="E312" s="1">
        <v>205</v>
      </c>
      <c r="F312" s="1">
        <v>208.95</v>
      </c>
      <c r="G312" s="1">
        <v>199.2</v>
      </c>
      <c r="H312" s="1">
        <v>201.8</v>
      </c>
      <c r="I312" s="1">
        <v>201.35</v>
      </c>
      <c r="J312" s="1">
        <v>204.7</v>
      </c>
      <c r="K312" s="1">
        <v>81779620</v>
      </c>
      <c r="L312" s="1">
        <v>16739994388.9</v>
      </c>
      <c r="M312" s="1">
        <v>370107</v>
      </c>
      <c r="N312" s="3">
        <f>IF(ISERR(LN(Table18[[#This Row],[Close Price]]/I311)),"-",LN(Table18[[#This Row],[Close Price]]/I311))</f>
        <v>-7.9149559874435362E-3</v>
      </c>
    </row>
    <row r="313" spans="1:14" x14ac:dyDescent="0.3">
      <c r="A313" s="1" t="s">
        <v>33</v>
      </c>
      <c r="B313" s="1" t="s">
        <v>14</v>
      </c>
      <c r="C313" s="2">
        <v>43559</v>
      </c>
      <c r="D313" s="1">
        <v>201.35</v>
      </c>
      <c r="E313" s="1">
        <v>201.85</v>
      </c>
      <c r="F313" s="1">
        <v>206.9</v>
      </c>
      <c r="G313" s="1">
        <v>201.05</v>
      </c>
      <c r="H313" s="1">
        <v>206.3</v>
      </c>
      <c r="I313" s="1">
        <v>206.15</v>
      </c>
      <c r="J313" s="1">
        <v>204.35</v>
      </c>
      <c r="K313" s="1">
        <v>41268908</v>
      </c>
      <c r="L313" s="1">
        <v>8433503905</v>
      </c>
      <c r="M313" s="1">
        <v>229445</v>
      </c>
      <c r="N313" s="3">
        <f>IF(ISERR(LN(Table18[[#This Row],[Close Price]]/I312)),"-",LN(Table18[[#This Row],[Close Price]]/I312))</f>
        <v>2.35593718554458E-2</v>
      </c>
    </row>
    <row r="314" spans="1:14" x14ac:dyDescent="0.3">
      <c r="A314" s="1" t="s">
        <v>33</v>
      </c>
      <c r="B314" s="1" t="s">
        <v>14</v>
      </c>
      <c r="C314" s="2">
        <v>43560</v>
      </c>
      <c r="D314" s="1">
        <v>206.15</v>
      </c>
      <c r="E314" s="1">
        <v>208</v>
      </c>
      <c r="F314" s="1">
        <v>209.5</v>
      </c>
      <c r="G314" s="1">
        <v>202.3</v>
      </c>
      <c r="H314" s="1">
        <v>205.85</v>
      </c>
      <c r="I314" s="1">
        <v>205.15</v>
      </c>
      <c r="J314" s="1">
        <v>205.24</v>
      </c>
      <c r="K314" s="1">
        <v>32057373</v>
      </c>
      <c r="L314" s="1">
        <v>6579343918.5500002</v>
      </c>
      <c r="M314" s="1">
        <v>168573</v>
      </c>
      <c r="N314" s="3">
        <f>IF(ISERR(LN(Table18[[#This Row],[Close Price]]/I313)),"-",LN(Table18[[#This Row],[Close Price]]/I313))</f>
        <v>-4.8626402647139397E-3</v>
      </c>
    </row>
    <row r="315" spans="1:14" x14ac:dyDescent="0.3">
      <c r="A315" s="1" t="s">
        <v>33</v>
      </c>
      <c r="B315" s="1" t="s">
        <v>14</v>
      </c>
      <c r="C315" s="2">
        <v>43563</v>
      </c>
      <c r="D315" s="1">
        <v>205.15</v>
      </c>
      <c r="E315" s="1">
        <v>206</v>
      </c>
      <c r="F315" s="1">
        <v>207.4</v>
      </c>
      <c r="G315" s="1">
        <v>198.8</v>
      </c>
      <c r="H315" s="1">
        <v>201.9</v>
      </c>
      <c r="I315" s="1">
        <v>200.55</v>
      </c>
      <c r="J315" s="1">
        <v>202.8</v>
      </c>
      <c r="K315" s="1">
        <v>23877595</v>
      </c>
      <c r="L315" s="1">
        <v>4842304954.4499998</v>
      </c>
      <c r="M315" s="1">
        <v>128483</v>
      </c>
      <c r="N315" s="3">
        <f>IF(ISERR(LN(Table18[[#This Row],[Close Price]]/I314)),"-",LN(Table18[[#This Row],[Close Price]]/I314))</f>
        <v>-2.2677826672133243E-2</v>
      </c>
    </row>
    <row r="316" spans="1:14" x14ac:dyDescent="0.3">
      <c r="A316" s="1" t="s">
        <v>33</v>
      </c>
      <c r="B316" s="1" t="s">
        <v>14</v>
      </c>
      <c r="C316" s="2">
        <v>43564</v>
      </c>
      <c r="D316" s="1">
        <v>200.55</v>
      </c>
      <c r="E316" s="1">
        <v>200</v>
      </c>
      <c r="F316" s="1">
        <v>207.6</v>
      </c>
      <c r="G316" s="1">
        <v>198.15</v>
      </c>
      <c r="H316" s="1">
        <v>207</v>
      </c>
      <c r="I316" s="1">
        <v>205.9</v>
      </c>
      <c r="J316" s="1">
        <v>203.68</v>
      </c>
      <c r="K316" s="1">
        <v>29611268</v>
      </c>
      <c r="L316" s="1">
        <v>6031150276.1000004</v>
      </c>
      <c r="M316" s="1">
        <v>163842</v>
      </c>
      <c r="N316" s="3">
        <f>IF(ISERR(LN(Table18[[#This Row],[Close Price]]/I315)),"-",LN(Table18[[#This Row],[Close Price]]/I315))</f>
        <v>2.6327021817681918E-2</v>
      </c>
    </row>
    <row r="317" spans="1:14" x14ac:dyDescent="0.3">
      <c r="A317" s="1" t="s">
        <v>33</v>
      </c>
      <c r="B317" s="1" t="s">
        <v>14</v>
      </c>
      <c r="C317" s="2">
        <v>43565</v>
      </c>
      <c r="D317" s="1">
        <v>205.9</v>
      </c>
      <c r="E317" s="1">
        <v>206</v>
      </c>
      <c r="F317" s="1">
        <v>217.4</v>
      </c>
      <c r="G317" s="1">
        <v>205.6</v>
      </c>
      <c r="H317" s="1">
        <v>215.8</v>
      </c>
      <c r="I317" s="1">
        <v>216.05</v>
      </c>
      <c r="J317" s="1">
        <v>213.58</v>
      </c>
      <c r="K317" s="1">
        <v>69349488</v>
      </c>
      <c r="L317" s="1">
        <v>14811922704.799999</v>
      </c>
      <c r="M317" s="1">
        <v>351825</v>
      </c>
      <c r="N317" s="3">
        <f>IF(ISERR(LN(Table18[[#This Row],[Close Price]]/I316)),"-",LN(Table18[[#This Row],[Close Price]]/I316))</f>
        <v>4.8119248344198347E-2</v>
      </c>
    </row>
    <row r="318" spans="1:14" x14ac:dyDescent="0.3">
      <c r="A318" s="1" t="s">
        <v>33</v>
      </c>
      <c r="B318" s="1" t="s">
        <v>14</v>
      </c>
      <c r="C318" s="2">
        <v>43566</v>
      </c>
      <c r="D318" s="1">
        <v>216.05</v>
      </c>
      <c r="E318" s="1">
        <v>216.6</v>
      </c>
      <c r="F318" s="1">
        <v>219.2</v>
      </c>
      <c r="G318" s="1">
        <v>213.3</v>
      </c>
      <c r="H318" s="1">
        <v>218.25</v>
      </c>
      <c r="I318" s="1">
        <v>218.2</v>
      </c>
      <c r="J318" s="1">
        <v>216.66</v>
      </c>
      <c r="K318" s="1">
        <v>41859862</v>
      </c>
      <c r="L318" s="1">
        <v>9069293915.8999996</v>
      </c>
      <c r="M318" s="1">
        <v>231220</v>
      </c>
      <c r="N318" s="3">
        <f>IF(ISERR(LN(Table18[[#This Row],[Close Price]]/I317)),"-",LN(Table18[[#This Row],[Close Price]]/I317))</f>
        <v>9.9022110210280623E-3</v>
      </c>
    </row>
    <row r="319" spans="1:14" x14ac:dyDescent="0.3">
      <c r="A319" s="1" t="s">
        <v>33</v>
      </c>
      <c r="B319" s="1" t="s">
        <v>14</v>
      </c>
      <c r="C319" s="2">
        <v>43567</v>
      </c>
      <c r="D319" s="1">
        <v>218.2</v>
      </c>
      <c r="E319" s="1">
        <v>218.95</v>
      </c>
      <c r="F319" s="1">
        <v>219</v>
      </c>
      <c r="G319" s="1">
        <v>215</v>
      </c>
      <c r="H319" s="1">
        <v>215.6</v>
      </c>
      <c r="I319" s="1">
        <v>215.95</v>
      </c>
      <c r="J319" s="1">
        <v>216.29</v>
      </c>
      <c r="K319" s="1">
        <v>21788548</v>
      </c>
      <c r="L319" s="1">
        <v>4712543944.8500004</v>
      </c>
      <c r="M319" s="1">
        <v>134047</v>
      </c>
      <c r="N319" s="3">
        <f>IF(ISERR(LN(Table18[[#This Row],[Close Price]]/I318)),"-",LN(Table18[[#This Row],[Close Price]]/I318))</f>
        <v>-1.0365173992260317E-2</v>
      </c>
    </row>
    <row r="320" spans="1:14" x14ac:dyDescent="0.3">
      <c r="A320" s="1" t="s">
        <v>33</v>
      </c>
      <c r="B320" s="1" t="s">
        <v>14</v>
      </c>
      <c r="C320" s="2">
        <v>43570</v>
      </c>
      <c r="D320" s="1">
        <v>215.95</v>
      </c>
      <c r="E320" s="1">
        <v>217.15</v>
      </c>
      <c r="F320" s="1">
        <v>233.25</v>
      </c>
      <c r="G320" s="1">
        <v>217.15</v>
      </c>
      <c r="H320" s="1">
        <v>232</v>
      </c>
      <c r="I320" s="1">
        <v>231.75</v>
      </c>
      <c r="J320" s="1">
        <v>227.85</v>
      </c>
      <c r="K320" s="1">
        <v>57283251</v>
      </c>
      <c r="L320" s="1">
        <v>13051743363.049999</v>
      </c>
      <c r="M320" s="1">
        <v>299058</v>
      </c>
      <c r="N320" s="3">
        <f>IF(ISERR(LN(Table18[[#This Row],[Close Price]]/I319)),"-",LN(Table18[[#This Row],[Close Price]]/I319))</f>
        <v>7.0612305039254447E-2</v>
      </c>
    </row>
    <row r="321" spans="1:14" x14ac:dyDescent="0.3">
      <c r="A321" s="1" t="s">
        <v>33</v>
      </c>
      <c r="B321" s="1" t="s">
        <v>14</v>
      </c>
      <c r="C321" s="2">
        <v>43571</v>
      </c>
      <c r="D321" s="1">
        <v>231.75</v>
      </c>
      <c r="E321" s="1">
        <v>233.8</v>
      </c>
      <c r="F321" s="1">
        <v>234.1</v>
      </c>
      <c r="G321" s="1">
        <v>225.65</v>
      </c>
      <c r="H321" s="1">
        <v>230.45</v>
      </c>
      <c r="I321" s="1">
        <v>230.5</v>
      </c>
      <c r="J321" s="1">
        <v>229.64</v>
      </c>
      <c r="K321" s="1">
        <v>41653657</v>
      </c>
      <c r="L321" s="1">
        <v>9565166866.3500004</v>
      </c>
      <c r="M321" s="1">
        <v>249211</v>
      </c>
      <c r="N321" s="3">
        <f>IF(ISERR(LN(Table18[[#This Row],[Close Price]]/I320)),"-",LN(Table18[[#This Row],[Close Price]]/I320))</f>
        <v>-5.4083420092613356E-3</v>
      </c>
    </row>
    <row r="322" spans="1:14" x14ac:dyDescent="0.3">
      <c r="A322" s="1" t="s">
        <v>33</v>
      </c>
      <c r="B322" s="1" t="s">
        <v>14</v>
      </c>
      <c r="C322" s="2">
        <v>43573</v>
      </c>
      <c r="D322" s="1">
        <v>230.5</v>
      </c>
      <c r="E322" s="1">
        <v>231.9</v>
      </c>
      <c r="F322" s="1">
        <v>239.3</v>
      </c>
      <c r="G322" s="1">
        <v>230.6</v>
      </c>
      <c r="H322" s="1">
        <v>235.8</v>
      </c>
      <c r="I322" s="1">
        <v>236.25</v>
      </c>
      <c r="J322" s="1">
        <v>236.43</v>
      </c>
      <c r="K322" s="1">
        <v>42451178</v>
      </c>
      <c r="L322" s="1">
        <v>10036733052</v>
      </c>
      <c r="M322" s="1">
        <v>235133</v>
      </c>
      <c r="N322" s="3">
        <f>IF(ISERR(LN(Table18[[#This Row],[Close Price]]/I321)),"-",LN(Table18[[#This Row],[Close Price]]/I321))</f>
        <v>2.4639703937148927E-2</v>
      </c>
    </row>
    <row r="323" spans="1:14" x14ac:dyDescent="0.3">
      <c r="A323" s="1" t="s">
        <v>33</v>
      </c>
      <c r="B323" s="1" t="s">
        <v>14</v>
      </c>
      <c r="C323" s="2">
        <v>43577</v>
      </c>
      <c r="D323" s="1">
        <v>236.25</v>
      </c>
      <c r="E323" s="1">
        <v>235</v>
      </c>
      <c r="F323" s="1">
        <v>239.35</v>
      </c>
      <c r="G323" s="1">
        <v>231.7</v>
      </c>
      <c r="H323" s="1">
        <v>235.3</v>
      </c>
      <c r="I323" s="1">
        <v>234.85</v>
      </c>
      <c r="J323" s="1">
        <v>235.72</v>
      </c>
      <c r="K323" s="1">
        <v>30282217</v>
      </c>
      <c r="L323" s="1">
        <v>7138128034.3000002</v>
      </c>
      <c r="M323" s="1">
        <v>163979</v>
      </c>
      <c r="N323" s="3">
        <f>IF(ISERR(LN(Table18[[#This Row],[Close Price]]/I322)),"-",LN(Table18[[#This Row],[Close Price]]/I322))</f>
        <v>-5.943553900848106E-3</v>
      </c>
    </row>
    <row r="324" spans="1:14" x14ac:dyDescent="0.3">
      <c r="A324" s="1" t="s">
        <v>33</v>
      </c>
      <c r="B324" s="1" t="s">
        <v>14</v>
      </c>
      <c r="C324" s="2">
        <v>43578</v>
      </c>
      <c r="D324" s="1">
        <v>234.85</v>
      </c>
      <c r="E324" s="1">
        <v>235</v>
      </c>
      <c r="F324" s="1">
        <v>235.85</v>
      </c>
      <c r="G324" s="1">
        <v>230.25</v>
      </c>
      <c r="H324" s="1">
        <v>232.8</v>
      </c>
      <c r="I324" s="1">
        <v>231.65</v>
      </c>
      <c r="J324" s="1">
        <v>233.63</v>
      </c>
      <c r="K324" s="1">
        <v>18975358</v>
      </c>
      <c r="L324" s="1">
        <v>4433132799.3999996</v>
      </c>
      <c r="M324" s="1">
        <v>102982</v>
      </c>
      <c r="N324" s="3">
        <f>IF(ISERR(LN(Table18[[#This Row],[Close Price]]/I323)),"-",LN(Table18[[#This Row],[Close Price]]/I323))</f>
        <v>-1.3719400610346669E-2</v>
      </c>
    </row>
    <row r="325" spans="1:14" x14ac:dyDescent="0.3">
      <c r="A325" s="1" t="s">
        <v>33</v>
      </c>
      <c r="B325" s="1" t="s">
        <v>14</v>
      </c>
      <c r="C325" s="2">
        <v>43579</v>
      </c>
      <c r="D325" s="1">
        <v>231.65</v>
      </c>
      <c r="E325" s="1">
        <v>231.65</v>
      </c>
      <c r="F325" s="1">
        <v>232.95</v>
      </c>
      <c r="G325" s="1">
        <v>217.6</v>
      </c>
      <c r="H325" s="1">
        <v>224.25</v>
      </c>
      <c r="I325" s="1">
        <v>223.6</v>
      </c>
      <c r="J325" s="1">
        <v>221.97</v>
      </c>
      <c r="K325" s="1">
        <v>50317411</v>
      </c>
      <c r="L325" s="1">
        <v>11168845698.799999</v>
      </c>
      <c r="M325" s="1">
        <v>259007</v>
      </c>
      <c r="N325" s="3">
        <f>IF(ISERR(LN(Table18[[#This Row],[Close Price]]/I324)),"-",LN(Table18[[#This Row],[Close Price]]/I324))</f>
        <v>-3.5368870581713313E-2</v>
      </c>
    </row>
    <row r="326" spans="1:14" x14ac:dyDescent="0.3">
      <c r="A326" s="1" t="s">
        <v>33</v>
      </c>
      <c r="B326" s="1" t="s">
        <v>14</v>
      </c>
      <c r="C326" s="2">
        <v>43580</v>
      </c>
      <c r="D326" s="1">
        <v>223.6</v>
      </c>
      <c r="E326" s="1">
        <v>223.4</v>
      </c>
      <c r="F326" s="1">
        <v>225.9</v>
      </c>
      <c r="G326" s="1">
        <v>220.25</v>
      </c>
      <c r="H326" s="1">
        <v>221.2</v>
      </c>
      <c r="I326" s="1">
        <v>221.85</v>
      </c>
      <c r="J326" s="1">
        <v>222.66</v>
      </c>
      <c r="K326" s="1">
        <v>27132908</v>
      </c>
      <c r="L326" s="1">
        <v>6041351500.3000002</v>
      </c>
      <c r="M326" s="1">
        <v>175688</v>
      </c>
      <c r="N326" s="3">
        <f>IF(ISERR(LN(Table18[[#This Row],[Close Price]]/I325)),"-",LN(Table18[[#This Row],[Close Price]]/I325))</f>
        <v>-7.8572634560255521E-3</v>
      </c>
    </row>
    <row r="327" spans="1:14" x14ac:dyDescent="0.3">
      <c r="A327" s="1" t="s">
        <v>33</v>
      </c>
      <c r="B327" s="1" t="s">
        <v>14</v>
      </c>
      <c r="C327" s="2">
        <v>43581</v>
      </c>
      <c r="D327" s="1">
        <v>221.85</v>
      </c>
      <c r="E327" s="1">
        <v>221.9</v>
      </c>
      <c r="F327" s="1">
        <v>221.9</v>
      </c>
      <c r="G327" s="1">
        <v>214</v>
      </c>
      <c r="H327" s="1">
        <v>215.45</v>
      </c>
      <c r="I327" s="1">
        <v>215.6</v>
      </c>
      <c r="J327" s="1">
        <v>216.99</v>
      </c>
      <c r="K327" s="1">
        <v>26038093</v>
      </c>
      <c r="L327" s="1">
        <v>5649972076.5</v>
      </c>
      <c r="M327" s="1">
        <v>174394</v>
      </c>
      <c r="N327" s="3">
        <f>IF(ISERR(LN(Table18[[#This Row],[Close Price]]/I326)),"-",LN(Table18[[#This Row],[Close Price]]/I326))</f>
        <v>-2.8576638790076384E-2</v>
      </c>
    </row>
    <row r="328" spans="1:14" x14ac:dyDescent="0.3">
      <c r="A328" s="1" t="s">
        <v>33</v>
      </c>
      <c r="B328" s="1" t="s">
        <v>14</v>
      </c>
      <c r="C328" s="2">
        <v>43585</v>
      </c>
      <c r="D328" s="1">
        <v>215.6</v>
      </c>
      <c r="E328" s="1">
        <v>216.2</v>
      </c>
      <c r="F328" s="1">
        <v>218.65</v>
      </c>
      <c r="G328" s="1">
        <v>210.3</v>
      </c>
      <c r="H328" s="1">
        <v>214.6</v>
      </c>
      <c r="I328" s="1">
        <v>214.3</v>
      </c>
      <c r="J328" s="1">
        <v>213.34</v>
      </c>
      <c r="K328" s="1">
        <v>21289116</v>
      </c>
      <c r="L328" s="1">
        <v>4541896234.3500004</v>
      </c>
      <c r="M328" s="1">
        <v>144149</v>
      </c>
      <c r="N328" s="3">
        <f>IF(ISERR(LN(Table18[[#This Row],[Close Price]]/I327)),"-",LN(Table18[[#This Row],[Close Price]]/I327))</f>
        <v>-6.0479365553106658E-3</v>
      </c>
    </row>
    <row r="329" spans="1:14" x14ac:dyDescent="0.3">
      <c r="A329" s="1" t="s">
        <v>33</v>
      </c>
      <c r="B329" s="1" t="s">
        <v>14</v>
      </c>
      <c r="C329" s="2">
        <v>43587</v>
      </c>
      <c r="D329" s="1">
        <v>214.3</v>
      </c>
      <c r="E329" s="1">
        <v>211</v>
      </c>
      <c r="F329" s="1">
        <v>212.65</v>
      </c>
      <c r="G329" s="1">
        <v>206.5</v>
      </c>
      <c r="H329" s="1">
        <v>206.9</v>
      </c>
      <c r="I329" s="1">
        <v>207.3</v>
      </c>
      <c r="J329" s="1">
        <v>209.34</v>
      </c>
      <c r="K329" s="1">
        <v>21986007</v>
      </c>
      <c r="L329" s="1">
        <v>4602527641.1499996</v>
      </c>
      <c r="M329" s="1">
        <v>141091</v>
      </c>
      <c r="N329" s="3">
        <f>IF(ISERR(LN(Table18[[#This Row],[Close Price]]/I328)),"-",LN(Table18[[#This Row],[Close Price]]/I328))</f>
        <v>-3.3209883037797414E-2</v>
      </c>
    </row>
    <row r="330" spans="1:14" x14ac:dyDescent="0.3">
      <c r="A330" s="1" t="s">
        <v>33</v>
      </c>
      <c r="B330" s="1" t="s">
        <v>14</v>
      </c>
      <c r="C330" s="2">
        <v>43588</v>
      </c>
      <c r="D330" s="1">
        <v>207.3</v>
      </c>
      <c r="E330" s="1">
        <v>205</v>
      </c>
      <c r="F330" s="1">
        <v>213.65</v>
      </c>
      <c r="G330" s="1">
        <v>203.05</v>
      </c>
      <c r="H330" s="1">
        <v>209.55</v>
      </c>
      <c r="I330" s="1">
        <v>209.45</v>
      </c>
      <c r="J330" s="1">
        <v>210.42</v>
      </c>
      <c r="K330" s="1">
        <v>37153857</v>
      </c>
      <c r="L330" s="1">
        <v>7817835564.1499996</v>
      </c>
      <c r="M330" s="1">
        <v>231544</v>
      </c>
      <c r="N330" s="3">
        <f>IF(ISERR(LN(Table18[[#This Row],[Close Price]]/I329)),"-",LN(Table18[[#This Row],[Close Price]]/I329))</f>
        <v>1.0318027951309924E-2</v>
      </c>
    </row>
    <row r="331" spans="1:14" x14ac:dyDescent="0.3">
      <c r="A331" s="1" t="s">
        <v>33</v>
      </c>
      <c r="B331" s="1" t="s">
        <v>14</v>
      </c>
      <c r="C331" s="2">
        <v>43591</v>
      </c>
      <c r="D331" s="1">
        <v>209.45</v>
      </c>
      <c r="E331" s="1">
        <v>204</v>
      </c>
      <c r="F331" s="1">
        <v>204.5</v>
      </c>
      <c r="G331" s="1">
        <v>198</v>
      </c>
      <c r="H331" s="1">
        <v>200.1</v>
      </c>
      <c r="I331" s="1">
        <v>199.8</v>
      </c>
      <c r="J331" s="1">
        <v>200.26</v>
      </c>
      <c r="K331" s="1">
        <v>30117667</v>
      </c>
      <c r="L331" s="1">
        <v>6031428510.5500002</v>
      </c>
      <c r="M331" s="1">
        <v>163024</v>
      </c>
      <c r="N331" s="3">
        <f>IF(ISERR(LN(Table18[[#This Row],[Close Price]]/I330)),"-",LN(Table18[[#This Row],[Close Price]]/I330))</f>
        <v>-4.7168181178590639E-2</v>
      </c>
    </row>
    <row r="332" spans="1:14" x14ac:dyDescent="0.3">
      <c r="A332" s="1" t="s">
        <v>33</v>
      </c>
      <c r="B332" s="1" t="s">
        <v>14</v>
      </c>
      <c r="C332" s="2">
        <v>43592</v>
      </c>
      <c r="D332" s="1">
        <v>199.8</v>
      </c>
      <c r="E332" s="1">
        <v>201.7</v>
      </c>
      <c r="F332" s="1">
        <v>202.85</v>
      </c>
      <c r="G332" s="1">
        <v>189.35</v>
      </c>
      <c r="H332" s="1">
        <v>190</v>
      </c>
      <c r="I332" s="1">
        <v>190.95</v>
      </c>
      <c r="J332" s="1">
        <v>196.51</v>
      </c>
      <c r="K332" s="1">
        <v>30516908</v>
      </c>
      <c r="L332" s="1">
        <v>5997027913.3999996</v>
      </c>
      <c r="M332" s="1">
        <v>182524</v>
      </c>
      <c r="N332" s="3">
        <f>IF(ISERR(LN(Table18[[#This Row],[Close Price]]/I331)),"-",LN(Table18[[#This Row],[Close Price]]/I331))</f>
        <v>-4.5305252542928075E-2</v>
      </c>
    </row>
    <row r="333" spans="1:14" x14ac:dyDescent="0.3">
      <c r="A333" s="1" t="s">
        <v>33</v>
      </c>
      <c r="B333" s="1" t="s">
        <v>14</v>
      </c>
      <c r="C333" s="2">
        <v>43593</v>
      </c>
      <c r="D333" s="1">
        <v>190.95</v>
      </c>
      <c r="E333" s="1">
        <v>190</v>
      </c>
      <c r="F333" s="1">
        <v>190.9</v>
      </c>
      <c r="G333" s="1">
        <v>183.8</v>
      </c>
      <c r="H333" s="1">
        <v>185</v>
      </c>
      <c r="I333" s="1">
        <v>185.1</v>
      </c>
      <c r="J333" s="1">
        <v>187.16</v>
      </c>
      <c r="K333" s="1">
        <v>28443735</v>
      </c>
      <c r="L333" s="1">
        <v>5323390444</v>
      </c>
      <c r="M333" s="1">
        <v>172330</v>
      </c>
      <c r="N333" s="3">
        <f>IF(ISERR(LN(Table18[[#This Row],[Close Price]]/I332)),"-",LN(Table18[[#This Row],[Close Price]]/I332))</f>
        <v>-3.1115394092073399E-2</v>
      </c>
    </row>
    <row r="334" spans="1:14" x14ac:dyDescent="0.3">
      <c r="A334" s="1" t="s">
        <v>33</v>
      </c>
      <c r="B334" s="1" t="s">
        <v>14</v>
      </c>
      <c r="C334" s="2">
        <v>43594</v>
      </c>
      <c r="D334" s="1">
        <v>185.1</v>
      </c>
      <c r="E334" s="1">
        <v>184.3</v>
      </c>
      <c r="F334" s="1">
        <v>189.8</v>
      </c>
      <c r="G334" s="1">
        <v>182.3</v>
      </c>
      <c r="H334" s="1">
        <v>186.2</v>
      </c>
      <c r="I334" s="1">
        <v>186.35</v>
      </c>
      <c r="J334" s="1">
        <v>186.1</v>
      </c>
      <c r="K334" s="1">
        <v>32841616</v>
      </c>
      <c r="L334" s="1">
        <v>6111713900.6999998</v>
      </c>
      <c r="M334" s="1">
        <v>147186</v>
      </c>
      <c r="N334" s="3">
        <f>IF(ISERR(LN(Table18[[#This Row],[Close Price]]/I333)),"-",LN(Table18[[#This Row],[Close Price]]/I333))</f>
        <v>6.7304063458154912E-3</v>
      </c>
    </row>
    <row r="335" spans="1:14" x14ac:dyDescent="0.3">
      <c r="A335" s="1" t="s">
        <v>33</v>
      </c>
      <c r="B335" s="1" t="s">
        <v>14</v>
      </c>
      <c r="C335" s="2">
        <v>43595</v>
      </c>
      <c r="D335" s="1">
        <v>186.35</v>
      </c>
      <c r="E335" s="1">
        <v>187</v>
      </c>
      <c r="F335" s="1">
        <v>190.6</v>
      </c>
      <c r="G335" s="1">
        <v>184.3</v>
      </c>
      <c r="H335" s="1">
        <v>184.95</v>
      </c>
      <c r="I335" s="1">
        <v>185.9</v>
      </c>
      <c r="J335" s="1">
        <v>187.54</v>
      </c>
      <c r="K335" s="1">
        <v>28910719</v>
      </c>
      <c r="L335" s="1">
        <v>5421963401.9499998</v>
      </c>
      <c r="M335" s="1">
        <v>159321</v>
      </c>
      <c r="N335" s="3">
        <f>IF(ISERR(LN(Table18[[#This Row],[Close Price]]/I334)),"-",LN(Table18[[#This Row],[Close Price]]/I334))</f>
        <v>-2.417731197869079E-3</v>
      </c>
    </row>
    <row r="336" spans="1:14" x14ac:dyDescent="0.3">
      <c r="A336" s="1" t="s">
        <v>33</v>
      </c>
      <c r="B336" s="1" t="s">
        <v>14</v>
      </c>
      <c r="C336" s="2">
        <v>43598</v>
      </c>
      <c r="D336" s="1">
        <v>185.9</v>
      </c>
      <c r="E336" s="1">
        <v>186.2</v>
      </c>
      <c r="F336" s="1">
        <v>187.15</v>
      </c>
      <c r="G336" s="1">
        <v>179.6</v>
      </c>
      <c r="H336" s="1">
        <v>180.2</v>
      </c>
      <c r="I336" s="1">
        <v>180.75</v>
      </c>
      <c r="J336" s="1">
        <v>183.68</v>
      </c>
      <c r="K336" s="1">
        <v>15373536</v>
      </c>
      <c r="L336" s="1">
        <v>2823760753.5500002</v>
      </c>
      <c r="M336" s="1">
        <v>99001</v>
      </c>
      <c r="N336" s="3">
        <f>IF(ISERR(LN(Table18[[#This Row],[Close Price]]/I335)),"-",LN(Table18[[#This Row],[Close Price]]/I335))</f>
        <v>-2.8094033688524242E-2</v>
      </c>
    </row>
    <row r="337" spans="1:14" x14ac:dyDescent="0.3">
      <c r="A337" s="1" t="s">
        <v>33</v>
      </c>
      <c r="B337" s="1" t="s">
        <v>14</v>
      </c>
      <c r="C337" s="2">
        <v>43599</v>
      </c>
      <c r="D337" s="1">
        <v>180.75</v>
      </c>
      <c r="E337" s="1">
        <v>178.25</v>
      </c>
      <c r="F337" s="1">
        <v>186.05</v>
      </c>
      <c r="G337" s="1">
        <v>177.8</v>
      </c>
      <c r="H337" s="1">
        <v>185.2</v>
      </c>
      <c r="I337" s="1">
        <v>184.5</v>
      </c>
      <c r="J337" s="1">
        <v>182.3</v>
      </c>
      <c r="K337" s="1">
        <v>21412933</v>
      </c>
      <c r="L337" s="1">
        <v>3903558857.6999998</v>
      </c>
      <c r="M337" s="1">
        <v>110728</v>
      </c>
      <c r="N337" s="3">
        <f>IF(ISERR(LN(Table18[[#This Row],[Close Price]]/I336)),"-",LN(Table18[[#This Row],[Close Price]]/I336))</f>
        <v>2.0534602441707735E-2</v>
      </c>
    </row>
    <row r="338" spans="1:14" x14ac:dyDescent="0.3">
      <c r="A338" s="1" t="s">
        <v>33</v>
      </c>
      <c r="B338" s="1" t="s">
        <v>14</v>
      </c>
      <c r="C338" s="2">
        <v>43600</v>
      </c>
      <c r="D338" s="1">
        <v>184.5</v>
      </c>
      <c r="E338" s="1">
        <v>185.55</v>
      </c>
      <c r="F338" s="1">
        <v>185.95</v>
      </c>
      <c r="G338" s="1">
        <v>167.4</v>
      </c>
      <c r="H338" s="1">
        <v>170.7</v>
      </c>
      <c r="I338" s="1">
        <v>169.45</v>
      </c>
      <c r="J338" s="1">
        <v>175.18</v>
      </c>
      <c r="K338" s="1">
        <v>31427815</v>
      </c>
      <c r="L338" s="1">
        <v>5505409226.5500002</v>
      </c>
      <c r="M338" s="1">
        <v>195711</v>
      </c>
      <c r="N338" s="3">
        <f>IF(ISERR(LN(Table18[[#This Row],[Close Price]]/I337)),"-",LN(Table18[[#This Row],[Close Price]]/I337))</f>
        <v>-8.509156542752154E-2</v>
      </c>
    </row>
    <row r="339" spans="1:14" x14ac:dyDescent="0.3">
      <c r="A339" s="1" t="s">
        <v>33</v>
      </c>
      <c r="B339" s="1" t="s">
        <v>14</v>
      </c>
      <c r="C339" s="2">
        <v>43601</v>
      </c>
      <c r="D339" s="1">
        <v>169.45</v>
      </c>
      <c r="E339" s="1">
        <v>176</v>
      </c>
      <c r="F339" s="1">
        <v>177.55</v>
      </c>
      <c r="G339" s="1">
        <v>172.8</v>
      </c>
      <c r="H339" s="1">
        <v>175.25</v>
      </c>
      <c r="I339" s="1">
        <v>175.4</v>
      </c>
      <c r="J339" s="1">
        <v>174.86</v>
      </c>
      <c r="K339" s="1">
        <v>30308248</v>
      </c>
      <c r="L339" s="1">
        <v>5299683187.4499998</v>
      </c>
      <c r="M339" s="1">
        <v>165112</v>
      </c>
      <c r="N339" s="3">
        <f>IF(ISERR(LN(Table18[[#This Row],[Close Price]]/I338)),"-",LN(Table18[[#This Row],[Close Price]]/I338))</f>
        <v>3.4511181885022467E-2</v>
      </c>
    </row>
    <row r="340" spans="1:14" x14ac:dyDescent="0.3">
      <c r="A340" s="1" t="s">
        <v>33</v>
      </c>
      <c r="B340" s="1" t="s">
        <v>14</v>
      </c>
      <c r="C340" s="2">
        <v>43602</v>
      </c>
      <c r="D340" s="1">
        <v>175.4</v>
      </c>
      <c r="E340" s="1">
        <v>174.95</v>
      </c>
      <c r="F340" s="1">
        <v>177.7</v>
      </c>
      <c r="G340" s="1">
        <v>170.2</v>
      </c>
      <c r="H340" s="1">
        <v>176.85</v>
      </c>
      <c r="I340" s="1">
        <v>176.85</v>
      </c>
      <c r="J340" s="1">
        <v>174.06</v>
      </c>
      <c r="K340" s="1">
        <v>21575989</v>
      </c>
      <c r="L340" s="1">
        <v>3755548324.5</v>
      </c>
      <c r="M340" s="1">
        <v>122883</v>
      </c>
      <c r="N340" s="3">
        <f>IF(ISERR(LN(Table18[[#This Row],[Close Price]]/I339)),"-",LN(Table18[[#This Row],[Close Price]]/I339))</f>
        <v>8.2328357134069663E-3</v>
      </c>
    </row>
    <row r="341" spans="1:14" x14ac:dyDescent="0.3">
      <c r="A341" s="1" t="s">
        <v>33</v>
      </c>
      <c r="B341" s="1" t="s">
        <v>14</v>
      </c>
      <c r="C341" s="2">
        <v>43605</v>
      </c>
      <c r="D341" s="1">
        <v>176.85</v>
      </c>
      <c r="E341" s="1">
        <v>181.45</v>
      </c>
      <c r="F341" s="1">
        <v>192</v>
      </c>
      <c r="G341" s="1">
        <v>179.25</v>
      </c>
      <c r="H341" s="1">
        <v>189.5</v>
      </c>
      <c r="I341" s="1">
        <v>190.15</v>
      </c>
      <c r="J341" s="1">
        <v>186.02</v>
      </c>
      <c r="K341" s="1">
        <v>29873588</v>
      </c>
      <c r="L341" s="1">
        <v>5556952626.6000004</v>
      </c>
      <c r="M341" s="1">
        <v>180652</v>
      </c>
      <c r="N341" s="3">
        <f>IF(ISERR(LN(Table18[[#This Row],[Close Price]]/I340)),"-",LN(Table18[[#This Row],[Close Price]]/I340))</f>
        <v>7.2511318722779147E-2</v>
      </c>
    </row>
    <row r="342" spans="1:14" x14ac:dyDescent="0.3">
      <c r="A342" s="1" t="s">
        <v>33</v>
      </c>
      <c r="B342" s="1" t="s">
        <v>14</v>
      </c>
      <c r="C342" s="2">
        <v>43606</v>
      </c>
      <c r="D342" s="1">
        <v>190.15</v>
      </c>
      <c r="E342" s="1">
        <v>185.25</v>
      </c>
      <c r="F342" s="1">
        <v>186.9</v>
      </c>
      <c r="G342" s="1">
        <v>174.05</v>
      </c>
      <c r="H342" s="1">
        <v>177.6</v>
      </c>
      <c r="I342" s="1">
        <v>176.8</v>
      </c>
      <c r="J342" s="1">
        <v>179.38</v>
      </c>
      <c r="K342" s="1">
        <v>57822527</v>
      </c>
      <c r="L342" s="1">
        <v>10372113876.25</v>
      </c>
      <c r="M342" s="1">
        <v>325921</v>
      </c>
      <c r="N342" s="3">
        <f>IF(ISERR(LN(Table18[[#This Row],[Close Price]]/I341)),"-",LN(Table18[[#This Row],[Close Price]]/I341))</f>
        <v>-7.2794084170725554E-2</v>
      </c>
    </row>
    <row r="343" spans="1:14" x14ac:dyDescent="0.3">
      <c r="A343" s="1" t="s">
        <v>33</v>
      </c>
      <c r="B343" s="1" t="s">
        <v>14</v>
      </c>
      <c r="C343" s="2">
        <v>43607</v>
      </c>
      <c r="D343" s="1">
        <v>176.8</v>
      </c>
      <c r="E343" s="1">
        <v>177.6</v>
      </c>
      <c r="F343" s="1">
        <v>180.4</v>
      </c>
      <c r="G343" s="1">
        <v>174.8</v>
      </c>
      <c r="H343" s="1">
        <v>179.5</v>
      </c>
      <c r="I343" s="1">
        <v>179.1</v>
      </c>
      <c r="J343" s="1">
        <v>177.76</v>
      </c>
      <c r="K343" s="1">
        <v>25845734</v>
      </c>
      <c r="L343" s="1">
        <v>4594453741.4499998</v>
      </c>
      <c r="M343" s="1">
        <v>152934</v>
      </c>
      <c r="N343" s="3">
        <f>IF(ISERR(LN(Table18[[#This Row],[Close Price]]/I342)),"-",LN(Table18[[#This Row],[Close Price]]/I342))</f>
        <v>1.2925158863122989E-2</v>
      </c>
    </row>
    <row r="344" spans="1:14" x14ac:dyDescent="0.3">
      <c r="A344" s="1" t="s">
        <v>33</v>
      </c>
      <c r="B344" s="1" t="s">
        <v>14</v>
      </c>
      <c r="C344" s="2">
        <v>43608</v>
      </c>
      <c r="D344" s="1">
        <v>179.1</v>
      </c>
      <c r="E344" s="1">
        <v>182.85</v>
      </c>
      <c r="F344" s="1">
        <v>182.85</v>
      </c>
      <c r="G344" s="1">
        <v>173.5</v>
      </c>
      <c r="H344" s="1">
        <v>175.35</v>
      </c>
      <c r="I344" s="1">
        <v>175.15</v>
      </c>
      <c r="J344" s="1">
        <v>178.72</v>
      </c>
      <c r="K344" s="1">
        <v>22912106</v>
      </c>
      <c r="L344" s="1">
        <v>4094961370.75</v>
      </c>
      <c r="M344" s="1">
        <v>140448</v>
      </c>
      <c r="N344" s="3">
        <f>IF(ISERR(LN(Table18[[#This Row],[Close Price]]/I343)),"-",LN(Table18[[#This Row],[Close Price]]/I343))</f>
        <v>-2.2301559423170188E-2</v>
      </c>
    </row>
    <row r="345" spans="1:14" x14ac:dyDescent="0.3">
      <c r="A345" s="1" t="s">
        <v>33</v>
      </c>
      <c r="B345" s="1" t="s">
        <v>14</v>
      </c>
      <c r="C345" s="2">
        <v>43609</v>
      </c>
      <c r="D345" s="1">
        <v>175.15</v>
      </c>
      <c r="E345" s="1">
        <v>177</v>
      </c>
      <c r="F345" s="1">
        <v>183.5</v>
      </c>
      <c r="G345" s="1">
        <v>175.35</v>
      </c>
      <c r="H345" s="1">
        <v>181.7</v>
      </c>
      <c r="I345" s="1">
        <v>182.3</v>
      </c>
      <c r="J345" s="1">
        <v>179.93</v>
      </c>
      <c r="K345" s="1">
        <v>22494409</v>
      </c>
      <c r="L345" s="1">
        <v>4047416684.0500002</v>
      </c>
      <c r="M345" s="1">
        <v>117944</v>
      </c>
      <c r="N345" s="3">
        <f>IF(ISERR(LN(Table18[[#This Row],[Close Price]]/I344)),"-",LN(Table18[[#This Row],[Close Price]]/I344))</f>
        <v>4.0010932041121508E-2</v>
      </c>
    </row>
    <row r="346" spans="1:14" x14ac:dyDescent="0.3">
      <c r="A346" s="1" t="s">
        <v>33</v>
      </c>
      <c r="B346" s="1" t="s">
        <v>14</v>
      </c>
      <c r="C346" s="2">
        <v>43612</v>
      </c>
      <c r="D346" s="1">
        <v>182.3</v>
      </c>
      <c r="E346" s="1">
        <v>181.75</v>
      </c>
      <c r="F346" s="1">
        <v>183.5</v>
      </c>
      <c r="G346" s="1">
        <v>179.3</v>
      </c>
      <c r="H346" s="1">
        <v>181</v>
      </c>
      <c r="I346" s="1">
        <v>181.35</v>
      </c>
      <c r="J346" s="1">
        <v>181.44</v>
      </c>
      <c r="K346" s="1">
        <v>14774311</v>
      </c>
      <c r="L346" s="1">
        <v>2680648065.6999998</v>
      </c>
      <c r="M346" s="1">
        <v>84608</v>
      </c>
      <c r="N346" s="3">
        <f>IF(ISERR(LN(Table18[[#This Row],[Close Price]]/I345)),"-",LN(Table18[[#This Row],[Close Price]]/I345))</f>
        <v>-5.2248159557060411E-3</v>
      </c>
    </row>
    <row r="347" spans="1:14" x14ac:dyDescent="0.3">
      <c r="A347" s="1" t="s">
        <v>33</v>
      </c>
      <c r="B347" s="1" t="s">
        <v>14</v>
      </c>
      <c r="C347" s="2">
        <v>43613</v>
      </c>
      <c r="D347" s="1">
        <v>181.35</v>
      </c>
      <c r="E347" s="1">
        <v>181.35</v>
      </c>
      <c r="F347" s="1">
        <v>185.3</v>
      </c>
      <c r="G347" s="1">
        <v>179.8</v>
      </c>
      <c r="H347" s="1">
        <v>179.85</v>
      </c>
      <c r="I347" s="1">
        <v>180.25</v>
      </c>
      <c r="J347" s="1">
        <v>182.08</v>
      </c>
      <c r="K347" s="1">
        <v>23272915</v>
      </c>
      <c r="L347" s="1">
        <v>4237502420.0999999</v>
      </c>
      <c r="M347" s="1">
        <v>145073</v>
      </c>
      <c r="N347" s="3">
        <f>IF(ISERR(LN(Table18[[#This Row],[Close Price]]/I346)),"-",LN(Table18[[#This Row],[Close Price]]/I346))</f>
        <v>-6.0840895638528602E-3</v>
      </c>
    </row>
    <row r="348" spans="1:14" x14ac:dyDescent="0.3">
      <c r="A348" s="1" t="s">
        <v>33</v>
      </c>
      <c r="B348" s="1" t="s">
        <v>14</v>
      </c>
      <c r="C348" s="2">
        <v>43614</v>
      </c>
      <c r="D348" s="1">
        <v>180.25</v>
      </c>
      <c r="E348" s="1">
        <v>179.85</v>
      </c>
      <c r="F348" s="1">
        <v>180</v>
      </c>
      <c r="G348" s="1">
        <v>175.35</v>
      </c>
      <c r="H348" s="1">
        <v>176.45</v>
      </c>
      <c r="I348" s="1">
        <v>176.35</v>
      </c>
      <c r="J348" s="1">
        <v>176.89</v>
      </c>
      <c r="K348" s="1">
        <v>15222008</v>
      </c>
      <c r="L348" s="1">
        <v>2692548433.0999999</v>
      </c>
      <c r="M348" s="1">
        <v>86308</v>
      </c>
      <c r="N348" s="3">
        <f>IF(ISERR(LN(Table18[[#This Row],[Close Price]]/I347)),"-",LN(Table18[[#This Row],[Close Price]]/I347))</f>
        <v>-2.1874119482997469E-2</v>
      </c>
    </row>
    <row r="349" spans="1:14" x14ac:dyDescent="0.3">
      <c r="A349" s="1" t="s">
        <v>33</v>
      </c>
      <c r="B349" s="1" t="s">
        <v>14</v>
      </c>
      <c r="C349" s="2">
        <v>43615</v>
      </c>
      <c r="D349" s="1">
        <v>176.35</v>
      </c>
      <c r="E349" s="1">
        <v>177.5</v>
      </c>
      <c r="F349" s="1">
        <v>178.5</v>
      </c>
      <c r="G349" s="1">
        <v>173.1</v>
      </c>
      <c r="H349" s="1">
        <v>175.4</v>
      </c>
      <c r="I349" s="1">
        <v>175.15</v>
      </c>
      <c r="J349" s="1">
        <v>175.47</v>
      </c>
      <c r="K349" s="1">
        <v>18078726</v>
      </c>
      <c r="L349" s="1">
        <v>3172317640.9499998</v>
      </c>
      <c r="M349" s="1">
        <v>111853</v>
      </c>
      <c r="N349" s="3">
        <f>IF(ISERR(LN(Table18[[#This Row],[Close Price]]/I348)),"-",LN(Table18[[#This Row],[Close Price]]/I348))</f>
        <v>-6.8279070385651114E-3</v>
      </c>
    </row>
    <row r="350" spans="1:14" x14ac:dyDescent="0.3">
      <c r="A350" s="1" t="s">
        <v>33</v>
      </c>
      <c r="B350" s="1" t="s">
        <v>14</v>
      </c>
      <c r="C350" s="2">
        <v>43616</v>
      </c>
      <c r="D350" s="1">
        <v>175.15</v>
      </c>
      <c r="E350" s="1">
        <v>177.8</v>
      </c>
      <c r="F350" s="1">
        <v>177.85</v>
      </c>
      <c r="G350" s="1">
        <v>170</v>
      </c>
      <c r="H350" s="1">
        <v>172.55</v>
      </c>
      <c r="I350" s="1">
        <v>172.6</v>
      </c>
      <c r="J350" s="1">
        <v>173.13</v>
      </c>
      <c r="K350" s="1">
        <v>21488115</v>
      </c>
      <c r="L350" s="1">
        <v>3720229760.8000002</v>
      </c>
      <c r="M350" s="1">
        <v>117718</v>
      </c>
      <c r="N350" s="3">
        <f>IF(ISERR(LN(Table18[[#This Row],[Close Price]]/I349)),"-",LN(Table18[[#This Row],[Close Price]]/I349))</f>
        <v>-1.4665970994168305E-2</v>
      </c>
    </row>
    <row r="351" spans="1:14" x14ac:dyDescent="0.3">
      <c r="A351" s="1" t="s">
        <v>33</v>
      </c>
      <c r="B351" s="1" t="s">
        <v>14</v>
      </c>
      <c r="C351" s="2">
        <v>43619</v>
      </c>
      <c r="D351" s="1">
        <v>172.6</v>
      </c>
      <c r="E351" s="1">
        <v>170.5</v>
      </c>
      <c r="F351" s="1">
        <v>175</v>
      </c>
      <c r="G351" s="1">
        <v>168.4</v>
      </c>
      <c r="H351" s="1">
        <v>175</v>
      </c>
      <c r="I351" s="1">
        <v>174.5</v>
      </c>
      <c r="J351" s="1">
        <v>172.8</v>
      </c>
      <c r="K351" s="1">
        <v>21288078</v>
      </c>
      <c r="L351" s="1">
        <v>3678663055.5500002</v>
      </c>
      <c r="M351" s="1">
        <v>107128</v>
      </c>
      <c r="N351" s="3">
        <f>IF(ISERR(LN(Table18[[#This Row],[Close Price]]/I350)),"-",LN(Table18[[#This Row],[Close Price]]/I350))</f>
        <v>1.0947962993154339E-2</v>
      </c>
    </row>
    <row r="352" spans="1:14" x14ac:dyDescent="0.3">
      <c r="A352" s="1" t="s">
        <v>33</v>
      </c>
      <c r="B352" s="1" t="s">
        <v>14</v>
      </c>
      <c r="C352" s="2">
        <v>43620</v>
      </c>
      <c r="D352" s="1">
        <v>174.5</v>
      </c>
      <c r="E352" s="1">
        <v>174.25</v>
      </c>
      <c r="F352" s="1">
        <v>177.2</v>
      </c>
      <c r="G352" s="1">
        <v>172.4</v>
      </c>
      <c r="H352" s="1">
        <v>173.1</v>
      </c>
      <c r="I352" s="1">
        <v>173.25</v>
      </c>
      <c r="J352" s="1">
        <v>173.94</v>
      </c>
      <c r="K352" s="1">
        <v>17428731</v>
      </c>
      <c r="L352" s="1">
        <v>3031572570.5999999</v>
      </c>
      <c r="M352" s="1">
        <v>106012</v>
      </c>
      <c r="N352" s="3">
        <f>IF(ISERR(LN(Table18[[#This Row],[Close Price]]/I351)),"-",LN(Table18[[#This Row],[Close Price]]/I351))</f>
        <v>-7.1891035724692262E-3</v>
      </c>
    </row>
    <row r="353" spans="1:14" x14ac:dyDescent="0.3">
      <c r="A353" s="1" t="s">
        <v>33</v>
      </c>
      <c r="B353" s="1" t="s">
        <v>14</v>
      </c>
      <c r="C353" s="2">
        <v>43622</v>
      </c>
      <c r="D353" s="1">
        <v>173.25</v>
      </c>
      <c r="E353" s="1">
        <v>174.05</v>
      </c>
      <c r="F353" s="1">
        <v>175.85</v>
      </c>
      <c r="G353" s="1">
        <v>168.85</v>
      </c>
      <c r="H353" s="1">
        <v>169.9</v>
      </c>
      <c r="I353" s="1">
        <v>169.7</v>
      </c>
      <c r="J353" s="1">
        <v>172.06</v>
      </c>
      <c r="K353" s="1">
        <v>16874819</v>
      </c>
      <c r="L353" s="1">
        <v>2903485760.4499998</v>
      </c>
      <c r="M353" s="1">
        <v>102208</v>
      </c>
      <c r="N353" s="3">
        <f>IF(ISERR(LN(Table18[[#This Row],[Close Price]]/I352)),"-",LN(Table18[[#This Row],[Close Price]]/I352))</f>
        <v>-2.0703465829832051E-2</v>
      </c>
    </row>
    <row r="354" spans="1:14" x14ac:dyDescent="0.3">
      <c r="A354" s="1" t="s">
        <v>33</v>
      </c>
      <c r="B354" s="1" t="s">
        <v>14</v>
      </c>
      <c r="C354" s="2">
        <v>43623</v>
      </c>
      <c r="D354" s="1">
        <v>169.7</v>
      </c>
      <c r="E354" s="1">
        <v>169.9</v>
      </c>
      <c r="F354" s="1">
        <v>171.7</v>
      </c>
      <c r="G354" s="1">
        <v>167.25</v>
      </c>
      <c r="H354" s="1">
        <v>169.3</v>
      </c>
      <c r="I354" s="1">
        <v>169.5</v>
      </c>
      <c r="J354" s="1">
        <v>169.75</v>
      </c>
      <c r="K354" s="1">
        <v>14465703</v>
      </c>
      <c r="L354" s="1">
        <v>2455500219.5</v>
      </c>
      <c r="M354" s="1">
        <v>81066</v>
      </c>
      <c r="N354" s="3">
        <f>IF(ISERR(LN(Table18[[#This Row],[Close Price]]/I353)),"-",LN(Table18[[#This Row],[Close Price]]/I353))</f>
        <v>-1.1792454196756375E-3</v>
      </c>
    </row>
    <row r="355" spans="1:14" x14ac:dyDescent="0.3">
      <c r="A355" s="1" t="s">
        <v>33</v>
      </c>
      <c r="B355" s="1" t="s">
        <v>14</v>
      </c>
      <c r="C355" s="2">
        <v>43626</v>
      </c>
      <c r="D355" s="1">
        <v>169.5</v>
      </c>
      <c r="E355" s="1">
        <v>170.9</v>
      </c>
      <c r="F355" s="1">
        <v>172.05</v>
      </c>
      <c r="G355" s="1">
        <v>163.55000000000001</v>
      </c>
      <c r="H355" s="1">
        <v>166.85</v>
      </c>
      <c r="I355" s="1">
        <v>166.2</v>
      </c>
      <c r="J355" s="1">
        <v>166.98</v>
      </c>
      <c r="K355" s="1">
        <v>20209862</v>
      </c>
      <c r="L355" s="1">
        <v>3374661811.6999998</v>
      </c>
      <c r="M355" s="1">
        <v>126663</v>
      </c>
      <c r="N355" s="3">
        <f>IF(ISERR(LN(Table18[[#This Row],[Close Price]]/I354)),"-",LN(Table18[[#This Row],[Close Price]]/I354))</f>
        <v>-1.9661044399157234E-2</v>
      </c>
    </row>
    <row r="356" spans="1:14" x14ac:dyDescent="0.3">
      <c r="A356" s="1" t="s">
        <v>33</v>
      </c>
      <c r="B356" s="1" t="s">
        <v>14</v>
      </c>
      <c r="C356" s="2">
        <v>43627</v>
      </c>
      <c r="D356" s="1">
        <v>166.2</v>
      </c>
      <c r="E356" s="1">
        <v>166.85</v>
      </c>
      <c r="F356" s="1">
        <v>171.9</v>
      </c>
      <c r="G356" s="1">
        <v>165.65</v>
      </c>
      <c r="H356" s="1">
        <v>170.9</v>
      </c>
      <c r="I356" s="1">
        <v>170.75</v>
      </c>
      <c r="J356" s="1">
        <v>169.32</v>
      </c>
      <c r="K356" s="1">
        <v>20363493</v>
      </c>
      <c r="L356" s="1">
        <v>3448019620.4499998</v>
      </c>
      <c r="M356" s="1">
        <v>119877</v>
      </c>
      <c r="N356" s="3">
        <f>IF(ISERR(LN(Table18[[#This Row],[Close Price]]/I355)),"-",LN(Table18[[#This Row],[Close Price]]/I355))</f>
        <v>2.7008616029551645E-2</v>
      </c>
    </row>
    <row r="357" spans="1:14" x14ac:dyDescent="0.3">
      <c r="A357" s="1" t="s">
        <v>33</v>
      </c>
      <c r="B357" s="1" t="s">
        <v>14</v>
      </c>
      <c r="C357" s="2">
        <v>43628</v>
      </c>
      <c r="D357" s="1">
        <v>170.75</v>
      </c>
      <c r="E357" s="1">
        <v>170.9</v>
      </c>
      <c r="F357" s="1">
        <v>172.2</v>
      </c>
      <c r="G357" s="1">
        <v>168.1</v>
      </c>
      <c r="H357" s="1">
        <v>169.3</v>
      </c>
      <c r="I357" s="1">
        <v>169.05</v>
      </c>
      <c r="J357" s="1">
        <v>169.98</v>
      </c>
      <c r="K357" s="1">
        <v>12819208</v>
      </c>
      <c r="L357" s="1">
        <v>2178996044.6999998</v>
      </c>
      <c r="M357" s="1">
        <v>68194</v>
      </c>
      <c r="N357" s="3">
        <f>IF(ISERR(LN(Table18[[#This Row],[Close Price]]/I356)),"-",LN(Table18[[#This Row],[Close Price]]/I356))</f>
        <v>-1.0005969297004322E-2</v>
      </c>
    </row>
    <row r="358" spans="1:14" x14ac:dyDescent="0.3">
      <c r="A358" s="1" t="s">
        <v>33</v>
      </c>
      <c r="B358" s="1" t="s">
        <v>14</v>
      </c>
      <c r="C358" s="2">
        <v>43629</v>
      </c>
      <c r="D358" s="1">
        <v>169.05</v>
      </c>
      <c r="E358" s="1">
        <v>166.9</v>
      </c>
      <c r="F358" s="1">
        <v>168.9</v>
      </c>
      <c r="G358" s="1">
        <v>164.5</v>
      </c>
      <c r="H358" s="1">
        <v>167.65</v>
      </c>
      <c r="I358" s="1">
        <v>167.4</v>
      </c>
      <c r="J358" s="1">
        <v>166.56</v>
      </c>
      <c r="K358" s="1">
        <v>15144315</v>
      </c>
      <c r="L358" s="1">
        <v>2522447191.6999998</v>
      </c>
      <c r="M358" s="1">
        <v>85391</v>
      </c>
      <c r="N358" s="3">
        <f>IF(ISERR(LN(Table18[[#This Row],[Close Price]]/I357)),"-",LN(Table18[[#This Row],[Close Price]]/I357))</f>
        <v>-9.8083710985200408E-3</v>
      </c>
    </row>
    <row r="359" spans="1:14" x14ac:dyDescent="0.3">
      <c r="A359" s="1" t="s">
        <v>33</v>
      </c>
      <c r="B359" s="1" t="s">
        <v>14</v>
      </c>
      <c r="C359" s="2">
        <v>43630</v>
      </c>
      <c r="D359" s="1">
        <v>167.4</v>
      </c>
      <c r="E359" s="1">
        <v>167.5</v>
      </c>
      <c r="F359" s="1">
        <v>167.5</v>
      </c>
      <c r="G359" s="1">
        <v>163.5</v>
      </c>
      <c r="H359" s="1">
        <v>163.75</v>
      </c>
      <c r="I359" s="1">
        <v>164.2</v>
      </c>
      <c r="J359" s="1">
        <v>165.48</v>
      </c>
      <c r="K359" s="1">
        <v>10920508</v>
      </c>
      <c r="L359" s="1">
        <v>1807121173</v>
      </c>
      <c r="M359" s="1">
        <v>67150</v>
      </c>
      <c r="N359" s="3">
        <f>IF(ISERR(LN(Table18[[#This Row],[Close Price]]/I358)),"-",LN(Table18[[#This Row],[Close Price]]/I358))</f>
        <v>-1.9300961037047207E-2</v>
      </c>
    </row>
    <row r="360" spans="1:14" x14ac:dyDescent="0.3">
      <c r="A360" s="1" t="s">
        <v>33</v>
      </c>
      <c r="B360" s="1" t="s">
        <v>14</v>
      </c>
      <c r="C360" s="2">
        <v>43633</v>
      </c>
      <c r="D360" s="1">
        <v>164.2</v>
      </c>
      <c r="E360" s="1">
        <v>163.75</v>
      </c>
      <c r="F360" s="1">
        <v>164.15</v>
      </c>
      <c r="G360" s="1">
        <v>158</v>
      </c>
      <c r="H360" s="1">
        <v>158.5</v>
      </c>
      <c r="I360" s="1">
        <v>158.75</v>
      </c>
      <c r="J360" s="1">
        <v>160.84</v>
      </c>
      <c r="K360" s="1">
        <v>14381813</v>
      </c>
      <c r="L360" s="1">
        <v>2313166765.6500001</v>
      </c>
      <c r="M360" s="1">
        <v>93749</v>
      </c>
      <c r="N360" s="3">
        <f>IF(ISERR(LN(Table18[[#This Row],[Close Price]]/I359)),"-",LN(Table18[[#This Row],[Close Price]]/I359))</f>
        <v>-3.3754559245526755E-2</v>
      </c>
    </row>
    <row r="361" spans="1:14" x14ac:dyDescent="0.3">
      <c r="A361" s="1" t="s">
        <v>33</v>
      </c>
      <c r="B361" s="1" t="s">
        <v>14</v>
      </c>
      <c r="C361" s="2">
        <v>43634</v>
      </c>
      <c r="D361" s="1">
        <v>158.75</v>
      </c>
      <c r="E361" s="1">
        <v>159</v>
      </c>
      <c r="F361" s="1">
        <v>161</v>
      </c>
      <c r="G361" s="1">
        <v>156.75</v>
      </c>
      <c r="H361" s="1">
        <v>158.69999999999999</v>
      </c>
      <c r="I361" s="1">
        <v>158.30000000000001</v>
      </c>
      <c r="J361" s="1">
        <v>159.07</v>
      </c>
      <c r="K361" s="1">
        <v>14003043</v>
      </c>
      <c r="L361" s="1">
        <v>2227402058.1500001</v>
      </c>
      <c r="M361" s="1">
        <v>87506</v>
      </c>
      <c r="N361" s="3">
        <f>IF(ISERR(LN(Table18[[#This Row],[Close Price]]/I360)),"-",LN(Table18[[#This Row],[Close Price]]/I360))</f>
        <v>-2.8386708858344836E-3</v>
      </c>
    </row>
    <row r="362" spans="1:14" x14ac:dyDescent="0.3">
      <c r="A362" s="1" t="s">
        <v>33</v>
      </c>
      <c r="B362" s="1" t="s">
        <v>14</v>
      </c>
      <c r="C362" s="2">
        <v>43635</v>
      </c>
      <c r="D362" s="1">
        <v>158.30000000000001</v>
      </c>
      <c r="E362" s="1">
        <v>160</v>
      </c>
      <c r="F362" s="1">
        <v>163.75</v>
      </c>
      <c r="G362" s="1">
        <v>152.5</v>
      </c>
      <c r="H362" s="1">
        <v>155</v>
      </c>
      <c r="I362" s="1">
        <v>154.65</v>
      </c>
      <c r="J362" s="1">
        <v>156.49</v>
      </c>
      <c r="K362" s="1">
        <v>25257018</v>
      </c>
      <c r="L362" s="1">
        <v>3952528803.75</v>
      </c>
      <c r="M362" s="1">
        <v>153493</v>
      </c>
      <c r="N362" s="3">
        <f>IF(ISERR(LN(Table18[[#This Row],[Close Price]]/I361)),"-",LN(Table18[[#This Row],[Close Price]]/I361))</f>
        <v>-2.3327467755887846E-2</v>
      </c>
    </row>
    <row r="363" spans="1:14" x14ac:dyDescent="0.3">
      <c r="A363" s="1" t="s">
        <v>33</v>
      </c>
      <c r="B363" s="1" t="s">
        <v>14</v>
      </c>
      <c r="C363" s="2">
        <v>43636</v>
      </c>
      <c r="D363" s="1">
        <v>154.65</v>
      </c>
      <c r="E363" s="1">
        <v>153.44999999999999</v>
      </c>
      <c r="F363" s="1">
        <v>160</v>
      </c>
      <c r="G363" s="1">
        <v>152.15</v>
      </c>
      <c r="H363" s="1">
        <v>158.94999999999999</v>
      </c>
      <c r="I363" s="1">
        <v>159.25</v>
      </c>
      <c r="J363" s="1">
        <v>155.76</v>
      </c>
      <c r="K363" s="1">
        <v>19247947</v>
      </c>
      <c r="L363" s="1">
        <v>2997967620.9499998</v>
      </c>
      <c r="M363" s="1">
        <v>105331</v>
      </c>
      <c r="N363" s="3">
        <f>IF(ISERR(LN(Table18[[#This Row],[Close Price]]/I362)),"-",LN(Table18[[#This Row],[Close Price]]/I362))</f>
        <v>2.9310795321194103E-2</v>
      </c>
    </row>
    <row r="364" spans="1:14" x14ac:dyDescent="0.3">
      <c r="A364" s="1" t="s">
        <v>33</v>
      </c>
      <c r="B364" s="1" t="s">
        <v>14</v>
      </c>
      <c r="C364" s="2">
        <v>43637</v>
      </c>
      <c r="D364" s="1">
        <v>159.25</v>
      </c>
      <c r="E364" s="1">
        <v>155</v>
      </c>
      <c r="F364" s="1">
        <v>160.75</v>
      </c>
      <c r="G364" s="1">
        <v>154.5</v>
      </c>
      <c r="H364" s="1">
        <v>158.75</v>
      </c>
      <c r="I364" s="1">
        <v>158.9</v>
      </c>
      <c r="J364" s="1">
        <v>157.72</v>
      </c>
      <c r="K364" s="1">
        <v>23304207</v>
      </c>
      <c r="L364" s="1">
        <v>3675601614.5999999</v>
      </c>
      <c r="M364" s="1">
        <v>122483</v>
      </c>
      <c r="N364" s="3">
        <f>IF(ISERR(LN(Table18[[#This Row],[Close Price]]/I363)),"-",LN(Table18[[#This Row],[Close Price]]/I363))</f>
        <v>-2.2002209096024235E-3</v>
      </c>
    </row>
    <row r="365" spans="1:14" x14ac:dyDescent="0.3">
      <c r="A365" s="1" t="s">
        <v>33</v>
      </c>
      <c r="B365" s="1" t="s">
        <v>14</v>
      </c>
      <c r="C365" s="2">
        <v>43640</v>
      </c>
      <c r="D365" s="1">
        <v>158.9</v>
      </c>
      <c r="E365" s="1">
        <v>158.69999999999999</v>
      </c>
      <c r="F365" s="1">
        <v>160.19999999999999</v>
      </c>
      <c r="G365" s="1">
        <v>156.19999999999999</v>
      </c>
      <c r="H365" s="1">
        <v>158.9</v>
      </c>
      <c r="I365" s="1">
        <v>159.30000000000001</v>
      </c>
      <c r="J365" s="1">
        <v>158.37</v>
      </c>
      <c r="K365" s="1">
        <v>13185118</v>
      </c>
      <c r="L365" s="1">
        <v>2088118956.8499999</v>
      </c>
      <c r="M365" s="1">
        <v>74307</v>
      </c>
      <c r="N365" s="3">
        <f>IF(ISERR(LN(Table18[[#This Row],[Close Price]]/I364)),"-",LN(Table18[[#This Row],[Close Price]]/I364))</f>
        <v>2.5141433733326273E-3</v>
      </c>
    </row>
    <row r="366" spans="1:14" x14ac:dyDescent="0.3">
      <c r="A366" s="1" t="s">
        <v>33</v>
      </c>
      <c r="B366" s="1" t="s">
        <v>14</v>
      </c>
      <c r="C366" s="2">
        <v>43641</v>
      </c>
      <c r="D366" s="1">
        <v>159.30000000000001</v>
      </c>
      <c r="E366" s="1">
        <v>158</v>
      </c>
      <c r="F366" s="1">
        <v>161</v>
      </c>
      <c r="G366" s="1">
        <v>156.85</v>
      </c>
      <c r="H366" s="1">
        <v>160.35</v>
      </c>
      <c r="I366" s="1">
        <v>160.44999999999999</v>
      </c>
      <c r="J366" s="1">
        <v>159.27000000000001</v>
      </c>
      <c r="K366" s="1">
        <v>13368928</v>
      </c>
      <c r="L366" s="1">
        <v>2129322653.05</v>
      </c>
      <c r="M366" s="1">
        <v>68267</v>
      </c>
      <c r="N366" s="3">
        <f>IF(ISERR(LN(Table18[[#This Row],[Close Price]]/I365)),"-",LN(Table18[[#This Row],[Close Price]]/I365))</f>
        <v>7.1931506398630008E-3</v>
      </c>
    </row>
    <row r="367" spans="1:14" x14ac:dyDescent="0.3">
      <c r="A367" s="1" t="s">
        <v>33</v>
      </c>
      <c r="B367" s="1" t="s">
        <v>14</v>
      </c>
      <c r="C367" s="2">
        <v>43642</v>
      </c>
      <c r="D367" s="1">
        <v>160.44999999999999</v>
      </c>
      <c r="E367" s="1">
        <v>160.1</v>
      </c>
      <c r="F367" s="1">
        <v>162.19999999999999</v>
      </c>
      <c r="G367" s="1">
        <v>158.75</v>
      </c>
      <c r="H367" s="1">
        <v>160.9</v>
      </c>
      <c r="I367" s="1">
        <v>161.1</v>
      </c>
      <c r="J367" s="1">
        <v>160.65</v>
      </c>
      <c r="K367" s="1">
        <v>18481332</v>
      </c>
      <c r="L367" s="1">
        <v>2968984089.1999998</v>
      </c>
      <c r="M367" s="1">
        <v>87056</v>
      </c>
      <c r="N367" s="3">
        <f>IF(ISERR(LN(Table18[[#This Row],[Close Price]]/I366)),"-",LN(Table18[[#This Row],[Close Price]]/I366))</f>
        <v>4.0429226270627628E-3</v>
      </c>
    </row>
    <row r="368" spans="1:14" x14ac:dyDescent="0.3">
      <c r="A368" s="1" t="s">
        <v>33</v>
      </c>
      <c r="B368" s="1" t="s">
        <v>14</v>
      </c>
      <c r="C368" s="2">
        <v>43643</v>
      </c>
      <c r="D368" s="1">
        <v>161.1</v>
      </c>
      <c r="E368" s="1">
        <v>161.85</v>
      </c>
      <c r="F368" s="1">
        <v>168</v>
      </c>
      <c r="G368" s="1">
        <v>161.1</v>
      </c>
      <c r="H368" s="1">
        <v>165.1</v>
      </c>
      <c r="I368" s="1">
        <v>165.85</v>
      </c>
      <c r="J368" s="1">
        <v>165.14</v>
      </c>
      <c r="K368" s="1">
        <v>26612983</v>
      </c>
      <c r="L368" s="1">
        <v>4394897217.25</v>
      </c>
      <c r="M368" s="1">
        <v>129181</v>
      </c>
      <c r="N368" s="3">
        <f>IF(ISERR(LN(Table18[[#This Row],[Close Price]]/I367)),"-",LN(Table18[[#This Row],[Close Price]]/I367))</f>
        <v>2.9058475210132672E-2</v>
      </c>
    </row>
    <row r="369" spans="1:14" x14ac:dyDescent="0.3">
      <c r="A369" s="1" t="s">
        <v>33</v>
      </c>
      <c r="B369" s="1" t="s">
        <v>14</v>
      </c>
      <c r="C369" s="2">
        <v>43644</v>
      </c>
      <c r="D369" s="1">
        <v>165.85</v>
      </c>
      <c r="E369" s="1">
        <v>165.2</v>
      </c>
      <c r="F369" s="1">
        <v>166.75</v>
      </c>
      <c r="G369" s="1">
        <v>161.35</v>
      </c>
      <c r="H369" s="1">
        <v>162.44999999999999</v>
      </c>
      <c r="I369" s="1">
        <v>162.55000000000001</v>
      </c>
      <c r="J369" s="1">
        <v>164.36</v>
      </c>
      <c r="K369" s="1">
        <v>15092229</v>
      </c>
      <c r="L369" s="1">
        <v>2480530785.6500001</v>
      </c>
      <c r="M369" s="1">
        <v>81036</v>
      </c>
      <c r="N369" s="3">
        <f>IF(ISERR(LN(Table18[[#This Row],[Close Price]]/I368)),"-",LN(Table18[[#This Row],[Close Price]]/I368))</f>
        <v>-2.009811864314694E-2</v>
      </c>
    </row>
    <row r="370" spans="1:14" x14ac:dyDescent="0.3">
      <c r="A370" s="1" t="s">
        <v>33</v>
      </c>
      <c r="B370" s="1" t="s">
        <v>14</v>
      </c>
      <c r="C370" s="2">
        <v>43647</v>
      </c>
      <c r="D370" s="1">
        <v>162.55000000000001</v>
      </c>
      <c r="E370" s="1">
        <v>163.69999999999999</v>
      </c>
      <c r="F370" s="1">
        <v>169.4</v>
      </c>
      <c r="G370" s="1">
        <v>163.19999999999999</v>
      </c>
      <c r="H370" s="1">
        <v>167.6</v>
      </c>
      <c r="I370" s="1">
        <v>168</v>
      </c>
      <c r="J370" s="1">
        <v>167.23</v>
      </c>
      <c r="K370" s="1">
        <v>23990900</v>
      </c>
      <c r="L370" s="1">
        <v>4012042057.3000002</v>
      </c>
      <c r="M370" s="1">
        <v>125382</v>
      </c>
      <c r="N370" s="3">
        <f>IF(ISERR(LN(Table18[[#This Row],[Close Price]]/I369)),"-",LN(Table18[[#This Row],[Close Price]]/I369))</f>
        <v>3.2978332653344475E-2</v>
      </c>
    </row>
    <row r="371" spans="1:14" x14ac:dyDescent="0.3">
      <c r="A371" s="1" t="s">
        <v>33</v>
      </c>
      <c r="B371" s="1" t="s">
        <v>14</v>
      </c>
      <c r="C371" s="2">
        <v>43648</v>
      </c>
      <c r="D371" s="1">
        <v>168</v>
      </c>
      <c r="E371" s="1">
        <v>166.8</v>
      </c>
      <c r="F371" s="1">
        <v>167.35</v>
      </c>
      <c r="G371" s="1">
        <v>161.35</v>
      </c>
      <c r="H371" s="1">
        <v>163.5</v>
      </c>
      <c r="I371" s="1">
        <v>163.75</v>
      </c>
      <c r="J371" s="1">
        <v>164.09</v>
      </c>
      <c r="K371" s="1">
        <v>16903683</v>
      </c>
      <c r="L371" s="1">
        <v>2773801156.1999998</v>
      </c>
      <c r="M371" s="1">
        <v>91343</v>
      </c>
      <c r="N371" s="3">
        <f>IF(ISERR(LN(Table18[[#This Row],[Close Price]]/I370)),"-",LN(Table18[[#This Row],[Close Price]]/I370))</f>
        <v>-2.5623104887897645E-2</v>
      </c>
    </row>
    <row r="372" spans="1:14" x14ac:dyDescent="0.3">
      <c r="A372" s="1" t="s">
        <v>33</v>
      </c>
      <c r="B372" s="1" t="s">
        <v>14</v>
      </c>
      <c r="C372" s="2">
        <v>43649</v>
      </c>
      <c r="D372" s="1">
        <v>163.75</v>
      </c>
      <c r="E372" s="1">
        <v>163.75</v>
      </c>
      <c r="F372" s="1">
        <v>165</v>
      </c>
      <c r="G372" s="1">
        <v>161.69999999999999</v>
      </c>
      <c r="H372" s="1">
        <v>162.55000000000001</v>
      </c>
      <c r="I372" s="1">
        <v>162.30000000000001</v>
      </c>
      <c r="J372" s="1">
        <v>163.01</v>
      </c>
      <c r="K372" s="1">
        <v>13606179</v>
      </c>
      <c r="L372" s="1">
        <v>2217936540.8000002</v>
      </c>
      <c r="M372" s="1">
        <v>68089</v>
      </c>
      <c r="N372" s="3">
        <f>IF(ISERR(LN(Table18[[#This Row],[Close Price]]/I371)),"-",LN(Table18[[#This Row],[Close Price]]/I371))</f>
        <v>-8.8943999948157271E-3</v>
      </c>
    </row>
    <row r="373" spans="1:14" x14ac:dyDescent="0.3">
      <c r="A373" s="1" t="s">
        <v>33</v>
      </c>
      <c r="B373" s="1" t="s">
        <v>14</v>
      </c>
      <c r="C373" s="2">
        <v>43650</v>
      </c>
      <c r="D373" s="1">
        <v>162.30000000000001</v>
      </c>
      <c r="E373" s="1">
        <v>162.5</v>
      </c>
      <c r="F373" s="1">
        <v>167.75</v>
      </c>
      <c r="G373" s="1">
        <v>162</v>
      </c>
      <c r="H373" s="1">
        <v>165.15</v>
      </c>
      <c r="I373" s="1">
        <v>165.2</v>
      </c>
      <c r="J373" s="1">
        <v>165.5</v>
      </c>
      <c r="K373" s="1">
        <v>19512938</v>
      </c>
      <c r="L373" s="1">
        <v>3229335369.3499999</v>
      </c>
      <c r="M373" s="1">
        <v>99930</v>
      </c>
      <c r="N373" s="3">
        <f>IF(ISERR(LN(Table18[[#This Row],[Close Price]]/I372)),"-",LN(Table18[[#This Row],[Close Price]]/I372))</f>
        <v>1.7710386566332021E-2</v>
      </c>
    </row>
    <row r="374" spans="1:14" x14ac:dyDescent="0.3">
      <c r="A374" s="1" t="s">
        <v>33</v>
      </c>
      <c r="B374" s="1" t="s">
        <v>14</v>
      </c>
      <c r="C374" s="2">
        <v>43651</v>
      </c>
      <c r="D374" s="1">
        <v>165.2</v>
      </c>
      <c r="E374" s="1">
        <v>165.15</v>
      </c>
      <c r="F374" s="1">
        <v>166.95</v>
      </c>
      <c r="G374" s="1">
        <v>159.5</v>
      </c>
      <c r="H374" s="1">
        <v>159.85</v>
      </c>
      <c r="I374" s="1">
        <v>160.19999999999999</v>
      </c>
      <c r="J374" s="1">
        <v>163.57</v>
      </c>
      <c r="K374" s="1">
        <v>14374084</v>
      </c>
      <c r="L374" s="1">
        <v>2351216775.25</v>
      </c>
      <c r="M374" s="1">
        <v>80341</v>
      </c>
      <c r="N374" s="3">
        <f>IF(ISERR(LN(Table18[[#This Row],[Close Price]]/I373)),"-",LN(Table18[[#This Row],[Close Price]]/I373))</f>
        <v>-3.0733826452618827E-2</v>
      </c>
    </row>
    <row r="375" spans="1:14" x14ac:dyDescent="0.3">
      <c r="A375" s="1" t="s">
        <v>33</v>
      </c>
      <c r="B375" s="1" t="s">
        <v>14</v>
      </c>
      <c r="C375" s="2">
        <v>43654</v>
      </c>
      <c r="D375" s="1">
        <v>160.19999999999999</v>
      </c>
      <c r="E375" s="1">
        <v>159.35</v>
      </c>
      <c r="F375" s="1">
        <v>159.5</v>
      </c>
      <c r="G375" s="1">
        <v>153.5</v>
      </c>
      <c r="H375" s="1">
        <v>155.1</v>
      </c>
      <c r="I375" s="1">
        <v>154.55000000000001</v>
      </c>
      <c r="J375" s="1">
        <v>155.32</v>
      </c>
      <c r="K375" s="1">
        <v>15149035</v>
      </c>
      <c r="L375" s="1">
        <v>2352949648.4000001</v>
      </c>
      <c r="M375" s="1">
        <v>91974</v>
      </c>
      <c r="N375" s="3">
        <f>IF(ISERR(LN(Table18[[#This Row],[Close Price]]/I374)),"-",LN(Table18[[#This Row],[Close Price]]/I374))</f>
        <v>-3.5905366056133335E-2</v>
      </c>
    </row>
    <row r="376" spans="1:14" x14ac:dyDescent="0.3">
      <c r="A376" s="1" t="s">
        <v>33</v>
      </c>
      <c r="B376" s="1" t="s">
        <v>14</v>
      </c>
      <c r="C376" s="2">
        <v>43655</v>
      </c>
      <c r="D376" s="1">
        <v>154.55000000000001</v>
      </c>
      <c r="E376" s="1">
        <v>154</v>
      </c>
      <c r="F376" s="1">
        <v>157.15</v>
      </c>
      <c r="G376" s="1">
        <v>152.75</v>
      </c>
      <c r="H376" s="1">
        <v>155.80000000000001</v>
      </c>
      <c r="I376" s="1">
        <v>155.80000000000001</v>
      </c>
      <c r="J376" s="1">
        <v>155.18</v>
      </c>
      <c r="K376" s="1">
        <v>16112345</v>
      </c>
      <c r="L376" s="1">
        <v>2500279573.0999999</v>
      </c>
      <c r="M376" s="1">
        <v>86658</v>
      </c>
      <c r="N376" s="3">
        <f>IF(ISERR(LN(Table18[[#This Row],[Close Price]]/I375)),"-",LN(Table18[[#This Row],[Close Price]]/I375))</f>
        <v>8.0554648585225985E-3</v>
      </c>
    </row>
    <row r="377" spans="1:14" x14ac:dyDescent="0.3">
      <c r="A377" s="1" t="s">
        <v>33</v>
      </c>
      <c r="B377" s="1" t="s">
        <v>14</v>
      </c>
      <c r="C377" s="2">
        <v>43656</v>
      </c>
      <c r="D377" s="1">
        <v>155.80000000000001</v>
      </c>
      <c r="E377" s="1">
        <v>156.25</v>
      </c>
      <c r="F377" s="1">
        <v>156.25</v>
      </c>
      <c r="G377" s="1">
        <v>149.1</v>
      </c>
      <c r="H377" s="1">
        <v>151.9</v>
      </c>
      <c r="I377" s="1">
        <v>151.65</v>
      </c>
      <c r="J377" s="1">
        <v>151.34</v>
      </c>
      <c r="K377" s="1">
        <v>31737846</v>
      </c>
      <c r="L377" s="1">
        <v>4803170375.5</v>
      </c>
      <c r="M377" s="1">
        <v>158316</v>
      </c>
      <c r="N377" s="3">
        <f>IF(ISERR(LN(Table18[[#This Row],[Close Price]]/I376)),"-",LN(Table18[[#This Row],[Close Price]]/I376))</f>
        <v>-2.6997899302057794E-2</v>
      </c>
    </row>
    <row r="378" spans="1:14" x14ac:dyDescent="0.3">
      <c r="A378" s="1" t="s">
        <v>33</v>
      </c>
      <c r="B378" s="1" t="s">
        <v>14</v>
      </c>
      <c r="C378" s="2">
        <v>43657</v>
      </c>
      <c r="D378" s="1">
        <v>151.65</v>
      </c>
      <c r="E378" s="1">
        <v>153</v>
      </c>
      <c r="F378" s="1">
        <v>157.69999999999999</v>
      </c>
      <c r="G378" s="1">
        <v>150.35</v>
      </c>
      <c r="H378" s="1">
        <v>156.5</v>
      </c>
      <c r="I378" s="1">
        <v>156.80000000000001</v>
      </c>
      <c r="J378" s="1">
        <v>154.52000000000001</v>
      </c>
      <c r="K378" s="1">
        <v>24099895</v>
      </c>
      <c r="L378" s="1">
        <v>3723916083.5</v>
      </c>
      <c r="M378" s="1">
        <v>129005</v>
      </c>
      <c r="N378" s="3">
        <f>IF(ISERR(LN(Table18[[#This Row],[Close Price]]/I377)),"-",LN(Table18[[#This Row],[Close Price]]/I377))</f>
        <v>3.3395873781717406E-2</v>
      </c>
    </row>
    <row r="379" spans="1:14" x14ac:dyDescent="0.3">
      <c r="A379" s="1" t="s">
        <v>33</v>
      </c>
      <c r="B379" s="1" t="s">
        <v>14</v>
      </c>
      <c r="C379" s="2">
        <v>43658</v>
      </c>
      <c r="D379" s="1">
        <v>156.80000000000001</v>
      </c>
      <c r="E379" s="1">
        <v>155.9</v>
      </c>
      <c r="F379" s="1">
        <v>162.85</v>
      </c>
      <c r="G379" s="1">
        <v>154</v>
      </c>
      <c r="H379" s="1">
        <v>159</v>
      </c>
      <c r="I379" s="1">
        <v>159.30000000000001</v>
      </c>
      <c r="J379" s="1">
        <v>159.01</v>
      </c>
      <c r="K379" s="1">
        <v>27307153</v>
      </c>
      <c r="L379" s="1">
        <v>4342169835.8500004</v>
      </c>
      <c r="M379" s="1">
        <v>140682</v>
      </c>
      <c r="N379" s="3">
        <f>IF(ISERR(LN(Table18[[#This Row],[Close Price]]/I378)),"-",LN(Table18[[#This Row],[Close Price]]/I378))</f>
        <v>1.5818108999695296E-2</v>
      </c>
    </row>
    <row r="380" spans="1:14" x14ac:dyDescent="0.3">
      <c r="A380" s="1" t="s">
        <v>33</v>
      </c>
      <c r="B380" s="1" t="s">
        <v>14</v>
      </c>
      <c r="C380" s="2">
        <v>43661</v>
      </c>
      <c r="D380" s="1">
        <v>159.30000000000001</v>
      </c>
      <c r="E380" s="1">
        <v>159</v>
      </c>
      <c r="F380" s="1">
        <v>162.6</v>
      </c>
      <c r="G380" s="1">
        <v>157.85</v>
      </c>
      <c r="H380" s="1">
        <v>160.35</v>
      </c>
      <c r="I380" s="1">
        <v>160.94999999999999</v>
      </c>
      <c r="J380" s="1">
        <v>160.47999999999999</v>
      </c>
      <c r="K380" s="1">
        <v>19924720</v>
      </c>
      <c r="L380" s="1">
        <v>3197537537</v>
      </c>
      <c r="M380" s="1">
        <v>106165</v>
      </c>
      <c r="N380" s="3">
        <f>IF(ISERR(LN(Table18[[#This Row],[Close Price]]/I379)),"-",LN(Table18[[#This Row],[Close Price]]/I379))</f>
        <v>1.0304540828814107E-2</v>
      </c>
    </row>
    <row r="381" spans="1:14" x14ac:dyDescent="0.3">
      <c r="A381" s="1" t="s">
        <v>33</v>
      </c>
      <c r="B381" s="1" t="s">
        <v>14</v>
      </c>
      <c r="C381" s="2">
        <v>43662</v>
      </c>
      <c r="D381" s="1">
        <v>160.94999999999999</v>
      </c>
      <c r="E381" s="1">
        <v>159.80000000000001</v>
      </c>
      <c r="F381" s="1">
        <v>170.95</v>
      </c>
      <c r="G381" s="1">
        <v>159.05000000000001</v>
      </c>
      <c r="H381" s="1">
        <v>170.35</v>
      </c>
      <c r="I381" s="1">
        <v>170</v>
      </c>
      <c r="J381" s="1">
        <v>167.26</v>
      </c>
      <c r="K381" s="1">
        <v>39025331</v>
      </c>
      <c r="L381" s="1">
        <v>6527437754.5</v>
      </c>
      <c r="M381" s="1">
        <v>193736</v>
      </c>
      <c r="N381" s="3">
        <f>IF(ISERR(LN(Table18[[#This Row],[Close Price]]/I380)),"-",LN(Table18[[#This Row],[Close Price]]/I380))</f>
        <v>5.4704679305444752E-2</v>
      </c>
    </row>
    <row r="382" spans="1:14" x14ac:dyDescent="0.3">
      <c r="A382" s="1" t="s">
        <v>33</v>
      </c>
      <c r="B382" s="1" t="s">
        <v>14</v>
      </c>
      <c r="C382" s="2">
        <v>43663</v>
      </c>
      <c r="D382" s="1">
        <v>170</v>
      </c>
      <c r="E382" s="1">
        <v>170</v>
      </c>
      <c r="F382" s="1">
        <v>172.35</v>
      </c>
      <c r="G382" s="1">
        <v>166.3</v>
      </c>
      <c r="H382" s="1">
        <v>168.05</v>
      </c>
      <c r="I382" s="1">
        <v>167.9</v>
      </c>
      <c r="J382" s="1">
        <v>168.87</v>
      </c>
      <c r="K382" s="1">
        <v>25236730</v>
      </c>
      <c r="L382" s="1">
        <v>4261654522.3499999</v>
      </c>
      <c r="M382" s="1">
        <v>133019</v>
      </c>
      <c r="N382" s="3">
        <f>IF(ISERR(LN(Table18[[#This Row],[Close Price]]/I381)),"-",LN(Table18[[#This Row],[Close Price]]/I381))</f>
        <v>-1.2429872966766606E-2</v>
      </c>
    </row>
    <row r="383" spans="1:14" x14ac:dyDescent="0.3">
      <c r="A383" s="1" t="s">
        <v>33</v>
      </c>
      <c r="B383" s="1" t="s">
        <v>14</v>
      </c>
      <c r="C383" s="2">
        <v>43664</v>
      </c>
      <c r="D383" s="1">
        <v>167.9</v>
      </c>
      <c r="E383" s="1">
        <v>167.25</v>
      </c>
      <c r="F383" s="1">
        <v>167.25</v>
      </c>
      <c r="G383" s="1">
        <v>160</v>
      </c>
      <c r="H383" s="1">
        <v>161</v>
      </c>
      <c r="I383" s="1">
        <v>160.75</v>
      </c>
      <c r="J383" s="1">
        <v>162.83000000000001</v>
      </c>
      <c r="K383" s="1">
        <v>19055022</v>
      </c>
      <c r="L383" s="1">
        <v>3102727938.6500001</v>
      </c>
      <c r="M383" s="1">
        <v>113728</v>
      </c>
      <c r="N383" s="3">
        <f>IF(ISERR(LN(Table18[[#This Row],[Close Price]]/I382)),"-",LN(Table18[[#This Row],[Close Price]]/I382))</f>
        <v>-4.3518200965766383E-2</v>
      </c>
    </row>
    <row r="384" spans="1:14" x14ac:dyDescent="0.3">
      <c r="A384" s="1" t="s">
        <v>33</v>
      </c>
      <c r="B384" s="1" t="s">
        <v>14</v>
      </c>
      <c r="C384" s="2">
        <v>43665</v>
      </c>
      <c r="D384" s="1">
        <v>160.75</v>
      </c>
      <c r="E384" s="1">
        <v>161.44999999999999</v>
      </c>
      <c r="F384" s="1">
        <v>162.4</v>
      </c>
      <c r="G384" s="1">
        <v>153.85</v>
      </c>
      <c r="H384" s="1">
        <v>155.19999999999999</v>
      </c>
      <c r="I384" s="1">
        <v>154.85</v>
      </c>
      <c r="J384" s="1">
        <v>156.94</v>
      </c>
      <c r="K384" s="1">
        <v>18954216</v>
      </c>
      <c r="L384" s="1">
        <v>2974687238.8000002</v>
      </c>
      <c r="M384" s="1">
        <v>105612</v>
      </c>
      <c r="N384" s="3">
        <f>IF(ISERR(LN(Table18[[#This Row],[Close Price]]/I383)),"-",LN(Table18[[#This Row],[Close Price]]/I383))</f>
        <v>-3.7393456698517014E-2</v>
      </c>
    </row>
    <row r="385" spans="1:14" x14ac:dyDescent="0.3">
      <c r="A385" s="1" t="s">
        <v>33</v>
      </c>
      <c r="B385" s="1" t="s">
        <v>14</v>
      </c>
      <c r="C385" s="2">
        <v>43668</v>
      </c>
      <c r="D385" s="1">
        <v>154.85</v>
      </c>
      <c r="E385" s="1">
        <v>155.44999999999999</v>
      </c>
      <c r="F385" s="1">
        <v>159.30000000000001</v>
      </c>
      <c r="G385" s="1">
        <v>155.25</v>
      </c>
      <c r="H385" s="1">
        <v>156.65</v>
      </c>
      <c r="I385" s="1">
        <v>156.75</v>
      </c>
      <c r="J385" s="1">
        <v>157</v>
      </c>
      <c r="K385" s="1">
        <v>15995349</v>
      </c>
      <c r="L385" s="1">
        <v>2511292785.6500001</v>
      </c>
      <c r="M385" s="1">
        <v>88371</v>
      </c>
      <c r="N385" s="3">
        <f>IF(ISERR(LN(Table18[[#This Row],[Close Price]]/I384)),"-",LN(Table18[[#This Row],[Close Price]]/I384))</f>
        <v>1.2195273093818206E-2</v>
      </c>
    </row>
    <row r="386" spans="1:14" x14ac:dyDescent="0.3">
      <c r="A386" s="1" t="s">
        <v>33</v>
      </c>
      <c r="B386" s="1" t="s">
        <v>14</v>
      </c>
      <c r="C386" s="2">
        <v>43669</v>
      </c>
      <c r="D386" s="1">
        <v>156.75</v>
      </c>
      <c r="E386" s="1">
        <v>157.4</v>
      </c>
      <c r="F386" s="1">
        <v>159</v>
      </c>
      <c r="G386" s="1">
        <v>154.80000000000001</v>
      </c>
      <c r="H386" s="1">
        <v>156.15</v>
      </c>
      <c r="I386" s="1">
        <v>156.19999999999999</v>
      </c>
      <c r="J386" s="1">
        <v>156.69</v>
      </c>
      <c r="K386" s="1">
        <v>12942555</v>
      </c>
      <c r="L386" s="1">
        <v>2027949339.4000001</v>
      </c>
      <c r="M386" s="1">
        <v>73078</v>
      </c>
      <c r="N386" s="3">
        <f>IF(ISERR(LN(Table18[[#This Row],[Close Price]]/I385)),"-",LN(Table18[[#This Row],[Close Price]]/I385))</f>
        <v>-3.5149421074446084E-3</v>
      </c>
    </row>
    <row r="387" spans="1:14" x14ac:dyDescent="0.3">
      <c r="A387" s="1" t="s">
        <v>33</v>
      </c>
      <c r="B387" s="1" t="s">
        <v>14</v>
      </c>
      <c r="C387" s="2">
        <v>43670</v>
      </c>
      <c r="D387" s="1">
        <v>156.19999999999999</v>
      </c>
      <c r="E387" s="1">
        <v>156.35</v>
      </c>
      <c r="F387" s="1">
        <v>157.55000000000001</v>
      </c>
      <c r="G387" s="1">
        <v>150.5</v>
      </c>
      <c r="H387" s="1">
        <v>151.30000000000001</v>
      </c>
      <c r="I387" s="1">
        <v>151.25</v>
      </c>
      <c r="J387" s="1">
        <v>152.72999999999999</v>
      </c>
      <c r="K387" s="1">
        <v>16292964</v>
      </c>
      <c r="L387" s="1">
        <v>2488485598.9499998</v>
      </c>
      <c r="M387" s="1">
        <v>91056</v>
      </c>
      <c r="N387" s="3">
        <f>IF(ISERR(LN(Table18[[#This Row],[Close Price]]/I386)),"-",LN(Table18[[#This Row],[Close Price]]/I386))</f>
        <v>-3.2203140494634706E-2</v>
      </c>
    </row>
    <row r="388" spans="1:14" x14ac:dyDescent="0.3">
      <c r="A388" s="1" t="s">
        <v>33</v>
      </c>
      <c r="B388" s="1" t="s">
        <v>14</v>
      </c>
      <c r="C388" s="2">
        <v>43671</v>
      </c>
      <c r="D388" s="1">
        <v>151.25</v>
      </c>
      <c r="E388" s="1">
        <v>151.30000000000001</v>
      </c>
      <c r="F388" s="1">
        <v>152.5</v>
      </c>
      <c r="G388" s="1">
        <v>143.75</v>
      </c>
      <c r="H388" s="1">
        <v>144</v>
      </c>
      <c r="I388" s="1">
        <v>144.30000000000001</v>
      </c>
      <c r="J388" s="1">
        <v>147.11000000000001</v>
      </c>
      <c r="K388" s="1">
        <v>34364032</v>
      </c>
      <c r="L388" s="1">
        <v>5055330539.3000002</v>
      </c>
      <c r="M388" s="1">
        <v>183196</v>
      </c>
      <c r="N388" s="3">
        <f>IF(ISERR(LN(Table18[[#This Row],[Close Price]]/I387)),"-",LN(Table18[[#This Row],[Close Price]]/I387))</f>
        <v>-4.7039631131125574E-2</v>
      </c>
    </row>
    <row r="389" spans="1:14" x14ac:dyDescent="0.3">
      <c r="A389" s="1" t="s">
        <v>33</v>
      </c>
      <c r="B389" s="1" t="s">
        <v>14</v>
      </c>
      <c r="C389" s="2">
        <v>43672</v>
      </c>
      <c r="D389" s="1">
        <v>144.30000000000001</v>
      </c>
      <c r="E389" s="1">
        <v>138.1</v>
      </c>
      <c r="F389" s="1">
        <v>150.15</v>
      </c>
      <c r="G389" s="1">
        <v>138.1</v>
      </c>
      <c r="H389" s="1">
        <v>148.19999999999999</v>
      </c>
      <c r="I389" s="1">
        <v>147.15</v>
      </c>
      <c r="J389" s="1">
        <v>146</v>
      </c>
      <c r="K389" s="1">
        <v>83905651</v>
      </c>
      <c r="L389" s="1">
        <v>12250045385.450001</v>
      </c>
      <c r="M389" s="1">
        <v>353350</v>
      </c>
      <c r="N389" s="3">
        <f>IF(ISERR(LN(Table18[[#This Row],[Close Price]]/I388)),"-",LN(Table18[[#This Row],[Close Price]]/I388))</f>
        <v>1.9558008899656514E-2</v>
      </c>
    </row>
    <row r="390" spans="1:14" x14ac:dyDescent="0.3">
      <c r="A390" s="1" t="s">
        <v>33</v>
      </c>
      <c r="B390" s="1" t="s">
        <v>14</v>
      </c>
      <c r="C390" s="2">
        <v>43675</v>
      </c>
      <c r="D390" s="1">
        <v>147.15</v>
      </c>
      <c r="E390" s="1">
        <v>146.9</v>
      </c>
      <c r="F390" s="1">
        <v>146.9</v>
      </c>
      <c r="G390" s="1">
        <v>136.85</v>
      </c>
      <c r="H390" s="1">
        <v>137.80000000000001</v>
      </c>
      <c r="I390" s="1">
        <v>137.55000000000001</v>
      </c>
      <c r="J390" s="1">
        <v>140.25</v>
      </c>
      <c r="K390" s="1">
        <v>38844222</v>
      </c>
      <c r="L390" s="1">
        <v>5447961495.9499998</v>
      </c>
      <c r="M390" s="1">
        <v>201161</v>
      </c>
      <c r="N390" s="3">
        <f>IF(ISERR(LN(Table18[[#This Row],[Close Price]]/I389)),"-",LN(Table18[[#This Row],[Close Price]]/I389))</f>
        <v>-6.746498730889823E-2</v>
      </c>
    </row>
    <row r="391" spans="1:14" x14ac:dyDescent="0.3">
      <c r="A391" s="1" t="s">
        <v>33</v>
      </c>
      <c r="B391" s="1" t="s">
        <v>14</v>
      </c>
      <c r="C391" s="2">
        <v>43676</v>
      </c>
      <c r="D391" s="1">
        <v>137.55000000000001</v>
      </c>
      <c r="E391" s="1">
        <v>138</v>
      </c>
      <c r="F391" s="1">
        <v>139.69999999999999</v>
      </c>
      <c r="G391" s="1">
        <v>132.6</v>
      </c>
      <c r="H391" s="1">
        <v>133.69999999999999</v>
      </c>
      <c r="I391" s="1">
        <v>133.44999999999999</v>
      </c>
      <c r="J391" s="1">
        <v>136.38999999999999</v>
      </c>
      <c r="K391" s="1">
        <v>35725524</v>
      </c>
      <c r="L391" s="1">
        <v>4872699985.1499996</v>
      </c>
      <c r="M391" s="1">
        <v>185991</v>
      </c>
      <c r="N391" s="3">
        <f>IF(ISERR(LN(Table18[[#This Row],[Close Price]]/I390)),"-",LN(Table18[[#This Row],[Close Price]]/I390))</f>
        <v>-3.0260611520050579E-2</v>
      </c>
    </row>
    <row r="392" spans="1:14" x14ac:dyDescent="0.3">
      <c r="A392" s="1" t="s">
        <v>33</v>
      </c>
      <c r="B392" s="1" t="s">
        <v>14</v>
      </c>
      <c r="C392" s="2">
        <v>43677</v>
      </c>
      <c r="D392" s="1">
        <v>133.44999999999999</v>
      </c>
      <c r="E392" s="1">
        <v>133.5</v>
      </c>
      <c r="F392" s="1">
        <v>136.4</v>
      </c>
      <c r="G392" s="1">
        <v>132.5</v>
      </c>
      <c r="H392" s="1">
        <v>135.75</v>
      </c>
      <c r="I392" s="1">
        <v>135.6</v>
      </c>
      <c r="J392" s="1">
        <v>134.38999999999999</v>
      </c>
      <c r="K392" s="1">
        <v>27024859</v>
      </c>
      <c r="L392" s="1">
        <v>3631799500.5999999</v>
      </c>
      <c r="M392" s="1">
        <v>136081</v>
      </c>
      <c r="N392" s="3">
        <f>IF(ISERR(LN(Table18[[#This Row],[Close Price]]/I391)),"-",LN(Table18[[#This Row],[Close Price]]/I391))</f>
        <v>1.5982499655761994E-2</v>
      </c>
    </row>
    <row r="393" spans="1:14" x14ac:dyDescent="0.3">
      <c r="A393" s="1" t="s">
        <v>33</v>
      </c>
      <c r="B393" s="1" t="s">
        <v>14</v>
      </c>
      <c r="C393" s="2">
        <v>43678</v>
      </c>
      <c r="D393" s="1">
        <v>135.6</v>
      </c>
      <c r="E393" s="1">
        <v>135.5</v>
      </c>
      <c r="F393" s="1">
        <v>136.30000000000001</v>
      </c>
      <c r="G393" s="1">
        <v>127.55</v>
      </c>
      <c r="H393" s="1">
        <v>129.69999999999999</v>
      </c>
      <c r="I393" s="1">
        <v>129.55000000000001</v>
      </c>
      <c r="J393" s="1">
        <v>130.54</v>
      </c>
      <c r="K393" s="1">
        <v>38991424</v>
      </c>
      <c r="L393" s="1">
        <v>5090076867.1499996</v>
      </c>
      <c r="M393" s="1">
        <v>207269</v>
      </c>
      <c r="N393" s="3">
        <f>IF(ISERR(LN(Table18[[#This Row],[Close Price]]/I392)),"-",LN(Table18[[#This Row],[Close Price]]/I392))</f>
        <v>-4.5642468498176103E-2</v>
      </c>
    </row>
    <row r="394" spans="1:14" x14ac:dyDescent="0.3">
      <c r="A394" s="1" t="s">
        <v>33</v>
      </c>
      <c r="B394" s="1" t="s">
        <v>14</v>
      </c>
      <c r="C394" s="2">
        <v>43679</v>
      </c>
      <c r="D394" s="1">
        <v>129.55000000000001</v>
      </c>
      <c r="E394" s="1">
        <v>128.5</v>
      </c>
      <c r="F394" s="1">
        <v>133.19999999999999</v>
      </c>
      <c r="G394" s="1">
        <v>127</v>
      </c>
      <c r="H394" s="1">
        <v>130.15</v>
      </c>
      <c r="I394" s="1">
        <v>130.69999999999999</v>
      </c>
      <c r="J394" s="1">
        <v>130.37</v>
      </c>
      <c r="K394" s="1">
        <v>44016138</v>
      </c>
      <c r="L394" s="1">
        <v>5738532941.5500002</v>
      </c>
      <c r="M394" s="1">
        <v>221995</v>
      </c>
      <c r="N394" s="3">
        <f>IF(ISERR(LN(Table18[[#This Row],[Close Price]]/I393)),"-",LN(Table18[[#This Row],[Close Price]]/I393))</f>
        <v>8.8377136220571181E-3</v>
      </c>
    </row>
    <row r="395" spans="1:14" x14ac:dyDescent="0.3">
      <c r="A395" s="1" t="s">
        <v>33</v>
      </c>
      <c r="B395" s="1" t="s">
        <v>14</v>
      </c>
      <c r="C395" s="2">
        <v>43682</v>
      </c>
      <c r="D395" s="1">
        <v>130.69999999999999</v>
      </c>
      <c r="E395" s="1">
        <v>128</v>
      </c>
      <c r="F395" s="1">
        <v>128.19999999999999</v>
      </c>
      <c r="G395" s="1">
        <v>122.3</v>
      </c>
      <c r="H395" s="1">
        <v>124</v>
      </c>
      <c r="I395" s="1">
        <v>123.75</v>
      </c>
      <c r="J395" s="1">
        <v>124.57</v>
      </c>
      <c r="K395" s="1">
        <v>35452262</v>
      </c>
      <c r="L395" s="1">
        <v>4416430405.8500004</v>
      </c>
      <c r="M395" s="1">
        <v>180347</v>
      </c>
      <c r="N395" s="3">
        <f>IF(ISERR(LN(Table18[[#This Row],[Close Price]]/I394)),"-",LN(Table18[[#This Row],[Close Price]]/I394))</f>
        <v>-5.4641219181376544E-2</v>
      </c>
    </row>
    <row r="396" spans="1:14" x14ac:dyDescent="0.3">
      <c r="A396" s="1" t="s">
        <v>33</v>
      </c>
      <c r="B396" s="1" t="s">
        <v>14</v>
      </c>
      <c r="C396" s="2">
        <v>43683</v>
      </c>
      <c r="D396" s="1">
        <v>123.75</v>
      </c>
      <c r="E396" s="1">
        <v>123.05</v>
      </c>
      <c r="F396" s="1">
        <v>126.55</v>
      </c>
      <c r="G396" s="1">
        <v>121.75</v>
      </c>
      <c r="H396" s="1">
        <v>122.25</v>
      </c>
      <c r="I396" s="1">
        <v>122.5</v>
      </c>
      <c r="J396" s="1">
        <v>123.83</v>
      </c>
      <c r="K396" s="1">
        <v>34790369</v>
      </c>
      <c r="L396" s="1">
        <v>4308249566.5</v>
      </c>
      <c r="M396" s="1">
        <v>154007</v>
      </c>
      <c r="N396" s="3">
        <f>IF(ISERR(LN(Table18[[#This Row],[Close Price]]/I395)),"-",LN(Table18[[#This Row],[Close Price]]/I395))</f>
        <v>-1.0152371464017962E-2</v>
      </c>
    </row>
    <row r="397" spans="1:14" x14ac:dyDescent="0.3">
      <c r="A397" s="1" t="s">
        <v>33</v>
      </c>
      <c r="B397" s="1" t="s">
        <v>14</v>
      </c>
      <c r="C397" s="2">
        <v>43684</v>
      </c>
      <c r="D397" s="1">
        <v>122.5</v>
      </c>
      <c r="E397" s="1">
        <v>122.6</v>
      </c>
      <c r="F397" s="1">
        <v>123.85</v>
      </c>
      <c r="G397" s="1">
        <v>116.5</v>
      </c>
      <c r="H397" s="1">
        <v>117.2</v>
      </c>
      <c r="I397" s="1">
        <v>117.4</v>
      </c>
      <c r="J397" s="1">
        <v>120.41</v>
      </c>
      <c r="K397" s="1">
        <v>37287779</v>
      </c>
      <c r="L397" s="1">
        <v>4489760016.5</v>
      </c>
      <c r="M397" s="1">
        <v>159615</v>
      </c>
      <c r="N397" s="3">
        <f>IF(ISERR(LN(Table18[[#This Row],[Close Price]]/I396)),"-",LN(Table18[[#This Row],[Close Price]]/I396))</f>
        <v>-4.2524122590785543E-2</v>
      </c>
    </row>
    <row r="398" spans="1:14" x14ac:dyDescent="0.3">
      <c r="A398" s="1" t="s">
        <v>33</v>
      </c>
      <c r="B398" s="1" t="s">
        <v>14</v>
      </c>
      <c r="C398" s="2">
        <v>43685</v>
      </c>
      <c r="D398" s="1">
        <v>117.4</v>
      </c>
      <c r="E398" s="1">
        <v>118</v>
      </c>
      <c r="F398" s="1">
        <v>125</v>
      </c>
      <c r="G398" s="1">
        <v>116.9</v>
      </c>
      <c r="H398" s="1">
        <v>124</v>
      </c>
      <c r="I398" s="1">
        <v>124.05</v>
      </c>
      <c r="J398" s="1">
        <v>120.72</v>
      </c>
      <c r="K398" s="1">
        <v>35876237</v>
      </c>
      <c r="L398" s="1">
        <v>4330927031.4499998</v>
      </c>
      <c r="M398" s="1">
        <v>158597</v>
      </c>
      <c r="N398" s="3">
        <f>IF(ISERR(LN(Table18[[#This Row],[Close Price]]/I397)),"-",LN(Table18[[#This Row],[Close Price]]/I397))</f>
        <v>5.5097802743813956E-2</v>
      </c>
    </row>
    <row r="399" spans="1:14" x14ac:dyDescent="0.3">
      <c r="A399" s="1" t="s">
        <v>33</v>
      </c>
      <c r="B399" s="1" t="s">
        <v>14</v>
      </c>
      <c r="C399" s="2">
        <v>43686</v>
      </c>
      <c r="D399" s="1">
        <v>124.05</v>
      </c>
      <c r="E399" s="1">
        <v>124.5</v>
      </c>
      <c r="F399" s="1">
        <v>126.5</v>
      </c>
      <c r="G399" s="1">
        <v>120.7</v>
      </c>
      <c r="H399" s="1">
        <v>122.55</v>
      </c>
      <c r="I399" s="1">
        <v>122.05</v>
      </c>
      <c r="J399" s="1">
        <v>123.11</v>
      </c>
      <c r="K399" s="1">
        <v>39245417</v>
      </c>
      <c r="L399" s="1">
        <v>4831315607.6000004</v>
      </c>
      <c r="M399" s="1">
        <v>178731</v>
      </c>
      <c r="N399" s="3">
        <f>IF(ISERR(LN(Table18[[#This Row],[Close Price]]/I398)),"-",LN(Table18[[#This Row],[Close Price]]/I398))</f>
        <v>-1.6253913298840923E-2</v>
      </c>
    </row>
    <row r="400" spans="1:14" x14ac:dyDescent="0.3">
      <c r="A400" s="1" t="s">
        <v>33</v>
      </c>
      <c r="B400" s="1" t="s">
        <v>14</v>
      </c>
      <c r="C400" s="2">
        <v>43690</v>
      </c>
      <c r="D400" s="1">
        <v>122.05</v>
      </c>
      <c r="E400" s="1">
        <v>123.8</v>
      </c>
      <c r="F400" s="1">
        <v>126.3</v>
      </c>
      <c r="G400" s="1">
        <v>121</v>
      </c>
      <c r="H400" s="1">
        <v>121.65</v>
      </c>
      <c r="I400" s="1">
        <v>121.95</v>
      </c>
      <c r="J400" s="1">
        <v>123.42</v>
      </c>
      <c r="K400" s="1">
        <v>35498118</v>
      </c>
      <c r="L400" s="1">
        <v>4381290301.5500002</v>
      </c>
      <c r="M400" s="1">
        <v>165227</v>
      </c>
      <c r="N400" s="3">
        <f>IF(ISERR(LN(Table18[[#This Row],[Close Price]]/I399)),"-",LN(Table18[[#This Row],[Close Price]]/I399))</f>
        <v>-8.1967217703969369E-4</v>
      </c>
    </row>
    <row r="401" spans="1:14" x14ac:dyDescent="0.3">
      <c r="A401" s="1" t="s">
        <v>33</v>
      </c>
      <c r="B401" s="1" t="s">
        <v>14</v>
      </c>
      <c r="C401" s="2">
        <v>43691</v>
      </c>
      <c r="D401" s="1">
        <v>121.95</v>
      </c>
      <c r="E401" s="1">
        <v>122.7</v>
      </c>
      <c r="F401" s="1">
        <v>123.8</v>
      </c>
      <c r="G401" s="1">
        <v>118.6</v>
      </c>
      <c r="H401" s="1">
        <v>120.75</v>
      </c>
      <c r="I401" s="1">
        <v>120.9</v>
      </c>
      <c r="J401" s="1">
        <v>121.03</v>
      </c>
      <c r="K401" s="1">
        <v>30136178</v>
      </c>
      <c r="L401" s="1">
        <v>3647312365.3000002</v>
      </c>
      <c r="M401" s="1">
        <v>152935</v>
      </c>
      <c r="N401" s="3">
        <f>IF(ISERR(LN(Table18[[#This Row],[Close Price]]/I400)),"-",LN(Table18[[#This Row],[Close Price]]/I400))</f>
        <v>-8.647367041182295E-3</v>
      </c>
    </row>
    <row r="402" spans="1:14" x14ac:dyDescent="0.3">
      <c r="A402" s="1" t="s">
        <v>33</v>
      </c>
      <c r="B402" s="1" t="s">
        <v>14</v>
      </c>
      <c r="C402" s="2">
        <v>43693</v>
      </c>
      <c r="D402" s="1">
        <v>120.9</v>
      </c>
      <c r="E402" s="1">
        <v>119.9</v>
      </c>
      <c r="F402" s="1">
        <v>122.45</v>
      </c>
      <c r="G402" s="1">
        <v>117.35</v>
      </c>
      <c r="H402" s="1">
        <v>120.65</v>
      </c>
      <c r="I402" s="1">
        <v>121.35</v>
      </c>
      <c r="J402" s="1">
        <v>119.73</v>
      </c>
      <c r="K402" s="1">
        <v>35264621</v>
      </c>
      <c r="L402" s="1">
        <v>4222154127.4000001</v>
      </c>
      <c r="M402" s="1">
        <v>144070</v>
      </c>
      <c r="N402" s="3">
        <f>IF(ISERR(LN(Table18[[#This Row],[Close Price]]/I401)),"-",LN(Table18[[#This Row],[Close Price]]/I401))</f>
        <v>3.7151745518633778E-3</v>
      </c>
    </row>
    <row r="403" spans="1:14" x14ac:dyDescent="0.3">
      <c r="A403" s="1" t="s">
        <v>33</v>
      </c>
      <c r="B403" s="1" t="s">
        <v>14</v>
      </c>
      <c r="C403" s="2">
        <v>43696</v>
      </c>
      <c r="D403" s="1">
        <v>121.35</v>
      </c>
      <c r="E403" s="1">
        <v>121.2</v>
      </c>
      <c r="F403" s="1">
        <v>122.6</v>
      </c>
      <c r="G403" s="1">
        <v>120</v>
      </c>
      <c r="H403" s="1">
        <v>121.25</v>
      </c>
      <c r="I403" s="1">
        <v>120.8</v>
      </c>
      <c r="J403" s="1">
        <v>121.12</v>
      </c>
      <c r="K403" s="1">
        <v>23194786</v>
      </c>
      <c r="L403" s="1">
        <v>2809390829.6500001</v>
      </c>
      <c r="M403" s="1">
        <v>85169</v>
      </c>
      <c r="N403" s="3">
        <f>IF(ISERR(LN(Table18[[#This Row],[Close Price]]/I402)),"-",LN(Table18[[#This Row],[Close Price]]/I402))</f>
        <v>-4.5426466718958428E-3</v>
      </c>
    </row>
    <row r="404" spans="1:14" x14ac:dyDescent="0.3">
      <c r="A404" s="1" t="s">
        <v>33</v>
      </c>
      <c r="B404" s="1" t="s">
        <v>14</v>
      </c>
      <c r="C404" s="2">
        <v>43697</v>
      </c>
      <c r="D404" s="1">
        <v>120.8</v>
      </c>
      <c r="E404" s="1">
        <v>120</v>
      </c>
      <c r="F404" s="1">
        <v>124.8</v>
      </c>
      <c r="G404" s="1">
        <v>119</v>
      </c>
      <c r="H404" s="1">
        <v>123.8</v>
      </c>
      <c r="I404" s="1">
        <v>123.85</v>
      </c>
      <c r="J404" s="1">
        <v>122.2</v>
      </c>
      <c r="K404" s="1">
        <v>34809225</v>
      </c>
      <c r="L404" s="1">
        <v>4253818545.8499999</v>
      </c>
      <c r="M404" s="1">
        <v>139469</v>
      </c>
      <c r="N404" s="3">
        <f>IF(ISERR(LN(Table18[[#This Row],[Close Price]]/I403)),"-",LN(Table18[[#This Row],[Close Price]]/I403))</f>
        <v>2.4934870434653939E-2</v>
      </c>
    </row>
    <row r="405" spans="1:14" x14ac:dyDescent="0.3">
      <c r="A405" s="1" t="s">
        <v>33</v>
      </c>
      <c r="B405" s="1" t="s">
        <v>14</v>
      </c>
      <c r="C405" s="2">
        <v>43698</v>
      </c>
      <c r="D405" s="1">
        <v>123.85</v>
      </c>
      <c r="E405" s="1">
        <v>123</v>
      </c>
      <c r="F405" s="1">
        <v>123</v>
      </c>
      <c r="G405" s="1">
        <v>109.5</v>
      </c>
      <c r="H405" s="1">
        <v>112</v>
      </c>
      <c r="I405" s="1">
        <v>112.4</v>
      </c>
      <c r="J405" s="1">
        <v>114.84</v>
      </c>
      <c r="K405" s="1">
        <v>83509593</v>
      </c>
      <c r="L405" s="1">
        <v>9590596245.1000004</v>
      </c>
      <c r="M405" s="1">
        <v>298193</v>
      </c>
      <c r="N405" s="3">
        <f>IF(ISERR(LN(Table18[[#This Row],[Close Price]]/I404)),"-",LN(Table18[[#This Row],[Close Price]]/I404))</f>
        <v>-9.7007218475777715E-2</v>
      </c>
    </row>
    <row r="406" spans="1:14" x14ac:dyDescent="0.3">
      <c r="A406" s="1" t="s">
        <v>33</v>
      </c>
      <c r="B406" s="1" t="s">
        <v>14</v>
      </c>
      <c r="C406" s="2">
        <v>43699</v>
      </c>
      <c r="D406" s="1">
        <v>112.4</v>
      </c>
      <c r="E406" s="1">
        <v>112</v>
      </c>
      <c r="F406" s="1">
        <v>114</v>
      </c>
      <c r="G406" s="1">
        <v>106.2</v>
      </c>
      <c r="H406" s="1">
        <v>108.05</v>
      </c>
      <c r="I406" s="1">
        <v>107.7</v>
      </c>
      <c r="J406" s="1">
        <v>110.03</v>
      </c>
      <c r="K406" s="1">
        <v>58612708</v>
      </c>
      <c r="L406" s="1">
        <v>6449267360.3000002</v>
      </c>
      <c r="M406" s="1">
        <v>188547</v>
      </c>
      <c r="N406" s="3">
        <f>IF(ISERR(LN(Table18[[#This Row],[Close Price]]/I405)),"-",LN(Table18[[#This Row],[Close Price]]/I405))</f>
        <v>-4.2714353297247883E-2</v>
      </c>
    </row>
    <row r="407" spans="1:14" x14ac:dyDescent="0.3">
      <c r="A407" s="1" t="s">
        <v>33</v>
      </c>
      <c r="B407" s="1" t="s">
        <v>14</v>
      </c>
      <c r="C407" s="2">
        <v>43700</v>
      </c>
      <c r="D407" s="1">
        <v>107.7</v>
      </c>
      <c r="E407" s="1">
        <v>108.9</v>
      </c>
      <c r="F407" s="1">
        <v>111.6</v>
      </c>
      <c r="G407" s="1">
        <v>107.65</v>
      </c>
      <c r="H407" s="1">
        <v>111.5</v>
      </c>
      <c r="I407" s="1">
        <v>111.05</v>
      </c>
      <c r="J407" s="1">
        <v>109.52</v>
      </c>
      <c r="K407" s="1">
        <v>41178606</v>
      </c>
      <c r="L407" s="1">
        <v>4510006832.3500004</v>
      </c>
      <c r="M407" s="1">
        <v>153440</v>
      </c>
      <c r="N407" s="3">
        <f>IF(ISERR(LN(Table18[[#This Row],[Close Price]]/I406)),"-",LN(Table18[[#This Row],[Close Price]]/I406))</f>
        <v>3.0630966178093615E-2</v>
      </c>
    </row>
    <row r="408" spans="1:14" x14ac:dyDescent="0.3">
      <c r="A408" s="1" t="s">
        <v>33</v>
      </c>
      <c r="B408" s="1" t="s">
        <v>14</v>
      </c>
      <c r="C408" s="2">
        <v>43703</v>
      </c>
      <c r="D408" s="1">
        <v>111.05</v>
      </c>
      <c r="E408" s="1">
        <v>114.55</v>
      </c>
      <c r="F408" s="1">
        <v>115.4</v>
      </c>
      <c r="G408" s="1">
        <v>106.8</v>
      </c>
      <c r="H408" s="1">
        <v>110.5</v>
      </c>
      <c r="I408" s="1">
        <v>110.55</v>
      </c>
      <c r="J408" s="1">
        <v>110.45</v>
      </c>
      <c r="K408" s="1">
        <v>47757623</v>
      </c>
      <c r="L408" s="1">
        <v>5274690121.3500004</v>
      </c>
      <c r="M408" s="1">
        <v>175714</v>
      </c>
      <c r="N408" s="3">
        <f>IF(ISERR(LN(Table18[[#This Row],[Close Price]]/I407)),"-",LN(Table18[[#This Row],[Close Price]]/I407))</f>
        <v>-4.5126430369811232E-3</v>
      </c>
    </row>
    <row r="409" spans="1:14" x14ac:dyDescent="0.3">
      <c r="A409" s="1" t="s">
        <v>33</v>
      </c>
      <c r="B409" s="1" t="s">
        <v>14</v>
      </c>
      <c r="C409" s="2">
        <v>43704</v>
      </c>
      <c r="D409" s="1">
        <v>110.55</v>
      </c>
      <c r="E409" s="1">
        <v>112.7</v>
      </c>
      <c r="F409" s="1">
        <v>121.4</v>
      </c>
      <c r="G409" s="1">
        <v>111.8</v>
      </c>
      <c r="H409" s="1">
        <v>120.45</v>
      </c>
      <c r="I409" s="1">
        <v>120.35</v>
      </c>
      <c r="J409" s="1">
        <v>117.85</v>
      </c>
      <c r="K409" s="1">
        <v>70636441</v>
      </c>
      <c r="L409" s="1">
        <v>8324718739.1499996</v>
      </c>
      <c r="M409" s="1">
        <v>281051</v>
      </c>
      <c r="N409" s="3">
        <f>IF(ISERR(LN(Table18[[#This Row],[Close Price]]/I408)),"-",LN(Table18[[#This Row],[Close Price]]/I408))</f>
        <v>8.4936256925625689E-2</v>
      </c>
    </row>
    <row r="410" spans="1:14" x14ac:dyDescent="0.3">
      <c r="A410" s="1" t="s">
        <v>33</v>
      </c>
      <c r="B410" s="1" t="s">
        <v>14</v>
      </c>
      <c r="C410" s="2">
        <v>43705</v>
      </c>
      <c r="D410" s="1">
        <v>120.35</v>
      </c>
      <c r="E410" s="1">
        <v>120.55</v>
      </c>
      <c r="F410" s="1">
        <v>124</v>
      </c>
      <c r="G410" s="1">
        <v>114.8</v>
      </c>
      <c r="H410" s="1">
        <v>116.7</v>
      </c>
      <c r="I410" s="1">
        <v>116.35</v>
      </c>
      <c r="J410" s="1">
        <v>119.62</v>
      </c>
      <c r="K410" s="1">
        <v>74245952</v>
      </c>
      <c r="L410" s="1">
        <v>8881032350.8999996</v>
      </c>
      <c r="M410" s="1">
        <v>291912</v>
      </c>
      <c r="N410" s="3">
        <f>IF(ISERR(LN(Table18[[#This Row],[Close Price]]/I409)),"-",LN(Table18[[#This Row],[Close Price]]/I409))</f>
        <v>-3.3801274480780165E-2</v>
      </c>
    </row>
    <row r="411" spans="1:14" x14ac:dyDescent="0.3">
      <c r="A411" s="1" t="s">
        <v>33</v>
      </c>
      <c r="B411" s="1" t="s">
        <v>14</v>
      </c>
      <c r="C411" s="2">
        <v>43706</v>
      </c>
      <c r="D411" s="1">
        <v>116.35</v>
      </c>
      <c r="E411" s="1">
        <v>116.5</v>
      </c>
      <c r="F411" s="1">
        <v>118.5</v>
      </c>
      <c r="G411" s="1">
        <v>112.1</v>
      </c>
      <c r="H411" s="1">
        <v>114.45</v>
      </c>
      <c r="I411" s="1">
        <v>114.3</v>
      </c>
      <c r="J411" s="1">
        <v>114.85</v>
      </c>
      <c r="K411" s="1">
        <v>48098849</v>
      </c>
      <c r="L411" s="1">
        <v>5524197858.3000002</v>
      </c>
      <c r="M411" s="1">
        <v>170324</v>
      </c>
      <c r="N411" s="3">
        <f>IF(ISERR(LN(Table18[[#This Row],[Close Price]]/I410)),"-",LN(Table18[[#This Row],[Close Price]]/I410))</f>
        <v>-1.7776318947535709E-2</v>
      </c>
    </row>
    <row r="412" spans="1:14" x14ac:dyDescent="0.3">
      <c r="A412" s="1" t="s">
        <v>33</v>
      </c>
      <c r="B412" s="1" t="s">
        <v>14</v>
      </c>
      <c r="C412" s="2">
        <v>43707</v>
      </c>
      <c r="D412" s="1">
        <v>114.3</v>
      </c>
      <c r="E412" s="1">
        <v>115.6</v>
      </c>
      <c r="F412" s="1">
        <v>117.3</v>
      </c>
      <c r="G412" s="1">
        <v>112</v>
      </c>
      <c r="H412" s="1">
        <v>116.5</v>
      </c>
      <c r="I412" s="1">
        <v>116.7</v>
      </c>
      <c r="J412" s="1">
        <v>114.6</v>
      </c>
      <c r="K412" s="1">
        <v>42250518</v>
      </c>
      <c r="L412" s="1">
        <v>4841699042.8000002</v>
      </c>
      <c r="M412" s="1">
        <v>160152</v>
      </c>
      <c r="N412" s="3">
        <f>IF(ISERR(LN(Table18[[#This Row],[Close Price]]/I411)),"-",LN(Table18[[#This Row],[Close Price]]/I411))</f>
        <v>2.0779968491745435E-2</v>
      </c>
    </row>
    <row r="413" spans="1:14" x14ac:dyDescent="0.3">
      <c r="A413" s="1" t="s">
        <v>33</v>
      </c>
      <c r="B413" s="1" t="s">
        <v>14</v>
      </c>
      <c r="C413" s="2">
        <v>43711</v>
      </c>
      <c r="D413" s="1">
        <v>116.7</v>
      </c>
      <c r="E413" s="1">
        <v>113.05</v>
      </c>
      <c r="F413" s="1">
        <v>115.35</v>
      </c>
      <c r="G413" s="1">
        <v>111.2</v>
      </c>
      <c r="H413" s="1">
        <v>112</v>
      </c>
      <c r="I413" s="1">
        <v>112.65</v>
      </c>
      <c r="J413" s="1">
        <v>113.05</v>
      </c>
      <c r="K413" s="1">
        <v>36905736</v>
      </c>
      <c r="L413" s="1">
        <v>4172069725.25</v>
      </c>
      <c r="M413" s="1">
        <v>136732</v>
      </c>
      <c r="N413" s="3">
        <f>IF(ISERR(LN(Table18[[#This Row],[Close Price]]/I412)),"-",LN(Table18[[#This Row],[Close Price]]/I412))</f>
        <v>-3.5320872414256813E-2</v>
      </c>
    </row>
    <row r="414" spans="1:14" x14ac:dyDescent="0.3">
      <c r="A414" s="1" t="s">
        <v>33</v>
      </c>
      <c r="B414" s="1" t="s">
        <v>14</v>
      </c>
      <c r="C414" s="2">
        <v>43712</v>
      </c>
      <c r="D414" s="1">
        <v>112.65</v>
      </c>
      <c r="E414" s="1">
        <v>112</v>
      </c>
      <c r="F414" s="1">
        <v>113</v>
      </c>
      <c r="G414" s="1">
        <v>106</v>
      </c>
      <c r="H414" s="1">
        <v>109.75</v>
      </c>
      <c r="I414" s="1">
        <v>109.5</v>
      </c>
      <c r="J414" s="1">
        <v>108.57</v>
      </c>
      <c r="K414" s="1">
        <v>76317447</v>
      </c>
      <c r="L414" s="1">
        <v>8285780831.3999996</v>
      </c>
      <c r="M414" s="1">
        <v>252504</v>
      </c>
      <c r="N414" s="3">
        <f>IF(ISERR(LN(Table18[[#This Row],[Close Price]]/I413)),"-",LN(Table18[[#This Row],[Close Price]]/I413))</f>
        <v>-2.8361117621697983E-2</v>
      </c>
    </row>
    <row r="415" spans="1:14" x14ac:dyDescent="0.3">
      <c r="A415" s="1" t="s">
        <v>33</v>
      </c>
      <c r="B415" s="1" t="s">
        <v>14</v>
      </c>
      <c r="C415" s="2">
        <v>43713</v>
      </c>
      <c r="D415" s="1">
        <v>109.5</v>
      </c>
      <c r="E415" s="1">
        <v>109.75</v>
      </c>
      <c r="F415" s="1">
        <v>119.35</v>
      </c>
      <c r="G415" s="1">
        <v>109.5</v>
      </c>
      <c r="H415" s="1">
        <v>118.35</v>
      </c>
      <c r="I415" s="1">
        <v>118.05</v>
      </c>
      <c r="J415" s="1">
        <v>115.24</v>
      </c>
      <c r="K415" s="1">
        <v>75789807</v>
      </c>
      <c r="L415" s="1">
        <v>8733782896.2999992</v>
      </c>
      <c r="M415" s="1">
        <v>249817</v>
      </c>
      <c r="N415" s="3">
        <f>IF(ISERR(LN(Table18[[#This Row],[Close Price]]/I414)),"-",LN(Table18[[#This Row],[Close Price]]/I414))</f>
        <v>7.5183714274966368E-2</v>
      </c>
    </row>
    <row r="416" spans="1:14" x14ac:dyDescent="0.3">
      <c r="A416" s="1" t="s">
        <v>33</v>
      </c>
      <c r="B416" s="1" t="s">
        <v>14</v>
      </c>
      <c r="C416" s="2">
        <v>43714</v>
      </c>
      <c r="D416" s="1">
        <v>118.05</v>
      </c>
      <c r="E416" s="1">
        <v>118.35</v>
      </c>
      <c r="F416" s="1">
        <v>122.3</v>
      </c>
      <c r="G416" s="1">
        <v>116.55</v>
      </c>
      <c r="H416" s="1">
        <v>121.25</v>
      </c>
      <c r="I416" s="1">
        <v>121.25</v>
      </c>
      <c r="J416" s="1">
        <v>119.28</v>
      </c>
      <c r="K416" s="1">
        <v>67761586</v>
      </c>
      <c r="L416" s="1">
        <v>8082483446.9499998</v>
      </c>
      <c r="M416" s="1">
        <v>215641</v>
      </c>
      <c r="N416" s="3">
        <f>IF(ISERR(LN(Table18[[#This Row],[Close Price]]/I415)),"-",LN(Table18[[#This Row],[Close Price]]/I415))</f>
        <v>2.6746266286070592E-2</v>
      </c>
    </row>
    <row r="417" spans="1:14" x14ac:dyDescent="0.3">
      <c r="A417" s="1" t="s">
        <v>33</v>
      </c>
      <c r="B417" s="1" t="s">
        <v>14</v>
      </c>
      <c r="C417" s="2">
        <v>43717</v>
      </c>
      <c r="D417" s="1">
        <v>121.25</v>
      </c>
      <c r="E417" s="1">
        <v>119</v>
      </c>
      <c r="F417" s="1">
        <v>122.6</v>
      </c>
      <c r="G417" s="1">
        <v>117.35</v>
      </c>
      <c r="H417" s="1">
        <v>121.8</v>
      </c>
      <c r="I417" s="1">
        <v>121.9</v>
      </c>
      <c r="J417" s="1">
        <v>120.38</v>
      </c>
      <c r="K417" s="1">
        <v>51297512</v>
      </c>
      <c r="L417" s="1">
        <v>6174985960.9499998</v>
      </c>
      <c r="M417" s="1">
        <v>177222</v>
      </c>
      <c r="N417" s="3">
        <f>IF(ISERR(LN(Table18[[#This Row],[Close Price]]/I416)),"-",LN(Table18[[#This Row],[Close Price]]/I416))</f>
        <v>5.3465066696332881E-3</v>
      </c>
    </row>
    <row r="418" spans="1:14" x14ac:dyDescent="0.3">
      <c r="A418" s="1" t="s">
        <v>33</v>
      </c>
      <c r="B418" s="1" t="s">
        <v>14</v>
      </c>
      <c r="C418" s="2">
        <v>43719</v>
      </c>
      <c r="D418" s="1">
        <v>121.9</v>
      </c>
      <c r="E418" s="1">
        <v>127</v>
      </c>
      <c r="F418" s="1">
        <v>135</v>
      </c>
      <c r="G418" s="1">
        <v>125.3</v>
      </c>
      <c r="H418" s="1">
        <v>134.9</v>
      </c>
      <c r="I418" s="1">
        <v>134.35</v>
      </c>
      <c r="J418" s="1">
        <v>130.86000000000001</v>
      </c>
      <c r="K418" s="1">
        <v>96568372</v>
      </c>
      <c r="L418" s="1">
        <v>12637306239.049999</v>
      </c>
      <c r="M418" s="1">
        <v>339751</v>
      </c>
      <c r="N418" s="3">
        <f>IF(ISERR(LN(Table18[[#This Row],[Close Price]]/I417)),"-",LN(Table18[[#This Row],[Close Price]]/I417))</f>
        <v>9.7247298574274221E-2</v>
      </c>
    </row>
    <row r="419" spans="1:14" x14ac:dyDescent="0.3">
      <c r="A419" s="1" t="s">
        <v>33</v>
      </c>
      <c r="B419" s="1" t="s">
        <v>14</v>
      </c>
      <c r="C419" s="2">
        <v>43720</v>
      </c>
      <c r="D419" s="1">
        <v>134.35</v>
      </c>
      <c r="E419" s="1">
        <v>134.6</v>
      </c>
      <c r="F419" s="1">
        <v>135.35</v>
      </c>
      <c r="G419" s="1">
        <v>126.7</v>
      </c>
      <c r="H419" s="1">
        <v>129.25</v>
      </c>
      <c r="I419" s="1">
        <v>127.95</v>
      </c>
      <c r="J419" s="1">
        <v>130.11000000000001</v>
      </c>
      <c r="K419" s="1">
        <v>72084195</v>
      </c>
      <c r="L419" s="1">
        <v>9379207006.75</v>
      </c>
      <c r="M419" s="1">
        <v>234911</v>
      </c>
      <c r="N419" s="3">
        <f>IF(ISERR(LN(Table18[[#This Row],[Close Price]]/I418)),"-",LN(Table18[[#This Row],[Close Price]]/I418))</f>
        <v>-4.8808772455702323E-2</v>
      </c>
    </row>
    <row r="420" spans="1:14" x14ac:dyDescent="0.3">
      <c r="A420" s="1" t="s">
        <v>33</v>
      </c>
      <c r="B420" s="1" t="s">
        <v>14</v>
      </c>
      <c r="C420" s="2">
        <v>43721</v>
      </c>
      <c r="D420" s="1">
        <v>127.95</v>
      </c>
      <c r="E420" s="1">
        <v>129.19999999999999</v>
      </c>
      <c r="F420" s="1">
        <v>130.94999999999999</v>
      </c>
      <c r="G420" s="1">
        <v>125.5</v>
      </c>
      <c r="H420" s="1">
        <v>129.6</v>
      </c>
      <c r="I420" s="1">
        <v>129.55000000000001</v>
      </c>
      <c r="J420" s="1">
        <v>128.31</v>
      </c>
      <c r="K420" s="1">
        <v>69088728</v>
      </c>
      <c r="L420" s="1">
        <v>8864543960.75</v>
      </c>
      <c r="M420" s="1">
        <v>219931</v>
      </c>
      <c r="N420" s="3">
        <f>IF(ISERR(LN(Table18[[#This Row],[Close Price]]/I419)),"-",LN(Table18[[#This Row],[Close Price]]/I419))</f>
        <v>1.2427344402321149E-2</v>
      </c>
    </row>
    <row r="421" spans="1:14" x14ac:dyDescent="0.3">
      <c r="A421" s="1" t="s">
        <v>33</v>
      </c>
      <c r="B421" s="1" t="s">
        <v>14</v>
      </c>
      <c r="C421" s="2">
        <v>43724</v>
      </c>
      <c r="D421" s="1">
        <v>129.55000000000001</v>
      </c>
      <c r="E421" s="1">
        <v>128</v>
      </c>
      <c r="F421" s="1">
        <v>130.30000000000001</v>
      </c>
      <c r="G421" s="1">
        <v>126.5</v>
      </c>
      <c r="H421" s="1">
        <v>128.80000000000001</v>
      </c>
      <c r="I421" s="1">
        <v>128.6</v>
      </c>
      <c r="J421" s="1">
        <v>128.49</v>
      </c>
      <c r="K421" s="1">
        <v>40951047</v>
      </c>
      <c r="L421" s="1">
        <v>5261703155.5500002</v>
      </c>
      <c r="M421" s="1">
        <v>138411</v>
      </c>
      <c r="N421" s="3">
        <f>IF(ISERR(LN(Table18[[#This Row],[Close Price]]/I420)),"-",LN(Table18[[#This Row],[Close Price]]/I420))</f>
        <v>-7.3600952046001126E-3</v>
      </c>
    </row>
    <row r="422" spans="1:14" x14ac:dyDescent="0.3">
      <c r="A422" s="1" t="s">
        <v>33</v>
      </c>
      <c r="B422" s="1" t="s">
        <v>14</v>
      </c>
      <c r="C422" s="2">
        <v>43725</v>
      </c>
      <c r="D422" s="1">
        <v>128.6</v>
      </c>
      <c r="E422" s="1">
        <v>129</v>
      </c>
      <c r="F422" s="1">
        <v>130.5</v>
      </c>
      <c r="G422" s="1">
        <v>121.35</v>
      </c>
      <c r="H422" s="1">
        <v>122.2</v>
      </c>
      <c r="I422" s="1">
        <v>122</v>
      </c>
      <c r="J422" s="1">
        <v>125.69</v>
      </c>
      <c r="K422" s="1">
        <v>47652658</v>
      </c>
      <c r="L422" s="1">
        <v>5989637063.6499996</v>
      </c>
      <c r="M422" s="1">
        <v>159534</v>
      </c>
      <c r="N422" s="3">
        <f>IF(ISERR(LN(Table18[[#This Row],[Close Price]]/I421)),"-",LN(Table18[[#This Row],[Close Price]]/I421))</f>
        <v>-5.2685767070262422E-2</v>
      </c>
    </row>
    <row r="423" spans="1:14" x14ac:dyDescent="0.3">
      <c r="A423" s="1" t="s">
        <v>33</v>
      </c>
      <c r="B423" s="1" t="s">
        <v>14</v>
      </c>
      <c r="C423" s="2">
        <v>43726</v>
      </c>
      <c r="D423" s="1">
        <v>122</v>
      </c>
      <c r="E423" s="1">
        <v>123.05</v>
      </c>
      <c r="F423" s="1">
        <v>125.9</v>
      </c>
      <c r="G423" s="1">
        <v>120.5</v>
      </c>
      <c r="H423" s="1">
        <v>122.6</v>
      </c>
      <c r="I423" s="1">
        <v>121.75</v>
      </c>
      <c r="J423" s="1">
        <v>122.5</v>
      </c>
      <c r="K423" s="1">
        <v>53048836</v>
      </c>
      <c r="L423" s="1">
        <v>6498411543.3999996</v>
      </c>
      <c r="M423" s="1">
        <v>171845</v>
      </c>
      <c r="N423" s="3">
        <f>IF(ISERR(LN(Table18[[#This Row],[Close Price]]/I422)),"-",LN(Table18[[#This Row],[Close Price]]/I422))</f>
        <v>-2.0512827705573607E-3</v>
      </c>
    </row>
    <row r="424" spans="1:14" x14ac:dyDescent="0.3">
      <c r="A424" s="1" t="s">
        <v>33</v>
      </c>
      <c r="B424" s="1" t="s">
        <v>14</v>
      </c>
      <c r="C424" s="2">
        <v>43727</v>
      </c>
      <c r="D424" s="1">
        <v>121.75</v>
      </c>
      <c r="E424" s="1">
        <v>123.5</v>
      </c>
      <c r="F424" s="1">
        <v>125.35</v>
      </c>
      <c r="G424" s="1">
        <v>121.2</v>
      </c>
      <c r="H424" s="1">
        <v>124.2</v>
      </c>
      <c r="I424" s="1">
        <v>124.2</v>
      </c>
      <c r="J424" s="1">
        <v>123.51</v>
      </c>
      <c r="K424" s="1">
        <v>51011848</v>
      </c>
      <c r="L424" s="1">
        <v>6300583631.6999998</v>
      </c>
      <c r="M424" s="1">
        <v>190065</v>
      </c>
      <c r="N424" s="3">
        <f>IF(ISERR(LN(Table18[[#This Row],[Close Price]]/I423)),"-",LN(Table18[[#This Row],[Close Price]]/I423))</f>
        <v>1.9923407536679327E-2</v>
      </c>
    </row>
    <row r="425" spans="1:14" x14ac:dyDescent="0.3">
      <c r="A425" s="1" t="s">
        <v>33</v>
      </c>
      <c r="B425" s="1" t="s">
        <v>14</v>
      </c>
      <c r="C425" s="2">
        <v>43728</v>
      </c>
      <c r="D425" s="1">
        <v>124.2</v>
      </c>
      <c r="E425" s="1">
        <v>125</v>
      </c>
      <c r="F425" s="1">
        <v>137.75</v>
      </c>
      <c r="G425" s="1">
        <v>122.6</v>
      </c>
      <c r="H425" s="1">
        <v>133.15</v>
      </c>
      <c r="I425" s="1">
        <v>133.25</v>
      </c>
      <c r="J425" s="1">
        <v>131.52000000000001</v>
      </c>
      <c r="K425" s="1">
        <v>89223235</v>
      </c>
      <c r="L425" s="1">
        <v>11734194084.4</v>
      </c>
      <c r="M425" s="1">
        <v>316158</v>
      </c>
      <c r="N425" s="3">
        <f>IF(ISERR(LN(Table18[[#This Row],[Close Price]]/I424)),"-",LN(Table18[[#This Row],[Close Price]]/I424))</f>
        <v>7.0333893546575418E-2</v>
      </c>
    </row>
    <row r="426" spans="1:14" x14ac:dyDescent="0.3">
      <c r="A426" s="1" t="s">
        <v>33</v>
      </c>
      <c r="B426" s="1" t="s">
        <v>14</v>
      </c>
      <c r="C426" s="2">
        <v>43731</v>
      </c>
      <c r="D426" s="1">
        <v>133.25</v>
      </c>
      <c r="E426" s="1">
        <v>135</v>
      </c>
      <c r="F426" s="1">
        <v>138.4</v>
      </c>
      <c r="G426" s="1">
        <v>126.5</v>
      </c>
      <c r="H426" s="1">
        <v>127.7</v>
      </c>
      <c r="I426" s="1">
        <v>127.9</v>
      </c>
      <c r="J426" s="1">
        <v>129.85</v>
      </c>
      <c r="K426" s="1">
        <v>51032391</v>
      </c>
      <c r="L426" s="1">
        <v>6626652708.4499998</v>
      </c>
      <c r="M426" s="1">
        <v>213794</v>
      </c>
      <c r="N426" s="3">
        <f>IF(ISERR(LN(Table18[[#This Row],[Close Price]]/I425)),"-",LN(Table18[[#This Row],[Close Price]]/I425))</f>
        <v>-4.0978354461156843E-2</v>
      </c>
    </row>
    <row r="427" spans="1:14" x14ac:dyDescent="0.3">
      <c r="A427" s="1" t="s">
        <v>33</v>
      </c>
      <c r="B427" s="1" t="s">
        <v>14</v>
      </c>
      <c r="C427" s="2">
        <v>43732</v>
      </c>
      <c r="D427" s="1">
        <v>127.9</v>
      </c>
      <c r="E427" s="1">
        <v>128.05000000000001</v>
      </c>
      <c r="F427" s="1">
        <v>132.19999999999999</v>
      </c>
      <c r="G427" s="1">
        <v>128</v>
      </c>
      <c r="H427" s="1">
        <v>131.4</v>
      </c>
      <c r="I427" s="1">
        <v>130.9</v>
      </c>
      <c r="J427" s="1">
        <v>130.43</v>
      </c>
      <c r="K427" s="1">
        <v>41659100</v>
      </c>
      <c r="L427" s="1">
        <v>5433716718.8000002</v>
      </c>
      <c r="M427" s="1">
        <v>173224</v>
      </c>
      <c r="N427" s="3">
        <f>IF(ISERR(LN(Table18[[#This Row],[Close Price]]/I426)),"-",LN(Table18[[#This Row],[Close Price]]/I426))</f>
        <v>2.3184964331057316E-2</v>
      </c>
    </row>
    <row r="428" spans="1:14" x14ac:dyDescent="0.3">
      <c r="A428" s="1" t="s">
        <v>33</v>
      </c>
      <c r="B428" s="1" t="s">
        <v>14</v>
      </c>
      <c r="C428" s="2">
        <v>43733</v>
      </c>
      <c r="D428" s="1">
        <v>130.9</v>
      </c>
      <c r="E428" s="1">
        <v>129.9</v>
      </c>
      <c r="F428" s="1">
        <v>129.9</v>
      </c>
      <c r="G428" s="1">
        <v>121.5</v>
      </c>
      <c r="H428" s="1">
        <v>123.15</v>
      </c>
      <c r="I428" s="1">
        <v>123.05</v>
      </c>
      <c r="J428" s="1">
        <v>124.21</v>
      </c>
      <c r="K428" s="1">
        <v>47567575</v>
      </c>
      <c r="L428" s="1">
        <v>5908578087.5500002</v>
      </c>
      <c r="M428" s="1">
        <v>185967</v>
      </c>
      <c r="N428" s="3">
        <f>IF(ISERR(LN(Table18[[#This Row],[Close Price]]/I427)),"-",LN(Table18[[#This Row],[Close Price]]/I427))</f>
        <v>-6.1842896078789428E-2</v>
      </c>
    </row>
    <row r="429" spans="1:14" x14ac:dyDescent="0.3">
      <c r="A429" s="1" t="s">
        <v>33</v>
      </c>
      <c r="B429" s="1" t="s">
        <v>14</v>
      </c>
      <c r="C429" s="2">
        <v>43734</v>
      </c>
      <c r="D429" s="1">
        <v>123.05</v>
      </c>
      <c r="E429" s="1">
        <v>123.9</v>
      </c>
      <c r="F429" s="1">
        <v>127.25</v>
      </c>
      <c r="G429" s="1">
        <v>122.8</v>
      </c>
      <c r="H429" s="1">
        <v>124.4</v>
      </c>
      <c r="I429" s="1">
        <v>124.5</v>
      </c>
      <c r="J429" s="1">
        <v>124.8</v>
      </c>
      <c r="K429" s="1">
        <v>45866398</v>
      </c>
      <c r="L429" s="1">
        <v>5724027997.6499996</v>
      </c>
      <c r="M429" s="1">
        <v>193163</v>
      </c>
      <c r="N429" s="3">
        <f>IF(ISERR(LN(Table18[[#This Row],[Close Price]]/I428)),"-",LN(Table18[[#This Row],[Close Price]]/I428))</f>
        <v>1.1714939067697489E-2</v>
      </c>
    </row>
    <row r="430" spans="1:14" x14ac:dyDescent="0.3">
      <c r="A430" s="1" t="s">
        <v>33</v>
      </c>
      <c r="B430" s="1" t="s">
        <v>14</v>
      </c>
      <c r="C430" s="2">
        <v>43735</v>
      </c>
      <c r="D430" s="1">
        <v>124.5</v>
      </c>
      <c r="E430" s="1">
        <v>122</v>
      </c>
      <c r="F430" s="1">
        <v>122.45</v>
      </c>
      <c r="G430" s="1">
        <v>118.2</v>
      </c>
      <c r="H430" s="1">
        <v>120.1</v>
      </c>
      <c r="I430" s="1">
        <v>119.9</v>
      </c>
      <c r="J430" s="1">
        <v>120.03</v>
      </c>
      <c r="K430" s="1">
        <v>45875793</v>
      </c>
      <c r="L430" s="1">
        <v>5506428000.75</v>
      </c>
      <c r="M430" s="1">
        <v>188975</v>
      </c>
      <c r="N430" s="3">
        <f>IF(ISERR(LN(Table18[[#This Row],[Close Price]]/I429)),"-",LN(Table18[[#This Row],[Close Price]]/I429))</f>
        <v>-3.7647653871293735E-2</v>
      </c>
    </row>
    <row r="431" spans="1:14" x14ac:dyDescent="0.3">
      <c r="A431" s="1" t="s">
        <v>33</v>
      </c>
      <c r="B431" s="1" t="s">
        <v>14</v>
      </c>
      <c r="C431" s="2">
        <v>43738</v>
      </c>
      <c r="D431" s="1">
        <v>119.9</v>
      </c>
      <c r="E431" s="1">
        <v>120.65</v>
      </c>
      <c r="F431" s="1">
        <v>120.85</v>
      </c>
      <c r="G431" s="1">
        <v>116.4</v>
      </c>
      <c r="H431" s="1">
        <v>117.45</v>
      </c>
      <c r="I431" s="1">
        <v>117.45</v>
      </c>
      <c r="J431" s="1">
        <v>118.06</v>
      </c>
      <c r="K431" s="1">
        <v>32158885</v>
      </c>
      <c r="L431" s="1">
        <v>3796565367.0999999</v>
      </c>
      <c r="M431" s="1">
        <v>115046</v>
      </c>
      <c r="N431" s="3">
        <f>IF(ISERR(LN(Table18[[#This Row],[Close Price]]/I430)),"-",LN(Table18[[#This Row],[Close Price]]/I430))</f>
        <v>-2.0645350928546812E-2</v>
      </c>
    </row>
    <row r="432" spans="1:14" x14ac:dyDescent="0.3">
      <c r="A432" s="1" t="s">
        <v>33</v>
      </c>
      <c r="B432" s="1" t="s">
        <v>14</v>
      </c>
      <c r="C432" s="2">
        <v>43739</v>
      </c>
      <c r="D432" s="1">
        <v>117.45</v>
      </c>
      <c r="E432" s="1">
        <v>118</v>
      </c>
      <c r="F432" s="1">
        <v>119.85</v>
      </c>
      <c r="G432" s="1">
        <v>113</v>
      </c>
      <c r="H432" s="1">
        <v>115</v>
      </c>
      <c r="I432" s="1">
        <v>115.3</v>
      </c>
      <c r="J432" s="1">
        <v>116.91</v>
      </c>
      <c r="K432" s="1">
        <v>40232789</v>
      </c>
      <c r="L432" s="1">
        <v>4703798686.3999996</v>
      </c>
      <c r="M432" s="1">
        <v>155181</v>
      </c>
      <c r="N432" s="3">
        <f>IF(ISERR(LN(Table18[[#This Row],[Close Price]]/I431)),"-",LN(Table18[[#This Row],[Close Price]]/I431))</f>
        <v>-1.847528382990855E-2</v>
      </c>
    </row>
    <row r="433" spans="1:14" x14ac:dyDescent="0.3">
      <c r="A433" s="1" t="s">
        <v>33</v>
      </c>
      <c r="B433" s="1" t="s">
        <v>14</v>
      </c>
      <c r="C433" s="2">
        <v>43741</v>
      </c>
      <c r="D433" s="1">
        <v>115.3</v>
      </c>
      <c r="E433" s="1">
        <v>112.65</v>
      </c>
      <c r="F433" s="1">
        <v>123.5</v>
      </c>
      <c r="G433" s="1">
        <v>112.65</v>
      </c>
      <c r="H433" s="1">
        <v>122.65</v>
      </c>
      <c r="I433" s="1">
        <v>122.4</v>
      </c>
      <c r="J433" s="1">
        <v>120.83</v>
      </c>
      <c r="K433" s="1">
        <v>65103359</v>
      </c>
      <c r="L433" s="1">
        <v>7866127647.6999998</v>
      </c>
      <c r="M433" s="1">
        <v>234403</v>
      </c>
      <c r="N433" s="3">
        <f>IF(ISERR(LN(Table18[[#This Row],[Close Price]]/I432)),"-",LN(Table18[[#This Row],[Close Price]]/I432))</f>
        <v>5.975694280321249E-2</v>
      </c>
    </row>
    <row r="434" spans="1:14" x14ac:dyDescent="0.3">
      <c r="A434" s="1" t="s">
        <v>33</v>
      </c>
      <c r="B434" s="1" t="s">
        <v>14</v>
      </c>
      <c r="C434" s="2">
        <v>43742</v>
      </c>
      <c r="D434" s="1">
        <v>122.4</v>
      </c>
      <c r="E434" s="1">
        <v>122.8</v>
      </c>
      <c r="F434" s="1">
        <v>123.8</v>
      </c>
      <c r="G434" s="1">
        <v>118.8</v>
      </c>
      <c r="H434" s="1">
        <v>119.05</v>
      </c>
      <c r="I434" s="1">
        <v>119.65</v>
      </c>
      <c r="J434" s="1">
        <v>121.24</v>
      </c>
      <c r="K434" s="1">
        <v>35712218</v>
      </c>
      <c r="L434" s="1">
        <v>4329796685.5500002</v>
      </c>
      <c r="M434" s="1">
        <v>122515</v>
      </c>
      <c r="N434" s="3">
        <f>IF(ISERR(LN(Table18[[#This Row],[Close Price]]/I433)),"-",LN(Table18[[#This Row],[Close Price]]/I433))</f>
        <v>-2.2723555723843408E-2</v>
      </c>
    </row>
    <row r="435" spans="1:14" x14ac:dyDescent="0.3">
      <c r="A435" s="1" t="s">
        <v>33</v>
      </c>
      <c r="B435" s="1" t="s">
        <v>14</v>
      </c>
      <c r="C435" s="2">
        <v>43745</v>
      </c>
      <c r="D435" s="1">
        <v>119.65</v>
      </c>
      <c r="E435" s="1">
        <v>120.25</v>
      </c>
      <c r="F435" s="1">
        <v>120.55</v>
      </c>
      <c r="G435" s="1">
        <v>116.35</v>
      </c>
      <c r="H435" s="1">
        <v>117.4</v>
      </c>
      <c r="I435" s="1">
        <v>117.5</v>
      </c>
      <c r="J435" s="1">
        <v>118.59</v>
      </c>
      <c r="K435" s="1">
        <v>35471184</v>
      </c>
      <c r="L435" s="1">
        <v>4206514689.9499998</v>
      </c>
      <c r="M435" s="1">
        <v>131962</v>
      </c>
      <c r="N435" s="3">
        <f>IF(ISERR(LN(Table18[[#This Row],[Close Price]]/I434)),"-",LN(Table18[[#This Row],[Close Price]]/I434))</f>
        <v>-1.8132480770168758E-2</v>
      </c>
    </row>
    <row r="436" spans="1:14" x14ac:dyDescent="0.3">
      <c r="A436" s="1" t="s">
        <v>33</v>
      </c>
      <c r="B436" s="1" t="s">
        <v>14</v>
      </c>
      <c r="C436" s="2">
        <v>43747</v>
      </c>
      <c r="D436" s="1">
        <v>117.5</v>
      </c>
      <c r="E436" s="1">
        <v>118.5</v>
      </c>
      <c r="F436" s="1">
        <v>121.7</v>
      </c>
      <c r="G436" s="1">
        <v>115.45</v>
      </c>
      <c r="H436" s="1">
        <v>120.95</v>
      </c>
      <c r="I436" s="1">
        <v>120.9</v>
      </c>
      <c r="J436" s="1">
        <v>118.42</v>
      </c>
      <c r="K436" s="1">
        <v>44666296</v>
      </c>
      <c r="L436" s="1">
        <v>5289346768.0500002</v>
      </c>
      <c r="M436" s="1">
        <v>157065</v>
      </c>
      <c r="N436" s="3">
        <f>IF(ISERR(LN(Table18[[#This Row],[Close Price]]/I435)),"-",LN(Table18[[#This Row],[Close Price]]/I435))</f>
        <v>2.8525424036533336E-2</v>
      </c>
    </row>
    <row r="437" spans="1:14" x14ac:dyDescent="0.3">
      <c r="A437" s="1" t="s">
        <v>33</v>
      </c>
      <c r="B437" s="1" t="s">
        <v>14</v>
      </c>
      <c r="C437" s="2">
        <v>43748</v>
      </c>
      <c r="D437" s="1">
        <v>120.9</v>
      </c>
      <c r="E437" s="1">
        <v>119.3</v>
      </c>
      <c r="F437" s="1">
        <v>119.7</v>
      </c>
      <c r="G437" s="1">
        <v>116.2</v>
      </c>
      <c r="H437" s="1">
        <v>116.8</v>
      </c>
      <c r="I437" s="1">
        <v>116.8</v>
      </c>
      <c r="J437" s="1">
        <v>117.54</v>
      </c>
      <c r="K437" s="1">
        <v>31229192</v>
      </c>
      <c r="L437" s="1">
        <v>3670774769.4499998</v>
      </c>
      <c r="M437" s="1">
        <v>117692</v>
      </c>
      <c r="N437" s="3">
        <f>IF(ISERR(LN(Table18[[#This Row],[Close Price]]/I436)),"-",LN(Table18[[#This Row],[Close Price]]/I436))</f>
        <v>-3.4500687226620405E-2</v>
      </c>
    </row>
    <row r="438" spans="1:14" x14ac:dyDescent="0.3">
      <c r="A438" s="1" t="s">
        <v>33</v>
      </c>
      <c r="B438" s="1" t="s">
        <v>14</v>
      </c>
      <c r="C438" s="2">
        <v>43749</v>
      </c>
      <c r="D438" s="1">
        <v>116.8</v>
      </c>
      <c r="E438" s="1">
        <v>118.05</v>
      </c>
      <c r="F438" s="1">
        <v>122.2</v>
      </c>
      <c r="G438" s="1">
        <v>117.25</v>
      </c>
      <c r="H438" s="1">
        <v>121.15</v>
      </c>
      <c r="I438" s="1">
        <v>121.3</v>
      </c>
      <c r="J438" s="1">
        <v>119.71</v>
      </c>
      <c r="K438" s="1">
        <v>41027561</v>
      </c>
      <c r="L438" s="1">
        <v>4911321946.75</v>
      </c>
      <c r="M438" s="1">
        <v>133759</v>
      </c>
      <c r="N438" s="3">
        <f>IF(ISERR(LN(Table18[[#This Row],[Close Price]]/I437)),"-",LN(Table18[[#This Row],[Close Price]]/I437))</f>
        <v>3.7803745555877781E-2</v>
      </c>
    </row>
    <row r="439" spans="1:14" x14ac:dyDescent="0.3">
      <c r="A439" s="1" t="s">
        <v>33</v>
      </c>
      <c r="B439" s="1" t="s">
        <v>14</v>
      </c>
      <c r="C439" s="2">
        <v>43752</v>
      </c>
      <c r="D439" s="1">
        <v>121.3</v>
      </c>
      <c r="E439" s="1">
        <v>122.6</v>
      </c>
      <c r="F439" s="1">
        <v>130</v>
      </c>
      <c r="G439" s="1">
        <v>122.5</v>
      </c>
      <c r="H439" s="1">
        <v>127.4</v>
      </c>
      <c r="I439" s="1">
        <v>127.85</v>
      </c>
      <c r="J439" s="1">
        <v>127.75</v>
      </c>
      <c r="K439" s="1">
        <v>68048611</v>
      </c>
      <c r="L439" s="1">
        <v>8693341103.1499996</v>
      </c>
      <c r="M439" s="1">
        <v>226951</v>
      </c>
      <c r="N439" s="3">
        <f>IF(ISERR(LN(Table18[[#This Row],[Close Price]]/I438)),"-",LN(Table18[[#This Row],[Close Price]]/I438))</f>
        <v>5.2590885787191261E-2</v>
      </c>
    </row>
    <row r="440" spans="1:14" x14ac:dyDescent="0.3">
      <c r="A440" s="1" t="s">
        <v>33</v>
      </c>
      <c r="B440" s="1" t="s">
        <v>14</v>
      </c>
      <c r="C440" s="2">
        <v>43753</v>
      </c>
      <c r="D440" s="1">
        <v>127.85</v>
      </c>
      <c r="E440" s="1">
        <v>127.1</v>
      </c>
      <c r="F440" s="1">
        <v>128.9</v>
      </c>
      <c r="G440" s="1">
        <v>123.7</v>
      </c>
      <c r="H440" s="1">
        <v>126.55</v>
      </c>
      <c r="I440" s="1">
        <v>126.95</v>
      </c>
      <c r="J440" s="1">
        <v>126.05</v>
      </c>
      <c r="K440" s="1">
        <v>57548920</v>
      </c>
      <c r="L440" s="1">
        <v>7253969725.1499996</v>
      </c>
      <c r="M440" s="1">
        <v>188137</v>
      </c>
      <c r="N440" s="3">
        <f>IF(ISERR(LN(Table18[[#This Row],[Close Price]]/I439)),"-",LN(Table18[[#This Row],[Close Price]]/I439))</f>
        <v>-7.0643935865081402E-3</v>
      </c>
    </row>
    <row r="441" spans="1:14" x14ac:dyDescent="0.3">
      <c r="A441" s="1" t="s">
        <v>33</v>
      </c>
      <c r="B441" s="1" t="s">
        <v>14</v>
      </c>
      <c r="C441" s="2">
        <v>43754</v>
      </c>
      <c r="D441" s="1">
        <v>126.95</v>
      </c>
      <c r="E441" s="1">
        <v>127.3</v>
      </c>
      <c r="F441" s="1">
        <v>128.30000000000001</v>
      </c>
      <c r="G441" s="1">
        <v>124.5</v>
      </c>
      <c r="H441" s="1">
        <v>125.9</v>
      </c>
      <c r="I441" s="1">
        <v>125.85</v>
      </c>
      <c r="J441" s="1">
        <v>126.33</v>
      </c>
      <c r="K441" s="1">
        <v>31522518</v>
      </c>
      <c r="L441" s="1">
        <v>3982336571.3000002</v>
      </c>
      <c r="M441" s="1">
        <v>116464</v>
      </c>
      <c r="N441" s="3">
        <f>IF(ISERR(LN(Table18[[#This Row],[Close Price]]/I440)),"-",LN(Table18[[#This Row],[Close Price]]/I440))</f>
        <v>-8.702586569362682E-3</v>
      </c>
    </row>
    <row r="442" spans="1:14" x14ac:dyDescent="0.3">
      <c r="A442" s="1" t="s">
        <v>33</v>
      </c>
      <c r="B442" s="1" t="s">
        <v>14</v>
      </c>
      <c r="C442" s="2">
        <v>43755</v>
      </c>
      <c r="D442" s="1">
        <v>125.85</v>
      </c>
      <c r="E442" s="1">
        <v>127.1</v>
      </c>
      <c r="F442" s="1">
        <v>144.35</v>
      </c>
      <c r="G442" s="1">
        <v>125.1</v>
      </c>
      <c r="H442" s="1">
        <v>142.55000000000001</v>
      </c>
      <c r="I442" s="1">
        <v>139.5</v>
      </c>
      <c r="J442" s="1">
        <v>134.19</v>
      </c>
      <c r="K442" s="1">
        <v>67933615</v>
      </c>
      <c r="L442" s="1">
        <v>9115777154.0499992</v>
      </c>
      <c r="M442" s="1">
        <v>219228</v>
      </c>
      <c r="N442" s="3">
        <f>IF(ISERR(LN(Table18[[#This Row],[Close Price]]/I441)),"-",LN(Table18[[#This Row],[Close Price]]/I441))</f>
        <v>0.10297387968009547</v>
      </c>
    </row>
    <row r="443" spans="1:14" x14ac:dyDescent="0.3">
      <c r="A443" s="1" t="s">
        <v>33</v>
      </c>
      <c r="B443" s="1" t="s">
        <v>14</v>
      </c>
      <c r="C443" s="2">
        <v>43756</v>
      </c>
      <c r="D443" s="1">
        <v>139.5</v>
      </c>
      <c r="E443" s="1">
        <v>139</v>
      </c>
      <c r="F443" s="1">
        <v>141.80000000000001</v>
      </c>
      <c r="G443" s="1">
        <v>135.6</v>
      </c>
      <c r="H443" s="1">
        <v>136.6</v>
      </c>
      <c r="I443" s="1">
        <v>136.85</v>
      </c>
      <c r="J443" s="1">
        <v>137.97</v>
      </c>
      <c r="K443" s="1">
        <v>64884113</v>
      </c>
      <c r="L443" s="1">
        <v>8952372033.3500004</v>
      </c>
      <c r="M443" s="1">
        <v>248963</v>
      </c>
      <c r="N443" s="3">
        <f>IF(ISERR(LN(Table18[[#This Row],[Close Price]]/I442)),"-",LN(Table18[[#This Row],[Close Price]]/I442))</f>
        <v>-1.9179165774732318E-2</v>
      </c>
    </row>
    <row r="444" spans="1:14" x14ac:dyDescent="0.3">
      <c r="A444" s="1" t="s">
        <v>33</v>
      </c>
      <c r="B444" s="1" t="s">
        <v>14</v>
      </c>
      <c r="C444" s="2">
        <v>43760</v>
      </c>
      <c r="D444" s="1">
        <v>136.85</v>
      </c>
      <c r="E444" s="1">
        <v>133.35</v>
      </c>
      <c r="F444" s="1">
        <v>135.6</v>
      </c>
      <c r="G444" s="1">
        <v>129.80000000000001</v>
      </c>
      <c r="H444" s="1">
        <v>131.35</v>
      </c>
      <c r="I444" s="1">
        <v>131.75</v>
      </c>
      <c r="J444" s="1">
        <v>132.75</v>
      </c>
      <c r="K444" s="1">
        <v>53532482</v>
      </c>
      <c r="L444" s="1">
        <v>7106369429.8000002</v>
      </c>
      <c r="M444" s="1">
        <v>231910</v>
      </c>
      <c r="N444" s="3">
        <f>IF(ISERR(LN(Table18[[#This Row],[Close Price]]/I443)),"-",LN(Table18[[#This Row],[Close Price]]/I443))</f>
        <v>-3.7979248065216333E-2</v>
      </c>
    </row>
    <row r="445" spans="1:14" x14ac:dyDescent="0.3">
      <c r="A445" s="1" t="s">
        <v>33</v>
      </c>
      <c r="B445" s="1" t="s">
        <v>14</v>
      </c>
      <c r="C445" s="2">
        <v>43761</v>
      </c>
      <c r="D445" s="1">
        <v>131.75</v>
      </c>
      <c r="E445" s="1">
        <v>130.44999999999999</v>
      </c>
      <c r="F445" s="1">
        <v>133.80000000000001</v>
      </c>
      <c r="G445" s="1">
        <v>127.25</v>
      </c>
      <c r="H445" s="1">
        <v>132.30000000000001</v>
      </c>
      <c r="I445" s="1">
        <v>132.65</v>
      </c>
      <c r="J445" s="1">
        <v>131.19999999999999</v>
      </c>
      <c r="K445" s="1">
        <v>50293574</v>
      </c>
      <c r="L445" s="1">
        <v>6598719793.1499996</v>
      </c>
      <c r="M445" s="1">
        <v>175970</v>
      </c>
      <c r="N445" s="3">
        <f>IF(ISERR(LN(Table18[[#This Row],[Close Price]]/I444)),"-",LN(Table18[[#This Row],[Close Price]]/I444))</f>
        <v>6.8078931622769564E-3</v>
      </c>
    </row>
    <row r="446" spans="1:14" x14ac:dyDescent="0.3">
      <c r="A446" s="1" t="s">
        <v>33</v>
      </c>
      <c r="B446" s="1" t="s">
        <v>14</v>
      </c>
      <c r="C446" s="2">
        <v>43762</v>
      </c>
      <c r="D446" s="1">
        <v>132.65</v>
      </c>
      <c r="E446" s="1">
        <v>133</v>
      </c>
      <c r="F446" s="1">
        <v>135.15</v>
      </c>
      <c r="G446" s="1">
        <v>130.5</v>
      </c>
      <c r="H446" s="1">
        <v>133.85</v>
      </c>
      <c r="I446" s="1">
        <v>133.5</v>
      </c>
      <c r="J446" s="1">
        <v>133.13999999999999</v>
      </c>
      <c r="K446" s="1">
        <v>41951668</v>
      </c>
      <c r="L446" s="1">
        <v>5585549982.1999998</v>
      </c>
      <c r="M446" s="1">
        <v>154844</v>
      </c>
      <c r="N446" s="3">
        <f>IF(ISERR(LN(Table18[[#This Row],[Close Price]]/I445)),"-",LN(Table18[[#This Row],[Close Price]]/I445))</f>
        <v>6.3873972565554145E-3</v>
      </c>
    </row>
    <row r="447" spans="1:14" x14ac:dyDescent="0.3">
      <c r="A447" s="1" t="s">
        <v>33</v>
      </c>
      <c r="B447" s="1" t="s">
        <v>14</v>
      </c>
      <c r="C447" s="2">
        <v>43763</v>
      </c>
      <c r="D447" s="1">
        <v>133.5</v>
      </c>
      <c r="E447" s="1">
        <v>132</v>
      </c>
      <c r="F447" s="1">
        <v>133</v>
      </c>
      <c r="G447" s="1">
        <v>125.7</v>
      </c>
      <c r="H447" s="1">
        <v>126.25</v>
      </c>
      <c r="I447" s="1">
        <v>126.85</v>
      </c>
      <c r="J447" s="1">
        <v>129.15</v>
      </c>
      <c r="K447" s="1">
        <v>42868958</v>
      </c>
      <c r="L447" s="1">
        <v>5536356176.6999998</v>
      </c>
      <c r="M447" s="1">
        <v>154653</v>
      </c>
      <c r="N447" s="3">
        <f>IF(ISERR(LN(Table18[[#This Row],[Close Price]]/I446)),"-",LN(Table18[[#This Row],[Close Price]]/I446))</f>
        <v>-5.1096191795013395E-2</v>
      </c>
    </row>
    <row r="448" spans="1:14" x14ac:dyDescent="0.3">
      <c r="A448" s="1" t="s">
        <v>33</v>
      </c>
      <c r="B448" s="1" t="s">
        <v>14</v>
      </c>
      <c r="C448" s="2">
        <v>43765</v>
      </c>
      <c r="D448" s="1">
        <v>126.85</v>
      </c>
      <c r="E448" s="1">
        <v>139.5</v>
      </c>
      <c r="F448" s="1">
        <v>150.69999999999999</v>
      </c>
      <c r="G448" s="1">
        <v>139.5</v>
      </c>
      <c r="H448" s="1">
        <v>149.5</v>
      </c>
      <c r="I448" s="1">
        <v>147.69999999999999</v>
      </c>
      <c r="J448" s="1">
        <v>147.72</v>
      </c>
      <c r="K448" s="1">
        <v>39490461</v>
      </c>
      <c r="L448" s="1">
        <v>5833420997.6999998</v>
      </c>
      <c r="M448" s="1">
        <v>163321</v>
      </c>
      <c r="N448" s="3">
        <f>IF(ISERR(LN(Table18[[#This Row],[Close Price]]/I447)),"-",LN(Table18[[#This Row],[Close Price]]/I447))</f>
        <v>0.15217790349204313</v>
      </c>
    </row>
    <row r="449" spans="1:14" x14ac:dyDescent="0.3">
      <c r="A449" s="1" t="s">
        <v>33</v>
      </c>
      <c r="B449" s="1" t="s">
        <v>14</v>
      </c>
      <c r="C449" s="2">
        <v>43767</v>
      </c>
      <c r="D449" s="1">
        <v>147.69999999999999</v>
      </c>
      <c r="E449" s="1">
        <v>151.9</v>
      </c>
      <c r="F449" s="1">
        <v>175.5</v>
      </c>
      <c r="G449" s="1">
        <v>151.19999999999999</v>
      </c>
      <c r="H449" s="1">
        <v>172.15</v>
      </c>
      <c r="I449" s="1">
        <v>172.45</v>
      </c>
      <c r="J449" s="1">
        <v>166.77</v>
      </c>
      <c r="K449" s="1">
        <v>184435614</v>
      </c>
      <c r="L449" s="1">
        <v>30758751424.049999</v>
      </c>
      <c r="M449" s="1">
        <v>720492</v>
      </c>
      <c r="N449" s="3">
        <f>IF(ISERR(LN(Table18[[#This Row],[Close Price]]/I448)),"-",LN(Table18[[#This Row],[Close Price]]/I448))</f>
        <v>0.15492414984551589</v>
      </c>
    </row>
    <row r="450" spans="1:14" x14ac:dyDescent="0.3">
      <c r="A450" s="1" t="s">
        <v>33</v>
      </c>
      <c r="B450" s="1" t="s">
        <v>14</v>
      </c>
      <c r="C450" s="2">
        <v>43768</v>
      </c>
      <c r="D450" s="1">
        <v>172.45</v>
      </c>
      <c r="E450" s="1">
        <v>175</v>
      </c>
      <c r="F450" s="1">
        <v>175.65</v>
      </c>
      <c r="G450" s="1">
        <v>166.55</v>
      </c>
      <c r="H450" s="1">
        <v>172.5</v>
      </c>
      <c r="I450" s="1">
        <v>171.9</v>
      </c>
      <c r="J450" s="1">
        <v>171.14</v>
      </c>
      <c r="K450" s="1">
        <v>90759545</v>
      </c>
      <c r="L450" s="1">
        <v>15532532656.1</v>
      </c>
      <c r="M450" s="1">
        <v>400940</v>
      </c>
      <c r="N450" s="3">
        <f>IF(ISERR(LN(Table18[[#This Row],[Close Price]]/I449)),"-",LN(Table18[[#This Row],[Close Price]]/I449))</f>
        <v>-3.1944269940462574E-3</v>
      </c>
    </row>
    <row r="451" spans="1:14" x14ac:dyDescent="0.3">
      <c r="A451" s="1" t="s">
        <v>33</v>
      </c>
      <c r="B451" s="1" t="s">
        <v>14</v>
      </c>
      <c r="C451" s="2">
        <v>43769</v>
      </c>
      <c r="D451" s="1">
        <v>171.9</v>
      </c>
      <c r="E451" s="1">
        <v>169.8</v>
      </c>
      <c r="F451" s="1">
        <v>179.65</v>
      </c>
      <c r="G451" s="1">
        <v>168.95</v>
      </c>
      <c r="H451" s="1">
        <v>177.8</v>
      </c>
      <c r="I451" s="1">
        <v>177.7</v>
      </c>
      <c r="J451" s="1">
        <v>176.2</v>
      </c>
      <c r="K451" s="1">
        <v>81392641</v>
      </c>
      <c r="L451" s="1">
        <v>14341349128.950001</v>
      </c>
      <c r="M451" s="1">
        <v>346207</v>
      </c>
      <c r="N451" s="3">
        <f>IF(ISERR(LN(Table18[[#This Row],[Close Price]]/I450)),"-",LN(Table18[[#This Row],[Close Price]]/I450))</f>
        <v>3.3183822771801978E-2</v>
      </c>
    </row>
    <row r="452" spans="1:14" x14ac:dyDescent="0.3">
      <c r="A452" s="1" t="s">
        <v>33</v>
      </c>
      <c r="B452" s="1" t="s">
        <v>14</v>
      </c>
      <c r="C452" s="2">
        <v>43770</v>
      </c>
      <c r="D452" s="1">
        <v>177.7</v>
      </c>
      <c r="E452" s="1">
        <v>175.2</v>
      </c>
      <c r="F452" s="1">
        <v>178</v>
      </c>
      <c r="G452" s="1">
        <v>172.4</v>
      </c>
      <c r="H452" s="1">
        <v>175</v>
      </c>
      <c r="I452" s="1">
        <v>175.05</v>
      </c>
      <c r="J452" s="1">
        <v>175.64</v>
      </c>
      <c r="K452" s="1">
        <v>40613555</v>
      </c>
      <c r="L452" s="1">
        <v>7133268708.1000004</v>
      </c>
      <c r="M452" s="1">
        <v>183649</v>
      </c>
      <c r="N452" s="3">
        <f>IF(ISERR(LN(Table18[[#This Row],[Close Price]]/I451)),"-",LN(Table18[[#This Row],[Close Price]]/I451))</f>
        <v>-1.502508775993089E-2</v>
      </c>
    </row>
    <row r="453" spans="1:14" x14ac:dyDescent="0.3">
      <c r="A453" s="1" t="s">
        <v>33</v>
      </c>
      <c r="B453" s="1" t="s">
        <v>14</v>
      </c>
      <c r="C453" s="2">
        <v>43773</v>
      </c>
      <c r="D453" s="1">
        <v>175.05</v>
      </c>
      <c r="E453" s="1">
        <v>171.6</v>
      </c>
      <c r="F453" s="1">
        <v>178.45</v>
      </c>
      <c r="G453" s="1">
        <v>170.85</v>
      </c>
      <c r="H453" s="1">
        <v>172.25</v>
      </c>
      <c r="I453" s="1">
        <v>172.2</v>
      </c>
      <c r="J453" s="1">
        <v>174.09</v>
      </c>
      <c r="K453" s="1">
        <v>40641411</v>
      </c>
      <c r="L453" s="1">
        <v>7075354251.8500004</v>
      </c>
      <c r="M453" s="1">
        <v>193894</v>
      </c>
      <c r="N453" s="3">
        <f>IF(ISERR(LN(Table18[[#This Row],[Close Price]]/I452)),"-",LN(Table18[[#This Row],[Close Price]]/I452))</f>
        <v>-1.6415055407044344E-2</v>
      </c>
    </row>
    <row r="454" spans="1:14" x14ac:dyDescent="0.3">
      <c r="A454" s="1" t="s">
        <v>33</v>
      </c>
      <c r="B454" s="1" t="s">
        <v>14</v>
      </c>
      <c r="C454" s="2">
        <v>43774</v>
      </c>
      <c r="D454" s="1">
        <v>172.2</v>
      </c>
      <c r="E454" s="1">
        <v>173.25</v>
      </c>
      <c r="F454" s="1">
        <v>175.75</v>
      </c>
      <c r="G454" s="1">
        <v>169.95</v>
      </c>
      <c r="H454" s="1">
        <v>171.75</v>
      </c>
      <c r="I454" s="1">
        <v>172</v>
      </c>
      <c r="J454" s="1">
        <v>173.16</v>
      </c>
      <c r="K454" s="1">
        <v>36268596</v>
      </c>
      <c r="L454" s="1">
        <v>6280323319.3000002</v>
      </c>
      <c r="M454" s="1">
        <v>173036</v>
      </c>
      <c r="N454" s="3">
        <f>IF(ISERR(LN(Table18[[#This Row],[Close Price]]/I453)),"-",LN(Table18[[#This Row],[Close Price]]/I453))</f>
        <v>-1.1621151801772627E-3</v>
      </c>
    </row>
    <row r="455" spans="1:14" x14ac:dyDescent="0.3">
      <c r="A455" s="1" t="s">
        <v>33</v>
      </c>
      <c r="B455" s="1" t="s">
        <v>14</v>
      </c>
      <c r="C455" s="2">
        <v>43775</v>
      </c>
      <c r="D455" s="1">
        <v>172</v>
      </c>
      <c r="E455" s="1">
        <v>172</v>
      </c>
      <c r="F455" s="1">
        <v>176.35</v>
      </c>
      <c r="G455" s="1">
        <v>170.5</v>
      </c>
      <c r="H455" s="1">
        <v>174.2</v>
      </c>
      <c r="I455" s="1">
        <v>174.5</v>
      </c>
      <c r="J455" s="1">
        <v>173.77</v>
      </c>
      <c r="K455" s="1">
        <v>28923778</v>
      </c>
      <c r="L455" s="1">
        <v>5026096172.3999996</v>
      </c>
      <c r="M455" s="1">
        <v>137001</v>
      </c>
      <c r="N455" s="3">
        <f>IF(ISERR(LN(Table18[[#This Row],[Close Price]]/I454)),"-",LN(Table18[[#This Row],[Close Price]]/I454))</f>
        <v>1.4430264829028837E-2</v>
      </c>
    </row>
    <row r="456" spans="1:14" x14ac:dyDescent="0.3">
      <c r="A456" s="1" t="s">
        <v>33</v>
      </c>
      <c r="B456" s="1" t="s">
        <v>14</v>
      </c>
      <c r="C456" s="2">
        <v>43776</v>
      </c>
      <c r="D456" s="1">
        <v>174.5</v>
      </c>
      <c r="E456" s="1">
        <v>174.7</v>
      </c>
      <c r="F456" s="1">
        <v>174.7</v>
      </c>
      <c r="G456" s="1">
        <v>167.6</v>
      </c>
      <c r="H456" s="1">
        <v>171.35</v>
      </c>
      <c r="I456" s="1">
        <v>171.5</v>
      </c>
      <c r="J456" s="1">
        <v>171.01</v>
      </c>
      <c r="K456" s="1">
        <v>38625387</v>
      </c>
      <c r="L456" s="1">
        <v>6605213514.8999996</v>
      </c>
      <c r="M456" s="1">
        <v>162464</v>
      </c>
      <c r="N456" s="3">
        <f>IF(ISERR(LN(Table18[[#This Row],[Close Price]]/I455)),"-",LN(Table18[[#This Row],[Close Price]]/I455))</f>
        <v>-1.7341475036487215E-2</v>
      </c>
    </row>
    <row r="457" spans="1:14" x14ac:dyDescent="0.3">
      <c r="A457" s="1" t="s">
        <v>33</v>
      </c>
      <c r="B457" s="1" t="s">
        <v>14</v>
      </c>
      <c r="C457" s="2">
        <v>43777</v>
      </c>
      <c r="D457" s="1">
        <v>171.5</v>
      </c>
      <c r="E457" s="1">
        <v>170.75</v>
      </c>
      <c r="F457" s="1">
        <v>178.9</v>
      </c>
      <c r="G457" s="1">
        <v>167.8</v>
      </c>
      <c r="H457" s="1">
        <v>169.5</v>
      </c>
      <c r="I457" s="1">
        <v>169.05</v>
      </c>
      <c r="J457" s="1">
        <v>172.68</v>
      </c>
      <c r="K457" s="1">
        <v>39102947</v>
      </c>
      <c r="L457" s="1">
        <v>6752473268.5500002</v>
      </c>
      <c r="M457" s="1">
        <v>164139</v>
      </c>
      <c r="N457" s="3">
        <f>IF(ISERR(LN(Table18[[#This Row],[Close Price]]/I456)),"-",LN(Table18[[#This Row],[Close Price]]/I456))</f>
        <v>-1.4388737452099556E-2</v>
      </c>
    </row>
    <row r="458" spans="1:14" x14ac:dyDescent="0.3">
      <c r="A458" s="1" t="s">
        <v>33</v>
      </c>
      <c r="B458" s="1" t="s">
        <v>14</v>
      </c>
      <c r="C458" s="2">
        <v>43780</v>
      </c>
      <c r="D458" s="1">
        <v>169.05</v>
      </c>
      <c r="E458" s="1">
        <v>169.2</v>
      </c>
      <c r="F458" s="1">
        <v>172.95</v>
      </c>
      <c r="G458" s="1">
        <v>169.05</v>
      </c>
      <c r="H458" s="1">
        <v>171.95</v>
      </c>
      <c r="I458" s="1">
        <v>172</v>
      </c>
      <c r="J458" s="1">
        <v>170.76</v>
      </c>
      <c r="K458" s="1">
        <v>22192924</v>
      </c>
      <c r="L458" s="1">
        <v>3789657620.9499998</v>
      </c>
      <c r="M458" s="1">
        <v>94840</v>
      </c>
      <c r="N458" s="3">
        <f>IF(ISERR(LN(Table18[[#This Row],[Close Price]]/I457)),"-",LN(Table18[[#This Row],[Close Price]]/I457))</f>
        <v>1.7299947659557977E-2</v>
      </c>
    </row>
    <row r="459" spans="1:14" x14ac:dyDescent="0.3">
      <c r="A459" s="1" t="s">
        <v>33</v>
      </c>
      <c r="B459" s="1" t="s">
        <v>14</v>
      </c>
      <c r="C459" s="2">
        <v>43782</v>
      </c>
      <c r="D459" s="1">
        <v>172</v>
      </c>
      <c r="E459" s="1">
        <v>171.5</v>
      </c>
      <c r="F459" s="1">
        <v>176</v>
      </c>
      <c r="G459" s="1">
        <v>169.4</v>
      </c>
      <c r="H459" s="1">
        <v>170.2</v>
      </c>
      <c r="I459" s="1">
        <v>170.6</v>
      </c>
      <c r="J459" s="1">
        <v>172.82</v>
      </c>
      <c r="K459" s="1">
        <v>33926248</v>
      </c>
      <c r="L459" s="1">
        <v>5863139806.8000002</v>
      </c>
      <c r="M459" s="1">
        <v>140493</v>
      </c>
      <c r="N459" s="3">
        <f>IF(ISERR(LN(Table18[[#This Row],[Close Price]]/I458)),"-",LN(Table18[[#This Row],[Close Price]]/I458))</f>
        <v>-8.172841755874358E-3</v>
      </c>
    </row>
    <row r="460" spans="1:14" x14ac:dyDescent="0.3">
      <c r="A460" s="1" t="s">
        <v>33</v>
      </c>
      <c r="B460" s="1" t="s">
        <v>14</v>
      </c>
      <c r="C460" s="2">
        <v>43783</v>
      </c>
      <c r="D460" s="1">
        <v>170.6</v>
      </c>
      <c r="E460" s="1">
        <v>170.2</v>
      </c>
      <c r="F460" s="1">
        <v>170.3</v>
      </c>
      <c r="G460" s="1">
        <v>165.5</v>
      </c>
      <c r="H460" s="1">
        <v>167</v>
      </c>
      <c r="I460" s="1">
        <v>167.05</v>
      </c>
      <c r="J460" s="1">
        <v>167.25</v>
      </c>
      <c r="K460" s="1">
        <v>25433481</v>
      </c>
      <c r="L460" s="1">
        <v>4253673835</v>
      </c>
      <c r="M460" s="1">
        <v>110113</v>
      </c>
      <c r="N460" s="3">
        <f>IF(ISERR(LN(Table18[[#This Row],[Close Price]]/I459)),"-",LN(Table18[[#This Row],[Close Price]]/I459))</f>
        <v>-2.102846625481309E-2</v>
      </c>
    </row>
    <row r="461" spans="1:14" x14ac:dyDescent="0.3">
      <c r="A461" s="1" t="s">
        <v>33</v>
      </c>
      <c r="B461" s="1" t="s">
        <v>14</v>
      </c>
      <c r="C461" s="2">
        <v>43784</v>
      </c>
      <c r="D461" s="1">
        <v>167.05</v>
      </c>
      <c r="E461" s="1">
        <v>169</v>
      </c>
      <c r="F461" s="1">
        <v>173.4</v>
      </c>
      <c r="G461" s="1">
        <v>167.35</v>
      </c>
      <c r="H461" s="1">
        <v>168.9</v>
      </c>
      <c r="I461" s="1">
        <v>168.55</v>
      </c>
      <c r="J461" s="1">
        <v>170.31</v>
      </c>
      <c r="K461" s="1">
        <v>29614682</v>
      </c>
      <c r="L461" s="1">
        <v>5043631607.9499998</v>
      </c>
      <c r="M461" s="1">
        <v>125405</v>
      </c>
      <c r="N461" s="3">
        <f>IF(ISERR(LN(Table18[[#This Row],[Close Price]]/I460)),"-",LN(Table18[[#This Row],[Close Price]]/I460))</f>
        <v>8.9392728773041597E-3</v>
      </c>
    </row>
    <row r="462" spans="1:14" x14ac:dyDescent="0.3">
      <c r="A462" s="1" t="s">
        <v>33</v>
      </c>
      <c r="B462" s="1" t="s">
        <v>14</v>
      </c>
      <c r="C462" s="2">
        <v>43787</v>
      </c>
      <c r="D462" s="1">
        <v>168.55</v>
      </c>
      <c r="E462" s="1">
        <v>172.1</v>
      </c>
      <c r="F462" s="1">
        <v>172.1</v>
      </c>
      <c r="G462" s="1">
        <v>169.25</v>
      </c>
      <c r="H462" s="1">
        <v>170.2</v>
      </c>
      <c r="I462" s="1">
        <v>170.1</v>
      </c>
      <c r="J462" s="1">
        <v>170.5</v>
      </c>
      <c r="K462" s="1">
        <v>19053232</v>
      </c>
      <c r="L462" s="1">
        <v>3248653468.1999998</v>
      </c>
      <c r="M462" s="1">
        <v>86849</v>
      </c>
      <c r="N462" s="3">
        <f>IF(ISERR(LN(Table18[[#This Row],[Close Price]]/I461)),"-",LN(Table18[[#This Row],[Close Price]]/I461))</f>
        <v>9.1540577217461699E-3</v>
      </c>
    </row>
    <row r="463" spans="1:14" x14ac:dyDescent="0.3">
      <c r="A463" s="1" t="s">
        <v>33</v>
      </c>
      <c r="B463" s="1" t="s">
        <v>14</v>
      </c>
      <c r="C463" s="2">
        <v>43788</v>
      </c>
      <c r="D463" s="1">
        <v>170.1</v>
      </c>
      <c r="E463" s="1">
        <v>170.8</v>
      </c>
      <c r="F463" s="1">
        <v>171.75</v>
      </c>
      <c r="G463" s="1">
        <v>167.1</v>
      </c>
      <c r="H463" s="1">
        <v>167.9</v>
      </c>
      <c r="I463" s="1">
        <v>167.75</v>
      </c>
      <c r="J463" s="1">
        <v>168.8</v>
      </c>
      <c r="K463" s="1">
        <v>19599195</v>
      </c>
      <c r="L463" s="1">
        <v>3308411389.8000002</v>
      </c>
      <c r="M463" s="1">
        <v>93852</v>
      </c>
      <c r="N463" s="3">
        <f>IF(ISERR(LN(Table18[[#This Row],[Close Price]]/I462)),"-",LN(Table18[[#This Row],[Close Price]]/I462))</f>
        <v>-1.3911723550024912E-2</v>
      </c>
    </row>
    <row r="464" spans="1:14" x14ac:dyDescent="0.3">
      <c r="A464" s="1" t="s">
        <v>33</v>
      </c>
      <c r="B464" s="1" t="s">
        <v>14</v>
      </c>
      <c r="C464" s="2">
        <v>43789</v>
      </c>
      <c r="D464" s="1">
        <v>167.75</v>
      </c>
      <c r="E464" s="1">
        <v>167.75</v>
      </c>
      <c r="F464" s="1">
        <v>170.2</v>
      </c>
      <c r="G464" s="1">
        <v>166.2</v>
      </c>
      <c r="H464" s="1">
        <v>167.3</v>
      </c>
      <c r="I464" s="1">
        <v>167.4</v>
      </c>
      <c r="J464" s="1">
        <v>168.21</v>
      </c>
      <c r="K464" s="1">
        <v>19504078</v>
      </c>
      <c r="L464" s="1">
        <v>3280718229.1999998</v>
      </c>
      <c r="M464" s="1">
        <v>82289</v>
      </c>
      <c r="N464" s="3">
        <f>IF(ISERR(LN(Table18[[#This Row],[Close Price]]/I463)),"-",LN(Table18[[#This Row],[Close Price]]/I463))</f>
        <v>-2.088617796416233E-3</v>
      </c>
    </row>
    <row r="465" spans="1:14" x14ac:dyDescent="0.3">
      <c r="A465" s="1" t="s">
        <v>33</v>
      </c>
      <c r="B465" s="1" t="s">
        <v>14</v>
      </c>
      <c r="C465" s="2">
        <v>43790</v>
      </c>
      <c r="D465" s="1">
        <v>167.4</v>
      </c>
      <c r="E465" s="1">
        <v>166.95</v>
      </c>
      <c r="F465" s="1">
        <v>170.1</v>
      </c>
      <c r="G465" s="1">
        <v>163</v>
      </c>
      <c r="H465" s="1">
        <v>164.3</v>
      </c>
      <c r="I465" s="1">
        <v>164.15</v>
      </c>
      <c r="J465" s="1">
        <v>166.91</v>
      </c>
      <c r="K465" s="1">
        <v>21609120</v>
      </c>
      <c r="L465" s="1">
        <v>3606878466.5999999</v>
      </c>
      <c r="M465" s="1">
        <v>105085</v>
      </c>
      <c r="N465" s="3">
        <f>IF(ISERR(LN(Table18[[#This Row],[Close Price]]/I464)),"-",LN(Table18[[#This Row],[Close Price]]/I464))</f>
        <v>-1.9605514107773277E-2</v>
      </c>
    </row>
    <row r="466" spans="1:14" x14ac:dyDescent="0.3">
      <c r="A466" s="1" t="s">
        <v>33</v>
      </c>
      <c r="B466" s="1" t="s">
        <v>14</v>
      </c>
      <c r="C466" s="2">
        <v>43791</v>
      </c>
      <c r="D466" s="1">
        <v>164.15</v>
      </c>
      <c r="E466" s="1">
        <v>164.9</v>
      </c>
      <c r="F466" s="1">
        <v>165.25</v>
      </c>
      <c r="G466" s="1">
        <v>160.55000000000001</v>
      </c>
      <c r="H466" s="1">
        <v>162.25</v>
      </c>
      <c r="I466" s="1">
        <v>162.35</v>
      </c>
      <c r="J466" s="1">
        <v>162.25</v>
      </c>
      <c r="K466" s="1">
        <v>21200979</v>
      </c>
      <c r="L466" s="1">
        <v>3439809964.8499999</v>
      </c>
      <c r="M466" s="1">
        <v>104018</v>
      </c>
      <c r="N466" s="3">
        <f>IF(ISERR(LN(Table18[[#This Row],[Close Price]]/I465)),"-",LN(Table18[[#This Row],[Close Price]]/I465))</f>
        <v>-1.1026145398746788E-2</v>
      </c>
    </row>
    <row r="467" spans="1:14" x14ac:dyDescent="0.3">
      <c r="A467" s="1" t="s">
        <v>33</v>
      </c>
      <c r="B467" s="1" t="s">
        <v>14</v>
      </c>
      <c r="C467" s="2">
        <v>43794</v>
      </c>
      <c r="D467" s="1">
        <v>162.35</v>
      </c>
      <c r="E467" s="1">
        <v>160.69999999999999</v>
      </c>
      <c r="F467" s="1">
        <v>166.6</v>
      </c>
      <c r="G467" s="1">
        <v>159.9</v>
      </c>
      <c r="H467" s="1">
        <v>166</v>
      </c>
      <c r="I467" s="1">
        <v>166.1</v>
      </c>
      <c r="J467" s="1">
        <v>163.96</v>
      </c>
      <c r="K467" s="1">
        <v>26131453</v>
      </c>
      <c r="L467" s="1">
        <v>4284384154.6999998</v>
      </c>
      <c r="M467" s="1">
        <v>104799</v>
      </c>
      <c r="N467" s="3">
        <f>IF(ISERR(LN(Table18[[#This Row],[Close Price]]/I466)),"-",LN(Table18[[#This Row],[Close Price]]/I466))</f>
        <v>2.2835518070394127E-2</v>
      </c>
    </row>
    <row r="468" spans="1:14" x14ac:dyDescent="0.3">
      <c r="A468" s="1" t="s">
        <v>33</v>
      </c>
      <c r="B468" s="1" t="s">
        <v>14</v>
      </c>
      <c r="C468" s="2">
        <v>43795</v>
      </c>
      <c r="D468" s="1">
        <v>166.1</v>
      </c>
      <c r="E468" s="1">
        <v>166.65</v>
      </c>
      <c r="F468" s="1">
        <v>167.3</v>
      </c>
      <c r="G468" s="1">
        <v>162.55000000000001</v>
      </c>
      <c r="H468" s="1">
        <v>163.69999999999999</v>
      </c>
      <c r="I468" s="1">
        <v>163.4</v>
      </c>
      <c r="J468" s="1">
        <v>164.92</v>
      </c>
      <c r="K468" s="1">
        <v>25520822</v>
      </c>
      <c r="L468" s="1">
        <v>4208784994.8499999</v>
      </c>
      <c r="M468" s="1">
        <v>108159</v>
      </c>
      <c r="N468" s="3">
        <f>IF(ISERR(LN(Table18[[#This Row],[Close Price]]/I467)),"-",LN(Table18[[#This Row],[Close Price]]/I467))</f>
        <v>-1.6388834193346559E-2</v>
      </c>
    </row>
    <row r="469" spans="1:14" x14ac:dyDescent="0.3">
      <c r="A469" s="1" t="s">
        <v>33</v>
      </c>
      <c r="B469" s="1" t="s">
        <v>14</v>
      </c>
      <c r="C469" s="2">
        <v>43796</v>
      </c>
      <c r="D469" s="1">
        <v>163.4</v>
      </c>
      <c r="E469" s="1">
        <v>165.3</v>
      </c>
      <c r="F469" s="1">
        <v>169.3</v>
      </c>
      <c r="G469" s="1">
        <v>165</v>
      </c>
      <c r="H469" s="1">
        <v>165.9</v>
      </c>
      <c r="I469" s="1">
        <v>165.9</v>
      </c>
      <c r="J469" s="1">
        <v>167.14</v>
      </c>
      <c r="K469" s="1">
        <v>29527702</v>
      </c>
      <c r="L469" s="1">
        <v>4935144661.4499998</v>
      </c>
      <c r="M469" s="1">
        <v>130558</v>
      </c>
      <c r="N469" s="3">
        <f>IF(ISERR(LN(Table18[[#This Row],[Close Price]]/I468)),"-",LN(Table18[[#This Row],[Close Price]]/I468))</f>
        <v>1.5184014770496279E-2</v>
      </c>
    </row>
    <row r="470" spans="1:14" x14ac:dyDescent="0.3">
      <c r="A470" s="1" t="s">
        <v>33</v>
      </c>
      <c r="B470" s="1" t="s">
        <v>14</v>
      </c>
      <c r="C470" s="2">
        <v>43797</v>
      </c>
      <c r="D470" s="1">
        <v>165.9</v>
      </c>
      <c r="E470" s="1">
        <v>165.75</v>
      </c>
      <c r="F470" s="1">
        <v>166.3</v>
      </c>
      <c r="G470" s="1">
        <v>163.55000000000001</v>
      </c>
      <c r="H470" s="1">
        <v>165.9</v>
      </c>
      <c r="I470" s="1">
        <v>164.8</v>
      </c>
      <c r="J470" s="1">
        <v>164.77</v>
      </c>
      <c r="K470" s="1">
        <v>16609775</v>
      </c>
      <c r="L470" s="1">
        <v>2736804603.5</v>
      </c>
      <c r="M470" s="1">
        <v>82120</v>
      </c>
      <c r="N470" s="3">
        <f>IF(ISERR(LN(Table18[[#This Row],[Close Price]]/I469)),"-",LN(Table18[[#This Row],[Close Price]]/I469))</f>
        <v>-6.6525797210274483E-3</v>
      </c>
    </row>
    <row r="471" spans="1:14" x14ac:dyDescent="0.3">
      <c r="A471" s="1" t="s">
        <v>33</v>
      </c>
      <c r="B471" s="1" t="s">
        <v>14</v>
      </c>
      <c r="C471" s="2">
        <v>43798</v>
      </c>
      <c r="D471" s="1">
        <v>164.8</v>
      </c>
      <c r="E471" s="1">
        <v>164.8</v>
      </c>
      <c r="F471" s="1">
        <v>167.75</v>
      </c>
      <c r="G471" s="1">
        <v>160.6</v>
      </c>
      <c r="H471" s="1">
        <v>160.94999999999999</v>
      </c>
      <c r="I471" s="1">
        <v>161.5</v>
      </c>
      <c r="J471" s="1">
        <v>164.33</v>
      </c>
      <c r="K471" s="1">
        <v>20010205</v>
      </c>
      <c r="L471" s="1">
        <v>3288241324.6999998</v>
      </c>
      <c r="M471" s="1">
        <v>101159</v>
      </c>
      <c r="N471" s="3">
        <f>IF(ISERR(LN(Table18[[#This Row],[Close Price]]/I470)),"-",LN(Table18[[#This Row],[Close Price]]/I470))</f>
        <v>-2.0227474812660171E-2</v>
      </c>
    </row>
    <row r="472" spans="1:14" x14ac:dyDescent="0.3">
      <c r="A472" s="1" t="s">
        <v>33</v>
      </c>
      <c r="B472" s="1" t="s">
        <v>14</v>
      </c>
      <c r="C472" s="2">
        <v>43801</v>
      </c>
      <c r="D472" s="1">
        <v>161.5</v>
      </c>
      <c r="E472" s="1">
        <v>160.94999999999999</v>
      </c>
      <c r="F472" s="1">
        <v>163</v>
      </c>
      <c r="G472" s="1">
        <v>158.94999999999999</v>
      </c>
      <c r="H472" s="1">
        <v>160.80000000000001</v>
      </c>
      <c r="I472" s="1">
        <v>161.05000000000001</v>
      </c>
      <c r="J472" s="1">
        <v>161.21</v>
      </c>
      <c r="K472" s="1">
        <v>19441998</v>
      </c>
      <c r="L472" s="1">
        <v>3134296770.9000001</v>
      </c>
      <c r="M472" s="1">
        <v>102827</v>
      </c>
      <c r="N472" s="3">
        <f>IF(ISERR(LN(Table18[[#This Row],[Close Price]]/I471)),"-",LN(Table18[[#This Row],[Close Price]]/I471))</f>
        <v>-2.7902668855033417E-3</v>
      </c>
    </row>
    <row r="473" spans="1:14" x14ac:dyDescent="0.3">
      <c r="A473" s="1" t="s">
        <v>33</v>
      </c>
      <c r="B473" s="1" t="s">
        <v>14</v>
      </c>
      <c r="C473" s="2">
        <v>43802</v>
      </c>
      <c r="D473" s="1">
        <v>161.05000000000001</v>
      </c>
      <c r="E473" s="1">
        <v>162.94999999999999</v>
      </c>
      <c r="F473" s="1">
        <v>162.94999999999999</v>
      </c>
      <c r="G473" s="1">
        <v>157.4</v>
      </c>
      <c r="H473" s="1">
        <v>158.5</v>
      </c>
      <c r="I473" s="1">
        <v>158.19999999999999</v>
      </c>
      <c r="J473" s="1">
        <v>159.62</v>
      </c>
      <c r="K473" s="1">
        <v>21156471</v>
      </c>
      <c r="L473" s="1">
        <v>3377033138.3000002</v>
      </c>
      <c r="M473" s="1">
        <v>99879</v>
      </c>
      <c r="N473" s="3">
        <f>IF(ISERR(LN(Table18[[#This Row],[Close Price]]/I472)),"-",LN(Table18[[#This Row],[Close Price]]/I472))</f>
        <v>-1.785482044365453E-2</v>
      </c>
    </row>
    <row r="474" spans="1:14" x14ac:dyDescent="0.3">
      <c r="A474" s="1" t="s">
        <v>33</v>
      </c>
      <c r="B474" s="1" t="s">
        <v>14</v>
      </c>
      <c r="C474" s="2">
        <v>43803</v>
      </c>
      <c r="D474" s="1">
        <v>158.19999999999999</v>
      </c>
      <c r="E474" s="1">
        <v>158.5</v>
      </c>
      <c r="F474" s="1">
        <v>170.35</v>
      </c>
      <c r="G474" s="1">
        <v>157.69999999999999</v>
      </c>
      <c r="H474" s="1">
        <v>169.3</v>
      </c>
      <c r="I474" s="1">
        <v>169.4</v>
      </c>
      <c r="J474" s="1">
        <v>165.83</v>
      </c>
      <c r="K474" s="1">
        <v>72084687</v>
      </c>
      <c r="L474" s="1">
        <v>11954040386.4</v>
      </c>
      <c r="M474" s="1">
        <v>318152</v>
      </c>
      <c r="N474" s="3">
        <f>IF(ISERR(LN(Table18[[#This Row],[Close Price]]/I473)),"-",LN(Table18[[#This Row],[Close Price]]/I473))</f>
        <v>6.8402726884400619E-2</v>
      </c>
    </row>
    <row r="475" spans="1:14" x14ac:dyDescent="0.3">
      <c r="A475" s="1" t="s">
        <v>33</v>
      </c>
      <c r="B475" s="1" t="s">
        <v>14</v>
      </c>
      <c r="C475" s="2">
        <v>43804</v>
      </c>
      <c r="D475" s="1">
        <v>169.4</v>
      </c>
      <c r="E475" s="1">
        <v>170.35</v>
      </c>
      <c r="F475" s="1">
        <v>172.2</v>
      </c>
      <c r="G475" s="1">
        <v>165.2</v>
      </c>
      <c r="H475" s="1">
        <v>166.3</v>
      </c>
      <c r="I475" s="1">
        <v>166.1</v>
      </c>
      <c r="J475" s="1">
        <v>168.13</v>
      </c>
      <c r="K475" s="1">
        <v>31787128</v>
      </c>
      <c r="L475" s="1">
        <v>5344414968.5</v>
      </c>
      <c r="M475" s="1">
        <v>147993</v>
      </c>
      <c r="N475" s="3">
        <f>IF(ISERR(LN(Table18[[#This Row],[Close Price]]/I474)),"-",LN(Table18[[#This Row],[Close Price]]/I474))</f>
        <v>-1.9672765598704893E-2</v>
      </c>
    </row>
    <row r="476" spans="1:14" x14ac:dyDescent="0.3">
      <c r="A476" s="1" t="s">
        <v>33</v>
      </c>
      <c r="B476" s="1" t="s">
        <v>14</v>
      </c>
      <c r="C476" s="2">
        <v>43805</v>
      </c>
      <c r="D476" s="1">
        <v>166.1</v>
      </c>
      <c r="E476" s="1">
        <v>167</v>
      </c>
      <c r="F476" s="1">
        <v>168</v>
      </c>
      <c r="G476" s="1">
        <v>160.05000000000001</v>
      </c>
      <c r="H476" s="1">
        <v>161.05000000000001</v>
      </c>
      <c r="I476" s="1">
        <v>161.5</v>
      </c>
      <c r="J476" s="1">
        <v>163.09</v>
      </c>
      <c r="K476" s="1">
        <v>27727162</v>
      </c>
      <c r="L476" s="1">
        <v>4522095222.5500002</v>
      </c>
      <c r="M476" s="1">
        <v>114304</v>
      </c>
      <c r="N476" s="3">
        <f>IF(ISERR(LN(Table18[[#This Row],[Close Price]]/I475)),"-",LN(Table18[[#This Row],[Close Price]]/I475))</f>
        <v>-2.8084873956537908E-2</v>
      </c>
    </row>
    <row r="477" spans="1:14" x14ac:dyDescent="0.3">
      <c r="A477" s="1" t="s">
        <v>33</v>
      </c>
      <c r="B477" s="1" t="s">
        <v>14</v>
      </c>
      <c r="C477" s="2">
        <v>43808</v>
      </c>
      <c r="D477" s="1">
        <v>161.5</v>
      </c>
      <c r="E477" s="1">
        <v>162</v>
      </c>
      <c r="F477" s="1">
        <v>166.45</v>
      </c>
      <c r="G477" s="1">
        <v>159.75</v>
      </c>
      <c r="H477" s="1">
        <v>161.19999999999999</v>
      </c>
      <c r="I477" s="1">
        <v>160.5</v>
      </c>
      <c r="J477" s="1">
        <v>163.56</v>
      </c>
      <c r="K477" s="1">
        <v>30920409</v>
      </c>
      <c r="L477" s="1">
        <v>5057422151.0500002</v>
      </c>
      <c r="M477" s="1">
        <v>162808</v>
      </c>
      <c r="N477" s="3">
        <f>IF(ISERR(LN(Table18[[#This Row],[Close Price]]/I476)),"-",LN(Table18[[#This Row],[Close Price]]/I476))</f>
        <v>-6.2112000926406357E-3</v>
      </c>
    </row>
    <row r="478" spans="1:14" x14ac:dyDescent="0.3">
      <c r="A478" s="1" t="s">
        <v>33</v>
      </c>
      <c r="B478" s="1" t="s">
        <v>14</v>
      </c>
      <c r="C478" s="2">
        <v>43809</v>
      </c>
      <c r="D478" s="1">
        <v>160.5</v>
      </c>
      <c r="E478" s="1">
        <v>162.15</v>
      </c>
      <c r="F478" s="1">
        <v>163.25</v>
      </c>
      <c r="G478" s="1">
        <v>159.05000000000001</v>
      </c>
      <c r="H478" s="1">
        <v>160.1</v>
      </c>
      <c r="I478" s="1">
        <v>159.69999999999999</v>
      </c>
      <c r="J478" s="1">
        <v>160.80000000000001</v>
      </c>
      <c r="K478" s="1">
        <v>26259395</v>
      </c>
      <c r="L478" s="1">
        <v>4222443036.8499999</v>
      </c>
      <c r="M478" s="1">
        <v>138289</v>
      </c>
      <c r="N478" s="3">
        <f>IF(ISERR(LN(Table18[[#This Row],[Close Price]]/I477)),"-",LN(Table18[[#This Row],[Close Price]]/I477))</f>
        <v>-4.9968873491038285E-3</v>
      </c>
    </row>
    <row r="479" spans="1:14" x14ac:dyDescent="0.3">
      <c r="A479" s="1" t="s">
        <v>33</v>
      </c>
      <c r="B479" s="1" t="s">
        <v>14</v>
      </c>
      <c r="C479" s="2">
        <v>43810</v>
      </c>
      <c r="D479" s="1">
        <v>159.69999999999999</v>
      </c>
      <c r="E479" s="1">
        <v>160.4</v>
      </c>
      <c r="F479" s="1">
        <v>163</v>
      </c>
      <c r="G479" s="1">
        <v>157.4</v>
      </c>
      <c r="H479" s="1">
        <v>162.4</v>
      </c>
      <c r="I479" s="1">
        <v>161.80000000000001</v>
      </c>
      <c r="J479" s="1">
        <v>160.18</v>
      </c>
      <c r="K479" s="1">
        <v>21154277</v>
      </c>
      <c r="L479" s="1">
        <v>3388417674.8499999</v>
      </c>
      <c r="M479" s="1">
        <v>112653</v>
      </c>
      <c r="N479" s="3">
        <f>IF(ISERR(LN(Table18[[#This Row],[Close Price]]/I478)),"-",LN(Table18[[#This Row],[Close Price]]/I478))</f>
        <v>1.3063949403424651E-2</v>
      </c>
    </row>
    <row r="480" spans="1:14" x14ac:dyDescent="0.3">
      <c r="A480" s="1" t="s">
        <v>33</v>
      </c>
      <c r="B480" s="1" t="s">
        <v>14</v>
      </c>
      <c r="C480" s="2">
        <v>43811</v>
      </c>
      <c r="D480" s="1">
        <v>161.80000000000001</v>
      </c>
      <c r="E480" s="1">
        <v>163.44999999999999</v>
      </c>
      <c r="F480" s="1">
        <v>174.9</v>
      </c>
      <c r="G480" s="1">
        <v>162.5</v>
      </c>
      <c r="H480" s="1">
        <v>172.9</v>
      </c>
      <c r="I480" s="1">
        <v>173.35</v>
      </c>
      <c r="J480" s="1">
        <v>170.24</v>
      </c>
      <c r="K480" s="1">
        <v>66138915</v>
      </c>
      <c r="L480" s="1">
        <v>11259163467.700001</v>
      </c>
      <c r="M480" s="1">
        <v>267724</v>
      </c>
      <c r="N480" s="3">
        <f>IF(ISERR(LN(Table18[[#This Row],[Close Price]]/I479)),"-",LN(Table18[[#This Row],[Close Price]]/I479))</f>
        <v>6.8951667506640973E-2</v>
      </c>
    </row>
    <row r="481" spans="1:14" x14ac:dyDescent="0.3">
      <c r="A481" s="1" t="s">
        <v>33</v>
      </c>
      <c r="B481" s="1" t="s">
        <v>14</v>
      </c>
      <c r="C481" s="2">
        <v>43812</v>
      </c>
      <c r="D481" s="1">
        <v>173.35</v>
      </c>
      <c r="E481" s="1">
        <v>177.25</v>
      </c>
      <c r="F481" s="1">
        <v>183.95</v>
      </c>
      <c r="G481" s="1">
        <v>175.5</v>
      </c>
      <c r="H481" s="1">
        <v>176.8</v>
      </c>
      <c r="I481" s="1">
        <v>176.7</v>
      </c>
      <c r="J481" s="1">
        <v>179.29</v>
      </c>
      <c r="K481" s="1">
        <v>93019636</v>
      </c>
      <c r="L481" s="1">
        <v>16677146591.75</v>
      </c>
      <c r="M481" s="1">
        <v>375480</v>
      </c>
      <c r="N481" s="3">
        <f>IF(ISERR(LN(Table18[[#This Row],[Close Price]]/I480)),"-",LN(Table18[[#This Row],[Close Price]]/I480))</f>
        <v>1.9140707194618266E-2</v>
      </c>
    </row>
    <row r="482" spans="1:14" x14ac:dyDescent="0.3">
      <c r="A482" s="1" t="s">
        <v>33</v>
      </c>
      <c r="B482" s="1" t="s">
        <v>14</v>
      </c>
      <c r="C482" s="2">
        <v>43815</v>
      </c>
      <c r="D482" s="1">
        <v>176.7</v>
      </c>
      <c r="E482" s="1">
        <v>177</v>
      </c>
      <c r="F482" s="1">
        <v>178.8</v>
      </c>
      <c r="G482" s="1">
        <v>173.35</v>
      </c>
      <c r="H482" s="1">
        <v>175.5</v>
      </c>
      <c r="I482" s="1">
        <v>174.95</v>
      </c>
      <c r="J482" s="1">
        <v>175.33</v>
      </c>
      <c r="K482" s="1">
        <v>26249975</v>
      </c>
      <c r="L482" s="1">
        <v>4602479341.3999996</v>
      </c>
      <c r="M482" s="1">
        <v>117697</v>
      </c>
      <c r="N482" s="3">
        <f>IF(ISERR(LN(Table18[[#This Row],[Close Price]]/I481)),"-",LN(Table18[[#This Row],[Close Price]]/I481))</f>
        <v>-9.9531605119537181E-3</v>
      </c>
    </row>
    <row r="483" spans="1:14" x14ac:dyDescent="0.3">
      <c r="A483" s="1" t="s">
        <v>33</v>
      </c>
      <c r="B483" s="1" t="s">
        <v>14</v>
      </c>
      <c r="C483" s="2">
        <v>43816</v>
      </c>
      <c r="D483" s="1">
        <v>174.95</v>
      </c>
      <c r="E483" s="1">
        <v>176</v>
      </c>
      <c r="F483" s="1">
        <v>181.15</v>
      </c>
      <c r="G483" s="1">
        <v>175.35</v>
      </c>
      <c r="H483" s="1">
        <v>180.1</v>
      </c>
      <c r="I483" s="1">
        <v>180.2</v>
      </c>
      <c r="J483" s="1">
        <v>178.85</v>
      </c>
      <c r="K483" s="1">
        <v>38213263</v>
      </c>
      <c r="L483" s="1">
        <v>6834443415.6499996</v>
      </c>
      <c r="M483" s="1">
        <v>179455</v>
      </c>
      <c r="N483" s="3">
        <f>IF(ISERR(LN(Table18[[#This Row],[Close Price]]/I482)),"-",LN(Table18[[#This Row],[Close Price]]/I482))</f>
        <v>2.9567126360540531E-2</v>
      </c>
    </row>
    <row r="484" spans="1:14" x14ac:dyDescent="0.3">
      <c r="A484" s="1" t="s">
        <v>33</v>
      </c>
      <c r="B484" s="1" t="s">
        <v>14</v>
      </c>
      <c r="C484" s="2">
        <v>43817</v>
      </c>
      <c r="D484" s="1">
        <v>180.2</v>
      </c>
      <c r="E484" s="1">
        <v>182.1</v>
      </c>
      <c r="F484" s="1">
        <v>184.5</v>
      </c>
      <c r="G484" s="1">
        <v>170.45</v>
      </c>
      <c r="H484" s="1">
        <v>175</v>
      </c>
      <c r="I484" s="1">
        <v>174.8</v>
      </c>
      <c r="J484" s="1">
        <v>179.36</v>
      </c>
      <c r="K484" s="1">
        <v>63861334</v>
      </c>
      <c r="L484" s="1">
        <v>11453887181.700001</v>
      </c>
      <c r="M484" s="1">
        <v>264802</v>
      </c>
      <c r="N484" s="3">
        <f>IF(ISERR(LN(Table18[[#This Row],[Close Price]]/I483)),"-",LN(Table18[[#This Row],[Close Price]]/I483))</f>
        <v>-3.0424881952802352E-2</v>
      </c>
    </row>
    <row r="485" spans="1:14" x14ac:dyDescent="0.3">
      <c r="A485" s="1" t="s">
        <v>33</v>
      </c>
      <c r="B485" s="1" t="s">
        <v>14</v>
      </c>
      <c r="C485" s="2">
        <v>43818</v>
      </c>
      <c r="D485" s="1">
        <v>174.8</v>
      </c>
      <c r="E485" s="1">
        <v>174.65</v>
      </c>
      <c r="F485" s="1">
        <v>180.2</v>
      </c>
      <c r="G485" s="1">
        <v>174</v>
      </c>
      <c r="H485" s="1">
        <v>179.1</v>
      </c>
      <c r="I485" s="1">
        <v>179.15</v>
      </c>
      <c r="J485" s="1">
        <v>177.58</v>
      </c>
      <c r="K485" s="1">
        <v>53466924</v>
      </c>
      <c r="L485" s="1">
        <v>9494585724.0499992</v>
      </c>
      <c r="M485" s="1">
        <v>227769</v>
      </c>
      <c r="N485" s="3">
        <f>IF(ISERR(LN(Table18[[#This Row],[Close Price]]/I484)),"-",LN(Table18[[#This Row],[Close Price]]/I484))</f>
        <v>2.4580980529527639E-2</v>
      </c>
    </row>
    <row r="486" spans="1:14" x14ac:dyDescent="0.3">
      <c r="A486" s="1" t="s">
        <v>33</v>
      </c>
      <c r="B486" s="1" t="s">
        <v>14</v>
      </c>
      <c r="C486" s="2">
        <v>43819</v>
      </c>
      <c r="D486" s="1">
        <v>179.15</v>
      </c>
      <c r="E486" s="1">
        <v>180.4</v>
      </c>
      <c r="F486" s="1">
        <v>181.7</v>
      </c>
      <c r="G486" s="1">
        <v>174.85</v>
      </c>
      <c r="H486" s="1">
        <v>176.55</v>
      </c>
      <c r="I486" s="1">
        <v>175.95</v>
      </c>
      <c r="J486" s="1">
        <v>178.03</v>
      </c>
      <c r="K486" s="1">
        <v>48818008</v>
      </c>
      <c r="L486" s="1">
        <v>8690900247.4500008</v>
      </c>
      <c r="M486" s="1">
        <v>161184</v>
      </c>
      <c r="N486" s="3">
        <f>IF(ISERR(LN(Table18[[#This Row],[Close Price]]/I485)),"-",LN(Table18[[#This Row],[Close Price]]/I485))</f>
        <v>-1.8023579983368725E-2</v>
      </c>
    </row>
    <row r="487" spans="1:14" x14ac:dyDescent="0.3">
      <c r="A487" s="1" t="s">
        <v>33</v>
      </c>
      <c r="B487" s="1" t="s">
        <v>14</v>
      </c>
      <c r="C487" s="2">
        <v>43822</v>
      </c>
      <c r="D487" s="1">
        <v>175.95</v>
      </c>
      <c r="E487" s="1">
        <v>176.85</v>
      </c>
      <c r="F487" s="1">
        <v>179</v>
      </c>
      <c r="G487" s="1">
        <v>174.15</v>
      </c>
      <c r="H487" s="1">
        <v>176</v>
      </c>
      <c r="I487" s="1">
        <v>176.05</v>
      </c>
      <c r="J487" s="1">
        <v>176.1</v>
      </c>
      <c r="K487" s="1">
        <v>27192195</v>
      </c>
      <c r="L487" s="1">
        <v>4788480374.1000004</v>
      </c>
      <c r="M487" s="1">
        <v>125049</v>
      </c>
      <c r="N487" s="3">
        <f>IF(ISERR(LN(Table18[[#This Row],[Close Price]]/I486)),"-",LN(Table18[[#This Row],[Close Price]]/I486))</f>
        <v>5.6818183346749073E-4</v>
      </c>
    </row>
    <row r="488" spans="1:14" x14ac:dyDescent="0.3">
      <c r="A488" s="1" t="s">
        <v>33</v>
      </c>
      <c r="B488" s="1" t="s">
        <v>14</v>
      </c>
      <c r="C488" s="2">
        <v>43823</v>
      </c>
      <c r="D488" s="1">
        <v>176.05</v>
      </c>
      <c r="E488" s="1">
        <v>177.65</v>
      </c>
      <c r="F488" s="1">
        <v>178</v>
      </c>
      <c r="G488" s="1">
        <v>174.65</v>
      </c>
      <c r="H488" s="1">
        <v>175.4</v>
      </c>
      <c r="I488" s="1">
        <v>175.5</v>
      </c>
      <c r="J488" s="1">
        <v>176.13</v>
      </c>
      <c r="K488" s="1">
        <v>20560311</v>
      </c>
      <c r="L488" s="1">
        <v>3621194249.8499999</v>
      </c>
      <c r="M488" s="1">
        <v>95500</v>
      </c>
      <c r="N488" s="3">
        <f>IF(ISERR(LN(Table18[[#This Row],[Close Price]]/I487)),"-",LN(Table18[[#This Row],[Close Price]]/I487))</f>
        <v>-3.1290026951410572E-3</v>
      </c>
    </row>
    <row r="489" spans="1:14" x14ac:dyDescent="0.3">
      <c r="A489" s="1" t="s">
        <v>33</v>
      </c>
      <c r="B489" s="1" t="s">
        <v>14</v>
      </c>
      <c r="C489" s="2">
        <v>43825</v>
      </c>
      <c r="D489" s="1">
        <v>175.5</v>
      </c>
      <c r="E489" s="1">
        <v>175.9</v>
      </c>
      <c r="F489" s="1">
        <v>176.45</v>
      </c>
      <c r="G489" s="1">
        <v>174.1</v>
      </c>
      <c r="H489" s="1">
        <v>174.6</v>
      </c>
      <c r="I489" s="1">
        <v>174.6</v>
      </c>
      <c r="J489" s="1">
        <v>175.07</v>
      </c>
      <c r="K489" s="1">
        <v>18785333</v>
      </c>
      <c r="L489" s="1">
        <v>3288742249.25</v>
      </c>
      <c r="M489" s="1">
        <v>79763</v>
      </c>
      <c r="N489" s="3">
        <f>IF(ISERR(LN(Table18[[#This Row],[Close Price]]/I488)),"-",LN(Table18[[#This Row],[Close Price]]/I488))</f>
        <v>-5.1413995004186523E-3</v>
      </c>
    </row>
    <row r="490" spans="1:14" x14ac:dyDescent="0.3">
      <c r="A490" s="1" t="s">
        <v>33</v>
      </c>
      <c r="B490" s="1" t="s">
        <v>14</v>
      </c>
      <c r="C490" s="2">
        <v>43826</v>
      </c>
      <c r="D490" s="1">
        <v>174.6</v>
      </c>
      <c r="E490" s="1">
        <v>176</v>
      </c>
      <c r="F490" s="1">
        <v>176.95</v>
      </c>
      <c r="G490" s="1">
        <v>174.85</v>
      </c>
      <c r="H490" s="1">
        <v>176.3</v>
      </c>
      <c r="I490" s="1">
        <v>176.15</v>
      </c>
      <c r="J490" s="1">
        <v>175.84</v>
      </c>
      <c r="K490" s="1">
        <v>12095797</v>
      </c>
      <c r="L490" s="1">
        <v>2126976078.7</v>
      </c>
      <c r="M490" s="1">
        <v>60658</v>
      </c>
      <c r="N490" s="3">
        <f>IF(ISERR(LN(Table18[[#This Row],[Close Price]]/I489)),"-",LN(Table18[[#This Row],[Close Price]]/I489))</f>
        <v>8.8382613817447817E-3</v>
      </c>
    </row>
    <row r="491" spans="1:14" x14ac:dyDescent="0.3">
      <c r="A491" s="1" t="s">
        <v>33</v>
      </c>
      <c r="B491" s="1" t="s">
        <v>14</v>
      </c>
      <c r="C491" s="2">
        <v>43829</v>
      </c>
      <c r="D491" s="1">
        <v>176.15</v>
      </c>
      <c r="E491" s="1">
        <v>177.2</v>
      </c>
      <c r="F491" s="1">
        <v>184.35</v>
      </c>
      <c r="G491" s="1">
        <v>176.3</v>
      </c>
      <c r="H491" s="1">
        <v>183.75</v>
      </c>
      <c r="I491" s="1">
        <v>183.7</v>
      </c>
      <c r="J491" s="1">
        <v>180.59</v>
      </c>
      <c r="K491" s="1">
        <v>40948394</v>
      </c>
      <c r="L491" s="1">
        <v>7394666050.8000002</v>
      </c>
      <c r="M491" s="1">
        <v>176486</v>
      </c>
      <c r="N491" s="3">
        <f>IF(ISERR(LN(Table18[[#This Row],[Close Price]]/I490)),"-",LN(Table18[[#This Row],[Close Price]]/I490))</f>
        <v>4.1968087433833227E-2</v>
      </c>
    </row>
    <row r="492" spans="1:14" x14ac:dyDescent="0.3">
      <c r="A492" s="1" t="s">
        <v>33</v>
      </c>
      <c r="B492" s="1" t="s">
        <v>14</v>
      </c>
      <c r="C492" s="2">
        <v>43830</v>
      </c>
      <c r="D492" s="1">
        <v>183.7</v>
      </c>
      <c r="E492" s="1">
        <v>184</v>
      </c>
      <c r="F492" s="1">
        <v>187.9</v>
      </c>
      <c r="G492" s="1">
        <v>181.55</v>
      </c>
      <c r="H492" s="1">
        <v>184.65</v>
      </c>
      <c r="I492" s="1">
        <v>185.15</v>
      </c>
      <c r="J492" s="1">
        <v>184.83</v>
      </c>
      <c r="K492" s="1">
        <v>52869996</v>
      </c>
      <c r="L492" s="1">
        <v>9771884964.2000008</v>
      </c>
      <c r="M492" s="1">
        <v>208099</v>
      </c>
      <c r="N492" s="3">
        <f>IF(ISERR(LN(Table18[[#This Row],[Close Price]]/I491)),"-",LN(Table18[[#This Row],[Close Price]]/I491))</f>
        <v>7.8623151385418637E-3</v>
      </c>
    </row>
    <row r="493" spans="1:14" x14ac:dyDescent="0.3">
      <c r="A493" s="1" t="s">
        <v>33</v>
      </c>
      <c r="B493" s="1" t="s">
        <v>14</v>
      </c>
      <c r="C493" s="2">
        <v>43831</v>
      </c>
      <c r="D493" s="1">
        <v>185.15</v>
      </c>
      <c r="E493" s="1">
        <v>185.15</v>
      </c>
      <c r="F493" s="1">
        <v>186.7</v>
      </c>
      <c r="G493" s="1">
        <v>183.6</v>
      </c>
      <c r="H493" s="1">
        <v>184.25</v>
      </c>
      <c r="I493" s="1">
        <v>184.45</v>
      </c>
      <c r="J493" s="1">
        <v>185.11</v>
      </c>
      <c r="K493" s="1">
        <v>25968357</v>
      </c>
      <c r="L493" s="1">
        <v>4806946139.5</v>
      </c>
      <c r="M493" s="1">
        <v>99072</v>
      </c>
      <c r="N493" s="3">
        <f>IF(ISERR(LN(Table18[[#This Row],[Close Price]]/I492)),"-",LN(Table18[[#This Row],[Close Price]]/I492))</f>
        <v>-3.7878833169372032E-3</v>
      </c>
    </row>
    <row r="494" spans="1:14" x14ac:dyDescent="0.3">
      <c r="A494" s="1" t="s">
        <v>33</v>
      </c>
      <c r="B494" s="1" t="s">
        <v>14</v>
      </c>
      <c r="C494" s="2">
        <v>43832</v>
      </c>
      <c r="D494" s="1">
        <v>184.45</v>
      </c>
      <c r="E494" s="1">
        <v>185</v>
      </c>
      <c r="F494" s="1">
        <v>194.7</v>
      </c>
      <c r="G494" s="1">
        <v>184.6</v>
      </c>
      <c r="H494" s="1">
        <v>193.85</v>
      </c>
      <c r="I494" s="1">
        <v>193.75</v>
      </c>
      <c r="J494" s="1">
        <v>190.57</v>
      </c>
      <c r="K494" s="1">
        <v>57289863</v>
      </c>
      <c r="L494" s="1">
        <v>10917548856.049999</v>
      </c>
      <c r="M494" s="1">
        <v>251258</v>
      </c>
      <c r="N494" s="3">
        <f>IF(ISERR(LN(Table18[[#This Row],[Close Price]]/I493)),"-",LN(Table18[[#This Row],[Close Price]]/I493))</f>
        <v>4.9190244190771781E-2</v>
      </c>
    </row>
    <row r="495" spans="1:14" x14ac:dyDescent="0.3">
      <c r="A495" s="1" t="s">
        <v>33</v>
      </c>
      <c r="B495" s="1" t="s">
        <v>14</v>
      </c>
      <c r="C495" s="2">
        <v>43833</v>
      </c>
      <c r="D495" s="1">
        <v>193.75</v>
      </c>
      <c r="E495" s="1">
        <v>192.9</v>
      </c>
      <c r="F495" s="1">
        <v>195.65</v>
      </c>
      <c r="G495" s="1">
        <v>189.25</v>
      </c>
      <c r="H495" s="1">
        <v>191.25</v>
      </c>
      <c r="I495" s="1">
        <v>191.1</v>
      </c>
      <c r="J495" s="1">
        <v>192</v>
      </c>
      <c r="K495" s="1">
        <v>47572728</v>
      </c>
      <c r="L495" s="1">
        <v>9134139872.6499996</v>
      </c>
      <c r="M495" s="1">
        <v>185614</v>
      </c>
      <c r="N495" s="3">
        <f>IF(ISERR(LN(Table18[[#This Row],[Close Price]]/I494)),"-",LN(Table18[[#This Row],[Close Price]]/I494))</f>
        <v>-1.3771816987229108E-2</v>
      </c>
    </row>
    <row r="496" spans="1:14" x14ac:dyDescent="0.3">
      <c r="A496" s="1" t="s">
        <v>33</v>
      </c>
      <c r="B496" s="1" t="s">
        <v>14</v>
      </c>
      <c r="C496" s="2">
        <v>43836</v>
      </c>
      <c r="D496" s="1">
        <v>191.1</v>
      </c>
      <c r="E496" s="1">
        <v>191</v>
      </c>
      <c r="F496" s="1">
        <v>191</v>
      </c>
      <c r="G496" s="1">
        <v>185.05</v>
      </c>
      <c r="H496" s="1">
        <v>185.4</v>
      </c>
      <c r="I496" s="1">
        <v>185.65</v>
      </c>
      <c r="J496" s="1">
        <v>187.3</v>
      </c>
      <c r="K496" s="1">
        <v>28621212</v>
      </c>
      <c r="L496" s="1">
        <v>5360800535.4499998</v>
      </c>
      <c r="M496" s="1">
        <v>138113</v>
      </c>
      <c r="N496" s="3">
        <f>IF(ISERR(LN(Table18[[#This Row],[Close Price]]/I495)),"-",LN(Table18[[#This Row],[Close Price]]/I495))</f>
        <v>-2.8933670623138209E-2</v>
      </c>
    </row>
    <row r="497" spans="1:14" x14ac:dyDescent="0.3">
      <c r="A497" s="1" t="s">
        <v>33</v>
      </c>
      <c r="B497" s="1" t="s">
        <v>14</v>
      </c>
      <c r="C497" s="2">
        <v>43837</v>
      </c>
      <c r="D497" s="1">
        <v>185.65</v>
      </c>
      <c r="E497" s="1">
        <v>187</v>
      </c>
      <c r="F497" s="1">
        <v>189.4</v>
      </c>
      <c r="G497" s="1">
        <v>182.3</v>
      </c>
      <c r="H497" s="1">
        <v>184.35</v>
      </c>
      <c r="I497" s="1">
        <v>184.7</v>
      </c>
      <c r="J497" s="1">
        <v>185.41</v>
      </c>
      <c r="K497" s="1">
        <v>34995035</v>
      </c>
      <c r="L497" s="1">
        <v>6488309028.3999996</v>
      </c>
      <c r="M497" s="1">
        <v>133404</v>
      </c>
      <c r="N497" s="3">
        <f>IF(ISERR(LN(Table18[[#This Row],[Close Price]]/I496)),"-",LN(Table18[[#This Row],[Close Price]]/I496))</f>
        <v>-5.1302934178948682E-3</v>
      </c>
    </row>
    <row r="498" spans="1:14" x14ac:dyDescent="0.3">
      <c r="A498" s="1" t="s">
        <v>33</v>
      </c>
      <c r="B498" s="1" t="s">
        <v>14</v>
      </c>
      <c r="C498" s="2">
        <v>43838</v>
      </c>
      <c r="D498" s="1">
        <v>184.7</v>
      </c>
      <c r="E498" s="1">
        <v>180.2</v>
      </c>
      <c r="F498" s="1">
        <v>184.2</v>
      </c>
      <c r="G498" s="1">
        <v>180.2</v>
      </c>
      <c r="H498" s="1">
        <v>182.75</v>
      </c>
      <c r="I498" s="1">
        <v>182.55</v>
      </c>
      <c r="J498" s="1">
        <v>182.39</v>
      </c>
      <c r="K498" s="1">
        <v>21862695</v>
      </c>
      <c r="L498" s="1">
        <v>3987542675.3499999</v>
      </c>
      <c r="M498" s="1">
        <v>96592</v>
      </c>
      <c r="N498" s="3">
        <f>IF(ISERR(LN(Table18[[#This Row],[Close Price]]/I497)),"-",LN(Table18[[#This Row],[Close Price]]/I497))</f>
        <v>-1.1708779103548304E-2</v>
      </c>
    </row>
    <row r="499" spans="1:14" x14ac:dyDescent="0.3">
      <c r="A499" s="1" t="s">
        <v>33</v>
      </c>
      <c r="B499" s="1" t="s">
        <v>14</v>
      </c>
      <c r="C499" s="2">
        <v>43839</v>
      </c>
      <c r="D499" s="1">
        <v>182.55</v>
      </c>
      <c r="E499" s="1">
        <v>184.85</v>
      </c>
      <c r="F499" s="1">
        <v>192.75</v>
      </c>
      <c r="G499" s="1">
        <v>184.25</v>
      </c>
      <c r="H499" s="1">
        <v>192.4</v>
      </c>
      <c r="I499" s="1">
        <v>192</v>
      </c>
      <c r="J499" s="1">
        <v>189.24</v>
      </c>
      <c r="K499" s="1">
        <v>40803142</v>
      </c>
      <c r="L499" s="1">
        <v>7721516796.1000004</v>
      </c>
      <c r="M499" s="1">
        <v>169349</v>
      </c>
      <c r="N499" s="3">
        <f>IF(ISERR(LN(Table18[[#This Row],[Close Price]]/I498)),"-",LN(Table18[[#This Row],[Close Price]]/I498))</f>
        <v>5.0471263926135525E-2</v>
      </c>
    </row>
    <row r="500" spans="1:14" x14ac:dyDescent="0.3">
      <c r="A500" s="1" t="s">
        <v>33</v>
      </c>
      <c r="B500" s="1" t="s">
        <v>14</v>
      </c>
      <c r="C500" s="2">
        <v>43840</v>
      </c>
      <c r="D500" s="1">
        <v>192</v>
      </c>
      <c r="E500" s="1">
        <v>192</v>
      </c>
      <c r="F500" s="1">
        <v>199</v>
      </c>
      <c r="G500" s="1">
        <v>190</v>
      </c>
      <c r="H500" s="1">
        <v>194.25</v>
      </c>
      <c r="I500" s="1">
        <v>196.35</v>
      </c>
      <c r="J500" s="1">
        <v>193.86</v>
      </c>
      <c r="K500" s="1">
        <v>60252338</v>
      </c>
      <c r="L500" s="1">
        <v>11680458447.9</v>
      </c>
      <c r="M500" s="1">
        <v>233758</v>
      </c>
      <c r="N500" s="3">
        <f>IF(ISERR(LN(Table18[[#This Row],[Close Price]]/I499)),"-",LN(Table18[[#This Row],[Close Price]]/I499))</f>
        <v>2.2403408996237124E-2</v>
      </c>
    </row>
    <row r="501" spans="1:14" x14ac:dyDescent="0.3">
      <c r="A501" s="1" t="s">
        <v>33</v>
      </c>
      <c r="B501" s="1" t="s">
        <v>14</v>
      </c>
      <c r="C501" s="2">
        <v>43843</v>
      </c>
      <c r="D501" s="1">
        <v>196.35</v>
      </c>
      <c r="E501" s="1">
        <v>194.75</v>
      </c>
      <c r="F501" s="1">
        <v>197.75</v>
      </c>
      <c r="G501" s="1">
        <v>191.4</v>
      </c>
      <c r="H501" s="1">
        <v>195.9</v>
      </c>
      <c r="I501" s="1">
        <v>196.25</v>
      </c>
      <c r="J501" s="1">
        <v>194.56</v>
      </c>
      <c r="K501" s="1">
        <v>40535961</v>
      </c>
      <c r="L501" s="1">
        <v>7886857391.1000004</v>
      </c>
      <c r="M501" s="1">
        <v>153824</v>
      </c>
      <c r="N501" s="3">
        <f>IF(ISERR(LN(Table18[[#This Row],[Close Price]]/I500)),"-",LN(Table18[[#This Row],[Close Price]]/I500))</f>
        <v>-5.0942436150073155E-4</v>
      </c>
    </row>
    <row r="502" spans="1:14" x14ac:dyDescent="0.3">
      <c r="A502" s="1" t="s">
        <v>33</v>
      </c>
      <c r="B502" s="1" t="s">
        <v>14</v>
      </c>
      <c r="C502" s="2">
        <v>43844</v>
      </c>
      <c r="D502" s="1">
        <v>196.25</v>
      </c>
      <c r="E502" s="1">
        <v>195.7</v>
      </c>
      <c r="F502" s="1">
        <v>198.25</v>
      </c>
      <c r="G502" s="1">
        <v>193.6</v>
      </c>
      <c r="H502" s="1">
        <v>195.2</v>
      </c>
      <c r="I502" s="1">
        <v>195.85</v>
      </c>
      <c r="J502" s="1">
        <v>196.42</v>
      </c>
      <c r="K502" s="1">
        <v>29867542</v>
      </c>
      <c r="L502" s="1">
        <v>5866692361.1499996</v>
      </c>
      <c r="M502" s="1">
        <v>121231</v>
      </c>
      <c r="N502" s="3">
        <f>IF(ISERR(LN(Table18[[#This Row],[Close Price]]/I501)),"-",LN(Table18[[#This Row],[Close Price]]/I501))</f>
        <v>-2.0402965506775678E-3</v>
      </c>
    </row>
    <row r="503" spans="1:14" x14ac:dyDescent="0.3">
      <c r="A503" s="1" t="s">
        <v>33</v>
      </c>
      <c r="B503" s="1" t="s">
        <v>14</v>
      </c>
      <c r="C503" s="2">
        <v>43845</v>
      </c>
      <c r="D503" s="1">
        <v>195.85</v>
      </c>
      <c r="E503" s="1">
        <v>195</v>
      </c>
      <c r="F503" s="1">
        <v>201.7</v>
      </c>
      <c r="G503" s="1">
        <v>194</v>
      </c>
      <c r="H503" s="1">
        <v>199.7</v>
      </c>
      <c r="I503" s="1">
        <v>200.35</v>
      </c>
      <c r="J503" s="1">
        <v>198.74</v>
      </c>
      <c r="K503" s="1">
        <v>38485962</v>
      </c>
      <c r="L503" s="1">
        <v>7648601826.6000004</v>
      </c>
      <c r="M503" s="1">
        <v>164803</v>
      </c>
      <c r="N503" s="3">
        <f>IF(ISERR(LN(Table18[[#This Row],[Close Price]]/I502)),"-",LN(Table18[[#This Row],[Close Price]]/I502))</f>
        <v>2.2716776970313154E-2</v>
      </c>
    </row>
    <row r="504" spans="1:14" x14ac:dyDescent="0.3">
      <c r="A504" s="1" t="s">
        <v>33</v>
      </c>
      <c r="B504" s="1" t="s">
        <v>14</v>
      </c>
      <c r="C504" s="2">
        <v>43846</v>
      </c>
      <c r="D504" s="1">
        <v>200.35</v>
      </c>
      <c r="E504" s="1">
        <v>199.5</v>
      </c>
      <c r="F504" s="1">
        <v>200.6</v>
      </c>
      <c r="G504" s="1">
        <v>196.9</v>
      </c>
      <c r="H504" s="1">
        <v>197.25</v>
      </c>
      <c r="I504" s="1">
        <v>197.55</v>
      </c>
      <c r="J504" s="1">
        <v>198.68</v>
      </c>
      <c r="K504" s="1">
        <v>28118140</v>
      </c>
      <c r="L504" s="1">
        <v>5586488029.4499998</v>
      </c>
      <c r="M504" s="1">
        <v>143016</v>
      </c>
      <c r="N504" s="3">
        <f>IF(ISERR(LN(Table18[[#This Row],[Close Price]]/I503)),"-",LN(Table18[[#This Row],[Close Price]]/I503))</f>
        <v>-1.4074120224753711E-2</v>
      </c>
    </row>
    <row r="505" spans="1:14" x14ac:dyDescent="0.3">
      <c r="A505" s="1" t="s">
        <v>33</v>
      </c>
      <c r="B505" s="1" t="s">
        <v>14</v>
      </c>
      <c r="C505" s="2">
        <v>43847</v>
      </c>
      <c r="D505" s="1">
        <v>197.55</v>
      </c>
      <c r="E505" s="1">
        <v>197.25</v>
      </c>
      <c r="F505" s="1">
        <v>199.45</v>
      </c>
      <c r="G505" s="1">
        <v>195.7</v>
      </c>
      <c r="H505" s="1">
        <v>196.7</v>
      </c>
      <c r="I505" s="1">
        <v>197.3</v>
      </c>
      <c r="J505" s="1">
        <v>198.1</v>
      </c>
      <c r="K505" s="1">
        <v>18204088</v>
      </c>
      <c r="L505" s="1">
        <v>3606175524.3000002</v>
      </c>
      <c r="M505" s="1">
        <v>90448</v>
      </c>
      <c r="N505" s="3">
        <f>IF(ISERR(LN(Table18[[#This Row],[Close Price]]/I504)),"-",LN(Table18[[#This Row],[Close Price]]/I504))</f>
        <v>-1.2663038288300637E-3</v>
      </c>
    </row>
    <row r="506" spans="1:14" x14ac:dyDescent="0.3">
      <c r="A506" s="1" t="s">
        <v>33</v>
      </c>
      <c r="B506" s="1" t="s">
        <v>14</v>
      </c>
      <c r="C506" s="2">
        <v>43850</v>
      </c>
      <c r="D506" s="1">
        <v>197.3</v>
      </c>
      <c r="E506" s="1">
        <v>198</v>
      </c>
      <c r="F506" s="1">
        <v>201.45</v>
      </c>
      <c r="G506" s="1">
        <v>194.3</v>
      </c>
      <c r="H506" s="1">
        <v>195.55</v>
      </c>
      <c r="I506" s="1">
        <v>195</v>
      </c>
      <c r="J506" s="1">
        <v>197.2</v>
      </c>
      <c r="K506" s="1">
        <v>28976013</v>
      </c>
      <c r="L506" s="1">
        <v>5714078437.75</v>
      </c>
      <c r="M506" s="1">
        <v>124160</v>
      </c>
      <c r="N506" s="3">
        <f>IF(ISERR(LN(Table18[[#This Row],[Close Price]]/I505)),"-",LN(Table18[[#This Row],[Close Price]]/I505))</f>
        <v>-1.1725854464822881E-2</v>
      </c>
    </row>
    <row r="507" spans="1:14" x14ac:dyDescent="0.3">
      <c r="A507" s="1" t="s">
        <v>33</v>
      </c>
      <c r="B507" s="1" t="s">
        <v>14</v>
      </c>
      <c r="C507" s="2">
        <v>43851</v>
      </c>
      <c r="D507" s="1">
        <v>195</v>
      </c>
      <c r="E507" s="1">
        <v>195.5</v>
      </c>
      <c r="F507" s="1">
        <v>196.4</v>
      </c>
      <c r="G507" s="1">
        <v>190.2</v>
      </c>
      <c r="H507" s="1">
        <v>190.25</v>
      </c>
      <c r="I507" s="1">
        <v>191.4</v>
      </c>
      <c r="J507" s="1">
        <v>193.54</v>
      </c>
      <c r="K507" s="1">
        <v>20859400</v>
      </c>
      <c r="L507" s="1">
        <v>4037092241.75</v>
      </c>
      <c r="M507" s="1">
        <v>101560</v>
      </c>
      <c r="N507" s="3">
        <f>IF(ISERR(LN(Table18[[#This Row],[Close Price]]/I506)),"-",LN(Table18[[#This Row],[Close Price]]/I506))</f>
        <v>-1.8634079544892868E-2</v>
      </c>
    </row>
    <row r="508" spans="1:14" x14ac:dyDescent="0.3">
      <c r="A508" s="1" t="s">
        <v>33</v>
      </c>
      <c r="B508" s="1" t="s">
        <v>14</v>
      </c>
      <c r="C508" s="2">
        <v>43852</v>
      </c>
      <c r="D508" s="1">
        <v>191.4</v>
      </c>
      <c r="E508" s="1">
        <v>191.95</v>
      </c>
      <c r="F508" s="1">
        <v>192.5</v>
      </c>
      <c r="G508" s="1">
        <v>184.25</v>
      </c>
      <c r="H508" s="1">
        <v>185.6</v>
      </c>
      <c r="I508" s="1">
        <v>185.6</v>
      </c>
      <c r="J508" s="1">
        <v>186.78</v>
      </c>
      <c r="K508" s="1">
        <v>32952072</v>
      </c>
      <c r="L508" s="1">
        <v>6154945525.9499998</v>
      </c>
      <c r="M508" s="1">
        <v>147905</v>
      </c>
      <c r="N508" s="3">
        <f>IF(ISERR(LN(Table18[[#This Row],[Close Price]]/I507)),"-",LN(Table18[[#This Row],[Close Price]]/I507))</f>
        <v>-3.0771658666753774E-2</v>
      </c>
    </row>
    <row r="509" spans="1:14" x14ac:dyDescent="0.3">
      <c r="A509" s="1" t="s">
        <v>33</v>
      </c>
      <c r="B509" s="1" t="s">
        <v>14</v>
      </c>
      <c r="C509" s="2">
        <v>43853</v>
      </c>
      <c r="D509" s="1">
        <v>185.6</v>
      </c>
      <c r="E509" s="1">
        <v>186.75</v>
      </c>
      <c r="F509" s="1">
        <v>190.4</v>
      </c>
      <c r="G509" s="1">
        <v>183.8</v>
      </c>
      <c r="H509" s="1">
        <v>188.1</v>
      </c>
      <c r="I509" s="1">
        <v>188.4</v>
      </c>
      <c r="J509" s="1">
        <v>187.77</v>
      </c>
      <c r="K509" s="1">
        <v>33032086</v>
      </c>
      <c r="L509" s="1">
        <v>6202432630.8999996</v>
      </c>
      <c r="M509" s="1">
        <v>141362</v>
      </c>
      <c r="N509" s="3">
        <f>IF(ISERR(LN(Table18[[#This Row],[Close Price]]/I508)),"-",LN(Table18[[#This Row],[Close Price]]/I508))</f>
        <v>1.4973541790162583E-2</v>
      </c>
    </row>
    <row r="510" spans="1:14" x14ac:dyDescent="0.3">
      <c r="A510" s="1" t="s">
        <v>33</v>
      </c>
      <c r="B510" s="1" t="s">
        <v>14</v>
      </c>
      <c r="C510" s="2">
        <v>43854</v>
      </c>
      <c r="D510" s="1">
        <v>188.4</v>
      </c>
      <c r="E510" s="1">
        <v>188</v>
      </c>
      <c r="F510" s="1">
        <v>191</v>
      </c>
      <c r="G510" s="1">
        <v>185</v>
      </c>
      <c r="H510" s="1">
        <v>186.9</v>
      </c>
      <c r="I510" s="1">
        <v>186.5</v>
      </c>
      <c r="J510" s="1">
        <v>188.92</v>
      </c>
      <c r="K510" s="1">
        <v>21791825</v>
      </c>
      <c r="L510" s="1">
        <v>4116893852.4000001</v>
      </c>
      <c r="M510" s="1">
        <v>103503</v>
      </c>
      <c r="N510" s="3">
        <f>IF(ISERR(LN(Table18[[#This Row],[Close Price]]/I509)),"-",LN(Table18[[#This Row],[Close Price]]/I509))</f>
        <v>-1.0136123058392505E-2</v>
      </c>
    </row>
    <row r="511" spans="1:14" x14ac:dyDescent="0.3">
      <c r="A511" s="1" t="s">
        <v>33</v>
      </c>
      <c r="B511" s="1" t="s">
        <v>14</v>
      </c>
      <c r="C511" s="2">
        <v>43857</v>
      </c>
      <c r="D511" s="1">
        <v>186.5</v>
      </c>
      <c r="E511" s="1">
        <v>185.7</v>
      </c>
      <c r="F511" s="1">
        <v>186.9</v>
      </c>
      <c r="G511" s="1">
        <v>180.85</v>
      </c>
      <c r="H511" s="1">
        <v>182.35</v>
      </c>
      <c r="I511" s="1">
        <v>182.2</v>
      </c>
      <c r="J511" s="1">
        <v>183.6</v>
      </c>
      <c r="K511" s="1">
        <v>30132428</v>
      </c>
      <c r="L511" s="1">
        <v>5532277345.25</v>
      </c>
      <c r="M511" s="1">
        <v>135488</v>
      </c>
      <c r="N511" s="3">
        <f>IF(ISERR(LN(Table18[[#This Row],[Close Price]]/I510)),"-",LN(Table18[[#This Row],[Close Price]]/I510))</f>
        <v>-2.3326254258012345E-2</v>
      </c>
    </row>
    <row r="512" spans="1:14" x14ac:dyDescent="0.3">
      <c r="A512" s="1" t="s">
        <v>33</v>
      </c>
      <c r="B512" s="1" t="s">
        <v>14</v>
      </c>
      <c r="C512" s="2">
        <v>43858</v>
      </c>
      <c r="D512" s="1">
        <v>182.2</v>
      </c>
      <c r="E512" s="1">
        <v>183.9</v>
      </c>
      <c r="F512" s="1">
        <v>184.3</v>
      </c>
      <c r="G512" s="1">
        <v>174.9</v>
      </c>
      <c r="H512" s="1">
        <v>176.4</v>
      </c>
      <c r="I512" s="1">
        <v>176.1</v>
      </c>
      <c r="J512" s="1">
        <v>179.62</v>
      </c>
      <c r="K512" s="1">
        <v>38283588</v>
      </c>
      <c r="L512" s="1">
        <v>6876401466</v>
      </c>
      <c r="M512" s="1">
        <v>189737</v>
      </c>
      <c r="N512" s="3">
        <f>IF(ISERR(LN(Table18[[#This Row],[Close Price]]/I511)),"-",LN(Table18[[#This Row],[Close Price]]/I511))</f>
        <v>-3.4052969323697516E-2</v>
      </c>
    </row>
    <row r="513" spans="1:14" x14ac:dyDescent="0.3">
      <c r="A513" s="1" t="s">
        <v>33</v>
      </c>
      <c r="B513" s="1" t="s">
        <v>14</v>
      </c>
      <c r="C513" s="2">
        <v>43859</v>
      </c>
      <c r="D513" s="1">
        <v>176.1</v>
      </c>
      <c r="E513" s="1">
        <v>178.8</v>
      </c>
      <c r="F513" s="1">
        <v>188.9</v>
      </c>
      <c r="G513" s="1">
        <v>178.55</v>
      </c>
      <c r="H513" s="1">
        <v>188.1</v>
      </c>
      <c r="I513" s="1">
        <v>188.05</v>
      </c>
      <c r="J513" s="1">
        <v>184.96</v>
      </c>
      <c r="K513" s="1">
        <v>61585660</v>
      </c>
      <c r="L513" s="1">
        <v>11391013391.1</v>
      </c>
      <c r="M513" s="1">
        <v>283929</v>
      </c>
      <c r="N513" s="3">
        <f>IF(ISERR(LN(Table18[[#This Row],[Close Price]]/I512)),"-",LN(Table18[[#This Row],[Close Price]]/I512))</f>
        <v>6.5655869414184942E-2</v>
      </c>
    </row>
    <row r="514" spans="1:14" x14ac:dyDescent="0.3">
      <c r="A514" s="1" t="s">
        <v>33</v>
      </c>
      <c r="B514" s="1" t="s">
        <v>14</v>
      </c>
      <c r="C514" s="2">
        <v>43860</v>
      </c>
      <c r="D514" s="1">
        <v>188.05</v>
      </c>
      <c r="E514" s="1">
        <v>190.95</v>
      </c>
      <c r="F514" s="1">
        <v>192.55</v>
      </c>
      <c r="G514" s="1">
        <v>184.25</v>
      </c>
      <c r="H514" s="1">
        <v>186.3</v>
      </c>
      <c r="I514" s="1">
        <v>186.2</v>
      </c>
      <c r="J514" s="1">
        <v>188.16</v>
      </c>
      <c r="K514" s="1">
        <v>70900581</v>
      </c>
      <c r="L514" s="1">
        <v>13340638383.200001</v>
      </c>
      <c r="M514" s="1">
        <v>291552</v>
      </c>
      <c r="N514" s="3">
        <f>IF(ISERR(LN(Table18[[#This Row],[Close Price]]/I513)),"-",LN(Table18[[#This Row],[Close Price]]/I513))</f>
        <v>-9.8865200733787816E-3</v>
      </c>
    </row>
    <row r="515" spans="1:14" x14ac:dyDescent="0.3">
      <c r="A515" s="1" t="s">
        <v>33</v>
      </c>
      <c r="B515" s="1" t="s">
        <v>14</v>
      </c>
      <c r="C515" s="2">
        <v>43861</v>
      </c>
      <c r="D515" s="1">
        <v>186.2</v>
      </c>
      <c r="E515" s="1">
        <v>186.3</v>
      </c>
      <c r="F515" s="1">
        <v>188.35</v>
      </c>
      <c r="G515" s="1">
        <v>175.95</v>
      </c>
      <c r="H515" s="1">
        <v>176.9</v>
      </c>
      <c r="I515" s="1">
        <v>176.6</v>
      </c>
      <c r="J515" s="1">
        <v>180.14</v>
      </c>
      <c r="K515" s="1">
        <v>75621897</v>
      </c>
      <c r="L515" s="1">
        <v>13622583612.15</v>
      </c>
      <c r="M515" s="1">
        <v>308408</v>
      </c>
      <c r="N515" s="3">
        <f>IF(ISERR(LN(Table18[[#This Row],[Close Price]]/I514)),"-",LN(Table18[[#This Row],[Close Price]]/I514))</f>
        <v>-5.2934076673107039E-2</v>
      </c>
    </row>
    <row r="516" spans="1:14" x14ac:dyDescent="0.3">
      <c r="A516" s="1" t="s">
        <v>33</v>
      </c>
      <c r="B516" s="1" t="s">
        <v>14</v>
      </c>
      <c r="C516" s="2">
        <v>43862</v>
      </c>
      <c r="D516" s="1">
        <v>176.6</v>
      </c>
      <c r="E516" s="1">
        <v>175.4</v>
      </c>
      <c r="F516" s="1">
        <v>178.8</v>
      </c>
      <c r="G516" s="1">
        <v>163.69999999999999</v>
      </c>
      <c r="H516" s="1">
        <v>165.4</v>
      </c>
      <c r="I516" s="1">
        <v>165.6</v>
      </c>
      <c r="J516" s="1">
        <v>172.07</v>
      </c>
      <c r="K516" s="1">
        <v>42515114</v>
      </c>
      <c r="L516" s="1">
        <v>7315732244.8000002</v>
      </c>
      <c r="M516" s="1">
        <v>233423</v>
      </c>
      <c r="N516" s="3">
        <f>IF(ISERR(LN(Table18[[#This Row],[Close Price]]/I515)),"-",LN(Table18[[#This Row],[Close Price]]/I515))</f>
        <v>-6.4312046218700319E-2</v>
      </c>
    </row>
    <row r="517" spans="1:14" x14ac:dyDescent="0.3">
      <c r="A517" s="1" t="s">
        <v>33</v>
      </c>
      <c r="B517" s="1" t="s">
        <v>14</v>
      </c>
      <c r="C517" s="2">
        <v>43864</v>
      </c>
      <c r="D517" s="1">
        <v>165.6</v>
      </c>
      <c r="E517" s="1">
        <v>163.5</v>
      </c>
      <c r="F517" s="1">
        <v>168.3</v>
      </c>
      <c r="G517" s="1">
        <v>159.55000000000001</v>
      </c>
      <c r="H517" s="1">
        <v>164.4</v>
      </c>
      <c r="I517" s="1">
        <v>163.85</v>
      </c>
      <c r="J517" s="1">
        <v>163.79</v>
      </c>
      <c r="K517" s="1">
        <v>66616190</v>
      </c>
      <c r="L517" s="1">
        <v>10911302308.799999</v>
      </c>
      <c r="M517" s="1">
        <v>311155</v>
      </c>
      <c r="N517" s="3">
        <f>IF(ISERR(LN(Table18[[#This Row],[Close Price]]/I516)),"-",LN(Table18[[#This Row],[Close Price]]/I516))</f>
        <v>-1.0623866806335707E-2</v>
      </c>
    </row>
    <row r="518" spans="1:14" x14ac:dyDescent="0.3">
      <c r="A518" s="1" t="s">
        <v>33</v>
      </c>
      <c r="B518" s="1" t="s">
        <v>14</v>
      </c>
      <c r="C518" s="2">
        <v>43865</v>
      </c>
      <c r="D518" s="1">
        <v>163.85</v>
      </c>
      <c r="E518" s="1">
        <v>166.55</v>
      </c>
      <c r="F518" s="1">
        <v>168.6</v>
      </c>
      <c r="G518" s="1">
        <v>161.19999999999999</v>
      </c>
      <c r="H518" s="1">
        <v>166.35</v>
      </c>
      <c r="I518" s="1">
        <v>165.7</v>
      </c>
      <c r="J518" s="1">
        <v>165.32</v>
      </c>
      <c r="K518" s="1">
        <v>49034642</v>
      </c>
      <c r="L518" s="1">
        <v>8106525605.9499998</v>
      </c>
      <c r="M518" s="1">
        <v>224465</v>
      </c>
      <c r="N518" s="3">
        <f>IF(ISERR(LN(Table18[[#This Row],[Close Price]]/I517)),"-",LN(Table18[[#This Row],[Close Price]]/I517))</f>
        <v>1.1227549287693529E-2</v>
      </c>
    </row>
    <row r="519" spans="1:14" x14ac:dyDescent="0.3">
      <c r="A519" s="1" t="s">
        <v>33</v>
      </c>
      <c r="B519" s="1" t="s">
        <v>14</v>
      </c>
      <c r="C519" s="2">
        <v>43866</v>
      </c>
      <c r="D519" s="1">
        <v>165.7</v>
      </c>
      <c r="E519" s="1">
        <v>167.4</v>
      </c>
      <c r="F519" s="1">
        <v>184.95</v>
      </c>
      <c r="G519" s="1">
        <v>166.6</v>
      </c>
      <c r="H519" s="1">
        <v>183.4</v>
      </c>
      <c r="I519" s="1">
        <v>183.75</v>
      </c>
      <c r="J519" s="1">
        <v>177.48</v>
      </c>
      <c r="K519" s="1">
        <v>92982265</v>
      </c>
      <c r="L519" s="1">
        <v>16502392134</v>
      </c>
      <c r="M519" s="1">
        <v>357445</v>
      </c>
      <c r="N519" s="3">
        <f>IF(ISERR(LN(Table18[[#This Row],[Close Price]]/I518)),"-",LN(Table18[[#This Row],[Close Price]]/I518))</f>
        <v>0.10339721366042882</v>
      </c>
    </row>
    <row r="520" spans="1:14" x14ac:dyDescent="0.3">
      <c r="A520" s="1" t="s">
        <v>33</v>
      </c>
      <c r="B520" s="1" t="s">
        <v>14</v>
      </c>
      <c r="C520" s="2">
        <v>43867</v>
      </c>
      <c r="D520" s="1">
        <v>183.75</v>
      </c>
      <c r="E520" s="1">
        <v>182</v>
      </c>
      <c r="F520" s="1">
        <v>183.4</v>
      </c>
      <c r="G520" s="1">
        <v>175.75</v>
      </c>
      <c r="H520" s="1">
        <v>178.5</v>
      </c>
      <c r="I520" s="1">
        <v>178.85</v>
      </c>
      <c r="J520" s="1">
        <v>179.03</v>
      </c>
      <c r="K520" s="1">
        <v>61821140</v>
      </c>
      <c r="L520" s="1">
        <v>11067757265.4</v>
      </c>
      <c r="M520" s="1">
        <v>256544</v>
      </c>
      <c r="N520" s="3">
        <f>IF(ISERR(LN(Table18[[#This Row],[Close Price]]/I519)),"-",LN(Table18[[#This Row],[Close Price]]/I519))</f>
        <v>-2.7028672387919374E-2</v>
      </c>
    </row>
    <row r="521" spans="1:14" x14ac:dyDescent="0.3">
      <c r="A521" s="1" t="s">
        <v>33</v>
      </c>
      <c r="B521" s="1" t="s">
        <v>14</v>
      </c>
      <c r="C521" s="2">
        <v>43868</v>
      </c>
      <c r="D521" s="1">
        <v>178.85</v>
      </c>
      <c r="E521" s="1">
        <v>177.4</v>
      </c>
      <c r="F521" s="1">
        <v>178.15</v>
      </c>
      <c r="G521" s="1">
        <v>173</v>
      </c>
      <c r="H521" s="1">
        <v>173.5</v>
      </c>
      <c r="I521" s="1">
        <v>173.6</v>
      </c>
      <c r="J521" s="1">
        <v>175.19</v>
      </c>
      <c r="K521" s="1">
        <v>45195760</v>
      </c>
      <c r="L521" s="1">
        <v>7918066883.8500004</v>
      </c>
      <c r="M521" s="1">
        <v>180734</v>
      </c>
      <c r="N521" s="3">
        <f>IF(ISERR(LN(Table18[[#This Row],[Close Price]]/I520)),"-",LN(Table18[[#This Row],[Close Price]]/I520))</f>
        <v>-2.9793663478777006E-2</v>
      </c>
    </row>
    <row r="522" spans="1:14" x14ac:dyDescent="0.3">
      <c r="A522" s="1" t="s">
        <v>33</v>
      </c>
      <c r="B522" s="1" t="s">
        <v>14</v>
      </c>
      <c r="C522" s="2">
        <v>43871</v>
      </c>
      <c r="D522" s="1">
        <v>173.6</v>
      </c>
      <c r="E522" s="1">
        <v>173.2</v>
      </c>
      <c r="F522" s="1">
        <v>173.2</v>
      </c>
      <c r="G522" s="1">
        <v>168</v>
      </c>
      <c r="H522" s="1">
        <v>169</v>
      </c>
      <c r="I522" s="1">
        <v>168.9</v>
      </c>
      <c r="J522" s="1">
        <v>169.44</v>
      </c>
      <c r="K522" s="1">
        <v>33279372</v>
      </c>
      <c r="L522" s="1">
        <v>5639013357.1999998</v>
      </c>
      <c r="M522" s="1">
        <v>155885</v>
      </c>
      <c r="N522" s="3">
        <f>IF(ISERR(LN(Table18[[#This Row],[Close Price]]/I521)),"-",LN(Table18[[#This Row],[Close Price]]/I521))</f>
        <v>-2.7446978412495299E-2</v>
      </c>
    </row>
    <row r="523" spans="1:14" x14ac:dyDescent="0.3">
      <c r="A523" s="1" t="s">
        <v>33</v>
      </c>
      <c r="B523" s="1" t="s">
        <v>14</v>
      </c>
      <c r="C523" s="2">
        <v>43872</v>
      </c>
      <c r="D523" s="1">
        <v>168.9</v>
      </c>
      <c r="E523" s="1">
        <v>171.85</v>
      </c>
      <c r="F523" s="1">
        <v>175.15</v>
      </c>
      <c r="G523" s="1">
        <v>168.4</v>
      </c>
      <c r="H523" s="1">
        <v>170.05</v>
      </c>
      <c r="I523" s="1">
        <v>169.75</v>
      </c>
      <c r="J523" s="1">
        <v>172.5</v>
      </c>
      <c r="K523" s="1">
        <v>42868276</v>
      </c>
      <c r="L523" s="1">
        <v>7394806327.1999998</v>
      </c>
      <c r="M523" s="1">
        <v>170810</v>
      </c>
      <c r="N523" s="3">
        <f>IF(ISERR(LN(Table18[[#This Row],[Close Price]]/I522)),"-",LN(Table18[[#This Row],[Close Price]]/I522))</f>
        <v>5.0199426250510928E-3</v>
      </c>
    </row>
    <row r="524" spans="1:14" x14ac:dyDescent="0.3">
      <c r="A524" s="1" t="s">
        <v>33</v>
      </c>
      <c r="B524" s="1" t="s">
        <v>14</v>
      </c>
      <c r="C524" s="2">
        <v>43873</v>
      </c>
      <c r="D524" s="1">
        <v>169.75</v>
      </c>
      <c r="E524" s="1">
        <v>173</v>
      </c>
      <c r="F524" s="1">
        <v>173.3</v>
      </c>
      <c r="G524" s="1">
        <v>169</v>
      </c>
      <c r="H524" s="1">
        <v>171.1</v>
      </c>
      <c r="I524" s="1">
        <v>170.95</v>
      </c>
      <c r="J524" s="1">
        <v>170.83</v>
      </c>
      <c r="K524" s="1">
        <v>34621395</v>
      </c>
      <c r="L524" s="1">
        <v>5914262730.25</v>
      </c>
      <c r="M524" s="1">
        <v>136834</v>
      </c>
      <c r="N524" s="3">
        <f>IF(ISERR(LN(Table18[[#This Row],[Close Price]]/I523)),"-",LN(Table18[[#This Row],[Close Price]]/I523))</f>
        <v>7.0443496465047604E-3</v>
      </c>
    </row>
    <row r="525" spans="1:14" x14ac:dyDescent="0.3">
      <c r="A525" s="1" t="s">
        <v>33</v>
      </c>
      <c r="B525" s="1" t="s">
        <v>14</v>
      </c>
      <c r="C525" s="2">
        <v>43874</v>
      </c>
      <c r="D525" s="1">
        <v>170.95</v>
      </c>
      <c r="E525" s="1">
        <v>171.35</v>
      </c>
      <c r="F525" s="1">
        <v>172.35</v>
      </c>
      <c r="G525" s="1">
        <v>168.1</v>
      </c>
      <c r="H525" s="1">
        <v>169.65</v>
      </c>
      <c r="I525" s="1">
        <v>169.5</v>
      </c>
      <c r="J525" s="1">
        <v>169.7</v>
      </c>
      <c r="K525" s="1">
        <v>25049848</v>
      </c>
      <c r="L525" s="1">
        <v>4250882168.25</v>
      </c>
      <c r="M525" s="1">
        <v>99951</v>
      </c>
      <c r="N525" s="3">
        <f>IF(ISERR(LN(Table18[[#This Row],[Close Price]]/I524)),"-",LN(Table18[[#This Row],[Close Price]]/I524))</f>
        <v>-8.5181892648052617E-3</v>
      </c>
    </row>
    <row r="526" spans="1:14" x14ac:dyDescent="0.3">
      <c r="A526" s="1" t="s">
        <v>33</v>
      </c>
      <c r="B526" s="1" t="s">
        <v>14</v>
      </c>
      <c r="C526" s="2">
        <v>43875</v>
      </c>
      <c r="D526" s="1">
        <v>169.5</v>
      </c>
      <c r="E526" s="1">
        <v>172</v>
      </c>
      <c r="F526" s="1">
        <v>176.2</v>
      </c>
      <c r="G526" s="1">
        <v>168.3</v>
      </c>
      <c r="H526" s="1">
        <v>169.65</v>
      </c>
      <c r="I526" s="1">
        <v>169.1</v>
      </c>
      <c r="J526" s="1">
        <v>172.52</v>
      </c>
      <c r="K526" s="1">
        <v>56676430</v>
      </c>
      <c r="L526" s="1">
        <v>9777617788.5499992</v>
      </c>
      <c r="M526" s="1">
        <v>233526</v>
      </c>
      <c r="N526" s="3">
        <f>IF(ISERR(LN(Table18[[#This Row],[Close Price]]/I525)),"-",LN(Table18[[#This Row],[Close Price]]/I525))</f>
        <v>-2.3626709159703919E-3</v>
      </c>
    </row>
    <row r="527" spans="1:14" x14ac:dyDescent="0.3">
      <c r="A527" s="1" t="s">
        <v>33</v>
      </c>
      <c r="B527" s="1" t="s">
        <v>14</v>
      </c>
      <c r="C527" s="2">
        <v>43878</v>
      </c>
      <c r="D527" s="1">
        <v>169.1</v>
      </c>
      <c r="E527" s="1">
        <v>170.4</v>
      </c>
      <c r="F527" s="1">
        <v>171.35</v>
      </c>
      <c r="G527" s="1">
        <v>166.35</v>
      </c>
      <c r="H527" s="1">
        <v>170</v>
      </c>
      <c r="I527" s="1">
        <v>169.1</v>
      </c>
      <c r="J527" s="1">
        <v>168.83</v>
      </c>
      <c r="K527" s="1">
        <v>32893274</v>
      </c>
      <c r="L527" s="1">
        <v>5553481163.5</v>
      </c>
      <c r="M527" s="1">
        <v>142023</v>
      </c>
      <c r="N527" s="3">
        <f>IF(ISERR(LN(Table18[[#This Row],[Close Price]]/I526)),"-",LN(Table18[[#This Row],[Close Price]]/I526))</f>
        <v>0</v>
      </c>
    </row>
    <row r="528" spans="1:14" x14ac:dyDescent="0.3">
      <c r="A528" s="1" t="s">
        <v>33</v>
      </c>
      <c r="B528" s="1" t="s">
        <v>14</v>
      </c>
      <c r="C528" s="2">
        <v>43879</v>
      </c>
      <c r="D528" s="1">
        <v>169.1</v>
      </c>
      <c r="E528" s="1">
        <v>168</v>
      </c>
      <c r="F528" s="1">
        <v>168</v>
      </c>
      <c r="G528" s="1">
        <v>158.6</v>
      </c>
      <c r="H528" s="1">
        <v>162.55000000000001</v>
      </c>
      <c r="I528" s="1">
        <v>161.6</v>
      </c>
      <c r="J528" s="1">
        <v>162.25</v>
      </c>
      <c r="K528" s="1">
        <v>52744122</v>
      </c>
      <c r="L528" s="1">
        <v>8557786349.9499998</v>
      </c>
      <c r="M528" s="1">
        <v>208214</v>
      </c>
      <c r="N528" s="3">
        <f>IF(ISERR(LN(Table18[[#This Row],[Close Price]]/I527)),"-",LN(Table18[[#This Row],[Close Price]]/I527))</f>
        <v>-4.5366109817539614E-2</v>
      </c>
    </row>
    <row r="529" spans="1:14" x14ac:dyDescent="0.3">
      <c r="A529" s="1" t="s">
        <v>33</v>
      </c>
      <c r="B529" s="1" t="s">
        <v>14</v>
      </c>
      <c r="C529" s="2">
        <v>43880</v>
      </c>
      <c r="D529" s="1">
        <v>161.6</v>
      </c>
      <c r="E529" s="1">
        <v>162.85</v>
      </c>
      <c r="F529" s="1">
        <v>164.6</v>
      </c>
      <c r="G529" s="1">
        <v>153.05000000000001</v>
      </c>
      <c r="H529" s="1">
        <v>158.1</v>
      </c>
      <c r="I529" s="1">
        <v>158.05000000000001</v>
      </c>
      <c r="J529" s="1">
        <v>157.33000000000001</v>
      </c>
      <c r="K529" s="1">
        <v>78914233</v>
      </c>
      <c r="L529" s="1">
        <v>12415430958.4</v>
      </c>
      <c r="M529" s="1">
        <v>321799</v>
      </c>
      <c r="N529" s="3">
        <f>IF(ISERR(LN(Table18[[#This Row],[Close Price]]/I528)),"-",LN(Table18[[#This Row],[Close Price]]/I528))</f>
        <v>-2.2212707425368204E-2</v>
      </c>
    </row>
    <row r="530" spans="1:14" x14ac:dyDescent="0.3">
      <c r="A530" s="1" t="s">
        <v>33</v>
      </c>
      <c r="B530" s="1" t="s">
        <v>14</v>
      </c>
      <c r="C530" s="2">
        <v>43881</v>
      </c>
      <c r="D530" s="1">
        <v>158.05000000000001</v>
      </c>
      <c r="E530" s="1">
        <v>157.94999999999999</v>
      </c>
      <c r="F530" s="1">
        <v>162.30000000000001</v>
      </c>
      <c r="G530" s="1">
        <v>156</v>
      </c>
      <c r="H530" s="1">
        <v>158.75</v>
      </c>
      <c r="I530" s="1">
        <v>158.5</v>
      </c>
      <c r="J530" s="1">
        <v>159.44</v>
      </c>
      <c r="K530" s="1">
        <v>54328194</v>
      </c>
      <c r="L530" s="1">
        <v>8662156731.75</v>
      </c>
      <c r="M530" s="1">
        <v>205410</v>
      </c>
      <c r="N530" s="3">
        <f>IF(ISERR(LN(Table18[[#This Row],[Close Price]]/I529)),"-",LN(Table18[[#This Row],[Close Price]]/I529))</f>
        <v>2.843154655708485E-3</v>
      </c>
    </row>
    <row r="531" spans="1:14" x14ac:dyDescent="0.3">
      <c r="A531" s="1" t="s">
        <v>33</v>
      </c>
      <c r="B531" s="1" t="s">
        <v>14</v>
      </c>
      <c r="C531" s="2">
        <v>43885</v>
      </c>
      <c r="D531" s="1">
        <v>158.5</v>
      </c>
      <c r="E531" s="1">
        <v>154</v>
      </c>
      <c r="F531" s="1">
        <v>155.9</v>
      </c>
      <c r="G531" s="1">
        <v>149.6</v>
      </c>
      <c r="H531" s="1">
        <v>150.6</v>
      </c>
      <c r="I531" s="1">
        <v>150.65</v>
      </c>
      <c r="J531" s="1">
        <v>153.41</v>
      </c>
      <c r="K531" s="1">
        <v>39706007</v>
      </c>
      <c r="L531" s="1">
        <v>6091447107.8999996</v>
      </c>
      <c r="M531" s="1">
        <v>191095</v>
      </c>
      <c r="N531" s="3">
        <f>IF(ISERR(LN(Table18[[#This Row],[Close Price]]/I530)),"-",LN(Table18[[#This Row],[Close Price]]/I530))</f>
        <v>-5.079532774102502E-2</v>
      </c>
    </row>
    <row r="532" spans="1:14" x14ac:dyDescent="0.3">
      <c r="A532" s="1" t="s">
        <v>33</v>
      </c>
      <c r="B532" s="1" t="s">
        <v>14</v>
      </c>
      <c r="C532" s="2">
        <v>43886</v>
      </c>
      <c r="D532" s="1">
        <v>150.65</v>
      </c>
      <c r="E532" s="1">
        <v>152.19999999999999</v>
      </c>
      <c r="F532" s="1">
        <v>153.4</v>
      </c>
      <c r="G532" s="1">
        <v>147.44999999999999</v>
      </c>
      <c r="H532" s="1">
        <v>150.44999999999999</v>
      </c>
      <c r="I532" s="1">
        <v>149.9</v>
      </c>
      <c r="J532" s="1">
        <v>149.93</v>
      </c>
      <c r="K532" s="1">
        <v>52719851</v>
      </c>
      <c r="L532" s="1">
        <v>7904055121.5500002</v>
      </c>
      <c r="M532" s="1">
        <v>199104</v>
      </c>
      <c r="N532" s="3">
        <f>IF(ISERR(LN(Table18[[#This Row],[Close Price]]/I531)),"-",LN(Table18[[#This Row],[Close Price]]/I531))</f>
        <v>-4.9908604677582251E-3</v>
      </c>
    </row>
    <row r="533" spans="1:14" x14ac:dyDescent="0.3">
      <c r="A533" s="1" t="s">
        <v>33</v>
      </c>
      <c r="B533" s="1" t="s">
        <v>14</v>
      </c>
      <c r="C533" s="2">
        <v>43887</v>
      </c>
      <c r="D533" s="1">
        <v>149.9</v>
      </c>
      <c r="E533" s="1">
        <v>146.9</v>
      </c>
      <c r="F533" s="1">
        <v>147.9</v>
      </c>
      <c r="G533" s="1">
        <v>143.69999999999999</v>
      </c>
      <c r="H533" s="1">
        <v>144.5</v>
      </c>
      <c r="I533" s="1">
        <v>144.55000000000001</v>
      </c>
      <c r="J533" s="1">
        <v>145.63999999999999</v>
      </c>
      <c r="K533" s="1">
        <v>47605927</v>
      </c>
      <c r="L533" s="1">
        <v>6933104207.9499998</v>
      </c>
      <c r="M533" s="1">
        <v>218833</v>
      </c>
      <c r="N533" s="3">
        <f>IF(ISERR(LN(Table18[[#This Row],[Close Price]]/I532)),"-",LN(Table18[[#This Row],[Close Price]]/I532))</f>
        <v>-3.634293664619688E-2</v>
      </c>
    </row>
    <row r="534" spans="1:14" x14ac:dyDescent="0.3">
      <c r="A534" s="1" t="s">
        <v>33</v>
      </c>
      <c r="B534" s="1" t="s">
        <v>14</v>
      </c>
      <c r="C534" s="2">
        <v>43888</v>
      </c>
      <c r="D534" s="1">
        <v>144.55000000000001</v>
      </c>
      <c r="E534" s="1">
        <v>144.15</v>
      </c>
      <c r="F534" s="1">
        <v>146.75</v>
      </c>
      <c r="G534" s="1">
        <v>141.1</v>
      </c>
      <c r="H534" s="1">
        <v>145.30000000000001</v>
      </c>
      <c r="I534" s="1">
        <v>145.25</v>
      </c>
      <c r="J534" s="1">
        <v>143.41</v>
      </c>
      <c r="K534" s="1">
        <v>51328153</v>
      </c>
      <c r="L534" s="1">
        <v>7361202476.3000002</v>
      </c>
      <c r="M534" s="1">
        <v>180842</v>
      </c>
      <c r="N534" s="3">
        <f>IF(ISERR(LN(Table18[[#This Row],[Close Price]]/I533)),"-",LN(Table18[[#This Row],[Close Price]]/I533))</f>
        <v>4.8309272696653712E-3</v>
      </c>
    </row>
    <row r="535" spans="1:14" x14ac:dyDescent="0.3">
      <c r="A535" s="1" t="s">
        <v>33</v>
      </c>
      <c r="B535" s="1" t="s">
        <v>14</v>
      </c>
      <c r="C535" s="2">
        <v>43889</v>
      </c>
      <c r="D535" s="1">
        <v>145.25</v>
      </c>
      <c r="E535" s="1">
        <v>138.85</v>
      </c>
      <c r="F535" s="1">
        <v>139.6</v>
      </c>
      <c r="G535" s="1">
        <v>127.05</v>
      </c>
      <c r="H535" s="1">
        <v>129.65</v>
      </c>
      <c r="I535" s="1">
        <v>128.94999999999999</v>
      </c>
      <c r="J535" s="1">
        <v>132.43</v>
      </c>
      <c r="K535" s="1">
        <v>94469619</v>
      </c>
      <c r="L535" s="1">
        <v>12510276083.700001</v>
      </c>
      <c r="M535" s="1">
        <v>341462</v>
      </c>
      <c r="N535" s="3">
        <f>IF(ISERR(LN(Table18[[#This Row],[Close Price]]/I534)),"-",LN(Table18[[#This Row],[Close Price]]/I534))</f>
        <v>-0.11903166340466691</v>
      </c>
    </row>
    <row r="536" spans="1:14" x14ac:dyDescent="0.3">
      <c r="A536" s="1" t="s">
        <v>33</v>
      </c>
      <c r="B536" s="1" t="s">
        <v>14</v>
      </c>
      <c r="C536" s="2">
        <v>43892</v>
      </c>
      <c r="D536" s="1">
        <v>128.94999999999999</v>
      </c>
      <c r="E536" s="1">
        <v>133</v>
      </c>
      <c r="F536" s="1">
        <v>133.9</v>
      </c>
      <c r="G536" s="1">
        <v>123.8</v>
      </c>
      <c r="H536" s="1">
        <v>125.1</v>
      </c>
      <c r="I536" s="1">
        <v>125.4</v>
      </c>
      <c r="J536" s="1">
        <v>128.88</v>
      </c>
      <c r="K536" s="1">
        <v>111585697</v>
      </c>
      <c r="L536" s="1">
        <v>14381475114.049999</v>
      </c>
      <c r="M536" s="1">
        <v>340443</v>
      </c>
      <c r="N536" s="3">
        <f>IF(ISERR(LN(Table18[[#This Row],[Close Price]]/I535)),"-",LN(Table18[[#This Row],[Close Price]]/I535))</f>
        <v>-2.791610412853332E-2</v>
      </c>
    </row>
    <row r="537" spans="1:14" x14ac:dyDescent="0.3">
      <c r="A537" s="1" t="s">
        <v>33</v>
      </c>
      <c r="B537" s="1" t="s">
        <v>14</v>
      </c>
      <c r="C537" s="2">
        <v>43893</v>
      </c>
      <c r="D537" s="1">
        <v>125.4</v>
      </c>
      <c r="E537" s="1">
        <v>127.5</v>
      </c>
      <c r="F537" s="1">
        <v>131.4</v>
      </c>
      <c r="G537" s="1">
        <v>125.25</v>
      </c>
      <c r="H537" s="1">
        <v>130.4</v>
      </c>
      <c r="I537" s="1">
        <v>130.35</v>
      </c>
      <c r="J537" s="1">
        <v>127.87</v>
      </c>
      <c r="K537" s="1">
        <v>86765576</v>
      </c>
      <c r="L537" s="1">
        <v>11094977773.950001</v>
      </c>
      <c r="M537" s="1">
        <v>287946</v>
      </c>
      <c r="N537" s="3">
        <f>IF(ISERR(LN(Table18[[#This Row],[Close Price]]/I536)),"-",LN(Table18[[#This Row],[Close Price]]/I536))</f>
        <v>3.8714512180690427E-2</v>
      </c>
    </row>
    <row r="538" spans="1:14" x14ac:dyDescent="0.3">
      <c r="A538" s="1" t="s">
        <v>33</v>
      </c>
      <c r="B538" s="1" t="s">
        <v>14</v>
      </c>
      <c r="C538" s="2">
        <v>43894</v>
      </c>
      <c r="D538" s="1">
        <v>130.35</v>
      </c>
      <c r="E538" s="1">
        <v>129.6</v>
      </c>
      <c r="F538" s="1">
        <v>129.6</v>
      </c>
      <c r="G538" s="1">
        <v>120.55</v>
      </c>
      <c r="H538" s="1">
        <v>126.4</v>
      </c>
      <c r="I538" s="1">
        <v>126.2</v>
      </c>
      <c r="J538" s="1">
        <v>124.9</v>
      </c>
      <c r="K538" s="1">
        <v>97546902</v>
      </c>
      <c r="L538" s="1">
        <v>12183611418.4</v>
      </c>
      <c r="M538" s="1">
        <v>294498</v>
      </c>
      <c r="N538" s="3">
        <f>IF(ISERR(LN(Table18[[#This Row],[Close Price]]/I537)),"-",LN(Table18[[#This Row],[Close Price]]/I537))</f>
        <v>-3.235519027239793E-2</v>
      </c>
    </row>
    <row r="539" spans="1:14" x14ac:dyDescent="0.3">
      <c r="A539" s="1" t="s">
        <v>33</v>
      </c>
      <c r="B539" s="1" t="s">
        <v>14</v>
      </c>
      <c r="C539" s="2">
        <v>43895</v>
      </c>
      <c r="D539" s="1">
        <v>126.2</v>
      </c>
      <c r="E539" s="1">
        <v>127.55</v>
      </c>
      <c r="F539" s="1">
        <v>129.15</v>
      </c>
      <c r="G539" s="1">
        <v>124.25</v>
      </c>
      <c r="H539" s="1">
        <v>124.75</v>
      </c>
      <c r="I539" s="1">
        <v>125.75</v>
      </c>
      <c r="J539" s="1">
        <v>126.45</v>
      </c>
      <c r="K539" s="1">
        <v>87795649</v>
      </c>
      <c r="L539" s="1">
        <v>11102025232.35</v>
      </c>
      <c r="M539" s="1">
        <v>268826</v>
      </c>
      <c r="N539" s="3">
        <f>IF(ISERR(LN(Table18[[#This Row],[Close Price]]/I538)),"-",LN(Table18[[#This Row],[Close Price]]/I538))</f>
        <v>-3.5721411272642048E-3</v>
      </c>
    </row>
    <row r="540" spans="1:14" x14ac:dyDescent="0.3">
      <c r="A540" s="1" t="s">
        <v>33</v>
      </c>
      <c r="B540" s="1" t="s">
        <v>14</v>
      </c>
      <c r="C540" s="2">
        <v>43896</v>
      </c>
      <c r="D540" s="1">
        <v>125.75</v>
      </c>
      <c r="E540" s="1">
        <v>115</v>
      </c>
      <c r="F540" s="1">
        <v>117.3</v>
      </c>
      <c r="G540" s="1">
        <v>112.8</v>
      </c>
      <c r="H540" s="1">
        <v>113.8</v>
      </c>
      <c r="I540" s="1">
        <v>114.2</v>
      </c>
      <c r="J540" s="1">
        <v>114.92</v>
      </c>
      <c r="K540" s="1">
        <v>83971462</v>
      </c>
      <c r="L540" s="1">
        <v>9649959731.2999992</v>
      </c>
      <c r="M540" s="1">
        <v>331758</v>
      </c>
      <c r="N540" s="3">
        <f>IF(ISERR(LN(Table18[[#This Row],[Close Price]]/I539)),"-",LN(Table18[[#This Row],[Close Price]]/I539))</f>
        <v>-9.6344511757938719E-2</v>
      </c>
    </row>
    <row r="541" spans="1:14" x14ac:dyDescent="0.3">
      <c r="A541" s="1" t="s">
        <v>33</v>
      </c>
      <c r="B541" s="1" t="s">
        <v>14</v>
      </c>
      <c r="C541" s="2">
        <v>43899</v>
      </c>
      <c r="D541" s="1">
        <v>114.2</v>
      </c>
      <c r="E541" s="1">
        <v>109</v>
      </c>
      <c r="F541" s="1">
        <v>109.85</v>
      </c>
      <c r="G541" s="1">
        <v>104.25</v>
      </c>
      <c r="H541" s="1">
        <v>104.9</v>
      </c>
      <c r="I541" s="1">
        <v>105.7</v>
      </c>
      <c r="J541" s="1">
        <v>107.19</v>
      </c>
      <c r="K541" s="1">
        <v>81550460</v>
      </c>
      <c r="L541" s="1">
        <v>8741634311.0499992</v>
      </c>
      <c r="M541" s="1">
        <v>284834</v>
      </c>
      <c r="N541" s="3">
        <f>IF(ISERR(LN(Table18[[#This Row],[Close Price]]/I540)),"-",LN(Table18[[#This Row],[Close Price]]/I540))</f>
        <v>-7.7346404345717837E-2</v>
      </c>
    </row>
    <row r="542" spans="1:14" x14ac:dyDescent="0.3">
      <c r="A542" s="1" t="s">
        <v>33</v>
      </c>
      <c r="B542" s="1" t="s">
        <v>14</v>
      </c>
      <c r="C542" s="2">
        <v>43901</v>
      </c>
      <c r="D542" s="1">
        <v>105.7</v>
      </c>
      <c r="E542" s="1">
        <v>104.85</v>
      </c>
      <c r="F542" s="1">
        <v>106.5</v>
      </c>
      <c r="G542" s="1">
        <v>97.8</v>
      </c>
      <c r="H542" s="1">
        <v>98.35</v>
      </c>
      <c r="I542" s="1">
        <v>98.9</v>
      </c>
      <c r="J542" s="1">
        <v>101.88</v>
      </c>
      <c r="K542" s="1">
        <v>111148611</v>
      </c>
      <c r="L542" s="1">
        <v>11323926446.299999</v>
      </c>
      <c r="M542" s="1">
        <v>335274</v>
      </c>
      <c r="N542" s="3">
        <f>IF(ISERR(LN(Table18[[#This Row],[Close Price]]/I541)),"-",LN(Table18[[#This Row],[Close Price]]/I541))</f>
        <v>-6.649565424752546E-2</v>
      </c>
    </row>
    <row r="543" spans="1:14" x14ac:dyDescent="0.3">
      <c r="A543" s="1" t="s">
        <v>33</v>
      </c>
      <c r="B543" s="1" t="s">
        <v>14</v>
      </c>
      <c r="C543" s="2">
        <v>43902</v>
      </c>
      <c r="D543" s="1">
        <v>98.9</v>
      </c>
      <c r="E543" s="1">
        <v>91.1</v>
      </c>
      <c r="F543" s="1">
        <v>94.9</v>
      </c>
      <c r="G543" s="1">
        <v>84.1</v>
      </c>
      <c r="H543" s="1">
        <v>88.95</v>
      </c>
      <c r="I543" s="1">
        <v>88</v>
      </c>
      <c r="J543" s="1">
        <v>89.33</v>
      </c>
      <c r="K543" s="1">
        <v>143551005</v>
      </c>
      <c r="L543" s="1">
        <v>12823134333.1</v>
      </c>
      <c r="M543" s="1">
        <v>483314</v>
      </c>
      <c r="N543" s="3">
        <f>IF(ISERR(LN(Table18[[#This Row],[Close Price]]/I542)),"-",LN(Table18[[#This Row],[Close Price]]/I542))</f>
        <v>-0.11677242415046006</v>
      </c>
    </row>
    <row r="544" spans="1:14" x14ac:dyDescent="0.3">
      <c r="A544" s="1" t="s">
        <v>33</v>
      </c>
      <c r="B544" s="1" t="s">
        <v>14</v>
      </c>
      <c r="C544" s="2">
        <v>43903</v>
      </c>
      <c r="D544" s="1">
        <v>88</v>
      </c>
      <c r="E544" s="1">
        <v>81.900000000000006</v>
      </c>
      <c r="F544" s="1">
        <v>94.15</v>
      </c>
      <c r="G544" s="1">
        <v>78.05</v>
      </c>
      <c r="H544" s="1">
        <v>90.5</v>
      </c>
      <c r="I544" s="1">
        <v>89.75</v>
      </c>
      <c r="J544" s="1">
        <v>87.17</v>
      </c>
      <c r="K544" s="1">
        <v>106153102</v>
      </c>
      <c r="L544" s="1">
        <v>9253211498.25</v>
      </c>
      <c r="M544" s="1">
        <v>428426</v>
      </c>
      <c r="N544" s="3">
        <f>IF(ISERR(LN(Table18[[#This Row],[Close Price]]/I543)),"-",LN(Table18[[#This Row],[Close Price]]/I543))</f>
        <v>1.9691212890181681E-2</v>
      </c>
    </row>
    <row r="545" spans="1:14" x14ac:dyDescent="0.3">
      <c r="A545" s="1" t="s">
        <v>33</v>
      </c>
      <c r="B545" s="1" t="s">
        <v>14</v>
      </c>
      <c r="C545" s="2">
        <v>43906</v>
      </c>
      <c r="D545" s="1">
        <v>89.75</v>
      </c>
      <c r="E545" s="1">
        <v>85.6</v>
      </c>
      <c r="F545" s="1">
        <v>87.65</v>
      </c>
      <c r="G545" s="1">
        <v>82.2</v>
      </c>
      <c r="H545" s="1">
        <v>82.6</v>
      </c>
      <c r="I545" s="1">
        <v>82.95</v>
      </c>
      <c r="J545" s="1">
        <v>84.99</v>
      </c>
      <c r="K545" s="1">
        <v>73707690</v>
      </c>
      <c r="L545" s="1">
        <v>6264695282.1999998</v>
      </c>
      <c r="M545" s="1">
        <v>280638</v>
      </c>
      <c r="N545" s="3">
        <f>IF(ISERR(LN(Table18[[#This Row],[Close Price]]/I544)),"-",LN(Table18[[#This Row],[Close Price]]/I544))</f>
        <v>-7.8790010731934743E-2</v>
      </c>
    </row>
    <row r="546" spans="1:14" x14ac:dyDescent="0.3">
      <c r="A546" s="1" t="s">
        <v>33</v>
      </c>
      <c r="B546" s="1" t="s">
        <v>14</v>
      </c>
      <c r="C546" s="2">
        <v>43907</v>
      </c>
      <c r="D546" s="1">
        <v>82.95</v>
      </c>
      <c r="E546" s="1">
        <v>83.05</v>
      </c>
      <c r="F546" s="1">
        <v>85</v>
      </c>
      <c r="G546" s="1">
        <v>77.400000000000006</v>
      </c>
      <c r="H546" s="1">
        <v>77.5</v>
      </c>
      <c r="I546" s="1">
        <v>77.95</v>
      </c>
      <c r="J546" s="1">
        <v>81.569999999999993</v>
      </c>
      <c r="K546" s="1">
        <v>71849223</v>
      </c>
      <c r="L546" s="1">
        <v>5860881651.1000004</v>
      </c>
      <c r="M546" s="1">
        <v>294238</v>
      </c>
      <c r="N546" s="3">
        <f>IF(ISERR(LN(Table18[[#This Row],[Close Price]]/I545)),"-",LN(Table18[[#This Row],[Close Price]]/I545))</f>
        <v>-6.2170421132667984E-2</v>
      </c>
    </row>
    <row r="547" spans="1:14" x14ac:dyDescent="0.3">
      <c r="A547" s="1" t="s">
        <v>33</v>
      </c>
      <c r="B547" s="1" t="s">
        <v>14</v>
      </c>
      <c r="C547" s="2">
        <v>43908</v>
      </c>
      <c r="D547" s="1">
        <v>77.95</v>
      </c>
      <c r="E547" s="1">
        <v>79.900000000000006</v>
      </c>
      <c r="F547" s="1">
        <v>80.45</v>
      </c>
      <c r="G547" s="1">
        <v>75.099999999999994</v>
      </c>
      <c r="H547" s="1">
        <v>75.400000000000006</v>
      </c>
      <c r="I547" s="1">
        <v>75.5</v>
      </c>
      <c r="J547" s="1">
        <v>77.290000000000006</v>
      </c>
      <c r="K547" s="1">
        <v>70134169</v>
      </c>
      <c r="L547" s="1">
        <v>5420935074.25</v>
      </c>
      <c r="M547" s="1">
        <v>255759</v>
      </c>
      <c r="N547" s="3">
        <f>IF(ISERR(LN(Table18[[#This Row],[Close Price]]/I546)),"-",LN(Table18[[#This Row],[Close Price]]/I546))</f>
        <v>-3.1934939248806582E-2</v>
      </c>
    </row>
    <row r="548" spans="1:14" x14ac:dyDescent="0.3">
      <c r="A548" s="1" t="s">
        <v>33</v>
      </c>
      <c r="B548" s="1" t="s">
        <v>14</v>
      </c>
      <c r="C548" s="2">
        <v>43909</v>
      </c>
      <c r="D548" s="1">
        <v>75.5</v>
      </c>
      <c r="E548" s="1">
        <v>70</v>
      </c>
      <c r="F548" s="1">
        <v>76.5</v>
      </c>
      <c r="G548" s="1">
        <v>68.75</v>
      </c>
      <c r="H548" s="1">
        <v>72.900000000000006</v>
      </c>
      <c r="I548" s="1">
        <v>72.95</v>
      </c>
      <c r="J548" s="1">
        <v>72.83</v>
      </c>
      <c r="K548" s="1">
        <v>68124538</v>
      </c>
      <c r="L548" s="1">
        <v>4961345452.8999996</v>
      </c>
      <c r="M548" s="1">
        <v>258513</v>
      </c>
      <c r="N548" s="3">
        <f>IF(ISERR(LN(Table18[[#This Row],[Close Price]]/I547)),"-",LN(Table18[[#This Row],[Close Price]]/I547))</f>
        <v>-3.435838128618434E-2</v>
      </c>
    </row>
    <row r="549" spans="1:14" x14ac:dyDescent="0.3">
      <c r="A549" s="1" t="s">
        <v>33</v>
      </c>
      <c r="B549" s="1" t="s">
        <v>14</v>
      </c>
      <c r="C549" s="2">
        <v>43910</v>
      </c>
      <c r="D549" s="1">
        <v>72.95</v>
      </c>
      <c r="E549" s="1">
        <v>74</v>
      </c>
      <c r="F549" s="1">
        <v>79.599999999999994</v>
      </c>
      <c r="G549" s="1">
        <v>72.650000000000006</v>
      </c>
      <c r="H549" s="1">
        <v>77.8</v>
      </c>
      <c r="I549" s="1">
        <v>77.3</v>
      </c>
      <c r="J549" s="1">
        <v>76.069999999999993</v>
      </c>
      <c r="K549" s="1">
        <v>86044637</v>
      </c>
      <c r="L549" s="1">
        <v>6545378298.5500002</v>
      </c>
      <c r="M549" s="1">
        <v>260134</v>
      </c>
      <c r="N549" s="3">
        <f>IF(ISERR(LN(Table18[[#This Row],[Close Price]]/I548)),"-",LN(Table18[[#This Row],[Close Price]]/I548))</f>
        <v>5.7919680624581492E-2</v>
      </c>
    </row>
    <row r="550" spans="1:14" x14ac:dyDescent="0.3">
      <c r="A550" s="1" t="s">
        <v>33</v>
      </c>
      <c r="B550" s="1" t="s">
        <v>14</v>
      </c>
      <c r="C550" s="2">
        <v>43913</v>
      </c>
      <c r="D550" s="1">
        <v>77.3</v>
      </c>
      <c r="E550" s="1">
        <v>70</v>
      </c>
      <c r="F550" s="1">
        <v>72</v>
      </c>
      <c r="G550" s="1">
        <v>66</v>
      </c>
      <c r="H550" s="1">
        <v>66.7</v>
      </c>
      <c r="I550" s="1">
        <v>66.2</v>
      </c>
      <c r="J550" s="1">
        <v>68.84</v>
      </c>
      <c r="K550" s="1">
        <v>34184331</v>
      </c>
      <c r="L550" s="1">
        <v>2353225185.1999998</v>
      </c>
      <c r="M550" s="1">
        <v>205748</v>
      </c>
      <c r="N550" s="3">
        <f>IF(ISERR(LN(Table18[[#This Row],[Close Price]]/I549)),"-",LN(Table18[[#This Row],[Close Price]]/I549))</f>
        <v>-0.15501349265041364</v>
      </c>
    </row>
    <row r="551" spans="1:14" x14ac:dyDescent="0.3">
      <c r="A551" s="1" t="s">
        <v>33</v>
      </c>
      <c r="B551" s="1" t="s">
        <v>14</v>
      </c>
      <c r="C551" s="2">
        <v>43914</v>
      </c>
      <c r="D551" s="1">
        <v>66.2</v>
      </c>
      <c r="E551" s="1">
        <v>69.900000000000006</v>
      </c>
      <c r="F551" s="1">
        <v>71.5</v>
      </c>
      <c r="G551" s="1">
        <v>63.5</v>
      </c>
      <c r="H551" s="1">
        <v>68.95</v>
      </c>
      <c r="I551" s="1">
        <v>68.55</v>
      </c>
      <c r="J551" s="1">
        <v>67.98</v>
      </c>
      <c r="K551" s="1">
        <v>49553202</v>
      </c>
      <c r="L551" s="1">
        <v>3368402736.1999998</v>
      </c>
      <c r="M551" s="1">
        <v>231290</v>
      </c>
      <c r="N551" s="3">
        <f>IF(ISERR(LN(Table18[[#This Row],[Close Price]]/I550)),"-",LN(Table18[[#This Row],[Close Price]]/I550))</f>
        <v>3.4882943065360772E-2</v>
      </c>
    </row>
    <row r="552" spans="1:14" x14ac:dyDescent="0.3">
      <c r="A552" s="1" t="s">
        <v>33</v>
      </c>
      <c r="B552" s="1" t="s">
        <v>14</v>
      </c>
      <c r="C552" s="2">
        <v>43915</v>
      </c>
      <c r="D552" s="1">
        <v>68.55</v>
      </c>
      <c r="E552" s="1">
        <v>67.75</v>
      </c>
      <c r="F552" s="1">
        <v>71.7</v>
      </c>
      <c r="G552" s="1">
        <v>67.25</v>
      </c>
      <c r="H552" s="1">
        <v>70.099999999999994</v>
      </c>
      <c r="I552" s="1">
        <v>70.25</v>
      </c>
      <c r="J552" s="1">
        <v>69.25</v>
      </c>
      <c r="K552" s="1">
        <v>57716006</v>
      </c>
      <c r="L552" s="1">
        <v>3996750125.9499998</v>
      </c>
      <c r="M552" s="1">
        <v>221008</v>
      </c>
      <c r="N552" s="3">
        <f>IF(ISERR(LN(Table18[[#This Row],[Close Price]]/I551)),"-",LN(Table18[[#This Row],[Close Price]]/I551))</f>
        <v>2.4496902205531888E-2</v>
      </c>
    </row>
    <row r="553" spans="1:14" x14ac:dyDescent="0.3">
      <c r="A553" s="1" t="s">
        <v>33</v>
      </c>
      <c r="B553" s="1" t="s">
        <v>14</v>
      </c>
      <c r="C553" s="2">
        <v>43916</v>
      </c>
      <c r="D553" s="1">
        <v>70.25</v>
      </c>
      <c r="E553" s="1">
        <v>71.45</v>
      </c>
      <c r="F553" s="1">
        <v>73.5</v>
      </c>
      <c r="G553" s="1">
        <v>68.3</v>
      </c>
      <c r="H553" s="1">
        <v>70.95</v>
      </c>
      <c r="I553" s="1">
        <v>70.8</v>
      </c>
      <c r="J553" s="1">
        <v>70.900000000000006</v>
      </c>
      <c r="K553" s="1">
        <v>63822905</v>
      </c>
      <c r="L553" s="1">
        <v>4525109545.3999996</v>
      </c>
      <c r="M553" s="1">
        <v>240944</v>
      </c>
      <c r="N553" s="3">
        <f>IF(ISERR(LN(Table18[[#This Row],[Close Price]]/I552)),"-",LN(Table18[[#This Row],[Close Price]]/I552))</f>
        <v>7.7986924858188394E-3</v>
      </c>
    </row>
    <row r="554" spans="1:14" x14ac:dyDescent="0.3">
      <c r="A554" s="1" t="s">
        <v>33</v>
      </c>
      <c r="B554" s="1" t="s">
        <v>14</v>
      </c>
      <c r="C554" s="2">
        <v>43917</v>
      </c>
      <c r="D554" s="1">
        <v>70.8</v>
      </c>
      <c r="E554" s="1">
        <v>72.05</v>
      </c>
      <c r="F554" s="1">
        <v>75.900000000000006</v>
      </c>
      <c r="G554" s="1">
        <v>69.349999999999994</v>
      </c>
      <c r="H554" s="1">
        <v>70.7</v>
      </c>
      <c r="I554" s="1">
        <v>70.7</v>
      </c>
      <c r="J554" s="1">
        <v>72.09</v>
      </c>
      <c r="K554" s="1">
        <v>58824452</v>
      </c>
      <c r="L554" s="1">
        <v>4240753903.3000002</v>
      </c>
      <c r="M554" s="1">
        <v>221468</v>
      </c>
      <c r="N554" s="3">
        <f>IF(ISERR(LN(Table18[[#This Row],[Close Price]]/I553)),"-",LN(Table18[[#This Row],[Close Price]]/I553))</f>
        <v>-1.413427797146964E-3</v>
      </c>
    </row>
    <row r="555" spans="1:14" x14ac:dyDescent="0.3">
      <c r="A555" s="1" t="s">
        <v>33</v>
      </c>
      <c r="B555" s="1" t="s">
        <v>14</v>
      </c>
      <c r="C555" s="2">
        <v>43920</v>
      </c>
      <c r="D555" s="1">
        <v>70.7</v>
      </c>
      <c r="E555" s="1">
        <v>68.8</v>
      </c>
      <c r="F555" s="1">
        <v>70</v>
      </c>
      <c r="G555" s="1">
        <v>67.25</v>
      </c>
      <c r="H555" s="1">
        <v>68.400000000000006</v>
      </c>
      <c r="I555" s="1">
        <v>68.150000000000006</v>
      </c>
      <c r="J555" s="1">
        <v>68.599999999999994</v>
      </c>
      <c r="K555" s="1">
        <v>35278179</v>
      </c>
      <c r="L555" s="1">
        <v>2420105926.6500001</v>
      </c>
      <c r="M555" s="1">
        <v>145591</v>
      </c>
      <c r="N555" s="3">
        <f>IF(ISERR(LN(Table18[[#This Row],[Close Price]]/I554)),"-",LN(Table18[[#This Row],[Close Price]]/I554))</f>
        <v>-3.6734414759985422E-2</v>
      </c>
    </row>
    <row r="556" spans="1:14" x14ac:dyDescent="0.3">
      <c r="A556" s="1" t="s">
        <v>33</v>
      </c>
      <c r="B556" s="1" t="s">
        <v>14</v>
      </c>
      <c r="C556" s="2">
        <v>43921</v>
      </c>
      <c r="D556" s="1">
        <v>68.150000000000006</v>
      </c>
      <c r="E556" s="1">
        <v>70.599999999999994</v>
      </c>
      <c r="F556" s="1">
        <v>71.5</v>
      </c>
      <c r="G556" s="1">
        <v>68.2</v>
      </c>
      <c r="H556" s="1">
        <v>70.75</v>
      </c>
      <c r="I556" s="1">
        <v>71.05</v>
      </c>
      <c r="J556" s="1">
        <v>70.08</v>
      </c>
      <c r="K556" s="1">
        <v>46166723</v>
      </c>
      <c r="L556" s="1">
        <v>3235587579.5999999</v>
      </c>
      <c r="M556" s="1">
        <v>176816</v>
      </c>
      <c r="N556" s="3">
        <f>IF(ISERR(LN(Table18[[#This Row],[Close Price]]/I555)),"-",LN(Table18[[#This Row],[Close Price]]/I555))</f>
        <v>4.1672696400567873E-2</v>
      </c>
    </row>
    <row r="557" spans="1:14" x14ac:dyDescent="0.3">
      <c r="A557" s="1" t="s">
        <v>33</v>
      </c>
      <c r="B557" s="1" t="s">
        <v>14</v>
      </c>
      <c r="C557" s="2">
        <v>43922</v>
      </c>
      <c r="D557" s="1">
        <v>71.05</v>
      </c>
      <c r="E557" s="1">
        <v>70.5</v>
      </c>
      <c r="F557" s="1">
        <v>71.650000000000006</v>
      </c>
      <c r="G557" s="1">
        <v>67.55</v>
      </c>
      <c r="H557" s="1">
        <v>67.95</v>
      </c>
      <c r="I557" s="1">
        <v>67.95</v>
      </c>
      <c r="J557" s="1">
        <v>69.14</v>
      </c>
      <c r="K557" s="1">
        <v>38167981</v>
      </c>
      <c r="L557" s="1">
        <v>2639050316.25</v>
      </c>
      <c r="M557" s="1">
        <v>158063</v>
      </c>
      <c r="N557" s="3">
        <f>IF(ISERR(LN(Table18[[#This Row],[Close Price]]/I556)),"-",LN(Table18[[#This Row],[Close Price]]/I556))</f>
        <v>-4.4611713945956817E-2</v>
      </c>
    </row>
    <row r="558" spans="1:14" x14ac:dyDescent="0.3">
      <c r="A558" s="1" t="s">
        <v>33</v>
      </c>
      <c r="B558" s="1" t="s">
        <v>14</v>
      </c>
      <c r="C558" s="2">
        <v>43924</v>
      </c>
      <c r="D558" s="1">
        <v>67.95</v>
      </c>
      <c r="E558" s="1">
        <v>66.900000000000006</v>
      </c>
      <c r="F558" s="1">
        <v>66.900000000000006</v>
      </c>
      <c r="G558" s="1">
        <v>64.8</v>
      </c>
      <c r="H558" s="1">
        <v>65.45</v>
      </c>
      <c r="I558" s="1">
        <v>65.3</v>
      </c>
      <c r="J558" s="1">
        <v>65.5</v>
      </c>
      <c r="K558" s="1">
        <v>35346490</v>
      </c>
      <c r="L558" s="1">
        <v>2315141908.3000002</v>
      </c>
      <c r="M558" s="1">
        <v>161810</v>
      </c>
      <c r="N558" s="3">
        <f>IF(ISERR(LN(Table18[[#This Row],[Close Price]]/I557)),"-",LN(Table18[[#This Row],[Close Price]]/I557))</f>
        <v>-3.9780104314767396E-2</v>
      </c>
    </row>
    <row r="559" spans="1:14" x14ac:dyDescent="0.3">
      <c r="A559" s="1" t="s">
        <v>33</v>
      </c>
      <c r="B559" s="1" t="s">
        <v>14</v>
      </c>
      <c r="C559" s="2">
        <v>43928</v>
      </c>
      <c r="D559" s="1">
        <v>65.3</v>
      </c>
      <c r="E559" s="1">
        <v>68.55</v>
      </c>
      <c r="F559" s="1">
        <v>69.3</v>
      </c>
      <c r="G559" s="1">
        <v>66.900000000000006</v>
      </c>
      <c r="H559" s="1">
        <v>67.2</v>
      </c>
      <c r="I559" s="1">
        <v>67.25</v>
      </c>
      <c r="J559" s="1">
        <v>67.81</v>
      </c>
      <c r="K559" s="1">
        <v>42070735</v>
      </c>
      <c r="L559" s="1">
        <v>2852689753.5</v>
      </c>
      <c r="M559" s="1">
        <v>149087</v>
      </c>
      <c r="N559" s="3">
        <f>IF(ISERR(LN(Table18[[#This Row],[Close Price]]/I558)),"-",LN(Table18[[#This Row],[Close Price]]/I558))</f>
        <v>2.9424982199563094E-2</v>
      </c>
    </row>
    <row r="560" spans="1:14" x14ac:dyDescent="0.3">
      <c r="A560" s="1" t="s">
        <v>33</v>
      </c>
      <c r="B560" s="1" t="s">
        <v>14</v>
      </c>
      <c r="C560" s="2">
        <v>43929</v>
      </c>
      <c r="D560" s="1">
        <v>67.25</v>
      </c>
      <c r="E560" s="1">
        <v>66.5</v>
      </c>
      <c r="F560" s="1">
        <v>71.599999999999994</v>
      </c>
      <c r="G560" s="1">
        <v>65.400000000000006</v>
      </c>
      <c r="H560" s="1">
        <v>67.75</v>
      </c>
      <c r="I560" s="1">
        <v>67.599999999999994</v>
      </c>
      <c r="J560" s="1">
        <v>68.760000000000005</v>
      </c>
      <c r="K560" s="1">
        <v>82182403</v>
      </c>
      <c r="L560" s="1">
        <v>5651185283.1499996</v>
      </c>
      <c r="M560" s="1">
        <v>248580</v>
      </c>
      <c r="N560" s="3">
        <f>IF(ISERR(LN(Table18[[#This Row],[Close Price]]/I559)),"-",LN(Table18[[#This Row],[Close Price]]/I559))</f>
        <v>5.1909645669698697E-3</v>
      </c>
    </row>
    <row r="561" spans="1:14" x14ac:dyDescent="0.3">
      <c r="A561" s="1" t="s">
        <v>33</v>
      </c>
      <c r="B561" s="1" t="s">
        <v>14</v>
      </c>
      <c r="C561" s="2">
        <v>43930</v>
      </c>
      <c r="D561" s="1">
        <v>67.599999999999994</v>
      </c>
      <c r="E561" s="1">
        <v>69.599999999999994</v>
      </c>
      <c r="F561" s="1">
        <v>76.25</v>
      </c>
      <c r="G561" s="1">
        <v>69.099999999999994</v>
      </c>
      <c r="H561" s="1">
        <v>74.5</v>
      </c>
      <c r="I561" s="1">
        <v>74.599999999999994</v>
      </c>
      <c r="J561" s="1">
        <v>73.81</v>
      </c>
      <c r="K561" s="1">
        <v>112680750</v>
      </c>
      <c r="L561" s="1">
        <v>8317423006.4499998</v>
      </c>
      <c r="M561" s="1">
        <v>350425</v>
      </c>
      <c r="N561" s="3">
        <f>IF(ISERR(LN(Table18[[#This Row],[Close Price]]/I560)),"-",LN(Table18[[#This Row],[Close Price]]/I560))</f>
        <v>9.8532524160796733E-2</v>
      </c>
    </row>
    <row r="562" spans="1:14" x14ac:dyDescent="0.3">
      <c r="A562" s="1" t="s">
        <v>33</v>
      </c>
      <c r="B562" s="1" t="s">
        <v>14</v>
      </c>
      <c r="C562" s="2">
        <v>43934</v>
      </c>
      <c r="D562" s="1">
        <v>74.599999999999994</v>
      </c>
      <c r="E562" s="1">
        <v>76</v>
      </c>
      <c r="F562" s="1">
        <v>77.599999999999994</v>
      </c>
      <c r="G562" s="1">
        <v>72.7</v>
      </c>
      <c r="H562" s="1">
        <v>74.5</v>
      </c>
      <c r="I562" s="1">
        <v>74.25</v>
      </c>
      <c r="J562" s="1">
        <v>74.47</v>
      </c>
      <c r="K562" s="1">
        <v>70414018</v>
      </c>
      <c r="L562" s="1">
        <v>5243381173.0500002</v>
      </c>
      <c r="M562" s="1">
        <v>256322</v>
      </c>
      <c r="N562" s="3">
        <f>IF(ISERR(LN(Table18[[#This Row],[Close Price]]/I561)),"-",LN(Table18[[#This Row],[Close Price]]/I561))</f>
        <v>-4.7027295269061143E-3</v>
      </c>
    </row>
    <row r="563" spans="1:14" x14ac:dyDescent="0.3">
      <c r="A563" s="1" t="s">
        <v>33</v>
      </c>
      <c r="B563" s="1" t="s">
        <v>14</v>
      </c>
      <c r="C563" s="2">
        <v>43936</v>
      </c>
      <c r="D563" s="1">
        <v>74.25</v>
      </c>
      <c r="E563" s="1">
        <v>75.400000000000006</v>
      </c>
      <c r="F563" s="1">
        <v>78.7</v>
      </c>
      <c r="G563" s="1">
        <v>71.95</v>
      </c>
      <c r="H563" s="1">
        <v>73.099999999999994</v>
      </c>
      <c r="I563" s="1">
        <v>72.900000000000006</v>
      </c>
      <c r="J563" s="1">
        <v>75.430000000000007</v>
      </c>
      <c r="K563" s="1">
        <v>81126343</v>
      </c>
      <c r="L563" s="1">
        <v>6119055679.5500002</v>
      </c>
      <c r="M563" s="1">
        <v>277572</v>
      </c>
      <c r="N563" s="3">
        <f>IF(ISERR(LN(Table18[[#This Row],[Close Price]]/I562)),"-",LN(Table18[[#This Row],[Close Price]]/I562))</f>
        <v>-1.834913866819643E-2</v>
      </c>
    </row>
    <row r="564" spans="1:14" x14ac:dyDescent="0.3">
      <c r="A564" s="1" t="s">
        <v>33</v>
      </c>
      <c r="B564" s="1" t="s">
        <v>14</v>
      </c>
      <c r="C564" s="2">
        <v>43937</v>
      </c>
      <c r="D564" s="1">
        <v>72.900000000000006</v>
      </c>
      <c r="E564" s="1">
        <v>71.75</v>
      </c>
      <c r="F564" s="1">
        <v>75.400000000000006</v>
      </c>
      <c r="G564" s="1">
        <v>71</v>
      </c>
      <c r="H564" s="1">
        <v>75.099999999999994</v>
      </c>
      <c r="I564" s="1">
        <v>74.650000000000006</v>
      </c>
      <c r="J564" s="1">
        <v>73.69</v>
      </c>
      <c r="K564" s="1">
        <v>47910556</v>
      </c>
      <c r="L564" s="1">
        <v>3530429563.4000001</v>
      </c>
      <c r="M564" s="1">
        <v>152202</v>
      </c>
      <c r="N564" s="3">
        <f>IF(ISERR(LN(Table18[[#This Row],[Close Price]]/I563)),"-",LN(Table18[[#This Row],[Close Price]]/I563))</f>
        <v>2.3721884970586839E-2</v>
      </c>
    </row>
    <row r="565" spans="1:14" x14ac:dyDescent="0.3">
      <c r="A565" s="1" t="s">
        <v>33</v>
      </c>
      <c r="B565" s="1" t="s">
        <v>14</v>
      </c>
      <c r="C565" s="2">
        <v>43938</v>
      </c>
      <c r="D565" s="1">
        <v>74.650000000000006</v>
      </c>
      <c r="E565" s="1">
        <v>78.3</v>
      </c>
      <c r="F565" s="1">
        <v>78.3</v>
      </c>
      <c r="G565" s="1">
        <v>74.7</v>
      </c>
      <c r="H565" s="1">
        <v>76.849999999999994</v>
      </c>
      <c r="I565" s="1">
        <v>76.849999999999994</v>
      </c>
      <c r="J565" s="1">
        <v>76.11</v>
      </c>
      <c r="K565" s="1">
        <v>58336227</v>
      </c>
      <c r="L565" s="1">
        <v>4440093616.1000004</v>
      </c>
      <c r="M565" s="1">
        <v>186796</v>
      </c>
      <c r="N565" s="3">
        <f>IF(ISERR(LN(Table18[[#This Row],[Close Price]]/I564)),"-",LN(Table18[[#This Row],[Close Price]]/I564))</f>
        <v>2.904494599940538E-2</v>
      </c>
    </row>
    <row r="566" spans="1:14" x14ac:dyDescent="0.3">
      <c r="A566" s="1" t="s">
        <v>33</v>
      </c>
      <c r="B566" s="1" t="s">
        <v>14</v>
      </c>
      <c r="C566" s="2">
        <v>43941</v>
      </c>
      <c r="D566" s="1">
        <v>76.849999999999994</v>
      </c>
      <c r="E566" s="1">
        <v>76.849999999999994</v>
      </c>
      <c r="F566" s="1">
        <v>83.4</v>
      </c>
      <c r="G566" s="1">
        <v>75.5</v>
      </c>
      <c r="H566" s="1">
        <v>80.099999999999994</v>
      </c>
      <c r="I566" s="1">
        <v>80.45</v>
      </c>
      <c r="J566" s="1">
        <v>80.94</v>
      </c>
      <c r="K566" s="1">
        <v>125427754</v>
      </c>
      <c r="L566" s="1">
        <v>10152471072.75</v>
      </c>
      <c r="M566" s="1">
        <v>400016</v>
      </c>
      <c r="N566" s="3">
        <f>IF(ISERR(LN(Table18[[#This Row],[Close Price]]/I565)),"-",LN(Table18[[#This Row],[Close Price]]/I565))</f>
        <v>4.578040345378756E-2</v>
      </c>
    </row>
    <row r="567" spans="1:14" x14ac:dyDescent="0.3">
      <c r="A567" s="1" t="s">
        <v>33</v>
      </c>
      <c r="B567" s="1" t="s">
        <v>14</v>
      </c>
      <c r="C567" s="2">
        <v>43942</v>
      </c>
      <c r="D567" s="1">
        <v>80.45</v>
      </c>
      <c r="E567" s="1">
        <v>78</v>
      </c>
      <c r="F567" s="1">
        <v>78</v>
      </c>
      <c r="G567" s="1">
        <v>74</v>
      </c>
      <c r="H567" s="1">
        <v>74.45</v>
      </c>
      <c r="I567" s="1">
        <v>74.650000000000006</v>
      </c>
      <c r="J567" s="1">
        <v>75.47</v>
      </c>
      <c r="K567" s="1">
        <v>58249560</v>
      </c>
      <c r="L567" s="1">
        <v>4396212525.25</v>
      </c>
      <c r="M567" s="1">
        <v>223568</v>
      </c>
      <c r="N567" s="3">
        <f>IF(ISERR(LN(Table18[[#This Row],[Close Price]]/I566)),"-",LN(Table18[[#This Row],[Close Price]]/I566))</f>
        <v>-7.4825349453192844E-2</v>
      </c>
    </row>
    <row r="568" spans="1:14" x14ac:dyDescent="0.3">
      <c r="A568" s="1" t="s">
        <v>33</v>
      </c>
      <c r="B568" s="1" t="s">
        <v>14</v>
      </c>
      <c r="C568" s="2">
        <v>43943</v>
      </c>
      <c r="D568" s="1">
        <v>74.650000000000006</v>
      </c>
      <c r="E568" s="1">
        <v>74.45</v>
      </c>
      <c r="F568" s="1">
        <v>76.55</v>
      </c>
      <c r="G568" s="1">
        <v>72.55</v>
      </c>
      <c r="H568" s="1">
        <v>76.150000000000006</v>
      </c>
      <c r="I568" s="1">
        <v>75.900000000000006</v>
      </c>
      <c r="J568" s="1">
        <v>74.34</v>
      </c>
      <c r="K568" s="1">
        <v>56529909</v>
      </c>
      <c r="L568" s="1">
        <v>4202665230</v>
      </c>
      <c r="M568" s="1">
        <v>183754</v>
      </c>
      <c r="N568" s="3">
        <f>IF(ISERR(LN(Table18[[#This Row],[Close Price]]/I567)),"-",LN(Table18[[#This Row],[Close Price]]/I567))</f>
        <v>1.660616041638489E-2</v>
      </c>
    </row>
    <row r="569" spans="1:14" x14ac:dyDescent="0.3">
      <c r="A569" s="1" t="s">
        <v>33</v>
      </c>
      <c r="B569" s="1" t="s">
        <v>14</v>
      </c>
      <c r="C569" s="2">
        <v>43944</v>
      </c>
      <c r="D569" s="1">
        <v>75.900000000000006</v>
      </c>
      <c r="E569" s="1">
        <v>76.75</v>
      </c>
      <c r="F569" s="1">
        <v>78.650000000000006</v>
      </c>
      <c r="G569" s="1">
        <v>75.400000000000006</v>
      </c>
      <c r="H569" s="1">
        <v>75.900000000000006</v>
      </c>
      <c r="I569" s="1">
        <v>75.650000000000006</v>
      </c>
      <c r="J569" s="1">
        <v>76.94</v>
      </c>
      <c r="K569" s="1">
        <v>50372620</v>
      </c>
      <c r="L569" s="1">
        <v>3875896447.1500001</v>
      </c>
      <c r="M569" s="1">
        <v>161989</v>
      </c>
      <c r="N569" s="3">
        <f>IF(ISERR(LN(Table18[[#This Row],[Close Price]]/I568)),"-",LN(Table18[[#This Row],[Close Price]]/I568))</f>
        <v>-3.2992441672193723E-3</v>
      </c>
    </row>
    <row r="570" spans="1:14" x14ac:dyDescent="0.3">
      <c r="A570" s="1" t="s">
        <v>33</v>
      </c>
      <c r="B570" s="1" t="s">
        <v>14</v>
      </c>
      <c r="C570" s="2">
        <v>43945</v>
      </c>
      <c r="D570" s="1">
        <v>75.650000000000006</v>
      </c>
      <c r="E570" s="1">
        <v>75</v>
      </c>
      <c r="F570" s="1">
        <v>76.900000000000006</v>
      </c>
      <c r="G570" s="1">
        <v>74</v>
      </c>
      <c r="H570" s="1">
        <v>74.3</v>
      </c>
      <c r="I570" s="1">
        <v>74.2</v>
      </c>
      <c r="J570" s="1">
        <v>75.510000000000005</v>
      </c>
      <c r="K570" s="1">
        <v>40054235</v>
      </c>
      <c r="L570" s="1">
        <v>3024343540.8499999</v>
      </c>
      <c r="M570" s="1">
        <v>129250</v>
      </c>
      <c r="N570" s="3">
        <f>IF(ISERR(LN(Table18[[#This Row],[Close Price]]/I569)),"-",LN(Table18[[#This Row],[Close Price]]/I569))</f>
        <v>-1.9353290061030148E-2</v>
      </c>
    </row>
    <row r="571" spans="1:14" x14ac:dyDescent="0.3">
      <c r="A571" s="1" t="s">
        <v>33</v>
      </c>
      <c r="B571" s="1" t="s">
        <v>14</v>
      </c>
      <c r="C571" s="2">
        <v>43948</v>
      </c>
      <c r="D571" s="1">
        <v>74.2</v>
      </c>
      <c r="E571" s="1">
        <v>75.900000000000006</v>
      </c>
      <c r="F571" s="1">
        <v>76.2</v>
      </c>
      <c r="G571" s="1">
        <v>74.8</v>
      </c>
      <c r="H571" s="1">
        <v>75.150000000000006</v>
      </c>
      <c r="I571" s="1">
        <v>75.25</v>
      </c>
      <c r="J571" s="1">
        <v>75.400000000000006</v>
      </c>
      <c r="K571" s="1">
        <v>27835405</v>
      </c>
      <c r="L571" s="1">
        <v>2098869538.5999999</v>
      </c>
      <c r="M571" s="1">
        <v>93555</v>
      </c>
      <c r="N571" s="3">
        <f>IF(ISERR(LN(Table18[[#This Row],[Close Price]]/I570)),"-",LN(Table18[[#This Row],[Close Price]]/I570))</f>
        <v>1.4051753455650287E-2</v>
      </c>
    </row>
    <row r="572" spans="1:14" x14ac:dyDescent="0.3">
      <c r="A572" s="1" t="s">
        <v>33</v>
      </c>
      <c r="B572" s="1" t="s">
        <v>14</v>
      </c>
      <c r="C572" s="2">
        <v>43949</v>
      </c>
      <c r="D572" s="1">
        <v>75.25</v>
      </c>
      <c r="E572" s="1">
        <v>75.650000000000006</v>
      </c>
      <c r="F572" s="1">
        <v>78.2</v>
      </c>
      <c r="G572" s="1">
        <v>75.2</v>
      </c>
      <c r="H572" s="1">
        <v>76.849999999999994</v>
      </c>
      <c r="I572" s="1">
        <v>76.95</v>
      </c>
      <c r="J572" s="1">
        <v>76.83</v>
      </c>
      <c r="K572" s="1">
        <v>34825466</v>
      </c>
      <c r="L572" s="1">
        <v>2675737156.6500001</v>
      </c>
      <c r="M572" s="1">
        <v>107365</v>
      </c>
      <c r="N572" s="3">
        <f>IF(ISERR(LN(Table18[[#This Row],[Close Price]]/I571)),"-",LN(Table18[[#This Row],[Close Price]]/I571))</f>
        <v>2.233995665590318E-2</v>
      </c>
    </row>
    <row r="573" spans="1:14" x14ac:dyDescent="0.3">
      <c r="A573" s="1" t="s">
        <v>33</v>
      </c>
      <c r="B573" s="1" t="s">
        <v>14</v>
      </c>
      <c r="C573" s="2">
        <v>43950</v>
      </c>
      <c r="D573" s="1">
        <v>76.95</v>
      </c>
      <c r="E573" s="1">
        <v>77.45</v>
      </c>
      <c r="F573" s="1">
        <v>79.3</v>
      </c>
      <c r="G573" s="1">
        <v>76.55</v>
      </c>
      <c r="H573" s="1">
        <v>78.150000000000006</v>
      </c>
      <c r="I573" s="1">
        <v>78.150000000000006</v>
      </c>
      <c r="J573" s="1">
        <v>78.069999999999993</v>
      </c>
      <c r="K573" s="1">
        <v>40785025</v>
      </c>
      <c r="L573" s="1">
        <v>3184101597.9499998</v>
      </c>
      <c r="M573" s="1">
        <v>133880</v>
      </c>
      <c r="N573" s="3">
        <f>IF(ISERR(LN(Table18[[#This Row],[Close Price]]/I572)),"-",LN(Table18[[#This Row],[Close Price]]/I572))</f>
        <v>1.5474196582597383E-2</v>
      </c>
    </row>
    <row r="574" spans="1:14" x14ac:dyDescent="0.3">
      <c r="A574" s="1" t="s">
        <v>33</v>
      </c>
      <c r="B574" s="1" t="s">
        <v>14</v>
      </c>
      <c r="C574" s="2">
        <v>43951</v>
      </c>
      <c r="D574" s="1">
        <v>78.150000000000006</v>
      </c>
      <c r="E574" s="1">
        <v>85.95</v>
      </c>
      <c r="F574" s="1">
        <v>93.75</v>
      </c>
      <c r="G574" s="1">
        <v>85.95</v>
      </c>
      <c r="H574" s="1">
        <v>93.75</v>
      </c>
      <c r="I574" s="1">
        <v>93.25</v>
      </c>
      <c r="J574" s="1">
        <v>89.27</v>
      </c>
      <c r="K574" s="1">
        <v>170645234</v>
      </c>
      <c r="L574" s="1">
        <v>15233902188.6</v>
      </c>
      <c r="M574" s="1">
        <v>519684</v>
      </c>
      <c r="N574" s="3">
        <f>IF(ISERR(LN(Table18[[#This Row],[Close Price]]/I573)),"-",LN(Table18[[#This Row],[Close Price]]/I573))</f>
        <v>0.17665400165643916</v>
      </c>
    </row>
    <row r="575" spans="1:14" x14ac:dyDescent="0.3">
      <c r="A575" s="1" t="s">
        <v>33</v>
      </c>
      <c r="B575" s="1" t="s">
        <v>14</v>
      </c>
      <c r="C575" s="2">
        <v>43955</v>
      </c>
      <c r="D575" s="1">
        <v>93.25</v>
      </c>
      <c r="E575" s="1">
        <v>87</v>
      </c>
      <c r="F575" s="1">
        <v>87.2</v>
      </c>
      <c r="G575" s="1">
        <v>81.5</v>
      </c>
      <c r="H575" s="1">
        <v>84.05</v>
      </c>
      <c r="I575" s="1">
        <v>83.9</v>
      </c>
      <c r="J575" s="1">
        <v>84.1</v>
      </c>
      <c r="K575" s="1">
        <v>91167307</v>
      </c>
      <c r="L575" s="1">
        <v>7666846446.5500002</v>
      </c>
      <c r="M575" s="1">
        <v>327945</v>
      </c>
      <c r="N575" s="3">
        <f>IF(ISERR(LN(Table18[[#This Row],[Close Price]]/I574)),"-",LN(Table18[[#This Row],[Close Price]]/I574))</f>
        <v>-0.10565844505076433</v>
      </c>
    </row>
    <row r="576" spans="1:14" x14ac:dyDescent="0.3">
      <c r="A576" s="1" t="s">
        <v>33</v>
      </c>
      <c r="B576" s="1" t="s">
        <v>14</v>
      </c>
      <c r="C576" s="2">
        <v>43956</v>
      </c>
      <c r="D576" s="1">
        <v>83.9</v>
      </c>
      <c r="E576" s="1">
        <v>86</v>
      </c>
      <c r="F576" s="1">
        <v>86.8</v>
      </c>
      <c r="G576" s="1">
        <v>80.400000000000006</v>
      </c>
      <c r="H576" s="1">
        <v>81</v>
      </c>
      <c r="I576" s="1">
        <v>80.900000000000006</v>
      </c>
      <c r="J576" s="1">
        <v>84.32</v>
      </c>
      <c r="K576" s="1">
        <v>57123018</v>
      </c>
      <c r="L576" s="1">
        <v>4816372491.9499998</v>
      </c>
      <c r="M576" s="1">
        <v>194041</v>
      </c>
      <c r="N576" s="3">
        <f>IF(ISERR(LN(Table18[[#This Row],[Close Price]]/I575)),"-",LN(Table18[[#This Row],[Close Price]]/I575))</f>
        <v>-3.6411789408714458E-2</v>
      </c>
    </row>
    <row r="577" spans="1:14" x14ac:dyDescent="0.3">
      <c r="A577" s="1" t="s">
        <v>33</v>
      </c>
      <c r="B577" s="1" t="s">
        <v>14</v>
      </c>
      <c r="C577" s="2">
        <v>43957</v>
      </c>
      <c r="D577" s="1">
        <v>80.900000000000006</v>
      </c>
      <c r="E577" s="1">
        <v>81.55</v>
      </c>
      <c r="F577" s="1">
        <v>83.95</v>
      </c>
      <c r="G577" s="1">
        <v>80.349999999999994</v>
      </c>
      <c r="H577" s="1">
        <v>83.7</v>
      </c>
      <c r="I577" s="1">
        <v>83.2</v>
      </c>
      <c r="J577" s="1">
        <v>82.54</v>
      </c>
      <c r="K577" s="1">
        <v>53739428</v>
      </c>
      <c r="L577" s="1">
        <v>4435743139.3999996</v>
      </c>
      <c r="M577" s="1">
        <v>166733</v>
      </c>
      <c r="N577" s="3">
        <f>IF(ISERR(LN(Table18[[#This Row],[Close Price]]/I576)),"-",LN(Table18[[#This Row],[Close Price]]/I576))</f>
        <v>2.8033523762716898E-2</v>
      </c>
    </row>
    <row r="578" spans="1:14" x14ac:dyDescent="0.3">
      <c r="A578" s="1" t="s">
        <v>33</v>
      </c>
      <c r="B578" s="1" t="s">
        <v>14</v>
      </c>
      <c r="C578" s="2">
        <v>43958</v>
      </c>
      <c r="D578" s="1">
        <v>83.2</v>
      </c>
      <c r="E578" s="1">
        <v>82.9</v>
      </c>
      <c r="F578" s="1">
        <v>84.65</v>
      </c>
      <c r="G578" s="1">
        <v>82.1</v>
      </c>
      <c r="H578" s="1">
        <v>82.55</v>
      </c>
      <c r="I578" s="1">
        <v>82.5</v>
      </c>
      <c r="J578" s="1">
        <v>83.28</v>
      </c>
      <c r="K578" s="1">
        <v>31160671</v>
      </c>
      <c r="L578" s="1">
        <v>2595015270.5999999</v>
      </c>
      <c r="M578" s="1">
        <v>119183</v>
      </c>
      <c r="N578" s="3">
        <f>IF(ISERR(LN(Table18[[#This Row],[Close Price]]/I577)),"-",LN(Table18[[#This Row],[Close Price]]/I577))</f>
        <v>-8.4490544865276334E-3</v>
      </c>
    </row>
    <row r="579" spans="1:14" x14ac:dyDescent="0.3">
      <c r="A579" s="1" t="s">
        <v>33</v>
      </c>
      <c r="B579" s="1" t="s">
        <v>14</v>
      </c>
      <c r="C579" s="2">
        <v>43959</v>
      </c>
      <c r="D579" s="1">
        <v>82.5</v>
      </c>
      <c r="E579" s="1">
        <v>84.5</v>
      </c>
      <c r="F579" s="1">
        <v>84.95</v>
      </c>
      <c r="G579" s="1">
        <v>80.55</v>
      </c>
      <c r="H579" s="1">
        <v>81.2</v>
      </c>
      <c r="I579" s="1">
        <v>81.05</v>
      </c>
      <c r="J579" s="1">
        <v>82.46</v>
      </c>
      <c r="K579" s="1">
        <v>35363226</v>
      </c>
      <c r="L579" s="1">
        <v>2916175375.3499999</v>
      </c>
      <c r="M579" s="1">
        <v>135944</v>
      </c>
      <c r="N579" s="3">
        <f>IF(ISERR(LN(Table18[[#This Row],[Close Price]]/I578)),"-",LN(Table18[[#This Row],[Close Price]]/I578))</f>
        <v>-1.7732045158950195E-2</v>
      </c>
    </row>
    <row r="580" spans="1:14" x14ac:dyDescent="0.3">
      <c r="A580" s="1" t="s">
        <v>33</v>
      </c>
      <c r="B580" s="1" t="s">
        <v>14</v>
      </c>
      <c r="C580" s="2">
        <v>43962</v>
      </c>
      <c r="D580" s="1">
        <v>81.05</v>
      </c>
      <c r="E580" s="1">
        <v>81.45</v>
      </c>
      <c r="F580" s="1">
        <v>90.65</v>
      </c>
      <c r="G580" s="1">
        <v>81.400000000000006</v>
      </c>
      <c r="H580" s="1">
        <v>85.85</v>
      </c>
      <c r="I580" s="1">
        <v>86.1</v>
      </c>
      <c r="J580" s="1">
        <v>86.95</v>
      </c>
      <c r="K580" s="1">
        <v>152592033</v>
      </c>
      <c r="L580" s="1">
        <v>13267842790.6</v>
      </c>
      <c r="M580" s="1">
        <v>470511</v>
      </c>
      <c r="N580" s="3">
        <f>IF(ISERR(LN(Table18[[#This Row],[Close Price]]/I579)),"-",LN(Table18[[#This Row],[Close Price]]/I579))</f>
        <v>6.044316325199988E-2</v>
      </c>
    </row>
    <row r="581" spans="1:14" x14ac:dyDescent="0.3">
      <c r="A581" s="1" t="s">
        <v>33</v>
      </c>
      <c r="B581" s="1" t="s">
        <v>14</v>
      </c>
      <c r="C581" s="2">
        <v>43963</v>
      </c>
      <c r="D581" s="1">
        <v>86.1</v>
      </c>
      <c r="E581" s="1">
        <v>85.95</v>
      </c>
      <c r="F581" s="1">
        <v>87.7</v>
      </c>
      <c r="G581" s="1">
        <v>83.5</v>
      </c>
      <c r="H581" s="1">
        <v>86.45</v>
      </c>
      <c r="I581" s="1">
        <v>86.2</v>
      </c>
      <c r="J581" s="1">
        <v>85.02</v>
      </c>
      <c r="K581" s="1">
        <v>77552355</v>
      </c>
      <c r="L581" s="1">
        <v>6593767114.5</v>
      </c>
      <c r="M581" s="1">
        <v>245351</v>
      </c>
      <c r="N581" s="3">
        <f>IF(ISERR(LN(Table18[[#This Row],[Close Price]]/I580)),"-",LN(Table18[[#This Row],[Close Price]]/I580))</f>
        <v>1.1607662359622872E-3</v>
      </c>
    </row>
    <row r="582" spans="1:14" x14ac:dyDescent="0.3">
      <c r="A582" s="1" t="s">
        <v>33</v>
      </c>
      <c r="B582" s="1" t="s">
        <v>14</v>
      </c>
      <c r="C582" s="2">
        <v>43964</v>
      </c>
      <c r="D582" s="1">
        <v>86.2</v>
      </c>
      <c r="E582" s="1">
        <v>92.5</v>
      </c>
      <c r="F582" s="1">
        <v>92.5</v>
      </c>
      <c r="G582" s="1">
        <v>86.25</v>
      </c>
      <c r="H582" s="1">
        <v>88</v>
      </c>
      <c r="I582" s="1">
        <v>87.2</v>
      </c>
      <c r="J582" s="1">
        <v>88.65</v>
      </c>
      <c r="K582" s="1">
        <v>68086246</v>
      </c>
      <c r="L582" s="1">
        <v>6036002630.3999996</v>
      </c>
      <c r="M582" s="1">
        <v>237994</v>
      </c>
      <c r="N582" s="3">
        <f>IF(ISERR(LN(Table18[[#This Row],[Close Price]]/I581)),"-",LN(Table18[[#This Row],[Close Price]]/I581))</f>
        <v>1.1534153245286545E-2</v>
      </c>
    </row>
    <row r="583" spans="1:14" x14ac:dyDescent="0.3">
      <c r="A583" s="1" t="s">
        <v>33</v>
      </c>
      <c r="B583" s="1" t="s">
        <v>14</v>
      </c>
      <c r="C583" s="2">
        <v>43965</v>
      </c>
      <c r="D583" s="1">
        <v>87.2</v>
      </c>
      <c r="E583" s="1">
        <v>83.95</v>
      </c>
      <c r="F583" s="1">
        <v>85.3</v>
      </c>
      <c r="G583" s="1">
        <v>82.55</v>
      </c>
      <c r="H583" s="1">
        <v>83.9</v>
      </c>
      <c r="I583" s="1">
        <v>83.8</v>
      </c>
      <c r="J583" s="1">
        <v>84.09</v>
      </c>
      <c r="K583" s="1">
        <v>46341703</v>
      </c>
      <c r="L583" s="1">
        <v>3896726738.6999998</v>
      </c>
      <c r="M583" s="1">
        <v>173963</v>
      </c>
      <c r="N583" s="3">
        <f>IF(ISERR(LN(Table18[[#This Row],[Close Price]]/I582)),"-",LN(Table18[[#This Row],[Close Price]]/I582))</f>
        <v>-3.9771323426896633E-2</v>
      </c>
    </row>
    <row r="584" spans="1:14" x14ac:dyDescent="0.3">
      <c r="A584" s="1" t="s">
        <v>33</v>
      </c>
      <c r="B584" s="1" t="s">
        <v>14</v>
      </c>
      <c r="C584" s="2">
        <v>43966</v>
      </c>
      <c r="D584" s="1">
        <v>83.8</v>
      </c>
      <c r="E584" s="1">
        <v>84.7</v>
      </c>
      <c r="F584" s="1">
        <v>85.35</v>
      </c>
      <c r="G584" s="1">
        <v>82.8</v>
      </c>
      <c r="H584" s="1">
        <v>84.15</v>
      </c>
      <c r="I584" s="1">
        <v>84.35</v>
      </c>
      <c r="J584" s="1">
        <v>83.91</v>
      </c>
      <c r="K584" s="1">
        <v>38594210</v>
      </c>
      <c r="L584" s="1">
        <v>3238366014.3000002</v>
      </c>
      <c r="M584" s="1">
        <v>124113</v>
      </c>
      <c r="N584" s="3">
        <f>IF(ISERR(LN(Table18[[#This Row],[Close Price]]/I583)),"-",LN(Table18[[#This Row],[Close Price]]/I583))</f>
        <v>6.5418015039400033E-3</v>
      </c>
    </row>
    <row r="585" spans="1:14" x14ac:dyDescent="0.3">
      <c r="A585" s="1" t="s">
        <v>33</v>
      </c>
      <c r="B585" s="1" t="s">
        <v>14</v>
      </c>
      <c r="C585" s="2">
        <v>43969</v>
      </c>
      <c r="D585" s="1">
        <v>84.35</v>
      </c>
      <c r="E585" s="1">
        <v>84.5</v>
      </c>
      <c r="F585" s="1">
        <v>84.5</v>
      </c>
      <c r="G585" s="1">
        <v>79.599999999999994</v>
      </c>
      <c r="H585" s="1">
        <v>80.900000000000006</v>
      </c>
      <c r="I585" s="1">
        <v>80.650000000000006</v>
      </c>
      <c r="J585" s="1">
        <v>81.14</v>
      </c>
      <c r="K585" s="1">
        <v>44221575</v>
      </c>
      <c r="L585" s="1">
        <v>3588181738.75</v>
      </c>
      <c r="M585" s="1">
        <v>163410</v>
      </c>
      <c r="N585" s="3">
        <f>IF(ISERR(LN(Table18[[#This Row],[Close Price]]/I584)),"-",LN(Table18[[#This Row],[Close Price]]/I584))</f>
        <v>-4.485600442075928E-2</v>
      </c>
    </row>
    <row r="586" spans="1:14" x14ac:dyDescent="0.3">
      <c r="A586" s="1" t="s">
        <v>33</v>
      </c>
      <c r="B586" s="1" t="s">
        <v>14</v>
      </c>
      <c r="C586" s="2">
        <v>43970</v>
      </c>
      <c r="D586" s="1">
        <v>80.650000000000006</v>
      </c>
      <c r="E586" s="1">
        <v>82.5</v>
      </c>
      <c r="F586" s="1">
        <v>85.65</v>
      </c>
      <c r="G586" s="1">
        <v>81.5</v>
      </c>
      <c r="H586" s="1">
        <v>82.3</v>
      </c>
      <c r="I586" s="1">
        <v>81.8</v>
      </c>
      <c r="J586" s="1">
        <v>83.66</v>
      </c>
      <c r="K586" s="1">
        <v>65379359</v>
      </c>
      <c r="L586" s="1">
        <v>5469427810.3999996</v>
      </c>
      <c r="M586" s="1">
        <v>194462</v>
      </c>
      <c r="N586" s="3">
        <f>IF(ISERR(LN(Table18[[#This Row],[Close Price]]/I585)),"-",LN(Table18[[#This Row],[Close Price]]/I585))</f>
        <v>1.4158439037483501E-2</v>
      </c>
    </row>
    <row r="587" spans="1:14" x14ac:dyDescent="0.3">
      <c r="A587" s="1" t="s">
        <v>33</v>
      </c>
      <c r="B587" s="1" t="s">
        <v>14</v>
      </c>
      <c r="C587" s="2">
        <v>43971</v>
      </c>
      <c r="D587" s="1">
        <v>81.8</v>
      </c>
      <c r="E587" s="1">
        <v>81.25</v>
      </c>
      <c r="F587" s="1">
        <v>84.4</v>
      </c>
      <c r="G587" s="1">
        <v>80.7</v>
      </c>
      <c r="H587" s="1">
        <v>83.65</v>
      </c>
      <c r="I587" s="1">
        <v>83.45</v>
      </c>
      <c r="J587" s="1">
        <v>82.97</v>
      </c>
      <c r="K587" s="1">
        <v>36351616</v>
      </c>
      <c r="L587" s="1">
        <v>3015914660.4499998</v>
      </c>
      <c r="M587" s="1">
        <v>116445</v>
      </c>
      <c r="N587" s="3">
        <f>IF(ISERR(LN(Table18[[#This Row],[Close Price]]/I586)),"-",LN(Table18[[#This Row],[Close Price]]/I586))</f>
        <v>1.9970406499142872E-2</v>
      </c>
    </row>
    <row r="588" spans="1:14" x14ac:dyDescent="0.3">
      <c r="A588" s="1" t="s">
        <v>33</v>
      </c>
      <c r="B588" s="1" t="s">
        <v>14</v>
      </c>
      <c r="C588" s="2">
        <v>43972</v>
      </c>
      <c r="D588" s="1">
        <v>83.45</v>
      </c>
      <c r="E588" s="1">
        <v>83.1</v>
      </c>
      <c r="F588" s="1">
        <v>85.2</v>
      </c>
      <c r="G588" s="1">
        <v>82.9</v>
      </c>
      <c r="H588" s="1">
        <v>83.95</v>
      </c>
      <c r="I588" s="1">
        <v>84.1</v>
      </c>
      <c r="J588" s="1">
        <v>84.26</v>
      </c>
      <c r="K588" s="1">
        <v>37290910</v>
      </c>
      <c r="L588" s="1">
        <v>3142196365.8499999</v>
      </c>
      <c r="M588" s="1">
        <v>119854</v>
      </c>
      <c r="N588" s="3">
        <f>IF(ISERR(LN(Table18[[#This Row],[Close Price]]/I587)),"-",LN(Table18[[#This Row],[Close Price]]/I587))</f>
        <v>7.7589168710581989E-3</v>
      </c>
    </row>
    <row r="589" spans="1:14" x14ac:dyDescent="0.3">
      <c r="A589" s="1" t="s">
        <v>33</v>
      </c>
      <c r="B589" s="1" t="s">
        <v>14</v>
      </c>
      <c r="C589" s="2">
        <v>43973</v>
      </c>
      <c r="D589" s="1">
        <v>84.1</v>
      </c>
      <c r="E589" s="1">
        <v>83.4</v>
      </c>
      <c r="F589" s="1">
        <v>83.9</v>
      </c>
      <c r="G589" s="1">
        <v>82</v>
      </c>
      <c r="H589" s="1">
        <v>83.05</v>
      </c>
      <c r="I589" s="1">
        <v>82.8</v>
      </c>
      <c r="J589" s="1">
        <v>82.82</v>
      </c>
      <c r="K589" s="1">
        <v>29252936</v>
      </c>
      <c r="L589" s="1">
        <v>2422831924.3000002</v>
      </c>
      <c r="M589" s="1">
        <v>96301</v>
      </c>
      <c r="N589" s="3">
        <f>IF(ISERR(LN(Table18[[#This Row],[Close Price]]/I588)),"-",LN(Table18[[#This Row],[Close Price]]/I588))</f>
        <v>-1.5578505587688335E-2</v>
      </c>
    </row>
    <row r="590" spans="1:14" x14ac:dyDescent="0.3">
      <c r="A590" s="1" t="s">
        <v>33</v>
      </c>
      <c r="B590" s="1" t="s">
        <v>14</v>
      </c>
      <c r="C590" s="2">
        <v>43977</v>
      </c>
      <c r="D590" s="1">
        <v>82.8</v>
      </c>
      <c r="E590" s="1">
        <v>83.9</v>
      </c>
      <c r="F590" s="1">
        <v>85.7</v>
      </c>
      <c r="G590" s="1">
        <v>82.6</v>
      </c>
      <c r="H590" s="1">
        <v>83.25</v>
      </c>
      <c r="I590" s="1">
        <v>83.1</v>
      </c>
      <c r="J590" s="1">
        <v>84.1</v>
      </c>
      <c r="K590" s="1">
        <v>38018351</v>
      </c>
      <c r="L590" s="1">
        <v>3197222250.5999999</v>
      </c>
      <c r="M590" s="1">
        <v>116618</v>
      </c>
      <c r="N590" s="3">
        <f>IF(ISERR(LN(Table18[[#This Row],[Close Price]]/I589)),"-",LN(Table18[[#This Row],[Close Price]]/I589))</f>
        <v>3.6166404701885148E-3</v>
      </c>
    </row>
    <row r="591" spans="1:14" x14ac:dyDescent="0.3">
      <c r="A591" s="1" t="s">
        <v>33</v>
      </c>
      <c r="B591" s="1" t="s">
        <v>14</v>
      </c>
      <c r="C591" s="2">
        <v>43978</v>
      </c>
      <c r="D591" s="1">
        <v>83.1</v>
      </c>
      <c r="E591" s="1">
        <v>84.1</v>
      </c>
      <c r="F591" s="1">
        <v>86</v>
      </c>
      <c r="G591" s="1">
        <v>84</v>
      </c>
      <c r="H591" s="1">
        <v>84.7</v>
      </c>
      <c r="I591" s="1">
        <v>84.55</v>
      </c>
      <c r="J591" s="1">
        <v>84.95</v>
      </c>
      <c r="K591" s="1">
        <v>57958863</v>
      </c>
      <c r="L591" s="1">
        <v>4923419055.1999998</v>
      </c>
      <c r="M591" s="1">
        <v>144270</v>
      </c>
      <c r="N591" s="3">
        <f>IF(ISERR(LN(Table18[[#This Row],[Close Price]]/I590)),"-",LN(Table18[[#This Row],[Close Price]]/I590))</f>
        <v>1.7298373483186896E-2</v>
      </c>
    </row>
    <row r="592" spans="1:14" x14ac:dyDescent="0.3">
      <c r="A592" s="1" t="s">
        <v>33</v>
      </c>
      <c r="B592" s="1" t="s">
        <v>14</v>
      </c>
      <c r="C592" s="2">
        <v>43979</v>
      </c>
      <c r="D592" s="1">
        <v>84.55</v>
      </c>
      <c r="E592" s="1">
        <v>86</v>
      </c>
      <c r="F592" s="1">
        <v>88.15</v>
      </c>
      <c r="G592" s="1">
        <v>84.55</v>
      </c>
      <c r="H592" s="1">
        <v>87.15</v>
      </c>
      <c r="I592" s="1">
        <v>87</v>
      </c>
      <c r="J592" s="1">
        <v>86.48</v>
      </c>
      <c r="K592" s="1">
        <v>96183461</v>
      </c>
      <c r="L592" s="1">
        <v>8317754409.3000002</v>
      </c>
      <c r="M592" s="1">
        <v>254053</v>
      </c>
      <c r="N592" s="3">
        <f>IF(ISERR(LN(Table18[[#This Row],[Close Price]]/I591)),"-",LN(Table18[[#This Row],[Close Price]]/I591))</f>
        <v>2.8565043309994528E-2</v>
      </c>
    </row>
    <row r="593" spans="1:14" x14ac:dyDescent="0.3">
      <c r="A593" s="1" t="s">
        <v>33</v>
      </c>
      <c r="B593" s="1" t="s">
        <v>14</v>
      </c>
      <c r="C593" s="2">
        <v>43980</v>
      </c>
      <c r="D593" s="1">
        <v>87</v>
      </c>
      <c r="E593" s="1">
        <v>85.55</v>
      </c>
      <c r="F593" s="1">
        <v>87.5</v>
      </c>
      <c r="G593" s="1">
        <v>84.65</v>
      </c>
      <c r="H593" s="1">
        <v>86.7</v>
      </c>
      <c r="I593" s="1">
        <v>87</v>
      </c>
      <c r="J593" s="1">
        <v>85.84</v>
      </c>
      <c r="K593" s="1">
        <v>80819025</v>
      </c>
      <c r="L593" s="1">
        <v>6937284941.5</v>
      </c>
      <c r="M593" s="1">
        <v>210894</v>
      </c>
      <c r="N593" s="3">
        <f>IF(ISERR(LN(Table18[[#This Row],[Close Price]]/I592)),"-",LN(Table18[[#This Row],[Close Price]]/I592))</f>
        <v>0</v>
      </c>
    </row>
    <row r="594" spans="1:14" x14ac:dyDescent="0.3">
      <c r="A594" s="1" t="s">
        <v>33</v>
      </c>
      <c r="B594" s="1" t="s">
        <v>14</v>
      </c>
      <c r="C594" s="2">
        <v>43983</v>
      </c>
      <c r="D594" s="1">
        <v>87</v>
      </c>
      <c r="E594" s="1">
        <v>88.9</v>
      </c>
      <c r="F594" s="1">
        <v>91.2</v>
      </c>
      <c r="G594" s="1">
        <v>88</v>
      </c>
      <c r="H594" s="1">
        <v>89.6</v>
      </c>
      <c r="I594" s="1">
        <v>89.55</v>
      </c>
      <c r="J594" s="1">
        <v>90.03</v>
      </c>
      <c r="K594" s="1">
        <v>71081216</v>
      </c>
      <c r="L594" s="1">
        <v>6399189823.5</v>
      </c>
      <c r="M594" s="1">
        <v>207071</v>
      </c>
      <c r="N594" s="3">
        <f>IF(ISERR(LN(Table18[[#This Row],[Close Price]]/I593)),"-",LN(Table18[[#This Row],[Close Price]]/I593))</f>
        <v>2.8889009852137069E-2</v>
      </c>
    </row>
    <row r="595" spans="1:14" x14ac:dyDescent="0.3">
      <c r="A595" s="1" t="s">
        <v>33</v>
      </c>
      <c r="B595" s="1" t="s">
        <v>14</v>
      </c>
      <c r="C595" s="2">
        <v>43984</v>
      </c>
      <c r="D595" s="1">
        <v>89.55</v>
      </c>
      <c r="E595" s="1">
        <v>90</v>
      </c>
      <c r="F595" s="1">
        <v>97.3</v>
      </c>
      <c r="G595" s="1">
        <v>89.75</v>
      </c>
      <c r="H595" s="1">
        <v>96.15</v>
      </c>
      <c r="I595" s="1">
        <v>96.5</v>
      </c>
      <c r="J595" s="1">
        <v>94.26</v>
      </c>
      <c r="K595" s="1">
        <v>125410755</v>
      </c>
      <c r="L595" s="1">
        <v>11821393581.200001</v>
      </c>
      <c r="M595" s="1">
        <v>347165</v>
      </c>
      <c r="N595" s="3">
        <f>IF(ISERR(LN(Table18[[#This Row],[Close Price]]/I594)),"-",LN(Table18[[#This Row],[Close Price]]/I594))</f>
        <v>7.4745879838219509E-2</v>
      </c>
    </row>
    <row r="596" spans="1:14" x14ac:dyDescent="0.3">
      <c r="A596" s="1" t="s">
        <v>33</v>
      </c>
      <c r="B596" s="1" t="s">
        <v>14</v>
      </c>
      <c r="C596" s="2">
        <v>43985</v>
      </c>
      <c r="D596" s="1">
        <v>96.5</v>
      </c>
      <c r="E596" s="1">
        <v>100</v>
      </c>
      <c r="F596" s="1">
        <v>101.45</v>
      </c>
      <c r="G596" s="1">
        <v>97.4</v>
      </c>
      <c r="H596" s="1">
        <v>98.5</v>
      </c>
      <c r="I596" s="1">
        <v>98.75</v>
      </c>
      <c r="J596" s="1">
        <v>100.15</v>
      </c>
      <c r="K596" s="1">
        <v>90600115</v>
      </c>
      <c r="L596" s="1">
        <v>9073798058.2000008</v>
      </c>
      <c r="M596" s="1">
        <v>296653</v>
      </c>
      <c r="N596" s="3">
        <f>IF(ISERR(LN(Table18[[#This Row],[Close Price]]/I595)),"-",LN(Table18[[#This Row],[Close Price]]/I595))</f>
        <v>2.3048395436291089E-2</v>
      </c>
    </row>
    <row r="597" spans="1:14" x14ac:dyDescent="0.3">
      <c r="A597" s="1" t="s">
        <v>33</v>
      </c>
      <c r="B597" s="1" t="s">
        <v>14</v>
      </c>
      <c r="C597" s="2">
        <v>43986</v>
      </c>
      <c r="D597" s="1">
        <v>98.75</v>
      </c>
      <c r="E597" s="1">
        <v>99</v>
      </c>
      <c r="F597" s="1">
        <v>101.4</v>
      </c>
      <c r="G597" s="1">
        <v>96.8</v>
      </c>
      <c r="H597" s="1">
        <v>98.75</v>
      </c>
      <c r="I597" s="1">
        <v>98.5</v>
      </c>
      <c r="J597" s="1">
        <v>99.23</v>
      </c>
      <c r="K597" s="1">
        <v>72080989</v>
      </c>
      <c r="L597" s="1">
        <v>7152572719.6000004</v>
      </c>
      <c r="M597" s="1">
        <v>209721</v>
      </c>
      <c r="N597" s="3">
        <f>IF(ISERR(LN(Table18[[#This Row],[Close Price]]/I596)),"-",LN(Table18[[#This Row],[Close Price]]/I596))</f>
        <v>-2.5348556031880663E-3</v>
      </c>
    </row>
    <row r="598" spans="1:14" x14ac:dyDescent="0.3">
      <c r="A598" s="1" t="s">
        <v>33</v>
      </c>
      <c r="B598" s="1" t="s">
        <v>14</v>
      </c>
      <c r="C598" s="2">
        <v>43987</v>
      </c>
      <c r="D598" s="1">
        <v>98.5</v>
      </c>
      <c r="E598" s="1">
        <v>100.45</v>
      </c>
      <c r="F598" s="1">
        <v>112.45</v>
      </c>
      <c r="G598" s="1">
        <v>99.05</v>
      </c>
      <c r="H598" s="1">
        <v>111.95</v>
      </c>
      <c r="I598" s="1">
        <v>110.75</v>
      </c>
      <c r="J598" s="1">
        <v>106.99</v>
      </c>
      <c r="K598" s="1">
        <v>187212583</v>
      </c>
      <c r="L598" s="1">
        <v>20029378696.299999</v>
      </c>
      <c r="M598" s="1">
        <v>503188</v>
      </c>
      <c r="N598" s="3">
        <f>IF(ISERR(LN(Table18[[#This Row],[Close Price]]/I597)),"-",LN(Table18[[#This Row],[Close Price]]/I597))</f>
        <v>0.11721886074720181</v>
      </c>
    </row>
    <row r="599" spans="1:14" x14ac:dyDescent="0.3">
      <c r="A599" s="1" t="s">
        <v>33</v>
      </c>
      <c r="B599" s="1" t="s">
        <v>14</v>
      </c>
      <c r="C599" s="2">
        <v>43990</v>
      </c>
      <c r="D599" s="1">
        <v>110.75</v>
      </c>
      <c r="E599" s="1">
        <v>114</v>
      </c>
      <c r="F599" s="1">
        <v>119.15</v>
      </c>
      <c r="G599" s="1">
        <v>113.35</v>
      </c>
      <c r="H599" s="1">
        <v>115.65</v>
      </c>
      <c r="I599" s="1">
        <v>115.45</v>
      </c>
      <c r="J599" s="1">
        <v>115.87</v>
      </c>
      <c r="K599" s="1">
        <v>136948454</v>
      </c>
      <c r="L599" s="1">
        <v>15868133689.75</v>
      </c>
      <c r="M599" s="1">
        <v>413849</v>
      </c>
      <c r="N599" s="3">
        <f>IF(ISERR(LN(Table18[[#This Row],[Close Price]]/I598)),"-",LN(Table18[[#This Row],[Close Price]]/I598))</f>
        <v>4.1562126875259293E-2</v>
      </c>
    </row>
    <row r="600" spans="1:14" x14ac:dyDescent="0.3">
      <c r="A600" s="1" t="s">
        <v>33</v>
      </c>
      <c r="B600" s="1" t="s">
        <v>14</v>
      </c>
      <c r="C600" s="2">
        <v>43991</v>
      </c>
      <c r="D600" s="1">
        <v>115.45</v>
      </c>
      <c r="E600" s="1">
        <v>117.45</v>
      </c>
      <c r="F600" s="1">
        <v>117.9</v>
      </c>
      <c r="G600" s="1">
        <v>110.25</v>
      </c>
      <c r="H600" s="1">
        <v>111.25</v>
      </c>
      <c r="I600" s="1">
        <v>111.45</v>
      </c>
      <c r="J600" s="1">
        <v>114</v>
      </c>
      <c r="K600" s="1">
        <v>79474755</v>
      </c>
      <c r="L600" s="1">
        <v>9059896597.2000008</v>
      </c>
      <c r="M600" s="1">
        <v>256089</v>
      </c>
      <c r="N600" s="3">
        <f>IF(ISERR(LN(Table18[[#This Row],[Close Price]]/I599)),"-",LN(Table18[[#This Row],[Close Price]]/I599))</f>
        <v>-3.5261475968626547E-2</v>
      </c>
    </row>
    <row r="601" spans="1:14" x14ac:dyDescent="0.3">
      <c r="A601" s="1" t="s">
        <v>33</v>
      </c>
      <c r="B601" s="1" t="s">
        <v>14</v>
      </c>
      <c r="C601" s="2">
        <v>43992</v>
      </c>
      <c r="D601" s="1">
        <v>111.45</v>
      </c>
      <c r="E601" s="1">
        <v>111</v>
      </c>
      <c r="F601" s="1">
        <v>113</v>
      </c>
      <c r="G601" s="1">
        <v>108.5</v>
      </c>
      <c r="H601" s="1">
        <v>112.2</v>
      </c>
      <c r="I601" s="1">
        <v>111.4</v>
      </c>
      <c r="J601" s="1">
        <v>111.02</v>
      </c>
      <c r="K601" s="1">
        <v>84038803</v>
      </c>
      <c r="L601" s="1">
        <v>9330335106.0499992</v>
      </c>
      <c r="M601" s="1">
        <v>268868</v>
      </c>
      <c r="N601" s="3">
        <f>IF(ISERR(LN(Table18[[#This Row],[Close Price]]/I600)),"-",LN(Table18[[#This Row],[Close Price]]/I600))</f>
        <v>-4.4873233869422303E-4</v>
      </c>
    </row>
    <row r="602" spans="1:14" x14ac:dyDescent="0.3">
      <c r="A602" s="1" t="s">
        <v>33</v>
      </c>
      <c r="B602" s="1" t="s">
        <v>14</v>
      </c>
      <c r="C602" s="2">
        <v>43993</v>
      </c>
      <c r="D602" s="1">
        <v>111.4</v>
      </c>
      <c r="E602" s="1">
        <v>109.9</v>
      </c>
      <c r="F602" s="1">
        <v>111.15</v>
      </c>
      <c r="G602" s="1">
        <v>105</v>
      </c>
      <c r="H602" s="1">
        <v>106.1</v>
      </c>
      <c r="I602" s="1">
        <v>106.15</v>
      </c>
      <c r="J602" s="1">
        <v>109.05</v>
      </c>
      <c r="K602" s="1">
        <v>55488921</v>
      </c>
      <c r="L602" s="1">
        <v>6050806894.6499996</v>
      </c>
      <c r="M602" s="1">
        <v>187716</v>
      </c>
      <c r="N602" s="3">
        <f>IF(ISERR(LN(Table18[[#This Row],[Close Price]]/I601)),"-",LN(Table18[[#This Row],[Close Price]]/I601))</f>
        <v>-4.8274139343918526E-2</v>
      </c>
    </row>
    <row r="603" spans="1:14" x14ac:dyDescent="0.3">
      <c r="A603" s="1" t="s">
        <v>33</v>
      </c>
      <c r="B603" s="1" t="s">
        <v>14</v>
      </c>
      <c r="C603" s="2">
        <v>43994</v>
      </c>
      <c r="D603" s="1">
        <v>106.15</v>
      </c>
      <c r="E603" s="1">
        <v>98</v>
      </c>
      <c r="F603" s="1">
        <v>106.25</v>
      </c>
      <c r="G603" s="1">
        <v>98</v>
      </c>
      <c r="H603" s="1">
        <v>104.75</v>
      </c>
      <c r="I603" s="1">
        <v>105.3</v>
      </c>
      <c r="J603" s="1">
        <v>101.92</v>
      </c>
      <c r="K603" s="1">
        <v>92997378</v>
      </c>
      <c r="L603" s="1">
        <v>9478305551.8999996</v>
      </c>
      <c r="M603" s="1">
        <v>288327</v>
      </c>
      <c r="N603" s="3">
        <f>IF(ISERR(LN(Table18[[#This Row],[Close Price]]/I602)),"-",LN(Table18[[#This Row],[Close Price]]/I602))</f>
        <v>-8.0397690093353541E-3</v>
      </c>
    </row>
    <row r="604" spans="1:14" x14ac:dyDescent="0.3">
      <c r="A604" s="1" t="s">
        <v>33</v>
      </c>
      <c r="B604" s="1" t="s">
        <v>14</v>
      </c>
      <c r="C604" s="2">
        <v>43997</v>
      </c>
      <c r="D604" s="1">
        <v>105.3</v>
      </c>
      <c r="E604" s="1">
        <v>104.65</v>
      </c>
      <c r="F604" s="1">
        <v>104.65</v>
      </c>
      <c r="G604" s="1">
        <v>100.05</v>
      </c>
      <c r="H604" s="1">
        <v>100.65</v>
      </c>
      <c r="I604" s="1">
        <v>100.5</v>
      </c>
      <c r="J604" s="1">
        <v>101.81</v>
      </c>
      <c r="K604" s="1">
        <v>69320247</v>
      </c>
      <c r="L604" s="1">
        <v>7057151337.1999998</v>
      </c>
      <c r="M604" s="1">
        <v>223353</v>
      </c>
      <c r="N604" s="3">
        <f>IF(ISERR(LN(Table18[[#This Row],[Close Price]]/I603)),"-",LN(Table18[[#This Row],[Close Price]]/I603))</f>
        <v>-4.6655691640799399E-2</v>
      </c>
    </row>
    <row r="605" spans="1:14" x14ac:dyDescent="0.3">
      <c r="A605" s="1" t="s">
        <v>33</v>
      </c>
      <c r="B605" s="1" t="s">
        <v>14</v>
      </c>
      <c r="C605" s="2">
        <v>43998</v>
      </c>
      <c r="D605" s="1">
        <v>100.5</v>
      </c>
      <c r="E605" s="1">
        <v>102</v>
      </c>
      <c r="F605" s="1">
        <v>103.5</v>
      </c>
      <c r="G605" s="1">
        <v>92</v>
      </c>
      <c r="H605" s="1">
        <v>94.6</v>
      </c>
      <c r="I605" s="1">
        <v>94.75</v>
      </c>
      <c r="J605" s="1">
        <v>96.73</v>
      </c>
      <c r="K605" s="1">
        <v>215478234</v>
      </c>
      <c r="L605" s="1">
        <v>20843420253.700001</v>
      </c>
      <c r="M605" s="1">
        <v>628969</v>
      </c>
      <c r="N605" s="3">
        <f>IF(ISERR(LN(Table18[[#This Row],[Close Price]]/I604)),"-",LN(Table18[[#This Row],[Close Price]]/I604))</f>
        <v>-5.8915883536594729E-2</v>
      </c>
    </row>
    <row r="606" spans="1:14" x14ac:dyDescent="0.3">
      <c r="A606" s="1" t="s">
        <v>33</v>
      </c>
      <c r="B606" s="1" t="s">
        <v>14</v>
      </c>
      <c r="C606" s="2">
        <v>43999</v>
      </c>
      <c r="D606" s="1">
        <v>94.75</v>
      </c>
      <c r="E606" s="1">
        <v>93</v>
      </c>
      <c r="F606" s="1">
        <v>96.4</v>
      </c>
      <c r="G606" s="1">
        <v>91.8</v>
      </c>
      <c r="H606" s="1">
        <v>95.35</v>
      </c>
      <c r="I606" s="1">
        <v>95.4</v>
      </c>
      <c r="J606" s="1">
        <v>94.59</v>
      </c>
      <c r="K606" s="1">
        <v>110831825</v>
      </c>
      <c r="L606" s="1">
        <v>10483923104.049999</v>
      </c>
      <c r="M606" s="1">
        <v>298090</v>
      </c>
      <c r="N606" s="3">
        <f>IF(ISERR(LN(Table18[[#This Row],[Close Price]]/I605)),"-",LN(Table18[[#This Row],[Close Price]]/I605))</f>
        <v>6.8367344917051433E-3</v>
      </c>
    </row>
    <row r="607" spans="1:14" x14ac:dyDescent="0.3">
      <c r="A607" s="1" t="s">
        <v>33</v>
      </c>
      <c r="B607" s="1" t="s">
        <v>14</v>
      </c>
      <c r="C607" s="2">
        <v>44000</v>
      </c>
      <c r="D607" s="1">
        <v>95.4</v>
      </c>
      <c r="E607" s="1">
        <v>95</v>
      </c>
      <c r="F607" s="1">
        <v>97.2</v>
      </c>
      <c r="G607" s="1">
        <v>94.15</v>
      </c>
      <c r="H607" s="1">
        <v>96.5</v>
      </c>
      <c r="I607" s="1">
        <v>96.35</v>
      </c>
      <c r="J607" s="1">
        <v>96.14</v>
      </c>
      <c r="K607" s="1">
        <v>58964763</v>
      </c>
      <c r="L607" s="1">
        <v>5668876582.75</v>
      </c>
      <c r="M607" s="1">
        <v>197722</v>
      </c>
      <c r="N607" s="3">
        <f>IF(ISERR(LN(Table18[[#This Row],[Close Price]]/I606)),"-",LN(Table18[[#This Row],[Close Price]]/I606))</f>
        <v>9.9088164061344238E-3</v>
      </c>
    </row>
    <row r="608" spans="1:14" x14ac:dyDescent="0.3">
      <c r="A608" s="1" t="s">
        <v>33</v>
      </c>
      <c r="B608" s="1" t="s">
        <v>14</v>
      </c>
      <c r="C608" s="2">
        <v>44001</v>
      </c>
      <c r="D608" s="1">
        <v>96.35</v>
      </c>
      <c r="E608" s="1">
        <v>96.5</v>
      </c>
      <c r="F608" s="1">
        <v>103.9</v>
      </c>
      <c r="G608" s="1">
        <v>95.6</v>
      </c>
      <c r="H608" s="1">
        <v>101.9</v>
      </c>
      <c r="I608" s="1">
        <v>102.5</v>
      </c>
      <c r="J608" s="1">
        <v>100.87</v>
      </c>
      <c r="K608" s="1">
        <v>135463691</v>
      </c>
      <c r="L608" s="1">
        <v>13664218657.35</v>
      </c>
      <c r="M608" s="1">
        <v>378796</v>
      </c>
      <c r="N608" s="3">
        <f>IF(ISERR(LN(Table18[[#This Row],[Close Price]]/I607)),"-",LN(Table18[[#This Row],[Close Price]]/I607))</f>
        <v>6.1875403718087453E-2</v>
      </c>
    </row>
    <row r="609" spans="1:14" x14ac:dyDescent="0.3">
      <c r="A609" s="1" t="s">
        <v>33</v>
      </c>
      <c r="B609" s="1" t="s">
        <v>14</v>
      </c>
      <c r="C609" s="2">
        <v>44004</v>
      </c>
      <c r="D609" s="1">
        <v>102.5</v>
      </c>
      <c r="E609" s="1">
        <v>102.35</v>
      </c>
      <c r="F609" s="1">
        <v>104.9</v>
      </c>
      <c r="G609" s="1">
        <v>101</v>
      </c>
      <c r="H609" s="1">
        <v>102.55</v>
      </c>
      <c r="I609" s="1">
        <v>102.65</v>
      </c>
      <c r="J609" s="1">
        <v>103.22</v>
      </c>
      <c r="K609" s="1">
        <v>68549914</v>
      </c>
      <c r="L609" s="1">
        <v>7075905878.5500002</v>
      </c>
      <c r="M609" s="1">
        <v>227836</v>
      </c>
      <c r="N609" s="3">
        <f>IF(ISERR(LN(Table18[[#This Row],[Close Price]]/I608)),"-",LN(Table18[[#This Row],[Close Price]]/I608))</f>
        <v>1.4623448864797101E-3</v>
      </c>
    </row>
    <row r="610" spans="1:14" x14ac:dyDescent="0.3">
      <c r="A610" s="1" t="s">
        <v>33</v>
      </c>
      <c r="B610" s="1" t="s">
        <v>14</v>
      </c>
      <c r="C610" s="2">
        <v>44005</v>
      </c>
      <c r="D610" s="1">
        <v>102.65</v>
      </c>
      <c r="E610" s="1">
        <v>103</v>
      </c>
      <c r="F610" s="1">
        <v>106</v>
      </c>
      <c r="G610" s="1">
        <v>101.9</v>
      </c>
      <c r="H610" s="1">
        <v>104.4</v>
      </c>
      <c r="I610" s="1">
        <v>104.4</v>
      </c>
      <c r="J610" s="1">
        <v>103.78</v>
      </c>
      <c r="K610" s="1">
        <v>68638635</v>
      </c>
      <c r="L610" s="1">
        <v>7123423356</v>
      </c>
      <c r="M610" s="1">
        <v>192404</v>
      </c>
      <c r="N610" s="3">
        <f>IF(ISERR(LN(Table18[[#This Row],[Close Price]]/I609)),"-",LN(Table18[[#This Row],[Close Price]]/I609))</f>
        <v>1.690453198359583E-2</v>
      </c>
    </row>
    <row r="611" spans="1:14" x14ac:dyDescent="0.3">
      <c r="A611" s="1" t="s">
        <v>33</v>
      </c>
      <c r="B611" s="1" t="s">
        <v>14</v>
      </c>
      <c r="C611" s="2">
        <v>44006</v>
      </c>
      <c r="D611" s="1">
        <v>104.4</v>
      </c>
      <c r="E611" s="1">
        <v>105.25</v>
      </c>
      <c r="F611" s="1">
        <v>110.8</v>
      </c>
      <c r="G611" s="1">
        <v>104.2</v>
      </c>
      <c r="H611" s="1">
        <v>105.15</v>
      </c>
      <c r="I611" s="1">
        <v>104.8</v>
      </c>
      <c r="J611" s="1">
        <v>107.96</v>
      </c>
      <c r="K611" s="1">
        <v>125462474</v>
      </c>
      <c r="L611" s="1">
        <v>13544573100.299999</v>
      </c>
      <c r="M611" s="1">
        <v>368519</v>
      </c>
      <c r="N611" s="3">
        <f>IF(ISERR(LN(Table18[[#This Row],[Close Price]]/I610)),"-",LN(Table18[[#This Row],[Close Price]]/I610))</f>
        <v>3.8240964384032546E-3</v>
      </c>
    </row>
    <row r="612" spans="1:14" x14ac:dyDescent="0.3">
      <c r="A612" s="1" t="s">
        <v>33</v>
      </c>
      <c r="B612" s="1" t="s">
        <v>14</v>
      </c>
      <c r="C612" s="2">
        <v>44007</v>
      </c>
      <c r="D612" s="1">
        <v>104.8</v>
      </c>
      <c r="E612" s="1">
        <v>103.85</v>
      </c>
      <c r="F612" s="1">
        <v>106.3</v>
      </c>
      <c r="G612" s="1">
        <v>101.65</v>
      </c>
      <c r="H612" s="1">
        <v>104</v>
      </c>
      <c r="I612" s="1">
        <v>103.8</v>
      </c>
      <c r="J612" s="1">
        <v>104.27</v>
      </c>
      <c r="K612" s="1">
        <v>63198650</v>
      </c>
      <c r="L612" s="1">
        <v>6589889056.75</v>
      </c>
      <c r="M612" s="1">
        <v>184772</v>
      </c>
      <c r="N612" s="3">
        <f>IF(ISERR(LN(Table18[[#This Row],[Close Price]]/I611)),"-",LN(Table18[[#This Row],[Close Price]]/I611))</f>
        <v>-9.5878011551535133E-3</v>
      </c>
    </row>
    <row r="613" spans="1:14" x14ac:dyDescent="0.3">
      <c r="A613" s="1" t="s">
        <v>33</v>
      </c>
      <c r="B613" s="1" t="s">
        <v>14</v>
      </c>
      <c r="C613" s="2">
        <v>44008</v>
      </c>
      <c r="D613" s="1">
        <v>103.8</v>
      </c>
      <c r="E613" s="1">
        <v>105.4</v>
      </c>
      <c r="F613" s="1">
        <v>106.05</v>
      </c>
      <c r="G613" s="1">
        <v>100.35</v>
      </c>
      <c r="H613" s="1">
        <v>102</v>
      </c>
      <c r="I613" s="1">
        <v>101.4</v>
      </c>
      <c r="J613" s="1">
        <v>103.24</v>
      </c>
      <c r="K613" s="1">
        <v>56328105</v>
      </c>
      <c r="L613" s="1">
        <v>5815359241.5</v>
      </c>
      <c r="M613" s="1">
        <v>171279</v>
      </c>
      <c r="N613" s="3">
        <f>IF(ISERR(LN(Table18[[#This Row],[Close Price]]/I612)),"-",LN(Table18[[#This Row],[Close Price]]/I612))</f>
        <v>-2.3392879574705348E-2</v>
      </c>
    </row>
    <row r="614" spans="1:14" x14ac:dyDescent="0.3">
      <c r="A614" s="1" t="s">
        <v>33</v>
      </c>
      <c r="B614" s="1" t="s">
        <v>14</v>
      </c>
      <c r="C614" s="2">
        <v>44011</v>
      </c>
      <c r="D614" s="1">
        <v>101.4</v>
      </c>
      <c r="E614" s="1">
        <v>101.4</v>
      </c>
      <c r="F614" s="1">
        <v>101.4</v>
      </c>
      <c r="G614" s="1">
        <v>98.05</v>
      </c>
      <c r="H614" s="1">
        <v>99.7</v>
      </c>
      <c r="I614" s="1">
        <v>99.45</v>
      </c>
      <c r="J614" s="1">
        <v>99.36</v>
      </c>
      <c r="K614" s="1">
        <v>43275076</v>
      </c>
      <c r="L614" s="1">
        <v>4299690110.1000004</v>
      </c>
      <c r="M614" s="1">
        <v>149166</v>
      </c>
      <c r="N614" s="3">
        <f>IF(ISERR(LN(Table18[[#This Row],[Close Price]]/I613)),"-",LN(Table18[[#This Row],[Close Price]]/I613))</f>
        <v>-1.9418085857101627E-2</v>
      </c>
    </row>
    <row r="615" spans="1:14" x14ac:dyDescent="0.3">
      <c r="A615" s="1" t="s">
        <v>33</v>
      </c>
      <c r="B615" s="1" t="s">
        <v>14</v>
      </c>
      <c r="C615" s="2">
        <v>44012</v>
      </c>
      <c r="D615" s="1">
        <v>99.45</v>
      </c>
      <c r="E615" s="1">
        <v>101.75</v>
      </c>
      <c r="F615" s="1">
        <v>102.3</v>
      </c>
      <c r="G615" s="1">
        <v>97.3</v>
      </c>
      <c r="H615" s="1">
        <v>98.75</v>
      </c>
      <c r="I615" s="1">
        <v>98.25</v>
      </c>
      <c r="J615" s="1">
        <v>99.31</v>
      </c>
      <c r="K615" s="1">
        <v>50767147</v>
      </c>
      <c r="L615" s="1">
        <v>5041796650.3500004</v>
      </c>
      <c r="M615" s="1">
        <v>172501</v>
      </c>
      <c r="N615" s="3">
        <f>IF(ISERR(LN(Table18[[#This Row],[Close Price]]/I614)),"-",LN(Table18[[#This Row],[Close Price]]/I614))</f>
        <v>-1.2139754550610659E-2</v>
      </c>
    </row>
    <row r="616" spans="1:14" x14ac:dyDescent="0.3">
      <c r="A616" s="1" t="s">
        <v>33</v>
      </c>
      <c r="B616" s="1" t="s">
        <v>14</v>
      </c>
      <c r="C616" s="2">
        <v>44013</v>
      </c>
      <c r="D616" s="1">
        <v>98.25</v>
      </c>
      <c r="E616" s="1">
        <v>99</v>
      </c>
      <c r="F616" s="1">
        <v>101.45</v>
      </c>
      <c r="G616" s="1">
        <v>98.2</v>
      </c>
      <c r="H616" s="1">
        <v>100.5</v>
      </c>
      <c r="I616" s="1">
        <v>100.75</v>
      </c>
      <c r="J616" s="1">
        <v>100.12</v>
      </c>
      <c r="K616" s="1">
        <v>50868246</v>
      </c>
      <c r="L616" s="1">
        <v>5092821784.0500002</v>
      </c>
      <c r="M616" s="1">
        <v>169169</v>
      </c>
      <c r="N616" s="3">
        <f>IF(ISERR(LN(Table18[[#This Row],[Close Price]]/I615)),"-",LN(Table18[[#This Row],[Close Price]]/I615))</f>
        <v>2.5126950077421644E-2</v>
      </c>
    </row>
    <row r="617" spans="1:14" x14ac:dyDescent="0.3">
      <c r="A617" s="1" t="s">
        <v>33</v>
      </c>
      <c r="B617" s="1" t="s">
        <v>14</v>
      </c>
      <c r="C617" s="2">
        <v>44014</v>
      </c>
      <c r="D617" s="1">
        <v>100.75</v>
      </c>
      <c r="E617" s="1">
        <v>100.75</v>
      </c>
      <c r="F617" s="1">
        <v>102.95</v>
      </c>
      <c r="G617" s="1">
        <v>100.4</v>
      </c>
      <c r="H617" s="1">
        <v>101.65</v>
      </c>
      <c r="I617" s="1">
        <v>101.55</v>
      </c>
      <c r="J617" s="1">
        <v>101.58</v>
      </c>
      <c r="K617" s="1">
        <v>48086112</v>
      </c>
      <c r="L617" s="1">
        <v>4884423475.6499996</v>
      </c>
      <c r="M617" s="1">
        <v>144870</v>
      </c>
      <c r="N617" s="3">
        <f>IF(ISERR(LN(Table18[[#This Row],[Close Price]]/I616)),"-",LN(Table18[[#This Row],[Close Price]]/I616))</f>
        <v>7.9090871996013151E-3</v>
      </c>
    </row>
    <row r="618" spans="1:14" x14ac:dyDescent="0.3">
      <c r="A618" s="1" t="s">
        <v>33</v>
      </c>
      <c r="B618" s="1" t="s">
        <v>14</v>
      </c>
      <c r="C618" s="2">
        <v>44015</v>
      </c>
      <c r="D618" s="1">
        <v>101.55</v>
      </c>
      <c r="E618" s="1">
        <v>102.85</v>
      </c>
      <c r="F618" s="1">
        <v>106.35</v>
      </c>
      <c r="G618" s="1">
        <v>102.1</v>
      </c>
      <c r="H618" s="1">
        <v>103.4</v>
      </c>
      <c r="I618" s="1">
        <v>103.45</v>
      </c>
      <c r="J618" s="1">
        <v>104.61</v>
      </c>
      <c r="K618" s="1">
        <v>87312581</v>
      </c>
      <c r="L618" s="1">
        <v>9133652903.3500004</v>
      </c>
      <c r="M618" s="1">
        <v>254018</v>
      </c>
      <c r="N618" s="3">
        <f>IF(ISERR(LN(Table18[[#This Row],[Close Price]]/I617)),"-",LN(Table18[[#This Row],[Close Price]]/I617))</f>
        <v>1.853711616515847E-2</v>
      </c>
    </row>
    <row r="619" spans="1:14" x14ac:dyDescent="0.3">
      <c r="A619" s="1" t="s">
        <v>33</v>
      </c>
      <c r="B619" s="1" t="s">
        <v>14</v>
      </c>
      <c r="C619" s="2">
        <v>44018</v>
      </c>
      <c r="D619" s="1">
        <v>103.45</v>
      </c>
      <c r="E619" s="1">
        <v>105</v>
      </c>
      <c r="F619" s="1">
        <v>109.9</v>
      </c>
      <c r="G619" s="1">
        <v>104.5</v>
      </c>
      <c r="H619" s="1">
        <v>109</v>
      </c>
      <c r="I619" s="1">
        <v>109</v>
      </c>
      <c r="J619" s="1">
        <v>107.22</v>
      </c>
      <c r="K619" s="1">
        <v>91971938</v>
      </c>
      <c r="L619" s="1">
        <v>9860857140.1000004</v>
      </c>
      <c r="M619" s="1">
        <v>277964</v>
      </c>
      <c r="N619" s="3">
        <f>IF(ISERR(LN(Table18[[#This Row],[Close Price]]/I618)),"-",LN(Table18[[#This Row],[Close Price]]/I618))</f>
        <v>5.2259478037591595E-2</v>
      </c>
    </row>
    <row r="620" spans="1:14" x14ac:dyDescent="0.3">
      <c r="A620" s="1" t="s">
        <v>33</v>
      </c>
      <c r="B620" s="1" t="s">
        <v>14</v>
      </c>
      <c r="C620" s="2">
        <v>44019</v>
      </c>
      <c r="D620" s="1">
        <v>109</v>
      </c>
      <c r="E620" s="1">
        <v>109.8</v>
      </c>
      <c r="F620" s="1">
        <v>112.6</v>
      </c>
      <c r="G620" s="1">
        <v>108.05</v>
      </c>
      <c r="H620" s="1">
        <v>108.95</v>
      </c>
      <c r="I620" s="1">
        <v>109.05</v>
      </c>
      <c r="J620" s="1">
        <v>110.06</v>
      </c>
      <c r="K620" s="1">
        <v>85842146</v>
      </c>
      <c r="L620" s="1">
        <v>9447829039.25</v>
      </c>
      <c r="M620" s="1">
        <v>268526</v>
      </c>
      <c r="N620" s="3">
        <f>IF(ISERR(LN(Table18[[#This Row],[Close Price]]/I619)),"-",LN(Table18[[#This Row],[Close Price]]/I619))</f>
        <v>4.5861041849434966E-4</v>
      </c>
    </row>
    <row r="621" spans="1:14" x14ac:dyDescent="0.3">
      <c r="A621" s="1" t="s">
        <v>33</v>
      </c>
      <c r="B621" s="1" t="s">
        <v>14</v>
      </c>
      <c r="C621" s="2">
        <v>44020</v>
      </c>
      <c r="D621" s="1">
        <v>109.05</v>
      </c>
      <c r="E621" s="1">
        <v>109.5</v>
      </c>
      <c r="F621" s="1">
        <v>110.85</v>
      </c>
      <c r="G621" s="1">
        <v>104.2</v>
      </c>
      <c r="H621" s="1">
        <v>105.6</v>
      </c>
      <c r="I621" s="1">
        <v>105.35</v>
      </c>
      <c r="J621" s="1">
        <v>108.26</v>
      </c>
      <c r="K621" s="1">
        <v>55890628</v>
      </c>
      <c r="L621" s="1">
        <v>6050449265.8500004</v>
      </c>
      <c r="M621" s="1">
        <v>178778</v>
      </c>
      <c r="N621" s="3">
        <f>IF(ISERR(LN(Table18[[#This Row],[Close Price]]/I620)),"-",LN(Table18[[#This Row],[Close Price]]/I620))</f>
        <v>-3.4518352397440104E-2</v>
      </c>
    </row>
    <row r="622" spans="1:14" x14ac:dyDescent="0.3">
      <c r="A622" s="1" t="s">
        <v>33</v>
      </c>
      <c r="B622" s="1" t="s">
        <v>14</v>
      </c>
      <c r="C622" s="2">
        <v>44021</v>
      </c>
      <c r="D622" s="1">
        <v>105.35</v>
      </c>
      <c r="E622" s="1">
        <v>106.3</v>
      </c>
      <c r="F622" s="1">
        <v>108.95</v>
      </c>
      <c r="G622" s="1">
        <v>104.65</v>
      </c>
      <c r="H622" s="1">
        <v>107.4</v>
      </c>
      <c r="I622" s="1">
        <v>106.95</v>
      </c>
      <c r="J622" s="1">
        <v>106.29</v>
      </c>
      <c r="K622" s="1">
        <v>54492889</v>
      </c>
      <c r="L622" s="1">
        <v>5791959319.1499996</v>
      </c>
      <c r="M622" s="1">
        <v>168116</v>
      </c>
      <c r="N622" s="3">
        <f>IF(ISERR(LN(Table18[[#This Row],[Close Price]]/I621)),"-",LN(Table18[[#This Row],[Close Price]]/I621))</f>
        <v>1.5073295278216693E-2</v>
      </c>
    </row>
    <row r="623" spans="1:14" x14ac:dyDescent="0.3">
      <c r="A623" s="1" t="s">
        <v>33</v>
      </c>
      <c r="B623" s="1" t="s">
        <v>14</v>
      </c>
      <c r="C623" s="2">
        <v>44022</v>
      </c>
      <c r="D623" s="1">
        <v>106.95</v>
      </c>
      <c r="E623" s="1">
        <v>106.7</v>
      </c>
      <c r="F623" s="1">
        <v>108.6</v>
      </c>
      <c r="G623" s="1">
        <v>105.4</v>
      </c>
      <c r="H623" s="1">
        <v>107.25</v>
      </c>
      <c r="I623" s="1">
        <v>107.6</v>
      </c>
      <c r="J623" s="1">
        <v>107.29</v>
      </c>
      <c r="K623" s="1">
        <v>64694703</v>
      </c>
      <c r="L623" s="1">
        <v>6941070227.5500002</v>
      </c>
      <c r="M623" s="1">
        <v>194661</v>
      </c>
      <c r="N623" s="3">
        <f>IF(ISERR(LN(Table18[[#This Row],[Close Price]]/I622)),"-",LN(Table18[[#This Row],[Close Price]]/I622))</f>
        <v>6.0592121992693046E-3</v>
      </c>
    </row>
    <row r="624" spans="1:14" x14ac:dyDescent="0.3">
      <c r="A624" s="1" t="s">
        <v>33</v>
      </c>
      <c r="B624" s="1" t="s">
        <v>14</v>
      </c>
      <c r="C624" s="2">
        <v>44025</v>
      </c>
      <c r="D624" s="1">
        <v>107.6</v>
      </c>
      <c r="E624" s="1">
        <v>108.85</v>
      </c>
      <c r="F624" s="1">
        <v>112.1</v>
      </c>
      <c r="G624" s="1">
        <v>106.85</v>
      </c>
      <c r="H624" s="1">
        <v>108.3</v>
      </c>
      <c r="I624" s="1">
        <v>108</v>
      </c>
      <c r="J624" s="1">
        <v>109.45</v>
      </c>
      <c r="K624" s="1">
        <v>81900473</v>
      </c>
      <c r="L624" s="1">
        <v>8963698527.0499992</v>
      </c>
      <c r="M624" s="1">
        <v>242525</v>
      </c>
      <c r="N624" s="3">
        <f>IF(ISERR(LN(Table18[[#This Row],[Close Price]]/I623)),"-",LN(Table18[[#This Row],[Close Price]]/I623))</f>
        <v>3.7105793965357746E-3</v>
      </c>
    </row>
    <row r="625" spans="1:14" x14ac:dyDescent="0.3">
      <c r="A625" s="1" t="s">
        <v>33</v>
      </c>
      <c r="B625" s="1" t="s">
        <v>14</v>
      </c>
      <c r="C625" s="2">
        <v>44026</v>
      </c>
      <c r="D625" s="1">
        <v>108</v>
      </c>
      <c r="E625" s="1">
        <v>106.9</v>
      </c>
      <c r="F625" s="1">
        <v>107.55</v>
      </c>
      <c r="G625" s="1">
        <v>104.1</v>
      </c>
      <c r="H625" s="1">
        <v>105.2</v>
      </c>
      <c r="I625" s="1">
        <v>105.15</v>
      </c>
      <c r="J625" s="1">
        <v>105.61</v>
      </c>
      <c r="K625" s="1">
        <v>46926242</v>
      </c>
      <c r="L625" s="1">
        <v>4955888824.4499998</v>
      </c>
      <c r="M625" s="1">
        <v>157141</v>
      </c>
      <c r="N625" s="3">
        <f>IF(ISERR(LN(Table18[[#This Row],[Close Price]]/I624)),"-",LN(Table18[[#This Row],[Close Price]]/I624))</f>
        <v>-2.674332497551081E-2</v>
      </c>
    </row>
    <row r="626" spans="1:14" x14ac:dyDescent="0.3">
      <c r="A626" s="1" t="s">
        <v>33</v>
      </c>
      <c r="B626" s="1" t="s">
        <v>14</v>
      </c>
      <c r="C626" s="2">
        <v>44027</v>
      </c>
      <c r="D626" s="1">
        <v>105.15</v>
      </c>
      <c r="E626" s="1">
        <v>106.8</v>
      </c>
      <c r="F626" s="1">
        <v>106.8</v>
      </c>
      <c r="G626" s="1">
        <v>102.5</v>
      </c>
      <c r="H626" s="1">
        <v>103.45</v>
      </c>
      <c r="I626" s="1">
        <v>103.2</v>
      </c>
      <c r="J626" s="1">
        <v>104.91</v>
      </c>
      <c r="K626" s="1">
        <v>49688858</v>
      </c>
      <c r="L626" s="1">
        <v>5212839571.6499996</v>
      </c>
      <c r="M626" s="1">
        <v>139212</v>
      </c>
      <c r="N626" s="3">
        <f>IF(ISERR(LN(Table18[[#This Row],[Close Price]]/I625)),"-",LN(Table18[[#This Row],[Close Price]]/I625))</f>
        <v>-1.8719049101246471E-2</v>
      </c>
    </row>
    <row r="627" spans="1:14" x14ac:dyDescent="0.3">
      <c r="A627" s="1" t="s">
        <v>33</v>
      </c>
      <c r="B627" s="1" t="s">
        <v>14</v>
      </c>
      <c r="C627" s="2">
        <v>44028</v>
      </c>
      <c r="D627" s="1">
        <v>103.2</v>
      </c>
      <c r="E627" s="1">
        <v>103.95</v>
      </c>
      <c r="F627" s="1">
        <v>103.95</v>
      </c>
      <c r="G627" s="1">
        <v>100.6</v>
      </c>
      <c r="H627" s="1">
        <v>102.95</v>
      </c>
      <c r="I627" s="1">
        <v>102.95</v>
      </c>
      <c r="J627" s="1">
        <v>102.04</v>
      </c>
      <c r="K627" s="1">
        <v>44334635</v>
      </c>
      <c r="L627" s="1">
        <v>4523794662.9499998</v>
      </c>
      <c r="M627" s="1">
        <v>139777</v>
      </c>
      <c r="N627" s="3">
        <f>IF(ISERR(LN(Table18[[#This Row],[Close Price]]/I626)),"-",LN(Table18[[#This Row],[Close Price]]/I626))</f>
        <v>-2.4254195736639083E-3</v>
      </c>
    </row>
    <row r="628" spans="1:14" x14ac:dyDescent="0.3">
      <c r="A628" s="1" t="s">
        <v>33</v>
      </c>
      <c r="B628" s="1" t="s">
        <v>14</v>
      </c>
      <c r="C628" s="2">
        <v>44029</v>
      </c>
      <c r="D628" s="1">
        <v>102.95</v>
      </c>
      <c r="E628" s="1">
        <v>103.65</v>
      </c>
      <c r="F628" s="1">
        <v>106.95</v>
      </c>
      <c r="G628" s="1">
        <v>103.3</v>
      </c>
      <c r="H628" s="1">
        <v>106.35</v>
      </c>
      <c r="I628" s="1">
        <v>106.4</v>
      </c>
      <c r="J628" s="1">
        <v>105.36</v>
      </c>
      <c r="K628" s="1">
        <v>42080407</v>
      </c>
      <c r="L628" s="1">
        <v>4433655800.3500004</v>
      </c>
      <c r="M628" s="1">
        <v>124209</v>
      </c>
      <c r="N628" s="3">
        <f>IF(ISERR(LN(Table18[[#This Row],[Close Price]]/I627)),"-",LN(Table18[[#This Row],[Close Price]]/I627))</f>
        <v>3.2962143433745553E-2</v>
      </c>
    </row>
    <row r="629" spans="1:14" x14ac:dyDescent="0.3">
      <c r="A629" s="1" t="s">
        <v>33</v>
      </c>
      <c r="B629" s="1" t="s">
        <v>14</v>
      </c>
      <c r="C629" s="2">
        <v>44032</v>
      </c>
      <c r="D629" s="1">
        <v>106.4</v>
      </c>
      <c r="E629" s="1">
        <v>106.35</v>
      </c>
      <c r="F629" s="1">
        <v>106.35</v>
      </c>
      <c r="G629" s="1">
        <v>103.85</v>
      </c>
      <c r="H629" s="1">
        <v>104.95</v>
      </c>
      <c r="I629" s="1">
        <v>105.05</v>
      </c>
      <c r="J629" s="1">
        <v>104.89</v>
      </c>
      <c r="K629" s="1">
        <v>39787958</v>
      </c>
      <c r="L629" s="1">
        <v>4173385092.9499998</v>
      </c>
      <c r="M629" s="1">
        <v>139285</v>
      </c>
      <c r="N629" s="3">
        <f>IF(ISERR(LN(Table18[[#This Row],[Close Price]]/I628)),"-",LN(Table18[[#This Row],[Close Price]]/I628))</f>
        <v>-1.2769149616534694E-2</v>
      </c>
    </row>
    <row r="630" spans="1:14" x14ac:dyDescent="0.3">
      <c r="A630" s="1" t="s">
        <v>33</v>
      </c>
      <c r="B630" s="1" t="s">
        <v>14</v>
      </c>
      <c r="C630" s="2">
        <v>44033</v>
      </c>
      <c r="D630" s="1">
        <v>105.05</v>
      </c>
      <c r="E630" s="1">
        <v>106</v>
      </c>
      <c r="F630" s="1">
        <v>109.7</v>
      </c>
      <c r="G630" s="1">
        <v>105.5</v>
      </c>
      <c r="H630" s="1">
        <v>108.15</v>
      </c>
      <c r="I630" s="1">
        <v>108.45</v>
      </c>
      <c r="J630" s="1">
        <v>108.29</v>
      </c>
      <c r="K630" s="1">
        <v>66009182</v>
      </c>
      <c r="L630" s="1">
        <v>7148058532.5</v>
      </c>
      <c r="M630" s="1">
        <v>203404</v>
      </c>
      <c r="N630" s="3">
        <f>IF(ISERR(LN(Table18[[#This Row],[Close Price]]/I629)),"-",LN(Table18[[#This Row],[Close Price]]/I629))</f>
        <v>3.1852809981873939E-2</v>
      </c>
    </row>
    <row r="631" spans="1:14" x14ac:dyDescent="0.3">
      <c r="A631" s="1" t="s">
        <v>33</v>
      </c>
      <c r="B631" s="1" t="s">
        <v>14</v>
      </c>
      <c r="C631" s="2">
        <v>44034</v>
      </c>
      <c r="D631" s="1">
        <v>108.45</v>
      </c>
      <c r="E631" s="1">
        <v>108.5</v>
      </c>
      <c r="F631" s="1">
        <v>109.75</v>
      </c>
      <c r="G631" s="1">
        <v>104.25</v>
      </c>
      <c r="H631" s="1">
        <v>105.45</v>
      </c>
      <c r="I631" s="1">
        <v>105.15</v>
      </c>
      <c r="J631" s="1">
        <v>106.63</v>
      </c>
      <c r="K631" s="1">
        <v>50740709</v>
      </c>
      <c r="L631" s="1">
        <v>5410389990.6000004</v>
      </c>
      <c r="M631" s="1">
        <v>145177</v>
      </c>
      <c r="N631" s="3">
        <f>IF(ISERR(LN(Table18[[#This Row],[Close Price]]/I630)),"-",LN(Table18[[#This Row],[Close Price]]/I630))</f>
        <v>-3.09013351241746E-2</v>
      </c>
    </row>
    <row r="632" spans="1:14" x14ac:dyDescent="0.3">
      <c r="A632" s="1" t="s">
        <v>33</v>
      </c>
      <c r="B632" s="1" t="s">
        <v>14</v>
      </c>
      <c r="C632" s="2">
        <v>44035</v>
      </c>
      <c r="D632" s="1">
        <v>105.15</v>
      </c>
      <c r="E632" s="1">
        <v>105.45</v>
      </c>
      <c r="F632" s="1">
        <v>106.45</v>
      </c>
      <c r="G632" s="1">
        <v>104.7</v>
      </c>
      <c r="H632" s="1">
        <v>106</v>
      </c>
      <c r="I632" s="1">
        <v>106.05</v>
      </c>
      <c r="J632" s="1">
        <v>105.82</v>
      </c>
      <c r="K632" s="1">
        <v>30722468</v>
      </c>
      <c r="L632" s="1">
        <v>3251015129.0999999</v>
      </c>
      <c r="M632" s="1">
        <v>110868</v>
      </c>
      <c r="N632" s="3">
        <f>IF(ISERR(LN(Table18[[#This Row],[Close Price]]/I631)),"-",LN(Table18[[#This Row],[Close Price]]/I631))</f>
        <v>8.5227788619826154E-3</v>
      </c>
    </row>
    <row r="633" spans="1:14" x14ac:dyDescent="0.3">
      <c r="A633" s="1" t="s">
        <v>33</v>
      </c>
      <c r="B633" s="1" t="s">
        <v>14</v>
      </c>
      <c r="C633" s="2">
        <v>44036</v>
      </c>
      <c r="D633" s="1">
        <v>106.05</v>
      </c>
      <c r="E633" s="1">
        <v>104.7</v>
      </c>
      <c r="F633" s="1">
        <v>105.5</v>
      </c>
      <c r="G633" s="1">
        <v>102.7</v>
      </c>
      <c r="H633" s="1">
        <v>103.65</v>
      </c>
      <c r="I633" s="1">
        <v>103.75</v>
      </c>
      <c r="J633" s="1">
        <v>103.96</v>
      </c>
      <c r="K633" s="1">
        <v>39366097</v>
      </c>
      <c r="L633" s="1">
        <v>4092598759.1999998</v>
      </c>
      <c r="M633" s="1">
        <v>141124</v>
      </c>
      <c r="N633" s="3">
        <f>IF(ISERR(LN(Table18[[#This Row],[Close Price]]/I632)),"-",LN(Table18[[#This Row],[Close Price]]/I632))</f>
        <v>-2.1926521899883783E-2</v>
      </c>
    </row>
    <row r="634" spans="1:14" x14ac:dyDescent="0.3">
      <c r="A634" s="1" t="s">
        <v>33</v>
      </c>
      <c r="B634" s="1" t="s">
        <v>14</v>
      </c>
      <c r="C634" s="2">
        <v>44039</v>
      </c>
      <c r="D634" s="1">
        <v>103.75</v>
      </c>
      <c r="E634" s="1">
        <v>104</v>
      </c>
      <c r="F634" s="1">
        <v>104.5</v>
      </c>
      <c r="G634" s="1">
        <v>101.3</v>
      </c>
      <c r="H634" s="1">
        <v>101.9</v>
      </c>
      <c r="I634" s="1">
        <v>101.7</v>
      </c>
      <c r="J634" s="1">
        <v>102.52</v>
      </c>
      <c r="K634" s="1">
        <v>29646442</v>
      </c>
      <c r="L634" s="1">
        <v>3039412219.0500002</v>
      </c>
      <c r="M634" s="1">
        <v>108291</v>
      </c>
      <c r="N634" s="3">
        <f>IF(ISERR(LN(Table18[[#This Row],[Close Price]]/I633)),"-",LN(Table18[[#This Row],[Close Price]]/I633))</f>
        <v>-1.9956856056293399E-2</v>
      </c>
    </row>
    <row r="635" spans="1:14" x14ac:dyDescent="0.3">
      <c r="A635" s="1" t="s">
        <v>33</v>
      </c>
      <c r="B635" s="1" t="s">
        <v>14</v>
      </c>
      <c r="C635" s="2">
        <v>44040</v>
      </c>
      <c r="D635" s="1">
        <v>101.7</v>
      </c>
      <c r="E635" s="1">
        <v>102.3</v>
      </c>
      <c r="F635" s="1">
        <v>107.2</v>
      </c>
      <c r="G635" s="1">
        <v>102</v>
      </c>
      <c r="H635" s="1">
        <v>106.2</v>
      </c>
      <c r="I635" s="1">
        <v>106.45</v>
      </c>
      <c r="J635" s="1">
        <v>105.32</v>
      </c>
      <c r="K635" s="1">
        <v>64271556</v>
      </c>
      <c r="L635" s="1">
        <v>6769364530.5</v>
      </c>
      <c r="M635" s="1">
        <v>201485</v>
      </c>
      <c r="N635" s="3">
        <f>IF(ISERR(LN(Table18[[#This Row],[Close Price]]/I634)),"-",LN(Table18[[#This Row],[Close Price]]/I634))</f>
        <v>4.5648088284974221E-2</v>
      </c>
    </row>
    <row r="636" spans="1:14" x14ac:dyDescent="0.3">
      <c r="A636" s="1" t="s">
        <v>33</v>
      </c>
      <c r="B636" s="1" t="s">
        <v>14</v>
      </c>
      <c r="C636" s="2">
        <v>44041</v>
      </c>
      <c r="D636" s="1">
        <v>106.45</v>
      </c>
      <c r="E636" s="1">
        <v>108.1</v>
      </c>
      <c r="F636" s="1">
        <v>108.75</v>
      </c>
      <c r="G636" s="1">
        <v>104.85</v>
      </c>
      <c r="H636" s="1">
        <v>105.7</v>
      </c>
      <c r="I636" s="1">
        <v>105.75</v>
      </c>
      <c r="J636" s="1">
        <v>107.06</v>
      </c>
      <c r="K636" s="1">
        <v>44561874</v>
      </c>
      <c r="L636" s="1">
        <v>4770924220.5</v>
      </c>
      <c r="M636" s="1">
        <v>148403</v>
      </c>
      <c r="N636" s="3">
        <f>IF(ISERR(LN(Table18[[#This Row],[Close Price]]/I635)),"-",LN(Table18[[#This Row],[Close Price]]/I635))</f>
        <v>-6.5975734131011919E-3</v>
      </c>
    </row>
    <row r="637" spans="1:14" x14ac:dyDescent="0.3">
      <c r="A637" s="1" t="s">
        <v>33</v>
      </c>
      <c r="B637" s="1" t="s">
        <v>14</v>
      </c>
      <c r="C637" s="2">
        <v>44042</v>
      </c>
      <c r="D637" s="1">
        <v>105.75</v>
      </c>
      <c r="E637" s="1">
        <v>106.4</v>
      </c>
      <c r="F637" s="1">
        <v>106.75</v>
      </c>
      <c r="G637" s="1">
        <v>102.85</v>
      </c>
      <c r="H637" s="1">
        <v>103.25</v>
      </c>
      <c r="I637" s="1">
        <v>103.65</v>
      </c>
      <c r="J637" s="1">
        <v>104.75</v>
      </c>
      <c r="K637" s="1">
        <v>33382883</v>
      </c>
      <c r="L637" s="1">
        <v>3496799099.3000002</v>
      </c>
      <c r="M637" s="1">
        <v>128190</v>
      </c>
      <c r="N637" s="3">
        <f>IF(ISERR(LN(Table18[[#This Row],[Close Price]]/I636)),"-",LN(Table18[[#This Row],[Close Price]]/I636))</f>
        <v>-2.0057979044598672E-2</v>
      </c>
    </row>
    <row r="638" spans="1:14" x14ac:dyDescent="0.3">
      <c r="A638" s="1" t="s">
        <v>33</v>
      </c>
      <c r="B638" s="1" t="s">
        <v>14</v>
      </c>
      <c r="C638" s="2">
        <v>44043</v>
      </c>
      <c r="D638" s="1">
        <v>103.65</v>
      </c>
      <c r="E638" s="1">
        <v>104</v>
      </c>
      <c r="F638" s="1">
        <v>105.4</v>
      </c>
      <c r="G638" s="1">
        <v>102.3</v>
      </c>
      <c r="H638" s="1">
        <v>105.05</v>
      </c>
      <c r="I638" s="1">
        <v>104.65</v>
      </c>
      <c r="J638" s="1">
        <v>103.62</v>
      </c>
      <c r="K638" s="1">
        <v>33809020</v>
      </c>
      <c r="L638" s="1">
        <v>3503235249.0500002</v>
      </c>
      <c r="M638" s="1">
        <v>115278</v>
      </c>
      <c r="N638" s="3">
        <f>IF(ISERR(LN(Table18[[#This Row],[Close Price]]/I637)),"-",LN(Table18[[#This Row],[Close Price]]/I637))</f>
        <v>9.6016100102200696E-3</v>
      </c>
    </row>
    <row r="639" spans="1:14" x14ac:dyDescent="0.3">
      <c r="A639" s="1" t="s">
        <v>33</v>
      </c>
      <c r="B639" s="1" t="s">
        <v>14</v>
      </c>
      <c r="C639" s="2">
        <v>44046</v>
      </c>
      <c r="D639" s="1">
        <v>104.65</v>
      </c>
      <c r="E639" s="1">
        <v>103</v>
      </c>
      <c r="F639" s="1">
        <v>114.4</v>
      </c>
      <c r="G639" s="1">
        <v>102.9</v>
      </c>
      <c r="H639" s="1">
        <v>111.7</v>
      </c>
      <c r="I639" s="1">
        <v>113.05</v>
      </c>
      <c r="J639" s="1">
        <v>111.21</v>
      </c>
      <c r="K639" s="1">
        <v>194765847</v>
      </c>
      <c r="L639" s="1">
        <v>21659457969.700001</v>
      </c>
      <c r="M639" s="1">
        <v>522686</v>
      </c>
      <c r="N639" s="3">
        <f>IF(ISERR(LN(Table18[[#This Row],[Close Price]]/I638)),"-",LN(Table18[[#This Row],[Close Price]]/I638))</f>
        <v>7.7208749831970069E-2</v>
      </c>
    </row>
    <row r="640" spans="1:14" x14ac:dyDescent="0.3">
      <c r="A640" s="1" t="s">
        <v>33</v>
      </c>
      <c r="B640" s="1" t="s">
        <v>14</v>
      </c>
      <c r="C640" s="2">
        <v>44047</v>
      </c>
      <c r="D640" s="1">
        <v>113.05</v>
      </c>
      <c r="E640" s="1">
        <v>112.95</v>
      </c>
      <c r="F640" s="1">
        <v>115.1</v>
      </c>
      <c r="G640" s="1">
        <v>110.8</v>
      </c>
      <c r="H640" s="1">
        <v>111.15</v>
      </c>
      <c r="I640" s="1">
        <v>111.45</v>
      </c>
      <c r="J640" s="1">
        <v>112.99</v>
      </c>
      <c r="K640" s="1">
        <v>95906991</v>
      </c>
      <c r="L640" s="1">
        <v>10836885472.5</v>
      </c>
      <c r="M640" s="1">
        <v>270181</v>
      </c>
      <c r="N640" s="3">
        <f>IF(ISERR(LN(Table18[[#This Row],[Close Price]]/I639)),"-",LN(Table18[[#This Row],[Close Price]]/I639))</f>
        <v>-1.4254138892100962E-2</v>
      </c>
    </row>
    <row r="641" spans="1:14" x14ac:dyDescent="0.3">
      <c r="A641" s="1" t="s">
        <v>33</v>
      </c>
      <c r="B641" s="1" t="s">
        <v>14</v>
      </c>
      <c r="C641" s="2">
        <v>44048</v>
      </c>
      <c r="D641" s="1">
        <v>111.45</v>
      </c>
      <c r="E641" s="1">
        <v>112.4</v>
      </c>
      <c r="F641" s="1">
        <v>117.65</v>
      </c>
      <c r="G641" s="1">
        <v>112</v>
      </c>
      <c r="H641" s="1">
        <v>115.55</v>
      </c>
      <c r="I641" s="1">
        <v>115.4</v>
      </c>
      <c r="J641" s="1">
        <v>114.71</v>
      </c>
      <c r="K641" s="1">
        <v>99372353</v>
      </c>
      <c r="L641" s="1">
        <v>11398798628.65</v>
      </c>
      <c r="M641" s="1">
        <v>266743</v>
      </c>
      <c r="N641" s="3">
        <f>IF(ISERR(LN(Table18[[#This Row],[Close Price]]/I640)),"-",LN(Table18[[#This Row],[Close Price]]/I640))</f>
        <v>3.482829424212136E-2</v>
      </c>
    </row>
    <row r="642" spans="1:14" x14ac:dyDescent="0.3">
      <c r="A642" s="1" t="s">
        <v>33</v>
      </c>
      <c r="B642" s="1" t="s">
        <v>14</v>
      </c>
      <c r="C642" s="2">
        <v>44049</v>
      </c>
      <c r="D642" s="1">
        <v>115.4</v>
      </c>
      <c r="E642" s="1">
        <v>116.2</v>
      </c>
      <c r="F642" s="1">
        <v>117.7</v>
      </c>
      <c r="G642" s="1">
        <v>115.5</v>
      </c>
      <c r="H642" s="1">
        <v>117.15</v>
      </c>
      <c r="I642" s="1">
        <v>116.8</v>
      </c>
      <c r="J642" s="1">
        <v>116.46</v>
      </c>
      <c r="K642" s="1">
        <v>60093689</v>
      </c>
      <c r="L642" s="1">
        <v>6998380454.1999998</v>
      </c>
      <c r="M642" s="1">
        <v>161993</v>
      </c>
      <c r="N642" s="3">
        <f>IF(ISERR(LN(Table18[[#This Row],[Close Price]]/I641)),"-",LN(Table18[[#This Row],[Close Price]]/I641))</f>
        <v>1.2058716320127394E-2</v>
      </c>
    </row>
    <row r="643" spans="1:14" x14ac:dyDescent="0.3">
      <c r="A643" s="1" t="s">
        <v>33</v>
      </c>
      <c r="B643" s="1" t="s">
        <v>14</v>
      </c>
      <c r="C643" s="2">
        <v>44050</v>
      </c>
      <c r="D643" s="1">
        <v>116.8</v>
      </c>
      <c r="E643" s="1">
        <v>117</v>
      </c>
      <c r="F643" s="1">
        <v>119.7</v>
      </c>
      <c r="G643" s="1">
        <v>116</v>
      </c>
      <c r="H643" s="1">
        <v>118.9</v>
      </c>
      <c r="I643" s="1">
        <v>119.1</v>
      </c>
      <c r="J643" s="1">
        <v>118.33</v>
      </c>
      <c r="K643" s="1">
        <v>56489837</v>
      </c>
      <c r="L643" s="1">
        <v>6684420204.6999998</v>
      </c>
      <c r="M643" s="1">
        <v>169070</v>
      </c>
      <c r="N643" s="3">
        <f>IF(ISERR(LN(Table18[[#This Row],[Close Price]]/I642)),"-",LN(Table18[[#This Row],[Close Price]]/I642))</f>
        <v>1.9500405967127623E-2</v>
      </c>
    </row>
    <row r="644" spans="1:14" x14ac:dyDescent="0.3">
      <c r="A644" s="1" t="s">
        <v>33</v>
      </c>
      <c r="B644" s="1" t="s">
        <v>14</v>
      </c>
      <c r="C644" s="2">
        <v>44053</v>
      </c>
      <c r="D644" s="1">
        <v>119.1</v>
      </c>
      <c r="E644" s="1">
        <v>119.95</v>
      </c>
      <c r="F644" s="1">
        <v>124.7</v>
      </c>
      <c r="G644" s="1">
        <v>119.7</v>
      </c>
      <c r="H644" s="1">
        <v>123.35</v>
      </c>
      <c r="I644" s="1">
        <v>123.85</v>
      </c>
      <c r="J644" s="1">
        <v>122.9</v>
      </c>
      <c r="K644" s="1">
        <v>71095910</v>
      </c>
      <c r="L644" s="1">
        <v>8737339637.0499992</v>
      </c>
      <c r="M644" s="1">
        <v>243534</v>
      </c>
      <c r="N644" s="3">
        <f>IF(ISERR(LN(Table18[[#This Row],[Close Price]]/I643)),"-",LN(Table18[[#This Row],[Close Price]]/I643))</f>
        <v>3.9107679574114096E-2</v>
      </c>
    </row>
    <row r="645" spans="1:14" x14ac:dyDescent="0.3">
      <c r="A645" s="1" t="s">
        <v>33</v>
      </c>
      <c r="B645" s="1" t="s">
        <v>14</v>
      </c>
      <c r="C645" s="2">
        <v>44054</v>
      </c>
      <c r="D645" s="1">
        <v>123.85</v>
      </c>
      <c r="E645" s="1">
        <v>125</v>
      </c>
      <c r="F645" s="1">
        <v>125.8</v>
      </c>
      <c r="G645" s="1">
        <v>121.4</v>
      </c>
      <c r="H645" s="1">
        <v>122.55</v>
      </c>
      <c r="I645" s="1">
        <v>122.3</v>
      </c>
      <c r="J645" s="1">
        <v>123.12</v>
      </c>
      <c r="K645" s="1">
        <v>50225180</v>
      </c>
      <c r="L645" s="1">
        <v>6183949984.5</v>
      </c>
      <c r="M645" s="1">
        <v>151464</v>
      </c>
      <c r="N645" s="3">
        <f>IF(ISERR(LN(Table18[[#This Row],[Close Price]]/I644)),"-",LN(Table18[[#This Row],[Close Price]]/I644))</f>
        <v>-1.2594113242241927E-2</v>
      </c>
    </row>
    <row r="646" spans="1:14" x14ac:dyDescent="0.3">
      <c r="A646" s="1" t="s">
        <v>33</v>
      </c>
      <c r="B646" s="1" t="s">
        <v>14</v>
      </c>
      <c r="C646" s="2">
        <v>44055</v>
      </c>
      <c r="D646" s="1">
        <v>122.3</v>
      </c>
      <c r="E646" s="1">
        <v>121</v>
      </c>
      <c r="F646" s="1">
        <v>126.4</v>
      </c>
      <c r="G646" s="1">
        <v>120.6</v>
      </c>
      <c r="H646" s="1">
        <v>125</v>
      </c>
      <c r="I646" s="1">
        <v>125.35</v>
      </c>
      <c r="J646" s="1">
        <v>123.54</v>
      </c>
      <c r="K646" s="1">
        <v>50715485</v>
      </c>
      <c r="L646" s="1">
        <v>6265204115.25</v>
      </c>
      <c r="M646" s="1">
        <v>181485</v>
      </c>
      <c r="N646" s="3">
        <f>IF(ISERR(LN(Table18[[#This Row],[Close Price]]/I645)),"-",LN(Table18[[#This Row],[Close Price]]/I645))</f>
        <v>2.4632781911175641E-2</v>
      </c>
    </row>
    <row r="647" spans="1:14" x14ac:dyDescent="0.3">
      <c r="A647" s="1" t="s">
        <v>33</v>
      </c>
      <c r="B647" s="1" t="s">
        <v>14</v>
      </c>
      <c r="C647" s="2">
        <v>44056</v>
      </c>
      <c r="D647" s="1">
        <v>125.35</v>
      </c>
      <c r="E647" s="1">
        <v>126.1</v>
      </c>
      <c r="F647" s="1">
        <v>131.9</v>
      </c>
      <c r="G647" s="1">
        <v>124.4</v>
      </c>
      <c r="H647" s="1">
        <v>131.1</v>
      </c>
      <c r="I647" s="1">
        <v>131.15</v>
      </c>
      <c r="J647" s="1">
        <v>128.74</v>
      </c>
      <c r="K647" s="1">
        <v>95490351</v>
      </c>
      <c r="L647" s="1">
        <v>12293636061.65</v>
      </c>
      <c r="M647" s="1">
        <v>314690</v>
      </c>
      <c r="N647" s="3">
        <f>IF(ISERR(LN(Table18[[#This Row],[Close Price]]/I646)),"-",LN(Table18[[#This Row],[Close Price]]/I646))</f>
        <v>4.5231881708580404E-2</v>
      </c>
    </row>
    <row r="648" spans="1:14" x14ac:dyDescent="0.3">
      <c r="A648" s="1" t="s">
        <v>33</v>
      </c>
      <c r="B648" s="1" t="s">
        <v>14</v>
      </c>
      <c r="C648" s="2">
        <v>44057</v>
      </c>
      <c r="D648" s="1">
        <v>131.15</v>
      </c>
      <c r="E648" s="1">
        <v>131.15</v>
      </c>
      <c r="F648" s="1">
        <v>132.65</v>
      </c>
      <c r="G648" s="1">
        <v>123.7</v>
      </c>
      <c r="H648" s="1">
        <v>124.85</v>
      </c>
      <c r="I648" s="1">
        <v>124.6</v>
      </c>
      <c r="J648" s="1">
        <v>127.78</v>
      </c>
      <c r="K648" s="1">
        <v>75034602</v>
      </c>
      <c r="L648" s="1">
        <v>9587710674.25</v>
      </c>
      <c r="M648" s="1">
        <v>284236</v>
      </c>
      <c r="N648" s="3">
        <f>IF(ISERR(LN(Table18[[#This Row],[Close Price]]/I647)),"-",LN(Table18[[#This Row],[Close Price]]/I647))</f>
        <v>-5.1233099959530008E-2</v>
      </c>
    </row>
    <row r="649" spans="1:14" x14ac:dyDescent="0.3">
      <c r="A649" s="1" t="s">
        <v>33</v>
      </c>
      <c r="B649" s="1" t="s">
        <v>14</v>
      </c>
      <c r="C649" s="2">
        <v>44060</v>
      </c>
      <c r="D649" s="1">
        <v>124.6</v>
      </c>
      <c r="E649" s="1">
        <v>124.5</v>
      </c>
      <c r="F649" s="1">
        <v>126.25</v>
      </c>
      <c r="G649" s="1">
        <v>120.6</v>
      </c>
      <c r="H649" s="1">
        <v>123.7</v>
      </c>
      <c r="I649" s="1">
        <v>123.55</v>
      </c>
      <c r="J649" s="1">
        <v>123.93</v>
      </c>
      <c r="K649" s="1">
        <v>61154591</v>
      </c>
      <c r="L649" s="1">
        <v>7579031713.9499998</v>
      </c>
      <c r="M649" s="1">
        <v>194650</v>
      </c>
      <c r="N649" s="3">
        <f>IF(ISERR(LN(Table18[[#This Row],[Close Price]]/I648)),"-",LN(Table18[[#This Row],[Close Price]]/I648))</f>
        <v>-8.4626739187336538E-3</v>
      </c>
    </row>
    <row r="650" spans="1:14" x14ac:dyDescent="0.3">
      <c r="A650" s="1" t="s">
        <v>33</v>
      </c>
      <c r="B650" s="1" t="s">
        <v>14</v>
      </c>
      <c r="C650" s="2">
        <v>44061</v>
      </c>
      <c r="D650" s="1">
        <v>123.55</v>
      </c>
      <c r="E650" s="1">
        <v>124</v>
      </c>
      <c r="F650" s="1">
        <v>127.5</v>
      </c>
      <c r="G650" s="1">
        <v>123.6</v>
      </c>
      <c r="H650" s="1">
        <v>125.55</v>
      </c>
      <c r="I650" s="1">
        <v>125.6</v>
      </c>
      <c r="J650" s="1">
        <v>125.5</v>
      </c>
      <c r="K650" s="1">
        <v>62154483</v>
      </c>
      <c r="L650" s="1">
        <v>7800696583.9499998</v>
      </c>
      <c r="M650" s="1">
        <v>186007</v>
      </c>
      <c r="N650" s="3">
        <f>IF(ISERR(LN(Table18[[#This Row],[Close Price]]/I649)),"-",LN(Table18[[#This Row],[Close Price]]/I649))</f>
        <v>1.6456321599479122E-2</v>
      </c>
    </row>
    <row r="651" spans="1:14" x14ac:dyDescent="0.3">
      <c r="A651" s="1" t="s">
        <v>33</v>
      </c>
      <c r="B651" s="1" t="s">
        <v>14</v>
      </c>
      <c r="C651" s="2">
        <v>44062</v>
      </c>
      <c r="D651" s="1">
        <v>125.6</v>
      </c>
      <c r="E651" s="1">
        <v>127</v>
      </c>
      <c r="F651" s="1">
        <v>127.6</v>
      </c>
      <c r="G651" s="1">
        <v>124.75</v>
      </c>
      <c r="H651" s="1">
        <v>125.3</v>
      </c>
      <c r="I651" s="1">
        <v>125.15</v>
      </c>
      <c r="J651" s="1">
        <v>126.17</v>
      </c>
      <c r="K651" s="1">
        <v>45133950</v>
      </c>
      <c r="L651" s="1">
        <v>5694568520.25</v>
      </c>
      <c r="M651" s="1">
        <v>137522</v>
      </c>
      <c r="N651" s="3">
        <f>IF(ISERR(LN(Table18[[#This Row],[Close Price]]/I650)),"-",LN(Table18[[#This Row],[Close Price]]/I650))</f>
        <v>-3.5892361563150382E-3</v>
      </c>
    </row>
    <row r="652" spans="1:14" x14ac:dyDescent="0.3">
      <c r="A652" s="1" t="s">
        <v>33</v>
      </c>
      <c r="B652" s="1" t="s">
        <v>14</v>
      </c>
      <c r="C652" s="2">
        <v>44063</v>
      </c>
      <c r="D652" s="1">
        <v>125.15</v>
      </c>
      <c r="E652" s="1">
        <v>123.45</v>
      </c>
      <c r="F652" s="1">
        <v>125.65</v>
      </c>
      <c r="G652" s="1">
        <v>121.1</v>
      </c>
      <c r="H652" s="1">
        <v>121.85</v>
      </c>
      <c r="I652" s="1">
        <v>121.7</v>
      </c>
      <c r="J652" s="1">
        <v>123.35</v>
      </c>
      <c r="K652" s="1">
        <v>43533457</v>
      </c>
      <c r="L652" s="1">
        <v>5370047661</v>
      </c>
      <c r="M652" s="1">
        <v>167940</v>
      </c>
      <c r="N652" s="3">
        <f>IF(ISERR(LN(Table18[[#This Row],[Close Price]]/I651)),"-",LN(Table18[[#This Row],[Close Price]]/I651))</f>
        <v>-2.7954017884301748E-2</v>
      </c>
    </row>
    <row r="653" spans="1:14" x14ac:dyDescent="0.3">
      <c r="A653" s="1" t="s">
        <v>33</v>
      </c>
      <c r="B653" s="1" t="s">
        <v>14</v>
      </c>
      <c r="C653" s="2">
        <v>44064</v>
      </c>
      <c r="D653" s="1">
        <v>121.7</v>
      </c>
      <c r="E653" s="1">
        <v>124.2</v>
      </c>
      <c r="F653" s="1">
        <v>124.2</v>
      </c>
      <c r="G653" s="1">
        <v>120.15</v>
      </c>
      <c r="H653" s="1">
        <v>121.25</v>
      </c>
      <c r="I653" s="1">
        <v>120.9</v>
      </c>
      <c r="J653" s="1">
        <v>121.91</v>
      </c>
      <c r="K653" s="1">
        <v>48650670</v>
      </c>
      <c r="L653" s="1">
        <v>5930890162.8500004</v>
      </c>
      <c r="M653" s="1">
        <v>171419</v>
      </c>
      <c r="N653" s="3">
        <f>IF(ISERR(LN(Table18[[#This Row],[Close Price]]/I652)),"-",LN(Table18[[#This Row],[Close Price]]/I652))</f>
        <v>-6.5952423727344261E-3</v>
      </c>
    </row>
    <row r="654" spans="1:14" x14ac:dyDescent="0.3">
      <c r="A654" s="1" t="s">
        <v>33</v>
      </c>
      <c r="B654" s="1" t="s">
        <v>14</v>
      </c>
      <c r="C654" s="2">
        <v>44067</v>
      </c>
      <c r="D654" s="1">
        <v>120.9</v>
      </c>
      <c r="E654" s="1">
        <v>122</v>
      </c>
      <c r="F654" s="1">
        <v>123</v>
      </c>
      <c r="G654" s="1">
        <v>120.8</v>
      </c>
      <c r="H654" s="1">
        <v>121.1</v>
      </c>
      <c r="I654" s="1">
        <v>121.2</v>
      </c>
      <c r="J654" s="1">
        <v>121.72</v>
      </c>
      <c r="K654" s="1">
        <v>31296668</v>
      </c>
      <c r="L654" s="1">
        <v>3809459829.9000001</v>
      </c>
      <c r="M654" s="1">
        <v>106961</v>
      </c>
      <c r="N654" s="3">
        <f>IF(ISERR(LN(Table18[[#This Row],[Close Price]]/I653)),"-",LN(Table18[[#This Row],[Close Price]]/I653))</f>
        <v>2.4783160144670005E-3</v>
      </c>
    </row>
    <row r="655" spans="1:14" x14ac:dyDescent="0.3">
      <c r="A655" s="1" t="s">
        <v>33</v>
      </c>
      <c r="B655" s="1" t="s">
        <v>14</v>
      </c>
      <c r="C655" s="2">
        <v>44068</v>
      </c>
      <c r="D655" s="1">
        <v>121.2</v>
      </c>
      <c r="E655" s="1">
        <v>121.8</v>
      </c>
      <c r="F655" s="1">
        <v>128.35</v>
      </c>
      <c r="G655" s="1">
        <v>121.1</v>
      </c>
      <c r="H655" s="1">
        <v>127.65</v>
      </c>
      <c r="I655" s="1">
        <v>127.1</v>
      </c>
      <c r="J655" s="1">
        <v>125.13</v>
      </c>
      <c r="K655" s="1">
        <v>90267008</v>
      </c>
      <c r="L655" s="1">
        <v>11294660730.25</v>
      </c>
      <c r="M655" s="1">
        <v>268606</v>
      </c>
      <c r="N655" s="3">
        <f>IF(ISERR(LN(Table18[[#This Row],[Close Price]]/I654)),"-",LN(Table18[[#This Row],[Close Price]]/I654))</f>
        <v>4.7532104560194188E-2</v>
      </c>
    </row>
    <row r="656" spans="1:14" x14ac:dyDescent="0.3">
      <c r="A656" s="1" t="s">
        <v>33</v>
      </c>
      <c r="B656" s="1" t="s">
        <v>14</v>
      </c>
      <c r="C656" s="2">
        <v>44069</v>
      </c>
      <c r="D656" s="1">
        <v>127.1</v>
      </c>
      <c r="E656" s="1">
        <v>130.5</v>
      </c>
      <c r="F656" s="1">
        <v>139</v>
      </c>
      <c r="G656" s="1">
        <v>128.35</v>
      </c>
      <c r="H656" s="1">
        <v>138.4</v>
      </c>
      <c r="I656" s="1">
        <v>137.9</v>
      </c>
      <c r="J656" s="1">
        <v>133.87</v>
      </c>
      <c r="K656" s="1">
        <v>197516356</v>
      </c>
      <c r="L656" s="1">
        <v>26441765429.900002</v>
      </c>
      <c r="M656" s="1">
        <v>583201</v>
      </c>
      <c r="N656" s="3">
        <f>IF(ISERR(LN(Table18[[#This Row],[Close Price]]/I655)),"-",LN(Table18[[#This Row],[Close Price]]/I655))</f>
        <v>8.1554606603847751E-2</v>
      </c>
    </row>
    <row r="657" spans="1:14" x14ac:dyDescent="0.3">
      <c r="A657" s="1" t="s">
        <v>33</v>
      </c>
      <c r="B657" s="1" t="s">
        <v>14</v>
      </c>
      <c r="C657" s="2">
        <v>44070</v>
      </c>
      <c r="D657" s="1">
        <v>137.9</v>
      </c>
      <c r="E657" s="1">
        <v>140.1</v>
      </c>
      <c r="F657" s="1">
        <v>146.85</v>
      </c>
      <c r="G657" s="1">
        <v>139.30000000000001</v>
      </c>
      <c r="H657" s="1">
        <v>143.6</v>
      </c>
      <c r="I657" s="1">
        <v>144.25</v>
      </c>
      <c r="J657" s="1">
        <v>143.13999999999999</v>
      </c>
      <c r="K657" s="1">
        <v>181382530</v>
      </c>
      <c r="L657" s="1">
        <v>25962563255.049999</v>
      </c>
      <c r="M657" s="1">
        <v>527074</v>
      </c>
      <c r="N657" s="3">
        <f>IF(ISERR(LN(Table18[[#This Row],[Close Price]]/I656)),"-",LN(Table18[[#This Row],[Close Price]]/I656))</f>
        <v>4.501912058895282E-2</v>
      </c>
    </row>
    <row r="658" spans="1:14" x14ac:dyDescent="0.3">
      <c r="A658" s="1" t="s">
        <v>33</v>
      </c>
      <c r="B658" s="1" t="s">
        <v>14</v>
      </c>
      <c r="C658" s="2">
        <v>44071</v>
      </c>
      <c r="D658" s="1">
        <v>144.25</v>
      </c>
      <c r="E658" s="1">
        <v>144.15</v>
      </c>
      <c r="F658" s="1">
        <v>146.19999999999999</v>
      </c>
      <c r="G658" s="1">
        <v>140.5</v>
      </c>
      <c r="H658" s="1">
        <v>142.75</v>
      </c>
      <c r="I658" s="1">
        <v>142.80000000000001</v>
      </c>
      <c r="J658" s="1">
        <v>143.07</v>
      </c>
      <c r="K658" s="1">
        <v>95196419</v>
      </c>
      <c r="L658" s="1">
        <v>13619793279.200001</v>
      </c>
      <c r="M658" s="1">
        <v>296547</v>
      </c>
      <c r="N658" s="3">
        <f>IF(ISERR(LN(Table18[[#This Row],[Close Price]]/I657)),"-",LN(Table18[[#This Row],[Close Price]]/I657))</f>
        <v>-1.01028554827248E-2</v>
      </c>
    </row>
    <row r="659" spans="1:14" x14ac:dyDescent="0.3">
      <c r="A659" s="1" t="s">
        <v>33</v>
      </c>
      <c r="B659" s="1" t="s">
        <v>14</v>
      </c>
      <c r="C659" s="2">
        <v>44074</v>
      </c>
      <c r="D659" s="1">
        <v>142.80000000000001</v>
      </c>
      <c r="E659" s="1">
        <v>144.5</v>
      </c>
      <c r="F659" s="1">
        <v>147.94999999999999</v>
      </c>
      <c r="G659" s="1">
        <v>138.19999999999999</v>
      </c>
      <c r="H659" s="1">
        <v>142.1</v>
      </c>
      <c r="I659" s="1">
        <v>143.19999999999999</v>
      </c>
      <c r="J659" s="1">
        <v>144.19</v>
      </c>
      <c r="K659" s="1">
        <v>160564520</v>
      </c>
      <c r="L659" s="1">
        <v>23151293812.150002</v>
      </c>
      <c r="M659" s="1">
        <v>430759</v>
      </c>
      <c r="N659" s="3">
        <f>IF(ISERR(LN(Table18[[#This Row],[Close Price]]/I658)),"-",LN(Table18[[#This Row],[Close Price]]/I658))</f>
        <v>2.7972046210609975E-3</v>
      </c>
    </row>
    <row r="660" spans="1:14" x14ac:dyDescent="0.3">
      <c r="A660" s="1" t="s">
        <v>33</v>
      </c>
      <c r="B660" s="1" t="s">
        <v>14</v>
      </c>
      <c r="C660" s="2">
        <v>44075</v>
      </c>
      <c r="D660" s="1">
        <v>143.19999999999999</v>
      </c>
      <c r="E660" s="1">
        <v>143.4</v>
      </c>
      <c r="F660" s="1">
        <v>145.15</v>
      </c>
      <c r="G660" s="1">
        <v>140.4</v>
      </c>
      <c r="H660" s="1">
        <v>144</v>
      </c>
      <c r="I660" s="1">
        <v>143.80000000000001</v>
      </c>
      <c r="J660" s="1">
        <v>142.74</v>
      </c>
      <c r="K660" s="1">
        <v>58811608</v>
      </c>
      <c r="L660" s="1">
        <v>8394646496</v>
      </c>
      <c r="M660" s="1">
        <v>185102</v>
      </c>
      <c r="N660" s="3">
        <f>IF(ISERR(LN(Table18[[#This Row],[Close Price]]/I659)),"-",LN(Table18[[#This Row],[Close Price]]/I659))</f>
        <v>4.1811907604013317E-3</v>
      </c>
    </row>
    <row r="661" spans="1:14" x14ac:dyDescent="0.3">
      <c r="A661" s="1" t="s">
        <v>33</v>
      </c>
      <c r="B661" s="1" t="s">
        <v>14</v>
      </c>
      <c r="C661" s="2">
        <v>44076</v>
      </c>
      <c r="D661" s="1">
        <v>143.80000000000001</v>
      </c>
      <c r="E661" s="1">
        <v>144.30000000000001</v>
      </c>
      <c r="F661" s="1">
        <v>151.65</v>
      </c>
      <c r="G661" s="1">
        <v>141.44999999999999</v>
      </c>
      <c r="H661" s="1">
        <v>151.5</v>
      </c>
      <c r="I661" s="1">
        <v>150.30000000000001</v>
      </c>
      <c r="J661" s="1">
        <v>146.19999999999999</v>
      </c>
      <c r="K661" s="1">
        <v>74951550</v>
      </c>
      <c r="L661" s="1">
        <v>10957976732.85</v>
      </c>
      <c r="M661" s="1">
        <v>246918</v>
      </c>
      <c r="N661" s="3">
        <f>IF(ISERR(LN(Table18[[#This Row],[Close Price]]/I660)),"-",LN(Table18[[#This Row],[Close Price]]/I660))</f>
        <v>4.4209851471982531E-2</v>
      </c>
    </row>
    <row r="662" spans="1:14" x14ac:dyDescent="0.3">
      <c r="A662" s="1" t="s">
        <v>33</v>
      </c>
      <c r="B662" s="1" t="s">
        <v>14</v>
      </c>
      <c r="C662" s="2">
        <v>44077</v>
      </c>
      <c r="D662" s="1">
        <v>150.30000000000001</v>
      </c>
      <c r="E662" s="1">
        <v>151.6</v>
      </c>
      <c r="F662" s="1">
        <v>155.19999999999999</v>
      </c>
      <c r="G662" s="1">
        <v>149.55000000000001</v>
      </c>
      <c r="H662" s="1">
        <v>151.44999999999999</v>
      </c>
      <c r="I662" s="1">
        <v>151.85</v>
      </c>
      <c r="J662" s="1">
        <v>152.38999999999999</v>
      </c>
      <c r="K662" s="1">
        <v>110156875</v>
      </c>
      <c r="L662" s="1">
        <v>16787061799.1</v>
      </c>
      <c r="M662" s="1">
        <v>355201</v>
      </c>
      <c r="N662" s="3">
        <f>IF(ISERR(LN(Table18[[#This Row],[Close Price]]/I661)),"-",LN(Table18[[#This Row],[Close Price]]/I661))</f>
        <v>1.0259894732828907E-2</v>
      </c>
    </row>
    <row r="663" spans="1:14" x14ac:dyDescent="0.3">
      <c r="A663" s="1" t="s">
        <v>33</v>
      </c>
      <c r="B663" s="1" t="s">
        <v>14</v>
      </c>
      <c r="C663" s="2">
        <v>44078</v>
      </c>
      <c r="D663" s="1">
        <v>151.85</v>
      </c>
      <c r="E663" s="1">
        <v>147.9</v>
      </c>
      <c r="F663" s="1">
        <v>153.65</v>
      </c>
      <c r="G663" s="1">
        <v>147</v>
      </c>
      <c r="H663" s="1">
        <v>147.6</v>
      </c>
      <c r="I663" s="1">
        <v>147.80000000000001</v>
      </c>
      <c r="J663" s="1">
        <v>150.41</v>
      </c>
      <c r="K663" s="1">
        <v>95565047</v>
      </c>
      <c r="L663" s="1">
        <v>14373868490.35</v>
      </c>
      <c r="M663" s="1">
        <v>318751</v>
      </c>
      <c r="N663" s="3">
        <f>IF(ISERR(LN(Table18[[#This Row],[Close Price]]/I662)),"-",LN(Table18[[#This Row],[Close Price]]/I662))</f>
        <v>-2.7033182977656261E-2</v>
      </c>
    </row>
    <row r="664" spans="1:14" x14ac:dyDescent="0.3">
      <c r="A664" s="1" t="s">
        <v>33</v>
      </c>
      <c r="B664" s="1" t="s">
        <v>14</v>
      </c>
      <c r="C664" s="2">
        <v>44081</v>
      </c>
      <c r="D664" s="1">
        <v>147.80000000000001</v>
      </c>
      <c r="E664" s="1">
        <v>150</v>
      </c>
      <c r="F664" s="1">
        <v>152</v>
      </c>
      <c r="G664" s="1">
        <v>148</v>
      </c>
      <c r="H664" s="1">
        <v>149</v>
      </c>
      <c r="I664" s="1">
        <v>149.4</v>
      </c>
      <c r="J664" s="1">
        <v>149.72999999999999</v>
      </c>
      <c r="K664" s="1">
        <v>82619417</v>
      </c>
      <c r="L664" s="1">
        <v>12370900506.6</v>
      </c>
      <c r="M664" s="1">
        <v>295645</v>
      </c>
      <c r="N664" s="3">
        <f>IF(ISERR(LN(Table18[[#This Row],[Close Price]]/I663)),"-",LN(Table18[[#This Row],[Close Price]]/I663))</f>
        <v>1.0767264184615591E-2</v>
      </c>
    </row>
    <row r="665" spans="1:14" x14ac:dyDescent="0.3">
      <c r="A665" s="1" t="s">
        <v>33</v>
      </c>
      <c r="B665" s="1" t="s">
        <v>14</v>
      </c>
      <c r="C665" s="2">
        <v>44082</v>
      </c>
      <c r="D665" s="1">
        <v>149.4</v>
      </c>
      <c r="E665" s="1">
        <v>149.44999999999999</v>
      </c>
      <c r="F665" s="1">
        <v>149.6</v>
      </c>
      <c r="G665" s="1">
        <v>141.19999999999999</v>
      </c>
      <c r="H665" s="1">
        <v>142.35</v>
      </c>
      <c r="I665" s="1">
        <v>142.30000000000001</v>
      </c>
      <c r="J665" s="1">
        <v>145.63999999999999</v>
      </c>
      <c r="K665" s="1">
        <v>76297951</v>
      </c>
      <c r="L665" s="1">
        <v>11111995747.35</v>
      </c>
      <c r="M665" s="1">
        <v>251056</v>
      </c>
      <c r="N665" s="3">
        <f>IF(ISERR(LN(Table18[[#This Row],[Close Price]]/I664)),"-",LN(Table18[[#This Row],[Close Price]]/I664))</f>
        <v>-4.8689767602910168E-2</v>
      </c>
    </row>
    <row r="666" spans="1:14" x14ac:dyDescent="0.3">
      <c r="A666" s="1" t="s">
        <v>33</v>
      </c>
      <c r="B666" s="1" t="s">
        <v>14</v>
      </c>
      <c r="C666" s="2">
        <v>44083</v>
      </c>
      <c r="D666" s="1">
        <v>142.30000000000001</v>
      </c>
      <c r="E666" s="1">
        <v>141</v>
      </c>
      <c r="F666" s="1">
        <v>141.75</v>
      </c>
      <c r="G666" s="1">
        <v>135.69999999999999</v>
      </c>
      <c r="H666" s="1">
        <v>140.65</v>
      </c>
      <c r="I666" s="1">
        <v>140.1</v>
      </c>
      <c r="J666" s="1">
        <v>138.6</v>
      </c>
      <c r="K666" s="1">
        <v>105358206</v>
      </c>
      <c r="L666" s="1">
        <v>14602596240.75</v>
      </c>
      <c r="M666" s="1">
        <v>297038</v>
      </c>
      <c r="N666" s="3">
        <f>IF(ISERR(LN(Table18[[#This Row],[Close Price]]/I665)),"-",LN(Table18[[#This Row],[Close Price]]/I665))</f>
        <v>-1.5581051752845496E-2</v>
      </c>
    </row>
    <row r="667" spans="1:14" x14ac:dyDescent="0.3">
      <c r="A667" s="1" t="s">
        <v>33</v>
      </c>
      <c r="B667" s="1" t="s">
        <v>14</v>
      </c>
      <c r="C667" s="2">
        <v>44084</v>
      </c>
      <c r="D667" s="1">
        <v>140.1</v>
      </c>
      <c r="E667" s="1">
        <v>142.80000000000001</v>
      </c>
      <c r="F667" s="1">
        <v>144.5</v>
      </c>
      <c r="G667" s="1">
        <v>138</v>
      </c>
      <c r="H667" s="1">
        <v>143.1</v>
      </c>
      <c r="I667" s="1">
        <v>143.30000000000001</v>
      </c>
      <c r="J667" s="1">
        <v>142.21</v>
      </c>
      <c r="K667" s="1">
        <v>79606710</v>
      </c>
      <c r="L667" s="1">
        <v>11320504743.450001</v>
      </c>
      <c r="M667" s="1">
        <v>263631</v>
      </c>
      <c r="N667" s="3">
        <f>IF(ISERR(LN(Table18[[#This Row],[Close Price]]/I666)),"-",LN(Table18[[#This Row],[Close Price]]/I666))</f>
        <v>2.2583881491164869E-2</v>
      </c>
    </row>
    <row r="668" spans="1:14" x14ac:dyDescent="0.3">
      <c r="A668" s="1" t="s">
        <v>33</v>
      </c>
      <c r="B668" s="1" t="s">
        <v>14</v>
      </c>
      <c r="C668" s="2">
        <v>44085</v>
      </c>
      <c r="D668" s="1">
        <v>143.30000000000001</v>
      </c>
      <c r="E668" s="1">
        <v>143.1</v>
      </c>
      <c r="F668" s="1">
        <v>146.80000000000001</v>
      </c>
      <c r="G668" s="1">
        <v>141.65</v>
      </c>
      <c r="H668" s="1">
        <v>143.65</v>
      </c>
      <c r="I668" s="1">
        <v>144.30000000000001</v>
      </c>
      <c r="J668" s="1">
        <v>144.31</v>
      </c>
      <c r="K668" s="1">
        <v>65137801</v>
      </c>
      <c r="L668" s="1">
        <v>9399913625</v>
      </c>
      <c r="M668" s="1">
        <v>219391</v>
      </c>
      <c r="N668" s="3">
        <f>IF(ISERR(LN(Table18[[#This Row],[Close Price]]/I667)),"-",LN(Table18[[#This Row],[Close Price]]/I667))</f>
        <v>6.9541309456990809E-3</v>
      </c>
    </row>
    <row r="669" spans="1:14" x14ac:dyDescent="0.3">
      <c r="A669" s="1" t="s">
        <v>33</v>
      </c>
      <c r="B669" s="1" t="s">
        <v>14</v>
      </c>
      <c r="C669" s="2">
        <v>44088</v>
      </c>
      <c r="D669" s="1">
        <v>144.30000000000001</v>
      </c>
      <c r="E669" s="1">
        <v>147.19999999999999</v>
      </c>
      <c r="F669" s="1">
        <v>151.1</v>
      </c>
      <c r="G669" s="1">
        <v>145.5</v>
      </c>
      <c r="H669" s="1">
        <v>147.15</v>
      </c>
      <c r="I669" s="1">
        <v>148.55000000000001</v>
      </c>
      <c r="J669" s="1">
        <v>148.41</v>
      </c>
      <c r="K669" s="1">
        <v>84506253</v>
      </c>
      <c r="L669" s="1">
        <v>12541694740.9</v>
      </c>
      <c r="M669" s="1">
        <v>308205</v>
      </c>
      <c r="N669" s="3">
        <f>IF(ISERR(LN(Table18[[#This Row],[Close Price]]/I668)),"-",LN(Table18[[#This Row],[Close Price]]/I668))</f>
        <v>2.9027136128791417E-2</v>
      </c>
    </row>
    <row r="670" spans="1:14" x14ac:dyDescent="0.3">
      <c r="A670" s="1" t="s">
        <v>33</v>
      </c>
      <c r="B670" s="1" t="s">
        <v>14</v>
      </c>
      <c r="C670" s="2">
        <v>44089</v>
      </c>
      <c r="D670" s="1">
        <v>148.55000000000001</v>
      </c>
      <c r="E670" s="1">
        <v>149.4</v>
      </c>
      <c r="F670" s="1">
        <v>149.4</v>
      </c>
      <c r="G670" s="1">
        <v>146.55000000000001</v>
      </c>
      <c r="H670" s="1">
        <v>148.9</v>
      </c>
      <c r="I670" s="1">
        <v>148.4</v>
      </c>
      <c r="J670" s="1">
        <v>147.91</v>
      </c>
      <c r="K670" s="1">
        <v>42887987</v>
      </c>
      <c r="L670" s="1">
        <v>6343391226.8000002</v>
      </c>
      <c r="M670" s="1">
        <v>149199</v>
      </c>
      <c r="N670" s="3">
        <f>IF(ISERR(LN(Table18[[#This Row],[Close Price]]/I669)),"-",LN(Table18[[#This Row],[Close Price]]/I669))</f>
        <v>-1.0102711753366578E-3</v>
      </c>
    </row>
    <row r="671" spans="1:14" x14ac:dyDescent="0.3">
      <c r="A671" s="1" t="s">
        <v>33</v>
      </c>
      <c r="B671" s="1" t="s">
        <v>14</v>
      </c>
      <c r="C671" s="2">
        <v>44090</v>
      </c>
      <c r="D671" s="1">
        <v>148.4</v>
      </c>
      <c r="E671" s="1">
        <v>149.19999999999999</v>
      </c>
      <c r="F671" s="1">
        <v>154.30000000000001</v>
      </c>
      <c r="G671" s="1">
        <v>148.55000000000001</v>
      </c>
      <c r="H671" s="1">
        <v>151</v>
      </c>
      <c r="I671" s="1">
        <v>151.44999999999999</v>
      </c>
      <c r="J671" s="1">
        <v>152.38</v>
      </c>
      <c r="K671" s="1">
        <v>85057870</v>
      </c>
      <c r="L671" s="1">
        <v>12960805723.15</v>
      </c>
      <c r="M671" s="1">
        <v>310895</v>
      </c>
      <c r="N671" s="3">
        <f>IF(ISERR(LN(Table18[[#This Row],[Close Price]]/I670)),"-",LN(Table18[[#This Row],[Close Price]]/I670))</f>
        <v>2.0344206739966109E-2</v>
      </c>
    </row>
    <row r="672" spans="1:14" x14ac:dyDescent="0.3">
      <c r="A672" s="1" t="s">
        <v>33</v>
      </c>
      <c r="B672" s="1" t="s">
        <v>14</v>
      </c>
      <c r="C672" s="2">
        <v>44091</v>
      </c>
      <c r="D672" s="1">
        <v>151.44999999999999</v>
      </c>
      <c r="E672" s="1">
        <v>150.80000000000001</v>
      </c>
      <c r="F672" s="1">
        <v>151</v>
      </c>
      <c r="G672" s="1">
        <v>146.19999999999999</v>
      </c>
      <c r="H672" s="1">
        <v>147.75</v>
      </c>
      <c r="I672" s="1">
        <v>147.65</v>
      </c>
      <c r="J672" s="1">
        <v>148.22999999999999</v>
      </c>
      <c r="K672" s="1">
        <v>48119523</v>
      </c>
      <c r="L672" s="1">
        <v>7132693233.6000004</v>
      </c>
      <c r="M672" s="1">
        <v>189486</v>
      </c>
      <c r="N672" s="3">
        <f>IF(ISERR(LN(Table18[[#This Row],[Close Price]]/I671)),"-",LN(Table18[[#This Row],[Close Price]]/I671))</f>
        <v>-2.5410929283314478E-2</v>
      </c>
    </row>
    <row r="673" spans="1:14" x14ac:dyDescent="0.3">
      <c r="A673" s="1" t="s">
        <v>33</v>
      </c>
      <c r="B673" s="1" t="s">
        <v>14</v>
      </c>
      <c r="C673" s="2">
        <v>44092</v>
      </c>
      <c r="D673" s="1">
        <v>147.65</v>
      </c>
      <c r="E673" s="1">
        <v>148.69999999999999</v>
      </c>
      <c r="F673" s="1">
        <v>150.5</v>
      </c>
      <c r="G673" s="1">
        <v>146.25</v>
      </c>
      <c r="H673" s="1">
        <v>147.75</v>
      </c>
      <c r="I673" s="1">
        <v>147.9</v>
      </c>
      <c r="J673" s="1">
        <v>148.69999999999999</v>
      </c>
      <c r="K673" s="1">
        <v>46271652</v>
      </c>
      <c r="L673" s="1">
        <v>6880673993.8000002</v>
      </c>
      <c r="M673" s="1">
        <v>160380</v>
      </c>
      <c r="N673" s="3">
        <f>IF(ISERR(LN(Table18[[#This Row],[Close Price]]/I672)),"-",LN(Table18[[#This Row],[Close Price]]/I672))</f>
        <v>1.6917615268224539E-3</v>
      </c>
    </row>
    <row r="674" spans="1:14" x14ac:dyDescent="0.3">
      <c r="A674" s="1" t="s">
        <v>33</v>
      </c>
      <c r="B674" s="1" t="s">
        <v>14</v>
      </c>
      <c r="C674" s="2">
        <v>44095</v>
      </c>
      <c r="D674" s="1">
        <v>147.9</v>
      </c>
      <c r="E674" s="1">
        <v>147.75</v>
      </c>
      <c r="F674" s="1">
        <v>147.75</v>
      </c>
      <c r="G674" s="1">
        <v>135.5</v>
      </c>
      <c r="H674" s="1">
        <v>136.30000000000001</v>
      </c>
      <c r="I674" s="1">
        <v>137.44999999999999</v>
      </c>
      <c r="J674" s="1">
        <v>141.58000000000001</v>
      </c>
      <c r="K674" s="1">
        <v>64735434</v>
      </c>
      <c r="L674" s="1">
        <v>9165561173.8500004</v>
      </c>
      <c r="M674" s="1">
        <v>259712</v>
      </c>
      <c r="N674" s="3">
        <f>IF(ISERR(LN(Table18[[#This Row],[Close Price]]/I673)),"-",LN(Table18[[#This Row],[Close Price]]/I673))</f>
        <v>-7.3276155105499563E-2</v>
      </c>
    </row>
    <row r="675" spans="1:14" x14ac:dyDescent="0.3">
      <c r="A675" s="1" t="s">
        <v>33</v>
      </c>
      <c r="B675" s="1" t="s">
        <v>14</v>
      </c>
      <c r="C675" s="2">
        <v>44096</v>
      </c>
      <c r="D675" s="1">
        <v>137.44999999999999</v>
      </c>
      <c r="E675" s="1">
        <v>138</v>
      </c>
      <c r="F675" s="1">
        <v>138.15</v>
      </c>
      <c r="G675" s="1">
        <v>129.65</v>
      </c>
      <c r="H675" s="1">
        <v>133.85</v>
      </c>
      <c r="I675" s="1">
        <v>133.1</v>
      </c>
      <c r="J675" s="1">
        <v>133.16</v>
      </c>
      <c r="K675" s="1">
        <v>87298376</v>
      </c>
      <c r="L675" s="1">
        <v>11624978140.700001</v>
      </c>
      <c r="M675" s="1">
        <v>300880</v>
      </c>
      <c r="N675" s="3">
        <f>IF(ISERR(LN(Table18[[#This Row],[Close Price]]/I674)),"-",LN(Table18[[#This Row],[Close Price]]/I674))</f>
        <v>-3.2159489210188699E-2</v>
      </c>
    </row>
    <row r="676" spans="1:14" x14ac:dyDescent="0.3">
      <c r="A676" s="1" t="s">
        <v>33</v>
      </c>
      <c r="B676" s="1" t="s">
        <v>14</v>
      </c>
      <c r="C676" s="2">
        <v>44097</v>
      </c>
      <c r="D676" s="1">
        <v>133.1</v>
      </c>
      <c r="E676" s="1">
        <v>135.5</v>
      </c>
      <c r="F676" s="1">
        <v>136.69999999999999</v>
      </c>
      <c r="G676" s="1">
        <v>127.9</v>
      </c>
      <c r="H676" s="1">
        <v>131.4</v>
      </c>
      <c r="I676" s="1">
        <v>131.4</v>
      </c>
      <c r="J676" s="1">
        <v>132.13</v>
      </c>
      <c r="K676" s="1">
        <v>74983029</v>
      </c>
      <c r="L676" s="1">
        <v>9907846374.4500008</v>
      </c>
      <c r="M676" s="1">
        <v>239508</v>
      </c>
      <c r="N676" s="3">
        <f>IF(ISERR(LN(Table18[[#This Row],[Close Price]]/I675)),"-",LN(Table18[[#This Row],[Close Price]]/I675))</f>
        <v>-1.2854619350555737E-2</v>
      </c>
    </row>
    <row r="677" spans="1:14" x14ac:dyDescent="0.3">
      <c r="A677" s="1" t="s">
        <v>33</v>
      </c>
      <c r="B677" s="1" t="s">
        <v>14</v>
      </c>
      <c r="C677" s="2">
        <v>44098</v>
      </c>
      <c r="D677" s="1">
        <v>131.4</v>
      </c>
      <c r="E677" s="1">
        <v>127.9</v>
      </c>
      <c r="F677" s="1">
        <v>128.80000000000001</v>
      </c>
      <c r="G677" s="1">
        <v>122.15</v>
      </c>
      <c r="H677" s="1">
        <v>122.75</v>
      </c>
      <c r="I677" s="1">
        <v>122.8</v>
      </c>
      <c r="J677" s="1">
        <v>125.21</v>
      </c>
      <c r="K677" s="1">
        <v>62423543</v>
      </c>
      <c r="L677" s="1">
        <v>7816010130.8999996</v>
      </c>
      <c r="M677" s="1">
        <v>264670</v>
      </c>
      <c r="N677" s="3">
        <f>IF(ISERR(LN(Table18[[#This Row],[Close Price]]/I676)),"-",LN(Table18[[#This Row],[Close Price]]/I676))</f>
        <v>-6.7689090337468102E-2</v>
      </c>
    </row>
    <row r="678" spans="1:14" x14ac:dyDescent="0.3">
      <c r="A678" s="1" t="s">
        <v>33</v>
      </c>
      <c r="B678" s="1" t="s">
        <v>14</v>
      </c>
      <c r="C678" s="2">
        <v>44099</v>
      </c>
      <c r="D678" s="1">
        <v>122.8</v>
      </c>
      <c r="E678" s="1">
        <v>123.7</v>
      </c>
      <c r="F678" s="1">
        <v>128.35</v>
      </c>
      <c r="G678" s="1">
        <v>123.1</v>
      </c>
      <c r="H678" s="1">
        <v>127</v>
      </c>
      <c r="I678" s="1">
        <v>127.25</v>
      </c>
      <c r="J678" s="1">
        <v>125.92</v>
      </c>
      <c r="K678" s="1">
        <v>65042619</v>
      </c>
      <c r="L678" s="1">
        <v>8189982129</v>
      </c>
      <c r="M678" s="1">
        <v>228746</v>
      </c>
      <c r="N678" s="3">
        <f>IF(ISERR(LN(Table18[[#This Row],[Close Price]]/I677)),"-",LN(Table18[[#This Row],[Close Price]]/I677))</f>
        <v>3.5596639717590105E-2</v>
      </c>
    </row>
    <row r="679" spans="1:14" x14ac:dyDescent="0.3">
      <c r="A679" s="1" t="s">
        <v>33</v>
      </c>
      <c r="B679" s="1" t="s">
        <v>14</v>
      </c>
      <c r="C679" s="2">
        <v>44102</v>
      </c>
      <c r="D679" s="1">
        <v>127.25</v>
      </c>
      <c r="E679" s="1">
        <v>128.9</v>
      </c>
      <c r="F679" s="1">
        <v>134.30000000000001</v>
      </c>
      <c r="G679" s="1">
        <v>127.5</v>
      </c>
      <c r="H679" s="1">
        <v>133.1</v>
      </c>
      <c r="I679" s="1">
        <v>132.85</v>
      </c>
      <c r="J679" s="1">
        <v>132.37</v>
      </c>
      <c r="K679" s="1">
        <v>61830960</v>
      </c>
      <c r="L679" s="1">
        <v>8184423328.6999998</v>
      </c>
      <c r="M679" s="1">
        <v>211738</v>
      </c>
      <c r="N679" s="3">
        <f>IF(ISERR(LN(Table18[[#This Row],[Close Price]]/I678)),"-",LN(Table18[[#This Row],[Close Price]]/I678))</f>
        <v>4.3067016775190384E-2</v>
      </c>
    </row>
    <row r="680" spans="1:14" x14ac:dyDescent="0.3">
      <c r="A680" s="1" t="s">
        <v>33</v>
      </c>
      <c r="B680" s="1" t="s">
        <v>14</v>
      </c>
      <c r="C680" s="2">
        <v>44103</v>
      </c>
      <c r="D680" s="1">
        <v>132.85</v>
      </c>
      <c r="E680" s="1">
        <v>134.94999999999999</v>
      </c>
      <c r="F680" s="1">
        <v>136</v>
      </c>
      <c r="G680" s="1">
        <v>130.69999999999999</v>
      </c>
      <c r="H680" s="1">
        <v>131.94999999999999</v>
      </c>
      <c r="I680" s="1">
        <v>131.69999999999999</v>
      </c>
      <c r="J680" s="1">
        <v>132.66999999999999</v>
      </c>
      <c r="K680" s="1">
        <v>63367335</v>
      </c>
      <c r="L680" s="1">
        <v>8406725947.75</v>
      </c>
      <c r="M680" s="1">
        <v>195477</v>
      </c>
      <c r="N680" s="3">
        <f>IF(ISERR(LN(Table18[[#This Row],[Close Price]]/I679)),"-",LN(Table18[[#This Row],[Close Price]]/I679))</f>
        <v>-8.6940634565871502E-3</v>
      </c>
    </row>
    <row r="681" spans="1:14" x14ac:dyDescent="0.3">
      <c r="A681" s="1" t="s">
        <v>33</v>
      </c>
      <c r="B681" s="1" t="s">
        <v>14</v>
      </c>
      <c r="C681" s="2">
        <v>44104</v>
      </c>
      <c r="D681" s="1">
        <v>131.69999999999999</v>
      </c>
      <c r="E681" s="1">
        <v>131.55000000000001</v>
      </c>
      <c r="F681" s="1">
        <v>134.4</v>
      </c>
      <c r="G681" s="1">
        <v>130.30000000000001</v>
      </c>
      <c r="H681" s="1">
        <v>133.4</v>
      </c>
      <c r="I681" s="1">
        <v>133.30000000000001</v>
      </c>
      <c r="J681" s="1">
        <v>132.74</v>
      </c>
      <c r="K681" s="1">
        <v>48859151</v>
      </c>
      <c r="L681" s="1">
        <v>6485567787.8000002</v>
      </c>
      <c r="M681" s="1">
        <v>142415</v>
      </c>
      <c r="N681" s="3">
        <f>IF(ISERR(LN(Table18[[#This Row],[Close Price]]/I680)),"-",LN(Table18[[#This Row],[Close Price]]/I680))</f>
        <v>1.2075618435427763E-2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98673-9760-4890-9F48-7CAFCA00CFAD}">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12029.45</v>
      </c>
      <c r="C2" s="1">
        <v>12052.35</v>
      </c>
      <c r="D2" s="1">
        <v>11870.6</v>
      </c>
      <c r="E2" s="1">
        <v>11890.5</v>
      </c>
      <c r="F2" s="1">
        <v>26871990</v>
      </c>
      <c r="G2" s="1">
        <v>1533.38</v>
      </c>
      <c r="H2" s="3" t="str">
        <f>IF(ISERR(LN(Table139[[#This Row],[Close]]/E1)),"-",LN(Table139[[#This Row],[Close]]/E1))</f>
        <v>-</v>
      </c>
    </row>
    <row r="3" spans="1:11" x14ac:dyDescent="0.3">
      <c r="A3" s="2">
        <v>43102</v>
      </c>
      <c r="B3" s="1">
        <v>11970.2</v>
      </c>
      <c r="C3" s="1">
        <v>11975.2</v>
      </c>
      <c r="D3" s="1">
        <v>11819.2</v>
      </c>
      <c r="E3" s="1">
        <v>11927.15</v>
      </c>
      <c r="F3" s="1">
        <v>61725235</v>
      </c>
      <c r="G3" s="1">
        <v>2767.61</v>
      </c>
      <c r="H3" s="3">
        <f>IF(ISERR(LN(Table139[[#This Row],[Close]]/E2)),"-",LN(Table139[[#This Row],[Close]]/E2))</f>
        <v>3.077552061349889E-3</v>
      </c>
      <c r="J3" s="5" t="s">
        <v>23</v>
      </c>
      <c r="K3" s="6">
        <v>4.1010497528542946E-4</v>
      </c>
    </row>
    <row r="4" spans="1:11" x14ac:dyDescent="0.3">
      <c r="A4" s="2">
        <v>43103</v>
      </c>
      <c r="B4" s="1">
        <v>11972.6</v>
      </c>
      <c r="C4" s="1">
        <v>11978.1</v>
      </c>
      <c r="D4" s="1">
        <v>11843.2</v>
      </c>
      <c r="E4" s="1">
        <v>11866.8</v>
      </c>
      <c r="F4" s="1">
        <v>47137004</v>
      </c>
      <c r="G4" s="1">
        <v>2375.71</v>
      </c>
      <c r="H4" s="3">
        <f>IF(ISERR(LN(Table139[[#This Row],[Close]]/E3)),"-",LN(Table139[[#This Row],[Close]]/E3))</f>
        <v>-5.0727289427248082E-3</v>
      </c>
      <c r="J4" s="7" t="s">
        <v>24</v>
      </c>
      <c r="K4" s="8">
        <f>_xlfn.VAR.P(Table139[Return])</f>
        <v>3.1319068855020852E-4</v>
      </c>
    </row>
    <row r="5" spans="1:11" ht="15" thickBot="1" x14ac:dyDescent="0.35">
      <c r="A5" s="2">
        <v>43104</v>
      </c>
      <c r="B5" s="1">
        <v>11881.25</v>
      </c>
      <c r="C5" s="1">
        <v>11881.25</v>
      </c>
      <c r="D5" s="1">
        <v>11803.5</v>
      </c>
      <c r="E5" s="1">
        <v>11843.25</v>
      </c>
      <c r="F5" s="1">
        <v>36740661</v>
      </c>
      <c r="G5" s="1">
        <v>1913.12</v>
      </c>
      <c r="H5" s="3">
        <f>IF(ISERR(LN(Table139[[#This Row],[Close]]/E4)),"-",LN(Table139[[#This Row],[Close]]/E4))</f>
        <v>-1.9865000490831273E-3</v>
      </c>
      <c r="J5" s="9" t="s">
        <v>25</v>
      </c>
      <c r="K5" s="17">
        <f>K3/K4</f>
        <v>1.3094417882723366</v>
      </c>
    </row>
    <row r="6" spans="1:11" x14ac:dyDescent="0.3">
      <c r="A6" s="2">
        <v>43105</v>
      </c>
      <c r="B6" s="1">
        <v>11894.35</v>
      </c>
      <c r="C6" s="1">
        <v>11953</v>
      </c>
      <c r="D6" s="1">
        <v>11874.6</v>
      </c>
      <c r="E6" s="1">
        <v>11929.6</v>
      </c>
      <c r="F6" s="1">
        <v>33937119</v>
      </c>
      <c r="G6" s="1">
        <v>2175.94</v>
      </c>
      <c r="H6" s="3">
        <f>IF(ISERR(LN(Table139[[#This Row],[Close]]/E5)),"-",LN(Table139[[#This Row],[Close]]/E5))</f>
        <v>7.2646215963004237E-3</v>
      </c>
    </row>
    <row r="7" spans="1:11" x14ac:dyDescent="0.3">
      <c r="A7" s="2">
        <v>43108</v>
      </c>
      <c r="B7" s="1">
        <v>11973.7</v>
      </c>
      <c r="C7" s="1">
        <v>11989.6</v>
      </c>
      <c r="D7" s="1">
        <v>11938.45</v>
      </c>
      <c r="E7" s="1">
        <v>11974.5</v>
      </c>
      <c r="F7" s="1">
        <v>27269094</v>
      </c>
      <c r="G7" s="1">
        <v>1506.56</v>
      </c>
      <c r="H7" s="3">
        <f>IF(ISERR(LN(Table139[[#This Row],[Close]]/E6)),"-",LN(Table139[[#This Row],[Close]]/E6))</f>
        <v>3.7566821428004563E-3</v>
      </c>
    </row>
    <row r="8" spans="1:11" x14ac:dyDescent="0.3">
      <c r="A8" s="2">
        <v>43109</v>
      </c>
      <c r="B8" s="1">
        <v>11999.8</v>
      </c>
      <c r="C8" s="1">
        <v>12024.65</v>
      </c>
      <c r="D8" s="1">
        <v>11917.35</v>
      </c>
      <c r="E8" s="1">
        <v>11942.25</v>
      </c>
      <c r="F8" s="1">
        <v>51122852</v>
      </c>
      <c r="G8" s="1">
        <v>2416.46</v>
      </c>
      <c r="H8" s="3">
        <f>IF(ISERR(LN(Table139[[#This Row],[Close]]/E7)),"-",LN(Table139[[#This Row],[Close]]/E7))</f>
        <v>-2.6968563493181491E-3</v>
      </c>
    </row>
    <row r="9" spans="1:11" x14ac:dyDescent="0.3">
      <c r="A9" s="2">
        <v>43110</v>
      </c>
      <c r="B9" s="1">
        <v>11945.5</v>
      </c>
      <c r="C9" s="1">
        <v>11953.35</v>
      </c>
      <c r="D9" s="1">
        <v>11837.7</v>
      </c>
      <c r="E9" s="1">
        <v>11856.95</v>
      </c>
      <c r="F9" s="1">
        <v>25260512</v>
      </c>
      <c r="G9" s="1">
        <v>1698.81</v>
      </c>
      <c r="H9" s="3">
        <f>IF(ISERR(LN(Table139[[#This Row],[Close]]/E8)),"-",LN(Table139[[#This Row],[Close]]/E8))</f>
        <v>-7.1683388737419579E-3</v>
      </c>
    </row>
    <row r="10" spans="1:11" x14ac:dyDescent="0.3">
      <c r="A10" s="2">
        <v>43111</v>
      </c>
      <c r="B10" s="1">
        <v>11868.15</v>
      </c>
      <c r="C10" s="1">
        <v>11885</v>
      </c>
      <c r="D10" s="1">
        <v>11839.4</v>
      </c>
      <c r="E10" s="1">
        <v>11871.75</v>
      </c>
      <c r="F10" s="1">
        <v>25592535</v>
      </c>
      <c r="G10" s="1">
        <v>1640.04</v>
      </c>
      <c r="H10" s="3">
        <f>IF(ISERR(LN(Table139[[#This Row],[Close]]/E9)),"-",LN(Table139[[#This Row],[Close]]/E9))</f>
        <v>1.2474347030541906E-3</v>
      </c>
    </row>
    <row r="11" spans="1:11" x14ac:dyDescent="0.3">
      <c r="A11" s="2">
        <v>43112</v>
      </c>
      <c r="B11" s="1">
        <v>11912.8</v>
      </c>
      <c r="C11" s="1">
        <v>11946.45</v>
      </c>
      <c r="D11" s="1">
        <v>11809.05</v>
      </c>
      <c r="E11" s="1">
        <v>11908.4</v>
      </c>
      <c r="F11" s="1">
        <v>31166413</v>
      </c>
      <c r="G11" s="1">
        <v>2163.9899999999998</v>
      </c>
      <c r="H11" s="3">
        <f>IF(ISERR(LN(Table139[[#This Row],[Close]]/E10)),"-",LN(Table139[[#This Row],[Close]]/E10))</f>
        <v>3.0824052008342727E-3</v>
      </c>
    </row>
    <row r="12" spans="1:11" x14ac:dyDescent="0.3">
      <c r="A12" s="2">
        <v>43115</v>
      </c>
      <c r="B12" s="1">
        <v>11942.7</v>
      </c>
      <c r="C12" s="1">
        <v>11944.85</v>
      </c>
      <c r="D12" s="1">
        <v>11779.8</v>
      </c>
      <c r="E12" s="1">
        <v>11794.1</v>
      </c>
      <c r="F12" s="1">
        <v>26434373</v>
      </c>
      <c r="G12" s="1">
        <v>1500.19</v>
      </c>
      <c r="H12" s="3">
        <f>IF(ISERR(LN(Table139[[#This Row],[Close]]/E11)),"-",LN(Table139[[#This Row],[Close]]/E11))</f>
        <v>-9.6446270227178808E-3</v>
      </c>
    </row>
    <row r="13" spans="1:11" x14ac:dyDescent="0.3">
      <c r="A13" s="2">
        <v>43116</v>
      </c>
      <c r="B13" s="1">
        <v>11806.3</v>
      </c>
      <c r="C13" s="1">
        <v>11825.95</v>
      </c>
      <c r="D13" s="1">
        <v>11621</v>
      </c>
      <c r="E13" s="1">
        <v>11646.25</v>
      </c>
      <c r="F13" s="1">
        <v>32451278</v>
      </c>
      <c r="G13" s="1">
        <v>1661.82</v>
      </c>
      <c r="H13" s="3">
        <f>IF(ISERR(LN(Table139[[#This Row],[Close]]/E12)),"-",LN(Table139[[#This Row],[Close]]/E12))</f>
        <v>-1.2615166647439112E-2</v>
      </c>
    </row>
    <row r="14" spans="1:11" x14ac:dyDescent="0.3">
      <c r="A14" s="2">
        <v>43117</v>
      </c>
      <c r="B14" s="1">
        <v>11643.65</v>
      </c>
      <c r="C14" s="1">
        <v>11702.85</v>
      </c>
      <c r="D14" s="1">
        <v>11514.95</v>
      </c>
      <c r="E14" s="1">
        <v>11692.6</v>
      </c>
      <c r="F14" s="1">
        <v>34184935</v>
      </c>
      <c r="G14" s="1">
        <v>1864.17</v>
      </c>
      <c r="H14" s="3">
        <f>IF(ISERR(LN(Table139[[#This Row],[Close]]/E13)),"-",LN(Table139[[#This Row],[Close]]/E13))</f>
        <v>3.9719232897473212E-3</v>
      </c>
    </row>
    <row r="15" spans="1:11" x14ac:dyDescent="0.3">
      <c r="A15" s="2">
        <v>43118</v>
      </c>
      <c r="B15" s="1">
        <v>11736.1</v>
      </c>
      <c r="C15" s="1">
        <v>11797.7</v>
      </c>
      <c r="D15" s="1">
        <v>11625</v>
      </c>
      <c r="E15" s="1">
        <v>11662.1</v>
      </c>
      <c r="F15" s="1">
        <v>35695381</v>
      </c>
      <c r="G15" s="1">
        <v>2230.79</v>
      </c>
      <c r="H15" s="3">
        <f>IF(ISERR(LN(Table139[[#This Row],[Close]]/E14)),"-",LN(Table139[[#This Row],[Close]]/E14))</f>
        <v>-2.6118954505296565E-3</v>
      </c>
    </row>
    <row r="16" spans="1:11" x14ac:dyDescent="0.3">
      <c r="A16" s="2">
        <v>43119</v>
      </c>
      <c r="B16" s="1">
        <v>11624</v>
      </c>
      <c r="C16" s="1">
        <v>11696.65</v>
      </c>
      <c r="D16" s="1">
        <v>11581.35</v>
      </c>
      <c r="E16" s="1">
        <v>11677.55</v>
      </c>
      <c r="F16" s="1">
        <v>23934275</v>
      </c>
      <c r="G16" s="1">
        <v>1525.85</v>
      </c>
      <c r="H16" s="3">
        <f>IF(ISERR(LN(Table139[[#This Row],[Close]]/E15)),"-",LN(Table139[[#This Row],[Close]]/E15))</f>
        <v>1.3239275016298383E-3</v>
      </c>
    </row>
    <row r="17" spans="1:8" x14ac:dyDescent="0.3">
      <c r="A17" s="2">
        <v>43122</v>
      </c>
      <c r="B17" s="1">
        <v>11683.15</v>
      </c>
      <c r="C17" s="1">
        <v>11726.05</v>
      </c>
      <c r="D17" s="1">
        <v>11659.85</v>
      </c>
      <c r="E17" s="1">
        <v>11690.85</v>
      </c>
      <c r="F17" s="1">
        <v>24235017</v>
      </c>
      <c r="G17" s="1">
        <v>1436.81</v>
      </c>
      <c r="H17" s="3">
        <f>IF(ISERR(LN(Table139[[#This Row],[Close]]/E16)),"-",LN(Table139[[#This Row],[Close]]/E16))</f>
        <v>1.1382894366813651E-3</v>
      </c>
    </row>
    <row r="18" spans="1:8" x14ac:dyDescent="0.3">
      <c r="A18" s="2">
        <v>43123</v>
      </c>
      <c r="B18" s="1">
        <v>11725.2</v>
      </c>
      <c r="C18" s="1">
        <v>11766.2</v>
      </c>
      <c r="D18" s="1">
        <v>11678.75</v>
      </c>
      <c r="E18" s="1">
        <v>11725.8</v>
      </c>
      <c r="F18" s="1">
        <v>32529685</v>
      </c>
      <c r="G18" s="1">
        <v>2175.96</v>
      </c>
      <c r="H18" s="3">
        <f>IF(ISERR(LN(Table139[[#This Row],[Close]]/E17)),"-",LN(Table139[[#This Row],[Close]]/E17))</f>
        <v>2.9850577219225341E-3</v>
      </c>
    </row>
    <row r="19" spans="1:8" x14ac:dyDescent="0.3">
      <c r="A19" s="2">
        <v>43124</v>
      </c>
      <c r="B19" s="1">
        <v>11716.95</v>
      </c>
      <c r="C19" s="1">
        <v>11755.35</v>
      </c>
      <c r="D19" s="1">
        <v>11640.5</v>
      </c>
      <c r="E19" s="1">
        <v>11654.65</v>
      </c>
      <c r="F19" s="1">
        <v>39284565</v>
      </c>
      <c r="G19" s="1">
        <v>2335.87</v>
      </c>
      <c r="H19" s="3">
        <f>IF(ISERR(LN(Table139[[#This Row],[Close]]/E18)),"-",LN(Table139[[#This Row],[Close]]/E18))</f>
        <v>-6.0863002751690154E-3</v>
      </c>
    </row>
    <row r="20" spans="1:8" x14ac:dyDescent="0.3">
      <c r="A20" s="2">
        <v>43125</v>
      </c>
      <c r="B20" s="1">
        <v>11682.95</v>
      </c>
      <c r="C20" s="1">
        <v>11699.05</v>
      </c>
      <c r="D20" s="1">
        <v>11497.55</v>
      </c>
      <c r="E20" s="1">
        <v>11507.75</v>
      </c>
      <c r="F20" s="1">
        <v>54706328</v>
      </c>
      <c r="G20" s="1">
        <v>3358.91</v>
      </c>
      <c r="H20" s="3">
        <f>IF(ISERR(LN(Table139[[#This Row],[Close]]/E19)),"-",LN(Table139[[#This Row],[Close]]/E19))</f>
        <v>-1.2684520571522822E-2</v>
      </c>
    </row>
    <row r="21" spans="1:8" x14ac:dyDescent="0.3">
      <c r="A21" s="2">
        <v>43129</v>
      </c>
      <c r="B21" s="1">
        <v>11593.55</v>
      </c>
      <c r="C21" s="1">
        <v>11724.55</v>
      </c>
      <c r="D21" s="1">
        <v>11590.4</v>
      </c>
      <c r="E21" s="1">
        <v>11678.4</v>
      </c>
      <c r="F21" s="1">
        <v>35569502</v>
      </c>
      <c r="G21" s="1">
        <v>3194.81</v>
      </c>
      <c r="H21" s="3">
        <f>IF(ISERR(LN(Table139[[#This Row],[Close]]/E20)),"-",LN(Table139[[#This Row],[Close]]/E20))</f>
        <v>1.4720260279973625E-2</v>
      </c>
    </row>
    <row r="22" spans="1:8" x14ac:dyDescent="0.3">
      <c r="A22" s="2">
        <v>43130</v>
      </c>
      <c r="B22" s="1">
        <v>11680.25</v>
      </c>
      <c r="C22" s="1">
        <v>11720.7</v>
      </c>
      <c r="D22" s="1">
        <v>11611.25</v>
      </c>
      <c r="E22" s="1">
        <v>11627.9</v>
      </c>
      <c r="F22" s="1">
        <v>39957923</v>
      </c>
      <c r="G22" s="1">
        <v>2584.1</v>
      </c>
      <c r="H22" s="3">
        <f>IF(ISERR(LN(Table139[[#This Row],[Close]]/E21)),"-",LN(Table139[[#This Row],[Close]]/E21))</f>
        <v>-4.3335989867814475E-3</v>
      </c>
    </row>
    <row r="23" spans="1:8" x14ac:dyDescent="0.3">
      <c r="A23" s="2">
        <v>43131</v>
      </c>
      <c r="B23" s="1">
        <v>11627.05</v>
      </c>
      <c r="C23" s="1">
        <v>11665.65</v>
      </c>
      <c r="D23" s="1">
        <v>11571.7</v>
      </c>
      <c r="E23" s="1">
        <v>11611.9</v>
      </c>
      <c r="F23" s="1">
        <v>32354672</v>
      </c>
      <c r="G23" s="1">
        <v>2249.71</v>
      </c>
      <c r="H23" s="3">
        <f>IF(ISERR(LN(Table139[[#This Row],[Close]]/E22)),"-",LN(Table139[[#This Row],[Close]]/E22))</f>
        <v>-1.3769483840637773E-3</v>
      </c>
    </row>
    <row r="24" spans="1:8" x14ac:dyDescent="0.3">
      <c r="A24" s="2">
        <v>43132</v>
      </c>
      <c r="B24" s="1">
        <v>11647.05</v>
      </c>
      <c r="C24" s="1">
        <v>11741.35</v>
      </c>
      <c r="D24" s="1">
        <v>11444</v>
      </c>
      <c r="E24" s="1">
        <v>11693.6</v>
      </c>
      <c r="F24" s="1">
        <v>46522501</v>
      </c>
      <c r="G24" s="1">
        <v>2922.82</v>
      </c>
      <c r="H24" s="3">
        <f>IF(ISERR(LN(Table139[[#This Row],[Close]]/E23)),"-",LN(Table139[[#This Row],[Close]]/E23))</f>
        <v>7.0112492485603665E-3</v>
      </c>
    </row>
    <row r="25" spans="1:8" x14ac:dyDescent="0.3">
      <c r="A25" s="2">
        <v>43133</v>
      </c>
      <c r="B25" s="1">
        <v>11649.3</v>
      </c>
      <c r="C25" s="1">
        <v>11665.2</v>
      </c>
      <c r="D25" s="1">
        <v>11278.85</v>
      </c>
      <c r="E25" s="1">
        <v>11301.95</v>
      </c>
      <c r="F25" s="1">
        <v>74676773</v>
      </c>
      <c r="G25" s="1">
        <v>3906.57</v>
      </c>
      <c r="H25" s="3">
        <f>IF(ISERR(LN(Table139[[#This Row],[Close]]/E24)),"-",LN(Table139[[#This Row],[Close]]/E24))</f>
        <v>-3.4066406390833207E-2</v>
      </c>
    </row>
    <row r="26" spans="1:8" x14ac:dyDescent="0.3">
      <c r="A26" s="2">
        <v>43136</v>
      </c>
      <c r="B26" s="1">
        <v>11149.75</v>
      </c>
      <c r="C26" s="1">
        <v>11426.65</v>
      </c>
      <c r="D26" s="1">
        <v>11053.8</v>
      </c>
      <c r="E26" s="1">
        <v>11386.4</v>
      </c>
      <c r="F26" s="1">
        <v>52206007</v>
      </c>
      <c r="G26" s="1">
        <v>2595.0500000000002</v>
      </c>
      <c r="H26" s="3">
        <f>IF(ISERR(LN(Table139[[#This Row],[Close]]/E25)),"-",LN(Table139[[#This Row],[Close]]/E25))</f>
        <v>7.444383572165726E-3</v>
      </c>
    </row>
    <row r="27" spans="1:8" x14ac:dyDescent="0.3">
      <c r="A27" s="2">
        <v>43137</v>
      </c>
      <c r="B27" s="1">
        <v>10871.05</v>
      </c>
      <c r="C27" s="1">
        <v>11286.15</v>
      </c>
      <c r="D27" s="1">
        <v>10797.65</v>
      </c>
      <c r="E27" s="1">
        <v>11181.7</v>
      </c>
      <c r="F27" s="1">
        <v>78135610</v>
      </c>
      <c r="G27" s="1">
        <v>3701.81</v>
      </c>
      <c r="H27" s="3">
        <f>IF(ISERR(LN(Table139[[#This Row],[Close]]/E26)),"-",LN(Table139[[#This Row],[Close]]/E26))</f>
        <v>-1.8141147361775901E-2</v>
      </c>
    </row>
    <row r="28" spans="1:8" x14ac:dyDescent="0.3">
      <c r="A28" s="2">
        <v>43138</v>
      </c>
      <c r="B28" s="1">
        <v>11374</v>
      </c>
      <c r="C28" s="1">
        <v>11377.25</v>
      </c>
      <c r="D28" s="1">
        <v>11186.1</v>
      </c>
      <c r="E28" s="1">
        <v>11214.75</v>
      </c>
      <c r="F28" s="1">
        <v>56089618</v>
      </c>
      <c r="G28" s="1">
        <v>2576.98</v>
      </c>
      <c r="H28" s="3">
        <f>IF(ISERR(LN(Table139[[#This Row],[Close]]/E27)),"-",LN(Table139[[#This Row],[Close]]/E27))</f>
        <v>2.9513627374230327E-3</v>
      </c>
    </row>
    <row r="29" spans="1:8" x14ac:dyDescent="0.3">
      <c r="A29" s="2">
        <v>43139</v>
      </c>
      <c r="B29" s="1">
        <v>11280.95</v>
      </c>
      <c r="C29" s="1">
        <v>11384.1</v>
      </c>
      <c r="D29" s="1">
        <v>11240.95</v>
      </c>
      <c r="E29" s="1">
        <v>11344.2</v>
      </c>
      <c r="F29" s="1">
        <v>58146124</v>
      </c>
      <c r="G29" s="1">
        <v>2641.83</v>
      </c>
      <c r="H29" s="3">
        <f>IF(ISERR(LN(Table139[[#This Row],[Close]]/E28)),"-",LN(Table139[[#This Row],[Close]]/E28))</f>
        <v>1.1476723949875456E-2</v>
      </c>
    </row>
    <row r="30" spans="1:8" x14ac:dyDescent="0.3">
      <c r="A30" s="2">
        <v>43140</v>
      </c>
      <c r="B30" s="1">
        <v>11188.3</v>
      </c>
      <c r="C30" s="1">
        <v>11289.4</v>
      </c>
      <c r="D30" s="1">
        <v>11157.1</v>
      </c>
      <c r="E30" s="1">
        <v>11234.75</v>
      </c>
      <c r="F30" s="1">
        <v>41937399</v>
      </c>
      <c r="G30" s="1">
        <v>2013.56</v>
      </c>
      <c r="H30" s="3">
        <f>IF(ISERR(LN(Table139[[#This Row],[Close]]/E29)),"-",LN(Table139[[#This Row],[Close]]/E29))</f>
        <v>-9.6949466014964753E-3</v>
      </c>
    </row>
    <row r="31" spans="1:8" x14ac:dyDescent="0.3">
      <c r="A31" s="2">
        <v>43143</v>
      </c>
      <c r="B31" s="1">
        <v>11338.9</v>
      </c>
      <c r="C31" s="1">
        <v>11404.15</v>
      </c>
      <c r="D31" s="1">
        <v>11304.3</v>
      </c>
      <c r="E31" s="1">
        <v>11364.75</v>
      </c>
      <c r="F31" s="1">
        <v>35608923</v>
      </c>
      <c r="G31" s="1">
        <v>1844.9</v>
      </c>
      <c r="H31" s="3">
        <f>IF(ISERR(LN(Table139[[#This Row],[Close]]/E30)),"-",LN(Table139[[#This Row],[Close]]/E30))</f>
        <v>1.150480620393968E-2</v>
      </c>
    </row>
    <row r="32" spans="1:8" x14ac:dyDescent="0.3">
      <c r="A32" s="2">
        <v>43145</v>
      </c>
      <c r="B32" s="1">
        <v>11407.4</v>
      </c>
      <c r="C32" s="1">
        <v>11409.35</v>
      </c>
      <c r="D32" s="1">
        <v>11298.1</v>
      </c>
      <c r="E32" s="1">
        <v>11335.65</v>
      </c>
      <c r="F32" s="1">
        <v>54907776</v>
      </c>
      <c r="G32" s="1">
        <v>2074.2600000000002</v>
      </c>
      <c r="H32" s="3">
        <f>IF(ISERR(LN(Table139[[#This Row],[Close]]/E31)),"-",LN(Table139[[#This Row],[Close]]/E31))</f>
        <v>-2.5638328787248661E-3</v>
      </c>
    </row>
    <row r="33" spans="1:8" x14ac:dyDescent="0.3">
      <c r="A33" s="2">
        <v>43146</v>
      </c>
      <c r="B33" s="1">
        <v>11377.2</v>
      </c>
      <c r="C33" s="1">
        <v>11387.45</v>
      </c>
      <c r="D33" s="1">
        <v>11274.1</v>
      </c>
      <c r="E33" s="1">
        <v>11306.8</v>
      </c>
      <c r="F33" s="1">
        <v>42620260</v>
      </c>
      <c r="G33" s="1">
        <v>1760.62</v>
      </c>
      <c r="H33" s="3">
        <f>IF(ISERR(LN(Table139[[#This Row],[Close]]/E32)),"-",LN(Table139[[#This Row],[Close]]/E32))</f>
        <v>-2.5483121846270849E-3</v>
      </c>
    </row>
    <row r="34" spans="1:8" x14ac:dyDescent="0.3">
      <c r="A34" s="2">
        <v>43147</v>
      </c>
      <c r="B34" s="1">
        <v>11354.4</v>
      </c>
      <c r="C34" s="1">
        <v>11357.95</v>
      </c>
      <c r="D34" s="1">
        <v>11093.15</v>
      </c>
      <c r="E34" s="1">
        <v>11114.55</v>
      </c>
      <c r="F34" s="1">
        <v>45506701</v>
      </c>
      <c r="G34" s="1">
        <v>2143.0300000000002</v>
      </c>
      <c r="H34" s="3">
        <f>IF(ISERR(LN(Table139[[#This Row],[Close]]/E33)),"-",LN(Table139[[#This Row],[Close]]/E33))</f>
        <v>-1.7149253872265319E-2</v>
      </c>
    </row>
    <row r="35" spans="1:8" x14ac:dyDescent="0.3">
      <c r="A35" s="2">
        <v>43150</v>
      </c>
      <c r="B35" s="1">
        <v>11148.7</v>
      </c>
      <c r="C35" s="1">
        <v>11155.05</v>
      </c>
      <c r="D35" s="1">
        <v>10903</v>
      </c>
      <c r="E35" s="1">
        <v>10976.65</v>
      </c>
      <c r="F35" s="1">
        <v>30949324</v>
      </c>
      <c r="G35" s="1">
        <v>1484.32</v>
      </c>
      <c r="H35" s="3">
        <f>IF(ISERR(LN(Table139[[#This Row],[Close]]/E34)),"-",LN(Table139[[#This Row],[Close]]/E34))</f>
        <v>-1.2484771419921385E-2</v>
      </c>
    </row>
    <row r="36" spans="1:8" x14ac:dyDescent="0.3">
      <c r="A36" s="2">
        <v>43151</v>
      </c>
      <c r="B36" s="1">
        <v>10999.7</v>
      </c>
      <c r="C36" s="1">
        <v>11034.1</v>
      </c>
      <c r="D36" s="1">
        <v>10934.1</v>
      </c>
      <c r="E36" s="1">
        <v>10962.9</v>
      </c>
      <c r="F36" s="1">
        <v>29398680</v>
      </c>
      <c r="G36" s="1">
        <v>1625.52</v>
      </c>
      <c r="H36" s="3">
        <f>IF(ISERR(LN(Table139[[#This Row],[Close]]/E35)),"-",LN(Table139[[#This Row],[Close]]/E35))</f>
        <v>-1.2534442867099961E-3</v>
      </c>
    </row>
    <row r="37" spans="1:8" x14ac:dyDescent="0.3">
      <c r="A37" s="2">
        <v>43152</v>
      </c>
      <c r="B37" s="1">
        <v>11040.55</v>
      </c>
      <c r="C37" s="1">
        <v>11040.55</v>
      </c>
      <c r="D37" s="1">
        <v>10901</v>
      </c>
      <c r="E37" s="1">
        <v>10942.2</v>
      </c>
      <c r="F37" s="1">
        <v>37051709</v>
      </c>
      <c r="G37" s="1">
        <v>1883.13</v>
      </c>
      <c r="H37" s="3">
        <f>IF(ISERR(LN(Table139[[#This Row],[Close]]/E36)),"-",LN(Table139[[#This Row],[Close]]/E36))</f>
        <v>-1.8899713912909838E-3</v>
      </c>
    </row>
    <row r="38" spans="1:8" x14ac:dyDescent="0.3">
      <c r="A38" s="2">
        <v>43153</v>
      </c>
      <c r="B38" s="1">
        <v>10903.35</v>
      </c>
      <c r="C38" s="1">
        <v>10912.75</v>
      </c>
      <c r="D38" s="1">
        <v>10823.05</v>
      </c>
      <c r="E38" s="1">
        <v>10847.95</v>
      </c>
      <c r="F38" s="1">
        <v>51716173</v>
      </c>
      <c r="G38" s="1">
        <v>2717.82</v>
      </c>
      <c r="H38" s="3">
        <f>IF(ISERR(LN(Table139[[#This Row],[Close]]/E37)),"-",LN(Table139[[#This Row],[Close]]/E37))</f>
        <v>-8.6507516258296155E-3</v>
      </c>
    </row>
    <row r="39" spans="1:8" x14ac:dyDescent="0.3">
      <c r="A39" s="2">
        <v>43154</v>
      </c>
      <c r="B39" s="1">
        <v>10889.55</v>
      </c>
      <c r="C39" s="1">
        <v>10941.55</v>
      </c>
      <c r="D39" s="1">
        <v>10857.15</v>
      </c>
      <c r="E39" s="1">
        <v>10927</v>
      </c>
      <c r="F39" s="1">
        <v>32490717</v>
      </c>
      <c r="G39" s="1">
        <v>1966.72</v>
      </c>
      <c r="H39" s="3">
        <f>IF(ISERR(LN(Table139[[#This Row],[Close]]/E38)),"-",LN(Table139[[#This Row],[Close]]/E38))</f>
        <v>7.260668545733445E-3</v>
      </c>
    </row>
    <row r="40" spans="1:8" x14ac:dyDescent="0.3">
      <c r="A40" s="2">
        <v>43157</v>
      </c>
      <c r="B40" s="1">
        <v>10993.9</v>
      </c>
      <c r="C40" s="1">
        <v>11194.85</v>
      </c>
      <c r="D40" s="1">
        <v>10985.9</v>
      </c>
      <c r="E40" s="1">
        <v>11171.65</v>
      </c>
      <c r="F40" s="1">
        <v>38109391</v>
      </c>
      <c r="G40" s="1">
        <v>2290.37</v>
      </c>
      <c r="H40" s="3">
        <f>IF(ISERR(LN(Table139[[#This Row],[Close]]/E39)),"-",LN(Table139[[#This Row],[Close]]/E39))</f>
        <v>2.2142528682777891E-2</v>
      </c>
    </row>
    <row r="41" spans="1:8" x14ac:dyDescent="0.3">
      <c r="A41" s="2">
        <v>43158</v>
      </c>
      <c r="B41" s="1">
        <v>11254.3</v>
      </c>
      <c r="C41" s="1">
        <v>11263</v>
      </c>
      <c r="D41" s="1">
        <v>11136.45</v>
      </c>
      <c r="E41" s="1">
        <v>11165.25</v>
      </c>
      <c r="F41" s="1">
        <v>30347414</v>
      </c>
      <c r="G41" s="1">
        <v>1927.12</v>
      </c>
      <c r="H41" s="3">
        <f>IF(ISERR(LN(Table139[[#This Row],[Close]]/E40)),"-",LN(Table139[[#This Row],[Close]]/E40))</f>
        <v>-5.7304282824698126E-4</v>
      </c>
    </row>
    <row r="42" spans="1:8" x14ac:dyDescent="0.3">
      <c r="A42" s="2">
        <v>43159</v>
      </c>
      <c r="B42" s="1">
        <v>11095.3</v>
      </c>
      <c r="C42" s="1">
        <v>11203.3</v>
      </c>
      <c r="D42" s="1">
        <v>11030.85</v>
      </c>
      <c r="E42" s="1">
        <v>11157.2</v>
      </c>
      <c r="F42" s="1">
        <v>51736437</v>
      </c>
      <c r="G42" s="1">
        <v>2514.9899999999998</v>
      </c>
      <c r="H42" s="3">
        <f>IF(ISERR(LN(Table139[[#This Row],[Close]]/E41)),"-",LN(Table139[[#This Row],[Close]]/E41))</f>
        <v>-7.212470270033162E-4</v>
      </c>
    </row>
    <row r="43" spans="1:8" x14ac:dyDescent="0.3">
      <c r="A43" s="2">
        <v>43160</v>
      </c>
      <c r="B43" s="1">
        <v>11168.95</v>
      </c>
      <c r="C43" s="1">
        <v>11231.9</v>
      </c>
      <c r="D43" s="1">
        <v>11134.5</v>
      </c>
      <c r="E43" s="1">
        <v>11146.7</v>
      </c>
      <c r="F43" s="1">
        <v>41619480</v>
      </c>
      <c r="G43" s="1">
        <v>2193.4299999999998</v>
      </c>
      <c r="H43" s="3">
        <f>IF(ISERR(LN(Table139[[#This Row],[Close]]/E42)),"-",LN(Table139[[#This Row],[Close]]/E42))</f>
        <v>-9.4153944159399805E-4</v>
      </c>
    </row>
    <row r="44" spans="1:8" x14ac:dyDescent="0.3">
      <c r="A44" s="2">
        <v>43164</v>
      </c>
      <c r="B44" s="1">
        <v>11121.25</v>
      </c>
      <c r="C44" s="1">
        <v>11121.25</v>
      </c>
      <c r="D44" s="1">
        <v>10955.3</v>
      </c>
      <c r="E44" s="1">
        <v>10971.6</v>
      </c>
      <c r="F44" s="1">
        <v>48949276</v>
      </c>
      <c r="G44" s="1">
        <v>2208.91</v>
      </c>
      <c r="H44" s="3">
        <f>IF(ISERR(LN(Table139[[#This Row],[Close]]/E43)),"-",LN(Table139[[#This Row],[Close]]/E43))</f>
        <v>-1.5833373998297796E-2</v>
      </c>
    </row>
    <row r="45" spans="1:8" x14ac:dyDescent="0.3">
      <c r="A45" s="2">
        <v>43165</v>
      </c>
      <c r="B45" s="1">
        <v>11040.45</v>
      </c>
      <c r="C45" s="1">
        <v>11049.85</v>
      </c>
      <c r="D45" s="1">
        <v>10795.45</v>
      </c>
      <c r="E45" s="1">
        <v>10821.35</v>
      </c>
      <c r="F45" s="1">
        <v>38107373</v>
      </c>
      <c r="G45" s="1">
        <v>1955.95</v>
      </c>
      <c r="H45" s="3">
        <f>IF(ISERR(LN(Table139[[#This Row],[Close]]/E44)),"-",LN(Table139[[#This Row],[Close]]/E44))</f>
        <v>-1.3789081394510716E-2</v>
      </c>
    </row>
    <row r="46" spans="1:8" x14ac:dyDescent="0.3">
      <c r="A46" s="2">
        <v>43166</v>
      </c>
      <c r="B46" s="1">
        <v>10810.95</v>
      </c>
      <c r="C46" s="1">
        <v>10860.55</v>
      </c>
      <c r="D46" s="1">
        <v>10762.25</v>
      </c>
      <c r="E46" s="1">
        <v>10788.55</v>
      </c>
      <c r="F46" s="1">
        <v>49982120</v>
      </c>
      <c r="G46" s="1">
        <v>2208.56</v>
      </c>
      <c r="H46" s="3">
        <f>IF(ISERR(LN(Table139[[#This Row],[Close]]/E45)),"-",LN(Table139[[#This Row],[Close]]/E45))</f>
        <v>-3.0356480305876957E-3</v>
      </c>
    </row>
    <row r="47" spans="1:8" x14ac:dyDescent="0.3">
      <c r="A47" s="2">
        <v>43167</v>
      </c>
      <c r="B47" s="1">
        <v>10840.9</v>
      </c>
      <c r="C47" s="1">
        <v>10921.85</v>
      </c>
      <c r="D47" s="1">
        <v>10755.35</v>
      </c>
      <c r="E47" s="1">
        <v>10894.75</v>
      </c>
      <c r="F47" s="1">
        <v>45199114</v>
      </c>
      <c r="G47" s="1">
        <v>1976.36</v>
      </c>
      <c r="H47" s="3">
        <f>IF(ISERR(LN(Table139[[#This Row],[Close]]/E46)),"-",LN(Table139[[#This Row],[Close]]/E46))</f>
        <v>9.7956352765222136E-3</v>
      </c>
    </row>
    <row r="48" spans="1:8" x14ac:dyDescent="0.3">
      <c r="A48" s="2">
        <v>43168</v>
      </c>
      <c r="B48" s="1">
        <v>10934.35</v>
      </c>
      <c r="C48" s="1">
        <v>10981.35</v>
      </c>
      <c r="D48" s="1">
        <v>10869.05</v>
      </c>
      <c r="E48" s="1">
        <v>10888.35</v>
      </c>
      <c r="F48" s="1" t="s">
        <v>22</v>
      </c>
      <c r="G48" s="1" t="s">
        <v>22</v>
      </c>
      <c r="H48" s="3">
        <f>IF(ISERR(LN(Table139[[#This Row],[Close]]/E47)),"-",LN(Table139[[#This Row],[Close]]/E47))</f>
        <v>-5.8761151389401158E-4</v>
      </c>
    </row>
    <row r="49" spans="1:8" x14ac:dyDescent="0.3">
      <c r="A49" s="2">
        <v>43171</v>
      </c>
      <c r="B49" s="1">
        <v>10967.6</v>
      </c>
      <c r="C49" s="1">
        <v>11058.05</v>
      </c>
      <c r="D49" s="1">
        <v>10907.7</v>
      </c>
      <c r="E49" s="1">
        <v>11045.8</v>
      </c>
      <c r="F49" s="1">
        <v>38108018</v>
      </c>
      <c r="G49" s="1">
        <v>1630.49</v>
      </c>
      <c r="H49" s="3">
        <f>IF(ISERR(LN(Table139[[#This Row],[Close]]/E48)),"-",LN(Table139[[#This Row],[Close]]/E48))</f>
        <v>1.4356854899548136E-2</v>
      </c>
    </row>
    <row r="50" spans="1:8" x14ac:dyDescent="0.3">
      <c r="A50" s="2">
        <v>43172</v>
      </c>
      <c r="B50" s="1">
        <v>11035.2</v>
      </c>
      <c r="C50" s="1">
        <v>11109.85</v>
      </c>
      <c r="D50" s="1">
        <v>11006.4</v>
      </c>
      <c r="E50" s="1">
        <v>11064.3</v>
      </c>
      <c r="F50" s="1">
        <v>44120549</v>
      </c>
      <c r="G50" s="1">
        <v>1883.86</v>
      </c>
      <c r="H50" s="3">
        <f>IF(ISERR(LN(Table139[[#This Row],[Close]]/E49)),"-",LN(Table139[[#This Row],[Close]]/E49))</f>
        <v>1.6734437489929594E-3</v>
      </c>
    </row>
    <row r="51" spans="1:8" x14ac:dyDescent="0.3">
      <c r="A51" s="2">
        <v>43173</v>
      </c>
      <c r="B51" s="1">
        <v>11022.8</v>
      </c>
      <c r="C51" s="1">
        <v>11075.35</v>
      </c>
      <c r="D51" s="1">
        <v>10993.55</v>
      </c>
      <c r="E51" s="1">
        <v>11060.6</v>
      </c>
      <c r="F51" s="1">
        <v>25831789</v>
      </c>
      <c r="G51" s="1">
        <v>1409.27</v>
      </c>
      <c r="H51" s="3">
        <f>IF(ISERR(LN(Table139[[#This Row],[Close]]/E50)),"-",LN(Table139[[#This Row],[Close]]/E50))</f>
        <v>-3.344647916593155E-4</v>
      </c>
    </row>
    <row r="52" spans="1:8" x14ac:dyDescent="0.3">
      <c r="A52" s="2">
        <v>43174</v>
      </c>
      <c r="B52" s="1">
        <v>11060.95</v>
      </c>
      <c r="C52" s="1">
        <v>11114.4</v>
      </c>
      <c r="D52" s="1">
        <v>11025.5</v>
      </c>
      <c r="E52" s="1">
        <v>11051.75</v>
      </c>
      <c r="F52" s="1">
        <v>30361777</v>
      </c>
      <c r="G52" s="1">
        <v>1402.29</v>
      </c>
      <c r="H52" s="3">
        <f>IF(ISERR(LN(Table139[[#This Row],[Close]]/E51)),"-",LN(Table139[[#This Row],[Close]]/E51))</f>
        <v>-8.0045770553923725E-4</v>
      </c>
    </row>
    <row r="53" spans="1:8" x14ac:dyDescent="0.3">
      <c r="A53" s="2">
        <v>43175</v>
      </c>
      <c r="B53" s="1">
        <v>11059.35</v>
      </c>
      <c r="C53" s="1">
        <v>11064.4</v>
      </c>
      <c r="D53" s="1">
        <v>10837.6</v>
      </c>
      <c r="E53" s="1">
        <v>10861.4</v>
      </c>
      <c r="F53" s="1">
        <v>51281341</v>
      </c>
      <c r="G53" s="1">
        <v>2666</v>
      </c>
      <c r="H53" s="3">
        <f>IF(ISERR(LN(Table139[[#This Row],[Close]]/E52)),"-",LN(Table139[[#This Row],[Close]]/E52))</f>
        <v>-1.7373566824120515E-2</v>
      </c>
    </row>
    <row r="54" spans="1:8" x14ac:dyDescent="0.3">
      <c r="A54" s="2">
        <v>43178</v>
      </c>
      <c r="B54" s="1">
        <v>10887.8</v>
      </c>
      <c r="C54" s="1">
        <v>10910.5</v>
      </c>
      <c r="D54" s="1">
        <v>10766.1</v>
      </c>
      <c r="E54" s="1">
        <v>10787</v>
      </c>
      <c r="F54" s="1">
        <v>40662646</v>
      </c>
      <c r="G54" s="1">
        <v>1872.09</v>
      </c>
      <c r="H54" s="3">
        <f>IF(ISERR(LN(Table139[[#This Row],[Close]]/E53)),"-",LN(Table139[[#This Row],[Close]]/E53))</f>
        <v>-6.8735142477039596E-3</v>
      </c>
    </row>
    <row r="55" spans="1:8" x14ac:dyDescent="0.3">
      <c r="A55" s="2">
        <v>43179</v>
      </c>
      <c r="B55" s="1">
        <v>10760.5</v>
      </c>
      <c r="C55" s="1">
        <v>10864.6</v>
      </c>
      <c r="D55" s="1">
        <v>10744.35</v>
      </c>
      <c r="E55" s="1">
        <v>10848.6</v>
      </c>
      <c r="F55" s="1">
        <v>27539509</v>
      </c>
      <c r="G55" s="1">
        <v>1420.87</v>
      </c>
      <c r="H55" s="3">
        <f>IF(ISERR(LN(Table139[[#This Row],[Close]]/E54)),"-",LN(Table139[[#This Row],[Close]]/E54))</f>
        <v>5.6943340097340882E-3</v>
      </c>
    </row>
    <row r="56" spans="1:8" x14ac:dyDescent="0.3">
      <c r="A56" s="2">
        <v>43180</v>
      </c>
      <c r="B56" s="1">
        <v>10890.75</v>
      </c>
      <c r="C56" s="1">
        <v>10938.05</v>
      </c>
      <c r="D56" s="1">
        <v>10817</v>
      </c>
      <c r="E56" s="1">
        <v>10833.6</v>
      </c>
      <c r="F56" s="1" t="s">
        <v>22</v>
      </c>
      <c r="G56" s="1" t="s">
        <v>22</v>
      </c>
      <c r="H56" s="3">
        <f>IF(ISERR(LN(Table139[[#This Row],[Close]]/E55)),"-",LN(Table139[[#This Row],[Close]]/E55))</f>
        <v>-1.3836236537821535E-3</v>
      </c>
    </row>
    <row r="57" spans="1:8" x14ac:dyDescent="0.3">
      <c r="A57" s="2">
        <v>43181</v>
      </c>
      <c r="B57" s="1">
        <v>10864.65</v>
      </c>
      <c r="C57" s="1">
        <v>10887.8</v>
      </c>
      <c r="D57" s="1">
        <v>10727.7</v>
      </c>
      <c r="E57" s="1">
        <v>10737.15</v>
      </c>
      <c r="F57" s="1">
        <v>37959820</v>
      </c>
      <c r="G57" s="1">
        <v>1849.28</v>
      </c>
      <c r="H57" s="3">
        <f>IF(ISERR(LN(Table139[[#This Row],[Close]]/E56)),"-",LN(Table139[[#This Row],[Close]]/E56))</f>
        <v>-8.9427250120419285E-3</v>
      </c>
    </row>
    <row r="58" spans="1:8" x14ac:dyDescent="0.3">
      <c r="A58" s="2">
        <v>43182</v>
      </c>
      <c r="B58" s="1">
        <v>10591.6</v>
      </c>
      <c r="C58" s="1">
        <v>10658.05</v>
      </c>
      <c r="D58" s="1">
        <v>10560.15</v>
      </c>
      <c r="E58" s="1">
        <v>10637.7</v>
      </c>
      <c r="F58" s="1">
        <v>44555603</v>
      </c>
      <c r="G58" s="1">
        <v>2202.11</v>
      </c>
      <c r="H58" s="3">
        <f>IF(ISERR(LN(Table139[[#This Row],[Close]]/E57)),"-",LN(Table139[[#This Row],[Close]]/E57))</f>
        <v>-9.3053956043479078E-3</v>
      </c>
    </row>
    <row r="59" spans="1:8" x14ac:dyDescent="0.3">
      <c r="A59" s="2">
        <v>43185</v>
      </c>
      <c r="B59" s="1">
        <v>10630.65</v>
      </c>
      <c r="C59" s="1">
        <v>10815.6</v>
      </c>
      <c r="D59" s="1">
        <v>10569.25</v>
      </c>
      <c r="E59" s="1">
        <v>10801</v>
      </c>
      <c r="F59" s="1">
        <v>33807792</v>
      </c>
      <c r="G59" s="1">
        <v>1684.76</v>
      </c>
      <c r="H59" s="3">
        <f>IF(ISERR(LN(Table139[[#This Row],[Close]]/E58)),"-",LN(Table139[[#This Row],[Close]]/E58))</f>
        <v>1.5234427303483004E-2</v>
      </c>
    </row>
    <row r="60" spans="1:8" x14ac:dyDescent="0.3">
      <c r="A60" s="2">
        <v>43186</v>
      </c>
      <c r="B60" s="1">
        <v>10852.85</v>
      </c>
      <c r="C60" s="1">
        <v>10874.2</v>
      </c>
      <c r="D60" s="1">
        <v>10801</v>
      </c>
      <c r="E60" s="1">
        <v>10843.75</v>
      </c>
      <c r="F60" s="1">
        <v>33711684</v>
      </c>
      <c r="G60" s="1">
        <v>1721.5</v>
      </c>
      <c r="H60" s="3">
        <f>IF(ISERR(LN(Table139[[#This Row],[Close]]/E59)),"-",LN(Table139[[#This Row],[Close]]/E59))</f>
        <v>3.9501547107954928E-3</v>
      </c>
    </row>
    <row r="61" spans="1:8" x14ac:dyDescent="0.3">
      <c r="A61" s="2">
        <v>43187</v>
      </c>
      <c r="B61" s="1">
        <v>10803.55</v>
      </c>
      <c r="C61" s="1">
        <v>10911.7</v>
      </c>
      <c r="D61" s="1">
        <v>10787.05</v>
      </c>
      <c r="E61" s="1">
        <v>10821.35</v>
      </c>
      <c r="F61" s="1">
        <v>52828539</v>
      </c>
      <c r="G61" s="1">
        <v>3596.35</v>
      </c>
      <c r="H61" s="3">
        <f>IF(ISERR(LN(Table139[[#This Row],[Close]]/E60)),"-",LN(Table139[[#This Row],[Close]]/E60))</f>
        <v>-2.0678425653992073E-3</v>
      </c>
    </row>
    <row r="62" spans="1:8" x14ac:dyDescent="0.3">
      <c r="A62" s="2">
        <v>43192</v>
      </c>
      <c r="B62" s="1">
        <v>10939.9</v>
      </c>
      <c r="C62" s="1">
        <v>11071.3</v>
      </c>
      <c r="D62" s="1">
        <v>10905.05</v>
      </c>
      <c r="E62" s="1">
        <v>11058.45</v>
      </c>
      <c r="F62" s="1" t="s">
        <v>22</v>
      </c>
      <c r="G62" s="1" t="s">
        <v>22</v>
      </c>
      <c r="H62" s="3">
        <f>IF(ISERR(LN(Table139[[#This Row],[Close]]/E61)),"-",LN(Table139[[#This Row],[Close]]/E61))</f>
        <v>2.1673807025812925E-2</v>
      </c>
    </row>
    <row r="63" spans="1:8" x14ac:dyDescent="0.3">
      <c r="A63" s="2">
        <v>43193</v>
      </c>
      <c r="B63" s="1">
        <v>11071.25</v>
      </c>
      <c r="C63" s="1">
        <v>11167.15</v>
      </c>
      <c r="D63" s="1">
        <v>11052.3</v>
      </c>
      <c r="E63" s="1">
        <v>11153.45</v>
      </c>
      <c r="F63" s="1" t="s">
        <v>22</v>
      </c>
      <c r="G63" s="1" t="s">
        <v>22</v>
      </c>
      <c r="H63" s="3">
        <f>IF(ISERR(LN(Table139[[#This Row],[Close]]/E62)),"-",LN(Table139[[#This Row],[Close]]/E62))</f>
        <v>8.5540254793598329E-3</v>
      </c>
    </row>
    <row r="64" spans="1:8" x14ac:dyDescent="0.3">
      <c r="A64" s="2">
        <v>43194</v>
      </c>
      <c r="B64" s="1">
        <v>11230.55</v>
      </c>
      <c r="C64" s="1">
        <v>11372.5</v>
      </c>
      <c r="D64" s="1">
        <v>11164.9</v>
      </c>
      <c r="E64" s="1">
        <v>11198.05</v>
      </c>
      <c r="F64" s="1">
        <v>71760457</v>
      </c>
      <c r="G64" s="1">
        <v>3359.45</v>
      </c>
      <c r="H64" s="3">
        <f>IF(ISERR(LN(Table139[[#This Row],[Close]]/E63)),"-",LN(Table139[[#This Row],[Close]]/E63))</f>
        <v>3.9907889128772906E-3</v>
      </c>
    </row>
    <row r="65" spans="1:8" x14ac:dyDescent="0.3">
      <c r="A65" s="2">
        <v>43195</v>
      </c>
      <c r="B65" s="1">
        <v>11332.7</v>
      </c>
      <c r="C65" s="1">
        <v>11435.3</v>
      </c>
      <c r="D65" s="1">
        <v>11326.1</v>
      </c>
      <c r="E65" s="1">
        <v>11406.15</v>
      </c>
      <c r="F65" s="1">
        <v>60694256</v>
      </c>
      <c r="G65" s="1">
        <v>2782.04</v>
      </c>
      <c r="H65" s="3">
        <f>IF(ISERR(LN(Table139[[#This Row],[Close]]/E64)),"-",LN(Table139[[#This Row],[Close]]/E64))</f>
        <v>1.8413027621262176E-2</v>
      </c>
    </row>
    <row r="66" spans="1:8" x14ac:dyDescent="0.3">
      <c r="A66" s="2">
        <v>43196</v>
      </c>
      <c r="B66" s="1">
        <v>11428.05</v>
      </c>
      <c r="C66" s="1">
        <v>11462.2</v>
      </c>
      <c r="D66" s="1">
        <v>11320.7</v>
      </c>
      <c r="E66" s="1">
        <v>11444.15</v>
      </c>
      <c r="F66" s="1">
        <v>38303943</v>
      </c>
      <c r="G66" s="1">
        <v>1881.34</v>
      </c>
      <c r="H66" s="3">
        <f>IF(ISERR(LN(Table139[[#This Row],[Close]]/E65)),"-",LN(Table139[[#This Row],[Close]]/E65))</f>
        <v>3.3259987860561808E-3</v>
      </c>
    </row>
    <row r="67" spans="1:8" x14ac:dyDescent="0.3">
      <c r="A67" s="2">
        <v>43199</v>
      </c>
      <c r="B67" s="1">
        <v>11446.15</v>
      </c>
      <c r="C67" s="1">
        <v>11508.75</v>
      </c>
      <c r="D67" s="1">
        <v>11435.45</v>
      </c>
      <c r="E67" s="1">
        <v>11472.35</v>
      </c>
      <c r="F67" s="1" t="s">
        <v>22</v>
      </c>
      <c r="G67" s="1" t="s">
        <v>22</v>
      </c>
      <c r="H67" s="3">
        <f>IF(ISERR(LN(Table139[[#This Row],[Close]]/E66)),"-",LN(Table139[[#This Row],[Close]]/E66))</f>
        <v>2.4611100503214704E-3</v>
      </c>
    </row>
    <row r="68" spans="1:8" x14ac:dyDescent="0.3">
      <c r="A68" s="2">
        <v>43200</v>
      </c>
      <c r="B68" s="1">
        <v>11485.7</v>
      </c>
      <c r="C68" s="1">
        <v>11510.7</v>
      </c>
      <c r="D68" s="1">
        <v>11374.25</v>
      </c>
      <c r="E68" s="1">
        <v>11386.65</v>
      </c>
      <c r="F68" s="1">
        <v>37105356</v>
      </c>
      <c r="G68" s="1">
        <v>1743.11</v>
      </c>
      <c r="H68" s="3">
        <f>IF(ISERR(LN(Table139[[#This Row],[Close]]/E67)),"-",LN(Table139[[#This Row],[Close]]/E67))</f>
        <v>-7.4981759064694274E-3</v>
      </c>
    </row>
    <row r="69" spans="1:8" x14ac:dyDescent="0.3">
      <c r="A69" s="2">
        <v>43201</v>
      </c>
      <c r="B69" s="1">
        <v>11425.95</v>
      </c>
      <c r="C69" s="1">
        <v>11461.35</v>
      </c>
      <c r="D69" s="1">
        <v>11322.6</v>
      </c>
      <c r="E69" s="1">
        <v>11453.6</v>
      </c>
      <c r="F69" s="1">
        <v>29861935</v>
      </c>
      <c r="G69" s="1">
        <v>1647.7</v>
      </c>
      <c r="H69" s="3">
        <f>IF(ISERR(LN(Table139[[#This Row],[Close]]/E68)),"-",LN(Table139[[#This Row],[Close]]/E68))</f>
        <v>5.8624745130267837E-3</v>
      </c>
    </row>
    <row r="70" spans="1:8" x14ac:dyDescent="0.3">
      <c r="A70" s="2">
        <v>43202</v>
      </c>
      <c r="B70" s="1">
        <v>11466</v>
      </c>
      <c r="C70" s="1">
        <v>11487.65</v>
      </c>
      <c r="D70" s="1">
        <v>11429.9</v>
      </c>
      <c r="E70" s="1">
        <v>11459.55</v>
      </c>
      <c r="F70" s="1">
        <v>35577492</v>
      </c>
      <c r="G70" s="1">
        <v>1855.61</v>
      </c>
      <c r="H70" s="3">
        <f>IF(ISERR(LN(Table139[[#This Row],[Close]]/E69)),"-",LN(Table139[[#This Row],[Close]]/E69))</f>
        <v>5.1935243593635499E-4</v>
      </c>
    </row>
    <row r="71" spans="1:8" x14ac:dyDescent="0.3">
      <c r="A71" s="2">
        <v>43203</v>
      </c>
      <c r="B71" s="1">
        <v>11506.7</v>
      </c>
      <c r="C71" s="1">
        <v>11536.45</v>
      </c>
      <c r="D71" s="1">
        <v>11431.05</v>
      </c>
      <c r="E71" s="1">
        <v>11465.3</v>
      </c>
      <c r="F71" s="1">
        <v>52124110</v>
      </c>
      <c r="G71" s="1">
        <v>2150.9499999999998</v>
      </c>
      <c r="H71" s="3">
        <f>IF(ISERR(LN(Table139[[#This Row],[Close]]/E70)),"-",LN(Table139[[#This Row],[Close]]/E70))</f>
        <v>5.0163906159280986E-4</v>
      </c>
    </row>
    <row r="72" spans="1:8" x14ac:dyDescent="0.3">
      <c r="A72" s="2">
        <v>43206</v>
      </c>
      <c r="B72" s="1">
        <v>11399.05</v>
      </c>
      <c r="C72" s="1">
        <v>11515.95</v>
      </c>
      <c r="D72" s="1">
        <v>11384.25</v>
      </c>
      <c r="E72" s="1">
        <v>11504.95</v>
      </c>
      <c r="F72" s="1">
        <v>48870731</v>
      </c>
      <c r="G72" s="1">
        <v>2143.08</v>
      </c>
      <c r="H72" s="3">
        <f>IF(ISERR(LN(Table139[[#This Row],[Close]]/E71)),"-",LN(Table139[[#This Row],[Close]]/E71))</f>
        <v>3.4522949798263688E-3</v>
      </c>
    </row>
    <row r="73" spans="1:8" x14ac:dyDescent="0.3">
      <c r="A73" s="2">
        <v>43207</v>
      </c>
      <c r="B73" s="1">
        <v>11567.5</v>
      </c>
      <c r="C73" s="1">
        <v>11568.65</v>
      </c>
      <c r="D73" s="1">
        <v>11456.45</v>
      </c>
      <c r="E73" s="1">
        <v>11472.35</v>
      </c>
      <c r="F73" s="1">
        <v>44254342</v>
      </c>
      <c r="G73" s="1">
        <v>2282.67</v>
      </c>
      <c r="H73" s="3">
        <f>IF(ISERR(LN(Table139[[#This Row],[Close]]/E72)),"-",LN(Table139[[#This Row],[Close]]/E72))</f>
        <v>-2.8375850839129743E-3</v>
      </c>
    </row>
    <row r="74" spans="1:8" x14ac:dyDescent="0.3">
      <c r="A74" s="2">
        <v>43208</v>
      </c>
      <c r="B74" s="1">
        <v>11505.65</v>
      </c>
      <c r="C74" s="1">
        <v>11521.35</v>
      </c>
      <c r="D74" s="1">
        <v>11394.1</v>
      </c>
      <c r="E74" s="1">
        <v>11411.8</v>
      </c>
      <c r="F74" s="1" t="s">
        <v>22</v>
      </c>
      <c r="G74" s="1" t="s">
        <v>22</v>
      </c>
      <c r="H74" s="3">
        <f>IF(ISERR(LN(Table139[[#This Row],[Close]]/E73)),"-",LN(Table139[[#This Row],[Close]]/E73))</f>
        <v>-5.2918846715889001E-3</v>
      </c>
    </row>
    <row r="75" spans="1:8" x14ac:dyDescent="0.3">
      <c r="A75" s="2">
        <v>43209</v>
      </c>
      <c r="B75" s="1">
        <v>11460.95</v>
      </c>
      <c r="C75" s="1">
        <v>11468.3</v>
      </c>
      <c r="D75" s="1">
        <v>11411.55</v>
      </c>
      <c r="E75" s="1">
        <v>11431.65</v>
      </c>
      <c r="F75" s="1">
        <v>29496101</v>
      </c>
      <c r="G75" s="1">
        <v>1468.13</v>
      </c>
      <c r="H75" s="3">
        <f>IF(ISERR(LN(Table139[[#This Row],[Close]]/E74)),"-",LN(Table139[[#This Row],[Close]]/E74))</f>
        <v>1.7379165578027336E-3</v>
      </c>
    </row>
    <row r="76" spans="1:8" x14ac:dyDescent="0.3">
      <c r="A76" s="2">
        <v>43210</v>
      </c>
      <c r="B76" s="1">
        <v>11406.15</v>
      </c>
      <c r="C76" s="1">
        <v>11449.95</v>
      </c>
      <c r="D76" s="1">
        <v>11398.05</v>
      </c>
      <c r="E76" s="1">
        <v>11440.1</v>
      </c>
      <c r="F76" s="1">
        <v>43472458</v>
      </c>
      <c r="G76" s="1">
        <v>1943.97</v>
      </c>
      <c r="H76" s="3">
        <f>IF(ISERR(LN(Table139[[#This Row],[Close]]/E75)),"-",LN(Table139[[#This Row],[Close]]/E75))</f>
        <v>7.3890282855130802E-4</v>
      </c>
    </row>
    <row r="77" spans="1:8" x14ac:dyDescent="0.3">
      <c r="A77" s="2">
        <v>43213</v>
      </c>
      <c r="B77" s="1">
        <v>11461.45</v>
      </c>
      <c r="C77" s="1">
        <v>11530.25</v>
      </c>
      <c r="D77" s="1">
        <v>11426.8</v>
      </c>
      <c r="E77" s="1">
        <v>11497.2</v>
      </c>
      <c r="F77" s="1">
        <v>44567068</v>
      </c>
      <c r="G77" s="1">
        <v>1807.74</v>
      </c>
      <c r="H77" s="3">
        <f>IF(ISERR(LN(Table139[[#This Row],[Close]]/E76)),"-",LN(Table139[[#This Row],[Close]]/E76))</f>
        <v>4.9788002905025311E-3</v>
      </c>
    </row>
    <row r="78" spans="1:8" x14ac:dyDescent="0.3">
      <c r="A78" s="2">
        <v>43214</v>
      </c>
      <c r="B78" s="1">
        <v>11513.85</v>
      </c>
      <c r="C78" s="1">
        <v>11563</v>
      </c>
      <c r="D78" s="1">
        <v>11479.15</v>
      </c>
      <c r="E78" s="1">
        <v>11522.6</v>
      </c>
      <c r="F78" s="1">
        <v>44227702</v>
      </c>
      <c r="G78" s="1">
        <v>1919.08</v>
      </c>
      <c r="H78" s="3">
        <f>IF(ISERR(LN(Table139[[#This Row],[Close]]/E77)),"-",LN(Table139[[#This Row],[Close]]/E77))</f>
        <v>2.206796784338951E-3</v>
      </c>
    </row>
    <row r="79" spans="1:8" x14ac:dyDescent="0.3">
      <c r="A79" s="2">
        <v>43215</v>
      </c>
      <c r="B79" s="1">
        <v>11529.75</v>
      </c>
      <c r="C79" s="1">
        <v>11551.65</v>
      </c>
      <c r="D79" s="1">
        <v>11472.2</v>
      </c>
      <c r="E79" s="1">
        <v>11503.5</v>
      </c>
      <c r="F79" s="1">
        <v>46423312</v>
      </c>
      <c r="G79" s="1">
        <v>1982.98</v>
      </c>
      <c r="H79" s="3">
        <f>IF(ISERR(LN(Table139[[#This Row],[Close]]/E78)),"-",LN(Table139[[#This Row],[Close]]/E78))</f>
        <v>-1.6589873561434455E-3</v>
      </c>
    </row>
    <row r="80" spans="1:8" x14ac:dyDescent="0.3">
      <c r="A80" s="2">
        <v>43216</v>
      </c>
      <c r="B80" s="1">
        <v>11535.9</v>
      </c>
      <c r="C80" s="1">
        <v>11560.05</v>
      </c>
      <c r="D80" s="1">
        <v>11494.75</v>
      </c>
      <c r="E80" s="1">
        <v>11534.8</v>
      </c>
      <c r="F80" s="1">
        <v>56004657</v>
      </c>
      <c r="G80" s="1">
        <v>2747.5</v>
      </c>
      <c r="H80" s="3">
        <f>IF(ISERR(LN(Table139[[#This Row],[Close]]/E79)),"-",LN(Table139[[#This Row],[Close]]/E79))</f>
        <v>2.7172160496224847E-3</v>
      </c>
    </row>
    <row r="81" spans="1:8" x14ac:dyDescent="0.3">
      <c r="A81" s="2">
        <v>43217</v>
      </c>
      <c r="B81" s="1">
        <v>11588.3</v>
      </c>
      <c r="C81" s="1">
        <v>11699</v>
      </c>
      <c r="D81" s="1">
        <v>11557.35</v>
      </c>
      <c r="E81" s="1">
        <v>11581.8</v>
      </c>
      <c r="F81" s="1">
        <v>34359587</v>
      </c>
      <c r="G81" s="1">
        <v>3317.34</v>
      </c>
      <c r="H81" s="3">
        <f>IF(ISERR(LN(Table139[[#This Row],[Close]]/E80)),"-",LN(Table139[[#This Row],[Close]]/E80))</f>
        <v>4.0663475392383793E-3</v>
      </c>
    </row>
    <row r="82" spans="1:8" x14ac:dyDescent="0.3">
      <c r="A82" s="2">
        <v>43220</v>
      </c>
      <c r="B82" s="1">
        <v>11624.55</v>
      </c>
      <c r="C82" s="1">
        <v>11675.15</v>
      </c>
      <c r="D82" s="1">
        <v>11602</v>
      </c>
      <c r="E82" s="1">
        <v>11625.75</v>
      </c>
      <c r="F82" s="1">
        <v>23960625</v>
      </c>
      <c r="G82" s="1">
        <v>1442.08</v>
      </c>
      <c r="H82" s="3">
        <f>IF(ISERR(LN(Table139[[#This Row],[Close]]/E81)),"-",LN(Table139[[#This Row],[Close]]/E81))</f>
        <v>3.7875650416289647E-3</v>
      </c>
    </row>
    <row r="83" spans="1:8" x14ac:dyDescent="0.3">
      <c r="A83" s="2">
        <v>43222</v>
      </c>
      <c r="B83" s="1">
        <v>11740.5</v>
      </c>
      <c r="C83" s="1">
        <v>11760.85</v>
      </c>
      <c r="D83" s="1">
        <v>11493.55</v>
      </c>
      <c r="E83" s="1">
        <v>11508.2</v>
      </c>
      <c r="F83" s="1">
        <v>45596371</v>
      </c>
      <c r="G83" s="1">
        <v>2768.32</v>
      </c>
      <c r="H83" s="3">
        <f>IF(ISERR(LN(Table139[[#This Row],[Close]]/E82)),"-",LN(Table139[[#This Row],[Close]]/E82))</f>
        <v>-1.0162640768632115E-2</v>
      </c>
    </row>
    <row r="84" spans="1:8" x14ac:dyDescent="0.3">
      <c r="A84" s="2">
        <v>43223</v>
      </c>
      <c r="B84" s="1">
        <v>11526.65</v>
      </c>
      <c r="C84" s="1">
        <v>11528.6</v>
      </c>
      <c r="D84" s="1">
        <v>11411.05</v>
      </c>
      <c r="E84" s="1">
        <v>11451.65</v>
      </c>
      <c r="F84" s="1">
        <v>33879636</v>
      </c>
      <c r="G84" s="1">
        <v>2000.67</v>
      </c>
      <c r="H84" s="3">
        <f>IF(ISERR(LN(Table139[[#This Row],[Close]]/E83)),"-",LN(Table139[[#This Row],[Close]]/E83))</f>
        <v>-4.9260003311020154E-3</v>
      </c>
    </row>
    <row r="85" spans="1:8" x14ac:dyDescent="0.3">
      <c r="A85" s="2">
        <v>43224</v>
      </c>
      <c r="B85" s="1">
        <v>11472.05</v>
      </c>
      <c r="C85" s="1">
        <v>11473.5</v>
      </c>
      <c r="D85" s="1">
        <v>11314.85</v>
      </c>
      <c r="E85" s="1">
        <v>11323.7</v>
      </c>
      <c r="F85" s="1">
        <v>27213218</v>
      </c>
      <c r="G85" s="1">
        <v>1590.4</v>
      </c>
      <c r="H85" s="3">
        <f>IF(ISERR(LN(Table139[[#This Row],[Close]]/E84)),"-",LN(Table139[[#This Row],[Close]]/E84))</f>
        <v>-1.1235949928429396E-2</v>
      </c>
    </row>
    <row r="86" spans="1:8" x14ac:dyDescent="0.3">
      <c r="A86" s="2">
        <v>43227</v>
      </c>
      <c r="B86" s="1">
        <v>11382.55</v>
      </c>
      <c r="C86" s="1">
        <v>11504.2</v>
      </c>
      <c r="D86" s="1">
        <v>11366.05</v>
      </c>
      <c r="E86" s="1">
        <v>11489.6</v>
      </c>
      <c r="F86" s="1">
        <v>33864578</v>
      </c>
      <c r="G86" s="1">
        <v>1637.29</v>
      </c>
      <c r="H86" s="3">
        <f>IF(ISERR(LN(Table139[[#This Row],[Close]]/E85)),"-",LN(Table139[[#This Row],[Close]]/E85))</f>
        <v>1.4544403880703143E-2</v>
      </c>
    </row>
    <row r="87" spans="1:8" x14ac:dyDescent="0.3">
      <c r="A87" s="2">
        <v>43228</v>
      </c>
      <c r="B87" s="1">
        <v>11516.3</v>
      </c>
      <c r="C87" s="1">
        <v>11517.5</v>
      </c>
      <c r="D87" s="1">
        <v>11404.8</v>
      </c>
      <c r="E87" s="1">
        <v>11437.2</v>
      </c>
      <c r="F87" s="1">
        <v>45637407</v>
      </c>
      <c r="G87" s="1">
        <v>2053.11</v>
      </c>
      <c r="H87" s="3">
        <f>IF(ISERR(LN(Table139[[#This Row],[Close]]/E86)),"-",LN(Table139[[#This Row],[Close]]/E86))</f>
        <v>-4.5710776244725837E-3</v>
      </c>
    </row>
    <row r="88" spans="1:8" x14ac:dyDescent="0.3">
      <c r="A88" s="2">
        <v>43229</v>
      </c>
      <c r="B88" s="1">
        <v>11431.35</v>
      </c>
      <c r="C88" s="1">
        <v>11483.75</v>
      </c>
      <c r="D88" s="1">
        <v>11402.7</v>
      </c>
      <c r="E88" s="1">
        <v>11419.75</v>
      </c>
      <c r="F88" s="1">
        <v>48324098</v>
      </c>
      <c r="G88" s="1">
        <v>2109.7600000000002</v>
      </c>
      <c r="H88" s="3">
        <f>IF(ISERR(LN(Table139[[#This Row],[Close]]/E87)),"-",LN(Table139[[#This Row],[Close]]/E87))</f>
        <v>-1.5268881797638747E-3</v>
      </c>
    </row>
    <row r="89" spans="1:8" x14ac:dyDescent="0.3">
      <c r="A89" s="2">
        <v>43230</v>
      </c>
      <c r="B89" s="1">
        <v>11466.2</v>
      </c>
      <c r="C89" s="1">
        <v>11488.45</v>
      </c>
      <c r="D89" s="1">
        <v>11330.1</v>
      </c>
      <c r="E89" s="1">
        <v>11346.4</v>
      </c>
      <c r="F89" s="1">
        <v>39137129</v>
      </c>
      <c r="G89" s="1">
        <v>1866.95</v>
      </c>
      <c r="H89" s="3">
        <f>IF(ISERR(LN(Table139[[#This Row],[Close]]/E88)),"-",LN(Table139[[#This Row],[Close]]/E88))</f>
        <v>-6.4437995714188749E-3</v>
      </c>
    </row>
    <row r="90" spans="1:8" x14ac:dyDescent="0.3">
      <c r="A90" s="2">
        <v>43231</v>
      </c>
      <c r="B90" s="1">
        <v>11385.3</v>
      </c>
      <c r="C90" s="1">
        <v>11395.1</v>
      </c>
      <c r="D90" s="1">
        <v>11307.95</v>
      </c>
      <c r="E90" s="1">
        <v>11373.2</v>
      </c>
      <c r="F90" s="1">
        <v>28673586</v>
      </c>
      <c r="G90" s="1">
        <v>1527.3</v>
      </c>
      <c r="H90" s="3">
        <f>IF(ISERR(LN(Table139[[#This Row],[Close]]/E89)),"-",LN(Table139[[#This Row],[Close]]/E89))</f>
        <v>2.359197558963703E-3</v>
      </c>
    </row>
    <row r="91" spans="1:8" x14ac:dyDescent="0.3">
      <c r="A91" s="2">
        <v>43234</v>
      </c>
      <c r="B91" s="1">
        <v>11402.6</v>
      </c>
      <c r="C91" s="1">
        <v>11404.35</v>
      </c>
      <c r="D91" s="1">
        <v>11258.6</v>
      </c>
      <c r="E91" s="1">
        <v>11273.75</v>
      </c>
      <c r="F91" s="1">
        <v>37877550</v>
      </c>
      <c r="G91" s="1">
        <v>1482.33</v>
      </c>
      <c r="H91" s="3">
        <f>IF(ISERR(LN(Table139[[#This Row],[Close]]/E90)),"-",LN(Table139[[#This Row],[Close]]/E90))</f>
        <v>-8.7826960594435295E-3</v>
      </c>
    </row>
    <row r="92" spans="1:8" x14ac:dyDescent="0.3">
      <c r="A92" s="2">
        <v>43235</v>
      </c>
      <c r="B92" s="1">
        <v>11275.65</v>
      </c>
      <c r="C92" s="1">
        <v>11346.8</v>
      </c>
      <c r="D92" s="1">
        <v>11131.2</v>
      </c>
      <c r="E92" s="1">
        <v>11186.8</v>
      </c>
      <c r="F92" s="1">
        <v>50989630</v>
      </c>
      <c r="G92" s="1">
        <v>2152.2600000000002</v>
      </c>
      <c r="H92" s="3">
        <f>IF(ISERR(LN(Table139[[#This Row],[Close]]/E91)),"-",LN(Table139[[#This Row],[Close]]/E91))</f>
        <v>-7.7425026867830272E-3</v>
      </c>
    </row>
    <row r="93" spans="1:8" x14ac:dyDescent="0.3">
      <c r="A93" s="2">
        <v>43236</v>
      </c>
      <c r="B93" s="1">
        <v>11149.4</v>
      </c>
      <c r="C93" s="1">
        <v>11231.25</v>
      </c>
      <c r="D93" s="1">
        <v>11085.15</v>
      </c>
      <c r="E93" s="1">
        <v>11164.7</v>
      </c>
      <c r="F93" s="1">
        <v>43468378</v>
      </c>
      <c r="G93" s="1">
        <v>2077.0300000000002</v>
      </c>
      <c r="H93" s="3">
        <f>IF(ISERR(LN(Table139[[#This Row],[Close]]/E92)),"-",LN(Table139[[#This Row],[Close]]/E92))</f>
        <v>-1.9774965619149968E-3</v>
      </c>
    </row>
    <row r="94" spans="1:8" x14ac:dyDescent="0.3">
      <c r="A94" s="2">
        <v>43237</v>
      </c>
      <c r="B94" s="1">
        <v>11195.7</v>
      </c>
      <c r="C94" s="1">
        <v>11214.95</v>
      </c>
      <c r="D94" s="1">
        <v>11135.9</v>
      </c>
      <c r="E94" s="1">
        <v>11154.8</v>
      </c>
      <c r="F94" s="1">
        <v>36043051</v>
      </c>
      <c r="G94" s="1">
        <v>1825.09</v>
      </c>
      <c r="H94" s="3">
        <f>IF(ISERR(LN(Table139[[#This Row],[Close]]/E93)),"-",LN(Table139[[#This Row],[Close]]/E93))</f>
        <v>-8.8711670505676706E-4</v>
      </c>
    </row>
    <row r="95" spans="1:8" x14ac:dyDescent="0.3">
      <c r="A95" s="2">
        <v>43238</v>
      </c>
      <c r="B95" s="1">
        <v>11167.3</v>
      </c>
      <c r="C95" s="1">
        <v>11177.3</v>
      </c>
      <c r="D95" s="1">
        <v>10937.2</v>
      </c>
      <c r="E95" s="1">
        <v>10962.75</v>
      </c>
      <c r="F95" s="1">
        <v>46345764</v>
      </c>
      <c r="G95" s="1">
        <v>2618.2800000000002</v>
      </c>
      <c r="H95" s="3">
        <f>IF(ISERR(LN(Table139[[#This Row],[Close]]/E94)),"-",LN(Table139[[#This Row],[Close]]/E94))</f>
        <v>-1.7366736088651292E-2</v>
      </c>
    </row>
    <row r="96" spans="1:8" x14ac:dyDescent="0.3">
      <c r="A96" s="2">
        <v>43241</v>
      </c>
      <c r="B96" s="1">
        <v>10950.8</v>
      </c>
      <c r="C96" s="1">
        <v>10955.5</v>
      </c>
      <c r="D96" s="1">
        <v>10713.85</v>
      </c>
      <c r="E96" s="1">
        <v>10732.9</v>
      </c>
      <c r="F96" s="1">
        <v>81488560</v>
      </c>
      <c r="G96" s="1">
        <v>2850.71</v>
      </c>
      <c r="H96" s="3">
        <f>IF(ISERR(LN(Table139[[#This Row],[Close]]/E95)),"-",LN(Table139[[#This Row],[Close]]/E95))</f>
        <v>-2.1189372058927486E-2</v>
      </c>
    </row>
    <row r="97" spans="1:8" x14ac:dyDescent="0.3">
      <c r="A97" s="2">
        <v>43242</v>
      </c>
      <c r="B97" s="1">
        <v>10715.5</v>
      </c>
      <c r="C97" s="1">
        <v>10945.65</v>
      </c>
      <c r="D97" s="1">
        <v>10690.55</v>
      </c>
      <c r="E97" s="1">
        <v>10913.45</v>
      </c>
      <c r="F97" s="1">
        <v>103285455</v>
      </c>
      <c r="G97" s="1">
        <v>3073.97</v>
      </c>
      <c r="H97" s="3">
        <f>IF(ISERR(LN(Table139[[#This Row],[Close]]/E96)),"-",LN(Table139[[#This Row],[Close]]/E96))</f>
        <v>1.6682183108401756E-2</v>
      </c>
    </row>
    <row r="98" spans="1:8" x14ac:dyDescent="0.3">
      <c r="A98" s="2">
        <v>43243</v>
      </c>
      <c r="B98" s="1">
        <v>10922.6</v>
      </c>
      <c r="C98" s="1">
        <v>10940.55</v>
      </c>
      <c r="D98" s="1">
        <v>10831.8</v>
      </c>
      <c r="E98" s="1">
        <v>10860.6</v>
      </c>
      <c r="F98" s="1">
        <v>68702423</v>
      </c>
      <c r="G98" s="1">
        <v>2390.87</v>
      </c>
      <c r="H98" s="3">
        <f>IF(ISERR(LN(Table139[[#This Row],[Close]]/E97)),"-",LN(Table139[[#This Row],[Close]]/E97))</f>
        <v>-4.8544119064239085E-3</v>
      </c>
    </row>
    <row r="99" spans="1:8" x14ac:dyDescent="0.3">
      <c r="A99" s="2">
        <v>43244</v>
      </c>
      <c r="B99" s="1">
        <v>10831.45</v>
      </c>
      <c r="C99" s="1">
        <v>10881.85</v>
      </c>
      <c r="D99" s="1">
        <v>10652.65</v>
      </c>
      <c r="E99" s="1">
        <v>10681.6</v>
      </c>
      <c r="F99" s="1">
        <v>97957806</v>
      </c>
      <c r="G99" s="1">
        <v>3211.04</v>
      </c>
      <c r="H99" s="3">
        <f>IF(ISERR(LN(Table139[[#This Row],[Close]]/E98)),"-",LN(Table139[[#This Row],[Close]]/E98))</f>
        <v>-1.661892655310104E-2</v>
      </c>
    </row>
    <row r="100" spans="1:8" x14ac:dyDescent="0.3">
      <c r="A100" s="2">
        <v>43245</v>
      </c>
      <c r="B100" s="1">
        <v>10704.75</v>
      </c>
      <c r="C100" s="1">
        <v>10903.25</v>
      </c>
      <c r="D100" s="1">
        <v>10683</v>
      </c>
      <c r="E100" s="1">
        <v>10883</v>
      </c>
      <c r="F100" s="1">
        <v>49514683</v>
      </c>
      <c r="G100" s="1">
        <v>2147.4899999999998</v>
      </c>
      <c r="H100" s="3">
        <f>IF(ISERR(LN(Table139[[#This Row],[Close]]/E99)),"-",LN(Table139[[#This Row],[Close]]/E99))</f>
        <v>1.8679303668600298E-2</v>
      </c>
    </row>
    <row r="101" spans="1:8" x14ac:dyDescent="0.3">
      <c r="A101" s="2">
        <v>43248</v>
      </c>
      <c r="B101" s="1">
        <v>10913.6</v>
      </c>
      <c r="C101" s="1">
        <v>11036.5</v>
      </c>
      <c r="D101" s="1">
        <v>10902.15</v>
      </c>
      <c r="E101" s="1">
        <v>11007.15</v>
      </c>
      <c r="F101" s="1">
        <v>39903132</v>
      </c>
      <c r="G101" s="1">
        <v>1831.86</v>
      </c>
      <c r="H101" s="3">
        <f>IF(ISERR(LN(Table139[[#This Row],[Close]]/E100)),"-",LN(Table139[[#This Row],[Close]]/E100))</f>
        <v>1.1343122925942974E-2</v>
      </c>
    </row>
    <row r="102" spans="1:8" x14ac:dyDescent="0.3">
      <c r="A102" s="2">
        <v>43249</v>
      </c>
      <c r="B102" s="1">
        <v>11030.15</v>
      </c>
      <c r="C102" s="1">
        <v>11107</v>
      </c>
      <c r="D102" s="1">
        <v>10975.9</v>
      </c>
      <c r="E102" s="1">
        <v>11051.15</v>
      </c>
      <c r="F102" s="1">
        <v>44392231</v>
      </c>
      <c r="G102" s="1">
        <v>2274.5700000000002</v>
      </c>
      <c r="H102" s="3">
        <f>IF(ISERR(LN(Table139[[#This Row],[Close]]/E101)),"-",LN(Table139[[#This Row],[Close]]/E101))</f>
        <v>3.9894333069278925E-3</v>
      </c>
    </row>
    <row r="103" spans="1:8" x14ac:dyDescent="0.3">
      <c r="A103" s="2">
        <v>43250</v>
      </c>
      <c r="B103" s="1">
        <v>11002.75</v>
      </c>
      <c r="C103" s="1">
        <v>11049.35</v>
      </c>
      <c r="D103" s="1">
        <v>10946.3</v>
      </c>
      <c r="E103" s="1">
        <v>11024.15</v>
      </c>
      <c r="F103" s="1">
        <v>50175201</v>
      </c>
      <c r="G103" s="1">
        <v>2530.83</v>
      </c>
      <c r="H103" s="3">
        <f>IF(ISERR(LN(Table139[[#This Row],[Close]]/E102)),"-",LN(Table139[[#This Row],[Close]]/E102))</f>
        <v>-2.4461740917202618E-3</v>
      </c>
    </row>
    <row r="104" spans="1:8" x14ac:dyDescent="0.3">
      <c r="A104" s="2">
        <v>43251</v>
      </c>
      <c r="B104" s="1">
        <v>11072.1</v>
      </c>
      <c r="C104" s="1">
        <v>11075.55</v>
      </c>
      <c r="D104" s="1">
        <v>10950.15</v>
      </c>
      <c r="E104" s="1">
        <v>10994.45</v>
      </c>
      <c r="F104" s="1">
        <v>94758247</v>
      </c>
      <c r="G104" s="1">
        <v>4140.17</v>
      </c>
      <c r="H104" s="3">
        <f>IF(ISERR(LN(Table139[[#This Row],[Close]]/E103)),"-",LN(Table139[[#This Row],[Close]]/E103))</f>
        <v>-2.6977208371375292E-3</v>
      </c>
    </row>
    <row r="105" spans="1:8" x14ac:dyDescent="0.3">
      <c r="A105" s="2">
        <v>43252</v>
      </c>
      <c r="B105" s="1">
        <v>11032.9</v>
      </c>
      <c r="C105" s="1">
        <v>11150</v>
      </c>
      <c r="D105" s="1">
        <v>11011.8</v>
      </c>
      <c r="E105" s="1">
        <v>11076.55</v>
      </c>
      <c r="F105" s="1">
        <v>52760704</v>
      </c>
      <c r="G105" s="1">
        <v>3241.63</v>
      </c>
      <c r="H105" s="3">
        <f>IF(ISERR(LN(Table139[[#This Row],[Close]]/E104)),"-",LN(Table139[[#This Row],[Close]]/E104))</f>
        <v>7.4396609737679637E-3</v>
      </c>
    </row>
    <row r="106" spans="1:8" x14ac:dyDescent="0.3">
      <c r="A106" s="2">
        <v>43255</v>
      </c>
      <c r="B106" s="1">
        <v>11144.2</v>
      </c>
      <c r="C106" s="1">
        <v>11160.8</v>
      </c>
      <c r="D106" s="1">
        <v>11011.55</v>
      </c>
      <c r="E106" s="1">
        <v>11023.25</v>
      </c>
      <c r="F106" s="1">
        <v>36531254</v>
      </c>
      <c r="G106" s="1">
        <v>1936.17</v>
      </c>
      <c r="H106" s="3">
        <f>IF(ISERR(LN(Table139[[#This Row],[Close]]/E105)),"-",LN(Table139[[#This Row],[Close]]/E105))</f>
        <v>-4.8235824164909978E-3</v>
      </c>
    </row>
    <row r="107" spans="1:8" x14ac:dyDescent="0.3">
      <c r="A107" s="2">
        <v>43256</v>
      </c>
      <c r="B107" s="1">
        <v>11019.7</v>
      </c>
      <c r="C107" s="1">
        <v>11032.3</v>
      </c>
      <c r="D107" s="1">
        <v>10950.35</v>
      </c>
      <c r="E107" s="1">
        <v>10986.95</v>
      </c>
      <c r="F107" s="1">
        <v>37869237</v>
      </c>
      <c r="G107" s="1">
        <v>1671.15</v>
      </c>
      <c r="H107" s="3">
        <f>IF(ISERR(LN(Table139[[#This Row],[Close]]/E106)),"-",LN(Table139[[#This Row],[Close]]/E106))</f>
        <v>-3.2984736996281121E-3</v>
      </c>
    </row>
    <row r="108" spans="1:8" x14ac:dyDescent="0.3">
      <c r="A108" s="2">
        <v>43257</v>
      </c>
      <c r="B108" s="1">
        <v>11031.45</v>
      </c>
      <c r="C108" s="1">
        <v>11170.85</v>
      </c>
      <c r="D108" s="1">
        <v>10972.3</v>
      </c>
      <c r="E108" s="1">
        <v>11155.85</v>
      </c>
      <c r="F108" s="1">
        <v>49597193</v>
      </c>
      <c r="G108" s="1">
        <v>2080.19</v>
      </c>
      <c r="H108" s="3">
        <f>IF(ISERR(LN(Table139[[#This Row],[Close]]/E107)),"-",LN(Table139[[#This Row],[Close]]/E107))</f>
        <v>1.5255819119807076E-2</v>
      </c>
    </row>
    <row r="109" spans="1:8" x14ac:dyDescent="0.3">
      <c r="A109" s="2">
        <v>43258</v>
      </c>
      <c r="B109" s="1">
        <v>11198.25</v>
      </c>
      <c r="C109" s="1">
        <v>11260.85</v>
      </c>
      <c r="D109" s="1">
        <v>11197.05</v>
      </c>
      <c r="E109" s="1">
        <v>11236</v>
      </c>
      <c r="F109" s="1">
        <v>48879256</v>
      </c>
      <c r="G109" s="1">
        <v>2081.7600000000002</v>
      </c>
      <c r="H109" s="3">
        <f>IF(ISERR(LN(Table139[[#This Row],[Close]]/E108)),"-",LN(Table139[[#This Row],[Close]]/E108))</f>
        <v>7.1588852466036596E-3</v>
      </c>
    </row>
    <row r="110" spans="1:8" x14ac:dyDescent="0.3">
      <c r="A110" s="2">
        <v>43259</v>
      </c>
      <c r="B110" s="1">
        <v>11217.95</v>
      </c>
      <c r="C110" s="1">
        <v>11240.05</v>
      </c>
      <c r="D110" s="1">
        <v>11169.5</v>
      </c>
      <c r="E110" s="1">
        <v>11226.1</v>
      </c>
      <c r="F110" s="1">
        <v>53425399</v>
      </c>
      <c r="G110" s="1">
        <v>2046.9</v>
      </c>
      <c r="H110" s="3">
        <f>IF(ISERR(LN(Table139[[#This Row],[Close]]/E109)),"-",LN(Table139[[#This Row],[Close]]/E109))</f>
        <v>-8.8148486927202478E-4</v>
      </c>
    </row>
    <row r="111" spans="1:8" x14ac:dyDescent="0.3">
      <c r="A111" s="2">
        <v>43262</v>
      </c>
      <c r="B111" s="1">
        <v>11259.05</v>
      </c>
      <c r="C111" s="1">
        <v>11278.15</v>
      </c>
      <c r="D111" s="1">
        <v>11220.95</v>
      </c>
      <c r="E111" s="1">
        <v>11239.7</v>
      </c>
      <c r="F111" s="1">
        <v>39751365</v>
      </c>
      <c r="G111" s="1">
        <v>1707.07</v>
      </c>
      <c r="H111" s="3">
        <f>IF(ISERR(LN(Table139[[#This Row],[Close]]/E110)),"-",LN(Table139[[#This Row],[Close]]/E110))</f>
        <v>1.2107293451659585E-3</v>
      </c>
    </row>
    <row r="112" spans="1:8" x14ac:dyDescent="0.3">
      <c r="A112" s="2">
        <v>43263</v>
      </c>
      <c r="B112" s="1">
        <v>11264.65</v>
      </c>
      <c r="C112" s="1">
        <v>11286.45</v>
      </c>
      <c r="D112" s="1">
        <v>11231.1</v>
      </c>
      <c r="E112" s="1">
        <v>11243.4</v>
      </c>
      <c r="F112" s="1">
        <v>30978755</v>
      </c>
      <c r="G112" s="1">
        <v>1588.87</v>
      </c>
      <c r="H112" s="3">
        <f>IF(ISERR(LN(Table139[[#This Row],[Close]]/E111)),"-",LN(Table139[[#This Row],[Close]]/E111))</f>
        <v>3.2913610964688906E-4</v>
      </c>
    </row>
    <row r="113" spans="1:8" x14ac:dyDescent="0.3">
      <c r="A113" s="2">
        <v>43264</v>
      </c>
      <c r="B113" s="1">
        <v>11282.5</v>
      </c>
      <c r="C113" s="1">
        <v>11310.85</v>
      </c>
      <c r="D113" s="1">
        <v>11225.8</v>
      </c>
      <c r="E113" s="1">
        <v>11236.2</v>
      </c>
      <c r="F113" s="1">
        <v>32998479</v>
      </c>
      <c r="G113" s="1">
        <v>1504.31</v>
      </c>
      <c r="H113" s="3">
        <f>IF(ISERR(LN(Table139[[#This Row],[Close]]/E112)),"-",LN(Table139[[#This Row],[Close]]/E112))</f>
        <v>-6.4058081515731304E-4</v>
      </c>
    </row>
    <row r="114" spans="1:8" x14ac:dyDescent="0.3">
      <c r="A114" s="2">
        <v>43265</v>
      </c>
      <c r="B114" s="1">
        <v>11215.55</v>
      </c>
      <c r="C114" s="1">
        <v>11257.35</v>
      </c>
      <c r="D114" s="1">
        <v>11172.85</v>
      </c>
      <c r="E114" s="1">
        <v>11243</v>
      </c>
      <c r="F114" s="1">
        <v>29919292</v>
      </c>
      <c r="G114" s="1">
        <v>1309.25</v>
      </c>
      <c r="H114" s="3">
        <f>IF(ISERR(LN(Table139[[#This Row],[Close]]/E113)),"-",LN(Table139[[#This Row],[Close]]/E113))</f>
        <v>6.0500375524172962E-4</v>
      </c>
    </row>
    <row r="115" spans="1:8" x14ac:dyDescent="0.3">
      <c r="A115" s="2">
        <v>43266</v>
      </c>
      <c r="B115" s="1">
        <v>11254.5</v>
      </c>
      <c r="C115" s="1">
        <v>11255.3</v>
      </c>
      <c r="D115" s="1">
        <v>11128.35</v>
      </c>
      <c r="E115" s="1">
        <v>11173.05</v>
      </c>
      <c r="F115" s="1">
        <v>30329750</v>
      </c>
      <c r="G115" s="1">
        <v>1809.53</v>
      </c>
      <c r="H115" s="3">
        <f>IF(ISERR(LN(Table139[[#This Row],[Close]]/E114)),"-",LN(Table139[[#This Row],[Close]]/E114))</f>
        <v>-6.2410841385961285E-3</v>
      </c>
    </row>
    <row r="116" spans="1:8" x14ac:dyDescent="0.3">
      <c r="A116" s="2">
        <v>43269</v>
      </c>
      <c r="B116" s="1">
        <v>11184</v>
      </c>
      <c r="C116" s="1">
        <v>11262.4</v>
      </c>
      <c r="D116" s="1">
        <v>11171.6</v>
      </c>
      <c r="E116" s="1">
        <v>11203.45</v>
      </c>
      <c r="F116" s="1">
        <v>34278338</v>
      </c>
      <c r="G116" s="1">
        <v>1623.37</v>
      </c>
      <c r="H116" s="3">
        <f>IF(ISERR(LN(Table139[[#This Row],[Close]]/E115)),"-",LN(Table139[[#This Row],[Close]]/E115))</f>
        <v>2.7171379530480252E-3</v>
      </c>
    </row>
    <row r="117" spans="1:8" x14ac:dyDescent="0.3">
      <c r="A117" s="2">
        <v>43270</v>
      </c>
      <c r="B117" s="1">
        <v>11197.6</v>
      </c>
      <c r="C117" s="1">
        <v>11197.6</v>
      </c>
      <c r="D117" s="1">
        <v>11056.85</v>
      </c>
      <c r="E117" s="1">
        <v>11080.35</v>
      </c>
      <c r="F117" s="1">
        <v>37439139</v>
      </c>
      <c r="G117" s="1">
        <v>1658.48</v>
      </c>
      <c r="H117" s="3">
        <f>IF(ISERR(LN(Table139[[#This Row],[Close]]/E116)),"-",LN(Table139[[#This Row],[Close]]/E116))</f>
        <v>-1.1048497314187784E-2</v>
      </c>
    </row>
    <row r="118" spans="1:8" x14ac:dyDescent="0.3">
      <c r="A118" s="2">
        <v>43271</v>
      </c>
      <c r="B118" s="1">
        <v>11104.45</v>
      </c>
      <c r="C118" s="1">
        <v>11163.8</v>
      </c>
      <c r="D118" s="1">
        <v>11077.85</v>
      </c>
      <c r="E118" s="1">
        <v>11137.35</v>
      </c>
      <c r="F118" s="1">
        <v>34775129</v>
      </c>
      <c r="G118" s="1">
        <v>1737.89</v>
      </c>
      <c r="H118" s="3">
        <f>IF(ISERR(LN(Table139[[#This Row],[Close]]/E117)),"-",LN(Table139[[#This Row],[Close]]/E117))</f>
        <v>5.1310554248785514E-3</v>
      </c>
    </row>
    <row r="119" spans="1:8" x14ac:dyDescent="0.3">
      <c r="A119" s="2">
        <v>43272</v>
      </c>
      <c r="B119" s="1">
        <v>11177.35</v>
      </c>
      <c r="C119" s="1">
        <v>11184.25</v>
      </c>
      <c r="D119" s="1">
        <v>11020.3</v>
      </c>
      <c r="E119" s="1">
        <v>11033.2</v>
      </c>
      <c r="F119" s="1">
        <v>30873989</v>
      </c>
      <c r="G119" s="1">
        <v>1606.72</v>
      </c>
      <c r="H119" s="3">
        <f>IF(ISERR(LN(Table139[[#This Row],[Close]]/E118)),"-",LN(Table139[[#This Row],[Close]]/E118))</f>
        <v>-9.395415643021935E-3</v>
      </c>
    </row>
    <row r="120" spans="1:8" x14ac:dyDescent="0.3">
      <c r="A120" s="2">
        <v>43273</v>
      </c>
      <c r="B120" s="1">
        <v>11031.95</v>
      </c>
      <c r="C120" s="1">
        <v>11101.15</v>
      </c>
      <c r="D120" s="1">
        <v>10986.65</v>
      </c>
      <c r="E120" s="1">
        <v>11088.5</v>
      </c>
      <c r="F120" s="1">
        <v>33892189</v>
      </c>
      <c r="G120" s="1">
        <v>1841.16</v>
      </c>
      <c r="H120" s="3">
        <f>IF(ISERR(LN(Table139[[#This Row],[Close]]/E119)),"-",LN(Table139[[#This Row],[Close]]/E119))</f>
        <v>4.9996261762032743E-3</v>
      </c>
    </row>
    <row r="121" spans="1:8" x14ac:dyDescent="0.3">
      <c r="A121" s="2">
        <v>43276</v>
      </c>
      <c r="B121" s="1">
        <v>11087.15</v>
      </c>
      <c r="C121" s="1">
        <v>11087.15</v>
      </c>
      <c r="D121" s="1">
        <v>10894.8</v>
      </c>
      <c r="E121" s="1">
        <v>10910.45</v>
      </c>
      <c r="F121" s="1">
        <v>47748646</v>
      </c>
      <c r="G121" s="1">
        <v>1941.43</v>
      </c>
      <c r="H121" s="3">
        <f>IF(ISERR(LN(Table139[[#This Row],[Close]]/E120)),"-",LN(Table139[[#This Row],[Close]]/E120))</f>
        <v>-1.6187489668796691E-2</v>
      </c>
    </row>
    <row r="122" spans="1:8" x14ac:dyDescent="0.3">
      <c r="A122" s="2">
        <v>43277</v>
      </c>
      <c r="B122" s="1">
        <v>10892.75</v>
      </c>
      <c r="C122" s="1">
        <v>10921.25</v>
      </c>
      <c r="D122" s="1">
        <v>10831.4</v>
      </c>
      <c r="E122" s="1">
        <v>10852.1</v>
      </c>
      <c r="F122" s="1">
        <v>61431809</v>
      </c>
      <c r="G122" s="1">
        <v>2380.16</v>
      </c>
      <c r="H122" s="3">
        <f>IF(ISERR(LN(Table139[[#This Row],[Close]]/E121)),"-",LN(Table139[[#This Row],[Close]]/E121))</f>
        <v>-5.3624359116571001E-3</v>
      </c>
    </row>
    <row r="123" spans="1:8" x14ac:dyDescent="0.3">
      <c r="A123" s="2">
        <v>43278</v>
      </c>
      <c r="B123" s="1">
        <v>10875.7</v>
      </c>
      <c r="C123" s="1">
        <v>10885.95</v>
      </c>
      <c r="D123" s="1">
        <v>10691.9</v>
      </c>
      <c r="E123" s="1">
        <v>10716.2</v>
      </c>
      <c r="F123" s="1">
        <v>49012001</v>
      </c>
      <c r="G123" s="1">
        <v>2092.62</v>
      </c>
      <c r="H123" s="3">
        <f>IF(ISERR(LN(Table139[[#This Row],[Close]]/E122)),"-",LN(Table139[[#This Row],[Close]]/E122))</f>
        <v>-1.260199445681697E-2</v>
      </c>
    </row>
    <row r="124" spans="1:8" x14ac:dyDescent="0.3">
      <c r="A124" s="2">
        <v>43279</v>
      </c>
      <c r="B124" s="1">
        <v>10713.2</v>
      </c>
      <c r="C124" s="1">
        <v>10761.35</v>
      </c>
      <c r="D124" s="1">
        <v>10610.55</v>
      </c>
      <c r="E124" s="1">
        <v>10632.6</v>
      </c>
      <c r="F124" s="1">
        <v>59920385</v>
      </c>
      <c r="G124" s="1">
        <v>2682.06</v>
      </c>
      <c r="H124" s="3">
        <f>IF(ISERR(LN(Table139[[#This Row],[Close]]/E123)),"-",LN(Table139[[#This Row],[Close]]/E123))</f>
        <v>-7.8318619614586738E-3</v>
      </c>
    </row>
    <row r="125" spans="1:8" x14ac:dyDescent="0.3">
      <c r="A125" s="2">
        <v>43280</v>
      </c>
      <c r="B125" s="1">
        <v>10660.95</v>
      </c>
      <c r="C125" s="1">
        <v>10725.6</v>
      </c>
      <c r="D125" s="1">
        <v>10648.75</v>
      </c>
      <c r="E125" s="1">
        <v>10709.05</v>
      </c>
      <c r="F125" s="1">
        <v>45548049</v>
      </c>
      <c r="G125" s="1">
        <v>2146.67</v>
      </c>
      <c r="H125" s="3">
        <f>IF(ISERR(LN(Table139[[#This Row],[Close]]/E124)),"-",LN(Table139[[#This Row],[Close]]/E124))</f>
        <v>7.1644251506462527E-3</v>
      </c>
    </row>
    <row r="126" spans="1:8" x14ac:dyDescent="0.3">
      <c r="A126" s="2">
        <v>43283</v>
      </c>
      <c r="B126" s="1">
        <v>10793.25</v>
      </c>
      <c r="C126" s="1">
        <v>10826.05</v>
      </c>
      <c r="D126" s="1">
        <v>10646.2</v>
      </c>
      <c r="E126" s="1">
        <v>10665.8</v>
      </c>
      <c r="F126" s="1">
        <v>47573342</v>
      </c>
      <c r="G126" s="1">
        <v>2045.73</v>
      </c>
      <c r="H126" s="3">
        <f>IF(ISERR(LN(Table139[[#This Row],[Close]]/E125)),"-",LN(Table139[[#This Row],[Close]]/E125))</f>
        <v>-4.0468175472068253E-3</v>
      </c>
    </row>
    <row r="127" spans="1:8" x14ac:dyDescent="0.3">
      <c r="A127" s="2">
        <v>43284</v>
      </c>
      <c r="B127" s="1">
        <v>10693.45</v>
      </c>
      <c r="C127" s="1">
        <v>10803.45</v>
      </c>
      <c r="D127" s="1">
        <v>10652.9</v>
      </c>
      <c r="E127" s="1">
        <v>10779.15</v>
      </c>
      <c r="F127" s="1">
        <v>42829481</v>
      </c>
      <c r="G127" s="1">
        <v>1762.09</v>
      </c>
      <c r="H127" s="3">
        <f>IF(ISERR(LN(Table139[[#This Row],[Close]]/E126)),"-",LN(Table139[[#This Row],[Close]]/E126))</f>
        <v>1.057135181968471E-2</v>
      </c>
    </row>
    <row r="128" spans="1:8" x14ac:dyDescent="0.3">
      <c r="A128" s="2">
        <v>43285</v>
      </c>
      <c r="B128" s="1">
        <v>10805.05</v>
      </c>
      <c r="C128" s="1">
        <v>10926.7</v>
      </c>
      <c r="D128" s="1">
        <v>10733.95</v>
      </c>
      <c r="E128" s="1">
        <v>10914.35</v>
      </c>
      <c r="F128" s="1">
        <v>36791915</v>
      </c>
      <c r="G128" s="1">
        <v>1950.17</v>
      </c>
      <c r="H128" s="3">
        <f>IF(ISERR(LN(Table139[[#This Row],[Close]]/E127)),"-",LN(Table139[[#This Row],[Close]]/E127))</f>
        <v>1.2464724501829691E-2</v>
      </c>
    </row>
    <row r="129" spans="1:8" x14ac:dyDescent="0.3">
      <c r="A129" s="2">
        <v>43286</v>
      </c>
      <c r="B129" s="1">
        <v>10905.5</v>
      </c>
      <c r="C129" s="1">
        <v>10946.95</v>
      </c>
      <c r="D129" s="1">
        <v>10852.85</v>
      </c>
      <c r="E129" s="1">
        <v>10925.75</v>
      </c>
      <c r="F129" s="1">
        <v>49423654</v>
      </c>
      <c r="G129" s="1">
        <v>2511.62</v>
      </c>
      <c r="H129" s="3">
        <f>IF(ISERR(LN(Table139[[#This Row],[Close]]/E128)),"-",LN(Table139[[#This Row],[Close]]/E128))</f>
        <v>1.0439513587705851E-3</v>
      </c>
    </row>
    <row r="130" spans="1:8" x14ac:dyDescent="0.3">
      <c r="A130" s="2">
        <v>43287</v>
      </c>
      <c r="B130" s="1">
        <v>10928.4</v>
      </c>
      <c r="C130" s="1">
        <v>11123.35</v>
      </c>
      <c r="D130" s="1">
        <v>10911.9</v>
      </c>
      <c r="E130" s="1">
        <v>11067.85</v>
      </c>
      <c r="F130" s="1">
        <v>78848601</v>
      </c>
      <c r="G130" s="1">
        <v>3288.65</v>
      </c>
      <c r="H130" s="3">
        <f>IF(ISERR(LN(Table139[[#This Row],[Close]]/E129)),"-",LN(Table139[[#This Row],[Close]]/E129))</f>
        <v>1.2922120737874536E-2</v>
      </c>
    </row>
    <row r="131" spans="1:8" x14ac:dyDescent="0.3">
      <c r="A131" s="2">
        <v>43290</v>
      </c>
      <c r="B131" s="1">
        <v>11166.45</v>
      </c>
      <c r="C131" s="1">
        <v>11190.5</v>
      </c>
      <c r="D131" s="1">
        <v>11124.4</v>
      </c>
      <c r="E131" s="1">
        <v>11135.65</v>
      </c>
      <c r="F131" s="1">
        <v>51477057</v>
      </c>
      <c r="G131" s="1">
        <v>2008.98</v>
      </c>
      <c r="H131" s="3">
        <f>IF(ISERR(LN(Table139[[#This Row],[Close]]/E130)),"-",LN(Table139[[#This Row],[Close]]/E130))</f>
        <v>6.1071642516262068E-3</v>
      </c>
    </row>
    <row r="132" spans="1:8" x14ac:dyDescent="0.3">
      <c r="A132" s="2">
        <v>43291</v>
      </c>
      <c r="B132" s="1">
        <v>11185.3</v>
      </c>
      <c r="C132" s="1">
        <v>11250.2</v>
      </c>
      <c r="D132" s="1">
        <v>11157.65</v>
      </c>
      <c r="E132" s="1">
        <v>11239.2</v>
      </c>
      <c r="F132" s="1">
        <v>42037213</v>
      </c>
      <c r="G132" s="1">
        <v>2322.75</v>
      </c>
      <c r="H132" s="3">
        <f>IF(ISERR(LN(Table139[[#This Row],[Close]]/E131)),"-",LN(Table139[[#This Row],[Close]]/E131))</f>
        <v>9.2559940548621097E-3</v>
      </c>
    </row>
    <row r="133" spans="1:8" x14ac:dyDescent="0.3">
      <c r="A133" s="2">
        <v>43292</v>
      </c>
      <c r="B133" s="1">
        <v>11223.05</v>
      </c>
      <c r="C133" s="1">
        <v>11253.25</v>
      </c>
      <c r="D133" s="1">
        <v>11115.35</v>
      </c>
      <c r="E133" s="1">
        <v>11127.4</v>
      </c>
      <c r="F133" s="1">
        <v>38706837</v>
      </c>
      <c r="G133" s="1">
        <v>2007.1</v>
      </c>
      <c r="H133" s="3">
        <f>IF(ISERR(LN(Table139[[#This Row],[Close]]/E132)),"-",LN(Table139[[#This Row],[Close]]/E132))</f>
        <v>-9.9971324323651981E-3</v>
      </c>
    </row>
    <row r="134" spans="1:8" x14ac:dyDescent="0.3">
      <c r="A134" s="2">
        <v>43293</v>
      </c>
      <c r="B134" s="1">
        <v>11196.3</v>
      </c>
      <c r="C134" s="1">
        <v>11206.95</v>
      </c>
      <c r="D134" s="1">
        <v>11021.95</v>
      </c>
      <c r="E134" s="1">
        <v>11038</v>
      </c>
      <c r="F134" s="1">
        <v>42015401</v>
      </c>
      <c r="G134" s="1">
        <v>2040.52</v>
      </c>
      <c r="H134" s="3">
        <f>IF(ISERR(LN(Table139[[#This Row],[Close]]/E133)),"-",LN(Table139[[#This Row],[Close]]/E133))</f>
        <v>-8.0666701056299767E-3</v>
      </c>
    </row>
    <row r="135" spans="1:8" x14ac:dyDescent="0.3">
      <c r="A135" s="2">
        <v>43294</v>
      </c>
      <c r="B135" s="1">
        <v>11091.55</v>
      </c>
      <c r="C135" s="1">
        <v>11100.55</v>
      </c>
      <c r="D135" s="1">
        <v>10967.05</v>
      </c>
      <c r="E135" s="1">
        <v>11003.05</v>
      </c>
      <c r="F135" s="1">
        <v>35565060</v>
      </c>
      <c r="G135" s="1">
        <v>1958.07</v>
      </c>
      <c r="H135" s="3">
        <f>IF(ISERR(LN(Table139[[#This Row],[Close]]/E134)),"-",LN(Table139[[#This Row],[Close]]/E134))</f>
        <v>-3.1713579246449067E-3</v>
      </c>
    </row>
    <row r="136" spans="1:8" x14ac:dyDescent="0.3">
      <c r="A136" s="2">
        <v>43297</v>
      </c>
      <c r="B136" s="1">
        <v>10995.95</v>
      </c>
      <c r="C136" s="1">
        <v>10996.25</v>
      </c>
      <c r="D136" s="1">
        <v>10819.2</v>
      </c>
      <c r="E136" s="1">
        <v>10835.15</v>
      </c>
      <c r="F136" s="1">
        <v>56392442</v>
      </c>
      <c r="G136" s="1">
        <v>1752.44</v>
      </c>
      <c r="H136" s="3">
        <f>IF(ISERR(LN(Table139[[#This Row],[Close]]/E135)),"-",LN(Table139[[#This Row],[Close]]/E135))</f>
        <v>-1.5377028176173689E-2</v>
      </c>
    </row>
    <row r="137" spans="1:8" x14ac:dyDescent="0.3">
      <c r="A137" s="2">
        <v>43298</v>
      </c>
      <c r="B137" s="1">
        <v>10832.9</v>
      </c>
      <c r="C137" s="1">
        <v>10981.45</v>
      </c>
      <c r="D137" s="1">
        <v>10802.75</v>
      </c>
      <c r="E137" s="1">
        <v>10965.65</v>
      </c>
      <c r="F137" s="1">
        <v>76568484</v>
      </c>
      <c r="G137" s="1">
        <v>2440.33</v>
      </c>
      <c r="H137" s="3">
        <f>IF(ISERR(LN(Table139[[#This Row],[Close]]/E136)),"-",LN(Table139[[#This Row],[Close]]/E136))</f>
        <v>1.1972180722162579E-2</v>
      </c>
    </row>
    <row r="138" spans="1:8" x14ac:dyDescent="0.3">
      <c r="A138" s="2">
        <v>43299</v>
      </c>
      <c r="B138" s="1">
        <v>11010.85</v>
      </c>
      <c r="C138" s="1">
        <v>11026.25</v>
      </c>
      <c r="D138" s="1">
        <v>10790.9</v>
      </c>
      <c r="E138" s="1">
        <v>10808.6</v>
      </c>
      <c r="F138" s="1">
        <v>146757519</v>
      </c>
      <c r="G138" s="1">
        <v>3053.96</v>
      </c>
      <c r="H138" s="3">
        <f>IF(ISERR(LN(Table139[[#This Row],[Close]]/E137)),"-",LN(Table139[[#This Row],[Close]]/E137))</f>
        <v>-1.4425546087872179E-2</v>
      </c>
    </row>
    <row r="139" spans="1:8" x14ac:dyDescent="0.3">
      <c r="A139" s="2">
        <v>43300</v>
      </c>
      <c r="B139" s="1">
        <v>10852</v>
      </c>
      <c r="C139" s="1">
        <v>10900.9</v>
      </c>
      <c r="D139" s="1">
        <v>10778.85</v>
      </c>
      <c r="E139" s="1">
        <v>10799</v>
      </c>
      <c r="F139" s="1">
        <v>159903790</v>
      </c>
      <c r="G139" s="1">
        <v>2874.42</v>
      </c>
      <c r="H139" s="3">
        <f>IF(ISERR(LN(Table139[[#This Row],[Close]]/E138)),"-",LN(Table139[[#This Row],[Close]]/E138))</f>
        <v>-8.8857630015866406E-4</v>
      </c>
    </row>
    <row r="140" spans="1:8" x14ac:dyDescent="0.3">
      <c r="A140" s="2">
        <v>43301</v>
      </c>
      <c r="B140" s="1">
        <v>10803.1</v>
      </c>
      <c r="C140" s="1">
        <v>10845.1</v>
      </c>
      <c r="D140" s="1">
        <v>10700.15</v>
      </c>
      <c r="E140" s="1">
        <v>10752.7</v>
      </c>
      <c r="F140" s="1">
        <v>89575193</v>
      </c>
      <c r="G140" s="1">
        <v>3515.13</v>
      </c>
      <c r="H140" s="3">
        <f>IF(ISERR(LN(Table139[[#This Row],[Close]]/E139)),"-",LN(Table139[[#This Row],[Close]]/E139))</f>
        <v>-4.2966514223465434E-3</v>
      </c>
    </row>
    <row r="141" spans="1:8" x14ac:dyDescent="0.3">
      <c r="A141" s="2">
        <v>43304</v>
      </c>
      <c r="B141" s="1">
        <v>10788.95</v>
      </c>
      <c r="C141" s="1">
        <v>10788.95</v>
      </c>
      <c r="D141" s="1">
        <v>10600</v>
      </c>
      <c r="E141" s="1">
        <v>10770.6</v>
      </c>
      <c r="F141" s="1">
        <v>64462907</v>
      </c>
      <c r="G141" s="1">
        <v>3335.16</v>
      </c>
      <c r="H141" s="3">
        <f>IF(ISERR(LN(Table139[[#This Row],[Close]]/E140)),"-",LN(Table139[[#This Row],[Close]]/E140))</f>
        <v>1.6633140946662331E-3</v>
      </c>
    </row>
    <row r="142" spans="1:8" x14ac:dyDescent="0.3">
      <c r="A142" s="2">
        <v>43305</v>
      </c>
      <c r="B142" s="1">
        <v>10798.1</v>
      </c>
      <c r="C142" s="1">
        <v>10917.35</v>
      </c>
      <c r="D142" s="1">
        <v>10738.7</v>
      </c>
      <c r="E142" s="1">
        <v>10861.3</v>
      </c>
      <c r="F142" s="1">
        <v>63014436</v>
      </c>
      <c r="G142" s="1">
        <v>3564.89</v>
      </c>
      <c r="H142" s="3">
        <f>IF(ISERR(LN(Table139[[#This Row],[Close]]/E141)),"-",LN(Table139[[#This Row],[Close]]/E141))</f>
        <v>8.3858127594341157E-3</v>
      </c>
    </row>
    <row r="143" spans="1:8" x14ac:dyDescent="0.3">
      <c r="A143" s="2">
        <v>43306</v>
      </c>
      <c r="B143" s="1">
        <v>10895.9</v>
      </c>
      <c r="C143" s="1">
        <v>10929.7</v>
      </c>
      <c r="D143" s="1">
        <v>10780.3</v>
      </c>
      <c r="E143" s="1">
        <v>10809.95</v>
      </c>
      <c r="F143" s="1">
        <v>51782690</v>
      </c>
      <c r="G143" s="1">
        <v>2348.54</v>
      </c>
      <c r="H143" s="3">
        <f>IF(ISERR(LN(Table139[[#This Row],[Close]]/E142)),"-",LN(Table139[[#This Row],[Close]]/E142))</f>
        <v>-4.73900638885751E-3</v>
      </c>
    </row>
    <row r="144" spans="1:8" x14ac:dyDescent="0.3">
      <c r="A144" s="2">
        <v>43307</v>
      </c>
      <c r="B144" s="1">
        <v>10853.9</v>
      </c>
      <c r="C144" s="1">
        <v>10912.05</v>
      </c>
      <c r="D144" s="1">
        <v>10756.55</v>
      </c>
      <c r="E144" s="1">
        <v>10770</v>
      </c>
      <c r="F144" s="1">
        <v>62437574</v>
      </c>
      <c r="G144" s="1">
        <v>4016.13</v>
      </c>
      <c r="H144" s="3">
        <f>IF(ISERR(LN(Table139[[#This Row],[Close]]/E143)),"-",LN(Table139[[#This Row],[Close]]/E143))</f>
        <v>-3.7025151252218216E-3</v>
      </c>
    </row>
    <row r="145" spans="1:8" x14ac:dyDescent="0.3">
      <c r="A145" s="2">
        <v>43308</v>
      </c>
      <c r="B145" s="1">
        <v>10804.15</v>
      </c>
      <c r="C145" s="1">
        <v>10882.45</v>
      </c>
      <c r="D145" s="1">
        <v>10784.3</v>
      </c>
      <c r="E145" s="1">
        <v>10874.8</v>
      </c>
      <c r="F145" s="1">
        <v>53002917</v>
      </c>
      <c r="G145" s="1">
        <v>2613.7399999999998</v>
      </c>
      <c r="H145" s="3">
        <f>IF(ISERR(LN(Table139[[#This Row],[Close]]/E144)),"-",LN(Table139[[#This Row],[Close]]/E144))</f>
        <v>9.683694832739816E-3</v>
      </c>
    </row>
    <row r="146" spans="1:8" x14ac:dyDescent="0.3">
      <c r="A146" s="2">
        <v>43311</v>
      </c>
      <c r="B146" s="1">
        <v>10906.25</v>
      </c>
      <c r="C146" s="1">
        <v>10945.3</v>
      </c>
      <c r="D146" s="1">
        <v>10840.25</v>
      </c>
      <c r="E146" s="1">
        <v>10925.05</v>
      </c>
      <c r="F146" s="1">
        <v>47230013</v>
      </c>
      <c r="G146" s="1">
        <v>2050.6999999999998</v>
      </c>
      <c r="H146" s="3">
        <f>IF(ISERR(LN(Table139[[#This Row],[Close]]/E145)),"-",LN(Table139[[#This Row],[Close]]/E145))</f>
        <v>4.6101316291827137E-3</v>
      </c>
    </row>
    <row r="147" spans="1:8" x14ac:dyDescent="0.3">
      <c r="A147" s="2">
        <v>43312</v>
      </c>
      <c r="B147" s="1">
        <v>10946.5</v>
      </c>
      <c r="C147" s="1">
        <v>10988.45</v>
      </c>
      <c r="D147" s="1">
        <v>10888.45</v>
      </c>
      <c r="E147" s="1">
        <v>10973.75</v>
      </c>
      <c r="F147" s="1">
        <v>48351944</v>
      </c>
      <c r="G147" s="1">
        <v>2257.0100000000002</v>
      </c>
      <c r="H147" s="3">
        <f>IF(ISERR(LN(Table139[[#This Row],[Close]]/E146)),"-",LN(Table139[[#This Row],[Close]]/E146))</f>
        <v>4.4477396280617181E-3</v>
      </c>
    </row>
    <row r="148" spans="1:8" x14ac:dyDescent="0.3">
      <c r="A148" s="2">
        <v>43313</v>
      </c>
      <c r="B148" s="1">
        <v>10938.25</v>
      </c>
      <c r="C148" s="1">
        <v>11000.4</v>
      </c>
      <c r="D148" s="1">
        <v>10863.45</v>
      </c>
      <c r="E148" s="1">
        <v>10890.1</v>
      </c>
      <c r="F148" s="1">
        <v>162728832</v>
      </c>
      <c r="G148" s="1">
        <v>5025.5</v>
      </c>
      <c r="H148" s="3">
        <f>IF(ISERR(LN(Table139[[#This Row],[Close]]/E147)),"-",LN(Table139[[#This Row],[Close]]/E147))</f>
        <v>-7.6519376191179194E-3</v>
      </c>
    </row>
    <row r="149" spans="1:8" x14ac:dyDescent="0.3">
      <c r="A149" s="2">
        <v>43314</v>
      </c>
      <c r="B149" s="1">
        <v>10859.35</v>
      </c>
      <c r="C149" s="1">
        <v>10859.35</v>
      </c>
      <c r="D149" s="1">
        <v>10698.25</v>
      </c>
      <c r="E149" s="1">
        <v>10733.65</v>
      </c>
      <c r="F149" s="1">
        <v>82539289</v>
      </c>
      <c r="G149" s="1">
        <v>3034.96</v>
      </c>
      <c r="H149" s="3">
        <f>IF(ISERR(LN(Table139[[#This Row],[Close]]/E148)),"-",LN(Table139[[#This Row],[Close]]/E148))</f>
        <v>-1.4470453086528621E-2</v>
      </c>
    </row>
    <row r="150" spans="1:8" x14ac:dyDescent="0.3">
      <c r="A150" s="2">
        <v>43315</v>
      </c>
      <c r="B150" s="1">
        <v>10772.55</v>
      </c>
      <c r="C150" s="1">
        <v>10834.8</v>
      </c>
      <c r="D150" s="1">
        <v>10764.55</v>
      </c>
      <c r="E150" s="1">
        <v>10775.3</v>
      </c>
      <c r="F150" s="1">
        <v>56895197</v>
      </c>
      <c r="G150" s="1">
        <v>2010.01</v>
      </c>
      <c r="H150" s="3">
        <f>IF(ISERR(LN(Table139[[#This Row],[Close]]/E149)),"-",LN(Table139[[#This Row],[Close]]/E149))</f>
        <v>3.8728112769670707E-3</v>
      </c>
    </row>
    <row r="151" spans="1:8" x14ac:dyDescent="0.3">
      <c r="A151" s="2">
        <v>43318</v>
      </c>
      <c r="B151" s="1">
        <v>10811.9</v>
      </c>
      <c r="C151" s="1">
        <v>10857.85</v>
      </c>
      <c r="D151" s="1">
        <v>10769.45</v>
      </c>
      <c r="E151" s="1">
        <v>10822.8</v>
      </c>
      <c r="F151" s="1">
        <v>51958220</v>
      </c>
      <c r="G151" s="1">
        <v>1887.62</v>
      </c>
      <c r="H151" s="3">
        <f>IF(ISERR(LN(Table139[[#This Row],[Close]]/E150)),"-",LN(Table139[[#This Row],[Close]]/E150))</f>
        <v>4.398542147923637E-3</v>
      </c>
    </row>
    <row r="152" spans="1:8" x14ac:dyDescent="0.3">
      <c r="A152" s="2">
        <v>43319</v>
      </c>
      <c r="B152" s="1">
        <v>10873</v>
      </c>
      <c r="C152" s="1">
        <v>10890.2</v>
      </c>
      <c r="D152" s="1">
        <v>10812.45</v>
      </c>
      <c r="E152" s="1">
        <v>10855.65</v>
      </c>
      <c r="F152" s="1">
        <v>75097169</v>
      </c>
      <c r="G152" s="1">
        <v>3133.59</v>
      </c>
      <c r="H152" s="3">
        <f>IF(ISERR(LN(Table139[[#This Row],[Close]]/E151)),"-",LN(Table139[[#This Row],[Close]]/E151))</f>
        <v>3.0306617995005283E-3</v>
      </c>
    </row>
    <row r="153" spans="1:8" x14ac:dyDescent="0.3">
      <c r="A153" s="2">
        <v>43320</v>
      </c>
      <c r="B153" s="1">
        <v>10901.05</v>
      </c>
      <c r="C153" s="1">
        <v>10901.55</v>
      </c>
      <c r="D153" s="1">
        <v>10797.7</v>
      </c>
      <c r="E153" s="1">
        <v>10821.2</v>
      </c>
      <c r="F153" s="1">
        <v>86447849</v>
      </c>
      <c r="G153" s="1">
        <v>2704.2</v>
      </c>
      <c r="H153" s="3">
        <f>IF(ISERR(LN(Table139[[#This Row],[Close]]/E152)),"-",LN(Table139[[#This Row],[Close]]/E152))</f>
        <v>-3.1785087781470321E-3</v>
      </c>
    </row>
    <row r="154" spans="1:8" x14ac:dyDescent="0.3">
      <c r="A154" s="2">
        <v>43321</v>
      </c>
      <c r="B154" s="1">
        <v>10853.5</v>
      </c>
      <c r="C154" s="1">
        <v>10854.45</v>
      </c>
      <c r="D154" s="1">
        <v>10794.45</v>
      </c>
      <c r="E154" s="1">
        <v>10813.8</v>
      </c>
      <c r="F154" s="1">
        <v>52301147</v>
      </c>
      <c r="G154" s="1">
        <v>2465.0100000000002</v>
      </c>
      <c r="H154" s="3">
        <f>IF(ISERR(LN(Table139[[#This Row],[Close]]/E153)),"-",LN(Table139[[#This Row],[Close]]/E153))</f>
        <v>-6.840767542017702E-4</v>
      </c>
    </row>
    <row r="155" spans="1:8" x14ac:dyDescent="0.3">
      <c r="A155" s="2">
        <v>43322</v>
      </c>
      <c r="B155" s="1">
        <v>10825.45</v>
      </c>
      <c r="C155" s="1">
        <v>10889.6</v>
      </c>
      <c r="D155" s="1">
        <v>10792.75</v>
      </c>
      <c r="E155" s="1">
        <v>10839.45</v>
      </c>
      <c r="F155" s="1">
        <v>59732219</v>
      </c>
      <c r="G155" s="1">
        <v>2689.65</v>
      </c>
      <c r="H155" s="3">
        <f>IF(ISERR(LN(Table139[[#This Row],[Close]]/E154)),"-",LN(Table139[[#This Row],[Close]]/E154))</f>
        <v>2.3691604722264818E-3</v>
      </c>
    </row>
    <row r="156" spans="1:8" x14ac:dyDescent="0.3">
      <c r="A156" s="2">
        <v>43325</v>
      </c>
      <c r="B156" s="1">
        <v>10802.3</v>
      </c>
      <c r="C156" s="1">
        <v>10834.45</v>
      </c>
      <c r="D156" s="1">
        <v>10707.5</v>
      </c>
      <c r="E156" s="1">
        <v>10756.7</v>
      </c>
      <c r="F156" s="1">
        <v>54621333</v>
      </c>
      <c r="G156" s="1">
        <v>2259.46</v>
      </c>
      <c r="H156" s="3">
        <f>IF(ISERR(LN(Table139[[#This Row],[Close]]/E155)),"-",LN(Table139[[#This Row],[Close]]/E155))</f>
        <v>-7.663440472520283E-3</v>
      </c>
    </row>
    <row r="157" spans="1:8" x14ac:dyDescent="0.3">
      <c r="A157" s="2">
        <v>43326</v>
      </c>
      <c r="B157" s="1">
        <v>10772.1</v>
      </c>
      <c r="C157" s="1">
        <v>10829.15</v>
      </c>
      <c r="D157" s="1">
        <v>10751.75</v>
      </c>
      <c r="E157" s="1">
        <v>10803.15</v>
      </c>
      <c r="F157" s="1">
        <v>43303632</v>
      </c>
      <c r="G157" s="1">
        <v>1809.58</v>
      </c>
      <c r="H157" s="3">
        <f>IF(ISERR(LN(Table139[[#This Row],[Close]]/E156)),"-",LN(Table139[[#This Row],[Close]]/E156))</f>
        <v>4.3089420260036017E-3</v>
      </c>
    </row>
    <row r="158" spans="1:8" x14ac:dyDescent="0.3">
      <c r="A158" s="2">
        <v>43328</v>
      </c>
      <c r="B158" s="1">
        <v>10767.5</v>
      </c>
      <c r="C158" s="1">
        <v>10891.4</v>
      </c>
      <c r="D158" s="1">
        <v>10744.65</v>
      </c>
      <c r="E158" s="1">
        <v>10830.95</v>
      </c>
      <c r="F158" s="1">
        <v>45197568</v>
      </c>
      <c r="G158" s="1">
        <v>2085.65</v>
      </c>
      <c r="H158" s="3">
        <f>IF(ISERR(LN(Table139[[#This Row],[Close]]/E157)),"-",LN(Table139[[#This Row],[Close]]/E157))</f>
        <v>2.5700181936450777E-3</v>
      </c>
    </row>
    <row r="159" spans="1:8" x14ac:dyDescent="0.3">
      <c r="A159" s="2">
        <v>43329</v>
      </c>
      <c r="B159" s="1">
        <v>10891.75</v>
      </c>
      <c r="C159" s="1">
        <v>10936.5</v>
      </c>
      <c r="D159" s="1">
        <v>10865</v>
      </c>
      <c r="E159" s="1">
        <v>10878.7</v>
      </c>
      <c r="F159" s="1">
        <v>46015212</v>
      </c>
      <c r="G159" s="1">
        <v>1960.36</v>
      </c>
      <c r="H159" s="3">
        <f>IF(ISERR(LN(Table139[[#This Row],[Close]]/E158)),"-",LN(Table139[[#This Row],[Close]]/E158))</f>
        <v>4.3989725307102649E-3</v>
      </c>
    </row>
    <row r="160" spans="1:8" x14ac:dyDescent="0.3">
      <c r="A160" s="2">
        <v>43332</v>
      </c>
      <c r="B160" s="1">
        <v>10934.95</v>
      </c>
      <c r="C160" s="1">
        <v>11016.95</v>
      </c>
      <c r="D160" s="1">
        <v>10915.7</v>
      </c>
      <c r="E160" s="1">
        <v>10997.9</v>
      </c>
      <c r="F160" s="1">
        <v>69644047</v>
      </c>
      <c r="G160" s="1">
        <v>3007.94</v>
      </c>
      <c r="H160" s="3">
        <f>IF(ISERR(LN(Table139[[#This Row],[Close]]/E159)),"-",LN(Table139[[#This Row],[Close]]/E159))</f>
        <v>1.0897596487258692E-2</v>
      </c>
    </row>
    <row r="161" spans="1:8" x14ac:dyDescent="0.3">
      <c r="A161" s="2">
        <v>43333</v>
      </c>
      <c r="B161" s="1">
        <v>11038.65</v>
      </c>
      <c r="C161" s="1">
        <v>11074</v>
      </c>
      <c r="D161" s="1">
        <v>10967.6</v>
      </c>
      <c r="E161" s="1">
        <v>10979.25</v>
      </c>
      <c r="F161" s="1">
        <v>52073151</v>
      </c>
      <c r="G161" s="1">
        <v>2281.88</v>
      </c>
      <c r="H161" s="3">
        <f>IF(ISERR(LN(Table139[[#This Row],[Close]]/E160)),"-",LN(Table139[[#This Row],[Close]]/E160))</f>
        <v>-1.69721774450747E-3</v>
      </c>
    </row>
    <row r="162" spans="1:8" x14ac:dyDescent="0.3">
      <c r="A162" s="2">
        <v>43335</v>
      </c>
      <c r="B162" s="1">
        <v>10995.85</v>
      </c>
      <c r="C162" s="1">
        <v>11003.55</v>
      </c>
      <c r="D162" s="1">
        <v>10896.25</v>
      </c>
      <c r="E162" s="1">
        <v>10959.6</v>
      </c>
      <c r="F162" s="1">
        <v>64378717</v>
      </c>
      <c r="G162" s="1">
        <v>2624.83</v>
      </c>
      <c r="H162" s="3">
        <f>IF(ISERR(LN(Table139[[#This Row],[Close]]/E161)),"-",LN(Table139[[#This Row],[Close]]/E161))</f>
        <v>-1.7913432339973043E-3</v>
      </c>
    </row>
    <row r="163" spans="1:8" x14ac:dyDescent="0.3">
      <c r="A163" s="2">
        <v>43336</v>
      </c>
      <c r="B163" s="1">
        <v>10958.9</v>
      </c>
      <c r="C163" s="1">
        <v>10997.45</v>
      </c>
      <c r="D163" s="1">
        <v>10895.15</v>
      </c>
      <c r="E163" s="1">
        <v>10903</v>
      </c>
      <c r="F163" s="1">
        <v>46839503</v>
      </c>
      <c r="G163" s="1">
        <v>1930.47</v>
      </c>
      <c r="H163" s="3">
        <f>IF(ISERR(LN(Table139[[#This Row],[Close]]/E162)),"-",LN(Table139[[#This Row],[Close]]/E162))</f>
        <v>-5.1778037792518843E-3</v>
      </c>
    </row>
    <row r="164" spans="1:8" x14ac:dyDescent="0.3">
      <c r="A164" s="2">
        <v>43339</v>
      </c>
      <c r="B164" s="1">
        <v>10966.65</v>
      </c>
      <c r="C164" s="1">
        <v>11009.95</v>
      </c>
      <c r="D164" s="1">
        <v>10956.1</v>
      </c>
      <c r="E164" s="1">
        <v>10993.55</v>
      </c>
      <c r="F164" s="1">
        <v>40317049</v>
      </c>
      <c r="G164" s="1">
        <v>1677.95</v>
      </c>
      <c r="H164" s="3">
        <f>IF(ISERR(LN(Table139[[#This Row],[Close]]/E163)),"-",LN(Table139[[#This Row],[Close]]/E163))</f>
        <v>8.2707564593740013E-3</v>
      </c>
    </row>
    <row r="165" spans="1:8" x14ac:dyDescent="0.3">
      <c r="A165" s="2">
        <v>43340</v>
      </c>
      <c r="B165" s="1">
        <v>11038.45</v>
      </c>
      <c r="C165" s="1">
        <v>11071.25</v>
      </c>
      <c r="D165" s="1">
        <v>10980.9</v>
      </c>
      <c r="E165" s="1">
        <v>11044.15</v>
      </c>
      <c r="F165" s="1">
        <v>45121755</v>
      </c>
      <c r="G165" s="1">
        <v>2182.69</v>
      </c>
      <c r="H165" s="3">
        <f>IF(ISERR(LN(Table139[[#This Row],[Close]]/E164)),"-",LN(Table139[[#This Row],[Close]]/E164))</f>
        <v>4.5921388275487448E-3</v>
      </c>
    </row>
    <row r="166" spans="1:8" x14ac:dyDescent="0.3">
      <c r="A166" s="2">
        <v>43341</v>
      </c>
      <c r="B166" s="1">
        <v>11058.35</v>
      </c>
      <c r="C166" s="1">
        <v>11105.5</v>
      </c>
      <c r="D166" s="1">
        <v>11039.2</v>
      </c>
      <c r="E166" s="1">
        <v>11057.15</v>
      </c>
      <c r="F166" s="1">
        <v>34006835</v>
      </c>
      <c r="G166" s="1">
        <v>1822.64</v>
      </c>
      <c r="H166" s="3">
        <f>IF(ISERR(LN(Table139[[#This Row],[Close]]/E165)),"-",LN(Table139[[#This Row],[Close]]/E165))</f>
        <v>1.1764015238240676E-3</v>
      </c>
    </row>
    <row r="167" spans="1:8" x14ac:dyDescent="0.3">
      <c r="A167" s="2">
        <v>43342</v>
      </c>
      <c r="B167" s="1">
        <v>11073.2</v>
      </c>
      <c r="C167" s="1">
        <v>11077.7</v>
      </c>
      <c r="D167" s="1">
        <v>10995.15</v>
      </c>
      <c r="E167" s="1">
        <v>11007.6</v>
      </c>
      <c r="F167" s="1">
        <v>43211137</v>
      </c>
      <c r="G167" s="1">
        <v>2653.15</v>
      </c>
      <c r="H167" s="3">
        <f>IF(ISERR(LN(Table139[[#This Row],[Close]]/E166)),"-",LN(Table139[[#This Row],[Close]]/E166))</f>
        <v>-4.4913342135183476E-3</v>
      </c>
    </row>
    <row r="168" spans="1:8" x14ac:dyDescent="0.3">
      <c r="A168" s="2">
        <v>43343</v>
      </c>
      <c r="B168" s="1">
        <v>11012.15</v>
      </c>
      <c r="C168" s="1">
        <v>11080.55</v>
      </c>
      <c r="D168" s="1">
        <v>10959.7</v>
      </c>
      <c r="E168" s="1">
        <v>11009.25</v>
      </c>
      <c r="F168" s="1">
        <v>45839616</v>
      </c>
      <c r="G168" s="1">
        <v>2383.79</v>
      </c>
      <c r="H168" s="3">
        <f>IF(ISERR(LN(Table139[[#This Row],[Close]]/E167)),"-",LN(Table139[[#This Row],[Close]]/E167))</f>
        <v>1.4988520184215924E-4</v>
      </c>
    </row>
    <row r="169" spans="1:8" x14ac:dyDescent="0.3">
      <c r="A169" s="2">
        <v>43346</v>
      </c>
      <c r="B169" s="1">
        <v>11083.7</v>
      </c>
      <c r="C169" s="1">
        <v>11103.5</v>
      </c>
      <c r="D169" s="1">
        <v>10911.9</v>
      </c>
      <c r="E169" s="1">
        <v>10935.65</v>
      </c>
      <c r="F169" s="1">
        <v>62353537</v>
      </c>
      <c r="G169" s="1">
        <v>3050.3</v>
      </c>
      <c r="H169" s="3">
        <f>IF(ISERR(LN(Table139[[#This Row],[Close]]/E168)),"-",LN(Table139[[#This Row],[Close]]/E168))</f>
        <v>-6.7077340029916563E-3</v>
      </c>
    </row>
    <row r="170" spans="1:8" x14ac:dyDescent="0.3">
      <c r="A170" s="2">
        <v>43347</v>
      </c>
      <c r="B170" s="1">
        <v>10975.75</v>
      </c>
      <c r="C170" s="1">
        <v>10981.95</v>
      </c>
      <c r="D170" s="1">
        <v>10742.8</v>
      </c>
      <c r="E170" s="1">
        <v>10754.1</v>
      </c>
      <c r="F170" s="1">
        <v>65905874</v>
      </c>
      <c r="G170" s="1">
        <v>2530.66</v>
      </c>
      <c r="H170" s="3">
        <f>IF(ISERR(LN(Table139[[#This Row],[Close]]/E169)),"-",LN(Table139[[#This Row],[Close]]/E169))</f>
        <v>-1.6741017310533034E-2</v>
      </c>
    </row>
    <row r="171" spans="1:8" x14ac:dyDescent="0.3">
      <c r="A171" s="2">
        <v>43348</v>
      </c>
      <c r="B171" s="1">
        <v>10732.7</v>
      </c>
      <c r="C171" s="1">
        <v>10826.2</v>
      </c>
      <c r="D171" s="1">
        <v>10636.65</v>
      </c>
      <c r="E171" s="1">
        <v>10788.4</v>
      </c>
      <c r="F171" s="1">
        <v>50307508</v>
      </c>
      <c r="G171" s="1">
        <v>2189.4299999999998</v>
      </c>
      <c r="H171" s="3">
        <f>IF(ISERR(LN(Table139[[#This Row],[Close]]/E170)),"-",LN(Table139[[#This Row],[Close]]/E170))</f>
        <v>3.1844056153880521E-3</v>
      </c>
    </row>
    <row r="172" spans="1:8" x14ac:dyDescent="0.3">
      <c r="A172" s="2">
        <v>43349</v>
      </c>
      <c r="B172" s="1">
        <v>10864.65</v>
      </c>
      <c r="C172" s="1">
        <v>10864.65</v>
      </c>
      <c r="D172" s="1">
        <v>10721.3</v>
      </c>
      <c r="E172" s="1">
        <v>10798.55</v>
      </c>
      <c r="F172" s="1">
        <v>42255202</v>
      </c>
      <c r="G172" s="1">
        <v>2252.79</v>
      </c>
      <c r="H172" s="3">
        <f>IF(ISERR(LN(Table139[[#This Row],[Close]]/E171)),"-",LN(Table139[[#This Row],[Close]]/E171))</f>
        <v>9.4038303215475633E-4</v>
      </c>
    </row>
    <row r="173" spans="1:8" x14ac:dyDescent="0.3">
      <c r="A173" s="2">
        <v>43350</v>
      </c>
      <c r="B173" s="1">
        <v>10845.3</v>
      </c>
      <c r="C173" s="1">
        <v>11053.1</v>
      </c>
      <c r="D173" s="1">
        <v>10816.05</v>
      </c>
      <c r="E173" s="1">
        <v>11036.65</v>
      </c>
      <c r="F173" s="1">
        <v>66661396</v>
      </c>
      <c r="G173" s="1">
        <v>3247.73</v>
      </c>
      <c r="H173" s="3">
        <f>IF(ISERR(LN(Table139[[#This Row],[Close]]/E172)),"-",LN(Table139[[#This Row],[Close]]/E172))</f>
        <v>2.1809686914782266E-2</v>
      </c>
    </row>
    <row r="174" spans="1:8" x14ac:dyDescent="0.3">
      <c r="A174" s="2">
        <v>43353</v>
      </c>
      <c r="B174" s="1">
        <v>11019.25</v>
      </c>
      <c r="C174" s="1">
        <v>11023.25</v>
      </c>
      <c r="D174" s="1">
        <v>10825.8</v>
      </c>
      <c r="E174" s="1">
        <v>10843.9</v>
      </c>
      <c r="F174" s="1">
        <v>47802179</v>
      </c>
      <c r="G174" s="1">
        <v>2373.87</v>
      </c>
      <c r="H174" s="3">
        <f>IF(ISERR(LN(Table139[[#This Row],[Close]]/E173)),"-",LN(Table139[[#This Row],[Close]]/E173))</f>
        <v>-1.761884286763021E-2</v>
      </c>
    </row>
    <row r="175" spans="1:8" x14ac:dyDescent="0.3">
      <c r="A175" s="2">
        <v>43354</v>
      </c>
      <c r="B175" s="1">
        <v>10885.3</v>
      </c>
      <c r="C175" s="1">
        <v>10905.85</v>
      </c>
      <c r="D175" s="1">
        <v>10656.75</v>
      </c>
      <c r="E175" s="1">
        <v>10681.4</v>
      </c>
      <c r="F175" s="1">
        <v>46476929</v>
      </c>
      <c r="G175" s="1">
        <v>2323.83</v>
      </c>
      <c r="H175" s="3">
        <f>IF(ISERR(LN(Table139[[#This Row],[Close]]/E174)),"-",LN(Table139[[#This Row],[Close]]/E174))</f>
        <v>-1.5098798821152275E-2</v>
      </c>
    </row>
    <row r="176" spans="1:8" x14ac:dyDescent="0.3">
      <c r="A176" s="2">
        <v>43355</v>
      </c>
      <c r="B176" s="1">
        <v>10719.3</v>
      </c>
      <c r="C176" s="1">
        <v>10727.8</v>
      </c>
      <c r="D176" s="1">
        <v>10529.65</v>
      </c>
      <c r="E176" s="1">
        <v>10692.75</v>
      </c>
      <c r="F176" s="1">
        <v>48088906</v>
      </c>
      <c r="G176" s="1">
        <v>2301.77</v>
      </c>
      <c r="H176" s="3">
        <f>IF(ISERR(LN(Table139[[#This Row],[Close]]/E175)),"-",LN(Table139[[#This Row],[Close]]/E175))</f>
        <v>1.0620306367097206E-3</v>
      </c>
    </row>
    <row r="177" spans="1:8" x14ac:dyDescent="0.3">
      <c r="A177" s="2">
        <v>43357</v>
      </c>
      <c r="B177" s="1">
        <v>10772</v>
      </c>
      <c r="C177" s="1">
        <v>10857.2</v>
      </c>
      <c r="D177" s="1">
        <v>10759.9</v>
      </c>
      <c r="E177" s="1">
        <v>10826.7</v>
      </c>
      <c r="F177" s="1">
        <v>47800211</v>
      </c>
      <c r="G177" s="1">
        <v>2333.6</v>
      </c>
      <c r="H177" s="3">
        <f>IF(ISERR(LN(Table139[[#This Row],[Close]]/E176)),"-",LN(Table139[[#This Row],[Close]]/E176))</f>
        <v>1.2449363718318989E-2</v>
      </c>
    </row>
    <row r="178" spans="1:8" x14ac:dyDescent="0.3">
      <c r="A178" s="2">
        <v>43360</v>
      </c>
      <c r="B178" s="1">
        <v>10772.25</v>
      </c>
      <c r="C178" s="1">
        <v>10791.15</v>
      </c>
      <c r="D178" s="1">
        <v>10695.15</v>
      </c>
      <c r="E178" s="1">
        <v>10730.8</v>
      </c>
      <c r="F178" s="1">
        <v>36229326</v>
      </c>
      <c r="G178" s="1">
        <v>1673.25</v>
      </c>
      <c r="H178" s="3">
        <f>IF(ISERR(LN(Table139[[#This Row],[Close]]/E177)),"-",LN(Table139[[#This Row],[Close]]/E177))</f>
        <v>-8.8971942590768838E-3</v>
      </c>
    </row>
    <row r="179" spans="1:8" x14ac:dyDescent="0.3">
      <c r="A179" s="2">
        <v>43361</v>
      </c>
      <c r="B179" s="1">
        <v>10717.1</v>
      </c>
      <c r="C179" s="1">
        <v>10757.55</v>
      </c>
      <c r="D179" s="1">
        <v>10554.1</v>
      </c>
      <c r="E179" s="1">
        <v>10565.65</v>
      </c>
      <c r="F179" s="1">
        <v>42363453</v>
      </c>
      <c r="G179" s="1">
        <v>1992.56</v>
      </c>
      <c r="H179" s="3">
        <f>IF(ISERR(LN(Table139[[#This Row],[Close]]/E178)),"-",LN(Table139[[#This Row],[Close]]/E178))</f>
        <v>-1.5509938104113887E-2</v>
      </c>
    </row>
    <row r="180" spans="1:8" x14ac:dyDescent="0.3">
      <c r="A180" s="2">
        <v>43362</v>
      </c>
      <c r="B180" s="1">
        <v>10609</v>
      </c>
      <c r="C180" s="1">
        <v>10655.15</v>
      </c>
      <c r="D180" s="1">
        <v>10484.799999999999</v>
      </c>
      <c r="E180" s="1">
        <v>10527.9</v>
      </c>
      <c r="F180" s="1">
        <v>32797609</v>
      </c>
      <c r="G180" s="1">
        <v>2091.27</v>
      </c>
      <c r="H180" s="3">
        <f>IF(ISERR(LN(Table139[[#This Row],[Close]]/E179)),"-",LN(Table139[[#This Row],[Close]]/E179))</f>
        <v>-3.5792970175638162E-3</v>
      </c>
    </row>
    <row r="181" spans="1:8" x14ac:dyDescent="0.3">
      <c r="A181" s="2">
        <v>43364</v>
      </c>
      <c r="B181" s="1">
        <v>10616.75</v>
      </c>
      <c r="C181" s="1">
        <v>10635.65</v>
      </c>
      <c r="D181" s="1">
        <v>9934.85</v>
      </c>
      <c r="E181" s="1">
        <v>10407.4</v>
      </c>
      <c r="F181" s="1">
        <v>67399083</v>
      </c>
      <c r="G181" s="1">
        <v>3846.49</v>
      </c>
      <c r="H181" s="3">
        <f>IF(ISERR(LN(Table139[[#This Row],[Close]]/E180)),"-",LN(Table139[[#This Row],[Close]]/E180))</f>
        <v>-1.1511784472216178E-2</v>
      </c>
    </row>
    <row r="182" spans="1:8" x14ac:dyDescent="0.3">
      <c r="A182" s="2">
        <v>43367</v>
      </c>
      <c r="B182" s="1">
        <v>10413.450000000001</v>
      </c>
      <c r="C182" s="1">
        <v>10419.85</v>
      </c>
      <c r="D182" s="1">
        <v>9973.15</v>
      </c>
      <c r="E182" s="1">
        <v>10001</v>
      </c>
      <c r="F182" s="1">
        <v>57867086</v>
      </c>
      <c r="G182" s="1">
        <v>3703.84</v>
      </c>
      <c r="H182" s="3">
        <f>IF(ISERR(LN(Table139[[#This Row],[Close]]/E181)),"-",LN(Table139[[#This Row],[Close]]/E181))</f>
        <v>-3.9832003591012091E-2</v>
      </c>
    </row>
    <row r="183" spans="1:8" x14ac:dyDescent="0.3">
      <c r="A183" s="2">
        <v>43368</v>
      </c>
      <c r="B183" s="1">
        <v>9987.7000000000007</v>
      </c>
      <c r="C183" s="1">
        <v>10136.1</v>
      </c>
      <c r="D183" s="1">
        <v>9852.25</v>
      </c>
      <c r="E183" s="1">
        <v>10100.450000000001</v>
      </c>
      <c r="F183" s="1">
        <v>58205712</v>
      </c>
      <c r="G183" s="1">
        <v>3080.26</v>
      </c>
      <c r="H183" s="3">
        <f>IF(ISERR(LN(Table139[[#This Row],[Close]]/E182)),"-",LN(Table139[[#This Row],[Close]]/E182))</f>
        <v>9.8948893157601893E-3</v>
      </c>
    </row>
    <row r="184" spans="1:8" x14ac:dyDescent="0.3">
      <c r="A184" s="2">
        <v>43369</v>
      </c>
      <c r="B184" s="1">
        <v>10186.65</v>
      </c>
      <c r="C184" s="1">
        <v>10199.75</v>
      </c>
      <c r="D184" s="1">
        <v>9971.6</v>
      </c>
      <c r="E184" s="1">
        <v>10002.200000000001</v>
      </c>
      <c r="F184" s="1">
        <v>57469412</v>
      </c>
      <c r="G184" s="1">
        <v>2561.19</v>
      </c>
      <c r="H184" s="3">
        <f>IF(ISERR(LN(Table139[[#This Row],[Close]]/E183)),"-",LN(Table139[[#This Row],[Close]]/E183))</f>
        <v>-9.7749085125445907E-3</v>
      </c>
    </row>
    <row r="185" spans="1:8" x14ac:dyDescent="0.3">
      <c r="A185" s="2">
        <v>43370</v>
      </c>
      <c r="B185" s="1">
        <v>10022.799999999999</v>
      </c>
      <c r="C185" s="1">
        <v>10056.25</v>
      </c>
      <c r="D185" s="1">
        <v>9791.65</v>
      </c>
      <c r="E185" s="1">
        <v>9815.4</v>
      </c>
      <c r="F185" s="1">
        <v>63407859</v>
      </c>
      <c r="G185" s="1">
        <v>3768.68</v>
      </c>
      <c r="H185" s="3">
        <f>IF(ISERR(LN(Table139[[#This Row],[Close]]/E184)),"-",LN(Table139[[#This Row],[Close]]/E184))</f>
        <v>-1.8852487951550999E-2</v>
      </c>
    </row>
    <row r="186" spans="1:8" x14ac:dyDescent="0.3">
      <c r="A186" s="2">
        <v>43371</v>
      </c>
      <c r="B186" s="1">
        <v>9863.1</v>
      </c>
      <c r="C186" s="1">
        <v>9896.9</v>
      </c>
      <c r="D186" s="1">
        <v>9456.6</v>
      </c>
      <c r="E186" s="1">
        <v>9590.25</v>
      </c>
      <c r="F186" s="1">
        <v>65121603</v>
      </c>
      <c r="G186" s="1">
        <v>3510.07</v>
      </c>
      <c r="H186" s="3">
        <f>IF(ISERR(LN(Table139[[#This Row],[Close]]/E185)),"-",LN(Table139[[#This Row],[Close]]/E185))</f>
        <v>-2.3205623468793218E-2</v>
      </c>
    </row>
    <row r="187" spans="1:8" x14ac:dyDescent="0.3">
      <c r="A187" s="2">
        <v>43374</v>
      </c>
      <c r="B187" s="1">
        <v>9589.65</v>
      </c>
      <c r="C187" s="1">
        <v>9679.85</v>
      </c>
      <c r="D187" s="1">
        <v>9400.85</v>
      </c>
      <c r="E187" s="1">
        <v>9659.5499999999993</v>
      </c>
      <c r="F187" s="1">
        <v>65288340</v>
      </c>
      <c r="G187" s="1">
        <v>2837.49</v>
      </c>
      <c r="H187" s="3">
        <f>IF(ISERR(LN(Table139[[#This Row],[Close]]/E186)),"-",LN(Table139[[#This Row],[Close]]/E186))</f>
        <v>7.2001059111833016E-3</v>
      </c>
    </row>
    <row r="188" spans="1:8" x14ac:dyDescent="0.3">
      <c r="A188" s="2">
        <v>43376</v>
      </c>
      <c r="B188" s="1">
        <v>9640.85</v>
      </c>
      <c r="C188" s="1">
        <v>9640.85</v>
      </c>
      <c r="D188" s="1">
        <v>9346.9</v>
      </c>
      <c r="E188" s="1">
        <v>9375.2999999999993</v>
      </c>
      <c r="F188" s="1">
        <v>51277651</v>
      </c>
      <c r="G188" s="1">
        <v>3263.44</v>
      </c>
      <c r="H188" s="3">
        <f>IF(ISERR(LN(Table139[[#This Row],[Close]]/E187)),"-",LN(Table139[[#This Row],[Close]]/E187))</f>
        <v>-2.9868491943948191E-2</v>
      </c>
    </row>
    <row r="189" spans="1:8" x14ac:dyDescent="0.3">
      <c r="A189" s="2">
        <v>43377</v>
      </c>
      <c r="B189" s="1">
        <v>9248.1</v>
      </c>
      <c r="C189" s="1">
        <v>9303.4500000000007</v>
      </c>
      <c r="D189" s="1">
        <v>9099.9500000000007</v>
      </c>
      <c r="E189" s="1">
        <v>9207</v>
      </c>
      <c r="F189" s="1">
        <v>55786936</v>
      </c>
      <c r="G189" s="1">
        <v>3669.45</v>
      </c>
      <c r="H189" s="3">
        <f>IF(ISERR(LN(Table139[[#This Row],[Close]]/E188)),"-",LN(Table139[[#This Row],[Close]]/E188))</f>
        <v>-1.8114507038776591E-2</v>
      </c>
    </row>
    <row r="190" spans="1:8" x14ac:dyDescent="0.3">
      <c r="A190" s="2">
        <v>43378</v>
      </c>
      <c r="B190" s="1">
        <v>9130.25</v>
      </c>
      <c r="C190" s="1">
        <v>9200.5</v>
      </c>
      <c r="D190" s="1">
        <v>8837.35</v>
      </c>
      <c r="E190" s="1">
        <v>8915.1</v>
      </c>
      <c r="F190" s="1">
        <v>62468874</v>
      </c>
      <c r="G190" s="1">
        <v>3318.66</v>
      </c>
      <c r="H190" s="3">
        <f>IF(ISERR(LN(Table139[[#This Row],[Close]]/E189)),"-",LN(Table139[[#This Row],[Close]]/E189))</f>
        <v>-3.2217596003599802E-2</v>
      </c>
    </row>
    <row r="191" spans="1:8" x14ac:dyDescent="0.3">
      <c r="A191" s="2">
        <v>43381</v>
      </c>
      <c r="B191" s="1">
        <v>8907</v>
      </c>
      <c r="C191" s="1">
        <v>9011.5</v>
      </c>
      <c r="D191" s="1">
        <v>8747.25</v>
      </c>
      <c r="E191" s="1">
        <v>8969.1</v>
      </c>
      <c r="F191" s="1">
        <v>66059956</v>
      </c>
      <c r="G191" s="1">
        <v>3288.78</v>
      </c>
      <c r="H191" s="3">
        <f>IF(ISERR(LN(Table139[[#This Row],[Close]]/E190)),"-",LN(Table139[[#This Row],[Close]]/E190))</f>
        <v>6.0388682865978949E-3</v>
      </c>
    </row>
    <row r="192" spans="1:8" x14ac:dyDescent="0.3">
      <c r="A192" s="2">
        <v>43382</v>
      </c>
      <c r="B192" s="1">
        <v>8935.1</v>
      </c>
      <c r="C192" s="1">
        <v>8960.75</v>
      </c>
      <c r="D192" s="1">
        <v>8672.2000000000007</v>
      </c>
      <c r="E192" s="1">
        <v>8732.9</v>
      </c>
      <c r="F192" s="1">
        <v>203122341</v>
      </c>
      <c r="G192" s="1">
        <v>5159.24</v>
      </c>
      <c r="H192" s="3">
        <f>IF(ISERR(LN(Table139[[#This Row],[Close]]/E191)),"-",LN(Table139[[#This Row],[Close]]/E191))</f>
        <v>-2.6687834041405633E-2</v>
      </c>
    </row>
    <row r="193" spans="1:8" x14ac:dyDescent="0.3">
      <c r="A193" s="2">
        <v>43383</v>
      </c>
      <c r="B193" s="1">
        <v>8784.35</v>
      </c>
      <c r="C193" s="1">
        <v>8981.25</v>
      </c>
      <c r="D193" s="1">
        <v>8777.1</v>
      </c>
      <c r="E193" s="1">
        <v>8961.9500000000007</v>
      </c>
      <c r="F193" s="1">
        <v>91826655</v>
      </c>
      <c r="G193" s="1">
        <v>3855.48</v>
      </c>
      <c r="H193" s="3">
        <f>IF(ISERR(LN(Table139[[#This Row],[Close]]/E192)),"-",LN(Table139[[#This Row],[Close]]/E192))</f>
        <v>2.5890334689281563E-2</v>
      </c>
    </row>
    <row r="194" spans="1:8" x14ac:dyDescent="0.3">
      <c r="A194" s="2">
        <v>43384</v>
      </c>
      <c r="B194" s="1">
        <v>8699.5</v>
      </c>
      <c r="C194" s="1">
        <v>8871.35</v>
      </c>
      <c r="D194" s="1">
        <v>8599.4500000000007</v>
      </c>
      <c r="E194" s="1">
        <v>8739.5</v>
      </c>
      <c r="F194" s="1">
        <v>68375366</v>
      </c>
      <c r="G194" s="1">
        <v>2884.29</v>
      </c>
      <c r="H194" s="3">
        <f>IF(ISERR(LN(Table139[[#This Row],[Close]]/E193)),"-",LN(Table139[[#This Row],[Close]]/E193))</f>
        <v>-2.5134857443578455E-2</v>
      </c>
    </row>
    <row r="195" spans="1:8" x14ac:dyDescent="0.3">
      <c r="A195" s="2">
        <v>43385</v>
      </c>
      <c r="B195" s="1">
        <v>8847.4500000000007</v>
      </c>
      <c r="C195" s="1">
        <v>9123.5499999999993</v>
      </c>
      <c r="D195" s="1">
        <v>8835.4500000000007</v>
      </c>
      <c r="E195" s="1">
        <v>9084.4500000000007</v>
      </c>
      <c r="F195" s="1">
        <v>61535890</v>
      </c>
      <c r="G195" s="1">
        <v>2849.47</v>
      </c>
      <c r="H195" s="3">
        <f>IF(ISERR(LN(Table139[[#This Row],[Close]]/E194)),"-",LN(Table139[[#This Row],[Close]]/E194))</f>
        <v>3.8711180871972013E-2</v>
      </c>
    </row>
    <row r="196" spans="1:8" x14ac:dyDescent="0.3">
      <c r="A196" s="2">
        <v>43388</v>
      </c>
      <c r="B196" s="1">
        <v>9148.1</v>
      </c>
      <c r="C196" s="1">
        <v>9151.5</v>
      </c>
      <c r="D196" s="1">
        <v>8953.0499999999993</v>
      </c>
      <c r="E196" s="1">
        <v>9034.6</v>
      </c>
      <c r="F196" s="1">
        <v>43654898</v>
      </c>
      <c r="G196" s="1">
        <v>2088</v>
      </c>
      <c r="H196" s="3">
        <f>IF(ISERR(LN(Table139[[#This Row],[Close]]/E195)),"-",LN(Table139[[#This Row],[Close]]/E195))</f>
        <v>-5.5025098753186162E-3</v>
      </c>
    </row>
    <row r="197" spans="1:8" x14ac:dyDescent="0.3">
      <c r="A197" s="2">
        <v>43389</v>
      </c>
      <c r="B197" s="1">
        <v>9072.7000000000007</v>
      </c>
      <c r="C197" s="1">
        <v>9181.15</v>
      </c>
      <c r="D197" s="1">
        <v>9055.4500000000007</v>
      </c>
      <c r="E197" s="1">
        <v>9102.9</v>
      </c>
      <c r="F197" s="1">
        <v>59111525</v>
      </c>
      <c r="G197" s="1">
        <v>2344.79</v>
      </c>
      <c r="H197" s="3">
        <f>IF(ISERR(LN(Table139[[#This Row],[Close]]/E196)),"-",LN(Table139[[#This Row],[Close]]/E196))</f>
        <v>7.5313932837220762E-3</v>
      </c>
    </row>
    <row r="198" spans="1:8" x14ac:dyDescent="0.3">
      <c r="A198" s="2">
        <v>43390</v>
      </c>
      <c r="B198" s="1">
        <v>9206.5499999999993</v>
      </c>
      <c r="C198" s="1">
        <v>9216.5499999999993</v>
      </c>
      <c r="D198" s="1">
        <v>8820.4</v>
      </c>
      <c r="E198" s="1">
        <v>8834.7000000000007</v>
      </c>
      <c r="F198" s="1">
        <v>56170615</v>
      </c>
      <c r="G198" s="1">
        <v>2675.78</v>
      </c>
      <c r="H198" s="3">
        <f>IF(ISERR(LN(Table139[[#This Row],[Close]]/E197)),"-",LN(Table139[[#This Row],[Close]]/E197))</f>
        <v>-2.9905894735618527E-2</v>
      </c>
    </row>
    <row r="199" spans="1:8" x14ac:dyDescent="0.3">
      <c r="A199" s="2">
        <v>43392</v>
      </c>
      <c r="B199" s="1">
        <v>8772.9500000000007</v>
      </c>
      <c r="C199" s="1">
        <v>8819.9500000000007</v>
      </c>
      <c r="D199" s="1">
        <v>8614.5</v>
      </c>
      <c r="E199" s="1">
        <v>8690.25</v>
      </c>
      <c r="F199" s="1">
        <v>50277435</v>
      </c>
      <c r="G199" s="1">
        <v>2280.17</v>
      </c>
      <c r="H199" s="3">
        <f>IF(ISERR(LN(Table139[[#This Row],[Close]]/E198)),"-",LN(Table139[[#This Row],[Close]]/E198))</f>
        <v>-1.6485441774616881E-2</v>
      </c>
    </row>
    <row r="200" spans="1:8" x14ac:dyDescent="0.3">
      <c r="A200" s="2">
        <v>43395</v>
      </c>
      <c r="B200" s="1">
        <v>8774.2999999999993</v>
      </c>
      <c r="C200" s="1">
        <v>8791.0499999999993</v>
      </c>
      <c r="D200" s="1">
        <v>8652.6</v>
      </c>
      <c r="E200" s="1">
        <v>8700.4500000000007</v>
      </c>
      <c r="F200" s="1">
        <v>42064414</v>
      </c>
      <c r="G200" s="1">
        <v>1761.99</v>
      </c>
      <c r="H200" s="3">
        <f>IF(ISERR(LN(Table139[[#This Row],[Close]]/E199)),"-",LN(Table139[[#This Row],[Close]]/E199))</f>
        <v>1.1730408976776442E-3</v>
      </c>
    </row>
    <row r="201" spans="1:8" x14ac:dyDescent="0.3">
      <c r="A201" s="2">
        <v>43396</v>
      </c>
      <c r="B201" s="1">
        <v>8648.0499999999993</v>
      </c>
      <c r="C201" s="1">
        <v>8719.0499999999993</v>
      </c>
      <c r="D201" s="1">
        <v>8577.75</v>
      </c>
      <c r="E201" s="1">
        <v>8649.15</v>
      </c>
      <c r="F201" s="1">
        <v>55653605</v>
      </c>
      <c r="G201" s="1">
        <v>2347.35</v>
      </c>
      <c r="H201" s="3">
        <f>IF(ISERR(LN(Table139[[#This Row],[Close]]/E200)),"-",LN(Table139[[#This Row],[Close]]/E200))</f>
        <v>-5.9136982413973633E-3</v>
      </c>
    </row>
    <row r="202" spans="1:8" x14ac:dyDescent="0.3">
      <c r="A202" s="2">
        <v>43397</v>
      </c>
      <c r="B202" s="1">
        <v>8758.2000000000007</v>
      </c>
      <c r="C202" s="1">
        <v>8787.15</v>
      </c>
      <c r="D202" s="1">
        <v>8569.85</v>
      </c>
      <c r="E202" s="1">
        <v>8663.9</v>
      </c>
      <c r="F202" s="1">
        <v>59529047</v>
      </c>
      <c r="G202" s="1">
        <v>2512.8200000000002</v>
      </c>
      <c r="H202" s="3">
        <f>IF(ISERR(LN(Table139[[#This Row],[Close]]/E201)),"-",LN(Table139[[#This Row],[Close]]/E201))</f>
        <v>1.7039173997280828E-3</v>
      </c>
    </row>
    <row r="203" spans="1:8" x14ac:dyDescent="0.3">
      <c r="A203" s="2">
        <v>43398</v>
      </c>
      <c r="B203" s="1">
        <v>8573</v>
      </c>
      <c r="C203" s="1">
        <v>8640.25</v>
      </c>
      <c r="D203" s="1">
        <v>8507.7000000000007</v>
      </c>
      <c r="E203" s="1">
        <v>8580.9500000000007</v>
      </c>
      <c r="F203" s="1">
        <v>59523999</v>
      </c>
      <c r="G203" s="1">
        <v>3437.4</v>
      </c>
      <c r="H203" s="3">
        <f>IF(ISERR(LN(Table139[[#This Row],[Close]]/E202)),"-",LN(Table139[[#This Row],[Close]]/E202))</f>
        <v>-9.6203376378550757E-3</v>
      </c>
    </row>
    <row r="204" spans="1:8" x14ac:dyDescent="0.3">
      <c r="A204" s="2">
        <v>43399</v>
      </c>
      <c r="B204" s="1">
        <v>8590.65</v>
      </c>
      <c r="C204" s="1">
        <v>8686.4500000000007</v>
      </c>
      <c r="D204" s="1">
        <v>8497.7000000000007</v>
      </c>
      <c r="E204" s="1">
        <v>8578.0499999999993</v>
      </c>
      <c r="F204" s="1">
        <v>56223243</v>
      </c>
      <c r="G204" s="1">
        <v>2180.9499999999998</v>
      </c>
      <c r="H204" s="3">
        <f>IF(ISERR(LN(Table139[[#This Row],[Close]]/E203)),"-",LN(Table139[[#This Row],[Close]]/E203))</f>
        <v>-3.380150390597673E-4</v>
      </c>
    </row>
    <row r="205" spans="1:8" x14ac:dyDescent="0.3">
      <c r="A205" s="2">
        <v>43402</v>
      </c>
      <c r="B205" s="1">
        <v>8615.25</v>
      </c>
      <c r="C205" s="1">
        <v>8739.2000000000007</v>
      </c>
      <c r="D205" s="1">
        <v>8574.15</v>
      </c>
      <c r="E205" s="1">
        <v>8723.9</v>
      </c>
      <c r="F205" s="1">
        <v>48060975</v>
      </c>
      <c r="G205" s="1">
        <v>1779.4</v>
      </c>
      <c r="H205" s="3">
        <f>IF(ISERR(LN(Table139[[#This Row],[Close]]/E204)),"-",LN(Table139[[#This Row],[Close]]/E204))</f>
        <v>1.6859770699627769E-2</v>
      </c>
    </row>
    <row r="206" spans="1:8" x14ac:dyDescent="0.3">
      <c r="A206" s="2">
        <v>43403</v>
      </c>
      <c r="B206" s="1">
        <v>8745.7999999999993</v>
      </c>
      <c r="C206" s="1">
        <v>8840</v>
      </c>
      <c r="D206" s="1">
        <v>8709.0499999999993</v>
      </c>
      <c r="E206" s="1">
        <v>8744.6</v>
      </c>
      <c r="F206" s="1">
        <v>56432554</v>
      </c>
      <c r="G206" s="1">
        <v>2046.9</v>
      </c>
      <c r="H206" s="3">
        <f>IF(ISERR(LN(Table139[[#This Row],[Close]]/E205)),"-",LN(Table139[[#This Row],[Close]]/E205))</f>
        <v>2.3699813594756725E-3</v>
      </c>
    </row>
    <row r="207" spans="1:8" x14ac:dyDescent="0.3">
      <c r="A207" s="2">
        <v>43404</v>
      </c>
      <c r="B207" s="1">
        <v>8785.2999999999993</v>
      </c>
      <c r="C207" s="1">
        <v>8833.85</v>
      </c>
      <c r="D207" s="1">
        <v>8600.5499999999993</v>
      </c>
      <c r="E207" s="1">
        <v>8820.5499999999993</v>
      </c>
      <c r="F207" s="1">
        <v>55692518</v>
      </c>
      <c r="G207" s="1">
        <v>2665.77</v>
      </c>
      <c r="H207" s="3">
        <f>IF(ISERR(LN(Table139[[#This Row],[Close]]/E206)),"-",LN(Table139[[#This Row],[Close]]/E206))</f>
        <v>8.6478593498058344E-3</v>
      </c>
    </row>
    <row r="208" spans="1:8" x14ac:dyDescent="0.3">
      <c r="A208" s="2">
        <v>43405</v>
      </c>
      <c r="B208" s="1">
        <v>8874.75</v>
      </c>
      <c r="C208" s="1">
        <v>8922</v>
      </c>
      <c r="D208" s="1">
        <v>8784.6</v>
      </c>
      <c r="E208" s="1">
        <v>8814.2000000000007</v>
      </c>
      <c r="F208" s="1">
        <v>79337655</v>
      </c>
      <c r="G208" s="1">
        <v>2658.36</v>
      </c>
      <c r="H208" s="3">
        <f>IF(ISERR(LN(Table139[[#This Row],[Close]]/E207)),"-",LN(Table139[[#This Row],[Close]]/E207))</f>
        <v>-7.2016901565912634E-4</v>
      </c>
    </row>
    <row r="209" spans="1:8" x14ac:dyDescent="0.3">
      <c r="A209" s="2">
        <v>43406</v>
      </c>
      <c r="B209" s="1">
        <v>8907.4</v>
      </c>
      <c r="C209" s="1">
        <v>9225.35</v>
      </c>
      <c r="D209" s="1">
        <v>8904.2000000000007</v>
      </c>
      <c r="E209" s="1">
        <v>9180.2000000000007</v>
      </c>
      <c r="F209" s="1">
        <v>99243853</v>
      </c>
      <c r="G209" s="1">
        <v>4324.09</v>
      </c>
      <c r="H209" s="3">
        <f>IF(ISERR(LN(Table139[[#This Row],[Close]]/E208)),"-",LN(Table139[[#This Row],[Close]]/E208))</f>
        <v>4.0684933551963592E-2</v>
      </c>
    </row>
    <row r="210" spans="1:8" x14ac:dyDescent="0.3">
      <c r="A210" s="2">
        <v>43409</v>
      </c>
      <c r="B210" s="1">
        <v>9199.9</v>
      </c>
      <c r="C210" s="1">
        <v>9223.2000000000007</v>
      </c>
      <c r="D210" s="1">
        <v>9106.9500000000007</v>
      </c>
      <c r="E210" s="1">
        <v>9153.65</v>
      </c>
      <c r="F210" s="1">
        <v>59364486</v>
      </c>
      <c r="G210" s="1">
        <v>2326.9899999999998</v>
      </c>
      <c r="H210" s="3">
        <f>IF(ISERR(LN(Table139[[#This Row],[Close]]/E209)),"-",LN(Table139[[#This Row],[Close]]/E209))</f>
        <v>-2.8962840384828444E-3</v>
      </c>
    </row>
    <row r="211" spans="1:8" x14ac:dyDescent="0.3">
      <c r="A211" s="2">
        <v>43410</v>
      </c>
      <c r="B211" s="1">
        <v>9198.85</v>
      </c>
      <c r="C211" s="1">
        <v>9255.1</v>
      </c>
      <c r="D211" s="1">
        <v>9093.7000000000007</v>
      </c>
      <c r="E211" s="1">
        <v>9130.4500000000007</v>
      </c>
      <c r="F211" s="1">
        <v>71836842</v>
      </c>
      <c r="G211" s="1">
        <v>2184.4899999999998</v>
      </c>
      <c r="H211" s="3">
        <f>IF(ISERR(LN(Table139[[#This Row],[Close]]/E210)),"-",LN(Table139[[#This Row],[Close]]/E210))</f>
        <v>-2.5377253953720821E-3</v>
      </c>
    </row>
    <row r="212" spans="1:8" x14ac:dyDescent="0.3">
      <c r="A212" s="2">
        <v>43411</v>
      </c>
      <c r="B212" s="1">
        <v>9219.2999999999993</v>
      </c>
      <c r="C212" s="1">
        <v>9230.9</v>
      </c>
      <c r="D212" s="1">
        <v>9188</v>
      </c>
      <c r="E212" s="1">
        <v>9219.5</v>
      </c>
      <c r="F212" s="1">
        <v>10834576</v>
      </c>
      <c r="G212" s="1">
        <v>371.27</v>
      </c>
      <c r="H212" s="3">
        <f>IF(ISERR(LN(Table139[[#This Row],[Close]]/E211)),"-",LN(Table139[[#This Row],[Close]]/E211))</f>
        <v>9.7058247094855537E-3</v>
      </c>
    </row>
    <row r="213" spans="1:8" x14ac:dyDescent="0.3">
      <c r="A213" s="2">
        <v>43413</v>
      </c>
      <c r="B213" s="1">
        <v>9234.2000000000007</v>
      </c>
      <c r="C213" s="1">
        <v>9345.35</v>
      </c>
      <c r="D213" s="1">
        <v>9185.65</v>
      </c>
      <c r="E213" s="1">
        <v>9277.75</v>
      </c>
      <c r="F213" s="1">
        <v>66235104</v>
      </c>
      <c r="G213" s="1">
        <v>2557.27</v>
      </c>
      <c r="H213" s="3">
        <f>IF(ISERR(LN(Table139[[#This Row],[Close]]/E212)),"-",LN(Table139[[#This Row],[Close]]/E212))</f>
        <v>6.2982543410498989E-3</v>
      </c>
    </row>
    <row r="214" spans="1:8" x14ac:dyDescent="0.3">
      <c r="A214" s="2">
        <v>43416</v>
      </c>
      <c r="B214" s="1">
        <v>9291</v>
      </c>
      <c r="C214" s="1">
        <v>9326.7000000000007</v>
      </c>
      <c r="D214" s="1">
        <v>9024</v>
      </c>
      <c r="E214" s="1">
        <v>9051.5</v>
      </c>
      <c r="F214" s="1">
        <v>54578397</v>
      </c>
      <c r="G214" s="1">
        <v>1896.13</v>
      </c>
      <c r="H214" s="3">
        <f>IF(ISERR(LN(Table139[[#This Row],[Close]]/E213)),"-",LN(Table139[[#This Row],[Close]]/E213))</f>
        <v>-2.4688570670270846E-2</v>
      </c>
    </row>
    <row r="215" spans="1:8" x14ac:dyDescent="0.3">
      <c r="A215" s="2">
        <v>43417</v>
      </c>
      <c r="B215" s="1">
        <v>8979.5</v>
      </c>
      <c r="C215" s="1">
        <v>9142.0499999999993</v>
      </c>
      <c r="D215" s="1">
        <v>8961.6</v>
      </c>
      <c r="E215" s="1">
        <v>9126.9</v>
      </c>
      <c r="F215" s="1">
        <v>61853732</v>
      </c>
      <c r="G215" s="1">
        <v>2497.1999999999998</v>
      </c>
      <c r="H215" s="3">
        <f>IF(ISERR(LN(Table139[[#This Row],[Close]]/E214)),"-",LN(Table139[[#This Row],[Close]]/E214))</f>
        <v>8.2956071381714899E-3</v>
      </c>
    </row>
    <row r="216" spans="1:8" x14ac:dyDescent="0.3">
      <c r="A216" s="2">
        <v>43418</v>
      </c>
      <c r="B216" s="1">
        <v>9150.7999999999993</v>
      </c>
      <c r="C216" s="1">
        <v>9225.75</v>
      </c>
      <c r="D216" s="1">
        <v>9029.65</v>
      </c>
      <c r="E216" s="1">
        <v>9051.4</v>
      </c>
      <c r="F216" s="1">
        <v>156111369</v>
      </c>
      <c r="G216" s="1">
        <v>3942.17</v>
      </c>
      <c r="H216" s="3">
        <f>IF(ISERR(LN(Table139[[#This Row],[Close]]/E215)),"-",LN(Table139[[#This Row],[Close]]/E215))</f>
        <v>-8.3066550918143769E-3</v>
      </c>
    </row>
    <row r="217" spans="1:8" x14ac:dyDescent="0.3">
      <c r="A217" s="2">
        <v>43419</v>
      </c>
      <c r="B217" s="1">
        <v>9086.9</v>
      </c>
      <c r="C217" s="1">
        <v>9144.1</v>
      </c>
      <c r="D217" s="1">
        <v>9030.35</v>
      </c>
      <c r="E217" s="1">
        <v>9108.25</v>
      </c>
      <c r="F217" s="1">
        <v>91015239</v>
      </c>
      <c r="G217" s="1">
        <v>2888.28</v>
      </c>
      <c r="H217" s="3">
        <f>IF(ISERR(LN(Table139[[#This Row],[Close]]/E216)),"-",LN(Table139[[#This Row],[Close]]/E216))</f>
        <v>6.2611543415878315E-3</v>
      </c>
    </row>
    <row r="218" spans="1:8" x14ac:dyDescent="0.3">
      <c r="A218" s="2">
        <v>43420</v>
      </c>
      <c r="B218" s="1">
        <v>9128.5</v>
      </c>
      <c r="C218" s="1">
        <v>9183.4</v>
      </c>
      <c r="D218" s="1">
        <v>9068.4500000000007</v>
      </c>
      <c r="E218" s="1">
        <v>9112.35</v>
      </c>
      <c r="F218" s="1">
        <v>65973010</v>
      </c>
      <c r="G218" s="1">
        <v>2368.3200000000002</v>
      </c>
      <c r="H218" s="3">
        <f>IF(ISERR(LN(Table139[[#This Row],[Close]]/E217)),"-",LN(Table139[[#This Row],[Close]]/E217))</f>
        <v>4.5004007213805407E-4</v>
      </c>
    </row>
    <row r="219" spans="1:8" x14ac:dyDescent="0.3">
      <c r="A219" s="2">
        <v>43423</v>
      </c>
      <c r="B219" s="1">
        <v>9159.2000000000007</v>
      </c>
      <c r="C219" s="1">
        <v>9225.9</v>
      </c>
      <c r="D219" s="1">
        <v>9140.9500000000007</v>
      </c>
      <c r="E219" s="1">
        <v>9207.65</v>
      </c>
      <c r="F219" s="1">
        <v>65507729</v>
      </c>
      <c r="G219" s="1">
        <v>2155.9699999999998</v>
      </c>
      <c r="H219" s="3">
        <f>IF(ISERR(LN(Table139[[#This Row],[Close]]/E218)),"-",LN(Table139[[#This Row],[Close]]/E218))</f>
        <v>1.0404023977505679E-2</v>
      </c>
    </row>
    <row r="220" spans="1:8" x14ac:dyDescent="0.3">
      <c r="A220" s="2">
        <v>43424</v>
      </c>
      <c r="B220" s="1">
        <v>9200.7999999999993</v>
      </c>
      <c r="C220" s="1">
        <v>9238.35</v>
      </c>
      <c r="D220" s="1">
        <v>9114.4</v>
      </c>
      <c r="E220" s="1">
        <v>9133.65</v>
      </c>
      <c r="F220" s="1">
        <v>65411295</v>
      </c>
      <c r="G220" s="1">
        <v>2105.81</v>
      </c>
      <c r="H220" s="3">
        <f>IF(ISERR(LN(Table139[[#This Row],[Close]]/E219)),"-",LN(Table139[[#This Row],[Close]]/E219))</f>
        <v>-8.0692646137323822E-3</v>
      </c>
    </row>
    <row r="221" spans="1:8" x14ac:dyDescent="0.3">
      <c r="A221" s="2">
        <v>43425</v>
      </c>
      <c r="B221" s="1">
        <v>9154.75</v>
      </c>
      <c r="C221" s="1">
        <v>9178.75</v>
      </c>
      <c r="D221" s="1">
        <v>9084.75</v>
      </c>
      <c r="E221" s="1">
        <v>9119.2999999999993</v>
      </c>
      <c r="F221" s="1">
        <v>56970396</v>
      </c>
      <c r="G221" s="1">
        <v>2142.27</v>
      </c>
      <c r="H221" s="3">
        <f>IF(ISERR(LN(Table139[[#This Row],[Close]]/E220)),"-",LN(Table139[[#This Row],[Close]]/E220))</f>
        <v>-1.5723489032113754E-3</v>
      </c>
    </row>
    <row r="222" spans="1:8" x14ac:dyDescent="0.3">
      <c r="A222" s="2">
        <v>43426</v>
      </c>
      <c r="B222" s="1">
        <v>9126.1</v>
      </c>
      <c r="C222" s="1">
        <v>9137.65</v>
      </c>
      <c r="D222" s="1">
        <v>9043.4</v>
      </c>
      <c r="E222" s="1">
        <v>9062.65</v>
      </c>
      <c r="F222" s="1">
        <v>55605288</v>
      </c>
      <c r="G222" s="1">
        <v>1990.53</v>
      </c>
      <c r="H222" s="3">
        <f>IF(ISERR(LN(Table139[[#This Row],[Close]]/E221)),"-",LN(Table139[[#This Row],[Close]]/E221))</f>
        <v>-6.2314749865535904E-3</v>
      </c>
    </row>
    <row r="223" spans="1:8" x14ac:dyDescent="0.3">
      <c r="A223" s="2">
        <v>43430</v>
      </c>
      <c r="B223" s="1">
        <v>9089.4</v>
      </c>
      <c r="C223" s="1">
        <v>9174.5</v>
      </c>
      <c r="D223" s="1">
        <v>9006.0499999999993</v>
      </c>
      <c r="E223" s="1">
        <v>9158.7999999999993</v>
      </c>
      <c r="F223" s="1">
        <v>51369113</v>
      </c>
      <c r="G223" s="1">
        <v>2249.2399999999998</v>
      </c>
      <c r="H223" s="3">
        <f>IF(ISERR(LN(Table139[[#This Row],[Close]]/E222)),"-",LN(Table139[[#This Row],[Close]]/E222))</f>
        <v>1.0553593969452209E-2</v>
      </c>
    </row>
    <row r="224" spans="1:8" x14ac:dyDescent="0.3">
      <c r="A224" s="2">
        <v>43431</v>
      </c>
      <c r="B224" s="1">
        <v>9154.15</v>
      </c>
      <c r="C224" s="1">
        <v>9173.75</v>
      </c>
      <c r="D224" s="1">
        <v>9098.6</v>
      </c>
      <c r="E224" s="1">
        <v>9165</v>
      </c>
      <c r="F224" s="1">
        <v>48199332</v>
      </c>
      <c r="G224" s="1">
        <v>2164.21</v>
      </c>
      <c r="H224" s="3">
        <f>IF(ISERR(LN(Table139[[#This Row],[Close]]/E223)),"-",LN(Table139[[#This Row],[Close]]/E223))</f>
        <v>6.7671555426340713E-4</v>
      </c>
    </row>
    <row r="225" spans="1:8" x14ac:dyDescent="0.3">
      <c r="A225" s="2">
        <v>43432</v>
      </c>
      <c r="B225" s="1">
        <v>9189.5499999999993</v>
      </c>
      <c r="C225" s="1">
        <v>9227.6</v>
      </c>
      <c r="D225" s="1">
        <v>9081.9500000000007</v>
      </c>
      <c r="E225" s="1">
        <v>9096.4500000000007</v>
      </c>
      <c r="F225" s="1">
        <v>54504652</v>
      </c>
      <c r="G225" s="1">
        <v>2125.0300000000002</v>
      </c>
      <c r="H225" s="3">
        <f>IF(ISERR(LN(Table139[[#This Row],[Close]]/E224)),"-",LN(Table139[[#This Row],[Close]]/E224))</f>
        <v>-7.5076537716324389E-3</v>
      </c>
    </row>
    <row r="226" spans="1:8" x14ac:dyDescent="0.3">
      <c r="A226" s="2">
        <v>43433</v>
      </c>
      <c r="B226" s="1">
        <v>9166.6</v>
      </c>
      <c r="C226" s="1">
        <v>9236.0499999999993</v>
      </c>
      <c r="D226" s="1">
        <v>9128.0499999999993</v>
      </c>
      <c r="E226" s="1">
        <v>9202.1</v>
      </c>
      <c r="F226" s="1">
        <v>70342756</v>
      </c>
      <c r="G226" s="1">
        <v>2847.37</v>
      </c>
      <c r="H226" s="3">
        <f>IF(ISERR(LN(Table139[[#This Row],[Close]]/E225)),"-",LN(Table139[[#This Row],[Close]]/E225))</f>
        <v>1.1547491356975415E-2</v>
      </c>
    </row>
    <row r="227" spans="1:8" x14ac:dyDescent="0.3">
      <c r="A227" s="2">
        <v>43434</v>
      </c>
      <c r="B227" s="1">
        <v>9205.5499999999993</v>
      </c>
      <c r="C227" s="1">
        <v>9292.5</v>
      </c>
      <c r="D227" s="1">
        <v>9196.35</v>
      </c>
      <c r="E227" s="1">
        <v>9270.2000000000007</v>
      </c>
      <c r="F227" s="1">
        <v>68136201</v>
      </c>
      <c r="G227" s="1">
        <v>2762.33</v>
      </c>
      <c r="H227" s="3">
        <f>IF(ISERR(LN(Table139[[#This Row],[Close]]/E226)),"-",LN(Table139[[#This Row],[Close]]/E226))</f>
        <v>7.3732354410474699E-3</v>
      </c>
    </row>
    <row r="228" spans="1:8" x14ac:dyDescent="0.3">
      <c r="A228" s="2">
        <v>43437</v>
      </c>
      <c r="B228" s="1">
        <v>9311.65</v>
      </c>
      <c r="C228" s="1">
        <v>9311.65</v>
      </c>
      <c r="D228" s="1">
        <v>9214.1</v>
      </c>
      <c r="E228" s="1">
        <v>9260.6</v>
      </c>
      <c r="F228" s="1">
        <v>82056015</v>
      </c>
      <c r="G228" s="1">
        <v>2825.49</v>
      </c>
      <c r="H228" s="3">
        <f>IF(ISERR(LN(Table139[[#This Row],[Close]]/E227)),"-",LN(Table139[[#This Row],[Close]]/E227))</f>
        <v>-1.0361129426494941E-3</v>
      </c>
    </row>
    <row r="229" spans="1:8" x14ac:dyDescent="0.3">
      <c r="A229" s="2">
        <v>43438</v>
      </c>
      <c r="B229" s="1">
        <v>9274.25</v>
      </c>
      <c r="C229" s="1">
        <v>9276.85</v>
      </c>
      <c r="D229" s="1">
        <v>9199</v>
      </c>
      <c r="E229" s="1">
        <v>9212.2000000000007</v>
      </c>
      <c r="F229" s="1">
        <v>54733491</v>
      </c>
      <c r="G229" s="1">
        <v>2232.31</v>
      </c>
      <c r="H229" s="3">
        <f>IF(ISERR(LN(Table139[[#This Row],[Close]]/E228)),"-",LN(Table139[[#This Row],[Close]]/E228))</f>
        <v>-5.2401488406624069E-3</v>
      </c>
    </row>
    <row r="230" spans="1:8" x14ac:dyDescent="0.3">
      <c r="A230" s="2">
        <v>43439</v>
      </c>
      <c r="B230" s="1">
        <v>9164.5</v>
      </c>
      <c r="C230" s="1">
        <v>9164.5</v>
      </c>
      <c r="D230" s="1">
        <v>8977.75</v>
      </c>
      <c r="E230" s="1">
        <v>8992.9</v>
      </c>
      <c r="F230" s="1">
        <v>81993308</v>
      </c>
      <c r="G230" s="1">
        <v>2793.04</v>
      </c>
      <c r="H230" s="3">
        <f>IF(ISERR(LN(Table139[[#This Row],[Close]]/E229)),"-",LN(Table139[[#This Row],[Close]]/E229))</f>
        <v>-2.4093315424006754E-2</v>
      </c>
    </row>
    <row r="231" spans="1:8" x14ac:dyDescent="0.3">
      <c r="A231" s="2">
        <v>43440</v>
      </c>
      <c r="B231" s="1">
        <v>8928.4500000000007</v>
      </c>
      <c r="C231" s="1">
        <v>8933.4500000000007</v>
      </c>
      <c r="D231" s="1">
        <v>8771.9500000000007</v>
      </c>
      <c r="E231" s="1">
        <v>8791.4</v>
      </c>
      <c r="F231" s="1">
        <v>60319323</v>
      </c>
      <c r="G231" s="1">
        <v>2843.33</v>
      </c>
      <c r="H231" s="3">
        <f>IF(ISERR(LN(Table139[[#This Row],[Close]]/E230)),"-",LN(Table139[[#This Row],[Close]]/E230))</f>
        <v>-2.2661406196190802E-2</v>
      </c>
    </row>
    <row r="232" spans="1:8" x14ac:dyDescent="0.3">
      <c r="A232" s="2">
        <v>43441</v>
      </c>
      <c r="B232" s="1">
        <v>8855.7999999999993</v>
      </c>
      <c r="C232" s="1">
        <v>8875.9</v>
      </c>
      <c r="D232" s="1">
        <v>8788.65</v>
      </c>
      <c r="E232" s="1">
        <v>8869.7999999999993</v>
      </c>
      <c r="F232" s="1">
        <v>50023839</v>
      </c>
      <c r="G232" s="1">
        <v>2016.89</v>
      </c>
      <c r="H232" s="3">
        <f>IF(ISERR(LN(Table139[[#This Row],[Close]]/E231)),"-",LN(Table139[[#This Row],[Close]]/E231))</f>
        <v>8.8782772384126754E-3</v>
      </c>
    </row>
    <row r="233" spans="1:8" x14ac:dyDescent="0.3">
      <c r="A233" s="2">
        <v>43444</v>
      </c>
      <c r="B233" s="1">
        <v>8720.2999999999993</v>
      </c>
      <c r="C233" s="1">
        <v>8850.1</v>
      </c>
      <c r="D233" s="1">
        <v>8685.25</v>
      </c>
      <c r="E233" s="1">
        <v>8784.25</v>
      </c>
      <c r="F233" s="1">
        <v>48501539</v>
      </c>
      <c r="G233" s="1">
        <v>1954.08</v>
      </c>
      <c r="H233" s="3">
        <f>IF(ISERR(LN(Table139[[#This Row],[Close]]/E232)),"-",LN(Table139[[#This Row],[Close]]/E232))</f>
        <v>-9.6919029529021813E-3</v>
      </c>
    </row>
    <row r="234" spans="1:8" x14ac:dyDescent="0.3">
      <c r="A234" s="2">
        <v>43445</v>
      </c>
      <c r="B234" s="1">
        <v>8671.85</v>
      </c>
      <c r="C234" s="1">
        <v>8880.6</v>
      </c>
      <c r="D234" s="1">
        <v>8650.9500000000007</v>
      </c>
      <c r="E234" s="1">
        <v>8846.7999999999993</v>
      </c>
      <c r="F234" s="1">
        <v>50653062</v>
      </c>
      <c r="G234" s="1">
        <v>2200.77</v>
      </c>
      <c r="H234" s="3">
        <f>IF(ISERR(LN(Table139[[#This Row],[Close]]/E233)),"-",LN(Table139[[#This Row],[Close]]/E233))</f>
        <v>7.095466512369141E-3</v>
      </c>
    </row>
    <row r="235" spans="1:8" x14ac:dyDescent="0.3">
      <c r="A235" s="2">
        <v>43446</v>
      </c>
      <c r="B235" s="1">
        <v>8889.4</v>
      </c>
      <c r="C235" s="1">
        <v>9175.7000000000007</v>
      </c>
      <c r="D235" s="1">
        <v>8866.65</v>
      </c>
      <c r="E235" s="1">
        <v>9166.15</v>
      </c>
      <c r="F235" s="1">
        <v>74832475</v>
      </c>
      <c r="G235" s="1">
        <v>3301.89</v>
      </c>
      <c r="H235" s="3">
        <f>IF(ISERR(LN(Table139[[#This Row],[Close]]/E234)),"-",LN(Table139[[#This Row],[Close]]/E234))</f>
        <v>3.5461539067133695E-2</v>
      </c>
    </row>
    <row r="236" spans="1:8" x14ac:dyDescent="0.3">
      <c r="A236" s="2">
        <v>43447</v>
      </c>
      <c r="B236" s="1">
        <v>9200</v>
      </c>
      <c r="C236" s="1">
        <v>9307.7000000000007</v>
      </c>
      <c r="D236" s="1">
        <v>9188.7000000000007</v>
      </c>
      <c r="E236" s="1">
        <v>9254.2000000000007</v>
      </c>
      <c r="F236" s="1">
        <v>47834858</v>
      </c>
      <c r="G236" s="1">
        <v>2655.91</v>
      </c>
      <c r="H236" s="3">
        <f>IF(ISERR(LN(Table139[[#This Row],[Close]]/E235)),"-",LN(Table139[[#This Row],[Close]]/E235))</f>
        <v>9.5601517474758861E-3</v>
      </c>
    </row>
    <row r="237" spans="1:8" x14ac:dyDescent="0.3">
      <c r="A237" s="2">
        <v>43448</v>
      </c>
      <c r="B237" s="1">
        <v>9250.7999999999993</v>
      </c>
      <c r="C237" s="1">
        <v>9314.4</v>
      </c>
      <c r="D237" s="1">
        <v>9202.9</v>
      </c>
      <c r="E237" s="1">
        <v>9271.5</v>
      </c>
      <c r="F237" s="1">
        <v>69258138</v>
      </c>
      <c r="G237" s="1">
        <v>2466.87</v>
      </c>
      <c r="H237" s="3">
        <f>IF(ISERR(LN(Table139[[#This Row],[Close]]/E236)),"-",LN(Table139[[#This Row],[Close]]/E236))</f>
        <v>1.8676762582620129E-3</v>
      </c>
    </row>
    <row r="238" spans="1:8" x14ac:dyDescent="0.3">
      <c r="A238" s="2">
        <v>43451</v>
      </c>
      <c r="B238" s="1">
        <v>9304.65</v>
      </c>
      <c r="C238" s="1">
        <v>9364.5</v>
      </c>
      <c r="D238" s="1">
        <v>9278.2999999999993</v>
      </c>
      <c r="E238" s="1">
        <v>9335.7999999999993</v>
      </c>
      <c r="F238" s="1">
        <v>60111665</v>
      </c>
      <c r="G238" s="1">
        <v>2175.34</v>
      </c>
      <c r="H238" s="3">
        <f>IF(ISERR(LN(Table139[[#This Row],[Close]]/E237)),"-",LN(Table139[[#This Row],[Close]]/E237))</f>
        <v>6.9112935187617E-3</v>
      </c>
    </row>
    <row r="239" spans="1:8" x14ac:dyDescent="0.3">
      <c r="A239" s="2">
        <v>43452</v>
      </c>
      <c r="B239" s="1">
        <v>9306.65</v>
      </c>
      <c r="C239" s="1">
        <v>9416.85</v>
      </c>
      <c r="D239" s="1">
        <v>9283.7000000000007</v>
      </c>
      <c r="E239" s="1">
        <v>9403.7999999999993</v>
      </c>
      <c r="F239" s="1">
        <v>51869599</v>
      </c>
      <c r="G239" s="1">
        <v>2295.9699999999998</v>
      </c>
      <c r="H239" s="3">
        <f>IF(ISERR(LN(Table139[[#This Row],[Close]]/E238)),"-",LN(Table139[[#This Row],[Close]]/E238))</f>
        <v>7.2573906018778313E-3</v>
      </c>
    </row>
    <row r="240" spans="1:8" x14ac:dyDescent="0.3">
      <c r="A240" s="2">
        <v>43453</v>
      </c>
      <c r="B240" s="1">
        <v>9443.0499999999993</v>
      </c>
      <c r="C240" s="1">
        <v>9516.0499999999993</v>
      </c>
      <c r="D240" s="1">
        <v>9418.4500000000007</v>
      </c>
      <c r="E240" s="1">
        <v>9507.7000000000007</v>
      </c>
      <c r="F240" s="1">
        <v>52011996</v>
      </c>
      <c r="G240" s="1">
        <v>2583.86</v>
      </c>
      <c r="H240" s="3">
        <f>IF(ISERR(LN(Table139[[#This Row],[Close]]/E239)),"-",LN(Table139[[#This Row],[Close]]/E239))</f>
        <v>1.0988133717274733E-2</v>
      </c>
    </row>
    <row r="241" spans="1:8" x14ac:dyDescent="0.3">
      <c r="A241" s="2">
        <v>43454</v>
      </c>
      <c r="B241" s="1">
        <v>9454.15</v>
      </c>
      <c r="C241" s="1">
        <v>9537.4</v>
      </c>
      <c r="D241" s="1">
        <v>9418.85</v>
      </c>
      <c r="E241" s="1">
        <v>9524.5499999999993</v>
      </c>
      <c r="F241" s="1">
        <v>51698638</v>
      </c>
      <c r="G241" s="1">
        <v>2283.08</v>
      </c>
      <c r="H241" s="3">
        <f>IF(ISERR(LN(Table139[[#This Row],[Close]]/E240)),"-",LN(Table139[[#This Row],[Close]]/E240))</f>
        <v>1.7706791790239012E-3</v>
      </c>
    </row>
    <row r="242" spans="1:8" x14ac:dyDescent="0.3">
      <c r="A242" s="2">
        <v>43455</v>
      </c>
      <c r="B242" s="1">
        <v>9545.2999999999993</v>
      </c>
      <c r="C242" s="1">
        <v>9579.6</v>
      </c>
      <c r="D242" s="1">
        <v>9317</v>
      </c>
      <c r="E242" s="1">
        <v>9337.25</v>
      </c>
      <c r="F242" s="1">
        <v>71951752</v>
      </c>
      <c r="G242" s="1">
        <v>3154.77</v>
      </c>
      <c r="H242" s="3">
        <f>IF(ISERR(LN(Table139[[#This Row],[Close]]/E241)),"-",LN(Table139[[#This Row],[Close]]/E241))</f>
        <v>-1.9860899463440451E-2</v>
      </c>
    </row>
    <row r="243" spans="1:8" x14ac:dyDescent="0.3">
      <c r="A243" s="2">
        <v>43458</v>
      </c>
      <c r="B243" s="1">
        <v>9345.35</v>
      </c>
      <c r="C243" s="1">
        <v>9345.85</v>
      </c>
      <c r="D243" s="1">
        <v>9194.5</v>
      </c>
      <c r="E243" s="1">
        <v>9206.75</v>
      </c>
      <c r="F243" s="1">
        <v>41999923</v>
      </c>
      <c r="G243" s="1">
        <v>1814.91</v>
      </c>
      <c r="H243" s="3">
        <f>IF(ISERR(LN(Table139[[#This Row],[Close]]/E242)),"-",LN(Table139[[#This Row],[Close]]/E242))</f>
        <v>-1.4074865654705769E-2</v>
      </c>
    </row>
    <row r="244" spans="1:8" x14ac:dyDescent="0.3">
      <c r="A244" s="2">
        <v>43460</v>
      </c>
      <c r="B244" s="1">
        <v>9163.65</v>
      </c>
      <c r="C244" s="1">
        <v>9270.2999999999993</v>
      </c>
      <c r="D244" s="1">
        <v>9058.7000000000007</v>
      </c>
      <c r="E244" s="1">
        <v>9227</v>
      </c>
      <c r="F244" s="1">
        <v>40043919</v>
      </c>
      <c r="G244" s="1">
        <v>1730.75</v>
      </c>
      <c r="H244" s="3">
        <f>IF(ISERR(LN(Table139[[#This Row],[Close]]/E243)),"-",LN(Table139[[#This Row],[Close]]/E243))</f>
        <v>2.1970579123258387E-3</v>
      </c>
    </row>
    <row r="245" spans="1:8" x14ac:dyDescent="0.3">
      <c r="A245" s="2">
        <v>43461</v>
      </c>
      <c r="B245" s="1">
        <v>9308.6</v>
      </c>
      <c r="C245" s="1">
        <v>9315.65</v>
      </c>
      <c r="D245" s="1">
        <v>9166.25</v>
      </c>
      <c r="E245" s="1">
        <v>9184.1</v>
      </c>
      <c r="F245" s="1">
        <v>47504735</v>
      </c>
      <c r="G245" s="1">
        <v>2093.3000000000002</v>
      </c>
      <c r="H245" s="3">
        <f>IF(ISERR(LN(Table139[[#This Row],[Close]]/E244)),"-",LN(Table139[[#This Row],[Close]]/E244))</f>
        <v>-4.6602405767453073E-3</v>
      </c>
    </row>
    <row r="246" spans="1:8" x14ac:dyDescent="0.3">
      <c r="A246" s="2">
        <v>43462</v>
      </c>
      <c r="B246" s="1">
        <v>9227.2000000000007</v>
      </c>
      <c r="C246" s="1">
        <v>9282.7999999999993</v>
      </c>
      <c r="D246" s="1">
        <v>9214.2000000000007</v>
      </c>
      <c r="E246" s="1">
        <v>9223.7999999999993</v>
      </c>
      <c r="F246" s="1">
        <v>34918177</v>
      </c>
      <c r="G246" s="1">
        <v>1520.97</v>
      </c>
      <c r="H246" s="3">
        <f>IF(ISERR(LN(Table139[[#This Row],[Close]]/E245)),"-",LN(Table139[[#This Row],[Close]]/E245))</f>
        <v>4.3133721447981173E-3</v>
      </c>
    </row>
    <row r="247" spans="1:8" x14ac:dyDescent="0.3">
      <c r="A247" s="2">
        <v>43465</v>
      </c>
      <c r="B247" s="1">
        <v>9285.7999999999993</v>
      </c>
      <c r="C247" s="1">
        <v>9304.2000000000007</v>
      </c>
      <c r="D247" s="1">
        <v>9224.25</v>
      </c>
      <c r="E247" s="1">
        <v>9235.5499999999993</v>
      </c>
      <c r="F247" s="1">
        <v>35140049</v>
      </c>
      <c r="G247" s="1">
        <v>1505.92</v>
      </c>
      <c r="H247" s="3">
        <f>IF(ISERR(LN(Table139[[#This Row],[Close]]/E246)),"-",LN(Table139[[#This Row],[Close]]/E246))</f>
        <v>1.2730677501576093E-3</v>
      </c>
    </row>
    <row r="248" spans="1:8" x14ac:dyDescent="0.3">
      <c r="A248" s="2">
        <v>43466</v>
      </c>
      <c r="B248" s="1">
        <v>9244</v>
      </c>
      <c r="C248" s="1">
        <v>9244</v>
      </c>
      <c r="D248" s="1">
        <v>9139.4500000000007</v>
      </c>
      <c r="E248" s="1">
        <v>9182.4500000000007</v>
      </c>
      <c r="F248" s="1">
        <v>31141851</v>
      </c>
      <c r="G248" s="1">
        <v>1479.15</v>
      </c>
      <c r="H248" s="3">
        <f>IF(ISERR(LN(Table139[[#This Row],[Close]]/E247)),"-",LN(Table139[[#This Row],[Close]]/E247))</f>
        <v>-5.7661143579810824E-3</v>
      </c>
    </row>
    <row r="249" spans="1:8" x14ac:dyDescent="0.3">
      <c r="A249" s="2">
        <v>43467</v>
      </c>
      <c r="B249" s="1">
        <v>9121.9500000000007</v>
      </c>
      <c r="C249" s="1">
        <v>9121.9500000000007</v>
      </c>
      <c r="D249" s="1">
        <v>8885.2999999999993</v>
      </c>
      <c r="E249" s="1">
        <v>8902.65</v>
      </c>
      <c r="F249" s="1">
        <v>80074426</v>
      </c>
      <c r="G249" s="1">
        <v>3965.22</v>
      </c>
      <c r="H249" s="3">
        <f>IF(ISERR(LN(Table139[[#This Row],[Close]]/E248)),"-",LN(Table139[[#This Row],[Close]]/E248))</f>
        <v>-3.0945068329135694E-2</v>
      </c>
    </row>
    <row r="250" spans="1:8" x14ac:dyDescent="0.3">
      <c r="A250" s="2">
        <v>43468</v>
      </c>
      <c r="B250" s="1">
        <v>8900.0499999999993</v>
      </c>
      <c r="C250" s="1">
        <v>8959.35</v>
      </c>
      <c r="D250" s="1">
        <v>8755.75</v>
      </c>
      <c r="E250" s="1">
        <v>8767.35</v>
      </c>
      <c r="F250" s="1">
        <v>57987411</v>
      </c>
      <c r="G250" s="1">
        <v>3274.09</v>
      </c>
      <c r="H250" s="3">
        <f>IF(ISERR(LN(Table139[[#This Row],[Close]]/E249)),"-",LN(Table139[[#This Row],[Close]]/E249))</f>
        <v>-1.5314390981533994E-2</v>
      </c>
    </row>
    <row r="251" spans="1:8" x14ac:dyDescent="0.3">
      <c r="A251" s="2">
        <v>43469</v>
      </c>
      <c r="B251" s="1">
        <v>8807.4</v>
      </c>
      <c r="C251" s="1">
        <v>8871.1</v>
      </c>
      <c r="D251" s="1">
        <v>8754.0499999999993</v>
      </c>
      <c r="E251" s="1">
        <v>8809.35</v>
      </c>
      <c r="F251" s="1">
        <v>65040904</v>
      </c>
      <c r="G251" s="1">
        <v>2844.59</v>
      </c>
      <c r="H251" s="3">
        <f>IF(ISERR(LN(Table139[[#This Row],[Close]]/E250)),"-",LN(Table139[[#This Row],[Close]]/E250))</f>
        <v>4.7790631845598536E-3</v>
      </c>
    </row>
    <row r="252" spans="1:8" x14ac:dyDescent="0.3">
      <c r="A252" s="2">
        <v>43472</v>
      </c>
      <c r="B252" s="1">
        <v>8891.9</v>
      </c>
      <c r="C252" s="1">
        <v>8901.6</v>
      </c>
      <c r="D252" s="1">
        <v>8809.9</v>
      </c>
      <c r="E252" s="1">
        <v>8820</v>
      </c>
      <c r="F252" s="1">
        <v>74853665</v>
      </c>
      <c r="G252" s="1">
        <v>2538.9299999999998</v>
      </c>
      <c r="H252" s="3">
        <f>IF(ISERR(LN(Table139[[#This Row],[Close]]/E251)),"-",LN(Table139[[#This Row],[Close]]/E251))</f>
        <v>1.208212588161586E-3</v>
      </c>
    </row>
    <row r="253" spans="1:8" x14ac:dyDescent="0.3">
      <c r="A253" s="2">
        <v>43473</v>
      </c>
      <c r="B253" s="1">
        <v>8813.9</v>
      </c>
      <c r="C253" s="1">
        <v>8882.2999999999993</v>
      </c>
      <c r="D253" s="1">
        <v>8781.7999999999993</v>
      </c>
      <c r="E253" s="1">
        <v>8859.65</v>
      </c>
      <c r="F253" s="1">
        <v>69837622</v>
      </c>
      <c r="G253" s="1">
        <v>2725.2</v>
      </c>
      <c r="H253" s="3">
        <f>IF(ISERR(LN(Table139[[#This Row],[Close]]/E252)),"-",LN(Table139[[#This Row],[Close]]/E252))</f>
        <v>4.4853904320057746E-3</v>
      </c>
    </row>
    <row r="254" spans="1:8" x14ac:dyDescent="0.3">
      <c r="A254" s="2">
        <v>43474</v>
      </c>
      <c r="B254" s="1">
        <v>8893.9</v>
      </c>
      <c r="C254" s="1">
        <v>8925.6</v>
      </c>
      <c r="D254" s="1">
        <v>8827.9</v>
      </c>
      <c r="E254" s="1">
        <v>8907.1</v>
      </c>
      <c r="F254" s="1">
        <v>63915954</v>
      </c>
      <c r="G254" s="1">
        <v>2223.1799999999998</v>
      </c>
      <c r="H254" s="3">
        <f>IF(ISERR(LN(Table139[[#This Row],[Close]]/E253)),"-",LN(Table139[[#This Row],[Close]]/E253))</f>
        <v>5.341451060736439E-3</v>
      </c>
    </row>
    <row r="255" spans="1:8" x14ac:dyDescent="0.3">
      <c r="A255" s="2">
        <v>43475</v>
      </c>
      <c r="B255" s="1">
        <v>8924.65</v>
      </c>
      <c r="C255" s="1">
        <v>8964.15</v>
      </c>
      <c r="D255" s="1">
        <v>8908.0499999999993</v>
      </c>
      <c r="E255" s="1">
        <v>8933.35</v>
      </c>
      <c r="F255" s="1">
        <v>65217864</v>
      </c>
      <c r="G255" s="1">
        <v>1945.68</v>
      </c>
      <c r="H255" s="3">
        <f>IF(ISERR(LN(Table139[[#This Row],[Close]]/E254)),"-",LN(Table139[[#This Row],[Close]]/E254))</f>
        <v>2.9427530071606985E-3</v>
      </c>
    </row>
    <row r="256" spans="1:8" x14ac:dyDescent="0.3">
      <c r="A256" s="2">
        <v>43476</v>
      </c>
      <c r="B256" s="1">
        <v>8942.0499999999993</v>
      </c>
      <c r="C256" s="1">
        <v>8950.2999999999993</v>
      </c>
      <c r="D256" s="1">
        <v>8816.9</v>
      </c>
      <c r="E256" s="1">
        <v>8862.35</v>
      </c>
      <c r="F256" s="1">
        <v>55529471</v>
      </c>
      <c r="G256" s="1">
        <v>1802.7</v>
      </c>
      <c r="H256" s="3">
        <f>IF(ISERR(LN(Table139[[#This Row],[Close]]/E255)),"-",LN(Table139[[#This Row],[Close]]/E255))</f>
        <v>-7.9794980504169413E-3</v>
      </c>
    </row>
    <row r="257" spans="1:8" x14ac:dyDescent="0.3">
      <c r="A257" s="2">
        <v>43479</v>
      </c>
      <c r="B257" s="1">
        <v>8859.1</v>
      </c>
      <c r="C257" s="1">
        <v>8863.5499999999993</v>
      </c>
      <c r="D257" s="1">
        <v>8752.1</v>
      </c>
      <c r="E257" s="1">
        <v>8849.7000000000007</v>
      </c>
      <c r="F257" s="1">
        <v>42617093</v>
      </c>
      <c r="G257" s="1">
        <v>1448.16</v>
      </c>
      <c r="H257" s="3">
        <f>IF(ISERR(LN(Table139[[#This Row],[Close]]/E256)),"-",LN(Table139[[#This Row],[Close]]/E256))</f>
        <v>-1.4284063279928932E-3</v>
      </c>
    </row>
    <row r="258" spans="1:8" x14ac:dyDescent="0.3">
      <c r="A258" s="2">
        <v>43480</v>
      </c>
      <c r="B258" s="1">
        <v>8877.35</v>
      </c>
      <c r="C258" s="1">
        <v>8902.2999999999993</v>
      </c>
      <c r="D258" s="1">
        <v>8845.5</v>
      </c>
      <c r="E258" s="1">
        <v>8888.4</v>
      </c>
      <c r="F258" s="1">
        <v>39982618</v>
      </c>
      <c r="G258" s="1">
        <v>1519.01</v>
      </c>
      <c r="H258" s="3">
        <f>IF(ISERR(LN(Table139[[#This Row],[Close]]/E257)),"-",LN(Table139[[#This Row],[Close]]/E257))</f>
        <v>4.3634956849138377E-3</v>
      </c>
    </row>
    <row r="259" spans="1:8" x14ac:dyDescent="0.3">
      <c r="A259" s="2">
        <v>43481</v>
      </c>
      <c r="B259" s="1">
        <v>8894.1</v>
      </c>
      <c r="C259" s="1">
        <v>8916.4</v>
      </c>
      <c r="D259" s="1">
        <v>8856.75</v>
      </c>
      <c r="E259" s="1">
        <v>8866.75</v>
      </c>
      <c r="F259" s="1">
        <v>36040650</v>
      </c>
      <c r="G259" s="1">
        <v>1307.08</v>
      </c>
      <c r="H259" s="3">
        <f>IF(ISERR(LN(Table139[[#This Row],[Close]]/E258)),"-",LN(Table139[[#This Row],[Close]]/E258))</f>
        <v>-2.4387302534879707E-3</v>
      </c>
    </row>
    <row r="260" spans="1:8" x14ac:dyDescent="0.3">
      <c r="A260" s="2">
        <v>43482</v>
      </c>
      <c r="B260" s="1">
        <v>8893.2000000000007</v>
      </c>
      <c r="C260" s="1">
        <v>8920.7999999999993</v>
      </c>
      <c r="D260" s="1">
        <v>8850.25</v>
      </c>
      <c r="E260" s="1">
        <v>8878.2000000000007</v>
      </c>
      <c r="F260" s="1">
        <v>34385129</v>
      </c>
      <c r="G260" s="1">
        <v>1640.58</v>
      </c>
      <c r="H260" s="3">
        <f>IF(ISERR(LN(Table139[[#This Row],[Close]]/E259)),"-",LN(Table139[[#This Row],[Close]]/E259))</f>
        <v>1.2905081827879587E-3</v>
      </c>
    </row>
    <row r="261" spans="1:8" x14ac:dyDescent="0.3">
      <c r="A261" s="2">
        <v>43483</v>
      </c>
      <c r="B261" s="1">
        <v>8898.9500000000007</v>
      </c>
      <c r="C261" s="1">
        <v>8907.65</v>
      </c>
      <c r="D261" s="1">
        <v>8806.0499999999993</v>
      </c>
      <c r="E261" s="1">
        <v>8844.7999999999993</v>
      </c>
      <c r="F261" s="1">
        <v>30451018</v>
      </c>
      <c r="G261" s="1">
        <v>1278.0999999999999</v>
      </c>
      <c r="H261" s="3">
        <f>IF(ISERR(LN(Table139[[#This Row],[Close]]/E260)),"-",LN(Table139[[#This Row],[Close]]/E260))</f>
        <v>-3.7691180433022738E-3</v>
      </c>
    </row>
    <row r="262" spans="1:8" x14ac:dyDescent="0.3">
      <c r="A262" s="2">
        <v>43486</v>
      </c>
      <c r="B262" s="1">
        <v>8859.65</v>
      </c>
      <c r="C262" s="1">
        <v>8867.2000000000007</v>
      </c>
      <c r="D262" s="1">
        <v>8725.25</v>
      </c>
      <c r="E262" s="1">
        <v>8746.85</v>
      </c>
      <c r="F262" s="1">
        <v>33802275</v>
      </c>
      <c r="G262" s="1">
        <v>1606.48</v>
      </c>
      <c r="H262" s="3">
        <f>IF(ISERR(LN(Table139[[#This Row],[Close]]/E261)),"-",LN(Table139[[#This Row],[Close]]/E261))</f>
        <v>-1.1136080157137386E-2</v>
      </c>
    </row>
    <row r="263" spans="1:8" x14ac:dyDescent="0.3">
      <c r="A263" s="2">
        <v>43487</v>
      </c>
      <c r="B263" s="1">
        <v>8726.0499999999993</v>
      </c>
      <c r="C263" s="1">
        <v>8726.0499999999993</v>
      </c>
      <c r="D263" s="1">
        <v>8580</v>
      </c>
      <c r="E263" s="1">
        <v>8675.15</v>
      </c>
      <c r="F263" s="1">
        <v>66674234</v>
      </c>
      <c r="G263" s="1">
        <v>2841.14</v>
      </c>
      <c r="H263" s="3">
        <f>IF(ISERR(LN(Table139[[#This Row],[Close]]/E262)),"-",LN(Table139[[#This Row],[Close]]/E262))</f>
        <v>-8.2310188042503639E-3</v>
      </c>
    </row>
    <row r="264" spans="1:8" x14ac:dyDescent="0.3">
      <c r="A264" s="2">
        <v>43488</v>
      </c>
      <c r="B264" s="1">
        <v>8679.85</v>
      </c>
      <c r="C264" s="1">
        <v>8693.7000000000007</v>
      </c>
      <c r="D264" s="1">
        <v>8594.2000000000007</v>
      </c>
      <c r="E264" s="1">
        <v>8612.25</v>
      </c>
      <c r="F264" s="1">
        <v>44701045</v>
      </c>
      <c r="G264" s="1">
        <v>1911.71</v>
      </c>
      <c r="H264" s="3">
        <f>IF(ISERR(LN(Table139[[#This Row],[Close]]/E263)),"-",LN(Table139[[#This Row],[Close]]/E263))</f>
        <v>-7.2770084074452127E-3</v>
      </c>
    </row>
    <row r="265" spans="1:8" x14ac:dyDescent="0.3">
      <c r="A265" s="2">
        <v>43489</v>
      </c>
      <c r="B265" s="1">
        <v>8623.2000000000007</v>
      </c>
      <c r="C265" s="1">
        <v>8632.1</v>
      </c>
      <c r="D265" s="1">
        <v>8510.4</v>
      </c>
      <c r="E265" s="1">
        <v>8537.25</v>
      </c>
      <c r="F265" s="1">
        <v>63934687</v>
      </c>
      <c r="G265" s="1">
        <v>1723.43</v>
      </c>
      <c r="H265" s="3">
        <f>IF(ISERR(LN(Table139[[#This Row],[Close]]/E264)),"-",LN(Table139[[#This Row],[Close]]/E264))</f>
        <v>-8.7466664509727021E-3</v>
      </c>
    </row>
    <row r="266" spans="1:8" x14ac:dyDescent="0.3">
      <c r="A266" s="2">
        <v>43490</v>
      </c>
      <c r="B266" s="1">
        <v>8538.7000000000007</v>
      </c>
      <c r="C266" s="1">
        <v>8587.7000000000007</v>
      </c>
      <c r="D266" s="1">
        <v>8241.1</v>
      </c>
      <c r="E266" s="1">
        <v>8259.7999999999993</v>
      </c>
      <c r="F266" s="1">
        <v>59732289</v>
      </c>
      <c r="G266" s="1">
        <v>3576.47</v>
      </c>
      <c r="H266" s="3">
        <f>IF(ISERR(LN(Table139[[#This Row],[Close]]/E265)),"-",LN(Table139[[#This Row],[Close]]/E265))</f>
        <v>-3.3038567726613767E-2</v>
      </c>
    </row>
    <row r="267" spans="1:8" x14ac:dyDescent="0.3">
      <c r="A267" s="2">
        <v>43493</v>
      </c>
      <c r="B267" s="1">
        <v>8259.5499999999993</v>
      </c>
      <c r="C267" s="1">
        <v>8264.6</v>
      </c>
      <c r="D267" s="1">
        <v>8092.85</v>
      </c>
      <c r="E267" s="1">
        <v>8143</v>
      </c>
      <c r="F267" s="1">
        <v>55235426</v>
      </c>
      <c r="G267" s="1">
        <v>3137.57</v>
      </c>
      <c r="H267" s="3">
        <f>IF(ISERR(LN(Table139[[#This Row],[Close]]/E266)),"-",LN(Table139[[#This Row],[Close]]/E266))</f>
        <v>-1.4241711679690551E-2</v>
      </c>
    </row>
    <row r="268" spans="1:8" x14ac:dyDescent="0.3">
      <c r="A268" s="2">
        <v>43494</v>
      </c>
      <c r="B268" s="1">
        <v>8127.65</v>
      </c>
      <c r="C268" s="1">
        <v>8178.75</v>
      </c>
      <c r="D268" s="1">
        <v>8059.45</v>
      </c>
      <c r="E268" s="1">
        <v>8120.45</v>
      </c>
      <c r="F268" s="1">
        <v>58347276</v>
      </c>
      <c r="G268" s="1">
        <v>2543.98</v>
      </c>
      <c r="H268" s="3">
        <f>IF(ISERR(LN(Table139[[#This Row],[Close]]/E267)),"-",LN(Table139[[#This Row],[Close]]/E267))</f>
        <v>-2.773091127756362E-3</v>
      </c>
    </row>
    <row r="269" spans="1:8" x14ac:dyDescent="0.3">
      <c r="A269" s="2">
        <v>43495</v>
      </c>
      <c r="B269" s="1">
        <v>8149.25</v>
      </c>
      <c r="C269" s="1">
        <v>8176.45</v>
      </c>
      <c r="D269" s="1">
        <v>8080.2</v>
      </c>
      <c r="E269" s="1">
        <v>8118.4</v>
      </c>
      <c r="F269" s="1">
        <v>46436797</v>
      </c>
      <c r="G269" s="1">
        <v>2254.3000000000002</v>
      </c>
      <c r="H269" s="3">
        <f>IF(ISERR(LN(Table139[[#This Row],[Close]]/E268)),"-",LN(Table139[[#This Row],[Close]]/E268))</f>
        <v>-2.5248093441223327E-4</v>
      </c>
    </row>
    <row r="270" spans="1:8" x14ac:dyDescent="0.3">
      <c r="A270" s="2">
        <v>43496</v>
      </c>
      <c r="B270" s="1">
        <v>8145.15</v>
      </c>
      <c r="C270" s="1">
        <v>8236.5499999999993</v>
      </c>
      <c r="D270" s="1">
        <v>8083.9</v>
      </c>
      <c r="E270" s="1">
        <v>8218.4</v>
      </c>
      <c r="F270" s="1">
        <v>82045633</v>
      </c>
      <c r="G270" s="1">
        <v>2905.39</v>
      </c>
      <c r="H270" s="3">
        <f>IF(ISERR(LN(Table139[[#This Row],[Close]]/E269)),"-",LN(Table139[[#This Row],[Close]]/E269))</f>
        <v>1.2242452497091091E-2</v>
      </c>
    </row>
    <row r="271" spans="1:8" x14ac:dyDescent="0.3">
      <c r="A271" s="2">
        <v>43497</v>
      </c>
      <c r="B271" s="1">
        <v>8265.5</v>
      </c>
      <c r="C271" s="1">
        <v>8657.7999999999993</v>
      </c>
      <c r="D271" s="1">
        <v>8254.15</v>
      </c>
      <c r="E271" s="1">
        <v>8441.25</v>
      </c>
      <c r="F271" s="1">
        <v>114415843</v>
      </c>
      <c r="G271" s="1">
        <v>5253.56</v>
      </c>
      <c r="H271" s="3">
        <f>IF(ISERR(LN(Table139[[#This Row],[Close]]/E270)),"-",LN(Table139[[#This Row],[Close]]/E270))</f>
        <v>2.675485898699775E-2</v>
      </c>
    </row>
    <row r="272" spans="1:8" x14ac:dyDescent="0.3">
      <c r="A272" s="2">
        <v>43500</v>
      </c>
      <c r="B272" s="1">
        <v>8444.75</v>
      </c>
      <c r="C272" s="1">
        <v>8446</v>
      </c>
      <c r="D272" s="1">
        <v>8325.75</v>
      </c>
      <c r="E272" s="1">
        <v>8395.5499999999993</v>
      </c>
      <c r="F272" s="1">
        <v>54660012</v>
      </c>
      <c r="G272" s="1">
        <v>2355.5100000000002</v>
      </c>
      <c r="H272" s="3">
        <f>IF(ISERR(LN(Table139[[#This Row],[Close]]/E271)),"-",LN(Table139[[#This Row],[Close]]/E271))</f>
        <v>-5.4285983358250403E-3</v>
      </c>
    </row>
    <row r="273" spans="1:8" x14ac:dyDescent="0.3">
      <c r="A273" s="2">
        <v>43501</v>
      </c>
      <c r="B273" s="1">
        <v>8410.6</v>
      </c>
      <c r="C273" s="1">
        <v>8489.7000000000007</v>
      </c>
      <c r="D273" s="1">
        <v>8408.25</v>
      </c>
      <c r="E273" s="1">
        <v>8468.2999999999993</v>
      </c>
      <c r="F273" s="1">
        <v>54040095</v>
      </c>
      <c r="G273" s="1">
        <v>2102.94</v>
      </c>
      <c r="H273" s="3">
        <f>IF(ISERR(LN(Table139[[#This Row],[Close]]/E272)),"-",LN(Table139[[#This Row],[Close]]/E272))</f>
        <v>8.6279765657239008E-3</v>
      </c>
    </row>
    <row r="274" spans="1:8" x14ac:dyDescent="0.3">
      <c r="A274" s="2">
        <v>43502</v>
      </c>
      <c r="B274" s="1">
        <v>8490.2000000000007</v>
      </c>
      <c r="C274" s="1">
        <v>8593.5499999999993</v>
      </c>
      <c r="D274" s="1">
        <v>8441.5</v>
      </c>
      <c r="E274" s="1">
        <v>8567.4</v>
      </c>
      <c r="F274" s="1">
        <v>41261679</v>
      </c>
      <c r="G274" s="1">
        <v>1819.74</v>
      </c>
      <c r="H274" s="3">
        <f>IF(ISERR(LN(Table139[[#This Row],[Close]]/E273)),"-",LN(Table139[[#This Row],[Close]]/E273))</f>
        <v>1.1634522545354095E-2</v>
      </c>
    </row>
    <row r="275" spans="1:8" x14ac:dyDescent="0.3">
      <c r="A275" s="2">
        <v>43503</v>
      </c>
      <c r="B275" s="1">
        <v>8584.6</v>
      </c>
      <c r="C275" s="1">
        <v>8756.25</v>
      </c>
      <c r="D275" s="1">
        <v>8581</v>
      </c>
      <c r="E275" s="1">
        <v>8736.7000000000007</v>
      </c>
      <c r="F275" s="1">
        <v>82981307</v>
      </c>
      <c r="G275" s="1">
        <v>2669.17</v>
      </c>
      <c r="H275" s="3">
        <f>IF(ISERR(LN(Table139[[#This Row],[Close]]/E274)),"-",LN(Table139[[#This Row],[Close]]/E274))</f>
        <v>1.9568241315416832E-2</v>
      </c>
    </row>
    <row r="276" spans="1:8" x14ac:dyDescent="0.3">
      <c r="A276" s="2">
        <v>43504</v>
      </c>
      <c r="B276" s="1">
        <v>8639.9500000000007</v>
      </c>
      <c r="C276" s="1">
        <v>8643.85</v>
      </c>
      <c r="D276" s="1">
        <v>8399.9</v>
      </c>
      <c r="E276" s="1">
        <v>8420.35</v>
      </c>
      <c r="F276" s="1">
        <v>173156396</v>
      </c>
      <c r="G276" s="1">
        <v>4293.96</v>
      </c>
      <c r="H276" s="3">
        <f>IF(ISERR(LN(Table139[[#This Row],[Close]]/E275)),"-",LN(Table139[[#This Row],[Close]]/E275))</f>
        <v>-3.6881148911299698E-2</v>
      </c>
    </row>
    <row r="277" spans="1:8" x14ac:dyDescent="0.3">
      <c r="A277" s="2">
        <v>43507</v>
      </c>
      <c r="B277" s="1">
        <v>8364.5499999999993</v>
      </c>
      <c r="C277" s="1">
        <v>8365.9</v>
      </c>
      <c r="D277" s="1">
        <v>8257.9</v>
      </c>
      <c r="E277" s="1">
        <v>8320.2999999999993</v>
      </c>
      <c r="F277" s="1">
        <v>81645832</v>
      </c>
      <c r="G277" s="1">
        <v>2877.07</v>
      </c>
      <c r="H277" s="3">
        <f>IF(ISERR(LN(Table139[[#This Row],[Close]]/E276)),"-",LN(Table139[[#This Row],[Close]]/E276))</f>
        <v>-1.1953083210922843E-2</v>
      </c>
    </row>
    <row r="278" spans="1:8" x14ac:dyDescent="0.3">
      <c r="A278" s="2">
        <v>43508</v>
      </c>
      <c r="B278" s="1">
        <v>8312.5</v>
      </c>
      <c r="C278" s="1">
        <v>8344.85</v>
      </c>
      <c r="D278" s="1">
        <v>8259.2000000000007</v>
      </c>
      <c r="E278" s="1">
        <v>8278.1</v>
      </c>
      <c r="F278" s="1">
        <v>54349458</v>
      </c>
      <c r="G278" s="1">
        <v>2163.44</v>
      </c>
      <c r="H278" s="3">
        <f>IF(ISERR(LN(Table139[[#This Row],[Close]]/E277)),"-",LN(Table139[[#This Row],[Close]]/E277))</f>
        <v>-5.0848384091745774E-3</v>
      </c>
    </row>
    <row r="279" spans="1:8" x14ac:dyDescent="0.3">
      <c r="A279" s="2">
        <v>43509</v>
      </c>
      <c r="B279" s="1">
        <v>8300.2999999999993</v>
      </c>
      <c r="C279" s="1">
        <v>8310.6</v>
      </c>
      <c r="D279" s="1">
        <v>8161.3</v>
      </c>
      <c r="E279" s="1">
        <v>8177.55</v>
      </c>
      <c r="F279" s="1">
        <v>58644438</v>
      </c>
      <c r="G279" s="1">
        <v>2612.08</v>
      </c>
      <c r="H279" s="3">
        <f>IF(ISERR(LN(Table139[[#This Row],[Close]]/E278)),"-",LN(Table139[[#This Row],[Close]]/E278))</f>
        <v>-1.2220878716354872E-2</v>
      </c>
    </row>
    <row r="280" spans="1:8" x14ac:dyDescent="0.3">
      <c r="A280" s="2">
        <v>43510</v>
      </c>
      <c r="B280" s="1">
        <v>8178.1</v>
      </c>
      <c r="C280" s="1">
        <v>8268.35</v>
      </c>
      <c r="D280" s="1">
        <v>8166.7</v>
      </c>
      <c r="E280" s="1">
        <v>8223.35</v>
      </c>
      <c r="F280" s="1">
        <v>80697005</v>
      </c>
      <c r="G280" s="1">
        <v>2312.6999999999998</v>
      </c>
      <c r="H280" s="3">
        <f>IF(ISERR(LN(Table139[[#This Row],[Close]]/E279)),"-",LN(Table139[[#This Row],[Close]]/E279))</f>
        <v>5.5850738744109858E-3</v>
      </c>
    </row>
    <row r="281" spans="1:8" x14ac:dyDescent="0.3">
      <c r="A281" s="2">
        <v>43511</v>
      </c>
      <c r="B281" s="1">
        <v>8228.2000000000007</v>
      </c>
      <c r="C281" s="1">
        <v>8236.7000000000007</v>
      </c>
      <c r="D281" s="1">
        <v>8057.15</v>
      </c>
      <c r="E281" s="1">
        <v>8132.55</v>
      </c>
      <c r="F281" s="1">
        <v>99047864</v>
      </c>
      <c r="G281" s="1">
        <v>2786.07</v>
      </c>
      <c r="H281" s="3">
        <f>IF(ISERR(LN(Table139[[#This Row],[Close]]/E280)),"-",LN(Table139[[#This Row],[Close]]/E280))</f>
        <v>-1.1103141106854574E-2</v>
      </c>
    </row>
    <row r="282" spans="1:8" x14ac:dyDescent="0.3">
      <c r="A282" s="2">
        <v>43514</v>
      </c>
      <c r="B282" s="1">
        <v>8156.9</v>
      </c>
      <c r="C282" s="1">
        <v>8156.9</v>
      </c>
      <c r="D282" s="1">
        <v>8035.55</v>
      </c>
      <c r="E282" s="1">
        <v>8067.7</v>
      </c>
      <c r="F282" s="1">
        <v>46562219</v>
      </c>
      <c r="G282" s="1">
        <v>1645.17</v>
      </c>
      <c r="H282" s="3">
        <f>IF(ISERR(LN(Table139[[#This Row],[Close]]/E281)),"-",LN(Table139[[#This Row],[Close]]/E281))</f>
        <v>-8.0060920533025111E-3</v>
      </c>
    </row>
    <row r="283" spans="1:8" x14ac:dyDescent="0.3">
      <c r="A283" s="2">
        <v>43515</v>
      </c>
      <c r="B283" s="1">
        <v>8089.3</v>
      </c>
      <c r="C283" s="1">
        <v>8162.2</v>
      </c>
      <c r="D283" s="1">
        <v>8061.85</v>
      </c>
      <c r="E283" s="1">
        <v>8073.4</v>
      </c>
      <c r="F283" s="1">
        <v>65194176</v>
      </c>
      <c r="G283" s="1">
        <v>1764.8</v>
      </c>
      <c r="H283" s="3">
        <f>IF(ISERR(LN(Table139[[#This Row],[Close]]/E282)),"-",LN(Table139[[#This Row],[Close]]/E282))</f>
        <v>7.0627159697157196E-4</v>
      </c>
    </row>
    <row r="284" spans="1:8" x14ac:dyDescent="0.3">
      <c r="A284" s="2">
        <v>43516</v>
      </c>
      <c r="B284" s="1">
        <v>8111.7</v>
      </c>
      <c r="C284" s="1">
        <v>8132.45</v>
      </c>
      <c r="D284" s="1">
        <v>8072.9</v>
      </c>
      <c r="E284" s="1">
        <v>8121.5</v>
      </c>
      <c r="F284" s="1">
        <v>63344986</v>
      </c>
      <c r="G284" s="1">
        <v>1927.11</v>
      </c>
      <c r="H284" s="3">
        <f>IF(ISERR(LN(Table139[[#This Row],[Close]]/E283)),"-",LN(Table139[[#This Row],[Close]]/E283))</f>
        <v>5.9401591162556939E-3</v>
      </c>
    </row>
    <row r="285" spans="1:8" x14ac:dyDescent="0.3">
      <c r="A285" s="2">
        <v>43517</v>
      </c>
      <c r="B285" s="1">
        <v>8136.65</v>
      </c>
      <c r="C285" s="1">
        <v>8175.55</v>
      </c>
      <c r="D285" s="1">
        <v>8056.45</v>
      </c>
      <c r="E285" s="1">
        <v>8156.75</v>
      </c>
      <c r="F285" s="1">
        <v>55711185</v>
      </c>
      <c r="G285" s="1">
        <v>1943.55</v>
      </c>
      <c r="H285" s="3">
        <f>IF(ISERR(LN(Table139[[#This Row],[Close]]/E284)),"-",LN(Table139[[#This Row],[Close]]/E284))</f>
        <v>4.3309391487130564E-3</v>
      </c>
    </row>
    <row r="286" spans="1:8" x14ac:dyDescent="0.3">
      <c r="A286" s="2">
        <v>43518</v>
      </c>
      <c r="B286" s="1">
        <v>8178.2</v>
      </c>
      <c r="C286" s="1">
        <v>8289.25</v>
      </c>
      <c r="D286" s="1">
        <v>8156.5</v>
      </c>
      <c r="E286" s="1">
        <v>8278.9500000000007</v>
      </c>
      <c r="F286" s="1">
        <v>73433607</v>
      </c>
      <c r="G286" s="1">
        <v>2274.89</v>
      </c>
      <c r="H286" s="3">
        <f>IF(ISERR(LN(Table139[[#This Row],[Close]]/E285)),"-",LN(Table139[[#This Row],[Close]]/E285))</f>
        <v>1.487034343566879E-2</v>
      </c>
    </row>
    <row r="287" spans="1:8" x14ac:dyDescent="0.3">
      <c r="A287" s="2">
        <v>43521</v>
      </c>
      <c r="B287" s="1">
        <v>8309.9</v>
      </c>
      <c r="C287" s="1">
        <v>8381.4</v>
      </c>
      <c r="D287" s="1">
        <v>8307.5499999999993</v>
      </c>
      <c r="E287" s="1">
        <v>8371.4500000000007</v>
      </c>
      <c r="F287" s="1">
        <v>91376146</v>
      </c>
      <c r="G287" s="1">
        <v>2243.91</v>
      </c>
      <c r="H287" s="3">
        <f>IF(ISERR(LN(Table139[[#This Row],[Close]]/E286)),"-",LN(Table139[[#This Row],[Close]]/E286))</f>
        <v>1.111095848964464E-2</v>
      </c>
    </row>
    <row r="288" spans="1:8" x14ac:dyDescent="0.3">
      <c r="A288" s="2">
        <v>43522</v>
      </c>
      <c r="B288" s="1">
        <v>8315.9500000000007</v>
      </c>
      <c r="C288" s="1">
        <v>8442</v>
      </c>
      <c r="D288" s="1">
        <v>8234.5499999999993</v>
      </c>
      <c r="E288" s="1">
        <v>8399.1</v>
      </c>
      <c r="F288" s="1">
        <v>95423504</v>
      </c>
      <c r="G288" s="1">
        <v>2763.01</v>
      </c>
      <c r="H288" s="3">
        <f>IF(ISERR(LN(Table139[[#This Row],[Close]]/E287)),"-",LN(Table139[[#This Row],[Close]]/E287))</f>
        <v>3.2974500005791781E-3</v>
      </c>
    </row>
    <row r="289" spans="1:8" x14ac:dyDescent="0.3">
      <c r="A289" s="2">
        <v>43523</v>
      </c>
      <c r="B289" s="1">
        <v>8443.2999999999993</v>
      </c>
      <c r="C289" s="1">
        <v>8533.15</v>
      </c>
      <c r="D289" s="1">
        <v>8343.65</v>
      </c>
      <c r="E289" s="1">
        <v>8420.0499999999993</v>
      </c>
      <c r="F289" s="1">
        <v>83778076</v>
      </c>
      <c r="G289" s="1">
        <v>2668.72</v>
      </c>
      <c r="H289" s="3">
        <f>IF(ISERR(LN(Table139[[#This Row],[Close]]/E288)),"-",LN(Table139[[#This Row],[Close]]/E288))</f>
        <v>2.491209226964984E-3</v>
      </c>
    </row>
    <row r="290" spans="1:8" x14ac:dyDescent="0.3">
      <c r="A290" s="2">
        <v>43524</v>
      </c>
      <c r="B290" s="1">
        <v>8486.2000000000007</v>
      </c>
      <c r="C290" s="1">
        <v>8486.2000000000007</v>
      </c>
      <c r="D290" s="1">
        <v>8343.7999999999993</v>
      </c>
      <c r="E290" s="1">
        <v>8355.15</v>
      </c>
      <c r="F290" s="1">
        <v>99546391</v>
      </c>
      <c r="G290" s="1">
        <v>3386.45</v>
      </c>
      <c r="H290" s="3">
        <f>IF(ISERR(LN(Table139[[#This Row],[Close]]/E289)),"-",LN(Table139[[#This Row],[Close]]/E289))</f>
        <v>-7.7376512713217913E-3</v>
      </c>
    </row>
    <row r="291" spans="1:8" x14ac:dyDescent="0.3">
      <c r="A291" s="2">
        <v>43525</v>
      </c>
      <c r="B291" s="1">
        <v>8408.2999999999993</v>
      </c>
      <c r="C291" s="1">
        <v>8440.25</v>
      </c>
      <c r="D291" s="1">
        <v>8362.7999999999993</v>
      </c>
      <c r="E291" s="1">
        <v>8413.65</v>
      </c>
      <c r="F291" s="1">
        <v>93506677</v>
      </c>
      <c r="G291" s="1">
        <v>2805.26</v>
      </c>
      <c r="H291" s="3">
        <f>IF(ISERR(LN(Table139[[#This Row],[Close]]/E290)),"-",LN(Table139[[#This Row],[Close]]/E290))</f>
        <v>6.9772717578029247E-3</v>
      </c>
    </row>
    <row r="292" spans="1:8" x14ac:dyDescent="0.3">
      <c r="A292" s="2">
        <v>43529</v>
      </c>
      <c r="B292" s="1">
        <v>8417.35</v>
      </c>
      <c r="C292" s="1">
        <v>8698.2000000000007</v>
      </c>
      <c r="D292" s="1">
        <v>8376.7000000000007</v>
      </c>
      <c r="E292" s="1">
        <v>8676.6</v>
      </c>
      <c r="F292" s="1">
        <v>134156514</v>
      </c>
      <c r="G292" s="1">
        <v>4556.53</v>
      </c>
      <c r="H292" s="3">
        <f>IF(ISERR(LN(Table139[[#This Row],[Close]]/E291)),"-",LN(Table139[[#This Row],[Close]]/E291))</f>
        <v>3.077435990129896E-2</v>
      </c>
    </row>
    <row r="293" spans="1:8" x14ac:dyDescent="0.3">
      <c r="A293" s="2">
        <v>43530</v>
      </c>
      <c r="B293" s="1">
        <v>8702.5499999999993</v>
      </c>
      <c r="C293" s="1">
        <v>8706.7999999999993</v>
      </c>
      <c r="D293" s="1">
        <v>8599.4</v>
      </c>
      <c r="E293" s="1">
        <v>8651.75</v>
      </c>
      <c r="F293" s="1">
        <v>87596813</v>
      </c>
      <c r="G293" s="1">
        <v>2834.72</v>
      </c>
      <c r="H293" s="3">
        <f>IF(ISERR(LN(Table139[[#This Row],[Close]]/E292)),"-",LN(Table139[[#This Row],[Close]]/E292))</f>
        <v>-2.8681342464891117E-3</v>
      </c>
    </row>
    <row r="294" spans="1:8" x14ac:dyDescent="0.3">
      <c r="A294" s="2">
        <v>43531</v>
      </c>
      <c r="B294" s="1">
        <v>8678.7999999999993</v>
      </c>
      <c r="C294" s="1">
        <v>8680.2000000000007</v>
      </c>
      <c r="D294" s="1">
        <v>8580.7000000000007</v>
      </c>
      <c r="E294" s="1">
        <v>8635.7000000000007</v>
      </c>
      <c r="F294" s="1">
        <v>77218895</v>
      </c>
      <c r="G294" s="1">
        <v>2407.6999999999998</v>
      </c>
      <c r="H294" s="3">
        <f>IF(ISERR(LN(Table139[[#This Row],[Close]]/E293)),"-",LN(Table139[[#This Row],[Close]]/E293))</f>
        <v>-1.8568388757739854E-3</v>
      </c>
    </row>
    <row r="295" spans="1:8" x14ac:dyDescent="0.3">
      <c r="A295" s="2">
        <v>43532</v>
      </c>
      <c r="B295" s="1">
        <v>8609.15</v>
      </c>
      <c r="C295" s="1">
        <v>8632.9</v>
      </c>
      <c r="D295" s="1">
        <v>8565.75</v>
      </c>
      <c r="E295" s="1">
        <v>8582.6</v>
      </c>
      <c r="F295" s="1">
        <v>67598260</v>
      </c>
      <c r="G295" s="1">
        <v>2475.41</v>
      </c>
      <c r="H295" s="3">
        <f>IF(ISERR(LN(Table139[[#This Row],[Close]]/E294)),"-",LN(Table139[[#This Row],[Close]]/E294))</f>
        <v>-6.1678758459090405E-3</v>
      </c>
    </row>
    <row r="296" spans="1:8" x14ac:dyDescent="0.3">
      <c r="A296" s="2">
        <v>43535</v>
      </c>
      <c r="B296" s="1">
        <v>8610</v>
      </c>
      <c r="C296" s="1">
        <v>8793.5499999999993</v>
      </c>
      <c r="D296" s="1">
        <v>8607.85</v>
      </c>
      <c r="E296" s="1">
        <v>8782.7000000000007</v>
      </c>
      <c r="F296" s="1">
        <v>82518870</v>
      </c>
      <c r="G296" s="1">
        <v>3327.89</v>
      </c>
      <c r="H296" s="3">
        <f>IF(ISERR(LN(Table139[[#This Row],[Close]]/E295)),"-",LN(Table139[[#This Row],[Close]]/E295))</f>
        <v>2.3046979559128399E-2</v>
      </c>
    </row>
    <row r="297" spans="1:8" x14ac:dyDescent="0.3">
      <c r="A297" s="2">
        <v>43536</v>
      </c>
      <c r="B297" s="1">
        <v>8834.85</v>
      </c>
      <c r="C297" s="1">
        <v>8872.15</v>
      </c>
      <c r="D297" s="1">
        <v>8775.4500000000007</v>
      </c>
      <c r="E297" s="1">
        <v>8802.9</v>
      </c>
      <c r="F297" s="1">
        <v>81980786</v>
      </c>
      <c r="G297" s="1">
        <v>2984.4</v>
      </c>
      <c r="H297" s="3">
        <f>IF(ISERR(LN(Table139[[#This Row],[Close]]/E296)),"-",LN(Table139[[#This Row],[Close]]/E296))</f>
        <v>2.2973351929088778E-3</v>
      </c>
    </row>
    <row r="298" spans="1:8" x14ac:dyDescent="0.3">
      <c r="A298" s="2">
        <v>43537</v>
      </c>
      <c r="B298" s="1">
        <v>8819.9500000000007</v>
      </c>
      <c r="C298" s="1">
        <v>8836.25</v>
      </c>
      <c r="D298" s="1">
        <v>8748.2999999999993</v>
      </c>
      <c r="E298" s="1">
        <v>8767.5499999999993</v>
      </c>
      <c r="F298" s="1">
        <v>56147219</v>
      </c>
      <c r="G298" s="1">
        <v>2235.66</v>
      </c>
      <c r="H298" s="3">
        <f>IF(ISERR(LN(Table139[[#This Row],[Close]]/E297)),"-",LN(Table139[[#This Row],[Close]]/E297))</f>
        <v>-4.0238067546404842E-3</v>
      </c>
    </row>
    <row r="299" spans="1:8" x14ac:dyDescent="0.3">
      <c r="A299" s="2">
        <v>43538</v>
      </c>
      <c r="B299" s="1">
        <v>8775.9</v>
      </c>
      <c r="C299" s="1">
        <v>8787.35</v>
      </c>
      <c r="D299" s="1">
        <v>8670.7999999999993</v>
      </c>
      <c r="E299" s="1">
        <v>8725.5</v>
      </c>
      <c r="F299" s="1">
        <v>50339393</v>
      </c>
      <c r="G299" s="1">
        <v>2055.34</v>
      </c>
      <c r="H299" s="3">
        <f>IF(ISERR(LN(Table139[[#This Row],[Close]]/E298)),"-",LN(Table139[[#This Row],[Close]]/E298))</f>
        <v>-4.8076328591002424E-3</v>
      </c>
    </row>
    <row r="300" spans="1:8" x14ac:dyDescent="0.3">
      <c r="A300" s="2">
        <v>43539</v>
      </c>
      <c r="B300" s="1">
        <v>8750.35</v>
      </c>
      <c r="C300" s="1">
        <v>8796.5</v>
      </c>
      <c r="D300" s="1">
        <v>8723.4500000000007</v>
      </c>
      <c r="E300" s="1">
        <v>8748.0499999999993</v>
      </c>
      <c r="F300" s="1">
        <v>71316174</v>
      </c>
      <c r="G300" s="1">
        <v>2867.41</v>
      </c>
      <c r="H300" s="3">
        <f>IF(ISERR(LN(Table139[[#This Row],[Close]]/E299)),"-",LN(Table139[[#This Row],[Close]]/E299))</f>
        <v>2.5810453535338833E-3</v>
      </c>
    </row>
    <row r="301" spans="1:8" x14ac:dyDescent="0.3">
      <c r="A301" s="2">
        <v>43542</v>
      </c>
      <c r="B301" s="1">
        <v>8764.5</v>
      </c>
      <c r="C301" s="1">
        <v>8766.5</v>
      </c>
      <c r="D301" s="1">
        <v>8589.1</v>
      </c>
      <c r="E301" s="1">
        <v>8627.0499999999993</v>
      </c>
      <c r="F301" s="1">
        <v>54775500</v>
      </c>
      <c r="G301" s="1">
        <v>2612.09</v>
      </c>
      <c r="H301" s="3">
        <f>IF(ISERR(LN(Table139[[#This Row],[Close]]/E300)),"-",LN(Table139[[#This Row],[Close]]/E300))</f>
        <v>-1.3928202555170943E-2</v>
      </c>
    </row>
    <row r="302" spans="1:8" x14ac:dyDescent="0.3">
      <c r="A302" s="2">
        <v>43543</v>
      </c>
      <c r="B302" s="1">
        <v>8624.0499999999993</v>
      </c>
      <c r="C302" s="1">
        <v>8624.1</v>
      </c>
      <c r="D302" s="1">
        <v>8520.2999999999993</v>
      </c>
      <c r="E302" s="1">
        <v>8567.0499999999993</v>
      </c>
      <c r="F302" s="1">
        <v>42958890</v>
      </c>
      <c r="G302" s="1">
        <v>2250.77</v>
      </c>
      <c r="H302" s="3">
        <f>IF(ISERR(LN(Table139[[#This Row],[Close]]/E301)),"-",LN(Table139[[#This Row],[Close]]/E301))</f>
        <v>-6.9791665214962596E-3</v>
      </c>
    </row>
    <row r="303" spans="1:8" x14ac:dyDescent="0.3">
      <c r="A303" s="2">
        <v>43544</v>
      </c>
      <c r="B303" s="1">
        <v>8572.9</v>
      </c>
      <c r="C303" s="1">
        <v>8573.1</v>
      </c>
      <c r="D303" s="1">
        <v>8428.65</v>
      </c>
      <c r="E303" s="1">
        <v>8445.1</v>
      </c>
      <c r="F303" s="1">
        <v>36964661</v>
      </c>
      <c r="G303" s="1">
        <v>2214.4699999999998</v>
      </c>
      <c r="H303" s="3">
        <f>IF(ISERR(LN(Table139[[#This Row],[Close]]/E302)),"-",LN(Table139[[#This Row],[Close]]/E302))</f>
        <v>-1.4337057797771596E-2</v>
      </c>
    </row>
    <row r="304" spans="1:8" x14ac:dyDescent="0.3">
      <c r="A304" s="2">
        <v>43546</v>
      </c>
      <c r="B304" s="1">
        <v>8432.15</v>
      </c>
      <c r="C304" s="1">
        <v>8508.0499999999993</v>
      </c>
      <c r="D304" s="1">
        <v>8319.4500000000007</v>
      </c>
      <c r="E304" s="1">
        <v>8336.6</v>
      </c>
      <c r="F304" s="1">
        <v>56308885</v>
      </c>
      <c r="G304" s="1">
        <v>2974.7</v>
      </c>
      <c r="H304" s="3">
        <f>IF(ISERR(LN(Table139[[#This Row],[Close]]/E303)),"-",LN(Table139[[#This Row],[Close]]/E303))</f>
        <v>-1.2930932127720108E-2</v>
      </c>
    </row>
    <row r="305" spans="1:8" x14ac:dyDescent="0.3">
      <c r="A305" s="2">
        <v>43549</v>
      </c>
      <c r="B305" s="1">
        <v>8281.5</v>
      </c>
      <c r="C305" s="1">
        <v>8297.5</v>
      </c>
      <c r="D305" s="1">
        <v>8218.6</v>
      </c>
      <c r="E305" s="1">
        <v>8238.5499999999993</v>
      </c>
      <c r="F305" s="1">
        <v>43070737</v>
      </c>
      <c r="G305" s="1">
        <v>2078.3000000000002</v>
      </c>
      <c r="H305" s="3">
        <f>IF(ISERR(LN(Table139[[#This Row],[Close]]/E304)),"-",LN(Table139[[#This Row],[Close]]/E304))</f>
        <v>-1.18311018252609E-2</v>
      </c>
    </row>
    <row r="306" spans="1:8" x14ac:dyDescent="0.3">
      <c r="A306" s="2">
        <v>43550</v>
      </c>
      <c r="B306" s="1">
        <v>8269.0499999999993</v>
      </c>
      <c r="C306" s="1">
        <v>8297.9500000000007</v>
      </c>
      <c r="D306" s="1">
        <v>8219.0499999999993</v>
      </c>
      <c r="E306" s="1">
        <v>8287.25</v>
      </c>
      <c r="F306" s="1">
        <v>47822032</v>
      </c>
      <c r="G306" s="1">
        <v>1931.8</v>
      </c>
      <c r="H306" s="3">
        <f>IF(ISERR(LN(Table139[[#This Row],[Close]]/E305)),"-",LN(Table139[[#This Row],[Close]]/E305))</f>
        <v>5.893831581558805E-3</v>
      </c>
    </row>
    <row r="307" spans="1:8" x14ac:dyDescent="0.3">
      <c r="A307" s="2">
        <v>43551</v>
      </c>
      <c r="B307" s="1">
        <v>8325.65</v>
      </c>
      <c r="C307" s="1">
        <v>8334.6</v>
      </c>
      <c r="D307" s="1">
        <v>8205.2999999999993</v>
      </c>
      <c r="E307" s="1">
        <v>8215.35</v>
      </c>
      <c r="F307" s="1">
        <v>56442347</v>
      </c>
      <c r="G307" s="1">
        <v>2181.04</v>
      </c>
      <c r="H307" s="3">
        <f>IF(ISERR(LN(Table139[[#This Row],[Close]]/E306)),"-",LN(Table139[[#This Row],[Close]]/E306))</f>
        <v>-8.7138335719268451E-3</v>
      </c>
    </row>
    <row r="308" spans="1:8" x14ac:dyDescent="0.3">
      <c r="A308" s="2">
        <v>43552</v>
      </c>
      <c r="B308" s="1">
        <v>8222.4</v>
      </c>
      <c r="C308" s="1">
        <v>8260.75</v>
      </c>
      <c r="D308" s="1">
        <v>8194.6</v>
      </c>
      <c r="E308" s="1">
        <v>8234.25</v>
      </c>
      <c r="F308" s="1">
        <v>67482555</v>
      </c>
      <c r="G308" s="1">
        <v>3011.48</v>
      </c>
      <c r="H308" s="3">
        <f>IF(ISERR(LN(Table139[[#This Row],[Close]]/E307)),"-",LN(Table139[[#This Row],[Close]]/E307))</f>
        <v>2.297929228279403E-3</v>
      </c>
    </row>
    <row r="309" spans="1:8" x14ac:dyDescent="0.3">
      <c r="A309" s="2">
        <v>43553</v>
      </c>
      <c r="B309" s="1">
        <v>8257.2999999999993</v>
      </c>
      <c r="C309" s="1">
        <v>8381.0499999999993</v>
      </c>
      <c r="D309" s="1">
        <v>8236.35</v>
      </c>
      <c r="E309" s="1">
        <v>8335.35</v>
      </c>
      <c r="F309" s="1">
        <v>73542604</v>
      </c>
      <c r="G309" s="1">
        <v>3166.82</v>
      </c>
      <c r="H309" s="3">
        <f>IF(ISERR(LN(Table139[[#This Row],[Close]]/E308)),"-",LN(Table139[[#This Row],[Close]]/E308))</f>
        <v>1.2203222121999958E-2</v>
      </c>
    </row>
    <row r="310" spans="1:8" x14ac:dyDescent="0.3">
      <c r="A310" s="2">
        <v>43556</v>
      </c>
      <c r="B310" s="1">
        <v>8407.5</v>
      </c>
      <c r="C310" s="1">
        <v>8492.35</v>
      </c>
      <c r="D310" s="1">
        <v>8394.7000000000007</v>
      </c>
      <c r="E310" s="1">
        <v>8414.35</v>
      </c>
      <c r="F310" s="1">
        <v>99486807</v>
      </c>
      <c r="G310" s="1">
        <v>3596.65</v>
      </c>
      <c r="H310" s="3">
        <f>IF(ISERR(LN(Table139[[#This Row],[Close]]/E309)),"-",LN(Table139[[#This Row],[Close]]/E309))</f>
        <v>9.43307471813991E-3</v>
      </c>
    </row>
    <row r="311" spans="1:8" x14ac:dyDescent="0.3">
      <c r="A311" s="2">
        <v>43557</v>
      </c>
      <c r="B311" s="1">
        <v>8441.15</v>
      </c>
      <c r="C311" s="1">
        <v>8515.9</v>
      </c>
      <c r="D311" s="1">
        <v>8429.0499999999993</v>
      </c>
      <c r="E311" s="1">
        <v>8504.2999999999993</v>
      </c>
      <c r="F311" s="1">
        <v>137860596</v>
      </c>
      <c r="G311" s="1">
        <v>4614.68</v>
      </c>
      <c r="H311" s="3">
        <f>IF(ISERR(LN(Table139[[#This Row],[Close]]/E310)),"-",LN(Table139[[#This Row],[Close]]/E310))</f>
        <v>1.0633336292918346E-2</v>
      </c>
    </row>
    <row r="312" spans="1:8" x14ac:dyDescent="0.3">
      <c r="A312" s="2">
        <v>43558</v>
      </c>
      <c r="B312" s="1">
        <v>8523.2000000000007</v>
      </c>
      <c r="C312" s="1">
        <v>8572.65</v>
      </c>
      <c r="D312" s="1">
        <v>8462.9</v>
      </c>
      <c r="E312" s="1">
        <v>8480.65</v>
      </c>
      <c r="F312" s="1">
        <v>129281591</v>
      </c>
      <c r="G312" s="1">
        <v>4749.5600000000004</v>
      </c>
      <c r="H312" s="3">
        <f>IF(ISERR(LN(Table139[[#This Row],[Close]]/E311)),"-",LN(Table139[[#This Row],[Close]]/E311))</f>
        <v>-2.7848201241981838E-3</v>
      </c>
    </row>
    <row r="313" spans="1:8" x14ac:dyDescent="0.3">
      <c r="A313" s="2">
        <v>43559</v>
      </c>
      <c r="B313" s="1">
        <v>8520.5499999999993</v>
      </c>
      <c r="C313" s="1">
        <v>8546.15</v>
      </c>
      <c r="D313" s="1">
        <v>8484.9500000000007</v>
      </c>
      <c r="E313" s="1">
        <v>8536.35</v>
      </c>
      <c r="F313" s="1">
        <v>89019243</v>
      </c>
      <c r="G313" s="1">
        <v>4276.05</v>
      </c>
      <c r="H313" s="3">
        <f>IF(ISERR(LN(Table139[[#This Row],[Close]]/E312)),"-",LN(Table139[[#This Row],[Close]]/E312))</f>
        <v>6.5464181608070153E-3</v>
      </c>
    </row>
    <row r="314" spans="1:8" x14ac:dyDescent="0.3">
      <c r="A314" s="2">
        <v>43560</v>
      </c>
      <c r="B314" s="1">
        <v>8566.65</v>
      </c>
      <c r="C314" s="1">
        <v>8604.15</v>
      </c>
      <c r="D314" s="1">
        <v>8526.25</v>
      </c>
      <c r="E314" s="1">
        <v>8564.6</v>
      </c>
      <c r="F314" s="1">
        <v>63941295</v>
      </c>
      <c r="G314" s="1">
        <v>2461.3200000000002</v>
      </c>
      <c r="H314" s="3">
        <f>IF(ISERR(LN(Table139[[#This Row],[Close]]/E313)),"-",LN(Table139[[#This Row],[Close]]/E313))</f>
        <v>3.3039130221075652E-3</v>
      </c>
    </row>
    <row r="315" spans="1:8" x14ac:dyDescent="0.3">
      <c r="A315" s="2">
        <v>43563</v>
      </c>
      <c r="B315" s="1">
        <v>8590.25</v>
      </c>
      <c r="C315" s="1">
        <v>8597.25</v>
      </c>
      <c r="D315" s="1">
        <v>8483.9500000000007</v>
      </c>
      <c r="E315" s="1">
        <v>8526.2999999999993</v>
      </c>
      <c r="F315" s="1">
        <v>52275795</v>
      </c>
      <c r="G315" s="1">
        <v>1924.94</v>
      </c>
      <c r="H315" s="3">
        <f>IF(ISERR(LN(Table139[[#This Row],[Close]]/E314)),"-",LN(Table139[[#This Row],[Close]]/E314))</f>
        <v>-4.48192478021185E-3</v>
      </c>
    </row>
    <row r="316" spans="1:8" x14ac:dyDescent="0.3">
      <c r="A316" s="2">
        <v>43564</v>
      </c>
      <c r="B316" s="1">
        <v>8532.9500000000007</v>
      </c>
      <c r="C316" s="1">
        <v>8636.9</v>
      </c>
      <c r="D316" s="1">
        <v>8482.9</v>
      </c>
      <c r="E316" s="1">
        <v>8622.7999999999993</v>
      </c>
      <c r="F316" s="1">
        <v>84324364</v>
      </c>
      <c r="G316" s="1">
        <v>2456.6999999999998</v>
      </c>
      <c r="H316" s="3">
        <f>IF(ISERR(LN(Table139[[#This Row],[Close]]/E315)),"-",LN(Table139[[#This Row],[Close]]/E315))</f>
        <v>1.1254353704764393E-2</v>
      </c>
    </row>
    <row r="317" spans="1:8" x14ac:dyDescent="0.3">
      <c r="A317" s="2">
        <v>43565</v>
      </c>
      <c r="B317" s="1">
        <v>8625.35</v>
      </c>
      <c r="C317" s="1">
        <v>8667.7000000000007</v>
      </c>
      <c r="D317" s="1">
        <v>8583.2000000000007</v>
      </c>
      <c r="E317" s="1">
        <v>8644.5</v>
      </c>
      <c r="F317" s="1">
        <v>111813443</v>
      </c>
      <c r="G317" s="1">
        <v>3154.25</v>
      </c>
      <c r="H317" s="3">
        <f>IF(ISERR(LN(Table139[[#This Row],[Close]]/E316)),"-",LN(Table139[[#This Row],[Close]]/E316))</f>
        <v>2.5134226455521378E-3</v>
      </c>
    </row>
    <row r="318" spans="1:8" x14ac:dyDescent="0.3">
      <c r="A318" s="2">
        <v>43566</v>
      </c>
      <c r="B318" s="1">
        <v>8644.6</v>
      </c>
      <c r="C318" s="1">
        <v>8702.9500000000007</v>
      </c>
      <c r="D318" s="1">
        <v>8639.1</v>
      </c>
      <c r="E318" s="1">
        <v>8690.0499999999993</v>
      </c>
      <c r="F318" s="1">
        <v>98468946</v>
      </c>
      <c r="G318" s="1">
        <v>2844.02</v>
      </c>
      <c r="H318" s="3">
        <f>IF(ISERR(LN(Table139[[#This Row],[Close]]/E317)),"-",LN(Table139[[#This Row],[Close]]/E317))</f>
        <v>5.2554124379851856E-3</v>
      </c>
    </row>
    <row r="319" spans="1:8" x14ac:dyDescent="0.3">
      <c r="A319" s="2">
        <v>43567</v>
      </c>
      <c r="B319" s="1">
        <v>8698.7999999999993</v>
      </c>
      <c r="C319" s="1">
        <v>8785.75</v>
      </c>
      <c r="D319" s="1">
        <v>8665</v>
      </c>
      <c r="E319" s="1">
        <v>8777.4500000000007</v>
      </c>
      <c r="F319" s="1">
        <v>65224215</v>
      </c>
      <c r="G319" s="1">
        <v>2634.57</v>
      </c>
      <c r="H319" s="3">
        <f>IF(ISERR(LN(Table139[[#This Row],[Close]]/E318)),"-",LN(Table139[[#This Row],[Close]]/E318))</f>
        <v>1.000723966075006E-2</v>
      </c>
    </row>
    <row r="320" spans="1:8" x14ac:dyDescent="0.3">
      <c r="A320" s="2">
        <v>43570</v>
      </c>
      <c r="B320" s="1">
        <v>8805.4</v>
      </c>
      <c r="C320" s="1">
        <v>8922.1</v>
      </c>
      <c r="D320" s="1">
        <v>8804</v>
      </c>
      <c r="E320" s="1">
        <v>8911.6</v>
      </c>
      <c r="F320" s="1">
        <v>104682218</v>
      </c>
      <c r="G320" s="1">
        <v>3084.07</v>
      </c>
      <c r="H320" s="3">
        <f>IF(ISERR(LN(Table139[[#This Row],[Close]]/E319)),"-",LN(Table139[[#This Row],[Close]]/E319))</f>
        <v>1.5167866212802509E-2</v>
      </c>
    </row>
    <row r="321" spans="1:8" x14ac:dyDescent="0.3">
      <c r="A321" s="2">
        <v>43571</v>
      </c>
      <c r="B321" s="1">
        <v>8956</v>
      </c>
      <c r="C321" s="1">
        <v>9002.75</v>
      </c>
      <c r="D321" s="1">
        <v>8928.2999999999993</v>
      </c>
      <c r="E321" s="1">
        <v>8983.5499999999993</v>
      </c>
      <c r="F321" s="1">
        <v>91834806</v>
      </c>
      <c r="G321" s="1">
        <v>2963.48</v>
      </c>
      <c r="H321" s="3">
        <f>IF(ISERR(LN(Table139[[#This Row],[Close]]/E320)),"-",LN(Table139[[#This Row],[Close]]/E320))</f>
        <v>8.0413282602173428E-3</v>
      </c>
    </row>
    <row r="322" spans="1:8" x14ac:dyDescent="0.3">
      <c r="A322" s="2">
        <v>43573</v>
      </c>
      <c r="B322" s="1">
        <v>9034.9500000000007</v>
      </c>
      <c r="C322" s="1">
        <v>9059.35</v>
      </c>
      <c r="D322" s="1">
        <v>8952.5499999999993</v>
      </c>
      <c r="E322" s="1">
        <v>8972.65</v>
      </c>
      <c r="F322" s="1">
        <v>82867882</v>
      </c>
      <c r="G322" s="1">
        <v>2771.87</v>
      </c>
      <c r="H322" s="3">
        <f>IF(ISERR(LN(Table139[[#This Row],[Close]]/E321)),"-",LN(Table139[[#This Row],[Close]]/E321))</f>
        <v>-1.2140654858869874E-3</v>
      </c>
    </row>
    <row r="323" spans="1:8" x14ac:dyDescent="0.3">
      <c r="A323" s="2">
        <v>43577</v>
      </c>
      <c r="B323" s="1">
        <v>8937.9</v>
      </c>
      <c r="C323" s="1">
        <v>8944.0499999999993</v>
      </c>
      <c r="D323" s="1">
        <v>8802.5</v>
      </c>
      <c r="E323" s="1">
        <v>8813.9</v>
      </c>
      <c r="F323" s="1">
        <v>63005033</v>
      </c>
      <c r="G323" s="1">
        <v>1976.1</v>
      </c>
      <c r="H323" s="3">
        <f>IF(ISERR(LN(Table139[[#This Row],[Close]]/E322)),"-",LN(Table139[[#This Row],[Close]]/E322))</f>
        <v>-1.7851040879695027E-2</v>
      </c>
    </row>
    <row r="324" spans="1:8" x14ac:dyDescent="0.3">
      <c r="A324" s="2">
        <v>43578</v>
      </c>
      <c r="B324" s="1">
        <v>8823.5499999999993</v>
      </c>
      <c r="C324" s="1">
        <v>8853.7999999999993</v>
      </c>
      <c r="D324" s="1">
        <v>8666.7999999999993</v>
      </c>
      <c r="E324" s="1">
        <v>8682.9</v>
      </c>
      <c r="F324" s="1">
        <v>54354401</v>
      </c>
      <c r="G324" s="1">
        <v>2216.67</v>
      </c>
      <c r="H324" s="3">
        <f>IF(ISERR(LN(Table139[[#This Row],[Close]]/E323)),"-",LN(Table139[[#This Row],[Close]]/E323))</f>
        <v>-1.4974446513558243E-2</v>
      </c>
    </row>
    <row r="325" spans="1:8" x14ac:dyDescent="0.3">
      <c r="A325" s="2">
        <v>43579</v>
      </c>
      <c r="B325" s="1">
        <v>8701.4500000000007</v>
      </c>
      <c r="C325" s="1">
        <v>8726.5</v>
      </c>
      <c r="D325" s="1">
        <v>8557.1</v>
      </c>
      <c r="E325" s="1">
        <v>8646.0499999999993</v>
      </c>
      <c r="F325" s="1">
        <v>83285806</v>
      </c>
      <c r="G325" s="1">
        <v>3041.39</v>
      </c>
      <c r="H325" s="3">
        <f>IF(ISERR(LN(Table139[[#This Row],[Close]]/E324)),"-",LN(Table139[[#This Row],[Close]]/E324))</f>
        <v>-4.2530050055398774E-3</v>
      </c>
    </row>
    <row r="326" spans="1:8" x14ac:dyDescent="0.3">
      <c r="A326" s="2">
        <v>43580</v>
      </c>
      <c r="B326" s="1">
        <v>8657.85</v>
      </c>
      <c r="C326" s="1">
        <v>8670.1</v>
      </c>
      <c r="D326" s="1">
        <v>8573.7999999999993</v>
      </c>
      <c r="E326" s="1">
        <v>8587.9</v>
      </c>
      <c r="F326" s="1">
        <v>69747490</v>
      </c>
      <c r="G326" s="1">
        <v>4060.95</v>
      </c>
      <c r="H326" s="3">
        <f>IF(ISERR(LN(Table139[[#This Row],[Close]]/E325)),"-",LN(Table139[[#This Row],[Close]]/E325))</f>
        <v>-6.7483334556620979E-3</v>
      </c>
    </row>
    <row r="327" spans="1:8" x14ac:dyDescent="0.3">
      <c r="A327" s="2">
        <v>43581</v>
      </c>
      <c r="B327" s="1">
        <v>8562.7000000000007</v>
      </c>
      <c r="C327" s="1">
        <v>8578.9500000000007</v>
      </c>
      <c r="D327" s="1">
        <v>8458.5</v>
      </c>
      <c r="E327" s="1">
        <v>8493.7999999999993</v>
      </c>
      <c r="F327" s="1">
        <v>61087986</v>
      </c>
      <c r="G327" s="1">
        <v>3065.51</v>
      </c>
      <c r="H327" s="3">
        <f>IF(ISERR(LN(Table139[[#This Row],[Close]]/E326)),"-",LN(Table139[[#This Row],[Close]]/E326))</f>
        <v>-1.1017750212732878E-2</v>
      </c>
    </row>
    <row r="328" spans="1:8" x14ac:dyDescent="0.3">
      <c r="A328" s="2">
        <v>43585</v>
      </c>
      <c r="B328" s="1">
        <v>8441.6</v>
      </c>
      <c r="C328" s="1">
        <v>8458.1</v>
      </c>
      <c r="D328" s="1">
        <v>8293.9500000000007</v>
      </c>
      <c r="E328" s="1">
        <v>8350.6</v>
      </c>
      <c r="F328" s="1">
        <v>66898511</v>
      </c>
      <c r="G328" s="1">
        <v>3266.63</v>
      </c>
      <c r="H328" s="3">
        <f>IF(ISERR(LN(Table139[[#This Row],[Close]]/E327)),"-",LN(Table139[[#This Row],[Close]]/E327))</f>
        <v>-1.7003093012723666E-2</v>
      </c>
    </row>
    <row r="329" spans="1:8" x14ac:dyDescent="0.3">
      <c r="A329" s="2">
        <v>43587</v>
      </c>
      <c r="B329" s="1">
        <v>8273.75</v>
      </c>
      <c r="C329" s="1">
        <v>8369.25</v>
      </c>
      <c r="D329" s="1">
        <v>8213.4500000000007</v>
      </c>
      <c r="E329" s="1">
        <v>8333.85</v>
      </c>
      <c r="F329" s="1">
        <v>107852574</v>
      </c>
      <c r="G329" s="1">
        <v>3485.03</v>
      </c>
      <c r="H329" s="3">
        <f>IF(ISERR(LN(Table139[[#This Row],[Close]]/E328)),"-",LN(Table139[[#This Row],[Close]]/E328))</f>
        <v>-2.0078582904793697E-3</v>
      </c>
    </row>
    <row r="330" spans="1:8" x14ac:dyDescent="0.3">
      <c r="A330" s="2">
        <v>43588</v>
      </c>
      <c r="B330" s="1">
        <v>8325.2999999999993</v>
      </c>
      <c r="C330" s="1">
        <v>8415.5</v>
      </c>
      <c r="D330" s="1">
        <v>8315.6</v>
      </c>
      <c r="E330" s="1">
        <v>8381.4500000000007</v>
      </c>
      <c r="F330" s="1">
        <v>81387259</v>
      </c>
      <c r="G330" s="1">
        <v>2603.5100000000002</v>
      </c>
      <c r="H330" s="3">
        <f>IF(ISERR(LN(Table139[[#This Row],[Close]]/E329)),"-",LN(Table139[[#This Row],[Close]]/E329))</f>
        <v>5.6953962739327638E-3</v>
      </c>
    </row>
    <row r="331" spans="1:8" x14ac:dyDescent="0.3">
      <c r="A331" s="2">
        <v>43591</v>
      </c>
      <c r="B331" s="1">
        <v>8303.65</v>
      </c>
      <c r="C331" s="1">
        <v>8319.2999999999993</v>
      </c>
      <c r="D331" s="1">
        <v>8260.2000000000007</v>
      </c>
      <c r="E331" s="1">
        <v>8268.4500000000007</v>
      </c>
      <c r="F331" s="1">
        <v>64166697</v>
      </c>
      <c r="G331" s="1">
        <v>1892.4</v>
      </c>
      <c r="H331" s="3">
        <f>IF(ISERR(LN(Table139[[#This Row],[Close]]/E330)),"-",LN(Table139[[#This Row],[Close]]/E330))</f>
        <v>-1.3573863508290691E-2</v>
      </c>
    </row>
    <row r="332" spans="1:8" x14ac:dyDescent="0.3">
      <c r="A332" s="2">
        <v>43592</v>
      </c>
      <c r="B332" s="1">
        <v>8314.15</v>
      </c>
      <c r="C332" s="1">
        <v>8323.7000000000007</v>
      </c>
      <c r="D332" s="1">
        <v>8189.8</v>
      </c>
      <c r="E332" s="1">
        <v>8206.25</v>
      </c>
      <c r="F332" s="1">
        <v>63289162</v>
      </c>
      <c r="G332" s="1">
        <v>1971.01</v>
      </c>
      <c r="H332" s="3">
        <f>IF(ISERR(LN(Table139[[#This Row],[Close]]/E331)),"-",LN(Table139[[#This Row],[Close]]/E331))</f>
        <v>-7.5510079748433174E-3</v>
      </c>
    </row>
    <row r="333" spans="1:8" x14ac:dyDescent="0.3">
      <c r="A333" s="2">
        <v>43593</v>
      </c>
      <c r="B333" s="1">
        <v>8183.9</v>
      </c>
      <c r="C333" s="1">
        <v>8193.9500000000007</v>
      </c>
      <c r="D333" s="1">
        <v>8086</v>
      </c>
      <c r="E333" s="1">
        <v>8095.9</v>
      </c>
      <c r="F333" s="1">
        <v>60972959</v>
      </c>
      <c r="G333" s="1">
        <v>2016.76</v>
      </c>
      <c r="H333" s="3">
        <f>IF(ISERR(LN(Table139[[#This Row],[Close]]/E332)),"-",LN(Table139[[#This Row],[Close]]/E332))</f>
        <v>-1.353829837879959E-2</v>
      </c>
    </row>
    <row r="334" spans="1:8" x14ac:dyDescent="0.3">
      <c r="A334" s="2">
        <v>43594</v>
      </c>
      <c r="B334" s="1">
        <v>8077.75</v>
      </c>
      <c r="C334" s="1">
        <v>8131.1</v>
      </c>
      <c r="D334" s="1">
        <v>8049.8</v>
      </c>
      <c r="E334" s="1">
        <v>8103.5</v>
      </c>
      <c r="F334" s="1">
        <v>78533086</v>
      </c>
      <c r="G334" s="1">
        <v>2096.63</v>
      </c>
      <c r="H334" s="3">
        <f>IF(ISERR(LN(Table139[[#This Row],[Close]]/E333)),"-",LN(Table139[[#This Row],[Close]]/E333))</f>
        <v>9.3830642586743298E-4</v>
      </c>
    </row>
    <row r="335" spans="1:8" x14ac:dyDescent="0.3">
      <c r="A335" s="2">
        <v>43595</v>
      </c>
      <c r="B335" s="1">
        <v>8111.15</v>
      </c>
      <c r="C335" s="1">
        <v>8147.95</v>
      </c>
      <c r="D335" s="1">
        <v>8070.75</v>
      </c>
      <c r="E335" s="1">
        <v>8093.2</v>
      </c>
      <c r="F335" s="1">
        <v>60983583</v>
      </c>
      <c r="G335" s="1">
        <v>1795.67</v>
      </c>
      <c r="H335" s="3">
        <f>IF(ISERR(LN(Table139[[#This Row],[Close]]/E334)),"-",LN(Table139[[#This Row],[Close]]/E334))</f>
        <v>-1.2718641931347766E-3</v>
      </c>
    </row>
    <row r="336" spans="1:8" x14ac:dyDescent="0.3">
      <c r="A336" s="2">
        <v>43598</v>
      </c>
      <c r="B336" s="1">
        <v>8081.85</v>
      </c>
      <c r="C336" s="1">
        <v>8098.7</v>
      </c>
      <c r="D336" s="1">
        <v>7911.45</v>
      </c>
      <c r="E336" s="1">
        <v>7938.65</v>
      </c>
      <c r="F336" s="1">
        <v>43858625</v>
      </c>
      <c r="G336" s="1">
        <v>1946.03</v>
      </c>
      <c r="H336" s="3">
        <f>IF(ISERR(LN(Table139[[#This Row],[Close]]/E335)),"-",LN(Table139[[#This Row],[Close]]/E335))</f>
        <v>-1.9280967308696009E-2</v>
      </c>
    </row>
    <row r="337" spans="1:8" x14ac:dyDescent="0.3">
      <c r="A337" s="2">
        <v>43599</v>
      </c>
      <c r="B337" s="1">
        <v>7890.55</v>
      </c>
      <c r="C337" s="1">
        <v>7988.5</v>
      </c>
      <c r="D337" s="1">
        <v>7855.9</v>
      </c>
      <c r="E337" s="1">
        <v>7955.5</v>
      </c>
      <c r="F337" s="1">
        <v>61323064</v>
      </c>
      <c r="G337" s="1">
        <v>2544.84</v>
      </c>
      <c r="H337" s="3">
        <f>IF(ISERR(LN(Table139[[#This Row],[Close]]/E336)),"-",LN(Table139[[#This Row],[Close]]/E336))</f>
        <v>2.1202777515677402E-3</v>
      </c>
    </row>
    <row r="338" spans="1:8" x14ac:dyDescent="0.3">
      <c r="A338" s="2">
        <v>43600</v>
      </c>
      <c r="B338" s="1">
        <v>7983.9</v>
      </c>
      <c r="C338" s="1">
        <v>8021.05</v>
      </c>
      <c r="D338" s="1">
        <v>7840.1</v>
      </c>
      <c r="E338" s="1">
        <v>7856.85</v>
      </c>
      <c r="F338" s="1">
        <v>68107263</v>
      </c>
      <c r="G338" s="1">
        <v>2269.5500000000002</v>
      </c>
      <c r="H338" s="3">
        <f>IF(ISERR(LN(Table139[[#This Row],[Close]]/E337)),"-",LN(Table139[[#This Row],[Close]]/E337))</f>
        <v>-1.2477750610534549E-2</v>
      </c>
    </row>
    <row r="339" spans="1:8" x14ac:dyDescent="0.3">
      <c r="A339" s="2">
        <v>43601</v>
      </c>
      <c r="B339" s="1">
        <v>7900.55</v>
      </c>
      <c r="C339" s="1">
        <v>7917.5</v>
      </c>
      <c r="D339" s="1">
        <v>7821.75</v>
      </c>
      <c r="E339" s="1">
        <v>7891.9</v>
      </c>
      <c r="F339" s="1">
        <v>65662092</v>
      </c>
      <c r="G339" s="1">
        <v>1854.69</v>
      </c>
      <c r="H339" s="3">
        <f>IF(ISERR(LN(Table139[[#This Row],[Close]]/E338)),"-",LN(Table139[[#This Row],[Close]]/E338))</f>
        <v>4.4511542655500842E-3</v>
      </c>
    </row>
    <row r="340" spans="1:8" x14ac:dyDescent="0.3">
      <c r="A340" s="2">
        <v>43602</v>
      </c>
      <c r="B340" s="1">
        <v>7900.2</v>
      </c>
      <c r="C340" s="1">
        <v>8115.8</v>
      </c>
      <c r="D340" s="1">
        <v>7884.15</v>
      </c>
      <c r="E340" s="1">
        <v>8085.75</v>
      </c>
      <c r="F340" s="1">
        <v>56383253</v>
      </c>
      <c r="G340" s="1">
        <v>2595.14</v>
      </c>
      <c r="H340" s="3">
        <f>IF(ISERR(LN(Table139[[#This Row],[Close]]/E339)),"-",LN(Table139[[#This Row],[Close]]/E339))</f>
        <v>2.426633608441018E-2</v>
      </c>
    </row>
    <row r="341" spans="1:8" x14ac:dyDescent="0.3">
      <c r="A341" s="2">
        <v>43605</v>
      </c>
      <c r="B341" s="1">
        <v>8282.2999999999993</v>
      </c>
      <c r="C341" s="1">
        <v>8438.5499999999993</v>
      </c>
      <c r="D341" s="1">
        <v>8221.2999999999993</v>
      </c>
      <c r="E341" s="1">
        <v>8422.1</v>
      </c>
      <c r="F341" s="1">
        <v>96833371</v>
      </c>
      <c r="G341" s="1">
        <v>3518.9</v>
      </c>
      <c r="H341" s="3">
        <f>IF(ISERR(LN(Table139[[#This Row],[Close]]/E340)),"-",LN(Table139[[#This Row],[Close]]/E340))</f>
        <v>4.0755950228257481E-2</v>
      </c>
    </row>
    <row r="342" spans="1:8" x14ac:dyDescent="0.3">
      <c r="A342" s="2">
        <v>43606</v>
      </c>
      <c r="B342" s="1">
        <v>8430.2999999999993</v>
      </c>
      <c r="C342" s="1">
        <v>8436.4</v>
      </c>
      <c r="D342" s="1">
        <v>8172.65</v>
      </c>
      <c r="E342" s="1">
        <v>8209.4500000000007</v>
      </c>
      <c r="F342" s="1">
        <v>107072422</v>
      </c>
      <c r="G342" s="1">
        <v>2999.44</v>
      </c>
      <c r="H342" s="3">
        <f>IF(ISERR(LN(Table139[[#This Row],[Close]]/E341)),"-",LN(Table139[[#This Row],[Close]]/E341))</f>
        <v>-2.5573273586961966E-2</v>
      </c>
    </row>
    <row r="343" spans="1:8" x14ac:dyDescent="0.3">
      <c r="A343" s="2">
        <v>43607</v>
      </c>
      <c r="B343" s="1">
        <v>8230.4500000000007</v>
      </c>
      <c r="C343" s="1">
        <v>8271.75</v>
      </c>
      <c r="D343" s="1">
        <v>8154</v>
      </c>
      <c r="E343" s="1">
        <v>8246.5499999999993</v>
      </c>
      <c r="F343" s="1">
        <v>59799872</v>
      </c>
      <c r="G343" s="1">
        <v>1969.56</v>
      </c>
      <c r="H343" s="3">
        <f>IF(ISERR(LN(Table139[[#This Row],[Close]]/E342)),"-",LN(Table139[[#This Row],[Close]]/E342))</f>
        <v>4.5090013195114567E-3</v>
      </c>
    </row>
    <row r="344" spans="1:8" x14ac:dyDescent="0.3">
      <c r="A344" s="2">
        <v>43608</v>
      </c>
      <c r="B344" s="1">
        <v>8366.65</v>
      </c>
      <c r="C344" s="1">
        <v>8415.15</v>
      </c>
      <c r="D344" s="1">
        <v>8182.4</v>
      </c>
      <c r="E344" s="1">
        <v>8216.9</v>
      </c>
      <c r="F344" s="1">
        <v>83675598</v>
      </c>
      <c r="G344" s="1">
        <v>3176.57</v>
      </c>
      <c r="H344" s="3">
        <f>IF(ISERR(LN(Table139[[#This Row],[Close]]/E343)),"-",LN(Table139[[#This Row],[Close]]/E343))</f>
        <v>-3.6019220826978122E-3</v>
      </c>
    </row>
    <row r="345" spans="1:8" x14ac:dyDescent="0.3">
      <c r="A345" s="2">
        <v>43609</v>
      </c>
      <c r="B345" s="1">
        <v>8269.9500000000007</v>
      </c>
      <c r="C345" s="1">
        <v>8475.7000000000007</v>
      </c>
      <c r="D345" s="1">
        <v>8217.25</v>
      </c>
      <c r="E345" s="1">
        <v>8460.25</v>
      </c>
      <c r="F345" s="1">
        <v>105764817</v>
      </c>
      <c r="G345" s="1">
        <v>2998.43</v>
      </c>
      <c r="H345" s="3">
        <f>IF(ISERR(LN(Table139[[#This Row],[Close]]/E344)),"-",LN(Table139[[#This Row],[Close]]/E344))</f>
        <v>2.9185715025628823E-2</v>
      </c>
    </row>
    <row r="346" spans="1:8" x14ac:dyDescent="0.3">
      <c r="A346" s="2">
        <v>43612</v>
      </c>
      <c r="B346" s="1">
        <v>8466.35</v>
      </c>
      <c r="C346" s="1">
        <v>8517.6</v>
      </c>
      <c r="D346" s="1">
        <v>8382.0499999999993</v>
      </c>
      <c r="E346" s="1">
        <v>8462.2000000000007</v>
      </c>
      <c r="F346" s="1">
        <v>89346088</v>
      </c>
      <c r="G346" s="1">
        <v>2542.21</v>
      </c>
      <c r="H346" s="3">
        <f>IF(ISERR(LN(Table139[[#This Row],[Close]]/E345)),"-",LN(Table139[[#This Row],[Close]]/E345))</f>
        <v>2.30463084084407E-4</v>
      </c>
    </row>
    <row r="347" spans="1:8" x14ac:dyDescent="0.3">
      <c r="A347" s="2">
        <v>43613</v>
      </c>
      <c r="B347" s="1">
        <v>8478.2000000000007</v>
      </c>
      <c r="C347" s="1">
        <v>8515.0499999999993</v>
      </c>
      <c r="D347" s="1">
        <v>8382.2000000000007</v>
      </c>
      <c r="E347" s="1">
        <v>8398.2000000000007</v>
      </c>
      <c r="F347" s="1">
        <v>106488422</v>
      </c>
      <c r="G347" s="1">
        <v>3319.8</v>
      </c>
      <c r="H347" s="3">
        <f>IF(ISERR(LN(Table139[[#This Row],[Close]]/E346)),"-",LN(Table139[[#This Row],[Close]]/E346))</f>
        <v>-7.5917899205040721E-3</v>
      </c>
    </row>
    <row r="348" spans="1:8" x14ac:dyDescent="0.3">
      <c r="A348" s="2">
        <v>43614</v>
      </c>
      <c r="B348" s="1">
        <v>8385.0499999999993</v>
      </c>
      <c r="C348" s="1">
        <v>8385.25</v>
      </c>
      <c r="D348" s="1">
        <v>8251.5499999999993</v>
      </c>
      <c r="E348" s="1">
        <v>8281.9</v>
      </c>
      <c r="F348" s="1">
        <v>64401882</v>
      </c>
      <c r="G348" s="1">
        <v>2231.0300000000002</v>
      </c>
      <c r="H348" s="3">
        <f>IF(ISERR(LN(Table139[[#This Row],[Close]]/E347)),"-",LN(Table139[[#This Row],[Close]]/E347))</f>
        <v>-1.3944986500208187E-2</v>
      </c>
    </row>
    <row r="349" spans="1:8" x14ac:dyDescent="0.3">
      <c r="A349" s="2">
        <v>43615</v>
      </c>
      <c r="B349" s="1">
        <v>8271</v>
      </c>
      <c r="C349" s="1">
        <v>8284.25</v>
      </c>
      <c r="D349" s="1">
        <v>8220.5</v>
      </c>
      <c r="E349" s="1">
        <v>8235.7000000000007</v>
      </c>
      <c r="F349" s="1">
        <v>72417748</v>
      </c>
      <c r="G349" s="1">
        <v>2598.92</v>
      </c>
      <c r="H349" s="3">
        <f>IF(ISERR(LN(Table139[[#This Row],[Close]]/E348)),"-",LN(Table139[[#This Row],[Close]]/E348))</f>
        <v>-5.5940476194369804E-3</v>
      </c>
    </row>
    <row r="350" spans="1:8" x14ac:dyDescent="0.3">
      <c r="A350" s="2">
        <v>43616</v>
      </c>
      <c r="B350" s="1">
        <v>8270.0499999999993</v>
      </c>
      <c r="C350" s="1">
        <v>8314.4</v>
      </c>
      <c r="D350" s="1">
        <v>8151.75</v>
      </c>
      <c r="E350" s="1">
        <v>8175.5</v>
      </c>
      <c r="F350" s="1">
        <v>69967873</v>
      </c>
      <c r="G350" s="1">
        <v>2565.31</v>
      </c>
      <c r="H350" s="3">
        <f>IF(ISERR(LN(Table139[[#This Row],[Close]]/E349)),"-",LN(Table139[[#This Row],[Close]]/E349))</f>
        <v>-7.3364860603690853E-3</v>
      </c>
    </row>
    <row r="351" spans="1:8" x14ac:dyDescent="0.3">
      <c r="A351" s="2">
        <v>43619</v>
      </c>
      <c r="B351" s="1">
        <v>8145.45</v>
      </c>
      <c r="C351" s="1">
        <v>8345.25</v>
      </c>
      <c r="D351" s="1">
        <v>8107.3</v>
      </c>
      <c r="E351" s="1">
        <v>8328.2000000000007</v>
      </c>
      <c r="F351" s="1">
        <v>89801248</v>
      </c>
      <c r="G351" s="1">
        <v>3559.9</v>
      </c>
      <c r="H351" s="3">
        <f>IF(ISERR(LN(Table139[[#This Row],[Close]]/E350)),"-",LN(Table139[[#This Row],[Close]]/E350))</f>
        <v>1.8505469401635992E-2</v>
      </c>
    </row>
    <row r="352" spans="1:8" x14ac:dyDescent="0.3">
      <c r="A352" s="2">
        <v>43620</v>
      </c>
      <c r="B352" s="1">
        <v>8320.4</v>
      </c>
      <c r="C352" s="1">
        <v>8358</v>
      </c>
      <c r="D352" s="1">
        <v>8283.4500000000007</v>
      </c>
      <c r="E352" s="1">
        <v>8300.2000000000007</v>
      </c>
      <c r="F352" s="1">
        <v>69225396</v>
      </c>
      <c r="G352" s="1">
        <v>2294.21</v>
      </c>
      <c r="H352" s="3">
        <f>IF(ISERR(LN(Table139[[#This Row],[Close]]/E351)),"-",LN(Table139[[#This Row],[Close]]/E351))</f>
        <v>-3.3677354963589073E-3</v>
      </c>
    </row>
    <row r="353" spans="1:8" x14ac:dyDescent="0.3">
      <c r="A353" s="2">
        <v>43622</v>
      </c>
      <c r="B353" s="1">
        <v>8329.6</v>
      </c>
      <c r="C353" s="1">
        <v>8350.5499999999993</v>
      </c>
      <c r="D353" s="1">
        <v>8174.6</v>
      </c>
      <c r="E353" s="1">
        <v>8226.4500000000007</v>
      </c>
      <c r="F353" s="1">
        <v>58357187</v>
      </c>
      <c r="G353" s="1">
        <v>2340.59</v>
      </c>
      <c r="H353" s="3">
        <f>IF(ISERR(LN(Table139[[#This Row],[Close]]/E352)),"-",LN(Table139[[#This Row],[Close]]/E352))</f>
        <v>-8.9250379906046715E-3</v>
      </c>
    </row>
    <row r="354" spans="1:8" x14ac:dyDescent="0.3">
      <c r="A354" s="2">
        <v>43623</v>
      </c>
      <c r="B354" s="1">
        <v>8245.7999999999993</v>
      </c>
      <c r="C354" s="1">
        <v>8252.65</v>
      </c>
      <c r="D354" s="1">
        <v>8129.85</v>
      </c>
      <c r="E354" s="1">
        <v>8192</v>
      </c>
      <c r="F354" s="1">
        <v>50359183</v>
      </c>
      <c r="G354" s="1">
        <v>1667.66</v>
      </c>
      <c r="H354" s="3">
        <f>IF(ISERR(LN(Table139[[#This Row],[Close]]/E353)),"-",LN(Table139[[#This Row],[Close]]/E353))</f>
        <v>-4.196504610024695E-3</v>
      </c>
    </row>
    <row r="355" spans="1:8" x14ac:dyDescent="0.3">
      <c r="A355" s="2">
        <v>43626</v>
      </c>
      <c r="B355" s="1">
        <v>8239.25</v>
      </c>
      <c r="C355" s="1">
        <v>8261.1</v>
      </c>
      <c r="D355" s="1">
        <v>8163.65</v>
      </c>
      <c r="E355" s="1">
        <v>8216.65</v>
      </c>
      <c r="F355" s="1">
        <v>57218569</v>
      </c>
      <c r="G355" s="1">
        <v>1528.47</v>
      </c>
      <c r="H355" s="3">
        <f>IF(ISERR(LN(Table139[[#This Row],[Close]]/E354)),"-",LN(Table139[[#This Row],[Close]]/E354))</f>
        <v>3.004515123814284E-3</v>
      </c>
    </row>
    <row r="356" spans="1:8" x14ac:dyDescent="0.3">
      <c r="A356" s="2">
        <v>43627</v>
      </c>
      <c r="B356" s="1">
        <v>8242.75</v>
      </c>
      <c r="C356" s="1">
        <v>8257.85</v>
      </c>
      <c r="D356" s="1">
        <v>8202.9500000000007</v>
      </c>
      <c r="E356" s="1">
        <v>8240.25</v>
      </c>
      <c r="F356" s="1">
        <v>49864612</v>
      </c>
      <c r="G356" s="1">
        <v>1485.48</v>
      </c>
      <c r="H356" s="3">
        <f>IF(ISERR(LN(Table139[[#This Row],[Close]]/E355)),"-",LN(Table139[[#This Row],[Close]]/E355))</f>
        <v>2.868099845996756E-3</v>
      </c>
    </row>
    <row r="357" spans="1:8" x14ac:dyDescent="0.3">
      <c r="A357" s="2">
        <v>43628</v>
      </c>
      <c r="B357" s="1">
        <v>8229.9</v>
      </c>
      <c r="C357" s="1">
        <v>8238.75</v>
      </c>
      <c r="D357" s="1">
        <v>8131.2</v>
      </c>
      <c r="E357" s="1">
        <v>8146.95</v>
      </c>
      <c r="F357" s="1">
        <v>49208636</v>
      </c>
      <c r="G357" s="1">
        <v>1460.15</v>
      </c>
      <c r="H357" s="3">
        <f>IF(ISERR(LN(Table139[[#This Row],[Close]]/E356)),"-",LN(Table139[[#This Row],[Close]]/E356))</f>
        <v>-1.1387059185718728E-2</v>
      </c>
    </row>
    <row r="358" spans="1:8" x14ac:dyDescent="0.3">
      <c r="A358" s="2">
        <v>43629</v>
      </c>
      <c r="B358" s="1">
        <v>8133.45</v>
      </c>
      <c r="C358" s="1">
        <v>8150.6</v>
      </c>
      <c r="D358" s="1">
        <v>8060.5</v>
      </c>
      <c r="E358" s="1">
        <v>8116.95</v>
      </c>
      <c r="F358" s="1">
        <v>55681111</v>
      </c>
      <c r="G358" s="1">
        <v>1663.54</v>
      </c>
      <c r="H358" s="3">
        <f>IF(ISERR(LN(Table139[[#This Row],[Close]]/E357)),"-",LN(Table139[[#This Row],[Close]]/E357))</f>
        <v>-3.6891562324751306E-3</v>
      </c>
    </row>
    <row r="359" spans="1:8" x14ac:dyDescent="0.3">
      <c r="A359" s="2">
        <v>43630</v>
      </c>
      <c r="B359" s="1">
        <v>8102.05</v>
      </c>
      <c r="C359" s="1">
        <v>8126.35</v>
      </c>
      <c r="D359" s="1">
        <v>8013.75</v>
      </c>
      <c r="E359" s="1">
        <v>8031.6</v>
      </c>
      <c r="F359" s="1">
        <v>38030659</v>
      </c>
      <c r="G359" s="1">
        <v>1227.97</v>
      </c>
      <c r="H359" s="3">
        <f>IF(ISERR(LN(Table139[[#This Row],[Close]]/E358)),"-",LN(Table139[[#This Row],[Close]]/E358))</f>
        <v>-1.0570706936309135E-2</v>
      </c>
    </row>
    <row r="360" spans="1:8" x14ac:dyDescent="0.3">
      <c r="A360" s="2">
        <v>43633</v>
      </c>
      <c r="B360" s="1">
        <v>8037.8</v>
      </c>
      <c r="C360" s="1">
        <v>8043.8</v>
      </c>
      <c r="D360" s="1">
        <v>7878.95</v>
      </c>
      <c r="E360" s="1">
        <v>7896.1</v>
      </c>
      <c r="F360" s="1">
        <v>92608293</v>
      </c>
      <c r="G360" s="1">
        <v>2354.54</v>
      </c>
      <c r="H360" s="3">
        <f>IF(ISERR(LN(Table139[[#This Row],[Close]]/E359)),"-",LN(Table139[[#This Row],[Close]]/E359))</f>
        <v>-1.7014794221150986E-2</v>
      </c>
    </row>
    <row r="361" spans="1:8" x14ac:dyDescent="0.3">
      <c r="A361" s="2">
        <v>43634</v>
      </c>
      <c r="B361" s="1">
        <v>7901.3</v>
      </c>
      <c r="C361" s="1">
        <v>7953.15</v>
      </c>
      <c r="D361" s="1">
        <v>7815.55</v>
      </c>
      <c r="E361" s="1">
        <v>7859.35</v>
      </c>
      <c r="F361" s="1">
        <v>53629690</v>
      </c>
      <c r="G361" s="1">
        <v>1913.14</v>
      </c>
      <c r="H361" s="3">
        <f>IF(ISERR(LN(Table139[[#This Row],[Close]]/E360)),"-",LN(Table139[[#This Row],[Close]]/E360))</f>
        <v>-4.665060870813499E-3</v>
      </c>
    </row>
    <row r="362" spans="1:8" x14ac:dyDescent="0.3">
      <c r="A362" s="2">
        <v>43635</v>
      </c>
      <c r="B362" s="1">
        <v>7904</v>
      </c>
      <c r="C362" s="1">
        <v>7931.15</v>
      </c>
      <c r="D362" s="1">
        <v>7727.85</v>
      </c>
      <c r="E362" s="1">
        <v>7772.2</v>
      </c>
      <c r="F362" s="1">
        <v>62751320</v>
      </c>
      <c r="G362" s="1">
        <v>1928.79</v>
      </c>
      <c r="H362" s="3">
        <f>IF(ISERR(LN(Table139[[#This Row],[Close]]/E361)),"-",LN(Table139[[#This Row],[Close]]/E361))</f>
        <v>-1.115064123444429E-2</v>
      </c>
    </row>
    <row r="363" spans="1:8" x14ac:dyDescent="0.3">
      <c r="A363" s="2">
        <v>43636</v>
      </c>
      <c r="B363" s="1">
        <v>7758.8</v>
      </c>
      <c r="C363" s="1">
        <v>7981.45</v>
      </c>
      <c r="D363" s="1">
        <v>7722.65</v>
      </c>
      <c r="E363" s="1">
        <v>7965.45</v>
      </c>
      <c r="F363" s="1">
        <v>79852588</v>
      </c>
      <c r="G363" s="1">
        <v>2233.7600000000002</v>
      </c>
      <c r="H363" s="3">
        <f>IF(ISERR(LN(Table139[[#This Row],[Close]]/E362)),"-",LN(Table139[[#This Row],[Close]]/E362))</f>
        <v>2.4560174355196703E-2</v>
      </c>
    </row>
    <row r="364" spans="1:8" x14ac:dyDescent="0.3">
      <c r="A364" s="2">
        <v>43637</v>
      </c>
      <c r="B364" s="1">
        <v>7921.8</v>
      </c>
      <c r="C364" s="1">
        <v>7937.5</v>
      </c>
      <c r="D364" s="1">
        <v>7840.35</v>
      </c>
      <c r="E364" s="1">
        <v>7868.25</v>
      </c>
      <c r="F364" s="1">
        <v>63645618</v>
      </c>
      <c r="G364" s="1">
        <v>2457.88</v>
      </c>
      <c r="H364" s="3">
        <f>IF(ISERR(LN(Table139[[#This Row],[Close]]/E363)),"-",LN(Table139[[#This Row],[Close]]/E363))</f>
        <v>-1.2277764643680175E-2</v>
      </c>
    </row>
    <row r="365" spans="1:8" x14ac:dyDescent="0.3">
      <c r="A365" s="2">
        <v>43640</v>
      </c>
      <c r="B365" s="1">
        <v>7855.65</v>
      </c>
      <c r="C365" s="1">
        <v>7868.85</v>
      </c>
      <c r="D365" s="1">
        <v>7761.75</v>
      </c>
      <c r="E365" s="1">
        <v>7832.3</v>
      </c>
      <c r="F365" s="1">
        <v>48557902</v>
      </c>
      <c r="G365" s="1">
        <v>2039.05</v>
      </c>
      <c r="H365" s="3">
        <f>IF(ISERR(LN(Table139[[#This Row],[Close]]/E364)),"-",LN(Table139[[#This Row],[Close]]/E364))</f>
        <v>-4.5794654107158472E-3</v>
      </c>
    </row>
    <row r="366" spans="1:8" x14ac:dyDescent="0.3">
      <c r="A366" s="2">
        <v>43641</v>
      </c>
      <c r="B366" s="1">
        <v>7811.65</v>
      </c>
      <c r="C366" s="1">
        <v>7890.55</v>
      </c>
      <c r="D366" s="1">
        <v>7793.9</v>
      </c>
      <c r="E366" s="1">
        <v>7878.25</v>
      </c>
      <c r="F366" s="1">
        <v>64613518</v>
      </c>
      <c r="G366" s="1">
        <v>2053.2399999999998</v>
      </c>
      <c r="H366" s="3">
        <f>IF(ISERR(LN(Table139[[#This Row],[Close]]/E365)),"-",LN(Table139[[#This Row],[Close]]/E365))</f>
        <v>5.8495891009765055E-3</v>
      </c>
    </row>
    <row r="367" spans="1:8" x14ac:dyDescent="0.3">
      <c r="A367" s="2">
        <v>43642</v>
      </c>
      <c r="B367" s="1">
        <v>7863.85</v>
      </c>
      <c r="C367" s="1">
        <v>7922.85</v>
      </c>
      <c r="D367" s="1">
        <v>7847.8</v>
      </c>
      <c r="E367" s="1">
        <v>7883.55</v>
      </c>
      <c r="F367" s="1" t="s">
        <v>22</v>
      </c>
      <c r="G367" s="1" t="s">
        <v>22</v>
      </c>
      <c r="H367" s="3">
        <f>IF(ISERR(LN(Table139[[#This Row],[Close]]/E366)),"-",LN(Table139[[#This Row],[Close]]/E366))</f>
        <v>6.7251204808518991E-4</v>
      </c>
    </row>
    <row r="368" spans="1:8" x14ac:dyDescent="0.3">
      <c r="A368" s="2">
        <v>43643</v>
      </c>
      <c r="B368" s="1">
        <v>7903.35</v>
      </c>
      <c r="C368" s="1">
        <v>8021.25</v>
      </c>
      <c r="D368" s="1">
        <v>7901.05</v>
      </c>
      <c r="E368" s="1">
        <v>7971.45</v>
      </c>
      <c r="F368" s="1">
        <v>86570976</v>
      </c>
      <c r="G368" s="1">
        <v>2906.06</v>
      </c>
      <c r="H368" s="3">
        <f>IF(ISERR(LN(Table139[[#This Row],[Close]]/E367)),"-",LN(Table139[[#This Row],[Close]]/E367))</f>
        <v>1.1088098464468345E-2</v>
      </c>
    </row>
    <row r="369" spans="1:8" x14ac:dyDescent="0.3">
      <c r="A369" s="2">
        <v>43644</v>
      </c>
      <c r="B369" s="1">
        <v>7984.05</v>
      </c>
      <c r="C369" s="1">
        <v>8004.1</v>
      </c>
      <c r="D369" s="1">
        <v>7918.65</v>
      </c>
      <c r="E369" s="1">
        <v>7928.05</v>
      </c>
      <c r="F369" s="1">
        <v>44954490</v>
      </c>
      <c r="G369" s="1">
        <v>1608.84</v>
      </c>
      <c r="H369" s="3">
        <f>IF(ISERR(LN(Table139[[#This Row],[Close]]/E368)),"-",LN(Table139[[#This Row],[Close]]/E368))</f>
        <v>-5.4593047317348072E-3</v>
      </c>
    </row>
    <row r="370" spans="1:8" x14ac:dyDescent="0.3">
      <c r="A370" s="2">
        <v>43647</v>
      </c>
      <c r="B370" s="1">
        <v>7981.85</v>
      </c>
      <c r="C370" s="1">
        <v>8047.05</v>
      </c>
      <c r="D370" s="1">
        <v>7965.2</v>
      </c>
      <c r="E370" s="1">
        <v>8029.15</v>
      </c>
      <c r="F370" s="1">
        <v>60202481</v>
      </c>
      <c r="G370" s="1">
        <v>2209.15</v>
      </c>
      <c r="H370" s="3">
        <f>IF(ISERR(LN(Table139[[#This Row],[Close]]/E369)),"-",LN(Table139[[#This Row],[Close]]/E369))</f>
        <v>1.2671565536135233E-2</v>
      </c>
    </row>
    <row r="371" spans="1:8" x14ac:dyDescent="0.3">
      <c r="A371" s="2">
        <v>43648</v>
      </c>
      <c r="B371" s="1">
        <v>8017</v>
      </c>
      <c r="C371" s="1">
        <v>8057.85</v>
      </c>
      <c r="D371" s="1">
        <v>7959.95</v>
      </c>
      <c r="E371" s="1">
        <v>8045.65</v>
      </c>
      <c r="F371" s="1">
        <v>47770125</v>
      </c>
      <c r="G371" s="1">
        <v>1753.38</v>
      </c>
      <c r="H371" s="3">
        <f>IF(ISERR(LN(Table139[[#This Row],[Close]]/E370)),"-",LN(Table139[[#This Row],[Close]]/E370))</f>
        <v>2.0529034009527242E-3</v>
      </c>
    </row>
    <row r="372" spans="1:8" x14ac:dyDescent="0.3">
      <c r="A372" s="2">
        <v>43649</v>
      </c>
      <c r="B372" s="1">
        <v>8063.25</v>
      </c>
      <c r="C372" s="1">
        <v>8090</v>
      </c>
      <c r="D372" s="1">
        <v>8024.65</v>
      </c>
      <c r="E372" s="1">
        <v>8039.5</v>
      </c>
      <c r="F372" s="1">
        <v>52767982</v>
      </c>
      <c r="G372" s="1">
        <v>1670.41</v>
      </c>
      <c r="H372" s="3">
        <f>IF(ISERR(LN(Table139[[#This Row],[Close]]/E371)),"-",LN(Table139[[#This Row],[Close]]/E371))</f>
        <v>-7.6468050340551725E-4</v>
      </c>
    </row>
    <row r="373" spans="1:8" x14ac:dyDescent="0.3">
      <c r="A373" s="2">
        <v>43650</v>
      </c>
      <c r="B373" s="1">
        <v>8053.65</v>
      </c>
      <c r="C373" s="1">
        <v>8099.05</v>
      </c>
      <c r="D373" s="1">
        <v>8031.4</v>
      </c>
      <c r="E373" s="1">
        <v>8077.2</v>
      </c>
      <c r="F373" s="1">
        <v>44669387</v>
      </c>
      <c r="G373" s="1">
        <v>1644.92</v>
      </c>
      <c r="H373" s="3">
        <f>IF(ISERR(LN(Table139[[#This Row],[Close]]/E372)),"-",LN(Table139[[#This Row],[Close]]/E372))</f>
        <v>4.6783856202015474E-3</v>
      </c>
    </row>
    <row r="374" spans="1:8" x14ac:dyDescent="0.3">
      <c r="A374" s="2">
        <v>43651</v>
      </c>
      <c r="B374" s="1">
        <v>8091.45</v>
      </c>
      <c r="C374" s="1">
        <v>8097.1</v>
      </c>
      <c r="D374" s="1">
        <v>7810.5</v>
      </c>
      <c r="E374" s="1">
        <v>7849.1</v>
      </c>
      <c r="F374" s="1">
        <v>46549411</v>
      </c>
      <c r="G374" s="1">
        <v>1852.57</v>
      </c>
      <c r="H374" s="3">
        <f>IF(ISERR(LN(Table139[[#This Row],[Close]]/E373)),"-",LN(Table139[[#This Row],[Close]]/E373))</f>
        <v>-2.8646402282519284E-2</v>
      </c>
    </row>
    <row r="375" spans="1:8" x14ac:dyDescent="0.3">
      <c r="A375" s="2">
        <v>43654</v>
      </c>
      <c r="B375" s="1">
        <v>7794.25</v>
      </c>
      <c r="C375" s="1">
        <v>7794.25</v>
      </c>
      <c r="D375" s="1">
        <v>7564.4</v>
      </c>
      <c r="E375" s="1">
        <v>7593.3</v>
      </c>
      <c r="F375" s="1">
        <v>52868834</v>
      </c>
      <c r="G375" s="1">
        <v>2751.44</v>
      </c>
      <c r="H375" s="3">
        <f>IF(ISERR(LN(Table139[[#This Row],[Close]]/E374)),"-",LN(Table139[[#This Row],[Close]]/E374))</f>
        <v>-3.3132596014347884E-2</v>
      </c>
    </row>
    <row r="376" spans="1:8" x14ac:dyDescent="0.3">
      <c r="A376" s="2">
        <v>43655</v>
      </c>
      <c r="B376" s="1">
        <v>7591.5</v>
      </c>
      <c r="C376" s="1">
        <v>7630.7</v>
      </c>
      <c r="D376" s="1">
        <v>7538.65</v>
      </c>
      <c r="E376" s="1">
        <v>7593.3</v>
      </c>
      <c r="F376" s="1">
        <v>47860460</v>
      </c>
      <c r="G376" s="1">
        <v>2082.5700000000002</v>
      </c>
      <c r="H376" s="3">
        <f>IF(ISERR(LN(Table139[[#This Row],[Close]]/E375)),"-",LN(Table139[[#This Row],[Close]]/E375))</f>
        <v>0</v>
      </c>
    </row>
    <row r="377" spans="1:8" x14ac:dyDescent="0.3">
      <c r="A377" s="2">
        <v>43656</v>
      </c>
      <c r="B377" s="1">
        <v>7593.15</v>
      </c>
      <c r="C377" s="1">
        <v>7609.7</v>
      </c>
      <c r="D377" s="1">
        <v>7484.35</v>
      </c>
      <c r="E377" s="1">
        <v>7511.15</v>
      </c>
      <c r="F377" s="1">
        <v>57074937</v>
      </c>
      <c r="G377" s="1">
        <v>1816.46</v>
      </c>
      <c r="H377" s="3">
        <f>IF(ISERR(LN(Table139[[#This Row],[Close]]/E376)),"-",LN(Table139[[#This Row],[Close]]/E376))</f>
        <v>-1.0877696311574807E-2</v>
      </c>
    </row>
    <row r="378" spans="1:8" x14ac:dyDescent="0.3">
      <c r="A378" s="2">
        <v>43657</v>
      </c>
      <c r="B378" s="1">
        <v>7552.05</v>
      </c>
      <c r="C378" s="1">
        <v>7665.9</v>
      </c>
      <c r="D378" s="1">
        <v>7504.45</v>
      </c>
      <c r="E378" s="1">
        <v>7650.95</v>
      </c>
      <c r="F378" s="1">
        <v>58527421</v>
      </c>
      <c r="G378" s="1">
        <v>2002.68</v>
      </c>
      <c r="H378" s="3">
        <f>IF(ISERR(LN(Table139[[#This Row],[Close]]/E377)),"-",LN(Table139[[#This Row],[Close]]/E377))</f>
        <v>1.844123992082055E-2</v>
      </c>
    </row>
    <row r="379" spans="1:8" x14ac:dyDescent="0.3">
      <c r="A379" s="2">
        <v>43658</v>
      </c>
      <c r="B379" s="1">
        <v>7641.8</v>
      </c>
      <c r="C379" s="1">
        <v>7719</v>
      </c>
      <c r="D379" s="1">
        <v>7603.75</v>
      </c>
      <c r="E379" s="1">
        <v>7653.65</v>
      </c>
      <c r="F379" s="1">
        <v>58668910</v>
      </c>
      <c r="G379" s="1">
        <v>2023.94</v>
      </c>
      <c r="H379" s="3">
        <f>IF(ISERR(LN(Table139[[#This Row],[Close]]/E378)),"-",LN(Table139[[#This Row],[Close]]/E378))</f>
        <v>3.5283509899126426E-4</v>
      </c>
    </row>
    <row r="380" spans="1:8" x14ac:dyDescent="0.3">
      <c r="A380" s="2">
        <v>43661</v>
      </c>
      <c r="B380" s="1">
        <v>7659.65</v>
      </c>
      <c r="C380" s="1">
        <v>7709.7</v>
      </c>
      <c r="D380" s="1">
        <v>7628.7</v>
      </c>
      <c r="E380" s="1">
        <v>7674.25</v>
      </c>
      <c r="F380" s="1">
        <v>43579162</v>
      </c>
      <c r="G380" s="1">
        <v>1607.43</v>
      </c>
      <c r="H380" s="3">
        <f>IF(ISERR(LN(Table139[[#This Row],[Close]]/E379)),"-",LN(Table139[[#This Row],[Close]]/E379))</f>
        <v>2.6879105947561015E-3</v>
      </c>
    </row>
    <row r="381" spans="1:8" x14ac:dyDescent="0.3">
      <c r="A381" s="2">
        <v>43662</v>
      </c>
      <c r="B381" s="1">
        <v>7633.3</v>
      </c>
      <c r="C381" s="1">
        <v>7739.15</v>
      </c>
      <c r="D381" s="1">
        <v>7602.6</v>
      </c>
      <c r="E381" s="1">
        <v>7727.1</v>
      </c>
      <c r="F381" s="1">
        <v>82376753</v>
      </c>
      <c r="G381" s="1">
        <v>2100.85</v>
      </c>
      <c r="H381" s="3">
        <f>IF(ISERR(LN(Table139[[#This Row],[Close]]/E380)),"-",LN(Table139[[#This Row],[Close]]/E380))</f>
        <v>6.8630616722822856E-3</v>
      </c>
    </row>
    <row r="382" spans="1:8" x14ac:dyDescent="0.3">
      <c r="A382" s="2">
        <v>43663</v>
      </c>
      <c r="B382" s="1">
        <v>7719.1</v>
      </c>
      <c r="C382" s="1">
        <v>7738.8</v>
      </c>
      <c r="D382" s="1">
        <v>7638.35</v>
      </c>
      <c r="E382" s="1">
        <v>7648.15</v>
      </c>
      <c r="F382" s="1">
        <v>49942047</v>
      </c>
      <c r="G382" s="1">
        <v>1672.52</v>
      </c>
      <c r="H382" s="3">
        <f>IF(ISERR(LN(Table139[[#This Row],[Close]]/E381)),"-",LN(Table139[[#This Row],[Close]]/E381))</f>
        <v>-1.0269841973459188E-2</v>
      </c>
    </row>
    <row r="383" spans="1:8" x14ac:dyDescent="0.3">
      <c r="A383" s="2">
        <v>43664</v>
      </c>
      <c r="B383" s="1">
        <v>7632.1</v>
      </c>
      <c r="C383" s="1">
        <v>7638.05</v>
      </c>
      <c r="D383" s="1">
        <v>7427.2</v>
      </c>
      <c r="E383" s="1">
        <v>7438.7</v>
      </c>
      <c r="F383" s="1">
        <v>62688612</v>
      </c>
      <c r="G383" s="1">
        <v>2244.11</v>
      </c>
      <c r="H383" s="3">
        <f>IF(ISERR(LN(Table139[[#This Row],[Close]]/E382)),"-",LN(Table139[[#This Row],[Close]]/E382))</f>
        <v>-2.7767686132546435E-2</v>
      </c>
    </row>
    <row r="384" spans="1:8" x14ac:dyDescent="0.3">
      <c r="A384" s="2">
        <v>43665</v>
      </c>
      <c r="B384" s="1">
        <v>7462.6</v>
      </c>
      <c r="C384" s="1">
        <v>7475.2</v>
      </c>
      <c r="D384" s="1">
        <v>7180.05</v>
      </c>
      <c r="E384" s="1">
        <v>7192.75</v>
      </c>
      <c r="F384" s="1">
        <v>73142805</v>
      </c>
      <c r="G384" s="1">
        <v>2838.24</v>
      </c>
      <c r="H384" s="3">
        <f>IF(ISERR(LN(Table139[[#This Row],[Close]]/E383)),"-",LN(Table139[[#This Row],[Close]]/E383))</f>
        <v>-3.3622528126508414E-2</v>
      </c>
    </row>
    <row r="385" spans="1:8" x14ac:dyDescent="0.3">
      <c r="A385" s="2">
        <v>43668</v>
      </c>
      <c r="B385" s="1">
        <v>7203.75</v>
      </c>
      <c r="C385" s="1">
        <v>7291.85</v>
      </c>
      <c r="D385" s="1">
        <v>7146.8</v>
      </c>
      <c r="E385" s="1">
        <v>7220.25</v>
      </c>
      <c r="F385" s="1">
        <v>64075458</v>
      </c>
      <c r="G385" s="1">
        <v>2541.91</v>
      </c>
      <c r="H385" s="3">
        <f>IF(ISERR(LN(Table139[[#This Row],[Close]]/E384)),"-",LN(Table139[[#This Row],[Close]]/E384))</f>
        <v>3.8160040756237629E-3</v>
      </c>
    </row>
    <row r="386" spans="1:8" x14ac:dyDescent="0.3">
      <c r="A386" s="2">
        <v>43669</v>
      </c>
      <c r="B386" s="1">
        <v>7234.35</v>
      </c>
      <c r="C386" s="1">
        <v>7235.5</v>
      </c>
      <c r="D386" s="1">
        <v>7157.3</v>
      </c>
      <c r="E386" s="1">
        <v>7176.65</v>
      </c>
      <c r="F386" s="1">
        <v>81728947</v>
      </c>
      <c r="G386" s="1">
        <v>2534.1799999999998</v>
      </c>
      <c r="H386" s="3">
        <f>IF(ISERR(LN(Table139[[#This Row],[Close]]/E385)),"-",LN(Table139[[#This Row],[Close]]/E385))</f>
        <v>-6.0568779795029141E-3</v>
      </c>
    </row>
    <row r="387" spans="1:8" x14ac:dyDescent="0.3">
      <c r="A387" s="2">
        <v>43670</v>
      </c>
      <c r="B387" s="1">
        <v>7162.85</v>
      </c>
      <c r="C387" s="1">
        <v>7174.9</v>
      </c>
      <c r="D387" s="1">
        <v>7017</v>
      </c>
      <c r="E387" s="1">
        <v>7036.7</v>
      </c>
      <c r="F387" s="1">
        <v>67418856</v>
      </c>
      <c r="G387" s="1">
        <v>2219.5300000000002</v>
      </c>
      <c r="H387" s="3">
        <f>IF(ISERR(LN(Table139[[#This Row],[Close]]/E386)),"-",LN(Table139[[#This Row],[Close]]/E386))</f>
        <v>-1.9693390092220181E-2</v>
      </c>
    </row>
    <row r="388" spans="1:8" x14ac:dyDescent="0.3">
      <c r="A388" s="2">
        <v>43671</v>
      </c>
      <c r="B388" s="1">
        <v>7040.4</v>
      </c>
      <c r="C388" s="1">
        <v>7086.45</v>
      </c>
      <c r="D388" s="1">
        <v>6996.3</v>
      </c>
      <c r="E388" s="1">
        <v>7010.55</v>
      </c>
      <c r="F388" s="1">
        <v>70812366</v>
      </c>
      <c r="G388" s="1">
        <v>2438.08</v>
      </c>
      <c r="H388" s="3">
        <f>IF(ISERR(LN(Table139[[#This Row],[Close]]/E387)),"-",LN(Table139[[#This Row],[Close]]/E387))</f>
        <v>-3.7231529598054135E-3</v>
      </c>
    </row>
    <row r="389" spans="1:8" x14ac:dyDescent="0.3">
      <c r="A389" s="2">
        <v>43672</v>
      </c>
      <c r="B389" s="1">
        <v>6979.85</v>
      </c>
      <c r="C389" s="1">
        <v>7227.65</v>
      </c>
      <c r="D389" s="1">
        <v>6968.05</v>
      </c>
      <c r="E389" s="1">
        <v>7161.5</v>
      </c>
      <c r="F389" s="1">
        <v>127546963</v>
      </c>
      <c r="G389" s="1">
        <v>4547.71</v>
      </c>
      <c r="H389" s="3">
        <f>IF(ISERR(LN(Table139[[#This Row],[Close]]/E388)),"-",LN(Table139[[#This Row],[Close]]/E388))</f>
        <v>2.130329892526274E-2</v>
      </c>
    </row>
    <row r="390" spans="1:8" x14ac:dyDescent="0.3">
      <c r="A390" s="2">
        <v>43675</v>
      </c>
      <c r="B390" s="1">
        <v>7123.55</v>
      </c>
      <c r="C390" s="1">
        <v>7127.15</v>
      </c>
      <c r="D390" s="1">
        <v>6896.25</v>
      </c>
      <c r="E390" s="1">
        <v>6905.7</v>
      </c>
      <c r="F390" s="1">
        <v>82855253</v>
      </c>
      <c r="G390" s="1">
        <v>2847.79</v>
      </c>
      <c r="H390" s="3">
        <f>IF(ISERR(LN(Table139[[#This Row],[Close]]/E389)),"-",LN(Table139[[#This Row],[Close]]/E389))</f>
        <v>-3.6372298700080845E-2</v>
      </c>
    </row>
    <row r="391" spans="1:8" x14ac:dyDescent="0.3">
      <c r="A391" s="2">
        <v>43676</v>
      </c>
      <c r="B391" s="1">
        <v>6907.95</v>
      </c>
      <c r="C391" s="1">
        <v>6954.2</v>
      </c>
      <c r="D391" s="1">
        <v>6747.4</v>
      </c>
      <c r="E391" s="1">
        <v>6763.75</v>
      </c>
      <c r="F391" s="1">
        <v>86871285</v>
      </c>
      <c r="G391" s="1">
        <v>2745.63</v>
      </c>
      <c r="H391" s="3">
        <f>IF(ISERR(LN(Table139[[#This Row],[Close]]/E390)),"-",LN(Table139[[#This Row],[Close]]/E390))</f>
        <v>-2.0769687562893893E-2</v>
      </c>
    </row>
    <row r="392" spans="1:8" x14ac:dyDescent="0.3">
      <c r="A392" s="2">
        <v>43677</v>
      </c>
      <c r="B392" s="1">
        <v>6762.15</v>
      </c>
      <c r="C392" s="1">
        <v>6883.4</v>
      </c>
      <c r="D392" s="1">
        <v>6727.55</v>
      </c>
      <c r="E392" s="1">
        <v>6851.65</v>
      </c>
      <c r="F392" s="1">
        <v>84478097</v>
      </c>
      <c r="G392" s="1">
        <v>2964.23</v>
      </c>
      <c r="H392" s="3">
        <f>IF(ISERR(LN(Table139[[#This Row],[Close]]/E391)),"-",LN(Table139[[#This Row],[Close]]/E391))</f>
        <v>1.2912029205789804E-2</v>
      </c>
    </row>
    <row r="393" spans="1:8" x14ac:dyDescent="0.3">
      <c r="A393" s="2">
        <v>43678</v>
      </c>
      <c r="B393" s="1">
        <v>6806.7</v>
      </c>
      <c r="C393" s="1">
        <v>6883.35</v>
      </c>
      <c r="D393" s="1">
        <v>6764.2</v>
      </c>
      <c r="E393" s="1">
        <v>6856.1</v>
      </c>
      <c r="F393" s="1">
        <v>115698845</v>
      </c>
      <c r="G393" s="1">
        <v>2879.71</v>
      </c>
      <c r="H393" s="3">
        <f>IF(ISERR(LN(Table139[[#This Row],[Close]]/E392)),"-",LN(Table139[[#This Row],[Close]]/E392))</f>
        <v>6.4926777280364598E-4</v>
      </c>
    </row>
    <row r="394" spans="1:8" x14ac:dyDescent="0.3">
      <c r="A394" s="2">
        <v>43679</v>
      </c>
      <c r="B394" s="1">
        <v>6791.75</v>
      </c>
      <c r="C394" s="1">
        <v>6971.05</v>
      </c>
      <c r="D394" s="1">
        <v>6732.65</v>
      </c>
      <c r="E394" s="1">
        <v>6933.75</v>
      </c>
      <c r="F394" s="1">
        <v>225293788</v>
      </c>
      <c r="G394" s="1">
        <v>4429.8999999999996</v>
      </c>
      <c r="H394" s="3">
        <f>IF(ISERR(LN(Table139[[#This Row],[Close]]/E393)),"-",LN(Table139[[#This Row],[Close]]/E393))</f>
        <v>1.126202543390561E-2</v>
      </c>
    </row>
    <row r="395" spans="1:8" x14ac:dyDescent="0.3">
      <c r="A395" s="2">
        <v>43682</v>
      </c>
      <c r="B395" s="1">
        <v>6859.85</v>
      </c>
      <c r="C395" s="1">
        <v>6900.85</v>
      </c>
      <c r="D395" s="1">
        <v>6751</v>
      </c>
      <c r="E395" s="1">
        <v>6844.6</v>
      </c>
      <c r="F395" s="1">
        <v>100754900</v>
      </c>
      <c r="G395" s="1">
        <v>2598.09</v>
      </c>
      <c r="H395" s="3">
        <f>IF(ISERR(LN(Table139[[#This Row],[Close]]/E394)),"-",LN(Table139[[#This Row],[Close]]/E394))</f>
        <v>-1.2940772169585791E-2</v>
      </c>
    </row>
    <row r="396" spans="1:8" x14ac:dyDescent="0.3">
      <c r="A396" s="2">
        <v>43683</v>
      </c>
      <c r="B396" s="1">
        <v>6802.05</v>
      </c>
      <c r="C396" s="1">
        <v>6956.5</v>
      </c>
      <c r="D396" s="1">
        <v>6801.9</v>
      </c>
      <c r="E396" s="1">
        <v>6942.45</v>
      </c>
      <c r="F396" s="1">
        <v>94537331</v>
      </c>
      <c r="G396" s="1">
        <v>2589.36</v>
      </c>
      <c r="H396" s="3">
        <f>IF(ISERR(LN(Table139[[#This Row],[Close]]/E395)),"-",LN(Table139[[#This Row],[Close]]/E395))</f>
        <v>1.4194717938596665E-2</v>
      </c>
    </row>
    <row r="397" spans="1:8" x14ac:dyDescent="0.3">
      <c r="A397" s="2">
        <v>43684</v>
      </c>
      <c r="B397" s="1">
        <v>6951.15</v>
      </c>
      <c r="C397" s="1">
        <v>6964.15</v>
      </c>
      <c r="D397" s="1">
        <v>6768.9</v>
      </c>
      <c r="E397" s="1">
        <v>6792.6</v>
      </c>
      <c r="F397" s="1">
        <v>93977926</v>
      </c>
      <c r="G397" s="1">
        <v>2623.51</v>
      </c>
      <c r="H397" s="3">
        <f>IF(ISERR(LN(Table139[[#This Row],[Close]]/E396)),"-",LN(Table139[[#This Row],[Close]]/E396))</f>
        <v>-2.1820953826336472E-2</v>
      </c>
    </row>
    <row r="398" spans="1:8" x14ac:dyDescent="0.3">
      <c r="A398" s="2">
        <v>43685</v>
      </c>
      <c r="B398" s="1">
        <v>6792.4</v>
      </c>
      <c r="C398" s="1">
        <v>7019.25</v>
      </c>
      <c r="D398" s="1">
        <v>6784.8</v>
      </c>
      <c r="E398" s="1">
        <v>6998.45</v>
      </c>
      <c r="F398" s="1">
        <v>101327372</v>
      </c>
      <c r="G398" s="1">
        <v>2656.82</v>
      </c>
      <c r="H398" s="3">
        <f>IF(ISERR(LN(Table139[[#This Row],[Close]]/E397)),"-",LN(Table139[[#This Row],[Close]]/E397))</f>
        <v>2.9854911634977423E-2</v>
      </c>
    </row>
    <row r="399" spans="1:8" x14ac:dyDescent="0.3">
      <c r="A399" s="2">
        <v>43686</v>
      </c>
      <c r="B399" s="1">
        <v>7032.65</v>
      </c>
      <c r="C399" s="1">
        <v>7175.1</v>
      </c>
      <c r="D399" s="1">
        <v>7005.75</v>
      </c>
      <c r="E399" s="1">
        <v>7137.4</v>
      </c>
      <c r="F399" s="1">
        <v>138892086</v>
      </c>
      <c r="G399" s="1">
        <v>3514.25</v>
      </c>
      <c r="H399" s="3">
        <f>IF(ISERR(LN(Table139[[#This Row],[Close]]/E398)),"-",LN(Table139[[#This Row],[Close]]/E398))</f>
        <v>1.9659868411140605E-2</v>
      </c>
    </row>
    <row r="400" spans="1:8" x14ac:dyDescent="0.3">
      <c r="A400" s="2">
        <v>43690</v>
      </c>
      <c r="B400" s="1">
        <v>7137.25</v>
      </c>
      <c r="C400" s="1">
        <v>7137.25</v>
      </c>
      <c r="D400" s="1">
        <v>6840.3</v>
      </c>
      <c r="E400" s="1">
        <v>6855.75</v>
      </c>
      <c r="F400" s="1">
        <v>99501359</v>
      </c>
      <c r="G400" s="1">
        <v>2699.69</v>
      </c>
      <c r="H400" s="3">
        <f>IF(ISERR(LN(Table139[[#This Row],[Close]]/E399)),"-",LN(Table139[[#This Row],[Close]]/E399))</f>
        <v>-4.0260848156198827E-2</v>
      </c>
    </row>
    <row r="401" spans="1:8" x14ac:dyDescent="0.3">
      <c r="A401" s="2">
        <v>43691</v>
      </c>
      <c r="B401" s="1">
        <v>6876.95</v>
      </c>
      <c r="C401" s="1">
        <v>6985.85</v>
      </c>
      <c r="D401" s="1">
        <v>6811</v>
      </c>
      <c r="E401" s="1">
        <v>6919.05</v>
      </c>
      <c r="F401" s="1">
        <v>90734066</v>
      </c>
      <c r="G401" s="1">
        <v>2656.58</v>
      </c>
      <c r="H401" s="3">
        <f>IF(ISERR(LN(Table139[[#This Row],[Close]]/E400)),"-",LN(Table139[[#This Row],[Close]]/E400))</f>
        <v>9.1907607484771458E-3</v>
      </c>
    </row>
    <row r="402" spans="1:8" x14ac:dyDescent="0.3">
      <c r="A402" s="2">
        <v>43693</v>
      </c>
      <c r="B402" s="1">
        <v>6883.7</v>
      </c>
      <c r="C402" s="1">
        <v>7013.75</v>
      </c>
      <c r="D402" s="1">
        <v>6772.1</v>
      </c>
      <c r="E402" s="1">
        <v>6998.45</v>
      </c>
      <c r="F402" s="1">
        <v>87715179</v>
      </c>
      <c r="G402" s="1">
        <v>2677.18</v>
      </c>
      <c r="H402" s="3">
        <f>IF(ISERR(LN(Table139[[#This Row],[Close]]/E401)),"-",LN(Table139[[#This Row],[Close]]/E401))</f>
        <v>1.1410218996581201E-2</v>
      </c>
    </row>
    <row r="403" spans="1:8" x14ac:dyDescent="0.3">
      <c r="A403" s="2">
        <v>43696</v>
      </c>
      <c r="B403" s="1">
        <v>7019.15</v>
      </c>
      <c r="C403" s="1">
        <v>7042.95</v>
      </c>
      <c r="D403" s="1">
        <v>6938.5</v>
      </c>
      <c r="E403" s="1">
        <v>6959.15</v>
      </c>
      <c r="F403" s="1">
        <v>64873190</v>
      </c>
      <c r="G403" s="1">
        <v>2101.02</v>
      </c>
      <c r="H403" s="3">
        <f>IF(ISERR(LN(Table139[[#This Row],[Close]]/E402)),"-",LN(Table139[[#This Row],[Close]]/E402))</f>
        <v>-5.6313555134529444E-3</v>
      </c>
    </row>
    <row r="404" spans="1:8" x14ac:dyDescent="0.3">
      <c r="A404" s="2">
        <v>43697</v>
      </c>
      <c r="B404" s="1">
        <v>6979.4</v>
      </c>
      <c r="C404" s="1">
        <v>7067.85</v>
      </c>
      <c r="D404" s="1">
        <v>6940.6</v>
      </c>
      <c r="E404" s="1">
        <v>7040.5</v>
      </c>
      <c r="F404" s="1">
        <v>71208803</v>
      </c>
      <c r="G404" s="1">
        <v>3148.14</v>
      </c>
      <c r="H404" s="3">
        <f>IF(ISERR(LN(Table139[[#This Row],[Close]]/E403)),"-",LN(Table139[[#This Row],[Close]]/E403))</f>
        <v>1.1621849923723221E-2</v>
      </c>
    </row>
    <row r="405" spans="1:8" x14ac:dyDescent="0.3">
      <c r="A405" s="2">
        <v>43698</v>
      </c>
      <c r="B405" s="1">
        <v>7053.05</v>
      </c>
      <c r="C405" s="1">
        <v>7094.25</v>
      </c>
      <c r="D405" s="1">
        <v>6967.6</v>
      </c>
      <c r="E405" s="1">
        <v>7001.85</v>
      </c>
      <c r="F405" s="1">
        <v>129827659</v>
      </c>
      <c r="G405" s="1">
        <v>3679.6</v>
      </c>
      <c r="H405" s="3">
        <f>IF(ISERR(LN(Table139[[#This Row],[Close]]/E404)),"-",LN(Table139[[#This Row],[Close]]/E404))</f>
        <v>-5.5047905229476052E-3</v>
      </c>
    </row>
    <row r="406" spans="1:8" x14ac:dyDescent="0.3">
      <c r="A406" s="2">
        <v>43699</v>
      </c>
      <c r="B406" s="1">
        <v>6990.05</v>
      </c>
      <c r="C406" s="1">
        <v>6991.55</v>
      </c>
      <c r="D406" s="1">
        <v>6864.95</v>
      </c>
      <c r="E406" s="1">
        <v>6882.1</v>
      </c>
      <c r="F406" s="1">
        <v>120560834</v>
      </c>
      <c r="G406" s="1">
        <v>3006.18</v>
      </c>
      <c r="H406" s="3">
        <f>IF(ISERR(LN(Table139[[#This Row],[Close]]/E405)),"-",LN(Table139[[#This Row],[Close]]/E405))</f>
        <v>-1.7250561922869966E-2</v>
      </c>
    </row>
    <row r="407" spans="1:8" x14ac:dyDescent="0.3">
      <c r="A407" s="2">
        <v>43700</v>
      </c>
      <c r="B407" s="1">
        <v>6864</v>
      </c>
      <c r="C407" s="1">
        <v>7003.8</v>
      </c>
      <c r="D407" s="1">
        <v>6801</v>
      </c>
      <c r="E407" s="1">
        <v>6988.35</v>
      </c>
      <c r="F407" s="1">
        <v>104958890</v>
      </c>
      <c r="G407" s="1">
        <v>2692.64</v>
      </c>
      <c r="H407" s="3">
        <f>IF(ISERR(LN(Table139[[#This Row],[Close]]/E406)),"-",LN(Table139[[#This Row],[Close]]/E406))</f>
        <v>1.5320638949620484E-2</v>
      </c>
    </row>
    <row r="408" spans="1:8" x14ac:dyDescent="0.3">
      <c r="A408" s="2">
        <v>43703</v>
      </c>
      <c r="B408" s="1">
        <v>7202.7</v>
      </c>
      <c r="C408" s="1">
        <v>7202.7</v>
      </c>
      <c r="D408" s="1">
        <v>6871.05</v>
      </c>
      <c r="E408" s="1">
        <v>7022.75</v>
      </c>
      <c r="F408" s="1">
        <v>158857486</v>
      </c>
      <c r="G408" s="1">
        <v>3502.62</v>
      </c>
      <c r="H408" s="3">
        <f>IF(ISERR(LN(Table139[[#This Row],[Close]]/E407)),"-",LN(Table139[[#This Row],[Close]]/E407))</f>
        <v>4.9104023411703137E-3</v>
      </c>
    </row>
    <row r="409" spans="1:8" x14ac:dyDescent="0.3">
      <c r="A409" s="2">
        <v>43704</v>
      </c>
      <c r="B409" s="1">
        <v>7069.7</v>
      </c>
      <c r="C409" s="1">
        <v>7185</v>
      </c>
      <c r="D409" s="1">
        <v>7055.9</v>
      </c>
      <c r="E409" s="1">
        <v>7152.95</v>
      </c>
      <c r="F409" s="1">
        <v>162100149</v>
      </c>
      <c r="G409" s="1">
        <v>4588.93</v>
      </c>
      <c r="H409" s="3">
        <f>IF(ISERR(LN(Table139[[#This Row],[Close]]/E408)),"-",LN(Table139[[#This Row],[Close]]/E408))</f>
        <v>1.8369979807518873E-2</v>
      </c>
    </row>
    <row r="410" spans="1:8" x14ac:dyDescent="0.3">
      <c r="A410" s="2">
        <v>43705</v>
      </c>
      <c r="B410" s="1">
        <v>7148.2</v>
      </c>
      <c r="C410" s="1">
        <v>7186.1</v>
      </c>
      <c r="D410" s="1">
        <v>6985.3</v>
      </c>
      <c r="E410" s="1">
        <v>7018.55</v>
      </c>
      <c r="F410" s="1">
        <v>127422968</v>
      </c>
      <c r="G410" s="1">
        <v>2940.25</v>
      </c>
      <c r="H410" s="3">
        <f>IF(ISERR(LN(Table139[[#This Row],[Close]]/E409)),"-",LN(Table139[[#This Row],[Close]]/E409))</f>
        <v>-1.8968215031502377E-2</v>
      </c>
    </row>
    <row r="411" spans="1:8" x14ac:dyDescent="0.3">
      <c r="A411" s="2">
        <v>43706</v>
      </c>
      <c r="B411" s="1">
        <v>7000.6</v>
      </c>
      <c r="C411" s="1">
        <v>7043.9</v>
      </c>
      <c r="D411" s="1">
        <v>6944.1</v>
      </c>
      <c r="E411" s="1">
        <v>6970.15</v>
      </c>
      <c r="F411" s="1">
        <v>86464330</v>
      </c>
      <c r="G411" s="1">
        <v>2395.2600000000002</v>
      </c>
      <c r="H411" s="3">
        <f>IF(ISERR(LN(Table139[[#This Row],[Close]]/E410)),"-",LN(Table139[[#This Row],[Close]]/E410))</f>
        <v>-6.9198986519122836E-3</v>
      </c>
    </row>
    <row r="412" spans="1:8" x14ac:dyDescent="0.3">
      <c r="A412" s="2">
        <v>43707</v>
      </c>
      <c r="B412" s="1">
        <v>7004.5</v>
      </c>
      <c r="C412" s="1">
        <v>7029.15</v>
      </c>
      <c r="D412" s="1">
        <v>6901.65</v>
      </c>
      <c r="E412" s="1">
        <v>7009.3</v>
      </c>
      <c r="F412" s="1">
        <v>83120519</v>
      </c>
      <c r="G412" s="1">
        <v>2092.11</v>
      </c>
      <c r="H412" s="3">
        <f>IF(ISERR(LN(Table139[[#This Row],[Close]]/E411)),"-",LN(Table139[[#This Row],[Close]]/E411))</f>
        <v>5.6010933694676983E-3</v>
      </c>
    </row>
    <row r="413" spans="1:8" x14ac:dyDescent="0.3">
      <c r="A413" s="2">
        <v>43711</v>
      </c>
      <c r="B413" s="1">
        <v>6921.75</v>
      </c>
      <c r="C413" s="1">
        <v>6962.75</v>
      </c>
      <c r="D413" s="1">
        <v>6884.75</v>
      </c>
      <c r="E413" s="1">
        <v>6897.75</v>
      </c>
      <c r="F413" s="1">
        <v>103145073</v>
      </c>
      <c r="G413" s="1">
        <v>2612.4499999999998</v>
      </c>
      <c r="H413" s="3">
        <f>IF(ISERR(LN(Table139[[#This Row],[Close]]/E412)),"-",LN(Table139[[#This Row],[Close]]/E412))</f>
        <v>-1.6042567244994678E-2</v>
      </c>
    </row>
    <row r="414" spans="1:8" x14ac:dyDescent="0.3">
      <c r="A414" s="2">
        <v>43712</v>
      </c>
      <c r="B414" s="1">
        <v>6902.95</v>
      </c>
      <c r="C414" s="1">
        <v>6932.65</v>
      </c>
      <c r="D414" s="1">
        <v>6744.75</v>
      </c>
      <c r="E414" s="1">
        <v>6782.05</v>
      </c>
      <c r="F414" s="1">
        <v>143223717</v>
      </c>
      <c r="G414" s="1">
        <v>3325.65</v>
      </c>
      <c r="H414" s="3">
        <f>IF(ISERR(LN(Table139[[#This Row],[Close]]/E413)),"-",LN(Table139[[#This Row],[Close]]/E413))</f>
        <v>-1.691585533600666E-2</v>
      </c>
    </row>
    <row r="415" spans="1:8" x14ac:dyDescent="0.3">
      <c r="A415" s="2">
        <v>43713</v>
      </c>
      <c r="B415" s="1">
        <v>6788.4</v>
      </c>
      <c r="C415" s="1">
        <v>6935</v>
      </c>
      <c r="D415" s="1">
        <v>6786.1</v>
      </c>
      <c r="E415" s="1">
        <v>6921.75</v>
      </c>
      <c r="F415" s="1">
        <v>126336613</v>
      </c>
      <c r="G415" s="1">
        <v>2670.82</v>
      </c>
      <c r="H415" s="3">
        <f>IF(ISERR(LN(Table139[[#This Row],[Close]]/E414)),"-",LN(Table139[[#This Row],[Close]]/E414))</f>
        <v>2.038921169888569E-2</v>
      </c>
    </row>
    <row r="416" spans="1:8" x14ac:dyDescent="0.3">
      <c r="A416" s="2">
        <v>43714</v>
      </c>
      <c r="B416" s="1">
        <v>6947.95</v>
      </c>
      <c r="C416" s="1">
        <v>7119.15</v>
      </c>
      <c r="D416" s="1">
        <v>6920.35</v>
      </c>
      <c r="E416" s="1">
        <v>7102.45</v>
      </c>
      <c r="F416" s="1">
        <v>123463539</v>
      </c>
      <c r="G416" s="1">
        <v>3384.35</v>
      </c>
      <c r="H416" s="3">
        <f>IF(ISERR(LN(Table139[[#This Row],[Close]]/E415)),"-",LN(Table139[[#This Row],[Close]]/E415))</f>
        <v>2.5771167115040662E-2</v>
      </c>
    </row>
    <row r="417" spans="1:8" x14ac:dyDescent="0.3">
      <c r="A417" s="2">
        <v>43717</v>
      </c>
      <c r="B417" s="1">
        <v>7023.9</v>
      </c>
      <c r="C417" s="1">
        <v>7178.6</v>
      </c>
      <c r="D417" s="1">
        <v>6992.85</v>
      </c>
      <c r="E417" s="1">
        <v>7165.35</v>
      </c>
      <c r="F417" s="1">
        <v>102959477</v>
      </c>
      <c r="G417" s="1">
        <v>3235.17</v>
      </c>
      <c r="H417" s="3">
        <f>IF(ISERR(LN(Table139[[#This Row],[Close]]/E416)),"-",LN(Table139[[#This Row],[Close]]/E416))</f>
        <v>8.8171137098181432E-3</v>
      </c>
    </row>
    <row r="418" spans="1:8" x14ac:dyDescent="0.3">
      <c r="A418" s="2">
        <v>43719</v>
      </c>
      <c r="B418" s="1">
        <v>7193.15</v>
      </c>
      <c r="C418" s="1">
        <v>7443.9</v>
      </c>
      <c r="D418" s="1">
        <v>7177.9</v>
      </c>
      <c r="E418" s="1">
        <v>7423.6</v>
      </c>
      <c r="F418" s="1">
        <v>193625715</v>
      </c>
      <c r="G418" s="1">
        <v>5106.9399999999996</v>
      </c>
      <c r="H418" s="3">
        <f>IF(ISERR(LN(Table139[[#This Row],[Close]]/E417)),"-",LN(Table139[[#This Row],[Close]]/E417))</f>
        <v>3.5407206065495009E-2</v>
      </c>
    </row>
    <row r="419" spans="1:8" x14ac:dyDescent="0.3">
      <c r="A419" s="2">
        <v>43720</v>
      </c>
      <c r="B419" s="1">
        <v>7420.55</v>
      </c>
      <c r="C419" s="1">
        <v>7459.15</v>
      </c>
      <c r="D419" s="1">
        <v>7270.65</v>
      </c>
      <c r="E419" s="1">
        <v>7284</v>
      </c>
      <c r="F419" s="1">
        <v>127198971</v>
      </c>
      <c r="G419" s="1">
        <v>3557.06</v>
      </c>
      <c r="H419" s="3">
        <f>IF(ISERR(LN(Table139[[#This Row],[Close]]/E418)),"-",LN(Table139[[#This Row],[Close]]/E418))</f>
        <v>-1.8983952856651002E-2</v>
      </c>
    </row>
    <row r="420" spans="1:8" x14ac:dyDescent="0.3">
      <c r="A420" s="2">
        <v>43721</v>
      </c>
      <c r="B420" s="1">
        <v>7307.75</v>
      </c>
      <c r="C420" s="1">
        <v>7372.75</v>
      </c>
      <c r="D420" s="1">
        <v>7249.75</v>
      </c>
      <c r="E420" s="1">
        <v>7360.6</v>
      </c>
      <c r="F420" s="1">
        <v>139514421</v>
      </c>
      <c r="G420" s="1">
        <v>3668.45</v>
      </c>
      <c r="H420" s="3">
        <f>IF(ISERR(LN(Table139[[#This Row],[Close]]/E419)),"-",LN(Table139[[#This Row],[Close]]/E419))</f>
        <v>1.0461289291837539E-2</v>
      </c>
    </row>
    <row r="421" spans="1:8" x14ac:dyDescent="0.3">
      <c r="A421" s="2">
        <v>43724</v>
      </c>
      <c r="B421" s="1">
        <v>7286.75</v>
      </c>
      <c r="C421" s="1">
        <v>7384.65</v>
      </c>
      <c r="D421" s="1">
        <v>7263.4</v>
      </c>
      <c r="E421" s="1">
        <v>7300.65</v>
      </c>
      <c r="F421" s="1">
        <v>80491033</v>
      </c>
      <c r="G421" s="1">
        <v>2472.9899999999998</v>
      </c>
      <c r="H421" s="3">
        <f>IF(ISERR(LN(Table139[[#This Row],[Close]]/E420)),"-",LN(Table139[[#This Row],[Close]]/E420))</f>
        <v>-8.1780658708862659E-3</v>
      </c>
    </row>
    <row r="422" spans="1:8" x14ac:dyDescent="0.3">
      <c r="A422" s="2">
        <v>43725</v>
      </c>
      <c r="B422" s="1">
        <v>7308.65</v>
      </c>
      <c r="C422" s="1">
        <v>7324.7</v>
      </c>
      <c r="D422" s="1">
        <v>7004.35</v>
      </c>
      <c r="E422" s="1">
        <v>7020.75</v>
      </c>
      <c r="F422" s="1">
        <v>110555921</v>
      </c>
      <c r="G422" s="1">
        <v>3200.04</v>
      </c>
      <c r="H422" s="3">
        <f>IF(ISERR(LN(Table139[[#This Row],[Close]]/E421)),"-",LN(Table139[[#This Row],[Close]]/E421))</f>
        <v>-3.9093335348486087E-2</v>
      </c>
    </row>
    <row r="423" spans="1:8" x14ac:dyDescent="0.3">
      <c r="A423" s="2">
        <v>43726</v>
      </c>
      <c r="B423" s="1">
        <v>7068.15</v>
      </c>
      <c r="C423" s="1">
        <v>7111.55</v>
      </c>
      <c r="D423" s="1">
        <v>6924.2</v>
      </c>
      <c r="E423" s="1">
        <v>7012.1</v>
      </c>
      <c r="F423" s="1">
        <v>120391847</v>
      </c>
      <c r="G423" s="1">
        <v>3328.8</v>
      </c>
      <c r="H423" s="3">
        <f>IF(ISERR(LN(Table139[[#This Row],[Close]]/E422)),"-",LN(Table139[[#This Row],[Close]]/E422))</f>
        <v>-1.2328217141290478E-3</v>
      </c>
    </row>
    <row r="424" spans="1:8" x14ac:dyDescent="0.3">
      <c r="A424" s="2">
        <v>43727</v>
      </c>
      <c r="B424" s="1">
        <v>7033.7</v>
      </c>
      <c r="C424" s="1">
        <v>7051.75</v>
      </c>
      <c r="D424" s="1">
        <v>6886.85</v>
      </c>
      <c r="E424" s="1">
        <v>6920.6</v>
      </c>
      <c r="F424" s="1">
        <v>92834925</v>
      </c>
      <c r="G424" s="1">
        <v>2701.02</v>
      </c>
      <c r="H424" s="3">
        <f>IF(ISERR(LN(Table139[[#This Row],[Close]]/E423)),"-",LN(Table139[[#This Row],[Close]]/E423))</f>
        <v>-1.3134757150486067E-2</v>
      </c>
    </row>
    <row r="425" spans="1:8" x14ac:dyDescent="0.3">
      <c r="A425" s="2">
        <v>43728</v>
      </c>
      <c r="B425" s="1">
        <v>6955.55</v>
      </c>
      <c r="C425" s="1">
        <v>7778.15</v>
      </c>
      <c r="D425" s="1">
        <v>6936.2</v>
      </c>
      <c r="E425" s="1">
        <v>7605.85</v>
      </c>
      <c r="F425" s="1">
        <v>276682874</v>
      </c>
      <c r="G425" s="1">
        <v>9488.5300000000007</v>
      </c>
      <c r="H425" s="3">
        <f>IF(ISERR(LN(Table139[[#This Row],[Close]]/E424)),"-",LN(Table139[[#This Row],[Close]]/E424))</f>
        <v>9.4415216965710064E-2</v>
      </c>
    </row>
    <row r="426" spans="1:8" x14ac:dyDescent="0.3">
      <c r="A426" s="2">
        <v>43731</v>
      </c>
      <c r="B426" s="1">
        <v>7714</v>
      </c>
      <c r="C426" s="1">
        <v>7939.25</v>
      </c>
      <c r="D426" s="1">
        <v>7654.4</v>
      </c>
      <c r="E426" s="1">
        <v>7802.65</v>
      </c>
      <c r="F426" s="1">
        <v>195308260</v>
      </c>
      <c r="G426" s="1">
        <v>6264.82</v>
      </c>
      <c r="H426" s="3">
        <f>IF(ISERR(LN(Table139[[#This Row],[Close]]/E425)),"-",LN(Table139[[#This Row],[Close]]/E425))</f>
        <v>2.5545731546583055E-2</v>
      </c>
    </row>
    <row r="427" spans="1:8" x14ac:dyDescent="0.3">
      <c r="A427" s="2">
        <v>43732</v>
      </c>
      <c r="B427" s="1">
        <v>7854.1</v>
      </c>
      <c r="C427" s="1">
        <v>7921.4</v>
      </c>
      <c r="D427" s="1">
        <v>7700.65</v>
      </c>
      <c r="E427" s="1">
        <v>7773.25</v>
      </c>
      <c r="F427" s="1">
        <v>139583803</v>
      </c>
      <c r="G427" s="1">
        <v>4517.07</v>
      </c>
      <c r="H427" s="3">
        <f>IF(ISERR(LN(Table139[[#This Row],[Close]]/E426)),"-",LN(Table139[[#This Row],[Close]]/E426))</f>
        <v>-3.7750672404504694E-3</v>
      </c>
    </row>
    <row r="428" spans="1:8" x14ac:dyDescent="0.3">
      <c r="A428" s="2">
        <v>43733</v>
      </c>
      <c r="B428" s="1">
        <v>7747.7</v>
      </c>
      <c r="C428" s="1">
        <v>7747.7</v>
      </c>
      <c r="D428" s="1">
        <v>7437.65</v>
      </c>
      <c r="E428" s="1">
        <v>7470.45</v>
      </c>
      <c r="F428" s="1">
        <v>133274744</v>
      </c>
      <c r="G428" s="1">
        <v>4151.32</v>
      </c>
      <c r="H428" s="3">
        <f>IF(ISERR(LN(Table139[[#This Row],[Close]]/E427)),"-",LN(Table139[[#This Row],[Close]]/E427))</f>
        <v>-3.9733114050886816E-2</v>
      </c>
    </row>
    <row r="429" spans="1:8" x14ac:dyDescent="0.3">
      <c r="A429" s="2">
        <v>43734</v>
      </c>
      <c r="B429" s="1">
        <v>7501.45</v>
      </c>
      <c r="C429" s="1">
        <v>7680.1</v>
      </c>
      <c r="D429" s="1">
        <v>7491.05</v>
      </c>
      <c r="E429" s="1">
        <v>7659.75</v>
      </c>
      <c r="F429" s="1">
        <v>121310120</v>
      </c>
      <c r="G429" s="1">
        <v>3999.39</v>
      </c>
      <c r="H429" s="3">
        <f>IF(ISERR(LN(Table139[[#This Row],[Close]]/E428)),"-",LN(Table139[[#This Row],[Close]]/E428))</f>
        <v>2.5024107850013605E-2</v>
      </c>
    </row>
    <row r="430" spans="1:8" x14ac:dyDescent="0.3">
      <c r="A430" s="2">
        <v>43735</v>
      </c>
      <c r="B430" s="1">
        <v>7628.55</v>
      </c>
      <c r="C430" s="1">
        <v>7648.85</v>
      </c>
      <c r="D430" s="1">
        <v>7528.3</v>
      </c>
      <c r="E430" s="1">
        <v>7554.25</v>
      </c>
      <c r="F430" s="1">
        <v>92823672</v>
      </c>
      <c r="G430" s="1">
        <v>2867.63</v>
      </c>
      <c r="H430" s="3">
        <f>IF(ISERR(LN(Table139[[#This Row],[Close]]/E429)),"-",LN(Table139[[#This Row],[Close]]/E429))</f>
        <v>-1.386902735256419E-2</v>
      </c>
    </row>
    <row r="431" spans="1:8" x14ac:dyDescent="0.3">
      <c r="A431" s="2">
        <v>43738</v>
      </c>
      <c r="B431" s="1">
        <v>7568.25</v>
      </c>
      <c r="C431" s="1">
        <v>7572.1</v>
      </c>
      <c r="D431" s="1">
        <v>7395.5</v>
      </c>
      <c r="E431" s="1">
        <v>7493.15</v>
      </c>
      <c r="F431" s="1">
        <v>97283068</v>
      </c>
      <c r="G431" s="1">
        <v>2719.48</v>
      </c>
      <c r="H431" s="3">
        <f>IF(ISERR(LN(Table139[[#This Row],[Close]]/E430)),"-",LN(Table139[[#This Row],[Close]]/E430))</f>
        <v>-8.1210489257090811E-3</v>
      </c>
    </row>
    <row r="432" spans="1:8" x14ac:dyDescent="0.3">
      <c r="A432" s="2">
        <v>43739</v>
      </c>
      <c r="B432" s="1">
        <v>7513.05</v>
      </c>
      <c r="C432" s="1">
        <v>7593.7</v>
      </c>
      <c r="D432" s="1">
        <v>7353.8</v>
      </c>
      <c r="E432" s="1">
        <v>7464.1</v>
      </c>
      <c r="F432" s="1">
        <v>106674267</v>
      </c>
      <c r="G432" s="1">
        <v>3270.1</v>
      </c>
      <c r="H432" s="3">
        <f>IF(ISERR(LN(Table139[[#This Row],[Close]]/E431)),"-",LN(Table139[[#This Row],[Close]]/E431))</f>
        <v>-3.8844087685974151E-3</v>
      </c>
    </row>
    <row r="433" spans="1:8" x14ac:dyDescent="0.3">
      <c r="A433" s="2">
        <v>43741</v>
      </c>
      <c r="B433" s="1">
        <v>7458.4</v>
      </c>
      <c r="C433" s="1">
        <v>7521.95</v>
      </c>
      <c r="D433" s="1">
        <v>7431.75</v>
      </c>
      <c r="E433" s="1">
        <v>7493.75</v>
      </c>
      <c r="F433" s="1">
        <v>122347551</v>
      </c>
      <c r="G433" s="1">
        <v>2750.87</v>
      </c>
      <c r="H433" s="3">
        <f>IF(ISERR(LN(Table139[[#This Row],[Close]]/E432)),"-",LN(Table139[[#This Row],[Close]]/E432))</f>
        <v>3.9644786963771673E-3</v>
      </c>
    </row>
    <row r="434" spans="1:8" x14ac:dyDescent="0.3">
      <c r="A434" s="2">
        <v>43742</v>
      </c>
      <c r="B434" s="1">
        <v>7530.75</v>
      </c>
      <c r="C434" s="1">
        <v>7578.6</v>
      </c>
      <c r="D434" s="1">
        <v>7381.75</v>
      </c>
      <c r="E434" s="1">
        <v>7404.9</v>
      </c>
      <c r="F434" s="1">
        <v>110952225</v>
      </c>
      <c r="G434" s="1">
        <v>2688.52</v>
      </c>
      <c r="H434" s="3">
        <f>IF(ISERR(LN(Table139[[#This Row],[Close]]/E433)),"-",LN(Table139[[#This Row],[Close]]/E433))</f>
        <v>-1.1927396554036733E-2</v>
      </c>
    </row>
    <row r="435" spans="1:8" x14ac:dyDescent="0.3">
      <c r="A435" s="2">
        <v>43745</v>
      </c>
      <c r="B435" s="1">
        <v>7385.85</v>
      </c>
      <c r="C435" s="1">
        <v>7397</v>
      </c>
      <c r="D435" s="1">
        <v>7296.5</v>
      </c>
      <c r="E435" s="1">
        <v>7355.45</v>
      </c>
      <c r="F435" s="1">
        <v>86005241</v>
      </c>
      <c r="G435" s="1">
        <v>1883.58</v>
      </c>
      <c r="H435" s="3">
        <f>IF(ISERR(LN(Table139[[#This Row],[Close]]/E434)),"-",LN(Table139[[#This Row],[Close]]/E434))</f>
        <v>-6.7004081890484294E-3</v>
      </c>
    </row>
    <row r="436" spans="1:8" x14ac:dyDescent="0.3">
      <c r="A436" s="2">
        <v>43747</v>
      </c>
      <c r="B436" s="1">
        <v>7363.9</v>
      </c>
      <c r="C436" s="1">
        <v>7473.3</v>
      </c>
      <c r="D436" s="1">
        <v>7331.65</v>
      </c>
      <c r="E436" s="1">
        <v>7460.75</v>
      </c>
      <c r="F436" s="1">
        <v>115383248</v>
      </c>
      <c r="G436" s="1">
        <v>2729.4</v>
      </c>
      <c r="H436" s="3">
        <f>IF(ISERR(LN(Table139[[#This Row],[Close]]/E435)),"-",LN(Table139[[#This Row],[Close]]/E435))</f>
        <v>1.4214410304672345E-2</v>
      </c>
    </row>
    <row r="437" spans="1:8" x14ac:dyDescent="0.3">
      <c r="A437" s="2">
        <v>43748</v>
      </c>
      <c r="B437" s="1">
        <v>7440.8</v>
      </c>
      <c r="C437" s="1">
        <v>7445.8</v>
      </c>
      <c r="D437" s="1">
        <v>7332.95</v>
      </c>
      <c r="E437" s="1">
        <v>7359.65</v>
      </c>
      <c r="F437" s="1">
        <v>90133067</v>
      </c>
      <c r="G437" s="1">
        <v>2091.09</v>
      </c>
      <c r="H437" s="3">
        <f>IF(ISERR(LN(Table139[[#This Row],[Close]]/E436)),"-",LN(Table139[[#This Row],[Close]]/E436))</f>
        <v>-1.3643568093059718E-2</v>
      </c>
    </row>
    <row r="438" spans="1:8" x14ac:dyDescent="0.3">
      <c r="A438" s="2">
        <v>43749</v>
      </c>
      <c r="B438" s="1">
        <v>7386.65</v>
      </c>
      <c r="C438" s="1">
        <v>7457.85</v>
      </c>
      <c r="D438" s="1">
        <v>7322.3</v>
      </c>
      <c r="E438" s="1">
        <v>7397.05</v>
      </c>
      <c r="F438" s="1">
        <v>86661942</v>
      </c>
      <c r="G438" s="1">
        <v>2092.4</v>
      </c>
      <c r="H438" s="3">
        <f>IF(ISERR(LN(Table139[[#This Row],[Close]]/E437)),"-",LN(Table139[[#This Row],[Close]]/E437))</f>
        <v>5.0688948177638376E-3</v>
      </c>
    </row>
    <row r="439" spans="1:8" x14ac:dyDescent="0.3">
      <c r="A439" s="2">
        <v>43752</v>
      </c>
      <c r="B439" s="1">
        <v>7401.5</v>
      </c>
      <c r="C439" s="1">
        <v>7559.6</v>
      </c>
      <c r="D439" s="1">
        <v>7397.8</v>
      </c>
      <c r="E439" s="1">
        <v>7520.35</v>
      </c>
      <c r="F439" s="1">
        <v>115690568</v>
      </c>
      <c r="G439" s="1">
        <v>2612.81</v>
      </c>
      <c r="H439" s="3">
        <f>IF(ISERR(LN(Table139[[#This Row],[Close]]/E438)),"-",LN(Table139[[#This Row],[Close]]/E438))</f>
        <v>1.6531407351890324E-2</v>
      </c>
    </row>
    <row r="440" spans="1:8" x14ac:dyDescent="0.3">
      <c r="A440" s="2">
        <v>43753</v>
      </c>
      <c r="B440" s="1">
        <v>7522</v>
      </c>
      <c r="C440" s="1">
        <v>7701.95</v>
      </c>
      <c r="D440" s="1">
        <v>7510.1</v>
      </c>
      <c r="E440" s="1">
        <v>7688.25</v>
      </c>
      <c r="F440" s="1">
        <v>111068086</v>
      </c>
      <c r="G440" s="1">
        <v>3503.22</v>
      </c>
      <c r="H440" s="3">
        <f>IF(ISERR(LN(Table139[[#This Row],[Close]]/E439)),"-",LN(Table139[[#This Row],[Close]]/E439))</f>
        <v>2.2080509917614597E-2</v>
      </c>
    </row>
    <row r="441" spans="1:8" x14ac:dyDescent="0.3">
      <c r="A441" s="2">
        <v>43754</v>
      </c>
      <c r="B441" s="1">
        <v>7709.8</v>
      </c>
      <c r="C441" s="1">
        <v>7720.4</v>
      </c>
      <c r="D441" s="1">
        <v>7642.8</v>
      </c>
      <c r="E441" s="1">
        <v>7673.8</v>
      </c>
      <c r="F441" s="1">
        <v>89943065</v>
      </c>
      <c r="G441" s="1">
        <v>2478.85</v>
      </c>
      <c r="H441" s="3">
        <f>IF(ISERR(LN(Table139[[#This Row],[Close]]/E440)),"-",LN(Table139[[#This Row],[Close]]/E440))</f>
        <v>-1.8812598919691211E-3</v>
      </c>
    </row>
    <row r="442" spans="1:8" x14ac:dyDescent="0.3">
      <c r="A442" s="2">
        <v>43755</v>
      </c>
      <c r="B442" s="1">
        <v>7676.55</v>
      </c>
      <c r="C442" s="1">
        <v>7954.2</v>
      </c>
      <c r="D442" s="1">
        <v>7655.5</v>
      </c>
      <c r="E442" s="1">
        <v>7914</v>
      </c>
      <c r="F442" s="1">
        <v>151459726</v>
      </c>
      <c r="G442" s="1">
        <v>4572.1099999999997</v>
      </c>
      <c r="H442" s="3">
        <f>IF(ISERR(LN(Table139[[#This Row],[Close]]/E441)),"-",LN(Table139[[#This Row],[Close]]/E441))</f>
        <v>3.0821413505718282E-2</v>
      </c>
    </row>
    <row r="443" spans="1:8" x14ac:dyDescent="0.3">
      <c r="A443" s="2">
        <v>43756</v>
      </c>
      <c r="B443" s="1">
        <v>7900.15</v>
      </c>
      <c r="C443" s="1">
        <v>8007.15</v>
      </c>
      <c r="D443" s="1">
        <v>7848.95</v>
      </c>
      <c r="E443" s="1">
        <v>7964.75</v>
      </c>
      <c r="F443" s="1">
        <v>148501636</v>
      </c>
      <c r="G443" s="1">
        <v>4256.95</v>
      </c>
      <c r="H443" s="3">
        <f>IF(ISERR(LN(Table139[[#This Row],[Close]]/E442)),"-",LN(Table139[[#This Row],[Close]]/E442))</f>
        <v>6.3922125866641638E-3</v>
      </c>
    </row>
    <row r="444" spans="1:8" x14ac:dyDescent="0.3">
      <c r="A444" s="2">
        <v>43760</v>
      </c>
      <c r="B444" s="1">
        <v>7961.15</v>
      </c>
      <c r="C444" s="1">
        <v>8027.8</v>
      </c>
      <c r="D444" s="1">
        <v>7920</v>
      </c>
      <c r="E444" s="1">
        <v>7936.65</v>
      </c>
      <c r="F444" s="1">
        <v>106951075</v>
      </c>
      <c r="G444" s="1">
        <v>2996.91</v>
      </c>
      <c r="H444" s="3">
        <f>IF(ISERR(LN(Table139[[#This Row],[Close]]/E443)),"-",LN(Table139[[#This Row],[Close]]/E443))</f>
        <v>-3.5342836794408209E-3</v>
      </c>
    </row>
    <row r="445" spans="1:8" x14ac:dyDescent="0.3">
      <c r="A445" s="2">
        <v>43761</v>
      </c>
      <c r="B445" s="1">
        <v>7915.6</v>
      </c>
      <c r="C445" s="1">
        <v>8071.15</v>
      </c>
      <c r="D445" s="1">
        <v>7879.4</v>
      </c>
      <c r="E445" s="1">
        <v>8036.6</v>
      </c>
      <c r="F445" s="1">
        <v>99136842</v>
      </c>
      <c r="G445" s="1">
        <v>3718.02</v>
      </c>
      <c r="H445" s="3">
        <f>IF(ISERR(LN(Table139[[#This Row],[Close]]/E444)),"-",LN(Table139[[#This Row],[Close]]/E444))</f>
        <v>1.2514836306959837E-2</v>
      </c>
    </row>
    <row r="446" spans="1:8" x14ac:dyDescent="0.3">
      <c r="A446" s="2">
        <v>43762</v>
      </c>
      <c r="B446" s="1">
        <v>8060.35</v>
      </c>
      <c r="C446" s="1">
        <v>8103.1</v>
      </c>
      <c r="D446" s="1">
        <v>7965.55</v>
      </c>
      <c r="E446" s="1">
        <v>8012.4</v>
      </c>
      <c r="F446" s="1">
        <v>92130602</v>
      </c>
      <c r="G446" s="1">
        <v>3629.59</v>
      </c>
      <c r="H446" s="3">
        <f>IF(ISERR(LN(Table139[[#This Row],[Close]]/E445)),"-",LN(Table139[[#This Row],[Close]]/E445))</f>
        <v>-3.0157665077293742E-3</v>
      </c>
    </row>
    <row r="447" spans="1:8" x14ac:dyDescent="0.3">
      <c r="A447" s="2">
        <v>43763</v>
      </c>
      <c r="B447" s="1">
        <v>8032.45</v>
      </c>
      <c r="C447" s="1">
        <v>8034.35</v>
      </c>
      <c r="D447" s="1">
        <v>7927.75</v>
      </c>
      <c r="E447" s="1">
        <v>7986.35</v>
      </c>
      <c r="F447" s="1" t="s">
        <v>22</v>
      </c>
      <c r="G447" s="1" t="s">
        <v>22</v>
      </c>
      <c r="H447" s="3">
        <f>IF(ISERR(LN(Table139[[#This Row],[Close]]/E446)),"-",LN(Table139[[#This Row],[Close]]/E446))</f>
        <v>-3.2565072922990262E-3</v>
      </c>
    </row>
    <row r="448" spans="1:8" x14ac:dyDescent="0.3">
      <c r="A448" s="2">
        <v>43765</v>
      </c>
      <c r="B448" s="1">
        <v>8086.4</v>
      </c>
      <c r="C448" s="1">
        <v>8135.15</v>
      </c>
      <c r="D448" s="1">
        <v>8071.25</v>
      </c>
      <c r="E448" s="1">
        <v>8102</v>
      </c>
      <c r="F448" s="1">
        <v>46345481</v>
      </c>
      <c r="G448" s="1">
        <v>896.83</v>
      </c>
      <c r="H448" s="3">
        <f>IF(ISERR(LN(Table139[[#This Row],[Close]]/E447)),"-",LN(Table139[[#This Row],[Close]]/E447))</f>
        <v>1.4377110403111589E-2</v>
      </c>
    </row>
    <row r="449" spans="1:8" x14ac:dyDescent="0.3">
      <c r="A449" s="2">
        <v>43767</v>
      </c>
      <c r="B449" s="1">
        <v>8133.25</v>
      </c>
      <c r="C449" s="1">
        <v>8479.0499999999993</v>
      </c>
      <c r="D449" s="1">
        <v>8128.5</v>
      </c>
      <c r="E449" s="1">
        <v>8449.75</v>
      </c>
      <c r="F449" s="1">
        <v>278954755</v>
      </c>
      <c r="G449" s="1">
        <v>6604.87</v>
      </c>
      <c r="H449" s="3">
        <f>IF(ISERR(LN(Table139[[#This Row],[Close]]/E448)),"-",LN(Table139[[#This Row],[Close]]/E448))</f>
        <v>4.2025910352098787E-2</v>
      </c>
    </row>
    <row r="450" spans="1:8" x14ac:dyDescent="0.3">
      <c r="A450" s="2">
        <v>43768</v>
      </c>
      <c r="B450" s="1">
        <v>8501.15</v>
      </c>
      <c r="C450" s="1">
        <v>8501.15</v>
      </c>
      <c r="D450" s="1">
        <v>8360.75</v>
      </c>
      <c r="E450" s="1">
        <v>8428.9</v>
      </c>
      <c r="F450" s="1">
        <v>143314181</v>
      </c>
      <c r="G450" s="1">
        <v>4299.05</v>
      </c>
      <c r="H450" s="3">
        <f>IF(ISERR(LN(Table139[[#This Row],[Close]]/E449)),"-",LN(Table139[[#This Row],[Close]]/E449))</f>
        <v>-2.470577991163298E-3</v>
      </c>
    </row>
    <row r="451" spans="1:8" x14ac:dyDescent="0.3">
      <c r="A451" s="2">
        <v>43769</v>
      </c>
      <c r="B451" s="1">
        <v>8457.4500000000007</v>
      </c>
      <c r="C451" s="1">
        <v>8499.7000000000007</v>
      </c>
      <c r="D451" s="1">
        <v>8427.75</v>
      </c>
      <c r="E451" s="1">
        <v>8449.5</v>
      </c>
      <c r="F451" s="1">
        <v>144960319</v>
      </c>
      <c r="G451" s="1">
        <v>4180.7299999999996</v>
      </c>
      <c r="H451" s="3">
        <f>IF(ISERR(LN(Table139[[#This Row],[Close]]/E450)),"-",LN(Table139[[#This Row],[Close]]/E450))</f>
        <v>2.440990879307174E-3</v>
      </c>
    </row>
    <row r="452" spans="1:8" x14ac:dyDescent="0.3">
      <c r="A452" s="2">
        <v>43770</v>
      </c>
      <c r="B452" s="1">
        <v>8461.65</v>
      </c>
      <c r="C452" s="1">
        <v>8499.1</v>
      </c>
      <c r="D452" s="1">
        <v>8367.2999999999993</v>
      </c>
      <c r="E452" s="1">
        <v>8392.9</v>
      </c>
      <c r="F452" s="1">
        <v>95690034</v>
      </c>
      <c r="G452" s="1">
        <v>3787.83</v>
      </c>
      <c r="H452" s="3">
        <f>IF(ISERR(LN(Table139[[#This Row],[Close]]/E451)),"-",LN(Table139[[#This Row],[Close]]/E451))</f>
        <v>-6.7211576818451265E-3</v>
      </c>
    </row>
    <row r="453" spans="1:8" x14ac:dyDescent="0.3">
      <c r="A453" s="2">
        <v>43773</v>
      </c>
      <c r="B453" s="1">
        <v>8377.1</v>
      </c>
      <c r="C453" s="1">
        <v>8417.7999999999993</v>
      </c>
      <c r="D453" s="1">
        <v>8266.65</v>
      </c>
      <c r="E453" s="1">
        <v>8280.35</v>
      </c>
      <c r="F453" s="1">
        <v>83073032</v>
      </c>
      <c r="G453" s="1">
        <v>2768.9</v>
      </c>
      <c r="H453" s="3">
        <f>IF(ISERR(LN(Table139[[#This Row],[Close]]/E452)),"-",LN(Table139[[#This Row],[Close]]/E452))</f>
        <v>-1.3500872303700628E-2</v>
      </c>
    </row>
    <row r="454" spans="1:8" x14ac:dyDescent="0.3">
      <c r="A454" s="2">
        <v>43774</v>
      </c>
      <c r="B454" s="1">
        <v>8288.75</v>
      </c>
      <c r="C454" s="1">
        <v>8381.2000000000007</v>
      </c>
      <c r="D454" s="1">
        <v>8227.85</v>
      </c>
      <c r="E454" s="1">
        <v>8256.15</v>
      </c>
      <c r="F454" s="1">
        <v>88141197</v>
      </c>
      <c r="G454" s="1">
        <v>3107.02</v>
      </c>
      <c r="H454" s="3">
        <f>IF(ISERR(LN(Table139[[#This Row],[Close]]/E453)),"-",LN(Table139[[#This Row],[Close]]/E453))</f>
        <v>-2.9268608563847009E-3</v>
      </c>
    </row>
    <row r="455" spans="1:8" x14ac:dyDescent="0.3">
      <c r="A455" s="2">
        <v>43775</v>
      </c>
      <c r="B455" s="1">
        <v>8273.2999999999993</v>
      </c>
      <c r="C455" s="1">
        <v>8304.1</v>
      </c>
      <c r="D455" s="1">
        <v>8195.6</v>
      </c>
      <c r="E455" s="1">
        <v>8258.85</v>
      </c>
      <c r="F455" s="1">
        <v>91021450</v>
      </c>
      <c r="G455" s="1">
        <v>2799.36</v>
      </c>
      <c r="H455" s="3">
        <f>IF(ISERR(LN(Table139[[#This Row],[Close]]/E454)),"-",LN(Table139[[#This Row],[Close]]/E454))</f>
        <v>3.2697547975240476E-4</v>
      </c>
    </row>
    <row r="456" spans="1:8" x14ac:dyDescent="0.3">
      <c r="A456" s="2">
        <v>43776</v>
      </c>
      <c r="B456" s="1">
        <v>8273.75</v>
      </c>
      <c r="C456" s="1">
        <v>8276.25</v>
      </c>
      <c r="D456" s="1">
        <v>8164.9</v>
      </c>
      <c r="E456" s="1">
        <v>8239.9</v>
      </c>
      <c r="F456" s="1">
        <v>81620633</v>
      </c>
      <c r="G456" s="1">
        <v>2580.1799999999998</v>
      </c>
      <c r="H456" s="3">
        <f>IF(ISERR(LN(Table139[[#This Row],[Close]]/E455)),"-",LN(Table139[[#This Row],[Close]]/E455))</f>
        <v>-2.2971447331541044E-3</v>
      </c>
    </row>
    <row r="457" spans="1:8" x14ac:dyDescent="0.3">
      <c r="A457" s="2">
        <v>43777</v>
      </c>
      <c r="B457" s="1">
        <v>8220.2000000000007</v>
      </c>
      <c r="C457" s="1">
        <v>8337.2999999999993</v>
      </c>
      <c r="D457" s="1">
        <v>8157.4</v>
      </c>
      <c r="E457" s="1">
        <v>8169.65</v>
      </c>
      <c r="F457" s="1">
        <v>103327789</v>
      </c>
      <c r="G457" s="1">
        <v>3554.42</v>
      </c>
      <c r="H457" s="3">
        <f>IF(ISERR(LN(Table139[[#This Row],[Close]]/E456)),"-",LN(Table139[[#This Row],[Close]]/E456))</f>
        <v>-8.56213962842493E-3</v>
      </c>
    </row>
    <row r="458" spans="1:8" x14ac:dyDescent="0.3">
      <c r="A458" s="2">
        <v>43780</v>
      </c>
      <c r="B458" s="1">
        <v>8134.1</v>
      </c>
      <c r="C458" s="1">
        <v>8209.2999999999993</v>
      </c>
      <c r="D458" s="1">
        <v>8115.95</v>
      </c>
      <c r="E458" s="1">
        <v>8159</v>
      </c>
      <c r="F458" s="1">
        <v>140881874</v>
      </c>
      <c r="G458" s="1">
        <v>3334.67</v>
      </c>
      <c r="H458" s="3">
        <f>IF(ISERR(LN(Table139[[#This Row],[Close]]/E457)),"-",LN(Table139[[#This Row],[Close]]/E457))</f>
        <v>-1.3044558503212029E-3</v>
      </c>
    </row>
    <row r="459" spans="1:8" x14ac:dyDescent="0.3">
      <c r="A459" s="2">
        <v>43782</v>
      </c>
      <c r="B459" s="1">
        <v>8146.55</v>
      </c>
      <c r="C459" s="1">
        <v>8211.65</v>
      </c>
      <c r="D459" s="1">
        <v>8135.1</v>
      </c>
      <c r="E459" s="1">
        <v>8150.2</v>
      </c>
      <c r="F459" s="1">
        <v>116472134</v>
      </c>
      <c r="G459" s="1">
        <v>2994.85</v>
      </c>
      <c r="H459" s="3">
        <f>IF(ISERR(LN(Table139[[#This Row],[Close]]/E458)),"-",LN(Table139[[#This Row],[Close]]/E458))</f>
        <v>-1.0791456176890359E-3</v>
      </c>
    </row>
    <row r="460" spans="1:8" x14ac:dyDescent="0.3">
      <c r="A460" s="2">
        <v>43783</v>
      </c>
      <c r="B460" s="1">
        <v>8155.95</v>
      </c>
      <c r="C460" s="1">
        <v>8205.0499999999993</v>
      </c>
      <c r="D460" s="1">
        <v>8125</v>
      </c>
      <c r="E460" s="1">
        <v>8190.9</v>
      </c>
      <c r="F460" s="1">
        <v>73741948</v>
      </c>
      <c r="G460" s="1">
        <v>2296.17</v>
      </c>
      <c r="H460" s="3">
        <f>IF(ISERR(LN(Table139[[#This Row],[Close]]/E459)),"-",LN(Table139[[#This Row],[Close]]/E459))</f>
        <v>4.9813151084182172E-3</v>
      </c>
    </row>
    <row r="461" spans="1:8" x14ac:dyDescent="0.3">
      <c r="A461" s="2">
        <v>43784</v>
      </c>
      <c r="B461" s="1">
        <v>8259.75</v>
      </c>
      <c r="C461" s="1">
        <v>8297.15</v>
      </c>
      <c r="D461" s="1">
        <v>8130.2</v>
      </c>
      <c r="E461" s="1">
        <v>8153.9</v>
      </c>
      <c r="F461" s="1">
        <v>100560371</v>
      </c>
      <c r="G461" s="1">
        <v>2865.55</v>
      </c>
      <c r="H461" s="3">
        <f>IF(ISERR(LN(Table139[[#This Row],[Close]]/E460)),"-",LN(Table139[[#This Row],[Close]]/E460))</f>
        <v>-4.5274415350818695E-3</v>
      </c>
    </row>
    <row r="462" spans="1:8" x14ac:dyDescent="0.3">
      <c r="A462" s="2">
        <v>43787</v>
      </c>
      <c r="B462" s="1">
        <v>8179.15</v>
      </c>
      <c r="C462" s="1">
        <v>8188.85</v>
      </c>
      <c r="D462" s="1">
        <v>8105.75</v>
      </c>
      <c r="E462" s="1">
        <v>8119</v>
      </c>
      <c r="F462" s="1">
        <v>67604361</v>
      </c>
      <c r="G462" s="1">
        <v>2037.21</v>
      </c>
      <c r="H462" s="3">
        <f>IF(ISERR(LN(Table139[[#This Row],[Close]]/E461)),"-",LN(Table139[[#This Row],[Close]]/E461))</f>
        <v>-4.2893465220010946E-3</v>
      </c>
    </row>
    <row r="463" spans="1:8" x14ac:dyDescent="0.3">
      <c r="A463" s="2">
        <v>43788</v>
      </c>
      <c r="B463" s="1">
        <v>8150.9</v>
      </c>
      <c r="C463" s="1">
        <v>8152.8</v>
      </c>
      <c r="D463" s="1">
        <v>8052.05</v>
      </c>
      <c r="E463" s="1">
        <v>8063.95</v>
      </c>
      <c r="F463" s="1">
        <v>61454502</v>
      </c>
      <c r="G463" s="1">
        <v>2112.86</v>
      </c>
      <c r="H463" s="3">
        <f>IF(ISERR(LN(Table139[[#This Row],[Close]]/E462)),"-",LN(Table139[[#This Row],[Close]]/E462))</f>
        <v>-6.803482967344553E-3</v>
      </c>
    </row>
    <row r="464" spans="1:8" x14ac:dyDescent="0.3">
      <c r="A464" s="2">
        <v>43789</v>
      </c>
      <c r="B464" s="1">
        <v>8088.05</v>
      </c>
      <c r="C464" s="1">
        <v>8132.6</v>
      </c>
      <c r="D464" s="1">
        <v>8039.8</v>
      </c>
      <c r="E464" s="1">
        <v>8083.8</v>
      </c>
      <c r="F464" s="1">
        <v>69518222</v>
      </c>
      <c r="G464" s="1">
        <v>2469.4699999999998</v>
      </c>
      <c r="H464" s="3">
        <f>IF(ISERR(LN(Table139[[#This Row],[Close]]/E463)),"-",LN(Table139[[#This Row],[Close]]/E463))</f>
        <v>2.4585480947552927E-3</v>
      </c>
    </row>
    <row r="465" spans="1:8" x14ac:dyDescent="0.3">
      <c r="A465" s="2">
        <v>43790</v>
      </c>
      <c r="B465" s="1">
        <v>8082.4</v>
      </c>
      <c r="C465" s="1">
        <v>8121.05</v>
      </c>
      <c r="D465" s="1">
        <v>7998.75</v>
      </c>
      <c r="E465" s="1">
        <v>8004.65</v>
      </c>
      <c r="F465" s="1">
        <v>69276971</v>
      </c>
      <c r="G465" s="1">
        <v>2407.58</v>
      </c>
      <c r="H465" s="3">
        <f>IF(ISERR(LN(Table139[[#This Row],[Close]]/E464)),"-",LN(Table139[[#This Row],[Close]]/E464))</f>
        <v>-9.8394361882352295E-3</v>
      </c>
    </row>
    <row r="466" spans="1:8" x14ac:dyDescent="0.3">
      <c r="A466" s="2">
        <v>43791</v>
      </c>
      <c r="B466" s="1">
        <v>8015.5</v>
      </c>
      <c r="C466" s="1">
        <v>8047.15</v>
      </c>
      <c r="D466" s="1">
        <v>7973.35</v>
      </c>
      <c r="E466" s="1">
        <v>8034.95</v>
      </c>
      <c r="F466" s="1">
        <v>65947144</v>
      </c>
      <c r="G466" s="1">
        <v>2455.56</v>
      </c>
      <c r="H466" s="3">
        <f>IF(ISERR(LN(Table139[[#This Row],[Close]]/E465)),"-",LN(Table139[[#This Row],[Close]]/E465))</f>
        <v>3.7781535752716964E-3</v>
      </c>
    </row>
    <row r="467" spans="1:8" x14ac:dyDescent="0.3">
      <c r="A467" s="2">
        <v>43794</v>
      </c>
      <c r="B467" s="1">
        <v>8045</v>
      </c>
      <c r="C467" s="1">
        <v>8189.6</v>
      </c>
      <c r="D467" s="1">
        <v>8024.1</v>
      </c>
      <c r="E467" s="1">
        <v>8174.75</v>
      </c>
      <c r="F467" s="1">
        <v>62921287</v>
      </c>
      <c r="G467" s="1">
        <v>2715.18</v>
      </c>
      <c r="H467" s="3">
        <f>IF(ISERR(LN(Table139[[#This Row],[Close]]/E466)),"-",LN(Table139[[#This Row],[Close]]/E466))</f>
        <v>1.7249358881195619E-2</v>
      </c>
    </row>
    <row r="468" spans="1:8" x14ac:dyDescent="0.3">
      <c r="A468" s="2">
        <v>43795</v>
      </c>
      <c r="B468" s="1">
        <v>8197.35</v>
      </c>
      <c r="C468" s="1">
        <v>8227</v>
      </c>
      <c r="D468" s="1">
        <v>8085.5</v>
      </c>
      <c r="E468" s="1">
        <v>8099.9</v>
      </c>
      <c r="F468" s="1">
        <v>86312819</v>
      </c>
      <c r="G468" s="1">
        <v>3597.45</v>
      </c>
      <c r="H468" s="3">
        <f>IF(ISERR(LN(Table139[[#This Row],[Close]]/E467)),"-",LN(Table139[[#This Row],[Close]]/E467))</f>
        <v>-9.1984193527800684E-3</v>
      </c>
    </row>
    <row r="469" spans="1:8" x14ac:dyDescent="0.3">
      <c r="A469" s="2">
        <v>43796</v>
      </c>
      <c r="B469" s="1">
        <v>8160.6</v>
      </c>
      <c r="C469" s="1">
        <v>8247.65</v>
      </c>
      <c r="D469" s="1">
        <v>8157.1</v>
      </c>
      <c r="E469" s="1">
        <v>8202.85</v>
      </c>
      <c r="F469" s="1">
        <v>96231580</v>
      </c>
      <c r="G469" s="1">
        <v>3263.01</v>
      </c>
      <c r="H469" s="3">
        <f>IF(ISERR(LN(Table139[[#This Row],[Close]]/E468)),"-",LN(Table139[[#This Row],[Close]]/E468))</f>
        <v>1.2629938937320458E-2</v>
      </c>
    </row>
    <row r="470" spans="1:8" x14ac:dyDescent="0.3">
      <c r="A470" s="2">
        <v>43797</v>
      </c>
      <c r="B470" s="1">
        <v>8213.9500000000007</v>
      </c>
      <c r="C470" s="1">
        <v>8223.15</v>
      </c>
      <c r="D470" s="1">
        <v>8150.2</v>
      </c>
      <c r="E470" s="1">
        <v>8179.75</v>
      </c>
      <c r="F470" s="1">
        <v>49899239</v>
      </c>
      <c r="G470" s="1">
        <v>1872.93</v>
      </c>
      <c r="H470" s="3">
        <f>IF(ISERR(LN(Table139[[#This Row],[Close]]/E469)),"-",LN(Table139[[#This Row],[Close]]/E469))</f>
        <v>-2.820067060063324E-3</v>
      </c>
    </row>
    <row r="471" spans="1:8" x14ac:dyDescent="0.3">
      <c r="A471" s="2">
        <v>43798</v>
      </c>
      <c r="B471" s="1">
        <v>8172.8</v>
      </c>
      <c r="C471" s="1">
        <v>8182.45</v>
      </c>
      <c r="D471" s="1">
        <v>8066.95</v>
      </c>
      <c r="E471" s="1">
        <v>8086</v>
      </c>
      <c r="F471" s="1">
        <v>71783316</v>
      </c>
      <c r="G471" s="1">
        <v>2252.86</v>
      </c>
      <c r="H471" s="3">
        <f>IF(ISERR(LN(Table139[[#This Row],[Close]]/E470)),"-",LN(Table139[[#This Row],[Close]]/E470))</f>
        <v>-1.1527416581850247E-2</v>
      </c>
    </row>
    <row r="472" spans="1:8" x14ac:dyDescent="0.3">
      <c r="A472" s="2">
        <v>43801</v>
      </c>
      <c r="B472" s="1">
        <v>8070.7</v>
      </c>
      <c r="C472" s="1">
        <v>8087.35</v>
      </c>
      <c r="D472" s="1">
        <v>7995.15</v>
      </c>
      <c r="E472" s="1">
        <v>8012.75</v>
      </c>
      <c r="F472" s="1">
        <v>66566458</v>
      </c>
      <c r="G472" s="1">
        <v>2461.7199999999998</v>
      </c>
      <c r="H472" s="3">
        <f>IF(ISERR(LN(Table139[[#This Row],[Close]]/E471)),"-",LN(Table139[[#This Row],[Close]]/E471))</f>
        <v>-9.1001482104895691E-3</v>
      </c>
    </row>
    <row r="473" spans="1:8" x14ac:dyDescent="0.3">
      <c r="A473" s="2">
        <v>43802</v>
      </c>
      <c r="B473" s="1">
        <v>8021.65</v>
      </c>
      <c r="C473" s="1">
        <v>8055.25</v>
      </c>
      <c r="D473" s="1">
        <v>7931.75</v>
      </c>
      <c r="E473" s="1">
        <v>7964.25</v>
      </c>
      <c r="F473" s="1">
        <v>51977605</v>
      </c>
      <c r="G473" s="1">
        <v>2313.92</v>
      </c>
      <c r="H473" s="3">
        <f>IF(ISERR(LN(Table139[[#This Row],[Close]]/E472)),"-",LN(Table139[[#This Row],[Close]]/E472))</f>
        <v>-6.0712460381619647E-3</v>
      </c>
    </row>
    <row r="474" spans="1:8" x14ac:dyDescent="0.3">
      <c r="A474" s="2">
        <v>43803</v>
      </c>
      <c r="B474" s="1">
        <v>7946.65</v>
      </c>
      <c r="C474" s="1">
        <v>8043.9</v>
      </c>
      <c r="D474" s="1">
        <v>7916.95</v>
      </c>
      <c r="E474" s="1">
        <v>7996.55</v>
      </c>
      <c r="F474" s="1">
        <v>107569542</v>
      </c>
      <c r="G474" s="1">
        <v>3002.72</v>
      </c>
      <c r="H474" s="3">
        <f>IF(ISERR(LN(Table139[[#This Row],[Close]]/E473)),"-",LN(Table139[[#This Row],[Close]]/E473))</f>
        <v>4.047421694884268E-3</v>
      </c>
    </row>
    <row r="475" spans="1:8" x14ac:dyDescent="0.3">
      <c r="A475" s="2">
        <v>43804</v>
      </c>
      <c r="B475" s="1">
        <v>8015.3</v>
      </c>
      <c r="C475" s="1">
        <v>8045.5</v>
      </c>
      <c r="D475" s="1">
        <v>7928.15</v>
      </c>
      <c r="E475" s="1">
        <v>7941.8</v>
      </c>
      <c r="F475" s="1">
        <v>58799891</v>
      </c>
      <c r="G475" s="1">
        <v>2151.7800000000002</v>
      </c>
      <c r="H475" s="3">
        <f>IF(ISERR(LN(Table139[[#This Row],[Close]]/E474)),"-",LN(Table139[[#This Row],[Close]]/E474))</f>
        <v>-6.8702488464974934E-3</v>
      </c>
    </row>
    <row r="476" spans="1:8" x14ac:dyDescent="0.3">
      <c r="A476" s="2">
        <v>43805</v>
      </c>
      <c r="B476" s="1">
        <v>7964.2</v>
      </c>
      <c r="C476" s="1">
        <v>7971.8</v>
      </c>
      <c r="D476" s="1">
        <v>7781.05</v>
      </c>
      <c r="E476" s="1">
        <v>7806.6</v>
      </c>
      <c r="F476" s="1">
        <v>67759510</v>
      </c>
      <c r="G476" s="1">
        <v>2297.1799999999998</v>
      </c>
      <c r="H476" s="3">
        <f>IF(ISERR(LN(Table139[[#This Row],[Close]]/E475)),"-",LN(Table139[[#This Row],[Close]]/E475))</f>
        <v>-1.71704200629662E-2</v>
      </c>
    </row>
    <row r="477" spans="1:8" x14ac:dyDescent="0.3">
      <c r="A477" s="2">
        <v>43808</v>
      </c>
      <c r="B477" s="1">
        <v>7853.75</v>
      </c>
      <c r="C477" s="1">
        <v>7950.55</v>
      </c>
      <c r="D477" s="1">
        <v>7826.3</v>
      </c>
      <c r="E477" s="1">
        <v>7863.3</v>
      </c>
      <c r="F477" s="1">
        <v>67176008</v>
      </c>
      <c r="G477" s="1">
        <v>2590.09</v>
      </c>
      <c r="H477" s="3">
        <f>IF(ISERR(LN(Table139[[#This Row],[Close]]/E476)),"-",LN(Table139[[#This Row],[Close]]/E476))</f>
        <v>7.2368359027830441E-3</v>
      </c>
    </row>
    <row r="478" spans="1:8" x14ac:dyDescent="0.3">
      <c r="A478" s="2">
        <v>43809</v>
      </c>
      <c r="B478" s="1">
        <v>7888.7</v>
      </c>
      <c r="C478" s="1">
        <v>7902.8</v>
      </c>
      <c r="D478" s="1">
        <v>7778.5</v>
      </c>
      <c r="E478" s="1">
        <v>7801.35</v>
      </c>
      <c r="F478" s="1">
        <v>52183026</v>
      </c>
      <c r="G478" s="1">
        <v>1940.18</v>
      </c>
      <c r="H478" s="3">
        <f>IF(ISERR(LN(Table139[[#This Row],[Close]]/E477)),"-",LN(Table139[[#This Row],[Close]]/E477))</f>
        <v>-7.9095700155909585E-3</v>
      </c>
    </row>
    <row r="479" spans="1:8" x14ac:dyDescent="0.3">
      <c r="A479" s="2">
        <v>43810</v>
      </c>
      <c r="B479" s="1">
        <v>7823.3</v>
      </c>
      <c r="C479" s="1">
        <v>7846.65</v>
      </c>
      <c r="D479" s="1">
        <v>7773.6</v>
      </c>
      <c r="E479" s="1">
        <v>7838.4</v>
      </c>
      <c r="F479" s="1">
        <v>49071137</v>
      </c>
      <c r="G479" s="1">
        <v>1905.05</v>
      </c>
      <c r="H479" s="3">
        <f>IF(ISERR(LN(Table139[[#This Row],[Close]]/E478)),"-",LN(Table139[[#This Row],[Close]]/E478))</f>
        <v>4.7379362596328299E-3</v>
      </c>
    </row>
    <row r="480" spans="1:8" x14ac:dyDescent="0.3">
      <c r="A480" s="2">
        <v>43811</v>
      </c>
      <c r="B480" s="1">
        <v>7878.4</v>
      </c>
      <c r="C480" s="1">
        <v>7967.25</v>
      </c>
      <c r="D480" s="1">
        <v>7866.05</v>
      </c>
      <c r="E480" s="1">
        <v>7941.7</v>
      </c>
      <c r="F480" s="1">
        <v>97282299</v>
      </c>
      <c r="G480" s="1">
        <v>2924.98</v>
      </c>
      <c r="H480" s="3">
        <f>IF(ISERR(LN(Table139[[#This Row],[Close]]/E479)),"-",LN(Table139[[#This Row],[Close]]/E479))</f>
        <v>1.3092626232947673E-2</v>
      </c>
    </row>
    <row r="481" spans="1:8" x14ac:dyDescent="0.3">
      <c r="A481" s="2">
        <v>43812</v>
      </c>
      <c r="B481" s="1">
        <v>7989.55</v>
      </c>
      <c r="C481" s="1">
        <v>8090.75</v>
      </c>
      <c r="D481" s="1">
        <v>7986.65</v>
      </c>
      <c r="E481" s="1">
        <v>8069.7</v>
      </c>
      <c r="F481" s="1">
        <v>154790506</v>
      </c>
      <c r="G481" s="1">
        <v>4263.1499999999996</v>
      </c>
      <c r="H481" s="3">
        <f>IF(ISERR(LN(Table139[[#This Row],[Close]]/E480)),"-",LN(Table139[[#This Row],[Close]]/E480))</f>
        <v>1.5988948734549834E-2</v>
      </c>
    </row>
    <row r="482" spans="1:8" x14ac:dyDescent="0.3">
      <c r="A482" s="2">
        <v>43815</v>
      </c>
      <c r="B482" s="1">
        <v>8087.75</v>
      </c>
      <c r="C482" s="1">
        <v>8109.05</v>
      </c>
      <c r="D482" s="1">
        <v>7981.95</v>
      </c>
      <c r="E482" s="1">
        <v>7990.8</v>
      </c>
      <c r="F482" s="1">
        <v>57313544</v>
      </c>
      <c r="G482" s="1">
        <v>2077.41</v>
      </c>
      <c r="H482" s="3">
        <f>IF(ISERR(LN(Table139[[#This Row],[Close]]/E481)),"-",LN(Table139[[#This Row],[Close]]/E481))</f>
        <v>-9.8254269472307712E-3</v>
      </c>
    </row>
    <row r="483" spans="1:8" x14ac:dyDescent="0.3">
      <c r="A483" s="2">
        <v>43816</v>
      </c>
      <c r="B483" s="1">
        <v>8028.1</v>
      </c>
      <c r="C483" s="1">
        <v>8068.1</v>
      </c>
      <c r="D483" s="1">
        <v>8013.85</v>
      </c>
      <c r="E483" s="1">
        <v>8039.9</v>
      </c>
      <c r="F483" s="1">
        <v>68358483</v>
      </c>
      <c r="G483" s="1">
        <v>2669.6</v>
      </c>
      <c r="H483" s="3">
        <f>IF(ISERR(LN(Table139[[#This Row],[Close]]/E482)),"-",LN(Table139[[#This Row],[Close]]/E482))</f>
        <v>6.1257653801394633E-3</v>
      </c>
    </row>
    <row r="484" spans="1:8" x14ac:dyDescent="0.3">
      <c r="A484" s="2">
        <v>43817</v>
      </c>
      <c r="B484" s="1">
        <v>8061</v>
      </c>
      <c r="C484" s="1">
        <v>8111.95</v>
      </c>
      <c r="D484" s="1">
        <v>8039.25</v>
      </c>
      <c r="E484" s="1">
        <v>8082.35</v>
      </c>
      <c r="F484" s="1">
        <v>109141213</v>
      </c>
      <c r="G484" s="1">
        <v>3444.96</v>
      </c>
      <c r="H484" s="3">
        <f>IF(ISERR(LN(Table139[[#This Row],[Close]]/E483)),"-",LN(Table139[[#This Row],[Close]]/E483))</f>
        <v>5.2660265283682442E-3</v>
      </c>
    </row>
    <row r="485" spans="1:8" x14ac:dyDescent="0.3">
      <c r="A485" s="2">
        <v>43818</v>
      </c>
      <c r="B485" s="1">
        <v>8082.2</v>
      </c>
      <c r="C485" s="1">
        <v>8183.55</v>
      </c>
      <c r="D485" s="1">
        <v>8058.4</v>
      </c>
      <c r="E485" s="1">
        <v>8165.5</v>
      </c>
      <c r="F485" s="1">
        <v>104431725</v>
      </c>
      <c r="G485" s="1">
        <v>3913.16</v>
      </c>
      <c r="H485" s="3">
        <f>IF(ISERR(LN(Table139[[#This Row],[Close]]/E484)),"-",LN(Table139[[#This Row],[Close]]/E484))</f>
        <v>1.0235289703713226E-2</v>
      </c>
    </row>
    <row r="486" spans="1:8" x14ac:dyDescent="0.3">
      <c r="A486" s="2">
        <v>43819</v>
      </c>
      <c r="B486" s="1">
        <v>8169.9</v>
      </c>
      <c r="C486" s="1">
        <v>8219.6</v>
      </c>
      <c r="D486" s="1">
        <v>8121.2</v>
      </c>
      <c r="E486" s="1">
        <v>8133.55</v>
      </c>
      <c r="F486" s="1">
        <v>90494617</v>
      </c>
      <c r="G486" s="1">
        <v>2982.19</v>
      </c>
      <c r="H486" s="3">
        <f>IF(ISERR(LN(Table139[[#This Row],[Close]]/E485)),"-",LN(Table139[[#This Row],[Close]]/E485))</f>
        <v>-3.9204789141730799E-3</v>
      </c>
    </row>
    <row r="487" spans="1:8" x14ac:dyDescent="0.3">
      <c r="A487" s="2">
        <v>43822</v>
      </c>
      <c r="B487" s="1">
        <v>8137.85</v>
      </c>
      <c r="C487" s="1">
        <v>8212.4500000000007</v>
      </c>
      <c r="D487" s="1">
        <v>8120.75</v>
      </c>
      <c r="E487" s="1">
        <v>8180.5</v>
      </c>
      <c r="F487" s="1">
        <v>60822725</v>
      </c>
      <c r="G487" s="1">
        <v>2452.17</v>
      </c>
      <c r="H487" s="3">
        <f>IF(ISERR(LN(Table139[[#This Row],[Close]]/E486)),"-",LN(Table139[[#This Row],[Close]]/E486))</f>
        <v>5.7557908205065076E-3</v>
      </c>
    </row>
    <row r="488" spans="1:8" x14ac:dyDescent="0.3">
      <c r="A488" s="2">
        <v>43823</v>
      </c>
      <c r="B488" s="1">
        <v>8206.1</v>
      </c>
      <c r="C488" s="1">
        <v>8228.4500000000007</v>
      </c>
      <c r="D488" s="1">
        <v>8142.6</v>
      </c>
      <c r="E488" s="1">
        <v>8152.6</v>
      </c>
      <c r="F488" s="1">
        <v>45268784</v>
      </c>
      <c r="G488" s="1">
        <v>2139.5700000000002</v>
      </c>
      <c r="H488" s="3">
        <f>IF(ISERR(LN(Table139[[#This Row],[Close]]/E487)),"-",LN(Table139[[#This Row],[Close]]/E487))</f>
        <v>-3.4163786588663624E-3</v>
      </c>
    </row>
    <row r="489" spans="1:8" x14ac:dyDescent="0.3">
      <c r="A489" s="2">
        <v>43825</v>
      </c>
      <c r="B489" s="1">
        <v>8166.35</v>
      </c>
      <c r="C489" s="1">
        <v>8176.3</v>
      </c>
      <c r="D489" s="1">
        <v>8120.45</v>
      </c>
      <c r="E489" s="1">
        <v>8129.65</v>
      </c>
      <c r="F489" s="1">
        <v>46004970</v>
      </c>
      <c r="G489" s="1">
        <v>1872.94</v>
      </c>
      <c r="H489" s="3">
        <f>IF(ISERR(LN(Table139[[#This Row],[Close]]/E488)),"-",LN(Table139[[#This Row],[Close]]/E488))</f>
        <v>-2.8190225796093839E-3</v>
      </c>
    </row>
    <row r="490" spans="1:8" x14ac:dyDescent="0.3">
      <c r="A490" s="2">
        <v>43826</v>
      </c>
      <c r="B490" s="1">
        <v>8155.4</v>
      </c>
      <c r="C490" s="1">
        <v>8226.25</v>
      </c>
      <c r="D490" s="1">
        <v>8145.4</v>
      </c>
      <c r="E490" s="1">
        <v>8205.9</v>
      </c>
      <c r="F490" s="1">
        <v>42217109</v>
      </c>
      <c r="G490" s="1">
        <v>1760.56</v>
      </c>
      <c r="H490" s="3">
        <f>IF(ISERR(LN(Table139[[#This Row],[Close]]/E489)),"-",LN(Table139[[#This Row],[Close]]/E489))</f>
        <v>9.3355355380076496E-3</v>
      </c>
    </row>
    <row r="491" spans="1:8" x14ac:dyDescent="0.3">
      <c r="A491" s="2">
        <v>43829</v>
      </c>
      <c r="B491" s="1">
        <v>8232.0499999999993</v>
      </c>
      <c r="C491" s="1">
        <v>8337.9</v>
      </c>
      <c r="D491" s="1">
        <v>8218.7999999999993</v>
      </c>
      <c r="E491" s="1">
        <v>8325.4</v>
      </c>
      <c r="F491" s="1">
        <v>76938201</v>
      </c>
      <c r="G491" s="1">
        <v>2574.96</v>
      </c>
      <c r="H491" s="3">
        <f>IF(ISERR(LN(Table139[[#This Row],[Close]]/E490)),"-",LN(Table139[[#This Row],[Close]]/E490))</f>
        <v>1.4457675019758797E-2</v>
      </c>
    </row>
    <row r="492" spans="1:8" x14ac:dyDescent="0.3">
      <c r="A492" s="2">
        <v>43830</v>
      </c>
      <c r="B492" s="1">
        <v>8326.4500000000007</v>
      </c>
      <c r="C492" s="1">
        <v>8327.6</v>
      </c>
      <c r="D492" s="1">
        <v>8236.85</v>
      </c>
      <c r="E492" s="1">
        <v>8248.2999999999993</v>
      </c>
      <c r="F492" s="1">
        <v>82304377</v>
      </c>
      <c r="G492" s="1">
        <v>2511.15</v>
      </c>
      <c r="H492" s="3">
        <f>IF(ISERR(LN(Table139[[#This Row],[Close]]/E491)),"-",LN(Table139[[#This Row],[Close]]/E491))</f>
        <v>-9.3039642531598174E-3</v>
      </c>
    </row>
    <row r="493" spans="1:8" x14ac:dyDescent="0.3">
      <c r="A493" s="2">
        <v>43831</v>
      </c>
      <c r="B493" s="1">
        <v>8262.5</v>
      </c>
      <c r="C493" s="1">
        <v>8276.7999999999993</v>
      </c>
      <c r="D493" s="1">
        <v>8200.25</v>
      </c>
      <c r="E493" s="1">
        <v>8210.1</v>
      </c>
      <c r="F493" s="1">
        <v>44710008</v>
      </c>
      <c r="G493" s="1">
        <v>1802.03</v>
      </c>
      <c r="H493" s="3">
        <f>IF(ISERR(LN(Table139[[#This Row],[Close]]/E492)),"-",LN(Table139[[#This Row],[Close]]/E492))</f>
        <v>-4.6420148490013335E-3</v>
      </c>
    </row>
    <row r="494" spans="1:8" x14ac:dyDescent="0.3">
      <c r="A494" s="2">
        <v>43832</v>
      </c>
      <c r="B494" s="1">
        <v>8226.6</v>
      </c>
      <c r="C494" s="1">
        <v>8275.0499999999993</v>
      </c>
      <c r="D494" s="1">
        <v>8206.85</v>
      </c>
      <c r="E494" s="1">
        <v>8267.4500000000007</v>
      </c>
      <c r="F494" s="1">
        <v>95024515</v>
      </c>
      <c r="G494" s="1">
        <v>2981.74</v>
      </c>
      <c r="H494" s="3">
        <f>IF(ISERR(LN(Table139[[#This Row],[Close]]/E493)),"-",LN(Table139[[#This Row],[Close]]/E493))</f>
        <v>6.9610144199572684E-3</v>
      </c>
    </row>
    <row r="495" spans="1:8" x14ac:dyDescent="0.3">
      <c r="A495" s="2">
        <v>43833</v>
      </c>
      <c r="B495" s="1">
        <v>8261.5</v>
      </c>
      <c r="C495" s="1">
        <v>8261.65</v>
      </c>
      <c r="D495" s="1">
        <v>8136.8</v>
      </c>
      <c r="E495" s="1">
        <v>8168.15</v>
      </c>
      <c r="F495" s="1">
        <v>76927732</v>
      </c>
      <c r="G495" s="1">
        <v>2478.7600000000002</v>
      </c>
      <c r="H495" s="3">
        <f>IF(ISERR(LN(Table139[[#This Row],[Close]]/E494)),"-",LN(Table139[[#This Row],[Close]]/E494))</f>
        <v>-1.2083673035661617E-2</v>
      </c>
    </row>
    <row r="496" spans="1:8" x14ac:dyDescent="0.3">
      <c r="A496" s="2">
        <v>43836</v>
      </c>
      <c r="B496" s="1">
        <v>8132.65</v>
      </c>
      <c r="C496" s="1">
        <v>8134.5</v>
      </c>
      <c r="D496" s="1">
        <v>7967.2</v>
      </c>
      <c r="E496" s="1">
        <v>7978.75</v>
      </c>
      <c r="F496" s="1">
        <v>62846094</v>
      </c>
      <c r="G496" s="1">
        <v>2285.56</v>
      </c>
      <c r="H496" s="3">
        <f>IF(ISERR(LN(Table139[[#This Row],[Close]]/E495)),"-",LN(Table139[[#This Row],[Close]]/E495))</f>
        <v>-2.3460687454289551E-2</v>
      </c>
    </row>
    <row r="497" spans="1:8" x14ac:dyDescent="0.3">
      <c r="A497" s="2">
        <v>43837</v>
      </c>
      <c r="B497" s="1">
        <v>8029.9</v>
      </c>
      <c r="C497" s="1">
        <v>8097.7</v>
      </c>
      <c r="D497" s="1">
        <v>7961.2</v>
      </c>
      <c r="E497" s="1">
        <v>8002.5</v>
      </c>
      <c r="F497" s="1">
        <v>69137157</v>
      </c>
      <c r="G497" s="1">
        <v>2270.25</v>
      </c>
      <c r="H497" s="3">
        <f>IF(ISERR(LN(Table139[[#This Row],[Close]]/E496)),"-",LN(Table139[[#This Row],[Close]]/E496))</f>
        <v>2.972235273751091E-3</v>
      </c>
    </row>
    <row r="498" spans="1:8" x14ac:dyDescent="0.3">
      <c r="A498" s="2">
        <v>43838</v>
      </c>
      <c r="B498" s="1">
        <v>7921.65</v>
      </c>
      <c r="C498" s="1">
        <v>8002.9</v>
      </c>
      <c r="D498" s="1">
        <v>7900.8</v>
      </c>
      <c r="E498" s="1">
        <v>7942.75</v>
      </c>
      <c r="F498" s="1">
        <v>48307772</v>
      </c>
      <c r="G498" s="1">
        <v>2300.37</v>
      </c>
      <c r="H498" s="3">
        <f>IF(ISERR(LN(Table139[[#This Row],[Close]]/E497)),"-",LN(Table139[[#This Row],[Close]]/E497))</f>
        <v>-7.4944299602709335E-3</v>
      </c>
    </row>
    <row r="499" spans="1:8" x14ac:dyDescent="0.3">
      <c r="A499" s="2">
        <v>43839</v>
      </c>
      <c r="B499" s="1">
        <v>8035.45</v>
      </c>
      <c r="C499" s="1">
        <v>8165.9</v>
      </c>
      <c r="D499" s="1">
        <v>8022.35</v>
      </c>
      <c r="E499" s="1">
        <v>8155.25</v>
      </c>
      <c r="F499" s="1">
        <v>83425221</v>
      </c>
      <c r="G499" s="1">
        <v>3084.85</v>
      </c>
      <c r="H499" s="3">
        <f>IF(ISERR(LN(Table139[[#This Row],[Close]]/E498)),"-",LN(Table139[[#This Row],[Close]]/E498))</f>
        <v>2.6402328740720026E-2</v>
      </c>
    </row>
    <row r="500" spans="1:8" x14ac:dyDescent="0.3">
      <c r="A500" s="2">
        <v>43840</v>
      </c>
      <c r="B500" s="1">
        <v>8177.55</v>
      </c>
      <c r="C500" s="1">
        <v>8246.7000000000007</v>
      </c>
      <c r="D500" s="1">
        <v>8147.65</v>
      </c>
      <c r="E500" s="1">
        <v>8225.5</v>
      </c>
      <c r="F500" s="1">
        <v>97824275</v>
      </c>
      <c r="G500" s="1">
        <v>3224.08</v>
      </c>
      <c r="H500" s="3">
        <f>IF(ISERR(LN(Table139[[#This Row],[Close]]/E499)),"-",LN(Table139[[#This Row],[Close]]/E499))</f>
        <v>8.5771934350079571E-3</v>
      </c>
    </row>
    <row r="501" spans="1:8" x14ac:dyDescent="0.3">
      <c r="A501" s="2">
        <v>43843</v>
      </c>
      <c r="B501" s="1">
        <v>8244.25</v>
      </c>
      <c r="C501" s="1">
        <v>8262.2999999999993</v>
      </c>
      <c r="D501" s="1">
        <v>8192.0499999999993</v>
      </c>
      <c r="E501" s="1">
        <v>8235.85</v>
      </c>
      <c r="F501" s="1">
        <v>66635460</v>
      </c>
      <c r="G501" s="1">
        <v>2193.7600000000002</v>
      </c>
      <c r="H501" s="3">
        <f>IF(ISERR(LN(Table139[[#This Row],[Close]]/E500)),"-",LN(Table139[[#This Row],[Close]]/E500))</f>
        <v>1.2574911977276634E-3</v>
      </c>
    </row>
    <row r="502" spans="1:8" x14ac:dyDescent="0.3">
      <c r="A502" s="2">
        <v>43844</v>
      </c>
      <c r="B502" s="1">
        <v>8234.2000000000007</v>
      </c>
      <c r="C502" s="1">
        <v>8297.7000000000007</v>
      </c>
      <c r="D502" s="1">
        <v>8216.5499999999993</v>
      </c>
      <c r="E502" s="1">
        <v>8289.2999999999993</v>
      </c>
      <c r="F502" s="1">
        <v>67598217</v>
      </c>
      <c r="G502" s="1">
        <v>2295.96</v>
      </c>
      <c r="H502" s="3">
        <f>IF(ISERR(LN(Table139[[#This Row],[Close]]/E501)),"-",LN(Table139[[#This Row],[Close]]/E501))</f>
        <v>6.4689502237249286E-3</v>
      </c>
    </row>
    <row r="503" spans="1:8" x14ac:dyDescent="0.3">
      <c r="A503" s="2">
        <v>43845</v>
      </c>
      <c r="B503" s="1">
        <v>8287.6</v>
      </c>
      <c r="C503" s="1">
        <v>8395.7000000000007</v>
      </c>
      <c r="D503" s="1">
        <v>8246.4</v>
      </c>
      <c r="E503" s="1">
        <v>8385.35</v>
      </c>
      <c r="F503" s="1">
        <v>80644300</v>
      </c>
      <c r="G503" s="1">
        <v>2747.66</v>
      </c>
      <c r="H503" s="3">
        <f>IF(ISERR(LN(Table139[[#This Row],[Close]]/E502)),"-",LN(Table139[[#This Row],[Close]]/E502))</f>
        <v>1.1520609109773618E-2</v>
      </c>
    </row>
    <row r="504" spans="1:8" x14ac:dyDescent="0.3">
      <c r="A504" s="2">
        <v>43846</v>
      </c>
      <c r="B504" s="1">
        <v>8385.2999999999993</v>
      </c>
      <c r="C504" s="1">
        <v>8414.35</v>
      </c>
      <c r="D504" s="1">
        <v>8373.65</v>
      </c>
      <c r="E504" s="1">
        <v>8395.9</v>
      </c>
      <c r="F504" s="1">
        <v>67729374</v>
      </c>
      <c r="G504" s="1">
        <v>2680.18</v>
      </c>
      <c r="H504" s="3">
        <f>IF(ISERR(LN(Table139[[#This Row],[Close]]/E503)),"-",LN(Table139[[#This Row],[Close]]/E503))</f>
        <v>1.2573558453526693E-3</v>
      </c>
    </row>
    <row r="505" spans="1:8" x14ac:dyDescent="0.3">
      <c r="A505" s="2">
        <v>43847</v>
      </c>
      <c r="B505" s="1">
        <v>8401.9500000000007</v>
      </c>
      <c r="C505" s="1">
        <v>8463.25</v>
      </c>
      <c r="D505" s="1">
        <v>8369.7000000000007</v>
      </c>
      <c r="E505" s="1">
        <v>8427.6</v>
      </c>
      <c r="F505" s="1">
        <v>50146035</v>
      </c>
      <c r="G505" s="1">
        <v>2362.35</v>
      </c>
      <c r="H505" s="3">
        <f>IF(ISERR(LN(Table139[[#This Row],[Close]]/E504)),"-",LN(Table139[[#This Row],[Close]]/E504))</f>
        <v>3.7685425169210864E-3</v>
      </c>
    </row>
    <row r="506" spans="1:8" x14ac:dyDescent="0.3">
      <c r="A506" s="2">
        <v>43850</v>
      </c>
      <c r="B506" s="1">
        <v>8436.9</v>
      </c>
      <c r="C506" s="1">
        <v>8459.4500000000007</v>
      </c>
      <c r="D506" s="1">
        <v>8343.4</v>
      </c>
      <c r="E506" s="1">
        <v>8352.7000000000007</v>
      </c>
      <c r="F506" s="1">
        <v>65281378</v>
      </c>
      <c r="G506" s="1">
        <v>1954.77</v>
      </c>
      <c r="H506" s="3">
        <f>IF(ISERR(LN(Table139[[#This Row],[Close]]/E505)),"-",LN(Table139[[#This Row],[Close]]/E505))</f>
        <v>-8.9271940820699648E-3</v>
      </c>
    </row>
    <row r="507" spans="1:8" x14ac:dyDescent="0.3">
      <c r="A507" s="2">
        <v>43851</v>
      </c>
      <c r="B507" s="1">
        <v>8321.25</v>
      </c>
      <c r="C507" s="1">
        <v>8325.7999999999993</v>
      </c>
      <c r="D507" s="1">
        <v>8229.2999999999993</v>
      </c>
      <c r="E507" s="1">
        <v>8245.9</v>
      </c>
      <c r="F507" s="1">
        <v>61056949</v>
      </c>
      <c r="G507" s="1">
        <v>1874.96</v>
      </c>
      <c r="H507" s="3">
        <f>IF(ISERR(LN(Table139[[#This Row],[Close]]/E506)),"-",LN(Table139[[#This Row],[Close]]/E506))</f>
        <v>-1.2868732769517019E-2</v>
      </c>
    </row>
    <row r="508" spans="1:8" x14ac:dyDescent="0.3">
      <c r="A508" s="2">
        <v>43852</v>
      </c>
      <c r="B508" s="1">
        <v>8278.5499999999993</v>
      </c>
      <c r="C508" s="1">
        <v>8294.0499999999993</v>
      </c>
      <c r="D508" s="1">
        <v>8147.15</v>
      </c>
      <c r="E508" s="1">
        <v>8169.15</v>
      </c>
      <c r="F508" s="1">
        <v>64701562</v>
      </c>
      <c r="G508" s="1">
        <v>2310.9499999999998</v>
      </c>
      <c r="H508" s="3">
        <f>IF(ISERR(LN(Table139[[#This Row],[Close]]/E507)),"-",LN(Table139[[#This Row],[Close]]/E507))</f>
        <v>-9.3512428274759394E-3</v>
      </c>
    </row>
    <row r="509" spans="1:8" x14ac:dyDescent="0.3">
      <c r="A509" s="2">
        <v>43853</v>
      </c>
      <c r="B509" s="1">
        <v>8176.75</v>
      </c>
      <c r="C509" s="1">
        <v>8251.85</v>
      </c>
      <c r="D509" s="1">
        <v>8145.8</v>
      </c>
      <c r="E509" s="1">
        <v>8241.75</v>
      </c>
      <c r="F509" s="1">
        <v>60518993</v>
      </c>
      <c r="G509" s="1">
        <v>2106.7399999999998</v>
      </c>
      <c r="H509" s="3">
        <f>IF(ISERR(LN(Table139[[#This Row],[Close]]/E508)),"-",LN(Table139[[#This Row],[Close]]/E508))</f>
        <v>8.8478357212308494E-3</v>
      </c>
    </row>
    <row r="510" spans="1:8" x14ac:dyDescent="0.3">
      <c r="A510" s="2">
        <v>43854</v>
      </c>
      <c r="B510" s="1">
        <v>8246.4500000000007</v>
      </c>
      <c r="C510" s="1">
        <v>8324.4</v>
      </c>
      <c r="D510" s="1">
        <v>8234.9500000000007</v>
      </c>
      <c r="E510" s="1">
        <v>8274.85</v>
      </c>
      <c r="F510" s="1">
        <v>54172677</v>
      </c>
      <c r="G510" s="1">
        <v>1971.44</v>
      </c>
      <c r="H510" s="3">
        <f>IF(ISERR(LN(Table139[[#This Row],[Close]]/E509)),"-",LN(Table139[[#This Row],[Close]]/E509))</f>
        <v>4.008094197608991E-3</v>
      </c>
    </row>
    <row r="511" spans="1:8" x14ac:dyDescent="0.3">
      <c r="A511" s="2">
        <v>43857</v>
      </c>
      <c r="B511" s="1">
        <v>8243.35</v>
      </c>
      <c r="C511" s="1">
        <v>8347.9</v>
      </c>
      <c r="D511" s="1">
        <v>8189</v>
      </c>
      <c r="E511" s="1">
        <v>8258.15</v>
      </c>
      <c r="F511" s="1">
        <v>57326339</v>
      </c>
      <c r="G511" s="1">
        <v>2155.35</v>
      </c>
      <c r="H511" s="3">
        <f>IF(ISERR(LN(Table139[[#This Row],[Close]]/E510)),"-",LN(Table139[[#This Row],[Close]]/E510))</f>
        <v>-2.0202027072759908E-3</v>
      </c>
    </row>
    <row r="512" spans="1:8" x14ac:dyDescent="0.3">
      <c r="A512" s="2">
        <v>43858</v>
      </c>
      <c r="B512" s="1">
        <v>8290.1</v>
      </c>
      <c r="C512" s="1">
        <v>8340.4500000000007</v>
      </c>
      <c r="D512" s="1">
        <v>8125.9</v>
      </c>
      <c r="E512" s="1">
        <v>8156.05</v>
      </c>
      <c r="F512" s="1">
        <v>75179867</v>
      </c>
      <c r="G512" s="1">
        <v>3085.74</v>
      </c>
      <c r="H512" s="3">
        <f>IF(ISERR(LN(Table139[[#This Row],[Close]]/E511)),"-",LN(Table139[[#This Row],[Close]]/E511))</f>
        <v>-1.2440608353815647E-2</v>
      </c>
    </row>
    <row r="513" spans="1:8" x14ac:dyDescent="0.3">
      <c r="A513" s="2">
        <v>43859</v>
      </c>
      <c r="B513" s="1">
        <v>8200.7000000000007</v>
      </c>
      <c r="C513" s="1">
        <v>8264.6</v>
      </c>
      <c r="D513" s="1">
        <v>8179.25</v>
      </c>
      <c r="E513" s="1">
        <v>8220.4</v>
      </c>
      <c r="F513" s="1">
        <v>81946729</v>
      </c>
      <c r="G513" s="1">
        <v>3139.91</v>
      </c>
      <c r="H513" s="3">
        <f>IF(ISERR(LN(Table139[[#This Row],[Close]]/E512)),"-",LN(Table139[[#This Row],[Close]]/E512))</f>
        <v>7.8588865351045603E-3</v>
      </c>
    </row>
    <row r="514" spans="1:8" x14ac:dyDescent="0.3">
      <c r="A514" s="2">
        <v>43860</v>
      </c>
      <c r="B514" s="1">
        <v>8239.65</v>
      </c>
      <c r="C514" s="1">
        <v>8267.5499999999993</v>
      </c>
      <c r="D514" s="1">
        <v>8148.2</v>
      </c>
      <c r="E514" s="1">
        <v>8181.45</v>
      </c>
      <c r="F514" s="1">
        <v>103601158</v>
      </c>
      <c r="G514" s="1">
        <v>3637.57</v>
      </c>
      <c r="H514" s="3">
        <f>IF(ISERR(LN(Table139[[#This Row],[Close]]/E513)),"-",LN(Table139[[#This Row],[Close]]/E513))</f>
        <v>-4.749473165263962E-3</v>
      </c>
    </row>
    <row r="515" spans="1:8" x14ac:dyDescent="0.3">
      <c r="A515" s="2">
        <v>43861</v>
      </c>
      <c r="B515" s="1">
        <v>8211.6</v>
      </c>
      <c r="C515" s="1">
        <v>8238.75</v>
      </c>
      <c r="D515" s="1">
        <v>8072.95</v>
      </c>
      <c r="E515" s="1">
        <v>8086.55</v>
      </c>
      <c r="F515" s="1">
        <v>125866539</v>
      </c>
      <c r="G515" s="1">
        <v>3541.64</v>
      </c>
      <c r="H515" s="3">
        <f>IF(ISERR(LN(Table139[[#This Row],[Close]]/E514)),"-",LN(Table139[[#This Row],[Close]]/E514))</f>
        <v>-1.1667208816036233E-2</v>
      </c>
    </row>
    <row r="516" spans="1:8" x14ac:dyDescent="0.3">
      <c r="A516" s="2">
        <v>43862</v>
      </c>
      <c r="B516" s="1">
        <v>8069.75</v>
      </c>
      <c r="C516" s="1">
        <v>8200.25</v>
      </c>
      <c r="D516" s="1">
        <v>7833.1</v>
      </c>
      <c r="E516" s="1">
        <v>7880.3</v>
      </c>
      <c r="F516" s="1">
        <v>82194325</v>
      </c>
      <c r="G516" s="1">
        <v>3033.9</v>
      </c>
      <c r="H516" s="3">
        <f>IF(ISERR(LN(Table139[[#This Row],[Close]]/E515)),"-",LN(Table139[[#This Row],[Close]]/E515))</f>
        <v>-2.5836213492234895E-2</v>
      </c>
    </row>
    <row r="517" spans="1:8" x14ac:dyDescent="0.3">
      <c r="A517" s="2">
        <v>43864</v>
      </c>
      <c r="B517" s="1">
        <v>7826</v>
      </c>
      <c r="C517" s="1">
        <v>8016.8</v>
      </c>
      <c r="D517" s="1">
        <v>7816.35</v>
      </c>
      <c r="E517" s="1">
        <v>7988.35</v>
      </c>
      <c r="F517" s="1">
        <v>124213082</v>
      </c>
      <c r="G517" s="1">
        <v>3727.79</v>
      </c>
      <c r="H517" s="3">
        <f>IF(ISERR(LN(Table139[[#This Row],[Close]]/E516)),"-",LN(Table139[[#This Row],[Close]]/E516))</f>
        <v>1.3618256106180535E-2</v>
      </c>
    </row>
    <row r="518" spans="1:8" x14ac:dyDescent="0.3">
      <c r="A518" s="2">
        <v>43865</v>
      </c>
      <c r="B518" s="1">
        <v>8026.6</v>
      </c>
      <c r="C518" s="1">
        <v>8142.1</v>
      </c>
      <c r="D518" s="1">
        <v>7997.85</v>
      </c>
      <c r="E518" s="1">
        <v>8100.8</v>
      </c>
      <c r="F518" s="1">
        <v>101430536</v>
      </c>
      <c r="G518" s="1">
        <v>3576.02</v>
      </c>
      <c r="H518" s="3">
        <f>IF(ISERR(LN(Table139[[#This Row],[Close]]/E517)),"-",LN(Table139[[#This Row],[Close]]/E517))</f>
        <v>1.3978591916234189E-2</v>
      </c>
    </row>
    <row r="519" spans="1:8" x14ac:dyDescent="0.3">
      <c r="A519" s="2">
        <v>43866</v>
      </c>
      <c r="B519" s="1">
        <v>8138.3</v>
      </c>
      <c r="C519" s="1">
        <v>8212.2000000000007</v>
      </c>
      <c r="D519" s="1">
        <v>8064.7</v>
      </c>
      <c r="E519" s="1">
        <v>8131.7</v>
      </c>
      <c r="F519" s="1">
        <v>165901552</v>
      </c>
      <c r="G519" s="1">
        <v>4625.28</v>
      </c>
      <c r="H519" s="3">
        <f>IF(ISERR(LN(Table139[[#This Row],[Close]]/E518)),"-",LN(Table139[[#This Row],[Close]]/E518))</f>
        <v>3.8071815584373712E-3</v>
      </c>
    </row>
    <row r="520" spans="1:8" x14ac:dyDescent="0.3">
      <c r="A520" s="2">
        <v>43867</v>
      </c>
      <c r="B520" s="1">
        <v>8158.8</v>
      </c>
      <c r="C520" s="1">
        <v>8189.2</v>
      </c>
      <c r="D520" s="1">
        <v>8092.55</v>
      </c>
      <c r="E520" s="1">
        <v>8142.15</v>
      </c>
      <c r="F520" s="1">
        <v>113488793</v>
      </c>
      <c r="G520" s="1">
        <v>3996.29</v>
      </c>
      <c r="H520" s="3">
        <f>IF(ISERR(LN(Table139[[#This Row],[Close]]/E519)),"-",LN(Table139[[#This Row],[Close]]/E519))</f>
        <v>1.2842691110347036E-3</v>
      </c>
    </row>
    <row r="521" spans="1:8" x14ac:dyDescent="0.3">
      <c r="A521" s="2">
        <v>43868</v>
      </c>
      <c r="B521" s="1">
        <v>8172.35</v>
      </c>
      <c r="C521" s="1">
        <v>8173.6</v>
      </c>
      <c r="D521" s="1">
        <v>8042.2</v>
      </c>
      <c r="E521" s="1">
        <v>8064.6</v>
      </c>
      <c r="F521" s="1">
        <v>96990047</v>
      </c>
      <c r="G521" s="1">
        <v>3339.38</v>
      </c>
      <c r="H521" s="3">
        <f>IF(ISERR(LN(Table139[[#This Row],[Close]]/E520)),"-",LN(Table139[[#This Row],[Close]]/E520))</f>
        <v>-9.570159579959131E-3</v>
      </c>
    </row>
    <row r="522" spans="1:8" x14ac:dyDescent="0.3">
      <c r="A522" s="2">
        <v>43871</v>
      </c>
      <c r="B522" s="1">
        <v>8065.4</v>
      </c>
      <c r="C522" s="1">
        <v>8067.35</v>
      </c>
      <c r="D522" s="1">
        <v>7820.3</v>
      </c>
      <c r="E522" s="1">
        <v>7860.55</v>
      </c>
      <c r="F522" s="1">
        <v>120638033</v>
      </c>
      <c r="G522" s="1">
        <v>3697.57</v>
      </c>
      <c r="H522" s="3">
        <f>IF(ISERR(LN(Table139[[#This Row],[Close]]/E521)),"-",LN(Table139[[#This Row],[Close]]/E521))</f>
        <v>-2.562753477530301E-2</v>
      </c>
    </row>
    <row r="523" spans="1:8" x14ac:dyDescent="0.3">
      <c r="A523" s="2">
        <v>43872</v>
      </c>
      <c r="B523" s="1">
        <v>7923</v>
      </c>
      <c r="C523" s="1">
        <v>7969.3</v>
      </c>
      <c r="D523" s="1">
        <v>7881.35</v>
      </c>
      <c r="E523" s="1">
        <v>7892.4</v>
      </c>
      <c r="F523" s="1">
        <v>84781272</v>
      </c>
      <c r="G523" s="1">
        <v>2719.71</v>
      </c>
      <c r="H523" s="3">
        <f>IF(ISERR(LN(Table139[[#This Row],[Close]]/E522)),"-",LN(Table139[[#This Row],[Close]]/E522))</f>
        <v>4.0436925654509384E-3</v>
      </c>
    </row>
    <row r="524" spans="1:8" x14ac:dyDescent="0.3">
      <c r="A524" s="2">
        <v>43873</v>
      </c>
      <c r="B524" s="1">
        <v>7932.3</v>
      </c>
      <c r="C524" s="1">
        <v>7961.1</v>
      </c>
      <c r="D524" s="1">
        <v>7905.75</v>
      </c>
      <c r="E524" s="1">
        <v>7933.8</v>
      </c>
      <c r="F524" s="1">
        <v>71096518</v>
      </c>
      <c r="G524" s="1">
        <v>2295.0500000000002</v>
      </c>
      <c r="H524" s="3">
        <f>IF(ISERR(LN(Table139[[#This Row],[Close]]/E523)),"-",LN(Table139[[#This Row],[Close]]/E523))</f>
        <v>5.231842695526576E-3</v>
      </c>
    </row>
    <row r="525" spans="1:8" x14ac:dyDescent="0.3">
      <c r="A525" s="2">
        <v>43874</v>
      </c>
      <c r="B525" s="1">
        <v>7930.25</v>
      </c>
      <c r="C525" s="1">
        <v>7933.4</v>
      </c>
      <c r="D525" s="1">
        <v>7873.75</v>
      </c>
      <c r="E525" s="1">
        <v>7914.9</v>
      </c>
      <c r="F525" s="1">
        <v>87754381</v>
      </c>
      <c r="G525" s="1">
        <v>2215.19</v>
      </c>
      <c r="H525" s="3">
        <f>IF(ISERR(LN(Table139[[#This Row],[Close]]/E524)),"-",LN(Table139[[#This Row],[Close]]/E524))</f>
        <v>-2.3850547943194563E-3</v>
      </c>
    </row>
    <row r="526" spans="1:8" x14ac:dyDescent="0.3">
      <c r="A526" s="2">
        <v>43875</v>
      </c>
      <c r="B526" s="1">
        <v>7933.6</v>
      </c>
      <c r="C526" s="1">
        <v>7977.15</v>
      </c>
      <c r="D526" s="1">
        <v>7807.3</v>
      </c>
      <c r="E526" s="1">
        <v>7822.2</v>
      </c>
      <c r="F526" s="1">
        <v>95722834</v>
      </c>
      <c r="G526" s="1">
        <v>2873.26</v>
      </c>
      <c r="H526" s="3">
        <f>IF(ISERR(LN(Table139[[#This Row],[Close]]/E525)),"-",LN(Table139[[#This Row],[Close]]/E525))</f>
        <v>-1.1781214099724609E-2</v>
      </c>
    </row>
    <row r="527" spans="1:8" x14ac:dyDescent="0.3">
      <c r="A527" s="2">
        <v>43878</v>
      </c>
      <c r="B527" s="1">
        <v>7833.15</v>
      </c>
      <c r="C527" s="1">
        <v>7833.6</v>
      </c>
      <c r="D527" s="1">
        <v>7742.45</v>
      </c>
      <c r="E527" s="1">
        <v>7770.5</v>
      </c>
      <c r="F527" s="1">
        <v>67993839</v>
      </c>
      <c r="G527" s="1">
        <v>1986.48</v>
      </c>
      <c r="H527" s="3">
        <f>IF(ISERR(LN(Table139[[#This Row],[Close]]/E526)),"-",LN(Table139[[#This Row],[Close]]/E526))</f>
        <v>-6.6313325411213927E-3</v>
      </c>
    </row>
    <row r="528" spans="1:8" x14ac:dyDescent="0.3">
      <c r="A528" s="2">
        <v>43879</v>
      </c>
      <c r="B528" s="1">
        <v>7758</v>
      </c>
      <c r="C528" s="1">
        <v>7758</v>
      </c>
      <c r="D528" s="1">
        <v>7620.5</v>
      </c>
      <c r="E528" s="1">
        <v>7692.3</v>
      </c>
      <c r="F528" s="1">
        <v>94588508</v>
      </c>
      <c r="G528" s="1">
        <v>2802.13</v>
      </c>
      <c r="H528" s="3">
        <f>IF(ISERR(LN(Table139[[#This Row],[Close]]/E527)),"-",LN(Table139[[#This Row],[Close]]/E527))</f>
        <v>-1.0114683847474932E-2</v>
      </c>
    </row>
    <row r="529" spans="1:8" x14ac:dyDescent="0.3">
      <c r="A529" s="2">
        <v>43880</v>
      </c>
      <c r="B529" s="1">
        <v>7754.35</v>
      </c>
      <c r="C529" s="1">
        <v>7769.4</v>
      </c>
      <c r="D529" s="1">
        <v>7606.25</v>
      </c>
      <c r="E529" s="1">
        <v>7687.35</v>
      </c>
      <c r="F529" s="1">
        <v>115975048</v>
      </c>
      <c r="G529" s="1">
        <v>3041.95</v>
      </c>
      <c r="H529" s="3">
        <f>IF(ISERR(LN(Table139[[#This Row],[Close]]/E528)),"-",LN(Table139[[#This Row],[Close]]/E528))</f>
        <v>-6.4370777890564255E-4</v>
      </c>
    </row>
    <row r="530" spans="1:8" x14ac:dyDescent="0.3">
      <c r="A530" s="2">
        <v>43881</v>
      </c>
      <c r="B530" s="1">
        <v>7687.5</v>
      </c>
      <c r="C530" s="1">
        <v>7756.35</v>
      </c>
      <c r="D530" s="1">
        <v>7667.85</v>
      </c>
      <c r="E530" s="1">
        <v>7697.9</v>
      </c>
      <c r="F530" s="1">
        <v>104257555</v>
      </c>
      <c r="G530" s="1">
        <v>2623.54</v>
      </c>
      <c r="H530" s="3">
        <f>IF(ISERR(LN(Table139[[#This Row],[Close]]/E529)),"-",LN(Table139[[#This Row],[Close]]/E529))</f>
        <v>1.3714436429160929E-3</v>
      </c>
    </row>
    <row r="531" spans="1:8" x14ac:dyDescent="0.3">
      <c r="A531" s="2">
        <v>43885</v>
      </c>
      <c r="B531" s="1">
        <v>7644.05</v>
      </c>
      <c r="C531" s="1">
        <v>7644.05</v>
      </c>
      <c r="D531" s="1">
        <v>7414</v>
      </c>
      <c r="E531" s="1">
        <v>7429.1</v>
      </c>
      <c r="F531" s="1">
        <v>89107742</v>
      </c>
      <c r="G531" s="1">
        <v>2719.8</v>
      </c>
      <c r="H531" s="3">
        <f>IF(ISERR(LN(Table139[[#This Row],[Close]]/E530)),"-",LN(Table139[[#This Row],[Close]]/E530))</f>
        <v>-3.5542843549111823E-2</v>
      </c>
    </row>
    <row r="532" spans="1:8" x14ac:dyDescent="0.3">
      <c r="A532" s="2">
        <v>43886</v>
      </c>
      <c r="B532" s="1">
        <v>7452.75</v>
      </c>
      <c r="C532" s="1">
        <v>7485.15</v>
      </c>
      <c r="D532" s="1">
        <v>7339.9</v>
      </c>
      <c r="E532" s="1">
        <v>7366</v>
      </c>
      <c r="F532" s="1">
        <v>128000336</v>
      </c>
      <c r="G532" s="1">
        <v>3431.25</v>
      </c>
      <c r="H532" s="3">
        <f>IF(ISERR(LN(Table139[[#This Row],[Close]]/E531)),"-",LN(Table139[[#This Row],[Close]]/E531))</f>
        <v>-8.529902818079544E-3</v>
      </c>
    </row>
    <row r="533" spans="1:8" x14ac:dyDescent="0.3">
      <c r="A533" s="2">
        <v>43887</v>
      </c>
      <c r="B533" s="1">
        <v>7306.3</v>
      </c>
      <c r="C533" s="1">
        <v>7328.2</v>
      </c>
      <c r="D533" s="1">
        <v>7178.5</v>
      </c>
      <c r="E533" s="1">
        <v>7207.95</v>
      </c>
      <c r="F533" s="1">
        <v>116463070</v>
      </c>
      <c r="G533" s="1">
        <v>3474.38</v>
      </c>
      <c r="H533" s="3">
        <f>IF(ISERR(LN(Table139[[#This Row],[Close]]/E532)),"-",LN(Table139[[#This Row],[Close]]/E532))</f>
        <v>-2.1690234477854956E-2</v>
      </c>
    </row>
    <row r="534" spans="1:8" x14ac:dyDescent="0.3">
      <c r="A534" s="2">
        <v>43888</v>
      </c>
      <c r="B534" s="1">
        <v>7200.15</v>
      </c>
      <c r="C534" s="1">
        <v>7202.05</v>
      </c>
      <c r="D534" s="1">
        <v>7090.45</v>
      </c>
      <c r="E534" s="1">
        <v>7178.85</v>
      </c>
      <c r="F534" s="1">
        <v>120786335</v>
      </c>
      <c r="G534" s="1">
        <v>3628.85</v>
      </c>
      <c r="H534" s="3">
        <f>IF(ISERR(LN(Table139[[#This Row],[Close]]/E533)),"-",LN(Table139[[#This Row],[Close]]/E533))</f>
        <v>-4.0453804439296347E-3</v>
      </c>
    </row>
    <row r="535" spans="1:8" x14ac:dyDescent="0.3">
      <c r="A535" s="2">
        <v>43889</v>
      </c>
      <c r="B535" s="1">
        <v>7008.1</v>
      </c>
      <c r="C535" s="1">
        <v>7017.6</v>
      </c>
      <c r="D535" s="1">
        <v>6883.35</v>
      </c>
      <c r="E535" s="1">
        <v>6903.95</v>
      </c>
      <c r="F535" s="1">
        <v>185874149</v>
      </c>
      <c r="G535" s="1">
        <v>4866.3500000000004</v>
      </c>
      <c r="H535" s="3">
        <f>IF(ISERR(LN(Table139[[#This Row],[Close]]/E534)),"-",LN(Table139[[#This Row],[Close]]/E534))</f>
        <v>-3.9045491524634116E-2</v>
      </c>
    </row>
    <row r="536" spans="1:8" x14ac:dyDescent="0.3">
      <c r="A536" s="2">
        <v>43892</v>
      </c>
      <c r="B536" s="1">
        <v>6993.2</v>
      </c>
      <c r="C536" s="1">
        <v>7047.6</v>
      </c>
      <c r="D536" s="1">
        <v>6813.2</v>
      </c>
      <c r="E536" s="1">
        <v>6856.9</v>
      </c>
      <c r="F536" s="1">
        <v>205715986</v>
      </c>
      <c r="G536" s="1">
        <v>4902.9799999999996</v>
      </c>
      <c r="H536" s="3">
        <f>IF(ISERR(LN(Table139[[#This Row],[Close]]/E535)),"-",LN(Table139[[#This Row],[Close]]/E535))</f>
        <v>-6.8382670177288872E-3</v>
      </c>
    </row>
    <row r="537" spans="1:8" x14ac:dyDescent="0.3">
      <c r="A537" s="2">
        <v>43893</v>
      </c>
      <c r="B537" s="1">
        <v>6889.45</v>
      </c>
      <c r="C537" s="1">
        <v>7022.25</v>
      </c>
      <c r="D537" s="1">
        <v>6846.7</v>
      </c>
      <c r="E537" s="1">
        <v>6986.65</v>
      </c>
      <c r="F537" s="1">
        <v>144602750</v>
      </c>
      <c r="G537" s="1">
        <v>3853.75</v>
      </c>
      <c r="H537" s="3">
        <f>IF(ISERR(LN(Table139[[#This Row],[Close]]/E536)),"-",LN(Table139[[#This Row],[Close]]/E536))</f>
        <v>1.8745740726977225E-2</v>
      </c>
    </row>
    <row r="538" spans="1:8" x14ac:dyDescent="0.3">
      <c r="A538" s="2">
        <v>43894</v>
      </c>
      <c r="B538" s="1">
        <v>6990.85</v>
      </c>
      <c r="C538" s="1">
        <v>7019.55</v>
      </c>
      <c r="D538" s="1">
        <v>6775.8</v>
      </c>
      <c r="E538" s="1">
        <v>6938.85</v>
      </c>
      <c r="F538" s="1">
        <v>174403462</v>
      </c>
      <c r="G538" s="1">
        <v>4203.08</v>
      </c>
      <c r="H538" s="3">
        <f>IF(ISERR(LN(Table139[[#This Row],[Close]]/E537)),"-",LN(Table139[[#This Row],[Close]]/E537))</f>
        <v>-6.8651305496278334E-3</v>
      </c>
    </row>
    <row r="539" spans="1:8" x14ac:dyDescent="0.3">
      <c r="A539" s="2">
        <v>43895</v>
      </c>
      <c r="B539" s="1">
        <v>6966.3</v>
      </c>
      <c r="C539" s="1">
        <v>7013.65</v>
      </c>
      <c r="D539" s="1">
        <v>6892.75</v>
      </c>
      <c r="E539" s="1">
        <v>6953.75</v>
      </c>
      <c r="F539" s="1">
        <v>163392161</v>
      </c>
      <c r="G539" s="1">
        <v>3224.71</v>
      </c>
      <c r="H539" s="3">
        <f>IF(ISERR(LN(Table139[[#This Row],[Close]]/E538)),"-",LN(Table139[[#This Row],[Close]]/E538))</f>
        <v>2.1450276712906119E-3</v>
      </c>
    </row>
    <row r="540" spans="1:8" x14ac:dyDescent="0.3">
      <c r="A540" s="2">
        <v>43896</v>
      </c>
      <c r="B540" s="1">
        <v>6712.2</v>
      </c>
      <c r="C540" s="1">
        <v>6918.85</v>
      </c>
      <c r="D540" s="1">
        <v>6661.95</v>
      </c>
      <c r="E540" s="1">
        <v>6895</v>
      </c>
      <c r="F540" s="1">
        <v>130898149</v>
      </c>
      <c r="G540" s="1">
        <v>3056.33</v>
      </c>
      <c r="H540" s="3">
        <f>IF(ISERR(LN(Table139[[#This Row],[Close]]/E539)),"-",LN(Table139[[#This Row],[Close]]/E539))</f>
        <v>-8.4845711621008204E-3</v>
      </c>
    </row>
    <row r="541" spans="1:8" x14ac:dyDescent="0.3">
      <c r="A541" s="2">
        <v>43899</v>
      </c>
      <c r="B541" s="1">
        <v>6703.45</v>
      </c>
      <c r="C541" s="1">
        <v>6758.7</v>
      </c>
      <c r="D541" s="1">
        <v>6498.8</v>
      </c>
      <c r="E541" s="1">
        <v>6632.15</v>
      </c>
      <c r="F541" s="1">
        <v>133699193</v>
      </c>
      <c r="G541" s="1">
        <v>3074.98</v>
      </c>
      <c r="H541" s="3">
        <f>IF(ISERR(LN(Table139[[#This Row],[Close]]/E540)),"-",LN(Table139[[#This Row],[Close]]/E540))</f>
        <v>-3.8867476056465414E-2</v>
      </c>
    </row>
    <row r="542" spans="1:8" x14ac:dyDescent="0.3">
      <c r="A542" s="2">
        <v>43901</v>
      </c>
      <c r="B542" s="1">
        <v>6614.15</v>
      </c>
      <c r="C542" s="1">
        <v>6714.75</v>
      </c>
      <c r="D542" s="1">
        <v>6539.75</v>
      </c>
      <c r="E542" s="1">
        <v>6568.45</v>
      </c>
      <c r="F542" s="1">
        <v>172323537</v>
      </c>
      <c r="G542" s="1">
        <v>3653.7</v>
      </c>
      <c r="H542" s="3">
        <f>IF(ISERR(LN(Table139[[#This Row],[Close]]/E541)),"-",LN(Table139[[#This Row],[Close]]/E541))</f>
        <v>-9.6511513783418216E-3</v>
      </c>
    </row>
    <row r="543" spans="1:8" x14ac:dyDescent="0.3">
      <c r="A543" s="2">
        <v>43902</v>
      </c>
      <c r="B543" s="1">
        <v>6299.9</v>
      </c>
      <c r="C543" s="1">
        <v>6299.9</v>
      </c>
      <c r="D543" s="1">
        <v>5953.2</v>
      </c>
      <c r="E543" s="1">
        <v>6033.4</v>
      </c>
      <c r="F543" s="1">
        <v>282205921</v>
      </c>
      <c r="G543" s="1">
        <v>5044.6000000000004</v>
      </c>
      <c r="H543" s="3">
        <f>IF(ISERR(LN(Table139[[#This Row],[Close]]/E542)),"-",LN(Table139[[#This Row],[Close]]/E542))</f>
        <v>-8.4967184544078311E-2</v>
      </c>
    </row>
    <row r="544" spans="1:8" x14ac:dyDescent="0.3">
      <c r="A544" s="2">
        <v>43903</v>
      </c>
      <c r="B544" s="1">
        <v>5641.55</v>
      </c>
      <c r="C544" s="1">
        <v>6292.85</v>
      </c>
      <c r="D544" s="1">
        <v>5265.8</v>
      </c>
      <c r="E544" s="1">
        <v>6182</v>
      </c>
      <c r="F544" s="1">
        <v>203336978</v>
      </c>
      <c r="G544" s="1">
        <v>3801.74</v>
      </c>
      <c r="H544" s="3">
        <f>IF(ISERR(LN(Table139[[#This Row],[Close]]/E543)),"-",LN(Table139[[#This Row],[Close]]/E543))</f>
        <v>2.4331144443545134E-2</v>
      </c>
    </row>
    <row r="545" spans="1:8" x14ac:dyDescent="0.3">
      <c r="A545" s="2">
        <v>43906</v>
      </c>
      <c r="B545" s="1">
        <v>5970.15</v>
      </c>
      <c r="C545" s="1">
        <v>6041.35</v>
      </c>
      <c r="D545" s="1">
        <v>5826.1</v>
      </c>
      <c r="E545" s="1">
        <v>5843.7</v>
      </c>
      <c r="F545" s="1">
        <v>140253925</v>
      </c>
      <c r="G545" s="1">
        <v>2592.15</v>
      </c>
      <c r="H545" s="3">
        <f>IF(ISERR(LN(Table139[[#This Row],[Close]]/E544)),"-",LN(Table139[[#This Row],[Close]]/E544))</f>
        <v>-5.6277685841401172E-2</v>
      </c>
    </row>
    <row r="546" spans="1:8" x14ac:dyDescent="0.3">
      <c r="A546" s="2">
        <v>43907</v>
      </c>
      <c r="B546" s="1">
        <v>5858.3</v>
      </c>
      <c r="C546" s="1">
        <v>6020.7</v>
      </c>
      <c r="D546" s="1">
        <v>5767.5</v>
      </c>
      <c r="E546" s="1">
        <v>5803.85</v>
      </c>
      <c r="F546" s="1">
        <v>126029595</v>
      </c>
      <c r="G546" s="1">
        <v>2674.8</v>
      </c>
      <c r="H546" s="3">
        <f>IF(ISERR(LN(Table139[[#This Row],[Close]]/E545)),"-",LN(Table139[[#This Row],[Close]]/E545))</f>
        <v>-6.8426674258982318E-3</v>
      </c>
    </row>
    <row r="547" spans="1:8" x14ac:dyDescent="0.3">
      <c r="A547" s="2">
        <v>43908</v>
      </c>
      <c r="B547" s="1">
        <v>5873.1</v>
      </c>
      <c r="C547" s="1">
        <v>5896.85</v>
      </c>
      <c r="D547" s="1">
        <v>5491</v>
      </c>
      <c r="E547" s="1">
        <v>5516.5</v>
      </c>
      <c r="F547" s="1">
        <v>125615136</v>
      </c>
      <c r="G547" s="1">
        <v>2429.44</v>
      </c>
      <c r="H547" s="3">
        <f>IF(ISERR(LN(Table139[[#This Row],[Close]]/E546)),"-",LN(Table139[[#This Row],[Close]]/E546))</f>
        <v>-5.0777889224401428E-2</v>
      </c>
    </row>
    <row r="548" spans="1:8" x14ac:dyDescent="0.3">
      <c r="A548" s="2">
        <v>43909</v>
      </c>
      <c r="B548" s="1">
        <v>5217.95</v>
      </c>
      <c r="C548" s="1">
        <v>5429.5</v>
      </c>
      <c r="D548" s="1">
        <v>5042.8999999999996</v>
      </c>
      <c r="E548" s="1">
        <v>5180.5</v>
      </c>
      <c r="F548" s="1">
        <v>202740130</v>
      </c>
      <c r="G548" s="1">
        <v>3753.81</v>
      </c>
      <c r="H548" s="3">
        <f>IF(ISERR(LN(Table139[[#This Row],[Close]]/E547)),"-",LN(Table139[[#This Row],[Close]]/E547))</f>
        <v>-6.2842024508554278E-2</v>
      </c>
    </row>
    <row r="549" spans="1:8" x14ac:dyDescent="0.3">
      <c r="A549" s="2">
        <v>43910</v>
      </c>
      <c r="B549" s="1">
        <v>5230.2</v>
      </c>
      <c r="C549" s="1">
        <v>5423.2</v>
      </c>
      <c r="D549" s="1">
        <v>5154.1000000000004</v>
      </c>
      <c r="E549" s="1">
        <v>5370.15</v>
      </c>
      <c r="F549" s="1">
        <v>229830607</v>
      </c>
      <c r="G549" s="1">
        <v>3471.32</v>
      </c>
      <c r="H549" s="3">
        <f>IF(ISERR(LN(Table139[[#This Row],[Close]]/E548)),"-",LN(Table139[[#This Row],[Close]]/E548))</f>
        <v>3.5954264381879701E-2</v>
      </c>
    </row>
    <row r="550" spans="1:8" x14ac:dyDescent="0.3">
      <c r="A550" s="2">
        <v>43913</v>
      </c>
      <c r="B550" s="1">
        <v>4908.1499999999996</v>
      </c>
      <c r="C550" s="1">
        <v>5013.8500000000004</v>
      </c>
      <c r="D550" s="1">
        <v>4593.05</v>
      </c>
      <c r="E550" s="1">
        <v>4626.5</v>
      </c>
      <c r="F550" s="1">
        <v>120637088</v>
      </c>
      <c r="G550" s="1">
        <v>2129.67</v>
      </c>
      <c r="H550" s="3">
        <f>IF(ISERR(LN(Table139[[#This Row],[Close]]/E549)),"-",LN(Table139[[#This Row],[Close]]/E549))</f>
        <v>-0.14905519838460138</v>
      </c>
    </row>
    <row r="551" spans="1:8" x14ac:dyDescent="0.3">
      <c r="A551" s="2">
        <v>43914</v>
      </c>
      <c r="B551" s="1">
        <v>4726.3999999999996</v>
      </c>
      <c r="C551" s="1">
        <v>4850.8500000000004</v>
      </c>
      <c r="D551" s="1">
        <v>4452.2</v>
      </c>
      <c r="E551" s="1">
        <v>4693.3500000000004</v>
      </c>
      <c r="F551" s="1">
        <v>146706064</v>
      </c>
      <c r="G551" s="1">
        <v>2604.83</v>
      </c>
      <c r="H551" s="3">
        <f>IF(ISERR(LN(Table139[[#This Row],[Close]]/E550)),"-",LN(Table139[[#This Row],[Close]]/E550))</f>
        <v>1.4345970484897138E-2</v>
      </c>
    </row>
    <row r="552" spans="1:8" x14ac:dyDescent="0.3">
      <c r="A552" s="2">
        <v>43915</v>
      </c>
      <c r="B552" s="1">
        <v>4600.05</v>
      </c>
      <c r="C552" s="1">
        <v>5001.8999999999996</v>
      </c>
      <c r="D552" s="1">
        <v>4577.1499999999996</v>
      </c>
      <c r="E552" s="1">
        <v>4936.1499999999996</v>
      </c>
      <c r="F552" s="1">
        <v>147442630</v>
      </c>
      <c r="G552" s="1">
        <v>2444.29</v>
      </c>
      <c r="H552" s="3">
        <f>IF(ISERR(LN(Table139[[#This Row],[Close]]/E551)),"-",LN(Table139[[#This Row],[Close]]/E551))</f>
        <v>5.0439061928436266E-2</v>
      </c>
    </row>
    <row r="553" spans="1:8" x14ac:dyDescent="0.3">
      <c r="A553" s="2">
        <v>43916</v>
      </c>
      <c r="B553" s="1">
        <v>4981.8999999999996</v>
      </c>
      <c r="C553" s="1">
        <v>5163.7</v>
      </c>
      <c r="D553" s="1">
        <v>4847.1499999999996</v>
      </c>
      <c r="E553" s="1">
        <v>5061.3</v>
      </c>
      <c r="F553" s="1">
        <v>208806955</v>
      </c>
      <c r="G553" s="1">
        <v>3065.83</v>
      </c>
      <c r="H553" s="3">
        <f>IF(ISERR(LN(Table139[[#This Row],[Close]]/E552)),"-",LN(Table139[[#This Row],[Close]]/E552))</f>
        <v>2.5037692177620693E-2</v>
      </c>
    </row>
    <row r="554" spans="1:8" x14ac:dyDescent="0.3">
      <c r="A554" s="2">
        <v>43917</v>
      </c>
      <c r="B554" s="1">
        <v>5245.6</v>
      </c>
      <c r="C554" s="1">
        <v>5284.75</v>
      </c>
      <c r="D554" s="1">
        <v>4866.05</v>
      </c>
      <c r="E554" s="1">
        <v>4938.7</v>
      </c>
      <c r="F554" s="1">
        <v>175519110</v>
      </c>
      <c r="G554" s="1">
        <v>2782.11</v>
      </c>
      <c r="H554" s="3">
        <f>IF(ISERR(LN(Table139[[#This Row],[Close]]/E553)),"-",LN(Table139[[#This Row],[Close]]/E553))</f>
        <v>-2.4521228624922259E-2</v>
      </c>
    </row>
    <row r="555" spans="1:8" x14ac:dyDescent="0.3">
      <c r="A555" s="2">
        <v>43920</v>
      </c>
      <c r="B555" s="1">
        <v>4834.1499999999996</v>
      </c>
      <c r="C555" s="1">
        <v>4848</v>
      </c>
      <c r="D555" s="1">
        <v>4625.5</v>
      </c>
      <c r="E555" s="1">
        <v>4669.1499999999996</v>
      </c>
      <c r="F555" s="1">
        <v>95603443</v>
      </c>
      <c r="G555" s="1">
        <v>2336.6999999999998</v>
      </c>
      <c r="H555" s="3">
        <f>IF(ISERR(LN(Table139[[#This Row],[Close]]/E554)),"-",LN(Table139[[#This Row],[Close]]/E554))</f>
        <v>-5.6125096406488072E-2</v>
      </c>
    </row>
    <row r="556" spans="1:8" x14ac:dyDescent="0.3">
      <c r="A556" s="2">
        <v>43921</v>
      </c>
      <c r="B556" s="1">
        <v>4787.8</v>
      </c>
      <c r="C556" s="1">
        <v>4794.3</v>
      </c>
      <c r="D556" s="1">
        <v>4630.2</v>
      </c>
      <c r="E556" s="1">
        <v>4731.3</v>
      </c>
      <c r="F556" s="1">
        <v>111576333</v>
      </c>
      <c r="G556" s="1">
        <v>2635.69</v>
      </c>
      <c r="H556" s="3">
        <f>IF(ISERR(LN(Table139[[#This Row],[Close]]/E555)),"-",LN(Table139[[#This Row],[Close]]/E555))</f>
        <v>1.3222963912993137E-2</v>
      </c>
    </row>
    <row r="557" spans="1:8" x14ac:dyDescent="0.3">
      <c r="A557" s="2">
        <v>43922</v>
      </c>
      <c r="B557" s="1">
        <v>4708.95</v>
      </c>
      <c r="C557" s="1">
        <v>4803.55</v>
      </c>
      <c r="D557" s="1">
        <v>4612.7</v>
      </c>
      <c r="E557" s="1">
        <v>4657.55</v>
      </c>
      <c r="F557" s="1">
        <v>108107529</v>
      </c>
      <c r="G557" s="1">
        <v>2264.91</v>
      </c>
      <c r="H557" s="3">
        <f>IF(ISERR(LN(Table139[[#This Row],[Close]]/E556)),"-",LN(Table139[[#This Row],[Close]]/E556))</f>
        <v>-1.5710447370447671E-2</v>
      </c>
    </row>
    <row r="558" spans="1:8" x14ac:dyDescent="0.3">
      <c r="A558" s="2">
        <v>43924</v>
      </c>
      <c r="B558" s="1">
        <v>4652.75</v>
      </c>
      <c r="C558" s="1">
        <v>4659.8</v>
      </c>
      <c r="D558" s="1">
        <v>4511.1000000000004</v>
      </c>
      <c r="E558" s="1">
        <v>4517.75</v>
      </c>
      <c r="F558" s="1">
        <v>104162675</v>
      </c>
      <c r="G558" s="1">
        <v>2376</v>
      </c>
      <c r="H558" s="3">
        <f>IF(ISERR(LN(Table139[[#This Row],[Close]]/E557)),"-",LN(Table139[[#This Row],[Close]]/E557))</f>
        <v>-3.0475476512900633E-2</v>
      </c>
    </row>
    <row r="559" spans="1:8" x14ac:dyDescent="0.3">
      <c r="A559" s="2">
        <v>43928</v>
      </c>
      <c r="B559" s="1">
        <v>4665.1000000000004</v>
      </c>
      <c r="C559" s="1">
        <v>4970.8500000000004</v>
      </c>
      <c r="D559" s="1">
        <v>4656.5</v>
      </c>
      <c r="E559" s="1">
        <v>4951.55</v>
      </c>
      <c r="F559" s="1">
        <v>140084138</v>
      </c>
      <c r="G559" s="1">
        <v>3358.07</v>
      </c>
      <c r="H559" s="3">
        <f>IF(ISERR(LN(Table139[[#This Row],[Close]]/E558)),"-",LN(Table139[[#This Row],[Close]]/E558))</f>
        <v>9.1686576582216198E-2</v>
      </c>
    </row>
    <row r="560" spans="1:8" x14ac:dyDescent="0.3">
      <c r="A560" s="2">
        <v>43929</v>
      </c>
      <c r="B560" s="1">
        <v>4833</v>
      </c>
      <c r="C560" s="1">
        <v>5257</v>
      </c>
      <c r="D560" s="1">
        <v>4830.3999999999996</v>
      </c>
      <c r="E560" s="1">
        <v>5043.6000000000004</v>
      </c>
      <c r="F560" s="1">
        <v>219644053</v>
      </c>
      <c r="G560" s="1">
        <v>3973.55</v>
      </c>
      <c r="H560" s="3">
        <f>IF(ISERR(LN(Table139[[#This Row],[Close]]/E559)),"-",LN(Table139[[#This Row],[Close]]/E559))</f>
        <v>1.8419453938581788E-2</v>
      </c>
    </row>
    <row r="561" spans="1:8" x14ac:dyDescent="0.3">
      <c r="A561" s="2">
        <v>43930</v>
      </c>
      <c r="B561" s="1">
        <v>5160.8500000000004</v>
      </c>
      <c r="C561" s="1">
        <v>5607.35</v>
      </c>
      <c r="D561" s="1">
        <v>5146.3999999999996</v>
      </c>
      <c r="E561" s="1">
        <v>5568.45</v>
      </c>
      <c r="F561" s="1">
        <v>226178245</v>
      </c>
      <c r="G561" s="1">
        <v>5529.49</v>
      </c>
      <c r="H561" s="3">
        <f>IF(ISERR(LN(Table139[[#This Row],[Close]]/E560)),"-",LN(Table139[[#This Row],[Close]]/E560))</f>
        <v>9.8996625915024727E-2</v>
      </c>
    </row>
    <row r="562" spans="1:8" x14ac:dyDescent="0.3">
      <c r="A562" s="2">
        <v>43934</v>
      </c>
      <c r="B562" s="1">
        <v>5554.4</v>
      </c>
      <c r="C562" s="1">
        <v>5554.4</v>
      </c>
      <c r="D562" s="1">
        <v>5308.85</v>
      </c>
      <c r="E562" s="1">
        <v>5432.1</v>
      </c>
      <c r="F562" s="1">
        <v>153555220</v>
      </c>
      <c r="G562" s="1">
        <v>3207.55</v>
      </c>
      <c r="H562" s="3">
        <f>IF(ISERR(LN(Table139[[#This Row],[Close]]/E561)),"-",LN(Table139[[#This Row],[Close]]/E561))</f>
        <v>-2.4790939219389442E-2</v>
      </c>
    </row>
    <row r="563" spans="1:8" x14ac:dyDescent="0.3">
      <c r="A563" s="2">
        <v>43936</v>
      </c>
      <c r="B563" s="1">
        <v>5495.55</v>
      </c>
      <c r="C563" s="1">
        <v>5592.8</v>
      </c>
      <c r="D563" s="1">
        <v>5314.25</v>
      </c>
      <c r="E563" s="1">
        <v>5333</v>
      </c>
      <c r="F563" s="1">
        <v>221470743</v>
      </c>
      <c r="G563" s="1">
        <v>4141.9799999999996</v>
      </c>
      <c r="H563" s="3">
        <f>IF(ISERR(LN(Table139[[#This Row],[Close]]/E562)),"-",LN(Table139[[#This Row],[Close]]/E562))</f>
        <v>-1.8411867894104469E-2</v>
      </c>
    </row>
    <row r="564" spans="1:8" x14ac:dyDescent="0.3">
      <c r="A564" s="2">
        <v>43937</v>
      </c>
      <c r="B564" s="1">
        <v>5271.25</v>
      </c>
      <c r="C564" s="1">
        <v>5420.4</v>
      </c>
      <c r="D564" s="1">
        <v>5235.6499999999996</v>
      </c>
      <c r="E564" s="1">
        <v>5394.15</v>
      </c>
      <c r="F564" s="1">
        <v>168466689</v>
      </c>
      <c r="G564" s="1">
        <v>3453.68</v>
      </c>
      <c r="H564" s="3">
        <f>IF(ISERR(LN(Table139[[#This Row],[Close]]/E563)),"-",LN(Table139[[#This Row],[Close]]/E563))</f>
        <v>1.1401101388725842E-2</v>
      </c>
    </row>
    <row r="565" spans="1:8" x14ac:dyDescent="0.3">
      <c r="A565" s="2">
        <v>43938</v>
      </c>
      <c r="B565" s="1">
        <v>5586.4</v>
      </c>
      <c r="C565" s="1">
        <v>5702.65</v>
      </c>
      <c r="D565" s="1">
        <v>5507.75</v>
      </c>
      <c r="E565" s="1">
        <v>5668.9</v>
      </c>
      <c r="F565" s="1">
        <v>196606439</v>
      </c>
      <c r="G565" s="1">
        <v>4664.01</v>
      </c>
      <c r="H565" s="3">
        <f>IF(ISERR(LN(Table139[[#This Row],[Close]]/E564)),"-",LN(Table139[[#This Row],[Close]]/E564))</f>
        <v>4.9680062384014088E-2</v>
      </c>
    </row>
    <row r="566" spans="1:8" x14ac:dyDescent="0.3">
      <c r="A566" s="2">
        <v>43941</v>
      </c>
      <c r="B566" s="1">
        <v>5724.9</v>
      </c>
      <c r="C566" s="1">
        <v>5728.45</v>
      </c>
      <c r="D566" s="1">
        <v>5565.95</v>
      </c>
      <c r="E566" s="1">
        <v>5591</v>
      </c>
      <c r="F566" s="1">
        <v>228792177</v>
      </c>
      <c r="G566" s="1">
        <v>4118.78</v>
      </c>
      <c r="H566" s="3">
        <f>IF(ISERR(LN(Table139[[#This Row],[Close]]/E565)),"-",LN(Table139[[#This Row],[Close]]/E565))</f>
        <v>-1.3836933346696905E-2</v>
      </c>
    </row>
    <row r="567" spans="1:8" x14ac:dyDescent="0.3">
      <c r="A567" s="2">
        <v>43942</v>
      </c>
      <c r="B567" s="1">
        <v>5447.9</v>
      </c>
      <c r="C567" s="1">
        <v>5447.9</v>
      </c>
      <c r="D567" s="1">
        <v>5268.15</v>
      </c>
      <c r="E567" s="1">
        <v>5294.05</v>
      </c>
      <c r="F567" s="1">
        <v>146929307</v>
      </c>
      <c r="G567" s="1">
        <v>3117.44</v>
      </c>
      <c r="H567" s="3">
        <f>IF(ISERR(LN(Table139[[#This Row],[Close]]/E566)),"-",LN(Table139[[#This Row],[Close]]/E566))</f>
        <v>-5.4574613629873529E-2</v>
      </c>
    </row>
    <row r="568" spans="1:8" x14ac:dyDescent="0.3">
      <c r="A568" s="2">
        <v>43943</v>
      </c>
      <c r="B568" s="1">
        <v>5267.8</v>
      </c>
      <c r="C568" s="1">
        <v>5468.25</v>
      </c>
      <c r="D568" s="1">
        <v>5243.6</v>
      </c>
      <c r="E568" s="1">
        <v>5426.85</v>
      </c>
      <c r="F568" s="1">
        <v>144746153</v>
      </c>
      <c r="G568" s="1">
        <v>3758.42</v>
      </c>
      <c r="H568" s="3">
        <f>IF(ISERR(LN(Table139[[#This Row],[Close]]/E567)),"-",LN(Table139[[#This Row],[Close]]/E567))</f>
        <v>2.4775306704774548E-2</v>
      </c>
    </row>
    <row r="569" spans="1:8" x14ac:dyDescent="0.3">
      <c r="A569" s="2">
        <v>43944</v>
      </c>
      <c r="B569" s="1">
        <v>5439.1</v>
      </c>
      <c r="C569" s="1">
        <v>5518.7</v>
      </c>
      <c r="D569" s="1">
        <v>5390.95</v>
      </c>
      <c r="E569" s="1">
        <v>5464.75</v>
      </c>
      <c r="F569" s="1">
        <v>109244052</v>
      </c>
      <c r="G569" s="1">
        <v>2888.77</v>
      </c>
      <c r="H569" s="3">
        <f>IF(ISERR(LN(Table139[[#This Row],[Close]]/E568)),"-",LN(Table139[[#This Row],[Close]]/E568))</f>
        <v>6.9595198085654446E-3</v>
      </c>
    </row>
    <row r="570" spans="1:8" x14ac:dyDescent="0.3">
      <c r="A570" s="2">
        <v>43945</v>
      </c>
      <c r="B570" s="1">
        <v>5405.9</v>
      </c>
      <c r="C570" s="1">
        <v>5462.5</v>
      </c>
      <c r="D570" s="1">
        <v>5362.85</v>
      </c>
      <c r="E570" s="1">
        <v>5377.25</v>
      </c>
      <c r="F570" s="1">
        <v>88175839</v>
      </c>
      <c r="G570" s="1">
        <v>2300.02</v>
      </c>
      <c r="H570" s="3">
        <f>IF(ISERR(LN(Table139[[#This Row],[Close]]/E569)),"-",LN(Table139[[#This Row],[Close]]/E569))</f>
        <v>-1.6141283853569423E-2</v>
      </c>
    </row>
    <row r="571" spans="1:8" x14ac:dyDescent="0.3">
      <c r="A571" s="2">
        <v>43948</v>
      </c>
      <c r="B571" s="1">
        <v>5458.65</v>
      </c>
      <c r="C571" s="1">
        <v>5528.8</v>
      </c>
      <c r="D571" s="1">
        <v>5405.7</v>
      </c>
      <c r="E571" s="1">
        <v>5433.2</v>
      </c>
      <c r="F571" s="1">
        <v>106148950</v>
      </c>
      <c r="G571" s="1">
        <v>2628.85</v>
      </c>
      <c r="H571" s="3">
        <f>IF(ISERR(LN(Table139[[#This Row],[Close]]/E570)),"-",LN(Table139[[#This Row],[Close]]/E570))</f>
        <v>1.0351187891793227E-2</v>
      </c>
    </row>
    <row r="572" spans="1:8" x14ac:dyDescent="0.3">
      <c r="A572" s="2">
        <v>43949</v>
      </c>
      <c r="B572" s="1">
        <v>5476.85</v>
      </c>
      <c r="C572" s="1">
        <v>5524.05</v>
      </c>
      <c r="D572" s="1">
        <v>5399.3</v>
      </c>
      <c r="E572" s="1">
        <v>5447.1</v>
      </c>
      <c r="F572" s="1">
        <v>99044323</v>
      </c>
      <c r="G572" s="1">
        <v>2268.15</v>
      </c>
      <c r="H572" s="3">
        <f>IF(ISERR(LN(Table139[[#This Row],[Close]]/E571)),"-",LN(Table139[[#This Row],[Close]]/E571))</f>
        <v>2.5550779963954243E-3</v>
      </c>
    </row>
    <row r="573" spans="1:8" x14ac:dyDescent="0.3">
      <c r="A573" s="2">
        <v>43950</v>
      </c>
      <c r="B573" s="1">
        <v>5492</v>
      </c>
      <c r="C573" s="1">
        <v>5568</v>
      </c>
      <c r="D573" s="1">
        <v>5461.05</v>
      </c>
      <c r="E573" s="1">
        <v>5543.75</v>
      </c>
      <c r="F573" s="1">
        <v>200005473</v>
      </c>
      <c r="G573" s="1">
        <v>3237.16</v>
      </c>
      <c r="H573" s="3">
        <f>IF(ISERR(LN(Table139[[#This Row],[Close]]/E572)),"-",LN(Table139[[#This Row],[Close]]/E572))</f>
        <v>1.7587810113158561E-2</v>
      </c>
    </row>
    <row r="574" spans="1:8" x14ac:dyDescent="0.3">
      <c r="A574" s="2">
        <v>43951</v>
      </c>
      <c r="B574" s="1">
        <v>5667.35</v>
      </c>
      <c r="C574" s="1">
        <v>5926.5</v>
      </c>
      <c r="D574" s="1">
        <v>5660.55</v>
      </c>
      <c r="E574" s="1">
        <v>5901.4</v>
      </c>
      <c r="F574" s="1">
        <v>337079062</v>
      </c>
      <c r="G574" s="1">
        <v>6263.07</v>
      </c>
      <c r="H574" s="3">
        <f>IF(ISERR(LN(Table139[[#This Row],[Close]]/E573)),"-",LN(Table139[[#This Row],[Close]]/E573))</f>
        <v>6.2518443823137509E-2</v>
      </c>
    </row>
    <row r="575" spans="1:8" x14ac:dyDescent="0.3">
      <c r="A575" s="2">
        <v>43955</v>
      </c>
      <c r="B575" s="1">
        <v>5647.85</v>
      </c>
      <c r="C575" s="1">
        <v>5652.8</v>
      </c>
      <c r="D575" s="1">
        <v>5436.05</v>
      </c>
      <c r="E575" s="1">
        <v>5476.2</v>
      </c>
      <c r="F575" s="1">
        <v>177071898</v>
      </c>
      <c r="G575" s="1">
        <v>3342.24</v>
      </c>
      <c r="H575" s="3">
        <f>IF(ISERR(LN(Table139[[#This Row],[Close]]/E574)),"-",LN(Table139[[#This Row],[Close]]/E574))</f>
        <v>-7.4778181130140453E-2</v>
      </c>
    </row>
    <row r="576" spans="1:8" x14ac:dyDescent="0.3">
      <c r="A576" s="2">
        <v>43956</v>
      </c>
      <c r="B576" s="1">
        <v>5582.15</v>
      </c>
      <c r="C576" s="1">
        <v>5602.1</v>
      </c>
      <c r="D576" s="1">
        <v>5442.75</v>
      </c>
      <c r="E576" s="1">
        <v>5451.9</v>
      </c>
      <c r="F576" s="1">
        <v>161356727</v>
      </c>
      <c r="G576" s="1">
        <v>3311.1</v>
      </c>
      <c r="H576" s="3">
        <f>IF(ISERR(LN(Table139[[#This Row],[Close]]/E575)),"-",LN(Table139[[#This Row],[Close]]/E575))</f>
        <v>-4.4472579955613873E-3</v>
      </c>
    </row>
    <row r="577" spans="1:8" x14ac:dyDescent="0.3">
      <c r="A577" s="2">
        <v>43957</v>
      </c>
      <c r="B577" s="1">
        <v>5471.6</v>
      </c>
      <c r="C577" s="1">
        <v>5593.3</v>
      </c>
      <c r="D577" s="1">
        <v>5351.2</v>
      </c>
      <c r="E577" s="1">
        <v>5552.4</v>
      </c>
      <c r="F577" s="1">
        <v>142224254</v>
      </c>
      <c r="G577" s="1">
        <v>3461.77</v>
      </c>
      <c r="H577" s="3">
        <f>IF(ISERR(LN(Table139[[#This Row],[Close]]/E576)),"-",LN(Table139[[#This Row],[Close]]/E576))</f>
        <v>1.8266094945628825E-2</v>
      </c>
    </row>
    <row r="578" spans="1:8" x14ac:dyDescent="0.3">
      <c r="A578" s="2">
        <v>43958</v>
      </c>
      <c r="B578" s="1">
        <v>5549.95</v>
      </c>
      <c r="C578" s="1">
        <v>5616.4</v>
      </c>
      <c r="D578" s="1">
        <v>5505.45</v>
      </c>
      <c r="E578" s="1">
        <v>5519</v>
      </c>
      <c r="F578" s="1">
        <v>101010878</v>
      </c>
      <c r="G578" s="1">
        <v>2642.7</v>
      </c>
      <c r="H578" s="3">
        <f>IF(ISERR(LN(Table139[[#This Row],[Close]]/E577)),"-",LN(Table139[[#This Row],[Close]]/E577))</f>
        <v>-6.033582261452914E-3</v>
      </c>
    </row>
    <row r="579" spans="1:8" x14ac:dyDescent="0.3">
      <c r="A579" s="2">
        <v>43959</v>
      </c>
      <c r="B579" s="1">
        <v>5622.7</v>
      </c>
      <c r="C579" s="1">
        <v>5623.75</v>
      </c>
      <c r="D579" s="1">
        <v>5424.8</v>
      </c>
      <c r="E579" s="1">
        <v>5447.75</v>
      </c>
      <c r="F579" s="1">
        <v>120922862</v>
      </c>
      <c r="G579" s="1">
        <v>2908.32</v>
      </c>
      <c r="H579" s="3">
        <f>IF(ISERR(LN(Table139[[#This Row],[Close]]/E578)),"-",LN(Table139[[#This Row],[Close]]/E578))</f>
        <v>-1.2994005062470474E-2</v>
      </c>
    </row>
    <row r="580" spans="1:8" x14ac:dyDescent="0.3">
      <c r="A580" s="2">
        <v>43962</v>
      </c>
      <c r="B580" s="1">
        <v>5517.6</v>
      </c>
      <c r="C580" s="1">
        <v>5789.7</v>
      </c>
      <c r="D580" s="1">
        <v>5514.4</v>
      </c>
      <c r="E580" s="1">
        <v>5679.7</v>
      </c>
      <c r="F580" s="1">
        <v>301862752</v>
      </c>
      <c r="G580" s="1">
        <v>6202.69</v>
      </c>
      <c r="H580" s="3">
        <f>IF(ISERR(LN(Table139[[#This Row],[Close]]/E579)),"-",LN(Table139[[#This Row],[Close]]/E579))</f>
        <v>4.1695735041896026E-2</v>
      </c>
    </row>
    <row r="581" spans="1:8" x14ac:dyDescent="0.3">
      <c r="A581" s="2">
        <v>43963</v>
      </c>
      <c r="B581" s="1">
        <v>5653.6</v>
      </c>
      <c r="C581" s="1">
        <v>5735.65</v>
      </c>
      <c r="D581" s="1">
        <v>5502.8</v>
      </c>
      <c r="E581" s="1">
        <v>5708.95</v>
      </c>
      <c r="F581" s="1">
        <v>164451576</v>
      </c>
      <c r="G581" s="1">
        <v>4476.3900000000003</v>
      </c>
      <c r="H581" s="3">
        <f>IF(ISERR(LN(Table139[[#This Row],[Close]]/E580)),"-",LN(Table139[[#This Row],[Close]]/E580))</f>
        <v>5.1367044057361909E-3</v>
      </c>
    </row>
    <row r="582" spans="1:8" x14ac:dyDescent="0.3">
      <c r="A582" s="2">
        <v>43964</v>
      </c>
      <c r="B582" s="1">
        <v>6014.2</v>
      </c>
      <c r="C582" s="1">
        <v>6033.95</v>
      </c>
      <c r="D582" s="1">
        <v>5815.5</v>
      </c>
      <c r="E582" s="1">
        <v>5844.6</v>
      </c>
      <c r="F582" s="1">
        <v>179261745</v>
      </c>
      <c r="G582" s="1">
        <v>5172.32</v>
      </c>
      <c r="H582" s="3">
        <f>IF(ISERR(LN(Table139[[#This Row],[Close]]/E581)),"-",LN(Table139[[#This Row],[Close]]/E581))</f>
        <v>2.348303918030201E-2</v>
      </c>
    </row>
    <row r="583" spans="1:8" x14ac:dyDescent="0.3">
      <c r="A583" s="2">
        <v>43965</v>
      </c>
      <c r="B583" s="1">
        <v>5698.55</v>
      </c>
      <c r="C583" s="1">
        <v>5865.95</v>
      </c>
      <c r="D583" s="1">
        <v>5668.4</v>
      </c>
      <c r="E583" s="1">
        <v>5804.05</v>
      </c>
      <c r="F583" s="1">
        <v>109783296</v>
      </c>
      <c r="G583" s="1">
        <v>3550.22</v>
      </c>
      <c r="H583" s="3">
        <f>IF(ISERR(LN(Table139[[#This Row],[Close]]/E582)),"-",LN(Table139[[#This Row],[Close]]/E582))</f>
        <v>-6.9622082895439575E-3</v>
      </c>
    </row>
    <row r="584" spans="1:8" x14ac:dyDescent="0.3">
      <c r="A584" s="2">
        <v>43966</v>
      </c>
      <c r="B584" s="1">
        <v>5823.3</v>
      </c>
      <c r="C584" s="1">
        <v>5827.15</v>
      </c>
      <c r="D584" s="1">
        <v>5680.25</v>
      </c>
      <c r="E584" s="1">
        <v>5745.7</v>
      </c>
      <c r="F584" s="1">
        <v>124232994</v>
      </c>
      <c r="G584" s="1">
        <v>3689.93</v>
      </c>
      <c r="H584" s="3">
        <f>IF(ISERR(LN(Table139[[#This Row],[Close]]/E583)),"-",LN(Table139[[#This Row],[Close]]/E583))</f>
        <v>-1.0104200772393677E-2</v>
      </c>
    </row>
    <row r="585" spans="1:8" x14ac:dyDescent="0.3">
      <c r="A585" s="2">
        <v>43969</v>
      </c>
      <c r="B585" s="1">
        <v>5747.5</v>
      </c>
      <c r="C585" s="1">
        <v>5752.15</v>
      </c>
      <c r="D585" s="1">
        <v>5411.95</v>
      </c>
      <c r="E585" s="1">
        <v>5430.05</v>
      </c>
      <c r="F585" s="1">
        <v>142416404</v>
      </c>
      <c r="G585" s="1">
        <v>4170.16</v>
      </c>
      <c r="H585" s="3">
        <f>IF(ISERR(LN(Table139[[#This Row],[Close]]/E584)),"-",LN(Table139[[#This Row],[Close]]/E584))</f>
        <v>-5.6503406954309859E-2</v>
      </c>
    </row>
    <row r="586" spans="1:8" x14ac:dyDescent="0.3">
      <c r="A586" s="2">
        <v>43970</v>
      </c>
      <c r="B586" s="1">
        <v>5538.65</v>
      </c>
      <c r="C586" s="1">
        <v>5575.6</v>
      </c>
      <c r="D586" s="1">
        <v>5456.1</v>
      </c>
      <c r="E586" s="1">
        <v>5486.15</v>
      </c>
      <c r="F586" s="1">
        <v>142201440</v>
      </c>
      <c r="G586" s="1">
        <v>3316.16</v>
      </c>
      <c r="H586" s="3">
        <f>IF(ISERR(LN(Table139[[#This Row],[Close]]/E585)),"-",LN(Table139[[#This Row],[Close]]/E585))</f>
        <v>1.0278392460956871E-2</v>
      </c>
    </row>
    <row r="587" spans="1:8" x14ac:dyDescent="0.3">
      <c r="A587" s="2">
        <v>43971</v>
      </c>
      <c r="B587" s="1">
        <v>5464.85</v>
      </c>
      <c r="C587" s="1">
        <v>5632.45</v>
      </c>
      <c r="D587" s="1">
        <v>5436.35</v>
      </c>
      <c r="E587" s="1">
        <v>5603.8</v>
      </c>
      <c r="F587" s="1">
        <v>116215577</v>
      </c>
      <c r="G587" s="1">
        <v>3313.66</v>
      </c>
      <c r="H587" s="3">
        <f>IF(ISERR(LN(Table139[[#This Row],[Close]]/E586)),"-",LN(Table139[[#This Row],[Close]]/E586))</f>
        <v>2.1218204576644355E-2</v>
      </c>
    </row>
    <row r="588" spans="1:8" x14ac:dyDescent="0.3">
      <c r="A588" s="2">
        <v>43972</v>
      </c>
      <c r="B588" s="1">
        <v>5616.95</v>
      </c>
      <c r="C588" s="1">
        <v>5784.3</v>
      </c>
      <c r="D588" s="1">
        <v>5588.35</v>
      </c>
      <c r="E588" s="1">
        <v>5749.9</v>
      </c>
      <c r="F588" s="1">
        <v>130058200</v>
      </c>
      <c r="G588" s="1">
        <v>4371.49</v>
      </c>
      <c r="H588" s="3">
        <f>IF(ISERR(LN(Table139[[#This Row],[Close]]/E587)),"-",LN(Table139[[#This Row],[Close]]/E587))</f>
        <v>2.573752430949907E-2</v>
      </c>
    </row>
    <row r="589" spans="1:8" x14ac:dyDescent="0.3">
      <c r="A589" s="2">
        <v>43973</v>
      </c>
      <c r="B589" s="1">
        <v>5707.25</v>
      </c>
      <c r="C589" s="1">
        <v>5789.25</v>
      </c>
      <c r="D589" s="1">
        <v>5639.65</v>
      </c>
      <c r="E589" s="1">
        <v>5767</v>
      </c>
      <c r="F589" s="1">
        <v>101208059</v>
      </c>
      <c r="G589" s="1">
        <v>3526.18</v>
      </c>
      <c r="H589" s="3">
        <f>IF(ISERR(LN(Table139[[#This Row],[Close]]/E588)),"-",LN(Table139[[#This Row],[Close]]/E588))</f>
        <v>2.9695512795949739E-3</v>
      </c>
    </row>
    <row r="590" spans="1:8" x14ac:dyDescent="0.3">
      <c r="A590" s="2">
        <v>43977</v>
      </c>
      <c r="B590" s="1">
        <v>5817.2</v>
      </c>
      <c r="C590" s="1">
        <v>5872.75</v>
      </c>
      <c r="D590" s="1">
        <v>5775.4</v>
      </c>
      <c r="E590" s="1">
        <v>5854.3</v>
      </c>
      <c r="F590" s="1">
        <v>112408957</v>
      </c>
      <c r="G590" s="1">
        <v>3047.21</v>
      </c>
      <c r="H590" s="3">
        <f>IF(ISERR(LN(Table139[[#This Row],[Close]]/E589)),"-",LN(Table139[[#This Row],[Close]]/E589))</f>
        <v>1.5024419333926457E-2</v>
      </c>
    </row>
    <row r="591" spans="1:8" x14ac:dyDescent="0.3">
      <c r="A591" s="2">
        <v>43978</v>
      </c>
      <c r="B591" s="1">
        <v>5872.45</v>
      </c>
      <c r="C591" s="1">
        <v>5910.75</v>
      </c>
      <c r="D591" s="1">
        <v>5791.25</v>
      </c>
      <c r="E591" s="1">
        <v>5896.95</v>
      </c>
      <c r="F591" s="1">
        <v>139933641</v>
      </c>
      <c r="G591" s="1">
        <v>3324.01</v>
      </c>
      <c r="H591" s="3">
        <f>IF(ISERR(LN(Table139[[#This Row],[Close]]/E590)),"-",LN(Table139[[#This Row],[Close]]/E590))</f>
        <v>7.2588341276491799E-3</v>
      </c>
    </row>
    <row r="592" spans="1:8" x14ac:dyDescent="0.3">
      <c r="A592" s="2">
        <v>43979</v>
      </c>
      <c r="B592" s="1">
        <v>5922.15</v>
      </c>
      <c r="C592" s="1">
        <v>6131.35</v>
      </c>
      <c r="D592" s="1">
        <v>5876.4</v>
      </c>
      <c r="E592" s="1">
        <v>6112.3</v>
      </c>
      <c r="F592" s="1">
        <v>249406477</v>
      </c>
      <c r="G592" s="1">
        <v>6292.97</v>
      </c>
      <c r="H592" s="3">
        <f>IF(ISERR(LN(Table139[[#This Row],[Close]]/E591)),"-",LN(Table139[[#This Row],[Close]]/E591))</f>
        <v>3.5867866334432973E-2</v>
      </c>
    </row>
    <row r="593" spans="1:8" x14ac:dyDescent="0.3">
      <c r="A593" s="2">
        <v>43980</v>
      </c>
      <c r="B593" s="1">
        <v>6036.45</v>
      </c>
      <c r="C593" s="1">
        <v>6246.95</v>
      </c>
      <c r="D593" s="1">
        <v>6016</v>
      </c>
      <c r="E593" s="1">
        <v>6218.8</v>
      </c>
      <c r="F593" s="1">
        <v>330410493</v>
      </c>
      <c r="G593" s="1">
        <v>7789.35</v>
      </c>
      <c r="H593" s="3">
        <f>IF(ISERR(LN(Table139[[#This Row],[Close]]/E592)),"-",LN(Table139[[#This Row],[Close]]/E592))</f>
        <v>1.7273827664164465E-2</v>
      </c>
    </row>
    <row r="594" spans="1:8" x14ac:dyDescent="0.3">
      <c r="A594" s="2">
        <v>43983</v>
      </c>
      <c r="B594" s="1">
        <v>6299.05</v>
      </c>
      <c r="C594" s="1">
        <v>6485.85</v>
      </c>
      <c r="D594" s="1">
        <v>6294.05</v>
      </c>
      <c r="E594" s="1">
        <v>6419.5</v>
      </c>
      <c r="F594" s="1">
        <v>227171489</v>
      </c>
      <c r="G594" s="1">
        <v>5463.72</v>
      </c>
      <c r="H594" s="3">
        <f>IF(ISERR(LN(Table139[[#This Row],[Close]]/E593)),"-",LN(Table139[[#This Row],[Close]]/E593))</f>
        <v>3.1763270955552654E-2</v>
      </c>
    </row>
    <row r="595" spans="1:8" x14ac:dyDescent="0.3">
      <c r="A595" s="2">
        <v>43984</v>
      </c>
      <c r="B595" s="1">
        <v>6455.8</v>
      </c>
      <c r="C595" s="1">
        <v>6542.65</v>
      </c>
      <c r="D595" s="1">
        <v>6395.5</v>
      </c>
      <c r="E595" s="1">
        <v>6471.3</v>
      </c>
      <c r="F595" s="1">
        <v>313034327</v>
      </c>
      <c r="G595" s="1">
        <v>6431.63</v>
      </c>
      <c r="H595" s="3">
        <f>IF(ISERR(LN(Table139[[#This Row],[Close]]/E594)),"-",LN(Table139[[#This Row],[Close]]/E594))</f>
        <v>8.0367826376424225E-3</v>
      </c>
    </row>
    <row r="596" spans="1:8" x14ac:dyDescent="0.3">
      <c r="A596" s="2">
        <v>43985</v>
      </c>
      <c r="B596" s="1">
        <v>6567.95</v>
      </c>
      <c r="C596" s="1">
        <v>6622.1</v>
      </c>
      <c r="D596" s="1">
        <v>6475.3</v>
      </c>
      <c r="E596" s="1">
        <v>6498.65</v>
      </c>
      <c r="F596" s="1">
        <v>203249224</v>
      </c>
      <c r="G596" s="1">
        <v>4646.66</v>
      </c>
      <c r="H596" s="3">
        <f>IF(ISERR(LN(Table139[[#This Row],[Close]]/E595)),"-",LN(Table139[[#This Row],[Close]]/E595))</f>
        <v>4.2174473362210892E-3</v>
      </c>
    </row>
    <row r="597" spans="1:8" x14ac:dyDescent="0.3">
      <c r="A597" s="2">
        <v>43986</v>
      </c>
      <c r="B597" s="1">
        <v>6501.65</v>
      </c>
      <c r="C597" s="1">
        <v>6564.95</v>
      </c>
      <c r="D597" s="1">
        <v>6411.25</v>
      </c>
      <c r="E597" s="1">
        <v>6511.35</v>
      </c>
      <c r="F597" s="1">
        <v>174970009</v>
      </c>
      <c r="G597" s="1">
        <v>4103.8</v>
      </c>
      <c r="H597" s="3">
        <f>IF(ISERR(LN(Table139[[#This Row],[Close]]/E596)),"-",LN(Table139[[#This Row],[Close]]/E596))</f>
        <v>1.9523449706375106E-3</v>
      </c>
    </row>
    <row r="598" spans="1:8" x14ac:dyDescent="0.3">
      <c r="A598" s="2">
        <v>43987</v>
      </c>
      <c r="B598" s="1">
        <v>6563.8</v>
      </c>
      <c r="C598" s="1">
        <v>6645.15</v>
      </c>
      <c r="D598" s="1">
        <v>6527</v>
      </c>
      <c r="E598" s="1">
        <v>6628.75</v>
      </c>
      <c r="F598" s="1">
        <v>318957389</v>
      </c>
      <c r="G598" s="1">
        <v>4975.13</v>
      </c>
      <c r="H598" s="3">
        <f>IF(ISERR(LN(Table139[[#This Row],[Close]]/E597)),"-",LN(Table139[[#This Row],[Close]]/E597))</f>
        <v>1.7869441475700184E-2</v>
      </c>
    </row>
    <row r="599" spans="1:8" x14ac:dyDescent="0.3">
      <c r="A599" s="2">
        <v>43990</v>
      </c>
      <c r="B599" s="1">
        <v>6707.95</v>
      </c>
      <c r="C599" s="1">
        <v>6743.15</v>
      </c>
      <c r="D599" s="1">
        <v>6588.5</v>
      </c>
      <c r="E599" s="1">
        <v>6610.55</v>
      </c>
      <c r="F599" s="1">
        <v>348484881</v>
      </c>
      <c r="G599" s="1">
        <v>5808.47</v>
      </c>
      <c r="H599" s="3">
        <f>IF(ISERR(LN(Table139[[#This Row],[Close]]/E598)),"-",LN(Table139[[#This Row],[Close]]/E598))</f>
        <v>-2.7493918054152791E-3</v>
      </c>
    </row>
    <row r="600" spans="1:8" x14ac:dyDescent="0.3">
      <c r="A600" s="2">
        <v>43991</v>
      </c>
      <c r="B600" s="1">
        <v>6648.95</v>
      </c>
      <c r="C600" s="1">
        <v>6665.75</v>
      </c>
      <c r="D600" s="1">
        <v>6525.25</v>
      </c>
      <c r="E600" s="1">
        <v>6577.7</v>
      </c>
      <c r="F600" s="1">
        <v>215281290</v>
      </c>
      <c r="G600" s="1">
        <v>4582.2700000000004</v>
      </c>
      <c r="H600" s="3">
        <f>IF(ISERR(LN(Table139[[#This Row],[Close]]/E599)),"-",LN(Table139[[#This Row],[Close]]/E599))</f>
        <v>-4.9817175042790275E-3</v>
      </c>
    </row>
    <row r="601" spans="1:8" x14ac:dyDescent="0.3">
      <c r="A601" s="2">
        <v>43992</v>
      </c>
      <c r="B601" s="1">
        <v>6568.8</v>
      </c>
      <c r="C601" s="1">
        <v>6598.5</v>
      </c>
      <c r="D601" s="1">
        <v>6470.5</v>
      </c>
      <c r="E601" s="1">
        <v>6502.65</v>
      </c>
      <c r="F601" s="1">
        <v>187890552</v>
      </c>
      <c r="G601" s="1">
        <v>4131.29</v>
      </c>
      <c r="H601" s="3">
        <f>IF(ISERR(LN(Table139[[#This Row],[Close]]/E600)),"-",LN(Table139[[#This Row],[Close]]/E600))</f>
        <v>-1.1475354034152521E-2</v>
      </c>
    </row>
    <row r="602" spans="1:8" x14ac:dyDescent="0.3">
      <c r="A602" s="2">
        <v>43993</v>
      </c>
      <c r="B602" s="1">
        <v>6491.95</v>
      </c>
      <c r="C602" s="1">
        <v>6549.9</v>
      </c>
      <c r="D602" s="1">
        <v>6345.8</v>
      </c>
      <c r="E602" s="1">
        <v>6373.6</v>
      </c>
      <c r="F602" s="1">
        <v>138121727</v>
      </c>
      <c r="G602" s="1">
        <v>3634.29</v>
      </c>
      <c r="H602" s="3">
        <f>IF(ISERR(LN(Table139[[#This Row],[Close]]/E601)),"-",LN(Table139[[#This Row],[Close]]/E601))</f>
        <v>-2.0045327041336498E-2</v>
      </c>
    </row>
    <row r="603" spans="1:8" x14ac:dyDescent="0.3">
      <c r="A603" s="2">
        <v>43994</v>
      </c>
      <c r="B603" s="1">
        <v>6075.3</v>
      </c>
      <c r="C603" s="1">
        <v>6578.4</v>
      </c>
      <c r="D603" s="1">
        <v>6074.15</v>
      </c>
      <c r="E603" s="1">
        <v>6559.4</v>
      </c>
      <c r="F603" s="1">
        <v>207413808</v>
      </c>
      <c r="G603" s="1">
        <v>5559.34</v>
      </c>
      <c r="H603" s="3">
        <f>IF(ISERR(LN(Table139[[#This Row],[Close]]/E602)),"-",LN(Table139[[#This Row],[Close]]/E602))</f>
        <v>2.8734676274311085E-2</v>
      </c>
    </row>
    <row r="604" spans="1:8" x14ac:dyDescent="0.3">
      <c r="A604" s="2">
        <v>43997</v>
      </c>
      <c r="B604" s="1">
        <v>6530.75</v>
      </c>
      <c r="C604" s="1">
        <v>6573.2</v>
      </c>
      <c r="D604" s="1">
        <v>6417.75</v>
      </c>
      <c r="E604" s="1">
        <v>6443</v>
      </c>
      <c r="F604" s="1">
        <v>168470548</v>
      </c>
      <c r="G604" s="1">
        <v>4698.87</v>
      </c>
      <c r="H604" s="3">
        <f>IF(ISERR(LN(Table139[[#This Row],[Close]]/E603)),"-",LN(Table139[[#This Row],[Close]]/E603))</f>
        <v>-1.7904865201824941E-2</v>
      </c>
    </row>
    <row r="605" spans="1:8" x14ac:dyDescent="0.3">
      <c r="A605" s="2">
        <v>43998</v>
      </c>
      <c r="B605" s="1">
        <v>6561.2</v>
      </c>
      <c r="C605" s="1">
        <v>6582.65</v>
      </c>
      <c r="D605" s="1">
        <v>6355.75</v>
      </c>
      <c r="E605" s="1">
        <v>6451.05</v>
      </c>
      <c r="F605" s="1">
        <v>297809010</v>
      </c>
      <c r="G605" s="1">
        <v>5276.43</v>
      </c>
      <c r="H605" s="3">
        <f>IF(ISERR(LN(Table139[[#This Row],[Close]]/E604)),"-",LN(Table139[[#This Row],[Close]]/E604))</f>
        <v>1.2486380998824945E-3</v>
      </c>
    </row>
    <row r="606" spans="1:8" x14ac:dyDescent="0.3">
      <c r="A606" s="2">
        <v>43999</v>
      </c>
      <c r="B606" s="1">
        <v>6418.85</v>
      </c>
      <c r="C606" s="1">
        <v>6545.5</v>
      </c>
      <c r="D606" s="1">
        <v>6394.45</v>
      </c>
      <c r="E606" s="1">
        <v>6503.5</v>
      </c>
      <c r="F606" s="1">
        <v>210942041</v>
      </c>
      <c r="G606" s="1">
        <v>5607.26</v>
      </c>
      <c r="H606" s="3">
        <f>IF(ISERR(LN(Table139[[#This Row],[Close]]/E605)),"-",LN(Table139[[#This Row],[Close]]/E605))</f>
        <v>8.0975852652705772E-3</v>
      </c>
    </row>
    <row r="607" spans="1:8" x14ac:dyDescent="0.3">
      <c r="A607" s="2">
        <v>44000</v>
      </c>
      <c r="B607" s="1">
        <v>6487.1</v>
      </c>
      <c r="C607" s="1">
        <v>6557.05</v>
      </c>
      <c r="D607" s="1">
        <v>6454.65</v>
      </c>
      <c r="E607" s="1">
        <v>6535.9</v>
      </c>
      <c r="F607" s="1">
        <v>112922082</v>
      </c>
      <c r="G607" s="1">
        <v>3160.52</v>
      </c>
      <c r="H607" s="3">
        <f>IF(ISERR(LN(Table139[[#This Row],[Close]]/E606)),"-",LN(Table139[[#This Row],[Close]]/E606))</f>
        <v>4.9695640413979416E-3</v>
      </c>
    </row>
    <row r="608" spans="1:8" x14ac:dyDescent="0.3">
      <c r="A608" s="2">
        <v>44001</v>
      </c>
      <c r="B608" s="1">
        <v>6567.8</v>
      </c>
      <c r="C608" s="1">
        <v>6664.75</v>
      </c>
      <c r="D608" s="1">
        <v>6500.15</v>
      </c>
      <c r="E608" s="1">
        <v>6634.5</v>
      </c>
      <c r="F608" s="1">
        <v>257357229</v>
      </c>
      <c r="G608" s="1">
        <v>5698.63</v>
      </c>
      <c r="H608" s="3">
        <f>IF(ISERR(LN(Table139[[#This Row],[Close]]/E607)),"-",LN(Table139[[#This Row],[Close]]/E607))</f>
        <v>1.4973249431297589E-2</v>
      </c>
    </row>
    <row r="609" spans="1:8" x14ac:dyDescent="0.3">
      <c r="A609" s="2">
        <v>44004</v>
      </c>
      <c r="B609" s="1">
        <v>6656.3</v>
      </c>
      <c r="C609" s="1">
        <v>6753.05</v>
      </c>
      <c r="D609" s="1">
        <v>6636.5</v>
      </c>
      <c r="E609" s="1">
        <v>6729.1</v>
      </c>
      <c r="F609" s="1">
        <v>154410001</v>
      </c>
      <c r="G609" s="1">
        <v>4452.7</v>
      </c>
      <c r="H609" s="3">
        <f>IF(ISERR(LN(Table139[[#This Row],[Close]]/E608)),"-",LN(Table139[[#This Row],[Close]]/E608))</f>
        <v>1.415809815059276E-2</v>
      </c>
    </row>
    <row r="610" spans="1:8" x14ac:dyDescent="0.3">
      <c r="A610" s="2">
        <v>44005</v>
      </c>
      <c r="B610" s="1">
        <v>6763.05</v>
      </c>
      <c r="C610" s="1">
        <v>6817.65</v>
      </c>
      <c r="D610" s="1">
        <v>6744.1</v>
      </c>
      <c r="E610" s="1">
        <v>6789.2</v>
      </c>
      <c r="F610" s="1">
        <v>163118967</v>
      </c>
      <c r="G610" s="1">
        <v>3830.45</v>
      </c>
      <c r="H610" s="3">
        <f>IF(ISERR(LN(Table139[[#This Row],[Close]]/E609)),"-",LN(Table139[[#This Row],[Close]]/E609))</f>
        <v>8.8917091602925286E-3</v>
      </c>
    </row>
    <row r="611" spans="1:8" x14ac:dyDescent="0.3">
      <c r="A611" s="2">
        <v>44006</v>
      </c>
      <c r="B611" s="1">
        <v>6854.25</v>
      </c>
      <c r="C611" s="1">
        <v>6935.75</v>
      </c>
      <c r="D611" s="1">
        <v>6727.4</v>
      </c>
      <c r="E611" s="1">
        <v>6742.8</v>
      </c>
      <c r="F611" s="1">
        <v>237402396</v>
      </c>
      <c r="G611" s="1">
        <v>5469.09</v>
      </c>
      <c r="H611" s="3">
        <f>IF(ISERR(LN(Table139[[#This Row],[Close]]/E610)),"-",LN(Table139[[#This Row],[Close]]/E610))</f>
        <v>-6.8578453812234543E-3</v>
      </c>
    </row>
    <row r="612" spans="1:8" x14ac:dyDescent="0.3">
      <c r="A612" s="2">
        <v>44007</v>
      </c>
      <c r="B612" s="1">
        <v>6681.75</v>
      </c>
      <c r="C612" s="1">
        <v>6791.75</v>
      </c>
      <c r="D612" s="1">
        <v>6645.15</v>
      </c>
      <c r="E612" s="1">
        <v>6737.85</v>
      </c>
      <c r="F612" s="1">
        <v>155954852</v>
      </c>
      <c r="G612" s="1">
        <v>4330.7</v>
      </c>
      <c r="H612" s="3">
        <f>IF(ISERR(LN(Table139[[#This Row],[Close]]/E611)),"-",LN(Table139[[#This Row],[Close]]/E611))</f>
        <v>-7.3438598620552279E-4</v>
      </c>
    </row>
    <row r="613" spans="1:8" x14ac:dyDescent="0.3">
      <c r="A613" s="2">
        <v>44008</v>
      </c>
      <c r="B613" s="1">
        <v>6807.4</v>
      </c>
      <c r="C613" s="1">
        <v>6808.8</v>
      </c>
      <c r="D613" s="1">
        <v>6705</v>
      </c>
      <c r="E613" s="1">
        <v>6731.45</v>
      </c>
      <c r="F613" s="1">
        <v>156655986</v>
      </c>
      <c r="G613" s="1">
        <v>3422.76</v>
      </c>
      <c r="H613" s="3">
        <f>IF(ISERR(LN(Table139[[#This Row],[Close]]/E612)),"-",LN(Table139[[#This Row],[Close]]/E612))</f>
        <v>-9.5030929322939377E-4</v>
      </c>
    </row>
    <row r="614" spans="1:8" x14ac:dyDescent="0.3">
      <c r="A614" s="2">
        <v>44011</v>
      </c>
      <c r="B614" s="1">
        <v>6685.85</v>
      </c>
      <c r="C614" s="1">
        <v>6728.65</v>
      </c>
      <c r="D614" s="1">
        <v>6605.5</v>
      </c>
      <c r="E614" s="1">
        <v>6645.85</v>
      </c>
      <c r="F614" s="1">
        <v>152013775</v>
      </c>
      <c r="G614" s="1">
        <v>3285.56</v>
      </c>
      <c r="H614" s="3">
        <f>IF(ISERR(LN(Table139[[#This Row],[Close]]/E613)),"-",LN(Table139[[#This Row],[Close]]/E613))</f>
        <v>-1.2797973933781258E-2</v>
      </c>
    </row>
    <row r="615" spans="1:8" x14ac:dyDescent="0.3">
      <c r="A615" s="2">
        <v>44012</v>
      </c>
      <c r="B615" s="1">
        <v>6718.4</v>
      </c>
      <c r="C615" s="1">
        <v>6753.5</v>
      </c>
      <c r="D615" s="1">
        <v>6670.9</v>
      </c>
      <c r="E615" s="1">
        <v>6719.15</v>
      </c>
      <c r="F615" s="1">
        <v>152206043</v>
      </c>
      <c r="G615" s="1">
        <v>4159.87</v>
      </c>
      <c r="H615" s="3">
        <f>IF(ISERR(LN(Table139[[#This Row],[Close]]/E614)),"-",LN(Table139[[#This Row],[Close]]/E614))</f>
        <v>1.0969058728726491E-2</v>
      </c>
    </row>
    <row r="616" spans="1:8" x14ac:dyDescent="0.3">
      <c r="A616" s="2">
        <v>44013</v>
      </c>
      <c r="B616" s="1">
        <v>6743.35</v>
      </c>
      <c r="C616" s="1">
        <v>6785.3</v>
      </c>
      <c r="D616" s="1">
        <v>6702.5</v>
      </c>
      <c r="E616" s="1">
        <v>6718.6</v>
      </c>
      <c r="F616" s="1">
        <v>140092976</v>
      </c>
      <c r="G616" s="1">
        <v>3618.82</v>
      </c>
      <c r="H616" s="3">
        <f>IF(ISERR(LN(Table139[[#This Row],[Close]]/E615)),"-",LN(Table139[[#This Row],[Close]]/E615))</f>
        <v>-8.1858942204820662E-5</v>
      </c>
    </row>
    <row r="617" spans="1:8" x14ac:dyDescent="0.3">
      <c r="A617" s="2">
        <v>44014</v>
      </c>
      <c r="B617" s="1">
        <v>6761</v>
      </c>
      <c r="C617" s="1">
        <v>6923.9</v>
      </c>
      <c r="D617" s="1">
        <v>6751.95</v>
      </c>
      <c r="E617" s="1">
        <v>6907.1</v>
      </c>
      <c r="F617" s="1">
        <v>168680796</v>
      </c>
      <c r="G617" s="1">
        <v>5020.45</v>
      </c>
      <c r="H617" s="3">
        <f>IF(ISERR(LN(Table139[[#This Row],[Close]]/E616)),"-",LN(Table139[[#This Row],[Close]]/E616))</f>
        <v>2.7670068570438747E-2</v>
      </c>
    </row>
    <row r="618" spans="1:8" x14ac:dyDescent="0.3">
      <c r="A618" s="2">
        <v>44015</v>
      </c>
      <c r="B618" s="1">
        <v>6921.7</v>
      </c>
      <c r="C618" s="1">
        <v>6992.3</v>
      </c>
      <c r="D618" s="1">
        <v>6903.1</v>
      </c>
      <c r="E618" s="1">
        <v>6971.05</v>
      </c>
      <c r="F618" s="1">
        <v>237050016</v>
      </c>
      <c r="G618" s="1">
        <v>5483.94</v>
      </c>
      <c r="H618" s="3">
        <f>IF(ISERR(LN(Table139[[#This Row],[Close]]/E617)),"-",LN(Table139[[#This Row],[Close]]/E617))</f>
        <v>9.2159909828632095E-3</v>
      </c>
    </row>
    <row r="619" spans="1:8" x14ac:dyDescent="0.3">
      <c r="A619" s="2">
        <v>44018</v>
      </c>
      <c r="B619" s="1">
        <v>7029.5</v>
      </c>
      <c r="C619" s="1">
        <v>7193.55</v>
      </c>
      <c r="D619" s="1">
        <v>6993.8</v>
      </c>
      <c r="E619" s="1">
        <v>7171.75</v>
      </c>
      <c r="F619" s="1">
        <v>210529384</v>
      </c>
      <c r="G619" s="1">
        <v>5332.52</v>
      </c>
      <c r="H619" s="3">
        <f>IF(ISERR(LN(Table139[[#This Row],[Close]]/E618)),"-",LN(Table139[[#This Row],[Close]]/E618))</f>
        <v>2.838383830446015E-2</v>
      </c>
    </row>
    <row r="620" spans="1:8" x14ac:dyDescent="0.3">
      <c r="A620" s="2">
        <v>44019</v>
      </c>
      <c r="B620" s="1">
        <v>7172.35</v>
      </c>
      <c r="C620" s="1">
        <v>7217.7</v>
      </c>
      <c r="D620" s="1">
        <v>7099.5</v>
      </c>
      <c r="E620" s="1">
        <v>7199.55</v>
      </c>
      <c r="F620" s="1">
        <v>172502817</v>
      </c>
      <c r="G620" s="1">
        <v>5334.2</v>
      </c>
      <c r="H620" s="3">
        <f>IF(ISERR(LN(Table139[[#This Row],[Close]]/E619)),"-",LN(Table139[[#This Row],[Close]]/E619))</f>
        <v>3.8688267137198871E-3</v>
      </c>
    </row>
    <row r="621" spans="1:8" x14ac:dyDescent="0.3">
      <c r="A621" s="2">
        <v>44020</v>
      </c>
      <c r="B621" s="1">
        <v>7225.15</v>
      </c>
      <c r="C621" s="1">
        <v>7252.1</v>
      </c>
      <c r="D621" s="1">
        <v>7037.9</v>
      </c>
      <c r="E621" s="1">
        <v>7059.35</v>
      </c>
      <c r="F621" s="1">
        <v>138439255</v>
      </c>
      <c r="G621" s="1">
        <v>4167.3999999999996</v>
      </c>
      <c r="H621" s="3">
        <f>IF(ISERR(LN(Table139[[#This Row],[Close]]/E620)),"-",LN(Table139[[#This Row],[Close]]/E620))</f>
        <v>-1.9665544790838433E-2</v>
      </c>
    </row>
    <row r="622" spans="1:8" x14ac:dyDescent="0.3">
      <c r="A622" s="2">
        <v>44021</v>
      </c>
      <c r="B622" s="1">
        <v>7101.9</v>
      </c>
      <c r="C622" s="1">
        <v>7112.05</v>
      </c>
      <c r="D622" s="1">
        <v>7022.2</v>
      </c>
      <c r="E622" s="1">
        <v>7085.6</v>
      </c>
      <c r="F622" s="1">
        <v>102206411</v>
      </c>
      <c r="G622" s="1">
        <v>3241.01</v>
      </c>
      <c r="H622" s="3">
        <f>IF(ISERR(LN(Table139[[#This Row],[Close]]/E621)),"-",LN(Table139[[#This Row],[Close]]/E621))</f>
        <v>3.7115762352715421E-3</v>
      </c>
    </row>
    <row r="623" spans="1:8" x14ac:dyDescent="0.3">
      <c r="A623" s="2">
        <v>44022</v>
      </c>
      <c r="B623" s="1">
        <v>7066</v>
      </c>
      <c r="C623" s="1">
        <v>7158.2</v>
      </c>
      <c r="D623" s="1">
        <v>7020.3</v>
      </c>
      <c r="E623" s="1">
        <v>7041.1</v>
      </c>
      <c r="F623" s="1">
        <v>123653320</v>
      </c>
      <c r="G623" s="1">
        <v>3406.17</v>
      </c>
      <c r="H623" s="3">
        <f>IF(ISERR(LN(Table139[[#This Row],[Close]]/E622)),"-",LN(Table139[[#This Row],[Close]]/E622))</f>
        <v>-6.3001475490449613E-3</v>
      </c>
    </row>
    <row r="624" spans="1:8" x14ac:dyDescent="0.3">
      <c r="A624" s="2">
        <v>44025</v>
      </c>
      <c r="B624" s="1">
        <v>7094.15</v>
      </c>
      <c r="C624" s="1">
        <v>7139.85</v>
      </c>
      <c r="D624" s="1">
        <v>7035.9</v>
      </c>
      <c r="E624" s="1">
        <v>7084.45</v>
      </c>
      <c r="F624" s="1">
        <v>134063369</v>
      </c>
      <c r="G624" s="1">
        <v>3220.41</v>
      </c>
      <c r="H624" s="3">
        <f>IF(ISERR(LN(Table139[[#This Row],[Close]]/E623)),"-",LN(Table139[[#This Row],[Close]]/E623))</f>
        <v>6.1378333719567186E-3</v>
      </c>
    </row>
    <row r="625" spans="1:8" x14ac:dyDescent="0.3">
      <c r="A625" s="2">
        <v>44026</v>
      </c>
      <c r="B625" s="1">
        <v>7047.65</v>
      </c>
      <c r="C625" s="1">
        <v>7050.1</v>
      </c>
      <c r="D625" s="1">
        <v>6883.7</v>
      </c>
      <c r="E625" s="1">
        <v>6916</v>
      </c>
      <c r="F625" s="1">
        <v>104104014</v>
      </c>
      <c r="G625" s="1">
        <v>3313.65</v>
      </c>
      <c r="H625" s="3">
        <f>IF(ISERR(LN(Table139[[#This Row],[Close]]/E624)),"-",LN(Table139[[#This Row],[Close]]/E624))</f>
        <v>-2.4064673515103854E-2</v>
      </c>
    </row>
    <row r="626" spans="1:8" x14ac:dyDescent="0.3">
      <c r="A626" s="2">
        <v>44027</v>
      </c>
      <c r="B626" s="1">
        <v>6960.4</v>
      </c>
      <c r="C626" s="1">
        <v>7003.55</v>
      </c>
      <c r="D626" s="1">
        <v>6910.2</v>
      </c>
      <c r="E626" s="1">
        <v>6931.05</v>
      </c>
      <c r="F626" s="1">
        <v>105623424</v>
      </c>
      <c r="G626" s="1">
        <v>3450.43</v>
      </c>
      <c r="H626" s="3">
        <f>IF(ISERR(LN(Table139[[#This Row],[Close]]/E625)),"-",LN(Table139[[#This Row],[Close]]/E625))</f>
        <v>2.1737490550217684E-3</v>
      </c>
    </row>
    <row r="627" spans="1:8" x14ac:dyDescent="0.3">
      <c r="A627" s="2">
        <v>44028</v>
      </c>
      <c r="B627" s="1">
        <v>6940.75</v>
      </c>
      <c r="C627" s="1">
        <v>7027.25</v>
      </c>
      <c r="D627" s="1">
        <v>6853.75</v>
      </c>
      <c r="E627" s="1">
        <v>7015.9</v>
      </c>
      <c r="F627" s="1">
        <v>102697719</v>
      </c>
      <c r="G627" s="1">
        <v>3547.88</v>
      </c>
      <c r="H627" s="3">
        <f>IF(ISERR(LN(Table139[[#This Row],[Close]]/E626)),"-",LN(Table139[[#This Row],[Close]]/E626))</f>
        <v>1.216768495654935E-2</v>
      </c>
    </row>
    <row r="628" spans="1:8" x14ac:dyDescent="0.3">
      <c r="A628" s="2">
        <v>44029</v>
      </c>
      <c r="B628" s="1">
        <v>7039.55</v>
      </c>
      <c r="C628" s="1">
        <v>7154.75</v>
      </c>
      <c r="D628" s="1">
        <v>7016.85</v>
      </c>
      <c r="E628" s="1">
        <v>7137.3</v>
      </c>
      <c r="F628" s="1">
        <v>112281160</v>
      </c>
      <c r="G628" s="1">
        <v>3212.76</v>
      </c>
      <c r="H628" s="3">
        <f>IF(ISERR(LN(Table139[[#This Row],[Close]]/E627)),"-",LN(Table139[[#This Row],[Close]]/E627))</f>
        <v>1.7155551741155652E-2</v>
      </c>
    </row>
    <row r="629" spans="1:8" x14ac:dyDescent="0.3">
      <c r="A629" s="2">
        <v>44032</v>
      </c>
      <c r="B629" s="1">
        <v>7161.7</v>
      </c>
      <c r="C629" s="1">
        <v>7183.2</v>
      </c>
      <c r="D629" s="1">
        <v>7105.55</v>
      </c>
      <c r="E629" s="1">
        <v>7175.85</v>
      </c>
      <c r="F629" s="1">
        <v>97655565</v>
      </c>
      <c r="G629" s="1">
        <v>3035.58</v>
      </c>
      <c r="H629" s="3">
        <f>IF(ISERR(LN(Table139[[#This Row],[Close]]/E628)),"-",LN(Table139[[#This Row],[Close]]/E628))</f>
        <v>5.3866679542197557E-3</v>
      </c>
    </row>
    <row r="630" spans="1:8" x14ac:dyDescent="0.3">
      <c r="A630" s="2">
        <v>44033</v>
      </c>
      <c r="B630" s="1">
        <v>7209</v>
      </c>
      <c r="C630" s="1">
        <v>7317.55</v>
      </c>
      <c r="D630" s="1">
        <v>7198.25</v>
      </c>
      <c r="E630" s="1">
        <v>7295.75</v>
      </c>
      <c r="F630" s="1">
        <v>139658577</v>
      </c>
      <c r="G630" s="1">
        <v>4471.45</v>
      </c>
      <c r="H630" s="3">
        <f>IF(ISERR(LN(Table139[[#This Row],[Close]]/E629)),"-",LN(Table139[[#This Row],[Close]]/E629))</f>
        <v>1.657076530609192E-2</v>
      </c>
    </row>
    <row r="631" spans="1:8" x14ac:dyDescent="0.3">
      <c r="A631" s="2">
        <v>44034</v>
      </c>
      <c r="B631" s="1">
        <v>7301</v>
      </c>
      <c r="C631" s="1">
        <v>7306.75</v>
      </c>
      <c r="D631" s="1">
        <v>7154.15</v>
      </c>
      <c r="E631" s="1">
        <v>7203.95</v>
      </c>
      <c r="F631" s="1">
        <v>113375779</v>
      </c>
      <c r="G631" s="1">
        <v>4464.3599999999997</v>
      </c>
      <c r="H631" s="3">
        <f>IF(ISERR(LN(Table139[[#This Row],[Close]]/E630)),"-",LN(Table139[[#This Row],[Close]]/E630))</f>
        <v>-1.2662500133020805E-2</v>
      </c>
    </row>
    <row r="632" spans="1:8" x14ac:dyDescent="0.3">
      <c r="A632" s="2">
        <v>44035</v>
      </c>
      <c r="B632" s="1">
        <v>7205.8</v>
      </c>
      <c r="C632" s="1">
        <v>7313</v>
      </c>
      <c r="D632" s="1">
        <v>7172.4</v>
      </c>
      <c r="E632" s="1">
        <v>7301.05</v>
      </c>
      <c r="F632" s="1">
        <v>74120597</v>
      </c>
      <c r="G632" s="1">
        <v>3543.96</v>
      </c>
      <c r="H632" s="3">
        <f>IF(ISERR(LN(Table139[[#This Row],[Close]]/E631)),"-",LN(Table139[[#This Row],[Close]]/E631))</f>
        <v>1.3388686726371701E-2</v>
      </c>
    </row>
    <row r="633" spans="1:8" x14ac:dyDescent="0.3">
      <c r="A633" s="2">
        <v>44036</v>
      </c>
      <c r="B633" s="1">
        <v>7228.4</v>
      </c>
      <c r="C633" s="1">
        <v>7271</v>
      </c>
      <c r="D633" s="1">
        <v>7178.85</v>
      </c>
      <c r="E633" s="1">
        <v>7218.65</v>
      </c>
      <c r="F633" s="1">
        <v>102088182</v>
      </c>
      <c r="G633" s="1">
        <v>3022.54</v>
      </c>
      <c r="H633" s="3">
        <f>IF(ISERR(LN(Table139[[#This Row],[Close]]/E632)),"-",LN(Table139[[#This Row],[Close]]/E632))</f>
        <v>-1.1350218615170328E-2</v>
      </c>
    </row>
    <row r="634" spans="1:8" x14ac:dyDescent="0.3">
      <c r="A634" s="2">
        <v>44039</v>
      </c>
      <c r="B634" s="1">
        <v>7233.9</v>
      </c>
      <c r="C634" s="1">
        <v>7238.6</v>
      </c>
      <c r="D634" s="1">
        <v>7121.95</v>
      </c>
      <c r="E634" s="1">
        <v>7186.45</v>
      </c>
      <c r="F634" s="1">
        <v>74203200</v>
      </c>
      <c r="G634" s="1">
        <v>2429.39</v>
      </c>
      <c r="H634" s="3">
        <f>IF(ISERR(LN(Table139[[#This Row],[Close]]/E633)),"-",LN(Table139[[#This Row],[Close]]/E633))</f>
        <v>-4.4706463170547514E-3</v>
      </c>
    </row>
    <row r="635" spans="1:8" x14ac:dyDescent="0.3">
      <c r="A635" s="2">
        <v>44040</v>
      </c>
      <c r="B635" s="1">
        <v>7193.15</v>
      </c>
      <c r="C635" s="1">
        <v>7438.05</v>
      </c>
      <c r="D635" s="1">
        <v>7185.25</v>
      </c>
      <c r="E635" s="1">
        <v>7416.9</v>
      </c>
      <c r="F635" s="1">
        <v>134266723</v>
      </c>
      <c r="G635" s="1">
        <v>4650.8</v>
      </c>
      <c r="H635" s="3">
        <f>IF(ISERR(LN(Table139[[#This Row],[Close]]/E634)),"-",LN(Table139[[#This Row],[Close]]/E634))</f>
        <v>3.1563871628211976E-2</v>
      </c>
    </row>
    <row r="636" spans="1:8" x14ac:dyDescent="0.3">
      <c r="A636" s="2">
        <v>44041</v>
      </c>
      <c r="B636" s="1">
        <v>7425.75</v>
      </c>
      <c r="C636" s="1">
        <v>7464.15</v>
      </c>
      <c r="D636" s="1">
        <v>7299.7</v>
      </c>
      <c r="E636" s="1">
        <v>7330.25</v>
      </c>
      <c r="F636" s="1">
        <v>98494781</v>
      </c>
      <c r="G636" s="1">
        <v>3789.72</v>
      </c>
      <c r="H636" s="3">
        <f>IF(ISERR(LN(Table139[[#This Row],[Close]]/E635)),"-",LN(Table139[[#This Row],[Close]]/E635))</f>
        <v>-1.1751558394465003E-2</v>
      </c>
    </row>
    <row r="637" spans="1:8" x14ac:dyDescent="0.3">
      <c r="A637" s="2">
        <v>44042</v>
      </c>
      <c r="B637" s="1">
        <v>7340.8</v>
      </c>
      <c r="C637" s="1">
        <v>7398.9</v>
      </c>
      <c r="D637" s="1">
        <v>7270.55</v>
      </c>
      <c r="E637" s="1">
        <v>7287.85</v>
      </c>
      <c r="F637" s="1">
        <v>98987863</v>
      </c>
      <c r="G637" s="1">
        <v>4122.42</v>
      </c>
      <c r="H637" s="3">
        <f>IF(ISERR(LN(Table139[[#This Row],[Close]]/E636)),"-",LN(Table139[[#This Row],[Close]]/E636))</f>
        <v>-5.8010437613712834E-3</v>
      </c>
    </row>
    <row r="638" spans="1:8" x14ac:dyDescent="0.3">
      <c r="A638" s="2">
        <v>44043</v>
      </c>
      <c r="B638" s="1">
        <v>7311.45</v>
      </c>
      <c r="C638" s="1">
        <v>7328.5</v>
      </c>
      <c r="D638" s="1">
        <v>7225.75</v>
      </c>
      <c r="E638" s="1">
        <v>7279.75</v>
      </c>
      <c r="F638" s="1">
        <v>83824283</v>
      </c>
      <c r="G638" s="1">
        <v>3315.63</v>
      </c>
      <c r="H638" s="3">
        <f>IF(ISERR(LN(Table139[[#This Row],[Close]]/E637)),"-",LN(Table139[[#This Row],[Close]]/E637))</f>
        <v>-1.1120570079838502E-3</v>
      </c>
    </row>
    <row r="639" spans="1:8" x14ac:dyDescent="0.3">
      <c r="A639" s="2">
        <v>44046</v>
      </c>
      <c r="B639" s="1">
        <v>7323.65</v>
      </c>
      <c r="C639" s="1">
        <v>7469.1</v>
      </c>
      <c r="D639" s="1">
        <v>7224.8</v>
      </c>
      <c r="E639" s="1">
        <v>7240.25</v>
      </c>
      <c r="F639" s="1">
        <v>275246833</v>
      </c>
      <c r="G639" s="1">
        <v>6127.15</v>
      </c>
      <c r="H639" s="3">
        <f>IF(ISERR(LN(Table139[[#This Row],[Close]]/E638)),"-",LN(Table139[[#This Row],[Close]]/E638))</f>
        <v>-5.4407847713947065E-3</v>
      </c>
    </row>
    <row r="640" spans="1:8" x14ac:dyDescent="0.3">
      <c r="A640" s="2">
        <v>44047</v>
      </c>
      <c r="B640" s="1">
        <v>7282.45</v>
      </c>
      <c r="C640" s="1">
        <v>7381.65</v>
      </c>
      <c r="D640" s="1">
        <v>7273.2</v>
      </c>
      <c r="E640" s="1">
        <v>7353.95</v>
      </c>
      <c r="F640" s="1">
        <v>166384263</v>
      </c>
      <c r="G640" s="1">
        <v>4324.1400000000003</v>
      </c>
      <c r="H640" s="3">
        <f>IF(ISERR(LN(Table139[[#This Row],[Close]]/E639)),"-",LN(Table139[[#This Row],[Close]]/E639))</f>
        <v>1.5581847646820635E-2</v>
      </c>
    </row>
    <row r="641" spans="1:8" x14ac:dyDescent="0.3">
      <c r="A641" s="2">
        <v>44048</v>
      </c>
      <c r="B641" s="1">
        <v>7397</v>
      </c>
      <c r="C641" s="1">
        <v>7511.8</v>
      </c>
      <c r="D641" s="1">
        <v>7392.2</v>
      </c>
      <c r="E641" s="1">
        <v>7489.1</v>
      </c>
      <c r="F641" s="1">
        <v>168322483</v>
      </c>
      <c r="G641" s="1">
        <v>4710.66</v>
      </c>
      <c r="H641" s="3">
        <f>IF(ISERR(LN(Table139[[#This Row],[Close]]/E640)),"-",LN(Table139[[#This Row],[Close]]/E640))</f>
        <v>1.8211046260667385E-2</v>
      </c>
    </row>
    <row r="642" spans="1:8" x14ac:dyDescent="0.3">
      <c r="A642" s="2">
        <v>44049</v>
      </c>
      <c r="B642" s="1">
        <v>7521.95</v>
      </c>
      <c r="C642" s="1">
        <v>7532.4</v>
      </c>
      <c r="D642" s="1">
        <v>7433.1</v>
      </c>
      <c r="E642" s="1">
        <v>7498.25</v>
      </c>
      <c r="F642" s="1">
        <v>106790496</v>
      </c>
      <c r="G642" s="1">
        <v>3342.27</v>
      </c>
      <c r="H642" s="3">
        <f>IF(ISERR(LN(Table139[[#This Row],[Close]]/E641)),"-",LN(Table139[[#This Row],[Close]]/E641))</f>
        <v>1.2210298867806133E-3</v>
      </c>
    </row>
    <row r="643" spans="1:8" x14ac:dyDescent="0.3">
      <c r="A643" s="2">
        <v>44050</v>
      </c>
      <c r="B643" s="1">
        <v>7484.95</v>
      </c>
      <c r="C643" s="1">
        <v>7598.3</v>
      </c>
      <c r="D643" s="1">
        <v>7468.2</v>
      </c>
      <c r="E643" s="1">
        <v>7554.45</v>
      </c>
      <c r="F643" s="1">
        <v>123891668</v>
      </c>
      <c r="G643" s="1">
        <v>4215.9399999999996</v>
      </c>
      <c r="H643" s="3">
        <f>IF(ISERR(LN(Table139[[#This Row],[Close]]/E642)),"-",LN(Table139[[#This Row],[Close]]/E642))</f>
        <v>7.4671336216695335E-3</v>
      </c>
    </row>
    <row r="644" spans="1:8" x14ac:dyDescent="0.3">
      <c r="A644" s="2">
        <v>44053</v>
      </c>
      <c r="B644" s="1">
        <v>7593.7</v>
      </c>
      <c r="C644" s="1">
        <v>7688.7</v>
      </c>
      <c r="D644" s="1">
        <v>7577.5</v>
      </c>
      <c r="E644" s="1">
        <v>7621.3</v>
      </c>
      <c r="F644" s="1">
        <v>173609058</v>
      </c>
      <c r="G644" s="1">
        <v>4764.78</v>
      </c>
      <c r="H644" s="3">
        <f>IF(ISERR(LN(Table139[[#This Row],[Close]]/E643)),"-",LN(Table139[[#This Row],[Close]]/E643))</f>
        <v>8.810165217800283E-3</v>
      </c>
    </row>
    <row r="645" spans="1:8" x14ac:dyDescent="0.3">
      <c r="A645" s="2">
        <v>44054</v>
      </c>
      <c r="B645" s="1">
        <v>7675.4</v>
      </c>
      <c r="C645" s="1">
        <v>7699.05</v>
      </c>
      <c r="D645" s="1">
        <v>7618.3</v>
      </c>
      <c r="E645" s="1">
        <v>7630.35</v>
      </c>
      <c r="F645" s="1">
        <v>154231463</v>
      </c>
      <c r="G645" s="1">
        <v>3811.09</v>
      </c>
      <c r="H645" s="3">
        <f>IF(ISERR(LN(Table139[[#This Row],[Close]]/E644)),"-",LN(Table139[[#This Row],[Close]]/E644))</f>
        <v>1.1867569819872129E-3</v>
      </c>
    </row>
    <row r="646" spans="1:8" x14ac:dyDescent="0.3">
      <c r="A646" s="2">
        <v>44055</v>
      </c>
      <c r="B646" s="1">
        <v>7613.75</v>
      </c>
      <c r="C646" s="1">
        <v>7808.1</v>
      </c>
      <c r="D646" s="1">
        <v>7586.75</v>
      </c>
      <c r="E646" s="1">
        <v>7785.05</v>
      </c>
      <c r="F646" s="1">
        <v>202279569</v>
      </c>
      <c r="G646" s="1">
        <v>5441.69</v>
      </c>
      <c r="H646" s="3">
        <f>IF(ISERR(LN(Table139[[#This Row],[Close]]/E645)),"-",LN(Table139[[#This Row],[Close]]/E645))</f>
        <v>2.0071512068984613E-2</v>
      </c>
    </row>
    <row r="647" spans="1:8" x14ac:dyDescent="0.3">
      <c r="A647" s="2">
        <v>44056</v>
      </c>
      <c r="B647" s="1">
        <v>7801.1</v>
      </c>
      <c r="C647" s="1">
        <v>7896.1</v>
      </c>
      <c r="D647" s="1">
        <v>7757.05</v>
      </c>
      <c r="E647" s="1">
        <v>7879.75</v>
      </c>
      <c r="F647" s="1">
        <v>422670303</v>
      </c>
      <c r="G647" s="1">
        <v>7265.71</v>
      </c>
      <c r="H647" s="3">
        <f>IF(ISERR(LN(Table139[[#This Row],[Close]]/E646)),"-",LN(Table139[[#This Row],[Close]]/E646))</f>
        <v>1.2090949605270764E-2</v>
      </c>
    </row>
    <row r="648" spans="1:8" x14ac:dyDescent="0.3">
      <c r="A648" s="2">
        <v>44057</v>
      </c>
      <c r="B648" s="1">
        <v>7888.65</v>
      </c>
      <c r="C648" s="1">
        <v>7898.9</v>
      </c>
      <c r="D648" s="1">
        <v>7657.95</v>
      </c>
      <c r="E648" s="1">
        <v>7677.65</v>
      </c>
      <c r="F648" s="1">
        <v>285591830</v>
      </c>
      <c r="G648" s="1">
        <v>6546.31</v>
      </c>
      <c r="H648" s="3">
        <f>IF(ISERR(LN(Table139[[#This Row],[Close]]/E647)),"-",LN(Table139[[#This Row],[Close]]/E647))</f>
        <v>-2.5982666726303515E-2</v>
      </c>
    </row>
    <row r="649" spans="1:8" x14ac:dyDescent="0.3">
      <c r="A649" s="2">
        <v>44060</v>
      </c>
      <c r="B649" s="1">
        <v>7757.6</v>
      </c>
      <c r="C649" s="1">
        <v>7879.55</v>
      </c>
      <c r="D649" s="1">
        <v>7667.75</v>
      </c>
      <c r="E649" s="1">
        <v>7865.55</v>
      </c>
      <c r="F649" s="1">
        <v>189533250</v>
      </c>
      <c r="G649" s="1">
        <v>6062.1</v>
      </c>
      <c r="H649" s="3">
        <f>IF(ISERR(LN(Table139[[#This Row],[Close]]/E648)),"-",LN(Table139[[#This Row],[Close]]/E648))</f>
        <v>2.4178953383295006E-2</v>
      </c>
    </row>
    <row r="650" spans="1:8" x14ac:dyDescent="0.3">
      <c r="A650" s="2">
        <v>44061</v>
      </c>
      <c r="B650" s="1">
        <v>7879.5</v>
      </c>
      <c r="C650" s="1">
        <v>7979.3</v>
      </c>
      <c r="D650" s="1">
        <v>7878.3</v>
      </c>
      <c r="E650" s="1">
        <v>7941.85</v>
      </c>
      <c r="F650" s="1">
        <v>199524024</v>
      </c>
      <c r="G650" s="1">
        <v>4925.3100000000004</v>
      </c>
      <c r="H650" s="3">
        <f>IF(ISERR(LN(Table139[[#This Row],[Close]]/E649)),"-",LN(Table139[[#This Row],[Close]]/E649))</f>
        <v>9.6537814652771971E-3</v>
      </c>
    </row>
    <row r="651" spans="1:8" x14ac:dyDescent="0.3">
      <c r="A651" s="2">
        <v>44062</v>
      </c>
      <c r="B651" s="1">
        <v>7987.15</v>
      </c>
      <c r="C651" s="1">
        <v>8029.75</v>
      </c>
      <c r="D651" s="1">
        <v>7927.6</v>
      </c>
      <c r="E651" s="1">
        <v>7941.35</v>
      </c>
      <c r="F651" s="1">
        <v>220157666</v>
      </c>
      <c r="G651" s="1">
        <v>5190.22</v>
      </c>
      <c r="H651" s="3">
        <f>IF(ISERR(LN(Table139[[#This Row],[Close]]/E650)),"-",LN(Table139[[#This Row],[Close]]/E650))</f>
        <v>-6.2959605138181865E-5</v>
      </c>
    </row>
    <row r="652" spans="1:8" x14ac:dyDescent="0.3">
      <c r="A652" s="2">
        <v>44063</v>
      </c>
      <c r="B652" s="1">
        <v>7878.7</v>
      </c>
      <c r="C652" s="1">
        <v>7948.5</v>
      </c>
      <c r="D652" s="1">
        <v>7844.65</v>
      </c>
      <c r="E652" s="1">
        <v>7911.6</v>
      </c>
      <c r="F652" s="1">
        <v>175590581</v>
      </c>
      <c r="G652" s="1">
        <v>4107.8</v>
      </c>
      <c r="H652" s="3">
        <f>IF(ISERR(LN(Table139[[#This Row],[Close]]/E651)),"-",LN(Table139[[#This Row],[Close]]/E651))</f>
        <v>-3.753249070199749E-3</v>
      </c>
    </row>
    <row r="653" spans="1:8" x14ac:dyDescent="0.3">
      <c r="A653" s="2">
        <v>44064</v>
      </c>
      <c r="B653" s="1">
        <v>7994.9</v>
      </c>
      <c r="C653" s="1">
        <v>7995.35</v>
      </c>
      <c r="D653" s="1">
        <v>7910.55</v>
      </c>
      <c r="E653" s="1">
        <v>7934.7</v>
      </c>
      <c r="F653" s="1">
        <v>136558848</v>
      </c>
      <c r="G653" s="1">
        <v>4178.53</v>
      </c>
      <c r="H653" s="3">
        <f>IF(ISERR(LN(Table139[[#This Row],[Close]]/E652)),"-",LN(Table139[[#This Row],[Close]]/E652))</f>
        <v>2.9155091551807716E-3</v>
      </c>
    </row>
    <row r="654" spans="1:8" x14ac:dyDescent="0.3">
      <c r="A654" s="2">
        <v>44067</v>
      </c>
      <c r="B654" s="1">
        <v>7972.7</v>
      </c>
      <c r="C654" s="1">
        <v>8062.95</v>
      </c>
      <c r="D654" s="1">
        <v>7932.5</v>
      </c>
      <c r="E654" s="1">
        <v>7948.4</v>
      </c>
      <c r="F654" s="1">
        <v>115417975</v>
      </c>
      <c r="G654" s="1">
        <v>5789.58</v>
      </c>
      <c r="H654" s="3">
        <f>IF(ISERR(LN(Table139[[#This Row],[Close]]/E653)),"-",LN(Table139[[#This Row],[Close]]/E653))</f>
        <v>1.7251044692261225E-3</v>
      </c>
    </row>
    <row r="655" spans="1:8" x14ac:dyDescent="0.3">
      <c r="A655" s="2">
        <v>44068</v>
      </c>
      <c r="B655" s="1">
        <v>7997</v>
      </c>
      <c r="C655" s="1">
        <v>8034.4</v>
      </c>
      <c r="D655" s="1">
        <v>7933.2</v>
      </c>
      <c r="E655" s="1">
        <v>7983.6</v>
      </c>
      <c r="F655" s="1">
        <v>163974737</v>
      </c>
      <c r="G655" s="1">
        <v>4875.6400000000003</v>
      </c>
      <c r="H655" s="3">
        <f>IF(ISERR(LN(Table139[[#This Row],[Close]]/E654)),"-",LN(Table139[[#This Row],[Close]]/E654))</f>
        <v>4.4187870041809451E-3</v>
      </c>
    </row>
    <row r="656" spans="1:8" x14ac:dyDescent="0.3">
      <c r="A656" s="2">
        <v>44069</v>
      </c>
      <c r="B656" s="1">
        <v>8096.6</v>
      </c>
      <c r="C656" s="1">
        <v>8143.25</v>
      </c>
      <c r="D656" s="1">
        <v>8074.25</v>
      </c>
      <c r="E656" s="1">
        <v>8100.5</v>
      </c>
      <c r="F656" s="1">
        <v>275769356</v>
      </c>
      <c r="G656" s="1">
        <v>7857.15</v>
      </c>
      <c r="H656" s="3">
        <f>IF(ISERR(LN(Table139[[#This Row],[Close]]/E655)),"-",LN(Table139[[#This Row],[Close]]/E655))</f>
        <v>1.4536350614630657E-2</v>
      </c>
    </row>
    <row r="657" spans="1:8" x14ac:dyDescent="0.3">
      <c r="A657" s="2">
        <v>44070</v>
      </c>
      <c r="B657" s="1">
        <v>8141.05</v>
      </c>
      <c r="C657" s="1">
        <v>8198.5</v>
      </c>
      <c r="D657" s="1">
        <v>8080.7</v>
      </c>
      <c r="E657" s="1">
        <v>8183</v>
      </c>
      <c r="F657" s="1">
        <v>260300137</v>
      </c>
      <c r="G657" s="1">
        <v>5990.03</v>
      </c>
      <c r="H657" s="3">
        <f>IF(ISERR(LN(Table139[[#This Row],[Close]]/E656)),"-",LN(Table139[[#This Row],[Close]]/E656))</f>
        <v>1.0133043376908769E-2</v>
      </c>
    </row>
    <row r="658" spans="1:8" x14ac:dyDescent="0.3">
      <c r="A658" s="2">
        <v>44071</v>
      </c>
      <c r="B658" s="1">
        <v>8209.1</v>
      </c>
      <c r="C658" s="1">
        <v>8223.6</v>
      </c>
      <c r="D658" s="1">
        <v>8101.05</v>
      </c>
      <c r="E658" s="1">
        <v>8111.85</v>
      </c>
      <c r="F658" s="1">
        <v>171811251</v>
      </c>
      <c r="G658" s="1">
        <v>4790.7</v>
      </c>
      <c r="H658" s="3">
        <f>IF(ISERR(LN(Table139[[#This Row],[Close]]/E657)),"-",LN(Table139[[#This Row],[Close]]/E657))</f>
        <v>-8.7328759916405502E-3</v>
      </c>
    </row>
    <row r="659" spans="1:8" x14ac:dyDescent="0.3">
      <c r="A659" s="2">
        <v>44074</v>
      </c>
      <c r="B659" s="1">
        <v>8161.75</v>
      </c>
      <c r="C659" s="1">
        <v>8177</v>
      </c>
      <c r="D659" s="1">
        <v>7814</v>
      </c>
      <c r="E659" s="1">
        <v>7840.35</v>
      </c>
      <c r="F659" s="1">
        <v>250905252</v>
      </c>
      <c r="G659" s="1">
        <v>7078.3</v>
      </c>
      <c r="H659" s="3">
        <f>IF(ISERR(LN(Table139[[#This Row],[Close]]/E658)),"-",LN(Table139[[#This Row],[Close]]/E658))</f>
        <v>-3.4042479330607396E-2</v>
      </c>
    </row>
    <row r="660" spans="1:8" x14ac:dyDescent="0.3">
      <c r="A660" s="2">
        <v>44075</v>
      </c>
      <c r="B660" s="1">
        <v>7872.2</v>
      </c>
      <c r="C660" s="1">
        <v>7972.55</v>
      </c>
      <c r="D660" s="1">
        <v>7824.15</v>
      </c>
      <c r="E660" s="1">
        <v>7885.95</v>
      </c>
      <c r="F660" s="1">
        <v>130818030</v>
      </c>
      <c r="G660" s="1">
        <v>4083.34</v>
      </c>
      <c r="H660" s="3">
        <f>IF(ISERR(LN(Table139[[#This Row],[Close]]/E659)),"-",LN(Table139[[#This Row],[Close]]/E659))</f>
        <v>5.7992188623512912E-3</v>
      </c>
    </row>
    <row r="661" spans="1:8" x14ac:dyDescent="0.3">
      <c r="A661" s="2">
        <v>44076</v>
      </c>
      <c r="B661" s="1">
        <v>7895.15</v>
      </c>
      <c r="C661" s="1">
        <v>8004.25</v>
      </c>
      <c r="D661" s="1">
        <v>7799.45</v>
      </c>
      <c r="E661" s="1">
        <v>7976.95</v>
      </c>
      <c r="F661" s="1">
        <v>140694647</v>
      </c>
      <c r="G661" s="1">
        <v>5005.53</v>
      </c>
      <c r="H661" s="3">
        <f>IF(ISERR(LN(Table139[[#This Row],[Close]]/E660)),"-",LN(Table139[[#This Row],[Close]]/E660))</f>
        <v>1.1473437803441261E-2</v>
      </c>
    </row>
    <row r="662" spans="1:8" x14ac:dyDescent="0.3">
      <c r="A662" s="2">
        <v>44077</v>
      </c>
      <c r="B662" s="1">
        <v>8012.75</v>
      </c>
      <c r="C662" s="1">
        <v>8097.9</v>
      </c>
      <c r="D662" s="1">
        <v>8008</v>
      </c>
      <c r="E662" s="1">
        <v>8049.55</v>
      </c>
      <c r="F662" s="1">
        <v>175362482</v>
      </c>
      <c r="G662" s="1">
        <v>5083.2</v>
      </c>
      <c r="H662" s="3">
        <f>IF(ISERR(LN(Table139[[#This Row],[Close]]/E661)),"-",LN(Table139[[#This Row],[Close]]/E661))</f>
        <v>9.0600563580669497E-3</v>
      </c>
    </row>
    <row r="663" spans="1:8" x14ac:dyDescent="0.3">
      <c r="A663" s="2">
        <v>44078</v>
      </c>
      <c r="B663" s="1">
        <v>7916.8</v>
      </c>
      <c r="C663" s="1">
        <v>8128.45</v>
      </c>
      <c r="D663" s="1">
        <v>7890.45</v>
      </c>
      <c r="E663" s="1">
        <v>7996.55</v>
      </c>
      <c r="F663" s="1">
        <v>196296692</v>
      </c>
      <c r="G663" s="1">
        <v>5800.1</v>
      </c>
      <c r="H663" s="3">
        <f>IF(ISERR(LN(Table139[[#This Row],[Close]]/E662)),"-",LN(Table139[[#This Row],[Close]]/E662))</f>
        <v>-6.6059905820441966E-3</v>
      </c>
    </row>
    <row r="664" spans="1:8" x14ac:dyDescent="0.3">
      <c r="A664" s="2">
        <v>44081</v>
      </c>
      <c r="B664" s="1">
        <v>8039.3</v>
      </c>
      <c r="C664" s="1">
        <v>8062.35</v>
      </c>
      <c r="D664" s="1">
        <v>7906.65</v>
      </c>
      <c r="E664" s="1">
        <v>7957.85</v>
      </c>
      <c r="F664" s="1">
        <v>150984310</v>
      </c>
      <c r="G664" s="1">
        <v>4638.2299999999996</v>
      </c>
      <c r="H664" s="3">
        <f>IF(ISERR(LN(Table139[[#This Row],[Close]]/E663)),"-",LN(Table139[[#This Row],[Close]]/E663))</f>
        <v>-4.851335794743214E-3</v>
      </c>
    </row>
    <row r="665" spans="1:8" x14ac:dyDescent="0.3">
      <c r="A665" s="2">
        <v>44082</v>
      </c>
      <c r="B665" s="1">
        <v>7975.2</v>
      </c>
      <c r="C665" s="1">
        <v>7995.65</v>
      </c>
      <c r="D665" s="1">
        <v>7867.85</v>
      </c>
      <c r="E665" s="1">
        <v>7888</v>
      </c>
      <c r="F665" s="1">
        <v>124577594</v>
      </c>
      <c r="G665" s="1">
        <v>3903.54</v>
      </c>
      <c r="H665" s="3">
        <f>IF(ISERR(LN(Table139[[#This Row],[Close]]/E664)),"-",LN(Table139[[#This Row],[Close]]/E664))</f>
        <v>-8.8162455697344301E-3</v>
      </c>
    </row>
    <row r="666" spans="1:8" x14ac:dyDescent="0.3">
      <c r="A666" s="2">
        <v>44083</v>
      </c>
      <c r="B666" s="1">
        <v>7836.8</v>
      </c>
      <c r="C666" s="1">
        <v>7926.8</v>
      </c>
      <c r="D666" s="1">
        <v>7780.3</v>
      </c>
      <c r="E666" s="1">
        <v>7903.1</v>
      </c>
      <c r="F666" s="1">
        <v>174446800</v>
      </c>
      <c r="G666" s="1">
        <v>4755.18</v>
      </c>
      <c r="H666" s="3">
        <f>IF(ISERR(LN(Table139[[#This Row],[Close]]/E665)),"-",LN(Table139[[#This Row],[Close]]/E665))</f>
        <v>1.9124702652010875E-3</v>
      </c>
    </row>
    <row r="667" spans="1:8" x14ac:dyDescent="0.3">
      <c r="A667" s="2">
        <v>44084</v>
      </c>
      <c r="B667" s="1">
        <v>7962.55</v>
      </c>
      <c r="C667" s="1">
        <v>7980.1</v>
      </c>
      <c r="D667" s="1">
        <v>7873</v>
      </c>
      <c r="E667" s="1">
        <v>7945</v>
      </c>
      <c r="F667" s="1">
        <v>133408261</v>
      </c>
      <c r="G667" s="1">
        <v>3742.74</v>
      </c>
      <c r="H667" s="3">
        <f>IF(ISERR(LN(Table139[[#This Row],[Close]]/E666)),"-",LN(Table139[[#This Row],[Close]]/E666))</f>
        <v>5.2877124231440363E-3</v>
      </c>
    </row>
    <row r="668" spans="1:8" x14ac:dyDescent="0.3">
      <c r="A668" s="2">
        <v>44085</v>
      </c>
      <c r="B668" s="1">
        <v>7953.25</v>
      </c>
      <c r="C668" s="1">
        <v>7995.25</v>
      </c>
      <c r="D668" s="1">
        <v>7930.8</v>
      </c>
      <c r="E668" s="1">
        <v>7956.8</v>
      </c>
      <c r="F668" s="1">
        <v>114792521</v>
      </c>
      <c r="G668" s="1">
        <v>3771.61</v>
      </c>
      <c r="H668" s="3">
        <f>IF(ISERR(LN(Table139[[#This Row],[Close]]/E667)),"-",LN(Table139[[#This Row],[Close]]/E667))</f>
        <v>1.4841089896577529E-3</v>
      </c>
    </row>
    <row r="669" spans="1:8" x14ac:dyDescent="0.3">
      <c r="A669" s="2">
        <v>44088</v>
      </c>
      <c r="B669" s="1">
        <v>7998.45</v>
      </c>
      <c r="C669" s="1">
        <v>8094.4</v>
      </c>
      <c r="D669" s="1">
        <v>7955.1</v>
      </c>
      <c r="E669" s="1">
        <v>8035.35</v>
      </c>
      <c r="F669" s="1">
        <v>222420676</v>
      </c>
      <c r="G669" s="1">
        <v>5220.3500000000004</v>
      </c>
      <c r="H669" s="3">
        <f>IF(ISERR(LN(Table139[[#This Row],[Close]]/E668)),"-",LN(Table139[[#This Row],[Close]]/E668))</f>
        <v>9.8236486899593457E-3</v>
      </c>
    </row>
    <row r="670" spans="1:8" x14ac:dyDescent="0.3">
      <c r="A670" s="2">
        <v>44089</v>
      </c>
      <c r="B670" s="1">
        <v>8067.8</v>
      </c>
      <c r="C670" s="1">
        <v>8074.1</v>
      </c>
      <c r="D670" s="1">
        <v>7997.8</v>
      </c>
      <c r="E670" s="1">
        <v>8033.5</v>
      </c>
      <c r="F670" s="1">
        <v>157619100</v>
      </c>
      <c r="G670" s="1">
        <v>3769.63</v>
      </c>
      <c r="H670" s="3">
        <f>IF(ISERR(LN(Table139[[#This Row],[Close]]/E669)),"-",LN(Table139[[#This Row],[Close]]/E669))</f>
        <v>-2.3025916704353858E-4</v>
      </c>
    </row>
    <row r="671" spans="1:8" x14ac:dyDescent="0.3">
      <c r="A671" s="2">
        <v>44090</v>
      </c>
      <c r="B671" s="1">
        <v>8055</v>
      </c>
      <c r="C671" s="1">
        <v>8220.4</v>
      </c>
      <c r="D671" s="1">
        <v>8041</v>
      </c>
      <c r="E671" s="1">
        <v>8156.2</v>
      </c>
      <c r="F671" s="1">
        <v>210284590</v>
      </c>
      <c r="G671" s="1">
        <v>6067.64</v>
      </c>
      <c r="H671" s="3">
        <f>IF(ISERR(LN(Table139[[#This Row],[Close]]/E670)),"-",LN(Table139[[#This Row],[Close]]/E670))</f>
        <v>1.515807573472468E-2</v>
      </c>
    </row>
    <row r="672" spans="1:8" x14ac:dyDescent="0.3">
      <c r="A672" s="2">
        <v>44091</v>
      </c>
      <c r="B672" s="1">
        <v>8106.1</v>
      </c>
      <c r="C672" s="1">
        <v>8145.6</v>
      </c>
      <c r="D672" s="1">
        <v>8041.85</v>
      </c>
      <c r="E672" s="1">
        <v>8128.65</v>
      </c>
      <c r="F672" s="1">
        <v>112245488</v>
      </c>
      <c r="G672" s="1">
        <v>3451.26</v>
      </c>
      <c r="H672" s="3">
        <f>IF(ISERR(LN(Table139[[#This Row],[Close]]/E671)),"-",LN(Table139[[#This Row],[Close]]/E671))</f>
        <v>-3.3835161248782007E-3</v>
      </c>
    </row>
    <row r="673" spans="1:8" x14ac:dyDescent="0.3">
      <c r="A673" s="2">
        <v>44092</v>
      </c>
      <c r="B673" s="1">
        <v>8180.25</v>
      </c>
      <c r="C673" s="1">
        <v>8221.2999999999993</v>
      </c>
      <c r="D673" s="1">
        <v>8125.45</v>
      </c>
      <c r="E673" s="1">
        <v>8161.7</v>
      </c>
      <c r="F673" s="1">
        <v>170659836</v>
      </c>
      <c r="G673" s="1">
        <v>5028.21</v>
      </c>
      <c r="H673" s="3">
        <f>IF(ISERR(LN(Table139[[#This Row],[Close]]/E672)),"-",LN(Table139[[#This Row],[Close]]/E672))</f>
        <v>4.057622499874472E-3</v>
      </c>
    </row>
    <row r="674" spans="1:8" x14ac:dyDescent="0.3">
      <c r="A674" s="2">
        <v>44095</v>
      </c>
      <c r="B674" s="1">
        <v>8170.1</v>
      </c>
      <c r="C674" s="1">
        <v>8176.3</v>
      </c>
      <c r="D674" s="1">
        <v>7791.65</v>
      </c>
      <c r="E674" s="1">
        <v>7832.2</v>
      </c>
      <c r="F674" s="1">
        <v>160775185</v>
      </c>
      <c r="G674" s="1">
        <v>4667.75</v>
      </c>
      <c r="H674" s="3">
        <f>IF(ISERR(LN(Table139[[#This Row],[Close]]/E673)),"-",LN(Table139[[#This Row],[Close]]/E673))</f>
        <v>-4.1209039447317845E-2</v>
      </c>
    </row>
    <row r="675" spans="1:8" x14ac:dyDescent="0.3">
      <c r="A675" s="2">
        <v>44096</v>
      </c>
      <c r="B675" s="1">
        <v>7837.9</v>
      </c>
      <c r="C675" s="1">
        <v>7846.2</v>
      </c>
      <c r="D675" s="1">
        <v>7600.3</v>
      </c>
      <c r="E675" s="1">
        <v>7695.25</v>
      </c>
      <c r="F675" s="1">
        <v>213890672</v>
      </c>
      <c r="G675" s="1">
        <v>5482.24</v>
      </c>
      <c r="H675" s="3">
        <f>IF(ISERR(LN(Table139[[#This Row],[Close]]/E674)),"-",LN(Table139[[#This Row],[Close]]/E674))</f>
        <v>-1.7640185771577433E-2</v>
      </c>
    </row>
    <row r="676" spans="1:8" x14ac:dyDescent="0.3">
      <c r="A676" s="2">
        <v>44097</v>
      </c>
      <c r="B676" s="1">
        <v>7748.25</v>
      </c>
      <c r="C676" s="1">
        <v>7793</v>
      </c>
      <c r="D676" s="1">
        <v>7609.55</v>
      </c>
      <c r="E676" s="1">
        <v>7690.9</v>
      </c>
      <c r="F676" s="1">
        <v>158855206</v>
      </c>
      <c r="G676" s="1">
        <v>4283.8599999999997</v>
      </c>
      <c r="H676" s="3">
        <f>IF(ISERR(LN(Table139[[#This Row],[Close]]/E675)),"-",LN(Table139[[#This Row],[Close]]/E675))</f>
        <v>-5.6544361206685174E-4</v>
      </c>
    </row>
    <row r="677" spans="1:8" x14ac:dyDescent="0.3">
      <c r="A677" s="2">
        <v>44098</v>
      </c>
      <c r="B677" s="1">
        <v>7598.1</v>
      </c>
      <c r="C677" s="1">
        <v>7614.05</v>
      </c>
      <c r="D677" s="1">
        <v>7398.35</v>
      </c>
      <c r="E677" s="1">
        <v>7418.85</v>
      </c>
      <c r="F677" s="1">
        <v>161032056</v>
      </c>
      <c r="G677" s="1">
        <v>3970.49</v>
      </c>
      <c r="H677" s="3">
        <f>IF(ISERR(LN(Table139[[#This Row],[Close]]/E676)),"-",LN(Table139[[#This Row],[Close]]/E676))</f>
        <v>-3.6013753135285619E-2</v>
      </c>
    </row>
    <row r="678" spans="1:8" x14ac:dyDescent="0.3">
      <c r="A678" s="2">
        <v>44099</v>
      </c>
      <c r="B678" s="1">
        <v>7505.5</v>
      </c>
      <c r="C678" s="1">
        <v>7686.4</v>
      </c>
      <c r="D678" s="1">
        <v>7477.5</v>
      </c>
      <c r="E678" s="1">
        <v>7669.5</v>
      </c>
      <c r="F678" s="1">
        <v>205105797</v>
      </c>
      <c r="G678" s="1">
        <v>4424.79</v>
      </c>
      <c r="H678" s="3">
        <f>IF(ISERR(LN(Table139[[#This Row],[Close]]/E677)),"-",LN(Table139[[#This Row],[Close]]/E677))</f>
        <v>3.3227365561300695E-2</v>
      </c>
    </row>
    <row r="679" spans="1:8" x14ac:dyDescent="0.3">
      <c r="A679" s="2">
        <v>44102</v>
      </c>
      <c r="B679" s="1">
        <v>7750.3</v>
      </c>
      <c r="C679" s="1">
        <v>7918.2</v>
      </c>
      <c r="D679" s="1">
        <v>7734.15</v>
      </c>
      <c r="E679" s="1">
        <v>7902.55</v>
      </c>
      <c r="F679" s="1">
        <v>172017743</v>
      </c>
      <c r="G679" s="1">
        <v>4546.24</v>
      </c>
      <c r="H679" s="3">
        <f>IF(ISERR(LN(Table139[[#This Row],[Close]]/E678)),"-",LN(Table139[[#This Row],[Close]]/E678))</f>
        <v>2.9934067993266551E-2</v>
      </c>
    </row>
    <row r="680" spans="1:8" x14ac:dyDescent="0.3">
      <c r="A680" s="2">
        <v>44103</v>
      </c>
      <c r="B680" s="1">
        <v>7950.9</v>
      </c>
      <c r="C680" s="1">
        <v>8024</v>
      </c>
      <c r="D680" s="1">
        <v>7861.1</v>
      </c>
      <c r="E680" s="1">
        <v>7925.2</v>
      </c>
      <c r="F680" s="1">
        <v>157969286</v>
      </c>
      <c r="G680" s="1">
        <v>5101.4799999999996</v>
      </c>
      <c r="H680" s="3">
        <f>IF(ISERR(LN(Table139[[#This Row],[Close]]/E679)),"-",LN(Table139[[#This Row],[Close]]/E679))</f>
        <v>2.8620638386735466E-3</v>
      </c>
    </row>
    <row r="681" spans="1:8" x14ac:dyDescent="0.3">
      <c r="A681" s="2">
        <v>44104</v>
      </c>
      <c r="B681" s="1">
        <v>7935.1</v>
      </c>
      <c r="C681" s="1">
        <v>7974.9</v>
      </c>
      <c r="D681" s="1">
        <v>7887.85</v>
      </c>
      <c r="E681" s="1">
        <v>7908.1</v>
      </c>
      <c r="F681" s="1">
        <v>106578881</v>
      </c>
      <c r="G681" s="1">
        <v>3407.68</v>
      </c>
      <c r="H681" s="3">
        <f>IF(ISERR(LN(Table139[[#This Row],[Close]]/E680)),"-",LN(Table139[[#This Row],[Close]]/E680))</f>
        <v>-2.1600053871917665E-3</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F926E-FEA7-4E77-82A3-67FEBEB7EE57}">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9"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IF(ISERR(LN(Table210[[#This Row],[Close]]/E1)),"-",LN(Table210[[#This Row],[Close]]/E1))</f>
        <v>-</v>
      </c>
      <c r="J2" s="5" t="s">
        <v>29</v>
      </c>
      <c r="K2" s="6">
        <v>1.1078511894097929E-3</v>
      </c>
    </row>
    <row r="3" spans="1:11" x14ac:dyDescent="0.3">
      <c r="A3" s="2">
        <v>43102</v>
      </c>
      <c r="B3" s="1">
        <v>10477.549999999999</v>
      </c>
      <c r="C3" s="1">
        <v>10495.2</v>
      </c>
      <c r="D3" s="1">
        <v>10404.65</v>
      </c>
      <c r="E3" s="1">
        <v>10442.200000000001</v>
      </c>
      <c r="F3" s="1">
        <v>158092430</v>
      </c>
      <c r="G3" s="1">
        <v>8665.4699999999993</v>
      </c>
      <c r="H3" s="3">
        <f>IF(ISERR(LN(Table210[[#This Row],[Close]]/E2)),"-",LN(Table210[[#This Row],[Close]]/E2))</f>
        <v>6.3704184836916721E-4</v>
      </c>
      <c r="J3" s="7" t="s">
        <v>26</v>
      </c>
      <c r="K3" s="8">
        <v>2.606096698573435E-4</v>
      </c>
    </row>
    <row r="4" spans="1:11" x14ac:dyDescent="0.3">
      <c r="A4" s="2">
        <v>43103</v>
      </c>
      <c r="B4" s="1">
        <v>10482.65</v>
      </c>
      <c r="C4" s="1">
        <v>10503.6</v>
      </c>
      <c r="D4" s="1">
        <v>10429.549999999999</v>
      </c>
      <c r="E4" s="1">
        <v>10443.200000000001</v>
      </c>
      <c r="F4" s="1">
        <v>172516859</v>
      </c>
      <c r="G4" s="1">
        <v>9541.6</v>
      </c>
      <c r="H4" s="3">
        <f>IF(ISERR(LN(Table210[[#This Row],[Close]]/E3)),"-",LN(Table210[[#This Row],[Close]]/E3))</f>
        <v>9.5760674994483299E-5</v>
      </c>
      <c r="J4" s="7" t="s">
        <v>27</v>
      </c>
      <c r="K4" s="8">
        <f>_xlfn.VAR.P(Table210[Return])</f>
        <v>1.8954869759224571E-4</v>
      </c>
    </row>
    <row r="5" spans="1:11" x14ac:dyDescent="0.3">
      <c r="A5" s="2">
        <v>43104</v>
      </c>
      <c r="B5" s="1">
        <v>10469.4</v>
      </c>
      <c r="C5" s="1">
        <v>10513</v>
      </c>
      <c r="D5" s="1">
        <v>10441.450000000001</v>
      </c>
      <c r="E5" s="1">
        <v>10504.8</v>
      </c>
      <c r="F5" s="1">
        <v>180257392</v>
      </c>
      <c r="G5" s="1">
        <v>9561.9500000000007</v>
      </c>
      <c r="H5" s="3">
        <f>IF(ISERR(LN(Table210[[#This Row],[Close]]/E4)),"-",LN(Table210[[#This Row],[Close]]/E4))</f>
        <v>5.8812466638422118E-3</v>
      </c>
      <c r="J5" s="15" t="s">
        <v>28</v>
      </c>
      <c r="K5" s="12">
        <f>K3/K4</f>
        <v>1.3748955976366721</v>
      </c>
    </row>
    <row r="6" spans="1:11" x14ac:dyDescent="0.3">
      <c r="A6" s="2">
        <v>43105</v>
      </c>
      <c r="B6" s="1">
        <v>10534.25</v>
      </c>
      <c r="C6" s="1">
        <v>10566.1</v>
      </c>
      <c r="D6" s="1">
        <v>10520.1</v>
      </c>
      <c r="E6" s="1">
        <v>10558.85</v>
      </c>
      <c r="F6" s="1">
        <v>186469717</v>
      </c>
      <c r="G6" s="1">
        <v>10306.219999999999</v>
      </c>
      <c r="H6" s="3">
        <f>IF(ISERR(LN(Table210[[#This Row],[Close]]/E5)),"-",LN(Table210[[#This Row],[Close]]/E5))</f>
        <v>5.1320752701052418E-3</v>
      </c>
      <c r="J6" s="15" t="s">
        <v>30</v>
      </c>
      <c r="K6" s="13">
        <f>K4*K5*K5</f>
        <v>3.583110877884081E-4</v>
      </c>
    </row>
    <row r="7" spans="1:11" ht="15" thickBot="1" x14ac:dyDescent="0.35">
      <c r="A7" s="2">
        <v>43108</v>
      </c>
      <c r="B7" s="1">
        <v>10591.7</v>
      </c>
      <c r="C7" s="1">
        <v>10631.2</v>
      </c>
      <c r="D7" s="1">
        <v>10588.55</v>
      </c>
      <c r="E7" s="1">
        <v>10623.6</v>
      </c>
      <c r="F7" s="1">
        <v>174181231</v>
      </c>
      <c r="G7" s="1">
        <v>9907.27</v>
      </c>
      <c r="H7" s="3">
        <f>IF(ISERR(LN(Table210[[#This Row],[Close]]/E6)),"-",LN(Table210[[#This Row],[Close]]/E6))</f>
        <v>6.1135705901032523E-3</v>
      </c>
      <c r="J7" s="16" t="s">
        <v>31</v>
      </c>
      <c r="K7" s="14">
        <f>K2-K6</f>
        <v>7.4954010162138485E-4</v>
      </c>
    </row>
    <row r="8" spans="1:11" x14ac:dyDescent="0.3">
      <c r="A8" s="2">
        <v>43109</v>
      </c>
      <c r="B8" s="1">
        <v>10645.1</v>
      </c>
      <c r="C8" s="1">
        <v>10659.15</v>
      </c>
      <c r="D8" s="1">
        <v>10603.6</v>
      </c>
      <c r="E8" s="1">
        <v>10637</v>
      </c>
      <c r="F8" s="1">
        <v>211291563</v>
      </c>
      <c r="G8" s="1">
        <v>10733.37</v>
      </c>
      <c r="H8" s="3">
        <f>IF(ISERR(LN(Table210[[#This Row],[Close]]/E7)),"-",LN(Table210[[#This Row],[Close]]/E7))</f>
        <v>1.2605478466610116E-3</v>
      </c>
    </row>
    <row r="9" spans="1:11" x14ac:dyDescent="0.3">
      <c r="A9" s="2">
        <v>43110</v>
      </c>
      <c r="B9" s="1">
        <v>10652.05</v>
      </c>
      <c r="C9" s="1">
        <v>10655.5</v>
      </c>
      <c r="D9" s="1">
        <v>10592.7</v>
      </c>
      <c r="E9" s="1">
        <v>10632.2</v>
      </c>
      <c r="F9" s="1">
        <v>181900014</v>
      </c>
      <c r="G9" s="1">
        <v>9720.65</v>
      </c>
      <c r="H9" s="3">
        <f>IF(ISERR(LN(Table210[[#This Row],[Close]]/E8)),"-",LN(Table210[[#This Row],[Close]]/E8))</f>
        <v>-4.5135689931809334E-4</v>
      </c>
    </row>
    <row r="10" spans="1:11" x14ac:dyDescent="0.3">
      <c r="A10" s="2">
        <v>43111</v>
      </c>
      <c r="B10" s="1">
        <v>10637.05</v>
      </c>
      <c r="C10" s="1">
        <v>10664.6</v>
      </c>
      <c r="D10" s="1">
        <v>10612.35</v>
      </c>
      <c r="E10" s="1">
        <v>10651.2</v>
      </c>
      <c r="F10" s="1">
        <v>158630055</v>
      </c>
      <c r="G10" s="1">
        <v>9635.01</v>
      </c>
      <c r="H10" s="3">
        <f>IF(ISERR(LN(Table210[[#This Row],[Close]]/E9)),"-",LN(Table210[[#This Row],[Close]]/E9))</f>
        <v>1.7854294940923756E-3</v>
      </c>
    </row>
    <row r="11" spans="1:11" x14ac:dyDescent="0.3">
      <c r="A11" s="2">
        <v>43112</v>
      </c>
      <c r="B11" s="1">
        <v>10682.55</v>
      </c>
      <c r="C11" s="1">
        <v>10690.4</v>
      </c>
      <c r="D11" s="1">
        <v>10597.1</v>
      </c>
      <c r="E11" s="1">
        <v>10681.25</v>
      </c>
      <c r="F11" s="1">
        <v>180592153</v>
      </c>
      <c r="G11" s="1">
        <v>11005.12</v>
      </c>
      <c r="H11" s="3">
        <f>IF(ISERR(LN(Table210[[#This Row],[Close]]/E10)),"-",LN(Table210[[#This Row],[Close]]/E10))</f>
        <v>2.8173060174616839E-3</v>
      </c>
    </row>
    <row r="12" spans="1:11" x14ac:dyDescent="0.3">
      <c r="A12" s="2">
        <v>43115</v>
      </c>
      <c r="B12" s="1">
        <v>10718.5</v>
      </c>
      <c r="C12" s="1">
        <v>10782.65</v>
      </c>
      <c r="D12" s="1">
        <v>10713.8</v>
      </c>
      <c r="E12" s="1">
        <v>10741.55</v>
      </c>
      <c r="F12" s="1">
        <v>181262074</v>
      </c>
      <c r="G12" s="1">
        <v>11333.11</v>
      </c>
      <c r="H12" s="3">
        <f>IF(ISERR(LN(Table210[[#This Row],[Close]]/E11)),"-",LN(Table210[[#This Row],[Close]]/E11))</f>
        <v>5.6295310837339019E-3</v>
      </c>
    </row>
    <row r="13" spans="1:11" x14ac:dyDescent="0.3">
      <c r="A13" s="2">
        <v>43116</v>
      </c>
      <c r="B13" s="1">
        <v>10761.5</v>
      </c>
      <c r="C13" s="1">
        <v>10762.35</v>
      </c>
      <c r="D13" s="1">
        <v>10687.85</v>
      </c>
      <c r="E13" s="1">
        <v>10700.45</v>
      </c>
      <c r="F13" s="1">
        <v>217468081</v>
      </c>
      <c r="G13" s="1">
        <v>12709.44</v>
      </c>
      <c r="H13" s="3">
        <f>IF(ISERR(LN(Table210[[#This Row],[Close]]/E12)),"-",LN(Table210[[#This Row],[Close]]/E12))</f>
        <v>-3.8336023072027756E-3</v>
      </c>
    </row>
    <row r="14" spans="1:11" x14ac:dyDescent="0.3">
      <c r="A14" s="2">
        <v>43117</v>
      </c>
      <c r="B14" s="1">
        <v>10702.45</v>
      </c>
      <c r="C14" s="1">
        <v>10803</v>
      </c>
      <c r="D14" s="1">
        <v>10666.75</v>
      </c>
      <c r="E14" s="1">
        <v>10788.55</v>
      </c>
      <c r="F14" s="1">
        <v>260488465</v>
      </c>
      <c r="G14" s="1">
        <v>14334.26</v>
      </c>
      <c r="H14" s="3">
        <f>IF(ISERR(LN(Table210[[#This Row],[Close]]/E13)),"-",LN(Table210[[#This Row],[Close]]/E13))</f>
        <v>8.199589892850731E-3</v>
      </c>
    </row>
    <row r="15" spans="1:11" x14ac:dyDescent="0.3">
      <c r="A15" s="2">
        <v>43118</v>
      </c>
      <c r="B15" s="1">
        <v>10873.4</v>
      </c>
      <c r="C15" s="1">
        <v>10887.5</v>
      </c>
      <c r="D15" s="1">
        <v>10782.4</v>
      </c>
      <c r="E15" s="1">
        <v>10817</v>
      </c>
      <c r="F15" s="1">
        <v>321609375</v>
      </c>
      <c r="G15" s="1">
        <v>17930.3</v>
      </c>
      <c r="H15" s="3">
        <f>IF(ISERR(LN(Table210[[#This Row],[Close]]/E14)),"-",LN(Table210[[#This Row],[Close]]/E14))</f>
        <v>2.6335840970066761E-3</v>
      </c>
    </row>
    <row r="16" spans="1:11" x14ac:dyDescent="0.3">
      <c r="A16" s="2">
        <v>43119</v>
      </c>
      <c r="B16" s="1">
        <v>10829.2</v>
      </c>
      <c r="C16" s="1">
        <v>10906.85</v>
      </c>
      <c r="D16" s="1">
        <v>10793.9</v>
      </c>
      <c r="E16" s="1">
        <v>10894.7</v>
      </c>
      <c r="F16" s="1">
        <v>214011963</v>
      </c>
      <c r="G16" s="1">
        <v>11792.26</v>
      </c>
      <c r="H16" s="3">
        <f>IF(ISERR(LN(Table210[[#This Row],[Close]]/E15)),"-",LN(Table210[[#This Row],[Close]]/E15))</f>
        <v>7.1574618025462651E-3</v>
      </c>
    </row>
    <row r="17" spans="1:8" x14ac:dyDescent="0.3">
      <c r="A17" s="2">
        <v>43122</v>
      </c>
      <c r="B17" s="1">
        <v>10883.2</v>
      </c>
      <c r="C17" s="1">
        <v>10975.1</v>
      </c>
      <c r="D17" s="1">
        <v>10881.4</v>
      </c>
      <c r="E17" s="1">
        <v>10966.2</v>
      </c>
      <c r="F17" s="1">
        <v>238815813</v>
      </c>
      <c r="G17" s="1">
        <v>14469.06</v>
      </c>
      <c r="H17" s="3">
        <f>IF(ISERR(LN(Table210[[#This Row],[Close]]/E16)),"-",LN(Table210[[#This Row],[Close]]/E16))</f>
        <v>6.5413825556156846E-3</v>
      </c>
    </row>
    <row r="18" spans="1:8" x14ac:dyDescent="0.3">
      <c r="A18" s="2">
        <v>43123</v>
      </c>
      <c r="B18" s="1">
        <v>10997.4</v>
      </c>
      <c r="C18" s="1">
        <v>11092.9</v>
      </c>
      <c r="D18" s="1">
        <v>10994.55</v>
      </c>
      <c r="E18" s="1">
        <v>11083.7</v>
      </c>
      <c r="F18" s="1">
        <v>293445774</v>
      </c>
      <c r="G18" s="1">
        <v>16423.91</v>
      </c>
      <c r="H18" s="3">
        <f>IF(ISERR(LN(Table210[[#This Row],[Close]]/E17)),"-",LN(Table210[[#This Row],[Close]]/E17))</f>
        <v>1.0657745586985299E-2</v>
      </c>
    </row>
    <row r="19" spans="1:8" x14ac:dyDescent="0.3">
      <c r="A19" s="2">
        <v>43124</v>
      </c>
      <c r="B19" s="1">
        <v>11069.35</v>
      </c>
      <c r="C19" s="1">
        <v>11110.1</v>
      </c>
      <c r="D19" s="1">
        <v>11046.15</v>
      </c>
      <c r="E19" s="1">
        <v>11086</v>
      </c>
      <c r="F19" s="1">
        <v>292197072</v>
      </c>
      <c r="G19" s="1">
        <v>16915.14</v>
      </c>
      <c r="H19" s="3">
        <f>IF(ISERR(LN(Table210[[#This Row],[Close]]/E18)),"-",LN(Table210[[#This Row],[Close]]/E18))</f>
        <v>2.0749040431318157E-4</v>
      </c>
    </row>
    <row r="20" spans="1:8" x14ac:dyDescent="0.3">
      <c r="A20" s="2">
        <v>43125</v>
      </c>
      <c r="B20" s="1">
        <v>11095.6</v>
      </c>
      <c r="C20" s="1">
        <v>11095.6</v>
      </c>
      <c r="D20" s="1">
        <v>11009.2</v>
      </c>
      <c r="E20" s="1">
        <v>11069.65</v>
      </c>
      <c r="F20" s="1">
        <v>340469462</v>
      </c>
      <c r="G20" s="1">
        <v>19939.54</v>
      </c>
      <c r="H20" s="3">
        <f>IF(ISERR(LN(Table210[[#This Row],[Close]]/E19)),"-",LN(Table210[[#This Row],[Close]]/E19))</f>
        <v>-1.4759217597312849E-3</v>
      </c>
    </row>
    <row r="21" spans="1:8" x14ac:dyDescent="0.3">
      <c r="A21" s="2">
        <v>43129</v>
      </c>
      <c r="B21" s="1">
        <v>11079.35</v>
      </c>
      <c r="C21" s="1">
        <v>11171.55</v>
      </c>
      <c r="D21" s="1">
        <v>11075.95</v>
      </c>
      <c r="E21" s="1">
        <v>11130.4</v>
      </c>
      <c r="F21" s="1">
        <v>249220726</v>
      </c>
      <c r="G21" s="1">
        <v>16118.36</v>
      </c>
      <c r="H21" s="3">
        <f>IF(ISERR(LN(Table210[[#This Row],[Close]]/E20)),"-",LN(Table210[[#This Row],[Close]]/E20))</f>
        <v>5.4729743076483948E-3</v>
      </c>
    </row>
    <row r="22" spans="1:8" x14ac:dyDescent="0.3">
      <c r="A22" s="2">
        <v>43130</v>
      </c>
      <c r="B22" s="1">
        <v>11120.85</v>
      </c>
      <c r="C22" s="1">
        <v>11121.1</v>
      </c>
      <c r="D22" s="1">
        <v>11033.9</v>
      </c>
      <c r="E22" s="1">
        <v>11049.65</v>
      </c>
      <c r="F22" s="1">
        <v>234969503</v>
      </c>
      <c r="G22" s="1">
        <v>13232.19</v>
      </c>
      <c r="H22" s="3">
        <f>IF(ISERR(LN(Table210[[#This Row],[Close]]/E21)),"-",LN(Table210[[#This Row],[Close]]/E21))</f>
        <v>-7.2813502915512083E-3</v>
      </c>
    </row>
    <row r="23" spans="1:8" x14ac:dyDescent="0.3">
      <c r="A23" s="2">
        <v>43131</v>
      </c>
      <c r="B23" s="1">
        <v>11018.8</v>
      </c>
      <c r="C23" s="1">
        <v>11058.5</v>
      </c>
      <c r="D23" s="1">
        <v>10979.3</v>
      </c>
      <c r="E23" s="1">
        <v>11027.7</v>
      </c>
      <c r="F23" s="1">
        <v>253462573</v>
      </c>
      <c r="G23" s="1">
        <v>14459.69</v>
      </c>
      <c r="H23" s="3">
        <f>IF(ISERR(LN(Table210[[#This Row],[Close]]/E22)),"-",LN(Table210[[#This Row],[Close]]/E22))</f>
        <v>-1.9884639444954625E-3</v>
      </c>
    </row>
    <row r="24" spans="1:8" x14ac:dyDescent="0.3">
      <c r="A24" s="2">
        <v>43132</v>
      </c>
      <c r="B24" s="1">
        <v>11044.55</v>
      </c>
      <c r="C24" s="1">
        <v>11117.35</v>
      </c>
      <c r="D24" s="1">
        <v>10878.8</v>
      </c>
      <c r="E24" s="1">
        <v>11016.9</v>
      </c>
      <c r="F24" s="1">
        <v>315743486</v>
      </c>
      <c r="G24" s="1">
        <v>17719.400000000001</v>
      </c>
      <c r="H24" s="3">
        <f>IF(ISERR(LN(Table210[[#This Row],[Close]]/E23)),"-",LN(Table210[[#This Row],[Close]]/E23))</f>
        <v>-9.7983187393412951E-4</v>
      </c>
    </row>
    <row r="25" spans="1:8" x14ac:dyDescent="0.3">
      <c r="A25" s="2">
        <v>43133</v>
      </c>
      <c r="B25" s="1">
        <v>10938.2</v>
      </c>
      <c r="C25" s="1">
        <v>10954.95</v>
      </c>
      <c r="D25" s="1">
        <v>10736.1</v>
      </c>
      <c r="E25" s="1">
        <v>10760.6</v>
      </c>
      <c r="F25" s="1">
        <v>291431992</v>
      </c>
      <c r="G25" s="1">
        <v>16542.509999999998</v>
      </c>
      <c r="H25" s="3">
        <f>IF(ISERR(LN(Table210[[#This Row],[Close]]/E24)),"-",LN(Table210[[#This Row],[Close]]/E24))</f>
        <v>-2.3539142174773337E-2</v>
      </c>
    </row>
    <row r="26" spans="1:8" x14ac:dyDescent="0.3">
      <c r="A26" s="2">
        <v>43136</v>
      </c>
      <c r="B26" s="1">
        <v>10604.3</v>
      </c>
      <c r="C26" s="1">
        <v>10702.75</v>
      </c>
      <c r="D26" s="1">
        <v>10586.8</v>
      </c>
      <c r="E26" s="1">
        <v>10666.55</v>
      </c>
      <c r="F26" s="1">
        <v>247479157</v>
      </c>
      <c r="G26" s="1">
        <v>13980.63</v>
      </c>
      <c r="H26" s="3">
        <f>IF(ISERR(LN(Table210[[#This Row],[Close]]/E25)),"-",LN(Table210[[#This Row],[Close]]/E25))</f>
        <v>-8.7786386889738433E-3</v>
      </c>
    </row>
    <row r="27" spans="1:8" x14ac:dyDescent="0.3">
      <c r="A27" s="2">
        <v>43137</v>
      </c>
      <c r="B27" s="1">
        <v>10295.15</v>
      </c>
      <c r="C27" s="1">
        <v>10594.15</v>
      </c>
      <c r="D27" s="1">
        <v>10276.299999999999</v>
      </c>
      <c r="E27" s="1">
        <v>10498.25</v>
      </c>
      <c r="F27" s="1">
        <v>274656443</v>
      </c>
      <c r="G27" s="1">
        <v>15606.34</v>
      </c>
      <c r="H27" s="3">
        <f>IF(ISERR(LN(Table210[[#This Row],[Close]]/E26)),"-",LN(Table210[[#This Row],[Close]]/E26))</f>
        <v>-1.5904099965423114E-2</v>
      </c>
    </row>
    <row r="28" spans="1:8" x14ac:dyDescent="0.3">
      <c r="A28" s="2">
        <v>43138</v>
      </c>
      <c r="B28" s="1">
        <v>10607.2</v>
      </c>
      <c r="C28" s="1">
        <v>10614</v>
      </c>
      <c r="D28" s="1">
        <v>10446.4</v>
      </c>
      <c r="E28" s="1">
        <v>10476.700000000001</v>
      </c>
      <c r="F28" s="1">
        <v>258095424</v>
      </c>
      <c r="G28" s="1">
        <v>13971.66</v>
      </c>
      <c r="H28" s="3">
        <f>IF(ISERR(LN(Table210[[#This Row],[Close]]/E27)),"-",LN(Table210[[#This Row],[Close]]/E27))</f>
        <v>-2.0548327965133673E-3</v>
      </c>
    </row>
    <row r="29" spans="1:8" x14ac:dyDescent="0.3">
      <c r="A29" s="2">
        <v>43139</v>
      </c>
      <c r="B29" s="1">
        <v>10518.5</v>
      </c>
      <c r="C29" s="1">
        <v>10637.8</v>
      </c>
      <c r="D29" s="1">
        <v>10479.549999999999</v>
      </c>
      <c r="E29" s="1">
        <v>10576.85</v>
      </c>
      <c r="F29" s="1">
        <v>239407938</v>
      </c>
      <c r="G29" s="1">
        <v>12569.23</v>
      </c>
      <c r="H29" s="3">
        <f>IF(ISERR(LN(Table210[[#This Row],[Close]]/E28)),"-",LN(Table210[[#This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IF(ISERR(LN(Table210[[#This Row],[Close]]/E29)),"-",LN(Table210[[#This Row],[Close]]/E29))</f>
        <v>-1.1592100061916256E-2</v>
      </c>
    </row>
    <row r="31" spans="1:8" x14ac:dyDescent="0.3">
      <c r="A31" s="2">
        <v>43143</v>
      </c>
      <c r="B31" s="1">
        <v>10518.2</v>
      </c>
      <c r="C31" s="1">
        <v>10555.5</v>
      </c>
      <c r="D31" s="1">
        <v>10485.4</v>
      </c>
      <c r="E31" s="1">
        <v>10539.75</v>
      </c>
      <c r="F31" s="1">
        <v>224114801</v>
      </c>
      <c r="G31" s="1">
        <v>11133.78</v>
      </c>
      <c r="H31" s="3">
        <f>IF(ISERR(LN(Table210[[#This Row],[Close]]/E30)),"-",LN(Table210[[#This Row],[Close]]/E30))</f>
        <v>8.0782731984308572E-3</v>
      </c>
    </row>
    <row r="32" spans="1:8" x14ac:dyDescent="0.3">
      <c r="A32" s="2">
        <v>43145</v>
      </c>
      <c r="B32" s="1">
        <v>10585.75</v>
      </c>
      <c r="C32" s="1">
        <v>10590.55</v>
      </c>
      <c r="D32" s="1">
        <v>10456.65</v>
      </c>
      <c r="E32" s="1">
        <v>10500.9</v>
      </c>
      <c r="F32" s="1">
        <v>236329440</v>
      </c>
      <c r="G32" s="1">
        <v>12188.94</v>
      </c>
      <c r="H32" s="3">
        <f>IF(ISERR(LN(Table210[[#This Row],[Close]]/E31)),"-",LN(Table210[[#This Row],[Close]]/E31))</f>
        <v>-3.6928558908946208E-3</v>
      </c>
    </row>
    <row r="33" spans="1:8" x14ac:dyDescent="0.3">
      <c r="A33" s="2">
        <v>43146</v>
      </c>
      <c r="B33" s="1">
        <v>10537.9</v>
      </c>
      <c r="C33" s="1">
        <v>10618.1</v>
      </c>
      <c r="D33" s="1">
        <v>10511.05</v>
      </c>
      <c r="E33" s="1">
        <v>10545.5</v>
      </c>
      <c r="F33" s="1">
        <v>217090245</v>
      </c>
      <c r="G33" s="1">
        <v>11035.38</v>
      </c>
      <c r="H33" s="3">
        <f>IF(ISERR(LN(Table210[[#This Row],[Close]]/E32)),"-",LN(Table210[[#This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IF(ISERR(LN(Table210[[#This Row],[Close]]/E33)),"-",LN(Table210[[#This Row],[Close]]/E33))</f>
        <v>-8.877178756436177E-3</v>
      </c>
    </row>
    <row r="35" spans="1:8" x14ac:dyDescent="0.3">
      <c r="A35" s="2">
        <v>43150</v>
      </c>
      <c r="B35" s="1">
        <v>10488.9</v>
      </c>
      <c r="C35" s="1">
        <v>10489.35</v>
      </c>
      <c r="D35" s="1">
        <v>10302.75</v>
      </c>
      <c r="E35" s="1">
        <v>10378.4</v>
      </c>
      <c r="F35" s="1">
        <v>193087737</v>
      </c>
      <c r="G35" s="1">
        <v>9871.36</v>
      </c>
      <c r="H35" s="3">
        <f>IF(ISERR(LN(Table210[[#This Row],[Close]]/E34)),"-",LN(Table210[[#This Row],[Close]]/E34))</f>
        <v>-7.0953266124304595E-3</v>
      </c>
    </row>
    <row r="36" spans="1:8" x14ac:dyDescent="0.3">
      <c r="A36" s="2">
        <v>43151</v>
      </c>
      <c r="B36" s="1">
        <v>10391</v>
      </c>
      <c r="C36" s="1">
        <v>10429.35</v>
      </c>
      <c r="D36" s="1">
        <v>10347.65</v>
      </c>
      <c r="E36" s="1">
        <v>10360.4</v>
      </c>
      <c r="F36" s="1">
        <v>193464871</v>
      </c>
      <c r="G36" s="1">
        <v>9619.9500000000007</v>
      </c>
      <c r="H36" s="3">
        <f>IF(ISERR(LN(Table210[[#This Row],[Close]]/E35)),"-",LN(Table210[[#This Row],[Close]]/E35))</f>
        <v>-1.7358771500669238E-3</v>
      </c>
    </row>
    <row r="37" spans="1:8" x14ac:dyDescent="0.3">
      <c r="A37" s="2">
        <v>43152</v>
      </c>
      <c r="B37" s="1">
        <v>10426</v>
      </c>
      <c r="C37" s="1">
        <v>10426.1</v>
      </c>
      <c r="D37" s="1">
        <v>10349.6</v>
      </c>
      <c r="E37" s="1">
        <v>10397.450000000001</v>
      </c>
      <c r="F37" s="1">
        <v>241331542</v>
      </c>
      <c r="G37" s="1">
        <v>12996.36</v>
      </c>
      <c r="H37" s="3">
        <f>IF(ISERR(LN(Table210[[#This Row],[Close]]/E36)),"-",LN(Table210[[#This Row],[Close]]/E36))</f>
        <v>3.569737650487671E-3</v>
      </c>
    </row>
    <row r="38" spans="1:8" x14ac:dyDescent="0.3">
      <c r="A38" s="2">
        <v>43153</v>
      </c>
      <c r="B38" s="1">
        <v>10354.35</v>
      </c>
      <c r="C38" s="1">
        <v>10397.549999999999</v>
      </c>
      <c r="D38" s="1">
        <v>10340.65</v>
      </c>
      <c r="E38" s="1">
        <v>10382.700000000001</v>
      </c>
      <c r="F38" s="1">
        <v>323259078</v>
      </c>
      <c r="G38" s="1">
        <v>17711.46</v>
      </c>
      <c r="H38" s="3">
        <f>IF(ISERR(LN(Table210[[#This Row],[Close]]/E37)),"-",LN(Table210[[#This Row],[Close]]/E37))</f>
        <v>-1.4196242546064732E-3</v>
      </c>
    </row>
    <row r="39" spans="1:8" x14ac:dyDescent="0.3">
      <c r="A39" s="2">
        <v>43154</v>
      </c>
      <c r="B39" s="1">
        <v>10408.1</v>
      </c>
      <c r="C39" s="1">
        <v>10499.1</v>
      </c>
      <c r="D39" s="1">
        <v>10396.65</v>
      </c>
      <c r="E39" s="1">
        <v>10491.05</v>
      </c>
      <c r="F39" s="1">
        <v>217134363</v>
      </c>
      <c r="G39" s="1">
        <v>12704.32</v>
      </c>
      <c r="H39" s="3">
        <f>IF(ISERR(LN(Table210[[#This Row],[Close]]/E38)),"-",LN(Table210[[#This Row],[Close]]/E38))</f>
        <v>1.0381553207407197E-2</v>
      </c>
    </row>
    <row r="40" spans="1:8" x14ac:dyDescent="0.3">
      <c r="A40" s="2">
        <v>43157</v>
      </c>
      <c r="B40" s="1">
        <v>10526.55</v>
      </c>
      <c r="C40" s="1">
        <v>10592.95</v>
      </c>
      <c r="D40" s="1">
        <v>10520.2</v>
      </c>
      <c r="E40" s="1">
        <v>10582.6</v>
      </c>
      <c r="F40" s="1">
        <v>177238616</v>
      </c>
      <c r="G40" s="1">
        <v>10274.89</v>
      </c>
      <c r="H40" s="3">
        <f>IF(ISERR(LN(Table210[[#This Row],[Close]]/E39)),"-",LN(Table210[[#This Row],[Close]]/E39))</f>
        <v>8.6886302033653117E-3</v>
      </c>
    </row>
    <row r="41" spans="1:8" x14ac:dyDescent="0.3">
      <c r="A41" s="2">
        <v>43158</v>
      </c>
      <c r="B41" s="1">
        <v>10615.2</v>
      </c>
      <c r="C41" s="1">
        <v>10631.65</v>
      </c>
      <c r="D41" s="1">
        <v>10537.25</v>
      </c>
      <c r="E41" s="1">
        <v>10554.3</v>
      </c>
      <c r="F41" s="1">
        <v>193250158</v>
      </c>
      <c r="G41" s="1">
        <v>10276.42</v>
      </c>
      <c r="H41" s="3">
        <f>IF(ISERR(LN(Table210[[#This Row],[Close]]/E40)),"-",LN(Table210[[#This Row],[Close]]/E40))</f>
        <v>-2.677783110151532E-3</v>
      </c>
    </row>
    <row r="42" spans="1:8" x14ac:dyDescent="0.3">
      <c r="A42" s="2">
        <v>43159</v>
      </c>
      <c r="B42" s="1">
        <v>10488.95</v>
      </c>
      <c r="C42" s="1">
        <v>10535.5</v>
      </c>
      <c r="D42" s="1">
        <v>10461.549999999999</v>
      </c>
      <c r="E42" s="1">
        <v>10492.85</v>
      </c>
      <c r="F42" s="1">
        <v>294794221</v>
      </c>
      <c r="G42" s="1">
        <v>16299.11</v>
      </c>
      <c r="H42" s="3">
        <f>IF(ISERR(LN(Table210[[#This Row],[Close]]/E41)),"-",LN(Table210[[#This Row],[Close]]/E41))</f>
        <v>-5.8392869919537968E-3</v>
      </c>
    </row>
    <row r="43" spans="1:8" x14ac:dyDescent="0.3">
      <c r="A43" s="2">
        <v>43160</v>
      </c>
      <c r="B43" s="1">
        <v>10479.950000000001</v>
      </c>
      <c r="C43" s="1">
        <v>10525.5</v>
      </c>
      <c r="D43" s="1">
        <v>10447.15</v>
      </c>
      <c r="E43" s="1">
        <v>10458.35</v>
      </c>
      <c r="F43" s="1">
        <v>181378504</v>
      </c>
      <c r="G43" s="1">
        <v>10179.48</v>
      </c>
      <c r="H43" s="3">
        <f>IF(ISERR(LN(Table210[[#This Row],[Close]]/E42)),"-",LN(Table210[[#This Row],[Close]]/E42))</f>
        <v>-3.2933704210808511E-3</v>
      </c>
    </row>
    <row r="44" spans="1:8" x14ac:dyDescent="0.3">
      <c r="A44" s="2">
        <v>43164</v>
      </c>
      <c r="B44" s="1">
        <v>10428.299999999999</v>
      </c>
      <c r="C44" s="1">
        <v>10428.700000000001</v>
      </c>
      <c r="D44" s="1">
        <v>10323.9</v>
      </c>
      <c r="E44" s="1">
        <v>10358.85</v>
      </c>
      <c r="F44" s="1">
        <v>199975720</v>
      </c>
      <c r="G44" s="1">
        <v>10673.92</v>
      </c>
      <c r="H44" s="3">
        <f>IF(ISERR(LN(Table210[[#This Row],[Close]]/E43)),"-",LN(Table210[[#This Row],[Close]]/E43))</f>
        <v>-9.559475599117866E-3</v>
      </c>
    </row>
    <row r="45" spans="1:8" x14ac:dyDescent="0.3">
      <c r="A45" s="2">
        <v>43165</v>
      </c>
      <c r="B45" s="1">
        <v>10420.5</v>
      </c>
      <c r="C45" s="1">
        <v>10441.35</v>
      </c>
      <c r="D45" s="1">
        <v>10215.9</v>
      </c>
      <c r="E45" s="1">
        <v>10249.25</v>
      </c>
      <c r="F45" s="1">
        <v>229782297</v>
      </c>
      <c r="G45" s="1">
        <v>12143.95</v>
      </c>
      <c r="H45" s="3">
        <f>IF(ISERR(LN(Table210[[#This Row],[Close]]/E44)),"-",LN(Table210[[#This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IF(ISERR(LN(Table210[[#This Row],[Close]]/E45)),"-",LN(Table210[[#This Row],[Close]]/E45))</f>
        <v>-9.3171191731129289E-3</v>
      </c>
    </row>
    <row r="47" spans="1:8" x14ac:dyDescent="0.3">
      <c r="A47" s="2">
        <v>43167</v>
      </c>
      <c r="B47" s="1">
        <v>10216.25</v>
      </c>
      <c r="C47" s="1">
        <v>10270.35</v>
      </c>
      <c r="D47" s="1">
        <v>10146.4</v>
      </c>
      <c r="E47" s="1">
        <v>10242.65</v>
      </c>
      <c r="F47" s="1">
        <v>233377712</v>
      </c>
      <c r="G47" s="1">
        <v>11479.51</v>
      </c>
      <c r="H47" s="3">
        <f>IF(ISERR(LN(Table210[[#This Row],[Close]]/E46)),"-",LN(Table210[[#This Row],[Close]]/E46))</f>
        <v>8.6729621912598857E-3</v>
      </c>
    </row>
    <row r="48" spans="1:8" x14ac:dyDescent="0.3">
      <c r="A48" s="2">
        <v>43168</v>
      </c>
      <c r="B48" s="1">
        <v>10271.299999999999</v>
      </c>
      <c r="C48" s="1">
        <v>10296.700000000001</v>
      </c>
      <c r="D48" s="1">
        <v>10211.9</v>
      </c>
      <c r="E48" s="1">
        <v>10226.85</v>
      </c>
      <c r="F48" s="1">
        <v>192333334</v>
      </c>
      <c r="G48" s="1">
        <v>9874.81</v>
      </c>
      <c r="H48" s="3">
        <f>IF(ISERR(LN(Table210[[#This Row],[Close]]/E47)),"-",LN(Table210[[#This Row],[Close]]/E47))</f>
        <v>-1.5437605352231351E-3</v>
      </c>
    </row>
    <row r="49" spans="1:8" x14ac:dyDescent="0.3">
      <c r="A49" s="2">
        <v>43171</v>
      </c>
      <c r="B49" s="1">
        <v>10301.6</v>
      </c>
      <c r="C49" s="1">
        <v>10433.65</v>
      </c>
      <c r="D49" s="1">
        <v>10295.450000000001</v>
      </c>
      <c r="E49" s="1">
        <v>10421.4</v>
      </c>
      <c r="F49" s="1">
        <v>223135459</v>
      </c>
      <c r="G49" s="1">
        <v>10968.95</v>
      </c>
      <c r="H49" s="3">
        <f>IF(ISERR(LN(Table210[[#This Row],[Close]]/E48)),"-",LN(Table210[[#This Row],[Close]]/E48))</f>
        <v>1.884476964735966E-2</v>
      </c>
    </row>
    <row r="50" spans="1:8" x14ac:dyDescent="0.3">
      <c r="A50" s="2">
        <v>43172</v>
      </c>
      <c r="B50" s="1">
        <v>10389.5</v>
      </c>
      <c r="C50" s="1">
        <v>10478.6</v>
      </c>
      <c r="D50" s="1">
        <v>10377.85</v>
      </c>
      <c r="E50" s="1">
        <v>10426.85</v>
      </c>
      <c r="F50" s="1">
        <v>274852794</v>
      </c>
      <c r="G50" s="1">
        <v>23965.25</v>
      </c>
      <c r="H50" s="3">
        <f>IF(ISERR(LN(Table210[[#This Row],[Close]]/E49)),"-",LN(Table210[[#This Row],[Close]]/E49))</f>
        <v>5.228256687392662E-4</v>
      </c>
    </row>
    <row r="51" spans="1:8" x14ac:dyDescent="0.3">
      <c r="A51" s="2">
        <v>43173</v>
      </c>
      <c r="B51" s="1">
        <v>10393.049999999999</v>
      </c>
      <c r="C51" s="1">
        <v>10420.35</v>
      </c>
      <c r="D51" s="1">
        <v>10336.299999999999</v>
      </c>
      <c r="E51" s="1">
        <v>10410.9</v>
      </c>
      <c r="F51" s="1">
        <v>186991169</v>
      </c>
      <c r="G51" s="1">
        <v>9564.68</v>
      </c>
      <c r="H51" s="3">
        <f>IF(ISERR(LN(Table210[[#This Row],[Close]]/E50)),"-",LN(Table210[[#This Row],[Close]]/E50))</f>
        <v>-1.5308757533812772E-3</v>
      </c>
    </row>
    <row r="52" spans="1:8" x14ac:dyDescent="0.3">
      <c r="A52" s="2">
        <v>43174</v>
      </c>
      <c r="B52" s="1">
        <v>10405.450000000001</v>
      </c>
      <c r="C52" s="1">
        <v>10420</v>
      </c>
      <c r="D52" s="1">
        <v>10346.200000000001</v>
      </c>
      <c r="E52" s="1">
        <v>10360.15</v>
      </c>
      <c r="F52" s="1">
        <v>179308593</v>
      </c>
      <c r="G52" s="1">
        <v>8588.01</v>
      </c>
      <c r="H52" s="3">
        <f>IF(ISERR(LN(Table210[[#This Row],[Close]]/E51)),"-",LN(Table210[[#This Row],[Close]]/E51))</f>
        <v>-4.8866187302434253E-3</v>
      </c>
    </row>
    <row r="53" spans="1:8" x14ac:dyDescent="0.3">
      <c r="A53" s="2">
        <v>43175</v>
      </c>
      <c r="B53" s="1">
        <v>10345.15</v>
      </c>
      <c r="C53" s="1">
        <v>10346.299999999999</v>
      </c>
      <c r="D53" s="1">
        <v>10180.25</v>
      </c>
      <c r="E53" s="1">
        <v>10195.15</v>
      </c>
      <c r="F53" s="1">
        <v>338702439</v>
      </c>
      <c r="G53" s="1">
        <v>18811.97</v>
      </c>
      <c r="H53" s="3">
        <f>IF(ISERR(LN(Table210[[#This Row],[Close]]/E52)),"-",LN(Table210[[#This Row],[Close]]/E52))</f>
        <v>-1.6054598478163293E-2</v>
      </c>
    </row>
    <row r="54" spans="1:8" x14ac:dyDescent="0.3">
      <c r="A54" s="2">
        <v>43178</v>
      </c>
      <c r="B54" s="1">
        <v>10215.35</v>
      </c>
      <c r="C54" s="1">
        <v>10224.549999999999</v>
      </c>
      <c r="D54" s="1">
        <v>10075.299999999999</v>
      </c>
      <c r="E54" s="1">
        <v>10094.25</v>
      </c>
      <c r="F54" s="1">
        <v>216670033</v>
      </c>
      <c r="G54" s="1">
        <v>11111.43</v>
      </c>
      <c r="H54" s="3">
        <f>IF(ISERR(LN(Table210[[#This Row],[Close]]/E53)),"-",LN(Table210[[#This Row],[Close]]/E53))</f>
        <v>-9.9461622130384876E-3</v>
      </c>
    </row>
    <row r="55" spans="1:8" x14ac:dyDescent="0.3">
      <c r="A55" s="2">
        <v>43179</v>
      </c>
      <c r="B55" s="1">
        <v>10051.549999999999</v>
      </c>
      <c r="C55" s="1">
        <v>10155.65</v>
      </c>
      <c r="D55" s="1">
        <v>10049.1</v>
      </c>
      <c r="E55" s="1">
        <v>10124.35</v>
      </c>
      <c r="F55" s="1">
        <v>209327593</v>
      </c>
      <c r="G55" s="1">
        <v>10947.12</v>
      </c>
      <c r="H55" s="3">
        <f>IF(ISERR(LN(Table210[[#This Row],[Close]]/E54)),"-",LN(Table210[[#This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IF(ISERR(LN(Table210[[#This Row],[Close]]/E55)),"-",LN(Table210[[#This Row],[Close]]/E55))</f>
        <v>3.0473997429050059E-3</v>
      </c>
    </row>
    <row r="57" spans="1:8" x14ac:dyDescent="0.3">
      <c r="A57" s="2">
        <v>43181</v>
      </c>
      <c r="B57" s="1">
        <v>10167.5</v>
      </c>
      <c r="C57" s="1">
        <v>10207.85</v>
      </c>
      <c r="D57" s="1">
        <v>10105.4</v>
      </c>
      <c r="E57" s="1">
        <v>10114.75</v>
      </c>
      <c r="F57" s="1">
        <v>237632983</v>
      </c>
      <c r="G57" s="1">
        <v>11558.88</v>
      </c>
      <c r="H57" s="3">
        <f>IF(ISERR(LN(Table210[[#This Row],[Close]]/E56)),"-",LN(Table210[[#This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IF(ISERR(LN(Table210[[#This Row],[Close]]/E57)),"-",LN(Table210[[#This Row],[Close]]/E57))</f>
        <v>-1.1604680566535094E-2</v>
      </c>
    </row>
    <row r="59" spans="1:8" x14ac:dyDescent="0.3">
      <c r="A59" s="2">
        <v>43185</v>
      </c>
      <c r="B59" s="1">
        <v>9989.15</v>
      </c>
      <c r="C59" s="1">
        <v>10143.5</v>
      </c>
      <c r="D59" s="1">
        <v>9958.5499999999993</v>
      </c>
      <c r="E59" s="1">
        <v>10130.65</v>
      </c>
      <c r="F59" s="1">
        <v>270665332</v>
      </c>
      <c r="G59" s="1">
        <v>12695.47</v>
      </c>
      <c r="H59" s="3">
        <f>IF(ISERR(LN(Table210[[#This Row],[Close]]/E58)),"-",LN(Table210[[#This Row],[Close]]/E58))</f>
        <v>1.317540806700627E-2</v>
      </c>
    </row>
    <row r="60" spans="1:8" x14ac:dyDescent="0.3">
      <c r="A60" s="2">
        <v>43186</v>
      </c>
      <c r="B60" s="1">
        <v>10188</v>
      </c>
      <c r="C60" s="1">
        <v>10207.9</v>
      </c>
      <c r="D60" s="1">
        <v>10139.65</v>
      </c>
      <c r="E60" s="1">
        <v>10184.15</v>
      </c>
      <c r="F60" s="1">
        <v>232713976</v>
      </c>
      <c r="G60" s="1">
        <v>11175.79</v>
      </c>
      <c r="H60" s="3">
        <f>IF(ISERR(LN(Table210[[#This Row],[Close]]/E59)),"-",LN(Table210[[#This Row],[Close]]/E59))</f>
        <v>5.2671080872007661E-3</v>
      </c>
    </row>
    <row r="61" spans="1:8" x14ac:dyDescent="0.3">
      <c r="A61" s="2">
        <v>43187</v>
      </c>
      <c r="B61" s="1">
        <v>10143.6</v>
      </c>
      <c r="C61" s="1">
        <v>10158.35</v>
      </c>
      <c r="D61" s="1">
        <v>10096.9</v>
      </c>
      <c r="E61" s="1">
        <v>10113.700000000001</v>
      </c>
      <c r="F61" s="1">
        <v>354977198</v>
      </c>
      <c r="G61" s="1">
        <v>18807.48</v>
      </c>
      <c r="H61" s="3">
        <f>IF(ISERR(LN(Table210[[#This Row],[Close]]/E60)),"-",LN(Table210[[#This Row],[Close]]/E60))</f>
        <v>-6.9416497702654151E-3</v>
      </c>
    </row>
    <row r="62" spans="1:8" x14ac:dyDescent="0.3">
      <c r="A62" s="2">
        <v>43192</v>
      </c>
      <c r="B62" s="1">
        <v>10151.65</v>
      </c>
      <c r="C62" s="1">
        <v>10220.1</v>
      </c>
      <c r="D62" s="1">
        <v>10127.75</v>
      </c>
      <c r="E62" s="1">
        <v>10211.799999999999</v>
      </c>
      <c r="F62" s="1">
        <v>223135459</v>
      </c>
      <c r="G62" s="1">
        <v>10968.95</v>
      </c>
      <c r="H62" s="3">
        <f>IF(ISERR(LN(Table210[[#This Row],[Close]]/E61)),"-",LN(Table210[[#This Row],[Close]]/E61))</f>
        <v>9.6529740222437918E-3</v>
      </c>
    </row>
    <row r="63" spans="1:8" x14ac:dyDescent="0.3">
      <c r="A63" s="2">
        <v>43193</v>
      </c>
      <c r="B63" s="1">
        <v>10186.85</v>
      </c>
      <c r="C63" s="1">
        <v>10255.35</v>
      </c>
      <c r="D63" s="1">
        <v>10171.049999999999</v>
      </c>
      <c r="E63" s="1">
        <v>10245</v>
      </c>
      <c r="F63" s="1">
        <v>211652029</v>
      </c>
      <c r="G63" s="1">
        <v>10167.120000000001</v>
      </c>
      <c r="H63" s="3">
        <f>IF(ISERR(LN(Table210[[#This Row],[Close]]/E62)),"-",LN(Table210[[#This Row],[Close]]/E62))</f>
        <v>3.2458673056040936E-3</v>
      </c>
    </row>
    <row r="64" spans="1:8" x14ac:dyDescent="0.3">
      <c r="A64" s="2">
        <v>43194</v>
      </c>
      <c r="B64" s="1">
        <v>10274.6</v>
      </c>
      <c r="C64" s="1">
        <v>10279.85</v>
      </c>
      <c r="D64" s="1">
        <v>10111.299999999999</v>
      </c>
      <c r="E64" s="1">
        <v>10128.4</v>
      </c>
      <c r="F64" s="1">
        <v>238182921</v>
      </c>
      <c r="G64" s="1">
        <v>11861.79</v>
      </c>
      <c r="H64" s="3">
        <f>IF(ISERR(LN(Table210[[#This Row],[Close]]/E63)),"-",LN(Table210[[#This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IF(ISERR(LN(Table210[[#This Row],[Close]]/E64)),"-",LN(Table210[[#This Row],[Close]]/E64))</f>
        <v>1.9239307493896241E-2</v>
      </c>
    </row>
    <row r="66" spans="1:8" x14ac:dyDescent="0.3">
      <c r="A66" s="2">
        <v>43196</v>
      </c>
      <c r="B66" s="1">
        <v>10322.75</v>
      </c>
      <c r="C66" s="1">
        <v>10350.450000000001</v>
      </c>
      <c r="D66" s="1">
        <v>10290.85</v>
      </c>
      <c r="E66" s="1">
        <v>10331.6</v>
      </c>
      <c r="F66" s="1">
        <v>206355691</v>
      </c>
      <c r="G66" s="1">
        <v>10131.74</v>
      </c>
      <c r="H66" s="3">
        <f>IF(ISERR(LN(Table210[[#This Row],[Close]]/E65)),"-",LN(Table210[[#This Row],[Close]]/E65))</f>
        <v>6.2449322469616732E-4</v>
      </c>
    </row>
    <row r="67" spans="1:8" x14ac:dyDescent="0.3">
      <c r="A67" s="2">
        <v>43199</v>
      </c>
      <c r="B67" s="1">
        <v>10333.700000000001</v>
      </c>
      <c r="C67" s="1">
        <v>10397.700000000001</v>
      </c>
      <c r="D67" s="1">
        <v>10328.5</v>
      </c>
      <c r="E67" s="1">
        <v>10379.35</v>
      </c>
      <c r="F67" s="1">
        <v>228512954</v>
      </c>
      <c r="G67" s="1">
        <v>10714.13</v>
      </c>
      <c r="H67" s="3">
        <f>IF(ISERR(LN(Table210[[#This Row],[Close]]/E66)),"-",LN(Table210[[#This Row],[Close]]/E66))</f>
        <v>4.6110955418090394E-3</v>
      </c>
    </row>
    <row r="68" spans="1:8" x14ac:dyDescent="0.3">
      <c r="A68" s="2">
        <v>43200</v>
      </c>
      <c r="B68" s="1">
        <v>10412.9</v>
      </c>
      <c r="C68" s="1">
        <v>10424.85</v>
      </c>
      <c r="D68" s="1">
        <v>10381.5</v>
      </c>
      <c r="E68" s="1">
        <v>10402.25</v>
      </c>
      <c r="F68" s="1">
        <v>259523888</v>
      </c>
      <c r="G68" s="1">
        <v>11905.12</v>
      </c>
      <c r="H68" s="3">
        <f>IF(ISERR(LN(Table210[[#This Row],[Close]]/E67)),"-",LN(Table210[[#This Row],[Close]]/E67))</f>
        <v>2.2038735486090344E-3</v>
      </c>
    </row>
    <row r="69" spans="1:8" x14ac:dyDescent="0.3">
      <c r="A69" s="2">
        <v>43201</v>
      </c>
      <c r="B69" s="1">
        <v>10428.15</v>
      </c>
      <c r="C69" s="1">
        <v>10428.15</v>
      </c>
      <c r="D69" s="1">
        <v>10355.6</v>
      </c>
      <c r="E69" s="1">
        <v>10417.15</v>
      </c>
      <c r="F69" s="1">
        <v>258077363</v>
      </c>
      <c r="G69" s="1">
        <v>11790.58</v>
      </c>
      <c r="H69" s="3">
        <f>IF(ISERR(LN(Table210[[#This Row],[Close]]/E68)),"-",LN(Table210[[#This Row],[Close]]/E68))</f>
        <v>1.4313575361352732E-3</v>
      </c>
    </row>
    <row r="70" spans="1:8" x14ac:dyDescent="0.3">
      <c r="A70" s="2">
        <v>43202</v>
      </c>
      <c r="B70" s="1">
        <v>10410.65</v>
      </c>
      <c r="C70" s="1">
        <v>10469.9</v>
      </c>
      <c r="D70" s="1">
        <v>10395.25</v>
      </c>
      <c r="E70" s="1">
        <v>10458.65</v>
      </c>
      <c r="F70" s="1">
        <v>246027888</v>
      </c>
      <c r="G70" s="1">
        <v>12249.66</v>
      </c>
      <c r="H70" s="3">
        <f>IF(ISERR(LN(Table210[[#This Row],[Close]]/E69)),"-",LN(Table210[[#This Row],[Close]]/E69))</f>
        <v>3.9759007720501531E-3</v>
      </c>
    </row>
    <row r="71" spans="1:8" x14ac:dyDescent="0.3">
      <c r="A71" s="2">
        <v>43203</v>
      </c>
      <c r="B71" s="1">
        <v>10495.3</v>
      </c>
      <c r="C71" s="1">
        <v>10519.9</v>
      </c>
      <c r="D71" s="1">
        <v>10451.450000000001</v>
      </c>
      <c r="E71" s="1">
        <v>10480.6</v>
      </c>
      <c r="F71" s="1">
        <v>219724716</v>
      </c>
      <c r="G71" s="1">
        <v>12354.55</v>
      </c>
      <c r="H71" s="3">
        <f>IF(ISERR(LN(Table210[[#This Row],[Close]]/E70)),"-",LN(Table210[[#This Row],[Close]]/E70))</f>
        <v>2.0965419525609827E-3</v>
      </c>
    </row>
    <row r="72" spans="1:8" x14ac:dyDescent="0.3">
      <c r="A72" s="2">
        <v>43206</v>
      </c>
      <c r="B72" s="1">
        <v>10398.299999999999</v>
      </c>
      <c r="C72" s="1">
        <v>10540.15</v>
      </c>
      <c r="D72" s="1">
        <v>10396.35</v>
      </c>
      <c r="E72" s="1">
        <v>10528.35</v>
      </c>
      <c r="F72" s="1">
        <v>200950876</v>
      </c>
      <c r="G72" s="1">
        <v>11242.05</v>
      </c>
      <c r="H72" s="3">
        <f>IF(ISERR(LN(Table210[[#This Row],[Close]]/E71)),"-",LN(Table210[[#This Row],[Close]]/E71))</f>
        <v>4.5456895487553045E-3</v>
      </c>
    </row>
    <row r="73" spans="1:8" x14ac:dyDescent="0.3">
      <c r="A73" s="2">
        <v>43207</v>
      </c>
      <c r="B73" s="1">
        <v>10557.3</v>
      </c>
      <c r="C73" s="1">
        <v>10560.45</v>
      </c>
      <c r="D73" s="1">
        <v>10495.65</v>
      </c>
      <c r="E73" s="1">
        <v>10548.7</v>
      </c>
      <c r="F73" s="1">
        <v>212449535</v>
      </c>
      <c r="G73" s="1">
        <v>10501.71</v>
      </c>
      <c r="H73" s="3">
        <f>IF(ISERR(LN(Table210[[#This Row],[Close]]/E72)),"-",LN(Table210[[#This Row],[Close]]/E72))</f>
        <v>1.9310108694935376E-3</v>
      </c>
    </row>
    <row r="74" spans="1:8" x14ac:dyDescent="0.3">
      <c r="A74" s="2">
        <v>43208</v>
      </c>
      <c r="B74" s="1">
        <v>10578.9</v>
      </c>
      <c r="C74" s="1">
        <v>10594.2</v>
      </c>
      <c r="D74" s="1">
        <v>10509.7</v>
      </c>
      <c r="E74" s="1">
        <v>10526.2</v>
      </c>
      <c r="F74" s="1">
        <v>211823044</v>
      </c>
      <c r="G74" s="1">
        <v>9888.65</v>
      </c>
      <c r="H74" s="3">
        <f>IF(ISERR(LN(Table210[[#This Row],[Close]]/E73)),"-",LN(Table210[[#This Row],[Close]]/E73))</f>
        <v>-2.1352422596178809E-3</v>
      </c>
    </row>
    <row r="75" spans="1:8" x14ac:dyDescent="0.3">
      <c r="A75" s="2">
        <v>43209</v>
      </c>
      <c r="B75" s="1">
        <v>10563.65</v>
      </c>
      <c r="C75" s="1">
        <v>10572.2</v>
      </c>
      <c r="D75" s="1">
        <v>10546.2</v>
      </c>
      <c r="E75" s="1">
        <v>10565.3</v>
      </c>
      <c r="F75" s="1">
        <v>270740891</v>
      </c>
      <c r="G75" s="1">
        <v>12559.11</v>
      </c>
      <c r="H75" s="3">
        <f>IF(ISERR(LN(Table210[[#This Row],[Close]]/E74)),"-",LN(Table210[[#This Row],[Close]]/E74))</f>
        <v>3.7076589897762787E-3</v>
      </c>
    </row>
    <row r="76" spans="1:8" x14ac:dyDescent="0.3">
      <c r="A76" s="2">
        <v>43210</v>
      </c>
      <c r="B76" s="1">
        <v>10560.35</v>
      </c>
      <c r="C76" s="1">
        <v>10582.35</v>
      </c>
      <c r="D76" s="1">
        <v>10527.45</v>
      </c>
      <c r="E76" s="1">
        <v>10564.05</v>
      </c>
      <c r="F76" s="1">
        <v>252227268</v>
      </c>
      <c r="G76" s="1">
        <v>15372.66</v>
      </c>
      <c r="H76" s="3">
        <f>IF(ISERR(LN(Table210[[#This Row],[Close]]/E75)),"-",LN(Table210[[#This Row],[Close]]/E75))</f>
        <v>-1.1831883152662677E-4</v>
      </c>
    </row>
    <row r="77" spans="1:8" x14ac:dyDescent="0.3">
      <c r="A77" s="2">
        <v>43213</v>
      </c>
      <c r="B77" s="1">
        <v>10592.8</v>
      </c>
      <c r="C77" s="1">
        <v>10638.35</v>
      </c>
      <c r="D77" s="1">
        <v>10514.95</v>
      </c>
      <c r="E77" s="1">
        <v>10584.7</v>
      </c>
      <c r="F77" s="1">
        <v>200203196</v>
      </c>
      <c r="G77" s="1">
        <v>13642.67</v>
      </c>
      <c r="H77" s="3">
        <f>IF(ISERR(LN(Table210[[#This Row],[Close]]/E76)),"-",LN(Table210[[#This Row],[Close]]/E76))</f>
        <v>1.9528347124542745E-3</v>
      </c>
    </row>
    <row r="78" spans="1:8" x14ac:dyDescent="0.3">
      <c r="A78" s="2">
        <v>43214</v>
      </c>
      <c r="B78" s="1">
        <v>10578.1</v>
      </c>
      <c r="C78" s="1">
        <v>10636.8</v>
      </c>
      <c r="D78" s="1">
        <v>10569</v>
      </c>
      <c r="E78" s="1">
        <v>10614.35</v>
      </c>
      <c r="F78" s="1">
        <v>225972673</v>
      </c>
      <c r="G78" s="1">
        <v>12281.53</v>
      </c>
      <c r="H78" s="3">
        <f>IF(ISERR(LN(Table210[[#This Row],[Close]]/E77)),"-",LN(Table210[[#This Row],[Close]]/E77))</f>
        <v>2.7972969858506736E-3</v>
      </c>
    </row>
    <row r="79" spans="1:8" x14ac:dyDescent="0.3">
      <c r="A79" s="2">
        <v>43215</v>
      </c>
      <c r="B79" s="1">
        <v>10612.4</v>
      </c>
      <c r="C79" s="1">
        <v>10612.6</v>
      </c>
      <c r="D79" s="1">
        <v>10536.45</v>
      </c>
      <c r="E79" s="1">
        <v>10570.55</v>
      </c>
      <c r="F79" s="1">
        <v>195129613</v>
      </c>
      <c r="G79" s="1">
        <v>11125.11</v>
      </c>
      <c r="H79" s="3">
        <f>IF(ISERR(LN(Table210[[#This Row],[Close]]/E78)),"-",LN(Table210[[#This Row],[Close]]/E78))</f>
        <v>-4.1350265905722629E-3</v>
      </c>
    </row>
    <row r="80" spans="1:8" x14ac:dyDescent="0.3">
      <c r="A80" s="2">
        <v>43216</v>
      </c>
      <c r="B80" s="1">
        <v>10586.5</v>
      </c>
      <c r="C80" s="1">
        <v>10628.4</v>
      </c>
      <c r="D80" s="1">
        <v>10559.65</v>
      </c>
      <c r="E80" s="1">
        <v>10617.8</v>
      </c>
      <c r="F80" s="1">
        <v>345536167</v>
      </c>
      <c r="G80" s="1">
        <v>19200.41</v>
      </c>
      <c r="H80" s="3">
        <f>IF(ISERR(LN(Table210[[#This Row],[Close]]/E79)),"-",LN(Table210[[#This Row],[Close]]/E79))</f>
        <v>4.4600054580314101E-3</v>
      </c>
    </row>
    <row r="81" spans="1:8" x14ac:dyDescent="0.3">
      <c r="A81" s="2">
        <v>43217</v>
      </c>
      <c r="B81" s="1">
        <v>10651.65</v>
      </c>
      <c r="C81" s="1">
        <v>10719.8</v>
      </c>
      <c r="D81" s="1">
        <v>10647.55</v>
      </c>
      <c r="E81" s="1">
        <v>10692.3</v>
      </c>
      <c r="F81" s="1">
        <v>306671172</v>
      </c>
      <c r="G81" s="1">
        <v>16886.89</v>
      </c>
      <c r="H81" s="3">
        <f>IF(ISERR(LN(Table210[[#This Row],[Close]]/E80)),"-",LN(Table210[[#This Row],[Close]]/E80))</f>
        <v>6.9920181993261129E-3</v>
      </c>
    </row>
    <row r="82" spans="1:8" x14ac:dyDescent="0.3">
      <c r="A82" s="2">
        <v>43220</v>
      </c>
      <c r="B82" s="1">
        <v>10705.75</v>
      </c>
      <c r="C82" s="1">
        <v>10759</v>
      </c>
      <c r="D82" s="1">
        <v>10704.6</v>
      </c>
      <c r="E82" s="1">
        <v>10739.35</v>
      </c>
      <c r="F82" s="1">
        <v>179163468</v>
      </c>
      <c r="G82" s="1">
        <v>10412.57</v>
      </c>
      <c r="H82" s="3">
        <f>IF(ISERR(LN(Table210[[#This Row],[Close]]/E81)),"-",LN(Table210[[#This Row],[Close]]/E81))</f>
        <v>4.3907095895181257E-3</v>
      </c>
    </row>
    <row r="83" spans="1:8" x14ac:dyDescent="0.3">
      <c r="A83" s="2">
        <v>43222</v>
      </c>
      <c r="B83" s="1">
        <v>10783.85</v>
      </c>
      <c r="C83" s="1">
        <v>10784.65</v>
      </c>
      <c r="D83" s="1">
        <v>10689.8</v>
      </c>
      <c r="E83" s="1">
        <v>10718.05</v>
      </c>
      <c r="F83" s="1">
        <v>236757172</v>
      </c>
      <c r="G83" s="1">
        <v>14820.58</v>
      </c>
      <c r="H83" s="3">
        <f>IF(ISERR(LN(Table210[[#This Row],[Close]]/E82)),"-",LN(Table210[[#This Row],[Close]]/E82))</f>
        <v>-1.9853297227271902E-3</v>
      </c>
    </row>
    <row r="84" spans="1:8" x14ac:dyDescent="0.3">
      <c r="A84" s="2">
        <v>43223</v>
      </c>
      <c r="B84" s="1">
        <v>10720.15</v>
      </c>
      <c r="C84" s="1">
        <v>10720.6</v>
      </c>
      <c r="D84" s="1">
        <v>10647.45</v>
      </c>
      <c r="E84" s="1">
        <v>10679.65</v>
      </c>
      <c r="F84" s="1">
        <v>190869804</v>
      </c>
      <c r="G84" s="1">
        <v>11018.21</v>
      </c>
      <c r="H84" s="3">
        <f>IF(ISERR(LN(Table210[[#This Row],[Close]]/E83)),"-",LN(Table210[[#This Row],[Close]]/E83))</f>
        <v>-3.5891746517569662E-3</v>
      </c>
    </row>
    <row r="85" spans="1:8" x14ac:dyDescent="0.3">
      <c r="A85" s="2">
        <v>43224</v>
      </c>
      <c r="B85" s="1">
        <v>10700.45</v>
      </c>
      <c r="C85" s="1">
        <v>10700.45</v>
      </c>
      <c r="D85" s="1">
        <v>10601.6</v>
      </c>
      <c r="E85" s="1">
        <v>10618.25</v>
      </c>
      <c r="F85" s="1">
        <v>192296041</v>
      </c>
      <c r="G85" s="1">
        <v>9721.56</v>
      </c>
      <c r="H85" s="3">
        <f>IF(ISERR(LN(Table210[[#This Row],[Close]]/E84)),"-",LN(Table210[[#This Row],[Close]]/E84))</f>
        <v>-5.7658426514528623E-3</v>
      </c>
    </row>
    <row r="86" spans="1:8" x14ac:dyDescent="0.3">
      <c r="A86" s="2">
        <v>43227</v>
      </c>
      <c r="B86" s="1">
        <v>10653.15</v>
      </c>
      <c r="C86" s="1">
        <v>10725.65</v>
      </c>
      <c r="D86" s="1">
        <v>10635.65</v>
      </c>
      <c r="E86" s="1">
        <v>10715.5</v>
      </c>
      <c r="F86" s="1">
        <v>173620240</v>
      </c>
      <c r="G86" s="1">
        <v>9239.44</v>
      </c>
      <c r="H86" s="3">
        <f>IF(ISERR(LN(Table210[[#This Row],[Close]]/E85)),"-",LN(Table210[[#This Row],[Close]]/E85))</f>
        <v>9.1170725845766357E-3</v>
      </c>
    </row>
    <row r="87" spans="1:8" x14ac:dyDescent="0.3">
      <c r="A87" s="2">
        <v>43228</v>
      </c>
      <c r="B87" s="1">
        <v>10757.9</v>
      </c>
      <c r="C87" s="1">
        <v>10758.55</v>
      </c>
      <c r="D87" s="1">
        <v>10689.4</v>
      </c>
      <c r="E87" s="1">
        <v>10717.8</v>
      </c>
      <c r="F87" s="1">
        <v>278118616</v>
      </c>
      <c r="G87" s="1">
        <v>12783.49</v>
      </c>
      <c r="H87" s="3">
        <f>IF(ISERR(LN(Table210[[#This Row],[Close]]/E86)),"-",LN(Table210[[#This Row],[Close]]/E86))</f>
        <v>2.1461930816327936E-4</v>
      </c>
    </row>
    <row r="88" spans="1:8" x14ac:dyDescent="0.3">
      <c r="A88" s="2">
        <v>43229</v>
      </c>
      <c r="B88" s="1">
        <v>10693.35</v>
      </c>
      <c r="C88" s="1">
        <v>10766.25</v>
      </c>
      <c r="D88" s="1">
        <v>10689.85</v>
      </c>
      <c r="E88" s="1">
        <v>10741.7</v>
      </c>
      <c r="F88" s="1">
        <v>222115640</v>
      </c>
      <c r="G88" s="1">
        <v>10390.92</v>
      </c>
      <c r="H88" s="3">
        <f>IF(ISERR(LN(Table210[[#This Row],[Close]]/E87)),"-",LN(Table210[[#This Row],[Close]]/E87))</f>
        <v>2.2274526323300824E-3</v>
      </c>
    </row>
    <row r="89" spans="1:8" x14ac:dyDescent="0.3">
      <c r="A89" s="2">
        <v>43230</v>
      </c>
      <c r="B89" s="1">
        <v>10779.65</v>
      </c>
      <c r="C89" s="1">
        <v>10785.55</v>
      </c>
      <c r="D89" s="1">
        <v>10705</v>
      </c>
      <c r="E89" s="1">
        <v>10716.55</v>
      </c>
      <c r="F89" s="1">
        <v>197988475</v>
      </c>
      <c r="G89" s="1">
        <v>10526.38</v>
      </c>
      <c r="H89" s="3">
        <f>IF(ISERR(LN(Table210[[#This Row],[Close]]/E88)),"-",LN(Table210[[#This Row],[Close]]/E88))</f>
        <v>-2.3440878464996416E-3</v>
      </c>
    </row>
    <row r="90" spans="1:8" x14ac:dyDescent="0.3">
      <c r="A90" s="2">
        <v>43231</v>
      </c>
      <c r="B90" s="1">
        <v>10741.95</v>
      </c>
      <c r="C90" s="1">
        <v>10812.05</v>
      </c>
      <c r="D90" s="1">
        <v>10724.45</v>
      </c>
      <c r="E90" s="1">
        <v>10806.5</v>
      </c>
      <c r="F90" s="1">
        <v>209392114</v>
      </c>
      <c r="G90" s="1">
        <v>10432.43</v>
      </c>
      <c r="H90" s="3">
        <f>IF(ISERR(LN(Table210[[#This Row],[Close]]/E89)),"-",LN(Table210[[#This Row],[Close]]/E89))</f>
        <v>8.3585294552487952E-3</v>
      </c>
    </row>
    <row r="91" spans="1:8" x14ac:dyDescent="0.3">
      <c r="A91" s="2">
        <v>43234</v>
      </c>
      <c r="B91" s="1">
        <v>10815.15</v>
      </c>
      <c r="C91" s="1">
        <v>10834.85</v>
      </c>
      <c r="D91" s="1">
        <v>10774.75</v>
      </c>
      <c r="E91" s="1">
        <v>10806.6</v>
      </c>
      <c r="F91" s="1">
        <v>176697512</v>
      </c>
      <c r="G91" s="1">
        <v>9075.44</v>
      </c>
      <c r="H91" s="3">
        <f>IF(ISERR(LN(Table210[[#This Row],[Close]]/E90)),"-",LN(Table210[[#This Row],[Close]]/E90))</f>
        <v>9.2536470936592816E-6</v>
      </c>
    </row>
    <row r="92" spans="1:8" x14ac:dyDescent="0.3">
      <c r="A92" s="2">
        <v>43235</v>
      </c>
      <c r="B92" s="1">
        <v>10812.6</v>
      </c>
      <c r="C92" s="1">
        <v>10929.2</v>
      </c>
      <c r="D92" s="1">
        <v>10781.4</v>
      </c>
      <c r="E92" s="1">
        <v>10801.85</v>
      </c>
      <c r="F92" s="1">
        <v>262202312</v>
      </c>
      <c r="G92" s="1">
        <v>13582.7</v>
      </c>
      <c r="H92" s="3">
        <f>IF(ISERR(LN(Table210[[#This Row],[Close]]/E91)),"-",LN(Table210[[#This Row],[Close]]/E91))</f>
        <v>-4.3964283199478618E-4</v>
      </c>
    </row>
    <row r="93" spans="1:8" x14ac:dyDescent="0.3">
      <c r="A93" s="2">
        <v>43236</v>
      </c>
      <c r="B93" s="1">
        <v>10751.95</v>
      </c>
      <c r="C93" s="1">
        <v>10790.45</v>
      </c>
      <c r="D93" s="1">
        <v>10699.7</v>
      </c>
      <c r="E93" s="1">
        <v>10741.1</v>
      </c>
      <c r="F93" s="1">
        <v>238221884</v>
      </c>
      <c r="G93" s="1">
        <v>11359.48</v>
      </c>
      <c r="H93" s="3">
        <f>IF(ISERR(LN(Table210[[#This Row],[Close]]/E92)),"-",LN(Table210[[#This Row],[Close]]/E92))</f>
        <v>-5.6399110642633577E-3</v>
      </c>
    </row>
    <row r="94" spans="1:8" x14ac:dyDescent="0.3">
      <c r="A94" s="2">
        <v>43237</v>
      </c>
      <c r="B94" s="1">
        <v>10775.6</v>
      </c>
      <c r="C94" s="1">
        <v>10777.25</v>
      </c>
      <c r="D94" s="1">
        <v>10664.5</v>
      </c>
      <c r="E94" s="1">
        <v>10682.7</v>
      </c>
      <c r="F94" s="1">
        <v>220738923</v>
      </c>
      <c r="G94" s="1">
        <v>12506.3</v>
      </c>
      <c r="H94" s="3">
        <f>IF(ISERR(LN(Table210[[#This Row],[Close]]/E93)),"-",LN(Table210[[#This Row],[Close]]/E93))</f>
        <v>-5.4518941226662544E-3</v>
      </c>
    </row>
    <row r="95" spans="1:8" x14ac:dyDescent="0.3">
      <c r="A95" s="2">
        <v>43238</v>
      </c>
      <c r="B95" s="1">
        <v>10671.85</v>
      </c>
      <c r="C95" s="1">
        <v>10674.95</v>
      </c>
      <c r="D95" s="1">
        <v>10589.1</v>
      </c>
      <c r="E95" s="1">
        <v>10596.4</v>
      </c>
      <c r="F95" s="1">
        <v>229908939</v>
      </c>
      <c r="G95" s="1">
        <v>13908.47</v>
      </c>
      <c r="H95" s="3">
        <f>IF(ISERR(LN(Table210[[#This Row],[Close]]/E94)),"-",LN(Table210[[#This Row],[Close]]/E94))</f>
        <v>-8.1112897783238019E-3</v>
      </c>
    </row>
    <row r="96" spans="1:8" x14ac:dyDescent="0.3">
      <c r="A96" s="2">
        <v>43241</v>
      </c>
      <c r="B96" s="1">
        <v>10616.7</v>
      </c>
      <c r="C96" s="1">
        <v>10621.7</v>
      </c>
      <c r="D96" s="1">
        <v>10505.8</v>
      </c>
      <c r="E96" s="1">
        <v>10516.7</v>
      </c>
      <c r="F96" s="1">
        <v>197294184</v>
      </c>
      <c r="G96" s="1">
        <v>11346.13</v>
      </c>
      <c r="H96" s="3">
        <f>IF(ISERR(LN(Table210[[#This Row],[Close]]/E95)),"-",LN(Table210[[#This Row],[Close]]/E95))</f>
        <v>-7.5498509054843163E-3</v>
      </c>
    </row>
    <row r="97" spans="1:8" x14ac:dyDescent="0.3">
      <c r="A97" s="2">
        <v>43242</v>
      </c>
      <c r="B97" s="1">
        <v>10518.45</v>
      </c>
      <c r="C97" s="1">
        <v>10558.6</v>
      </c>
      <c r="D97" s="1">
        <v>10490.55</v>
      </c>
      <c r="E97" s="1">
        <v>10536.7</v>
      </c>
      <c r="F97" s="1">
        <v>249236637</v>
      </c>
      <c r="G97" s="1">
        <v>12017.36</v>
      </c>
      <c r="H97" s="3">
        <f>IF(ISERR(LN(Table210[[#This Row],[Close]]/E96)),"-",LN(Table210[[#This Row],[Close]]/E96))</f>
        <v>1.8999312240523454E-3</v>
      </c>
    </row>
    <row r="98" spans="1:8" x14ac:dyDescent="0.3">
      <c r="A98" s="2">
        <v>43243</v>
      </c>
      <c r="B98" s="1">
        <v>10521.1</v>
      </c>
      <c r="C98" s="1">
        <v>10533.55</v>
      </c>
      <c r="D98" s="1">
        <v>10417.799999999999</v>
      </c>
      <c r="E98" s="1">
        <v>10430.35</v>
      </c>
      <c r="F98" s="1">
        <v>299919120</v>
      </c>
      <c r="G98" s="1">
        <v>13456.6</v>
      </c>
      <c r="H98" s="3">
        <f>IF(ISERR(LN(Table210[[#This Row],[Close]]/E97)),"-",LN(Table210[[#This Row],[Close]]/E97))</f>
        <v>-1.0144575613613642E-2</v>
      </c>
    </row>
    <row r="99" spans="1:8" x14ac:dyDescent="0.3">
      <c r="A99" s="2">
        <v>43244</v>
      </c>
      <c r="B99" s="1">
        <v>10464.85</v>
      </c>
      <c r="C99" s="1">
        <v>10535.15</v>
      </c>
      <c r="D99" s="1">
        <v>10419.799999999999</v>
      </c>
      <c r="E99" s="1">
        <v>10513.85</v>
      </c>
      <c r="F99" s="1">
        <v>306792497</v>
      </c>
      <c r="G99" s="1">
        <v>12914.16</v>
      </c>
      <c r="H99" s="3">
        <f>IF(ISERR(LN(Table210[[#This Row],[Close]]/E98)),"-",LN(Table210[[#This Row],[Close]]/E98))</f>
        <v>7.9736101068204873E-3</v>
      </c>
    </row>
    <row r="100" spans="1:8" x14ac:dyDescent="0.3">
      <c r="A100" s="2">
        <v>43245</v>
      </c>
      <c r="B100" s="1">
        <v>10533.05</v>
      </c>
      <c r="C100" s="1">
        <v>10628.05</v>
      </c>
      <c r="D100" s="1">
        <v>10524</v>
      </c>
      <c r="E100" s="1">
        <v>10605.15</v>
      </c>
      <c r="F100" s="1">
        <v>268914888</v>
      </c>
      <c r="G100" s="1">
        <v>12431.16</v>
      </c>
      <c r="H100" s="3">
        <f>IF(ISERR(LN(Table210[[#This Row],[Close]]/E99)),"-",LN(Table210[[#This Row],[Close]]/E99))</f>
        <v>8.6462965847299792E-3</v>
      </c>
    </row>
    <row r="101" spans="1:8" x14ac:dyDescent="0.3">
      <c r="A101" s="2">
        <v>43248</v>
      </c>
      <c r="B101" s="1">
        <v>10648.35</v>
      </c>
      <c r="C101" s="1">
        <v>10709.8</v>
      </c>
      <c r="D101" s="1">
        <v>10640.55</v>
      </c>
      <c r="E101" s="1">
        <v>10688.65</v>
      </c>
      <c r="F101" s="1">
        <v>239786001</v>
      </c>
      <c r="G101" s="1">
        <v>11764.35</v>
      </c>
      <c r="H101" s="3">
        <f>IF(ISERR(LN(Table210[[#This Row],[Close]]/E100)),"-",LN(Table210[[#This Row],[Close]]/E100))</f>
        <v>7.8426986251568815E-3</v>
      </c>
    </row>
    <row r="102" spans="1:8" x14ac:dyDescent="0.3">
      <c r="A102" s="2">
        <v>43249</v>
      </c>
      <c r="B102" s="1">
        <v>10689.4</v>
      </c>
      <c r="C102" s="1">
        <v>10717.25</v>
      </c>
      <c r="D102" s="1">
        <v>10616.1</v>
      </c>
      <c r="E102" s="1">
        <v>10633.3</v>
      </c>
      <c r="F102" s="1">
        <v>232761575</v>
      </c>
      <c r="G102" s="1">
        <v>11817.39</v>
      </c>
      <c r="H102" s="3">
        <f>IF(ISERR(LN(Table210[[#This Row],[Close]]/E101)),"-",LN(Table210[[#This Row],[Close]]/E101))</f>
        <v>-5.1918444918060431E-3</v>
      </c>
    </row>
    <row r="103" spans="1:8" x14ac:dyDescent="0.3">
      <c r="A103" s="2">
        <v>43250</v>
      </c>
      <c r="B103" s="1">
        <v>10579</v>
      </c>
      <c r="C103" s="1">
        <v>10648.7</v>
      </c>
      <c r="D103" s="1">
        <v>10558.45</v>
      </c>
      <c r="E103" s="1">
        <v>10614.35</v>
      </c>
      <c r="F103" s="1">
        <v>246124259</v>
      </c>
      <c r="G103" s="1">
        <v>12224.76</v>
      </c>
      <c r="H103" s="3">
        <f>IF(ISERR(LN(Table210[[#This Row],[Close]]/E102)),"-",LN(Table210[[#This Row],[Close]]/E102))</f>
        <v>-1.7837271438870593E-3</v>
      </c>
    </row>
    <row r="104" spans="1:8" x14ac:dyDescent="0.3">
      <c r="A104" s="2">
        <v>43251</v>
      </c>
      <c r="B104" s="1">
        <v>10670.1</v>
      </c>
      <c r="C104" s="1">
        <v>10763.8</v>
      </c>
      <c r="D104" s="1">
        <v>10620.4</v>
      </c>
      <c r="E104" s="1">
        <v>10736.15</v>
      </c>
      <c r="F104" s="1">
        <v>629198569</v>
      </c>
      <c r="G104" s="1">
        <v>29479.77</v>
      </c>
      <c r="H104" s="3">
        <f>IF(ISERR(LN(Table210[[#This Row],[Close]]/E103)),"-",LN(Table210[[#This Row],[Close]]/E103))</f>
        <v>1.1409692638126136E-2</v>
      </c>
    </row>
    <row r="105" spans="1:8" x14ac:dyDescent="0.3">
      <c r="A105" s="2">
        <v>43252</v>
      </c>
      <c r="B105" s="1">
        <v>10738.45</v>
      </c>
      <c r="C105" s="1">
        <v>10764.75</v>
      </c>
      <c r="D105" s="1">
        <v>10681.5</v>
      </c>
      <c r="E105" s="1">
        <v>10696.2</v>
      </c>
      <c r="F105" s="1">
        <v>227355567</v>
      </c>
      <c r="G105" s="1">
        <v>12965.01</v>
      </c>
      <c r="H105" s="3">
        <f>IF(ISERR(LN(Table210[[#This Row],[Close]]/E104)),"-",LN(Table210[[#This Row],[Close]]/E104))</f>
        <v>-3.7280136120426276E-3</v>
      </c>
    </row>
    <row r="106" spans="1:8" x14ac:dyDescent="0.3">
      <c r="A106" s="2">
        <v>43255</v>
      </c>
      <c r="B106" s="1">
        <v>10765.95</v>
      </c>
      <c r="C106" s="1">
        <v>10770.3</v>
      </c>
      <c r="D106" s="1">
        <v>10618.35</v>
      </c>
      <c r="E106" s="1">
        <v>10628.5</v>
      </c>
      <c r="F106" s="1">
        <v>210148313</v>
      </c>
      <c r="G106" s="1">
        <v>14120.49</v>
      </c>
      <c r="H106" s="3">
        <f>IF(ISERR(LN(Table210[[#This Row],[Close]]/E105)),"-",LN(Table210[[#This Row],[Close]]/E105))</f>
        <v>-6.3494658726906857E-3</v>
      </c>
    </row>
    <row r="107" spans="1:8" x14ac:dyDescent="0.3">
      <c r="A107" s="2">
        <v>43256</v>
      </c>
      <c r="B107" s="1">
        <v>10630.7</v>
      </c>
      <c r="C107" s="1">
        <v>10633.15</v>
      </c>
      <c r="D107" s="1">
        <v>10550.9</v>
      </c>
      <c r="E107" s="1">
        <v>10593.15</v>
      </c>
      <c r="F107" s="1">
        <v>172898027</v>
      </c>
      <c r="G107" s="1">
        <v>10027.540000000001</v>
      </c>
      <c r="H107" s="3">
        <f>IF(ISERR(LN(Table210[[#This Row],[Close]]/E106)),"-",LN(Table210[[#This Row],[Close]]/E106))</f>
        <v>-3.3315065224060682E-3</v>
      </c>
    </row>
    <row r="108" spans="1:8" x14ac:dyDescent="0.3">
      <c r="A108" s="2">
        <v>43257</v>
      </c>
      <c r="B108" s="1">
        <v>10603.45</v>
      </c>
      <c r="C108" s="1">
        <v>10698.35</v>
      </c>
      <c r="D108" s="1">
        <v>10587.5</v>
      </c>
      <c r="E108" s="1">
        <v>10684.65</v>
      </c>
      <c r="F108" s="1">
        <v>195761429</v>
      </c>
      <c r="G108" s="1">
        <v>9920.75</v>
      </c>
      <c r="H108" s="3">
        <f>IF(ISERR(LN(Table210[[#This Row],[Close]]/E107)),"-",LN(Table210[[#This Row],[Close]]/E107))</f>
        <v>8.6005662256969095E-3</v>
      </c>
    </row>
    <row r="109" spans="1:8" x14ac:dyDescent="0.3">
      <c r="A109" s="2">
        <v>43258</v>
      </c>
      <c r="B109" s="1">
        <v>10722.6</v>
      </c>
      <c r="C109" s="1">
        <v>10818</v>
      </c>
      <c r="D109" s="1">
        <v>10722.6</v>
      </c>
      <c r="E109" s="1">
        <v>10768.35</v>
      </c>
      <c r="F109" s="1">
        <v>227663151</v>
      </c>
      <c r="G109" s="1">
        <v>11315.24</v>
      </c>
      <c r="H109" s="3">
        <f>IF(ISERR(LN(Table210[[#This Row],[Close]]/E108)),"-",LN(Table210[[#This Row],[Close]]/E108))</f>
        <v>7.8031440545139521E-3</v>
      </c>
    </row>
    <row r="110" spans="1:8" x14ac:dyDescent="0.3">
      <c r="A110" s="2">
        <v>43259</v>
      </c>
      <c r="B110" s="1">
        <v>10736.4</v>
      </c>
      <c r="C110" s="1">
        <v>10779.45</v>
      </c>
      <c r="D110" s="1">
        <v>10709.05</v>
      </c>
      <c r="E110" s="1">
        <v>10767.65</v>
      </c>
      <c r="F110" s="1">
        <v>215942528</v>
      </c>
      <c r="G110" s="1">
        <v>12360.88</v>
      </c>
      <c r="H110" s="3">
        <f>IF(ISERR(LN(Table210[[#This Row],[Close]]/E109)),"-",LN(Table210[[#This Row],[Close]]/E109))</f>
        <v>-6.5007429443483659E-5</v>
      </c>
    </row>
    <row r="111" spans="1:8" x14ac:dyDescent="0.3">
      <c r="A111" s="2">
        <v>43262</v>
      </c>
      <c r="B111" s="1">
        <v>10781.85</v>
      </c>
      <c r="C111" s="1">
        <v>10850.55</v>
      </c>
      <c r="D111" s="1">
        <v>10777.05</v>
      </c>
      <c r="E111" s="1">
        <v>10786.95</v>
      </c>
      <c r="F111" s="1">
        <v>217849903</v>
      </c>
      <c r="G111" s="1">
        <v>11384.97</v>
      </c>
      <c r="H111" s="3">
        <f>IF(ISERR(LN(Table210[[#This Row],[Close]]/E110)),"-",LN(Table210[[#This Row],[Close]]/E110))</f>
        <v>1.7908015140969788E-3</v>
      </c>
    </row>
    <row r="112" spans="1:8" x14ac:dyDescent="0.3">
      <c r="A112" s="2">
        <v>43263</v>
      </c>
      <c r="B112" s="1">
        <v>10816.15</v>
      </c>
      <c r="C112" s="1">
        <v>10856.55</v>
      </c>
      <c r="D112" s="1">
        <v>10789.4</v>
      </c>
      <c r="E112" s="1">
        <v>10842.85</v>
      </c>
      <c r="F112" s="1">
        <v>204419184</v>
      </c>
      <c r="G112" s="1">
        <v>11989.07</v>
      </c>
      <c r="H112" s="3">
        <f>IF(ISERR(LN(Table210[[#This Row],[Close]]/E111)),"-",LN(Table210[[#This Row],[Close]]/E111))</f>
        <v>5.1688064110242352E-3</v>
      </c>
    </row>
    <row r="113" spans="1:8" x14ac:dyDescent="0.3">
      <c r="A113" s="2">
        <v>43264</v>
      </c>
      <c r="B113" s="1">
        <v>10887.5</v>
      </c>
      <c r="C113" s="1">
        <v>10893.25</v>
      </c>
      <c r="D113" s="1">
        <v>10842.65</v>
      </c>
      <c r="E113" s="1">
        <v>10856.7</v>
      </c>
      <c r="F113" s="1">
        <v>220003032</v>
      </c>
      <c r="G113" s="1">
        <v>12982.8</v>
      </c>
      <c r="H113" s="3">
        <f>IF(ISERR(LN(Table210[[#This Row],[Close]]/E112)),"-",LN(Table210[[#This Row],[Close]]/E112))</f>
        <v>1.2765243408948135E-3</v>
      </c>
    </row>
    <row r="114" spans="1:8" x14ac:dyDescent="0.3">
      <c r="A114" s="2">
        <v>43265</v>
      </c>
      <c r="B114" s="1">
        <v>10832.9</v>
      </c>
      <c r="C114" s="1">
        <v>10833.7</v>
      </c>
      <c r="D114" s="1">
        <v>10773.55</v>
      </c>
      <c r="E114" s="1">
        <v>10808.05</v>
      </c>
      <c r="F114" s="1">
        <v>190031664</v>
      </c>
      <c r="G114" s="1">
        <v>11659.79</v>
      </c>
      <c r="H114" s="3">
        <f>IF(ISERR(LN(Table210[[#This Row],[Close]]/E113)),"-",LN(Table210[[#This Row],[Close]]/E113))</f>
        <v>-4.4911740754108491E-3</v>
      </c>
    </row>
    <row r="115" spans="1:8" x14ac:dyDescent="0.3">
      <c r="A115" s="2">
        <v>43266</v>
      </c>
      <c r="B115" s="1">
        <v>10808.65</v>
      </c>
      <c r="C115" s="1">
        <v>10834</v>
      </c>
      <c r="D115" s="1">
        <v>10755.4</v>
      </c>
      <c r="E115" s="1">
        <v>10817.7</v>
      </c>
      <c r="F115" s="1">
        <v>314764425</v>
      </c>
      <c r="G115" s="1">
        <v>19271.43</v>
      </c>
      <c r="H115" s="3">
        <f>IF(ISERR(LN(Table210[[#This Row],[Close]]/E114)),"-",LN(Table210[[#This Row],[Close]]/E114))</f>
        <v>8.9245465618541871E-4</v>
      </c>
    </row>
    <row r="116" spans="1:8" x14ac:dyDescent="0.3">
      <c r="A116" s="2">
        <v>43269</v>
      </c>
      <c r="B116" s="1">
        <v>10830.2</v>
      </c>
      <c r="C116" s="1">
        <v>10830.2</v>
      </c>
      <c r="D116" s="1">
        <v>10787.35</v>
      </c>
      <c r="E116" s="1">
        <v>10799.85</v>
      </c>
      <c r="F116" s="1">
        <v>202727202</v>
      </c>
      <c r="G116" s="1">
        <v>11182.48</v>
      </c>
      <c r="H116" s="3">
        <f>IF(ISERR(LN(Table210[[#This Row],[Close]]/E115)),"-",LN(Table210[[#This Row],[Close]]/E115))</f>
        <v>-1.6514363613613185E-3</v>
      </c>
    </row>
    <row r="117" spans="1:8" x14ac:dyDescent="0.3">
      <c r="A117" s="2">
        <v>43270</v>
      </c>
      <c r="B117" s="1">
        <v>10789.45</v>
      </c>
      <c r="C117" s="1">
        <v>10789.45</v>
      </c>
      <c r="D117" s="1">
        <v>10701.2</v>
      </c>
      <c r="E117" s="1">
        <v>10710.45</v>
      </c>
      <c r="F117" s="1">
        <v>231382790</v>
      </c>
      <c r="G117" s="1">
        <v>12290.16</v>
      </c>
      <c r="H117" s="3">
        <f>IF(ISERR(LN(Table210[[#This Row],[Close]]/E116)),"-",LN(Table210[[#This Row],[Close]]/E116))</f>
        <v>-8.3123447611347413E-3</v>
      </c>
    </row>
    <row r="118" spans="1:8" x14ac:dyDescent="0.3">
      <c r="A118" s="2">
        <v>43271</v>
      </c>
      <c r="B118" s="1">
        <v>10734.65</v>
      </c>
      <c r="C118" s="1">
        <v>10781.8</v>
      </c>
      <c r="D118" s="1">
        <v>10724.05</v>
      </c>
      <c r="E118" s="1">
        <v>10772.05</v>
      </c>
      <c r="F118" s="1">
        <v>199467082</v>
      </c>
      <c r="G118" s="1">
        <v>10858.35</v>
      </c>
      <c r="H118" s="3">
        <f>IF(ISERR(LN(Table210[[#This Row],[Close]]/E117)),"-",LN(Table210[[#This Row],[Close]]/E117))</f>
        <v>5.7349162184533176E-3</v>
      </c>
    </row>
    <row r="119" spans="1:8" x14ac:dyDescent="0.3">
      <c r="A119" s="2">
        <v>43272</v>
      </c>
      <c r="B119" s="1">
        <v>10808.45</v>
      </c>
      <c r="C119" s="1">
        <v>10809.6</v>
      </c>
      <c r="D119" s="1">
        <v>10725.9</v>
      </c>
      <c r="E119" s="1">
        <v>10741.1</v>
      </c>
      <c r="F119" s="1">
        <v>230507383</v>
      </c>
      <c r="G119" s="1">
        <v>12211.18</v>
      </c>
      <c r="H119" s="3">
        <f>IF(ISERR(LN(Table210[[#This Row],[Close]]/E118)),"-",LN(Table210[[#This Row],[Close]]/E118))</f>
        <v>-2.8773119094804597E-3</v>
      </c>
    </row>
    <row r="120" spans="1:8" x14ac:dyDescent="0.3">
      <c r="A120" s="2">
        <v>43273</v>
      </c>
      <c r="B120" s="1">
        <v>10742.7</v>
      </c>
      <c r="C120" s="1">
        <v>10837</v>
      </c>
      <c r="D120" s="1">
        <v>10710.45</v>
      </c>
      <c r="E120" s="1">
        <v>10821.85</v>
      </c>
      <c r="F120" s="1">
        <v>236898415</v>
      </c>
      <c r="G120" s="1">
        <v>13520.01</v>
      </c>
      <c r="H120" s="3">
        <f>IF(ISERR(LN(Table210[[#This Row],[Close]]/E119)),"-",LN(Table210[[#This Row],[Close]]/E119))</f>
        <v>7.489733777589257E-3</v>
      </c>
    </row>
    <row r="121" spans="1:8" x14ac:dyDescent="0.3">
      <c r="A121" s="2">
        <v>43276</v>
      </c>
      <c r="B121" s="1">
        <v>10822.9</v>
      </c>
      <c r="C121" s="1">
        <v>10831.05</v>
      </c>
      <c r="D121" s="1">
        <v>10753.05</v>
      </c>
      <c r="E121" s="1">
        <v>10762.45</v>
      </c>
      <c r="F121" s="1">
        <v>236693278</v>
      </c>
      <c r="G121" s="1">
        <v>12012.41</v>
      </c>
      <c r="H121" s="3">
        <f>IF(ISERR(LN(Table210[[#This Row],[Close]]/E120)),"-",LN(Table210[[#This Row],[Close]]/E120))</f>
        <v>-5.5040144879465814E-3</v>
      </c>
    </row>
    <row r="122" spans="1:8" x14ac:dyDescent="0.3">
      <c r="A122" s="2">
        <v>43277</v>
      </c>
      <c r="B122" s="1">
        <v>10742.7</v>
      </c>
      <c r="C122" s="1">
        <v>10805.25</v>
      </c>
      <c r="D122" s="1">
        <v>10732.55</v>
      </c>
      <c r="E122" s="1">
        <v>10769.15</v>
      </c>
      <c r="F122" s="1">
        <v>226846382</v>
      </c>
      <c r="G122" s="1">
        <v>12113.53</v>
      </c>
      <c r="H122" s="3">
        <f>IF(ISERR(LN(Table210[[#This Row],[Close]]/E121)),"-",LN(Table210[[#This Row],[Close]]/E121))</f>
        <v>6.2234113732792811E-4</v>
      </c>
    </row>
    <row r="123" spans="1:8" x14ac:dyDescent="0.3">
      <c r="A123" s="2">
        <v>43278</v>
      </c>
      <c r="B123" s="1">
        <v>10785.5</v>
      </c>
      <c r="C123" s="1">
        <v>10785.5</v>
      </c>
      <c r="D123" s="1">
        <v>10652.4</v>
      </c>
      <c r="E123" s="1">
        <v>10671.4</v>
      </c>
      <c r="F123" s="1">
        <v>253620792</v>
      </c>
      <c r="G123" s="1">
        <v>13837.03</v>
      </c>
      <c r="H123" s="3">
        <f>IF(ISERR(LN(Table210[[#This Row],[Close]]/E122)),"-",LN(Table210[[#This Row],[Close]]/E122))</f>
        <v>-9.1182994159396107E-3</v>
      </c>
    </row>
    <row r="124" spans="1:8" x14ac:dyDescent="0.3">
      <c r="A124" s="2">
        <v>43279</v>
      </c>
      <c r="B124" s="1">
        <v>10660.8</v>
      </c>
      <c r="C124" s="1">
        <v>10674.2</v>
      </c>
      <c r="D124" s="1">
        <v>10557.7</v>
      </c>
      <c r="E124" s="1">
        <v>10589.1</v>
      </c>
      <c r="F124" s="1">
        <v>363157327</v>
      </c>
      <c r="G124" s="1">
        <v>20187.98</v>
      </c>
      <c r="H124" s="3">
        <f>IF(ISERR(LN(Table210[[#This Row],[Close]]/E123)),"-",LN(Table210[[#This Row],[Close]]/E123))</f>
        <v>-7.7420955375824396E-3</v>
      </c>
    </row>
    <row r="125" spans="1:8" x14ac:dyDescent="0.3">
      <c r="A125" s="2">
        <v>43280</v>
      </c>
      <c r="B125" s="1">
        <v>10612.85</v>
      </c>
      <c r="C125" s="1">
        <v>10723.05</v>
      </c>
      <c r="D125" s="1">
        <v>10612.35</v>
      </c>
      <c r="E125" s="1">
        <v>10714.3</v>
      </c>
      <c r="F125" s="1">
        <v>250327878</v>
      </c>
      <c r="G125" s="1">
        <v>14440.17</v>
      </c>
      <c r="H125" s="3">
        <f>IF(ISERR(LN(Table210[[#This Row],[Close]]/E124)),"-",LN(Table210[[#This Row],[Close]]/E124))</f>
        <v>1.1754127647321299E-2</v>
      </c>
    </row>
    <row r="126" spans="1:8" x14ac:dyDescent="0.3">
      <c r="A126" s="2">
        <v>43283</v>
      </c>
      <c r="B126" s="1">
        <v>10732.35</v>
      </c>
      <c r="C126" s="1">
        <v>10736.15</v>
      </c>
      <c r="D126" s="1">
        <v>10604.65</v>
      </c>
      <c r="E126" s="1">
        <v>10657.3</v>
      </c>
      <c r="F126" s="1">
        <v>304536687</v>
      </c>
      <c r="G126" s="1">
        <v>13591.3</v>
      </c>
      <c r="H126" s="3">
        <f>IF(ISERR(LN(Table210[[#This Row],[Close]]/E125)),"-",LN(Table210[[#This Row],[Close]]/E125))</f>
        <v>-5.334194459439767E-3</v>
      </c>
    </row>
    <row r="127" spans="1:8" x14ac:dyDescent="0.3">
      <c r="A127" s="2">
        <v>43284</v>
      </c>
      <c r="B127" s="1">
        <v>10668.6</v>
      </c>
      <c r="C127" s="1">
        <v>10713.3</v>
      </c>
      <c r="D127" s="1">
        <v>10630.25</v>
      </c>
      <c r="E127" s="1">
        <v>10699.9</v>
      </c>
      <c r="F127" s="1">
        <v>208371545</v>
      </c>
      <c r="G127" s="1">
        <v>10896.89</v>
      </c>
      <c r="H127" s="3">
        <f>IF(ISERR(LN(Table210[[#This Row],[Close]]/E126)),"-",LN(Table210[[#This Row],[Close]]/E126))</f>
        <v>3.9892922757939599E-3</v>
      </c>
    </row>
    <row r="128" spans="1:8" x14ac:dyDescent="0.3">
      <c r="A128" s="2">
        <v>43285</v>
      </c>
      <c r="B128" s="1">
        <v>10715</v>
      </c>
      <c r="C128" s="1">
        <v>10777.15</v>
      </c>
      <c r="D128" s="1">
        <v>10677.75</v>
      </c>
      <c r="E128" s="1">
        <v>10769.9</v>
      </c>
      <c r="F128" s="1">
        <v>179268271</v>
      </c>
      <c r="G128" s="1">
        <v>10388.69</v>
      </c>
      <c r="H128" s="3">
        <f>IF(ISERR(LN(Table210[[#This Row],[Close]]/E127)),"-",LN(Table210[[#This Row],[Close]]/E127))</f>
        <v>6.5208104443272496E-3</v>
      </c>
    </row>
    <row r="129" spans="1:8" x14ac:dyDescent="0.3">
      <c r="A129" s="2">
        <v>43286</v>
      </c>
      <c r="B129" s="1">
        <v>10786.05</v>
      </c>
      <c r="C129" s="1">
        <v>10786.05</v>
      </c>
      <c r="D129" s="1">
        <v>10726.25</v>
      </c>
      <c r="E129" s="1">
        <v>10749.75</v>
      </c>
      <c r="F129" s="1">
        <v>227267176</v>
      </c>
      <c r="G129" s="1">
        <v>13676.58</v>
      </c>
      <c r="H129" s="3">
        <f>IF(ISERR(LN(Table210[[#This Row],[Close]]/E128)),"-",LN(Table210[[#This Row],[Close]]/E128))</f>
        <v>-1.8727075848253383E-3</v>
      </c>
    </row>
    <row r="130" spans="1:8" x14ac:dyDescent="0.3">
      <c r="A130" s="2">
        <v>43287</v>
      </c>
      <c r="B130" s="1">
        <v>10744.15</v>
      </c>
      <c r="C130" s="1">
        <v>10816.35</v>
      </c>
      <c r="D130" s="1">
        <v>10735.05</v>
      </c>
      <c r="E130" s="1">
        <v>10772.65</v>
      </c>
      <c r="F130" s="1">
        <v>256547706</v>
      </c>
      <c r="G130" s="1">
        <v>14006.48</v>
      </c>
      <c r="H130" s="3">
        <f>IF(ISERR(LN(Table210[[#This Row],[Close]]/E129)),"-",LN(Table210[[#This Row],[Close]]/E129))</f>
        <v>2.1280162660109484E-3</v>
      </c>
    </row>
    <row r="131" spans="1:8" x14ac:dyDescent="0.3">
      <c r="A131" s="2">
        <v>43290</v>
      </c>
      <c r="B131" s="1">
        <v>10838.3</v>
      </c>
      <c r="C131" s="1">
        <v>10860.35</v>
      </c>
      <c r="D131" s="1">
        <v>10807.15</v>
      </c>
      <c r="E131" s="1">
        <v>10852.9</v>
      </c>
      <c r="F131" s="1">
        <v>189331016</v>
      </c>
      <c r="G131" s="1">
        <v>10843.92</v>
      </c>
      <c r="H131" s="3">
        <f>IF(ISERR(LN(Table210[[#This Row],[Close]]/E130)),"-",LN(Table210[[#This Row],[Close]]/E130))</f>
        <v>7.4218106239193555E-3</v>
      </c>
    </row>
    <row r="132" spans="1:8" x14ac:dyDescent="0.3">
      <c r="A132" s="2">
        <v>43291</v>
      </c>
      <c r="B132" s="1">
        <v>10902.75</v>
      </c>
      <c r="C132" s="1">
        <v>10956.9</v>
      </c>
      <c r="D132" s="1">
        <v>10876.65</v>
      </c>
      <c r="E132" s="1">
        <v>10947.25</v>
      </c>
      <c r="F132" s="1">
        <v>203061980</v>
      </c>
      <c r="G132" s="1">
        <v>12834.85</v>
      </c>
      <c r="H132" s="3">
        <f>IF(ISERR(LN(Table210[[#This Row],[Close]]/E131)),"-",LN(Table210[[#This Row],[Close]]/E131))</f>
        <v>8.6559577894496902E-3</v>
      </c>
    </row>
    <row r="133" spans="1:8" x14ac:dyDescent="0.3">
      <c r="A133" s="2">
        <v>43292</v>
      </c>
      <c r="B133" s="1">
        <v>10956.4</v>
      </c>
      <c r="C133" s="1">
        <v>10976.65</v>
      </c>
      <c r="D133" s="1">
        <v>10923</v>
      </c>
      <c r="E133" s="1">
        <v>10948.3</v>
      </c>
      <c r="F133" s="1">
        <v>229211999</v>
      </c>
      <c r="G133" s="1">
        <v>15944.45</v>
      </c>
      <c r="H133" s="3">
        <f>IF(ISERR(LN(Table210[[#This Row],[Close]]/E132)),"-",LN(Table210[[#This Row],[Close]]/E132))</f>
        <v>9.5909899573626465E-5</v>
      </c>
    </row>
    <row r="134" spans="1:8" x14ac:dyDescent="0.3">
      <c r="A134" s="2">
        <v>43293</v>
      </c>
      <c r="B134" s="1">
        <v>11006.95</v>
      </c>
      <c r="C134" s="1">
        <v>11078.3</v>
      </c>
      <c r="D134" s="1">
        <v>10999.65</v>
      </c>
      <c r="E134" s="1">
        <v>11023.2</v>
      </c>
      <c r="F134" s="1">
        <v>256034815</v>
      </c>
      <c r="G134" s="1">
        <v>15787.28</v>
      </c>
      <c r="H134" s="3">
        <f>IF(ISERR(LN(Table210[[#This Row],[Close]]/E133)),"-",LN(Table210[[#This Row],[Close]]/E133))</f>
        <v>6.8179496293051707E-3</v>
      </c>
    </row>
    <row r="135" spans="1:8" x14ac:dyDescent="0.3">
      <c r="A135" s="2">
        <v>43294</v>
      </c>
      <c r="B135" s="1">
        <v>11056.9</v>
      </c>
      <c r="C135" s="1">
        <v>11071.35</v>
      </c>
      <c r="D135" s="1">
        <v>10999.75</v>
      </c>
      <c r="E135" s="1">
        <v>11018.9</v>
      </c>
      <c r="F135" s="1">
        <v>241670818</v>
      </c>
      <c r="G135" s="1">
        <v>14744.56</v>
      </c>
      <c r="H135" s="3">
        <f>IF(ISERR(LN(Table210[[#This Row],[Close]]/E134)),"-",LN(Table210[[#This Row],[Close]]/E134))</f>
        <v>-3.9016246678396689E-4</v>
      </c>
    </row>
    <row r="136" spans="1:8" x14ac:dyDescent="0.3">
      <c r="A136" s="2">
        <v>43297</v>
      </c>
      <c r="B136" s="1">
        <v>11018.95</v>
      </c>
      <c r="C136" s="1">
        <v>11019.5</v>
      </c>
      <c r="D136" s="1">
        <v>10926.25</v>
      </c>
      <c r="E136" s="1">
        <v>10936.85</v>
      </c>
      <c r="F136" s="1">
        <v>216971413</v>
      </c>
      <c r="G136" s="1">
        <v>13709.57</v>
      </c>
      <c r="H136" s="3">
        <f>IF(ISERR(LN(Table210[[#This Row],[Close]]/E135)),"-",LN(Table210[[#This Row],[Close]]/E135))</f>
        <v>-7.4741588844156994E-3</v>
      </c>
    </row>
    <row r="137" spans="1:8" x14ac:dyDescent="0.3">
      <c r="A137" s="2">
        <v>43298</v>
      </c>
      <c r="B137" s="1">
        <v>10939.65</v>
      </c>
      <c r="C137" s="1">
        <v>11018.5</v>
      </c>
      <c r="D137" s="1">
        <v>10925.6</v>
      </c>
      <c r="E137" s="1">
        <v>11008.05</v>
      </c>
      <c r="F137" s="1">
        <v>217107580</v>
      </c>
      <c r="G137" s="1">
        <v>12649.4</v>
      </c>
      <c r="H137" s="3">
        <f>IF(ISERR(LN(Table210[[#This Row],[Close]]/E136)),"-",LN(Table210[[#This Row],[Close]]/E136))</f>
        <v>6.4890019854781638E-3</v>
      </c>
    </row>
    <row r="138" spans="1:8" x14ac:dyDescent="0.3">
      <c r="A138" s="2">
        <v>43299</v>
      </c>
      <c r="B138" s="1">
        <v>11060.2</v>
      </c>
      <c r="C138" s="1">
        <v>11076.2</v>
      </c>
      <c r="D138" s="1">
        <v>10956.3</v>
      </c>
      <c r="E138" s="1">
        <v>10980.45</v>
      </c>
      <c r="F138" s="1">
        <v>232502459</v>
      </c>
      <c r="G138" s="1">
        <v>13320.2</v>
      </c>
      <c r="H138" s="3">
        <f>IF(ISERR(LN(Table210[[#This Row],[Close]]/E137)),"-",LN(Table210[[#This Row],[Close]]/E137))</f>
        <v>-2.5104044836980507E-3</v>
      </c>
    </row>
    <row r="139" spans="1:8" x14ac:dyDescent="0.3">
      <c r="A139" s="2">
        <v>43300</v>
      </c>
      <c r="B139" s="1">
        <v>10999.5</v>
      </c>
      <c r="C139" s="1">
        <v>11006.5</v>
      </c>
      <c r="D139" s="1">
        <v>10935.45</v>
      </c>
      <c r="E139" s="1">
        <v>10957.1</v>
      </c>
      <c r="F139" s="1">
        <v>222056399</v>
      </c>
      <c r="G139" s="1">
        <v>12199.98</v>
      </c>
      <c r="H139" s="3">
        <f>IF(ISERR(LN(Table210[[#This Row],[Close]]/E138)),"-",LN(Table210[[#This Row],[Close]]/E138))</f>
        <v>-2.1287708807833992E-3</v>
      </c>
    </row>
    <row r="140" spans="1:8" x14ac:dyDescent="0.3">
      <c r="A140" s="2">
        <v>43301</v>
      </c>
      <c r="B140" s="1">
        <v>10963.5</v>
      </c>
      <c r="C140" s="1">
        <v>11030.25</v>
      </c>
      <c r="D140" s="1">
        <v>10946.2</v>
      </c>
      <c r="E140" s="1">
        <v>11010.2</v>
      </c>
      <c r="F140" s="1">
        <v>193144113</v>
      </c>
      <c r="G140" s="1">
        <v>14105.94</v>
      </c>
      <c r="H140" s="3">
        <f>IF(ISERR(LN(Table210[[#This Row],[Close]]/E139)),"-",LN(Table210[[#This Row],[Close]]/E139))</f>
        <v>4.8344679065168992E-3</v>
      </c>
    </row>
    <row r="141" spans="1:8" x14ac:dyDescent="0.3">
      <c r="A141" s="2">
        <v>43304</v>
      </c>
      <c r="B141" s="1">
        <v>11019.85</v>
      </c>
      <c r="C141" s="1">
        <v>11093.4</v>
      </c>
      <c r="D141" s="1">
        <v>11010.95</v>
      </c>
      <c r="E141" s="1">
        <v>11084.75</v>
      </c>
      <c r="F141" s="1">
        <v>236153085</v>
      </c>
      <c r="G141" s="1">
        <v>14932.51</v>
      </c>
      <c r="H141" s="3">
        <f>IF(ISERR(LN(Table210[[#This Row],[Close]]/E140)),"-",LN(Table210[[#This Row],[Close]]/E140))</f>
        <v>6.7481739405328336E-3</v>
      </c>
    </row>
    <row r="142" spans="1:8" x14ac:dyDescent="0.3">
      <c r="A142" s="2">
        <v>43305</v>
      </c>
      <c r="B142" s="1">
        <v>11109</v>
      </c>
      <c r="C142" s="1">
        <v>11143.4</v>
      </c>
      <c r="D142" s="1">
        <v>11092.5</v>
      </c>
      <c r="E142" s="1">
        <v>11134.3</v>
      </c>
      <c r="F142" s="1">
        <v>212247395</v>
      </c>
      <c r="G142" s="1">
        <v>13931.15</v>
      </c>
      <c r="H142" s="3">
        <f>IF(ISERR(LN(Table210[[#This Row],[Close]]/E141)),"-",LN(Table210[[#This Row],[Close]]/E141))</f>
        <v>4.4601440782581301E-3</v>
      </c>
    </row>
    <row r="143" spans="1:8" x14ac:dyDescent="0.3">
      <c r="A143" s="2">
        <v>43306</v>
      </c>
      <c r="B143" s="1">
        <v>11148.4</v>
      </c>
      <c r="C143" s="1">
        <v>11157.15</v>
      </c>
      <c r="D143" s="1">
        <v>11113.25</v>
      </c>
      <c r="E143" s="1">
        <v>11132</v>
      </c>
      <c r="F143" s="1">
        <v>212333169</v>
      </c>
      <c r="G143" s="1">
        <v>12528.8</v>
      </c>
      <c r="H143" s="3">
        <f>IF(ISERR(LN(Table210[[#This Row],[Close]]/E142)),"-",LN(Table210[[#This Row],[Close]]/E142))</f>
        <v>-2.0659022901692162E-4</v>
      </c>
    </row>
    <row r="144" spans="1:8" x14ac:dyDescent="0.3">
      <c r="A144" s="2">
        <v>43307</v>
      </c>
      <c r="B144" s="1">
        <v>11132.95</v>
      </c>
      <c r="C144" s="1">
        <v>11185.85</v>
      </c>
      <c r="D144" s="1">
        <v>11125.7</v>
      </c>
      <c r="E144" s="1">
        <v>11167.3</v>
      </c>
      <c r="F144" s="1">
        <v>376657398</v>
      </c>
      <c r="G144" s="1">
        <v>21595.33</v>
      </c>
      <c r="H144" s="3">
        <f>IF(ISERR(LN(Table210[[#This Row],[Close]]/E143)),"-",LN(Table210[[#This Row],[Close]]/E143))</f>
        <v>3.1660213088618083E-3</v>
      </c>
    </row>
    <row r="145" spans="1:8" x14ac:dyDescent="0.3">
      <c r="A145" s="2">
        <v>43308</v>
      </c>
      <c r="B145" s="1">
        <v>11232.75</v>
      </c>
      <c r="C145" s="1">
        <v>11283.4</v>
      </c>
      <c r="D145" s="1">
        <v>11210.25</v>
      </c>
      <c r="E145" s="1">
        <v>11278.35</v>
      </c>
      <c r="F145" s="1">
        <v>324343457</v>
      </c>
      <c r="G145" s="1">
        <v>15203.09</v>
      </c>
      <c r="H145" s="3">
        <f>IF(ISERR(LN(Table210[[#This Row],[Close]]/E144)),"-",LN(Table210[[#This Row],[Close]]/E144))</f>
        <v>9.8950938021973352E-3</v>
      </c>
    </row>
    <row r="146" spans="1:8" x14ac:dyDescent="0.3">
      <c r="A146" s="2">
        <v>43311</v>
      </c>
      <c r="B146" s="1">
        <v>11296.65</v>
      </c>
      <c r="C146" s="1">
        <v>11328.1</v>
      </c>
      <c r="D146" s="1">
        <v>11261.45</v>
      </c>
      <c r="E146" s="1">
        <v>11319.55</v>
      </c>
      <c r="F146" s="1">
        <v>287435926</v>
      </c>
      <c r="G146" s="1">
        <v>14716.66</v>
      </c>
      <c r="H146" s="3">
        <f>IF(ISERR(LN(Table210[[#This Row],[Close]]/E145)),"-",LN(Table210[[#This Row],[Close]]/E145))</f>
        <v>3.6463605599989543E-3</v>
      </c>
    </row>
    <row r="147" spans="1:8" x14ac:dyDescent="0.3">
      <c r="A147" s="2">
        <v>43312</v>
      </c>
      <c r="B147" s="1">
        <v>11311.05</v>
      </c>
      <c r="C147" s="1">
        <v>11366</v>
      </c>
      <c r="D147" s="1">
        <v>11267.75</v>
      </c>
      <c r="E147" s="1">
        <v>11356.5</v>
      </c>
      <c r="F147" s="1">
        <v>264430889</v>
      </c>
      <c r="G147" s="1">
        <v>15297.4</v>
      </c>
      <c r="H147" s="3">
        <f>IF(ISERR(LN(Table210[[#This Row],[Close]]/E146)),"-",LN(Table210[[#This Row],[Close]]/E146))</f>
        <v>3.2589478946312938E-3</v>
      </c>
    </row>
    <row r="148" spans="1:8" x14ac:dyDescent="0.3">
      <c r="A148" s="2">
        <v>43313</v>
      </c>
      <c r="B148" s="1">
        <v>11359.8</v>
      </c>
      <c r="C148" s="1">
        <v>11390.55</v>
      </c>
      <c r="D148" s="1">
        <v>11313.55</v>
      </c>
      <c r="E148" s="1">
        <v>11346.2</v>
      </c>
      <c r="F148" s="1">
        <v>278012697</v>
      </c>
      <c r="G148" s="1">
        <v>14436.12</v>
      </c>
      <c r="H148" s="3">
        <f>IF(ISERR(LN(Table210[[#This Row],[Close]]/E147)),"-",LN(Table210[[#This Row],[Close]]/E147))</f>
        <v>-9.0738112265936017E-4</v>
      </c>
    </row>
    <row r="149" spans="1:8" x14ac:dyDescent="0.3">
      <c r="A149" s="2">
        <v>43314</v>
      </c>
      <c r="B149" s="1">
        <v>11328.9</v>
      </c>
      <c r="C149" s="1">
        <v>11328.9</v>
      </c>
      <c r="D149" s="1">
        <v>11234.95</v>
      </c>
      <c r="E149" s="1">
        <v>11244.7</v>
      </c>
      <c r="F149" s="1">
        <v>216533127</v>
      </c>
      <c r="G149" s="1">
        <v>12267.66</v>
      </c>
      <c r="H149" s="3">
        <f>IF(ISERR(LN(Table210[[#This Row],[Close]]/E148)),"-",LN(Table210[[#This Row],[Close]]/E148))</f>
        <v>-8.9859795750619302E-3</v>
      </c>
    </row>
    <row r="150" spans="1:8" x14ac:dyDescent="0.3">
      <c r="A150" s="2">
        <v>43315</v>
      </c>
      <c r="B150" s="1">
        <v>11297.8</v>
      </c>
      <c r="C150" s="1">
        <v>11368</v>
      </c>
      <c r="D150" s="1">
        <v>11294.55</v>
      </c>
      <c r="E150" s="1">
        <v>11360.8</v>
      </c>
      <c r="F150" s="1">
        <v>225146360</v>
      </c>
      <c r="G150" s="1">
        <v>12984.66</v>
      </c>
      <c r="H150" s="3">
        <f>IF(ISERR(LN(Table210[[#This Row],[Close]]/E149)),"-",LN(Table210[[#This Row],[Close]]/E149))</f>
        <v>1.0271926817053497E-2</v>
      </c>
    </row>
    <row r="151" spans="1:8" x14ac:dyDescent="0.3">
      <c r="A151" s="2">
        <v>43318</v>
      </c>
      <c r="B151" s="1">
        <v>11401.5</v>
      </c>
      <c r="C151" s="1">
        <v>11427.65</v>
      </c>
      <c r="D151" s="1">
        <v>11370.6</v>
      </c>
      <c r="E151" s="1">
        <v>11387.1</v>
      </c>
      <c r="F151" s="1">
        <v>210002582</v>
      </c>
      <c r="G151" s="1">
        <v>11321.55</v>
      </c>
      <c r="H151" s="3">
        <f>IF(ISERR(LN(Table210[[#This Row],[Close]]/E150)),"-",LN(Table210[[#This Row],[Close]]/E150))</f>
        <v>2.312302385563333E-3</v>
      </c>
    </row>
    <row r="152" spans="1:8" x14ac:dyDescent="0.3">
      <c r="A152" s="2">
        <v>43319</v>
      </c>
      <c r="B152" s="1">
        <v>11423.15</v>
      </c>
      <c r="C152" s="1">
        <v>11428.95</v>
      </c>
      <c r="D152" s="1">
        <v>11359.7</v>
      </c>
      <c r="E152" s="1">
        <v>11389.45</v>
      </c>
      <c r="F152" s="1">
        <v>233409612</v>
      </c>
      <c r="G152" s="1">
        <v>12457.71</v>
      </c>
      <c r="H152" s="3">
        <f>IF(ISERR(LN(Table210[[#This Row],[Close]]/E151)),"-",LN(Table210[[#This Row],[Close]]/E151))</f>
        <v>2.0635258705455244E-4</v>
      </c>
    </row>
    <row r="153" spans="1:8" x14ac:dyDescent="0.3">
      <c r="A153" s="2">
        <v>43320</v>
      </c>
      <c r="B153" s="1">
        <v>11412.5</v>
      </c>
      <c r="C153" s="1">
        <v>11459.95</v>
      </c>
      <c r="D153" s="1">
        <v>11379.3</v>
      </c>
      <c r="E153" s="1">
        <v>11450</v>
      </c>
      <c r="F153" s="1">
        <v>217047641</v>
      </c>
      <c r="G153" s="1">
        <v>12422.62</v>
      </c>
      <c r="H153" s="3">
        <f>IF(ISERR(LN(Table210[[#This Row],[Close]]/E152)),"-",LN(Table210[[#This Row],[Close]]/E152))</f>
        <v>5.3022416789647508E-3</v>
      </c>
    </row>
    <row r="154" spans="1:8" x14ac:dyDescent="0.3">
      <c r="A154" s="2">
        <v>43321</v>
      </c>
      <c r="B154" s="1">
        <v>11493.25</v>
      </c>
      <c r="C154" s="1">
        <v>11495.2</v>
      </c>
      <c r="D154" s="1">
        <v>11454.1</v>
      </c>
      <c r="E154" s="1">
        <v>11470.7</v>
      </c>
      <c r="F154" s="1">
        <v>311521403</v>
      </c>
      <c r="G154" s="1">
        <v>15842.76</v>
      </c>
      <c r="H154" s="3">
        <f>IF(ISERR(LN(Table210[[#This Row],[Close]]/E153)),"-",LN(Table210[[#This Row],[Close]]/E153))</f>
        <v>1.806228049557314E-3</v>
      </c>
    </row>
    <row r="155" spans="1:8" x14ac:dyDescent="0.3">
      <c r="A155" s="2">
        <v>43322</v>
      </c>
      <c r="B155" s="1">
        <v>11474.95</v>
      </c>
      <c r="C155" s="1">
        <v>11478.75</v>
      </c>
      <c r="D155" s="1">
        <v>11419.65</v>
      </c>
      <c r="E155" s="1">
        <v>11429.5</v>
      </c>
      <c r="F155" s="1">
        <v>336424182</v>
      </c>
      <c r="G155" s="1">
        <v>15738.26</v>
      </c>
      <c r="H155" s="3">
        <f>IF(ISERR(LN(Table210[[#This Row],[Close]]/E154)),"-",LN(Table210[[#This Row],[Close]]/E154))</f>
        <v>-3.5982257318400699E-3</v>
      </c>
    </row>
    <row r="156" spans="1:8" x14ac:dyDescent="0.3">
      <c r="A156" s="2">
        <v>43325</v>
      </c>
      <c r="B156" s="1">
        <v>11369.6</v>
      </c>
      <c r="C156" s="1">
        <v>11406.3</v>
      </c>
      <c r="D156" s="1">
        <v>11340.3</v>
      </c>
      <c r="E156" s="1">
        <v>11355.75</v>
      </c>
      <c r="F156" s="1">
        <v>254466760</v>
      </c>
      <c r="G156" s="1">
        <v>12899.22</v>
      </c>
      <c r="H156" s="3">
        <f>IF(ISERR(LN(Table210[[#This Row],[Close]]/E155)),"-",LN(Table210[[#This Row],[Close]]/E155))</f>
        <v>-6.4735087435117758E-3</v>
      </c>
    </row>
    <row r="157" spans="1:8" x14ac:dyDescent="0.3">
      <c r="A157" s="2">
        <v>43326</v>
      </c>
      <c r="B157" s="1">
        <v>11381.7</v>
      </c>
      <c r="C157" s="1">
        <v>11452.45</v>
      </c>
      <c r="D157" s="1">
        <v>11370.8</v>
      </c>
      <c r="E157" s="1">
        <v>11435.1</v>
      </c>
      <c r="F157" s="1">
        <v>239841680</v>
      </c>
      <c r="G157" s="1">
        <v>13935.35</v>
      </c>
      <c r="H157" s="3">
        <f>IF(ISERR(LN(Table210[[#This Row],[Close]]/E156)),"-",LN(Table210[[#This Row],[Close]]/E156))</f>
        <v>6.9633489429444069E-3</v>
      </c>
    </row>
    <row r="158" spans="1:8" x14ac:dyDescent="0.3">
      <c r="A158" s="2">
        <v>43328</v>
      </c>
      <c r="B158" s="1">
        <v>11397.15</v>
      </c>
      <c r="C158" s="1">
        <v>11449.85</v>
      </c>
      <c r="D158" s="1">
        <v>11366.25</v>
      </c>
      <c r="E158" s="1">
        <v>11385.05</v>
      </c>
      <c r="F158" s="1">
        <v>299610298</v>
      </c>
      <c r="G158" s="1">
        <v>17081.62</v>
      </c>
      <c r="H158" s="3">
        <f>IF(ISERR(LN(Table210[[#This Row],[Close]]/E157)),"-",LN(Table210[[#This Row],[Close]]/E157))</f>
        <v>-4.38648126781707E-3</v>
      </c>
    </row>
    <row r="159" spans="1:8" x14ac:dyDescent="0.3">
      <c r="A159" s="2">
        <v>43329</v>
      </c>
      <c r="B159" s="1">
        <v>11437.15</v>
      </c>
      <c r="C159" s="1">
        <v>11486.45</v>
      </c>
      <c r="D159" s="1">
        <v>11431.8</v>
      </c>
      <c r="E159" s="1">
        <v>11470.75</v>
      </c>
      <c r="F159" s="1">
        <v>241985503</v>
      </c>
      <c r="G159" s="1">
        <v>13275.31</v>
      </c>
      <c r="H159" s="3">
        <f>IF(ISERR(LN(Table210[[#This Row],[Close]]/E158)),"-",LN(Table210[[#This Row],[Close]]/E158))</f>
        <v>7.4992257226116294E-3</v>
      </c>
    </row>
    <row r="160" spans="1:8" x14ac:dyDescent="0.3">
      <c r="A160" s="2">
        <v>43332</v>
      </c>
      <c r="B160" s="1">
        <v>11502.1</v>
      </c>
      <c r="C160" s="1">
        <v>11565.3</v>
      </c>
      <c r="D160" s="1">
        <v>11499.65</v>
      </c>
      <c r="E160" s="1">
        <v>11551.75</v>
      </c>
      <c r="F160" s="1">
        <v>239843358</v>
      </c>
      <c r="G160" s="1">
        <v>14119.93</v>
      </c>
      <c r="H160" s="3">
        <f>IF(ISERR(LN(Table210[[#This Row],[Close]]/E159)),"-",LN(Table210[[#This Row],[Close]]/E159))</f>
        <v>7.0366236698632748E-3</v>
      </c>
    </row>
    <row r="161" spans="1:8" x14ac:dyDescent="0.3">
      <c r="A161" s="2">
        <v>43333</v>
      </c>
      <c r="B161" s="1">
        <v>11576.2</v>
      </c>
      <c r="C161" s="1">
        <v>11581.75</v>
      </c>
      <c r="D161" s="1">
        <v>11539.6</v>
      </c>
      <c r="E161" s="1">
        <v>11570.9</v>
      </c>
      <c r="F161" s="1">
        <v>231063669</v>
      </c>
      <c r="G161" s="1">
        <v>13528.83</v>
      </c>
      <c r="H161" s="3">
        <f>IF(ISERR(LN(Table210[[#This Row],[Close]]/E160)),"-",LN(Table210[[#This Row],[Close]]/E160))</f>
        <v>1.6563849194054057E-3</v>
      </c>
    </row>
    <row r="162" spans="1:8" x14ac:dyDescent="0.3">
      <c r="A162" s="2">
        <v>43335</v>
      </c>
      <c r="B162" s="1">
        <v>11620.7</v>
      </c>
      <c r="C162" s="1">
        <v>11620.7</v>
      </c>
      <c r="D162" s="1">
        <v>11546.7</v>
      </c>
      <c r="E162" s="1">
        <v>11582.75</v>
      </c>
      <c r="F162" s="1">
        <v>256163842</v>
      </c>
      <c r="G162" s="1">
        <v>16117.77</v>
      </c>
      <c r="H162" s="3">
        <f>IF(ISERR(LN(Table210[[#This Row],[Close]]/E161)),"-",LN(Table210[[#This Row],[Close]]/E161))</f>
        <v>1.0235968009065074E-3</v>
      </c>
    </row>
    <row r="163" spans="1:8" x14ac:dyDescent="0.3">
      <c r="A163" s="2">
        <v>43336</v>
      </c>
      <c r="B163" s="1">
        <v>11566.6</v>
      </c>
      <c r="C163" s="1">
        <v>11604.6</v>
      </c>
      <c r="D163" s="1">
        <v>11532</v>
      </c>
      <c r="E163" s="1">
        <v>11557.1</v>
      </c>
      <c r="F163" s="1">
        <v>225604574</v>
      </c>
      <c r="G163" s="1">
        <v>13019.55</v>
      </c>
      <c r="H163" s="3">
        <f>IF(ISERR(LN(Table210[[#This Row],[Close]]/E162)),"-",LN(Table210[[#This Row],[Close]]/E162))</f>
        <v>-2.2169556419407827E-3</v>
      </c>
    </row>
    <row r="164" spans="1:8" x14ac:dyDescent="0.3">
      <c r="A164" s="2">
        <v>43339</v>
      </c>
      <c r="B164" s="1">
        <v>11605.85</v>
      </c>
      <c r="C164" s="1">
        <v>11700.95</v>
      </c>
      <c r="D164" s="1">
        <v>11595.6</v>
      </c>
      <c r="E164" s="1">
        <v>11691.95</v>
      </c>
      <c r="F164" s="1">
        <v>205689327</v>
      </c>
      <c r="G164" s="1">
        <v>11707.5</v>
      </c>
      <c r="H164" s="3">
        <f>IF(ISERR(LN(Table210[[#This Row],[Close]]/E163)),"-",LN(Table210[[#This Row],[Close]]/E163))</f>
        <v>1.1600604091100921E-2</v>
      </c>
    </row>
    <row r="165" spans="1:8" x14ac:dyDescent="0.3">
      <c r="A165" s="2">
        <v>43340</v>
      </c>
      <c r="B165" s="1">
        <v>11731.95</v>
      </c>
      <c r="C165" s="1">
        <v>11760.2</v>
      </c>
      <c r="D165" s="1">
        <v>11710.5</v>
      </c>
      <c r="E165" s="1">
        <v>11738.5</v>
      </c>
      <c r="F165" s="1">
        <v>249420312</v>
      </c>
      <c r="G165" s="1">
        <v>13946.7</v>
      </c>
      <c r="H165" s="3">
        <f>IF(ISERR(LN(Table210[[#This Row],[Close]]/E164)),"-",LN(Table210[[#This Row],[Close]]/E164))</f>
        <v>3.973467111897261E-3</v>
      </c>
    </row>
    <row r="166" spans="1:8" x14ac:dyDescent="0.3">
      <c r="A166" s="2">
        <v>43341</v>
      </c>
      <c r="B166" s="1">
        <v>11744.95</v>
      </c>
      <c r="C166" s="1">
        <v>11753.2</v>
      </c>
      <c r="D166" s="1">
        <v>11678.85</v>
      </c>
      <c r="E166" s="1">
        <v>11691.9</v>
      </c>
      <c r="F166" s="1">
        <v>259351550</v>
      </c>
      <c r="G166" s="1">
        <v>14324.65</v>
      </c>
      <c r="H166" s="3">
        <f>IF(ISERR(LN(Table210[[#This Row],[Close]]/E165)),"-",LN(Table210[[#This Row],[Close]]/E165))</f>
        <v>-3.9777435676563271E-3</v>
      </c>
    </row>
    <row r="167" spans="1:8" x14ac:dyDescent="0.3">
      <c r="A167" s="2">
        <v>43342</v>
      </c>
      <c r="B167" s="1">
        <v>11694.75</v>
      </c>
      <c r="C167" s="1">
        <v>11698.8</v>
      </c>
      <c r="D167" s="1">
        <v>11639.7</v>
      </c>
      <c r="E167" s="1">
        <v>11676.8</v>
      </c>
      <c r="F167" s="1">
        <v>323450305</v>
      </c>
      <c r="G167" s="1">
        <v>18275.54</v>
      </c>
      <c r="H167" s="3">
        <f>IF(ISERR(LN(Table210[[#This Row],[Close]]/E166)),"-",LN(Table210[[#This Row],[Close]]/E166))</f>
        <v>-1.2923270957780808E-3</v>
      </c>
    </row>
    <row r="168" spans="1:8" x14ac:dyDescent="0.3">
      <c r="A168" s="2">
        <v>43343</v>
      </c>
      <c r="B168" s="1">
        <v>11675.85</v>
      </c>
      <c r="C168" s="1">
        <v>11727.65</v>
      </c>
      <c r="D168" s="1">
        <v>11640.1</v>
      </c>
      <c r="E168" s="1">
        <v>11680.5</v>
      </c>
      <c r="F168" s="1">
        <v>357230312</v>
      </c>
      <c r="G168" s="1">
        <v>20755.73</v>
      </c>
      <c r="H168" s="3">
        <f>IF(ISERR(LN(Table210[[#This Row],[Close]]/E167)),"-",LN(Table210[[#This Row],[Close]]/E167))</f>
        <v>3.1681744302199772E-4</v>
      </c>
    </row>
    <row r="169" spans="1:8" x14ac:dyDescent="0.3">
      <c r="A169" s="2">
        <v>43346</v>
      </c>
      <c r="B169" s="1">
        <v>11751.8</v>
      </c>
      <c r="C169" s="1">
        <v>11751.8</v>
      </c>
      <c r="D169" s="1">
        <v>11567.4</v>
      </c>
      <c r="E169" s="1">
        <v>11582.35</v>
      </c>
      <c r="F169" s="1">
        <v>241726864</v>
      </c>
      <c r="G169" s="1">
        <v>16139.58</v>
      </c>
      <c r="H169" s="3">
        <f>IF(ISERR(LN(Table210[[#This Row],[Close]]/E168)),"-",LN(Table210[[#This Row],[Close]]/E168))</f>
        <v>-8.4383970501899584E-3</v>
      </c>
    </row>
    <row r="170" spans="1:8" x14ac:dyDescent="0.3">
      <c r="A170" s="2">
        <v>43347</v>
      </c>
      <c r="B170" s="1">
        <v>11598.75</v>
      </c>
      <c r="C170" s="1">
        <v>11602.55</v>
      </c>
      <c r="D170" s="1">
        <v>11496.85</v>
      </c>
      <c r="E170" s="1">
        <v>11520.3</v>
      </c>
      <c r="F170" s="1">
        <v>262701030</v>
      </c>
      <c r="G170" s="1">
        <v>16254.78</v>
      </c>
      <c r="H170" s="3">
        <f>IF(ISERR(LN(Table210[[#This Row],[Close]]/E169)),"-",LN(Table210[[#This Row],[Close]]/E169))</f>
        <v>-5.371691057489936E-3</v>
      </c>
    </row>
    <row r="171" spans="1:8" x14ac:dyDescent="0.3">
      <c r="A171" s="2">
        <v>43348</v>
      </c>
      <c r="B171" s="1">
        <v>11514.85</v>
      </c>
      <c r="C171" s="1">
        <v>11542.65</v>
      </c>
      <c r="D171" s="1">
        <v>11393.85</v>
      </c>
      <c r="E171" s="1">
        <v>11476.95</v>
      </c>
      <c r="F171" s="1">
        <v>253689858</v>
      </c>
      <c r="G171" s="1">
        <v>15078.23</v>
      </c>
      <c r="H171" s="3">
        <f>IF(ISERR(LN(Table210[[#This Row],[Close]]/E170)),"-",LN(Table210[[#This Row],[Close]]/E170))</f>
        <v>-3.770020445457141E-3</v>
      </c>
    </row>
    <row r="172" spans="1:8" x14ac:dyDescent="0.3">
      <c r="A172" s="2">
        <v>43349</v>
      </c>
      <c r="B172" s="1">
        <v>11514.15</v>
      </c>
      <c r="C172" s="1">
        <v>11562.25</v>
      </c>
      <c r="D172" s="1">
        <v>11436.05</v>
      </c>
      <c r="E172" s="1">
        <v>11536.9</v>
      </c>
      <c r="F172" s="1">
        <v>255558129</v>
      </c>
      <c r="G172" s="1">
        <v>15161</v>
      </c>
      <c r="H172" s="3">
        <f>IF(ISERR(LN(Table210[[#This Row],[Close]]/E171)),"-",LN(Table210[[#This Row],[Close]]/E171))</f>
        <v>5.2099179931275122E-3</v>
      </c>
    </row>
    <row r="173" spans="1:8" x14ac:dyDescent="0.3">
      <c r="A173" s="2">
        <v>43350</v>
      </c>
      <c r="B173" s="1">
        <v>11558.25</v>
      </c>
      <c r="C173" s="1">
        <v>11603</v>
      </c>
      <c r="D173" s="1">
        <v>11484.4</v>
      </c>
      <c r="E173" s="1">
        <v>11589.1</v>
      </c>
      <c r="F173" s="1">
        <v>305029077</v>
      </c>
      <c r="G173" s="1">
        <v>16441.02</v>
      </c>
      <c r="H173" s="3">
        <f>IF(ISERR(LN(Table210[[#This Row],[Close]]/E172)),"-",LN(Table210[[#This Row],[Close]]/E172))</f>
        <v>4.5144070442281106E-3</v>
      </c>
    </row>
    <row r="174" spans="1:8" x14ac:dyDescent="0.3">
      <c r="A174" s="2">
        <v>43353</v>
      </c>
      <c r="B174" s="1">
        <v>11570.25</v>
      </c>
      <c r="C174" s="1">
        <v>11573</v>
      </c>
      <c r="D174" s="1">
        <v>11427.3</v>
      </c>
      <c r="E174" s="1">
        <v>11438.1</v>
      </c>
      <c r="F174" s="1">
        <v>295597988</v>
      </c>
      <c r="G174" s="1">
        <v>16513.89</v>
      </c>
      <c r="H174" s="3">
        <f>IF(ISERR(LN(Table210[[#This Row],[Close]]/E173)),"-",LN(Table210[[#This Row],[Close]]/E173))</f>
        <v>-1.311511294512481E-2</v>
      </c>
    </row>
    <row r="175" spans="1:8" x14ac:dyDescent="0.3">
      <c r="A175" s="2">
        <v>43354</v>
      </c>
      <c r="B175" s="1">
        <v>11476.85</v>
      </c>
      <c r="C175" s="1">
        <v>11479.4</v>
      </c>
      <c r="D175" s="1">
        <v>11274</v>
      </c>
      <c r="E175" s="1">
        <v>11287.5</v>
      </c>
      <c r="F175" s="1">
        <v>318093125</v>
      </c>
      <c r="G175" s="1">
        <v>18745.54</v>
      </c>
      <c r="H175" s="3">
        <f>IF(ISERR(LN(Table210[[#This Row],[Close]]/E174)),"-",LN(Table210[[#This Row],[Close]]/E174))</f>
        <v>-1.3253969499003263E-2</v>
      </c>
    </row>
    <row r="176" spans="1:8" x14ac:dyDescent="0.3">
      <c r="A176" s="2">
        <v>43355</v>
      </c>
      <c r="B176" s="1">
        <v>11340.1</v>
      </c>
      <c r="C176" s="1">
        <v>11380.75</v>
      </c>
      <c r="D176" s="1">
        <v>11250.2</v>
      </c>
      <c r="E176" s="1">
        <v>11369.9</v>
      </c>
      <c r="F176" s="1">
        <v>276509748</v>
      </c>
      <c r="G176" s="1">
        <v>15567.9</v>
      </c>
      <c r="H176" s="3">
        <f>IF(ISERR(LN(Table210[[#This Row],[Close]]/E175)),"-",LN(Table210[[#This Row],[Close]]/E175))</f>
        <v>7.2735939059058573E-3</v>
      </c>
    </row>
    <row r="177" spans="1:8" x14ac:dyDescent="0.3">
      <c r="A177" s="2">
        <v>43357</v>
      </c>
      <c r="B177" s="1">
        <v>11443.5</v>
      </c>
      <c r="C177" s="1">
        <v>11523.25</v>
      </c>
      <c r="D177" s="1">
        <v>11430.55</v>
      </c>
      <c r="E177" s="1">
        <v>11515.2</v>
      </c>
      <c r="F177" s="1">
        <v>285218296</v>
      </c>
      <c r="G177" s="1">
        <v>16423.36</v>
      </c>
      <c r="H177" s="3">
        <f>IF(ISERR(LN(Table210[[#This Row],[Close]]/E176)),"-",LN(Table210[[#This Row],[Close]]/E176))</f>
        <v>1.2698389122393185E-2</v>
      </c>
    </row>
    <row r="178" spans="1:8" x14ac:dyDescent="0.3">
      <c r="A178" s="2">
        <v>43360</v>
      </c>
      <c r="B178" s="1">
        <v>11464.95</v>
      </c>
      <c r="C178" s="1">
        <v>11464.95</v>
      </c>
      <c r="D178" s="1">
        <v>11366.9</v>
      </c>
      <c r="E178" s="1">
        <v>11377.75</v>
      </c>
      <c r="F178" s="1">
        <v>207620518</v>
      </c>
      <c r="G178" s="1">
        <v>11294.84</v>
      </c>
      <c r="H178" s="3">
        <f>IF(ISERR(LN(Table210[[#This Row],[Close]]/E177)),"-",LN(Table210[[#This Row],[Close]]/E177))</f>
        <v>-1.2008207911445088E-2</v>
      </c>
    </row>
    <row r="179" spans="1:8" x14ac:dyDescent="0.3">
      <c r="A179" s="2">
        <v>43361</v>
      </c>
      <c r="B179" s="1">
        <v>11381.55</v>
      </c>
      <c r="C179" s="1">
        <v>11411.45</v>
      </c>
      <c r="D179" s="1">
        <v>11268.95</v>
      </c>
      <c r="E179" s="1">
        <v>11278.9</v>
      </c>
      <c r="F179" s="1">
        <v>248298794</v>
      </c>
      <c r="G179" s="1">
        <v>13814.11</v>
      </c>
      <c r="H179" s="3">
        <f>IF(ISERR(LN(Table210[[#This Row],[Close]]/E178)),"-",LN(Table210[[#This Row],[Close]]/E178))</f>
        <v>-8.7259702757044692E-3</v>
      </c>
    </row>
    <row r="180" spans="1:8" x14ac:dyDescent="0.3">
      <c r="A180" s="2">
        <v>43362</v>
      </c>
      <c r="B180" s="1">
        <v>11326.65</v>
      </c>
      <c r="C180" s="1">
        <v>11332.05</v>
      </c>
      <c r="D180" s="1">
        <v>11210.9</v>
      </c>
      <c r="E180" s="1">
        <v>11234.35</v>
      </c>
      <c r="F180" s="1">
        <v>258424384</v>
      </c>
      <c r="G180" s="1">
        <v>15116.69</v>
      </c>
      <c r="H180" s="3">
        <f>IF(ISERR(LN(Table210[[#This Row],[Close]]/E179)),"-",LN(Table210[[#This Row],[Close]]/E179))</f>
        <v>-3.9576745382891472E-3</v>
      </c>
    </row>
    <row r="181" spans="1:8" x14ac:dyDescent="0.3">
      <c r="A181" s="2">
        <v>43364</v>
      </c>
      <c r="B181" s="1">
        <v>11271.3</v>
      </c>
      <c r="C181" s="1">
        <v>11346.8</v>
      </c>
      <c r="D181" s="1">
        <v>10866.45</v>
      </c>
      <c r="E181" s="1">
        <v>11143.1</v>
      </c>
      <c r="F181" s="1">
        <v>741153209</v>
      </c>
      <c r="G181" s="1">
        <v>35131.19</v>
      </c>
      <c r="H181" s="3">
        <f>IF(ISERR(LN(Table210[[#This Row],[Close]]/E180)),"-",LN(Table210[[#This Row],[Close]]/E180))</f>
        <v>-8.1555767773956976E-3</v>
      </c>
    </row>
    <row r="182" spans="1:8" x14ac:dyDescent="0.3">
      <c r="A182" s="2">
        <v>43367</v>
      </c>
      <c r="B182" s="1">
        <v>11164.4</v>
      </c>
      <c r="C182" s="1">
        <v>11170.15</v>
      </c>
      <c r="D182" s="1">
        <v>10943.6</v>
      </c>
      <c r="E182" s="1">
        <v>10967.4</v>
      </c>
      <c r="F182" s="1">
        <v>398815949</v>
      </c>
      <c r="G182" s="1">
        <v>23023.34</v>
      </c>
      <c r="H182" s="3">
        <f>IF(ISERR(LN(Table210[[#This Row],[Close]]/E181)),"-",LN(Table210[[#This Row],[Close]]/E181))</f>
        <v>-1.5893236100092235E-2</v>
      </c>
    </row>
    <row r="183" spans="1:8" x14ac:dyDescent="0.3">
      <c r="A183" s="2">
        <v>43368</v>
      </c>
      <c r="B183" s="1">
        <v>10969.95</v>
      </c>
      <c r="C183" s="1">
        <v>11080.6</v>
      </c>
      <c r="D183" s="1">
        <v>10882.85</v>
      </c>
      <c r="E183" s="1">
        <v>11067.45</v>
      </c>
      <c r="F183" s="1">
        <v>417548830</v>
      </c>
      <c r="G183" s="1">
        <v>22878.57</v>
      </c>
      <c r="H183" s="3">
        <f>IF(ISERR(LN(Table210[[#This Row],[Close]]/E182)),"-",LN(Table210[[#This Row],[Close]]/E182))</f>
        <v>9.081131713379249E-3</v>
      </c>
    </row>
    <row r="184" spans="1:8" x14ac:dyDescent="0.3">
      <c r="A184" s="2">
        <v>43369</v>
      </c>
      <c r="B184" s="1">
        <v>11145.55</v>
      </c>
      <c r="C184" s="1">
        <v>11145.55</v>
      </c>
      <c r="D184" s="1">
        <v>10993.05</v>
      </c>
      <c r="E184" s="1">
        <v>11053.8</v>
      </c>
      <c r="F184" s="1">
        <v>351041146</v>
      </c>
      <c r="G184" s="1">
        <v>17803.68</v>
      </c>
      <c r="H184" s="3">
        <f>IF(ISERR(LN(Table210[[#This Row],[Close]]/E183)),"-",LN(Table210[[#This Row],[Close]]/E183))</f>
        <v>-1.2341076324745481E-3</v>
      </c>
    </row>
    <row r="185" spans="1:8" x14ac:dyDescent="0.3">
      <c r="A185" s="2">
        <v>43370</v>
      </c>
      <c r="B185" s="1">
        <v>11079.8</v>
      </c>
      <c r="C185" s="1">
        <v>11089.45</v>
      </c>
      <c r="D185" s="1">
        <v>10953.35</v>
      </c>
      <c r="E185" s="1">
        <v>10977.55</v>
      </c>
      <c r="F185" s="1">
        <v>418210067</v>
      </c>
      <c r="G185" s="1">
        <v>22582.86</v>
      </c>
      <c r="H185" s="3">
        <f>IF(ISERR(LN(Table210[[#This Row],[Close]]/E184)),"-",LN(Table210[[#This Row],[Close]]/E184))</f>
        <v>-6.9219820348958589E-3</v>
      </c>
    </row>
    <row r="186" spans="1:8" x14ac:dyDescent="0.3">
      <c r="A186" s="2">
        <v>43371</v>
      </c>
      <c r="B186" s="1">
        <v>11008.1</v>
      </c>
      <c r="C186" s="1">
        <v>11034.1</v>
      </c>
      <c r="D186" s="1">
        <v>10850.3</v>
      </c>
      <c r="E186" s="1">
        <v>10930.45</v>
      </c>
      <c r="F186" s="1">
        <v>492894147</v>
      </c>
      <c r="G186" s="1">
        <v>23227.86</v>
      </c>
      <c r="H186" s="3">
        <f>IF(ISERR(LN(Table210[[#This Row],[Close]]/E185)),"-",LN(Table210[[#This Row],[Close]]/E185))</f>
        <v>-4.2998057847973671E-3</v>
      </c>
    </row>
    <row r="187" spans="1:8" x14ac:dyDescent="0.3">
      <c r="A187" s="2">
        <v>43374</v>
      </c>
      <c r="B187" s="1">
        <v>10930.9</v>
      </c>
      <c r="C187" s="1">
        <v>11035.65</v>
      </c>
      <c r="D187" s="1">
        <v>10821.55</v>
      </c>
      <c r="E187" s="1">
        <v>11008.3</v>
      </c>
      <c r="F187" s="1">
        <v>398987274</v>
      </c>
      <c r="G187" s="1">
        <v>20391.72</v>
      </c>
      <c r="H187" s="3">
        <f>IF(ISERR(LN(Table210[[#This Row],[Close]]/E186)),"-",LN(Table210[[#This Row],[Close]]/E186))</f>
        <v>7.0970612969229975E-3</v>
      </c>
    </row>
    <row r="188" spans="1:8" x14ac:dyDescent="0.3">
      <c r="A188" s="2">
        <v>43376</v>
      </c>
      <c r="B188" s="1">
        <v>10982.7</v>
      </c>
      <c r="C188" s="1">
        <v>10989.05</v>
      </c>
      <c r="D188" s="1">
        <v>10843.75</v>
      </c>
      <c r="E188" s="1">
        <v>10858.25</v>
      </c>
      <c r="F188" s="1">
        <v>398756507</v>
      </c>
      <c r="G188" s="1">
        <v>21225.59</v>
      </c>
      <c r="H188" s="3">
        <f>IF(ISERR(LN(Table210[[#This Row],[Close]]/E187)),"-",LN(Table210[[#This Row],[Close]]/E187))</f>
        <v>-1.3724374010345193E-2</v>
      </c>
    </row>
    <row r="189" spans="1:8" x14ac:dyDescent="0.3">
      <c r="A189" s="2">
        <v>43377</v>
      </c>
      <c r="B189" s="1">
        <v>10754.7</v>
      </c>
      <c r="C189" s="1">
        <v>10754.7</v>
      </c>
      <c r="D189" s="1">
        <v>10547.25</v>
      </c>
      <c r="E189" s="1">
        <v>10599.25</v>
      </c>
      <c r="F189" s="1">
        <v>438202008</v>
      </c>
      <c r="G189" s="1">
        <v>23711.57</v>
      </c>
      <c r="H189" s="3">
        <f>IF(ISERR(LN(Table210[[#This Row],[Close]]/E188)),"-",LN(Table210[[#This Row],[Close]]/E188))</f>
        <v>-2.4141915818458322E-2</v>
      </c>
    </row>
    <row r="190" spans="1:8" x14ac:dyDescent="0.3">
      <c r="A190" s="2">
        <v>43378</v>
      </c>
      <c r="B190" s="1">
        <v>10514.1</v>
      </c>
      <c r="C190" s="1">
        <v>10540.65</v>
      </c>
      <c r="D190" s="1">
        <v>10261.9</v>
      </c>
      <c r="E190" s="1">
        <v>10316.450000000001</v>
      </c>
      <c r="F190" s="1">
        <v>625153832</v>
      </c>
      <c r="G190" s="1">
        <v>25254.21</v>
      </c>
      <c r="H190" s="3">
        <f>IF(ISERR(LN(Table210[[#This Row],[Close]]/E189)),"-",LN(Table210[[#This Row],[Close]]/E189))</f>
        <v>-2.7043535271357683E-2</v>
      </c>
    </row>
    <row r="191" spans="1:8" x14ac:dyDescent="0.3">
      <c r="A191" s="2">
        <v>43381</v>
      </c>
      <c r="B191" s="1">
        <v>10310.15</v>
      </c>
      <c r="C191" s="1">
        <v>10398.35</v>
      </c>
      <c r="D191" s="1">
        <v>10198.4</v>
      </c>
      <c r="E191" s="1">
        <v>10348.049999999999</v>
      </c>
      <c r="F191" s="1">
        <v>470279031</v>
      </c>
      <c r="G191" s="1">
        <v>22130.94</v>
      </c>
      <c r="H191" s="3">
        <f>IF(ISERR(LN(Table210[[#This Row],[Close]]/E190)),"-",LN(Table210[[#This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IF(ISERR(LN(Table210[[#This Row],[Close]]/E191)),"-",LN(Table210[[#This Row],[Close]]/E191))</f>
        <v>-4.5522643762188489E-3</v>
      </c>
    </row>
    <row r="193" spans="1:8" x14ac:dyDescent="0.3">
      <c r="A193" s="2">
        <v>43383</v>
      </c>
      <c r="B193" s="1">
        <v>10331.85</v>
      </c>
      <c r="C193" s="1">
        <v>10482.35</v>
      </c>
      <c r="D193" s="1">
        <v>10318.25</v>
      </c>
      <c r="E193" s="1">
        <v>10460.1</v>
      </c>
      <c r="F193" s="1">
        <v>373844130</v>
      </c>
      <c r="G193" s="1">
        <v>19592.59</v>
      </c>
      <c r="H193" s="3">
        <f>IF(ISERR(LN(Table210[[#This Row],[Close]]/E192)),"-",LN(Table210[[#This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IF(ISERR(LN(Table210[[#This Row],[Close]]/E193)),"-",LN(Table210[[#This Row],[Close]]/E193))</f>
        <v>-2.1788996676934184E-2</v>
      </c>
    </row>
    <row r="195" spans="1:8" x14ac:dyDescent="0.3">
      <c r="A195" s="2">
        <v>43385</v>
      </c>
      <c r="B195" s="1">
        <v>10331.549999999999</v>
      </c>
      <c r="C195" s="1">
        <v>10492.45</v>
      </c>
      <c r="D195" s="1">
        <v>10322.15</v>
      </c>
      <c r="E195" s="1">
        <v>10472.5</v>
      </c>
      <c r="F195" s="1">
        <v>354056762</v>
      </c>
      <c r="G195" s="1">
        <v>18606.04</v>
      </c>
      <c r="H195" s="3">
        <f>IF(ISERR(LN(Table210[[#This Row],[Close]]/E194)),"-",LN(Table210[[#This Row],[Close]]/E194))</f>
        <v>2.2973751695463417E-2</v>
      </c>
    </row>
    <row r="196" spans="1:8" x14ac:dyDescent="0.3">
      <c r="A196" s="2">
        <v>43388</v>
      </c>
      <c r="B196" s="1">
        <v>10524.2</v>
      </c>
      <c r="C196" s="1">
        <v>10526.3</v>
      </c>
      <c r="D196" s="1">
        <v>10410.15</v>
      </c>
      <c r="E196" s="1">
        <v>10512.5</v>
      </c>
      <c r="F196" s="1">
        <v>267517728</v>
      </c>
      <c r="G196" s="1">
        <v>14372.15</v>
      </c>
      <c r="H196" s="3">
        <f>IF(ISERR(LN(Table210[[#This Row],[Close]]/E195)),"-",LN(Table210[[#This Row],[Close]]/E195))</f>
        <v>3.8122514600135221E-3</v>
      </c>
    </row>
    <row r="197" spans="1:8" x14ac:dyDescent="0.3">
      <c r="A197" s="2">
        <v>43389</v>
      </c>
      <c r="B197" s="1">
        <v>10550.15</v>
      </c>
      <c r="C197" s="1">
        <v>10604.9</v>
      </c>
      <c r="D197" s="1">
        <v>10525.3</v>
      </c>
      <c r="E197" s="1">
        <v>10584.75</v>
      </c>
      <c r="F197" s="1">
        <v>273444095</v>
      </c>
      <c r="G197" s="1">
        <v>15453.03</v>
      </c>
      <c r="H197" s="3">
        <f>IF(ISERR(LN(Table210[[#This Row],[Close]]/E196)),"-",LN(Table210[[#This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IF(ISERR(LN(Table210[[#This Row],[Close]]/E197)),"-",LN(Table210[[#This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IF(ISERR(LN(Table210[[#This Row],[Close]]/E198)),"-",LN(Table210[[#This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IF(ISERR(LN(Table210[[#This Row],[Close]]/E199)),"-",LN(Table210[[#This Row],[Close]]/E199))</f>
        <v>-5.6743125075594458E-3</v>
      </c>
    </row>
    <row r="201" spans="1:8" x14ac:dyDescent="0.3">
      <c r="A201" s="2">
        <v>43396</v>
      </c>
      <c r="B201" s="1">
        <v>10152.6</v>
      </c>
      <c r="C201" s="1">
        <v>10222.1</v>
      </c>
      <c r="D201" s="1">
        <v>10102.35</v>
      </c>
      <c r="E201" s="1">
        <v>10146.799999999999</v>
      </c>
      <c r="F201" s="1">
        <v>312042090</v>
      </c>
      <c r="G201" s="1">
        <v>18114.71</v>
      </c>
      <c r="H201" s="3">
        <f>IF(ISERR(LN(Table210[[#This Row],[Close]]/E200)),"-",LN(Table210[[#This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IF(ISERR(LN(Table210[[#This Row],[Close]]/E201)),"-",LN(Table210[[#This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IF(ISERR(LN(Table210[[#This Row],[Close]]/E202)),"-",LN(Table210[[#This Row],[Close]]/E202))</f>
        <v>-9.813515351592101E-3</v>
      </c>
    </row>
    <row r="204" spans="1:8" x14ac:dyDescent="0.3">
      <c r="A204" s="2">
        <v>43399</v>
      </c>
      <c r="B204" s="1">
        <v>10122.35</v>
      </c>
      <c r="C204" s="1">
        <v>10128.85</v>
      </c>
      <c r="D204" s="1">
        <v>10004.549999999999</v>
      </c>
      <c r="E204" s="1">
        <v>10030</v>
      </c>
      <c r="F204" s="1">
        <v>375563273</v>
      </c>
      <c r="G204" s="1">
        <v>16120.14</v>
      </c>
      <c r="H204" s="3">
        <f>IF(ISERR(LN(Table210[[#This Row],[Close]]/E203)),"-",LN(Table210[[#This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IF(ISERR(LN(Table210[[#This Row],[Close]]/E204)),"-",LN(Table210[[#This Row],[Close]]/E204))</f>
        <v>2.1780027001601827E-2</v>
      </c>
    </row>
    <row r="206" spans="1:8" x14ac:dyDescent="0.3">
      <c r="A206" s="2">
        <v>43403</v>
      </c>
      <c r="B206" s="1">
        <v>10239.4</v>
      </c>
      <c r="C206" s="1">
        <v>10285.1</v>
      </c>
      <c r="D206" s="1">
        <v>10175.35</v>
      </c>
      <c r="E206" s="1">
        <v>10198.4</v>
      </c>
      <c r="F206" s="1">
        <v>298753965</v>
      </c>
      <c r="G206" s="1">
        <v>14789.51</v>
      </c>
      <c r="H206" s="3">
        <f>IF(ISERR(LN(Table210[[#This Row],[Close]]/E205)),"-",LN(Table210[[#This Row],[Close]]/E205))</f>
        <v>-5.129783734565848E-3</v>
      </c>
    </row>
    <row r="207" spans="1:8" x14ac:dyDescent="0.3">
      <c r="A207" s="2">
        <v>43404</v>
      </c>
      <c r="B207" s="1">
        <v>10209.549999999999</v>
      </c>
      <c r="C207" s="1">
        <v>10396</v>
      </c>
      <c r="D207" s="1">
        <v>10105.1</v>
      </c>
      <c r="E207" s="1">
        <v>10386.6</v>
      </c>
      <c r="F207" s="1">
        <v>386618948</v>
      </c>
      <c r="G207" s="1">
        <v>21513.85</v>
      </c>
      <c r="H207" s="3">
        <f>IF(ISERR(LN(Table210[[#This Row],[Close]]/E206)),"-",LN(Table210[[#This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IF(ISERR(LN(Table210[[#This Row],[Close]]/E207)),"-",LN(Table210[[#This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IF(ISERR(LN(Table210[[#This Row],[Close]]/E208)),"-",LN(Table210[[#This Row],[Close]]/E208))</f>
        <v>1.648595028975125E-2</v>
      </c>
    </row>
    <row r="210" spans="1:8" x14ac:dyDescent="0.3">
      <c r="A210" s="2">
        <v>43409</v>
      </c>
      <c r="B210" s="1">
        <v>10558.75</v>
      </c>
      <c r="C210" s="1">
        <v>10558.8</v>
      </c>
      <c r="D210" s="1">
        <v>10477</v>
      </c>
      <c r="E210" s="1">
        <v>10524</v>
      </c>
      <c r="F210" s="1">
        <v>311176379</v>
      </c>
      <c r="G210" s="1">
        <v>14761.17</v>
      </c>
      <c r="H210" s="3">
        <f>IF(ISERR(LN(Table210[[#This Row],[Close]]/E209)),"-",LN(Table210[[#This Row],[Close]]/E209))</f>
        <v>-2.7518165109068284E-3</v>
      </c>
    </row>
    <row r="211" spans="1:8" x14ac:dyDescent="0.3">
      <c r="A211" s="2">
        <v>43410</v>
      </c>
      <c r="B211" s="1">
        <v>10552</v>
      </c>
      <c r="C211" s="1">
        <v>10600.25</v>
      </c>
      <c r="D211" s="1">
        <v>10491.45</v>
      </c>
      <c r="E211" s="1">
        <v>10530</v>
      </c>
      <c r="F211" s="1">
        <v>309878810</v>
      </c>
      <c r="G211" s="1">
        <v>14006.19</v>
      </c>
      <c r="H211" s="3">
        <f>IF(ISERR(LN(Table210[[#This Row],[Close]]/E210)),"-",LN(Table210[[#This Row],[Close]]/E210))</f>
        <v>5.6996296783781274E-4</v>
      </c>
    </row>
    <row r="212" spans="1:8" x14ac:dyDescent="0.3">
      <c r="A212" s="2">
        <v>43411</v>
      </c>
      <c r="B212" s="1">
        <v>10614.45</v>
      </c>
      <c r="C212" s="1">
        <v>10616.45</v>
      </c>
      <c r="D212" s="1">
        <v>10582.3</v>
      </c>
      <c r="E212" s="1">
        <v>10598.4</v>
      </c>
      <c r="F212" s="1">
        <v>32194181</v>
      </c>
      <c r="G212" s="1">
        <v>1534.08</v>
      </c>
      <c r="H212" s="3">
        <f>IF(ISERR(LN(Table210[[#This Row],[Close]]/E211)),"-",LN(Table210[[#This Row],[Close]]/E211))</f>
        <v>6.4747201828098773E-3</v>
      </c>
    </row>
    <row r="213" spans="1:8" x14ac:dyDescent="0.3">
      <c r="A213" s="2">
        <v>43413</v>
      </c>
      <c r="B213" s="1">
        <v>10614.7</v>
      </c>
      <c r="C213" s="1">
        <v>10619.55</v>
      </c>
      <c r="D213" s="1">
        <v>10544.85</v>
      </c>
      <c r="E213" s="1">
        <v>10585.2</v>
      </c>
      <c r="F213" s="1">
        <v>305817331</v>
      </c>
      <c r="G213" s="1">
        <v>15294.83</v>
      </c>
      <c r="H213" s="3">
        <f>IF(ISERR(LN(Table210[[#This Row],[Close]]/E212)),"-",LN(Table210[[#This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IF(ISERR(LN(Table210[[#This Row],[Close]]/E213)),"-",LN(Table210[[#This Row],[Close]]/E213))</f>
        <v>-9.7782185444554946E-3</v>
      </c>
    </row>
    <row r="215" spans="1:8" x14ac:dyDescent="0.3">
      <c r="A215" s="2">
        <v>43417</v>
      </c>
      <c r="B215" s="1">
        <v>10451.9</v>
      </c>
      <c r="C215" s="1">
        <v>10596.25</v>
      </c>
      <c r="D215" s="1">
        <v>10440.549999999999</v>
      </c>
      <c r="E215" s="1">
        <v>10582.5</v>
      </c>
      <c r="F215" s="1">
        <v>262541595</v>
      </c>
      <c r="G215" s="1">
        <v>13078.98</v>
      </c>
      <c r="H215" s="3">
        <f>IF(ISERR(LN(Table210[[#This Row],[Close]]/E214)),"-",LN(Table210[[#This Row],[Close]]/E214))</f>
        <v>9.5231128868126375E-3</v>
      </c>
    </row>
    <row r="216" spans="1:8" x14ac:dyDescent="0.3">
      <c r="A216" s="2">
        <v>43418</v>
      </c>
      <c r="B216" s="1">
        <v>10634.9</v>
      </c>
      <c r="C216" s="1">
        <v>10651.6</v>
      </c>
      <c r="D216" s="1">
        <v>10532.7</v>
      </c>
      <c r="E216" s="1">
        <v>10576.3</v>
      </c>
      <c r="F216" s="1">
        <v>396373781</v>
      </c>
      <c r="G216" s="1">
        <v>19374.89</v>
      </c>
      <c r="H216" s="3">
        <f>IF(ISERR(LN(Table210[[#This Row],[Close]]/E215)),"-",LN(Table210[[#This Row],[Close]]/E215))</f>
        <v>-5.8604459397027908E-4</v>
      </c>
    </row>
    <row r="217" spans="1:8" x14ac:dyDescent="0.3">
      <c r="A217" s="2">
        <v>43419</v>
      </c>
      <c r="B217" s="1">
        <v>10580.6</v>
      </c>
      <c r="C217" s="1">
        <v>10646.5</v>
      </c>
      <c r="D217" s="1">
        <v>10557.5</v>
      </c>
      <c r="E217" s="1">
        <v>10616.7</v>
      </c>
      <c r="F217" s="1">
        <v>306011926</v>
      </c>
      <c r="G217" s="1">
        <v>14937.67</v>
      </c>
      <c r="H217" s="3">
        <f>IF(ISERR(LN(Table210[[#This Row],[Close]]/E216)),"-",LN(Table210[[#This Row],[Close]]/E216))</f>
        <v>3.8125842435878768E-3</v>
      </c>
    </row>
    <row r="218" spans="1:8" x14ac:dyDescent="0.3">
      <c r="A218" s="2">
        <v>43420</v>
      </c>
      <c r="B218" s="1">
        <v>10644</v>
      </c>
      <c r="C218" s="1">
        <v>10695.15</v>
      </c>
      <c r="D218" s="1">
        <v>10631.15</v>
      </c>
      <c r="E218" s="1">
        <v>10682.2</v>
      </c>
      <c r="F218" s="1">
        <v>353384918</v>
      </c>
      <c r="G218" s="1">
        <v>16728.88</v>
      </c>
      <c r="H218" s="3">
        <f>IF(ISERR(LN(Table210[[#This Row],[Close]]/E217)),"-",LN(Table210[[#This Row],[Close]]/E217))</f>
        <v>6.1505717653091464E-3</v>
      </c>
    </row>
    <row r="219" spans="1:8" x14ac:dyDescent="0.3">
      <c r="A219" s="2">
        <v>43423</v>
      </c>
      <c r="B219" s="1">
        <v>10731.25</v>
      </c>
      <c r="C219" s="1">
        <v>10774.7</v>
      </c>
      <c r="D219" s="1">
        <v>10688.8</v>
      </c>
      <c r="E219" s="1">
        <v>10763.4</v>
      </c>
      <c r="F219" s="1">
        <v>280522364</v>
      </c>
      <c r="G219" s="1">
        <v>13540.9</v>
      </c>
      <c r="H219" s="3">
        <f>IF(ISERR(LN(Table210[[#This Row],[Close]]/E218)),"-",LN(Table210[[#This Row],[Close]]/E218))</f>
        <v>7.5726851230944036E-3</v>
      </c>
    </row>
    <row r="220" spans="1:8" x14ac:dyDescent="0.3">
      <c r="A220" s="2">
        <v>43424</v>
      </c>
      <c r="B220" s="1">
        <v>10740.1</v>
      </c>
      <c r="C220" s="1">
        <v>10740.85</v>
      </c>
      <c r="D220" s="1">
        <v>10640.85</v>
      </c>
      <c r="E220" s="1">
        <v>10656.2</v>
      </c>
      <c r="F220" s="1">
        <v>304322623</v>
      </c>
      <c r="G220" s="1">
        <v>13077.24</v>
      </c>
      <c r="H220" s="3">
        <f>IF(ISERR(LN(Table210[[#This Row],[Close]]/E219)),"-",LN(Table210[[#This Row],[Close]]/E219))</f>
        <v>-1.0009607560291778E-2</v>
      </c>
    </row>
    <row r="221" spans="1:8" x14ac:dyDescent="0.3">
      <c r="A221" s="2">
        <v>43425</v>
      </c>
      <c r="B221" s="1">
        <v>10670.95</v>
      </c>
      <c r="C221" s="1">
        <v>10671.3</v>
      </c>
      <c r="D221" s="1">
        <v>10562.35</v>
      </c>
      <c r="E221" s="1">
        <v>10600.05</v>
      </c>
      <c r="F221" s="1">
        <v>310191008</v>
      </c>
      <c r="G221" s="1">
        <v>15382.32</v>
      </c>
      <c r="H221" s="3">
        <f>IF(ISERR(LN(Table210[[#This Row],[Close]]/E220)),"-",LN(Table210[[#This Row],[Close]]/E220))</f>
        <v>-5.2831643026424535E-3</v>
      </c>
    </row>
    <row r="222" spans="1:8" x14ac:dyDescent="0.3">
      <c r="A222" s="2">
        <v>43426</v>
      </c>
      <c r="B222" s="1">
        <v>10612.65</v>
      </c>
      <c r="C222" s="1">
        <v>10646.25</v>
      </c>
      <c r="D222" s="1">
        <v>10512</v>
      </c>
      <c r="E222" s="1">
        <v>10526.75</v>
      </c>
      <c r="F222" s="1">
        <v>246926671</v>
      </c>
      <c r="G222" s="1">
        <v>12254.36</v>
      </c>
      <c r="H222" s="3">
        <f>IF(ISERR(LN(Table210[[#This Row],[Close]]/E221)),"-",LN(Table210[[#This Row],[Close]]/E221))</f>
        <v>-6.9390815571901548E-3</v>
      </c>
    </row>
    <row r="223" spans="1:8" x14ac:dyDescent="0.3">
      <c r="A223" s="2">
        <v>43430</v>
      </c>
      <c r="B223" s="1">
        <v>10568.3</v>
      </c>
      <c r="C223" s="1">
        <v>10637.8</v>
      </c>
      <c r="D223" s="1">
        <v>10489.75</v>
      </c>
      <c r="E223" s="1">
        <v>10628.6</v>
      </c>
      <c r="F223" s="1">
        <v>332863041</v>
      </c>
      <c r="G223" s="1">
        <v>15927.25</v>
      </c>
      <c r="H223" s="3">
        <f>IF(ISERR(LN(Table210[[#This Row],[Close]]/E222)),"-",LN(Table210[[#This Row],[Close]]/E222))</f>
        <v>9.6288444213244173E-3</v>
      </c>
    </row>
    <row r="224" spans="1:8" x14ac:dyDescent="0.3">
      <c r="A224" s="2">
        <v>43431</v>
      </c>
      <c r="B224" s="1">
        <v>10621.45</v>
      </c>
      <c r="C224" s="1">
        <v>10695.15</v>
      </c>
      <c r="D224" s="1">
        <v>10596.35</v>
      </c>
      <c r="E224" s="1">
        <v>10685.6</v>
      </c>
      <c r="F224" s="1">
        <v>382834178</v>
      </c>
      <c r="G224" s="1">
        <v>17296.28</v>
      </c>
      <c r="H224" s="3">
        <f>IF(ISERR(LN(Table210[[#This Row],[Close]]/E223)),"-",LN(Table210[[#This Row],[Close]]/E223))</f>
        <v>5.3485597285956952E-3</v>
      </c>
    </row>
    <row r="225" spans="1:8" x14ac:dyDescent="0.3">
      <c r="A225" s="2">
        <v>43432</v>
      </c>
      <c r="B225" s="1">
        <v>10708.75</v>
      </c>
      <c r="C225" s="1">
        <v>10757.8</v>
      </c>
      <c r="D225" s="1">
        <v>10699.85</v>
      </c>
      <c r="E225" s="1">
        <v>10728.85</v>
      </c>
      <c r="F225" s="1">
        <v>437627174</v>
      </c>
      <c r="G225" s="1">
        <v>17737.28</v>
      </c>
      <c r="H225" s="3">
        <f>IF(ISERR(LN(Table210[[#This Row],[Close]]/E224)),"-",LN(Table210[[#This Row],[Close]]/E224))</f>
        <v>4.0393340764166815E-3</v>
      </c>
    </row>
    <row r="226" spans="1:8" x14ac:dyDescent="0.3">
      <c r="A226" s="2">
        <v>43433</v>
      </c>
      <c r="B226" s="1">
        <v>10808.7</v>
      </c>
      <c r="C226" s="1">
        <v>10883.05</v>
      </c>
      <c r="D226" s="1">
        <v>10782.35</v>
      </c>
      <c r="E226" s="1">
        <v>10858.7</v>
      </c>
      <c r="F226" s="1">
        <v>712650890</v>
      </c>
      <c r="G226" s="1">
        <v>26283.43</v>
      </c>
      <c r="H226" s="3">
        <f>IF(ISERR(LN(Table210[[#This Row],[Close]]/E225)),"-",LN(Table210[[#This Row],[Close]]/E225))</f>
        <v>1.203022724265825E-2</v>
      </c>
    </row>
    <row r="227" spans="1:8" x14ac:dyDescent="0.3">
      <c r="A227" s="2">
        <v>43434</v>
      </c>
      <c r="B227" s="1">
        <v>10892.1</v>
      </c>
      <c r="C227" s="1">
        <v>10922.45</v>
      </c>
      <c r="D227" s="1">
        <v>10835.1</v>
      </c>
      <c r="E227" s="1">
        <v>10876.75</v>
      </c>
      <c r="F227" s="1">
        <v>467857329</v>
      </c>
      <c r="G227" s="1">
        <v>19964.330000000002</v>
      </c>
      <c r="H227" s="3">
        <f>IF(ISERR(LN(Table210[[#This Row],[Close]]/E226)),"-",LN(Table210[[#This Row],[Close]]/E226))</f>
        <v>1.660881568983717E-3</v>
      </c>
    </row>
    <row r="228" spans="1:8" x14ac:dyDescent="0.3">
      <c r="A228" s="2">
        <v>43437</v>
      </c>
      <c r="B228" s="1">
        <v>10930.7</v>
      </c>
      <c r="C228" s="1">
        <v>10941.2</v>
      </c>
      <c r="D228" s="1">
        <v>10845.35</v>
      </c>
      <c r="E228" s="1">
        <v>10883.75</v>
      </c>
      <c r="F228" s="1">
        <v>422358631</v>
      </c>
      <c r="G228" s="1">
        <v>18484.91</v>
      </c>
      <c r="H228" s="3">
        <f>IF(ISERR(LN(Table210[[#This Row],[Close]]/E227)),"-",LN(Table210[[#This Row],[Close]]/E227))</f>
        <v>6.4336759187107249E-4</v>
      </c>
    </row>
    <row r="229" spans="1:8" x14ac:dyDescent="0.3">
      <c r="A229" s="2">
        <v>43438</v>
      </c>
      <c r="B229" s="1">
        <v>10877.1</v>
      </c>
      <c r="C229" s="1">
        <v>10890.95</v>
      </c>
      <c r="D229" s="1">
        <v>10833.35</v>
      </c>
      <c r="E229" s="1">
        <v>10869.5</v>
      </c>
      <c r="F229" s="1">
        <v>332137359</v>
      </c>
      <c r="G229" s="1">
        <v>15857.16</v>
      </c>
      <c r="H229" s="3">
        <f>IF(ISERR(LN(Table210[[#This Row],[Close]]/E228)),"-",LN(Table210[[#This Row],[Close]]/E228))</f>
        <v>-1.3101492455916805E-3</v>
      </c>
    </row>
    <row r="230" spans="1:8" x14ac:dyDescent="0.3">
      <c r="A230" s="2">
        <v>43439</v>
      </c>
      <c r="B230" s="1">
        <v>10820.45</v>
      </c>
      <c r="C230" s="1">
        <v>10821.05</v>
      </c>
      <c r="D230" s="1">
        <v>10747.95</v>
      </c>
      <c r="E230" s="1">
        <v>10782.9</v>
      </c>
      <c r="F230" s="1">
        <v>322019985</v>
      </c>
      <c r="G230" s="1">
        <v>15176.26</v>
      </c>
      <c r="H230" s="3">
        <f>IF(ISERR(LN(Table210[[#This Row],[Close]]/E229)),"-",LN(Table210[[#This Row],[Close]]/E229))</f>
        <v>-7.9991559151610485E-3</v>
      </c>
    </row>
    <row r="231" spans="1:8" x14ac:dyDescent="0.3">
      <c r="A231" s="2">
        <v>43440</v>
      </c>
      <c r="B231" s="1">
        <v>10718.15</v>
      </c>
      <c r="C231" s="1">
        <v>10722.65</v>
      </c>
      <c r="D231" s="1">
        <v>10588.25</v>
      </c>
      <c r="E231" s="1">
        <v>10601.15</v>
      </c>
      <c r="F231" s="1">
        <v>328275196</v>
      </c>
      <c r="G231" s="1">
        <v>16488.87</v>
      </c>
      <c r="H231" s="3">
        <f>IF(ISERR(LN(Table210[[#This Row],[Close]]/E230)),"-",LN(Table210[[#This Row],[Close]]/E230))</f>
        <v>-1.6999060200552332E-2</v>
      </c>
    </row>
    <row r="232" spans="1:8" x14ac:dyDescent="0.3">
      <c r="A232" s="2">
        <v>43441</v>
      </c>
      <c r="B232" s="1">
        <v>10644.8</v>
      </c>
      <c r="C232" s="1">
        <v>10704.55</v>
      </c>
      <c r="D232" s="1">
        <v>10599.35</v>
      </c>
      <c r="E232" s="1">
        <v>10693.7</v>
      </c>
      <c r="F232" s="1">
        <v>335849636</v>
      </c>
      <c r="G232" s="1">
        <v>18597.830000000002</v>
      </c>
      <c r="H232" s="3">
        <f>IF(ISERR(LN(Table210[[#This Row],[Close]]/E231)),"-",LN(Table210[[#This Row],[Close]]/E231))</f>
        <v>8.6922972197649214E-3</v>
      </c>
    </row>
    <row r="233" spans="1:8" x14ac:dyDescent="0.3">
      <c r="A233" s="2">
        <v>43444</v>
      </c>
      <c r="B233" s="1">
        <v>10508.7</v>
      </c>
      <c r="C233" s="1">
        <v>10558.85</v>
      </c>
      <c r="D233" s="1">
        <v>10474.950000000001</v>
      </c>
      <c r="E233" s="1">
        <v>10488.45</v>
      </c>
      <c r="F233" s="1">
        <v>393097292</v>
      </c>
      <c r="G233" s="1">
        <v>16524.36</v>
      </c>
      <c r="H233" s="3">
        <f>IF(ISERR(LN(Table210[[#This Row],[Close]]/E232)),"-",LN(Table210[[#This Row],[Close]]/E232))</f>
        <v>-1.9380131299703507E-2</v>
      </c>
    </row>
    <row r="234" spans="1:8" x14ac:dyDescent="0.3">
      <c r="A234" s="2">
        <v>43445</v>
      </c>
      <c r="B234" s="1">
        <v>10350.049999999999</v>
      </c>
      <c r="C234" s="1">
        <v>10567.15</v>
      </c>
      <c r="D234" s="1">
        <v>10333.85</v>
      </c>
      <c r="E234" s="1">
        <v>10549.15</v>
      </c>
      <c r="F234" s="1">
        <v>438699334</v>
      </c>
      <c r="G234" s="1">
        <v>20112.91</v>
      </c>
      <c r="H234" s="3">
        <f>IF(ISERR(LN(Table210[[#This Row],[Close]]/E233)),"-",LN(Table210[[#This Row],[Close]]/E233))</f>
        <v>5.7706362364179642E-3</v>
      </c>
    </row>
    <row r="235" spans="1:8" x14ac:dyDescent="0.3">
      <c r="A235" s="2">
        <v>43446</v>
      </c>
      <c r="B235" s="1">
        <v>10591</v>
      </c>
      <c r="C235" s="1">
        <v>10752.2</v>
      </c>
      <c r="D235" s="1">
        <v>10560.8</v>
      </c>
      <c r="E235" s="1">
        <v>10737.6</v>
      </c>
      <c r="F235" s="1">
        <v>371697496</v>
      </c>
      <c r="G235" s="1">
        <v>17447.45</v>
      </c>
      <c r="H235" s="3">
        <f>IF(ISERR(LN(Table210[[#This Row],[Close]]/E234)),"-",LN(Table210[[#This Row],[Close]]/E234))</f>
        <v>1.7706312465975173E-2</v>
      </c>
    </row>
    <row r="236" spans="1:8" x14ac:dyDescent="0.3">
      <c r="A236" s="2">
        <v>43447</v>
      </c>
      <c r="B236" s="1">
        <v>10810.75</v>
      </c>
      <c r="C236" s="1">
        <v>10838.6</v>
      </c>
      <c r="D236" s="1">
        <v>10749.5</v>
      </c>
      <c r="E236" s="1">
        <v>10791.55</v>
      </c>
      <c r="F236" s="1">
        <v>387810061</v>
      </c>
      <c r="G236" s="1">
        <v>17582.8</v>
      </c>
      <c r="H236" s="3">
        <f>IF(ISERR(LN(Table210[[#This Row],[Close]]/E235)),"-",LN(Table210[[#This Row],[Close]]/E235))</f>
        <v>5.0118200605062885E-3</v>
      </c>
    </row>
    <row r="237" spans="1:8" x14ac:dyDescent="0.3">
      <c r="A237" s="2">
        <v>43448</v>
      </c>
      <c r="B237" s="1">
        <v>10784.5</v>
      </c>
      <c r="C237" s="1">
        <v>10815.75</v>
      </c>
      <c r="D237" s="1">
        <v>10752.1</v>
      </c>
      <c r="E237" s="1">
        <v>10805.45</v>
      </c>
      <c r="F237" s="1">
        <v>350579275</v>
      </c>
      <c r="G237" s="1">
        <v>14486.1</v>
      </c>
      <c r="H237" s="3">
        <f>IF(ISERR(LN(Table210[[#This Row],[Close]]/E236)),"-",LN(Table210[[#This Row],[Close]]/E236))</f>
        <v>1.287215994746788E-3</v>
      </c>
    </row>
    <row r="238" spans="1:8" x14ac:dyDescent="0.3">
      <c r="A238" s="2">
        <v>43451</v>
      </c>
      <c r="B238" s="1">
        <v>10853.2</v>
      </c>
      <c r="C238" s="1">
        <v>10900.35</v>
      </c>
      <c r="D238" s="1">
        <v>10844.85</v>
      </c>
      <c r="E238" s="1">
        <v>10888.35</v>
      </c>
      <c r="F238" s="1">
        <v>306145514</v>
      </c>
      <c r="G238" s="1">
        <v>12528.59</v>
      </c>
      <c r="H238" s="3">
        <f>IF(ISERR(LN(Table210[[#This Row],[Close]]/E237)),"-",LN(Table210[[#This Row],[Close]]/E237))</f>
        <v>7.6427738366829845E-3</v>
      </c>
    </row>
    <row r="239" spans="1:8" x14ac:dyDescent="0.3">
      <c r="A239" s="2">
        <v>43452</v>
      </c>
      <c r="B239" s="1">
        <v>10850.9</v>
      </c>
      <c r="C239" s="1">
        <v>10915.4</v>
      </c>
      <c r="D239" s="1">
        <v>10819.1</v>
      </c>
      <c r="E239" s="1">
        <v>10908.7</v>
      </c>
      <c r="F239" s="1">
        <v>294942271</v>
      </c>
      <c r="G239" s="1">
        <v>13556.45</v>
      </c>
      <c r="H239" s="3">
        <f>IF(ISERR(LN(Table210[[#This Row],[Close]]/E238)),"-",LN(Table210[[#This Row],[Close]]/E238))</f>
        <v>1.8672256945391607E-3</v>
      </c>
    </row>
    <row r="240" spans="1:8" x14ac:dyDescent="0.3">
      <c r="A240" s="2">
        <v>43453</v>
      </c>
      <c r="B240" s="1">
        <v>10930.55</v>
      </c>
      <c r="C240" s="1">
        <v>10985.15</v>
      </c>
      <c r="D240" s="1">
        <v>10928</v>
      </c>
      <c r="E240" s="1">
        <v>10967.3</v>
      </c>
      <c r="F240" s="1">
        <v>321801803</v>
      </c>
      <c r="G240" s="1">
        <v>17172.64</v>
      </c>
      <c r="H240" s="3">
        <f>IF(ISERR(LN(Table210[[#This Row],[Close]]/E239)),"-",LN(Table210[[#This Row],[Close]]/E239))</f>
        <v>5.3574821872709151E-3</v>
      </c>
    </row>
    <row r="241" spans="1:8" x14ac:dyDescent="0.3">
      <c r="A241" s="2">
        <v>43454</v>
      </c>
      <c r="B241" s="1">
        <v>10885.2</v>
      </c>
      <c r="C241" s="1">
        <v>10962.55</v>
      </c>
      <c r="D241" s="1">
        <v>10880.05</v>
      </c>
      <c r="E241" s="1">
        <v>10951.7</v>
      </c>
      <c r="F241" s="1">
        <v>328802751</v>
      </c>
      <c r="G241" s="1">
        <v>14945.94</v>
      </c>
      <c r="H241" s="3">
        <f>IF(ISERR(LN(Table210[[#This Row],[Close]]/E240)),"-",LN(Table210[[#This Row],[Close]]/E240))</f>
        <v>-1.4234228417328702E-3</v>
      </c>
    </row>
    <row r="242" spans="1:8" x14ac:dyDescent="0.3">
      <c r="A242" s="2">
        <v>43455</v>
      </c>
      <c r="B242" s="1">
        <v>10944.25</v>
      </c>
      <c r="C242" s="1">
        <v>10963.65</v>
      </c>
      <c r="D242" s="1">
        <v>10738.65</v>
      </c>
      <c r="E242" s="1">
        <v>10754</v>
      </c>
      <c r="F242" s="1">
        <v>389235107</v>
      </c>
      <c r="G242" s="1">
        <v>18663.849999999999</v>
      </c>
      <c r="H242" s="3">
        <f>IF(ISERR(LN(Table210[[#This Row],[Close]]/E241)),"-",LN(Table210[[#This Row],[Close]]/E241))</f>
        <v>-1.8216916966364759E-2</v>
      </c>
    </row>
    <row r="243" spans="1:8" x14ac:dyDescent="0.3">
      <c r="A243" s="2">
        <v>43458</v>
      </c>
      <c r="B243" s="1">
        <v>10780.9</v>
      </c>
      <c r="C243" s="1">
        <v>10782.3</v>
      </c>
      <c r="D243" s="1">
        <v>10649.25</v>
      </c>
      <c r="E243" s="1">
        <v>10663.5</v>
      </c>
      <c r="F243" s="1">
        <v>230291344</v>
      </c>
      <c r="G243" s="1">
        <v>10695.6</v>
      </c>
      <c r="H243" s="3">
        <f>IF(ISERR(LN(Table210[[#This Row],[Close]]/E242)),"-",LN(Table210[[#This Row],[Close]]/E242))</f>
        <v>-8.4510833319758998E-3</v>
      </c>
    </row>
    <row r="244" spans="1:8" x14ac:dyDescent="0.3">
      <c r="A244" s="2">
        <v>43460</v>
      </c>
      <c r="B244" s="1">
        <v>10635.45</v>
      </c>
      <c r="C244" s="1">
        <v>10747.5</v>
      </c>
      <c r="D244" s="1">
        <v>10534.55</v>
      </c>
      <c r="E244" s="1">
        <v>10729.85</v>
      </c>
      <c r="F244" s="1">
        <v>271942701</v>
      </c>
      <c r="G244" s="1">
        <v>12831.99</v>
      </c>
      <c r="H244" s="3">
        <f>IF(ISERR(LN(Table210[[#This Row],[Close]]/E243)),"-",LN(Table210[[#This Row],[Close]]/E243))</f>
        <v>6.2028819926444774E-3</v>
      </c>
    </row>
    <row r="245" spans="1:8" x14ac:dyDescent="0.3">
      <c r="A245" s="2">
        <v>43461</v>
      </c>
      <c r="B245" s="1">
        <v>10817.9</v>
      </c>
      <c r="C245" s="1">
        <v>10834.2</v>
      </c>
      <c r="D245" s="1">
        <v>10764.45</v>
      </c>
      <c r="E245" s="1">
        <v>10779.8</v>
      </c>
      <c r="F245" s="1">
        <v>470160392</v>
      </c>
      <c r="G245" s="1">
        <v>19119.88</v>
      </c>
      <c r="H245" s="3">
        <f>IF(ISERR(LN(Table210[[#This Row],[Close]]/E244)),"-",LN(Table210[[#This Row],[Close]]/E244))</f>
        <v>4.6444353848936974E-3</v>
      </c>
    </row>
    <row r="246" spans="1:8" x14ac:dyDescent="0.3">
      <c r="A246" s="2">
        <v>43462</v>
      </c>
      <c r="B246" s="1">
        <v>10820.95</v>
      </c>
      <c r="C246" s="1">
        <v>10893.6</v>
      </c>
      <c r="D246" s="1">
        <v>10817.15</v>
      </c>
      <c r="E246" s="1">
        <v>10859.9</v>
      </c>
      <c r="F246" s="1">
        <v>253086507</v>
      </c>
      <c r="G246" s="1">
        <v>12615.01</v>
      </c>
      <c r="H246" s="3">
        <f>IF(ISERR(LN(Table210[[#This Row],[Close]]/E245)),"-",LN(Table210[[#This Row],[Close]]/E245))</f>
        <v>7.4030939272151253E-3</v>
      </c>
    </row>
    <row r="247" spans="1:8" x14ac:dyDescent="0.3">
      <c r="A247" s="2">
        <v>43465</v>
      </c>
      <c r="B247" s="1">
        <v>10913.2</v>
      </c>
      <c r="C247" s="1">
        <v>10923.55</v>
      </c>
      <c r="D247" s="1">
        <v>10853.2</v>
      </c>
      <c r="E247" s="1">
        <v>10862.55</v>
      </c>
      <c r="F247" s="1">
        <v>186494657</v>
      </c>
      <c r="G247" s="1">
        <v>10176.129999999999</v>
      </c>
      <c r="H247" s="3">
        <f>IF(ISERR(LN(Table210[[#This Row],[Close]]/E246)),"-",LN(Table210[[#This Row],[Close]]/E246))</f>
        <v>2.4398721259765596E-4</v>
      </c>
    </row>
    <row r="248" spans="1:8" x14ac:dyDescent="0.3">
      <c r="A248" s="2">
        <v>43466</v>
      </c>
      <c r="B248" s="1">
        <v>10881.7</v>
      </c>
      <c r="C248" s="1">
        <v>10923.6</v>
      </c>
      <c r="D248" s="1">
        <v>10807.1</v>
      </c>
      <c r="E248" s="1">
        <v>10910.1</v>
      </c>
      <c r="F248" s="1">
        <v>159404542</v>
      </c>
      <c r="G248" s="1">
        <v>8688.26</v>
      </c>
      <c r="H248" s="3">
        <f>IF(ISERR(LN(Table210[[#This Row],[Close]]/E247)),"-",LN(Table210[[#This Row],[Close]]/E247))</f>
        <v>4.3678721329528042E-3</v>
      </c>
    </row>
    <row r="249" spans="1:8" x14ac:dyDescent="0.3">
      <c r="A249" s="2">
        <v>43467</v>
      </c>
      <c r="B249" s="1">
        <v>10868.85</v>
      </c>
      <c r="C249" s="1">
        <v>10895.35</v>
      </c>
      <c r="D249" s="1">
        <v>10735.05</v>
      </c>
      <c r="E249" s="1">
        <v>10792.5</v>
      </c>
      <c r="F249" s="1">
        <v>309665939</v>
      </c>
      <c r="G249" s="1">
        <v>15352.25</v>
      </c>
      <c r="H249" s="3">
        <f>IF(ISERR(LN(Table210[[#This Row],[Close]]/E248)),"-",LN(Table210[[#This Row],[Close]]/E248))</f>
        <v>-1.0837517258318774E-2</v>
      </c>
    </row>
    <row r="250" spans="1:8" x14ac:dyDescent="0.3">
      <c r="A250" s="2">
        <v>43468</v>
      </c>
      <c r="B250" s="1">
        <v>10796.8</v>
      </c>
      <c r="C250" s="1">
        <v>10814.05</v>
      </c>
      <c r="D250" s="1">
        <v>10661.25</v>
      </c>
      <c r="E250" s="1">
        <v>10672.25</v>
      </c>
      <c r="F250" s="1">
        <v>286241745</v>
      </c>
      <c r="G250" s="1">
        <v>15030.45</v>
      </c>
      <c r="H250" s="3">
        <f>IF(ISERR(LN(Table210[[#This Row],[Close]]/E249)),"-",LN(Table210[[#This Row],[Close]]/E249))</f>
        <v>-1.1204533761500678E-2</v>
      </c>
    </row>
    <row r="251" spans="1:8" x14ac:dyDescent="0.3">
      <c r="A251" s="2">
        <v>43469</v>
      </c>
      <c r="B251" s="1">
        <v>10699.7</v>
      </c>
      <c r="C251" s="1">
        <v>10741.05</v>
      </c>
      <c r="D251" s="1">
        <v>10628.65</v>
      </c>
      <c r="E251" s="1">
        <v>10727.35</v>
      </c>
      <c r="F251" s="1">
        <v>296596655</v>
      </c>
      <c r="G251" s="1">
        <v>14516.74</v>
      </c>
      <c r="H251" s="3">
        <f>IF(ISERR(LN(Table210[[#This Row],[Close]]/E250)),"-",LN(Table210[[#This Row],[Close]]/E250))</f>
        <v>5.1496403451855395E-3</v>
      </c>
    </row>
    <row r="252" spans="1:8" x14ac:dyDescent="0.3">
      <c r="A252" s="2">
        <v>43472</v>
      </c>
      <c r="B252" s="1">
        <v>10804.85</v>
      </c>
      <c r="C252" s="1">
        <v>10835.95</v>
      </c>
      <c r="D252" s="1">
        <v>10750.15</v>
      </c>
      <c r="E252" s="1">
        <v>10771.8</v>
      </c>
      <c r="F252" s="1">
        <v>269371080</v>
      </c>
      <c r="G252" s="1">
        <v>12731.29</v>
      </c>
      <c r="H252" s="3">
        <f>IF(ISERR(LN(Table210[[#This Row],[Close]]/E251)),"-",LN(Table210[[#This Row],[Close]]/E251))</f>
        <v>4.1350530915205807E-3</v>
      </c>
    </row>
    <row r="253" spans="1:8" x14ac:dyDescent="0.3">
      <c r="A253" s="2">
        <v>43473</v>
      </c>
      <c r="B253" s="1">
        <v>10786.25</v>
      </c>
      <c r="C253" s="1">
        <v>10818.45</v>
      </c>
      <c r="D253" s="1">
        <v>10733.25</v>
      </c>
      <c r="E253" s="1">
        <v>10802.15</v>
      </c>
      <c r="F253" s="1">
        <v>277697672</v>
      </c>
      <c r="G253" s="1">
        <v>13433.48</v>
      </c>
      <c r="H253" s="3">
        <f>IF(ISERR(LN(Table210[[#This Row],[Close]]/E252)),"-",LN(Table210[[#This Row],[Close]]/E252))</f>
        <v>2.81358026893282E-3</v>
      </c>
    </row>
    <row r="254" spans="1:8" x14ac:dyDescent="0.3">
      <c r="A254" s="2">
        <v>43474</v>
      </c>
      <c r="B254" s="1">
        <v>10862.4</v>
      </c>
      <c r="C254" s="1">
        <v>10870.4</v>
      </c>
      <c r="D254" s="1">
        <v>10749.4</v>
      </c>
      <c r="E254" s="1">
        <v>10855.15</v>
      </c>
      <c r="F254" s="1">
        <v>333010535</v>
      </c>
      <c r="G254" s="1">
        <v>16213.3</v>
      </c>
      <c r="H254" s="3">
        <f>IF(ISERR(LN(Table210[[#This Row],[Close]]/E253)),"-",LN(Table210[[#This Row],[Close]]/E253))</f>
        <v>4.8944333599588354E-3</v>
      </c>
    </row>
    <row r="255" spans="1:8" x14ac:dyDescent="0.3">
      <c r="A255" s="2">
        <v>43475</v>
      </c>
      <c r="B255" s="1">
        <v>10859.35</v>
      </c>
      <c r="C255" s="1">
        <v>10859.35</v>
      </c>
      <c r="D255" s="1">
        <v>10801.8</v>
      </c>
      <c r="E255" s="1">
        <v>10821.6</v>
      </c>
      <c r="F255" s="1">
        <v>254365477</v>
      </c>
      <c r="G255" s="1">
        <v>12031.26</v>
      </c>
      <c r="H255" s="3">
        <f>IF(ISERR(LN(Table210[[#This Row],[Close]]/E254)),"-",LN(Table210[[#This Row],[Close]]/E254))</f>
        <v>-3.0954849587457233E-3</v>
      </c>
    </row>
    <row r="256" spans="1:8" x14ac:dyDescent="0.3">
      <c r="A256" s="2">
        <v>43476</v>
      </c>
      <c r="B256" s="1">
        <v>10834.75</v>
      </c>
      <c r="C256" s="1">
        <v>10850.15</v>
      </c>
      <c r="D256" s="1">
        <v>10739.4</v>
      </c>
      <c r="E256" s="1">
        <v>10794.95</v>
      </c>
      <c r="F256" s="1">
        <v>260792200</v>
      </c>
      <c r="G256" s="1">
        <v>13084.6</v>
      </c>
      <c r="H256" s="3">
        <f>IF(ISERR(LN(Table210[[#This Row],[Close]]/E255)),"-",LN(Table210[[#This Row],[Close]]/E255))</f>
        <v>-2.4657046107725011E-3</v>
      </c>
    </row>
    <row r="257" spans="1:8" x14ac:dyDescent="0.3">
      <c r="A257" s="2">
        <v>43479</v>
      </c>
      <c r="B257" s="1">
        <v>10807</v>
      </c>
      <c r="C257" s="1">
        <v>10808</v>
      </c>
      <c r="D257" s="1">
        <v>10692.35</v>
      </c>
      <c r="E257" s="1">
        <v>10737.6</v>
      </c>
      <c r="F257" s="1">
        <v>298774178</v>
      </c>
      <c r="G257" s="1">
        <v>12732.57</v>
      </c>
      <c r="H257" s="3">
        <f>IF(ISERR(LN(Table210[[#This Row],[Close]]/E256)),"-",LN(Table210[[#This Row],[Close]]/E256))</f>
        <v>-5.32683176023677E-3</v>
      </c>
    </row>
    <row r="258" spans="1:8" x14ac:dyDescent="0.3">
      <c r="A258" s="2">
        <v>43480</v>
      </c>
      <c r="B258" s="1">
        <v>10777.55</v>
      </c>
      <c r="C258" s="1">
        <v>10896.95</v>
      </c>
      <c r="D258" s="1">
        <v>10777.55</v>
      </c>
      <c r="E258" s="1">
        <v>10886.8</v>
      </c>
      <c r="F258" s="1">
        <v>310737078</v>
      </c>
      <c r="G258" s="1">
        <v>14879.91</v>
      </c>
      <c r="H258" s="3">
        <f>IF(ISERR(LN(Table210[[#This Row],[Close]]/E257)),"-",LN(Table210[[#This Row],[Close]]/E257))</f>
        <v>1.3799445774800724E-2</v>
      </c>
    </row>
    <row r="259" spans="1:8" x14ac:dyDescent="0.3">
      <c r="A259" s="2">
        <v>43481</v>
      </c>
      <c r="B259" s="1">
        <v>10899.65</v>
      </c>
      <c r="C259" s="1">
        <v>10928.15</v>
      </c>
      <c r="D259" s="1">
        <v>10876.9</v>
      </c>
      <c r="E259" s="1">
        <v>10890.3</v>
      </c>
      <c r="F259" s="1">
        <v>276539042</v>
      </c>
      <c r="G259" s="1">
        <v>13081.63</v>
      </c>
      <c r="H259" s="3">
        <f>IF(ISERR(LN(Table210[[#This Row],[Close]]/E258)),"-",LN(Table210[[#This Row],[Close]]/E258))</f>
        <v>3.2143857815191898E-4</v>
      </c>
    </row>
    <row r="260" spans="1:8" x14ac:dyDescent="0.3">
      <c r="A260" s="2">
        <v>43482</v>
      </c>
      <c r="B260" s="1">
        <v>10920.85</v>
      </c>
      <c r="C260" s="1">
        <v>10930.65</v>
      </c>
      <c r="D260" s="1">
        <v>10844.65</v>
      </c>
      <c r="E260" s="1">
        <v>10905.2</v>
      </c>
      <c r="F260" s="1">
        <v>271676319</v>
      </c>
      <c r="G260" s="1">
        <v>13215.83</v>
      </c>
      <c r="H260" s="3">
        <f>IF(ISERR(LN(Table210[[#This Row],[Close]]/E259)),"-",LN(Table210[[#This Row],[Close]]/E259))</f>
        <v>1.3672549215348114E-3</v>
      </c>
    </row>
    <row r="261" spans="1:8" x14ac:dyDescent="0.3">
      <c r="A261" s="2">
        <v>43483</v>
      </c>
      <c r="B261" s="1">
        <v>10914.85</v>
      </c>
      <c r="C261" s="1">
        <v>10928.2</v>
      </c>
      <c r="D261" s="1">
        <v>10852.2</v>
      </c>
      <c r="E261" s="1">
        <v>10906.95</v>
      </c>
      <c r="F261" s="1">
        <v>323814108</v>
      </c>
      <c r="G261" s="1">
        <v>16408.830000000002</v>
      </c>
      <c r="H261" s="3">
        <f>IF(ISERR(LN(Table210[[#This Row],[Close]]/E260)),"-",LN(Table210[[#This Row],[Close]]/E260))</f>
        <v>1.6046102779907089E-4</v>
      </c>
    </row>
    <row r="262" spans="1:8" x14ac:dyDescent="0.3">
      <c r="A262" s="2">
        <v>43486</v>
      </c>
      <c r="B262" s="1">
        <v>10919.35</v>
      </c>
      <c r="C262" s="1">
        <v>10987.45</v>
      </c>
      <c r="D262" s="1">
        <v>10885.75</v>
      </c>
      <c r="E262" s="1">
        <v>10961.85</v>
      </c>
      <c r="F262" s="1">
        <v>288829125</v>
      </c>
      <c r="G262" s="1">
        <v>17289.7</v>
      </c>
      <c r="H262" s="3">
        <f>IF(ISERR(LN(Table210[[#This Row],[Close]]/E261)),"-",LN(Table210[[#This Row],[Close]]/E261))</f>
        <v>5.0208621718052576E-3</v>
      </c>
    </row>
    <row r="263" spans="1:8" x14ac:dyDescent="0.3">
      <c r="A263" s="2">
        <v>43487</v>
      </c>
      <c r="B263" s="1">
        <v>10949.8</v>
      </c>
      <c r="C263" s="1">
        <v>10949.8</v>
      </c>
      <c r="D263" s="1">
        <v>10864.15</v>
      </c>
      <c r="E263" s="1">
        <v>10922.75</v>
      </c>
      <c r="F263" s="1">
        <v>300768112</v>
      </c>
      <c r="G263" s="1">
        <v>17483.62</v>
      </c>
      <c r="H263" s="3">
        <f>IF(ISERR(LN(Table210[[#This Row],[Close]]/E262)),"-",LN(Table210[[#This Row],[Close]]/E262))</f>
        <v>-3.573292781569112E-3</v>
      </c>
    </row>
    <row r="264" spans="1:8" x14ac:dyDescent="0.3">
      <c r="A264" s="2">
        <v>43488</v>
      </c>
      <c r="B264" s="1">
        <v>10931.05</v>
      </c>
      <c r="C264" s="1">
        <v>10944.8</v>
      </c>
      <c r="D264" s="1">
        <v>10811.95</v>
      </c>
      <c r="E264" s="1">
        <v>10831.5</v>
      </c>
      <c r="F264" s="1">
        <v>298876314</v>
      </c>
      <c r="G264" s="1">
        <v>14736.91</v>
      </c>
      <c r="H264" s="3">
        <f>IF(ISERR(LN(Table210[[#This Row],[Close]]/E263)),"-",LN(Table210[[#This Row],[Close]]/E263))</f>
        <v>-8.3892145371514976E-3</v>
      </c>
    </row>
    <row r="265" spans="1:8" x14ac:dyDescent="0.3">
      <c r="A265" s="2">
        <v>43489</v>
      </c>
      <c r="B265" s="1">
        <v>10844.05</v>
      </c>
      <c r="C265" s="1">
        <v>10866.6</v>
      </c>
      <c r="D265" s="1">
        <v>10798.65</v>
      </c>
      <c r="E265" s="1">
        <v>10849.8</v>
      </c>
      <c r="F265" s="1">
        <v>361082096</v>
      </c>
      <c r="G265" s="1">
        <v>15298.48</v>
      </c>
      <c r="H265" s="3">
        <f>IF(ISERR(LN(Table210[[#This Row],[Close]]/E264)),"-",LN(Table210[[#This Row],[Close]]/E264))</f>
        <v>1.6880910596428552E-3</v>
      </c>
    </row>
    <row r="266" spans="1:8" x14ac:dyDescent="0.3">
      <c r="A266" s="2">
        <v>43490</v>
      </c>
      <c r="B266" s="1">
        <v>10859.75</v>
      </c>
      <c r="C266" s="1">
        <v>10931.7</v>
      </c>
      <c r="D266" s="1">
        <v>10756.45</v>
      </c>
      <c r="E266" s="1">
        <v>10780.55</v>
      </c>
      <c r="F266" s="1">
        <v>463444758</v>
      </c>
      <c r="G266" s="1">
        <v>20542.36</v>
      </c>
      <c r="H266" s="3">
        <f>IF(ISERR(LN(Table210[[#This Row],[Close]]/E265)),"-",LN(Table210[[#This Row],[Close]]/E265))</f>
        <v>-6.403062049334338E-3</v>
      </c>
    </row>
    <row r="267" spans="1:8" x14ac:dyDescent="0.3">
      <c r="A267" s="2">
        <v>43493</v>
      </c>
      <c r="B267" s="1">
        <v>10792.45</v>
      </c>
      <c r="C267" s="1">
        <v>10804.45</v>
      </c>
      <c r="D267" s="1">
        <v>10630.95</v>
      </c>
      <c r="E267" s="1">
        <v>10661.55</v>
      </c>
      <c r="F267" s="1">
        <v>419682627</v>
      </c>
      <c r="G267" s="1">
        <v>21144.33</v>
      </c>
      <c r="H267" s="3">
        <f>IF(ISERR(LN(Table210[[#This Row],[Close]]/E266)),"-",LN(Table210[[#This Row],[Close]]/E266))</f>
        <v>-1.1099773042754829E-2</v>
      </c>
    </row>
    <row r="268" spans="1:8" x14ac:dyDescent="0.3">
      <c r="A268" s="2">
        <v>43494</v>
      </c>
      <c r="B268" s="1">
        <v>10653.7</v>
      </c>
      <c r="C268" s="1">
        <v>10690.35</v>
      </c>
      <c r="D268" s="1">
        <v>10583.65</v>
      </c>
      <c r="E268" s="1">
        <v>10652.2</v>
      </c>
      <c r="F268" s="1">
        <v>356908994</v>
      </c>
      <c r="G268" s="1">
        <v>18832.060000000001</v>
      </c>
      <c r="H268" s="3">
        <f>IF(ISERR(LN(Table210[[#This Row],[Close]]/E267)),"-",LN(Table210[[#This Row],[Close]]/E267))</f>
        <v>-8.7736795259221625E-4</v>
      </c>
    </row>
    <row r="269" spans="1:8" x14ac:dyDescent="0.3">
      <c r="A269" s="2">
        <v>43495</v>
      </c>
      <c r="B269" s="1">
        <v>10702.25</v>
      </c>
      <c r="C269" s="1">
        <v>10710.2</v>
      </c>
      <c r="D269" s="1">
        <v>10612.85</v>
      </c>
      <c r="E269" s="1">
        <v>10651.8</v>
      </c>
      <c r="F269" s="1">
        <v>410107910</v>
      </c>
      <c r="G269" s="1">
        <v>21214.81</v>
      </c>
      <c r="H269" s="3">
        <f>IF(ISERR(LN(Table210[[#This Row],[Close]]/E268)),"-",LN(Table210[[#This Row],[Close]]/E268))</f>
        <v>-3.7551633500580681E-5</v>
      </c>
    </row>
    <row r="270" spans="1:8" x14ac:dyDescent="0.3">
      <c r="A270" s="2">
        <v>43496</v>
      </c>
      <c r="B270" s="1">
        <v>10690.55</v>
      </c>
      <c r="C270" s="1">
        <v>10838.05</v>
      </c>
      <c r="D270" s="1">
        <v>10678.55</v>
      </c>
      <c r="E270" s="1">
        <v>10830.95</v>
      </c>
      <c r="F270" s="1">
        <v>604818027</v>
      </c>
      <c r="G270" s="1">
        <v>27471.18</v>
      </c>
      <c r="H270" s="3">
        <f>IF(ISERR(LN(Table210[[#This Row],[Close]]/E269)),"-",LN(Table210[[#This Row],[Close]]/E269))</f>
        <v>1.6678884505362462E-2</v>
      </c>
    </row>
    <row r="271" spans="1:8" x14ac:dyDescent="0.3">
      <c r="A271" s="2">
        <v>43497</v>
      </c>
      <c r="B271" s="1">
        <v>10851.35</v>
      </c>
      <c r="C271" s="1">
        <v>10983.45</v>
      </c>
      <c r="D271" s="1">
        <v>10813.45</v>
      </c>
      <c r="E271" s="1">
        <v>10893.65</v>
      </c>
      <c r="F271" s="1">
        <v>482272661</v>
      </c>
      <c r="G271" s="1">
        <v>23112.37</v>
      </c>
      <c r="H271" s="3">
        <f>IF(ISERR(LN(Table210[[#This Row],[Close]]/E270)),"-",LN(Table210[[#This Row],[Close]]/E270))</f>
        <v>5.7722742045844006E-3</v>
      </c>
    </row>
    <row r="272" spans="1:8" x14ac:dyDescent="0.3">
      <c r="A272" s="2">
        <v>43500</v>
      </c>
      <c r="B272" s="1">
        <v>10876.75</v>
      </c>
      <c r="C272" s="1">
        <v>10927.9</v>
      </c>
      <c r="D272" s="1">
        <v>10814.15</v>
      </c>
      <c r="E272" s="1">
        <v>10912.25</v>
      </c>
      <c r="F272" s="1">
        <v>318300039</v>
      </c>
      <c r="G272" s="1">
        <v>15478.81</v>
      </c>
      <c r="H272" s="3">
        <f>IF(ISERR(LN(Table210[[#This Row],[Close]]/E271)),"-",LN(Table210[[#This Row],[Close]]/E271))</f>
        <v>1.7059607272313906E-3</v>
      </c>
    </row>
    <row r="273" spans="1:8" x14ac:dyDescent="0.3">
      <c r="A273" s="2">
        <v>43501</v>
      </c>
      <c r="B273" s="1">
        <v>10908.65</v>
      </c>
      <c r="C273" s="1">
        <v>10956.7</v>
      </c>
      <c r="D273" s="1">
        <v>10886.7</v>
      </c>
      <c r="E273" s="1">
        <v>10934.35</v>
      </c>
      <c r="F273" s="1">
        <v>268095127</v>
      </c>
      <c r="G273" s="1">
        <v>13435.13</v>
      </c>
      <c r="H273" s="3">
        <f>IF(ISERR(LN(Table210[[#This Row],[Close]]/E272)),"-",LN(Table210[[#This Row],[Close]]/E272))</f>
        <v>2.0231988079203052E-3</v>
      </c>
    </row>
    <row r="274" spans="1:8" x14ac:dyDescent="0.3">
      <c r="A274" s="2">
        <v>43502</v>
      </c>
      <c r="B274" s="1">
        <v>10965.1</v>
      </c>
      <c r="C274" s="1">
        <v>11072.6</v>
      </c>
      <c r="D274" s="1">
        <v>10962.7</v>
      </c>
      <c r="E274" s="1">
        <v>11062.45</v>
      </c>
      <c r="F274" s="1">
        <v>298510497</v>
      </c>
      <c r="G274" s="1">
        <v>15172.85</v>
      </c>
      <c r="H274" s="3">
        <f>IF(ISERR(LN(Table210[[#This Row],[Close]]/E273)),"-",LN(Table210[[#This Row],[Close]]/E273))</f>
        <v>1.1647280346053989E-2</v>
      </c>
    </row>
    <row r="275" spans="1:8" x14ac:dyDescent="0.3">
      <c r="A275" s="2">
        <v>43503</v>
      </c>
      <c r="B275" s="1">
        <v>11070.45</v>
      </c>
      <c r="C275" s="1">
        <v>11118.1</v>
      </c>
      <c r="D275" s="1">
        <v>11043.6</v>
      </c>
      <c r="E275" s="1">
        <v>11069.4</v>
      </c>
      <c r="F275" s="1">
        <v>263544426</v>
      </c>
      <c r="G275" s="1">
        <v>13542.69</v>
      </c>
      <c r="H275" s="3">
        <f>IF(ISERR(LN(Table210[[#This Row],[Close]]/E274)),"-",LN(Table210[[#This Row],[Close]]/E274))</f>
        <v>6.2805415981511683E-4</v>
      </c>
    </row>
    <row r="276" spans="1:8" x14ac:dyDescent="0.3">
      <c r="A276" s="2">
        <v>43504</v>
      </c>
      <c r="B276" s="1">
        <v>11023.5</v>
      </c>
      <c r="C276" s="1">
        <v>11041.2</v>
      </c>
      <c r="D276" s="1">
        <v>10925.45</v>
      </c>
      <c r="E276" s="1">
        <v>10943.6</v>
      </c>
      <c r="F276" s="1">
        <v>352787419</v>
      </c>
      <c r="G276" s="1">
        <v>15507.05</v>
      </c>
      <c r="H276" s="3">
        <f>IF(ISERR(LN(Table210[[#This Row],[Close]]/E275)),"-",LN(Table210[[#This Row],[Close]]/E275))</f>
        <v>-1.1429734205002075E-2</v>
      </c>
    </row>
    <row r="277" spans="1:8" x14ac:dyDescent="0.3">
      <c r="A277" s="2">
        <v>43507</v>
      </c>
      <c r="B277" s="1">
        <v>10930.9</v>
      </c>
      <c r="C277" s="1">
        <v>10930.9</v>
      </c>
      <c r="D277" s="1">
        <v>10857.1</v>
      </c>
      <c r="E277" s="1">
        <v>10888.8</v>
      </c>
      <c r="F277" s="1">
        <v>285985383</v>
      </c>
      <c r="G277" s="1">
        <v>13818.92</v>
      </c>
      <c r="H277" s="3">
        <f>IF(ISERR(LN(Table210[[#This Row],[Close]]/E276)),"-",LN(Table210[[#This Row],[Close]]/E276))</f>
        <v>-5.0200724689087872E-3</v>
      </c>
    </row>
    <row r="278" spans="1:8" x14ac:dyDescent="0.3">
      <c r="A278" s="2">
        <v>43508</v>
      </c>
      <c r="B278" s="1">
        <v>10879.7</v>
      </c>
      <c r="C278" s="1">
        <v>10910.9</v>
      </c>
      <c r="D278" s="1">
        <v>10823.8</v>
      </c>
      <c r="E278" s="1">
        <v>10831.4</v>
      </c>
      <c r="F278" s="1">
        <v>292314643</v>
      </c>
      <c r="G278" s="1">
        <v>14424.78</v>
      </c>
      <c r="H278" s="3">
        <f>IF(ISERR(LN(Table210[[#This Row],[Close]]/E277)),"-",LN(Table210[[#This Row],[Close]]/E277))</f>
        <v>-5.2854148327613464E-3</v>
      </c>
    </row>
    <row r="279" spans="1:8" x14ac:dyDescent="0.3">
      <c r="A279" s="2">
        <v>43509</v>
      </c>
      <c r="B279" s="1">
        <v>10870.55</v>
      </c>
      <c r="C279" s="1">
        <v>10891.65</v>
      </c>
      <c r="D279" s="1">
        <v>10772.1</v>
      </c>
      <c r="E279" s="1">
        <v>10793.65</v>
      </c>
      <c r="F279" s="1">
        <v>321958549</v>
      </c>
      <c r="G279" s="1">
        <v>15360.98</v>
      </c>
      <c r="H279" s="3">
        <f>IF(ISERR(LN(Table210[[#This Row],[Close]]/E278)),"-",LN(Table210[[#This Row],[Close]]/E278))</f>
        <v>-3.4913249537601204E-3</v>
      </c>
    </row>
    <row r="280" spans="1:8" x14ac:dyDescent="0.3">
      <c r="A280" s="2">
        <v>43510</v>
      </c>
      <c r="B280" s="1">
        <v>10786.1</v>
      </c>
      <c r="C280" s="1">
        <v>10792.7</v>
      </c>
      <c r="D280" s="1">
        <v>10718.75</v>
      </c>
      <c r="E280" s="1">
        <v>10746.05</v>
      </c>
      <c r="F280" s="1">
        <v>627041405</v>
      </c>
      <c r="G280" s="1">
        <v>20797.41</v>
      </c>
      <c r="H280" s="3">
        <f>IF(ISERR(LN(Table210[[#This Row],[Close]]/E279)),"-",LN(Table210[[#This Row],[Close]]/E279))</f>
        <v>-4.4197530593000694E-3</v>
      </c>
    </row>
    <row r="281" spans="1:8" x14ac:dyDescent="0.3">
      <c r="A281" s="2">
        <v>43511</v>
      </c>
      <c r="B281" s="1">
        <v>10780.25</v>
      </c>
      <c r="C281" s="1">
        <v>10785.75</v>
      </c>
      <c r="D281" s="1">
        <v>10620.4</v>
      </c>
      <c r="E281" s="1">
        <v>10724.4</v>
      </c>
      <c r="F281" s="1">
        <v>521876968</v>
      </c>
      <c r="G281" s="1">
        <v>20733.95</v>
      </c>
      <c r="H281" s="3">
        <f>IF(ISERR(LN(Table210[[#This Row],[Close]]/E280)),"-",LN(Table210[[#This Row],[Close]]/E280))</f>
        <v>-2.0167259966956514E-3</v>
      </c>
    </row>
    <row r="282" spans="1:8" x14ac:dyDescent="0.3">
      <c r="A282" s="2">
        <v>43514</v>
      </c>
      <c r="B282" s="1">
        <v>10738.65</v>
      </c>
      <c r="C282" s="1">
        <v>10759.9</v>
      </c>
      <c r="D282" s="1">
        <v>10628.4</v>
      </c>
      <c r="E282" s="1">
        <v>10640.95</v>
      </c>
      <c r="F282" s="1">
        <v>345440240</v>
      </c>
      <c r="G282" s="1">
        <v>14903.19</v>
      </c>
      <c r="H282" s="3">
        <f>IF(ISERR(LN(Table210[[#This Row],[Close]]/E281)),"-",LN(Table210[[#This Row],[Close]]/E281))</f>
        <v>-7.8117535511575027E-3</v>
      </c>
    </row>
    <row r="283" spans="1:8" x14ac:dyDescent="0.3">
      <c r="A283" s="2">
        <v>43515</v>
      </c>
      <c r="B283" s="1">
        <v>10636.7</v>
      </c>
      <c r="C283" s="1">
        <v>10722.85</v>
      </c>
      <c r="D283" s="1">
        <v>10585.65</v>
      </c>
      <c r="E283" s="1">
        <v>10604.35</v>
      </c>
      <c r="F283" s="1">
        <v>291507060</v>
      </c>
      <c r="G283" s="1">
        <v>13765.01</v>
      </c>
      <c r="H283" s="3">
        <f>IF(ISERR(LN(Table210[[#This Row],[Close]]/E282)),"-",LN(Table210[[#This Row],[Close]]/E282))</f>
        <v>-3.4454713472979819E-3</v>
      </c>
    </row>
    <row r="284" spans="1:8" x14ac:dyDescent="0.3">
      <c r="A284" s="2">
        <v>43516</v>
      </c>
      <c r="B284" s="1">
        <v>10655.45</v>
      </c>
      <c r="C284" s="1">
        <v>10752.7</v>
      </c>
      <c r="D284" s="1">
        <v>10646.4</v>
      </c>
      <c r="E284" s="1">
        <v>10735.45</v>
      </c>
      <c r="F284" s="1">
        <v>289195306</v>
      </c>
      <c r="G284" s="1">
        <v>13209.71</v>
      </c>
      <c r="H284" s="3">
        <f>IF(ISERR(LN(Table210[[#This Row],[Close]]/E283)),"-",LN(Table210[[#This Row],[Close]]/E283))</f>
        <v>1.2287055114099292E-2</v>
      </c>
    </row>
    <row r="285" spans="1:8" x14ac:dyDescent="0.3">
      <c r="A285" s="2">
        <v>43517</v>
      </c>
      <c r="B285" s="1">
        <v>10744.1</v>
      </c>
      <c r="C285" s="1">
        <v>10808.85</v>
      </c>
      <c r="D285" s="1">
        <v>10721.5</v>
      </c>
      <c r="E285" s="1">
        <v>10789.85</v>
      </c>
      <c r="F285" s="1">
        <v>279584955</v>
      </c>
      <c r="G285" s="1">
        <v>14758.5</v>
      </c>
      <c r="H285" s="3">
        <f>IF(ISERR(LN(Table210[[#This Row],[Close]]/E284)),"-",LN(Table210[[#This Row],[Close]]/E284))</f>
        <v>5.0545280036699341E-3</v>
      </c>
    </row>
    <row r="286" spans="1:8" x14ac:dyDescent="0.3">
      <c r="A286" s="2">
        <v>43518</v>
      </c>
      <c r="B286" s="1">
        <v>10782.7</v>
      </c>
      <c r="C286" s="1">
        <v>10801.55</v>
      </c>
      <c r="D286" s="1">
        <v>10758.4</v>
      </c>
      <c r="E286" s="1">
        <v>10791.65</v>
      </c>
      <c r="F286" s="1">
        <v>396846597</v>
      </c>
      <c r="G286" s="1">
        <v>24386.42</v>
      </c>
      <c r="H286" s="3">
        <f>IF(ISERR(LN(Table210[[#This Row],[Close]]/E285)),"-",LN(Table210[[#This Row],[Close]]/E285))</f>
        <v>1.6680953633189361E-4</v>
      </c>
    </row>
    <row r="287" spans="1:8" x14ac:dyDescent="0.3">
      <c r="A287" s="2">
        <v>43521</v>
      </c>
      <c r="B287" s="1">
        <v>10813.25</v>
      </c>
      <c r="C287" s="1">
        <v>10887.1</v>
      </c>
      <c r="D287" s="1">
        <v>10788.05</v>
      </c>
      <c r="E287" s="1">
        <v>10880.1</v>
      </c>
      <c r="F287" s="1">
        <v>385905142</v>
      </c>
      <c r="G287" s="1">
        <v>16466.09</v>
      </c>
      <c r="H287" s="3">
        <f>IF(ISERR(LN(Table210[[#This Row],[Close]]/E286)),"-",LN(Table210[[#This Row],[Close]]/E286))</f>
        <v>8.1627456131734746E-3</v>
      </c>
    </row>
    <row r="288" spans="1:8" x14ac:dyDescent="0.3">
      <c r="A288" s="2">
        <v>43522</v>
      </c>
      <c r="B288" s="1">
        <v>10775.3</v>
      </c>
      <c r="C288" s="1">
        <v>10888.75</v>
      </c>
      <c r="D288" s="1">
        <v>10729.3</v>
      </c>
      <c r="E288" s="1">
        <v>10835.3</v>
      </c>
      <c r="F288" s="1">
        <v>414954476</v>
      </c>
      <c r="G288" s="1">
        <v>19186.75</v>
      </c>
      <c r="H288" s="3">
        <f>IF(ISERR(LN(Table210[[#This Row],[Close]]/E287)),"-",LN(Table210[[#This Row],[Close]]/E287))</f>
        <v>-4.1261099090206159E-3</v>
      </c>
    </row>
    <row r="289" spans="1:8" x14ac:dyDescent="0.3">
      <c r="A289" s="2">
        <v>43523</v>
      </c>
      <c r="B289" s="1">
        <v>10881.2</v>
      </c>
      <c r="C289" s="1">
        <v>10939.7</v>
      </c>
      <c r="D289" s="1">
        <v>10751.2</v>
      </c>
      <c r="E289" s="1">
        <v>10806.65</v>
      </c>
      <c r="F289" s="1">
        <v>381080073</v>
      </c>
      <c r="G289" s="1">
        <v>18313.849999999999</v>
      </c>
      <c r="H289" s="3">
        <f>IF(ISERR(LN(Table210[[#This Row],[Close]]/E288)),"-",LN(Table210[[#This Row],[Close]]/E288))</f>
        <v>-2.6476372726424741E-3</v>
      </c>
    </row>
    <row r="290" spans="1:8" x14ac:dyDescent="0.3">
      <c r="A290" s="2">
        <v>43524</v>
      </c>
      <c r="B290" s="1">
        <v>10865.7</v>
      </c>
      <c r="C290" s="1">
        <v>10865.7</v>
      </c>
      <c r="D290" s="1">
        <v>10784.85</v>
      </c>
      <c r="E290" s="1">
        <v>10792.5</v>
      </c>
      <c r="F290" s="1">
        <v>644159018</v>
      </c>
      <c r="G290" s="1">
        <v>27123.34</v>
      </c>
      <c r="H290" s="3">
        <f>IF(ISERR(LN(Table210[[#This Row],[Close]]/E289)),"-",LN(Table210[[#This Row],[Close]]/E289))</f>
        <v>-1.3102369328699957E-3</v>
      </c>
    </row>
    <row r="291" spans="1:8" x14ac:dyDescent="0.3">
      <c r="A291" s="2">
        <v>43525</v>
      </c>
      <c r="B291" s="1">
        <v>10842.65</v>
      </c>
      <c r="C291" s="1">
        <v>10877.9</v>
      </c>
      <c r="D291" s="1">
        <v>10823.1</v>
      </c>
      <c r="E291" s="1">
        <v>10863.5</v>
      </c>
      <c r="F291" s="1">
        <v>308526309</v>
      </c>
      <c r="G291" s="1">
        <v>15010.06</v>
      </c>
      <c r="H291" s="3">
        <f>IF(ISERR(LN(Table210[[#This Row],[Close]]/E290)),"-",LN(Table210[[#This Row],[Close]]/E290))</f>
        <v>6.5570977456633371E-3</v>
      </c>
    </row>
    <row r="292" spans="1:8" x14ac:dyDescent="0.3">
      <c r="A292" s="2">
        <v>43529</v>
      </c>
      <c r="B292" s="1">
        <v>10864.85</v>
      </c>
      <c r="C292" s="1">
        <v>10994.9</v>
      </c>
      <c r="D292" s="1">
        <v>10817</v>
      </c>
      <c r="E292" s="1">
        <v>10987.45</v>
      </c>
      <c r="F292" s="1">
        <v>373220239</v>
      </c>
      <c r="G292" s="1">
        <v>17960.03</v>
      </c>
      <c r="H292" s="3">
        <f>IF(ISERR(LN(Table210[[#This Row],[Close]]/E291)),"-",LN(Table210[[#This Row],[Close]]/E291))</f>
        <v>1.1345166182071391E-2</v>
      </c>
    </row>
    <row r="293" spans="1:8" x14ac:dyDescent="0.3">
      <c r="A293" s="2">
        <v>43530</v>
      </c>
      <c r="B293" s="1">
        <v>11024.85</v>
      </c>
      <c r="C293" s="1">
        <v>11062.3</v>
      </c>
      <c r="D293" s="1">
        <v>10998.85</v>
      </c>
      <c r="E293" s="1">
        <v>11053</v>
      </c>
      <c r="F293" s="1">
        <v>372550850</v>
      </c>
      <c r="G293" s="1">
        <v>17850.93</v>
      </c>
      <c r="H293" s="3">
        <f>IF(ISERR(LN(Table210[[#This Row],[Close]]/E292)),"-",LN(Table210[[#This Row],[Close]]/E292))</f>
        <v>5.9481719535880405E-3</v>
      </c>
    </row>
    <row r="294" spans="1:8" x14ac:dyDescent="0.3">
      <c r="A294" s="2">
        <v>43531</v>
      </c>
      <c r="B294" s="1">
        <v>11077.95</v>
      </c>
      <c r="C294" s="1">
        <v>11089.05</v>
      </c>
      <c r="D294" s="1">
        <v>11027.1</v>
      </c>
      <c r="E294" s="1">
        <v>11058.2</v>
      </c>
      <c r="F294" s="1">
        <v>321208766</v>
      </c>
      <c r="G294" s="1">
        <v>15321.68</v>
      </c>
      <c r="H294" s="3">
        <f>IF(ISERR(LN(Table210[[#This Row],[Close]]/E293)),"-",LN(Table210[[#This Row],[Close]]/E293))</f>
        <v>4.7034987661157636E-4</v>
      </c>
    </row>
    <row r="295" spans="1:8" x14ac:dyDescent="0.3">
      <c r="A295" s="2">
        <v>43532</v>
      </c>
      <c r="B295" s="1">
        <v>11038.85</v>
      </c>
      <c r="C295" s="1">
        <v>11049</v>
      </c>
      <c r="D295" s="1">
        <v>11008.95</v>
      </c>
      <c r="E295" s="1">
        <v>11035.4</v>
      </c>
      <c r="F295" s="1">
        <v>326569833</v>
      </c>
      <c r="G295" s="1">
        <v>14369.77</v>
      </c>
      <c r="H295" s="3">
        <f>IF(ISERR(LN(Table210[[#This Row],[Close]]/E294)),"-",LN(Table210[[#This Row],[Close]]/E294))</f>
        <v>-2.0639468528230618E-3</v>
      </c>
    </row>
    <row r="296" spans="1:8" x14ac:dyDescent="0.3">
      <c r="A296" s="2">
        <v>43535</v>
      </c>
      <c r="B296" s="1">
        <v>11068.75</v>
      </c>
      <c r="C296" s="1">
        <v>11180.9</v>
      </c>
      <c r="D296" s="1">
        <v>11059.85</v>
      </c>
      <c r="E296" s="1">
        <v>11168.05</v>
      </c>
      <c r="F296" s="1">
        <v>352242287</v>
      </c>
      <c r="G296" s="1">
        <v>17349.95</v>
      </c>
      <c r="H296" s="3">
        <f>IF(ISERR(LN(Table210[[#This Row],[Close]]/E295)),"-",LN(Table210[[#This Row],[Close]]/E295))</f>
        <v>1.1948735734751558E-2</v>
      </c>
    </row>
    <row r="297" spans="1:8" x14ac:dyDescent="0.3">
      <c r="A297" s="2">
        <v>43536</v>
      </c>
      <c r="B297" s="1">
        <v>11231.35</v>
      </c>
      <c r="C297" s="1">
        <v>11320.4</v>
      </c>
      <c r="D297" s="1">
        <v>11227</v>
      </c>
      <c r="E297" s="1">
        <v>11301.2</v>
      </c>
      <c r="F297" s="1">
        <v>391310519</v>
      </c>
      <c r="G297" s="1">
        <v>20861.349999999999</v>
      </c>
      <c r="H297" s="3">
        <f>IF(ISERR(LN(Table210[[#This Row],[Close]]/E296)),"-",LN(Table210[[#This Row],[Close]]/E296))</f>
        <v>1.1851891682945155E-2</v>
      </c>
    </row>
    <row r="298" spans="1:8" x14ac:dyDescent="0.3">
      <c r="A298" s="2">
        <v>43537</v>
      </c>
      <c r="B298" s="1">
        <v>11326.2</v>
      </c>
      <c r="C298" s="1">
        <v>11352.3</v>
      </c>
      <c r="D298" s="1">
        <v>11276.6</v>
      </c>
      <c r="E298" s="1">
        <v>11341.7</v>
      </c>
      <c r="F298" s="1">
        <v>382996187</v>
      </c>
      <c r="G298" s="1">
        <v>20851.669999999998</v>
      </c>
      <c r="H298" s="3">
        <f>IF(ISERR(LN(Table210[[#This Row],[Close]]/E297)),"-",LN(Table210[[#This Row],[Close]]/E297))</f>
        <v>3.5772841102276773E-3</v>
      </c>
    </row>
    <row r="299" spans="1:8" x14ac:dyDescent="0.3">
      <c r="A299" s="2">
        <v>43538</v>
      </c>
      <c r="B299" s="1">
        <v>11382.5</v>
      </c>
      <c r="C299" s="1">
        <v>11383.45</v>
      </c>
      <c r="D299" s="1">
        <v>11313.75</v>
      </c>
      <c r="E299" s="1">
        <v>11343.25</v>
      </c>
      <c r="F299" s="1">
        <v>294480678</v>
      </c>
      <c r="G299" s="1">
        <v>15661.05</v>
      </c>
      <c r="H299" s="3">
        <f>IF(ISERR(LN(Table210[[#This Row],[Close]]/E298)),"-",LN(Table210[[#This Row],[Close]]/E298))</f>
        <v>1.3665447818145347E-4</v>
      </c>
    </row>
    <row r="300" spans="1:8" x14ac:dyDescent="0.3">
      <c r="A300" s="2">
        <v>43539</v>
      </c>
      <c r="B300" s="1">
        <v>11376.85</v>
      </c>
      <c r="C300" s="1">
        <v>11487</v>
      </c>
      <c r="D300" s="1">
        <v>11370.8</v>
      </c>
      <c r="E300" s="1">
        <v>11426.85</v>
      </c>
      <c r="F300" s="1">
        <v>463704896</v>
      </c>
      <c r="G300" s="1">
        <v>25143.26</v>
      </c>
      <c r="H300" s="3">
        <f>IF(ISERR(LN(Table210[[#This Row],[Close]]/E299)),"-",LN(Table210[[#This Row],[Close]]/E299))</f>
        <v>7.3429959147711344E-3</v>
      </c>
    </row>
    <row r="301" spans="1:8" x14ac:dyDescent="0.3">
      <c r="A301" s="2">
        <v>43542</v>
      </c>
      <c r="B301" s="1">
        <v>11473.85</v>
      </c>
      <c r="C301" s="1">
        <v>11530.15</v>
      </c>
      <c r="D301" s="1">
        <v>11412.5</v>
      </c>
      <c r="E301" s="1">
        <v>11462.2</v>
      </c>
      <c r="F301" s="1">
        <v>320250041</v>
      </c>
      <c r="G301" s="1">
        <v>16942.22</v>
      </c>
      <c r="H301" s="3">
        <f>IF(ISERR(LN(Table210[[#This Row],[Close]]/E300)),"-",LN(Table210[[#This Row],[Close]]/E300))</f>
        <v>3.0888156656173325E-3</v>
      </c>
    </row>
    <row r="302" spans="1:8" x14ac:dyDescent="0.3">
      <c r="A302" s="2">
        <v>43543</v>
      </c>
      <c r="B302" s="1">
        <v>11500.3</v>
      </c>
      <c r="C302" s="1">
        <v>11543.85</v>
      </c>
      <c r="D302" s="1">
        <v>11451.25</v>
      </c>
      <c r="E302" s="1">
        <v>11532.4</v>
      </c>
      <c r="F302" s="1">
        <v>326099667</v>
      </c>
      <c r="G302" s="1">
        <v>16179.92</v>
      </c>
      <c r="H302" s="3">
        <f>IF(ISERR(LN(Table210[[#This Row],[Close]]/E301)),"-",LN(Table210[[#This Row],[Close]]/E301))</f>
        <v>6.1058003263835944E-3</v>
      </c>
    </row>
    <row r="303" spans="1:8" x14ac:dyDescent="0.3">
      <c r="A303" s="2">
        <v>43544</v>
      </c>
      <c r="B303" s="1">
        <v>11553.35</v>
      </c>
      <c r="C303" s="1">
        <v>11556.1</v>
      </c>
      <c r="D303" s="1">
        <v>11503.1</v>
      </c>
      <c r="E303" s="1">
        <v>11521.05</v>
      </c>
      <c r="F303" s="1">
        <v>366298049</v>
      </c>
      <c r="G303" s="1">
        <v>18311.439999999999</v>
      </c>
      <c r="H303" s="3">
        <f>IF(ISERR(LN(Table210[[#This Row],[Close]]/E302)),"-",LN(Table210[[#This Row],[Close]]/E302))</f>
        <v>-9.8466831793539802E-4</v>
      </c>
    </row>
    <row r="304" spans="1:8" x14ac:dyDescent="0.3">
      <c r="A304" s="2">
        <v>43546</v>
      </c>
      <c r="B304" s="1">
        <v>11549.2</v>
      </c>
      <c r="C304" s="1">
        <v>11572.8</v>
      </c>
      <c r="D304" s="1">
        <v>11434.55</v>
      </c>
      <c r="E304" s="1">
        <v>11456.9</v>
      </c>
      <c r="F304" s="1">
        <v>386193935</v>
      </c>
      <c r="G304" s="1">
        <v>19755.740000000002</v>
      </c>
      <c r="H304" s="3">
        <f>IF(ISERR(LN(Table210[[#This Row],[Close]]/E303)),"-",LN(Table210[[#This Row],[Close]]/E303))</f>
        <v>-5.5836283625349536E-3</v>
      </c>
    </row>
    <row r="305" spans="1:8" x14ac:dyDescent="0.3">
      <c r="A305" s="2">
        <v>43549</v>
      </c>
      <c r="B305" s="1">
        <v>11395.65</v>
      </c>
      <c r="C305" s="1">
        <v>11395.65</v>
      </c>
      <c r="D305" s="1">
        <v>11311.6</v>
      </c>
      <c r="E305" s="1">
        <v>11354.25</v>
      </c>
      <c r="F305" s="1">
        <v>294459196</v>
      </c>
      <c r="G305" s="1">
        <v>14101.14</v>
      </c>
      <c r="H305" s="3">
        <f>IF(ISERR(LN(Table210[[#This Row],[Close]]/E304)),"-",LN(Table210[[#This Row],[Close]]/E304))</f>
        <v>-9.0000454070535869E-3</v>
      </c>
    </row>
    <row r="306" spans="1:8" x14ac:dyDescent="0.3">
      <c r="A306" s="2">
        <v>43550</v>
      </c>
      <c r="B306" s="1">
        <v>11375.2</v>
      </c>
      <c r="C306" s="1">
        <v>11496.75</v>
      </c>
      <c r="D306" s="1">
        <v>11352.45</v>
      </c>
      <c r="E306" s="1">
        <v>11483.25</v>
      </c>
      <c r="F306" s="1">
        <v>282575496</v>
      </c>
      <c r="G306" s="1">
        <v>14611.68</v>
      </c>
      <c r="H306" s="3">
        <f>IF(ISERR(LN(Table210[[#This Row],[Close]]/E305)),"-",LN(Table210[[#This Row],[Close]]/E305))</f>
        <v>1.1297328693216403E-2</v>
      </c>
    </row>
    <row r="307" spans="1:8" x14ac:dyDescent="0.3">
      <c r="A307" s="2">
        <v>43551</v>
      </c>
      <c r="B307" s="1">
        <v>11531.45</v>
      </c>
      <c r="C307" s="1">
        <v>11546.2</v>
      </c>
      <c r="D307" s="1">
        <v>11413</v>
      </c>
      <c r="E307" s="1">
        <v>11445.05</v>
      </c>
      <c r="F307" s="1">
        <v>350446089</v>
      </c>
      <c r="G307" s="1">
        <v>18356.52</v>
      </c>
      <c r="H307" s="3">
        <f>IF(ISERR(LN(Table210[[#This Row],[Close]]/E306)),"-",LN(Table210[[#This Row],[Close]]/E306))</f>
        <v>-3.3321297562249825E-3</v>
      </c>
    </row>
    <row r="308" spans="1:8" x14ac:dyDescent="0.3">
      <c r="A308" s="2">
        <v>43552</v>
      </c>
      <c r="B308" s="1">
        <v>11463.65</v>
      </c>
      <c r="C308" s="1">
        <v>11588.5</v>
      </c>
      <c r="D308" s="1">
        <v>11452.45</v>
      </c>
      <c r="E308" s="1">
        <v>11570</v>
      </c>
      <c r="F308" s="1">
        <v>527678809</v>
      </c>
      <c r="G308" s="1">
        <v>25719.65</v>
      </c>
      <c r="H308" s="3">
        <f>IF(ISERR(LN(Table210[[#This Row],[Close]]/E307)),"-",LN(Table210[[#This Row],[Close]]/E307))</f>
        <v>1.085821909063313E-2</v>
      </c>
    </row>
    <row r="309" spans="1:8" x14ac:dyDescent="0.3">
      <c r="A309" s="2">
        <v>43553</v>
      </c>
      <c r="B309" s="1">
        <v>11625.45</v>
      </c>
      <c r="C309" s="1">
        <v>11630.35</v>
      </c>
      <c r="D309" s="1">
        <v>11570.15</v>
      </c>
      <c r="E309" s="1">
        <v>11623.9</v>
      </c>
      <c r="F309" s="1">
        <v>416276981</v>
      </c>
      <c r="G309" s="1">
        <v>20515.25</v>
      </c>
      <c r="H309" s="3">
        <f>IF(ISERR(LN(Table210[[#This Row],[Close]]/E308)),"-",LN(Table210[[#This Row],[Close]]/E308))</f>
        <v>4.6477821348202336E-3</v>
      </c>
    </row>
    <row r="310" spans="1:8" x14ac:dyDescent="0.3">
      <c r="A310" s="2">
        <v>43556</v>
      </c>
      <c r="B310" s="1">
        <v>11665.2</v>
      </c>
      <c r="C310" s="1">
        <v>11738.1</v>
      </c>
      <c r="D310" s="1">
        <v>11644.75</v>
      </c>
      <c r="E310" s="1">
        <v>11669.15</v>
      </c>
      <c r="F310" s="1">
        <v>379572660</v>
      </c>
      <c r="G310" s="1">
        <v>18977.990000000002</v>
      </c>
      <c r="H310" s="3">
        <f>IF(ISERR(LN(Table210[[#This Row],[Close]]/E309)),"-",LN(Table210[[#This Row],[Close]]/E309))</f>
        <v>3.8852839728881735E-3</v>
      </c>
    </row>
    <row r="311" spans="1:8" x14ac:dyDescent="0.3">
      <c r="A311" s="2">
        <v>43557</v>
      </c>
      <c r="B311" s="1">
        <v>11711.55</v>
      </c>
      <c r="C311" s="1">
        <v>11729.35</v>
      </c>
      <c r="D311" s="1">
        <v>11655.85</v>
      </c>
      <c r="E311" s="1">
        <v>11713.2</v>
      </c>
      <c r="F311" s="1">
        <v>386131413</v>
      </c>
      <c r="G311" s="1">
        <v>18673.7</v>
      </c>
      <c r="H311" s="3">
        <f>IF(ISERR(LN(Table210[[#This Row],[Close]]/E310)),"-",LN(Table210[[#This Row],[Close]]/E310))</f>
        <v>3.7678036734890082E-3</v>
      </c>
    </row>
    <row r="312" spans="1:8" x14ac:dyDescent="0.3">
      <c r="A312" s="2">
        <v>43558</v>
      </c>
      <c r="B312" s="1">
        <v>11735.3</v>
      </c>
      <c r="C312" s="1">
        <v>11761</v>
      </c>
      <c r="D312" s="1">
        <v>11629.15</v>
      </c>
      <c r="E312" s="1">
        <v>11643.95</v>
      </c>
      <c r="F312" s="1">
        <v>365760070</v>
      </c>
      <c r="G312" s="1">
        <v>19050.95</v>
      </c>
      <c r="H312" s="3">
        <f>IF(ISERR(LN(Table210[[#This Row],[Close]]/E311)),"-",LN(Table210[[#This Row],[Close]]/E311))</f>
        <v>-5.9296791696504684E-3</v>
      </c>
    </row>
    <row r="313" spans="1:8" x14ac:dyDescent="0.3">
      <c r="A313" s="2">
        <v>43559</v>
      </c>
      <c r="B313" s="1">
        <v>11660.2</v>
      </c>
      <c r="C313" s="1">
        <v>11662.55</v>
      </c>
      <c r="D313" s="1">
        <v>11559.2</v>
      </c>
      <c r="E313" s="1">
        <v>11598</v>
      </c>
      <c r="F313" s="1">
        <v>349029830</v>
      </c>
      <c r="G313" s="1">
        <v>19713.009999999998</v>
      </c>
      <c r="H313" s="3">
        <f>IF(ISERR(LN(Table210[[#This Row],[Close]]/E312)),"-",LN(Table210[[#This Row],[Close]]/E312))</f>
        <v>-3.9540623628834554E-3</v>
      </c>
    </row>
    <row r="314" spans="1:8" x14ac:dyDescent="0.3">
      <c r="A314" s="2">
        <v>43560</v>
      </c>
      <c r="B314" s="1">
        <v>11638.4</v>
      </c>
      <c r="C314" s="1">
        <v>11689.65</v>
      </c>
      <c r="D314" s="1">
        <v>11609.5</v>
      </c>
      <c r="E314" s="1">
        <v>11665.95</v>
      </c>
      <c r="F314" s="1">
        <v>266665797</v>
      </c>
      <c r="G314" s="1">
        <v>15000.35</v>
      </c>
      <c r="H314" s="3">
        <f>IF(ISERR(LN(Table210[[#This Row],[Close]]/E313)),"-",LN(Table210[[#This Row],[Close]]/E313))</f>
        <v>5.8416729088147249E-3</v>
      </c>
    </row>
    <row r="315" spans="1:8" x14ac:dyDescent="0.3">
      <c r="A315" s="2">
        <v>43563</v>
      </c>
      <c r="B315" s="1">
        <v>11704.35</v>
      </c>
      <c r="C315" s="1">
        <v>11710.3</v>
      </c>
      <c r="D315" s="1">
        <v>11549.1</v>
      </c>
      <c r="E315" s="1">
        <v>11604.5</v>
      </c>
      <c r="F315" s="1">
        <v>260932608</v>
      </c>
      <c r="G315" s="1">
        <v>14203.96</v>
      </c>
      <c r="H315" s="3">
        <f>IF(ISERR(LN(Table210[[#This Row],[Close]]/E314)),"-",LN(Table210[[#This Row],[Close]]/E314))</f>
        <v>-5.2813884420512712E-3</v>
      </c>
    </row>
    <row r="316" spans="1:8" x14ac:dyDescent="0.3">
      <c r="A316" s="2">
        <v>43564</v>
      </c>
      <c r="B316" s="1">
        <v>11612.05</v>
      </c>
      <c r="C316" s="1">
        <v>11683.9</v>
      </c>
      <c r="D316" s="1">
        <v>11569.7</v>
      </c>
      <c r="E316" s="1">
        <v>11671.95</v>
      </c>
      <c r="F316" s="1">
        <v>300467538</v>
      </c>
      <c r="G316" s="1">
        <v>15984.39</v>
      </c>
      <c r="H316" s="3">
        <f>IF(ISERR(LN(Table210[[#This Row],[Close]]/E315)),"-",LN(Table210[[#This Row],[Close]]/E315))</f>
        <v>5.7955735342997616E-3</v>
      </c>
    </row>
    <row r="317" spans="1:8" x14ac:dyDescent="0.3">
      <c r="A317" s="2">
        <v>43565</v>
      </c>
      <c r="B317" s="1">
        <v>11646.85</v>
      </c>
      <c r="C317" s="1">
        <v>11680.05</v>
      </c>
      <c r="D317" s="1">
        <v>11571.75</v>
      </c>
      <c r="E317" s="1">
        <v>11584.3</v>
      </c>
      <c r="F317" s="1">
        <v>359941110</v>
      </c>
      <c r="G317" s="1">
        <v>22258.46</v>
      </c>
      <c r="H317" s="3">
        <f>IF(ISERR(LN(Table210[[#This Row],[Close]]/E316)),"-",LN(Table210[[#This Row],[Close]]/E316))</f>
        <v>-7.5377943572383106E-3</v>
      </c>
    </row>
    <row r="318" spans="1:8" x14ac:dyDescent="0.3">
      <c r="A318" s="2">
        <v>43566</v>
      </c>
      <c r="B318" s="1">
        <v>11592.55</v>
      </c>
      <c r="C318" s="1">
        <v>11606.7</v>
      </c>
      <c r="D318" s="1">
        <v>11550.55</v>
      </c>
      <c r="E318" s="1">
        <v>11596.7</v>
      </c>
      <c r="F318" s="1">
        <v>279775726</v>
      </c>
      <c r="G318" s="1">
        <v>14332.2</v>
      </c>
      <c r="H318" s="3">
        <f>IF(ISERR(LN(Table210[[#This Row],[Close]]/E317)),"-",LN(Table210[[#This Row],[Close]]/E317))</f>
        <v>1.0698417827284545E-3</v>
      </c>
    </row>
    <row r="319" spans="1:8" x14ac:dyDescent="0.3">
      <c r="A319" s="2">
        <v>43567</v>
      </c>
      <c r="B319" s="1">
        <v>11612.85</v>
      </c>
      <c r="C319" s="1">
        <v>11657.35</v>
      </c>
      <c r="D319" s="1">
        <v>11578.8</v>
      </c>
      <c r="E319" s="1">
        <v>11643.45</v>
      </c>
      <c r="F319" s="1">
        <v>246006184</v>
      </c>
      <c r="G319" s="1">
        <v>13598.61</v>
      </c>
      <c r="H319" s="3">
        <f>IF(ISERR(LN(Table210[[#This Row],[Close]]/E318)),"-",LN(Table210[[#This Row],[Close]]/E318))</f>
        <v>4.0232152597085759E-3</v>
      </c>
    </row>
    <row r="320" spans="1:8" x14ac:dyDescent="0.3">
      <c r="A320" s="2">
        <v>43570</v>
      </c>
      <c r="B320" s="1">
        <v>11667</v>
      </c>
      <c r="C320" s="1">
        <v>11704.6</v>
      </c>
      <c r="D320" s="1">
        <v>11648.25</v>
      </c>
      <c r="E320" s="1">
        <v>11690.35</v>
      </c>
      <c r="F320" s="1">
        <v>289996075</v>
      </c>
      <c r="G320" s="1">
        <v>15635.79</v>
      </c>
      <c r="H320" s="3">
        <f>IF(ISERR(LN(Table210[[#This Row],[Close]]/E319)),"-",LN(Table210[[#This Row],[Close]]/E319))</f>
        <v>4.01992501503014E-3</v>
      </c>
    </row>
    <row r="321" spans="1:8" x14ac:dyDescent="0.3">
      <c r="A321" s="2">
        <v>43571</v>
      </c>
      <c r="B321" s="1">
        <v>11736.2</v>
      </c>
      <c r="C321" s="1">
        <v>11810.95</v>
      </c>
      <c r="D321" s="1">
        <v>11731.55</v>
      </c>
      <c r="E321" s="1">
        <v>11787.15</v>
      </c>
      <c r="F321" s="1">
        <v>354315040</v>
      </c>
      <c r="G321" s="1">
        <v>17585.48</v>
      </c>
      <c r="H321" s="3">
        <f>IF(ISERR(LN(Table210[[#This Row],[Close]]/E320)),"-",LN(Table210[[#This Row],[Close]]/E320))</f>
        <v>8.2462398923668495E-3</v>
      </c>
    </row>
    <row r="322" spans="1:8" x14ac:dyDescent="0.3">
      <c r="A322" s="2">
        <v>43573</v>
      </c>
      <c r="B322" s="1">
        <v>11856.15</v>
      </c>
      <c r="C322" s="1">
        <v>11856.15</v>
      </c>
      <c r="D322" s="1">
        <v>11738.5</v>
      </c>
      <c r="E322" s="1">
        <v>11752.8</v>
      </c>
      <c r="F322" s="1">
        <v>339653709</v>
      </c>
      <c r="G322" s="1">
        <v>18271.27</v>
      </c>
      <c r="H322" s="3">
        <f>IF(ISERR(LN(Table210[[#This Row],[Close]]/E321)),"-",LN(Table210[[#This Row],[Close]]/E321))</f>
        <v>-2.9184449738277464E-3</v>
      </c>
    </row>
    <row r="323" spans="1:8" x14ac:dyDescent="0.3">
      <c r="A323" s="2">
        <v>43577</v>
      </c>
      <c r="B323" s="1">
        <v>11727.05</v>
      </c>
      <c r="C323" s="1">
        <v>11727.05</v>
      </c>
      <c r="D323" s="1">
        <v>11583.95</v>
      </c>
      <c r="E323" s="1">
        <v>11594.45</v>
      </c>
      <c r="F323" s="1">
        <v>260356055</v>
      </c>
      <c r="G323" s="1">
        <v>13754.12</v>
      </c>
      <c r="H323" s="3">
        <f>IF(ISERR(LN(Table210[[#This Row],[Close]]/E322)),"-",LN(Table210[[#This Row],[Close]]/E322))</f>
        <v>-1.3564974730520374E-2</v>
      </c>
    </row>
    <row r="324" spans="1:8" x14ac:dyDescent="0.3">
      <c r="A324" s="2">
        <v>43578</v>
      </c>
      <c r="B324" s="1">
        <v>11612.95</v>
      </c>
      <c r="C324" s="1">
        <v>11645.95</v>
      </c>
      <c r="D324" s="1">
        <v>11564.8</v>
      </c>
      <c r="E324" s="1">
        <v>11575.95</v>
      </c>
      <c r="F324" s="1">
        <v>272544486</v>
      </c>
      <c r="G324" s="1">
        <v>14500.53</v>
      </c>
      <c r="H324" s="3">
        <f>IF(ISERR(LN(Table210[[#This Row],[Close]]/E323)),"-",LN(Table210[[#This Row],[Close]]/E323))</f>
        <v>-1.5968653049767416E-3</v>
      </c>
    </row>
    <row r="325" spans="1:8" x14ac:dyDescent="0.3">
      <c r="A325" s="2">
        <v>43579</v>
      </c>
      <c r="B325" s="1">
        <v>11601.5</v>
      </c>
      <c r="C325" s="1">
        <v>11740.85</v>
      </c>
      <c r="D325" s="1">
        <v>11578.85</v>
      </c>
      <c r="E325" s="1">
        <v>11726.15</v>
      </c>
      <c r="F325" s="1">
        <v>335196513</v>
      </c>
      <c r="G325" s="1">
        <v>17046.66</v>
      </c>
      <c r="H325" s="3">
        <f>IF(ISERR(LN(Table210[[#This Row],[Close]]/E324)),"-",LN(Table210[[#This Row],[Close]]/E324))</f>
        <v>1.2891720507584971E-2</v>
      </c>
    </row>
    <row r="326" spans="1:8" x14ac:dyDescent="0.3">
      <c r="A326" s="2">
        <v>43580</v>
      </c>
      <c r="B326" s="1">
        <v>11735.7</v>
      </c>
      <c r="C326" s="1">
        <v>11796.75</v>
      </c>
      <c r="D326" s="1">
        <v>11624.3</v>
      </c>
      <c r="E326" s="1">
        <v>11641.8</v>
      </c>
      <c r="F326" s="1">
        <v>604360395</v>
      </c>
      <c r="G326" s="1">
        <v>28254.3</v>
      </c>
      <c r="H326" s="3">
        <f>IF(ISERR(LN(Table210[[#This Row],[Close]]/E325)),"-",LN(Table210[[#This Row],[Close]]/E325))</f>
        <v>-7.2193210230233834E-3</v>
      </c>
    </row>
    <row r="327" spans="1:8" x14ac:dyDescent="0.3">
      <c r="A327" s="2">
        <v>43581</v>
      </c>
      <c r="B327" s="1">
        <v>11683.75</v>
      </c>
      <c r="C327" s="1">
        <v>11762.9</v>
      </c>
      <c r="D327" s="1">
        <v>11661.75</v>
      </c>
      <c r="E327" s="1">
        <v>11754.65</v>
      </c>
      <c r="F327" s="1">
        <v>333483764</v>
      </c>
      <c r="G327" s="1">
        <v>18098.830000000002</v>
      </c>
      <c r="H327" s="3">
        <f>IF(ISERR(LN(Table210[[#This Row],[Close]]/E326)),"-",LN(Table210[[#This Row],[Close]]/E326))</f>
        <v>9.6468374616017465E-3</v>
      </c>
    </row>
    <row r="328" spans="1:8" x14ac:dyDescent="0.3">
      <c r="A328" s="2">
        <v>43585</v>
      </c>
      <c r="B328" s="1">
        <v>11748.75</v>
      </c>
      <c r="C328" s="1">
        <v>11756.25</v>
      </c>
      <c r="D328" s="1">
        <v>11655.9</v>
      </c>
      <c r="E328" s="1">
        <v>11748.15</v>
      </c>
      <c r="F328" s="1">
        <v>532630874</v>
      </c>
      <c r="G328" s="1">
        <v>23324.98</v>
      </c>
      <c r="H328" s="3">
        <f>IF(ISERR(LN(Table210[[#This Row],[Close]]/E327)),"-",LN(Table210[[#This Row],[Close]]/E327))</f>
        <v>-5.531255991390112E-4</v>
      </c>
    </row>
    <row r="329" spans="1:8" x14ac:dyDescent="0.3">
      <c r="A329" s="2">
        <v>43587</v>
      </c>
      <c r="B329" s="1">
        <v>11725.55</v>
      </c>
      <c r="C329" s="1">
        <v>11789.3</v>
      </c>
      <c r="D329" s="1">
        <v>11699.55</v>
      </c>
      <c r="E329" s="1">
        <v>11724.75</v>
      </c>
      <c r="F329" s="1">
        <v>380278045</v>
      </c>
      <c r="G329" s="1">
        <v>17790.060000000001</v>
      </c>
      <c r="H329" s="3">
        <f>IF(ISERR(LN(Table210[[#This Row],[Close]]/E328)),"-",LN(Table210[[#This Row],[Close]]/E328))</f>
        <v>-1.9937892422010914E-3</v>
      </c>
    </row>
    <row r="330" spans="1:8" x14ac:dyDescent="0.3">
      <c r="A330" s="2">
        <v>43588</v>
      </c>
      <c r="B330" s="1">
        <v>11722.6</v>
      </c>
      <c r="C330" s="1">
        <v>11770.9</v>
      </c>
      <c r="D330" s="1">
        <v>11699.35</v>
      </c>
      <c r="E330" s="1">
        <v>11712.25</v>
      </c>
      <c r="F330" s="1">
        <v>305519934</v>
      </c>
      <c r="G330" s="1">
        <v>15156.32</v>
      </c>
      <c r="H330" s="3">
        <f>IF(ISERR(LN(Table210[[#This Row],[Close]]/E329)),"-",LN(Table210[[#This Row],[Close]]/E329))</f>
        <v>-1.0666895238500144E-3</v>
      </c>
    </row>
    <row r="331" spans="1:8" x14ac:dyDescent="0.3">
      <c r="A331" s="2">
        <v>43591</v>
      </c>
      <c r="B331" s="1">
        <v>11605.8</v>
      </c>
      <c r="C331" s="1">
        <v>11632.55</v>
      </c>
      <c r="D331" s="1">
        <v>11571.35</v>
      </c>
      <c r="E331" s="1">
        <v>11598.25</v>
      </c>
      <c r="F331" s="1">
        <v>299046480</v>
      </c>
      <c r="G331" s="1">
        <v>14703.42</v>
      </c>
      <c r="H331" s="3">
        <f>IF(ISERR(LN(Table210[[#This Row],[Close]]/E330)),"-",LN(Table210[[#This Row],[Close]]/E330))</f>
        <v>-9.7810779570294496E-3</v>
      </c>
    </row>
    <row r="332" spans="1:8" x14ac:dyDescent="0.3">
      <c r="A332" s="2">
        <v>43592</v>
      </c>
      <c r="B332" s="1">
        <v>11651.5</v>
      </c>
      <c r="C332" s="1">
        <v>11657.05</v>
      </c>
      <c r="D332" s="1">
        <v>11484.45</v>
      </c>
      <c r="E332" s="1">
        <v>11497.9</v>
      </c>
      <c r="F332" s="1">
        <v>337495624</v>
      </c>
      <c r="G332" s="1">
        <v>16632.84</v>
      </c>
      <c r="H332" s="3">
        <f>IF(ISERR(LN(Table210[[#This Row],[Close]]/E331)),"-",LN(Table210[[#This Row],[Close]]/E331))</f>
        <v>-8.6898146639726396E-3</v>
      </c>
    </row>
    <row r="333" spans="1:8" x14ac:dyDescent="0.3">
      <c r="A333" s="2">
        <v>43593</v>
      </c>
      <c r="B333" s="1">
        <v>11478.7</v>
      </c>
      <c r="C333" s="1">
        <v>11479.1</v>
      </c>
      <c r="D333" s="1">
        <v>11346.95</v>
      </c>
      <c r="E333" s="1">
        <v>11359.45</v>
      </c>
      <c r="F333" s="1">
        <v>372826025</v>
      </c>
      <c r="G333" s="1">
        <v>17440.009999999998</v>
      </c>
      <c r="H333" s="3">
        <f>IF(ISERR(LN(Table210[[#This Row],[Close]]/E332)),"-",LN(Table210[[#This Row],[Close]]/E332))</f>
        <v>-1.2114413370574466E-2</v>
      </c>
    </row>
    <row r="334" spans="1:8" x14ac:dyDescent="0.3">
      <c r="A334" s="2">
        <v>43594</v>
      </c>
      <c r="B334" s="1">
        <v>11322.4</v>
      </c>
      <c r="C334" s="1">
        <v>11357.6</v>
      </c>
      <c r="D334" s="1">
        <v>11255.05</v>
      </c>
      <c r="E334" s="1">
        <v>11301.8</v>
      </c>
      <c r="F334" s="1">
        <v>373028059</v>
      </c>
      <c r="G334" s="1">
        <v>17602.86</v>
      </c>
      <c r="H334" s="3">
        <f>IF(ISERR(LN(Table210[[#This Row],[Close]]/E333)),"-",LN(Table210[[#This Row],[Close]]/E333))</f>
        <v>-5.087991559915908E-3</v>
      </c>
    </row>
    <row r="335" spans="1:8" x14ac:dyDescent="0.3">
      <c r="A335" s="2">
        <v>43595</v>
      </c>
      <c r="B335" s="1">
        <v>11314.15</v>
      </c>
      <c r="C335" s="1">
        <v>11345.8</v>
      </c>
      <c r="D335" s="1">
        <v>11251.05</v>
      </c>
      <c r="E335" s="1">
        <v>11278.9</v>
      </c>
      <c r="F335" s="1">
        <v>387323416</v>
      </c>
      <c r="G335" s="1">
        <v>18085.189999999999</v>
      </c>
      <c r="H335" s="3">
        <f>IF(ISERR(LN(Table210[[#This Row],[Close]]/E334)),"-",LN(Table210[[#This Row],[Close]]/E334))</f>
        <v>-2.0282814838106025E-3</v>
      </c>
    </row>
    <row r="336" spans="1:8" x14ac:dyDescent="0.3">
      <c r="A336" s="2">
        <v>43598</v>
      </c>
      <c r="B336" s="1">
        <v>11258.7</v>
      </c>
      <c r="C336" s="1">
        <v>11300.2</v>
      </c>
      <c r="D336" s="1">
        <v>11125.6</v>
      </c>
      <c r="E336" s="1">
        <v>11148.2</v>
      </c>
      <c r="F336" s="1">
        <v>357586433</v>
      </c>
      <c r="G336" s="1">
        <v>16722.91</v>
      </c>
      <c r="H336" s="3">
        <f>IF(ISERR(LN(Table210[[#This Row],[Close]]/E335)),"-",LN(Table210[[#This Row],[Close]]/E335))</f>
        <v>-1.1655673687732526E-2</v>
      </c>
    </row>
    <row r="337" spans="1:8" x14ac:dyDescent="0.3">
      <c r="A337" s="2">
        <v>43599</v>
      </c>
      <c r="B337" s="1">
        <v>11151.65</v>
      </c>
      <c r="C337" s="1">
        <v>11294.75</v>
      </c>
      <c r="D337" s="1">
        <v>11108.3</v>
      </c>
      <c r="E337" s="1">
        <v>11222.05</v>
      </c>
      <c r="F337" s="1">
        <v>398122725</v>
      </c>
      <c r="G337" s="1">
        <v>19906.38</v>
      </c>
      <c r="H337" s="3">
        <f>IF(ISERR(LN(Table210[[#This Row],[Close]]/E336)),"-",LN(Table210[[#This Row],[Close]]/E336))</f>
        <v>6.6025429561064782E-3</v>
      </c>
    </row>
    <row r="338" spans="1:8" x14ac:dyDescent="0.3">
      <c r="A338" s="2">
        <v>43600</v>
      </c>
      <c r="B338" s="1">
        <v>11271.7</v>
      </c>
      <c r="C338" s="1">
        <v>11286.8</v>
      </c>
      <c r="D338" s="1">
        <v>11136.95</v>
      </c>
      <c r="E338" s="1">
        <v>11157</v>
      </c>
      <c r="F338" s="1">
        <v>414174258</v>
      </c>
      <c r="G338" s="1">
        <v>17931.75</v>
      </c>
      <c r="H338" s="3">
        <f>IF(ISERR(LN(Table210[[#This Row],[Close]]/E337)),"-",LN(Table210[[#This Row],[Close]]/E337))</f>
        <v>-5.8134892415845994E-3</v>
      </c>
    </row>
    <row r="339" spans="1:8" x14ac:dyDescent="0.3">
      <c r="A339" s="2">
        <v>43601</v>
      </c>
      <c r="B339" s="1">
        <v>11180.35</v>
      </c>
      <c r="C339" s="1">
        <v>11281.55</v>
      </c>
      <c r="D339" s="1">
        <v>11143.35</v>
      </c>
      <c r="E339" s="1">
        <v>11257.1</v>
      </c>
      <c r="F339" s="1">
        <v>350734572</v>
      </c>
      <c r="G339" s="1">
        <v>15629.57</v>
      </c>
      <c r="H339" s="3">
        <f>IF(ISERR(LN(Table210[[#This Row],[Close]]/E338)),"-",LN(Table210[[#This Row],[Close]]/E338))</f>
        <v>8.9319370836315384E-3</v>
      </c>
    </row>
    <row r="340" spans="1:8" x14ac:dyDescent="0.3">
      <c r="A340" s="2">
        <v>43602</v>
      </c>
      <c r="B340" s="1">
        <v>11261.9</v>
      </c>
      <c r="C340" s="1">
        <v>11426.15</v>
      </c>
      <c r="D340" s="1">
        <v>11259.85</v>
      </c>
      <c r="E340" s="1">
        <v>11407.15</v>
      </c>
      <c r="F340" s="1">
        <v>412109200</v>
      </c>
      <c r="G340" s="1">
        <v>20177.63</v>
      </c>
      <c r="H340" s="3">
        <f>IF(ISERR(LN(Table210[[#This Row],[Close]]/E339)),"-",LN(Table210[[#This Row],[Close]]/E339))</f>
        <v>1.324131108491434E-2</v>
      </c>
    </row>
    <row r="341" spans="1:8" x14ac:dyDescent="0.3">
      <c r="A341" s="2">
        <v>43605</v>
      </c>
      <c r="B341" s="1">
        <v>11651.9</v>
      </c>
      <c r="C341" s="1">
        <v>11845.2</v>
      </c>
      <c r="D341" s="1">
        <v>11591.7</v>
      </c>
      <c r="E341" s="1">
        <v>11828.25</v>
      </c>
      <c r="F341" s="1">
        <v>452096261</v>
      </c>
      <c r="G341" s="1">
        <v>25223.78</v>
      </c>
      <c r="H341" s="3">
        <f>IF(ISERR(LN(Table210[[#This Row],[Close]]/E340)),"-",LN(Table210[[#This Row],[Close]]/E340))</f>
        <v>3.6250386274051208E-2</v>
      </c>
    </row>
    <row r="342" spans="1:8" x14ac:dyDescent="0.3">
      <c r="A342" s="2">
        <v>43606</v>
      </c>
      <c r="B342" s="1">
        <v>11863.65</v>
      </c>
      <c r="C342" s="1">
        <v>11883.55</v>
      </c>
      <c r="D342" s="1">
        <v>11682.8</v>
      </c>
      <c r="E342" s="1">
        <v>11709.1</v>
      </c>
      <c r="F342" s="1">
        <v>381038129</v>
      </c>
      <c r="G342" s="1">
        <v>20324.669999999998</v>
      </c>
      <c r="H342" s="3">
        <f>IF(ISERR(LN(Table210[[#This Row],[Close]]/E341)),"-",LN(Table210[[#This Row],[Close]]/E341))</f>
        <v>-1.012442078454291E-2</v>
      </c>
    </row>
    <row r="343" spans="1:8" x14ac:dyDescent="0.3">
      <c r="A343" s="2">
        <v>43607</v>
      </c>
      <c r="B343" s="1">
        <v>11727.95</v>
      </c>
      <c r="C343" s="1">
        <v>11784.8</v>
      </c>
      <c r="D343" s="1">
        <v>11682.4</v>
      </c>
      <c r="E343" s="1">
        <v>11737.9</v>
      </c>
      <c r="F343" s="1">
        <v>355870667</v>
      </c>
      <c r="G343" s="1">
        <v>19582.41</v>
      </c>
      <c r="H343" s="3">
        <f>IF(ISERR(LN(Table210[[#This Row],[Close]]/E342)),"-",LN(Table210[[#This Row],[Close]]/E342))</f>
        <v>2.4566054918568484E-3</v>
      </c>
    </row>
    <row r="344" spans="1:8" x14ac:dyDescent="0.3">
      <c r="A344" s="2">
        <v>43608</v>
      </c>
      <c r="B344" s="1">
        <v>11901.3</v>
      </c>
      <c r="C344" s="1">
        <v>12041.15</v>
      </c>
      <c r="D344" s="1">
        <v>11614.5</v>
      </c>
      <c r="E344" s="1">
        <v>11657.05</v>
      </c>
      <c r="F344" s="1">
        <v>569030654</v>
      </c>
      <c r="G344" s="1">
        <v>31180.080000000002</v>
      </c>
      <c r="H344" s="3">
        <f>IF(ISERR(LN(Table210[[#This Row],[Close]]/E343)),"-",LN(Table210[[#This Row],[Close]]/E343))</f>
        <v>-6.9117755642064951E-3</v>
      </c>
    </row>
    <row r="345" spans="1:8" x14ac:dyDescent="0.3">
      <c r="A345" s="2">
        <v>43609</v>
      </c>
      <c r="B345" s="1">
        <v>11748</v>
      </c>
      <c r="C345" s="1">
        <v>11859</v>
      </c>
      <c r="D345" s="1">
        <v>11658.1</v>
      </c>
      <c r="E345" s="1">
        <v>11844.1</v>
      </c>
      <c r="F345" s="1">
        <v>374637415</v>
      </c>
      <c r="G345" s="1">
        <v>20028.490000000002</v>
      </c>
      <c r="H345" s="3">
        <f>IF(ISERR(LN(Table210[[#This Row],[Close]]/E344)),"-",LN(Table210[[#This Row],[Close]]/E344))</f>
        <v>1.5918706100504415E-2</v>
      </c>
    </row>
    <row r="346" spans="1:8" x14ac:dyDescent="0.3">
      <c r="A346" s="2">
        <v>43612</v>
      </c>
      <c r="B346" s="1">
        <v>11855.5</v>
      </c>
      <c r="C346" s="1">
        <v>11957.15</v>
      </c>
      <c r="D346" s="1">
        <v>11812.4</v>
      </c>
      <c r="E346" s="1">
        <v>11924.75</v>
      </c>
      <c r="F346" s="1">
        <v>348356214</v>
      </c>
      <c r="G346" s="1">
        <v>17735.36</v>
      </c>
      <c r="H346" s="3">
        <f>IF(ISERR(LN(Table210[[#This Row],[Close]]/E345)),"-",LN(Table210[[#This Row],[Close]]/E345))</f>
        <v>6.7862188968109954E-3</v>
      </c>
    </row>
    <row r="347" spans="1:8" x14ac:dyDescent="0.3">
      <c r="A347" s="2">
        <v>43613</v>
      </c>
      <c r="B347" s="1">
        <v>11958.35</v>
      </c>
      <c r="C347" s="1">
        <v>11958.55</v>
      </c>
      <c r="D347" s="1">
        <v>11864.9</v>
      </c>
      <c r="E347" s="1">
        <v>11928.75</v>
      </c>
      <c r="F347" s="1">
        <v>598308334</v>
      </c>
      <c r="G347" s="1">
        <v>28833.54</v>
      </c>
      <c r="H347" s="3">
        <f>IF(ISERR(LN(Table210[[#This Row],[Close]]/E346)),"-",LN(Table210[[#This Row],[Close]]/E346))</f>
        <v>3.3538055526396364E-4</v>
      </c>
    </row>
    <row r="348" spans="1:8" x14ac:dyDescent="0.3">
      <c r="A348" s="2">
        <v>43614</v>
      </c>
      <c r="B348" s="1">
        <v>11905.8</v>
      </c>
      <c r="C348" s="1">
        <v>11931.9</v>
      </c>
      <c r="D348" s="1">
        <v>11836.8</v>
      </c>
      <c r="E348" s="1">
        <v>11861.1</v>
      </c>
      <c r="F348" s="1">
        <v>318068673</v>
      </c>
      <c r="G348" s="1">
        <v>15985.92</v>
      </c>
      <c r="H348" s="3">
        <f>IF(ISERR(LN(Table210[[#This Row],[Close]]/E347)),"-",LN(Table210[[#This Row],[Close]]/E347))</f>
        <v>-5.6873147454005899E-3</v>
      </c>
    </row>
    <row r="349" spans="1:8" x14ac:dyDescent="0.3">
      <c r="A349" s="2">
        <v>43615</v>
      </c>
      <c r="B349" s="1">
        <v>11865.3</v>
      </c>
      <c r="C349" s="1">
        <v>11968.55</v>
      </c>
      <c r="D349" s="1">
        <v>11859.4</v>
      </c>
      <c r="E349" s="1">
        <v>11945.9</v>
      </c>
      <c r="F349" s="1">
        <v>421199867</v>
      </c>
      <c r="G349" s="1">
        <v>20261.849999999999</v>
      </c>
      <c r="H349" s="3">
        <f>IF(ISERR(LN(Table210[[#This Row],[Close]]/E348)),"-",LN(Table210[[#This Row],[Close]]/E348))</f>
        <v>7.123985268305006E-3</v>
      </c>
    </row>
    <row r="350" spans="1:8" x14ac:dyDescent="0.3">
      <c r="A350" s="2">
        <v>43616</v>
      </c>
      <c r="B350" s="1">
        <v>11999.8</v>
      </c>
      <c r="C350" s="1">
        <v>12039.25</v>
      </c>
      <c r="D350" s="1">
        <v>11829.45</v>
      </c>
      <c r="E350" s="1">
        <v>11922.8</v>
      </c>
      <c r="F350" s="1">
        <v>438879129</v>
      </c>
      <c r="G350" s="1">
        <v>22789</v>
      </c>
      <c r="H350" s="3">
        <f>IF(ISERR(LN(Table210[[#This Row],[Close]]/E349)),"-",LN(Table210[[#This Row],[Close]]/E349))</f>
        <v>-1.9355898906960182E-3</v>
      </c>
    </row>
    <row r="351" spans="1:8" x14ac:dyDescent="0.3">
      <c r="A351" s="2">
        <v>43619</v>
      </c>
      <c r="B351" s="1">
        <v>11953.75</v>
      </c>
      <c r="C351" s="1">
        <v>12103.05</v>
      </c>
      <c r="D351" s="1">
        <v>11920.1</v>
      </c>
      <c r="E351" s="1">
        <v>12088.55</v>
      </c>
      <c r="F351" s="1">
        <v>315296955</v>
      </c>
      <c r="G351" s="1">
        <v>17451.36</v>
      </c>
      <c r="H351" s="3">
        <f>IF(ISERR(LN(Table210[[#This Row],[Close]]/E350)),"-",LN(Table210[[#This Row],[Close]]/E350))</f>
        <v>1.3806190222918157E-2</v>
      </c>
    </row>
    <row r="352" spans="1:8" x14ac:dyDescent="0.3">
      <c r="A352" s="2">
        <v>43620</v>
      </c>
      <c r="B352" s="1">
        <v>12052.65</v>
      </c>
      <c r="C352" s="1">
        <v>12095.2</v>
      </c>
      <c r="D352" s="1">
        <v>12005.85</v>
      </c>
      <c r="E352" s="1">
        <v>12021.65</v>
      </c>
      <c r="F352" s="1">
        <v>289221904</v>
      </c>
      <c r="G352" s="1">
        <v>15308.28</v>
      </c>
      <c r="H352" s="3">
        <f>IF(ISERR(LN(Table210[[#This Row],[Close]]/E351)),"-",LN(Table210[[#This Row],[Close]]/E351))</f>
        <v>-5.5495327035804771E-3</v>
      </c>
    </row>
    <row r="353" spans="1:8" x14ac:dyDescent="0.3">
      <c r="A353" s="2">
        <v>43622</v>
      </c>
      <c r="B353" s="1">
        <v>12039.8</v>
      </c>
      <c r="C353" s="1">
        <v>12039.8</v>
      </c>
      <c r="D353" s="1">
        <v>11830.25</v>
      </c>
      <c r="E353" s="1">
        <v>11843.75</v>
      </c>
      <c r="F353" s="1">
        <v>415206942</v>
      </c>
      <c r="G353" s="1">
        <v>21144.77</v>
      </c>
      <c r="H353" s="3">
        <f>IF(ISERR(LN(Table210[[#This Row],[Close]]/E352)),"-",LN(Table210[[#This Row],[Close]]/E352))</f>
        <v>-1.4908888618172916E-2</v>
      </c>
    </row>
    <row r="354" spans="1:8" x14ac:dyDescent="0.3">
      <c r="A354" s="2">
        <v>43623</v>
      </c>
      <c r="B354" s="1">
        <v>11865.2</v>
      </c>
      <c r="C354" s="1">
        <v>11897.5</v>
      </c>
      <c r="D354" s="1">
        <v>11769.5</v>
      </c>
      <c r="E354" s="1">
        <v>11870.65</v>
      </c>
      <c r="F354" s="1">
        <v>302455910</v>
      </c>
      <c r="G354" s="1">
        <v>14939.4</v>
      </c>
      <c r="H354" s="3">
        <f>IF(ISERR(LN(Table210[[#This Row],[Close]]/E353)),"-",LN(Table210[[#This Row],[Close]]/E353))</f>
        <v>2.2686647385131591E-3</v>
      </c>
    </row>
    <row r="355" spans="1:8" x14ac:dyDescent="0.3">
      <c r="A355" s="2">
        <v>43626</v>
      </c>
      <c r="B355" s="1">
        <v>11934.9</v>
      </c>
      <c r="C355" s="1">
        <v>11975.05</v>
      </c>
      <c r="D355" s="1">
        <v>11871.75</v>
      </c>
      <c r="E355" s="1">
        <v>11922.7</v>
      </c>
      <c r="F355" s="1">
        <v>303329445</v>
      </c>
      <c r="G355" s="1">
        <v>13125.41</v>
      </c>
      <c r="H355" s="3">
        <f>IF(ISERR(LN(Table210[[#This Row],[Close]]/E354)),"-",LN(Table210[[#This Row],[Close]]/E354))</f>
        <v>4.3751790335728605E-3</v>
      </c>
    </row>
    <row r="356" spans="1:8" x14ac:dyDescent="0.3">
      <c r="A356" s="2">
        <v>43627</v>
      </c>
      <c r="B356" s="1">
        <v>11959.85</v>
      </c>
      <c r="C356" s="1">
        <v>12000.35</v>
      </c>
      <c r="D356" s="1">
        <v>11904.35</v>
      </c>
      <c r="E356" s="1">
        <v>11965.6</v>
      </c>
      <c r="F356" s="1">
        <v>332181958</v>
      </c>
      <c r="G356" s="1">
        <v>15392.28</v>
      </c>
      <c r="H356" s="3">
        <f>IF(ISERR(LN(Table210[[#This Row],[Close]]/E355)),"-",LN(Table210[[#This Row],[Close]]/E355))</f>
        <v>3.5917203081940467E-3</v>
      </c>
    </row>
    <row r="357" spans="1:8" x14ac:dyDescent="0.3">
      <c r="A357" s="2">
        <v>43628</v>
      </c>
      <c r="B357" s="1">
        <v>11962.45</v>
      </c>
      <c r="C357" s="1">
        <v>11962.45</v>
      </c>
      <c r="D357" s="1">
        <v>11866.35</v>
      </c>
      <c r="E357" s="1">
        <v>11906.2</v>
      </c>
      <c r="F357" s="1">
        <v>283718253</v>
      </c>
      <c r="G357" s="1">
        <v>14120.17</v>
      </c>
      <c r="H357" s="3">
        <f>IF(ISERR(LN(Table210[[#This Row],[Close]]/E356)),"-",LN(Table210[[#This Row],[Close]]/E356))</f>
        <v>-4.9765935198887315E-3</v>
      </c>
    </row>
    <row r="358" spans="1:8" x14ac:dyDescent="0.3">
      <c r="A358" s="2">
        <v>43629</v>
      </c>
      <c r="B358" s="1">
        <v>11873.9</v>
      </c>
      <c r="C358" s="1">
        <v>11931.35</v>
      </c>
      <c r="D358" s="1">
        <v>11817.05</v>
      </c>
      <c r="E358" s="1">
        <v>11914.05</v>
      </c>
      <c r="F358" s="1">
        <v>447901993</v>
      </c>
      <c r="G358" s="1">
        <v>18680.91</v>
      </c>
      <c r="H358" s="3">
        <f>IF(ISERR(LN(Table210[[#This Row],[Close]]/E357)),"-",LN(Table210[[#This Row],[Close]]/E357))</f>
        <v>6.5910309792557972E-4</v>
      </c>
    </row>
    <row r="359" spans="1:8" x14ac:dyDescent="0.3">
      <c r="A359" s="2">
        <v>43630</v>
      </c>
      <c r="B359" s="1">
        <v>11910.1</v>
      </c>
      <c r="C359" s="1">
        <v>11911.85</v>
      </c>
      <c r="D359" s="1">
        <v>11797.7</v>
      </c>
      <c r="E359" s="1">
        <v>11823.3</v>
      </c>
      <c r="F359" s="1">
        <v>390294634</v>
      </c>
      <c r="G359" s="1">
        <v>16226.57</v>
      </c>
      <c r="H359" s="3">
        <f>IF(ISERR(LN(Table210[[#This Row],[Close]]/E358)),"-",LN(Table210[[#This Row],[Close]]/E358))</f>
        <v>-7.6462151114719259E-3</v>
      </c>
    </row>
    <row r="360" spans="1:8" x14ac:dyDescent="0.3">
      <c r="A360" s="2">
        <v>43633</v>
      </c>
      <c r="B360" s="1">
        <v>11844</v>
      </c>
      <c r="C360" s="1">
        <v>11844.05</v>
      </c>
      <c r="D360" s="1">
        <v>11657.75</v>
      </c>
      <c r="E360" s="1">
        <v>11672.15</v>
      </c>
      <c r="F360" s="1">
        <v>295528399</v>
      </c>
      <c r="G360" s="1">
        <v>13851.67</v>
      </c>
      <c r="H360" s="3">
        <f>IF(ISERR(LN(Table210[[#This Row],[Close]]/E359)),"-",LN(Table210[[#This Row],[Close]]/E359))</f>
        <v>-1.2866498423645151E-2</v>
      </c>
    </row>
    <row r="361" spans="1:8" x14ac:dyDescent="0.3">
      <c r="A361" s="2">
        <v>43634</v>
      </c>
      <c r="B361" s="1">
        <v>11677.05</v>
      </c>
      <c r="C361" s="1">
        <v>11727.2</v>
      </c>
      <c r="D361" s="1">
        <v>11641.15</v>
      </c>
      <c r="E361" s="1">
        <v>11691.5</v>
      </c>
      <c r="F361" s="1">
        <v>365525622</v>
      </c>
      <c r="G361" s="1">
        <v>16120.69</v>
      </c>
      <c r="H361" s="3">
        <f>IF(ISERR(LN(Table210[[#This Row],[Close]]/E360)),"-",LN(Table210[[#This Row],[Close]]/E360))</f>
        <v>1.6564196454115262E-3</v>
      </c>
    </row>
    <row r="362" spans="1:8" x14ac:dyDescent="0.3">
      <c r="A362" s="2">
        <v>43635</v>
      </c>
      <c r="B362" s="1">
        <v>11744.45</v>
      </c>
      <c r="C362" s="1">
        <v>11802.5</v>
      </c>
      <c r="D362" s="1">
        <v>11625.1</v>
      </c>
      <c r="E362" s="1">
        <v>11691.45</v>
      </c>
      <c r="F362" s="1">
        <v>446933027</v>
      </c>
      <c r="G362" s="1">
        <v>18722.71</v>
      </c>
      <c r="H362" s="3">
        <f>IF(ISERR(LN(Table210[[#This Row],[Close]]/E361)),"-",LN(Table210[[#This Row],[Close]]/E361))</f>
        <v>-4.2766203578887255E-6</v>
      </c>
    </row>
    <row r="363" spans="1:8" x14ac:dyDescent="0.3">
      <c r="A363" s="2">
        <v>43636</v>
      </c>
      <c r="B363" s="1">
        <v>11653.65</v>
      </c>
      <c r="C363" s="1">
        <v>11843.5</v>
      </c>
      <c r="D363" s="1">
        <v>11635.05</v>
      </c>
      <c r="E363" s="1">
        <v>11831.75</v>
      </c>
      <c r="F363" s="1">
        <v>442016954</v>
      </c>
      <c r="G363" s="1">
        <v>18839.11</v>
      </c>
      <c r="H363" s="3">
        <f>IF(ISERR(LN(Table210[[#This Row],[Close]]/E362)),"-",LN(Table210[[#This Row],[Close]]/E362))</f>
        <v>1.1928790613010498E-2</v>
      </c>
    </row>
    <row r="364" spans="1:8" x14ac:dyDescent="0.3">
      <c r="A364" s="2">
        <v>43637</v>
      </c>
      <c r="B364" s="1">
        <v>11827.6</v>
      </c>
      <c r="C364" s="1">
        <v>11827.95</v>
      </c>
      <c r="D364" s="1">
        <v>11705.1</v>
      </c>
      <c r="E364" s="1">
        <v>11724.1</v>
      </c>
      <c r="F364" s="1">
        <v>468430388</v>
      </c>
      <c r="G364" s="1">
        <v>23346.13</v>
      </c>
      <c r="H364" s="3">
        <f>IF(ISERR(LN(Table210[[#This Row],[Close]]/E363)),"-",LN(Table210[[#This Row],[Close]]/E363))</f>
        <v>-9.1400437195816482E-3</v>
      </c>
    </row>
    <row r="365" spans="1:8" x14ac:dyDescent="0.3">
      <c r="A365" s="2">
        <v>43640</v>
      </c>
      <c r="B365" s="1">
        <v>11725.8</v>
      </c>
      <c r="C365" s="1">
        <v>11754</v>
      </c>
      <c r="D365" s="1">
        <v>11670.2</v>
      </c>
      <c r="E365" s="1">
        <v>11699.65</v>
      </c>
      <c r="F365" s="1">
        <v>277620788</v>
      </c>
      <c r="G365" s="1">
        <v>12631.38</v>
      </c>
      <c r="H365" s="3">
        <f>IF(ISERR(LN(Table210[[#This Row],[Close]]/E364)),"-",LN(Table210[[#This Row],[Close]]/E364))</f>
        <v>-2.0876254980344709E-3</v>
      </c>
    </row>
    <row r="366" spans="1:8" x14ac:dyDescent="0.3">
      <c r="A366" s="2">
        <v>43641</v>
      </c>
      <c r="B366" s="1">
        <v>11681</v>
      </c>
      <c r="C366" s="1">
        <v>11814.4</v>
      </c>
      <c r="D366" s="1">
        <v>11651</v>
      </c>
      <c r="E366" s="1">
        <v>11796.45</v>
      </c>
      <c r="F366" s="1">
        <v>300476353</v>
      </c>
      <c r="G366" s="1">
        <v>13822.83</v>
      </c>
      <c r="H366" s="3">
        <f>IF(ISERR(LN(Table210[[#This Row],[Close]]/E365)),"-",LN(Table210[[#This Row],[Close]]/E365))</f>
        <v>8.2397119239697916E-3</v>
      </c>
    </row>
    <row r="367" spans="1:8" x14ac:dyDescent="0.3">
      <c r="A367" s="2">
        <v>43642</v>
      </c>
      <c r="B367" s="1">
        <v>11768.15</v>
      </c>
      <c r="C367" s="1">
        <v>11871.85</v>
      </c>
      <c r="D367" s="1">
        <v>11757.55</v>
      </c>
      <c r="E367" s="1">
        <v>11847.55</v>
      </c>
      <c r="F367" s="1">
        <v>327885018</v>
      </c>
      <c r="G367" s="1">
        <v>14650.89</v>
      </c>
      <c r="H367" s="3">
        <f>IF(ISERR(LN(Table210[[#This Row],[Close]]/E366)),"-",LN(Table210[[#This Row],[Close]]/E366))</f>
        <v>4.3224564000250336E-3</v>
      </c>
    </row>
    <row r="368" spans="1:8" x14ac:dyDescent="0.3">
      <c r="A368" s="2">
        <v>43643</v>
      </c>
      <c r="B368" s="1">
        <v>11860.85</v>
      </c>
      <c r="C368" s="1">
        <v>11911.15</v>
      </c>
      <c r="D368" s="1">
        <v>11821.05</v>
      </c>
      <c r="E368" s="1">
        <v>11841.55</v>
      </c>
      <c r="F368" s="1">
        <v>480169350</v>
      </c>
      <c r="G368" s="1">
        <v>23300.3</v>
      </c>
      <c r="H368" s="3">
        <f>IF(ISERR(LN(Table210[[#This Row],[Close]]/E367)),"-",LN(Table210[[#This Row],[Close]]/E367))</f>
        <v>-5.0656210056963325E-4</v>
      </c>
    </row>
    <row r="369" spans="1:8" x14ac:dyDescent="0.3">
      <c r="A369" s="2">
        <v>43644</v>
      </c>
      <c r="B369" s="1">
        <v>11861.15</v>
      </c>
      <c r="C369" s="1">
        <v>11871.7</v>
      </c>
      <c r="D369" s="1">
        <v>11775.5</v>
      </c>
      <c r="E369" s="1">
        <v>11788.85</v>
      </c>
      <c r="F369" s="1">
        <v>303888701</v>
      </c>
      <c r="G369" s="1">
        <v>15191.9</v>
      </c>
      <c r="H369" s="3">
        <f>IF(ISERR(LN(Table210[[#This Row],[Close]]/E368)),"-",LN(Table210[[#This Row],[Close]]/E368))</f>
        <v>-4.4603635462361017E-3</v>
      </c>
    </row>
    <row r="370" spans="1:8" x14ac:dyDescent="0.3">
      <c r="A370" s="2">
        <v>43647</v>
      </c>
      <c r="B370" s="1">
        <v>11839.9</v>
      </c>
      <c r="C370" s="1">
        <v>11884.65</v>
      </c>
      <c r="D370" s="1">
        <v>11830.8</v>
      </c>
      <c r="E370" s="1">
        <v>11865.6</v>
      </c>
      <c r="F370" s="1">
        <v>278415889</v>
      </c>
      <c r="G370" s="1">
        <v>12874.96</v>
      </c>
      <c r="H370" s="3">
        <f>IF(ISERR(LN(Table210[[#This Row],[Close]]/E369)),"-",LN(Table210[[#This Row],[Close]]/E369))</f>
        <v>6.4892880057533667E-3</v>
      </c>
    </row>
    <row r="371" spans="1:8" x14ac:dyDescent="0.3">
      <c r="A371" s="2">
        <v>43648</v>
      </c>
      <c r="B371" s="1">
        <v>11890.3</v>
      </c>
      <c r="C371" s="1">
        <v>11917.45</v>
      </c>
      <c r="D371" s="1">
        <v>11814.7</v>
      </c>
      <c r="E371" s="1">
        <v>11910.3</v>
      </c>
      <c r="F371" s="1">
        <v>363197036</v>
      </c>
      <c r="G371" s="1">
        <v>13615.94</v>
      </c>
      <c r="H371" s="3">
        <f>IF(ISERR(LN(Table210[[#This Row],[Close]]/E370)),"-",LN(Table210[[#This Row],[Close]]/E370))</f>
        <v>3.7601144575602529E-3</v>
      </c>
    </row>
    <row r="372" spans="1:8" x14ac:dyDescent="0.3">
      <c r="A372" s="2">
        <v>43649</v>
      </c>
      <c r="B372" s="1">
        <v>11932.15</v>
      </c>
      <c r="C372" s="1">
        <v>11945.2</v>
      </c>
      <c r="D372" s="1">
        <v>11887.05</v>
      </c>
      <c r="E372" s="1">
        <v>11916.75</v>
      </c>
      <c r="F372" s="1">
        <v>340527508</v>
      </c>
      <c r="G372" s="1">
        <v>14290.33</v>
      </c>
      <c r="H372" s="3">
        <f>IF(ISERR(LN(Table210[[#This Row],[Close]]/E371)),"-",LN(Table210[[#This Row],[Close]]/E371))</f>
        <v>5.4140148759931482E-4</v>
      </c>
    </row>
    <row r="373" spans="1:8" x14ac:dyDescent="0.3">
      <c r="A373" s="2">
        <v>43650</v>
      </c>
      <c r="B373" s="1">
        <v>11928.8</v>
      </c>
      <c r="C373" s="1">
        <v>11969.25</v>
      </c>
      <c r="D373" s="1">
        <v>11923.65</v>
      </c>
      <c r="E373" s="1">
        <v>11946.75</v>
      </c>
      <c r="F373" s="1">
        <v>333595172</v>
      </c>
      <c r="G373" s="1">
        <v>14758.87</v>
      </c>
      <c r="H373" s="3">
        <f>IF(ISERR(LN(Table210[[#This Row],[Close]]/E372)),"-",LN(Table210[[#This Row],[Close]]/E372))</f>
        <v>2.5143014062712723E-3</v>
      </c>
    </row>
    <row r="374" spans="1:8" x14ac:dyDescent="0.3">
      <c r="A374" s="2">
        <v>43651</v>
      </c>
      <c r="B374" s="1">
        <v>11964.75</v>
      </c>
      <c r="C374" s="1">
        <v>11981.75</v>
      </c>
      <c r="D374" s="1">
        <v>11797.9</v>
      </c>
      <c r="E374" s="1">
        <v>11811.15</v>
      </c>
      <c r="F374" s="1">
        <v>530720039</v>
      </c>
      <c r="G374" s="1">
        <v>18871.990000000002</v>
      </c>
      <c r="H374" s="3">
        <f>IF(ISERR(LN(Table210[[#This Row],[Close]]/E373)),"-",LN(Table210[[#This Row],[Close]]/E373))</f>
        <v>-1.1415274286254761E-2</v>
      </c>
    </row>
    <row r="375" spans="1:8" x14ac:dyDescent="0.3">
      <c r="A375" s="2">
        <v>43654</v>
      </c>
      <c r="B375" s="1">
        <v>11770.4</v>
      </c>
      <c r="C375" s="1">
        <v>11771.9</v>
      </c>
      <c r="D375" s="1">
        <v>11523.3</v>
      </c>
      <c r="E375" s="1">
        <v>11558.6</v>
      </c>
      <c r="F375" s="1">
        <v>464029444</v>
      </c>
      <c r="G375" s="1">
        <v>19146.25</v>
      </c>
      <c r="H375" s="3">
        <f>IF(ISERR(LN(Table210[[#This Row],[Close]]/E374)),"-",LN(Table210[[#This Row],[Close]]/E374))</f>
        <v>-2.1614251930747241E-2</v>
      </c>
    </row>
    <row r="376" spans="1:8" x14ac:dyDescent="0.3">
      <c r="A376" s="2">
        <v>43655</v>
      </c>
      <c r="B376" s="1">
        <v>11531.6</v>
      </c>
      <c r="C376" s="1">
        <v>11582.55</v>
      </c>
      <c r="D376" s="1">
        <v>11461</v>
      </c>
      <c r="E376" s="1">
        <v>11555.9</v>
      </c>
      <c r="F376" s="1">
        <v>442520253</v>
      </c>
      <c r="G376" s="1">
        <v>21577.95</v>
      </c>
      <c r="H376" s="3">
        <f>IF(ISERR(LN(Table210[[#This Row],[Close]]/E375)),"-",LN(Table210[[#This Row],[Close]]/E375))</f>
        <v>-2.3361959049780261E-4</v>
      </c>
    </row>
    <row r="377" spans="1:8" x14ac:dyDescent="0.3">
      <c r="A377" s="2">
        <v>43656</v>
      </c>
      <c r="B377" s="1">
        <v>11536.15</v>
      </c>
      <c r="C377" s="1">
        <v>11593.7</v>
      </c>
      <c r="D377" s="1">
        <v>11475.65</v>
      </c>
      <c r="E377" s="1">
        <v>11498.9</v>
      </c>
      <c r="F377" s="1">
        <v>337571014</v>
      </c>
      <c r="G377" s="1">
        <v>16098.53</v>
      </c>
      <c r="H377" s="3">
        <f>IF(ISERR(LN(Table210[[#This Row],[Close]]/E376)),"-",LN(Table210[[#This Row],[Close]]/E376))</f>
        <v>-4.9447504328900991E-3</v>
      </c>
    </row>
    <row r="378" spans="1:8" x14ac:dyDescent="0.3">
      <c r="A378" s="2">
        <v>43657</v>
      </c>
      <c r="B378" s="1">
        <v>11561.45</v>
      </c>
      <c r="C378" s="1">
        <v>11599</v>
      </c>
      <c r="D378" s="1">
        <v>11519.5</v>
      </c>
      <c r="E378" s="1">
        <v>11582.9</v>
      </c>
      <c r="F378" s="1">
        <v>317257578</v>
      </c>
      <c r="G378" s="1">
        <v>14586.2</v>
      </c>
      <c r="H378" s="3">
        <f>IF(ISERR(LN(Table210[[#This Row],[Close]]/E377)),"-",LN(Table210[[#This Row],[Close]]/E377))</f>
        <v>7.2784939506443059E-3</v>
      </c>
    </row>
    <row r="379" spans="1:8" x14ac:dyDescent="0.3">
      <c r="A379" s="2">
        <v>43658</v>
      </c>
      <c r="B379" s="1">
        <v>11601.15</v>
      </c>
      <c r="C379" s="1">
        <v>11639.55</v>
      </c>
      <c r="D379" s="1">
        <v>11538.6</v>
      </c>
      <c r="E379" s="1">
        <v>11552.5</v>
      </c>
      <c r="F379" s="1">
        <v>359421182</v>
      </c>
      <c r="G379" s="1">
        <v>16947.57</v>
      </c>
      <c r="H379" s="3">
        <f>IF(ISERR(LN(Table210[[#This Row],[Close]]/E378)),"-",LN(Table210[[#This Row],[Close]]/E378))</f>
        <v>-2.6280088086903571E-3</v>
      </c>
    </row>
    <row r="380" spans="1:8" x14ac:dyDescent="0.3">
      <c r="A380" s="2">
        <v>43661</v>
      </c>
      <c r="B380" s="1">
        <v>11614.75</v>
      </c>
      <c r="C380" s="1">
        <v>11618.4</v>
      </c>
      <c r="D380" s="1">
        <v>11532.3</v>
      </c>
      <c r="E380" s="1">
        <v>11588.35</v>
      </c>
      <c r="F380" s="1">
        <v>368788782</v>
      </c>
      <c r="G380" s="1">
        <v>15835.99</v>
      </c>
      <c r="H380" s="3">
        <f>IF(ISERR(LN(Table210[[#This Row],[Close]]/E379)),"-",LN(Table210[[#This Row],[Close]]/E379))</f>
        <v>3.0984193476558532E-3</v>
      </c>
    </row>
    <row r="381" spans="1:8" x14ac:dyDescent="0.3">
      <c r="A381" s="2">
        <v>43662</v>
      </c>
      <c r="B381" s="1">
        <v>11596.65</v>
      </c>
      <c r="C381" s="1">
        <v>11670.05</v>
      </c>
      <c r="D381" s="1">
        <v>11573.95</v>
      </c>
      <c r="E381" s="1">
        <v>11662.6</v>
      </c>
      <c r="F381" s="1">
        <v>480156167</v>
      </c>
      <c r="G381" s="1">
        <v>15967.91</v>
      </c>
      <c r="H381" s="3">
        <f>IF(ISERR(LN(Table210[[#This Row],[Close]]/E380)),"-",LN(Table210[[#This Row],[Close]]/E380))</f>
        <v>6.386857517651002E-3</v>
      </c>
    </row>
    <row r="382" spans="1:8" x14ac:dyDescent="0.3">
      <c r="A382" s="2">
        <v>43663</v>
      </c>
      <c r="B382" s="1">
        <v>11670.75</v>
      </c>
      <c r="C382" s="1">
        <v>11706.65</v>
      </c>
      <c r="D382" s="1">
        <v>11651.15</v>
      </c>
      <c r="E382" s="1">
        <v>11687.5</v>
      </c>
      <c r="F382" s="1">
        <v>464827734</v>
      </c>
      <c r="G382" s="1">
        <v>15250.5</v>
      </c>
      <c r="H382" s="3">
        <f>IF(ISERR(LN(Table210[[#This Row],[Close]]/E381)),"-",LN(Table210[[#This Row],[Close]]/E381))</f>
        <v>2.1327539872141722E-3</v>
      </c>
    </row>
    <row r="383" spans="1:8" x14ac:dyDescent="0.3">
      <c r="A383" s="2">
        <v>43664</v>
      </c>
      <c r="B383" s="1">
        <v>11675.6</v>
      </c>
      <c r="C383" s="1">
        <v>11677.15</v>
      </c>
      <c r="D383" s="1">
        <v>11582.4</v>
      </c>
      <c r="E383" s="1">
        <v>11596.9</v>
      </c>
      <c r="F383" s="1">
        <v>498258158</v>
      </c>
      <c r="G383" s="1">
        <v>16684.03</v>
      </c>
      <c r="H383" s="3">
        <f>IF(ISERR(LN(Table210[[#This Row],[Close]]/E382)),"-",LN(Table210[[#This Row],[Close]]/E382))</f>
        <v>-7.7820735971374259E-3</v>
      </c>
    </row>
    <row r="384" spans="1:8" x14ac:dyDescent="0.3">
      <c r="A384" s="2">
        <v>43665</v>
      </c>
      <c r="B384" s="1">
        <v>11627.95</v>
      </c>
      <c r="C384" s="1">
        <v>11640.35</v>
      </c>
      <c r="D384" s="1">
        <v>11399.3</v>
      </c>
      <c r="E384" s="1">
        <v>11419.25</v>
      </c>
      <c r="F384" s="1">
        <v>446049198</v>
      </c>
      <c r="G384" s="1">
        <v>17326.400000000001</v>
      </c>
      <c r="H384" s="3">
        <f>IF(ISERR(LN(Table210[[#This Row],[Close]]/E383)),"-",LN(Table210[[#This Row],[Close]]/E383))</f>
        <v>-1.5437293202143871E-2</v>
      </c>
    </row>
    <row r="385" spans="1:8" x14ac:dyDescent="0.3">
      <c r="A385" s="2">
        <v>43668</v>
      </c>
      <c r="B385" s="1">
        <v>11392.85</v>
      </c>
      <c r="C385" s="1">
        <v>11398.15</v>
      </c>
      <c r="D385" s="1">
        <v>11301.25</v>
      </c>
      <c r="E385" s="1">
        <v>11346.2</v>
      </c>
      <c r="F385" s="1">
        <v>516044335</v>
      </c>
      <c r="G385" s="1">
        <v>19304.23</v>
      </c>
      <c r="H385" s="3">
        <f>IF(ISERR(LN(Table210[[#This Row],[Close]]/E384)),"-",LN(Table210[[#This Row],[Close]]/E384))</f>
        <v>-6.4176417088494435E-3</v>
      </c>
    </row>
    <row r="386" spans="1:8" x14ac:dyDescent="0.3">
      <c r="A386" s="2">
        <v>43669</v>
      </c>
      <c r="B386" s="1">
        <v>11372.25</v>
      </c>
      <c r="C386" s="1">
        <v>11398.15</v>
      </c>
      <c r="D386" s="1">
        <v>11302.8</v>
      </c>
      <c r="E386" s="1">
        <v>11331.05</v>
      </c>
      <c r="F386" s="1">
        <v>458931191</v>
      </c>
      <c r="G386" s="1">
        <v>19199.32</v>
      </c>
      <c r="H386" s="3">
        <f>IF(ISERR(LN(Table210[[#This Row],[Close]]/E385)),"-",LN(Table210[[#This Row],[Close]]/E385))</f>
        <v>-1.3361410447835524E-3</v>
      </c>
    </row>
    <row r="387" spans="1:8" x14ac:dyDescent="0.3">
      <c r="A387" s="2">
        <v>43670</v>
      </c>
      <c r="B387" s="1">
        <v>11322.45</v>
      </c>
      <c r="C387" s="1">
        <v>11359.75</v>
      </c>
      <c r="D387" s="1">
        <v>11229.8</v>
      </c>
      <c r="E387" s="1">
        <v>11271.3</v>
      </c>
      <c r="F387" s="1">
        <v>413202832</v>
      </c>
      <c r="G387" s="1">
        <v>18353.13</v>
      </c>
      <c r="H387" s="3">
        <f>IF(ISERR(LN(Table210[[#This Row],[Close]]/E386)),"-",LN(Table210[[#This Row],[Close]]/E386))</f>
        <v>-5.2870731745408694E-3</v>
      </c>
    </row>
    <row r="388" spans="1:8" x14ac:dyDescent="0.3">
      <c r="A388" s="2">
        <v>43671</v>
      </c>
      <c r="B388" s="1">
        <v>11290.4</v>
      </c>
      <c r="C388" s="1">
        <v>11361.4</v>
      </c>
      <c r="D388" s="1">
        <v>11239.35</v>
      </c>
      <c r="E388" s="1">
        <v>11252.15</v>
      </c>
      <c r="F388" s="1">
        <v>553676897</v>
      </c>
      <c r="G388" s="1">
        <v>24329.21</v>
      </c>
      <c r="H388" s="3">
        <f>IF(ISERR(LN(Table210[[#This Row],[Close]]/E387)),"-",LN(Table210[[#This Row],[Close]]/E387))</f>
        <v>-1.7004503852120314E-3</v>
      </c>
    </row>
    <row r="389" spans="1:8" x14ac:dyDescent="0.3">
      <c r="A389" s="2">
        <v>43672</v>
      </c>
      <c r="B389" s="1">
        <v>11247.45</v>
      </c>
      <c r="C389" s="1">
        <v>11307.6</v>
      </c>
      <c r="D389" s="1">
        <v>11210.05</v>
      </c>
      <c r="E389" s="1">
        <v>11284.3</v>
      </c>
      <c r="F389" s="1">
        <v>522670420</v>
      </c>
      <c r="G389" s="1">
        <v>20350.38</v>
      </c>
      <c r="H389" s="3">
        <f>IF(ISERR(LN(Table210[[#This Row],[Close]]/E388)),"-",LN(Table210[[#This Row],[Close]]/E388))</f>
        <v>2.8531576011107469E-3</v>
      </c>
    </row>
    <row r="390" spans="1:8" x14ac:dyDescent="0.3">
      <c r="A390" s="2">
        <v>43675</v>
      </c>
      <c r="B390" s="1">
        <v>11307.5</v>
      </c>
      <c r="C390" s="1">
        <v>11310.95</v>
      </c>
      <c r="D390" s="1">
        <v>11152.4</v>
      </c>
      <c r="E390" s="1">
        <v>11189.2</v>
      </c>
      <c r="F390" s="1">
        <v>482862376</v>
      </c>
      <c r="G390" s="1">
        <v>18705.919999999998</v>
      </c>
      <c r="H390" s="3">
        <f>IF(ISERR(LN(Table210[[#This Row],[Close]]/E389)),"-",LN(Table210[[#This Row],[Close]]/E389))</f>
        <v>-8.4633517390506723E-3</v>
      </c>
    </row>
    <row r="391" spans="1:8" x14ac:dyDescent="0.3">
      <c r="A391" s="2">
        <v>43676</v>
      </c>
      <c r="B391" s="1">
        <v>11213.7</v>
      </c>
      <c r="C391" s="1">
        <v>11267.45</v>
      </c>
      <c r="D391" s="1">
        <v>11072.65</v>
      </c>
      <c r="E391" s="1">
        <v>11085.4</v>
      </c>
      <c r="F391" s="1">
        <v>479059399</v>
      </c>
      <c r="G391" s="1">
        <v>20545.71</v>
      </c>
      <c r="H391" s="3">
        <f>IF(ISERR(LN(Table210[[#This Row],[Close]]/E390)),"-",LN(Table210[[#This Row],[Close]]/E390))</f>
        <v>-9.3201001476857486E-3</v>
      </c>
    </row>
    <row r="392" spans="1:8" x14ac:dyDescent="0.3">
      <c r="A392" s="2">
        <v>43677</v>
      </c>
      <c r="B392" s="1">
        <v>11034.05</v>
      </c>
      <c r="C392" s="1">
        <v>11145.3</v>
      </c>
      <c r="D392" s="1">
        <v>10999.4</v>
      </c>
      <c r="E392" s="1">
        <v>11118</v>
      </c>
      <c r="F392" s="1">
        <v>536694278</v>
      </c>
      <c r="G392" s="1">
        <v>23681.22</v>
      </c>
      <c r="H392" s="3">
        <f>IF(ISERR(LN(Table210[[#This Row],[Close]]/E391)),"-",LN(Table210[[#This Row],[Close]]/E391))</f>
        <v>2.9364893147653232E-3</v>
      </c>
    </row>
    <row r="393" spans="1:8" x14ac:dyDescent="0.3">
      <c r="A393" s="2">
        <v>43678</v>
      </c>
      <c r="B393" s="1">
        <v>11060.2</v>
      </c>
      <c r="C393" s="1">
        <v>11076.75</v>
      </c>
      <c r="D393" s="1">
        <v>10881</v>
      </c>
      <c r="E393" s="1">
        <v>10980</v>
      </c>
      <c r="F393" s="1">
        <v>499918953</v>
      </c>
      <c r="G393" s="1">
        <v>21048.32</v>
      </c>
      <c r="H393" s="3">
        <f>IF(ISERR(LN(Table210[[#This Row],[Close]]/E392)),"-",LN(Table210[[#This Row],[Close]]/E392))</f>
        <v>-1.2489980449893174E-2</v>
      </c>
    </row>
    <row r="394" spans="1:8" x14ac:dyDescent="0.3">
      <c r="A394" s="2">
        <v>43679</v>
      </c>
      <c r="B394" s="1">
        <v>10930.3</v>
      </c>
      <c r="C394" s="1">
        <v>11080.15</v>
      </c>
      <c r="D394" s="1">
        <v>10848.95</v>
      </c>
      <c r="E394" s="1">
        <v>10997.35</v>
      </c>
      <c r="F394" s="1">
        <v>547416246</v>
      </c>
      <c r="G394" s="1">
        <v>23972.04</v>
      </c>
      <c r="H394" s="3">
        <f>IF(ISERR(LN(Table210[[#This Row],[Close]]/E393)),"-",LN(Table210[[#This Row],[Close]]/E393))</f>
        <v>1.5788986028203976E-3</v>
      </c>
    </row>
    <row r="395" spans="1:8" x14ac:dyDescent="0.3">
      <c r="A395" s="2">
        <v>43682</v>
      </c>
      <c r="B395" s="1">
        <v>10895.8</v>
      </c>
      <c r="C395" s="1">
        <v>10895.8</v>
      </c>
      <c r="D395" s="1">
        <v>10782.6</v>
      </c>
      <c r="E395" s="1">
        <v>10862.6</v>
      </c>
      <c r="F395" s="1">
        <v>506556609</v>
      </c>
      <c r="G395" s="1">
        <v>20824.099999999999</v>
      </c>
      <c r="H395" s="3">
        <f>IF(ISERR(LN(Table210[[#This Row],[Close]]/E394)),"-",LN(Table210[[#This Row],[Close]]/E394))</f>
        <v>-1.2328638151179865E-2</v>
      </c>
    </row>
    <row r="396" spans="1:8" x14ac:dyDescent="0.3">
      <c r="A396" s="2">
        <v>43683</v>
      </c>
      <c r="B396" s="1">
        <v>10815.4</v>
      </c>
      <c r="C396" s="1">
        <v>11018.55</v>
      </c>
      <c r="D396" s="1">
        <v>10813.8</v>
      </c>
      <c r="E396" s="1">
        <v>10948.25</v>
      </c>
      <c r="F396" s="1">
        <v>517891491</v>
      </c>
      <c r="G396" s="1">
        <v>21676.400000000001</v>
      </c>
      <c r="H396" s="3">
        <f>IF(ISERR(LN(Table210[[#This Row],[Close]]/E395)),"-",LN(Table210[[#This Row],[Close]]/E395))</f>
        <v>7.8539296057326315E-3</v>
      </c>
    </row>
    <row r="397" spans="1:8" x14ac:dyDescent="0.3">
      <c r="A397" s="2">
        <v>43684</v>
      </c>
      <c r="B397" s="1">
        <v>10958.1</v>
      </c>
      <c r="C397" s="1">
        <v>10975.65</v>
      </c>
      <c r="D397" s="1">
        <v>10835.9</v>
      </c>
      <c r="E397" s="1">
        <v>10855.5</v>
      </c>
      <c r="F397" s="1">
        <v>548465787</v>
      </c>
      <c r="G397" s="1">
        <v>21228.28</v>
      </c>
      <c r="H397" s="3">
        <f>IF(ISERR(LN(Table210[[#This Row],[Close]]/E396)),"-",LN(Table210[[#This Row],[Close]]/E396))</f>
        <v>-8.5077621466028291E-3</v>
      </c>
    </row>
    <row r="398" spans="1:8" x14ac:dyDescent="0.3">
      <c r="A398" s="2">
        <v>43685</v>
      </c>
      <c r="B398" s="1">
        <v>10899.2</v>
      </c>
      <c r="C398" s="1">
        <v>11058.05</v>
      </c>
      <c r="D398" s="1">
        <v>10842.95</v>
      </c>
      <c r="E398" s="1">
        <v>11032.45</v>
      </c>
      <c r="F398" s="1">
        <v>482471622</v>
      </c>
      <c r="G398" s="1">
        <v>20667.599999999999</v>
      </c>
      <c r="H398" s="3">
        <f>IF(ISERR(LN(Table210[[#This Row],[Close]]/E397)),"-",LN(Table210[[#This Row],[Close]]/E397))</f>
        <v>1.6169066094785186E-2</v>
      </c>
    </row>
    <row r="399" spans="1:8" x14ac:dyDescent="0.3">
      <c r="A399" s="2">
        <v>43686</v>
      </c>
      <c r="B399" s="1">
        <v>11087.9</v>
      </c>
      <c r="C399" s="1">
        <v>11181.45</v>
      </c>
      <c r="D399" s="1">
        <v>11062.8</v>
      </c>
      <c r="E399" s="1">
        <v>11109.65</v>
      </c>
      <c r="F399" s="1">
        <v>538063563</v>
      </c>
      <c r="G399" s="1">
        <v>21092.05</v>
      </c>
      <c r="H399" s="3">
        <f>IF(ISERR(LN(Table210[[#This Row],[Close]]/E398)),"-",LN(Table210[[#This Row],[Close]]/E398))</f>
        <v>6.9731699180488674E-3</v>
      </c>
    </row>
    <row r="400" spans="1:8" x14ac:dyDescent="0.3">
      <c r="A400" s="2">
        <v>43690</v>
      </c>
      <c r="B400" s="1">
        <v>11139.4</v>
      </c>
      <c r="C400" s="1">
        <v>11145.9</v>
      </c>
      <c r="D400" s="1">
        <v>10901.6</v>
      </c>
      <c r="E400" s="1">
        <v>10925.85</v>
      </c>
      <c r="F400" s="1">
        <v>624634647</v>
      </c>
      <c r="G400" s="1">
        <v>24790.67</v>
      </c>
      <c r="H400" s="3">
        <f>IF(ISERR(LN(Table210[[#This Row],[Close]]/E399)),"-",LN(Table210[[#This Row],[Close]]/E399))</f>
        <v>-1.6682558846185944E-2</v>
      </c>
    </row>
    <row r="401" spans="1:8" x14ac:dyDescent="0.3">
      <c r="A401" s="2">
        <v>43691</v>
      </c>
      <c r="B401" s="1">
        <v>11003.25</v>
      </c>
      <c r="C401" s="1">
        <v>11078.15</v>
      </c>
      <c r="D401" s="1">
        <v>10935.6</v>
      </c>
      <c r="E401" s="1">
        <v>11029.4</v>
      </c>
      <c r="F401" s="1">
        <v>511541716</v>
      </c>
      <c r="G401" s="1">
        <v>19712.810000000001</v>
      </c>
      <c r="H401" s="3">
        <f>IF(ISERR(LN(Table210[[#This Row],[Close]]/E400)),"-",LN(Table210[[#This Row],[Close]]/E400))</f>
        <v>9.432893528210886E-3</v>
      </c>
    </row>
    <row r="402" spans="1:8" x14ac:dyDescent="0.3">
      <c r="A402" s="2">
        <v>43693</v>
      </c>
      <c r="B402" s="1">
        <v>11043.65</v>
      </c>
      <c r="C402" s="1">
        <v>11068.65</v>
      </c>
      <c r="D402" s="1">
        <v>10924.3</v>
      </c>
      <c r="E402" s="1">
        <v>11047.8</v>
      </c>
      <c r="F402" s="1">
        <v>470909918</v>
      </c>
      <c r="G402" s="1">
        <v>19281.91</v>
      </c>
      <c r="H402" s="3">
        <f>IF(ISERR(LN(Table210[[#This Row],[Close]]/E401)),"-",LN(Table210[[#This Row],[Close]]/E401))</f>
        <v>1.6668784320785558E-3</v>
      </c>
    </row>
    <row r="403" spans="1:8" x14ac:dyDescent="0.3">
      <c r="A403" s="2">
        <v>43696</v>
      </c>
      <c r="B403" s="1">
        <v>11094.8</v>
      </c>
      <c r="C403" s="1">
        <v>11146.9</v>
      </c>
      <c r="D403" s="1">
        <v>11037.85</v>
      </c>
      <c r="E403" s="1">
        <v>11053.9</v>
      </c>
      <c r="F403" s="1">
        <v>369493161</v>
      </c>
      <c r="G403" s="1">
        <v>14120.35</v>
      </c>
      <c r="H403" s="3">
        <f>IF(ISERR(LN(Table210[[#This Row],[Close]]/E402)),"-",LN(Table210[[#This Row],[Close]]/E402))</f>
        <v>5.5199375205423505E-4</v>
      </c>
    </row>
    <row r="404" spans="1:8" x14ac:dyDescent="0.3">
      <c r="A404" s="2">
        <v>43697</v>
      </c>
      <c r="B404" s="1">
        <v>11063.9</v>
      </c>
      <c r="C404" s="1">
        <v>11076.3</v>
      </c>
      <c r="D404" s="1">
        <v>10985.3</v>
      </c>
      <c r="E404" s="1">
        <v>11017</v>
      </c>
      <c r="F404" s="1">
        <v>444715679</v>
      </c>
      <c r="G404" s="1">
        <v>16915.96</v>
      </c>
      <c r="H404" s="3">
        <f>IF(ISERR(LN(Table210[[#This Row],[Close]]/E403)),"-",LN(Table210[[#This Row],[Close]]/E403))</f>
        <v>-3.3437725132185541E-3</v>
      </c>
    </row>
    <row r="405" spans="1:8" x14ac:dyDescent="0.3">
      <c r="A405" s="2">
        <v>43698</v>
      </c>
      <c r="B405" s="1">
        <v>11018.15</v>
      </c>
      <c r="C405" s="1">
        <v>11034.2</v>
      </c>
      <c r="D405" s="1">
        <v>10906.65</v>
      </c>
      <c r="E405" s="1">
        <v>10918.7</v>
      </c>
      <c r="F405" s="1">
        <v>557867906</v>
      </c>
      <c r="G405" s="1">
        <v>16747.990000000002</v>
      </c>
      <c r="H405" s="3">
        <f>IF(ISERR(LN(Table210[[#This Row],[Close]]/E404)),"-",LN(Table210[[#This Row],[Close]]/E404))</f>
        <v>-8.9626187469466975E-3</v>
      </c>
    </row>
    <row r="406" spans="1:8" x14ac:dyDescent="0.3">
      <c r="A406" s="2">
        <v>43699</v>
      </c>
      <c r="B406" s="1">
        <v>10905.3</v>
      </c>
      <c r="C406" s="1">
        <v>10908.25</v>
      </c>
      <c r="D406" s="1">
        <v>10718.3</v>
      </c>
      <c r="E406" s="1">
        <v>10741.35</v>
      </c>
      <c r="F406" s="1">
        <v>668193449</v>
      </c>
      <c r="G406" s="1">
        <v>18764.38</v>
      </c>
      <c r="H406" s="3">
        <f>IF(ISERR(LN(Table210[[#This Row],[Close]]/E405)),"-",LN(Table210[[#This Row],[Close]]/E405))</f>
        <v>-1.6376136105612608E-2</v>
      </c>
    </row>
    <row r="407" spans="1:8" x14ac:dyDescent="0.3">
      <c r="A407" s="2">
        <v>43700</v>
      </c>
      <c r="B407" s="1">
        <v>10699.6</v>
      </c>
      <c r="C407" s="1">
        <v>10862.55</v>
      </c>
      <c r="D407" s="1">
        <v>10637.15</v>
      </c>
      <c r="E407" s="1">
        <v>10829.35</v>
      </c>
      <c r="F407" s="1">
        <v>667079625</v>
      </c>
      <c r="G407" s="1">
        <v>20983.75</v>
      </c>
      <c r="H407" s="3">
        <f>IF(ISERR(LN(Table210[[#This Row],[Close]]/E406)),"-",LN(Table210[[#This Row],[Close]]/E406))</f>
        <v>8.1592612391295921E-3</v>
      </c>
    </row>
    <row r="408" spans="1:8" x14ac:dyDescent="0.3">
      <c r="A408" s="2">
        <v>43703</v>
      </c>
      <c r="B408" s="1">
        <v>11000.3</v>
      </c>
      <c r="C408" s="1">
        <v>11070.3</v>
      </c>
      <c r="D408" s="1">
        <v>10756.55</v>
      </c>
      <c r="E408" s="1">
        <v>11057.85</v>
      </c>
      <c r="F408" s="1">
        <v>684141923</v>
      </c>
      <c r="G408" s="1">
        <v>22375.99</v>
      </c>
      <c r="H408" s="3">
        <f>IF(ISERR(LN(Table210[[#This Row],[Close]]/E407)),"-",LN(Table210[[#This Row],[Close]]/E407))</f>
        <v>2.0880542239304772E-2</v>
      </c>
    </row>
    <row r="409" spans="1:8" x14ac:dyDescent="0.3">
      <c r="A409" s="2">
        <v>43704</v>
      </c>
      <c r="B409" s="1">
        <v>11106.55</v>
      </c>
      <c r="C409" s="1">
        <v>11141.75</v>
      </c>
      <c r="D409" s="1">
        <v>11049.5</v>
      </c>
      <c r="E409" s="1">
        <v>11105.35</v>
      </c>
      <c r="F409" s="1">
        <v>685551267</v>
      </c>
      <c r="G409" s="1">
        <v>27413.16</v>
      </c>
      <c r="H409" s="3">
        <f>IF(ISERR(LN(Table210[[#This Row],[Close]]/E408)),"-",LN(Table210[[#This Row],[Close]]/E408))</f>
        <v>4.2863912004609123E-3</v>
      </c>
    </row>
    <row r="410" spans="1:8" x14ac:dyDescent="0.3">
      <c r="A410" s="2">
        <v>43705</v>
      </c>
      <c r="B410" s="1">
        <v>11101.3</v>
      </c>
      <c r="C410" s="1">
        <v>11129.65</v>
      </c>
      <c r="D410" s="1">
        <v>10987.65</v>
      </c>
      <c r="E410" s="1">
        <v>11046.1</v>
      </c>
      <c r="F410" s="1">
        <v>549954696</v>
      </c>
      <c r="G410" s="1">
        <v>16739.43</v>
      </c>
      <c r="H410" s="3">
        <f>IF(ISERR(LN(Table210[[#This Row],[Close]]/E409)),"-",LN(Table210[[#This Row],[Close]]/E409))</f>
        <v>-5.3495496953686683E-3</v>
      </c>
    </row>
    <row r="411" spans="1:8" x14ac:dyDescent="0.3">
      <c r="A411" s="2">
        <v>43706</v>
      </c>
      <c r="B411" s="1">
        <v>10996.05</v>
      </c>
      <c r="C411" s="1">
        <v>11021.1</v>
      </c>
      <c r="D411" s="1">
        <v>10922.4</v>
      </c>
      <c r="E411" s="1">
        <v>10948.3</v>
      </c>
      <c r="F411" s="1">
        <v>649876160</v>
      </c>
      <c r="G411" s="1">
        <v>20127.77</v>
      </c>
      <c r="H411" s="3">
        <f>IF(ISERR(LN(Table210[[#This Row],[Close]]/E410)),"-",LN(Table210[[#This Row],[Close]]/E410))</f>
        <v>-8.8932314206440471E-3</v>
      </c>
    </row>
    <row r="412" spans="1:8" x14ac:dyDescent="0.3">
      <c r="A412" s="2">
        <v>43707</v>
      </c>
      <c r="B412" s="1">
        <v>10987.8</v>
      </c>
      <c r="C412" s="1">
        <v>11042.6</v>
      </c>
      <c r="D412" s="1">
        <v>10874.8</v>
      </c>
      <c r="E412" s="1">
        <v>11023.25</v>
      </c>
      <c r="F412" s="1">
        <v>628154431</v>
      </c>
      <c r="G412" s="1">
        <v>21057.31</v>
      </c>
      <c r="H412" s="3">
        <f>IF(ISERR(LN(Table210[[#This Row],[Close]]/E411)),"-",LN(Table210[[#This Row],[Close]]/E411))</f>
        <v>6.822485506963346E-3</v>
      </c>
    </row>
    <row r="413" spans="1:8" x14ac:dyDescent="0.3">
      <c r="A413" s="2">
        <v>43711</v>
      </c>
      <c r="B413" s="1">
        <v>10960.95</v>
      </c>
      <c r="C413" s="1">
        <v>10967.5</v>
      </c>
      <c r="D413" s="1">
        <v>10772.7</v>
      </c>
      <c r="E413" s="1">
        <v>10797.9</v>
      </c>
      <c r="F413" s="1">
        <v>483038985</v>
      </c>
      <c r="G413" s="1">
        <v>16595.599999999999</v>
      </c>
      <c r="H413" s="3">
        <f>IF(ISERR(LN(Table210[[#This Row],[Close]]/E412)),"-",LN(Table210[[#This Row],[Close]]/E412))</f>
        <v>-2.0655007796257053E-2</v>
      </c>
    </row>
    <row r="414" spans="1:8" x14ac:dyDescent="0.3">
      <c r="A414" s="2">
        <v>43712</v>
      </c>
      <c r="B414" s="1">
        <v>10790.4</v>
      </c>
      <c r="C414" s="1">
        <v>10858.75</v>
      </c>
      <c r="D414" s="1">
        <v>10746.35</v>
      </c>
      <c r="E414" s="1">
        <v>10844.65</v>
      </c>
      <c r="F414" s="1">
        <v>508784352</v>
      </c>
      <c r="G414" s="1">
        <v>19195.099999999999</v>
      </c>
      <c r="H414" s="3">
        <f>IF(ISERR(LN(Table210[[#This Row],[Close]]/E413)),"-",LN(Table210[[#This Row],[Close]]/E413))</f>
        <v>4.3202000422602948E-3</v>
      </c>
    </row>
    <row r="415" spans="1:8" x14ac:dyDescent="0.3">
      <c r="A415" s="2">
        <v>43713</v>
      </c>
      <c r="B415" s="1">
        <v>10860.95</v>
      </c>
      <c r="C415" s="1">
        <v>10920.1</v>
      </c>
      <c r="D415" s="1">
        <v>10816</v>
      </c>
      <c r="E415" s="1">
        <v>10847.9</v>
      </c>
      <c r="F415" s="1">
        <v>595699267</v>
      </c>
      <c r="G415" s="1">
        <v>18279.88</v>
      </c>
      <c r="H415" s="3">
        <f>IF(ISERR(LN(Table210[[#This Row],[Close]]/E414)),"-",LN(Table210[[#This Row],[Close]]/E414))</f>
        <v>2.9964204524756224E-4</v>
      </c>
    </row>
    <row r="416" spans="1:8" x14ac:dyDescent="0.3">
      <c r="A416" s="2">
        <v>43714</v>
      </c>
      <c r="B416" s="1">
        <v>10883.8</v>
      </c>
      <c r="C416" s="1">
        <v>10957.05</v>
      </c>
      <c r="D416" s="1">
        <v>10867.45</v>
      </c>
      <c r="E416" s="1">
        <v>10946.2</v>
      </c>
      <c r="F416" s="1">
        <v>497214445</v>
      </c>
      <c r="G416" s="1">
        <v>18167.78</v>
      </c>
      <c r="H416" s="3">
        <f>IF(ISERR(LN(Table210[[#This Row],[Close]]/E415)),"-",LN(Table210[[#This Row],[Close]]/E415))</f>
        <v>9.0208512030475613E-3</v>
      </c>
    </row>
    <row r="417" spans="1:8" x14ac:dyDescent="0.3">
      <c r="A417" s="2">
        <v>43717</v>
      </c>
      <c r="B417" s="1">
        <v>10936.7</v>
      </c>
      <c r="C417" s="1">
        <v>11028.85</v>
      </c>
      <c r="D417" s="1">
        <v>10889.8</v>
      </c>
      <c r="E417" s="1">
        <v>11003.05</v>
      </c>
      <c r="F417" s="1">
        <v>412471067</v>
      </c>
      <c r="G417" s="1">
        <v>14762.07</v>
      </c>
      <c r="H417" s="3">
        <f>IF(ISERR(LN(Table210[[#This Row],[Close]]/E416)),"-",LN(Table210[[#This Row],[Close]]/E416))</f>
        <v>5.1801430231516307E-3</v>
      </c>
    </row>
    <row r="418" spans="1:8" x14ac:dyDescent="0.3">
      <c r="A418" s="2">
        <v>43719</v>
      </c>
      <c r="B418" s="1">
        <v>11028.5</v>
      </c>
      <c r="C418" s="1">
        <v>11054.8</v>
      </c>
      <c r="D418" s="1">
        <v>11011.65</v>
      </c>
      <c r="E418" s="1">
        <v>11035.7</v>
      </c>
      <c r="F418" s="1">
        <v>687140326</v>
      </c>
      <c r="G418" s="1">
        <v>19550.59</v>
      </c>
      <c r="H418" s="3">
        <f>IF(ISERR(LN(Table210[[#This Row],[Close]]/E417)),"-",LN(Table210[[#This Row],[Close]]/E417))</f>
        <v>2.9629651306572699E-3</v>
      </c>
    </row>
    <row r="419" spans="1:8" x14ac:dyDescent="0.3">
      <c r="A419" s="2">
        <v>43720</v>
      </c>
      <c r="B419" s="1">
        <v>11058.3</v>
      </c>
      <c r="C419" s="1">
        <v>11081.75</v>
      </c>
      <c r="D419" s="1">
        <v>10964.95</v>
      </c>
      <c r="E419" s="1">
        <v>10982.8</v>
      </c>
      <c r="F419" s="1">
        <v>551436050</v>
      </c>
      <c r="G419" s="1">
        <v>17510.169999999998</v>
      </c>
      <c r="H419" s="3">
        <f>IF(ISERR(LN(Table210[[#This Row],[Close]]/E418)),"-",LN(Table210[[#This Row],[Close]]/E418))</f>
        <v>-4.8050595437650065E-3</v>
      </c>
    </row>
    <row r="420" spans="1:8" x14ac:dyDescent="0.3">
      <c r="A420" s="2">
        <v>43721</v>
      </c>
      <c r="B420" s="1">
        <v>10986.8</v>
      </c>
      <c r="C420" s="1">
        <v>11084.45</v>
      </c>
      <c r="D420" s="1">
        <v>10945.75</v>
      </c>
      <c r="E420" s="1">
        <v>11075.9</v>
      </c>
      <c r="F420" s="1">
        <v>624305151</v>
      </c>
      <c r="G420" s="1">
        <v>18012.759999999998</v>
      </c>
      <c r="H420" s="3">
        <f>IF(ISERR(LN(Table210[[#This Row],[Close]]/E419)),"-",LN(Table210[[#This Row],[Close]]/E419))</f>
        <v>8.4411640582458328E-3</v>
      </c>
    </row>
    <row r="421" spans="1:8" x14ac:dyDescent="0.3">
      <c r="A421" s="2">
        <v>43724</v>
      </c>
      <c r="B421" s="1">
        <v>10994.85</v>
      </c>
      <c r="C421" s="1">
        <v>11052.7</v>
      </c>
      <c r="D421" s="1">
        <v>10968.2</v>
      </c>
      <c r="E421" s="1">
        <v>11003.5</v>
      </c>
      <c r="F421" s="1">
        <v>434449776</v>
      </c>
      <c r="G421" s="1">
        <v>15786.17</v>
      </c>
      <c r="H421" s="3">
        <f>IF(ISERR(LN(Table210[[#This Row],[Close]]/E420)),"-",LN(Table210[[#This Row],[Close]]/E420))</f>
        <v>-6.5581727303500393E-3</v>
      </c>
    </row>
    <row r="422" spans="1:8" x14ac:dyDescent="0.3">
      <c r="A422" s="2">
        <v>43725</v>
      </c>
      <c r="B422" s="1">
        <v>11000.1</v>
      </c>
      <c r="C422" s="1">
        <v>11000.1</v>
      </c>
      <c r="D422" s="1">
        <v>10796.5</v>
      </c>
      <c r="E422" s="1">
        <v>10817.6</v>
      </c>
      <c r="F422" s="1">
        <v>482013044</v>
      </c>
      <c r="G422" s="1">
        <v>17721.93</v>
      </c>
      <c r="H422" s="3">
        <f>IF(ISERR(LN(Table210[[#This Row],[Close]]/E421)),"-",LN(Table210[[#This Row],[Close]]/E421))</f>
        <v>-1.7038966653176175E-2</v>
      </c>
    </row>
    <row r="423" spans="1:8" x14ac:dyDescent="0.3">
      <c r="A423" s="2">
        <v>43726</v>
      </c>
      <c r="B423" s="1">
        <v>10872.8</v>
      </c>
      <c r="C423" s="1">
        <v>10885.15</v>
      </c>
      <c r="D423" s="1">
        <v>10804.85</v>
      </c>
      <c r="E423" s="1">
        <v>10840.65</v>
      </c>
      <c r="F423" s="1">
        <v>519155072</v>
      </c>
      <c r="G423" s="1">
        <v>16784.43</v>
      </c>
      <c r="H423" s="3">
        <f>IF(ISERR(LN(Table210[[#This Row],[Close]]/E422)),"-",LN(Table210[[#This Row],[Close]]/E422))</f>
        <v>2.1285199591399326E-3</v>
      </c>
    </row>
    <row r="424" spans="1:8" x14ac:dyDescent="0.3">
      <c r="A424" s="2">
        <v>43727</v>
      </c>
      <c r="B424" s="1">
        <v>10845.2</v>
      </c>
      <c r="C424" s="1">
        <v>10845.2</v>
      </c>
      <c r="D424" s="1">
        <v>10670.25</v>
      </c>
      <c r="E424" s="1">
        <v>10704.8</v>
      </c>
      <c r="F424" s="1">
        <v>642599183</v>
      </c>
      <c r="G424" s="1">
        <v>16642.830000000002</v>
      </c>
      <c r="H424" s="3">
        <f>IF(ISERR(LN(Table210[[#This Row],[Close]]/E423)),"-",LN(Table210[[#This Row],[Close]]/E423))</f>
        <v>-1.2610718304774393E-2</v>
      </c>
    </row>
    <row r="425" spans="1:8" x14ac:dyDescent="0.3">
      <c r="A425" s="2">
        <v>43728</v>
      </c>
      <c r="B425" s="1">
        <v>10746.8</v>
      </c>
      <c r="C425" s="1">
        <v>11381.9</v>
      </c>
      <c r="D425" s="1">
        <v>10691</v>
      </c>
      <c r="E425" s="1">
        <v>11274.2</v>
      </c>
      <c r="F425" s="1">
        <v>1356767450</v>
      </c>
      <c r="G425" s="1">
        <v>54081.53</v>
      </c>
      <c r="H425" s="3">
        <f>IF(ISERR(LN(Table210[[#This Row],[Close]]/E424)),"-",LN(Table210[[#This Row],[Close]]/E424))</f>
        <v>5.1824690425978821E-2</v>
      </c>
    </row>
    <row r="426" spans="1:8" x14ac:dyDescent="0.3">
      <c r="A426" s="2">
        <v>43731</v>
      </c>
      <c r="B426" s="1">
        <v>11542.7</v>
      </c>
      <c r="C426" s="1">
        <v>11694.85</v>
      </c>
      <c r="D426" s="1">
        <v>11471.35</v>
      </c>
      <c r="E426" s="1">
        <v>11600.2</v>
      </c>
      <c r="F426" s="1">
        <v>882826741</v>
      </c>
      <c r="G426" s="1">
        <v>40005.01</v>
      </c>
      <c r="H426" s="3">
        <f>IF(ISERR(LN(Table210[[#This Row],[Close]]/E425)),"-",LN(Table210[[#This Row],[Close]]/E425))</f>
        <v>2.8505409908377584E-2</v>
      </c>
    </row>
    <row r="427" spans="1:8" x14ac:dyDescent="0.3">
      <c r="A427" s="2">
        <v>43732</v>
      </c>
      <c r="B427" s="1">
        <v>11590.7</v>
      </c>
      <c r="C427" s="1">
        <v>11655.05</v>
      </c>
      <c r="D427" s="1">
        <v>11539.2</v>
      </c>
      <c r="E427" s="1">
        <v>11588.2</v>
      </c>
      <c r="F427" s="1">
        <v>651722255</v>
      </c>
      <c r="G427" s="1">
        <v>26930.07</v>
      </c>
      <c r="H427" s="3">
        <f>IF(ISERR(LN(Table210[[#This Row],[Close]]/E426)),"-",LN(Table210[[#This Row],[Close]]/E426))</f>
        <v>-1.0350003511433552E-3</v>
      </c>
    </row>
    <row r="428" spans="1:8" x14ac:dyDescent="0.3">
      <c r="A428" s="2">
        <v>43733</v>
      </c>
      <c r="B428" s="1">
        <v>11564.85</v>
      </c>
      <c r="C428" s="1">
        <v>11564.95</v>
      </c>
      <c r="D428" s="1">
        <v>11416.1</v>
      </c>
      <c r="E428" s="1">
        <v>11440.2</v>
      </c>
      <c r="F428" s="1">
        <v>629054640</v>
      </c>
      <c r="G428" s="1">
        <v>25266.240000000002</v>
      </c>
      <c r="H428" s="3">
        <f>IF(ISERR(LN(Table210[[#This Row],[Close]]/E427)),"-",LN(Table210[[#This Row],[Close]]/E427))</f>
        <v>-1.2853870675538228E-2</v>
      </c>
    </row>
    <row r="429" spans="1:8" x14ac:dyDescent="0.3">
      <c r="A429" s="2">
        <v>43734</v>
      </c>
      <c r="B429" s="1">
        <v>11469.85</v>
      </c>
      <c r="C429" s="1">
        <v>11610.85</v>
      </c>
      <c r="D429" s="1">
        <v>11466.35</v>
      </c>
      <c r="E429" s="1">
        <v>11571.2</v>
      </c>
      <c r="F429" s="1">
        <v>844465614</v>
      </c>
      <c r="G429" s="1">
        <v>30707.84</v>
      </c>
      <c r="H429" s="3">
        <f>IF(ISERR(LN(Table210[[#This Row],[Close]]/E428)),"-",LN(Table210[[#This Row],[Close]]/E428))</f>
        <v>1.1385784019294062E-2</v>
      </c>
    </row>
    <row r="430" spans="1:8" x14ac:dyDescent="0.3">
      <c r="A430" s="2">
        <v>43735</v>
      </c>
      <c r="B430" s="1">
        <v>11556.35</v>
      </c>
      <c r="C430" s="1">
        <v>11593.6</v>
      </c>
      <c r="D430" s="1">
        <v>11499.75</v>
      </c>
      <c r="E430" s="1">
        <v>11512.4</v>
      </c>
      <c r="F430" s="1">
        <v>650017280</v>
      </c>
      <c r="G430" s="1">
        <v>19036.939999999999</v>
      </c>
      <c r="H430" s="3">
        <f>IF(ISERR(LN(Table210[[#This Row],[Close]]/E429)),"-",LN(Table210[[#This Row],[Close]]/E429))</f>
        <v>-5.0945370025516938E-3</v>
      </c>
    </row>
    <row r="431" spans="1:8" x14ac:dyDescent="0.3">
      <c r="A431" s="2">
        <v>43738</v>
      </c>
      <c r="B431" s="1">
        <v>11491.15</v>
      </c>
      <c r="C431" s="1">
        <v>11508.25</v>
      </c>
      <c r="D431" s="1">
        <v>11390.8</v>
      </c>
      <c r="E431" s="1">
        <v>11474.45</v>
      </c>
      <c r="F431" s="1">
        <v>756848686</v>
      </c>
      <c r="G431" s="1">
        <v>23748.07</v>
      </c>
      <c r="H431" s="3">
        <f>IF(ISERR(LN(Table210[[#This Row],[Close]]/E430)),"-",LN(Table210[[#This Row],[Close]]/E430))</f>
        <v>-3.3018908183674615E-3</v>
      </c>
    </row>
    <row r="432" spans="1:8" x14ac:dyDescent="0.3">
      <c r="A432" s="2">
        <v>43739</v>
      </c>
      <c r="B432" s="1">
        <v>11515.4</v>
      </c>
      <c r="C432" s="1">
        <v>11554.2</v>
      </c>
      <c r="D432" s="1">
        <v>11247.9</v>
      </c>
      <c r="E432" s="1">
        <v>11359.9</v>
      </c>
      <c r="F432" s="1">
        <v>1305415159</v>
      </c>
      <c r="G432" s="1">
        <v>28972.720000000001</v>
      </c>
      <c r="H432" s="3">
        <f>IF(ISERR(LN(Table210[[#This Row],[Close]]/E431)),"-",LN(Table210[[#This Row],[Close]]/E431))</f>
        <v>-1.0033214077332946E-2</v>
      </c>
    </row>
    <row r="433" spans="1:8" x14ac:dyDescent="0.3">
      <c r="A433" s="2">
        <v>43741</v>
      </c>
      <c r="B433" s="1">
        <v>11322.25</v>
      </c>
      <c r="C433" s="1">
        <v>11370.4</v>
      </c>
      <c r="D433" s="1">
        <v>11257.35</v>
      </c>
      <c r="E433" s="1">
        <v>11314</v>
      </c>
      <c r="F433" s="1">
        <v>1017479514</v>
      </c>
      <c r="G433" s="1">
        <v>21658.38</v>
      </c>
      <c r="H433" s="3">
        <f>IF(ISERR(LN(Table210[[#This Row],[Close]]/E432)),"-",LN(Table210[[#This Row],[Close]]/E432))</f>
        <v>-4.0487135163949257E-3</v>
      </c>
    </row>
    <row r="434" spans="1:8" x14ac:dyDescent="0.3">
      <c r="A434" s="2">
        <v>43742</v>
      </c>
      <c r="B434" s="1">
        <v>11388.45</v>
      </c>
      <c r="C434" s="1">
        <v>11400.3</v>
      </c>
      <c r="D434" s="1">
        <v>11158.35</v>
      </c>
      <c r="E434" s="1">
        <v>11174.75</v>
      </c>
      <c r="F434" s="1">
        <v>928524450</v>
      </c>
      <c r="G434" s="1">
        <v>22470.76</v>
      </c>
      <c r="H434" s="3">
        <f>IF(ISERR(LN(Table210[[#This Row],[Close]]/E433)),"-",LN(Table210[[#This Row],[Close]]/E433))</f>
        <v>-1.2384128036227408E-2</v>
      </c>
    </row>
    <row r="435" spans="1:8" x14ac:dyDescent="0.3">
      <c r="A435" s="2">
        <v>43745</v>
      </c>
      <c r="B435" s="1">
        <v>11196.2</v>
      </c>
      <c r="C435" s="1">
        <v>11233.85</v>
      </c>
      <c r="D435" s="1">
        <v>11112.65</v>
      </c>
      <c r="E435" s="1">
        <v>11126.4</v>
      </c>
      <c r="F435" s="1">
        <v>733198763</v>
      </c>
      <c r="G435" s="1">
        <v>18641.37</v>
      </c>
      <c r="H435" s="3">
        <f>IF(ISERR(LN(Table210[[#This Row],[Close]]/E434)),"-",LN(Table210[[#This Row],[Close]]/E434))</f>
        <v>-4.3361060533314236E-3</v>
      </c>
    </row>
    <row r="436" spans="1:8" x14ac:dyDescent="0.3">
      <c r="A436" s="2">
        <v>43747</v>
      </c>
      <c r="B436" s="1">
        <v>11152.95</v>
      </c>
      <c r="C436" s="1">
        <v>11321.6</v>
      </c>
      <c r="D436" s="1">
        <v>11090.15</v>
      </c>
      <c r="E436" s="1">
        <v>11313.3</v>
      </c>
      <c r="F436" s="1">
        <v>741148639</v>
      </c>
      <c r="G436" s="1">
        <v>20961.54</v>
      </c>
      <c r="H436" s="3">
        <f>IF(ISERR(LN(Table210[[#This Row],[Close]]/E435)),"-",LN(Table210[[#This Row],[Close]]/E435))</f>
        <v>1.6658361926267153E-2</v>
      </c>
    </row>
    <row r="437" spans="1:8" x14ac:dyDescent="0.3">
      <c r="A437" s="2">
        <v>43748</v>
      </c>
      <c r="B437" s="1">
        <v>11280.5</v>
      </c>
      <c r="C437" s="1">
        <v>11293.35</v>
      </c>
      <c r="D437" s="1">
        <v>11208.55</v>
      </c>
      <c r="E437" s="1">
        <v>11234.55</v>
      </c>
      <c r="F437" s="1">
        <v>562017945</v>
      </c>
      <c r="G437" s="1">
        <v>19234.310000000001</v>
      </c>
      <c r="H437" s="3">
        <f>IF(ISERR(LN(Table210[[#This Row],[Close]]/E436)),"-",LN(Table210[[#This Row],[Close]]/E436))</f>
        <v>-6.9851733270783253E-3</v>
      </c>
    </row>
    <row r="438" spans="1:8" x14ac:dyDescent="0.3">
      <c r="A438" s="2">
        <v>43749</v>
      </c>
      <c r="B438" s="1">
        <v>11257.7</v>
      </c>
      <c r="C438" s="1">
        <v>11362.9</v>
      </c>
      <c r="D438" s="1">
        <v>11189.4</v>
      </c>
      <c r="E438" s="1">
        <v>11305.05</v>
      </c>
      <c r="F438" s="1">
        <v>737795150</v>
      </c>
      <c r="G438" s="1">
        <v>22511.39</v>
      </c>
      <c r="H438" s="3">
        <f>IF(ISERR(LN(Table210[[#This Row],[Close]]/E437)),"-",LN(Table210[[#This Row],[Close]]/E437))</f>
        <v>6.255677111318734E-3</v>
      </c>
    </row>
    <row r="439" spans="1:8" x14ac:dyDescent="0.3">
      <c r="A439" s="2">
        <v>43752</v>
      </c>
      <c r="B439" s="1">
        <v>11335.9</v>
      </c>
      <c r="C439" s="1">
        <v>11420.45</v>
      </c>
      <c r="D439" s="1">
        <v>11290.05</v>
      </c>
      <c r="E439" s="1">
        <v>11341.15</v>
      </c>
      <c r="F439" s="1">
        <v>587579191</v>
      </c>
      <c r="G439" s="1">
        <v>17499.48</v>
      </c>
      <c r="H439" s="3">
        <f>IF(ISERR(LN(Table210[[#This Row],[Close]]/E438)),"-",LN(Table210[[#This Row],[Close]]/E438))</f>
        <v>3.1881755506963242E-3</v>
      </c>
    </row>
    <row r="440" spans="1:8" x14ac:dyDescent="0.3">
      <c r="A440" s="2">
        <v>43753</v>
      </c>
      <c r="B440" s="1">
        <v>11360.85</v>
      </c>
      <c r="C440" s="1">
        <v>11462.35</v>
      </c>
      <c r="D440" s="1">
        <v>11342.1</v>
      </c>
      <c r="E440" s="1">
        <v>11428.3</v>
      </c>
      <c r="F440" s="1">
        <v>527396180</v>
      </c>
      <c r="G440" s="1">
        <v>17041.55</v>
      </c>
      <c r="H440" s="3">
        <f>IF(ISERR(LN(Table210[[#This Row],[Close]]/E439)),"-",LN(Table210[[#This Row],[Close]]/E439))</f>
        <v>7.655031243923585E-3</v>
      </c>
    </row>
    <row r="441" spans="1:8" x14ac:dyDescent="0.3">
      <c r="A441" s="2">
        <v>43754</v>
      </c>
      <c r="B441" s="1">
        <v>11464.95</v>
      </c>
      <c r="C441" s="1">
        <v>11481.05</v>
      </c>
      <c r="D441" s="1">
        <v>11411.1</v>
      </c>
      <c r="E441" s="1">
        <v>11464</v>
      </c>
      <c r="F441" s="1">
        <v>533468525</v>
      </c>
      <c r="G441" s="1">
        <v>18266.060000000001</v>
      </c>
      <c r="H441" s="3">
        <f>IF(ISERR(LN(Table210[[#This Row],[Close]]/E440)),"-",LN(Table210[[#This Row],[Close]]/E440))</f>
        <v>3.1189551893382886E-3</v>
      </c>
    </row>
    <row r="442" spans="1:8" x14ac:dyDescent="0.3">
      <c r="A442" s="2">
        <v>43755</v>
      </c>
      <c r="B442" s="1">
        <v>11466.3</v>
      </c>
      <c r="C442" s="1">
        <v>11599.1</v>
      </c>
      <c r="D442" s="1">
        <v>11439.65</v>
      </c>
      <c r="E442" s="1">
        <v>11586.35</v>
      </c>
      <c r="F442" s="1">
        <v>797572398</v>
      </c>
      <c r="G442" s="1">
        <v>20839.2</v>
      </c>
      <c r="H442" s="3">
        <f>IF(ISERR(LN(Table210[[#This Row],[Close]]/E441)),"-",LN(Table210[[#This Row],[Close]]/E441))</f>
        <v>1.0615990565060435E-2</v>
      </c>
    </row>
    <row r="443" spans="1:8" x14ac:dyDescent="0.3">
      <c r="A443" s="2">
        <v>43756</v>
      </c>
      <c r="B443" s="1">
        <v>11580.3</v>
      </c>
      <c r="C443" s="1">
        <v>11684.7</v>
      </c>
      <c r="D443" s="1">
        <v>11553.15</v>
      </c>
      <c r="E443" s="1">
        <v>11661.85</v>
      </c>
      <c r="F443" s="1">
        <v>853440208</v>
      </c>
      <c r="G443" s="1">
        <v>22315.99</v>
      </c>
      <c r="H443" s="3">
        <f>IF(ISERR(LN(Table210[[#This Row],[Close]]/E442)),"-",LN(Table210[[#This Row],[Close]]/E442))</f>
        <v>6.4951493385409882E-3</v>
      </c>
    </row>
    <row r="444" spans="1:8" x14ac:dyDescent="0.3">
      <c r="A444" s="2">
        <v>43760</v>
      </c>
      <c r="B444" s="1">
        <v>11657.15</v>
      </c>
      <c r="C444" s="1">
        <v>11714.35</v>
      </c>
      <c r="D444" s="1">
        <v>11573.65</v>
      </c>
      <c r="E444" s="1">
        <v>11588.35</v>
      </c>
      <c r="F444" s="1">
        <v>867601307</v>
      </c>
      <c r="G444" s="1">
        <v>29726.27</v>
      </c>
      <c r="H444" s="3">
        <f>IF(ISERR(LN(Table210[[#This Row],[Close]]/E443)),"-",LN(Table210[[#This Row],[Close]]/E443))</f>
        <v>-6.3225473195318302E-3</v>
      </c>
    </row>
    <row r="445" spans="1:8" x14ac:dyDescent="0.3">
      <c r="A445" s="2">
        <v>43761</v>
      </c>
      <c r="B445" s="1">
        <v>11596.2</v>
      </c>
      <c r="C445" s="1">
        <v>11651.6</v>
      </c>
      <c r="D445" s="1">
        <v>11554.4</v>
      </c>
      <c r="E445" s="1">
        <v>11604.1</v>
      </c>
      <c r="F445" s="1">
        <v>664159887</v>
      </c>
      <c r="G445" s="1">
        <v>23397.69</v>
      </c>
      <c r="H445" s="3">
        <f>IF(ISERR(LN(Table210[[#This Row],[Close]]/E444)),"-",LN(Table210[[#This Row],[Close]]/E444))</f>
        <v>1.3582008301133287E-3</v>
      </c>
    </row>
    <row r="446" spans="1:8" x14ac:dyDescent="0.3">
      <c r="A446" s="2">
        <v>43762</v>
      </c>
      <c r="B446" s="1">
        <v>11661.65</v>
      </c>
      <c r="C446" s="1">
        <v>11679.6</v>
      </c>
      <c r="D446" s="1">
        <v>11534.65</v>
      </c>
      <c r="E446" s="1">
        <v>11582.6</v>
      </c>
      <c r="F446" s="1">
        <v>700481662</v>
      </c>
      <c r="G446" s="1">
        <v>25177.46</v>
      </c>
      <c r="H446" s="3">
        <f>IF(ISERR(LN(Table210[[#This Row],[Close]]/E445)),"-",LN(Table210[[#This Row],[Close]]/E445))</f>
        <v>-1.8545119540017269E-3</v>
      </c>
    </row>
    <row r="447" spans="1:8" x14ac:dyDescent="0.3">
      <c r="A447" s="2">
        <v>43763</v>
      </c>
      <c r="B447" s="1">
        <v>11646.15</v>
      </c>
      <c r="C447" s="1">
        <v>11646.9</v>
      </c>
      <c r="D447" s="1">
        <v>11490.75</v>
      </c>
      <c r="E447" s="1">
        <v>11583.9</v>
      </c>
      <c r="F447" s="1">
        <v>812027840</v>
      </c>
      <c r="G447" s="1">
        <v>23611.51</v>
      </c>
      <c r="H447" s="3">
        <f>IF(ISERR(LN(Table210[[#This Row],[Close]]/E446)),"-",LN(Table210[[#This Row],[Close]]/E446))</f>
        <v>1.1223102336253745E-4</v>
      </c>
    </row>
    <row r="448" spans="1:8" x14ac:dyDescent="0.3">
      <c r="A448" s="2">
        <v>43765</v>
      </c>
      <c r="B448" s="1">
        <v>11662.25</v>
      </c>
      <c r="C448" s="1">
        <v>11672.4</v>
      </c>
      <c r="D448" s="1">
        <v>11604.6</v>
      </c>
      <c r="E448" s="1">
        <v>11627.15</v>
      </c>
      <c r="F448" s="1">
        <v>161779004</v>
      </c>
      <c r="G448" s="1">
        <v>3548.21</v>
      </c>
      <c r="H448" s="3">
        <f>IF(ISERR(LN(Table210[[#This Row],[Close]]/E447)),"-",LN(Table210[[#This Row],[Close]]/E447))</f>
        <v>3.7266776001179344E-3</v>
      </c>
    </row>
    <row r="449" spans="1:8" x14ac:dyDescent="0.3">
      <c r="A449" s="2">
        <v>43767</v>
      </c>
      <c r="B449" s="1">
        <v>11643.95</v>
      </c>
      <c r="C449" s="1">
        <v>11809.4</v>
      </c>
      <c r="D449" s="1">
        <v>11627.35</v>
      </c>
      <c r="E449" s="1">
        <v>11786.85</v>
      </c>
      <c r="F449" s="1">
        <v>951722529</v>
      </c>
      <c r="G449" s="1">
        <v>27054.87</v>
      </c>
      <c r="H449" s="3">
        <f>IF(ISERR(LN(Table210[[#This Row],[Close]]/E448)),"-",LN(Table210[[#This Row],[Close]]/E448))</f>
        <v>1.3641622669476343E-2</v>
      </c>
    </row>
    <row r="450" spans="1:8" x14ac:dyDescent="0.3">
      <c r="A450" s="2">
        <v>43768</v>
      </c>
      <c r="B450" s="1">
        <v>11883.9</v>
      </c>
      <c r="C450" s="1">
        <v>11883.95</v>
      </c>
      <c r="D450" s="1">
        <v>11784.45</v>
      </c>
      <c r="E450" s="1">
        <v>11844.1</v>
      </c>
      <c r="F450" s="1">
        <v>725219760</v>
      </c>
      <c r="G450" s="1">
        <v>22672.18</v>
      </c>
      <c r="H450" s="3">
        <f>IF(ISERR(LN(Table210[[#This Row],[Close]]/E449)),"-",LN(Table210[[#This Row],[Close]]/E449))</f>
        <v>4.8453500182429254E-3</v>
      </c>
    </row>
    <row r="451" spans="1:8" x14ac:dyDescent="0.3">
      <c r="A451" s="2">
        <v>43769</v>
      </c>
      <c r="B451" s="1">
        <v>11890.45</v>
      </c>
      <c r="C451" s="1">
        <v>11945</v>
      </c>
      <c r="D451" s="1">
        <v>11855.1</v>
      </c>
      <c r="E451" s="1">
        <v>11877.45</v>
      </c>
      <c r="F451" s="1">
        <v>1414837250</v>
      </c>
      <c r="G451" s="1">
        <v>31304.73</v>
      </c>
      <c r="H451" s="3">
        <f>IF(ISERR(LN(Table210[[#This Row],[Close]]/E450)),"-",LN(Table210[[#This Row],[Close]]/E450))</f>
        <v>2.81179113275152E-3</v>
      </c>
    </row>
    <row r="452" spans="1:8" x14ac:dyDescent="0.3">
      <c r="A452" s="2">
        <v>43770</v>
      </c>
      <c r="B452" s="1">
        <v>11886.6</v>
      </c>
      <c r="C452" s="1">
        <v>11918.3</v>
      </c>
      <c r="D452" s="1">
        <v>11843.35</v>
      </c>
      <c r="E452" s="1">
        <v>11890.6</v>
      </c>
      <c r="F452" s="1">
        <v>855338495</v>
      </c>
      <c r="G452" s="1">
        <v>24933.55</v>
      </c>
      <c r="H452" s="3">
        <f>IF(ISERR(LN(Table210[[#This Row],[Close]]/E451)),"-",LN(Table210[[#This Row],[Close]]/E451))</f>
        <v>1.1065275730858378E-3</v>
      </c>
    </row>
    <row r="453" spans="1:8" x14ac:dyDescent="0.3">
      <c r="A453" s="2">
        <v>43773</v>
      </c>
      <c r="B453" s="1">
        <v>11928.9</v>
      </c>
      <c r="C453" s="1">
        <v>11989.15</v>
      </c>
      <c r="D453" s="1">
        <v>11905.35</v>
      </c>
      <c r="E453" s="1">
        <v>11941.3</v>
      </c>
      <c r="F453" s="1">
        <v>823050457</v>
      </c>
      <c r="G453" s="1">
        <v>23203.88</v>
      </c>
      <c r="H453" s="3">
        <f>IF(ISERR(LN(Table210[[#This Row],[Close]]/E452)),"-",LN(Table210[[#This Row],[Close]]/E452))</f>
        <v>4.254807756561208E-3</v>
      </c>
    </row>
    <row r="454" spans="1:8" x14ac:dyDescent="0.3">
      <c r="A454" s="2">
        <v>43774</v>
      </c>
      <c r="B454" s="1">
        <v>11974.6</v>
      </c>
      <c r="C454" s="1">
        <v>11978.95</v>
      </c>
      <c r="D454" s="1">
        <v>11861.9</v>
      </c>
      <c r="E454" s="1">
        <v>11917.2</v>
      </c>
      <c r="F454" s="1">
        <v>631952071</v>
      </c>
      <c r="G454" s="1">
        <v>20995.88</v>
      </c>
      <c r="H454" s="3">
        <f>IF(ISERR(LN(Table210[[#This Row],[Close]]/E453)),"-",LN(Table210[[#This Row],[Close]]/E453))</f>
        <v>-2.0202450444738117E-3</v>
      </c>
    </row>
    <row r="455" spans="1:8" x14ac:dyDescent="0.3">
      <c r="A455" s="2">
        <v>43775</v>
      </c>
      <c r="B455" s="1">
        <v>11911.5</v>
      </c>
      <c r="C455" s="1">
        <v>12002.9</v>
      </c>
      <c r="D455" s="1">
        <v>11850.25</v>
      </c>
      <c r="E455" s="1">
        <v>11966.05</v>
      </c>
      <c r="F455" s="1">
        <v>603351290</v>
      </c>
      <c r="G455" s="1">
        <v>23324.97</v>
      </c>
      <c r="H455" s="3">
        <f>IF(ISERR(LN(Table210[[#This Row],[Close]]/E454)),"-",LN(Table210[[#This Row],[Close]]/E454))</f>
        <v>4.0907387497001449E-3</v>
      </c>
    </row>
    <row r="456" spans="1:8" x14ac:dyDescent="0.3">
      <c r="A456" s="2">
        <v>43776</v>
      </c>
      <c r="B456" s="1">
        <v>12021.1</v>
      </c>
      <c r="C456" s="1">
        <v>12021.4</v>
      </c>
      <c r="D456" s="1">
        <v>11946.85</v>
      </c>
      <c r="E456" s="1">
        <v>12012.05</v>
      </c>
      <c r="F456" s="1">
        <v>562963817</v>
      </c>
      <c r="G456" s="1">
        <v>20898.240000000002</v>
      </c>
      <c r="H456" s="3">
        <f>IF(ISERR(LN(Table210[[#This Row],[Close]]/E455)),"-",LN(Table210[[#This Row],[Close]]/E455))</f>
        <v>3.8368391517066202E-3</v>
      </c>
    </row>
    <row r="457" spans="1:8" x14ac:dyDescent="0.3">
      <c r="A457" s="2">
        <v>43777</v>
      </c>
      <c r="B457" s="1">
        <v>11987.15</v>
      </c>
      <c r="C457" s="1">
        <v>12034.15</v>
      </c>
      <c r="D457" s="1">
        <v>11888.75</v>
      </c>
      <c r="E457" s="1">
        <v>11908.15</v>
      </c>
      <c r="F457" s="1">
        <v>789254360</v>
      </c>
      <c r="G457" s="1">
        <v>22931.52</v>
      </c>
      <c r="H457" s="3">
        <f>IF(ISERR(LN(Table210[[#This Row],[Close]]/E456)),"-",LN(Table210[[#This Row],[Close]]/E456))</f>
        <v>-8.6872729686573568E-3</v>
      </c>
    </row>
    <row r="458" spans="1:8" x14ac:dyDescent="0.3">
      <c r="A458" s="2">
        <v>43780</v>
      </c>
      <c r="B458" s="1">
        <v>11879.2</v>
      </c>
      <c r="C458" s="1">
        <v>11932.65</v>
      </c>
      <c r="D458" s="1">
        <v>11853.95</v>
      </c>
      <c r="E458" s="1">
        <v>11913.45</v>
      </c>
      <c r="F458" s="1">
        <v>548979515</v>
      </c>
      <c r="G458" s="1">
        <v>16548.47</v>
      </c>
      <c r="H458" s="3">
        <f>IF(ISERR(LN(Table210[[#This Row],[Close]]/E457)),"-",LN(Table210[[#This Row],[Close]]/E457))</f>
        <v>4.4497431637266998E-4</v>
      </c>
    </row>
    <row r="459" spans="1:8" x14ac:dyDescent="0.3">
      <c r="A459" s="2">
        <v>43782</v>
      </c>
      <c r="B459" s="1">
        <v>11908.3</v>
      </c>
      <c r="C459" s="1">
        <v>11946.8</v>
      </c>
      <c r="D459" s="1">
        <v>11823.2</v>
      </c>
      <c r="E459" s="1">
        <v>11840.45</v>
      </c>
      <c r="F459" s="1">
        <v>659035969</v>
      </c>
      <c r="G459" s="1">
        <v>20401.5</v>
      </c>
      <c r="H459" s="3">
        <f>IF(ISERR(LN(Table210[[#This Row],[Close]]/E458)),"-",LN(Table210[[#This Row],[Close]]/E458))</f>
        <v>-6.1463784739204446E-3</v>
      </c>
    </row>
    <row r="460" spans="1:8" x14ac:dyDescent="0.3">
      <c r="A460" s="2">
        <v>43783</v>
      </c>
      <c r="B460" s="1">
        <v>11858.75</v>
      </c>
      <c r="C460" s="1">
        <v>11895.65</v>
      </c>
      <c r="D460" s="1">
        <v>11802.65</v>
      </c>
      <c r="E460" s="1">
        <v>11872.1</v>
      </c>
      <c r="F460" s="1">
        <v>559494025</v>
      </c>
      <c r="G460" s="1">
        <v>19114.86</v>
      </c>
      <c r="H460" s="3">
        <f>IF(ISERR(LN(Table210[[#This Row],[Close]]/E459)),"-",LN(Table210[[#This Row],[Close]]/E459))</f>
        <v>2.6694740797649774E-3</v>
      </c>
    </row>
    <row r="461" spans="1:8" x14ac:dyDescent="0.3">
      <c r="A461" s="2">
        <v>43784</v>
      </c>
      <c r="B461" s="1">
        <v>11904.2</v>
      </c>
      <c r="C461" s="1">
        <v>11973.65</v>
      </c>
      <c r="D461" s="1">
        <v>11879.25</v>
      </c>
      <c r="E461" s="1">
        <v>11895.45</v>
      </c>
      <c r="F461" s="1">
        <v>580154179</v>
      </c>
      <c r="G461" s="1">
        <v>22350.63</v>
      </c>
      <c r="H461" s="3">
        <f>IF(ISERR(LN(Table210[[#This Row],[Close]]/E460)),"-",LN(Table210[[#This Row],[Close]]/E460))</f>
        <v>1.964864490640688E-3</v>
      </c>
    </row>
    <row r="462" spans="1:8" x14ac:dyDescent="0.3">
      <c r="A462" s="2">
        <v>43787</v>
      </c>
      <c r="B462" s="1">
        <v>11915.15</v>
      </c>
      <c r="C462" s="1">
        <v>11946.2</v>
      </c>
      <c r="D462" s="1">
        <v>11867.6</v>
      </c>
      <c r="E462" s="1">
        <v>11884.5</v>
      </c>
      <c r="F462" s="1">
        <v>514352437</v>
      </c>
      <c r="G462" s="1">
        <v>17991.41</v>
      </c>
      <c r="H462" s="3">
        <f>IF(ISERR(LN(Table210[[#This Row],[Close]]/E461)),"-",LN(Table210[[#This Row],[Close]]/E461))</f>
        <v>-9.2094396951437408E-4</v>
      </c>
    </row>
    <row r="463" spans="1:8" x14ac:dyDescent="0.3">
      <c r="A463" s="2">
        <v>43788</v>
      </c>
      <c r="B463" s="1">
        <v>11919.45</v>
      </c>
      <c r="C463" s="1">
        <v>11958.85</v>
      </c>
      <c r="D463" s="1">
        <v>11881.75</v>
      </c>
      <c r="E463" s="1">
        <v>11940.1</v>
      </c>
      <c r="F463" s="1">
        <v>613909679</v>
      </c>
      <c r="G463" s="1">
        <v>21574.84</v>
      </c>
      <c r="H463" s="3">
        <f>IF(ISERR(LN(Table210[[#This Row],[Close]]/E462)),"-",LN(Table210[[#This Row],[Close]]/E462))</f>
        <v>4.6674530474952423E-3</v>
      </c>
    </row>
    <row r="464" spans="1:8" x14ac:dyDescent="0.3">
      <c r="A464" s="2">
        <v>43789</v>
      </c>
      <c r="B464" s="1">
        <v>12004.75</v>
      </c>
      <c r="C464" s="1">
        <v>12038.6</v>
      </c>
      <c r="D464" s="1">
        <v>11966.05</v>
      </c>
      <c r="E464" s="1">
        <v>11999.1</v>
      </c>
      <c r="F464" s="1">
        <v>646661147</v>
      </c>
      <c r="G464" s="1">
        <v>24341.14</v>
      </c>
      <c r="H464" s="3">
        <f>IF(ISERR(LN(Table210[[#This Row],[Close]]/E463)),"-",LN(Table210[[#This Row],[Close]]/E463))</f>
        <v>4.9291638365952786E-3</v>
      </c>
    </row>
    <row r="465" spans="1:8" x14ac:dyDescent="0.3">
      <c r="A465" s="2">
        <v>43790</v>
      </c>
      <c r="B465" s="1">
        <v>12025.65</v>
      </c>
      <c r="C465" s="1">
        <v>12028.2</v>
      </c>
      <c r="D465" s="1">
        <v>11956.9</v>
      </c>
      <c r="E465" s="1">
        <v>11968.4</v>
      </c>
      <c r="F465" s="1">
        <v>557685781</v>
      </c>
      <c r="G465" s="1">
        <v>21609.99</v>
      </c>
      <c r="H465" s="3">
        <f>IF(ISERR(LN(Table210[[#This Row],[Close]]/E464)),"-",LN(Table210[[#This Row],[Close]]/E464))</f>
        <v>-2.561803841863281E-3</v>
      </c>
    </row>
    <row r="466" spans="1:8" x14ac:dyDescent="0.3">
      <c r="A466" s="2">
        <v>43791</v>
      </c>
      <c r="B466" s="1">
        <v>11967.3</v>
      </c>
      <c r="C466" s="1">
        <v>11968.1</v>
      </c>
      <c r="D466" s="1">
        <v>11883.5</v>
      </c>
      <c r="E466" s="1">
        <v>11914.4</v>
      </c>
      <c r="F466" s="1">
        <v>486815185</v>
      </c>
      <c r="G466" s="1">
        <v>19243.57</v>
      </c>
      <c r="H466" s="3">
        <f>IF(ISERR(LN(Table210[[#This Row],[Close]]/E465)),"-",LN(Table210[[#This Row],[Close]]/E465))</f>
        <v>-4.5220905439756973E-3</v>
      </c>
    </row>
    <row r="467" spans="1:8" x14ac:dyDescent="0.3">
      <c r="A467" s="2">
        <v>43794</v>
      </c>
      <c r="B467" s="1">
        <v>11922.45</v>
      </c>
      <c r="C467" s="1">
        <v>12084.5</v>
      </c>
      <c r="D467" s="1">
        <v>11919.75</v>
      </c>
      <c r="E467" s="1">
        <v>12073.75</v>
      </c>
      <c r="F467" s="1">
        <v>534289467</v>
      </c>
      <c r="G467" s="1">
        <v>19990.439999999999</v>
      </c>
      <c r="H467" s="3">
        <f>IF(ISERR(LN(Table210[[#This Row],[Close]]/E466)),"-",LN(Table210[[#This Row],[Close]]/E466))</f>
        <v>1.3285921921847858E-2</v>
      </c>
    </row>
    <row r="468" spans="1:8" x14ac:dyDescent="0.3">
      <c r="A468" s="2">
        <v>43795</v>
      </c>
      <c r="B468" s="1">
        <v>12110.2</v>
      </c>
      <c r="C468" s="1">
        <v>12132.45</v>
      </c>
      <c r="D468" s="1">
        <v>12006.35</v>
      </c>
      <c r="E468" s="1">
        <v>12037.7</v>
      </c>
      <c r="F468" s="1">
        <v>1201335831</v>
      </c>
      <c r="G468" s="1">
        <v>46030.62</v>
      </c>
      <c r="H468" s="3">
        <f>IF(ISERR(LN(Table210[[#This Row],[Close]]/E467)),"-",LN(Table210[[#This Row],[Close]]/E467))</f>
        <v>-2.9902827795611981E-3</v>
      </c>
    </row>
    <row r="469" spans="1:8" x14ac:dyDescent="0.3">
      <c r="A469" s="2">
        <v>43796</v>
      </c>
      <c r="B469" s="1">
        <v>12068.5</v>
      </c>
      <c r="C469" s="1">
        <v>12114.9</v>
      </c>
      <c r="D469" s="1">
        <v>12055.15</v>
      </c>
      <c r="E469" s="1">
        <v>12100.7</v>
      </c>
      <c r="F469" s="1">
        <v>584226618</v>
      </c>
      <c r="G469" s="1">
        <v>19937.400000000001</v>
      </c>
      <c r="H469" s="3">
        <f>IF(ISERR(LN(Table210[[#This Row],[Close]]/E468)),"-",LN(Table210[[#This Row],[Close]]/E468))</f>
        <v>5.2199104372391298E-3</v>
      </c>
    </row>
    <row r="470" spans="1:8" x14ac:dyDescent="0.3">
      <c r="A470" s="2">
        <v>43797</v>
      </c>
      <c r="B470" s="1">
        <v>12132.1</v>
      </c>
      <c r="C470" s="1">
        <v>12158.8</v>
      </c>
      <c r="D470" s="1">
        <v>12099.95</v>
      </c>
      <c r="E470" s="1">
        <v>12151.15</v>
      </c>
      <c r="F470" s="1">
        <v>620479403</v>
      </c>
      <c r="G470" s="1">
        <v>21229.58</v>
      </c>
      <c r="H470" s="3">
        <f>IF(ISERR(LN(Table210[[#This Row],[Close]]/E469)),"-",LN(Table210[[#This Row],[Close]]/E469))</f>
        <v>4.1605133442242075E-3</v>
      </c>
    </row>
    <row r="471" spans="1:8" x14ac:dyDescent="0.3">
      <c r="A471" s="2">
        <v>43798</v>
      </c>
      <c r="B471" s="1">
        <v>12146.2</v>
      </c>
      <c r="C471" s="1">
        <v>12147.4</v>
      </c>
      <c r="D471" s="1">
        <v>12017.4</v>
      </c>
      <c r="E471" s="1">
        <v>12056.05</v>
      </c>
      <c r="F471" s="1">
        <v>804430391</v>
      </c>
      <c r="G471" s="1">
        <v>21838.04</v>
      </c>
      <c r="H471" s="3">
        <f>IF(ISERR(LN(Table210[[#This Row],[Close]]/E470)),"-",LN(Table210[[#This Row],[Close]]/E470))</f>
        <v>-7.8572068851349621E-3</v>
      </c>
    </row>
    <row r="472" spans="1:8" x14ac:dyDescent="0.3">
      <c r="A472" s="2">
        <v>43801</v>
      </c>
      <c r="B472" s="1">
        <v>12137.05</v>
      </c>
      <c r="C472" s="1">
        <v>12137.15</v>
      </c>
      <c r="D472" s="1">
        <v>12023.7</v>
      </c>
      <c r="E472" s="1">
        <v>12048.2</v>
      </c>
      <c r="F472" s="1">
        <v>720945335</v>
      </c>
      <c r="G472" s="1">
        <v>23113.18</v>
      </c>
      <c r="H472" s="3">
        <f>IF(ISERR(LN(Table210[[#This Row],[Close]]/E471)),"-",LN(Table210[[#This Row],[Close]]/E471))</f>
        <v>-6.5133744277652886E-4</v>
      </c>
    </row>
    <row r="473" spans="1:8" x14ac:dyDescent="0.3">
      <c r="A473" s="2">
        <v>43802</v>
      </c>
      <c r="B473" s="1">
        <v>12067.65</v>
      </c>
      <c r="C473" s="1">
        <v>12068.6</v>
      </c>
      <c r="D473" s="1">
        <v>11956.4</v>
      </c>
      <c r="E473" s="1">
        <v>11994.2</v>
      </c>
      <c r="F473" s="1">
        <v>605789334</v>
      </c>
      <c r="G473" s="1">
        <v>18203.759999999998</v>
      </c>
      <c r="H473" s="3">
        <f>IF(ISERR(LN(Table210[[#This Row],[Close]]/E472)),"-",LN(Table210[[#This Row],[Close]]/E472))</f>
        <v>-4.4920715738986546E-3</v>
      </c>
    </row>
    <row r="474" spans="1:8" x14ac:dyDescent="0.3">
      <c r="A474" s="2">
        <v>43803</v>
      </c>
      <c r="B474" s="1">
        <v>11969.95</v>
      </c>
      <c r="C474" s="1">
        <v>12054.7</v>
      </c>
      <c r="D474" s="1">
        <v>11935.3</v>
      </c>
      <c r="E474" s="1">
        <v>12043.2</v>
      </c>
      <c r="F474" s="1">
        <v>747193818</v>
      </c>
      <c r="G474" s="1">
        <v>22132.83</v>
      </c>
      <c r="H474" s="3">
        <f>IF(ISERR(LN(Table210[[#This Row],[Close]]/E473)),"-",LN(Table210[[#This Row],[Close]]/E473))</f>
        <v>4.0769856866699622E-3</v>
      </c>
    </row>
    <row r="475" spans="1:8" x14ac:dyDescent="0.3">
      <c r="A475" s="2">
        <v>43804</v>
      </c>
      <c r="B475" s="1">
        <v>12071.25</v>
      </c>
      <c r="C475" s="1">
        <v>12081.2</v>
      </c>
      <c r="D475" s="1">
        <v>11998.75</v>
      </c>
      <c r="E475" s="1">
        <v>12018.4</v>
      </c>
      <c r="F475" s="1">
        <v>562228745</v>
      </c>
      <c r="G475" s="1">
        <v>19589.810000000001</v>
      </c>
      <c r="H475" s="3">
        <f>IF(ISERR(LN(Table210[[#This Row],[Close]]/E474)),"-",LN(Table210[[#This Row],[Close]]/E474))</f>
        <v>-2.0613765320537055E-3</v>
      </c>
    </row>
    <row r="476" spans="1:8" x14ac:dyDescent="0.3">
      <c r="A476" s="2">
        <v>43805</v>
      </c>
      <c r="B476" s="1">
        <v>12047.35</v>
      </c>
      <c r="C476" s="1">
        <v>12057.05</v>
      </c>
      <c r="D476" s="1">
        <v>11888.85</v>
      </c>
      <c r="E476" s="1">
        <v>11921.5</v>
      </c>
      <c r="F476" s="1">
        <v>609221205</v>
      </c>
      <c r="G476" s="1">
        <v>18245.490000000002</v>
      </c>
      <c r="H476" s="3">
        <f>IF(ISERR(LN(Table210[[#This Row],[Close]]/E475)),"-",LN(Table210[[#This Row],[Close]]/E475))</f>
        <v>-8.0953161197521266E-3</v>
      </c>
    </row>
    <row r="477" spans="1:8" x14ac:dyDescent="0.3">
      <c r="A477" s="2">
        <v>43808</v>
      </c>
      <c r="B477" s="1">
        <v>11939.1</v>
      </c>
      <c r="C477" s="1">
        <v>11981.95</v>
      </c>
      <c r="D477" s="1">
        <v>11888.05</v>
      </c>
      <c r="E477" s="1">
        <v>11937.5</v>
      </c>
      <c r="F477" s="1">
        <v>599115748</v>
      </c>
      <c r="G477" s="1">
        <v>16672.87</v>
      </c>
      <c r="H477" s="3">
        <f>IF(ISERR(LN(Table210[[#This Row],[Close]]/E476)),"-",LN(Table210[[#This Row],[Close]]/E476))</f>
        <v>1.3412131605239934E-3</v>
      </c>
    </row>
    <row r="478" spans="1:8" x14ac:dyDescent="0.3">
      <c r="A478" s="2">
        <v>43809</v>
      </c>
      <c r="B478" s="1">
        <v>11950.5</v>
      </c>
      <c r="C478" s="1">
        <v>11953.2</v>
      </c>
      <c r="D478" s="1">
        <v>11844.7</v>
      </c>
      <c r="E478" s="1">
        <v>11856.8</v>
      </c>
      <c r="F478" s="1">
        <v>650219487</v>
      </c>
      <c r="G478" s="1">
        <v>16514.63</v>
      </c>
      <c r="H478" s="3">
        <f>IF(ISERR(LN(Table210[[#This Row],[Close]]/E477)),"-",LN(Table210[[#This Row],[Close]]/E477))</f>
        <v>-6.7831631462805233E-3</v>
      </c>
    </row>
    <row r="479" spans="1:8" x14ac:dyDescent="0.3">
      <c r="A479" s="2">
        <v>43810</v>
      </c>
      <c r="B479" s="1">
        <v>11867.35</v>
      </c>
      <c r="C479" s="1">
        <v>11923.2</v>
      </c>
      <c r="D479" s="1">
        <v>11832.3</v>
      </c>
      <c r="E479" s="1">
        <v>11910.15</v>
      </c>
      <c r="F479" s="1">
        <v>997655048</v>
      </c>
      <c r="G479" s="1">
        <v>18760.57</v>
      </c>
      <c r="H479" s="3">
        <f>IF(ISERR(LN(Table210[[#This Row],[Close]]/E478)),"-",LN(Table210[[#This Row],[Close]]/E478))</f>
        <v>4.4894350857693126E-3</v>
      </c>
    </row>
    <row r="480" spans="1:8" x14ac:dyDescent="0.3">
      <c r="A480" s="2">
        <v>43811</v>
      </c>
      <c r="B480" s="1">
        <v>11944.3</v>
      </c>
      <c r="C480" s="1">
        <v>12005.5</v>
      </c>
      <c r="D480" s="1">
        <v>11934</v>
      </c>
      <c r="E480" s="1">
        <v>11971.8</v>
      </c>
      <c r="F480" s="1">
        <v>752617138</v>
      </c>
      <c r="G480" s="1">
        <v>18401.22</v>
      </c>
      <c r="H480" s="3">
        <f>IF(ISERR(LN(Table210[[#This Row],[Close]]/E479)),"-",LN(Table210[[#This Row],[Close]]/E479))</f>
        <v>5.1629064580655691E-3</v>
      </c>
    </row>
    <row r="481" spans="1:8" x14ac:dyDescent="0.3">
      <c r="A481" s="2">
        <v>43812</v>
      </c>
      <c r="B481" s="1">
        <v>12026.4</v>
      </c>
      <c r="C481" s="1">
        <v>12098.85</v>
      </c>
      <c r="D481" s="1">
        <v>12023.6</v>
      </c>
      <c r="E481" s="1">
        <v>12086.7</v>
      </c>
      <c r="F481" s="1">
        <v>597712516</v>
      </c>
      <c r="G481" s="1">
        <v>20626.8</v>
      </c>
      <c r="H481" s="3">
        <f>IF(ISERR(LN(Table210[[#This Row],[Close]]/E480)),"-",LN(Table210[[#This Row],[Close]]/E480))</f>
        <v>9.5517903102901938E-3</v>
      </c>
    </row>
    <row r="482" spans="1:8" x14ac:dyDescent="0.3">
      <c r="A482" s="2">
        <v>43815</v>
      </c>
      <c r="B482" s="1">
        <v>12131.35</v>
      </c>
      <c r="C482" s="1">
        <v>12134.65</v>
      </c>
      <c r="D482" s="1">
        <v>12046.3</v>
      </c>
      <c r="E482" s="1">
        <v>12053.95</v>
      </c>
      <c r="F482" s="1">
        <v>437703921</v>
      </c>
      <c r="G482" s="1">
        <v>16110.34</v>
      </c>
      <c r="H482" s="3">
        <f>IF(ISERR(LN(Table210[[#This Row],[Close]]/E481)),"-",LN(Table210[[#This Row],[Close]]/E481))</f>
        <v>-2.7132674631074115E-3</v>
      </c>
    </row>
    <row r="483" spans="1:8" x14ac:dyDescent="0.3">
      <c r="A483" s="2">
        <v>43816</v>
      </c>
      <c r="B483" s="1">
        <v>12082.45</v>
      </c>
      <c r="C483" s="1">
        <v>12182.75</v>
      </c>
      <c r="D483" s="1">
        <v>12070.35</v>
      </c>
      <c r="E483" s="1">
        <v>12165</v>
      </c>
      <c r="F483" s="1">
        <v>499585789</v>
      </c>
      <c r="G483" s="1">
        <v>20968.79</v>
      </c>
      <c r="H483" s="3">
        <f>IF(ISERR(LN(Table210[[#This Row],[Close]]/E482)),"-",LN(Table210[[#This Row],[Close]]/E482))</f>
        <v>9.1705691839000653E-3</v>
      </c>
    </row>
    <row r="484" spans="1:8" x14ac:dyDescent="0.3">
      <c r="A484" s="2">
        <v>43817</v>
      </c>
      <c r="B484" s="1">
        <v>12197</v>
      </c>
      <c r="C484" s="1">
        <v>12237.7</v>
      </c>
      <c r="D484" s="1">
        <v>12163.45</v>
      </c>
      <c r="E484" s="1">
        <v>12221.65</v>
      </c>
      <c r="F484" s="1">
        <v>518854651</v>
      </c>
      <c r="G484" s="1">
        <v>22341.06</v>
      </c>
      <c r="H484" s="3">
        <f>IF(ISERR(LN(Table210[[#This Row],[Close]]/E483)),"-",LN(Table210[[#This Row],[Close]]/E483))</f>
        <v>4.6459929428873644E-3</v>
      </c>
    </row>
    <row r="485" spans="1:8" x14ac:dyDescent="0.3">
      <c r="A485" s="2">
        <v>43818</v>
      </c>
      <c r="B485" s="1">
        <v>12223.4</v>
      </c>
      <c r="C485" s="1">
        <v>12268.35</v>
      </c>
      <c r="D485" s="1">
        <v>12191.15</v>
      </c>
      <c r="E485" s="1">
        <v>12259.7</v>
      </c>
      <c r="F485" s="1">
        <v>623049839</v>
      </c>
      <c r="G485" s="1">
        <v>19761.900000000001</v>
      </c>
      <c r="H485" s="3">
        <f>IF(ISERR(LN(Table210[[#This Row],[Close]]/E484)),"-",LN(Table210[[#This Row],[Close]]/E484))</f>
        <v>3.1084912097463736E-3</v>
      </c>
    </row>
    <row r="486" spans="1:8" x14ac:dyDescent="0.3">
      <c r="A486" s="2">
        <v>43819</v>
      </c>
      <c r="B486" s="1">
        <v>12266.45</v>
      </c>
      <c r="C486" s="1">
        <v>12293.9</v>
      </c>
      <c r="D486" s="1">
        <v>12252.75</v>
      </c>
      <c r="E486" s="1">
        <v>12271.8</v>
      </c>
      <c r="F486" s="1">
        <v>810676090</v>
      </c>
      <c r="G486" s="1">
        <v>25750.240000000002</v>
      </c>
      <c r="H486" s="3">
        <f>IF(ISERR(LN(Table210[[#This Row],[Close]]/E485)),"-",LN(Table210[[#This Row],[Close]]/E485))</f>
        <v>9.8648684191871439E-4</v>
      </c>
    </row>
    <row r="487" spans="1:8" x14ac:dyDescent="0.3">
      <c r="A487" s="2">
        <v>43822</v>
      </c>
      <c r="B487" s="1">
        <v>12235.45</v>
      </c>
      <c r="C487" s="1">
        <v>12287.15</v>
      </c>
      <c r="D487" s="1">
        <v>12213.25</v>
      </c>
      <c r="E487" s="1">
        <v>12262.75</v>
      </c>
      <c r="F487" s="1">
        <v>604782354</v>
      </c>
      <c r="G487" s="1">
        <v>18078.23</v>
      </c>
      <c r="H487" s="3">
        <f>IF(ISERR(LN(Table210[[#This Row],[Close]]/E486)),"-",LN(Table210[[#This Row],[Close]]/E486))</f>
        <v>-7.3773518653958673E-4</v>
      </c>
    </row>
    <row r="488" spans="1:8" x14ac:dyDescent="0.3">
      <c r="A488" s="2">
        <v>43823</v>
      </c>
      <c r="B488" s="1">
        <v>12269.25</v>
      </c>
      <c r="C488" s="1">
        <v>12283.7</v>
      </c>
      <c r="D488" s="1">
        <v>12202.1</v>
      </c>
      <c r="E488" s="1">
        <v>12214.55</v>
      </c>
      <c r="F488" s="1">
        <v>470290298</v>
      </c>
      <c r="G488" s="1">
        <v>13864.56</v>
      </c>
      <c r="H488" s="3">
        <f>IF(ISERR(LN(Table210[[#This Row],[Close]]/E487)),"-",LN(Table210[[#This Row],[Close]]/E487))</f>
        <v>-3.9383479632830202E-3</v>
      </c>
    </row>
    <row r="489" spans="1:8" x14ac:dyDescent="0.3">
      <c r="A489" s="2">
        <v>43825</v>
      </c>
      <c r="B489" s="1">
        <v>12211.85</v>
      </c>
      <c r="C489" s="1">
        <v>12221.55</v>
      </c>
      <c r="D489" s="1">
        <v>12118.85</v>
      </c>
      <c r="E489" s="1">
        <v>12126.55</v>
      </c>
      <c r="F489" s="1">
        <v>520326632</v>
      </c>
      <c r="G489" s="1">
        <v>16362.31</v>
      </c>
      <c r="H489" s="3">
        <f>IF(ISERR(LN(Table210[[#This Row],[Close]]/E488)),"-",LN(Table210[[#This Row],[Close]]/E488))</f>
        <v>-7.2306003753267361E-3</v>
      </c>
    </row>
    <row r="490" spans="1:8" x14ac:dyDescent="0.3">
      <c r="A490" s="2">
        <v>43826</v>
      </c>
      <c r="B490" s="1">
        <v>12172.9</v>
      </c>
      <c r="C490" s="1">
        <v>12258.45</v>
      </c>
      <c r="D490" s="1">
        <v>12157.9</v>
      </c>
      <c r="E490" s="1">
        <v>12245.8</v>
      </c>
      <c r="F490" s="1">
        <v>383788556</v>
      </c>
      <c r="G490" s="1">
        <v>13676.2</v>
      </c>
      <c r="H490" s="3">
        <f>IF(ISERR(LN(Table210[[#This Row],[Close]]/E489)),"-",LN(Table210[[#This Row],[Close]]/E489))</f>
        <v>9.7857573540413682E-3</v>
      </c>
    </row>
    <row r="491" spans="1:8" x14ac:dyDescent="0.3">
      <c r="A491" s="2">
        <v>43829</v>
      </c>
      <c r="B491" s="1">
        <v>12274.9</v>
      </c>
      <c r="C491" s="1">
        <v>12286.45</v>
      </c>
      <c r="D491" s="1">
        <v>12213.8</v>
      </c>
      <c r="E491" s="1">
        <v>12255.85</v>
      </c>
      <c r="F491" s="1">
        <v>411084614</v>
      </c>
      <c r="G491" s="1">
        <v>14556.73</v>
      </c>
      <c r="H491" s="3">
        <f>IF(ISERR(LN(Table210[[#This Row],[Close]]/E490)),"-",LN(Table210[[#This Row],[Close]]/E490))</f>
        <v>8.2035296101453205E-4</v>
      </c>
    </row>
    <row r="492" spans="1:8" x14ac:dyDescent="0.3">
      <c r="A492" s="2">
        <v>43830</v>
      </c>
      <c r="B492" s="1">
        <v>12247.1</v>
      </c>
      <c r="C492" s="1">
        <v>12247.1</v>
      </c>
      <c r="D492" s="1">
        <v>12151.8</v>
      </c>
      <c r="E492" s="1">
        <v>12168.45</v>
      </c>
      <c r="F492" s="1">
        <v>426931711</v>
      </c>
      <c r="G492" s="1">
        <v>14812.89</v>
      </c>
      <c r="H492" s="3">
        <f>IF(ISERR(LN(Table210[[#This Row],[Close]]/E491)),"-",LN(Table210[[#This Row],[Close]]/E491))</f>
        <v>-7.1568374982592681E-3</v>
      </c>
    </row>
    <row r="493" spans="1:8" x14ac:dyDescent="0.3">
      <c r="A493" s="2">
        <v>43831</v>
      </c>
      <c r="B493" s="1">
        <v>12202.15</v>
      </c>
      <c r="C493" s="1">
        <v>12222.2</v>
      </c>
      <c r="D493" s="1">
        <v>12165.3</v>
      </c>
      <c r="E493" s="1">
        <v>12182.5</v>
      </c>
      <c r="F493" s="1">
        <v>304078039</v>
      </c>
      <c r="G493" s="1">
        <v>10445.68</v>
      </c>
      <c r="H493" s="3">
        <f>IF(ISERR(LN(Table210[[#This Row],[Close]]/E492)),"-",LN(Table210[[#This Row],[Close]]/E492))</f>
        <v>1.1539592138382815E-3</v>
      </c>
    </row>
    <row r="494" spans="1:8" x14ac:dyDescent="0.3">
      <c r="A494" s="2">
        <v>43832</v>
      </c>
      <c r="B494" s="1">
        <v>12198.55</v>
      </c>
      <c r="C494" s="1">
        <v>12289.9</v>
      </c>
      <c r="D494" s="1">
        <v>12195.25</v>
      </c>
      <c r="E494" s="1">
        <v>12282.2</v>
      </c>
      <c r="F494" s="1">
        <v>407697594</v>
      </c>
      <c r="G494" s="1">
        <v>15256.55</v>
      </c>
      <c r="H494" s="3">
        <f>IF(ISERR(LN(Table210[[#This Row],[Close]]/E493)),"-",LN(Table210[[#This Row],[Close]]/E493))</f>
        <v>8.1505640319356996E-3</v>
      </c>
    </row>
    <row r="495" spans="1:8" x14ac:dyDescent="0.3">
      <c r="A495" s="2">
        <v>43833</v>
      </c>
      <c r="B495" s="1">
        <v>12261.1</v>
      </c>
      <c r="C495" s="1">
        <v>12265.6</v>
      </c>
      <c r="D495" s="1">
        <v>12191.35</v>
      </c>
      <c r="E495" s="1">
        <v>12226.65</v>
      </c>
      <c r="F495" s="1">
        <v>428770054</v>
      </c>
      <c r="G495" s="1">
        <v>16827.27</v>
      </c>
      <c r="H495" s="3">
        <f>IF(ISERR(LN(Table210[[#This Row],[Close]]/E494)),"-",LN(Table210[[#This Row],[Close]]/E494))</f>
        <v>-4.5330641889106188E-3</v>
      </c>
    </row>
    <row r="496" spans="1:8" x14ac:dyDescent="0.3">
      <c r="A496" s="2">
        <v>43836</v>
      </c>
      <c r="B496" s="1">
        <v>12170.6</v>
      </c>
      <c r="C496" s="1">
        <v>12179.1</v>
      </c>
      <c r="D496" s="1">
        <v>11974.2</v>
      </c>
      <c r="E496" s="1">
        <v>11993.05</v>
      </c>
      <c r="F496" s="1">
        <v>396501419</v>
      </c>
      <c r="G496" s="1">
        <v>16869.22</v>
      </c>
      <c r="H496" s="3">
        <f>IF(ISERR(LN(Table210[[#This Row],[Close]]/E495)),"-",LN(Table210[[#This Row],[Close]]/E495))</f>
        <v>-1.9290680239015083E-2</v>
      </c>
    </row>
    <row r="497" spans="1:8" x14ac:dyDescent="0.3">
      <c r="A497" s="2">
        <v>43837</v>
      </c>
      <c r="B497" s="1">
        <v>12079.1</v>
      </c>
      <c r="C497" s="1">
        <v>12152.15</v>
      </c>
      <c r="D497" s="1">
        <v>12005.35</v>
      </c>
      <c r="E497" s="1">
        <v>12052.95</v>
      </c>
      <c r="F497" s="1">
        <v>447818617</v>
      </c>
      <c r="G497" s="1">
        <v>17797.68</v>
      </c>
      <c r="H497" s="3">
        <f>IF(ISERR(LN(Table210[[#This Row],[Close]]/E496)),"-",LN(Table210[[#This Row],[Close]]/E496))</f>
        <v>4.9821279132576477E-3</v>
      </c>
    </row>
    <row r="498" spans="1:8" x14ac:dyDescent="0.3">
      <c r="A498" s="2">
        <v>43838</v>
      </c>
      <c r="B498" s="1">
        <v>11939.1</v>
      </c>
      <c r="C498" s="1">
        <v>12044.95</v>
      </c>
      <c r="D498" s="1">
        <v>11929.6</v>
      </c>
      <c r="E498" s="1">
        <v>12025.35</v>
      </c>
      <c r="F498" s="1">
        <v>445991640</v>
      </c>
      <c r="G498" s="1">
        <v>18281.150000000001</v>
      </c>
      <c r="H498" s="3">
        <f>IF(ISERR(LN(Table210[[#This Row],[Close]]/E497)),"-",LN(Table210[[#This Row],[Close]]/E497))</f>
        <v>-2.2925216554330287E-3</v>
      </c>
    </row>
    <row r="499" spans="1:8" x14ac:dyDescent="0.3">
      <c r="A499" s="2">
        <v>43839</v>
      </c>
      <c r="B499" s="1">
        <v>12153.15</v>
      </c>
      <c r="C499" s="1">
        <v>12224.05</v>
      </c>
      <c r="D499" s="1">
        <v>12132.55</v>
      </c>
      <c r="E499" s="1">
        <v>12215.9</v>
      </c>
      <c r="F499" s="1">
        <v>477469878</v>
      </c>
      <c r="G499" s="1">
        <v>18456.64</v>
      </c>
      <c r="H499" s="3">
        <f>IF(ISERR(LN(Table210[[#This Row],[Close]]/E498)),"-",LN(Table210[[#This Row],[Close]]/E498))</f>
        <v>1.5721460299874462E-2</v>
      </c>
    </row>
    <row r="500" spans="1:8" x14ac:dyDescent="0.3">
      <c r="A500" s="2">
        <v>43840</v>
      </c>
      <c r="B500" s="1">
        <v>12271</v>
      </c>
      <c r="C500" s="1">
        <v>12311.2</v>
      </c>
      <c r="D500" s="1">
        <v>12213.2</v>
      </c>
      <c r="E500" s="1">
        <v>12256.8</v>
      </c>
      <c r="F500" s="1">
        <v>660627930</v>
      </c>
      <c r="G500" s="1">
        <v>18818.62</v>
      </c>
      <c r="H500" s="3">
        <f>IF(ISERR(LN(Table210[[#This Row],[Close]]/E499)),"-",LN(Table210[[#This Row],[Close]]/E499))</f>
        <v>3.3425031221734377E-3</v>
      </c>
    </row>
    <row r="501" spans="1:8" x14ac:dyDescent="0.3">
      <c r="A501" s="2">
        <v>43843</v>
      </c>
      <c r="B501" s="1">
        <v>12296.7</v>
      </c>
      <c r="C501" s="1">
        <v>12337.75</v>
      </c>
      <c r="D501" s="1">
        <v>12285.8</v>
      </c>
      <c r="E501" s="1">
        <v>12329.55</v>
      </c>
      <c r="F501" s="1">
        <v>500968242</v>
      </c>
      <c r="G501" s="1">
        <v>17522.13</v>
      </c>
      <c r="H501" s="3">
        <f>IF(ISERR(LN(Table210[[#This Row],[Close]]/E500)),"-",LN(Table210[[#This Row],[Close]]/E500))</f>
        <v>5.9179351404731514E-3</v>
      </c>
    </row>
    <row r="502" spans="1:8" x14ac:dyDescent="0.3">
      <c r="A502" s="2">
        <v>43844</v>
      </c>
      <c r="B502" s="1">
        <v>12333.1</v>
      </c>
      <c r="C502" s="1">
        <v>12374.25</v>
      </c>
      <c r="D502" s="1">
        <v>12308.7</v>
      </c>
      <c r="E502" s="1">
        <v>12362.3</v>
      </c>
      <c r="F502" s="1">
        <v>616260555</v>
      </c>
      <c r="G502" s="1">
        <v>17948.919999999998</v>
      </c>
      <c r="H502" s="3">
        <f>IF(ISERR(LN(Table210[[#This Row],[Close]]/E501)),"-",LN(Table210[[#This Row],[Close]]/E501))</f>
        <v>2.6526987005530004E-3</v>
      </c>
    </row>
    <row r="503" spans="1:8" x14ac:dyDescent="0.3">
      <c r="A503" s="2">
        <v>43845</v>
      </c>
      <c r="B503" s="1">
        <v>12349.4</v>
      </c>
      <c r="C503" s="1">
        <v>12355.15</v>
      </c>
      <c r="D503" s="1">
        <v>12278.75</v>
      </c>
      <c r="E503" s="1">
        <v>12343.3</v>
      </c>
      <c r="F503" s="1">
        <v>684352965</v>
      </c>
      <c r="G503" s="1">
        <v>17882.509999999998</v>
      </c>
      <c r="H503" s="3">
        <f>IF(ISERR(LN(Table210[[#This Row],[Close]]/E502)),"-",LN(Table210[[#This Row],[Close]]/E502))</f>
        <v>-1.5381131197652743E-3</v>
      </c>
    </row>
    <row r="504" spans="1:8" x14ac:dyDescent="0.3">
      <c r="A504" s="2">
        <v>43846</v>
      </c>
      <c r="B504" s="1">
        <v>12347.1</v>
      </c>
      <c r="C504" s="1">
        <v>12389.05</v>
      </c>
      <c r="D504" s="1">
        <v>12315.8</v>
      </c>
      <c r="E504" s="1">
        <v>12355.5</v>
      </c>
      <c r="F504" s="1">
        <v>395670245</v>
      </c>
      <c r="G504" s="1">
        <v>16004.06</v>
      </c>
      <c r="H504" s="3">
        <f>IF(ISERR(LN(Table210[[#This Row],[Close]]/E503)),"-",LN(Table210[[#This Row],[Close]]/E503))</f>
        <v>9.8790232660840474E-4</v>
      </c>
    </row>
    <row r="505" spans="1:8" x14ac:dyDescent="0.3">
      <c r="A505" s="2">
        <v>43847</v>
      </c>
      <c r="B505" s="1">
        <v>12328.4</v>
      </c>
      <c r="C505" s="1">
        <v>12385.45</v>
      </c>
      <c r="D505" s="1">
        <v>12321.4</v>
      </c>
      <c r="E505" s="1">
        <v>12352.35</v>
      </c>
      <c r="F505" s="1">
        <v>502060615</v>
      </c>
      <c r="G505" s="1">
        <v>21397.63</v>
      </c>
      <c r="H505" s="3">
        <f>IF(ISERR(LN(Table210[[#This Row],[Close]]/E504)),"-",LN(Table210[[#This Row],[Close]]/E504))</f>
        <v>-2.5497969407015808E-4</v>
      </c>
    </row>
    <row r="506" spans="1:8" x14ac:dyDescent="0.3">
      <c r="A506" s="2">
        <v>43850</v>
      </c>
      <c r="B506" s="1">
        <v>12430.5</v>
      </c>
      <c r="C506" s="1">
        <v>12430.5</v>
      </c>
      <c r="D506" s="1">
        <v>12216.9</v>
      </c>
      <c r="E506" s="1">
        <v>12224.55</v>
      </c>
      <c r="F506" s="1">
        <v>491609317</v>
      </c>
      <c r="G506" s="1">
        <v>21415.43</v>
      </c>
      <c r="H506" s="3">
        <f>IF(ISERR(LN(Table210[[#This Row],[Close]]/E505)),"-",LN(Table210[[#This Row],[Close]]/E505))</f>
        <v>-1.0400103505719096E-2</v>
      </c>
    </row>
    <row r="507" spans="1:8" x14ac:dyDescent="0.3">
      <c r="A507" s="2">
        <v>43851</v>
      </c>
      <c r="B507" s="1">
        <v>12195.3</v>
      </c>
      <c r="C507" s="1">
        <v>12230.05</v>
      </c>
      <c r="D507" s="1">
        <v>12162.3</v>
      </c>
      <c r="E507" s="1">
        <v>12169.85</v>
      </c>
      <c r="F507" s="1">
        <v>443976442</v>
      </c>
      <c r="G507" s="1">
        <v>18682.650000000001</v>
      </c>
      <c r="H507" s="3">
        <f>IF(ISERR(LN(Table210[[#This Row],[Close]]/E506)),"-",LN(Table210[[#This Row],[Close]]/E506))</f>
        <v>-4.4846433343133131E-3</v>
      </c>
    </row>
    <row r="508" spans="1:8" x14ac:dyDescent="0.3">
      <c r="A508" s="2">
        <v>43852</v>
      </c>
      <c r="B508" s="1">
        <v>12218.35</v>
      </c>
      <c r="C508" s="1">
        <v>12225.05</v>
      </c>
      <c r="D508" s="1">
        <v>12087.9</v>
      </c>
      <c r="E508" s="1">
        <v>12106.9</v>
      </c>
      <c r="F508" s="1">
        <v>526294513</v>
      </c>
      <c r="G508" s="1">
        <v>19758.68</v>
      </c>
      <c r="H508" s="3">
        <f>IF(ISERR(LN(Table210[[#This Row],[Close]]/E507)),"-",LN(Table210[[#This Row],[Close]]/E507))</f>
        <v>-5.1860435261617648E-3</v>
      </c>
    </row>
    <row r="509" spans="1:8" x14ac:dyDescent="0.3">
      <c r="A509" s="2">
        <v>43853</v>
      </c>
      <c r="B509" s="1">
        <v>12123.75</v>
      </c>
      <c r="C509" s="1">
        <v>12189</v>
      </c>
      <c r="D509" s="1">
        <v>12094.1</v>
      </c>
      <c r="E509" s="1">
        <v>12180.35</v>
      </c>
      <c r="F509" s="1">
        <v>867653663</v>
      </c>
      <c r="G509" s="1">
        <v>23829.39</v>
      </c>
      <c r="H509" s="3">
        <f>IF(ISERR(LN(Table210[[#This Row],[Close]]/E508)),"-",LN(Table210[[#This Row],[Close]]/E508))</f>
        <v>6.0484594940626527E-3</v>
      </c>
    </row>
    <row r="510" spans="1:8" x14ac:dyDescent="0.3">
      <c r="A510" s="2">
        <v>43854</v>
      </c>
      <c r="B510" s="1">
        <v>12174.55</v>
      </c>
      <c r="C510" s="1">
        <v>12272.15</v>
      </c>
      <c r="D510" s="1">
        <v>12149.65</v>
      </c>
      <c r="E510" s="1">
        <v>12248.25</v>
      </c>
      <c r="F510" s="1">
        <v>593237908</v>
      </c>
      <c r="G510" s="1">
        <v>18032.27</v>
      </c>
      <c r="H510" s="3">
        <f>IF(ISERR(LN(Table210[[#This Row],[Close]]/E509)),"-",LN(Table210[[#This Row],[Close]]/E509))</f>
        <v>5.5590721417507587E-3</v>
      </c>
    </row>
    <row r="511" spans="1:8" x14ac:dyDescent="0.3">
      <c r="A511" s="2">
        <v>43857</v>
      </c>
      <c r="B511" s="1">
        <v>12197.1</v>
      </c>
      <c r="C511" s="1">
        <v>12216.6</v>
      </c>
      <c r="D511" s="1">
        <v>12107</v>
      </c>
      <c r="E511" s="1">
        <v>12119</v>
      </c>
      <c r="F511" s="1">
        <v>441158138</v>
      </c>
      <c r="G511" s="1">
        <v>17988.61</v>
      </c>
      <c r="H511" s="3">
        <f>IF(ISERR(LN(Table210[[#This Row],[Close]]/E510)),"-",LN(Table210[[#This Row],[Close]]/E510))</f>
        <v>-1.0608600656474901E-2</v>
      </c>
    </row>
    <row r="512" spans="1:8" x14ac:dyDescent="0.3">
      <c r="A512" s="2">
        <v>43858</v>
      </c>
      <c r="B512" s="1">
        <v>12148.1</v>
      </c>
      <c r="C512" s="1">
        <v>12163.55</v>
      </c>
      <c r="D512" s="1">
        <v>12024.5</v>
      </c>
      <c r="E512" s="1">
        <v>12055.8</v>
      </c>
      <c r="F512" s="1">
        <v>478484057</v>
      </c>
      <c r="G512" s="1">
        <v>20917.62</v>
      </c>
      <c r="H512" s="3">
        <f>IF(ISERR(LN(Table210[[#This Row],[Close]]/E511)),"-",LN(Table210[[#This Row],[Close]]/E511))</f>
        <v>-5.2285970499251228E-3</v>
      </c>
    </row>
    <row r="513" spans="1:8" x14ac:dyDescent="0.3">
      <c r="A513" s="2">
        <v>43859</v>
      </c>
      <c r="B513" s="1">
        <v>12114.9</v>
      </c>
      <c r="C513" s="1">
        <v>12169.6</v>
      </c>
      <c r="D513" s="1">
        <v>12103.8</v>
      </c>
      <c r="E513" s="1">
        <v>12129.5</v>
      </c>
      <c r="F513" s="1">
        <v>514362340</v>
      </c>
      <c r="G513" s="1">
        <v>20646.18</v>
      </c>
      <c r="H513" s="3">
        <f>IF(ISERR(LN(Table210[[#This Row],[Close]]/E512)),"-",LN(Table210[[#This Row],[Close]]/E512))</f>
        <v>6.0946300545449581E-3</v>
      </c>
    </row>
    <row r="514" spans="1:8" x14ac:dyDescent="0.3">
      <c r="A514" s="2">
        <v>43860</v>
      </c>
      <c r="B514" s="1">
        <v>12147.75</v>
      </c>
      <c r="C514" s="1">
        <v>12150.3</v>
      </c>
      <c r="D514" s="1">
        <v>12010.6</v>
      </c>
      <c r="E514" s="1">
        <v>12035.8</v>
      </c>
      <c r="F514" s="1">
        <v>538138743</v>
      </c>
      <c r="G514" s="1">
        <v>19372.669999999998</v>
      </c>
      <c r="H514" s="3">
        <f>IF(ISERR(LN(Table210[[#This Row],[Close]]/E513)),"-",LN(Table210[[#This Row],[Close]]/E513))</f>
        <v>-7.7549601774502333E-3</v>
      </c>
    </row>
    <row r="515" spans="1:8" x14ac:dyDescent="0.3">
      <c r="A515" s="2">
        <v>43861</v>
      </c>
      <c r="B515" s="1">
        <v>12100.4</v>
      </c>
      <c r="C515" s="1">
        <v>12103.55</v>
      </c>
      <c r="D515" s="1">
        <v>11945.85</v>
      </c>
      <c r="E515" s="1">
        <v>11962.1</v>
      </c>
      <c r="F515" s="1">
        <v>771278258</v>
      </c>
      <c r="G515" s="1">
        <v>26044.91</v>
      </c>
      <c r="H515" s="3">
        <f>IF(ISERR(LN(Table210[[#This Row],[Close]]/E514)),"-",LN(Table210[[#This Row],[Close]]/E514))</f>
        <v>-6.1422234200450227E-3</v>
      </c>
    </row>
    <row r="516" spans="1:8" x14ac:dyDescent="0.3">
      <c r="A516" s="2">
        <v>43862</v>
      </c>
      <c r="B516" s="1">
        <v>11939</v>
      </c>
      <c r="C516" s="1">
        <v>12017.35</v>
      </c>
      <c r="D516" s="1">
        <v>11633.3</v>
      </c>
      <c r="E516" s="1">
        <v>11661.85</v>
      </c>
      <c r="F516" s="1">
        <v>537634767</v>
      </c>
      <c r="G516" s="1">
        <v>20598.12</v>
      </c>
      <c r="H516" s="3">
        <f>IF(ISERR(LN(Table210[[#This Row],[Close]]/E515)),"-",LN(Table210[[#This Row],[Close]]/E515))</f>
        <v>-2.5420487964002748E-2</v>
      </c>
    </row>
    <row r="517" spans="1:8" x14ac:dyDescent="0.3">
      <c r="A517" s="2">
        <v>43864</v>
      </c>
      <c r="B517" s="1">
        <v>11627.45</v>
      </c>
      <c r="C517" s="1">
        <v>11749.85</v>
      </c>
      <c r="D517" s="1">
        <v>11614.5</v>
      </c>
      <c r="E517" s="1">
        <v>11707.9</v>
      </c>
      <c r="F517" s="1">
        <v>669815788</v>
      </c>
      <c r="G517" s="1">
        <v>25415.26</v>
      </c>
      <c r="H517" s="3">
        <f>IF(ISERR(LN(Table210[[#This Row],[Close]]/E516)),"-",LN(Table210[[#This Row],[Close]]/E516))</f>
        <v>3.940997195259483E-3</v>
      </c>
    </row>
    <row r="518" spans="1:8" x14ac:dyDescent="0.3">
      <c r="A518" s="2">
        <v>43865</v>
      </c>
      <c r="B518" s="1">
        <v>11786.25</v>
      </c>
      <c r="C518" s="1">
        <v>11986.15</v>
      </c>
      <c r="D518" s="1">
        <v>11783.4</v>
      </c>
      <c r="E518" s="1">
        <v>11979.65</v>
      </c>
      <c r="F518" s="1">
        <v>560430291</v>
      </c>
      <c r="G518" s="1">
        <v>22338.5</v>
      </c>
      <c r="H518" s="3">
        <f>IF(ISERR(LN(Table210[[#This Row],[Close]]/E517)),"-",LN(Table210[[#This Row],[Close]]/E517))</f>
        <v>2.2945549276863344E-2</v>
      </c>
    </row>
    <row r="519" spans="1:8" x14ac:dyDescent="0.3">
      <c r="A519" s="2">
        <v>43866</v>
      </c>
      <c r="B519" s="1">
        <v>12005.85</v>
      </c>
      <c r="C519" s="1">
        <v>12098.15</v>
      </c>
      <c r="D519" s="1">
        <v>11953.35</v>
      </c>
      <c r="E519" s="1">
        <v>12089.15</v>
      </c>
      <c r="F519" s="1">
        <v>758032580</v>
      </c>
      <c r="G519" s="1">
        <v>22998.05</v>
      </c>
      <c r="H519" s="3">
        <f>IF(ISERR(LN(Table210[[#This Row],[Close]]/E518)),"-",LN(Table210[[#This Row],[Close]]/E518))</f>
        <v>9.0989792154732661E-3</v>
      </c>
    </row>
    <row r="520" spans="1:8" x14ac:dyDescent="0.3">
      <c r="A520" s="2">
        <v>43867</v>
      </c>
      <c r="B520" s="1">
        <v>12120</v>
      </c>
      <c r="C520" s="1">
        <v>12160.6</v>
      </c>
      <c r="D520" s="1">
        <v>12084.65</v>
      </c>
      <c r="E520" s="1">
        <v>12137.95</v>
      </c>
      <c r="F520" s="1">
        <v>565116236</v>
      </c>
      <c r="G520" s="1">
        <v>21735.919999999998</v>
      </c>
      <c r="H520" s="3">
        <f>IF(ISERR(LN(Table210[[#This Row],[Close]]/E519)),"-",LN(Table210[[#This Row],[Close]]/E519))</f>
        <v>4.0285519933345231E-3</v>
      </c>
    </row>
    <row r="521" spans="1:8" x14ac:dyDescent="0.3">
      <c r="A521" s="2">
        <v>43868</v>
      </c>
      <c r="B521" s="1">
        <v>12151.15</v>
      </c>
      <c r="C521" s="1">
        <v>12154.7</v>
      </c>
      <c r="D521" s="1">
        <v>12073.95</v>
      </c>
      <c r="E521" s="1">
        <v>12098.35</v>
      </c>
      <c r="F521" s="1">
        <v>473475144</v>
      </c>
      <c r="G521" s="1">
        <v>16339.61</v>
      </c>
      <c r="H521" s="3">
        <f>IF(ISERR(LN(Table210[[#This Row],[Close]]/E520)),"-",LN(Table210[[#This Row],[Close]]/E520))</f>
        <v>-3.2678284424366099E-3</v>
      </c>
    </row>
    <row r="522" spans="1:8" x14ac:dyDescent="0.3">
      <c r="A522" s="2">
        <v>43871</v>
      </c>
      <c r="B522" s="1">
        <v>12102.35</v>
      </c>
      <c r="C522" s="1">
        <v>12103.55</v>
      </c>
      <c r="D522" s="1">
        <v>11990.75</v>
      </c>
      <c r="E522" s="1">
        <v>12031.5</v>
      </c>
      <c r="F522" s="1">
        <v>525674715</v>
      </c>
      <c r="G522" s="1">
        <v>17185.14</v>
      </c>
      <c r="H522" s="3">
        <f>IF(ISERR(LN(Table210[[#This Row],[Close]]/E521)),"-",LN(Table210[[#This Row],[Close]]/E521))</f>
        <v>-5.5408691750139499E-3</v>
      </c>
    </row>
    <row r="523" spans="1:8" x14ac:dyDescent="0.3">
      <c r="A523" s="2">
        <v>43872</v>
      </c>
      <c r="B523" s="1">
        <v>12108.4</v>
      </c>
      <c r="C523" s="1">
        <v>12172.3</v>
      </c>
      <c r="D523" s="1">
        <v>12099</v>
      </c>
      <c r="E523" s="1">
        <v>12107.9</v>
      </c>
      <c r="F523" s="1">
        <v>480491557</v>
      </c>
      <c r="G523" s="1">
        <v>16209.52</v>
      </c>
      <c r="H523" s="3">
        <f>IF(ISERR(LN(Table210[[#This Row],[Close]]/E522)),"-",LN(Table210[[#This Row],[Close]]/E522))</f>
        <v>6.3299216301020656E-3</v>
      </c>
    </row>
    <row r="524" spans="1:8" x14ac:dyDescent="0.3">
      <c r="A524" s="2">
        <v>43873</v>
      </c>
      <c r="B524" s="1">
        <v>12151</v>
      </c>
      <c r="C524" s="1">
        <v>12231.75</v>
      </c>
      <c r="D524" s="1">
        <v>12144.3</v>
      </c>
      <c r="E524" s="1">
        <v>12201.2</v>
      </c>
      <c r="F524" s="1">
        <v>412399174</v>
      </c>
      <c r="G524" s="1">
        <v>16598.330000000002</v>
      </c>
      <c r="H524" s="3">
        <f>IF(ISERR(LN(Table210[[#This Row],[Close]]/E523)),"-",LN(Table210[[#This Row],[Close]]/E523))</f>
        <v>7.6761754348025363E-3</v>
      </c>
    </row>
    <row r="525" spans="1:8" x14ac:dyDescent="0.3">
      <c r="A525" s="2">
        <v>43874</v>
      </c>
      <c r="B525" s="1">
        <v>12219.55</v>
      </c>
      <c r="C525" s="1">
        <v>12225.65</v>
      </c>
      <c r="D525" s="1">
        <v>12139.8</v>
      </c>
      <c r="E525" s="1">
        <v>12174.65</v>
      </c>
      <c r="F525" s="1">
        <v>501510138</v>
      </c>
      <c r="G525" s="1">
        <v>16315.27</v>
      </c>
      <c r="H525" s="3">
        <f>IF(ISERR(LN(Table210[[#This Row],[Close]]/E524)),"-",LN(Table210[[#This Row],[Close]]/E524))</f>
        <v>-2.1783864356833328E-3</v>
      </c>
    </row>
    <row r="526" spans="1:8" x14ac:dyDescent="0.3">
      <c r="A526" s="2">
        <v>43875</v>
      </c>
      <c r="B526" s="1">
        <v>12190.15</v>
      </c>
      <c r="C526" s="1">
        <v>12246.7</v>
      </c>
      <c r="D526" s="1">
        <v>12091.2</v>
      </c>
      <c r="E526" s="1">
        <v>12113.45</v>
      </c>
      <c r="F526" s="1">
        <v>623053270</v>
      </c>
      <c r="G526" s="1">
        <v>20759.509999999998</v>
      </c>
      <c r="H526" s="3">
        <f>IF(ISERR(LN(Table210[[#This Row],[Close]]/E525)),"-",LN(Table210[[#This Row],[Close]]/E525))</f>
        <v>-5.0395156083187786E-3</v>
      </c>
    </row>
    <row r="527" spans="1:8" x14ac:dyDescent="0.3">
      <c r="A527" s="2">
        <v>43878</v>
      </c>
      <c r="B527" s="1">
        <v>12131.8</v>
      </c>
      <c r="C527" s="1">
        <v>12159.6</v>
      </c>
      <c r="D527" s="1">
        <v>12037</v>
      </c>
      <c r="E527" s="1">
        <v>12045.8</v>
      </c>
      <c r="F527" s="1">
        <v>455412408</v>
      </c>
      <c r="G527" s="1">
        <v>15439.55</v>
      </c>
      <c r="H527" s="3">
        <f>IF(ISERR(LN(Table210[[#This Row],[Close]]/E526)),"-",LN(Table210[[#This Row],[Close]]/E526))</f>
        <v>-5.6003540519067732E-3</v>
      </c>
    </row>
    <row r="528" spans="1:8" x14ac:dyDescent="0.3">
      <c r="A528" s="2">
        <v>43879</v>
      </c>
      <c r="B528" s="1">
        <v>12028.25</v>
      </c>
      <c r="C528" s="1">
        <v>12030.75</v>
      </c>
      <c r="D528" s="1">
        <v>11908.05</v>
      </c>
      <c r="E528" s="1">
        <v>11992.5</v>
      </c>
      <c r="F528" s="1">
        <v>677307424</v>
      </c>
      <c r="G528" s="1">
        <v>18853</v>
      </c>
      <c r="H528" s="3">
        <f>IF(ISERR(LN(Table210[[#This Row],[Close]]/E527)),"-",LN(Table210[[#This Row],[Close]]/E527))</f>
        <v>-4.4345970678656412E-3</v>
      </c>
    </row>
    <row r="529" spans="1:8" x14ac:dyDescent="0.3">
      <c r="A529" s="2">
        <v>43880</v>
      </c>
      <c r="B529" s="1">
        <v>12090.6</v>
      </c>
      <c r="C529" s="1">
        <v>12134.7</v>
      </c>
      <c r="D529" s="1">
        <v>12042.1</v>
      </c>
      <c r="E529" s="1">
        <v>12125.9</v>
      </c>
      <c r="F529" s="1">
        <v>514030605</v>
      </c>
      <c r="G529" s="1">
        <v>17610.89</v>
      </c>
      <c r="H529" s="3">
        <f>IF(ISERR(LN(Table210[[#This Row],[Close]]/E528)),"-",LN(Table210[[#This Row],[Close]]/E528))</f>
        <v>1.1062206478915673E-2</v>
      </c>
    </row>
    <row r="530" spans="1:8" x14ac:dyDescent="0.3">
      <c r="A530" s="2">
        <v>43881</v>
      </c>
      <c r="B530" s="1">
        <v>12119</v>
      </c>
      <c r="C530" s="1">
        <v>12152</v>
      </c>
      <c r="D530" s="1">
        <v>12071.45</v>
      </c>
      <c r="E530" s="1">
        <v>12080.85</v>
      </c>
      <c r="F530" s="1">
        <v>502875583</v>
      </c>
      <c r="G530" s="1">
        <v>18831.509999999998</v>
      </c>
      <c r="H530" s="3">
        <f>IF(ISERR(LN(Table210[[#This Row],[Close]]/E529)),"-",LN(Table210[[#This Row],[Close]]/E529))</f>
        <v>-3.7221066033650981E-3</v>
      </c>
    </row>
    <row r="531" spans="1:8" x14ac:dyDescent="0.3">
      <c r="A531" s="2">
        <v>43885</v>
      </c>
      <c r="B531" s="1">
        <v>12012.55</v>
      </c>
      <c r="C531" s="1">
        <v>12012.55</v>
      </c>
      <c r="D531" s="1">
        <v>11813.4</v>
      </c>
      <c r="E531" s="1">
        <v>11829.4</v>
      </c>
      <c r="F531" s="1">
        <v>491224913</v>
      </c>
      <c r="G531" s="1">
        <v>19421.04</v>
      </c>
      <c r="H531" s="3">
        <f>IF(ISERR(LN(Table210[[#This Row],[Close]]/E530)),"-",LN(Table210[[#This Row],[Close]]/E530))</f>
        <v>-2.103359607782139E-2</v>
      </c>
    </row>
    <row r="532" spans="1:8" x14ac:dyDescent="0.3">
      <c r="A532" s="2">
        <v>43886</v>
      </c>
      <c r="B532" s="1">
        <v>11877.5</v>
      </c>
      <c r="C532" s="1">
        <v>11883.05</v>
      </c>
      <c r="D532" s="1">
        <v>11779.9</v>
      </c>
      <c r="E532" s="1">
        <v>11797.9</v>
      </c>
      <c r="F532" s="1">
        <v>461349973</v>
      </c>
      <c r="G532" s="1">
        <v>18510.82</v>
      </c>
      <c r="H532" s="3">
        <f>IF(ISERR(LN(Table210[[#This Row],[Close]]/E531)),"-",LN(Table210[[#This Row],[Close]]/E531))</f>
        <v>-2.6664086597328229E-3</v>
      </c>
    </row>
    <row r="533" spans="1:8" x14ac:dyDescent="0.3">
      <c r="A533" s="2">
        <v>43887</v>
      </c>
      <c r="B533" s="1">
        <v>11738.55</v>
      </c>
      <c r="C533" s="1">
        <v>11783.25</v>
      </c>
      <c r="D533" s="1">
        <v>11639.6</v>
      </c>
      <c r="E533" s="1">
        <v>11678.5</v>
      </c>
      <c r="F533" s="1">
        <v>567990976</v>
      </c>
      <c r="G533" s="1">
        <v>21887.07</v>
      </c>
      <c r="H533" s="3">
        <f>IF(ISERR(LN(Table210[[#This Row],[Close]]/E532)),"-",LN(Table210[[#This Row],[Close]]/E532))</f>
        <v>-1.0172005036684025E-2</v>
      </c>
    </row>
    <row r="534" spans="1:8" x14ac:dyDescent="0.3">
      <c r="A534" s="2">
        <v>43888</v>
      </c>
      <c r="B534" s="1">
        <v>11661.25</v>
      </c>
      <c r="C534" s="1">
        <v>11663.85</v>
      </c>
      <c r="D534" s="1">
        <v>11536.7</v>
      </c>
      <c r="E534" s="1">
        <v>11633.3</v>
      </c>
      <c r="F534" s="1">
        <v>609266324</v>
      </c>
      <c r="G534" s="1">
        <v>21623.47</v>
      </c>
      <c r="H534" s="3">
        <f>IF(ISERR(LN(Table210[[#This Row],[Close]]/E533)),"-",LN(Table210[[#This Row],[Close]]/E533))</f>
        <v>-3.877869288740577E-3</v>
      </c>
    </row>
    <row r="535" spans="1:8" x14ac:dyDescent="0.3">
      <c r="A535" s="2">
        <v>43889</v>
      </c>
      <c r="B535" s="1">
        <v>11382</v>
      </c>
      <c r="C535" s="1">
        <v>11384.8</v>
      </c>
      <c r="D535" s="1">
        <v>11175.05</v>
      </c>
      <c r="E535" s="1">
        <v>11201.75</v>
      </c>
      <c r="F535" s="1">
        <v>810523106</v>
      </c>
      <c r="G535" s="1">
        <v>32297.15</v>
      </c>
      <c r="H535" s="3">
        <f>IF(ISERR(LN(Table210[[#This Row],[Close]]/E534)),"-",LN(Table210[[#This Row],[Close]]/E534))</f>
        <v>-3.7801659111364752E-2</v>
      </c>
    </row>
    <row r="536" spans="1:8" x14ac:dyDescent="0.3">
      <c r="A536" s="2">
        <v>43892</v>
      </c>
      <c r="B536" s="1">
        <v>11387.35</v>
      </c>
      <c r="C536" s="1">
        <v>11433</v>
      </c>
      <c r="D536" s="1">
        <v>11036.25</v>
      </c>
      <c r="E536" s="1">
        <v>11132.75</v>
      </c>
      <c r="F536" s="1">
        <v>681148567</v>
      </c>
      <c r="G536" s="1">
        <v>24204.55</v>
      </c>
      <c r="H536" s="3">
        <f>IF(ISERR(LN(Table210[[#This Row],[Close]]/E535)),"-",LN(Table210[[#This Row],[Close]]/E535))</f>
        <v>-6.1788013630017435E-3</v>
      </c>
    </row>
    <row r="537" spans="1:8" x14ac:dyDescent="0.3">
      <c r="A537" s="2">
        <v>43893</v>
      </c>
      <c r="B537" s="1">
        <v>11217.55</v>
      </c>
      <c r="C537" s="1">
        <v>11342.25</v>
      </c>
      <c r="D537" s="1">
        <v>11152.55</v>
      </c>
      <c r="E537" s="1">
        <v>11303.3</v>
      </c>
      <c r="F537" s="1">
        <v>696919348</v>
      </c>
      <c r="G537" s="1">
        <v>23281.200000000001</v>
      </c>
      <c r="H537" s="3">
        <f>IF(ISERR(LN(Table210[[#This Row],[Close]]/E536)),"-",LN(Table210[[#This Row],[Close]]/E536))</f>
        <v>1.5203503750200955E-2</v>
      </c>
    </row>
    <row r="538" spans="1:8" x14ac:dyDescent="0.3">
      <c r="A538" s="2">
        <v>43894</v>
      </c>
      <c r="B538" s="1">
        <v>11351.35</v>
      </c>
      <c r="C538" s="1">
        <v>11356.6</v>
      </c>
      <c r="D538" s="1">
        <v>11082.15</v>
      </c>
      <c r="E538" s="1">
        <v>11251</v>
      </c>
      <c r="F538" s="1">
        <v>798021596</v>
      </c>
      <c r="G538" s="1">
        <v>26928.46</v>
      </c>
      <c r="H538" s="3">
        <f>IF(ISERR(LN(Table210[[#This Row],[Close]]/E537)),"-",LN(Table210[[#This Row],[Close]]/E537))</f>
        <v>-4.6377048935533358E-3</v>
      </c>
    </row>
    <row r="539" spans="1:8" x14ac:dyDescent="0.3">
      <c r="A539" s="2">
        <v>43895</v>
      </c>
      <c r="B539" s="1">
        <v>11306.05</v>
      </c>
      <c r="C539" s="1">
        <v>11389.5</v>
      </c>
      <c r="D539" s="1">
        <v>11244.6</v>
      </c>
      <c r="E539" s="1">
        <v>11269</v>
      </c>
      <c r="F539" s="1">
        <v>1353209029</v>
      </c>
      <c r="G539" s="1">
        <v>26980.65</v>
      </c>
      <c r="H539" s="3">
        <f>IF(ISERR(LN(Table210[[#This Row],[Close]]/E538)),"-",LN(Table210[[#This Row],[Close]]/E538))</f>
        <v>1.5985793812774052E-3</v>
      </c>
    </row>
    <row r="540" spans="1:8" x14ac:dyDescent="0.3">
      <c r="A540" s="2">
        <v>43896</v>
      </c>
      <c r="B540" s="1">
        <v>10942.65</v>
      </c>
      <c r="C540" s="1">
        <v>11035.1</v>
      </c>
      <c r="D540" s="1">
        <v>10827.4</v>
      </c>
      <c r="E540" s="1">
        <v>10989.45</v>
      </c>
      <c r="F540" s="1">
        <v>1811564187</v>
      </c>
      <c r="G540" s="1">
        <v>26455.29</v>
      </c>
      <c r="H540" s="3">
        <f>IF(ISERR(LN(Table210[[#This Row],[Close]]/E539)),"-",LN(Table210[[#This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IF(ISERR(LN(Table210[[#This Row],[Close]]/E540)),"-",LN(Table210[[#This Row],[Close]]/E540))</f>
        <v>-5.0194996901346441E-2</v>
      </c>
    </row>
    <row r="542" spans="1:8" x14ac:dyDescent="0.3">
      <c r="A542" s="2">
        <v>43901</v>
      </c>
      <c r="B542" s="1">
        <v>10334.299999999999</v>
      </c>
      <c r="C542" s="1">
        <v>10545.1</v>
      </c>
      <c r="D542" s="1">
        <v>10334</v>
      </c>
      <c r="E542" s="1">
        <v>10458.4</v>
      </c>
      <c r="F542" s="1">
        <v>1219079693</v>
      </c>
      <c r="G542" s="1">
        <v>32548.47</v>
      </c>
      <c r="H542" s="3">
        <f>IF(ISERR(LN(Table210[[#This Row],[Close]]/E541)),"-",LN(Table210[[#This Row],[Close]]/E541))</f>
        <v>6.6475849955268567E-4</v>
      </c>
    </row>
    <row r="543" spans="1:8" x14ac:dyDescent="0.3">
      <c r="A543" s="2">
        <v>43902</v>
      </c>
      <c r="B543" s="1">
        <v>10039.950000000001</v>
      </c>
      <c r="C543" s="1">
        <v>10040.75</v>
      </c>
      <c r="D543" s="1">
        <v>9508</v>
      </c>
      <c r="E543" s="1">
        <v>9590.15</v>
      </c>
      <c r="F543" s="1">
        <v>1344263317</v>
      </c>
      <c r="G543" s="1">
        <v>39283.97</v>
      </c>
      <c r="H543" s="3">
        <f>IF(ISERR(LN(Table210[[#This Row],[Close]]/E542)),"-",LN(Table210[[#This Row],[Close]]/E542))</f>
        <v>-8.6668953199476567E-2</v>
      </c>
    </row>
    <row r="544" spans="1:8" x14ac:dyDescent="0.3">
      <c r="A544" s="2">
        <v>43903</v>
      </c>
      <c r="B544" s="1">
        <v>9107.6</v>
      </c>
      <c r="C544" s="1">
        <v>10159.4</v>
      </c>
      <c r="D544" s="1">
        <v>8555.15</v>
      </c>
      <c r="E544" s="1">
        <v>9955.2000000000007</v>
      </c>
      <c r="F544" s="1">
        <v>1389061775</v>
      </c>
      <c r="G544" s="1">
        <v>44167.89</v>
      </c>
      <c r="H544" s="3">
        <f>IF(ISERR(LN(Table210[[#This Row],[Close]]/E543)),"-",LN(Table210[[#This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IF(ISERR(LN(Table210[[#This Row],[Close]]/E544)),"-",LN(Table210[[#This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IF(ISERR(LN(Table210[[#This Row],[Close]]/E545)),"-",LN(Table210[[#This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IF(ISERR(LN(Table210[[#This Row],[Close]]/E546)),"-",LN(Table210[[#This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IF(ISERR(LN(Table210[[#This Row],[Close]]/E547)),"-",LN(Table210[[#This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IF(ISERR(LN(Table210[[#This Row],[Close]]/E548)),"-",LN(Table210[[#This Row],[Close]]/E548))</f>
        <v>5.6691389247104269E-2</v>
      </c>
    </row>
    <row r="550" spans="1:8" x14ac:dyDescent="0.3">
      <c r="A550" s="2">
        <v>43913</v>
      </c>
      <c r="B550" s="1">
        <v>7945.7</v>
      </c>
      <c r="C550" s="1">
        <v>8159.25</v>
      </c>
      <c r="D550" s="1">
        <v>7583.6</v>
      </c>
      <c r="E550" s="1">
        <v>7610.25</v>
      </c>
      <c r="F550" s="1">
        <v>654151814</v>
      </c>
      <c r="G550" s="1">
        <v>23891.9</v>
      </c>
      <c r="H550" s="3">
        <f>IF(ISERR(LN(Table210[[#This Row],[Close]]/E549)),"-",LN(Table210[[#This Row],[Close]]/E549))</f>
        <v>-0.13903754227747062</v>
      </c>
    </row>
    <row r="551" spans="1:8" x14ac:dyDescent="0.3">
      <c r="A551" s="2">
        <v>43914</v>
      </c>
      <c r="B551" s="1">
        <v>7848.3</v>
      </c>
      <c r="C551" s="1">
        <v>8036.95</v>
      </c>
      <c r="D551" s="1">
        <v>7511.1</v>
      </c>
      <c r="E551" s="1">
        <v>7801.05</v>
      </c>
      <c r="F551" s="1">
        <v>739354439</v>
      </c>
      <c r="G551" s="1">
        <v>28282.09</v>
      </c>
      <c r="H551" s="3">
        <f>IF(ISERR(LN(Table210[[#This Row],[Close]]/E550)),"-",LN(Table210[[#This Row],[Close]]/E550))</f>
        <v>2.4762317175158709E-2</v>
      </c>
    </row>
    <row r="552" spans="1:8" x14ac:dyDescent="0.3">
      <c r="A552" s="2">
        <v>43915</v>
      </c>
      <c r="B552" s="1">
        <v>7735.15</v>
      </c>
      <c r="C552" s="1">
        <v>8376.75</v>
      </c>
      <c r="D552" s="1">
        <v>7714.75</v>
      </c>
      <c r="E552" s="1">
        <v>8317.85</v>
      </c>
      <c r="F552" s="1">
        <v>738114713</v>
      </c>
      <c r="G552" s="1">
        <v>28482.01</v>
      </c>
      <c r="H552" s="3">
        <f>IF(ISERR(LN(Table210[[#This Row],[Close]]/E551)),"-",LN(Table210[[#This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IF(ISERR(LN(Table210[[#This Row],[Close]]/E552)),"-",LN(Table210[[#This Row],[Close]]/E552))</f>
        <v>3.8166584832086708E-2</v>
      </c>
    </row>
    <row r="554" spans="1:8" x14ac:dyDescent="0.3">
      <c r="A554" s="2">
        <v>43917</v>
      </c>
      <c r="B554" s="1">
        <v>8949.1</v>
      </c>
      <c r="C554" s="1">
        <v>9038.9</v>
      </c>
      <c r="D554" s="1">
        <v>8522.9</v>
      </c>
      <c r="E554" s="1">
        <v>8660.25</v>
      </c>
      <c r="F554" s="1">
        <v>801923401</v>
      </c>
      <c r="G554" s="1">
        <v>31336.86</v>
      </c>
      <c r="H554" s="3">
        <f>IF(ISERR(LN(Table210[[#This Row],[Close]]/E553)),"-",LN(Table210[[#This Row],[Close]]/E553))</f>
        <v>2.173197708783864E-3</v>
      </c>
    </row>
    <row r="555" spans="1:8" x14ac:dyDescent="0.3">
      <c r="A555" s="2">
        <v>43920</v>
      </c>
      <c r="B555" s="1">
        <v>8385.9500000000007</v>
      </c>
      <c r="C555" s="1">
        <v>8576</v>
      </c>
      <c r="D555" s="1">
        <v>8244</v>
      </c>
      <c r="E555" s="1">
        <v>8281.1</v>
      </c>
      <c r="F555" s="1">
        <v>593953051</v>
      </c>
      <c r="G555" s="1">
        <v>24724.44</v>
      </c>
      <c r="H555" s="3">
        <f>IF(ISERR(LN(Table210[[#This Row],[Close]]/E554)),"-",LN(Table210[[#This Row],[Close]]/E554))</f>
        <v>-4.4767780703035449E-2</v>
      </c>
    </row>
    <row r="556" spans="1:8" x14ac:dyDescent="0.3">
      <c r="A556" s="2">
        <v>43921</v>
      </c>
      <c r="B556" s="1">
        <v>8529.35</v>
      </c>
      <c r="C556" s="1">
        <v>8678.2999999999993</v>
      </c>
      <c r="D556" s="1">
        <v>8358</v>
      </c>
      <c r="E556" s="1">
        <v>8597.75</v>
      </c>
      <c r="F556" s="1">
        <v>713390935</v>
      </c>
      <c r="G556" s="1">
        <v>27401.3</v>
      </c>
      <c r="H556" s="3">
        <f>IF(ISERR(LN(Table210[[#This Row],[Close]]/E555)),"-",LN(Table210[[#This Row],[Close]]/E555))</f>
        <v>3.7524731307031482E-2</v>
      </c>
    </row>
    <row r="557" spans="1:8" x14ac:dyDescent="0.3">
      <c r="A557" s="2">
        <v>43922</v>
      </c>
      <c r="B557" s="1">
        <v>8584.1</v>
      </c>
      <c r="C557" s="1">
        <v>8588.1</v>
      </c>
      <c r="D557" s="1">
        <v>8198.35</v>
      </c>
      <c r="E557" s="1">
        <v>8253.7999999999993</v>
      </c>
      <c r="F557" s="1">
        <v>507509685</v>
      </c>
      <c r="G557" s="1">
        <v>21307.3</v>
      </c>
      <c r="H557" s="3">
        <f>IF(ISERR(LN(Table210[[#This Row],[Close]]/E556)),"-",LN(Table210[[#This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IF(ISERR(LN(Table210[[#This Row],[Close]]/E557)),"-",LN(Table210[[#This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IF(ISERR(LN(Table210[[#This Row],[Close]]/E558)),"-",LN(Table210[[#This Row],[Close]]/E558))</f>
        <v>8.4002905787553775E-2</v>
      </c>
    </row>
    <row r="560" spans="1:8" x14ac:dyDescent="0.3">
      <c r="A560" s="2">
        <v>43929</v>
      </c>
      <c r="B560" s="1">
        <v>8688.9</v>
      </c>
      <c r="C560" s="1">
        <v>9131.7000000000007</v>
      </c>
      <c r="D560" s="1">
        <v>8653.9</v>
      </c>
      <c r="E560" s="1">
        <v>8748.75</v>
      </c>
      <c r="F560" s="1">
        <v>897562690</v>
      </c>
      <c r="G560" s="1">
        <v>37641.68</v>
      </c>
      <c r="H560" s="3">
        <f>IF(ISERR(LN(Table210[[#This Row],[Close]]/E559)),"-",LN(Table210[[#This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IF(ISERR(LN(Table210[[#This Row],[Close]]/E560)),"-",LN(Table210[[#This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IF(ISERR(LN(Table210[[#This Row],[Close]]/E561)),"-",LN(Table210[[#This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IF(ISERR(LN(Table210[[#This Row],[Close]]/E562)),"-",LN(Table210[[#This Row],[Close]]/E562))</f>
        <v>-7.6510698780880753E-3</v>
      </c>
    </row>
    <row r="564" spans="1:8" x14ac:dyDescent="0.3">
      <c r="A564" s="2">
        <v>43937</v>
      </c>
      <c r="B564" s="1">
        <v>8851.25</v>
      </c>
      <c r="C564" s="1">
        <v>9053.75</v>
      </c>
      <c r="D564" s="1">
        <v>8821.9</v>
      </c>
      <c r="E564" s="1">
        <v>8992.7999999999993</v>
      </c>
      <c r="F564" s="1">
        <v>720116479</v>
      </c>
      <c r="G564" s="1">
        <v>31318.29</v>
      </c>
      <c r="H564" s="3">
        <f>IF(ISERR(LN(Table210[[#This Row],[Close]]/E563)),"-",LN(Table210[[#This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IF(ISERR(LN(Table210[[#This Row],[Close]]/E564)),"-",LN(Table210[[#This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IF(ISERR(LN(Table210[[#This Row],[Close]]/E565)),"-",LN(Table210[[#This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IF(ISERR(LN(Table210[[#This Row],[Close]]/E566)),"-",LN(Table210[[#This Row],[Close]]/E566))</f>
        <v>-3.0742473508770931E-2</v>
      </c>
    </row>
    <row r="568" spans="1:8" x14ac:dyDescent="0.3">
      <c r="A568" s="2">
        <v>43943</v>
      </c>
      <c r="B568" s="1">
        <v>9026.75</v>
      </c>
      <c r="C568" s="1">
        <v>9209.75</v>
      </c>
      <c r="D568" s="1">
        <v>8946.25</v>
      </c>
      <c r="E568" s="1">
        <v>9187.2999999999993</v>
      </c>
      <c r="F568" s="1">
        <v>734383388</v>
      </c>
      <c r="G568" s="1">
        <v>33981.82</v>
      </c>
      <c r="H568" s="3">
        <f>IF(ISERR(LN(Table210[[#This Row],[Close]]/E567)),"-",LN(Table210[[#This Row],[Close]]/E567))</f>
        <v>2.2660756382103509E-2</v>
      </c>
    </row>
    <row r="569" spans="1:8" x14ac:dyDescent="0.3">
      <c r="A569" s="2">
        <v>43944</v>
      </c>
      <c r="B569" s="1">
        <v>9232.35</v>
      </c>
      <c r="C569" s="1">
        <v>9343.6</v>
      </c>
      <c r="D569" s="1">
        <v>9170.15</v>
      </c>
      <c r="E569" s="1">
        <v>9313.9</v>
      </c>
      <c r="F569" s="1">
        <v>666650462</v>
      </c>
      <c r="G569" s="1">
        <v>30270.55</v>
      </c>
      <c r="H569" s="3">
        <f>IF(ISERR(LN(Table210[[#This Row],[Close]]/E568)),"-",LN(Table210[[#This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IF(ISERR(LN(Table210[[#This Row],[Close]]/E569)),"-",LN(Table210[[#This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IF(ISERR(LN(Table210[[#This Row],[Close]]/E570)),"-",LN(Table210[[#This Row],[Close]]/E570))</f>
        <v>1.3874722895871999E-2</v>
      </c>
    </row>
    <row r="572" spans="1:8" x14ac:dyDescent="0.3">
      <c r="A572" s="2">
        <v>43949</v>
      </c>
      <c r="B572" s="1">
        <v>9389.7999999999993</v>
      </c>
      <c r="C572" s="1">
        <v>9404.4</v>
      </c>
      <c r="D572" s="1">
        <v>9260</v>
      </c>
      <c r="E572" s="1">
        <v>9380.9</v>
      </c>
      <c r="F572" s="1">
        <v>614548983</v>
      </c>
      <c r="G572" s="1">
        <v>30091.41</v>
      </c>
      <c r="H572" s="3">
        <f>IF(ISERR(LN(Table210[[#This Row],[Close]]/E571)),"-",LN(Table210[[#This Row],[Close]]/E571))</f>
        <v>1.0566346325391251E-2</v>
      </c>
    </row>
    <row r="573" spans="1:8" x14ac:dyDescent="0.3">
      <c r="A573" s="2">
        <v>43950</v>
      </c>
      <c r="B573" s="1">
        <v>9408.6</v>
      </c>
      <c r="C573" s="1">
        <v>9599.85</v>
      </c>
      <c r="D573" s="1">
        <v>9392.35</v>
      </c>
      <c r="E573" s="1">
        <v>9553.35</v>
      </c>
      <c r="F573" s="1">
        <v>653026950</v>
      </c>
      <c r="G573" s="1">
        <v>31673.23</v>
      </c>
      <c r="H573" s="3">
        <f>IF(ISERR(LN(Table210[[#This Row],[Close]]/E572)),"-",LN(Table210[[#This Row],[Close]]/E572))</f>
        <v>1.821617107952879E-2</v>
      </c>
    </row>
    <row r="574" spans="1:8" x14ac:dyDescent="0.3">
      <c r="A574" s="2">
        <v>43951</v>
      </c>
      <c r="B574" s="1">
        <v>9753.5</v>
      </c>
      <c r="C574" s="1">
        <v>9889.0499999999993</v>
      </c>
      <c r="D574" s="1">
        <v>9731.5</v>
      </c>
      <c r="E574" s="1">
        <v>9859.9</v>
      </c>
      <c r="F574" s="1">
        <v>931173802</v>
      </c>
      <c r="G574" s="1">
        <v>39332.46</v>
      </c>
      <c r="H574" s="3">
        <f>IF(ISERR(LN(Table210[[#This Row],[Close]]/E573)),"-",LN(Table210[[#This Row],[Close]]/E573))</f>
        <v>3.158414825312425E-2</v>
      </c>
    </row>
    <row r="575" spans="1:8" x14ac:dyDescent="0.3">
      <c r="A575" s="2">
        <v>43955</v>
      </c>
      <c r="B575" s="1">
        <v>9533.5</v>
      </c>
      <c r="C575" s="1">
        <v>9533.5</v>
      </c>
      <c r="D575" s="1">
        <v>9266.9500000000007</v>
      </c>
      <c r="E575" s="1">
        <v>9293.5</v>
      </c>
      <c r="F575" s="1">
        <v>687487134</v>
      </c>
      <c r="G575" s="1">
        <v>29785.95</v>
      </c>
      <c r="H575" s="3">
        <f>IF(ISERR(LN(Table210[[#This Row],[Close]]/E574)),"-",LN(Table210[[#This Row],[Close]]/E574))</f>
        <v>-5.9160795509013528E-2</v>
      </c>
    </row>
    <row r="576" spans="1:8" x14ac:dyDescent="0.3">
      <c r="A576" s="2">
        <v>43956</v>
      </c>
      <c r="B576" s="1">
        <v>9429.4</v>
      </c>
      <c r="C576" s="1">
        <v>9450.9</v>
      </c>
      <c r="D576" s="1">
        <v>9190.75</v>
      </c>
      <c r="E576" s="1">
        <v>9205.6</v>
      </c>
      <c r="F576" s="1">
        <v>725196178</v>
      </c>
      <c r="G576" s="1">
        <v>29700.2</v>
      </c>
      <c r="H576" s="3">
        <f>IF(ISERR(LN(Table210[[#This Row],[Close]]/E575)),"-",LN(Table210[[#This Row],[Close]]/E575))</f>
        <v>-9.5032365391587315E-3</v>
      </c>
    </row>
    <row r="577" spans="1:8" x14ac:dyDescent="0.3">
      <c r="A577" s="2">
        <v>43957</v>
      </c>
      <c r="B577" s="1">
        <v>9226.7999999999993</v>
      </c>
      <c r="C577" s="1">
        <v>9346.9</v>
      </c>
      <c r="D577" s="1">
        <v>9116.5</v>
      </c>
      <c r="E577" s="1">
        <v>9270.9</v>
      </c>
      <c r="F577" s="1">
        <v>722185448</v>
      </c>
      <c r="G577" s="1">
        <v>30798.1</v>
      </c>
      <c r="H577" s="3">
        <f>IF(ISERR(LN(Table210[[#This Row],[Close]]/E576)),"-",LN(Table210[[#This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IF(ISERR(LN(Table210[[#This Row],[Close]]/E577)),"-",LN(Table210[[#This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IF(ISERR(LN(Table210[[#This Row],[Close]]/E578)),"-",LN(Table210[[#This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IF(ISERR(LN(Table210[[#This Row],[Close]]/E579)),"-",LN(Table210[[#This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IF(ISERR(LN(Table210[[#This Row],[Close]]/E580)),"-",LN(Table210[[#This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IF(ISERR(LN(Table210[[#This Row],[Close]]/E581)),"-",LN(Table210[[#This Row],[Close]]/E581))</f>
        <v>2.0129742512240333E-2</v>
      </c>
    </row>
    <row r="583" spans="1:8" x14ac:dyDescent="0.3">
      <c r="A583" s="2">
        <v>43965</v>
      </c>
      <c r="B583" s="1">
        <v>9213.9500000000007</v>
      </c>
      <c r="C583" s="1">
        <v>9281.1</v>
      </c>
      <c r="D583" s="1">
        <v>9119.75</v>
      </c>
      <c r="E583" s="1">
        <v>9142.75</v>
      </c>
      <c r="F583" s="1">
        <v>602555564</v>
      </c>
      <c r="G583" s="1">
        <v>29541.59</v>
      </c>
      <c r="H583" s="3">
        <f>IF(ISERR(LN(Table210[[#This Row],[Close]]/E582)),"-",LN(Table210[[#This Row],[Close]]/E582))</f>
        <v>-2.5996940751458281E-2</v>
      </c>
    </row>
    <row r="584" spans="1:8" x14ac:dyDescent="0.3">
      <c r="A584" s="2">
        <v>43966</v>
      </c>
      <c r="B584" s="1">
        <v>9182.4</v>
      </c>
      <c r="C584" s="1">
        <v>9182.4</v>
      </c>
      <c r="D584" s="1">
        <v>9050</v>
      </c>
      <c r="E584" s="1">
        <v>9136.85</v>
      </c>
      <c r="F584" s="1">
        <v>575857112</v>
      </c>
      <c r="G584" s="1">
        <v>25847.33</v>
      </c>
      <c r="H584" s="3">
        <f>IF(ISERR(LN(Table210[[#This Row],[Close]]/E583)),"-",LN(Table210[[#This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IF(ISERR(LN(Table210[[#This Row],[Close]]/E584)),"-",LN(Table210[[#This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IF(ISERR(LN(Table210[[#This Row],[Close]]/E585)),"-",LN(Table210[[#This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IF(ISERR(LN(Table210[[#This Row],[Close]]/E586)),"-",LN(Table210[[#This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IF(ISERR(LN(Table210[[#This Row],[Close]]/E587)),"-",LN(Table210[[#This Row],[Close]]/E587))</f>
        <v>4.3691740573838051E-3</v>
      </c>
    </row>
    <row r="589" spans="1:8" x14ac:dyDescent="0.3">
      <c r="A589" s="2">
        <v>43973</v>
      </c>
      <c r="B589" s="1">
        <v>9067.9</v>
      </c>
      <c r="C589" s="1">
        <v>9149.6</v>
      </c>
      <c r="D589" s="1">
        <v>8968.5499999999993</v>
      </c>
      <c r="E589" s="1">
        <v>9039.25</v>
      </c>
      <c r="F589" s="1">
        <v>675759336</v>
      </c>
      <c r="G589" s="1">
        <v>31625.47</v>
      </c>
      <c r="H589" s="3">
        <f>IF(ISERR(LN(Table210[[#This Row],[Close]]/E588)),"-",LN(Table210[[#This Row],[Close]]/E588))</f>
        <v>-7.3847846008156101E-3</v>
      </c>
    </row>
    <row r="590" spans="1:8" x14ac:dyDescent="0.3">
      <c r="A590" s="2">
        <v>43977</v>
      </c>
      <c r="B590" s="1">
        <v>9099.75</v>
      </c>
      <c r="C590" s="1">
        <v>9161.65</v>
      </c>
      <c r="D590" s="1">
        <v>8996.65</v>
      </c>
      <c r="E590" s="1">
        <v>9029.0499999999993</v>
      </c>
      <c r="F590" s="1">
        <v>654959960</v>
      </c>
      <c r="G590" s="1">
        <v>30871.59</v>
      </c>
      <c r="H590" s="3">
        <f>IF(ISERR(LN(Table210[[#This Row],[Close]]/E589)),"-",LN(Table210[[#This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IF(ISERR(LN(Table210[[#This Row],[Close]]/E590)),"-",LN(Table210[[#This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IF(ISERR(LN(Table210[[#This Row],[Close]]/E591)),"-",LN(Table210[[#This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IF(ISERR(LN(Table210[[#This Row],[Close]]/E592)),"-",LN(Table210[[#This Row],[Close]]/E592))</f>
        <v>9.4597567584245815E-3</v>
      </c>
    </row>
    <row r="594" spans="1:8" x14ac:dyDescent="0.3">
      <c r="A594" s="2">
        <v>43983</v>
      </c>
      <c r="B594" s="1">
        <v>9726.85</v>
      </c>
      <c r="C594" s="1">
        <v>9931.6</v>
      </c>
      <c r="D594" s="1">
        <v>9706.9500000000007</v>
      </c>
      <c r="E594" s="1">
        <v>9826.15</v>
      </c>
      <c r="F594" s="1">
        <v>794183122</v>
      </c>
      <c r="G594" s="1">
        <v>38096.92</v>
      </c>
      <c r="H594" s="3">
        <f>IF(ISERR(LN(Table210[[#This Row],[Close]]/E593)),"-",LN(Table210[[#This Row],[Close]]/E593))</f>
        <v>2.5338292519217084E-2</v>
      </c>
    </row>
    <row r="595" spans="1:8" x14ac:dyDescent="0.3">
      <c r="A595" s="2">
        <v>43984</v>
      </c>
      <c r="B595" s="1">
        <v>9880.85</v>
      </c>
      <c r="C595" s="1">
        <v>9995.6</v>
      </c>
      <c r="D595" s="1">
        <v>9824.0499999999993</v>
      </c>
      <c r="E595" s="1">
        <v>9979.1</v>
      </c>
      <c r="F595" s="1">
        <v>770192848</v>
      </c>
      <c r="G595" s="1">
        <v>36723.11</v>
      </c>
      <c r="H595" s="3">
        <f>IF(ISERR(LN(Table210[[#This Row],[Close]]/E594)),"-",LN(Table210[[#This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IF(ISERR(LN(Table210[[#This Row],[Close]]/E595)),"-",LN(Table210[[#This Row],[Close]]/E595))</f>
        <v>8.2283224537368568E-3</v>
      </c>
    </row>
    <row r="597" spans="1:8" x14ac:dyDescent="0.3">
      <c r="A597" s="2">
        <v>43986</v>
      </c>
      <c r="B597" s="1">
        <v>10054.25</v>
      </c>
      <c r="C597" s="1">
        <v>10123.85</v>
      </c>
      <c r="D597" s="1">
        <v>9944.25</v>
      </c>
      <c r="E597" s="1">
        <v>10029.1</v>
      </c>
      <c r="F597" s="1">
        <v>775106567</v>
      </c>
      <c r="G597" s="1">
        <v>36399.040000000001</v>
      </c>
      <c r="H597" s="3">
        <f>IF(ISERR(LN(Table210[[#This Row],[Close]]/E596)),"-",LN(Table210[[#This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IF(ISERR(LN(Table210[[#This Row],[Close]]/E597)),"-",LN(Table210[[#This Row],[Close]]/E597))</f>
        <v>1.120914010549148E-2</v>
      </c>
    </row>
    <row r="599" spans="1:8" x14ac:dyDescent="0.3">
      <c r="A599" s="2">
        <v>43990</v>
      </c>
      <c r="B599" s="1">
        <v>10326.75</v>
      </c>
      <c r="C599" s="1">
        <v>10328.5</v>
      </c>
      <c r="D599" s="1">
        <v>10120.25</v>
      </c>
      <c r="E599" s="1">
        <v>10167.450000000001</v>
      </c>
      <c r="F599" s="1">
        <v>936485541</v>
      </c>
      <c r="G599" s="1">
        <v>37819.06</v>
      </c>
      <c r="H599" s="3">
        <f>IF(ISERR(LN(Table210[[#This Row],[Close]]/E598)),"-",LN(Table210[[#This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IF(ISERR(LN(Table210[[#This Row],[Close]]/E599)),"-",LN(Table210[[#This Row],[Close]]/E599))</f>
        <v>-1.1952195553601492E-2</v>
      </c>
    </row>
    <row r="601" spans="1:8" x14ac:dyDescent="0.3">
      <c r="A601" s="2">
        <v>43992</v>
      </c>
      <c r="B601" s="1">
        <v>10072.6</v>
      </c>
      <c r="C601" s="1">
        <v>10148.75</v>
      </c>
      <c r="D601" s="1">
        <v>10036.85</v>
      </c>
      <c r="E601" s="1">
        <v>10116.15</v>
      </c>
      <c r="F601" s="1">
        <v>632383068</v>
      </c>
      <c r="G601" s="1">
        <v>28485.47</v>
      </c>
      <c r="H601" s="3">
        <f>IF(ISERR(LN(Table210[[#This Row],[Close]]/E600)),"-",LN(Table210[[#This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IF(ISERR(LN(Table210[[#This Row],[Close]]/E601)),"-",LN(Table210[[#This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IF(ISERR(LN(Table210[[#This Row],[Close]]/E602)),"-",LN(Table210[[#This Row],[Close]]/E602))</f>
        <v>7.1346573571307781E-3</v>
      </c>
    </row>
    <row r="604" spans="1:8" x14ac:dyDescent="0.3">
      <c r="A604" s="2">
        <v>43997</v>
      </c>
      <c r="B604" s="1">
        <v>9919.35</v>
      </c>
      <c r="C604" s="1">
        <v>9943.35</v>
      </c>
      <c r="D604" s="1">
        <v>9726.35</v>
      </c>
      <c r="E604" s="1">
        <v>9813.7000000000007</v>
      </c>
      <c r="F604" s="1">
        <v>716053036</v>
      </c>
      <c r="G604" s="1">
        <v>31926.65</v>
      </c>
      <c r="H604" s="3">
        <f>IF(ISERR(LN(Table210[[#This Row],[Close]]/E603)),"-",LN(Table210[[#This Row],[Close]]/E603))</f>
        <v>-1.6092045671383177E-2</v>
      </c>
    </row>
    <row r="605" spans="1:8" x14ac:dyDescent="0.3">
      <c r="A605" s="2">
        <v>43998</v>
      </c>
      <c r="B605" s="1">
        <v>10014.799999999999</v>
      </c>
      <c r="C605" s="1">
        <v>10046.15</v>
      </c>
      <c r="D605" s="1">
        <v>9728.5</v>
      </c>
      <c r="E605" s="1">
        <v>9914</v>
      </c>
      <c r="F605" s="1">
        <v>899895044</v>
      </c>
      <c r="G605" s="1">
        <v>36257.89</v>
      </c>
      <c r="H605" s="3">
        <f>IF(ISERR(LN(Table210[[#This Row],[Close]]/E604)),"-",LN(Table210[[#This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IF(ISERR(LN(Table210[[#This Row],[Close]]/E605)),"-",LN(Table210[[#This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IF(ISERR(LN(Table210[[#This Row],[Close]]/E606)),"-",LN(Table210[[#This Row],[Close]]/E606))</f>
        <v>2.1079447494686824E-2</v>
      </c>
    </row>
    <row r="608" spans="1:8" x14ac:dyDescent="0.3">
      <c r="A608" s="2">
        <v>44001</v>
      </c>
      <c r="B608" s="1">
        <v>10119</v>
      </c>
      <c r="C608" s="1">
        <v>10272.4</v>
      </c>
      <c r="D608" s="1">
        <v>10072.65</v>
      </c>
      <c r="E608" s="1">
        <v>10244.4</v>
      </c>
      <c r="F608" s="1">
        <v>892096343</v>
      </c>
      <c r="G608" s="1">
        <v>48103.56</v>
      </c>
      <c r="H608" s="3">
        <f>IF(ISERR(LN(Table210[[#This Row],[Close]]/E607)),"-",LN(Table210[[#This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IF(ISERR(LN(Table210[[#This Row],[Close]]/E608)),"-",LN(Table210[[#This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IF(ISERR(LN(Table210[[#This Row],[Close]]/E609)),"-",LN(Table210[[#This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IF(ISERR(LN(Table210[[#This Row],[Close]]/E610)),"-",LN(Table210[[#This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IF(ISERR(LN(Table210[[#This Row],[Close]]/E611)),"-",LN(Table210[[#This Row],[Close]]/E611))</f>
        <v>-1.5926817712496291E-3</v>
      </c>
    </row>
    <row r="613" spans="1:8" x14ac:dyDescent="0.3">
      <c r="A613" s="2">
        <v>44008</v>
      </c>
      <c r="B613" s="1">
        <v>10378.9</v>
      </c>
      <c r="C613" s="1">
        <v>10409.85</v>
      </c>
      <c r="D613" s="1">
        <v>10311.25</v>
      </c>
      <c r="E613" s="1">
        <v>10383</v>
      </c>
      <c r="F613" s="1">
        <v>671910159</v>
      </c>
      <c r="G613" s="1">
        <v>31841.68</v>
      </c>
      <c r="H613" s="3">
        <f>IF(ISERR(LN(Table210[[#This Row],[Close]]/E612)),"-",LN(Table210[[#This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IF(ISERR(LN(Table210[[#This Row],[Close]]/E613)),"-",LN(Table210[[#This Row],[Close]]/E613))</f>
        <v>-6.8227986772304633E-3</v>
      </c>
    </row>
    <row r="615" spans="1:8" x14ac:dyDescent="0.3">
      <c r="A615" s="2">
        <v>44012</v>
      </c>
      <c r="B615" s="1">
        <v>10382.6</v>
      </c>
      <c r="C615" s="1">
        <v>10401.049999999999</v>
      </c>
      <c r="D615" s="1">
        <v>10267.35</v>
      </c>
      <c r="E615" s="1">
        <v>10302.1</v>
      </c>
      <c r="F615" s="1">
        <v>556238560</v>
      </c>
      <c r="G615" s="1">
        <v>27342.55</v>
      </c>
      <c r="H615" s="3">
        <f>IF(ISERR(LN(Table210[[#This Row],[Close]]/E614)),"-",LN(Table210[[#This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IF(ISERR(LN(Table210[[#This Row],[Close]]/E615)),"-",LN(Table210[[#This Row],[Close]]/E615))</f>
        <v>1.2343304915724197E-2</v>
      </c>
    </row>
    <row r="617" spans="1:8" x14ac:dyDescent="0.3">
      <c r="A617" s="2">
        <v>44014</v>
      </c>
      <c r="B617" s="1">
        <v>10493.05</v>
      </c>
      <c r="C617" s="1">
        <v>10598.2</v>
      </c>
      <c r="D617" s="1">
        <v>10485.549999999999</v>
      </c>
      <c r="E617" s="1">
        <v>10551.7</v>
      </c>
      <c r="F617" s="1">
        <v>597423931</v>
      </c>
      <c r="G617" s="1">
        <v>31235.17</v>
      </c>
      <c r="H617" s="3">
        <f>IF(ISERR(LN(Table210[[#This Row],[Close]]/E616)),"-",LN(Table210[[#This Row],[Close]]/E616))</f>
        <v>1.1595921516546171E-2</v>
      </c>
    </row>
    <row r="618" spans="1:8" x14ac:dyDescent="0.3">
      <c r="A618" s="2">
        <v>44015</v>
      </c>
      <c r="B618" s="1">
        <v>10614.95</v>
      </c>
      <c r="C618" s="1">
        <v>10631.3</v>
      </c>
      <c r="D618" s="1">
        <v>10562.65</v>
      </c>
      <c r="E618" s="1">
        <v>10607.35</v>
      </c>
      <c r="F618" s="1">
        <v>525190704</v>
      </c>
      <c r="G618" s="1">
        <v>25186.39</v>
      </c>
      <c r="H618" s="3">
        <f>IF(ISERR(LN(Table210[[#This Row],[Close]]/E617)),"-",LN(Table210[[#This Row],[Close]]/E617))</f>
        <v>5.2601726747523682E-3</v>
      </c>
    </row>
    <row r="619" spans="1:8" x14ac:dyDescent="0.3">
      <c r="A619" s="2">
        <v>44018</v>
      </c>
      <c r="B619" s="1">
        <v>10723.85</v>
      </c>
      <c r="C619" s="1">
        <v>10811.4</v>
      </c>
      <c r="D619" s="1">
        <v>10695.1</v>
      </c>
      <c r="E619" s="1">
        <v>10763.65</v>
      </c>
      <c r="F619" s="1">
        <v>571212914</v>
      </c>
      <c r="G619" s="1">
        <v>29857.54</v>
      </c>
      <c r="H619" s="3">
        <f>IF(ISERR(LN(Table210[[#This Row],[Close]]/E618)),"-",LN(Table210[[#This Row],[Close]]/E618))</f>
        <v>1.4627559486280819E-2</v>
      </c>
    </row>
    <row r="620" spans="1:8" x14ac:dyDescent="0.3">
      <c r="A620" s="2">
        <v>44019</v>
      </c>
      <c r="B620" s="1">
        <v>10802.85</v>
      </c>
      <c r="C620" s="1">
        <v>10813.8</v>
      </c>
      <c r="D620" s="1">
        <v>10689.7</v>
      </c>
      <c r="E620" s="1">
        <v>10799.65</v>
      </c>
      <c r="F620" s="1">
        <v>636764929</v>
      </c>
      <c r="G620" s="1">
        <v>36502.370000000003</v>
      </c>
      <c r="H620" s="3">
        <f>IF(ISERR(LN(Table210[[#This Row],[Close]]/E619)),"-",LN(Table210[[#This Row],[Close]]/E619))</f>
        <v>3.3390096550110133E-3</v>
      </c>
    </row>
    <row r="621" spans="1:8" x14ac:dyDescent="0.3">
      <c r="A621" s="2">
        <v>44020</v>
      </c>
      <c r="B621" s="1">
        <v>10818.65</v>
      </c>
      <c r="C621" s="1">
        <v>10847.85</v>
      </c>
      <c r="D621" s="1">
        <v>10676.55</v>
      </c>
      <c r="E621" s="1">
        <v>10705.75</v>
      </c>
      <c r="F621" s="1">
        <v>767941333</v>
      </c>
      <c r="G621" s="1">
        <v>37676.339999999997</v>
      </c>
      <c r="H621" s="3">
        <f>IF(ISERR(LN(Table210[[#This Row],[Close]]/E620)),"-",LN(Table210[[#This Row],[Close]]/E620))</f>
        <v>-8.7327458908366285E-3</v>
      </c>
    </row>
    <row r="622" spans="1:8" x14ac:dyDescent="0.3">
      <c r="A622" s="2">
        <v>44021</v>
      </c>
      <c r="B622" s="1">
        <v>10755.55</v>
      </c>
      <c r="C622" s="1">
        <v>10836.85</v>
      </c>
      <c r="D622" s="1">
        <v>10733</v>
      </c>
      <c r="E622" s="1">
        <v>10813.45</v>
      </c>
      <c r="F622" s="1">
        <v>618652409</v>
      </c>
      <c r="G622" s="1">
        <v>31315.87</v>
      </c>
      <c r="H622" s="3">
        <f>IF(ISERR(LN(Table210[[#This Row],[Close]]/E621)),"-",LN(Table210[[#This Row],[Close]]/E621))</f>
        <v>1.000974936330002E-2</v>
      </c>
    </row>
    <row r="623" spans="1:8" x14ac:dyDescent="0.3">
      <c r="A623" s="2">
        <v>44022</v>
      </c>
      <c r="B623" s="1">
        <v>10764.1</v>
      </c>
      <c r="C623" s="1">
        <v>10819.4</v>
      </c>
      <c r="D623" s="1">
        <v>10713</v>
      </c>
      <c r="E623" s="1">
        <v>10768.05</v>
      </c>
      <c r="F623" s="1">
        <v>590705425</v>
      </c>
      <c r="G623" s="1">
        <v>31557.58</v>
      </c>
      <c r="H623" s="3">
        <f>IF(ISERR(LN(Table210[[#This Row],[Close]]/E622)),"-",LN(Table210[[#This Row],[Close]]/E622))</f>
        <v>-4.2073133906914339E-3</v>
      </c>
    </row>
    <row r="624" spans="1:8" x14ac:dyDescent="0.3">
      <c r="A624" s="2">
        <v>44025</v>
      </c>
      <c r="B624" s="1">
        <v>10851.85</v>
      </c>
      <c r="C624" s="1">
        <v>10894.05</v>
      </c>
      <c r="D624" s="1">
        <v>10756.05</v>
      </c>
      <c r="E624" s="1">
        <v>10802.7</v>
      </c>
      <c r="F624" s="1">
        <v>554050579</v>
      </c>
      <c r="G624" s="1">
        <v>30606.3</v>
      </c>
      <c r="H624" s="3">
        <f>IF(ISERR(LN(Table210[[#This Row],[Close]]/E623)),"-",LN(Table210[[#This Row],[Close]]/E623))</f>
        <v>3.2126866059741998E-3</v>
      </c>
    </row>
    <row r="625" spans="1:8" x14ac:dyDescent="0.3">
      <c r="A625" s="2">
        <v>44026</v>
      </c>
      <c r="B625" s="1">
        <v>10750.85</v>
      </c>
      <c r="C625" s="1">
        <v>10755.65</v>
      </c>
      <c r="D625" s="1">
        <v>10562.9</v>
      </c>
      <c r="E625" s="1">
        <v>10607.35</v>
      </c>
      <c r="F625" s="1">
        <v>532368699</v>
      </c>
      <c r="G625" s="1">
        <v>30902.47</v>
      </c>
      <c r="H625" s="3">
        <f>IF(ISERR(LN(Table210[[#This Row],[Close]]/E624)),"-",LN(Table210[[#This Row],[Close]]/E624))</f>
        <v>-1.8248945829038105E-2</v>
      </c>
    </row>
    <row r="626" spans="1:8" x14ac:dyDescent="0.3">
      <c r="A626" s="2">
        <v>44027</v>
      </c>
      <c r="B626" s="1">
        <v>10701</v>
      </c>
      <c r="C626" s="1">
        <v>10827.45</v>
      </c>
      <c r="D626" s="1">
        <v>10577.75</v>
      </c>
      <c r="E626" s="1">
        <v>10618.2</v>
      </c>
      <c r="F626" s="1">
        <v>715901258</v>
      </c>
      <c r="G626" s="1">
        <v>42376.03</v>
      </c>
      <c r="H626" s="3">
        <f>IF(ISERR(LN(Table210[[#This Row],[Close]]/E625)),"-",LN(Table210[[#This Row],[Close]]/E625))</f>
        <v>1.0223528667139743E-3</v>
      </c>
    </row>
    <row r="627" spans="1:8" x14ac:dyDescent="0.3">
      <c r="A627" s="2">
        <v>44028</v>
      </c>
      <c r="B627" s="1">
        <v>10706.2</v>
      </c>
      <c r="C627" s="1">
        <v>10755.3</v>
      </c>
      <c r="D627" s="1">
        <v>10595.2</v>
      </c>
      <c r="E627" s="1">
        <v>10739.95</v>
      </c>
      <c r="F627" s="1">
        <v>694402635</v>
      </c>
      <c r="G627" s="1">
        <v>41453.949999999997</v>
      </c>
      <c r="H627" s="3">
        <f>IF(ISERR(LN(Table210[[#This Row],[Close]]/E626)),"-",LN(Table210[[#This Row],[Close]]/E626))</f>
        <v>1.1400923653342283E-2</v>
      </c>
    </row>
    <row r="628" spans="1:8" x14ac:dyDescent="0.3">
      <c r="A628" s="2">
        <v>44029</v>
      </c>
      <c r="B628" s="1">
        <v>10752</v>
      </c>
      <c r="C628" s="1">
        <v>10933.45</v>
      </c>
      <c r="D628" s="1">
        <v>10749.65</v>
      </c>
      <c r="E628" s="1">
        <v>10901.7</v>
      </c>
      <c r="F628" s="1">
        <v>676881092</v>
      </c>
      <c r="G628" s="1">
        <v>35592.83</v>
      </c>
      <c r="H628" s="3">
        <f>IF(ISERR(LN(Table210[[#This Row],[Close]]/E627)),"-",LN(Table210[[#This Row],[Close]]/E627))</f>
        <v>1.4948306800439333E-2</v>
      </c>
    </row>
    <row r="629" spans="1:8" x14ac:dyDescent="0.3">
      <c r="A629" s="2">
        <v>44032</v>
      </c>
      <c r="B629" s="1">
        <v>10999.45</v>
      </c>
      <c r="C629" s="1">
        <v>11037.9</v>
      </c>
      <c r="D629" s="1">
        <v>10953</v>
      </c>
      <c r="E629" s="1">
        <v>11022.2</v>
      </c>
      <c r="F629" s="1">
        <v>554306867</v>
      </c>
      <c r="G629" s="1">
        <v>32738.639999999999</v>
      </c>
      <c r="H629" s="3">
        <f>IF(ISERR(LN(Table210[[#This Row],[Close]]/E628)),"-",LN(Table210[[#This Row],[Close]]/E628))</f>
        <v>1.0992680446704291E-2</v>
      </c>
    </row>
    <row r="630" spans="1:8" x14ac:dyDescent="0.3">
      <c r="A630" s="2">
        <v>44033</v>
      </c>
      <c r="B630" s="1">
        <v>11126.1</v>
      </c>
      <c r="C630" s="1">
        <v>11179.55</v>
      </c>
      <c r="D630" s="1">
        <v>11113.25</v>
      </c>
      <c r="E630" s="1">
        <v>11162.25</v>
      </c>
      <c r="F630" s="1">
        <v>771998838</v>
      </c>
      <c r="G630" s="1">
        <v>42461.89</v>
      </c>
      <c r="H630" s="3">
        <f>IF(ISERR(LN(Table210[[#This Row],[Close]]/E629)),"-",LN(Table210[[#This Row],[Close]]/E629))</f>
        <v>1.2626128711697352E-2</v>
      </c>
    </row>
    <row r="631" spans="1:8" x14ac:dyDescent="0.3">
      <c r="A631" s="2">
        <v>44034</v>
      </c>
      <c r="B631" s="1">
        <v>11231.2</v>
      </c>
      <c r="C631" s="1">
        <v>11238.1</v>
      </c>
      <c r="D631" s="1">
        <v>11056.55</v>
      </c>
      <c r="E631" s="1">
        <v>11132.6</v>
      </c>
      <c r="F631" s="1">
        <v>765074288</v>
      </c>
      <c r="G631" s="1">
        <v>41068.720000000001</v>
      </c>
      <c r="H631" s="3">
        <f>IF(ISERR(LN(Table210[[#This Row],[Close]]/E630)),"-",LN(Table210[[#This Row],[Close]]/E630))</f>
        <v>-2.6598086535778794E-3</v>
      </c>
    </row>
    <row r="632" spans="1:8" x14ac:dyDescent="0.3">
      <c r="A632" s="2">
        <v>44035</v>
      </c>
      <c r="B632" s="1">
        <v>11135</v>
      </c>
      <c r="C632" s="1">
        <v>11239.8</v>
      </c>
      <c r="D632" s="1">
        <v>11103.15</v>
      </c>
      <c r="E632" s="1">
        <v>11215.45</v>
      </c>
      <c r="F632" s="1">
        <v>621575333</v>
      </c>
      <c r="G632" s="1">
        <v>32744.93</v>
      </c>
      <c r="H632" s="3">
        <f>IF(ISERR(LN(Table210[[#This Row],[Close]]/E631)),"-",LN(Table210[[#This Row],[Close]]/E631))</f>
        <v>7.414551118342539E-3</v>
      </c>
    </row>
    <row r="633" spans="1:8" x14ac:dyDescent="0.3">
      <c r="A633" s="2">
        <v>44036</v>
      </c>
      <c r="B633" s="1">
        <v>11149.95</v>
      </c>
      <c r="C633" s="1">
        <v>11225.4</v>
      </c>
      <c r="D633" s="1">
        <v>11090.3</v>
      </c>
      <c r="E633" s="1">
        <v>11194.15</v>
      </c>
      <c r="F633" s="1">
        <v>678935175</v>
      </c>
      <c r="G633" s="1">
        <v>40217.17</v>
      </c>
      <c r="H633" s="3">
        <f>IF(ISERR(LN(Table210[[#This Row],[Close]]/E632)),"-",LN(Table210[[#This Row],[Close]]/E632))</f>
        <v>-1.9009715848837335E-3</v>
      </c>
    </row>
    <row r="634" spans="1:8" x14ac:dyDescent="0.3">
      <c r="A634" s="2">
        <v>44039</v>
      </c>
      <c r="B634" s="1">
        <v>11225</v>
      </c>
      <c r="C634" s="1">
        <v>11225</v>
      </c>
      <c r="D634" s="1">
        <v>11087.85</v>
      </c>
      <c r="E634" s="1">
        <v>11131.8</v>
      </c>
      <c r="F634" s="1">
        <v>588148687</v>
      </c>
      <c r="G634" s="1">
        <v>34539.730000000003</v>
      </c>
      <c r="H634" s="3">
        <f>IF(ISERR(LN(Table210[[#This Row],[Close]]/E633)),"-",LN(Table210[[#This Row],[Close]]/E633))</f>
        <v>-5.5854431363716118E-3</v>
      </c>
    </row>
    <row r="635" spans="1:8" x14ac:dyDescent="0.3">
      <c r="A635" s="2">
        <v>44040</v>
      </c>
      <c r="B635" s="1">
        <v>11154.1</v>
      </c>
      <c r="C635" s="1">
        <v>11317.75</v>
      </c>
      <c r="D635" s="1">
        <v>11151.4</v>
      </c>
      <c r="E635" s="1">
        <v>11300.55</v>
      </c>
      <c r="F635" s="1">
        <v>683891350</v>
      </c>
      <c r="G635" s="1">
        <v>38677.47</v>
      </c>
      <c r="H635" s="3">
        <f>IF(ISERR(LN(Table210[[#This Row],[Close]]/E634)),"-",LN(Table210[[#This Row],[Close]]/E634))</f>
        <v>1.504551982144569E-2</v>
      </c>
    </row>
    <row r="636" spans="1:8" x14ac:dyDescent="0.3">
      <c r="A636" s="2">
        <v>44041</v>
      </c>
      <c r="B636" s="1">
        <v>11276.9</v>
      </c>
      <c r="C636" s="1">
        <v>11341.4</v>
      </c>
      <c r="D636" s="1">
        <v>11149.75</v>
      </c>
      <c r="E636" s="1">
        <v>11202.85</v>
      </c>
      <c r="F636" s="1">
        <v>600726301</v>
      </c>
      <c r="G636" s="1">
        <v>38726.019999999997</v>
      </c>
      <c r="H636" s="3">
        <f>IF(ISERR(LN(Table210[[#This Row],[Close]]/E635)),"-",LN(Table210[[#This Row],[Close]]/E635))</f>
        <v>-8.6831868839774111E-3</v>
      </c>
    </row>
    <row r="637" spans="1:8" x14ac:dyDescent="0.3">
      <c r="A637" s="2">
        <v>44042</v>
      </c>
      <c r="B637" s="1">
        <v>11254.3</v>
      </c>
      <c r="C637" s="1">
        <v>11299.95</v>
      </c>
      <c r="D637" s="1">
        <v>11084.95</v>
      </c>
      <c r="E637" s="1">
        <v>11102.15</v>
      </c>
      <c r="F637" s="1">
        <v>677761342</v>
      </c>
      <c r="G637" s="1">
        <v>39150.44</v>
      </c>
      <c r="H637" s="3">
        <f>IF(ISERR(LN(Table210[[#This Row],[Close]]/E636)),"-",LN(Table210[[#This Row],[Close]]/E636))</f>
        <v>-9.0294269604375872E-3</v>
      </c>
    </row>
    <row r="638" spans="1:8" x14ac:dyDescent="0.3">
      <c r="A638" s="2">
        <v>44043</v>
      </c>
      <c r="B638" s="1">
        <v>11139.5</v>
      </c>
      <c r="C638" s="1">
        <v>11150.4</v>
      </c>
      <c r="D638" s="1">
        <v>11026.65</v>
      </c>
      <c r="E638" s="1">
        <v>11073.45</v>
      </c>
      <c r="F638" s="1">
        <v>642560311</v>
      </c>
      <c r="G638" s="1">
        <v>36220.089999999997</v>
      </c>
      <c r="H638" s="3">
        <f>IF(ISERR(LN(Table210[[#This Row],[Close]]/E637)),"-",LN(Table210[[#This Row],[Close]]/E637))</f>
        <v>-2.5884319724486563E-3</v>
      </c>
    </row>
    <row r="639" spans="1:8" x14ac:dyDescent="0.3">
      <c r="A639" s="2">
        <v>44046</v>
      </c>
      <c r="B639" s="1">
        <v>11057.55</v>
      </c>
      <c r="C639" s="1">
        <v>11058.05</v>
      </c>
      <c r="D639" s="1">
        <v>10882.25</v>
      </c>
      <c r="E639" s="1">
        <v>10891.6</v>
      </c>
      <c r="F639" s="1">
        <v>680929323</v>
      </c>
      <c r="G639" s="1">
        <v>31149.94</v>
      </c>
      <c r="H639" s="3">
        <f>IF(ISERR(LN(Table210[[#This Row],[Close]]/E638)),"-",LN(Table210[[#This Row],[Close]]/E638))</f>
        <v>-1.6558501347417372E-2</v>
      </c>
    </row>
    <row r="640" spans="1:8" x14ac:dyDescent="0.3">
      <c r="A640" s="2">
        <v>44047</v>
      </c>
      <c r="B640" s="1">
        <v>10946.65</v>
      </c>
      <c r="C640" s="1">
        <v>11112.25</v>
      </c>
      <c r="D640" s="1">
        <v>10908.1</v>
      </c>
      <c r="E640" s="1">
        <v>11095.25</v>
      </c>
      <c r="F640" s="1">
        <v>625738313</v>
      </c>
      <c r="G640" s="1">
        <v>35357.96</v>
      </c>
      <c r="H640" s="3">
        <f>IF(ISERR(LN(Table210[[#This Row],[Close]]/E639)),"-",LN(Table210[[#This Row],[Close]]/E639))</f>
        <v>1.8525238867160679E-2</v>
      </c>
    </row>
    <row r="641" spans="1:8" x14ac:dyDescent="0.3">
      <c r="A641" s="2">
        <v>44048</v>
      </c>
      <c r="B641" s="1">
        <v>11155.75</v>
      </c>
      <c r="C641" s="1">
        <v>11225.65</v>
      </c>
      <c r="D641" s="1">
        <v>11064.05</v>
      </c>
      <c r="E641" s="1">
        <v>11101.65</v>
      </c>
      <c r="F641" s="1">
        <v>667639446</v>
      </c>
      <c r="G641" s="1">
        <v>34894.58</v>
      </c>
      <c r="H641" s="3">
        <f>IF(ISERR(LN(Table210[[#This Row],[Close]]/E640)),"-",LN(Table210[[#This Row],[Close]]/E640))</f>
        <v>5.7665711674614829E-4</v>
      </c>
    </row>
    <row r="642" spans="1:8" x14ac:dyDescent="0.3">
      <c r="A642" s="2">
        <v>44049</v>
      </c>
      <c r="B642" s="1">
        <v>11185.7</v>
      </c>
      <c r="C642" s="1">
        <v>11256.8</v>
      </c>
      <c r="D642" s="1">
        <v>11127.3</v>
      </c>
      <c r="E642" s="1">
        <v>11200.15</v>
      </c>
      <c r="F642" s="1">
        <v>600374615</v>
      </c>
      <c r="G642" s="1">
        <v>31501.08</v>
      </c>
      <c r="H642" s="3">
        <f>IF(ISERR(LN(Table210[[#This Row],[Close]]/E641)),"-",LN(Table210[[#This Row],[Close]]/E641))</f>
        <v>8.8334251486867181E-3</v>
      </c>
    </row>
    <row r="643" spans="1:8" x14ac:dyDescent="0.3">
      <c r="A643" s="2">
        <v>44050</v>
      </c>
      <c r="B643" s="1">
        <v>11186.65</v>
      </c>
      <c r="C643" s="1">
        <v>11231.9</v>
      </c>
      <c r="D643" s="1">
        <v>11142.05</v>
      </c>
      <c r="E643" s="1">
        <v>11214.05</v>
      </c>
      <c r="F643" s="1">
        <v>452629891</v>
      </c>
      <c r="G643" s="1">
        <v>27054.43</v>
      </c>
      <c r="H643" s="3">
        <f>IF(ISERR(LN(Table210[[#This Row],[Close]]/E642)),"-",LN(Table210[[#This Row],[Close]]/E642))</f>
        <v>1.2402853353563766E-3</v>
      </c>
    </row>
    <row r="644" spans="1:8" x14ac:dyDescent="0.3">
      <c r="A644" s="2">
        <v>44053</v>
      </c>
      <c r="B644" s="1">
        <v>11270.25</v>
      </c>
      <c r="C644" s="1">
        <v>11337.3</v>
      </c>
      <c r="D644" s="1">
        <v>11238</v>
      </c>
      <c r="E644" s="1">
        <v>11270.15</v>
      </c>
      <c r="F644" s="1">
        <v>491999534</v>
      </c>
      <c r="G644" s="1">
        <v>29108.25</v>
      </c>
      <c r="H644" s="3">
        <f>IF(ISERR(LN(Table210[[#This Row],[Close]]/E643)),"-",LN(Table210[[#This Row],[Close]]/E643))</f>
        <v>4.9901812309422651E-3</v>
      </c>
    </row>
    <row r="645" spans="1:8" x14ac:dyDescent="0.3">
      <c r="A645" s="2">
        <v>44054</v>
      </c>
      <c r="B645" s="1">
        <v>11322.25</v>
      </c>
      <c r="C645" s="1">
        <v>11373.6</v>
      </c>
      <c r="D645" s="1">
        <v>11299.15</v>
      </c>
      <c r="E645" s="1">
        <v>11322.5</v>
      </c>
      <c r="F645" s="1">
        <v>586084846</v>
      </c>
      <c r="G645" s="1">
        <v>30314.89</v>
      </c>
      <c r="H645" s="3">
        <f>IF(ISERR(LN(Table210[[#This Row],[Close]]/E644)),"-",LN(Table210[[#This Row],[Close]]/E644))</f>
        <v>4.6342588134252122E-3</v>
      </c>
    </row>
    <row r="646" spans="1:8" x14ac:dyDescent="0.3">
      <c r="A646" s="2">
        <v>44055</v>
      </c>
      <c r="B646" s="1">
        <v>11289</v>
      </c>
      <c r="C646" s="1">
        <v>11322</v>
      </c>
      <c r="D646" s="1">
        <v>11242.65</v>
      </c>
      <c r="E646" s="1">
        <v>11308.4</v>
      </c>
      <c r="F646" s="1">
        <v>609858960</v>
      </c>
      <c r="G646" s="1">
        <v>28088.09</v>
      </c>
      <c r="H646" s="3">
        <f>IF(ISERR(LN(Table210[[#This Row],[Close]]/E645)),"-",LN(Table210[[#This Row],[Close]]/E645))</f>
        <v>-1.246084055380327E-3</v>
      </c>
    </row>
    <row r="647" spans="1:8" x14ac:dyDescent="0.3">
      <c r="A647" s="2">
        <v>44056</v>
      </c>
      <c r="B647" s="1">
        <v>11334.85</v>
      </c>
      <c r="C647" s="1">
        <v>11359.3</v>
      </c>
      <c r="D647" s="1">
        <v>11269.95</v>
      </c>
      <c r="E647" s="1">
        <v>11300.45</v>
      </c>
      <c r="F647" s="1">
        <v>562355175</v>
      </c>
      <c r="G647" s="1">
        <v>26500.52</v>
      </c>
      <c r="H647" s="3">
        <f>IF(ISERR(LN(Table210[[#This Row],[Close]]/E646)),"-",LN(Table210[[#This Row],[Close]]/E646))</f>
        <v>-7.0326445862201709E-4</v>
      </c>
    </row>
    <row r="648" spans="1:8" x14ac:dyDescent="0.3">
      <c r="A648" s="2">
        <v>44057</v>
      </c>
      <c r="B648" s="1">
        <v>11353.3</v>
      </c>
      <c r="C648" s="1">
        <v>11366.25</v>
      </c>
      <c r="D648" s="1">
        <v>11111.45</v>
      </c>
      <c r="E648" s="1">
        <v>11178.4</v>
      </c>
      <c r="F648" s="1">
        <v>645109756</v>
      </c>
      <c r="G648" s="1">
        <v>31059.23</v>
      </c>
      <c r="H648" s="3">
        <f>IF(ISERR(LN(Table210[[#This Row],[Close]]/E647)),"-",LN(Table210[[#This Row],[Close]]/E647))</f>
        <v>-1.0859203150128484E-2</v>
      </c>
    </row>
    <row r="649" spans="1:8" x14ac:dyDescent="0.3">
      <c r="A649" s="2">
        <v>44060</v>
      </c>
      <c r="B649" s="1">
        <v>11248.9</v>
      </c>
      <c r="C649" s="1">
        <v>11267.1</v>
      </c>
      <c r="D649" s="1">
        <v>11144.5</v>
      </c>
      <c r="E649" s="1">
        <v>11247.1</v>
      </c>
      <c r="F649" s="1">
        <v>633963958</v>
      </c>
      <c r="G649" s="1">
        <v>27468.67</v>
      </c>
      <c r="H649" s="3">
        <f>IF(ISERR(LN(Table210[[#This Row],[Close]]/E648)),"-",LN(Table210[[#This Row],[Close]]/E648))</f>
        <v>6.126972858148093E-3</v>
      </c>
    </row>
    <row r="650" spans="1:8" x14ac:dyDescent="0.3">
      <c r="A650" s="2">
        <v>44061</v>
      </c>
      <c r="B650" s="1">
        <v>11259.8</v>
      </c>
      <c r="C650" s="1">
        <v>11401.7</v>
      </c>
      <c r="D650" s="1">
        <v>11253.15</v>
      </c>
      <c r="E650" s="1">
        <v>11385.35</v>
      </c>
      <c r="F650" s="1">
        <v>579242492</v>
      </c>
      <c r="G650" s="1">
        <v>27267.51</v>
      </c>
      <c r="H650" s="3">
        <f>IF(ISERR(LN(Table210[[#This Row],[Close]]/E649)),"-",LN(Table210[[#This Row],[Close]]/E649))</f>
        <v>1.2217123605577227E-2</v>
      </c>
    </row>
    <row r="651" spans="1:8" x14ac:dyDescent="0.3">
      <c r="A651" s="2">
        <v>44062</v>
      </c>
      <c r="B651" s="1">
        <v>11452.15</v>
      </c>
      <c r="C651" s="1">
        <v>11460.35</v>
      </c>
      <c r="D651" s="1">
        <v>11394.1</v>
      </c>
      <c r="E651" s="1">
        <v>11408.4</v>
      </c>
      <c r="F651" s="1">
        <v>626217997</v>
      </c>
      <c r="G651" s="1">
        <v>27528.12</v>
      </c>
      <c r="H651" s="3">
        <f>IF(ISERR(LN(Table210[[#This Row],[Close]]/E650)),"-",LN(Table210[[#This Row],[Close]]/E650))</f>
        <v>2.0224849230216792E-3</v>
      </c>
    </row>
    <row r="652" spans="1:8" x14ac:dyDescent="0.3">
      <c r="A652" s="2">
        <v>44063</v>
      </c>
      <c r="B652" s="1">
        <v>11317.45</v>
      </c>
      <c r="C652" s="1">
        <v>11361.45</v>
      </c>
      <c r="D652" s="1">
        <v>11289.8</v>
      </c>
      <c r="E652" s="1">
        <v>11312.2</v>
      </c>
      <c r="F652" s="1">
        <v>791587770</v>
      </c>
      <c r="G652" s="1">
        <v>27676.18</v>
      </c>
      <c r="H652" s="3">
        <f>IF(ISERR(LN(Table210[[#This Row],[Close]]/E651)),"-",LN(Table210[[#This Row],[Close]]/E651))</f>
        <v>-8.4681368334637991E-3</v>
      </c>
    </row>
    <row r="653" spans="1:8" x14ac:dyDescent="0.3">
      <c r="A653" s="2">
        <v>44064</v>
      </c>
      <c r="B653" s="1">
        <v>11409.65</v>
      </c>
      <c r="C653" s="1">
        <v>11418.5</v>
      </c>
      <c r="D653" s="1">
        <v>11362.2</v>
      </c>
      <c r="E653" s="1">
        <v>11371.6</v>
      </c>
      <c r="F653" s="1">
        <v>668719170</v>
      </c>
      <c r="G653" s="1">
        <v>26294.26</v>
      </c>
      <c r="H653" s="3">
        <f>IF(ISERR(LN(Table210[[#This Row],[Close]]/E652)),"-",LN(Table210[[#This Row],[Close]]/E652))</f>
        <v>5.2372297208920626E-3</v>
      </c>
    </row>
    <row r="654" spans="1:8" x14ac:dyDescent="0.3">
      <c r="A654" s="2">
        <v>44067</v>
      </c>
      <c r="B654" s="1">
        <v>11412</v>
      </c>
      <c r="C654" s="1">
        <v>11497.25</v>
      </c>
      <c r="D654" s="1">
        <v>11410.65</v>
      </c>
      <c r="E654" s="1">
        <v>11466.45</v>
      </c>
      <c r="F654" s="1">
        <v>532900535</v>
      </c>
      <c r="G654" s="1">
        <v>28920.84</v>
      </c>
      <c r="H654" s="3">
        <f>IF(ISERR(LN(Table210[[#This Row],[Close]]/E653)),"-",LN(Table210[[#This Row],[Close]]/E653))</f>
        <v>8.3063611256103259E-3</v>
      </c>
    </row>
    <row r="655" spans="1:8" x14ac:dyDescent="0.3">
      <c r="A655" s="2">
        <v>44068</v>
      </c>
      <c r="B655" s="1">
        <v>11513.1</v>
      </c>
      <c r="C655" s="1">
        <v>11525.9</v>
      </c>
      <c r="D655" s="1">
        <v>11423.35</v>
      </c>
      <c r="E655" s="1">
        <v>11472.25</v>
      </c>
      <c r="F655" s="1">
        <v>638152608</v>
      </c>
      <c r="G655" s="1">
        <v>28742.82</v>
      </c>
      <c r="H655" s="3">
        <f>IF(ISERR(LN(Table210[[#This Row],[Close]]/E654)),"-",LN(Table210[[#This Row],[Close]]/E654))</f>
        <v>5.0569562561106503E-4</v>
      </c>
    </row>
    <row r="656" spans="1:8" x14ac:dyDescent="0.3">
      <c r="A656" s="2">
        <v>44069</v>
      </c>
      <c r="B656" s="1">
        <v>11512.85</v>
      </c>
      <c r="C656" s="1">
        <v>11561.75</v>
      </c>
      <c r="D656" s="1">
        <v>11461.85</v>
      </c>
      <c r="E656" s="1">
        <v>11549.6</v>
      </c>
      <c r="F656" s="1">
        <v>743442521</v>
      </c>
      <c r="G656" s="1">
        <v>34852.01</v>
      </c>
      <c r="H656" s="3">
        <f>IF(ISERR(LN(Table210[[#This Row],[Close]]/E655)),"-",LN(Table210[[#This Row],[Close]]/E655))</f>
        <v>6.7197285239703015E-3</v>
      </c>
    </row>
    <row r="657" spans="1:8" x14ac:dyDescent="0.3">
      <c r="A657" s="2">
        <v>44070</v>
      </c>
      <c r="B657" s="1">
        <v>11609.3</v>
      </c>
      <c r="C657" s="1">
        <v>11617.35</v>
      </c>
      <c r="D657" s="1">
        <v>11540.6</v>
      </c>
      <c r="E657" s="1">
        <v>11559.25</v>
      </c>
      <c r="F657" s="1">
        <v>719776490</v>
      </c>
      <c r="G657" s="1">
        <v>31580.61</v>
      </c>
      <c r="H657" s="3">
        <f>IF(ISERR(LN(Table210[[#This Row],[Close]]/E656)),"-",LN(Table210[[#This Row],[Close]]/E656))</f>
        <v>8.3517791330367671E-4</v>
      </c>
    </row>
    <row r="658" spans="1:8" x14ac:dyDescent="0.3">
      <c r="A658" s="2">
        <v>44071</v>
      </c>
      <c r="B658" s="1">
        <v>11602.95</v>
      </c>
      <c r="C658" s="1">
        <v>11686.05</v>
      </c>
      <c r="D658" s="1">
        <v>11589.4</v>
      </c>
      <c r="E658" s="1">
        <v>11647.6</v>
      </c>
      <c r="F658" s="1">
        <v>806997707</v>
      </c>
      <c r="G658" s="1">
        <v>39349.919999999998</v>
      </c>
      <c r="H658" s="3">
        <f>IF(ISERR(LN(Table210[[#This Row],[Close]]/E657)),"-",LN(Table210[[#This Row],[Close]]/E657))</f>
        <v>7.614167958564083E-3</v>
      </c>
    </row>
    <row r="659" spans="1:8" x14ac:dyDescent="0.3">
      <c r="A659" s="2">
        <v>44074</v>
      </c>
      <c r="B659" s="1">
        <v>11777.55</v>
      </c>
      <c r="C659" s="1">
        <v>11794.25</v>
      </c>
      <c r="D659" s="1">
        <v>11325.85</v>
      </c>
      <c r="E659" s="1">
        <v>11387.5</v>
      </c>
      <c r="F659" s="1">
        <v>1371789450</v>
      </c>
      <c r="G659" s="1">
        <v>61668.55</v>
      </c>
      <c r="H659" s="3">
        <f>IF(ISERR(LN(Table210[[#This Row],[Close]]/E658)),"-",LN(Table210[[#This Row],[Close]]/E658))</f>
        <v>-2.2583887619258884E-2</v>
      </c>
    </row>
    <row r="660" spans="1:8" x14ac:dyDescent="0.3">
      <c r="A660" s="2">
        <v>44075</v>
      </c>
      <c r="B660" s="1">
        <v>11464.3</v>
      </c>
      <c r="C660" s="1">
        <v>11553.55</v>
      </c>
      <c r="D660" s="1">
        <v>11366.9</v>
      </c>
      <c r="E660" s="1">
        <v>11470.25</v>
      </c>
      <c r="F660" s="1">
        <v>783769555</v>
      </c>
      <c r="G660" s="1">
        <v>36752.54</v>
      </c>
      <c r="H660" s="3">
        <f>IF(ISERR(LN(Table210[[#This Row],[Close]]/E659)),"-",LN(Table210[[#This Row],[Close]]/E659))</f>
        <v>7.2404643072113339E-3</v>
      </c>
    </row>
    <row r="661" spans="1:8" x14ac:dyDescent="0.3">
      <c r="A661" s="2">
        <v>44076</v>
      </c>
      <c r="B661" s="1">
        <v>11478.55</v>
      </c>
      <c r="C661" s="1">
        <v>11554.75</v>
      </c>
      <c r="D661" s="1">
        <v>11430.4</v>
      </c>
      <c r="E661" s="1">
        <v>11535</v>
      </c>
      <c r="F661" s="1">
        <v>593494423</v>
      </c>
      <c r="G661" s="1">
        <v>27454.65</v>
      </c>
      <c r="H661" s="3">
        <f>IF(ISERR(LN(Table210[[#This Row],[Close]]/E660)),"-",LN(Table210[[#This Row],[Close]]/E660))</f>
        <v>5.6291647324288943E-3</v>
      </c>
    </row>
    <row r="662" spans="1:8" x14ac:dyDescent="0.3">
      <c r="A662" s="2">
        <v>44077</v>
      </c>
      <c r="B662" s="1">
        <v>11566.2</v>
      </c>
      <c r="C662" s="1">
        <v>11584.95</v>
      </c>
      <c r="D662" s="1">
        <v>11507.65</v>
      </c>
      <c r="E662" s="1">
        <v>11527.45</v>
      </c>
      <c r="F662" s="1">
        <v>607115212</v>
      </c>
      <c r="G662" s="1">
        <v>26868.26</v>
      </c>
      <c r="H662" s="3">
        <f>IF(ISERR(LN(Table210[[#This Row],[Close]]/E661)),"-",LN(Table210[[#This Row],[Close]]/E661))</f>
        <v>-6.5474399031464003E-4</v>
      </c>
    </row>
    <row r="663" spans="1:8" x14ac:dyDescent="0.3">
      <c r="A663" s="2">
        <v>44078</v>
      </c>
      <c r="B663" s="1">
        <v>11354.4</v>
      </c>
      <c r="C663" s="1">
        <v>11452.05</v>
      </c>
      <c r="D663" s="1">
        <v>11303.65</v>
      </c>
      <c r="E663" s="1">
        <v>11333.85</v>
      </c>
      <c r="F663" s="1">
        <v>681338905</v>
      </c>
      <c r="G663" s="1">
        <v>31746.86</v>
      </c>
      <c r="H663" s="3">
        <f>IF(ISERR(LN(Table210[[#This Row],[Close]]/E662)),"-",LN(Table210[[#This Row],[Close]]/E662))</f>
        <v>-1.6937324491168509E-2</v>
      </c>
    </row>
    <row r="664" spans="1:8" x14ac:dyDescent="0.3">
      <c r="A664" s="2">
        <v>44081</v>
      </c>
      <c r="B664" s="1">
        <v>11359.6</v>
      </c>
      <c r="C664" s="1">
        <v>11381.15</v>
      </c>
      <c r="D664" s="1">
        <v>11251.7</v>
      </c>
      <c r="E664" s="1">
        <v>11355.05</v>
      </c>
      <c r="F664" s="1">
        <v>560322964</v>
      </c>
      <c r="G664" s="1">
        <v>25959.82</v>
      </c>
      <c r="H664" s="3">
        <f>IF(ISERR(LN(Table210[[#This Row],[Close]]/E663)),"-",LN(Table210[[#This Row],[Close]]/E663))</f>
        <v>1.8687557501366183E-3</v>
      </c>
    </row>
    <row r="665" spans="1:8" x14ac:dyDescent="0.3">
      <c r="A665" s="2">
        <v>44082</v>
      </c>
      <c r="B665" s="1">
        <v>11378.55</v>
      </c>
      <c r="C665" s="1">
        <v>11437.25</v>
      </c>
      <c r="D665" s="1">
        <v>11290.45</v>
      </c>
      <c r="E665" s="1">
        <v>11317.35</v>
      </c>
      <c r="F665" s="1">
        <v>572239350</v>
      </c>
      <c r="G665" s="1">
        <v>27979.7</v>
      </c>
      <c r="H665" s="3">
        <f>IF(ISERR(LN(Table210[[#This Row],[Close]]/E664)),"-",LN(Table210[[#This Row],[Close]]/E664))</f>
        <v>-3.3256324646967609E-3</v>
      </c>
    </row>
    <row r="666" spans="1:8" x14ac:dyDescent="0.3">
      <c r="A666" s="2">
        <v>44083</v>
      </c>
      <c r="B666" s="1">
        <v>11218.6</v>
      </c>
      <c r="C666" s="1">
        <v>11298.15</v>
      </c>
      <c r="D666" s="1">
        <v>11185.15</v>
      </c>
      <c r="E666" s="1">
        <v>11278</v>
      </c>
      <c r="F666" s="1">
        <v>728880693</v>
      </c>
      <c r="G666" s="1">
        <v>32660.67</v>
      </c>
      <c r="H666" s="3">
        <f>IF(ISERR(LN(Table210[[#This Row],[Close]]/E665)),"-",LN(Table210[[#This Row],[Close]]/E665))</f>
        <v>-3.4830210446831823E-3</v>
      </c>
    </row>
    <row r="667" spans="1:8" x14ac:dyDescent="0.3">
      <c r="A667" s="2">
        <v>44084</v>
      </c>
      <c r="B667" s="1">
        <v>11363.3</v>
      </c>
      <c r="C667" s="1">
        <v>11464.05</v>
      </c>
      <c r="D667" s="1">
        <v>11327.4</v>
      </c>
      <c r="E667" s="1">
        <v>11449.25</v>
      </c>
      <c r="F667" s="1">
        <v>679419973</v>
      </c>
      <c r="G667" s="1">
        <v>39239.1</v>
      </c>
      <c r="H667" s="3">
        <f>IF(ISERR(LN(Table210[[#This Row],[Close]]/E666)),"-",LN(Table210[[#This Row],[Close]]/E666))</f>
        <v>1.507030028649042E-2</v>
      </c>
    </row>
    <row r="668" spans="1:8" x14ac:dyDescent="0.3">
      <c r="A668" s="2">
        <v>44085</v>
      </c>
      <c r="B668" s="1">
        <v>11447.8</v>
      </c>
      <c r="C668" s="1">
        <v>11493.5</v>
      </c>
      <c r="D668" s="1">
        <v>11419.9</v>
      </c>
      <c r="E668" s="1">
        <v>11464.45</v>
      </c>
      <c r="F668" s="1">
        <v>554789157</v>
      </c>
      <c r="G668" s="1">
        <v>29614.09</v>
      </c>
      <c r="H668" s="3">
        <f>IF(ISERR(LN(Table210[[#This Row],[Close]]/E667)),"-",LN(Table210[[#This Row],[Close]]/E667))</f>
        <v>1.3267173987232086E-3</v>
      </c>
    </row>
    <row r="669" spans="1:8" x14ac:dyDescent="0.3">
      <c r="A669" s="2">
        <v>44088</v>
      </c>
      <c r="B669" s="1">
        <v>11540.15</v>
      </c>
      <c r="C669" s="1">
        <v>11568.9</v>
      </c>
      <c r="D669" s="1">
        <v>11383.55</v>
      </c>
      <c r="E669" s="1">
        <v>11440.05</v>
      </c>
      <c r="F669" s="1">
        <v>642270123</v>
      </c>
      <c r="G669" s="1">
        <v>33996.94</v>
      </c>
      <c r="H669" s="3">
        <f>IF(ISERR(LN(Table210[[#This Row],[Close]]/E668)),"-",LN(Table210[[#This Row],[Close]]/E668))</f>
        <v>-2.1305864987327225E-3</v>
      </c>
    </row>
    <row r="670" spans="1:8" x14ac:dyDescent="0.3">
      <c r="A670" s="2">
        <v>44089</v>
      </c>
      <c r="B670" s="1">
        <v>11487.2</v>
      </c>
      <c r="C670" s="1">
        <v>11535.95</v>
      </c>
      <c r="D670" s="1">
        <v>11442.25</v>
      </c>
      <c r="E670" s="1">
        <v>11521.8</v>
      </c>
      <c r="F670" s="1">
        <v>506667239</v>
      </c>
      <c r="G670" s="1">
        <v>28054.51</v>
      </c>
      <c r="H670" s="3">
        <f>IF(ISERR(LN(Table210[[#This Row],[Close]]/E669)),"-",LN(Table210[[#This Row],[Close]]/E669))</f>
        <v>7.1205364905140263E-3</v>
      </c>
    </row>
    <row r="671" spans="1:8" x14ac:dyDescent="0.3">
      <c r="A671" s="2">
        <v>44090</v>
      </c>
      <c r="B671" s="1">
        <v>11538.45</v>
      </c>
      <c r="C671" s="1">
        <v>11618.1</v>
      </c>
      <c r="D671" s="1">
        <v>11516.75</v>
      </c>
      <c r="E671" s="1">
        <v>11604.55</v>
      </c>
      <c r="F671" s="1">
        <v>527804775</v>
      </c>
      <c r="G671" s="1">
        <v>27629.71</v>
      </c>
      <c r="H671" s="3">
        <f>IF(ISERR(LN(Table210[[#This Row],[Close]]/E670)),"-",LN(Table210[[#This Row],[Close]]/E670))</f>
        <v>7.1563695231040263E-3</v>
      </c>
    </row>
    <row r="672" spans="1:8" x14ac:dyDescent="0.3">
      <c r="A672" s="2">
        <v>44091</v>
      </c>
      <c r="B672" s="1">
        <v>11539.4</v>
      </c>
      <c r="C672" s="1">
        <v>11587.2</v>
      </c>
      <c r="D672" s="1">
        <v>11498.5</v>
      </c>
      <c r="E672" s="1">
        <v>11516.1</v>
      </c>
      <c r="F672" s="1">
        <v>517729494</v>
      </c>
      <c r="G672" s="1">
        <v>29674.95</v>
      </c>
      <c r="H672" s="3">
        <f>IF(ISERR(LN(Table210[[#This Row],[Close]]/E671)),"-",LN(Table210[[#This Row],[Close]]/E671))</f>
        <v>-7.651206302177675E-3</v>
      </c>
    </row>
    <row r="673" spans="1:8" x14ac:dyDescent="0.3">
      <c r="A673" s="2">
        <v>44092</v>
      </c>
      <c r="B673" s="1">
        <v>11584.1</v>
      </c>
      <c r="C673" s="1">
        <v>11584.1</v>
      </c>
      <c r="D673" s="1">
        <v>11446.1</v>
      </c>
      <c r="E673" s="1">
        <v>11504.95</v>
      </c>
      <c r="F673" s="1">
        <v>764154094</v>
      </c>
      <c r="G673" s="1">
        <v>48698.68</v>
      </c>
      <c r="H673" s="3">
        <f>IF(ISERR(LN(Table210[[#This Row],[Close]]/E672)),"-",LN(Table210[[#This Row],[Close]]/E672))</f>
        <v>-9.6867874157542232E-4</v>
      </c>
    </row>
    <row r="674" spans="1:8" x14ac:dyDescent="0.3">
      <c r="A674" s="2">
        <v>44095</v>
      </c>
      <c r="B674" s="1">
        <v>11503.8</v>
      </c>
      <c r="C674" s="1">
        <v>11535.25</v>
      </c>
      <c r="D674" s="1">
        <v>11218.5</v>
      </c>
      <c r="E674" s="1">
        <v>11250.55</v>
      </c>
      <c r="F674" s="1">
        <v>602851737</v>
      </c>
      <c r="G674" s="1">
        <v>37213.230000000003</v>
      </c>
      <c r="H674" s="3">
        <f>IF(ISERR(LN(Table210[[#This Row],[Close]]/E673)),"-",LN(Table210[[#This Row],[Close]]/E673))</f>
        <v>-2.2360361197041149E-2</v>
      </c>
    </row>
    <row r="675" spans="1:8" x14ac:dyDescent="0.3">
      <c r="A675" s="2">
        <v>44096</v>
      </c>
      <c r="B675" s="1">
        <v>11301.75</v>
      </c>
      <c r="C675" s="1">
        <v>11302.2</v>
      </c>
      <c r="D675" s="1">
        <v>11084.65</v>
      </c>
      <c r="E675" s="1">
        <v>11153.65</v>
      </c>
      <c r="F675" s="1">
        <v>672249921</v>
      </c>
      <c r="G675" s="1">
        <v>36296.49</v>
      </c>
      <c r="H675" s="3">
        <f>IF(ISERR(LN(Table210[[#This Row],[Close]]/E674)),"-",LN(Table210[[#This Row],[Close]]/E674))</f>
        <v>-8.650217746793273E-3</v>
      </c>
    </row>
    <row r="676" spans="1:8" x14ac:dyDescent="0.3">
      <c r="A676" s="2">
        <v>44097</v>
      </c>
      <c r="B676" s="1">
        <v>11258.75</v>
      </c>
      <c r="C676" s="1">
        <v>11259.55</v>
      </c>
      <c r="D676" s="1">
        <v>11024.4</v>
      </c>
      <c r="E676" s="1">
        <v>11131.85</v>
      </c>
      <c r="F676" s="1">
        <v>714925847</v>
      </c>
      <c r="G676" s="1">
        <v>35542.980000000003</v>
      </c>
      <c r="H676" s="3">
        <f>IF(ISERR(LN(Table210[[#This Row],[Close]]/E675)),"-",LN(Table210[[#This Row],[Close]]/E675))</f>
        <v>-1.9564296922665279E-3</v>
      </c>
    </row>
    <row r="677" spans="1:8" x14ac:dyDescent="0.3">
      <c r="A677" s="2">
        <v>44098</v>
      </c>
      <c r="B677" s="1">
        <v>11011</v>
      </c>
      <c r="C677" s="1">
        <v>11015.3</v>
      </c>
      <c r="D677" s="1">
        <v>10790.2</v>
      </c>
      <c r="E677" s="1">
        <v>10805.55</v>
      </c>
      <c r="F677" s="1">
        <v>706139506</v>
      </c>
      <c r="G677" s="1">
        <v>33623.71</v>
      </c>
      <c r="H677" s="3">
        <f>IF(ISERR(LN(Table210[[#This Row],[Close]]/E676)),"-",LN(Table210[[#This Row],[Close]]/E676))</f>
        <v>-2.9750477881848796E-2</v>
      </c>
    </row>
    <row r="678" spans="1:8" x14ac:dyDescent="0.3">
      <c r="A678" s="2">
        <v>44099</v>
      </c>
      <c r="B678" s="1">
        <v>10910.4</v>
      </c>
      <c r="C678" s="1">
        <v>11072.6</v>
      </c>
      <c r="D678" s="1">
        <v>10854.85</v>
      </c>
      <c r="E678" s="1">
        <v>11050.25</v>
      </c>
      <c r="F678" s="1">
        <v>559597322</v>
      </c>
      <c r="G678" s="1">
        <v>31122.18</v>
      </c>
      <c r="H678" s="3">
        <f>IF(ISERR(LN(Table210[[#This Row],[Close]]/E677)),"-",LN(Table210[[#This Row],[Close]]/E677))</f>
        <v>2.2393161118835776E-2</v>
      </c>
    </row>
    <row r="679" spans="1:8" x14ac:dyDescent="0.3">
      <c r="A679" s="2">
        <v>44102</v>
      </c>
      <c r="B679" s="1">
        <v>11140.85</v>
      </c>
      <c r="C679" s="1">
        <v>11239.35</v>
      </c>
      <c r="D679" s="1">
        <v>11099.85</v>
      </c>
      <c r="E679" s="1">
        <v>11227.55</v>
      </c>
      <c r="F679" s="1">
        <v>472777324</v>
      </c>
      <c r="G679" s="1">
        <v>24361.17</v>
      </c>
      <c r="H679" s="3">
        <f>IF(ISERR(LN(Table210[[#This Row],[Close]]/E678)),"-",LN(Table210[[#This Row],[Close]]/E678))</f>
        <v>1.5917527178764334E-2</v>
      </c>
    </row>
    <row r="680" spans="1:8" x14ac:dyDescent="0.3">
      <c r="A680" s="2">
        <v>44103</v>
      </c>
      <c r="B680" s="1">
        <v>11288.6</v>
      </c>
      <c r="C680" s="1">
        <v>11305.4</v>
      </c>
      <c r="D680" s="1">
        <v>11181</v>
      </c>
      <c r="E680" s="1">
        <v>11222.4</v>
      </c>
      <c r="F680" s="1">
        <v>498295735</v>
      </c>
      <c r="G680" s="1">
        <v>26875.14</v>
      </c>
      <c r="H680" s="3">
        <f>IF(ISERR(LN(Table210[[#This Row],[Close]]/E679)),"-",LN(Table210[[#This Row],[Close]]/E679))</f>
        <v>-4.5879835726466887E-4</v>
      </c>
    </row>
    <row r="681" spans="1:8" x14ac:dyDescent="0.3">
      <c r="A681" s="2">
        <v>44104</v>
      </c>
      <c r="B681" s="1">
        <v>11244.45</v>
      </c>
      <c r="C681" s="1">
        <v>11295.4</v>
      </c>
      <c r="D681" s="1">
        <v>11184.55</v>
      </c>
      <c r="E681" s="1">
        <v>11247.55</v>
      </c>
      <c r="F681" s="1">
        <v>499343849</v>
      </c>
      <c r="G681" s="1">
        <v>28134.77</v>
      </c>
      <c r="H681" s="3">
        <f>IF(ISERR(LN(Table210[[#This Row],[Close]]/E680)),"-",LN(Table210[[#This Row],[Close]]/E680))</f>
        <v>2.238546191905813E-3</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FCC23-8FED-453D-818F-D28919BA42E1}">
  <dimension ref="A1:N681"/>
  <sheetViews>
    <sheetView showGridLines="0" workbookViewId="0"/>
  </sheetViews>
  <sheetFormatPr defaultRowHeight="14.4" x14ac:dyDescent="0.3"/>
  <cols>
    <col min="1" max="1" width="9.21875" style="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34</v>
      </c>
      <c r="B2" s="1" t="s">
        <v>14</v>
      </c>
      <c r="C2" s="2">
        <v>43101</v>
      </c>
      <c r="D2" s="1">
        <v>563.95000000000005</v>
      </c>
      <c r="E2" s="1">
        <v>563.79999999999995</v>
      </c>
      <c r="F2" s="1">
        <v>569.79999999999995</v>
      </c>
      <c r="G2" s="1">
        <v>560.5</v>
      </c>
      <c r="H2" s="1">
        <v>562.95000000000005</v>
      </c>
      <c r="I2" s="1">
        <v>565.5</v>
      </c>
      <c r="J2" s="1">
        <v>565.45000000000005</v>
      </c>
      <c r="K2" s="1">
        <v>6943234</v>
      </c>
      <c r="L2" s="1">
        <v>3926020653.9000001</v>
      </c>
      <c r="M2" s="1">
        <v>60203</v>
      </c>
      <c r="N2" s="3" t="str">
        <f>IF(ISERR(LN(Table111[[#This Row],[Close Price]]/I1)),"-",LN(Table111[[#This Row],[Close Price]]/I1))</f>
        <v>-</v>
      </c>
    </row>
    <row r="3" spans="1:14" x14ac:dyDescent="0.3">
      <c r="A3" s="1" t="s">
        <v>34</v>
      </c>
      <c r="B3" s="1" t="s">
        <v>14</v>
      </c>
      <c r="C3" s="2">
        <v>43102</v>
      </c>
      <c r="D3" s="1">
        <v>565.5</v>
      </c>
      <c r="E3" s="1">
        <v>567</v>
      </c>
      <c r="F3" s="1">
        <v>568.6</v>
      </c>
      <c r="G3" s="1">
        <v>556.35</v>
      </c>
      <c r="H3" s="1">
        <v>558.4</v>
      </c>
      <c r="I3" s="1">
        <v>559.5</v>
      </c>
      <c r="J3" s="1">
        <v>562.73</v>
      </c>
      <c r="K3" s="1">
        <v>6292268</v>
      </c>
      <c r="L3" s="1">
        <v>3540878729.6999998</v>
      </c>
      <c r="M3" s="1">
        <v>75362</v>
      </c>
      <c r="N3" s="3">
        <f>IF(ISERR(LN(Table111[[#This Row],[Close Price]]/I2)),"-",LN(Table111[[#This Row],[Close Price]]/I2))</f>
        <v>-1.0666767804195192E-2</v>
      </c>
    </row>
    <row r="4" spans="1:14" x14ac:dyDescent="0.3">
      <c r="A4" s="1" t="s">
        <v>34</v>
      </c>
      <c r="B4" s="1" t="s">
        <v>14</v>
      </c>
      <c r="C4" s="2">
        <v>43103</v>
      </c>
      <c r="D4" s="1">
        <v>559.5</v>
      </c>
      <c r="E4" s="1">
        <v>561.29999999999995</v>
      </c>
      <c r="F4" s="1">
        <v>565.45000000000005</v>
      </c>
      <c r="G4" s="1">
        <v>555.75</v>
      </c>
      <c r="H4" s="1">
        <v>559.75</v>
      </c>
      <c r="I4" s="1">
        <v>560.45000000000005</v>
      </c>
      <c r="J4" s="1">
        <v>560.49</v>
      </c>
      <c r="K4" s="1">
        <v>3990149</v>
      </c>
      <c r="L4" s="1">
        <v>2236430578.25</v>
      </c>
      <c r="M4" s="1">
        <v>80778</v>
      </c>
      <c r="N4" s="3">
        <f>IF(ISERR(LN(Table111[[#This Row],[Close Price]]/I3)),"-",LN(Table111[[#This Row],[Close Price]]/I3))</f>
        <v>1.6965047151246118E-3</v>
      </c>
    </row>
    <row r="5" spans="1:14" x14ac:dyDescent="0.3">
      <c r="A5" s="1" t="s">
        <v>34</v>
      </c>
      <c r="B5" s="1" t="s">
        <v>14</v>
      </c>
      <c r="C5" s="2">
        <v>43104</v>
      </c>
      <c r="D5" s="1">
        <v>560.45000000000005</v>
      </c>
      <c r="E5" s="1">
        <v>564.85</v>
      </c>
      <c r="F5" s="1">
        <v>565</v>
      </c>
      <c r="G5" s="1">
        <v>558</v>
      </c>
      <c r="H5" s="1">
        <v>559.20000000000005</v>
      </c>
      <c r="I5" s="1">
        <v>559.9</v>
      </c>
      <c r="J5" s="1">
        <v>560.66999999999996</v>
      </c>
      <c r="K5" s="1">
        <v>2766664</v>
      </c>
      <c r="L5" s="1">
        <v>1551198403.7</v>
      </c>
      <c r="M5" s="1">
        <v>52347</v>
      </c>
      <c r="N5" s="3">
        <f>IF(ISERR(LN(Table111[[#This Row],[Close Price]]/I4)),"-",LN(Table111[[#This Row],[Close Price]]/I4))</f>
        <v>-9.8183611225692428E-4</v>
      </c>
    </row>
    <row r="6" spans="1:14" x14ac:dyDescent="0.3">
      <c r="A6" s="1" t="s">
        <v>34</v>
      </c>
      <c r="B6" s="1" t="s">
        <v>14</v>
      </c>
      <c r="C6" s="2">
        <v>43105</v>
      </c>
      <c r="D6" s="1">
        <v>559.9</v>
      </c>
      <c r="E6" s="1">
        <v>561.04999999999995</v>
      </c>
      <c r="F6" s="1">
        <v>566</v>
      </c>
      <c r="G6" s="1">
        <v>556.70000000000005</v>
      </c>
      <c r="H6" s="1">
        <v>564.29999999999995</v>
      </c>
      <c r="I6" s="1">
        <v>563.25</v>
      </c>
      <c r="J6" s="1">
        <v>560.87</v>
      </c>
      <c r="K6" s="1">
        <v>3249056</v>
      </c>
      <c r="L6" s="1">
        <v>1822289242.4000001</v>
      </c>
      <c r="M6" s="1">
        <v>66423</v>
      </c>
      <c r="N6" s="3">
        <f>IF(ISERR(LN(Table111[[#This Row],[Close Price]]/I5)),"-",LN(Table111[[#This Row],[Close Price]]/I5))</f>
        <v>5.9653829575063121E-3</v>
      </c>
    </row>
    <row r="7" spans="1:14" x14ac:dyDescent="0.3">
      <c r="A7" s="1" t="s">
        <v>34</v>
      </c>
      <c r="B7" s="1" t="s">
        <v>14</v>
      </c>
      <c r="C7" s="2">
        <v>43108</v>
      </c>
      <c r="D7" s="1">
        <v>563.25</v>
      </c>
      <c r="E7" s="1">
        <v>565.79999999999995</v>
      </c>
      <c r="F7" s="1">
        <v>568</v>
      </c>
      <c r="G7" s="1">
        <v>562.45000000000005</v>
      </c>
      <c r="H7" s="1">
        <v>563.45000000000005</v>
      </c>
      <c r="I7" s="1">
        <v>565.45000000000005</v>
      </c>
      <c r="J7" s="1">
        <v>564.97</v>
      </c>
      <c r="K7" s="1">
        <v>3770339</v>
      </c>
      <c r="L7" s="1">
        <v>2130123814.45</v>
      </c>
      <c r="M7" s="1">
        <v>82634</v>
      </c>
      <c r="N7" s="3">
        <f>IF(ISERR(LN(Table111[[#This Row],[Close Price]]/I6)),"-",LN(Table111[[#This Row],[Close Price]]/I6))</f>
        <v>3.898295004982183E-3</v>
      </c>
    </row>
    <row r="8" spans="1:14" x14ac:dyDescent="0.3">
      <c r="A8" s="1" t="s">
        <v>34</v>
      </c>
      <c r="B8" s="1" t="s">
        <v>14</v>
      </c>
      <c r="C8" s="2">
        <v>43109</v>
      </c>
      <c r="D8" s="1">
        <v>565.45000000000005</v>
      </c>
      <c r="E8" s="1">
        <v>564</v>
      </c>
      <c r="F8" s="1">
        <v>573</v>
      </c>
      <c r="G8" s="1">
        <v>563</v>
      </c>
      <c r="H8" s="1">
        <v>564.1</v>
      </c>
      <c r="I8" s="1">
        <v>565.29999999999995</v>
      </c>
      <c r="J8" s="1">
        <v>567.76</v>
      </c>
      <c r="K8" s="1">
        <v>4607504</v>
      </c>
      <c r="L8" s="1">
        <v>2615956536.75</v>
      </c>
      <c r="M8" s="1">
        <v>91955</v>
      </c>
      <c r="N8" s="3">
        <f>IF(ISERR(LN(Table111[[#This Row],[Close Price]]/I7)),"-",LN(Table111[[#This Row],[Close Price]]/I7))</f>
        <v>-2.6531063609101509E-4</v>
      </c>
    </row>
    <row r="9" spans="1:14" x14ac:dyDescent="0.3">
      <c r="A9" s="1" t="s">
        <v>34</v>
      </c>
      <c r="B9" s="1" t="s">
        <v>14</v>
      </c>
      <c r="C9" s="2">
        <v>43110</v>
      </c>
      <c r="D9" s="1">
        <v>565.29999999999995</v>
      </c>
      <c r="E9" s="1">
        <v>566.15</v>
      </c>
      <c r="F9" s="1">
        <v>566.70000000000005</v>
      </c>
      <c r="G9" s="1">
        <v>560.45000000000005</v>
      </c>
      <c r="H9" s="1">
        <v>563.54999999999995</v>
      </c>
      <c r="I9" s="1">
        <v>562.79999999999995</v>
      </c>
      <c r="J9" s="1">
        <v>562.91</v>
      </c>
      <c r="K9" s="1">
        <v>2411625</v>
      </c>
      <c r="L9" s="1">
        <v>1357535163.5999999</v>
      </c>
      <c r="M9" s="1">
        <v>42761</v>
      </c>
      <c r="N9" s="3">
        <f>IF(ISERR(LN(Table111[[#This Row],[Close Price]]/I8)),"-",LN(Table111[[#This Row],[Close Price]]/I8))</f>
        <v>-4.4322384410111276E-3</v>
      </c>
    </row>
    <row r="10" spans="1:14" x14ac:dyDescent="0.3">
      <c r="A10" s="1" t="s">
        <v>34</v>
      </c>
      <c r="B10" s="1" t="s">
        <v>14</v>
      </c>
      <c r="C10" s="2">
        <v>43111</v>
      </c>
      <c r="D10" s="1">
        <v>562.79999999999995</v>
      </c>
      <c r="E10" s="1">
        <v>562</v>
      </c>
      <c r="F10" s="1">
        <v>563.15</v>
      </c>
      <c r="G10" s="1">
        <v>553.54999999999995</v>
      </c>
      <c r="H10" s="1">
        <v>559.5</v>
      </c>
      <c r="I10" s="1">
        <v>558.75</v>
      </c>
      <c r="J10" s="1">
        <v>558.37</v>
      </c>
      <c r="K10" s="1">
        <v>2825941</v>
      </c>
      <c r="L10" s="1">
        <v>1577915952.1500001</v>
      </c>
      <c r="M10" s="1">
        <v>56560</v>
      </c>
      <c r="N10" s="3">
        <f>IF(ISERR(LN(Table111[[#This Row],[Close Price]]/I9)),"-",LN(Table111[[#This Row],[Close Price]]/I9))</f>
        <v>-7.2221793124552921E-3</v>
      </c>
    </row>
    <row r="11" spans="1:14" x14ac:dyDescent="0.3">
      <c r="A11" s="1" t="s">
        <v>34</v>
      </c>
      <c r="B11" s="1" t="s">
        <v>14</v>
      </c>
      <c r="C11" s="2">
        <v>43112</v>
      </c>
      <c r="D11" s="1">
        <v>558.75</v>
      </c>
      <c r="E11" s="1">
        <v>560.20000000000005</v>
      </c>
      <c r="F11" s="1">
        <v>563.4</v>
      </c>
      <c r="G11" s="1">
        <v>552.5</v>
      </c>
      <c r="H11" s="1">
        <v>556.5</v>
      </c>
      <c r="I11" s="1">
        <v>555.1</v>
      </c>
      <c r="J11" s="1">
        <v>556.54</v>
      </c>
      <c r="K11" s="1">
        <v>6013121</v>
      </c>
      <c r="L11" s="1">
        <v>3346534205.3499999</v>
      </c>
      <c r="M11" s="1">
        <v>64648</v>
      </c>
      <c r="N11" s="3">
        <f>IF(ISERR(LN(Table111[[#This Row],[Close Price]]/I10)),"-",LN(Table111[[#This Row],[Close Price]]/I10))</f>
        <v>-6.5538682316629605E-3</v>
      </c>
    </row>
    <row r="12" spans="1:14" x14ac:dyDescent="0.3">
      <c r="A12" s="1" t="s">
        <v>34</v>
      </c>
      <c r="B12" s="1" t="s">
        <v>14</v>
      </c>
      <c r="C12" s="2">
        <v>43115</v>
      </c>
      <c r="D12" s="1">
        <v>555.1</v>
      </c>
      <c r="E12" s="1">
        <v>556.70000000000005</v>
      </c>
      <c r="F12" s="1">
        <v>564.45000000000005</v>
      </c>
      <c r="G12" s="1">
        <v>556.4</v>
      </c>
      <c r="H12" s="1">
        <v>561.20000000000005</v>
      </c>
      <c r="I12" s="1">
        <v>560.54999999999995</v>
      </c>
      <c r="J12" s="1">
        <v>560.54</v>
      </c>
      <c r="K12" s="1">
        <v>3943472</v>
      </c>
      <c r="L12" s="1">
        <v>2210473553.5</v>
      </c>
      <c r="M12" s="1">
        <v>78690</v>
      </c>
      <c r="N12" s="3">
        <f>IF(ISERR(LN(Table111[[#This Row],[Close Price]]/I11)),"-",LN(Table111[[#This Row],[Close Price]]/I11))</f>
        <v>9.7701669034868377E-3</v>
      </c>
    </row>
    <row r="13" spans="1:14" x14ac:dyDescent="0.3">
      <c r="A13" s="1" t="s">
        <v>34</v>
      </c>
      <c r="B13" s="1" t="s">
        <v>14</v>
      </c>
      <c r="C13" s="2">
        <v>43116</v>
      </c>
      <c r="D13" s="1">
        <v>560.54999999999995</v>
      </c>
      <c r="E13" s="1">
        <v>562.95000000000005</v>
      </c>
      <c r="F13" s="1">
        <v>566.9</v>
      </c>
      <c r="G13" s="1">
        <v>555.79999999999995</v>
      </c>
      <c r="H13" s="1">
        <v>561.20000000000005</v>
      </c>
      <c r="I13" s="1">
        <v>563.20000000000005</v>
      </c>
      <c r="J13" s="1">
        <v>561.66</v>
      </c>
      <c r="K13" s="1">
        <v>5993564</v>
      </c>
      <c r="L13" s="1">
        <v>3366322334</v>
      </c>
      <c r="M13" s="1">
        <v>101529</v>
      </c>
      <c r="N13" s="3">
        <f>IF(ISERR(LN(Table111[[#This Row],[Close Price]]/I12)),"-",LN(Table111[[#This Row],[Close Price]]/I12))</f>
        <v>4.7163602442301415E-3</v>
      </c>
    </row>
    <row r="14" spans="1:14" x14ac:dyDescent="0.3">
      <c r="A14" s="1" t="s">
        <v>34</v>
      </c>
      <c r="B14" s="1" t="s">
        <v>14</v>
      </c>
      <c r="C14" s="2">
        <v>43117</v>
      </c>
      <c r="D14" s="1">
        <v>563.20000000000005</v>
      </c>
      <c r="E14" s="1">
        <v>564.04999999999995</v>
      </c>
      <c r="F14" s="1">
        <v>589.29999999999995</v>
      </c>
      <c r="G14" s="1">
        <v>561</v>
      </c>
      <c r="H14" s="1">
        <v>587.79999999999995</v>
      </c>
      <c r="I14" s="1">
        <v>585.20000000000005</v>
      </c>
      <c r="J14" s="1">
        <v>575.03</v>
      </c>
      <c r="K14" s="1">
        <v>8453944</v>
      </c>
      <c r="L14" s="1">
        <v>4861288785.8500004</v>
      </c>
      <c r="M14" s="1">
        <v>171384</v>
      </c>
      <c r="N14" s="3">
        <f>IF(ISERR(LN(Table111[[#This Row],[Close Price]]/I13)),"-",LN(Table111[[#This Row],[Close Price]]/I13))</f>
        <v>3.8318864302136602E-2</v>
      </c>
    </row>
    <row r="15" spans="1:14" x14ac:dyDescent="0.3">
      <c r="A15" s="1" t="s">
        <v>34</v>
      </c>
      <c r="B15" s="1" t="s">
        <v>14</v>
      </c>
      <c r="C15" s="2">
        <v>43118</v>
      </c>
      <c r="D15" s="1">
        <v>585.20000000000005</v>
      </c>
      <c r="E15" s="1">
        <v>596</v>
      </c>
      <c r="F15" s="1">
        <v>597.15</v>
      </c>
      <c r="G15" s="1">
        <v>578.6</v>
      </c>
      <c r="H15" s="1">
        <v>584</v>
      </c>
      <c r="I15" s="1">
        <v>584.79999999999995</v>
      </c>
      <c r="J15" s="1">
        <v>590.66999999999996</v>
      </c>
      <c r="K15" s="1">
        <v>9466991</v>
      </c>
      <c r="L15" s="1">
        <v>5591909614.8999996</v>
      </c>
      <c r="M15" s="1">
        <v>122502</v>
      </c>
      <c r="N15" s="3">
        <f>IF(ISERR(LN(Table111[[#This Row],[Close Price]]/I14)),"-",LN(Table111[[#This Row],[Close Price]]/I14))</f>
        <v>-6.8376071040064245E-4</v>
      </c>
    </row>
    <row r="16" spans="1:14" x14ac:dyDescent="0.3">
      <c r="A16" s="1" t="s">
        <v>34</v>
      </c>
      <c r="B16" s="1" t="s">
        <v>14</v>
      </c>
      <c r="C16" s="2">
        <v>43119</v>
      </c>
      <c r="D16" s="1">
        <v>584.79999999999995</v>
      </c>
      <c r="E16" s="1">
        <v>584.9</v>
      </c>
      <c r="F16" s="1">
        <v>594</v>
      </c>
      <c r="G16" s="1">
        <v>581.20000000000005</v>
      </c>
      <c r="H16" s="1">
        <v>591.79999999999995</v>
      </c>
      <c r="I16" s="1">
        <v>590.25</v>
      </c>
      <c r="J16" s="1">
        <v>586.78</v>
      </c>
      <c r="K16" s="1">
        <v>3897048</v>
      </c>
      <c r="L16" s="1">
        <v>2286703028.0999999</v>
      </c>
      <c r="M16" s="1">
        <v>74142</v>
      </c>
      <c r="N16" s="3">
        <f>IF(ISERR(LN(Table111[[#This Row],[Close Price]]/I15)),"-",LN(Table111[[#This Row],[Close Price]]/I15))</f>
        <v>9.2762675300536272E-3</v>
      </c>
    </row>
    <row r="17" spans="1:14" x14ac:dyDescent="0.3">
      <c r="A17" s="1" t="s">
        <v>34</v>
      </c>
      <c r="B17" s="1" t="s">
        <v>14</v>
      </c>
      <c r="C17" s="2">
        <v>43122</v>
      </c>
      <c r="D17" s="1">
        <v>590.25</v>
      </c>
      <c r="E17" s="1">
        <v>595.95000000000005</v>
      </c>
      <c r="F17" s="1">
        <v>621.75</v>
      </c>
      <c r="G17" s="1">
        <v>583.15</v>
      </c>
      <c r="H17" s="1">
        <v>611.29999999999995</v>
      </c>
      <c r="I17" s="1">
        <v>611.54999999999995</v>
      </c>
      <c r="J17" s="1">
        <v>607.41999999999996</v>
      </c>
      <c r="K17" s="1">
        <v>21790443</v>
      </c>
      <c r="L17" s="1">
        <v>13235965455.85</v>
      </c>
      <c r="M17" s="1">
        <v>206129</v>
      </c>
      <c r="N17" s="3">
        <f>IF(ISERR(LN(Table111[[#This Row],[Close Price]]/I16)),"-",LN(Table111[[#This Row],[Close Price]]/I16))</f>
        <v>3.545054196774966E-2</v>
      </c>
    </row>
    <row r="18" spans="1:14" x14ac:dyDescent="0.3">
      <c r="A18" s="1" t="s">
        <v>34</v>
      </c>
      <c r="B18" s="1" t="s">
        <v>14</v>
      </c>
      <c r="C18" s="2">
        <v>43123</v>
      </c>
      <c r="D18" s="1">
        <v>611.54999999999995</v>
      </c>
      <c r="E18" s="1">
        <v>616.4</v>
      </c>
      <c r="F18" s="1">
        <v>627.6</v>
      </c>
      <c r="G18" s="1">
        <v>611.45000000000005</v>
      </c>
      <c r="H18" s="1">
        <v>621.79999999999995</v>
      </c>
      <c r="I18" s="1">
        <v>620.1</v>
      </c>
      <c r="J18" s="1">
        <v>619.63</v>
      </c>
      <c r="K18" s="1">
        <v>14286343</v>
      </c>
      <c r="L18" s="1">
        <v>8852254747.1000004</v>
      </c>
      <c r="M18" s="1">
        <v>182690</v>
      </c>
      <c r="N18" s="3">
        <f>IF(ISERR(LN(Table111[[#This Row],[Close Price]]/I17)),"-",LN(Table111[[#This Row],[Close Price]]/I17))</f>
        <v>1.3884037422460384E-2</v>
      </c>
    </row>
    <row r="19" spans="1:14" x14ac:dyDescent="0.3">
      <c r="A19" s="1" t="s">
        <v>34</v>
      </c>
      <c r="B19" s="1" t="s">
        <v>14</v>
      </c>
      <c r="C19" s="2">
        <v>43124</v>
      </c>
      <c r="D19" s="1">
        <v>620.1</v>
      </c>
      <c r="E19" s="1">
        <v>621.9</v>
      </c>
      <c r="F19" s="1">
        <v>621.9</v>
      </c>
      <c r="G19" s="1">
        <v>606.29999999999995</v>
      </c>
      <c r="H19" s="1">
        <v>608.1</v>
      </c>
      <c r="I19" s="1">
        <v>607.95000000000005</v>
      </c>
      <c r="J19" s="1">
        <v>613.13</v>
      </c>
      <c r="K19" s="1">
        <v>6158610</v>
      </c>
      <c r="L19" s="1">
        <v>3776009678.1999998</v>
      </c>
      <c r="M19" s="1">
        <v>113856</v>
      </c>
      <c r="N19" s="3">
        <f>IF(ISERR(LN(Table111[[#This Row],[Close Price]]/I18)),"-",LN(Table111[[#This Row],[Close Price]]/I18))</f>
        <v>-1.9788113613405E-2</v>
      </c>
    </row>
    <row r="20" spans="1:14" x14ac:dyDescent="0.3">
      <c r="A20" s="1" t="s">
        <v>34</v>
      </c>
      <c r="B20" s="1" t="s">
        <v>14</v>
      </c>
      <c r="C20" s="2">
        <v>43125</v>
      </c>
      <c r="D20" s="1">
        <v>607.95000000000005</v>
      </c>
      <c r="E20" s="1">
        <v>610</v>
      </c>
      <c r="F20" s="1">
        <v>619.25</v>
      </c>
      <c r="G20" s="1">
        <v>598.6</v>
      </c>
      <c r="H20" s="1">
        <v>614.75</v>
      </c>
      <c r="I20" s="1">
        <v>616.1</v>
      </c>
      <c r="J20" s="1">
        <v>614.05999999999995</v>
      </c>
      <c r="K20" s="1">
        <v>6749846</v>
      </c>
      <c r="L20" s="1">
        <v>4144830662.9000001</v>
      </c>
      <c r="M20" s="1">
        <v>99985</v>
      </c>
      <c r="N20" s="3">
        <f>IF(ISERR(LN(Table111[[#This Row],[Close Price]]/I19)),"-",LN(Table111[[#This Row],[Close Price]]/I19))</f>
        <v>1.3316646278097663E-2</v>
      </c>
    </row>
    <row r="21" spans="1:14" x14ac:dyDescent="0.3">
      <c r="A21" s="1" t="s">
        <v>34</v>
      </c>
      <c r="B21" s="1" t="s">
        <v>14</v>
      </c>
      <c r="C21" s="2">
        <v>43129</v>
      </c>
      <c r="D21" s="1">
        <v>616.1</v>
      </c>
      <c r="E21" s="1">
        <v>614.54999999999995</v>
      </c>
      <c r="F21" s="1">
        <v>620.9</v>
      </c>
      <c r="G21" s="1">
        <v>603.65</v>
      </c>
      <c r="H21" s="1">
        <v>605.6</v>
      </c>
      <c r="I21" s="1">
        <v>605.54999999999995</v>
      </c>
      <c r="J21" s="1">
        <v>613.69000000000005</v>
      </c>
      <c r="K21" s="1">
        <v>7017160</v>
      </c>
      <c r="L21" s="1">
        <v>4306363380</v>
      </c>
      <c r="M21" s="1">
        <v>88039</v>
      </c>
      <c r="N21" s="3">
        <f>IF(ISERR(LN(Table111[[#This Row],[Close Price]]/I20)),"-",LN(Table111[[#This Row],[Close Price]]/I20))</f>
        <v>-1.7272152053465665E-2</v>
      </c>
    </row>
    <row r="22" spans="1:14" x14ac:dyDescent="0.3">
      <c r="A22" s="1" t="s">
        <v>34</v>
      </c>
      <c r="B22" s="1" t="s">
        <v>14</v>
      </c>
      <c r="C22" s="2">
        <v>43130</v>
      </c>
      <c r="D22" s="1">
        <v>605.54999999999995</v>
      </c>
      <c r="E22" s="1">
        <v>605.6</v>
      </c>
      <c r="F22" s="1">
        <v>607.45000000000005</v>
      </c>
      <c r="G22" s="1">
        <v>592.45000000000005</v>
      </c>
      <c r="H22" s="1">
        <v>595</v>
      </c>
      <c r="I22" s="1">
        <v>593.75</v>
      </c>
      <c r="J22" s="1">
        <v>596.27</v>
      </c>
      <c r="K22" s="1">
        <v>6447963</v>
      </c>
      <c r="L22" s="1">
        <v>3844728785.5999999</v>
      </c>
      <c r="M22" s="1">
        <v>119235</v>
      </c>
      <c r="N22" s="3">
        <f>IF(ISERR(LN(Table111[[#This Row],[Close Price]]/I21)),"-",LN(Table111[[#This Row],[Close Price]]/I21))</f>
        <v>-1.9678780618208491E-2</v>
      </c>
    </row>
    <row r="23" spans="1:14" x14ac:dyDescent="0.3">
      <c r="A23" s="1" t="s">
        <v>34</v>
      </c>
      <c r="B23" s="1" t="s">
        <v>14</v>
      </c>
      <c r="C23" s="2">
        <v>43131</v>
      </c>
      <c r="D23" s="1">
        <v>593.75</v>
      </c>
      <c r="E23" s="1">
        <v>589.29999999999995</v>
      </c>
      <c r="F23" s="1">
        <v>596</v>
      </c>
      <c r="G23" s="1">
        <v>587.15</v>
      </c>
      <c r="H23" s="1">
        <v>593.6</v>
      </c>
      <c r="I23" s="1">
        <v>593.6</v>
      </c>
      <c r="J23" s="1">
        <v>591.57000000000005</v>
      </c>
      <c r="K23" s="1">
        <v>7108060</v>
      </c>
      <c r="L23" s="1">
        <v>4204893323.0999999</v>
      </c>
      <c r="M23" s="1">
        <v>141039</v>
      </c>
      <c r="N23" s="3">
        <f>IF(ISERR(LN(Table111[[#This Row],[Close Price]]/I22)),"-",LN(Table111[[#This Row],[Close Price]]/I22))</f>
        <v>-2.5266349568018578E-4</v>
      </c>
    </row>
    <row r="24" spans="1:14" x14ac:dyDescent="0.3">
      <c r="A24" s="1" t="s">
        <v>34</v>
      </c>
      <c r="B24" s="1" t="s">
        <v>14</v>
      </c>
      <c r="C24" s="2">
        <v>43132</v>
      </c>
      <c r="D24" s="1">
        <v>593.6</v>
      </c>
      <c r="E24" s="1">
        <v>593.6</v>
      </c>
      <c r="F24" s="1">
        <v>610</v>
      </c>
      <c r="G24" s="1">
        <v>586.1</v>
      </c>
      <c r="H24" s="1">
        <v>592.45000000000005</v>
      </c>
      <c r="I24" s="1">
        <v>592.79999999999995</v>
      </c>
      <c r="J24" s="1">
        <v>597.28</v>
      </c>
      <c r="K24" s="1">
        <v>7839731</v>
      </c>
      <c r="L24" s="1">
        <v>4682507866.8999996</v>
      </c>
      <c r="M24" s="1">
        <v>106898</v>
      </c>
      <c r="N24" s="3">
        <f>IF(ISERR(LN(Table111[[#This Row],[Close Price]]/I23)),"-",LN(Table111[[#This Row],[Close Price]]/I23))</f>
        <v>-1.3486178712936404E-3</v>
      </c>
    </row>
    <row r="25" spans="1:14" x14ac:dyDescent="0.3">
      <c r="A25" s="1" t="s">
        <v>34</v>
      </c>
      <c r="B25" s="1" t="s">
        <v>14</v>
      </c>
      <c r="C25" s="2">
        <v>43133</v>
      </c>
      <c r="D25" s="1">
        <v>592.79999999999995</v>
      </c>
      <c r="E25" s="1">
        <v>587.79999999999995</v>
      </c>
      <c r="F25" s="1">
        <v>587.79999999999995</v>
      </c>
      <c r="G25" s="1">
        <v>561.29999999999995</v>
      </c>
      <c r="H25" s="1">
        <v>565</v>
      </c>
      <c r="I25" s="1">
        <v>564.9</v>
      </c>
      <c r="J25" s="1">
        <v>574.72</v>
      </c>
      <c r="K25" s="1">
        <v>6185174</v>
      </c>
      <c r="L25" s="1">
        <v>3554724850.6500001</v>
      </c>
      <c r="M25" s="1">
        <v>59876</v>
      </c>
      <c r="N25" s="3">
        <f>IF(ISERR(LN(Table111[[#This Row],[Close Price]]/I24)),"-",LN(Table111[[#This Row],[Close Price]]/I24))</f>
        <v>-4.8208349650660724E-2</v>
      </c>
    </row>
    <row r="26" spans="1:14" x14ac:dyDescent="0.3">
      <c r="A26" s="1" t="s">
        <v>34</v>
      </c>
      <c r="B26" s="1" t="s">
        <v>14</v>
      </c>
      <c r="C26" s="2">
        <v>43136</v>
      </c>
      <c r="D26" s="1">
        <v>564.9</v>
      </c>
      <c r="E26" s="1">
        <v>551.1</v>
      </c>
      <c r="F26" s="1">
        <v>568.65</v>
      </c>
      <c r="G26" s="1">
        <v>547.5</v>
      </c>
      <c r="H26" s="1">
        <v>566.15</v>
      </c>
      <c r="I26" s="1">
        <v>566.25</v>
      </c>
      <c r="J26" s="1">
        <v>558.23</v>
      </c>
      <c r="K26" s="1">
        <v>9318595</v>
      </c>
      <c r="L26" s="1">
        <v>5201898676.1000004</v>
      </c>
      <c r="M26" s="1">
        <v>84854</v>
      </c>
      <c r="N26" s="3">
        <f>IF(ISERR(LN(Table111[[#This Row],[Close Price]]/I25)),"-",LN(Table111[[#This Row],[Close Price]]/I25))</f>
        <v>2.3869524660273568E-3</v>
      </c>
    </row>
    <row r="27" spans="1:14" x14ac:dyDescent="0.3">
      <c r="A27" s="1" t="s">
        <v>34</v>
      </c>
      <c r="B27" s="1" t="s">
        <v>14</v>
      </c>
      <c r="C27" s="2">
        <v>43137</v>
      </c>
      <c r="D27" s="1">
        <v>566.25</v>
      </c>
      <c r="E27" s="1">
        <v>543</v>
      </c>
      <c r="F27" s="1">
        <v>577.04999999999995</v>
      </c>
      <c r="G27" s="1">
        <v>534</v>
      </c>
      <c r="H27" s="1">
        <v>565.04999999999995</v>
      </c>
      <c r="I27" s="1">
        <v>563.70000000000005</v>
      </c>
      <c r="J27" s="1">
        <v>546.48</v>
      </c>
      <c r="K27" s="1">
        <v>13938327</v>
      </c>
      <c r="L27" s="1">
        <v>7617079383.5</v>
      </c>
      <c r="M27" s="1">
        <v>130833</v>
      </c>
      <c r="N27" s="3">
        <f>IF(ISERR(LN(Table111[[#This Row],[Close Price]]/I26)),"-",LN(Table111[[#This Row],[Close Price]]/I26))</f>
        <v>-4.5134817097143825E-3</v>
      </c>
    </row>
    <row r="28" spans="1:14" x14ac:dyDescent="0.3">
      <c r="A28" s="1" t="s">
        <v>34</v>
      </c>
      <c r="B28" s="1" t="s">
        <v>14</v>
      </c>
      <c r="C28" s="2">
        <v>43138</v>
      </c>
      <c r="D28" s="1">
        <v>563.70000000000005</v>
      </c>
      <c r="E28" s="1">
        <v>568</v>
      </c>
      <c r="F28" s="1">
        <v>574.65</v>
      </c>
      <c r="G28" s="1">
        <v>556</v>
      </c>
      <c r="H28" s="1">
        <v>558.65</v>
      </c>
      <c r="I28" s="1">
        <v>559.35</v>
      </c>
      <c r="J28" s="1">
        <v>566.01</v>
      </c>
      <c r="K28" s="1">
        <v>7679830</v>
      </c>
      <c r="L28" s="1">
        <v>4346838428.5</v>
      </c>
      <c r="M28" s="1">
        <v>99330</v>
      </c>
      <c r="N28" s="3">
        <f>IF(ISERR(LN(Table111[[#This Row],[Close Price]]/I27)),"-",LN(Table111[[#This Row],[Close Price]]/I27))</f>
        <v>-7.7467997945898301E-3</v>
      </c>
    </row>
    <row r="29" spans="1:14" x14ac:dyDescent="0.3">
      <c r="A29" s="1" t="s">
        <v>34</v>
      </c>
      <c r="B29" s="1" t="s">
        <v>14</v>
      </c>
      <c r="C29" s="2">
        <v>43139</v>
      </c>
      <c r="D29" s="1">
        <v>559.35</v>
      </c>
      <c r="E29" s="1">
        <v>562.79999999999995</v>
      </c>
      <c r="F29" s="1">
        <v>576.9</v>
      </c>
      <c r="G29" s="1">
        <v>559.70000000000005</v>
      </c>
      <c r="H29" s="1">
        <v>570</v>
      </c>
      <c r="I29" s="1">
        <v>568.45000000000005</v>
      </c>
      <c r="J29" s="1">
        <v>570.01</v>
      </c>
      <c r="K29" s="1">
        <v>5816886</v>
      </c>
      <c r="L29" s="1">
        <v>3315665411.6500001</v>
      </c>
      <c r="M29" s="1">
        <v>92355</v>
      </c>
      <c r="N29" s="3">
        <f>IF(ISERR(LN(Table111[[#This Row],[Close Price]]/I28)),"-",LN(Table111[[#This Row],[Close Price]]/I28))</f>
        <v>1.6137963282176083E-2</v>
      </c>
    </row>
    <row r="30" spans="1:14" x14ac:dyDescent="0.3">
      <c r="A30" s="1" t="s">
        <v>34</v>
      </c>
      <c r="B30" s="1" t="s">
        <v>14</v>
      </c>
      <c r="C30" s="2">
        <v>43140</v>
      </c>
      <c r="D30" s="1">
        <v>568.45000000000005</v>
      </c>
      <c r="E30" s="1">
        <v>559.9</v>
      </c>
      <c r="F30" s="1">
        <v>561.95000000000005</v>
      </c>
      <c r="G30" s="1">
        <v>550.4</v>
      </c>
      <c r="H30" s="1">
        <v>558.04999999999995</v>
      </c>
      <c r="I30" s="1">
        <v>557.54999999999995</v>
      </c>
      <c r="J30" s="1">
        <v>555.89</v>
      </c>
      <c r="K30" s="1">
        <v>5865587</v>
      </c>
      <c r="L30" s="1">
        <v>3260634336.8499999</v>
      </c>
      <c r="M30" s="1">
        <v>67074</v>
      </c>
      <c r="N30" s="3">
        <f>IF(ISERR(LN(Table111[[#This Row],[Close Price]]/I29)),"-",LN(Table111[[#This Row],[Close Price]]/I29))</f>
        <v>-1.9361173163744919E-2</v>
      </c>
    </row>
    <row r="31" spans="1:14" x14ac:dyDescent="0.3">
      <c r="A31" s="1" t="s">
        <v>34</v>
      </c>
      <c r="B31" s="1" t="s">
        <v>14</v>
      </c>
      <c r="C31" s="2">
        <v>43143</v>
      </c>
      <c r="D31" s="1">
        <v>557.54999999999995</v>
      </c>
      <c r="E31" s="1">
        <v>563.70000000000005</v>
      </c>
      <c r="F31" s="1">
        <v>568</v>
      </c>
      <c r="G31" s="1">
        <v>560.35</v>
      </c>
      <c r="H31" s="1">
        <v>562.6</v>
      </c>
      <c r="I31" s="1">
        <v>564.20000000000005</v>
      </c>
      <c r="J31" s="1">
        <v>564.12</v>
      </c>
      <c r="K31" s="1">
        <v>4765319</v>
      </c>
      <c r="L31" s="1">
        <v>2688214842.25</v>
      </c>
      <c r="M31" s="1">
        <v>52010</v>
      </c>
      <c r="N31" s="3">
        <f>IF(ISERR(LN(Table111[[#This Row],[Close Price]]/I30)),"-",LN(Table111[[#This Row],[Close Price]]/I30))</f>
        <v>1.1856613156525199E-2</v>
      </c>
    </row>
    <row r="32" spans="1:14" x14ac:dyDescent="0.3">
      <c r="A32" s="1" t="s">
        <v>34</v>
      </c>
      <c r="B32" s="1" t="s">
        <v>14</v>
      </c>
      <c r="C32" s="2">
        <v>43145</v>
      </c>
      <c r="D32" s="1">
        <v>564.20000000000005</v>
      </c>
      <c r="E32" s="1">
        <v>565</v>
      </c>
      <c r="F32" s="1">
        <v>565.85</v>
      </c>
      <c r="G32" s="1">
        <v>540.1</v>
      </c>
      <c r="H32" s="1">
        <v>541.79999999999995</v>
      </c>
      <c r="I32" s="1">
        <v>543.9</v>
      </c>
      <c r="J32" s="1">
        <v>549.08000000000004</v>
      </c>
      <c r="K32" s="1">
        <v>6478108</v>
      </c>
      <c r="L32" s="1">
        <v>3557014143.9499998</v>
      </c>
      <c r="M32" s="1">
        <v>80356</v>
      </c>
      <c r="N32" s="3">
        <f>IF(ISERR(LN(Table111[[#This Row],[Close Price]]/I31)),"-",LN(Table111[[#This Row],[Close Price]]/I31))</f>
        <v>-3.6643392138981032E-2</v>
      </c>
    </row>
    <row r="33" spans="1:14" x14ac:dyDescent="0.3">
      <c r="A33" s="1" t="s">
        <v>34</v>
      </c>
      <c r="B33" s="1" t="s">
        <v>14</v>
      </c>
      <c r="C33" s="2">
        <v>43146</v>
      </c>
      <c r="D33" s="1">
        <v>543.9</v>
      </c>
      <c r="E33" s="1">
        <v>534.75</v>
      </c>
      <c r="F33" s="1">
        <v>554.79999999999995</v>
      </c>
      <c r="G33" s="1">
        <v>531.35</v>
      </c>
      <c r="H33" s="1">
        <v>543.70000000000005</v>
      </c>
      <c r="I33" s="1">
        <v>543.70000000000005</v>
      </c>
      <c r="J33" s="1">
        <v>543.53</v>
      </c>
      <c r="K33" s="1">
        <v>11593643</v>
      </c>
      <c r="L33" s="1">
        <v>6301534721.25</v>
      </c>
      <c r="M33" s="1">
        <v>100722</v>
      </c>
      <c r="N33" s="3">
        <f>IF(ISERR(LN(Table111[[#This Row],[Close Price]]/I32)),"-",LN(Table111[[#This Row],[Close Price]]/I32))</f>
        <v>-3.6778227703991752E-4</v>
      </c>
    </row>
    <row r="34" spans="1:14" x14ac:dyDescent="0.3">
      <c r="A34" s="1" t="s">
        <v>34</v>
      </c>
      <c r="B34" s="1" t="s">
        <v>14</v>
      </c>
      <c r="C34" s="2">
        <v>43147</v>
      </c>
      <c r="D34" s="1">
        <v>543.70000000000005</v>
      </c>
      <c r="E34" s="1">
        <v>547.04999999999995</v>
      </c>
      <c r="F34" s="1">
        <v>548.6</v>
      </c>
      <c r="G34" s="1">
        <v>535</v>
      </c>
      <c r="H34" s="1">
        <v>538.75</v>
      </c>
      <c r="I34" s="1">
        <v>537.85</v>
      </c>
      <c r="J34" s="1">
        <v>539.55999999999995</v>
      </c>
      <c r="K34" s="1">
        <v>3910503</v>
      </c>
      <c r="L34" s="1">
        <v>2109950927.0999999</v>
      </c>
      <c r="M34" s="1">
        <v>58185</v>
      </c>
      <c r="N34" s="3">
        <f>IF(ISERR(LN(Table111[[#This Row],[Close Price]]/I33)),"-",LN(Table111[[#This Row],[Close Price]]/I33))</f>
        <v>-1.081791327386057E-2</v>
      </c>
    </row>
    <row r="35" spans="1:14" x14ac:dyDescent="0.3">
      <c r="A35" s="1" t="s">
        <v>34</v>
      </c>
      <c r="B35" s="1" t="s">
        <v>14</v>
      </c>
      <c r="C35" s="2">
        <v>43150</v>
      </c>
      <c r="D35" s="1">
        <v>537.85</v>
      </c>
      <c r="E35" s="1">
        <v>537.85</v>
      </c>
      <c r="F35" s="1">
        <v>544.95000000000005</v>
      </c>
      <c r="G35" s="1">
        <v>527.5</v>
      </c>
      <c r="H35" s="1">
        <v>541.75</v>
      </c>
      <c r="I35" s="1">
        <v>540.54999999999995</v>
      </c>
      <c r="J35" s="1">
        <v>533.99</v>
      </c>
      <c r="K35" s="1">
        <v>4251723</v>
      </c>
      <c r="L35" s="1">
        <v>2270377956.4000001</v>
      </c>
      <c r="M35" s="1">
        <v>56866</v>
      </c>
      <c r="N35" s="3">
        <f>IF(ISERR(LN(Table111[[#This Row],[Close Price]]/I34)),"-",LN(Table111[[#This Row],[Close Price]]/I34))</f>
        <v>5.007428860765788E-3</v>
      </c>
    </row>
    <row r="36" spans="1:14" x14ac:dyDescent="0.3">
      <c r="A36" s="1" t="s">
        <v>34</v>
      </c>
      <c r="B36" s="1" t="s">
        <v>14</v>
      </c>
      <c r="C36" s="2">
        <v>43151</v>
      </c>
      <c r="D36" s="1">
        <v>540.54999999999995</v>
      </c>
      <c r="E36" s="1">
        <v>542</v>
      </c>
      <c r="F36" s="1">
        <v>548.04999999999995</v>
      </c>
      <c r="G36" s="1">
        <v>529.4</v>
      </c>
      <c r="H36" s="1">
        <v>530.70000000000005</v>
      </c>
      <c r="I36" s="1">
        <v>531.70000000000005</v>
      </c>
      <c r="J36" s="1">
        <v>540.04</v>
      </c>
      <c r="K36" s="1">
        <v>3395183</v>
      </c>
      <c r="L36" s="1">
        <v>1833522628.5</v>
      </c>
      <c r="M36" s="1">
        <v>56937</v>
      </c>
      <c r="N36" s="3">
        <f>IF(ISERR(LN(Table111[[#This Row],[Close Price]]/I35)),"-",LN(Table111[[#This Row],[Close Price]]/I35))</f>
        <v>-1.6507719228487427E-2</v>
      </c>
    </row>
    <row r="37" spans="1:14" x14ac:dyDescent="0.3">
      <c r="A37" s="1" t="s">
        <v>34</v>
      </c>
      <c r="B37" s="1" t="s">
        <v>14</v>
      </c>
      <c r="C37" s="2">
        <v>43152</v>
      </c>
      <c r="D37" s="1">
        <v>531.70000000000005</v>
      </c>
      <c r="E37" s="1">
        <v>534</v>
      </c>
      <c r="F37" s="1">
        <v>538.5</v>
      </c>
      <c r="G37" s="1">
        <v>524.4</v>
      </c>
      <c r="H37" s="1">
        <v>536</v>
      </c>
      <c r="I37" s="1">
        <v>535.79999999999995</v>
      </c>
      <c r="J37" s="1">
        <v>531.37</v>
      </c>
      <c r="K37" s="1">
        <v>4638382</v>
      </c>
      <c r="L37" s="1">
        <v>2464681322.4499998</v>
      </c>
      <c r="M37" s="1">
        <v>62749</v>
      </c>
      <c r="N37" s="3">
        <f>IF(ISERR(LN(Table111[[#This Row],[Close Price]]/I36)),"-",LN(Table111[[#This Row],[Close Price]]/I36))</f>
        <v>7.6815366002155033E-3</v>
      </c>
    </row>
    <row r="38" spans="1:14" x14ac:dyDescent="0.3">
      <c r="A38" s="1" t="s">
        <v>34</v>
      </c>
      <c r="B38" s="1" t="s">
        <v>14</v>
      </c>
      <c r="C38" s="2">
        <v>43153</v>
      </c>
      <c r="D38" s="1">
        <v>535.79999999999995</v>
      </c>
      <c r="E38" s="1">
        <v>533</v>
      </c>
      <c r="F38" s="1">
        <v>533.75</v>
      </c>
      <c r="G38" s="1">
        <v>527.5</v>
      </c>
      <c r="H38" s="1">
        <v>529.20000000000005</v>
      </c>
      <c r="I38" s="1">
        <v>530.25</v>
      </c>
      <c r="J38" s="1">
        <v>530.37</v>
      </c>
      <c r="K38" s="1">
        <v>7808359</v>
      </c>
      <c r="L38" s="1">
        <v>4141357704.9000001</v>
      </c>
      <c r="M38" s="1">
        <v>89927</v>
      </c>
      <c r="N38" s="3">
        <f>IF(ISERR(LN(Table111[[#This Row],[Close Price]]/I37)),"-",LN(Table111[[#This Row],[Close Price]]/I37))</f>
        <v>-1.0412363665716398E-2</v>
      </c>
    </row>
    <row r="39" spans="1:14" x14ac:dyDescent="0.3">
      <c r="A39" s="1" t="s">
        <v>34</v>
      </c>
      <c r="B39" s="1" t="s">
        <v>14</v>
      </c>
      <c r="C39" s="2">
        <v>43154</v>
      </c>
      <c r="D39" s="1">
        <v>530.25</v>
      </c>
      <c r="E39" s="1">
        <v>527</v>
      </c>
      <c r="F39" s="1">
        <v>538.9</v>
      </c>
      <c r="G39" s="1">
        <v>525.54999999999995</v>
      </c>
      <c r="H39" s="1">
        <v>537.5</v>
      </c>
      <c r="I39" s="1">
        <v>536.65</v>
      </c>
      <c r="J39" s="1">
        <v>533.79999999999995</v>
      </c>
      <c r="K39" s="1">
        <v>3888629</v>
      </c>
      <c r="L39" s="1">
        <v>2075756240.45</v>
      </c>
      <c r="M39" s="1">
        <v>55264</v>
      </c>
      <c r="N39" s="3">
        <f>IF(ISERR(LN(Table111[[#This Row],[Close Price]]/I38)),"-",LN(Table111[[#This Row],[Close Price]]/I38))</f>
        <v>1.1997519482741607E-2</v>
      </c>
    </row>
    <row r="40" spans="1:14" x14ac:dyDescent="0.3">
      <c r="A40" s="1" t="s">
        <v>34</v>
      </c>
      <c r="B40" s="1" t="s">
        <v>14</v>
      </c>
      <c r="C40" s="2">
        <v>43157</v>
      </c>
      <c r="D40" s="1">
        <v>536.65</v>
      </c>
      <c r="E40" s="1">
        <v>541.1</v>
      </c>
      <c r="F40" s="1">
        <v>554.4</v>
      </c>
      <c r="G40" s="1">
        <v>539</v>
      </c>
      <c r="H40" s="1">
        <v>550</v>
      </c>
      <c r="I40" s="1">
        <v>552.29999999999995</v>
      </c>
      <c r="J40" s="1">
        <v>548.09</v>
      </c>
      <c r="K40" s="1">
        <v>5297794</v>
      </c>
      <c r="L40" s="1">
        <v>2903644096.8499999</v>
      </c>
      <c r="M40" s="1">
        <v>96778</v>
      </c>
      <c r="N40" s="3">
        <f>IF(ISERR(LN(Table111[[#This Row],[Close Price]]/I39)),"-",LN(Table111[[#This Row],[Close Price]]/I39))</f>
        <v>2.874526397960836E-2</v>
      </c>
    </row>
    <row r="41" spans="1:14" x14ac:dyDescent="0.3">
      <c r="A41" s="1" t="s">
        <v>34</v>
      </c>
      <c r="B41" s="1" t="s">
        <v>14</v>
      </c>
      <c r="C41" s="2">
        <v>43158</v>
      </c>
      <c r="D41" s="1">
        <v>552.29999999999995</v>
      </c>
      <c r="E41" s="1">
        <v>551.6</v>
      </c>
      <c r="F41" s="1">
        <v>551.6</v>
      </c>
      <c r="G41" s="1">
        <v>536.15</v>
      </c>
      <c r="H41" s="1">
        <v>539.5</v>
      </c>
      <c r="I41" s="1">
        <v>538.4</v>
      </c>
      <c r="J41" s="1">
        <v>543.05999999999995</v>
      </c>
      <c r="K41" s="1">
        <v>4136383</v>
      </c>
      <c r="L41" s="1">
        <v>2246284235.8499999</v>
      </c>
      <c r="M41" s="1">
        <v>54454</v>
      </c>
      <c r="N41" s="3">
        <f>IF(ISERR(LN(Table111[[#This Row],[Close Price]]/I40)),"-",LN(Table111[[#This Row],[Close Price]]/I40))</f>
        <v>-2.5489598576623813E-2</v>
      </c>
    </row>
    <row r="42" spans="1:14" x14ac:dyDescent="0.3">
      <c r="A42" s="1" t="s">
        <v>34</v>
      </c>
      <c r="B42" s="1" t="s">
        <v>14</v>
      </c>
      <c r="C42" s="2">
        <v>43159</v>
      </c>
      <c r="D42" s="1">
        <v>538.4</v>
      </c>
      <c r="E42" s="1">
        <v>534</v>
      </c>
      <c r="F42" s="1">
        <v>536.5</v>
      </c>
      <c r="G42" s="1">
        <v>520</v>
      </c>
      <c r="H42" s="1">
        <v>526.70000000000005</v>
      </c>
      <c r="I42" s="1">
        <v>528.75</v>
      </c>
      <c r="J42" s="1">
        <v>528.11</v>
      </c>
      <c r="K42" s="1">
        <v>6626661</v>
      </c>
      <c r="L42" s="1">
        <v>3499601151.6999998</v>
      </c>
      <c r="M42" s="1">
        <v>102972</v>
      </c>
      <c r="N42" s="3">
        <f>IF(ISERR(LN(Table111[[#This Row],[Close Price]]/I41)),"-",LN(Table111[[#This Row],[Close Price]]/I41))</f>
        <v>-1.8086047970030258E-2</v>
      </c>
    </row>
    <row r="43" spans="1:14" x14ac:dyDescent="0.3">
      <c r="A43" s="1" t="s">
        <v>34</v>
      </c>
      <c r="B43" s="1" t="s">
        <v>14</v>
      </c>
      <c r="C43" s="2">
        <v>43160</v>
      </c>
      <c r="D43" s="1">
        <v>528.75</v>
      </c>
      <c r="E43" s="1">
        <v>524</v>
      </c>
      <c r="F43" s="1">
        <v>535.54999999999995</v>
      </c>
      <c r="G43" s="1">
        <v>522</v>
      </c>
      <c r="H43" s="1">
        <v>526.65</v>
      </c>
      <c r="I43" s="1">
        <v>525.75</v>
      </c>
      <c r="J43" s="1">
        <v>529.37</v>
      </c>
      <c r="K43" s="1">
        <v>9827510</v>
      </c>
      <c r="L43" s="1">
        <v>5202366026</v>
      </c>
      <c r="M43" s="1">
        <v>80903</v>
      </c>
      <c r="N43" s="3">
        <f>IF(ISERR(LN(Table111[[#This Row],[Close Price]]/I42)),"-",LN(Table111[[#This Row],[Close Price]]/I42))</f>
        <v>-5.6899157776785702E-3</v>
      </c>
    </row>
    <row r="44" spans="1:14" x14ac:dyDescent="0.3">
      <c r="A44" s="1" t="s">
        <v>34</v>
      </c>
      <c r="B44" s="1" t="s">
        <v>14</v>
      </c>
      <c r="C44" s="2">
        <v>43164</v>
      </c>
      <c r="D44" s="1">
        <v>525.75</v>
      </c>
      <c r="E44" s="1">
        <v>524</v>
      </c>
      <c r="F44" s="1">
        <v>528.95000000000005</v>
      </c>
      <c r="G44" s="1">
        <v>521.29999999999995</v>
      </c>
      <c r="H44" s="1">
        <v>524.54999999999995</v>
      </c>
      <c r="I44" s="1">
        <v>524.54999999999995</v>
      </c>
      <c r="J44" s="1">
        <v>524.79</v>
      </c>
      <c r="K44" s="1">
        <v>6766199</v>
      </c>
      <c r="L44" s="1">
        <v>3550854046.9499998</v>
      </c>
      <c r="M44" s="1">
        <v>78220</v>
      </c>
      <c r="N44" s="3">
        <f>IF(ISERR(LN(Table111[[#This Row],[Close Price]]/I43)),"-",LN(Table111[[#This Row],[Close Price]]/I43))</f>
        <v>-2.2850624053146911E-3</v>
      </c>
    </row>
    <row r="45" spans="1:14" x14ac:dyDescent="0.3">
      <c r="A45" s="1" t="s">
        <v>34</v>
      </c>
      <c r="B45" s="1" t="s">
        <v>14</v>
      </c>
      <c r="C45" s="2">
        <v>43165</v>
      </c>
      <c r="D45" s="1">
        <v>524.54999999999995</v>
      </c>
      <c r="E45" s="1">
        <v>526</v>
      </c>
      <c r="F45" s="1">
        <v>530.65</v>
      </c>
      <c r="G45" s="1">
        <v>511.2</v>
      </c>
      <c r="H45" s="1">
        <v>512.5</v>
      </c>
      <c r="I45" s="1">
        <v>517.35</v>
      </c>
      <c r="J45" s="1">
        <v>524.45000000000005</v>
      </c>
      <c r="K45" s="1">
        <v>12240160</v>
      </c>
      <c r="L45" s="1">
        <v>6419343386.1499996</v>
      </c>
      <c r="M45" s="1">
        <v>124317</v>
      </c>
      <c r="N45" s="3">
        <f>IF(ISERR(LN(Table111[[#This Row],[Close Price]]/I44)),"-",LN(Table111[[#This Row],[Close Price]]/I44))</f>
        <v>-1.382112412653479E-2</v>
      </c>
    </row>
    <row r="46" spans="1:14" x14ac:dyDescent="0.3">
      <c r="A46" s="1" t="s">
        <v>34</v>
      </c>
      <c r="B46" s="1" t="s">
        <v>14</v>
      </c>
      <c r="C46" s="2">
        <v>43166</v>
      </c>
      <c r="D46" s="1">
        <v>517.35</v>
      </c>
      <c r="E46" s="1">
        <v>510.9</v>
      </c>
      <c r="F46" s="1">
        <v>517.9</v>
      </c>
      <c r="G46" s="1">
        <v>507.55</v>
      </c>
      <c r="H46" s="1">
        <v>515.20000000000005</v>
      </c>
      <c r="I46" s="1">
        <v>512.65</v>
      </c>
      <c r="J46" s="1">
        <v>512.16999999999996</v>
      </c>
      <c r="K46" s="1">
        <v>10428057</v>
      </c>
      <c r="L46" s="1">
        <v>5340935464.3999996</v>
      </c>
      <c r="M46" s="1">
        <v>125638</v>
      </c>
      <c r="N46" s="3">
        <f>IF(ISERR(LN(Table111[[#This Row],[Close Price]]/I45)),"-",LN(Table111[[#This Row],[Close Price]]/I45))</f>
        <v>-9.126276934859472E-3</v>
      </c>
    </row>
    <row r="47" spans="1:14" x14ac:dyDescent="0.3">
      <c r="A47" s="1" t="s">
        <v>34</v>
      </c>
      <c r="B47" s="1" t="s">
        <v>14</v>
      </c>
      <c r="C47" s="2">
        <v>43167</v>
      </c>
      <c r="D47" s="1">
        <v>512.65</v>
      </c>
      <c r="E47" s="1">
        <v>518.45000000000005</v>
      </c>
      <c r="F47" s="1">
        <v>523.95000000000005</v>
      </c>
      <c r="G47" s="1">
        <v>507.45</v>
      </c>
      <c r="H47" s="1">
        <v>521.15</v>
      </c>
      <c r="I47" s="1">
        <v>520.54999999999995</v>
      </c>
      <c r="J47" s="1">
        <v>514.86</v>
      </c>
      <c r="K47" s="1">
        <v>8483978</v>
      </c>
      <c r="L47" s="1">
        <v>4368098074.1999998</v>
      </c>
      <c r="M47" s="1">
        <v>82839</v>
      </c>
      <c r="N47" s="3">
        <f>IF(ISERR(LN(Table111[[#This Row],[Close Price]]/I46)),"-",LN(Table111[[#This Row],[Close Price]]/I46))</f>
        <v>1.5292593804661612E-2</v>
      </c>
    </row>
    <row r="48" spans="1:14" x14ac:dyDescent="0.3">
      <c r="A48" s="1" t="s">
        <v>34</v>
      </c>
      <c r="B48" s="1" t="s">
        <v>14</v>
      </c>
      <c r="C48" s="2">
        <v>43168</v>
      </c>
      <c r="D48" s="1">
        <v>520.54999999999995</v>
      </c>
      <c r="E48" s="1">
        <v>522.45000000000005</v>
      </c>
      <c r="F48" s="1">
        <v>522.54999999999995</v>
      </c>
      <c r="G48" s="1">
        <v>503</v>
      </c>
      <c r="H48" s="1">
        <v>507</v>
      </c>
      <c r="I48" s="1">
        <v>505.35</v>
      </c>
      <c r="J48" s="1">
        <v>513.42999999999995</v>
      </c>
      <c r="K48" s="1">
        <v>4955525</v>
      </c>
      <c r="L48" s="1">
        <v>2544330900.8000002</v>
      </c>
      <c r="M48" s="1">
        <v>65345</v>
      </c>
      <c r="N48" s="3">
        <f>IF(ISERR(LN(Table111[[#This Row],[Close Price]]/I47)),"-",LN(Table111[[#This Row],[Close Price]]/I47))</f>
        <v>-2.9634686400090197E-2</v>
      </c>
    </row>
    <row r="49" spans="1:14" x14ac:dyDescent="0.3">
      <c r="A49" s="1" t="s">
        <v>34</v>
      </c>
      <c r="B49" s="1" t="s">
        <v>14</v>
      </c>
      <c r="C49" s="2">
        <v>43171</v>
      </c>
      <c r="D49" s="1">
        <v>505.35</v>
      </c>
      <c r="E49" s="1">
        <v>510.6</v>
      </c>
      <c r="F49" s="1">
        <v>521.95000000000005</v>
      </c>
      <c r="G49" s="1">
        <v>505.3</v>
      </c>
      <c r="H49" s="1">
        <v>518.6</v>
      </c>
      <c r="I49" s="1">
        <v>519.20000000000005</v>
      </c>
      <c r="J49" s="1">
        <v>510.91</v>
      </c>
      <c r="K49" s="1">
        <v>5283334</v>
      </c>
      <c r="L49" s="1">
        <v>2699288020.1999998</v>
      </c>
      <c r="M49" s="1">
        <v>63422</v>
      </c>
      <c r="N49" s="3">
        <f>IF(ISERR(LN(Table111[[#This Row],[Close Price]]/I48)),"-",LN(Table111[[#This Row],[Close Price]]/I48))</f>
        <v>2.7037906869208775E-2</v>
      </c>
    </row>
    <row r="50" spans="1:14" x14ac:dyDescent="0.3">
      <c r="A50" s="1" t="s">
        <v>34</v>
      </c>
      <c r="B50" s="1" t="s">
        <v>14</v>
      </c>
      <c r="C50" s="2">
        <v>43172</v>
      </c>
      <c r="D50" s="1">
        <v>519.20000000000005</v>
      </c>
      <c r="E50" s="1">
        <v>517.1</v>
      </c>
      <c r="F50" s="1">
        <v>534.95000000000005</v>
      </c>
      <c r="G50" s="1">
        <v>514.65</v>
      </c>
      <c r="H50" s="1">
        <v>531.20000000000005</v>
      </c>
      <c r="I50" s="1">
        <v>531.5</v>
      </c>
      <c r="J50" s="1">
        <v>529.39</v>
      </c>
      <c r="K50" s="1">
        <v>7846232</v>
      </c>
      <c r="L50" s="1">
        <v>4153683863.1500001</v>
      </c>
      <c r="M50" s="1">
        <v>79834</v>
      </c>
      <c r="N50" s="3">
        <f>IF(ISERR(LN(Table111[[#This Row],[Close Price]]/I49)),"-",LN(Table111[[#This Row],[Close Price]]/I49))</f>
        <v>2.3414032392122329E-2</v>
      </c>
    </row>
    <row r="51" spans="1:14" x14ac:dyDescent="0.3">
      <c r="A51" s="1" t="s">
        <v>34</v>
      </c>
      <c r="B51" s="1" t="s">
        <v>14</v>
      </c>
      <c r="C51" s="2">
        <v>43173</v>
      </c>
      <c r="D51" s="1">
        <v>531.5</v>
      </c>
      <c r="E51" s="1">
        <v>528.95000000000005</v>
      </c>
      <c r="F51" s="1">
        <v>538</v>
      </c>
      <c r="G51" s="1">
        <v>522.5</v>
      </c>
      <c r="H51" s="1">
        <v>537.45000000000005</v>
      </c>
      <c r="I51" s="1">
        <v>536.15</v>
      </c>
      <c r="J51" s="1">
        <v>527.9</v>
      </c>
      <c r="K51" s="1">
        <v>4976540</v>
      </c>
      <c r="L51" s="1">
        <v>2627107173.6500001</v>
      </c>
      <c r="M51" s="1">
        <v>61875</v>
      </c>
      <c r="N51" s="3">
        <f>IF(ISERR(LN(Table111[[#This Row],[Close Price]]/I50)),"-",LN(Table111[[#This Row],[Close Price]]/I50))</f>
        <v>8.7107748841519003E-3</v>
      </c>
    </row>
    <row r="52" spans="1:14" x14ac:dyDescent="0.3">
      <c r="A52" s="1" t="s">
        <v>34</v>
      </c>
      <c r="B52" s="1" t="s">
        <v>14</v>
      </c>
      <c r="C52" s="2">
        <v>43174</v>
      </c>
      <c r="D52" s="1">
        <v>536.15</v>
      </c>
      <c r="E52" s="1">
        <v>535.20000000000005</v>
      </c>
      <c r="F52" s="1">
        <v>539.20000000000005</v>
      </c>
      <c r="G52" s="1">
        <v>528.25</v>
      </c>
      <c r="H52" s="1">
        <v>530</v>
      </c>
      <c r="I52" s="1">
        <v>529.65</v>
      </c>
      <c r="J52" s="1">
        <v>533.5</v>
      </c>
      <c r="K52" s="1">
        <v>3932830</v>
      </c>
      <c r="L52" s="1">
        <v>2098147902.4000001</v>
      </c>
      <c r="M52" s="1">
        <v>46912</v>
      </c>
      <c r="N52" s="3">
        <f>IF(ISERR(LN(Table111[[#This Row],[Close Price]]/I51)),"-",LN(Table111[[#This Row],[Close Price]]/I51))</f>
        <v>-1.2197561623649598E-2</v>
      </c>
    </row>
    <row r="53" spans="1:14" x14ac:dyDescent="0.3">
      <c r="A53" s="1" t="s">
        <v>34</v>
      </c>
      <c r="B53" s="1" t="s">
        <v>14</v>
      </c>
      <c r="C53" s="2">
        <v>43175</v>
      </c>
      <c r="D53" s="1">
        <v>529.65</v>
      </c>
      <c r="E53" s="1">
        <v>530.9</v>
      </c>
      <c r="F53" s="1">
        <v>532.9</v>
      </c>
      <c r="G53" s="1">
        <v>520.5</v>
      </c>
      <c r="H53" s="1">
        <v>524.75</v>
      </c>
      <c r="I53" s="1">
        <v>522.6</v>
      </c>
      <c r="J53" s="1">
        <v>525.37</v>
      </c>
      <c r="K53" s="1">
        <v>12146623</v>
      </c>
      <c r="L53" s="1">
        <v>6381458832.6999998</v>
      </c>
      <c r="M53" s="1">
        <v>76552</v>
      </c>
      <c r="N53" s="3">
        <f>IF(ISERR(LN(Table111[[#This Row],[Close Price]]/I52)),"-",LN(Table111[[#This Row],[Close Price]]/I52))</f>
        <v>-1.3400057955992913E-2</v>
      </c>
    </row>
    <row r="54" spans="1:14" x14ac:dyDescent="0.3">
      <c r="A54" s="1" t="s">
        <v>34</v>
      </c>
      <c r="B54" s="1" t="s">
        <v>14</v>
      </c>
      <c r="C54" s="2">
        <v>43178</v>
      </c>
      <c r="D54" s="1">
        <v>522.6</v>
      </c>
      <c r="E54" s="1">
        <v>522.6</v>
      </c>
      <c r="F54" s="1">
        <v>526</v>
      </c>
      <c r="G54" s="1">
        <v>517.04999999999995</v>
      </c>
      <c r="H54" s="1">
        <v>522.1</v>
      </c>
      <c r="I54" s="1">
        <v>519.45000000000005</v>
      </c>
      <c r="J54" s="1">
        <v>520.30999999999995</v>
      </c>
      <c r="K54" s="1">
        <v>4656613</v>
      </c>
      <c r="L54" s="1">
        <v>2422887363.5</v>
      </c>
      <c r="M54" s="1">
        <v>77927</v>
      </c>
      <c r="N54" s="3">
        <f>IF(ISERR(LN(Table111[[#This Row],[Close Price]]/I53)),"-",LN(Table111[[#This Row],[Close Price]]/I53))</f>
        <v>-6.0457935699713633E-3</v>
      </c>
    </row>
    <row r="55" spans="1:14" x14ac:dyDescent="0.3">
      <c r="A55" s="1" t="s">
        <v>34</v>
      </c>
      <c r="B55" s="1" t="s">
        <v>14</v>
      </c>
      <c r="C55" s="2">
        <v>43179</v>
      </c>
      <c r="D55" s="1">
        <v>519.45000000000005</v>
      </c>
      <c r="E55" s="1">
        <v>509</v>
      </c>
      <c r="F55" s="1">
        <v>525</v>
      </c>
      <c r="G55" s="1">
        <v>509</v>
      </c>
      <c r="H55" s="1">
        <v>523</v>
      </c>
      <c r="I55" s="1">
        <v>521.1</v>
      </c>
      <c r="J55" s="1">
        <v>518.11</v>
      </c>
      <c r="K55" s="1">
        <v>5398111</v>
      </c>
      <c r="L55" s="1">
        <v>2796830551.6500001</v>
      </c>
      <c r="M55" s="1">
        <v>55384</v>
      </c>
      <c r="N55" s="3">
        <f>IF(ISERR(LN(Table111[[#This Row],[Close Price]]/I54)),"-",LN(Table111[[#This Row],[Close Price]]/I54))</f>
        <v>3.1714023986281481E-3</v>
      </c>
    </row>
    <row r="56" spans="1:14" x14ac:dyDescent="0.3">
      <c r="A56" s="1" t="s">
        <v>34</v>
      </c>
      <c r="B56" s="1" t="s">
        <v>14</v>
      </c>
      <c r="C56" s="2">
        <v>43180</v>
      </c>
      <c r="D56" s="1">
        <v>521.1</v>
      </c>
      <c r="E56" s="1">
        <v>523</v>
      </c>
      <c r="F56" s="1">
        <v>532.5</v>
      </c>
      <c r="G56" s="1">
        <v>522.5</v>
      </c>
      <c r="H56" s="1">
        <v>525.79999999999995</v>
      </c>
      <c r="I56" s="1">
        <v>526.29999999999995</v>
      </c>
      <c r="J56" s="1">
        <v>528.27</v>
      </c>
      <c r="K56" s="1">
        <v>5518826</v>
      </c>
      <c r="L56" s="1">
        <v>2915446908.1999998</v>
      </c>
      <c r="M56" s="1">
        <v>99641</v>
      </c>
      <c r="N56" s="3">
        <f>IF(ISERR(LN(Table111[[#This Row],[Close Price]]/I55)),"-",LN(Table111[[#This Row],[Close Price]]/I55))</f>
        <v>9.9294304445641333E-3</v>
      </c>
    </row>
    <row r="57" spans="1:14" x14ac:dyDescent="0.3">
      <c r="A57" s="1" t="s">
        <v>34</v>
      </c>
      <c r="B57" s="1" t="s">
        <v>14</v>
      </c>
      <c r="C57" s="2">
        <v>43181</v>
      </c>
      <c r="D57" s="1">
        <v>526.29999999999995</v>
      </c>
      <c r="E57" s="1">
        <v>522.6</v>
      </c>
      <c r="F57" s="1">
        <v>525.9</v>
      </c>
      <c r="G57" s="1">
        <v>516.75</v>
      </c>
      <c r="H57" s="1">
        <v>518.5</v>
      </c>
      <c r="I57" s="1">
        <v>518.20000000000005</v>
      </c>
      <c r="J57" s="1">
        <v>520.87</v>
      </c>
      <c r="K57" s="1">
        <v>7194256</v>
      </c>
      <c r="L57" s="1">
        <v>3747257474.8000002</v>
      </c>
      <c r="M57" s="1">
        <v>115898</v>
      </c>
      <c r="N57" s="3">
        <f>IF(ISERR(LN(Table111[[#This Row],[Close Price]]/I56)),"-",LN(Table111[[#This Row],[Close Price]]/I56))</f>
        <v>-1.5510124231723538E-2</v>
      </c>
    </row>
    <row r="58" spans="1:14" x14ac:dyDescent="0.3">
      <c r="A58" s="1" t="s">
        <v>34</v>
      </c>
      <c r="B58" s="1" t="s">
        <v>14</v>
      </c>
      <c r="C58" s="2">
        <v>43182</v>
      </c>
      <c r="D58" s="1">
        <v>518.20000000000005</v>
      </c>
      <c r="E58" s="1">
        <v>509.5</v>
      </c>
      <c r="F58" s="1">
        <v>510.25</v>
      </c>
      <c r="G58" s="1">
        <v>496</v>
      </c>
      <c r="H58" s="1">
        <v>498.25</v>
      </c>
      <c r="I58" s="1">
        <v>499.5</v>
      </c>
      <c r="J58" s="1">
        <v>500.81</v>
      </c>
      <c r="K58" s="1">
        <v>29385110</v>
      </c>
      <c r="L58" s="1">
        <v>14716300161.25</v>
      </c>
      <c r="M58" s="1">
        <v>128073</v>
      </c>
      <c r="N58" s="3">
        <f>IF(ISERR(LN(Table111[[#This Row],[Close Price]]/I57)),"-",LN(Table111[[#This Row],[Close Price]]/I57))</f>
        <v>-3.675367003940147E-2</v>
      </c>
    </row>
    <row r="59" spans="1:14" x14ac:dyDescent="0.3">
      <c r="A59" s="1" t="s">
        <v>34</v>
      </c>
      <c r="B59" s="1" t="s">
        <v>14</v>
      </c>
      <c r="C59" s="2">
        <v>43185</v>
      </c>
      <c r="D59" s="1">
        <v>499.5</v>
      </c>
      <c r="E59" s="1">
        <v>499</v>
      </c>
      <c r="F59" s="1">
        <v>509.3</v>
      </c>
      <c r="G59" s="1">
        <v>495.2</v>
      </c>
      <c r="H59" s="1">
        <v>508.05</v>
      </c>
      <c r="I59" s="1">
        <v>507.3</v>
      </c>
      <c r="J59" s="1">
        <v>502.15</v>
      </c>
      <c r="K59" s="1">
        <v>9498614</v>
      </c>
      <c r="L59" s="1">
        <v>4769689229.8500004</v>
      </c>
      <c r="M59" s="1">
        <v>84152</v>
      </c>
      <c r="N59" s="3">
        <f>IF(ISERR(LN(Table111[[#This Row],[Close Price]]/I58)),"-",LN(Table111[[#This Row],[Close Price]]/I58))</f>
        <v>1.5494946484036012E-2</v>
      </c>
    </row>
    <row r="60" spans="1:14" x14ac:dyDescent="0.3">
      <c r="A60" s="1" t="s">
        <v>34</v>
      </c>
      <c r="B60" s="1" t="s">
        <v>14</v>
      </c>
      <c r="C60" s="2">
        <v>43186</v>
      </c>
      <c r="D60" s="1">
        <v>507.3</v>
      </c>
      <c r="E60" s="1">
        <v>512.29999999999995</v>
      </c>
      <c r="F60" s="1">
        <v>522.54999999999995</v>
      </c>
      <c r="G60" s="1">
        <v>509.05</v>
      </c>
      <c r="H60" s="1">
        <v>514.95000000000005</v>
      </c>
      <c r="I60" s="1">
        <v>512.20000000000005</v>
      </c>
      <c r="J60" s="1">
        <v>516.39</v>
      </c>
      <c r="K60" s="1">
        <v>6423140</v>
      </c>
      <c r="L60" s="1">
        <v>3316827454.8000002</v>
      </c>
      <c r="M60" s="1">
        <v>57201</v>
      </c>
      <c r="N60" s="3">
        <f>IF(ISERR(LN(Table111[[#This Row],[Close Price]]/I59)),"-",LN(Table111[[#This Row],[Close Price]]/I59))</f>
        <v>9.6126291927805287E-3</v>
      </c>
    </row>
    <row r="61" spans="1:14" x14ac:dyDescent="0.3">
      <c r="A61" s="1" t="s">
        <v>34</v>
      </c>
      <c r="B61" s="1" t="s">
        <v>14</v>
      </c>
      <c r="C61" s="2">
        <v>43187</v>
      </c>
      <c r="D61" s="1">
        <v>512.20000000000005</v>
      </c>
      <c r="E61" s="1">
        <v>512.9</v>
      </c>
      <c r="F61" s="1">
        <v>512.9</v>
      </c>
      <c r="G61" s="1">
        <v>501.6</v>
      </c>
      <c r="H61" s="1">
        <v>510.55</v>
      </c>
      <c r="I61" s="1">
        <v>510.5</v>
      </c>
      <c r="J61" s="1">
        <v>508.17</v>
      </c>
      <c r="K61" s="1">
        <v>10980960</v>
      </c>
      <c r="L61" s="1">
        <v>5580173065.3999996</v>
      </c>
      <c r="M61" s="1">
        <v>111873</v>
      </c>
      <c r="N61" s="3">
        <f>IF(ISERR(LN(Table111[[#This Row],[Close Price]]/I60)),"-",LN(Table111[[#This Row],[Close Price]]/I60))</f>
        <v>-3.3245361607047389E-3</v>
      </c>
    </row>
    <row r="62" spans="1:14" x14ac:dyDescent="0.3">
      <c r="A62" s="1" t="s">
        <v>34</v>
      </c>
      <c r="B62" s="1" t="s">
        <v>14</v>
      </c>
      <c r="C62" s="2">
        <v>43192</v>
      </c>
      <c r="D62" s="1">
        <v>510.5</v>
      </c>
      <c r="E62" s="1">
        <v>506.75</v>
      </c>
      <c r="F62" s="1">
        <v>508.5</v>
      </c>
      <c r="G62" s="1">
        <v>492.2</v>
      </c>
      <c r="H62" s="1">
        <v>499.3</v>
      </c>
      <c r="I62" s="1">
        <v>499.05</v>
      </c>
      <c r="J62" s="1">
        <v>498.55</v>
      </c>
      <c r="K62" s="1">
        <v>7120498</v>
      </c>
      <c r="L62" s="1">
        <v>3549905658.6999998</v>
      </c>
      <c r="M62" s="1">
        <v>112010</v>
      </c>
      <c r="N62" s="3">
        <f>IF(ISERR(LN(Table111[[#This Row],[Close Price]]/I61)),"-",LN(Table111[[#This Row],[Close Price]]/I61))</f>
        <v>-2.2684346472124844E-2</v>
      </c>
    </row>
    <row r="63" spans="1:14" x14ac:dyDescent="0.3">
      <c r="A63" s="1" t="s">
        <v>34</v>
      </c>
      <c r="B63" s="1" t="s">
        <v>14</v>
      </c>
      <c r="C63" s="2">
        <v>43193</v>
      </c>
      <c r="D63" s="1">
        <v>499.05</v>
      </c>
      <c r="E63" s="1">
        <v>494</v>
      </c>
      <c r="F63" s="1">
        <v>506</v>
      </c>
      <c r="G63" s="1">
        <v>493.7</v>
      </c>
      <c r="H63" s="1">
        <v>502</v>
      </c>
      <c r="I63" s="1">
        <v>501.55</v>
      </c>
      <c r="J63" s="1">
        <v>499.31</v>
      </c>
      <c r="K63" s="1">
        <v>6053789</v>
      </c>
      <c r="L63" s="1">
        <v>3022708508.3000002</v>
      </c>
      <c r="M63" s="1">
        <v>92038</v>
      </c>
      <c r="N63" s="3">
        <f>IF(ISERR(LN(Table111[[#This Row],[Close Price]]/I62)),"-",LN(Table111[[#This Row],[Close Price]]/I62))</f>
        <v>4.9970121968987953E-3</v>
      </c>
    </row>
    <row r="64" spans="1:14" x14ac:dyDescent="0.3">
      <c r="A64" s="1" t="s">
        <v>34</v>
      </c>
      <c r="B64" s="1" t="s">
        <v>14</v>
      </c>
      <c r="C64" s="2">
        <v>43194</v>
      </c>
      <c r="D64" s="1">
        <v>501.55</v>
      </c>
      <c r="E64" s="1">
        <v>504.5</v>
      </c>
      <c r="F64" s="1">
        <v>504.5</v>
      </c>
      <c r="G64" s="1">
        <v>490.25</v>
      </c>
      <c r="H64" s="1">
        <v>491.95</v>
      </c>
      <c r="I64" s="1">
        <v>492.25</v>
      </c>
      <c r="J64" s="1">
        <v>496.99</v>
      </c>
      <c r="K64" s="1">
        <v>6047813</v>
      </c>
      <c r="L64" s="1">
        <v>3005731966.5999999</v>
      </c>
      <c r="M64" s="1">
        <v>66163</v>
      </c>
      <c r="N64" s="3">
        <f>IF(ISERR(LN(Table111[[#This Row],[Close Price]]/I63)),"-",LN(Table111[[#This Row],[Close Price]]/I63))</f>
        <v>-1.8716585810259267E-2</v>
      </c>
    </row>
    <row r="65" spans="1:14" x14ac:dyDescent="0.3">
      <c r="A65" s="1" t="s">
        <v>34</v>
      </c>
      <c r="B65" s="1" t="s">
        <v>14</v>
      </c>
      <c r="C65" s="2">
        <v>43195</v>
      </c>
      <c r="D65" s="1">
        <v>492.25</v>
      </c>
      <c r="E65" s="1">
        <v>498.4</v>
      </c>
      <c r="F65" s="1">
        <v>504.65</v>
      </c>
      <c r="G65" s="1">
        <v>495.2</v>
      </c>
      <c r="H65" s="1">
        <v>502.9</v>
      </c>
      <c r="I65" s="1">
        <v>503.1</v>
      </c>
      <c r="J65" s="1">
        <v>499.36</v>
      </c>
      <c r="K65" s="1">
        <v>6682587</v>
      </c>
      <c r="L65" s="1">
        <v>3337037554.9499998</v>
      </c>
      <c r="M65" s="1">
        <v>53528</v>
      </c>
      <c r="N65" s="3">
        <f>IF(ISERR(LN(Table111[[#This Row],[Close Price]]/I64)),"-",LN(Table111[[#This Row],[Close Price]]/I64))</f>
        <v>2.1802239978037999E-2</v>
      </c>
    </row>
    <row r="66" spans="1:14" x14ac:dyDescent="0.3">
      <c r="A66" s="1" t="s">
        <v>34</v>
      </c>
      <c r="B66" s="1" t="s">
        <v>14</v>
      </c>
      <c r="C66" s="2">
        <v>43196</v>
      </c>
      <c r="D66" s="1">
        <v>503.1</v>
      </c>
      <c r="E66" s="1">
        <v>502.95</v>
      </c>
      <c r="F66" s="1">
        <v>502.95</v>
      </c>
      <c r="G66" s="1">
        <v>495.2</v>
      </c>
      <c r="H66" s="1">
        <v>498.75</v>
      </c>
      <c r="I66" s="1">
        <v>500.2</v>
      </c>
      <c r="J66" s="1">
        <v>498.9</v>
      </c>
      <c r="K66" s="1">
        <v>3812133</v>
      </c>
      <c r="L66" s="1">
        <v>1901889025.45</v>
      </c>
      <c r="M66" s="1">
        <v>43750</v>
      </c>
      <c r="N66" s="3">
        <f>IF(ISERR(LN(Table111[[#This Row],[Close Price]]/I65)),"-",LN(Table111[[#This Row],[Close Price]]/I65))</f>
        <v>-5.7809390537541935E-3</v>
      </c>
    </row>
    <row r="67" spans="1:14" x14ac:dyDescent="0.3">
      <c r="A67" s="1" t="s">
        <v>34</v>
      </c>
      <c r="B67" s="1" t="s">
        <v>14</v>
      </c>
      <c r="C67" s="2">
        <v>43199</v>
      </c>
      <c r="D67" s="1">
        <v>500.2</v>
      </c>
      <c r="E67" s="1">
        <v>502.2</v>
      </c>
      <c r="F67" s="1">
        <v>522</v>
      </c>
      <c r="G67" s="1">
        <v>501.2</v>
      </c>
      <c r="H67" s="1">
        <v>517.4</v>
      </c>
      <c r="I67" s="1">
        <v>519.29999999999995</v>
      </c>
      <c r="J67" s="1">
        <v>515.25</v>
      </c>
      <c r="K67" s="1">
        <v>8708770</v>
      </c>
      <c r="L67" s="1">
        <v>4487150481.3000002</v>
      </c>
      <c r="M67" s="1">
        <v>97950</v>
      </c>
      <c r="N67" s="3">
        <f>IF(ISERR(LN(Table111[[#This Row],[Close Price]]/I66)),"-",LN(Table111[[#This Row],[Close Price]]/I66))</f>
        <v>3.7473732406754445E-2</v>
      </c>
    </row>
    <row r="68" spans="1:14" x14ac:dyDescent="0.3">
      <c r="A68" s="1" t="s">
        <v>34</v>
      </c>
      <c r="B68" s="1" t="s">
        <v>14</v>
      </c>
      <c r="C68" s="2">
        <v>43200</v>
      </c>
      <c r="D68" s="1">
        <v>519.29999999999995</v>
      </c>
      <c r="E68" s="1">
        <v>523</v>
      </c>
      <c r="F68" s="1">
        <v>549.70000000000005</v>
      </c>
      <c r="G68" s="1">
        <v>521.4</v>
      </c>
      <c r="H68" s="1">
        <v>547.5</v>
      </c>
      <c r="I68" s="1">
        <v>546.15</v>
      </c>
      <c r="J68" s="1">
        <v>538.72</v>
      </c>
      <c r="K68" s="1">
        <v>21689156</v>
      </c>
      <c r="L68" s="1">
        <v>11684273812.799999</v>
      </c>
      <c r="M68" s="1">
        <v>190731</v>
      </c>
      <c r="N68" s="3">
        <f>IF(ISERR(LN(Table111[[#This Row],[Close Price]]/I67)),"-",LN(Table111[[#This Row],[Close Price]]/I67))</f>
        <v>5.0411912439278964E-2</v>
      </c>
    </row>
    <row r="69" spans="1:14" x14ac:dyDescent="0.3">
      <c r="A69" s="1" t="s">
        <v>34</v>
      </c>
      <c r="B69" s="1" t="s">
        <v>14</v>
      </c>
      <c r="C69" s="2">
        <v>43201</v>
      </c>
      <c r="D69" s="1">
        <v>546.15</v>
      </c>
      <c r="E69" s="1">
        <v>550.1</v>
      </c>
      <c r="F69" s="1">
        <v>551</v>
      </c>
      <c r="G69" s="1">
        <v>534</v>
      </c>
      <c r="H69" s="1">
        <v>540</v>
      </c>
      <c r="I69" s="1">
        <v>539.79999999999995</v>
      </c>
      <c r="J69" s="1">
        <v>539.64</v>
      </c>
      <c r="K69" s="1">
        <v>9261807</v>
      </c>
      <c r="L69" s="1">
        <v>4998046106.3500004</v>
      </c>
      <c r="M69" s="1">
        <v>96508</v>
      </c>
      <c r="N69" s="3">
        <f>IF(ISERR(LN(Table111[[#This Row],[Close Price]]/I68)),"-",LN(Table111[[#This Row],[Close Price]]/I68))</f>
        <v>-1.1694962705647861E-2</v>
      </c>
    </row>
    <row r="70" spans="1:14" x14ac:dyDescent="0.3">
      <c r="A70" s="1" t="s">
        <v>34</v>
      </c>
      <c r="B70" s="1" t="s">
        <v>14</v>
      </c>
      <c r="C70" s="2">
        <v>43202</v>
      </c>
      <c r="D70" s="1">
        <v>539.79999999999995</v>
      </c>
      <c r="E70" s="1">
        <v>537.29999999999995</v>
      </c>
      <c r="F70" s="1">
        <v>550</v>
      </c>
      <c r="G70" s="1">
        <v>534.85</v>
      </c>
      <c r="H70" s="1">
        <v>546.1</v>
      </c>
      <c r="I70" s="1">
        <v>548.75</v>
      </c>
      <c r="J70" s="1">
        <v>544.02</v>
      </c>
      <c r="K70" s="1">
        <v>8021652</v>
      </c>
      <c r="L70" s="1">
        <v>4363920868.75</v>
      </c>
      <c r="M70" s="1">
        <v>71391</v>
      </c>
      <c r="N70" s="3">
        <f>IF(ISERR(LN(Table111[[#This Row],[Close Price]]/I69)),"-",LN(Table111[[#This Row],[Close Price]]/I69))</f>
        <v>1.6444263805476911E-2</v>
      </c>
    </row>
    <row r="71" spans="1:14" x14ac:dyDescent="0.3">
      <c r="A71" s="1" t="s">
        <v>34</v>
      </c>
      <c r="B71" s="1" t="s">
        <v>14</v>
      </c>
      <c r="C71" s="2">
        <v>43203</v>
      </c>
      <c r="D71" s="1">
        <v>548.75</v>
      </c>
      <c r="E71" s="1">
        <v>550</v>
      </c>
      <c r="F71" s="1">
        <v>555.54999999999995</v>
      </c>
      <c r="G71" s="1">
        <v>535.75</v>
      </c>
      <c r="H71" s="1">
        <v>543.5</v>
      </c>
      <c r="I71" s="1">
        <v>542.54999999999995</v>
      </c>
      <c r="J71" s="1">
        <v>546.72</v>
      </c>
      <c r="K71" s="1">
        <v>8788919</v>
      </c>
      <c r="L71" s="1">
        <v>4805072053.5500002</v>
      </c>
      <c r="M71" s="1">
        <v>82524</v>
      </c>
      <c r="N71" s="3">
        <f>IF(ISERR(LN(Table111[[#This Row],[Close Price]]/I70)),"-",LN(Table111[[#This Row],[Close Price]]/I70))</f>
        <v>-1.1362717323164549E-2</v>
      </c>
    </row>
    <row r="72" spans="1:14" x14ac:dyDescent="0.3">
      <c r="A72" s="1" t="s">
        <v>34</v>
      </c>
      <c r="B72" s="1" t="s">
        <v>14</v>
      </c>
      <c r="C72" s="2">
        <v>43206</v>
      </c>
      <c r="D72" s="1">
        <v>542.54999999999995</v>
      </c>
      <c r="E72" s="1">
        <v>541.5</v>
      </c>
      <c r="F72" s="1">
        <v>543.79999999999995</v>
      </c>
      <c r="G72" s="1">
        <v>530.35</v>
      </c>
      <c r="H72" s="1">
        <v>542.9</v>
      </c>
      <c r="I72" s="1">
        <v>542.4</v>
      </c>
      <c r="J72" s="1">
        <v>536.51</v>
      </c>
      <c r="K72" s="1">
        <v>6418203</v>
      </c>
      <c r="L72" s="1">
        <v>3443456917.5500002</v>
      </c>
      <c r="M72" s="1">
        <v>63917</v>
      </c>
      <c r="N72" s="3">
        <f>IF(ISERR(LN(Table111[[#This Row],[Close Price]]/I71)),"-",LN(Table111[[#This Row],[Close Price]]/I71))</f>
        <v>-2.7651044003080438E-4</v>
      </c>
    </row>
    <row r="73" spans="1:14" x14ac:dyDescent="0.3">
      <c r="A73" s="1" t="s">
        <v>34</v>
      </c>
      <c r="B73" s="1" t="s">
        <v>14</v>
      </c>
      <c r="C73" s="2">
        <v>43207</v>
      </c>
      <c r="D73" s="1">
        <v>542.4</v>
      </c>
      <c r="E73" s="1">
        <v>544.95000000000005</v>
      </c>
      <c r="F73" s="1">
        <v>544.95000000000005</v>
      </c>
      <c r="G73" s="1">
        <v>530.25</v>
      </c>
      <c r="H73" s="1">
        <v>532.45000000000005</v>
      </c>
      <c r="I73" s="1">
        <v>532.4</v>
      </c>
      <c r="J73" s="1">
        <v>535.26</v>
      </c>
      <c r="K73" s="1">
        <v>5541004</v>
      </c>
      <c r="L73" s="1">
        <v>2965896231.1999998</v>
      </c>
      <c r="M73" s="1">
        <v>70846</v>
      </c>
      <c r="N73" s="3">
        <f>IF(ISERR(LN(Table111[[#This Row],[Close Price]]/I72)),"-",LN(Table111[[#This Row],[Close Price]]/I72))</f>
        <v>-1.8608650105229257E-2</v>
      </c>
    </row>
    <row r="74" spans="1:14" x14ac:dyDescent="0.3">
      <c r="A74" s="1" t="s">
        <v>34</v>
      </c>
      <c r="B74" s="1" t="s">
        <v>14</v>
      </c>
      <c r="C74" s="2">
        <v>43208</v>
      </c>
      <c r="D74" s="1">
        <v>532.4</v>
      </c>
      <c r="E74" s="1">
        <v>535.5</v>
      </c>
      <c r="F74" s="1">
        <v>535.5</v>
      </c>
      <c r="G74" s="1">
        <v>516.5</v>
      </c>
      <c r="H74" s="1">
        <v>517.70000000000005</v>
      </c>
      <c r="I74" s="1">
        <v>518.25</v>
      </c>
      <c r="J74" s="1">
        <v>526.14</v>
      </c>
      <c r="K74" s="1">
        <v>7131174</v>
      </c>
      <c r="L74" s="1">
        <v>3752007708.4499998</v>
      </c>
      <c r="M74" s="1">
        <v>76698</v>
      </c>
      <c r="N74" s="3">
        <f>IF(ISERR(LN(Table111[[#This Row],[Close Price]]/I73)),"-",LN(Table111[[#This Row],[Close Price]]/I73))</f>
        <v>-2.6937335205067529E-2</v>
      </c>
    </row>
    <row r="75" spans="1:14" x14ac:dyDescent="0.3">
      <c r="A75" s="1" t="s">
        <v>34</v>
      </c>
      <c r="B75" s="1" t="s">
        <v>14</v>
      </c>
      <c r="C75" s="2">
        <v>43209</v>
      </c>
      <c r="D75" s="1">
        <v>518.25</v>
      </c>
      <c r="E75" s="1">
        <v>521</v>
      </c>
      <c r="F75" s="1">
        <v>521.45000000000005</v>
      </c>
      <c r="G75" s="1">
        <v>509.1</v>
      </c>
      <c r="H75" s="1">
        <v>514.4</v>
      </c>
      <c r="I75" s="1">
        <v>512.9</v>
      </c>
      <c r="J75" s="1">
        <v>511.88</v>
      </c>
      <c r="K75" s="1">
        <v>10559623</v>
      </c>
      <c r="L75" s="1">
        <v>5405241559.4499998</v>
      </c>
      <c r="M75" s="1">
        <v>71717</v>
      </c>
      <c r="N75" s="3">
        <f>IF(ISERR(LN(Table111[[#This Row],[Close Price]]/I74)),"-",LN(Table111[[#This Row],[Close Price]]/I74))</f>
        <v>-1.0376856920666292E-2</v>
      </c>
    </row>
    <row r="76" spans="1:14" x14ac:dyDescent="0.3">
      <c r="A76" s="1" t="s">
        <v>34</v>
      </c>
      <c r="B76" s="1" t="s">
        <v>14</v>
      </c>
      <c r="C76" s="2">
        <v>43210</v>
      </c>
      <c r="D76" s="1">
        <v>512.9</v>
      </c>
      <c r="E76" s="1">
        <v>513.5</v>
      </c>
      <c r="F76" s="1">
        <v>513.85</v>
      </c>
      <c r="G76" s="1">
        <v>503</v>
      </c>
      <c r="H76" s="1">
        <v>506.9</v>
      </c>
      <c r="I76" s="1">
        <v>505.7</v>
      </c>
      <c r="J76" s="1">
        <v>507.32</v>
      </c>
      <c r="K76" s="1">
        <v>4437940</v>
      </c>
      <c r="L76" s="1">
        <v>2251470255.3499999</v>
      </c>
      <c r="M76" s="1">
        <v>52472</v>
      </c>
      <c r="N76" s="3">
        <f>IF(ISERR(LN(Table111[[#This Row],[Close Price]]/I75)),"-",LN(Table111[[#This Row],[Close Price]]/I75))</f>
        <v>-1.4137286309285433E-2</v>
      </c>
    </row>
    <row r="77" spans="1:14" x14ac:dyDescent="0.3">
      <c r="A77" s="1" t="s">
        <v>34</v>
      </c>
      <c r="B77" s="1" t="s">
        <v>14</v>
      </c>
      <c r="C77" s="2">
        <v>43213</v>
      </c>
      <c r="D77" s="1">
        <v>505.7</v>
      </c>
      <c r="E77" s="1">
        <v>508.4</v>
      </c>
      <c r="F77" s="1">
        <v>511.2</v>
      </c>
      <c r="G77" s="1">
        <v>500</v>
      </c>
      <c r="H77" s="1">
        <v>506.85</v>
      </c>
      <c r="I77" s="1">
        <v>506.2</v>
      </c>
      <c r="J77" s="1">
        <v>506.47</v>
      </c>
      <c r="K77" s="1">
        <v>4766412</v>
      </c>
      <c r="L77" s="1">
        <v>2414025792.5999999</v>
      </c>
      <c r="M77" s="1">
        <v>64889</v>
      </c>
      <c r="N77" s="3">
        <f>IF(ISERR(LN(Table111[[#This Row],[Close Price]]/I76)),"-",LN(Table111[[#This Row],[Close Price]]/I76))</f>
        <v>9.8824002508640305E-4</v>
      </c>
    </row>
    <row r="78" spans="1:14" x14ac:dyDescent="0.3">
      <c r="A78" s="1" t="s">
        <v>34</v>
      </c>
      <c r="B78" s="1" t="s">
        <v>14</v>
      </c>
      <c r="C78" s="2">
        <v>43214</v>
      </c>
      <c r="D78" s="1">
        <v>506.2</v>
      </c>
      <c r="E78" s="1">
        <v>506</v>
      </c>
      <c r="F78" s="1">
        <v>514.75</v>
      </c>
      <c r="G78" s="1">
        <v>503.35</v>
      </c>
      <c r="H78" s="1">
        <v>507.75</v>
      </c>
      <c r="I78" s="1">
        <v>504.85</v>
      </c>
      <c r="J78" s="1">
        <v>507.51</v>
      </c>
      <c r="K78" s="1">
        <v>4564259</v>
      </c>
      <c r="L78" s="1">
        <v>2316415190.3499999</v>
      </c>
      <c r="M78" s="1">
        <v>55541</v>
      </c>
      <c r="N78" s="3">
        <f>IF(ISERR(LN(Table111[[#This Row],[Close Price]]/I77)),"-",LN(Table111[[#This Row],[Close Price]]/I77))</f>
        <v>-2.670492660693509E-3</v>
      </c>
    </row>
    <row r="79" spans="1:14" x14ac:dyDescent="0.3">
      <c r="A79" s="1" t="s">
        <v>34</v>
      </c>
      <c r="B79" s="1" t="s">
        <v>14</v>
      </c>
      <c r="C79" s="2">
        <v>43215</v>
      </c>
      <c r="D79" s="1">
        <v>504.85</v>
      </c>
      <c r="E79" s="1">
        <v>506</v>
      </c>
      <c r="F79" s="1">
        <v>506</v>
      </c>
      <c r="G79" s="1">
        <v>496.3</v>
      </c>
      <c r="H79" s="1">
        <v>497.4</v>
      </c>
      <c r="I79" s="1">
        <v>498.4</v>
      </c>
      <c r="J79" s="1">
        <v>500.61</v>
      </c>
      <c r="K79" s="1">
        <v>4608455</v>
      </c>
      <c r="L79" s="1">
        <v>2307048190.0999999</v>
      </c>
      <c r="M79" s="1">
        <v>70727</v>
      </c>
      <c r="N79" s="3">
        <f>IF(ISERR(LN(Table111[[#This Row],[Close Price]]/I78)),"-",LN(Table111[[#This Row],[Close Price]]/I78))</f>
        <v>-1.2858387977086749E-2</v>
      </c>
    </row>
    <row r="80" spans="1:14" x14ac:dyDescent="0.3">
      <c r="A80" s="1" t="s">
        <v>34</v>
      </c>
      <c r="B80" s="1" t="s">
        <v>14</v>
      </c>
      <c r="C80" s="2">
        <v>43216</v>
      </c>
      <c r="D80" s="1">
        <v>498.4</v>
      </c>
      <c r="E80" s="1">
        <v>496.75</v>
      </c>
      <c r="F80" s="1">
        <v>501.05</v>
      </c>
      <c r="G80" s="1">
        <v>483.3</v>
      </c>
      <c r="H80" s="1">
        <v>490.9</v>
      </c>
      <c r="I80" s="1">
        <v>493.75</v>
      </c>
      <c r="J80" s="1">
        <v>492.53</v>
      </c>
      <c r="K80" s="1">
        <v>14919977</v>
      </c>
      <c r="L80" s="1">
        <v>7348545170.8500004</v>
      </c>
      <c r="M80" s="1">
        <v>126267</v>
      </c>
      <c r="N80" s="3">
        <f>IF(ISERR(LN(Table111[[#This Row],[Close Price]]/I79)),"-",LN(Table111[[#This Row],[Close Price]]/I79))</f>
        <v>-9.3736512579117564E-3</v>
      </c>
    </row>
    <row r="81" spans="1:14" x14ac:dyDescent="0.3">
      <c r="A81" s="1" t="s">
        <v>34</v>
      </c>
      <c r="B81" s="1" t="s">
        <v>14</v>
      </c>
      <c r="C81" s="2">
        <v>43217</v>
      </c>
      <c r="D81" s="1">
        <v>493.75</v>
      </c>
      <c r="E81" s="1">
        <v>481.25</v>
      </c>
      <c r="F81" s="1">
        <v>543.1</v>
      </c>
      <c r="G81" s="1">
        <v>481.25</v>
      </c>
      <c r="H81" s="1">
        <v>540</v>
      </c>
      <c r="I81" s="1">
        <v>539.20000000000005</v>
      </c>
      <c r="J81" s="1">
        <v>522.41</v>
      </c>
      <c r="K81" s="1">
        <v>58859461</v>
      </c>
      <c r="L81" s="1">
        <v>30748720572.150002</v>
      </c>
      <c r="M81" s="1">
        <v>471549</v>
      </c>
      <c r="N81" s="3">
        <f>IF(ISERR(LN(Table111[[#This Row],[Close Price]]/I80)),"-",LN(Table111[[#This Row],[Close Price]]/I80))</f>
        <v>8.8057243382765826E-2</v>
      </c>
    </row>
    <row r="82" spans="1:14" x14ac:dyDescent="0.3">
      <c r="A82" s="1" t="s">
        <v>34</v>
      </c>
      <c r="B82" s="1" t="s">
        <v>14</v>
      </c>
      <c r="C82" s="2">
        <v>43220</v>
      </c>
      <c r="D82" s="1">
        <v>539.20000000000005</v>
      </c>
      <c r="E82" s="1">
        <v>535.79999999999995</v>
      </c>
      <c r="F82" s="1">
        <v>536.1</v>
      </c>
      <c r="G82" s="1">
        <v>513.4</v>
      </c>
      <c r="H82" s="1">
        <v>518.5</v>
      </c>
      <c r="I82" s="1">
        <v>517.29999999999995</v>
      </c>
      <c r="J82" s="1">
        <v>520.29</v>
      </c>
      <c r="K82" s="1">
        <v>18357008</v>
      </c>
      <c r="L82" s="1">
        <v>9550889152.4500008</v>
      </c>
      <c r="M82" s="1">
        <v>166443</v>
      </c>
      <c r="N82" s="3">
        <f>IF(ISERR(LN(Table111[[#This Row],[Close Price]]/I81)),"-",LN(Table111[[#This Row],[Close Price]]/I81))</f>
        <v>-4.1463582588628096E-2</v>
      </c>
    </row>
    <row r="83" spans="1:14" x14ac:dyDescent="0.3">
      <c r="A83" s="1" t="s">
        <v>34</v>
      </c>
      <c r="B83" s="1" t="s">
        <v>14</v>
      </c>
      <c r="C83" s="2">
        <v>43222</v>
      </c>
      <c r="D83" s="1">
        <v>517.29999999999995</v>
      </c>
      <c r="E83" s="1">
        <v>518.5</v>
      </c>
      <c r="F83" s="1">
        <v>527.95000000000005</v>
      </c>
      <c r="G83" s="1">
        <v>515.4</v>
      </c>
      <c r="H83" s="1">
        <v>524.85</v>
      </c>
      <c r="I83" s="1">
        <v>523.75</v>
      </c>
      <c r="J83" s="1">
        <v>521</v>
      </c>
      <c r="K83" s="1">
        <v>25195767</v>
      </c>
      <c r="L83" s="1">
        <v>13127115353.35</v>
      </c>
      <c r="M83" s="1">
        <v>139798</v>
      </c>
      <c r="N83" s="3">
        <f>IF(ISERR(LN(Table111[[#This Row],[Close Price]]/I82)),"-",LN(Table111[[#This Row],[Close Price]]/I82))</f>
        <v>1.2391494226878196E-2</v>
      </c>
    </row>
    <row r="84" spans="1:14" x14ac:dyDescent="0.3">
      <c r="A84" s="1" t="s">
        <v>34</v>
      </c>
      <c r="B84" s="1" t="s">
        <v>14</v>
      </c>
      <c r="C84" s="2">
        <v>43223</v>
      </c>
      <c r="D84" s="1">
        <v>523.75</v>
      </c>
      <c r="E84" s="1">
        <v>522</v>
      </c>
      <c r="F84" s="1">
        <v>538.79999999999995</v>
      </c>
      <c r="G84" s="1">
        <v>522</v>
      </c>
      <c r="H84" s="1">
        <v>533.1</v>
      </c>
      <c r="I84" s="1">
        <v>533.4</v>
      </c>
      <c r="J84" s="1">
        <v>532.25</v>
      </c>
      <c r="K84" s="1">
        <v>12001916</v>
      </c>
      <c r="L84" s="1">
        <v>6388016683.6499996</v>
      </c>
      <c r="M84" s="1">
        <v>121909</v>
      </c>
      <c r="N84" s="3">
        <f>IF(ISERR(LN(Table111[[#This Row],[Close Price]]/I83)),"-",LN(Table111[[#This Row],[Close Price]]/I83))</f>
        <v>1.8257140511566291E-2</v>
      </c>
    </row>
    <row r="85" spans="1:14" x14ac:dyDescent="0.3">
      <c r="A85" s="1" t="s">
        <v>34</v>
      </c>
      <c r="B85" s="1" t="s">
        <v>14</v>
      </c>
      <c r="C85" s="2">
        <v>43224</v>
      </c>
      <c r="D85" s="1">
        <v>533.4</v>
      </c>
      <c r="E85" s="1">
        <v>533.9</v>
      </c>
      <c r="F85" s="1">
        <v>533.9</v>
      </c>
      <c r="G85" s="1">
        <v>519.04999999999995</v>
      </c>
      <c r="H85" s="1">
        <v>522.25</v>
      </c>
      <c r="I85" s="1">
        <v>520.29999999999995</v>
      </c>
      <c r="J85" s="1">
        <v>524.41999999999996</v>
      </c>
      <c r="K85" s="1">
        <v>5929870</v>
      </c>
      <c r="L85" s="1">
        <v>3109742181.25</v>
      </c>
      <c r="M85" s="1">
        <v>57867</v>
      </c>
      <c r="N85" s="3">
        <f>IF(ISERR(LN(Table111[[#This Row],[Close Price]]/I84)),"-",LN(Table111[[#This Row],[Close Price]]/I84))</f>
        <v>-2.4866043451656147E-2</v>
      </c>
    </row>
    <row r="86" spans="1:14" x14ac:dyDescent="0.3">
      <c r="A86" s="1" t="s">
        <v>34</v>
      </c>
      <c r="B86" s="1" t="s">
        <v>14</v>
      </c>
      <c r="C86" s="2">
        <v>43227</v>
      </c>
      <c r="D86" s="1">
        <v>520.29999999999995</v>
      </c>
      <c r="E86" s="1">
        <v>523.75</v>
      </c>
      <c r="F86" s="1">
        <v>537.9</v>
      </c>
      <c r="G86" s="1">
        <v>523</v>
      </c>
      <c r="H86" s="1">
        <v>536.1</v>
      </c>
      <c r="I86" s="1">
        <v>536.1</v>
      </c>
      <c r="J86" s="1">
        <v>531.79999999999995</v>
      </c>
      <c r="K86" s="1">
        <v>6792091</v>
      </c>
      <c r="L86" s="1">
        <v>3612042958.1500001</v>
      </c>
      <c r="M86" s="1">
        <v>88312</v>
      </c>
      <c r="N86" s="3">
        <f>IF(ISERR(LN(Table111[[#This Row],[Close Price]]/I85)),"-",LN(Table111[[#This Row],[Close Price]]/I85))</f>
        <v>2.9915142537234377E-2</v>
      </c>
    </row>
    <row r="87" spans="1:14" x14ac:dyDescent="0.3">
      <c r="A87" s="1" t="s">
        <v>34</v>
      </c>
      <c r="B87" s="1" t="s">
        <v>14</v>
      </c>
      <c r="C87" s="2">
        <v>43228</v>
      </c>
      <c r="D87" s="1">
        <v>536.1</v>
      </c>
      <c r="E87" s="1">
        <v>536.65</v>
      </c>
      <c r="F87" s="1">
        <v>547.5</v>
      </c>
      <c r="G87" s="1">
        <v>533.45000000000005</v>
      </c>
      <c r="H87" s="1">
        <v>543.1</v>
      </c>
      <c r="I87" s="1">
        <v>542.25</v>
      </c>
      <c r="J87" s="1">
        <v>541.69000000000005</v>
      </c>
      <c r="K87" s="1">
        <v>12028184</v>
      </c>
      <c r="L87" s="1">
        <v>6515564184</v>
      </c>
      <c r="M87" s="1">
        <v>149489</v>
      </c>
      <c r="N87" s="3">
        <f>IF(ISERR(LN(Table111[[#This Row],[Close Price]]/I86)),"-",LN(Table111[[#This Row],[Close Price]]/I86))</f>
        <v>1.1406438873491714E-2</v>
      </c>
    </row>
    <row r="88" spans="1:14" x14ac:dyDescent="0.3">
      <c r="A88" s="1" t="s">
        <v>34</v>
      </c>
      <c r="B88" s="1" t="s">
        <v>14</v>
      </c>
      <c r="C88" s="2">
        <v>43229</v>
      </c>
      <c r="D88" s="1">
        <v>542.25</v>
      </c>
      <c r="E88" s="1">
        <v>543.1</v>
      </c>
      <c r="F88" s="1">
        <v>549.65</v>
      </c>
      <c r="G88" s="1">
        <v>537.04999999999995</v>
      </c>
      <c r="H88" s="1">
        <v>548.5</v>
      </c>
      <c r="I88" s="1">
        <v>548.5</v>
      </c>
      <c r="J88" s="1">
        <v>546.13</v>
      </c>
      <c r="K88" s="1">
        <v>7556830</v>
      </c>
      <c r="L88" s="1">
        <v>4126996171.4499998</v>
      </c>
      <c r="M88" s="1">
        <v>76571</v>
      </c>
      <c r="N88" s="3">
        <f>IF(ISERR(LN(Table111[[#This Row],[Close Price]]/I87)),"-",LN(Table111[[#This Row],[Close Price]]/I87))</f>
        <v>1.1460130008301136E-2</v>
      </c>
    </row>
    <row r="89" spans="1:14" x14ac:dyDescent="0.3">
      <c r="A89" s="1" t="s">
        <v>34</v>
      </c>
      <c r="B89" s="1" t="s">
        <v>14</v>
      </c>
      <c r="C89" s="2">
        <v>43230</v>
      </c>
      <c r="D89" s="1">
        <v>548.5</v>
      </c>
      <c r="E89" s="1">
        <v>548.5</v>
      </c>
      <c r="F89" s="1">
        <v>554</v>
      </c>
      <c r="G89" s="1">
        <v>542.95000000000005</v>
      </c>
      <c r="H89" s="1">
        <v>546.04999999999995</v>
      </c>
      <c r="I89" s="1">
        <v>547.65</v>
      </c>
      <c r="J89" s="1">
        <v>548.16999999999996</v>
      </c>
      <c r="K89" s="1">
        <v>11415139</v>
      </c>
      <c r="L89" s="1">
        <v>6257459203.5500002</v>
      </c>
      <c r="M89" s="1">
        <v>82471</v>
      </c>
      <c r="N89" s="3">
        <f>IF(ISERR(LN(Table111[[#This Row],[Close Price]]/I88)),"-",LN(Table111[[#This Row],[Close Price]]/I88))</f>
        <v>-1.5508829455294648E-3</v>
      </c>
    </row>
    <row r="90" spans="1:14" x14ac:dyDescent="0.3">
      <c r="A90" s="1" t="s">
        <v>34</v>
      </c>
      <c r="B90" s="1" t="s">
        <v>14</v>
      </c>
      <c r="C90" s="2">
        <v>43231</v>
      </c>
      <c r="D90" s="1">
        <v>547.65</v>
      </c>
      <c r="E90" s="1">
        <v>548.6</v>
      </c>
      <c r="F90" s="1">
        <v>556.5</v>
      </c>
      <c r="G90" s="1">
        <v>545.5</v>
      </c>
      <c r="H90" s="1">
        <v>556</v>
      </c>
      <c r="I90" s="1">
        <v>553.29999999999995</v>
      </c>
      <c r="J90" s="1">
        <v>549.78</v>
      </c>
      <c r="K90" s="1">
        <v>4960854</v>
      </c>
      <c r="L90" s="1">
        <v>2727391379.5999999</v>
      </c>
      <c r="M90" s="1">
        <v>73337</v>
      </c>
      <c r="N90" s="3">
        <f>IF(ISERR(LN(Table111[[#This Row],[Close Price]]/I89)),"-",LN(Table111[[#This Row],[Close Price]]/I89))</f>
        <v>1.0263953134308565E-2</v>
      </c>
    </row>
    <row r="91" spans="1:14" x14ac:dyDescent="0.3">
      <c r="A91" s="1" t="s">
        <v>34</v>
      </c>
      <c r="B91" s="1" t="s">
        <v>14</v>
      </c>
      <c r="C91" s="2">
        <v>43234</v>
      </c>
      <c r="D91" s="1">
        <v>553.29999999999995</v>
      </c>
      <c r="E91" s="1">
        <v>551.20000000000005</v>
      </c>
      <c r="F91" s="1">
        <v>558.9</v>
      </c>
      <c r="G91" s="1">
        <v>547.54999999999995</v>
      </c>
      <c r="H91" s="1">
        <v>551.1</v>
      </c>
      <c r="I91" s="1">
        <v>551.9</v>
      </c>
      <c r="J91" s="1">
        <v>552.28</v>
      </c>
      <c r="K91" s="1">
        <v>4999526</v>
      </c>
      <c r="L91" s="1">
        <v>2761121573.1999998</v>
      </c>
      <c r="M91" s="1">
        <v>51388</v>
      </c>
      <c r="N91" s="3">
        <f>IF(ISERR(LN(Table111[[#This Row],[Close Price]]/I90)),"-",LN(Table111[[#This Row],[Close Price]]/I90))</f>
        <v>-2.5334794586084094E-3</v>
      </c>
    </row>
    <row r="92" spans="1:14" x14ac:dyDescent="0.3">
      <c r="A92" s="1" t="s">
        <v>34</v>
      </c>
      <c r="B92" s="1" t="s">
        <v>14</v>
      </c>
      <c r="C92" s="2">
        <v>43235</v>
      </c>
      <c r="D92" s="1">
        <v>551.9</v>
      </c>
      <c r="E92" s="1">
        <v>548</v>
      </c>
      <c r="F92" s="1">
        <v>563.5</v>
      </c>
      <c r="G92" s="1">
        <v>547.35</v>
      </c>
      <c r="H92" s="1">
        <v>549.1</v>
      </c>
      <c r="I92" s="1">
        <v>549.70000000000005</v>
      </c>
      <c r="J92" s="1">
        <v>554.22</v>
      </c>
      <c r="K92" s="1">
        <v>6752759</v>
      </c>
      <c r="L92" s="1">
        <v>3742534996.9499998</v>
      </c>
      <c r="M92" s="1">
        <v>84541</v>
      </c>
      <c r="N92" s="3">
        <f>IF(ISERR(LN(Table111[[#This Row],[Close Price]]/I91)),"-",LN(Table111[[#This Row],[Close Price]]/I91))</f>
        <v>-3.9941955788407686E-3</v>
      </c>
    </row>
    <row r="93" spans="1:14" x14ac:dyDescent="0.3">
      <c r="A93" s="1" t="s">
        <v>34</v>
      </c>
      <c r="B93" s="1" t="s">
        <v>14</v>
      </c>
      <c r="C93" s="2">
        <v>43236</v>
      </c>
      <c r="D93" s="1">
        <v>549.70000000000005</v>
      </c>
      <c r="E93" s="1">
        <v>545</v>
      </c>
      <c r="F93" s="1">
        <v>552.75</v>
      </c>
      <c r="G93" s="1">
        <v>541.04999999999995</v>
      </c>
      <c r="H93" s="1">
        <v>549</v>
      </c>
      <c r="I93" s="1">
        <v>550</v>
      </c>
      <c r="J93" s="1">
        <v>546.55999999999995</v>
      </c>
      <c r="K93" s="1">
        <v>9929095</v>
      </c>
      <c r="L93" s="1">
        <v>5426822287.3500004</v>
      </c>
      <c r="M93" s="1">
        <v>66724</v>
      </c>
      <c r="N93" s="3">
        <f>IF(ISERR(LN(Table111[[#This Row],[Close Price]]/I92)),"-",LN(Table111[[#This Row],[Close Price]]/I92))</f>
        <v>5.4560335990184593E-4</v>
      </c>
    </row>
    <row r="94" spans="1:14" x14ac:dyDescent="0.3">
      <c r="A94" s="1" t="s">
        <v>34</v>
      </c>
      <c r="B94" s="1" t="s">
        <v>14</v>
      </c>
      <c r="C94" s="2">
        <v>43237</v>
      </c>
      <c r="D94" s="1">
        <v>550</v>
      </c>
      <c r="E94" s="1">
        <v>550</v>
      </c>
      <c r="F94" s="1">
        <v>553</v>
      </c>
      <c r="G94" s="1">
        <v>536.5</v>
      </c>
      <c r="H94" s="1">
        <v>537.25</v>
      </c>
      <c r="I94" s="1">
        <v>539.45000000000005</v>
      </c>
      <c r="J94" s="1">
        <v>545.52</v>
      </c>
      <c r="K94" s="1">
        <v>8551787</v>
      </c>
      <c r="L94" s="1">
        <v>4665205167.1499996</v>
      </c>
      <c r="M94" s="1">
        <v>81469</v>
      </c>
      <c r="N94" s="3">
        <f>IF(ISERR(LN(Table111[[#This Row],[Close Price]]/I93)),"-",LN(Table111[[#This Row],[Close Price]]/I93))</f>
        <v>-1.9368176229167394E-2</v>
      </c>
    </row>
    <row r="95" spans="1:14" x14ac:dyDescent="0.3">
      <c r="A95" s="1" t="s">
        <v>34</v>
      </c>
      <c r="B95" s="1" t="s">
        <v>14</v>
      </c>
      <c r="C95" s="2">
        <v>43238</v>
      </c>
      <c r="D95" s="1">
        <v>539.45000000000005</v>
      </c>
      <c r="E95" s="1">
        <v>536.79999999999995</v>
      </c>
      <c r="F95" s="1">
        <v>540.70000000000005</v>
      </c>
      <c r="G95" s="1">
        <v>528.5</v>
      </c>
      <c r="H95" s="1">
        <v>535</v>
      </c>
      <c r="I95" s="1">
        <v>532.9</v>
      </c>
      <c r="J95" s="1">
        <v>534.92999999999995</v>
      </c>
      <c r="K95" s="1">
        <v>7343619</v>
      </c>
      <c r="L95" s="1">
        <v>3928337002.25</v>
      </c>
      <c r="M95" s="1">
        <v>81655</v>
      </c>
      <c r="N95" s="3">
        <f>IF(ISERR(LN(Table111[[#This Row],[Close Price]]/I94)),"-",LN(Table111[[#This Row],[Close Price]]/I94))</f>
        <v>-1.2216312694612647E-2</v>
      </c>
    </row>
    <row r="96" spans="1:14" x14ac:dyDescent="0.3">
      <c r="A96" s="1" t="s">
        <v>34</v>
      </c>
      <c r="B96" s="1" t="s">
        <v>14</v>
      </c>
      <c r="C96" s="2">
        <v>43241</v>
      </c>
      <c r="D96" s="1">
        <v>532.9</v>
      </c>
      <c r="E96" s="1">
        <v>535</v>
      </c>
      <c r="F96" s="1">
        <v>537.79999999999995</v>
      </c>
      <c r="G96" s="1">
        <v>521.85</v>
      </c>
      <c r="H96" s="1">
        <v>528</v>
      </c>
      <c r="I96" s="1">
        <v>526.85</v>
      </c>
      <c r="J96" s="1">
        <v>527.01</v>
      </c>
      <c r="K96" s="1">
        <v>4258800</v>
      </c>
      <c r="L96" s="1">
        <v>2244445550.9000001</v>
      </c>
      <c r="M96" s="1">
        <v>53676</v>
      </c>
      <c r="N96" s="3">
        <f>IF(ISERR(LN(Table111[[#This Row],[Close Price]]/I95)),"-",LN(Table111[[#This Row],[Close Price]]/I95))</f>
        <v>-1.1417911257199891E-2</v>
      </c>
    </row>
    <row r="97" spans="1:14" x14ac:dyDescent="0.3">
      <c r="A97" s="1" t="s">
        <v>34</v>
      </c>
      <c r="B97" s="1" t="s">
        <v>14</v>
      </c>
      <c r="C97" s="2">
        <v>43242</v>
      </c>
      <c r="D97" s="1">
        <v>526.85</v>
      </c>
      <c r="E97" s="1">
        <v>528.4</v>
      </c>
      <c r="F97" s="1">
        <v>533.5</v>
      </c>
      <c r="G97" s="1">
        <v>520.65</v>
      </c>
      <c r="H97" s="1">
        <v>522.79999999999995</v>
      </c>
      <c r="I97" s="1">
        <v>523.29999999999995</v>
      </c>
      <c r="J97" s="1">
        <v>527.76</v>
      </c>
      <c r="K97" s="1">
        <v>4711540</v>
      </c>
      <c r="L97" s="1">
        <v>2486575643.25</v>
      </c>
      <c r="M97" s="1">
        <v>82226</v>
      </c>
      <c r="N97" s="3">
        <f>IF(ISERR(LN(Table111[[#This Row],[Close Price]]/I96)),"-",LN(Table111[[#This Row],[Close Price]]/I96))</f>
        <v>-6.7609646673745692E-3</v>
      </c>
    </row>
    <row r="98" spans="1:14" x14ac:dyDescent="0.3">
      <c r="A98" s="1" t="s">
        <v>34</v>
      </c>
      <c r="B98" s="1" t="s">
        <v>14</v>
      </c>
      <c r="C98" s="2">
        <v>43243</v>
      </c>
      <c r="D98" s="1">
        <v>523.29999999999995</v>
      </c>
      <c r="E98" s="1">
        <v>522</v>
      </c>
      <c r="F98" s="1">
        <v>528.20000000000005</v>
      </c>
      <c r="G98" s="1">
        <v>519.4</v>
      </c>
      <c r="H98" s="1">
        <v>519.79999999999995</v>
      </c>
      <c r="I98" s="1">
        <v>520.25</v>
      </c>
      <c r="J98" s="1">
        <v>522.91</v>
      </c>
      <c r="K98" s="1">
        <v>4426060</v>
      </c>
      <c r="L98" s="1">
        <v>2314436537.1999998</v>
      </c>
      <c r="M98" s="1">
        <v>62173</v>
      </c>
      <c r="N98" s="3">
        <f>IF(ISERR(LN(Table111[[#This Row],[Close Price]]/I97)),"-",LN(Table111[[#This Row],[Close Price]]/I97))</f>
        <v>-5.8454481044182523E-3</v>
      </c>
    </row>
    <row r="99" spans="1:14" x14ac:dyDescent="0.3">
      <c r="A99" s="1" t="s">
        <v>34</v>
      </c>
      <c r="B99" s="1" t="s">
        <v>14</v>
      </c>
      <c r="C99" s="2">
        <v>43244</v>
      </c>
      <c r="D99" s="1">
        <v>520.25</v>
      </c>
      <c r="E99" s="1">
        <v>521.70000000000005</v>
      </c>
      <c r="F99" s="1">
        <v>537</v>
      </c>
      <c r="G99" s="1">
        <v>521.1</v>
      </c>
      <c r="H99" s="1">
        <v>535.45000000000005</v>
      </c>
      <c r="I99" s="1">
        <v>534.45000000000005</v>
      </c>
      <c r="J99" s="1">
        <v>527.79</v>
      </c>
      <c r="K99" s="1">
        <v>5188026</v>
      </c>
      <c r="L99" s="1">
        <v>2738210393.5500002</v>
      </c>
      <c r="M99" s="1">
        <v>48808</v>
      </c>
      <c r="N99" s="3">
        <f>IF(ISERR(LN(Table111[[#This Row],[Close Price]]/I98)),"-",LN(Table111[[#This Row],[Close Price]]/I98))</f>
        <v>2.6928715446211126E-2</v>
      </c>
    </row>
    <row r="100" spans="1:14" x14ac:dyDescent="0.3">
      <c r="A100" s="1" t="s">
        <v>34</v>
      </c>
      <c r="B100" s="1" t="s">
        <v>14</v>
      </c>
      <c r="C100" s="2">
        <v>43245</v>
      </c>
      <c r="D100" s="1">
        <v>534.45000000000005</v>
      </c>
      <c r="E100" s="1">
        <v>535.6</v>
      </c>
      <c r="F100" s="1">
        <v>543.5</v>
      </c>
      <c r="G100" s="1">
        <v>532.5</v>
      </c>
      <c r="H100" s="1">
        <v>541.20000000000005</v>
      </c>
      <c r="I100" s="1">
        <v>538.5</v>
      </c>
      <c r="J100" s="1">
        <v>536.4</v>
      </c>
      <c r="K100" s="1">
        <v>4588810</v>
      </c>
      <c r="L100" s="1">
        <v>2461447505.3499999</v>
      </c>
      <c r="M100" s="1">
        <v>111843</v>
      </c>
      <c r="N100" s="3">
        <f>IF(ISERR(LN(Table111[[#This Row],[Close Price]]/I99)),"-",LN(Table111[[#This Row],[Close Price]]/I99))</f>
        <v>7.5493158764884799E-3</v>
      </c>
    </row>
    <row r="101" spans="1:14" x14ac:dyDescent="0.3">
      <c r="A101" s="1" t="s">
        <v>34</v>
      </c>
      <c r="B101" s="1" t="s">
        <v>14</v>
      </c>
      <c r="C101" s="2">
        <v>43248</v>
      </c>
      <c r="D101" s="1">
        <v>538.5</v>
      </c>
      <c r="E101" s="1">
        <v>541.70000000000005</v>
      </c>
      <c r="F101" s="1">
        <v>548</v>
      </c>
      <c r="G101" s="1">
        <v>540.95000000000005</v>
      </c>
      <c r="H101" s="1">
        <v>547</v>
      </c>
      <c r="I101" s="1">
        <v>546.15</v>
      </c>
      <c r="J101" s="1">
        <v>544.83000000000004</v>
      </c>
      <c r="K101" s="1">
        <v>5611936</v>
      </c>
      <c r="L101" s="1">
        <v>3057562072.9499998</v>
      </c>
      <c r="M101" s="1">
        <v>59866</v>
      </c>
      <c r="N101" s="3">
        <f>IF(ISERR(LN(Table111[[#This Row],[Close Price]]/I100)),"-",LN(Table111[[#This Row],[Close Price]]/I100))</f>
        <v>1.4106166693108851E-2</v>
      </c>
    </row>
    <row r="102" spans="1:14" x14ac:dyDescent="0.3">
      <c r="A102" s="1" t="s">
        <v>34</v>
      </c>
      <c r="B102" s="1" t="s">
        <v>14</v>
      </c>
      <c r="C102" s="2">
        <v>43249</v>
      </c>
      <c r="D102" s="1">
        <v>546.15</v>
      </c>
      <c r="E102" s="1">
        <v>547</v>
      </c>
      <c r="F102" s="1">
        <v>549.9</v>
      </c>
      <c r="G102" s="1">
        <v>543.20000000000005</v>
      </c>
      <c r="H102" s="1">
        <v>547</v>
      </c>
      <c r="I102" s="1">
        <v>547.75</v>
      </c>
      <c r="J102" s="1">
        <v>547.22</v>
      </c>
      <c r="K102" s="1">
        <v>8015443</v>
      </c>
      <c r="L102" s="1">
        <v>4386213770.1499996</v>
      </c>
      <c r="M102" s="1">
        <v>82379</v>
      </c>
      <c r="N102" s="3">
        <f>IF(ISERR(LN(Table111[[#This Row],[Close Price]]/I101)),"-",LN(Table111[[#This Row],[Close Price]]/I101))</f>
        <v>2.925315186023843E-3</v>
      </c>
    </row>
    <row r="103" spans="1:14" x14ac:dyDescent="0.3">
      <c r="A103" s="1" t="s">
        <v>34</v>
      </c>
      <c r="B103" s="1" t="s">
        <v>14</v>
      </c>
      <c r="C103" s="2">
        <v>43250</v>
      </c>
      <c r="D103" s="1">
        <v>547.75</v>
      </c>
      <c r="E103" s="1">
        <v>543.75</v>
      </c>
      <c r="F103" s="1">
        <v>544.70000000000005</v>
      </c>
      <c r="G103" s="1">
        <v>535.04999999999995</v>
      </c>
      <c r="H103" s="1">
        <v>540.85</v>
      </c>
      <c r="I103" s="1">
        <v>541.65</v>
      </c>
      <c r="J103" s="1">
        <v>541.28</v>
      </c>
      <c r="K103" s="1">
        <v>5919369</v>
      </c>
      <c r="L103" s="1">
        <v>3204058786.25</v>
      </c>
      <c r="M103" s="1">
        <v>63313</v>
      </c>
      <c r="N103" s="3">
        <f>IF(ISERR(LN(Table111[[#This Row],[Close Price]]/I102)),"-",LN(Table111[[#This Row],[Close Price]]/I102))</f>
        <v>-1.1198942083999455E-2</v>
      </c>
    </row>
    <row r="104" spans="1:14" x14ac:dyDescent="0.3">
      <c r="A104" s="1" t="s">
        <v>34</v>
      </c>
      <c r="B104" s="1" t="s">
        <v>14</v>
      </c>
      <c r="C104" s="2">
        <v>43251</v>
      </c>
      <c r="D104" s="1">
        <v>541.65</v>
      </c>
      <c r="E104" s="1">
        <v>543</v>
      </c>
      <c r="F104" s="1">
        <v>551.79999999999995</v>
      </c>
      <c r="G104" s="1">
        <v>532.25</v>
      </c>
      <c r="H104" s="1">
        <v>544.1</v>
      </c>
      <c r="I104" s="1">
        <v>545.9</v>
      </c>
      <c r="J104" s="1">
        <v>542.29</v>
      </c>
      <c r="K104" s="1">
        <v>15652651</v>
      </c>
      <c r="L104" s="1">
        <v>8488234972.5500002</v>
      </c>
      <c r="M104" s="1">
        <v>147783</v>
      </c>
      <c r="N104" s="3">
        <f>IF(ISERR(LN(Table111[[#This Row],[Close Price]]/I103)),"-",LN(Table111[[#This Row],[Close Price]]/I103))</f>
        <v>7.8157723961354252E-3</v>
      </c>
    </row>
    <row r="105" spans="1:14" x14ac:dyDescent="0.3">
      <c r="A105" s="1" t="s">
        <v>34</v>
      </c>
      <c r="B105" s="1" t="s">
        <v>14</v>
      </c>
      <c r="C105" s="2">
        <v>43252</v>
      </c>
      <c r="D105" s="1">
        <v>545.9</v>
      </c>
      <c r="E105" s="1">
        <v>543</v>
      </c>
      <c r="F105" s="1">
        <v>544.29999999999995</v>
      </c>
      <c r="G105" s="1">
        <v>532.85</v>
      </c>
      <c r="H105" s="1">
        <v>538.54999999999995</v>
      </c>
      <c r="I105" s="1">
        <v>536.65</v>
      </c>
      <c r="J105" s="1">
        <v>538.51</v>
      </c>
      <c r="K105" s="1">
        <v>4061137</v>
      </c>
      <c r="L105" s="1">
        <v>2186959230.3499999</v>
      </c>
      <c r="M105" s="1">
        <v>48366</v>
      </c>
      <c r="N105" s="3">
        <f>IF(ISERR(LN(Table111[[#This Row],[Close Price]]/I104)),"-",LN(Table111[[#This Row],[Close Price]]/I104))</f>
        <v>-1.7089695860178528E-2</v>
      </c>
    </row>
    <row r="106" spans="1:14" x14ac:dyDescent="0.3">
      <c r="A106" s="1" t="s">
        <v>34</v>
      </c>
      <c r="B106" s="1" t="s">
        <v>14</v>
      </c>
      <c r="C106" s="2">
        <v>43255</v>
      </c>
      <c r="D106" s="1">
        <v>536.65</v>
      </c>
      <c r="E106" s="1">
        <v>539.54999999999995</v>
      </c>
      <c r="F106" s="1">
        <v>541.95000000000005</v>
      </c>
      <c r="G106" s="1">
        <v>531.25</v>
      </c>
      <c r="H106" s="1">
        <v>537.54999999999995</v>
      </c>
      <c r="I106" s="1">
        <v>537.04999999999995</v>
      </c>
      <c r="J106" s="1">
        <v>535.59</v>
      </c>
      <c r="K106" s="1">
        <v>4291186</v>
      </c>
      <c r="L106" s="1">
        <v>2298324929</v>
      </c>
      <c r="M106" s="1">
        <v>77376</v>
      </c>
      <c r="N106" s="3">
        <f>IF(ISERR(LN(Table111[[#This Row],[Close Price]]/I105)),"-",LN(Table111[[#This Row],[Close Price]]/I105))</f>
        <v>7.4508711652255437E-4</v>
      </c>
    </row>
    <row r="107" spans="1:14" x14ac:dyDescent="0.3">
      <c r="A107" s="1" t="s">
        <v>34</v>
      </c>
      <c r="B107" s="1" t="s">
        <v>14</v>
      </c>
      <c r="C107" s="2">
        <v>43256</v>
      </c>
      <c r="D107" s="1">
        <v>537.04999999999995</v>
      </c>
      <c r="E107" s="1">
        <v>534.65</v>
      </c>
      <c r="F107" s="1">
        <v>536</v>
      </c>
      <c r="G107" s="1">
        <v>524.25</v>
      </c>
      <c r="H107" s="1">
        <v>530.65</v>
      </c>
      <c r="I107" s="1">
        <v>530.9</v>
      </c>
      <c r="J107" s="1">
        <v>531.53</v>
      </c>
      <c r="K107" s="1">
        <v>5088506</v>
      </c>
      <c r="L107" s="1">
        <v>2704716235.8499999</v>
      </c>
      <c r="M107" s="1">
        <v>74141</v>
      </c>
      <c r="N107" s="3">
        <f>IF(ISERR(LN(Table111[[#This Row],[Close Price]]/I106)),"-",LN(Table111[[#This Row],[Close Price]]/I106))</f>
        <v>-1.1517520454430139E-2</v>
      </c>
    </row>
    <row r="108" spans="1:14" x14ac:dyDescent="0.3">
      <c r="A108" s="1" t="s">
        <v>34</v>
      </c>
      <c r="B108" s="1" t="s">
        <v>14</v>
      </c>
      <c r="C108" s="2">
        <v>43257</v>
      </c>
      <c r="D108" s="1">
        <v>530.9</v>
      </c>
      <c r="E108" s="1">
        <v>530</v>
      </c>
      <c r="F108" s="1">
        <v>533.79999999999995</v>
      </c>
      <c r="G108" s="1">
        <v>526.6</v>
      </c>
      <c r="H108" s="1">
        <v>532</v>
      </c>
      <c r="I108" s="1">
        <v>531.4</v>
      </c>
      <c r="J108" s="1">
        <v>531.34</v>
      </c>
      <c r="K108" s="1">
        <v>5281259</v>
      </c>
      <c r="L108" s="1">
        <v>2806168847.1999998</v>
      </c>
      <c r="M108" s="1">
        <v>62433</v>
      </c>
      <c r="N108" s="3">
        <f>IF(ISERR(LN(Table111[[#This Row],[Close Price]]/I107)),"-",LN(Table111[[#This Row],[Close Price]]/I107))</f>
        <v>9.4135373608732068E-4</v>
      </c>
    </row>
    <row r="109" spans="1:14" x14ac:dyDescent="0.3">
      <c r="A109" s="1" t="s">
        <v>34</v>
      </c>
      <c r="B109" s="1" t="s">
        <v>14</v>
      </c>
      <c r="C109" s="2">
        <v>43258</v>
      </c>
      <c r="D109" s="1">
        <v>531.4</v>
      </c>
      <c r="E109" s="1">
        <v>533.79999999999995</v>
      </c>
      <c r="F109" s="1">
        <v>550</v>
      </c>
      <c r="G109" s="1">
        <v>532.15</v>
      </c>
      <c r="H109" s="1">
        <v>542.75</v>
      </c>
      <c r="I109" s="1">
        <v>542.4</v>
      </c>
      <c r="J109" s="1">
        <v>544.38</v>
      </c>
      <c r="K109" s="1">
        <v>6932191</v>
      </c>
      <c r="L109" s="1">
        <v>3773734239.1999998</v>
      </c>
      <c r="M109" s="1">
        <v>78717</v>
      </c>
      <c r="N109" s="3">
        <f>IF(ISERR(LN(Table111[[#This Row],[Close Price]]/I108)),"-",LN(Table111[[#This Row],[Close Price]]/I108))</f>
        <v>2.0488703300472748E-2</v>
      </c>
    </row>
    <row r="110" spans="1:14" x14ac:dyDescent="0.3">
      <c r="A110" s="1" t="s">
        <v>34</v>
      </c>
      <c r="B110" s="1" t="s">
        <v>14</v>
      </c>
      <c r="C110" s="2">
        <v>43259</v>
      </c>
      <c r="D110" s="1">
        <v>542.4</v>
      </c>
      <c r="E110" s="1">
        <v>541.04999999999995</v>
      </c>
      <c r="F110" s="1">
        <v>541.9</v>
      </c>
      <c r="G110" s="1">
        <v>535.45000000000005</v>
      </c>
      <c r="H110" s="1">
        <v>536.70000000000005</v>
      </c>
      <c r="I110" s="1">
        <v>537.4</v>
      </c>
      <c r="J110" s="1">
        <v>538.77</v>
      </c>
      <c r="K110" s="1">
        <v>4627913</v>
      </c>
      <c r="L110" s="1">
        <v>2493366097.8499999</v>
      </c>
      <c r="M110" s="1">
        <v>47928</v>
      </c>
      <c r="N110" s="3">
        <f>IF(ISERR(LN(Table111[[#This Row],[Close Price]]/I109)),"-",LN(Table111[[#This Row],[Close Price]]/I109))</f>
        <v>-9.2610404447949126E-3</v>
      </c>
    </row>
    <row r="111" spans="1:14" x14ac:dyDescent="0.3">
      <c r="A111" s="1" t="s">
        <v>34</v>
      </c>
      <c r="B111" s="1" t="s">
        <v>14</v>
      </c>
      <c r="C111" s="2">
        <v>43262</v>
      </c>
      <c r="D111" s="1">
        <v>537.4</v>
      </c>
      <c r="E111" s="1">
        <v>539.79999999999995</v>
      </c>
      <c r="F111" s="1">
        <v>542.6</v>
      </c>
      <c r="G111" s="1">
        <v>530.35</v>
      </c>
      <c r="H111" s="1">
        <v>542.35</v>
      </c>
      <c r="I111" s="1">
        <v>539.95000000000005</v>
      </c>
      <c r="J111" s="1">
        <v>537.64</v>
      </c>
      <c r="K111" s="1">
        <v>4095873</v>
      </c>
      <c r="L111" s="1">
        <v>2202115545.6999998</v>
      </c>
      <c r="M111" s="1">
        <v>69371</v>
      </c>
      <c r="N111" s="3">
        <f>IF(ISERR(LN(Table111[[#This Row],[Close Price]]/I110)),"-",LN(Table111[[#This Row],[Close Price]]/I110))</f>
        <v>4.7338464973780813E-3</v>
      </c>
    </row>
    <row r="112" spans="1:14" x14ac:dyDescent="0.3">
      <c r="A112" s="1" t="s">
        <v>34</v>
      </c>
      <c r="B112" s="1" t="s">
        <v>14</v>
      </c>
      <c r="C112" s="2">
        <v>43263</v>
      </c>
      <c r="D112" s="1">
        <v>539.95000000000005</v>
      </c>
      <c r="E112" s="1">
        <v>543.5</v>
      </c>
      <c r="F112" s="1">
        <v>544.5</v>
      </c>
      <c r="G112" s="1">
        <v>535.79999999999995</v>
      </c>
      <c r="H112" s="1">
        <v>537.6</v>
      </c>
      <c r="I112" s="1">
        <v>537.15</v>
      </c>
      <c r="J112" s="1">
        <v>538.85</v>
      </c>
      <c r="K112" s="1">
        <v>3320721</v>
      </c>
      <c r="L112" s="1">
        <v>1789379912.05</v>
      </c>
      <c r="M112" s="1">
        <v>60765</v>
      </c>
      <c r="N112" s="3">
        <f>IF(ISERR(LN(Table111[[#This Row],[Close Price]]/I111)),"-",LN(Table111[[#This Row],[Close Price]]/I111))</f>
        <v>-5.19915756621743E-3</v>
      </c>
    </row>
    <row r="113" spans="1:14" x14ac:dyDescent="0.3">
      <c r="A113" s="1" t="s">
        <v>34</v>
      </c>
      <c r="B113" s="1" t="s">
        <v>14</v>
      </c>
      <c r="C113" s="2">
        <v>43264</v>
      </c>
      <c r="D113" s="1">
        <v>537.15</v>
      </c>
      <c r="E113" s="1">
        <v>539.79999999999995</v>
      </c>
      <c r="F113" s="1">
        <v>551.79999999999995</v>
      </c>
      <c r="G113" s="1">
        <v>536.85</v>
      </c>
      <c r="H113" s="1">
        <v>540.5</v>
      </c>
      <c r="I113" s="1">
        <v>540.65</v>
      </c>
      <c r="J113" s="1">
        <v>546.42999999999995</v>
      </c>
      <c r="K113" s="1">
        <v>5924906</v>
      </c>
      <c r="L113" s="1">
        <v>3237545331</v>
      </c>
      <c r="M113" s="1">
        <v>84829</v>
      </c>
      <c r="N113" s="3">
        <f>IF(ISERR(LN(Table111[[#This Row],[Close Price]]/I112)),"-",LN(Table111[[#This Row],[Close Price]]/I112))</f>
        <v>6.4947342789947564E-3</v>
      </c>
    </row>
    <row r="114" spans="1:14" x14ac:dyDescent="0.3">
      <c r="A114" s="1" t="s">
        <v>34</v>
      </c>
      <c r="B114" s="1" t="s">
        <v>14</v>
      </c>
      <c r="C114" s="2">
        <v>43265</v>
      </c>
      <c r="D114" s="1">
        <v>540.65</v>
      </c>
      <c r="E114" s="1">
        <v>539.79999999999995</v>
      </c>
      <c r="F114" s="1">
        <v>539.79999999999995</v>
      </c>
      <c r="G114" s="1">
        <v>531</v>
      </c>
      <c r="H114" s="1">
        <v>531.70000000000005</v>
      </c>
      <c r="I114" s="1">
        <v>532</v>
      </c>
      <c r="J114" s="1">
        <v>533.59</v>
      </c>
      <c r="K114" s="1">
        <v>3736633</v>
      </c>
      <c r="L114" s="1">
        <v>1993812603.5999999</v>
      </c>
      <c r="M114" s="1">
        <v>50195</v>
      </c>
      <c r="N114" s="3">
        <f>IF(ISERR(LN(Table111[[#This Row],[Close Price]]/I113)),"-",LN(Table111[[#This Row],[Close Price]]/I113))</f>
        <v>-1.612863004990173E-2</v>
      </c>
    </row>
    <row r="115" spans="1:14" x14ac:dyDescent="0.3">
      <c r="A115" s="1" t="s">
        <v>34</v>
      </c>
      <c r="B115" s="1" t="s">
        <v>14</v>
      </c>
      <c r="C115" s="2">
        <v>43266</v>
      </c>
      <c r="D115" s="1">
        <v>532</v>
      </c>
      <c r="E115" s="1">
        <v>527.79999999999995</v>
      </c>
      <c r="F115" s="1">
        <v>534.65</v>
      </c>
      <c r="G115" s="1">
        <v>516.1</v>
      </c>
      <c r="H115" s="1">
        <v>531.20000000000005</v>
      </c>
      <c r="I115" s="1">
        <v>528.75</v>
      </c>
      <c r="J115" s="1">
        <v>525.85</v>
      </c>
      <c r="K115" s="1">
        <v>7854953</v>
      </c>
      <c r="L115" s="1">
        <v>4130561924.1999998</v>
      </c>
      <c r="M115" s="1">
        <v>115212</v>
      </c>
      <c r="N115" s="3">
        <f>IF(ISERR(LN(Table111[[#This Row],[Close Price]]/I114)),"-",LN(Table111[[#This Row],[Close Price]]/I114))</f>
        <v>-6.1277589811566894E-3</v>
      </c>
    </row>
    <row r="116" spans="1:14" x14ac:dyDescent="0.3">
      <c r="A116" s="1" t="s">
        <v>34</v>
      </c>
      <c r="B116" s="1" t="s">
        <v>14</v>
      </c>
      <c r="C116" s="2">
        <v>43269</v>
      </c>
      <c r="D116" s="1">
        <v>528.75</v>
      </c>
      <c r="E116" s="1">
        <v>530.25</v>
      </c>
      <c r="F116" s="1">
        <v>531</v>
      </c>
      <c r="G116" s="1">
        <v>521.45000000000005</v>
      </c>
      <c r="H116" s="1">
        <v>522.5</v>
      </c>
      <c r="I116" s="1">
        <v>522.54999999999995</v>
      </c>
      <c r="J116" s="1">
        <v>524.44000000000005</v>
      </c>
      <c r="K116" s="1">
        <v>3711213</v>
      </c>
      <c r="L116" s="1">
        <v>1946293726.75</v>
      </c>
      <c r="M116" s="1">
        <v>40391</v>
      </c>
      <c r="N116" s="3">
        <f>IF(ISERR(LN(Table111[[#This Row],[Close Price]]/I115)),"-",LN(Table111[[#This Row],[Close Price]]/I115))</f>
        <v>-1.1795057319975091E-2</v>
      </c>
    </row>
    <row r="117" spans="1:14" x14ac:dyDescent="0.3">
      <c r="A117" s="1" t="s">
        <v>34</v>
      </c>
      <c r="B117" s="1" t="s">
        <v>14</v>
      </c>
      <c r="C117" s="2">
        <v>43270</v>
      </c>
      <c r="D117" s="1">
        <v>522.54999999999995</v>
      </c>
      <c r="E117" s="1">
        <v>522.15</v>
      </c>
      <c r="F117" s="1">
        <v>524.4</v>
      </c>
      <c r="G117" s="1">
        <v>514.4</v>
      </c>
      <c r="H117" s="1">
        <v>517.4</v>
      </c>
      <c r="I117" s="1">
        <v>517.20000000000005</v>
      </c>
      <c r="J117" s="1">
        <v>517.91999999999996</v>
      </c>
      <c r="K117" s="1">
        <v>6483110</v>
      </c>
      <c r="L117" s="1">
        <v>3357730760.5999999</v>
      </c>
      <c r="M117" s="1">
        <v>132111</v>
      </c>
      <c r="N117" s="3">
        <f>IF(ISERR(LN(Table111[[#This Row],[Close Price]]/I116)),"-",LN(Table111[[#This Row],[Close Price]]/I116))</f>
        <v>-1.0291026142810106E-2</v>
      </c>
    </row>
    <row r="118" spans="1:14" x14ac:dyDescent="0.3">
      <c r="A118" s="1" t="s">
        <v>34</v>
      </c>
      <c r="B118" s="1" t="s">
        <v>14</v>
      </c>
      <c r="C118" s="2">
        <v>43271</v>
      </c>
      <c r="D118" s="1">
        <v>517.20000000000005</v>
      </c>
      <c r="E118" s="1">
        <v>520.75</v>
      </c>
      <c r="F118" s="1">
        <v>527.4</v>
      </c>
      <c r="G118" s="1">
        <v>517.15</v>
      </c>
      <c r="H118" s="1">
        <v>519.04999999999995</v>
      </c>
      <c r="I118" s="1">
        <v>519.1</v>
      </c>
      <c r="J118" s="1">
        <v>522.73</v>
      </c>
      <c r="K118" s="1">
        <v>4555002</v>
      </c>
      <c r="L118" s="1">
        <v>2381022141.1500001</v>
      </c>
      <c r="M118" s="1">
        <v>69421</v>
      </c>
      <c r="N118" s="3">
        <f>IF(ISERR(LN(Table111[[#This Row],[Close Price]]/I117)),"-",LN(Table111[[#This Row],[Close Price]]/I117))</f>
        <v>3.666895935480878E-3</v>
      </c>
    </row>
    <row r="119" spans="1:14" x14ac:dyDescent="0.3">
      <c r="A119" s="1" t="s">
        <v>34</v>
      </c>
      <c r="B119" s="1" t="s">
        <v>14</v>
      </c>
      <c r="C119" s="2">
        <v>43272</v>
      </c>
      <c r="D119" s="1">
        <v>519.1</v>
      </c>
      <c r="E119" s="1">
        <v>521.25</v>
      </c>
      <c r="F119" s="1">
        <v>522</v>
      </c>
      <c r="G119" s="1">
        <v>511.1</v>
      </c>
      <c r="H119" s="1">
        <v>512.75</v>
      </c>
      <c r="I119" s="1">
        <v>513.04999999999995</v>
      </c>
      <c r="J119" s="1">
        <v>515.37</v>
      </c>
      <c r="K119" s="1">
        <v>4856050</v>
      </c>
      <c r="L119" s="1">
        <v>2502675105.5999999</v>
      </c>
      <c r="M119" s="1">
        <v>88478</v>
      </c>
      <c r="N119" s="3">
        <f>IF(ISERR(LN(Table111[[#This Row],[Close Price]]/I118)),"-",LN(Table111[[#This Row],[Close Price]]/I118))</f>
        <v>-1.1723236524965283E-2</v>
      </c>
    </row>
    <row r="120" spans="1:14" x14ac:dyDescent="0.3">
      <c r="A120" s="1" t="s">
        <v>34</v>
      </c>
      <c r="B120" s="1" t="s">
        <v>14</v>
      </c>
      <c r="C120" s="2">
        <v>43273</v>
      </c>
      <c r="D120" s="1">
        <v>513.04999999999995</v>
      </c>
      <c r="E120" s="1">
        <v>513</v>
      </c>
      <c r="F120" s="1">
        <v>527.79999999999995</v>
      </c>
      <c r="G120" s="1">
        <v>510.55</v>
      </c>
      <c r="H120" s="1">
        <v>524.79999999999995</v>
      </c>
      <c r="I120" s="1">
        <v>525.65</v>
      </c>
      <c r="J120" s="1">
        <v>519.25</v>
      </c>
      <c r="K120" s="1">
        <v>5932446</v>
      </c>
      <c r="L120" s="1">
        <v>3080432382.6500001</v>
      </c>
      <c r="M120" s="1">
        <v>95555</v>
      </c>
      <c r="N120" s="3">
        <f>IF(ISERR(LN(Table111[[#This Row],[Close Price]]/I119)),"-",LN(Table111[[#This Row],[Close Price]]/I119))</f>
        <v>2.4262285713621764E-2</v>
      </c>
    </row>
    <row r="121" spans="1:14" x14ac:dyDescent="0.3">
      <c r="A121" s="1" t="s">
        <v>34</v>
      </c>
      <c r="B121" s="1" t="s">
        <v>14</v>
      </c>
      <c r="C121" s="2">
        <v>43276</v>
      </c>
      <c r="D121" s="1">
        <v>525.65</v>
      </c>
      <c r="E121" s="1">
        <v>520.35</v>
      </c>
      <c r="F121" s="1">
        <v>523.35</v>
      </c>
      <c r="G121" s="1">
        <v>513.1</v>
      </c>
      <c r="H121" s="1">
        <v>516.79999999999995</v>
      </c>
      <c r="I121" s="1">
        <v>515.20000000000005</v>
      </c>
      <c r="J121" s="1">
        <v>518.70000000000005</v>
      </c>
      <c r="K121" s="1">
        <v>4882240</v>
      </c>
      <c r="L121" s="1">
        <v>2532417684.9499998</v>
      </c>
      <c r="M121" s="1">
        <v>63755</v>
      </c>
      <c r="N121" s="3">
        <f>IF(ISERR(LN(Table111[[#This Row],[Close Price]]/I120)),"-",LN(Table111[[#This Row],[Close Price]]/I120))</f>
        <v>-2.008041723169594E-2</v>
      </c>
    </row>
    <row r="122" spans="1:14" x14ac:dyDescent="0.3">
      <c r="A122" s="1" t="s">
        <v>34</v>
      </c>
      <c r="B122" s="1" t="s">
        <v>14</v>
      </c>
      <c r="C122" s="2">
        <v>43277</v>
      </c>
      <c r="D122" s="1">
        <v>515.20000000000005</v>
      </c>
      <c r="E122" s="1">
        <v>516.5</v>
      </c>
      <c r="F122" s="1">
        <v>518.70000000000005</v>
      </c>
      <c r="G122" s="1">
        <v>512.04999999999995</v>
      </c>
      <c r="H122" s="1">
        <v>512.85</v>
      </c>
      <c r="I122" s="1">
        <v>514.20000000000005</v>
      </c>
      <c r="J122" s="1">
        <v>515.14</v>
      </c>
      <c r="K122" s="1">
        <v>4505122</v>
      </c>
      <c r="L122" s="1">
        <v>2320783474.4000001</v>
      </c>
      <c r="M122" s="1">
        <v>68051</v>
      </c>
      <c r="N122" s="3">
        <f>IF(ISERR(LN(Table111[[#This Row],[Close Price]]/I121)),"-",LN(Table111[[#This Row],[Close Price]]/I121))</f>
        <v>-1.9428799583547218E-3</v>
      </c>
    </row>
    <row r="123" spans="1:14" x14ac:dyDescent="0.3">
      <c r="A123" s="1" t="s">
        <v>34</v>
      </c>
      <c r="B123" s="1" t="s">
        <v>14</v>
      </c>
      <c r="C123" s="2">
        <v>43278</v>
      </c>
      <c r="D123" s="1">
        <v>514.20000000000005</v>
      </c>
      <c r="E123" s="1">
        <v>516</v>
      </c>
      <c r="F123" s="1">
        <v>516</v>
      </c>
      <c r="G123" s="1">
        <v>501.6</v>
      </c>
      <c r="H123" s="1">
        <v>508.05</v>
      </c>
      <c r="I123" s="1">
        <v>507.85</v>
      </c>
      <c r="J123" s="1">
        <v>507.79</v>
      </c>
      <c r="K123" s="1">
        <v>5659070</v>
      </c>
      <c r="L123" s="1">
        <v>2873623135.25</v>
      </c>
      <c r="M123" s="1">
        <v>82921</v>
      </c>
      <c r="N123" s="3">
        <f>IF(ISERR(LN(Table111[[#This Row],[Close Price]]/I122)),"-",LN(Table111[[#This Row],[Close Price]]/I122))</f>
        <v>-1.2426166446279007E-2</v>
      </c>
    </row>
    <row r="124" spans="1:14" x14ac:dyDescent="0.3">
      <c r="A124" s="1" t="s">
        <v>34</v>
      </c>
      <c r="B124" s="1" t="s">
        <v>14</v>
      </c>
      <c r="C124" s="2">
        <v>43279</v>
      </c>
      <c r="D124" s="1">
        <v>507.85</v>
      </c>
      <c r="E124" s="1">
        <v>508</v>
      </c>
      <c r="F124" s="1">
        <v>513.5</v>
      </c>
      <c r="G124" s="1">
        <v>500.8</v>
      </c>
      <c r="H124" s="1">
        <v>502.65</v>
      </c>
      <c r="I124" s="1">
        <v>504.6</v>
      </c>
      <c r="J124" s="1">
        <v>508.83</v>
      </c>
      <c r="K124" s="1">
        <v>4854274</v>
      </c>
      <c r="L124" s="1">
        <v>2469995935.1999998</v>
      </c>
      <c r="M124" s="1">
        <v>57794</v>
      </c>
      <c r="N124" s="3">
        <f>IF(ISERR(LN(Table111[[#This Row],[Close Price]]/I123)),"-",LN(Table111[[#This Row],[Close Price]]/I123))</f>
        <v>-6.4200921785528137E-3</v>
      </c>
    </row>
    <row r="125" spans="1:14" x14ac:dyDescent="0.3">
      <c r="A125" s="1" t="s">
        <v>34</v>
      </c>
      <c r="B125" s="1" t="s">
        <v>14</v>
      </c>
      <c r="C125" s="2">
        <v>43280</v>
      </c>
      <c r="D125" s="1">
        <v>504.6</v>
      </c>
      <c r="E125" s="1">
        <v>505.8</v>
      </c>
      <c r="F125" s="1">
        <v>514.5</v>
      </c>
      <c r="G125" s="1">
        <v>498.75</v>
      </c>
      <c r="H125" s="1">
        <v>508.15</v>
      </c>
      <c r="I125" s="1">
        <v>510.8</v>
      </c>
      <c r="J125" s="1">
        <v>505.83</v>
      </c>
      <c r="K125" s="1">
        <v>7747444</v>
      </c>
      <c r="L125" s="1">
        <v>3918867362.9499998</v>
      </c>
      <c r="M125" s="1">
        <v>72816</v>
      </c>
      <c r="N125" s="3">
        <f>IF(ISERR(LN(Table111[[#This Row],[Close Price]]/I124)),"-",LN(Table111[[#This Row],[Close Price]]/I124))</f>
        <v>1.2212087951426904E-2</v>
      </c>
    </row>
    <row r="126" spans="1:14" x14ac:dyDescent="0.3">
      <c r="A126" s="1" t="s">
        <v>34</v>
      </c>
      <c r="B126" s="1" t="s">
        <v>14</v>
      </c>
      <c r="C126" s="2">
        <v>43283</v>
      </c>
      <c r="D126" s="1">
        <v>510.8</v>
      </c>
      <c r="E126" s="1">
        <v>510.75</v>
      </c>
      <c r="F126" s="1">
        <v>513.79999999999995</v>
      </c>
      <c r="G126" s="1">
        <v>503</v>
      </c>
      <c r="H126" s="1">
        <v>511.2</v>
      </c>
      <c r="I126" s="1">
        <v>512.25</v>
      </c>
      <c r="J126" s="1">
        <v>508.2</v>
      </c>
      <c r="K126" s="1">
        <v>6799910</v>
      </c>
      <c r="L126" s="1">
        <v>3455735454.1500001</v>
      </c>
      <c r="M126" s="1">
        <v>70535</v>
      </c>
      <c r="N126" s="3">
        <f>IF(ISERR(LN(Table111[[#This Row],[Close Price]]/I125)),"-",LN(Table111[[#This Row],[Close Price]]/I125))</f>
        <v>2.8346629606247902E-3</v>
      </c>
    </row>
    <row r="127" spans="1:14" x14ac:dyDescent="0.3">
      <c r="A127" s="1" t="s">
        <v>34</v>
      </c>
      <c r="B127" s="1" t="s">
        <v>14</v>
      </c>
      <c r="C127" s="2">
        <v>43284</v>
      </c>
      <c r="D127" s="1">
        <v>512.25</v>
      </c>
      <c r="E127" s="1">
        <v>512.9</v>
      </c>
      <c r="F127" s="1">
        <v>519.9</v>
      </c>
      <c r="G127" s="1">
        <v>509.25</v>
      </c>
      <c r="H127" s="1">
        <v>512</v>
      </c>
      <c r="I127" s="1">
        <v>511.55</v>
      </c>
      <c r="J127" s="1">
        <v>515.66999999999996</v>
      </c>
      <c r="K127" s="1">
        <v>6658467</v>
      </c>
      <c r="L127" s="1">
        <v>3433544946.5</v>
      </c>
      <c r="M127" s="1">
        <v>81007</v>
      </c>
      <c r="N127" s="3">
        <f>IF(ISERR(LN(Table111[[#This Row],[Close Price]]/I126)),"-",LN(Table111[[#This Row],[Close Price]]/I126))</f>
        <v>-1.3674547940600885E-3</v>
      </c>
    </row>
    <row r="128" spans="1:14" x14ac:dyDescent="0.3">
      <c r="A128" s="1" t="s">
        <v>34</v>
      </c>
      <c r="B128" s="1" t="s">
        <v>14</v>
      </c>
      <c r="C128" s="2">
        <v>43285</v>
      </c>
      <c r="D128" s="1">
        <v>511.55</v>
      </c>
      <c r="E128" s="1">
        <v>511.95</v>
      </c>
      <c r="F128" s="1">
        <v>516.25</v>
      </c>
      <c r="G128" s="1">
        <v>507.65</v>
      </c>
      <c r="H128" s="1">
        <v>515.04999999999995</v>
      </c>
      <c r="I128" s="1">
        <v>514.75</v>
      </c>
      <c r="J128" s="1">
        <v>512.20000000000005</v>
      </c>
      <c r="K128" s="1">
        <v>3893493</v>
      </c>
      <c r="L128" s="1">
        <v>1994243263.45</v>
      </c>
      <c r="M128" s="1">
        <v>42527</v>
      </c>
      <c r="N128" s="3">
        <f>IF(ISERR(LN(Table111[[#This Row],[Close Price]]/I127)),"-",LN(Table111[[#This Row],[Close Price]]/I127))</f>
        <v>6.2360135829499473E-3</v>
      </c>
    </row>
    <row r="129" spans="1:14" x14ac:dyDescent="0.3">
      <c r="A129" s="1" t="s">
        <v>34</v>
      </c>
      <c r="B129" s="1" t="s">
        <v>14</v>
      </c>
      <c r="C129" s="2">
        <v>43286</v>
      </c>
      <c r="D129" s="1">
        <v>514.75</v>
      </c>
      <c r="E129" s="1">
        <v>514</v>
      </c>
      <c r="F129" s="1">
        <v>517.85</v>
      </c>
      <c r="G129" s="1">
        <v>509</v>
      </c>
      <c r="H129" s="1">
        <v>511.8</v>
      </c>
      <c r="I129" s="1">
        <v>511</v>
      </c>
      <c r="J129" s="1">
        <v>511.87</v>
      </c>
      <c r="K129" s="1">
        <v>2692462</v>
      </c>
      <c r="L129" s="1">
        <v>1378183893.8</v>
      </c>
      <c r="M129" s="1">
        <v>32112</v>
      </c>
      <c r="N129" s="3">
        <f>IF(ISERR(LN(Table111[[#This Row],[Close Price]]/I128)),"-",LN(Table111[[#This Row],[Close Price]]/I128))</f>
        <v>-7.3117557041943474E-3</v>
      </c>
    </row>
    <row r="130" spans="1:14" x14ac:dyDescent="0.3">
      <c r="A130" s="1" t="s">
        <v>34</v>
      </c>
      <c r="B130" s="1" t="s">
        <v>14</v>
      </c>
      <c r="C130" s="2">
        <v>43287</v>
      </c>
      <c r="D130" s="1">
        <v>511</v>
      </c>
      <c r="E130" s="1">
        <v>513</v>
      </c>
      <c r="F130" s="1">
        <v>516.9</v>
      </c>
      <c r="G130" s="1">
        <v>509.5</v>
      </c>
      <c r="H130" s="1">
        <v>511.9</v>
      </c>
      <c r="I130" s="1">
        <v>513.70000000000005</v>
      </c>
      <c r="J130" s="1">
        <v>514.28</v>
      </c>
      <c r="K130" s="1">
        <v>2706424</v>
      </c>
      <c r="L130" s="1">
        <v>1391851521.2</v>
      </c>
      <c r="M130" s="1">
        <v>56746</v>
      </c>
      <c r="N130" s="3">
        <f>IF(ISERR(LN(Table111[[#This Row],[Close Price]]/I129)),"-",LN(Table111[[#This Row],[Close Price]]/I129))</f>
        <v>5.269847269517897E-3</v>
      </c>
    </row>
    <row r="131" spans="1:14" x14ac:dyDescent="0.3">
      <c r="A131" s="1" t="s">
        <v>34</v>
      </c>
      <c r="B131" s="1" t="s">
        <v>14</v>
      </c>
      <c r="C131" s="2">
        <v>43290</v>
      </c>
      <c r="D131" s="1">
        <v>513.70000000000005</v>
      </c>
      <c r="E131" s="1">
        <v>515.1</v>
      </c>
      <c r="F131" s="1">
        <v>529.29999999999995</v>
      </c>
      <c r="G131" s="1">
        <v>515.1</v>
      </c>
      <c r="H131" s="1">
        <v>523.85</v>
      </c>
      <c r="I131" s="1">
        <v>525.25</v>
      </c>
      <c r="J131" s="1">
        <v>525.5</v>
      </c>
      <c r="K131" s="1">
        <v>6295104</v>
      </c>
      <c r="L131" s="1">
        <v>3308102238.3499999</v>
      </c>
      <c r="M131" s="1">
        <v>103745</v>
      </c>
      <c r="N131" s="3">
        <f>IF(ISERR(LN(Table111[[#This Row],[Close Price]]/I130)),"-",LN(Table111[[#This Row],[Close Price]]/I130))</f>
        <v>2.2234902251887574E-2</v>
      </c>
    </row>
    <row r="132" spans="1:14" x14ac:dyDescent="0.3">
      <c r="A132" s="1" t="s">
        <v>34</v>
      </c>
      <c r="B132" s="1" t="s">
        <v>14</v>
      </c>
      <c r="C132" s="2">
        <v>43291</v>
      </c>
      <c r="D132" s="1">
        <v>525.25</v>
      </c>
      <c r="E132" s="1">
        <v>527.95000000000005</v>
      </c>
      <c r="F132" s="1">
        <v>534.9</v>
      </c>
      <c r="G132" s="1">
        <v>522</v>
      </c>
      <c r="H132" s="1">
        <v>531.95000000000005</v>
      </c>
      <c r="I132" s="1">
        <v>532.54999999999995</v>
      </c>
      <c r="J132" s="1">
        <v>531.41999999999996</v>
      </c>
      <c r="K132" s="1">
        <v>5281760</v>
      </c>
      <c r="L132" s="1">
        <v>2806827862.0999999</v>
      </c>
      <c r="M132" s="1">
        <v>95931</v>
      </c>
      <c r="N132" s="3">
        <f>IF(ISERR(LN(Table111[[#This Row],[Close Price]]/I131)),"-",LN(Table111[[#This Row],[Close Price]]/I131))</f>
        <v>1.3802450164064917E-2</v>
      </c>
    </row>
    <row r="133" spans="1:14" x14ac:dyDescent="0.3">
      <c r="A133" s="1" t="s">
        <v>34</v>
      </c>
      <c r="B133" s="1" t="s">
        <v>14</v>
      </c>
      <c r="C133" s="2">
        <v>43292</v>
      </c>
      <c r="D133" s="1">
        <v>532.54999999999995</v>
      </c>
      <c r="E133" s="1">
        <v>532.4</v>
      </c>
      <c r="F133" s="1">
        <v>542.35</v>
      </c>
      <c r="G133" s="1">
        <v>530.79999999999995</v>
      </c>
      <c r="H133" s="1">
        <v>537.4</v>
      </c>
      <c r="I133" s="1">
        <v>536.54999999999995</v>
      </c>
      <c r="J133" s="1">
        <v>537.4</v>
      </c>
      <c r="K133" s="1">
        <v>6432494</v>
      </c>
      <c r="L133" s="1">
        <v>3456792475.0500002</v>
      </c>
      <c r="M133" s="1">
        <v>117103</v>
      </c>
      <c r="N133" s="3">
        <f>IF(ISERR(LN(Table111[[#This Row],[Close Price]]/I132)),"-",LN(Table111[[#This Row],[Close Price]]/I132))</f>
        <v>7.4829644839617421E-3</v>
      </c>
    </row>
    <row r="134" spans="1:14" x14ac:dyDescent="0.3">
      <c r="A134" s="1" t="s">
        <v>34</v>
      </c>
      <c r="B134" s="1" t="s">
        <v>14</v>
      </c>
      <c r="C134" s="2">
        <v>43293</v>
      </c>
      <c r="D134" s="1">
        <v>536.54999999999995</v>
      </c>
      <c r="E134" s="1">
        <v>539.70000000000005</v>
      </c>
      <c r="F134" s="1">
        <v>545.70000000000005</v>
      </c>
      <c r="G134" s="1">
        <v>535.29999999999995</v>
      </c>
      <c r="H134" s="1">
        <v>536.29999999999995</v>
      </c>
      <c r="I134" s="1">
        <v>538.35</v>
      </c>
      <c r="J134" s="1">
        <v>541.49</v>
      </c>
      <c r="K134" s="1">
        <v>4128221</v>
      </c>
      <c r="L134" s="1">
        <v>2235373254.4499998</v>
      </c>
      <c r="M134" s="1">
        <v>77889</v>
      </c>
      <c r="N134" s="3">
        <f>IF(ISERR(LN(Table111[[#This Row],[Close Price]]/I133)),"-",LN(Table111[[#This Row],[Close Price]]/I133))</f>
        <v>3.3491518885896219E-3</v>
      </c>
    </row>
    <row r="135" spans="1:14" x14ac:dyDescent="0.3">
      <c r="A135" s="1" t="s">
        <v>34</v>
      </c>
      <c r="B135" s="1" t="s">
        <v>14</v>
      </c>
      <c r="C135" s="2">
        <v>43294</v>
      </c>
      <c r="D135" s="1">
        <v>538.35</v>
      </c>
      <c r="E135" s="1">
        <v>539.70000000000005</v>
      </c>
      <c r="F135" s="1">
        <v>541</v>
      </c>
      <c r="G135" s="1">
        <v>519.45000000000005</v>
      </c>
      <c r="H135" s="1">
        <v>523.5</v>
      </c>
      <c r="I135" s="1">
        <v>523</v>
      </c>
      <c r="J135" s="1">
        <v>526.39</v>
      </c>
      <c r="K135" s="1">
        <v>4169212</v>
      </c>
      <c r="L135" s="1">
        <v>2194638520.6500001</v>
      </c>
      <c r="M135" s="1">
        <v>68544</v>
      </c>
      <c r="N135" s="3">
        <f>IF(ISERR(LN(Table111[[#This Row],[Close Price]]/I134)),"-",LN(Table111[[#This Row],[Close Price]]/I134))</f>
        <v>-2.8927442196803137E-2</v>
      </c>
    </row>
    <row r="136" spans="1:14" x14ac:dyDescent="0.3">
      <c r="A136" s="1" t="s">
        <v>34</v>
      </c>
      <c r="B136" s="1" t="s">
        <v>14</v>
      </c>
      <c r="C136" s="2">
        <v>43297</v>
      </c>
      <c r="D136" s="1">
        <v>523</v>
      </c>
      <c r="E136" s="1">
        <v>523</v>
      </c>
      <c r="F136" s="1">
        <v>529.9</v>
      </c>
      <c r="G136" s="1">
        <v>518.35</v>
      </c>
      <c r="H136" s="1">
        <v>519</v>
      </c>
      <c r="I136" s="1">
        <v>522.1</v>
      </c>
      <c r="J136" s="1">
        <v>523.53</v>
      </c>
      <c r="K136" s="1">
        <v>5032325</v>
      </c>
      <c r="L136" s="1">
        <v>2634568771</v>
      </c>
      <c r="M136" s="1">
        <v>56084</v>
      </c>
      <c r="N136" s="3">
        <f>IF(ISERR(LN(Table111[[#This Row],[Close Price]]/I135)),"-",LN(Table111[[#This Row],[Close Price]]/I135))</f>
        <v>-1.722323648416137E-3</v>
      </c>
    </row>
    <row r="137" spans="1:14" x14ac:dyDescent="0.3">
      <c r="A137" s="1" t="s">
        <v>34</v>
      </c>
      <c r="B137" s="1" t="s">
        <v>14</v>
      </c>
      <c r="C137" s="2">
        <v>43298</v>
      </c>
      <c r="D137" s="1">
        <v>522.1</v>
      </c>
      <c r="E137" s="1">
        <v>521.70000000000005</v>
      </c>
      <c r="F137" s="1">
        <v>539.85</v>
      </c>
      <c r="G137" s="1">
        <v>519</v>
      </c>
      <c r="H137" s="1">
        <v>537.79999999999995</v>
      </c>
      <c r="I137" s="1">
        <v>537.9</v>
      </c>
      <c r="J137" s="1">
        <v>530.15</v>
      </c>
      <c r="K137" s="1">
        <v>4511522</v>
      </c>
      <c r="L137" s="1">
        <v>2391775517.9499998</v>
      </c>
      <c r="M137" s="1">
        <v>56601</v>
      </c>
      <c r="N137" s="3">
        <f>IF(ISERR(LN(Table111[[#This Row],[Close Price]]/I136)),"-",LN(Table111[[#This Row],[Close Price]]/I136))</f>
        <v>2.9813528862690074E-2</v>
      </c>
    </row>
    <row r="138" spans="1:14" x14ac:dyDescent="0.3">
      <c r="A138" s="1" t="s">
        <v>34</v>
      </c>
      <c r="B138" s="1" t="s">
        <v>14</v>
      </c>
      <c r="C138" s="2">
        <v>43299</v>
      </c>
      <c r="D138" s="1">
        <v>537.9</v>
      </c>
      <c r="E138" s="1">
        <v>541.20000000000005</v>
      </c>
      <c r="F138" s="1">
        <v>542.4</v>
      </c>
      <c r="G138" s="1">
        <v>515</v>
      </c>
      <c r="H138" s="1">
        <v>527.1</v>
      </c>
      <c r="I138" s="1">
        <v>526.54999999999995</v>
      </c>
      <c r="J138" s="1">
        <v>528.75</v>
      </c>
      <c r="K138" s="1">
        <v>4954888</v>
      </c>
      <c r="L138" s="1">
        <v>2619902402.3499999</v>
      </c>
      <c r="M138" s="1">
        <v>63418</v>
      </c>
      <c r="N138" s="3">
        <f>IF(ISERR(LN(Table111[[#This Row],[Close Price]]/I137)),"-",LN(Table111[[#This Row],[Close Price]]/I137))</f>
        <v>-2.1326375452590727E-2</v>
      </c>
    </row>
    <row r="139" spans="1:14" x14ac:dyDescent="0.3">
      <c r="A139" s="1" t="s">
        <v>34</v>
      </c>
      <c r="B139" s="1" t="s">
        <v>14</v>
      </c>
      <c r="C139" s="2">
        <v>43300</v>
      </c>
      <c r="D139" s="1">
        <v>526.54999999999995</v>
      </c>
      <c r="E139" s="1">
        <v>528.04999999999995</v>
      </c>
      <c r="F139" s="1">
        <v>537.4</v>
      </c>
      <c r="G139" s="1">
        <v>518.4</v>
      </c>
      <c r="H139" s="1">
        <v>526.54999999999995</v>
      </c>
      <c r="I139" s="1">
        <v>526.79999999999995</v>
      </c>
      <c r="J139" s="1">
        <v>530.16</v>
      </c>
      <c r="K139" s="1">
        <v>5276418</v>
      </c>
      <c r="L139" s="1">
        <v>2797350087.4499998</v>
      </c>
      <c r="M139" s="1">
        <v>69699</v>
      </c>
      <c r="N139" s="3">
        <f>IF(ISERR(LN(Table111[[#This Row],[Close Price]]/I138)),"-",LN(Table111[[#This Row],[Close Price]]/I138))</f>
        <v>4.746760425197142E-4</v>
      </c>
    </row>
    <row r="140" spans="1:14" x14ac:dyDescent="0.3">
      <c r="A140" s="1" t="s">
        <v>34</v>
      </c>
      <c r="B140" s="1" t="s">
        <v>14</v>
      </c>
      <c r="C140" s="2">
        <v>43301</v>
      </c>
      <c r="D140" s="1">
        <v>526.79999999999995</v>
      </c>
      <c r="E140" s="1">
        <v>526.79999999999995</v>
      </c>
      <c r="F140" s="1">
        <v>536.45000000000005</v>
      </c>
      <c r="G140" s="1">
        <v>525</v>
      </c>
      <c r="H140" s="1">
        <v>533.70000000000005</v>
      </c>
      <c r="I140" s="1">
        <v>533.70000000000005</v>
      </c>
      <c r="J140" s="1">
        <v>532.22</v>
      </c>
      <c r="K140" s="1">
        <v>2532288</v>
      </c>
      <c r="L140" s="1">
        <v>1347725707.8499999</v>
      </c>
      <c r="M140" s="1">
        <v>27820</v>
      </c>
      <c r="N140" s="3">
        <f>IF(ISERR(LN(Table111[[#This Row],[Close Price]]/I139)),"-",LN(Table111[[#This Row],[Close Price]]/I139))</f>
        <v>1.3012913470773409E-2</v>
      </c>
    </row>
    <row r="141" spans="1:14" x14ac:dyDescent="0.3">
      <c r="A141" s="1" t="s">
        <v>34</v>
      </c>
      <c r="B141" s="1" t="s">
        <v>14</v>
      </c>
      <c r="C141" s="2">
        <v>43304</v>
      </c>
      <c r="D141" s="1">
        <v>533.70000000000005</v>
      </c>
      <c r="E141" s="1">
        <v>534.9</v>
      </c>
      <c r="F141" s="1">
        <v>544.79999999999995</v>
      </c>
      <c r="G141" s="1">
        <v>530.54999999999995</v>
      </c>
      <c r="H141" s="1">
        <v>539.5</v>
      </c>
      <c r="I141" s="1">
        <v>540.35</v>
      </c>
      <c r="J141" s="1">
        <v>538.66</v>
      </c>
      <c r="K141" s="1">
        <v>6009401</v>
      </c>
      <c r="L141" s="1">
        <v>3237009714.8499999</v>
      </c>
      <c r="M141" s="1">
        <v>79822</v>
      </c>
      <c r="N141" s="3">
        <f>IF(ISERR(LN(Table111[[#This Row],[Close Price]]/I140)),"-",LN(Table111[[#This Row],[Close Price]]/I140))</f>
        <v>1.2383194409275372E-2</v>
      </c>
    </row>
    <row r="142" spans="1:14" x14ac:dyDescent="0.3">
      <c r="A142" s="1" t="s">
        <v>34</v>
      </c>
      <c r="B142" s="1" t="s">
        <v>14</v>
      </c>
      <c r="C142" s="2">
        <v>43305</v>
      </c>
      <c r="D142" s="1">
        <v>540.35</v>
      </c>
      <c r="E142" s="1">
        <v>541.04999999999995</v>
      </c>
      <c r="F142" s="1">
        <v>548.9</v>
      </c>
      <c r="G142" s="1">
        <v>538.04999999999995</v>
      </c>
      <c r="H142" s="1">
        <v>548.04999999999995</v>
      </c>
      <c r="I142" s="1">
        <v>546.1</v>
      </c>
      <c r="J142" s="1">
        <v>543.38</v>
      </c>
      <c r="K142" s="1">
        <v>6171893</v>
      </c>
      <c r="L142" s="1">
        <v>3353662448.1999998</v>
      </c>
      <c r="M142" s="1">
        <v>94544</v>
      </c>
      <c r="N142" s="3">
        <f>IF(ISERR(LN(Table111[[#This Row],[Close Price]]/I141)),"-",LN(Table111[[#This Row],[Close Price]]/I141))</f>
        <v>1.0585031408933328E-2</v>
      </c>
    </row>
    <row r="143" spans="1:14" x14ac:dyDescent="0.3">
      <c r="A143" s="1" t="s">
        <v>34</v>
      </c>
      <c r="B143" s="1" t="s">
        <v>14</v>
      </c>
      <c r="C143" s="2">
        <v>43306</v>
      </c>
      <c r="D143" s="1">
        <v>546.1</v>
      </c>
      <c r="E143" s="1">
        <v>547</v>
      </c>
      <c r="F143" s="1">
        <v>547.5</v>
      </c>
      <c r="G143" s="1">
        <v>529.5</v>
      </c>
      <c r="H143" s="1">
        <v>531.95000000000005</v>
      </c>
      <c r="I143" s="1">
        <v>532.25</v>
      </c>
      <c r="J143" s="1">
        <v>540.04999999999995</v>
      </c>
      <c r="K143" s="1">
        <v>3341114</v>
      </c>
      <c r="L143" s="1">
        <v>1804354396.7</v>
      </c>
      <c r="M143" s="1">
        <v>84220</v>
      </c>
      <c r="N143" s="3">
        <f>IF(ISERR(LN(Table111[[#This Row],[Close Price]]/I142)),"-",LN(Table111[[#This Row],[Close Price]]/I142))</f>
        <v>-2.5688805384519169E-2</v>
      </c>
    </row>
    <row r="144" spans="1:14" x14ac:dyDescent="0.3">
      <c r="A144" s="1" t="s">
        <v>34</v>
      </c>
      <c r="B144" s="1" t="s">
        <v>14</v>
      </c>
      <c r="C144" s="2">
        <v>43307</v>
      </c>
      <c r="D144" s="1">
        <v>532.25</v>
      </c>
      <c r="E144" s="1">
        <v>535.4</v>
      </c>
      <c r="F144" s="1">
        <v>544</v>
      </c>
      <c r="G144" s="1">
        <v>526.4</v>
      </c>
      <c r="H144" s="1">
        <v>543.70000000000005</v>
      </c>
      <c r="I144" s="1">
        <v>541.65</v>
      </c>
      <c r="J144" s="1">
        <v>536.67999999999995</v>
      </c>
      <c r="K144" s="1">
        <v>7920089</v>
      </c>
      <c r="L144" s="1">
        <v>4250584829.75</v>
      </c>
      <c r="M144" s="1">
        <v>94666</v>
      </c>
      <c r="N144" s="3">
        <f>IF(ISERR(LN(Table111[[#This Row],[Close Price]]/I143)),"-",LN(Table111[[#This Row],[Close Price]]/I143))</f>
        <v>1.7506732617987516E-2</v>
      </c>
    </row>
    <row r="145" spans="1:14" x14ac:dyDescent="0.3">
      <c r="A145" s="1" t="s">
        <v>34</v>
      </c>
      <c r="B145" s="1" t="s">
        <v>14</v>
      </c>
      <c r="C145" s="2">
        <v>43308</v>
      </c>
      <c r="D145" s="1">
        <v>541.65</v>
      </c>
      <c r="E145" s="1">
        <v>543.20000000000005</v>
      </c>
      <c r="F145" s="1">
        <v>555</v>
      </c>
      <c r="G145" s="1">
        <v>537.25</v>
      </c>
      <c r="H145" s="1">
        <v>551.35</v>
      </c>
      <c r="I145" s="1">
        <v>553.25</v>
      </c>
      <c r="J145" s="1">
        <v>550.73</v>
      </c>
      <c r="K145" s="1">
        <v>7678597</v>
      </c>
      <c r="L145" s="1">
        <v>4228870792.1500001</v>
      </c>
      <c r="M145" s="1">
        <v>76677</v>
      </c>
      <c r="N145" s="3">
        <f>IF(ISERR(LN(Table111[[#This Row],[Close Price]]/I144)),"-",LN(Table111[[#This Row],[Close Price]]/I144))</f>
        <v>2.1189942539582663E-2</v>
      </c>
    </row>
    <row r="146" spans="1:14" x14ac:dyDescent="0.3">
      <c r="A146" s="1" t="s">
        <v>34</v>
      </c>
      <c r="B146" s="1" t="s">
        <v>14</v>
      </c>
      <c r="C146" s="2">
        <v>43311</v>
      </c>
      <c r="D146" s="1">
        <v>553.25</v>
      </c>
      <c r="E146" s="1">
        <v>556.04999999999995</v>
      </c>
      <c r="F146" s="1">
        <v>571.20000000000005</v>
      </c>
      <c r="G146" s="1">
        <v>550.79999999999995</v>
      </c>
      <c r="H146" s="1">
        <v>569</v>
      </c>
      <c r="I146" s="1">
        <v>569.65</v>
      </c>
      <c r="J146" s="1">
        <v>563.41</v>
      </c>
      <c r="K146" s="1">
        <v>12949737</v>
      </c>
      <c r="L146" s="1">
        <v>7295951105.3000002</v>
      </c>
      <c r="M146" s="1">
        <v>143343</v>
      </c>
      <c r="N146" s="3">
        <f>IF(ISERR(LN(Table111[[#This Row],[Close Price]]/I145)),"-",LN(Table111[[#This Row],[Close Price]]/I145))</f>
        <v>2.9212158212965699E-2</v>
      </c>
    </row>
    <row r="147" spans="1:14" x14ac:dyDescent="0.3">
      <c r="A147" s="1" t="s">
        <v>34</v>
      </c>
      <c r="B147" s="1" t="s">
        <v>14</v>
      </c>
      <c r="C147" s="2">
        <v>43312</v>
      </c>
      <c r="D147" s="1">
        <v>569.65</v>
      </c>
      <c r="E147" s="1">
        <v>582</v>
      </c>
      <c r="F147" s="1">
        <v>584.45000000000005</v>
      </c>
      <c r="G147" s="1">
        <v>548</v>
      </c>
      <c r="H147" s="1">
        <v>548.20000000000005</v>
      </c>
      <c r="I147" s="1">
        <v>550.4</v>
      </c>
      <c r="J147" s="1">
        <v>564.27</v>
      </c>
      <c r="K147" s="1">
        <v>21735293</v>
      </c>
      <c r="L147" s="1">
        <v>12264664315.4</v>
      </c>
      <c r="M147" s="1">
        <v>225410</v>
      </c>
      <c r="N147" s="3">
        <f>IF(ISERR(LN(Table111[[#This Row],[Close Price]]/I146)),"-",LN(Table111[[#This Row],[Close Price]]/I146))</f>
        <v>-3.4376850524990843E-2</v>
      </c>
    </row>
    <row r="148" spans="1:14" x14ac:dyDescent="0.3">
      <c r="A148" s="1" t="s">
        <v>34</v>
      </c>
      <c r="B148" s="1" t="s">
        <v>14</v>
      </c>
      <c r="C148" s="2">
        <v>43313</v>
      </c>
      <c r="D148" s="1">
        <v>550.4</v>
      </c>
      <c r="E148" s="1">
        <v>550.5</v>
      </c>
      <c r="F148" s="1">
        <v>555.5</v>
      </c>
      <c r="G148" s="1">
        <v>538.25</v>
      </c>
      <c r="H148" s="1">
        <v>542.29999999999995</v>
      </c>
      <c r="I148" s="1">
        <v>545.15</v>
      </c>
      <c r="J148" s="1">
        <v>544.52</v>
      </c>
      <c r="K148" s="1">
        <v>6871812</v>
      </c>
      <c r="L148" s="1">
        <v>3741839672.9499998</v>
      </c>
      <c r="M148" s="1">
        <v>102770</v>
      </c>
      <c r="N148" s="3">
        <f>IF(ISERR(LN(Table111[[#This Row],[Close Price]]/I147)),"-",LN(Table111[[#This Row],[Close Price]]/I147))</f>
        <v>-9.5843004667431966E-3</v>
      </c>
    </row>
    <row r="149" spans="1:14" x14ac:dyDescent="0.3">
      <c r="A149" s="1" t="s">
        <v>34</v>
      </c>
      <c r="B149" s="1" t="s">
        <v>14</v>
      </c>
      <c r="C149" s="2">
        <v>43314</v>
      </c>
      <c r="D149" s="1">
        <v>545.15</v>
      </c>
      <c r="E149" s="1">
        <v>545.25</v>
      </c>
      <c r="F149" s="1">
        <v>551.29999999999995</v>
      </c>
      <c r="G149" s="1">
        <v>539</v>
      </c>
      <c r="H149" s="1">
        <v>545</v>
      </c>
      <c r="I149" s="1">
        <v>547.25</v>
      </c>
      <c r="J149" s="1">
        <v>545</v>
      </c>
      <c r="K149" s="1">
        <v>6495837</v>
      </c>
      <c r="L149" s="1">
        <v>3540214303.4499998</v>
      </c>
      <c r="M149" s="1">
        <v>102553</v>
      </c>
      <c r="N149" s="3">
        <f>IF(ISERR(LN(Table111[[#This Row],[Close Price]]/I148)),"-",LN(Table111[[#This Row],[Close Price]]/I148))</f>
        <v>3.8447502505817126E-3</v>
      </c>
    </row>
    <row r="150" spans="1:14" x14ac:dyDescent="0.3">
      <c r="A150" s="1" t="s">
        <v>34</v>
      </c>
      <c r="B150" s="1" t="s">
        <v>14</v>
      </c>
      <c r="C150" s="2">
        <v>43315</v>
      </c>
      <c r="D150" s="1">
        <v>547.25</v>
      </c>
      <c r="E150" s="1">
        <v>546.5</v>
      </c>
      <c r="F150" s="1">
        <v>578.54999999999995</v>
      </c>
      <c r="G150" s="1">
        <v>545.75</v>
      </c>
      <c r="H150" s="1">
        <v>575.5</v>
      </c>
      <c r="I150" s="1">
        <v>574.75</v>
      </c>
      <c r="J150" s="1">
        <v>564.49</v>
      </c>
      <c r="K150" s="1">
        <v>15953749</v>
      </c>
      <c r="L150" s="1">
        <v>9005780408.2999992</v>
      </c>
      <c r="M150" s="1">
        <v>168418</v>
      </c>
      <c r="N150" s="3">
        <f>IF(ISERR(LN(Table111[[#This Row],[Close Price]]/I149)),"-",LN(Table111[[#This Row],[Close Price]]/I149))</f>
        <v>4.9029427240318606E-2</v>
      </c>
    </row>
    <row r="151" spans="1:14" x14ac:dyDescent="0.3">
      <c r="A151" s="1" t="s">
        <v>34</v>
      </c>
      <c r="B151" s="1" t="s">
        <v>14</v>
      </c>
      <c r="C151" s="2">
        <v>43318</v>
      </c>
      <c r="D151" s="1">
        <v>574.75</v>
      </c>
      <c r="E151" s="1">
        <v>575.20000000000005</v>
      </c>
      <c r="F151" s="1">
        <v>604</v>
      </c>
      <c r="G151" s="1">
        <v>575.20000000000005</v>
      </c>
      <c r="H151" s="1">
        <v>595.9</v>
      </c>
      <c r="I151" s="1">
        <v>596.79999999999995</v>
      </c>
      <c r="J151" s="1">
        <v>593.16999999999996</v>
      </c>
      <c r="K151" s="1">
        <v>22629303</v>
      </c>
      <c r="L151" s="1">
        <v>13423012393.4</v>
      </c>
      <c r="M151" s="1">
        <v>219666</v>
      </c>
      <c r="N151" s="3">
        <f>IF(ISERR(LN(Table111[[#This Row],[Close Price]]/I150)),"-",LN(Table111[[#This Row],[Close Price]]/I150))</f>
        <v>3.7646885246260003E-2</v>
      </c>
    </row>
    <row r="152" spans="1:14" x14ac:dyDescent="0.3">
      <c r="A152" s="1" t="s">
        <v>34</v>
      </c>
      <c r="B152" s="1" t="s">
        <v>14</v>
      </c>
      <c r="C152" s="2">
        <v>43319</v>
      </c>
      <c r="D152" s="1">
        <v>596.79999999999995</v>
      </c>
      <c r="E152" s="1">
        <v>597</v>
      </c>
      <c r="F152" s="1">
        <v>606.9</v>
      </c>
      <c r="G152" s="1">
        <v>583.70000000000005</v>
      </c>
      <c r="H152" s="1">
        <v>591.9</v>
      </c>
      <c r="I152" s="1">
        <v>593.04999999999995</v>
      </c>
      <c r="J152" s="1">
        <v>594.76</v>
      </c>
      <c r="K152" s="1">
        <v>16424853</v>
      </c>
      <c r="L152" s="1">
        <v>9768827549.2000008</v>
      </c>
      <c r="M152" s="1">
        <v>174096</v>
      </c>
      <c r="N152" s="3">
        <f>IF(ISERR(LN(Table111[[#This Row],[Close Price]]/I151)),"-",LN(Table111[[#This Row],[Close Price]]/I151))</f>
        <v>-6.3033364142663405E-3</v>
      </c>
    </row>
    <row r="153" spans="1:14" x14ac:dyDescent="0.3">
      <c r="A153" s="1" t="s">
        <v>34</v>
      </c>
      <c r="B153" s="1" t="s">
        <v>14</v>
      </c>
      <c r="C153" s="2">
        <v>43320</v>
      </c>
      <c r="D153" s="1">
        <v>593.04999999999995</v>
      </c>
      <c r="E153" s="1">
        <v>596.75</v>
      </c>
      <c r="F153" s="1">
        <v>598.9</v>
      </c>
      <c r="G153" s="1">
        <v>587</v>
      </c>
      <c r="H153" s="1">
        <v>595.79999999999995</v>
      </c>
      <c r="I153" s="1">
        <v>596.29999999999995</v>
      </c>
      <c r="J153" s="1">
        <v>593.53</v>
      </c>
      <c r="K153" s="1">
        <v>7138029</v>
      </c>
      <c r="L153" s="1">
        <v>4236635938.6500001</v>
      </c>
      <c r="M153" s="1">
        <v>111358</v>
      </c>
      <c r="N153" s="3">
        <f>IF(ISERR(LN(Table111[[#This Row],[Close Price]]/I152)),"-",LN(Table111[[#This Row],[Close Price]]/I152))</f>
        <v>5.4651836537755452E-3</v>
      </c>
    </row>
    <row r="154" spans="1:14" x14ac:dyDescent="0.3">
      <c r="A154" s="1" t="s">
        <v>34</v>
      </c>
      <c r="B154" s="1" t="s">
        <v>14</v>
      </c>
      <c r="C154" s="2">
        <v>43321</v>
      </c>
      <c r="D154" s="1">
        <v>596.29999999999995</v>
      </c>
      <c r="E154" s="1">
        <v>595</v>
      </c>
      <c r="F154" s="1">
        <v>624.4</v>
      </c>
      <c r="G154" s="1">
        <v>595</v>
      </c>
      <c r="H154" s="1">
        <v>621.35</v>
      </c>
      <c r="I154" s="1">
        <v>621.04999999999995</v>
      </c>
      <c r="J154" s="1">
        <v>612.97</v>
      </c>
      <c r="K154" s="1">
        <v>18227195</v>
      </c>
      <c r="L154" s="1">
        <v>11172729779.9</v>
      </c>
      <c r="M154" s="1">
        <v>208981</v>
      </c>
      <c r="N154" s="3">
        <f>IF(ISERR(LN(Table111[[#This Row],[Close Price]]/I153)),"-",LN(Table111[[#This Row],[Close Price]]/I153))</f>
        <v>4.0667697861142486E-2</v>
      </c>
    </row>
    <row r="155" spans="1:14" x14ac:dyDescent="0.3">
      <c r="A155" s="1" t="s">
        <v>34</v>
      </c>
      <c r="B155" s="1" t="s">
        <v>14</v>
      </c>
      <c r="C155" s="2">
        <v>43322</v>
      </c>
      <c r="D155" s="1">
        <v>621.04999999999995</v>
      </c>
      <c r="E155" s="1">
        <v>621.29999999999995</v>
      </c>
      <c r="F155" s="1">
        <v>623.9</v>
      </c>
      <c r="G155" s="1">
        <v>611.25</v>
      </c>
      <c r="H155" s="1">
        <v>616.70000000000005</v>
      </c>
      <c r="I155" s="1">
        <v>615.5</v>
      </c>
      <c r="J155" s="1">
        <v>616.85</v>
      </c>
      <c r="K155" s="1">
        <v>16074351</v>
      </c>
      <c r="L155" s="1">
        <v>9915449623.6000004</v>
      </c>
      <c r="M155" s="1">
        <v>178129</v>
      </c>
      <c r="N155" s="3">
        <f>IF(ISERR(LN(Table111[[#This Row],[Close Price]]/I154)),"-",LN(Table111[[#This Row],[Close Price]]/I154))</f>
        <v>-8.9766483656944247E-3</v>
      </c>
    </row>
    <row r="156" spans="1:14" x14ac:dyDescent="0.3">
      <c r="A156" s="1" t="s">
        <v>34</v>
      </c>
      <c r="B156" s="1" t="s">
        <v>14</v>
      </c>
      <c r="C156" s="2">
        <v>43325</v>
      </c>
      <c r="D156" s="1">
        <v>615.5</v>
      </c>
      <c r="E156" s="1">
        <v>612</v>
      </c>
      <c r="F156" s="1">
        <v>616</v>
      </c>
      <c r="G156" s="1">
        <v>602.6</v>
      </c>
      <c r="H156" s="1">
        <v>605.5</v>
      </c>
      <c r="I156" s="1">
        <v>604.9</v>
      </c>
      <c r="J156" s="1">
        <v>610</v>
      </c>
      <c r="K156" s="1">
        <v>8445677</v>
      </c>
      <c r="L156" s="1">
        <v>5151861190.3999996</v>
      </c>
      <c r="M156" s="1">
        <v>160582</v>
      </c>
      <c r="N156" s="3">
        <f>IF(ISERR(LN(Table111[[#This Row],[Close Price]]/I155)),"-",LN(Table111[[#This Row],[Close Price]]/I155))</f>
        <v>-1.7371790511639722E-2</v>
      </c>
    </row>
    <row r="157" spans="1:14" x14ac:dyDescent="0.3">
      <c r="A157" s="1" t="s">
        <v>34</v>
      </c>
      <c r="B157" s="1" t="s">
        <v>14</v>
      </c>
      <c r="C157" s="2">
        <v>43326</v>
      </c>
      <c r="D157" s="1">
        <v>604.9</v>
      </c>
      <c r="E157" s="1">
        <v>608.6</v>
      </c>
      <c r="F157" s="1">
        <v>621.29999999999995</v>
      </c>
      <c r="G157" s="1">
        <v>608.6</v>
      </c>
      <c r="H157" s="1">
        <v>618.45000000000005</v>
      </c>
      <c r="I157" s="1">
        <v>618.04999999999995</v>
      </c>
      <c r="J157" s="1">
        <v>617.28</v>
      </c>
      <c r="K157" s="1">
        <v>10225641</v>
      </c>
      <c r="L157" s="1">
        <v>6312107418.8000002</v>
      </c>
      <c r="M157" s="1">
        <v>181950</v>
      </c>
      <c r="N157" s="3">
        <f>IF(ISERR(LN(Table111[[#This Row],[Close Price]]/I156)),"-",LN(Table111[[#This Row],[Close Price]]/I156))</f>
        <v>2.1506205220963463E-2</v>
      </c>
    </row>
    <row r="158" spans="1:14" x14ac:dyDescent="0.3">
      <c r="A158" s="1" t="s">
        <v>34</v>
      </c>
      <c r="B158" s="1" t="s">
        <v>14</v>
      </c>
      <c r="C158" s="2">
        <v>43328</v>
      </c>
      <c r="D158" s="1">
        <v>618.04999999999995</v>
      </c>
      <c r="E158" s="1">
        <v>614.9</v>
      </c>
      <c r="F158" s="1">
        <v>635</v>
      </c>
      <c r="G158" s="1">
        <v>611.25</v>
      </c>
      <c r="H158" s="1">
        <v>625.29999999999995</v>
      </c>
      <c r="I158" s="1">
        <v>623.45000000000005</v>
      </c>
      <c r="J158" s="1">
        <v>627.11</v>
      </c>
      <c r="K158" s="1">
        <v>18777302</v>
      </c>
      <c r="L158" s="1">
        <v>11775510348.4</v>
      </c>
      <c r="M158" s="1">
        <v>179185</v>
      </c>
      <c r="N158" s="3">
        <f>IF(ISERR(LN(Table111[[#This Row],[Close Price]]/I157)),"-",LN(Table111[[#This Row],[Close Price]]/I157))</f>
        <v>8.6992091087632496E-3</v>
      </c>
    </row>
    <row r="159" spans="1:14" x14ac:dyDescent="0.3">
      <c r="A159" s="1" t="s">
        <v>34</v>
      </c>
      <c r="B159" s="1" t="s">
        <v>14</v>
      </c>
      <c r="C159" s="2">
        <v>43329</v>
      </c>
      <c r="D159" s="1">
        <v>623.45000000000005</v>
      </c>
      <c r="E159" s="1">
        <v>630</v>
      </c>
      <c r="F159" s="1">
        <v>632.45000000000005</v>
      </c>
      <c r="G159" s="1">
        <v>620.29999999999995</v>
      </c>
      <c r="H159" s="1">
        <v>627.1</v>
      </c>
      <c r="I159" s="1">
        <v>627.29999999999995</v>
      </c>
      <c r="J159" s="1">
        <v>626.58000000000004</v>
      </c>
      <c r="K159" s="1">
        <v>13411536</v>
      </c>
      <c r="L159" s="1">
        <v>8403411446.9499998</v>
      </c>
      <c r="M159" s="1">
        <v>229837</v>
      </c>
      <c r="N159" s="3">
        <f>IF(ISERR(LN(Table111[[#This Row],[Close Price]]/I158)),"-",LN(Table111[[#This Row],[Close Price]]/I158))</f>
        <v>6.1563256601021871E-3</v>
      </c>
    </row>
    <row r="160" spans="1:14" x14ac:dyDescent="0.3">
      <c r="A160" s="1" t="s">
        <v>34</v>
      </c>
      <c r="B160" s="1" t="s">
        <v>14</v>
      </c>
      <c r="C160" s="2">
        <v>43332</v>
      </c>
      <c r="D160" s="1">
        <v>627.29999999999995</v>
      </c>
      <c r="E160" s="1">
        <v>630</v>
      </c>
      <c r="F160" s="1">
        <v>630.6</v>
      </c>
      <c r="G160" s="1">
        <v>622.1</v>
      </c>
      <c r="H160" s="1">
        <v>625</v>
      </c>
      <c r="I160" s="1">
        <v>624.4</v>
      </c>
      <c r="J160" s="1">
        <v>626.05999999999995</v>
      </c>
      <c r="K160" s="1">
        <v>6463139</v>
      </c>
      <c r="L160" s="1">
        <v>4046339330.4499998</v>
      </c>
      <c r="M160" s="1">
        <v>130432</v>
      </c>
      <c r="N160" s="3">
        <f>IF(ISERR(LN(Table111[[#This Row],[Close Price]]/I159)),"-",LN(Table111[[#This Row],[Close Price]]/I159))</f>
        <v>-4.6337064614205246E-3</v>
      </c>
    </row>
    <row r="161" spans="1:14" x14ac:dyDescent="0.3">
      <c r="A161" s="1" t="s">
        <v>34</v>
      </c>
      <c r="B161" s="1" t="s">
        <v>14</v>
      </c>
      <c r="C161" s="2">
        <v>43333</v>
      </c>
      <c r="D161" s="1">
        <v>624.4</v>
      </c>
      <c r="E161" s="1">
        <v>625.4</v>
      </c>
      <c r="F161" s="1">
        <v>638.25</v>
      </c>
      <c r="G161" s="1">
        <v>617.29999999999995</v>
      </c>
      <c r="H161" s="1">
        <v>636.5</v>
      </c>
      <c r="I161" s="1">
        <v>635.75</v>
      </c>
      <c r="J161" s="1">
        <v>624.75</v>
      </c>
      <c r="K161" s="1">
        <v>15522297</v>
      </c>
      <c r="L161" s="1">
        <v>9697573611.1000004</v>
      </c>
      <c r="M161" s="1">
        <v>142838</v>
      </c>
      <c r="N161" s="3">
        <f>IF(ISERR(LN(Table111[[#This Row],[Close Price]]/I160)),"-",LN(Table111[[#This Row],[Close Price]]/I160))</f>
        <v>1.8014215660951974E-2</v>
      </c>
    </row>
    <row r="162" spans="1:14" x14ac:dyDescent="0.3">
      <c r="A162" s="1" t="s">
        <v>34</v>
      </c>
      <c r="B162" s="1" t="s">
        <v>14</v>
      </c>
      <c r="C162" s="2">
        <v>43335</v>
      </c>
      <c r="D162" s="1">
        <v>635.75</v>
      </c>
      <c r="E162" s="1">
        <v>644.65</v>
      </c>
      <c r="F162" s="1">
        <v>644.65</v>
      </c>
      <c r="G162" s="1">
        <v>628.54999999999995</v>
      </c>
      <c r="H162" s="1">
        <v>634</v>
      </c>
      <c r="I162" s="1">
        <v>631.75</v>
      </c>
      <c r="J162" s="1">
        <v>635.79999999999995</v>
      </c>
      <c r="K162" s="1">
        <v>12699837</v>
      </c>
      <c r="L162" s="1">
        <v>8074517888.1999998</v>
      </c>
      <c r="M162" s="1">
        <v>211720</v>
      </c>
      <c r="N162" s="3">
        <f>IF(ISERR(LN(Table111[[#This Row],[Close Price]]/I161)),"-",LN(Table111[[#This Row],[Close Price]]/I161))</f>
        <v>-6.3116580339254063E-3</v>
      </c>
    </row>
    <row r="163" spans="1:14" x14ac:dyDescent="0.3">
      <c r="A163" s="1" t="s">
        <v>34</v>
      </c>
      <c r="B163" s="1" t="s">
        <v>14</v>
      </c>
      <c r="C163" s="2">
        <v>43336</v>
      </c>
      <c r="D163" s="1">
        <v>631.75</v>
      </c>
      <c r="E163" s="1">
        <v>638.04999999999995</v>
      </c>
      <c r="F163" s="1">
        <v>643.4</v>
      </c>
      <c r="G163" s="1">
        <v>634</v>
      </c>
      <c r="H163" s="1">
        <v>638.5</v>
      </c>
      <c r="I163" s="1">
        <v>639.9</v>
      </c>
      <c r="J163" s="1">
        <v>638.46</v>
      </c>
      <c r="K163" s="1">
        <v>15035968</v>
      </c>
      <c r="L163" s="1">
        <v>9599936308.6499996</v>
      </c>
      <c r="M163" s="1">
        <v>144038</v>
      </c>
      <c r="N163" s="3">
        <f>IF(ISERR(LN(Table111[[#This Row],[Close Price]]/I162)),"-",LN(Table111[[#This Row],[Close Price]]/I162))</f>
        <v>1.2818167877111042E-2</v>
      </c>
    </row>
    <row r="164" spans="1:14" x14ac:dyDescent="0.3">
      <c r="A164" s="1" t="s">
        <v>34</v>
      </c>
      <c r="B164" s="1" t="s">
        <v>14</v>
      </c>
      <c r="C164" s="2">
        <v>43339</v>
      </c>
      <c r="D164" s="1">
        <v>639.9</v>
      </c>
      <c r="E164" s="1">
        <v>643</v>
      </c>
      <c r="F164" s="1">
        <v>651.5</v>
      </c>
      <c r="G164" s="1">
        <v>642</v>
      </c>
      <c r="H164" s="1">
        <v>648</v>
      </c>
      <c r="I164" s="1">
        <v>650.20000000000005</v>
      </c>
      <c r="J164" s="1">
        <v>648.48</v>
      </c>
      <c r="K164" s="1">
        <v>9819034</v>
      </c>
      <c r="L164" s="1">
        <v>6367452024.0500002</v>
      </c>
      <c r="M164" s="1">
        <v>161801</v>
      </c>
      <c r="N164" s="3">
        <f>IF(ISERR(LN(Table111[[#This Row],[Close Price]]/I163)),"-",LN(Table111[[#This Row],[Close Price]]/I163))</f>
        <v>1.5968093724390595E-2</v>
      </c>
    </row>
    <row r="165" spans="1:14" x14ac:dyDescent="0.3">
      <c r="A165" s="1" t="s">
        <v>34</v>
      </c>
      <c r="B165" s="1" t="s">
        <v>14</v>
      </c>
      <c r="C165" s="2">
        <v>43340</v>
      </c>
      <c r="D165" s="1">
        <v>650.20000000000005</v>
      </c>
      <c r="E165" s="1">
        <v>652</v>
      </c>
      <c r="F165" s="1">
        <v>662.8</v>
      </c>
      <c r="G165" s="1">
        <v>642</v>
      </c>
      <c r="H165" s="1">
        <v>659.35</v>
      </c>
      <c r="I165" s="1">
        <v>660.05</v>
      </c>
      <c r="J165" s="1">
        <v>652.67999999999995</v>
      </c>
      <c r="K165" s="1">
        <v>9886447</v>
      </c>
      <c r="L165" s="1">
        <v>6452664230.8000002</v>
      </c>
      <c r="M165" s="1">
        <v>145178</v>
      </c>
      <c r="N165" s="3">
        <f>IF(ISERR(LN(Table111[[#This Row],[Close Price]]/I164)),"-",LN(Table111[[#This Row],[Close Price]]/I164))</f>
        <v>1.5035581856963479E-2</v>
      </c>
    </row>
    <row r="166" spans="1:14" x14ac:dyDescent="0.3">
      <c r="A166" s="1" t="s">
        <v>34</v>
      </c>
      <c r="B166" s="1" t="s">
        <v>14</v>
      </c>
      <c r="C166" s="2">
        <v>43341</v>
      </c>
      <c r="D166" s="1">
        <v>660.05</v>
      </c>
      <c r="E166" s="1">
        <v>657.5</v>
      </c>
      <c r="F166" s="1">
        <v>667.65</v>
      </c>
      <c r="G166" s="1">
        <v>653.25</v>
      </c>
      <c r="H166" s="1">
        <v>655.5</v>
      </c>
      <c r="I166" s="1">
        <v>656.9</v>
      </c>
      <c r="J166" s="1">
        <v>662.77</v>
      </c>
      <c r="K166" s="1">
        <v>13329261</v>
      </c>
      <c r="L166" s="1">
        <v>8834260471.6000004</v>
      </c>
      <c r="M166" s="1">
        <v>158932</v>
      </c>
      <c r="N166" s="3">
        <f>IF(ISERR(LN(Table111[[#This Row],[Close Price]]/I165)),"-",LN(Table111[[#This Row],[Close Price]]/I165))</f>
        <v>-4.7837898283413184E-3</v>
      </c>
    </row>
    <row r="167" spans="1:14" x14ac:dyDescent="0.3">
      <c r="A167" s="1" t="s">
        <v>34</v>
      </c>
      <c r="B167" s="1" t="s">
        <v>14</v>
      </c>
      <c r="C167" s="2">
        <v>43342</v>
      </c>
      <c r="D167" s="1">
        <v>656.9</v>
      </c>
      <c r="E167" s="1">
        <v>661.85</v>
      </c>
      <c r="F167" s="1">
        <v>661.85</v>
      </c>
      <c r="G167" s="1">
        <v>643.04999999999995</v>
      </c>
      <c r="H167" s="1">
        <v>649.54999999999995</v>
      </c>
      <c r="I167" s="1">
        <v>649.75</v>
      </c>
      <c r="J167" s="1">
        <v>649.69000000000005</v>
      </c>
      <c r="K167" s="1">
        <v>14868623</v>
      </c>
      <c r="L167" s="1">
        <v>9659951718.8500004</v>
      </c>
      <c r="M167" s="1">
        <v>142466</v>
      </c>
      <c r="N167" s="3">
        <f>IF(ISERR(LN(Table111[[#This Row],[Close Price]]/I166)),"-",LN(Table111[[#This Row],[Close Price]]/I166))</f>
        <v>-1.0944126376827639E-2</v>
      </c>
    </row>
    <row r="168" spans="1:14" x14ac:dyDescent="0.3">
      <c r="A168" s="1" t="s">
        <v>34</v>
      </c>
      <c r="B168" s="1" t="s">
        <v>14</v>
      </c>
      <c r="C168" s="2">
        <v>43343</v>
      </c>
      <c r="D168" s="1">
        <v>649.75</v>
      </c>
      <c r="E168" s="1">
        <v>649.5</v>
      </c>
      <c r="F168" s="1">
        <v>653.5</v>
      </c>
      <c r="G168" s="1">
        <v>641.25</v>
      </c>
      <c r="H168" s="1">
        <v>649.29999999999995</v>
      </c>
      <c r="I168" s="1">
        <v>649.25</v>
      </c>
      <c r="J168" s="1">
        <v>648.14</v>
      </c>
      <c r="K168" s="1">
        <v>10207700</v>
      </c>
      <c r="L168" s="1">
        <v>6616008894.4499998</v>
      </c>
      <c r="M168" s="1">
        <v>179155</v>
      </c>
      <c r="N168" s="3">
        <f>IF(ISERR(LN(Table111[[#This Row],[Close Price]]/I167)),"-",LN(Table111[[#This Row],[Close Price]]/I167))</f>
        <v>-7.6982297874180177E-4</v>
      </c>
    </row>
    <row r="169" spans="1:14" x14ac:dyDescent="0.3">
      <c r="A169" s="1" t="s">
        <v>34</v>
      </c>
      <c r="B169" s="1" t="s">
        <v>14</v>
      </c>
      <c r="C169" s="2">
        <v>43346</v>
      </c>
      <c r="D169" s="1">
        <v>649.25</v>
      </c>
      <c r="E169" s="1">
        <v>655.45</v>
      </c>
      <c r="F169" s="1">
        <v>655.45</v>
      </c>
      <c r="G169" s="1">
        <v>629.6</v>
      </c>
      <c r="H169" s="1">
        <v>630.70000000000005</v>
      </c>
      <c r="I169" s="1">
        <v>631.79999999999995</v>
      </c>
      <c r="J169" s="1">
        <v>638.73</v>
      </c>
      <c r="K169" s="1">
        <v>6494484</v>
      </c>
      <c r="L169" s="1">
        <v>4148247645.1999998</v>
      </c>
      <c r="M169" s="1">
        <v>88364</v>
      </c>
      <c r="N169" s="3">
        <f>IF(ISERR(LN(Table111[[#This Row],[Close Price]]/I168)),"-",LN(Table111[[#This Row],[Close Price]]/I168))</f>
        <v>-2.7244962174873079E-2</v>
      </c>
    </row>
    <row r="170" spans="1:14" x14ac:dyDescent="0.3">
      <c r="A170" s="1" t="s">
        <v>34</v>
      </c>
      <c r="B170" s="1" t="s">
        <v>14</v>
      </c>
      <c r="C170" s="2">
        <v>43347</v>
      </c>
      <c r="D170" s="1">
        <v>631.79999999999995</v>
      </c>
      <c r="E170" s="1">
        <v>631</v>
      </c>
      <c r="F170" s="1">
        <v>644.4</v>
      </c>
      <c r="G170" s="1">
        <v>622.75</v>
      </c>
      <c r="H170" s="1">
        <v>642.75</v>
      </c>
      <c r="I170" s="1">
        <v>641.79999999999995</v>
      </c>
      <c r="J170" s="1">
        <v>634.62</v>
      </c>
      <c r="K170" s="1">
        <v>9305124</v>
      </c>
      <c r="L170" s="1">
        <v>5905251786.1499996</v>
      </c>
      <c r="M170" s="1">
        <v>109084</v>
      </c>
      <c r="N170" s="3">
        <f>IF(ISERR(LN(Table111[[#This Row],[Close Price]]/I169)),"-",LN(Table111[[#This Row],[Close Price]]/I169))</f>
        <v>1.570384030777159E-2</v>
      </c>
    </row>
    <row r="171" spans="1:14" x14ac:dyDescent="0.3">
      <c r="A171" s="1" t="s">
        <v>34</v>
      </c>
      <c r="B171" s="1" t="s">
        <v>14</v>
      </c>
      <c r="C171" s="2">
        <v>43348</v>
      </c>
      <c r="D171" s="1">
        <v>641.79999999999995</v>
      </c>
      <c r="E171" s="1">
        <v>641</v>
      </c>
      <c r="F171" s="1">
        <v>646.65</v>
      </c>
      <c r="G171" s="1">
        <v>631.35</v>
      </c>
      <c r="H171" s="1">
        <v>637</v>
      </c>
      <c r="I171" s="1">
        <v>637.65</v>
      </c>
      <c r="J171" s="1">
        <v>638.44000000000005</v>
      </c>
      <c r="K171" s="1">
        <v>8837398</v>
      </c>
      <c r="L171" s="1">
        <v>5642182256.6999998</v>
      </c>
      <c r="M171" s="1">
        <v>113081</v>
      </c>
      <c r="N171" s="3">
        <f>IF(ISERR(LN(Table111[[#This Row],[Close Price]]/I170)),"-",LN(Table111[[#This Row],[Close Price]]/I170))</f>
        <v>-6.4871852028475802E-3</v>
      </c>
    </row>
    <row r="172" spans="1:14" x14ac:dyDescent="0.3">
      <c r="A172" s="1" t="s">
        <v>34</v>
      </c>
      <c r="B172" s="1" t="s">
        <v>14</v>
      </c>
      <c r="C172" s="2">
        <v>43349</v>
      </c>
      <c r="D172" s="1">
        <v>637.65</v>
      </c>
      <c r="E172" s="1">
        <v>638.9</v>
      </c>
      <c r="F172" s="1">
        <v>643.29999999999995</v>
      </c>
      <c r="G172" s="1">
        <v>624.6</v>
      </c>
      <c r="H172" s="1">
        <v>637.5</v>
      </c>
      <c r="I172" s="1">
        <v>638.20000000000005</v>
      </c>
      <c r="J172" s="1">
        <v>632.73</v>
      </c>
      <c r="K172" s="1">
        <v>10026621</v>
      </c>
      <c r="L172" s="1">
        <v>6344121074.1499996</v>
      </c>
      <c r="M172" s="1">
        <v>122891</v>
      </c>
      <c r="N172" s="3">
        <f>IF(ISERR(LN(Table111[[#This Row],[Close Price]]/I171)),"-",LN(Table111[[#This Row],[Close Price]]/I171))</f>
        <v>8.6217037123441354E-4</v>
      </c>
    </row>
    <row r="173" spans="1:14" x14ac:dyDescent="0.3">
      <c r="A173" s="1" t="s">
        <v>34</v>
      </c>
      <c r="B173" s="1" t="s">
        <v>14</v>
      </c>
      <c r="C173" s="2">
        <v>43350</v>
      </c>
      <c r="D173" s="1">
        <v>638.20000000000005</v>
      </c>
      <c r="E173" s="1">
        <v>640</v>
      </c>
      <c r="F173" s="1">
        <v>648</v>
      </c>
      <c r="G173" s="1">
        <v>632.1</v>
      </c>
      <c r="H173" s="1">
        <v>645</v>
      </c>
      <c r="I173" s="1">
        <v>645.54999999999995</v>
      </c>
      <c r="J173" s="1">
        <v>642.12</v>
      </c>
      <c r="K173" s="1">
        <v>6999943</v>
      </c>
      <c r="L173" s="1">
        <v>4494771247.8000002</v>
      </c>
      <c r="M173" s="1">
        <v>96566</v>
      </c>
      <c r="N173" s="3">
        <f>IF(ISERR(LN(Table111[[#This Row],[Close Price]]/I172)),"-",LN(Table111[[#This Row],[Close Price]]/I172))</f>
        <v>1.1450952776584308E-2</v>
      </c>
    </row>
    <row r="174" spans="1:14" x14ac:dyDescent="0.3">
      <c r="A174" s="1" t="s">
        <v>34</v>
      </c>
      <c r="B174" s="1" t="s">
        <v>14</v>
      </c>
      <c r="C174" s="2">
        <v>43353</v>
      </c>
      <c r="D174" s="1">
        <v>645.54999999999995</v>
      </c>
      <c r="E174" s="1">
        <v>644.95000000000005</v>
      </c>
      <c r="F174" s="1">
        <v>677.95</v>
      </c>
      <c r="G174" s="1">
        <v>643.29999999999995</v>
      </c>
      <c r="H174" s="1">
        <v>651.5</v>
      </c>
      <c r="I174" s="1">
        <v>651.75</v>
      </c>
      <c r="J174" s="1">
        <v>661.46</v>
      </c>
      <c r="K174" s="1">
        <v>32430222</v>
      </c>
      <c r="L174" s="1">
        <v>21451226217.349998</v>
      </c>
      <c r="M174" s="1">
        <v>282777</v>
      </c>
      <c r="N174" s="3">
        <f>IF(ISERR(LN(Table111[[#This Row],[Close Price]]/I173)),"-",LN(Table111[[#This Row],[Close Price]]/I173))</f>
        <v>9.5583861928835914E-3</v>
      </c>
    </row>
    <row r="175" spans="1:14" x14ac:dyDescent="0.3">
      <c r="A175" s="1" t="s">
        <v>34</v>
      </c>
      <c r="B175" s="1" t="s">
        <v>14</v>
      </c>
      <c r="C175" s="2">
        <v>43354</v>
      </c>
      <c r="D175" s="1">
        <v>651.75</v>
      </c>
      <c r="E175" s="1">
        <v>651.65</v>
      </c>
      <c r="F175" s="1">
        <v>665.7</v>
      </c>
      <c r="G175" s="1">
        <v>647.45000000000005</v>
      </c>
      <c r="H175" s="1">
        <v>650.5</v>
      </c>
      <c r="I175" s="1">
        <v>650.15</v>
      </c>
      <c r="J175" s="1">
        <v>656.54</v>
      </c>
      <c r="K175" s="1">
        <v>19162102</v>
      </c>
      <c r="L175" s="1">
        <v>12580626860.65</v>
      </c>
      <c r="M175" s="1">
        <v>213643</v>
      </c>
      <c r="N175" s="3">
        <f>IF(ISERR(LN(Table111[[#This Row],[Close Price]]/I174)),"-",LN(Table111[[#This Row],[Close Price]]/I174))</f>
        <v>-2.4579473162822806E-3</v>
      </c>
    </row>
    <row r="176" spans="1:14" x14ac:dyDescent="0.3">
      <c r="A176" s="1" t="s">
        <v>34</v>
      </c>
      <c r="B176" s="1" t="s">
        <v>14</v>
      </c>
      <c r="C176" s="2">
        <v>43355</v>
      </c>
      <c r="D176" s="1">
        <v>650.15</v>
      </c>
      <c r="E176" s="1">
        <v>665</v>
      </c>
      <c r="F176" s="1">
        <v>665</v>
      </c>
      <c r="G176" s="1">
        <v>630.1</v>
      </c>
      <c r="H176" s="1">
        <v>636</v>
      </c>
      <c r="I176" s="1">
        <v>635.45000000000005</v>
      </c>
      <c r="J176" s="1">
        <v>639.03</v>
      </c>
      <c r="K176" s="1">
        <v>14448365</v>
      </c>
      <c r="L176" s="1">
        <v>9232916530.4500008</v>
      </c>
      <c r="M176" s="1">
        <v>176846</v>
      </c>
      <c r="N176" s="3">
        <f>IF(ISERR(LN(Table111[[#This Row],[Close Price]]/I175)),"-",LN(Table111[[#This Row],[Close Price]]/I175))</f>
        <v>-2.2869696169249314E-2</v>
      </c>
    </row>
    <row r="177" spans="1:14" x14ac:dyDescent="0.3">
      <c r="A177" s="1" t="s">
        <v>34</v>
      </c>
      <c r="B177" s="1" t="s">
        <v>14</v>
      </c>
      <c r="C177" s="2">
        <v>43357</v>
      </c>
      <c r="D177" s="1">
        <v>635.45000000000005</v>
      </c>
      <c r="E177" s="1">
        <v>641.79999999999995</v>
      </c>
      <c r="F177" s="1">
        <v>644</v>
      </c>
      <c r="G177" s="1">
        <v>632</v>
      </c>
      <c r="H177" s="1">
        <v>636.65</v>
      </c>
      <c r="I177" s="1">
        <v>636.4</v>
      </c>
      <c r="J177" s="1">
        <v>636.08000000000004</v>
      </c>
      <c r="K177" s="1">
        <v>12083354</v>
      </c>
      <c r="L177" s="1">
        <v>7685955912.25</v>
      </c>
      <c r="M177" s="1">
        <v>232793</v>
      </c>
      <c r="N177" s="3">
        <f>IF(ISERR(LN(Table111[[#This Row],[Close Price]]/I176)),"-",LN(Table111[[#This Row],[Close Price]]/I176))</f>
        <v>1.4938871355521983E-3</v>
      </c>
    </row>
    <row r="178" spans="1:14" x14ac:dyDescent="0.3">
      <c r="A178" s="1" t="s">
        <v>34</v>
      </c>
      <c r="B178" s="1" t="s">
        <v>14</v>
      </c>
      <c r="C178" s="2">
        <v>43360</v>
      </c>
      <c r="D178" s="1">
        <v>636.4</v>
      </c>
      <c r="E178" s="1">
        <v>633.70000000000005</v>
      </c>
      <c r="F178" s="1">
        <v>634</v>
      </c>
      <c r="G178" s="1">
        <v>622</v>
      </c>
      <c r="H178" s="1">
        <v>624.6</v>
      </c>
      <c r="I178" s="1">
        <v>625.95000000000005</v>
      </c>
      <c r="J178" s="1">
        <v>626.26</v>
      </c>
      <c r="K178" s="1">
        <v>6644742</v>
      </c>
      <c r="L178" s="1">
        <v>4161308314.4000001</v>
      </c>
      <c r="M178" s="1">
        <v>124798</v>
      </c>
      <c r="N178" s="3">
        <f>IF(ISERR(LN(Table111[[#This Row],[Close Price]]/I177)),"-",LN(Table111[[#This Row],[Close Price]]/I177))</f>
        <v>-1.6556800757960368E-2</v>
      </c>
    </row>
    <row r="179" spans="1:14" x14ac:dyDescent="0.3">
      <c r="A179" s="1" t="s">
        <v>34</v>
      </c>
      <c r="B179" s="1" t="s">
        <v>14</v>
      </c>
      <c r="C179" s="2">
        <v>43361</v>
      </c>
      <c r="D179" s="1">
        <v>625.95000000000005</v>
      </c>
      <c r="E179" s="1">
        <v>624</v>
      </c>
      <c r="F179" s="1">
        <v>633.04999999999995</v>
      </c>
      <c r="G179" s="1">
        <v>606.15</v>
      </c>
      <c r="H179" s="1">
        <v>609</v>
      </c>
      <c r="I179" s="1">
        <v>608.6</v>
      </c>
      <c r="J179" s="1">
        <v>618.96</v>
      </c>
      <c r="K179" s="1">
        <v>10724450</v>
      </c>
      <c r="L179" s="1">
        <v>6638023758.8000002</v>
      </c>
      <c r="M179" s="1">
        <v>172753</v>
      </c>
      <c r="N179" s="3">
        <f>IF(ISERR(LN(Table111[[#This Row],[Close Price]]/I178)),"-",LN(Table111[[#This Row],[Close Price]]/I178))</f>
        <v>-2.8109258242800656E-2</v>
      </c>
    </row>
    <row r="180" spans="1:14" x14ac:dyDescent="0.3">
      <c r="A180" s="1" t="s">
        <v>34</v>
      </c>
      <c r="B180" s="1" t="s">
        <v>14</v>
      </c>
      <c r="C180" s="2">
        <v>43362</v>
      </c>
      <c r="D180" s="1">
        <v>608.6</v>
      </c>
      <c r="E180" s="1">
        <v>611.6</v>
      </c>
      <c r="F180" s="1">
        <v>622.5</v>
      </c>
      <c r="G180" s="1">
        <v>601.29999999999995</v>
      </c>
      <c r="H180" s="1">
        <v>610.35</v>
      </c>
      <c r="I180" s="1">
        <v>608.79999999999995</v>
      </c>
      <c r="J180" s="1">
        <v>611.23</v>
      </c>
      <c r="K180" s="1">
        <v>9373364</v>
      </c>
      <c r="L180" s="1">
        <v>5729271244.8000002</v>
      </c>
      <c r="M180" s="1">
        <v>158522</v>
      </c>
      <c r="N180" s="3">
        <f>IF(ISERR(LN(Table111[[#This Row],[Close Price]]/I179)),"-",LN(Table111[[#This Row],[Close Price]]/I179))</f>
        <v>3.285690846052511E-4</v>
      </c>
    </row>
    <row r="181" spans="1:14" x14ac:dyDescent="0.3">
      <c r="A181" s="1" t="s">
        <v>34</v>
      </c>
      <c r="B181" s="1" t="s">
        <v>14</v>
      </c>
      <c r="C181" s="2">
        <v>43364</v>
      </c>
      <c r="D181" s="1">
        <v>608.79999999999995</v>
      </c>
      <c r="E181" s="1">
        <v>618.95000000000005</v>
      </c>
      <c r="F181" s="1">
        <v>634</v>
      </c>
      <c r="G181" s="1">
        <v>563.4</v>
      </c>
      <c r="H181" s="1">
        <v>592.95000000000005</v>
      </c>
      <c r="I181" s="1">
        <v>599.20000000000005</v>
      </c>
      <c r="J181" s="1">
        <v>614.65</v>
      </c>
      <c r="K181" s="1">
        <v>24788799</v>
      </c>
      <c r="L181" s="1">
        <v>15236477668.700001</v>
      </c>
      <c r="M181" s="1">
        <v>267115</v>
      </c>
      <c r="N181" s="3">
        <f>IF(ISERR(LN(Table111[[#This Row],[Close Price]]/I180)),"-",LN(Table111[[#This Row],[Close Price]]/I180))</f>
        <v>-1.5894374344466153E-2</v>
      </c>
    </row>
    <row r="182" spans="1:14" x14ac:dyDescent="0.3">
      <c r="A182" s="1" t="s">
        <v>34</v>
      </c>
      <c r="B182" s="1" t="s">
        <v>14</v>
      </c>
      <c r="C182" s="2">
        <v>43367</v>
      </c>
      <c r="D182" s="1">
        <v>599.20000000000005</v>
      </c>
      <c r="E182" s="1">
        <v>599.6</v>
      </c>
      <c r="F182" s="1">
        <v>605.75</v>
      </c>
      <c r="G182" s="1">
        <v>587.85</v>
      </c>
      <c r="H182" s="1">
        <v>596.4</v>
      </c>
      <c r="I182" s="1">
        <v>597.35</v>
      </c>
      <c r="J182" s="1">
        <v>597.84</v>
      </c>
      <c r="K182" s="1">
        <v>11998797</v>
      </c>
      <c r="L182" s="1">
        <v>7173334129.8000002</v>
      </c>
      <c r="M182" s="1">
        <v>158165</v>
      </c>
      <c r="N182" s="3">
        <f>IF(ISERR(LN(Table111[[#This Row],[Close Price]]/I181)),"-",LN(Table111[[#This Row],[Close Price]]/I181))</f>
        <v>-3.0922259397769955E-3</v>
      </c>
    </row>
    <row r="183" spans="1:14" x14ac:dyDescent="0.3">
      <c r="A183" s="1" t="s">
        <v>34</v>
      </c>
      <c r="B183" s="1" t="s">
        <v>14</v>
      </c>
      <c r="C183" s="2">
        <v>43368</v>
      </c>
      <c r="D183" s="1">
        <v>597.35</v>
      </c>
      <c r="E183" s="1">
        <v>598.79999999999995</v>
      </c>
      <c r="F183" s="1">
        <v>619.79999999999995</v>
      </c>
      <c r="G183" s="1">
        <v>589.54999999999995</v>
      </c>
      <c r="H183" s="1">
        <v>614</v>
      </c>
      <c r="I183" s="1">
        <v>614.35</v>
      </c>
      <c r="J183" s="1">
        <v>608.83000000000004</v>
      </c>
      <c r="K183" s="1">
        <v>17515392</v>
      </c>
      <c r="L183" s="1">
        <v>10663921715.5</v>
      </c>
      <c r="M183" s="1">
        <v>191490</v>
      </c>
      <c r="N183" s="3">
        <f>IF(ISERR(LN(Table111[[#This Row],[Close Price]]/I182)),"-",LN(Table111[[#This Row],[Close Price]]/I182))</f>
        <v>2.8061592050347393E-2</v>
      </c>
    </row>
    <row r="184" spans="1:14" x14ac:dyDescent="0.3">
      <c r="A184" s="1" t="s">
        <v>34</v>
      </c>
      <c r="B184" s="1" t="s">
        <v>14</v>
      </c>
      <c r="C184" s="2">
        <v>43369</v>
      </c>
      <c r="D184" s="1">
        <v>614.35</v>
      </c>
      <c r="E184" s="1">
        <v>619</v>
      </c>
      <c r="F184" s="1">
        <v>624.35</v>
      </c>
      <c r="G184" s="1">
        <v>612.04999999999995</v>
      </c>
      <c r="H184" s="1">
        <v>617.65</v>
      </c>
      <c r="I184" s="1">
        <v>617.45000000000005</v>
      </c>
      <c r="J184" s="1">
        <v>618.75</v>
      </c>
      <c r="K184" s="1">
        <v>8725133</v>
      </c>
      <c r="L184" s="1">
        <v>5398700372.6999998</v>
      </c>
      <c r="M184" s="1">
        <v>107346</v>
      </c>
      <c r="N184" s="3">
        <f>IF(ISERR(LN(Table111[[#This Row],[Close Price]]/I183)),"-",LN(Table111[[#This Row],[Close Price]]/I183))</f>
        <v>5.0332952502511004E-3</v>
      </c>
    </row>
    <row r="185" spans="1:14" x14ac:dyDescent="0.3">
      <c r="A185" s="1" t="s">
        <v>34</v>
      </c>
      <c r="B185" s="1" t="s">
        <v>14</v>
      </c>
      <c r="C185" s="2">
        <v>43370</v>
      </c>
      <c r="D185" s="1">
        <v>617.45000000000005</v>
      </c>
      <c r="E185" s="1">
        <v>617.35</v>
      </c>
      <c r="F185" s="1">
        <v>619.75</v>
      </c>
      <c r="G185" s="1">
        <v>597</v>
      </c>
      <c r="H185" s="1">
        <v>601</v>
      </c>
      <c r="I185" s="1">
        <v>600.15</v>
      </c>
      <c r="J185" s="1">
        <v>605.57000000000005</v>
      </c>
      <c r="K185" s="1">
        <v>9683836</v>
      </c>
      <c r="L185" s="1">
        <v>5864256312.5</v>
      </c>
      <c r="M185" s="1">
        <v>120763</v>
      </c>
      <c r="N185" s="3">
        <f>IF(ISERR(LN(Table111[[#This Row],[Close Price]]/I184)),"-",LN(Table111[[#This Row],[Close Price]]/I184))</f>
        <v>-2.8418469592477812E-2</v>
      </c>
    </row>
    <row r="186" spans="1:14" x14ac:dyDescent="0.3">
      <c r="A186" s="1" t="s">
        <v>34</v>
      </c>
      <c r="B186" s="1" t="s">
        <v>14</v>
      </c>
      <c r="C186" s="2">
        <v>43371</v>
      </c>
      <c r="D186" s="1">
        <v>600.15</v>
      </c>
      <c r="E186" s="1">
        <v>598.5</v>
      </c>
      <c r="F186" s="1">
        <v>619.79999999999995</v>
      </c>
      <c r="G186" s="1">
        <v>594.04999999999995</v>
      </c>
      <c r="H186" s="1">
        <v>616.4</v>
      </c>
      <c r="I186" s="1">
        <v>613.25</v>
      </c>
      <c r="J186" s="1">
        <v>606.15</v>
      </c>
      <c r="K186" s="1">
        <v>16754620</v>
      </c>
      <c r="L186" s="1">
        <v>10155864567.5</v>
      </c>
      <c r="M186" s="1">
        <v>164850</v>
      </c>
      <c r="N186" s="3">
        <f>IF(ISERR(LN(Table111[[#This Row],[Close Price]]/I185)),"-",LN(Table111[[#This Row],[Close Price]]/I185))</f>
        <v>2.1593059167245011E-2</v>
      </c>
    </row>
    <row r="187" spans="1:14" x14ac:dyDescent="0.3">
      <c r="A187" s="1" t="s">
        <v>34</v>
      </c>
      <c r="B187" s="1" t="s">
        <v>14</v>
      </c>
      <c r="C187" s="2">
        <v>43374</v>
      </c>
      <c r="D187" s="1">
        <v>613.25</v>
      </c>
      <c r="E187" s="1">
        <v>615.1</v>
      </c>
      <c r="F187" s="1">
        <v>617.5</v>
      </c>
      <c r="G187" s="1">
        <v>572.5</v>
      </c>
      <c r="H187" s="1">
        <v>592.75</v>
      </c>
      <c r="I187" s="1">
        <v>593.45000000000005</v>
      </c>
      <c r="J187" s="1">
        <v>591.59</v>
      </c>
      <c r="K187" s="1">
        <v>20117451</v>
      </c>
      <c r="L187" s="1">
        <v>11901347717.450001</v>
      </c>
      <c r="M187" s="1">
        <v>193226</v>
      </c>
      <c r="N187" s="3">
        <f>IF(ISERR(LN(Table111[[#This Row],[Close Price]]/I186)),"-",LN(Table111[[#This Row],[Close Price]]/I186))</f>
        <v>-3.2819718636084433E-2</v>
      </c>
    </row>
    <row r="188" spans="1:14" x14ac:dyDescent="0.3">
      <c r="A188" s="1" t="s">
        <v>34</v>
      </c>
      <c r="B188" s="1" t="s">
        <v>14</v>
      </c>
      <c r="C188" s="2">
        <v>43376</v>
      </c>
      <c r="D188" s="1">
        <v>593.45000000000005</v>
      </c>
      <c r="E188" s="1">
        <v>592.6</v>
      </c>
      <c r="F188" s="1">
        <v>592.6</v>
      </c>
      <c r="G188" s="1">
        <v>569.1</v>
      </c>
      <c r="H188" s="1">
        <v>571.95000000000005</v>
      </c>
      <c r="I188" s="1">
        <v>572.25</v>
      </c>
      <c r="J188" s="1">
        <v>581.49</v>
      </c>
      <c r="K188" s="1">
        <v>18385327</v>
      </c>
      <c r="L188" s="1">
        <v>10690827433.15</v>
      </c>
      <c r="M188" s="1">
        <v>237229</v>
      </c>
      <c r="N188" s="3">
        <f>IF(ISERR(LN(Table111[[#This Row],[Close Price]]/I187)),"-",LN(Table111[[#This Row],[Close Price]]/I187))</f>
        <v>-3.6377005669838251E-2</v>
      </c>
    </row>
    <row r="189" spans="1:14" x14ac:dyDescent="0.3">
      <c r="A189" s="1" t="s">
        <v>34</v>
      </c>
      <c r="B189" s="1" t="s">
        <v>14</v>
      </c>
      <c r="C189" s="2">
        <v>43377</v>
      </c>
      <c r="D189" s="1">
        <v>572.25</v>
      </c>
      <c r="E189" s="1">
        <v>565</v>
      </c>
      <c r="F189" s="1">
        <v>590.54999999999995</v>
      </c>
      <c r="G189" s="1">
        <v>553.79999999999995</v>
      </c>
      <c r="H189" s="1">
        <v>583.85</v>
      </c>
      <c r="I189" s="1">
        <v>586.25</v>
      </c>
      <c r="J189" s="1">
        <v>575.76</v>
      </c>
      <c r="K189" s="1">
        <v>16877024</v>
      </c>
      <c r="L189" s="1">
        <v>9717065465.4500008</v>
      </c>
      <c r="M189" s="1">
        <v>185951</v>
      </c>
      <c r="N189" s="3">
        <f>IF(ISERR(LN(Table111[[#This Row],[Close Price]]/I188)),"-",LN(Table111[[#This Row],[Close Price]]/I188))</f>
        <v>2.4170360927812971E-2</v>
      </c>
    </row>
    <row r="190" spans="1:14" x14ac:dyDescent="0.3">
      <c r="A190" s="1" t="s">
        <v>34</v>
      </c>
      <c r="B190" s="1" t="s">
        <v>14</v>
      </c>
      <c r="C190" s="2">
        <v>43378</v>
      </c>
      <c r="D190" s="1">
        <v>586.25</v>
      </c>
      <c r="E190" s="1">
        <v>586</v>
      </c>
      <c r="F190" s="1">
        <v>590.5</v>
      </c>
      <c r="G190" s="1">
        <v>565</v>
      </c>
      <c r="H190" s="1">
        <v>570.65</v>
      </c>
      <c r="I190" s="1">
        <v>568.5</v>
      </c>
      <c r="J190" s="1">
        <v>578.58000000000004</v>
      </c>
      <c r="K190" s="1">
        <v>9860010</v>
      </c>
      <c r="L190" s="1">
        <v>5704816490.1499996</v>
      </c>
      <c r="M190" s="1">
        <v>123568</v>
      </c>
      <c r="N190" s="3">
        <f>IF(ISERR(LN(Table111[[#This Row],[Close Price]]/I189)),"-",LN(Table111[[#This Row],[Close Price]]/I189))</f>
        <v>-3.0745006569898353E-2</v>
      </c>
    </row>
    <row r="191" spans="1:14" x14ac:dyDescent="0.3">
      <c r="A191" s="1" t="s">
        <v>34</v>
      </c>
      <c r="B191" s="1" t="s">
        <v>14</v>
      </c>
      <c r="C191" s="2">
        <v>43381</v>
      </c>
      <c r="D191" s="1">
        <v>568.5</v>
      </c>
      <c r="E191" s="1">
        <v>570</v>
      </c>
      <c r="F191" s="1">
        <v>574.5</v>
      </c>
      <c r="G191" s="1">
        <v>546.1</v>
      </c>
      <c r="H191" s="1">
        <v>556.25</v>
      </c>
      <c r="I191" s="1">
        <v>556.54999999999995</v>
      </c>
      <c r="J191" s="1">
        <v>560.66</v>
      </c>
      <c r="K191" s="1">
        <v>12918017</v>
      </c>
      <c r="L191" s="1">
        <v>7242602080.9499998</v>
      </c>
      <c r="M191" s="1">
        <v>169358</v>
      </c>
      <c r="N191" s="3">
        <f>IF(ISERR(LN(Table111[[#This Row],[Close Price]]/I190)),"-",LN(Table111[[#This Row],[Close Price]]/I190))</f>
        <v>-2.1244299251355955E-2</v>
      </c>
    </row>
    <row r="192" spans="1:14" x14ac:dyDescent="0.3">
      <c r="A192" s="1" t="s">
        <v>34</v>
      </c>
      <c r="B192" s="1" t="s">
        <v>14</v>
      </c>
      <c r="C192" s="2">
        <v>43382</v>
      </c>
      <c r="D192" s="1">
        <v>556.54999999999995</v>
      </c>
      <c r="E192" s="1">
        <v>561.9</v>
      </c>
      <c r="F192" s="1">
        <v>563.9</v>
      </c>
      <c r="G192" s="1">
        <v>549.15</v>
      </c>
      <c r="H192" s="1">
        <v>549.79999999999995</v>
      </c>
      <c r="I192" s="1">
        <v>552.85</v>
      </c>
      <c r="J192" s="1">
        <v>557.39</v>
      </c>
      <c r="K192" s="1">
        <v>8053297</v>
      </c>
      <c r="L192" s="1">
        <v>4488816245.1499996</v>
      </c>
      <c r="M192" s="1">
        <v>137447</v>
      </c>
      <c r="N192" s="3">
        <f>IF(ISERR(LN(Table111[[#This Row],[Close Price]]/I191)),"-",LN(Table111[[#This Row],[Close Price]]/I191))</f>
        <v>-6.6702969508239101E-3</v>
      </c>
    </row>
    <row r="193" spans="1:14" x14ac:dyDescent="0.3">
      <c r="A193" s="1" t="s">
        <v>34</v>
      </c>
      <c r="B193" s="1" t="s">
        <v>14</v>
      </c>
      <c r="C193" s="2">
        <v>43383</v>
      </c>
      <c r="D193" s="1">
        <v>552.85</v>
      </c>
      <c r="E193" s="1">
        <v>553.95000000000005</v>
      </c>
      <c r="F193" s="1">
        <v>590.79999999999995</v>
      </c>
      <c r="G193" s="1">
        <v>552.85</v>
      </c>
      <c r="H193" s="1">
        <v>588.79999999999995</v>
      </c>
      <c r="I193" s="1">
        <v>589.20000000000005</v>
      </c>
      <c r="J193" s="1">
        <v>577.22</v>
      </c>
      <c r="K193" s="1">
        <v>13695001</v>
      </c>
      <c r="L193" s="1">
        <v>7905044070.4499998</v>
      </c>
      <c r="M193" s="1">
        <v>168965</v>
      </c>
      <c r="N193" s="3">
        <f>IF(ISERR(LN(Table111[[#This Row],[Close Price]]/I192)),"-",LN(Table111[[#This Row],[Close Price]]/I192))</f>
        <v>6.367896760006439E-2</v>
      </c>
    </row>
    <row r="194" spans="1:14" x14ac:dyDescent="0.3">
      <c r="A194" s="1" t="s">
        <v>34</v>
      </c>
      <c r="B194" s="1" t="s">
        <v>14</v>
      </c>
      <c r="C194" s="2">
        <v>43384</v>
      </c>
      <c r="D194" s="1">
        <v>589.20000000000005</v>
      </c>
      <c r="E194" s="1">
        <v>555</v>
      </c>
      <c r="F194" s="1">
        <v>585.79999999999995</v>
      </c>
      <c r="G194" s="1">
        <v>550.1</v>
      </c>
      <c r="H194" s="1">
        <v>582.29999999999995</v>
      </c>
      <c r="I194" s="1">
        <v>580.85</v>
      </c>
      <c r="J194" s="1">
        <v>573.66999999999996</v>
      </c>
      <c r="K194" s="1">
        <v>11223315</v>
      </c>
      <c r="L194" s="1">
        <v>6438444202.8500004</v>
      </c>
      <c r="M194" s="1">
        <v>173903</v>
      </c>
      <c r="N194" s="3">
        <f>IF(ISERR(LN(Table111[[#This Row],[Close Price]]/I193)),"-",LN(Table111[[#This Row],[Close Price]]/I193))</f>
        <v>-1.427313662899142E-2</v>
      </c>
    </row>
    <row r="195" spans="1:14" x14ac:dyDescent="0.3">
      <c r="A195" s="1" t="s">
        <v>34</v>
      </c>
      <c r="B195" s="1" t="s">
        <v>14</v>
      </c>
      <c r="C195" s="2">
        <v>43385</v>
      </c>
      <c r="D195" s="1">
        <v>580.85</v>
      </c>
      <c r="E195" s="1">
        <v>589.65</v>
      </c>
      <c r="F195" s="1">
        <v>602.25</v>
      </c>
      <c r="G195" s="1">
        <v>580.75</v>
      </c>
      <c r="H195" s="1">
        <v>584.04999999999995</v>
      </c>
      <c r="I195" s="1">
        <v>584.9</v>
      </c>
      <c r="J195" s="1">
        <v>589.39</v>
      </c>
      <c r="K195" s="1">
        <v>10689006</v>
      </c>
      <c r="L195" s="1">
        <v>6299981749.8000002</v>
      </c>
      <c r="M195" s="1">
        <v>151254</v>
      </c>
      <c r="N195" s="3">
        <f>IF(ISERR(LN(Table111[[#This Row],[Close Price]]/I194)),"-",LN(Table111[[#This Row],[Close Price]]/I194))</f>
        <v>6.94834448949622E-3</v>
      </c>
    </row>
    <row r="196" spans="1:14" x14ac:dyDescent="0.3">
      <c r="A196" s="1" t="s">
        <v>34</v>
      </c>
      <c r="B196" s="1" t="s">
        <v>14</v>
      </c>
      <c r="C196" s="2">
        <v>43388</v>
      </c>
      <c r="D196" s="1">
        <v>584.9</v>
      </c>
      <c r="E196" s="1">
        <v>585</v>
      </c>
      <c r="F196" s="1">
        <v>585</v>
      </c>
      <c r="G196" s="1">
        <v>569.45000000000005</v>
      </c>
      <c r="H196" s="1">
        <v>577</v>
      </c>
      <c r="I196" s="1">
        <v>576.54999999999995</v>
      </c>
      <c r="J196" s="1">
        <v>574.62</v>
      </c>
      <c r="K196" s="1">
        <v>5065325</v>
      </c>
      <c r="L196" s="1">
        <v>2910644652.6999998</v>
      </c>
      <c r="M196" s="1">
        <v>92284</v>
      </c>
      <c r="N196" s="3">
        <f>IF(ISERR(LN(Table111[[#This Row],[Close Price]]/I195)),"-",LN(Table111[[#This Row],[Close Price]]/I195))</f>
        <v>-1.4378826231854963E-2</v>
      </c>
    </row>
    <row r="197" spans="1:14" x14ac:dyDescent="0.3">
      <c r="A197" s="1" t="s">
        <v>34</v>
      </c>
      <c r="B197" s="1" t="s">
        <v>14</v>
      </c>
      <c r="C197" s="2">
        <v>43389</v>
      </c>
      <c r="D197" s="1">
        <v>576.54999999999995</v>
      </c>
      <c r="E197" s="1">
        <v>577.75</v>
      </c>
      <c r="F197" s="1">
        <v>594.35</v>
      </c>
      <c r="G197" s="1">
        <v>570.25</v>
      </c>
      <c r="H197" s="1">
        <v>587</v>
      </c>
      <c r="I197" s="1">
        <v>588.85</v>
      </c>
      <c r="J197" s="1">
        <v>587.15</v>
      </c>
      <c r="K197" s="1">
        <v>13083651</v>
      </c>
      <c r="L197" s="1">
        <v>7682027527.5</v>
      </c>
      <c r="M197" s="1">
        <v>178892</v>
      </c>
      <c r="N197" s="3">
        <f>IF(ISERR(LN(Table111[[#This Row],[Close Price]]/I196)),"-",LN(Table111[[#This Row],[Close Price]]/I196))</f>
        <v>2.1109416070432464E-2</v>
      </c>
    </row>
    <row r="198" spans="1:14" x14ac:dyDescent="0.3">
      <c r="A198" s="1" t="s">
        <v>34</v>
      </c>
      <c r="B198" s="1" t="s">
        <v>14</v>
      </c>
      <c r="C198" s="2">
        <v>43390</v>
      </c>
      <c r="D198" s="1">
        <v>588.85</v>
      </c>
      <c r="E198" s="1">
        <v>594.75</v>
      </c>
      <c r="F198" s="1">
        <v>598.79999999999995</v>
      </c>
      <c r="G198" s="1">
        <v>566.6</v>
      </c>
      <c r="H198" s="1">
        <v>576</v>
      </c>
      <c r="I198" s="1">
        <v>576.04999999999995</v>
      </c>
      <c r="J198" s="1">
        <v>578.17999999999995</v>
      </c>
      <c r="K198" s="1">
        <v>9609195</v>
      </c>
      <c r="L198" s="1">
        <v>5555888341.8000002</v>
      </c>
      <c r="M198" s="1">
        <v>160853</v>
      </c>
      <c r="N198" s="3">
        <f>IF(ISERR(LN(Table111[[#This Row],[Close Price]]/I197)),"-",LN(Table111[[#This Row],[Close Price]]/I197))</f>
        <v>-2.1977019803494983E-2</v>
      </c>
    </row>
    <row r="199" spans="1:14" x14ac:dyDescent="0.3">
      <c r="A199" s="1" t="s">
        <v>34</v>
      </c>
      <c r="B199" s="1" t="s">
        <v>14</v>
      </c>
      <c r="C199" s="2">
        <v>43392</v>
      </c>
      <c r="D199" s="1">
        <v>576.04999999999995</v>
      </c>
      <c r="E199" s="1">
        <v>570.4</v>
      </c>
      <c r="F199" s="1">
        <v>576.54999999999995</v>
      </c>
      <c r="G199" s="1">
        <v>554.54999999999995</v>
      </c>
      <c r="H199" s="1">
        <v>562.54999999999995</v>
      </c>
      <c r="I199" s="1">
        <v>562.54999999999995</v>
      </c>
      <c r="J199" s="1">
        <v>566.42999999999995</v>
      </c>
      <c r="K199" s="1">
        <v>12664549</v>
      </c>
      <c r="L199" s="1">
        <v>7173556641.5</v>
      </c>
      <c r="M199" s="1">
        <v>243390</v>
      </c>
      <c r="N199" s="3">
        <f>IF(ISERR(LN(Table111[[#This Row],[Close Price]]/I198)),"-",LN(Table111[[#This Row],[Close Price]]/I198))</f>
        <v>-2.3714443466981646E-2</v>
      </c>
    </row>
    <row r="200" spans="1:14" x14ac:dyDescent="0.3">
      <c r="A200" s="1" t="s">
        <v>34</v>
      </c>
      <c r="B200" s="1" t="s">
        <v>14</v>
      </c>
      <c r="C200" s="2">
        <v>43395</v>
      </c>
      <c r="D200" s="1">
        <v>562.54999999999995</v>
      </c>
      <c r="E200" s="1">
        <v>567.95000000000005</v>
      </c>
      <c r="F200" s="1">
        <v>572</v>
      </c>
      <c r="G200" s="1">
        <v>558.20000000000005</v>
      </c>
      <c r="H200" s="1">
        <v>562</v>
      </c>
      <c r="I200" s="1">
        <v>562.04999999999995</v>
      </c>
      <c r="J200" s="1">
        <v>565.21</v>
      </c>
      <c r="K200" s="1">
        <v>10235243</v>
      </c>
      <c r="L200" s="1">
        <v>5785062081.6499996</v>
      </c>
      <c r="M200" s="1">
        <v>150141</v>
      </c>
      <c r="N200" s="3">
        <f>IF(ISERR(LN(Table111[[#This Row],[Close Price]]/I199)),"-",LN(Table111[[#This Row],[Close Price]]/I199))</f>
        <v>-8.8920510927480449E-4</v>
      </c>
    </row>
    <row r="201" spans="1:14" x14ac:dyDescent="0.3">
      <c r="A201" s="1" t="s">
        <v>34</v>
      </c>
      <c r="B201" s="1" t="s">
        <v>14</v>
      </c>
      <c r="C201" s="2">
        <v>43396</v>
      </c>
      <c r="D201" s="1">
        <v>562.04999999999995</v>
      </c>
      <c r="E201" s="1">
        <v>557</v>
      </c>
      <c r="F201" s="1">
        <v>571.4</v>
      </c>
      <c r="G201" s="1">
        <v>553.5</v>
      </c>
      <c r="H201" s="1">
        <v>566.29999999999995</v>
      </c>
      <c r="I201" s="1">
        <v>562.75</v>
      </c>
      <c r="J201" s="1">
        <v>562.48</v>
      </c>
      <c r="K201" s="1">
        <v>9513054</v>
      </c>
      <c r="L201" s="1">
        <v>5350868037.8500004</v>
      </c>
      <c r="M201" s="1">
        <v>150834</v>
      </c>
      <c r="N201" s="3">
        <f>IF(ISERR(LN(Table111[[#This Row],[Close Price]]/I200)),"-",LN(Table111[[#This Row],[Close Price]]/I200))</f>
        <v>1.2446658790355575E-3</v>
      </c>
    </row>
    <row r="202" spans="1:14" x14ac:dyDescent="0.3">
      <c r="A202" s="1" t="s">
        <v>34</v>
      </c>
      <c r="B202" s="1" t="s">
        <v>14</v>
      </c>
      <c r="C202" s="2">
        <v>43397</v>
      </c>
      <c r="D202" s="1">
        <v>562.75</v>
      </c>
      <c r="E202" s="1">
        <v>574.5</v>
      </c>
      <c r="F202" s="1">
        <v>576.95000000000005</v>
      </c>
      <c r="G202" s="1">
        <v>557.25</v>
      </c>
      <c r="H202" s="1">
        <v>565.4</v>
      </c>
      <c r="I202" s="1">
        <v>564.1</v>
      </c>
      <c r="J202" s="1">
        <v>565.98</v>
      </c>
      <c r="K202" s="1">
        <v>9759225</v>
      </c>
      <c r="L202" s="1">
        <v>5523551212.6999998</v>
      </c>
      <c r="M202" s="1">
        <v>134277</v>
      </c>
      <c r="N202" s="3">
        <f>IF(ISERR(LN(Table111[[#This Row],[Close Price]]/I201)),"-",LN(Table111[[#This Row],[Close Price]]/I201))</f>
        <v>2.3960609590887904E-3</v>
      </c>
    </row>
    <row r="203" spans="1:14" x14ac:dyDescent="0.3">
      <c r="A203" s="1" t="s">
        <v>34</v>
      </c>
      <c r="B203" s="1" t="s">
        <v>14</v>
      </c>
      <c r="C203" s="2">
        <v>43398</v>
      </c>
      <c r="D203" s="1">
        <v>564.1</v>
      </c>
      <c r="E203" s="1">
        <v>558</v>
      </c>
      <c r="F203" s="1">
        <v>564.70000000000005</v>
      </c>
      <c r="G203" s="1">
        <v>552.45000000000005</v>
      </c>
      <c r="H203" s="1">
        <v>561.20000000000005</v>
      </c>
      <c r="I203" s="1">
        <v>561.04999999999995</v>
      </c>
      <c r="J203" s="1">
        <v>558.62</v>
      </c>
      <c r="K203" s="1">
        <v>13041860</v>
      </c>
      <c r="L203" s="1">
        <v>7285406738.1000004</v>
      </c>
      <c r="M203" s="1">
        <v>148250</v>
      </c>
      <c r="N203" s="3">
        <f>IF(ISERR(LN(Table111[[#This Row],[Close Price]]/I202)),"-",LN(Table111[[#This Row],[Close Price]]/I202))</f>
        <v>-5.4215126350553042E-3</v>
      </c>
    </row>
    <row r="204" spans="1:14" x14ac:dyDescent="0.3">
      <c r="A204" s="1" t="s">
        <v>34</v>
      </c>
      <c r="B204" s="1" t="s">
        <v>14</v>
      </c>
      <c r="C204" s="2">
        <v>43399</v>
      </c>
      <c r="D204" s="1">
        <v>561.04999999999995</v>
      </c>
      <c r="E204" s="1">
        <v>562</v>
      </c>
      <c r="F204" s="1">
        <v>564</v>
      </c>
      <c r="G204" s="1">
        <v>534.54999999999995</v>
      </c>
      <c r="H204" s="1">
        <v>535.75</v>
      </c>
      <c r="I204" s="1">
        <v>537.70000000000005</v>
      </c>
      <c r="J204" s="1">
        <v>546.83000000000004</v>
      </c>
      <c r="K204" s="1">
        <v>9229395</v>
      </c>
      <c r="L204" s="1">
        <v>5046929199.1999998</v>
      </c>
      <c r="M204" s="1">
        <v>127572</v>
      </c>
      <c r="N204" s="3">
        <f>IF(ISERR(LN(Table111[[#This Row],[Close Price]]/I203)),"-",LN(Table111[[#This Row],[Close Price]]/I203))</f>
        <v>-4.2509244295242672E-2</v>
      </c>
    </row>
    <row r="205" spans="1:14" x14ac:dyDescent="0.3">
      <c r="A205" s="1" t="s">
        <v>34</v>
      </c>
      <c r="B205" s="1" t="s">
        <v>14</v>
      </c>
      <c r="C205" s="2">
        <v>43402</v>
      </c>
      <c r="D205" s="1">
        <v>537.70000000000005</v>
      </c>
      <c r="E205" s="1">
        <v>541.35</v>
      </c>
      <c r="F205" s="1">
        <v>577</v>
      </c>
      <c r="G205" s="1">
        <v>538.54999999999995</v>
      </c>
      <c r="H205" s="1">
        <v>565</v>
      </c>
      <c r="I205" s="1">
        <v>566.70000000000005</v>
      </c>
      <c r="J205" s="1">
        <v>564.71</v>
      </c>
      <c r="K205" s="1">
        <v>15917739</v>
      </c>
      <c r="L205" s="1">
        <v>8988950349.3500004</v>
      </c>
      <c r="M205" s="1">
        <v>202688</v>
      </c>
      <c r="N205" s="3">
        <f>IF(ISERR(LN(Table111[[#This Row],[Close Price]]/I204)),"-",LN(Table111[[#This Row],[Close Price]]/I204))</f>
        <v>5.2529279359941179E-2</v>
      </c>
    </row>
    <row r="206" spans="1:14" x14ac:dyDescent="0.3">
      <c r="A206" s="1" t="s">
        <v>34</v>
      </c>
      <c r="B206" s="1" t="s">
        <v>14</v>
      </c>
      <c r="C206" s="2">
        <v>43403</v>
      </c>
      <c r="D206" s="1">
        <v>566.70000000000005</v>
      </c>
      <c r="E206" s="1">
        <v>564.85</v>
      </c>
      <c r="F206" s="1">
        <v>571.75</v>
      </c>
      <c r="G206" s="1">
        <v>559</v>
      </c>
      <c r="H206" s="1">
        <v>564.4</v>
      </c>
      <c r="I206" s="1">
        <v>562.70000000000005</v>
      </c>
      <c r="J206" s="1">
        <v>564.55999999999995</v>
      </c>
      <c r="K206" s="1">
        <v>8522604</v>
      </c>
      <c r="L206" s="1">
        <v>4811497766.3500004</v>
      </c>
      <c r="M206" s="1">
        <v>121646</v>
      </c>
      <c r="N206" s="3">
        <f>IF(ISERR(LN(Table111[[#This Row],[Close Price]]/I205)),"-",LN(Table111[[#This Row],[Close Price]]/I205))</f>
        <v>-7.0834367363402286E-3</v>
      </c>
    </row>
    <row r="207" spans="1:14" x14ac:dyDescent="0.3">
      <c r="A207" s="1" t="s">
        <v>34</v>
      </c>
      <c r="B207" s="1" t="s">
        <v>14</v>
      </c>
      <c r="C207" s="2">
        <v>43404</v>
      </c>
      <c r="D207" s="1">
        <v>562.70000000000005</v>
      </c>
      <c r="E207" s="1">
        <v>568.29999999999995</v>
      </c>
      <c r="F207" s="1">
        <v>586</v>
      </c>
      <c r="G207" s="1">
        <v>558</v>
      </c>
      <c r="H207" s="1">
        <v>579.5</v>
      </c>
      <c r="I207" s="1">
        <v>582.4</v>
      </c>
      <c r="J207" s="1">
        <v>572.03</v>
      </c>
      <c r="K207" s="1">
        <v>12135088</v>
      </c>
      <c r="L207" s="1">
        <v>6941596403.8999996</v>
      </c>
      <c r="M207" s="1">
        <v>143698</v>
      </c>
      <c r="N207" s="3">
        <f>IF(ISERR(LN(Table111[[#This Row],[Close Price]]/I206)),"-",LN(Table111[[#This Row],[Close Price]]/I206))</f>
        <v>3.4410870443242897E-2</v>
      </c>
    </row>
    <row r="208" spans="1:14" x14ac:dyDescent="0.3">
      <c r="A208" s="1" t="s">
        <v>34</v>
      </c>
      <c r="B208" s="1" t="s">
        <v>14</v>
      </c>
      <c r="C208" s="2">
        <v>43405</v>
      </c>
      <c r="D208" s="1">
        <v>582.4</v>
      </c>
      <c r="E208" s="1">
        <v>582.04999999999995</v>
      </c>
      <c r="F208" s="1">
        <v>608.04999999999995</v>
      </c>
      <c r="G208" s="1">
        <v>582.04999999999995</v>
      </c>
      <c r="H208" s="1">
        <v>607.20000000000005</v>
      </c>
      <c r="I208" s="1">
        <v>602.15</v>
      </c>
      <c r="J208" s="1">
        <v>595.52</v>
      </c>
      <c r="K208" s="1">
        <v>16048865</v>
      </c>
      <c r="L208" s="1">
        <v>9557406152.7999992</v>
      </c>
      <c r="M208" s="1">
        <v>170996</v>
      </c>
      <c r="N208" s="3">
        <f>IF(ISERR(LN(Table111[[#This Row],[Close Price]]/I207)),"-",LN(Table111[[#This Row],[Close Price]]/I207))</f>
        <v>3.3349086824012587E-2</v>
      </c>
    </row>
    <row r="209" spans="1:14" x14ac:dyDescent="0.3">
      <c r="A209" s="1" t="s">
        <v>34</v>
      </c>
      <c r="B209" s="1" t="s">
        <v>14</v>
      </c>
      <c r="C209" s="2">
        <v>43406</v>
      </c>
      <c r="D209" s="1">
        <v>602.15</v>
      </c>
      <c r="E209" s="1">
        <v>612.45000000000005</v>
      </c>
      <c r="F209" s="1">
        <v>617.9</v>
      </c>
      <c r="G209" s="1">
        <v>605.1</v>
      </c>
      <c r="H209" s="1">
        <v>617.29999999999995</v>
      </c>
      <c r="I209" s="1">
        <v>610.65</v>
      </c>
      <c r="J209" s="1">
        <v>611.89</v>
      </c>
      <c r="K209" s="1">
        <v>12488669</v>
      </c>
      <c r="L209" s="1">
        <v>7641641686.0500002</v>
      </c>
      <c r="M209" s="1">
        <v>170812</v>
      </c>
      <c r="N209" s="3">
        <f>IF(ISERR(LN(Table111[[#This Row],[Close Price]]/I208)),"-",LN(Table111[[#This Row],[Close Price]]/I208))</f>
        <v>1.401737991060862E-2</v>
      </c>
    </row>
    <row r="210" spans="1:14" x14ac:dyDescent="0.3">
      <c r="A210" s="1" t="s">
        <v>34</v>
      </c>
      <c r="B210" s="1" t="s">
        <v>14</v>
      </c>
      <c r="C210" s="2">
        <v>43409</v>
      </c>
      <c r="D210" s="1">
        <v>610.65</v>
      </c>
      <c r="E210" s="1">
        <v>628.9</v>
      </c>
      <c r="F210" s="1">
        <v>633</v>
      </c>
      <c r="G210" s="1">
        <v>617.20000000000005</v>
      </c>
      <c r="H210" s="1">
        <v>623.1</v>
      </c>
      <c r="I210" s="1">
        <v>624.4</v>
      </c>
      <c r="J210" s="1">
        <v>625.36</v>
      </c>
      <c r="K210" s="1">
        <v>24201213</v>
      </c>
      <c r="L210" s="1">
        <v>15134573441.5</v>
      </c>
      <c r="M210" s="1">
        <v>321522</v>
      </c>
      <c r="N210" s="3">
        <f>IF(ISERR(LN(Table111[[#This Row],[Close Price]]/I209)),"-",LN(Table111[[#This Row],[Close Price]]/I209))</f>
        <v>2.22672250241795E-2</v>
      </c>
    </row>
    <row r="211" spans="1:14" x14ac:dyDescent="0.3">
      <c r="A211" s="1" t="s">
        <v>34</v>
      </c>
      <c r="B211" s="1" t="s">
        <v>14</v>
      </c>
      <c r="C211" s="2">
        <v>43410</v>
      </c>
      <c r="D211" s="1">
        <v>624.4</v>
      </c>
      <c r="E211" s="1">
        <v>626</v>
      </c>
      <c r="F211" s="1">
        <v>628.1</v>
      </c>
      <c r="G211" s="1">
        <v>600.04999999999995</v>
      </c>
      <c r="H211" s="1">
        <v>608.1</v>
      </c>
      <c r="I211" s="1">
        <v>607.45000000000005</v>
      </c>
      <c r="J211" s="1">
        <v>610.73</v>
      </c>
      <c r="K211" s="1">
        <v>15354794</v>
      </c>
      <c r="L211" s="1">
        <v>9377663627.6499996</v>
      </c>
      <c r="M211" s="1">
        <v>217745</v>
      </c>
      <c r="N211" s="3">
        <f>IF(ISERR(LN(Table111[[#This Row],[Close Price]]/I210)),"-",LN(Table111[[#This Row],[Close Price]]/I210))</f>
        <v>-2.7521321340525731E-2</v>
      </c>
    </row>
    <row r="212" spans="1:14" x14ac:dyDescent="0.3">
      <c r="A212" s="1" t="s">
        <v>34</v>
      </c>
      <c r="B212" s="1" t="s">
        <v>14</v>
      </c>
      <c r="C212" s="2">
        <v>43411</v>
      </c>
      <c r="D212" s="1">
        <v>607.45000000000005</v>
      </c>
      <c r="E212" s="1">
        <v>612.9</v>
      </c>
      <c r="F212" s="1">
        <v>612.9</v>
      </c>
      <c r="G212" s="1">
        <v>604.65</v>
      </c>
      <c r="H212" s="1">
        <v>605</v>
      </c>
      <c r="I212" s="1">
        <v>606.85</v>
      </c>
      <c r="J212" s="1">
        <v>608.41</v>
      </c>
      <c r="K212" s="1">
        <v>1528117</v>
      </c>
      <c r="L212" s="1">
        <v>929722800.04999995</v>
      </c>
      <c r="M212" s="1">
        <v>23863</v>
      </c>
      <c r="N212" s="3">
        <f>IF(ISERR(LN(Table111[[#This Row],[Close Price]]/I211)),"-",LN(Table111[[#This Row],[Close Price]]/I211))</f>
        <v>-9.8822374838065854E-4</v>
      </c>
    </row>
    <row r="213" spans="1:14" x14ac:dyDescent="0.3">
      <c r="A213" s="1" t="s">
        <v>34</v>
      </c>
      <c r="B213" s="1" t="s">
        <v>14</v>
      </c>
      <c r="C213" s="2">
        <v>43413</v>
      </c>
      <c r="D213" s="1">
        <v>606.85</v>
      </c>
      <c r="E213" s="1">
        <v>609</v>
      </c>
      <c r="F213" s="1">
        <v>623.79999999999995</v>
      </c>
      <c r="G213" s="1">
        <v>601</v>
      </c>
      <c r="H213" s="1">
        <v>611.70000000000005</v>
      </c>
      <c r="I213" s="1">
        <v>613.20000000000005</v>
      </c>
      <c r="J213" s="1">
        <v>614.49</v>
      </c>
      <c r="K213" s="1">
        <v>13927467</v>
      </c>
      <c r="L213" s="1">
        <v>8558347857.9499998</v>
      </c>
      <c r="M213" s="1">
        <v>214607</v>
      </c>
      <c r="N213" s="3">
        <f>IF(ISERR(LN(Table111[[#This Row],[Close Price]]/I212)),"-",LN(Table111[[#This Row],[Close Price]]/I212))</f>
        <v>1.0409503445288614E-2</v>
      </c>
    </row>
    <row r="214" spans="1:14" x14ac:dyDescent="0.3">
      <c r="A214" s="1" t="s">
        <v>34</v>
      </c>
      <c r="B214" s="1" t="s">
        <v>14</v>
      </c>
      <c r="C214" s="2">
        <v>43416</v>
      </c>
      <c r="D214" s="1">
        <v>613.20000000000005</v>
      </c>
      <c r="E214" s="1">
        <v>612.54999999999995</v>
      </c>
      <c r="F214" s="1">
        <v>618.5</v>
      </c>
      <c r="G214" s="1">
        <v>604.79999999999995</v>
      </c>
      <c r="H214" s="1">
        <v>608</v>
      </c>
      <c r="I214" s="1">
        <v>606.54999999999995</v>
      </c>
      <c r="J214" s="1">
        <v>611.76</v>
      </c>
      <c r="K214" s="1">
        <v>7073703</v>
      </c>
      <c r="L214" s="1">
        <v>4327425546.5</v>
      </c>
      <c r="M214" s="1">
        <v>118128</v>
      </c>
      <c r="N214" s="3">
        <f>IF(ISERR(LN(Table111[[#This Row],[Close Price]]/I213)),"-",LN(Table111[[#This Row],[Close Price]]/I213))</f>
        <v>-1.0903981780730843E-2</v>
      </c>
    </row>
    <row r="215" spans="1:14" x14ac:dyDescent="0.3">
      <c r="A215" s="1" t="s">
        <v>34</v>
      </c>
      <c r="B215" s="1" t="s">
        <v>14</v>
      </c>
      <c r="C215" s="2">
        <v>43417</v>
      </c>
      <c r="D215" s="1">
        <v>606.54999999999995</v>
      </c>
      <c r="E215" s="1">
        <v>606.45000000000005</v>
      </c>
      <c r="F215" s="1">
        <v>620.75</v>
      </c>
      <c r="G215" s="1">
        <v>604.04999999999995</v>
      </c>
      <c r="H215" s="1">
        <v>619</v>
      </c>
      <c r="I215" s="1">
        <v>618.29999999999995</v>
      </c>
      <c r="J215" s="1">
        <v>613.53</v>
      </c>
      <c r="K215" s="1">
        <v>8938939</v>
      </c>
      <c r="L215" s="1">
        <v>5484311702.8999996</v>
      </c>
      <c r="M215" s="1">
        <v>140407</v>
      </c>
      <c r="N215" s="3">
        <f>IF(ISERR(LN(Table111[[#This Row],[Close Price]]/I214)),"-",LN(Table111[[#This Row],[Close Price]]/I214))</f>
        <v>1.9186611347594626E-2</v>
      </c>
    </row>
    <row r="216" spans="1:14" x14ac:dyDescent="0.3">
      <c r="A216" s="1" t="s">
        <v>34</v>
      </c>
      <c r="B216" s="1" t="s">
        <v>14</v>
      </c>
      <c r="C216" s="2">
        <v>43418</v>
      </c>
      <c r="D216" s="1">
        <v>618.29999999999995</v>
      </c>
      <c r="E216" s="1">
        <v>622.25</v>
      </c>
      <c r="F216" s="1">
        <v>623.29999999999995</v>
      </c>
      <c r="G216" s="1">
        <v>608.79999999999995</v>
      </c>
      <c r="H216" s="1">
        <v>610.6</v>
      </c>
      <c r="I216" s="1">
        <v>612.70000000000005</v>
      </c>
      <c r="J216" s="1">
        <v>614.16</v>
      </c>
      <c r="K216" s="1">
        <v>9840254</v>
      </c>
      <c r="L216" s="1">
        <v>6043457421.1999998</v>
      </c>
      <c r="M216" s="1">
        <v>133448</v>
      </c>
      <c r="N216" s="3">
        <f>IF(ISERR(LN(Table111[[#This Row],[Close Price]]/I215)),"-",LN(Table111[[#This Row],[Close Price]]/I215))</f>
        <v>-9.0983568329139741E-3</v>
      </c>
    </row>
    <row r="217" spans="1:14" x14ac:dyDescent="0.3">
      <c r="A217" s="1" t="s">
        <v>34</v>
      </c>
      <c r="B217" s="1" t="s">
        <v>14</v>
      </c>
      <c r="C217" s="2">
        <v>43419</v>
      </c>
      <c r="D217" s="1">
        <v>612.70000000000005</v>
      </c>
      <c r="E217" s="1">
        <v>613.25</v>
      </c>
      <c r="F217" s="1">
        <v>632.5</v>
      </c>
      <c r="G217" s="1">
        <v>610.75</v>
      </c>
      <c r="H217" s="1">
        <v>623.95000000000005</v>
      </c>
      <c r="I217" s="1">
        <v>626.1</v>
      </c>
      <c r="J217" s="1">
        <v>623.5</v>
      </c>
      <c r="K217" s="1">
        <v>11005288</v>
      </c>
      <c r="L217" s="1">
        <v>6861788982.6000004</v>
      </c>
      <c r="M217" s="1">
        <v>153818</v>
      </c>
      <c r="N217" s="3">
        <f>IF(ISERR(LN(Table111[[#This Row],[Close Price]]/I216)),"-",LN(Table111[[#This Row],[Close Price]]/I216))</f>
        <v>2.1634683019655886E-2</v>
      </c>
    </row>
    <row r="218" spans="1:14" x14ac:dyDescent="0.3">
      <c r="A218" s="1" t="s">
        <v>34</v>
      </c>
      <c r="B218" s="1" t="s">
        <v>14</v>
      </c>
      <c r="C218" s="2">
        <v>43420</v>
      </c>
      <c r="D218" s="1">
        <v>626.1</v>
      </c>
      <c r="E218" s="1">
        <v>626.6</v>
      </c>
      <c r="F218" s="1">
        <v>636.70000000000005</v>
      </c>
      <c r="G218" s="1">
        <v>616.54999999999995</v>
      </c>
      <c r="H218" s="1">
        <v>617.54999999999995</v>
      </c>
      <c r="I218" s="1">
        <v>619.79999999999995</v>
      </c>
      <c r="J218" s="1">
        <v>625.17999999999995</v>
      </c>
      <c r="K218" s="1">
        <v>12204545</v>
      </c>
      <c r="L218" s="1">
        <v>7629997832.75</v>
      </c>
      <c r="M218" s="1">
        <v>167718</v>
      </c>
      <c r="N218" s="3">
        <f>IF(ISERR(LN(Table111[[#This Row],[Close Price]]/I217)),"-",LN(Table111[[#This Row],[Close Price]]/I217))</f>
        <v>-1.0113257397617035E-2</v>
      </c>
    </row>
    <row r="219" spans="1:14" x14ac:dyDescent="0.3">
      <c r="A219" s="1" t="s">
        <v>34</v>
      </c>
      <c r="B219" s="1" t="s">
        <v>14</v>
      </c>
      <c r="C219" s="2">
        <v>43423</v>
      </c>
      <c r="D219" s="1">
        <v>619.79999999999995</v>
      </c>
      <c r="E219" s="1">
        <v>619.79999999999995</v>
      </c>
      <c r="F219" s="1">
        <v>620.29999999999995</v>
      </c>
      <c r="G219" s="1">
        <v>608.6</v>
      </c>
      <c r="H219" s="1">
        <v>617.6</v>
      </c>
      <c r="I219" s="1">
        <v>616.29999999999995</v>
      </c>
      <c r="J219" s="1">
        <v>613.33000000000004</v>
      </c>
      <c r="K219" s="1">
        <v>9046876</v>
      </c>
      <c r="L219" s="1">
        <v>5548693657.1000004</v>
      </c>
      <c r="M219" s="1">
        <v>112115</v>
      </c>
      <c r="N219" s="3">
        <f>IF(ISERR(LN(Table111[[#This Row],[Close Price]]/I218)),"-",LN(Table111[[#This Row],[Close Price]]/I218))</f>
        <v>-5.6629873854503934E-3</v>
      </c>
    </row>
    <row r="220" spans="1:14" x14ac:dyDescent="0.3">
      <c r="A220" s="1" t="s">
        <v>34</v>
      </c>
      <c r="B220" s="1" t="s">
        <v>14</v>
      </c>
      <c r="C220" s="2">
        <v>43424</v>
      </c>
      <c r="D220" s="1">
        <v>616.29999999999995</v>
      </c>
      <c r="E220" s="1">
        <v>614.70000000000005</v>
      </c>
      <c r="F220" s="1">
        <v>619.6</v>
      </c>
      <c r="G220" s="1">
        <v>609.54999999999995</v>
      </c>
      <c r="H220" s="1">
        <v>609.95000000000005</v>
      </c>
      <c r="I220" s="1">
        <v>612.65</v>
      </c>
      <c r="J220" s="1">
        <v>614.03</v>
      </c>
      <c r="K220" s="1">
        <v>6658508</v>
      </c>
      <c r="L220" s="1">
        <v>4088506964.1500001</v>
      </c>
      <c r="M220" s="1">
        <v>71945</v>
      </c>
      <c r="N220" s="3">
        <f>IF(ISERR(LN(Table111[[#This Row],[Close Price]]/I219)),"-",LN(Table111[[#This Row],[Close Price]]/I219))</f>
        <v>-5.940047572741935E-3</v>
      </c>
    </row>
    <row r="221" spans="1:14" x14ac:dyDescent="0.3">
      <c r="A221" s="1" t="s">
        <v>34</v>
      </c>
      <c r="B221" s="1" t="s">
        <v>14</v>
      </c>
      <c r="C221" s="2">
        <v>43425</v>
      </c>
      <c r="D221" s="1">
        <v>612.65</v>
      </c>
      <c r="E221" s="1">
        <v>610.9</v>
      </c>
      <c r="F221" s="1">
        <v>628.65</v>
      </c>
      <c r="G221" s="1">
        <v>610.20000000000005</v>
      </c>
      <c r="H221" s="1">
        <v>625.75</v>
      </c>
      <c r="I221" s="1">
        <v>626.85</v>
      </c>
      <c r="J221" s="1">
        <v>621.53</v>
      </c>
      <c r="K221" s="1">
        <v>7842430</v>
      </c>
      <c r="L221" s="1">
        <v>4874268991.5</v>
      </c>
      <c r="M221" s="1">
        <v>137450</v>
      </c>
      <c r="N221" s="3">
        <f>IF(ISERR(LN(Table111[[#This Row],[Close Price]]/I220)),"-",LN(Table111[[#This Row],[Close Price]]/I220))</f>
        <v>2.2913467166578539E-2</v>
      </c>
    </row>
    <row r="222" spans="1:14" x14ac:dyDescent="0.3">
      <c r="A222" s="1" t="s">
        <v>34</v>
      </c>
      <c r="B222" s="1" t="s">
        <v>14</v>
      </c>
      <c r="C222" s="2">
        <v>43426</v>
      </c>
      <c r="D222" s="1">
        <v>626.85</v>
      </c>
      <c r="E222" s="1">
        <v>625.79999999999995</v>
      </c>
      <c r="F222" s="1">
        <v>629.4</v>
      </c>
      <c r="G222" s="1">
        <v>612.1</v>
      </c>
      <c r="H222" s="1">
        <v>614.6</v>
      </c>
      <c r="I222" s="1">
        <v>614.54999999999995</v>
      </c>
      <c r="J222" s="1">
        <v>620.67999999999995</v>
      </c>
      <c r="K222" s="1">
        <v>6946666</v>
      </c>
      <c r="L222" s="1">
        <v>4311641631.9499998</v>
      </c>
      <c r="M222" s="1">
        <v>151160</v>
      </c>
      <c r="N222" s="3">
        <f>IF(ISERR(LN(Table111[[#This Row],[Close Price]]/I221)),"-",LN(Table111[[#This Row],[Close Price]]/I221))</f>
        <v>-1.9816984901044457E-2</v>
      </c>
    </row>
    <row r="223" spans="1:14" x14ac:dyDescent="0.3">
      <c r="A223" s="1" t="s">
        <v>34</v>
      </c>
      <c r="B223" s="1" t="s">
        <v>14</v>
      </c>
      <c r="C223" s="2">
        <v>43430</v>
      </c>
      <c r="D223" s="1">
        <v>614.54999999999995</v>
      </c>
      <c r="E223" s="1">
        <v>618.65</v>
      </c>
      <c r="F223" s="1">
        <v>634.75</v>
      </c>
      <c r="G223" s="1">
        <v>616.5</v>
      </c>
      <c r="H223" s="1">
        <v>632.35</v>
      </c>
      <c r="I223" s="1">
        <v>631.04999999999995</v>
      </c>
      <c r="J223" s="1">
        <v>624.82000000000005</v>
      </c>
      <c r="K223" s="1">
        <v>9528169</v>
      </c>
      <c r="L223" s="1">
        <v>5953392195.8500004</v>
      </c>
      <c r="M223" s="1">
        <v>119357</v>
      </c>
      <c r="N223" s="3">
        <f>IF(ISERR(LN(Table111[[#This Row],[Close Price]]/I222)),"-",LN(Table111[[#This Row],[Close Price]]/I222))</f>
        <v>2.6494806043649715E-2</v>
      </c>
    </row>
    <row r="224" spans="1:14" x14ac:dyDescent="0.3">
      <c r="A224" s="1" t="s">
        <v>34</v>
      </c>
      <c r="B224" s="1" t="s">
        <v>14</v>
      </c>
      <c r="C224" s="2">
        <v>43431</v>
      </c>
      <c r="D224" s="1">
        <v>631.04999999999995</v>
      </c>
      <c r="E224" s="1">
        <v>629.9</v>
      </c>
      <c r="F224" s="1">
        <v>638.70000000000005</v>
      </c>
      <c r="G224" s="1">
        <v>623</v>
      </c>
      <c r="H224" s="1">
        <v>624</v>
      </c>
      <c r="I224" s="1">
        <v>625.25</v>
      </c>
      <c r="J224" s="1">
        <v>629.49</v>
      </c>
      <c r="K224" s="1">
        <v>11251342</v>
      </c>
      <c r="L224" s="1">
        <v>7082572933.5500002</v>
      </c>
      <c r="M224" s="1">
        <v>129919</v>
      </c>
      <c r="N224" s="3">
        <f>IF(ISERR(LN(Table111[[#This Row],[Close Price]]/I223)),"-",LN(Table111[[#This Row],[Close Price]]/I223))</f>
        <v>-9.2335289469110925E-3</v>
      </c>
    </row>
    <row r="225" spans="1:14" x14ac:dyDescent="0.3">
      <c r="A225" s="1" t="s">
        <v>34</v>
      </c>
      <c r="B225" s="1" t="s">
        <v>14</v>
      </c>
      <c r="C225" s="2">
        <v>43432</v>
      </c>
      <c r="D225" s="1">
        <v>625.25</v>
      </c>
      <c r="E225" s="1">
        <v>630</v>
      </c>
      <c r="F225" s="1">
        <v>631.79999999999995</v>
      </c>
      <c r="G225" s="1">
        <v>622.5</v>
      </c>
      <c r="H225" s="1">
        <v>626.6</v>
      </c>
      <c r="I225" s="1">
        <v>627.95000000000005</v>
      </c>
      <c r="J225" s="1">
        <v>627.69000000000005</v>
      </c>
      <c r="K225" s="1">
        <v>9035388</v>
      </c>
      <c r="L225" s="1">
        <v>5671447239.6499996</v>
      </c>
      <c r="M225" s="1">
        <v>127060</v>
      </c>
      <c r="N225" s="3">
        <f>IF(ISERR(LN(Table111[[#This Row],[Close Price]]/I224)),"-",LN(Table111[[#This Row],[Close Price]]/I224))</f>
        <v>4.3089757064073515E-3</v>
      </c>
    </row>
    <row r="226" spans="1:14" x14ac:dyDescent="0.3">
      <c r="A226" s="1" t="s">
        <v>34</v>
      </c>
      <c r="B226" s="1" t="s">
        <v>14</v>
      </c>
      <c r="C226" s="2">
        <v>43433</v>
      </c>
      <c r="D226" s="1">
        <v>627.95000000000005</v>
      </c>
      <c r="E226" s="1">
        <v>632</v>
      </c>
      <c r="F226" s="1">
        <v>636.20000000000005</v>
      </c>
      <c r="G226" s="1">
        <v>621.5</v>
      </c>
      <c r="H226" s="1">
        <v>629.5</v>
      </c>
      <c r="I226" s="1">
        <v>631.4</v>
      </c>
      <c r="J226" s="1">
        <v>630.54</v>
      </c>
      <c r="K226" s="1">
        <v>19643832</v>
      </c>
      <c r="L226" s="1">
        <v>12386127145.1</v>
      </c>
      <c r="M226" s="1">
        <v>134057</v>
      </c>
      <c r="N226" s="3">
        <f>IF(ISERR(LN(Table111[[#This Row],[Close Price]]/I225)),"-",LN(Table111[[#This Row],[Close Price]]/I225))</f>
        <v>5.4790306597555212E-3</v>
      </c>
    </row>
    <row r="227" spans="1:14" x14ac:dyDescent="0.3">
      <c r="A227" s="1" t="s">
        <v>34</v>
      </c>
      <c r="B227" s="1" t="s">
        <v>14</v>
      </c>
      <c r="C227" s="2">
        <v>43434</v>
      </c>
      <c r="D227" s="1">
        <v>631.4</v>
      </c>
      <c r="E227" s="1">
        <v>633</v>
      </c>
      <c r="F227" s="1">
        <v>635.25</v>
      </c>
      <c r="G227" s="1">
        <v>624</v>
      </c>
      <c r="H227" s="1">
        <v>624.45000000000005</v>
      </c>
      <c r="I227" s="1">
        <v>625.75</v>
      </c>
      <c r="J227" s="1">
        <v>627.45000000000005</v>
      </c>
      <c r="K227" s="1">
        <v>8984998</v>
      </c>
      <c r="L227" s="1">
        <v>5637624533.1499996</v>
      </c>
      <c r="M227" s="1">
        <v>103581</v>
      </c>
      <c r="N227" s="3">
        <f>IF(ISERR(LN(Table111[[#This Row],[Close Price]]/I226)),"-",LN(Table111[[#This Row],[Close Price]]/I226))</f>
        <v>-8.9886458120076642E-3</v>
      </c>
    </row>
    <row r="228" spans="1:14" x14ac:dyDescent="0.3">
      <c r="A228" s="1" t="s">
        <v>34</v>
      </c>
      <c r="B228" s="1" t="s">
        <v>14</v>
      </c>
      <c r="C228" s="2">
        <v>43437</v>
      </c>
      <c r="D228" s="1">
        <v>625.75</v>
      </c>
      <c r="E228" s="1">
        <v>632</v>
      </c>
      <c r="F228" s="1">
        <v>633</v>
      </c>
      <c r="G228" s="1">
        <v>621.6</v>
      </c>
      <c r="H228" s="1">
        <v>625</v>
      </c>
      <c r="I228" s="1">
        <v>624.79999999999995</v>
      </c>
      <c r="J228" s="1">
        <v>625.49</v>
      </c>
      <c r="K228" s="1">
        <v>5914250</v>
      </c>
      <c r="L228" s="1">
        <v>3699308298.3499999</v>
      </c>
      <c r="M228" s="1">
        <v>79187</v>
      </c>
      <c r="N228" s="3">
        <f>IF(ISERR(LN(Table111[[#This Row],[Close Price]]/I227)),"-",LN(Table111[[#This Row],[Close Price]]/I227))</f>
        <v>-1.5193317864074087E-3</v>
      </c>
    </row>
    <row r="229" spans="1:14" x14ac:dyDescent="0.3">
      <c r="A229" s="1" t="s">
        <v>34</v>
      </c>
      <c r="B229" s="1" t="s">
        <v>14</v>
      </c>
      <c r="C229" s="2">
        <v>43438</v>
      </c>
      <c r="D229" s="1">
        <v>624.79999999999995</v>
      </c>
      <c r="E229" s="1">
        <v>624.95000000000005</v>
      </c>
      <c r="F229" s="1">
        <v>627.54999999999995</v>
      </c>
      <c r="G229" s="1">
        <v>618.6</v>
      </c>
      <c r="H229" s="1">
        <v>623.79999999999995</v>
      </c>
      <c r="I229" s="1">
        <v>623.25</v>
      </c>
      <c r="J229" s="1">
        <v>621.49</v>
      </c>
      <c r="K229" s="1">
        <v>8382005</v>
      </c>
      <c r="L229" s="1">
        <v>5209304970.4499998</v>
      </c>
      <c r="M229" s="1">
        <v>76682</v>
      </c>
      <c r="N229" s="3">
        <f>IF(ISERR(LN(Table111[[#This Row],[Close Price]]/I228)),"-",LN(Table111[[#This Row],[Close Price]]/I228))</f>
        <v>-2.4838761218088693E-3</v>
      </c>
    </row>
    <row r="230" spans="1:14" x14ac:dyDescent="0.3">
      <c r="A230" s="1" t="s">
        <v>34</v>
      </c>
      <c r="B230" s="1" t="s">
        <v>14</v>
      </c>
      <c r="C230" s="2">
        <v>43439</v>
      </c>
      <c r="D230" s="1">
        <v>623.25</v>
      </c>
      <c r="E230" s="1">
        <v>620.9</v>
      </c>
      <c r="F230" s="1">
        <v>623.95000000000005</v>
      </c>
      <c r="G230" s="1">
        <v>613.4</v>
      </c>
      <c r="H230" s="1">
        <v>614.9</v>
      </c>
      <c r="I230" s="1">
        <v>614.95000000000005</v>
      </c>
      <c r="J230" s="1">
        <v>618.57000000000005</v>
      </c>
      <c r="K230" s="1">
        <v>9728083</v>
      </c>
      <c r="L230" s="1">
        <v>6017456517.4499998</v>
      </c>
      <c r="M230" s="1">
        <v>101498</v>
      </c>
      <c r="N230" s="3">
        <f>IF(ISERR(LN(Table111[[#This Row],[Close Price]]/I229)),"-",LN(Table111[[#This Row],[Close Price]]/I229))</f>
        <v>-1.3406758715247741E-2</v>
      </c>
    </row>
    <row r="231" spans="1:14" x14ac:dyDescent="0.3">
      <c r="A231" s="1" t="s">
        <v>34</v>
      </c>
      <c r="B231" s="1" t="s">
        <v>14</v>
      </c>
      <c r="C231" s="2">
        <v>43440</v>
      </c>
      <c r="D231" s="1">
        <v>614.95000000000005</v>
      </c>
      <c r="E231" s="1">
        <v>610.25</v>
      </c>
      <c r="F231" s="1">
        <v>613.85</v>
      </c>
      <c r="G231" s="1">
        <v>598.25</v>
      </c>
      <c r="H231" s="1">
        <v>598.95000000000005</v>
      </c>
      <c r="I231" s="1">
        <v>600.04999999999995</v>
      </c>
      <c r="J231" s="1">
        <v>606.30999999999995</v>
      </c>
      <c r="K231" s="1">
        <v>7519849</v>
      </c>
      <c r="L231" s="1">
        <v>4559387205.6000004</v>
      </c>
      <c r="M231" s="1">
        <v>123704</v>
      </c>
      <c r="N231" s="3">
        <f>IF(ISERR(LN(Table111[[#This Row],[Close Price]]/I230)),"-",LN(Table111[[#This Row],[Close Price]]/I230))</f>
        <v>-2.4527978610969253E-2</v>
      </c>
    </row>
    <row r="232" spans="1:14" x14ac:dyDescent="0.3">
      <c r="A232" s="1" t="s">
        <v>34</v>
      </c>
      <c r="B232" s="1" t="s">
        <v>14</v>
      </c>
      <c r="C232" s="2">
        <v>43441</v>
      </c>
      <c r="D232" s="1">
        <v>600.04999999999995</v>
      </c>
      <c r="E232" s="1">
        <v>602.4</v>
      </c>
      <c r="F232" s="1">
        <v>609.5</v>
      </c>
      <c r="G232" s="1">
        <v>592.35</v>
      </c>
      <c r="H232" s="1">
        <v>604.5</v>
      </c>
      <c r="I232" s="1">
        <v>603.95000000000005</v>
      </c>
      <c r="J232" s="1">
        <v>601.99</v>
      </c>
      <c r="K232" s="1">
        <v>12262327</v>
      </c>
      <c r="L232" s="1">
        <v>7381747100.8500004</v>
      </c>
      <c r="M232" s="1">
        <v>153706</v>
      </c>
      <c r="N232" s="3">
        <f>IF(ISERR(LN(Table111[[#This Row],[Close Price]]/I231)),"-",LN(Table111[[#This Row],[Close Price]]/I231))</f>
        <v>6.4784279738371092E-3</v>
      </c>
    </row>
    <row r="233" spans="1:14" x14ac:dyDescent="0.3">
      <c r="A233" s="1" t="s">
        <v>34</v>
      </c>
      <c r="B233" s="1" t="s">
        <v>14</v>
      </c>
      <c r="C233" s="2">
        <v>43444</v>
      </c>
      <c r="D233" s="1">
        <v>603.95000000000005</v>
      </c>
      <c r="E233" s="1">
        <v>595</v>
      </c>
      <c r="F233" s="1">
        <v>601.5</v>
      </c>
      <c r="G233" s="1">
        <v>585.29999999999995</v>
      </c>
      <c r="H233" s="1">
        <v>590.54999999999995</v>
      </c>
      <c r="I233" s="1">
        <v>590.29999999999995</v>
      </c>
      <c r="J233" s="1">
        <v>593.22</v>
      </c>
      <c r="K233" s="1">
        <v>11643401</v>
      </c>
      <c r="L233" s="1">
        <v>6907079048.75</v>
      </c>
      <c r="M233" s="1">
        <v>109164</v>
      </c>
      <c r="N233" s="3">
        <f>IF(ISERR(LN(Table111[[#This Row],[Close Price]]/I232)),"-",LN(Table111[[#This Row],[Close Price]]/I232))</f>
        <v>-2.2860530804643824E-2</v>
      </c>
    </row>
    <row r="234" spans="1:14" x14ac:dyDescent="0.3">
      <c r="A234" s="1" t="s">
        <v>34</v>
      </c>
      <c r="B234" s="1" t="s">
        <v>14</v>
      </c>
      <c r="C234" s="2">
        <v>43445</v>
      </c>
      <c r="D234" s="1">
        <v>590.29999999999995</v>
      </c>
      <c r="E234" s="1">
        <v>581</v>
      </c>
      <c r="F234" s="1">
        <v>616.65</v>
      </c>
      <c r="G234" s="1">
        <v>580.5</v>
      </c>
      <c r="H234" s="1">
        <v>603.9</v>
      </c>
      <c r="I234" s="1">
        <v>604.25</v>
      </c>
      <c r="J234" s="1">
        <v>600.21</v>
      </c>
      <c r="K234" s="1">
        <v>16429956</v>
      </c>
      <c r="L234" s="1">
        <v>9861356118.4500008</v>
      </c>
      <c r="M234" s="1">
        <v>198852</v>
      </c>
      <c r="N234" s="3">
        <f>IF(ISERR(LN(Table111[[#This Row],[Close Price]]/I233)),"-",LN(Table111[[#This Row],[Close Price]]/I233))</f>
        <v>2.3357137336948892E-2</v>
      </c>
    </row>
    <row r="235" spans="1:14" x14ac:dyDescent="0.3">
      <c r="A235" s="1" t="s">
        <v>34</v>
      </c>
      <c r="B235" s="1" t="s">
        <v>14</v>
      </c>
      <c r="C235" s="2">
        <v>43446</v>
      </c>
      <c r="D235" s="1">
        <v>604.25</v>
      </c>
      <c r="E235" s="1">
        <v>604.75</v>
      </c>
      <c r="F235" s="1">
        <v>622</v>
      </c>
      <c r="G235" s="1">
        <v>603</v>
      </c>
      <c r="H235" s="1">
        <v>622</v>
      </c>
      <c r="I235" s="1">
        <v>619.95000000000005</v>
      </c>
      <c r="J235" s="1">
        <v>612.52</v>
      </c>
      <c r="K235" s="1">
        <v>7232578</v>
      </c>
      <c r="L235" s="1">
        <v>4430070605.1999998</v>
      </c>
      <c r="M235" s="1">
        <v>105740</v>
      </c>
      <c r="N235" s="3">
        <f>IF(ISERR(LN(Table111[[#This Row],[Close Price]]/I234)),"-",LN(Table111[[#This Row],[Close Price]]/I234))</f>
        <v>2.5650810042258648E-2</v>
      </c>
    </row>
    <row r="236" spans="1:14" x14ac:dyDescent="0.3">
      <c r="A236" s="1" t="s">
        <v>34</v>
      </c>
      <c r="B236" s="1" t="s">
        <v>14</v>
      </c>
      <c r="C236" s="2">
        <v>43447</v>
      </c>
      <c r="D236" s="1">
        <v>619.95000000000005</v>
      </c>
      <c r="E236" s="1">
        <v>624.79999999999995</v>
      </c>
      <c r="F236" s="1">
        <v>625.9</v>
      </c>
      <c r="G236" s="1">
        <v>616.15</v>
      </c>
      <c r="H236" s="1">
        <v>618.9</v>
      </c>
      <c r="I236" s="1">
        <v>619.1</v>
      </c>
      <c r="J236" s="1">
        <v>620.32000000000005</v>
      </c>
      <c r="K236" s="1">
        <v>7419355</v>
      </c>
      <c r="L236" s="1">
        <v>4602360155</v>
      </c>
      <c r="M236" s="1">
        <v>71867</v>
      </c>
      <c r="N236" s="3">
        <f>IF(ISERR(LN(Table111[[#This Row],[Close Price]]/I235)),"-",LN(Table111[[#This Row],[Close Price]]/I235))</f>
        <v>-1.3720191006646211E-3</v>
      </c>
    </row>
    <row r="237" spans="1:14" x14ac:dyDescent="0.3">
      <c r="A237" s="1" t="s">
        <v>34</v>
      </c>
      <c r="B237" s="1" t="s">
        <v>14</v>
      </c>
      <c r="C237" s="2">
        <v>43448</v>
      </c>
      <c r="D237" s="1">
        <v>619.1</v>
      </c>
      <c r="E237" s="1">
        <v>619.1</v>
      </c>
      <c r="F237" s="1">
        <v>623</v>
      </c>
      <c r="G237" s="1">
        <v>611.29999999999995</v>
      </c>
      <c r="H237" s="1">
        <v>620.29999999999995</v>
      </c>
      <c r="I237" s="1">
        <v>620.25</v>
      </c>
      <c r="J237" s="1">
        <v>616.1</v>
      </c>
      <c r="K237" s="1">
        <v>4165047</v>
      </c>
      <c r="L237" s="1">
        <v>2566075819.8499999</v>
      </c>
      <c r="M237" s="1">
        <v>81978</v>
      </c>
      <c r="N237" s="3">
        <f>IF(ISERR(LN(Table111[[#This Row],[Close Price]]/I236)),"-",LN(Table111[[#This Row],[Close Price]]/I236))</f>
        <v>1.8558120467240045E-3</v>
      </c>
    </row>
    <row r="238" spans="1:14" x14ac:dyDescent="0.3">
      <c r="A238" s="1" t="s">
        <v>34</v>
      </c>
      <c r="B238" s="1" t="s">
        <v>14</v>
      </c>
      <c r="C238" s="2">
        <v>43451</v>
      </c>
      <c r="D238" s="1">
        <v>620.25</v>
      </c>
      <c r="E238" s="1">
        <v>622.54999999999995</v>
      </c>
      <c r="F238" s="1">
        <v>624.5</v>
      </c>
      <c r="G238" s="1">
        <v>616.15</v>
      </c>
      <c r="H238" s="1">
        <v>616.5</v>
      </c>
      <c r="I238" s="1">
        <v>617.15</v>
      </c>
      <c r="J238" s="1">
        <v>618.64</v>
      </c>
      <c r="K238" s="1">
        <v>4843342</v>
      </c>
      <c r="L238" s="1">
        <v>2996295236.3499999</v>
      </c>
      <c r="M238" s="1">
        <v>73481</v>
      </c>
      <c r="N238" s="3">
        <f>IF(ISERR(LN(Table111[[#This Row],[Close Price]]/I237)),"-",LN(Table111[[#This Row],[Close Price]]/I237))</f>
        <v>-5.0105163819727343E-3</v>
      </c>
    </row>
    <row r="239" spans="1:14" x14ac:dyDescent="0.3">
      <c r="A239" s="1" t="s">
        <v>34</v>
      </c>
      <c r="B239" s="1" t="s">
        <v>14</v>
      </c>
      <c r="C239" s="2">
        <v>43452</v>
      </c>
      <c r="D239" s="1">
        <v>617.15</v>
      </c>
      <c r="E239" s="1">
        <v>617.65</v>
      </c>
      <c r="F239" s="1">
        <v>621.79999999999995</v>
      </c>
      <c r="G239" s="1">
        <v>613.85</v>
      </c>
      <c r="H239" s="1">
        <v>618.79999999999995</v>
      </c>
      <c r="I239" s="1">
        <v>619.4</v>
      </c>
      <c r="J239" s="1">
        <v>618.37</v>
      </c>
      <c r="K239" s="1">
        <v>8492688</v>
      </c>
      <c r="L239" s="1">
        <v>5251635397.5</v>
      </c>
      <c r="M239" s="1">
        <v>102617</v>
      </c>
      <c r="N239" s="3">
        <f>IF(ISERR(LN(Table111[[#This Row],[Close Price]]/I238)),"-",LN(Table111[[#This Row],[Close Price]]/I238))</f>
        <v>3.6391613491648087E-3</v>
      </c>
    </row>
    <row r="240" spans="1:14" x14ac:dyDescent="0.3">
      <c r="A240" s="1" t="s">
        <v>34</v>
      </c>
      <c r="B240" s="1" t="s">
        <v>14</v>
      </c>
      <c r="C240" s="2">
        <v>43453</v>
      </c>
      <c r="D240" s="1">
        <v>619.4</v>
      </c>
      <c r="E240" s="1">
        <v>624.25</v>
      </c>
      <c r="F240" s="1">
        <v>651.65</v>
      </c>
      <c r="G240" s="1">
        <v>619.15</v>
      </c>
      <c r="H240" s="1">
        <v>640</v>
      </c>
      <c r="I240" s="1">
        <v>641.65</v>
      </c>
      <c r="J240" s="1">
        <v>638.19000000000005</v>
      </c>
      <c r="K240" s="1">
        <v>16759139</v>
      </c>
      <c r="L240" s="1">
        <v>10695487241.299999</v>
      </c>
      <c r="M240" s="1">
        <v>165568</v>
      </c>
      <c r="N240" s="3">
        <f>IF(ISERR(LN(Table111[[#This Row],[Close Price]]/I239)),"-",LN(Table111[[#This Row],[Close Price]]/I239))</f>
        <v>3.5291716151367614E-2</v>
      </c>
    </row>
    <row r="241" spans="1:14" x14ac:dyDescent="0.3">
      <c r="A241" s="1" t="s">
        <v>34</v>
      </c>
      <c r="B241" s="1" t="s">
        <v>14</v>
      </c>
      <c r="C241" s="2">
        <v>43454</v>
      </c>
      <c r="D241" s="1">
        <v>641.65</v>
      </c>
      <c r="E241" s="1">
        <v>636.95000000000005</v>
      </c>
      <c r="F241" s="1">
        <v>646.9</v>
      </c>
      <c r="G241" s="1">
        <v>629</v>
      </c>
      <c r="H241" s="1">
        <v>633.29999999999995</v>
      </c>
      <c r="I241" s="1">
        <v>632.95000000000005</v>
      </c>
      <c r="J241" s="1">
        <v>635.04999999999995</v>
      </c>
      <c r="K241" s="1">
        <v>11004125</v>
      </c>
      <c r="L241" s="1">
        <v>6988207460.75</v>
      </c>
      <c r="M241" s="1">
        <v>130935</v>
      </c>
      <c r="N241" s="3">
        <f>IF(ISERR(LN(Table111[[#This Row],[Close Price]]/I240)),"-",LN(Table111[[#This Row],[Close Price]]/I240))</f>
        <v>-1.3651553607632644E-2</v>
      </c>
    </row>
    <row r="242" spans="1:14" x14ac:dyDescent="0.3">
      <c r="A242" s="1" t="s">
        <v>34</v>
      </c>
      <c r="B242" s="1" t="s">
        <v>14</v>
      </c>
      <c r="C242" s="2">
        <v>43455</v>
      </c>
      <c r="D242" s="1">
        <v>632.95000000000005</v>
      </c>
      <c r="E242" s="1">
        <v>633.29999999999995</v>
      </c>
      <c r="F242" s="1">
        <v>637.85</v>
      </c>
      <c r="G242" s="1">
        <v>616.65</v>
      </c>
      <c r="H242" s="1">
        <v>621.65</v>
      </c>
      <c r="I242" s="1">
        <v>620.85</v>
      </c>
      <c r="J242" s="1">
        <v>626.98</v>
      </c>
      <c r="K242" s="1">
        <v>10715457</v>
      </c>
      <c r="L242" s="1">
        <v>6718416631.8000002</v>
      </c>
      <c r="M242" s="1">
        <v>117567</v>
      </c>
      <c r="N242" s="3">
        <f>IF(ISERR(LN(Table111[[#This Row],[Close Price]]/I241)),"-",LN(Table111[[#This Row],[Close Price]]/I241))</f>
        <v>-1.9301923219986219E-2</v>
      </c>
    </row>
    <row r="243" spans="1:14" x14ac:dyDescent="0.3">
      <c r="A243" s="1" t="s">
        <v>34</v>
      </c>
      <c r="B243" s="1" t="s">
        <v>14</v>
      </c>
      <c r="C243" s="2">
        <v>43458</v>
      </c>
      <c r="D243" s="1">
        <v>620.85</v>
      </c>
      <c r="E243" s="1">
        <v>626</v>
      </c>
      <c r="F243" s="1">
        <v>627.15</v>
      </c>
      <c r="G243" s="1">
        <v>613.5</v>
      </c>
      <c r="H243" s="1">
        <v>614.20000000000005</v>
      </c>
      <c r="I243" s="1">
        <v>615</v>
      </c>
      <c r="J243" s="1">
        <v>620.15</v>
      </c>
      <c r="K243" s="1">
        <v>6191605</v>
      </c>
      <c r="L243" s="1">
        <v>3839729714.0999999</v>
      </c>
      <c r="M243" s="1">
        <v>87541</v>
      </c>
      <c r="N243" s="3">
        <f>IF(ISERR(LN(Table111[[#This Row],[Close Price]]/I242)),"-",LN(Table111[[#This Row],[Close Price]]/I242))</f>
        <v>-9.4672390563332234E-3</v>
      </c>
    </row>
    <row r="244" spans="1:14" x14ac:dyDescent="0.3">
      <c r="A244" s="1" t="s">
        <v>34</v>
      </c>
      <c r="B244" s="1" t="s">
        <v>14</v>
      </c>
      <c r="C244" s="2">
        <v>43460</v>
      </c>
      <c r="D244" s="1">
        <v>615</v>
      </c>
      <c r="E244" s="1">
        <v>611</v>
      </c>
      <c r="F244" s="1">
        <v>623.65</v>
      </c>
      <c r="G244" s="1">
        <v>603.45000000000005</v>
      </c>
      <c r="H244" s="1">
        <v>618.95000000000005</v>
      </c>
      <c r="I244" s="1">
        <v>619.5</v>
      </c>
      <c r="J244" s="1">
        <v>615.75</v>
      </c>
      <c r="K244" s="1">
        <v>6519211</v>
      </c>
      <c r="L244" s="1">
        <v>4014215612.6999998</v>
      </c>
      <c r="M244" s="1">
        <v>99749</v>
      </c>
      <c r="N244" s="3">
        <f>IF(ISERR(LN(Table111[[#This Row],[Close Price]]/I243)),"-",LN(Table111[[#This Row],[Close Price]]/I243))</f>
        <v>7.290433262679274E-3</v>
      </c>
    </row>
    <row r="245" spans="1:14" x14ac:dyDescent="0.3">
      <c r="A245" s="1" t="s">
        <v>34</v>
      </c>
      <c r="B245" s="1" t="s">
        <v>14</v>
      </c>
      <c r="C245" s="2">
        <v>43461</v>
      </c>
      <c r="D245" s="1">
        <v>619.5</v>
      </c>
      <c r="E245" s="1">
        <v>623.54999999999995</v>
      </c>
      <c r="F245" s="1">
        <v>626</v>
      </c>
      <c r="G245" s="1">
        <v>615.6</v>
      </c>
      <c r="H245" s="1">
        <v>616.4</v>
      </c>
      <c r="I245" s="1">
        <v>617.54999999999995</v>
      </c>
      <c r="J245" s="1">
        <v>620.32000000000005</v>
      </c>
      <c r="K245" s="1">
        <v>12304812</v>
      </c>
      <c r="L245" s="1">
        <v>7632920006.9499998</v>
      </c>
      <c r="M245" s="1">
        <v>127552</v>
      </c>
      <c r="N245" s="3">
        <f>IF(ISERR(LN(Table111[[#This Row],[Close Price]]/I244)),"-",LN(Table111[[#This Row],[Close Price]]/I244))</f>
        <v>-3.1526641851738302E-3</v>
      </c>
    </row>
    <row r="246" spans="1:14" x14ac:dyDescent="0.3">
      <c r="A246" s="1" t="s">
        <v>34</v>
      </c>
      <c r="B246" s="1" t="s">
        <v>14</v>
      </c>
      <c r="C246" s="2">
        <v>43462</v>
      </c>
      <c r="D246" s="1">
        <v>617.54999999999995</v>
      </c>
      <c r="E246" s="1">
        <v>623.9</v>
      </c>
      <c r="F246" s="1">
        <v>628</v>
      </c>
      <c r="G246" s="1">
        <v>620</v>
      </c>
      <c r="H246" s="1">
        <v>625.79999999999995</v>
      </c>
      <c r="I246" s="1">
        <v>625.04999999999995</v>
      </c>
      <c r="J246" s="1">
        <v>624.53</v>
      </c>
      <c r="K246" s="1">
        <v>6372911</v>
      </c>
      <c r="L246" s="1">
        <v>3980057102.5999999</v>
      </c>
      <c r="M246" s="1">
        <v>69467</v>
      </c>
      <c r="N246" s="3">
        <f>IF(ISERR(LN(Table111[[#This Row],[Close Price]]/I245)),"-",LN(Table111[[#This Row],[Close Price]]/I245))</f>
        <v>1.2071609652548809E-2</v>
      </c>
    </row>
    <row r="247" spans="1:14" x14ac:dyDescent="0.3">
      <c r="A247" s="1" t="s">
        <v>34</v>
      </c>
      <c r="B247" s="1" t="s">
        <v>14</v>
      </c>
      <c r="C247" s="2">
        <v>43465</v>
      </c>
      <c r="D247" s="1">
        <v>625.04999999999995</v>
      </c>
      <c r="E247" s="1">
        <v>630.4</v>
      </c>
      <c r="F247" s="1">
        <v>631.95000000000005</v>
      </c>
      <c r="G247" s="1">
        <v>618.79999999999995</v>
      </c>
      <c r="H247" s="1">
        <v>619.9</v>
      </c>
      <c r="I247" s="1">
        <v>619.9</v>
      </c>
      <c r="J247" s="1">
        <v>624.28</v>
      </c>
      <c r="K247" s="1">
        <v>6030093</v>
      </c>
      <c r="L247" s="1">
        <v>3764458568.9499998</v>
      </c>
      <c r="M247" s="1">
        <v>98328</v>
      </c>
      <c r="N247" s="3">
        <f>IF(ISERR(LN(Table111[[#This Row],[Close Price]]/I246)),"-",LN(Table111[[#This Row],[Close Price]]/I246))</f>
        <v>-8.2734718286983627E-3</v>
      </c>
    </row>
    <row r="248" spans="1:14" x14ac:dyDescent="0.3">
      <c r="A248" s="1" t="s">
        <v>34</v>
      </c>
      <c r="B248" s="1" t="s">
        <v>14</v>
      </c>
      <c r="C248" s="2">
        <v>43466</v>
      </c>
      <c r="D248" s="1">
        <v>619.9</v>
      </c>
      <c r="E248" s="1">
        <v>621.9</v>
      </c>
      <c r="F248" s="1">
        <v>630.20000000000005</v>
      </c>
      <c r="G248" s="1">
        <v>621.9</v>
      </c>
      <c r="H248" s="1">
        <v>628</v>
      </c>
      <c r="I248" s="1">
        <v>627.29999999999995</v>
      </c>
      <c r="J248" s="1">
        <v>624.79</v>
      </c>
      <c r="K248" s="1">
        <v>12179223</v>
      </c>
      <c r="L248" s="1">
        <v>7609460130.1000004</v>
      </c>
      <c r="M248" s="1">
        <v>61276</v>
      </c>
      <c r="N248" s="3">
        <f>IF(ISERR(LN(Table111[[#This Row],[Close Price]]/I247)),"-",LN(Table111[[#This Row],[Close Price]]/I247))</f>
        <v>1.1866720394823763E-2</v>
      </c>
    </row>
    <row r="249" spans="1:14" x14ac:dyDescent="0.3">
      <c r="A249" s="1" t="s">
        <v>34</v>
      </c>
      <c r="B249" s="1" t="s">
        <v>14</v>
      </c>
      <c r="C249" s="2">
        <v>43467</v>
      </c>
      <c r="D249" s="1">
        <v>627.29999999999995</v>
      </c>
      <c r="E249" s="1">
        <v>623</v>
      </c>
      <c r="F249" s="1">
        <v>628.5</v>
      </c>
      <c r="G249" s="1">
        <v>617.5</v>
      </c>
      <c r="H249" s="1">
        <v>619.45000000000005</v>
      </c>
      <c r="I249" s="1">
        <v>620.04999999999995</v>
      </c>
      <c r="J249" s="1">
        <v>623.30999999999995</v>
      </c>
      <c r="K249" s="1">
        <v>12386281</v>
      </c>
      <c r="L249" s="1">
        <v>7720545780.25</v>
      </c>
      <c r="M249" s="1">
        <v>170903</v>
      </c>
      <c r="N249" s="3">
        <f>IF(ISERR(LN(Table111[[#This Row],[Close Price]]/I248)),"-",LN(Table111[[#This Row],[Close Price]]/I248))</f>
        <v>-1.1624775153916184E-2</v>
      </c>
    </row>
    <row r="250" spans="1:14" x14ac:dyDescent="0.3">
      <c r="A250" s="1" t="s">
        <v>34</v>
      </c>
      <c r="B250" s="1" t="s">
        <v>14</v>
      </c>
      <c r="C250" s="2">
        <v>43468</v>
      </c>
      <c r="D250" s="1">
        <v>620.04999999999995</v>
      </c>
      <c r="E250" s="1">
        <v>621.4</v>
      </c>
      <c r="F250" s="1">
        <v>622</v>
      </c>
      <c r="G250" s="1">
        <v>603.65</v>
      </c>
      <c r="H250" s="1">
        <v>609</v>
      </c>
      <c r="I250" s="1">
        <v>607.95000000000005</v>
      </c>
      <c r="J250" s="1">
        <v>611.77</v>
      </c>
      <c r="K250" s="1">
        <v>13228602</v>
      </c>
      <c r="L250" s="1">
        <v>8092834256.4499998</v>
      </c>
      <c r="M250" s="1">
        <v>212633</v>
      </c>
      <c r="N250" s="3">
        <f>IF(ISERR(LN(Table111[[#This Row],[Close Price]]/I249)),"-",LN(Table111[[#This Row],[Close Price]]/I249))</f>
        <v>-1.9707478206353927E-2</v>
      </c>
    </row>
    <row r="251" spans="1:14" x14ac:dyDescent="0.3">
      <c r="A251" s="1" t="s">
        <v>34</v>
      </c>
      <c r="B251" s="1" t="s">
        <v>14</v>
      </c>
      <c r="C251" s="2">
        <v>43469</v>
      </c>
      <c r="D251" s="1">
        <v>607.95000000000005</v>
      </c>
      <c r="E251" s="1">
        <v>612</v>
      </c>
      <c r="F251" s="1">
        <v>624.75</v>
      </c>
      <c r="G251" s="1">
        <v>609.5</v>
      </c>
      <c r="H251" s="1">
        <v>620</v>
      </c>
      <c r="I251" s="1">
        <v>619.6</v>
      </c>
      <c r="J251" s="1">
        <v>617.88</v>
      </c>
      <c r="K251" s="1">
        <v>8381367</v>
      </c>
      <c r="L251" s="1">
        <v>5178678150.75</v>
      </c>
      <c r="M251" s="1">
        <v>126230</v>
      </c>
      <c r="N251" s="3">
        <f>IF(ISERR(LN(Table111[[#This Row],[Close Price]]/I250)),"-",LN(Table111[[#This Row],[Close Price]]/I250))</f>
        <v>1.898146680028626E-2</v>
      </c>
    </row>
    <row r="252" spans="1:14" x14ac:dyDescent="0.3">
      <c r="A252" s="1" t="s">
        <v>34</v>
      </c>
      <c r="B252" s="1" t="s">
        <v>14</v>
      </c>
      <c r="C252" s="2">
        <v>43472</v>
      </c>
      <c r="D252" s="1">
        <v>619.6</v>
      </c>
      <c r="E252" s="1">
        <v>626</v>
      </c>
      <c r="F252" s="1">
        <v>640.70000000000005</v>
      </c>
      <c r="G252" s="1">
        <v>624.20000000000005</v>
      </c>
      <c r="H252" s="1">
        <v>637.4</v>
      </c>
      <c r="I252" s="1">
        <v>637.45000000000005</v>
      </c>
      <c r="J252" s="1">
        <v>635.95000000000005</v>
      </c>
      <c r="K252" s="1">
        <v>11735286</v>
      </c>
      <c r="L252" s="1">
        <v>7463059201.6000004</v>
      </c>
      <c r="M252" s="1">
        <v>151307</v>
      </c>
      <c r="N252" s="3">
        <f>IF(ISERR(LN(Table111[[#This Row],[Close Price]]/I251)),"-",LN(Table111[[#This Row],[Close Price]]/I251))</f>
        <v>2.8401734041417662E-2</v>
      </c>
    </row>
    <row r="253" spans="1:14" x14ac:dyDescent="0.3">
      <c r="A253" s="1" t="s">
        <v>34</v>
      </c>
      <c r="B253" s="1" t="s">
        <v>14</v>
      </c>
      <c r="C253" s="2">
        <v>43473</v>
      </c>
      <c r="D253" s="1">
        <v>637.45000000000005</v>
      </c>
      <c r="E253" s="1">
        <v>636</v>
      </c>
      <c r="F253" s="1">
        <v>653.75</v>
      </c>
      <c r="G253" s="1">
        <v>630.6</v>
      </c>
      <c r="H253" s="1">
        <v>652.15</v>
      </c>
      <c r="I253" s="1">
        <v>650.9</v>
      </c>
      <c r="J253" s="1">
        <v>641.04999999999995</v>
      </c>
      <c r="K253" s="1">
        <v>11879875</v>
      </c>
      <c r="L253" s="1">
        <v>7615619639.6999998</v>
      </c>
      <c r="M253" s="1">
        <v>121549</v>
      </c>
      <c r="N253" s="3">
        <f>IF(ISERR(LN(Table111[[#This Row],[Close Price]]/I252)),"-",LN(Table111[[#This Row],[Close Price]]/I252))</f>
        <v>2.088017799421028E-2</v>
      </c>
    </row>
    <row r="254" spans="1:14" x14ac:dyDescent="0.3">
      <c r="A254" s="1" t="s">
        <v>34</v>
      </c>
      <c r="B254" s="1" t="s">
        <v>14</v>
      </c>
      <c r="C254" s="2">
        <v>43474</v>
      </c>
      <c r="D254" s="1">
        <v>650.9</v>
      </c>
      <c r="E254" s="1">
        <v>652.35</v>
      </c>
      <c r="F254" s="1">
        <v>672.05</v>
      </c>
      <c r="G254" s="1">
        <v>652.35</v>
      </c>
      <c r="H254" s="1">
        <v>671.2</v>
      </c>
      <c r="I254" s="1">
        <v>670.1</v>
      </c>
      <c r="J254" s="1">
        <v>663.81</v>
      </c>
      <c r="K254" s="1">
        <v>18003387</v>
      </c>
      <c r="L254" s="1">
        <v>11950794758.85</v>
      </c>
      <c r="M254" s="1">
        <v>226139</v>
      </c>
      <c r="N254" s="3">
        <f>IF(ISERR(LN(Table111[[#This Row],[Close Price]]/I253)),"-",LN(Table111[[#This Row],[Close Price]]/I253))</f>
        <v>2.9070934400783448E-2</v>
      </c>
    </row>
    <row r="255" spans="1:14" x14ac:dyDescent="0.3">
      <c r="A255" s="1" t="s">
        <v>34</v>
      </c>
      <c r="B255" s="1" t="s">
        <v>14</v>
      </c>
      <c r="C255" s="2">
        <v>43475</v>
      </c>
      <c r="D255" s="1">
        <v>670.1</v>
      </c>
      <c r="E255" s="1">
        <v>668.9</v>
      </c>
      <c r="F255" s="1">
        <v>668.9</v>
      </c>
      <c r="G255" s="1">
        <v>654.6</v>
      </c>
      <c r="H255" s="1">
        <v>665.2</v>
      </c>
      <c r="I255" s="1">
        <v>663.25</v>
      </c>
      <c r="J255" s="1">
        <v>661.18</v>
      </c>
      <c r="K255" s="1">
        <v>12751327</v>
      </c>
      <c r="L255" s="1">
        <v>8430913484.5500002</v>
      </c>
      <c r="M255" s="1">
        <v>128303</v>
      </c>
      <c r="N255" s="3">
        <f>IF(ISERR(LN(Table111[[#This Row],[Close Price]]/I254)),"-",LN(Table111[[#This Row],[Close Price]]/I254))</f>
        <v>-1.0274961961276091E-2</v>
      </c>
    </row>
    <row r="256" spans="1:14" x14ac:dyDescent="0.3">
      <c r="A256" s="1" t="s">
        <v>34</v>
      </c>
      <c r="B256" s="1" t="s">
        <v>14</v>
      </c>
      <c r="C256" s="2">
        <v>43476</v>
      </c>
      <c r="D256" s="1">
        <v>663.25</v>
      </c>
      <c r="E256" s="1">
        <v>665</v>
      </c>
      <c r="F256" s="1">
        <v>668.5</v>
      </c>
      <c r="G256" s="1">
        <v>658.2</v>
      </c>
      <c r="H256" s="1">
        <v>666</v>
      </c>
      <c r="I256" s="1">
        <v>666.5</v>
      </c>
      <c r="J256" s="1">
        <v>663.36</v>
      </c>
      <c r="K256" s="1">
        <v>8330315</v>
      </c>
      <c r="L256" s="1">
        <v>5526028013.8999996</v>
      </c>
      <c r="M256" s="1">
        <v>112565</v>
      </c>
      <c r="N256" s="3">
        <f>IF(ISERR(LN(Table111[[#This Row],[Close Price]]/I255)),"-",LN(Table111[[#This Row],[Close Price]]/I255))</f>
        <v>4.8881466009142527E-3</v>
      </c>
    </row>
    <row r="257" spans="1:14" x14ac:dyDescent="0.3">
      <c r="A257" s="1" t="s">
        <v>34</v>
      </c>
      <c r="B257" s="1" t="s">
        <v>14</v>
      </c>
      <c r="C257" s="2">
        <v>43479</v>
      </c>
      <c r="D257" s="1">
        <v>666.5</v>
      </c>
      <c r="E257" s="1">
        <v>663</v>
      </c>
      <c r="F257" s="1">
        <v>663</v>
      </c>
      <c r="G257" s="1">
        <v>652.54999999999995</v>
      </c>
      <c r="H257" s="1">
        <v>658.35</v>
      </c>
      <c r="I257" s="1">
        <v>659.2</v>
      </c>
      <c r="J257" s="1">
        <v>657.41</v>
      </c>
      <c r="K257" s="1">
        <v>6856244</v>
      </c>
      <c r="L257" s="1">
        <v>4507335979.6499996</v>
      </c>
      <c r="M257" s="1">
        <v>116097</v>
      </c>
      <c r="N257" s="3">
        <f>IF(ISERR(LN(Table111[[#This Row],[Close Price]]/I256)),"-",LN(Table111[[#This Row],[Close Price]]/I256))</f>
        <v>-1.1013161023501397E-2</v>
      </c>
    </row>
    <row r="258" spans="1:14" x14ac:dyDescent="0.3">
      <c r="A258" s="1" t="s">
        <v>34</v>
      </c>
      <c r="B258" s="1" t="s">
        <v>14</v>
      </c>
      <c r="C258" s="2">
        <v>43480</v>
      </c>
      <c r="D258" s="1">
        <v>659.2</v>
      </c>
      <c r="E258" s="1">
        <v>661.3</v>
      </c>
      <c r="F258" s="1">
        <v>664.25</v>
      </c>
      <c r="G258" s="1">
        <v>655.04999999999995</v>
      </c>
      <c r="H258" s="1">
        <v>660.5</v>
      </c>
      <c r="I258" s="1">
        <v>660.6</v>
      </c>
      <c r="J258" s="1">
        <v>660.44</v>
      </c>
      <c r="K258" s="1">
        <v>5467484</v>
      </c>
      <c r="L258" s="1">
        <v>3610956493.6500001</v>
      </c>
      <c r="M258" s="1">
        <v>90847</v>
      </c>
      <c r="N258" s="3">
        <f>IF(ISERR(LN(Table111[[#This Row],[Close Price]]/I257)),"-",LN(Table111[[#This Row],[Close Price]]/I257))</f>
        <v>2.1215343614273494E-3</v>
      </c>
    </row>
    <row r="259" spans="1:14" x14ac:dyDescent="0.3">
      <c r="A259" s="1" t="s">
        <v>34</v>
      </c>
      <c r="B259" s="1" t="s">
        <v>14</v>
      </c>
      <c r="C259" s="2">
        <v>43481</v>
      </c>
      <c r="D259" s="1">
        <v>660.6</v>
      </c>
      <c r="E259" s="1">
        <v>660.7</v>
      </c>
      <c r="F259" s="1">
        <v>670.4</v>
      </c>
      <c r="G259" s="1">
        <v>660.7</v>
      </c>
      <c r="H259" s="1">
        <v>662.75</v>
      </c>
      <c r="I259" s="1">
        <v>664</v>
      </c>
      <c r="J259" s="1">
        <v>665.96</v>
      </c>
      <c r="K259" s="1">
        <v>6598151</v>
      </c>
      <c r="L259" s="1">
        <v>4394097680.9499998</v>
      </c>
      <c r="M259" s="1">
        <v>107170</v>
      </c>
      <c r="N259" s="3">
        <f>IF(ISERR(LN(Table111[[#This Row],[Close Price]]/I258)),"-",LN(Table111[[#This Row],[Close Price]]/I258))</f>
        <v>5.1336365197444632E-3</v>
      </c>
    </row>
    <row r="260" spans="1:14" x14ac:dyDescent="0.3">
      <c r="A260" s="1" t="s">
        <v>34</v>
      </c>
      <c r="B260" s="1" t="s">
        <v>14</v>
      </c>
      <c r="C260" s="2">
        <v>43482</v>
      </c>
      <c r="D260" s="1">
        <v>664</v>
      </c>
      <c r="E260" s="1">
        <v>669.9</v>
      </c>
      <c r="F260" s="1">
        <v>680</v>
      </c>
      <c r="G260" s="1">
        <v>665.6</v>
      </c>
      <c r="H260" s="1">
        <v>674.9</v>
      </c>
      <c r="I260" s="1">
        <v>676.65</v>
      </c>
      <c r="J260" s="1">
        <v>671.64</v>
      </c>
      <c r="K260" s="1">
        <v>10448209</v>
      </c>
      <c r="L260" s="1">
        <v>7017405683.5500002</v>
      </c>
      <c r="M260" s="1">
        <v>127666</v>
      </c>
      <c r="N260" s="3">
        <f>IF(ISERR(LN(Table111[[#This Row],[Close Price]]/I259)),"-",LN(Table111[[#This Row],[Close Price]]/I259))</f>
        <v>1.887200304608069E-2</v>
      </c>
    </row>
    <row r="261" spans="1:14" x14ac:dyDescent="0.3">
      <c r="A261" s="1" t="s">
        <v>34</v>
      </c>
      <c r="B261" s="1" t="s">
        <v>14</v>
      </c>
      <c r="C261" s="2">
        <v>43483</v>
      </c>
      <c r="D261" s="1">
        <v>676.65</v>
      </c>
      <c r="E261" s="1">
        <v>674.9</v>
      </c>
      <c r="F261" s="1">
        <v>676.05</v>
      </c>
      <c r="G261" s="1">
        <v>661.45</v>
      </c>
      <c r="H261" s="1">
        <v>664.25</v>
      </c>
      <c r="I261" s="1">
        <v>664.6</v>
      </c>
      <c r="J261" s="1">
        <v>667.73</v>
      </c>
      <c r="K261" s="1">
        <v>7037386</v>
      </c>
      <c r="L261" s="1">
        <v>4699045283.25</v>
      </c>
      <c r="M261" s="1">
        <v>145520</v>
      </c>
      <c r="N261" s="3">
        <f>IF(ISERR(LN(Table111[[#This Row],[Close Price]]/I260)),"-",LN(Table111[[#This Row],[Close Price]]/I260))</f>
        <v>-1.7968796602020703E-2</v>
      </c>
    </row>
    <row r="262" spans="1:14" x14ac:dyDescent="0.3">
      <c r="A262" s="1" t="s">
        <v>34</v>
      </c>
      <c r="B262" s="1" t="s">
        <v>14</v>
      </c>
      <c r="C262" s="2">
        <v>43486</v>
      </c>
      <c r="D262" s="1">
        <v>664.6</v>
      </c>
      <c r="E262" s="1">
        <v>661.55</v>
      </c>
      <c r="F262" s="1">
        <v>664.5</v>
      </c>
      <c r="G262" s="1">
        <v>656.5</v>
      </c>
      <c r="H262" s="1">
        <v>658.85</v>
      </c>
      <c r="I262" s="1">
        <v>660.3</v>
      </c>
      <c r="J262" s="1">
        <v>661.04</v>
      </c>
      <c r="K262" s="1">
        <v>6157956</v>
      </c>
      <c r="L262" s="1">
        <v>4070642711.5999999</v>
      </c>
      <c r="M262" s="1">
        <v>117196</v>
      </c>
      <c r="N262" s="3">
        <f>IF(ISERR(LN(Table111[[#This Row],[Close Price]]/I261)),"-",LN(Table111[[#This Row],[Close Price]]/I261))</f>
        <v>-6.4910787199683349E-3</v>
      </c>
    </row>
    <row r="263" spans="1:14" x14ac:dyDescent="0.3">
      <c r="A263" s="1" t="s">
        <v>34</v>
      </c>
      <c r="B263" s="1" t="s">
        <v>14</v>
      </c>
      <c r="C263" s="2">
        <v>43487</v>
      </c>
      <c r="D263" s="1">
        <v>660.3</v>
      </c>
      <c r="E263" s="1">
        <v>656.35</v>
      </c>
      <c r="F263" s="1">
        <v>663.6</v>
      </c>
      <c r="G263" s="1">
        <v>653.85</v>
      </c>
      <c r="H263" s="1">
        <v>659.4</v>
      </c>
      <c r="I263" s="1">
        <v>661.6</v>
      </c>
      <c r="J263" s="1">
        <v>658.72</v>
      </c>
      <c r="K263" s="1">
        <v>7951640</v>
      </c>
      <c r="L263" s="1">
        <v>5237905158.0500002</v>
      </c>
      <c r="M263" s="1">
        <v>140331</v>
      </c>
      <c r="N263" s="3">
        <f>IF(ISERR(LN(Table111[[#This Row],[Close Price]]/I262)),"-",LN(Table111[[#This Row],[Close Price]]/I262))</f>
        <v>1.9668665089560195E-3</v>
      </c>
    </row>
    <row r="264" spans="1:14" x14ac:dyDescent="0.3">
      <c r="A264" s="1" t="s">
        <v>34</v>
      </c>
      <c r="B264" s="1" t="s">
        <v>14</v>
      </c>
      <c r="C264" s="2">
        <v>43488</v>
      </c>
      <c r="D264" s="1">
        <v>661.6</v>
      </c>
      <c r="E264" s="1">
        <v>659.5</v>
      </c>
      <c r="F264" s="1">
        <v>667</v>
      </c>
      <c r="G264" s="1">
        <v>658.6</v>
      </c>
      <c r="H264" s="1">
        <v>659.85</v>
      </c>
      <c r="I264" s="1">
        <v>661.6</v>
      </c>
      <c r="J264" s="1">
        <v>663.91</v>
      </c>
      <c r="K264" s="1">
        <v>7596006</v>
      </c>
      <c r="L264" s="1">
        <v>5043100578.8000002</v>
      </c>
      <c r="M264" s="1">
        <v>116021</v>
      </c>
      <c r="N264" s="3">
        <f>IF(ISERR(LN(Table111[[#This Row],[Close Price]]/I263)),"-",LN(Table111[[#This Row],[Close Price]]/I263))</f>
        <v>0</v>
      </c>
    </row>
    <row r="265" spans="1:14" x14ac:dyDescent="0.3">
      <c r="A265" s="1" t="s">
        <v>34</v>
      </c>
      <c r="B265" s="1" t="s">
        <v>14</v>
      </c>
      <c r="C265" s="2">
        <v>43489</v>
      </c>
      <c r="D265" s="1">
        <v>661.6</v>
      </c>
      <c r="E265" s="1">
        <v>665</v>
      </c>
      <c r="F265" s="1">
        <v>665.55</v>
      </c>
      <c r="G265" s="1">
        <v>655</v>
      </c>
      <c r="H265" s="1">
        <v>663.25</v>
      </c>
      <c r="I265" s="1">
        <v>663.65</v>
      </c>
      <c r="J265" s="1">
        <v>660.2</v>
      </c>
      <c r="K265" s="1">
        <v>7013582</v>
      </c>
      <c r="L265" s="1">
        <v>4630368102.5500002</v>
      </c>
      <c r="M265" s="1">
        <v>98142</v>
      </c>
      <c r="N265" s="3">
        <f>IF(ISERR(LN(Table111[[#This Row],[Close Price]]/I264)),"-",LN(Table111[[#This Row],[Close Price]]/I264))</f>
        <v>3.0937583627297476E-3</v>
      </c>
    </row>
    <row r="266" spans="1:14" x14ac:dyDescent="0.3">
      <c r="A266" s="1" t="s">
        <v>34</v>
      </c>
      <c r="B266" s="1" t="s">
        <v>14</v>
      </c>
      <c r="C266" s="2">
        <v>43490</v>
      </c>
      <c r="D266" s="1">
        <v>663.65</v>
      </c>
      <c r="E266" s="1">
        <v>665.2</v>
      </c>
      <c r="F266" s="1">
        <v>676.85</v>
      </c>
      <c r="G266" s="1">
        <v>665.2</v>
      </c>
      <c r="H266" s="1">
        <v>668.25</v>
      </c>
      <c r="I266" s="1">
        <v>669.75</v>
      </c>
      <c r="J266" s="1">
        <v>671.5</v>
      </c>
      <c r="K266" s="1">
        <v>6628922</v>
      </c>
      <c r="L266" s="1">
        <v>4451294115.3999996</v>
      </c>
      <c r="M266" s="1">
        <v>138347</v>
      </c>
      <c r="N266" s="3">
        <f>IF(ISERR(LN(Table111[[#This Row],[Close Price]]/I265)),"-",LN(Table111[[#This Row],[Close Price]]/I265))</f>
        <v>9.1496063525069206E-3</v>
      </c>
    </row>
    <row r="267" spans="1:14" x14ac:dyDescent="0.3">
      <c r="A267" s="1" t="s">
        <v>34</v>
      </c>
      <c r="B267" s="1" t="s">
        <v>14</v>
      </c>
      <c r="C267" s="2">
        <v>43493</v>
      </c>
      <c r="D267" s="1">
        <v>669.75</v>
      </c>
      <c r="E267" s="1">
        <v>669</v>
      </c>
      <c r="F267" s="1">
        <v>674.45</v>
      </c>
      <c r="G267" s="1">
        <v>650.35</v>
      </c>
      <c r="H267" s="1">
        <v>658.5</v>
      </c>
      <c r="I267" s="1">
        <v>656.3</v>
      </c>
      <c r="J267" s="1">
        <v>658</v>
      </c>
      <c r="K267" s="1">
        <v>7792690</v>
      </c>
      <c r="L267" s="1">
        <v>5127554137.6499996</v>
      </c>
      <c r="M267" s="1">
        <v>141171</v>
      </c>
      <c r="N267" s="3">
        <f>IF(ISERR(LN(Table111[[#This Row],[Close Price]]/I266)),"-",LN(Table111[[#This Row],[Close Price]]/I266))</f>
        <v>-2.0286506945041159E-2</v>
      </c>
    </row>
    <row r="268" spans="1:14" x14ac:dyDescent="0.3">
      <c r="A268" s="1" t="s">
        <v>34</v>
      </c>
      <c r="B268" s="1" t="s">
        <v>14</v>
      </c>
      <c r="C268" s="2">
        <v>43494</v>
      </c>
      <c r="D268" s="1">
        <v>656.3</v>
      </c>
      <c r="E268" s="1">
        <v>658.5</v>
      </c>
      <c r="F268" s="1">
        <v>671</v>
      </c>
      <c r="G268" s="1">
        <v>649.54999999999995</v>
      </c>
      <c r="H268" s="1">
        <v>669.35</v>
      </c>
      <c r="I268" s="1">
        <v>660.75</v>
      </c>
      <c r="J268" s="1">
        <v>657.21</v>
      </c>
      <c r="K268" s="1">
        <v>8302420</v>
      </c>
      <c r="L268" s="1">
        <v>5456398539.1000004</v>
      </c>
      <c r="M268" s="1">
        <v>139965</v>
      </c>
      <c r="N268" s="3">
        <f>IF(ISERR(LN(Table111[[#This Row],[Close Price]]/I267)),"-",LN(Table111[[#This Row],[Close Price]]/I267))</f>
        <v>6.7575520047216345E-3</v>
      </c>
    </row>
    <row r="269" spans="1:14" x14ac:dyDescent="0.3">
      <c r="A269" s="1" t="s">
        <v>34</v>
      </c>
      <c r="B269" s="1" t="s">
        <v>14</v>
      </c>
      <c r="C269" s="2">
        <v>43495</v>
      </c>
      <c r="D269" s="1">
        <v>660.75</v>
      </c>
      <c r="E269" s="1">
        <v>687.05</v>
      </c>
      <c r="F269" s="1">
        <v>703.35</v>
      </c>
      <c r="G269" s="1">
        <v>683.75</v>
      </c>
      <c r="H269" s="1">
        <v>691</v>
      </c>
      <c r="I269" s="1">
        <v>690.95</v>
      </c>
      <c r="J269" s="1">
        <v>692.68</v>
      </c>
      <c r="K269" s="1">
        <v>46912230</v>
      </c>
      <c r="L269" s="1">
        <v>32495142522.5</v>
      </c>
      <c r="M269" s="1">
        <v>450032</v>
      </c>
      <c r="N269" s="3">
        <f>IF(ISERR(LN(Table111[[#This Row],[Close Price]]/I268)),"-",LN(Table111[[#This Row],[Close Price]]/I268))</f>
        <v>4.4691908765095184E-2</v>
      </c>
    </row>
    <row r="270" spans="1:14" x14ac:dyDescent="0.3">
      <c r="A270" s="1" t="s">
        <v>34</v>
      </c>
      <c r="B270" s="1" t="s">
        <v>14</v>
      </c>
      <c r="C270" s="2">
        <v>43496</v>
      </c>
      <c r="D270" s="1">
        <v>690.95</v>
      </c>
      <c r="E270" s="1">
        <v>697.25</v>
      </c>
      <c r="F270" s="1">
        <v>726.85</v>
      </c>
      <c r="G270" s="1">
        <v>689.05</v>
      </c>
      <c r="H270" s="1">
        <v>720.8</v>
      </c>
      <c r="I270" s="1">
        <v>722.7</v>
      </c>
      <c r="J270" s="1">
        <v>712.13</v>
      </c>
      <c r="K270" s="1">
        <v>35239544</v>
      </c>
      <c r="L270" s="1">
        <v>25095269694.650002</v>
      </c>
      <c r="M270" s="1">
        <v>386855</v>
      </c>
      <c r="N270" s="3">
        <f>IF(ISERR(LN(Table111[[#This Row],[Close Price]]/I269)),"-",LN(Table111[[#This Row],[Close Price]]/I269))</f>
        <v>4.4926736039441764E-2</v>
      </c>
    </row>
    <row r="271" spans="1:14" x14ac:dyDescent="0.3">
      <c r="A271" s="1" t="s">
        <v>34</v>
      </c>
      <c r="B271" s="1" t="s">
        <v>14</v>
      </c>
      <c r="C271" s="2">
        <v>43497</v>
      </c>
      <c r="D271" s="1">
        <v>722.7</v>
      </c>
      <c r="E271" s="1">
        <v>720.75</v>
      </c>
      <c r="F271" s="1">
        <v>726.4</v>
      </c>
      <c r="G271" s="1">
        <v>705.4</v>
      </c>
      <c r="H271" s="1">
        <v>717.3</v>
      </c>
      <c r="I271" s="1">
        <v>717.25</v>
      </c>
      <c r="J271" s="1">
        <v>717.16</v>
      </c>
      <c r="K271" s="1">
        <v>13792059</v>
      </c>
      <c r="L271" s="1">
        <v>9891122544.6499996</v>
      </c>
      <c r="M271" s="1">
        <v>208032</v>
      </c>
      <c r="N271" s="3">
        <f>IF(ISERR(LN(Table111[[#This Row],[Close Price]]/I270)),"-",LN(Table111[[#This Row],[Close Price]]/I270))</f>
        <v>-7.5697434274612447E-3</v>
      </c>
    </row>
    <row r="272" spans="1:14" x14ac:dyDescent="0.3">
      <c r="A272" s="1" t="s">
        <v>34</v>
      </c>
      <c r="B272" s="1" t="s">
        <v>14</v>
      </c>
      <c r="C272" s="2">
        <v>43500</v>
      </c>
      <c r="D272" s="1">
        <v>717.25</v>
      </c>
      <c r="E272" s="1">
        <v>711.3</v>
      </c>
      <c r="F272" s="1">
        <v>724.5</v>
      </c>
      <c r="G272" s="1">
        <v>708</v>
      </c>
      <c r="H272" s="1">
        <v>721.5</v>
      </c>
      <c r="I272" s="1">
        <v>720.5</v>
      </c>
      <c r="J272" s="1">
        <v>715.99</v>
      </c>
      <c r="K272" s="1">
        <v>8195956</v>
      </c>
      <c r="L272" s="1">
        <v>5868240288.6499996</v>
      </c>
      <c r="M272" s="1">
        <v>157232</v>
      </c>
      <c r="N272" s="3">
        <f>IF(ISERR(LN(Table111[[#This Row],[Close Price]]/I271)),"-",LN(Table111[[#This Row],[Close Price]]/I271))</f>
        <v>4.5209605781026665E-3</v>
      </c>
    </row>
    <row r="273" spans="1:14" x14ac:dyDescent="0.3">
      <c r="A273" s="1" t="s">
        <v>34</v>
      </c>
      <c r="B273" s="1" t="s">
        <v>14</v>
      </c>
      <c r="C273" s="2">
        <v>43501</v>
      </c>
      <c r="D273" s="1">
        <v>720.5</v>
      </c>
      <c r="E273" s="1">
        <v>722</v>
      </c>
      <c r="F273" s="1">
        <v>731.6</v>
      </c>
      <c r="G273" s="1">
        <v>719.5</v>
      </c>
      <c r="H273" s="1">
        <v>730</v>
      </c>
      <c r="I273" s="1">
        <v>729.5</v>
      </c>
      <c r="J273" s="1">
        <v>727.26</v>
      </c>
      <c r="K273" s="1">
        <v>8665426</v>
      </c>
      <c r="L273" s="1">
        <v>6301993950.5500002</v>
      </c>
      <c r="M273" s="1">
        <v>123392</v>
      </c>
      <c r="N273" s="3">
        <f>IF(ISERR(LN(Table111[[#This Row],[Close Price]]/I272)),"-",LN(Table111[[#This Row],[Close Price]]/I272))</f>
        <v>1.2413952523263539E-2</v>
      </c>
    </row>
    <row r="274" spans="1:14" x14ac:dyDescent="0.3">
      <c r="A274" s="1" t="s">
        <v>34</v>
      </c>
      <c r="B274" s="1" t="s">
        <v>14</v>
      </c>
      <c r="C274" s="2">
        <v>43502</v>
      </c>
      <c r="D274" s="1">
        <v>729.5</v>
      </c>
      <c r="E274" s="1">
        <v>731.3</v>
      </c>
      <c r="F274" s="1">
        <v>734.5</v>
      </c>
      <c r="G274" s="1">
        <v>715.6</v>
      </c>
      <c r="H274" s="1">
        <v>726.1</v>
      </c>
      <c r="I274" s="1">
        <v>725.75</v>
      </c>
      <c r="J274" s="1">
        <v>726</v>
      </c>
      <c r="K274" s="1">
        <v>8077340</v>
      </c>
      <c r="L274" s="1">
        <v>5864174252.9499998</v>
      </c>
      <c r="M274" s="1">
        <v>123421</v>
      </c>
      <c r="N274" s="3">
        <f>IF(ISERR(LN(Table111[[#This Row],[Close Price]]/I273)),"-",LN(Table111[[#This Row],[Close Price]]/I273))</f>
        <v>-5.1537650581010971E-3</v>
      </c>
    </row>
    <row r="275" spans="1:14" x14ac:dyDescent="0.3">
      <c r="A275" s="1" t="s">
        <v>34</v>
      </c>
      <c r="B275" s="1" t="s">
        <v>14</v>
      </c>
      <c r="C275" s="2">
        <v>43503</v>
      </c>
      <c r="D275" s="1">
        <v>725.75</v>
      </c>
      <c r="E275" s="1">
        <v>726.25</v>
      </c>
      <c r="F275" s="1">
        <v>733.8</v>
      </c>
      <c r="G275" s="1">
        <v>724</v>
      </c>
      <c r="H275" s="1">
        <v>730</v>
      </c>
      <c r="I275" s="1">
        <v>730.15</v>
      </c>
      <c r="J275" s="1">
        <v>729.42</v>
      </c>
      <c r="K275" s="1">
        <v>7203465</v>
      </c>
      <c r="L275" s="1">
        <v>5254385372.8999996</v>
      </c>
      <c r="M275" s="1">
        <v>108863</v>
      </c>
      <c r="N275" s="3">
        <f>IF(ISERR(LN(Table111[[#This Row],[Close Price]]/I274)),"-",LN(Table111[[#This Row],[Close Price]]/I274))</f>
        <v>6.044389581741084E-3</v>
      </c>
    </row>
    <row r="276" spans="1:14" x14ac:dyDescent="0.3">
      <c r="A276" s="1" t="s">
        <v>34</v>
      </c>
      <c r="B276" s="1" t="s">
        <v>14</v>
      </c>
      <c r="C276" s="2">
        <v>43504</v>
      </c>
      <c r="D276" s="1">
        <v>730.15</v>
      </c>
      <c r="E276" s="1">
        <v>727</v>
      </c>
      <c r="F276" s="1">
        <v>732.8</v>
      </c>
      <c r="G276" s="1">
        <v>716.25</v>
      </c>
      <c r="H276" s="1">
        <v>721.15</v>
      </c>
      <c r="I276" s="1">
        <v>719.4</v>
      </c>
      <c r="J276" s="1">
        <v>722.97</v>
      </c>
      <c r="K276" s="1">
        <v>7341956</v>
      </c>
      <c r="L276" s="1">
        <v>5307992203.5500002</v>
      </c>
      <c r="M276" s="1">
        <v>143642</v>
      </c>
      <c r="N276" s="3">
        <f>IF(ISERR(LN(Table111[[#This Row],[Close Price]]/I275)),"-",LN(Table111[[#This Row],[Close Price]]/I275))</f>
        <v>-1.4832461224956919E-2</v>
      </c>
    </row>
    <row r="277" spans="1:14" x14ac:dyDescent="0.3">
      <c r="A277" s="1" t="s">
        <v>34</v>
      </c>
      <c r="B277" s="1" t="s">
        <v>14</v>
      </c>
      <c r="C277" s="2">
        <v>43507</v>
      </c>
      <c r="D277" s="1">
        <v>719.4</v>
      </c>
      <c r="E277" s="1">
        <v>719.9</v>
      </c>
      <c r="F277" s="1">
        <v>719.9</v>
      </c>
      <c r="G277" s="1">
        <v>705.3</v>
      </c>
      <c r="H277" s="1">
        <v>713.3</v>
      </c>
      <c r="I277" s="1">
        <v>710.85</v>
      </c>
      <c r="J277" s="1">
        <v>711.04</v>
      </c>
      <c r="K277" s="1">
        <v>7234953</v>
      </c>
      <c r="L277" s="1">
        <v>5144337214.25</v>
      </c>
      <c r="M277" s="1">
        <v>139946</v>
      </c>
      <c r="N277" s="3">
        <f>IF(ISERR(LN(Table111[[#This Row],[Close Price]]/I276)),"-",LN(Table111[[#This Row],[Close Price]]/I276))</f>
        <v>-1.1956094179816539E-2</v>
      </c>
    </row>
    <row r="278" spans="1:14" x14ac:dyDescent="0.3">
      <c r="A278" s="1" t="s">
        <v>34</v>
      </c>
      <c r="B278" s="1" t="s">
        <v>14</v>
      </c>
      <c r="C278" s="2">
        <v>43508</v>
      </c>
      <c r="D278" s="1">
        <v>710.85</v>
      </c>
      <c r="E278" s="1">
        <v>701</v>
      </c>
      <c r="F278" s="1">
        <v>713.4</v>
      </c>
      <c r="G278" s="1">
        <v>700</v>
      </c>
      <c r="H278" s="1">
        <v>703.45</v>
      </c>
      <c r="I278" s="1">
        <v>705.6</v>
      </c>
      <c r="J278" s="1">
        <v>706.66</v>
      </c>
      <c r="K278" s="1">
        <v>15856819</v>
      </c>
      <c r="L278" s="1">
        <v>11205301753.549999</v>
      </c>
      <c r="M278" s="1">
        <v>200620</v>
      </c>
      <c r="N278" s="3">
        <f>IF(ISERR(LN(Table111[[#This Row],[Close Price]]/I277)),"-",LN(Table111[[#This Row],[Close Price]]/I277))</f>
        <v>-7.4129323891254113E-3</v>
      </c>
    </row>
    <row r="279" spans="1:14" x14ac:dyDescent="0.3">
      <c r="A279" s="1" t="s">
        <v>34</v>
      </c>
      <c r="B279" s="1" t="s">
        <v>14</v>
      </c>
      <c r="C279" s="2">
        <v>43509</v>
      </c>
      <c r="D279" s="1">
        <v>705.6</v>
      </c>
      <c r="E279" s="1">
        <v>700</v>
      </c>
      <c r="F279" s="1">
        <v>707.45</v>
      </c>
      <c r="G279" s="1">
        <v>695.05</v>
      </c>
      <c r="H279" s="1">
        <v>699.35</v>
      </c>
      <c r="I279" s="1">
        <v>697.5</v>
      </c>
      <c r="J279" s="1">
        <v>702.75</v>
      </c>
      <c r="K279" s="1">
        <v>11399689</v>
      </c>
      <c r="L279" s="1">
        <v>8011167259.1999998</v>
      </c>
      <c r="M279" s="1">
        <v>123170</v>
      </c>
      <c r="N279" s="3">
        <f>IF(ISERR(LN(Table111[[#This Row],[Close Price]]/I278)),"-",LN(Table111[[#This Row],[Close Price]]/I278))</f>
        <v>-1.1545990997060909E-2</v>
      </c>
    </row>
    <row r="280" spans="1:14" x14ac:dyDescent="0.3">
      <c r="A280" s="1" t="s">
        <v>34</v>
      </c>
      <c r="B280" s="1" t="s">
        <v>14</v>
      </c>
      <c r="C280" s="2">
        <v>43510</v>
      </c>
      <c r="D280" s="1">
        <v>697.5</v>
      </c>
      <c r="E280" s="1">
        <v>706</v>
      </c>
      <c r="F280" s="1">
        <v>706.4</v>
      </c>
      <c r="G280" s="1">
        <v>692.6</v>
      </c>
      <c r="H280" s="1">
        <v>697</v>
      </c>
      <c r="I280" s="1">
        <v>695</v>
      </c>
      <c r="J280" s="1">
        <v>697.73</v>
      </c>
      <c r="K280" s="1">
        <v>10383603</v>
      </c>
      <c r="L280" s="1">
        <v>7244910836.4499998</v>
      </c>
      <c r="M280" s="1">
        <v>116597</v>
      </c>
      <c r="N280" s="3">
        <f>IF(ISERR(LN(Table111[[#This Row],[Close Price]]/I279)),"-",LN(Table111[[#This Row],[Close Price]]/I279))</f>
        <v>-3.5906681307285959E-3</v>
      </c>
    </row>
    <row r="281" spans="1:14" x14ac:dyDescent="0.3">
      <c r="A281" s="1" t="s">
        <v>34</v>
      </c>
      <c r="B281" s="1" t="s">
        <v>14</v>
      </c>
      <c r="C281" s="2">
        <v>43511</v>
      </c>
      <c r="D281" s="1">
        <v>695</v>
      </c>
      <c r="E281" s="1">
        <v>700</v>
      </c>
      <c r="F281" s="1">
        <v>704</v>
      </c>
      <c r="G281" s="1">
        <v>681.7</v>
      </c>
      <c r="H281" s="1">
        <v>685.3</v>
      </c>
      <c r="I281" s="1">
        <v>686.6</v>
      </c>
      <c r="J281" s="1">
        <v>689.75</v>
      </c>
      <c r="K281" s="1">
        <v>10866440</v>
      </c>
      <c r="L281" s="1">
        <v>7495156929.3500004</v>
      </c>
      <c r="M281" s="1">
        <v>160260</v>
      </c>
      <c r="N281" s="3">
        <f>IF(ISERR(LN(Table111[[#This Row],[Close Price]]/I280)),"-",LN(Table111[[#This Row],[Close Price]]/I280))</f>
        <v>-1.2159964541200451E-2</v>
      </c>
    </row>
    <row r="282" spans="1:14" x14ac:dyDescent="0.3">
      <c r="A282" s="1" t="s">
        <v>34</v>
      </c>
      <c r="B282" s="1" t="s">
        <v>14</v>
      </c>
      <c r="C282" s="2">
        <v>43514</v>
      </c>
      <c r="D282" s="1">
        <v>686.6</v>
      </c>
      <c r="E282" s="1">
        <v>686</v>
      </c>
      <c r="F282" s="1">
        <v>697.7</v>
      </c>
      <c r="G282" s="1">
        <v>680.7</v>
      </c>
      <c r="H282" s="1">
        <v>692.4</v>
      </c>
      <c r="I282" s="1">
        <v>693.3</v>
      </c>
      <c r="J282" s="1">
        <v>689.27</v>
      </c>
      <c r="K282" s="1">
        <v>7135564</v>
      </c>
      <c r="L282" s="1">
        <v>4918348739.6000004</v>
      </c>
      <c r="M282" s="1">
        <v>151109</v>
      </c>
      <c r="N282" s="3">
        <f>IF(ISERR(LN(Table111[[#This Row],[Close Price]]/I281)),"-",LN(Table111[[#This Row],[Close Price]]/I281))</f>
        <v>9.7109249248529071E-3</v>
      </c>
    </row>
    <row r="283" spans="1:14" x14ac:dyDescent="0.3">
      <c r="A283" s="1" t="s">
        <v>34</v>
      </c>
      <c r="B283" s="1" t="s">
        <v>14</v>
      </c>
      <c r="C283" s="2">
        <v>43515</v>
      </c>
      <c r="D283" s="1">
        <v>693.3</v>
      </c>
      <c r="E283" s="1">
        <v>693.3</v>
      </c>
      <c r="F283" s="1">
        <v>705.4</v>
      </c>
      <c r="G283" s="1">
        <v>689.65</v>
      </c>
      <c r="H283" s="1">
        <v>691.7</v>
      </c>
      <c r="I283" s="1">
        <v>693.05</v>
      </c>
      <c r="J283" s="1">
        <v>700.08</v>
      </c>
      <c r="K283" s="1">
        <v>6816325</v>
      </c>
      <c r="L283" s="1">
        <v>4771982897.0500002</v>
      </c>
      <c r="M283" s="1">
        <v>136098</v>
      </c>
      <c r="N283" s="3">
        <f>IF(ISERR(LN(Table111[[#This Row],[Close Price]]/I282)),"-",LN(Table111[[#This Row],[Close Price]]/I282))</f>
        <v>-3.606592890827362E-4</v>
      </c>
    </row>
    <row r="284" spans="1:14" x14ac:dyDescent="0.3">
      <c r="A284" s="1" t="s">
        <v>34</v>
      </c>
      <c r="B284" s="1" t="s">
        <v>14</v>
      </c>
      <c r="C284" s="2">
        <v>43516</v>
      </c>
      <c r="D284" s="1">
        <v>693.05</v>
      </c>
      <c r="E284" s="1">
        <v>697.6</v>
      </c>
      <c r="F284" s="1">
        <v>703</v>
      </c>
      <c r="G284" s="1">
        <v>695.3</v>
      </c>
      <c r="H284" s="1">
        <v>699.6</v>
      </c>
      <c r="I284" s="1">
        <v>700.35</v>
      </c>
      <c r="J284" s="1">
        <v>699.96</v>
      </c>
      <c r="K284" s="1">
        <v>5772687</v>
      </c>
      <c r="L284" s="1">
        <v>4040656199.4000001</v>
      </c>
      <c r="M284" s="1">
        <v>101908</v>
      </c>
      <c r="N284" s="3">
        <f>IF(ISERR(LN(Table111[[#This Row],[Close Price]]/I283)),"-",LN(Table111[[#This Row],[Close Price]]/I283))</f>
        <v>1.047806342569378E-2</v>
      </c>
    </row>
    <row r="285" spans="1:14" x14ac:dyDescent="0.3">
      <c r="A285" s="1" t="s">
        <v>34</v>
      </c>
      <c r="B285" s="1" t="s">
        <v>14</v>
      </c>
      <c r="C285" s="2">
        <v>43517</v>
      </c>
      <c r="D285" s="1">
        <v>700.35</v>
      </c>
      <c r="E285" s="1">
        <v>700.5</v>
      </c>
      <c r="F285" s="1">
        <v>706.5</v>
      </c>
      <c r="G285" s="1">
        <v>695.1</v>
      </c>
      <c r="H285" s="1">
        <v>697</v>
      </c>
      <c r="I285" s="1">
        <v>697.2</v>
      </c>
      <c r="J285" s="1">
        <v>699.91</v>
      </c>
      <c r="K285" s="1">
        <v>6674353</v>
      </c>
      <c r="L285" s="1">
        <v>4671469808.8000002</v>
      </c>
      <c r="M285" s="1">
        <v>128858</v>
      </c>
      <c r="N285" s="3">
        <f>IF(ISERR(LN(Table111[[#This Row],[Close Price]]/I284)),"-",LN(Table111[[#This Row],[Close Price]]/I284))</f>
        <v>-4.5078964391898173E-3</v>
      </c>
    </row>
    <row r="286" spans="1:14" x14ac:dyDescent="0.3">
      <c r="A286" s="1" t="s">
        <v>34</v>
      </c>
      <c r="B286" s="1" t="s">
        <v>14</v>
      </c>
      <c r="C286" s="2">
        <v>43518</v>
      </c>
      <c r="D286" s="1">
        <v>697.2</v>
      </c>
      <c r="E286" s="1">
        <v>697.45</v>
      </c>
      <c r="F286" s="1">
        <v>704.45</v>
      </c>
      <c r="G286" s="1">
        <v>691.2</v>
      </c>
      <c r="H286" s="1">
        <v>702</v>
      </c>
      <c r="I286" s="1">
        <v>702.05</v>
      </c>
      <c r="J286" s="1">
        <v>699.22</v>
      </c>
      <c r="K286" s="1">
        <v>9822278</v>
      </c>
      <c r="L286" s="1">
        <v>6867926969.6000004</v>
      </c>
      <c r="M286" s="1">
        <v>132234</v>
      </c>
      <c r="N286" s="3">
        <f>IF(ISERR(LN(Table111[[#This Row],[Close Price]]/I285)),"-",LN(Table111[[#This Row],[Close Price]]/I285))</f>
        <v>6.9323129147851568E-3</v>
      </c>
    </row>
    <row r="287" spans="1:14" x14ac:dyDescent="0.3">
      <c r="A287" s="1" t="s">
        <v>34</v>
      </c>
      <c r="B287" s="1" t="s">
        <v>14</v>
      </c>
      <c r="C287" s="2">
        <v>43521</v>
      </c>
      <c r="D287" s="1">
        <v>702.05</v>
      </c>
      <c r="E287" s="1">
        <v>702.9</v>
      </c>
      <c r="F287" s="1">
        <v>705.8</v>
      </c>
      <c r="G287" s="1">
        <v>696.1</v>
      </c>
      <c r="H287" s="1">
        <v>704.5</v>
      </c>
      <c r="I287" s="1">
        <v>703.7</v>
      </c>
      <c r="J287" s="1">
        <v>700.98</v>
      </c>
      <c r="K287" s="1">
        <v>11428024</v>
      </c>
      <c r="L287" s="1">
        <v>8010769041.4499998</v>
      </c>
      <c r="M287" s="1">
        <v>171807</v>
      </c>
      <c r="N287" s="3">
        <f>IF(ISERR(LN(Table111[[#This Row],[Close Price]]/I286)),"-",LN(Table111[[#This Row],[Close Price]]/I286))</f>
        <v>2.3475024118521765E-3</v>
      </c>
    </row>
    <row r="288" spans="1:14" x14ac:dyDescent="0.3">
      <c r="A288" s="1" t="s">
        <v>34</v>
      </c>
      <c r="B288" s="1" t="s">
        <v>14</v>
      </c>
      <c r="C288" s="2">
        <v>43522</v>
      </c>
      <c r="D288" s="1">
        <v>703.7</v>
      </c>
      <c r="E288" s="1">
        <v>694</v>
      </c>
      <c r="F288" s="1">
        <v>715.6</v>
      </c>
      <c r="G288" s="1">
        <v>693.05</v>
      </c>
      <c r="H288" s="1">
        <v>709.9</v>
      </c>
      <c r="I288" s="1">
        <v>710.15</v>
      </c>
      <c r="J288" s="1">
        <v>704.99</v>
      </c>
      <c r="K288" s="1">
        <v>9166951</v>
      </c>
      <c r="L288" s="1">
        <v>6462629204.8500004</v>
      </c>
      <c r="M288" s="1">
        <v>147809</v>
      </c>
      <c r="N288" s="3">
        <f>IF(ISERR(LN(Table111[[#This Row],[Close Price]]/I287)),"-",LN(Table111[[#This Row],[Close Price]]/I287))</f>
        <v>9.1240863546337633E-3</v>
      </c>
    </row>
    <row r="289" spans="1:14" x14ac:dyDescent="0.3">
      <c r="A289" s="1" t="s">
        <v>34</v>
      </c>
      <c r="B289" s="1" t="s">
        <v>14</v>
      </c>
      <c r="C289" s="2">
        <v>43523</v>
      </c>
      <c r="D289" s="1">
        <v>710.15</v>
      </c>
      <c r="E289" s="1">
        <v>714.95</v>
      </c>
      <c r="F289" s="1">
        <v>727.8</v>
      </c>
      <c r="G289" s="1">
        <v>713.05</v>
      </c>
      <c r="H289" s="1">
        <v>717</v>
      </c>
      <c r="I289" s="1">
        <v>718.2</v>
      </c>
      <c r="J289" s="1">
        <v>720.08</v>
      </c>
      <c r="K289" s="1">
        <v>13284424</v>
      </c>
      <c r="L289" s="1">
        <v>9565829897.3999996</v>
      </c>
      <c r="M289" s="1">
        <v>217326</v>
      </c>
      <c r="N289" s="3">
        <f>IF(ISERR(LN(Table111[[#This Row],[Close Price]]/I288)),"-",LN(Table111[[#This Row],[Close Price]]/I288))</f>
        <v>1.1271866464845542E-2</v>
      </c>
    </row>
    <row r="290" spans="1:14" x14ac:dyDescent="0.3">
      <c r="A290" s="1" t="s">
        <v>34</v>
      </c>
      <c r="B290" s="1" t="s">
        <v>14</v>
      </c>
      <c r="C290" s="2">
        <v>43524</v>
      </c>
      <c r="D290" s="1">
        <v>718.2</v>
      </c>
      <c r="E290" s="1">
        <v>723.45</v>
      </c>
      <c r="F290" s="1">
        <v>723.45</v>
      </c>
      <c r="G290" s="1">
        <v>706.4</v>
      </c>
      <c r="H290" s="1">
        <v>709.55</v>
      </c>
      <c r="I290" s="1">
        <v>709.55</v>
      </c>
      <c r="J290" s="1">
        <v>710.06</v>
      </c>
      <c r="K290" s="1">
        <v>26230891</v>
      </c>
      <c r="L290" s="1">
        <v>18625530651.200001</v>
      </c>
      <c r="M290" s="1">
        <v>236844</v>
      </c>
      <c r="N290" s="3">
        <f>IF(ISERR(LN(Table111[[#This Row],[Close Price]]/I289)),"-",LN(Table111[[#This Row],[Close Price]]/I289))</f>
        <v>-1.2117115511436106E-2</v>
      </c>
    </row>
    <row r="291" spans="1:14" x14ac:dyDescent="0.3">
      <c r="A291" s="1" t="s">
        <v>34</v>
      </c>
      <c r="B291" s="1" t="s">
        <v>14</v>
      </c>
      <c r="C291" s="2">
        <v>43525</v>
      </c>
      <c r="D291" s="1">
        <v>709.55</v>
      </c>
      <c r="E291" s="1">
        <v>713.5</v>
      </c>
      <c r="F291" s="1">
        <v>714.95</v>
      </c>
      <c r="G291" s="1">
        <v>699.55</v>
      </c>
      <c r="H291" s="1">
        <v>702.45</v>
      </c>
      <c r="I291" s="1">
        <v>702.4</v>
      </c>
      <c r="J291" s="1">
        <v>705.25</v>
      </c>
      <c r="K291" s="1">
        <v>7713824</v>
      </c>
      <c r="L291" s="1">
        <v>5440212645.8500004</v>
      </c>
      <c r="M291" s="1">
        <v>116741</v>
      </c>
      <c r="N291" s="3">
        <f>IF(ISERR(LN(Table111[[#This Row],[Close Price]]/I290)),"-",LN(Table111[[#This Row],[Close Price]]/I290))</f>
        <v>-1.0127923959639596E-2</v>
      </c>
    </row>
    <row r="292" spans="1:14" x14ac:dyDescent="0.3">
      <c r="A292" s="1" t="s">
        <v>34</v>
      </c>
      <c r="B292" s="1" t="s">
        <v>14</v>
      </c>
      <c r="C292" s="2">
        <v>43529</v>
      </c>
      <c r="D292" s="1">
        <v>702.4</v>
      </c>
      <c r="E292" s="1">
        <v>705.7</v>
      </c>
      <c r="F292" s="1">
        <v>733.9</v>
      </c>
      <c r="G292" s="1">
        <v>700.7</v>
      </c>
      <c r="H292" s="1">
        <v>733.85</v>
      </c>
      <c r="I292" s="1">
        <v>732.05</v>
      </c>
      <c r="J292" s="1">
        <v>719.06</v>
      </c>
      <c r="K292" s="1">
        <v>11298428</v>
      </c>
      <c r="L292" s="1">
        <v>8124261898.3999996</v>
      </c>
      <c r="M292" s="1">
        <v>230184</v>
      </c>
      <c r="N292" s="3">
        <f>IF(ISERR(LN(Table111[[#This Row],[Close Price]]/I291)),"-",LN(Table111[[#This Row],[Close Price]]/I291))</f>
        <v>4.1345775318584181E-2</v>
      </c>
    </row>
    <row r="293" spans="1:14" x14ac:dyDescent="0.3">
      <c r="A293" s="1" t="s">
        <v>34</v>
      </c>
      <c r="B293" s="1" t="s">
        <v>14</v>
      </c>
      <c r="C293" s="2">
        <v>43530</v>
      </c>
      <c r="D293" s="1">
        <v>732.05</v>
      </c>
      <c r="E293" s="1">
        <v>733.9</v>
      </c>
      <c r="F293" s="1">
        <v>733.9</v>
      </c>
      <c r="G293" s="1">
        <v>712.55</v>
      </c>
      <c r="H293" s="1">
        <v>719.2</v>
      </c>
      <c r="I293" s="1">
        <v>720.6</v>
      </c>
      <c r="J293" s="1">
        <v>721.27</v>
      </c>
      <c r="K293" s="1">
        <v>10510670</v>
      </c>
      <c r="L293" s="1">
        <v>7580982553.1999998</v>
      </c>
      <c r="M293" s="1">
        <v>188198</v>
      </c>
      <c r="N293" s="3">
        <f>IF(ISERR(LN(Table111[[#This Row],[Close Price]]/I292)),"-",LN(Table111[[#This Row],[Close Price]]/I292))</f>
        <v>-1.5764619325498275E-2</v>
      </c>
    </row>
    <row r="294" spans="1:14" x14ac:dyDescent="0.3">
      <c r="A294" s="1" t="s">
        <v>34</v>
      </c>
      <c r="B294" s="1" t="s">
        <v>14</v>
      </c>
      <c r="C294" s="2">
        <v>43531</v>
      </c>
      <c r="D294" s="1">
        <v>720.6</v>
      </c>
      <c r="E294" s="1">
        <v>720.75</v>
      </c>
      <c r="F294" s="1">
        <v>739.45</v>
      </c>
      <c r="G294" s="1">
        <v>720.75</v>
      </c>
      <c r="H294" s="1">
        <v>734.25</v>
      </c>
      <c r="I294" s="1">
        <v>733.75</v>
      </c>
      <c r="J294" s="1">
        <v>730.16</v>
      </c>
      <c r="K294" s="1">
        <v>11263734</v>
      </c>
      <c r="L294" s="1">
        <v>8224338081.0500002</v>
      </c>
      <c r="M294" s="1">
        <v>188476</v>
      </c>
      <c r="N294" s="3">
        <f>IF(ISERR(LN(Table111[[#This Row],[Close Price]]/I293)),"-",LN(Table111[[#This Row],[Close Price]]/I293))</f>
        <v>1.8084172828313417E-2</v>
      </c>
    </row>
    <row r="295" spans="1:14" x14ac:dyDescent="0.3">
      <c r="A295" s="1" t="s">
        <v>34</v>
      </c>
      <c r="B295" s="1" t="s">
        <v>14</v>
      </c>
      <c r="C295" s="2">
        <v>43532</v>
      </c>
      <c r="D295" s="1">
        <v>733.75</v>
      </c>
      <c r="E295" s="1">
        <v>732</v>
      </c>
      <c r="F295" s="1">
        <v>737.25</v>
      </c>
      <c r="G295" s="1">
        <v>728.4</v>
      </c>
      <c r="H295" s="1">
        <v>732.3</v>
      </c>
      <c r="I295" s="1">
        <v>733.4</v>
      </c>
      <c r="J295" s="1">
        <v>733.09</v>
      </c>
      <c r="K295" s="1">
        <v>7744794</v>
      </c>
      <c r="L295" s="1">
        <v>5677654298</v>
      </c>
      <c r="M295" s="1">
        <v>116121</v>
      </c>
      <c r="N295" s="3">
        <f>IF(ISERR(LN(Table111[[#This Row],[Close Price]]/I294)),"-",LN(Table111[[#This Row],[Close Price]]/I294))</f>
        <v>-4.7711550508061607E-4</v>
      </c>
    </row>
    <row r="296" spans="1:14" x14ac:dyDescent="0.3">
      <c r="A296" s="1" t="s">
        <v>34</v>
      </c>
      <c r="B296" s="1" t="s">
        <v>14</v>
      </c>
      <c r="C296" s="2">
        <v>43535</v>
      </c>
      <c r="D296" s="1">
        <v>733.4</v>
      </c>
      <c r="E296" s="1">
        <v>733.3</v>
      </c>
      <c r="F296" s="1">
        <v>744.9</v>
      </c>
      <c r="G296" s="1">
        <v>730.6</v>
      </c>
      <c r="H296" s="1">
        <v>736.6</v>
      </c>
      <c r="I296" s="1">
        <v>734.5</v>
      </c>
      <c r="J296" s="1">
        <v>738.39</v>
      </c>
      <c r="K296" s="1">
        <v>9421608</v>
      </c>
      <c r="L296" s="1">
        <v>6956807669.0500002</v>
      </c>
      <c r="M296" s="1">
        <v>173686</v>
      </c>
      <c r="N296" s="3">
        <f>IF(ISERR(LN(Table111[[#This Row],[Close Price]]/I295)),"-",LN(Table111[[#This Row],[Close Price]]/I295))</f>
        <v>1.4987399767064683E-3</v>
      </c>
    </row>
    <row r="297" spans="1:14" x14ac:dyDescent="0.3">
      <c r="A297" s="1" t="s">
        <v>34</v>
      </c>
      <c r="B297" s="1" t="s">
        <v>14</v>
      </c>
      <c r="C297" s="2">
        <v>43536</v>
      </c>
      <c r="D297" s="1">
        <v>734.5</v>
      </c>
      <c r="E297" s="1">
        <v>738.7</v>
      </c>
      <c r="F297" s="1">
        <v>749</v>
      </c>
      <c r="G297" s="1">
        <v>738.55</v>
      </c>
      <c r="H297" s="1">
        <v>742.6</v>
      </c>
      <c r="I297" s="1">
        <v>742.55</v>
      </c>
      <c r="J297" s="1">
        <v>743.7</v>
      </c>
      <c r="K297" s="1">
        <v>8131901</v>
      </c>
      <c r="L297" s="1">
        <v>6047668123.3000002</v>
      </c>
      <c r="M297" s="1">
        <v>142354</v>
      </c>
      <c r="N297" s="3">
        <f>IF(ISERR(LN(Table111[[#This Row],[Close Price]]/I296)),"-",LN(Table111[[#This Row],[Close Price]]/I296))</f>
        <v>1.0900212863022033E-2</v>
      </c>
    </row>
    <row r="298" spans="1:14" x14ac:dyDescent="0.3">
      <c r="A298" s="1" t="s">
        <v>34</v>
      </c>
      <c r="B298" s="1" t="s">
        <v>14</v>
      </c>
      <c r="C298" s="2">
        <v>43537</v>
      </c>
      <c r="D298" s="1">
        <v>742.55</v>
      </c>
      <c r="E298" s="1">
        <v>743.6</v>
      </c>
      <c r="F298" s="1">
        <v>751</v>
      </c>
      <c r="G298" s="1">
        <v>736.5</v>
      </c>
      <c r="H298" s="1">
        <v>738.25</v>
      </c>
      <c r="I298" s="1">
        <v>738</v>
      </c>
      <c r="J298" s="1">
        <v>742.61</v>
      </c>
      <c r="K298" s="1">
        <v>12333789</v>
      </c>
      <c r="L298" s="1">
        <v>9159172127.9500008</v>
      </c>
      <c r="M298" s="1">
        <v>154046</v>
      </c>
      <c r="N298" s="3">
        <f>IF(ISERR(LN(Table111[[#This Row],[Close Price]]/I297)),"-",LN(Table111[[#This Row],[Close Price]]/I297))</f>
        <v>-6.1463838764816842E-3</v>
      </c>
    </row>
    <row r="299" spans="1:14" x14ac:dyDescent="0.3">
      <c r="A299" s="1" t="s">
        <v>34</v>
      </c>
      <c r="B299" s="1" t="s">
        <v>14</v>
      </c>
      <c r="C299" s="2">
        <v>43538</v>
      </c>
      <c r="D299" s="1">
        <v>738</v>
      </c>
      <c r="E299" s="1">
        <v>740</v>
      </c>
      <c r="F299" s="1">
        <v>749.7</v>
      </c>
      <c r="G299" s="1">
        <v>737.4</v>
      </c>
      <c r="H299" s="1">
        <v>741.3</v>
      </c>
      <c r="I299" s="1">
        <v>740.6</v>
      </c>
      <c r="J299" s="1">
        <v>743.02</v>
      </c>
      <c r="K299" s="1">
        <v>7100875</v>
      </c>
      <c r="L299" s="1">
        <v>5276074192.3500004</v>
      </c>
      <c r="M299" s="1">
        <v>117682</v>
      </c>
      <c r="N299" s="3">
        <f>IF(ISERR(LN(Table111[[#This Row],[Close Price]]/I298)),"-",LN(Table111[[#This Row],[Close Price]]/I298))</f>
        <v>3.5168438790398682E-3</v>
      </c>
    </row>
    <row r="300" spans="1:14" x14ac:dyDescent="0.3">
      <c r="A300" s="1" t="s">
        <v>34</v>
      </c>
      <c r="B300" s="1" t="s">
        <v>14</v>
      </c>
      <c r="C300" s="2">
        <v>43539</v>
      </c>
      <c r="D300" s="1">
        <v>740.6</v>
      </c>
      <c r="E300" s="1">
        <v>742.95</v>
      </c>
      <c r="F300" s="1">
        <v>748.95</v>
      </c>
      <c r="G300" s="1">
        <v>731.7</v>
      </c>
      <c r="H300" s="1">
        <v>736.5</v>
      </c>
      <c r="I300" s="1">
        <v>735.1</v>
      </c>
      <c r="J300" s="1">
        <v>739.7</v>
      </c>
      <c r="K300" s="1">
        <v>14560368</v>
      </c>
      <c r="L300" s="1">
        <v>10770337681.200001</v>
      </c>
      <c r="M300" s="1">
        <v>155385</v>
      </c>
      <c r="N300" s="3">
        <f>IF(ISERR(LN(Table111[[#This Row],[Close Price]]/I299)),"-",LN(Table111[[#This Row],[Close Price]]/I299))</f>
        <v>-7.4541240994704184E-3</v>
      </c>
    </row>
    <row r="301" spans="1:14" x14ac:dyDescent="0.3">
      <c r="A301" s="1" t="s">
        <v>34</v>
      </c>
      <c r="B301" s="1" t="s">
        <v>14</v>
      </c>
      <c r="C301" s="2">
        <v>43542</v>
      </c>
      <c r="D301" s="1">
        <v>735.1</v>
      </c>
      <c r="E301" s="1">
        <v>741</v>
      </c>
      <c r="F301" s="1">
        <v>756</v>
      </c>
      <c r="G301" s="1">
        <v>740.25</v>
      </c>
      <c r="H301" s="1">
        <v>754.4</v>
      </c>
      <c r="I301" s="1">
        <v>751.6</v>
      </c>
      <c r="J301" s="1">
        <v>748.39</v>
      </c>
      <c r="K301" s="1">
        <v>9823043</v>
      </c>
      <c r="L301" s="1">
        <v>7351454663.25</v>
      </c>
      <c r="M301" s="1">
        <v>125832</v>
      </c>
      <c r="N301" s="3">
        <f>IF(ISERR(LN(Table111[[#This Row],[Close Price]]/I300)),"-",LN(Table111[[#This Row],[Close Price]]/I300))</f>
        <v>2.2197723159268254E-2</v>
      </c>
    </row>
    <row r="302" spans="1:14" x14ac:dyDescent="0.3">
      <c r="A302" s="1" t="s">
        <v>34</v>
      </c>
      <c r="B302" s="1" t="s">
        <v>14</v>
      </c>
      <c r="C302" s="2">
        <v>43543</v>
      </c>
      <c r="D302" s="1">
        <v>751.6</v>
      </c>
      <c r="E302" s="1">
        <v>755</v>
      </c>
      <c r="F302" s="1">
        <v>763</v>
      </c>
      <c r="G302" s="1">
        <v>749.05</v>
      </c>
      <c r="H302" s="1">
        <v>761.2</v>
      </c>
      <c r="I302" s="1">
        <v>760.9</v>
      </c>
      <c r="J302" s="1">
        <v>755</v>
      </c>
      <c r="K302" s="1">
        <v>8818172</v>
      </c>
      <c r="L302" s="1">
        <v>6657687790.1999998</v>
      </c>
      <c r="M302" s="1">
        <v>137174</v>
      </c>
      <c r="N302" s="3">
        <f>IF(ISERR(LN(Table111[[#This Row],[Close Price]]/I301)),"-",LN(Table111[[#This Row],[Close Price]]/I301))</f>
        <v>1.2297675643166681E-2</v>
      </c>
    </row>
    <row r="303" spans="1:14" x14ac:dyDescent="0.3">
      <c r="A303" s="1" t="s">
        <v>34</v>
      </c>
      <c r="B303" s="1" t="s">
        <v>14</v>
      </c>
      <c r="C303" s="2">
        <v>43544</v>
      </c>
      <c r="D303" s="1">
        <v>760.9</v>
      </c>
      <c r="E303" s="1">
        <v>760.75</v>
      </c>
      <c r="F303" s="1">
        <v>767</v>
      </c>
      <c r="G303" s="1">
        <v>754.35</v>
      </c>
      <c r="H303" s="1">
        <v>754.5</v>
      </c>
      <c r="I303" s="1">
        <v>755.75</v>
      </c>
      <c r="J303" s="1">
        <v>760.04</v>
      </c>
      <c r="K303" s="1">
        <v>9758274</v>
      </c>
      <c r="L303" s="1">
        <v>7416645779.4499998</v>
      </c>
      <c r="M303" s="1">
        <v>129227</v>
      </c>
      <c r="N303" s="3">
        <f>IF(ISERR(LN(Table111[[#This Row],[Close Price]]/I302)),"-",LN(Table111[[#This Row],[Close Price]]/I302))</f>
        <v>-6.7913095229096138E-3</v>
      </c>
    </row>
    <row r="304" spans="1:14" x14ac:dyDescent="0.3">
      <c r="A304" s="1" t="s">
        <v>34</v>
      </c>
      <c r="B304" s="1" t="s">
        <v>14</v>
      </c>
      <c r="C304" s="2">
        <v>43546</v>
      </c>
      <c r="D304" s="1">
        <v>755.75</v>
      </c>
      <c r="E304" s="1">
        <v>764.7</v>
      </c>
      <c r="F304" s="1">
        <v>765.9</v>
      </c>
      <c r="G304" s="1">
        <v>735.55</v>
      </c>
      <c r="H304" s="1">
        <v>760.5</v>
      </c>
      <c r="I304" s="1">
        <v>757.05</v>
      </c>
      <c r="J304" s="1">
        <v>761.25</v>
      </c>
      <c r="K304" s="1">
        <v>10355078</v>
      </c>
      <c r="L304" s="1">
        <v>7882815844.1499996</v>
      </c>
      <c r="M304" s="1">
        <v>157763</v>
      </c>
      <c r="N304" s="3" t="str">
        <f>IF(ISERR(LN(Table111[[#This Row],[Close Price]]/#REF!)),"-",LN(Table111[[#This Row],[Close Price]]/#REF!))</f>
        <v>-</v>
      </c>
    </row>
    <row r="305" spans="1:14" x14ac:dyDescent="0.3">
      <c r="A305" s="1" t="s">
        <v>34</v>
      </c>
      <c r="B305" s="1" t="s">
        <v>14</v>
      </c>
      <c r="C305" s="2">
        <v>43549</v>
      </c>
      <c r="D305" s="1">
        <v>757.05</v>
      </c>
      <c r="E305" s="1">
        <v>752.7</v>
      </c>
      <c r="F305" s="1">
        <v>755</v>
      </c>
      <c r="G305" s="1">
        <v>741.15</v>
      </c>
      <c r="H305" s="1">
        <v>745.35</v>
      </c>
      <c r="I305" s="1">
        <v>745.7</v>
      </c>
      <c r="J305" s="1">
        <v>746.5</v>
      </c>
      <c r="K305" s="1">
        <v>7130411</v>
      </c>
      <c r="L305" s="1">
        <v>5322863606.5500002</v>
      </c>
      <c r="M305" s="1">
        <v>132196</v>
      </c>
      <c r="N305" s="3">
        <f>IF(ISERR(LN(Table111[[#This Row],[Close Price]]/I304)),"-",LN(Table111[[#This Row],[Close Price]]/I304))</f>
        <v>-1.5105926904631844E-2</v>
      </c>
    </row>
    <row r="306" spans="1:14" x14ac:dyDescent="0.3">
      <c r="A306" s="1" t="s">
        <v>34</v>
      </c>
      <c r="B306" s="1" t="s">
        <v>14</v>
      </c>
      <c r="C306" s="2">
        <v>43550</v>
      </c>
      <c r="D306" s="1">
        <v>745.7</v>
      </c>
      <c r="E306" s="1">
        <v>747.4</v>
      </c>
      <c r="F306" s="1">
        <v>760.95</v>
      </c>
      <c r="G306" s="1">
        <v>741.65</v>
      </c>
      <c r="H306" s="1">
        <v>760.7</v>
      </c>
      <c r="I306" s="1">
        <v>757.1</v>
      </c>
      <c r="J306" s="1">
        <v>748.08</v>
      </c>
      <c r="K306" s="1">
        <v>7300104</v>
      </c>
      <c r="L306" s="1">
        <v>5461029861.5500002</v>
      </c>
      <c r="M306" s="1">
        <v>91613</v>
      </c>
      <c r="N306" s="3">
        <f>IF(ISERR(LN(Table111[[#This Row],[Close Price]]/I305)),"-",LN(Table111[[#This Row],[Close Price]]/I305))</f>
        <v>1.5171970559511784E-2</v>
      </c>
    </row>
    <row r="307" spans="1:14" x14ac:dyDescent="0.3">
      <c r="A307" s="1" t="s">
        <v>34</v>
      </c>
      <c r="B307" s="1" t="s">
        <v>14</v>
      </c>
      <c r="C307" s="2">
        <v>43551</v>
      </c>
      <c r="D307" s="1">
        <v>757.1</v>
      </c>
      <c r="E307" s="1">
        <v>761.3</v>
      </c>
      <c r="F307" s="1">
        <v>770</v>
      </c>
      <c r="G307" s="1">
        <v>755.85</v>
      </c>
      <c r="H307" s="1">
        <v>760.5</v>
      </c>
      <c r="I307" s="1">
        <v>759.3</v>
      </c>
      <c r="J307" s="1">
        <v>763.68</v>
      </c>
      <c r="K307" s="1">
        <v>7456768</v>
      </c>
      <c r="L307" s="1">
        <v>5694555717.25</v>
      </c>
      <c r="M307" s="1">
        <v>126211</v>
      </c>
      <c r="N307" s="3">
        <f>IF(ISERR(LN(Table111[[#This Row],[Close Price]]/I306)),"-",LN(Table111[[#This Row],[Close Price]]/I306))</f>
        <v>2.9016111099270051E-3</v>
      </c>
    </row>
    <row r="308" spans="1:14" x14ac:dyDescent="0.3">
      <c r="A308" s="1" t="s">
        <v>34</v>
      </c>
      <c r="B308" s="1" t="s">
        <v>14</v>
      </c>
      <c r="C308" s="2">
        <v>43552</v>
      </c>
      <c r="D308" s="1">
        <v>759.3</v>
      </c>
      <c r="E308" s="1">
        <v>761.1</v>
      </c>
      <c r="F308" s="1">
        <v>787.65</v>
      </c>
      <c r="G308" s="1">
        <v>757.15</v>
      </c>
      <c r="H308" s="1">
        <v>775.8</v>
      </c>
      <c r="I308" s="1">
        <v>780.7</v>
      </c>
      <c r="J308" s="1">
        <v>775.22</v>
      </c>
      <c r="K308" s="1">
        <v>16643818</v>
      </c>
      <c r="L308" s="1">
        <v>12902686178.200001</v>
      </c>
      <c r="M308" s="1">
        <v>175012</v>
      </c>
      <c r="N308" s="3">
        <f>IF(ISERR(LN(Table111[[#This Row],[Close Price]]/I307)),"-",LN(Table111[[#This Row],[Close Price]]/I307))</f>
        <v>2.7793996907057403E-2</v>
      </c>
    </row>
    <row r="309" spans="1:14" x14ac:dyDescent="0.3">
      <c r="A309" s="1" t="s">
        <v>34</v>
      </c>
      <c r="B309" s="1" t="s">
        <v>14</v>
      </c>
      <c r="C309" s="2">
        <v>43553</v>
      </c>
      <c r="D309" s="1">
        <v>780.7</v>
      </c>
      <c r="E309" s="1">
        <v>777</v>
      </c>
      <c r="F309" s="1">
        <v>781.35</v>
      </c>
      <c r="G309" s="1">
        <v>767.6</v>
      </c>
      <c r="H309" s="1">
        <v>775.2</v>
      </c>
      <c r="I309" s="1">
        <v>777.25</v>
      </c>
      <c r="J309" s="1">
        <v>774.91</v>
      </c>
      <c r="K309" s="1">
        <v>9661906</v>
      </c>
      <c r="L309" s="1">
        <v>7487120154.75</v>
      </c>
      <c r="M309" s="1">
        <v>139573</v>
      </c>
      <c r="N309" s="3">
        <f>IF(ISERR(LN(Table111[[#This Row],[Close Price]]/I308)),"-",LN(Table111[[#This Row],[Close Price]]/I308))</f>
        <v>-4.4289041873821653E-3</v>
      </c>
    </row>
    <row r="310" spans="1:14" x14ac:dyDescent="0.3">
      <c r="A310" s="1" t="s">
        <v>34</v>
      </c>
      <c r="B310" s="1" t="s">
        <v>14</v>
      </c>
      <c r="C310" s="2">
        <v>43556</v>
      </c>
      <c r="D310" s="1">
        <v>777.25</v>
      </c>
      <c r="E310" s="1">
        <v>780.95</v>
      </c>
      <c r="F310" s="1">
        <v>783</v>
      </c>
      <c r="G310" s="1">
        <v>760.6</v>
      </c>
      <c r="H310" s="1">
        <v>762.5</v>
      </c>
      <c r="I310" s="1">
        <v>765.6</v>
      </c>
      <c r="J310" s="1">
        <v>773.8</v>
      </c>
      <c r="K310" s="1">
        <v>6021202</v>
      </c>
      <c r="L310" s="1">
        <v>4659182514.6999998</v>
      </c>
      <c r="M310" s="1">
        <v>133059</v>
      </c>
      <c r="N310" s="3">
        <f>IF(ISERR(LN(Table111[[#This Row],[Close Price]]/I309)),"-",LN(Table111[[#This Row],[Close Price]]/I309))</f>
        <v>-1.5102208800118705E-2</v>
      </c>
    </row>
    <row r="311" spans="1:14" x14ac:dyDescent="0.3">
      <c r="A311" s="1" t="s">
        <v>34</v>
      </c>
      <c r="B311" s="1" t="s">
        <v>14</v>
      </c>
      <c r="C311" s="2">
        <v>43557</v>
      </c>
      <c r="D311" s="1">
        <v>765.6</v>
      </c>
      <c r="E311" s="1">
        <v>769.15</v>
      </c>
      <c r="F311" s="1">
        <v>774.95</v>
      </c>
      <c r="G311" s="1">
        <v>761</v>
      </c>
      <c r="H311" s="1">
        <v>769.6</v>
      </c>
      <c r="I311" s="1">
        <v>767.4</v>
      </c>
      <c r="J311" s="1">
        <v>767.54</v>
      </c>
      <c r="K311" s="1">
        <v>6592678</v>
      </c>
      <c r="L311" s="1">
        <v>5060127916.75</v>
      </c>
      <c r="M311" s="1">
        <v>134601</v>
      </c>
      <c r="N311" s="3">
        <f>IF(ISERR(LN(Table111[[#This Row],[Close Price]]/I310)),"-",LN(Table111[[#This Row],[Close Price]]/I310))</f>
        <v>2.348337674107429E-3</v>
      </c>
    </row>
    <row r="312" spans="1:14" x14ac:dyDescent="0.3">
      <c r="A312" s="1" t="s">
        <v>34</v>
      </c>
      <c r="B312" s="1" t="s">
        <v>14</v>
      </c>
      <c r="C312" s="2">
        <v>43558</v>
      </c>
      <c r="D312" s="1">
        <v>767.4</v>
      </c>
      <c r="E312" s="1">
        <v>770</v>
      </c>
      <c r="F312" s="1">
        <v>772.75</v>
      </c>
      <c r="G312" s="1">
        <v>758.7</v>
      </c>
      <c r="H312" s="1">
        <v>761.2</v>
      </c>
      <c r="I312" s="1">
        <v>761.5</v>
      </c>
      <c r="J312" s="1">
        <v>765.37</v>
      </c>
      <c r="K312" s="1">
        <v>5591613</v>
      </c>
      <c r="L312" s="1">
        <v>4279676453.6999998</v>
      </c>
      <c r="M312" s="1">
        <v>88359</v>
      </c>
      <c r="N312" s="3">
        <f>IF(ISERR(LN(Table111[[#This Row],[Close Price]]/I311)),"-",LN(Table111[[#This Row],[Close Price]]/I311))</f>
        <v>-7.7180054776355067E-3</v>
      </c>
    </row>
    <row r="313" spans="1:14" x14ac:dyDescent="0.3">
      <c r="A313" s="1" t="s">
        <v>34</v>
      </c>
      <c r="B313" s="1" t="s">
        <v>14</v>
      </c>
      <c r="C313" s="2">
        <v>43559</v>
      </c>
      <c r="D313" s="1">
        <v>761.5</v>
      </c>
      <c r="E313" s="1">
        <v>763</v>
      </c>
      <c r="F313" s="1">
        <v>771.9</v>
      </c>
      <c r="G313" s="1">
        <v>760</v>
      </c>
      <c r="H313" s="1">
        <v>762.1</v>
      </c>
      <c r="I313" s="1">
        <v>762.15</v>
      </c>
      <c r="J313" s="1">
        <v>765.19</v>
      </c>
      <c r="K313" s="1">
        <v>7009879</v>
      </c>
      <c r="L313" s="1">
        <v>5363913730.8500004</v>
      </c>
      <c r="M313" s="1">
        <v>176090</v>
      </c>
      <c r="N313" s="3">
        <f>IF(ISERR(LN(Table111[[#This Row],[Close Price]]/I312)),"-",LN(Table111[[#This Row],[Close Price]]/I312))</f>
        <v>8.5321437263414883E-4</v>
      </c>
    </row>
    <row r="314" spans="1:14" x14ac:dyDescent="0.3">
      <c r="A314" s="1" t="s">
        <v>34</v>
      </c>
      <c r="B314" s="1" t="s">
        <v>14</v>
      </c>
      <c r="C314" s="2">
        <v>43560</v>
      </c>
      <c r="D314" s="1">
        <v>762.15</v>
      </c>
      <c r="E314" s="1">
        <v>763.95</v>
      </c>
      <c r="F314" s="1">
        <v>768.75</v>
      </c>
      <c r="G314" s="1">
        <v>756.1</v>
      </c>
      <c r="H314" s="1">
        <v>764</v>
      </c>
      <c r="I314" s="1">
        <v>762.2</v>
      </c>
      <c r="J314" s="1">
        <v>762.23</v>
      </c>
      <c r="K314" s="1">
        <v>5343947</v>
      </c>
      <c r="L314" s="1">
        <v>4073316210.5500002</v>
      </c>
      <c r="M314" s="1">
        <v>124812</v>
      </c>
      <c r="N314" s="3">
        <f>IF(ISERR(LN(Table111[[#This Row],[Close Price]]/I313)),"-",LN(Table111[[#This Row],[Close Price]]/I313))</f>
        <v>6.5601731909428962E-5</v>
      </c>
    </row>
    <row r="315" spans="1:14" x14ac:dyDescent="0.3">
      <c r="A315" s="1" t="s">
        <v>34</v>
      </c>
      <c r="B315" s="1" t="s">
        <v>14</v>
      </c>
      <c r="C315" s="2">
        <v>43563</v>
      </c>
      <c r="D315" s="1">
        <v>762.2</v>
      </c>
      <c r="E315" s="1">
        <v>764.3</v>
      </c>
      <c r="F315" s="1">
        <v>768</v>
      </c>
      <c r="G315" s="1">
        <v>748.55</v>
      </c>
      <c r="H315" s="1">
        <v>755</v>
      </c>
      <c r="I315" s="1">
        <v>754.6</v>
      </c>
      <c r="J315" s="1">
        <v>755.77</v>
      </c>
      <c r="K315" s="1">
        <v>4918795</v>
      </c>
      <c r="L315" s="1">
        <v>3717494937.25</v>
      </c>
      <c r="M315" s="1">
        <v>109471</v>
      </c>
      <c r="N315" s="3">
        <f>IF(ISERR(LN(Table111[[#This Row],[Close Price]]/I314)),"-",LN(Table111[[#This Row],[Close Price]]/I314))</f>
        <v>-1.0021180909549784E-2</v>
      </c>
    </row>
    <row r="316" spans="1:14" x14ac:dyDescent="0.3">
      <c r="A316" s="1" t="s">
        <v>34</v>
      </c>
      <c r="B316" s="1" t="s">
        <v>14</v>
      </c>
      <c r="C316" s="2">
        <v>43564</v>
      </c>
      <c r="D316" s="1">
        <v>754.6</v>
      </c>
      <c r="E316" s="1">
        <v>755</v>
      </c>
      <c r="F316" s="1">
        <v>766</v>
      </c>
      <c r="G316" s="1">
        <v>751</v>
      </c>
      <c r="H316" s="1">
        <v>765.55</v>
      </c>
      <c r="I316" s="1">
        <v>763.4</v>
      </c>
      <c r="J316" s="1">
        <v>756.66</v>
      </c>
      <c r="K316" s="1">
        <v>5483424</v>
      </c>
      <c r="L316" s="1">
        <v>4149089499.0500002</v>
      </c>
      <c r="M316" s="1">
        <v>151206</v>
      </c>
      <c r="N316" s="3">
        <f>IF(ISERR(LN(Table111[[#This Row],[Close Price]]/I315)),"-",LN(Table111[[#This Row],[Close Price]]/I315))</f>
        <v>1.1594332780919227E-2</v>
      </c>
    </row>
    <row r="317" spans="1:14" x14ac:dyDescent="0.3">
      <c r="A317" s="1" t="s">
        <v>34</v>
      </c>
      <c r="B317" s="1" t="s">
        <v>14</v>
      </c>
      <c r="C317" s="2">
        <v>43565</v>
      </c>
      <c r="D317" s="1">
        <v>763.4</v>
      </c>
      <c r="E317" s="1">
        <v>761.25</v>
      </c>
      <c r="F317" s="1">
        <v>767.9</v>
      </c>
      <c r="G317" s="1">
        <v>758</v>
      </c>
      <c r="H317" s="1">
        <v>760.5</v>
      </c>
      <c r="I317" s="1">
        <v>760.85</v>
      </c>
      <c r="J317" s="1">
        <v>762.81</v>
      </c>
      <c r="K317" s="1">
        <v>5933250</v>
      </c>
      <c r="L317" s="1">
        <v>4525937365.8999996</v>
      </c>
      <c r="M317" s="1">
        <v>97354</v>
      </c>
      <c r="N317" s="3">
        <f>IF(ISERR(LN(Table111[[#This Row],[Close Price]]/I316)),"-",LN(Table111[[#This Row],[Close Price]]/I316))</f>
        <v>-3.3459109450057404E-3</v>
      </c>
    </row>
    <row r="318" spans="1:14" x14ac:dyDescent="0.3">
      <c r="A318" s="1" t="s">
        <v>34</v>
      </c>
      <c r="B318" s="1" t="s">
        <v>14</v>
      </c>
      <c r="C318" s="2">
        <v>43566</v>
      </c>
      <c r="D318" s="1">
        <v>760.85</v>
      </c>
      <c r="E318" s="1">
        <v>760.5</v>
      </c>
      <c r="F318" s="1">
        <v>761.35</v>
      </c>
      <c r="G318" s="1">
        <v>747</v>
      </c>
      <c r="H318" s="1">
        <v>751.25</v>
      </c>
      <c r="I318" s="1">
        <v>752.3</v>
      </c>
      <c r="J318" s="1">
        <v>753.92</v>
      </c>
      <c r="K318" s="1">
        <v>5365803</v>
      </c>
      <c r="L318" s="1">
        <v>4045363079</v>
      </c>
      <c r="M318" s="1">
        <v>118983</v>
      </c>
      <c r="N318" s="3">
        <f>IF(ISERR(LN(Table111[[#This Row],[Close Price]]/I317)),"-",LN(Table111[[#This Row],[Close Price]]/I317))</f>
        <v>-1.1301048799947692E-2</v>
      </c>
    </row>
    <row r="319" spans="1:14" x14ac:dyDescent="0.3">
      <c r="A319" s="1" t="s">
        <v>34</v>
      </c>
      <c r="B319" s="1" t="s">
        <v>14</v>
      </c>
      <c r="C319" s="2">
        <v>43567</v>
      </c>
      <c r="D319" s="1">
        <v>752.3</v>
      </c>
      <c r="E319" s="1">
        <v>753.4</v>
      </c>
      <c r="F319" s="1">
        <v>766.75</v>
      </c>
      <c r="G319" s="1">
        <v>751.6</v>
      </c>
      <c r="H319" s="1">
        <v>762.2</v>
      </c>
      <c r="I319" s="1">
        <v>764.35</v>
      </c>
      <c r="J319" s="1">
        <v>759.61</v>
      </c>
      <c r="K319" s="1">
        <v>4671869</v>
      </c>
      <c r="L319" s="1">
        <v>3548778411.9000001</v>
      </c>
      <c r="M319" s="1">
        <v>87209</v>
      </c>
      <c r="N319" s="3">
        <f>IF(ISERR(LN(Table111[[#This Row],[Close Price]]/I318)),"-",LN(Table111[[#This Row],[Close Price]]/I318))</f>
        <v>1.5890618880867347E-2</v>
      </c>
    </row>
    <row r="320" spans="1:14" x14ac:dyDescent="0.3">
      <c r="A320" s="1" t="s">
        <v>34</v>
      </c>
      <c r="B320" s="1" t="s">
        <v>14</v>
      </c>
      <c r="C320" s="2">
        <v>43570</v>
      </c>
      <c r="D320" s="1">
        <v>764.35</v>
      </c>
      <c r="E320" s="1">
        <v>764</v>
      </c>
      <c r="F320" s="1">
        <v>770.2</v>
      </c>
      <c r="G320" s="1">
        <v>760</v>
      </c>
      <c r="H320" s="1">
        <v>763.2</v>
      </c>
      <c r="I320" s="1">
        <v>762.85</v>
      </c>
      <c r="J320" s="1">
        <v>765.61</v>
      </c>
      <c r="K320" s="1">
        <v>3707106</v>
      </c>
      <c r="L320" s="1">
        <v>2838198197.0999999</v>
      </c>
      <c r="M320" s="1">
        <v>56024</v>
      </c>
      <c r="N320" s="3">
        <f>IF(ISERR(LN(Table111[[#This Row],[Close Price]]/I319)),"-",LN(Table111[[#This Row],[Close Price]]/I319))</f>
        <v>-1.9643798878319859E-3</v>
      </c>
    </row>
    <row r="321" spans="1:14" x14ac:dyDescent="0.3">
      <c r="A321" s="1" t="s">
        <v>34</v>
      </c>
      <c r="B321" s="1" t="s">
        <v>14</v>
      </c>
      <c r="C321" s="2">
        <v>43571</v>
      </c>
      <c r="D321" s="1">
        <v>762.85</v>
      </c>
      <c r="E321" s="1">
        <v>765.1</v>
      </c>
      <c r="F321" s="1">
        <v>776</v>
      </c>
      <c r="G321" s="1">
        <v>765.1</v>
      </c>
      <c r="H321" s="1">
        <v>775</v>
      </c>
      <c r="I321" s="1">
        <v>771.1</v>
      </c>
      <c r="J321" s="1">
        <v>771.42</v>
      </c>
      <c r="K321" s="1">
        <v>7088601</v>
      </c>
      <c r="L321" s="1">
        <v>5468303631.5</v>
      </c>
      <c r="M321" s="1">
        <v>143014</v>
      </c>
      <c r="N321" s="3">
        <f>IF(ISERR(LN(Table111[[#This Row],[Close Price]]/I320)),"-",LN(Table111[[#This Row],[Close Price]]/I320))</f>
        <v>1.0756647279703865E-2</v>
      </c>
    </row>
    <row r="322" spans="1:14" x14ac:dyDescent="0.3">
      <c r="A322" s="1" t="s">
        <v>34</v>
      </c>
      <c r="B322" s="1" t="s">
        <v>14</v>
      </c>
      <c r="C322" s="2">
        <v>43573</v>
      </c>
      <c r="D322" s="1">
        <v>771.1</v>
      </c>
      <c r="E322" s="1">
        <v>778.4</v>
      </c>
      <c r="F322" s="1">
        <v>779</v>
      </c>
      <c r="G322" s="1">
        <v>769</v>
      </c>
      <c r="H322" s="1">
        <v>770.05</v>
      </c>
      <c r="I322" s="1">
        <v>771.2</v>
      </c>
      <c r="J322" s="1">
        <v>773.41</v>
      </c>
      <c r="K322" s="1">
        <v>6098041</v>
      </c>
      <c r="L322" s="1">
        <v>4716255977.5500002</v>
      </c>
      <c r="M322" s="1">
        <v>105977</v>
      </c>
      <c r="N322" s="3">
        <f>IF(ISERR(LN(Table111[[#This Row],[Close Price]]/I321)),"-",LN(Table111[[#This Row],[Close Price]]/I321))</f>
        <v>1.2967645742088032E-4</v>
      </c>
    </row>
    <row r="323" spans="1:14" x14ac:dyDescent="0.3">
      <c r="A323" s="1" t="s">
        <v>34</v>
      </c>
      <c r="B323" s="1" t="s">
        <v>14</v>
      </c>
      <c r="C323" s="2">
        <v>43577</v>
      </c>
      <c r="D323" s="1">
        <v>771.2</v>
      </c>
      <c r="E323" s="1">
        <v>768.9</v>
      </c>
      <c r="F323" s="1">
        <v>768.9</v>
      </c>
      <c r="G323" s="1">
        <v>750.55</v>
      </c>
      <c r="H323" s="1">
        <v>755.05</v>
      </c>
      <c r="I323" s="1">
        <v>755.5</v>
      </c>
      <c r="J323" s="1">
        <v>756.86</v>
      </c>
      <c r="K323" s="1">
        <v>4185156</v>
      </c>
      <c r="L323" s="1">
        <v>3167581907.5</v>
      </c>
      <c r="M323" s="1">
        <v>126082</v>
      </c>
      <c r="N323" s="3">
        <f>IF(ISERR(LN(Table111[[#This Row],[Close Price]]/I322)),"-",LN(Table111[[#This Row],[Close Price]]/I322))</f>
        <v>-2.0567961583541638E-2</v>
      </c>
    </row>
    <row r="324" spans="1:14" x14ac:dyDescent="0.3">
      <c r="A324" s="1" t="s">
        <v>34</v>
      </c>
      <c r="B324" s="1" t="s">
        <v>14</v>
      </c>
      <c r="C324" s="2">
        <v>43578</v>
      </c>
      <c r="D324" s="1">
        <v>755.5</v>
      </c>
      <c r="E324" s="1">
        <v>757.45</v>
      </c>
      <c r="F324" s="1">
        <v>759.3</v>
      </c>
      <c r="G324" s="1">
        <v>749</v>
      </c>
      <c r="H324" s="1">
        <v>753.1</v>
      </c>
      <c r="I324" s="1">
        <v>753.25</v>
      </c>
      <c r="J324" s="1">
        <v>754.35</v>
      </c>
      <c r="K324" s="1">
        <v>5098170</v>
      </c>
      <c r="L324" s="1">
        <v>3845787603.75</v>
      </c>
      <c r="M324" s="1">
        <v>120551</v>
      </c>
      <c r="N324" s="3">
        <f>IF(ISERR(LN(Table111[[#This Row],[Close Price]]/I323)),"-",LN(Table111[[#This Row],[Close Price]]/I323))</f>
        <v>-2.9826037023836655E-3</v>
      </c>
    </row>
    <row r="325" spans="1:14" x14ac:dyDescent="0.3">
      <c r="A325" s="1" t="s">
        <v>34</v>
      </c>
      <c r="B325" s="1" t="s">
        <v>14</v>
      </c>
      <c r="C325" s="2">
        <v>43579</v>
      </c>
      <c r="D325" s="1">
        <v>753.25</v>
      </c>
      <c r="E325" s="1">
        <v>754.7</v>
      </c>
      <c r="F325" s="1">
        <v>755.7</v>
      </c>
      <c r="G325" s="1">
        <v>738.35</v>
      </c>
      <c r="H325" s="1">
        <v>750.9</v>
      </c>
      <c r="I325" s="1">
        <v>752.85</v>
      </c>
      <c r="J325" s="1">
        <v>747.73</v>
      </c>
      <c r="K325" s="1">
        <v>7825049</v>
      </c>
      <c r="L325" s="1">
        <v>5850993024.4499998</v>
      </c>
      <c r="M325" s="1">
        <v>122901</v>
      </c>
      <c r="N325" s="3">
        <f>IF(ISERR(LN(Table111[[#This Row],[Close Price]]/I324)),"-",LN(Table111[[#This Row],[Close Price]]/I324))</f>
        <v>-5.3117324135827876E-4</v>
      </c>
    </row>
    <row r="326" spans="1:14" x14ac:dyDescent="0.3">
      <c r="A326" s="1" t="s">
        <v>34</v>
      </c>
      <c r="B326" s="1" t="s">
        <v>14</v>
      </c>
      <c r="C326" s="2">
        <v>43580</v>
      </c>
      <c r="D326" s="1">
        <v>752.85</v>
      </c>
      <c r="E326" s="1">
        <v>754</v>
      </c>
      <c r="F326" s="1">
        <v>758.55</v>
      </c>
      <c r="G326" s="1">
        <v>738.55</v>
      </c>
      <c r="H326" s="1">
        <v>741.3</v>
      </c>
      <c r="I326" s="1">
        <v>740.9</v>
      </c>
      <c r="J326" s="1">
        <v>747.98</v>
      </c>
      <c r="K326" s="1">
        <v>10282068</v>
      </c>
      <c r="L326" s="1">
        <v>7690814958.5</v>
      </c>
      <c r="M326" s="1">
        <v>134676</v>
      </c>
      <c r="N326" s="3">
        <f>IF(ISERR(LN(Table111[[#This Row],[Close Price]]/I325)),"-",LN(Table111[[#This Row],[Close Price]]/I325))</f>
        <v>-1.6000341346441189E-2</v>
      </c>
    </row>
    <row r="327" spans="1:14" x14ac:dyDescent="0.3">
      <c r="A327" s="1" t="s">
        <v>34</v>
      </c>
      <c r="B327" s="1" t="s">
        <v>14</v>
      </c>
      <c r="C327" s="2">
        <v>43581</v>
      </c>
      <c r="D327" s="1">
        <v>740.9</v>
      </c>
      <c r="E327" s="1">
        <v>762</v>
      </c>
      <c r="F327" s="1">
        <v>765.15</v>
      </c>
      <c r="G327" s="1">
        <v>747.25</v>
      </c>
      <c r="H327" s="1">
        <v>757.4</v>
      </c>
      <c r="I327" s="1">
        <v>759.9</v>
      </c>
      <c r="J327" s="1">
        <v>756.85</v>
      </c>
      <c r="K327" s="1">
        <v>23294204</v>
      </c>
      <c r="L327" s="1">
        <v>17630317108.150002</v>
      </c>
      <c r="M327" s="1">
        <v>237793</v>
      </c>
      <c r="N327" s="3">
        <f>IF(ISERR(LN(Table111[[#This Row],[Close Price]]/I326)),"-",LN(Table111[[#This Row],[Close Price]]/I326))</f>
        <v>2.5321182253128006E-2</v>
      </c>
    </row>
    <row r="328" spans="1:14" x14ac:dyDescent="0.3">
      <c r="A328" s="1" t="s">
        <v>34</v>
      </c>
      <c r="B328" s="1" t="s">
        <v>14</v>
      </c>
      <c r="C328" s="2">
        <v>43585</v>
      </c>
      <c r="D328" s="1">
        <v>759.9</v>
      </c>
      <c r="E328" s="1">
        <v>759.95</v>
      </c>
      <c r="F328" s="1">
        <v>769.7</v>
      </c>
      <c r="G328" s="1">
        <v>755.8</v>
      </c>
      <c r="H328" s="1">
        <v>765</v>
      </c>
      <c r="I328" s="1">
        <v>766.85</v>
      </c>
      <c r="J328" s="1">
        <v>764.69</v>
      </c>
      <c r="K328" s="1">
        <v>12434805</v>
      </c>
      <c r="L328" s="1">
        <v>9508770904.25</v>
      </c>
      <c r="M328" s="1">
        <v>163833</v>
      </c>
      <c r="N328" s="3">
        <f>IF(ISERR(LN(Table111[[#This Row],[Close Price]]/I327)),"-",LN(Table111[[#This Row],[Close Price]]/I327))</f>
        <v>9.1043694210497673E-3</v>
      </c>
    </row>
    <row r="329" spans="1:14" x14ac:dyDescent="0.3">
      <c r="A329" s="1" t="s">
        <v>34</v>
      </c>
      <c r="B329" s="1" t="s">
        <v>14</v>
      </c>
      <c r="C329" s="2">
        <v>43587</v>
      </c>
      <c r="D329" s="1">
        <v>766.85</v>
      </c>
      <c r="E329" s="1">
        <v>765.4</v>
      </c>
      <c r="F329" s="1">
        <v>767.8</v>
      </c>
      <c r="G329" s="1">
        <v>748.05</v>
      </c>
      <c r="H329" s="1">
        <v>751.95</v>
      </c>
      <c r="I329" s="1">
        <v>752.35</v>
      </c>
      <c r="J329" s="1">
        <v>759.27</v>
      </c>
      <c r="K329" s="1">
        <v>7033021</v>
      </c>
      <c r="L329" s="1">
        <v>5339931628.3500004</v>
      </c>
      <c r="M329" s="1">
        <v>118878</v>
      </c>
      <c r="N329" s="3">
        <f>IF(ISERR(LN(Table111[[#This Row],[Close Price]]/I328)),"-",LN(Table111[[#This Row],[Close Price]]/I328))</f>
        <v>-1.9089573891901749E-2</v>
      </c>
    </row>
    <row r="330" spans="1:14" x14ac:dyDescent="0.3">
      <c r="A330" s="1" t="s">
        <v>34</v>
      </c>
      <c r="B330" s="1" t="s">
        <v>14</v>
      </c>
      <c r="C330" s="2">
        <v>43588</v>
      </c>
      <c r="D330" s="1">
        <v>752.35</v>
      </c>
      <c r="E330" s="1">
        <v>754.15</v>
      </c>
      <c r="F330" s="1">
        <v>763.8</v>
      </c>
      <c r="G330" s="1">
        <v>753.45</v>
      </c>
      <c r="H330" s="1">
        <v>754.9</v>
      </c>
      <c r="I330" s="1">
        <v>757.3</v>
      </c>
      <c r="J330" s="1">
        <v>758.82</v>
      </c>
      <c r="K330" s="1">
        <v>5970814</v>
      </c>
      <c r="L330" s="1">
        <v>4530760324.75</v>
      </c>
      <c r="M330" s="1">
        <v>139633</v>
      </c>
      <c r="N330" s="3">
        <f>IF(ISERR(LN(Table111[[#This Row],[Close Price]]/I329)),"-",LN(Table111[[#This Row],[Close Price]]/I329))</f>
        <v>6.5578349148898343E-3</v>
      </c>
    </row>
    <row r="331" spans="1:14" x14ac:dyDescent="0.3">
      <c r="A331" s="1" t="s">
        <v>34</v>
      </c>
      <c r="B331" s="1" t="s">
        <v>14</v>
      </c>
      <c r="C331" s="2">
        <v>43591</v>
      </c>
      <c r="D331" s="1">
        <v>757.3</v>
      </c>
      <c r="E331" s="1">
        <v>746</v>
      </c>
      <c r="F331" s="1">
        <v>753.4</v>
      </c>
      <c r="G331" s="1">
        <v>744.1</v>
      </c>
      <c r="H331" s="1">
        <v>748</v>
      </c>
      <c r="I331" s="1">
        <v>747.45</v>
      </c>
      <c r="J331" s="1">
        <v>748.59</v>
      </c>
      <c r="K331" s="1">
        <v>5909936</v>
      </c>
      <c r="L331" s="1">
        <v>4424131033.5</v>
      </c>
      <c r="M331" s="1">
        <v>110405</v>
      </c>
      <c r="N331" s="3">
        <f>IF(ISERR(LN(Table111[[#This Row],[Close Price]]/I330)),"-",LN(Table111[[#This Row],[Close Price]]/I330))</f>
        <v>-1.3092062724253594E-2</v>
      </c>
    </row>
    <row r="332" spans="1:14" x14ac:dyDescent="0.3">
      <c r="A332" s="1" t="s">
        <v>34</v>
      </c>
      <c r="B332" s="1" t="s">
        <v>14</v>
      </c>
      <c r="C332" s="2">
        <v>43592</v>
      </c>
      <c r="D332" s="1">
        <v>747.45</v>
      </c>
      <c r="E332" s="1">
        <v>751.85</v>
      </c>
      <c r="F332" s="1">
        <v>755.5</v>
      </c>
      <c r="G332" s="1">
        <v>740</v>
      </c>
      <c r="H332" s="1">
        <v>744.85</v>
      </c>
      <c r="I332" s="1">
        <v>741.85</v>
      </c>
      <c r="J332" s="1">
        <v>748.48</v>
      </c>
      <c r="K332" s="1">
        <v>5071941</v>
      </c>
      <c r="L332" s="1">
        <v>3796225620.5</v>
      </c>
      <c r="M332" s="1">
        <v>141094</v>
      </c>
      <c r="N332" s="3">
        <f>IF(ISERR(LN(Table111[[#This Row],[Close Price]]/I331)),"-",LN(Table111[[#This Row],[Close Price]]/I331))</f>
        <v>-7.5203469987206676E-3</v>
      </c>
    </row>
    <row r="333" spans="1:14" x14ac:dyDescent="0.3">
      <c r="A333" s="1" t="s">
        <v>34</v>
      </c>
      <c r="B333" s="1" t="s">
        <v>14</v>
      </c>
      <c r="C333" s="2">
        <v>43593</v>
      </c>
      <c r="D333" s="1">
        <v>741.85</v>
      </c>
      <c r="E333" s="1">
        <v>741.9</v>
      </c>
      <c r="F333" s="1">
        <v>744.75</v>
      </c>
      <c r="G333" s="1">
        <v>733.35</v>
      </c>
      <c r="H333" s="1">
        <v>735.1</v>
      </c>
      <c r="I333" s="1">
        <v>735.5</v>
      </c>
      <c r="J333" s="1">
        <v>737.58</v>
      </c>
      <c r="K333" s="1">
        <v>6739894</v>
      </c>
      <c r="L333" s="1">
        <v>4971211170.3999996</v>
      </c>
      <c r="M333" s="1">
        <v>118950</v>
      </c>
      <c r="N333" s="3">
        <f>IF(ISERR(LN(Table111[[#This Row],[Close Price]]/I332)),"-",LN(Table111[[#This Row],[Close Price]]/I332))</f>
        <v>-8.5965263553104358E-3</v>
      </c>
    </row>
    <row r="334" spans="1:14" x14ac:dyDescent="0.3">
      <c r="A334" s="1" t="s">
        <v>34</v>
      </c>
      <c r="B334" s="1" t="s">
        <v>14</v>
      </c>
      <c r="C334" s="2">
        <v>43594</v>
      </c>
      <c r="D334" s="1">
        <v>735.5</v>
      </c>
      <c r="E334" s="1">
        <v>733.9</v>
      </c>
      <c r="F334" s="1">
        <v>740.5</v>
      </c>
      <c r="G334" s="1">
        <v>729.4</v>
      </c>
      <c r="H334" s="1">
        <v>732.35</v>
      </c>
      <c r="I334" s="1">
        <v>731</v>
      </c>
      <c r="J334" s="1">
        <v>734.6</v>
      </c>
      <c r="K334" s="1">
        <v>4193451</v>
      </c>
      <c r="L334" s="1">
        <v>3080496796.4499998</v>
      </c>
      <c r="M334" s="1">
        <v>75621</v>
      </c>
      <c r="N334" s="3">
        <f>IF(ISERR(LN(Table111[[#This Row],[Close Price]]/I333)),"-",LN(Table111[[#This Row],[Close Price]]/I333))</f>
        <v>-6.1370802917136529E-3</v>
      </c>
    </row>
    <row r="335" spans="1:14" x14ac:dyDescent="0.3">
      <c r="A335" s="1" t="s">
        <v>34</v>
      </c>
      <c r="B335" s="1" t="s">
        <v>14</v>
      </c>
      <c r="C335" s="2">
        <v>43595</v>
      </c>
      <c r="D335" s="1">
        <v>731</v>
      </c>
      <c r="E335" s="1">
        <v>734.4</v>
      </c>
      <c r="F335" s="1">
        <v>738.5</v>
      </c>
      <c r="G335" s="1">
        <v>729.5</v>
      </c>
      <c r="H335" s="1">
        <v>732.55</v>
      </c>
      <c r="I335" s="1">
        <v>735.05</v>
      </c>
      <c r="J335" s="1">
        <v>735.71</v>
      </c>
      <c r="K335" s="1">
        <v>3913815</v>
      </c>
      <c r="L335" s="1">
        <v>2879427747.3000002</v>
      </c>
      <c r="M335" s="1">
        <v>114875</v>
      </c>
      <c r="N335" s="3">
        <f>IF(ISERR(LN(Table111[[#This Row],[Close Price]]/I334)),"-",LN(Table111[[#This Row],[Close Price]]/I334))</f>
        <v>5.5250643601966604E-3</v>
      </c>
    </row>
    <row r="336" spans="1:14" x14ac:dyDescent="0.3">
      <c r="A336" s="1" t="s">
        <v>34</v>
      </c>
      <c r="B336" s="1" t="s">
        <v>14</v>
      </c>
      <c r="C336" s="2">
        <v>43598</v>
      </c>
      <c r="D336" s="1">
        <v>735.05</v>
      </c>
      <c r="E336" s="1">
        <v>734</v>
      </c>
      <c r="F336" s="1">
        <v>742.85</v>
      </c>
      <c r="G336" s="1">
        <v>730</v>
      </c>
      <c r="H336" s="1">
        <v>732</v>
      </c>
      <c r="I336" s="1">
        <v>732.1</v>
      </c>
      <c r="J336" s="1">
        <v>736.74</v>
      </c>
      <c r="K336" s="1">
        <v>5891071</v>
      </c>
      <c r="L336" s="1">
        <v>4340174009.1999998</v>
      </c>
      <c r="M336" s="1">
        <v>142075</v>
      </c>
      <c r="N336" s="3">
        <f>IF(ISERR(LN(Table111[[#This Row],[Close Price]]/I335)),"-",LN(Table111[[#This Row],[Close Price]]/I335))</f>
        <v>-4.0214074573781825E-3</v>
      </c>
    </row>
    <row r="337" spans="1:14" x14ac:dyDescent="0.3">
      <c r="A337" s="1" t="s">
        <v>34</v>
      </c>
      <c r="B337" s="1" t="s">
        <v>14</v>
      </c>
      <c r="C337" s="2">
        <v>43599</v>
      </c>
      <c r="D337" s="1">
        <v>732.1</v>
      </c>
      <c r="E337" s="1">
        <v>729.4</v>
      </c>
      <c r="F337" s="1">
        <v>738.5</v>
      </c>
      <c r="G337" s="1">
        <v>722.5</v>
      </c>
      <c r="H337" s="1">
        <v>732.2</v>
      </c>
      <c r="I337" s="1">
        <v>731.35</v>
      </c>
      <c r="J337" s="1">
        <v>731.77</v>
      </c>
      <c r="K337" s="1">
        <v>7049134</v>
      </c>
      <c r="L337" s="1">
        <v>5158346976.1999998</v>
      </c>
      <c r="M337" s="1">
        <v>173149</v>
      </c>
      <c r="N337" s="3">
        <f>IF(ISERR(LN(Table111[[#This Row],[Close Price]]/I336)),"-",LN(Table111[[#This Row],[Close Price]]/I336))</f>
        <v>-1.0249753194996713E-3</v>
      </c>
    </row>
    <row r="338" spans="1:14" x14ac:dyDescent="0.3">
      <c r="A338" s="1" t="s">
        <v>34</v>
      </c>
      <c r="B338" s="1" t="s">
        <v>14</v>
      </c>
      <c r="C338" s="2">
        <v>43600</v>
      </c>
      <c r="D338" s="1">
        <v>731.35</v>
      </c>
      <c r="E338" s="1">
        <v>735.8</v>
      </c>
      <c r="F338" s="1">
        <v>737.7</v>
      </c>
      <c r="G338" s="1">
        <v>716.1</v>
      </c>
      <c r="H338" s="1">
        <v>717.35</v>
      </c>
      <c r="I338" s="1">
        <v>721.95</v>
      </c>
      <c r="J338" s="1">
        <v>728.8</v>
      </c>
      <c r="K338" s="1">
        <v>4849130</v>
      </c>
      <c r="L338" s="1">
        <v>3534036435.4499998</v>
      </c>
      <c r="M338" s="1">
        <v>137346</v>
      </c>
      <c r="N338" s="3">
        <f>IF(ISERR(LN(Table111[[#This Row],[Close Price]]/I337)),"-",LN(Table111[[#This Row],[Close Price]]/I337))</f>
        <v>-1.2936256915869191E-2</v>
      </c>
    </row>
    <row r="339" spans="1:14" x14ac:dyDescent="0.3">
      <c r="A339" s="1" t="s">
        <v>34</v>
      </c>
      <c r="B339" s="1" t="s">
        <v>14</v>
      </c>
      <c r="C339" s="2">
        <v>43601</v>
      </c>
      <c r="D339" s="1">
        <v>721.95</v>
      </c>
      <c r="E339" s="1">
        <v>720.95</v>
      </c>
      <c r="F339" s="1">
        <v>735</v>
      </c>
      <c r="G339" s="1">
        <v>718.7</v>
      </c>
      <c r="H339" s="1">
        <v>733.55</v>
      </c>
      <c r="I339" s="1">
        <v>731.85</v>
      </c>
      <c r="J339" s="1">
        <v>727.72</v>
      </c>
      <c r="K339" s="1">
        <v>5142617</v>
      </c>
      <c r="L339" s="1">
        <v>3742361320.1500001</v>
      </c>
      <c r="M339" s="1">
        <v>93557</v>
      </c>
      <c r="N339" s="3">
        <f>IF(ISERR(LN(Table111[[#This Row],[Close Price]]/I338)),"-",LN(Table111[[#This Row],[Close Price]]/I338))</f>
        <v>1.361969051272773E-2</v>
      </c>
    </row>
    <row r="340" spans="1:14" x14ac:dyDescent="0.3">
      <c r="A340" s="1" t="s">
        <v>34</v>
      </c>
      <c r="B340" s="1" t="s">
        <v>14</v>
      </c>
      <c r="C340" s="2">
        <v>43602</v>
      </c>
      <c r="D340" s="1">
        <v>731.85</v>
      </c>
      <c r="E340" s="1">
        <v>731.8</v>
      </c>
      <c r="F340" s="1">
        <v>752.15</v>
      </c>
      <c r="G340" s="1">
        <v>727.2</v>
      </c>
      <c r="H340" s="1">
        <v>750.3</v>
      </c>
      <c r="I340" s="1">
        <v>748.95</v>
      </c>
      <c r="J340" s="1">
        <v>740.19</v>
      </c>
      <c r="K340" s="1">
        <v>9072242</v>
      </c>
      <c r="L340" s="1">
        <v>6715220274.6999998</v>
      </c>
      <c r="M340" s="1">
        <v>138079</v>
      </c>
      <c r="N340" s="3">
        <f>IF(ISERR(LN(Table111[[#This Row],[Close Price]]/I339)),"-",LN(Table111[[#This Row],[Close Price]]/I339))</f>
        <v>2.3096650684772034E-2</v>
      </c>
    </row>
    <row r="341" spans="1:14" x14ac:dyDescent="0.3">
      <c r="A341" s="1" t="s">
        <v>34</v>
      </c>
      <c r="B341" s="1" t="s">
        <v>14</v>
      </c>
      <c r="C341" s="2">
        <v>43605</v>
      </c>
      <c r="D341" s="1">
        <v>748.95</v>
      </c>
      <c r="E341" s="1">
        <v>760.2</v>
      </c>
      <c r="F341" s="1">
        <v>790.65</v>
      </c>
      <c r="G341" s="1">
        <v>760.2</v>
      </c>
      <c r="H341" s="1">
        <v>782.5</v>
      </c>
      <c r="I341" s="1">
        <v>782.4</v>
      </c>
      <c r="J341" s="1">
        <v>777.93</v>
      </c>
      <c r="K341" s="1">
        <v>15866697</v>
      </c>
      <c r="L341" s="1">
        <v>12343208338.549999</v>
      </c>
      <c r="M341" s="1">
        <v>185366</v>
      </c>
      <c r="N341" s="3">
        <f>IF(ISERR(LN(Table111[[#This Row],[Close Price]]/I340)),"-",LN(Table111[[#This Row],[Close Price]]/I340))</f>
        <v>4.3693893105879553E-2</v>
      </c>
    </row>
    <row r="342" spans="1:14" x14ac:dyDescent="0.3">
      <c r="A342" s="1" t="s">
        <v>34</v>
      </c>
      <c r="B342" s="1" t="s">
        <v>14</v>
      </c>
      <c r="C342" s="2">
        <v>43606</v>
      </c>
      <c r="D342" s="1">
        <v>782.4</v>
      </c>
      <c r="E342" s="1">
        <v>789.7</v>
      </c>
      <c r="F342" s="1">
        <v>791.8</v>
      </c>
      <c r="G342" s="1">
        <v>771.05</v>
      </c>
      <c r="H342" s="1">
        <v>773.1</v>
      </c>
      <c r="I342" s="1">
        <v>772.95</v>
      </c>
      <c r="J342" s="1">
        <v>781.48</v>
      </c>
      <c r="K342" s="1">
        <v>9251548</v>
      </c>
      <c r="L342" s="1">
        <v>7229897982.1499996</v>
      </c>
      <c r="M342" s="1">
        <v>175600</v>
      </c>
      <c r="N342" s="3">
        <f>IF(ISERR(LN(Table111[[#This Row],[Close Price]]/I341)),"-",LN(Table111[[#This Row],[Close Price]]/I341))</f>
        <v>-1.2151755278264554E-2</v>
      </c>
    </row>
    <row r="343" spans="1:14" x14ac:dyDescent="0.3">
      <c r="A343" s="1" t="s">
        <v>34</v>
      </c>
      <c r="B343" s="1" t="s">
        <v>14</v>
      </c>
      <c r="C343" s="2">
        <v>43607</v>
      </c>
      <c r="D343" s="1">
        <v>772.95</v>
      </c>
      <c r="E343" s="1">
        <v>774.8</v>
      </c>
      <c r="F343" s="1">
        <v>784</v>
      </c>
      <c r="G343" s="1">
        <v>770.2</v>
      </c>
      <c r="H343" s="1">
        <v>778</v>
      </c>
      <c r="I343" s="1">
        <v>779.15</v>
      </c>
      <c r="J343" s="1">
        <v>779.54</v>
      </c>
      <c r="K343" s="1">
        <v>5928186</v>
      </c>
      <c r="L343" s="1">
        <v>4621235266.9499998</v>
      </c>
      <c r="M343" s="1">
        <v>95012</v>
      </c>
      <c r="N343" s="3">
        <f>IF(ISERR(LN(Table111[[#This Row],[Close Price]]/I342)),"-",LN(Table111[[#This Row],[Close Price]]/I342))</f>
        <v>7.9892184492804039E-3</v>
      </c>
    </row>
    <row r="344" spans="1:14" x14ac:dyDescent="0.3">
      <c r="A344" s="1" t="s">
        <v>34</v>
      </c>
      <c r="B344" s="1" t="s">
        <v>14</v>
      </c>
      <c r="C344" s="2">
        <v>43608</v>
      </c>
      <c r="D344" s="1">
        <v>779.15</v>
      </c>
      <c r="E344" s="1">
        <v>788</v>
      </c>
      <c r="F344" s="1">
        <v>804.3</v>
      </c>
      <c r="G344" s="1">
        <v>770.6</v>
      </c>
      <c r="H344" s="1">
        <v>776.15</v>
      </c>
      <c r="I344" s="1">
        <v>776.4</v>
      </c>
      <c r="J344" s="1">
        <v>790.45</v>
      </c>
      <c r="K344" s="1">
        <v>14776218</v>
      </c>
      <c r="L344" s="1">
        <v>11679884014.299999</v>
      </c>
      <c r="M344" s="1">
        <v>188660</v>
      </c>
      <c r="N344" s="3">
        <f>IF(ISERR(LN(Table111[[#This Row],[Close Price]]/I343)),"-",LN(Table111[[#This Row],[Close Price]]/I343))</f>
        <v>-3.5357305967683135E-3</v>
      </c>
    </row>
    <row r="345" spans="1:14" x14ac:dyDescent="0.3">
      <c r="A345" s="1" t="s">
        <v>34</v>
      </c>
      <c r="B345" s="1" t="s">
        <v>14</v>
      </c>
      <c r="C345" s="2">
        <v>43609</v>
      </c>
      <c r="D345" s="1">
        <v>776.4</v>
      </c>
      <c r="E345" s="1">
        <v>779.45</v>
      </c>
      <c r="F345" s="1">
        <v>795.9</v>
      </c>
      <c r="G345" s="1">
        <v>778.5</v>
      </c>
      <c r="H345" s="1">
        <v>791.65</v>
      </c>
      <c r="I345" s="1">
        <v>793.2</v>
      </c>
      <c r="J345" s="1">
        <v>788.24</v>
      </c>
      <c r="K345" s="1">
        <v>9323114</v>
      </c>
      <c r="L345" s="1">
        <v>7348880474.1000004</v>
      </c>
      <c r="M345" s="1">
        <v>144678</v>
      </c>
      <c r="N345" s="3">
        <f>IF(ISERR(LN(Table111[[#This Row],[Close Price]]/I344)),"-",LN(Table111[[#This Row],[Close Price]]/I344))</f>
        <v>2.1407545350785706E-2</v>
      </c>
    </row>
    <row r="346" spans="1:14" x14ac:dyDescent="0.3">
      <c r="A346" s="1" t="s">
        <v>34</v>
      </c>
      <c r="B346" s="1" t="s">
        <v>14</v>
      </c>
      <c r="C346" s="2">
        <v>43612</v>
      </c>
      <c r="D346" s="1">
        <v>793.2</v>
      </c>
      <c r="E346" s="1">
        <v>794</v>
      </c>
      <c r="F346" s="1">
        <v>816.4</v>
      </c>
      <c r="G346" s="1">
        <v>787.2</v>
      </c>
      <c r="H346" s="1">
        <v>814</v>
      </c>
      <c r="I346" s="1">
        <v>813.9</v>
      </c>
      <c r="J346" s="1">
        <v>804.17</v>
      </c>
      <c r="K346" s="1">
        <v>9128216</v>
      </c>
      <c r="L346" s="1">
        <v>7340603751.1000004</v>
      </c>
      <c r="M346" s="1">
        <v>120198</v>
      </c>
      <c r="N346" s="3">
        <f>IF(ISERR(LN(Table111[[#This Row],[Close Price]]/I345)),"-",LN(Table111[[#This Row],[Close Price]]/I345))</f>
        <v>2.5762111687354657E-2</v>
      </c>
    </row>
    <row r="347" spans="1:14" x14ac:dyDescent="0.3">
      <c r="A347" s="1" t="s">
        <v>34</v>
      </c>
      <c r="B347" s="1" t="s">
        <v>14</v>
      </c>
      <c r="C347" s="2">
        <v>43613</v>
      </c>
      <c r="D347" s="1">
        <v>813.9</v>
      </c>
      <c r="E347" s="1">
        <v>816.3</v>
      </c>
      <c r="F347" s="1">
        <v>822.1</v>
      </c>
      <c r="G347" s="1">
        <v>801</v>
      </c>
      <c r="H347" s="1">
        <v>808</v>
      </c>
      <c r="I347" s="1">
        <v>808.4</v>
      </c>
      <c r="J347" s="1">
        <v>809.32</v>
      </c>
      <c r="K347" s="1">
        <v>13473187</v>
      </c>
      <c r="L347" s="1">
        <v>10904157528.799999</v>
      </c>
      <c r="M347" s="1">
        <v>207712</v>
      </c>
      <c r="N347" s="3">
        <f>IF(ISERR(LN(Table111[[#This Row],[Close Price]]/I346)),"-",LN(Table111[[#This Row],[Close Price]]/I346))</f>
        <v>-6.7805228035297815E-3</v>
      </c>
    </row>
    <row r="348" spans="1:14" x14ac:dyDescent="0.3">
      <c r="A348" s="1" t="s">
        <v>34</v>
      </c>
      <c r="B348" s="1" t="s">
        <v>14</v>
      </c>
      <c r="C348" s="2">
        <v>43614</v>
      </c>
      <c r="D348" s="1">
        <v>808.4</v>
      </c>
      <c r="E348" s="1">
        <v>806.75</v>
      </c>
      <c r="F348" s="1">
        <v>813</v>
      </c>
      <c r="G348" s="1">
        <v>802.1</v>
      </c>
      <c r="H348" s="1">
        <v>802.65</v>
      </c>
      <c r="I348" s="1">
        <v>804.7</v>
      </c>
      <c r="J348" s="1">
        <v>806.27</v>
      </c>
      <c r="K348" s="1">
        <v>5958128</v>
      </c>
      <c r="L348" s="1">
        <v>4803836410.3000002</v>
      </c>
      <c r="M348" s="1">
        <v>107154</v>
      </c>
      <c r="N348" s="3">
        <f>IF(ISERR(LN(Table111[[#This Row],[Close Price]]/I347)),"-",LN(Table111[[#This Row],[Close Price]]/I347))</f>
        <v>-4.5874483773786969E-3</v>
      </c>
    </row>
    <row r="349" spans="1:14" x14ac:dyDescent="0.3">
      <c r="A349" s="1" t="s">
        <v>34</v>
      </c>
      <c r="B349" s="1" t="s">
        <v>14</v>
      </c>
      <c r="C349" s="2">
        <v>43615</v>
      </c>
      <c r="D349" s="1">
        <v>804.7</v>
      </c>
      <c r="E349" s="1">
        <v>803.25</v>
      </c>
      <c r="F349" s="1">
        <v>814.2</v>
      </c>
      <c r="G349" s="1">
        <v>803.25</v>
      </c>
      <c r="H349" s="1">
        <v>808.75</v>
      </c>
      <c r="I349" s="1">
        <v>807.55</v>
      </c>
      <c r="J349" s="1">
        <v>808.62</v>
      </c>
      <c r="K349" s="1">
        <v>6414384</v>
      </c>
      <c r="L349" s="1">
        <v>5186771702.1000004</v>
      </c>
      <c r="M349" s="1">
        <v>100377</v>
      </c>
      <c r="N349" s="3">
        <f>IF(ISERR(LN(Table111[[#This Row],[Close Price]]/I348)),"-",LN(Table111[[#This Row],[Close Price]]/I348))</f>
        <v>3.5354355324348154E-3</v>
      </c>
    </row>
    <row r="350" spans="1:14" x14ac:dyDescent="0.3">
      <c r="A350" s="1" t="s">
        <v>34</v>
      </c>
      <c r="B350" s="1" t="s">
        <v>14</v>
      </c>
      <c r="C350" s="2">
        <v>43616</v>
      </c>
      <c r="D350" s="1">
        <v>807.55</v>
      </c>
      <c r="E350" s="1">
        <v>811</v>
      </c>
      <c r="F350" s="1">
        <v>818.7</v>
      </c>
      <c r="G350" s="1">
        <v>793.2</v>
      </c>
      <c r="H350" s="1">
        <v>811</v>
      </c>
      <c r="I350" s="1">
        <v>808.3</v>
      </c>
      <c r="J350" s="1">
        <v>810.89</v>
      </c>
      <c r="K350" s="1">
        <v>11140585</v>
      </c>
      <c r="L350" s="1">
        <v>9033792705.75</v>
      </c>
      <c r="M350" s="1">
        <v>133429</v>
      </c>
      <c r="N350" s="3">
        <f>IF(ISERR(LN(Table111[[#This Row],[Close Price]]/I349)),"-",LN(Table111[[#This Row],[Close Price]]/I349))</f>
        <v>9.2830405527651559E-4</v>
      </c>
    </row>
    <row r="351" spans="1:14" x14ac:dyDescent="0.3">
      <c r="A351" s="1" t="s">
        <v>34</v>
      </c>
      <c r="B351" s="1" t="s">
        <v>14</v>
      </c>
      <c r="C351" s="2">
        <v>43619</v>
      </c>
      <c r="D351" s="1">
        <v>808.3</v>
      </c>
      <c r="E351" s="1">
        <v>813.55</v>
      </c>
      <c r="F351" s="1">
        <v>814.65</v>
      </c>
      <c r="G351" s="1">
        <v>803.1</v>
      </c>
      <c r="H351" s="1">
        <v>813</v>
      </c>
      <c r="I351" s="1">
        <v>812.65</v>
      </c>
      <c r="J351" s="1">
        <v>808.93</v>
      </c>
      <c r="K351" s="1">
        <v>6427567</v>
      </c>
      <c r="L351" s="1">
        <v>5199479458.25</v>
      </c>
      <c r="M351" s="1">
        <v>123928</v>
      </c>
      <c r="N351" s="3">
        <f>IF(ISERR(LN(Table111[[#This Row],[Close Price]]/I350)),"-",LN(Table111[[#This Row],[Close Price]]/I350))</f>
        <v>5.3672358093863675E-3</v>
      </c>
    </row>
    <row r="352" spans="1:14" x14ac:dyDescent="0.3">
      <c r="A352" s="1" t="s">
        <v>34</v>
      </c>
      <c r="B352" s="1" t="s">
        <v>14</v>
      </c>
      <c r="C352" s="2">
        <v>43620</v>
      </c>
      <c r="D352" s="1">
        <v>812.65</v>
      </c>
      <c r="E352" s="1">
        <v>807.55</v>
      </c>
      <c r="F352" s="1">
        <v>827.75</v>
      </c>
      <c r="G352" s="1">
        <v>805.5</v>
      </c>
      <c r="H352" s="1">
        <v>823.9</v>
      </c>
      <c r="I352" s="1">
        <v>822.8</v>
      </c>
      <c r="J352" s="1">
        <v>818.36</v>
      </c>
      <c r="K352" s="1">
        <v>9515354</v>
      </c>
      <c r="L352" s="1">
        <v>7787004159.6999998</v>
      </c>
      <c r="M352" s="1">
        <v>139685</v>
      </c>
      <c r="N352" s="3">
        <f>IF(ISERR(LN(Table111[[#This Row],[Close Price]]/I351)),"-",LN(Table111[[#This Row],[Close Price]]/I351))</f>
        <v>1.2412645229617041E-2</v>
      </c>
    </row>
    <row r="353" spans="1:14" x14ac:dyDescent="0.3">
      <c r="A353" s="1" t="s">
        <v>34</v>
      </c>
      <c r="B353" s="1" t="s">
        <v>14</v>
      </c>
      <c r="C353" s="2">
        <v>43622</v>
      </c>
      <c r="D353" s="1">
        <v>822.8</v>
      </c>
      <c r="E353" s="1">
        <v>824</v>
      </c>
      <c r="F353" s="1">
        <v>825.95</v>
      </c>
      <c r="G353" s="1">
        <v>805.8</v>
      </c>
      <c r="H353" s="1">
        <v>811.1</v>
      </c>
      <c r="I353" s="1">
        <v>807.7</v>
      </c>
      <c r="J353" s="1">
        <v>815.75</v>
      </c>
      <c r="K353" s="1">
        <v>14728937</v>
      </c>
      <c r="L353" s="1">
        <v>12015090817.75</v>
      </c>
      <c r="M353" s="1">
        <v>176099</v>
      </c>
      <c r="N353" s="3">
        <f>IF(ISERR(LN(Table111[[#This Row],[Close Price]]/I352)),"-",LN(Table111[[#This Row],[Close Price]]/I352))</f>
        <v>-1.8522455330551416E-2</v>
      </c>
    </row>
    <row r="354" spans="1:14" x14ac:dyDescent="0.3">
      <c r="A354" s="1" t="s">
        <v>34</v>
      </c>
      <c r="B354" s="1" t="s">
        <v>14</v>
      </c>
      <c r="C354" s="2">
        <v>43623</v>
      </c>
      <c r="D354" s="1">
        <v>807.7</v>
      </c>
      <c r="E354" s="1">
        <v>811.1</v>
      </c>
      <c r="F354" s="1">
        <v>813.25</v>
      </c>
      <c r="G354" s="1">
        <v>801.3</v>
      </c>
      <c r="H354" s="1">
        <v>804</v>
      </c>
      <c r="I354" s="1">
        <v>804</v>
      </c>
      <c r="J354" s="1">
        <v>806.59</v>
      </c>
      <c r="K354" s="1">
        <v>6884094</v>
      </c>
      <c r="L354" s="1">
        <v>5552653776.1499996</v>
      </c>
      <c r="M354" s="1">
        <v>120625</v>
      </c>
      <c r="N354" s="3">
        <f>IF(ISERR(LN(Table111[[#This Row],[Close Price]]/I353)),"-",LN(Table111[[#This Row],[Close Price]]/I353))</f>
        <v>-4.5914332692843004E-3</v>
      </c>
    </row>
    <row r="355" spans="1:14" x14ac:dyDescent="0.3">
      <c r="A355" s="1" t="s">
        <v>34</v>
      </c>
      <c r="B355" s="1" t="s">
        <v>14</v>
      </c>
      <c r="C355" s="2">
        <v>43626</v>
      </c>
      <c r="D355" s="1">
        <v>804</v>
      </c>
      <c r="E355" s="1">
        <v>807.4</v>
      </c>
      <c r="F355" s="1">
        <v>816.75</v>
      </c>
      <c r="G355" s="1">
        <v>807.4</v>
      </c>
      <c r="H355" s="1">
        <v>815</v>
      </c>
      <c r="I355" s="1">
        <v>814.15</v>
      </c>
      <c r="J355" s="1">
        <v>811.78</v>
      </c>
      <c r="K355" s="1">
        <v>5923875</v>
      </c>
      <c r="L355" s="1">
        <v>4808902064.9499998</v>
      </c>
      <c r="M355" s="1">
        <v>90022</v>
      </c>
      <c r="N355" s="3">
        <f>IF(ISERR(LN(Table111[[#This Row],[Close Price]]/I354)),"-",LN(Table111[[#This Row],[Close Price]]/I354))</f>
        <v>1.2545355031262757E-2</v>
      </c>
    </row>
    <row r="356" spans="1:14" x14ac:dyDescent="0.3">
      <c r="A356" s="1" t="s">
        <v>34</v>
      </c>
      <c r="B356" s="1" t="s">
        <v>14</v>
      </c>
      <c r="C356" s="2">
        <v>43627</v>
      </c>
      <c r="D356" s="1">
        <v>814.15</v>
      </c>
      <c r="E356" s="1">
        <v>817.15</v>
      </c>
      <c r="F356" s="1">
        <v>821.45</v>
      </c>
      <c r="G356" s="1">
        <v>807</v>
      </c>
      <c r="H356" s="1">
        <v>815.2</v>
      </c>
      <c r="I356" s="1">
        <v>814.8</v>
      </c>
      <c r="J356" s="1">
        <v>814.67</v>
      </c>
      <c r="K356" s="1">
        <v>5471529</v>
      </c>
      <c r="L356" s="1">
        <v>4457511352.6999998</v>
      </c>
      <c r="M356" s="1">
        <v>102606</v>
      </c>
      <c r="N356" s="3">
        <f>IF(ISERR(LN(Table111[[#This Row],[Close Price]]/I355)),"-",LN(Table111[[#This Row],[Close Price]]/I355))</f>
        <v>7.9806014242148906E-4</v>
      </c>
    </row>
    <row r="357" spans="1:14" x14ac:dyDescent="0.3">
      <c r="A357" s="1" t="s">
        <v>34</v>
      </c>
      <c r="B357" s="1" t="s">
        <v>14</v>
      </c>
      <c r="C357" s="2">
        <v>43628</v>
      </c>
      <c r="D357" s="1">
        <v>814.8</v>
      </c>
      <c r="E357" s="1">
        <v>814.05</v>
      </c>
      <c r="F357" s="1">
        <v>815.75</v>
      </c>
      <c r="G357" s="1">
        <v>809.1</v>
      </c>
      <c r="H357" s="1">
        <v>815.75</v>
      </c>
      <c r="I357" s="1">
        <v>813.55</v>
      </c>
      <c r="J357" s="1">
        <v>811.77</v>
      </c>
      <c r="K357" s="1">
        <v>4707478</v>
      </c>
      <c r="L357" s="1">
        <v>3821382922.1500001</v>
      </c>
      <c r="M357" s="1">
        <v>100246</v>
      </c>
      <c r="N357" s="3">
        <f>IF(ISERR(LN(Table111[[#This Row],[Close Price]]/I356)),"-",LN(Table111[[#This Row],[Close Price]]/I356))</f>
        <v>-1.5352967673227537E-3</v>
      </c>
    </row>
    <row r="358" spans="1:14" x14ac:dyDescent="0.3">
      <c r="A358" s="1" t="s">
        <v>34</v>
      </c>
      <c r="B358" s="1" t="s">
        <v>14</v>
      </c>
      <c r="C358" s="2">
        <v>43629</v>
      </c>
      <c r="D358" s="1">
        <v>813.55</v>
      </c>
      <c r="E358" s="1">
        <v>811.25</v>
      </c>
      <c r="F358" s="1">
        <v>823.4</v>
      </c>
      <c r="G358" s="1">
        <v>810.75</v>
      </c>
      <c r="H358" s="1">
        <v>822.25</v>
      </c>
      <c r="I358" s="1">
        <v>820.15</v>
      </c>
      <c r="J358" s="1">
        <v>817.42</v>
      </c>
      <c r="K358" s="1">
        <v>9056584</v>
      </c>
      <c r="L358" s="1">
        <v>7403067204.6000004</v>
      </c>
      <c r="M358" s="1">
        <v>101941</v>
      </c>
      <c r="N358" s="3">
        <f>IF(ISERR(LN(Table111[[#This Row],[Close Price]]/I357)),"-",LN(Table111[[#This Row],[Close Price]]/I357))</f>
        <v>8.0798627731666958E-3</v>
      </c>
    </row>
    <row r="359" spans="1:14" x14ac:dyDescent="0.3">
      <c r="A359" s="1" t="s">
        <v>34</v>
      </c>
      <c r="B359" s="1" t="s">
        <v>14</v>
      </c>
      <c r="C359" s="2">
        <v>43630</v>
      </c>
      <c r="D359" s="1">
        <v>820.15</v>
      </c>
      <c r="E359" s="1">
        <v>820.1</v>
      </c>
      <c r="F359" s="1">
        <v>823.1</v>
      </c>
      <c r="G359" s="1">
        <v>797.45</v>
      </c>
      <c r="H359" s="1">
        <v>801.25</v>
      </c>
      <c r="I359" s="1">
        <v>801.2</v>
      </c>
      <c r="J359" s="1">
        <v>810.53</v>
      </c>
      <c r="K359" s="1">
        <v>8919370</v>
      </c>
      <c r="L359" s="1">
        <v>7229388142.6999998</v>
      </c>
      <c r="M359" s="1">
        <v>122917</v>
      </c>
      <c r="N359" s="3">
        <f>IF(ISERR(LN(Table111[[#This Row],[Close Price]]/I358)),"-",LN(Table111[[#This Row],[Close Price]]/I358))</f>
        <v>-2.3376646566831537E-2</v>
      </c>
    </row>
    <row r="360" spans="1:14" x14ac:dyDescent="0.3">
      <c r="A360" s="1" t="s">
        <v>34</v>
      </c>
      <c r="B360" s="1" t="s">
        <v>14</v>
      </c>
      <c r="C360" s="2">
        <v>43633</v>
      </c>
      <c r="D360" s="1">
        <v>801.2</v>
      </c>
      <c r="E360" s="1">
        <v>800.1</v>
      </c>
      <c r="F360" s="1">
        <v>801</v>
      </c>
      <c r="G360" s="1">
        <v>775.1</v>
      </c>
      <c r="H360" s="1">
        <v>780.9</v>
      </c>
      <c r="I360" s="1">
        <v>777.7</v>
      </c>
      <c r="J360" s="1">
        <v>783.64</v>
      </c>
      <c r="K360" s="1">
        <v>10151212</v>
      </c>
      <c r="L360" s="1">
        <v>7954936666.6000004</v>
      </c>
      <c r="M360" s="1">
        <v>171883</v>
      </c>
      <c r="N360" s="3">
        <f>IF(ISERR(LN(Table111[[#This Row],[Close Price]]/I359)),"-",LN(Table111[[#This Row],[Close Price]]/I359))</f>
        <v>-2.976975809076552E-2</v>
      </c>
    </row>
    <row r="361" spans="1:14" x14ac:dyDescent="0.3">
      <c r="A361" s="1" t="s">
        <v>34</v>
      </c>
      <c r="B361" s="1" t="s">
        <v>14</v>
      </c>
      <c r="C361" s="2">
        <v>43634</v>
      </c>
      <c r="D361" s="1">
        <v>777.7</v>
      </c>
      <c r="E361" s="1">
        <v>781.95</v>
      </c>
      <c r="F361" s="1">
        <v>784.85</v>
      </c>
      <c r="G361" s="1">
        <v>770.1</v>
      </c>
      <c r="H361" s="1">
        <v>775.1</v>
      </c>
      <c r="I361" s="1">
        <v>775.75</v>
      </c>
      <c r="J361" s="1">
        <v>778.57</v>
      </c>
      <c r="K361" s="1">
        <v>8347632</v>
      </c>
      <c r="L361" s="1">
        <v>6499200200.6499996</v>
      </c>
      <c r="M361" s="1">
        <v>157966</v>
      </c>
      <c r="N361" s="3">
        <f>IF(ISERR(LN(Table111[[#This Row],[Close Price]]/I360)),"-",LN(Table111[[#This Row],[Close Price]]/I360))</f>
        <v>-2.5105423724080655E-3</v>
      </c>
    </row>
    <row r="362" spans="1:14" x14ac:dyDescent="0.3">
      <c r="A362" s="1" t="s">
        <v>34</v>
      </c>
      <c r="B362" s="1" t="s">
        <v>14</v>
      </c>
      <c r="C362" s="2">
        <v>43635</v>
      </c>
      <c r="D362" s="1">
        <v>775.75</v>
      </c>
      <c r="E362" s="1">
        <v>780.8</v>
      </c>
      <c r="F362" s="1">
        <v>789</v>
      </c>
      <c r="G362" s="1">
        <v>763.35</v>
      </c>
      <c r="H362" s="1">
        <v>773.2</v>
      </c>
      <c r="I362" s="1">
        <v>770.7</v>
      </c>
      <c r="J362" s="1">
        <v>778.98</v>
      </c>
      <c r="K362" s="1">
        <v>6411258</v>
      </c>
      <c r="L362" s="1">
        <v>4994243347.0500002</v>
      </c>
      <c r="M362" s="1">
        <v>104647</v>
      </c>
      <c r="N362" s="3">
        <f>IF(ISERR(LN(Table111[[#This Row],[Close Price]]/I361)),"-",LN(Table111[[#This Row],[Close Price]]/I361))</f>
        <v>-6.5311105445419607E-3</v>
      </c>
    </row>
    <row r="363" spans="1:14" x14ac:dyDescent="0.3">
      <c r="A363" s="1" t="s">
        <v>34</v>
      </c>
      <c r="B363" s="1" t="s">
        <v>14</v>
      </c>
      <c r="C363" s="2">
        <v>43636</v>
      </c>
      <c r="D363" s="1">
        <v>770.7</v>
      </c>
      <c r="E363" s="1">
        <v>772</v>
      </c>
      <c r="F363" s="1">
        <v>775.45</v>
      </c>
      <c r="G363" s="1">
        <v>758.85</v>
      </c>
      <c r="H363" s="1">
        <v>771.5</v>
      </c>
      <c r="I363" s="1">
        <v>771.4</v>
      </c>
      <c r="J363" s="1">
        <v>766.07</v>
      </c>
      <c r="K363" s="1">
        <v>9190732</v>
      </c>
      <c r="L363" s="1">
        <v>7040734439.1499996</v>
      </c>
      <c r="M363" s="1">
        <v>181863</v>
      </c>
      <c r="N363" s="3">
        <f>IF(ISERR(LN(Table111[[#This Row],[Close Price]]/I362)),"-",LN(Table111[[#This Row],[Close Price]]/I362))</f>
        <v>9.0785299017973606E-4</v>
      </c>
    </row>
    <row r="364" spans="1:14" x14ac:dyDescent="0.3">
      <c r="A364" s="1" t="s">
        <v>34</v>
      </c>
      <c r="B364" s="1" t="s">
        <v>14</v>
      </c>
      <c r="C364" s="2">
        <v>43637</v>
      </c>
      <c r="D364" s="1">
        <v>771.4</v>
      </c>
      <c r="E364" s="1">
        <v>774.75</v>
      </c>
      <c r="F364" s="1">
        <v>778.25</v>
      </c>
      <c r="G364" s="1">
        <v>762.8</v>
      </c>
      <c r="H364" s="1">
        <v>770</v>
      </c>
      <c r="I364" s="1">
        <v>771.05</v>
      </c>
      <c r="J364" s="1">
        <v>770.38</v>
      </c>
      <c r="K364" s="1">
        <v>12610688</v>
      </c>
      <c r="L364" s="1">
        <v>9715045078.5499992</v>
      </c>
      <c r="M364" s="1">
        <v>155373</v>
      </c>
      <c r="N364" s="3">
        <f>IF(ISERR(LN(Table111[[#This Row],[Close Price]]/I363)),"-",LN(Table111[[#This Row],[Close Price]]/I363))</f>
        <v>-4.5382347046195711E-4</v>
      </c>
    </row>
    <row r="365" spans="1:14" x14ac:dyDescent="0.3">
      <c r="A365" s="1" t="s">
        <v>34</v>
      </c>
      <c r="B365" s="1" t="s">
        <v>14</v>
      </c>
      <c r="C365" s="2">
        <v>43640</v>
      </c>
      <c r="D365" s="1">
        <v>771.05</v>
      </c>
      <c r="E365" s="1">
        <v>771</v>
      </c>
      <c r="F365" s="1">
        <v>775.25</v>
      </c>
      <c r="G365" s="1">
        <v>761</v>
      </c>
      <c r="H365" s="1">
        <v>762.6</v>
      </c>
      <c r="I365" s="1">
        <v>762.85</v>
      </c>
      <c r="J365" s="1">
        <v>766.74</v>
      </c>
      <c r="K365" s="1">
        <v>4866859</v>
      </c>
      <c r="L365" s="1">
        <v>3731627079.5500002</v>
      </c>
      <c r="M365" s="1">
        <v>106040</v>
      </c>
      <c r="N365" s="3">
        <f>IF(ISERR(LN(Table111[[#This Row],[Close Price]]/I364)),"-",LN(Table111[[#This Row],[Close Price]]/I364))</f>
        <v>-1.0691802744454261E-2</v>
      </c>
    </row>
    <row r="366" spans="1:14" x14ac:dyDescent="0.3">
      <c r="A366" s="1" t="s">
        <v>34</v>
      </c>
      <c r="B366" s="1" t="s">
        <v>14</v>
      </c>
      <c r="C366" s="2">
        <v>43641</v>
      </c>
      <c r="D366" s="1">
        <v>762.85</v>
      </c>
      <c r="E366" s="1">
        <v>761.25</v>
      </c>
      <c r="F366" s="1">
        <v>783</v>
      </c>
      <c r="G366" s="1">
        <v>756.55</v>
      </c>
      <c r="H366" s="1">
        <v>780.1</v>
      </c>
      <c r="I366" s="1">
        <v>781.65</v>
      </c>
      <c r="J366" s="1">
        <v>771.01</v>
      </c>
      <c r="K366" s="1">
        <v>10044436</v>
      </c>
      <c r="L366" s="1">
        <v>7744361637.9499998</v>
      </c>
      <c r="M366" s="1">
        <v>199156</v>
      </c>
      <c r="N366" s="3">
        <f>IF(ISERR(LN(Table111[[#This Row],[Close Price]]/I365)),"-",LN(Table111[[#This Row],[Close Price]]/I365))</f>
        <v>2.4345650464122143E-2</v>
      </c>
    </row>
    <row r="367" spans="1:14" x14ac:dyDescent="0.3">
      <c r="A367" s="1" t="s">
        <v>34</v>
      </c>
      <c r="B367" s="1" t="s">
        <v>14</v>
      </c>
      <c r="C367" s="2">
        <v>43642</v>
      </c>
      <c r="D367" s="1">
        <v>781.65</v>
      </c>
      <c r="E367" s="1">
        <v>782.9</v>
      </c>
      <c r="F367" s="1">
        <v>792</v>
      </c>
      <c r="G367" s="1">
        <v>781.7</v>
      </c>
      <c r="H367" s="1">
        <v>787.8</v>
      </c>
      <c r="I367" s="1">
        <v>788.6</v>
      </c>
      <c r="J367" s="1">
        <v>788.49</v>
      </c>
      <c r="K367" s="1">
        <v>8715757</v>
      </c>
      <c r="L367" s="1">
        <v>6872259766.3000002</v>
      </c>
      <c r="M367" s="1">
        <v>144238</v>
      </c>
      <c r="N367" s="3">
        <f>IF(ISERR(LN(Table111[[#This Row],[Close Price]]/I366)),"-",LN(Table111[[#This Row],[Close Price]]/I366))</f>
        <v>8.8521514201935943E-3</v>
      </c>
    </row>
    <row r="368" spans="1:14" x14ac:dyDescent="0.3">
      <c r="A368" s="1" t="s">
        <v>34</v>
      </c>
      <c r="B368" s="1" t="s">
        <v>14</v>
      </c>
      <c r="C368" s="2">
        <v>43643</v>
      </c>
      <c r="D368" s="1">
        <v>788.6</v>
      </c>
      <c r="E368" s="1">
        <v>788.95</v>
      </c>
      <c r="F368" s="1">
        <v>806.85</v>
      </c>
      <c r="G368" s="1">
        <v>781.6</v>
      </c>
      <c r="H368" s="1">
        <v>800.5</v>
      </c>
      <c r="I368" s="1">
        <v>800.45</v>
      </c>
      <c r="J368" s="1">
        <v>798.26</v>
      </c>
      <c r="K368" s="1">
        <v>18439210</v>
      </c>
      <c r="L368" s="1">
        <v>14719263805.1</v>
      </c>
      <c r="M368" s="1">
        <v>213352</v>
      </c>
      <c r="N368" s="3">
        <f>IF(ISERR(LN(Table111[[#This Row],[Close Price]]/I367)),"-",LN(Table111[[#This Row],[Close Price]]/I367))</f>
        <v>1.4914848080576724E-2</v>
      </c>
    </row>
    <row r="369" spans="1:14" x14ac:dyDescent="0.3">
      <c r="A369" s="1" t="s">
        <v>34</v>
      </c>
      <c r="B369" s="1" t="s">
        <v>14</v>
      </c>
      <c r="C369" s="2">
        <v>43644</v>
      </c>
      <c r="D369" s="1">
        <v>800.45</v>
      </c>
      <c r="E369" s="1">
        <v>801.15</v>
      </c>
      <c r="F369" s="1">
        <v>812.9</v>
      </c>
      <c r="G369" s="1">
        <v>793.3</v>
      </c>
      <c r="H369" s="1">
        <v>809.75</v>
      </c>
      <c r="I369" s="1">
        <v>808.55</v>
      </c>
      <c r="J369" s="1">
        <v>804.75</v>
      </c>
      <c r="K369" s="1">
        <v>9174348</v>
      </c>
      <c r="L369" s="1">
        <v>7383088267.6499996</v>
      </c>
      <c r="M369" s="1">
        <v>130644</v>
      </c>
      <c r="N369" s="3">
        <f>IF(ISERR(LN(Table111[[#This Row],[Close Price]]/I368)),"-",LN(Table111[[#This Row],[Close Price]]/I368))</f>
        <v>1.0068450499849379E-2</v>
      </c>
    </row>
    <row r="370" spans="1:14" x14ac:dyDescent="0.3">
      <c r="A370" s="1" t="s">
        <v>34</v>
      </c>
      <c r="B370" s="1" t="s">
        <v>14</v>
      </c>
      <c r="C370" s="2">
        <v>43647</v>
      </c>
      <c r="D370" s="1">
        <v>808.55</v>
      </c>
      <c r="E370" s="1">
        <v>810.75</v>
      </c>
      <c r="F370" s="1">
        <v>819</v>
      </c>
      <c r="G370" s="1">
        <v>807.45</v>
      </c>
      <c r="H370" s="1">
        <v>808.05</v>
      </c>
      <c r="I370" s="1">
        <v>810.45</v>
      </c>
      <c r="J370" s="1">
        <v>814.21</v>
      </c>
      <c r="K370" s="1">
        <v>5896530</v>
      </c>
      <c r="L370" s="1">
        <v>4800990491.1999998</v>
      </c>
      <c r="M370" s="1">
        <v>116881</v>
      </c>
      <c r="N370" s="3">
        <f>IF(ISERR(LN(Table111[[#This Row],[Close Price]]/I369)),"-",LN(Table111[[#This Row],[Close Price]]/I369))</f>
        <v>2.3471289342316885E-3</v>
      </c>
    </row>
    <row r="371" spans="1:14" x14ac:dyDescent="0.3">
      <c r="A371" s="1" t="s">
        <v>34</v>
      </c>
      <c r="B371" s="1" t="s">
        <v>14</v>
      </c>
      <c r="C371" s="2">
        <v>43648</v>
      </c>
      <c r="D371" s="1">
        <v>810.45</v>
      </c>
      <c r="E371" s="1">
        <v>811.1</v>
      </c>
      <c r="F371" s="1">
        <v>812.55</v>
      </c>
      <c r="G371" s="1">
        <v>800.75</v>
      </c>
      <c r="H371" s="1">
        <v>802.55</v>
      </c>
      <c r="I371" s="1">
        <v>802.6</v>
      </c>
      <c r="J371" s="1">
        <v>804.84</v>
      </c>
      <c r="K371" s="1">
        <v>7549027</v>
      </c>
      <c r="L371" s="1">
        <v>6075757801.6000004</v>
      </c>
      <c r="M371" s="1">
        <v>102021</v>
      </c>
      <c r="N371" s="3">
        <f>IF(ISERR(LN(Table111[[#This Row],[Close Price]]/I370)),"-",LN(Table111[[#This Row],[Close Price]]/I370))</f>
        <v>-9.7331911253681468E-3</v>
      </c>
    </row>
    <row r="372" spans="1:14" x14ac:dyDescent="0.3">
      <c r="A372" s="1" t="s">
        <v>34</v>
      </c>
      <c r="B372" s="1" t="s">
        <v>14</v>
      </c>
      <c r="C372" s="2">
        <v>43649</v>
      </c>
      <c r="D372" s="1">
        <v>802.6</v>
      </c>
      <c r="E372" s="1">
        <v>802.65</v>
      </c>
      <c r="F372" s="1">
        <v>811.5</v>
      </c>
      <c r="G372" s="1">
        <v>801.5</v>
      </c>
      <c r="H372" s="1">
        <v>806.25</v>
      </c>
      <c r="I372" s="1">
        <v>806.2</v>
      </c>
      <c r="J372" s="1">
        <v>806.92</v>
      </c>
      <c r="K372" s="1">
        <v>5535230</v>
      </c>
      <c r="L372" s="1">
        <v>4466488810.6999998</v>
      </c>
      <c r="M372" s="1">
        <v>109313</v>
      </c>
      <c r="N372" s="3">
        <f>IF(ISERR(LN(Table111[[#This Row],[Close Price]]/I371)),"-",LN(Table111[[#This Row],[Close Price]]/I371))</f>
        <v>4.475392850249095E-3</v>
      </c>
    </row>
    <row r="373" spans="1:14" x14ac:dyDescent="0.3">
      <c r="A373" s="1" t="s">
        <v>34</v>
      </c>
      <c r="B373" s="1" t="s">
        <v>14</v>
      </c>
      <c r="C373" s="2">
        <v>43650</v>
      </c>
      <c r="D373" s="1">
        <v>806.2</v>
      </c>
      <c r="E373" s="1">
        <v>810</v>
      </c>
      <c r="F373" s="1">
        <v>813.2</v>
      </c>
      <c r="G373" s="1">
        <v>804.3</v>
      </c>
      <c r="H373" s="1">
        <v>807.9</v>
      </c>
      <c r="I373" s="1">
        <v>808.85</v>
      </c>
      <c r="J373" s="1">
        <v>808.72</v>
      </c>
      <c r="K373" s="1">
        <v>5553273</v>
      </c>
      <c r="L373" s="1">
        <v>4491054940.6000004</v>
      </c>
      <c r="M373" s="1">
        <v>87628</v>
      </c>
      <c r="N373" s="3">
        <f>IF(ISERR(LN(Table111[[#This Row],[Close Price]]/I372)),"-",LN(Table111[[#This Row],[Close Price]]/I372))</f>
        <v>3.2816350926375471E-3</v>
      </c>
    </row>
    <row r="374" spans="1:14" x14ac:dyDescent="0.3">
      <c r="A374" s="1" t="s">
        <v>34</v>
      </c>
      <c r="B374" s="1" t="s">
        <v>14</v>
      </c>
      <c r="C374" s="2">
        <v>43651</v>
      </c>
      <c r="D374" s="1">
        <v>808.85</v>
      </c>
      <c r="E374" s="1">
        <v>808</v>
      </c>
      <c r="F374" s="1">
        <v>812.95</v>
      </c>
      <c r="G374" s="1">
        <v>801.3</v>
      </c>
      <c r="H374" s="1">
        <v>806.2</v>
      </c>
      <c r="I374" s="1">
        <v>806.1</v>
      </c>
      <c r="J374" s="1">
        <v>807.56</v>
      </c>
      <c r="K374" s="1">
        <v>5871202</v>
      </c>
      <c r="L374" s="1">
        <v>4741341323.1499996</v>
      </c>
      <c r="M374" s="1">
        <v>98410</v>
      </c>
      <c r="N374" s="3">
        <f>IF(ISERR(LN(Table111[[#This Row],[Close Price]]/I373)),"-",LN(Table111[[#This Row],[Close Price]]/I373))</f>
        <v>-3.4056814861477803E-3</v>
      </c>
    </row>
    <row r="375" spans="1:14" x14ac:dyDescent="0.3">
      <c r="A375" s="1" t="s">
        <v>34</v>
      </c>
      <c r="B375" s="1" t="s">
        <v>14</v>
      </c>
      <c r="C375" s="2">
        <v>43654</v>
      </c>
      <c r="D375" s="1">
        <v>806.1</v>
      </c>
      <c r="E375" s="1">
        <v>802</v>
      </c>
      <c r="F375" s="1">
        <v>803.65</v>
      </c>
      <c r="G375" s="1">
        <v>778.65</v>
      </c>
      <c r="H375" s="1">
        <v>784.45</v>
      </c>
      <c r="I375" s="1">
        <v>782.9</v>
      </c>
      <c r="J375" s="1">
        <v>786.3</v>
      </c>
      <c r="K375" s="1">
        <v>7485169</v>
      </c>
      <c r="L375" s="1">
        <v>5885565084.4499998</v>
      </c>
      <c r="M375" s="1">
        <v>139420</v>
      </c>
      <c r="N375" s="3">
        <f>IF(ISERR(LN(Table111[[#This Row],[Close Price]]/I374)),"-",LN(Table111[[#This Row],[Close Price]]/I374))</f>
        <v>-2.9202830375686793E-2</v>
      </c>
    </row>
    <row r="376" spans="1:14" x14ac:dyDescent="0.3">
      <c r="A376" s="1" t="s">
        <v>34</v>
      </c>
      <c r="B376" s="1" t="s">
        <v>14</v>
      </c>
      <c r="C376" s="2">
        <v>43655</v>
      </c>
      <c r="D376" s="1">
        <v>782.9</v>
      </c>
      <c r="E376" s="1">
        <v>778.5</v>
      </c>
      <c r="F376" s="1">
        <v>788.8</v>
      </c>
      <c r="G376" s="1">
        <v>776.4</v>
      </c>
      <c r="H376" s="1">
        <v>785.7</v>
      </c>
      <c r="I376" s="1">
        <v>786.2</v>
      </c>
      <c r="J376" s="1">
        <v>783.38</v>
      </c>
      <c r="K376" s="1">
        <v>6448920</v>
      </c>
      <c r="L376" s="1">
        <v>5051927487.1000004</v>
      </c>
      <c r="M376" s="1">
        <v>121086</v>
      </c>
      <c r="N376" s="3">
        <f>IF(ISERR(LN(Table111[[#This Row],[Close Price]]/I375)),"-",LN(Table111[[#This Row],[Close Price]]/I375))</f>
        <v>4.2062390738914499E-3</v>
      </c>
    </row>
    <row r="377" spans="1:14" x14ac:dyDescent="0.3">
      <c r="A377" s="1" t="s">
        <v>34</v>
      </c>
      <c r="B377" s="1" t="s">
        <v>14</v>
      </c>
      <c r="C377" s="2">
        <v>43656</v>
      </c>
      <c r="D377" s="1">
        <v>786.2</v>
      </c>
      <c r="E377" s="1">
        <v>786.65</v>
      </c>
      <c r="F377" s="1">
        <v>790</v>
      </c>
      <c r="G377" s="1">
        <v>764.55</v>
      </c>
      <c r="H377" s="1">
        <v>768</v>
      </c>
      <c r="I377" s="1">
        <v>769.25</v>
      </c>
      <c r="J377" s="1">
        <v>774.27</v>
      </c>
      <c r="K377" s="1">
        <v>5814417</v>
      </c>
      <c r="L377" s="1">
        <v>4501909132.1999998</v>
      </c>
      <c r="M377" s="1">
        <v>109665</v>
      </c>
      <c r="N377" s="3">
        <f>IF(ISERR(LN(Table111[[#This Row],[Close Price]]/I376)),"-",LN(Table111[[#This Row],[Close Price]]/I376))</f>
        <v>-2.1795198785608774E-2</v>
      </c>
    </row>
    <row r="378" spans="1:14" x14ac:dyDescent="0.3">
      <c r="A378" s="1" t="s">
        <v>34</v>
      </c>
      <c r="B378" s="1" t="s">
        <v>14</v>
      </c>
      <c r="C378" s="2">
        <v>43657</v>
      </c>
      <c r="D378" s="1">
        <v>769.25</v>
      </c>
      <c r="E378" s="1">
        <v>773.5</v>
      </c>
      <c r="F378" s="1">
        <v>773.5</v>
      </c>
      <c r="G378" s="1">
        <v>763</v>
      </c>
      <c r="H378" s="1">
        <v>765.45</v>
      </c>
      <c r="I378" s="1">
        <v>766.4</v>
      </c>
      <c r="J378" s="1">
        <v>767.47</v>
      </c>
      <c r="K378" s="1">
        <v>7111401</v>
      </c>
      <c r="L378" s="1">
        <v>5457769685.1999998</v>
      </c>
      <c r="M378" s="1">
        <v>133645</v>
      </c>
      <c r="N378" s="3">
        <f>IF(ISERR(LN(Table111[[#This Row],[Close Price]]/I377)),"-",LN(Table111[[#This Row],[Close Price]]/I377))</f>
        <v>-3.7117875455003994E-3</v>
      </c>
    </row>
    <row r="379" spans="1:14" x14ac:dyDescent="0.3">
      <c r="A379" s="1" t="s">
        <v>34</v>
      </c>
      <c r="B379" s="1" t="s">
        <v>14</v>
      </c>
      <c r="C379" s="2">
        <v>43658</v>
      </c>
      <c r="D379" s="1">
        <v>766.4</v>
      </c>
      <c r="E379" s="1">
        <v>766.1</v>
      </c>
      <c r="F379" s="1">
        <v>768.6</v>
      </c>
      <c r="G379" s="1">
        <v>751</v>
      </c>
      <c r="H379" s="1">
        <v>754.05</v>
      </c>
      <c r="I379" s="1">
        <v>755.8</v>
      </c>
      <c r="J379" s="1">
        <v>756.69</v>
      </c>
      <c r="K379" s="1">
        <v>8552548</v>
      </c>
      <c r="L379" s="1">
        <v>6471604458.25</v>
      </c>
      <c r="M379" s="1">
        <v>166279</v>
      </c>
      <c r="N379" s="3">
        <f>IF(ISERR(LN(Table111[[#This Row],[Close Price]]/I378)),"-",LN(Table111[[#This Row],[Close Price]]/I378))</f>
        <v>-1.3927435741262196E-2</v>
      </c>
    </row>
    <row r="380" spans="1:14" x14ac:dyDescent="0.3">
      <c r="A380" s="1" t="s">
        <v>34</v>
      </c>
      <c r="B380" s="1" t="s">
        <v>14</v>
      </c>
      <c r="C380" s="2">
        <v>43661</v>
      </c>
      <c r="D380" s="1">
        <v>755.8</v>
      </c>
      <c r="E380" s="1">
        <v>757.25</v>
      </c>
      <c r="F380" s="1">
        <v>759.65</v>
      </c>
      <c r="G380" s="1">
        <v>744</v>
      </c>
      <c r="H380" s="1">
        <v>749.9</v>
      </c>
      <c r="I380" s="1">
        <v>749.75</v>
      </c>
      <c r="J380" s="1">
        <v>749.42</v>
      </c>
      <c r="K380" s="1">
        <v>6350785</v>
      </c>
      <c r="L380" s="1">
        <v>4759379454.75</v>
      </c>
      <c r="M380" s="1">
        <v>114360</v>
      </c>
      <c r="N380" s="3">
        <f>IF(ISERR(LN(Table111[[#This Row],[Close Price]]/I379)),"-",LN(Table111[[#This Row],[Close Price]]/I379))</f>
        <v>-8.036973286270014E-3</v>
      </c>
    </row>
    <row r="381" spans="1:14" x14ac:dyDescent="0.3">
      <c r="A381" s="1" t="s">
        <v>34</v>
      </c>
      <c r="B381" s="1" t="s">
        <v>14</v>
      </c>
      <c r="C381" s="2">
        <v>43662</v>
      </c>
      <c r="D381" s="1">
        <v>749.75</v>
      </c>
      <c r="E381" s="1">
        <v>750</v>
      </c>
      <c r="F381" s="1">
        <v>763.2</v>
      </c>
      <c r="G381" s="1">
        <v>747.55</v>
      </c>
      <c r="H381" s="1">
        <v>762.1</v>
      </c>
      <c r="I381" s="1">
        <v>761.05</v>
      </c>
      <c r="J381" s="1">
        <v>756.33</v>
      </c>
      <c r="K381" s="1">
        <v>6170479</v>
      </c>
      <c r="L381" s="1">
        <v>4666919517.1499996</v>
      </c>
      <c r="M381" s="1">
        <v>117902</v>
      </c>
      <c r="N381" s="3">
        <f>IF(ISERR(LN(Table111[[#This Row],[Close Price]]/I380)),"-",LN(Table111[[#This Row],[Close Price]]/I380))</f>
        <v>1.4959241096557279E-2</v>
      </c>
    </row>
    <row r="382" spans="1:14" x14ac:dyDescent="0.3">
      <c r="A382" s="1" t="s">
        <v>34</v>
      </c>
      <c r="B382" s="1" t="s">
        <v>14</v>
      </c>
      <c r="C382" s="2">
        <v>43663</v>
      </c>
      <c r="D382" s="1">
        <v>761.05</v>
      </c>
      <c r="E382" s="1">
        <v>763.1</v>
      </c>
      <c r="F382" s="1">
        <v>765.55</v>
      </c>
      <c r="G382" s="1">
        <v>750.05</v>
      </c>
      <c r="H382" s="1">
        <v>754</v>
      </c>
      <c r="I382" s="1">
        <v>752.6</v>
      </c>
      <c r="J382" s="1">
        <v>756.91</v>
      </c>
      <c r="K382" s="1">
        <v>5757193</v>
      </c>
      <c r="L382" s="1">
        <v>4357691605.3999996</v>
      </c>
      <c r="M382" s="1">
        <v>99565</v>
      </c>
      <c r="N382" s="3">
        <f>IF(ISERR(LN(Table111[[#This Row],[Close Price]]/I381)),"-",LN(Table111[[#This Row],[Close Price]]/I381))</f>
        <v>-1.1165180566338886E-2</v>
      </c>
    </row>
    <row r="383" spans="1:14" x14ac:dyDescent="0.3">
      <c r="A383" s="1" t="s">
        <v>34</v>
      </c>
      <c r="B383" s="1" t="s">
        <v>14</v>
      </c>
      <c r="C383" s="2">
        <v>43664</v>
      </c>
      <c r="D383" s="1">
        <v>752.6</v>
      </c>
      <c r="E383" s="1">
        <v>754</v>
      </c>
      <c r="F383" s="1">
        <v>755</v>
      </c>
      <c r="G383" s="1">
        <v>734.6</v>
      </c>
      <c r="H383" s="1">
        <v>743</v>
      </c>
      <c r="I383" s="1">
        <v>740.4</v>
      </c>
      <c r="J383" s="1">
        <v>742.83</v>
      </c>
      <c r="K383" s="1">
        <v>11283488</v>
      </c>
      <c r="L383" s="1">
        <v>8381757150.75</v>
      </c>
      <c r="M383" s="1">
        <v>206879</v>
      </c>
      <c r="N383" s="3">
        <f>IF(ISERR(LN(Table111[[#This Row],[Close Price]]/I382)),"-",LN(Table111[[#This Row],[Close Price]]/I382))</f>
        <v>-1.634329745999448E-2</v>
      </c>
    </row>
    <row r="384" spans="1:14" x14ac:dyDescent="0.3">
      <c r="A384" s="1" t="s">
        <v>34</v>
      </c>
      <c r="B384" s="1" t="s">
        <v>14</v>
      </c>
      <c r="C384" s="2">
        <v>43665</v>
      </c>
      <c r="D384" s="1">
        <v>740.4</v>
      </c>
      <c r="E384" s="1">
        <v>743.55</v>
      </c>
      <c r="F384" s="1">
        <v>746.8</v>
      </c>
      <c r="G384" s="1">
        <v>723.3</v>
      </c>
      <c r="H384" s="1">
        <v>730.1</v>
      </c>
      <c r="I384" s="1">
        <v>729.25</v>
      </c>
      <c r="J384" s="1">
        <v>733.06</v>
      </c>
      <c r="K384" s="1">
        <v>8091007</v>
      </c>
      <c r="L384" s="1">
        <v>5931205673.1499996</v>
      </c>
      <c r="M384" s="1">
        <v>185588</v>
      </c>
      <c r="N384" s="3">
        <f>IF(ISERR(LN(Table111[[#This Row],[Close Price]]/I383)),"-",LN(Table111[[#This Row],[Close Price]]/I383))</f>
        <v>-1.5173971951511654E-2</v>
      </c>
    </row>
    <row r="385" spans="1:14" x14ac:dyDescent="0.3">
      <c r="A385" s="1" t="s">
        <v>34</v>
      </c>
      <c r="B385" s="1" t="s">
        <v>14</v>
      </c>
      <c r="C385" s="2">
        <v>43668</v>
      </c>
      <c r="D385" s="1">
        <v>729.25</v>
      </c>
      <c r="E385" s="1">
        <v>730</v>
      </c>
      <c r="F385" s="1">
        <v>738.5</v>
      </c>
      <c r="G385" s="1">
        <v>720</v>
      </c>
      <c r="H385" s="1">
        <v>727.1</v>
      </c>
      <c r="I385" s="1">
        <v>727.45</v>
      </c>
      <c r="J385" s="1">
        <v>728.84</v>
      </c>
      <c r="K385" s="1">
        <v>7020071</v>
      </c>
      <c r="L385" s="1">
        <v>5116503680.9499998</v>
      </c>
      <c r="M385" s="1">
        <v>159615</v>
      </c>
      <c r="N385" s="3">
        <f>IF(ISERR(LN(Table111[[#This Row],[Close Price]]/I384)),"-",LN(Table111[[#This Row],[Close Price]]/I384))</f>
        <v>-2.471340586433069E-3</v>
      </c>
    </row>
    <row r="386" spans="1:14" x14ac:dyDescent="0.3">
      <c r="A386" s="1" t="s">
        <v>34</v>
      </c>
      <c r="B386" s="1" t="s">
        <v>14</v>
      </c>
      <c r="C386" s="2">
        <v>43669</v>
      </c>
      <c r="D386" s="1">
        <v>727.45</v>
      </c>
      <c r="E386" s="1">
        <v>732.9</v>
      </c>
      <c r="F386" s="1">
        <v>739.3</v>
      </c>
      <c r="G386" s="1">
        <v>726.1</v>
      </c>
      <c r="H386" s="1">
        <v>728</v>
      </c>
      <c r="I386" s="1">
        <v>728</v>
      </c>
      <c r="J386" s="1">
        <v>732.29</v>
      </c>
      <c r="K386" s="1">
        <v>7048354</v>
      </c>
      <c r="L386" s="1">
        <v>5161435912.5500002</v>
      </c>
      <c r="M386" s="1">
        <v>161571</v>
      </c>
      <c r="N386" s="3">
        <f>IF(ISERR(LN(Table111[[#This Row],[Close Price]]/I385)),"-",LN(Table111[[#This Row],[Close Price]]/I385))</f>
        <v>7.5578003528818216E-4</v>
      </c>
    </row>
    <row r="387" spans="1:14" x14ac:dyDescent="0.3">
      <c r="A387" s="1" t="s">
        <v>34</v>
      </c>
      <c r="B387" s="1" t="s">
        <v>14</v>
      </c>
      <c r="C387" s="2">
        <v>43670</v>
      </c>
      <c r="D387" s="1">
        <v>728</v>
      </c>
      <c r="E387" s="1">
        <v>728</v>
      </c>
      <c r="F387" s="1">
        <v>732.8</v>
      </c>
      <c r="G387" s="1">
        <v>709.35</v>
      </c>
      <c r="H387" s="1">
        <v>710.15</v>
      </c>
      <c r="I387" s="1">
        <v>712.3</v>
      </c>
      <c r="J387" s="1">
        <v>716.34</v>
      </c>
      <c r="K387" s="1">
        <v>6618279</v>
      </c>
      <c r="L387" s="1">
        <v>4740970549.8999996</v>
      </c>
      <c r="M387" s="1">
        <v>163314</v>
      </c>
      <c r="N387" s="3">
        <f>IF(ISERR(LN(Table111[[#This Row],[Close Price]]/I386)),"-",LN(Table111[[#This Row],[Close Price]]/I386))</f>
        <v>-2.1801877212377876E-2</v>
      </c>
    </row>
    <row r="388" spans="1:14" x14ac:dyDescent="0.3">
      <c r="A388" s="1" t="s">
        <v>34</v>
      </c>
      <c r="B388" s="1" t="s">
        <v>14</v>
      </c>
      <c r="C388" s="2">
        <v>43671</v>
      </c>
      <c r="D388" s="1">
        <v>712.3</v>
      </c>
      <c r="E388" s="1">
        <v>711.2</v>
      </c>
      <c r="F388" s="1">
        <v>726.25</v>
      </c>
      <c r="G388" s="1">
        <v>706.35</v>
      </c>
      <c r="H388" s="1">
        <v>724.6</v>
      </c>
      <c r="I388" s="1">
        <v>723.15</v>
      </c>
      <c r="J388" s="1">
        <v>719.09</v>
      </c>
      <c r="K388" s="1">
        <v>9972204</v>
      </c>
      <c r="L388" s="1">
        <v>7170882492.3000002</v>
      </c>
      <c r="M388" s="1">
        <v>174889</v>
      </c>
      <c r="N388" s="3">
        <f>IF(ISERR(LN(Table111[[#This Row],[Close Price]]/I387)),"-",LN(Table111[[#This Row],[Close Price]]/I387))</f>
        <v>1.5117498535432964E-2</v>
      </c>
    </row>
    <row r="389" spans="1:14" x14ac:dyDescent="0.3">
      <c r="A389" s="1" t="s">
        <v>34</v>
      </c>
      <c r="B389" s="1" t="s">
        <v>14</v>
      </c>
      <c r="C389" s="2">
        <v>43672</v>
      </c>
      <c r="D389" s="1">
        <v>723.15</v>
      </c>
      <c r="E389" s="1">
        <v>723.55</v>
      </c>
      <c r="F389" s="1">
        <v>732</v>
      </c>
      <c r="G389" s="1">
        <v>719.2</v>
      </c>
      <c r="H389" s="1">
        <v>730.55</v>
      </c>
      <c r="I389" s="1">
        <v>729.85</v>
      </c>
      <c r="J389" s="1">
        <v>727.59</v>
      </c>
      <c r="K389" s="1">
        <v>5450010</v>
      </c>
      <c r="L389" s="1">
        <v>3965371467.8499999</v>
      </c>
      <c r="M389" s="1">
        <v>116857</v>
      </c>
      <c r="N389" s="3">
        <f>IF(ISERR(LN(Table111[[#This Row],[Close Price]]/I388)),"-",LN(Table111[[#This Row],[Close Price]]/I388))</f>
        <v>9.2223640568461166E-3</v>
      </c>
    </row>
    <row r="390" spans="1:14" x14ac:dyDescent="0.3">
      <c r="A390" s="1" t="s">
        <v>34</v>
      </c>
      <c r="B390" s="1" t="s">
        <v>14</v>
      </c>
      <c r="C390" s="2">
        <v>43675</v>
      </c>
      <c r="D390" s="1">
        <v>729.85</v>
      </c>
      <c r="E390" s="1">
        <v>736.2</v>
      </c>
      <c r="F390" s="1">
        <v>740</v>
      </c>
      <c r="G390" s="1">
        <v>710</v>
      </c>
      <c r="H390" s="1">
        <v>722</v>
      </c>
      <c r="I390" s="1">
        <v>720.25</v>
      </c>
      <c r="J390" s="1">
        <v>719.34</v>
      </c>
      <c r="K390" s="1">
        <v>10314136</v>
      </c>
      <c r="L390" s="1">
        <v>7419401598.5</v>
      </c>
      <c r="M390" s="1">
        <v>162574</v>
      </c>
      <c r="N390" s="3">
        <f>IF(ISERR(LN(Table111[[#This Row],[Close Price]]/I389)),"-",LN(Table111[[#This Row],[Close Price]]/I389))</f>
        <v>-1.3240659611949188E-2</v>
      </c>
    </row>
    <row r="391" spans="1:14" x14ac:dyDescent="0.3">
      <c r="A391" s="1" t="s">
        <v>34</v>
      </c>
      <c r="B391" s="1" t="s">
        <v>14</v>
      </c>
      <c r="C391" s="2">
        <v>43676</v>
      </c>
      <c r="D391" s="1">
        <v>720.25</v>
      </c>
      <c r="E391" s="1">
        <v>725.95</v>
      </c>
      <c r="F391" s="1">
        <v>728</v>
      </c>
      <c r="G391" s="1">
        <v>701</v>
      </c>
      <c r="H391" s="1">
        <v>702.4</v>
      </c>
      <c r="I391" s="1">
        <v>707.6</v>
      </c>
      <c r="J391" s="1">
        <v>713.26</v>
      </c>
      <c r="K391" s="1">
        <v>14100900</v>
      </c>
      <c r="L391" s="1">
        <v>10057541405.549999</v>
      </c>
      <c r="M391" s="1">
        <v>198050</v>
      </c>
      <c r="N391" s="3">
        <f>IF(ISERR(LN(Table111[[#This Row],[Close Price]]/I390)),"-",LN(Table111[[#This Row],[Close Price]]/I390))</f>
        <v>-1.7719411679007625E-2</v>
      </c>
    </row>
    <row r="392" spans="1:14" x14ac:dyDescent="0.3">
      <c r="A392" s="1" t="s">
        <v>34</v>
      </c>
      <c r="B392" s="1" t="s">
        <v>14</v>
      </c>
      <c r="C392" s="2">
        <v>43677</v>
      </c>
      <c r="D392" s="1">
        <v>707.6</v>
      </c>
      <c r="E392" s="1">
        <v>694</v>
      </c>
      <c r="F392" s="1">
        <v>694.9</v>
      </c>
      <c r="G392" s="1">
        <v>657.8</v>
      </c>
      <c r="H392" s="1">
        <v>674.8</v>
      </c>
      <c r="I392" s="1">
        <v>674.1</v>
      </c>
      <c r="J392" s="1">
        <v>678.44</v>
      </c>
      <c r="K392" s="1">
        <v>55836793</v>
      </c>
      <c r="L392" s="1">
        <v>37881827355.449997</v>
      </c>
      <c r="M392" s="1">
        <v>770467</v>
      </c>
      <c r="N392" s="3">
        <f>IF(ISERR(LN(Table111[[#This Row],[Close Price]]/I391)),"-",LN(Table111[[#This Row],[Close Price]]/I391))</f>
        <v>-4.8500494426237037E-2</v>
      </c>
    </row>
    <row r="393" spans="1:14" x14ac:dyDescent="0.3">
      <c r="A393" s="1" t="s">
        <v>34</v>
      </c>
      <c r="B393" s="1" t="s">
        <v>14</v>
      </c>
      <c r="C393" s="2">
        <v>43678</v>
      </c>
      <c r="D393" s="1">
        <v>674.1</v>
      </c>
      <c r="E393" s="1">
        <v>673.95</v>
      </c>
      <c r="F393" s="1">
        <v>680.75</v>
      </c>
      <c r="G393" s="1">
        <v>662.65</v>
      </c>
      <c r="H393" s="1">
        <v>671.3</v>
      </c>
      <c r="I393" s="1">
        <v>669.3</v>
      </c>
      <c r="J393" s="1">
        <v>670.87</v>
      </c>
      <c r="K393" s="1">
        <v>17001210</v>
      </c>
      <c r="L393" s="1">
        <v>11405680324.450001</v>
      </c>
      <c r="M393" s="1">
        <v>304235</v>
      </c>
      <c r="N393" s="3">
        <f>IF(ISERR(LN(Table111[[#This Row],[Close Price]]/I392)),"-",LN(Table111[[#This Row],[Close Price]]/I392))</f>
        <v>-7.1460777527967059E-3</v>
      </c>
    </row>
    <row r="394" spans="1:14" x14ac:dyDescent="0.3">
      <c r="A394" s="1" t="s">
        <v>34</v>
      </c>
      <c r="B394" s="1" t="s">
        <v>14</v>
      </c>
      <c r="C394" s="2">
        <v>43679</v>
      </c>
      <c r="D394" s="1">
        <v>669.3</v>
      </c>
      <c r="E394" s="1">
        <v>667.4</v>
      </c>
      <c r="F394" s="1">
        <v>681.65</v>
      </c>
      <c r="G394" s="1">
        <v>661.6</v>
      </c>
      <c r="H394" s="1">
        <v>672.1</v>
      </c>
      <c r="I394" s="1">
        <v>673.85</v>
      </c>
      <c r="J394" s="1">
        <v>672.36</v>
      </c>
      <c r="K394" s="1">
        <v>14426295</v>
      </c>
      <c r="L394" s="1">
        <v>9699697992.2999992</v>
      </c>
      <c r="M394" s="1">
        <v>204030</v>
      </c>
      <c r="N394" s="3">
        <f>IF(ISERR(LN(Table111[[#This Row],[Close Price]]/I393)),"-",LN(Table111[[#This Row],[Close Price]]/I393))</f>
        <v>6.7751441085717829E-3</v>
      </c>
    </row>
    <row r="395" spans="1:14" x14ac:dyDescent="0.3">
      <c r="A395" s="1" t="s">
        <v>34</v>
      </c>
      <c r="B395" s="1" t="s">
        <v>14</v>
      </c>
      <c r="C395" s="2">
        <v>43682</v>
      </c>
      <c r="D395" s="1">
        <v>673.85</v>
      </c>
      <c r="E395" s="1">
        <v>665.5</v>
      </c>
      <c r="F395" s="1">
        <v>669.35</v>
      </c>
      <c r="G395" s="1">
        <v>650.20000000000005</v>
      </c>
      <c r="H395" s="1">
        <v>660.35</v>
      </c>
      <c r="I395" s="1">
        <v>662.45</v>
      </c>
      <c r="J395" s="1">
        <v>660</v>
      </c>
      <c r="K395" s="1">
        <v>13042504</v>
      </c>
      <c r="L395" s="1">
        <v>8608046890.7999992</v>
      </c>
      <c r="M395" s="1">
        <v>347923</v>
      </c>
      <c r="N395" s="3">
        <f>IF(ISERR(LN(Table111[[#This Row],[Close Price]]/I394)),"-",LN(Table111[[#This Row],[Close Price]]/I394))</f>
        <v>-1.7062450901036086E-2</v>
      </c>
    </row>
    <row r="396" spans="1:14" x14ac:dyDescent="0.3">
      <c r="A396" s="1" t="s">
        <v>34</v>
      </c>
      <c r="B396" s="1" t="s">
        <v>14</v>
      </c>
      <c r="C396" s="2">
        <v>43683</v>
      </c>
      <c r="D396" s="1">
        <v>662.45</v>
      </c>
      <c r="E396" s="1">
        <v>658.7</v>
      </c>
      <c r="F396" s="1">
        <v>682.85</v>
      </c>
      <c r="G396" s="1">
        <v>654</v>
      </c>
      <c r="H396" s="1">
        <v>678.4</v>
      </c>
      <c r="I396" s="1">
        <v>679</v>
      </c>
      <c r="J396" s="1">
        <v>673.72</v>
      </c>
      <c r="K396" s="1">
        <v>12419831</v>
      </c>
      <c r="L396" s="1">
        <v>8367435877</v>
      </c>
      <c r="M396" s="1">
        <v>343217</v>
      </c>
      <c r="N396" s="3">
        <f>IF(ISERR(LN(Table111[[#This Row],[Close Price]]/I395)),"-",LN(Table111[[#This Row],[Close Price]]/I395))</f>
        <v>2.467604424456394E-2</v>
      </c>
    </row>
    <row r="397" spans="1:14" x14ac:dyDescent="0.3">
      <c r="A397" s="1" t="s">
        <v>34</v>
      </c>
      <c r="B397" s="1" t="s">
        <v>14</v>
      </c>
      <c r="C397" s="2">
        <v>43684</v>
      </c>
      <c r="D397" s="1">
        <v>679</v>
      </c>
      <c r="E397" s="1">
        <v>679</v>
      </c>
      <c r="F397" s="1">
        <v>679.5</v>
      </c>
      <c r="G397" s="1">
        <v>654.25</v>
      </c>
      <c r="H397" s="1">
        <v>659.6</v>
      </c>
      <c r="I397" s="1">
        <v>659.95</v>
      </c>
      <c r="J397" s="1">
        <v>669.08</v>
      </c>
      <c r="K397" s="1">
        <v>10486156</v>
      </c>
      <c r="L397" s="1">
        <v>7016072549.3000002</v>
      </c>
      <c r="M397" s="1">
        <v>217396</v>
      </c>
      <c r="N397" s="3">
        <f>IF(ISERR(LN(Table111[[#This Row],[Close Price]]/I396)),"-",LN(Table111[[#This Row],[Close Price]]/I396))</f>
        <v>-2.8457052983732453E-2</v>
      </c>
    </row>
    <row r="398" spans="1:14" x14ac:dyDescent="0.3">
      <c r="A398" s="1" t="s">
        <v>34</v>
      </c>
      <c r="B398" s="1" t="s">
        <v>14</v>
      </c>
      <c r="C398" s="2">
        <v>43685</v>
      </c>
      <c r="D398" s="1">
        <v>659.95</v>
      </c>
      <c r="E398" s="1">
        <v>660.6</v>
      </c>
      <c r="F398" s="1">
        <v>664.3</v>
      </c>
      <c r="G398" s="1">
        <v>643.20000000000005</v>
      </c>
      <c r="H398" s="1">
        <v>661.4</v>
      </c>
      <c r="I398" s="1">
        <v>660.1</v>
      </c>
      <c r="J398" s="1">
        <v>651.07000000000005</v>
      </c>
      <c r="K398" s="1">
        <v>17563795</v>
      </c>
      <c r="L398" s="1">
        <v>11435277263.950001</v>
      </c>
      <c r="M398" s="1">
        <v>275809</v>
      </c>
      <c r="N398" s="3">
        <f>IF(ISERR(LN(Table111[[#This Row],[Close Price]]/I397)),"-",LN(Table111[[#This Row],[Close Price]]/I397))</f>
        <v>2.2726411976140592E-4</v>
      </c>
    </row>
    <row r="399" spans="1:14" x14ac:dyDescent="0.3">
      <c r="A399" s="1" t="s">
        <v>34</v>
      </c>
      <c r="B399" s="1" t="s">
        <v>14</v>
      </c>
      <c r="C399" s="2">
        <v>43686</v>
      </c>
      <c r="D399" s="1">
        <v>660.1</v>
      </c>
      <c r="E399" s="1">
        <v>664.2</v>
      </c>
      <c r="F399" s="1">
        <v>675.95</v>
      </c>
      <c r="G399" s="1">
        <v>660</v>
      </c>
      <c r="H399" s="1">
        <v>660.1</v>
      </c>
      <c r="I399" s="1">
        <v>660.8</v>
      </c>
      <c r="J399" s="1">
        <v>666.82</v>
      </c>
      <c r="K399" s="1">
        <v>9289628</v>
      </c>
      <c r="L399" s="1">
        <v>6194512208.9499998</v>
      </c>
      <c r="M399" s="1">
        <v>133691</v>
      </c>
      <c r="N399" s="3">
        <f>IF(ISERR(LN(Table111[[#This Row],[Close Price]]/I398)),"-",LN(Table111[[#This Row],[Close Price]]/I398))</f>
        <v>1.0598835120430306E-3</v>
      </c>
    </row>
    <row r="400" spans="1:14" x14ac:dyDescent="0.3">
      <c r="A400" s="1" t="s">
        <v>34</v>
      </c>
      <c r="B400" s="1" t="s">
        <v>14</v>
      </c>
      <c r="C400" s="2">
        <v>43690</v>
      </c>
      <c r="D400" s="1">
        <v>660.8</v>
      </c>
      <c r="E400" s="1">
        <v>662.2</v>
      </c>
      <c r="F400" s="1">
        <v>668.7</v>
      </c>
      <c r="G400" s="1">
        <v>645</v>
      </c>
      <c r="H400" s="1">
        <v>646.70000000000005</v>
      </c>
      <c r="I400" s="1">
        <v>649.45000000000005</v>
      </c>
      <c r="J400" s="1">
        <v>658.78</v>
      </c>
      <c r="K400" s="1">
        <v>7389394</v>
      </c>
      <c r="L400" s="1">
        <v>4868000256.9499998</v>
      </c>
      <c r="M400" s="1">
        <v>120937</v>
      </c>
      <c r="N400" s="3">
        <f>IF(ISERR(LN(Table111[[#This Row],[Close Price]]/I399)),"-",LN(Table111[[#This Row],[Close Price]]/I399))</f>
        <v>-1.7325371353475161E-2</v>
      </c>
    </row>
    <row r="401" spans="1:14" x14ac:dyDescent="0.3">
      <c r="A401" s="1" t="s">
        <v>34</v>
      </c>
      <c r="B401" s="1" t="s">
        <v>14</v>
      </c>
      <c r="C401" s="2">
        <v>43691</v>
      </c>
      <c r="D401" s="1">
        <v>649.45000000000005</v>
      </c>
      <c r="E401" s="1">
        <v>652.79999999999995</v>
      </c>
      <c r="F401" s="1">
        <v>669.45</v>
      </c>
      <c r="G401" s="1">
        <v>652</v>
      </c>
      <c r="H401" s="1">
        <v>660.95</v>
      </c>
      <c r="I401" s="1">
        <v>663.2</v>
      </c>
      <c r="J401" s="1">
        <v>662.74</v>
      </c>
      <c r="K401" s="1">
        <v>7148518</v>
      </c>
      <c r="L401" s="1">
        <v>4737598344.8999996</v>
      </c>
      <c r="M401" s="1">
        <v>123998</v>
      </c>
      <c r="N401" s="3">
        <f>IF(ISERR(LN(Table111[[#This Row],[Close Price]]/I400)),"-",LN(Table111[[#This Row],[Close Price]]/I400))</f>
        <v>2.0950752967792158E-2</v>
      </c>
    </row>
    <row r="402" spans="1:14" x14ac:dyDescent="0.3">
      <c r="A402" s="1" t="s">
        <v>34</v>
      </c>
      <c r="B402" s="1" t="s">
        <v>14</v>
      </c>
      <c r="C402" s="2">
        <v>43693</v>
      </c>
      <c r="D402" s="1">
        <v>663.2</v>
      </c>
      <c r="E402" s="1">
        <v>664</v>
      </c>
      <c r="F402" s="1">
        <v>678</v>
      </c>
      <c r="G402" s="1">
        <v>656.85</v>
      </c>
      <c r="H402" s="1">
        <v>675.1</v>
      </c>
      <c r="I402" s="1">
        <v>675.65</v>
      </c>
      <c r="J402" s="1">
        <v>669.74</v>
      </c>
      <c r="K402" s="1">
        <v>7040117</v>
      </c>
      <c r="L402" s="1">
        <v>4715067326.75</v>
      </c>
      <c r="M402" s="1">
        <v>123607</v>
      </c>
      <c r="N402" s="3">
        <f>IF(ISERR(LN(Table111[[#This Row],[Close Price]]/I401)),"-",LN(Table111[[#This Row],[Close Price]]/I401))</f>
        <v>1.8598586663009745E-2</v>
      </c>
    </row>
    <row r="403" spans="1:14" x14ac:dyDescent="0.3">
      <c r="A403" s="1" t="s">
        <v>34</v>
      </c>
      <c r="B403" s="1" t="s">
        <v>14</v>
      </c>
      <c r="C403" s="2">
        <v>43696</v>
      </c>
      <c r="D403" s="1">
        <v>675.65</v>
      </c>
      <c r="E403" s="1">
        <v>678.8</v>
      </c>
      <c r="F403" s="1">
        <v>689</v>
      </c>
      <c r="G403" s="1">
        <v>676.35</v>
      </c>
      <c r="H403" s="1">
        <v>685.2</v>
      </c>
      <c r="I403" s="1">
        <v>685</v>
      </c>
      <c r="J403" s="1">
        <v>684.62</v>
      </c>
      <c r="K403" s="1">
        <v>9082914</v>
      </c>
      <c r="L403" s="1">
        <v>6218308723.5</v>
      </c>
      <c r="M403" s="1">
        <v>125293</v>
      </c>
      <c r="N403" s="3">
        <f>IF(ISERR(LN(Table111[[#This Row],[Close Price]]/I402)),"-",LN(Table111[[#This Row],[Close Price]]/I402))</f>
        <v>1.3743647778130213E-2</v>
      </c>
    </row>
    <row r="404" spans="1:14" x14ac:dyDescent="0.3">
      <c r="A404" s="1" t="s">
        <v>34</v>
      </c>
      <c r="B404" s="1" t="s">
        <v>14</v>
      </c>
      <c r="C404" s="2">
        <v>43697</v>
      </c>
      <c r="D404" s="1">
        <v>685</v>
      </c>
      <c r="E404" s="1">
        <v>685.15</v>
      </c>
      <c r="F404" s="1">
        <v>685.2</v>
      </c>
      <c r="G404" s="1">
        <v>669.5</v>
      </c>
      <c r="H404" s="1">
        <v>674</v>
      </c>
      <c r="I404" s="1">
        <v>672.35</v>
      </c>
      <c r="J404" s="1">
        <v>674.71</v>
      </c>
      <c r="K404" s="1">
        <v>7602499</v>
      </c>
      <c r="L404" s="1">
        <v>5129490441.8500004</v>
      </c>
      <c r="M404" s="1">
        <v>100360</v>
      </c>
      <c r="N404" s="3">
        <f>IF(ISERR(LN(Table111[[#This Row],[Close Price]]/I403)),"-",LN(Table111[[#This Row],[Close Price]]/I403))</f>
        <v>-1.8639799992346318E-2</v>
      </c>
    </row>
    <row r="405" spans="1:14" x14ac:dyDescent="0.3">
      <c r="A405" s="1" t="s">
        <v>34</v>
      </c>
      <c r="B405" s="1" t="s">
        <v>14</v>
      </c>
      <c r="C405" s="2">
        <v>43698</v>
      </c>
      <c r="D405" s="1">
        <v>672.35</v>
      </c>
      <c r="E405" s="1">
        <v>674</v>
      </c>
      <c r="F405" s="1">
        <v>674.15</v>
      </c>
      <c r="G405" s="1">
        <v>659.65</v>
      </c>
      <c r="H405" s="1">
        <v>667.5</v>
      </c>
      <c r="I405" s="1">
        <v>664.7</v>
      </c>
      <c r="J405" s="1">
        <v>666.1</v>
      </c>
      <c r="K405" s="1">
        <v>7892687</v>
      </c>
      <c r="L405" s="1">
        <v>5257341603.25</v>
      </c>
      <c r="M405" s="1">
        <v>148678</v>
      </c>
      <c r="N405" s="3">
        <f>IF(ISERR(LN(Table111[[#This Row],[Close Price]]/I404)),"-",LN(Table111[[#This Row],[Close Price]]/I404))</f>
        <v>-1.1443227222342795E-2</v>
      </c>
    </row>
    <row r="406" spans="1:14" x14ac:dyDescent="0.3">
      <c r="A406" s="1" t="s">
        <v>34</v>
      </c>
      <c r="B406" s="1" t="s">
        <v>14</v>
      </c>
      <c r="C406" s="2">
        <v>43699</v>
      </c>
      <c r="D406" s="1">
        <v>664.7</v>
      </c>
      <c r="E406" s="1">
        <v>665</v>
      </c>
      <c r="F406" s="1">
        <v>669.85</v>
      </c>
      <c r="G406" s="1">
        <v>657.75</v>
      </c>
      <c r="H406" s="1">
        <v>661.15</v>
      </c>
      <c r="I406" s="1">
        <v>661.15</v>
      </c>
      <c r="J406" s="1">
        <v>664.61</v>
      </c>
      <c r="K406" s="1">
        <v>9262172</v>
      </c>
      <c r="L406" s="1">
        <v>6155768595.6499996</v>
      </c>
      <c r="M406" s="1">
        <v>180605</v>
      </c>
      <c r="N406" s="3">
        <f>IF(ISERR(LN(Table111[[#This Row],[Close Price]]/I405)),"-",LN(Table111[[#This Row],[Close Price]]/I405))</f>
        <v>-5.3550680447043662E-3</v>
      </c>
    </row>
    <row r="407" spans="1:14" x14ac:dyDescent="0.3">
      <c r="A407" s="1" t="s">
        <v>34</v>
      </c>
      <c r="B407" s="1" t="s">
        <v>14</v>
      </c>
      <c r="C407" s="2">
        <v>43700</v>
      </c>
      <c r="D407" s="1">
        <v>661.15</v>
      </c>
      <c r="E407" s="1">
        <v>659.75</v>
      </c>
      <c r="F407" s="1">
        <v>671.55</v>
      </c>
      <c r="G407" s="1">
        <v>645.25</v>
      </c>
      <c r="H407" s="1">
        <v>664.1</v>
      </c>
      <c r="I407" s="1">
        <v>663.9</v>
      </c>
      <c r="J407" s="1">
        <v>661.78</v>
      </c>
      <c r="K407" s="1">
        <v>7775604</v>
      </c>
      <c r="L407" s="1">
        <v>5145775861.8000002</v>
      </c>
      <c r="M407" s="1">
        <v>134432</v>
      </c>
      <c r="N407" s="3">
        <f>IF(ISERR(LN(Table111[[#This Row],[Close Price]]/I406)),"-",LN(Table111[[#This Row],[Close Price]]/I406))</f>
        <v>4.1507927222818727E-3</v>
      </c>
    </row>
    <row r="408" spans="1:14" x14ac:dyDescent="0.3">
      <c r="A408" s="1" t="s">
        <v>34</v>
      </c>
      <c r="B408" s="1" t="s">
        <v>14</v>
      </c>
      <c r="C408" s="2">
        <v>43703</v>
      </c>
      <c r="D408" s="1">
        <v>663.9</v>
      </c>
      <c r="E408" s="1">
        <v>677.25</v>
      </c>
      <c r="F408" s="1">
        <v>686.65</v>
      </c>
      <c r="G408" s="1">
        <v>660.55</v>
      </c>
      <c r="H408" s="1">
        <v>683.55</v>
      </c>
      <c r="I408" s="1">
        <v>683.7</v>
      </c>
      <c r="J408" s="1">
        <v>672.95</v>
      </c>
      <c r="K408" s="1">
        <v>8864341</v>
      </c>
      <c r="L408" s="1">
        <v>5965245377.3500004</v>
      </c>
      <c r="M408" s="1">
        <v>136712</v>
      </c>
      <c r="N408" s="3">
        <f>IF(ISERR(LN(Table111[[#This Row],[Close Price]]/I407)),"-",LN(Table111[[#This Row],[Close Price]]/I407))</f>
        <v>2.9387689194634671E-2</v>
      </c>
    </row>
    <row r="409" spans="1:14" x14ac:dyDescent="0.3">
      <c r="A409" s="1" t="s">
        <v>34</v>
      </c>
      <c r="B409" s="1" t="s">
        <v>14</v>
      </c>
      <c r="C409" s="2">
        <v>43704</v>
      </c>
      <c r="D409" s="1">
        <v>683.7</v>
      </c>
      <c r="E409" s="1">
        <v>697</v>
      </c>
      <c r="F409" s="1">
        <v>697.55</v>
      </c>
      <c r="G409" s="1">
        <v>680.5</v>
      </c>
      <c r="H409" s="1">
        <v>684.9</v>
      </c>
      <c r="I409" s="1">
        <v>682.95</v>
      </c>
      <c r="J409" s="1">
        <v>687.61</v>
      </c>
      <c r="K409" s="1">
        <v>12015623</v>
      </c>
      <c r="L409" s="1">
        <v>8262078386.1499996</v>
      </c>
      <c r="M409" s="1">
        <v>231276</v>
      </c>
      <c r="N409" s="3">
        <f>IF(ISERR(LN(Table111[[#This Row],[Close Price]]/I408)),"-",LN(Table111[[#This Row],[Close Price]]/I408))</f>
        <v>-1.0975744708474383E-3</v>
      </c>
    </row>
    <row r="410" spans="1:14" x14ac:dyDescent="0.3">
      <c r="A410" s="1" t="s">
        <v>34</v>
      </c>
      <c r="B410" s="1" t="s">
        <v>14</v>
      </c>
      <c r="C410" s="2">
        <v>43705</v>
      </c>
      <c r="D410" s="1">
        <v>682.95</v>
      </c>
      <c r="E410" s="1">
        <v>685.1</v>
      </c>
      <c r="F410" s="1">
        <v>689.35</v>
      </c>
      <c r="G410" s="1">
        <v>673.5</v>
      </c>
      <c r="H410" s="1">
        <v>677.1</v>
      </c>
      <c r="I410" s="1">
        <v>678.2</v>
      </c>
      <c r="J410" s="1">
        <v>681.44</v>
      </c>
      <c r="K410" s="1">
        <v>5677087</v>
      </c>
      <c r="L410" s="1">
        <v>3868573328.1500001</v>
      </c>
      <c r="M410" s="1">
        <v>91198</v>
      </c>
      <c r="N410" s="3">
        <f>IF(ISERR(LN(Table111[[#This Row],[Close Price]]/I409)),"-",LN(Table111[[#This Row],[Close Price]]/I409))</f>
        <v>-6.9794207573625347E-3</v>
      </c>
    </row>
    <row r="411" spans="1:14" x14ac:dyDescent="0.3">
      <c r="A411" s="1" t="s">
        <v>34</v>
      </c>
      <c r="B411" s="1" t="s">
        <v>14</v>
      </c>
      <c r="C411" s="2">
        <v>43706</v>
      </c>
      <c r="D411" s="1">
        <v>678.2</v>
      </c>
      <c r="E411" s="1">
        <v>674</v>
      </c>
      <c r="F411" s="1">
        <v>676.75</v>
      </c>
      <c r="G411" s="1">
        <v>658.9</v>
      </c>
      <c r="H411" s="1">
        <v>663.2</v>
      </c>
      <c r="I411" s="1">
        <v>661.15</v>
      </c>
      <c r="J411" s="1">
        <v>665.45</v>
      </c>
      <c r="K411" s="1">
        <v>8753540</v>
      </c>
      <c r="L411" s="1">
        <v>5825006901.4499998</v>
      </c>
      <c r="M411" s="1">
        <v>145333</v>
      </c>
      <c r="N411" s="3">
        <f>IF(ISERR(LN(Table111[[#This Row],[Close Price]]/I410)),"-",LN(Table111[[#This Row],[Close Price]]/I410))</f>
        <v>-2.5461486688706424E-2</v>
      </c>
    </row>
    <row r="412" spans="1:14" x14ac:dyDescent="0.3">
      <c r="A412" s="1" t="s">
        <v>34</v>
      </c>
      <c r="B412" s="1" t="s">
        <v>14</v>
      </c>
      <c r="C412" s="2">
        <v>43707</v>
      </c>
      <c r="D412" s="1">
        <v>661.15</v>
      </c>
      <c r="E412" s="1">
        <v>664.9</v>
      </c>
      <c r="F412" s="1">
        <v>668.6</v>
      </c>
      <c r="G412" s="1">
        <v>640.1</v>
      </c>
      <c r="H412" s="1">
        <v>665.5</v>
      </c>
      <c r="I412" s="1">
        <v>663.9</v>
      </c>
      <c r="J412" s="1">
        <v>656.26</v>
      </c>
      <c r="K412" s="1">
        <v>17115901</v>
      </c>
      <c r="L412" s="1">
        <v>11232522068.15</v>
      </c>
      <c r="M412" s="1">
        <v>216896</v>
      </c>
      <c r="N412" s="3">
        <f>IF(ISERR(LN(Table111[[#This Row],[Close Price]]/I411)),"-",LN(Table111[[#This Row],[Close Price]]/I411))</f>
        <v>4.1507927222818727E-3</v>
      </c>
    </row>
    <row r="413" spans="1:14" x14ac:dyDescent="0.3">
      <c r="A413" s="1" t="s">
        <v>34</v>
      </c>
      <c r="B413" s="1" t="s">
        <v>14</v>
      </c>
      <c r="C413" s="2">
        <v>43711</v>
      </c>
      <c r="D413" s="1">
        <v>663.9</v>
      </c>
      <c r="E413" s="1">
        <v>658.8</v>
      </c>
      <c r="F413" s="1">
        <v>658.8</v>
      </c>
      <c r="G413" s="1">
        <v>641.45000000000005</v>
      </c>
      <c r="H413" s="1">
        <v>644.20000000000005</v>
      </c>
      <c r="I413" s="1">
        <v>645.70000000000005</v>
      </c>
      <c r="J413" s="1">
        <v>649.84</v>
      </c>
      <c r="K413" s="1">
        <v>8461431</v>
      </c>
      <c r="L413" s="1">
        <v>5498586412.5500002</v>
      </c>
      <c r="M413" s="1">
        <v>193676</v>
      </c>
      <c r="N413" s="3">
        <f>IF(ISERR(LN(Table111[[#This Row],[Close Price]]/I412)),"-",LN(Table111[[#This Row],[Close Price]]/I412))</f>
        <v>-2.7796536092692222E-2</v>
      </c>
    </row>
    <row r="414" spans="1:14" x14ac:dyDescent="0.3">
      <c r="A414" s="1" t="s">
        <v>34</v>
      </c>
      <c r="B414" s="1" t="s">
        <v>14</v>
      </c>
      <c r="C414" s="2">
        <v>43712</v>
      </c>
      <c r="D414" s="1">
        <v>645.70000000000005</v>
      </c>
      <c r="E414" s="1">
        <v>644.20000000000005</v>
      </c>
      <c r="F414" s="1">
        <v>653</v>
      </c>
      <c r="G414" s="1">
        <v>638.6</v>
      </c>
      <c r="H414" s="1">
        <v>646.1</v>
      </c>
      <c r="I414" s="1">
        <v>647.29999999999995</v>
      </c>
      <c r="J414" s="1">
        <v>646.09</v>
      </c>
      <c r="K414" s="1">
        <v>10786466</v>
      </c>
      <c r="L414" s="1">
        <v>6969028046.4499998</v>
      </c>
      <c r="M414" s="1">
        <v>162998</v>
      </c>
      <c r="N414" s="3">
        <f>IF(ISERR(LN(Table111[[#This Row],[Close Price]]/I413)),"-",LN(Table111[[#This Row],[Close Price]]/I413))</f>
        <v>2.4748659190430358E-3</v>
      </c>
    </row>
    <row r="415" spans="1:14" x14ac:dyDescent="0.3">
      <c r="A415" s="1" t="s">
        <v>34</v>
      </c>
      <c r="B415" s="1" t="s">
        <v>14</v>
      </c>
      <c r="C415" s="2">
        <v>43713</v>
      </c>
      <c r="D415" s="1">
        <v>647.29999999999995</v>
      </c>
      <c r="E415" s="1">
        <v>652</v>
      </c>
      <c r="F415" s="1">
        <v>659.75</v>
      </c>
      <c r="G415" s="1">
        <v>644.04999999999995</v>
      </c>
      <c r="H415" s="1">
        <v>648.6</v>
      </c>
      <c r="I415" s="1">
        <v>649.6</v>
      </c>
      <c r="J415" s="1">
        <v>650.36</v>
      </c>
      <c r="K415" s="1">
        <v>8108303</v>
      </c>
      <c r="L415" s="1">
        <v>5273302820.5500002</v>
      </c>
      <c r="M415" s="1">
        <v>275426</v>
      </c>
      <c r="N415" s="3">
        <f>IF(ISERR(LN(Table111[[#This Row],[Close Price]]/I414)),"-",LN(Table111[[#This Row],[Close Price]]/I414))</f>
        <v>3.5469232960036955E-3</v>
      </c>
    </row>
    <row r="416" spans="1:14" x14ac:dyDescent="0.3">
      <c r="A416" s="1" t="s">
        <v>34</v>
      </c>
      <c r="B416" s="1" t="s">
        <v>14</v>
      </c>
      <c r="C416" s="2">
        <v>43714</v>
      </c>
      <c r="D416" s="1">
        <v>649.6</v>
      </c>
      <c r="E416" s="1">
        <v>653.1</v>
      </c>
      <c r="F416" s="1">
        <v>672.75</v>
      </c>
      <c r="G416" s="1">
        <v>653.1</v>
      </c>
      <c r="H416" s="1">
        <v>670.55</v>
      </c>
      <c r="I416" s="1">
        <v>671.1</v>
      </c>
      <c r="J416" s="1">
        <v>666.57</v>
      </c>
      <c r="K416" s="1">
        <v>11101456</v>
      </c>
      <c r="L416" s="1">
        <v>7399946628.9499998</v>
      </c>
      <c r="M416" s="1">
        <v>238280</v>
      </c>
      <c r="N416" s="3">
        <f>IF(ISERR(LN(Table111[[#This Row],[Close Price]]/I415)),"-",LN(Table111[[#This Row],[Close Price]]/I415))</f>
        <v>3.2561368316725459E-2</v>
      </c>
    </row>
    <row r="417" spans="1:14" x14ac:dyDescent="0.3">
      <c r="A417" s="1" t="s">
        <v>34</v>
      </c>
      <c r="B417" s="1" t="s">
        <v>14</v>
      </c>
      <c r="C417" s="2">
        <v>43717</v>
      </c>
      <c r="D417" s="1">
        <v>671.1</v>
      </c>
      <c r="E417" s="1">
        <v>667.65</v>
      </c>
      <c r="F417" s="1">
        <v>675.8</v>
      </c>
      <c r="G417" s="1">
        <v>662.75</v>
      </c>
      <c r="H417" s="1">
        <v>671.2</v>
      </c>
      <c r="I417" s="1">
        <v>671.55</v>
      </c>
      <c r="J417" s="1">
        <v>670.96</v>
      </c>
      <c r="K417" s="1">
        <v>5607331</v>
      </c>
      <c r="L417" s="1">
        <v>3762298642</v>
      </c>
      <c r="M417" s="1">
        <v>134893</v>
      </c>
      <c r="N417" s="3">
        <f>IF(ISERR(LN(Table111[[#This Row],[Close Price]]/I416)),"-",LN(Table111[[#This Row],[Close Price]]/I416))</f>
        <v>6.7031619089054188E-4</v>
      </c>
    </row>
    <row r="418" spans="1:14" x14ac:dyDescent="0.3">
      <c r="A418" s="1" t="s">
        <v>34</v>
      </c>
      <c r="B418" s="1" t="s">
        <v>14</v>
      </c>
      <c r="C418" s="2">
        <v>43719</v>
      </c>
      <c r="D418" s="1">
        <v>671.55</v>
      </c>
      <c r="E418" s="1">
        <v>674.55</v>
      </c>
      <c r="F418" s="1">
        <v>683.5</v>
      </c>
      <c r="G418" s="1">
        <v>671</v>
      </c>
      <c r="H418" s="1">
        <v>677.3</v>
      </c>
      <c r="I418" s="1">
        <v>681.7</v>
      </c>
      <c r="J418" s="1">
        <v>678.33</v>
      </c>
      <c r="K418" s="1">
        <v>5966906</v>
      </c>
      <c r="L418" s="1">
        <v>4047535429.6999998</v>
      </c>
      <c r="M418" s="1">
        <v>166605</v>
      </c>
      <c r="N418" s="3">
        <f>IF(ISERR(LN(Table111[[#This Row],[Close Price]]/I417)),"-",LN(Table111[[#This Row],[Close Price]]/I417))</f>
        <v>1.500120501365544E-2</v>
      </c>
    </row>
    <row r="419" spans="1:14" x14ac:dyDescent="0.3">
      <c r="A419" s="1" t="s">
        <v>34</v>
      </c>
      <c r="B419" s="1" t="s">
        <v>14</v>
      </c>
      <c r="C419" s="2">
        <v>43720</v>
      </c>
      <c r="D419" s="1">
        <v>681.7</v>
      </c>
      <c r="E419" s="1">
        <v>680.1</v>
      </c>
      <c r="F419" s="1">
        <v>681.65</v>
      </c>
      <c r="G419" s="1">
        <v>660.55</v>
      </c>
      <c r="H419" s="1">
        <v>662.65</v>
      </c>
      <c r="I419" s="1">
        <v>662.9</v>
      </c>
      <c r="J419" s="1">
        <v>669.93</v>
      </c>
      <c r="K419" s="1">
        <v>8087081</v>
      </c>
      <c r="L419" s="1">
        <v>5417776338.1000004</v>
      </c>
      <c r="M419" s="1">
        <v>216270</v>
      </c>
      <c r="N419" s="3">
        <f>IF(ISERR(LN(Table111[[#This Row],[Close Price]]/I418)),"-",LN(Table111[[#This Row],[Close Price]]/I418))</f>
        <v>-2.7965529121393825E-2</v>
      </c>
    </row>
    <row r="420" spans="1:14" x14ac:dyDescent="0.3">
      <c r="A420" s="1" t="s">
        <v>34</v>
      </c>
      <c r="B420" s="1" t="s">
        <v>14</v>
      </c>
      <c r="C420" s="2">
        <v>43721</v>
      </c>
      <c r="D420" s="1">
        <v>662.9</v>
      </c>
      <c r="E420" s="1">
        <v>663.55</v>
      </c>
      <c r="F420" s="1">
        <v>675.4</v>
      </c>
      <c r="G420" s="1">
        <v>657.05</v>
      </c>
      <c r="H420" s="1">
        <v>673.8</v>
      </c>
      <c r="I420" s="1">
        <v>674.25</v>
      </c>
      <c r="J420" s="1">
        <v>665.93</v>
      </c>
      <c r="K420" s="1">
        <v>12105997</v>
      </c>
      <c r="L420" s="1">
        <v>8061687263.1999998</v>
      </c>
      <c r="M420" s="1">
        <v>148262</v>
      </c>
      <c r="N420" s="3">
        <f>IF(ISERR(LN(Table111[[#This Row],[Close Price]]/I419)),"-",LN(Table111[[#This Row],[Close Price]]/I419))</f>
        <v>1.6976812772493615E-2</v>
      </c>
    </row>
    <row r="421" spans="1:14" x14ac:dyDescent="0.3">
      <c r="A421" s="1" t="s">
        <v>34</v>
      </c>
      <c r="B421" s="1" t="s">
        <v>14</v>
      </c>
      <c r="C421" s="2">
        <v>43724</v>
      </c>
      <c r="D421" s="1">
        <v>674.25</v>
      </c>
      <c r="E421" s="1">
        <v>666.6</v>
      </c>
      <c r="F421" s="1">
        <v>674.4</v>
      </c>
      <c r="G421" s="1">
        <v>664.95</v>
      </c>
      <c r="H421" s="1">
        <v>671.2</v>
      </c>
      <c r="I421" s="1">
        <v>670.9</v>
      </c>
      <c r="J421" s="1">
        <v>670.06</v>
      </c>
      <c r="K421" s="1">
        <v>7659588</v>
      </c>
      <c r="L421" s="1">
        <v>5132381418.1000004</v>
      </c>
      <c r="M421" s="1">
        <v>125793</v>
      </c>
      <c r="N421" s="3">
        <f>IF(ISERR(LN(Table111[[#This Row],[Close Price]]/I420)),"-",LN(Table111[[#This Row],[Close Price]]/I420))</f>
        <v>-4.9808674509970053E-3</v>
      </c>
    </row>
    <row r="422" spans="1:14" x14ac:dyDescent="0.3">
      <c r="A422" s="1" t="s">
        <v>34</v>
      </c>
      <c r="B422" s="1" t="s">
        <v>14</v>
      </c>
      <c r="C422" s="2">
        <v>43725</v>
      </c>
      <c r="D422" s="1">
        <v>670.9</v>
      </c>
      <c r="E422" s="1">
        <v>667</v>
      </c>
      <c r="F422" s="1">
        <v>668.3</v>
      </c>
      <c r="G422" s="1">
        <v>638.04999999999995</v>
      </c>
      <c r="H422" s="1">
        <v>639.5</v>
      </c>
      <c r="I422" s="1">
        <v>640.45000000000005</v>
      </c>
      <c r="J422" s="1">
        <v>649.84</v>
      </c>
      <c r="K422" s="1">
        <v>17297040</v>
      </c>
      <c r="L422" s="1">
        <v>11240228321.450001</v>
      </c>
      <c r="M422" s="1">
        <v>394528</v>
      </c>
      <c r="N422" s="3">
        <f>IF(ISERR(LN(Table111[[#This Row],[Close Price]]/I421)),"-",LN(Table111[[#This Row],[Close Price]]/I421))</f>
        <v>-4.6449040291697136E-2</v>
      </c>
    </row>
    <row r="423" spans="1:14" x14ac:dyDescent="0.3">
      <c r="A423" s="1" t="s">
        <v>34</v>
      </c>
      <c r="B423" s="1" t="s">
        <v>14</v>
      </c>
      <c r="C423" s="2">
        <v>43726</v>
      </c>
      <c r="D423" s="1">
        <v>640.45000000000005</v>
      </c>
      <c r="E423" s="1">
        <v>645.5</v>
      </c>
      <c r="F423" s="1">
        <v>654.5</v>
      </c>
      <c r="G423" s="1">
        <v>641.54999999999995</v>
      </c>
      <c r="H423" s="1">
        <v>647.5</v>
      </c>
      <c r="I423" s="1">
        <v>648.4</v>
      </c>
      <c r="J423" s="1">
        <v>646.98</v>
      </c>
      <c r="K423" s="1">
        <v>9702162</v>
      </c>
      <c r="L423" s="1">
        <v>6277080257</v>
      </c>
      <c r="M423" s="1">
        <v>234595</v>
      </c>
      <c r="N423" s="3">
        <f>IF(ISERR(LN(Table111[[#This Row],[Close Price]]/I422)),"-",LN(Table111[[#This Row],[Close Price]]/I422))</f>
        <v>1.2336735584375922E-2</v>
      </c>
    </row>
    <row r="424" spans="1:14" x14ac:dyDescent="0.3">
      <c r="A424" s="1" t="s">
        <v>34</v>
      </c>
      <c r="B424" s="1" t="s">
        <v>14</v>
      </c>
      <c r="C424" s="2">
        <v>43727</v>
      </c>
      <c r="D424" s="1">
        <v>648.4</v>
      </c>
      <c r="E424" s="1">
        <v>648.20000000000005</v>
      </c>
      <c r="F424" s="1">
        <v>650</v>
      </c>
      <c r="G424" s="1">
        <v>632.6</v>
      </c>
      <c r="H424" s="1">
        <v>637.35</v>
      </c>
      <c r="I424" s="1">
        <v>638.20000000000005</v>
      </c>
      <c r="J424" s="1">
        <v>641.92999999999995</v>
      </c>
      <c r="K424" s="1">
        <v>9554331</v>
      </c>
      <c r="L424" s="1">
        <v>6133213078.8500004</v>
      </c>
      <c r="M424" s="1">
        <v>141865</v>
      </c>
      <c r="N424" s="3">
        <f>IF(ISERR(LN(Table111[[#This Row],[Close Price]]/I423)),"-",LN(Table111[[#This Row],[Close Price]]/I423))</f>
        <v>-1.5856076017377797E-2</v>
      </c>
    </row>
    <row r="425" spans="1:14" x14ac:dyDescent="0.3">
      <c r="A425" s="1" t="s">
        <v>34</v>
      </c>
      <c r="B425" s="1" t="s">
        <v>14</v>
      </c>
      <c r="C425" s="2">
        <v>43728</v>
      </c>
      <c r="D425" s="1">
        <v>638.20000000000005</v>
      </c>
      <c r="E425" s="1">
        <v>641.04999999999995</v>
      </c>
      <c r="F425" s="1">
        <v>689.45</v>
      </c>
      <c r="G425" s="1">
        <v>622.65</v>
      </c>
      <c r="H425" s="1">
        <v>677</v>
      </c>
      <c r="I425" s="1">
        <v>680.35</v>
      </c>
      <c r="J425" s="1">
        <v>664.15</v>
      </c>
      <c r="K425" s="1">
        <v>38862975</v>
      </c>
      <c r="L425" s="1">
        <v>25810972821.950001</v>
      </c>
      <c r="M425" s="1">
        <v>492148</v>
      </c>
      <c r="N425" s="3">
        <f>IF(ISERR(LN(Table111[[#This Row],[Close Price]]/I424)),"-",LN(Table111[[#This Row],[Close Price]]/I424))</f>
        <v>6.3955657792724191E-2</v>
      </c>
    </row>
    <row r="426" spans="1:14" x14ac:dyDescent="0.3">
      <c r="A426" s="1" t="s">
        <v>34</v>
      </c>
      <c r="B426" s="1" t="s">
        <v>14</v>
      </c>
      <c r="C426" s="2">
        <v>43731</v>
      </c>
      <c r="D426" s="1">
        <v>680.35</v>
      </c>
      <c r="E426" s="1">
        <v>703.9</v>
      </c>
      <c r="F426" s="1">
        <v>732</v>
      </c>
      <c r="G426" s="1">
        <v>695.85</v>
      </c>
      <c r="H426" s="1">
        <v>730</v>
      </c>
      <c r="I426" s="1">
        <v>725.5</v>
      </c>
      <c r="J426" s="1">
        <v>712.96</v>
      </c>
      <c r="K426" s="1">
        <v>31417887</v>
      </c>
      <c r="L426" s="1">
        <v>22399667067.75</v>
      </c>
      <c r="M426" s="1">
        <v>320648</v>
      </c>
      <c r="N426" s="3">
        <f>IF(ISERR(LN(Table111[[#This Row],[Close Price]]/I425)),"-",LN(Table111[[#This Row],[Close Price]]/I425))</f>
        <v>6.4253700687375084E-2</v>
      </c>
    </row>
    <row r="427" spans="1:14" x14ac:dyDescent="0.3">
      <c r="A427" s="1" t="s">
        <v>34</v>
      </c>
      <c r="B427" s="1" t="s">
        <v>14</v>
      </c>
      <c r="C427" s="2">
        <v>43732</v>
      </c>
      <c r="D427" s="1">
        <v>725.5</v>
      </c>
      <c r="E427" s="1">
        <v>728.25</v>
      </c>
      <c r="F427" s="1">
        <v>733.25</v>
      </c>
      <c r="G427" s="1">
        <v>702.25</v>
      </c>
      <c r="H427" s="1">
        <v>703.15</v>
      </c>
      <c r="I427" s="1">
        <v>704.4</v>
      </c>
      <c r="J427" s="1">
        <v>716.03</v>
      </c>
      <c r="K427" s="1">
        <v>15683656</v>
      </c>
      <c r="L427" s="1">
        <v>11230021208.799999</v>
      </c>
      <c r="M427" s="1">
        <v>243208</v>
      </c>
      <c r="N427" s="3">
        <f>IF(ISERR(LN(Table111[[#This Row],[Close Price]]/I426)),"-",LN(Table111[[#This Row],[Close Price]]/I426))</f>
        <v>-2.9514695702191469E-2</v>
      </c>
    </row>
    <row r="428" spans="1:14" x14ac:dyDescent="0.3">
      <c r="A428" s="1" t="s">
        <v>34</v>
      </c>
      <c r="B428" s="1" t="s">
        <v>14</v>
      </c>
      <c r="C428" s="2">
        <v>43733</v>
      </c>
      <c r="D428" s="1">
        <v>704.4</v>
      </c>
      <c r="E428" s="1">
        <v>702</v>
      </c>
      <c r="F428" s="1">
        <v>703.45</v>
      </c>
      <c r="G428" s="1">
        <v>683.65</v>
      </c>
      <c r="H428" s="1">
        <v>686.55</v>
      </c>
      <c r="I428" s="1">
        <v>694.95</v>
      </c>
      <c r="J428" s="1">
        <v>696.26</v>
      </c>
      <c r="K428" s="1">
        <v>17058681</v>
      </c>
      <c r="L428" s="1">
        <v>11877259534.1</v>
      </c>
      <c r="M428" s="1">
        <v>248707</v>
      </c>
      <c r="N428" s="3">
        <f>IF(ISERR(LN(Table111[[#This Row],[Close Price]]/I427)),"-",LN(Table111[[#This Row],[Close Price]]/I427))</f>
        <v>-1.3506476091283861E-2</v>
      </c>
    </row>
    <row r="429" spans="1:14" x14ac:dyDescent="0.3">
      <c r="A429" s="1" t="s">
        <v>34</v>
      </c>
      <c r="B429" s="1" t="s">
        <v>14</v>
      </c>
      <c r="C429" s="2">
        <v>43734</v>
      </c>
      <c r="D429" s="1">
        <v>694.95</v>
      </c>
      <c r="E429" s="1">
        <v>686.6</v>
      </c>
      <c r="F429" s="1">
        <v>719.65</v>
      </c>
      <c r="G429" s="1">
        <v>686.55</v>
      </c>
      <c r="H429" s="1">
        <v>699.5</v>
      </c>
      <c r="I429" s="1">
        <v>699.9</v>
      </c>
      <c r="J429" s="1">
        <v>702.99</v>
      </c>
      <c r="K429" s="1">
        <v>15007372</v>
      </c>
      <c r="L429" s="1">
        <v>10550005529.200001</v>
      </c>
      <c r="M429" s="1">
        <v>243534</v>
      </c>
      <c r="N429" s="3">
        <f>IF(ISERR(LN(Table111[[#This Row],[Close Price]]/I428)),"-",LN(Table111[[#This Row],[Close Price]]/I428))</f>
        <v>7.0975671647267712E-3</v>
      </c>
    </row>
    <row r="430" spans="1:14" x14ac:dyDescent="0.3">
      <c r="A430" s="1" t="s">
        <v>34</v>
      </c>
      <c r="B430" s="1" t="s">
        <v>14</v>
      </c>
      <c r="C430" s="2">
        <v>43735</v>
      </c>
      <c r="D430" s="1">
        <v>699.9</v>
      </c>
      <c r="E430" s="1">
        <v>700.2</v>
      </c>
      <c r="F430" s="1">
        <v>707.95</v>
      </c>
      <c r="G430" s="1">
        <v>692.5</v>
      </c>
      <c r="H430" s="1">
        <v>702.5</v>
      </c>
      <c r="I430" s="1">
        <v>700.6</v>
      </c>
      <c r="J430" s="1">
        <v>701.89</v>
      </c>
      <c r="K430" s="1">
        <v>10245068</v>
      </c>
      <c r="L430" s="1">
        <v>7190934305.0500002</v>
      </c>
      <c r="M430" s="1">
        <v>184729</v>
      </c>
      <c r="N430" s="3">
        <f>IF(ISERR(LN(Table111[[#This Row],[Close Price]]/I429)),"-",LN(Table111[[#This Row],[Close Price]]/I429))</f>
        <v>9.996430678924275E-4</v>
      </c>
    </row>
    <row r="431" spans="1:14" x14ac:dyDescent="0.3">
      <c r="A431" s="1" t="s">
        <v>34</v>
      </c>
      <c r="B431" s="1" t="s">
        <v>14</v>
      </c>
      <c r="C431" s="2">
        <v>43738</v>
      </c>
      <c r="D431" s="1">
        <v>700.6</v>
      </c>
      <c r="E431" s="1">
        <v>704.05</v>
      </c>
      <c r="F431" s="1">
        <v>712.4</v>
      </c>
      <c r="G431" s="1">
        <v>682.1</v>
      </c>
      <c r="H431" s="1">
        <v>684.8</v>
      </c>
      <c r="I431" s="1">
        <v>685</v>
      </c>
      <c r="J431" s="1">
        <v>690.07</v>
      </c>
      <c r="K431" s="1">
        <v>20073726</v>
      </c>
      <c r="L431" s="1">
        <v>13852364273.450001</v>
      </c>
      <c r="M431" s="1">
        <v>228625</v>
      </c>
      <c r="N431" s="3">
        <f>IF(ISERR(LN(Table111[[#This Row],[Close Price]]/I430)),"-",LN(Table111[[#This Row],[Close Price]]/I430))</f>
        <v>-2.2518272501161188E-2</v>
      </c>
    </row>
    <row r="432" spans="1:14" x14ac:dyDescent="0.3">
      <c r="A432" s="1" t="s">
        <v>34</v>
      </c>
      <c r="B432" s="1" t="s">
        <v>14</v>
      </c>
      <c r="C432" s="2">
        <v>43739</v>
      </c>
      <c r="D432" s="1">
        <v>685</v>
      </c>
      <c r="E432" s="1">
        <v>687.1</v>
      </c>
      <c r="F432" s="1">
        <v>701.25</v>
      </c>
      <c r="G432" s="1">
        <v>656.25</v>
      </c>
      <c r="H432" s="1">
        <v>676.75</v>
      </c>
      <c r="I432" s="1">
        <v>679.15</v>
      </c>
      <c r="J432" s="1">
        <v>679.81</v>
      </c>
      <c r="K432" s="1">
        <v>49442205</v>
      </c>
      <c r="L432" s="1">
        <v>33611403707.400002</v>
      </c>
      <c r="M432" s="1">
        <v>401465</v>
      </c>
      <c r="N432" s="3">
        <f>IF(ISERR(LN(Table111[[#This Row],[Close Price]]/I431)),"-",LN(Table111[[#This Row],[Close Price]]/I431))</f>
        <v>-8.576821993725614E-3</v>
      </c>
    </row>
    <row r="433" spans="1:14" x14ac:dyDescent="0.3">
      <c r="A433" s="1" t="s">
        <v>34</v>
      </c>
      <c r="B433" s="1" t="s">
        <v>14</v>
      </c>
      <c r="C433" s="2">
        <v>43741</v>
      </c>
      <c r="D433" s="1">
        <v>679.15</v>
      </c>
      <c r="E433" s="1">
        <v>675</v>
      </c>
      <c r="F433" s="1">
        <v>675.9</v>
      </c>
      <c r="G433" s="1">
        <v>646.70000000000005</v>
      </c>
      <c r="H433" s="1">
        <v>667.15</v>
      </c>
      <c r="I433" s="1">
        <v>668.4</v>
      </c>
      <c r="J433" s="1">
        <v>664.55</v>
      </c>
      <c r="K433" s="1">
        <v>17615854</v>
      </c>
      <c r="L433" s="1">
        <v>11706665456.799999</v>
      </c>
      <c r="M433" s="1">
        <v>261635</v>
      </c>
      <c r="N433" s="3">
        <f>IF(ISERR(LN(Table111[[#This Row],[Close Price]]/I432)),"-",LN(Table111[[#This Row],[Close Price]]/I432))</f>
        <v>-1.5955219547261146E-2</v>
      </c>
    </row>
    <row r="434" spans="1:14" x14ac:dyDescent="0.3">
      <c r="A434" s="1" t="s">
        <v>34</v>
      </c>
      <c r="B434" s="1" t="s">
        <v>14</v>
      </c>
      <c r="C434" s="2">
        <v>43742</v>
      </c>
      <c r="D434" s="1">
        <v>668.4</v>
      </c>
      <c r="E434" s="1">
        <v>669.9</v>
      </c>
      <c r="F434" s="1">
        <v>677.4</v>
      </c>
      <c r="G434" s="1">
        <v>651.4</v>
      </c>
      <c r="H434" s="1">
        <v>655.04999999999995</v>
      </c>
      <c r="I434" s="1">
        <v>656.4</v>
      </c>
      <c r="J434" s="1">
        <v>663.42</v>
      </c>
      <c r="K434" s="1">
        <v>15317105</v>
      </c>
      <c r="L434" s="1">
        <v>10161662587.15</v>
      </c>
      <c r="M434" s="1">
        <v>206078</v>
      </c>
      <c r="N434" s="3">
        <f>IF(ISERR(LN(Table111[[#This Row],[Close Price]]/I433)),"-",LN(Table111[[#This Row],[Close Price]]/I433))</f>
        <v>-1.8116437505302771E-2</v>
      </c>
    </row>
    <row r="435" spans="1:14" x14ac:dyDescent="0.3">
      <c r="A435" s="1" t="s">
        <v>34</v>
      </c>
      <c r="B435" s="1" t="s">
        <v>14</v>
      </c>
      <c r="C435" s="2">
        <v>43745</v>
      </c>
      <c r="D435" s="1">
        <v>656.4</v>
      </c>
      <c r="E435" s="1">
        <v>660.95</v>
      </c>
      <c r="F435" s="1">
        <v>681.9</v>
      </c>
      <c r="G435" s="1">
        <v>651.70000000000005</v>
      </c>
      <c r="H435" s="1">
        <v>668.7</v>
      </c>
      <c r="I435" s="1">
        <v>673.45</v>
      </c>
      <c r="J435" s="1">
        <v>669.13</v>
      </c>
      <c r="K435" s="1">
        <v>21554138</v>
      </c>
      <c r="L435" s="1">
        <v>14422471995.799999</v>
      </c>
      <c r="M435" s="1">
        <v>169198</v>
      </c>
      <c r="N435" s="3">
        <f>IF(ISERR(LN(Table111[[#This Row],[Close Price]]/I434)),"-",LN(Table111[[#This Row],[Close Price]]/I434))</f>
        <v>2.5643394828888194E-2</v>
      </c>
    </row>
    <row r="436" spans="1:14" x14ac:dyDescent="0.3">
      <c r="A436" s="1" t="s">
        <v>34</v>
      </c>
      <c r="B436" s="1" t="s">
        <v>14</v>
      </c>
      <c r="C436" s="2">
        <v>43747</v>
      </c>
      <c r="D436" s="1">
        <v>673.45</v>
      </c>
      <c r="E436" s="1">
        <v>671.9</v>
      </c>
      <c r="F436" s="1">
        <v>689.5</v>
      </c>
      <c r="G436" s="1">
        <v>664.3</v>
      </c>
      <c r="H436" s="1">
        <v>686.95</v>
      </c>
      <c r="I436" s="1">
        <v>686.3</v>
      </c>
      <c r="J436" s="1">
        <v>677.95</v>
      </c>
      <c r="K436" s="1">
        <v>11537721</v>
      </c>
      <c r="L436" s="1">
        <v>7821974755.75</v>
      </c>
      <c r="M436" s="1">
        <v>153497</v>
      </c>
      <c r="N436" s="3">
        <f>IF(ISERR(LN(Table111[[#This Row],[Close Price]]/I435)),"-",LN(Table111[[#This Row],[Close Price]]/I435))</f>
        <v>1.8901095869765065E-2</v>
      </c>
    </row>
    <row r="437" spans="1:14" x14ac:dyDescent="0.3">
      <c r="A437" s="1" t="s">
        <v>34</v>
      </c>
      <c r="B437" s="1" t="s">
        <v>14</v>
      </c>
      <c r="C437" s="2">
        <v>43748</v>
      </c>
      <c r="D437" s="1">
        <v>686.3</v>
      </c>
      <c r="E437" s="1">
        <v>680</v>
      </c>
      <c r="F437" s="1">
        <v>684.3</v>
      </c>
      <c r="G437" s="1">
        <v>665.35</v>
      </c>
      <c r="H437" s="1">
        <v>674.9</v>
      </c>
      <c r="I437" s="1">
        <v>672.95</v>
      </c>
      <c r="J437" s="1">
        <v>672.31</v>
      </c>
      <c r="K437" s="1">
        <v>8679981</v>
      </c>
      <c r="L437" s="1">
        <v>5835642476.25</v>
      </c>
      <c r="M437" s="1">
        <v>129012</v>
      </c>
      <c r="N437" s="3">
        <f>IF(ISERR(LN(Table111[[#This Row],[Close Price]]/I436)),"-",LN(Table111[[#This Row],[Close Price]]/I436))</f>
        <v>-1.9643817234864233E-2</v>
      </c>
    </row>
    <row r="438" spans="1:14" x14ac:dyDescent="0.3">
      <c r="A438" s="1" t="s">
        <v>34</v>
      </c>
      <c r="B438" s="1" t="s">
        <v>14</v>
      </c>
      <c r="C438" s="2">
        <v>43749</v>
      </c>
      <c r="D438" s="1">
        <v>672.95</v>
      </c>
      <c r="E438" s="1">
        <v>676.55</v>
      </c>
      <c r="F438" s="1">
        <v>686</v>
      </c>
      <c r="G438" s="1">
        <v>668.3</v>
      </c>
      <c r="H438" s="1">
        <v>672.1</v>
      </c>
      <c r="I438" s="1">
        <v>672.7</v>
      </c>
      <c r="J438" s="1">
        <v>675.5</v>
      </c>
      <c r="K438" s="1">
        <v>11042828</v>
      </c>
      <c r="L438" s="1">
        <v>7459430142.6999998</v>
      </c>
      <c r="M438" s="1">
        <v>140619</v>
      </c>
      <c r="N438" s="3">
        <f>IF(ISERR(LN(Table111[[#This Row],[Close Price]]/I437)),"-",LN(Table111[[#This Row],[Close Price]]/I437))</f>
        <v>-3.7156764816449468E-4</v>
      </c>
    </row>
    <row r="439" spans="1:14" x14ac:dyDescent="0.3">
      <c r="A439" s="1" t="s">
        <v>34</v>
      </c>
      <c r="B439" s="1" t="s">
        <v>14</v>
      </c>
      <c r="C439" s="2">
        <v>43752</v>
      </c>
      <c r="D439" s="1">
        <v>672.7</v>
      </c>
      <c r="E439" s="1">
        <v>677.8</v>
      </c>
      <c r="F439" s="1">
        <v>693.95</v>
      </c>
      <c r="G439" s="1">
        <v>673.35</v>
      </c>
      <c r="H439" s="1">
        <v>684</v>
      </c>
      <c r="I439" s="1">
        <v>683.5</v>
      </c>
      <c r="J439" s="1">
        <v>684.61</v>
      </c>
      <c r="K439" s="1">
        <v>11099352</v>
      </c>
      <c r="L439" s="1">
        <v>7598764025.6000004</v>
      </c>
      <c r="M439" s="1">
        <v>126825</v>
      </c>
      <c r="N439" s="3">
        <f>IF(ISERR(LN(Table111[[#This Row],[Close Price]]/I438)),"-",LN(Table111[[#This Row],[Close Price]]/I438))</f>
        <v>1.5927191132444174E-2</v>
      </c>
    </row>
    <row r="440" spans="1:14" x14ac:dyDescent="0.3">
      <c r="A440" s="1" t="s">
        <v>34</v>
      </c>
      <c r="B440" s="1" t="s">
        <v>14</v>
      </c>
      <c r="C440" s="2">
        <v>43753</v>
      </c>
      <c r="D440" s="1">
        <v>683.5</v>
      </c>
      <c r="E440" s="1">
        <v>682.6</v>
      </c>
      <c r="F440" s="1">
        <v>694.85</v>
      </c>
      <c r="G440" s="1">
        <v>681.3</v>
      </c>
      <c r="H440" s="1">
        <v>689.9</v>
      </c>
      <c r="I440" s="1">
        <v>690.05</v>
      </c>
      <c r="J440" s="1">
        <v>688.51</v>
      </c>
      <c r="K440" s="1">
        <v>9260732</v>
      </c>
      <c r="L440" s="1">
        <v>6376061663.6999998</v>
      </c>
      <c r="M440" s="1">
        <v>100513</v>
      </c>
      <c r="N440" s="3">
        <f>IF(ISERR(LN(Table111[[#This Row],[Close Price]]/I439)),"-",LN(Table111[[#This Row],[Close Price]]/I439))</f>
        <v>9.5374025700446022E-3</v>
      </c>
    </row>
    <row r="441" spans="1:14" x14ac:dyDescent="0.3">
      <c r="A441" s="1" t="s">
        <v>34</v>
      </c>
      <c r="B441" s="1" t="s">
        <v>14</v>
      </c>
      <c r="C441" s="2">
        <v>43754</v>
      </c>
      <c r="D441" s="1">
        <v>690.05</v>
      </c>
      <c r="E441" s="1">
        <v>693.4</v>
      </c>
      <c r="F441" s="1">
        <v>695.4</v>
      </c>
      <c r="G441" s="1">
        <v>683.55</v>
      </c>
      <c r="H441" s="1">
        <v>692.65</v>
      </c>
      <c r="I441" s="1">
        <v>693.4</v>
      </c>
      <c r="J441" s="1">
        <v>690.06</v>
      </c>
      <c r="K441" s="1">
        <v>10404705</v>
      </c>
      <c r="L441" s="1">
        <v>7179880706.75</v>
      </c>
      <c r="M441" s="1">
        <v>157036</v>
      </c>
      <c r="N441" s="3">
        <f>IF(ISERR(LN(Table111[[#This Row],[Close Price]]/I440)),"-",LN(Table111[[#This Row],[Close Price]]/I440))</f>
        <v>4.8429745168740157E-3</v>
      </c>
    </row>
    <row r="442" spans="1:14" x14ac:dyDescent="0.3">
      <c r="A442" s="1" t="s">
        <v>34</v>
      </c>
      <c r="B442" s="1" t="s">
        <v>14</v>
      </c>
      <c r="C442" s="2">
        <v>43755</v>
      </c>
      <c r="D442" s="1">
        <v>693.4</v>
      </c>
      <c r="E442" s="1">
        <v>690.5</v>
      </c>
      <c r="F442" s="1">
        <v>712.4</v>
      </c>
      <c r="G442" s="1">
        <v>690.5</v>
      </c>
      <c r="H442" s="1">
        <v>710.35</v>
      </c>
      <c r="I442" s="1">
        <v>710.3</v>
      </c>
      <c r="J442" s="1">
        <v>703.33</v>
      </c>
      <c r="K442" s="1">
        <v>10617761</v>
      </c>
      <c r="L442" s="1">
        <v>7467821748.9499998</v>
      </c>
      <c r="M442" s="1">
        <v>169129</v>
      </c>
      <c r="N442" s="3">
        <f>IF(ISERR(LN(Table111[[#This Row],[Close Price]]/I441)),"-",LN(Table111[[#This Row],[Close Price]]/I441))</f>
        <v>2.4080382752841131E-2</v>
      </c>
    </row>
    <row r="443" spans="1:14" x14ac:dyDescent="0.3">
      <c r="A443" s="1" t="s">
        <v>34</v>
      </c>
      <c r="B443" s="1" t="s">
        <v>14</v>
      </c>
      <c r="C443" s="2">
        <v>43756</v>
      </c>
      <c r="D443" s="1">
        <v>710.3</v>
      </c>
      <c r="E443" s="1">
        <v>709.85</v>
      </c>
      <c r="F443" s="1">
        <v>715.7</v>
      </c>
      <c r="G443" s="1">
        <v>705.25</v>
      </c>
      <c r="H443" s="1">
        <v>710.35</v>
      </c>
      <c r="I443" s="1">
        <v>709.55</v>
      </c>
      <c r="J443" s="1">
        <v>710.02</v>
      </c>
      <c r="K443" s="1">
        <v>9500635</v>
      </c>
      <c r="L443" s="1">
        <v>6745625702.1999998</v>
      </c>
      <c r="M443" s="1">
        <v>104518</v>
      </c>
      <c r="N443" s="3">
        <f>IF(ISERR(LN(Table111[[#This Row],[Close Price]]/I442)),"-",LN(Table111[[#This Row],[Close Price]]/I442))</f>
        <v>-1.0564497232178178E-3</v>
      </c>
    </row>
    <row r="444" spans="1:14" x14ac:dyDescent="0.3">
      <c r="A444" s="1" t="s">
        <v>34</v>
      </c>
      <c r="B444" s="1" t="s">
        <v>14</v>
      </c>
      <c r="C444" s="2">
        <v>43760</v>
      </c>
      <c r="D444" s="1">
        <v>709.55</v>
      </c>
      <c r="E444" s="1">
        <v>712.4</v>
      </c>
      <c r="F444" s="1">
        <v>723</v>
      </c>
      <c r="G444" s="1">
        <v>703.3</v>
      </c>
      <c r="H444" s="1">
        <v>713.25</v>
      </c>
      <c r="I444" s="1">
        <v>712.75</v>
      </c>
      <c r="J444" s="1">
        <v>715.7</v>
      </c>
      <c r="K444" s="1">
        <v>9704016</v>
      </c>
      <c r="L444" s="1">
        <v>6945189976.3500004</v>
      </c>
      <c r="M444" s="1">
        <v>173046</v>
      </c>
      <c r="N444" s="3">
        <f>IF(ISERR(LN(Table111[[#This Row],[Close Price]]/I443)),"-",LN(Table111[[#This Row],[Close Price]]/I443))</f>
        <v>4.4997615122348168E-3</v>
      </c>
    </row>
    <row r="445" spans="1:14" x14ac:dyDescent="0.3">
      <c r="A445" s="1" t="s">
        <v>34</v>
      </c>
      <c r="B445" s="1" t="s">
        <v>14</v>
      </c>
      <c r="C445" s="2">
        <v>43761</v>
      </c>
      <c r="D445" s="1">
        <v>712.75</v>
      </c>
      <c r="E445" s="1">
        <v>718</v>
      </c>
      <c r="F445" s="1">
        <v>730</v>
      </c>
      <c r="G445" s="1">
        <v>710.05</v>
      </c>
      <c r="H445" s="1">
        <v>716.4</v>
      </c>
      <c r="I445" s="1">
        <v>714.85</v>
      </c>
      <c r="J445" s="1">
        <v>719.35</v>
      </c>
      <c r="K445" s="1">
        <v>16158781</v>
      </c>
      <c r="L445" s="1">
        <v>11623881718.65</v>
      </c>
      <c r="M445" s="1">
        <v>265520</v>
      </c>
      <c r="N445" s="3">
        <f>IF(ISERR(LN(Table111[[#This Row],[Close Price]]/I444)),"-",LN(Table111[[#This Row],[Close Price]]/I444))</f>
        <v>2.9420026823918232E-3</v>
      </c>
    </row>
    <row r="446" spans="1:14" x14ac:dyDescent="0.3">
      <c r="A446" s="1" t="s">
        <v>34</v>
      </c>
      <c r="B446" s="1" t="s">
        <v>14</v>
      </c>
      <c r="C446" s="2">
        <v>43762</v>
      </c>
      <c r="D446" s="1">
        <v>714.85</v>
      </c>
      <c r="E446" s="1">
        <v>719.95</v>
      </c>
      <c r="F446" s="1">
        <v>723</v>
      </c>
      <c r="G446" s="1">
        <v>701.55</v>
      </c>
      <c r="H446" s="1">
        <v>708</v>
      </c>
      <c r="I446" s="1">
        <v>707.7</v>
      </c>
      <c r="J446" s="1">
        <v>710.99</v>
      </c>
      <c r="K446" s="1">
        <v>8986203</v>
      </c>
      <c r="L446" s="1">
        <v>6389112551</v>
      </c>
      <c r="M446" s="1">
        <v>151738</v>
      </c>
      <c r="N446" s="3">
        <f>IF(ISERR(LN(Table111[[#This Row],[Close Price]]/I445)),"-",LN(Table111[[#This Row],[Close Price]]/I445))</f>
        <v>-1.0052455393434113E-2</v>
      </c>
    </row>
    <row r="447" spans="1:14" x14ac:dyDescent="0.3">
      <c r="A447" s="1" t="s">
        <v>34</v>
      </c>
      <c r="B447" s="1" t="s">
        <v>14</v>
      </c>
      <c r="C447" s="2">
        <v>43763</v>
      </c>
      <c r="D447" s="1">
        <v>707.7</v>
      </c>
      <c r="E447" s="1">
        <v>708</v>
      </c>
      <c r="F447" s="1">
        <v>711</v>
      </c>
      <c r="G447" s="1">
        <v>695</v>
      </c>
      <c r="H447" s="1">
        <v>709.85</v>
      </c>
      <c r="I447" s="1">
        <v>708.6</v>
      </c>
      <c r="J447" s="1">
        <v>702.61</v>
      </c>
      <c r="K447" s="1">
        <v>8226456</v>
      </c>
      <c r="L447" s="1">
        <v>5780012354.3999996</v>
      </c>
      <c r="M447" s="1">
        <v>119946</v>
      </c>
      <c r="N447" s="3">
        <f>IF(ISERR(LN(Table111[[#This Row],[Close Price]]/I446)),"-",LN(Table111[[#This Row],[Close Price]]/I446))</f>
        <v>1.2709173496325179E-3</v>
      </c>
    </row>
    <row r="448" spans="1:14" x14ac:dyDescent="0.3">
      <c r="A448" s="1" t="s">
        <v>34</v>
      </c>
      <c r="B448" s="1" t="s">
        <v>14</v>
      </c>
      <c r="C448" s="2">
        <v>43765</v>
      </c>
      <c r="D448" s="1">
        <v>708.6</v>
      </c>
      <c r="E448" s="1">
        <v>711</v>
      </c>
      <c r="F448" s="1">
        <v>715.05</v>
      </c>
      <c r="G448" s="1">
        <v>708.55</v>
      </c>
      <c r="H448" s="1">
        <v>709.05</v>
      </c>
      <c r="I448" s="1">
        <v>710.1</v>
      </c>
      <c r="J448" s="1">
        <v>711.31</v>
      </c>
      <c r="K448" s="1">
        <v>965772</v>
      </c>
      <c r="L448" s="1">
        <v>686961266.54999995</v>
      </c>
      <c r="M448" s="1">
        <v>15526</v>
      </c>
      <c r="N448" s="3">
        <f>IF(ISERR(LN(Table111[[#This Row],[Close Price]]/I447)),"-",LN(Table111[[#This Row],[Close Price]]/I447))</f>
        <v>2.114612756676328E-3</v>
      </c>
    </row>
    <row r="449" spans="1:14" x14ac:dyDescent="0.3">
      <c r="A449" s="1" t="s">
        <v>34</v>
      </c>
      <c r="B449" s="1" t="s">
        <v>14</v>
      </c>
      <c r="C449" s="2">
        <v>43767</v>
      </c>
      <c r="D449" s="1">
        <v>710.1</v>
      </c>
      <c r="E449" s="1">
        <v>706.5</v>
      </c>
      <c r="F449" s="1">
        <v>742.9</v>
      </c>
      <c r="G449" s="1">
        <v>704.25</v>
      </c>
      <c r="H449" s="1">
        <v>740</v>
      </c>
      <c r="I449" s="1">
        <v>738.45</v>
      </c>
      <c r="J449" s="1">
        <v>726.54</v>
      </c>
      <c r="K449" s="1">
        <v>10422117</v>
      </c>
      <c r="L449" s="1">
        <v>7572102266.0500002</v>
      </c>
      <c r="M449" s="1">
        <v>169766</v>
      </c>
      <c r="N449" s="3">
        <f>IF(ISERR(LN(Table111[[#This Row],[Close Price]]/I448)),"-",LN(Table111[[#This Row],[Close Price]]/I448))</f>
        <v>3.9147589684271303E-2</v>
      </c>
    </row>
    <row r="450" spans="1:14" x14ac:dyDescent="0.3">
      <c r="A450" s="1" t="s">
        <v>34</v>
      </c>
      <c r="B450" s="1" t="s">
        <v>14</v>
      </c>
      <c r="C450" s="2">
        <v>43768</v>
      </c>
      <c r="D450" s="1">
        <v>738.45</v>
      </c>
      <c r="E450" s="1">
        <v>745</v>
      </c>
      <c r="F450" s="1">
        <v>749.9</v>
      </c>
      <c r="G450" s="1">
        <v>735.5</v>
      </c>
      <c r="H450" s="1">
        <v>748.8</v>
      </c>
      <c r="I450" s="1">
        <v>747.4</v>
      </c>
      <c r="J450" s="1">
        <v>744.8</v>
      </c>
      <c r="K450" s="1">
        <v>10188947</v>
      </c>
      <c r="L450" s="1">
        <v>7588715952.5500002</v>
      </c>
      <c r="M450" s="1">
        <v>119891</v>
      </c>
      <c r="N450" s="3">
        <f>IF(ISERR(LN(Table111[[#This Row],[Close Price]]/I449)),"-",LN(Table111[[#This Row],[Close Price]]/I449))</f>
        <v>1.2047122179064151E-2</v>
      </c>
    </row>
    <row r="451" spans="1:14" x14ac:dyDescent="0.3">
      <c r="A451" s="1" t="s">
        <v>34</v>
      </c>
      <c r="B451" s="1" t="s">
        <v>14</v>
      </c>
      <c r="C451" s="2">
        <v>43769</v>
      </c>
      <c r="D451" s="1">
        <v>747.4</v>
      </c>
      <c r="E451" s="1">
        <v>748</v>
      </c>
      <c r="F451" s="1">
        <v>750</v>
      </c>
      <c r="G451" s="1">
        <v>732.05</v>
      </c>
      <c r="H451" s="1">
        <v>732.1</v>
      </c>
      <c r="I451" s="1">
        <v>736.35</v>
      </c>
      <c r="J451" s="1">
        <v>740.64</v>
      </c>
      <c r="K451" s="1">
        <v>8775411</v>
      </c>
      <c r="L451" s="1">
        <v>6499436788.5</v>
      </c>
      <c r="M451" s="1">
        <v>119420</v>
      </c>
      <c r="N451" s="3">
        <f>IF(ISERR(LN(Table111[[#This Row],[Close Price]]/I450)),"-",LN(Table111[[#This Row],[Close Price]]/I450))</f>
        <v>-1.489496787921228E-2</v>
      </c>
    </row>
    <row r="452" spans="1:14" x14ac:dyDescent="0.3">
      <c r="A452" s="1" t="s">
        <v>34</v>
      </c>
      <c r="B452" s="1" t="s">
        <v>14</v>
      </c>
      <c r="C452" s="2">
        <v>43770</v>
      </c>
      <c r="D452" s="1">
        <v>736.35</v>
      </c>
      <c r="E452" s="1">
        <v>736</v>
      </c>
      <c r="F452" s="1">
        <v>750</v>
      </c>
      <c r="G452" s="1">
        <v>728.1</v>
      </c>
      <c r="H452" s="1">
        <v>749.4</v>
      </c>
      <c r="I452" s="1">
        <v>748.3</v>
      </c>
      <c r="J452" s="1">
        <v>743.09</v>
      </c>
      <c r="K452" s="1">
        <v>8484197</v>
      </c>
      <c r="L452" s="1">
        <v>6304535464.1999998</v>
      </c>
      <c r="M452" s="1">
        <v>89752</v>
      </c>
      <c r="N452" s="3">
        <f>IF(ISERR(LN(Table111[[#This Row],[Close Price]]/I451)),"-",LN(Table111[[#This Row],[Close Price]]/I451))</f>
        <v>1.6098417914141509E-2</v>
      </c>
    </row>
    <row r="453" spans="1:14" x14ac:dyDescent="0.3">
      <c r="A453" s="1" t="s">
        <v>34</v>
      </c>
      <c r="B453" s="1" t="s">
        <v>14</v>
      </c>
      <c r="C453" s="2">
        <v>43773</v>
      </c>
      <c r="D453" s="1">
        <v>748.3</v>
      </c>
      <c r="E453" s="1">
        <v>754.95</v>
      </c>
      <c r="F453" s="1">
        <v>754.95</v>
      </c>
      <c r="G453" s="1">
        <v>735.55</v>
      </c>
      <c r="H453" s="1">
        <v>741.8</v>
      </c>
      <c r="I453" s="1">
        <v>742.6</v>
      </c>
      <c r="J453" s="1">
        <v>743.61</v>
      </c>
      <c r="K453" s="1">
        <v>7851370</v>
      </c>
      <c r="L453" s="1">
        <v>5838326729.0500002</v>
      </c>
      <c r="M453" s="1">
        <v>114187</v>
      </c>
      <c r="N453" s="3">
        <f>IF(ISERR(LN(Table111[[#This Row],[Close Price]]/I452)),"-",LN(Table111[[#This Row],[Close Price]]/I452))</f>
        <v>-7.6464253433330678E-3</v>
      </c>
    </row>
    <row r="454" spans="1:14" x14ac:dyDescent="0.3">
      <c r="A454" s="1" t="s">
        <v>34</v>
      </c>
      <c r="B454" s="1" t="s">
        <v>14</v>
      </c>
      <c r="C454" s="2">
        <v>43774</v>
      </c>
      <c r="D454" s="1">
        <v>742.6</v>
      </c>
      <c r="E454" s="1">
        <v>741.8</v>
      </c>
      <c r="F454" s="1">
        <v>745.6</v>
      </c>
      <c r="G454" s="1">
        <v>730.6</v>
      </c>
      <c r="H454" s="1">
        <v>735.8</v>
      </c>
      <c r="I454" s="1">
        <v>738.05</v>
      </c>
      <c r="J454" s="1">
        <v>737.91</v>
      </c>
      <c r="K454" s="1">
        <v>7306253</v>
      </c>
      <c r="L454" s="1">
        <v>5391338102.5</v>
      </c>
      <c r="M454" s="1">
        <v>168813</v>
      </c>
      <c r="N454" s="3">
        <f>IF(ISERR(LN(Table111[[#This Row],[Close Price]]/I453)),"-",LN(Table111[[#This Row],[Close Price]]/I453))</f>
        <v>-6.1459687599739864E-3</v>
      </c>
    </row>
    <row r="455" spans="1:14" x14ac:dyDescent="0.3">
      <c r="A455" s="1" t="s">
        <v>34</v>
      </c>
      <c r="B455" s="1" t="s">
        <v>14</v>
      </c>
      <c r="C455" s="2">
        <v>43775</v>
      </c>
      <c r="D455" s="1">
        <v>738.05</v>
      </c>
      <c r="E455" s="1">
        <v>736.95</v>
      </c>
      <c r="F455" s="1">
        <v>750.9</v>
      </c>
      <c r="G455" s="1">
        <v>728.75</v>
      </c>
      <c r="H455" s="1">
        <v>745.55</v>
      </c>
      <c r="I455" s="1">
        <v>747.25</v>
      </c>
      <c r="J455" s="1">
        <v>741.45</v>
      </c>
      <c r="K455" s="1">
        <v>7821243</v>
      </c>
      <c r="L455" s="1">
        <v>5799038037.5</v>
      </c>
      <c r="M455" s="1">
        <v>119024</v>
      </c>
      <c r="N455" s="3">
        <f>IF(ISERR(LN(Table111[[#This Row],[Close Price]]/I454)),"-",LN(Table111[[#This Row],[Close Price]]/I454))</f>
        <v>1.2388228181041615E-2</v>
      </c>
    </row>
    <row r="456" spans="1:14" x14ac:dyDescent="0.3">
      <c r="A456" s="1" t="s">
        <v>34</v>
      </c>
      <c r="B456" s="1" t="s">
        <v>14</v>
      </c>
      <c r="C456" s="2">
        <v>43776</v>
      </c>
      <c r="D456" s="1">
        <v>747.25</v>
      </c>
      <c r="E456" s="1">
        <v>750</v>
      </c>
      <c r="F456" s="1">
        <v>756</v>
      </c>
      <c r="G456" s="1">
        <v>732.5</v>
      </c>
      <c r="H456" s="1">
        <v>737</v>
      </c>
      <c r="I456" s="1">
        <v>734.75</v>
      </c>
      <c r="J456" s="1">
        <v>741.93</v>
      </c>
      <c r="K456" s="1">
        <v>9871570</v>
      </c>
      <c r="L456" s="1">
        <v>7324036763.6000004</v>
      </c>
      <c r="M456" s="1">
        <v>148004</v>
      </c>
      <c r="N456" s="3">
        <f>IF(ISERR(LN(Table111[[#This Row],[Close Price]]/I455)),"-",LN(Table111[[#This Row],[Close Price]]/I455))</f>
        <v>-1.6869495865020526E-2</v>
      </c>
    </row>
    <row r="457" spans="1:14" x14ac:dyDescent="0.3">
      <c r="A457" s="1" t="s">
        <v>34</v>
      </c>
      <c r="B457" s="1" t="s">
        <v>14</v>
      </c>
      <c r="C457" s="2">
        <v>43777</v>
      </c>
      <c r="D457" s="1">
        <v>734.75</v>
      </c>
      <c r="E457" s="1">
        <v>735.9</v>
      </c>
      <c r="F457" s="1">
        <v>735.9</v>
      </c>
      <c r="G457" s="1">
        <v>722.8</v>
      </c>
      <c r="H457" s="1">
        <v>725.4</v>
      </c>
      <c r="I457" s="1">
        <v>725.5</v>
      </c>
      <c r="J457" s="1">
        <v>730.37</v>
      </c>
      <c r="K457" s="1">
        <v>7427196</v>
      </c>
      <c r="L457" s="1">
        <v>5424604453.1000004</v>
      </c>
      <c r="M457" s="1">
        <v>114812</v>
      </c>
      <c r="N457" s="3">
        <f>IF(ISERR(LN(Table111[[#This Row],[Close Price]]/I456)),"-",LN(Table111[[#This Row],[Close Price]]/I456))</f>
        <v>-1.2669232974784157E-2</v>
      </c>
    </row>
    <row r="458" spans="1:14" x14ac:dyDescent="0.3">
      <c r="A458" s="1" t="s">
        <v>34</v>
      </c>
      <c r="B458" s="1" t="s">
        <v>14</v>
      </c>
      <c r="C458" s="2">
        <v>43780</v>
      </c>
      <c r="D458" s="1">
        <v>725.5</v>
      </c>
      <c r="E458" s="1">
        <v>723.4</v>
      </c>
      <c r="F458" s="1">
        <v>735.5</v>
      </c>
      <c r="G458" s="1">
        <v>721.2</v>
      </c>
      <c r="H458" s="1">
        <v>733.7</v>
      </c>
      <c r="I458" s="1">
        <v>733.7</v>
      </c>
      <c r="J458" s="1">
        <v>729.17</v>
      </c>
      <c r="K458" s="1">
        <v>6355142</v>
      </c>
      <c r="L458" s="1">
        <v>4633974260.6499996</v>
      </c>
      <c r="M458" s="1">
        <v>122111</v>
      </c>
      <c r="N458" s="3">
        <f>IF(ISERR(LN(Table111[[#This Row],[Close Price]]/I457)),"-",LN(Table111[[#This Row],[Close Price]]/I457))</f>
        <v>1.1239153395706065E-2</v>
      </c>
    </row>
    <row r="459" spans="1:14" x14ac:dyDescent="0.3">
      <c r="A459" s="1" t="s">
        <v>34</v>
      </c>
      <c r="B459" s="1" t="s">
        <v>14</v>
      </c>
      <c r="C459" s="2">
        <v>43782</v>
      </c>
      <c r="D459" s="1">
        <v>733.7</v>
      </c>
      <c r="E459" s="1">
        <v>733.7</v>
      </c>
      <c r="F459" s="1">
        <v>737.4</v>
      </c>
      <c r="G459" s="1">
        <v>707.85</v>
      </c>
      <c r="H459" s="1">
        <v>710.2</v>
      </c>
      <c r="I459" s="1">
        <v>711.2</v>
      </c>
      <c r="J459" s="1">
        <v>723.05</v>
      </c>
      <c r="K459" s="1">
        <v>9290616</v>
      </c>
      <c r="L459" s="1">
        <v>6717543391.0500002</v>
      </c>
      <c r="M459" s="1">
        <v>259623</v>
      </c>
      <c r="N459" s="3">
        <f>IF(ISERR(LN(Table111[[#This Row],[Close Price]]/I458)),"-",LN(Table111[[#This Row],[Close Price]]/I458))</f>
        <v>-3.1146541520253788E-2</v>
      </c>
    </row>
    <row r="460" spans="1:14" x14ac:dyDescent="0.3">
      <c r="A460" s="1" t="s">
        <v>34</v>
      </c>
      <c r="B460" s="1" t="s">
        <v>14</v>
      </c>
      <c r="C460" s="2">
        <v>43783</v>
      </c>
      <c r="D460" s="1">
        <v>711.2</v>
      </c>
      <c r="E460" s="1">
        <v>711</v>
      </c>
      <c r="F460" s="1">
        <v>721.8</v>
      </c>
      <c r="G460" s="1">
        <v>707.25</v>
      </c>
      <c r="H460" s="1">
        <v>716.25</v>
      </c>
      <c r="I460" s="1">
        <v>715.9</v>
      </c>
      <c r="J460" s="1">
        <v>714.77</v>
      </c>
      <c r="K460" s="1">
        <v>8000528</v>
      </c>
      <c r="L460" s="1">
        <v>5718510837.8000002</v>
      </c>
      <c r="M460" s="1">
        <v>127491</v>
      </c>
      <c r="N460" s="3">
        <f>IF(ISERR(LN(Table111[[#This Row],[Close Price]]/I459)),"-",LN(Table111[[#This Row],[Close Price]]/I459))</f>
        <v>6.5868082024443386E-3</v>
      </c>
    </row>
    <row r="461" spans="1:14" x14ac:dyDescent="0.3">
      <c r="A461" s="1" t="s">
        <v>34</v>
      </c>
      <c r="B461" s="1" t="s">
        <v>14</v>
      </c>
      <c r="C461" s="2">
        <v>43784</v>
      </c>
      <c r="D461" s="1">
        <v>715.9</v>
      </c>
      <c r="E461" s="1">
        <v>716.75</v>
      </c>
      <c r="F461" s="1">
        <v>723.5</v>
      </c>
      <c r="G461" s="1">
        <v>710.6</v>
      </c>
      <c r="H461" s="1">
        <v>716.2</v>
      </c>
      <c r="I461" s="1">
        <v>716.9</v>
      </c>
      <c r="J461" s="1">
        <v>716.16</v>
      </c>
      <c r="K461" s="1">
        <v>9315652</v>
      </c>
      <c r="L461" s="1">
        <v>6671525445.6000004</v>
      </c>
      <c r="M461" s="1">
        <v>116585</v>
      </c>
      <c r="N461" s="3">
        <f>IF(ISERR(LN(Table111[[#This Row],[Close Price]]/I460)),"-",LN(Table111[[#This Row],[Close Price]]/I460))</f>
        <v>1.3958684566871603E-3</v>
      </c>
    </row>
    <row r="462" spans="1:14" x14ac:dyDescent="0.3">
      <c r="A462" s="1" t="s">
        <v>34</v>
      </c>
      <c r="B462" s="1" t="s">
        <v>14</v>
      </c>
      <c r="C462" s="2">
        <v>43787</v>
      </c>
      <c r="D462" s="1">
        <v>716.9</v>
      </c>
      <c r="E462" s="1">
        <v>717.8</v>
      </c>
      <c r="F462" s="1">
        <v>725.5</v>
      </c>
      <c r="G462" s="1">
        <v>712.2</v>
      </c>
      <c r="H462" s="1">
        <v>724.1</v>
      </c>
      <c r="I462" s="1">
        <v>722.95</v>
      </c>
      <c r="J462" s="1">
        <v>718.56</v>
      </c>
      <c r="K462" s="1">
        <v>7907958</v>
      </c>
      <c r="L462" s="1">
        <v>5682328123</v>
      </c>
      <c r="M462" s="1">
        <v>146520</v>
      </c>
      <c r="N462" s="3">
        <f>IF(ISERR(LN(Table111[[#This Row],[Close Price]]/I461)),"-",LN(Table111[[#This Row],[Close Price]]/I461))</f>
        <v>8.4037026153087682E-3</v>
      </c>
    </row>
    <row r="463" spans="1:14" x14ac:dyDescent="0.3">
      <c r="A463" s="1" t="s">
        <v>34</v>
      </c>
      <c r="B463" s="1" t="s">
        <v>14</v>
      </c>
      <c r="C463" s="2">
        <v>43788</v>
      </c>
      <c r="D463" s="1">
        <v>722.95</v>
      </c>
      <c r="E463" s="1">
        <v>725</v>
      </c>
      <c r="F463" s="1">
        <v>750.2</v>
      </c>
      <c r="G463" s="1">
        <v>725</v>
      </c>
      <c r="H463" s="1">
        <v>749.8</v>
      </c>
      <c r="I463" s="1">
        <v>747.8</v>
      </c>
      <c r="J463" s="1">
        <v>739.93</v>
      </c>
      <c r="K463" s="1">
        <v>14424251</v>
      </c>
      <c r="L463" s="1">
        <v>10672982842.549999</v>
      </c>
      <c r="M463" s="1">
        <v>204504</v>
      </c>
      <c r="N463" s="3">
        <f>IF(ISERR(LN(Table111[[#This Row],[Close Price]]/I462)),"-",LN(Table111[[#This Row],[Close Price]]/I462))</f>
        <v>3.3795499068877848E-2</v>
      </c>
    </row>
    <row r="464" spans="1:14" x14ac:dyDescent="0.3">
      <c r="A464" s="1" t="s">
        <v>34</v>
      </c>
      <c r="B464" s="1" t="s">
        <v>14</v>
      </c>
      <c r="C464" s="2">
        <v>43789</v>
      </c>
      <c r="D464" s="1">
        <v>747.8</v>
      </c>
      <c r="E464" s="1">
        <v>748</v>
      </c>
      <c r="F464" s="1">
        <v>753.85</v>
      </c>
      <c r="G464" s="1">
        <v>741.25</v>
      </c>
      <c r="H464" s="1">
        <v>748.4</v>
      </c>
      <c r="I464" s="1">
        <v>748.75</v>
      </c>
      <c r="J464" s="1">
        <v>748.47</v>
      </c>
      <c r="K464" s="1">
        <v>8798051</v>
      </c>
      <c r="L464" s="1">
        <v>6585093761.3000002</v>
      </c>
      <c r="M464" s="1">
        <v>150418</v>
      </c>
      <c r="N464" s="3">
        <f>IF(ISERR(LN(Table111[[#This Row],[Close Price]]/I463)),"-",LN(Table111[[#This Row],[Close Price]]/I463))</f>
        <v>1.2695868866458445E-3</v>
      </c>
    </row>
    <row r="465" spans="1:14" x14ac:dyDescent="0.3">
      <c r="A465" s="1" t="s">
        <v>34</v>
      </c>
      <c r="B465" s="1" t="s">
        <v>14</v>
      </c>
      <c r="C465" s="2">
        <v>43790</v>
      </c>
      <c r="D465" s="1">
        <v>748.75</v>
      </c>
      <c r="E465" s="1">
        <v>749</v>
      </c>
      <c r="F465" s="1">
        <v>749</v>
      </c>
      <c r="G465" s="1">
        <v>734.3</v>
      </c>
      <c r="H465" s="1">
        <v>735.35</v>
      </c>
      <c r="I465" s="1">
        <v>737.4</v>
      </c>
      <c r="J465" s="1">
        <v>739.42</v>
      </c>
      <c r="K465" s="1">
        <v>5529542</v>
      </c>
      <c r="L465" s="1">
        <v>4088675576.8000002</v>
      </c>
      <c r="M465" s="1">
        <v>131600</v>
      </c>
      <c r="N465" s="3">
        <f>IF(ISERR(LN(Table111[[#This Row],[Close Price]]/I464)),"-",LN(Table111[[#This Row],[Close Price]]/I464))</f>
        <v>-1.527466362961496E-2</v>
      </c>
    </row>
    <row r="466" spans="1:14" x14ac:dyDescent="0.3">
      <c r="A466" s="1" t="s">
        <v>34</v>
      </c>
      <c r="B466" s="1" t="s">
        <v>14</v>
      </c>
      <c r="C466" s="2">
        <v>43791</v>
      </c>
      <c r="D466" s="1">
        <v>737.4</v>
      </c>
      <c r="E466" s="1">
        <v>737.4</v>
      </c>
      <c r="F466" s="1">
        <v>740</v>
      </c>
      <c r="G466" s="1">
        <v>727.5</v>
      </c>
      <c r="H466" s="1">
        <v>730.6</v>
      </c>
      <c r="I466" s="1">
        <v>732.1</v>
      </c>
      <c r="J466" s="1">
        <v>732.79</v>
      </c>
      <c r="K466" s="1">
        <v>4889776</v>
      </c>
      <c r="L466" s="1">
        <v>3583179391.0999999</v>
      </c>
      <c r="M466" s="1">
        <v>135894</v>
      </c>
      <c r="N466" s="3">
        <f>IF(ISERR(LN(Table111[[#This Row],[Close Price]]/I465)),"-",LN(Table111[[#This Row],[Close Price]]/I465))</f>
        <v>-7.2133691474470527E-3</v>
      </c>
    </row>
    <row r="467" spans="1:14" x14ac:dyDescent="0.3">
      <c r="A467" s="1" t="s">
        <v>34</v>
      </c>
      <c r="B467" s="1" t="s">
        <v>14</v>
      </c>
      <c r="C467" s="2">
        <v>43794</v>
      </c>
      <c r="D467" s="1">
        <v>732.1</v>
      </c>
      <c r="E467" s="1">
        <v>731.95</v>
      </c>
      <c r="F467" s="1">
        <v>756.8</v>
      </c>
      <c r="G467" s="1">
        <v>730</v>
      </c>
      <c r="H467" s="1">
        <v>755</v>
      </c>
      <c r="I467" s="1">
        <v>754.75</v>
      </c>
      <c r="J467" s="1">
        <v>744.91</v>
      </c>
      <c r="K467" s="1">
        <v>6888402</v>
      </c>
      <c r="L467" s="1">
        <v>5131271236.9499998</v>
      </c>
      <c r="M467" s="1">
        <v>131775</v>
      </c>
      <c r="N467" s="3">
        <f>IF(ISERR(LN(Table111[[#This Row],[Close Price]]/I466)),"-",LN(Table111[[#This Row],[Close Price]]/I466))</f>
        <v>3.0469451934351081E-2</v>
      </c>
    </row>
    <row r="468" spans="1:14" x14ac:dyDescent="0.3">
      <c r="A468" s="1" t="s">
        <v>34</v>
      </c>
      <c r="B468" s="1" t="s">
        <v>14</v>
      </c>
      <c r="C468" s="2">
        <v>43795</v>
      </c>
      <c r="D468" s="1">
        <v>754.75</v>
      </c>
      <c r="E468" s="1">
        <v>756.8</v>
      </c>
      <c r="F468" s="1">
        <v>762</v>
      </c>
      <c r="G468" s="1">
        <v>744</v>
      </c>
      <c r="H468" s="1">
        <v>755</v>
      </c>
      <c r="I468" s="1">
        <v>752.25</v>
      </c>
      <c r="J468" s="1">
        <v>753.54</v>
      </c>
      <c r="K468" s="1">
        <v>14624880</v>
      </c>
      <c r="L468" s="1">
        <v>11020375185.5</v>
      </c>
      <c r="M468" s="1">
        <v>163793</v>
      </c>
      <c r="N468" s="3">
        <f>IF(ISERR(LN(Table111[[#This Row],[Close Price]]/I467)),"-",LN(Table111[[#This Row],[Close Price]]/I467))</f>
        <v>-3.3178530767935602E-3</v>
      </c>
    </row>
    <row r="469" spans="1:14" x14ac:dyDescent="0.3">
      <c r="A469" s="1" t="s">
        <v>34</v>
      </c>
      <c r="B469" s="1" t="s">
        <v>14</v>
      </c>
      <c r="C469" s="2">
        <v>43796</v>
      </c>
      <c r="D469" s="1">
        <v>752.25</v>
      </c>
      <c r="E469" s="1">
        <v>755</v>
      </c>
      <c r="F469" s="1">
        <v>763.75</v>
      </c>
      <c r="G469" s="1">
        <v>748.4</v>
      </c>
      <c r="H469" s="1">
        <v>749.1</v>
      </c>
      <c r="I469" s="1">
        <v>752.9</v>
      </c>
      <c r="J469" s="1">
        <v>756.69</v>
      </c>
      <c r="K469" s="1">
        <v>8436862</v>
      </c>
      <c r="L469" s="1">
        <v>6384063956.9499998</v>
      </c>
      <c r="M469" s="1">
        <v>154845</v>
      </c>
      <c r="N469" s="3">
        <f>IF(ISERR(LN(Table111[[#This Row],[Close Price]]/I468)),"-",LN(Table111[[#This Row],[Close Price]]/I468))</f>
        <v>8.6370134592192698E-4</v>
      </c>
    </row>
    <row r="470" spans="1:14" x14ac:dyDescent="0.3">
      <c r="A470" s="1" t="s">
        <v>34</v>
      </c>
      <c r="B470" s="1" t="s">
        <v>14</v>
      </c>
      <c r="C470" s="2">
        <v>43797</v>
      </c>
      <c r="D470" s="1">
        <v>752.9</v>
      </c>
      <c r="E470" s="1">
        <v>752.3</v>
      </c>
      <c r="F470" s="1">
        <v>755.65</v>
      </c>
      <c r="G470" s="1">
        <v>745.75</v>
      </c>
      <c r="H470" s="1">
        <v>750.5</v>
      </c>
      <c r="I470" s="1">
        <v>750.6</v>
      </c>
      <c r="J470" s="1">
        <v>750.27</v>
      </c>
      <c r="K470" s="1">
        <v>9235443</v>
      </c>
      <c r="L470" s="1">
        <v>6929044432.6499996</v>
      </c>
      <c r="M470" s="1">
        <v>138405</v>
      </c>
      <c r="N470" s="3">
        <f>IF(ISERR(LN(Table111[[#This Row],[Close Price]]/I469)),"-",LN(Table111[[#This Row],[Close Price]]/I469))</f>
        <v>-3.0595301551560351E-3</v>
      </c>
    </row>
    <row r="471" spans="1:14" x14ac:dyDescent="0.3">
      <c r="A471" s="1" t="s">
        <v>34</v>
      </c>
      <c r="B471" s="1" t="s">
        <v>14</v>
      </c>
      <c r="C471" s="2">
        <v>43798</v>
      </c>
      <c r="D471" s="1">
        <v>750.6</v>
      </c>
      <c r="E471" s="1">
        <v>749.9</v>
      </c>
      <c r="F471" s="1">
        <v>756.35</v>
      </c>
      <c r="G471" s="1">
        <v>736.5</v>
      </c>
      <c r="H471" s="1">
        <v>738.6</v>
      </c>
      <c r="I471" s="1">
        <v>739.05</v>
      </c>
      <c r="J471" s="1">
        <v>744.89</v>
      </c>
      <c r="K471" s="1">
        <v>12674173</v>
      </c>
      <c r="L471" s="1">
        <v>9440830186.3500004</v>
      </c>
      <c r="M471" s="1">
        <v>133009</v>
      </c>
      <c r="N471" s="3">
        <f>IF(ISERR(LN(Table111[[#This Row],[Close Price]]/I470)),"-",LN(Table111[[#This Row],[Close Price]]/I470))</f>
        <v>-1.5507309042838728E-2</v>
      </c>
    </row>
    <row r="472" spans="1:14" x14ac:dyDescent="0.3">
      <c r="A472" s="1" t="s">
        <v>34</v>
      </c>
      <c r="B472" s="1" t="s">
        <v>14</v>
      </c>
      <c r="C472" s="2">
        <v>43801</v>
      </c>
      <c r="D472" s="1">
        <v>739.05</v>
      </c>
      <c r="E472" s="1">
        <v>739.25</v>
      </c>
      <c r="F472" s="1">
        <v>746</v>
      </c>
      <c r="G472" s="1">
        <v>737.35</v>
      </c>
      <c r="H472" s="1">
        <v>744.55</v>
      </c>
      <c r="I472" s="1">
        <v>744.3</v>
      </c>
      <c r="J472" s="1">
        <v>741.28</v>
      </c>
      <c r="K472" s="1">
        <v>8285491</v>
      </c>
      <c r="L472" s="1">
        <v>6141885081.3000002</v>
      </c>
      <c r="M472" s="1">
        <v>141622</v>
      </c>
      <c r="N472" s="3">
        <f>IF(ISERR(LN(Table111[[#This Row],[Close Price]]/I471)),"-",LN(Table111[[#This Row],[Close Price]]/I471))</f>
        <v>7.0786017077832716E-3</v>
      </c>
    </row>
    <row r="473" spans="1:14" x14ac:dyDescent="0.3">
      <c r="A473" s="1" t="s">
        <v>34</v>
      </c>
      <c r="B473" s="1" t="s">
        <v>14</v>
      </c>
      <c r="C473" s="2">
        <v>43802</v>
      </c>
      <c r="D473" s="1">
        <v>744.3</v>
      </c>
      <c r="E473" s="1">
        <v>744.95</v>
      </c>
      <c r="F473" s="1">
        <v>744.95</v>
      </c>
      <c r="G473" s="1">
        <v>730.65</v>
      </c>
      <c r="H473" s="1">
        <v>732.85</v>
      </c>
      <c r="I473" s="1">
        <v>733.4</v>
      </c>
      <c r="J473" s="1">
        <v>735.1</v>
      </c>
      <c r="K473" s="1">
        <v>5408215</v>
      </c>
      <c r="L473" s="1">
        <v>3975582034.9000001</v>
      </c>
      <c r="M473" s="1">
        <v>100475</v>
      </c>
      <c r="N473" s="3">
        <f>IF(ISERR(LN(Table111[[#This Row],[Close Price]]/I472)),"-",LN(Table111[[#This Row],[Close Price]]/I472))</f>
        <v>-1.475292372863935E-2</v>
      </c>
    </row>
    <row r="474" spans="1:14" x14ac:dyDescent="0.3">
      <c r="A474" s="1" t="s">
        <v>34</v>
      </c>
      <c r="B474" s="1" t="s">
        <v>14</v>
      </c>
      <c r="C474" s="2">
        <v>43803</v>
      </c>
      <c r="D474" s="1">
        <v>733.4</v>
      </c>
      <c r="E474" s="1">
        <v>732.85</v>
      </c>
      <c r="F474" s="1">
        <v>747</v>
      </c>
      <c r="G474" s="1">
        <v>729.3</v>
      </c>
      <c r="H474" s="1">
        <v>739.8</v>
      </c>
      <c r="I474" s="1">
        <v>739.85</v>
      </c>
      <c r="J474" s="1">
        <v>737.86</v>
      </c>
      <c r="K474" s="1">
        <v>8016237</v>
      </c>
      <c r="L474" s="1">
        <v>5914839282.75</v>
      </c>
      <c r="M474" s="1">
        <v>133962</v>
      </c>
      <c r="N474" s="3">
        <f>IF(ISERR(LN(Table111[[#This Row],[Close Price]]/I473)),"-",LN(Table111[[#This Row],[Close Price]]/I473))</f>
        <v>8.7562073113177045E-3</v>
      </c>
    </row>
    <row r="475" spans="1:14" x14ac:dyDescent="0.3">
      <c r="A475" s="1" t="s">
        <v>34</v>
      </c>
      <c r="B475" s="1" t="s">
        <v>14</v>
      </c>
      <c r="C475" s="2">
        <v>43804</v>
      </c>
      <c r="D475" s="1">
        <v>739.85</v>
      </c>
      <c r="E475" s="1">
        <v>743</v>
      </c>
      <c r="F475" s="1">
        <v>745</v>
      </c>
      <c r="G475" s="1">
        <v>725.3</v>
      </c>
      <c r="H475" s="1">
        <v>728</v>
      </c>
      <c r="I475" s="1">
        <v>729.25</v>
      </c>
      <c r="J475" s="1">
        <v>735.24</v>
      </c>
      <c r="K475" s="1">
        <v>8151690</v>
      </c>
      <c r="L475" s="1">
        <v>5993446773.0500002</v>
      </c>
      <c r="M475" s="1">
        <v>102271</v>
      </c>
      <c r="N475" s="3">
        <f>IF(ISERR(LN(Table111[[#This Row],[Close Price]]/I474)),"-",LN(Table111[[#This Row],[Close Price]]/I474))</f>
        <v>-1.4430854200712464E-2</v>
      </c>
    </row>
    <row r="476" spans="1:14" x14ac:dyDescent="0.3">
      <c r="A476" s="1" t="s">
        <v>34</v>
      </c>
      <c r="B476" s="1" t="s">
        <v>14</v>
      </c>
      <c r="C476" s="2">
        <v>43805</v>
      </c>
      <c r="D476" s="1">
        <v>729.25</v>
      </c>
      <c r="E476" s="1">
        <v>732.8</v>
      </c>
      <c r="F476" s="1">
        <v>735.25</v>
      </c>
      <c r="G476" s="1">
        <v>715</v>
      </c>
      <c r="H476" s="1">
        <v>718</v>
      </c>
      <c r="I476" s="1">
        <v>717.6</v>
      </c>
      <c r="J476" s="1">
        <v>723.94</v>
      </c>
      <c r="K476" s="1">
        <v>7458610</v>
      </c>
      <c r="L476" s="1">
        <v>5399601679.8999996</v>
      </c>
      <c r="M476" s="1">
        <v>88795</v>
      </c>
      <c r="N476" s="3">
        <f>IF(ISERR(LN(Table111[[#This Row],[Close Price]]/I475)),"-",LN(Table111[[#This Row],[Close Price]]/I475))</f>
        <v>-1.6104298003244422E-2</v>
      </c>
    </row>
    <row r="477" spans="1:14" x14ac:dyDescent="0.3">
      <c r="A477" s="1" t="s">
        <v>34</v>
      </c>
      <c r="B477" s="1" t="s">
        <v>14</v>
      </c>
      <c r="C477" s="2">
        <v>43808</v>
      </c>
      <c r="D477" s="1">
        <v>717.6</v>
      </c>
      <c r="E477" s="1">
        <v>713.45</v>
      </c>
      <c r="F477" s="1">
        <v>733.9</v>
      </c>
      <c r="G477" s="1">
        <v>710</v>
      </c>
      <c r="H477" s="1">
        <v>732.35</v>
      </c>
      <c r="I477" s="1">
        <v>732</v>
      </c>
      <c r="J477" s="1">
        <v>723.54</v>
      </c>
      <c r="K477" s="1">
        <v>8977174</v>
      </c>
      <c r="L477" s="1">
        <v>6495326415.8000002</v>
      </c>
      <c r="M477" s="1">
        <v>128084</v>
      </c>
      <c r="N477" s="3">
        <f>IF(ISERR(LN(Table111[[#This Row],[Close Price]]/I476)),"-",LN(Table111[[#This Row],[Close Price]]/I476))</f>
        <v>1.9868203216725184E-2</v>
      </c>
    </row>
    <row r="478" spans="1:14" x14ac:dyDescent="0.3">
      <c r="A478" s="1" t="s">
        <v>34</v>
      </c>
      <c r="B478" s="1" t="s">
        <v>14</v>
      </c>
      <c r="C478" s="2">
        <v>43809</v>
      </c>
      <c r="D478" s="1">
        <v>732</v>
      </c>
      <c r="E478" s="1">
        <v>731</v>
      </c>
      <c r="F478" s="1">
        <v>734.8</v>
      </c>
      <c r="G478" s="1">
        <v>714</v>
      </c>
      <c r="H478" s="1">
        <v>714.2</v>
      </c>
      <c r="I478" s="1">
        <v>715.7</v>
      </c>
      <c r="J478" s="1">
        <v>720.61</v>
      </c>
      <c r="K478" s="1">
        <v>7625748</v>
      </c>
      <c r="L478" s="1">
        <v>5495181690.1999998</v>
      </c>
      <c r="M478" s="1">
        <v>116431</v>
      </c>
      <c r="N478" s="3">
        <f>IF(ISERR(LN(Table111[[#This Row],[Close Price]]/I477)),"-",LN(Table111[[#This Row],[Close Price]]/I477))</f>
        <v>-2.2519429216759652E-2</v>
      </c>
    </row>
    <row r="479" spans="1:14" x14ac:dyDescent="0.3">
      <c r="A479" s="1" t="s">
        <v>34</v>
      </c>
      <c r="B479" s="1" t="s">
        <v>14</v>
      </c>
      <c r="C479" s="2">
        <v>43810</v>
      </c>
      <c r="D479" s="1">
        <v>715.7</v>
      </c>
      <c r="E479" s="1">
        <v>711.5</v>
      </c>
      <c r="F479" s="1">
        <v>722.4</v>
      </c>
      <c r="G479" s="1">
        <v>709.05</v>
      </c>
      <c r="H479" s="1">
        <v>715.8</v>
      </c>
      <c r="I479" s="1">
        <v>716.55</v>
      </c>
      <c r="J479" s="1">
        <v>715.05</v>
      </c>
      <c r="K479" s="1">
        <v>8266375</v>
      </c>
      <c r="L479" s="1">
        <v>5910864331.8500004</v>
      </c>
      <c r="M479" s="1">
        <v>174218</v>
      </c>
      <c r="N479" s="3">
        <f>IF(ISERR(LN(Table111[[#This Row],[Close Price]]/I478)),"-",LN(Table111[[#This Row],[Close Price]]/I478))</f>
        <v>1.1869437595286225E-3</v>
      </c>
    </row>
    <row r="480" spans="1:14" x14ac:dyDescent="0.3">
      <c r="A480" s="1" t="s">
        <v>34</v>
      </c>
      <c r="B480" s="1" t="s">
        <v>14</v>
      </c>
      <c r="C480" s="2">
        <v>43811</v>
      </c>
      <c r="D480" s="1">
        <v>716.55</v>
      </c>
      <c r="E480" s="1">
        <v>719</v>
      </c>
      <c r="F480" s="1">
        <v>725.3</v>
      </c>
      <c r="G480" s="1">
        <v>715.15</v>
      </c>
      <c r="H480" s="1">
        <v>720.75</v>
      </c>
      <c r="I480" s="1">
        <v>722.1</v>
      </c>
      <c r="J480" s="1">
        <v>720.62</v>
      </c>
      <c r="K480" s="1">
        <v>5519774</v>
      </c>
      <c r="L480" s="1">
        <v>3977659807.5500002</v>
      </c>
      <c r="M480" s="1">
        <v>109971</v>
      </c>
      <c r="N480" s="3">
        <f>IF(ISERR(LN(Table111[[#This Row],[Close Price]]/I479)),"-",LN(Table111[[#This Row],[Close Price]]/I479))</f>
        <v>7.7156049530556041E-3</v>
      </c>
    </row>
    <row r="481" spans="1:14" x14ac:dyDescent="0.3">
      <c r="A481" s="1" t="s">
        <v>34</v>
      </c>
      <c r="B481" s="1" t="s">
        <v>14</v>
      </c>
      <c r="C481" s="2">
        <v>43812</v>
      </c>
      <c r="D481" s="1">
        <v>722.1</v>
      </c>
      <c r="E481" s="1">
        <v>725.6</v>
      </c>
      <c r="F481" s="1">
        <v>754.85</v>
      </c>
      <c r="G481" s="1">
        <v>725</v>
      </c>
      <c r="H481" s="1">
        <v>752.25</v>
      </c>
      <c r="I481" s="1">
        <v>752</v>
      </c>
      <c r="J481" s="1">
        <v>744.92</v>
      </c>
      <c r="K481" s="1">
        <v>14834140</v>
      </c>
      <c r="L481" s="1">
        <v>11050200666.299999</v>
      </c>
      <c r="M481" s="1">
        <v>231803</v>
      </c>
      <c r="N481" s="3">
        <f>IF(ISERR(LN(Table111[[#This Row],[Close Price]]/I480)),"-",LN(Table111[[#This Row],[Close Price]]/I480))</f>
        <v>4.0572690492703928E-2</v>
      </c>
    </row>
    <row r="482" spans="1:14" x14ac:dyDescent="0.3">
      <c r="A482" s="1" t="s">
        <v>34</v>
      </c>
      <c r="B482" s="1" t="s">
        <v>14</v>
      </c>
      <c r="C482" s="2">
        <v>43815</v>
      </c>
      <c r="D482" s="1">
        <v>752</v>
      </c>
      <c r="E482" s="1">
        <v>752.25</v>
      </c>
      <c r="F482" s="1">
        <v>754.7</v>
      </c>
      <c r="G482" s="1">
        <v>746.2</v>
      </c>
      <c r="H482" s="1">
        <v>746.8</v>
      </c>
      <c r="I482" s="1">
        <v>747.25</v>
      </c>
      <c r="J482" s="1">
        <v>748.96</v>
      </c>
      <c r="K482" s="1">
        <v>7286003</v>
      </c>
      <c r="L482" s="1">
        <v>5456954774.6999998</v>
      </c>
      <c r="M482" s="1">
        <v>153642</v>
      </c>
      <c r="N482" s="3">
        <f>IF(ISERR(LN(Table111[[#This Row],[Close Price]]/I481)),"-",LN(Table111[[#This Row],[Close Price]]/I481))</f>
        <v>-6.3365227857926061E-3</v>
      </c>
    </row>
    <row r="483" spans="1:14" x14ac:dyDescent="0.3">
      <c r="A483" s="1" t="s">
        <v>34</v>
      </c>
      <c r="B483" s="1" t="s">
        <v>14</v>
      </c>
      <c r="C483" s="2">
        <v>43816</v>
      </c>
      <c r="D483" s="1">
        <v>747.25</v>
      </c>
      <c r="E483" s="1">
        <v>747.6</v>
      </c>
      <c r="F483" s="1">
        <v>756.5</v>
      </c>
      <c r="G483" s="1">
        <v>741.35</v>
      </c>
      <c r="H483" s="1">
        <v>745.25</v>
      </c>
      <c r="I483" s="1">
        <v>745.65</v>
      </c>
      <c r="J483" s="1">
        <v>749.78</v>
      </c>
      <c r="K483" s="1">
        <v>9788065</v>
      </c>
      <c r="L483" s="1">
        <v>7338908169.4499998</v>
      </c>
      <c r="M483" s="1">
        <v>152088</v>
      </c>
      <c r="N483" s="3">
        <f>IF(ISERR(LN(Table111[[#This Row],[Close Price]]/I482)),"-",LN(Table111[[#This Row],[Close Price]]/I482))</f>
        <v>-2.1434799552559189E-3</v>
      </c>
    </row>
    <row r="484" spans="1:14" x14ac:dyDescent="0.3">
      <c r="A484" s="1" t="s">
        <v>34</v>
      </c>
      <c r="B484" s="1" t="s">
        <v>14</v>
      </c>
      <c r="C484" s="2">
        <v>43817</v>
      </c>
      <c r="D484" s="1">
        <v>745.65</v>
      </c>
      <c r="E484" s="1">
        <v>745.8</v>
      </c>
      <c r="F484" s="1">
        <v>748.55</v>
      </c>
      <c r="G484" s="1">
        <v>737.6</v>
      </c>
      <c r="H484" s="1">
        <v>742.6</v>
      </c>
      <c r="I484" s="1">
        <v>741.85</v>
      </c>
      <c r="J484" s="1">
        <v>741.46</v>
      </c>
      <c r="K484" s="1">
        <v>6678420</v>
      </c>
      <c r="L484" s="1">
        <v>4951749674.3500004</v>
      </c>
      <c r="M484" s="1">
        <v>106742</v>
      </c>
      <c r="N484" s="3">
        <f>IF(ISERR(LN(Table111[[#This Row],[Close Price]]/I483)),"-",LN(Table111[[#This Row],[Close Price]]/I483))</f>
        <v>-5.1092548119886132E-3</v>
      </c>
    </row>
    <row r="485" spans="1:14" x14ac:dyDescent="0.3">
      <c r="A485" s="1" t="s">
        <v>34</v>
      </c>
      <c r="B485" s="1" t="s">
        <v>14</v>
      </c>
      <c r="C485" s="2">
        <v>43818</v>
      </c>
      <c r="D485" s="1">
        <v>741.85</v>
      </c>
      <c r="E485" s="1">
        <v>743.1</v>
      </c>
      <c r="F485" s="1">
        <v>750</v>
      </c>
      <c r="G485" s="1">
        <v>740.65</v>
      </c>
      <c r="H485" s="1">
        <v>744.2</v>
      </c>
      <c r="I485" s="1">
        <v>742.55</v>
      </c>
      <c r="J485" s="1">
        <v>745.01</v>
      </c>
      <c r="K485" s="1">
        <v>8400708</v>
      </c>
      <c r="L485" s="1">
        <v>6258615740.6000004</v>
      </c>
      <c r="M485" s="1">
        <v>118348</v>
      </c>
      <c r="N485" s="3">
        <f>IF(ISERR(LN(Table111[[#This Row],[Close Price]]/I484)),"-",LN(Table111[[#This Row],[Close Price]]/I484))</f>
        <v>9.4314208015136623E-4</v>
      </c>
    </row>
    <row r="486" spans="1:14" x14ac:dyDescent="0.3">
      <c r="A486" s="1" t="s">
        <v>34</v>
      </c>
      <c r="B486" s="1" t="s">
        <v>14</v>
      </c>
      <c r="C486" s="2">
        <v>43819</v>
      </c>
      <c r="D486" s="1">
        <v>742.55</v>
      </c>
      <c r="E486" s="1">
        <v>744.7</v>
      </c>
      <c r="F486" s="1">
        <v>747</v>
      </c>
      <c r="G486" s="1">
        <v>737.3</v>
      </c>
      <c r="H486" s="1">
        <v>739</v>
      </c>
      <c r="I486" s="1">
        <v>739.85</v>
      </c>
      <c r="J486" s="1">
        <v>741.11</v>
      </c>
      <c r="K486" s="1">
        <v>7019925</v>
      </c>
      <c r="L486" s="1">
        <v>5202512625.9499998</v>
      </c>
      <c r="M486" s="1">
        <v>85490</v>
      </c>
      <c r="N486" s="3">
        <f>IF(ISERR(LN(Table111[[#This Row],[Close Price]]/I485)),"-",LN(Table111[[#This Row],[Close Price]]/I485))</f>
        <v>-3.6427455284108426E-3</v>
      </c>
    </row>
    <row r="487" spans="1:14" x14ac:dyDescent="0.3">
      <c r="A487" s="1" t="s">
        <v>34</v>
      </c>
      <c r="B487" s="1" t="s">
        <v>14</v>
      </c>
      <c r="C487" s="2">
        <v>43822</v>
      </c>
      <c r="D487" s="1">
        <v>739.85</v>
      </c>
      <c r="E487" s="1">
        <v>736.9</v>
      </c>
      <c r="F487" s="1">
        <v>748.6</v>
      </c>
      <c r="G487" s="1">
        <v>735</v>
      </c>
      <c r="H487" s="1">
        <v>744.8</v>
      </c>
      <c r="I487" s="1">
        <v>743.15</v>
      </c>
      <c r="J487" s="1">
        <v>743.74</v>
      </c>
      <c r="K487" s="1">
        <v>10250382</v>
      </c>
      <c r="L487" s="1">
        <v>7623592833.1000004</v>
      </c>
      <c r="M487" s="1">
        <v>109855</v>
      </c>
      <c r="N487" s="3">
        <f>IF(ISERR(LN(Table111[[#This Row],[Close Price]]/I486)),"-",LN(Table111[[#This Row],[Close Price]]/I486))</f>
        <v>4.4504456463606767E-3</v>
      </c>
    </row>
    <row r="488" spans="1:14" x14ac:dyDescent="0.3">
      <c r="A488" s="1" t="s">
        <v>34</v>
      </c>
      <c r="B488" s="1" t="s">
        <v>14</v>
      </c>
      <c r="C488" s="2">
        <v>43823</v>
      </c>
      <c r="D488" s="1">
        <v>743.15</v>
      </c>
      <c r="E488" s="1">
        <v>744.5</v>
      </c>
      <c r="F488" s="1">
        <v>744.7</v>
      </c>
      <c r="G488" s="1">
        <v>737.8</v>
      </c>
      <c r="H488" s="1">
        <v>740</v>
      </c>
      <c r="I488" s="1">
        <v>740.65</v>
      </c>
      <c r="J488" s="1">
        <v>740.66</v>
      </c>
      <c r="K488" s="1">
        <v>3642916</v>
      </c>
      <c r="L488" s="1">
        <v>2698163772.75</v>
      </c>
      <c r="M488" s="1">
        <v>64957</v>
      </c>
      <c r="N488" s="3">
        <f>IF(ISERR(LN(Table111[[#This Row],[Close Price]]/I487)),"-",LN(Table111[[#This Row],[Close Price]]/I487))</f>
        <v>-3.3697295668427938E-3</v>
      </c>
    </row>
    <row r="489" spans="1:14" x14ac:dyDescent="0.3">
      <c r="A489" s="1" t="s">
        <v>34</v>
      </c>
      <c r="B489" s="1" t="s">
        <v>14</v>
      </c>
      <c r="C489" s="2">
        <v>43825</v>
      </c>
      <c r="D489" s="1">
        <v>740.65</v>
      </c>
      <c r="E489" s="1">
        <v>737.5</v>
      </c>
      <c r="F489" s="1">
        <v>740.65</v>
      </c>
      <c r="G489" s="1">
        <v>733.9</v>
      </c>
      <c r="H489" s="1">
        <v>739.9</v>
      </c>
      <c r="I489" s="1">
        <v>736.5</v>
      </c>
      <c r="J489" s="1">
        <v>736.96</v>
      </c>
      <c r="K489" s="1">
        <v>7919368</v>
      </c>
      <c r="L489" s="1">
        <v>5836254187.5500002</v>
      </c>
      <c r="M489" s="1">
        <v>71584</v>
      </c>
      <c r="N489" s="3">
        <f>IF(ISERR(LN(Table111[[#This Row],[Close Price]]/I488)),"-",LN(Table111[[#This Row],[Close Price]]/I488))</f>
        <v>-5.6189431253761309E-3</v>
      </c>
    </row>
    <row r="490" spans="1:14" x14ac:dyDescent="0.3">
      <c r="A490" s="1" t="s">
        <v>34</v>
      </c>
      <c r="B490" s="1" t="s">
        <v>14</v>
      </c>
      <c r="C490" s="2">
        <v>43826</v>
      </c>
      <c r="D490" s="1">
        <v>736.5</v>
      </c>
      <c r="E490" s="1">
        <v>739</v>
      </c>
      <c r="F490" s="1">
        <v>762</v>
      </c>
      <c r="G490" s="1">
        <v>736.3</v>
      </c>
      <c r="H490" s="1">
        <v>760.9</v>
      </c>
      <c r="I490" s="1">
        <v>760.15</v>
      </c>
      <c r="J490" s="1">
        <v>753.47</v>
      </c>
      <c r="K490" s="1">
        <v>10736285</v>
      </c>
      <c r="L490" s="1">
        <v>8089428751.1499996</v>
      </c>
      <c r="M490" s="1">
        <v>156492</v>
      </c>
      <c r="N490" s="3">
        <f>IF(ISERR(LN(Table111[[#This Row],[Close Price]]/I489)),"-",LN(Table111[[#This Row],[Close Price]]/I489))</f>
        <v>3.1606546324159997E-2</v>
      </c>
    </row>
    <row r="491" spans="1:14" x14ac:dyDescent="0.3">
      <c r="A491" s="1" t="s">
        <v>34</v>
      </c>
      <c r="B491" s="1" t="s">
        <v>14</v>
      </c>
      <c r="C491" s="2">
        <v>43829</v>
      </c>
      <c r="D491" s="1">
        <v>760.15</v>
      </c>
      <c r="E491" s="1">
        <v>760.9</v>
      </c>
      <c r="F491" s="1">
        <v>765.75</v>
      </c>
      <c r="G491" s="1">
        <v>751.05</v>
      </c>
      <c r="H491" s="1">
        <v>756</v>
      </c>
      <c r="I491" s="1">
        <v>754.1</v>
      </c>
      <c r="J491" s="1">
        <v>757.22</v>
      </c>
      <c r="K491" s="1">
        <v>10034206</v>
      </c>
      <c r="L491" s="1">
        <v>7598127725.3000002</v>
      </c>
      <c r="M491" s="1">
        <v>141431</v>
      </c>
      <c r="N491" s="3">
        <f>IF(ISERR(LN(Table111[[#This Row],[Close Price]]/I490)),"-",LN(Table111[[#This Row],[Close Price]]/I490))</f>
        <v>-7.9907970182436228E-3</v>
      </c>
    </row>
    <row r="492" spans="1:14" x14ac:dyDescent="0.3">
      <c r="A492" s="1" t="s">
        <v>34</v>
      </c>
      <c r="B492" s="1" t="s">
        <v>14</v>
      </c>
      <c r="C492" s="2">
        <v>43830</v>
      </c>
      <c r="D492" s="1">
        <v>754.1</v>
      </c>
      <c r="E492" s="1">
        <v>753.85</v>
      </c>
      <c r="F492" s="1">
        <v>765.85</v>
      </c>
      <c r="G492" s="1">
        <v>751.4</v>
      </c>
      <c r="H492" s="1">
        <v>752.5</v>
      </c>
      <c r="I492" s="1">
        <v>754.1</v>
      </c>
      <c r="J492" s="1">
        <v>758.32</v>
      </c>
      <c r="K492" s="1">
        <v>11660781</v>
      </c>
      <c r="L492" s="1">
        <v>8842548882.75</v>
      </c>
      <c r="M492" s="1">
        <v>131248</v>
      </c>
      <c r="N492" s="3">
        <f>IF(ISERR(LN(Table111[[#This Row],[Close Price]]/I491)),"-",LN(Table111[[#This Row],[Close Price]]/I491))</f>
        <v>0</v>
      </c>
    </row>
    <row r="493" spans="1:14" x14ac:dyDescent="0.3">
      <c r="A493" s="1" t="s">
        <v>34</v>
      </c>
      <c r="B493" s="1" t="s">
        <v>14</v>
      </c>
      <c r="C493" s="2">
        <v>43831</v>
      </c>
      <c r="D493" s="1">
        <v>754.1</v>
      </c>
      <c r="E493" s="1">
        <v>754.9</v>
      </c>
      <c r="F493" s="1">
        <v>759.95</v>
      </c>
      <c r="G493" s="1">
        <v>747.2</v>
      </c>
      <c r="H493" s="1">
        <v>748.75</v>
      </c>
      <c r="I493" s="1">
        <v>748.7</v>
      </c>
      <c r="J493" s="1">
        <v>751.81</v>
      </c>
      <c r="K493" s="1">
        <v>4917748</v>
      </c>
      <c r="L493" s="1">
        <v>3697221320</v>
      </c>
      <c r="M493" s="1">
        <v>80824</v>
      </c>
      <c r="N493" s="3">
        <f>IF(ISERR(LN(Table111[[#This Row],[Close Price]]/I492)),"-",LN(Table111[[#This Row],[Close Price]]/I492))</f>
        <v>-7.1866159719618039E-3</v>
      </c>
    </row>
    <row r="494" spans="1:14" x14ac:dyDescent="0.3">
      <c r="A494" s="1" t="s">
        <v>34</v>
      </c>
      <c r="B494" s="1" t="s">
        <v>14</v>
      </c>
      <c r="C494" s="2">
        <v>43832</v>
      </c>
      <c r="D494" s="1">
        <v>748.7</v>
      </c>
      <c r="E494" s="1">
        <v>750</v>
      </c>
      <c r="F494" s="1">
        <v>759</v>
      </c>
      <c r="G494" s="1">
        <v>747.6</v>
      </c>
      <c r="H494" s="1">
        <v>756</v>
      </c>
      <c r="I494" s="1">
        <v>756.95</v>
      </c>
      <c r="J494" s="1">
        <v>753.82</v>
      </c>
      <c r="K494" s="1">
        <v>5156046</v>
      </c>
      <c r="L494" s="1">
        <v>3886739008.4499998</v>
      </c>
      <c r="M494" s="1">
        <v>88337</v>
      </c>
      <c r="N494" s="3">
        <f>IF(ISERR(LN(Table111[[#This Row],[Close Price]]/I493)),"-",LN(Table111[[#This Row],[Close Price]]/I493))</f>
        <v>1.0958831821248297E-2</v>
      </c>
    </row>
    <row r="495" spans="1:14" x14ac:dyDescent="0.3">
      <c r="A495" s="1" t="s">
        <v>34</v>
      </c>
      <c r="B495" s="1" t="s">
        <v>14</v>
      </c>
      <c r="C495" s="2">
        <v>43833</v>
      </c>
      <c r="D495" s="1">
        <v>756.95</v>
      </c>
      <c r="E495" s="1">
        <v>753.15</v>
      </c>
      <c r="F495" s="1">
        <v>756.25</v>
      </c>
      <c r="G495" s="1">
        <v>740.5</v>
      </c>
      <c r="H495" s="1">
        <v>742.4</v>
      </c>
      <c r="I495" s="1">
        <v>742.95</v>
      </c>
      <c r="J495" s="1">
        <v>746.33</v>
      </c>
      <c r="K495" s="1">
        <v>8489729</v>
      </c>
      <c r="L495" s="1">
        <v>6336165102.4499998</v>
      </c>
      <c r="M495" s="1">
        <v>139161</v>
      </c>
      <c r="N495" s="3">
        <f>IF(ISERR(LN(Table111[[#This Row],[Close Price]]/I494)),"-",LN(Table111[[#This Row],[Close Price]]/I494))</f>
        <v>-1.8668453355531366E-2</v>
      </c>
    </row>
    <row r="496" spans="1:14" x14ac:dyDescent="0.3">
      <c r="A496" s="1" t="s">
        <v>34</v>
      </c>
      <c r="B496" s="1" t="s">
        <v>14</v>
      </c>
      <c r="C496" s="2">
        <v>43836</v>
      </c>
      <c r="D496" s="1">
        <v>742.95</v>
      </c>
      <c r="E496" s="1">
        <v>739.45</v>
      </c>
      <c r="F496" s="1">
        <v>739.6</v>
      </c>
      <c r="G496" s="1">
        <v>721.7</v>
      </c>
      <c r="H496" s="1">
        <v>722</v>
      </c>
      <c r="I496" s="1">
        <v>723.25</v>
      </c>
      <c r="J496" s="1">
        <v>728.66</v>
      </c>
      <c r="K496" s="1">
        <v>6356198</v>
      </c>
      <c r="L496" s="1">
        <v>4631502050.6000004</v>
      </c>
      <c r="M496" s="1">
        <v>117943</v>
      </c>
      <c r="N496" s="3">
        <f>IF(ISERR(LN(Table111[[#This Row],[Close Price]]/I495)),"-",LN(Table111[[#This Row],[Close Price]]/I495))</f>
        <v>-2.6873803846111967E-2</v>
      </c>
    </row>
    <row r="497" spans="1:14" x14ac:dyDescent="0.3">
      <c r="A497" s="1" t="s">
        <v>34</v>
      </c>
      <c r="B497" s="1" t="s">
        <v>14</v>
      </c>
      <c r="C497" s="2">
        <v>43837</v>
      </c>
      <c r="D497" s="1">
        <v>723.25</v>
      </c>
      <c r="E497" s="1">
        <v>728</v>
      </c>
      <c r="F497" s="1">
        <v>738</v>
      </c>
      <c r="G497" s="1">
        <v>721.05</v>
      </c>
      <c r="H497" s="1">
        <v>726.95</v>
      </c>
      <c r="I497" s="1">
        <v>725.75</v>
      </c>
      <c r="J497" s="1">
        <v>728.4</v>
      </c>
      <c r="K497" s="1">
        <v>9103360</v>
      </c>
      <c r="L497" s="1">
        <v>6630906924</v>
      </c>
      <c r="M497" s="1">
        <v>123724</v>
      </c>
      <c r="N497" s="3">
        <f>IF(ISERR(LN(Table111[[#This Row],[Close Price]]/I496)),"-",LN(Table111[[#This Row],[Close Price]]/I496))</f>
        <v>3.450659048494746E-3</v>
      </c>
    </row>
    <row r="498" spans="1:14" x14ac:dyDescent="0.3">
      <c r="A498" s="1" t="s">
        <v>34</v>
      </c>
      <c r="B498" s="1" t="s">
        <v>14</v>
      </c>
      <c r="C498" s="2">
        <v>43838</v>
      </c>
      <c r="D498" s="1">
        <v>725.75</v>
      </c>
      <c r="E498" s="1">
        <v>715.25</v>
      </c>
      <c r="F498" s="1">
        <v>725.75</v>
      </c>
      <c r="G498" s="1">
        <v>709.1</v>
      </c>
      <c r="H498" s="1">
        <v>723.5</v>
      </c>
      <c r="I498" s="1">
        <v>724.5</v>
      </c>
      <c r="J498" s="1">
        <v>719.43</v>
      </c>
      <c r="K498" s="1">
        <v>8973215</v>
      </c>
      <c r="L498" s="1">
        <v>6455643808.5500002</v>
      </c>
      <c r="M498" s="1">
        <v>139364</v>
      </c>
      <c r="N498" s="3">
        <f>IF(ISERR(LN(Table111[[#This Row],[Close Price]]/I497)),"-",LN(Table111[[#This Row],[Close Price]]/I497))</f>
        <v>-1.7238411440021724E-3</v>
      </c>
    </row>
    <row r="499" spans="1:14" x14ac:dyDescent="0.3">
      <c r="A499" s="1" t="s">
        <v>34</v>
      </c>
      <c r="B499" s="1" t="s">
        <v>14</v>
      </c>
      <c r="C499" s="2">
        <v>43839</v>
      </c>
      <c r="D499" s="1">
        <v>724.5</v>
      </c>
      <c r="E499" s="1">
        <v>733.55</v>
      </c>
      <c r="F499" s="1">
        <v>745</v>
      </c>
      <c r="G499" s="1">
        <v>731</v>
      </c>
      <c r="H499" s="1">
        <v>740.8</v>
      </c>
      <c r="I499" s="1">
        <v>742.85</v>
      </c>
      <c r="J499" s="1">
        <v>740.73</v>
      </c>
      <c r="K499" s="1">
        <v>7559853</v>
      </c>
      <c r="L499" s="1">
        <v>5599831301.3999996</v>
      </c>
      <c r="M499" s="1">
        <v>92453</v>
      </c>
      <c r="N499" s="3">
        <f>IF(ISERR(LN(Table111[[#This Row],[Close Price]]/I498)),"-",LN(Table111[[#This Row],[Close Price]]/I498))</f>
        <v>2.5012378322624949E-2</v>
      </c>
    </row>
    <row r="500" spans="1:14" x14ac:dyDescent="0.3">
      <c r="A500" s="1" t="s">
        <v>34</v>
      </c>
      <c r="B500" s="1" t="s">
        <v>14</v>
      </c>
      <c r="C500" s="2">
        <v>43840</v>
      </c>
      <c r="D500" s="1">
        <v>742.85</v>
      </c>
      <c r="E500" s="1">
        <v>743</v>
      </c>
      <c r="F500" s="1">
        <v>751.8</v>
      </c>
      <c r="G500" s="1">
        <v>734.8</v>
      </c>
      <c r="H500" s="1">
        <v>739.5</v>
      </c>
      <c r="I500" s="1">
        <v>740.05</v>
      </c>
      <c r="J500" s="1">
        <v>742.36</v>
      </c>
      <c r="K500" s="1">
        <v>8550490</v>
      </c>
      <c r="L500" s="1">
        <v>6347553264.6499996</v>
      </c>
      <c r="M500" s="1">
        <v>108489</v>
      </c>
      <c r="N500" s="3">
        <f>IF(ISERR(LN(Table111[[#This Row],[Close Price]]/I499)),"-",LN(Table111[[#This Row],[Close Price]]/I499))</f>
        <v>-3.7763886001643287E-3</v>
      </c>
    </row>
    <row r="501" spans="1:14" x14ac:dyDescent="0.3">
      <c r="A501" s="1" t="s">
        <v>34</v>
      </c>
      <c r="B501" s="1" t="s">
        <v>14</v>
      </c>
      <c r="C501" s="2">
        <v>43843</v>
      </c>
      <c r="D501" s="1">
        <v>740.05</v>
      </c>
      <c r="E501" s="1">
        <v>740</v>
      </c>
      <c r="F501" s="1">
        <v>746.75</v>
      </c>
      <c r="G501" s="1">
        <v>735.35</v>
      </c>
      <c r="H501" s="1">
        <v>737.8</v>
      </c>
      <c r="I501" s="1">
        <v>737.4</v>
      </c>
      <c r="J501" s="1">
        <v>740.28</v>
      </c>
      <c r="K501" s="1">
        <v>6423758</v>
      </c>
      <c r="L501" s="1">
        <v>4755349709</v>
      </c>
      <c r="M501" s="1">
        <v>91988</v>
      </c>
      <c r="N501" s="3">
        <f>IF(ISERR(LN(Table111[[#This Row],[Close Price]]/I500)),"-",LN(Table111[[#This Row],[Close Price]]/I500))</f>
        <v>-3.5872656831535095E-3</v>
      </c>
    </row>
    <row r="502" spans="1:14" x14ac:dyDescent="0.3">
      <c r="A502" s="1" t="s">
        <v>34</v>
      </c>
      <c r="B502" s="1" t="s">
        <v>14</v>
      </c>
      <c r="C502" s="2">
        <v>43844</v>
      </c>
      <c r="D502" s="1">
        <v>737.4</v>
      </c>
      <c r="E502" s="1">
        <v>740</v>
      </c>
      <c r="F502" s="1">
        <v>751.4</v>
      </c>
      <c r="G502" s="1">
        <v>734.2</v>
      </c>
      <c r="H502" s="1">
        <v>746.05</v>
      </c>
      <c r="I502" s="1">
        <v>747.9</v>
      </c>
      <c r="J502" s="1">
        <v>742.83</v>
      </c>
      <c r="K502" s="1">
        <v>7237665</v>
      </c>
      <c r="L502" s="1">
        <v>5376379490.1000004</v>
      </c>
      <c r="M502" s="1">
        <v>140321</v>
      </c>
      <c r="N502" s="3">
        <f>IF(ISERR(LN(Table111[[#This Row],[Close Price]]/I501)),"-",LN(Table111[[#This Row],[Close Price]]/I501))</f>
        <v>1.4138793397577731E-2</v>
      </c>
    </row>
    <row r="503" spans="1:14" x14ac:dyDescent="0.3">
      <c r="A503" s="1" t="s">
        <v>34</v>
      </c>
      <c r="B503" s="1" t="s">
        <v>14</v>
      </c>
      <c r="C503" s="2">
        <v>43845</v>
      </c>
      <c r="D503" s="1">
        <v>747.9</v>
      </c>
      <c r="E503" s="1">
        <v>747.05</v>
      </c>
      <c r="F503" s="1">
        <v>749</v>
      </c>
      <c r="G503" s="1">
        <v>738</v>
      </c>
      <c r="H503" s="1">
        <v>745.25</v>
      </c>
      <c r="I503" s="1">
        <v>746.3</v>
      </c>
      <c r="J503" s="1">
        <v>742.81</v>
      </c>
      <c r="K503" s="1">
        <v>7911661</v>
      </c>
      <c r="L503" s="1">
        <v>5876864173.3999996</v>
      </c>
      <c r="M503" s="1">
        <v>121234</v>
      </c>
      <c r="N503" s="3">
        <f>IF(ISERR(LN(Table111[[#This Row],[Close Price]]/I502)),"-",LN(Table111[[#This Row],[Close Price]]/I502))</f>
        <v>-2.1416150602802195E-3</v>
      </c>
    </row>
    <row r="504" spans="1:14" x14ac:dyDescent="0.3">
      <c r="A504" s="1" t="s">
        <v>34</v>
      </c>
      <c r="B504" s="1" t="s">
        <v>14</v>
      </c>
      <c r="C504" s="2">
        <v>43846</v>
      </c>
      <c r="D504" s="1">
        <v>746.3</v>
      </c>
      <c r="E504" s="1">
        <v>746.5</v>
      </c>
      <c r="F504" s="1">
        <v>750.4</v>
      </c>
      <c r="G504" s="1">
        <v>735.1</v>
      </c>
      <c r="H504" s="1">
        <v>737.4</v>
      </c>
      <c r="I504" s="1">
        <v>737.3</v>
      </c>
      <c r="J504" s="1">
        <v>741.2</v>
      </c>
      <c r="K504" s="1">
        <v>6487613</v>
      </c>
      <c r="L504" s="1">
        <v>4808640439.5500002</v>
      </c>
      <c r="M504" s="1">
        <v>83509</v>
      </c>
      <c r="N504" s="3">
        <f>IF(ISERR(LN(Table111[[#This Row],[Close Price]]/I503)),"-",LN(Table111[[#This Row],[Close Price]]/I503))</f>
        <v>-1.2132799141736905E-2</v>
      </c>
    </row>
    <row r="505" spans="1:14" x14ac:dyDescent="0.3">
      <c r="A505" s="1" t="s">
        <v>34</v>
      </c>
      <c r="B505" s="1" t="s">
        <v>14</v>
      </c>
      <c r="C505" s="2">
        <v>43847</v>
      </c>
      <c r="D505" s="1">
        <v>737.3</v>
      </c>
      <c r="E505" s="1">
        <v>734.85</v>
      </c>
      <c r="F505" s="1">
        <v>742.45</v>
      </c>
      <c r="G505" s="1">
        <v>730.85</v>
      </c>
      <c r="H505" s="1">
        <v>737.7</v>
      </c>
      <c r="I505" s="1">
        <v>739.9</v>
      </c>
      <c r="J505" s="1">
        <v>738.36</v>
      </c>
      <c r="K505" s="1">
        <v>7678864</v>
      </c>
      <c r="L505" s="1">
        <v>5669734244.9499998</v>
      </c>
      <c r="M505" s="1">
        <v>117330</v>
      </c>
      <c r="N505" s="3">
        <f>IF(ISERR(LN(Table111[[#This Row],[Close Price]]/I504)),"-",LN(Table111[[#This Row],[Close Price]]/I504))</f>
        <v>3.5201769359004017E-3</v>
      </c>
    </row>
    <row r="506" spans="1:14" x14ac:dyDescent="0.3">
      <c r="A506" s="1" t="s">
        <v>34</v>
      </c>
      <c r="B506" s="1" t="s">
        <v>14</v>
      </c>
      <c r="C506" s="2">
        <v>43850</v>
      </c>
      <c r="D506" s="1">
        <v>739.9</v>
      </c>
      <c r="E506" s="1">
        <v>742.95</v>
      </c>
      <c r="F506" s="1">
        <v>746.2</v>
      </c>
      <c r="G506" s="1">
        <v>725</v>
      </c>
      <c r="H506" s="1">
        <v>727.1</v>
      </c>
      <c r="I506" s="1">
        <v>727.2</v>
      </c>
      <c r="J506" s="1">
        <v>732.55</v>
      </c>
      <c r="K506" s="1">
        <v>10677371</v>
      </c>
      <c r="L506" s="1">
        <v>7821698419.4499998</v>
      </c>
      <c r="M506" s="1">
        <v>115171</v>
      </c>
      <c r="N506" s="3">
        <f>IF(ISERR(LN(Table111[[#This Row],[Close Price]]/I505)),"-",LN(Table111[[#This Row],[Close Price]]/I505))</f>
        <v>-1.7313499068236118E-2</v>
      </c>
    </row>
    <row r="507" spans="1:14" x14ac:dyDescent="0.3">
      <c r="A507" s="1" t="s">
        <v>34</v>
      </c>
      <c r="B507" s="1" t="s">
        <v>14</v>
      </c>
      <c r="C507" s="2">
        <v>43851</v>
      </c>
      <c r="D507" s="1">
        <v>727.2</v>
      </c>
      <c r="E507" s="1">
        <v>726.35</v>
      </c>
      <c r="F507" s="1">
        <v>729.6</v>
      </c>
      <c r="G507" s="1">
        <v>716.05</v>
      </c>
      <c r="H507" s="1">
        <v>717.45</v>
      </c>
      <c r="I507" s="1">
        <v>717.6</v>
      </c>
      <c r="J507" s="1">
        <v>722.46</v>
      </c>
      <c r="K507" s="1">
        <v>8242803</v>
      </c>
      <c r="L507" s="1">
        <v>5955091235.0500002</v>
      </c>
      <c r="M507" s="1">
        <v>104303</v>
      </c>
      <c r="N507" s="3">
        <f>IF(ISERR(LN(Table111[[#This Row],[Close Price]]/I506)),"-",LN(Table111[[#This Row],[Close Price]]/I506))</f>
        <v>-1.3289232118682765E-2</v>
      </c>
    </row>
    <row r="508" spans="1:14" x14ac:dyDescent="0.3">
      <c r="A508" s="1" t="s">
        <v>34</v>
      </c>
      <c r="B508" s="1" t="s">
        <v>14</v>
      </c>
      <c r="C508" s="2">
        <v>43852</v>
      </c>
      <c r="D508" s="1">
        <v>717.6</v>
      </c>
      <c r="E508" s="1">
        <v>717</v>
      </c>
      <c r="F508" s="1">
        <v>722.75</v>
      </c>
      <c r="G508" s="1">
        <v>706.6</v>
      </c>
      <c r="H508" s="1">
        <v>709.3</v>
      </c>
      <c r="I508" s="1">
        <v>712.6</v>
      </c>
      <c r="J508" s="1">
        <v>712.36</v>
      </c>
      <c r="K508" s="1">
        <v>13321307</v>
      </c>
      <c r="L508" s="1">
        <v>9489538485.7000008</v>
      </c>
      <c r="M508" s="1">
        <v>164845</v>
      </c>
      <c r="N508" s="3">
        <f>IF(ISERR(LN(Table111[[#This Row],[Close Price]]/I507)),"-",LN(Table111[[#This Row],[Close Price]]/I507))</f>
        <v>-6.9920575728507029E-3</v>
      </c>
    </row>
    <row r="509" spans="1:14" x14ac:dyDescent="0.3">
      <c r="A509" s="1" t="s">
        <v>34</v>
      </c>
      <c r="B509" s="1" t="s">
        <v>14</v>
      </c>
      <c r="C509" s="2">
        <v>43853</v>
      </c>
      <c r="D509" s="1">
        <v>712.6</v>
      </c>
      <c r="E509" s="1">
        <v>725.05</v>
      </c>
      <c r="F509" s="1">
        <v>737.55</v>
      </c>
      <c r="G509" s="1">
        <v>719.4</v>
      </c>
      <c r="H509" s="1">
        <v>723.9</v>
      </c>
      <c r="I509" s="1">
        <v>723</v>
      </c>
      <c r="J509" s="1">
        <v>727.22</v>
      </c>
      <c r="K509" s="1">
        <v>20643257</v>
      </c>
      <c r="L509" s="1">
        <v>15012124232.9</v>
      </c>
      <c r="M509" s="1">
        <v>254963</v>
      </c>
      <c r="N509" s="3">
        <f>IF(ISERR(LN(Table111[[#This Row],[Close Price]]/I508)),"-",LN(Table111[[#This Row],[Close Price]]/I508))</f>
        <v>1.4488968987029088E-2</v>
      </c>
    </row>
    <row r="510" spans="1:14" x14ac:dyDescent="0.3">
      <c r="A510" s="1" t="s">
        <v>34</v>
      </c>
      <c r="B510" s="1" t="s">
        <v>14</v>
      </c>
      <c r="C510" s="2">
        <v>43854</v>
      </c>
      <c r="D510" s="1">
        <v>723</v>
      </c>
      <c r="E510" s="1">
        <v>723.4</v>
      </c>
      <c r="F510" s="1">
        <v>741.7</v>
      </c>
      <c r="G510" s="1">
        <v>720.4</v>
      </c>
      <c r="H510" s="1">
        <v>739</v>
      </c>
      <c r="I510" s="1">
        <v>737.4</v>
      </c>
      <c r="J510" s="1">
        <v>732.15</v>
      </c>
      <c r="K510" s="1">
        <v>9541490</v>
      </c>
      <c r="L510" s="1">
        <v>6985818241.4499998</v>
      </c>
      <c r="M510" s="1">
        <v>116304</v>
      </c>
      <c r="N510" s="3">
        <f>IF(ISERR(LN(Table111[[#This Row],[Close Price]]/I509)),"-",LN(Table111[[#This Row],[Close Price]]/I509))</f>
        <v>1.9721263641279383E-2</v>
      </c>
    </row>
    <row r="511" spans="1:14" x14ac:dyDescent="0.3">
      <c r="A511" s="1" t="s">
        <v>34</v>
      </c>
      <c r="B511" s="1" t="s">
        <v>14</v>
      </c>
      <c r="C511" s="2">
        <v>43857</v>
      </c>
      <c r="D511" s="1">
        <v>737.4</v>
      </c>
      <c r="E511" s="1">
        <v>732.45</v>
      </c>
      <c r="F511" s="1">
        <v>748.45</v>
      </c>
      <c r="G511" s="1">
        <v>731</v>
      </c>
      <c r="H511" s="1">
        <v>738.7</v>
      </c>
      <c r="I511" s="1">
        <v>740.25</v>
      </c>
      <c r="J511" s="1">
        <v>741.74</v>
      </c>
      <c r="K511" s="1">
        <v>9170435</v>
      </c>
      <c r="L511" s="1">
        <v>6802080553.3500004</v>
      </c>
      <c r="M511" s="1">
        <v>131972</v>
      </c>
      <c r="N511" s="3">
        <f>IF(ISERR(LN(Table111[[#This Row],[Close Price]]/I510)),"-",LN(Table111[[#This Row],[Close Price]]/I510))</f>
        <v>3.8574811816565946E-3</v>
      </c>
    </row>
    <row r="512" spans="1:14" x14ac:dyDescent="0.3">
      <c r="A512" s="1" t="s">
        <v>34</v>
      </c>
      <c r="B512" s="1" t="s">
        <v>14</v>
      </c>
      <c r="C512" s="2">
        <v>43858</v>
      </c>
      <c r="D512" s="1">
        <v>740.25</v>
      </c>
      <c r="E512" s="1">
        <v>738.4</v>
      </c>
      <c r="F512" s="1">
        <v>746.5</v>
      </c>
      <c r="G512" s="1">
        <v>735</v>
      </c>
      <c r="H512" s="1">
        <v>735.4</v>
      </c>
      <c r="I512" s="1">
        <v>737.15</v>
      </c>
      <c r="J512" s="1">
        <v>741.62</v>
      </c>
      <c r="K512" s="1">
        <v>7836737</v>
      </c>
      <c r="L512" s="1">
        <v>5811849146.4499998</v>
      </c>
      <c r="M512" s="1">
        <v>107517</v>
      </c>
      <c r="N512" s="3">
        <f>IF(ISERR(LN(Table111[[#This Row],[Close Price]]/I511)),"-",LN(Table111[[#This Row],[Close Price]]/I511))</f>
        <v>-4.1965676858719729E-3</v>
      </c>
    </row>
    <row r="513" spans="1:14" x14ac:dyDescent="0.3">
      <c r="A513" s="1" t="s">
        <v>34</v>
      </c>
      <c r="B513" s="1" t="s">
        <v>14</v>
      </c>
      <c r="C513" s="2">
        <v>43859</v>
      </c>
      <c r="D513" s="1">
        <v>737.15</v>
      </c>
      <c r="E513" s="1">
        <v>740</v>
      </c>
      <c r="F513" s="1">
        <v>745.5</v>
      </c>
      <c r="G513" s="1">
        <v>733.55</v>
      </c>
      <c r="H513" s="1">
        <v>735.5</v>
      </c>
      <c r="I513" s="1">
        <v>735.25</v>
      </c>
      <c r="J513" s="1">
        <v>739.59</v>
      </c>
      <c r="K513" s="1">
        <v>7985274</v>
      </c>
      <c r="L513" s="1">
        <v>5905850444.1999998</v>
      </c>
      <c r="M513" s="1">
        <v>120322</v>
      </c>
      <c r="N513" s="3">
        <f>IF(ISERR(LN(Table111[[#This Row],[Close Price]]/I512)),"-",LN(Table111[[#This Row],[Close Price]]/I512))</f>
        <v>-2.5808218617242519E-3</v>
      </c>
    </row>
    <row r="514" spans="1:14" x14ac:dyDescent="0.3">
      <c r="A514" s="1" t="s">
        <v>34</v>
      </c>
      <c r="B514" s="1" t="s">
        <v>14</v>
      </c>
      <c r="C514" s="2">
        <v>43860</v>
      </c>
      <c r="D514" s="1">
        <v>735.25</v>
      </c>
      <c r="E514" s="1">
        <v>735.75</v>
      </c>
      <c r="F514" s="1">
        <v>736.4</v>
      </c>
      <c r="G514" s="1">
        <v>727.3</v>
      </c>
      <c r="H514" s="1">
        <v>730.9</v>
      </c>
      <c r="I514" s="1">
        <v>730.9</v>
      </c>
      <c r="J514" s="1">
        <v>731.04</v>
      </c>
      <c r="K514" s="1">
        <v>6041343</v>
      </c>
      <c r="L514" s="1">
        <v>4416442666.1499996</v>
      </c>
      <c r="M514" s="1">
        <v>97869</v>
      </c>
      <c r="N514" s="3">
        <f>IF(ISERR(LN(Table111[[#This Row],[Close Price]]/I513)),"-",LN(Table111[[#This Row],[Close Price]]/I513))</f>
        <v>-5.9339259477584503E-3</v>
      </c>
    </row>
    <row r="515" spans="1:14" x14ac:dyDescent="0.3">
      <c r="A515" s="1" t="s">
        <v>34</v>
      </c>
      <c r="B515" s="1" t="s">
        <v>14</v>
      </c>
      <c r="C515" s="2">
        <v>43861</v>
      </c>
      <c r="D515" s="1">
        <v>730.9</v>
      </c>
      <c r="E515" s="1">
        <v>734.7</v>
      </c>
      <c r="F515" s="1">
        <v>737.25</v>
      </c>
      <c r="G515" s="1">
        <v>725.2</v>
      </c>
      <c r="H515" s="1">
        <v>731</v>
      </c>
      <c r="I515" s="1">
        <v>729.3</v>
      </c>
      <c r="J515" s="1">
        <v>730.38</v>
      </c>
      <c r="K515" s="1">
        <v>8345819</v>
      </c>
      <c r="L515" s="1">
        <v>6095630065.5500002</v>
      </c>
      <c r="M515" s="1">
        <v>92273</v>
      </c>
      <c r="N515" s="3">
        <f>IF(ISERR(LN(Table111[[#This Row],[Close Price]]/I514)),"-",LN(Table111[[#This Row],[Close Price]]/I514))</f>
        <v>-2.19148149615868E-3</v>
      </c>
    </row>
    <row r="516" spans="1:14" x14ac:dyDescent="0.3">
      <c r="A516" s="1" t="s">
        <v>34</v>
      </c>
      <c r="B516" s="1" t="s">
        <v>14</v>
      </c>
      <c r="C516" s="2">
        <v>43862</v>
      </c>
      <c r="D516" s="1">
        <v>729.3</v>
      </c>
      <c r="E516" s="1">
        <v>728.55</v>
      </c>
      <c r="F516" s="1">
        <v>734.35</v>
      </c>
      <c r="G516" s="1">
        <v>702</v>
      </c>
      <c r="H516" s="1">
        <v>707</v>
      </c>
      <c r="I516" s="1">
        <v>705.45</v>
      </c>
      <c r="J516" s="1">
        <v>716.97</v>
      </c>
      <c r="K516" s="1">
        <v>7341770</v>
      </c>
      <c r="L516" s="1">
        <v>5263831468.6000004</v>
      </c>
      <c r="M516" s="1">
        <v>94750</v>
      </c>
      <c r="N516" s="3">
        <f>IF(ISERR(LN(Table111[[#This Row],[Close Price]]/I515)),"-",LN(Table111[[#This Row],[Close Price]]/I515))</f>
        <v>-3.3249272931020507E-2</v>
      </c>
    </row>
    <row r="517" spans="1:14" x14ac:dyDescent="0.3">
      <c r="A517" s="1" t="s">
        <v>34</v>
      </c>
      <c r="B517" s="1" t="s">
        <v>14</v>
      </c>
      <c r="C517" s="2">
        <v>43864</v>
      </c>
      <c r="D517" s="1">
        <v>705.45</v>
      </c>
      <c r="E517" s="1">
        <v>704.7</v>
      </c>
      <c r="F517" s="1">
        <v>712.8</v>
      </c>
      <c r="G517" s="1">
        <v>695.55</v>
      </c>
      <c r="H517" s="1">
        <v>707.95</v>
      </c>
      <c r="I517" s="1">
        <v>708.95</v>
      </c>
      <c r="J517" s="1">
        <v>704.27</v>
      </c>
      <c r="K517" s="1">
        <v>11594991</v>
      </c>
      <c r="L517" s="1">
        <v>8166004236.0500002</v>
      </c>
      <c r="M517" s="1">
        <v>420772</v>
      </c>
      <c r="N517" s="3">
        <f>IF(ISERR(LN(Table111[[#This Row],[Close Price]]/I516)),"-",LN(Table111[[#This Row],[Close Price]]/I516))</f>
        <v>4.9491051244002606E-3</v>
      </c>
    </row>
    <row r="518" spans="1:14" x14ac:dyDescent="0.3">
      <c r="A518" s="1" t="s">
        <v>34</v>
      </c>
      <c r="B518" s="1" t="s">
        <v>14</v>
      </c>
      <c r="C518" s="2">
        <v>43865</v>
      </c>
      <c r="D518" s="1">
        <v>708.95</v>
      </c>
      <c r="E518" s="1">
        <v>712.45</v>
      </c>
      <c r="F518" s="1">
        <v>720.6</v>
      </c>
      <c r="G518" s="1">
        <v>710</v>
      </c>
      <c r="H518" s="1">
        <v>715.2</v>
      </c>
      <c r="I518" s="1">
        <v>715</v>
      </c>
      <c r="J518" s="1">
        <v>715.5</v>
      </c>
      <c r="K518" s="1">
        <v>9653925</v>
      </c>
      <c r="L518" s="1">
        <v>6907408169.8500004</v>
      </c>
      <c r="M518" s="1">
        <v>122548</v>
      </c>
      <c r="N518" s="3">
        <f>IF(ISERR(LN(Table111[[#This Row],[Close Price]]/I517)),"-",LN(Table111[[#This Row],[Close Price]]/I517))</f>
        <v>8.4975405104407188E-3</v>
      </c>
    </row>
    <row r="519" spans="1:14" x14ac:dyDescent="0.3">
      <c r="A519" s="1" t="s">
        <v>34</v>
      </c>
      <c r="B519" s="1" t="s">
        <v>14</v>
      </c>
      <c r="C519" s="2">
        <v>43866</v>
      </c>
      <c r="D519" s="1">
        <v>715</v>
      </c>
      <c r="E519" s="1">
        <v>719.45</v>
      </c>
      <c r="F519" s="1">
        <v>725.65</v>
      </c>
      <c r="G519" s="1">
        <v>715.2</v>
      </c>
      <c r="H519" s="1">
        <v>724.7</v>
      </c>
      <c r="I519" s="1">
        <v>724.05</v>
      </c>
      <c r="J519" s="1">
        <v>720.37</v>
      </c>
      <c r="K519" s="1">
        <v>7975101</v>
      </c>
      <c r="L519" s="1">
        <v>5744993909.8000002</v>
      </c>
      <c r="M519" s="1">
        <v>116758</v>
      </c>
      <c r="N519" s="3">
        <f>IF(ISERR(LN(Table111[[#This Row],[Close Price]]/I518)),"-",LN(Table111[[#This Row],[Close Price]]/I518))</f>
        <v>1.2577908080603927E-2</v>
      </c>
    </row>
    <row r="520" spans="1:14" x14ac:dyDescent="0.3">
      <c r="A520" s="1" t="s">
        <v>34</v>
      </c>
      <c r="B520" s="1" t="s">
        <v>14</v>
      </c>
      <c r="C520" s="2">
        <v>43867</v>
      </c>
      <c r="D520" s="1">
        <v>724.05</v>
      </c>
      <c r="E520" s="1">
        <v>727.45</v>
      </c>
      <c r="F520" s="1">
        <v>745</v>
      </c>
      <c r="G520" s="1">
        <v>723</v>
      </c>
      <c r="H520" s="1">
        <v>736.7</v>
      </c>
      <c r="I520" s="1">
        <v>736.95</v>
      </c>
      <c r="J520" s="1">
        <v>736.25</v>
      </c>
      <c r="K520" s="1">
        <v>9627252</v>
      </c>
      <c r="L520" s="1">
        <v>7088079147.8999996</v>
      </c>
      <c r="M520" s="1">
        <v>166598</v>
      </c>
      <c r="N520" s="3">
        <f>IF(ISERR(LN(Table111[[#This Row],[Close Price]]/I519)),"-",LN(Table111[[#This Row],[Close Price]]/I519))</f>
        <v>1.7659596508155417E-2</v>
      </c>
    </row>
    <row r="521" spans="1:14" x14ac:dyDescent="0.3">
      <c r="A521" s="1" t="s">
        <v>34</v>
      </c>
      <c r="B521" s="1" t="s">
        <v>14</v>
      </c>
      <c r="C521" s="2">
        <v>43868</v>
      </c>
      <c r="D521" s="1">
        <v>736.95</v>
      </c>
      <c r="E521" s="1">
        <v>736.7</v>
      </c>
      <c r="F521" s="1">
        <v>749.2</v>
      </c>
      <c r="G521" s="1">
        <v>734</v>
      </c>
      <c r="H521" s="1">
        <v>746.3</v>
      </c>
      <c r="I521" s="1">
        <v>748.15</v>
      </c>
      <c r="J521" s="1">
        <v>742.76</v>
      </c>
      <c r="K521" s="1">
        <v>8438354</v>
      </c>
      <c r="L521" s="1">
        <v>6267697594.6499996</v>
      </c>
      <c r="M521" s="1">
        <v>93643</v>
      </c>
      <c r="N521" s="3">
        <f>IF(ISERR(LN(Table111[[#This Row],[Close Price]]/I520)),"-",LN(Table111[[#This Row],[Close Price]]/I520))</f>
        <v>1.5083445346661282E-2</v>
      </c>
    </row>
    <row r="522" spans="1:14" x14ac:dyDescent="0.3">
      <c r="A522" s="1" t="s">
        <v>34</v>
      </c>
      <c r="B522" s="1" t="s">
        <v>14</v>
      </c>
      <c r="C522" s="2">
        <v>43871</v>
      </c>
      <c r="D522" s="1">
        <v>748.15</v>
      </c>
      <c r="E522" s="1">
        <v>746.3</v>
      </c>
      <c r="F522" s="1">
        <v>746.8</v>
      </c>
      <c r="G522" s="1">
        <v>739</v>
      </c>
      <c r="H522" s="1">
        <v>739.2</v>
      </c>
      <c r="I522" s="1">
        <v>741.1</v>
      </c>
      <c r="J522" s="1">
        <v>742.03</v>
      </c>
      <c r="K522" s="1">
        <v>4713339</v>
      </c>
      <c r="L522" s="1">
        <v>3497455923.1500001</v>
      </c>
      <c r="M522" s="1">
        <v>66263</v>
      </c>
      <c r="N522" s="3">
        <f>IF(ISERR(LN(Table111[[#This Row],[Close Price]]/I521)),"-",LN(Table111[[#This Row],[Close Price]]/I521))</f>
        <v>-9.4679236721151409E-3</v>
      </c>
    </row>
    <row r="523" spans="1:14" x14ac:dyDescent="0.3">
      <c r="A523" s="1" t="s">
        <v>34</v>
      </c>
      <c r="B523" s="1" t="s">
        <v>14</v>
      </c>
      <c r="C523" s="2">
        <v>43872</v>
      </c>
      <c r="D523" s="1">
        <v>741.1</v>
      </c>
      <c r="E523" s="1">
        <v>743</v>
      </c>
      <c r="F523" s="1">
        <v>757.1</v>
      </c>
      <c r="G523" s="1">
        <v>742</v>
      </c>
      <c r="H523" s="1">
        <v>749.65</v>
      </c>
      <c r="I523" s="1">
        <v>749.95</v>
      </c>
      <c r="J523" s="1">
        <v>750.81</v>
      </c>
      <c r="K523" s="1">
        <v>7845657</v>
      </c>
      <c r="L523" s="1">
        <v>5890595472.3500004</v>
      </c>
      <c r="M523" s="1">
        <v>108614</v>
      </c>
      <c r="N523" s="3">
        <f>IF(ISERR(LN(Table111[[#This Row],[Close Price]]/I522)),"-",LN(Table111[[#This Row],[Close Price]]/I522))</f>
        <v>1.1870968684055279E-2</v>
      </c>
    </row>
    <row r="524" spans="1:14" x14ac:dyDescent="0.3">
      <c r="A524" s="1" t="s">
        <v>34</v>
      </c>
      <c r="B524" s="1" t="s">
        <v>14</v>
      </c>
      <c r="C524" s="2">
        <v>43873</v>
      </c>
      <c r="D524" s="1">
        <v>749.95</v>
      </c>
      <c r="E524" s="1">
        <v>752</v>
      </c>
      <c r="F524" s="1">
        <v>760.7</v>
      </c>
      <c r="G524" s="1">
        <v>751</v>
      </c>
      <c r="H524" s="1">
        <v>753.8</v>
      </c>
      <c r="I524" s="1">
        <v>755.25</v>
      </c>
      <c r="J524" s="1">
        <v>756.6</v>
      </c>
      <c r="K524" s="1">
        <v>6190440</v>
      </c>
      <c r="L524" s="1">
        <v>4683708910.0500002</v>
      </c>
      <c r="M524" s="1">
        <v>102021</v>
      </c>
      <c r="N524" s="3">
        <f>IF(ISERR(LN(Table111[[#This Row],[Close Price]]/I523)),"-",LN(Table111[[#This Row],[Close Price]]/I523))</f>
        <v>7.0422826254127307E-3</v>
      </c>
    </row>
    <row r="525" spans="1:14" x14ac:dyDescent="0.3">
      <c r="A525" s="1" t="s">
        <v>34</v>
      </c>
      <c r="B525" s="1" t="s">
        <v>14</v>
      </c>
      <c r="C525" s="2">
        <v>43874</v>
      </c>
      <c r="D525" s="1">
        <v>755.25</v>
      </c>
      <c r="E525" s="1">
        <v>751.1</v>
      </c>
      <c r="F525" s="1">
        <v>753.45</v>
      </c>
      <c r="G525" s="1">
        <v>742.3</v>
      </c>
      <c r="H525" s="1">
        <v>746.45</v>
      </c>
      <c r="I525" s="1">
        <v>747.8</v>
      </c>
      <c r="J525" s="1">
        <v>746.12</v>
      </c>
      <c r="K525" s="1">
        <v>5031706</v>
      </c>
      <c r="L525" s="1">
        <v>3754250672.3499999</v>
      </c>
      <c r="M525" s="1">
        <v>104948</v>
      </c>
      <c r="N525" s="3">
        <f>IF(ISERR(LN(Table111[[#This Row],[Close Price]]/I524)),"-",LN(Table111[[#This Row],[Close Price]]/I524))</f>
        <v>-9.9132577237680854E-3</v>
      </c>
    </row>
    <row r="526" spans="1:14" x14ac:dyDescent="0.3">
      <c r="A526" s="1" t="s">
        <v>34</v>
      </c>
      <c r="B526" s="1" t="s">
        <v>14</v>
      </c>
      <c r="C526" s="2">
        <v>43875</v>
      </c>
      <c r="D526" s="1">
        <v>747.8</v>
      </c>
      <c r="E526" s="1">
        <v>748.1</v>
      </c>
      <c r="F526" s="1">
        <v>752.55</v>
      </c>
      <c r="G526" s="1">
        <v>732.1</v>
      </c>
      <c r="H526" s="1">
        <v>736.5</v>
      </c>
      <c r="I526" s="1">
        <v>736.5</v>
      </c>
      <c r="J526" s="1">
        <v>739.84</v>
      </c>
      <c r="K526" s="1">
        <v>6155000</v>
      </c>
      <c r="L526" s="1">
        <v>4553740647.8500004</v>
      </c>
      <c r="M526" s="1">
        <v>84125</v>
      </c>
      <c r="N526" s="3">
        <f>IF(ISERR(LN(Table111[[#This Row],[Close Price]]/I525)),"-",LN(Table111[[#This Row],[Close Price]]/I525))</f>
        <v>-1.522632664032833E-2</v>
      </c>
    </row>
    <row r="527" spans="1:14" x14ac:dyDescent="0.3">
      <c r="A527" s="1" t="s">
        <v>34</v>
      </c>
      <c r="B527" s="1" t="s">
        <v>14</v>
      </c>
      <c r="C527" s="2">
        <v>43878</v>
      </c>
      <c r="D527" s="1">
        <v>736.5</v>
      </c>
      <c r="E527" s="1">
        <v>737.4</v>
      </c>
      <c r="F527" s="1">
        <v>743.1</v>
      </c>
      <c r="G527" s="1">
        <v>730.2</v>
      </c>
      <c r="H527" s="1">
        <v>738.5</v>
      </c>
      <c r="I527" s="1">
        <v>738.4</v>
      </c>
      <c r="J527" s="1">
        <v>736.29</v>
      </c>
      <c r="K527" s="1">
        <v>4275465</v>
      </c>
      <c r="L527" s="1">
        <v>3147981076</v>
      </c>
      <c r="M527" s="1">
        <v>68454</v>
      </c>
      <c r="N527" s="3">
        <f>IF(ISERR(LN(Table111[[#This Row],[Close Price]]/I526)),"-",LN(Table111[[#This Row],[Close Price]]/I526))</f>
        <v>2.5764472859574447E-3</v>
      </c>
    </row>
    <row r="528" spans="1:14" x14ac:dyDescent="0.3">
      <c r="A528" s="1" t="s">
        <v>34</v>
      </c>
      <c r="B528" s="1" t="s">
        <v>14</v>
      </c>
      <c r="C528" s="2">
        <v>43879</v>
      </c>
      <c r="D528" s="1">
        <v>738.4</v>
      </c>
      <c r="E528" s="1">
        <v>737.75</v>
      </c>
      <c r="F528" s="1">
        <v>737.75</v>
      </c>
      <c r="G528" s="1">
        <v>724.7</v>
      </c>
      <c r="H528" s="1">
        <v>735.5</v>
      </c>
      <c r="I528" s="1">
        <v>733.65</v>
      </c>
      <c r="J528" s="1">
        <v>730.59</v>
      </c>
      <c r="K528" s="1">
        <v>5215502</v>
      </c>
      <c r="L528" s="1">
        <v>3810389730.8000002</v>
      </c>
      <c r="M528" s="1">
        <v>83149</v>
      </c>
      <c r="N528" s="3">
        <f>IF(ISERR(LN(Table111[[#This Row],[Close Price]]/I527)),"-",LN(Table111[[#This Row],[Close Price]]/I527))</f>
        <v>-6.4536075351665639E-3</v>
      </c>
    </row>
    <row r="529" spans="1:14" x14ac:dyDescent="0.3">
      <c r="A529" s="1" t="s">
        <v>34</v>
      </c>
      <c r="B529" s="1" t="s">
        <v>14</v>
      </c>
      <c r="C529" s="2">
        <v>43880</v>
      </c>
      <c r="D529" s="1">
        <v>733.65</v>
      </c>
      <c r="E529" s="1">
        <v>740.65</v>
      </c>
      <c r="F529" s="1">
        <v>745.1</v>
      </c>
      <c r="G529" s="1">
        <v>735.35</v>
      </c>
      <c r="H529" s="1">
        <v>741.5</v>
      </c>
      <c r="I529" s="1">
        <v>741.05</v>
      </c>
      <c r="J529" s="1">
        <v>740.45</v>
      </c>
      <c r="K529" s="1">
        <v>4372673</v>
      </c>
      <c r="L529" s="1">
        <v>3237737222.9000001</v>
      </c>
      <c r="M529" s="1">
        <v>85398</v>
      </c>
      <c r="N529" s="3">
        <f>IF(ISERR(LN(Table111[[#This Row],[Close Price]]/I528)),"-",LN(Table111[[#This Row],[Close Price]]/I528))</f>
        <v>1.0036023749448114E-2</v>
      </c>
    </row>
    <row r="530" spans="1:14" x14ac:dyDescent="0.3">
      <c r="A530" s="1" t="s">
        <v>34</v>
      </c>
      <c r="B530" s="1" t="s">
        <v>14</v>
      </c>
      <c r="C530" s="2">
        <v>43881</v>
      </c>
      <c r="D530" s="1">
        <v>741.05</v>
      </c>
      <c r="E530" s="1">
        <v>742.75</v>
      </c>
      <c r="F530" s="1">
        <v>754</v>
      </c>
      <c r="G530" s="1">
        <v>737.6</v>
      </c>
      <c r="H530" s="1">
        <v>745.5</v>
      </c>
      <c r="I530" s="1">
        <v>744.3</v>
      </c>
      <c r="J530" s="1">
        <v>747.21</v>
      </c>
      <c r="K530" s="1">
        <v>7529403</v>
      </c>
      <c r="L530" s="1">
        <v>5626055289.0500002</v>
      </c>
      <c r="M530" s="1">
        <v>126586</v>
      </c>
      <c r="N530" s="3">
        <f>IF(ISERR(LN(Table111[[#This Row],[Close Price]]/I529)),"-",LN(Table111[[#This Row],[Close Price]]/I529))</f>
        <v>4.3760799629410877E-3</v>
      </c>
    </row>
    <row r="531" spans="1:14" x14ac:dyDescent="0.3">
      <c r="A531" s="1" t="s">
        <v>34</v>
      </c>
      <c r="B531" s="1" t="s">
        <v>14</v>
      </c>
      <c r="C531" s="2">
        <v>43885</v>
      </c>
      <c r="D531" s="1">
        <v>744.3</v>
      </c>
      <c r="E531" s="1">
        <v>737.95</v>
      </c>
      <c r="F531" s="1">
        <v>738.4</v>
      </c>
      <c r="G531" s="1">
        <v>723</v>
      </c>
      <c r="H531" s="1">
        <v>725.5</v>
      </c>
      <c r="I531" s="1">
        <v>725.45</v>
      </c>
      <c r="J531" s="1">
        <v>731.78</v>
      </c>
      <c r="K531" s="1">
        <v>6589087</v>
      </c>
      <c r="L531" s="1">
        <v>4821794273.1999998</v>
      </c>
      <c r="M531" s="1">
        <v>114364</v>
      </c>
      <c r="N531" s="3">
        <f>IF(ISERR(LN(Table111[[#This Row],[Close Price]]/I530)),"-",LN(Table111[[#This Row],[Close Price]]/I530))</f>
        <v>-2.5652027404170719E-2</v>
      </c>
    </row>
    <row r="532" spans="1:14" x14ac:dyDescent="0.3">
      <c r="A532" s="1" t="s">
        <v>34</v>
      </c>
      <c r="B532" s="1" t="s">
        <v>14</v>
      </c>
      <c r="C532" s="2">
        <v>43886</v>
      </c>
      <c r="D532" s="1">
        <v>725.45</v>
      </c>
      <c r="E532" s="1">
        <v>729.4</v>
      </c>
      <c r="F532" s="1">
        <v>732</v>
      </c>
      <c r="G532" s="1">
        <v>722.05</v>
      </c>
      <c r="H532" s="1">
        <v>730</v>
      </c>
      <c r="I532" s="1">
        <v>728.75</v>
      </c>
      <c r="J532" s="1">
        <v>728.05</v>
      </c>
      <c r="K532" s="1">
        <v>5419596</v>
      </c>
      <c r="L532" s="1">
        <v>3945756046.5</v>
      </c>
      <c r="M532" s="1">
        <v>86168</v>
      </c>
      <c r="N532" s="3">
        <f>IF(ISERR(LN(Table111[[#This Row],[Close Price]]/I531)),"-",LN(Table111[[#This Row],[Close Price]]/I531))</f>
        <v>4.5385857030078164E-3</v>
      </c>
    </row>
    <row r="533" spans="1:14" x14ac:dyDescent="0.3">
      <c r="A533" s="1" t="s">
        <v>34</v>
      </c>
      <c r="B533" s="1" t="s">
        <v>14</v>
      </c>
      <c r="C533" s="2">
        <v>43887</v>
      </c>
      <c r="D533" s="1">
        <v>728.75</v>
      </c>
      <c r="E533" s="1">
        <v>725.3</v>
      </c>
      <c r="F533" s="1">
        <v>735.75</v>
      </c>
      <c r="G533" s="1">
        <v>722</v>
      </c>
      <c r="H533" s="1">
        <v>728.3</v>
      </c>
      <c r="I533" s="1">
        <v>729.4</v>
      </c>
      <c r="J533" s="1">
        <v>729.54</v>
      </c>
      <c r="K533" s="1">
        <v>7136975</v>
      </c>
      <c r="L533" s="1">
        <v>5206673235.1999998</v>
      </c>
      <c r="M533" s="1">
        <v>115827</v>
      </c>
      <c r="N533" s="3">
        <f>IF(ISERR(LN(Table111[[#This Row],[Close Price]]/I532)),"-",LN(Table111[[#This Row],[Close Price]]/I532))</f>
        <v>8.9154070987777897E-4</v>
      </c>
    </row>
    <row r="534" spans="1:14" x14ac:dyDescent="0.3">
      <c r="A534" s="1" t="s">
        <v>34</v>
      </c>
      <c r="B534" s="1" t="s">
        <v>14</v>
      </c>
      <c r="C534" s="2">
        <v>43888</v>
      </c>
      <c r="D534" s="1">
        <v>729.4</v>
      </c>
      <c r="E534" s="1">
        <v>728.7</v>
      </c>
      <c r="F534" s="1">
        <v>739.45</v>
      </c>
      <c r="G534" s="1">
        <v>716.55</v>
      </c>
      <c r="H534" s="1">
        <v>737.3</v>
      </c>
      <c r="I534" s="1">
        <v>735.85</v>
      </c>
      <c r="J534" s="1">
        <v>728.51</v>
      </c>
      <c r="K534" s="1">
        <v>8867328</v>
      </c>
      <c r="L534" s="1">
        <v>6459909082.6000004</v>
      </c>
      <c r="M534" s="1">
        <v>157080</v>
      </c>
      <c r="N534" s="3">
        <f>IF(ISERR(LN(Table111[[#This Row],[Close Price]]/I533)),"-",LN(Table111[[#This Row],[Close Price]]/I533))</f>
        <v>8.8040152355420356E-3</v>
      </c>
    </row>
    <row r="535" spans="1:14" x14ac:dyDescent="0.3">
      <c r="A535" s="1" t="s">
        <v>34</v>
      </c>
      <c r="B535" s="1" t="s">
        <v>14</v>
      </c>
      <c r="C535" s="2">
        <v>43889</v>
      </c>
      <c r="D535" s="1">
        <v>735.85</v>
      </c>
      <c r="E535" s="1">
        <v>718.9</v>
      </c>
      <c r="F535" s="1">
        <v>724.7</v>
      </c>
      <c r="G535" s="1">
        <v>691</v>
      </c>
      <c r="H535" s="1">
        <v>701</v>
      </c>
      <c r="I535" s="1">
        <v>697.3</v>
      </c>
      <c r="J535" s="1">
        <v>705.99</v>
      </c>
      <c r="K535" s="1">
        <v>16428944</v>
      </c>
      <c r="L535" s="1">
        <v>11598725371.35</v>
      </c>
      <c r="M535" s="1">
        <v>184431</v>
      </c>
      <c r="N535" s="3">
        <f>IF(ISERR(LN(Table111[[#This Row],[Close Price]]/I534)),"-",LN(Table111[[#This Row],[Close Price]]/I534))</f>
        <v>-5.381055938315691E-2</v>
      </c>
    </row>
    <row r="536" spans="1:14" x14ac:dyDescent="0.3">
      <c r="A536" s="1" t="s">
        <v>34</v>
      </c>
      <c r="B536" s="1" t="s">
        <v>14</v>
      </c>
      <c r="C536" s="2">
        <v>43892</v>
      </c>
      <c r="D536" s="1">
        <v>697.3</v>
      </c>
      <c r="E536" s="1">
        <v>709.3</v>
      </c>
      <c r="F536" s="1">
        <v>713.25</v>
      </c>
      <c r="G536" s="1">
        <v>675.3</v>
      </c>
      <c r="H536" s="1">
        <v>687</v>
      </c>
      <c r="I536" s="1">
        <v>684.2</v>
      </c>
      <c r="J536" s="1">
        <v>695.97</v>
      </c>
      <c r="K536" s="1">
        <v>13854352</v>
      </c>
      <c r="L536" s="1">
        <v>9642189508.3500004</v>
      </c>
      <c r="M536" s="1">
        <v>177926</v>
      </c>
      <c r="N536" s="3">
        <f>IF(ISERR(LN(Table111[[#This Row],[Close Price]]/I535)),"-",LN(Table111[[#This Row],[Close Price]]/I535))</f>
        <v>-1.8965461683460555E-2</v>
      </c>
    </row>
    <row r="537" spans="1:14" x14ac:dyDescent="0.3">
      <c r="A537" s="1" t="s">
        <v>34</v>
      </c>
      <c r="B537" s="1" t="s">
        <v>14</v>
      </c>
      <c r="C537" s="2">
        <v>43893</v>
      </c>
      <c r="D537" s="1">
        <v>684.2</v>
      </c>
      <c r="E537" s="1">
        <v>689.9</v>
      </c>
      <c r="F537" s="1">
        <v>695.8</v>
      </c>
      <c r="G537" s="1">
        <v>675</v>
      </c>
      <c r="H537" s="1">
        <v>689.8</v>
      </c>
      <c r="I537" s="1">
        <v>687.15</v>
      </c>
      <c r="J537" s="1">
        <v>685.67</v>
      </c>
      <c r="K537" s="1">
        <v>11198145</v>
      </c>
      <c r="L537" s="1">
        <v>7678190334.1999998</v>
      </c>
      <c r="M537" s="1">
        <v>161760</v>
      </c>
      <c r="N537" s="3">
        <f>IF(ISERR(LN(Table111[[#This Row],[Close Price]]/I536)),"-",LN(Table111[[#This Row],[Close Price]]/I536))</f>
        <v>4.3023364573564014E-3</v>
      </c>
    </row>
    <row r="538" spans="1:14" x14ac:dyDescent="0.3">
      <c r="A538" s="1" t="s">
        <v>34</v>
      </c>
      <c r="B538" s="1" t="s">
        <v>14</v>
      </c>
      <c r="C538" s="2">
        <v>43894</v>
      </c>
      <c r="D538" s="1">
        <v>687.15</v>
      </c>
      <c r="E538" s="1">
        <v>690</v>
      </c>
      <c r="F538" s="1">
        <v>696</v>
      </c>
      <c r="G538" s="1">
        <v>668.3</v>
      </c>
      <c r="H538" s="1">
        <v>681</v>
      </c>
      <c r="I538" s="1">
        <v>682.2</v>
      </c>
      <c r="J538" s="1">
        <v>682.4</v>
      </c>
      <c r="K538" s="1">
        <v>14802724</v>
      </c>
      <c r="L538" s="1">
        <v>10101385709.450001</v>
      </c>
      <c r="M538" s="1">
        <v>229199</v>
      </c>
      <c r="N538" s="3">
        <f>IF(ISERR(LN(Table111[[#This Row],[Close Price]]/I537)),"-",LN(Table111[[#This Row],[Close Price]]/I537))</f>
        <v>-7.2297390163153794E-3</v>
      </c>
    </row>
    <row r="539" spans="1:14" x14ac:dyDescent="0.3">
      <c r="A539" s="1" t="s">
        <v>34</v>
      </c>
      <c r="B539" s="1" t="s">
        <v>14</v>
      </c>
      <c r="C539" s="2">
        <v>43895</v>
      </c>
      <c r="D539" s="1">
        <v>682.2</v>
      </c>
      <c r="E539" s="1">
        <v>686.5</v>
      </c>
      <c r="F539" s="1">
        <v>694</v>
      </c>
      <c r="G539" s="1">
        <v>675.25</v>
      </c>
      <c r="H539" s="1">
        <v>677.75</v>
      </c>
      <c r="I539" s="1">
        <v>677.9</v>
      </c>
      <c r="J539" s="1">
        <v>685.27</v>
      </c>
      <c r="K539" s="1">
        <v>10508008</v>
      </c>
      <c r="L539" s="1">
        <v>7200857697.8999996</v>
      </c>
      <c r="M539" s="1">
        <v>145360</v>
      </c>
      <c r="N539" s="3">
        <f>IF(ISERR(LN(Table111[[#This Row],[Close Price]]/I538)),"-",LN(Table111[[#This Row],[Close Price]]/I538))</f>
        <v>-6.3230855476255352E-3</v>
      </c>
    </row>
    <row r="540" spans="1:14" x14ac:dyDescent="0.3">
      <c r="A540" s="1" t="s">
        <v>34</v>
      </c>
      <c r="B540" s="1" t="s">
        <v>14</v>
      </c>
      <c r="C540" s="2">
        <v>43896</v>
      </c>
      <c r="D540" s="1">
        <v>677.9</v>
      </c>
      <c r="E540" s="1">
        <v>650</v>
      </c>
      <c r="F540" s="1">
        <v>660.8</v>
      </c>
      <c r="G540" s="1">
        <v>641.04999999999995</v>
      </c>
      <c r="H540" s="1">
        <v>658.2</v>
      </c>
      <c r="I540" s="1">
        <v>657.65</v>
      </c>
      <c r="J540" s="1">
        <v>653.41</v>
      </c>
      <c r="K540" s="1">
        <v>12969235</v>
      </c>
      <c r="L540" s="1">
        <v>8474220113.3999996</v>
      </c>
      <c r="M540" s="1">
        <v>220341</v>
      </c>
      <c r="N540" s="3">
        <f>IF(ISERR(LN(Table111[[#This Row],[Close Price]]/I539)),"-",LN(Table111[[#This Row],[Close Price]]/I539))</f>
        <v>-3.0326909522132309E-2</v>
      </c>
    </row>
    <row r="541" spans="1:14" x14ac:dyDescent="0.3">
      <c r="A541" s="1" t="s">
        <v>34</v>
      </c>
      <c r="B541" s="1" t="s">
        <v>14</v>
      </c>
      <c r="C541" s="2">
        <v>43899</v>
      </c>
      <c r="D541" s="1">
        <v>657.65</v>
      </c>
      <c r="E541" s="1">
        <v>639</v>
      </c>
      <c r="F541" s="1">
        <v>641.85</v>
      </c>
      <c r="G541" s="1">
        <v>615.1</v>
      </c>
      <c r="H541" s="1">
        <v>623.6</v>
      </c>
      <c r="I541" s="1">
        <v>623.54999999999995</v>
      </c>
      <c r="J541" s="1">
        <v>629.4</v>
      </c>
      <c r="K541" s="1">
        <v>14336439</v>
      </c>
      <c r="L541" s="1">
        <v>9023367392.4500008</v>
      </c>
      <c r="M541" s="1">
        <v>182268</v>
      </c>
      <c r="N541" s="3">
        <f>IF(ISERR(LN(Table111[[#This Row],[Close Price]]/I540)),"-",LN(Table111[[#This Row],[Close Price]]/I540))</f>
        <v>-5.3243920548031579E-2</v>
      </c>
    </row>
    <row r="542" spans="1:14" x14ac:dyDescent="0.3">
      <c r="A542" s="1" t="s">
        <v>34</v>
      </c>
      <c r="B542" s="1" t="s">
        <v>14</v>
      </c>
      <c r="C542" s="2">
        <v>43901</v>
      </c>
      <c r="D542" s="1">
        <v>623.54999999999995</v>
      </c>
      <c r="E542" s="1">
        <v>613.65</v>
      </c>
      <c r="F542" s="1">
        <v>634.4</v>
      </c>
      <c r="G542" s="1">
        <v>612.1</v>
      </c>
      <c r="H542" s="1">
        <v>620</v>
      </c>
      <c r="I542" s="1">
        <v>619.35</v>
      </c>
      <c r="J542" s="1">
        <v>623.09</v>
      </c>
      <c r="K542" s="1">
        <v>11021533</v>
      </c>
      <c r="L542" s="1">
        <v>6867366597.9499998</v>
      </c>
      <c r="M542" s="1">
        <v>171462</v>
      </c>
      <c r="N542" s="3">
        <f>IF(ISERR(LN(Table111[[#This Row],[Close Price]]/I541)),"-",LN(Table111[[#This Row],[Close Price]]/I541))</f>
        <v>-6.7584133665470614E-3</v>
      </c>
    </row>
    <row r="543" spans="1:14" x14ac:dyDescent="0.3">
      <c r="A543" s="1" t="s">
        <v>34</v>
      </c>
      <c r="B543" s="1" t="s">
        <v>14</v>
      </c>
      <c r="C543" s="2">
        <v>43902</v>
      </c>
      <c r="D543" s="1">
        <v>619.35</v>
      </c>
      <c r="E543" s="1">
        <v>592</v>
      </c>
      <c r="F543" s="1">
        <v>594</v>
      </c>
      <c r="G543" s="1">
        <v>528.15</v>
      </c>
      <c r="H543" s="1">
        <v>545.1</v>
      </c>
      <c r="I543" s="1">
        <v>543.25</v>
      </c>
      <c r="J543" s="1">
        <v>556.85</v>
      </c>
      <c r="K543" s="1">
        <v>29369628</v>
      </c>
      <c r="L543" s="1">
        <v>16354352649.6</v>
      </c>
      <c r="M543" s="1">
        <v>265199</v>
      </c>
      <c r="N543" s="3">
        <f>IF(ISERR(LN(Table111[[#This Row],[Close Price]]/I542)),"-",LN(Table111[[#This Row],[Close Price]]/I542))</f>
        <v>-0.13110092186366995</v>
      </c>
    </row>
    <row r="544" spans="1:14" x14ac:dyDescent="0.3">
      <c r="A544" s="1" t="s">
        <v>34</v>
      </c>
      <c r="B544" s="1" t="s">
        <v>14</v>
      </c>
      <c r="C544" s="2">
        <v>43903</v>
      </c>
      <c r="D544" s="1">
        <v>543.25</v>
      </c>
      <c r="E544" s="1">
        <v>516.95000000000005</v>
      </c>
      <c r="F544" s="1">
        <v>585.65</v>
      </c>
      <c r="G544" s="1">
        <v>451.1</v>
      </c>
      <c r="H544" s="1">
        <v>578.5</v>
      </c>
      <c r="I544" s="1">
        <v>568.79999999999995</v>
      </c>
      <c r="J544" s="1">
        <v>541.99</v>
      </c>
      <c r="K544" s="1">
        <v>25599380</v>
      </c>
      <c r="L544" s="1">
        <v>13874621209.9</v>
      </c>
      <c r="M544" s="1">
        <v>305539</v>
      </c>
      <c r="N544" s="3">
        <f>IF(ISERR(LN(Table111[[#This Row],[Close Price]]/I543)),"-",LN(Table111[[#This Row],[Close Price]]/I543))</f>
        <v>4.5959259352492121E-2</v>
      </c>
    </row>
    <row r="545" spans="1:14" x14ac:dyDescent="0.3">
      <c r="A545" s="1" t="s">
        <v>34</v>
      </c>
      <c r="B545" s="1" t="s">
        <v>14</v>
      </c>
      <c r="C545" s="2">
        <v>43906</v>
      </c>
      <c r="D545" s="1">
        <v>568.79999999999995</v>
      </c>
      <c r="E545" s="1">
        <v>542.35</v>
      </c>
      <c r="F545" s="1">
        <v>545</v>
      </c>
      <c r="G545" s="1">
        <v>502.35</v>
      </c>
      <c r="H545" s="1">
        <v>510.9</v>
      </c>
      <c r="I545" s="1">
        <v>508.6</v>
      </c>
      <c r="J545" s="1">
        <v>521.82000000000005</v>
      </c>
      <c r="K545" s="1">
        <v>21543626</v>
      </c>
      <c r="L545" s="1">
        <v>11241882827.799999</v>
      </c>
      <c r="M545" s="1">
        <v>329445</v>
      </c>
      <c r="N545" s="3">
        <f>IF(ISERR(LN(Table111[[#This Row],[Close Price]]/I544)),"-",LN(Table111[[#This Row],[Close Price]]/I544))</f>
        <v>-0.11186702550101167</v>
      </c>
    </row>
    <row r="546" spans="1:14" x14ac:dyDescent="0.3">
      <c r="A546" s="1" t="s">
        <v>34</v>
      </c>
      <c r="B546" s="1" t="s">
        <v>14</v>
      </c>
      <c r="C546" s="2">
        <v>43907</v>
      </c>
      <c r="D546" s="1">
        <v>508.6</v>
      </c>
      <c r="E546" s="1">
        <v>515.15</v>
      </c>
      <c r="F546" s="1">
        <v>531.29999999999995</v>
      </c>
      <c r="G546" s="1">
        <v>477.45</v>
      </c>
      <c r="H546" s="1">
        <v>485.65</v>
      </c>
      <c r="I546" s="1">
        <v>488.35</v>
      </c>
      <c r="J546" s="1">
        <v>511.9</v>
      </c>
      <c r="K546" s="1">
        <v>20594426</v>
      </c>
      <c r="L546" s="1">
        <v>10542219836.049999</v>
      </c>
      <c r="M546" s="1">
        <v>251239</v>
      </c>
      <c r="N546" s="3">
        <f>IF(ISERR(LN(Table111[[#This Row],[Close Price]]/I545)),"-",LN(Table111[[#This Row],[Close Price]]/I545))</f>
        <v>-4.062949109453317E-2</v>
      </c>
    </row>
    <row r="547" spans="1:14" x14ac:dyDescent="0.3">
      <c r="A547" s="1" t="s">
        <v>34</v>
      </c>
      <c r="B547" s="1" t="s">
        <v>14</v>
      </c>
      <c r="C547" s="2">
        <v>43908</v>
      </c>
      <c r="D547" s="1">
        <v>488.35</v>
      </c>
      <c r="E547" s="1">
        <v>490</v>
      </c>
      <c r="F547" s="1">
        <v>506.05</v>
      </c>
      <c r="G547" s="1">
        <v>392.1</v>
      </c>
      <c r="H547" s="1">
        <v>484.15</v>
      </c>
      <c r="I547" s="1">
        <v>473.45</v>
      </c>
      <c r="J547" s="1">
        <v>456.43</v>
      </c>
      <c r="K547" s="1">
        <v>36268578</v>
      </c>
      <c r="L547" s="1">
        <v>16553976055.75</v>
      </c>
      <c r="M547" s="1">
        <v>495613</v>
      </c>
      <c r="N547" s="3">
        <f>IF(ISERR(LN(Table111[[#This Row],[Close Price]]/I546)),"-",LN(Table111[[#This Row],[Close Price]]/I546))</f>
        <v>-3.0986051463977045E-2</v>
      </c>
    </row>
    <row r="548" spans="1:14" x14ac:dyDescent="0.3">
      <c r="A548" s="1" t="s">
        <v>34</v>
      </c>
      <c r="B548" s="1" t="s">
        <v>14</v>
      </c>
      <c r="C548" s="2">
        <v>43909</v>
      </c>
      <c r="D548" s="1">
        <v>473.45</v>
      </c>
      <c r="E548" s="1">
        <v>441.05</v>
      </c>
      <c r="F548" s="1">
        <v>464.95</v>
      </c>
      <c r="G548" s="1">
        <v>423.75</v>
      </c>
      <c r="H548" s="1">
        <v>428</v>
      </c>
      <c r="I548" s="1">
        <v>428.25</v>
      </c>
      <c r="J548" s="1">
        <v>440.66</v>
      </c>
      <c r="K548" s="1">
        <v>33244422</v>
      </c>
      <c r="L548" s="1">
        <v>14649492449.15</v>
      </c>
      <c r="M548" s="1">
        <v>397399</v>
      </c>
      <c r="N548" s="3">
        <f>IF(ISERR(LN(Table111[[#This Row],[Close Price]]/I547)),"-",LN(Table111[[#This Row],[Close Price]]/I547))</f>
        <v>-0.10033917322527983</v>
      </c>
    </row>
    <row r="549" spans="1:14" x14ac:dyDescent="0.3">
      <c r="A549" s="1" t="s">
        <v>34</v>
      </c>
      <c r="B549" s="1" t="s">
        <v>14</v>
      </c>
      <c r="C549" s="2">
        <v>43910</v>
      </c>
      <c r="D549" s="1">
        <v>428.25</v>
      </c>
      <c r="E549" s="1">
        <v>431.4</v>
      </c>
      <c r="F549" s="1">
        <v>449.7</v>
      </c>
      <c r="G549" s="1">
        <v>414.2</v>
      </c>
      <c r="H549" s="1">
        <v>425</v>
      </c>
      <c r="I549" s="1">
        <v>428.15</v>
      </c>
      <c r="J549" s="1">
        <v>429.91</v>
      </c>
      <c r="K549" s="1">
        <v>30764380</v>
      </c>
      <c r="L549" s="1">
        <v>13225993441.75</v>
      </c>
      <c r="M549" s="1">
        <v>389335</v>
      </c>
      <c r="N549" s="3">
        <f>IF(ISERR(LN(Table111[[#This Row],[Close Price]]/I548)),"-",LN(Table111[[#This Row],[Close Price]]/I548))</f>
        <v>-2.3353573202834543E-4</v>
      </c>
    </row>
    <row r="550" spans="1:14" x14ac:dyDescent="0.3">
      <c r="A550" s="1" t="s">
        <v>34</v>
      </c>
      <c r="B550" s="1" t="s">
        <v>14</v>
      </c>
      <c r="C550" s="2">
        <v>43913</v>
      </c>
      <c r="D550" s="1">
        <v>428.15</v>
      </c>
      <c r="E550" s="1">
        <v>385.35</v>
      </c>
      <c r="F550" s="1">
        <v>392</v>
      </c>
      <c r="G550" s="1">
        <v>302</v>
      </c>
      <c r="H550" s="1">
        <v>310</v>
      </c>
      <c r="I550" s="1">
        <v>308.64999999999998</v>
      </c>
      <c r="J550" s="1">
        <v>333.19</v>
      </c>
      <c r="K550" s="1">
        <v>37622791</v>
      </c>
      <c r="L550" s="1">
        <v>12535636891.1</v>
      </c>
      <c r="M550" s="1">
        <v>563041</v>
      </c>
      <c r="N550" s="3">
        <f>IF(ISERR(LN(Table111[[#This Row],[Close Price]]/I549)),"-",LN(Table111[[#This Row],[Close Price]]/I549))</f>
        <v>-0.32726565263229618</v>
      </c>
    </row>
    <row r="551" spans="1:14" x14ac:dyDescent="0.3">
      <c r="A551" s="1" t="s">
        <v>34</v>
      </c>
      <c r="B551" s="1" t="s">
        <v>14</v>
      </c>
      <c r="C551" s="2">
        <v>43914</v>
      </c>
      <c r="D551" s="1">
        <v>308.64999999999998</v>
      </c>
      <c r="E551" s="1">
        <v>331.95</v>
      </c>
      <c r="F551" s="1">
        <v>337.5</v>
      </c>
      <c r="G551" s="1">
        <v>291</v>
      </c>
      <c r="H551" s="1">
        <v>304.8</v>
      </c>
      <c r="I551" s="1">
        <v>303.14999999999998</v>
      </c>
      <c r="J551" s="1">
        <v>311.41000000000003</v>
      </c>
      <c r="K551" s="1">
        <v>50683611</v>
      </c>
      <c r="L551" s="1">
        <v>15783135039.5</v>
      </c>
      <c r="M551" s="1">
        <v>767331</v>
      </c>
      <c r="N551" s="3">
        <f>IF(ISERR(LN(Table111[[#This Row],[Close Price]]/I550)),"-",LN(Table111[[#This Row],[Close Price]]/I550))</f>
        <v>-1.7980216322165236E-2</v>
      </c>
    </row>
    <row r="552" spans="1:14" x14ac:dyDescent="0.3">
      <c r="A552" s="1" t="s">
        <v>34</v>
      </c>
      <c r="B552" s="1" t="s">
        <v>14</v>
      </c>
      <c r="C552" s="2">
        <v>43915</v>
      </c>
      <c r="D552" s="1">
        <v>303.14999999999998</v>
      </c>
      <c r="E552" s="1">
        <v>293.5</v>
      </c>
      <c r="F552" s="1">
        <v>363.75</v>
      </c>
      <c r="G552" s="1">
        <v>286</v>
      </c>
      <c r="H552" s="1">
        <v>331.5</v>
      </c>
      <c r="I552" s="1">
        <v>326.8</v>
      </c>
      <c r="J552" s="1">
        <v>319.60000000000002</v>
      </c>
      <c r="K552" s="1">
        <v>51994332</v>
      </c>
      <c r="L552" s="1">
        <v>16617292694.950001</v>
      </c>
      <c r="M552" s="1">
        <v>741163</v>
      </c>
      <c r="N552" s="3">
        <f>IF(ISERR(LN(Table111[[#This Row],[Close Price]]/I551)),"-",LN(Table111[[#This Row],[Close Price]]/I551))</f>
        <v>7.5120630468108324E-2</v>
      </c>
    </row>
    <row r="553" spans="1:14" x14ac:dyDescent="0.3">
      <c r="A553" s="1" t="s">
        <v>34</v>
      </c>
      <c r="B553" s="1" t="s">
        <v>14</v>
      </c>
      <c r="C553" s="2">
        <v>43916</v>
      </c>
      <c r="D553" s="1">
        <v>326.8</v>
      </c>
      <c r="E553" s="1">
        <v>335.95</v>
      </c>
      <c r="F553" s="1">
        <v>399</v>
      </c>
      <c r="G553" s="1">
        <v>332</v>
      </c>
      <c r="H553" s="1">
        <v>346</v>
      </c>
      <c r="I553" s="1">
        <v>341.4</v>
      </c>
      <c r="J553" s="1">
        <v>362.99</v>
      </c>
      <c r="K553" s="1">
        <v>62971676</v>
      </c>
      <c r="L553" s="1">
        <v>22857867049.900002</v>
      </c>
      <c r="M553" s="1">
        <v>746077</v>
      </c>
      <c r="N553" s="3">
        <f>IF(ISERR(LN(Table111[[#This Row],[Close Price]]/I552)),"-",LN(Table111[[#This Row],[Close Price]]/I552))</f>
        <v>4.3706447374492308E-2</v>
      </c>
    </row>
    <row r="554" spans="1:14" x14ac:dyDescent="0.3">
      <c r="A554" s="1" t="s">
        <v>34</v>
      </c>
      <c r="B554" s="1" t="s">
        <v>14</v>
      </c>
      <c r="C554" s="2">
        <v>43917</v>
      </c>
      <c r="D554" s="1">
        <v>341.4</v>
      </c>
      <c r="E554" s="1">
        <v>370</v>
      </c>
      <c r="F554" s="1">
        <v>409.45</v>
      </c>
      <c r="G554" s="1">
        <v>354.05</v>
      </c>
      <c r="H554" s="1">
        <v>362.5</v>
      </c>
      <c r="I554" s="1">
        <v>359.75</v>
      </c>
      <c r="J554" s="1">
        <v>378.88</v>
      </c>
      <c r="K554" s="1">
        <v>71043359</v>
      </c>
      <c r="L554" s="1">
        <v>26917173675</v>
      </c>
      <c r="M554" s="1">
        <v>990737</v>
      </c>
      <c r="N554" s="3">
        <f>IF(ISERR(LN(Table111[[#This Row],[Close Price]]/I553)),"-",LN(Table111[[#This Row],[Close Price]]/I553))</f>
        <v>5.2354535407136936E-2</v>
      </c>
    </row>
    <row r="555" spans="1:14" x14ac:dyDescent="0.3">
      <c r="A555" s="1" t="s">
        <v>34</v>
      </c>
      <c r="B555" s="1" t="s">
        <v>14</v>
      </c>
      <c r="C555" s="2">
        <v>43920</v>
      </c>
      <c r="D555" s="1">
        <v>359.75</v>
      </c>
      <c r="E555" s="1">
        <v>345</v>
      </c>
      <c r="F555" s="1">
        <v>382</v>
      </c>
      <c r="G555" s="1">
        <v>340.35</v>
      </c>
      <c r="H555" s="1">
        <v>368.2</v>
      </c>
      <c r="I555" s="1">
        <v>368.15</v>
      </c>
      <c r="J555" s="1">
        <v>364.35</v>
      </c>
      <c r="K555" s="1">
        <v>61772934</v>
      </c>
      <c r="L555" s="1">
        <v>22506973341.150002</v>
      </c>
      <c r="M555" s="1">
        <v>661071</v>
      </c>
      <c r="N555" s="3">
        <f>IF(ISERR(LN(Table111[[#This Row],[Close Price]]/I554)),"-",LN(Table111[[#This Row],[Close Price]]/I554))</f>
        <v>2.3081118047248515E-2</v>
      </c>
    </row>
    <row r="556" spans="1:14" x14ac:dyDescent="0.3">
      <c r="A556" s="1" t="s">
        <v>34</v>
      </c>
      <c r="B556" s="1" t="s">
        <v>14</v>
      </c>
      <c r="C556" s="2">
        <v>43921</v>
      </c>
      <c r="D556" s="1">
        <v>368.15</v>
      </c>
      <c r="E556" s="1">
        <v>384.4</v>
      </c>
      <c r="F556" s="1">
        <v>389.8</v>
      </c>
      <c r="G556" s="1">
        <v>372.65</v>
      </c>
      <c r="H556" s="1">
        <v>378.5</v>
      </c>
      <c r="I556" s="1">
        <v>379</v>
      </c>
      <c r="J556" s="1">
        <v>379.67</v>
      </c>
      <c r="K556" s="1">
        <v>34637418</v>
      </c>
      <c r="L556" s="1">
        <v>13150697519.299999</v>
      </c>
      <c r="M556" s="1">
        <v>380850</v>
      </c>
      <c r="N556" s="3">
        <f>IF(ISERR(LN(Table111[[#This Row],[Close Price]]/I555)),"-",LN(Table111[[#This Row],[Close Price]]/I555))</f>
        <v>2.9045741267700476E-2</v>
      </c>
    </row>
    <row r="557" spans="1:14" x14ac:dyDescent="0.3">
      <c r="A557" s="1" t="s">
        <v>34</v>
      </c>
      <c r="B557" s="1" t="s">
        <v>14</v>
      </c>
      <c r="C557" s="2">
        <v>43922</v>
      </c>
      <c r="D557" s="1">
        <v>379</v>
      </c>
      <c r="E557" s="1">
        <v>376.25</v>
      </c>
      <c r="F557" s="1">
        <v>379.8</v>
      </c>
      <c r="G557" s="1">
        <v>354</v>
      </c>
      <c r="H557" s="1">
        <v>355.5</v>
      </c>
      <c r="I557" s="1">
        <v>358.65</v>
      </c>
      <c r="J557" s="1">
        <v>366.41</v>
      </c>
      <c r="K557" s="1">
        <v>27745001</v>
      </c>
      <c r="L557" s="1">
        <v>10166036367</v>
      </c>
      <c r="M557" s="1">
        <v>334884</v>
      </c>
      <c r="N557" s="3">
        <f>IF(ISERR(LN(Table111[[#This Row],[Close Price]]/I556)),"-",LN(Table111[[#This Row],[Close Price]]/I556))</f>
        <v>-5.5189222509982976E-2</v>
      </c>
    </row>
    <row r="558" spans="1:14" x14ac:dyDescent="0.3">
      <c r="A558" s="1" t="s">
        <v>34</v>
      </c>
      <c r="B558" s="1" t="s">
        <v>14</v>
      </c>
      <c r="C558" s="2">
        <v>43924</v>
      </c>
      <c r="D558" s="1">
        <v>358.65</v>
      </c>
      <c r="E558" s="1">
        <v>360.2</v>
      </c>
      <c r="F558" s="1">
        <v>362.3</v>
      </c>
      <c r="G558" s="1">
        <v>324</v>
      </c>
      <c r="H558" s="1">
        <v>326.89999999999998</v>
      </c>
      <c r="I558" s="1">
        <v>325.45</v>
      </c>
      <c r="J558" s="1">
        <v>343.1</v>
      </c>
      <c r="K558" s="1">
        <v>41317685</v>
      </c>
      <c r="L558" s="1">
        <v>14176180303.700001</v>
      </c>
      <c r="M558" s="1">
        <v>407312</v>
      </c>
      <c r="N558" s="3">
        <f>IF(ISERR(LN(Table111[[#This Row],[Close Price]]/I557)),"-",LN(Table111[[#This Row],[Close Price]]/I557))</f>
        <v>-9.7138142554047124E-2</v>
      </c>
    </row>
    <row r="559" spans="1:14" x14ac:dyDescent="0.3">
      <c r="A559" s="1" t="s">
        <v>34</v>
      </c>
      <c r="B559" s="1" t="s">
        <v>14</v>
      </c>
      <c r="C559" s="2">
        <v>43928</v>
      </c>
      <c r="D559" s="1">
        <v>325.45</v>
      </c>
      <c r="E559" s="1">
        <v>347.4</v>
      </c>
      <c r="F559" s="1">
        <v>405.75</v>
      </c>
      <c r="G559" s="1">
        <v>342.35</v>
      </c>
      <c r="H559" s="1">
        <v>391</v>
      </c>
      <c r="I559" s="1">
        <v>388.85</v>
      </c>
      <c r="J559" s="1">
        <v>367.02</v>
      </c>
      <c r="K559" s="1">
        <v>48093870</v>
      </c>
      <c r="L559" s="1">
        <v>17651518766.549999</v>
      </c>
      <c r="M559" s="1">
        <v>522716</v>
      </c>
      <c r="N559" s="3">
        <f>IF(ISERR(LN(Table111[[#This Row],[Close Price]]/I558)),"-",LN(Table111[[#This Row],[Close Price]]/I558))</f>
        <v>0.17798482512255609</v>
      </c>
    </row>
    <row r="560" spans="1:14" x14ac:dyDescent="0.3">
      <c r="A560" s="1" t="s">
        <v>34</v>
      </c>
      <c r="B560" s="1" t="s">
        <v>14</v>
      </c>
      <c r="C560" s="2">
        <v>43929</v>
      </c>
      <c r="D560" s="1">
        <v>388.85</v>
      </c>
      <c r="E560" s="1">
        <v>383.75</v>
      </c>
      <c r="F560" s="1">
        <v>427.7</v>
      </c>
      <c r="G560" s="1">
        <v>373.5</v>
      </c>
      <c r="H560" s="1">
        <v>391.4</v>
      </c>
      <c r="I560" s="1">
        <v>391.35</v>
      </c>
      <c r="J560" s="1">
        <v>396.73</v>
      </c>
      <c r="K560" s="1">
        <v>64930772</v>
      </c>
      <c r="L560" s="1">
        <v>25759745934.5</v>
      </c>
      <c r="M560" s="1">
        <v>769506</v>
      </c>
      <c r="N560" s="3">
        <f>IF(ISERR(LN(Table111[[#This Row],[Close Price]]/I559)),"-",LN(Table111[[#This Row],[Close Price]]/I559))</f>
        <v>6.4086351098948235E-3</v>
      </c>
    </row>
    <row r="561" spans="1:14" x14ac:dyDescent="0.3">
      <c r="A561" s="1" t="s">
        <v>34</v>
      </c>
      <c r="B561" s="1" t="s">
        <v>14</v>
      </c>
      <c r="C561" s="2">
        <v>43930</v>
      </c>
      <c r="D561" s="1">
        <v>391.35</v>
      </c>
      <c r="E561" s="1">
        <v>405</v>
      </c>
      <c r="F561" s="1">
        <v>423</v>
      </c>
      <c r="G561" s="1">
        <v>398.65</v>
      </c>
      <c r="H561" s="1">
        <v>420</v>
      </c>
      <c r="I561" s="1">
        <v>420.15</v>
      </c>
      <c r="J561" s="1">
        <v>409.23</v>
      </c>
      <c r="K561" s="1">
        <v>44090829</v>
      </c>
      <c r="L561" s="1">
        <v>18043123262.099998</v>
      </c>
      <c r="M561" s="1">
        <v>470749</v>
      </c>
      <c r="N561" s="3">
        <f>IF(ISERR(LN(Table111[[#This Row],[Close Price]]/I560)),"-",LN(Table111[[#This Row],[Close Price]]/I560))</f>
        <v>7.1009490123379912E-2</v>
      </c>
    </row>
    <row r="562" spans="1:14" x14ac:dyDescent="0.3">
      <c r="A562" s="1" t="s">
        <v>34</v>
      </c>
      <c r="B562" s="1" t="s">
        <v>14</v>
      </c>
      <c r="C562" s="2">
        <v>43934</v>
      </c>
      <c r="D562" s="1">
        <v>420.15</v>
      </c>
      <c r="E562" s="1">
        <v>417.95</v>
      </c>
      <c r="F562" s="1">
        <v>427.9</v>
      </c>
      <c r="G562" s="1">
        <v>402</v>
      </c>
      <c r="H562" s="1">
        <v>420</v>
      </c>
      <c r="I562" s="1">
        <v>418.95</v>
      </c>
      <c r="J562" s="1">
        <v>414.15</v>
      </c>
      <c r="K562" s="1">
        <v>33432493</v>
      </c>
      <c r="L562" s="1">
        <v>13846137202</v>
      </c>
      <c r="M562" s="1">
        <v>423296</v>
      </c>
      <c r="N562" s="3">
        <f>IF(ISERR(LN(Table111[[#This Row],[Close Price]]/I561)),"-",LN(Table111[[#This Row],[Close Price]]/I561))</f>
        <v>-2.8602093149317507E-3</v>
      </c>
    </row>
    <row r="563" spans="1:14" x14ac:dyDescent="0.3">
      <c r="A563" s="1" t="s">
        <v>34</v>
      </c>
      <c r="B563" s="1" t="s">
        <v>14</v>
      </c>
      <c r="C563" s="2">
        <v>43936</v>
      </c>
      <c r="D563" s="1">
        <v>418.95</v>
      </c>
      <c r="E563" s="1">
        <v>434</v>
      </c>
      <c r="F563" s="1">
        <v>451.65</v>
      </c>
      <c r="G563" s="1">
        <v>412.45</v>
      </c>
      <c r="H563" s="1">
        <v>418</v>
      </c>
      <c r="I563" s="1">
        <v>417.3</v>
      </c>
      <c r="J563" s="1">
        <v>434.36</v>
      </c>
      <c r="K563" s="1">
        <v>48315084</v>
      </c>
      <c r="L563" s="1">
        <v>20986240303.400002</v>
      </c>
      <c r="M563" s="1">
        <v>482534</v>
      </c>
      <c r="N563" s="3">
        <f>IF(ISERR(LN(Table111[[#This Row],[Close Price]]/I562)),"-",LN(Table111[[#This Row],[Close Price]]/I562))</f>
        <v>-3.9461934617884709E-3</v>
      </c>
    </row>
    <row r="564" spans="1:14" x14ac:dyDescent="0.3">
      <c r="A564" s="1" t="s">
        <v>34</v>
      </c>
      <c r="B564" s="1" t="s">
        <v>14</v>
      </c>
      <c r="C564" s="2">
        <v>43937</v>
      </c>
      <c r="D564" s="1">
        <v>417.3</v>
      </c>
      <c r="E564" s="1">
        <v>408.6</v>
      </c>
      <c r="F564" s="1">
        <v>427</v>
      </c>
      <c r="G564" s="1">
        <v>400.7</v>
      </c>
      <c r="H564" s="1">
        <v>426</v>
      </c>
      <c r="I564" s="1">
        <v>422.55</v>
      </c>
      <c r="J564" s="1">
        <v>415.38</v>
      </c>
      <c r="K564" s="1">
        <v>42344581</v>
      </c>
      <c r="L564" s="1">
        <v>17588972545.299999</v>
      </c>
      <c r="M564" s="1">
        <v>490756</v>
      </c>
      <c r="N564" s="3">
        <f>IF(ISERR(LN(Table111[[#This Row],[Close Price]]/I563)),"-",LN(Table111[[#This Row],[Close Price]]/I563))</f>
        <v>1.2502395392984294E-2</v>
      </c>
    </row>
    <row r="565" spans="1:14" x14ac:dyDescent="0.3">
      <c r="A565" s="1" t="s">
        <v>34</v>
      </c>
      <c r="B565" s="1" t="s">
        <v>14</v>
      </c>
      <c r="C565" s="2">
        <v>43938</v>
      </c>
      <c r="D565" s="1">
        <v>422.55</v>
      </c>
      <c r="E565" s="1">
        <v>450</v>
      </c>
      <c r="F565" s="1">
        <v>485.9</v>
      </c>
      <c r="G565" s="1">
        <v>432.4</v>
      </c>
      <c r="H565" s="1">
        <v>481.4</v>
      </c>
      <c r="I565" s="1">
        <v>478.8</v>
      </c>
      <c r="J565" s="1">
        <v>447.62</v>
      </c>
      <c r="K565" s="1">
        <v>47831855</v>
      </c>
      <c r="L565" s="1">
        <v>21410639336.900002</v>
      </c>
      <c r="M565" s="1">
        <v>501888</v>
      </c>
      <c r="N565" s="3">
        <f>IF(ISERR(LN(Table111[[#This Row],[Close Price]]/I564)),"-",LN(Table111[[#This Row],[Close Price]]/I564))</f>
        <v>0.12497519069332672</v>
      </c>
    </row>
    <row r="566" spans="1:14" x14ac:dyDescent="0.3">
      <c r="A566" s="1" t="s">
        <v>34</v>
      </c>
      <c r="B566" s="1" t="s">
        <v>14</v>
      </c>
      <c r="C566" s="2">
        <v>43941</v>
      </c>
      <c r="D566" s="1">
        <v>478.8</v>
      </c>
      <c r="E566" s="1">
        <v>482</v>
      </c>
      <c r="F566" s="1">
        <v>483.45</v>
      </c>
      <c r="G566" s="1">
        <v>451.25</v>
      </c>
      <c r="H566" s="1">
        <v>453</v>
      </c>
      <c r="I566" s="1">
        <v>455.95</v>
      </c>
      <c r="J566" s="1">
        <v>465.65</v>
      </c>
      <c r="K566" s="1">
        <v>42163860</v>
      </c>
      <c r="L566" s="1">
        <v>19633635484.349998</v>
      </c>
      <c r="M566" s="1">
        <v>508117</v>
      </c>
      <c r="N566" s="3">
        <f>IF(ISERR(LN(Table111[[#This Row],[Close Price]]/I565)),"-",LN(Table111[[#This Row],[Close Price]]/I565))</f>
        <v>-4.8899819304143652E-2</v>
      </c>
    </row>
    <row r="567" spans="1:14" x14ac:dyDescent="0.3">
      <c r="A567" s="1" t="s">
        <v>34</v>
      </c>
      <c r="B567" s="1" t="s">
        <v>14</v>
      </c>
      <c r="C567" s="2">
        <v>43942</v>
      </c>
      <c r="D567" s="1">
        <v>455.95</v>
      </c>
      <c r="E567" s="1">
        <v>436</v>
      </c>
      <c r="F567" s="1">
        <v>439.95</v>
      </c>
      <c r="G567" s="1">
        <v>412.95</v>
      </c>
      <c r="H567" s="1">
        <v>419.65</v>
      </c>
      <c r="I567" s="1">
        <v>420.65</v>
      </c>
      <c r="J567" s="1">
        <v>421.92</v>
      </c>
      <c r="K567" s="1">
        <v>33572228</v>
      </c>
      <c r="L567" s="1">
        <v>14164915158.6</v>
      </c>
      <c r="M567" s="1">
        <v>389708</v>
      </c>
      <c r="N567" s="3">
        <f>IF(ISERR(LN(Table111[[#This Row],[Close Price]]/I566)),"-",LN(Table111[[#This Row],[Close Price]]/I566))</f>
        <v>-8.0582020382851949E-2</v>
      </c>
    </row>
    <row r="568" spans="1:14" x14ac:dyDescent="0.3">
      <c r="A568" s="1" t="s">
        <v>34</v>
      </c>
      <c r="B568" s="1" t="s">
        <v>14</v>
      </c>
      <c r="C568" s="2">
        <v>43943</v>
      </c>
      <c r="D568" s="1">
        <v>420.65</v>
      </c>
      <c r="E568" s="1">
        <v>418.55</v>
      </c>
      <c r="F568" s="1">
        <v>434.55</v>
      </c>
      <c r="G568" s="1">
        <v>412</v>
      </c>
      <c r="H568" s="1">
        <v>433.5</v>
      </c>
      <c r="I568" s="1">
        <v>431.15</v>
      </c>
      <c r="J568" s="1">
        <v>424.5</v>
      </c>
      <c r="K568" s="1">
        <v>36619626</v>
      </c>
      <c r="L568" s="1">
        <v>15544912530.200001</v>
      </c>
      <c r="M568" s="1">
        <v>407478</v>
      </c>
      <c r="N568" s="3">
        <f>IF(ISERR(LN(Table111[[#This Row],[Close Price]]/I567)),"-",LN(Table111[[#This Row],[Close Price]]/I567))</f>
        <v>2.4654923401510927E-2</v>
      </c>
    </row>
    <row r="569" spans="1:14" x14ac:dyDescent="0.3">
      <c r="A569" s="1" t="s">
        <v>34</v>
      </c>
      <c r="B569" s="1" t="s">
        <v>14</v>
      </c>
      <c r="C569" s="2">
        <v>43944</v>
      </c>
      <c r="D569" s="1">
        <v>431.15</v>
      </c>
      <c r="E569" s="1">
        <v>434.6</v>
      </c>
      <c r="F569" s="1">
        <v>439.85</v>
      </c>
      <c r="G569" s="1">
        <v>426.05</v>
      </c>
      <c r="H569" s="1">
        <v>428.9</v>
      </c>
      <c r="I569" s="1">
        <v>430.05</v>
      </c>
      <c r="J569" s="1">
        <v>433</v>
      </c>
      <c r="K569" s="1">
        <v>29418033</v>
      </c>
      <c r="L569" s="1">
        <v>12738047174.049999</v>
      </c>
      <c r="M569" s="1">
        <v>338254</v>
      </c>
      <c r="N569" s="3">
        <f>IF(ISERR(LN(Table111[[#This Row],[Close Price]]/I568)),"-",LN(Table111[[#This Row],[Close Price]]/I568))</f>
        <v>-2.5545764008448749E-3</v>
      </c>
    </row>
    <row r="570" spans="1:14" x14ac:dyDescent="0.3">
      <c r="A570" s="1" t="s">
        <v>34</v>
      </c>
      <c r="B570" s="1" t="s">
        <v>14</v>
      </c>
      <c r="C570" s="2">
        <v>43945</v>
      </c>
      <c r="D570" s="1">
        <v>430.05</v>
      </c>
      <c r="E570" s="1">
        <v>416</v>
      </c>
      <c r="F570" s="1">
        <v>419.65</v>
      </c>
      <c r="G570" s="1">
        <v>401.25</v>
      </c>
      <c r="H570" s="1">
        <v>406</v>
      </c>
      <c r="I570" s="1">
        <v>403.95</v>
      </c>
      <c r="J570" s="1">
        <v>410.4</v>
      </c>
      <c r="K570" s="1">
        <v>35773432</v>
      </c>
      <c r="L570" s="1">
        <v>14681461718.299999</v>
      </c>
      <c r="M570" s="1">
        <v>351689</v>
      </c>
      <c r="N570" s="3">
        <f>IF(ISERR(LN(Table111[[#This Row],[Close Price]]/I569)),"-",LN(Table111[[#This Row],[Close Price]]/I569))</f>
        <v>-6.2610373071770989E-2</v>
      </c>
    </row>
    <row r="571" spans="1:14" x14ac:dyDescent="0.3">
      <c r="A571" s="1" t="s">
        <v>34</v>
      </c>
      <c r="B571" s="1" t="s">
        <v>14</v>
      </c>
      <c r="C571" s="2">
        <v>43948</v>
      </c>
      <c r="D571" s="1">
        <v>403.95</v>
      </c>
      <c r="E571" s="1">
        <v>415</v>
      </c>
      <c r="F571" s="1">
        <v>429.5</v>
      </c>
      <c r="G571" s="1">
        <v>409.1</v>
      </c>
      <c r="H571" s="1">
        <v>426.1</v>
      </c>
      <c r="I571" s="1">
        <v>427.3</v>
      </c>
      <c r="J571" s="1">
        <v>422.19</v>
      </c>
      <c r="K571" s="1">
        <v>35987021</v>
      </c>
      <c r="L571" s="1">
        <v>15193308501</v>
      </c>
      <c r="M571" s="1">
        <v>381495</v>
      </c>
      <c r="N571" s="3">
        <f>IF(ISERR(LN(Table111[[#This Row],[Close Price]]/I570)),"-",LN(Table111[[#This Row],[Close Price]]/I570))</f>
        <v>5.6195234724261744E-2</v>
      </c>
    </row>
    <row r="572" spans="1:14" x14ac:dyDescent="0.3">
      <c r="A572" s="1" t="s">
        <v>34</v>
      </c>
      <c r="B572" s="1" t="s">
        <v>14</v>
      </c>
      <c r="C572" s="2">
        <v>43949</v>
      </c>
      <c r="D572" s="1">
        <v>427.3</v>
      </c>
      <c r="E572" s="1">
        <v>438</v>
      </c>
      <c r="F572" s="1">
        <v>458.4</v>
      </c>
      <c r="G572" s="1">
        <v>435.25</v>
      </c>
      <c r="H572" s="1">
        <v>457.5</v>
      </c>
      <c r="I572" s="1">
        <v>455.45</v>
      </c>
      <c r="J572" s="1">
        <v>446.31</v>
      </c>
      <c r="K572" s="1">
        <v>43938651</v>
      </c>
      <c r="L572" s="1">
        <v>19610096247.650002</v>
      </c>
      <c r="M572" s="1">
        <v>471905</v>
      </c>
      <c r="N572" s="3">
        <f>IF(ISERR(LN(Table111[[#This Row],[Close Price]]/I571)),"-",LN(Table111[[#This Row],[Close Price]]/I571))</f>
        <v>6.3799598540839483E-2</v>
      </c>
    </row>
    <row r="573" spans="1:14" x14ac:dyDescent="0.3">
      <c r="A573" s="1" t="s">
        <v>34</v>
      </c>
      <c r="B573" s="1" t="s">
        <v>14</v>
      </c>
      <c r="C573" s="2">
        <v>43950</v>
      </c>
      <c r="D573" s="1">
        <v>455.45</v>
      </c>
      <c r="E573" s="1">
        <v>430.75</v>
      </c>
      <c r="F573" s="1">
        <v>448.85</v>
      </c>
      <c r="G573" s="1">
        <v>425.95</v>
      </c>
      <c r="H573" s="1">
        <v>438.85</v>
      </c>
      <c r="I573" s="1">
        <v>439.1</v>
      </c>
      <c r="J573" s="1">
        <v>438.97</v>
      </c>
      <c r="K573" s="1">
        <v>61500039</v>
      </c>
      <c r="L573" s="1">
        <v>26996643970.950001</v>
      </c>
      <c r="M573" s="1">
        <v>676631</v>
      </c>
      <c r="N573" s="3">
        <f>IF(ISERR(LN(Table111[[#This Row],[Close Price]]/I572)),"-",LN(Table111[[#This Row],[Close Price]]/I572))</f>
        <v>-3.6558763623147028E-2</v>
      </c>
    </row>
    <row r="574" spans="1:14" x14ac:dyDescent="0.3">
      <c r="A574" s="1" t="s">
        <v>34</v>
      </c>
      <c r="B574" s="1" t="s">
        <v>14</v>
      </c>
      <c r="C574" s="2">
        <v>43951</v>
      </c>
      <c r="D574" s="1">
        <v>439.1</v>
      </c>
      <c r="E574" s="1">
        <v>451</v>
      </c>
      <c r="F574" s="1">
        <v>461.9</v>
      </c>
      <c r="G574" s="1">
        <v>440.4</v>
      </c>
      <c r="H574" s="1">
        <v>444.05</v>
      </c>
      <c r="I574" s="1">
        <v>444.9</v>
      </c>
      <c r="J574" s="1">
        <v>452.72</v>
      </c>
      <c r="K574" s="1">
        <v>40383418</v>
      </c>
      <c r="L574" s="1">
        <v>18282508000.5</v>
      </c>
      <c r="M574" s="1">
        <v>419141</v>
      </c>
      <c r="N574" s="3">
        <f>IF(ISERR(LN(Table111[[#This Row],[Close Price]]/I573)),"-",LN(Table111[[#This Row],[Close Price]]/I573))</f>
        <v>1.3122360244324333E-2</v>
      </c>
    </row>
    <row r="575" spans="1:14" x14ac:dyDescent="0.3">
      <c r="A575" s="1" t="s">
        <v>34</v>
      </c>
      <c r="B575" s="1" t="s">
        <v>14</v>
      </c>
      <c r="C575" s="2">
        <v>43955</v>
      </c>
      <c r="D575" s="1">
        <v>444.9</v>
      </c>
      <c r="E575" s="1">
        <v>424</v>
      </c>
      <c r="F575" s="1">
        <v>424</v>
      </c>
      <c r="G575" s="1">
        <v>399.7</v>
      </c>
      <c r="H575" s="1">
        <v>407</v>
      </c>
      <c r="I575" s="1">
        <v>402.8</v>
      </c>
      <c r="J575" s="1">
        <v>409.68</v>
      </c>
      <c r="K575" s="1">
        <v>37854079</v>
      </c>
      <c r="L575" s="1">
        <v>15508137973.9</v>
      </c>
      <c r="M575" s="1">
        <v>484430</v>
      </c>
      <c r="N575" s="3">
        <f>IF(ISERR(LN(Table111[[#This Row],[Close Price]]/I574)),"-",LN(Table111[[#This Row],[Close Price]]/I574))</f>
        <v>-9.9409376967588822E-2</v>
      </c>
    </row>
    <row r="576" spans="1:14" x14ac:dyDescent="0.3">
      <c r="A576" s="1" t="s">
        <v>34</v>
      </c>
      <c r="B576" s="1" t="s">
        <v>14</v>
      </c>
      <c r="C576" s="2">
        <v>43956</v>
      </c>
      <c r="D576" s="1">
        <v>402.8</v>
      </c>
      <c r="E576" s="1">
        <v>414</v>
      </c>
      <c r="F576" s="1">
        <v>418.75</v>
      </c>
      <c r="G576" s="1">
        <v>386.5</v>
      </c>
      <c r="H576" s="1">
        <v>389.5</v>
      </c>
      <c r="I576" s="1">
        <v>389</v>
      </c>
      <c r="J576" s="1">
        <v>400.46</v>
      </c>
      <c r="K576" s="1">
        <v>50982763</v>
      </c>
      <c r="L576" s="1">
        <v>20416434073.349998</v>
      </c>
      <c r="M576" s="1">
        <v>558582</v>
      </c>
      <c r="N576" s="3">
        <f>IF(ISERR(LN(Table111[[#This Row],[Close Price]]/I575)),"-",LN(Table111[[#This Row],[Close Price]]/I575))</f>
        <v>-3.4860817225961002E-2</v>
      </c>
    </row>
    <row r="577" spans="1:14" x14ac:dyDescent="0.3">
      <c r="A577" s="1" t="s">
        <v>34</v>
      </c>
      <c r="B577" s="1" t="s">
        <v>14</v>
      </c>
      <c r="C577" s="2">
        <v>43957</v>
      </c>
      <c r="D577" s="1">
        <v>389</v>
      </c>
      <c r="E577" s="1">
        <v>385</v>
      </c>
      <c r="F577" s="1">
        <v>394.45</v>
      </c>
      <c r="G577" s="1">
        <v>368.05</v>
      </c>
      <c r="H577" s="1">
        <v>393.5</v>
      </c>
      <c r="I577" s="1">
        <v>388.85</v>
      </c>
      <c r="J577" s="1">
        <v>382.18</v>
      </c>
      <c r="K577" s="1">
        <v>67511657</v>
      </c>
      <c r="L577" s="1">
        <v>25801559406.849998</v>
      </c>
      <c r="M577" s="1">
        <v>701599</v>
      </c>
      <c r="N577" s="3">
        <f>IF(ISERR(LN(Table111[[#This Row],[Close Price]]/I576)),"-",LN(Table111[[#This Row],[Close Price]]/I576))</f>
        <v>-3.8567847749395115E-4</v>
      </c>
    </row>
    <row r="578" spans="1:14" x14ac:dyDescent="0.3">
      <c r="A578" s="1" t="s">
        <v>34</v>
      </c>
      <c r="B578" s="1" t="s">
        <v>14</v>
      </c>
      <c r="C578" s="2">
        <v>43958</v>
      </c>
      <c r="D578" s="1">
        <v>388.85</v>
      </c>
      <c r="E578" s="1">
        <v>387</v>
      </c>
      <c r="F578" s="1">
        <v>402.25</v>
      </c>
      <c r="G578" s="1">
        <v>382.7</v>
      </c>
      <c r="H578" s="1">
        <v>398.5</v>
      </c>
      <c r="I578" s="1">
        <v>397.35</v>
      </c>
      <c r="J578" s="1">
        <v>394.83</v>
      </c>
      <c r="K578" s="1">
        <v>41339427</v>
      </c>
      <c r="L578" s="1">
        <v>16321878961.549999</v>
      </c>
      <c r="M578" s="1">
        <v>482183</v>
      </c>
      <c r="N578" s="3">
        <f>IF(ISERR(LN(Table111[[#This Row],[Close Price]]/I577)),"-",LN(Table111[[#This Row],[Close Price]]/I577))</f>
        <v>2.1623839245236184E-2</v>
      </c>
    </row>
    <row r="579" spans="1:14" x14ac:dyDescent="0.3">
      <c r="A579" s="1" t="s">
        <v>34</v>
      </c>
      <c r="B579" s="1" t="s">
        <v>14</v>
      </c>
      <c r="C579" s="2">
        <v>43959</v>
      </c>
      <c r="D579" s="1">
        <v>397.35</v>
      </c>
      <c r="E579" s="1">
        <v>403.5</v>
      </c>
      <c r="F579" s="1">
        <v>409.45</v>
      </c>
      <c r="G579" s="1">
        <v>379.65</v>
      </c>
      <c r="H579" s="1">
        <v>383</v>
      </c>
      <c r="I579" s="1">
        <v>382.05</v>
      </c>
      <c r="J579" s="1">
        <v>395.91</v>
      </c>
      <c r="K579" s="1">
        <v>33506610</v>
      </c>
      <c r="L579" s="1">
        <v>13265518231.200001</v>
      </c>
      <c r="M579" s="1">
        <v>353592</v>
      </c>
      <c r="N579" s="3">
        <f>IF(ISERR(LN(Table111[[#This Row],[Close Price]]/I578)),"-",LN(Table111[[#This Row],[Close Price]]/I578))</f>
        <v>-3.9266014292612721E-2</v>
      </c>
    </row>
    <row r="580" spans="1:14" x14ac:dyDescent="0.3">
      <c r="A580" s="1" t="s">
        <v>34</v>
      </c>
      <c r="B580" s="1" t="s">
        <v>14</v>
      </c>
      <c r="C580" s="2">
        <v>43962</v>
      </c>
      <c r="D580" s="1">
        <v>382.05</v>
      </c>
      <c r="E580" s="1">
        <v>391</v>
      </c>
      <c r="F580" s="1">
        <v>393.5</v>
      </c>
      <c r="G580" s="1">
        <v>376.85</v>
      </c>
      <c r="H580" s="1">
        <v>380.5</v>
      </c>
      <c r="I580" s="1">
        <v>379.55</v>
      </c>
      <c r="J580" s="1">
        <v>384.22</v>
      </c>
      <c r="K580" s="1">
        <v>30143521</v>
      </c>
      <c r="L580" s="1">
        <v>11581674465.35</v>
      </c>
      <c r="M580" s="1">
        <v>335987</v>
      </c>
      <c r="N580" s="3">
        <f>IF(ISERR(LN(Table111[[#This Row],[Close Price]]/I579)),"-",LN(Table111[[#This Row],[Close Price]]/I579))</f>
        <v>-6.5651496307985247E-3</v>
      </c>
    </row>
    <row r="581" spans="1:14" x14ac:dyDescent="0.3">
      <c r="A581" s="1" t="s">
        <v>34</v>
      </c>
      <c r="B581" s="1" t="s">
        <v>14</v>
      </c>
      <c r="C581" s="2">
        <v>43963</v>
      </c>
      <c r="D581" s="1">
        <v>379.55</v>
      </c>
      <c r="E581" s="1">
        <v>376.3</v>
      </c>
      <c r="F581" s="1">
        <v>391.8</v>
      </c>
      <c r="G581" s="1">
        <v>370</v>
      </c>
      <c r="H581" s="1">
        <v>386.2</v>
      </c>
      <c r="I581" s="1">
        <v>386.85</v>
      </c>
      <c r="J581" s="1">
        <v>378.16</v>
      </c>
      <c r="K581" s="1">
        <v>38411667</v>
      </c>
      <c r="L581" s="1">
        <v>14525742513.25</v>
      </c>
      <c r="M581" s="1">
        <v>379557</v>
      </c>
      <c r="N581" s="3">
        <f>IF(ISERR(LN(Table111[[#This Row],[Close Price]]/I580)),"-",LN(Table111[[#This Row],[Close Price]]/I580))</f>
        <v>1.9050680532686284E-2</v>
      </c>
    </row>
    <row r="582" spans="1:14" x14ac:dyDescent="0.3">
      <c r="A582" s="1" t="s">
        <v>34</v>
      </c>
      <c r="B582" s="1" t="s">
        <v>14</v>
      </c>
      <c r="C582" s="2">
        <v>43964</v>
      </c>
      <c r="D582" s="1">
        <v>386.85</v>
      </c>
      <c r="E582" s="1">
        <v>411</v>
      </c>
      <c r="F582" s="1">
        <v>416.45</v>
      </c>
      <c r="G582" s="1">
        <v>399.6</v>
      </c>
      <c r="H582" s="1">
        <v>413.95</v>
      </c>
      <c r="I582" s="1">
        <v>414</v>
      </c>
      <c r="J582" s="1">
        <v>408.97</v>
      </c>
      <c r="K582" s="1">
        <v>48206377</v>
      </c>
      <c r="L582" s="1">
        <v>19714947611.700001</v>
      </c>
      <c r="M582" s="1">
        <v>493525</v>
      </c>
      <c r="N582" s="3">
        <f>IF(ISERR(LN(Table111[[#This Row],[Close Price]]/I581)),"-",LN(Table111[[#This Row],[Close Price]]/I581))</f>
        <v>6.7828952829850839E-2</v>
      </c>
    </row>
    <row r="583" spans="1:14" x14ac:dyDescent="0.3">
      <c r="A583" s="1" t="s">
        <v>34</v>
      </c>
      <c r="B583" s="1" t="s">
        <v>14</v>
      </c>
      <c r="C583" s="2">
        <v>43965</v>
      </c>
      <c r="D583" s="1">
        <v>414</v>
      </c>
      <c r="E583" s="1">
        <v>405.05</v>
      </c>
      <c r="F583" s="1">
        <v>411</v>
      </c>
      <c r="G583" s="1">
        <v>397.65</v>
      </c>
      <c r="H583" s="1">
        <v>402.75</v>
      </c>
      <c r="I583" s="1">
        <v>401.95</v>
      </c>
      <c r="J583" s="1">
        <v>404.7</v>
      </c>
      <c r="K583" s="1">
        <v>31604457</v>
      </c>
      <c r="L583" s="1">
        <v>12790277047.65</v>
      </c>
      <c r="M583" s="1">
        <v>301403</v>
      </c>
      <c r="N583" s="3">
        <f>IF(ISERR(LN(Table111[[#This Row],[Close Price]]/I582)),"-",LN(Table111[[#This Row],[Close Price]]/I582))</f>
        <v>-2.953827105134452E-2</v>
      </c>
    </row>
    <row r="584" spans="1:14" x14ac:dyDescent="0.3">
      <c r="A584" s="1" t="s">
        <v>34</v>
      </c>
      <c r="B584" s="1" t="s">
        <v>14</v>
      </c>
      <c r="C584" s="2">
        <v>43966</v>
      </c>
      <c r="D584" s="1">
        <v>401.95</v>
      </c>
      <c r="E584" s="1">
        <v>402.75</v>
      </c>
      <c r="F584" s="1">
        <v>403.9</v>
      </c>
      <c r="G584" s="1">
        <v>386.8</v>
      </c>
      <c r="H584" s="1">
        <v>388.8</v>
      </c>
      <c r="I584" s="1">
        <v>388.55</v>
      </c>
      <c r="J584" s="1">
        <v>391.48</v>
      </c>
      <c r="K584" s="1">
        <v>25435045</v>
      </c>
      <c r="L584" s="1">
        <v>9957298069.25</v>
      </c>
      <c r="M584" s="1">
        <v>274054</v>
      </c>
      <c r="N584" s="3">
        <f>IF(ISERR(LN(Table111[[#This Row],[Close Price]]/I583)),"-",LN(Table111[[#This Row],[Close Price]]/I583))</f>
        <v>-3.3905841118718534E-2</v>
      </c>
    </row>
    <row r="585" spans="1:14" x14ac:dyDescent="0.3">
      <c r="A585" s="1" t="s">
        <v>34</v>
      </c>
      <c r="B585" s="1" t="s">
        <v>14</v>
      </c>
      <c r="C585" s="2">
        <v>43969</v>
      </c>
      <c r="D585" s="1">
        <v>388.55</v>
      </c>
      <c r="E585" s="1">
        <v>389</v>
      </c>
      <c r="F585" s="1">
        <v>389</v>
      </c>
      <c r="G585" s="1">
        <v>352.3</v>
      </c>
      <c r="H585" s="1">
        <v>361.2</v>
      </c>
      <c r="I585" s="1">
        <v>358.8</v>
      </c>
      <c r="J585" s="1">
        <v>364.05</v>
      </c>
      <c r="K585" s="1">
        <v>47864793</v>
      </c>
      <c r="L585" s="1">
        <v>17424989343.650002</v>
      </c>
      <c r="M585" s="1">
        <v>460935</v>
      </c>
      <c r="N585" s="3">
        <f>IF(ISERR(LN(Table111[[#This Row],[Close Price]]/I584)),"-",LN(Table111[[#This Row],[Close Price]]/I584))</f>
        <v>-7.9656731470610184E-2</v>
      </c>
    </row>
    <row r="586" spans="1:14" x14ac:dyDescent="0.3">
      <c r="A586" s="1" t="s">
        <v>34</v>
      </c>
      <c r="B586" s="1" t="s">
        <v>14</v>
      </c>
      <c r="C586" s="2">
        <v>43970</v>
      </c>
      <c r="D586" s="1">
        <v>358.8</v>
      </c>
      <c r="E586" s="1">
        <v>368.8</v>
      </c>
      <c r="F586" s="1">
        <v>372.5</v>
      </c>
      <c r="G586" s="1">
        <v>350.1</v>
      </c>
      <c r="H586" s="1">
        <v>355.5</v>
      </c>
      <c r="I586" s="1">
        <v>354.5</v>
      </c>
      <c r="J586" s="1">
        <v>361.09</v>
      </c>
      <c r="K586" s="1">
        <v>42889862</v>
      </c>
      <c r="L586" s="1">
        <v>15487075435.35</v>
      </c>
      <c r="M586" s="1">
        <v>423289</v>
      </c>
      <c r="N586" s="3">
        <f>IF(ISERR(LN(Table111[[#This Row],[Close Price]]/I585)),"-",LN(Table111[[#This Row],[Close Price]]/I585))</f>
        <v>-1.2056784212458874E-2</v>
      </c>
    </row>
    <row r="587" spans="1:14" x14ac:dyDescent="0.3">
      <c r="A587" s="1" t="s">
        <v>34</v>
      </c>
      <c r="B587" s="1" t="s">
        <v>14</v>
      </c>
      <c r="C587" s="2">
        <v>43971</v>
      </c>
      <c r="D587" s="1">
        <v>354.5</v>
      </c>
      <c r="E587" s="1">
        <v>353</v>
      </c>
      <c r="F587" s="1">
        <v>366.3</v>
      </c>
      <c r="G587" s="1">
        <v>350</v>
      </c>
      <c r="H587" s="1">
        <v>364.95</v>
      </c>
      <c r="I587" s="1">
        <v>362.5</v>
      </c>
      <c r="J587" s="1">
        <v>357.71</v>
      </c>
      <c r="K587" s="1">
        <v>30722038</v>
      </c>
      <c r="L587" s="1">
        <v>10989712101.35</v>
      </c>
      <c r="M587" s="1">
        <v>325563</v>
      </c>
      <c r="N587" s="3">
        <f>IF(ISERR(LN(Table111[[#This Row],[Close Price]]/I586)),"-",LN(Table111[[#This Row],[Close Price]]/I586))</f>
        <v>2.2316128322547243E-2</v>
      </c>
    </row>
    <row r="588" spans="1:14" x14ac:dyDescent="0.3">
      <c r="A588" s="1" t="s">
        <v>34</v>
      </c>
      <c r="B588" s="1" t="s">
        <v>14</v>
      </c>
      <c r="C588" s="2">
        <v>43972</v>
      </c>
      <c r="D588" s="1">
        <v>362.5</v>
      </c>
      <c r="E588" s="1">
        <v>363</v>
      </c>
      <c r="F588" s="1">
        <v>369</v>
      </c>
      <c r="G588" s="1">
        <v>355.7</v>
      </c>
      <c r="H588" s="1">
        <v>357</v>
      </c>
      <c r="I588" s="1">
        <v>357.2</v>
      </c>
      <c r="J588" s="1">
        <v>362.97</v>
      </c>
      <c r="K588" s="1">
        <v>24794934</v>
      </c>
      <c r="L588" s="1">
        <v>8999751915.0499992</v>
      </c>
      <c r="M588" s="1">
        <v>250995</v>
      </c>
      <c r="N588" s="3">
        <f>IF(ISERR(LN(Table111[[#This Row],[Close Price]]/I587)),"-",LN(Table111[[#This Row],[Close Price]]/I587))</f>
        <v>-1.4728625292385564E-2</v>
      </c>
    </row>
    <row r="589" spans="1:14" x14ac:dyDescent="0.3">
      <c r="A589" s="1" t="s">
        <v>34</v>
      </c>
      <c r="B589" s="1" t="s">
        <v>14</v>
      </c>
      <c r="C589" s="2">
        <v>43973</v>
      </c>
      <c r="D589" s="1">
        <v>357.2</v>
      </c>
      <c r="E589" s="1">
        <v>352.1</v>
      </c>
      <c r="F589" s="1">
        <v>359.75</v>
      </c>
      <c r="G589" s="1">
        <v>332.85</v>
      </c>
      <c r="H589" s="1">
        <v>338.6</v>
      </c>
      <c r="I589" s="1">
        <v>336.95</v>
      </c>
      <c r="J589" s="1">
        <v>342.8</v>
      </c>
      <c r="K589" s="1">
        <v>48368474</v>
      </c>
      <c r="L589" s="1">
        <v>16580921548.9</v>
      </c>
      <c r="M589" s="1">
        <v>475509</v>
      </c>
      <c r="N589" s="3">
        <f>IF(ISERR(LN(Table111[[#This Row],[Close Price]]/I588)),"-",LN(Table111[[#This Row],[Close Price]]/I588))</f>
        <v>-5.8361297610118032E-2</v>
      </c>
    </row>
    <row r="590" spans="1:14" x14ac:dyDescent="0.3">
      <c r="A590" s="1" t="s">
        <v>34</v>
      </c>
      <c r="B590" s="1" t="s">
        <v>14</v>
      </c>
      <c r="C590" s="2">
        <v>43977</v>
      </c>
      <c r="D590" s="1">
        <v>336.95</v>
      </c>
      <c r="E590" s="1">
        <v>342</v>
      </c>
      <c r="F590" s="1">
        <v>347.7</v>
      </c>
      <c r="G590" s="1">
        <v>336.35</v>
      </c>
      <c r="H590" s="1">
        <v>341.5</v>
      </c>
      <c r="I590" s="1">
        <v>341.3</v>
      </c>
      <c r="J590" s="1">
        <v>342.07</v>
      </c>
      <c r="K590" s="1">
        <v>30693404</v>
      </c>
      <c r="L590" s="1">
        <v>10499375857.65</v>
      </c>
      <c r="M590" s="1">
        <v>305066</v>
      </c>
      <c r="N590" s="3">
        <f>IF(ISERR(LN(Table111[[#This Row],[Close Price]]/I589)),"-",LN(Table111[[#This Row],[Close Price]]/I589))</f>
        <v>1.2827304520435352E-2</v>
      </c>
    </row>
    <row r="591" spans="1:14" x14ac:dyDescent="0.3">
      <c r="A591" s="1" t="s">
        <v>34</v>
      </c>
      <c r="B591" s="1" t="s">
        <v>14</v>
      </c>
      <c r="C591" s="2">
        <v>43978</v>
      </c>
      <c r="D591" s="1">
        <v>341.3</v>
      </c>
      <c r="E591" s="1">
        <v>346.1</v>
      </c>
      <c r="F591" s="1">
        <v>392.45</v>
      </c>
      <c r="G591" s="1">
        <v>341.5</v>
      </c>
      <c r="H591" s="1">
        <v>389.9</v>
      </c>
      <c r="I591" s="1">
        <v>387</v>
      </c>
      <c r="J591" s="1">
        <v>368.94</v>
      </c>
      <c r="K591" s="1">
        <v>72445794</v>
      </c>
      <c r="L591" s="1">
        <v>26728053126.849998</v>
      </c>
      <c r="M591" s="1">
        <v>587020</v>
      </c>
      <c r="N591" s="3">
        <f>IF(ISERR(LN(Table111[[#This Row],[Close Price]]/I590)),"-",LN(Table111[[#This Row],[Close Price]]/I590))</f>
        <v>0.12566283711712045</v>
      </c>
    </row>
    <row r="592" spans="1:14" x14ac:dyDescent="0.3">
      <c r="A592" s="1" t="s">
        <v>34</v>
      </c>
      <c r="B592" s="1" t="s">
        <v>14</v>
      </c>
      <c r="C592" s="2">
        <v>43979</v>
      </c>
      <c r="D592" s="1">
        <v>387</v>
      </c>
      <c r="E592" s="1">
        <v>390</v>
      </c>
      <c r="F592" s="1">
        <v>407.65</v>
      </c>
      <c r="G592" s="1">
        <v>387</v>
      </c>
      <c r="H592" s="1">
        <v>390.9</v>
      </c>
      <c r="I592" s="1">
        <v>390.95</v>
      </c>
      <c r="J592" s="1">
        <v>397.78</v>
      </c>
      <c r="K592" s="1">
        <v>72694994</v>
      </c>
      <c r="L592" s="1">
        <v>28916322404.5</v>
      </c>
      <c r="M592" s="1">
        <v>644499</v>
      </c>
      <c r="N592" s="3">
        <f>IF(ISERR(LN(Table111[[#This Row],[Close Price]]/I591)),"-",LN(Table111[[#This Row],[Close Price]]/I591))</f>
        <v>1.0154981540741291E-2</v>
      </c>
    </row>
    <row r="593" spans="1:14" x14ac:dyDescent="0.3">
      <c r="A593" s="1" t="s">
        <v>34</v>
      </c>
      <c r="B593" s="1" t="s">
        <v>14</v>
      </c>
      <c r="C593" s="2">
        <v>43980</v>
      </c>
      <c r="D593" s="1">
        <v>390.95</v>
      </c>
      <c r="E593" s="1">
        <v>382</v>
      </c>
      <c r="F593" s="1">
        <v>389.25</v>
      </c>
      <c r="G593" s="1">
        <v>375.35</v>
      </c>
      <c r="H593" s="1">
        <v>381.9</v>
      </c>
      <c r="I593" s="1">
        <v>384.95</v>
      </c>
      <c r="J593" s="1">
        <v>382.92</v>
      </c>
      <c r="K593" s="1">
        <v>51056884</v>
      </c>
      <c r="L593" s="1">
        <v>19550472219.950001</v>
      </c>
      <c r="M593" s="1">
        <v>470861</v>
      </c>
      <c r="N593" s="3">
        <f>IF(ISERR(LN(Table111[[#This Row],[Close Price]]/I592)),"-",LN(Table111[[#This Row],[Close Price]]/I592))</f>
        <v>-1.5466218846464465E-2</v>
      </c>
    </row>
    <row r="594" spans="1:14" x14ac:dyDescent="0.3">
      <c r="A594" s="1" t="s">
        <v>34</v>
      </c>
      <c r="B594" s="1" t="s">
        <v>14</v>
      </c>
      <c r="C594" s="2">
        <v>43983</v>
      </c>
      <c r="D594" s="1">
        <v>384.95</v>
      </c>
      <c r="E594" s="1">
        <v>394.3</v>
      </c>
      <c r="F594" s="1">
        <v>409.5</v>
      </c>
      <c r="G594" s="1">
        <v>392.55</v>
      </c>
      <c r="H594" s="1">
        <v>396.2</v>
      </c>
      <c r="I594" s="1">
        <v>396.95</v>
      </c>
      <c r="J594" s="1">
        <v>401.8</v>
      </c>
      <c r="K594" s="1">
        <v>44253432</v>
      </c>
      <c r="L594" s="1">
        <v>17780811924.099998</v>
      </c>
      <c r="M594" s="1">
        <v>379354</v>
      </c>
      <c r="N594" s="3">
        <f>IF(ISERR(LN(Table111[[#This Row],[Close Price]]/I593)),"-",LN(Table111[[#This Row],[Close Price]]/I593))</f>
        <v>3.0696872447063834E-2</v>
      </c>
    </row>
    <row r="595" spans="1:14" x14ac:dyDescent="0.3">
      <c r="A595" s="1" t="s">
        <v>34</v>
      </c>
      <c r="B595" s="1" t="s">
        <v>14</v>
      </c>
      <c r="C595" s="2">
        <v>43984</v>
      </c>
      <c r="D595" s="1">
        <v>396.95</v>
      </c>
      <c r="E595" s="1">
        <v>398</v>
      </c>
      <c r="F595" s="1">
        <v>415</v>
      </c>
      <c r="G595" s="1">
        <v>391.55</v>
      </c>
      <c r="H595" s="1">
        <v>414.7</v>
      </c>
      <c r="I595" s="1">
        <v>410.1</v>
      </c>
      <c r="J595" s="1">
        <v>402.42</v>
      </c>
      <c r="K595" s="1">
        <v>37509637</v>
      </c>
      <c r="L595" s="1">
        <v>15094772087.700001</v>
      </c>
      <c r="M595" s="1">
        <v>351376</v>
      </c>
      <c r="N595" s="3">
        <f>IF(ISERR(LN(Table111[[#This Row],[Close Price]]/I594)),"-",LN(Table111[[#This Row],[Close Price]]/I594))</f>
        <v>3.2590704226891212E-2</v>
      </c>
    </row>
    <row r="596" spans="1:14" x14ac:dyDescent="0.3">
      <c r="A596" s="1" t="s">
        <v>34</v>
      </c>
      <c r="B596" s="1" t="s">
        <v>14</v>
      </c>
      <c r="C596" s="2">
        <v>43985</v>
      </c>
      <c r="D596" s="1">
        <v>410.1</v>
      </c>
      <c r="E596" s="1">
        <v>422</v>
      </c>
      <c r="F596" s="1">
        <v>432</v>
      </c>
      <c r="G596" s="1">
        <v>405.25</v>
      </c>
      <c r="H596" s="1">
        <v>407.6</v>
      </c>
      <c r="I596" s="1">
        <v>409.55</v>
      </c>
      <c r="J596" s="1">
        <v>423.47</v>
      </c>
      <c r="K596" s="1">
        <v>49057169</v>
      </c>
      <c r="L596" s="1">
        <v>20774240920.75</v>
      </c>
      <c r="M596" s="1">
        <v>435889</v>
      </c>
      <c r="N596" s="3">
        <f>IF(ISERR(LN(Table111[[#This Row],[Close Price]]/I595)),"-",LN(Table111[[#This Row],[Close Price]]/I595))</f>
        <v>-1.3420364364025409E-3</v>
      </c>
    </row>
    <row r="597" spans="1:14" x14ac:dyDescent="0.3">
      <c r="A597" s="1" t="s">
        <v>34</v>
      </c>
      <c r="B597" s="1" t="s">
        <v>14</v>
      </c>
      <c r="C597" s="2">
        <v>43986</v>
      </c>
      <c r="D597" s="1">
        <v>409.55</v>
      </c>
      <c r="E597" s="1">
        <v>407.6</v>
      </c>
      <c r="F597" s="1">
        <v>413.9</v>
      </c>
      <c r="G597" s="1">
        <v>391.55</v>
      </c>
      <c r="H597" s="1">
        <v>395.6</v>
      </c>
      <c r="I597" s="1">
        <v>394.35</v>
      </c>
      <c r="J597" s="1">
        <v>400.69</v>
      </c>
      <c r="K597" s="1">
        <v>45553928</v>
      </c>
      <c r="L597" s="1">
        <v>18253011394.150002</v>
      </c>
      <c r="M597" s="1">
        <v>418486</v>
      </c>
      <c r="N597" s="3">
        <f>IF(ISERR(LN(Table111[[#This Row],[Close Price]]/I596)),"-",LN(Table111[[#This Row],[Close Price]]/I596))</f>
        <v>-3.782015611761113E-2</v>
      </c>
    </row>
    <row r="598" spans="1:14" x14ac:dyDescent="0.3">
      <c r="A598" s="1" t="s">
        <v>34</v>
      </c>
      <c r="B598" s="1" t="s">
        <v>14</v>
      </c>
      <c r="C598" s="2">
        <v>43987</v>
      </c>
      <c r="D598" s="1">
        <v>394.35</v>
      </c>
      <c r="E598" s="1">
        <v>399</v>
      </c>
      <c r="F598" s="1">
        <v>409.9</v>
      </c>
      <c r="G598" s="1">
        <v>390.5</v>
      </c>
      <c r="H598" s="1">
        <v>408.3</v>
      </c>
      <c r="I598" s="1">
        <v>405.3</v>
      </c>
      <c r="J598" s="1">
        <v>399.06</v>
      </c>
      <c r="K598" s="1">
        <v>39004703</v>
      </c>
      <c r="L598" s="1">
        <v>15565068494.4</v>
      </c>
      <c r="M598" s="1">
        <v>347847</v>
      </c>
      <c r="N598" s="3">
        <f>IF(ISERR(LN(Table111[[#This Row],[Close Price]]/I597)),"-",LN(Table111[[#This Row],[Close Price]]/I597))</f>
        <v>2.7388693790262885E-2</v>
      </c>
    </row>
    <row r="599" spans="1:14" x14ac:dyDescent="0.3">
      <c r="A599" s="1" t="s">
        <v>34</v>
      </c>
      <c r="B599" s="1" t="s">
        <v>14</v>
      </c>
      <c r="C599" s="2">
        <v>43990</v>
      </c>
      <c r="D599" s="1">
        <v>405.3</v>
      </c>
      <c r="E599" s="1">
        <v>415</v>
      </c>
      <c r="F599" s="1">
        <v>444.75</v>
      </c>
      <c r="G599" s="1">
        <v>414</v>
      </c>
      <c r="H599" s="1">
        <v>431.7</v>
      </c>
      <c r="I599" s="1">
        <v>430.25</v>
      </c>
      <c r="J599" s="1">
        <v>430.98</v>
      </c>
      <c r="K599" s="1">
        <v>60387850</v>
      </c>
      <c r="L599" s="1">
        <v>26025900060.049999</v>
      </c>
      <c r="M599" s="1">
        <v>574895</v>
      </c>
      <c r="N599" s="3">
        <f>IF(ISERR(LN(Table111[[#This Row],[Close Price]]/I598)),"-",LN(Table111[[#This Row],[Close Price]]/I598))</f>
        <v>5.9738901457385925E-2</v>
      </c>
    </row>
    <row r="600" spans="1:14" x14ac:dyDescent="0.3">
      <c r="A600" s="1" t="s">
        <v>34</v>
      </c>
      <c r="B600" s="1" t="s">
        <v>14</v>
      </c>
      <c r="C600" s="2">
        <v>43991</v>
      </c>
      <c r="D600" s="1">
        <v>430.25</v>
      </c>
      <c r="E600" s="1">
        <v>434.95</v>
      </c>
      <c r="F600" s="1">
        <v>442.5</v>
      </c>
      <c r="G600" s="1">
        <v>416.5</v>
      </c>
      <c r="H600" s="1">
        <v>417.7</v>
      </c>
      <c r="I600" s="1">
        <v>420.05</v>
      </c>
      <c r="J600" s="1">
        <v>431.03</v>
      </c>
      <c r="K600" s="1">
        <v>46274196</v>
      </c>
      <c r="L600" s="1">
        <v>19945664782.849998</v>
      </c>
      <c r="M600" s="1">
        <v>377255</v>
      </c>
      <c r="N600" s="3">
        <f>IF(ISERR(LN(Table111[[#This Row],[Close Price]]/I599)),"-",LN(Table111[[#This Row],[Close Price]]/I599))</f>
        <v>-2.3992683280792619E-2</v>
      </c>
    </row>
    <row r="601" spans="1:14" x14ac:dyDescent="0.3">
      <c r="A601" s="1" t="s">
        <v>34</v>
      </c>
      <c r="B601" s="1" t="s">
        <v>14</v>
      </c>
      <c r="C601" s="2">
        <v>43992</v>
      </c>
      <c r="D601" s="1">
        <v>420.05</v>
      </c>
      <c r="E601" s="1">
        <v>422.2</v>
      </c>
      <c r="F601" s="1">
        <v>432.7</v>
      </c>
      <c r="G601" s="1">
        <v>415.3</v>
      </c>
      <c r="H601" s="1">
        <v>431.95</v>
      </c>
      <c r="I601" s="1">
        <v>427.45</v>
      </c>
      <c r="J601" s="1">
        <v>421.1</v>
      </c>
      <c r="K601" s="1">
        <v>36163767</v>
      </c>
      <c r="L601" s="1">
        <v>15228461322.799999</v>
      </c>
      <c r="M601" s="1">
        <v>306681</v>
      </c>
      <c r="N601" s="3">
        <f>IF(ISERR(LN(Table111[[#This Row],[Close Price]]/I600)),"-",LN(Table111[[#This Row],[Close Price]]/I600))</f>
        <v>1.7463570661386419E-2</v>
      </c>
    </row>
    <row r="602" spans="1:14" x14ac:dyDescent="0.3">
      <c r="A602" s="1" t="s">
        <v>34</v>
      </c>
      <c r="B602" s="1" t="s">
        <v>14</v>
      </c>
      <c r="C602" s="2">
        <v>43993</v>
      </c>
      <c r="D602" s="1">
        <v>427.45</v>
      </c>
      <c r="E602" s="1">
        <v>426.5</v>
      </c>
      <c r="F602" s="1">
        <v>435.55</v>
      </c>
      <c r="G602" s="1">
        <v>408.7</v>
      </c>
      <c r="H602" s="1">
        <v>414.45</v>
      </c>
      <c r="I602" s="1">
        <v>413.45</v>
      </c>
      <c r="J602" s="1">
        <v>422.03</v>
      </c>
      <c r="K602" s="1">
        <v>45563053</v>
      </c>
      <c r="L602" s="1">
        <v>19229027330.950001</v>
      </c>
      <c r="M602" s="1">
        <v>394557</v>
      </c>
      <c r="N602" s="3">
        <f>IF(ISERR(LN(Table111[[#This Row],[Close Price]]/I601)),"-",LN(Table111[[#This Row],[Close Price]]/I601))</f>
        <v>-3.3300734304067048E-2</v>
      </c>
    </row>
    <row r="603" spans="1:14" x14ac:dyDescent="0.3">
      <c r="A603" s="1" t="s">
        <v>34</v>
      </c>
      <c r="B603" s="1" t="s">
        <v>14</v>
      </c>
      <c r="C603" s="2">
        <v>43994</v>
      </c>
      <c r="D603" s="1">
        <v>413.45</v>
      </c>
      <c r="E603" s="1">
        <v>390</v>
      </c>
      <c r="F603" s="1">
        <v>412.5</v>
      </c>
      <c r="G603" s="1">
        <v>389.15</v>
      </c>
      <c r="H603" s="1">
        <v>406.6</v>
      </c>
      <c r="I603" s="1">
        <v>408</v>
      </c>
      <c r="J603" s="1">
        <v>401.3</v>
      </c>
      <c r="K603" s="1">
        <v>47814513</v>
      </c>
      <c r="L603" s="1">
        <v>19188023908.200001</v>
      </c>
      <c r="M603" s="1">
        <v>425792</v>
      </c>
      <c r="N603" s="3">
        <f>IF(ISERR(LN(Table111[[#This Row],[Close Price]]/I602)),"-",LN(Table111[[#This Row],[Close Price]]/I602))</f>
        <v>-1.3269413764013992E-2</v>
      </c>
    </row>
    <row r="604" spans="1:14" x14ac:dyDescent="0.3">
      <c r="A604" s="1" t="s">
        <v>34</v>
      </c>
      <c r="B604" s="1" t="s">
        <v>14</v>
      </c>
      <c r="C604" s="2">
        <v>43997</v>
      </c>
      <c r="D604" s="1">
        <v>408</v>
      </c>
      <c r="E604" s="1">
        <v>405.95</v>
      </c>
      <c r="F604" s="1">
        <v>405.95</v>
      </c>
      <c r="G604" s="1">
        <v>383.65</v>
      </c>
      <c r="H604" s="1">
        <v>389.7</v>
      </c>
      <c r="I604" s="1">
        <v>389.6</v>
      </c>
      <c r="J604" s="1">
        <v>391.5</v>
      </c>
      <c r="K604" s="1">
        <v>39578304</v>
      </c>
      <c r="L604" s="1">
        <v>15494782436.75</v>
      </c>
      <c r="M604" s="1">
        <v>383057</v>
      </c>
      <c r="N604" s="3">
        <f>IF(ISERR(LN(Table111[[#This Row],[Close Price]]/I603)),"-",LN(Table111[[#This Row],[Close Price]]/I603))</f>
        <v>-4.6146602635781617E-2</v>
      </c>
    </row>
    <row r="605" spans="1:14" x14ac:dyDescent="0.3">
      <c r="A605" s="1" t="s">
        <v>34</v>
      </c>
      <c r="B605" s="1" t="s">
        <v>14</v>
      </c>
      <c r="C605" s="2">
        <v>43998</v>
      </c>
      <c r="D605" s="1">
        <v>389.6</v>
      </c>
      <c r="E605" s="1">
        <v>404.9</v>
      </c>
      <c r="F605" s="1">
        <v>405</v>
      </c>
      <c r="G605" s="1">
        <v>360.4</v>
      </c>
      <c r="H605" s="1">
        <v>380.2</v>
      </c>
      <c r="I605" s="1">
        <v>381.55</v>
      </c>
      <c r="J605" s="1">
        <v>379.88</v>
      </c>
      <c r="K605" s="1">
        <v>96190274</v>
      </c>
      <c r="L605" s="1">
        <v>36540659423.050003</v>
      </c>
      <c r="M605" s="1">
        <v>781976</v>
      </c>
      <c r="N605" s="3">
        <f>IF(ISERR(LN(Table111[[#This Row],[Close Price]]/I604)),"-",LN(Table111[[#This Row],[Close Price]]/I604))</f>
        <v>-2.0878668032737826E-2</v>
      </c>
    </row>
    <row r="606" spans="1:14" x14ac:dyDescent="0.3">
      <c r="A606" s="1" t="s">
        <v>34</v>
      </c>
      <c r="B606" s="1" t="s">
        <v>14</v>
      </c>
      <c r="C606" s="2">
        <v>43999</v>
      </c>
      <c r="D606" s="1">
        <v>381.55</v>
      </c>
      <c r="E606" s="1">
        <v>377.45</v>
      </c>
      <c r="F606" s="1">
        <v>397.75</v>
      </c>
      <c r="G606" s="1">
        <v>375.3</v>
      </c>
      <c r="H606" s="1">
        <v>388.6</v>
      </c>
      <c r="I606" s="1">
        <v>389.6</v>
      </c>
      <c r="J606" s="1">
        <v>389.74</v>
      </c>
      <c r="K606" s="1">
        <v>56950626</v>
      </c>
      <c r="L606" s="1">
        <v>22195731334.349998</v>
      </c>
      <c r="M606" s="1">
        <v>458252</v>
      </c>
      <c r="N606" s="3">
        <f>IF(ISERR(LN(Table111[[#This Row],[Close Price]]/I605)),"-",LN(Table111[[#This Row],[Close Price]]/I605))</f>
        <v>2.0878668032737968E-2</v>
      </c>
    </row>
    <row r="607" spans="1:14" x14ac:dyDescent="0.3">
      <c r="A607" s="1" t="s">
        <v>34</v>
      </c>
      <c r="B607" s="1" t="s">
        <v>14</v>
      </c>
      <c r="C607" s="2">
        <v>44000</v>
      </c>
      <c r="D607" s="1">
        <v>389.6</v>
      </c>
      <c r="E607" s="1">
        <v>386</v>
      </c>
      <c r="F607" s="1">
        <v>408.05</v>
      </c>
      <c r="G607" s="1">
        <v>384</v>
      </c>
      <c r="H607" s="1">
        <v>404.75</v>
      </c>
      <c r="I607" s="1">
        <v>405.4</v>
      </c>
      <c r="J607" s="1">
        <v>396.48</v>
      </c>
      <c r="K607" s="1">
        <v>43774453</v>
      </c>
      <c r="L607" s="1">
        <v>17355819369.099998</v>
      </c>
      <c r="M607" s="1">
        <v>352937</v>
      </c>
      <c r="N607" s="3">
        <f>IF(ISERR(LN(Table111[[#This Row],[Close Price]]/I606)),"-",LN(Table111[[#This Row],[Close Price]]/I606))</f>
        <v>3.9753662249519525E-2</v>
      </c>
    </row>
    <row r="608" spans="1:14" x14ac:dyDescent="0.3">
      <c r="A608" s="1" t="s">
        <v>34</v>
      </c>
      <c r="B608" s="1" t="s">
        <v>14</v>
      </c>
      <c r="C608" s="2">
        <v>44001</v>
      </c>
      <c r="D608" s="1">
        <v>405.4</v>
      </c>
      <c r="E608" s="1">
        <v>407.5</v>
      </c>
      <c r="F608" s="1">
        <v>422.3</v>
      </c>
      <c r="G608" s="1">
        <v>407.5</v>
      </c>
      <c r="H608" s="1">
        <v>417.15</v>
      </c>
      <c r="I608" s="1">
        <v>417.05</v>
      </c>
      <c r="J608" s="1">
        <v>416.47</v>
      </c>
      <c r="K608" s="1">
        <v>52085893</v>
      </c>
      <c r="L608" s="1">
        <v>21692374592.25</v>
      </c>
      <c r="M608" s="1">
        <v>428871</v>
      </c>
      <c r="N608" s="3">
        <f>IF(ISERR(LN(Table111[[#This Row],[Close Price]]/I607)),"-",LN(Table111[[#This Row],[Close Price]]/I607))</f>
        <v>2.8331884669721284E-2</v>
      </c>
    </row>
    <row r="609" spans="1:14" x14ac:dyDescent="0.3">
      <c r="A609" s="1" t="s">
        <v>34</v>
      </c>
      <c r="B609" s="1" t="s">
        <v>14</v>
      </c>
      <c r="C609" s="2">
        <v>44004</v>
      </c>
      <c r="D609" s="1">
        <v>417.05</v>
      </c>
      <c r="E609" s="1">
        <v>420</v>
      </c>
      <c r="F609" s="1">
        <v>435.9</v>
      </c>
      <c r="G609" s="1">
        <v>418.1</v>
      </c>
      <c r="H609" s="1">
        <v>430.25</v>
      </c>
      <c r="I609" s="1">
        <v>430.15</v>
      </c>
      <c r="J609" s="1">
        <v>428.96</v>
      </c>
      <c r="K609" s="1">
        <v>40454158</v>
      </c>
      <c r="L609" s="1">
        <v>17353191743.25</v>
      </c>
      <c r="M609" s="1">
        <v>374532</v>
      </c>
      <c r="N609" s="3">
        <f>IF(ISERR(LN(Table111[[#This Row],[Close Price]]/I608)),"-",LN(Table111[[#This Row],[Close Price]]/I608))</f>
        <v>3.0927866379736296E-2</v>
      </c>
    </row>
    <row r="610" spans="1:14" x14ac:dyDescent="0.3">
      <c r="A610" s="1" t="s">
        <v>34</v>
      </c>
      <c r="B610" s="1" t="s">
        <v>14</v>
      </c>
      <c r="C610" s="2">
        <v>44005</v>
      </c>
      <c r="D610" s="1">
        <v>430.15</v>
      </c>
      <c r="E610" s="1">
        <v>430.5</v>
      </c>
      <c r="F610" s="1">
        <v>445</v>
      </c>
      <c r="G610" s="1">
        <v>430.4</v>
      </c>
      <c r="H610" s="1">
        <v>444.4</v>
      </c>
      <c r="I610" s="1">
        <v>443.65</v>
      </c>
      <c r="J610" s="1">
        <v>437.78</v>
      </c>
      <c r="K610" s="1">
        <v>30757921</v>
      </c>
      <c r="L610" s="1">
        <v>13465266734.799999</v>
      </c>
      <c r="M610" s="1">
        <v>304611</v>
      </c>
      <c r="N610" s="3">
        <f>IF(ISERR(LN(Table111[[#This Row],[Close Price]]/I609)),"-",LN(Table111[[#This Row],[Close Price]]/I609))</f>
        <v>3.0901978213989736E-2</v>
      </c>
    </row>
    <row r="611" spans="1:14" x14ac:dyDescent="0.3">
      <c r="A611" s="1" t="s">
        <v>34</v>
      </c>
      <c r="B611" s="1" t="s">
        <v>14</v>
      </c>
      <c r="C611" s="2">
        <v>44006</v>
      </c>
      <c r="D611" s="1">
        <v>443.65</v>
      </c>
      <c r="E611" s="1">
        <v>448</v>
      </c>
      <c r="F611" s="1">
        <v>448.5</v>
      </c>
      <c r="G611" s="1">
        <v>422.2</v>
      </c>
      <c r="H611" s="1">
        <v>425.4</v>
      </c>
      <c r="I611" s="1">
        <v>424.65</v>
      </c>
      <c r="J611" s="1">
        <v>435.17</v>
      </c>
      <c r="K611" s="1">
        <v>33577340</v>
      </c>
      <c r="L611" s="1">
        <v>14611725284.700001</v>
      </c>
      <c r="M611" s="1">
        <v>304342</v>
      </c>
      <c r="N611" s="3">
        <f>IF(ISERR(LN(Table111[[#This Row],[Close Price]]/I610)),"-",LN(Table111[[#This Row],[Close Price]]/I610))</f>
        <v>-4.3770663055328472E-2</v>
      </c>
    </row>
    <row r="612" spans="1:14" x14ac:dyDescent="0.3">
      <c r="A612" s="1" t="s">
        <v>34</v>
      </c>
      <c r="B612" s="1" t="s">
        <v>14</v>
      </c>
      <c r="C612" s="2">
        <v>44007</v>
      </c>
      <c r="D612" s="1">
        <v>424.65</v>
      </c>
      <c r="E612" s="1">
        <v>419</v>
      </c>
      <c r="F612" s="1">
        <v>428.7</v>
      </c>
      <c r="G612" s="1">
        <v>410.35</v>
      </c>
      <c r="H612" s="1">
        <v>418.9</v>
      </c>
      <c r="I612" s="1">
        <v>421.7</v>
      </c>
      <c r="J612" s="1">
        <v>420.13</v>
      </c>
      <c r="K612" s="1">
        <v>49854504</v>
      </c>
      <c r="L612" s="1">
        <v>20945422955.549999</v>
      </c>
      <c r="M612" s="1">
        <v>356209</v>
      </c>
      <c r="N612" s="3">
        <f>IF(ISERR(LN(Table111[[#This Row],[Close Price]]/I611)),"-",LN(Table111[[#This Row],[Close Price]]/I611))</f>
        <v>-6.9711394735041459E-3</v>
      </c>
    </row>
    <row r="613" spans="1:14" x14ac:dyDescent="0.3">
      <c r="A613" s="1" t="s">
        <v>34</v>
      </c>
      <c r="B613" s="1" t="s">
        <v>14</v>
      </c>
      <c r="C613" s="2">
        <v>44008</v>
      </c>
      <c r="D613" s="1">
        <v>421.7</v>
      </c>
      <c r="E613" s="1">
        <v>426</v>
      </c>
      <c r="F613" s="1">
        <v>428.75</v>
      </c>
      <c r="G613" s="1">
        <v>418</v>
      </c>
      <c r="H613" s="1">
        <v>426</v>
      </c>
      <c r="I613" s="1">
        <v>424.85</v>
      </c>
      <c r="J613" s="1">
        <v>422.8</v>
      </c>
      <c r="K613" s="1">
        <v>32611425</v>
      </c>
      <c r="L613" s="1">
        <v>13788148358.200001</v>
      </c>
      <c r="M613" s="1">
        <v>233244</v>
      </c>
      <c r="N613" s="3">
        <f>IF(ISERR(LN(Table111[[#This Row],[Close Price]]/I612)),"-",LN(Table111[[#This Row],[Close Price]]/I612))</f>
        <v>7.4420046970363231E-3</v>
      </c>
    </row>
    <row r="614" spans="1:14" x14ac:dyDescent="0.3">
      <c r="A614" s="1" t="s">
        <v>34</v>
      </c>
      <c r="B614" s="1" t="s">
        <v>14</v>
      </c>
      <c r="C614" s="2">
        <v>44011</v>
      </c>
      <c r="D614" s="1">
        <v>424.85</v>
      </c>
      <c r="E614" s="1">
        <v>415</v>
      </c>
      <c r="F614" s="1">
        <v>415.8</v>
      </c>
      <c r="G614" s="1">
        <v>402.35</v>
      </c>
      <c r="H614" s="1">
        <v>404.9</v>
      </c>
      <c r="I614" s="1">
        <v>404.8</v>
      </c>
      <c r="J614" s="1">
        <v>406.79</v>
      </c>
      <c r="K614" s="1">
        <v>36320111</v>
      </c>
      <c r="L614" s="1">
        <v>14774477511.549999</v>
      </c>
      <c r="M614" s="1">
        <v>333423</v>
      </c>
      <c r="N614" s="3">
        <f>IF(ISERR(LN(Table111[[#This Row],[Close Price]]/I613)),"-",LN(Table111[[#This Row],[Close Price]]/I613))</f>
        <v>-4.8343047476294587E-2</v>
      </c>
    </row>
    <row r="615" spans="1:14" x14ac:dyDescent="0.3">
      <c r="A615" s="1" t="s">
        <v>34</v>
      </c>
      <c r="B615" s="1" t="s">
        <v>14</v>
      </c>
      <c r="C615" s="2">
        <v>44012</v>
      </c>
      <c r="D615" s="1">
        <v>404.8</v>
      </c>
      <c r="E615" s="1">
        <v>410</v>
      </c>
      <c r="F615" s="1">
        <v>414.8</v>
      </c>
      <c r="G615" s="1">
        <v>404.05</v>
      </c>
      <c r="H615" s="1">
        <v>407.3</v>
      </c>
      <c r="I615" s="1">
        <v>406.65</v>
      </c>
      <c r="J615" s="1">
        <v>409.15</v>
      </c>
      <c r="K615" s="1">
        <v>26951992</v>
      </c>
      <c r="L615" s="1">
        <v>11027436264.75</v>
      </c>
      <c r="M615" s="1">
        <v>233118</v>
      </c>
      <c r="N615" s="3">
        <f>IF(ISERR(LN(Table111[[#This Row],[Close Price]]/I614)),"-",LN(Table111[[#This Row],[Close Price]]/I614))</f>
        <v>4.5597466395282567E-3</v>
      </c>
    </row>
    <row r="616" spans="1:14" x14ac:dyDescent="0.3">
      <c r="A616" s="1" t="s">
        <v>34</v>
      </c>
      <c r="B616" s="1" t="s">
        <v>14</v>
      </c>
      <c r="C616" s="2">
        <v>44013</v>
      </c>
      <c r="D616" s="1">
        <v>406.65</v>
      </c>
      <c r="E616" s="1">
        <v>410</v>
      </c>
      <c r="F616" s="1">
        <v>437.35</v>
      </c>
      <c r="G616" s="1">
        <v>406.65</v>
      </c>
      <c r="H616" s="1">
        <v>432.45</v>
      </c>
      <c r="I616" s="1">
        <v>433.25</v>
      </c>
      <c r="J616" s="1">
        <v>423.3</v>
      </c>
      <c r="K616" s="1">
        <v>53380997</v>
      </c>
      <c r="L616" s="1">
        <v>22595986442.599998</v>
      </c>
      <c r="M616" s="1">
        <v>424141</v>
      </c>
      <c r="N616" s="3">
        <f>IF(ISERR(LN(Table111[[#This Row],[Close Price]]/I615)),"-",LN(Table111[[#This Row],[Close Price]]/I615))</f>
        <v>6.3362063982931219E-2</v>
      </c>
    </row>
    <row r="617" spans="1:14" x14ac:dyDescent="0.3">
      <c r="A617" s="1" t="s">
        <v>34</v>
      </c>
      <c r="B617" s="1" t="s">
        <v>14</v>
      </c>
      <c r="C617" s="2">
        <v>44014</v>
      </c>
      <c r="D617" s="1">
        <v>433.25</v>
      </c>
      <c r="E617" s="1">
        <v>441</v>
      </c>
      <c r="F617" s="1">
        <v>441.5</v>
      </c>
      <c r="G617" s="1">
        <v>421.3</v>
      </c>
      <c r="H617" s="1">
        <v>424.8</v>
      </c>
      <c r="I617" s="1">
        <v>423.2</v>
      </c>
      <c r="J617" s="1">
        <v>427.8</v>
      </c>
      <c r="K617" s="1">
        <v>50362840</v>
      </c>
      <c r="L617" s="1">
        <v>21545048662.25</v>
      </c>
      <c r="M617" s="1">
        <v>402398</v>
      </c>
      <c r="N617" s="3">
        <f>IF(ISERR(LN(Table111[[#This Row],[Close Price]]/I616)),"-",LN(Table111[[#This Row],[Close Price]]/I616))</f>
        <v>-2.3470048051625822E-2</v>
      </c>
    </row>
    <row r="618" spans="1:14" x14ac:dyDescent="0.3">
      <c r="A618" s="1" t="s">
        <v>34</v>
      </c>
      <c r="B618" s="1" t="s">
        <v>14</v>
      </c>
      <c r="C618" s="2">
        <v>44015</v>
      </c>
      <c r="D618" s="1">
        <v>423.2</v>
      </c>
      <c r="E618" s="1">
        <v>430</v>
      </c>
      <c r="F618" s="1">
        <v>431.6</v>
      </c>
      <c r="G618" s="1">
        <v>423.65</v>
      </c>
      <c r="H618" s="1">
        <v>429</v>
      </c>
      <c r="I618" s="1">
        <v>428.45</v>
      </c>
      <c r="J618" s="1">
        <v>427.75</v>
      </c>
      <c r="K618" s="1">
        <v>31044470</v>
      </c>
      <c r="L618" s="1">
        <v>13279294778.25</v>
      </c>
      <c r="M618" s="1">
        <v>252003</v>
      </c>
      <c r="N618" s="3">
        <f>IF(ISERR(LN(Table111[[#This Row],[Close Price]]/I617)),"-",LN(Table111[[#This Row],[Close Price]]/I617))</f>
        <v>1.2329164571038265E-2</v>
      </c>
    </row>
    <row r="619" spans="1:14" x14ac:dyDescent="0.3">
      <c r="A619" s="1" t="s">
        <v>34</v>
      </c>
      <c r="B619" s="1" t="s">
        <v>14</v>
      </c>
      <c r="C619" s="2">
        <v>44018</v>
      </c>
      <c r="D619" s="1">
        <v>428.45</v>
      </c>
      <c r="E619" s="1">
        <v>434.15</v>
      </c>
      <c r="F619" s="1">
        <v>437.6</v>
      </c>
      <c r="G619" s="1">
        <v>431.1</v>
      </c>
      <c r="H619" s="1">
        <v>433.75</v>
      </c>
      <c r="I619" s="1">
        <v>434</v>
      </c>
      <c r="J619" s="1">
        <v>434.51</v>
      </c>
      <c r="K619" s="1">
        <v>18425359</v>
      </c>
      <c r="L619" s="1">
        <v>8006028768.3500004</v>
      </c>
      <c r="M619" s="1">
        <v>181904</v>
      </c>
      <c r="N619" s="3">
        <f>IF(ISERR(LN(Table111[[#This Row],[Close Price]]/I618)),"-",LN(Table111[[#This Row],[Close Price]]/I618))</f>
        <v>1.2870488985276988E-2</v>
      </c>
    </row>
    <row r="620" spans="1:14" x14ac:dyDescent="0.3">
      <c r="A620" s="1" t="s">
        <v>34</v>
      </c>
      <c r="B620" s="1" t="s">
        <v>14</v>
      </c>
      <c r="C620" s="2">
        <v>44019</v>
      </c>
      <c r="D620" s="1">
        <v>434</v>
      </c>
      <c r="E620" s="1">
        <v>433.5</v>
      </c>
      <c r="F620" s="1">
        <v>449</v>
      </c>
      <c r="G620" s="1">
        <v>426.2</v>
      </c>
      <c r="H620" s="1">
        <v>445.95</v>
      </c>
      <c r="I620" s="1">
        <v>447.35</v>
      </c>
      <c r="J620" s="1">
        <v>438.58</v>
      </c>
      <c r="K620" s="1">
        <v>37991906</v>
      </c>
      <c r="L620" s="1">
        <v>16662653742.549999</v>
      </c>
      <c r="M620" s="1">
        <v>329598</v>
      </c>
      <c r="N620" s="3">
        <f>IF(ISERR(LN(Table111[[#This Row],[Close Price]]/I619)),"-",LN(Table111[[#This Row],[Close Price]]/I619))</f>
        <v>3.0296751893200101E-2</v>
      </c>
    </row>
    <row r="621" spans="1:14" x14ac:dyDescent="0.3">
      <c r="A621" s="1" t="s">
        <v>34</v>
      </c>
      <c r="B621" s="1" t="s">
        <v>14</v>
      </c>
      <c r="C621" s="2">
        <v>44020</v>
      </c>
      <c r="D621" s="1">
        <v>447.35</v>
      </c>
      <c r="E621" s="1">
        <v>450</v>
      </c>
      <c r="F621" s="1">
        <v>461.4</v>
      </c>
      <c r="G621" s="1">
        <v>441</v>
      </c>
      <c r="H621" s="1">
        <v>444</v>
      </c>
      <c r="I621" s="1">
        <v>444.15</v>
      </c>
      <c r="J621" s="1">
        <v>450.01</v>
      </c>
      <c r="K621" s="1">
        <v>45878605</v>
      </c>
      <c r="L621" s="1">
        <v>20645690225.599998</v>
      </c>
      <c r="M621" s="1">
        <v>393904</v>
      </c>
      <c r="N621" s="3">
        <f>IF(ISERR(LN(Table111[[#This Row],[Close Price]]/I620)),"-",LN(Table111[[#This Row],[Close Price]]/I620))</f>
        <v>-7.1789427778951084E-3</v>
      </c>
    </row>
    <row r="622" spans="1:14" x14ac:dyDescent="0.3">
      <c r="A622" s="1" t="s">
        <v>34</v>
      </c>
      <c r="B622" s="1" t="s">
        <v>14</v>
      </c>
      <c r="C622" s="2">
        <v>44021</v>
      </c>
      <c r="D622" s="1">
        <v>444.15</v>
      </c>
      <c r="E622" s="1">
        <v>447.85</v>
      </c>
      <c r="F622" s="1">
        <v>457</v>
      </c>
      <c r="G622" s="1">
        <v>446.05</v>
      </c>
      <c r="H622" s="1">
        <v>453.8</v>
      </c>
      <c r="I622" s="1">
        <v>453.75</v>
      </c>
      <c r="J622" s="1">
        <v>452.36</v>
      </c>
      <c r="K622" s="1">
        <v>29162682</v>
      </c>
      <c r="L622" s="1">
        <v>13191984722.6</v>
      </c>
      <c r="M622" s="1">
        <v>248173</v>
      </c>
      <c r="N622" s="3">
        <f>IF(ISERR(LN(Table111[[#This Row],[Close Price]]/I621)),"-",LN(Table111[[#This Row],[Close Price]]/I621))</f>
        <v>2.1384042363350685E-2</v>
      </c>
    </row>
    <row r="623" spans="1:14" x14ac:dyDescent="0.3">
      <c r="A623" s="1" t="s">
        <v>34</v>
      </c>
      <c r="B623" s="1" t="s">
        <v>14</v>
      </c>
      <c r="C623" s="2">
        <v>44022</v>
      </c>
      <c r="D623" s="1">
        <v>453.75</v>
      </c>
      <c r="E623" s="1">
        <v>449.9</v>
      </c>
      <c r="F623" s="1">
        <v>451.45</v>
      </c>
      <c r="G623" s="1">
        <v>437</v>
      </c>
      <c r="H623" s="1">
        <v>439.4</v>
      </c>
      <c r="I623" s="1">
        <v>439.6</v>
      </c>
      <c r="J623" s="1">
        <v>443.12</v>
      </c>
      <c r="K623" s="1">
        <v>25676461</v>
      </c>
      <c r="L623" s="1">
        <v>11377760889.549999</v>
      </c>
      <c r="M623" s="1">
        <v>322643</v>
      </c>
      <c r="N623" s="3">
        <f>IF(ISERR(LN(Table111[[#This Row],[Close Price]]/I622)),"-",LN(Table111[[#This Row],[Close Price]]/I622))</f>
        <v>-3.1681163049594209E-2</v>
      </c>
    </row>
    <row r="624" spans="1:14" x14ac:dyDescent="0.3">
      <c r="A624" s="1" t="s">
        <v>34</v>
      </c>
      <c r="B624" s="1" t="s">
        <v>14</v>
      </c>
      <c r="C624" s="2">
        <v>44025</v>
      </c>
      <c r="D624" s="1">
        <v>439.6</v>
      </c>
      <c r="E624" s="1">
        <v>443.95</v>
      </c>
      <c r="F624" s="1">
        <v>446.4</v>
      </c>
      <c r="G624" s="1">
        <v>432.75</v>
      </c>
      <c r="H624" s="1">
        <v>441</v>
      </c>
      <c r="I624" s="1">
        <v>440.05</v>
      </c>
      <c r="J624" s="1">
        <v>439.02</v>
      </c>
      <c r="K624" s="1">
        <v>21326996</v>
      </c>
      <c r="L624" s="1">
        <v>9363067006.6499996</v>
      </c>
      <c r="M624" s="1">
        <v>240240</v>
      </c>
      <c r="N624" s="3">
        <f>IF(ISERR(LN(Table111[[#This Row],[Close Price]]/I623)),"-",LN(Table111[[#This Row],[Close Price]]/I623))</f>
        <v>1.0231342903544265E-3</v>
      </c>
    </row>
    <row r="625" spans="1:14" x14ac:dyDescent="0.3">
      <c r="A625" s="1" t="s">
        <v>34</v>
      </c>
      <c r="B625" s="1" t="s">
        <v>14</v>
      </c>
      <c r="C625" s="2">
        <v>44026</v>
      </c>
      <c r="D625" s="1">
        <v>440.05</v>
      </c>
      <c r="E625" s="1">
        <v>434.9</v>
      </c>
      <c r="F625" s="1">
        <v>435.8</v>
      </c>
      <c r="G625" s="1">
        <v>415.4</v>
      </c>
      <c r="H625" s="1">
        <v>418.5</v>
      </c>
      <c r="I625" s="1">
        <v>417.7</v>
      </c>
      <c r="J625" s="1">
        <v>422.06</v>
      </c>
      <c r="K625" s="1">
        <v>25686686</v>
      </c>
      <c r="L625" s="1">
        <v>10841270033.5</v>
      </c>
      <c r="M625" s="1">
        <v>264579</v>
      </c>
      <c r="N625" s="3">
        <f>IF(ISERR(LN(Table111[[#This Row],[Close Price]]/I624)),"-",LN(Table111[[#This Row],[Close Price]]/I624))</f>
        <v>-5.2124885316691127E-2</v>
      </c>
    </row>
    <row r="626" spans="1:14" x14ac:dyDescent="0.3">
      <c r="A626" s="1" t="s">
        <v>34</v>
      </c>
      <c r="B626" s="1" t="s">
        <v>14</v>
      </c>
      <c r="C626" s="2">
        <v>44027</v>
      </c>
      <c r="D626" s="1">
        <v>417.7</v>
      </c>
      <c r="E626" s="1">
        <v>424</v>
      </c>
      <c r="F626" s="1">
        <v>444.45</v>
      </c>
      <c r="G626" s="1">
        <v>422.75</v>
      </c>
      <c r="H626" s="1">
        <v>429</v>
      </c>
      <c r="I626" s="1">
        <v>426.65</v>
      </c>
      <c r="J626" s="1">
        <v>434.49</v>
      </c>
      <c r="K626" s="1">
        <v>43250557</v>
      </c>
      <c r="L626" s="1">
        <v>18791936051.349998</v>
      </c>
      <c r="M626" s="1">
        <v>335522</v>
      </c>
      <c r="N626" s="3">
        <f>IF(ISERR(LN(Table111[[#This Row],[Close Price]]/I625)),"-",LN(Table111[[#This Row],[Close Price]]/I625))</f>
        <v>2.1200533479464188E-2</v>
      </c>
    </row>
    <row r="627" spans="1:14" x14ac:dyDescent="0.3">
      <c r="A627" s="1" t="s">
        <v>34</v>
      </c>
      <c r="B627" s="1" t="s">
        <v>14</v>
      </c>
      <c r="C627" s="2">
        <v>44028</v>
      </c>
      <c r="D627" s="1">
        <v>426.65</v>
      </c>
      <c r="E627" s="1">
        <v>431.95</v>
      </c>
      <c r="F627" s="1">
        <v>436.15</v>
      </c>
      <c r="G627" s="1">
        <v>418.45</v>
      </c>
      <c r="H627" s="1">
        <v>432</v>
      </c>
      <c r="I627" s="1">
        <v>434</v>
      </c>
      <c r="J627" s="1">
        <v>426.78</v>
      </c>
      <c r="K627" s="1">
        <v>30183798</v>
      </c>
      <c r="L627" s="1">
        <v>12881755479.25</v>
      </c>
      <c r="M627" s="1">
        <v>234710</v>
      </c>
      <c r="N627" s="3">
        <f>IF(ISERR(LN(Table111[[#This Row],[Close Price]]/I626)),"-",LN(Table111[[#This Row],[Close Price]]/I626))</f>
        <v>1.7080529117811181E-2</v>
      </c>
    </row>
    <row r="628" spans="1:14" x14ac:dyDescent="0.3">
      <c r="A628" s="1" t="s">
        <v>34</v>
      </c>
      <c r="B628" s="1" t="s">
        <v>14</v>
      </c>
      <c r="C628" s="2">
        <v>44029</v>
      </c>
      <c r="D628" s="1">
        <v>434</v>
      </c>
      <c r="E628" s="1">
        <v>434</v>
      </c>
      <c r="F628" s="1">
        <v>439.9</v>
      </c>
      <c r="G628" s="1">
        <v>424.6</v>
      </c>
      <c r="H628" s="1">
        <v>434.5</v>
      </c>
      <c r="I628" s="1">
        <v>433.1</v>
      </c>
      <c r="J628" s="1">
        <v>431.92</v>
      </c>
      <c r="K628" s="1">
        <v>33465094</v>
      </c>
      <c r="L628" s="1">
        <v>14454278423.15</v>
      </c>
      <c r="M628" s="1">
        <v>263202</v>
      </c>
      <c r="N628" s="3">
        <f>IF(ISERR(LN(Table111[[#This Row],[Close Price]]/I627)),"-",LN(Table111[[#This Row],[Close Price]]/I627))</f>
        <v>-2.07588587982386E-3</v>
      </c>
    </row>
    <row r="629" spans="1:14" x14ac:dyDescent="0.3">
      <c r="A629" s="1" t="s">
        <v>34</v>
      </c>
      <c r="B629" s="1" t="s">
        <v>14</v>
      </c>
      <c r="C629" s="2">
        <v>44032</v>
      </c>
      <c r="D629" s="1">
        <v>433.1</v>
      </c>
      <c r="E629" s="1">
        <v>437.7</v>
      </c>
      <c r="F629" s="1">
        <v>442.8</v>
      </c>
      <c r="G629" s="1">
        <v>429.3</v>
      </c>
      <c r="H629" s="1">
        <v>434.55</v>
      </c>
      <c r="I629" s="1">
        <v>434</v>
      </c>
      <c r="J629" s="1">
        <v>435.38</v>
      </c>
      <c r="K629" s="1">
        <v>30400830</v>
      </c>
      <c r="L629" s="1">
        <v>13236004375.1</v>
      </c>
      <c r="M629" s="1">
        <v>266406</v>
      </c>
      <c r="N629" s="3">
        <f>IF(ISERR(LN(Table111[[#This Row],[Close Price]]/I628)),"-",LN(Table111[[#This Row],[Close Price]]/I628))</f>
        <v>2.0758858798239298E-3</v>
      </c>
    </row>
    <row r="630" spans="1:14" x14ac:dyDescent="0.3">
      <c r="A630" s="1" t="s">
        <v>34</v>
      </c>
      <c r="B630" s="1" t="s">
        <v>14</v>
      </c>
      <c r="C630" s="2">
        <v>44033</v>
      </c>
      <c r="D630" s="1">
        <v>434</v>
      </c>
      <c r="E630" s="1">
        <v>440</v>
      </c>
      <c r="F630" s="1">
        <v>451</v>
      </c>
      <c r="G630" s="1">
        <v>438.5</v>
      </c>
      <c r="H630" s="1">
        <v>445.9</v>
      </c>
      <c r="I630" s="1">
        <v>446.2</v>
      </c>
      <c r="J630" s="1">
        <v>444.56</v>
      </c>
      <c r="K630" s="1">
        <v>43147781</v>
      </c>
      <c r="L630" s="1">
        <v>19181792033.599998</v>
      </c>
      <c r="M630" s="1">
        <v>575785</v>
      </c>
      <c r="N630" s="3">
        <f>IF(ISERR(LN(Table111[[#This Row],[Close Price]]/I629)),"-",LN(Table111[[#This Row],[Close Price]]/I629))</f>
        <v>2.772274789802728E-2</v>
      </c>
    </row>
    <row r="631" spans="1:14" x14ac:dyDescent="0.3">
      <c r="A631" s="1" t="s">
        <v>34</v>
      </c>
      <c r="B631" s="1" t="s">
        <v>14</v>
      </c>
      <c r="C631" s="2">
        <v>44034</v>
      </c>
      <c r="D631" s="1">
        <v>446.2</v>
      </c>
      <c r="E631" s="1">
        <v>478</v>
      </c>
      <c r="F631" s="1">
        <v>484.6</v>
      </c>
      <c r="G631" s="1">
        <v>460.1</v>
      </c>
      <c r="H631" s="1">
        <v>476</v>
      </c>
      <c r="I631" s="1">
        <v>478.95</v>
      </c>
      <c r="J631" s="1">
        <v>471.33</v>
      </c>
      <c r="K631" s="1">
        <v>89612153</v>
      </c>
      <c r="L631" s="1">
        <v>42237156272.150002</v>
      </c>
      <c r="M631" s="1">
        <v>680342</v>
      </c>
      <c r="N631" s="3">
        <f>IF(ISERR(LN(Table111[[#This Row],[Close Price]]/I630)),"-",LN(Table111[[#This Row],[Close Price]]/I630))</f>
        <v>7.0828925830468598E-2</v>
      </c>
    </row>
    <row r="632" spans="1:14" x14ac:dyDescent="0.3">
      <c r="A632" s="1" t="s">
        <v>34</v>
      </c>
      <c r="B632" s="1" t="s">
        <v>14</v>
      </c>
      <c r="C632" s="2">
        <v>44035</v>
      </c>
      <c r="D632" s="1">
        <v>478.95</v>
      </c>
      <c r="E632" s="1">
        <v>472.95</v>
      </c>
      <c r="F632" s="1">
        <v>474.75</v>
      </c>
      <c r="G632" s="1">
        <v>459.2</v>
      </c>
      <c r="H632" s="1">
        <v>460.9</v>
      </c>
      <c r="I632" s="1">
        <v>460.85</v>
      </c>
      <c r="J632" s="1">
        <v>465.01</v>
      </c>
      <c r="K632" s="1">
        <v>40250274</v>
      </c>
      <c r="L632" s="1">
        <v>18716611547</v>
      </c>
      <c r="M632" s="1">
        <v>359159</v>
      </c>
      <c r="N632" s="3">
        <f>IF(ISERR(LN(Table111[[#This Row],[Close Price]]/I631)),"-",LN(Table111[[#This Row],[Close Price]]/I631))</f>
        <v>-3.8523597389227345E-2</v>
      </c>
    </row>
    <row r="633" spans="1:14" x14ac:dyDescent="0.3">
      <c r="A633" s="1" t="s">
        <v>34</v>
      </c>
      <c r="B633" s="1" t="s">
        <v>14</v>
      </c>
      <c r="C633" s="2">
        <v>44036</v>
      </c>
      <c r="D633" s="1">
        <v>460.85</v>
      </c>
      <c r="E633" s="1">
        <v>456.6</v>
      </c>
      <c r="F633" s="1">
        <v>456.6</v>
      </c>
      <c r="G633" s="1">
        <v>441.55</v>
      </c>
      <c r="H633" s="1">
        <v>445.95</v>
      </c>
      <c r="I633" s="1">
        <v>445.6</v>
      </c>
      <c r="J633" s="1">
        <v>446.76</v>
      </c>
      <c r="K633" s="1">
        <v>30567381</v>
      </c>
      <c r="L633" s="1">
        <v>13656212424.950001</v>
      </c>
      <c r="M633" s="1">
        <v>315058</v>
      </c>
      <c r="N633" s="3">
        <f>IF(ISERR(LN(Table111[[#This Row],[Close Price]]/I632)),"-",LN(Table111[[#This Row],[Close Price]]/I632))</f>
        <v>-3.3650921826598963E-2</v>
      </c>
    </row>
    <row r="634" spans="1:14" x14ac:dyDescent="0.3">
      <c r="A634" s="1" t="s">
        <v>34</v>
      </c>
      <c r="B634" s="1" t="s">
        <v>14</v>
      </c>
      <c r="C634" s="2">
        <v>44039</v>
      </c>
      <c r="D634" s="1">
        <v>445.6</v>
      </c>
      <c r="E634" s="1">
        <v>447</v>
      </c>
      <c r="F634" s="1">
        <v>448</v>
      </c>
      <c r="G634" s="1">
        <v>429.9</v>
      </c>
      <c r="H634" s="1">
        <v>431.9</v>
      </c>
      <c r="I634" s="1">
        <v>431.55</v>
      </c>
      <c r="J634" s="1">
        <v>434.54</v>
      </c>
      <c r="K634" s="1">
        <v>21924614</v>
      </c>
      <c r="L634" s="1">
        <v>9527124710.7000008</v>
      </c>
      <c r="M634" s="1">
        <v>239539</v>
      </c>
      <c r="N634" s="3">
        <f>IF(ISERR(LN(Table111[[#This Row],[Close Price]]/I633)),"-",LN(Table111[[#This Row],[Close Price]]/I633))</f>
        <v>-3.2038309947407646E-2</v>
      </c>
    </row>
    <row r="635" spans="1:14" x14ac:dyDescent="0.3">
      <c r="A635" s="1" t="s">
        <v>34</v>
      </c>
      <c r="B635" s="1" t="s">
        <v>14</v>
      </c>
      <c r="C635" s="2">
        <v>44040</v>
      </c>
      <c r="D635" s="1">
        <v>431.55</v>
      </c>
      <c r="E635" s="1">
        <v>434</v>
      </c>
      <c r="F635" s="1">
        <v>440</v>
      </c>
      <c r="G635" s="1">
        <v>424.4</v>
      </c>
      <c r="H635" s="1">
        <v>436.15</v>
      </c>
      <c r="I635" s="1">
        <v>437.05</v>
      </c>
      <c r="J635" s="1">
        <v>432.9</v>
      </c>
      <c r="K635" s="1">
        <v>33057789</v>
      </c>
      <c r="L635" s="1">
        <v>14310567977.1</v>
      </c>
      <c r="M635" s="1">
        <v>270487</v>
      </c>
      <c r="N635" s="3">
        <f>IF(ISERR(LN(Table111[[#This Row],[Close Price]]/I634)),"-",LN(Table111[[#This Row],[Close Price]]/I634))</f>
        <v>1.2664226360830389E-2</v>
      </c>
    </row>
    <row r="636" spans="1:14" x14ac:dyDescent="0.3">
      <c r="A636" s="1" t="s">
        <v>34</v>
      </c>
      <c r="B636" s="1" t="s">
        <v>14</v>
      </c>
      <c r="C636" s="2">
        <v>44041</v>
      </c>
      <c r="D636" s="1">
        <v>437.05</v>
      </c>
      <c r="E636" s="1">
        <v>435.75</v>
      </c>
      <c r="F636" s="1">
        <v>447</v>
      </c>
      <c r="G636" s="1">
        <v>434.3</v>
      </c>
      <c r="H636" s="1">
        <v>441.5</v>
      </c>
      <c r="I636" s="1">
        <v>440.9</v>
      </c>
      <c r="J636" s="1">
        <v>442.06</v>
      </c>
      <c r="K636" s="1">
        <v>24404909</v>
      </c>
      <c r="L636" s="1">
        <v>10788499451.450001</v>
      </c>
      <c r="M636" s="1">
        <v>200484</v>
      </c>
      <c r="N636" s="3">
        <f>IF(ISERR(LN(Table111[[#This Row],[Close Price]]/I635)),"-",LN(Table111[[#This Row],[Close Price]]/I635))</f>
        <v>8.7704873373949509E-3</v>
      </c>
    </row>
    <row r="637" spans="1:14" x14ac:dyDescent="0.3">
      <c r="A637" s="1" t="s">
        <v>34</v>
      </c>
      <c r="B637" s="1" t="s">
        <v>14</v>
      </c>
      <c r="C637" s="2">
        <v>44042</v>
      </c>
      <c r="D637" s="1">
        <v>440.9</v>
      </c>
      <c r="E637" s="1">
        <v>441.9</v>
      </c>
      <c r="F637" s="1">
        <v>445.9</v>
      </c>
      <c r="G637" s="1">
        <v>424.75</v>
      </c>
      <c r="H637" s="1">
        <v>427</v>
      </c>
      <c r="I637" s="1">
        <v>425.85</v>
      </c>
      <c r="J637" s="1">
        <v>434.47</v>
      </c>
      <c r="K637" s="1">
        <v>26862223</v>
      </c>
      <c r="L637" s="1">
        <v>11670884882.200001</v>
      </c>
      <c r="M637" s="1">
        <v>242199</v>
      </c>
      <c r="N637" s="3">
        <f>IF(ISERR(LN(Table111[[#This Row],[Close Price]]/I636)),"-",LN(Table111[[#This Row],[Close Price]]/I636))</f>
        <v>-3.4730920776801968E-2</v>
      </c>
    </row>
    <row r="638" spans="1:14" x14ac:dyDescent="0.3">
      <c r="A638" s="1" t="s">
        <v>34</v>
      </c>
      <c r="B638" s="1" t="s">
        <v>14</v>
      </c>
      <c r="C638" s="2">
        <v>44043</v>
      </c>
      <c r="D638" s="1">
        <v>425.85</v>
      </c>
      <c r="E638" s="1">
        <v>429</v>
      </c>
      <c r="F638" s="1">
        <v>434.45</v>
      </c>
      <c r="G638" s="1">
        <v>421.3</v>
      </c>
      <c r="H638" s="1">
        <v>432.9</v>
      </c>
      <c r="I638" s="1">
        <v>431.65</v>
      </c>
      <c r="J638" s="1">
        <v>428.84</v>
      </c>
      <c r="K638" s="1">
        <v>27499643</v>
      </c>
      <c r="L638" s="1">
        <v>11792993542.65</v>
      </c>
      <c r="M638" s="1">
        <v>231122</v>
      </c>
      <c r="N638" s="3">
        <f>IF(ISERR(LN(Table111[[#This Row],[Close Price]]/I637)),"-",LN(Table111[[#This Row],[Close Price]]/I637))</f>
        <v>1.3527903094441776E-2</v>
      </c>
    </row>
    <row r="639" spans="1:14" x14ac:dyDescent="0.3">
      <c r="A639" s="1" t="s">
        <v>34</v>
      </c>
      <c r="B639" s="1" t="s">
        <v>14</v>
      </c>
      <c r="C639" s="2">
        <v>44046</v>
      </c>
      <c r="D639" s="1">
        <v>431.65</v>
      </c>
      <c r="E639" s="1">
        <v>431.6</v>
      </c>
      <c r="F639" s="1">
        <v>431.9</v>
      </c>
      <c r="G639" s="1">
        <v>415.7</v>
      </c>
      <c r="H639" s="1">
        <v>419</v>
      </c>
      <c r="I639" s="1">
        <v>417.35</v>
      </c>
      <c r="J639" s="1">
        <v>421.43</v>
      </c>
      <c r="K639" s="1">
        <v>23824147</v>
      </c>
      <c r="L639" s="1">
        <v>10040313527.6</v>
      </c>
      <c r="M639" s="1">
        <v>238750</v>
      </c>
      <c r="N639" s="3">
        <f>IF(ISERR(LN(Table111[[#This Row],[Close Price]]/I638)),"-",LN(Table111[[#This Row],[Close Price]]/I638))</f>
        <v>-3.3689876384785905E-2</v>
      </c>
    </row>
    <row r="640" spans="1:14" x14ac:dyDescent="0.3">
      <c r="A640" s="1" t="s">
        <v>34</v>
      </c>
      <c r="B640" s="1" t="s">
        <v>14</v>
      </c>
      <c r="C640" s="2">
        <v>44047</v>
      </c>
      <c r="D640" s="1">
        <v>417.35</v>
      </c>
      <c r="E640" s="1">
        <v>421.85</v>
      </c>
      <c r="F640" s="1">
        <v>431.2</v>
      </c>
      <c r="G640" s="1">
        <v>417.35</v>
      </c>
      <c r="H640" s="1">
        <v>429</v>
      </c>
      <c r="I640" s="1">
        <v>429.15</v>
      </c>
      <c r="J640" s="1">
        <v>423.84</v>
      </c>
      <c r="K640" s="1">
        <v>24748403</v>
      </c>
      <c r="L640" s="1">
        <v>10489411276.450001</v>
      </c>
      <c r="M640" s="1">
        <v>208124</v>
      </c>
      <c r="N640" s="3">
        <f>IF(ISERR(LN(Table111[[#This Row],[Close Price]]/I639)),"-",LN(Table111[[#This Row],[Close Price]]/I639))</f>
        <v>2.7881309867483158E-2</v>
      </c>
    </row>
    <row r="641" spans="1:14" x14ac:dyDescent="0.3">
      <c r="A641" s="1" t="s">
        <v>34</v>
      </c>
      <c r="B641" s="1" t="s">
        <v>14</v>
      </c>
      <c r="C641" s="2">
        <v>44048</v>
      </c>
      <c r="D641" s="1">
        <v>429.15</v>
      </c>
      <c r="E641" s="1">
        <v>439</v>
      </c>
      <c r="F641" s="1">
        <v>446.85</v>
      </c>
      <c r="G641" s="1">
        <v>433.15</v>
      </c>
      <c r="H641" s="1">
        <v>434.2</v>
      </c>
      <c r="I641" s="1">
        <v>434.95</v>
      </c>
      <c r="J641" s="1">
        <v>440.15</v>
      </c>
      <c r="K641" s="1">
        <v>36936666</v>
      </c>
      <c r="L641" s="1">
        <v>16257772752.6</v>
      </c>
      <c r="M641" s="1">
        <v>301181</v>
      </c>
      <c r="N641" s="3">
        <f>IF(ISERR(LN(Table111[[#This Row],[Close Price]]/I640)),"-",LN(Table111[[#This Row],[Close Price]]/I640))</f>
        <v>1.3424573789320776E-2</v>
      </c>
    </row>
    <row r="642" spans="1:14" x14ac:dyDescent="0.3">
      <c r="A642" s="1" t="s">
        <v>34</v>
      </c>
      <c r="B642" s="1" t="s">
        <v>14</v>
      </c>
      <c r="C642" s="2">
        <v>44049</v>
      </c>
      <c r="D642" s="1">
        <v>434.95</v>
      </c>
      <c r="E642" s="1">
        <v>436</v>
      </c>
      <c r="F642" s="1">
        <v>438.3</v>
      </c>
      <c r="G642" s="1">
        <v>427.1</v>
      </c>
      <c r="H642" s="1">
        <v>433</v>
      </c>
      <c r="I642" s="1">
        <v>433</v>
      </c>
      <c r="J642" s="1">
        <v>432.71</v>
      </c>
      <c r="K642" s="1">
        <v>33465332</v>
      </c>
      <c r="L642" s="1">
        <v>14480835605.9</v>
      </c>
      <c r="M642" s="1">
        <v>271115</v>
      </c>
      <c r="N642" s="3">
        <f>IF(ISERR(LN(Table111[[#This Row],[Close Price]]/I641)),"-",LN(Table111[[#This Row],[Close Price]]/I641))</f>
        <v>-4.4933539510599307E-3</v>
      </c>
    </row>
    <row r="643" spans="1:14" x14ac:dyDescent="0.3">
      <c r="A643" s="1" t="s">
        <v>34</v>
      </c>
      <c r="B643" s="1" t="s">
        <v>14</v>
      </c>
      <c r="C643" s="2">
        <v>44050</v>
      </c>
      <c r="D643" s="1">
        <v>433</v>
      </c>
      <c r="E643" s="1">
        <v>431.45</v>
      </c>
      <c r="F643" s="1">
        <v>437</v>
      </c>
      <c r="G643" s="1">
        <v>427.15</v>
      </c>
      <c r="H643" s="1">
        <v>433.2</v>
      </c>
      <c r="I643" s="1">
        <v>433.3</v>
      </c>
      <c r="J643" s="1">
        <v>433.75</v>
      </c>
      <c r="K643" s="1">
        <v>15570556</v>
      </c>
      <c r="L643" s="1">
        <v>6753782143.0500002</v>
      </c>
      <c r="M643" s="1">
        <v>132147</v>
      </c>
      <c r="N643" s="3">
        <f>IF(ISERR(LN(Table111[[#This Row],[Close Price]]/I642)),"-",LN(Table111[[#This Row],[Close Price]]/I642))</f>
        <v>6.9260074337392234E-4</v>
      </c>
    </row>
    <row r="644" spans="1:14" x14ac:dyDescent="0.3">
      <c r="A644" s="1" t="s">
        <v>34</v>
      </c>
      <c r="B644" s="1" t="s">
        <v>14</v>
      </c>
      <c r="C644" s="2">
        <v>44053</v>
      </c>
      <c r="D644" s="1">
        <v>433.3</v>
      </c>
      <c r="E644" s="1">
        <v>434</v>
      </c>
      <c r="F644" s="1">
        <v>437</v>
      </c>
      <c r="G644" s="1">
        <v>429.3</v>
      </c>
      <c r="H644" s="1">
        <v>431.8</v>
      </c>
      <c r="I644" s="1">
        <v>431.1</v>
      </c>
      <c r="J644" s="1">
        <v>433.65</v>
      </c>
      <c r="K644" s="1">
        <v>14888275</v>
      </c>
      <c r="L644" s="1">
        <v>6456281968.8999996</v>
      </c>
      <c r="M644" s="1">
        <v>131635</v>
      </c>
      <c r="N644" s="3">
        <f>IF(ISERR(LN(Table111[[#This Row],[Close Price]]/I643)),"-",LN(Table111[[#This Row],[Close Price]]/I643))</f>
        <v>-5.0902469927747518E-3</v>
      </c>
    </row>
    <row r="645" spans="1:14" x14ac:dyDescent="0.3">
      <c r="A645" s="1" t="s">
        <v>34</v>
      </c>
      <c r="B645" s="1" t="s">
        <v>14</v>
      </c>
      <c r="C645" s="2">
        <v>44054</v>
      </c>
      <c r="D645" s="1">
        <v>431.1</v>
      </c>
      <c r="E645" s="1">
        <v>435.3</v>
      </c>
      <c r="F645" s="1">
        <v>449.9</v>
      </c>
      <c r="G645" s="1">
        <v>435.3</v>
      </c>
      <c r="H645" s="1">
        <v>448</v>
      </c>
      <c r="I645" s="1">
        <v>448</v>
      </c>
      <c r="J645" s="1">
        <v>443.6</v>
      </c>
      <c r="K645" s="1">
        <v>30469680</v>
      </c>
      <c r="L645" s="1">
        <v>13516501106.6</v>
      </c>
      <c r="M645" s="1">
        <v>257119</v>
      </c>
      <c r="N645" s="3">
        <f>IF(ISERR(LN(Table111[[#This Row],[Close Price]]/I644)),"-",LN(Table111[[#This Row],[Close Price]]/I644))</f>
        <v>3.8453150661896092E-2</v>
      </c>
    </row>
    <row r="646" spans="1:14" x14ac:dyDescent="0.3">
      <c r="A646" s="1" t="s">
        <v>34</v>
      </c>
      <c r="B646" s="1" t="s">
        <v>14</v>
      </c>
      <c r="C646" s="2">
        <v>44055</v>
      </c>
      <c r="D646" s="1">
        <v>448</v>
      </c>
      <c r="E646" s="1">
        <v>444.8</v>
      </c>
      <c r="F646" s="1">
        <v>452.75</v>
      </c>
      <c r="G646" s="1">
        <v>438.95</v>
      </c>
      <c r="H646" s="1">
        <v>450</v>
      </c>
      <c r="I646" s="1">
        <v>451.1</v>
      </c>
      <c r="J646" s="1">
        <v>447.74</v>
      </c>
      <c r="K646" s="1">
        <v>23184443</v>
      </c>
      <c r="L646" s="1">
        <v>10380629913.4</v>
      </c>
      <c r="M646" s="1">
        <v>209665</v>
      </c>
      <c r="N646" s="3">
        <f>IF(ISERR(LN(Table111[[#This Row],[Close Price]]/I645)),"-",LN(Table111[[#This Row],[Close Price]]/I645))</f>
        <v>6.8958119993651965E-3</v>
      </c>
    </row>
    <row r="647" spans="1:14" x14ac:dyDescent="0.3">
      <c r="A647" s="1" t="s">
        <v>34</v>
      </c>
      <c r="B647" s="1" t="s">
        <v>14</v>
      </c>
      <c r="C647" s="2">
        <v>44056</v>
      </c>
      <c r="D647" s="1">
        <v>451.1</v>
      </c>
      <c r="E647" s="1">
        <v>454.1</v>
      </c>
      <c r="F647" s="1">
        <v>456.75</v>
      </c>
      <c r="G647" s="1">
        <v>445.35</v>
      </c>
      <c r="H647" s="1">
        <v>450</v>
      </c>
      <c r="I647" s="1">
        <v>448.1</v>
      </c>
      <c r="J647" s="1">
        <v>450.43</v>
      </c>
      <c r="K647" s="1">
        <v>21885898</v>
      </c>
      <c r="L647" s="1">
        <v>9858147484.2000008</v>
      </c>
      <c r="M647" s="1">
        <v>176927</v>
      </c>
      <c r="N647" s="3">
        <f>IF(ISERR(LN(Table111[[#This Row],[Close Price]]/I646)),"-",LN(Table111[[#This Row],[Close Price]]/I646))</f>
        <v>-6.6726226222528651E-3</v>
      </c>
    </row>
    <row r="648" spans="1:14" x14ac:dyDescent="0.3">
      <c r="A648" s="1" t="s">
        <v>34</v>
      </c>
      <c r="B648" s="1" t="s">
        <v>14</v>
      </c>
      <c r="C648" s="2">
        <v>44057</v>
      </c>
      <c r="D648" s="1">
        <v>448.1</v>
      </c>
      <c r="E648" s="1">
        <v>451.5</v>
      </c>
      <c r="F648" s="1">
        <v>451.5</v>
      </c>
      <c r="G648" s="1">
        <v>425.6</v>
      </c>
      <c r="H648" s="1">
        <v>436.3</v>
      </c>
      <c r="I648" s="1">
        <v>435.85</v>
      </c>
      <c r="J648" s="1">
        <v>437.21</v>
      </c>
      <c r="K648" s="1">
        <v>36726464</v>
      </c>
      <c r="L648" s="1">
        <v>16057299564</v>
      </c>
      <c r="M648" s="1">
        <v>251696</v>
      </c>
      <c r="N648" s="3">
        <f>IF(ISERR(LN(Table111[[#This Row],[Close Price]]/I647)),"-",LN(Table111[[#This Row],[Close Price]]/I647))</f>
        <v>-2.7718274334512318E-2</v>
      </c>
    </row>
    <row r="649" spans="1:14" x14ac:dyDescent="0.3">
      <c r="A649" s="1" t="s">
        <v>34</v>
      </c>
      <c r="B649" s="1" t="s">
        <v>14</v>
      </c>
      <c r="C649" s="2">
        <v>44060</v>
      </c>
      <c r="D649" s="1">
        <v>435.85</v>
      </c>
      <c r="E649" s="1">
        <v>439.1</v>
      </c>
      <c r="F649" s="1">
        <v>441</v>
      </c>
      <c r="G649" s="1">
        <v>425.35</v>
      </c>
      <c r="H649" s="1">
        <v>440.8</v>
      </c>
      <c r="I649" s="1">
        <v>438.15</v>
      </c>
      <c r="J649" s="1">
        <v>432.73</v>
      </c>
      <c r="K649" s="1">
        <v>30198451</v>
      </c>
      <c r="L649" s="1">
        <v>13067861571.049999</v>
      </c>
      <c r="M649" s="1">
        <v>226849</v>
      </c>
      <c r="N649" s="3">
        <f>IF(ISERR(LN(Table111[[#This Row],[Close Price]]/I648)),"-",LN(Table111[[#This Row],[Close Price]]/I648))</f>
        <v>5.2631700442744697E-3</v>
      </c>
    </row>
    <row r="650" spans="1:14" x14ac:dyDescent="0.3">
      <c r="A650" s="1" t="s">
        <v>34</v>
      </c>
      <c r="B650" s="1" t="s">
        <v>14</v>
      </c>
      <c r="C650" s="2">
        <v>44061</v>
      </c>
      <c r="D650" s="1">
        <v>438.15</v>
      </c>
      <c r="E650" s="1">
        <v>439.5</v>
      </c>
      <c r="F650" s="1">
        <v>447.25</v>
      </c>
      <c r="G650" s="1">
        <v>435.3</v>
      </c>
      <c r="H650" s="1">
        <v>444.65</v>
      </c>
      <c r="I650" s="1">
        <v>445.8</v>
      </c>
      <c r="J650" s="1">
        <v>441.32</v>
      </c>
      <c r="K650" s="1">
        <v>21768573</v>
      </c>
      <c r="L650" s="1">
        <v>9606999178.0499992</v>
      </c>
      <c r="M650" s="1">
        <v>193277</v>
      </c>
      <c r="N650" s="3">
        <f>IF(ISERR(LN(Table111[[#This Row],[Close Price]]/I649)),"-",LN(Table111[[#This Row],[Close Price]]/I649))</f>
        <v>1.7309103449908828E-2</v>
      </c>
    </row>
    <row r="651" spans="1:14" x14ac:dyDescent="0.3">
      <c r="A651" s="1" t="s">
        <v>34</v>
      </c>
      <c r="B651" s="1" t="s">
        <v>14</v>
      </c>
      <c r="C651" s="2">
        <v>44062</v>
      </c>
      <c r="D651" s="1">
        <v>445.8</v>
      </c>
      <c r="E651" s="1">
        <v>446</v>
      </c>
      <c r="F651" s="1">
        <v>451.95</v>
      </c>
      <c r="G651" s="1">
        <v>442.45</v>
      </c>
      <c r="H651" s="1">
        <v>444.65</v>
      </c>
      <c r="I651" s="1">
        <v>444.2</v>
      </c>
      <c r="J651" s="1">
        <v>447.79</v>
      </c>
      <c r="K651" s="1">
        <v>18133177</v>
      </c>
      <c r="L651" s="1">
        <v>8119892876.8500004</v>
      </c>
      <c r="M651" s="1">
        <v>135566</v>
      </c>
      <c r="N651" s="3">
        <f>IF(ISERR(LN(Table111[[#This Row],[Close Price]]/I650)),"-",LN(Table111[[#This Row],[Close Price]]/I650))</f>
        <v>-3.5955094914414741E-3</v>
      </c>
    </row>
    <row r="652" spans="1:14" x14ac:dyDescent="0.3">
      <c r="A652" s="1" t="s">
        <v>34</v>
      </c>
      <c r="B652" s="1" t="s">
        <v>14</v>
      </c>
      <c r="C652" s="2">
        <v>44063</v>
      </c>
      <c r="D652" s="1">
        <v>444.2</v>
      </c>
      <c r="E652" s="1">
        <v>437.9</v>
      </c>
      <c r="F652" s="1">
        <v>441.3</v>
      </c>
      <c r="G652" s="1">
        <v>433.25</v>
      </c>
      <c r="H652" s="1">
        <v>434.6</v>
      </c>
      <c r="I652" s="1">
        <v>434.95</v>
      </c>
      <c r="J652" s="1">
        <v>436.79</v>
      </c>
      <c r="K652" s="1">
        <v>16689591</v>
      </c>
      <c r="L652" s="1">
        <v>7289883696.6999998</v>
      </c>
      <c r="M652" s="1">
        <v>210251</v>
      </c>
      <c r="N652" s="3">
        <f>IF(ISERR(LN(Table111[[#This Row],[Close Price]]/I651)),"-",LN(Table111[[#This Row],[Close Price]]/I651))</f>
        <v>-2.1043829506777259E-2</v>
      </c>
    </row>
    <row r="653" spans="1:14" x14ac:dyDescent="0.3">
      <c r="A653" s="1" t="s">
        <v>34</v>
      </c>
      <c r="B653" s="1" t="s">
        <v>14</v>
      </c>
      <c r="C653" s="2">
        <v>44064</v>
      </c>
      <c r="D653" s="1">
        <v>434.95</v>
      </c>
      <c r="E653" s="1">
        <v>440</v>
      </c>
      <c r="F653" s="1">
        <v>444.85</v>
      </c>
      <c r="G653" s="1">
        <v>436.25</v>
      </c>
      <c r="H653" s="1">
        <v>442.2</v>
      </c>
      <c r="I653" s="1">
        <v>440.45</v>
      </c>
      <c r="J653" s="1">
        <v>440.01</v>
      </c>
      <c r="K653" s="1">
        <v>25088216</v>
      </c>
      <c r="L653" s="1">
        <v>11039110461.35</v>
      </c>
      <c r="M653" s="1">
        <v>144736</v>
      </c>
      <c r="N653" s="3">
        <f>IF(ISERR(LN(Table111[[#This Row],[Close Price]]/I652)),"-",LN(Table111[[#This Row],[Close Price]]/I652))</f>
        <v>1.2565849602254859E-2</v>
      </c>
    </row>
    <row r="654" spans="1:14" x14ac:dyDescent="0.3">
      <c r="A654" s="1" t="s">
        <v>34</v>
      </c>
      <c r="B654" s="1" t="s">
        <v>14</v>
      </c>
      <c r="C654" s="2">
        <v>44067</v>
      </c>
      <c r="D654" s="1">
        <v>440.45</v>
      </c>
      <c r="E654" s="1">
        <v>444</v>
      </c>
      <c r="F654" s="1">
        <v>449.45</v>
      </c>
      <c r="G654" s="1">
        <v>442.3</v>
      </c>
      <c r="H654" s="1">
        <v>446.3</v>
      </c>
      <c r="I654" s="1">
        <v>445.8</v>
      </c>
      <c r="J654" s="1">
        <v>445.6</v>
      </c>
      <c r="K654" s="1">
        <v>18197925</v>
      </c>
      <c r="L654" s="1">
        <v>8109041723.3500004</v>
      </c>
      <c r="M654" s="1">
        <v>146775</v>
      </c>
      <c r="N654" s="3">
        <f>IF(ISERR(LN(Table111[[#This Row],[Close Price]]/I653)),"-",LN(Table111[[#This Row],[Close Price]]/I653))</f>
        <v>1.2073489395963831E-2</v>
      </c>
    </row>
    <row r="655" spans="1:14" x14ac:dyDescent="0.3">
      <c r="A655" s="1" t="s">
        <v>34</v>
      </c>
      <c r="B655" s="1" t="s">
        <v>14</v>
      </c>
      <c r="C655" s="2">
        <v>44068</v>
      </c>
      <c r="D655" s="1">
        <v>445.8</v>
      </c>
      <c r="E655" s="1">
        <v>450.95</v>
      </c>
      <c r="F655" s="1">
        <v>456.4</v>
      </c>
      <c r="G655" s="1">
        <v>447.1</v>
      </c>
      <c r="H655" s="1">
        <v>451.6</v>
      </c>
      <c r="I655" s="1">
        <v>451.8</v>
      </c>
      <c r="J655" s="1">
        <v>452.52</v>
      </c>
      <c r="K655" s="1">
        <v>26273650</v>
      </c>
      <c r="L655" s="1">
        <v>11889263788.85</v>
      </c>
      <c r="M655" s="1">
        <v>196615</v>
      </c>
      <c r="N655" s="3">
        <f>IF(ISERR(LN(Table111[[#This Row],[Close Price]]/I654)),"-",LN(Table111[[#This Row],[Close Price]]/I654))</f>
        <v>1.3369183082134417E-2</v>
      </c>
    </row>
    <row r="656" spans="1:14" x14ac:dyDescent="0.3">
      <c r="A656" s="1" t="s">
        <v>34</v>
      </c>
      <c r="B656" s="1" t="s">
        <v>14</v>
      </c>
      <c r="C656" s="2">
        <v>44069</v>
      </c>
      <c r="D656" s="1">
        <v>451.8</v>
      </c>
      <c r="E656" s="1">
        <v>452</v>
      </c>
      <c r="F656" s="1">
        <v>464.8</v>
      </c>
      <c r="G656" s="1">
        <v>449</v>
      </c>
      <c r="H656" s="1">
        <v>463.1</v>
      </c>
      <c r="I656" s="1">
        <v>463.35</v>
      </c>
      <c r="J656" s="1">
        <v>459.77</v>
      </c>
      <c r="K656" s="1">
        <v>25914927</v>
      </c>
      <c r="L656" s="1">
        <v>11914977052.049999</v>
      </c>
      <c r="M656" s="1">
        <v>206567</v>
      </c>
      <c r="N656" s="3">
        <f>IF(ISERR(LN(Table111[[#This Row],[Close Price]]/I655)),"-",LN(Table111[[#This Row],[Close Price]]/I655))</f>
        <v>2.5243103998797489E-2</v>
      </c>
    </row>
    <row r="657" spans="1:14" x14ac:dyDescent="0.3">
      <c r="A657" s="1" t="s">
        <v>34</v>
      </c>
      <c r="B657" s="1" t="s">
        <v>14</v>
      </c>
      <c r="C657" s="2">
        <v>44070</v>
      </c>
      <c r="D657" s="1">
        <v>463.35</v>
      </c>
      <c r="E657" s="1">
        <v>464</v>
      </c>
      <c r="F657" s="1">
        <v>474.5</v>
      </c>
      <c r="G657" s="1">
        <v>464</v>
      </c>
      <c r="H657" s="1">
        <v>473.5</v>
      </c>
      <c r="I657" s="1">
        <v>473.05</v>
      </c>
      <c r="J657" s="1">
        <v>471.25</v>
      </c>
      <c r="K657" s="1">
        <v>19544322</v>
      </c>
      <c r="L657" s="1">
        <v>9210170692.2999992</v>
      </c>
      <c r="M657" s="1">
        <v>218985</v>
      </c>
      <c r="N657" s="3">
        <f>IF(ISERR(LN(Table111[[#This Row],[Close Price]]/I656)),"-",LN(Table111[[#This Row],[Close Price]]/I656))</f>
        <v>2.0718383117752811E-2</v>
      </c>
    </row>
    <row r="658" spans="1:14" x14ac:dyDescent="0.3">
      <c r="A658" s="1" t="s">
        <v>34</v>
      </c>
      <c r="B658" s="1" t="s">
        <v>14</v>
      </c>
      <c r="C658" s="2">
        <v>44071</v>
      </c>
      <c r="D658" s="1">
        <v>473.05</v>
      </c>
      <c r="E658" s="1">
        <v>476.45</v>
      </c>
      <c r="F658" s="1">
        <v>513</v>
      </c>
      <c r="G658" s="1">
        <v>476.05</v>
      </c>
      <c r="H658" s="1">
        <v>509.65</v>
      </c>
      <c r="I658" s="1">
        <v>509.2</v>
      </c>
      <c r="J658" s="1">
        <v>501.9</v>
      </c>
      <c r="K658" s="1">
        <v>59180165</v>
      </c>
      <c r="L658" s="1">
        <v>29702397019.25</v>
      </c>
      <c r="M658" s="1">
        <v>460631</v>
      </c>
      <c r="N658" s="3">
        <f>IF(ISERR(LN(Table111[[#This Row],[Close Price]]/I657)),"-",LN(Table111[[#This Row],[Close Price]]/I657))</f>
        <v>7.3639775532798199E-2</v>
      </c>
    </row>
    <row r="659" spans="1:14" x14ac:dyDescent="0.3">
      <c r="A659" s="1" t="s">
        <v>34</v>
      </c>
      <c r="B659" s="1" t="s">
        <v>14</v>
      </c>
      <c r="C659" s="2">
        <v>44074</v>
      </c>
      <c r="D659" s="1">
        <v>509.2</v>
      </c>
      <c r="E659" s="1">
        <v>524.45000000000005</v>
      </c>
      <c r="F659" s="1">
        <v>533.85</v>
      </c>
      <c r="G659" s="1">
        <v>486.3</v>
      </c>
      <c r="H659" s="1">
        <v>492.85</v>
      </c>
      <c r="I659" s="1">
        <v>496.75</v>
      </c>
      <c r="J659" s="1">
        <v>505.25</v>
      </c>
      <c r="K659" s="1">
        <v>55830575</v>
      </c>
      <c r="L659" s="1">
        <v>28208196382.299999</v>
      </c>
      <c r="M659" s="1">
        <v>382827</v>
      </c>
      <c r="N659" s="3">
        <f>IF(ISERR(LN(Table111[[#This Row],[Close Price]]/I658)),"-",LN(Table111[[#This Row],[Close Price]]/I658))</f>
        <v>-2.4753985251325161E-2</v>
      </c>
    </row>
    <row r="660" spans="1:14" x14ac:dyDescent="0.3">
      <c r="A660" s="1" t="s">
        <v>34</v>
      </c>
      <c r="B660" s="1" t="s">
        <v>14</v>
      </c>
      <c r="C660" s="2">
        <v>44075</v>
      </c>
      <c r="D660" s="1">
        <v>496.75</v>
      </c>
      <c r="E660" s="1">
        <v>495.05</v>
      </c>
      <c r="F660" s="1">
        <v>503.4</v>
      </c>
      <c r="G660" s="1">
        <v>479.65</v>
      </c>
      <c r="H660" s="1">
        <v>487</v>
      </c>
      <c r="I660" s="1">
        <v>485.7</v>
      </c>
      <c r="J660" s="1">
        <v>489.17</v>
      </c>
      <c r="K660" s="1">
        <v>33276900</v>
      </c>
      <c r="L660" s="1">
        <v>16277906050.700001</v>
      </c>
      <c r="M660" s="1">
        <v>266376</v>
      </c>
      <c r="N660" s="3">
        <f>IF(ISERR(LN(Table111[[#This Row],[Close Price]]/I659)),"-",LN(Table111[[#This Row],[Close Price]]/I659))</f>
        <v>-2.2495732080227135E-2</v>
      </c>
    </row>
    <row r="661" spans="1:14" x14ac:dyDescent="0.3">
      <c r="A661" s="1" t="s">
        <v>34</v>
      </c>
      <c r="B661" s="1" t="s">
        <v>14</v>
      </c>
      <c r="C661" s="2">
        <v>44076</v>
      </c>
      <c r="D661" s="1">
        <v>485.7</v>
      </c>
      <c r="E661" s="1">
        <v>487</v>
      </c>
      <c r="F661" s="1">
        <v>487.95</v>
      </c>
      <c r="G661" s="1">
        <v>472.1</v>
      </c>
      <c r="H661" s="1">
        <v>484.5</v>
      </c>
      <c r="I661" s="1">
        <v>484.4</v>
      </c>
      <c r="J661" s="1">
        <v>479.75</v>
      </c>
      <c r="K661" s="1">
        <v>20750735</v>
      </c>
      <c r="L661" s="1">
        <v>9955162082.6000004</v>
      </c>
      <c r="M661" s="1">
        <v>243664</v>
      </c>
      <c r="N661" s="3">
        <f>IF(ISERR(LN(Table111[[#This Row],[Close Price]]/I660)),"-",LN(Table111[[#This Row],[Close Price]]/I660))</f>
        <v>-2.6801376727619538E-3</v>
      </c>
    </row>
    <row r="662" spans="1:14" x14ac:dyDescent="0.3">
      <c r="A662" s="1" t="s">
        <v>34</v>
      </c>
      <c r="B662" s="1" t="s">
        <v>14</v>
      </c>
      <c r="C662" s="2">
        <v>44077</v>
      </c>
      <c r="D662" s="1">
        <v>484.4</v>
      </c>
      <c r="E662" s="1">
        <v>488.4</v>
      </c>
      <c r="F662" s="1">
        <v>489.95</v>
      </c>
      <c r="G662" s="1">
        <v>473.1</v>
      </c>
      <c r="H662" s="1">
        <v>476.55</v>
      </c>
      <c r="I662" s="1">
        <v>474.95</v>
      </c>
      <c r="J662" s="1">
        <v>479</v>
      </c>
      <c r="K662" s="1">
        <v>14046055</v>
      </c>
      <c r="L662" s="1">
        <v>6728114346</v>
      </c>
      <c r="M662" s="1">
        <v>169199</v>
      </c>
      <c r="N662" s="3">
        <f>IF(ISERR(LN(Table111[[#This Row],[Close Price]]/I661)),"-",LN(Table111[[#This Row],[Close Price]]/I661))</f>
        <v>-1.9701476342745716E-2</v>
      </c>
    </row>
    <row r="663" spans="1:14" x14ac:dyDescent="0.3">
      <c r="A663" s="1" t="s">
        <v>34</v>
      </c>
      <c r="B663" s="1" t="s">
        <v>14</v>
      </c>
      <c r="C663" s="2">
        <v>44078</v>
      </c>
      <c r="D663" s="1">
        <v>474.95</v>
      </c>
      <c r="E663" s="1">
        <v>469</v>
      </c>
      <c r="F663" s="1">
        <v>472.95</v>
      </c>
      <c r="G663" s="1">
        <v>452.6</v>
      </c>
      <c r="H663" s="1">
        <v>457.05</v>
      </c>
      <c r="I663" s="1">
        <v>455.2</v>
      </c>
      <c r="J663" s="1">
        <v>462.23</v>
      </c>
      <c r="K663" s="1">
        <v>29405504</v>
      </c>
      <c r="L663" s="1">
        <v>13592089433.950001</v>
      </c>
      <c r="M663" s="1">
        <v>260076</v>
      </c>
      <c r="N663" s="3">
        <f>IF(ISERR(LN(Table111[[#This Row],[Close Price]]/I662)),"-",LN(Table111[[#This Row],[Close Price]]/I662))</f>
        <v>-4.2472652524070321E-2</v>
      </c>
    </row>
    <row r="664" spans="1:14" x14ac:dyDescent="0.3">
      <c r="A664" s="1" t="s">
        <v>34</v>
      </c>
      <c r="B664" s="1" t="s">
        <v>14</v>
      </c>
      <c r="C664" s="2">
        <v>44081</v>
      </c>
      <c r="D664" s="1">
        <v>455.2</v>
      </c>
      <c r="E664" s="1">
        <v>457</v>
      </c>
      <c r="F664" s="1">
        <v>467.15</v>
      </c>
      <c r="G664" s="1">
        <v>450.65</v>
      </c>
      <c r="H664" s="1">
        <v>459.9</v>
      </c>
      <c r="I664" s="1">
        <v>458.7</v>
      </c>
      <c r="J664" s="1">
        <v>459.34</v>
      </c>
      <c r="K664" s="1">
        <v>25967554</v>
      </c>
      <c r="L664" s="1">
        <v>11927855165.1</v>
      </c>
      <c r="M664" s="1">
        <v>238470</v>
      </c>
      <c r="N664" s="3">
        <f>IF(ISERR(LN(Table111[[#This Row],[Close Price]]/I663)),"-",LN(Table111[[#This Row],[Close Price]]/I663))</f>
        <v>7.6595187910052402E-3</v>
      </c>
    </row>
    <row r="665" spans="1:14" x14ac:dyDescent="0.3">
      <c r="A665" s="1" t="s">
        <v>34</v>
      </c>
      <c r="B665" s="1" t="s">
        <v>14</v>
      </c>
      <c r="C665" s="2">
        <v>44082</v>
      </c>
      <c r="D665" s="1">
        <v>458.7</v>
      </c>
      <c r="E665" s="1">
        <v>459.8</v>
      </c>
      <c r="F665" s="1">
        <v>462.4</v>
      </c>
      <c r="G665" s="1">
        <v>441.25</v>
      </c>
      <c r="H665" s="1">
        <v>442.35</v>
      </c>
      <c r="I665" s="1">
        <v>444.35</v>
      </c>
      <c r="J665" s="1">
        <v>453.64</v>
      </c>
      <c r="K665" s="1">
        <v>21052764</v>
      </c>
      <c r="L665" s="1">
        <v>9550391100.7999992</v>
      </c>
      <c r="M665" s="1">
        <v>202634</v>
      </c>
      <c r="N665" s="3">
        <f>IF(ISERR(LN(Table111[[#This Row],[Close Price]]/I664)),"-",LN(Table111[[#This Row],[Close Price]]/I664))</f>
        <v>-3.1783861418641993E-2</v>
      </c>
    </row>
    <row r="666" spans="1:14" x14ac:dyDescent="0.3">
      <c r="A666" s="1" t="s">
        <v>34</v>
      </c>
      <c r="B666" s="1" t="s">
        <v>14</v>
      </c>
      <c r="C666" s="2">
        <v>44083</v>
      </c>
      <c r="D666" s="1">
        <v>444.35</v>
      </c>
      <c r="E666" s="1">
        <v>439.9</v>
      </c>
      <c r="F666" s="1">
        <v>443.35</v>
      </c>
      <c r="G666" s="1">
        <v>425</v>
      </c>
      <c r="H666" s="1">
        <v>432.2</v>
      </c>
      <c r="I666" s="1">
        <v>431.25</v>
      </c>
      <c r="J666" s="1">
        <v>431.55</v>
      </c>
      <c r="K666" s="1">
        <v>31660156</v>
      </c>
      <c r="L666" s="1">
        <v>13662996939.65</v>
      </c>
      <c r="M666" s="1">
        <v>275081</v>
      </c>
      <c r="N666" s="3">
        <f>IF(ISERR(LN(Table111[[#This Row],[Close Price]]/I665)),"-",LN(Table111[[#This Row],[Close Price]]/I665))</f>
        <v>-2.9924571838914789E-2</v>
      </c>
    </row>
    <row r="667" spans="1:14" x14ac:dyDescent="0.3">
      <c r="A667" s="1" t="s">
        <v>34</v>
      </c>
      <c r="B667" s="1" t="s">
        <v>14</v>
      </c>
      <c r="C667" s="2">
        <v>44084</v>
      </c>
      <c r="D667" s="1">
        <v>431.25</v>
      </c>
      <c r="E667" s="1">
        <v>436.45</v>
      </c>
      <c r="F667" s="1">
        <v>448.7</v>
      </c>
      <c r="G667" s="1">
        <v>430.75</v>
      </c>
      <c r="H667" s="1">
        <v>447</v>
      </c>
      <c r="I667" s="1">
        <v>446.85</v>
      </c>
      <c r="J667" s="1">
        <v>440.6</v>
      </c>
      <c r="K667" s="1">
        <v>34435022</v>
      </c>
      <c r="L667" s="1">
        <v>15171901108.549999</v>
      </c>
      <c r="M667" s="1">
        <v>296659</v>
      </c>
      <c r="N667" s="3">
        <f>IF(ISERR(LN(Table111[[#This Row],[Close Price]]/I666)),"-",LN(Table111[[#This Row],[Close Price]]/I666))</f>
        <v>3.5534999481831593E-2</v>
      </c>
    </row>
    <row r="668" spans="1:14" x14ac:dyDescent="0.3">
      <c r="A668" s="1" t="s">
        <v>34</v>
      </c>
      <c r="B668" s="1" t="s">
        <v>14</v>
      </c>
      <c r="C668" s="2">
        <v>44085</v>
      </c>
      <c r="D668" s="1">
        <v>446.85</v>
      </c>
      <c r="E668" s="1">
        <v>446</v>
      </c>
      <c r="F668" s="1">
        <v>449.85</v>
      </c>
      <c r="G668" s="1">
        <v>439.25</v>
      </c>
      <c r="H668" s="1">
        <v>448.5</v>
      </c>
      <c r="I668" s="1">
        <v>447.2</v>
      </c>
      <c r="J668" s="1">
        <v>444.77</v>
      </c>
      <c r="K668" s="1">
        <v>18620876</v>
      </c>
      <c r="L668" s="1">
        <v>8281967576.3999996</v>
      </c>
      <c r="M668" s="1">
        <v>212067</v>
      </c>
      <c r="N668" s="3">
        <f>IF(ISERR(LN(Table111[[#This Row],[Close Price]]/I667)),"-",LN(Table111[[#This Row],[Close Price]]/I667))</f>
        <v>7.829540134884445E-4</v>
      </c>
    </row>
    <row r="669" spans="1:14" x14ac:dyDescent="0.3">
      <c r="A669" s="1" t="s">
        <v>34</v>
      </c>
      <c r="B669" s="1" t="s">
        <v>14</v>
      </c>
      <c r="C669" s="2">
        <v>44088</v>
      </c>
      <c r="D669" s="1">
        <v>447.2</v>
      </c>
      <c r="E669" s="1">
        <v>452</v>
      </c>
      <c r="F669" s="1">
        <v>455</v>
      </c>
      <c r="G669" s="1">
        <v>438</v>
      </c>
      <c r="H669" s="1">
        <v>439.15</v>
      </c>
      <c r="I669" s="1">
        <v>440.55</v>
      </c>
      <c r="J669" s="1">
        <v>447.55</v>
      </c>
      <c r="K669" s="1">
        <v>17624795</v>
      </c>
      <c r="L669" s="1">
        <v>7887917074.3999996</v>
      </c>
      <c r="M669" s="1">
        <v>166721</v>
      </c>
      <c r="N669" s="3">
        <f>IF(ISERR(LN(Table111[[#This Row],[Close Price]]/I668)),"-",LN(Table111[[#This Row],[Close Price]]/I668))</f>
        <v>-1.4981975528150554E-2</v>
      </c>
    </row>
    <row r="670" spans="1:14" x14ac:dyDescent="0.3">
      <c r="A670" s="1" t="s">
        <v>34</v>
      </c>
      <c r="B670" s="1" t="s">
        <v>14</v>
      </c>
      <c r="C670" s="2">
        <v>44089</v>
      </c>
      <c r="D670" s="1">
        <v>440.55</v>
      </c>
      <c r="E670" s="1">
        <v>441.05</v>
      </c>
      <c r="F670" s="1">
        <v>451.9</v>
      </c>
      <c r="G670" s="1">
        <v>435.9</v>
      </c>
      <c r="H670" s="1">
        <v>450.85</v>
      </c>
      <c r="I670" s="1">
        <v>449.55</v>
      </c>
      <c r="J670" s="1">
        <v>443.35</v>
      </c>
      <c r="K670" s="1">
        <v>17328832</v>
      </c>
      <c r="L670" s="1">
        <v>7682716861.6499996</v>
      </c>
      <c r="M670" s="1">
        <v>158498</v>
      </c>
      <c r="N670" s="3">
        <f>IF(ISERR(LN(Table111[[#This Row],[Close Price]]/I669)),"-",LN(Table111[[#This Row],[Close Price]]/I669))</f>
        <v>2.0223136118043127E-2</v>
      </c>
    </row>
    <row r="671" spans="1:14" x14ac:dyDescent="0.3">
      <c r="A671" s="1" t="s">
        <v>34</v>
      </c>
      <c r="B671" s="1" t="s">
        <v>14</v>
      </c>
      <c r="C671" s="2">
        <v>44090</v>
      </c>
      <c r="D671" s="1">
        <v>449.55</v>
      </c>
      <c r="E671" s="1">
        <v>449.55</v>
      </c>
      <c r="F671" s="1">
        <v>450.6</v>
      </c>
      <c r="G671" s="1">
        <v>440</v>
      </c>
      <c r="H671" s="1">
        <v>444.95</v>
      </c>
      <c r="I671" s="1">
        <v>446</v>
      </c>
      <c r="J671" s="1">
        <v>444.56</v>
      </c>
      <c r="K671" s="1">
        <v>20019657</v>
      </c>
      <c r="L671" s="1">
        <v>8900016188.8500004</v>
      </c>
      <c r="M671" s="1">
        <v>152052</v>
      </c>
      <c r="N671" s="3">
        <f>IF(ISERR(LN(Table111[[#This Row],[Close Price]]/I670)),"-",LN(Table111[[#This Row],[Close Price]]/I670))</f>
        <v>-7.928130410717809E-3</v>
      </c>
    </row>
    <row r="672" spans="1:14" x14ac:dyDescent="0.3">
      <c r="A672" s="1" t="s">
        <v>34</v>
      </c>
      <c r="B672" s="1" t="s">
        <v>14</v>
      </c>
      <c r="C672" s="2">
        <v>44091</v>
      </c>
      <c r="D672" s="1">
        <v>446</v>
      </c>
      <c r="E672" s="1">
        <v>440.95</v>
      </c>
      <c r="F672" s="1">
        <v>446.45</v>
      </c>
      <c r="G672" s="1">
        <v>438.5</v>
      </c>
      <c r="H672" s="1">
        <v>442</v>
      </c>
      <c r="I672" s="1">
        <v>442.9</v>
      </c>
      <c r="J672" s="1">
        <v>442.81</v>
      </c>
      <c r="K672" s="1">
        <v>14306532</v>
      </c>
      <c r="L672" s="1">
        <v>6335071351.8500004</v>
      </c>
      <c r="M672" s="1">
        <v>123741</v>
      </c>
      <c r="N672" s="3">
        <f>IF(ISERR(LN(Table111[[#This Row],[Close Price]]/I671)),"-",LN(Table111[[#This Row],[Close Price]]/I671))</f>
        <v>-6.9749410909116559E-3</v>
      </c>
    </row>
    <row r="673" spans="1:14" x14ac:dyDescent="0.3">
      <c r="A673" s="1" t="s">
        <v>34</v>
      </c>
      <c r="B673" s="1" t="s">
        <v>14</v>
      </c>
      <c r="C673" s="2">
        <v>44092</v>
      </c>
      <c r="D673" s="1">
        <v>442.9</v>
      </c>
      <c r="E673" s="1">
        <v>444.55</v>
      </c>
      <c r="F673" s="1">
        <v>449.3</v>
      </c>
      <c r="G673" s="1">
        <v>436.05</v>
      </c>
      <c r="H673" s="1">
        <v>445.55</v>
      </c>
      <c r="I673" s="1">
        <v>443.35</v>
      </c>
      <c r="J673" s="1">
        <v>444.16</v>
      </c>
      <c r="K673" s="1">
        <v>20809700</v>
      </c>
      <c r="L673" s="1">
        <v>9242751606.7000008</v>
      </c>
      <c r="M673" s="1">
        <v>166681</v>
      </c>
      <c r="N673" s="3">
        <f>IF(ISERR(LN(Table111[[#This Row],[Close Price]]/I672)),"-",LN(Table111[[#This Row],[Close Price]]/I672))</f>
        <v>1.0155148968636807E-3</v>
      </c>
    </row>
    <row r="674" spans="1:14" x14ac:dyDescent="0.3">
      <c r="A674" s="1" t="s">
        <v>34</v>
      </c>
      <c r="B674" s="1" t="s">
        <v>14</v>
      </c>
      <c r="C674" s="2">
        <v>44095</v>
      </c>
      <c r="D674" s="1">
        <v>443.35</v>
      </c>
      <c r="E674" s="1">
        <v>443</v>
      </c>
      <c r="F674" s="1">
        <v>444</v>
      </c>
      <c r="G674" s="1">
        <v>420.55</v>
      </c>
      <c r="H674" s="1">
        <v>422.3</v>
      </c>
      <c r="I674" s="1">
        <v>423.35</v>
      </c>
      <c r="J674" s="1">
        <v>431.74</v>
      </c>
      <c r="K674" s="1">
        <v>19014199</v>
      </c>
      <c r="L674" s="1">
        <v>8209105297.6000004</v>
      </c>
      <c r="M674" s="1">
        <v>214135</v>
      </c>
      <c r="N674" s="3">
        <f>IF(ISERR(LN(Table111[[#This Row],[Close Price]]/I673)),"-",LN(Table111[[#This Row],[Close Price]]/I673))</f>
        <v>-4.6160265737729786E-2</v>
      </c>
    </row>
    <row r="675" spans="1:14" x14ac:dyDescent="0.3">
      <c r="A675" s="1" t="s">
        <v>34</v>
      </c>
      <c r="B675" s="1" t="s">
        <v>14</v>
      </c>
      <c r="C675" s="2">
        <v>44096</v>
      </c>
      <c r="D675" s="1">
        <v>423.35</v>
      </c>
      <c r="E675" s="1">
        <v>424</v>
      </c>
      <c r="F675" s="1">
        <v>426.65</v>
      </c>
      <c r="G675" s="1">
        <v>406.3</v>
      </c>
      <c r="H675" s="1">
        <v>412.75</v>
      </c>
      <c r="I675" s="1">
        <v>412</v>
      </c>
      <c r="J675" s="1">
        <v>416.85</v>
      </c>
      <c r="K675" s="1">
        <v>27558211</v>
      </c>
      <c r="L675" s="1">
        <v>11487777310.549999</v>
      </c>
      <c r="M675" s="1">
        <v>270084</v>
      </c>
      <c r="N675" s="3">
        <f>IF(ISERR(LN(Table111[[#This Row],[Close Price]]/I674)),"-",LN(Table111[[#This Row],[Close Price]]/I674))</f>
        <v>-2.7175910738759874E-2</v>
      </c>
    </row>
    <row r="676" spans="1:14" x14ac:dyDescent="0.3">
      <c r="A676" s="1" t="s">
        <v>34</v>
      </c>
      <c r="B676" s="1" t="s">
        <v>14</v>
      </c>
      <c r="C676" s="2">
        <v>44097</v>
      </c>
      <c r="D676" s="1">
        <v>412</v>
      </c>
      <c r="E676" s="1">
        <v>418.1</v>
      </c>
      <c r="F676" s="1">
        <v>422.9</v>
      </c>
      <c r="G676" s="1">
        <v>406.1</v>
      </c>
      <c r="H676" s="1">
        <v>422</v>
      </c>
      <c r="I676" s="1">
        <v>419.75</v>
      </c>
      <c r="J676" s="1">
        <v>414.41</v>
      </c>
      <c r="K676" s="1">
        <v>18613053</v>
      </c>
      <c r="L676" s="1">
        <v>7713375702.6499996</v>
      </c>
      <c r="M676" s="1">
        <v>171453</v>
      </c>
      <c r="N676" s="3">
        <f>IF(ISERR(LN(Table111[[#This Row],[Close Price]]/I675)),"-",LN(Table111[[#This Row],[Close Price]]/I675))</f>
        <v>1.863594660812383E-2</v>
      </c>
    </row>
    <row r="677" spans="1:14" x14ac:dyDescent="0.3">
      <c r="A677" s="1" t="s">
        <v>34</v>
      </c>
      <c r="B677" s="1" t="s">
        <v>14</v>
      </c>
      <c r="C677" s="2">
        <v>44098</v>
      </c>
      <c r="D677" s="1">
        <v>419.75</v>
      </c>
      <c r="E677" s="1">
        <v>414</v>
      </c>
      <c r="F677" s="1">
        <v>414.3</v>
      </c>
      <c r="G677" s="1">
        <v>401.15</v>
      </c>
      <c r="H677" s="1">
        <v>403.75</v>
      </c>
      <c r="I677" s="1">
        <v>402.45</v>
      </c>
      <c r="J677" s="1">
        <v>407.29</v>
      </c>
      <c r="K677" s="1">
        <v>21177325</v>
      </c>
      <c r="L677" s="1">
        <v>8625288116.9500008</v>
      </c>
      <c r="M677" s="1">
        <v>210451</v>
      </c>
      <c r="N677" s="3">
        <f>IF(ISERR(LN(Table111[[#This Row],[Close Price]]/I676)),"-",LN(Table111[[#This Row],[Close Price]]/I676))</f>
        <v>-4.2088430417907448E-2</v>
      </c>
    </row>
    <row r="678" spans="1:14" x14ac:dyDescent="0.3">
      <c r="A678" s="1" t="s">
        <v>34</v>
      </c>
      <c r="B678" s="1" t="s">
        <v>14</v>
      </c>
      <c r="C678" s="2">
        <v>44099</v>
      </c>
      <c r="D678" s="1">
        <v>402.45</v>
      </c>
      <c r="E678" s="1">
        <v>407.5</v>
      </c>
      <c r="F678" s="1">
        <v>416.7</v>
      </c>
      <c r="G678" s="1">
        <v>400.15</v>
      </c>
      <c r="H678" s="1">
        <v>413.25</v>
      </c>
      <c r="I678" s="1">
        <v>415.05</v>
      </c>
      <c r="J678" s="1">
        <v>408.38</v>
      </c>
      <c r="K678" s="1">
        <v>20460158</v>
      </c>
      <c r="L678" s="1">
        <v>8355530518.1499996</v>
      </c>
      <c r="M678" s="1">
        <v>189262</v>
      </c>
      <c r="N678" s="3">
        <f>IF(ISERR(LN(Table111[[#This Row],[Close Price]]/I677)),"-",LN(Table111[[#This Row],[Close Price]]/I677))</f>
        <v>3.082812936130187E-2</v>
      </c>
    </row>
    <row r="679" spans="1:14" x14ac:dyDescent="0.3">
      <c r="A679" s="1" t="s">
        <v>34</v>
      </c>
      <c r="B679" s="1" t="s">
        <v>14</v>
      </c>
      <c r="C679" s="2">
        <v>44102</v>
      </c>
      <c r="D679" s="1">
        <v>415.05</v>
      </c>
      <c r="E679" s="1">
        <v>420</v>
      </c>
      <c r="F679" s="1">
        <v>440.6</v>
      </c>
      <c r="G679" s="1">
        <v>418.05</v>
      </c>
      <c r="H679" s="1">
        <v>438.05</v>
      </c>
      <c r="I679" s="1">
        <v>439.25</v>
      </c>
      <c r="J679" s="1">
        <v>431.97</v>
      </c>
      <c r="K679" s="1">
        <v>19389041</v>
      </c>
      <c r="L679" s="1">
        <v>8375437135.6999998</v>
      </c>
      <c r="M679" s="1">
        <v>182384</v>
      </c>
      <c r="N679" s="3">
        <f>IF(ISERR(LN(Table111[[#This Row],[Close Price]]/I678)),"-",LN(Table111[[#This Row],[Close Price]]/I678))</f>
        <v>5.666973216616198E-2</v>
      </c>
    </row>
    <row r="680" spans="1:14" x14ac:dyDescent="0.3">
      <c r="A680" s="1" t="s">
        <v>34</v>
      </c>
      <c r="B680" s="1" t="s">
        <v>14</v>
      </c>
      <c r="C680" s="2">
        <v>44103</v>
      </c>
      <c r="D680" s="1">
        <v>439.25</v>
      </c>
      <c r="E680" s="1">
        <v>442.4</v>
      </c>
      <c r="F680" s="1">
        <v>443.3</v>
      </c>
      <c r="G680" s="1">
        <v>424.8</v>
      </c>
      <c r="H680" s="1">
        <v>427</v>
      </c>
      <c r="I680" s="1">
        <v>426.85</v>
      </c>
      <c r="J680" s="1">
        <v>430.53</v>
      </c>
      <c r="K680" s="1">
        <v>19998529</v>
      </c>
      <c r="L680" s="1">
        <v>8609959187.3500004</v>
      </c>
      <c r="M680" s="1">
        <v>190293</v>
      </c>
      <c r="N680" s="3">
        <f>IF(ISERR(LN(Table111[[#This Row],[Close Price]]/I679)),"-",LN(Table111[[#This Row],[Close Price]]/I679))</f>
        <v>-2.8636063610891101E-2</v>
      </c>
    </row>
    <row r="681" spans="1:14" x14ac:dyDescent="0.3">
      <c r="A681" s="1" t="s">
        <v>34</v>
      </c>
      <c r="B681" s="1" t="s">
        <v>14</v>
      </c>
      <c r="C681" s="2">
        <v>44104</v>
      </c>
      <c r="D681" s="1">
        <v>426.85</v>
      </c>
      <c r="E681" s="1">
        <v>427</v>
      </c>
      <c r="F681" s="1">
        <v>428.1</v>
      </c>
      <c r="G681" s="1">
        <v>418.75</v>
      </c>
      <c r="H681" s="1">
        <v>423.85</v>
      </c>
      <c r="I681" s="1">
        <v>424.65</v>
      </c>
      <c r="J681" s="1">
        <v>422.61</v>
      </c>
      <c r="K681" s="1">
        <v>18485383</v>
      </c>
      <c r="L681" s="1">
        <v>7812139417.3000002</v>
      </c>
      <c r="M681" s="1">
        <v>164178</v>
      </c>
      <c r="N681" s="3">
        <f>IF(ISERR(LN(Table111[[#This Row],[Close Price]]/I680)),"-",LN(Table111[[#This Row],[Close Price]]/I680))</f>
        <v>-5.1673632302971766E-3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80690-D404-4E79-B8E9-FEE21E48B3BF}">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25565.75</v>
      </c>
      <c r="C2" s="1">
        <v>25588</v>
      </c>
      <c r="D2" s="1">
        <v>25271.55</v>
      </c>
      <c r="E2" s="1">
        <v>25318.1</v>
      </c>
      <c r="F2" s="1">
        <v>57576913</v>
      </c>
      <c r="G2" s="1">
        <v>2037.55</v>
      </c>
      <c r="H2" s="3" t="str">
        <f>IF(ISERR(LN(Table1312[[#This Row],[Close]]/E1)),"-",LN(Table1312[[#This Row],[Close]]/E1))</f>
        <v>-</v>
      </c>
    </row>
    <row r="3" spans="1:11" x14ac:dyDescent="0.3">
      <c r="A3" s="2">
        <v>43102</v>
      </c>
      <c r="B3" s="1">
        <v>25382.2</v>
      </c>
      <c r="C3" s="1">
        <v>25425.5</v>
      </c>
      <c r="D3" s="1">
        <v>25232.799999999999</v>
      </c>
      <c r="E3" s="1">
        <v>25338.25</v>
      </c>
      <c r="F3" s="1">
        <v>72033811</v>
      </c>
      <c r="G3" s="1">
        <v>2270.36</v>
      </c>
      <c r="H3" s="3">
        <f>IF(ISERR(LN(Table1312[[#This Row],[Close]]/E2)),"-",LN(Table1312[[#This Row],[Close]]/E2))</f>
        <v>7.9555676880638888E-4</v>
      </c>
      <c r="J3" s="5" t="s">
        <v>23</v>
      </c>
      <c r="K3" s="6">
        <f>_xlfn.COVARIANCE.P(Table111[Return],Table1312[Return])</f>
        <v>4.3079197348189804E-4</v>
      </c>
    </row>
    <row r="4" spans="1:11" x14ac:dyDescent="0.3">
      <c r="A4" s="2">
        <v>43103</v>
      </c>
      <c r="B4" s="1">
        <v>25425.75</v>
      </c>
      <c r="C4" s="1">
        <v>25454.9</v>
      </c>
      <c r="D4" s="1">
        <v>25300.9</v>
      </c>
      <c r="E4" s="1">
        <v>25318.6</v>
      </c>
      <c r="F4" s="1">
        <v>59730356</v>
      </c>
      <c r="G4" s="1">
        <v>1958.21</v>
      </c>
      <c r="H4" s="3">
        <f>IF(ISERR(LN(Table1312[[#This Row],[Close]]/E3)),"-",LN(Table1312[[#This Row],[Close]]/E3))</f>
        <v>-7.7580824648896391E-4</v>
      </c>
      <c r="J4" s="7" t="s">
        <v>24</v>
      </c>
      <c r="K4" s="8">
        <f>_xlfn.VAR.P(Table1312[Return])</f>
        <v>3.4143659959062994E-4</v>
      </c>
    </row>
    <row r="5" spans="1:11" ht="15" thickBot="1" x14ac:dyDescent="0.35">
      <c r="A5" s="2">
        <v>43104</v>
      </c>
      <c r="B5" s="1">
        <v>25367.65</v>
      </c>
      <c r="C5" s="1">
        <v>25490.35</v>
      </c>
      <c r="D5" s="1">
        <v>25310.3</v>
      </c>
      <c r="E5" s="1">
        <v>25462.6</v>
      </c>
      <c r="F5" s="1">
        <v>105995860</v>
      </c>
      <c r="G5" s="1">
        <v>2646.62</v>
      </c>
      <c r="H5" s="3">
        <f>IF(ISERR(LN(Table1312[[#This Row],[Close]]/E4)),"-",LN(Table1312[[#This Row],[Close]]/E4))</f>
        <v>5.6714054011272764E-3</v>
      </c>
      <c r="J5" s="9" t="s">
        <v>25</v>
      </c>
      <c r="K5" s="17">
        <f>K3/K4</f>
        <v>1.2617041465337986</v>
      </c>
    </row>
    <row r="6" spans="1:11" x14ac:dyDescent="0.3">
      <c r="A6" s="2">
        <v>43105</v>
      </c>
      <c r="B6" s="1">
        <v>25524.45</v>
      </c>
      <c r="C6" s="1">
        <v>25643.35</v>
      </c>
      <c r="D6" s="1">
        <v>25499.55</v>
      </c>
      <c r="E6" s="1">
        <v>25601.85</v>
      </c>
      <c r="F6" s="1">
        <v>123622612</v>
      </c>
      <c r="G6" s="1">
        <v>3188.08</v>
      </c>
      <c r="H6" s="3">
        <f>IF(ISERR(LN(Table1312[[#This Row],[Close]]/E5)),"-",LN(Table1312[[#This Row],[Close]]/E5))</f>
        <v>5.453905610136622E-3</v>
      </c>
    </row>
    <row r="7" spans="1:11" x14ac:dyDescent="0.3">
      <c r="A7" s="2">
        <v>43108</v>
      </c>
      <c r="B7" s="1">
        <v>25690.25</v>
      </c>
      <c r="C7" s="1">
        <v>25771.5</v>
      </c>
      <c r="D7" s="1">
        <v>25643.8</v>
      </c>
      <c r="E7" s="1">
        <v>25676.1</v>
      </c>
      <c r="F7" s="1">
        <v>127527935</v>
      </c>
      <c r="G7" s="1">
        <v>2727.53</v>
      </c>
      <c r="H7" s="3">
        <f>IF(ISERR(LN(Table1312[[#This Row],[Close]]/E6)),"-",LN(Table1312[[#This Row],[Close]]/E6))</f>
        <v>2.8959836301112752E-3</v>
      </c>
    </row>
    <row r="8" spans="1:11" x14ac:dyDescent="0.3">
      <c r="A8" s="2">
        <v>43109</v>
      </c>
      <c r="B8" s="1">
        <v>25727.95</v>
      </c>
      <c r="C8" s="1">
        <v>25803.8</v>
      </c>
      <c r="D8" s="1">
        <v>25617.25</v>
      </c>
      <c r="E8" s="1">
        <v>25703.8</v>
      </c>
      <c r="F8" s="1">
        <v>101820385</v>
      </c>
      <c r="G8" s="1">
        <v>2617.13</v>
      </c>
      <c r="H8" s="3">
        <f>IF(ISERR(LN(Table1312[[#This Row],[Close]]/E7)),"-",LN(Table1312[[#This Row],[Close]]/E7))</f>
        <v>1.0782427635587224E-3</v>
      </c>
    </row>
    <row r="9" spans="1:11" x14ac:dyDescent="0.3">
      <c r="A9" s="2">
        <v>43110</v>
      </c>
      <c r="B9" s="1">
        <v>25709.9</v>
      </c>
      <c r="C9" s="1">
        <v>25717.599999999999</v>
      </c>
      <c r="D9" s="1">
        <v>25527.5</v>
      </c>
      <c r="E9" s="1">
        <v>25617.3</v>
      </c>
      <c r="F9" s="1">
        <v>81094270</v>
      </c>
      <c r="G9" s="1">
        <v>2168.3200000000002</v>
      </c>
      <c r="H9" s="3">
        <f>IF(ISERR(LN(Table1312[[#This Row],[Close]]/E8)),"-",LN(Table1312[[#This Row],[Close]]/E8))</f>
        <v>-3.3709363949645048E-3</v>
      </c>
    </row>
    <row r="10" spans="1:11" x14ac:dyDescent="0.3">
      <c r="A10" s="2">
        <v>43111</v>
      </c>
      <c r="B10" s="1">
        <v>25628.2</v>
      </c>
      <c r="C10" s="1">
        <v>25694.65</v>
      </c>
      <c r="D10" s="1">
        <v>25532.25</v>
      </c>
      <c r="E10" s="1">
        <v>25660.9</v>
      </c>
      <c r="F10" s="1">
        <v>122695505</v>
      </c>
      <c r="G10" s="1">
        <v>2960.91</v>
      </c>
      <c r="H10" s="3">
        <f>IF(ISERR(LN(Table1312[[#This Row],[Close]]/E9)),"-",LN(Table1312[[#This Row],[Close]]/E9))</f>
        <v>1.7005281194293008E-3</v>
      </c>
    </row>
    <row r="11" spans="1:11" x14ac:dyDescent="0.3">
      <c r="A11" s="2">
        <v>43112</v>
      </c>
      <c r="B11" s="1">
        <v>25732.400000000001</v>
      </c>
      <c r="C11" s="1">
        <v>25775.15</v>
      </c>
      <c r="D11" s="1">
        <v>25557.599999999999</v>
      </c>
      <c r="E11" s="1">
        <v>25749.05</v>
      </c>
      <c r="F11" s="1">
        <v>110836433</v>
      </c>
      <c r="G11" s="1">
        <v>2926.84</v>
      </c>
      <c r="H11" s="3">
        <f>IF(ISERR(LN(Table1312[[#This Row],[Close]]/E10)),"-",LN(Table1312[[#This Row],[Close]]/E10))</f>
        <v>3.4293006076735952E-3</v>
      </c>
    </row>
    <row r="12" spans="1:11" x14ac:dyDescent="0.3">
      <c r="A12" s="2">
        <v>43115</v>
      </c>
      <c r="B12" s="1">
        <v>25858.15</v>
      </c>
      <c r="C12" s="1">
        <v>26091.8</v>
      </c>
      <c r="D12" s="1">
        <v>25842.95</v>
      </c>
      <c r="E12" s="1">
        <v>26069.200000000001</v>
      </c>
      <c r="F12" s="1">
        <v>192163936</v>
      </c>
      <c r="G12" s="1">
        <v>4226.08</v>
      </c>
      <c r="H12" s="3">
        <f>IF(ISERR(LN(Table1312[[#This Row],[Close]]/E11)),"-",LN(Table1312[[#This Row],[Close]]/E11))</f>
        <v>1.2356807636310948E-2</v>
      </c>
    </row>
    <row r="13" spans="1:11" x14ac:dyDescent="0.3">
      <c r="A13" s="2">
        <v>43116</v>
      </c>
      <c r="B13" s="1">
        <v>26129.15</v>
      </c>
      <c r="C13" s="1">
        <v>26136.400000000001</v>
      </c>
      <c r="D13" s="1">
        <v>25931.7</v>
      </c>
      <c r="E13" s="1">
        <v>25974.9</v>
      </c>
      <c r="F13" s="1">
        <v>169867241</v>
      </c>
      <c r="G13" s="1">
        <v>3770.65</v>
      </c>
      <c r="H13" s="3">
        <f>IF(ISERR(LN(Table1312[[#This Row],[Close]]/E12)),"-",LN(Table1312[[#This Row],[Close]]/E12))</f>
        <v>-3.6238537393515277E-3</v>
      </c>
    </row>
    <row r="14" spans="1:11" x14ac:dyDescent="0.3">
      <c r="A14" s="2">
        <v>43117</v>
      </c>
      <c r="B14" s="1">
        <v>25946.15</v>
      </c>
      <c r="C14" s="1">
        <v>26335.85</v>
      </c>
      <c r="D14" s="1">
        <v>25922.3</v>
      </c>
      <c r="E14" s="1">
        <v>26289.1</v>
      </c>
      <c r="F14" s="1">
        <v>172092208</v>
      </c>
      <c r="G14" s="1">
        <v>4554.66</v>
      </c>
      <c r="H14" s="3">
        <f>IF(ISERR(LN(Table1312[[#This Row],[Close]]/E13)),"-",LN(Table1312[[#This Row],[Close]]/E13))</f>
        <v>1.2023717484680453E-2</v>
      </c>
    </row>
    <row r="15" spans="1:11" x14ac:dyDescent="0.3">
      <c r="A15" s="2">
        <v>43118</v>
      </c>
      <c r="B15" s="1">
        <v>26762.25</v>
      </c>
      <c r="C15" s="1">
        <v>26887.65</v>
      </c>
      <c r="D15" s="1">
        <v>26423.75</v>
      </c>
      <c r="E15" s="1">
        <v>26537.4</v>
      </c>
      <c r="F15" s="1">
        <v>224021671</v>
      </c>
      <c r="G15" s="1">
        <v>7050.86</v>
      </c>
      <c r="H15" s="3">
        <f>IF(ISERR(LN(Table1312[[#This Row],[Close]]/E14)),"-",LN(Table1312[[#This Row],[Close]]/E14))</f>
        <v>9.4006541628711259E-3</v>
      </c>
    </row>
    <row r="16" spans="1:11" x14ac:dyDescent="0.3">
      <c r="A16" s="2">
        <v>43119</v>
      </c>
      <c r="B16" s="1">
        <v>26615.65</v>
      </c>
      <c r="C16" s="1">
        <v>26957.85</v>
      </c>
      <c r="D16" s="1">
        <v>26433.55</v>
      </c>
      <c r="E16" s="1">
        <v>26909.5</v>
      </c>
      <c r="F16" s="1">
        <v>134390957</v>
      </c>
      <c r="G16" s="1">
        <v>4160.2</v>
      </c>
      <c r="H16" s="3">
        <f>IF(ISERR(LN(Table1312[[#This Row],[Close]]/E15)),"-",LN(Table1312[[#This Row],[Close]]/E15))</f>
        <v>1.3924325343030827E-2</v>
      </c>
    </row>
    <row r="17" spans="1:8" x14ac:dyDescent="0.3">
      <c r="A17" s="2">
        <v>43122</v>
      </c>
      <c r="B17" s="1">
        <v>26940.5</v>
      </c>
      <c r="C17" s="1">
        <v>27074.9</v>
      </c>
      <c r="D17" s="1">
        <v>26841.200000000001</v>
      </c>
      <c r="E17" s="1">
        <v>27041.200000000001</v>
      </c>
      <c r="F17" s="1">
        <v>113869602</v>
      </c>
      <c r="G17" s="1">
        <v>4222.79</v>
      </c>
      <c r="H17" s="3">
        <f>IF(ISERR(LN(Table1312[[#This Row],[Close]]/E16)),"-",LN(Table1312[[#This Row],[Close]]/E16))</f>
        <v>4.8822447754502821E-3</v>
      </c>
    </row>
    <row r="18" spans="1:8" x14ac:dyDescent="0.3">
      <c r="A18" s="2">
        <v>43123</v>
      </c>
      <c r="B18" s="1">
        <v>27089.95</v>
      </c>
      <c r="C18" s="1">
        <v>27422.05</v>
      </c>
      <c r="D18" s="1">
        <v>27066.15</v>
      </c>
      <c r="E18" s="1">
        <v>27390.6</v>
      </c>
      <c r="F18" s="1">
        <v>169332288</v>
      </c>
      <c r="G18" s="1">
        <v>5229.45</v>
      </c>
      <c r="H18" s="3">
        <f>IF(ISERR(LN(Table1312[[#This Row],[Close]]/E17)),"-",LN(Table1312[[#This Row],[Close]]/E17))</f>
        <v>1.283825995181348E-2</v>
      </c>
    </row>
    <row r="19" spans="1:8" x14ac:dyDescent="0.3">
      <c r="A19" s="2">
        <v>43124</v>
      </c>
      <c r="B19" s="1">
        <v>27310.15</v>
      </c>
      <c r="C19" s="1">
        <v>27479.25</v>
      </c>
      <c r="D19" s="1">
        <v>27219.45</v>
      </c>
      <c r="E19" s="1">
        <v>27398.55</v>
      </c>
      <c r="F19" s="1">
        <v>174331160</v>
      </c>
      <c r="G19" s="1">
        <v>4734.1899999999996</v>
      </c>
      <c r="H19" s="3">
        <f>IF(ISERR(LN(Table1312[[#This Row],[Close]]/E18)),"-",LN(Table1312[[#This Row],[Close]]/E18))</f>
        <v>2.9020344560166971E-4</v>
      </c>
    </row>
    <row r="20" spans="1:8" x14ac:dyDescent="0.3">
      <c r="A20" s="2">
        <v>43125</v>
      </c>
      <c r="B20" s="1">
        <v>27414.1</v>
      </c>
      <c r="C20" s="1">
        <v>27522.85</v>
      </c>
      <c r="D20" s="1">
        <v>27151.75</v>
      </c>
      <c r="E20" s="1">
        <v>27445.65</v>
      </c>
      <c r="F20" s="1">
        <v>193342305</v>
      </c>
      <c r="G20" s="1">
        <v>6057.2</v>
      </c>
      <c r="H20" s="3">
        <f>IF(ISERR(LN(Table1312[[#This Row],[Close]]/E19)),"-",LN(Table1312[[#This Row],[Close]]/E19))</f>
        <v>1.7175931667979089E-3</v>
      </c>
    </row>
    <row r="21" spans="1:8" x14ac:dyDescent="0.3">
      <c r="A21" s="2">
        <v>43129</v>
      </c>
      <c r="B21" s="1">
        <v>27446.1</v>
      </c>
      <c r="C21" s="1">
        <v>27652.05</v>
      </c>
      <c r="D21" s="1">
        <v>27407.4</v>
      </c>
      <c r="E21" s="1">
        <v>27498.45</v>
      </c>
      <c r="F21" s="1">
        <v>114099251</v>
      </c>
      <c r="G21" s="1">
        <v>3779.23</v>
      </c>
      <c r="H21" s="3">
        <f>IF(ISERR(LN(Table1312[[#This Row],[Close]]/E20)),"-",LN(Table1312[[#This Row],[Close]]/E20))</f>
        <v>1.9219539951764401E-3</v>
      </c>
    </row>
    <row r="22" spans="1:8" x14ac:dyDescent="0.3">
      <c r="A22" s="2">
        <v>43130</v>
      </c>
      <c r="B22" s="1">
        <v>27466.85</v>
      </c>
      <c r="C22" s="1">
        <v>27470.25</v>
      </c>
      <c r="D22" s="1">
        <v>27242.05</v>
      </c>
      <c r="E22" s="1">
        <v>27269.05</v>
      </c>
      <c r="F22" s="1">
        <v>111009534</v>
      </c>
      <c r="G22" s="1">
        <v>3453.72</v>
      </c>
      <c r="H22" s="3">
        <f>IF(ISERR(LN(Table1312[[#This Row],[Close]]/E21)),"-",LN(Table1312[[#This Row],[Close]]/E21))</f>
        <v>-8.3772800140064722E-3</v>
      </c>
    </row>
    <row r="23" spans="1:8" x14ac:dyDescent="0.3">
      <c r="A23" s="2">
        <v>43131</v>
      </c>
      <c r="B23" s="1">
        <v>27136.25</v>
      </c>
      <c r="C23" s="1">
        <v>27455.75</v>
      </c>
      <c r="D23" s="1">
        <v>27116.95</v>
      </c>
      <c r="E23" s="1">
        <v>27379.45</v>
      </c>
      <c r="F23" s="1">
        <v>109507598</v>
      </c>
      <c r="G23" s="1">
        <v>3640.41</v>
      </c>
      <c r="H23" s="3">
        <f>IF(ISERR(LN(Table1312[[#This Row],[Close]]/E22)),"-",LN(Table1312[[#This Row],[Close]]/E22))</f>
        <v>4.0403725696543675E-3</v>
      </c>
    </row>
    <row r="24" spans="1:8" x14ac:dyDescent="0.3">
      <c r="A24" s="2">
        <v>43132</v>
      </c>
      <c r="B24" s="1">
        <v>27334.85</v>
      </c>
      <c r="C24" s="1">
        <v>27613.5</v>
      </c>
      <c r="D24" s="1">
        <v>27046.35</v>
      </c>
      <c r="E24" s="1">
        <v>27220.7</v>
      </c>
      <c r="F24" s="1">
        <v>131188028</v>
      </c>
      <c r="G24" s="1">
        <v>4790.53</v>
      </c>
      <c r="H24" s="3">
        <f>IF(ISERR(LN(Table1312[[#This Row],[Close]]/E23)),"-",LN(Table1312[[#This Row],[Close]]/E23))</f>
        <v>-5.8150187256498622E-3</v>
      </c>
    </row>
    <row r="25" spans="1:8" x14ac:dyDescent="0.3">
      <c r="A25" s="2">
        <v>43133</v>
      </c>
      <c r="B25" s="1">
        <v>27017.4</v>
      </c>
      <c r="C25" s="1">
        <v>27017.55</v>
      </c>
      <c r="D25" s="1">
        <v>26364.05</v>
      </c>
      <c r="E25" s="1">
        <v>26451.15</v>
      </c>
      <c r="F25" s="1">
        <v>147521488</v>
      </c>
      <c r="G25" s="1">
        <v>4330.16</v>
      </c>
      <c r="H25" s="3">
        <f>IF(ISERR(LN(Table1312[[#This Row],[Close]]/E24)),"-",LN(Table1312[[#This Row],[Close]]/E24))</f>
        <v>-2.8678077657644682E-2</v>
      </c>
    </row>
    <row r="26" spans="1:8" x14ac:dyDescent="0.3">
      <c r="A26" s="2">
        <v>43136</v>
      </c>
      <c r="B26" s="1">
        <v>25968.15</v>
      </c>
      <c r="C26" s="1">
        <v>26215.1</v>
      </c>
      <c r="D26" s="1">
        <v>25917.55</v>
      </c>
      <c r="E26" s="1">
        <v>26098.75</v>
      </c>
      <c r="F26" s="1">
        <v>122729724</v>
      </c>
      <c r="G26" s="1">
        <v>3842.46</v>
      </c>
      <c r="H26" s="3">
        <f>IF(ISERR(LN(Table1312[[#This Row],[Close]]/E25)),"-",LN(Table1312[[#This Row],[Close]]/E25))</f>
        <v>-1.34122151585775E-2</v>
      </c>
    </row>
    <row r="27" spans="1:8" x14ac:dyDescent="0.3">
      <c r="A27" s="2">
        <v>43137</v>
      </c>
      <c r="B27" s="1">
        <v>25140.1</v>
      </c>
      <c r="C27" s="1">
        <v>26140.6</v>
      </c>
      <c r="D27" s="1">
        <v>25023.85</v>
      </c>
      <c r="E27" s="1">
        <v>25811.3</v>
      </c>
      <c r="F27" s="1">
        <v>153713739</v>
      </c>
      <c r="G27" s="1">
        <v>4777.3100000000004</v>
      </c>
      <c r="H27" s="3">
        <f>IF(ISERR(LN(Table1312[[#This Row],[Close]]/E26)),"-",LN(Table1312[[#This Row],[Close]]/E26))</f>
        <v>-1.1075039924964926E-2</v>
      </c>
    </row>
    <row r="28" spans="1:8" x14ac:dyDescent="0.3">
      <c r="A28" s="2">
        <v>43138</v>
      </c>
      <c r="B28" s="1">
        <v>26065.4</v>
      </c>
      <c r="C28" s="1">
        <v>26078.400000000001</v>
      </c>
      <c r="D28" s="1">
        <v>25558.05</v>
      </c>
      <c r="E28" s="1">
        <v>25670</v>
      </c>
      <c r="F28" s="1">
        <v>121038215</v>
      </c>
      <c r="G28" s="1">
        <v>3663.61</v>
      </c>
      <c r="H28" s="3">
        <f>IF(ISERR(LN(Table1312[[#This Row],[Close]]/E27)),"-",LN(Table1312[[#This Row],[Close]]/E27))</f>
        <v>-5.4893856534343434E-3</v>
      </c>
    </row>
    <row r="29" spans="1:8" x14ac:dyDescent="0.3">
      <c r="A29" s="2">
        <v>43139</v>
      </c>
      <c r="B29" s="1">
        <v>25759.85</v>
      </c>
      <c r="C29" s="1">
        <v>26126.400000000001</v>
      </c>
      <c r="D29" s="1">
        <v>25637.4</v>
      </c>
      <c r="E29" s="1">
        <v>25920.65</v>
      </c>
      <c r="F29" s="1">
        <v>91011548</v>
      </c>
      <c r="G29" s="1">
        <v>2686.18</v>
      </c>
      <c r="H29" s="3">
        <f>IF(ISERR(LN(Table1312[[#This Row],[Close]]/E28)),"-",LN(Table1312[[#This Row],[Close]]/E28))</f>
        <v>9.7169534470920738E-3</v>
      </c>
    </row>
    <row r="30" spans="1:8" x14ac:dyDescent="0.3">
      <c r="A30" s="2">
        <v>43140</v>
      </c>
      <c r="B30" s="1">
        <v>25466.3</v>
      </c>
      <c r="C30" s="1">
        <v>25598.3</v>
      </c>
      <c r="D30" s="1">
        <v>25371</v>
      </c>
      <c r="E30" s="1">
        <v>25463.65</v>
      </c>
      <c r="F30" s="1">
        <v>75985052</v>
      </c>
      <c r="G30" s="1">
        <v>2520.27</v>
      </c>
      <c r="H30" s="3">
        <f>IF(ISERR(LN(Table1312[[#This Row],[Close]]/E29)),"-",LN(Table1312[[#This Row],[Close]]/E29))</f>
        <v>-1.7788003339564668E-2</v>
      </c>
    </row>
    <row r="31" spans="1:8" x14ac:dyDescent="0.3">
      <c r="A31" s="2">
        <v>43143</v>
      </c>
      <c r="B31" s="1">
        <v>25530.1</v>
      </c>
      <c r="C31" s="1">
        <v>25757.85</v>
      </c>
      <c r="D31" s="1">
        <v>25485.4</v>
      </c>
      <c r="E31" s="1">
        <v>25701.599999999999</v>
      </c>
      <c r="F31" s="1">
        <v>161180184</v>
      </c>
      <c r="G31" s="1">
        <v>4127.51</v>
      </c>
      <c r="H31" s="3">
        <f>IF(ISERR(LN(Table1312[[#This Row],[Close]]/E30)),"-",LN(Table1312[[#This Row],[Close]]/E30))</f>
        <v>9.3013017820613754E-3</v>
      </c>
    </row>
    <row r="32" spans="1:8" x14ac:dyDescent="0.3">
      <c r="A32" s="2">
        <v>43145</v>
      </c>
      <c r="B32" s="1">
        <v>25810.25</v>
      </c>
      <c r="C32" s="1">
        <v>25810.25</v>
      </c>
      <c r="D32" s="1">
        <v>25212.35</v>
      </c>
      <c r="E32" s="1">
        <v>25341.25</v>
      </c>
      <c r="F32" s="1">
        <v>197286979</v>
      </c>
      <c r="G32" s="1">
        <v>4757.09</v>
      </c>
      <c r="H32" s="3">
        <f>IF(ISERR(LN(Table1312[[#This Row],[Close]]/E31)),"-",LN(Table1312[[#This Row],[Close]]/E31))</f>
        <v>-1.4119743972371375E-2</v>
      </c>
    </row>
    <row r="33" spans="1:8" x14ac:dyDescent="0.3">
      <c r="A33" s="2">
        <v>43146</v>
      </c>
      <c r="B33" s="1">
        <v>25360.9</v>
      </c>
      <c r="C33" s="1">
        <v>25615.15</v>
      </c>
      <c r="D33" s="1">
        <v>25295.15</v>
      </c>
      <c r="E33" s="1">
        <v>25424.35</v>
      </c>
      <c r="F33" s="1">
        <v>291475391</v>
      </c>
      <c r="G33" s="1">
        <v>6015.58</v>
      </c>
      <c r="H33" s="3">
        <f>IF(ISERR(LN(Table1312[[#This Row],[Close]]/E32)),"-",LN(Table1312[[#This Row],[Close]]/E32))</f>
        <v>3.2738734191596858E-3</v>
      </c>
    </row>
    <row r="34" spans="1:8" x14ac:dyDescent="0.3">
      <c r="A34" s="2">
        <v>43147</v>
      </c>
      <c r="B34" s="1">
        <v>25511.95</v>
      </c>
      <c r="C34" s="1">
        <v>25601</v>
      </c>
      <c r="D34" s="1">
        <v>25100.9</v>
      </c>
      <c r="E34" s="1">
        <v>25163.9</v>
      </c>
      <c r="F34" s="1">
        <v>278142760</v>
      </c>
      <c r="G34" s="1">
        <v>5275.87</v>
      </c>
      <c r="H34" s="3">
        <f>IF(ISERR(LN(Table1312[[#This Row],[Close]]/E33)),"-",LN(Table1312[[#This Row],[Close]]/E33))</f>
        <v>-1.0296948450551664E-2</v>
      </c>
    </row>
    <row r="35" spans="1:8" x14ac:dyDescent="0.3">
      <c r="A35" s="2">
        <v>43150</v>
      </c>
      <c r="B35" s="1">
        <v>25324.6</v>
      </c>
      <c r="C35" s="1">
        <v>25326.05</v>
      </c>
      <c r="D35" s="1">
        <v>24824.55</v>
      </c>
      <c r="E35" s="1">
        <v>25058.55</v>
      </c>
      <c r="F35" s="1">
        <v>273464127</v>
      </c>
      <c r="G35" s="1">
        <v>5217.2700000000004</v>
      </c>
      <c r="H35" s="3">
        <f>IF(ISERR(LN(Table1312[[#This Row],[Close]]/E34)),"-",LN(Table1312[[#This Row],[Close]]/E34))</f>
        <v>-4.1953411082525163E-3</v>
      </c>
    </row>
    <row r="36" spans="1:8" x14ac:dyDescent="0.3">
      <c r="A36" s="2">
        <v>43151</v>
      </c>
      <c r="B36" s="1">
        <v>25105.55</v>
      </c>
      <c r="C36" s="1">
        <v>25158.1</v>
      </c>
      <c r="D36" s="1">
        <v>24829</v>
      </c>
      <c r="E36" s="1">
        <v>24874.400000000001</v>
      </c>
      <c r="F36" s="1">
        <v>258222746</v>
      </c>
      <c r="G36" s="1">
        <v>4721.8900000000003</v>
      </c>
      <c r="H36" s="3">
        <f>IF(ISERR(LN(Table1312[[#This Row],[Close]]/E35)),"-",LN(Table1312[[#This Row],[Close]]/E35))</f>
        <v>-7.3759245098871488E-3</v>
      </c>
    </row>
    <row r="37" spans="1:8" x14ac:dyDescent="0.3">
      <c r="A37" s="2">
        <v>43152</v>
      </c>
      <c r="B37" s="1">
        <v>24996.6</v>
      </c>
      <c r="C37" s="1">
        <v>24999.7</v>
      </c>
      <c r="D37" s="1">
        <v>24796.35</v>
      </c>
      <c r="E37" s="1">
        <v>24936.7</v>
      </c>
      <c r="F37" s="1">
        <v>152405865</v>
      </c>
      <c r="G37" s="1">
        <v>3527.6</v>
      </c>
      <c r="H37" s="3">
        <f>IF(ISERR(LN(Table1312[[#This Row],[Close]]/E36)),"-",LN(Table1312[[#This Row],[Close]]/E36))</f>
        <v>2.5014517842654109E-3</v>
      </c>
    </row>
    <row r="38" spans="1:8" x14ac:dyDescent="0.3">
      <c r="A38" s="2">
        <v>43153</v>
      </c>
      <c r="B38" s="1">
        <v>24812.7</v>
      </c>
      <c r="C38" s="1">
        <v>24987.05</v>
      </c>
      <c r="D38" s="1">
        <v>24781.7</v>
      </c>
      <c r="E38" s="1">
        <v>24955.200000000001</v>
      </c>
      <c r="F38" s="1">
        <v>167442673</v>
      </c>
      <c r="G38" s="1">
        <v>4865.92</v>
      </c>
      <c r="H38" s="3">
        <f>IF(ISERR(LN(Table1312[[#This Row],[Close]]/E37)),"-",LN(Table1312[[#This Row],[Close]]/E37))</f>
        <v>7.4160338042372558E-4</v>
      </c>
    </row>
    <row r="39" spans="1:8" x14ac:dyDescent="0.3">
      <c r="A39" s="2">
        <v>43154</v>
      </c>
      <c r="B39" s="1">
        <v>25002.25</v>
      </c>
      <c r="C39" s="1">
        <v>25345.15</v>
      </c>
      <c r="D39" s="1">
        <v>24962.85</v>
      </c>
      <c r="E39" s="1">
        <v>25302.5</v>
      </c>
      <c r="F39" s="1">
        <v>127862871</v>
      </c>
      <c r="G39" s="1">
        <v>2800.1</v>
      </c>
      <c r="H39" s="3">
        <f>IF(ISERR(LN(Table1312[[#This Row],[Close]]/E38)),"-",LN(Table1312[[#This Row],[Close]]/E38))</f>
        <v>1.3820987765495155E-2</v>
      </c>
    </row>
    <row r="40" spans="1:8" x14ac:dyDescent="0.3">
      <c r="A40" s="2">
        <v>43157</v>
      </c>
      <c r="B40" s="1">
        <v>25452</v>
      </c>
      <c r="C40" s="1">
        <v>25722.15</v>
      </c>
      <c r="D40" s="1">
        <v>25381.200000000001</v>
      </c>
      <c r="E40" s="1">
        <v>25687.9</v>
      </c>
      <c r="F40" s="1">
        <v>110903837</v>
      </c>
      <c r="G40" s="1">
        <v>2678.89</v>
      </c>
      <c r="H40" s="3">
        <f>IF(ISERR(LN(Table1312[[#This Row],[Close]]/E39)),"-",LN(Table1312[[#This Row],[Close]]/E39))</f>
        <v>1.5116858830451102E-2</v>
      </c>
    </row>
    <row r="41" spans="1:8" x14ac:dyDescent="0.3">
      <c r="A41" s="2">
        <v>43158</v>
      </c>
      <c r="B41" s="1">
        <v>25684.6</v>
      </c>
      <c r="C41" s="1">
        <v>25723.55</v>
      </c>
      <c r="D41" s="1">
        <v>25356.400000000001</v>
      </c>
      <c r="E41" s="1">
        <v>25383.599999999999</v>
      </c>
      <c r="F41" s="1">
        <v>289806608</v>
      </c>
      <c r="G41" s="1">
        <v>4594.3100000000004</v>
      </c>
      <c r="H41" s="3">
        <f>IF(ISERR(LN(Table1312[[#This Row],[Close]]/E40)),"-",LN(Table1312[[#This Row],[Close]]/E40))</f>
        <v>-1.1916767712402474E-2</v>
      </c>
    </row>
    <row r="42" spans="1:8" x14ac:dyDescent="0.3">
      <c r="A42" s="2">
        <v>43159</v>
      </c>
      <c r="B42" s="1">
        <v>25116.25</v>
      </c>
      <c r="C42" s="1">
        <v>25192.95</v>
      </c>
      <c r="D42" s="1">
        <v>24942</v>
      </c>
      <c r="E42" s="1">
        <v>25107.4</v>
      </c>
      <c r="F42" s="1">
        <v>311474002</v>
      </c>
      <c r="G42" s="1">
        <v>5010.1400000000003</v>
      </c>
      <c r="H42" s="3">
        <f>IF(ISERR(LN(Table1312[[#This Row],[Close]]/E41)),"-",LN(Table1312[[#This Row],[Close]]/E41))</f>
        <v>-1.0940672795185756E-2</v>
      </c>
    </row>
    <row r="43" spans="1:8" x14ac:dyDescent="0.3">
      <c r="A43" s="2">
        <v>43160</v>
      </c>
      <c r="B43" s="1">
        <v>25022.35</v>
      </c>
      <c r="C43" s="1">
        <v>25226.05</v>
      </c>
      <c r="D43" s="1">
        <v>24854.400000000001</v>
      </c>
      <c r="E43" s="1">
        <v>24902.55</v>
      </c>
      <c r="F43" s="1">
        <v>214529321</v>
      </c>
      <c r="G43" s="1">
        <v>4160.8599999999997</v>
      </c>
      <c r="H43" s="3">
        <f>IF(ISERR(LN(Table1312[[#This Row],[Close]]/E42)),"-",LN(Table1312[[#This Row],[Close]]/E42))</f>
        <v>-8.192415538074975E-3</v>
      </c>
    </row>
    <row r="44" spans="1:8" x14ac:dyDescent="0.3">
      <c r="A44" s="2">
        <v>43164</v>
      </c>
      <c r="B44" s="1">
        <v>24831.35</v>
      </c>
      <c r="C44" s="1">
        <v>24873.05</v>
      </c>
      <c r="D44" s="1">
        <v>24682</v>
      </c>
      <c r="E44" s="1">
        <v>24818.7</v>
      </c>
      <c r="F44" s="1">
        <v>138679764</v>
      </c>
      <c r="G44" s="1">
        <v>3083.52</v>
      </c>
      <c r="H44" s="3">
        <f>IF(ISERR(LN(Table1312[[#This Row],[Close]]/E43)),"-",LN(Table1312[[#This Row],[Close]]/E43))</f>
        <v>-3.3728065762045961E-3</v>
      </c>
    </row>
    <row r="45" spans="1:8" x14ac:dyDescent="0.3">
      <c r="A45" s="2">
        <v>43165</v>
      </c>
      <c r="B45" s="1">
        <v>24964.1</v>
      </c>
      <c r="C45" s="1">
        <v>25040.25</v>
      </c>
      <c r="D45" s="1">
        <v>24362.05</v>
      </c>
      <c r="E45" s="1">
        <v>24448.45</v>
      </c>
      <c r="F45" s="1">
        <v>135108832</v>
      </c>
      <c r="G45" s="1">
        <v>3586.37</v>
      </c>
      <c r="H45" s="3">
        <f>IF(ISERR(LN(Table1312[[#This Row],[Close]]/E44)),"-",LN(Table1312[[#This Row],[Close]]/E44))</f>
        <v>-1.5030582061175917E-2</v>
      </c>
    </row>
    <row r="46" spans="1:8" x14ac:dyDescent="0.3">
      <c r="A46" s="2">
        <v>43166</v>
      </c>
      <c r="B46" s="1">
        <v>24333.85</v>
      </c>
      <c r="C46" s="1">
        <v>24373.4</v>
      </c>
      <c r="D46" s="1">
        <v>24096.75</v>
      </c>
      <c r="E46" s="1">
        <v>24134.1</v>
      </c>
      <c r="F46" s="1">
        <v>187523331</v>
      </c>
      <c r="G46" s="1">
        <v>4460.3599999999997</v>
      </c>
      <c r="H46" s="3">
        <f>IF(ISERR(LN(Table1312[[#This Row],[Close]]/E45)),"-",LN(Table1312[[#This Row],[Close]]/E45))</f>
        <v>-1.294104105355544E-2</v>
      </c>
    </row>
    <row r="47" spans="1:8" x14ac:dyDescent="0.3">
      <c r="A47" s="2">
        <v>43167</v>
      </c>
      <c r="B47" s="1">
        <v>24273.9</v>
      </c>
      <c r="C47" s="1">
        <v>24534.5</v>
      </c>
      <c r="D47" s="1">
        <v>24048.55</v>
      </c>
      <c r="E47" s="1">
        <v>24477.65</v>
      </c>
      <c r="F47" s="1">
        <v>169549517</v>
      </c>
      <c r="G47" s="1">
        <v>4215.95</v>
      </c>
      <c r="H47" s="3">
        <f>IF(ISERR(LN(Table1312[[#This Row],[Close]]/E46)),"-",LN(Table1312[[#This Row],[Close]]/E46))</f>
        <v>1.4134678129346743E-2</v>
      </c>
    </row>
    <row r="48" spans="1:8" x14ac:dyDescent="0.3">
      <c r="A48" s="2">
        <v>43168</v>
      </c>
      <c r="B48" s="1">
        <v>24556.95</v>
      </c>
      <c r="C48" s="1">
        <v>24564.75</v>
      </c>
      <c r="D48" s="1">
        <v>24259.7</v>
      </c>
      <c r="E48" s="1">
        <v>24296.45</v>
      </c>
      <c r="F48" s="1" t="s">
        <v>22</v>
      </c>
      <c r="G48" s="1" t="s">
        <v>22</v>
      </c>
      <c r="H48" s="3">
        <f>IF(ISERR(LN(Table1312[[#This Row],[Close]]/E47)),"-",LN(Table1312[[#This Row],[Close]]/E47))</f>
        <v>-7.4302071648563277E-3</v>
      </c>
    </row>
    <row r="49" spans="1:8" x14ac:dyDescent="0.3">
      <c r="A49" s="2">
        <v>43171</v>
      </c>
      <c r="B49" s="1">
        <v>24443.599999999999</v>
      </c>
      <c r="C49" s="1">
        <v>24716.05</v>
      </c>
      <c r="D49" s="1">
        <v>24358.5</v>
      </c>
      <c r="E49" s="1">
        <v>24664.2</v>
      </c>
      <c r="F49" s="1">
        <v>165215227</v>
      </c>
      <c r="G49" s="1">
        <v>3391.7</v>
      </c>
      <c r="H49" s="3">
        <f>IF(ISERR(LN(Table1312[[#This Row],[Close]]/E48)),"-",LN(Table1312[[#This Row],[Close]]/E48))</f>
        <v>1.5022550396465044E-2</v>
      </c>
    </row>
    <row r="50" spans="1:8" x14ac:dyDescent="0.3">
      <c r="A50" s="2">
        <v>43172</v>
      </c>
      <c r="B50" s="1">
        <v>24624.6</v>
      </c>
      <c r="C50" s="1">
        <v>25009.65</v>
      </c>
      <c r="D50" s="1">
        <v>24597.55</v>
      </c>
      <c r="E50" s="1">
        <v>24738.65</v>
      </c>
      <c r="F50" s="1">
        <v>235984528</v>
      </c>
      <c r="G50" s="1">
        <v>4796.93</v>
      </c>
      <c r="H50" s="3">
        <f>IF(ISERR(LN(Table1312[[#This Row],[Close]]/E49)),"-",LN(Table1312[[#This Row],[Close]]/E49))</f>
        <v>3.0139984377339211E-3</v>
      </c>
    </row>
    <row r="51" spans="1:8" x14ac:dyDescent="0.3">
      <c r="A51" s="2">
        <v>43173</v>
      </c>
      <c r="B51" s="1">
        <v>24629.65</v>
      </c>
      <c r="C51" s="1">
        <v>24894.3</v>
      </c>
      <c r="D51" s="1">
        <v>24487</v>
      </c>
      <c r="E51" s="1">
        <v>24851.65</v>
      </c>
      <c r="F51" s="1">
        <v>209048209</v>
      </c>
      <c r="G51" s="1">
        <v>3970.26</v>
      </c>
      <c r="H51" s="3">
        <f>IF(ISERR(LN(Table1312[[#This Row],[Close]]/E50)),"-",LN(Table1312[[#This Row],[Close]]/E50))</f>
        <v>4.5573507552437963E-3</v>
      </c>
    </row>
    <row r="52" spans="1:8" x14ac:dyDescent="0.3">
      <c r="A52" s="2">
        <v>43174</v>
      </c>
      <c r="B52" s="1">
        <v>24854.3</v>
      </c>
      <c r="C52" s="1">
        <v>24939.85</v>
      </c>
      <c r="D52" s="1">
        <v>24732</v>
      </c>
      <c r="E52" s="1">
        <v>24791.85</v>
      </c>
      <c r="F52" s="1">
        <v>130382242</v>
      </c>
      <c r="G52" s="1">
        <v>2965.53</v>
      </c>
      <c r="H52" s="3">
        <f>IF(ISERR(LN(Table1312[[#This Row],[Close]]/E51)),"-",LN(Table1312[[#This Row],[Close]]/E51))</f>
        <v>-2.4091786003795526E-3</v>
      </c>
    </row>
    <row r="53" spans="1:8" x14ac:dyDescent="0.3">
      <c r="A53" s="2">
        <v>43175</v>
      </c>
      <c r="B53" s="1">
        <v>24753.65</v>
      </c>
      <c r="C53" s="1">
        <v>24785.35</v>
      </c>
      <c r="D53" s="1">
        <v>24439.15</v>
      </c>
      <c r="E53" s="1">
        <v>24489.55</v>
      </c>
      <c r="F53" s="1">
        <v>189684825</v>
      </c>
      <c r="G53" s="1">
        <v>4972.47</v>
      </c>
      <c r="H53" s="3">
        <f>IF(ISERR(LN(Table1312[[#This Row],[Close]]/E52)),"-",LN(Table1312[[#This Row],[Close]]/E52))</f>
        <v>-1.2268474179944215E-2</v>
      </c>
    </row>
    <row r="54" spans="1:8" x14ac:dyDescent="0.3">
      <c r="A54" s="2">
        <v>43178</v>
      </c>
      <c r="B54" s="1">
        <v>24530.15</v>
      </c>
      <c r="C54" s="1">
        <v>24588.05</v>
      </c>
      <c r="D54" s="1">
        <v>24186.95</v>
      </c>
      <c r="E54" s="1">
        <v>24245.1</v>
      </c>
      <c r="F54" s="1">
        <v>147614260</v>
      </c>
      <c r="G54" s="1">
        <v>3469.57</v>
      </c>
      <c r="H54" s="3">
        <f>IF(ISERR(LN(Table1312[[#This Row],[Close]]/E53)),"-",LN(Table1312[[#This Row],[Close]]/E53))</f>
        <v>-1.0031960837805678E-2</v>
      </c>
    </row>
    <row r="55" spans="1:8" x14ac:dyDescent="0.3">
      <c r="A55" s="2">
        <v>43179</v>
      </c>
      <c r="B55" s="1">
        <v>24133.95</v>
      </c>
      <c r="C55" s="1">
        <v>24355.65</v>
      </c>
      <c r="D55" s="1">
        <v>24082.95</v>
      </c>
      <c r="E55" s="1">
        <v>24168.2</v>
      </c>
      <c r="F55" s="1">
        <v>127991875</v>
      </c>
      <c r="G55" s="1">
        <v>2880.1</v>
      </c>
      <c r="H55" s="3">
        <f>IF(ISERR(LN(Table1312[[#This Row],[Close]]/E54)),"-",LN(Table1312[[#This Row],[Close]]/E54))</f>
        <v>-3.1768156549500546E-3</v>
      </c>
    </row>
    <row r="56" spans="1:8" x14ac:dyDescent="0.3">
      <c r="A56" s="2">
        <v>43180</v>
      </c>
      <c r="B56" s="1">
        <v>24331.3</v>
      </c>
      <c r="C56" s="1">
        <v>24459.75</v>
      </c>
      <c r="D56" s="1">
        <v>24208.65</v>
      </c>
      <c r="E56" s="1">
        <v>24255.599999999999</v>
      </c>
      <c r="F56" s="1" t="s">
        <v>22</v>
      </c>
      <c r="G56" s="1" t="s">
        <v>22</v>
      </c>
      <c r="H56" s="3">
        <f>IF(ISERR(LN(Table1312[[#This Row],[Close]]/E55)),"-",LN(Table1312[[#This Row],[Close]]/E55))</f>
        <v>3.6097991031906218E-3</v>
      </c>
    </row>
    <row r="57" spans="1:8" x14ac:dyDescent="0.3">
      <c r="A57" s="2">
        <v>43181</v>
      </c>
      <c r="B57" s="1">
        <v>24252.95</v>
      </c>
      <c r="C57" s="1">
        <v>24314.400000000001</v>
      </c>
      <c r="D57" s="1">
        <v>24094.85</v>
      </c>
      <c r="E57" s="1">
        <v>24141.5</v>
      </c>
      <c r="F57" s="1">
        <v>131439602</v>
      </c>
      <c r="G57" s="1">
        <v>3671.41</v>
      </c>
      <c r="H57" s="3">
        <f>IF(ISERR(LN(Table1312[[#This Row],[Close]]/E56)),"-",LN(Table1312[[#This Row],[Close]]/E56))</f>
        <v>-4.7151672888175863E-3</v>
      </c>
    </row>
    <row r="58" spans="1:8" x14ac:dyDescent="0.3">
      <c r="A58" s="2">
        <v>43182</v>
      </c>
      <c r="B58" s="1">
        <v>23785.65</v>
      </c>
      <c r="C58" s="1">
        <v>23796.3</v>
      </c>
      <c r="D58" s="1">
        <v>23605.599999999999</v>
      </c>
      <c r="E58" s="1">
        <v>23670.400000000001</v>
      </c>
      <c r="F58" s="1">
        <v>180649286</v>
      </c>
      <c r="G58" s="1">
        <v>5169.0600000000004</v>
      </c>
      <c r="H58" s="3">
        <f>IF(ISERR(LN(Table1312[[#This Row],[Close]]/E57)),"-",LN(Table1312[[#This Row],[Close]]/E57))</f>
        <v>-1.9707028858586259E-2</v>
      </c>
    </row>
    <row r="59" spans="1:8" x14ac:dyDescent="0.3">
      <c r="A59" s="2">
        <v>43185</v>
      </c>
      <c r="B59" s="1">
        <v>23674.9</v>
      </c>
      <c r="C59" s="1">
        <v>24290.65</v>
      </c>
      <c r="D59" s="1">
        <v>23657.05</v>
      </c>
      <c r="E59" s="1">
        <v>24244.35</v>
      </c>
      <c r="F59" s="1">
        <v>193627423</v>
      </c>
      <c r="G59" s="1">
        <v>5403.07</v>
      </c>
      <c r="H59" s="3">
        <f>IF(ISERR(LN(Table1312[[#This Row],[Close]]/E58)),"-",LN(Table1312[[#This Row],[Close]]/E58))</f>
        <v>2.3958278135044427E-2</v>
      </c>
    </row>
    <row r="60" spans="1:8" x14ac:dyDescent="0.3">
      <c r="A60" s="2">
        <v>43186</v>
      </c>
      <c r="B60" s="1">
        <v>24396.400000000001</v>
      </c>
      <c r="C60" s="1">
        <v>24496.95</v>
      </c>
      <c r="D60" s="1">
        <v>24266.400000000001</v>
      </c>
      <c r="E60" s="1">
        <v>24434.15</v>
      </c>
      <c r="F60" s="1">
        <v>178620655</v>
      </c>
      <c r="G60" s="1">
        <v>4150.3</v>
      </c>
      <c r="H60" s="3">
        <f>IF(ISERR(LN(Table1312[[#This Row],[Close]]/E59)),"-",LN(Table1312[[#This Row],[Close]]/E59))</f>
        <v>7.798143403226738E-3</v>
      </c>
    </row>
    <row r="61" spans="1:8" x14ac:dyDescent="0.3">
      <c r="A61" s="2">
        <v>43187</v>
      </c>
      <c r="B61" s="1">
        <v>24299.5</v>
      </c>
      <c r="C61" s="1">
        <v>24361</v>
      </c>
      <c r="D61" s="1">
        <v>24203.4</v>
      </c>
      <c r="E61" s="1">
        <v>24263.35</v>
      </c>
      <c r="F61" s="1">
        <v>183841858</v>
      </c>
      <c r="G61" s="1">
        <v>5211.8999999999996</v>
      </c>
      <c r="H61" s="3">
        <f>IF(ISERR(LN(Table1312[[#This Row],[Close]]/E60)),"-",LN(Table1312[[#This Row],[Close]]/E60))</f>
        <v>-7.0147625803194868E-3</v>
      </c>
    </row>
    <row r="62" spans="1:8" x14ac:dyDescent="0.3">
      <c r="A62" s="2">
        <v>43192</v>
      </c>
      <c r="B62" s="1">
        <v>24235.65</v>
      </c>
      <c r="C62" s="1">
        <v>24373.4</v>
      </c>
      <c r="D62" s="1">
        <v>24062.95</v>
      </c>
      <c r="E62" s="1">
        <v>24328.5</v>
      </c>
      <c r="F62" s="1" t="s">
        <v>22</v>
      </c>
      <c r="G62" s="1" t="s">
        <v>22</v>
      </c>
      <c r="H62" s="3">
        <f>IF(ISERR(LN(Table1312[[#This Row],[Close]]/E61)),"-",LN(Table1312[[#This Row],[Close]]/E61))</f>
        <v>2.6815212443537509E-3</v>
      </c>
    </row>
    <row r="63" spans="1:8" x14ac:dyDescent="0.3">
      <c r="A63" s="2">
        <v>43193</v>
      </c>
      <c r="B63" s="1">
        <v>24285.95</v>
      </c>
      <c r="C63" s="1">
        <v>24538</v>
      </c>
      <c r="D63" s="1">
        <v>24254.35</v>
      </c>
      <c r="E63" s="1">
        <v>24510.6</v>
      </c>
      <c r="F63" s="1" t="s">
        <v>22</v>
      </c>
      <c r="G63" s="1" t="s">
        <v>22</v>
      </c>
      <c r="H63" s="3">
        <f>IF(ISERR(LN(Table1312[[#This Row],[Close]]/E62)),"-",LN(Table1312[[#This Row],[Close]]/E62))</f>
        <v>7.4571744308403734E-3</v>
      </c>
    </row>
    <row r="64" spans="1:8" x14ac:dyDescent="0.3">
      <c r="A64" s="2">
        <v>43194</v>
      </c>
      <c r="B64" s="1">
        <v>24502.5</v>
      </c>
      <c r="C64" s="1">
        <v>24666.3</v>
      </c>
      <c r="D64" s="1">
        <v>24087.8</v>
      </c>
      <c r="E64" s="1">
        <v>24129.5</v>
      </c>
      <c r="F64" s="1">
        <v>126222576</v>
      </c>
      <c r="G64" s="1">
        <v>3124.06</v>
      </c>
      <c r="H64" s="3">
        <f>IF(ISERR(LN(Table1312[[#This Row],[Close]]/E63)),"-",LN(Table1312[[#This Row],[Close]]/E63))</f>
        <v>-1.5670518716375384E-2</v>
      </c>
    </row>
    <row r="65" spans="1:8" x14ac:dyDescent="0.3">
      <c r="A65" s="2">
        <v>43195</v>
      </c>
      <c r="B65" s="1">
        <v>24394.45</v>
      </c>
      <c r="C65" s="1">
        <v>24824.9</v>
      </c>
      <c r="D65" s="1">
        <v>24380.85</v>
      </c>
      <c r="E65" s="1">
        <v>24759.8</v>
      </c>
      <c r="F65" s="1">
        <v>133764907</v>
      </c>
      <c r="G65" s="1">
        <v>3277</v>
      </c>
      <c r="H65" s="3">
        <f>IF(ISERR(LN(Table1312[[#This Row],[Close]]/E64)),"-",LN(Table1312[[#This Row],[Close]]/E64))</f>
        <v>2.5786211911163533E-2</v>
      </c>
    </row>
    <row r="66" spans="1:8" x14ac:dyDescent="0.3">
      <c r="A66" s="2">
        <v>43196</v>
      </c>
      <c r="B66" s="1">
        <v>24776.35</v>
      </c>
      <c r="C66" s="1">
        <v>24933.599999999999</v>
      </c>
      <c r="D66" s="1">
        <v>24626.400000000001</v>
      </c>
      <c r="E66" s="1">
        <v>24873.15</v>
      </c>
      <c r="F66" s="1">
        <v>160970708</v>
      </c>
      <c r="G66" s="1">
        <v>3373.86</v>
      </c>
      <c r="H66" s="3">
        <f>IF(ISERR(LN(Table1312[[#This Row],[Close]]/E65)),"-",LN(Table1312[[#This Row],[Close]]/E65))</f>
        <v>4.5675381802909743E-3</v>
      </c>
    </row>
    <row r="67" spans="1:8" x14ac:dyDescent="0.3">
      <c r="A67" s="2">
        <v>43199</v>
      </c>
      <c r="B67" s="1">
        <v>24848.85</v>
      </c>
      <c r="C67" s="1">
        <v>25152.85</v>
      </c>
      <c r="D67" s="1">
        <v>24828</v>
      </c>
      <c r="E67" s="1">
        <v>25093.8</v>
      </c>
      <c r="F67" s="1" t="s">
        <v>22</v>
      </c>
      <c r="G67" s="1" t="s">
        <v>22</v>
      </c>
      <c r="H67" s="3">
        <f>IF(ISERR(LN(Table1312[[#This Row],[Close]]/E66)),"-",LN(Table1312[[#This Row],[Close]]/E66))</f>
        <v>8.8318952534338375E-3</v>
      </c>
    </row>
    <row r="68" spans="1:8" x14ac:dyDescent="0.3">
      <c r="A68" s="2">
        <v>43200</v>
      </c>
      <c r="B68" s="1">
        <v>25153.599999999999</v>
      </c>
      <c r="C68" s="1">
        <v>25279.9</v>
      </c>
      <c r="D68" s="1">
        <v>25120.2</v>
      </c>
      <c r="E68" s="1">
        <v>25226.799999999999</v>
      </c>
      <c r="F68" s="1">
        <v>171760040</v>
      </c>
      <c r="G68" s="1">
        <v>4700.75</v>
      </c>
      <c r="H68" s="3">
        <f>IF(ISERR(LN(Table1312[[#This Row],[Close]]/E67)),"-",LN(Table1312[[#This Row],[Close]]/E67))</f>
        <v>5.286117800737563E-3</v>
      </c>
    </row>
    <row r="69" spans="1:8" x14ac:dyDescent="0.3">
      <c r="A69" s="2">
        <v>43201</v>
      </c>
      <c r="B69" s="1">
        <v>25198.35</v>
      </c>
      <c r="C69" s="1">
        <v>25207.05</v>
      </c>
      <c r="D69" s="1">
        <v>24950.3</v>
      </c>
      <c r="E69" s="1">
        <v>25098.25</v>
      </c>
      <c r="F69" s="1">
        <v>107073367</v>
      </c>
      <c r="G69" s="1">
        <v>2600.16</v>
      </c>
      <c r="H69" s="3">
        <f>IF(ISERR(LN(Table1312[[#This Row],[Close]]/E68)),"-",LN(Table1312[[#This Row],[Close]]/E68))</f>
        <v>-5.1087988822371439E-3</v>
      </c>
    </row>
    <row r="70" spans="1:8" x14ac:dyDescent="0.3">
      <c r="A70" s="2">
        <v>43202</v>
      </c>
      <c r="B70" s="1">
        <v>25076.9</v>
      </c>
      <c r="C70" s="1">
        <v>25244.799999999999</v>
      </c>
      <c r="D70" s="1">
        <v>24969.4</v>
      </c>
      <c r="E70" s="1">
        <v>25195.1</v>
      </c>
      <c r="F70" s="1">
        <v>111777276</v>
      </c>
      <c r="G70" s="1">
        <v>2910.3</v>
      </c>
      <c r="H70" s="3">
        <f>IF(ISERR(LN(Table1312[[#This Row],[Close]]/E69)),"-",LN(Table1312[[#This Row],[Close]]/E69))</f>
        <v>3.851408574590735E-3</v>
      </c>
    </row>
    <row r="71" spans="1:8" x14ac:dyDescent="0.3">
      <c r="A71" s="2">
        <v>43203</v>
      </c>
      <c r="B71" s="1">
        <v>25239.65</v>
      </c>
      <c r="C71" s="1">
        <v>25411.3</v>
      </c>
      <c r="D71" s="1">
        <v>25076.85</v>
      </c>
      <c r="E71" s="1">
        <v>25200.6</v>
      </c>
      <c r="F71" s="1">
        <v>110293693</v>
      </c>
      <c r="G71" s="1">
        <v>3092.82</v>
      </c>
      <c r="H71" s="3">
        <f>IF(ISERR(LN(Table1312[[#This Row],[Close]]/E70)),"-",LN(Table1312[[#This Row],[Close]]/E70))</f>
        <v>2.18272591583592E-4</v>
      </c>
    </row>
    <row r="72" spans="1:8" x14ac:dyDescent="0.3">
      <c r="A72" s="2">
        <v>43206</v>
      </c>
      <c r="B72" s="1">
        <v>25082.1</v>
      </c>
      <c r="C72" s="1">
        <v>25348.55</v>
      </c>
      <c r="D72" s="1">
        <v>25067.35</v>
      </c>
      <c r="E72" s="1">
        <v>25320.85</v>
      </c>
      <c r="F72" s="1">
        <v>89034228</v>
      </c>
      <c r="G72" s="1">
        <v>2419.7600000000002</v>
      </c>
      <c r="H72" s="3">
        <f>IF(ISERR(LN(Table1312[[#This Row],[Close]]/E71)),"-",LN(Table1312[[#This Row],[Close]]/E71))</f>
        <v>4.7603632549184944E-3</v>
      </c>
    </row>
    <row r="73" spans="1:8" x14ac:dyDescent="0.3">
      <c r="A73" s="2">
        <v>43207</v>
      </c>
      <c r="B73" s="1">
        <v>25383.75</v>
      </c>
      <c r="C73" s="1">
        <v>25402.55</v>
      </c>
      <c r="D73" s="1">
        <v>25224</v>
      </c>
      <c r="E73" s="1">
        <v>25334.45</v>
      </c>
      <c r="F73" s="1">
        <v>89721865</v>
      </c>
      <c r="G73" s="1">
        <v>2271.2199999999998</v>
      </c>
      <c r="H73" s="3">
        <f>IF(ISERR(LN(Table1312[[#This Row],[Close]]/E72)),"-",LN(Table1312[[#This Row],[Close]]/E72))</f>
        <v>5.3696258147811521E-4</v>
      </c>
    </row>
    <row r="74" spans="1:8" x14ac:dyDescent="0.3">
      <c r="A74" s="2">
        <v>43208</v>
      </c>
      <c r="B74" s="1">
        <v>25426.75</v>
      </c>
      <c r="C74" s="1">
        <v>25426.75</v>
      </c>
      <c r="D74" s="1">
        <v>25058.75</v>
      </c>
      <c r="E74" s="1">
        <v>25102.3</v>
      </c>
      <c r="F74" s="1" t="s">
        <v>22</v>
      </c>
      <c r="G74" s="1" t="s">
        <v>22</v>
      </c>
      <c r="H74" s="3">
        <f>IF(ISERR(LN(Table1312[[#This Row],[Close]]/E73)),"-",LN(Table1312[[#This Row],[Close]]/E73))</f>
        <v>-9.2056541883575628E-3</v>
      </c>
    </row>
    <row r="75" spans="1:8" x14ac:dyDescent="0.3">
      <c r="A75" s="2">
        <v>43209</v>
      </c>
      <c r="B75" s="1">
        <v>25206.45</v>
      </c>
      <c r="C75" s="1">
        <v>25207.3</v>
      </c>
      <c r="D75" s="1">
        <v>25049.7</v>
      </c>
      <c r="E75" s="1">
        <v>25126.15</v>
      </c>
      <c r="F75" s="1">
        <v>95466036</v>
      </c>
      <c r="G75" s="1">
        <v>2862.17</v>
      </c>
      <c r="H75" s="3">
        <f>IF(ISERR(LN(Table1312[[#This Row],[Close]]/E74)),"-",LN(Table1312[[#This Row],[Close]]/E74))</f>
        <v>9.4966107026758719E-4</v>
      </c>
    </row>
    <row r="76" spans="1:8" x14ac:dyDescent="0.3">
      <c r="A76" s="2">
        <v>43210</v>
      </c>
      <c r="B76" s="1">
        <v>25126.799999999999</v>
      </c>
      <c r="C76" s="1">
        <v>25126.799999999999</v>
      </c>
      <c r="D76" s="1">
        <v>24839.3</v>
      </c>
      <c r="E76" s="1">
        <v>24943.85</v>
      </c>
      <c r="F76" s="1">
        <v>109581669</v>
      </c>
      <c r="G76" s="1">
        <v>3213.87</v>
      </c>
      <c r="H76" s="3">
        <f>IF(ISERR(LN(Table1312[[#This Row],[Close]]/E75)),"-",LN(Table1312[[#This Row],[Close]]/E75))</f>
        <v>-7.2818376488851541E-3</v>
      </c>
    </row>
    <row r="77" spans="1:8" x14ac:dyDescent="0.3">
      <c r="A77" s="2">
        <v>43213</v>
      </c>
      <c r="B77" s="1">
        <v>25065.5</v>
      </c>
      <c r="C77" s="1">
        <v>25084.15</v>
      </c>
      <c r="D77" s="1">
        <v>24466.1</v>
      </c>
      <c r="E77" s="1">
        <v>24960.65</v>
      </c>
      <c r="F77" s="1">
        <v>82787891</v>
      </c>
      <c r="G77" s="1">
        <v>2792.74</v>
      </c>
      <c r="H77" s="3">
        <f>IF(ISERR(LN(Table1312[[#This Row],[Close]]/E76)),"-",LN(Table1312[[#This Row],[Close]]/E76))</f>
        <v>6.7328600164894925E-4</v>
      </c>
    </row>
    <row r="78" spans="1:8" x14ac:dyDescent="0.3">
      <c r="A78" s="2">
        <v>43214</v>
      </c>
      <c r="B78" s="1">
        <v>24972.2</v>
      </c>
      <c r="C78" s="1">
        <v>25123.45</v>
      </c>
      <c r="D78" s="1">
        <v>24955</v>
      </c>
      <c r="E78" s="1">
        <v>25042.1</v>
      </c>
      <c r="F78" s="1">
        <v>87396011</v>
      </c>
      <c r="G78" s="1">
        <v>2569.8200000000002</v>
      </c>
      <c r="H78" s="3">
        <f>IF(ISERR(LN(Table1312[[#This Row],[Close]]/E77)),"-",LN(Table1312[[#This Row],[Close]]/E77))</f>
        <v>3.2578237012381582E-3</v>
      </c>
    </row>
    <row r="79" spans="1:8" x14ac:dyDescent="0.3">
      <c r="A79" s="2">
        <v>43215</v>
      </c>
      <c r="B79" s="1">
        <v>24993.4</v>
      </c>
      <c r="C79" s="1">
        <v>24993.4</v>
      </c>
      <c r="D79" s="1">
        <v>24734.6</v>
      </c>
      <c r="E79" s="1">
        <v>24814.400000000001</v>
      </c>
      <c r="F79" s="1">
        <v>81840418</v>
      </c>
      <c r="G79" s="1">
        <v>2183.16</v>
      </c>
      <c r="H79" s="3">
        <f>IF(ISERR(LN(Table1312[[#This Row],[Close]]/E78)),"-",LN(Table1312[[#This Row],[Close]]/E78))</f>
        <v>-9.1342787070019509E-3</v>
      </c>
    </row>
    <row r="80" spans="1:8" x14ac:dyDescent="0.3">
      <c r="A80" s="2">
        <v>43216</v>
      </c>
      <c r="B80" s="1">
        <v>24833.200000000001</v>
      </c>
      <c r="C80" s="1">
        <v>25064</v>
      </c>
      <c r="D80" s="1">
        <v>24753.4</v>
      </c>
      <c r="E80" s="1">
        <v>25010.9</v>
      </c>
      <c r="F80" s="1">
        <v>173426201</v>
      </c>
      <c r="G80" s="1">
        <v>5472.93</v>
      </c>
      <c r="H80" s="3">
        <f>IF(ISERR(LN(Table1312[[#This Row],[Close]]/E79)),"-",LN(Table1312[[#This Row],[Close]]/E79))</f>
        <v>7.887600024767679E-3</v>
      </c>
    </row>
    <row r="81" spans="1:8" x14ac:dyDescent="0.3">
      <c r="A81" s="2">
        <v>43217</v>
      </c>
      <c r="B81" s="1">
        <v>25030.15</v>
      </c>
      <c r="C81" s="1">
        <v>25441.5</v>
      </c>
      <c r="D81" s="1">
        <v>25029.65</v>
      </c>
      <c r="E81" s="1">
        <v>25394.6</v>
      </c>
      <c r="F81" s="1">
        <v>232368278</v>
      </c>
      <c r="G81" s="1">
        <v>7611.56</v>
      </c>
      <c r="H81" s="3">
        <f>IF(ISERR(LN(Table1312[[#This Row],[Close]]/E80)),"-",LN(Table1312[[#This Row],[Close]]/E80))</f>
        <v>1.5224823149226257E-2</v>
      </c>
    </row>
    <row r="82" spans="1:8" x14ac:dyDescent="0.3">
      <c r="A82" s="2">
        <v>43220</v>
      </c>
      <c r="B82" s="1">
        <v>25490.15</v>
      </c>
      <c r="C82" s="1">
        <v>25617.5</v>
      </c>
      <c r="D82" s="1">
        <v>25464.799999999999</v>
      </c>
      <c r="E82" s="1">
        <v>25531.599999999999</v>
      </c>
      <c r="F82" s="1">
        <v>124580678</v>
      </c>
      <c r="G82" s="1">
        <v>4038.16</v>
      </c>
      <c r="H82" s="3">
        <f>IF(ISERR(LN(Table1312[[#This Row],[Close]]/E81)),"-",LN(Table1312[[#This Row],[Close]]/E81))</f>
        <v>5.3803476595981935E-3</v>
      </c>
    </row>
    <row r="83" spans="1:8" x14ac:dyDescent="0.3">
      <c r="A83" s="2">
        <v>43222</v>
      </c>
      <c r="B83" s="1">
        <v>25607.05</v>
      </c>
      <c r="C83" s="1">
        <v>25716.75</v>
      </c>
      <c r="D83" s="1">
        <v>25499.35</v>
      </c>
      <c r="E83" s="1">
        <v>25568.3</v>
      </c>
      <c r="F83" s="1">
        <v>117929750</v>
      </c>
      <c r="G83" s="1">
        <v>4671.4399999999996</v>
      </c>
      <c r="H83" s="3">
        <f>IF(ISERR(LN(Table1312[[#This Row],[Close]]/E82)),"-",LN(Table1312[[#This Row],[Close]]/E82))</f>
        <v>1.4364022751556533E-3</v>
      </c>
    </row>
    <row r="84" spans="1:8" x14ac:dyDescent="0.3">
      <c r="A84" s="2">
        <v>43223</v>
      </c>
      <c r="B84" s="1">
        <v>25547.9</v>
      </c>
      <c r="C84" s="1">
        <v>25653.45</v>
      </c>
      <c r="D84" s="1">
        <v>25469.05</v>
      </c>
      <c r="E84" s="1">
        <v>25605.25</v>
      </c>
      <c r="F84" s="1">
        <v>100388024</v>
      </c>
      <c r="G84" s="1">
        <v>3153.73</v>
      </c>
      <c r="H84" s="3">
        <f>IF(ISERR(LN(Table1312[[#This Row],[Close]]/E83)),"-",LN(Table1312[[#This Row],[Close]]/E83))</f>
        <v>1.444105653073536E-3</v>
      </c>
    </row>
    <row r="85" spans="1:8" x14ac:dyDescent="0.3">
      <c r="A85" s="2">
        <v>43224</v>
      </c>
      <c r="B85" s="1">
        <v>25632.3</v>
      </c>
      <c r="C85" s="1">
        <v>25680.400000000001</v>
      </c>
      <c r="D85" s="1">
        <v>25537.7</v>
      </c>
      <c r="E85" s="1">
        <v>25645.4</v>
      </c>
      <c r="F85" s="1">
        <v>97343104</v>
      </c>
      <c r="G85" s="1">
        <v>2601.08</v>
      </c>
      <c r="H85" s="3">
        <f>IF(ISERR(LN(Table1312[[#This Row],[Close]]/E84)),"-",LN(Table1312[[#This Row],[Close]]/E84))</f>
        <v>1.5668097170928666E-3</v>
      </c>
    </row>
    <row r="86" spans="1:8" x14ac:dyDescent="0.3">
      <c r="A86" s="2">
        <v>43227</v>
      </c>
      <c r="B86" s="1">
        <v>25676.25</v>
      </c>
      <c r="C86" s="1">
        <v>25913.5</v>
      </c>
      <c r="D86" s="1">
        <v>25675.15</v>
      </c>
      <c r="E86" s="1">
        <v>25852.05</v>
      </c>
      <c r="F86" s="1">
        <v>92743092</v>
      </c>
      <c r="G86" s="1">
        <v>2919.95</v>
      </c>
      <c r="H86" s="3">
        <f>IF(ISERR(LN(Table1312[[#This Row],[Close]]/E85)),"-",LN(Table1312[[#This Row],[Close]]/E85))</f>
        <v>8.0256831831507017E-3</v>
      </c>
    </row>
    <row r="87" spans="1:8" x14ac:dyDescent="0.3">
      <c r="A87" s="2">
        <v>43228</v>
      </c>
      <c r="B87" s="1">
        <v>26074.15</v>
      </c>
      <c r="C87" s="1">
        <v>26116.25</v>
      </c>
      <c r="D87" s="1">
        <v>25954.6</v>
      </c>
      <c r="E87" s="1">
        <v>26090.5</v>
      </c>
      <c r="F87" s="1">
        <v>198848914</v>
      </c>
      <c r="G87" s="1">
        <v>5933.21</v>
      </c>
      <c r="H87" s="3">
        <f>IF(ISERR(LN(Table1312[[#This Row],[Close]]/E86)),"-",LN(Table1312[[#This Row],[Close]]/E86))</f>
        <v>9.1813619107018671E-3</v>
      </c>
    </row>
    <row r="88" spans="1:8" x14ac:dyDescent="0.3">
      <c r="A88" s="2">
        <v>43229</v>
      </c>
      <c r="B88" s="1">
        <v>25988.1</v>
      </c>
      <c r="C88" s="1">
        <v>26206.5</v>
      </c>
      <c r="D88" s="1">
        <v>25946.3</v>
      </c>
      <c r="E88" s="1">
        <v>26154.45</v>
      </c>
      <c r="F88" s="1">
        <v>96440863</v>
      </c>
      <c r="G88" s="1">
        <v>2809.4</v>
      </c>
      <c r="H88" s="3">
        <f>IF(ISERR(LN(Table1312[[#This Row],[Close]]/E87)),"-",LN(Table1312[[#This Row],[Close]]/E87))</f>
        <v>2.4480847216170696E-3</v>
      </c>
    </row>
    <row r="89" spans="1:8" x14ac:dyDescent="0.3">
      <c r="A89" s="2">
        <v>43230</v>
      </c>
      <c r="B89" s="1">
        <v>26216.1</v>
      </c>
      <c r="C89" s="1">
        <v>26266.400000000001</v>
      </c>
      <c r="D89" s="1">
        <v>26057.200000000001</v>
      </c>
      <c r="E89" s="1">
        <v>26131</v>
      </c>
      <c r="F89" s="1">
        <v>214481883</v>
      </c>
      <c r="G89" s="1">
        <v>4182.07</v>
      </c>
      <c r="H89" s="3">
        <f>IF(ISERR(LN(Table1312[[#This Row],[Close]]/E88)),"-",LN(Table1312[[#This Row],[Close]]/E88))</f>
        <v>-8.9699912967516958E-4</v>
      </c>
    </row>
    <row r="90" spans="1:8" x14ac:dyDescent="0.3">
      <c r="A90" s="2">
        <v>43231</v>
      </c>
      <c r="B90" s="1">
        <v>26173.7</v>
      </c>
      <c r="C90" s="1">
        <v>26437.25</v>
      </c>
      <c r="D90" s="1">
        <v>26099.85</v>
      </c>
      <c r="E90" s="1">
        <v>26413.15</v>
      </c>
      <c r="F90" s="1">
        <v>109005797</v>
      </c>
      <c r="G90" s="1">
        <v>2559.59</v>
      </c>
      <c r="H90" s="3">
        <f>IF(ISERR(LN(Table1312[[#This Row],[Close]]/E89)),"-",LN(Table1312[[#This Row],[Close]]/E89))</f>
        <v>1.0739643211472258E-2</v>
      </c>
    </row>
    <row r="91" spans="1:8" x14ac:dyDescent="0.3">
      <c r="A91" s="2">
        <v>43234</v>
      </c>
      <c r="B91" s="1">
        <v>26404.45</v>
      </c>
      <c r="C91" s="1">
        <v>26565.4</v>
      </c>
      <c r="D91" s="1">
        <v>26338.05</v>
      </c>
      <c r="E91" s="1">
        <v>26475.15</v>
      </c>
      <c r="F91" s="1">
        <v>97254252</v>
      </c>
      <c r="G91" s="1">
        <v>2350.7399999999998</v>
      </c>
      <c r="H91" s="3">
        <f>IF(ISERR(LN(Table1312[[#This Row],[Close]]/E90)),"-",LN(Table1312[[#This Row],[Close]]/E90))</f>
        <v>2.3445649945673338E-3</v>
      </c>
    </row>
    <row r="92" spans="1:8" x14ac:dyDescent="0.3">
      <c r="A92" s="2">
        <v>43235</v>
      </c>
      <c r="B92" s="1">
        <v>26494.9</v>
      </c>
      <c r="C92" s="1">
        <v>26972.05</v>
      </c>
      <c r="D92" s="1">
        <v>26407.3</v>
      </c>
      <c r="E92" s="1">
        <v>26474</v>
      </c>
      <c r="F92" s="1">
        <v>150002630</v>
      </c>
      <c r="G92" s="1">
        <v>3797.98</v>
      </c>
      <c r="H92" s="3">
        <f>IF(ISERR(LN(Table1312[[#This Row],[Close]]/E91)),"-",LN(Table1312[[#This Row],[Close]]/E91))</f>
        <v>-4.3437902220610549E-5</v>
      </c>
    </row>
    <row r="93" spans="1:8" x14ac:dyDescent="0.3">
      <c r="A93" s="2">
        <v>43236</v>
      </c>
      <c r="B93" s="1">
        <v>26269.35</v>
      </c>
      <c r="C93" s="1">
        <v>26428.35</v>
      </c>
      <c r="D93" s="1">
        <v>26102.15</v>
      </c>
      <c r="E93" s="1">
        <v>26182.15</v>
      </c>
      <c r="F93" s="1">
        <v>232083519</v>
      </c>
      <c r="G93" s="1">
        <v>4137.8500000000004</v>
      </c>
      <c r="H93" s="3">
        <f>IF(ISERR(LN(Table1312[[#This Row],[Close]]/E92)),"-",LN(Table1312[[#This Row],[Close]]/E92))</f>
        <v>-1.1085238423202011E-2</v>
      </c>
    </row>
    <row r="94" spans="1:8" x14ac:dyDescent="0.3">
      <c r="A94" s="2">
        <v>43237</v>
      </c>
      <c r="B94" s="1">
        <v>26233.200000000001</v>
      </c>
      <c r="C94" s="1">
        <v>26283.55</v>
      </c>
      <c r="D94" s="1">
        <v>26012</v>
      </c>
      <c r="E94" s="1">
        <v>26073.8</v>
      </c>
      <c r="F94" s="1">
        <v>126926383</v>
      </c>
      <c r="G94" s="1">
        <v>2743.08</v>
      </c>
      <c r="H94" s="3">
        <f>IF(ISERR(LN(Table1312[[#This Row],[Close]]/E93)),"-",LN(Table1312[[#This Row],[Close]]/E93))</f>
        <v>-4.1469021335448107E-3</v>
      </c>
    </row>
    <row r="95" spans="1:8" x14ac:dyDescent="0.3">
      <c r="A95" s="2">
        <v>43238</v>
      </c>
      <c r="B95" s="1">
        <v>26025.599999999999</v>
      </c>
      <c r="C95" s="1">
        <v>26032</v>
      </c>
      <c r="D95" s="1">
        <v>25839</v>
      </c>
      <c r="E95" s="1">
        <v>25875.599999999999</v>
      </c>
      <c r="F95" s="1">
        <v>113573727</v>
      </c>
      <c r="G95" s="1">
        <v>2898.79</v>
      </c>
      <c r="H95" s="3">
        <f>IF(ISERR(LN(Table1312[[#This Row],[Close]]/E94)),"-",LN(Table1312[[#This Row],[Close]]/E94))</f>
        <v>-7.6305390123489331E-3</v>
      </c>
    </row>
    <row r="96" spans="1:8" x14ac:dyDescent="0.3">
      <c r="A96" s="2">
        <v>43241</v>
      </c>
      <c r="B96" s="1">
        <v>26017.5</v>
      </c>
      <c r="C96" s="1">
        <v>26066.75</v>
      </c>
      <c r="D96" s="1">
        <v>25685.35</v>
      </c>
      <c r="E96" s="1">
        <v>25750.799999999999</v>
      </c>
      <c r="F96" s="1">
        <v>120004208</v>
      </c>
      <c r="G96" s="1">
        <v>2859.7</v>
      </c>
      <c r="H96" s="3">
        <f>IF(ISERR(LN(Table1312[[#This Row],[Close]]/E95)),"-",LN(Table1312[[#This Row],[Close]]/E95))</f>
        <v>-4.834745134172252E-3</v>
      </c>
    </row>
    <row r="97" spans="1:8" x14ac:dyDescent="0.3">
      <c r="A97" s="2">
        <v>43242</v>
      </c>
      <c r="B97" s="1">
        <v>25780.25</v>
      </c>
      <c r="C97" s="1">
        <v>25945.65</v>
      </c>
      <c r="D97" s="1">
        <v>25701.35</v>
      </c>
      <c r="E97" s="1">
        <v>25777.7</v>
      </c>
      <c r="F97" s="1">
        <v>179388885</v>
      </c>
      <c r="G97" s="1">
        <v>3854.09</v>
      </c>
      <c r="H97" s="3">
        <f>IF(ISERR(LN(Table1312[[#This Row],[Close]]/E96)),"-",LN(Table1312[[#This Row],[Close]]/E96))</f>
        <v>1.0440824958482758E-3</v>
      </c>
    </row>
    <row r="98" spans="1:8" x14ac:dyDescent="0.3">
      <c r="A98" s="2">
        <v>43243</v>
      </c>
      <c r="B98" s="1">
        <v>25726.95</v>
      </c>
      <c r="C98" s="1">
        <v>25903.9</v>
      </c>
      <c r="D98" s="1">
        <v>25622.15</v>
      </c>
      <c r="E98" s="1">
        <v>25684.95</v>
      </c>
      <c r="F98" s="1">
        <v>170573849</v>
      </c>
      <c r="G98" s="1">
        <v>4225.4799999999996</v>
      </c>
      <c r="H98" s="3">
        <f>IF(ISERR(LN(Table1312[[#This Row],[Close]]/E97)),"-",LN(Table1312[[#This Row],[Close]]/E97))</f>
        <v>-3.6045598282985333E-3</v>
      </c>
    </row>
    <row r="99" spans="1:8" x14ac:dyDescent="0.3">
      <c r="A99" s="2">
        <v>43244</v>
      </c>
      <c r="B99" s="1">
        <v>25722.9</v>
      </c>
      <c r="C99" s="1">
        <v>26073.1</v>
      </c>
      <c r="D99" s="1">
        <v>25658.400000000001</v>
      </c>
      <c r="E99" s="1">
        <v>26016.799999999999</v>
      </c>
      <c r="F99" s="1">
        <v>110029603</v>
      </c>
      <c r="G99" s="1">
        <v>2831.27</v>
      </c>
      <c r="H99" s="3">
        <f>IF(ISERR(LN(Table1312[[#This Row],[Close]]/E98)),"-",LN(Table1312[[#This Row],[Close]]/E98))</f>
        <v>1.2837265944261201E-2</v>
      </c>
    </row>
    <row r="100" spans="1:8" x14ac:dyDescent="0.3">
      <c r="A100" s="2">
        <v>43245</v>
      </c>
      <c r="B100" s="1">
        <v>26066.75</v>
      </c>
      <c r="C100" s="1">
        <v>26325.55</v>
      </c>
      <c r="D100" s="1">
        <v>26031.45</v>
      </c>
      <c r="E100" s="1">
        <v>26273.55</v>
      </c>
      <c r="F100" s="1">
        <v>98939554</v>
      </c>
      <c r="G100" s="1">
        <v>2451.8200000000002</v>
      </c>
      <c r="H100" s="3">
        <f>IF(ISERR(LN(Table1312[[#This Row],[Close]]/E99)),"-",LN(Table1312[[#This Row],[Close]]/E99))</f>
        <v>9.8202465025315731E-3</v>
      </c>
    </row>
    <row r="101" spans="1:8" x14ac:dyDescent="0.3">
      <c r="A101" s="2">
        <v>43248</v>
      </c>
      <c r="B101" s="1">
        <v>26291.65</v>
      </c>
      <c r="C101" s="1">
        <v>26713.65</v>
      </c>
      <c r="D101" s="1">
        <v>26273.9</v>
      </c>
      <c r="E101" s="1">
        <v>26614.25</v>
      </c>
      <c r="F101" s="1">
        <v>136868774</v>
      </c>
      <c r="G101" s="1">
        <v>3135.71</v>
      </c>
      <c r="H101" s="3">
        <f>IF(ISERR(LN(Table1312[[#This Row],[Close]]/E100)),"-",LN(Table1312[[#This Row],[Close]]/E100))</f>
        <v>1.2884056927043506E-2</v>
      </c>
    </row>
    <row r="102" spans="1:8" x14ac:dyDescent="0.3">
      <c r="A102" s="2">
        <v>43249</v>
      </c>
      <c r="B102" s="1">
        <v>26567.25</v>
      </c>
      <c r="C102" s="1">
        <v>26570.95</v>
      </c>
      <c r="D102" s="1">
        <v>26221.1</v>
      </c>
      <c r="E102" s="1">
        <v>26254.799999999999</v>
      </c>
      <c r="F102" s="1">
        <v>106152966</v>
      </c>
      <c r="G102" s="1">
        <v>2563.9</v>
      </c>
      <c r="H102" s="3">
        <f>IF(ISERR(LN(Table1312[[#This Row],[Close]]/E101)),"-",LN(Table1312[[#This Row],[Close]]/E101))</f>
        <v>-1.3597957165536974E-2</v>
      </c>
    </row>
    <row r="103" spans="1:8" x14ac:dyDescent="0.3">
      <c r="A103" s="2">
        <v>43250</v>
      </c>
      <c r="B103" s="1">
        <v>26039.9</v>
      </c>
      <c r="C103" s="1">
        <v>26405.45</v>
      </c>
      <c r="D103" s="1">
        <v>25980.85</v>
      </c>
      <c r="E103" s="1">
        <v>26327.8</v>
      </c>
      <c r="F103" s="1">
        <v>118974102</v>
      </c>
      <c r="G103" s="1">
        <v>3093.1</v>
      </c>
      <c r="H103" s="3">
        <f>IF(ISERR(LN(Table1312[[#This Row],[Close]]/E102)),"-",LN(Table1312[[#This Row],[Close]]/E102))</f>
        <v>2.7765856727896649E-3</v>
      </c>
    </row>
    <row r="104" spans="1:8" x14ac:dyDescent="0.3">
      <c r="A104" s="2">
        <v>43251</v>
      </c>
      <c r="B104" s="1">
        <v>26587</v>
      </c>
      <c r="C104" s="1">
        <v>27164.55</v>
      </c>
      <c r="D104" s="1">
        <v>26354.55</v>
      </c>
      <c r="E104" s="1">
        <v>26956.2</v>
      </c>
      <c r="F104" s="1">
        <v>318900279</v>
      </c>
      <c r="G104" s="1">
        <v>7879.98</v>
      </c>
      <c r="H104" s="3">
        <f>IF(ISERR(LN(Table1312[[#This Row],[Close]]/E103)),"-",LN(Table1312[[#This Row],[Close]]/E103))</f>
        <v>2.3587911417938236E-2</v>
      </c>
    </row>
    <row r="105" spans="1:8" x14ac:dyDescent="0.3">
      <c r="A105" s="2">
        <v>43252</v>
      </c>
      <c r="B105" s="1">
        <v>26913.4</v>
      </c>
      <c r="C105" s="1">
        <v>26996.799999999999</v>
      </c>
      <c r="D105" s="1">
        <v>26658.55</v>
      </c>
      <c r="E105" s="1">
        <v>26692.799999999999</v>
      </c>
      <c r="F105" s="1">
        <v>132336254</v>
      </c>
      <c r="G105" s="1">
        <v>4017.91</v>
      </c>
      <c r="H105" s="3">
        <f>IF(ISERR(LN(Table1312[[#This Row],[Close]]/E104)),"-",LN(Table1312[[#This Row],[Close]]/E104))</f>
        <v>-9.8194604356160332E-3</v>
      </c>
    </row>
    <row r="106" spans="1:8" x14ac:dyDescent="0.3">
      <c r="A106" s="2">
        <v>43255</v>
      </c>
      <c r="B106" s="1">
        <v>27023.7</v>
      </c>
      <c r="C106" s="1">
        <v>27047.55</v>
      </c>
      <c r="D106" s="1">
        <v>26205.9</v>
      </c>
      <c r="E106" s="1">
        <v>26257.55</v>
      </c>
      <c r="F106" s="1">
        <v>137561064</v>
      </c>
      <c r="G106" s="1">
        <v>7188.74</v>
      </c>
      <c r="H106" s="3">
        <f>IF(ISERR(LN(Table1312[[#This Row],[Close]]/E105)),"-",LN(Table1312[[#This Row],[Close]]/E105))</f>
        <v>-1.6440299388449299E-2</v>
      </c>
    </row>
    <row r="107" spans="1:8" x14ac:dyDescent="0.3">
      <c r="A107" s="2">
        <v>43256</v>
      </c>
      <c r="B107" s="1">
        <v>26263</v>
      </c>
      <c r="C107" s="1">
        <v>26342.400000000001</v>
      </c>
      <c r="D107" s="1">
        <v>26069.55</v>
      </c>
      <c r="E107" s="1">
        <v>26251</v>
      </c>
      <c r="F107" s="1">
        <v>107940100</v>
      </c>
      <c r="G107" s="1">
        <v>3169.87</v>
      </c>
      <c r="H107" s="3">
        <f>IF(ISERR(LN(Table1312[[#This Row],[Close]]/E106)),"-",LN(Table1312[[#This Row],[Close]]/E106))</f>
        <v>-2.4948318069999479E-4</v>
      </c>
    </row>
    <row r="108" spans="1:8" x14ac:dyDescent="0.3">
      <c r="A108" s="2">
        <v>43257</v>
      </c>
      <c r="B108" s="1">
        <v>26266.9</v>
      </c>
      <c r="C108" s="1">
        <v>26425.200000000001</v>
      </c>
      <c r="D108" s="1">
        <v>26147.8</v>
      </c>
      <c r="E108" s="1">
        <v>26367.599999999999</v>
      </c>
      <c r="F108" s="1">
        <v>144159415</v>
      </c>
      <c r="G108" s="1">
        <v>3007.56</v>
      </c>
      <c r="H108" s="3">
        <f>IF(ISERR(LN(Table1312[[#This Row],[Close]]/E107)),"-",LN(Table1312[[#This Row],[Close]]/E107))</f>
        <v>4.4319001589616484E-3</v>
      </c>
    </row>
    <row r="109" spans="1:8" x14ac:dyDescent="0.3">
      <c r="A109" s="2">
        <v>43258</v>
      </c>
      <c r="B109" s="1">
        <v>26577.95</v>
      </c>
      <c r="C109" s="1">
        <v>26766.95</v>
      </c>
      <c r="D109" s="1">
        <v>26483.9</v>
      </c>
      <c r="E109" s="1">
        <v>26517.8</v>
      </c>
      <c r="F109" s="1">
        <v>131294980</v>
      </c>
      <c r="G109" s="1">
        <v>3421.62</v>
      </c>
      <c r="H109" s="3">
        <f>IF(ISERR(LN(Table1312[[#This Row],[Close]]/E108)),"-",LN(Table1312[[#This Row],[Close]]/E108))</f>
        <v>5.6802219080897927E-3</v>
      </c>
    </row>
    <row r="110" spans="1:8" x14ac:dyDescent="0.3">
      <c r="A110" s="2">
        <v>43259</v>
      </c>
      <c r="B110" s="1">
        <v>26457.25</v>
      </c>
      <c r="C110" s="1">
        <v>26481</v>
      </c>
      <c r="D110" s="1">
        <v>26284.2</v>
      </c>
      <c r="E110" s="1">
        <v>26451.35</v>
      </c>
      <c r="F110" s="1">
        <v>115660362</v>
      </c>
      <c r="G110" s="1">
        <v>2840.81</v>
      </c>
      <c r="H110" s="3">
        <f>IF(ISERR(LN(Table1312[[#This Row],[Close]]/E109)),"-",LN(Table1312[[#This Row],[Close]]/E109))</f>
        <v>-2.5090089178042524E-3</v>
      </c>
    </row>
    <row r="111" spans="1:8" x14ac:dyDescent="0.3">
      <c r="A111" s="2">
        <v>43262</v>
      </c>
      <c r="B111" s="1">
        <v>26473.200000000001</v>
      </c>
      <c r="C111" s="1">
        <v>26653</v>
      </c>
      <c r="D111" s="1">
        <v>26421.95</v>
      </c>
      <c r="E111" s="1">
        <v>26453.55</v>
      </c>
      <c r="F111" s="1">
        <v>144115066</v>
      </c>
      <c r="G111" s="1">
        <v>3245.59</v>
      </c>
      <c r="H111" s="3">
        <f>IF(ISERR(LN(Table1312[[#This Row],[Close]]/E110)),"-",LN(Table1312[[#This Row],[Close]]/E110))</f>
        <v>8.3168099789288893E-5</v>
      </c>
    </row>
    <row r="112" spans="1:8" x14ac:dyDescent="0.3">
      <c r="A112" s="2">
        <v>43263</v>
      </c>
      <c r="B112" s="1">
        <v>26566.6</v>
      </c>
      <c r="C112" s="1">
        <v>26656.45</v>
      </c>
      <c r="D112" s="1">
        <v>26449.85</v>
      </c>
      <c r="E112" s="1">
        <v>26607.1</v>
      </c>
      <c r="F112" s="1">
        <v>132109351</v>
      </c>
      <c r="G112" s="1">
        <v>3130.92</v>
      </c>
      <c r="H112" s="3">
        <f>IF(ISERR(LN(Table1312[[#This Row],[Close]]/E111)),"-",LN(Table1312[[#This Row],[Close]]/E111))</f>
        <v>5.7877326656441521E-3</v>
      </c>
    </row>
    <row r="113" spans="1:8" x14ac:dyDescent="0.3">
      <c r="A113" s="2">
        <v>43264</v>
      </c>
      <c r="B113" s="1">
        <v>26721.95</v>
      </c>
      <c r="C113" s="1">
        <v>26765.45</v>
      </c>
      <c r="D113" s="1">
        <v>26598.2</v>
      </c>
      <c r="E113" s="1">
        <v>26642.799999999999</v>
      </c>
      <c r="F113" s="1">
        <v>116844183</v>
      </c>
      <c r="G113" s="1">
        <v>3247.43</v>
      </c>
      <c r="H113" s="3">
        <f>IF(ISERR(LN(Table1312[[#This Row],[Close]]/E112)),"-",LN(Table1312[[#This Row],[Close]]/E112))</f>
        <v>1.3408477893356926E-3</v>
      </c>
    </row>
    <row r="114" spans="1:8" x14ac:dyDescent="0.3">
      <c r="A114" s="2">
        <v>43265</v>
      </c>
      <c r="B114" s="1">
        <v>26612.3</v>
      </c>
      <c r="C114" s="1">
        <v>26623.25</v>
      </c>
      <c r="D114" s="1">
        <v>26503.1</v>
      </c>
      <c r="E114" s="1">
        <v>26562.25</v>
      </c>
      <c r="F114" s="1">
        <v>99120546</v>
      </c>
      <c r="G114" s="1">
        <v>3053.24</v>
      </c>
      <c r="H114" s="3">
        <f>IF(ISERR(LN(Table1312[[#This Row],[Close]]/E113)),"-",LN(Table1312[[#This Row],[Close]]/E113))</f>
        <v>-3.0279103785001414E-3</v>
      </c>
    </row>
    <row r="115" spans="1:8" x14ac:dyDescent="0.3">
      <c r="A115" s="2">
        <v>43266</v>
      </c>
      <c r="B115" s="1">
        <v>26513.7</v>
      </c>
      <c r="C115" s="1">
        <v>26586.400000000001</v>
      </c>
      <c r="D115" s="1">
        <v>26344.95</v>
      </c>
      <c r="E115" s="1">
        <v>26417.4</v>
      </c>
      <c r="F115" s="1">
        <v>147563095</v>
      </c>
      <c r="G115" s="1">
        <v>4291.75</v>
      </c>
      <c r="H115" s="3">
        <f>IF(ISERR(LN(Table1312[[#This Row],[Close]]/E114)),"-",LN(Table1312[[#This Row],[Close]]/E114))</f>
        <v>-5.4681509193011419E-3</v>
      </c>
    </row>
    <row r="116" spans="1:8" x14ac:dyDescent="0.3">
      <c r="A116" s="2">
        <v>43269</v>
      </c>
      <c r="B116" s="1">
        <v>26444.3</v>
      </c>
      <c r="C116" s="1">
        <v>26477.5</v>
      </c>
      <c r="D116" s="1">
        <v>26322.45</v>
      </c>
      <c r="E116" s="1">
        <v>26409.3</v>
      </c>
      <c r="F116" s="1">
        <v>101362059</v>
      </c>
      <c r="G116" s="1">
        <v>2768.39</v>
      </c>
      <c r="H116" s="3">
        <f>IF(ISERR(LN(Table1312[[#This Row],[Close]]/E115)),"-",LN(Table1312[[#This Row],[Close]]/E115))</f>
        <v>-3.0666311026353473E-4</v>
      </c>
    </row>
    <row r="117" spans="1:8" x14ac:dyDescent="0.3">
      <c r="A117" s="2">
        <v>43270</v>
      </c>
      <c r="B117" s="1">
        <v>26448.1</v>
      </c>
      <c r="C117" s="1">
        <v>26448.1</v>
      </c>
      <c r="D117" s="1">
        <v>26224.75</v>
      </c>
      <c r="E117" s="1">
        <v>26265.75</v>
      </c>
      <c r="F117" s="1">
        <v>112377787</v>
      </c>
      <c r="G117" s="1">
        <v>3350.41</v>
      </c>
      <c r="H117" s="3">
        <f>IF(ISERR(LN(Table1312[[#This Row],[Close]]/E116)),"-",LN(Table1312[[#This Row],[Close]]/E116))</f>
        <v>-5.45041173647361E-3</v>
      </c>
    </row>
    <row r="118" spans="1:8" x14ac:dyDescent="0.3">
      <c r="A118" s="2">
        <v>43271</v>
      </c>
      <c r="B118" s="1">
        <v>26320.45</v>
      </c>
      <c r="C118" s="1">
        <v>26574.75</v>
      </c>
      <c r="D118" s="1">
        <v>26309.95</v>
      </c>
      <c r="E118" s="1">
        <v>26557.7</v>
      </c>
      <c r="F118" s="1">
        <v>105129754</v>
      </c>
      <c r="G118" s="1">
        <v>2731.02</v>
      </c>
      <c r="H118" s="3">
        <f>IF(ISERR(LN(Table1312[[#This Row],[Close]]/E117)),"-",LN(Table1312[[#This Row],[Close]]/E117))</f>
        <v>1.1053915363407059E-2</v>
      </c>
    </row>
    <row r="119" spans="1:8" x14ac:dyDescent="0.3">
      <c r="A119" s="2">
        <v>43272</v>
      </c>
      <c r="B119" s="1">
        <v>26645.3</v>
      </c>
      <c r="C119" s="1">
        <v>26682.95</v>
      </c>
      <c r="D119" s="1">
        <v>26454.95</v>
      </c>
      <c r="E119" s="1">
        <v>26496.95</v>
      </c>
      <c r="F119" s="1">
        <v>122194668</v>
      </c>
      <c r="G119" s="1">
        <v>3194.16</v>
      </c>
      <c r="H119" s="3">
        <f>IF(ISERR(LN(Table1312[[#This Row],[Close]]/E118)),"-",LN(Table1312[[#This Row],[Close]]/E118))</f>
        <v>-2.2900924443153862E-3</v>
      </c>
    </row>
    <row r="120" spans="1:8" x14ac:dyDescent="0.3">
      <c r="A120" s="2">
        <v>43273</v>
      </c>
      <c r="B120" s="1">
        <v>26518.400000000001</v>
      </c>
      <c r="C120" s="1">
        <v>26806.55</v>
      </c>
      <c r="D120" s="1">
        <v>26364.25</v>
      </c>
      <c r="E120" s="1">
        <v>26766.85</v>
      </c>
      <c r="F120" s="1">
        <v>127690793</v>
      </c>
      <c r="G120" s="1">
        <v>2984.13</v>
      </c>
      <c r="H120" s="3">
        <f>IF(ISERR(LN(Table1312[[#This Row],[Close]]/E119)),"-",LN(Table1312[[#This Row],[Close]]/E119))</f>
        <v>1.0134549547526234E-2</v>
      </c>
    </row>
    <row r="121" spans="1:8" x14ac:dyDescent="0.3">
      <c r="A121" s="2">
        <v>43276</v>
      </c>
      <c r="B121" s="1">
        <v>26718.15</v>
      </c>
      <c r="C121" s="1">
        <v>26804.9</v>
      </c>
      <c r="D121" s="1">
        <v>26573</v>
      </c>
      <c r="E121" s="1">
        <v>26609.7</v>
      </c>
      <c r="F121" s="1">
        <v>89753825</v>
      </c>
      <c r="G121" s="1">
        <v>2294.5700000000002</v>
      </c>
      <c r="H121" s="3">
        <f>IF(ISERR(LN(Table1312[[#This Row],[Close]]/E120)),"-",LN(Table1312[[#This Row],[Close]]/E120))</f>
        <v>-5.88837060733089E-3</v>
      </c>
    </row>
    <row r="122" spans="1:8" x14ac:dyDescent="0.3">
      <c r="A122" s="2">
        <v>43277</v>
      </c>
      <c r="B122" s="1">
        <v>26495.65</v>
      </c>
      <c r="C122" s="1">
        <v>26712.6</v>
      </c>
      <c r="D122" s="1">
        <v>26479.65</v>
      </c>
      <c r="E122" s="1">
        <v>26601.7</v>
      </c>
      <c r="F122" s="1">
        <v>97355424</v>
      </c>
      <c r="G122" s="1">
        <v>2542.42</v>
      </c>
      <c r="H122" s="3">
        <f>IF(ISERR(LN(Table1312[[#This Row],[Close]]/E121)),"-",LN(Table1312[[#This Row],[Close]]/E121))</f>
        <v>-3.0068744894041425E-4</v>
      </c>
    </row>
    <row r="123" spans="1:8" x14ac:dyDescent="0.3">
      <c r="A123" s="2">
        <v>43278</v>
      </c>
      <c r="B123" s="1">
        <v>26616.3</v>
      </c>
      <c r="C123" s="1">
        <v>26634.3</v>
      </c>
      <c r="D123" s="1">
        <v>26336.5</v>
      </c>
      <c r="E123" s="1">
        <v>26423.4</v>
      </c>
      <c r="F123" s="1">
        <v>124787831</v>
      </c>
      <c r="G123" s="1">
        <v>3704.42</v>
      </c>
      <c r="H123" s="3">
        <f>IF(ISERR(LN(Table1312[[#This Row],[Close]]/E122)),"-",LN(Table1312[[#This Row],[Close]]/E122))</f>
        <v>-6.7251423195938114E-3</v>
      </c>
    </row>
    <row r="124" spans="1:8" x14ac:dyDescent="0.3">
      <c r="A124" s="2">
        <v>43279</v>
      </c>
      <c r="B124" s="1">
        <v>26398.1</v>
      </c>
      <c r="C124" s="1">
        <v>26487.85</v>
      </c>
      <c r="D124" s="1">
        <v>26161</v>
      </c>
      <c r="E124" s="1">
        <v>26324.6</v>
      </c>
      <c r="F124" s="1">
        <v>242245847</v>
      </c>
      <c r="G124" s="1">
        <v>5891.37</v>
      </c>
      <c r="H124" s="3">
        <f>IF(ISERR(LN(Table1312[[#This Row],[Close]]/E123)),"-",LN(Table1312[[#This Row],[Close]]/E123))</f>
        <v>-3.7461179776156284E-3</v>
      </c>
    </row>
    <row r="125" spans="1:8" x14ac:dyDescent="0.3">
      <c r="A125" s="2">
        <v>43280</v>
      </c>
      <c r="B125" s="1">
        <v>26312.7</v>
      </c>
      <c r="C125" s="1">
        <v>26465</v>
      </c>
      <c r="D125" s="1">
        <v>26291.35</v>
      </c>
      <c r="E125" s="1">
        <v>26364.2</v>
      </c>
      <c r="F125" s="1">
        <v>128238510</v>
      </c>
      <c r="G125" s="1">
        <v>3866.66</v>
      </c>
      <c r="H125" s="3">
        <f>IF(ISERR(LN(Table1312[[#This Row],[Close]]/E124)),"-",LN(Table1312[[#This Row],[Close]]/E124))</f>
        <v>1.5031660412222674E-3</v>
      </c>
    </row>
    <row r="126" spans="1:8" x14ac:dyDescent="0.3">
      <c r="A126" s="2">
        <v>43283</v>
      </c>
      <c r="B126" s="1">
        <v>26364.45</v>
      </c>
      <c r="C126" s="1">
        <v>26371.599999999999</v>
      </c>
      <c r="D126" s="1">
        <v>26060.6</v>
      </c>
      <c r="E126" s="1">
        <v>26230.3</v>
      </c>
      <c r="F126" s="1">
        <v>174872280</v>
      </c>
      <c r="G126" s="1">
        <v>4472.4799999999996</v>
      </c>
      <c r="H126" s="3">
        <f>IF(ISERR(LN(Table1312[[#This Row],[Close]]/E125)),"-",LN(Table1312[[#This Row],[Close]]/E125))</f>
        <v>-5.091798165031902E-3</v>
      </c>
    </row>
    <row r="127" spans="1:8" x14ac:dyDescent="0.3">
      <c r="A127" s="2">
        <v>43284</v>
      </c>
      <c r="B127" s="1">
        <v>26210.1</v>
      </c>
      <c r="C127" s="1">
        <v>26316.1</v>
      </c>
      <c r="D127" s="1">
        <v>26142</v>
      </c>
      <c r="E127" s="1">
        <v>26204.1</v>
      </c>
      <c r="F127" s="1">
        <v>104588044</v>
      </c>
      <c r="G127" s="1">
        <v>2547.8000000000002</v>
      </c>
      <c r="H127" s="3">
        <f>IF(ISERR(LN(Table1312[[#This Row],[Close]]/E126)),"-",LN(Table1312[[#This Row],[Close]]/E126))</f>
        <v>-9.9934402531434794E-4</v>
      </c>
    </row>
    <row r="128" spans="1:8" x14ac:dyDescent="0.3">
      <c r="A128" s="2">
        <v>43285</v>
      </c>
      <c r="B128" s="1">
        <v>26249.25</v>
      </c>
      <c r="C128" s="1">
        <v>26480.5</v>
      </c>
      <c r="D128" s="1">
        <v>26132.9</v>
      </c>
      <c r="E128" s="1">
        <v>26433.95</v>
      </c>
      <c r="F128" s="1">
        <v>82888322</v>
      </c>
      <c r="G128" s="1">
        <v>2201.98</v>
      </c>
      <c r="H128" s="3">
        <f>IF(ISERR(LN(Table1312[[#This Row],[Close]]/E127)),"-",LN(Table1312[[#This Row],[Close]]/E127))</f>
        <v>8.733281756845573E-3</v>
      </c>
    </row>
    <row r="129" spans="1:8" x14ac:dyDescent="0.3">
      <c r="A129" s="2">
        <v>43286</v>
      </c>
      <c r="B129" s="1">
        <v>26481.55</v>
      </c>
      <c r="C129" s="1">
        <v>26598.45</v>
      </c>
      <c r="D129" s="1">
        <v>26415.200000000001</v>
      </c>
      <c r="E129" s="1">
        <v>26503.3</v>
      </c>
      <c r="F129" s="1">
        <v>91431872</v>
      </c>
      <c r="G129" s="1">
        <v>2632.52</v>
      </c>
      <c r="H129" s="3">
        <f>IF(ISERR(LN(Table1312[[#This Row],[Close]]/E128)),"-",LN(Table1312[[#This Row],[Close]]/E128))</f>
        <v>2.620084710598805E-3</v>
      </c>
    </row>
    <row r="130" spans="1:8" x14ac:dyDescent="0.3">
      <c r="A130" s="2">
        <v>43287</v>
      </c>
      <c r="B130" s="1">
        <v>26427.55</v>
      </c>
      <c r="C130" s="1">
        <v>26609.85</v>
      </c>
      <c r="D130" s="1">
        <v>26410</v>
      </c>
      <c r="E130" s="1">
        <v>26493.85</v>
      </c>
      <c r="F130" s="1">
        <v>120291139</v>
      </c>
      <c r="G130" s="1">
        <v>3037.92</v>
      </c>
      <c r="H130" s="3">
        <f>IF(ISERR(LN(Table1312[[#This Row],[Close]]/E129)),"-",LN(Table1312[[#This Row],[Close]]/E129))</f>
        <v>-3.5662295425907347E-4</v>
      </c>
    </row>
    <row r="131" spans="1:8" x14ac:dyDescent="0.3">
      <c r="A131" s="2">
        <v>43290</v>
      </c>
      <c r="B131" s="1">
        <v>26642.35</v>
      </c>
      <c r="C131" s="1">
        <v>26781.200000000001</v>
      </c>
      <c r="D131" s="1">
        <v>26611.55</v>
      </c>
      <c r="E131" s="1">
        <v>26753.3</v>
      </c>
      <c r="F131" s="1">
        <v>101833058</v>
      </c>
      <c r="G131" s="1">
        <v>2986.56</v>
      </c>
      <c r="H131" s="3">
        <f>IF(ISERR(LN(Table1312[[#This Row],[Close]]/E130)),"-",LN(Table1312[[#This Row],[Close]]/E130))</f>
        <v>9.7451996324255264E-3</v>
      </c>
    </row>
    <row r="132" spans="1:8" x14ac:dyDescent="0.3">
      <c r="A132" s="2">
        <v>43291</v>
      </c>
      <c r="B132" s="1">
        <v>26844.55</v>
      </c>
      <c r="C132" s="1">
        <v>26939.55</v>
      </c>
      <c r="D132" s="1">
        <v>26778.5</v>
      </c>
      <c r="E132" s="1">
        <v>26894.55</v>
      </c>
      <c r="F132" s="1">
        <v>103574099</v>
      </c>
      <c r="G132" s="1">
        <v>3700.96</v>
      </c>
      <c r="H132" s="3">
        <f>IF(ISERR(LN(Table1312[[#This Row],[Close]]/E131)),"-",LN(Table1312[[#This Row],[Close]]/E131))</f>
        <v>5.2658336314812025E-3</v>
      </c>
    </row>
    <row r="133" spans="1:8" x14ac:dyDescent="0.3">
      <c r="A133" s="2">
        <v>43292</v>
      </c>
      <c r="B133" s="1">
        <v>26900.65</v>
      </c>
      <c r="C133" s="1">
        <v>26938.85</v>
      </c>
      <c r="D133" s="1">
        <v>26774.6</v>
      </c>
      <c r="E133" s="1">
        <v>26816.2</v>
      </c>
      <c r="F133" s="1">
        <v>91728787</v>
      </c>
      <c r="G133" s="1">
        <v>2611.23</v>
      </c>
      <c r="H133" s="3">
        <f>IF(ISERR(LN(Table1312[[#This Row],[Close]]/E132)),"-",LN(Table1312[[#This Row],[Close]]/E132))</f>
        <v>-2.9174813449554158E-3</v>
      </c>
    </row>
    <row r="134" spans="1:8" x14ac:dyDescent="0.3">
      <c r="A134" s="2">
        <v>43293</v>
      </c>
      <c r="B134" s="1">
        <v>26937.5</v>
      </c>
      <c r="C134" s="1">
        <v>27164.799999999999</v>
      </c>
      <c r="D134" s="1">
        <v>26936.05</v>
      </c>
      <c r="E134" s="1">
        <v>27026.55</v>
      </c>
      <c r="F134" s="1">
        <v>108520112</v>
      </c>
      <c r="G134" s="1">
        <v>2970.49</v>
      </c>
      <c r="H134" s="3">
        <f>IF(ISERR(LN(Table1312[[#This Row],[Close]]/E133)),"-",LN(Table1312[[#This Row],[Close]]/E133))</f>
        <v>7.8135336763992033E-3</v>
      </c>
    </row>
    <row r="135" spans="1:8" x14ac:dyDescent="0.3">
      <c r="A135" s="2">
        <v>43294</v>
      </c>
      <c r="B135" s="1">
        <v>27046.85</v>
      </c>
      <c r="C135" s="1">
        <v>27102.35</v>
      </c>
      <c r="D135" s="1">
        <v>26902.3</v>
      </c>
      <c r="E135" s="1">
        <v>26935.95</v>
      </c>
      <c r="F135" s="1">
        <v>102571130</v>
      </c>
      <c r="G135" s="1">
        <v>2814.78</v>
      </c>
      <c r="H135" s="3">
        <f>IF(ISERR(LN(Table1312[[#This Row],[Close]]/E134)),"-",LN(Table1312[[#This Row],[Close]]/E134))</f>
        <v>-3.3578905769551981E-3</v>
      </c>
    </row>
    <row r="136" spans="1:8" x14ac:dyDescent="0.3">
      <c r="A136" s="2">
        <v>43297</v>
      </c>
      <c r="B136" s="1">
        <v>26914.5</v>
      </c>
      <c r="C136" s="1">
        <v>26939.05</v>
      </c>
      <c r="D136" s="1">
        <v>26643.95</v>
      </c>
      <c r="E136" s="1">
        <v>26679.8</v>
      </c>
      <c r="F136" s="1">
        <v>105758457</v>
      </c>
      <c r="G136" s="1">
        <v>2848.73</v>
      </c>
      <c r="H136" s="3">
        <f>IF(ISERR(LN(Table1312[[#This Row],[Close]]/E135)),"-",LN(Table1312[[#This Row],[Close]]/E135))</f>
        <v>-9.5551008377424331E-3</v>
      </c>
    </row>
    <row r="137" spans="1:8" x14ac:dyDescent="0.3">
      <c r="A137" s="2">
        <v>43298</v>
      </c>
      <c r="B137" s="1">
        <v>26662.85</v>
      </c>
      <c r="C137" s="1">
        <v>27041.35</v>
      </c>
      <c r="D137" s="1">
        <v>26653.65</v>
      </c>
      <c r="E137" s="1">
        <v>27008.1</v>
      </c>
      <c r="F137" s="1">
        <v>217931631</v>
      </c>
      <c r="G137" s="1">
        <v>3847.03</v>
      </c>
      <c r="H137" s="3">
        <f>IF(ISERR(LN(Table1312[[#This Row],[Close]]/E136)),"-",LN(Table1312[[#This Row],[Close]]/E136))</f>
        <v>1.2230096245875084E-2</v>
      </c>
    </row>
    <row r="138" spans="1:8" x14ac:dyDescent="0.3">
      <c r="A138" s="2">
        <v>43299</v>
      </c>
      <c r="B138" s="1">
        <v>27107.35</v>
      </c>
      <c r="C138" s="1">
        <v>27187.15</v>
      </c>
      <c r="D138" s="1">
        <v>26834.45</v>
      </c>
      <c r="E138" s="1">
        <v>26880.9</v>
      </c>
      <c r="F138" s="1">
        <v>192207622</v>
      </c>
      <c r="G138" s="1">
        <v>4231.03</v>
      </c>
      <c r="H138" s="3">
        <f>IF(ISERR(LN(Table1312[[#This Row],[Close]]/E137)),"-",LN(Table1312[[#This Row],[Close]]/E137))</f>
        <v>-4.7208237760353877E-3</v>
      </c>
    </row>
    <row r="139" spans="1:8" x14ac:dyDescent="0.3">
      <c r="A139" s="2">
        <v>43300</v>
      </c>
      <c r="B139" s="1">
        <v>26960.2</v>
      </c>
      <c r="C139" s="1">
        <v>27025.45</v>
      </c>
      <c r="D139" s="1">
        <v>26730.1</v>
      </c>
      <c r="E139" s="1">
        <v>26789.65</v>
      </c>
      <c r="F139" s="1">
        <v>130746919</v>
      </c>
      <c r="G139" s="1">
        <v>3820.62</v>
      </c>
      <c r="H139" s="3">
        <f>IF(ISERR(LN(Table1312[[#This Row],[Close]]/E138)),"-",LN(Table1312[[#This Row],[Close]]/E138))</f>
        <v>-3.4003783424509499E-3</v>
      </c>
    </row>
    <row r="140" spans="1:8" x14ac:dyDescent="0.3">
      <c r="A140" s="2">
        <v>43301</v>
      </c>
      <c r="B140" s="1">
        <v>26764.400000000001</v>
      </c>
      <c r="C140" s="1">
        <v>26946.55</v>
      </c>
      <c r="D140" s="1">
        <v>26718.6</v>
      </c>
      <c r="E140" s="1">
        <v>26873.200000000001</v>
      </c>
      <c r="F140" s="1">
        <v>84205472</v>
      </c>
      <c r="G140" s="1">
        <v>2800.09</v>
      </c>
      <c r="H140" s="3">
        <f>IF(ISERR(LN(Table1312[[#This Row],[Close]]/E139)),"-",LN(Table1312[[#This Row],[Close]]/E139))</f>
        <v>3.1138885657579041E-3</v>
      </c>
    </row>
    <row r="141" spans="1:8" x14ac:dyDescent="0.3">
      <c r="A141" s="2">
        <v>43304</v>
      </c>
      <c r="B141" s="1">
        <v>26701.3</v>
      </c>
      <c r="C141" s="1">
        <v>27040.1</v>
      </c>
      <c r="D141" s="1">
        <v>26671.35</v>
      </c>
      <c r="E141" s="1">
        <v>27008.15</v>
      </c>
      <c r="F141" s="1">
        <v>125717272</v>
      </c>
      <c r="G141" s="1">
        <v>3638.84</v>
      </c>
      <c r="H141" s="3">
        <f>IF(ISERR(LN(Table1312[[#This Row],[Close]]/E140)),"-",LN(Table1312[[#This Row],[Close]]/E140))</f>
        <v>5.0091648474777737E-3</v>
      </c>
    </row>
    <row r="142" spans="1:8" x14ac:dyDescent="0.3">
      <c r="A142" s="2">
        <v>43305</v>
      </c>
      <c r="B142" s="1">
        <v>26984.15</v>
      </c>
      <c r="C142" s="1">
        <v>27128</v>
      </c>
      <c r="D142" s="1">
        <v>26868.15</v>
      </c>
      <c r="E142" s="1">
        <v>26974.400000000001</v>
      </c>
      <c r="F142" s="1">
        <v>115100157</v>
      </c>
      <c r="G142" s="1">
        <v>2833.32</v>
      </c>
      <c r="H142" s="3">
        <f>IF(ISERR(LN(Table1312[[#This Row],[Close]]/E141)),"-",LN(Table1312[[#This Row],[Close]]/E141))</f>
        <v>-1.2504042286765864E-3</v>
      </c>
    </row>
    <row r="143" spans="1:8" x14ac:dyDescent="0.3">
      <c r="A143" s="2">
        <v>43306</v>
      </c>
      <c r="B143" s="1">
        <v>26992.55</v>
      </c>
      <c r="C143" s="1">
        <v>27074</v>
      </c>
      <c r="D143" s="1">
        <v>26939.35</v>
      </c>
      <c r="E143" s="1">
        <v>27031.3</v>
      </c>
      <c r="F143" s="1">
        <v>100793998</v>
      </c>
      <c r="G143" s="1">
        <v>3015.78</v>
      </c>
      <c r="H143" s="3">
        <f>IF(ISERR(LN(Table1312[[#This Row],[Close]]/E142)),"-",LN(Table1312[[#This Row],[Close]]/E142))</f>
        <v>2.1071857620250118E-3</v>
      </c>
    </row>
    <row r="144" spans="1:8" x14ac:dyDescent="0.3">
      <c r="A144" s="2">
        <v>43307</v>
      </c>
      <c r="B144" s="1">
        <v>27054.7</v>
      </c>
      <c r="C144" s="1">
        <v>27455.1</v>
      </c>
      <c r="D144" s="1">
        <v>27045.05</v>
      </c>
      <c r="E144" s="1">
        <v>27406.400000000001</v>
      </c>
      <c r="F144" s="1">
        <v>256486512</v>
      </c>
      <c r="G144" s="1">
        <v>7635.5</v>
      </c>
      <c r="H144" s="3">
        <f>IF(ISERR(LN(Table1312[[#This Row],[Close]]/E143)),"-",LN(Table1312[[#This Row],[Close]]/E143))</f>
        <v>1.3781108920158752E-2</v>
      </c>
    </row>
    <row r="145" spans="1:8" x14ac:dyDescent="0.3">
      <c r="A145" s="2">
        <v>43308</v>
      </c>
      <c r="B145" s="1">
        <v>27497.8</v>
      </c>
      <c r="C145" s="1">
        <v>27661.05</v>
      </c>
      <c r="D145" s="1">
        <v>27455</v>
      </c>
      <c r="E145" s="1">
        <v>27634.400000000001</v>
      </c>
      <c r="F145" s="1">
        <v>215768964</v>
      </c>
      <c r="G145" s="1">
        <v>5073.75</v>
      </c>
      <c r="H145" s="3">
        <f>IF(ISERR(LN(Table1312[[#This Row],[Close]]/E144)),"-",LN(Table1312[[#This Row],[Close]]/E144))</f>
        <v>8.2848106903309973E-3</v>
      </c>
    </row>
    <row r="146" spans="1:8" x14ac:dyDescent="0.3">
      <c r="A146" s="2">
        <v>43311</v>
      </c>
      <c r="B146" s="1">
        <v>27767.65</v>
      </c>
      <c r="C146" s="1">
        <v>27873.7</v>
      </c>
      <c r="D146" s="1">
        <v>27607.95</v>
      </c>
      <c r="E146" s="1">
        <v>27842.6</v>
      </c>
      <c r="F146" s="1">
        <v>308460689</v>
      </c>
      <c r="G146" s="1">
        <v>6975.01</v>
      </c>
      <c r="H146" s="3">
        <f>IF(ISERR(LN(Table1312[[#This Row],[Close]]/E145)),"-",LN(Table1312[[#This Row],[Close]]/E145))</f>
        <v>7.5058484582523587E-3</v>
      </c>
    </row>
    <row r="147" spans="1:8" x14ac:dyDescent="0.3">
      <c r="A147" s="2">
        <v>43312</v>
      </c>
      <c r="B147" s="1">
        <v>27797.200000000001</v>
      </c>
      <c r="C147" s="1">
        <v>27839.200000000001</v>
      </c>
      <c r="D147" s="1">
        <v>27651.3</v>
      </c>
      <c r="E147" s="1">
        <v>27764.15</v>
      </c>
      <c r="F147" s="1">
        <v>185189252</v>
      </c>
      <c r="G147" s="1">
        <v>5102.6000000000004</v>
      </c>
      <c r="H147" s="3">
        <f>IF(ISERR(LN(Table1312[[#This Row],[Close]]/E146)),"-",LN(Table1312[[#This Row],[Close]]/E146))</f>
        <v>-2.8216017676947567E-3</v>
      </c>
    </row>
    <row r="148" spans="1:8" x14ac:dyDescent="0.3">
      <c r="A148" s="2">
        <v>43313</v>
      </c>
      <c r="B148" s="1">
        <v>27684.799999999999</v>
      </c>
      <c r="C148" s="1">
        <v>27820.15</v>
      </c>
      <c r="D148" s="1">
        <v>27477.9</v>
      </c>
      <c r="E148" s="1">
        <v>27596.6</v>
      </c>
      <c r="F148" s="1">
        <v>152825700</v>
      </c>
      <c r="G148" s="1">
        <v>3734.84</v>
      </c>
      <c r="H148" s="3">
        <f>IF(ISERR(LN(Table1312[[#This Row],[Close]]/E147)),"-",LN(Table1312[[#This Row],[Close]]/E147))</f>
        <v>-6.0530434134797714E-3</v>
      </c>
    </row>
    <row r="149" spans="1:8" x14ac:dyDescent="0.3">
      <c r="A149" s="2">
        <v>43314</v>
      </c>
      <c r="B149" s="1">
        <v>27469.5</v>
      </c>
      <c r="C149" s="1">
        <v>27487.9</v>
      </c>
      <c r="D149" s="1">
        <v>27327.95</v>
      </c>
      <c r="E149" s="1">
        <v>27355.95</v>
      </c>
      <c r="F149" s="1">
        <v>119103729</v>
      </c>
      <c r="G149" s="1">
        <v>3215.97</v>
      </c>
      <c r="H149" s="3">
        <f>IF(ISERR(LN(Table1312[[#This Row],[Close]]/E148)),"-",LN(Table1312[[#This Row],[Close]]/E148))</f>
        <v>-8.7585212474084184E-3</v>
      </c>
    </row>
    <row r="150" spans="1:8" x14ac:dyDescent="0.3">
      <c r="A150" s="2">
        <v>43315</v>
      </c>
      <c r="B150" s="1">
        <v>27471.95</v>
      </c>
      <c r="C150" s="1">
        <v>27723</v>
      </c>
      <c r="D150" s="1">
        <v>27448.15</v>
      </c>
      <c r="E150" s="1">
        <v>27695.5</v>
      </c>
      <c r="F150" s="1">
        <v>164821344</v>
      </c>
      <c r="G150" s="1">
        <v>4529.2700000000004</v>
      </c>
      <c r="H150" s="3">
        <f>IF(ISERR(LN(Table1312[[#This Row],[Close]]/E149)),"-",LN(Table1312[[#This Row],[Close]]/E149))</f>
        <v>1.2335889640840304E-2</v>
      </c>
    </row>
    <row r="151" spans="1:8" x14ac:dyDescent="0.3">
      <c r="A151" s="2">
        <v>43318</v>
      </c>
      <c r="B151" s="1">
        <v>27769.55</v>
      </c>
      <c r="C151" s="1">
        <v>27994</v>
      </c>
      <c r="D151" s="1">
        <v>27766.05</v>
      </c>
      <c r="E151" s="1">
        <v>27898.5</v>
      </c>
      <c r="F151" s="1">
        <v>184016610</v>
      </c>
      <c r="G151" s="1">
        <v>5115.3599999999997</v>
      </c>
      <c r="H151" s="3">
        <f>IF(ISERR(LN(Table1312[[#This Row],[Close]]/E150)),"-",LN(Table1312[[#This Row],[Close]]/E150))</f>
        <v>7.3029788187297376E-3</v>
      </c>
    </row>
    <row r="152" spans="1:8" x14ac:dyDescent="0.3">
      <c r="A152" s="2">
        <v>43319</v>
      </c>
      <c r="B152" s="1">
        <v>27972.95</v>
      </c>
      <c r="C152" s="1">
        <v>27988.2</v>
      </c>
      <c r="D152" s="1">
        <v>27827.3</v>
      </c>
      <c r="E152" s="1">
        <v>27875.9</v>
      </c>
      <c r="F152" s="1">
        <v>249213872</v>
      </c>
      <c r="G152" s="1">
        <v>5160.75</v>
      </c>
      <c r="H152" s="3">
        <f>IF(ISERR(LN(Table1312[[#This Row],[Close]]/E151)),"-",LN(Table1312[[#This Row],[Close]]/E151))</f>
        <v>-8.1040768656936697E-4</v>
      </c>
    </row>
    <row r="153" spans="1:8" x14ac:dyDescent="0.3">
      <c r="A153" s="2">
        <v>43320</v>
      </c>
      <c r="B153" s="1">
        <v>27930.55</v>
      </c>
      <c r="C153" s="1">
        <v>28128.65</v>
      </c>
      <c r="D153" s="1">
        <v>27858.75</v>
      </c>
      <c r="E153" s="1">
        <v>28062.45</v>
      </c>
      <c r="F153" s="1">
        <v>149989901</v>
      </c>
      <c r="G153" s="1">
        <v>3628.81</v>
      </c>
      <c r="H153" s="3">
        <f>IF(ISERR(LN(Table1312[[#This Row],[Close]]/E152)),"-",LN(Table1312[[#This Row],[Close]]/E152))</f>
        <v>6.6698675091072324E-3</v>
      </c>
    </row>
    <row r="154" spans="1:8" x14ac:dyDescent="0.3">
      <c r="A154" s="2">
        <v>43321</v>
      </c>
      <c r="B154" s="1">
        <v>28173.65</v>
      </c>
      <c r="C154" s="1">
        <v>28363.4</v>
      </c>
      <c r="D154" s="1">
        <v>28132</v>
      </c>
      <c r="E154" s="1">
        <v>28320</v>
      </c>
      <c r="F154" s="1">
        <v>254180287</v>
      </c>
      <c r="G154" s="1">
        <v>7260.85</v>
      </c>
      <c r="H154" s="3">
        <f>IF(ISERR(LN(Table1312[[#This Row],[Close]]/E153)),"-",LN(Table1312[[#This Row],[Close]]/E153))</f>
        <v>9.1358850618269271E-3</v>
      </c>
    </row>
    <row r="155" spans="1:8" x14ac:dyDescent="0.3">
      <c r="A155" s="2">
        <v>43322</v>
      </c>
      <c r="B155" s="1">
        <v>28348.95</v>
      </c>
      <c r="C155" s="1">
        <v>28377.9</v>
      </c>
      <c r="D155" s="1">
        <v>28087.65</v>
      </c>
      <c r="E155" s="1">
        <v>28124.25</v>
      </c>
      <c r="F155" s="1">
        <v>285470698</v>
      </c>
      <c r="G155" s="1">
        <v>7773.78</v>
      </c>
      <c r="H155" s="3">
        <f>IF(ISERR(LN(Table1312[[#This Row],[Close]]/E154)),"-",LN(Table1312[[#This Row],[Close]]/E154))</f>
        <v>-6.9360753231633059E-3</v>
      </c>
    </row>
    <row r="156" spans="1:8" x14ac:dyDescent="0.3">
      <c r="A156" s="2">
        <v>43325</v>
      </c>
      <c r="B156" s="1">
        <v>27760.799999999999</v>
      </c>
      <c r="C156" s="1">
        <v>27911.85</v>
      </c>
      <c r="D156" s="1">
        <v>27739.5</v>
      </c>
      <c r="E156" s="1">
        <v>27794.400000000001</v>
      </c>
      <c r="F156" s="1">
        <v>165765211</v>
      </c>
      <c r="G156" s="1">
        <v>4690.84</v>
      </c>
      <c r="H156" s="3">
        <f>IF(ISERR(LN(Table1312[[#This Row],[Close]]/E155)),"-",LN(Table1312[[#This Row],[Close]]/E155))</f>
        <v>-1.1797631946215057E-2</v>
      </c>
    </row>
    <row r="157" spans="1:8" x14ac:dyDescent="0.3">
      <c r="A157" s="2">
        <v>43326</v>
      </c>
      <c r="B157" s="1">
        <v>27864.400000000001</v>
      </c>
      <c r="C157" s="1">
        <v>28053.05</v>
      </c>
      <c r="D157" s="1">
        <v>27854.9</v>
      </c>
      <c r="E157" s="1">
        <v>28021.7</v>
      </c>
      <c r="F157" s="1">
        <v>116466884</v>
      </c>
      <c r="G157" s="1">
        <v>3336.18</v>
      </c>
      <c r="H157" s="3">
        <f>IF(ISERR(LN(Table1312[[#This Row],[Close]]/E156)),"-",LN(Table1312[[#This Row],[Close]]/E156))</f>
        <v>8.144648461634655E-3</v>
      </c>
    </row>
    <row r="158" spans="1:8" x14ac:dyDescent="0.3">
      <c r="A158" s="2">
        <v>43328</v>
      </c>
      <c r="B158" s="1">
        <v>27836.15</v>
      </c>
      <c r="C158" s="1">
        <v>28013.1</v>
      </c>
      <c r="D158" s="1">
        <v>27779.5</v>
      </c>
      <c r="E158" s="1">
        <v>27826.55</v>
      </c>
      <c r="F158" s="1">
        <v>185103463</v>
      </c>
      <c r="G158" s="1">
        <v>5983.13</v>
      </c>
      <c r="H158" s="3">
        <f>IF(ISERR(LN(Table1312[[#This Row],[Close]]/E157)),"-",LN(Table1312[[#This Row],[Close]]/E157))</f>
        <v>-6.9886091066611198E-3</v>
      </c>
    </row>
    <row r="159" spans="1:8" x14ac:dyDescent="0.3">
      <c r="A159" s="2">
        <v>43329</v>
      </c>
      <c r="B159" s="1">
        <v>27991.75</v>
      </c>
      <c r="C159" s="1">
        <v>28178.15</v>
      </c>
      <c r="D159" s="1">
        <v>27953.8</v>
      </c>
      <c r="E159" s="1">
        <v>28128.55</v>
      </c>
      <c r="F159" s="1">
        <v>156310659</v>
      </c>
      <c r="G159" s="1">
        <v>4475.5</v>
      </c>
      <c r="H159" s="3">
        <f>IF(ISERR(LN(Table1312[[#This Row],[Close]]/E158)),"-",LN(Table1312[[#This Row],[Close]]/E158))</f>
        <v>1.079447387033783E-2</v>
      </c>
    </row>
    <row r="160" spans="1:8" x14ac:dyDescent="0.3">
      <c r="A160" s="2">
        <v>43332</v>
      </c>
      <c r="B160" s="1">
        <v>28171.65</v>
      </c>
      <c r="C160" s="1">
        <v>28322.3</v>
      </c>
      <c r="D160" s="1">
        <v>28171.65</v>
      </c>
      <c r="E160" s="1">
        <v>28274.25</v>
      </c>
      <c r="F160" s="1">
        <v>177840658</v>
      </c>
      <c r="G160" s="1">
        <v>3902.35</v>
      </c>
      <c r="H160" s="3">
        <f>IF(ISERR(LN(Table1312[[#This Row],[Close]]/E159)),"-",LN(Table1312[[#This Row],[Close]]/E159))</f>
        <v>5.1664216699938668E-3</v>
      </c>
    </row>
    <row r="161" spans="1:8" x14ac:dyDescent="0.3">
      <c r="A161" s="2">
        <v>43333</v>
      </c>
      <c r="B161" s="1">
        <v>28295.85</v>
      </c>
      <c r="C161" s="1">
        <v>28305.95</v>
      </c>
      <c r="D161" s="1">
        <v>28151.9</v>
      </c>
      <c r="E161" s="1">
        <v>28257.9</v>
      </c>
      <c r="F161" s="1">
        <v>142439166</v>
      </c>
      <c r="G161" s="1">
        <v>3981.61</v>
      </c>
      <c r="H161" s="3">
        <f>IF(ISERR(LN(Table1312[[#This Row],[Close]]/E160)),"-",LN(Table1312[[#This Row],[Close]]/E160))</f>
        <v>-5.7843193495624179E-4</v>
      </c>
    </row>
    <row r="162" spans="1:8" x14ac:dyDescent="0.3">
      <c r="A162" s="2">
        <v>43335</v>
      </c>
      <c r="B162" s="1">
        <v>28321.95</v>
      </c>
      <c r="C162" s="1">
        <v>28325.45</v>
      </c>
      <c r="D162" s="1">
        <v>27965.35</v>
      </c>
      <c r="E162" s="1">
        <v>28027.9</v>
      </c>
      <c r="F162" s="1">
        <v>133387354</v>
      </c>
      <c r="G162" s="1">
        <v>4353.3999999999996</v>
      </c>
      <c r="H162" s="3">
        <f>IF(ISERR(LN(Table1312[[#This Row],[Close]]/E161)),"-",LN(Table1312[[#This Row],[Close]]/E161))</f>
        <v>-8.1726218752776487E-3</v>
      </c>
    </row>
    <row r="163" spans="1:8" x14ac:dyDescent="0.3">
      <c r="A163" s="2">
        <v>43336</v>
      </c>
      <c r="B163" s="1">
        <v>27954.25</v>
      </c>
      <c r="C163" s="1">
        <v>28122.75</v>
      </c>
      <c r="D163" s="1">
        <v>27782.799999999999</v>
      </c>
      <c r="E163" s="1">
        <v>27834.7</v>
      </c>
      <c r="F163" s="1">
        <v>169952869</v>
      </c>
      <c r="G163" s="1">
        <v>4734.87</v>
      </c>
      <c r="H163" s="3">
        <f>IF(ISERR(LN(Table1312[[#This Row],[Close]]/E162)),"-",LN(Table1312[[#This Row],[Close]]/E162))</f>
        <v>-6.9169988615583617E-3</v>
      </c>
    </row>
    <row r="164" spans="1:8" x14ac:dyDescent="0.3">
      <c r="A164" s="2">
        <v>43339</v>
      </c>
      <c r="B164" s="1">
        <v>27971.25</v>
      </c>
      <c r="C164" s="1">
        <v>28317.75</v>
      </c>
      <c r="D164" s="1">
        <v>27958.2</v>
      </c>
      <c r="E164" s="1">
        <v>28264.2</v>
      </c>
      <c r="F164" s="1">
        <v>146706980</v>
      </c>
      <c r="G164" s="1">
        <v>4960.34</v>
      </c>
      <c r="H164" s="3">
        <f>IF(ISERR(LN(Table1312[[#This Row],[Close]]/E163)),"-",LN(Table1312[[#This Row],[Close]]/E163))</f>
        <v>1.5312542391413261E-2</v>
      </c>
    </row>
    <row r="165" spans="1:8" x14ac:dyDescent="0.3">
      <c r="A165" s="2">
        <v>43340</v>
      </c>
      <c r="B165" s="1">
        <v>28379.9</v>
      </c>
      <c r="C165" s="1">
        <v>28388.65</v>
      </c>
      <c r="D165" s="1">
        <v>28152.7</v>
      </c>
      <c r="E165" s="1">
        <v>28269.65</v>
      </c>
      <c r="F165" s="1">
        <v>144026112</v>
      </c>
      <c r="G165" s="1">
        <v>4298.92</v>
      </c>
      <c r="H165" s="3">
        <f>IF(ISERR(LN(Table1312[[#This Row],[Close]]/E164)),"-",LN(Table1312[[#This Row],[Close]]/E164))</f>
        <v>1.9280484229833525E-4</v>
      </c>
    </row>
    <row r="166" spans="1:8" x14ac:dyDescent="0.3">
      <c r="A166" s="2">
        <v>43341</v>
      </c>
      <c r="B166" s="1">
        <v>28233.4</v>
      </c>
      <c r="C166" s="1">
        <v>28344.1</v>
      </c>
      <c r="D166" s="1">
        <v>28167.8</v>
      </c>
      <c r="E166" s="1">
        <v>28224.1</v>
      </c>
      <c r="F166" s="1">
        <v>168875762</v>
      </c>
      <c r="G166" s="1">
        <v>5230.8</v>
      </c>
      <c r="H166" s="3">
        <f>IF(ISERR(LN(Table1312[[#This Row],[Close]]/E165)),"-",LN(Table1312[[#This Row],[Close]]/E165))</f>
        <v>-1.6125681113608929E-3</v>
      </c>
    </row>
    <row r="167" spans="1:8" x14ac:dyDescent="0.3">
      <c r="A167" s="2">
        <v>43342</v>
      </c>
      <c r="B167" s="1">
        <v>28233.7</v>
      </c>
      <c r="C167" s="1">
        <v>28233.7</v>
      </c>
      <c r="D167" s="1">
        <v>27961.75</v>
      </c>
      <c r="E167" s="1">
        <v>28103.25</v>
      </c>
      <c r="F167" s="1">
        <v>186360757</v>
      </c>
      <c r="G167" s="1">
        <v>6092.45</v>
      </c>
      <c r="H167" s="3">
        <f>IF(ISERR(LN(Table1312[[#This Row],[Close]]/E166)),"-",LN(Table1312[[#This Row],[Close]]/E166))</f>
        <v>-4.2909948872276718E-3</v>
      </c>
    </row>
    <row r="168" spans="1:8" x14ac:dyDescent="0.3">
      <c r="A168" s="2">
        <v>43343</v>
      </c>
      <c r="B168" s="1">
        <v>27998</v>
      </c>
      <c r="C168" s="1">
        <v>28157.35</v>
      </c>
      <c r="D168" s="1">
        <v>27940.95</v>
      </c>
      <c r="E168" s="1">
        <v>28061.75</v>
      </c>
      <c r="F168" s="1">
        <v>229622699</v>
      </c>
      <c r="G168" s="1">
        <v>7069.12</v>
      </c>
      <c r="H168" s="3">
        <f>IF(ISERR(LN(Table1312[[#This Row],[Close]]/E167)),"-",LN(Table1312[[#This Row],[Close]]/E167))</f>
        <v>-1.4777889273574392E-3</v>
      </c>
    </row>
    <row r="169" spans="1:8" x14ac:dyDescent="0.3">
      <c r="A169" s="2">
        <v>43346</v>
      </c>
      <c r="B169" s="1">
        <v>28199.45</v>
      </c>
      <c r="C169" s="1">
        <v>28203.200000000001</v>
      </c>
      <c r="D169" s="1">
        <v>27777.4</v>
      </c>
      <c r="E169" s="1">
        <v>27819.5</v>
      </c>
      <c r="F169" s="1">
        <v>127011210</v>
      </c>
      <c r="G169" s="1">
        <v>3746.12</v>
      </c>
      <c r="H169" s="3">
        <f>IF(ISERR(LN(Table1312[[#This Row],[Close]]/E168)),"-",LN(Table1312[[#This Row],[Close]]/E168))</f>
        <v>-8.6702254351569662E-3</v>
      </c>
    </row>
    <row r="170" spans="1:8" x14ac:dyDescent="0.3">
      <c r="A170" s="2">
        <v>43347</v>
      </c>
      <c r="B170" s="1">
        <v>27845.55</v>
      </c>
      <c r="C170" s="1">
        <v>27875.15</v>
      </c>
      <c r="D170" s="1">
        <v>27385.85</v>
      </c>
      <c r="E170" s="1">
        <v>27430.75</v>
      </c>
      <c r="F170" s="1">
        <v>165858496</v>
      </c>
      <c r="G170" s="1">
        <v>4714.18</v>
      </c>
      <c r="H170" s="3">
        <f>IF(ISERR(LN(Table1312[[#This Row],[Close]]/E169)),"-",LN(Table1312[[#This Row],[Close]]/E169))</f>
        <v>-1.4072566750624429E-2</v>
      </c>
    </row>
    <row r="171" spans="1:8" x14ac:dyDescent="0.3">
      <c r="A171" s="2">
        <v>43348</v>
      </c>
      <c r="B171" s="1">
        <v>27409.3</v>
      </c>
      <c r="C171" s="1">
        <v>27506.3</v>
      </c>
      <c r="D171" s="1">
        <v>27136.05</v>
      </c>
      <c r="E171" s="1">
        <v>27376.05</v>
      </c>
      <c r="F171" s="1">
        <v>131880484</v>
      </c>
      <c r="G171" s="1">
        <v>3854.47</v>
      </c>
      <c r="H171" s="3">
        <f>IF(ISERR(LN(Table1312[[#This Row],[Close]]/E170)),"-",LN(Table1312[[#This Row],[Close]]/E170))</f>
        <v>-1.996103336168298E-3</v>
      </c>
    </row>
    <row r="172" spans="1:8" x14ac:dyDescent="0.3">
      <c r="A172" s="2">
        <v>43349</v>
      </c>
      <c r="B172" s="1">
        <v>27464.25</v>
      </c>
      <c r="C172" s="1">
        <v>27552.799999999999</v>
      </c>
      <c r="D172" s="1">
        <v>27246.25</v>
      </c>
      <c r="E172" s="1">
        <v>27468.7</v>
      </c>
      <c r="F172" s="1">
        <v>120287292</v>
      </c>
      <c r="G172" s="1">
        <v>3808.19</v>
      </c>
      <c r="H172" s="3">
        <f>IF(ISERR(LN(Table1312[[#This Row],[Close]]/E171)),"-",LN(Table1312[[#This Row],[Close]]/E171))</f>
        <v>3.3786310680398736E-3</v>
      </c>
    </row>
    <row r="173" spans="1:8" x14ac:dyDescent="0.3">
      <c r="A173" s="2">
        <v>43350</v>
      </c>
      <c r="B173" s="1">
        <v>27439.25</v>
      </c>
      <c r="C173" s="1">
        <v>27512.5</v>
      </c>
      <c r="D173" s="1">
        <v>27232.799999999999</v>
      </c>
      <c r="E173" s="1">
        <v>27481.45</v>
      </c>
      <c r="F173" s="1">
        <v>144905496</v>
      </c>
      <c r="G173" s="1">
        <v>4409.7299999999996</v>
      </c>
      <c r="H173" s="3">
        <f>IF(ISERR(LN(Table1312[[#This Row],[Close]]/E172)),"-",LN(Table1312[[#This Row],[Close]]/E172))</f>
        <v>4.6405697632523405E-4</v>
      </c>
    </row>
    <row r="174" spans="1:8" x14ac:dyDescent="0.3">
      <c r="A174" s="2">
        <v>43353</v>
      </c>
      <c r="B174" s="1">
        <v>27395.200000000001</v>
      </c>
      <c r="C174" s="1">
        <v>27404.85</v>
      </c>
      <c r="D174" s="1">
        <v>27142.55</v>
      </c>
      <c r="E174" s="1">
        <v>27201.75</v>
      </c>
      <c r="F174" s="1">
        <v>178147552</v>
      </c>
      <c r="G174" s="1">
        <v>6363.64</v>
      </c>
      <c r="H174" s="3">
        <f>IF(ISERR(LN(Table1312[[#This Row],[Close]]/E173)),"-",LN(Table1312[[#This Row],[Close]]/E173))</f>
        <v>-1.0229922142204305E-2</v>
      </c>
    </row>
    <row r="175" spans="1:8" x14ac:dyDescent="0.3">
      <c r="A175" s="2">
        <v>43354</v>
      </c>
      <c r="B175" s="1">
        <v>27295.200000000001</v>
      </c>
      <c r="C175" s="1">
        <v>27318.45</v>
      </c>
      <c r="D175" s="1">
        <v>26772.25</v>
      </c>
      <c r="E175" s="1">
        <v>26807.5</v>
      </c>
      <c r="F175" s="1">
        <v>160826279</v>
      </c>
      <c r="G175" s="1">
        <v>5575.27</v>
      </c>
      <c r="H175" s="3">
        <f>IF(ISERR(LN(Table1312[[#This Row],[Close]]/E174)),"-",LN(Table1312[[#This Row],[Close]]/E174))</f>
        <v>-1.4599610355466572E-2</v>
      </c>
    </row>
    <row r="176" spans="1:8" x14ac:dyDescent="0.3">
      <c r="A176" s="2">
        <v>43355</v>
      </c>
      <c r="B176" s="1">
        <v>26895.15</v>
      </c>
      <c r="C176" s="1">
        <v>26895.15</v>
      </c>
      <c r="D176" s="1">
        <v>26555.15</v>
      </c>
      <c r="E176" s="1">
        <v>26819.200000000001</v>
      </c>
      <c r="F176" s="1">
        <v>174201027</v>
      </c>
      <c r="G176" s="1">
        <v>4921.26</v>
      </c>
      <c r="H176" s="3">
        <f>IF(ISERR(LN(Table1312[[#This Row],[Close]]/E175)),"-",LN(Table1312[[#This Row],[Close]]/E175))</f>
        <v>4.3634981028628625E-4</v>
      </c>
    </row>
    <row r="177" spans="1:8" x14ac:dyDescent="0.3">
      <c r="A177" s="2">
        <v>43357</v>
      </c>
      <c r="B177" s="1">
        <v>27059.85</v>
      </c>
      <c r="C177" s="1">
        <v>27205.75</v>
      </c>
      <c r="D177" s="1">
        <v>26989.8</v>
      </c>
      <c r="E177" s="1">
        <v>27163.85</v>
      </c>
      <c r="F177" s="1">
        <v>136633270</v>
      </c>
      <c r="G177" s="1">
        <v>4403.1000000000004</v>
      </c>
      <c r="H177" s="3">
        <f>IF(ISERR(LN(Table1312[[#This Row],[Close]]/E176)),"-",LN(Table1312[[#This Row],[Close]]/E176))</f>
        <v>1.2768996299417718E-2</v>
      </c>
    </row>
    <row r="178" spans="1:8" x14ac:dyDescent="0.3">
      <c r="A178" s="2">
        <v>43360</v>
      </c>
      <c r="B178" s="1">
        <v>27002.6</v>
      </c>
      <c r="C178" s="1">
        <v>27002.6</v>
      </c>
      <c r="D178" s="1">
        <v>26743.4</v>
      </c>
      <c r="E178" s="1">
        <v>26820.3</v>
      </c>
      <c r="F178" s="1">
        <v>115283101</v>
      </c>
      <c r="G178" s="1">
        <v>3192.51</v>
      </c>
      <c r="H178" s="3">
        <f>IF(ISERR(LN(Table1312[[#This Row],[Close]]/E177)),"-",LN(Table1312[[#This Row],[Close]]/E177))</f>
        <v>-1.2727981748567943E-2</v>
      </c>
    </row>
    <row r="179" spans="1:8" x14ac:dyDescent="0.3">
      <c r="A179" s="2">
        <v>43361</v>
      </c>
      <c r="B179" s="1">
        <v>26757</v>
      </c>
      <c r="C179" s="1">
        <v>26901.05</v>
      </c>
      <c r="D179" s="1">
        <v>26407.45</v>
      </c>
      <c r="E179" s="1">
        <v>26441.45</v>
      </c>
      <c r="F179" s="1">
        <v>308575632</v>
      </c>
      <c r="G179" s="1">
        <v>6201.28</v>
      </c>
      <c r="H179" s="3">
        <f>IF(ISERR(LN(Table1312[[#This Row],[Close]]/E178)),"-",LN(Table1312[[#This Row],[Close]]/E178))</f>
        <v>-1.4226208843762057E-2</v>
      </c>
    </row>
    <row r="180" spans="1:8" x14ac:dyDescent="0.3">
      <c r="A180" s="2">
        <v>43362</v>
      </c>
      <c r="B180" s="1">
        <v>26532</v>
      </c>
      <c r="C180" s="1">
        <v>26611.599999999999</v>
      </c>
      <c r="D180" s="1">
        <v>26235.7</v>
      </c>
      <c r="E180" s="1">
        <v>26277.35</v>
      </c>
      <c r="F180" s="1">
        <v>244393690</v>
      </c>
      <c r="G180" s="1">
        <v>5745.5</v>
      </c>
      <c r="H180" s="3">
        <f>IF(ISERR(LN(Table1312[[#This Row],[Close]]/E179)),"-",LN(Table1312[[#This Row],[Close]]/E179))</f>
        <v>-6.2255032360425235E-3</v>
      </c>
    </row>
    <row r="181" spans="1:8" x14ac:dyDescent="0.3">
      <c r="A181" s="2">
        <v>43364</v>
      </c>
      <c r="B181" s="1">
        <v>26331.05</v>
      </c>
      <c r="C181" s="1">
        <v>26490.400000000001</v>
      </c>
      <c r="D181" s="1">
        <v>25053.35</v>
      </c>
      <c r="E181" s="1">
        <v>25596.9</v>
      </c>
      <c r="F181" s="1">
        <v>547285580</v>
      </c>
      <c r="G181" s="1">
        <v>14634.54</v>
      </c>
      <c r="H181" s="3">
        <f>IF(ISERR(LN(Table1312[[#This Row],[Close]]/E180)),"-",LN(Table1312[[#This Row],[Close]]/E180))</f>
        <v>-2.6236100990418516E-2</v>
      </c>
    </row>
    <row r="182" spans="1:8" x14ac:dyDescent="0.3">
      <c r="A182" s="2">
        <v>43367</v>
      </c>
      <c r="B182" s="1">
        <v>25645.05</v>
      </c>
      <c r="C182" s="1">
        <v>25649.7</v>
      </c>
      <c r="D182" s="1">
        <v>24904.5</v>
      </c>
      <c r="E182" s="1">
        <v>24970.35</v>
      </c>
      <c r="F182" s="1">
        <v>272396270</v>
      </c>
      <c r="G182" s="1">
        <v>7233.55</v>
      </c>
      <c r="H182" s="3">
        <f>IF(ISERR(LN(Table1312[[#This Row],[Close]]/E181)),"-",LN(Table1312[[#This Row],[Close]]/E181))</f>
        <v>-2.4782129389445493E-2</v>
      </c>
    </row>
    <row r="183" spans="1:8" x14ac:dyDescent="0.3">
      <c r="A183" s="2">
        <v>43368</v>
      </c>
      <c r="B183" s="1">
        <v>24947.7</v>
      </c>
      <c r="C183" s="1">
        <v>25406.95</v>
      </c>
      <c r="D183" s="1">
        <v>24678.25</v>
      </c>
      <c r="E183" s="1">
        <v>25330.35</v>
      </c>
      <c r="F183" s="1">
        <v>329548199</v>
      </c>
      <c r="G183" s="1">
        <v>8339.92</v>
      </c>
      <c r="H183" s="3">
        <f>IF(ISERR(LN(Table1312[[#This Row],[Close]]/E182)),"-",LN(Table1312[[#This Row],[Close]]/E182))</f>
        <v>1.431416051207013E-2</v>
      </c>
    </row>
    <row r="184" spans="1:8" x14ac:dyDescent="0.3">
      <c r="A184" s="2">
        <v>43369</v>
      </c>
      <c r="B184" s="1">
        <v>25525.1</v>
      </c>
      <c r="C184" s="1">
        <v>25525.1</v>
      </c>
      <c r="D184" s="1">
        <v>25197.35</v>
      </c>
      <c r="E184" s="1">
        <v>25376.3</v>
      </c>
      <c r="F184" s="1">
        <v>215055339</v>
      </c>
      <c r="G184" s="1">
        <v>5556.79</v>
      </c>
      <c r="H184" s="3">
        <f>IF(ISERR(LN(Table1312[[#This Row],[Close]]/E183)),"-",LN(Table1312[[#This Row],[Close]]/E183))</f>
        <v>1.8123860510536269E-3</v>
      </c>
    </row>
    <row r="185" spans="1:8" x14ac:dyDescent="0.3">
      <c r="A185" s="2">
        <v>43370</v>
      </c>
      <c r="B185" s="1">
        <v>25442.1</v>
      </c>
      <c r="C185" s="1">
        <v>25452.5</v>
      </c>
      <c r="D185" s="1">
        <v>25007.05</v>
      </c>
      <c r="E185" s="1">
        <v>25042.15</v>
      </c>
      <c r="F185" s="1">
        <v>262822577</v>
      </c>
      <c r="G185" s="1">
        <v>6524.63</v>
      </c>
      <c r="H185" s="3">
        <f>IF(ISERR(LN(Table1312[[#This Row],[Close]]/E184)),"-",LN(Table1312[[#This Row],[Close]]/E184))</f>
        <v>-1.3255262411032715E-2</v>
      </c>
    </row>
    <row r="186" spans="1:8" x14ac:dyDescent="0.3">
      <c r="A186" s="2">
        <v>43371</v>
      </c>
      <c r="B186" s="1">
        <v>25135.8</v>
      </c>
      <c r="C186" s="1">
        <v>25354.7</v>
      </c>
      <c r="D186" s="1">
        <v>24919.25</v>
      </c>
      <c r="E186" s="1">
        <v>25119.85</v>
      </c>
      <c r="F186" s="1">
        <v>367109389</v>
      </c>
      <c r="G186" s="1">
        <v>7890.09</v>
      </c>
      <c r="H186" s="3">
        <f>IF(ISERR(LN(Table1312[[#This Row],[Close]]/E185)),"-",LN(Table1312[[#This Row],[Close]]/E185))</f>
        <v>3.0979650788673196E-3</v>
      </c>
    </row>
    <row r="187" spans="1:8" x14ac:dyDescent="0.3">
      <c r="A187" s="2">
        <v>43374</v>
      </c>
      <c r="B187" s="1">
        <v>24943.9</v>
      </c>
      <c r="C187" s="1">
        <v>25412.15</v>
      </c>
      <c r="D187" s="1">
        <v>24707.65</v>
      </c>
      <c r="E187" s="1">
        <v>25367</v>
      </c>
      <c r="F187" s="1">
        <v>304703170</v>
      </c>
      <c r="G187" s="1">
        <v>8248.86</v>
      </c>
      <c r="H187" s="3">
        <f>IF(ISERR(LN(Table1312[[#This Row],[Close]]/E186)),"-",LN(Table1312[[#This Row],[Close]]/E186))</f>
        <v>9.7907464730715415E-3</v>
      </c>
    </row>
    <row r="188" spans="1:8" x14ac:dyDescent="0.3">
      <c r="A188" s="2">
        <v>43376</v>
      </c>
      <c r="B188" s="1">
        <v>25290.55</v>
      </c>
      <c r="C188" s="1">
        <v>25470.05</v>
      </c>
      <c r="D188" s="1">
        <v>25026.35</v>
      </c>
      <c r="E188" s="1">
        <v>25069.9</v>
      </c>
      <c r="F188" s="1">
        <v>261054513</v>
      </c>
      <c r="G188" s="1">
        <v>7025.24</v>
      </c>
      <c r="H188" s="3">
        <f>IF(ISERR(LN(Table1312[[#This Row],[Close]]/E187)),"-",LN(Table1312[[#This Row],[Close]]/E187))</f>
        <v>-1.178119338668702E-2</v>
      </c>
    </row>
    <row r="189" spans="1:8" x14ac:dyDescent="0.3">
      <c r="A189" s="2">
        <v>43377</v>
      </c>
      <c r="B189" s="1">
        <v>24735.15</v>
      </c>
      <c r="C189" s="1">
        <v>24893.4</v>
      </c>
      <c r="D189" s="1">
        <v>24501.05</v>
      </c>
      <c r="E189" s="1">
        <v>24819.3</v>
      </c>
      <c r="F189" s="1">
        <v>245813411</v>
      </c>
      <c r="G189" s="1">
        <v>6980.52</v>
      </c>
      <c r="H189" s="3">
        <f>IF(ISERR(LN(Table1312[[#This Row],[Close]]/E188)),"-",LN(Table1312[[#This Row],[Close]]/E188))</f>
        <v>-1.0046347014273684E-2</v>
      </c>
    </row>
    <row r="190" spans="1:8" x14ac:dyDescent="0.3">
      <c r="A190" s="2">
        <v>43378</v>
      </c>
      <c r="B190" s="1">
        <v>24741.65</v>
      </c>
      <c r="C190" s="1">
        <v>25080.2</v>
      </c>
      <c r="D190" s="1">
        <v>24250.65</v>
      </c>
      <c r="E190" s="1">
        <v>24443.45</v>
      </c>
      <c r="F190" s="1">
        <v>230429144</v>
      </c>
      <c r="G190" s="1">
        <v>6217.03</v>
      </c>
      <c r="H190" s="3">
        <f>IF(ISERR(LN(Table1312[[#This Row],[Close]]/E189)),"-",LN(Table1312[[#This Row],[Close]]/E189))</f>
        <v>-1.5259289946267829E-2</v>
      </c>
    </row>
    <row r="191" spans="1:8" x14ac:dyDescent="0.3">
      <c r="A191" s="2">
        <v>43381</v>
      </c>
      <c r="B191" s="1">
        <v>24470.75</v>
      </c>
      <c r="C191" s="1">
        <v>24745.35</v>
      </c>
      <c r="D191" s="1">
        <v>24240.05</v>
      </c>
      <c r="E191" s="1">
        <v>24618.35</v>
      </c>
      <c r="F191" s="1">
        <v>223867274</v>
      </c>
      <c r="G191" s="1">
        <v>5799.32</v>
      </c>
      <c r="H191" s="3">
        <f>IF(ISERR(LN(Table1312[[#This Row],[Close]]/E190)),"-",LN(Table1312[[#This Row],[Close]]/E190))</f>
        <v>7.1298134560254939E-3</v>
      </c>
    </row>
    <row r="192" spans="1:8" x14ac:dyDescent="0.3">
      <c r="A192" s="2">
        <v>43382</v>
      </c>
      <c r="B192" s="1">
        <v>24703.65</v>
      </c>
      <c r="C192" s="1">
        <v>24759.9</v>
      </c>
      <c r="D192" s="1">
        <v>24464.9</v>
      </c>
      <c r="E192" s="1">
        <v>24527.65</v>
      </c>
      <c r="F192" s="1">
        <v>175374004</v>
      </c>
      <c r="G192" s="1">
        <v>4179.4399999999996</v>
      </c>
      <c r="H192" s="3">
        <f>IF(ISERR(LN(Table1312[[#This Row],[Close]]/E191)),"-",LN(Table1312[[#This Row],[Close]]/E191))</f>
        <v>-3.691047205201514E-3</v>
      </c>
    </row>
    <row r="193" spans="1:8" x14ac:dyDescent="0.3">
      <c r="A193" s="2">
        <v>43383</v>
      </c>
      <c r="B193" s="1">
        <v>24596.6</v>
      </c>
      <c r="C193" s="1">
        <v>25371.15</v>
      </c>
      <c r="D193" s="1">
        <v>24559.9</v>
      </c>
      <c r="E193" s="1">
        <v>25321.7</v>
      </c>
      <c r="F193" s="1">
        <v>227005049</v>
      </c>
      <c r="G193" s="1">
        <v>5962.1</v>
      </c>
      <c r="H193" s="3">
        <f>IF(ISERR(LN(Table1312[[#This Row],[Close]]/E192)),"-",LN(Table1312[[#This Row],[Close]]/E192))</f>
        <v>3.1860683001205536E-2</v>
      </c>
    </row>
    <row r="194" spans="1:8" x14ac:dyDescent="0.3">
      <c r="A194" s="2">
        <v>43384</v>
      </c>
      <c r="B194" s="1">
        <v>24541.75</v>
      </c>
      <c r="C194" s="1">
        <v>24940.1</v>
      </c>
      <c r="D194" s="1">
        <v>24493.7</v>
      </c>
      <c r="E194" s="1">
        <v>24783.95</v>
      </c>
      <c r="F194" s="1">
        <v>255410789</v>
      </c>
      <c r="G194" s="1">
        <v>6721.36</v>
      </c>
      <c r="H194" s="3">
        <f>IF(ISERR(LN(Table1312[[#This Row],[Close]]/E193)),"-",LN(Table1312[[#This Row],[Close]]/E193))</f>
        <v>-2.1465469380584766E-2</v>
      </c>
    </row>
    <row r="195" spans="1:8" x14ac:dyDescent="0.3">
      <c r="A195" s="2">
        <v>43385</v>
      </c>
      <c r="B195" s="1">
        <v>25001.95</v>
      </c>
      <c r="C195" s="1">
        <v>25484.2</v>
      </c>
      <c r="D195" s="1">
        <v>24975.45</v>
      </c>
      <c r="E195" s="1">
        <v>25395.85</v>
      </c>
      <c r="F195" s="1">
        <v>200602244</v>
      </c>
      <c r="G195" s="1">
        <v>5803.45</v>
      </c>
      <c r="H195" s="3">
        <f>IF(ISERR(LN(Table1312[[#This Row],[Close]]/E194)),"-",LN(Table1312[[#This Row],[Close]]/E194))</f>
        <v>2.4389508606923613E-2</v>
      </c>
    </row>
    <row r="196" spans="1:8" x14ac:dyDescent="0.3">
      <c r="A196" s="2">
        <v>43388</v>
      </c>
      <c r="B196" s="1">
        <v>25444</v>
      </c>
      <c r="C196" s="1">
        <v>25466.2</v>
      </c>
      <c r="D196" s="1">
        <v>25147.8</v>
      </c>
      <c r="E196" s="1">
        <v>25388.05</v>
      </c>
      <c r="F196" s="1">
        <v>146636264</v>
      </c>
      <c r="G196" s="1">
        <v>4393.26</v>
      </c>
      <c r="H196" s="3">
        <f>IF(ISERR(LN(Table1312[[#This Row],[Close]]/E195)),"-",LN(Table1312[[#This Row],[Close]]/E195))</f>
        <v>-3.0718397213815409E-4</v>
      </c>
    </row>
    <row r="197" spans="1:8" x14ac:dyDescent="0.3">
      <c r="A197" s="2">
        <v>43389</v>
      </c>
      <c r="B197" s="1">
        <v>25414.2</v>
      </c>
      <c r="C197" s="1">
        <v>25707.05</v>
      </c>
      <c r="D197" s="1">
        <v>25351.8</v>
      </c>
      <c r="E197" s="1">
        <v>25589.65</v>
      </c>
      <c r="F197" s="1">
        <v>226063396</v>
      </c>
      <c r="G197" s="1">
        <v>5917.4</v>
      </c>
      <c r="H197" s="3">
        <f>IF(ISERR(LN(Table1312[[#This Row],[Close]]/E196)),"-",LN(Table1312[[#This Row],[Close]]/E196))</f>
        <v>7.9093819838376243E-3</v>
      </c>
    </row>
    <row r="198" spans="1:8" x14ac:dyDescent="0.3">
      <c r="A198" s="2">
        <v>43390</v>
      </c>
      <c r="B198" s="1">
        <v>25839.1</v>
      </c>
      <c r="C198" s="1">
        <v>25915.35</v>
      </c>
      <c r="D198" s="1">
        <v>25101.95</v>
      </c>
      <c r="E198" s="1">
        <v>25188.6</v>
      </c>
      <c r="F198" s="1">
        <v>182759960</v>
      </c>
      <c r="G198" s="1">
        <v>4927.1899999999996</v>
      </c>
      <c r="H198" s="3">
        <f>IF(ISERR(LN(Table1312[[#This Row],[Close]]/E197)),"-",LN(Table1312[[#This Row],[Close]]/E197))</f>
        <v>-1.5796461650636969E-2</v>
      </c>
    </row>
    <row r="199" spans="1:8" x14ac:dyDescent="0.3">
      <c r="A199" s="2">
        <v>43392</v>
      </c>
      <c r="B199" s="1">
        <v>24966.5</v>
      </c>
      <c r="C199" s="1">
        <v>25277.9</v>
      </c>
      <c r="D199" s="1">
        <v>24922.65</v>
      </c>
      <c r="E199" s="1">
        <v>25085.8</v>
      </c>
      <c r="F199" s="1">
        <v>200900442</v>
      </c>
      <c r="G199" s="1">
        <v>5390.27</v>
      </c>
      <c r="H199" s="3">
        <f>IF(ISERR(LN(Table1312[[#This Row],[Close]]/E198)),"-",LN(Table1312[[#This Row],[Close]]/E198))</f>
        <v>-4.0895622135058507E-3</v>
      </c>
    </row>
    <row r="200" spans="1:8" x14ac:dyDescent="0.3">
      <c r="A200" s="2">
        <v>43395</v>
      </c>
      <c r="B200" s="1">
        <v>25484.25</v>
      </c>
      <c r="C200" s="1">
        <v>25504.75</v>
      </c>
      <c r="D200" s="1">
        <v>25021.35</v>
      </c>
      <c r="E200" s="1">
        <v>25078.6</v>
      </c>
      <c r="F200" s="1">
        <v>172423369</v>
      </c>
      <c r="G200" s="1">
        <v>6136.64</v>
      </c>
      <c r="H200" s="3">
        <f>IF(ISERR(LN(Table1312[[#This Row],[Close]]/E199)),"-",LN(Table1312[[#This Row],[Close]]/E199))</f>
        <v>-2.8705616131920241E-4</v>
      </c>
    </row>
    <row r="201" spans="1:8" x14ac:dyDescent="0.3">
      <c r="A201" s="2">
        <v>43396</v>
      </c>
      <c r="B201" s="1">
        <v>24786.9</v>
      </c>
      <c r="C201" s="1">
        <v>25124.6</v>
      </c>
      <c r="D201" s="1">
        <v>24784.9</v>
      </c>
      <c r="E201" s="1">
        <v>24972.45</v>
      </c>
      <c r="F201" s="1">
        <v>144911236</v>
      </c>
      <c r="G201" s="1">
        <v>5373.28</v>
      </c>
      <c r="H201" s="3">
        <f>IF(ISERR(LN(Table1312[[#This Row],[Close]]/E200)),"-",LN(Table1312[[#This Row],[Close]]/E200))</f>
        <v>-4.2416756152975806E-3</v>
      </c>
    </row>
    <row r="202" spans="1:8" x14ac:dyDescent="0.3">
      <c r="A202" s="2">
        <v>43397</v>
      </c>
      <c r="B202" s="1">
        <v>25312.7</v>
      </c>
      <c r="C202" s="1">
        <v>25356.9</v>
      </c>
      <c r="D202" s="1">
        <v>24839.65</v>
      </c>
      <c r="E202" s="1">
        <v>25064.2</v>
      </c>
      <c r="F202" s="1">
        <v>176623910</v>
      </c>
      <c r="G202" s="1">
        <v>5399.39</v>
      </c>
      <c r="H202" s="3">
        <f>IF(ISERR(LN(Table1312[[#This Row],[Close]]/E201)),"-",LN(Table1312[[#This Row],[Close]]/E201))</f>
        <v>3.6673159706081555E-3</v>
      </c>
    </row>
    <row r="203" spans="1:8" x14ac:dyDescent="0.3">
      <c r="A203" s="2">
        <v>43398</v>
      </c>
      <c r="B203" s="1">
        <v>24841.5</v>
      </c>
      <c r="C203" s="1">
        <v>24977.35</v>
      </c>
      <c r="D203" s="1">
        <v>24696.85</v>
      </c>
      <c r="E203" s="1">
        <v>24817.45</v>
      </c>
      <c r="F203" s="1">
        <v>215033794</v>
      </c>
      <c r="G203" s="1">
        <v>6855.91</v>
      </c>
      <c r="H203" s="3">
        <f>IF(ISERR(LN(Table1312[[#This Row],[Close]]/E202)),"-",LN(Table1312[[#This Row],[Close]]/E202))</f>
        <v>-9.8934984180023035E-3</v>
      </c>
    </row>
    <row r="204" spans="1:8" x14ac:dyDescent="0.3">
      <c r="A204" s="2">
        <v>43399</v>
      </c>
      <c r="B204" s="1">
        <v>24771.85</v>
      </c>
      <c r="C204" s="1">
        <v>24771.95</v>
      </c>
      <c r="D204" s="1">
        <v>24353.1</v>
      </c>
      <c r="E204" s="1">
        <v>24421.05</v>
      </c>
      <c r="F204" s="1">
        <v>219130974</v>
      </c>
      <c r="G204" s="1">
        <v>5370.59</v>
      </c>
      <c r="H204" s="3">
        <f>IF(ISERR(LN(Table1312[[#This Row],[Close]]/E203)),"-",LN(Table1312[[#This Row],[Close]]/E203))</f>
        <v>-1.6101569471158362E-2</v>
      </c>
    </row>
    <row r="205" spans="1:8" x14ac:dyDescent="0.3">
      <c r="A205" s="2">
        <v>43402</v>
      </c>
      <c r="B205" s="1">
        <v>24647.95</v>
      </c>
      <c r="C205" s="1">
        <v>25023.75</v>
      </c>
      <c r="D205" s="1">
        <v>24404.55</v>
      </c>
      <c r="E205" s="1">
        <v>24959.7</v>
      </c>
      <c r="F205" s="1">
        <v>279844102</v>
      </c>
      <c r="G205" s="1">
        <v>8145.83</v>
      </c>
      <c r="H205" s="3">
        <f>IF(ISERR(LN(Table1312[[#This Row],[Close]]/E204)),"-",LN(Table1312[[#This Row],[Close]]/E204))</f>
        <v>2.1817058897037989E-2</v>
      </c>
    </row>
    <row r="206" spans="1:8" x14ac:dyDescent="0.3">
      <c r="A206" s="2">
        <v>43403</v>
      </c>
      <c r="B206" s="1">
        <v>24924.75</v>
      </c>
      <c r="C206" s="1">
        <v>25121.5</v>
      </c>
      <c r="D206" s="1">
        <v>24686.85</v>
      </c>
      <c r="E206" s="1">
        <v>24807.75</v>
      </c>
      <c r="F206" s="1">
        <v>257591034</v>
      </c>
      <c r="G206" s="1">
        <v>6320.86</v>
      </c>
      <c r="H206" s="3">
        <f>IF(ISERR(LN(Table1312[[#This Row],[Close]]/E205)),"-",LN(Table1312[[#This Row],[Close]]/E205))</f>
        <v>-6.1064198452445368E-3</v>
      </c>
    </row>
    <row r="207" spans="1:8" x14ac:dyDescent="0.3">
      <c r="A207" s="2">
        <v>43404</v>
      </c>
      <c r="B207" s="1">
        <v>24823.8</v>
      </c>
      <c r="C207" s="1">
        <v>25201.3</v>
      </c>
      <c r="D207" s="1">
        <v>24528.35</v>
      </c>
      <c r="E207" s="1">
        <v>25153.25</v>
      </c>
      <c r="F207" s="1">
        <v>241789641</v>
      </c>
      <c r="G207" s="1">
        <v>6831.52</v>
      </c>
      <c r="H207" s="3">
        <f>IF(ISERR(LN(Table1312[[#This Row],[Close]]/E206)),"-",LN(Table1312[[#This Row],[Close]]/E206))</f>
        <v>1.3831008496068003E-2</v>
      </c>
    </row>
    <row r="208" spans="1:8" x14ac:dyDescent="0.3">
      <c r="A208" s="2">
        <v>43405</v>
      </c>
      <c r="B208" s="1">
        <v>25285.200000000001</v>
      </c>
      <c r="C208" s="1">
        <v>25401.599999999999</v>
      </c>
      <c r="D208" s="1">
        <v>25129.45</v>
      </c>
      <c r="E208" s="1">
        <v>25323.65</v>
      </c>
      <c r="F208" s="1">
        <v>216612149</v>
      </c>
      <c r="G208" s="1">
        <v>6629.38</v>
      </c>
      <c r="H208" s="3">
        <f>IF(ISERR(LN(Table1312[[#This Row],[Close]]/E207)),"-",LN(Table1312[[#This Row],[Close]]/E207))</f>
        <v>6.7516288559439693E-3</v>
      </c>
    </row>
    <row r="209" spans="1:8" x14ac:dyDescent="0.3">
      <c r="A209" s="2">
        <v>43406</v>
      </c>
      <c r="B209" s="1">
        <v>25545.35</v>
      </c>
      <c r="C209" s="1">
        <v>25856.25</v>
      </c>
      <c r="D209" s="1">
        <v>25499.15</v>
      </c>
      <c r="E209" s="1">
        <v>25701.65</v>
      </c>
      <c r="F209" s="1">
        <v>297782501</v>
      </c>
      <c r="G209" s="1">
        <v>7743.94</v>
      </c>
      <c r="H209" s="3">
        <f>IF(ISERR(LN(Table1312[[#This Row],[Close]]/E208)),"-",LN(Table1312[[#This Row],[Close]]/E208))</f>
        <v>1.4816450469929281E-2</v>
      </c>
    </row>
    <row r="210" spans="1:8" x14ac:dyDescent="0.3">
      <c r="A210" s="2">
        <v>43409</v>
      </c>
      <c r="B210" s="1">
        <v>25731.55</v>
      </c>
      <c r="C210" s="1">
        <v>25788.2</v>
      </c>
      <c r="D210" s="1">
        <v>25534.400000000001</v>
      </c>
      <c r="E210" s="1">
        <v>25732.2</v>
      </c>
      <c r="F210" s="1">
        <v>188023500</v>
      </c>
      <c r="G210" s="1">
        <v>5530.01</v>
      </c>
      <c r="H210" s="3">
        <f>IF(ISERR(LN(Table1312[[#This Row],[Close]]/E209)),"-",LN(Table1312[[#This Row],[Close]]/E209))</f>
        <v>1.1879337670676414E-3</v>
      </c>
    </row>
    <row r="211" spans="1:8" x14ac:dyDescent="0.3">
      <c r="A211" s="2">
        <v>43410</v>
      </c>
      <c r="B211" s="1">
        <v>25747.4</v>
      </c>
      <c r="C211" s="1">
        <v>25860.75</v>
      </c>
      <c r="D211" s="1">
        <v>25558.35</v>
      </c>
      <c r="E211" s="1">
        <v>25598</v>
      </c>
      <c r="F211" s="1">
        <v>162090341</v>
      </c>
      <c r="G211" s="1">
        <v>5015.97</v>
      </c>
      <c r="H211" s="3">
        <f>IF(ISERR(LN(Table1312[[#This Row],[Close]]/E210)),"-",LN(Table1312[[#This Row],[Close]]/E210))</f>
        <v>-5.2289025083904718E-3</v>
      </c>
    </row>
    <row r="212" spans="1:8" x14ac:dyDescent="0.3">
      <c r="A212" s="2">
        <v>43411</v>
      </c>
      <c r="B212" s="1">
        <v>25818.1</v>
      </c>
      <c r="C212" s="1">
        <v>25824.400000000001</v>
      </c>
      <c r="D212" s="1">
        <v>25698.1</v>
      </c>
      <c r="E212" s="1">
        <v>25737.5</v>
      </c>
      <c r="F212" s="1">
        <v>18966564</v>
      </c>
      <c r="G212" s="1">
        <v>498.12</v>
      </c>
      <c r="H212" s="3">
        <f>IF(ISERR(LN(Table1312[[#This Row],[Close]]/E211)),"-",LN(Table1312[[#This Row],[Close]]/E211))</f>
        <v>5.4348489203078255E-3</v>
      </c>
    </row>
    <row r="213" spans="1:8" x14ac:dyDescent="0.3">
      <c r="A213" s="2">
        <v>43413</v>
      </c>
      <c r="B213" s="1">
        <v>25742.55</v>
      </c>
      <c r="C213" s="1">
        <v>25822.75</v>
      </c>
      <c r="D213" s="1">
        <v>25598.75</v>
      </c>
      <c r="E213" s="1">
        <v>25771</v>
      </c>
      <c r="F213" s="1">
        <v>145005871</v>
      </c>
      <c r="G213" s="1">
        <v>4275.96</v>
      </c>
      <c r="H213" s="3">
        <f>IF(ISERR(LN(Table1312[[#This Row],[Close]]/E212)),"-",LN(Table1312[[#This Row],[Close]]/E212))</f>
        <v>1.3007563692753927E-3</v>
      </c>
    </row>
    <row r="214" spans="1:8" x14ac:dyDescent="0.3">
      <c r="A214" s="2">
        <v>43416</v>
      </c>
      <c r="B214" s="1">
        <v>25816.15</v>
      </c>
      <c r="C214" s="1">
        <v>25907.200000000001</v>
      </c>
      <c r="D214" s="1">
        <v>25495.1</v>
      </c>
      <c r="E214" s="1">
        <v>25539.75</v>
      </c>
      <c r="F214" s="1">
        <v>115950746</v>
      </c>
      <c r="G214" s="1">
        <v>3409.51</v>
      </c>
      <c r="H214" s="3">
        <f>IF(ISERR(LN(Table1312[[#This Row],[Close]]/E213)),"-",LN(Table1312[[#This Row],[Close]]/E213))</f>
        <v>-9.0137667336520535E-3</v>
      </c>
    </row>
    <row r="215" spans="1:8" x14ac:dyDescent="0.3">
      <c r="A215" s="2">
        <v>43417</v>
      </c>
      <c r="B215" s="1">
        <v>25422</v>
      </c>
      <c r="C215" s="1">
        <v>25796.5</v>
      </c>
      <c r="D215" s="1">
        <v>25384.55</v>
      </c>
      <c r="E215" s="1">
        <v>25768.6</v>
      </c>
      <c r="F215" s="1">
        <v>141869413</v>
      </c>
      <c r="G215" s="1">
        <v>3960.71</v>
      </c>
      <c r="H215" s="3">
        <f>IF(ISERR(LN(Table1312[[#This Row],[Close]]/E214)),"-",LN(Table1312[[#This Row],[Close]]/E214))</f>
        <v>8.9206344624765555E-3</v>
      </c>
    </row>
    <row r="216" spans="1:8" x14ac:dyDescent="0.3">
      <c r="A216" s="2">
        <v>43418</v>
      </c>
      <c r="B216" s="1">
        <v>25952.400000000001</v>
      </c>
      <c r="C216" s="1">
        <v>26045.05</v>
      </c>
      <c r="D216" s="1">
        <v>25806.7</v>
      </c>
      <c r="E216" s="1">
        <v>25930.15</v>
      </c>
      <c r="F216" s="1">
        <v>194940269</v>
      </c>
      <c r="G216" s="1">
        <v>6211.45</v>
      </c>
      <c r="H216" s="3">
        <f>IF(ISERR(LN(Table1312[[#This Row],[Close]]/E215)),"-",LN(Table1312[[#This Row],[Close]]/E215))</f>
        <v>6.2496878870782592E-3</v>
      </c>
    </row>
    <row r="217" spans="1:8" x14ac:dyDescent="0.3">
      <c r="A217" s="2">
        <v>43419</v>
      </c>
      <c r="B217" s="1">
        <v>25946.2</v>
      </c>
      <c r="C217" s="1">
        <v>26197.599999999999</v>
      </c>
      <c r="D217" s="1">
        <v>25728</v>
      </c>
      <c r="E217" s="1">
        <v>26154.75</v>
      </c>
      <c r="F217" s="1">
        <v>171790148</v>
      </c>
      <c r="G217" s="1">
        <v>4842.53</v>
      </c>
      <c r="H217" s="3">
        <f>IF(ISERR(LN(Table1312[[#This Row],[Close]]/E216)),"-",LN(Table1312[[#This Row],[Close]]/E216))</f>
        <v>8.6244340359712783E-3</v>
      </c>
    </row>
    <row r="218" spans="1:8" x14ac:dyDescent="0.3">
      <c r="A218" s="2">
        <v>43420</v>
      </c>
      <c r="B218" s="1">
        <v>26205.35</v>
      </c>
      <c r="C218" s="1">
        <v>26332.75</v>
      </c>
      <c r="D218" s="1">
        <v>26122.55</v>
      </c>
      <c r="E218" s="1">
        <v>26245.55</v>
      </c>
      <c r="F218" s="1">
        <v>235671044</v>
      </c>
      <c r="G218" s="1">
        <v>6161.73</v>
      </c>
      <c r="H218" s="3">
        <f>IF(ISERR(LN(Table1312[[#This Row],[Close]]/E217)),"-",LN(Table1312[[#This Row],[Close]]/E217))</f>
        <v>3.4656324822664388E-3</v>
      </c>
    </row>
    <row r="219" spans="1:8" x14ac:dyDescent="0.3">
      <c r="A219" s="2">
        <v>43423</v>
      </c>
      <c r="B219" s="1">
        <v>26364.6</v>
      </c>
      <c r="C219" s="1">
        <v>26379.1</v>
      </c>
      <c r="D219" s="1">
        <v>26204.35</v>
      </c>
      <c r="E219" s="1">
        <v>26300.7</v>
      </c>
      <c r="F219" s="1">
        <v>172343045</v>
      </c>
      <c r="G219" s="1">
        <v>4593.46</v>
      </c>
      <c r="H219" s="3">
        <f>IF(ISERR(LN(Table1312[[#This Row],[Close]]/E218)),"-",LN(Table1312[[#This Row],[Close]]/E218))</f>
        <v>2.09910394177815E-3</v>
      </c>
    </row>
    <row r="220" spans="1:8" x14ac:dyDescent="0.3">
      <c r="A220" s="2">
        <v>43424</v>
      </c>
      <c r="B220" s="1">
        <v>26211.5</v>
      </c>
      <c r="C220" s="1">
        <v>26259.4</v>
      </c>
      <c r="D220" s="1">
        <v>26041.8</v>
      </c>
      <c r="E220" s="1">
        <v>26113.35</v>
      </c>
      <c r="F220" s="1">
        <v>189681759</v>
      </c>
      <c r="G220" s="1">
        <v>4547.93</v>
      </c>
      <c r="H220" s="3">
        <f>IF(ISERR(LN(Table1312[[#This Row],[Close]]/E219)),"-",LN(Table1312[[#This Row],[Close]]/E219))</f>
        <v>-7.1488769861764584E-3</v>
      </c>
    </row>
    <row r="221" spans="1:8" x14ac:dyDescent="0.3">
      <c r="A221" s="2">
        <v>43425</v>
      </c>
      <c r="B221" s="1">
        <v>26105.45</v>
      </c>
      <c r="C221" s="1">
        <v>26342.05</v>
      </c>
      <c r="D221" s="1">
        <v>26060.55</v>
      </c>
      <c r="E221" s="1">
        <v>26262.05</v>
      </c>
      <c r="F221" s="1">
        <v>159319280</v>
      </c>
      <c r="G221" s="1">
        <v>4105.57</v>
      </c>
      <c r="H221" s="3">
        <f>IF(ISERR(LN(Table1312[[#This Row],[Close]]/E220)),"-",LN(Table1312[[#This Row],[Close]]/E220))</f>
        <v>5.6782535136296677E-3</v>
      </c>
    </row>
    <row r="222" spans="1:8" x14ac:dyDescent="0.3">
      <c r="A222" s="2">
        <v>43426</v>
      </c>
      <c r="B222" s="1">
        <v>26233.65</v>
      </c>
      <c r="C222" s="1">
        <v>26323.95</v>
      </c>
      <c r="D222" s="1">
        <v>25947.85</v>
      </c>
      <c r="E222" s="1">
        <v>25999.45</v>
      </c>
      <c r="F222" s="1">
        <v>153931487</v>
      </c>
      <c r="G222" s="1">
        <v>3578.29</v>
      </c>
      <c r="H222" s="3">
        <f>IF(ISERR(LN(Table1312[[#This Row],[Close]]/E221)),"-",LN(Table1312[[#This Row],[Close]]/E221))</f>
        <v>-1.0049547374972729E-2</v>
      </c>
    </row>
    <row r="223" spans="1:8" x14ac:dyDescent="0.3">
      <c r="A223" s="2">
        <v>43430</v>
      </c>
      <c r="B223" s="1">
        <v>26096</v>
      </c>
      <c r="C223" s="1">
        <v>26396.6</v>
      </c>
      <c r="D223" s="1">
        <v>26025.05</v>
      </c>
      <c r="E223" s="1">
        <v>26365.599999999999</v>
      </c>
      <c r="F223" s="1">
        <v>174542785</v>
      </c>
      <c r="G223" s="1">
        <v>4851.74</v>
      </c>
      <c r="H223" s="3">
        <f>IF(ISERR(LN(Table1312[[#This Row],[Close]]/E222)),"-",LN(Table1312[[#This Row],[Close]]/E222))</f>
        <v>1.3984746215484421E-2</v>
      </c>
    </row>
    <row r="224" spans="1:8" x14ac:dyDescent="0.3">
      <c r="A224" s="2">
        <v>43431</v>
      </c>
      <c r="B224" s="1">
        <v>26286.1</v>
      </c>
      <c r="C224" s="1">
        <v>26491.25</v>
      </c>
      <c r="D224" s="1">
        <v>26268.65</v>
      </c>
      <c r="E224" s="1">
        <v>26443.1</v>
      </c>
      <c r="F224" s="1">
        <v>176101916</v>
      </c>
      <c r="G224" s="1">
        <v>4878.41</v>
      </c>
      <c r="H224" s="3">
        <f>IF(ISERR(LN(Table1312[[#This Row],[Close]]/E223)),"-",LN(Table1312[[#This Row],[Close]]/E223))</f>
        <v>2.9351245396403267E-3</v>
      </c>
    </row>
    <row r="225" spans="1:8" x14ac:dyDescent="0.3">
      <c r="A225" s="2">
        <v>43432</v>
      </c>
      <c r="B225" s="1">
        <v>26489.65</v>
      </c>
      <c r="C225" s="1">
        <v>26584.95</v>
      </c>
      <c r="D225" s="1">
        <v>26419.65</v>
      </c>
      <c r="E225" s="1">
        <v>26457.95</v>
      </c>
      <c r="F225" s="1">
        <v>255358541</v>
      </c>
      <c r="G225" s="1">
        <v>6055.94</v>
      </c>
      <c r="H225" s="3">
        <f>IF(ISERR(LN(Table1312[[#This Row],[Close]]/E224)),"-",LN(Table1312[[#This Row],[Close]]/E224))</f>
        <v>5.6142554410784889E-4</v>
      </c>
    </row>
    <row r="226" spans="1:8" x14ac:dyDescent="0.3">
      <c r="A226" s="2">
        <v>43433</v>
      </c>
      <c r="B226" s="1">
        <v>26641.599999999999</v>
      </c>
      <c r="C226" s="1">
        <v>27003.75</v>
      </c>
      <c r="D226" s="1">
        <v>26577.15</v>
      </c>
      <c r="E226" s="1">
        <v>26939.599999999999</v>
      </c>
      <c r="F226" s="1">
        <v>472107464</v>
      </c>
      <c r="G226" s="1">
        <v>11697.23</v>
      </c>
      <c r="H226" s="3">
        <f>IF(ISERR(LN(Table1312[[#This Row],[Close]]/E225)),"-",LN(Table1312[[#This Row],[Close]]/E225))</f>
        <v>1.8040642811225072E-2</v>
      </c>
    </row>
    <row r="227" spans="1:8" x14ac:dyDescent="0.3">
      <c r="A227" s="2">
        <v>43434</v>
      </c>
      <c r="B227" s="1">
        <v>27009.3</v>
      </c>
      <c r="C227" s="1">
        <v>27012.7</v>
      </c>
      <c r="D227" s="1">
        <v>26764.9</v>
      </c>
      <c r="E227" s="1">
        <v>26862.95</v>
      </c>
      <c r="F227" s="1">
        <v>228852954</v>
      </c>
      <c r="G227" s="1">
        <v>5768.23</v>
      </c>
      <c r="H227" s="3">
        <f>IF(ISERR(LN(Table1312[[#This Row],[Close]]/E226)),"-",LN(Table1312[[#This Row],[Close]]/E226))</f>
        <v>-2.8493092560599544E-3</v>
      </c>
    </row>
    <row r="228" spans="1:8" x14ac:dyDescent="0.3">
      <c r="A228" s="2">
        <v>43437</v>
      </c>
      <c r="B228" s="1">
        <v>27032.9</v>
      </c>
      <c r="C228" s="1">
        <v>27037.1</v>
      </c>
      <c r="D228" s="1">
        <v>26791.65</v>
      </c>
      <c r="E228" s="1">
        <v>26857.55</v>
      </c>
      <c r="F228" s="1">
        <v>205823981</v>
      </c>
      <c r="G228" s="1">
        <v>4958.1899999999996</v>
      </c>
      <c r="H228" s="3">
        <f>IF(ISERR(LN(Table1312[[#This Row],[Close]]/E227)),"-",LN(Table1312[[#This Row],[Close]]/E227))</f>
        <v>-2.010405717813418E-4</v>
      </c>
    </row>
    <row r="229" spans="1:8" x14ac:dyDescent="0.3">
      <c r="A229" s="2">
        <v>43438</v>
      </c>
      <c r="B229" s="1">
        <v>26809.5</v>
      </c>
      <c r="C229" s="1">
        <v>26843.8</v>
      </c>
      <c r="D229" s="1">
        <v>26644.75</v>
      </c>
      <c r="E229" s="1">
        <v>26693.8</v>
      </c>
      <c r="F229" s="1">
        <v>172608502</v>
      </c>
      <c r="G229" s="1">
        <v>4095.43</v>
      </c>
      <c r="H229" s="3">
        <f>IF(ISERR(LN(Table1312[[#This Row],[Close]]/E228)),"-",LN(Table1312[[#This Row],[Close]]/E228))</f>
        <v>-6.115644530678273E-3</v>
      </c>
    </row>
    <row r="230" spans="1:8" x14ac:dyDescent="0.3">
      <c r="A230" s="2">
        <v>43439</v>
      </c>
      <c r="B230" s="1">
        <v>26572.1</v>
      </c>
      <c r="C230" s="1">
        <v>26627.35</v>
      </c>
      <c r="D230" s="1">
        <v>26443.65</v>
      </c>
      <c r="E230" s="1">
        <v>26519.599999999999</v>
      </c>
      <c r="F230" s="1">
        <v>144478743</v>
      </c>
      <c r="G230" s="1">
        <v>4026.28</v>
      </c>
      <c r="H230" s="3">
        <f>IF(ISERR(LN(Table1312[[#This Row],[Close]]/E229)),"-",LN(Table1312[[#This Row],[Close]]/E229))</f>
        <v>-6.5472464558672065E-3</v>
      </c>
    </row>
    <row r="231" spans="1:8" x14ac:dyDescent="0.3">
      <c r="A231" s="2">
        <v>43440</v>
      </c>
      <c r="B231" s="1">
        <v>26339.1</v>
      </c>
      <c r="C231" s="1">
        <v>26359.9</v>
      </c>
      <c r="D231" s="1">
        <v>26149.45</v>
      </c>
      <c r="E231" s="1">
        <v>26198.3</v>
      </c>
      <c r="F231" s="1">
        <v>139141747</v>
      </c>
      <c r="G231" s="1">
        <v>3758.91</v>
      </c>
      <c r="H231" s="3">
        <f>IF(ISERR(LN(Table1312[[#This Row],[Close]]/E230)),"-",LN(Table1312[[#This Row],[Close]]/E230))</f>
        <v>-1.2189559081940261E-2</v>
      </c>
    </row>
    <row r="232" spans="1:8" x14ac:dyDescent="0.3">
      <c r="A232" s="2">
        <v>43441</v>
      </c>
      <c r="B232" s="1">
        <v>26307.4</v>
      </c>
      <c r="C232" s="1">
        <v>26659.7</v>
      </c>
      <c r="D232" s="1">
        <v>26252.1</v>
      </c>
      <c r="E232" s="1">
        <v>26594.3</v>
      </c>
      <c r="F232" s="1">
        <v>185529990</v>
      </c>
      <c r="G232" s="1">
        <v>7950.15</v>
      </c>
      <c r="H232" s="3">
        <f>IF(ISERR(LN(Table1312[[#This Row],[Close]]/E231)),"-",LN(Table1312[[#This Row],[Close]]/E231))</f>
        <v>1.5002383945190436E-2</v>
      </c>
    </row>
    <row r="233" spans="1:8" x14ac:dyDescent="0.3">
      <c r="A233" s="2">
        <v>43444</v>
      </c>
      <c r="B233" s="1">
        <v>26073.65</v>
      </c>
      <c r="C233" s="1">
        <v>26336.2</v>
      </c>
      <c r="D233" s="1">
        <v>26072</v>
      </c>
      <c r="E233" s="1">
        <v>26102.65</v>
      </c>
      <c r="F233" s="1">
        <v>156932519</v>
      </c>
      <c r="G233" s="1">
        <v>5857.99</v>
      </c>
      <c r="H233" s="3">
        <f>IF(ISERR(LN(Table1312[[#This Row],[Close]]/E232)),"-",LN(Table1312[[#This Row],[Close]]/E232))</f>
        <v>-1.8660065369288145E-2</v>
      </c>
    </row>
    <row r="234" spans="1:8" x14ac:dyDescent="0.3">
      <c r="A234" s="2">
        <v>43445</v>
      </c>
      <c r="B234" s="1">
        <v>25602.25</v>
      </c>
      <c r="C234" s="1">
        <v>26227.9</v>
      </c>
      <c r="D234" s="1">
        <v>25598.95</v>
      </c>
      <c r="E234" s="1">
        <v>26163.4</v>
      </c>
      <c r="F234" s="1">
        <v>264187458</v>
      </c>
      <c r="G234" s="1">
        <v>7737.87</v>
      </c>
      <c r="H234" s="3">
        <f>IF(ISERR(LN(Table1312[[#This Row],[Close]]/E233)),"-",LN(Table1312[[#This Row],[Close]]/E233))</f>
        <v>2.3246458210496343E-3</v>
      </c>
    </row>
    <row r="235" spans="1:8" x14ac:dyDescent="0.3">
      <c r="A235" s="2">
        <v>43446</v>
      </c>
      <c r="B235" s="1">
        <v>26286.25</v>
      </c>
      <c r="C235" s="1">
        <v>26672.7</v>
      </c>
      <c r="D235" s="1">
        <v>26214.75</v>
      </c>
      <c r="E235" s="1">
        <v>26643.85</v>
      </c>
      <c r="F235" s="1">
        <v>215679380</v>
      </c>
      <c r="G235" s="1">
        <v>5612.44</v>
      </c>
      <c r="H235" s="3">
        <f>IF(ISERR(LN(Table1312[[#This Row],[Close]]/E234)),"-",LN(Table1312[[#This Row],[Close]]/E234))</f>
        <v>1.819686718710303E-2</v>
      </c>
    </row>
    <row r="236" spans="1:8" x14ac:dyDescent="0.3">
      <c r="A236" s="2">
        <v>43447</v>
      </c>
      <c r="B236" s="1">
        <v>26844.15</v>
      </c>
      <c r="C236" s="1">
        <v>26951.45</v>
      </c>
      <c r="D236" s="1">
        <v>26723.65</v>
      </c>
      <c r="E236" s="1">
        <v>26816.35</v>
      </c>
      <c r="F236" s="1">
        <v>236399763</v>
      </c>
      <c r="G236" s="1">
        <v>5611.02</v>
      </c>
      <c r="H236" s="3">
        <f>IF(ISERR(LN(Table1312[[#This Row],[Close]]/E235)),"-",LN(Table1312[[#This Row],[Close]]/E235))</f>
        <v>6.4534213740367989E-3</v>
      </c>
    </row>
    <row r="237" spans="1:8" x14ac:dyDescent="0.3">
      <c r="A237" s="2">
        <v>43448</v>
      </c>
      <c r="B237" s="1">
        <v>26810.85</v>
      </c>
      <c r="C237" s="1">
        <v>26909</v>
      </c>
      <c r="D237" s="1">
        <v>26732.7</v>
      </c>
      <c r="E237" s="1">
        <v>26826</v>
      </c>
      <c r="F237" s="1">
        <v>168458080</v>
      </c>
      <c r="G237" s="1">
        <v>3706.72</v>
      </c>
      <c r="H237" s="3">
        <f>IF(ISERR(LN(Table1312[[#This Row],[Close]]/E236)),"-",LN(Table1312[[#This Row],[Close]]/E236))</f>
        <v>3.5979035609367822E-4</v>
      </c>
    </row>
    <row r="238" spans="1:8" x14ac:dyDescent="0.3">
      <c r="A238" s="2">
        <v>43451</v>
      </c>
      <c r="B238" s="1">
        <v>26915.45</v>
      </c>
      <c r="C238" s="1">
        <v>27051.4</v>
      </c>
      <c r="D238" s="1">
        <v>26908.6</v>
      </c>
      <c r="E238" s="1">
        <v>27015.8</v>
      </c>
      <c r="F238" s="1">
        <v>118695599</v>
      </c>
      <c r="G238" s="1">
        <v>3813.3</v>
      </c>
      <c r="H238" s="3">
        <f>IF(ISERR(LN(Table1312[[#This Row],[Close]]/E237)),"-",LN(Table1312[[#This Row],[Close]]/E237))</f>
        <v>7.0503135555331255E-3</v>
      </c>
    </row>
    <row r="239" spans="1:8" x14ac:dyDescent="0.3">
      <c r="A239" s="2">
        <v>43452</v>
      </c>
      <c r="B239" s="1">
        <v>26917.3</v>
      </c>
      <c r="C239" s="1">
        <v>27210.05</v>
      </c>
      <c r="D239" s="1">
        <v>26840.799999999999</v>
      </c>
      <c r="E239" s="1">
        <v>27174.7</v>
      </c>
      <c r="F239" s="1">
        <v>158144343</v>
      </c>
      <c r="G239" s="1">
        <v>3755.54</v>
      </c>
      <c r="H239" s="3">
        <f>IF(ISERR(LN(Table1312[[#This Row],[Close]]/E238)),"-",LN(Table1312[[#This Row],[Close]]/E238))</f>
        <v>5.8645133524873119E-3</v>
      </c>
    </row>
    <row r="240" spans="1:8" x14ac:dyDescent="0.3">
      <c r="A240" s="2">
        <v>43453</v>
      </c>
      <c r="B240" s="1">
        <v>27229.05</v>
      </c>
      <c r="C240" s="1">
        <v>27364.35</v>
      </c>
      <c r="D240" s="1">
        <v>27214.3</v>
      </c>
      <c r="E240" s="1">
        <v>27298.400000000001</v>
      </c>
      <c r="F240" s="1">
        <v>215616915</v>
      </c>
      <c r="G240" s="1">
        <v>5199.28</v>
      </c>
      <c r="H240" s="3">
        <f>IF(ISERR(LN(Table1312[[#This Row],[Close]]/E239)),"-",LN(Table1312[[#This Row],[Close]]/E239))</f>
        <v>4.5416990268674655E-3</v>
      </c>
    </row>
    <row r="241" spans="1:8" x14ac:dyDescent="0.3">
      <c r="A241" s="2">
        <v>43454</v>
      </c>
      <c r="B241" s="1">
        <v>27128.65</v>
      </c>
      <c r="C241" s="1">
        <v>27309.1</v>
      </c>
      <c r="D241" s="1">
        <v>27084.5</v>
      </c>
      <c r="E241" s="1">
        <v>27275.1</v>
      </c>
      <c r="F241" s="1">
        <v>191698257</v>
      </c>
      <c r="G241" s="1">
        <v>4427.58</v>
      </c>
      <c r="H241" s="3">
        <f>IF(ISERR(LN(Table1312[[#This Row],[Close]]/E240)),"-",LN(Table1312[[#This Row],[Close]]/E240))</f>
        <v>-8.5389434123668475E-4</v>
      </c>
    </row>
    <row r="242" spans="1:8" x14ac:dyDescent="0.3">
      <c r="A242" s="2">
        <v>43455</v>
      </c>
      <c r="B242" s="1">
        <v>27261.25</v>
      </c>
      <c r="C242" s="1">
        <v>27369.1</v>
      </c>
      <c r="D242" s="1">
        <v>26823.1</v>
      </c>
      <c r="E242" s="1">
        <v>26869.65</v>
      </c>
      <c r="F242" s="1">
        <v>177065617</v>
      </c>
      <c r="G242" s="1">
        <v>4099.45</v>
      </c>
      <c r="H242" s="3">
        <f>IF(ISERR(LN(Table1312[[#This Row],[Close]]/E241)),"-",LN(Table1312[[#This Row],[Close]]/E241))</f>
        <v>-1.4976801210181053E-2</v>
      </c>
    </row>
    <row r="243" spans="1:8" x14ac:dyDescent="0.3">
      <c r="A243" s="2">
        <v>43458</v>
      </c>
      <c r="B243" s="1">
        <v>26877.05</v>
      </c>
      <c r="C243" s="1">
        <v>26934.85</v>
      </c>
      <c r="D243" s="1">
        <v>26676.95</v>
      </c>
      <c r="E243" s="1">
        <v>26714.75</v>
      </c>
      <c r="F243" s="1">
        <v>128003648</v>
      </c>
      <c r="G243" s="1">
        <v>2772.52</v>
      </c>
      <c r="H243" s="3">
        <f>IF(ISERR(LN(Table1312[[#This Row],[Close]]/E242)),"-",LN(Table1312[[#This Row],[Close]]/E242))</f>
        <v>-5.7815495359760495E-3</v>
      </c>
    </row>
    <row r="244" spans="1:8" x14ac:dyDescent="0.3">
      <c r="A244" s="2">
        <v>43460</v>
      </c>
      <c r="B244" s="1">
        <v>26634</v>
      </c>
      <c r="C244" s="1">
        <v>27029.15</v>
      </c>
      <c r="D244" s="1">
        <v>26408.15</v>
      </c>
      <c r="E244" s="1">
        <v>26986.799999999999</v>
      </c>
      <c r="F244" s="1">
        <v>148910853</v>
      </c>
      <c r="G244" s="1">
        <v>3447.39</v>
      </c>
      <c r="H244" s="3">
        <f>IF(ISERR(LN(Table1312[[#This Row],[Close]]/E243)),"-",LN(Table1312[[#This Row],[Close]]/E243))</f>
        <v>1.0132010242910086E-2</v>
      </c>
    </row>
    <row r="245" spans="1:8" x14ac:dyDescent="0.3">
      <c r="A245" s="2">
        <v>43461</v>
      </c>
      <c r="B245" s="1">
        <v>27200.65</v>
      </c>
      <c r="C245" s="1">
        <v>27239.95</v>
      </c>
      <c r="D245" s="1">
        <v>26845.1</v>
      </c>
      <c r="E245" s="1">
        <v>26878.55</v>
      </c>
      <c r="F245" s="1">
        <v>169903194</v>
      </c>
      <c r="G245" s="1">
        <v>4347.66</v>
      </c>
      <c r="H245" s="3">
        <f>IF(ISERR(LN(Table1312[[#This Row],[Close]]/E244)),"-",LN(Table1312[[#This Row],[Close]]/E244))</f>
        <v>-4.0192868227354435E-3</v>
      </c>
    </row>
    <row r="246" spans="1:8" x14ac:dyDescent="0.3">
      <c r="A246" s="2">
        <v>43462</v>
      </c>
      <c r="B246" s="1">
        <v>27048.400000000001</v>
      </c>
      <c r="C246" s="1">
        <v>27213.45</v>
      </c>
      <c r="D246" s="1">
        <v>27039.599999999999</v>
      </c>
      <c r="E246" s="1">
        <v>27125.25</v>
      </c>
      <c r="F246" s="1">
        <v>109836090</v>
      </c>
      <c r="G246" s="1">
        <v>3095.11</v>
      </c>
      <c r="H246" s="3">
        <f>IF(ISERR(LN(Table1312[[#This Row],[Close]]/E245)),"-",LN(Table1312[[#This Row],[Close]]/E245))</f>
        <v>9.1364576604453917E-3</v>
      </c>
    </row>
    <row r="247" spans="1:8" x14ac:dyDescent="0.3">
      <c r="A247" s="2">
        <v>43465</v>
      </c>
      <c r="B247" s="1">
        <v>27267.8</v>
      </c>
      <c r="C247" s="1">
        <v>27286.5</v>
      </c>
      <c r="D247" s="1">
        <v>27105</v>
      </c>
      <c r="E247" s="1">
        <v>27160.2</v>
      </c>
      <c r="F247" s="1">
        <v>83813951</v>
      </c>
      <c r="G247" s="1">
        <v>2374.23</v>
      </c>
      <c r="H247" s="3">
        <f>IF(ISERR(LN(Table1312[[#This Row],[Close]]/E246)),"-",LN(Table1312[[#This Row],[Close]]/E246))</f>
        <v>1.2876380256205086E-3</v>
      </c>
    </row>
    <row r="248" spans="1:8" x14ac:dyDescent="0.3">
      <c r="A248" s="2">
        <v>43466</v>
      </c>
      <c r="B248" s="1">
        <v>27231.4</v>
      </c>
      <c r="C248" s="1">
        <v>27430.55</v>
      </c>
      <c r="D248" s="1">
        <v>27019.05</v>
      </c>
      <c r="E248" s="1">
        <v>27392.400000000001</v>
      </c>
      <c r="F248" s="1">
        <v>116379065</v>
      </c>
      <c r="G248" s="1">
        <v>3497.39</v>
      </c>
      <c r="H248" s="3">
        <f>IF(ISERR(LN(Table1312[[#This Row],[Close]]/E247)),"-",LN(Table1312[[#This Row],[Close]]/E247))</f>
        <v>8.5129362228167985E-3</v>
      </c>
    </row>
    <row r="249" spans="1:8" x14ac:dyDescent="0.3">
      <c r="A249" s="2">
        <v>43467</v>
      </c>
      <c r="B249" s="1">
        <v>27297</v>
      </c>
      <c r="C249" s="1">
        <v>27397.55</v>
      </c>
      <c r="D249" s="1">
        <v>27077.599999999999</v>
      </c>
      <c r="E249" s="1">
        <v>27174.7</v>
      </c>
      <c r="F249" s="1">
        <v>176599164</v>
      </c>
      <c r="G249" s="1">
        <v>4422.4399999999996</v>
      </c>
      <c r="H249" s="3">
        <f>IF(ISERR(LN(Table1312[[#This Row],[Close]]/E248)),"-",LN(Table1312[[#This Row],[Close]]/E248))</f>
        <v>-7.9792092685309207E-3</v>
      </c>
    </row>
    <row r="250" spans="1:8" x14ac:dyDescent="0.3">
      <c r="A250" s="2">
        <v>43468</v>
      </c>
      <c r="B250" s="1">
        <v>27181.599999999999</v>
      </c>
      <c r="C250" s="1">
        <v>27206.2</v>
      </c>
      <c r="D250" s="1">
        <v>26923.75</v>
      </c>
      <c r="E250" s="1">
        <v>26959.85</v>
      </c>
      <c r="F250" s="1">
        <v>151201387</v>
      </c>
      <c r="G250" s="1">
        <v>4032.83</v>
      </c>
      <c r="H250" s="3">
        <f>IF(ISERR(LN(Table1312[[#This Row],[Close]]/E249)),"-",LN(Table1312[[#This Row],[Close]]/E249))</f>
        <v>-7.937671157510472E-3</v>
      </c>
    </row>
    <row r="251" spans="1:8" x14ac:dyDescent="0.3">
      <c r="A251" s="2">
        <v>43469</v>
      </c>
      <c r="B251" s="1">
        <v>26999.7</v>
      </c>
      <c r="C251" s="1">
        <v>27274.5</v>
      </c>
      <c r="D251" s="1">
        <v>26926.1</v>
      </c>
      <c r="E251" s="1">
        <v>27195</v>
      </c>
      <c r="F251" s="1">
        <v>189451222</v>
      </c>
      <c r="G251" s="1">
        <v>4440.79</v>
      </c>
      <c r="H251" s="3">
        <f>IF(ISERR(LN(Table1312[[#This Row],[Close]]/E250)),"-",LN(Table1312[[#This Row],[Close]]/E250))</f>
        <v>8.6844106445153474E-3</v>
      </c>
    </row>
    <row r="252" spans="1:8" x14ac:dyDescent="0.3">
      <c r="A252" s="2">
        <v>43472</v>
      </c>
      <c r="B252" s="1">
        <v>27378.65</v>
      </c>
      <c r="C252" s="1">
        <v>27477.8</v>
      </c>
      <c r="D252" s="1">
        <v>27279.55</v>
      </c>
      <c r="E252" s="1">
        <v>27304.55</v>
      </c>
      <c r="F252" s="1">
        <v>161026470</v>
      </c>
      <c r="G252" s="1">
        <v>4112.84</v>
      </c>
      <c r="H252" s="3">
        <f>IF(ISERR(LN(Table1312[[#This Row],[Close]]/E251)),"-",LN(Table1312[[#This Row],[Close]]/E251))</f>
        <v>4.0202220953106868E-3</v>
      </c>
    </row>
    <row r="253" spans="1:8" x14ac:dyDescent="0.3">
      <c r="A253" s="2">
        <v>43473</v>
      </c>
      <c r="B253" s="1">
        <v>27301.9</v>
      </c>
      <c r="C253" s="1">
        <v>27542.400000000001</v>
      </c>
      <c r="D253" s="1">
        <v>27161.95</v>
      </c>
      <c r="E253" s="1">
        <v>27509.5</v>
      </c>
      <c r="F253" s="1">
        <v>150550286</v>
      </c>
      <c r="G253" s="1">
        <v>4359.43</v>
      </c>
      <c r="H253" s="3">
        <f>IF(ISERR(LN(Table1312[[#This Row],[Close]]/E252)),"-",LN(Table1312[[#This Row],[Close]]/E252))</f>
        <v>7.4780445920622496E-3</v>
      </c>
    </row>
    <row r="254" spans="1:8" x14ac:dyDescent="0.3">
      <c r="A254" s="2">
        <v>43474</v>
      </c>
      <c r="B254" s="1">
        <v>27651.25</v>
      </c>
      <c r="C254" s="1">
        <v>27754.45</v>
      </c>
      <c r="D254" s="1">
        <v>27409.5</v>
      </c>
      <c r="E254" s="1">
        <v>27720.400000000001</v>
      </c>
      <c r="F254" s="1">
        <v>199818392</v>
      </c>
      <c r="G254" s="1">
        <v>6148.74</v>
      </c>
      <c r="H254" s="3">
        <f>IF(ISERR(LN(Table1312[[#This Row],[Close]]/E253)),"-",LN(Table1312[[#This Row],[Close]]/E253))</f>
        <v>7.6372046697236948E-3</v>
      </c>
    </row>
    <row r="255" spans="1:8" x14ac:dyDescent="0.3">
      <c r="A255" s="2">
        <v>43475</v>
      </c>
      <c r="B255" s="1">
        <v>27713.55</v>
      </c>
      <c r="C255" s="1">
        <v>27713.55</v>
      </c>
      <c r="D255" s="1">
        <v>27488.2</v>
      </c>
      <c r="E255" s="1">
        <v>27528.55</v>
      </c>
      <c r="F255" s="1">
        <v>139266179</v>
      </c>
      <c r="G255" s="1">
        <v>4308.9399999999996</v>
      </c>
      <c r="H255" s="3">
        <f>IF(ISERR(LN(Table1312[[#This Row],[Close]]/E254)),"-",LN(Table1312[[#This Row],[Close]]/E254))</f>
        <v>-6.944956279355899E-3</v>
      </c>
    </row>
    <row r="256" spans="1:8" x14ac:dyDescent="0.3">
      <c r="A256" s="2">
        <v>43476</v>
      </c>
      <c r="B256" s="1">
        <v>27602.799999999999</v>
      </c>
      <c r="C256" s="1">
        <v>27612.45</v>
      </c>
      <c r="D256" s="1">
        <v>27382.45</v>
      </c>
      <c r="E256" s="1">
        <v>27453.9</v>
      </c>
      <c r="F256" s="1">
        <v>116552104</v>
      </c>
      <c r="G256" s="1">
        <v>3510.63</v>
      </c>
      <c r="H256" s="3">
        <f>IF(ISERR(LN(Table1312[[#This Row],[Close]]/E255)),"-",LN(Table1312[[#This Row],[Close]]/E255))</f>
        <v>-2.7154135863034991E-3</v>
      </c>
    </row>
    <row r="257" spans="1:8" x14ac:dyDescent="0.3">
      <c r="A257" s="2">
        <v>43479</v>
      </c>
      <c r="B257" s="1">
        <v>27389.200000000001</v>
      </c>
      <c r="C257" s="1">
        <v>27389.8</v>
      </c>
      <c r="D257" s="1">
        <v>27182.2</v>
      </c>
      <c r="E257" s="1">
        <v>27248.25</v>
      </c>
      <c r="F257" s="1">
        <v>212863498</v>
      </c>
      <c r="G257" s="1">
        <v>4859.32</v>
      </c>
      <c r="H257" s="3">
        <f>IF(ISERR(LN(Table1312[[#This Row],[Close]]/E256)),"-",LN(Table1312[[#This Row],[Close]]/E256))</f>
        <v>-7.5189355027989249E-3</v>
      </c>
    </row>
    <row r="258" spans="1:8" x14ac:dyDescent="0.3">
      <c r="A258" s="2">
        <v>43480</v>
      </c>
      <c r="B258" s="1">
        <v>27317.55</v>
      </c>
      <c r="C258" s="1">
        <v>27447.55</v>
      </c>
      <c r="D258" s="1">
        <v>27317.1</v>
      </c>
      <c r="E258" s="1">
        <v>27400.75</v>
      </c>
      <c r="F258" s="1">
        <v>161396521</v>
      </c>
      <c r="G258" s="1">
        <v>3884.4</v>
      </c>
      <c r="H258" s="3">
        <f>IF(ISERR(LN(Table1312[[#This Row],[Close]]/E257)),"-",LN(Table1312[[#This Row],[Close]]/E257))</f>
        <v>5.5810864186221273E-3</v>
      </c>
    </row>
    <row r="259" spans="1:8" x14ac:dyDescent="0.3">
      <c r="A259" s="2">
        <v>43481</v>
      </c>
      <c r="B259" s="1">
        <v>27405.65</v>
      </c>
      <c r="C259" s="1">
        <v>27554.75</v>
      </c>
      <c r="D259" s="1">
        <v>27403.05</v>
      </c>
      <c r="E259" s="1">
        <v>27483.7</v>
      </c>
      <c r="F259" s="1">
        <v>183688179</v>
      </c>
      <c r="G259" s="1">
        <v>4155.93</v>
      </c>
      <c r="H259" s="3">
        <f>IF(ISERR(LN(Table1312[[#This Row],[Close]]/E258)),"-",LN(Table1312[[#This Row],[Close]]/E258))</f>
        <v>3.022716385359473E-3</v>
      </c>
    </row>
    <row r="260" spans="1:8" x14ac:dyDescent="0.3">
      <c r="A260" s="2">
        <v>43482</v>
      </c>
      <c r="B260" s="1">
        <v>27568.6</v>
      </c>
      <c r="C260" s="1">
        <v>27611.55</v>
      </c>
      <c r="D260" s="1">
        <v>27335.15</v>
      </c>
      <c r="E260" s="1">
        <v>27528.75</v>
      </c>
      <c r="F260" s="1">
        <v>212321274</v>
      </c>
      <c r="G260" s="1">
        <v>4941.09</v>
      </c>
      <c r="H260" s="3">
        <f>IF(ISERR(LN(Table1312[[#This Row],[Close]]/E259)),"-",LN(Table1312[[#This Row],[Close]]/E259))</f>
        <v>1.637811443419497E-3</v>
      </c>
    </row>
    <row r="261" spans="1:8" x14ac:dyDescent="0.3">
      <c r="A261" s="2">
        <v>43483</v>
      </c>
      <c r="B261" s="1">
        <v>27550.05</v>
      </c>
      <c r="C261" s="1">
        <v>27576.45</v>
      </c>
      <c r="D261" s="1">
        <v>27410.65</v>
      </c>
      <c r="E261" s="1">
        <v>27456.7</v>
      </c>
      <c r="F261" s="1">
        <v>129067258</v>
      </c>
      <c r="G261" s="1">
        <v>3343.81</v>
      </c>
      <c r="H261" s="3">
        <f>IF(ISERR(LN(Table1312[[#This Row],[Close]]/E260)),"-",LN(Table1312[[#This Row],[Close]]/E260))</f>
        <v>-2.6206947924172106E-3</v>
      </c>
    </row>
    <row r="262" spans="1:8" x14ac:dyDescent="0.3">
      <c r="A262" s="2">
        <v>43486</v>
      </c>
      <c r="B262" s="1">
        <v>27514.55</v>
      </c>
      <c r="C262" s="1">
        <v>27622.2</v>
      </c>
      <c r="D262" s="1">
        <v>27388.5</v>
      </c>
      <c r="E262" s="1">
        <v>27533.599999999999</v>
      </c>
      <c r="F262" s="1">
        <v>128881764</v>
      </c>
      <c r="G262" s="1">
        <v>4626.7700000000004</v>
      </c>
      <c r="H262" s="3">
        <f>IF(ISERR(LN(Table1312[[#This Row],[Close]]/E261)),"-",LN(Table1312[[#This Row],[Close]]/E261))</f>
        <v>2.7968587233987243E-3</v>
      </c>
    </row>
    <row r="263" spans="1:8" x14ac:dyDescent="0.3">
      <c r="A263" s="2">
        <v>43487</v>
      </c>
      <c r="B263" s="1">
        <v>27526.55</v>
      </c>
      <c r="C263" s="1">
        <v>27533.35</v>
      </c>
      <c r="D263" s="1">
        <v>27385.4</v>
      </c>
      <c r="E263" s="1">
        <v>27482.25</v>
      </c>
      <c r="F263" s="1">
        <v>138997867</v>
      </c>
      <c r="G263" s="1">
        <v>4661.51</v>
      </c>
      <c r="H263" s="3">
        <f>IF(ISERR(LN(Table1312[[#This Row],[Close]]/E262)),"-",LN(Table1312[[#This Row],[Close]]/E262))</f>
        <v>-1.8667353103373808E-3</v>
      </c>
    </row>
    <row r="264" spans="1:8" x14ac:dyDescent="0.3">
      <c r="A264" s="2">
        <v>43488</v>
      </c>
      <c r="B264" s="1">
        <v>27493.1</v>
      </c>
      <c r="C264" s="1">
        <v>27564.7</v>
      </c>
      <c r="D264" s="1">
        <v>27189.599999999999</v>
      </c>
      <c r="E264" s="1">
        <v>27250.75</v>
      </c>
      <c r="F264" s="1">
        <v>126935738</v>
      </c>
      <c r="G264" s="1">
        <v>3525.23</v>
      </c>
      <c r="H264" s="3">
        <f>IF(ISERR(LN(Table1312[[#This Row],[Close]]/E263)),"-",LN(Table1312[[#This Row],[Close]]/E263))</f>
        <v>-8.4592980653241112E-3</v>
      </c>
    </row>
    <row r="265" spans="1:8" x14ac:dyDescent="0.3">
      <c r="A265" s="2">
        <v>43489</v>
      </c>
      <c r="B265" s="1">
        <v>27273.5</v>
      </c>
      <c r="C265" s="1">
        <v>27342.35</v>
      </c>
      <c r="D265" s="1">
        <v>27142.799999999999</v>
      </c>
      <c r="E265" s="1">
        <v>27266.400000000001</v>
      </c>
      <c r="F265" s="1">
        <v>210279603</v>
      </c>
      <c r="G265" s="1">
        <v>5373.42</v>
      </c>
      <c r="H265" s="3">
        <f>IF(ISERR(LN(Table1312[[#This Row],[Close]]/E264)),"-",LN(Table1312[[#This Row],[Close]]/E264))</f>
        <v>5.7413127538364663E-4</v>
      </c>
    </row>
    <row r="266" spans="1:8" x14ac:dyDescent="0.3">
      <c r="A266" s="2">
        <v>43490</v>
      </c>
      <c r="B266" s="1">
        <v>27261.45</v>
      </c>
      <c r="C266" s="1">
        <v>27433.55</v>
      </c>
      <c r="D266" s="1">
        <v>27045.200000000001</v>
      </c>
      <c r="E266" s="1">
        <v>27115.3</v>
      </c>
      <c r="F266" s="1">
        <v>284535180</v>
      </c>
      <c r="G266" s="1">
        <v>7269.49</v>
      </c>
      <c r="H266" s="3">
        <f>IF(ISERR(LN(Table1312[[#This Row],[Close]]/E265)),"-",LN(Table1312[[#This Row],[Close]]/E265))</f>
        <v>-5.5570307231257964E-3</v>
      </c>
    </row>
    <row r="267" spans="1:8" x14ac:dyDescent="0.3">
      <c r="A267" s="2">
        <v>43493</v>
      </c>
      <c r="B267" s="1">
        <v>27041.45</v>
      </c>
      <c r="C267" s="1">
        <v>27134.2</v>
      </c>
      <c r="D267" s="1">
        <v>26587.95</v>
      </c>
      <c r="E267" s="1">
        <v>26653.05</v>
      </c>
      <c r="F267" s="1">
        <v>181836992</v>
      </c>
      <c r="G267" s="1">
        <v>5404.63</v>
      </c>
      <c r="H267" s="3">
        <f>IF(ISERR(LN(Table1312[[#This Row],[Close]]/E266)),"-",LN(Table1312[[#This Row],[Close]]/E266))</f>
        <v>-1.7194553626111869E-2</v>
      </c>
    </row>
    <row r="268" spans="1:8" x14ac:dyDescent="0.3">
      <c r="A268" s="2">
        <v>43494</v>
      </c>
      <c r="B268" s="1">
        <v>26616.25</v>
      </c>
      <c r="C268" s="1">
        <v>26743.85</v>
      </c>
      <c r="D268" s="1">
        <v>26441.55</v>
      </c>
      <c r="E268" s="1">
        <v>26573.4</v>
      </c>
      <c r="F268" s="1">
        <v>194369347</v>
      </c>
      <c r="G268" s="1">
        <v>5235.1499999999996</v>
      </c>
      <c r="H268" s="3">
        <f>IF(ISERR(LN(Table1312[[#This Row],[Close]]/E267)),"-",LN(Table1312[[#This Row],[Close]]/E267))</f>
        <v>-2.9928751383599319E-3</v>
      </c>
    </row>
    <row r="269" spans="1:8" x14ac:dyDescent="0.3">
      <c r="A269" s="2">
        <v>43495</v>
      </c>
      <c r="B269" s="1">
        <v>26789.75</v>
      </c>
      <c r="C269" s="1">
        <v>26916.25</v>
      </c>
      <c r="D269" s="1">
        <v>26693.7</v>
      </c>
      <c r="E269" s="1">
        <v>26825.5</v>
      </c>
      <c r="F269" s="1">
        <v>249270714</v>
      </c>
      <c r="G269" s="1">
        <v>8955.81</v>
      </c>
      <c r="H269" s="3">
        <f>IF(ISERR(LN(Table1312[[#This Row],[Close]]/E268)),"-",LN(Table1312[[#This Row],[Close]]/E268))</f>
        <v>9.4422122179661731E-3</v>
      </c>
    </row>
    <row r="270" spans="1:8" x14ac:dyDescent="0.3">
      <c r="A270" s="2">
        <v>43496</v>
      </c>
      <c r="B270" s="1">
        <v>26969.15</v>
      </c>
      <c r="C270" s="1">
        <v>27325.05</v>
      </c>
      <c r="D270" s="1">
        <v>26891.05</v>
      </c>
      <c r="E270" s="1">
        <v>27295.45</v>
      </c>
      <c r="F270" s="1">
        <v>306292995</v>
      </c>
      <c r="G270" s="1">
        <v>9985.48</v>
      </c>
      <c r="H270" s="3">
        <f>IF(ISERR(LN(Table1312[[#This Row],[Close]]/E269)),"-",LN(Table1312[[#This Row],[Close]]/E269))</f>
        <v>1.736709396177882E-2</v>
      </c>
    </row>
    <row r="271" spans="1:8" x14ac:dyDescent="0.3">
      <c r="A271" s="2">
        <v>43497</v>
      </c>
      <c r="B271" s="1">
        <v>27334.55</v>
      </c>
      <c r="C271" s="1">
        <v>27533.05</v>
      </c>
      <c r="D271" s="1">
        <v>26930.45</v>
      </c>
      <c r="E271" s="1">
        <v>27085.95</v>
      </c>
      <c r="F271" s="1">
        <v>238794913</v>
      </c>
      <c r="G271" s="1">
        <v>6813.15</v>
      </c>
      <c r="H271" s="3">
        <f>IF(ISERR(LN(Table1312[[#This Row],[Close]]/E270)),"-",LN(Table1312[[#This Row],[Close]]/E270))</f>
        <v>-7.7048783744282576E-3</v>
      </c>
    </row>
    <row r="272" spans="1:8" x14ac:dyDescent="0.3">
      <c r="A272" s="2">
        <v>43500</v>
      </c>
      <c r="B272" s="1">
        <v>26974</v>
      </c>
      <c r="C272" s="1">
        <v>27243.8</v>
      </c>
      <c r="D272" s="1">
        <v>26825.55</v>
      </c>
      <c r="E272" s="1">
        <v>27186.6</v>
      </c>
      <c r="F272" s="1">
        <v>173078574</v>
      </c>
      <c r="G272" s="1">
        <v>4342.07</v>
      </c>
      <c r="H272" s="3">
        <f>IF(ISERR(LN(Table1312[[#This Row],[Close]]/E271)),"-",LN(Table1312[[#This Row],[Close]]/E271))</f>
        <v>3.7090615933088929E-3</v>
      </c>
    </row>
    <row r="273" spans="1:8" x14ac:dyDescent="0.3">
      <c r="A273" s="2">
        <v>43501</v>
      </c>
      <c r="B273" s="1">
        <v>27226.05</v>
      </c>
      <c r="C273" s="1">
        <v>27348.25</v>
      </c>
      <c r="D273" s="1">
        <v>27153.200000000001</v>
      </c>
      <c r="E273" s="1">
        <v>27271.7</v>
      </c>
      <c r="F273" s="1">
        <v>189860429</v>
      </c>
      <c r="G273" s="1">
        <v>4160.2700000000004</v>
      </c>
      <c r="H273" s="3">
        <f>IF(ISERR(LN(Table1312[[#This Row],[Close]]/E272)),"-",LN(Table1312[[#This Row],[Close]]/E272))</f>
        <v>3.1253296290614497E-3</v>
      </c>
    </row>
    <row r="274" spans="1:8" x14ac:dyDescent="0.3">
      <c r="A274" s="2">
        <v>43502</v>
      </c>
      <c r="B274" s="1">
        <v>27326.2</v>
      </c>
      <c r="C274" s="1">
        <v>27428.65</v>
      </c>
      <c r="D274" s="1">
        <v>27294.1</v>
      </c>
      <c r="E274" s="1">
        <v>27402.35</v>
      </c>
      <c r="F274" s="1">
        <v>164747849</v>
      </c>
      <c r="G274" s="1">
        <v>3816.51</v>
      </c>
      <c r="H274" s="3">
        <f>IF(ISERR(LN(Table1312[[#This Row],[Close]]/E273)),"-",LN(Table1312[[#This Row],[Close]]/E273))</f>
        <v>4.7792416578955454E-3</v>
      </c>
    </row>
    <row r="275" spans="1:8" x14ac:dyDescent="0.3">
      <c r="A275" s="2">
        <v>43503</v>
      </c>
      <c r="B275" s="1">
        <v>27424.1</v>
      </c>
      <c r="C275" s="1">
        <v>27589.75</v>
      </c>
      <c r="D275" s="1">
        <v>27322.95</v>
      </c>
      <c r="E275" s="1">
        <v>27387.15</v>
      </c>
      <c r="F275" s="1">
        <v>156626117</v>
      </c>
      <c r="G275" s="1">
        <v>3637.06</v>
      </c>
      <c r="H275" s="3">
        <f>IF(ISERR(LN(Table1312[[#This Row],[Close]]/E274)),"-",LN(Table1312[[#This Row],[Close]]/E274))</f>
        <v>-5.5485085244265625E-4</v>
      </c>
    </row>
    <row r="276" spans="1:8" x14ac:dyDescent="0.3">
      <c r="A276" s="2">
        <v>43504</v>
      </c>
      <c r="B276" s="1">
        <v>27302.65</v>
      </c>
      <c r="C276" s="1">
        <v>27482.1</v>
      </c>
      <c r="D276" s="1">
        <v>27221.25</v>
      </c>
      <c r="E276" s="1">
        <v>27294.400000000001</v>
      </c>
      <c r="F276" s="1">
        <v>142258447</v>
      </c>
      <c r="G276" s="1">
        <v>3838.29</v>
      </c>
      <c r="H276" s="3">
        <f>IF(ISERR(LN(Table1312[[#This Row],[Close]]/E275)),"-",LN(Table1312[[#This Row],[Close]]/E275))</f>
        <v>-3.3923723430920121E-3</v>
      </c>
    </row>
    <row r="277" spans="1:8" x14ac:dyDescent="0.3">
      <c r="A277" s="2">
        <v>43507</v>
      </c>
      <c r="B277" s="1">
        <v>27240.5</v>
      </c>
      <c r="C277" s="1">
        <v>27305.9</v>
      </c>
      <c r="D277" s="1">
        <v>27151.55</v>
      </c>
      <c r="E277" s="1">
        <v>27227.8</v>
      </c>
      <c r="F277" s="1">
        <v>117311228</v>
      </c>
      <c r="G277" s="1">
        <v>3186.38</v>
      </c>
      <c r="H277" s="3">
        <f>IF(ISERR(LN(Table1312[[#This Row],[Close]]/E276)),"-",LN(Table1312[[#This Row],[Close]]/E276))</f>
        <v>-2.4430427651467358E-3</v>
      </c>
    </row>
    <row r="278" spans="1:8" x14ac:dyDescent="0.3">
      <c r="A278" s="2">
        <v>43508</v>
      </c>
      <c r="B278" s="1">
        <v>27166.9</v>
      </c>
      <c r="C278" s="1">
        <v>27286.65</v>
      </c>
      <c r="D278" s="1">
        <v>26988.9</v>
      </c>
      <c r="E278" s="1">
        <v>27010.75</v>
      </c>
      <c r="F278" s="1">
        <v>117431255</v>
      </c>
      <c r="G278" s="1">
        <v>3697.43</v>
      </c>
      <c r="H278" s="3">
        <f>IF(ISERR(LN(Table1312[[#This Row],[Close]]/E277)),"-",LN(Table1312[[#This Row],[Close]]/E277))</f>
        <v>-8.0035752664360093E-3</v>
      </c>
    </row>
    <row r="279" spans="1:8" x14ac:dyDescent="0.3">
      <c r="A279" s="2">
        <v>43509</v>
      </c>
      <c r="B279" s="1">
        <v>27068.85</v>
      </c>
      <c r="C279" s="1">
        <v>27108</v>
      </c>
      <c r="D279" s="1">
        <v>26839.05</v>
      </c>
      <c r="E279" s="1">
        <v>26885.4</v>
      </c>
      <c r="F279" s="1">
        <v>112116513</v>
      </c>
      <c r="G279" s="1">
        <v>3288.32</v>
      </c>
      <c r="H279" s="3">
        <f>IF(ISERR(LN(Table1312[[#This Row],[Close]]/E278)),"-",LN(Table1312[[#This Row],[Close]]/E278))</f>
        <v>-4.651546576711592E-3</v>
      </c>
    </row>
    <row r="280" spans="1:8" x14ac:dyDescent="0.3">
      <c r="A280" s="2">
        <v>43510</v>
      </c>
      <c r="B280" s="1">
        <v>26978</v>
      </c>
      <c r="C280" s="1">
        <v>27030</v>
      </c>
      <c r="D280" s="1">
        <v>26818.05</v>
      </c>
      <c r="E280" s="1">
        <v>26970.6</v>
      </c>
      <c r="F280" s="1">
        <v>374943572</v>
      </c>
      <c r="G280" s="1">
        <v>8959.41</v>
      </c>
      <c r="H280" s="3">
        <f>IF(ISERR(LN(Table1312[[#This Row],[Close]]/E279)),"-",LN(Table1312[[#This Row],[Close]]/E279))</f>
        <v>3.1639955094007674E-3</v>
      </c>
    </row>
    <row r="281" spans="1:8" x14ac:dyDescent="0.3">
      <c r="A281" s="2">
        <v>43511</v>
      </c>
      <c r="B281" s="1">
        <v>27017.200000000001</v>
      </c>
      <c r="C281" s="1">
        <v>27029.95</v>
      </c>
      <c r="D281" s="1">
        <v>26635.25</v>
      </c>
      <c r="E281" s="1">
        <v>26794.25</v>
      </c>
      <c r="F281" s="1">
        <v>252673681</v>
      </c>
      <c r="G281" s="1">
        <v>6444.39</v>
      </c>
      <c r="H281" s="3">
        <f>IF(ISERR(LN(Table1312[[#This Row],[Close]]/E280)),"-",LN(Table1312[[#This Row],[Close]]/E280))</f>
        <v>-6.5600715868439075E-3</v>
      </c>
    </row>
    <row r="282" spans="1:8" x14ac:dyDescent="0.3">
      <c r="A282" s="2">
        <v>43514</v>
      </c>
      <c r="B282" s="1">
        <v>26754.6</v>
      </c>
      <c r="C282" s="1">
        <v>26829.95</v>
      </c>
      <c r="D282" s="1">
        <v>26617.7</v>
      </c>
      <c r="E282" s="1">
        <v>26654.25</v>
      </c>
      <c r="F282" s="1">
        <v>175449436</v>
      </c>
      <c r="G282" s="1">
        <v>4231.5</v>
      </c>
      <c r="H282" s="3">
        <f>IF(ISERR(LN(Table1312[[#This Row],[Close]]/E281)),"-",LN(Table1312[[#This Row],[Close]]/E281))</f>
        <v>-5.2386996895911345E-3</v>
      </c>
    </row>
    <row r="283" spans="1:8" x14ac:dyDescent="0.3">
      <c r="A283" s="2">
        <v>43515</v>
      </c>
      <c r="B283" s="1">
        <v>26666.55</v>
      </c>
      <c r="C283" s="1">
        <v>26996.45</v>
      </c>
      <c r="D283" s="1">
        <v>26625.599999999999</v>
      </c>
      <c r="E283" s="1">
        <v>26684.85</v>
      </c>
      <c r="F283" s="1">
        <v>129759984</v>
      </c>
      <c r="G283" s="1">
        <v>3282.94</v>
      </c>
      <c r="H283" s="3">
        <f>IF(ISERR(LN(Table1312[[#This Row],[Close]]/E282)),"-",LN(Table1312[[#This Row],[Close]]/E282))</f>
        <v>1.1473760658505096E-3</v>
      </c>
    </row>
    <row r="284" spans="1:8" x14ac:dyDescent="0.3">
      <c r="A284" s="2">
        <v>43516</v>
      </c>
      <c r="B284" s="1">
        <v>26786</v>
      </c>
      <c r="C284" s="1">
        <v>26985.5</v>
      </c>
      <c r="D284" s="1">
        <v>26732.65</v>
      </c>
      <c r="E284" s="1">
        <v>26955.5</v>
      </c>
      <c r="F284" s="1">
        <v>130711905</v>
      </c>
      <c r="G284" s="1">
        <v>3256.71</v>
      </c>
      <c r="H284" s="3">
        <f>IF(ISERR(LN(Table1312[[#This Row],[Close]]/E283)),"-",LN(Table1312[[#This Row],[Close]]/E283))</f>
        <v>1.0091369531195635E-2</v>
      </c>
    </row>
    <row r="285" spans="1:8" x14ac:dyDescent="0.3">
      <c r="A285" s="2">
        <v>43517</v>
      </c>
      <c r="B285" s="1">
        <v>26994.75</v>
      </c>
      <c r="C285" s="1">
        <v>27100.9</v>
      </c>
      <c r="D285" s="1">
        <v>26973</v>
      </c>
      <c r="E285" s="1">
        <v>27052.400000000001</v>
      </c>
      <c r="F285" s="1">
        <v>148275410</v>
      </c>
      <c r="G285" s="1">
        <v>3574.09</v>
      </c>
      <c r="H285" s="3">
        <f>IF(ISERR(LN(Table1312[[#This Row],[Close]]/E284)),"-",LN(Table1312[[#This Row],[Close]]/E284))</f>
        <v>3.5883677749652706E-3</v>
      </c>
    </row>
    <row r="286" spans="1:8" x14ac:dyDescent="0.3">
      <c r="A286" s="2">
        <v>43518</v>
      </c>
      <c r="B286" s="1">
        <v>26960.05</v>
      </c>
      <c r="C286" s="1">
        <v>26997.35</v>
      </c>
      <c r="D286" s="1">
        <v>26847.8</v>
      </c>
      <c r="E286" s="1">
        <v>26867.55</v>
      </c>
      <c r="F286" s="1">
        <v>221450091</v>
      </c>
      <c r="G286" s="1">
        <v>13958.07</v>
      </c>
      <c r="H286" s="3">
        <f>IF(ISERR(LN(Table1312[[#This Row],[Close]]/E285)),"-",LN(Table1312[[#This Row],[Close]]/E285))</f>
        <v>-6.8564872249006065E-3</v>
      </c>
    </row>
    <row r="287" spans="1:8" x14ac:dyDescent="0.3">
      <c r="A287" s="2">
        <v>43521</v>
      </c>
      <c r="B287" s="1">
        <v>26934.2</v>
      </c>
      <c r="C287" s="1">
        <v>27197.1</v>
      </c>
      <c r="D287" s="1">
        <v>26932.65</v>
      </c>
      <c r="E287" s="1">
        <v>27159.25</v>
      </c>
      <c r="F287" s="1">
        <v>141100629</v>
      </c>
      <c r="G287" s="1">
        <v>4254.38</v>
      </c>
      <c r="H287" s="3">
        <f>IF(ISERR(LN(Table1312[[#This Row],[Close]]/E286)),"-",LN(Table1312[[#This Row],[Close]]/E286))</f>
        <v>1.0798449454878753E-2</v>
      </c>
    </row>
    <row r="288" spans="1:8" x14ac:dyDescent="0.3">
      <c r="A288" s="2">
        <v>43522</v>
      </c>
      <c r="B288" s="1">
        <v>26853.8</v>
      </c>
      <c r="C288" s="1">
        <v>27127.25</v>
      </c>
      <c r="D288" s="1">
        <v>26736.6</v>
      </c>
      <c r="E288" s="1">
        <v>26952.95</v>
      </c>
      <c r="F288" s="1">
        <v>201083249</v>
      </c>
      <c r="G288" s="1">
        <v>5390.59</v>
      </c>
      <c r="H288" s="3">
        <f>IF(ISERR(LN(Table1312[[#This Row],[Close]]/E287)),"-",LN(Table1312[[#This Row],[Close]]/E287))</f>
        <v>-7.6249348396920345E-3</v>
      </c>
    </row>
    <row r="289" spans="1:8" x14ac:dyDescent="0.3">
      <c r="A289" s="2">
        <v>43523</v>
      </c>
      <c r="B289" s="1">
        <v>27078.1</v>
      </c>
      <c r="C289" s="1">
        <v>27189.45</v>
      </c>
      <c r="D289" s="1">
        <v>26719.4</v>
      </c>
      <c r="E289" s="1">
        <v>26799.3</v>
      </c>
      <c r="F289" s="1">
        <v>193745424</v>
      </c>
      <c r="G289" s="1">
        <v>5604.59</v>
      </c>
      <c r="H289" s="3">
        <f>IF(ISERR(LN(Table1312[[#This Row],[Close]]/E288)),"-",LN(Table1312[[#This Row],[Close]]/E288))</f>
        <v>-5.7169855583787425E-3</v>
      </c>
    </row>
    <row r="290" spans="1:8" x14ac:dyDescent="0.3">
      <c r="A290" s="2">
        <v>43524</v>
      </c>
      <c r="B290" s="1">
        <v>26878</v>
      </c>
      <c r="C290" s="1">
        <v>26920.5</v>
      </c>
      <c r="D290" s="1">
        <v>26762.55</v>
      </c>
      <c r="E290" s="1">
        <v>26789.9</v>
      </c>
      <c r="F290" s="1">
        <v>191588675</v>
      </c>
      <c r="G290" s="1">
        <v>6926.21</v>
      </c>
      <c r="H290" s="3">
        <f>IF(ISERR(LN(Table1312[[#This Row],[Close]]/E289)),"-",LN(Table1312[[#This Row],[Close]]/E289))</f>
        <v>-3.5081695925313135E-4</v>
      </c>
    </row>
    <row r="291" spans="1:8" x14ac:dyDescent="0.3">
      <c r="A291" s="2">
        <v>43525</v>
      </c>
      <c r="B291" s="1">
        <v>26941</v>
      </c>
      <c r="C291" s="1">
        <v>27076.55</v>
      </c>
      <c r="D291" s="1">
        <v>26928.9</v>
      </c>
      <c r="E291" s="1">
        <v>27043.9</v>
      </c>
      <c r="F291" s="1">
        <v>189425878</v>
      </c>
      <c r="G291" s="1">
        <v>4531.37</v>
      </c>
      <c r="H291" s="3">
        <f>IF(ISERR(LN(Table1312[[#This Row],[Close]]/E290)),"-",LN(Table1312[[#This Row],[Close]]/E290))</f>
        <v>9.4365207302816879E-3</v>
      </c>
    </row>
    <row r="292" spans="1:8" x14ac:dyDescent="0.3">
      <c r="A292" s="2">
        <v>43529</v>
      </c>
      <c r="B292" s="1">
        <v>27068.15</v>
      </c>
      <c r="C292" s="1">
        <v>27580.75</v>
      </c>
      <c r="D292" s="1">
        <v>26958.1</v>
      </c>
      <c r="E292" s="1">
        <v>27554.05</v>
      </c>
      <c r="F292" s="1">
        <v>207435129</v>
      </c>
      <c r="G292" s="1">
        <v>5122.25</v>
      </c>
      <c r="H292" s="3">
        <f>IF(ISERR(LN(Table1312[[#This Row],[Close]]/E291)),"-",LN(Table1312[[#This Row],[Close]]/E291))</f>
        <v>1.8688058695591165E-2</v>
      </c>
    </row>
    <row r="293" spans="1:8" x14ac:dyDescent="0.3">
      <c r="A293" s="2">
        <v>43530</v>
      </c>
      <c r="B293" s="1">
        <v>27618.1</v>
      </c>
      <c r="C293" s="1">
        <v>27681.65</v>
      </c>
      <c r="D293" s="1">
        <v>27492.05</v>
      </c>
      <c r="E293" s="1">
        <v>27625.65</v>
      </c>
      <c r="F293" s="1">
        <v>179778089</v>
      </c>
      <c r="G293" s="1">
        <v>4966.6899999999996</v>
      </c>
      <c r="H293" s="3">
        <f>IF(ISERR(LN(Table1312[[#This Row],[Close]]/E292)),"-",LN(Table1312[[#This Row],[Close]]/E292))</f>
        <v>2.595158733541388E-3</v>
      </c>
    </row>
    <row r="294" spans="1:8" x14ac:dyDescent="0.3">
      <c r="A294" s="2">
        <v>43531</v>
      </c>
      <c r="B294" s="1">
        <v>27661</v>
      </c>
      <c r="C294" s="1">
        <v>27815.5</v>
      </c>
      <c r="D294" s="1">
        <v>27560</v>
      </c>
      <c r="E294" s="1">
        <v>27764.6</v>
      </c>
      <c r="F294" s="1">
        <v>208017462</v>
      </c>
      <c r="G294" s="1">
        <v>4715.54</v>
      </c>
      <c r="H294" s="3">
        <f>IF(ISERR(LN(Table1312[[#This Row],[Close]]/E293)),"-",LN(Table1312[[#This Row],[Close]]/E293))</f>
        <v>5.0171389898761576E-3</v>
      </c>
    </row>
    <row r="295" spans="1:8" x14ac:dyDescent="0.3">
      <c r="A295" s="2">
        <v>43532</v>
      </c>
      <c r="B295" s="1">
        <v>27686.15</v>
      </c>
      <c r="C295" s="1">
        <v>27811.35</v>
      </c>
      <c r="D295" s="1">
        <v>27645.4</v>
      </c>
      <c r="E295" s="1">
        <v>27761.8</v>
      </c>
      <c r="F295" s="1">
        <v>140524297</v>
      </c>
      <c r="G295" s="1">
        <v>3711.24</v>
      </c>
      <c r="H295" s="3">
        <f>IF(ISERR(LN(Table1312[[#This Row],[Close]]/E294)),"-",LN(Table1312[[#This Row],[Close]]/E294))</f>
        <v>-1.0085292770186126E-4</v>
      </c>
    </row>
    <row r="296" spans="1:8" x14ac:dyDescent="0.3">
      <c r="A296" s="2">
        <v>43535</v>
      </c>
      <c r="B296" s="1">
        <v>27840.1</v>
      </c>
      <c r="C296" s="1">
        <v>28035.599999999999</v>
      </c>
      <c r="D296" s="1">
        <v>27791.25</v>
      </c>
      <c r="E296" s="1">
        <v>27966.65</v>
      </c>
      <c r="F296" s="1">
        <v>148235712</v>
      </c>
      <c r="G296" s="1">
        <v>4381.47</v>
      </c>
      <c r="H296" s="3">
        <f>IF(ISERR(LN(Table1312[[#This Row],[Close]]/E295)),"-",LN(Table1312[[#This Row],[Close]]/E295))</f>
        <v>7.3517538222729597E-3</v>
      </c>
    </row>
    <row r="297" spans="1:8" x14ac:dyDescent="0.3">
      <c r="A297" s="2">
        <v>43536</v>
      </c>
      <c r="B297" s="1">
        <v>28168.2</v>
      </c>
      <c r="C297" s="1">
        <v>28488.1</v>
      </c>
      <c r="D297" s="1">
        <v>28142.25</v>
      </c>
      <c r="E297" s="1">
        <v>28443.7</v>
      </c>
      <c r="F297" s="1">
        <v>184260495</v>
      </c>
      <c r="G297" s="1">
        <v>6427.57</v>
      </c>
      <c r="H297" s="3">
        <f>IF(ISERR(LN(Table1312[[#This Row],[Close]]/E296)),"-",LN(Table1312[[#This Row],[Close]]/E296))</f>
        <v>1.6913966068536946E-2</v>
      </c>
    </row>
    <row r="298" spans="1:8" x14ac:dyDescent="0.3">
      <c r="A298" s="2">
        <v>43537</v>
      </c>
      <c r="B298" s="1">
        <v>28480.3</v>
      </c>
      <c r="C298" s="1">
        <v>28927.7</v>
      </c>
      <c r="D298" s="1">
        <v>28353.65</v>
      </c>
      <c r="E298" s="1">
        <v>28884.3</v>
      </c>
      <c r="F298" s="1">
        <v>206998023</v>
      </c>
      <c r="G298" s="1">
        <v>9124.75</v>
      </c>
      <c r="H298" s="3">
        <f>IF(ISERR(LN(Table1312[[#This Row],[Close]]/E297)),"-",LN(Table1312[[#This Row],[Close]]/E297))</f>
        <v>1.5371499982222085E-2</v>
      </c>
    </row>
    <row r="299" spans="1:8" x14ac:dyDescent="0.3">
      <c r="A299" s="2">
        <v>43538</v>
      </c>
      <c r="B299" s="1">
        <v>29028.9</v>
      </c>
      <c r="C299" s="1">
        <v>29070.35</v>
      </c>
      <c r="D299" s="1">
        <v>28819.75</v>
      </c>
      <c r="E299" s="1">
        <v>28923.1</v>
      </c>
      <c r="F299" s="1">
        <v>187139544</v>
      </c>
      <c r="G299" s="1">
        <v>6138.11</v>
      </c>
      <c r="H299" s="3">
        <f>IF(ISERR(LN(Table1312[[#This Row],[Close]]/E298)),"-",LN(Table1312[[#This Row],[Close]]/E298))</f>
        <v>1.3423888923041383E-3</v>
      </c>
    </row>
    <row r="300" spans="1:8" x14ac:dyDescent="0.3">
      <c r="A300" s="2">
        <v>43539</v>
      </c>
      <c r="B300" s="1">
        <v>29007</v>
      </c>
      <c r="C300" s="1">
        <v>29520.7</v>
      </c>
      <c r="D300" s="1">
        <v>28990.85</v>
      </c>
      <c r="E300" s="1">
        <v>29381.45</v>
      </c>
      <c r="F300" s="1">
        <v>296217360</v>
      </c>
      <c r="G300" s="1">
        <v>9607.3700000000008</v>
      </c>
      <c r="H300" s="3">
        <f>IF(ISERR(LN(Table1312[[#This Row],[Close]]/E299)),"-",LN(Table1312[[#This Row],[Close]]/E299))</f>
        <v>1.5722939029082891E-2</v>
      </c>
    </row>
    <row r="301" spans="1:8" x14ac:dyDescent="0.3">
      <c r="A301" s="2">
        <v>43542</v>
      </c>
      <c r="B301" s="1">
        <v>29521.599999999999</v>
      </c>
      <c r="C301" s="1">
        <v>29812</v>
      </c>
      <c r="D301" s="1">
        <v>29361.65</v>
      </c>
      <c r="E301" s="1">
        <v>29596.1</v>
      </c>
      <c r="F301" s="1">
        <v>185741004</v>
      </c>
      <c r="G301" s="1">
        <v>5835.92</v>
      </c>
      <c r="H301" s="3">
        <f>IF(ISERR(LN(Table1312[[#This Row],[Close]]/E300)),"-",LN(Table1312[[#This Row],[Close]]/E300))</f>
        <v>7.2790730631110316E-3</v>
      </c>
    </row>
    <row r="302" spans="1:8" x14ac:dyDescent="0.3">
      <c r="A302" s="2">
        <v>43543</v>
      </c>
      <c r="B302" s="1">
        <v>29702.6</v>
      </c>
      <c r="C302" s="1">
        <v>29799.75</v>
      </c>
      <c r="D302" s="1">
        <v>29547.7</v>
      </c>
      <c r="E302" s="1">
        <v>29767.85</v>
      </c>
      <c r="F302" s="1">
        <v>222296391</v>
      </c>
      <c r="G302" s="1">
        <v>5295.3</v>
      </c>
      <c r="H302" s="3">
        <f>IF(ISERR(LN(Table1312[[#This Row],[Close]]/E301)),"-",LN(Table1312[[#This Row],[Close]]/E301))</f>
        <v>5.7863561710325374E-3</v>
      </c>
    </row>
    <row r="303" spans="1:8" x14ac:dyDescent="0.3">
      <c r="A303" s="2">
        <v>43544</v>
      </c>
      <c r="B303" s="1">
        <v>29769.65</v>
      </c>
      <c r="C303" s="1">
        <v>29885.200000000001</v>
      </c>
      <c r="D303" s="1">
        <v>29633.5</v>
      </c>
      <c r="E303" s="1">
        <v>29832.2</v>
      </c>
      <c r="F303" s="1">
        <v>194921072</v>
      </c>
      <c r="G303" s="1">
        <v>5196.8100000000004</v>
      </c>
      <c r="H303" s="3">
        <f>IF(ISERR(LN(Table1312[[#This Row],[Close]]/E302)),"-",LN(Table1312[[#This Row],[Close]]/E302))</f>
        <v>2.1593950006843659E-3</v>
      </c>
    </row>
    <row r="304" spans="1:8" x14ac:dyDescent="0.3">
      <c r="A304" s="2">
        <v>43546</v>
      </c>
      <c r="B304" s="1">
        <v>29920.75</v>
      </c>
      <c r="C304" s="1">
        <v>30008.1</v>
      </c>
      <c r="D304" s="1">
        <v>29508.7</v>
      </c>
      <c r="E304" s="1">
        <v>29582.5</v>
      </c>
      <c r="F304" s="1">
        <v>219823784</v>
      </c>
      <c r="G304" s="1">
        <v>6622.27</v>
      </c>
      <c r="H304" s="3">
        <f>IF(ISERR(LN(Table1312[[#This Row],[Close]]/E303)),"-",LN(Table1312[[#This Row],[Close]]/E303))</f>
        <v>-8.4053767877137909E-3</v>
      </c>
    </row>
    <row r="305" spans="1:8" x14ac:dyDescent="0.3">
      <c r="A305" s="2">
        <v>43549</v>
      </c>
      <c r="B305" s="1">
        <v>29329.4</v>
      </c>
      <c r="C305" s="1">
        <v>29329.4</v>
      </c>
      <c r="D305" s="1">
        <v>29156.25</v>
      </c>
      <c r="E305" s="1">
        <v>29281.200000000001</v>
      </c>
      <c r="F305" s="1">
        <v>132018394</v>
      </c>
      <c r="G305" s="1">
        <v>3876.07</v>
      </c>
      <c r="H305" s="3">
        <f>IF(ISERR(LN(Table1312[[#This Row],[Close]]/E304)),"-",LN(Table1312[[#This Row],[Close]]/E304))</f>
        <v>-1.023729841671372E-2</v>
      </c>
    </row>
    <row r="306" spans="1:8" x14ac:dyDescent="0.3">
      <c r="A306" s="2">
        <v>43550</v>
      </c>
      <c r="B306" s="1">
        <v>29300.400000000001</v>
      </c>
      <c r="C306" s="1">
        <v>29950.15</v>
      </c>
      <c r="D306" s="1">
        <v>29278.5</v>
      </c>
      <c r="E306" s="1">
        <v>29882.15</v>
      </c>
      <c r="F306" s="1">
        <v>131212876</v>
      </c>
      <c r="G306" s="1">
        <v>4159.59</v>
      </c>
      <c r="H306" s="3">
        <f>IF(ISERR(LN(Table1312[[#This Row],[Close]]/E305)),"-",LN(Table1312[[#This Row],[Close]]/E305))</f>
        <v>2.0315640300758709E-2</v>
      </c>
    </row>
    <row r="307" spans="1:8" x14ac:dyDescent="0.3">
      <c r="A307" s="2">
        <v>43551</v>
      </c>
      <c r="B307" s="1">
        <v>30034.15</v>
      </c>
      <c r="C307" s="1">
        <v>30262.55</v>
      </c>
      <c r="D307" s="1">
        <v>29790.25</v>
      </c>
      <c r="E307" s="1">
        <v>30019.8</v>
      </c>
      <c r="F307" s="1">
        <v>260544922</v>
      </c>
      <c r="G307" s="1">
        <v>8006.3</v>
      </c>
      <c r="H307" s="3">
        <f>IF(ISERR(LN(Table1312[[#This Row],[Close]]/E306)),"-",LN(Table1312[[#This Row],[Close]]/E306))</f>
        <v>4.5958517973180048E-3</v>
      </c>
    </row>
    <row r="308" spans="1:8" x14ac:dyDescent="0.3">
      <c r="A308" s="2">
        <v>43552</v>
      </c>
      <c r="B308" s="1">
        <v>30064.799999999999</v>
      </c>
      <c r="C308" s="1">
        <v>30496.05</v>
      </c>
      <c r="D308" s="1">
        <v>29969.1</v>
      </c>
      <c r="E308" s="1">
        <v>30420.55</v>
      </c>
      <c r="F308" s="1">
        <v>292110701</v>
      </c>
      <c r="G308" s="1">
        <v>9523.9</v>
      </c>
      <c r="H308" s="3">
        <f>IF(ISERR(LN(Table1312[[#This Row],[Close]]/E307)),"-",LN(Table1312[[#This Row],[Close]]/E307))</f>
        <v>1.3261202920149597E-2</v>
      </c>
    </row>
    <row r="309" spans="1:8" x14ac:dyDescent="0.3">
      <c r="A309" s="2">
        <v>43553</v>
      </c>
      <c r="B309" s="1">
        <v>30480.35</v>
      </c>
      <c r="C309" s="1">
        <v>30499.15</v>
      </c>
      <c r="D309" s="1">
        <v>30235.9</v>
      </c>
      <c r="E309" s="1">
        <v>30426.799999999999</v>
      </c>
      <c r="F309" s="1">
        <v>219687116</v>
      </c>
      <c r="G309" s="1">
        <v>6217.73</v>
      </c>
      <c r="H309" s="3">
        <f>IF(ISERR(LN(Table1312[[#This Row],[Close]]/E308)),"-",LN(Table1312[[#This Row],[Close]]/E308))</f>
        <v>2.0543211896593508E-4</v>
      </c>
    </row>
    <row r="310" spans="1:8" x14ac:dyDescent="0.3">
      <c r="A310" s="2">
        <v>43556</v>
      </c>
      <c r="B310" s="1">
        <v>30537.599999999999</v>
      </c>
      <c r="C310" s="1">
        <v>30648.1</v>
      </c>
      <c r="D310" s="1">
        <v>30218.35</v>
      </c>
      <c r="E310" s="1">
        <v>30326.5</v>
      </c>
      <c r="F310" s="1">
        <v>224440509</v>
      </c>
      <c r="G310" s="1">
        <v>5594.91</v>
      </c>
      <c r="H310" s="3">
        <f>IF(ISERR(LN(Table1312[[#This Row],[Close]]/E309)),"-",LN(Table1312[[#This Row],[Close]]/E309))</f>
        <v>-3.3018812517522883E-3</v>
      </c>
    </row>
    <row r="311" spans="1:8" x14ac:dyDescent="0.3">
      <c r="A311" s="2">
        <v>43557</v>
      </c>
      <c r="B311" s="1">
        <v>30450.1</v>
      </c>
      <c r="C311" s="1">
        <v>30452.9</v>
      </c>
      <c r="D311" s="1">
        <v>30155.85</v>
      </c>
      <c r="E311" s="1">
        <v>30354.25</v>
      </c>
      <c r="F311" s="1">
        <v>196482019</v>
      </c>
      <c r="G311" s="1">
        <v>5205.38</v>
      </c>
      <c r="H311" s="3">
        <f>IF(ISERR(LN(Table1312[[#This Row],[Close]]/E310)),"-",LN(Table1312[[#This Row],[Close]]/E310))</f>
        <v>9.1462290543502906E-4</v>
      </c>
    </row>
    <row r="312" spans="1:8" x14ac:dyDescent="0.3">
      <c r="A312" s="2">
        <v>43558</v>
      </c>
      <c r="B312" s="1">
        <v>30440.85</v>
      </c>
      <c r="C312" s="1">
        <v>30602.55</v>
      </c>
      <c r="D312" s="1">
        <v>30036.25</v>
      </c>
      <c r="E312" s="1">
        <v>30093.3</v>
      </c>
      <c r="F312" s="1">
        <v>193071867</v>
      </c>
      <c r="G312" s="1">
        <v>5203.95</v>
      </c>
      <c r="H312" s="3">
        <f>IF(ISERR(LN(Table1312[[#This Row],[Close]]/E311)),"-",LN(Table1312[[#This Row],[Close]]/E311))</f>
        <v>-8.633985035168542E-3</v>
      </c>
    </row>
    <row r="313" spans="1:8" x14ac:dyDescent="0.3">
      <c r="A313" s="2">
        <v>43559</v>
      </c>
      <c r="B313" s="1">
        <v>30147.3</v>
      </c>
      <c r="C313" s="1">
        <v>30245.7</v>
      </c>
      <c r="D313" s="1">
        <v>29809.9</v>
      </c>
      <c r="E313" s="1">
        <v>29904.9</v>
      </c>
      <c r="F313" s="1">
        <v>199631082</v>
      </c>
      <c r="G313" s="1">
        <v>5460.27</v>
      </c>
      <c r="H313" s="3">
        <f>IF(ISERR(LN(Table1312[[#This Row],[Close]]/E312)),"-",LN(Table1312[[#This Row],[Close]]/E312))</f>
        <v>-6.2802090470611728E-3</v>
      </c>
    </row>
    <row r="314" spans="1:8" x14ac:dyDescent="0.3">
      <c r="A314" s="2">
        <v>43560</v>
      </c>
      <c r="B314" s="1">
        <v>30002.85</v>
      </c>
      <c r="C314" s="1">
        <v>30174</v>
      </c>
      <c r="D314" s="1">
        <v>29850</v>
      </c>
      <c r="E314" s="1">
        <v>30084.65</v>
      </c>
      <c r="F314" s="1">
        <v>154141037</v>
      </c>
      <c r="G314" s="1">
        <v>4130.84</v>
      </c>
      <c r="H314" s="3">
        <f>IF(ISERR(LN(Table1312[[#This Row],[Close]]/E313)),"-",LN(Table1312[[#This Row],[Close]]/E313))</f>
        <v>5.9927283316307707E-3</v>
      </c>
    </row>
    <row r="315" spans="1:8" x14ac:dyDescent="0.3">
      <c r="A315" s="2">
        <v>43563</v>
      </c>
      <c r="B315" s="1">
        <v>30201.5</v>
      </c>
      <c r="C315" s="1">
        <v>30232.05</v>
      </c>
      <c r="D315" s="1">
        <v>29716.6</v>
      </c>
      <c r="E315" s="1">
        <v>29845.3</v>
      </c>
      <c r="F315" s="1">
        <v>147201421</v>
      </c>
      <c r="G315" s="1">
        <v>3687.89</v>
      </c>
      <c r="H315" s="3">
        <f>IF(ISERR(LN(Table1312[[#This Row],[Close]]/E314)),"-",LN(Table1312[[#This Row],[Close]]/E314))</f>
        <v>-7.9877013950488303E-3</v>
      </c>
    </row>
    <row r="316" spans="1:8" x14ac:dyDescent="0.3">
      <c r="A316" s="2">
        <v>43564</v>
      </c>
      <c r="B316" s="1">
        <v>29901.5</v>
      </c>
      <c r="C316" s="1">
        <v>30165.05</v>
      </c>
      <c r="D316" s="1">
        <v>29703.55</v>
      </c>
      <c r="E316" s="1">
        <v>30113.85</v>
      </c>
      <c r="F316" s="1">
        <v>165462138</v>
      </c>
      <c r="G316" s="1">
        <v>4788.34</v>
      </c>
      <c r="H316" s="3">
        <f>IF(ISERR(LN(Table1312[[#This Row],[Close]]/E315)),"-",LN(Table1312[[#This Row],[Close]]/E315))</f>
        <v>8.9578253114290084E-3</v>
      </c>
    </row>
    <row r="317" spans="1:8" x14ac:dyDescent="0.3">
      <c r="A317" s="2">
        <v>43565</v>
      </c>
      <c r="B317" s="1">
        <v>29916.6</v>
      </c>
      <c r="C317" s="1">
        <v>30155.75</v>
      </c>
      <c r="D317" s="1">
        <v>29768.1</v>
      </c>
      <c r="E317" s="1">
        <v>29803.5</v>
      </c>
      <c r="F317" s="1">
        <v>165250173</v>
      </c>
      <c r="G317" s="1">
        <v>9946.9599999999991</v>
      </c>
      <c r="H317" s="3">
        <f>IF(ISERR(LN(Table1312[[#This Row],[Close]]/E316)),"-",LN(Table1312[[#This Row],[Close]]/E316))</f>
        <v>-1.0359362537402793E-2</v>
      </c>
    </row>
    <row r="318" spans="1:8" x14ac:dyDescent="0.3">
      <c r="A318" s="2">
        <v>43566</v>
      </c>
      <c r="B318" s="1">
        <v>29841.85</v>
      </c>
      <c r="C318" s="1">
        <v>29852.25</v>
      </c>
      <c r="D318" s="1">
        <v>29640.25</v>
      </c>
      <c r="E318" s="1">
        <v>29786.1</v>
      </c>
      <c r="F318" s="1">
        <v>108247929</v>
      </c>
      <c r="G318" s="1">
        <v>3168.46</v>
      </c>
      <c r="H318" s="3">
        <f>IF(ISERR(LN(Table1312[[#This Row],[Close]]/E317)),"-",LN(Table1312[[#This Row],[Close]]/E317))</f>
        <v>-5.8399453913175541E-4</v>
      </c>
    </row>
    <row r="319" spans="1:8" x14ac:dyDescent="0.3">
      <c r="A319" s="2">
        <v>43567</v>
      </c>
      <c r="B319" s="1">
        <v>29780.55</v>
      </c>
      <c r="C319" s="1">
        <v>30000.95</v>
      </c>
      <c r="D319" s="1">
        <v>29707</v>
      </c>
      <c r="E319" s="1">
        <v>29938.55</v>
      </c>
      <c r="F319" s="1">
        <v>104858970</v>
      </c>
      <c r="G319" s="1">
        <v>3137.74</v>
      </c>
      <c r="H319" s="3">
        <f>IF(ISERR(LN(Table1312[[#This Row],[Close]]/E318)),"-",LN(Table1312[[#This Row],[Close]]/E318))</f>
        <v>5.1051058849971393E-3</v>
      </c>
    </row>
    <row r="320" spans="1:8" x14ac:dyDescent="0.3">
      <c r="A320" s="2">
        <v>43570</v>
      </c>
      <c r="B320" s="1">
        <v>29983.5</v>
      </c>
      <c r="C320" s="1">
        <v>30163.1</v>
      </c>
      <c r="D320" s="1">
        <v>29919.1</v>
      </c>
      <c r="E320" s="1">
        <v>30104.25</v>
      </c>
      <c r="F320" s="1">
        <v>90613632</v>
      </c>
      <c r="G320" s="1">
        <v>3071.18</v>
      </c>
      <c r="H320" s="3">
        <f>IF(ISERR(LN(Table1312[[#This Row],[Close]]/E319)),"-",LN(Table1312[[#This Row],[Close]]/E319))</f>
        <v>5.5194101759183604E-3</v>
      </c>
    </row>
    <row r="321" spans="1:8" x14ac:dyDescent="0.3">
      <c r="A321" s="2">
        <v>43571</v>
      </c>
      <c r="B321" s="1">
        <v>30236.25</v>
      </c>
      <c r="C321" s="1">
        <v>30590.95</v>
      </c>
      <c r="D321" s="1">
        <v>30228.2</v>
      </c>
      <c r="E321" s="1">
        <v>30531.35</v>
      </c>
      <c r="F321" s="1">
        <v>117822281</v>
      </c>
      <c r="G321" s="1">
        <v>4223.74</v>
      </c>
      <c r="H321" s="3">
        <f>IF(ISERR(LN(Table1312[[#This Row],[Close]]/E320)),"-",LN(Table1312[[#This Row],[Close]]/E320))</f>
        <v>1.408766676944298E-2</v>
      </c>
    </row>
    <row r="322" spans="1:8" x14ac:dyDescent="0.3">
      <c r="A322" s="2">
        <v>43573</v>
      </c>
      <c r="B322" s="1">
        <v>30656.5</v>
      </c>
      <c r="C322" s="1">
        <v>30669.8</v>
      </c>
      <c r="D322" s="1">
        <v>30142.2</v>
      </c>
      <c r="E322" s="1">
        <v>30223.4</v>
      </c>
      <c r="F322" s="1">
        <v>141697748</v>
      </c>
      <c r="G322" s="1">
        <v>4610.68</v>
      </c>
      <c r="H322" s="3">
        <f>IF(ISERR(LN(Table1312[[#This Row],[Close]]/E321)),"-",LN(Table1312[[#This Row],[Close]]/E321))</f>
        <v>-1.0137565781663544E-2</v>
      </c>
    </row>
    <row r="323" spans="1:8" x14ac:dyDescent="0.3">
      <c r="A323" s="2">
        <v>43577</v>
      </c>
      <c r="B323" s="1">
        <v>30282.5</v>
      </c>
      <c r="C323" s="1">
        <v>30289.9</v>
      </c>
      <c r="D323" s="1">
        <v>29647.55</v>
      </c>
      <c r="E323" s="1">
        <v>29687.95</v>
      </c>
      <c r="F323" s="1">
        <v>132778018</v>
      </c>
      <c r="G323" s="1">
        <v>4647.04</v>
      </c>
      <c r="H323" s="3">
        <f>IF(ISERR(LN(Table1312[[#This Row],[Close]]/E322)),"-",LN(Table1312[[#This Row],[Close]]/E322))</f>
        <v>-1.7875219213962529E-2</v>
      </c>
    </row>
    <row r="324" spans="1:8" x14ac:dyDescent="0.3">
      <c r="A324" s="2">
        <v>43578</v>
      </c>
      <c r="B324" s="1">
        <v>29761.95</v>
      </c>
      <c r="C324" s="1">
        <v>29906.5</v>
      </c>
      <c r="D324" s="1">
        <v>29455.45</v>
      </c>
      <c r="E324" s="1">
        <v>29479.7</v>
      </c>
      <c r="F324" s="1">
        <v>145857126</v>
      </c>
      <c r="G324" s="1">
        <v>4502.93</v>
      </c>
      <c r="H324" s="3">
        <f>IF(ISERR(LN(Table1312[[#This Row],[Close]]/E323)),"-",LN(Table1312[[#This Row],[Close]]/E323))</f>
        <v>-7.0393486961344955E-3</v>
      </c>
    </row>
    <row r="325" spans="1:8" x14ac:dyDescent="0.3">
      <c r="A325" s="2">
        <v>43579</v>
      </c>
      <c r="B325" s="1">
        <v>29550.5</v>
      </c>
      <c r="C325" s="1">
        <v>29914.85</v>
      </c>
      <c r="D325" s="1">
        <v>29435.05</v>
      </c>
      <c r="E325" s="1">
        <v>29860.799999999999</v>
      </c>
      <c r="F325" s="1">
        <v>129529258</v>
      </c>
      <c r="G325" s="1">
        <v>4477.2700000000004</v>
      </c>
      <c r="H325" s="3">
        <f>IF(ISERR(LN(Table1312[[#This Row],[Close]]/E324)),"-",LN(Table1312[[#This Row],[Close]]/E324))</f>
        <v>1.2844692568145256E-2</v>
      </c>
    </row>
    <row r="326" spans="1:8" x14ac:dyDescent="0.3">
      <c r="A326" s="2">
        <v>43580</v>
      </c>
      <c r="B326" s="1">
        <v>29927.05</v>
      </c>
      <c r="C326" s="1">
        <v>30057.7</v>
      </c>
      <c r="D326" s="1">
        <v>29511.95</v>
      </c>
      <c r="E326" s="1">
        <v>29561.35</v>
      </c>
      <c r="F326" s="1">
        <v>201016367</v>
      </c>
      <c r="G326" s="1">
        <v>6526.09</v>
      </c>
      <c r="H326" s="3">
        <f>IF(ISERR(LN(Table1312[[#This Row],[Close]]/E325)),"-",LN(Table1312[[#This Row],[Close]]/E325))</f>
        <v>-1.0078818585475083E-2</v>
      </c>
    </row>
    <row r="327" spans="1:8" x14ac:dyDescent="0.3">
      <c r="A327" s="2">
        <v>43581</v>
      </c>
      <c r="B327" s="1">
        <v>29764.85</v>
      </c>
      <c r="C327" s="1">
        <v>30048.2</v>
      </c>
      <c r="D327" s="1">
        <v>29563.15</v>
      </c>
      <c r="E327" s="1">
        <v>30013.5</v>
      </c>
      <c r="F327" s="1">
        <v>158188658</v>
      </c>
      <c r="G327" s="1">
        <v>5736.29</v>
      </c>
      <c r="H327" s="3">
        <f>IF(ISERR(LN(Table1312[[#This Row],[Close]]/E326)),"-",LN(Table1312[[#This Row],[Close]]/E326))</f>
        <v>1.5179515581267133E-2</v>
      </c>
    </row>
    <row r="328" spans="1:8" x14ac:dyDescent="0.3">
      <c r="A328" s="2">
        <v>43585</v>
      </c>
      <c r="B328" s="1">
        <v>29920.400000000001</v>
      </c>
      <c r="C328" s="1">
        <v>29920.400000000001</v>
      </c>
      <c r="D328" s="1">
        <v>29550.05</v>
      </c>
      <c r="E328" s="1">
        <v>29764.799999999999</v>
      </c>
      <c r="F328" s="1">
        <v>362563145</v>
      </c>
      <c r="G328" s="1">
        <v>9257.75</v>
      </c>
      <c r="H328" s="3">
        <f>IF(ISERR(LN(Table1312[[#This Row],[Close]]/E327)),"-",LN(Table1312[[#This Row],[Close]]/E327))</f>
        <v>-8.3207931609340525E-3</v>
      </c>
    </row>
    <row r="329" spans="1:8" x14ac:dyDescent="0.3">
      <c r="A329" s="2">
        <v>43587</v>
      </c>
      <c r="B329" s="1">
        <v>29699.8</v>
      </c>
      <c r="C329" s="1">
        <v>29919.35</v>
      </c>
      <c r="D329" s="1">
        <v>29638.799999999999</v>
      </c>
      <c r="E329" s="1">
        <v>29708.6</v>
      </c>
      <c r="F329" s="1">
        <v>242309997</v>
      </c>
      <c r="G329" s="1">
        <v>6830.49</v>
      </c>
      <c r="H329" s="3">
        <f>IF(ISERR(LN(Table1312[[#This Row],[Close]]/E328)),"-",LN(Table1312[[#This Row],[Close]]/E328))</f>
        <v>-1.8899210984385608E-3</v>
      </c>
    </row>
    <row r="330" spans="1:8" x14ac:dyDescent="0.3">
      <c r="A330" s="2">
        <v>43588</v>
      </c>
      <c r="B330" s="1">
        <v>29811.65</v>
      </c>
      <c r="C330" s="1">
        <v>30121.75</v>
      </c>
      <c r="D330" s="1">
        <v>29795.1</v>
      </c>
      <c r="E330" s="1">
        <v>29954.15</v>
      </c>
      <c r="F330" s="1">
        <v>181379119</v>
      </c>
      <c r="G330" s="1">
        <v>5248.1</v>
      </c>
      <c r="H330" s="3">
        <f>IF(ISERR(LN(Table1312[[#This Row],[Close]]/E329)),"-",LN(Table1312[[#This Row],[Close]]/E329))</f>
        <v>8.231313052958128E-3</v>
      </c>
    </row>
    <row r="331" spans="1:8" x14ac:dyDescent="0.3">
      <c r="A331" s="2">
        <v>43591</v>
      </c>
      <c r="B331" s="1">
        <v>29626.5</v>
      </c>
      <c r="C331" s="1">
        <v>29757.4</v>
      </c>
      <c r="D331" s="1">
        <v>29528.6</v>
      </c>
      <c r="E331" s="1">
        <v>29618.45</v>
      </c>
      <c r="F331" s="1">
        <v>188230212</v>
      </c>
      <c r="G331" s="1">
        <v>4787.1099999999997</v>
      </c>
      <c r="H331" s="3">
        <f>IF(ISERR(LN(Table1312[[#This Row],[Close]]/E330)),"-",LN(Table1312[[#This Row],[Close]]/E330))</f>
        <v>-1.127040127277925E-2</v>
      </c>
    </row>
    <row r="332" spans="1:8" x14ac:dyDescent="0.3">
      <c r="A332" s="2">
        <v>43592</v>
      </c>
      <c r="B332" s="1">
        <v>29749.55</v>
      </c>
      <c r="C332" s="1">
        <v>29835.5</v>
      </c>
      <c r="D332" s="1">
        <v>29244.25</v>
      </c>
      <c r="E332" s="1">
        <v>29288.2</v>
      </c>
      <c r="F332" s="1">
        <v>180581999</v>
      </c>
      <c r="G332" s="1">
        <v>5340.05</v>
      </c>
      <c r="H332" s="3">
        <f>IF(ISERR(LN(Table1312[[#This Row],[Close]]/E331)),"-",LN(Table1312[[#This Row],[Close]]/E331))</f>
        <v>-1.1212773433388846E-2</v>
      </c>
    </row>
    <row r="333" spans="1:8" x14ac:dyDescent="0.3">
      <c r="A333" s="2">
        <v>43593</v>
      </c>
      <c r="B333" s="1">
        <v>29261.3</v>
      </c>
      <c r="C333" s="1">
        <v>29261.3</v>
      </c>
      <c r="D333" s="1">
        <v>28951.35</v>
      </c>
      <c r="E333" s="1">
        <v>28994.400000000001</v>
      </c>
      <c r="F333" s="1">
        <v>179421775</v>
      </c>
      <c r="G333" s="1">
        <v>4926.0200000000004</v>
      </c>
      <c r="H333" s="3">
        <f>IF(ISERR(LN(Table1312[[#This Row],[Close]]/E332)),"-",LN(Table1312[[#This Row],[Close]]/E332))</f>
        <v>-1.0081996638610875E-2</v>
      </c>
    </row>
    <row r="334" spans="1:8" x14ac:dyDescent="0.3">
      <c r="A334" s="2">
        <v>43594</v>
      </c>
      <c r="B334" s="1">
        <v>28893.95</v>
      </c>
      <c r="C334" s="1">
        <v>29040.3</v>
      </c>
      <c r="D334" s="1">
        <v>28784.65</v>
      </c>
      <c r="E334" s="1">
        <v>28884.6</v>
      </c>
      <c r="F334" s="1">
        <v>206029474</v>
      </c>
      <c r="G334" s="1">
        <v>5196.87</v>
      </c>
      <c r="H334" s="3">
        <f>IF(ISERR(LN(Table1312[[#This Row],[Close]]/E333)),"-",LN(Table1312[[#This Row],[Close]]/E333))</f>
        <v>-3.7941267719850459E-3</v>
      </c>
    </row>
    <row r="335" spans="1:8" x14ac:dyDescent="0.3">
      <c r="A335" s="2">
        <v>43595</v>
      </c>
      <c r="B335" s="1">
        <v>28927.599999999999</v>
      </c>
      <c r="C335" s="1">
        <v>29202.85</v>
      </c>
      <c r="D335" s="1">
        <v>28900.1</v>
      </c>
      <c r="E335" s="1">
        <v>29040.5</v>
      </c>
      <c r="F335" s="1">
        <v>223514610</v>
      </c>
      <c r="G335" s="1">
        <v>6070.63</v>
      </c>
      <c r="H335" s="3">
        <f>IF(ISERR(LN(Table1312[[#This Row],[Close]]/E334)),"-",LN(Table1312[[#This Row],[Close]]/E334))</f>
        <v>5.3828263198858785E-3</v>
      </c>
    </row>
    <row r="336" spans="1:8" x14ac:dyDescent="0.3">
      <c r="A336" s="2">
        <v>43598</v>
      </c>
      <c r="B336" s="1">
        <v>29026.65</v>
      </c>
      <c r="C336" s="1">
        <v>29049.05</v>
      </c>
      <c r="D336" s="1">
        <v>28621.1</v>
      </c>
      <c r="E336" s="1">
        <v>28659.95</v>
      </c>
      <c r="F336" s="1">
        <v>253600119</v>
      </c>
      <c r="G336" s="1">
        <v>5356.35</v>
      </c>
      <c r="H336" s="3">
        <f>IF(ISERR(LN(Table1312[[#This Row],[Close]]/E335)),"-",LN(Table1312[[#This Row],[Close]]/E335))</f>
        <v>-1.3190729632489165E-2</v>
      </c>
    </row>
    <row r="337" spans="1:8" x14ac:dyDescent="0.3">
      <c r="A337" s="2">
        <v>43599</v>
      </c>
      <c r="B337" s="1">
        <v>28718.75</v>
      </c>
      <c r="C337" s="1">
        <v>29058.3</v>
      </c>
      <c r="D337" s="1">
        <v>28582.6</v>
      </c>
      <c r="E337" s="1">
        <v>28829.200000000001</v>
      </c>
      <c r="F337" s="1">
        <v>256593306</v>
      </c>
      <c r="G337" s="1">
        <v>6110.47</v>
      </c>
      <c r="H337" s="3">
        <f>IF(ISERR(LN(Table1312[[#This Row],[Close]]/E336)),"-",LN(Table1312[[#This Row],[Close]]/E336))</f>
        <v>5.8880845858631471E-3</v>
      </c>
    </row>
    <row r="338" spans="1:8" x14ac:dyDescent="0.3">
      <c r="A338" s="2">
        <v>43600</v>
      </c>
      <c r="B338" s="1">
        <v>28925.45</v>
      </c>
      <c r="C338" s="1">
        <v>28983.15</v>
      </c>
      <c r="D338" s="1">
        <v>28555.15</v>
      </c>
      <c r="E338" s="1">
        <v>28616.45</v>
      </c>
      <c r="F338" s="1">
        <v>218778407</v>
      </c>
      <c r="G338" s="1">
        <v>5126.91</v>
      </c>
      <c r="H338" s="3">
        <f>IF(ISERR(LN(Table1312[[#This Row],[Close]]/E337)),"-",LN(Table1312[[#This Row],[Close]]/E337))</f>
        <v>-7.4070350912593987E-3</v>
      </c>
    </row>
    <row r="339" spans="1:8" x14ac:dyDescent="0.3">
      <c r="A339" s="2">
        <v>43601</v>
      </c>
      <c r="B339" s="1">
        <v>28625.9</v>
      </c>
      <c r="C339" s="1">
        <v>28947.599999999999</v>
      </c>
      <c r="D339" s="1">
        <v>28525.45</v>
      </c>
      <c r="E339" s="1">
        <v>28855.3</v>
      </c>
      <c r="F339" s="1">
        <v>189440058</v>
      </c>
      <c r="G339" s="1">
        <v>4501.1099999999997</v>
      </c>
      <c r="H339" s="3">
        <f>IF(ISERR(LN(Table1312[[#This Row],[Close]]/E338)),"-",LN(Table1312[[#This Row],[Close]]/E338))</f>
        <v>8.3119576191854217E-3</v>
      </c>
    </row>
    <row r="340" spans="1:8" x14ac:dyDescent="0.3">
      <c r="A340" s="2">
        <v>43602</v>
      </c>
      <c r="B340" s="1">
        <v>28881.4</v>
      </c>
      <c r="C340" s="1">
        <v>29559.45</v>
      </c>
      <c r="D340" s="1">
        <v>28856</v>
      </c>
      <c r="E340" s="1">
        <v>29450.15</v>
      </c>
      <c r="F340" s="1">
        <v>257111157</v>
      </c>
      <c r="G340" s="1">
        <v>6489.1</v>
      </c>
      <c r="H340" s="3">
        <f>IF(ISERR(LN(Table1312[[#This Row],[Close]]/E339)),"-",LN(Table1312[[#This Row],[Close]]/E339))</f>
        <v>2.0405318542704654E-2</v>
      </c>
    </row>
    <row r="341" spans="1:8" x14ac:dyDescent="0.3">
      <c r="A341" s="2">
        <v>43605</v>
      </c>
      <c r="B341" s="1">
        <v>30230.400000000001</v>
      </c>
      <c r="C341" s="1">
        <v>30827.85</v>
      </c>
      <c r="D341" s="1">
        <v>30111.200000000001</v>
      </c>
      <c r="E341" s="1">
        <v>30759.7</v>
      </c>
      <c r="F341" s="1">
        <v>321102950</v>
      </c>
      <c r="G341" s="1">
        <v>9217.2199999999993</v>
      </c>
      <c r="H341" s="3">
        <f>IF(ISERR(LN(Table1312[[#This Row],[Close]]/E340)),"-",LN(Table1312[[#This Row],[Close]]/E340))</f>
        <v>4.3506388200772982E-2</v>
      </c>
    </row>
    <row r="342" spans="1:8" x14ac:dyDescent="0.3">
      <c r="A342" s="2">
        <v>43606</v>
      </c>
      <c r="B342" s="1">
        <v>30862.1</v>
      </c>
      <c r="C342" s="1">
        <v>30926.7</v>
      </c>
      <c r="D342" s="1">
        <v>30265.1</v>
      </c>
      <c r="E342" s="1">
        <v>30308.400000000001</v>
      </c>
      <c r="F342" s="1">
        <v>216423886</v>
      </c>
      <c r="G342" s="1">
        <v>5968.41</v>
      </c>
      <c r="H342" s="3">
        <f>IF(ISERR(LN(Table1312[[#This Row],[Close]]/E341)),"-",LN(Table1312[[#This Row],[Close]]/E341))</f>
        <v>-1.4780489846414124E-2</v>
      </c>
    </row>
    <row r="343" spans="1:8" x14ac:dyDescent="0.3">
      <c r="A343" s="2">
        <v>43607</v>
      </c>
      <c r="B343" s="1">
        <v>30410.65</v>
      </c>
      <c r="C343" s="1">
        <v>30675.1</v>
      </c>
      <c r="D343" s="1">
        <v>30268.6</v>
      </c>
      <c r="E343" s="1">
        <v>30526.799999999999</v>
      </c>
      <c r="F343" s="1">
        <v>224425509</v>
      </c>
      <c r="G343" s="1">
        <v>7602.5</v>
      </c>
      <c r="H343" s="3">
        <f>IF(ISERR(LN(Table1312[[#This Row],[Close]]/E342)),"-",LN(Table1312[[#This Row],[Close]]/E342))</f>
        <v>7.1800844995973789E-3</v>
      </c>
    </row>
    <row r="344" spans="1:8" x14ac:dyDescent="0.3">
      <c r="A344" s="2">
        <v>43608</v>
      </c>
      <c r="B344" s="1">
        <v>30962.799999999999</v>
      </c>
      <c r="C344" s="1">
        <v>31705</v>
      </c>
      <c r="D344" s="1">
        <v>30292.35</v>
      </c>
      <c r="E344" s="1">
        <v>30409.1</v>
      </c>
      <c r="F344" s="1">
        <v>494083740</v>
      </c>
      <c r="G344" s="1">
        <v>14547.69</v>
      </c>
      <c r="H344" s="3">
        <f>IF(ISERR(LN(Table1312[[#This Row],[Close]]/E343)),"-",LN(Table1312[[#This Row],[Close]]/E343))</f>
        <v>-3.8630805936587425E-3</v>
      </c>
    </row>
    <row r="345" spans="1:8" x14ac:dyDescent="0.3">
      <c r="A345" s="2">
        <v>43609</v>
      </c>
      <c r="B345" s="1">
        <v>30685.5</v>
      </c>
      <c r="C345" s="1">
        <v>31275.4</v>
      </c>
      <c r="D345" s="1">
        <v>30564.400000000001</v>
      </c>
      <c r="E345" s="1">
        <v>31212.55</v>
      </c>
      <c r="F345" s="1">
        <v>282765890</v>
      </c>
      <c r="G345" s="1">
        <v>7946.04</v>
      </c>
      <c r="H345" s="3">
        <f>IF(ISERR(LN(Table1312[[#This Row],[Close]]/E344)),"-",LN(Table1312[[#This Row],[Close]]/E344))</f>
        <v>2.6078351803385209E-2</v>
      </c>
    </row>
    <row r="346" spans="1:8" x14ac:dyDescent="0.3">
      <c r="A346" s="2">
        <v>43612</v>
      </c>
      <c r="B346" s="1">
        <v>31234.9</v>
      </c>
      <c r="C346" s="1">
        <v>31700.75</v>
      </c>
      <c r="D346" s="1">
        <v>31142.5</v>
      </c>
      <c r="E346" s="1">
        <v>31647.65</v>
      </c>
      <c r="F346" s="1">
        <v>239161158</v>
      </c>
      <c r="G346" s="1">
        <v>6533.11</v>
      </c>
      <c r="H346" s="3">
        <f>IF(ISERR(LN(Table1312[[#This Row],[Close]]/E345)),"-",LN(Table1312[[#This Row],[Close]]/E345))</f>
        <v>1.3843638701576365E-2</v>
      </c>
    </row>
    <row r="347" spans="1:8" x14ac:dyDescent="0.3">
      <c r="A347" s="2">
        <v>43613</v>
      </c>
      <c r="B347" s="1">
        <v>31711.3</v>
      </c>
      <c r="C347" s="1">
        <v>31712.400000000001</v>
      </c>
      <c r="D347" s="1">
        <v>31328.6</v>
      </c>
      <c r="E347" s="1">
        <v>31597.9</v>
      </c>
      <c r="F347" s="1">
        <v>297603975</v>
      </c>
      <c r="G347" s="1">
        <v>6998.27</v>
      </c>
      <c r="H347" s="3">
        <f>IF(ISERR(LN(Table1312[[#This Row],[Close]]/E346)),"-",LN(Table1312[[#This Row],[Close]]/E346))</f>
        <v>-1.5732335401052115E-3</v>
      </c>
    </row>
    <row r="348" spans="1:8" x14ac:dyDescent="0.3">
      <c r="A348" s="2">
        <v>43614</v>
      </c>
      <c r="B348" s="1">
        <v>31459.25</v>
      </c>
      <c r="C348" s="1">
        <v>31546.75</v>
      </c>
      <c r="D348" s="1">
        <v>31257.9</v>
      </c>
      <c r="E348" s="1">
        <v>31295.55</v>
      </c>
      <c r="F348" s="1">
        <v>205161779</v>
      </c>
      <c r="G348" s="1">
        <v>5053.8999999999996</v>
      </c>
      <c r="H348" s="3">
        <f>IF(ISERR(LN(Table1312[[#This Row],[Close]]/E347)),"-",LN(Table1312[[#This Row],[Close]]/E347))</f>
        <v>-9.6147477737117751E-3</v>
      </c>
    </row>
    <row r="349" spans="1:8" x14ac:dyDescent="0.3">
      <c r="A349" s="2">
        <v>43615</v>
      </c>
      <c r="B349" s="1">
        <v>31256.85</v>
      </c>
      <c r="C349" s="1">
        <v>31619.25</v>
      </c>
      <c r="D349" s="1">
        <v>31236.1</v>
      </c>
      <c r="E349" s="1">
        <v>31537.1</v>
      </c>
      <c r="F349" s="1">
        <v>202699071</v>
      </c>
      <c r="G349" s="1">
        <v>5776.18</v>
      </c>
      <c r="H349" s="3">
        <f>IF(ISERR(LN(Table1312[[#This Row],[Close]]/E348)),"-",LN(Table1312[[#This Row],[Close]]/E348))</f>
        <v>7.6887156585520033E-3</v>
      </c>
    </row>
    <row r="350" spans="1:8" x14ac:dyDescent="0.3">
      <c r="A350" s="2">
        <v>43616</v>
      </c>
      <c r="B350" s="1">
        <v>31678.9</v>
      </c>
      <c r="C350" s="1">
        <v>31783.599999999999</v>
      </c>
      <c r="D350" s="1">
        <v>30623.05</v>
      </c>
      <c r="E350" s="1">
        <v>31375.4</v>
      </c>
      <c r="F350" s="1">
        <v>230847583</v>
      </c>
      <c r="G350" s="1">
        <v>7113.52</v>
      </c>
      <c r="H350" s="3">
        <f>IF(ISERR(LN(Table1312[[#This Row],[Close]]/E349)),"-",LN(Table1312[[#This Row],[Close]]/E349))</f>
        <v>-5.1404841985622706E-3</v>
      </c>
    </row>
    <row r="351" spans="1:8" x14ac:dyDescent="0.3">
      <c r="A351" s="2">
        <v>43619</v>
      </c>
      <c r="B351" s="1">
        <v>31406.05</v>
      </c>
      <c r="C351" s="1">
        <v>31674.6</v>
      </c>
      <c r="D351" s="1">
        <v>31284.7</v>
      </c>
      <c r="E351" s="1">
        <v>31653.65</v>
      </c>
      <c r="F351" s="1">
        <v>160090476</v>
      </c>
      <c r="G351" s="1">
        <v>4443.8999999999996</v>
      </c>
      <c r="H351" s="3">
        <f>IF(ISERR(LN(Table1312[[#This Row],[Close]]/E350)),"-",LN(Table1312[[#This Row],[Close]]/E350))</f>
        <v>8.8293194208969548E-3</v>
      </c>
    </row>
    <row r="352" spans="1:8" x14ac:dyDescent="0.3">
      <c r="A352" s="2">
        <v>43620</v>
      </c>
      <c r="B352" s="1">
        <v>31532.9</v>
      </c>
      <c r="C352" s="1">
        <v>31752.7</v>
      </c>
      <c r="D352" s="1">
        <v>31512.95</v>
      </c>
      <c r="E352" s="1">
        <v>31589.05</v>
      </c>
      <c r="F352" s="1">
        <v>172424592</v>
      </c>
      <c r="G352" s="1">
        <v>4627.37</v>
      </c>
      <c r="H352" s="3">
        <f>IF(ISERR(LN(Table1312[[#This Row],[Close]]/E351)),"-",LN(Table1312[[#This Row],[Close]]/E351))</f>
        <v>-2.0429242416137752E-3</v>
      </c>
    </row>
    <row r="353" spans="1:8" x14ac:dyDescent="0.3">
      <c r="A353" s="2">
        <v>43622</v>
      </c>
      <c r="B353" s="1">
        <v>31523.95</v>
      </c>
      <c r="C353" s="1">
        <v>31541.5</v>
      </c>
      <c r="D353" s="1">
        <v>30800.799999999999</v>
      </c>
      <c r="E353" s="1">
        <v>30857.4</v>
      </c>
      <c r="F353" s="1">
        <v>283140588</v>
      </c>
      <c r="G353" s="1">
        <v>7895.98</v>
      </c>
      <c r="H353" s="3">
        <f>IF(ISERR(LN(Table1312[[#This Row],[Close]]/E352)),"-",LN(Table1312[[#This Row],[Close]]/E352))</f>
        <v>-2.3433949626484228E-2</v>
      </c>
    </row>
    <row r="354" spans="1:8" x14ac:dyDescent="0.3">
      <c r="A354" s="2">
        <v>43623</v>
      </c>
      <c r="B354" s="1">
        <v>30943.15</v>
      </c>
      <c r="C354" s="1">
        <v>31139.599999999999</v>
      </c>
      <c r="D354" s="1">
        <v>30627.05</v>
      </c>
      <c r="E354" s="1">
        <v>31066.55</v>
      </c>
      <c r="F354" s="1">
        <v>215267224</v>
      </c>
      <c r="G354" s="1">
        <v>5593.78</v>
      </c>
      <c r="H354" s="3">
        <f>IF(ISERR(LN(Table1312[[#This Row],[Close]]/E353)),"-",LN(Table1312[[#This Row],[Close]]/E353))</f>
        <v>6.7550857241145132E-3</v>
      </c>
    </row>
    <row r="355" spans="1:8" x14ac:dyDescent="0.3">
      <c r="A355" s="2">
        <v>43626</v>
      </c>
      <c r="B355" s="1">
        <v>31259.200000000001</v>
      </c>
      <c r="C355" s="1">
        <v>31367.4</v>
      </c>
      <c r="D355" s="1">
        <v>30861.3</v>
      </c>
      <c r="E355" s="1">
        <v>31034</v>
      </c>
      <c r="F355" s="1">
        <v>208614002</v>
      </c>
      <c r="G355" s="1">
        <v>4870.6400000000003</v>
      </c>
      <c r="H355" s="3">
        <f>IF(ISERR(LN(Table1312[[#This Row],[Close]]/E354)),"-",LN(Table1312[[#This Row],[Close]]/E354))</f>
        <v>-1.0482999902852255E-3</v>
      </c>
    </row>
    <row r="356" spans="1:8" x14ac:dyDescent="0.3">
      <c r="A356" s="2">
        <v>43627</v>
      </c>
      <c r="B356" s="1">
        <v>31172.25</v>
      </c>
      <c r="C356" s="1">
        <v>31399.35</v>
      </c>
      <c r="D356" s="1">
        <v>30973.35</v>
      </c>
      <c r="E356" s="1">
        <v>31265.45</v>
      </c>
      <c r="F356" s="1">
        <v>188115329</v>
      </c>
      <c r="G356" s="1">
        <v>4371.7</v>
      </c>
      <c r="H356" s="3">
        <f>IF(ISERR(LN(Table1312[[#This Row],[Close]]/E355)),"-",LN(Table1312[[#This Row],[Close]]/E355))</f>
        <v>7.4302763457057336E-3</v>
      </c>
    </row>
    <row r="357" spans="1:8" x14ac:dyDescent="0.3">
      <c r="A357" s="2">
        <v>43628</v>
      </c>
      <c r="B357" s="1">
        <v>31219.3</v>
      </c>
      <c r="C357" s="1">
        <v>31222.3</v>
      </c>
      <c r="D357" s="1">
        <v>30911.45</v>
      </c>
      <c r="E357" s="1">
        <v>30965.7</v>
      </c>
      <c r="F357" s="1">
        <v>143703508</v>
      </c>
      <c r="G357" s="1">
        <v>3787.08</v>
      </c>
      <c r="H357" s="3">
        <f>IF(ISERR(LN(Table1312[[#This Row],[Close]]/E356)),"-",LN(Table1312[[#This Row],[Close]]/E356))</f>
        <v>-9.6335137042346669E-3</v>
      </c>
    </row>
    <row r="358" spans="1:8" x14ac:dyDescent="0.3">
      <c r="A358" s="2">
        <v>43629</v>
      </c>
      <c r="B358" s="1">
        <v>30876.75</v>
      </c>
      <c r="C358" s="1">
        <v>31036.9</v>
      </c>
      <c r="D358" s="1">
        <v>30638.25</v>
      </c>
      <c r="E358" s="1">
        <v>30976.1</v>
      </c>
      <c r="F358" s="1">
        <v>341891022</v>
      </c>
      <c r="G358" s="1">
        <v>7587.55</v>
      </c>
      <c r="H358" s="3">
        <f>IF(ISERR(LN(Table1312[[#This Row],[Close]]/E357)),"-",LN(Table1312[[#This Row],[Close]]/E357))</f>
        <v>3.3579909197753427E-4</v>
      </c>
    </row>
    <row r="359" spans="1:8" x14ac:dyDescent="0.3">
      <c r="A359" s="2">
        <v>43630</v>
      </c>
      <c r="B359" s="1">
        <v>30983.45</v>
      </c>
      <c r="C359" s="1">
        <v>31032.65</v>
      </c>
      <c r="D359" s="1">
        <v>30508.95</v>
      </c>
      <c r="E359" s="1">
        <v>30614.35</v>
      </c>
      <c r="F359" s="1">
        <v>255356460</v>
      </c>
      <c r="G359" s="1">
        <v>6366.06</v>
      </c>
      <c r="H359" s="3">
        <f>IF(ISERR(LN(Table1312[[#This Row],[Close]]/E358)),"-",LN(Table1312[[#This Row],[Close]]/E358))</f>
        <v>-1.1747086112718063E-2</v>
      </c>
    </row>
    <row r="360" spans="1:8" x14ac:dyDescent="0.3">
      <c r="A360" s="2">
        <v>43633</v>
      </c>
      <c r="B360" s="1">
        <v>30652</v>
      </c>
      <c r="C360" s="1">
        <v>30684.05</v>
      </c>
      <c r="D360" s="1">
        <v>30249.4</v>
      </c>
      <c r="E360" s="1">
        <v>30273.25</v>
      </c>
      <c r="F360" s="1">
        <v>184466679</v>
      </c>
      <c r="G360" s="1">
        <v>5401.37</v>
      </c>
      <c r="H360" s="3">
        <f>IF(ISERR(LN(Table1312[[#This Row],[Close]]/E359)),"-",LN(Table1312[[#This Row],[Close]]/E359))</f>
        <v>-1.1204368981759626E-2</v>
      </c>
    </row>
    <row r="361" spans="1:8" x14ac:dyDescent="0.3">
      <c r="A361" s="2">
        <v>43634</v>
      </c>
      <c r="B361" s="1">
        <v>30299.45</v>
      </c>
      <c r="C361" s="1">
        <v>30550.65</v>
      </c>
      <c r="D361" s="1">
        <v>30222.85</v>
      </c>
      <c r="E361" s="1">
        <v>30351</v>
      </c>
      <c r="F361" s="1">
        <v>241865592</v>
      </c>
      <c r="G361" s="1">
        <v>6147.16</v>
      </c>
      <c r="H361" s="3">
        <f>IF(ISERR(LN(Table1312[[#This Row],[Close]]/E360)),"-",LN(Table1312[[#This Row],[Close]]/E360))</f>
        <v>2.5649815915999292E-3</v>
      </c>
    </row>
    <row r="362" spans="1:8" x14ac:dyDescent="0.3">
      <c r="A362" s="2">
        <v>43635</v>
      </c>
      <c r="B362" s="1">
        <v>30526.5</v>
      </c>
      <c r="C362" s="1">
        <v>30699.15</v>
      </c>
      <c r="D362" s="1">
        <v>30242</v>
      </c>
      <c r="E362" s="1">
        <v>30362.1</v>
      </c>
      <c r="F362" s="1">
        <v>252889076</v>
      </c>
      <c r="G362" s="1">
        <v>5825.47</v>
      </c>
      <c r="H362" s="3">
        <f>IF(ISERR(LN(Table1312[[#This Row],[Close]]/E361)),"-",LN(Table1312[[#This Row],[Close]]/E361))</f>
        <v>3.6565420390902766E-4</v>
      </c>
    </row>
    <row r="363" spans="1:8" x14ac:dyDescent="0.3">
      <c r="A363" s="2">
        <v>43636</v>
      </c>
      <c r="B363" s="1">
        <v>30390.2</v>
      </c>
      <c r="C363" s="1">
        <v>30824.55</v>
      </c>
      <c r="D363" s="1">
        <v>30220.7</v>
      </c>
      <c r="E363" s="1">
        <v>30781.1</v>
      </c>
      <c r="F363" s="1">
        <v>293131675</v>
      </c>
      <c r="G363" s="1">
        <v>6983.33</v>
      </c>
      <c r="H363" s="3">
        <f>IF(ISERR(LN(Table1312[[#This Row],[Close]]/E362)),"-",LN(Table1312[[#This Row],[Close]]/E362))</f>
        <v>1.3705745168269988E-2</v>
      </c>
    </row>
    <row r="364" spans="1:8" x14ac:dyDescent="0.3">
      <c r="A364" s="2">
        <v>43637</v>
      </c>
      <c r="B364" s="1">
        <v>30804.95</v>
      </c>
      <c r="C364" s="1">
        <v>30804.95</v>
      </c>
      <c r="D364" s="1">
        <v>30541.5</v>
      </c>
      <c r="E364" s="1">
        <v>30628.35</v>
      </c>
      <c r="F364" s="1">
        <v>238841807</v>
      </c>
      <c r="G364" s="1">
        <v>6101.47</v>
      </c>
      <c r="H364" s="3">
        <f>IF(ISERR(LN(Table1312[[#This Row],[Close]]/E363)),"-",LN(Table1312[[#This Row],[Close]]/E363))</f>
        <v>-4.9748146264531889E-3</v>
      </c>
    </row>
    <row r="365" spans="1:8" x14ac:dyDescent="0.3">
      <c r="A365" s="2">
        <v>43640</v>
      </c>
      <c r="B365" s="1">
        <v>30680.95</v>
      </c>
      <c r="C365" s="1">
        <v>30783.65</v>
      </c>
      <c r="D365" s="1">
        <v>30528</v>
      </c>
      <c r="E365" s="1">
        <v>30602.05</v>
      </c>
      <c r="F365" s="1">
        <v>165301524</v>
      </c>
      <c r="G365" s="1">
        <v>4081.42</v>
      </c>
      <c r="H365" s="3">
        <f>IF(ISERR(LN(Table1312[[#This Row],[Close]]/E364)),"-",LN(Table1312[[#This Row],[Close]]/E364))</f>
        <v>-8.5905045916339219E-4</v>
      </c>
    </row>
    <row r="366" spans="1:8" x14ac:dyDescent="0.3">
      <c r="A366" s="2">
        <v>43641</v>
      </c>
      <c r="B366" s="1">
        <v>30567.65</v>
      </c>
      <c r="C366" s="1">
        <v>30913.25</v>
      </c>
      <c r="D366" s="1">
        <v>30451.4</v>
      </c>
      <c r="E366" s="1">
        <v>30847.05</v>
      </c>
      <c r="F366" s="1">
        <v>145143905</v>
      </c>
      <c r="G366" s="1">
        <v>4155.46</v>
      </c>
      <c r="H366" s="3">
        <f>IF(ISERR(LN(Table1312[[#This Row],[Close]]/E365)),"-",LN(Table1312[[#This Row],[Close]]/E365))</f>
        <v>7.9741216136723688E-3</v>
      </c>
    </row>
    <row r="367" spans="1:8" x14ac:dyDescent="0.3">
      <c r="A367" s="2">
        <v>43642</v>
      </c>
      <c r="B367" s="1">
        <v>30809.200000000001</v>
      </c>
      <c r="C367" s="1">
        <v>31202.7</v>
      </c>
      <c r="D367" s="1">
        <v>30766.65</v>
      </c>
      <c r="E367" s="1">
        <v>31162.35</v>
      </c>
      <c r="F367" s="1" t="s">
        <v>22</v>
      </c>
      <c r="G367" s="1" t="s">
        <v>22</v>
      </c>
      <c r="H367" s="3">
        <f>IF(ISERR(LN(Table1312[[#This Row],[Close]]/E366)),"-",LN(Table1312[[#This Row],[Close]]/E366))</f>
        <v>1.0169513568255914E-2</v>
      </c>
    </row>
    <row r="368" spans="1:8" x14ac:dyDescent="0.3">
      <c r="A368" s="2">
        <v>43643</v>
      </c>
      <c r="B368" s="1">
        <v>31192.1</v>
      </c>
      <c r="C368" s="1">
        <v>31490.6</v>
      </c>
      <c r="D368" s="1">
        <v>31158.799999999999</v>
      </c>
      <c r="E368" s="1">
        <v>31269.5</v>
      </c>
      <c r="F368" s="1">
        <v>231102423</v>
      </c>
      <c r="G368" s="1">
        <v>7463.55</v>
      </c>
      <c r="H368" s="3">
        <f>IF(ISERR(LN(Table1312[[#This Row],[Close]]/E367)),"-",LN(Table1312[[#This Row],[Close]]/E367))</f>
        <v>3.4325462150090803E-3</v>
      </c>
    </row>
    <row r="369" spans="1:8" x14ac:dyDescent="0.3">
      <c r="A369" s="2">
        <v>43644</v>
      </c>
      <c r="B369" s="1">
        <v>31281</v>
      </c>
      <c r="C369" s="1">
        <v>31308.9</v>
      </c>
      <c r="D369" s="1">
        <v>31060.6</v>
      </c>
      <c r="E369" s="1">
        <v>31105.200000000001</v>
      </c>
      <c r="F369" s="1">
        <v>223608802</v>
      </c>
      <c r="G369" s="1">
        <v>5576.56</v>
      </c>
      <c r="H369" s="3">
        <f>IF(ISERR(LN(Table1312[[#This Row],[Close]]/E368)),"-",LN(Table1312[[#This Row],[Close]]/E368))</f>
        <v>-5.26817379461921E-3</v>
      </c>
    </row>
    <row r="370" spans="1:8" x14ac:dyDescent="0.3">
      <c r="A370" s="2">
        <v>43647</v>
      </c>
      <c r="B370" s="1">
        <v>31271</v>
      </c>
      <c r="C370" s="1">
        <v>31450.35</v>
      </c>
      <c r="D370" s="1">
        <v>31246.45</v>
      </c>
      <c r="E370" s="1">
        <v>31372.2</v>
      </c>
      <c r="F370" s="1">
        <v>133169266</v>
      </c>
      <c r="G370" s="1">
        <v>3607.35</v>
      </c>
      <c r="H370" s="3">
        <f>IF(ISERR(LN(Table1312[[#This Row],[Close]]/E369)),"-",LN(Table1312[[#This Row],[Close]]/E369))</f>
        <v>8.5471426609199132E-3</v>
      </c>
    </row>
    <row r="371" spans="1:8" x14ac:dyDescent="0.3">
      <c r="A371" s="2">
        <v>43648</v>
      </c>
      <c r="B371" s="1">
        <v>31414.65</v>
      </c>
      <c r="C371" s="1">
        <v>31431.35</v>
      </c>
      <c r="D371" s="1">
        <v>31105.1</v>
      </c>
      <c r="E371" s="1">
        <v>31283.3</v>
      </c>
      <c r="F371" s="1">
        <v>233874612</v>
      </c>
      <c r="G371" s="1">
        <v>4640.78</v>
      </c>
      <c r="H371" s="3">
        <f>IF(ISERR(LN(Table1312[[#This Row],[Close]]/E370)),"-",LN(Table1312[[#This Row],[Close]]/E370))</f>
        <v>-2.8377416079243701E-3</v>
      </c>
    </row>
    <row r="372" spans="1:8" x14ac:dyDescent="0.3">
      <c r="A372" s="2">
        <v>43649</v>
      </c>
      <c r="B372" s="1">
        <v>31347.7</v>
      </c>
      <c r="C372" s="1">
        <v>31467.15</v>
      </c>
      <c r="D372" s="1">
        <v>31238.5</v>
      </c>
      <c r="E372" s="1">
        <v>31382.3</v>
      </c>
      <c r="F372" s="1">
        <v>224146516</v>
      </c>
      <c r="G372" s="1">
        <v>4953.49</v>
      </c>
      <c r="H372" s="3">
        <f>IF(ISERR(LN(Table1312[[#This Row],[Close]]/E371)),"-",LN(Table1312[[#This Row],[Close]]/E371))</f>
        <v>3.1596308776087106E-3</v>
      </c>
    </row>
    <row r="373" spans="1:8" x14ac:dyDescent="0.3">
      <c r="A373" s="2">
        <v>43650</v>
      </c>
      <c r="B373" s="1">
        <v>31471</v>
      </c>
      <c r="C373" s="1">
        <v>31608.35</v>
      </c>
      <c r="D373" s="1">
        <v>31428.05</v>
      </c>
      <c r="E373" s="1">
        <v>31471.85</v>
      </c>
      <c r="F373" s="1">
        <v>242985504</v>
      </c>
      <c r="G373" s="1">
        <v>5416.41</v>
      </c>
      <c r="H373" s="3">
        <f>IF(ISERR(LN(Table1312[[#This Row],[Close]]/E372)),"-",LN(Table1312[[#This Row],[Close]]/E372))</f>
        <v>2.8494557826650897E-3</v>
      </c>
    </row>
    <row r="374" spans="1:8" x14ac:dyDescent="0.3">
      <c r="A374" s="2">
        <v>43651</v>
      </c>
      <c r="B374" s="1">
        <v>31523.05</v>
      </c>
      <c r="C374" s="1">
        <v>31660.75</v>
      </c>
      <c r="D374" s="1">
        <v>31323.25</v>
      </c>
      <c r="E374" s="1">
        <v>31475.8</v>
      </c>
      <c r="F374" s="1">
        <v>384291668</v>
      </c>
      <c r="G374" s="1">
        <v>7011.16</v>
      </c>
      <c r="H374" s="3">
        <f>IF(ISERR(LN(Table1312[[#This Row],[Close]]/E373)),"-",LN(Table1312[[#This Row],[Close]]/E373))</f>
        <v>1.2550111100845777E-4</v>
      </c>
    </row>
    <row r="375" spans="1:8" x14ac:dyDescent="0.3">
      <c r="A375" s="2">
        <v>43654</v>
      </c>
      <c r="B375" s="1">
        <v>31346.85</v>
      </c>
      <c r="C375" s="1">
        <v>31370.400000000001</v>
      </c>
      <c r="D375" s="1">
        <v>30536.75</v>
      </c>
      <c r="E375" s="1">
        <v>30603.85</v>
      </c>
      <c r="F375" s="1">
        <v>390494875</v>
      </c>
      <c r="G375" s="1">
        <v>6895.32</v>
      </c>
      <c r="H375" s="3">
        <f>IF(ISERR(LN(Table1312[[#This Row],[Close]]/E374)),"-",LN(Table1312[[#This Row],[Close]]/E374))</f>
        <v>-2.8093178567516541E-2</v>
      </c>
    </row>
    <row r="376" spans="1:8" x14ac:dyDescent="0.3">
      <c r="A376" s="2">
        <v>43655</v>
      </c>
      <c r="B376" s="1">
        <v>30533.4</v>
      </c>
      <c r="C376" s="1">
        <v>30702.1</v>
      </c>
      <c r="D376" s="1">
        <v>30346.7</v>
      </c>
      <c r="E376" s="1">
        <v>30569.15</v>
      </c>
      <c r="F376" s="1">
        <v>259250655</v>
      </c>
      <c r="G376" s="1">
        <v>5474.22</v>
      </c>
      <c r="H376" s="3">
        <f>IF(ISERR(LN(Table1312[[#This Row],[Close]]/E375)),"-",LN(Table1312[[#This Row],[Close]]/E375))</f>
        <v>-1.1344875589476037E-3</v>
      </c>
    </row>
    <row r="377" spans="1:8" x14ac:dyDescent="0.3">
      <c r="A377" s="2">
        <v>43656</v>
      </c>
      <c r="B377" s="1">
        <v>30618.05</v>
      </c>
      <c r="C377" s="1">
        <v>30728.35</v>
      </c>
      <c r="D377" s="1">
        <v>30428.6</v>
      </c>
      <c r="E377" s="1">
        <v>30522.1</v>
      </c>
      <c r="F377" s="1">
        <v>184326854</v>
      </c>
      <c r="G377" s="1">
        <v>4611.79</v>
      </c>
      <c r="H377" s="3">
        <f>IF(ISERR(LN(Table1312[[#This Row],[Close]]/E376)),"-",LN(Table1312[[#This Row],[Close]]/E376))</f>
        <v>-1.5403190899680303E-3</v>
      </c>
    </row>
    <row r="378" spans="1:8" x14ac:dyDescent="0.3">
      <c r="A378" s="2">
        <v>43657</v>
      </c>
      <c r="B378" s="1">
        <v>30707</v>
      </c>
      <c r="C378" s="1">
        <v>30788.05</v>
      </c>
      <c r="D378" s="1">
        <v>30565.35</v>
      </c>
      <c r="E378" s="1">
        <v>30716.55</v>
      </c>
      <c r="F378" s="1">
        <v>173564485</v>
      </c>
      <c r="G378" s="1">
        <v>4583.76</v>
      </c>
      <c r="H378" s="3">
        <f>IF(ISERR(LN(Table1312[[#This Row],[Close]]/E377)),"-",LN(Table1312[[#This Row],[Close]]/E377))</f>
        <v>6.3505858967383769E-3</v>
      </c>
    </row>
    <row r="379" spans="1:8" x14ac:dyDescent="0.3">
      <c r="A379" s="2">
        <v>43658</v>
      </c>
      <c r="B379" s="1">
        <v>30789.75</v>
      </c>
      <c r="C379" s="1">
        <v>30870.95</v>
      </c>
      <c r="D379" s="1">
        <v>30548.3</v>
      </c>
      <c r="E379" s="1">
        <v>30601.45</v>
      </c>
      <c r="F379" s="1">
        <v>156245254</v>
      </c>
      <c r="G379" s="1">
        <v>5095.0200000000004</v>
      </c>
      <c r="H379" s="3">
        <f>IF(ISERR(LN(Table1312[[#This Row],[Close]]/E378)),"-",LN(Table1312[[#This Row],[Close]]/E378))</f>
        <v>-3.7542038287407295E-3</v>
      </c>
    </row>
    <row r="380" spans="1:8" x14ac:dyDescent="0.3">
      <c r="A380" s="2">
        <v>43661</v>
      </c>
      <c r="B380" s="1">
        <v>30688.85</v>
      </c>
      <c r="C380" s="1">
        <v>30695.7</v>
      </c>
      <c r="D380" s="1">
        <v>30334.2</v>
      </c>
      <c r="E380" s="1">
        <v>30445.95</v>
      </c>
      <c r="F380" s="1">
        <v>223023061</v>
      </c>
      <c r="G380" s="1">
        <v>4915.4399999999996</v>
      </c>
      <c r="H380" s="3">
        <f>IF(ISERR(LN(Table1312[[#This Row],[Close]]/E379)),"-",LN(Table1312[[#This Row],[Close]]/E379))</f>
        <v>-5.0944130727289746E-3</v>
      </c>
    </row>
    <row r="381" spans="1:8" x14ac:dyDescent="0.3">
      <c r="A381" s="2">
        <v>43662</v>
      </c>
      <c r="B381" s="1">
        <v>30532.65</v>
      </c>
      <c r="C381" s="1">
        <v>30635</v>
      </c>
      <c r="D381" s="1">
        <v>30429.9</v>
      </c>
      <c r="E381" s="1">
        <v>30570.799999999999</v>
      </c>
      <c r="F381" s="1">
        <v>369337661</v>
      </c>
      <c r="G381" s="1">
        <v>6823.01</v>
      </c>
      <c r="H381" s="3">
        <f>IF(ISERR(LN(Table1312[[#This Row],[Close]]/E380)),"-",LN(Table1312[[#This Row],[Close]]/E380))</f>
        <v>4.0923246236414237E-3</v>
      </c>
    </row>
    <row r="382" spans="1:8" x14ac:dyDescent="0.3">
      <c r="A382" s="2">
        <v>43663</v>
      </c>
      <c r="B382" s="1">
        <v>30622.25</v>
      </c>
      <c r="C382" s="1">
        <v>30799.7</v>
      </c>
      <c r="D382" s="1">
        <v>30568.3</v>
      </c>
      <c r="E382" s="1">
        <v>30735.5</v>
      </c>
      <c r="F382" s="1">
        <v>367511522</v>
      </c>
      <c r="G382" s="1">
        <v>7421.74</v>
      </c>
      <c r="H382" s="3">
        <f>IF(ISERR(LN(Table1312[[#This Row],[Close]]/E381)),"-",LN(Table1312[[#This Row],[Close]]/E381))</f>
        <v>5.373033317408453E-3</v>
      </c>
    </row>
    <row r="383" spans="1:8" x14ac:dyDescent="0.3">
      <c r="A383" s="2">
        <v>43664</v>
      </c>
      <c r="B383" s="1">
        <v>30705.8</v>
      </c>
      <c r="C383" s="1">
        <v>30769.35</v>
      </c>
      <c r="D383" s="1">
        <v>30378.6</v>
      </c>
      <c r="E383" s="1">
        <v>30430.6</v>
      </c>
      <c r="F383" s="1">
        <v>352029779</v>
      </c>
      <c r="G383" s="1">
        <v>6272.1</v>
      </c>
      <c r="H383" s="3">
        <f>IF(ISERR(LN(Table1312[[#This Row],[Close]]/E382)),"-",LN(Table1312[[#This Row],[Close]]/E382))</f>
        <v>-9.9696572262529988E-3</v>
      </c>
    </row>
    <row r="384" spans="1:8" x14ac:dyDescent="0.3">
      <c r="A384" s="2">
        <v>43665</v>
      </c>
      <c r="B384" s="1">
        <v>30515.1</v>
      </c>
      <c r="C384" s="1">
        <v>30543.75</v>
      </c>
      <c r="D384" s="1">
        <v>29705.75</v>
      </c>
      <c r="E384" s="1">
        <v>29770.35</v>
      </c>
      <c r="F384" s="1">
        <v>287392672</v>
      </c>
      <c r="G384" s="1">
        <v>6710.7</v>
      </c>
      <c r="H384" s="3">
        <f>IF(ISERR(LN(Table1312[[#This Row],[Close]]/E383)),"-",LN(Table1312[[#This Row],[Close]]/E383))</f>
        <v>-2.1935749337930861E-2</v>
      </c>
    </row>
    <row r="385" spans="1:8" x14ac:dyDescent="0.3">
      <c r="A385" s="2">
        <v>43668</v>
      </c>
      <c r="B385" s="1">
        <v>29617.05</v>
      </c>
      <c r="C385" s="1">
        <v>29635.15</v>
      </c>
      <c r="D385" s="1">
        <v>29194.1</v>
      </c>
      <c r="E385" s="1">
        <v>29284.95</v>
      </c>
      <c r="F385" s="1">
        <v>350333275</v>
      </c>
      <c r="G385" s="1">
        <v>7453</v>
      </c>
      <c r="H385" s="3">
        <f>IF(ISERR(LN(Table1312[[#This Row],[Close]]/E384)),"-",LN(Table1312[[#This Row],[Close]]/E384))</f>
        <v>-1.6439199579152138E-2</v>
      </c>
    </row>
    <row r="386" spans="1:8" x14ac:dyDescent="0.3">
      <c r="A386" s="2">
        <v>43669</v>
      </c>
      <c r="B386" s="1">
        <v>29342.45</v>
      </c>
      <c r="C386" s="1">
        <v>29365.8</v>
      </c>
      <c r="D386" s="1">
        <v>29078.15</v>
      </c>
      <c r="E386" s="1">
        <v>29128.1</v>
      </c>
      <c r="F386" s="1">
        <v>333503030</v>
      </c>
      <c r="G386" s="1">
        <v>7830.82</v>
      </c>
      <c r="H386" s="3">
        <f>IF(ISERR(LN(Table1312[[#This Row],[Close]]/E385)),"-",LN(Table1312[[#This Row],[Close]]/E385))</f>
        <v>-5.3703881915644286E-3</v>
      </c>
    </row>
    <row r="387" spans="1:8" x14ac:dyDescent="0.3">
      <c r="A387" s="2">
        <v>43670</v>
      </c>
      <c r="B387" s="1">
        <v>29085.45</v>
      </c>
      <c r="C387" s="1">
        <v>29252.400000000001</v>
      </c>
      <c r="D387" s="1">
        <v>28871</v>
      </c>
      <c r="E387" s="1">
        <v>28952.25</v>
      </c>
      <c r="F387" s="1">
        <v>244078618</v>
      </c>
      <c r="G387" s="1">
        <v>5657.91</v>
      </c>
      <c r="H387" s="3">
        <f>IF(ISERR(LN(Table1312[[#This Row],[Close]]/E386)),"-",LN(Table1312[[#This Row],[Close]]/E386))</f>
        <v>-6.0554227838082418E-3</v>
      </c>
    </row>
    <row r="388" spans="1:8" x14ac:dyDescent="0.3">
      <c r="A388" s="2">
        <v>43671</v>
      </c>
      <c r="B388" s="1">
        <v>28981.05</v>
      </c>
      <c r="C388" s="1">
        <v>29240.799999999999</v>
      </c>
      <c r="D388" s="1">
        <v>28931.05</v>
      </c>
      <c r="E388" s="1">
        <v>29043.05</v>
      </c>
      <c r="F388" s="1">
        <v>296560592</v>
      </c>
      <c r="G388" s="1">
        <v>6680.01</v>
      </c>
      <c r="H388" s="3">
        <f>IF(ISERR(LN(Table1312[[#This Row],[Close]]/E387)),"-",LN(Table1312[[#This Row],[Close]]/E387))</f>
        <v>3.1312907835985867E-3</v>
      </c>
    </row>
    <row r="389" spans="1:8" x14ac:dyDescent="0.3">
      <c r="A389" s="2">
        <v>43672</v>
      </c>
      <c r="B389" s="1">
        <v>29062.5</v>
      </c>
      <c r="C389" s="1">
        <v>29379.1</v>
      </c>
      <c r="D389" s="1">
        <v>28994.5</v>
      </c>
      <c r="E389" s="1">
        <v>29325.3</v>
      </c>
      <c r="F389" s="1">
        <v>383572807</v>
      </c>
      <c r="G389" s="1">
        <v>6093.26</v>
      </c>
      <c r="H389" s="3">
        <f>IF(ISERR(LN(Table1312[[#This Row],[Close]]/E388)),"-",LN(Table1312[[#This Row],[Close]]/E388))</f>
        <v>9.6714126764413898E-3</v>
      </c>
    </row>
    <row r="390" spans="1:8" x14ac:dyDescent="0.3">
      <c r="A390" s="2">
        <v>43675</v>
      </c>
      <c r="B390" s="1">
        <v>29583.45</v>
      </c>
      <c r="C390" s="1">
        <v>29592.95</v>
      </c>
      <c r="D390" s="1">
        <v>29104.85</v>
      </c>
      <c r="E390" s="1">
        <v>29295.9</v>
      </c>
      <c r="F390" s="1">
        <v>303508229</v>
      </c>
      <c r="G390" s="1">
        <v>6738.65</v>
      </c>
      <c r="H390" s="3">
        <f>IF(ISERR(LN(Table1312[[#This Row],[Close]]/E389)),"-",LN(Table1312[[#This Row],[Close]]/E389))</f>
        <v>-1.0030501751914075E-3</v>
      </c>
    </row>
    <row r="391" spans="1:8" x14ac:dyDescent="0.3">
      <c r="A391" s="2">
        <v>43676</v>
      </c>
      <c r="B391" s="1">
        <v>29434.85</v>
      </c>
      <c r="C391" s="1">
        <v>29530.3</v>
      </c>
      <c r="D391" s="1">
        <v>28737.8</v>
      </c>
      <c r="E391" s="1">
        <v>28791.599999999999</v>
      </c>
      <c r="F391" s="1">
        <v>301282413</v>
      </c>
      <c r="G391" s="1">
        <v>7641.56</v>
      </c>
      <c r="H391" s="3">
        <f>IF(ISERR(LN(Table1312[[#This Row],[Close]]/E390)),"-",LN(Table1312[[#This Row],[Close]]/E390))</f>
        <v>-1.7363896558809024E-2</v>
      </c>
    </row>
    <row r="392" spans="1:8" x14ac:dyDescent="0.3">
      <c r="A392" s="2">
        <v>43677</v>
      </c>
      <c r="B392" s="1">
        <v>28575.45</v>
      </c>
      <c r="C392" s="1">
        <v>28979.75</v>
      </c>
      <c r="D392" s="1">
        <v>28529.75</v>
      </c>
      <c r="E392" s="1">
        <v>28876</v>
      </c>
      <c r="F392" s="1">
        <v>346506962</v>
      </c>
      <c r="G392" s="1">
        <v>10237.68</v>
      </c>
      <c r="H392" s="3">
        <f>IF(ISERR(LN(Table1312[[#This Row],[Close]]/E391)),"-",LN(Table1312[[#This Row],[Close]]/E391))</f>
        <v>2.927122344675832E-3</v>
      </c>
    </row>
    <row r="393" spans="1:8" x14ac:dyDescent="0.3">
      <c r="A393" s="2">
        <v>43678</v>
      </c>
      <c r="B393" s="1">
        <v>28660.5</v>
      </c>
      <c r="C393" s="1">
        <v>28819.7</v>
      </c>
      <c r="D393" s="1">
        <v>28047.35</v>
      </c>
      <c r="E393" s="1">
        <v>28367.25</v>
      </c>
      <c r="F393" s="1">
        <v>282236909</v>
      </c>
      <c r="G393" s="1">
        <v>7707.97</v>
      </c>
      <c r="H393" s="3">
        <f>IF(ISERR(LN(Table1312[[#This Row],[Close]]/E392)),"-",LN(Table1312[[#This Row],[Close]]/E392))</f>
        <v>-1.7775489534829644E-2</v>
      </c>
    </row>
    <row r="394" spans="1:8" x14ac:dyDescent="0.3">
      <c r="A394" s="2">
        <v>43679</v>
      </c>
      <c r="B394" s="1">
        <v>28224.25</v>
      </c>
      <c r="C394" s="1">
        <v>28544.55</v>
      </c>
      <c r="D394" s="1">
        <v>27936.35</v>
      </c>
      <c r="E394" s="1">
        <v>28204.95</v>
      </c>
      <c r="F394" s="1">
        <v>319929406</v>
      </c>
      <c r="G394" s="1">
        <v>8849.25</v>
      </c>
      <c r="H394" s="3">
        <f>IF(ISERR(LN(Table1312[[#This Row],[Close]]/E393)),"-",LN(Table1312[[#This Row],[Close]]/E393))</f>
        <v>-5.7378162870473631E-3</v>
      </c>
    </row>
    <row r="395" spans="1:8" x14ac:dyDescent="0.3">
      <c r="A395" s="2">
        <v>43682</v>
      </c>
      <c r="B395" s="1">
        <v>27841.200000000001</v>
      </c>
      <c r="C395" s="1">
        <v>27866.55</v>
      </c>
      <c r="D395" s="1">
        <v>27389.5</v>
      </c>
      <c r="E395" s="1">
        <v>27648.05</v>
      </c>
      <c r="F395" s="1">
        <v>334367503</v>
      </c>
      <c r="G395" s="1">
        <v>7912.63</v>
      </c>
      <c r="H395" s="3">
        <f>IF(ISERR(LN(Table1312[[#This Row],[Close]]/E394)),"-",LN(Table1312[[#This Row],[Close]]/E394))</f>
        <v>-1.9942293385953602E-2</v>
      </c>
    </row>
    <row r="396" spans="1:8" x14ac:dyDescent="0.3">
      <c r="A396" s="2">
        <v>43683</v>
      </c>
      <c r="B396" s="1">
        <v>27518.5</v>
      </c>
      <c r="C396" s="1">
        <v>28148.400000000001</v>
      </c>
      <c r="D396" s="1">
        <v>27503.9</v>
      </c>
      <c r="E396" s="1">
        <v>28022.1</v>
      </c>
      <c r="F396" s="1">
        <v>291001441</v>
      </c>
      <c r="G396" s="1">
        <v>7032.3</v>
      </c>
      <c r="H396" s="3">
        <f>IF(ISERR(LN(Table1312[[#This Row],[Close]]/E395)),"-",LN(Table1312[[#This Row],[Close]]/E395))</f>
        <v>1.3438283498240187E-2</v>
      </c>
    </row>
    <row r="397" spans="1:8" x14ac:dyDescent="0.3">
      <c r="A397" s="2">
        <v>43684</v>
      </c>
      <c r="B397" s="1">
        <v>28053.85</v>
      </c>
      <c r="C397" s="1">
        <v>28175.55</v>
      </c>
      <c r="D397" s="1">
        <v>27641.85</v>
      </c>
      <c r="E397" s="1">
        <v>27702.05</v>
      </c>
      <c r="F397" s="1">
        <v>353400945</v>
      </c>
      <c r="G397" s="1">
        <v>7335.22</v>
      </c>
      <c r="H397" s="3">
        <f>IF(ISERR(LN(Table1312[[#This Row],[Close]]/E396)),"-",LN(Table1312[[#This Row],[Close]]/E396))</f>
        <v>-1.1487066892214001E-2</v>
      </c>
    </row>
    <row r="398" spans="1:8" x14ac:dyDescent="0.3">
      <c r="A398" s="2">
        <v>43685</v>
      </c>
      <c r="B398" s="1">
        <v>27840.1</v>
      </c>
      <c r="C398" s="1">
        <v>28227.55</v>
      </c>
      <c r="D398" s="1">
        <v>27531.05</v>
      </c>
      <c r="E398" s="1">
        <v>28110.45</v>
      </c>
      <c r="F398" s="1">
        <v>303596759</v>
      </c>
      <c r="G398" s="1">
        <v>7133.44</v>
      </c>
      <c r="H398" s="3">
        <f>IF(ISERR(LN(Table1312[[#This Row],[Close]]/E397)),"-",LN(Table1312[[#This Row],[Close]]/E397))</f>
        <v>1.463497565308202E-2</v>
      </c>
    </row>
    <row r="399" spans="1:8" x14ac:dyDescent="0.3">
      <c r="A399" s="2">
        <v>43686</v>
      </c>
      <c r="B399" s="1">
        <v>28293.65</v>
      </c>
      <c r="C399" s="1">
        <v>28602.75</v>
      </c>
      <c r="D399" s="1">
        <v>28251.75</v>
      </c>
      <c r="E399" s="1">
        <v>28431.9</v>
      </c>
      <c r="F399" s="1">
        <v>336826632</v>
      </c>
      <c r="G399" s="1">
        <v>7347.48</v>
      </c>
      <c r="H399" s="3">
        <f>IF(ISERR(LN(Table1312[[#This Row],[Close]]/E398)),"-",LN(Table1312[[#This Row],[Close]]/E398))</f>
        <v>1.1370360914159022E-2</v>
      </c>
    </row>
    <row r="400" spans="1:8" x14ac:dyDescent="0.3">
      <c r="A400" s="2">
        <v>43690</v>
      </c>
      <c r="B400" s="1">
        <v>28356.799999999999</v>
      </c>
      <c r="C400" s="1">
        <v>28358.85</v>
      </c>
      <c r="D400" s="1">
        <v>27683.5</v>
      </c>
      <c r="E400" s="1">
        <v>27729.1</v>
      </c>
      <c r="F400" s="1">
        <v>335809590</v>
      </c>
      <c r="G400" s="1">
        <v>5984.53</v>
      </c>
      <c r="H400" s="3">
        <f>IF(ISERR(LN(Table1312[[#This Row],[Close]]/E399)),"-",LN(Table1312[[#This Row],[Close]]/E399))</f>
        <v>-2.5029350965383529E-2</v>
      </c>
    </row>
    <row r="401" spans="1:8" x14ac:dyDescent="0.3">
      <c r="A401" s="2">
        <v>43691</v>
      </c>
      <c r="B401" s="1">
        <v>27885.5</v>
      </c>
      <c r="C401" s="1">
        <v>28107.05</v>
      </c>
      <c r="D401" s="1">
        <v>27726.65</v>
      </c>
      <c r="E401" s="1">
        <v>28019.200000000001</v>
      </c>
      <c r="F401" s="1">
        <v>290413445</v>
      </c>
      <c r="G401" s="1">
        <v>5104.33</v>
      </c>
      <c r="H401" s="3">
        <f>IF(ISERR(LN(Table1312[[#This Row],[Close]]/E400)),"-",LN(Table1312[[#This Row],[Close]]/E400))</f>
        <v>1.0407586189329835E-2</v>
      </c>
    </row>
    <row r="402" spans="1:8" x14ac:dyDescent="0.3">
      <c r="A402" s="2">
        <v>43693</v>
      </c>
      <c r="B402" s="1">
        <v>27920.3</v>
      </c>
      <c r="C402" s="1">
        <v>28251.05</v>
      </c>
      <c r="D402" s="1">
        <v>27720.95</v>
      </c>
      <c r="E402" s="1">
        <v>28217</v>
      </c>
      <c r="F402" s="1">
        <v>274020219</v>
      </c>
      <c r="G402" s="1">
        <v>5157.25</v>
      </c>
      <c r="H402" s="3">
        <f>IF(ISERR(LN(Table1312[[#This Row],[Close]]/E401)),"-",LN(Table1312[[#This Row],[Close]]/E401))</f>
        <v>7.0346437240446993E-3</v>
      </c>
    </row>
    <row r="403" spans="1:8" x14ac:dyDescent="0.3">
      <c r="A403" s="2">
        <v>43696</v>
      </c>
      <c r="B403" s="1">
        <v>28331.25</v>
      </c>
      <c r="C403" s="1">
        <v>28468.9</v>
      </c>
      <c r="D403" s="1">
        <v>28146.5</v>
      </c>
      <c r="E403" s="1">
        <v>28186.1</v>
      </c>
      <c r="F403" s="1">
        <v>241810912</v>
      </c>
      <c r="G403" s="1">
        <v>4525.25</v>
      </c>
      <c r="H403" s="3">
        <f>IF(ISERR(LN(Table1312[[#This Row],[Close]]/E402)),"-",LN(Table1312[[#This Row],[Close]]/E402))</f>
        <v>-1.0956845666763963E-3</v>
      </c>
    </row>
    <row r="404" spans="1:8" x14ac:dyDescent="0.3">
      <c r="A404" s="2">
        <v>43697</v>
      </c>
      <c r="B404" s="1">
        <v>28163.55</v>
      </c>
      <c r="C404" s="1">
        <v>28215.4</v>
      </c>
      <c r="D404" s="1">
        <v>27839.65</v>
      </c>
      <c r="E404" s="1">
        <v>27982.45</v>
      </c>
      <c r="F404" s="1">
        <v>288236399</v>
      </c>
      <c r="G404" s="1">
        <v>5073.04</v>
      </c>
      <c r="H404" s="3">
        <f>IF(ISERR(LN(Table1312[[#This Row],[Close]]/E403)),"-",LN(Table1312[[#This Row],[Close]]/E403))</f>
        <v>-7.2514206750315729E-3</v>
      </c>
    </row>
    <row r="405" spans="1:8" x14ac:dyDescent="0.3">
      <c r="A405" s="2">
        <v>43698</v>
      </c>
      <c r="B405" s="1">
        <v>28021</v>
      </c>
      <c r="C405" s="1">
        <v>28098.9</v>
      </c>
      <c r="D405" s="1">
        <v>27666.2</v>
      </c>
      <c r="E405" s="1">
        <v>27719.05</v>
      </c>
      <c r="F405" s="1">
        <v>358841104</v>
      </c>
      <c r="G405" s="1">
        <v>5315.64</v>
      </c>
      <c r="H405" s="3">
        <f>IF(ISERR(LN(Table1312[[#This Row],[Close]]/E404)),"-",LN(Table1312[[#This Row],[Close]]/E404))</f>
        <v>-9.4576254984767537E-3</v>
      </c>
    </row>
    <row r="406" spans="1:8" x14ac:dyDescent="0.3">
      <c r="A406" s="2">
        <v>43699</v>
      </c>
      <c r="B406" s="1">
        <v>27690.05</v>
      </c>
      <c r="C406" s="1">
        <v>27690.05</v>
      </c>
      <c r="D406" s="1">
        <v>26975.55</v>
      </c>
      <c r="E406" s="1">
        <v>27034.2</v>
      </c>
      <c r="F406" s="1">
        <v>465070847</v>
      </c>
      <c r="G406" s="1">
        <v>6452.46</v>
      </c>
      <c r="H406" s="3">
        <f>IF(ISERR(LN(Table1312[[#This Row],[Close]]/E405)),"-",LN(Table1312[[#This Row],[Close]]/E405))</f>
        <v>-2.5017171324594609E-2</v>
      </c>
    </row>
    <row r="407" spans="1:8" x14ac:dyDescent="0.3">
      <c r="A407" s="2">
        <v>43700</v>
      </c>
      <c r="B407" s="1">
        <v>26835.35</v>
      </c>
      <c r="C407" s="1">
        <v>27207.3</v>
      </c>
      <c r="D407" s="1">
        <v>26560.6</v>
      </c>
      <c r="E407" s="1">
        <v>26958.65</v>
      </c>
      <c r="F407" s="1">
        <v>485538647</v>
      </c>
      <c r="G407" s="1">
        <v>7843.57</v>
      </c>
      <c r="H407" s="3">
        <f>IF(ISERR(LN(Table1312[[#This Row],[Close]]/E406)),"-",LN(Table1312[[#This Row],[Close]]/E406))</f>
        <v>-2.7985205191864548E-3</v>
      </c>
    </row>
    <row r="408" spans="1:8" x14ac:dyDescent="0.3">
      <c r="A408" s="2">
        <v>43703</v>
      </c>
      <c r="B408" s="1">
        <v>27663.95</v>
      </c>
      <c r="C408" s="1">
        <v>27995.25</v>
      </c>
      <c r="D408" s="1">
        <v>26859.35</v>
      </c>
      <c r="E408" s="1">
        <v>27951.35</v>
      </c>
      <c r="F408" s="1">
        <v>519219181</v>
      </c>
      <c r="G408" s="1">
        <v>8927.81</v>
      </c>
      <c r="H408" s="3">
        <f>IF(ISERR(LN(Table1312[[#This Row],[Close]]/E407)),"-",LN(Table1312[[#This Row],[Close]]/E407))</f>
        <v>3.6161288364971032E-2</v>
      </c>
    </row>
    <row r="409" spans="1:8" x14ac:dyDescent="0.3">
      <c r="A409" s="2">
        <v>43704</v>
      </c>
      <c r="B409" s="1">
        <v>28106.3</v>
      </c>
      <c r="C409" s="1">
        <v>28277.7</v>
      </c>
      <c r="D409" s="1">
        <v>27960.799999999999</v>
      </c>
      <c r="E409" s="1">
        <v>28126.15</v>
      </c>
      <c r="F409" s="1">
        <v>386839458</v>
      </c>
      <c r="G409" s="1">
        <v>7802</v>
      </c>
      <c r="H409" s="3">
        <f>IF(ISERR(LN(Table1312[[#This Row],[Close]]/E408)),"-",LN(Table1312[[#This Row],[Close]]/E408))</f>
        <v>6.2342496061980326E-3</v>
      </c>
    </row>
    <row r="410" spans="1:8" x14ac:dyDescent="0.3">
      <c r="A410" s="2">
        <v>43705</v>
      </c>
      <c r="B410" s="1">
        <v>28080.25</v>
      </c>
      <c r="C410" s="1">
        <v>28095.55</v>
      </c>
      <c r="D410" s="1">
        <v>27634.65</v>
      </c>
      <c r="E410" s="1">
        <v>27804.3</v>
      </c>
      <c r="F410" s="1">
        <v>384111651</v>
      </c>
      <c r="G410" s="1">
        <v>6674.3</v>
      </c>
      <c r="H410" s="3">
        <f>IF(ISERR(LN(Table1312[[#This Row],[Close]]/E409)),"-",LN(Table1312[[#This Row],[Close]]/E409))</f>
        <v>-1.1509063583100257E-2</v>
      </c>
    </row>
    <row r="411" spans="1:8" x14ac:dyDescent="0.3">
      <c r="A411" s="2">
        <v>43706</v>
      </c>
      <c r="B411" s="1">
        <v>27694.95</v>
      </c>
      <c r="C411" s="1">
        <v>27719.05</v>
      </c>
      <c r="D411" s="1">
        <v>27239.95</v>
      </c>
      <c r="E411" s="1">
        <v>27305.200000000001</v>
      </c>
      <c r="F411" s="1">
        <v>377438481</v>
      </c>
      <c r="G411" s="1">
        <v>7339.26</v>
      </c>
      <c r="H411" s="3">
        <f>IF(ISERR(LN(Table1312[[#This Row],[Close]]/E410)),"-",LN(Table1312[[#This Row],[Close]]/E410))</f>
        <v>-1.8113524751341061E-2</v>
      </c>
    </row>
    <row r="412" spans="1:8" x14ac:dyDescent="0.3">
      <c r="A412" s="2">
        <v>43707</v>
      </c>
      <c r="B412" s="1">
        <v>27407.9</v>
      </c>
      <c r="C412" s="1">
        <v>27586.5</v>
      </c>
      <c r="D412" s="1">
        <v>27121.95</v>
      </c>
      <c r="E412" s="1">
        <v>27427.85</v>
      </c>
      <c r="F412" s="1">
        <v>427077225</v>
      </c>
      <c r="G412" s="1">
        <v>8056.5</v>
      </c>
      <c r="H412" s="3">
        <f>IF(ISERR(LN(Table1312[[#This Row],[Close]]/E411)),"-",LN(Table1312[[#This Row],[Close]]/E411))</f>
        <v>4.481760300125078E-3</v>
      </c>
    </row>
    <row r="413" spans="1:8" x14ac:dyDescent="0.3">
      <c r="A413" s="2">
        <v>43711</v>
      </c>
      <c r="B413" s="1">
        <v>27239.200000000001</v>
      </c>
      <c r="C413" s="1">
        <v>27247.05</v>
      </c>
      <c r="D413" s="1">
        <v>26742.6</v>
      </c>
      <c r="E413" s="1">
        <v>26824.15</v>
      </c>
      <c r="F413" s="1">
        <v>392427883</v>
      </c>
      <c r="G413" s="1">
        <v>6171.33</v>
      </c>
      <c r="H413" s="3">
        <f>IF(ISERR(LN(Table1312[[#This Row],[Close]]/E412)),"-",LN(Table1312[[#This Row],[Close]]/E412))</f>
        <v>-2.2256319387778976E-2</v>
      </c>
    </row>
    <row r="414" spans="1:8" x14ac:dyDescent="0.3">
      <c r="A414" s="2">
        <v>43712</v>
      </c>
      <c r="B414" s="1">
        <v>26785.95</v>
      </c>
      <c r="C414" s="1">
        <v>27278.7</v>
      </c>
      <c r="D414" s="1">
        <v>26641.35</v>
      </c>
      <c r="E414" s="1">
        <v>27123.85</v>
      </c>
      <c r="F414" s="1">
        <v>309520214</v>
      </c>
      <c r="G414" s="1">
        <v>5990.87</v>
      </c>
      <c r="H414" s="3">
        <f>IF(ISERR(LN(Table1312[[#This Row],[Close]]/E413)),"-",LN(Table1312[[#This Row],[Close]]/E413))</f>
        <v>1.1110813493060473E-2</v>
      </c>
    </row>
    <row r="415" spans="1:8" x14ac:dyDescent="0.3">
      <c r="A415" s="2">
        <v>43713</v>
      </c>
      <c r="B415" s="1">
        <v>27086.95</v>
      </c>
      <c r="C415" s="1">
        <v>27243.95</v>
      </c>
      <c r="D415" s="1">
        <v>26815.4</v>
      </c>
      <c r="E415" s="1">
        <v>26919.7</v>
      </c>
      <c r="F415" s="1">
        <v>327083693</v>
      </c>
      <c r="G415" s="1">
        <v>5826.31</v>
      </c>
      <c r="H415" s="3">
        <f>IF(ISERR(LN(Table1312[[#This Row],[Close]]/E414)),"-",LN(Table1312[[#This Row],[Close]]/E414))</f>
        <v>-7.5550540648374057E-3</v>
      </c>
    </row>
    <row r="416" spans="1:8" x14ac:dyDescent="0.3">
      <c r="A416" s="2">
        <v>43714</v>
      </c>
      <c r="B416" s="1">
        <v>26986.5</v>
      </c>
      <c r="C416" s="1">
        <v>27311.05</v>
      </c>
      <c r="D416" s="1">
        <v>26950.55</v>
      </c>
      <c r="E416" s="1">
        <v>27247.9</v>
      </c>
      <c r="F416" s="1">
        <v>251986487</v>
      </c>
      <c r="G416" s="1">
        <v>4874.57</v>
      </c>
      <c r="H416" s="3">
        <f>IF(ISERR(LN(Table1312[[#This Row],[Close]]/E415)),"-",LN(Table1312[[#This Row],[Close]]/E415))</f>
        <v>1.2118093335797171E-2</v>
      </c>
    </row>
    <row r="417" spans="1:8" x14ac:dyDescent="0.3">
      <c r="A417" s="2">
        <v>43717</v>
      </c>
      <c r="B417" s="1">
        <v>27240.35</v>
      </c>
      <c r="C417" s="1">
        <v>27565.55</v>
      </c>
      <c r="D417" s="1">
        <v>26993.9</v>
      </c>
      <c r="E417" s="1">
        <v>27504.65</v>
      </c>
      <c r="F417" s="1">
        <v>286110458</v>
      </c>
      <c r="G417" s="1">
        <v>5197.2</v>
      </c>
      <c r="H417" s="3">
        <f>IF(ISERR(LN(Table1312[[#This Row],[Close]]/E416)),"-",LN(Table1312[[#This Row],[Close]]/E416))</f>
        <v>9.3786273678901234E-3</v>
      </c>
    </row>
    <row r="418" spans="1:8" x14ac:dyDescent="0.3">
      <c r="A418" s="2">
        <v>43719</v>
      </c>
      <c r="B418" s="1">
        <v>27639.05</v>
      </c>
      <c r="C418" s="1">
        <v>27829.65</v>
      </c>
      <c r="D418" s="1">
        <v>27551.65</v>
      </c>
      <c r="E418" s="1">
        <v>27776.2</v>
      </c>
      <c r="F418" s="1">
        <v>467414755</v>
      </c>
      <c r="G418" s="1">
        <v>6677.77</v>
      </c>
      <c r="H418" s="3">
        <f>IF(ISERR(LN(Table1312[[#This Row],[Close]]/E417)),"-",LN(Table1312[[#This Row],[Close]]/E417))</f>
        <v>9.8244576254858593E-3</v>
      </c>
    </row>
    <row r="419" spans="1:8" x14ac:dyDescent="0.3">
      <c r="A419" s="2">
        <v>43720</v>
      </c>
      <c r="B419" s="1">
        <v>27870.799999999999</v>
      </c>
      <c r="C419" s="1">
        <v>28062.3</v>
      </c>
      <c r="D419" s="1">
        <v>27764.7</v>
      </c>
      <c r="E419" s="1">
        <v>27818.5</v>
      </c>
      <c r="F419" s="1">
        <v>377820739</v>
      </c>
      <c r="G419" s="1">
        <v>6469.22</v>
      </c>
      <c r="H419" s="3">
        <f>IF(ISERR(LN(Table1312[[#This Row],[Close]]/E418)),"-",LN(Table1312[[#This Row],[Close]]/E418))</f>
        <v>1.5217280842486686E-3</v>
      </c>
    </row>
    <row r="420" spans="1:8" x14ac:dyDescent="0.3">
      <c r="A420" s="2">
        <v>43721</v>
      </c>
      <c r="B420" s="1">
        <v>27772</v>
      </c>
      <c r="C420" s="1">
        <v>28126.85</v>
      </c>
      <c r="D420" s="1">
        <v>27573.45</v>
      </c>
      <c r="E420" s="1">
        <v>28098.75</v>
      </c>
      <c r="F420" s="1">
        <v>438497830</v>
      </c>
      <c r="G420" s="1">
        <v>6752.69</v>
      </c>
      <c r="H420" s="3">
        <f>IF(ISERR(LN(Table1312[[#This Row],[Close]]/E419)),"-",LN(Table1312[[#This Row],[Close]]/E419))</f>
        <v>1.0023824367398428E-2</v>
      </c>
    </row>
    <row r="421" spans="1:8" x14ac:dyDescent="0.3">
      <c r="A421" s="2">
        <v>43724</v>
      </c>
      <c r="B421" s="1">
        <v>27868</v>
      </c>
      <c r="C421" s="1">
        <v>28066.7</v>
      </c>
      <c r="D421" s="1">
        <v>27798.85</v>
      </c>
      <c r="E421" s="1">
        <v>27855</v>
      </c>
      <c r="F421" s="1">
        <v>234062573</v>
      </c>
      <c r="G421" s="1">
        <v>4463.9799999999996</v>
      </c>
      <c r="H421" s="3">
        <f>IF(ISERR(LN(Table1312[[#This Row],[Close]]/E420)),"-",LN(Table1312[[#This Row],[Close]]/E420))</f>
        <v>-8.712607891714361E-3</v>
      </c>
    </row>
    <row r="422" spans="1:8" x14ac:dyDescent="0.3">
      <c r="A422" s="2">
        <v>43725</v>
      </c>
      <c r="B422" s="1">
        <v>27765.1</v>
      </c>
      <c r="C422" s="1">
        <v>27851.4</v>
      </c>
      <c r="D422" s="1">
        <v>27047.95</v>
      </c>
      <c r="E422" s="1">
        <v>27131.75</v>
      </c>
      <c r="F422" s="1">
        <v>277762547</v>
      </c>
      <c r="G422" s="1">
        <v>5449.45</v>
      </c>
      <c r="H422" s="3">
        <f>IF(ISERR(LN(Table1312[[#This Row],[Close]]/E421)),"-",LN(Table1312[[#This Row],[Close]]/E421))</f>
        <v>-2.6307854643397424E-2</v>
      </c>
    </row>
    <row r="423" spans="1:8" x14ac:dyDescent="0.3">
      <c r="A423" s="2">
        <v>43726</v>
      </c>
      <c r="B423" s="1">
        <v>27304.7</v>
      </c>
      <c r="C423" s="1">
        <v>27414.45</v>
      </c>
      <c r="D423" s="1">
        <v>27088.799999999999</v>
      </c>
      <c r="E423" s="1">
        <v>27172.65</v>
      </c>
      <c r="F423" s="1">
        <v>307775512</v>
      </c>
      <c r="G423" s="1">
        <v>5314.41</v>
      </c>
      <c r="H423" s="3">
        <f>IF(ISERR(LN(Table1312[[#This Row],[Close]]/E422)),"-",LN(Table1312[[#This Row],[Close]]/E422))</f>
        <v>1.5063238976417285E-3</v>
      </c>
    </row>
    <row r="424" spans="1:8" x14ac:dyDescent="0.3">
      <c r="A424" s="2">
        <v>43727</v>
      </c>
      <c r="B424" s="1">
        <v>27175.45</v>
      </c>
      <c r="C424" s="1">
        <v>27175.45</v>
      </c>
      <c r="D424" s="1">
        <v>26643</v>
      </c>
      <c r="E424" s="1">
        <v>26757.65</v>
      </c>
      <c r="F424" s="1">
        <v>450436905</v>
      </c>
      <c r="G424" s="1">
        <v>6050.19</v>
      </c>
      <c r="H424" s="3">
        <f>IF(ISERR(LN(Table1312[[#This Row],[Close]]/E423)),"-",LN(Table1312[[#This Row],[Close]]/E423))</f>
        <v>-1.5390538961456115E-2</v>
      </c>
    </row>
    <row r="425" spans="1:8" x14ac:dyDescent="0.3">
      <c r="A425" s="2">
        <v>43728</v>
      </c>
      <c r="B425" s="1">
        <v>26878.65</v>
      </c>
      <c r="C425" s="1">
        <v>29418.95</v>
      </c>
      <c r="D425" s="1">
        <v>26727.55</v>
      </c>
      <c r="E425" s="1">
        <v>28981.55</v>
      </c>
      <c r="F425" s="1">
        <v>844582360</v>
      </c>
      <c r="G425" s="1">
        <v>18185.990000000002</v>
      </c>
      <c r="H425" s="3">
        <f>IF(ISERR(LN(Table1312[[#This Row],[Close]]/E424)),"-",LN(Table1312[[#This Row],[Close]]/E424))</f>
        <v>7.9839006858869729E-2</v>
      </c>
    </row>
    <row r="426" spans="1:8" x14ac:dyDescent="0.3">
      <c r="A426" s="2">
        <v>43731</v>
      </c>
      <c r="B426" s="1">
        <v>30039.4</v>
      </c>
      <c r="C426" s="1">
        <v>30801.3</v>
      </c>
      <c r="D426" s="1">
        <v>29776.3</v>
      </c>
      <c r="E426" s="1">
        <v>30566.2</v>
      </c>
      <c r="F426" s="1">
        <v>552171387</v>
      </c>
      <c r="G426" s="1">
        <v>14401.9</v>
      </c>
      <c r="H426" s="3">
        <f>IF(ISERR(LN(Table1312[[#This Row],[Close]]/E425)),"-",LN(Table1312[[#This Row],[Close]]/E425))</f>
        <v>5.3235402677755568E-2</v>
      </c>
    </row>
    <row r="427" spans="1:8" x14ac:dyDescent="0.3">
      <c r="A427" s="2">
        <v>43732</v>
      </c>
      <c r="B427" s="1">
        <v>30432</v>
      </c>
      <c r="C427" s="1">
        <v>30668.1</v>
      </c>
      <c r="D427" s="1">
        <v>29889.55</v>
      </c>
      <c r="E427" s="1">
        <v>30183.1</v>
      </c>
      <c r="F427" s="1">
        <v>348810197</v>
      </c>
      <c r="G427" s="1">
        <v>8157.62</v>
      </c>
      <c r="H427" s="3">
        <f>IF(ISERR(LN(Table1312[[#This Row],[Close]]/E426)),"-",LN(Table1312[[#This Row],[Close]]/E426))</f>
        <v>-1.2612658206376286E-2</v>
      </c>
    </row>
    <row r="428" spans="1:8" x14ac:dyDescent="0.3">
      <c r="A428" s="2">
        <v>43733</v>
      </c>
      <c r="B428" s="1">
        <v>30029.05</v>
      </c>
      <c r="C428" s="1">
        <v>30067.599999999999</v>
      </c>
      <c r="D428" s="1">
        <v>29470.1</v>
      </c>
      <c r="E428" s="1">
        <v>29586.05</v>
      </c>
      <c r="F428" s="1">
        <v>352814285</v>
      </c>
      <c r="G428" s="1">
        <v>8112.37</v>
      </c>
      <c r="H428" s="3">
        <f>IF(ISERR(LN(Table1312[[#This Row],[Close]]/E427)),"-",LN(Table1312[[#This Row],[Close]]/E427))</f>
        <v>-1.9979198638692144E-2</v>
      </c>
    </row>
    <row r="429" spans="1:8" x14ac:dyDescent="0.3">
      <c r="A429" s="2">
        <v>43734</v>
      </c>
      <c r="B429" s="1">
        <v>29640.55</v>
      </c>
      <c r="C429" s="1">
        <v>30718.35</v>
      </c>
      <c r="D429" s="1">
        <v>29627</v>
      </c>
      <c r="E429" s="1">
        <v>30002.6</v>
      </c>
      <c r="F429" s="1">
        <v>540435004</v>
      </c>
      <c r="G429" s="1">
        <v>11367.6</v>
      </c>
      <c r="H429" s="3">
        <f>IF(ISERR(LN(Table1312[[#This Row],[Close]]/E428)),"-",LN(Table1312[[#This Row],[Close]]/E428))</f>
        <v>1.398107811635926E-2</v>
      </c>
    </row>
    <row r="430" spans="1:8" x14ac:dyDescent="0.3">
      <c r="A430" s="2">
        <v>43735</v>
      </c>
      <c r="B430" s="1">
        <v>29974.95</v>
      </c>
      <c r="C430" s="1">
        <v>30112.65</v>
      </c>
      <c r="D430" s="1">
        <v>29711.35</v>
      </c>
      <c r="E430" s="1">
        <v>29876.65</v>
      </c>
      <c r="F430" s="1">
        <v>464096458</v>
      </c>
      <c r="G430" s="1">
        <v>7011.82</v>
      </c>
      <c r="H430" s="3">
        <f>IF(ISERR(LN(Table1312[[#This Row],[Close]]/E429)),"-",LN(Table1312[[#This Row],[Close]]/E429))</f>
        <v>-4.2068057214128055E-3</v>
      </c>
    </row>
    <row r="431" spans="1:8" x14ac:dyDescent="0.3">
      <c r="A431" s="2">
        <v>43738</v>
      </c>
      <c r="B431" s="1">
        <v>29674.799999999999</v>
      </c>
      <c r="C431" s="1">
        <v>29754.400000000001</v>
      </c>
      <c r="D431" s="1">
        <v>28943.45</v>
      </c>
      <c r="E431" s="1">
        <v>29103.15</v>
      </c>
      <c r="F431" s="1">
        <v>580252025</v>
      </c>
      <c r="G431" s="1">
        <v>9447.4699999999993</v>
      </c>
      <c r="H431" s="3">
        <f>IF(ISERR(LN(Table1312[[#This Row],[Close]]/E430)),"-",LN(Table1312[[#This Row],[Close]]/E430))</f>
        <v>-2.6230823110272732E-2</v>
      </c>
    </row>
    <row r="432" spans="1:8" x14ac:dyDescent="0.3">
      <c r="A432" s="2">
        <v>43739</v>
      </c>
      <c r="B432" s="1">
        <v>29226.15</v>
      </c>
      <c r="C432" s="1">
        <v>29526.400000000001</v>
      </c>
      <c r="D432" s="1">
        <v>28077.35</v>
      </c>
      <c r="E432" s="1">
        <v>28725.5</v>
      </c>
      <c r="F432" s="1">
        <v>1187313940</v>
      </c>
      <c r="G432" s="1">
        <v>15321.69</v>
      </c>
      <c r="H432" s="3">
        <f>IF(ISERR(LN(Table1312[[#This Row],[Close]]/E431)),"-",LN(Table1312[[#This Row],[Close]]/E431))</f>
        <v>-1.3061185718085811E-2</v>
      </c>
    </row>
    <row r="433" spans="1:8" x14ac:dyDescent="0.3">
      <c r="A433" s="2">
        <v>43741</v>
      </c>
      <c r="B433" s="1">
        <v>28606.7</v>
      </c>
      <c r="C433" s="1">
        <v>28769.1</v>
      </c>
      <c r="D433" s="1">
        <v>28240.799999999999</v>
      </c>
      <c r="E433" s="1">
        <v>28414.1</v>
      </c>
      <c r="F433" s="1">
        <v>825756750</v>
      </c>
      <c r="G433" s="1">
        <v>10519.65</v>
      </c>
      <c r="H433" s="3">
        <f>IF(ISERR(LN(Table1312[[#This Row],[Close]]/E432)),"-",LN(Table1312[[#This Row],[Close]]/E432))</f>
        <v>-1.0899729188170662E-2</v>
      </c>
    </row>
    <row r="434" spans="1:8" x14ac:dyDescent="0.3">
      <c r="A434" s="2">
        <v>43742</v>
      </c>
      <c r="B434" s="1">
        <v>28681.9</v>
      </c>
      <c r="C434" s="1">
        <v>28730.3</v>
      </c>
      <c r="D434" s="1">
        <v>27653.7</v>
      </c>
      <c r="E434" s="1">
        <v>27731.85</v>
      </c>
      <c r="F434" s="1">
        <v>732719135</v>
      </c>
      <c r="G434" s="1">
        <v>9504.35</v>
      </c>
      <c r="H434" s="3">
        <f>IF(ISERR(LN(Table1312[[#This Row],[Close]]/E433)),"-",LN(Table1312[[#This Row],[Close]]/E433))</f>
        <v>-2.4303928683815739E-2</v>
      </c>
    </row>
    <row r="435" spans="1:8" x14ac:dyDescent="0.3">
      <c r="A435" s="2">
        <v>43745</v>
      </c>
      <c r="B435" s="1">
        <v>27909.9</v>
      </c>
      <c r="C435" s="1">
        <v>28185.15</v>
      </c>
      <c r="D435" s="1">
        <v>27568.35</v>
      </c>
      <c r="E435" s="1">
        <v>27767.55</v>
      </c>
      <c r="F435" s="1">
        <v>554307096</v>
      </c>
      <c r="G435" s="1">
        <v>8314.7900000000009</v>
      </c>
      <c r="H435" s="3">
        <f>IF(ISERR(LN(Table1312[[#This Row],[Close]]/E434)),"-",LN(Table1312[[#This Row],[Close]]/E434))</f>
        <v>1.2865005720377833E-3</v>
      </c>
    </row>
    <row r="436" spans="1:8" x14ac:dyDescent="0.3">
      <c r="A436" s="2">
        <v>43747</v>
      </c>
      <c r="B436" s="1">
        <v>27901.65</v>
      </c>
      <c r="C436" s="1">
        <v>28857.7</v>
      </c>
      <c r="D436" s="1">
        <v>27702.05</v>
      </c>
      <c r="E436" s="1">
        <v>28785.85</v>
      </c>
      <c r="F436" s="1">
        <v>574832720</v>
      </c>
      <c r="G436" s="1">
        <v>8826.8700000000008</v>
      </c>
      <c r="H436" s="3">
        <f>IF(ISERR(LN(Table1312[[#This Row],[Close]]/E435)),"-",LN(Table1312[[#This Row],[Close]]/E435))</f>
        <v>3.601587423674571E-2</v>
      </c>
    </row>
    <row r="437" spans="1:8" x14ac:dyDescent="0.3">
      <c r="A437" s="2">
        <v>43748</v>
      </c>
      <c r="B437" s="1">
        <v>28542.95</v>
      </c>
      <c r="C437" s="1">
        <v>28552.75</v>
      </c>
      <c r="D437" s="1">
        <v>27914.15</v>
      </c>
      <c r="E437" s="1">
        <v>28013.45</v>
      </c>
      <c r="F437" s="1">
        <v>381151128</v>
      </c>
      <c r="G437" s="1">
        <v>6867.09</v>
      </c>
      <c r="H437" s="3">
        <f>IF(ISERR(LN(Table1312[[#This Row],[Close]]/E436)),"-",LN(Table1312[[#This Row],[Close]]/E436))</f>
        <v>-2.7199194977007148E-2</v>
      </c>
    </row>
    <row r="438" spans="1:8" x14ac:dyDescent="0.3">
      <c r="A438" s="2">
        <v>43749</v>
      </c>
      <c r="B438" s="1">
        <v>28245.55</v>
      </c>
      <c r="C438" s="1">
        <v>28604.05</v>
      </c>
      <c r="D438" s="1">
        <v>27736.799999999999</v>
      </c>
      <c r="E438" s="1">
        <v>28042.5</v>
      </c>
      <c r="F438" s="1">
        <v>558917279</v>
      </c>
      <c r="G438" s="1">
        <v>8470.43</v>
      </c>
      <c r="H438" s="3">
        <f>IF(ISERR(LN(Table1312[[#This Row],[Close]]/E437)),"-",LN(Table1312[[#This Row],[Close]]/E437))</f>
        <v>1.036464553739583E-3</v>
      </c>
    </row>
    <row r="439" spans="1:8" x14ac:dyDescent="0.3">
      <c r="A439" s="2">
        <v>43752</v>
      </c>
      <c r="B439" s="1">
        <v>28238.5</v>
      </c>
      <c r="C439" s="1">
        <v>28553.4</v>
      </c>
      <c r="D439" s="1">
        <v>28043.25</v>
      </c>
      <c r="E439" s="1">
        <v>28181.95</v>
      </c>
      <c r="F439" s="1">
        <v>387660772</v>
      </c>
      <c r="G439" s="1">
        <v>5919.07</v>
      </c>
      <c r="H439" s="3">
        <f>IF(ISERR(LN(Table1312[[#This Row],[Close]]/E438)),"-",LN(Table1312[[#This Row],[Close]]/E438))</f>
        <v>4.9604855519957518E-3</v>
      </c>
    </row>
    <row r="440" spans="1:8" x14ac:dyDescent="0.3">
      <c r="A440" s="2">
        <v>43753</v>
      </c>
      <c r="B440" s="1">
        <v>28257.85</v>
      </c>
      <c r="C440" s="1">
        <v>28694.85</v>
      </c>
      <c r="D440" s="1">
        <v>28186.25</v>
      </c>
      <c r="E440" s="1">
        <v>28555.1</v>
      </c>
      <c r="F440" s="1">
        <v>350926458</v>
      </c>
      <c r="G440" s="1">
        <v>5599.17</v>
      </c>
      <c r="H440" s="3">
        <f>IF(ISERR(LN(Table1312[[#This Row],[Close]]/E439)),"-",LN(Table1312[[#This Row],[Close]]/E439))</f>
        <v>1.3153852035114778E-2</v>
      </c>
    </row>
    <row r="441" spans="1:8" x14ac:dyDescent="0.3">
      <c r="A441" s="2">
        <v>43754</v>
      </c>
      <c r="B441" s="1">
        <v>28689.45</v>
      </c>
      <c r="C441" s="1">
        <v>28759.35</v>
      </c>
      <c r="D441" s="1">
        <v>28305.4</v>
      </c>
      <c r="E441" s="1">
        <v>28538.799999999999</v>
      </c>
      <c r="F441" s="1">
        <v>400383734</v>
      </c>
      <c r="G441" s="1">
        <v>6136.08</v>
      </c>
      <c r="H441" s="3">
        <f>IF(ISERR(LN(Table1312[[#This Row],[Close]]/E440)),"-",LN(Table1312[[#This Row],[Close]]/E440))</f>
        <v>-5.7098921050605686E-4</v>
      </c>
    </row>
    <row r="442" spans="1:8" x14ac:dyDescent="0.3">
      <c r="A442" s="2">
        <v>43755</v>
      </c>
      <c r="B442" s="1">
        <v>28596.35</v>
      </c>
      <c r="C442" s="1">
        <v>29049.05</v>
      </c>
      <c r="D442" s="1">
        <v>28487.95</v>
      </c>
      <c r="E442" s="1">
        <v>28989.45</v>
      </c>
      <c r="F442" s="1">
        <v>617849861</v>
      </c>
      <c r="G442" s="1">
        <v>7434.75</v>
      </c>
      <c r="H442" s="3">
        <f>IF(ISERR(LN(Table1312[[#This Row],[Close]]/E441)),"-",LN(Table1312[[#This Row],[Close]]/E441))</f>
        <v>1.5667405780415655E-2</v>
      </c>
    </row>
    <row r="443" spans="1:8" x14ac:dyDescent="0.3">
      <c r="A443" s="2">
        <v>43756</v>
      </c>
      <c r="B443" s="1">
        <v>28954.799999999999</v>
      </c>
      <c r="C443" s="1">
        <v>29249.5</v>
      </c>
      <c r="D443" s="1">
        <v>28864.1</v>
      </c>
      <c r="E443" s="1">
        <v>29120.25</v>
      </c>
      <c r="F443" s="1">
        <v>605170183</v>
      </c>
      <c r="G443" s="1">
        <v>7459.77</v>
      </c>
      <c r="H443" s="3">
        <f>IF(ISERR(LN(Table1312[[#This Row],[Close]]/E442)),"-",LN(Table1312[[#This Row],[Close]]/E442))</f>
        <v>4.5018377622064358E-3</v>
      </c>
    </row>
    <row r="444" spans="1:8" x14ac:dyDescent="0.3">
      <c r="A444" s="2">
        <v>43760</v>
      </c>
      <c r="B444" s="1">
        <v>29416.25</v>
      </c>
      <c r="C444" s="1">
        <v>29690</v>
      </c>
      <c r="D444" s="1">
        <v>29231.200000000001</v>
      </c>
      <c r="E444" s="1">
        <v>29411.15</v>
      </c>
      <c r="F444" s="1">
        <v>582221306</v>
      </c>
      <c r="G444" s="1">
        <v>8753.58</v>
      </c>
      <c r="H444" s="3">
        <f>IF(ISERR(LN(Table1312[[#This Row],[Close]]/E443)),"-",LN(Table1312[[#This Row],[Close]]/E443))</f>
        <v>9.9400456910995593E-3</v>
      </c>
    </row>
    <row r="445" spans="1:8" x14ac:dyDescent="0.3">
      <c r="A445" s="2">
        <v>43761</v>
      </c>
      <c r="B445" s="1">
        <v>29478.85</v>
      </c>
      <c r="C445" s="1">
        <v>29643.8</v>
      </c>
      <c r="D445" s="1">
        <v>29214.05</v>
      </c>
      <c r="E445" s="1">
        <v>29459.599999999999</v>
      </c>
      <c r="F445" s="1">
        <v>497765615</v>
      </c>
      <c r="G445" s="1">
        <v>8082.3</v>
      </c>
      <c r="H445" s="3">
        <f>IF(ISERR(LN(Table1312[[#This Row],[Close]]/E444)),"-",LN(Table1312[[#This Row],[Close]]/E444))</f>
        <v>1.6459790622196549E-3</v>
      </c>
    </row>
    <row r="446" spans="1:8" x14ac:dyDescent="0.3">
      <c r="A446" s="2">
        <v>43762</v>
      </c>
      <c r="B446" s="1">
        <v>29604.35</v>
      </c>
      <c r="C446" s="1">
        <v>29693.25</v>
      </c>
      <c r="D446" s="1">
        <v>28994.2</v>
      </c>
      <c r="E446" s="1">
        <v>29107.95</v>
      </c>
      <c r="F446" s="1">
        <v>439980796</v>
      </c>
      <c r="G446" s="1">
        <v>7551.17</v>
      </c>
      <c r="H446" s="3">
        <f>IF(ISERR(LN(Table1312[[#This Row],[Close]]/E445)),"-",LN(Table1312[[#This Row],[Close]]/E445))</f>
        <v>-1.2008500467249831E-2</v>
      </c>
    </row>
    <row r="447" spans="1:8" x14ac:dyDescent="0.3">
      <c r="A447" s="2">
        <v>43763</v>
      </c>
      <c r="B447" s="1">
        <v>29228.65</v>
      </c>
      <c r="C447" s="1">
        <v>29452.1</v>
      </c>
      <c r="D447" s="1">
        <v>28923.8</v>
      </c>
      <c r="E447" s="1">
        <v>29395.95</v>
      </c>
      <c r="F447" s="1" t="s">
        <v>22</v>
      </c>
      <c r="G447" s="1" t="s">
        <v>22</v>
      </c>
      <c r="H447" s="3">
        <f>IF(ISERR(LN(Table1312[[#This Row],[Close]]/E446)),"-",LN(Table1312[[#This Row],[Close]]/E446))</f>
        <v>9.8455770109522351E-3</v>
      </c>
    </row>
    <row r="448" spans="1:8" x14ac:dyDescent="0.3">
      <c r="A448" s="2">
        <v>43765</v>
      </c>
      <c r="B448" s="1">
        <v>29605.4</v>
      </c>
      <c r="C448" s="1">
        <v>29644.45</v>
      </c>
      <c r="D448" s="1">
        <v>29446.799999999999</v>
      </c>
      <c r="E448" s="1">
        <v>29516.3</v>
      </c>
      <c r="F448" s="1">
        <v>110013856</v>
      </c>
      <c r="G448" s="1">
        <v>1489.52</v>
      </c>
      <c r="H448" s="3">
        <f>IF(ISERR(LN(Table1312[[#This Row],[Close]]/E447)),"-",LN(Table1312[[#This Row],[Close]]/E447))</f>
        <v>4.085743369836573E-3</v>
      </c>
    </row>
    <row r="449" spans="1:8" x14ac:dyDescent="0.3">
      <c r="A449" s="2">
        <v>43767</v>
      </c>
      <c r="B449" s="1">
        <v>29527.599999999999</v>
      </c>
      <c r="C449" s="1">
        <v>29997.65</v>
      </c>
      <c r="D449" s="1">
        <v>29385.45</v>
      </c>
      <c r="E449" s="1">
        <v>29873.05</v>
      </c>
      <c r="F449" s="1">
        <v>567556033</v>
      </c>
      <c r="G449" s="1">
        <v>8794.15</v>
      </c>
      <c r="H449" s="3">
        <f>IF(ISERR(LN(Table1312[[#This Row],[Close]]/E448)),"-",LN(Table1312[[#This Row],[Close]]/E448))</f>
        <v>1.2014083031513868E-2</v>
      </c>
    </row>
    <row r="450" spans="1:8" x14ac:dyDescent="0.3">
      <c r="A450" s="2">
        <v>43768</v>
      </c>
      <c r="B450" s="1">
        <v>30005.7</v>
      </c>
      <c r="C450" s="1">
        <v>30151.1</v>
      </c>
      <c r="D450" s="1">
        <v>29753</v>
      </c>
      <c r="E450" s="1">
        <v>29987.5</v>
      </c>
      <c r="F450" s="1">
        <v>448802636</v>
      </c>
      <c r="G450" s="1">
        <v>7242.26</v>
      </c>
      <c r="H450" s="3">
        <f>IF(ISERR(LN(Table1312[[#This Row],[Close]]/E449)),"-",LN(Table1312[[#This Row],[Close]]/E449))</f>
        <v>3.8238920109728933E-3</v>
      </c>
    </row>
    <row r="451" spans="1:8" x14ac:dyDescent="0.3">
      <c r="A451" s="2">
        <v>43769</v>
      </c>
      <c r="B451" s="1">
        <v>30168.65</v>
      </c>
      <c r="C451" s="1">
        <v>30415.65</v>
      </c>
      <c r="D451" s="1">
        <v>29987.15</v>
      </c>
      <c r="E451" s="1">
        <v>30066.25</v>
      </c>
      <c r="F451" s="1">
        <v>1186433992</v>
      </c>
      <c r="G451" s="1">
        <v>15535.72</v>
      </c>
      <c r="H451" s="3">
        <f>IF(ISERR(LN(Table1312[[#This Row],[Close]]/E450)),"-",LN(Table1312[[#This Row],[Close]]/E450))</f>
        <v>2.6226520455046253E-3</v>
      </c>
    </row>
    <row r="452" spans="1:8" x14ac:dyDescent="0.3">
      <c r="A452" s="2">
        <v>43770</v>
      </c>
      <c r="B452" s="1">
        <v>30196.15</v>
      </c>
      <c r="C452" s="1">
        <v>30409</v>
      </c>
      <c r="D452" s="1">
        <v>30028.9</v>
      </c>
      <c r="E452" s="1">
        <v>30330.55</v>
      </c>
      <c r="F452" s="1">
        <v>646745938</v>
      </c>
      <c r="G452" s="1">
        <v>9226.1200000000008</v>
      </c>
      <c r="H452" s="3">
        <f>IF(ISERR(LN(Table1312[[#This Row],[Close]]/E451)),"-",LN(Table1312[[#This Row],[Close]]/E451))</f>
        <v>8.7521751856194183E-3</v>
      </c>
    </row>
    <row r="453" spans="1:8" x14ac:dyDescent="0.3">
      <c r="A453" s="2">
        <v>43773</v>
      </c>
      <c r="B453" s="1">
        <v>30415.9</v>
      </c>
      <c r="C453" s="1">
        <v>30607.05</v>
      </c>
      <c r="D453" s="1">
        <v>30227.25</v>
      </c>
      <c r="E453" s="1">
        <v>30333.1</v>
      </c>
      <c r="F453" s="1">
        <v>613019002</v>
      </c>
      <c r="G453" s="1">
        <v>7721.63</v>
      </c>
      <c r="H453" s="3">
        <f>IF(ISERR(LN(Table1312[[#This Row],[Close]]/E452)),"-",LN(Table1312[[#This Row],[Close]]/E452))</f>
        <v>8.4070114525035736E-5</v>
      </c>
    </row>
    <row r="454" spans="1:8" x14ac:dyDescent="0.3">
      <c r="A454" s="2">
        <v>43774</v>
      </c>
      <c r="B454" s="1">
        <v>30403.25</v>
      </c>
      <c r="C454" s="1">
        <v>30452.7</v>
      </c>
      <c r="D454" s="1">
        <v>30091.35</v>
      </c>
      <c r="E454" s="1">
        <v>30219.85</v>
      </c>
      <c r="F454" s="1">
        <v>534711559</v>
      </c>
      <c r="G454" s="1">
        <v>7772.51</v>
      </c>
      <c r="H454" s="3">
        <f>IF(ISERR(LN(Table1312[[#This Row],[Close]]/E453)),"-",LN(Table1312[[#This Row],[Close]]/E453))</f>
        <v>-3.7405322794520322E-3</v>
      </c>
    </row>
    <row r="455" spans="1:8" x14ac:dyDescent="0.3">
      <c r="A455" s="2">
        <v>43775</v>
      </c>
      <c r="B455" s="1">
        <v>30225.200000000001</v>
      </c>
      <c r="C455" s="1">
        <v>30699</v>
      </c>
      <c r="D455" s="1">
        <v>30013.65</v>
      </c>
      <c r="E455" s="1">
        <v>30609.599999999999</v>
      </c>
      <c r="F455" s="1">
        <v>403957809</v>
      </c>
      <c r="G455" s="1">
        <v>6876.72</v>
      </c>
      <c r="H455" s="3">
        <f>IF(ISERR(LN(Table1312[[#This Row],[Close]]/E454)),"-",LN(Table1312[[#This Row],[Close]]/E454))</f>
        <v>1.2814692014969648E-2</v>
      </c>
    </row>
    <row r="456" spans="1:8" x14ac:dyDescent="0.3">
      <c r="A456" s="2">
        <v>43776</v>
      </c>
      <c r="B456" s="1">
        <v>30722.6</v>
      </c>
      <c r="C456" s="1">
        <v>30821.35</v>
      </c>
      <c r="D456" s="1">
        <v>30462.55</v>
      </c>
      <c r="E456" s="1">
        <v>30633.15</v>
      </c>
      <c r="F456" s="1">
        <v>364819481</v>
      </c>
      <c r="G456" s="1">
        <v>7186.41</v>
      </c>
      <c r="H456" s="3">
        <f>IF(ISERR(LN(Table1312[[#This Row],[Close]]/E455)),"-",LN(Table1312[[#This Row],[Close]]/E455))</f>
        <v>7.690706625930379E-4</v>
      </c>
    </row>
    <row r="457" spans="1:8" x14ac:dyDescent="0.3">
      <c r="A457" s="2">
        <v>43777</v>
      </c>
      <c r="B457" s="1">
        <v>30571.3</v>
      </c>
      <c r="C457" s="1">
        <v>31108.400000000001</v>
      </c>
      <c r="D457" s="1">
        <v>30504.05</v>
      </c>
      <c r="E457" s="1">
        <v>30749.4</v>
      </c>
      <c r="F457" s="1">
        <v>620047286</v>
      </c>
      <c r="G457" s="1">
        <v>10804.54</v>
      </c>
      <c r="H457" s="3">
        <f>IF(ISERR(LN(Table1312[[#This Row],[Close]]/E456)),"-",LN(Table1312[[#This Row],[Close]]/E456))</f>
        <v>3.7877259574668294E-3</v>
      </c>
    </row>
    <row r="458" spans="1:8" x14ac:dyDescent="0.3">
      <c r="A458" s="2">
        <v>43780</v>
      </c>
      <c r="B458" s="1">
        <v>30664.65</v>
      </c>
      <c r="C458" s="1">
        <v>31205.200000000001</v>
      </c>
      <c r="D458" s="1">
        <v>30625.8</v>
      </c>
      <c r="E458" s="1">
        <v>31115.55</v>
      </c>
      <c r="F458" s="1">
        <v>422777530</v>
      </c>
      <c r="G458" s="1">
        <v>7377.8</v>
      </c>
      <c r="H458" s="3">
        <f>IF(ISERR(LN(Table1312[[#This Row],[Close]]/E457)),"-",LN(Table1312[[#This Row],[Close]]/E457))</f>
        <v>1.1837212359799816E-2</v>
      </c>
    </row>
    <row r="459" spans="1:8" x14ac:dyDescent="0.3">
      <c r="A459" s="2">
        <v>43782</v>
      </c>
      <c r="B459" s="1">
        <v>31084.75</v>
      </c>
      <c r="C459" s="1">
        <v>31198.5</v>
      </c>
      <c r="D459" s="1">
        <v>30488.1</v>
      </c>
      <c r="E459" s="1">
        <v>30541.55</v>
      </c>
      <c r="F459" s="1">
        <v>474514279</v>
      </c>
      <c r="G459" s="1">
        <v>7993.03</v>
      </c>
      <c r="H459" s="3">
        <f>IF(ISERR(LN(Table1312[[#This Row],[Close]]/E458)),"-",LN(Table1312[[#This Row],[Close]]/E458))</f>
        <v>-1.8619642613574117E-2</v>
      </c>
    </row>
    <row r="460" spans="1:8" x14ac:dyDescent="0.3">
      <c r="A460" s="2">
        <v>43783</v>
      </c>
      <c r="B460" s="1">
        <v>30615.8</v>
      </c>
      <c r="C460" s="1">
        <v>30789.200000000001</v>
      </c>
      <c r="D460" s="1">
        <v>30338.35</v>
      </c>
      <c r="E460" s="1">
        <v>30749.95</v>
      </c>
      <c r="F460" s="1">
        <v>383307292</v>
      </c>
      <c r="G460" s="1">
        <v>7906.64</v>
      </c>
      <c r="H460" s="3">
        <f>IF(ISERR(LN(Table1312[[#This Row],[Close]]/E459)),"-",LN(Table1312[[#This Row],[Close]]/E459))</f>
        <v>6.8003166216793398E-3</v>
      </c>
    </row>
    <row r="461" spans="1:8" x14ac:dyDescent="0.3">
      <c r="A461" s="2">
        <v>43784</v>
      </c>
      <c r="B461" s="1">
        <v>30912.400000000001</v>
      </c>
      <c r="C461" s="1">
        <v>31165.45</v>
      </c>
      <c r="D461" s="1">
        <v>30860.7</v>
      </c>
      <c r="E461" s="1">
        <v>31008.400000000001</v>
      </c>
      <c r="F461" s="1">
        <v>393946823</v>
      </c>
      <c r="G461" s="1">
        <v>9304.25</v>
      </c>
      <c r="H461" s="3">
        <f>IF(ISERR(LN(Table1312[[#This Row],[Close]]/E460)),"-",LN(Table1312[[#This Row],[Close]]/E460))</f>
        <v>8.3697672870088041E-3</v>
      </c>
    </row>
    <row r="462" spans="1:8" x14ac:dyDescent="0.3">
      <c r="A462" s="2">
        <v>43787</v>
      </c>
      <c r="B462" s="1">
        <v>31036.799999999999</v>
      </c>
      <c r="C462" s="1">
        <v>31203.55</v>
      </c>
      <c r="D462" s="1">
        <v>30901.85</v>
      </c>
      <c r="E462" s="1">
        <v>30992.1</v>
      </c>
      <c r="F462" s="1">
        <v>331730315</v>
      </c>
      <c r="G462" s="1">
        <v>6249.74</v>
      </c>
      <c r="H462" s="3">
        <f>IF(ISERR(LN(Table1312[[#This Row],[Close]]/E461)),"-",LN(Table1312[[#This Row],[Close]]/E461))</f>
        <v>-5.2580222338652631E-4</v>
      </c>
    </row>
    <row r="463" spans="1:8" x14ac:dyDescent="0.3">
      <c r="A463" s="2">
        <v>43788</v>
      </c>
      <c r="B463" s="1">
        <v>31045.15</v>
      </c>
      <c r="C463" s="1">
        <v>31298.05</v>
      </c>
      <c r="D463" s="1">
        <v>30974.3</v>
      </c>
      <c r="E463" s="1">
        <v>31236.25</v>
      </c>
      <c r="F463" s="1">
        <v>429946749</v>
      </c>
      <c r="G463" s="1">
        <v>7988.03</v>
      </c>
      <c r="H463" s="3">
        <f>IF(ISERR(LN(Table1312[[#This Row],[Close]]/E462)),"-",LN(Table1312[[#This Row],[Close]]/E462))</f>
        <v>7.846946055439355E-3</v>
      </c>
    </row>
    <row r="464" spans="1:8" x14ac:dyDescent="0.3">
      <c r="A464" s="2">
        <v>43789</v>
      </c>
      <c r="B464" s="1">
        <v>31292.35</v>
      </c>
      <c r="C464" s="1">
        <v>31471.65</v>
      </c>
      <c r="D464" s="1">
        <v>31205.55</v>
      </c>
      <c r="E464" s="1">
        <v>31353.85</v>
      </c>
      <c r="F464" s="1">
        <v>418997557</v>
      </c>
      <c r="G464" s="1">
        <v>7712.76</v>
      </c>
      <c r="H464" s="3">
        <f>IF(ISERR(LN(Table1312[[#This Row],[Close]]/E463)),"-",LN(Table1312[[#This Row],[Close]]/E463))</f>
        <v>3.7577872023026029E-3</v>
      </c>
    </row>
    <row r="465" spans="1:8" x14ac:dyDescent="0.3">
      <c r="A465" s="2">
        <v>43790</v>
      </c>
      <c r="B465" s="1">
        <v>31413.25</v>
      </c>
      <c r="C465" s="1">
        <v>31463.15</v>
      </c>
      <c r="D465" s="1">
        <v>31243</v>
      </c>
      <c r="E465" s="1">
        <v>31349.95</v>
      </c>
      <c r="F465" s="1">
        <v>296147991</v>
      </c>
      <c r="G465" s="1">
        <v>6836.85</v>
      </c>
      <c r="H465" s="3">
        <f>IF(ISERR(LN(Table1312[[#This Row],[Close]]/E464)),"-",LN(Table1312[[#This Row],[Close]]/E464))</f>
        <v>-1.2439437498294292E-4</v>
      </c>
    </row>
    <row r="466" spans="1:8" x14ac:dyDescent="0.3">
      <c r="A466" s="2">
        <v>43791</v>
      </c>
      <c r="B466" s="1">
        <v>31389.599999999999</v>
      </c>
      <c r="C466" s="1">
        <v>31394.2</v>
      </c>
      <c r="D466" s="1">
        <v>31055.200000000001</v>
      </c>
      <c r="E466" s="1">
        <v>31111.599999999999</v>
      </c>
      <c r="F466" s="1">
        <v>257772972</v>
      </c>
      <c r="G466" s="1">
        <v>5313.89</v>
      </c>
      <c r="H466" s="3">
        <f>IF(ISERR(LN(Table1312[[#This Row],[Close]]/E465)),"-",LN(Table1312[[#This Row],[Close]]/E465))</f>
        <v>-7.6319321860497599E-3</v>
      </c>
    </row>
    <row r="467" spans="1:8" x14ac:dyDescent="0.3">
      <c r="A467" s="2">
        <v>43794</v>
      </c>
      <c r="B467" s="1">
        <v>31065.1</v>
      </c>
      <c r="C467" s="1">
        <v>31591.599999999999</v>
      </c>
      <c r="D467" s="1">
        <v>31049.75</v>
      </c>
      <c r="E467" s="1">
        <v>31555.9</v>
      </c>
      <c r="F467" s="1">
        <v>317309578</v>
      </c>
      <c r="G467" s="1">
        <v>6108.08</v>
      </c>
      <c r="H467" s="3">
        <f>IF(ISERR(LN(Table1312[[#This Row],[Close]]/E466)),"-",LN(Table1312[[#This Row],[Close]]/E466))</f>
        <v>1.417983626309457E-2</v>
      </c>
    </row>
    <row r="468" spans="1:8" x14ac:dyDescent="0.3">
      <c r="A468" s="2">
        <v>43795</v>
      </c>
      <c r="B468" s="1">
        <v>31692.85</v>
      </c>
      <c r="C468" s="1">
        <v>31850.35</v>
      </c>
      <c r="D468" s="1">
        <v>31465.85</v>
      </c>
      <c r="E468" s="1">
        <v>31718.35</v>
      </c>
      <c r="F468" s="1">
        <v>856689798</v>
      </c>
      <c r="G468" s="1">
        <v>22529.25</v>
      </c>
      <c r="H468" s="3">
        <f>IF(ISERR(LN(Table1312[[#This Row],[Close]]/E467)),"-",LN(Table1312[[#This Row],[Close]]/E467))</f>
        <v>5.1348015008345184E-3</v>
      </c>
    </row>
    <row r="469" spans="1:8" x14ac:dyDescent="0.3">
      <c r="A469" s="2">
        <v>43796</v>
      </c>
      <c r="B469" s="1">
        <v>31832.75</v>
      </c>
      <c r="C469" s="1">
        <v>31916.799999999999</v>
      </c>
      <c r="D469" s="1">
        <v>31734.5</v>
      </c>
      <c r="E469" s="1">
        <v>31875.95</v>
      </c>
      <c r="F469" s="1">
        <v>417569581</v>
      </c>
      <c r="G469" s="1">
        <v>7883.95</v>
      </c>
      <c r="H469" s="3">
        <f>IF(ISERR(LN(Table1312[[#This Row],[Close]]/E468)),"-",LN(Table1312[[#This Row],[Close]]/E468))</f>
        <v>4.9564291968254518E-3</v>
      </c>
    </row>
    <row r="470" spans="1:8" x14ac:dyDescent="0.3">
      <c r="A470" s="2">
        <v>43797</v>
      </c>
      <c r="B470" s="1">
        <v>31981.7</v>
      </c>
      <c r="C470" s="1">
        <v>32157.05</v>
      </c>
      <c r="D470" s="1">
        <v>31905.9</v>
      </c>
      <c r="E470" s="1">
        <v>32122.95</v>
      </c>
      <c r="F470" s="1">
        <v>498304741</v>
      </c>
      <c r="G470" s="1">
        <v>9846.6</v>
      </c>
      <c r="H470" s="3">
        <f>IF(ISERR(LN(Table1312[[#This Row],[Close]]/E469)),"-",LN(Table1312[[#This Row],[Close]]/E469))</f>
        <v>7.7189209936304347E-3</v>
      </c>
    </row>
    <row r="471" spans="1:8" x14ac:dyDescent="0.3">
      <c r="A471" s="2">
        <v>43798</v>
      </c>
      <c r="B471" s="1">
        <v>32074.15</v>
      </c>
      <c r="C471" s="1">
        <v>32086.95</v>
      </c>
      <c r="D471" s="1">
        <v>31770.799999999999</v>
      </c>
      <c r="E471" s="1">
        <v>31946.1</v>
      </c>
      <c r="F471" s="1">
        <v>667784235</v>
      </c>
      <c r="G471" s="1">
        <v>9376.34</v>
      </c>
      <c r="H471" s="3">
        <f>IF(ISERR(LN(Table1312[[#This Row],[Close]]/E470)),"-",LN(Table1312[[#This Row],[Close]]/E470))</f>
        <v>-5.5206203044441257E-3</v>
      </c>
    </row>
    <row r="472" spans="1:8" x14ac:dyDescent="0.3">
      <c r="A472" s="2">
        <v>43801</v>
      </c>
      <c r="B472" s="1">
        <v>32008.3</v>
      </c>
      <c r="C472" s="1">
        <v>32024.1</v>
      </c>
      <c r="D472" s="1">
        <v>31720.6</v>
      </c>
      <c r="E472" s="1">
        <v>31871.45</v>
      </c>
      <c r="F472" s="1">
        <v>495997384</v>
      </c>
      <c r="G472" s="1">
        <v>6878.37</v>
      </c>
      <c r="H472" s="3">
        <f>IF(ISERR(LN(Table1312[[#This Row],[Close]]/E471)),"-",LN(Table1312[[#This Row],[Close]]/E471))</f>
        <v>-2.3394829180292316E-3</v>
      </c>
    </row>
    <row r="473" spans="1:8" x14ac:dyDescent="0.3">
      <c r="A473" s="2">
        <v>43802</v>
      </c>
      <c r="B473" s="1">
        <v>31920.1</v>
      </c>
      <c r="C473" s="1">
        <v>31936.6</v>
      </c>
      <c r="D473" s="1">
        <v>31502.95</v>
      </c>
      <c r="E473" s="1">
        <v>31613.35</v>
      </c>
      <c r="F473" s="1">
        <v>431512247</v>
      </c>
      <c r="G473" s="1">
        <v>6262.52</v>
      </c>
      <c r="H473" s="3">
        <f>IF(ISERR(LN(Table1312[[#This Row],[Close]]/E472)),"-",LN(Table1312[[#This Row],[Close]]/E472))</f>
        <v>-8.1311249945201867E-3</v>
      </c>
    </row>
    <row r="474" spans="1:8" x14ac:dyDescent="0.3">
      <c r="A474" s="2">
        <v>43803</v>
      </c>
      <c r="B474" s="1">
        <v>31549.3</v>
      </c>
      <c r="C474" s="1">
        <v>32017.75</v>
      </c>
      <c r="D474" s="1">
        <v>31444</v>
      </c>
      <c r="E474" s="1">
        <v>31979.3</v>
      </c>
      <c r="F474" s="1">
        <v>516797101</v>
      </c>
      <c r="G474" s="1">
        <v>7977.93</v>
      </c>
      <c r="H474" s="3">
        <f>IF(ISERR(LN(Table1312[[#This Row],[Close]]/E473)),"-",LN(Table1312[[#This Row],[Close]]/E473))</f>
        <v>1.1509318753154599E-2</v>
      </c>
    </row>
    <row r="475" spans="1:8" x14ac:dyDescent="0.3">
      <c r="A475" s="2">
        <v>43804</v>
      </c>
      <c r="B475" s="1">
        <v>32083.8</v>
      </c>
      <c r="C475" s="1">
        <v>32126.95</v>
      </c>
      <c r="D475" s="1">
        <v>31628.3</v>
      </c>
      <c r="E475" s="1">
        <v>31712.95</v>
      </c>
      <c r="F475" s="1">
        <v>393274720</v>
      </c>
      <c r="G475" s="1">
        <v>7477.51</v>
      </c>
      <c r="H475" s="3">
        <f>IF(ISERR(LN(Table1312[[#This Row],[Close]]/E474)),"-",LN(Table1312[[#This Row],[Close]]/E474))</f>
        <v>-8.3637036729239129E-3</v>
      </c>
    </row>
    <row r="476" spans="1:8" x14ac:dyDescent="0.3">
      <c r="A476" s="2">
        <v>43805</v>
      </c>
      <c r="B476" s="1">
        <v>31797.15</v>
      </c>
      <c r="C476" s="1">
        <v>31883.7</v>
      </c>
      <c r="D476" s="1">
        <v>31250.65</v>
      </c>
      <c r="E476" s="1">
        <v>31341.55</v>
      </c>
      <c r="F476" s="1">
        <v>485386658</v>
      </c>
      <c r="G476" s="1">
        <v>8458.57</v>
      </c>
      <c r="H476" s="3">
        <f>IF(ISERR(LN(Table1312[[#This Row],[Close]]/E475)),"-",LN(Table1312[[#This Row],[Close]]/E475))</f>
        <v>-1.178042154578776E-2</v>
      </c>
    </row>
    <row r="477" spans="1:8" x14ac:dyDescent="0.3">
      <c r="A477" s="2">
        <v>43808</v>
      </c>
      <c r="B477" s="1">
        <v>31321.4</v>
      </c>
      <c r="C477" s="1">
        <v>31537.65</v>
      </c>
      <c r="D477" s="1">
        <v>31122.05</v>
      </c>
      <c r="E477" s="1">
        <v>31316.65</v>
      </c>
      <c r="F477" s="1">
        <v>494482008</v>
      </c>
      <c r="G477" s="1">
        <v>7409.06</v>
      </c>
      <c r="H477" s="3">
        <f>IF(ISERR(LN(Table1312[[#This Row],[Close]]/E476)),"-",LN(Table1312[[#This Row],[Close]]/E476))</f>
        <v>-7.9478827386521137E-4</v>
      </c>
    </row>
    <row r="478" spans="1:8" x14ac:dyDescent="0.3">
      <c r="A478" s="2">
        <v>43809</v>
      </c>
      <c r="B478" s="1">
        <v>31386.400000000001</v>
      </c>
      <c r="C478" s="1">
        <v>31412.799999999999</v>
      </c>
      <c r="D478" s="1">
        <v>31126</v>
      </c>
      <c r="E478" s="1">
        <v>31160.35</v>
      </c>
      <c r="F478" s="1">
        <v>505390598</v>
      </c>
      <c r="G478" s="1">
        <v>6959.37</v>
      </c>
      <c r="H478" s="3">
        <f>IF(ISERR(LN(Table1312[[#This Row],[Close]]/E477)),"-",LN(Table1312[[#This Row],[Close]]/E477))</f>
        <v>-5.0034517046146903E-3</v>
      </c>
    </row>
    <row r="479" spans="1:8" x14ac:dyDescent="0.3">
      <c r="A479" s="2">
        <v>43810</v>
      </c>
      <c r="B479" s="1">
        <v>31151.65</v>
      </c>
      <c r="C479" s="1">
        <v>31337.85</v>
      </c>
      <c r="D479" s="1">
        <v>30996.400000000001</v>
      </c>
      <c r="E479" s="1">
        <v>31256.75</v>
      </c>
      <c r="F479" s="1">
        <v>815353303</v>
      </c>
      <c r="G479" s="1">
        <v>8323.6299999999992</v>
      </c>
      <c r="H479" s="3">
        <f>IF(ISERR(LN(Table1312[[#This Row],[Close]]/E478)),"-",LN(Table1312[[#This Row],[Close]]/E478))</f>
        <v>3.0888995691384586E-3</v>
      </c>
    </row>
    <row r="480" spans="1:8" x14ac:dyDescent="0.3">
      <c r="A480" s="2">
        <v>43811</v>
      </c>
      <c r="B480" s="1">
        <v>31356.799999999999</v>
      </c>
      <c r="C480" s="1">
        <v>31711.45</v>
      </c>
      <c r="D480" s="1">
        <v>31352.1</v>
      </c>
      <c r="E480" s="1">
        <v>31665.45</v>
      </c>
      <c r="F480" s="1">
        <v>529686754</v>
      </c>
      <c r="G480" s="1">
        <v>6543.15</v>
      </c>
      <c r="H480" s="3">
        <f>IF(ISERR(LN(Table1312[[#This Row],[Close]]/E479)),"-",LN(Table1312[[#This Row],[Close]]/E479))</f>
        <v>1.2990828283922748E-2</v>
      </c>
    </row>
    <row r="481" spans="1:8" x14ac:dyDescent="0.3">
      <c r="A481" s="2">
        <v>43812</v>
      </c>
      <c r="B481" s="1">
        <v>31775.55</v>
      </c>
      <c r="C481" s="1">
        <v>32105.05</v>
      </c>
      <c r="D481" s="1">
        <v>31770.5</v>
      </c>
      <c r="E481" s="1">
        <v>32014.25</v>
      </c>
      <c r="F481" s="1">
        <v>390513196</v>
      </c>
      <c r="G481" s="1">
        <v>7416.72</v>
      </c>
      <c r="H481" s="3">
        <f>IF(ISERR(LN(Table1312[[#This Row],[Close]]/E480)),"-",LN(Table1312[[#This Row],[Close]]/E480))</f>
        <v>1.0954935035848927E-2</v>
      </c>
    </row>
    <row r="482" spans="1:8" x14ac:dyDescent="0.3">
      <c r="A482" s="2">
        <v>43815</v>
      </c>
      <c r="B482" s="1">
        <v>32159</v>
      </c>
      <c r="C482" s="1">
        <v>32186.95</v>
      </c>
      <c r="D482" s="1">
        <v>31897.75</v>
      </c>
      <c r="E482" s="1">
        <v>31974.2</v>
      </c>
      <c r="F482" s="1">
        <v>306021290</v>
      </c>
      <c r="G482" s="1">
        <v>5773.52</v>
      </c>
      <c r="H482" s="3">
        <f>IF(ISERR(LN(Table1312[[#This Row],[Close]]/E481)),"-",LN(Table1312[[#This Row],[Close]]/E481))</f>
        <v>-1.2517885721493819E-3</v>
      </c>
    </row>
    <row r="483" spans="1:8" x14ac:dyDescent="0.3">
      <c r="A483" s="2">
        <v>43816</v>
      </c>
      <c r="B483" s="1">
        <v>32082.400000000001</v>
      </c>
      <c r="C483" s="1">
        <v>32213.35</v>
      </c>
      <c r="D483" s="1">
        <v>31987.35</v>
      </c>
      <c r="E483" s="1">
        <v>32140.25</v>
      </c>
      <c r="F483" s="1">
        <v>259934353</v>
      </c>
      <c r="G483" s="1">
        <v>5360.57</v>
      </c>
      <c r="H483" s="3">
        <f>IF(ISERR(LN(Table1312[[#This Row],[Close]]/E482)),"-",LN(Table1312[[#This Row],[Close]]/E482))</f>
        <v>5.1798111429199566E-3</v>
      </c>
    </row>
    <row r="484" spans="1:8" x14ac:dyDescent="0.3">
      <c r="A484" s="2">
        <v>43817</v>
      </c>
      <c r="B484" s="1">
        <v>32292.25</v>
      </c>
      <c r="C484" s="1">
        <v>32293.65</v>
      </c>
      <c r="D484" s="1">
        <v>32017.3</v>
      </c>
      <c r="E484" s="1">
        <v>32244.25</v>
      </c>
      <c r="F484" s="1">
        <v>258844226</v>
      </c>
      <c r="G484" s="1">
        <v>5720.31</v>
      </c>
      <c r="H484" s="3">
        <f>IF(ISERR(LN(Table1312[[#This Row],[Close]]/E483)),"-",LN(Table1312[[#This Row],[Close]]/E483))</f>
        <v>3.2305940234595119E-3</v>
      </c>
    </row>
    <row r="485" spans="1:8" x14ac:dyDescent="0.3">
      <c r="A485" s="2">
        <v>43818</v>
      </c>
      <c r="B485" s="1">
        <v>32281.65</v>
      </c>
      <c r="C485" s="1">
        <v>32328.35</v>
      </c>
      <c r="D485" s="1">
        <v>32085.05</v>
      </c>
      <c r="E485" s="1">
        <v>32241.45</v>
      </c>
      <c r="F485" s="1">
        <v>436934080</v>
      </c>
      <c r="G485" s="1">
        <v>6160.59</v>
      </c>
      <c r="H485" s="3">
        <f>IF(ISERR(LN(Table1312[[#This Row],[Close]]/E484)),"-",LN(Table1312[[#This Row],[Close]]/E484))</f>
        <v>-8.6840958592609684E-5</v>
      </c>
    </row>
    <row r="486" spans="1:8" x14ac:dyDescent="0.3">
      <c r="A486" s="2">
        <v>43819</v>
      </c>
      <c r="B486" s="1">
        <v>32266.85</v>
      </c>
      <c r="C486" s="1">
        <v>32443.35</v>
      </c>
      <c r="D486" s="1">
        <v>32199.45</v>
      </c>
      <c r="E486" s="1">
        <v>32384.95</v>
      </c>
      <c r="F486" s="1">
        <v>535239232</v>
      </c>
      <c r="G486" s="1">
        <v>8520.4500000000007</v>
      </c>
      <c r="H486" s="3">
        <f>IF(ISERR(LN(Table1312[[#This Row],[Close]]/E485)),"-",LN(Table1312[[#This Row],[Close]]/E485))</f>
        <v>4.4409168958536313E-3</v>
      </c>
    </row>
    <row r="487" spans="1:8" x14ac:dyDescent="0.3">
      <c r="A487" s="2">
        <v>43822</v>
      </c>
      <c r="B487" s="1">
        <v>32381</v>
      </c>
      <c r="C487" s="1">
        <v>32502.799999999999</v>
      </c>
      <c r="D487" s="1">
        <v>32196.85</v>
      </c>
      <c r="E487" s="1">
        <v>32339.45</v>
      </c>
      <c r="F487" s="1">
        <v>391458232</v>
      </c>
      <c r="G487" s="1">
        <v>5677.31</v>
      </c>
      <c r="H487" s="3">
        <f>IF(ISERR(LN(Table1312[[#This Row],[Close]]/E486)),"-",LN(Table1312[[#This Row],[Close]]/E486))</f>
        <v>-1.4059615074096168E-3</v>
      </c>
    </row>
    <row r="488" spans="1:8" x14ac:dyDescent="0.3">
      <c r="A488" s="2">
        <v>43823</v>
      </c>
      <c r="B488" s="1">
        <v>32337.8</v>
      </c>
      <c r="C488" s="1">
        <v>32390.35</v>
      </c>
      <c r="D488" s="1">
        <v>32246.05</v>
      </c>
      <c r="E488" s="1">
        <v>32280.75</v>
      </c>
      <c r="F488" s="1">
        <v>330830416</v>
      </c>
      <c r="G488" s="1">
        <v>4598.4399999999996</v>
      </c>
      <c r="H488" s="3">
        <f>IF(ISERR(LN(Table1312[[#This Row],[Close]]/E487)),"-",LN(Table1312[[#This Row],[Close]]/E487))</f>
        <v>-1.816769869040679E-3</v>
      </c>
    </row>
    <row r="489" spans="1:8" x14ac:dyDescent="0.3">
      <c r="A489" s="2">
        <v>43825</v>
      </c>
      <c r="B489" s="1">
        <v>32276.15</v>
      </c>
      <c r="C489" s="1">
        <v>32314.6</v>
      </c>
      <c r="D489" s="1">
        <v>31963.25</v>
      </c>
      <c r="E489" s="1">
        <v>31997.7</v>
      </c>
      <c r="F489" s="1">
        <v>339790478</v>
      </c>
      <c r="G489" s="1">
        <v>5214.1400000000003</v>
      </c>
      <c r="H489" s="3">
        <f>IF(ISERR(LN(Table1312[[#This Row],[Close]]/E488)),"-",LN(Table1312[[#This Row],[Close]]/E488))</f>
        <v>-8.8070521159866553E-3</v>
      </c>
    </row>
    <row r="490" spans="1:8" x14ac:dyDescent="0.3">
      <c r="A490" s="2">
        <v>43826</v>
      </c>
      <c r="B490" s="1">
        <v>32142.5</v>
      </c>
      <c r="C490" s="1">
        <v>32444.85</v>
      </c>
      <c r="D490" s="1">
        <v>32056.25</v>
      </c>
      <c r="E490" s="1">
        <v>32412.35</v>
      </c>
      <c r="F490" s="1">
        <v>332429461</v>
      </c>
      <c r="G490" s="1">
        <v>5364.91</v>
      </c>
      <c r="H490" s="3">
        <f>IF(ISERR(LN(Table1312[[#This Row],[Close]]/E489)),"-",LN(Table1312[[#This Row],[Close]]/E489))</f>
        <v>1.2875497793283404E-2</v>
      </c>
    </row>
    <row r="491" spans="1:8" x14ac:dyDescent="0.3">
      <c r="A491" s="2">
        <v>43829</v>
      </c>
      <c r="B491" s="1">
        <v>32486.6</v>
      </c>
      <c r="C491" s="1">
        <v>32613.1</v>
      </c>
      <c r="D491" s="1">
        <v>32248.5</v>
      </c>
      <c r="E491" s="1">
        <v>32354.9</v>
      </c>
      <c r="F491" s="1">
        <v>274051378</v>
      </c>
      <c r="G491" s="1">
        <v>5034.21</v>
      </c>
      <c r="H491" s="3">
        <f>IF(ISERR(LN(Table1312[[#This Row],[Close]]/E490)),"-",LN(Table1312[[#This Row],[Close]]/E490))</f>
        <v>-1.7740452178343843E-3</v>
      </c>
    </row>
    <row r="492" spans="1:8" x14ac:dyDescent="0.3">
      <c r="A492" s="2">
        <v>43830</v>
      </c>
      <c r="B492" s="1">
        <v>32345.95</v>
      </c>
      <c r="C492" s="1">
        <v>32345.95</v>
      </c>
      <c r="D492" s="1">
        <v>32108.75</v>
      </c>
      <c r="E492" s="1">
        <v>32161.65</v>
      </c>
      <c r="F492" s="1">
        <v>251409106</v>
      </c>
      <c r="G492" s="1">
        <v>4779.55</v>
      </c>
      <c r="H492" s="3">
        <f>IF(ISERR(LN(Table1312[[#This Row],[Close]]/E491)),"-",LN(Table1312[[#This Row],[Close]]/E491))</f>
        <v>-5.9907288272353712E-3</v>
      </c>
    </row>
    <row r="493" spans="1:8" x14ac:dyDescent="0.3">
      <c r="A493" s="2">
        <v>43831</v>
      </c>
      <c r="B493" s="1">
        <v>32237.9</v>
      </c>
      <c r="C493" s="1">
        <v>32348</v>
      </c>
      <c r="D493" s="1">
        <v>32057.200000000001</v>
      </c>
      <c r="E493" s="1">
        <v>32102.9</v>
      </c>
      <c r="F493" s="1">
        <v>184671555</v>
      </c>
      <c r="G493" s="1">
        <v>3183.97</v>
      </c>
      <c r="H493" s="3">
        <f>IF(ISERR(LN(Table1312[[#This Row],[Close]]/E492)),"-",LN(Table1312[[#This Row],[Close]]/E492))</f>
        <v>-1.8283802303647831E-3</v>
      </c>
    </row>
    <row r="494" spans="1:8" x14ac:dyDescent="0.3">
      <c r="A494" s="2">
        <v>43832</v>
      </c>
      <c r="B494" s="1">
        <v>32133.15</v>
      </c>
      <c r="C494" s="1">
        <v>32465.45</v>
      </c>
      <c r="D494" s="1">
        <v>32121.4</v>
      </c>
      <c r="E494" s="1">
        <v>32443.85</v>
      </c>
      <c r="F494" s="1">
        <v>253558509</v>
      </c>
      <c r="G494" s="1">
        <v>4310.34</v>
      </c>
      <c r="H494" s="3">
        <f>IF(ISERR(LN(Table1312[[#This Row],[Close]]/E493)),"-",LN(Table1312[[#This Row],[Close]]/E493))</f>
        <v>1.0564534111961739E-2</v>
      </c>
    </row>
    <row r="495" spans="1:8" x14ac:dyDescent="0.3">
      <c r="A495" s="2">
        <v>43833</v>
      </c>
      <c r="B495" s="1">
        <v>32326.95</v>
      </c>
      <c r="C495" s="1">
        <v>32329.8</v>
      </c>
      <c r="D495" s="1">
        <v>31960.400000000001</v>
      </c>
      <c r="E495" s="1">
        <v>32069.25</v>
      </c>
      <c r="F495" s="1">
        <v>217584385</v>
      </c>
      <c r="G495" s="1">
        <v>4537.6499999999996</v>
      </c>
      <c r="H495" s="3">
        <f>IF(ISERR(LN(Table1312[[#This Row],[Close]]/E494)),"-",LN(Table1312[[#This Row],[Close]]/E494))</f>
        <v>-1.1613275757182955E-2</v>
      </c>
    </row>
    <row r="496" spans="1:8" x14ac:dyDescent="0.3">
      <c r="A496" s="2">
        <v>43836</v>
      </c>
      <c r="B496" s="1">
        <v>31910.45</v>
      </c>
      <c r="C496" s="1">
        <v>31914.45</v>
      </c>
      <c r="D496" s="1">
        <v>31170.55</v>
      </c>
      <c r="E496" s="1">
        <v>31237.15</v>
      </c>
      <c r="F496" s="1">
        <v>256236748</v>
      </c>
      <c r="G496" s="1">
        <v>5048.53</v>
      </c>
      <c r="H496" s="3">
        <f>IF(ISERR(LN(Table1312[[#This Row],[Close]]/E495)),"-",LN(Table1312[[#This Row],[Close]]/E495))</f>
        <v>-2.6289535472715311E-2</v>
      </c>
    </row>
    <row r="497" spans="1:8" x14ac:dyDescent="0.3">
      <c r="A497" s="2">
        <v>43837</v>
      </c>
      <c r="B497" s="1">
        <v>31598.05</v>
      </c>
      <c r="C497" s="1">
        <v>31851.45</v>
      </c>
      <c r="D497" s="1">
        <v>31200.9</v>
      </c>
      <c r="E497" s="1">
        <v>31399.4</v>
      </c>
      <c r="F497" s="1">
        <v>294368120</v>
      </c>
      <c r="G497" s="1">
        <v>6636.37</v>
      </c>
      <c r="H497" s="3">
        <f>IF(ISERR(LN(Table1312[[#This Row],[Close]]/E496)),"-",LN(Table1312[[#This Row],[Close]]/E496))</f>
        <v>5.1806928348799644E-3</v>
      </c>
    </row>
    <row r="498" spans="1:8" x14ac:dyDescent="0.3">
      <c r="A498" s="2">
        <v>43838</v>
      </c>
      <c r="B498" s="1">
        <v>30995.5</v>
      </c>
      <c r="C498" s="1">
        <v>31451.85</v>
      </c>
      <c r="D498" s="1">
        <v>30899.55</v>
      </c>
      <c r="E498" s="1">
        <v>31373.65</v>
      </c>
      <c r="F498" s="1">
        <v>304484779</v>
      </c>
      <c r="G498" s="1">
        <v>6150.28</v>
      </c>
      <c r="H498" s="3">
        <f>IF(ISERR(LN(Table1312[[#This Row],[Close]]/E497)),"-",LN(Table1312[[#This Row],[Close]]/E497))</f>
        <v>-8.2041581361179622E-4</v>
      </c>
    </row>
    <row r="499" spans="1:8" x14ac:dyDescent="0.3">
      <c r="A499" s="2">
        <v>43839</v>
      </c>
      <c r="B499" s="1">
        <v>31748.25</v>
      </c>
      <c r="C499" s="1">
        <v>32172.7</v>
      </c>
      <c r="D499" s="1">
        <v>31667.15</v>
      </c>
      <c r="E499" s="1">
        <v>32092.400000000001</v>
      </c>
      <c r="F499" s="1">
        <v>307977487</v>
      </c>
      <c r="G499" s="1">
        <v>6013.85</v>
      </c>
      <c r="H499" s="3">
        <f>IF(ISERR(LN(Table1312[[#This Row],[Close]]/E498)),"-",LN(Table1312[[#This Row],[Close]]/E498))</f>
        <v>2.2650873341481047E-2</v>
      </c>
    </row>
    <row r="500" spans="1:8" x14ac:dyDescent="0.3">
      <c r="A500" s="2">
        <v>43840</v>
      </c>
      <c r="B500" s="1">
        <v>32215.7</v>
      </c>
      <c r="C500" s="1">
        <v>32347.200000000001</v>
      </c>
      <c r="D500" s="1">
        <v>31953.4</v>
      </c>
      <c r="E500" s="1">
        <v>32097.4</v>
      </c>
      <c r="F500" s="1">
        <v>444709730</v>
      </c>
      <c r="G500" s="1">
        <v>6362.46</v>
      </c>
      <c r="H500" s="3">
        <f>IF(ISERR(LN(Table1312[[#This Row],[Close]]/E499)),"-",LN(Table1312[[#This Row],[Close]]/E499))</f>
        <v>1.5578799155355856E-4</v>
      </c>
    </row>
    <row r="501" spans="1:8" x14ac:dyDescent="0.3">
      <c r="A501" s="2">
        <v>43843</v>
      </c>
      <c r="B501" s="1">
        <v>32139.1</v>
      </c>
      <c r="C501" s="1">
        <v>32322.65</v>
      </c>
      <c r="D501" s="1">
        <v>32074.05</v>
      </c>
      <c r="E501" s="1">
        <v>32177.65</v>
      </c>
      <c r="F501" s="1">
        <v>291441682</v>
      </c>
      <c r="G501" s="1">
        <v>4403.1099999999997</v>
      </c>
      <c r="H501" s="3">
        <f>IF(ISERR(LN(Table1312[[#This Row],[Close]]/E500)),"-",LN(Table1312[[#This Row],[Close]]/E500))</f>
        <v>2.4970822021722731E-3</v>
      </c>
    </row>
    <row r="502" spans="1:8" x14ac:dyDescent="0.3">
      <c r="A502" s="2">
        <v>43844</v>
      </c>
      <c r="B502" s="1">
        <v>32196.45</v>
      </c>
      <c r="C502" s="1">
        <v>32196.45</v>
      </c>
      <c r="D502" s="1">
        <v>31989.200000000001</v>
      </c>
      <c r="E502" s="1">
        <v>32071.65</v>
      </c>
      <c r="F502" s="1">
        <v>438912100</v>
      </c>
      <c r="G502" s="1">
        <v>7185</v>
      </c>
      <c r="H502" s="3">
        <f>IF(ISERR(LN(Table1312[[#This Row],[Close]]/E501)),"-",LN(Table1312[[#This Row],[Close]]/E501))</f>
        <v>-3.2996498381949401E-3</v>
      </c>
    </row>
    <row r="503" spans="1:8" x14ac:dyDescent="0.3">
      <c r="A503" s="2">
        <v>43845</v>
      </c>
      <c r="B503" s="1">
        <v>31994.75</v>
      </c>
      <c r="C503" s="1">
        <v>32000.9</v>
      </c>
      <c r="D503" s="1">
        <v>31670.35</v>
      </c>
      <c r="E503" s="1">
        <v>31824.9</v>
      </c>
      <c r="F503" s="1">
        <v>545708720</v>
      </c>
      <c r="G503" s="1">
        <v>7722.68</v>
      </c>
      <c r="H503" s="3">
        <f>IF(ISERR(LN(Table1312[[#This Row],[Close]]/E502)),"-",LN(Table1312[[#This Row],[Close]]/E502))</f>
        <v>-7.7234600800716183E-3</v>
      </c>
    </row>
    <row r="504" spans="1:8" x14ac:dyDescent="0.3">
      <c r="A504" s="2">
        <v>43846</v>
      </c>
      <c r="B504" s="1">
        <v>31810.55</v>
      </c>
      <c r="C504" s="1">
        <v>31988.9</v>
      </c>
      <c r="D504" s="1">
        <v>31692.400000000001</v>
      </c>
      <c r="E504" s="1">
        <v>31853.9</v>
      </c>
      <c r="F504" s="1">
        <v>253715802</v>
      </c>
      <c r="G504" s="1">
        <v>5618.01</v>
      </c>
      <c r="H504" s="3">
        <f>IF(ISERR(LN(Table1312[[#This Row],[Close]]/E503)),"-",LN(Table1312[[#This Row],[Close]]/E503))</f>
        <v>9.108212467840045E-4</v>
      </c>
    </row>
    <row r="505" spans="1:8" x14ac:dyDescent="0.3">
      <c r="A505" s="2">
        <v>43847</v>
      </c>
      <c r="B505" s="1">
        <v>31571.65</v>
      </c>
      <c r="C505" s="1">
        <v>31773.55</v>
      </c>
      <c r="D505" s="1">
        <v>31445.5</v>
      </c>
      <c r="E505" s="1">
        <v>31590.65</v>
      </c>
      <c r="F505" s="1">
        <v>308136774</v>
      </c>
      <c r="G505" s="1">
        <v>7404.95</v>
      </c>
      <c r="H505" s="3">
        <f>IF(ISERR(LN(Table1312[[#This Row],[Close]]/E504)),"-",LN(Table1312[[#This Row],[Close]]/E504))</f>
        <v>-8.2986327675044647E-3</v>
      </c>
    </row>
    <row r="506" spans="1:8" x14ac:dyDescent="0.3">
      <c r="A506" s="2">
        <v>43850</v>
      </c>
      <c r="B506" s="1">
        <v>31923.95</v>
      </c>
      <c r="C506" s="1">
        <v>31923.95</v>
      </c>
      <c r="D506" s="1">
        <v>31050.95</v>
      </c>
      <c r="E506" s="1">
        <v>31080.65</v>
      </c>
      <c r="F506" s="1">
        <v>282225576</v>
      </c>
      <c r="G506" s="1">
        <v>7796.06</v>
      </c>
      <c r="H506" s="3">
        <f>IF(ISERR(LN(Table1312[[#This Row],[Close]]/E505)),"-",LN(Table1312[[#This Row],[Close]]/E505))</f>
        <v>-1.6275751682324726E-2</v>
      </c>
    </row>
    <row r="507" spans="1:8" x14ac:dyDescent="0.3">
      <c r="A507" s="2">
        <v>43851</v>
      </c>
      <c r="B507" s="1">
        <v>30978.85</v>
      </c>
      <c r="C507" s="1">
        <v>31171.25</v>
      </c>
      <c r="D507" s="1">
        <v>30858.6</v>
      </c>
      <c r="E507" s="1">
        <v>30947.55</v>
      </c>
      <c r="F507" s="1">
        <v>227481016</v>
      </c>
      <c r="G507" s="1">
        <v>6114.46</v>
      </c>
      <c r="H507" s="3">
        <f>IF(ISERR(LN(Table1312[[#This Row],[Close]]/E506)),"-",LN(Table1312[[#This Row],[Close]]/E506))</f>
        <v>-4.2916029897582973E-3</v>
      </c>
    </row>
    <row r="508" spans="1:8" x14ac:dyDescent="0.3">
      <c r="A508" s="2">
        <v>43852</v>
      </c>
      <c r="B508" s="1">
        <v>31061.599999999999</v>
      </c>
      <c r="C508" s="1">
        <v>31149.05</v>
      </c>
      <c r="D508" s="1">
        <v>30614</v>
      </c>
      <c r="E508" s="1">
        <v>30701.45</v>
      </c>
      <c r="F508" s="1">
        <v>200582131</v>
      </c>
      <c r="G508" s="1">
        <v>6087.35</v>
      </c>
      <c r="H508" s="3">
        <f>IF(ISERR(LN(Table1312[[#This Row],[Close]]/E507)),"-",LN(Table1312[[#This Row],[Close]]/E507))</f>
        <v>-7.9839513137638912E-3</v>
      </c>
    </row>
    <row r="509" spans="1:8" x14ac:dyDescent="0.3">
      <c r="A509" s="2">
        <v>43853</v>
      </c>
      <c r="B509" s="1">
        <v>30742.2</v>
      </c>
      <c r="C509" s="1">
        <v>31087.25</v>
      </c>
      <c r="D509" s="1">
        <v>30621.35</v>
      </c>
      <c r="E509" s="1">
        <v>31004.05</v>
      </c>
      <c r="F509" s="1">
        <v>343817897</v>
      </c>
      <c r="G509" s="1">
        <v>7242.49</v>
      </c>
      <c r="H509" s="3">
        <f>IF(ISERR(LN(Table1312[[#This Row],[Close]]/E508)),"-",LN(Table1312[[#This Row],[Close]]/E508))</f>
        <v>9.8079563649522312E-3</v>
      </c>
    </row>
    <row r="510" spans="1:8" x14ac:dyDescent="0.3">
      <c r="A510" s="2">
        <v>43854</v>
      </c>
      <c r="B510" s="1">
        <v>31040.1</v>
      </c>
      <c r="C510" s="1">
        <v>31375.45</v>
      </c>
      <c r="D510" s="1">
        <v>30879.05</v>
      </c>
      <c r="E510" s="1">
        <v>31241.75</v>
      </c>
      <c r="F510" s="1">
        <v>424623379</v>
      </c>
      <c r="G510" s="1">
        <v>6538.81</v>
      </c>
      <c r="H510" s="3">
        <f>IF(ISERR(LN(Table1312[[#This Row],[Close]]/E509)),"-",LN(Table1312[[#This Row],[Close]]/E509))</f>
        <v>7.6375002151753352E-3</v>
      </c>
    </row>
    <row r="511" spans="1:8" x14ac:dyDescent="0.3">
      <c r="A511" s="2">
        <v>43857</v>
      </c>
      <c r="B511" s="1">
        <v>31110.55</v>
      </c>
      <c r="C511" s="1">
        <v>31227.05</v>
      </c>
      <c r="D511" s="1">
        <v>30808.55</v>
      </c>
      <c r="E511" s="1">
        <v>30837.4</v>
      </c>
      <c r="F511" s="1">
        <v>309934514</v>
      </c>
      <c r="G511" s="1">
        <v>7207.69</v>
      </c>
      <c r="H511" s="3">
        <f>IF(ISERR(LN(Table1312[[#This Row],[Close]]/E510)),"-",LN(Table1312[[#This Row],[Close]]/E510))</f>
        <v>-1.3027102283085215E-2</v>
      </c>
    </row>
    <row r="512" spans="1:8" x14ac:dyDescent="0.3">
      <c r="A512" s="2">
        <v>43858</v>
      </c>
      <c r="B512" s="1">
        <v>30922</v>
      </c>
      <c r="C512" s="1">
        <v>31048.45</v>
      </c>
      <c r="D512" s="1">
        <v>30656.35</v>
      </c>
      <c r="E512" s="1">
        <v>30761.4</v>
      </c>
      <c r="F512" s="1">
        <v>239604935</v>
      </c>
      <c r="G512" s="1">
        <v>5707.39</v>
      </c>
      <c r="H512" s="3">
        <f>IF(ISERR(LN(Table1312[[#This Row],[Close]]/E511)),"-",LN(Table1312[[#This Row],[Close]]/E511))</f>
        <v>-2.4675817893663162E-3</v>
      </c>
    </row>
    <row r="513" spans="1:8" x14ac:dyDescent="0.3">
      <c r="A513" s="2">
        <v>43859</v>
      </c>
      <c r="B513" s="1">
        <v>30915.1</v>
      </c>
      <c r="C513" s="1">
        <v>31082.85</v>
      </c>
      <c r="D513" s="1">
        <v>30835.8</v>
      </c>
      <c r="E513" s="1">
        <v>30877</v>
      </c>
      <c r="F513" s="1">
        <v>268788386</v>
      </c>
      <c r="G513" s="1">
        <v>5105.28</v>
      </c>
      <c r="H513" s="3">
        <f>IF(ISERR(LN(Table1312[[#This Row],[Close]]/E512)),"-",LN(Table1312[[#This Row],[Close]]/E512))</f>
        <v>3.7509129222914098E-3</v>
      </c>
    </row>
    <row r="514" spans="1:8" x14ac:dyDescent="0.3">
      <c r="A514" s="2">
        <v>43860</v>
      </c>
      <c r="B514" s="1">
        <v>30889.25</v>
      </c>
      <c r="C514" s="1">
        <v>30909.5</v>
      </c>
      <c r="D514" s="1">
        <v>30521.3</v>
      </c>
      <c r="E514" s="1">
        <v>30647.4</v>
      </c>
      <c r="F514" s="1">
        <v>328858847</v>
      </c>
      <c r="G514" s="1">
        <v>5410.61</v>
      </c>
      <c r="H514" s="3">
        <f>IF(ISERR(LN(Table1312[[#This Row],[Close]]/E513)),"-",LN(Table1312[[#This Row],[Close]]/E513))</f>
        <v>-7.4637401053103004E-3</v>
      </c>
    </row>
    <row r="515" spans="1:8" x14ac:dyDescent="0.3">
      <c r="A515" s="2">
        <v>43861</v>
      </c>
      <c r="B515" s="1">
        <v>30950.5</v>
      </c>
      <c r="C515" s="1">
        <v>31033.45</v>
      </c>
      <c r="D515" s="1">
        <v>30691.8</v>
      </c>
      <c r="E515" s="1">
        <v>30833.599999999999</v>
      </c>
      <c r="F515" s="1">
        <v>333435455</v>
      </c>
      <c r="G515" s="1">
        <v>8892.15</v>
      </c>
      <c r="H515" s="3">
        <f>IF(ISERR(LN(Table1312[[#This Row],[Close]]/E514)),"-",LN(Table1312[[#This Row],[Close]]/E514))</f>
        <v>6.0571743887133109E-3</v>
      </c>
    </row>
    <row r="516" spans="1:8" x14ac:dyDescent="0.3">
      <c r="A516" s="2">
        <v>43862</v>
      </c>
      <c r="B516" s="1">
        <v>30726.2</v>
      </c>
      <c r="C516" s="1">
        <v>30918.6</v>
      </c>
      <c r="D516" s="1">
        <v>29753</v>
      </c>
      <c r="E516" s="1">
        <v>29820.9</v>
      </c>
      <c r="F516" s="1">
        <v>255295791</v>
      </c>
      <c r="G516" s="1">
        <v>5451.95</v>
      </c>
      <c r="H516" s="3">
        <f>IF(ISERR(LN(Table1312[[#This Row],[Close]]/E515)),"-",LN(Table1312[[#This Row],[Close]]/E515))</f>
        <v>-3.3395514493847402E-2</v>
      </c>
    </row>
    <row r="517" spans="1:8" x14ac:dyDescent="0.3">
      <c r="A517" s="2">
        <v>43864</v>
      </c>
      <c r="B517" s="1">
        <v>29811.75</v>
      </c>
      <c r="C517" s="1">
        <v>30105.8</v>
      </c>
      <c r="D517" s="1">
        <v>29612.55</v>
      </c>
      <c r="E517" s="1">
        <v>30023.25</v>
      </c>
      <c r="F517" s="1">
        <v>337112135</v>
      </c>
      <c r="G517" s="1">
        <v>7123.19</v>
      </c>
      <c r="H517" s="3">
        <f>IF(ISERR(LN(Table1312[[#This Row],[Close]]/E516)),"-",LN(Table1312[[#This Row],[Close]]/E516))</f>
        <v>6.7625915370549362E-3</v>
      </c>
    </row>
    <row r="518" spans="1:8" x14ac:dyDescent="0.3">
      <c r="A518" s="2">
        <v>43865</v>
      </c>
      <c r="B518" s="1">
        <v>30235.3</v>
      </c>
      <c r="C518" s="1">
        <v>30776.95</v>
      </c>
      <c r="D518" s="1">
        <v>30182.45</v>
      </c>
      <c r="E518" s="1">
        <v>30686.7</v>
      </c>
      <c r="F518" s="1">
        <v>336610481</v>
      </c>
      <c r="G518" s="1">
        <v>6719.43</v>
      </c>
      <c r="H518" s="3">
        <f>IF(ISERR(LN(Table1312[[#This Row],[Close]]/E517)),"-",LN(Table1312[[#This Row],[Close]]/E517))</f>
        <v>2.1857254463768145E-2</v>
      </c>
    </row>
    <row r="519" spans="1:8" x14ac:dyDescent="0.3">
      <c r="A519" s="2">
        <v>43866</v>
      </c>
      <c r="B519" s="1">
        <v>30761.95</v>
      </c>
      <c r="C519" s="1">
        <v>31065.85</v>
      </c>
      <c r="D519" s="1">
        <v>30630.85</v>
      </c>
      <c r="E519" s="1">
        <v>31001.95</v>
      </c>
      <c r="F519" s="1">
        <v>427604425</v>
      </c>
      <c r="G519" s="1">
        <v>6380.13</v>
      </c>
      <c r="H519" s="3">
        <f>IF(ISERR(LN(Table1312[[#This Row],[Close]]/E518)),"-",LN(Table1312[[#This Row],[Close]]/E518))</f>
        <v>1.022076976413294E-2</v>
      </c>
    </row>
    <row r="520" spans="1:8" x14ac:dyDescent="0.3">
      <c r="A520" s="2">
        <v>43867</v>
      </c>
      <c r="B520" s="1">
        <v>31070.75</v>
      </c>
      <c r="C520" s="1">
        <v>31470.65</v>
      </c>
      <c r="D520" s="1">
        <v>30917.25</v>
      </c>
      <c r="E520" s="1">
        <v>31304.05</v>
      </c>
      <c r="F520" s="1">
        <v>334000323</v>
      </c>
      <c r="G520" s="1">
        <v>7041.81</v>
      </c>
      <c r="H520" s="3">
        <f>IF(ISERR(LN(Table1312[[#This Row],[Close]]/E519)),"-",LN(Table1312[[#This Row],[Close]]/E519))</f>
        <v>9.6973764141773684E-3</v>
      </c>
    </row>
    <row r="521" spans="1:8" x14ac:dyDescent="0.3">
      <c r="A521" s="2">
        <v>43868</v>
      </c>
      <c r="B521" s="1">
        <v>31367.05</v>
      </c>
      <c r="C521" s="1">
        <v>31368.2</v>
      </c>
      <c r="D521" s="1">
        <v>31111.05</v>
      </c>
      <c r="E521" s="1">
        <v>31201.95</v>
      </c>
      <c r="F521" s="1">
        <v>254381768</v>
      </c>
      <c r="G521" s="1">
        <v>4762.96</v>
      </c>
      <c r="H521" s="3">
        <f>IF(ISERR(LN(Table1312[[#This Row],[Close]]/E520)),"-",LN(Table1312[[#This Row],[Close]]/E520))</f>
        <v>-3.2668892844119699E-3</v>
      </c>
    </row>
    <row r="522" spans="1:8" x14ac:dyDescent="0.3">
      <c r="A522" s="2">
        <v>43871</v>
      </c>
      <c r="B522" s="1">
        <v>31248.65</v>
      </c>
      <c r="C522" s="1">
        <v>31248.799999999999</v>
      </c>
      <c r="D522" s="1">
        <v>30957.200000000001</v>
      </c>
      <c r="E522" s="1">
        <v>31058.15</v>
      </c>
      <c r="F522" s="1">
        <v>239696426</v>
      </c>
      <c r="G522" s="1">
        <v>4087.3</v>
      </c>
      <c r="H522" s="3">
        <f>IF(ISERR(LN(Table1312[[#This Row],[Close]]/E521)),"-",LN(Table1312[[#This Row],[Close]]/E521))</f>
        <v>-4.6193390535443912E-3</v>
      </c>
    </row>
    <row r="523" spans="1:8" x14ac:dyDescent="0.3">
      <c r="A523" s="2">
        <v>43872</v>
      </c>
      <c r="B523" s="1">
        <v>31230.2</v>
      </c>
      <c r="C523" s="1">
        <v>31505.95</v>
      </c>
      <c r="D523" s="1">
        <v>31225.9</v>
      </c>
      <c r="E523" s="1">
        <v>31300.6</v>
      </c>
      <c r="F523" s="1">
        <v>198887095</v>
      </c>
      <c r="G523" s="1">
        <v>4532.51</v>
      </c>
      <c r="H523" s="3">
        <f>IF(ISERR(LN(Table1312[[#This Row],[Close]]/E522)),"-",LN(Table1312[[#This Row],[Close]]/E522))</f>
        <v>7.77601288260313E-3</v>
      </c>
    </row>
    <row r="524" spans="1:8" x14ac:dyDescent="0.3">
      <c r="A524" s="2">
        <v>43873</v>
      </c>
      <c r="B524" s="1">
        <v>31441.15</v>
      </c>
      <c r="C524" s="1">
        <v>31588.6</v>
      </c>
      <c r="D524" s="1">
        <v>31398.15</v>
      </c>
      <c r="E524" s="1">
        <v>31492.9</v>
      </c>
      <c r="F524" s="1">
        <v>225958605</v>
      </c>
      <c r="G524" s="1">
        <v>5411.53</v>
      </c>
      <c r="H524" s="3">
        <f>IF(ISERR(LN(Table1312[[#This Row],[Close]]/E523)),"-",LN(Table1312[[#This Row],[Close]]/E523))</f>
        <v>6.1248569090567081E-3</v>
      </c>
    </row>
    <row r="525" spans="1:8" x14ac:dyDescent="0.3">
      <c r="A525" s="2">
        <v>43874</v>
      </c>
      <c r="B525" s="1">
        <v>31586.55</v>
      </c>
      <c r="C525" s="1">
        <v>31649.45</v>
      </c>
      <c r="D525" s="1">
        <v>31180.6</v>
      </c>
      <c r="E525" s="1">
        <v>31230.25</v>
      </c>
      <c r="F525" s="1">
        <v>303030451</v>
      </c>
      <c r="G525" s="1">
        <v>5780.04</v>
      </c>
      <c r="H525" s="3">
        <f>IF(ISERR(LN(Table1312[[#This Row],[Close]]/E524)),"-",LN(Table1312[[#This Row],[Close]]/E524))</f>
        <v>-8.3749472142832758E-3</v>
      </c>
    </row>
    <row r="526" spans="1:8" x14ac:dyDescent="0.3">
      <c r="A526" s="2">
        <v>43875</v>
      </c>
      <c r="B526" s="1">
        <v>31281.85</v>
      </c>
      <c r="C526" s="1">
        <v>31436.65</v>
      </c>
      <c r="D526" s="1">
        <v>30776.1</v>
      </c>
      <c r="E526" s="1">
        <v>30834.799999999999</v>
      </c>
      <c r="F526" s="1">
        <v>341366207</v>
      </c>
      <c r="G526" s="1">
        <v>6732.23</v>
      </c>
      <c r="H526" s="3">
        <f>IF(ISERR(LN(Table1312[[#This Row],[Close]]/E525)),"-",LN(Table1312[[#This Row],[Close]]/E525))</f>
        <v>-1.2743254099688765E-2</v>
      </c>
    </row>
    <row r="527" spans="1:8" x14ac:dyDescent="0.3">
      <c r="A527" s="2">
        <v>43878</v>
      </c>
      <c r="B527" s="1">
        <v>30873.85</v>
      </c>
      <c r="C527" s="1">
        <v>30998.15</v>
      </c>
      <c r="D527" s="1">
        <v>30630.5</v>
      </c>
      <c r="E527" s="1">
        <v>30680.7</v>
      </c>
      <c r="F527" s="1">
        <v>251931924</v>
      </c>
      <c r="G527" s="1">
        <v>5100.18</v>
      </c>
      <c r="H527" s="3">
        <f>IF(ISERR(LN(Table1312[[#This Row],[Close]]/E526)),"-",LN(Table1312[[#This Row],[Close]]/E526))</f>
        <v>-5.0101298808818929E-3</v>
      </c>
    </row>
    <row r="528" spans="1:8" x14ac:dyDescent="0.3">
      <c r="A528" s="2">
        <v>43879</v>
      </c>
      <c r="B528" s="1">
        <v>30661.5</v>
      </c>
      <c r="C528" s="1">
        <v>30692.75</v>
      </c>
      <c r="D528" s="1">
        <v>30252.45</v>
      </c>
      <c r="E528" s="1">
        <v>30562.5</v>
      </c>
      <c r="F528" s="1">
        <v>398866924</v>
      </c>
      <c r="G528" s="1">
        <v>6353.48</v>
      </c>
      <c r="H528" s="3">
        <f>IF(ISERR(LN(Table1312[[#This Row],[Close]]/E527)),"-",LN(Table1312[[#This Row],[Close]]/E527))</f>
        <v>-3.8600251705639011E-3</v>
      </c>
    </row>
    <row r="529" spans="1:8" x14ac:dyDescent="0.3">
      <c r="A529" s="2">
        <v>43880</v>
      </c>
      <c r="B529" s="1">
        <v>30905</v>
      </c>
      <c r="C529" s="1">
        <v>30947.15</v>
      </c>
      <c r="D529" s="1">
        <v>30606.15</v>
      </c>
      <c r="E529" s="1">
        <v>30838.2</v>
      </c>
      <c r="F529" s="1">
        <v>268822099</v>
      </c>
      <c r="G529" s="1">
        <v>5918.93</v>
      </c>
      <c r="H529" s="3">
        <f>IF(ISERR(LN(Table1312[[#This Row],[Close]]/E528)),"-",LN(Table1312[[#This Row],[Close]]/E528))</f>
        <v>8.9804139979358672E-3</v>
      </c>
    </row>
    <row r="530" spans="1:8" x14ac:dyDescent="0.3">
      <c r="A530" s="2">
        <v>43881</v>
      </c>
      <c r="B530" s="1">
        <v>30862.3</v>
      </c>
      <c r="C530" s="1">
        <v>31085.3</v>
      </c>
      <c r="D530" s="1">
        <v>30702.45</v>
      </c>
      <c r="E530" s="1">
        <v>30942.85</v>
      </c>
      <c r="F530" s="1">
        <v>273065120</v>
      </c>
      <c r="G530" s="1">
        <v>6647.05</v>
      </c>
      <c r="H530" s="3">
        <f>IF(ISERR(LN(Table1312[[#This Row],[Close]]/E529)),"-",LN(Table1312[[#This Row],[Close]]/E529))</f>
        <v>3.3877734382649996E-3</v>
      </c>
    </row>
    <row r="531" spans="1:8" x14ac:dyDescent="0.3">
      <c r="A531" s="2">
        <v>43885</v>
      </c>
      <c r="B531" s="1">
        <v>30666.35</v>
      </c>
      <c r="C531" s="1">
        <v>30702.15</v>
      </c>
      <c r="D531" s="1">
        <v>30428</v>
      </c>
      <c r="E531" s="1">
        <v>30455.1</v>
      </c>
      <c r="F531" s="1">
        <v>254235861</v>
      </c>
      <c r="G531" s="1">
        <v>6006.34</v>
      </c>
      <c r="H531" s="3">
        <f>IF(ISERR(LN(Table1312[[#This Row],[Close]]/E530)),"-",LN(Table1312[[#This Row],[Close]]/E530))</f>
        <v>-1.5888486855153032E-2</v>
      </c>
    </row>
    <row r="532" spans="1:8" x14ac:dyDescent="0.3">
      <c r="A532" s="2">
        <v>43886</v>
      </c>
      <c r="B532" s="1">
        <v>30517</v>
      </c>
      <c r="C532" s="1">
        <v>30610.7</v>
      </c>
      <c r="D532" s="1">
        <v>30329.95</v>
      </c>
      <c r="E532" s="1">
        <v>30432.7</v>
      </c>
      <c r="F532" s="1">
        <v>215913422</v>
      </c>
      <c r="G532" s="1">
        <v>5070.95</v>
      </c>
      <c r="H532" s="3">
        <f>IF(ISERR(LN(Table1312[[#This Row],[Close]]/E531)),"-",LN(Table1312[[#This Row],[Close]]/E531))</f>
        <v>-7.3577961465375453E-4</v>
      </c>
    </row>
    <row r="533" spans="1:8" x14ac:dyDescent="0.3">
      <c r="A533" s="2">
        <v>43887</v>
      </c>
      <c r="B533" s="1">
        <v>30279.95</v>
      </c>
      <c r="C533" s="1">
        <v>30515.35</v>
      </c>
      <c r="D533" s="1">
        <v>30131.75</v>
      </c>
      <c r="E533" s="1">
        <v>30306.85</v>
      </c>
      <c r="F533" s="1">
        <v>290964252</v>
      </c>
      <c r="G533" s="1">
        <v>5885.09</v>
      </c>
      <c r="H533" s="3">
        <f>IF(ISERR(LN(Table1312[[#This Row],[Close]]/E532)),"-",LN(Table1312[[#This Row],[Close]]/E532))</f>
        <v>-4.1439286294619251E-3</v>
      </c>
    </row>
    <row r="534" spans="1:8" x14ac:dyDescent="0.3">
      <c r="A534" s="2">
        <v>43888</v>
      </c>
      <c r="B534" s="1">
        <v>30270</v>
      </c>
      <c r="C534" s="1">
        <v>30271.95</v>
      </c>
      <c r="D534" s="1">
        <v>29914.15</v>
      </c>
      <c r="E534" s="1">
        <v>30187</v>
      </c>
      <c r="F534" s="1">
        <v>358020830</v>
      </c>
      <c r="G534" s="1">
        <v>7321.45</v>
      </c>
      <c r="H534" s="3">
        <f>IF(ISERR(LN(Table1312[[#This Row],[Close]]/E533)),"-",LN(Table1312[[#This Row],[Close]]/E533))</f>
        <v>-3.9623914433999765E-3</v>
      </c>
    </row>
    <row r="535" spans="1:8" x14ac:dyDescent="0.3">
      <c r="A535" s="2">
        <v>43889</v>
      </c>
      <c r="B535" s="1">
        <v>29501.55</v>
      </c>
      <c r="C535" s="1">
        <v>29564.1</v>
      </c>
      <c r="D535" s="1">
        <v>29051.5</v>
      </c>
      <c r="E535" s="1">
        <v>29147.15</v>
      </c>
      <c r="F535" s="1">
        <v>386879090</v>
      </c>
      <c r="G535" s="1">
        <v>9281.27</v>
      </c>
      <c r="H535" s="3">
        <f>IF(ISERR(LN(Table1312[[#This Row],[Close]]/E534)),"-",LN(Table1312[[#This Row],[Close]]/E534))</f>
        <v>-3.5054230266308675E-2</v>
      </c>
    </row>
    <row r="536" spans="1:8" x14ac:dyDescent="0.3">
      <c r="A536" s="2">
        <v>43892</v>
      </c>
      <c r="B536" s="1">
        <v>29701</v>
      </c>
      <c r="C536" s="1">
        <v>29791.15</v>
      </c>
      <c r="D536" s="1">
        <v>28571.7</v>
      </c>
      <c r="E536" s="1">
        <v>28868.400000000001</v>
      </c>
      <c r="F536" s="1">
        <v>368259606</v>
      </c>
      <c r="G536" s="1">
        <v>8026.59</v>
      </c>
      <c r="H536" s="3">
        <f>IF(ISERR(LN(Table1312[[#This Row],[Close]]/E535)),"-",LN(Table1312[[#This Row],[Close]]/E535))</f>
        <v>-9.6095665753584466E-3</v>
      </c>
    </row>
    <row r="537" spans="1:8" x14ac:dyDescent="0.3">
      <c r="A537" s="2">
        <v>43893</v>
      </c>
      <c r="B537" s="1">
        <v>29012.55</v>
      </c>
      <c r="C537" s="1">
        <v>29285.35</v>
      </c>
      <c r="D537" s="1">
        <v>28749.55</v>
      </c>
      <c r="E537" s="1">
        <v>29177.05</v>
      </c>
      <c r="F537" s="1">
        <v>367320137</v>
      </c>
      <c r="G537" s="1">
        <v>7152.89</v>
      </c>
      <c r="H537" s="3">
        <f>IF(ISERR(LN(Table1312[[#This Row],[Close]]/E536)),"-",LN(Table1312[[#This Row],[Close]]/E536))</f>
        <v>1.0634870055538325E-2</v>
      </c>
    </row>
    <row r="538" spans="1:8" x14ac:dyDescent="0.3">
      <c r="A538" s="2">
        <v>43894</v>
      </c>
      <c r="B538" s="1">
        <v>29252.95</v>
      </c>
      <c r="C538" s="1">
        <v>29273.65</v>
      </c>
      <c r="D538" s="1">
        <v>28125.15</v>
      </c>
      <c r="E538" s="1">
        <v>28653.7</v>
      </c>
      <c r="F538" s="1">
        <v>425845356</v>
      </c>
      <c r="G538" s="1">
        <v>8645.8799999999992</v>
      </c>
      <c r="H538" s="3">
        <f>IF(ISERR(LN(Table1312[[#This Row],[Close]]/E537)),"-",LN(Table1312[[#This Row],[Close]]/E537))</f>
        <v>-1.8099861668566218E-2</v>
      </c>
    </row>
    <row r="539" spans="1:8" x14ac:dyDescent="0.3">
      <c r="A539" s="2">
        <v>43895</v>
      </c>
      <c r="B539" s="1">
        <v>28830.3</v>
      </c>
      <c r="C539" s="1">
        <v>29134.3</v>
      </c>
      <c r="D539" s="1">
        <v>28535.599999999999</v>
      </c>
      <c r="E539" s="1">
        <v>28815.35</v>
      </c>
      <c r="F539" s="1">
        <v>1075709340</v>
      </c>
      <c r="G539" s="1">
        <v>12062.92</v>
      </c>
      <c r="H539" s="3">
        <f>IF(ISERR(LN(Table1312[[#This Row],[Close]]/E538)),"-",LN(Table1312[[#This Row],[Close]]/E538))</f>
        <v>5.6256515924350062E-3</v>
      </c>
    </row>
    <row r="540" spans="1:8" x14ac:dyDescent="0.3">
      <c r="A540" s="2">
        <v>43896</v>
      </c>
      <c r="B540" s="1">
        <v>27649.95</v>
      </c>
      <c r="C540" s="1">
        <v>28047.200000000001</v>
      </c>
      <c r="D540" s="1">
        <v>27162.3</v>
      </c>
      <c r="E540" s="1">
        <v>27801.45</v>
      </c>
      <c r="F540" s="1">
        <v>1568142743</v>
      </c>
      <c r="G540" s="1">
        <v>12009.32</v>
      </c>
      <c r="H540" s="3">
        <f>IF(ISERR(LN(Table1312[[#This Row],[Close]]/E539)),"-",LN(Table1312[[#This Row],[Close]]/E539))</f>
        <v>-3.5820053656585714E-2</v>
      </c>
    </row>
    <row r="541" spans="1:8" x14ac:dyDescent="0.3">
      <c r="A541" s="2">
        <v>43899</v>
      </c>
      <c r="B541" s="1">
        <v>27031.45</v>
      </c>
      <c r="C541" s="1">
        <v>27091.599999999999</v>
      </c>
      <c r="D541" s="1">
        <v>25923.4</v>
      </c>
      <c r="E541" s="1">
        <v>26462.6</v>
      </c>
      <c r="F541" s="1">
        <v>1058982970</v>
      </c>
      <c r="G541" s="1">
        <v>12182.52</v>
      </c>
      <c r="H541" s="3">
        <f>IF(ISERR(LN(Table1312[[#This Row],[Close]]/E540)),"-",LN(Table1312[[#This Row],[Close]]/E540))</f>
        <v>-4.9355762223482286E-2</v>
      </c>
    </row>
    <row r="542" spans="1:8" x14ac:dyDescent="0.3">
      <c r="A542" s="2">
        <v>43901</v>
      </c>
      <c r="B542" s="1">
        <v>26272.75</v>
      </c>
      <c r="C542" s="1">
        <v>26791.45</v>
      </c>
      <c r="D542" s="1">
        <v>26234.1</v>
      </c>
      <c r="E542" s="1">
        <v>26487.8</v>
      </c>
      <c r="F542" s="1">
        <v>723295485</v>
      </c>
      <c r="G542" s="1">
        <v>10720.97</v>
      </c>
      <c r="H542" s="3">
        <f>IF(ISERR(LN(Table1312[[#This Row],[Close]]/E541)),"-",LN(Table1312[[#This Row],[Close]]/E541))</f>
        <v>9.518342411984922E-4</v>
      </c>
    </row>
    <row r="543" spans="1:8" x14ac:dyDescent="0.3">
      <c r="A543" s="2">
        <v>43902</v>
      </c>
      <c r="B543" s="1">
        <v>25175.9</v>
      </c>
      <c r="C543" s="1">
        <v>25223.1</v>
      </c>
      <c r="D543" s="1">
        <v>23536.35</v>
      </c>
      <c r="E543" s="1">
        <v>23971.15</v>
      </c>
      <c r="F543" s="1">
        <v>760576349</v>
      </c>
      <c r="G543" s="1">
        <v>13585.6</v>
      </c>
      <c r="H543" s="3">
        <f>IF(ISERR(LN(Table1312[[#This Row],[Close]]/E542)),"-",LN(Table1312[[#This Row],[Close]]/E542))</f>
        <v>-9.9833225694578878E-2</v>
      </c>
    </row>
    <row r="544" spans="1:8" x14ac:dyDescent="0.3">
      <c r="A544" s="2">
        <v>43903</v>
      </c>
      <c r="B544" s="1">
        <v>22720.75</v>
      </c>
      <c r="C544" s="1">
        <v>25670.75</v>
      </c>
      <c r="D544" s="1">
        <v>21351.7</v>
      </c>
      <c r="E544" s="1">
        <v>25166.45</v>
      </c>
      <c r="F544" s="1">
        <v>783385213</v>
      </c>
      <c r="G544" s="1">
        <v>16247.37</v>
      </c>
      <c r="H544" s="3">
        <f>IF(ISERR(LN(Table1312[[#This Row],[Close]]/E543)),"-",LN(Table1312[[#This Row],[Close]]/E543))</f>
        <v>4.8660734345371784E-2</v>
      </c>
    </row>
    <row r="545" spans="1:8" x14ac:dyDescent="0.3">
      <c r="A545" s="2">
        <v>43906</v>
      </c>
      <c r="B545" s="1">
        <v>24061.599999999999</v>
      </c>
      <c r="C545" s="1">
        <v>24074.15</v>
      </c>
      <c r="D545" s="1">
        <v>23008.25</v>
      </c>
      <c r="E545" s="1">
        <v>23101.15</v>
      </c>
      <c r="F545" s="1">
        <v>481906496</v>
      </c>
      <c r="G545" s="1">
        <v>9586.4</v>
      </c>
      <c r="H545" s="3">
        <f>IF(ISERR(LN(Table1312[[#This Row],[Close]]/E544)),"-",LN(Table1312[[#This Row],[Close]]/E544))</f>
        <v>-8.5629358439914455E-2</v>
      </c>
    </row>
    <row r="546" spans="1:8" x14ac:dyDescent="0.3">
      <c r="A546" s="2">
        <v>43907</v>
      </c>
      <c r="B546" s="1">
        <v>23348.05</v>
      </c>
      <c r="C546" s="1">
        <v>23449.5</v>
      </c>
      <c r="D546" s="1">
        <v>22002</v>
      </c>
      <c r="E546" s="1">
        <v>22155.15</v>
      </c>
      <c r="F546" s="1">
        <v>537689478</v>
      </c>
      <c r="G546" s="1">
        <v>10577.21</v>
      </c>
      <c r="H546" s="3">
        <f>IF(ISERR(LN(Table1312[[#This Row],[Close]]/E545)),"-",LN(Table1312[[#This Row],[Close]]/E545))</f>
        <v>-4.181242472913424E-2</v>
      </c>
    </row>
    <row r="547" spans="1:8" x14ac:dyDescent="0.3">
      <c r="A547" s="2">
        <v>43908</v>
      </c>
      <c r="B547" s="1">
        <v>22411.85</v>
      </c>
      <c r="C547" s="1">
        <v>22544.05</v>
      </c>
      <c r="D547" s="1">
        <v>20267.95</v>
      </c>
      <c r="E547" s="1">
        <v>20580.2</v>
      </c>
      <c r="F547" s="1">
        <v>875287959</v>
      </c>
      <c r="G547" s="1">
        <v>17440.23</v>
      </c>
      <c r="H547" s="3">
        <f>IF(ISERR(LN(Table1312[[#This Row],[Close]]/E546)),"-",LN(Table1312[[#This Row],[Close]]/E546))</f>
        <v>-7.3740526577571505E-2</v>
      </c>
    </row>
    <row r="548" spans="1:8" x14ac:dyDescent="0.3">
      <c r="A548" s="2">
        <v>43909</v>
      </c>
      <c r="B548" s="1">
        <v>19428.95</v>
      </c>
      <c r="C548" s="1">
        <v>21035.05</v>
      </c>
      <c r="D548" s="1">
        <v>18675.650000000001</v>
      </c>
      <c r="E548" s="1">
        <v>20083.5</v>
      </c>
      <c r="F548" s="1">
        <v>476621914</v>
      </c>
      <c r="G548" s="1">
        <v>12018.94</v>
      </c>
      <c r="H548" s="3">
        <f>IF(ISERR(LN(Table1312[[#This Row],[Close]]/E547)),"-",LN(Table1312[[#This Row],[Close]]/E547))</f>
        <v>-2.4430866108259008E-2</v>
      </c>
    </row>
    <row r="549" spans="1:8" x14ac:dyDescent="0.3">
      <c r="A549" s="2">
        <v>43910</v>
      </c>
      <c r="B549" s="1">
        <v>19898.3</v>
      </c>
      <c r="C549" s="1">
        <v>20924.55</v>
      </c>
      <c r="D549" s="1">
        <v>19265</v>
      </c>
      <c r="E549" s="1">
        <v>20317.599999999999</v>
      </c>
      <c r="F549" s="1">
        <v>501768418</v>
      </c>
      <c r="G549" s="1">
        <v>13698.45</v>
      </c>
      <c r="H549" s="3">
        <f>IF(ISERR(LN(Table1312[[#This Row],[Close]]/E548)),"-",LN(Table1312[[#This Row],[Close]]/E548))</f>
        <v>1.1588923075090459E-2</v>
      </c>
    </row>
    <row r="550" spans="1:8" x14ac:dyDescent="0.3">
      <c r="A550" s="2">
        <v>43913</v>
      </c>
      <c r="B550" s="1">
        <v>18311.3</v>
      </c>
      <c r="C550" s="1">
        <v>18895.650000000001</v>
      </c>
      <c r="D550" s="1">
        <v>16791.05</v>
      </c>
      <c r="E550" s="1">
        <v>16917.650000000001</v>
      </c>
      <c r="F550" s="1">
        <v>307639369</v>
      </c>
      <c r="G550" s="1">
        <v>7807.32</v>
      </c>
      <c r="H550" s="3">
        <f>IF(ISERR(LN(Table1312[[#This Row],[Close]]/E549)),"-",LN(Table1312[[#This Row],[Close]]/E549))</f>
        <v>-0.18313004985526379</v>
      </c>
    </row>
    <row r="551" spans="1:8" x14ac:dyDescent="0.3">
      <c r="A551" s="2">
        <v>43914</v>
      </c>
      <c r="B551" s="1">
        <v>17705.849999999999</v>
      </c>
      <c r="C551" s="1">
        <v>17841.400000000001</v>
      </c>
      <c r="D551" s="1">
        <v>16116.25</v>
      </c>
      <c r="E551" s="1">
        <v>17107.3</v>
      </c>
      <c r="F551" s="1">
        <v>391702593</v>
      </c>
      <c r="G551" s="1">
        <v>9905.9</v>
      </c>
      <c r="H551" s="3">
        <f>IF(ISERR(LN(Table1312[[#This Row],[Close]]/E550)),"-",LN(Table1312[[#This Row],[Close]]/E550))</f>
        <v>1.1147817354046416E-2</v>
      </c>
    </row>
    <row r="552" spans="1:8" x14ac:dyDescent="0.3">
      <c r="A552" s="2">
        <v>43915</v>
      </c>
      <c r="B552" s="1">
        <v>16759.95</v>
      </c>
      <c r="C552" s="1">
        <v>18740.2</v>
      </c>
      <c r="D552" s="1">
        <v>16635.5</v>
      </c>
      <c r="E552" s="1">
        <v>18481.05</v>
      </c>
      <c r="F552" s="1">
        <v>394556026</v>
      </c>
      <c r="G552" s="1">
        <v>9791.5400000000009</v>
      </c>
      <c r="H552" s="3">
        <f>IF(ISERR(LN(Table1312[[#This Row],[Close]]/E551)),"-",LN(Table1312[[#This Row],[Close]]/E551))</f>
        <v>7.7240609783984657E-2</v>
      </c>
    </row>
    <row r="553" spans="1:8" x14ac:dyDescent="0.3">
      <c r="A553" s="2">
        <v>43916</v>
      </c>
      <c r="B553" s="1">
        <v>18781.849999999999</v>
      </c>
      <c r="C553" s="1">
        <v>20409.349999999999</v>
      </c>
      <c r="D553" s="1">
        <v>18364.5</v>
      </c>
      <c r="E553" s="1">
        <v>19613.900000000001</v>
      </c>
      <c r="F553" s="1">
        <v>482884243</v>
      </c>
      <c r="G553" s="1">
        <v>13335.36</v>
      </c>
      <c r="H553" s="3">
        <f>IF(ISERR(LN(Table1312[[#This Row],[Close]]/E552)),"-",LN(Table1312[[#This Row],[Close]]/E552))</f>
        <v>5.9492615776764603E-2</v>
      </c>
    </row>
    <row r="554" spans="1:8" x14ac:dyDescent="0.3">
      <c r="A554" s="2">
        <v>43917</v>
      </c>
      <c r="B554" s="1">
        <v>20801.599999999999</v>
      </c>
      <c r="C554" s="1">
        <v>21462.400000000001</v>
      </c>
      <c r="D554" s="1">
        <v>19580.099999999999</v>
      </c>
      <c r="E554" s="1">
        <v>19969</v>
      </c>
      <c r="F554" s="1">
        <v>539418047</v>
      </c>
      <c r="G554" s="1">
        <v>14946.08</v>
      </c>
      <c r="H554" s="3">
        <f>IF(ISERR(LN(Table1312[[#This Row],[Close]]/E553)),"-",LN(Table1312[[#This Row],[Close]]/E553))</f>
        <v>1.7942572503225548E-2</v>
      </c>
    </row>
    <row r="555" spans="1:8" x14ac:dyDescent="0.3">
      <c r="A555" s="2">
        <v>43920</v>
      </c>
      <c r="B555" s="1">
        <v>19254.45</v>
      </c>
      <c r="C555" s="1">
        <v>19716.25</v>
      </c>
      <c r="D555" s="1">
        <v>18668.7</v>
      </c>
      <c r="E555" s="1">
        <v>18782.400000000001</v>
      </c>
      <c r="F555" s="1">
        <v>326991879</v>
      </c>
      <c r="G555" s="1">
        <v>9137.65</v>
      </c>
      <c r="H555" s="3">
        <f>IF(ISERR(LN(Table1312[[#This Row],[Close]]/E554)),"-",LN(Table1312[[#This Row],[Close]]/E554))</f>
        <v>-6.1260809919133817E-2</v>
      </c>
    </row>
    <row r="556" spans="1:8" x14ac:dyDescent="0.3">
      <c r="A556" s="2">
        <v>43921</v>
      </c>
      <c r="B556" s="1">
        <v>19307.650000000001</v>
      </c>
      <c r="C556" s="1">
        <v>19466.3</v>
      </c>
      <c r="D556" s="1">
        <v>18792.400000000001</v>
      </c>
      <c r="E556" s="1">
        <v>19144</v>
      </c>
      <c r="F556" s="1">
        <v>309805792</v>
      </c>
      <c r="G556" s="1">
        <v>8241.5300000000007</v>
      </c>
      <c r="H556" s="3">
        <f>IF(ISERR(LN(Table1312[[#This Row],[Close]]/E555)),"-",LN(Table1312[[#This Row],[Close]]/E555))</f>
        <v>1.906908946395152E-2</v>
      </c>
    </row>
    <row r="557" spans="1:8" x14ac:dyDescent="0.3">
      <c r="A557" s="2">
        <v>43922</v>
      </c>
      <c r="B557" s="1">
        <v>19122.400000000001</v>
      </c>
      <c r="C557" s="1">
        <v>19154.75</v>
      </c>
      <c r="D557" s="1">
        <v>18042.25</v>
      </c>
      <c r="E557" s="1">
        <v>18208.349999999999</v>
      </c>
      <c r="F557" s="1">
        <v>274864724</v>
      </c>
      <c r="G557" s="1">
        <v>7400.87</v>
      </c>
      <c r="H557" s="3">
        <f>IF(ISERR(LN(Table1312[[#This Row],[Close]]/E556)),"-",LN(Table1312[[#This Row],[Close]]/E556))</f>
        <v>-5.0109070527038876E-2</v>
      </c>
    </row>
    <row r="558" spans="1:8" x14ac:dyDescent="0.3">
      <c r="A558" s="2">
        <v>43924</v>
      </c>
      <c r="B558" s="1">
        <v>18325.05</v>
      </c>
      <c r="C558" s="1">
        <v>18326.099999999999</v>
      </c>
      <c r="D558" s="1">
        <v>17143.2</v>
      </c>
      <c r="E558" s="1">
        <v>17249.3</v>
      </c>
      <c r="F558" s="1">
        <v>342530350</v>
      </c>
      <c r="G558" s="1">
        <v>8497.01</v>
      </c>
      <c r="H558" s="3">
        <f>IF(ISERR(LN(Table1312[[#This Row],[Close]]/E557)),"-",LN(Table1312[[#This Row],[Close]]/E557))</f>
        <v>-5.4108717135188278E-2</v>
      </c>
    </row>
    <row r="559" spans="1:8" x14ac:dyDescent="0.3">
      <c r="A559" s="2">
        <v>43928</v>
      </c>
      <c r="B559" s="1">
        <v>18454.55</v>
      </c>
      <c r="C559" s="1">
        <v>19190.55</v>
      </c>
      <c r="D559" s="1">
        <v>17953.75</v>
      </c>
      <c r="E559" s="1">
        <v>19062.5</v>
      </c>
      <c r="F559" s="1">
        <v>435419014</v>
      </c>
      <c r="G559" s="1">
        <v>11758.61</v>
      </c>
      <c r="H559" s="3">
        <f>IF(ISERR(LN(Table1312[[#This Row],[Close]]/E558)),"-",LN(Table1312[[#This Row],[Close]]/E558))</f>
        <v>9.9951491423785385E-2</v>
      </c>
    </row>
    <row r="560" spans="1:8" x14ac:dyDescent="0.3">
      <c r="A560" s="2">
        <v>43929</v>
      </c>
      <c r="B560" s="1">
        <v>18799.400000000001</v>
      </c>
      <c r="C560" s="1">
        <v>20324.099999999999</v>
      </c>
      <c r="D560" s="1">
        <v>18482.900000000001</v>
      </c>
      <c r="E560" s="1">
        <v>18946.45</v>
      </c>
      <c r="F560" s="1">
        <v>508444556</v>
      </c>
      <c r="G560" s="1">
        <v>13710.09</v>
      </c>
      <c r="H560" s="3">
        <f>IF(ISERR(LN(Table1312[[#This Row],[Close]]/E559)),"-",LN(Table1312[[#This Row],[Close]]/E559))</f>
        <v>-6.1064754809534265E-3</v>
      </c>
    </row>
    <row r="561" spans="1:8" x14ac:dyDescent="0.3">
      <c r="A561" s="2">
        <v>43930</v>
      </c>
      <c r="B561" s="1">
        <v>19553.150000000001</v>
      </c>
      <c r="C561" s="1">
        <v>19988.3</v>
      </c>
      <c r="D561" s="1">
        <v>19166.900000000001</v>
      </c>
      <c r="E561" s="1">
        <v>19913.599999999999</v>
      </c>
      <c r="F561" s="1">
        <v>389986610</v>
      </c>
      <c r="G561" s="1">
        <v>10229.4</v>
      </c>
      <c r="H561" s="3">
        <f>IF(ISERR(LN(Table1312[[#This Row],[Close]]/E560)),"-",LN(Table1312[[#This Row],[Close]]/E560))</f>
        <v>4.9786336506084668E-2</v>
      </c>
    </row>
    <row r="562" spans="1:8" x14ac:dyDescent="0.3">
      <c r="A562" s="2">
        <v>43934</v>
      </c>
      <c r="B562" s="1">
        <v>19854.900000000001</v>
      </c>
      <c r="C562" s="1">
        <v>19887.05</v>
      </c>
      <c r="D562" s="1">
        <v>19294</v>
      </c>
      <c r="E562" s="1">
        <v>19488</v>
      </c>
      <c r="F562" s="1">
        <v>288209448</v>
      </c>
      <c r="G562" s="1">
        <v>7634.04</v>
      </c>
      <c r="H562" s="3">
        <f>IF(ISERR(LN(Table1312[[#This Row],[Close]]/E561)),"-",LN(Table1312[[#This Row],[Close]]/E561))</f>
        <v>-2.1604023865275088E-2</v>
      </c>
    </row>
    <row r="563" spans="1:8" x14ac:dyDescent="0.3">
      <c r="A563" s="2">
        <v>43936</v>
      </c>
      <c r="B563" s="1">
        <v>20096.349999999999</v>
      </c>
      <c r="C563" s="1">
        <v>20184.099999999999</v>
      </c>
      <c r="D563" s="1">
        <v>18776.75</v>
      </c>
      <c r="E563" s="1">
        <v>19057.05</v>
      </c>
      <c r="F563" s="1">
        <v>389865463</v>
      </c>
      <c r="G563" s="1">
        <v>11188.39</v>
      </c>
      <c r="H563" s="3">
        <f>IF(ISERR(LN(Table1312[[#This Row],[Close]]/E562)),"-",LN(Table1312[[#This Row],[Close]]/E562))</f>
        <v>-2.2361779676865614E-2</v>
      </c>
    </row>
    <row r="564" spans="1:8" x14ac:dyDescent="0.3">
      <c r="A564" s="2">
        <v>43937</v>
      </c>
      <c r="B564" s="1">
        <v>18957.150000000001</v>
      </c>
      <c r="C564" s="1">
        <v>19520.3</v>
      </c>
      <c r="D564" s="1">
        <v>18703.45</v>
      </c>
      <c r="E564" s="1">
        <v>19400</v>
      </c>
      <c r="F564" s="1">
        <v>350278671</v>
      </c>
      <c r="G564" s="1">
        <v>10404.75</v>
      </c>
      <c r="H564" s="3">
        <f>IF(ISERR(LN(Table1312[[#This Row],[Close]]/E563)),"-",LN(Table1312[[#This Row],[Close]]/E563))</f>
        <v>1.7835954218661531E-2</v>
      </c>
    </row>
    <row r="565" spans="1:8" x14ac:dyDescent="0.3">
      <c r="A565" s="2">
        <v>43938</v>
      </c>
      <c r="B565" s="1">
        <v>20394.75</v>
      </c>
      <c r="C565" s="1">
        <v>20866.55</v>
      </c>
      <c r="D565" s="1">
        <v>19729.3</v>
      </c>
      <c r="E565" s="1">
        <v>20681.45</v>
      </c>
      <c r="F565" s="1">
        <v>475038288</v>
      </c>
      <c r="G565" s="1">
        <v>12586.71</v>
      </c>
      <c r="H565" s="3">
        <f>IF(ISERR(LN(Table1312[[#This Row],[Close]]/E564)),"-",LN(Table1312[[#This Row],[Close]]/E564))</f>
        <v>6.3964097167089035E-2</v>
      </c>
    </row>
    <row r="566" spans="1:8" x14ac:dyDescent="0.3">
      <c r="A566" s="2">
        <v>43941</v>
      </c>
      <c r="B566" s="1">
        <v>21104.7</v>
      </c>
      <c r="C566" s="1">
        <v>21122.1</v>
      </c>
      <c r="D566" s="1">
        <v>20444.25</v>
      </c>
      <c r="E566" s="1">
        <v>20522.650000000001</v>
      </c>
      <c r="F566" s="1">
        <v>438637821</v>
      </c>
      <c r="G566" s="1">
        <v>11742.64</v>
      </c>
      <c r="H566" s="3">
        <f>IF(ISERR(LN(Table1312[[#This Row],[Close]]/E565)),"-",LN(Table1312[[#This Row],[Close]]/E565))</f>
        <v>-7.7080089717565525E-3</v>
      </c>
    </row>
    <row r="567" spans="1:8" x14ac:dyDescent="0.3">
      <c r="A567" s="2">
        <v>43942</v>
      </c>
      <c r="B567" s="1">
        <v>19812.05</v>
      </c>
      <c r="C567" s="1">
        <v>19891.45</v>
      </c>
      <c r="D567" s="1">
        <v>19247.95</v>
      </c>
      <c r="E567" s="1">
        <v>19409.349999999999</v>
      </c>
      <c r="F567" s="1">
        <v>311922545</v>
      </c>
      <c r="G567" s="1">
        <v>8248.51</v>
      </c>
      <c r="H567" s="3">
        <f>IF(ISERR(LN(Table1312[[#This Row],[Close]]/E566)),"-",LN(Table1312[[#This Row],[Close]]/E566))</f>
        <v>-5.577424553726669E-2</v>
      </c>
    </row>
    <row r="568" spans="1:8" x14ac:dyDescent="0.3">
      <c r="A568" s="2">
        <v>43943</v>
      </c>
      <c r="B568" s="1">
        <v>19306.95</v>
      </c>
      <c r="C568" s="1">
        <v>19806.349999999999</v>
      </c>
      <c r="D568" s="1">
        <v>19051.95</v>
      </c>
      <c r="E568" s="1">
        <v>19701.849999999999</v>
      </c>
      <c r="F568" s="1">
        <v>349355747</v>
      </c>
      <c r="G568" s="1">
        <v>9091.0499999999993</v>
      </c>
      <c r="H568" s="3">
        <f>IF(ISERR(LN(Table1312[[#This Row],[Close]]/E567)),"-",LN(Table1312[[#This Row],[Close]]/E567))</f>
        <v>1.4957631236897025E-2</v>
      </c>
    </row>
    <row r="569" spans="1:8" x14ac:dyDescent="0.3">
      <c r="A569" s="2">
        <v>43944</v>
      </c>
      <c r="B569" s="1">
        <v>19871.349999999999</v>
      </c>
      <c r="C569" s="1">
        <v>20356.5</v>
      </c>
      <c r="D569" s="1">
        <v>19584.400000000001</v>
      </c>
      <c r="E569" s="1">
        <v>20267.95</v>
      </c>
      <c r="F569" s="1">
        <v>325385187</v>
      </c>
      <c r="G569" s="1">
        <v>8994.59</v>
      </c>
      <c r="H569" s="3">
        <f>IF(ISERR(LN(Table1312[[#This Row],[Close]]/E568)),"-",LN(Table1312[[#This Row],[Close]]/E568))</f>
        <v>2.8328280703411059E-2</v>
      </c>
    </row>
    <row r="570" spans="1:8" x14ac:dyDescent="0.3">
      <c r="A570" s="2">
        <v>43945</v>
      </c>
      <c r="B570" s="1">
        <v>19697.650000000001</v>
      </c>
      <c r="C570" s="1">
        <v>19950.150000000001</v>
      </c>
      <c r="D570" s="1">
        <v>19515.400000000001</v>
      </c>
      <c r="E570" s="1">
        <v>19586.650000000001</v>
      </c>
      <c r="F570" s="1">
        <v>305735017</v>
      </c>
      <c r="G570" s="1">
        <v>8019.89</v>
      </c>
      <c r="H570" s="3">
        <f>IF(ISERR(LN(Table1312[[#This Row],[Close]]/E569)),"-",LN(Table1312[[#This Row],[Close]]/E569))</f>
        <v>-3.4192608949443828E-2</v>
      </c>
    </row>
    <row r="571" spans="1:8" x14ac:dyDescent="0.3">
      <c r="A571" s="2">
        <v>43948</v>
      </c>
      <c r="B571" s="1">
        <v>19870.8</v>
      </c>
      <c r="C571" s="1">
        <v>20224.75</v>
      </c>
      <c r="D571" s="1">
        <v>19847.650000000001</v>
      </c>
      <c r="E571" s="1">
        <v>20081.150000000001</v>
      </c>
      <c r="F571" s="1">
        <v>299864446</v>
      </c>
      <c r="G571" s="1">
        <v>8082.32</v>
      </c>
      <c r="H571" s="3">
        <f>IF(ISERR(LN(Table1312[[#This Row],[Close]]/E570)),"-",LN(Table1312[[#This Row],[Close]]/E570))</f>
        <v>2.4933352381734438E-2</v>
      </c>
    </row>
    <row r="572" spans="1:8" x14ac:dyDescent="0.3">
      <c r="A572" s="2">
        <v>43949</v>
      </c>
      <c r="B572" s="1">
        <v>20436.599999999999</v>
      </c>
      <c r="C572" s="1">
        <v>20751.3</v>
      </c>
      <c r="D572" s="1">
        <v>20260.8</v>
      </c>
      <c r="E572" s="1">
        <v>20671.099999999999</v>
      </c>
      <c r="F572" s="1">
        <v>367772101</v>
      </c>
      <c r="G572" s="1">
        <v>10339.15</v>
      </c>
      <c r="H572" s="3">
        <f>IF(ISERR(LN(Table1312[[#This Row],[Close]]/E571)),"-",LN(Table1312[[#This Row],[Close]]/E571))</f>
        <v>2.8955025400772424E-2</v>
      </c>
    </row>
    <row r="573" spans="1:8" x14ac:dyDescent="0.3">
      <c r="A573" s="2">
        <v>43950</v>
      </c>
      <c r="B573" s="1">
        <v>20440.400000000001</v>
      </c>
      <c r="C573" s="1">
        <v>21348.15</v>
      </c>
      <c r="D573" s="1">
        <v>20393.650000000001</v>
      </c>
      <c r="E573" s="1">
        <v>21090.2</v>
      </c>
      <c r="F573" s="1">
        <v>400629555</v>
      </c>
      <c r="G573" s="1">
        <v>12331.95</v>
      </c>
      <c r="H573" s="3">
        <f>IF(ISERR(LN(Table1312[[#This Row],[Close]]/E572)),"-",LN(Table1312[[#This Row],[Close]]/E572))</f>
        <v>2.0071888112377066E-2</v>
      </c>
    </row>
    <row r="574" spans="1:8" x14ac:dyDescent="0.3">
      <c r="A574" s="2">
        <v>43951</v>
      </c>
      <c r="B574" s="1">
        <v>21589.200000000001</v>
      </c>
      <c r="C574" s="1">
        <v>21967</v>
      </c>
      <c r="D574" s="1">
        <v>21353.65</v>
      </c>
      <c r="E574" s="1">
        <v>21534.5</v>
      </c>
      <c r="F574" s="1">
        <v>471511130</v>
      </c>
      <c r="G574" s="1">
        <v>11158.91</v>
      </c>
      <c r="H574" s="3">
        <f>IF(ISERR(LN(Table1312[[#This Row],[Close]]/E573)),"-",LN(Table1312[[#This Row],[Close]]/E573))</f>
        <v>2.0847822606253955E-2</v>
      </c>
    </row>
    <row r="575" spans="1:8" x14ac:dyDescent="0.3">
      <c r="A575" s="2">
        <v>43955</v>
      </c>
      <c r="B575" s="1">
        <v>20514.75</v>
      </c>
      <c r="C575" s="1">
        <v>20530.45</v>
      </c>
      <c r="D575" s="1">
        <v>19643.599999999999</v>
      </c>
      <c r="E575" s="1">
        <v>19743.75</v>
      </c>
      <c r="F575" s="1">
        <v>328804506</v>
      </c>
      <c r="G575" s="1">
        <v>7635.19</v>
      </c>
      <c r="H575" s="3">
        <f>IF(ISERR(LN(Table1312[[#This Row],[Close]]/E574)),"-",LN(Table1312[[#This Row],[Close]]/E574))</f>
        <v>-8.6819314651091981E-2</v>
      </c>
    </row>
    <row r="576" spans="1:8" x14ac:dyDescent="0.3">
      <c r="A576" s="2">
        <v>43956</v>
      </c>
      <c r="B576" s="1">
        <v>20147.3</v>
      </c>
      <c r="C576" s="1">
        <v>20223.150000000001</v>
      </c>
      <c r="D576" s="1">
        <v>19212.349999999999</v>
      </c>
      <c r="E576" s="1">
        <v>19271.75</v>
      </c>
      <c r="F576" s="1">
        <v>381269938</v>
      </c>
      <c r="G576" s="1">
        <v>9095.4</v>
      </c>
      <c r="H576" s="3">
        <f>IF(ISERR(LN(Table1312[[#This Row],[Close]]/E575)),"-",LN(Table1312[[#This Row],[Close]]/E575))</f>
        <v>-2.419669252745725E-2</v>
      </c>
    </row>
    <row r="577" spans="1:8" x14ac:dyDescent="0.3">
      <c r="A577" s="2">
        <v>43957</v>
      </c>
      <c r="B577" s="1">
        <v>19302.45</v>
      </c>
      <c r="C577" s="1">
        <v>19806.599999999999</v>
      </c>
      <c r="D577" s="1">
        <v>18941</v>
      </c>
      <c r="E577" s="1">
        <v>19694.55</v>
      </c>
      <c r="F577" s="1">
        <v>395557269</v>
      </c>
      <c r="G577" s="1">
        <v>9797.35</v>
      </c>
      <c r="H577" s="3">
        <f>IF(ISERR(LN(Table1312[[#This Row],[Close]]/E576)),"-",LN(Table1312[[#This Row],[Close]]/E576))</f>
        <v>2.170165468234873E-2</v>
      </c>
    </row>
    <row r="578" spans="1:8" x14ac:dyDescent="0.3">
      <c r="A578" s="2">
        <v>43958</v>
      </c>
      <c r="B578" s="1">
        <v>19536.05</v>
      </c>
      <c r="C578" s="1">
        <v>19757.25</v>
      </c>
      <c r="D578" s="1">
        <v>19332.150000000001</v>
      </c>
      <c r="E578" s="1">
        <v>19491.8</v>
      </c>
      <c r="F578" s="1">
        <v>300140979</v>
      </c>
      <c r="G578" s="1">
        <v>7706.31</v>
      </c>
      <c r="H578" s="3">
        <f>IF(ISERR(LN(Table1312[[#This Row],[Close]]/E577)),"-",LN(Table1312[[#This Row],[Close]]/E577))</f>
        <v>-1.0348083414271805E-2</v>
      </c>
    </row>
    <row r="579" spans="1:8" x14ac:dyDescent="0.3">
      <c r="A579" s="2">
        <v>43959</v>
      </c>
      <c r="B579" s="1">
        <v>19844</v>
      </c>
      <c r="C579" s="1">
        <v>19969.599999999999</v>
      </c>
      <c r="D579" s="1">
        <v>19285.05</v>
      </c>
      <c r="E579" s="1">
        <v>19352.900000000001</v>
      </c>
      <c r="F579" s="1">
        <v>330610646</v>
      </c>
      <c r="G579" s="1">
        <v>7983.74</v>
      </c>
      <c r="H579" s="3">
        <f>IF(ISERR(LN(Table1312[[#This Row],[Close]]/E578)),"-",LN(Table1312[[#This Row],[Close]]/E578))</f>
        <v>-7.1515852615597801E-3</v>
      </c>
    </row>
    <row r="580" spans="1:8" x14ac:dyDescent="0.3">
      <c r="A580" s="2">
        <v>43962</v>
      </c>
      <c r="B580" s="1">
        <v>19610.45</v>
      </c>
      <c r="C580" s="1">
        <v>19733.400000000001</v>
      </c>
      <c r="D580" s="1">
        <v>18900.900000000001</v>
      </c>
      <c r="E580" s="1">
        <v>18950.5</v>
      </c>
      <c r="F580" s="1">
        <v>342556509</v>
      </c>
      <c r="G580" s="1">
        <v>8610.25</v>
      </c>
      <c r="H580" s="3">
        <f>IF(ISERR(LN(Table1312[[#This Row],[Close]]/E579)),"-",LN(Table1312[[#This Row],[Close]]/E579))</f>
        <v>-2.1011962642692072E-2</v>
      </c>
    </row>
    <row r="581" spans="1:8" x14ac:dyDescent="0.3">
      <c r="A581" s="2">
        <v>43963</v>
      </c>
      <c r="B581" s="1">
        <v>18751.400000000001</v>
      </c>
      <c r="C581" s="1">
        <v>18993.400000000001</v>
      </c>
      <c r="D581" s="1">
        <v>18287</v>
      </c>
      <c r="E581" s="1">
        <v>18862.849999999999</v>
      </c>
      <c r="F581" s="1">
        <v>395412970</v>
      </c>
      <c r="G581" s="1">
        <v>10402.200000000001</v>
      </c>
      <c r="H581" s="3">
        <f>IF(ISERR(LN(Table1312[[#This Row],[Close]]/E580)),"-",LN(Table1312[[#This Row],[Close]]/E580))</f>
        <v>-4.6359371481480612E-3</v>
      </c>
    </row>
    <row r="582" spans="1:8" x14ac:dyDescent="0.3">
      <c r="A582" s="2">
        <v>43964</v>
      </c>
      <c r="B582" s="1">
        <v>20017.75</v>
      </c>
      <c r="C582" s="1">
        <v>20122.25</v>
      </c>
      <c r="D582" s="1">
        <v>19429.900000000001</v>
      </c>
      <c r="E582" s="1">
        <v>19634.95</v>
      </c>
      <c r="F582" s="1">
        <v>520830667</v>
      </c>
      <c r="G582" s="1">
        <v>12055.56</v>
      </c>
      <c r="H582" s="3">
        <f>IF(ISERR(LN(Table1312[[#This Row],[Close]]/E581)),"-",LN(Table1312[[#This Row],[Close]]/E581))</f>
        <v>4.0116762297118115E-2</v>
      </c>
    </row>
    <row r="583" spans="1:8" x14ac:dyDescent="0.3">
      <c r="A583" s="2">
        <v>43965</v>
      </c>
      <c r="B583" s="1">
        <v>19197.7</v>
      </c>
      <c r="C583" s="1">
        <v>19380.099999999999</v>
      </c>
      <c r="D583" s="1">
        <v>19024.75</v>
      </c>
      <c r="E583" s="1">
        <v>19068.5</v>
      </c>
      <c r="F583" s="1">
        <v>333038859</v>
      </c>
      <c r="G583" s="1">
        <v>7758.17</v>
      </c>
      <c r="H583" s="3">
        <f>IF(ISERR(LN(Table1312[[#This Row],[Close]]/E582)),"-",LN(Table1312[[#This Row],[Close]]/E582))</f>
        <v>-2.9273382612284363E-2</v>
      </c>
    </row>
    <row r="584" spans="1:8" x14ac:dyDescent="0.3">
      <c r="A584" s="2">
        <v>43966</v>
      </c>
      <c r="B584" s="1">
        <v>19098.8</v>
      </c>
      <c r="C584" s="1">
        <v>19119.099999999999</v>
      </c>
      <c r="D584" s="1">
        <v>18683.650000000001</v>
      </c>
      <c r="E584" s="1">
        <v>18833.95</v>
      </c>
      <c r="F584" s="1">
        <v>240590869</v>
      </c>
      <c r="G584" s="1">
        <v>5598.32</v>
      </c>
      <c r="H584" s="3">
        <f>IF(ISERR(LN(Table1312[[#This Row],[Close]]/E583)),"-",LN(Table1312[[#This Row],[Close]]/E583))</f>
        <v>-1.2376666630246396E-2</v>
      </c>
    </row>
    <row r="585" spans="1:8" x14ac:dyDescent="0.3">
      <c r="A585" s="2">
        <v>43969</v>
      </c>
      <c r="B585" s="1">
        <v>18795.099999999999</v>
      </c>
      <c r="C585" s="1">
        <v>18795.099999999999</v>
      </c>
      <c r="D585" s="1">
        <v>17514.2</v>
      </c>
      <c r="E585" s="1">
        <v>17573.2</v>
      </c>
      <c r="F585" s="1">
        <v>434763906</v>
      </c>
      <c r="G585" s="1">
        <v>9980.5</v>
      </c>
      <c r="H585" s="3">
        <f>IF(ISERR(LN(Table1312[[#This Row],[Close]]/E584)),"-",LN(Table1312[[#This Row],[Close]]/E584))</f>
        <v>-6.9286078067120727E-2</v>
      </c>
    </row>
    <row r="586" spans="1:8" x14ac:dyDescent="0.3">
      <c r="A586" s="2">
        <v>43970</v>
      </c>
      <c r="B586" s="1">
        <v>18037.150000000001</v>
      </c>
      <c r="C586" s="1">
        <v>18175.3</v>
      </c>
      <c r="D586" s="1">
        <v>17390.650000000001</v>
      </c>
      <c r="E586" s="1">
        <v>17486.25</v>
      </c>
      <c r="F586" s="1">
        <v>415466049</v>
      </c>
      <c r="G586" s="1">
        <v>9541.76</v>
      </c>
      <c r="H586" s="3">
        <f>IF(ISERR(LN(Table1312[[#This Row],[Close]]/E585)),"-",LN(Table1312[[#This Row],[Close]]/E585))</f>
        <v>-4.9601564354412458E-3</v>
      </c>
    </row>
    <row r="587" spans="1:8" x14ac:dyDescent="0.3">
      <c r="A587" s="2">
        <v>43971</v>
      </c>
      <c r="B587" s="1">
        <v>17486.5</v>
      </c>
      <c r="C587" s="1">
        <v>18002.650000000001</v>
      </c>
      <c r="D587" s="1">
        <v>17407.7</v>
      </c>
      <c r="E587" s="1">
        <v>17840.2</v>
      </c>
      <c r="F587" s="1">
        <v>326225920</v>
      </c>
      <c r="G587" s="1">
        <v>7525.24</v>
      </c>
      <c r="H587" s="3">
        <f>IF(ISERR(LN(Table1312[[#This Row],[Close]]/E586)),"-",LN(Table1312[[#This Row],[Close]]/E586))</f>
        <v>2.0039480042851741E-2</v>
      </c>
    </row>
    <row r="588" spans="1:8" x14ac:dyDescent="0.3">
      <c r="A588" s="2">
        <v>43972</v>
      </c>
      <c r="B588" s="1">
        <v>17901.95</v>
      </c>
      <c r="C588" s="1">
        <v>18200.7</v>
      </c>
      <c r="D588" s="1">
        <v>17658.55</v>
      </c>
      <c r="E588" s="1">
        <v>17735.099999999999</v>
      </c>
      <c r="F588" s="1">
        <v>347575113</v>
      </c>
      <c r="G588" s="1">
        <v>7748.12</v>
      </c>
      <c r="H588" s="3">
        <f>IF(ISERR(LN(Table1312[[#This Row],[Close]]/E587)),"-",LN(Table1312[[#This Row],[Close]]/E587))</f>
        <v>-5.9086110738628779E-3</v>
      </c>
    </row>
    <row r="589" spans="1:8" x14ac:dyDescent="0.3">
      <c r="A589" s="2">
        <v>43973</v>
      </c>
      <c r="B589" s="1">
        <v>17554.25</v>
      </c>
      <c r="C589" s="1">
        <v>17952.25</v>
      </c>
      <c r="D589" s="1">
        <v>17105</v>
      </c>
      <c r="E589" s="1">
        <v>17278.900000000001</v>
      </c>
      <c r="F589" s="1">
        <v>484792159</v>
      </c>
      <c r="G589" s="1">
        <v>9991.9500000000007</v>
      </c>
      <c r="H589" s="3">
        <f>IF(ISERR(LN(Table1312[[#This Row],[Close]]/E588)),"-",LN(Table1312[[#This Row],[Close]]/E588))</f>
        <v>-2.6059622835208716E-2</v>
      </c>
    </row>
    <row r="590" spans="1:8" x14ac:dyDescent="0.3">
      <c r="A590" s="2">
        <v>43977</v>
      </c>
      <c r="B590" s="1">
        <v>17537.650000000001</v>
      </c>
      <c r="C590" s="1">
        <v>17681.7</v>
      </c>
      <c r="D590" s="1">
        <v>17311.25</v>
      </c>
      <c r="E590" s="1">
        <v>17440.349999999999</v>
      </c>
      <c r="F590" s="1">
        <v>336758208</v>
      </c>
      <c r="G590" s="1">
        <v>6854.37</v>
      </c>
      <c r="H590" s="3">
        <f>IF(ISERR(LN(Table1312[[#This Row],[Close]]/E589)),"-",LN(Table1312[[#This Row],[Close]]/E589))</f>
        <v>9.3003831445136204E-3</v>
      </c>
    </row>
    <row r="591" spans="1:8" x14ac:dyDescent="0.3">
      <c r="A591" s="2">
        <v>43978</v>
      </c>
      <c r="B591" s="1">
        <v>17603.400000000001</v>
      </c>
      <c r="C591" s="1">
        <v>18874.25</v>
      </c>
      <c r="D591" s="1">
        <v>17560.349999999999</v>
      </c>
      <c r="E591" s="1">
        <v>18710.55</v>
      </c>
      <c r="F591" s="1">
        <v>538003230</v>
      </c>
      <c r="G591" s="1">
        <v>12905.82</v>
      </c>
      <c r="H591" s="3">
        <f>IF(ISERR(LN(Table1312[[#This Row],[Close]]/E590)),"-",LN(Table1312[[#This Row],[Close]]/E590))</f>
        <v>7.0301048812041717E-2</v>
      </c>
    </row>
    <row r="592" spans="1:8" x14ac:dyDescent="0.3">
      <c r="A592" s="2">
        <v>43979</v>
      </c>
      <c r="B592" s="1">
        <v>18924.45</v>
      </c>
      <c r="C592" s="1">
        <v>19455.55</v>
      </c>
      <c r="D592" s="1">
        <v>18818.95</v>
      </c>
      <c r="E592" s="1">
        <v>19169.8</v>
      </c>
      <c r="F592" s="1">
        <v>561124154</v>
      </c>
      <c r="G592" s="1">
        <v>14381.4</v>
      </c>
      <c r="H592" s="3">
        <f>IF(ISERR(LN(Table1312[[#This Row],[Close]]/E591)),"-",LN(Table1312[[#This Row],[Close]]/E591))</f>
        <v>2.42485881361111E-2</v>
      </c>
    </row>
    <row r="593" spans="1:8" x14ac:dyDescent="0.3">
      <c r="A593" s="2">
        <v>43980</v>
      </c>
      <c r="B593" s="1">
        <v>18962</v>
      </c>
      <c r="C593" s="1">
        <v>19358.05</v>
      </c>
      <c r="D593" s="1">
        <v>18729.900000000001</v>
      </c>
      <c r="E593" s="1">
        <v>19297.25</v>
      </c>
      <c r="F593" s="1">
        <v>581732090</v>
      </c>
      <c r="G593" s="1">
        <v>10922.76</v>
      </c>
      <c r="H593" s="3">
        <f>IF(ISERR(LN(Table1312[[#This Row],[Close]]/E592)),"-",LN(Table1312[[#This Row],[Close]]/E592))</f>
        <v>6.6264746770143754E-3</v>
      </c>
    </row>
    <row r="594" spans="1:8" x14ac:dyDescent="0.3">
      <c r="A594" s="2">
        <v>43983</v>
      </c>
      <c r="B594" s="1">
        <v>19728.900000000001</v>
      </c>
      <c r="C594" s="1">
        <v>20225.349999999999</v>
      </c>
      <c r="D594" s="1">
        <v>19632.900000000001</v>
      </c>
      <c r="E594" s="1">
        <v>19959.900000000001</v>
      </c>
      <c r="F594" s="1">
        <v>558065113</v>
      </c>
      <c r="G594" s="1">
        <v>10263.32</v>
      </c>
      <c r="H594" s="3">
        <f>IF(ISERR(LN(Table1312[[#This Row],[Close]]/E593)),"-",LN(Table1312[[#This Row],[Close]]/E593))</f>
        <v>3.3762662138763569E-2</v>
      </c>
    </row>
    <row r="595" spans="1:8" x14ac:dyDescent="0.3">
      <c r="A595" s="2">
        <v>43984</v>
      </c>
      <c r="B595" s="1">
        <v>20120.599999999999</v>
      </c>
      <c r="C595" s="1">
        <v>20615.75</v>
      </c>
      <c r="D595" s="1">
        <v>19852.55</v>
      </c>
      <c r="E595" s="1">
        <v>20530.2</v>
      </c>
      <c r="F595" s="1">
        <v>448324616</v>
      </c>
      <c r="G595" s="1">
        <v>11334.54</v>
      </c>
      <c r="H595" s="3">
        <f>IF(ISERR(LN(Table1312[[#This Row],[Close]]/E594)),"-",LN(Table1312[[#This Row],[Close]]/E594))</f>
        <v>2.8171711973871007E-2</v>
      </c>
    </row>
    <row r="596" spans="1:8" x14ac:dyDescent="0.3">
      <c r="A596" s="2">
        <v>43985</v>
      </c>
      <c r="B596" s="1">
        <v>20966.599999999999</v>
      </c>
      <c r="C596" s="1">
        <v>21619.55</v>
      </c>
      <c r="D596" s="1">
        <v>20822</v>
      </c>
      <c r="E596" s="1">
        <v>20940.7</v>
      </c>
      <c r="F596" s="1">
        <v>616871764</v>
      </c>
      <c r="G596" s="1">
        <v>14189.77</v>
      </c>
      <c r="H596" s="3">
        <f>IF(ISERR(LN(Table1312[[#This Row],[Close]]/E595)),"-",LN(Table1312[[#This Row],[Close]]/E595))</f>
        <v>1.9797660903377822E-2</v>
      </c>
    </row>
    <row r="597" spans="1:8" x14ac:dyDescent="0.3">
      <c r="A597" s="2">
        <v>43986</v>
      </c>
      <c r="B597" s="1">
        <v>20932.349999999999</v>
      </c>
      <c r="C597" s="1">
        <v>21141.8</v>
      </c>
      <c r="D597" s="1">
        <v>20316.2</v>
      </c>
      <c r="E597" s="1">
        <v>20390.45</v>
      </c>
      <c r="F597" s="1">
        <v>587859629</v>
      </c>
      <c r="G597" s="1">
        <v>11840.17</v>
      </c>
      <c r="H597" s="3">
        <f>IF(ISERR(LN(Table1312[[#This Row],[Close]]/E596)),"-",LN(Table1312[[#This Row],[Close]]/E596))</f>
        <v>-2.662797974316233E-2</v>
      </c>
    </row>
    <row r="598" spans="1:8" x14ac:dyDescent="0.3">
      <c r="A598" s="2">
        <v>43987</v>
      </c>
      <c r="B598" s="1">
        <v>20516.400000000001</v>
      </c>
      <c r="C598" s="1">
        <v>21198.7</v>
      </c>
      <c r="D598" s="1">
        <v>20425.05</v>
      </c>
      <c r="E598" s="1">
        <v>21034.5</v>
      </c>
      <c r="F598" s="1">
        <v>637447046</v>
      </c>
      <c r="G598" s="1">
        <v>11950.42</v>
      </c>
      <c r="H598" s="3">
        <f>IF(ISERR(LN(Table1312[[#This Row],[Close]]/E597)),"-",LN(Table1312[[#This Row],[Close]]/E597))</f>
        <v>3.1097292867863908E-2</v>
      </c>
    </row>
    <row r="599" spans="1:8" x14ac:dyDescent="0.3">
      <c r="A599" s="2">
        <v>43990</v>
      </c>
      <c r="B599" s="1">
        <v>21636.1</v>
      </c>
      <c r="C599" s="1">
        <v>21807.4</v>
      </c>
      <c r="D599" s="1">
        <v>20911.25</v>
      </c>
      <c r="E599" s="1">
        <v>21187.35</v>
      </c>
      <c r="F599" s="1">
        <v>748110342</v>
      </c>
      <c r="G599" s="1">
        <v>14784.22</v>
      </c>
      <c r="H599" s="3">
        <f>IF(ISERR(LN(Table1312[[#This Row],[Close]]/E598)),"-",LN(Table1312[[#This Row],[Close]]/E598))</f>
        <v>7.2403586169123421E-3</v>
      </c>
    </row>
    <row r="600" spans="1:8" x14ac:dyDescent="0.3">
      <c r="A600" s="2">
        <v>43991</v>
      </c>
      <c r="B600" s="1">
        <v>21295.5</v>
      </c>
      <c r="C600" s="1">
        <v>21568.85</v>
      </c>
      <c r="D600" s="1">
        <v>20629.7</v>
      </c>
      <c r="E600" s="1">
        <v>20724.900000000001</v>
      </c>
      <c r="F600" s="1">
        <v>641246103</v>
      </c>
      <c r="G600" s="1">
        <v>14242.32</v>
      </c>
      <c r="H600" s="3">
        <f>IF(ISERR(LN(Table1312[[#This Row],[Close]]/E599)),"-",LN(Table1312[[#This Row],[Close]]/E599))</f>
        <v>-2.2068429550342911E-2</v>
      </c>
    </row>
    <row r="601" spans="1:8" x14ac:dyDescent="0.3">
      <c r="A601" s="2">
        <v>43992</v>
      </c>
      <c r="B601" s="1">
        <v>20760.95</v>
      </c>
      <c r="C601" s="1">
        <v>21251.45</v>
      </c>
      <c r="D601" s="1">
        <v>20671.55</v>
      </c>
      <c r="E601" s="1">
        <v>21100.1</v>
      </c>
      <c r="F601" s="1">
        <v>582992179</v>
      </c>
      <c r="G601" s="1">
        <v>12121.73</v>
      </c>
      <c r="H601" s="3">
        <f>IF(ISERR(LN(Table1312[[#This Row],[Close]]/E600)),"-",LN(Table1312[[#This Row],[Close]]/E600))</f>
        <v>1.7941903888035605E-2</v>
      </c>
    </row>
    <row r="602" spans="1:8" x14ac:dyDescent="0.3">
      <c r="A602" s="2">
        <v>43993</v>
      </c>
      <c r="B602" s="1">
        <v>21084.7</v>
      </c>
      <c r="C602" s="1">
        <v>21244.45</v>
      </c>
      <c r="D602" s="1">
        <v>20458.3</v>
      </c>
      <c r="E602" s="1">
        <v>20525.150000000001</v>
      </c>
      <c r="F602" s="1">
        <v>747065326</v>
      </c>
      <c r="G602" s="1">
        <v>15002.14</v>
      </c>
      <c r="H602" s="3">
        <f>IF(ISERR(LN(Table1312[[#This Row],[Close]]/E601)),"-",LN(Table1312[[#This Row],[Close]]/E601))</f>
        <v>-2.7626816334715986E-2</v>
      </c>
    </row>
    <row r="603" spans="1:8" x14ac:dyDescent="0.3">
      <c r="A603" s="2">
        <v>43994</v>
      </c>
      <c r="B603" s="1">
        <v>19529.3</v>
      </c>
      <c r="C603" s="1">
        <v>20747.7</v>
      </c>
      <c r="D603" s="1">
        <v>19526.099999999999</v>
      </c>
      <c r="E603" s="1">
        <v>20654.55</v>
      </c>
      <c r="F603" s="1">
        <v>599190078</v>
      </c>
      <c r="G603" s="1">
        <v>13935.65</v>
      </c>
      <c r="H603" s="3">
        <f>IF(ISERR(LN(Table1312[[#This Row],[Close]]/E602)),"-",LN(Table1312[[#This Row],[Close]]/E602))</f>
        <v>6.284670646457032E-3</v>
      </c>
    </row>
    <row r="604" spans="1:8" x14ac:dyDescent="0.3">
      <c r="A604" s="2">
        <v>43997</v>
      </c>
      <c r="B604" s="1">
        <v>20457.150000000001</v>
      </c>
      <c r="C604" s="1">
        <v>20470.849999999999</v>
      </c>
      <c r="D604" s="1">
        <v>19740.2</v>
      </c>
      <c r="E604" s="1">
        <v>19912.900000000001</v>
      </c>
      <c r="F604" s="1">
        <v>465009106</v>
      </c>
      <c r="G604" s="1">
        <v>10707.3</v>
      </c>
      <c r="H604" s="3">
        <f>IF(ISERR(LN(Table1312[[#This Row],[Close]]/E603)),"-",LN(Table1312[[#This Row],[Close]]/E603))</f>
        <v>-3.6567871200121192E-2</v>
      </c>
    </row>
    <row r="605" spans="1:8" x14ac:dyDescent="0.3">
      <c r="A605" s="2">
        <v>43998</v>
      </c>
      <c r="B605" s="1">
        <v>20500.650000000001</v>
      </c>
      <c r="C605" s="1">
        <v>20638.849999999999</v>
      </c>
      <c r="D605" s="1">
        <v>19507.05</v>
      </c>
      <c r="E605" s="1">
        <v>20296.7</v>
      </c>
      <c r="F605" s="1">
        <v>552448328</v>
      </c>
      <c r="G605" s="1">
        <v>13903.52</v>
      </c>
      <c r="H605" s="3">
        <f>IF(ISERR(LN(Table1312[[#This Row],[Close]]/E604)),"-",LN(Table1312[[#This Row],[Close]]/E604))</f>
        <v>1.9090548337919091E-2</v>
      </c>
    </row>
    <row r="606" spans="1:8" x14ac:dyDescent="0.3">
      <c r="A606" s="2">
        <v>43999</v>
      </c>
      <c r="B606" s="1">
        <v>20137.45</v>
      </c>
      <c r="C606" s="1">
        <v>20627.900000000001</v>
      </c>
      <c r="D606" s="1">
        <v>19978.150000000001</v>
      </c>
      <c r="E606" s="1">
        <v>20201.75</v>
      </c>
      <c r="F606" s="1">
        <v>453526032</v>
      </c>
      <c r="G606" s="1">
        <v>11014.55</v>
      </c>
      <c r="H606" s="3">
        <f>IF(ISERR(LN(Table1312[[#This Row],[Close]]/E605)),"-",LN(Table1312[[#This Row],[Close]]/E605))</f>
        <v>-4.6890769387755099E-3</v>
      </c>
    </row>
    <row r="607" spans="1:8" x14ac:dyDescent="0.3">
      <c r="A607" s="2">
        <v>44000</v>
      </c>
      <c r="B607" s="1">
        <v>20137.599999999999</v>
      </c>
      <c r="C607" s="1">
        <v>21028.35</v>
      </c>
      <c r="D607" s="1">
        <v>20030.349999999999</v>
      </c>
      <c r="E607" s="1">
        <v>20956.3</v>
      </c>
      <c r="F607" s="1">
        <v>362837078</v>
      </c>
      <c r="G607" s="1">
        <v>9472.1200000000008</v>
      </c>
      <c r="H607" s="3">
        <f>IF(ISERR(LN(Table1312[[#This Row],[Close]]/E606)),"-",LN(Table1312[[#This Row],[Close]]/E606))</f>
        <v>3.6670082834562918E-2</v>
      </c>
    </row>
    <row r="608" spans="1:8" x14ac:dyDescent="0.3">
      <c r="A608" s="2">
        <v>44001</v>
      </c>
      <c r="B608" s="1">
        <v>20970.099999999999</v>
      </c>
      <c r="C608" s="1">
        <v>21467.65</v>
      </c>
      <c r="D608" s="1">
        <v>20878.25</v>
      </c>
      <c r="E608" s="1">
        <v>21338.1</v>
      </c>
      <c r="F608" s="1">
        <v>523371321</v>
      </c>
      <c r="G608" s="1">
        <v>13175.29</v>
      </c>
      <c r="H608" s="3">
        <f>IF(ISERR(LN(Table1312[[#This Row],[Close]]/E607)),"-",LN(Table1312[[#This Row],[Close]]/E607))</f>
        <v>1.805489008051232E-2</v>
      </c>
    </row>
    <row r="609" spans="1:8" x14ac:dyDescent="0.3">
      <c r="A609" s="2">
        <v>44004</v>
      </c>
      <c r="B609" s="1">
        <v>21491.55</v>
      </c>
      <c r="C609" s="1">
        <v>22078.25</v>
      </c>
      <c r="D609" s="1">
        <v>21425.55</v>
      </c>
      <c r="E609" s="1">
        <v>21708.35</v>
      </c>
      <c r="F609" s="1">
        <v>664606529</v>
      </c>
      <c r="G609" s="1">
        <v>12224.92</v>
      </c>
      <c r="H609" s="3">
        <f>IF(ISERR(LN(Table1312[[#This Row],[Close]]/E608)),"-",LN(Table1312[[#This Row],[Close]]/E608))</f>
        <v>1.7202771926323482E-2</v>
      </c>
    </row>
    <row r="610" spans="1:8" x14ac:dyDescent="0.3">
      <c r="A610" s="2">
        <v>44005</v>
      </c>
      <c r="B610" s="1">
        <v>21859.25</v>
      </c>
      <c r="C610" s="1">
        <v>22322.3</v>
      </c>
      <c r="D610" s="1">
        <v>21647.8</v>
      </c>
      <c r="E610" s="1">
        <v>22264.9</v>
      </c>
      <c r="F610" s="1">
        <v>527935624</v>
      </c>
      <c r="G610" s="1">
        <v>10872.51</v>
      </c>
      <c r="H610" s="3">
        <f>IF(ISERR(LN(Table1312[[#This Row],[Close]]/E609)),"-",LN(Table1312[[#This Row],[Close]]/E609))</f>
        <v>2.5314468249991257E-2</v>
      </c>
    </row>
    <row r="611" spans="1:8" x14ac:dyDescent="0.3">
      <c r="A611" s="2">
        <v>44006</v>
      </c>
      <c r="B611" s="1">
        <v>22479.35</v>
      </c>
      <c r="C611" s="1">
        <v>22479.55</v>
      </c>
      <c r="D611" s="1">
        <v>21336.35</v>
      </c>
      <c r="E611" s="1">
        <v>21426.799999999999</v>
      </c>
      <c r="F611" s="1">
        <v>684574815</v>
      </c>
      <c r="G611" s="1">
        <v>14467.17</v>
      </c>
      <c r="H611" s="3">
        <f>IF(ISERR(LN(Table1312[[#This Row],[Close]]/E610)),"-",LN(Table1312[[#This Row],[Close]]/E610))</f>
        <v>-3.8368972452237832E-2</v>
      </c>
    </row>
    <row r="612" spans="1:8" x14ac:dyDescent="0.3">
      <c r="A612" s="2">
        <v>44007</v>
      </c>
      <c r="B612" s="1">
        <v>21218.05</v>
      </c>
      <c r="C612" s="1">
        <v>21703.5</v>
      </c>
      <c r="D612" s="1">
        <v>20926.45</v>
      </c>
      <c r="E612" s="1">
        <v>21506.15</v>
      </c>
      <c r="F612" s="1">
        <v>586179820</v>
      </c>
      <c r="G612" s="1">
        <v>15602.68</v>
      </c>
      <c r="H612" s="3">
        <f>IF(ISERR(LN(Table1312[[#This Row],[Close]]/E611)),"-",LN(Table1312[[#This Row],[Close]]/E611))</f>
        <v>3.6964657845430953E-3</v>
      </c>
    </row>
    <row r="613" spans="1:8" x14ac:dyDescent="0.3">
      <c r="A613" s="2">
        <v>44008</v>
      </c>
      <c r="B613" s="1">
        <v>21735.05</v>
      </c>
      <c r="C613" s="1">
        <v>21784.65</v>
      </c>
      <c r="D613" s="1">
        <v>21320.1</v>
      </c>
      <c r="E613" s="1">
        <v>21592.05</v>
      </c>
      <c r="F613" s="1">
        <v>375592321</v>
      </c>
      <c r="G613" s="1">
        <v>9898.51</v>
      </c>
      <c r="H613" s="3">
        <f>IF(ISERR(LN(Table1312[[#This Row],[Close]]/E612)),"-",LN(Table1312[[#This Row],[Close]]/E612))</f>
        <v>3.9862506437519157E-3</v>
      </c>
    </row>
    <row r="614" spans="1:8" x14ac:dyDescent="0.3">
      <c r="A614" s="2">
        <v>44011</v>
      </c>
      <c r="B614" s="1">
        <v>21291.55</v>
      </c>
      <c r="C614" s="1">
        <v>21440.05</v>
      </c>
      <c r="D614" s="1">
        <v>21026.45</v>
      </c>
      <c r="E614" s="1">
        <v>21359</v>
      </c>
      <c r="F614" s="1">
        <v>328004604</v>
      </c>
      <c r="G614" s="1">
        <v>8606.69</v>
      </c>
      <c r="H614" s="3">
        <f>IF(ISERR(LN(Table1312[[#This Row],[Close]]/E613)),"-",LN(Table1312[[#This Row],[Close]]/E613))</f>
        <v>-1.0851994868825843E-2</v>
      </c>
    </row>
    <row r="615" spans="1:8" x14ac:dyDescent="0.3">
      <c r="A615" s="2">
        <v>44012</v>
      </c>
      <c r="B615" s="1">
        <v>21524.3</v>
      </c>
      <c r="C615" s="1">
        <v>21650.5</v>
      </c>
      <c r="D615" s="1">
        <v>21212</v>
      </c>
      <c r="E615" s="1">
        <v>21370.15</v>
      </c>
      <c r="F615" s="1">
        <v>292655825</v>
      </c>
      <c r="G615" s="1">
        <v>8208.92</v>
      </c>
      <c r="H615" s="3">
        <f>IF(ISERR(LN(Table1312[[#This Row],[Close]]/E614)),"-",LN(Table1312[[#This Row],[Close]]/E614))</f>
        <v>5.2189197552860529E-4</v>
      </c>
    </row>
    <row r="616" spans="1:8" x14ac:dyDescent="0.3">
      <c r="A616" s="2">
        <v>44013</v>
      </c>
      <c r="B616" s="1">
        <v>21354.1</v>
      </c>
      <c r="C616" s="1">
        <v>22061.599999999999</v>
      </c>
      <c r="D616" s="1">
        <v>21281.85</v>
      </c>
      <c r="E616" s="1">
        <v>21977.599999999999</v>
      </c>
      <c r="F616" s="1">
        <v>385956486</v>
      </c>
      <c r="G616" s="1">
        <v>10267.969999999999</v>
      </c>
      <c r="H616" s="3">
        <f>IF(ISERR(LN(Table1312[[#This Row],[Close]]/E615)),"-",LN(Table1312[[#This Row],[Close]]/E615))</f>
        <v>2.8028664348713411E-2</v>
      </c>
    </row>
    <row r="617" spans="1:8" x14ac:dyDescent="0.3">
      <c r="A617" s="2">
        <v>44014</v>
      </c>
      <c r="B617" s="1">
        <v>22133.8</v>
      </c>
      <c r="C617" s="1">
        <v>22344.85</v>
      </c>
      <c r="D617" s="1">
        <v>21890.5</v>
      </c>
      <c r="E617" s="1">
        <v>21953.200000000001</v>
      </c>
      <c r="F617" s="1">
        <v>398994350</v>
      </c>
      <c r="G617" s="1">
        <v>11077.87</v>
      </c>
      <c r="H617" s="3">
        <f>IF(ISERR(LN(Table1312[[#This Row],[Close]]/E616)),"-",LN(Table1312[[#This Row],[Close]]/E616))</f>
        <v>-1.1108380684645835E-3</v>
      </c>
    </row>
    <row r="618" spans="1:8" x14ac:dyDescent="0.3">
      <c r="A618" s="2">
        <v>44015</v>
      </c>
      <c r="B618" s="1">
        <v>22101.75</v>
      </c>
      <c r="C618" s="1">
        <v>22130.3</v>
      </c>
      <c r="D618" s="1">
        <v>21768</v>
      </c>
      <c r="E618" s="1">
        <v>21852.400000000001</v>
      </c>
      <c r="F618" s="1">
        <v>256179957</v>
      </c>
      <c r="G618" s="1">
        <v>7084.5</v>
      </c>
      <c r="H618" s="3">
        <f>IF(ISERR(LN(Table1312[[#This Row],[Close]]/E617)),"-",LN(Table1312[[#This Row],[Close]]/E617))</f>
        <v>-4.6021594458634796E-3</v>
      </c>
    </row>
    <row r="619" spans="1:8" x14ac:dyDescent="0.3">
      <c r="A619" s="2">
        <v>44018</v>
      </c>
      <c r="B619" s="1">
        <v>22270.95</v>
      </c>
      <c r="C619" s="1">
        <v>22399.25</v>
      </c>
      <c r="D619" s="1">
        <v>22171.05</v>
      </c>
      <c r="E619" s="1">
        <v>22198.95</v>
      </c>
      <c r="F619" s="1">
        <v>290921694</v>
      </c>
      <c r="G619" s="1">
        <v>7884.54</v>
      </c>
      <c r="H619" s="3">
        <f>IF(ISERR(LN(Table1312[[#This Row],[Close]]/E618)),"-",LN(Table1312[[#This Row],[Close]]/E618))</f>
        <v>1.5734235135802143E-2</v>
      </c>
    </row>
    <row r="620" spans="1:8" x14ac:dyDescent="0.3">
      <c r="A620" s="2">
        <v>44019</v>
      </c>
      <c r="B620" s="1">
        <v>22254.3</v>
      </c>
      <c r="C620" s="1">
        <v>22674.5</v>
      </c>
      <c r="D620" s="1">
        <v>22040.35</v>
      </c>
      <c r="E620" s="1">
        <v>22628</v>
      </c>
      <c r="F620" s="1">
        <v>455766093</v>
      </c>
      <c r="G620" s="1">
        <v>11652.55</v>
      </c>
      <c r="H620" s="3">
        <f>IF(ISERR(LN(Table1312[[#This Row],[Close]]/E619)),"-",LN(Table1312[[#This Row],[Close]]/E619))</f>
        <v>1.9143087018525108E-2</v>
      </c>
    </row>
    <row r="621" spans="1:8" x14ac:dyDescent="0.3">
      <c r="A621" s="2">
        <v>44020</v>
      </c>
      <c r="B621" s="1">
        <v>22700.9</v>
      </c>
      <c r="C621" s="1">
        <v>23080.6</v>
      </c>
      <c r="D621" s="1">
        <v>22499.5</v>
      </c>
      <c r="E621" s="1">
        <v>22584.65</v>
      </c>
      <c r="F621" s="1">
        <v>673130542</v>
      </c>
      <c r="G621" s="1">
        <v>16312.4</v>
      </c>
      <c r="H621" s="3">
        <f>IF(ISERR(LN(Table1312[[#This Row],[Close]]/E620)),"-",LN(Table1312[[#This Row],[Close]]/E620))</f>
        <v>-1.9176055057123019E-3</v>
      </c>
    </row>
    <row r="622" spans="1:8" x14ac:dyDescent="0.3">
      <c r="A622" s="2">
        <v>44021</v>
      </c>
      <c r="B622" s="1">
        <v>22753.15</v>
      </c>
      <c r="C622" s="1">
        <v>22998.3</v>
      </c>
      <c r="D622" s="1">
        <v>22673.4</v>
      </c>
      <c r="E622" s="1">
        <v>22907.200000000001</v>
      </c>
      <c r="F622" s="1">
        <v>355982560</v>
      </c>
      <c r="G622" s="1">
        <v>8998.85</v>
      </c>
      <c r="H622" s="3">
        <f>IF(ISERR(LN(Table1312[[#This Row],[Close]]/E621)),"-",LN(Table1312[[#This Row],[Close]]/E621))</f>
        <v>1.4180799648729127E-2</v>
      </c>
    </row>
    <row r="623" spans="1:8" x14ac:dyDescent="0.3">
      <c r="A623" s="2">
        <v>44022</v>
      </c>
      <c r="B623" s="1">
        <v>22720.95</v>
      </c>
      <c r="C623" s="1">
        <v>22835.200000000001</v>
      </c>
      <c r="D623" s="1">
        <v>22320.05</v>
      </c>
      <c r="E623" s="1">
        <v>22398.45</v>
      </c>
      <c r="F623" s="1">
        <v>457099610</v>
      </c>
      <c r="G623" s="1">
        <v>8969.6299999999992</v>
      </c>
      <c r="H623" s="3">
        <f>IF(ISERR(LN(Table1312[[#This Row],[Close]]/E622)),"-",LN(Table1312[[#This Row],[Close]]/E622))</f>
        <v>-2.2459511585686594E-2</v>
      </c>
    </row>
    <row r="624" spans="1:8" x14ac:dyDescent="0.3">
      <c r="A624" s="2">
        <v>44025</v>
      </c>
      <c r="B624" s="1">
        <v>22613.25</v>
      </c>
      <c r="C624" s="1">
        <v>22657.4</v>
      </c>
      <c r="D624" s="1">
        <v>21981.65</v>
      </c>
      <c r="E624" s="1">
        <v>22089.25</v>
      </c>
      <c r="F624" s="1">
        <v>293704011</v>
      </c>
      <c r="G624" s="1">
        <v>7516.64</v>
      </c>
      <c r="H624" s="3">
        <f>IF(ISERR(LN(Table1312[[#This Row],[Close]]/E623)),"-",LN(Table1312[[#This Row],[Close]]/E623))</f>
        <v>-1.3900695197082577E-2</v>
      </c>
    </row>
    <row r="625" spans="1:8" x14ac:dyDescent="0.3">
      <c r="A625" s="2">
        <v>44026</v>
      </c>
      <c r="B625" s="1">
        <v>21877.599999999999</v>
      </c>
      <c r="C625" s="1">
        <v>21909.7</v>
      </c>
      <c r="D625" s="1">
        <v>21222.45</v>
      </c>
      <c r="E625" s="1">
        <v>21392.2</v>
      </c>
      <c r="F625" s="1">
        <v>338499620</v>
      </c>
      <c r="G625" s="1">
        <v>8134.81</v>
      </c>
      <c r="H625" s="3">
        <f>IF(ISERR(LN(Table1312[[#This Row],[Close]]/E624)),"-",LN(Table1312[[#This Row],[Close]]/E624))</f>
        <v>-3.2064695235819909E-2</v>
      </c>
    </row>
    <row r="626" spans="1:8" x14ac:dyDescent="0.3">
      <c r="A626" s="2">
        <v>44027</v>
      </c>
      <c r="B626" s="1">
        <v>21634.25</v>
      </c>
      <c r="C626" s="1">
        <v>21935.5</v>
      </c>
      <c r="D626" s="1">
        <v>21230.55</v>
      </c>
      <c r="E626" s="1">
        <v>21340.75</v>
      </c>
      <c r="F626" s="1">
        <v>359145119</v>
      </c>
      <c r="G626" s="1">
        <v>8748.15</v>
      </c>
      <c r="H626" s="3">
        <f>IF(ISERR(LN(Table1312[[#This Row],[Close]]/E625)),"-",LN(Table1312[[#This Row],[Close]]/E625))</f>
        <v>-2.4079790822061683E-3</v>
      </c>
    </row>
    <row r="627" spans="1:8" x14ac:dyDescent="0.3">
      <c r="A627" s="2">
        <v>44028</v>
      </c>
      <c r="B627" s="1">
        <v>21453.25</v>
      </c>
      <c r="C627" s="1">
        <v>21671.25</v>
      </c>
      <c r="D627" s="1">
        <v>21027.85</v>
      </c>
      <c r="E627" s="1">
        <v>21597.15</v>
      </c>
      <c r="F627" s="1">
        <v>348563989</v>
      </c>
      <c r="G627" s="1">
        <v>7838.97</v>
      </c>
      <c r="H627" s="3">
        <f>IF(ISERR(LN(Table1312[[#This Row],[Close]]/E626)),"-",LN(Table1312[[#This Row],[Close]]/E626))</f>
        <v>1.194297101711011E-2</v>
      </c>
    </row>
    <row r="628" spans="1:8" x14ac:dyDescent="0.3">
      <c r="A628" s="2">
        <v>44029</v>
      </c>
      <c r="B628" s="1">
        <v>21608.05</v>
      </c>
      <c r="C628" s="1">
        <v>22065</v>
      </c>
      <c r="D628" s="1">
        <v>21550.799999999999</v>
      </c>
      <c r="E628" s="1">
        <v>21966.799999999999</v>
      </c>
      <c r="F628" s="1">
        <v>294921788</v>
      </c>
      <c r="G628" s="1">
        <v>7404.45</v>
      </c>
      <c r="H628" s="3">
        <f>IF(ISERR(LN(Table1312[[#This Row],[Close]]/E627)),"-",LN(Table1312[[#This Row],[Close]]/E627))</f>
        <v>1.6970861084421009E-2</v>
      </c>
    </row>
    <row r="629" spans="1:8" x14ac:dyDescent="0.3">
      <c r="A629" s="2">
        <v>44032</v>
      </c>
      <c r="B629" s="1">
        <v>22307.3</v>
      </c>
      <c r="C629" s="1">
        <v>22520.45</v>
      </c>
      <c r="D629" s="1">
        <v>22187.8</v>
      </c>
      <c r="E629" s="1">
        <v>22321.85</v>
      </c>
      <c r="F629" s="1">
        <v>349653489</v>
      </c>
      <c r="G629" s="1">
        <v>10172.450000000001</v>
      </c>
      <c r="H629" s="3">
        <f>IF(ISERR(LN(Table1312[[#This Row],[Close]]/E628)),"-",LN(Table1312[[#This Row],[Close]]/E628))</f>
        <v>1.603379675831058E-2</v>
      </c>
    </row>
    <row r="630" spans="1:8" x14ac:dyDescent="0.3">
      <c r="A630" s="2">
        <v>44033</v>
      </c>
      <c r="B630" s="1">
        <v>22639.85</v>
      </c>
      <c r="C630" s="1">
        <v>22861.9</v>
      </c>
      <c r="D630" s="1">
        <v>22597.95</v>
      </c>
      <c r="E630" s="1">
        <v>22782</v>
      </c>
      <c r="F630" s="1">
        <v>316649600</v>
      </c>
      <c r="G630" s="1">
        <v>9744.39</v>
      </c>
      <c r="H630" s="3">
        <f>IF(ISERR(LN(Table1312[[#This Row],[Close]]/E629)),"-",LN(Table1312[[#This Row],[Close]]/E629))</f>
        <v>2.0404731094747785E-2</v>
      </c>
    </row>
    <row r="631" spans="1:8" x14ac:dyDescent="0.3">
      <c r="A631" s="2">
        <v>44034</v>
      </c>
      <c r="B631" s="1">
        <v>23159</v>
      </c>
      <c r="C631" s="1">
        <v>23211.35</v>
      </c>
      <c r="D631" s="1">
        <v>22658.2</v>
      </c>
      <c r="E631" s="1">
        <v>22882.6</v>
      </c>
      <c r="F631" s="1">
        <v>412721326</v>
      </c>
      <c r="G631" s="1">
        <v>11349.74</v>
      </c>
      <c r="H631" s="3">
        <f>IF(ISERR(LN(Table1312[[#This Row],[Close]]/E630)),"-",LN(Table1312[[#This Row],[Close]]/E630))</f>
        <v>4.4060459413907561E-3</v>
      </c>
    </row>
    <row r="632" spans="1:8" x14ac:dyDescent="0.3">
      <c r="A632" s="2">
        <v>44035</v>
      </c>
      <c r="B632" s="1">
        <v>22854.85</v>
      </c>
      <c r="C632" s="1">
        <v>23122.35</v>
      </c>
      <c r="D632" s="1">
        <v>22734.9</v>
      </c>
      <c r="E632" s="1">
        <v>23083.9</v>
      </c>
      <c r="F632" s="1">
        <v>307580829</v>
      </c>
      <c r="G632" s="1">
        <v>8038.76</v>
      </c>
      <c r="H632" s="3">
        <f>IF(ISERR(LN(Table1312[[#This Row],[Close]]/E631)),"-",LN(Table1312[[#This Row],[Close]]/E631))</f>
        <v>8.7586084153739949E-3</v>
      </c>
    </row>
    <row r="633" spans="1:8" x14ac:dyDescent="0.3">
      <c r="A633" s="2">
        <v>44036</v>
      </c>
      <c r="B633" s="1">
        <v>22853.200000000001</v>
      </c>
      <c r="C633" s="1">
        <v>22854.05</v>
      </c>
      <c r="D633" s="1">
        <v>22417.200000000001</v>
      </c>
      <c r="E633" s="1">
        <v>22662.05</v>
      </c>
      <c r="F633" s="1">
        <v>436264876</v>
      </c>
      <c r="G633" s="1">
        <v>9908.17</v>
      </c>
      <c r="H633" s="3">
        <f>IF(ISERR(LN(Table1312[[#This Row],[Close]]/E632)),"-",LN(Table1312[[#This Row],[Close]]/E632))</f>
        <v>-1.8443685541945483E-2</v>
      </c>
    </row>
    <row r="634" spans="1:8" x14ac:dyDescent="0.3">
      <c r="A634" s="2">
        <v>44039</v>
      </c>
      <c r="B634" s="1">
        <v>22664.6</v>
      </c>
      <c r="C634" s="1">
        <v>22668.05</v>
      </c>
      <c r="D634" s="1">
        <v>21801.35</v>
      </c>
      <c r="E634" s="1">
        <v>21848.75</v>
      </c>
      <c r="F634" s="1">
        <v>340888880</v>
      </c>
      <c r="G634" s="1">
        <v>9407.5300000000007</v>
      </c>
      <c r="H634" s="3">
        <f>IF(ISERR(LN(Table1312[[#This Row],[Close]]/E633)),"-",LN(Table1312[[#This Row],[Close]]/E633))</f>
        <v>-3.6548007625380317E-2</v>
      </c>
    </row>
    <row r="635" spans="1:8" x14ac:dyDescent="0.3">
      <c r="A635" s="2">
        <v>44040</v>
      </c>
      <c r="B635" s="1">
        <v>21940.15</v>
      </c>
      <c r="C635" s="1">
        <v>22233</v>
      </c>
      <c r="D635" s="1">
        <v>21611.4</v>
      </c>
      <c r="E635" s="1">
        <v>22105.200000000001</v>
      </c>
      <c r="F635" s="1">
        <v>379785455</v>
      </c>
      <c r="G635" s="1">
        <v>11478.58</v>
      </c>
      <c r="H635" s="3">
        <f>IF(ISERR(LN(Table1312[[#This Row],[Close]]/E634)),"-",LN(Table1312[[#This Row],[Close]]/E634))</f>
        <v>1.1669163296875451E-2</v>
      </c>
    </row>
    <row r="636" spans="1:8" x14ac:dyDescent="0.3">
      <c r="A636" s="2">
        <v>44041</v>
      </c>
      <c r="B636" s="1">
        <v>22075</v>
      </c>
      <c r="C636" s="1">
        <v>22346.400000000001</v>
      </c>
      <c r="D636" s="1">
        <v>21906.35</v>
      </c>
      <c r="E636" s="1">
        <v>22076.6</v>
      </c>
      <c r="F636" s="1">
        <v>400357048</v>
      </c>
      <c r="G636" s="1">
        <v>10163.56</v>
      </c>
      <c r="H636" s="3">
        <f>IF(ISERR(LN(Table1312[[#This Row],[Close]]/E635)),"-",LN(Table1312[[#This Row],[Close]]/E635))</f>
        <v>-1.2946509193720477E-3</v>
      </c>
    </row>
    <row r="637" spans="1:8" x14ac:dyDescent="0.3">
      <c r="A637" s="2">
        <v>44042</v>
      </c>
      <c r="B637" s="1">
        <v>22195.05</v>
      </c>
      <c r="C637" s="1">
        <v>22252.6</v>
      </c>
      <c r="D637" s="1">
        <v>21580.15</v>
      </c>
      <c r="E637" s="1">
        <v>21646.85</v>
      </c>
      <c r="F637" s="1">
        <v>299568955</v>
      </c>
      <c r="G637" s="1">
        <v>7662.27</v>
      </c>
      <c r="H637" s="3">
        <f>IF(ISERR(LN(Table1312[[#This Row],[Close]]/E636)),"-",LN(Table1312[[#This Row],[Close]]/E636))</f>
        <v>-1.9658276717608419E-2</v>
      </c>
    </row>
    <row r="638" spans="1:8" x14ac:dyDescent="0.3">
      <c r="A638" s="2">
        <v>44043</v>
      </c>
      <c r="B638" s="1">
        <v>21730.55</v>
      </c>
      <c r="C638" s="1">
        <v>21806.95</v>
      </c>
      <c r="D638" s="1">
        <v>21375</v>
      </c>
      <c r="E638" s="1">
        <v>21640.05</v>
      </c>
      <c r="F638" s="1">
        <v>397341689</v>
      </c>
      <c r="G638" s="1">
        <v>9345.2000000000007</v>
      </c>
      <c r="H638" s="3">
        <f>IF(ISERR(LN(Table1312[[#This Row],[Close]]/E637)),"-",LN(Table1312[[#This Row],[Close]]/E637))</f>
        <v>-3.1418281539847035E-4</v>
      </c>
    </row>
    <row r="639" spans="1:8" x14ac:dyDescent="0.3">
      <c r="A639" s="2">
        <v>44046</v>
      </c>
      <c r="B639" s="1">
        <v>21543.8</v>
      </c>
      <c r="C639" s="1">
        <v>21543.8</v>
      </c>
      <c r="D639" s="1">
        <v>21031.45</v>
      </c>
      <c r="E639" s="1">
        <v>21072.1</v>
      </c>
      <c r="F639" s="1">
        <v>431029295</v>
      </c>
      <c r="G639" s="1">
        <v>11151.87</v>
      </c>
      <c r="H639" s="3">
        <f>IF(ISERR(LN(Table1312[[#This Row],[Close]]/E638)),"-",LN(Table1312[[#This Row],[Close]]/E638))</f>
        <v>-2.6595873887974398E-2</v>
      </c>
    </row>
    <row r="640" spans="1:8" x14ac:dyDescent="0.3">
      <c r="A640" s="2">
        <v>44047</v>
      </c>
      <c r="B640" s="1">
        <v>21248.25</v>
      </c>
      <c r="C640" s="1">
        <v>21576.35</v>
      </c>
      <c r="D640" s="1">
        <v>21057.75</v>
      </c>
      <c r="E640" s="1">
        <v>21490.5</v>
      </c>
      <c r="F640" s="1">
        <v>297019822</v>
      </c>
      <c r="G640" s="1">
        <v>9152.34</v>
      </c>
      <c r="H640" s="3">
        <f>IF(ISERR(LN(Table1312[[#This Row],[Close]]/E639)),"-",LN(Table1312[[#This Row],[Close]]/E639))</f>
        <v>1.9661086395718317E-2</v>
      </c>
    </row>
    <row r="641" spans="1:8" x14ac:dyDescent="0.3">
      <c r="A641" s="2">
        <v>44048</v>
      </c>
      <c r="B641" s="1">
        <v>21686.85</v>
      </c>
      <c r="C641" s="1">
        <v>21936.5</v>
      </c>
      <c r="D641" s="1">
        <v>21448.400000000001</v>
      </c>
      <c r="E641" s="1">
        <v>21509.95</v>
      </c>
      <c r="F641" s="1">
        <v>338829581</v>
      </c>
      <c r="G641" s="1">
        <v>8818.01</v>
      </c>
      <c r="H641" s="3">
        <f>IF(ISERR(LN(Table1312[[#This Row],[Close]]/E640)),"-",LN(Table1312[[#This Row],[Close]]/E640))</f>
        <v>9.0464175730505805E-4</v>
      </c>
    </row>
    <row r="642" spans="1:8" x14ac:dyDescent="0.3">
      <c r="A642" s="2">
        <v>44049</v>
      </c>
      <c r="B642" s="1">
        <v>21644.25</v>
      </c>
      <c r="C642" s="1">
        <v>21926.55</v>
      </c>
      <c r="D642" s="1">
        <v>21370.3</v>
      </c>
      <c r="E642" s="1">
        <v>21642.6</v>
      </c>
      <c r="F642" s="1">
        <v>386597915</v>
      </c>
      <c r="G642" s="1">
        <v>9575.39</v>
      </c>
      <c r="H642" s="3">
        <f>IF(ISERR(LN(Table1312[[#This Row],[Close]]/E641)),"-",LN(Table1312[[#This Row],[Close]]/E641))</f>
        <v>6.1479758587051235E-3</v>
      </c>
    </row>
    <row r="643" spans="1:8" x14ac:dyDescent="0.3">
      <c r="A643" s="2">
        <v>44050</v>
      </c>
      <c r="B643" s="1">
        <v>21620.25</v>
      </c>
      <c r="C643" s="1">
        <v>21787.25</v>
      </c>
      <c r="D643" s="1">
        <v>21451.3</v>
      </c>
      <c r="E643" s="1">
        <v>21754</v>
      </c>
      <c r="F643" s="1">
        <v>378616471</v>
      </c>
      <c r="G643" s="1">
        <v>7686.14</v>
      </c>
      <c r="H643" s="3">
        <f>IF(ISERR(LN(Table1312[[#This Row],[Close]]/E642)),"-",LN(Table1312[[#This Row],[Close]]/E642))</f>
        <v>5.134054036248825E-3</v>
      </c>
    </row>
    <row r="644" spans="1:8" x14ac:dyDescent="0.3">
      <c r="A644" s="2">
        <v>44053</v>
      </c>
      <c r="B644" s="1">
        <v>21824.9</v>
      </c>
      <c r="C644" s="1">
        <v>22071.95</v>
      </c>
      <c r="D644" s="1">
        <v>21795.1</v>
      </c>
      <c r="E644" s="1">
        <v>21900.25</v>
      </c>
      <c r="F644" s="1">
        <v>261796164</v>
      </c>
      <c r="G644" s="1">
        <v>5943.76</v>
      </c>
      <c r="H644" s="3">
        <f>IF(ISERR(LN(Table1312[[#This Row],[Close]]/E643)),"-",LN(Table1312[[#This Row],[Close]]/E643))</f>
        <v>6.7004036107541562E-3</v>
      </c>
    </row>
    <row r="645" spans="1:8" x14ac:dyDescent="0.3">
      <c r="A645" s="2">
        <v>44054</v>
      </c>
      <c r="B645" s="1">
        <v>22050.2</v>
      </c>
      <c r="C645" s="1">
        <v>22277.599999999999</v>
      </c>
      <c r="D645" s="1">
        <v>22039.85</v>
      </c>
      <c r="E645" s="1">
        <v>22227.200000000001</v>
      </c>
      <c r="F645" s="1">
        <v>377912975</v>
      </c>
      <c r="G645" s="1">
        <v>8137.5</v>
      </c>
      <c r="H645" s="3">
        <f>IF(ISERR(LN(Table1312[[#This Row],[Close]]/E644)),"-",LN(Table1312[[#This Row],[Close]]/E644))</f>
        <v>1.4818711845150458E-2</v>
      </c>
    </row>
    <row r="646" spans="1:8" x14ac:dyDescent="0.3">
      <c r="A646" s="2">
        <v>44055</v>
      </c>
      <c r="B646" s="1">
        <v>22135.95</v>
      </c>
      <c r="C646" s="1">
        <v>22326.55</v>
      </c>
      <c r="D646" s="1">
        <v>21990.2</v>
      </c>
      <c r="E646" s="1">
        <v>22264</v>
      </c>
      <c r="F646" s="1">
        <v>507472323</v>
      </c>
      <c r="G646" s="1">
        <v>9323.94</v>
      </c>
      <c r="H646" s="3">
        <f>IF(ISERR(LN(Table1312[[#This Row],[Close]]/E645)),"-",LN(Table1312[[#This Row],[Close]]/E645))</f>
        <v>1.6542600960264681E-3</v>
      </c>
    </row>
    <row r="647" spans="1:8" x14ac:dyDescent="0.3">
      <c r="A647" s="2">
        <v>44056</v>
      </c>
      <c r="B647" s="1">
        <v>22395.200000000001</v>
      </c>
      <c r="C647" s="1">
        <v>22439.95</v>
      </c>
      <c r="D647" s="1">
        <v>22139.599999999999</v>
      </c>
      <c r="E647" s="1">
        <v>22196.35</v>
      </c>
      <c r="F647" s="1">
        <v>289096635</v>
      </c>
      <c r="G647" s="1">
        <v>6479.17</v>
      </c>
      <c r="H647" s="3">
        <f>IF(ISERR(LN(Table1312[[#This Row],[Close]]/E646)),"-",LN(Table1312[[#This Row],[Close]]/E646))</f>
        <v>-3.0431632773018935E-3</v>
      </c>
    </row>
    <row r="648" spans="1:8" x14ac:dyDescent="0.3">
      <c r="A648" s="2">
        <v>44057</v>
      </c>
      <c r="B648" s="1">
        <v>22334.95</v>
      </c>
      <c r="C648" s="1">
        <v>22334.95</v>
      </c>
      <c r="D648" s="1">
        <v>21459.1</v>
      </c>
      <c r="E648" s="1">
        <v>21679.4</v>
      </c>
      <c r="F648" s="1">
        <v>318837489</v>
      </c>
      <c r="G648" s="1">
        <v>7137.99</v>
      </c>
      <c r="H648" s="3">
        <f>IF(ISERR(LN(Table1312[[#This Row],[Close]]/E647)),"-",LN(Table1312[[#This Row],[Close]]/E647))</f>
        <v>-2.3565360034562527E-2</v>
      </c>
    </row>
    <row r="649" spans="1:8" x14ac:dyDescent="0.3">
      <c r="A649" s="2">
        <v>44060</v>
      </c>
      <c r="B649" s="1">
        <v>21906.95</v>
      </c>
      <c r="C649" s="1">
        <v>21909.4</v>
      </c>
      <c r="D649" s="1">
        <v>21403.15</v>
      </c>
      <c r="E649" s="1">
        <v>21700.85</v>
      </c>
      <c r="F649" s="1">
        <v>263359893</v>
      </c>
      <c r="G649" s="1">
        <v>6133.05</v>
      </c>
      <c r="H649" s="3">
        <f>IF(ISERR(LN(Table1312[[#This Row],[Close]]/E648)),"-",LN(Table1312[[#This Row],[Close]]/E648))</f>
        <v>9.8892937445672359E-4</v>
      </c>
    </row>
    <row r="650" spans="1:8" x14ac:dyDescent="0.3">
      <c r="A650" s="2">
        <v>44061</v>
      </c>
      <c r="B650" s="1">
        <v>21702</v>
      </c>
      <c r="C650" s="1">
        <v>22227.75</v>
      </c>
      <c r="D650" s="1">
        <v>21629.4</v>
      </c>
      <c r="E650" s="1">
        <v>22170.6</v>
      </c>
      <c r="F650" s="1">
        <v>311809274</v>
      </c>
      <c r="G650" s="1">
        <v>6815.59</v>
      </c>
      <c r="H650" s="3">
        <f>IF(ISERR(LN(Table1312[[#This Row],[Close]]/E649)),"-",LN(Table1312[[#This Row],[Close]]/E649))</f>
        <v>2.1415656575284082E-2</v>
      </c>
    </row>
    <row r="651" spans="1:8" x14ac:dyDescent="0.3">
      <c r="A651" s="2">
        <v>44062</v>
      </c>
      <c r="B651" s="1">
        <v>22315.4</v>
      </c>
      <c r="C651" s="1">
        <v>22419.35</v>
      </c>
      <c r="D651" s="1">
        <v>22234.25</v>
      </c>
      <c r="E651" s="1">
        <v>22285.9</v>
      </c>
      <c r="F651" s="1">
        <v>348005901</v>
      </c>
      <c r="G651" s="1">
        <v>6826.17</v>
      </c>
      <c r="H651" s="3">
        <f>IF(ISERR(LN(Table1312[[#This Row],[Close]]/E650)),"-",LN(Table1312[[#This Row],[Close]]/E650))</f>
        <v>5.1871046313689212E-3</v>
      </c>
    </row>
    <row r="652" spans="1:8" x14ac:dyDescent="0.3">
      <c r="A652" s="2">
        <v>44063</v>
      </c>
      <c r="B652" s="1">
        <v>21989.9</v>
      </c>
      <c r="C652" s="1">
        <v>22079.9</v>
      </c>
      <c r="D652" s="1">
        <v>21886.7</v>
      </c>
      <c r="E652" s="1">
        <v>21999.45</v>
      </c>
      <c r="F652" s="1">
        <v>314838525</v>
      </c>
      <c r="G652" s="1">
        <v>7200.49</v>
      </c>
      <c r="H652" s="3">
        <f>IF(ISERR(LN(Table1312[[#This Row],[Close]]/E651)),"-",LN(Table1312[[#This Row],[Close]]/E651))</f>
        <v>-1.2936738447024466E-2</v>
      </c>
    </row>
    <row r="653" spans="1:8" x14ac:dyDescent="0.3">
      <c r="A653" s="2">
        <v>44064</v>
      </c>
      <c r="B653" s="1">
        <v>22190.7</v>
      </c>
      <c r="C653" s="1">
        <v>22344.05</v>
      </c>
      <c r="D653" s="1">
        <v>22165.05</v>
      </c>
      <c r="E653" s="1">
        <v>22299.599999999999</v>
      </c>
      <c r="F653" s="1">
        <v>347083160</v>
      </c>
      <c r="G653" s="1">
        <v>7452.15</v>
      </c>
      <c r="H653" s="3">
        <f>IF(ISERR(LN(Table1312[[#This Row],[Close]]/E652)),"-",LN(Table1312[[#This Row],[Close]]/E652))</f>
        <v>1.3551288039657534E-2</v>
      </c>
    </row>
    <row r="654" spans="1:8" x14ac:dyDescent="0.3">
      <c r="A654" s="2">
        <v>44067</v>
      </c>
      <c r="B654" s="1">
        <v>22436.85</v>
      </c>
      <c r="C654" s="1">
        <v>22897.5</v>
      </c>
      <c r="D654" s="1">
        <v>22410.05</v>
      </c>
      <c r="E654" s="1">
        <v>22833</v>
      </c>
      <c r="F654" s="1">
        <v>346273118</v>
      </c>
      <c r="G654" s="1">
        <v>8022.91</v>
      </c>
      <c r="H654" s="3">
        <f>IF(ISERR(LN(Table1312[[#This Row],[Close]]/E653)),"-",LN(Table1312[[#This Row],[Close]]/E653))</f>
        <v>2.3638116867895964E-2</v>
      </c>
    </row>
    <row r="655" spans="1:8" x14ac:dyDescent="0.3">
      <c r="A655" s="2">
        <v>44068</v>
      </c>
      <c r="B655" s="1">
        <v>22973.4</v>
      </c>
      <c r="C655" s="1">
        <v>23180.3</v>
      </c>
      <c r="D655" s="1">
        <v>22857.9</v>
      </c>
      <c r="E655" s="1">
        <v>23092.15</v>
      </c>
      <c r="F655" s="1">
        <v>422190044</v>
      </c>
      <c r="G655" s="1">
        <v>10281.89</v>
      </c>
      <c r="H655" s="3">
        <f>IF(ISERR(LN(Table1312[[#This Row],[Close]]/E654)),"-",LN(Table1312[[#This Row],[Close]]/E654))</f>
        <v>1.1285874980331781E-2</v>
      </c>
    </row>
    <row r="656" spans="1:8" x14ac:dyDescent="0.3">
      <c r="A656" s="2">
        <v>44069</v>
      </c>
      <c r="B656" s="1">
        <v>23175.55</v>
      </c>
      <c r="C656" s="1">
        <v>23453.4</v>
      </c>
      <c r="D656" s="1">
        <v>23093.15</v>
      </c>
      <c r="E656" s="1">
        <v>23414.2</v>
      </c>
      <c r="F656" s="1">
        <v>337920632</v>
      </c>
      <c r="G656" s="1">
        <v>9538.81</v>
      </c>
      <c r="H656" s="3">
        <f>IF(ISERR(LN(Table1312[[#This Row],[Close]]/E655)),"-",LN(Table1312[[#This Row],[Close]]/E655))</f>
        <v>1.3849942985312792E-2</v>
      </c>
    </row>
    <row r="657" spans="1:8" x14ac:dyDescent="0.3">
      <c r="A657" s="2">
        <v>44070</v>
      </c>
      <c r="B657" s="1">
        <v>23511.45</v>
      </c>
      <c r="C657" s="1">
        <v>23704.05</v>
      </c>
      <c r="D657" s="1">
        <v>23464.15</v>
      </c>
      <c r="E657" s="1">
        <v>23600.35</v>
      </c>
      <c r="F657" s="1">
        <v>430926732</v>
      </c>
      <c r="G657" s="1">
        <v>11647.67</v>
      </c>
      <c r="H657" s="3">
        <f>IF(ISERR(LN(Table1312[[#This Row],[Close]]/E656)),"-",LN(Table1312[[#This Row],[Close]]/E656))</f>
        <v>7.9188665110592454E-3</v>
      </c>
    </row>
    <row r="658" spans="1:8" x14ac:dyDescent="0.3">
      <c r="A658" s="2">
        <v>44071</v>
      </c>
      <c r="B658" s="1">
        <v>23635.3</v>
      </c>
      <c r="C658" s="1">
        <v>24611.8</v>
      </c>
      <c r="D658" s="1">
        <v>23599.200000000001</v>
      </c>
      <c r="E658" s="1">
        <v>24523.8</v>
      </c>
      <c r="F658" s="1">
        <v>812646625</v>
      </c>
      <c r="G658" s="1">
        <v>19923.72</v>
      </c>
      <c r="H658" s="3">
        <f>IF(ISERR(LN(Table1312[[#This Row],[Close]]/E657)),"-",LN(Table1312[[#This Row],[Close]]/E657))</f>
        <v>3.838253216065509E-2</v>
      </c>
    </row>
    <row r="659" spans="1:8" x14ac:dyDescent="0.3">
      <c r="A659" s="2">
        <v>44074</v>
      </c>
      <c r="B659" s="1">
        <v>25038.799999999999</v>
      </c>
      <c r="C659" s="1">
        <v>25232.6</v>
      </c>
      <c r="D659" s="1">
        <v>23385.3</v>
      </c>
      <c r="E659" s="1">
        <v>23754.35</v>
      </c>
      <c r="F659" s="1">
        <v>712975732</v>
      </c>
      <c r="G659" s="1">
        <v>18730.27</v>
      </c>
      <c r="H659" s="3">
        <f>IF(ISERR(LN(Table1312[[#This Row],[Close]]/E658)),"-",LN(Table1312[[#This Row],[Close]]/E658))</f>
        <v>-3.1878402986695545E-2</v>
      </c>
    </row>
    <row r="660" spans="1:8" x14ac:dyDescent="0.3">
      <c r="A660" s="2">
        <v>44075</v>
      </c>
      <c r="B660" s="1">
        <v>23893.8</v>
      </c>
      <c r="C660" s="1">
        <v>24199.65</v>
      </c>
      <c r="D660" s="1">
        <v>23473.15</v>
      </c>
      <c r="E660" s="1">
        <v>23812</v>
      </c>
      <c r="F660" s="1">
        <v>484334092</v>
      </c>
      <c r="G660" s="1">
        <v>11653.99</v>
      </c>
      <c r="H660" s="3">
        <f>IF(ISERR(LN(Table1312[[#This Row],[Close]]/E659)),"-",LN(Table1312[[#This Row],[Close]]/E659))</f>
        <v>2.4239836871161177E-3</v>
      </c>
    </row>
    <row r="661" spans="1:8" x14ac:dyDescent="0.3">
      <c r="A661" s="2">
        <v>44076</v>
      </c>
      <c r="B661" s="1">
        <v>23769</v>
      </c>
      <c r="C661" s="1">
        <v>23926.15</v>
      </c>
      <c r="D661" s="1">
        <v>23482.55</v>
      </c>
      <c r="E661" s="1">
        <v>23874.55</v>
      </c>
      <c r="F661" s="1">
        <v>293508250</v>
      </c>
      <c r="G661" s="1">
        <v>7341.21</v>
      </c>
      <c r="H661" s="3">
        <f>IF(ISERR(LN(Table1312[[#This Row],[Close]]/E660)),"-",LN(Table1312[[#This Row],[Close]]/E660))</f>
        <v>2.6233827304821119E-3</v>
      </c>
    </row>
    <row r="662" spans="1:8" x14ac:dyDescent="0.3">
      <c r="A662" s="2">
        <v>44077</v>
      </c>
      <c r="B662" s="1">
        <v>23986.15</v>
      </c>
      <c r="C662" s="1">
        <v>24051.599999999999</v>
      </c>
      <c r="D662" s="1">
        <v>23451.65</v>
      </c>
      <c r="E662" s="1">
        <v>23530.85</v>
      </c>
      <c r="F662" s="1">
        <v>214818095</v>
      </c>
      <c r="G662" s="1">
        <v>5849.15</v>
      </c>
      <c r="H662" s="3">
        <f>IF(ISERR(LN(Table1312[[#This Row],[Close]]/E661)),"-",LN(Table1312[[#This Row],[Close]]/E661))</f>
        <v>-1.4500711837916522E-2</v>
      </c>
    </row>
    <row r="663" spans="1:8" x14ac:dyDescent="0.3">
      <c r="A663" s="2">
        <v>44078</v>
      </c>
      <c r="B663" s="1">
        <v>23119.15</v>
      </c>
      <c r="C663" s="1">
        <v>23394.799999999999</v>
      </c>
      <c r="D663" s="1">
        <v>22876.9</v>
      </c>
      <c r="E663" s="1">
        <v>23011.5</v>
      </c>
      <c r="F663" s="1">
        <v>341042607</v>
      </c>
      <c r="G663" s="1">
        <v>8634.33</v>
      </c>
      <c r="H663" s="3">
        <f>IF(ISERR(LN(Table1312[[#This Row],[Close]]/E662)),"-",LN(Table1312[[#This Row],[Close]]/E662))</f>
        <v>-2.2318235212908401E-2</v>
      </c>
    </row>
    <row r="664" spans="1:8" x14ac:dyDescent="0.3">
      <c r="A664" s="2">
        <v>44081</v>
      </c>
      <c r="B664" s="1">
        <v>23036.25</v>
      </c>
      <c r="C664" s="1">
        <v>23109.1</v>
      </c>
      <c r="D664" s="1">
        <v>22716.25</v>
      </c>
      <c r="E664" s="1">
        <v>22945.05</v>
      </c>
      <c r="F664" s="1">
        <v>245264124</v>
      </c>
      <c r="G664" s="1">
        <v>5986.14</v>
      </c>
      <c r="H664" s="3">
        <f>IF(ISERR(LN(Table1312[[#This Row],[Close]]/E663)),"-",LN(Table1312[[#This Row],[Close]]/E663))</f>
        <v>-2.8918640023860393E-3</v>
      </c>
    </row>
    <row r="665" spans="1:8" x14ac:dyDescent="0.3">
      <c r="A665" s="2">
        <v>44082</v>
      </c>
      <c r="B665" s="1">
        <v>22971.200000000001</v>
      </c>
      <c r="C665" s="1">
        <v>23064.15</v>
      </c>
      <c r="D665" s="1">
        <v>22641.4</v>
      </c>
      <c r="E665" s="1">
        <v>22744.400000000001</v>
      </c>
      <c r="F665" s="1">
        <v>231451727</v>
      </c>
      <c r="G665" s="1">
        <v>5907.64</v>
      </c>
      <c r="H665" s="3">
        <f>IF(ISERR(LN(Table1312[[#This Row],[Close]]/E664)),"-",LN(Table1312[[#This Row],[Close]]/E664))</f>
        <v>-8.7832657184395077E-3</v>
      </c>
    </row>
    <row r="666" spans="1:8" x14ac:dyDescent="0.3">
      <c r="A666" s="2">
        <v>44083</v>
      </c>
      <c r="B666" s="1">
        <v>22486.7</v>
      </c>
      <c r="C666" s="1">
        <v>22554.6</v>
      </c>
      <c r="D666" s="1">
        <v>22080.400000000001</v>
      </c>
      <c r="E666" s="1">
        <v>22267</v>
      </c>
      <c r="F666" s="1">
        <v>305088443</v>
      </c>
      <c r="G666" s="1">
        <v>7212.74</v>
      </c>
      <c r="H666" s="3">
        <f>IF(ISERR(LN(Table1312[[#This Row],[Close]]/E665)),"-",LN(Table1312[[#This Row],[Close]]/E665))</f>
        <v>-2.1213199427654695E-2</v>
      </c>
    </row>
    <row r="667" spans="1:8" x14ac:dyDescent="0.3">
      <c r="A667" s="2">
        <v>44084</v>
      </c>
      <c r="B667" s="1">
        <v>22466.55</v>
      </c>
      <c r="C667" s="1">
        <v>22678.65</v>
      </c>
      <c r="D667" s="1">
        <v>22225.25</v>
      </c>
      <c r="E667" s="1">
        <v>22466.2</v>
      </c>
      <c r="F667" s="1">
        <v>278551123</v>
      </c>
      <c r="G667" s="1">
        <v>7079.21</v>
      </c>
      <c r="H667" s="3">
        <f>IF(ISERR(LN(Table1312[[#This Row],[Close]]/E666)),"-",LN(Table1312[[#This Row],[Close]]/E666))</f>
        <v>8.9061956987472948E-3</v>
      </c>
    </row>
    <row r="668" spans="1:8" x14ac:dyDescent="0.3">
      <c r="A668" s="2">
        <v>44085</v>
      </c>
      <c r="B668" s="1">
        <v>22509.95</v>
      </c>
      <c r="C668" s="1">
        <v>22668.75</v>
      </c>
      <c r="D668" s="1">
        <v>22205.95</v>
      </c>
      <c r="E668" s="1">
        <v>22479.95</v>
      </c>
      <c r="F668" s="1">
        <v>214789265</v>
      </c>
      <c r="G668" s="1">
        <v>5767.58</v>
      </c>
      <c r="H668" s="3">
        <f>IF(ISERR(LN(Table1312[[#This Row],[Close]]/E667)),"-",LN(Table1312[[#This Row],[Close]]/E667))</f>
        <v>6.1184330266085801E-4</v>
      </c>
    </row>
    <row r="669" spans="1:8" x14ac:dyDescent="0.3">
      <c r="A669" s="2">
        <v>44088</v>
      </c>
      <c r="B669" s="1">
        <v>22683.35</v>
      </c>
      <c r="C669" s="1">
        <v>22757.3</v>
      </c>
      <c r="D669" s="1">
        <v>22028.15</v>
      </c>
      <c r="E669" s="1">
        <v>22101.25</v>
      </c>
      <c r="F669" s="1">
        <v>265397711</v>
      </c>
      <c r="G669" s="1">
        <v>6512.78</v>
      </c>
      <c r="H669" s="3">
        <f>IF(ISERR(LN(Table1312[[#This Row],[Close]]/E668)),"-",LN(Table1312[[#This Row],[Close]]/E668))</f>
        <v>-1.6989632813566549E-2</v>
      </c>
    </row>
    <row r="670" spans="1:8" x14ac:dyDescent="0.3">
      <c r="A670" s="2">
        <v>44089</v>
      </c>
      <c r="B670" s="1">
        <v>22202.799999999999</v>
      </c>
      <c r="C670" s="1">
        <v>22514.15</v>
      </c>
      <c r="D670" s="1">
        <v>22062.35</v>
      </c>
      <c r="E670" s="1">
        <v>22465.65</v>
      </c>
      <c r="F670" s="1">
        <v>248826760</v>
      </c>
      <c r="G670" s="1">
        <v>6131.93</v>
      </c>
      <c r="H670" s="3">
        <f>IF(ISERR(LN(Table1312[[#This Row],[Close]]/E669)),"-",LN(Table1312[[#This Row],[Close]]/E669))</f>
        <v>1.6353307990557522E-2</v>
      </c>
    </row>
    <row r="671" spans="1:8" x14ac:dyDescent="0.3">
      <c r="A671" s="2">
        <v>44090</v>
      </c>
      <c r="B671" s="1">
        <v>22476.3</v>
      </c>
      <c r="C671" s="1">
        <v>22659.4</v>
      </c>
      <c r="D671" s="1">
        <v>22216.5</v>
      </c>
      <c r="E671" s="1">
        <v>22573.55</v>
      </c>
      <c r="F671" s="1">
        <v>245862302</v>
      </c>
      <c r="G671" s="1">
        <v>6180.56</v>
      </c>
      <c r="H671" s="3">
        <f>IF(ISERR(LN(Table1312[[#This Row],[Close]]/E670)),"-",LN(Table1312[[#This Row],[Close]]/E670))</f>
        <v>4.7913908961724934E-3</v>
      </c>
    </row>
    <row r="672" spans="1:8" x14ac:dyDescent="0.3">
      <c r="A672" s="2">
        <v>44091</v>
      </c>
      <c r="B672" s="1">
        <v>22352</v>
      </c>
      <c r="C672" s="1">
        <v>22504.45</v>
      </c>
      <c r="D672" s="1">
        <v>22267.05</v>
      </c>
      <c r="E672" s="1">
        <v>22320.35</v>
      </c>
      <c r="F672" s="1">
        <v>216408615</v>
      </c>
      <c r="G672" s="1">
        <v>5116.72</v>
      </c>
      <c r="H672" s="3">
        <f>IF(ISERR(LN(Table1312[[#This Row],[Close]]/E671)),"-",LN(Table1312[[#This Row],[Close]]/E671))</f>
        <v>-1.1280048503143458E-2</v>
      </c>
    </row>
    <row r="673" spans="1:8" x14ac:dyDescent="0.3">
      <c r="A673" s="2">
        <v>44092</v>
      </c>
      <c r="B673" s="1">
        <v>22439.35</v>
      </c>
      <c r="C673" s="1">
        <v>22469.4</v>
      </c>
      <c r="D673" s="1">
        <v>21784.9</v>
      </c>
      <c r="E673" s="1">
        <v>22031.05</v>
      </c>
      <c r="F673" s="1">
        <v>320585881</v>
      </c>
      <c r="G673" s="1">
        <v>8691.08</v>
      </c>
      <c r="H673" s="3">
        <f>IF(ISERR(LN(Table1312[[#This Row],[Close]]/E672)),"-",LN(Table1312[[#This Row],[Close]]/E672))</f>
        <v>-1.3045996436596432E-2</v>
      </c>
    </row>
    <row r="674" spans="1:8" x14ac:dyDescent="0.3">
      <c r="A674" s="2">
        <v>44095</v>
      </c>
      <c r="B674" s="1">
        <v>21983.4</v>
      </c>
      <c r="C674" s="1">
        <v>22098.85</v>
      </c>
      <c r="D674" s="1">
        <v>21274.3</v>
      </c>
      <c r="E674" s="1">
        <v>21366.799999999999</v>
      </c>
      <c r="F674" s="1">
        <v>283525089</v>
      </c>
      <c r="G674" s="1">
        <v>6846.44</v>
      </c>
      <c r="H674" s="3">
        <f>IF(ISERR(LN(Table1312[[#This Row],[Close]]/E673)),"-",LN(Table1312[[#This Row],[Close]]/E673))</f>
        <v>-3.061450646849791E-2</v>
      </c>
    </row>
    <row r="675" spans="1:8" x14ac:dyDescent="0.3">
      <c r="A675" s="2">
        <v>44096</v>
      </c>
      <c r="B675" s="1">
        <v>21445.25</v>
      </c>
      <c r="C675" s="1">
        <v>21473.35</v>
      </c>
      <c r="D675" s="1">
        <v>20958.45</v>
      </c>
      <c r="E675" s="1">
        <v>21139.1</v>
      </c>
      <c r="F675" s="1">
        <v>325400312</v>
      </c>
      <c r="G675" s="1">
        <v>7324.61</v>
      </c>
      <c r="H675" s="3">
        <f>IF(ISERR(LN(Table1312[[#This Row],[Close]]/E674)),"-",LN(Table1312[[#This Row],[Close]]/E674))</f>
        <v>-1.0713909273551358E-2</v>
      </c>
    </row>
    <row r="676" spans="1:8" x14ac:dyDescent="0.3">
      <c r="A676" s="2">
        <v>44097</v>
      </c>
      <c r="B676" s="1">
        <v>21350.799999999999</v>
      </c>
      <c r="C676" s="1">
        <v>21365.05</v>
      </c>
      <c r="D676" s="1">
        <v>20821</v>
      </c>
      <c r="E676" s="1">
        <v>21178.5</v>
      </c>
      <c r="F676" s="1">
        <v>299197195</v>
      </c>
      <c r="G676" s="1">
        <v>5766.31</v>
      </c>
      <c r="H676" s="3">
        <f>IF(ISERR(LN(Table1312[[#This Row],[Close]]/E675)),"-",LN(Table1312[[#This Row],[Close]]/E675))</f>
        <v>1.8621099204494905E-3</v>
      </c>
    </row>
    <row r="677" spans="1:8" x14ac:dyDescent="0.3">
      <c r="A677" s="2">
        <v>44098</v>
      </c>
      <c r="B677" s="1">
        <v>20898.8</v>
      </c>
      <c r="C677" s="1">
        <v>20955.599999999999</v>
      </c>
      <c r="D677" s="1">
        <v>20404.900000000001</v>
      </c>
      <c r="E677" s="1">
        <v>20456.849999999999</v>
      </c>
      <c r="F677" s="1">
        <v>276420580</v>
      </c>
      <c r="G677" s="1">
        <v>6218.63</v>
      </c>
      <c r="H677" s="3">
        <f>IF(ISERR(LN(Table1312[[#This Row],[Close]]/E676)),"-",LN(Table1312[[#This Row],[Close]]/E676))</f>
        <v>-3.4668726409248382E-2</v>
      </c>
    </row>
    <row r="678" spans="1:8" x14ac:dyDescent="0.3">
      <c r="A678" s="2">
        <v>44099</v>
      </c>
      <c r="B678" s="1">
        <v>20740.8</v>
      </c>
      <c r="C678" s="1">
        <v>21064.3</v>
      </c>
      <c r="D678" s="1">
        <v>20430.7</v>
      </c>
      <c r="E678" s="1">
        <v>20982.35</v>
      </c>
      <c r="F678" s="1">
        <v>280646576</v>
      </c>
      <c r="G678" s="1">
        <v>5902.57</v>
      </c>
      <c r="H678" s="3">
        <f>IF(ISERR(LN(Table1312[[#This Row],[Close]]/E677)),"-",LN(Table1312[[#This Row],[Close]]/E677))</f>
        <v>2.5363818408500421E-2</v>
      </c>
    </row>
    <row r="679" spans="1:8" x14ac:dyDescent="0.3">
      <c r="A679" s="2">
        <v>44102</v>
      </c>
      <c r="B679" s="1">
        <v>21152.05</v>
      </c>
      <c r="C679" s="1">
        <v>21708.85</v>
      </c>
      <c r="D679" s="1">
        <v>21055.1</v>
      </c>
      <c r="E679" s="1">
        <v>21665.5</v>
      </c>
      <c r="F679" s="1">
        <v>240223120</v>
      </c>
      <c r="G679" s="1">
        <v>5550.96</v>
      </c>
      <c r="H679" s="3">
        <f>IF(ISERR(LN(Table1312[[#This Row],[Close]]/E678)),"-",LN(Table1312[[#This Row],[Close]]/E678))</f>
        <v>3.2039525489120736E-2</v>
      </c>
    </row>
    <row r="680" spans="1:8" x14ac:dyDescent="0.3">
      <c r="A680" s="2">
        <v>44103</v>
      </c>
      <c r="B680" s="1">
        <v>21770.9</v>
      </c>
      <c r="C680" s="1">
        <v>21811.5</v>
      </c>
      <c r="D680" s="1">
        <v>21280.6</v>
      </c>
      <c r="E680" s="1">
        <v>21411.3</v>
      </c>
      <c r="F680" s="1">
        <v>242993739</v>
      </c>
      <c r="G680" s="1">
        <v>5129.99</v>
      </c>
      <c r="H680" s="3">
        <f>IF(ISERR(LN(Table1312[[#This Row],[Close]]/E679)),"-",LN(Table1312[[#This Row],[Close]]/E679))</f>
        <v>-1.1802313575623819E-2</v>
      </c>
    </row>
    <row r="681" spans="1:8" x14ac:dyDescent="0.3">
      <c r="A681" s="2">
        <v>44104</v>
      </c>
      <c r="B681" s="1">
        <v>21405.25</v>
      </c>
      <c r="C681" s="1">
        <v>21549.35</v>
      </c>
      <c r="D681" s="1">
        <v>21128.5</v>
      </c>
      <c r="E681" s="1">
        <v>21451.8</v>
      </c>
      <c r="F681" s="1">
        <v>240051659</v>
      </c>
      <c r="G681" s="1">
        <v>5310.13</v>
      </c>
      <c r="H681" s="3">
        <f>IF(ISERR(LN(Table1312[[#This Row],[Close]]/E680)),"-",LN(Table1312[[#This Row],[Close]]/E680))</f>
        <v>1.8897378888831527E-3</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71918-E051-4791-B966-85A5687770B3}">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9"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IF(ISERR(LN(Table213[[#This Row],[Close]]/E1)),"-",LN(Table213[[#This Row],[Close]]/E1))</f>
        <v>-</v>
      </c>
      <c r="J2" s="5" t="s">
        <v>29</v>
      </c>
      <c r="K2" s="6">
        <f>_xlfn.VAR.P(Table111[Return])</f>
        <v>7.962670311226648E-4</v>
      </c>
    </row>
    <row r="3" spans="1:11" x14ac:dyDescent="0.3">
      <c r="A3" s="2">
        <v>43102</v>
      </c>
      <c r="B3" s="1">
        <v>10477.549999999999</v>
      </c>
      <c r="C3" s="1">
        <v>10495.2</v>
      </c>
      <c r="D3" s="1">
        <v>10404.65</v>
      </c>
      <c r="E3" s="1">
        <v>10442.200000000001</v>
      </c>
      <c r="F3" s="1">
        <v>158092430</v>
      </c>
      <c r="G3" s="1">
        <v>8665.4699999999993</v>
      </c>
      <c r="H3" s="3">
        <f>IF(ISERR(LN(Table213[[#This Row],[Close]]/E2)),"-",LN(Table213[[#This Row],[Close]]/E2))</f>
        <v>6.3704184836916721E-4</v>
      </c>
      <c r="J3" s="7" t="s">
        <v>26</v>
      </c>
      <c r="K3" s="8">
        <f>_xlfn.COVARIANCE.P(Table111[Return],Table213[Return])</f>
        <v>2.9119292914098899E-4</v>
      </c>
    </row>
    <row r="4" spans="1:11" x14ac:dyDescent="0.3">
      <c r="A4" s="2">
        <v>43103</v>
      </c>
      <c r="B4" s="1">
        <v>10482.65</v>
      </c>
      <c r="C4" s="1">
        <v>10503.6</v>
      </c>
      <c r="D4" s="1">
        <v>10429.549999999999</v>
      </c>
      <c r="E4" s="1">
        <v>10443.200000000001</v>
      </c>
      <c r="F4" s="1">
        <v>172516859</v>
      </c>
      <c r="G4" s="1">
        <v>9541.6</v>
      </c>
      <c r="H4" s="3">
        <f>IF(ISERR(LN(Table213[[#This Row],[Close]]/E3)),"-",LN(Table213[[#This Row],[Close]]/E3))</f>
        <v>9.5760674994483299E-5</v>
      </c>
      <c r="J4" s="7" t="s">
        <v>27</v>
      </c>
      <c r="K4" s="8">
        <f>_xlfn.VAR.P(Table213[Return])</f>
        <v>1.8954869759224571E-4</v>
      </c>
    </row>
    <row r="5" spans="1:11" x14ac:dyDescent="0.3">
      <c r="A5" s="2">
        <v>43104</v>
      </c>
      <c r="B5" s="1">
        <v>10469.4</v>
      </c>
      <c r="C5" s="1">
        <v>10513</v>
      </c>
      <c r="D5" s="1">
        <v>10441.450000000001</v>
      </c>
      <c r="E5" s="1">
        <v>10504.8</v>
      </c>
      <c r="F5" s="1">
        <v>180257392</v>
      </c>
      <c r="G5" s="1">
        <v>9561.9500000000007</v>
      </c>
      <c r="H5" s="3">
        <f>IF(ISERR(LN(Table213[[#This Row],[Close]]/E4)),"-",LN(Table213[[#This Row],[Close]]/E4))</f>
        <v>5.8812466638422118E-3</v>
      </c>
      <c r="J5" s="15" t="s">
        <v>28</v>
      </c>
      <c r="K5" s="12">
        <f>K3/K4</f>
        <v>1.5362433656357735</v>
      </c>
    </row>
    <row r="6" spans="1:11" x14ac:dyDescent="0.3">
      <c r="A6" s="2">
        <v>43105</v>
      </c>
      <c r="B6" s="1">
        <v>10534.25</v>
      </c>
      <c r="C6" s="1">
        <v>10566.1</v>
      </c>
      <c r="D6" s="1">
        <v>10520.1</v>
      </c>
      <c r="E6" s="1">
        <v>10558.85</v>
      </c>
      <c r="F6" s="1">
        <v>186469717</v>
      </c>
      <c r="G6" s="1">
        <v>10306.219999999999</v>
      </c>
      <c r="H6" s="3">
        <f>IF(ISERR(LN(Table213[[#This Row],[Close]]/E5)),"-",LN(Table213[[#This Row],[Close]]/E5))</f>
        <v>5.1320752701052418E-3</v>
      </c>
      <c r="J6" s="15" t="s">
        <v>30</v>
      </c>
      <c r="K6" s="13">
        <f>K4*K5*K5</f>
        <v>4.4734320551289224E-4</v>
      </c>
    </row>
    <row r="7" spans="1:11" ht="15" thickBot="1" x14ac:dyDescent="0.35">
      <c r="A7" s="2">
        <v>43108</v>
      </c>
      <c r="B7" s="1">
        <v>10591.7</v>
      </c>
      <c r="C7" s="1">
        <v>10631.2</v>
      </c>
      <c r="D7" s="1">
        <v>10588.55</v>
      </c>
      <c r="E7" s="1">
        <v>10623.6</v>
      </c>
      <c r="F7" s="1">
        <v>174181231</v>
      </c>
      <c r="G7" s="1">
        <v>9907.27</v>
      </c>
      <c r="H7" s="3">
        <f>IF(ISERR(LN(Table213[[#This Row],[Close]]/E6)),"-",LN(Table213[[#This Row],[Close]]/E6))</f>
        <v>6.1135705901032523E-3</v>
      </c>
      <c r="J7" s="16" t="s">
        <v>31</v>
      </c>
      <c r="K7" s="14">
        <f>K2-K6</f>
        <v>3.4892382560977256E-4</v>
      </c>
    </row>
    <row r="8" spans="1:11" x14ac:dyDescent="0.3">
      <c r="A8" s="2">
        <v>43109</v>
      </c>
      <c r="B8" s="1">
        <v>10645.1</v>
      </c>
      <c r="C8" s="1">
        <v>10659.15</v>
      </c>
      <c r="D8" s="1">
        <v>10603.6</v>
      </c>
      <c r="E8" s="1">
        <v>10637</v>
      </c>
      <c r="F8" s="1">
        <v>211291563</v>
      </c>
      <c r="G8" s="1">
        <v>10733.37</v>
      </c>
      <c r="H8" s="3">
        <f>IF(ISERR(LN(Table213[[#This Row],[Close]]/E7)),"-",LN(Table213[[#This Row],[Close]]/E7))</f>
        <v>1.2605478466610116E-3</v>
      </c>
    </row>
    <row r="9" spans="1:11" x14ac:dyDescent="0.3">
      <c r="A9" s="2">
        <v>43110</v>
      </c>
      <c r="B9" s="1">
        <v>10652.05</v>
      </c>
      <c r="C9" s="1">
        <v>10655.5</v>
      </c>
      <c r="D9" s="1">
        <v>10592.7</v>
      </c>
      <c r="E9" s="1">
        <v>10632.2</v>
      </c>
      <c r="F9" s="1">
        <v>181900014</v>
      </c>
      <c r="G9" s="1">
        <v>9720.65</v>
      </c>
      <c r="H9" s="3">
        <f>IF(ISERR(LN(Table213[[#This Row],[Close]]/E8)),"-",LN(Table213[[#This Row],[Close]]/E8))</f>
        <v>-4.5135689931809334E-4</v>
      </c>
    </row>
    <row r="10" spans="1:11" x14ac:dyDescent="0.3">
      <c r="A10" s="2">
        <v>43111</v>
      </c>
      <c r="B10" s="1">
        <v>10637.05</v>
      </c>
      <c r="C10" s="1">
        <v>10664.6</v>
      </c>
      <c r="D10" s="1">
        <v>10612.35</v>
      </c>
      <c r="E10" s="1">
        <v>10651.2</v>
      </c>
      <c r="F10" s="1">
        <v>158630055</v>
      </c>
      <c r="G10" s="1">
        <v>9635.01</v>
      </c>
      <c r="H10" s="3">
        <f>IF(ISERR(LN(Table213[[#This Row],[Close]]/E9)),"-",LN(Table213[[#This Row],[Close]]/E9))</f>
        <v>1.7854294940923756E-3</v>
      </c>
    </row>
    <row r="11" spans="1:11" x14ac:dyDescent="0.3">
      <c r="A11" s="2">
        <v>43112</v>
      </c>
      <c r="B11" s="1">
        <v>10682.55</v>
      </c>
      <c r="C11" s="1">
        <v>10690.4</v>
      </c>
      <c r="D11" s="1">
        <v>10597.1</v>
      </c>
      <c r="E11" s="1">
        <v>10681.25</v>
      </c>
      <c r="F11" s="1">
        <v>180592153</v>
      </c>
      <c r="G11" s="1">
        <v>11005.12</v>
      </c>
      <c r="H11" s="3">
        <f>IF(ISERR(LN(Table213[[#This Row],[Close]]/E10)),"-",LN(Table213[[#This Row],[Close]]/E10))</f>
        <v>2.8173060174616839E-3</v>
      </c>
    </row>
    <row r="12" spans="1:11" x14ac:dyDescent="0.3">
      <c r="A12" s="2">
        <v>43115</v>
      </c>
      <c r="B12" s="1">
        <v>10718.5</v>
      </c>
      <c r="C12" s="1">
        <v>10782.65</v>
      </c>
      <c r="D12" s="1">
        <v>10713.8</v>
      </c>
      <c r="E12" s="1">
        <v>10741.55</v>
      </c>
      <c r="F12" s="1">
        <v>181262074</v>
      </c>
      <c r="G12" s="1">
        <v>11333.11</v>
      </c>
      <c r="H12" s="3">
        <f>IF(ISERR(LN(Table213[[#This Row],[Close]]/E11)),"-",LN(Table213[[#This Row],[Close]]/E11))</f>
        <v>5.6295310837339019E-3</v>
      </c>
    </row>
    <row r="13" spans="1:11" x14ac:dyDescent="0.3">
      <c r="A13" s="2">
        <v>43116</v>
      </c>
      <c r="B13" s="1">
        <v>10761.5</v>
      </c>
      <c r="C13" s="1">
        <v>10762.35</v>
      </c>
      <c r="D13" s="1">
        <v>10687.85</v>
      </c>
      <c r="E13" s="1">
        <v>10700.45</v>
      </c>
      <c r="F13" s="1">
        <v>217468081</v>
      </c>
      <c r="G13" s="1">
        <v>12709.44</v>
      </c>
      <c r="H13" s="3">
        <f>IF(ISERR(LN(Table213[[#This Row],[Close]]/E12)),"-",LN(Table213[[#This Row],[Close]]/E12))</f>
        <v>-3.8336023072027756E-3</v>
      </c>
    </row>
    <row r="14" spans="1:11" x14ac:dyDescent="0.3">
      <c r="A14" s="2">
        <v>43117</v>
      </c>
      <c r="B14" s="1">
        <v>10702.45</v>
      </c>
      <c r="C14" s="1">
        <v>10803</v>
      </c>
      <c r="D14" s="1">
        <v>10666.75</v>
      </c>
      <c r="E14" s="1">
        <v>10788.55</v>
      </c>
      <c r="F14" s="1">
        <v>260488465</v>
      </c>
      <c r="G14" s="1">
        <v>14334.26</v>
      </c>
      <c r="H14" s="3">
        <f>IF(ISERR(LN(Table213[[#This Row],[Close]]/E13)),"-",LN(Table213[[#This Row],[Close]]/E13))</f>
        <v>8.199589892850731E-3</v>
      </c>
    </row>
    <row r="15" spans="1:11" x14ac:dyDescent="0.3">
      <c r="A15" s="2">
        <v>43118</v>
      </c>
      <c r="B15" s="1">
        <v>10873.4</v>
      </c>
      <c r="C15" s="1">
        <v>10887.5</v>
      </c>
      <c r="D15" s="1">
        <v>10782.4</v>
      </c>
      <c r="E15" s="1">
        <v>10817</v>
      </c>
      <c r="F15" s="1">
        <v>321609375</v>
      </c>
      <c r="G15" s="1">
        <v>17930.3</v>
      </c>
      <c r="H15" s="3">
        <f>IF(ISERR(LN(Table213[[#This Row],[Close]]/E14)),"-",LN(Table213[[#This Row],[Close]]/E14))</f>
        <v>2.6335840970066761E-3</v>
      </c>
    </row>
    <row r="16" spans="1:11" x14ac:dyDescent="0.3">
      <c r="A16" s="2">
        <v>43119</v>
      </c>
      <c r="B16" s="1">
        <v>10829.2</v>
      </c>
      <c r="C16" s="1">
        <v>10906.85</v>
      </c>
      <c r="D16" s="1">
        <v>10793.9</v>
      </c>
      <c r="E16" s="1">
        <v>10894.7</v>
      </c>
      <c r="F16" s="1">
        <v>214011963</v>
      </c>
      <c r="G16" s="1">
        <v>11792.26</v>
      </c>
      <c r="H16" s="3">
        <f>IF(ISERR(LN(Table213[[#This Row],[Close]]/E15)),"-",LN(Table213[[#This Row],[Close]]/E15))</f>
        <v>7.1574618025462651E-3</v>
      </c>
    </row>
    <row r="17" spans="1:8" x14ac:dyDescent="0.3">
      <c r="A17" s="2">
        <v>43122</v>
      </c>
      <c r="B17" s="1">
        <v>10883.2</v>
      </c>
      <c r="C17" s="1">
        <v>10975.1</v>
      </c>
      <c r="D17" s="1">
        <v>10881.4</v>
      </c>
      <c r="E17" s="1">
        <v>10966.2</v>
      </c>
      <c r="F17" s="1">
        <v>238815813</v>
      </c>
      <c r="G17" s="1">
        <v>14469.06</v>
      </c>
      <c r="H17" s="3">
        <f>IF(ISERR(LN(Table213[[#This Row],[Close]]/E16)),"-",LN(Table213[[#This Row],[Close]]/E16))</f>
        <v>6.5413825556156846E-3</v>
      </c>
    </row>
    <row r="18" spans="1:8" x14ac:dyDescent="0.3">
      <c r="A18" s="2">
        <v>43123</v>
      </c>
      <c r="B18" s="1">
        <v>10997.4</v>
      </c>
      <c r="C18" s="1">
        <v>11092.9</v>
      </c>
      <c r="D18" s="1">
        <v>10994.55</v>
      </c>
      <c r="E18" s="1">
        <v>11083.7</v>
      </c>
      <c r="F18" s="1">
        <v>293445774</v>
      </c>
      <c r="G18" s="1">
        <v>16423.91</v>
      </c>
      <c r="H18" s="3">
        <f>IF(ISERR(LN(Table213[[#This Row],[Close]]/E17)),"-",LN(Table213[[#This Row],[Close]]/E17))</f>
        <v>1.0657745586985299E-2</v>
      </c>
    </row>
    <row r="19" spans="1:8" x14ac:dyDescent="0.3">
      <c r="A19" s="2">
        <v>43124</v>
      </c>
      <c r="B19" s="1">
        <v>11069.35</v>
      </c>
      <c r="C19" s="1">
        <v>11110.1</v>
      </c>
      <c r="D19" s="1">
        <v>11046.15</v>
      </c>
      <c r="E19" s="1">
        <v>11086</v>
      </c>
      <c r="F19" s="1">
        <v>292197072</v>
      </c>
      <c r="G19" s="1">
        <v>16915.14</v>
      </c>
      <c r="H19" s="3">
        <f>IF(ISERR(LN(Table213[[#This Row],[Close]]/E18)),"-",LN(Table213[[#This Row],[Close]]/E18))</f>
        <v>2.0749040431318157E-4</v>
      </c>
    </row>
    <row r="20" spans="1:8" x14ac:dyDescent="0.3">
      <c r="A20" s="2">
        <v>43125</v>
      </c>
      <c r="B20" s="1">
        <v>11095.6</v>
      </c>
      <c r="C20" s="1">
        <v>11095.6</v>
      </c>
      <c r="D20" s="1">
        <v>11009.2</v>
      </c>
      <c r="E20" s="1">
        <v>11069.65</v>
      </c>
      <c r="F20" s="1">
        <v>340469462</v>
      </c>
      <c r="G20" s="1">
        <v>19939.54</v>
      </c>
      <c r="H20" s="3">
        <f>IF(ISERR(LN(Table213[[#This Row],[Close]]/E19)),"-",LN(Table213[[#This Row],[Close]]/E19))</f>
        <v>-1.4759217597312849E-3</v>
      </c>
    </row>
    <row r="21" spans="1:8" x14ac:dyDescent="0.3">
      <c r="A21" s="2">
        <v>43129</v>
      </c>
      <c r="B21" s="1">
        <v>11079.35</v>
      </c>
      <c r="C21" s="1">
        <v>11171.55</v>
      </c>
      <c r="D21" s="1">
        <v>11075.95</v>
      </c>
      <c r="E21" s="1">
        <v>11130.4</v>
      </c>
      <c r="F21" s="1">
        <v>249220726</v>
      </c>
      <c r="G21" s="1">
        <v>16118.36</v>
      </c>
      <c r="H21" s="3">
        <f>IF(ISERR(LN(Table213[[#This Row],[Close]]/E20)),"-",LN(Table213[[#This Row],[Close]]/E20))</f>
        <v>5.4729743076483948E-3</v>
      </c>
    </row>
    <row r="22" spans="1:8" x14ac:dyDescent="0.3">
      <c r="A22" s="2">
        <v>43130</v>
      </c>
      <c r="B22" s="1">
        <v>11120.85</v>
      </c>
      <c r="C22" s="1">
        <v>11121.1</v>
      </c>
      <c r="D22" s="1">
        <v>11033.9</v>
      </c>
      <c r="E22" s="1">
        <v>11049.65</v>
      </c>
      <c r="F22" s="1">
        <v>234969503</v>
      </c>
      <c r="G22" s="1">
        <v>13232.19</v>
      </c>
      <c r="H22" s="3">
        <f>IF(ISERR(LN(Table213[[#This Row],[Close]]/E21)),"-",LN(Table213[[#This Row],[Close]]/E21))</f>
        <v>-7.2813502915512083E-3</v>
      </c>
    </row>
    <row r="23" spans="1:8" x14ac:dyDescent="0.3">
      <c r="A23" s="2">
        <v>43131</v>
      </c>
      <c r="B23" s="1">
        <v>11018.8</v>
      </c>
      <c r="C23" s="1">
        <v>11058.5</v>
      </c>
      <c r="D23" s="1">
        <v>10979.3</v>
      </c>
      <c r="E23" s="1">
        <v>11027.7</v>
      </c>
      <c r="F23" s="1">
        <v>253462573</v>
      </c>
      <c r="G23" s="1">
        <v>14459.69</v>
      </c>
      <c r="H23" s="3">
        <f>IF(ISERR(LN(Table213[[#This Row],[Close]]/E22)),"-",LN(Table213[[#This Row],[Close]]/E22))</f>
        <v>-1.9884639444954625E-3</v>
      </c>
    </row>
    <row r="24" spans="1:8" x14ac:dyDescent="0.3">
      <c r="A24" s="2">
        <v>43132</v>
      </c>
      <c r="B24" s="1">
        <v>11044.55</v>
      </c>
      <c r="C24" s="1">
        <v>11117.35</v>
      </c>
      <c r="D24" s="1">
        <v>10878.8</v>
      </c>
      <c r="E24" s="1">
        <v>11016.9</v>
      </c>
      <c r="F24" s="1">
        <v>315743486</v>
      </c>
      <c r="G24" s="1">
        <v>17719.400000000001</v>
      </c>
      <c r="H24" s="3">
        <f>IF(ISERR(LN(Table213[[#This Row],[Close]]/E23)),"-",LN(Table213[[#This Row],[Close]]/E23))</f>
        <v>-9.7983187393412951E-4</v>
      </c>
    </row>
    <row r="25" spans="1:8" x14ac:dyDescent="0.3">
      <c r="A25" s="2">
        <v>43133</v>
      </c>
      <c r="B25" s="1">
        <v>10938.2</v>
      </c>
      <c r="C25" s="1">
        <v>10954.95</v>
      </c>
      <c r="D25" s="1">
        <v>10736.1</v>
      </c>
      <c r="E25" s="1">
        <v>10760.6</v>
      </c>
      <c r="F25" s="1">
        <v>291431992</v>
      </c>
      <c r="G25" s="1">
        <v>16542.509999999998</v>
      </c>
      <c r="H25" s="3">
        <f>IF(ISERR(LN(Table213[[#This Row],[Close]]/E24)),"-",LN(Table213[[#This Row],[Close]]/E24))</f>
        <v>-2.3539142174773337E-2</v>
      </c>
    </row>
    <row r="26" spans="1:8" x14ac:dyDescent="0.3">
      <c r="A26" s="2">
        <v>43136</v>
      </c>
      <c r="B26" s="1">
        <v>10604.3</v>
      </c>
      <c r="C26" s="1">
        <v>10702.75</v>
      </c>
      <c r="D26" s="1">
        <v>10586.8</v>
      </c>
      <c r="E26" s="1">
        <v>10666.55</v>
      </c>
      <c r="F26" s="1">
        <v>247479157</v>
      </c>
      <c r="G26" s="1">
        <v>13980.63</v>
      </c>
      <c r="H26" s="3">
        <f>IF(ISERR(LN(Table213[[#This Row],[Close]]/E25)),"-",LN(Table213[[#This Row],[Close]]/E25))</f>
        <v>-8.7786386889738433E-3</v>
      </c>
    </row>
    <row r="27" spans="1:8" x14ac:dyDescent="0.3">
      <c r="A27" s="2">
        <v>43137</v>
      </c>
      <c r="B27" s="1">
        <v>10295.15</v>
      </c>
      <c r="C27" s="1">
        <v>10594.15</v>
      </c>
      <c r="D27" s="1">
        <v>10276.299999999999</v>
      </c>
      <c r="E27" s="1">
        <v>10498.25</v>
      </c>
      <c r="F27" s="1">
        <v>274656443</v>
      </c>
      <c r="G27" s="1">
        <v>15606.34</v>
      </c>
      <c r="H27" s="3">
        <f>IF(ISERR(LN(Table213[[#This Row],[Close]]/E26)),"-",LN(Table213[[#This Row],[Close]]/E26))</f>
        <v>-1.5904099965423114E-2</v>
      </c>
    </row>
    <row r="28" spans="1:8" x14ac:dyDescent="0.3">
      <c r="A28" s="2">
        <v>43138</v>
      </c>
      <c r="B28" s="1">
        <v>10607.2</v>
      </c>
      <c r="C28" s="1">
        <v>10614</v>
      </c>
      <c r="D28" s="1">
        <v>10446.4</v>
      </c>
      <c r="E28" s="1">
        <v>10476.700000000001</v>
      </c>
      <c r="F28" s="1">
        <v>258095424</v>
      </c>
      <c r="G28" s="1">
        <v>13971.66</v>
      </c>
      <c r="H28" s="3">
        <f>IF(ISERR(LN(Table213[[#This Row],[Close]]/E27)),"-",LN(Table213[[#This Row],[Close]]/E27))</f>
        <v>-2.0548327965133673E-3</v>
      </c>
    </row>
    <row r="29" spans="1:8" x14ac:dyDescent="0.3">
      <c r="A29" s="2">
        <v>43139</v>
      </c>
      <c r="B29" s="1">
        <v>10518.5</v>
      </c>
      <c r="C29" s="1">
        <v>10637.8</v>
      </c>
      <c r="D29" s="1">
        <v>10479.549999999999</v>
      </c>
      <c r="E29" s="1">
        <v>10576.85</v>
      </c>
      <c r="F29" s="1">
        <v>239407938</v>
      </c>
      <c r="G29" s="1">
        <v>12569.23</v>
      </c>
      <c r="H29" s="3">
        <f>IF(ISERR(LN(Table213[[#This Row],[Close]]/E28)),"-",LN(Table213[[#This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IF(ISERR(LN(Table213[[#This Row],[Close]]/E29)),"-",LN(Table213[[#This Row],[Close]]/E29))</f>
        <v>-1.1592100061916256E-2</v>
      </c>
    </row>
    <row r="31" spans="1:8" x14ac:dyDescent="0.3">
      <c r="A31" s="2">
        <v>43143</v>
      </c>
      <c r="B31" s="1">
        <v>10518.2</v>
      </c>
      <c r="C31" s="1">
        <v>10555.5</v>
      </c>
      <c r="D31" s="1">
        <v>10485.4</v>
      </c>
      <c r="E31" s="1">
        <v>10539.75</v>
      </c>
      <c r="F31" s="1">
        <v>224114801</v>
      </c>
      <c r="G31" s="1">
        <v>11133.78</v>
      </c>
      <c r="H31" s="3">
        <f>IF(ISERR(LN(Table213[[#This Row],[Close]]/E30)),"-",LN(Table213[[#This Row],[Close]]/E30))</f>
        <v>8.0782731984308572E-3</v>
      </c>
    </row>
    <row r="32" spans="1:8" x14ac:dyDescent="0.3">
      <c r="A32" s="2">
        <v>43145</v>
      </c>
      <c r="B32" s="1">
        <v>10585.75</v>
      </c>
      <c r="C32" s="1">
        <v>10590.55</v>
      </c>
      <c r="D32" s="1">
        <v>10456.65</v>
      </c>
      <c r="E32" s="1">
        <v>10500.9</v>
      </c>
      <c r="F32" s="1">
        <v>236329440</v>
      </c>
      <c r="G32" s="1">
        <v>12188.94</v>
      </c>
      <c r="H32" s="3">
        <f>IF(ISERR(LN(Table213[[#This Row],[Close]]/E31)),"-",LN(Table213[[#This Row],[Close]]/E31))</f>
        <v>-3.6928558908946208E-3</v>
      </c>
    </row>
    <row r="33" spans="1:8" x14ac:dyDescent="0.3">
      <c r="A33" s="2">
        <v>43146</v>
      </c>
      <c r="B33" s="1">
        <v>10537.9</v>
      </c>
      <c r="C33" s="1">
        <v>10618.1</v>
      </c>
      <c r="D33" s="1">
        <v>10511.05</v>
      </c>
      <c r="E33" s="1">
        <v>10545.5</v>
      </c>
      <c r="F33" s="1">
        <v>217090245</v>
      </c>
      <c r="G33" s="1">
        <v>11035.38</v>
      </c>
      <c r="H33" s="3">
        <f>IF(ISERR(LN(Table213[[#This Row],[Close]]/E32)),"-",LN(Table213[[#This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IF(ISERR(LN(Table213[[#This Row],[Close]]/E33)),"-",LN(Table213[[#This Row],[Close]]/E33))</f>
        <v>-8.877178756436177E-3</v>
      </c>
    </row>
    <row r="35" spans="1:8" x14ac:dyDescent="0.3">
      <c r="A35" s="2">
        <v>43150</v>
      </c>
      <c r="B35" s="1">
        <v>10488.9</v>
      </c>
      <c r="C35" s="1">
        <v>10489.35</v>
      </c>
      <c r="D35" s="1">
        <v>10302.75</v>
      </c>
      <c r="E35" s="1">
        <v>10378.4</v>
      </c>
      <c r="F35" s="1">
        <v>193087737</v>
      </c>
      <c r="G35" s="1">
        <v>9871.36</v>
      </c>
      <c r="H35" s="3">
        <f>IF(ISERR(LN(Table213[[#This Row],[Close]]/E34)),"-",LN(Table213[[#This Row],[Close]]/E34))</f>
        <v>-7.0953266124304595E-3</v>
      </c>
    </row>
    <row r="36" spans="1:8" x14ac:dyDescent="0.3">
      <c r="A36" s="2">
        <v>43151</v>
      </c>
      <c r="B36" s="1">
        <v>10391</v>
      </c>
      <c r="C36" s="1">
        <v>10429.35</v>
      </c>
      <c r="D36" s="1">
        <v>10347.65</v>
      </c>
      <c r="E36" s="1">
        <v>10360.4</v>
      </c>
      <c r="F36" s="1">
        <v>193464871</v>
      </c>
      <c r="G36" s="1">
        <v>9619.9500000000007</v>
      </c>
      <c r="H36" s="3">
        <f>IF(ISERR(LN(Table213[[#This Row],[Close]]/E35)),"-",LN(Table213[[#This Row],[Close]]/E35))</f>
        <v>-1.7358771500669238E-3</v>
      </c>
    </row>
    <row r="37" spans="1:8" x14ac:dyDescent="0.3">
      <c r="A37" s="2">
        <v>43152</v>
      </c>
      <c r="B37" s="1">
        <v>10426</v>
      </c>
      <c r="C37" s="1">
        <v>10426.1</v>
      </c>
      <c r="D37" s="1">
        <v>10349.6</v>
      </c>
      <c r="E37" s="1">
        <v>10397.450000000001</v>
      </c>
      <c r="F37" s="1">
        <v>241331542</v>
      </c>
      <c r="G37" s="1">
        <v>12996.36</v>
      </c>
      <c r="H37" s="3">
        <f>IF(ISERR(LN(Table213[[#This Row],[Close]]/E36)),"-",LN(Table213[[#This Row],[Close]]/E36))</f>
        <v>3.569737650487671E-3</v>
      </c>
    </row>
    <row r="38" spans="1:8" x14ac:dyDescent="0.3">
      <c r="A38" s="2">
        <v>43153</v>
      </c>
      <c r="B38" s="1">
        <v>10354.35</v>
      </c>
      <c r="C38" s="1">
        <v>10397.549999999999</v>
      </c>
      <c r="D38" s="1">
        <v>10340.65</v>
      </c>
      <c r="E38" s="1">
        <v>10382.700000000001</v>
      </c>
      <c r="F38" s="1">
        <v>323259078</v>
      </c>
      <c r="G38" s="1">
        <v>17711.46</v>
      </c>
      <c r="H38" s="3">
        <f>IF(ISERR(LN(Table213[[#This Row],[Close]]/E37)),"-",LN(Table213[[#This Row],[Close]]/E37))</f>
        <v>-1.4196242546064732E-3</v>
      </c>
    </row>
    <row r="39" spans="1:8" x14ac:dyDescent="0.3">
      <c r="A39" s="2">
        <v>43154</v>
      </c>
      <c r="B39" s="1">
        <v>10408.1</v>
      </c>
      <c r="C39" s="1">
        <v>10499.1</v>
      </c>
      <c r="D39" s="1">
        <v>10396.65</v>
      </c>
      <c r="E39" s="1">
        <v>10491.05</v>
      </c>
      <c r="F39" s="1">
        <v>217134363</v>
      </c>
      <c r="G39" s="1">
        <v>12704.32</v>
      </c>
      <c r="H39" s="3">
        <f>IF(ISERR(LN(Table213[[#This Row],[Close]]/E38)),"-",LN(Table213[[#This Row],[Close]]/E38))</f>
        <v>1.0381553207407197E-2</v>
      </c>
    </row>
    <row r="40" spans="1:8" x14ac:dyDescent="0.3">
      <c r="A40" s="2">
        <v>43157</v>
      </c>
      <c r="B40" s="1">
        <v>10526.55</v>
      </c>
      <c r="C40" s="1">
        <v>10592.95</v>
      </c>
      <c r="D40" s="1">
        <v>10520.2</v>
      </c>
      <c r="E40" s="1">
        <v>10582.6</v>
      </c>
      <c r="F40" s="1">
        <v>177238616</v>
      </c>
      <c r="G40" s="1">
        <v>10274.89</v>
      </c>
      <c r="H40" s="3">
        <f>IF(ISERR(LN(Table213[[#This Row],[Close]]/E39)),"-",LN(Table213[[#This Row],[Close]]/E39))</f>
        <v>8.6886302033653117E-3</v>
      </c>
    </row>
    <row r="41" spans="1:8" x14ac:dyDescent="0.3">
      <c r="A41" s="2">
        <v>43158</v>
      </c>
      <c r="B41" s="1">
        <v>10615.2</v>
      </c>
      <c r="C41" s="1">
        <v>10631.65</v>
      </c>
      <c r="D41" s="1">
        <v>10537.25</v>
      </c>
      <c r="E41" s="1">
        <v>10554.3</v>
      </c>
      <c r="F41" s="1">
        <v>193250158</v>
      </c>
      <c r="G41" s="1">
        <v>10276.42</v>
      </c>
      <c r="H41" s="3">
        <f>IF(ISERR(LN(Table213[[#This Row],[Close]]/E40)),"-",LN(Table213[[#This Row],[Close]]/E40))</f>
        <v>-2.677783110151532E-3</v>
      </c>
    </row>
    <row r="42" spans="1:8" x14ac:dyDescent="0.3">
      <c r="A42" s="2">
        <v>43159</v>
      </c>
      <c r="B42" s="1">
        <v>10488.95</v>
      </c>
      <c r="C42" s="1">
        <v>10535.5</v>
      </c>
      <c r="D42" s="1">
        <v>10461.549999999999</v>
      </c>
      <c r="E42" s="1">
        <v>10492.85</v>
      </c>
      <c r="F42" s="1">
        <v>294794221</v>
      </c>
      <c r="G42" s="1">
        <v>16299.11</v>
      </c>
      <c r="H42" s="3">
        <f>IF(ISERR(LN(Table213[[#This Row],[Close]]/E41)),"-",LN(Table213[[#This Row],[Close]]/E41))</f>
        <v>-5.8392869919537968E-3</v>
      </c>
    </row>
    <row r="43" spans="1:8" x14ac:dyDescent="0.3">
      <c r="A43" s="2">
        <v>43160</v>
      </c>
      <c r="B43" s="1">
        <v>10479.950000000001</v>
      </c>
      <c r="C43" s="1">
        <v>10525.5</v>
      </c>
      <c r="D43" s="1">
        <v>10447.15</v>
      </c>
      <c r="E43" s="1">
        <v>10458.35</v>
      </c>
      <c r="F43" s="1">
        <v>181378504</v>
      </c>
      <c r="G43" s="1">
        <v>10179.48</v>
      </c>
      <c r="H43" s="3">
        <f>IF(ISERR(LN(Table213[[#This Row],[Close]]/E42)),"-",LN(Table213[[#This Row],[Close]]/E42))</f>
        <v>-3.2933704210808511E-3</v>
      </c>
    </row>
    <row r="44" spans="1:8" x14ac:dyDescent="0.3">
      <c r="A44" s="2">
        <v>43164</v>
      </c>
      <c r="B44" s="1">
        <v>10428.299999999999</v>
      </c>
      <c r="C44" s="1">
        <v>10428.700000000001</v>
      </c>
      <c r="D44" s="1">
        <v>10323.9</v>
      </c>
      <c r="E44" s="1">
        <v>10358.85</v>
      </c>
      <c r="F44" s="1">
        <v>199975720</v>
      </c>
      <c r="G44" s="1">
        <v>10673.92</v>
      </c>
      <c r="H44" s="3">
        <f>IF(ISERR(LN(Table213[[#This Row],[Close]]/E43)),"-",LN(Table213[[#This Row],[Close]]/E43))</f>
        <v>-9.559475599117866E-3</v>
      </c>
    </row>
    <row r="45" spans="1:8" x14ac:dyDescent="0.3">
      <c r="A45" s="2">
        <v>43165</v>
      </c>
      <c r="B45" s="1">
        <v>10420.5</v>
      </c>
      <c r="C45" s="1">
        <v>10441.35</v>
      </c>
      <c r="D45" s="1">
        <v>10215.9</v>
      </c>
      <c r="E45" s="1">
        <v>10249.25</v>
      </c>
      <c r="F45" s="1">
        <v>229782297</v>
      </c>
      <c r="G45" s="1">
        <v>12143.95</v>
      </c>
      <c r="H45" s="3">
        <f>IF(ISERR(LN(Table213[[#This Row],[Close]]/E44)),"-",LN(Table213[[#This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IF(ISERR(LN(Table213[[#This Row],[Close]]/E45)),"-",LN(Table213[[#This Row],[Close]]/E45))</f>
        <v>-9.3171191731129289E-3</v>
      </c>
    </row>
    <row r="47" spans="1:8" x14ac:dyDescent="0.3">
      <c r="A47" s="2">
        <v>43167</v>
      </c>
      <c r="B47" s="1">
        <v>10216.25</v>
      </c>
      <c r="C47" s="1">
        <v>10270.35</v>
      </c>
      <c r="D47" s="1">
        <v>10146.4</v>
      </c>
      <c r="E47" s="1">
        <v>10242.65</v>
      </c>
      <c r="F47" s="1">
        <v>233377712</v>
      </c>
      <c r="G47" s="1">
        <v>11479.51</v>
      </c>
      <c r="H47" s="3">
        <f>IF(ISERR(LN(Table213[[#This Row],[Close]]/E46)),"-",LN(Table213[[#This Row],[Close]]/E46))</f>
        <v>8.6729621912598857E-3</v>
      </c>
    </row>
    <row r="48" spans="1:8" x14ac:dyDescent="0.3">
      <c r="A48" s="2">
        <v>43168</v>
      </c>
      <c r="B48" s="1">
        <v>10271.299999999999</v>
      </c>
      <c r="C48" s="1">
        <v>10296.700000000001</v>
      </c>
      <c r="D48" s="1">
        <v>10211.9</v>
      </c>
      <c r="E48" s="1">
        <v>10226.85</v>
      </c>
      <c r="F48" s="1">
        <v>192333334</v>
      </c>
      <c r="G48" s="1">
        <v>9874.81</v>
      </c>
      <c r="H48" s="3">
        <f>IF(ISERR(LN(Table213[[#This Row],[Close]]/E47)),"-",LN(Table213[[#This Row],[Close]]/E47))</f>
        <v>-1.5437605352231351E-3</v>
      </c>
    </row>
    <row r="49" spans="1:8" x14ac:dyDescent="0.3">
      <c r="A49" s="2">
        <v>43171</v>
      </c>
      <c r="B49" s="1">
        <v>10301.6</v>
      </c>
      <c r="C49" s="1">
        <v>10433.65</v>
      </c>
      <c r="D49" s="1">
        <v>10295.450000000001</v>
      </c>
      <c r="E49" s="1">
        <v>10421.4</v>
      </c>
      <c r="F49" s="1">
        <v>223135459</v>
      </c>
      <c r="G49" s="1">
        <v>10968.95</v>
      </c>
      <c r="H49" s="3">
        <f>IF(ISERR(LN(Table213[[#This Row],[Close]]/E48)),"-",LN(Table213[[#This Row],[Close]]/E48))</f>
        <v>1.884476964735966E-2</v>
      </c>
    </row>
    <row r="50" spans="1:8" x14ac:dyDescent="0.3">
      <c r="A50" s="2">
        <v>43172</v>
      </c>
      <c r="B50" s="1">
        <v>10389.5</v>
      </c>
      <c r="C50" s="1">
        <v>10478.6</v>
      </c>
      <c r="D50" s="1">
        <v>10377.85</v>
      </c>
      <c r="E50" s="1">
        <v>10426.85</v>
      </c>
      <c r="F50" s="1">
        <v>274852794</v>
      </c>
      <c r="G50" s="1">
        <v>23965.25</v>
      </c>
      <c r="H50" s="3">
        <f>IF(ISERR(LN(Table213[[#This Row],[Close]]/E49)),"-",LN(Table213[[#This Row],[Close]]/E49))</f>
        <v>5.228256687392662E-4</v>
      </c>
    </row>
    <row r="51" spans="1:8" x14ac:dyDescent="0.3">
      <c r="A51" s="2">
        <v>43173</v>
      </c>
      <c r="B51" s="1">
        <v>10393.049999999999</v>
      </c>
      <c r="C51" s="1">
        <v>10420.35</v>
      </c>
      <c r="D51" s="1">
        <v>10336.299999999999</v>
      </c>
      <c r="E51" s="1">
        <v>10410.9</v>
      </c>
      <c r="F51" s="1">
        <v>186991169</v>
      </c>
      <c r="G51" s="1">
        <v>9564.68</v>
      </c>
      <c r="H51" s="3">
        <f>IF(ISERR(LN(Table213[[#This Row],[Close]]/E50)),"-",LN(Table213[[#This Row],[Close]]/E50))</f>
        <v>-1.5308757533812772E-3</v>
      </c>
    </row>
    <row r="52" spans="1:8" x14ac:dyDescent="0.3">
      <c r="A52" s="2">
        <v>43174</v>
      </c>
      <c r="B52" s="1">
        <v>10405.450000000001</v>
      </c>
      <c r="C52" s="1">
        <v>10420</v>
      </c>
      <c r="D52" s="1">
        <v>10346.200000000001</v>
      </c>
      <c r="E52" s="1">
        <v>10360.15</v>
      </c>
      <c r="F52" s="1">
        <v>179308593</v>
      </c>
      <c r="G52" s="1">
        <v>8588.01</v>
      </c>
      <c r="H52" s="3">
        <f>IF(ISERR(LN(Table213[[#This Row],[Close]]/E51)),"-",LN(Table213[[#This Row],[Close]]/E51))</f>
        <v>-4.8866187302434253E-3</v>
      </c>
    </row>
    <row r="53" spans="1:8" x14ac:dyDescent="0.3">
      <c r="A53" s="2">
        <v>43175</v>
      </c>
      <c r="B53" s="1">
        <v>10345.15</v>
      </c>
      <c r="C53" s="1">
        <v>10346.299999999999</v>
      </c>
      <c r="D53" s="1">
        <v>10180.25</v>
      </c>
      <c r="E53" s="1">
        <v>10195.15</v>
      </c>
      <c r="F53" s="1">
        <v>338702439</v>
      </c>
      <c r="G53" s="1">
        <v>18811.97</v>
      </c>
      <c r="H53" s="3">
        <f>IF(ISERR(LN(Table213[[#This Row],[Close]]/E52)),"-",LN(Table213[[#This Row],[Close]]/E52))</f>
        <v>-1.6054598478163293E-2</v>
      </c>
    </row>
    <row r="54" spans="1:8" x14ac:dyDescent="0.3">
      <c r="A54" s="2">
        <v>43178</v>
      </c>
      <c r="B54" s="1">
        <v>10215.35</v>
      </c>
      <c r="C54" s="1">
        <v>10224.549999999999</v>
      </c>
      <c r="D54" s="1">
        <v>10075.299999999999</v>
      </c>
      <c r="E54" s="1">
        <v>10094.25</v>
      </c>
      <c r="F54" s="1">
        <v>216670033</v>
      </c>
      <c r="G54" s="1">
        <v>11111.43</v>
      </c>
      <c r="H54" s="3">
        <f>IF(ISERR(LN(Table213[[#This Row],[Close]]/E53)),"-",LN(Table213[[#This Row],[Close]]/E53))</f>
        <v>-9.9461622130384876E-3</v>
      </c>
    </row>
    <row r="55" spans="1:8" x14ac:dyDescent="0.3">
      <c r="A55" s="2">
        <v>43179</v>
      </c>
      <c r="B55" s="1">
        <v>10051.549999999999</v>
      </c>
      <c r="C55" s="1">
        <v>10155.65</v>
      </c>
      <c r="D55" s="1">
        <v>10049.1</v>
      </c>
      <c r="E55" s="1">
        <v>10124.35</v>
      </c>
      <c r="F55" s="1">
        <v>209327593</v>
      </c>
      <c r="G55" s="1">
        <v>10947.12</v>
      </c>
      <c r="H55" s="3">
        <f>IF(ISERR(LN(Table213[[#This Row],[Close]]/E54)),"-",LN(Table213[[#This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IF(ISERR(LN(Table213[[#This Row],[Close]]/E55)),"-",LN(Table213[[#This Row],[Close]]/E55))</f>
        <v>3.0473997429050059E-3</v>
      </c>
    </row>
    <row r="57" spans="1:8" x14ac:dyDescent="0.3">
      <c r="A57" s="2">
        <v>43181</v>
      </c>
      <c r="B57" s="1">
        <v>10167.5</v>
      </c>
      <c r="C57" s="1">
        <v>10207.85</v>
      </c>
      <c r="D57" s="1">
        <v>10105.4</v>
      </c>
      <c r="E57" s="1">
        <v>10114.75</v>
      </c>
      <c r="F57" s="1">
        <v>237632983</v>
      </c>
      <c r="G57" s="1">
        <v>11558.88</v>
      </c>
      <c r="H57" s="3">
        <f>IF(ISERR(LN(Table213[[#This Row],[Close]]/E56)),"-",LN(Table213[[#This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IF(ISERR(LN(Table213[[#This Row],[Close]]/E57)),"-",LN(Table213[[#This Row],[Close]]/E57))</f>
        <v>-1.1604680566535094E-2</v>
      </c>
    </row>
    <row r="59" spans="1:8" x14ac:dyDescent="0.3">
      <c r="A59" s="2">
        <v>43185</v>
      </c>
      <c r="B59" s="1">
        <v>9989.15</v>
      </c>
      <c r="C59" s="1">
        <v>10143.5</v>
      </c>
      <c r="D59" s="1">
        <v>9958.5499999999993</v>
      </c>
      <c r="E59" s="1">
        <v>10130.65</v>
      </c>
      <c r="F59" s="1">
        <v>270665332</v>
      </c>
      <c r="G59" s="1">
        <v>12695.47</v>
      </c>
      <c r="H59" s="3">
        <f>IF(ISERR(LN(Table213[[#This Row],[Close]]/E58)),"-",LN(Table213[[#This Row],[Close]]/E58))</f>
        <v>1.317540806700627E-2</v>
      </c>
    </row>
    <row r="60" spans="1:8" x14ac:dyDescent="0.3">
      <c r="A60" s="2">
        <v>43186</v>
      </c>
      <c r="B60" s="1">
        <v>10188</v>
      </c>
      <c r="C60" s="1">
        <v>10207.9</v>
      </c>
      <c r="D60" s="1">
        <v>10139.65</v>
      </c>
      <c r="E60" s="1">
        <v>10184.15</v>
      </c>
      <c r="F60" s="1">
        <v>232713976</v>
      </c>
      <c r="G60" s="1">
        <v>11175.79</v>
      </c>
      <c r="H60" s="3">
        <f>IF(ISERR(LN(Table213[[#This Row],[Close]]/E59)),"-",LN(Table213[[#This Row],[Close]]/E59))</f>
        <v>5.2671080872007661E-3</v>
      </c>
    </row>
    <row r="61" spans="1:8" x14ac:dyDescent="0.3">
      <c r="A61" s="2">
        <v>43187</v>
      </c>
      <c r="B61" s="1">
        <v>10143.6</v>
      </c>
      <c r="C61" s="1">
        <v>10158.35</v>
      </c>
      <c r="D61" s="1">
        <v>10096.9</v>
      </c>
      <c r="E61" s="1">
        <v>10113.700000000001</v>
      </c>
      <c r="F61" s="1">
        <v>354977198</v>
      </c>
      <c r="G61" s="1">
        <v>18807.48</v>
      </c>
      <c r="H61" s="3">
        <f>IF(ISERR(LN(Table213[[#This Row],[Close]]/E60)),"-",LN(Table213[[#This Row],[Close]]/E60))</f>
        <v>-6.9416497702654151E-3</v>
      </c>
    </row>
    <row r="62" spans="1:8" x14ac:dyDescent="0.3">
      <c r="A62" s="2">
        <v>43192</v>
      </c>
      <c r="B62" s="1">
        <v>10151.65</v>
      </c>
      <c r="C62" s="1">
        <v>10220.1</v>
      </c>
      <c r="D62" s="1">
        <v>10127.75</v>
      </c>
      <c r="E62" s="1">
        <v>10211.799999999999</v>
      </c>
      <c r="F62" s="1">
        <v>223135459</v>
      </c>
      <c r="G62" s="1">
        <v>10968.95</v>
      </c>
      <c r="H62" s="3">
        <f>IF(ISERR(LN(Table213[[#This Row],[Close]]/E61)),"-",LN(Table213[[#This Row],[Close]]/E61))</f>
        <v>9.6529740222437918E-3</v>
      </c>
    </row>
    <row r="63" spans="1:8" x14ac:dyDescent="0.3">
      <c r="A63" s="2">
        <v>43193</v>
      </c>
      <c r="B63" s="1">
        <v>10186.85</v>
      </c>
      <c r="C63" s="1">
        <v>10255.35</v>
      </c>
      <c r="D63" s="1">
        <v>10171.049999999999</v>
      </c>
      <c r="E63" s="1">
        <v>10245</v>
      </c>
      <c r="F63" s="1">
        <v>211652029</v>
      </c>
      <c r="G63" s="1">
        <v>10167.120000000001</v>
      </c>
      <c r="H63" s="3">
        <f>IF(ISERR(LN(Table213[[#This Row],[Close]]/E62)),"-",LN(Table213[[#This Row],[Close]]/E62))</f>
        <v>3.2458673056040936E-3</v>
      </c>
    </row>
    <row r="64" spans="1:8" x14ac:dyDescent="0.3">
      <c r="A64" s="2">
        <v>43194</v>
      </c>
      <c r="B64" s="1">
        <v>10274.6</v>
      </c>
      <c r="C64" s="1">
        <v>10279.85</v>
      </c>
      <c r="D64" s="1">
        <v>10111.299999999999</v>
      </c>
      <c r="E64" s="1">
        <v>10128.4</v>
      </c>
      <c r="F64" s="1">
        <v>238182921</v>
      </c>
      <c r="G64" s="1">
        <v>11861.79</v>
      </c>
      <c r="H64" s="3">
        <f>IF(ISERR(LN(Table213[[#This Row],[Close]]/E63)),"-",LN(Table213[[#This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IF(ISERR(LN(Table213[[#This Row],[Close]]/E64)),"-",LN(Table213[[#This Row],[Close]]/E64))</f>
        <v>1.9239307493896241E-2</v>
      </c>
    </row>
    <row r="66" spans="1:8" x14ac:dyDescent="0.3">
      <c r="A66" s="2">
        <v>43196</v>
      </c>
      <c r="B66" s="1">
        <v>10322.75</v>
      </c>
      <c r="C66" s="1">
        <v>10350.450000000001</v>
      </c>
      <c r="D66" s="1">
        <v>10290.85</v>
      </c>
      <c r="E66" s="1">
        <v>10331.6</v>
      </c>
      <c r="F66" s="1">
        <v>206355691</v>
      </c>
      <c r="G66" s="1">
        <v>10131.74</v>
      </c>
      <c r="H66" s="3">
        <f>IF(ISERR(LN(Table213[[#This Row],[Close]]/E65)),"-",LN(Table213[[#This Row],[Close]]/E65))</f>
        <v>6.2449322469616732E-4</v>
      </c>
    </row>
    <row r="67" spans="1:8" x14ac:dyDescent="0.3">
      <c r="A67" s="2">
        <v>43199</v>
      </c>
      <c r="B67" s="1">
        <v>10333.700000000001</v>
      </c>
      <c r="C67" s="1">
        <v>10397.700000000001</v>
      </c>
      <c r="D67" s="1">
        <v>10328.5</v>
      </c>
      <c r="E67" s="1">
        <v>10379.35</v>
      </c>
      <c r="F67" s="1">
        <v>228512954</v>
      </c>
      <c r="G67" s="1">
        <v>10714.13</v>
      </c>
      <c r="H67" s="3">
        <f>IF(ISERR(LN(Table213[[#This Row],[Close]]/E66)),"-",LN(Table213[[#This Row],[Close]]/E66))</f>
        <v>4.6110955418090394E-3</v>
      </c>
    </row>
    <row r="68" spans="1:8" x14ac:dyDescent="0.3">
      <c r="A68" s="2">
        <v>43200</v>
      </c>
      <c r="B68" s="1">
        <v>10412.9</v>
      </c>
      <c r="C68" s="1">
        <v>10424.85</v>
      </c>
      <c r="D68" s="1">
        <v>10381.5</v>
      </c>
      <c r="E68" s="1">
        <v>10402.25</v>
      </c>
      <c r="F68" s="1">
        <v>259523888</v>
      </c>
      <c r="G68" s="1">
        <v>11905.12</v>
      </c>
      <c r="H68" s="3">
        <f>IF(ISERR(LN(Table213[[#This Row],[Close]]/E67)),"-",LN(Table213[[#This Row],[Close]]/E67))</f>
        <v>2.2038735486090344E-3</v>
      </c>
    </row>
    <row r="69" spans="1:8" x14ac:dyDescent="0.3">
      <c r="A69" s="2">
        <v>43201</v>
      </c>
      <c r="B69" s="1">
        <v>10428.15</v>
      </c>
      <c r="C69" s="1">
        <v>10428.15</v>
      </c>
      <c r="D69" s="1">
        <v>10355.6</v>
      </c>
      <c r="E69" s="1">
        <v>10417.15</v>
      </c>
      <c r="F69" s="1">
        <v>258077363</v>
      </c>
      <c r="G69" s="1">
        <v>11790.58</v>
      </c>
      <c r="H69" s="3">
        <f>IF(ISERR(LN(Table213[[#This Row],[Close]]/E68)),"-",LN(Table213[[#This Row],[Close]]/E68))</f>
        <v>1.4313575361352732E-3</v>
      </c>
    </row>
    <row r="70" spans="1:8" x14ac:dyDescent="0.3">
      <c r="A70" s="2">
        <v>43202</v>
      </c>
      <c r="B70" s="1">
        <v>10410.65</v>
      </c>
      <c r="C70" s="1">
        <v>10469.9</v>
      </c>
      <c r="D70" s="1">
        <v>10395.25</v>
      </c>
      <c r="E70" s="1">
        <v>10458.65</v>
      </c>
      <c r="F70" s="1">
        <v>246027888</v>
      </c>
      <c r="G70" s="1">
        <v>12249.66</v>
      </c>
      <c r="H70" s="3">
        <f>IF(ISERR(LN(Table213[[#This Row],[Close]]/E69)),"-",LN(Table213[[#This Row],[Close]]/E69))</f>
        <v>3.9759007720501531E-3</v>
      </c>
    </row>
    <row r="71" spans="1:8" x14ac:dyDescent="0.3">
      <c r="A71" s="2">
        <v>43203</v>
      </c>
      <c r="B71" s="1">
        <v>10495.3</v>
      </c>
      <c r="C71" s="1">
        <v>10519.9</v>
      </c>
      <c r="D71" s="1">
        <v>10451.450000000001</v>
      </c>
      <c r="E71" s="1">
        <v>10480.6</v>
      </c>
      <c r="F71" s="1">
        <v>219724716</v>
      </c>
      <c r="G71" s="1">
        <v>12354.55</v>
      </c>
      <c r="H71" s="3">
        <f>IF(ISERR(LN(Table213[[#This Row],[Close]]/E70)),"-",LN(Table213[[#This Row],[Close]]/E70))</f>
        <v>2.0965419525609827E-3</v>
      </c>
    </row>
    <row r="72" spans="1:8" x14ac:dyDescent="0.3">
      <c r="A72" s="2">
        <v>43206</v>
      </c>
      <c r="B72" s="1">
        <v>10398.299999999999</v>
      </c>
      <c r="C72" s="1">
        <v>10540.15</v>
      </c>
      <c r="D72" s="1">
        <v>10396.35</v>
      </c>
      <c r="E72" s="1">
        <v>10528.35</v>
      </c>
      <c r="F72" s="1">
        <v>200950876</v>
      </c>
      <c r="G72" s="1">
        <v>11242.05</v>
      </c>
      <c r="H72" s="3">
        <f>IF(ISERR(LN(Table213[[#This Row],[Close]]/E71)),"-",LN(Table213[[#This Row],[Close]]/E71))</f>
        <v>4.5456895487553045E-3</v>
      </c>
    </row>
    <row r="73" spans="1:8" x14ac:dyDescent="0.3">
      <c r="A73" s="2">
        <v>43207</v>
      </c>
      <c r="B73" s="1">
        <v>10557.3</v>
      </c>
      <c r="C73" s="1">
        <v>10560.45</v>
      </c>
      <c r="D73" s="1">
        <v>10495.65</v>
      </c>
      <c r="E73" s="1">
        <v>10548.7</v>
      </c>
      <c r="F73" s="1">
        <v>212449535</v>
      </c>
      <c r="G73" s="1">
        <v>10501.71</v>
      </c>
      <c r="H73" s="3">
        <f>IF(ISERR(LN(Table213[[#This Row],[Close]]/E72)),"-",LN(Table213[[#This Row],[Close]]/E72))</f>
        <v>1.9310108694935376E-3</v>
      </c>
    </row>
    <row r="74" spans="1:8" x14ac:dyDescent="0.3">
      <c r="A74" s="2">
        <v>43208</v>
      </c>
      <c r="B74" s="1">
        <v>10578.9</v>
      </c>
      <c r="C74" s="1">
        <v>10594.2</v>
      </c>
      <c r="D74" s="1">
        <v>10509.7</v>
      </c>
      <c r="E74" s="1">
        <v>10526.2</v>
      </c>
      <c r="F74" s="1">
        <v>211823044</v>
      </c>
      <c r="G74" s="1">
        <v>9888.65</v>
      </c>
      <c r="H74" s="3">
        <f>IF(ISERR(LN(Table213[[#This Row],[Close]]/E73)),"-",LN(Table213[[#This Row],[Close]]/E73))</f>
        <v>-2.1352422596178809E-3</v>
      </c>
    </row>
    <row r="75" spans="1:8" x14ac:dyDescent="0.3">
      <c r="A75" s="2">
        <v>43209</v>
      </c>
      <c r="B75" s="1">
        <v>10563.65</v>
      </c>
      <c r="C75" s="1">
        <v>10572.2</v>
      </c>
      <c r="D75" s="1">
        <v>10546.2</v>
      </c>
      <c r="E75" s="1">
        <v>10565.3</v>
      </c>
      <c r="F75" s="1">
        <v>270740891</v>
      </c>
      <c r="G75" s="1">
        <v>12559.11</v>
      </c>
      <c r="H75" s="3">
        <f>IF(ISERR(LN(Table213[[#This Row],[Close]]/E74)),"-",LN(Table213[[#This Row],[Close]]/E74))</f>
        <v>3.7076589897762787E-3</v>
      </c>
    </row>
    <row r="76" spans="1:8" x14ac:dyDescent="0.3">
      <c r="A76" s="2">
        <v>43210</v>
      </c>
      <c r="B76" s="1">
        <v>10560.35</v>
      </c>
      <c r="C76" s="1">
        <v>10582.35</v>
      </c>
      <c r="D76" s="1">
        <v>10527.45</v>
      </c>
      <c r="E76" s="1">
        <v>10564.05</v>
      </c>
      <c r="F76" s="1">
        <v>252227268</v>
      </c>
      <c r="G76" s="1">
        <v>15372.66</v>
      </c>
      <c r="H76" s="3">
        <f>IF(ISERR(LN(Table213[[#This Row],[Close]]/E75)),"-",LN(Table213[[#This Row],[Close]]/E75))</f>
        <v>-1.1831883152662677E-4</v>
      </c>
    </row>
    <row r="77" spans="1:8" x14ac:dyDescent="0.3">
      <c r="A77" s="2">
        <v>43213</v>
      </c>
      <c r="B77" s="1">
        <v>10592.8</v>
      </c>
      <c r="C77" s="1">
        <v>10638.35</v>
      </c>
      <c r="D77" s="1">
        <v>10514.95</v>
      </c>
      <c r="E77" s="1">
        <v>10584.7</v>
      </c>
      <c r="F77" s="1">
        <v>200203196</v>
      </c>
      <c r="G77" s="1">
        <v>13642.67</v>
      </c>
      <c r="H77" s="3">
        <f>IF(ISERR(LN(Table213[[#This Row],[Close]]/E76)),"-",LN(Table213[[#This Row],[Close]]/E76))</f>
        <v>1.9528347124542745E-3</v>
      </c>
    </row>
    <row r="78" spans="1:8" x14ac:dyDescent="0.3">
      <c r="A78" s="2">
        <v>43214</v>
      </c>
      <c r="B78" s="1">
        <v>10578.1</v>
      </c>
      <c r="C78" s="1">
        <v>10636.8</v>
      </c>
      <c r="D78" s="1">
        <v>10569</v>
      </c>
      <c r="E78" s="1">
        <v>10614.35</v>
      </c>
      <c r="F78" s="1">
        <v>225972673</v>
      </c>
      <c r="G78" s="1">
        <v>12281.53</v>
      </c>
      <c r="H78" s="3">
        <f>IF(ISERR(LN(Table213[[#This Row],[Close]]/E77)),"-",LN(Table213[[#This Row],[Close]]/E77))</f>
        <v>2.7972969858506736E-3</v>
      </c>
    </row>
    <row r="79" spans="1:8" x14ac:dyDescent="0.3">
      <c r="A79" s="2">
        <v>43215</v>
      </c>
      <c r="B79" s="1">
        <v>10612.4</v>
      </c>
      <c r="C79" s="1">
        <v>10612.6</v>
      </c>
      <c r="D79" s="1">
        <v>10536.45</v>
      </c>
      <c r="E79" s="1">
        <v>10570.55</v>
      </c>
      <c r="F79" s="1">
        <v>195129613</v>
      </c>
      <c r="G79" s="1">
        <v>11125.11</v>
      </c>
      <c r="H79" s="3">
        <f>IF(ISERR(LN(Table213[[#This Row],[Close]]/E78)),"-",LN(Table213[[#This Row],[Close]]/E78))</f>
        <v>-4.1350265905722629E-3</v>
      </c>
    </row>
    <row r="80" spans="1:8" x14ac:dyDescent="0.3">
      <c r="A80" s="2">
        <v>43216</v>
      </c>
      <c r="B80" s="1">
        <v>10586.5</v>
      </c>
      <c r="C80" s="1">
        <v>10628.4</v>
      </c>
      <c r="D80" s="1">
        <v>10559.65</v>
      </c>
      <c r="E80" s="1">
        <v>10617.8</v>
      </c>
      <c r="F80" s="1">
        <v>345536167</v>
      </c>
      <c r="G80" s="1">
        <v>19200.41</v>
      </c>
      <c r="H80" s="3">
        <f>IF(ISERR(LN(Table213[[#This Row],[Close]]/E79)),"-",LN(Table213[[#This Row],[Close]]/E79))</f>
        <v>4.4600054580314101E-3</v>
      </c>
    </row>
    <row r="81" spans="1:8" x14ac:dyDescent="0.3">
      <c r="A81" s="2">
        <v>43217</v>
      </c>
      <c r="B81" s="1">
        <v>10651.65</v>
      </c>
      <c r="C81" s="1">
        <v>10719.8</v>
      </c>
      <c r="D81" s="1">
        <v>10647.55</v>
      </c>
      <c r="E81" s="1">
        <v>10692.3</v>
      </c>
      <c r="F81" s="1">
        <v>306671172</v>
      </c>
      <c r="G81" s="1">
        <v>16886.89</v>
      </c>
      <c r="H81" s="3">
        <f>IF(ISERR(LN(Table213[[#This Row],[Close]]/E80)),"-",LN(Table213[[#This Row],[Close]]/E80))</f>
        <v>6.9920181993261129E-3</v>
      </c>
    </row>
    <row r="82" spans="1:8" x14ac:dyDescent="0.3">
      <c r="A82" s="2">
        <v>43220</v>
      </c>
      <c r="B82" s="1">
        <v>10705.75</v>
      </c>
      <c r="C82" s="1">
        <v>10759</v>
      </c>
      <c r="D82" s="1">
        <v>10704.6</v>
      </c>
      <c r="E82" s="1">
        <v>10739.35</v>
      </c>
      <c r="F82" s="1">
        <v>179163468</v>
      </c>
      <c r="G82" s="1">
        <v>10412.57</v>
      </c>
      <c r="H82" s="3">
        <f>IF(ISERR(LN(Table213[[#This Row],[Close]]/E81)),"-",LN(Table213[[#This Row],[Close]]/E81))</f>
        <v>4.3907095895181257E-3</v>
      </c>
    </row>
    <row r="83" spans="1:8" x14ac:dyDescent="0.3">
      <c r="A83" s="2">
        <v>43222</v>
      </c>
      <c r="B83" s="1">
        <v>10783.85</v>
      </c>
      <c r="C83" s="1">
        <v>10784.65</v>
      </c>
      <c r="D83" s="1">
        <v>10689.8</v>
      </c>
      <c r="E83" s="1">
        <v>10718.05</v>
      </c>
      <c r="F83" s="1">
        <v>236757172</v>
      </c>
      <c r="G83" s="1">
        <v>14820.58</v>
      </c>
      <c r="H83" s="3">
        <f>IF(ISERR(LN(Table213[[#This Row],[Close]]/E82)),"-",LN(Table213[[#This Row],[Close]]/E82))</f>
        <v>-1.9853297227271902E-3</v>
      </c>
    </row>
    <row r="84" spans="1:8" x14ac:dyDescent="0.3">
      <c r="A84" s="2">
        <v>43223</v>
      </c>
      <c r="B84" s="1">
        <v>10720.15</v>
      </c>
      <c r="C84" s="1">
        <v>10720.6</v>
      </c>
      <c r="D84" s="1">
        <v>10647.45</v>
      </c>
      <c r="E84" s="1">
        <v>10679.65</v>
      </c>
      <c r="F84" s="1">
        <v>190869804</v>
      </c>
      <c r="G84" s="1">
        <v>11018.21</v>
      </c>
      <c r="H84" s="3">
        <f>IF(ISERR(LN(Table213[[#This Row],[Close]]/E83)),"-",LN(Table213[[#This Row],[Close]]/E83))</f>
        <v>-3.5891746517569662E-3</v>
      </c>
    </row>
    <row r="85" spans="1:8" x14ac:dyDescent="0.3">
      <c r="A85" s="2">
        <v>43224</v>
      </c>
      <c r="B85" s="1">
        <v>10700.45</v>
      </c>
      <c r="C85" s="1">
        <v>10700.45</v>
      </c>
      <c r="D85" s="1">
        <v>10601.6</v>
      </c>
      <c r="E85" s="1">
        <v>10618.25</v>
      </c>
      <c r="F85" s="1">
        <v>192296041</v>
      </c>
      <c r="G85" s="1">
        <v>9721.56</v>
      </c>
      <c r="H85" s="3">
        <f>IF(ISERR(LN(Table213[[#This Row],[Close]]/E84)),"-",LN(Table213[[#This Row],[Close]]/E84))</f>
        <v>-5.7658426514528623E-3</v>
      </c>
    </row>
    <row r="86" spans="1:8" x14ac:dyDescent="0.3">
      <c r="A86" s="2">
        <v>43227</v>
      </c>
      <c r="B86" s="1">
        <v>10653.15</v>
      </c>
      <c r="C86" s="1">
        <v>10725.65</v>
      </c>
      <c r="D86" s="1">
        <v>10635.65</v>
      </c>
      <c r="E86" s="1">
        <v>10715.5</v>
      </c>
      <c r="F86" s="1">
        <v>173620240</v>
      </c>
      <c r="G86" s="1">
        <v>9239.44</v>
      </c>
      <c r="H86" s="3">
        <f>IF(ISERR(LN(Table213[[#This Row],[Close]]/E85)),"-",LN(Table213[[#This Row],[Close]]/E85))</f>
        <v>9.1170725845766357E-3</v>
      </c>
    </row>
    <row r="87" spans="1:8" x14ac:dyDescent="0.3">
      <c r="A87" s="2">
        <v>43228</v>
      </c>
      <c r="B87" s="1">
        <v>10757.9</v>
      </c>
      <c r="C87" s="1">
        <v>10758.55</v>
      </c>
      <c r="D87" s="1">
        <v>10689.4</v>
      </c>
      <c r="E87" s="1">
        <v>10717.8</v>
      </c>
      <c r="F87" s="1">
        <v>278118616</v>
      </c>
      <c r="G87" s="1">
        <v>12783.49</v>
      </c>
      <c r="H87" s="3">
        <f>IF(ISERR(LN(Table213[[#This Row],[Close]]/E86)),"-",LN(Table213[[#This Row],[Close]]/E86))</f>
        <v>2.1461930816327936E-4</v>
      </c>
    </row>
    <row r="88" spans="1:8" x14ac:dyDescent="0.3">
      <c r="A88" s="2">
        <v>43229</v>
      </c>
      <c r="B88" s="1">
        <v>10693.35</v>
      </c>
      <c r="C88" s="1">
        <v>10766.25</v>
      </c>
      <c r="D88" s="1">
        <v>10689.85</v>
      </c>
      <c r="E88" s="1">
        <v>10741.7</v>
      </c>
      <c r="F88" s="1">
        <v>222115640</v>
      </c>
      <c r="G88" s="1">
        <v>10390.92</v>
      </c>
      <c r="H88" s="3">
        <f>IF(ISERR(LN(Table213[[#This Row],[Close]]/E87)),"-",LN(Table213[[#This Row],[Close]]/E87))</f>
        <v>2.2274526323300824E-3</v>
      </c>
    </row>
    <row r="89" spans="1:8" x14ac:dyDescent="0.3">
      <c r="A89" s="2">
        <v>43230</v>
      </c>
      <c r="B89" s="1">
        <v>10779.65</v>
      </c>
      <c r="C89" s="1">
        <v>10785.55</v>
      </c>
      <c r="D89" s="1">
        <v>10705</v>
      </c>
      <c r="E89" s="1">
        <v>10716.55</v>
      </c>
      <c r="F89" s="1">
        <v>197988475</v>
      </c>
      <c r="G89" s="1">
        <v>10526.38</v>
      </c>
      <c r="H89" s="3">
        <f>IF(ISERR(LN(Table213[[#This Row],[Close]]/E88)),"-",LN(Table213[[#This Row],[Close]]/E88))</f>
        <v>-2.3440878464996416E-3</v>
      </c>
    </row>
    <row r="90" spans="1:8" x14ac:dyDescent="0.3">
      <c r="A90" s="2">
        <v>43231</v>
      </c>
      <c r="B90" s="1">
        <v>10741.95</v>
      </c>
      <c r="C90" s="1">
        <v>10812.05</v>
      </c>
      <c r="D90" s="1">
        <v>10724.45</v>
      </c>
      <c r="E90" s="1">
        <v>10806.5</v>
      </c>
      <c r="F90" s="1">
        <v>209392114</v>
      </c>
      <c r="G90" s="1">
        <v>10432.43</v>
      </c>
      <c r="H90" s="3">
        <f>IF(ISERR(LN(Table213[[#This Row],[Close]]/E89)),"-",LN(Table213[[#This Row],[Close]]/E89))</f>
        <v>8.3585294552487952E-3</v>
      </c>
    </row>
    <row r="91" spans="1:8" x14ac:dyDescent="0.3">
      <c r="A91" s="2">
        <v>43234</v>
      </c>
      <c r="B91" s="1">
        <v>10815.15</v>
      </c>
      <c r="C91" s="1">
        <v>10834.85</v>
      </c>
      <c r="D91" s="1">
        <v>10774.75</v>
      </c>
      <c r="E91" s="1">
        <v>10806.6</v>
      </c>
      <c r="F91" s="1">
        <v>176697512</v>
      </c>
      <c r="G91" s="1">
        <v>9075.44</v>
      </c>
      <c r="H91" s="3">
        <f>IF(ISERR(LN(Table213[[#This Row],[Close]]/E90)),"-",LN(Table213[[#This Row],[Close]]/E90))</f>
        <v>9.2536470936592816E-6</v>
      </c>
    </row>
    <row r="92" spans="1:8" x14ac:dyDescent="0.3">
      <c r="A92" s="2">
        <v>43235</v>
      </c>
      <c r="B92" s="1">
        <v>10812.6</v>
      </c>
      <c r="C92" s="1">
        <v>10929.2</v>
      </c>
      <c r="D92" s="1">
        <v>10781.4</v>
      </c>
      <c r="E92" s="1">
        <v>10801.85</v>
      </c>
      <c r="F92" s="1">
        <v>262202312</v>
      </c>
      <c r="G92" s="1">
        <v>13582.7</v>
      </c>
      <c r="H92" s="3">
        <f>IF(ISERR(LN(Table213[[#This Row],[Close]]/E91)),"-",LN(Table213[[#This Row],[Close]]/E91))</f>
        <v>-4.3964283199478618E-4</v>
      </c>
    </row>
    <row r="93" spans="1:8" x14ac:dyDescent="0.3">
      <c r="A93" s="2">
        <v>43236</v>
      </c>
      <c r="B93" s="1">
        <v>10751.95</v>
      </c>
      <c r="C93" s="1">
        <v>10790.45</v>
      </c>
      <c r="D93" s="1">
        <v>10699.7</v>
      </c>
      <c r="E93" s="1">
        <v>10741.1</v>
      </c>
      <c r="F93" s="1">
        <v>238221884</v>
      </c>
      <c r="G93" s="1">
        <v>11359.48</v>
      </c>
      <c r="H93" s="3">
        <f>IF(ISERR(LN(Table213[[#This Row],[Close]]/E92)),"-",LN(Table213[[#This Row],[Close]]/E92))</f>
        <v>-5.6399110642633577E-3</v>
      </c>
    </row>
    <row r="94" spans="1:8" x14ac:dyDescent="0.3">
      <c r="A94" s="2">
        <v>43237</v>
      </c>
      <c r="B94" s="1">
        <v>10775.6</v>
      </c>
      <c r="C94" s="1">
        <v>10777.25</v>
      </c>
      <c r="D94" s="1">
        <v>10664.5</v>
      </c>
      <c r="E94" s="1">
        <v>10682.7</v>
      </c>
      <c r="F94" s="1">
        <v>220738923</v>
      </c>
      <c r="G94" s="1">
        <v>12506.3</v>
      </c>
      <c r="H94" s="3">
        <f>IF(ISERR(LN(Table213[[#This Row],[Close]]/E93)),"-",LN(Table213[[#This Row],[Close]]/E93))</f>
        <v>-5.4518941226662544E-3</v>
      </c>
    </row>
    <row r="95" spans="1:8" x14ac:dyDescent="0.3">
      <c r="A95" s="2">
        <v>43238</v>
      </c>
      <c r="B95" s="1">
        <v>10671.85</v>
      </c>
      <c r="C95" s="1">
        <v>10674.95</v>
      </c>
      <c r="D95" s="1">
        <v>10589.1</v>
      </c>
      <c r="E95" s="1">
        <v>10596.4</v>
      </c>
      <c r="F95" s="1">
        <v>229908939</v>
      </c>
      <c r="G95" s="1">
        <v>13908.47</v>
      </c>
      <c r="H95" s="3">
        <f>IF(ISERR(LN(Table213[[#This Row],[Close]]/E94)),"-",LN(Table213[[#This Row],[Close]]/E94))</f>
        <v>-8.1112897783238019E-3</v>
      </c>
    </row>
    <row r="96" spans="1:8" x14ac:dyDescent="0.3">
      <c r="A96" s="2">
        <v>43241</v>
      </c>
      <c r="B96" s="1">
        <v>10616.7</v>
      </c>
      <c r="C96" s="1">
        <v>10621.7</v>
      </c>
      <c r="D96" s="1">
        <v>10505.8</v>
      </c>
      <c r="E96" s="1">
        <v>10516.7</v>
      </c>
      <c r="F96" s="1">
        <v>197294184</v>
      </c>
      <c r="G96" s="1">
        <v>11346.13</v>
      </c>
      <c r="H96" s="3">
        <f>IF(ISERR(LN(Table213[[#This Row],[Close]]/E95)),"-",LN(Table213[[#This Row],[Close]]/E95))</f>
        <v>-7.5498509054843163E-3</v>
      </c>
    </row>
    <row r="97" spans="1:8" x14ac:dyDescent="0.3">
      <c r="A97" s="2">
        <v>43242</v>
      </c>
      <c r="B97" s="1">
        <v>10518.45</v>
      </c>
      <c r="C97" s="1">
        <v>10558.6</v>
      </c>
      <c r="D97" s="1">
        <v>10490.55</v>
      </c>
      <c r="E97" s="1">
        <v>10536.7</v>
      </c>
      <c r="F97" s="1">
        <v>249236637</v>
      </c>
      <c r="G97" s="1">
        <v>12017.36</v>
      </c>
      <c r="H97" s="3">
        <f>IF(ISERR(LN(Table213[[#This Row],[Close]]/E96)),"-",LN(Table213[[#This Row],[Close]]/E96))</f>
        <v>1.8999312240523454E-3</v>
      </c>
    </row>
    <row r="98" spans="1:8" x14ac:dyDescent="0.3">
      <c r="A98" s="2">
        <v>43243</v>
      </c>
      <c r="B98" s="1">
        <v>10521.1</v>
      </c>
      <c r="C98" s="1">
        <v>10533.55</v>
      </c>
      <c r="D98" s="1">
        <v>10417.799999999999</v>
      </c>
      <c r="E98" s="1">
        <v>10430.35</v>
      </c>
      <c r="F98" s="1">
        <v>299919120</v>
      </c>
      <c r="G98" s="1">
        <v>13456.6</v>
      </c>
      <c r="H98" s="3">
        <f>IF(ISERR(LN(Table213[[#This Row],[Close]]/E97)),"-",LN(Table213[[#This Row],[Close]]/E97))</f>
        <v>-1.0144575613613642E-2</v>
      </c>
    </row>
    <row r="99" spans="1:8" x14ac:dyDescent="0.3">
      <c r="A99" s="2">
        <v>43244</v>
      </c>
      <c r="B99" s="1">
        <v>10464.85</v>
      </c>
      <c r="C99" s="1">
        <v>10535.15</v>
      </c>
      <c r="D99" s="1">
        <v>10419.799999999999</v>
      </c>
      <c r="E99" s="1">
        <v>10513.85</v>
      </c>
      <c r="F99" s="1">
        <v>306792497</v>
      </c>
      <c r="G99" s="1">
        <v>12914.16</v>
      </c>
      <c r="H99" s="3">
        <f>IF(ISERR(LN(Table213[[#This Row],[Close]]/E98)),"-",LN(Table213[[#This Row],[Close]]/E98))</f>
        <v>7.9736101068204873E-3</v>
      </c>
    </row>
    <row r="100" spans="1:8" x14ac:dyDescent="0.3">
      <c r="A100" s="2">
        <v>43245</v>
      </c>
      <c r="B100" s="1">
        <v>10533.05</v>
      </c>
      <c r="C100" s="1">
        <v>10628.05</v>
      </c>
      <c r="D100" s="1">
        <v>10524</v>
      </c>
      <c r="E100" s="1">
        <v>10605.15</v>
      </c>
      <c r="F100" s="1">
        <v>268914888</v>
      </c>
      <c r="G100" s="1">
        <v>12431.16</v>
      </c>
      <c r="H100" s="3">
        <f>IF(ISERR(LN(Table213[[#This Row],[Close]]/E99)),"-",LN(Table213[[#This Row],[Close]]/E99))</f>
        <v>8.6462965847299792E-3</v>
      </c>
    </row>
    <row r="101" spans="1:8" x14ac:dyDescent="0.3">
      <c r="A101" s="2">
        <v>43248</v>
      </c>
      <c r="B101" s="1">
        <v>10648.35</v>
      </c>
      <c r="C101" s="1">
        <v>10709.8</v>
      </c>
      <c r="D101" s="1">
        <v>10640.55</v>
      </c>
      <c r="E101" s="1">
        <v>10688.65</v>
      </c>
      <c r="F101" s="1">
        <v>239786001</v>
      </c>
      <c r="G101" s="1">
        <v>11764.35</v>
      </c>
      <c r="H101" s="3">
        <f>IF(ISERR(LN(Table213[[#This Row],[Close]]/E100)),"-",LN(Table213[[#This Row],[Close]]/E100))</f>
        <v>7.8426986251568815E-3</v>
      </c>
    </row>
    <row r="102" spans="1:8" x14ac:dyDescent="0.3">
      <c r="A102" s="2">
        <v>43249</v>
      </c>
      <c r="B102" s="1">
        <v>10689.4</v>
      </c>
      <c r="C102" s="1">
        <v>10717.25</v>
      </c>
      <c r="D102" s="1">
        <v>10616.1</v>
      </c>
      <c r="E102" s="1">
        <v>10633.3</v>
      </c>
      <c r="F102" s="1">
        <v>232761575</v>
      </c>
      <c r="G102" s="1">
        <v>11817.39</v>
      </c>
      <c r="H102" s="3">
        <f>IF(ISERR(LN(Table213[[#This Row],[Close]]/E101)),"-",LN(Table213[[#This Row],[Close]]/E101))</f>
        <v>-5.1918444918060431E-3</v>
      </c>
    </row>
    <row r="103" spans="1:8" x14ac:dyDescent="0.3">
      <c r="A103" s="2">
        <v>43250</v>
      </c>
      <c r="B103" s="1">
        <v>10579</v>
      </c>
      <c r="C103" s="1">
        <v>10648.7</v>
      </c>
      <c r="D103" s="1">
        <v>10558.45</v>
      </c>
      <c r="E103" s="1">
        <v>10614.35</v>
      </c>
      <c r="F103" s="1">
        <v>246124259</v>
      </c>
      <c r="G103" s="1">
        <v>12224.76</v>
      </c>
      <c r="H103" s="3">
        <f>IF(ISERR(LN(Table213[[#This Row],[Close]]/E102)),"-",LN(Table213[[#This Row],[Close]]/E102))</f>
        <v>-1.7837271438870593E-3</v>
      </c>
    </row>
    <row r="104" spans="1:8" x14ac:dyDescent="0.3">
      <c r="A104" s="2">
        <v>43251</v>
      </c>
      <c r="B104" s="1">
        <v>10670.1</v>
      </c>
      <c r="C104" s="1">
        <v>10763.8</v>
      </c>
      <c r="D104" s="1">
        <v>10620.4</v>
      </c>
      <c r="E104" s="1">
        <v>10736.15</v>
      </c>
      <c r="F104" s="1">
        <v>629198569</v>
      </c>
      <c r="G104" s="1">
        <v>29479.77</v>
      </c>
      <c r="H104" s="3">
        <f>IF(ISERR(LN(Table213[[#This Row],[Close]]/E103)),"-",LN(Table213[[#This Row],[Close]]/E103))</f>
        <v>1.1409692638126136E-2</v>
      </c>
    </row>
    <row r="105" spans="1:8" x14ac:dyDescent="0.3">
      <c r="A105" s="2">
        <v>43252</v>
      </c>
      <c r="B105" s="1">
        <v>10738.45</v>
      </c>
      <c r="C105" s="1">
        <v>10764.75</v>
      </c>
      <c r="D105" s="1">
        <v>10681.5</v>
      </c>
      <c r="E105" s="1">
        <v>10696.2</v>
      </c>
      <c r="F105" s="1">
        <v>227355567</v>
      </c>
      <c r="G105" s="1">
        <v>12965.01</v>
      </c>
      <c r="H105" s="3">
        <f>IF(ISERR(LN(Table213[[#This Row],[Close]]/E104)),"-",LN(Table213[[#This Row],[Close]]/E104))</f>
        <v>-3.7280136120426276E-3</v>
      </c>
    </row>
    <row r="106" spans="1:8" x14ac:dyDescent="0.3">
      <c r="A106" s="2">
        <v>43255</v>
      </c>
      <c r="B106" s="1">
        <v>10765.95</v>
      </c>
      <c r="C106" s="1">
        <v>10770.3</v>
      </c>
      <c r="D106" s="1">
        <v>10618.35</v>
      </c>
      <c r="E106" s="1">
        <v>10628.5</v>
      </c>
      <c r="F106" s="1">
        <v>210148313</v>
      </c>
      <c r="G106" s="1">
        <v>14120.49</v>
      </c>
      <c r="H106" s="3">
        <f>IF(ISERR(LN(Table213[[#This Row],[Close]]/E105)),"-",LN(Table213[[#This Row],[Close]]/E105))</f>
        <v>-6.3494658726906857E-3</v>
      </c>
    </row>
    <row r="107" spans="1:8" x14ac:dyDescent="0.3">
      <c r="A107" s="2">
        <v>43256</v>
      </c>
      <c r="B107" s="1">
        <v>10630.7</v>
      </c>
      <c r="C107" s="1">
        <v>10633.15</v>
      </c>
      <c r="D107" s="1">
        <v>10550.9</v>
      </c>
      <c r="E107" s="1">
        <v>10593.15</v>
      </c>
      <c r="F107" s="1">
        <v>172898027</v>
      </c>
      <c r="G107" s="1">
        <v>10027.540000000001</v>
      </c>
      <c r="H107" s="3">
        <f>IF(ISERR(LN(Table213[[#This Row],[Close]]/E106)),"-",LN(Table213[[#This Row],[Close]]/E106))</f>
        <v>-3.3315065224060682E-3</v>
      </c>
    </row>
    <row r="108" spans="1:8" x14ac:dyDescent="0.3">
      <c r="A108" s="2">
        <v>43257</v>
      </c>
      <c r="B108" s="1">
        <v>10603.45</v>
      </c>
      <c r="C108" s="1">
        <v>10698.35</v>
      </c>
      <c r="D108" s="1">
        <v>10587.5</v>
      </c>
      <c r="E108" s="1">
        <v>10684.65</v>
      </c>
      <c r="F108" s="1">
        <v>195761429</v>
      </c>
      <c r="G108" s="1">
        <v>9920.75</v>
      </c>
      <c r="H108" s="3">
        <f>IF(ISERR(LN(Table213[[#This Row],[Close]]/E107)),"-",LN(Table213[[#This Row],[Close]]/E107))</f>
        <v>8.6005662256969095E-3</v>
      </c>
    </row>
    <row r="109" spans="1:8" x14ac:dyDescent="0.3">
      <c r="A109" s="2">
        <v>43258</v>
      </c>
      <c r="B109" s="1">
        <v>10722.6</v>
      </c>
      <c r="C109" s="1">
        <v>10818</v>
      </c>
      <c r="D109" s="1">
        <v>10722.6</v>
      </c>
      <c r="E109" s="1">
        <v>10768.35</v>
      </c>
      <c r="F109" s="1">
        <v>227663151</v>
      </c>
      <c r="G109" s="1">
        <v>11315.24</v>
      </c>
      <c r="H109" s="3">
        <f>IF(ISERR(LN(Table213[[#This Row],[Close]]/E108)),"-",LN(Table213[[#This Row],[Close]]/E108))</f>
        <v>7.8031440545139521E-3</v>
      </c>
    </row>
    <row r="110" spans="1:8" x14ac:dyDescent="0.3">
      <c r="A110" s="2">
        <v>43259</v>
      </c>
      <c r="B110" s="1">
        <v>10736.4</v>
      </c>
      <c r="C110" s="1">
        <v>10779.45</v>
      </c>
      <c r="D110" s="1">
        <v>10709.05</v>
      </c>
      <c r="E110" s="1">
        <v>10767.65</v>
      </c>
      <c r="F110" s="1">
        <v>215942528</v>
      </c>
      <c r="G110" s="1">
        <v>12360.88</v>
      </c>
      <c r="H110" s="3">
        <f>IF(ISERR(LN(Table213[[#This Row],[Close]]/E109)),"-",LN(Table213[[#This Row],[Close]]/E109))</f>
        <v>-6.5007429443483659E-5</v>
      </c>
    </row>
    <row r="111" spans="1:8" x14ac:dyDescent="0.3">
      <c r="A111" s="2">
        <v>43262</v>
      </c>
      <c r="B111" s="1">
        <v>10781.85</v>
      </c>
      <c r="C111" s="1">
        <v>10850.55</v>
      </c>
      <c r="D111" s="1">
        <v>10777.05</v>
      </c>
      <c r="E111" s="1">
        <v>10786.95</v>
      </c>
      <c r="F111" s="1">
        <v>217849903</v>
      </c>
      <c r="G111" s="1">
        <v>11384.97</v>
      </c>
      <c r="H111" s="3">
        <f>IF(ISERR(LN(Table213[[#This Row],[Close]]/E110)),"-",LN(Table213[[#This Row],[Close]]/E110))</f>
        <v>1.7908015140969788E-3</v>
      </c>
    </row>
    <row r="112" spans="1:8" x14ac:dyDescent="0.3">
      <c r="A112" s="2">
        <v>43263</v>
      </c>
      <c r="B112" s="1">
        <v>10816.15</v>
      </c>
      <c r="C112" s="1">
        <v>10856.55</v>
      </c>
      <c r="D112" s="1">
        <v>10789.4</v>
      </c>
      <c r="E112" s="1">
        <v>10842.85</v>
      </c>
      <c r="F112" s="1">
        <v>204419184</v>
      </c>
      <c r="G112" s="1">
        <v>11989.07</v>
      </c>
      <c r="H112" s="3">
        <f>IF(ISERR(LN(Table213[[#This Row],[Close]]/E111)),"-",LN(Table213[[#This Row],[Close]]/E111))</f>
        <v>5.1688064110242352E-3</v>
      </c>
    </row>
    <row r="113" spans="1:8" x14ac:dyDescent="0.3">
      <c r="A113" s="2">
        <v>43264</v>
      </c>
      <c r="B113" s="1">
        <v>10887.5</v>
      </c>
      <c r="C113" s="1">
        <v>10893.25</v>
      </c>
      <c r="D113" s="1">
        <v>10842.65</v>
      </c>
      <c r="E113" s="1">
        <v>10856.7</v>
      </c>
      <c r="F113" s="1">
        <v>220003032</v>
      </c>
      <c r="G113" s="1">
        <v>12982.8</v>
      </c>
      <c r="H113" s="3">
        <f>IF(ISERR(LN(Table213[[#This Row],[Close]]/E112)),"-",LN(Table213[[#This Row],[Close]]/E112))</f>
        <v>1.2765243408948135E-3</v>
      </c>
    </row>
    <row r="114" spans="1:8" x14ac:dyDescent="0.3">
      <c r="A114" s="2">
        <v>43265</v>
      </c>
      <c r="B114" s="1">
        <v>10832.9</v>
      </c>
      <c r="C114" s="1">
        <v>10833.7</v>
      </c>
      <c r="D114" s="1">
        <v>10773.55</v>
      </c>
      <c r="E114" s="1">
        <v>10808.05</v>
      </c>
      <c r="F114" s="1">
        <v>190031664</v>
      </c>
      <c r="G114" s="1">
        <v>11659.79</v>
      </c>
      <c r="H114" s="3">
        <f>IF(ISERR(LN(Table213[[#This Row],[Close]]/E113)),"-",LN(Table213[[#This Row],[Close]]/E113))</f>
        <v>-4.4911740754108491E-3</v>
      </c>
    </row>
    <row r="115" spans="1:8" x14ac:dyDescent="0.3">
      <c r="A115" s="2">
        <v>43266</v>
      </c>
      <c r="B115" s="1">
        <v>10808.65</v>
      </c>
      <c r="C115" s="1">
        <v>10834</v>
      </c>
      <c r="D115" s="1">
        <v>10755.4</v>
      </c>
      <c r="E115" s="1">
        <v>10817.7</v>
      </c>
      <c r="F115" s="1">
        <v>314764425</v>
      </c>
      <c r="G115" s="1">
        <v>19271.43</v>
      </c>
      <c r="H115" s="3">
        <f>IF(ISERR(LN(Table213[[#This Row],[Close]]/E114)),"-",LN(Table213[[#This Row],[Close]]/E114))</f>
        <v>8.9245465618541871E-4</v>
      </c>
    </row>
    <row r="116" spans="1:8" x14ac:dyDescent="0.3">
      <c r="A116" s="2">
        <v>43269</v>
      </c>
      <c r="B116" s="1">
        <v>10830.2</v>
      </c>
      <c r="C116" s="1">
        <v>10830.2</v>
      </c>
      <c r="D116" s="1">
        <v>10787.35</v>
      </c>
      <c r="E116" s="1">
        <v>10799.85</v>
      </c>
      <c r="F116" s="1">
        <v>202727202</v>
      </c>
      <c r="G116" s="1">
        <v>11182.48</v>
      </c>
      <c r="H116" s="3">
        <f>IF(ISERR(LN(Table213[[#This Row],[Close]]/E115)),"-",LN(Table213[[#This Row],[Close]]/E115))</f>
        <v>-1.6514363613613185E-3</v>
      </c>
    </row>
    <row r="117" spans="1:8" x14ac:dyDescent="0.3">
      <c r="A117" s="2">
        <v>43270</v>
      </c>
      <c r="B117" s="1">
        <v>10789.45</v>
      </c>
      <c r="C117" s="1">
        <v>10789.45</v>
      </c>
      <c r="D117" s="1">
        <v>10701.2</v>
      </c>
      <c r="E117" s="1">
        <v>10710.45</v>
      </c>
      <c r="F117" s="1">
        <v>231382790</v>
      </c>
      <c r="G117" s="1">
        <v>12290.16</v>
      </c>
      <c r="H117" s="3">
        <f>IF(ISERR(LN(Table213[[#This Row],[Close]]/E116)),"-",LN(Table213[[#This Row],[Close]]/E116))</f>
        <v>-8.3123447611347413E-3</v>
      </c>
    </row>
    <row r="118" spans="1:8" x14ac:dyDescent="0.3">
      <c r="A118" s="2">
        <v>43271</v>
      </c>
      <c r="B118" s="1">
        <v>10734.65</v>
      </c>
      <c r="C118" s="1">
        <v>10781.8</v>
      </c>
      <c r="D118" s="1">
        <v>10724.05</v>
      </c>
      <c r="E118" s="1">
        <v>10772.05</v>
      </c>
      <c r="F118" s="1">
        <v>199467082</v>
      </c>
      <c r="G118" s="1">
        <v>10858.35</v>
      </c>
      <c r="H118" s="3">
        <f>IF(ISERR(LN(Table213[[#This Row],[Close]]/E117)),"-",LN(Table213[[#This Row],[Close]]/E117))</f>
        <v>5.7349162184533176E-3</v>
      </c>
    </row>
    <row r="119" spans="1:8" x14ac:dyDescent="0.3">
      <c r="A119" s="2">
        <v>43272</v>
      </c>
      <c r="B119" s="1">
        <v>10808.45</v>
      </c>
      <c r="C119" s="1">
        <v>10809.6</v>
      </c>
      <c r="D119" s="1">
        <v>10725.9</v>
      </c>
      <c r="E119" s="1">
        <v>10741.1</v>
      </c>
      <c r="F119" s="1">
        <v>230507383</v>
      </c>
      <c r="G119" s="1">
        <v>12211.18</v>
      </c>
      <c r="H119" s="3">
        <f>IF(ISERR(LN(Table213[[#This Row],[Close]]/E118)),"-",LN(Table213[[#This Row],[Close]]/E118))</f>
        <v>-2.8773119094804597E-3</v>
      </c>
    </row>
    <row r="120" spans="1:8" x14ac:dyDescent="0.3">
      <c r="A120" s="2">
        <v>43273</v>
      </c>
      <c r="B120" s="1">
        <v>10742.7</v>
      </c>
      <c r="C120" s="1">
        <v>10837</v>
      </c>
      <c r="D120" s="1">
        <v>10710.45</v>
      </c>
      <c r="E120" s="1">
        <v>10821.85</v>
      </c>
      <c r="F120" s="1">
        <v>236898415</v>
      </c>
      <c r="G120" s="1">
        <v>13520.01</v>
      </c>
      <c r="H120" s="3">
        <f>IF(ISERR(LN(Table213[[#This Row],[Close]]/E119)),"-",LN(Table213[[#This Row],[Close]]/E119))</f>
        <v>7.489733777589257E-3</v>
      </c>
    </row>
    <row r="121" spans="1:8" x14ac:dyDescent="0.3">
      <c r="A121" s="2">
        <v>43276</v>
      </c>
      <c r="B121" s="1">
        <v>10822.9</v>
      </c>
      <c r="C121" s="1">
        <v>10831.05</v>
      </c>
      <c r="D121" s="1">
        <v>10753.05</v>
      </c>
      <c r="E121" s="1">
        <v>10762.45</v>
      </c>
      <c r="F121" s="1">
        <v>236693278</v>
      </c>
      <c r="G121" s="1">
        <v>12012.41</v>
      </c>
      <c r="H121" s="3">
        <f>IF(ISERR(LN(Table213[[#This Row],[Close]]/E120)),"-",LN(Table213[[#This Row],[Close]]/E120))</f>
        <v>-5.5040144879465814E-3</v>
      </c>
    </row>
    <row r="122" spans="1:8" x14ac:dyDescent="0.3">
      <c r="A122" s="2">
        <v>43277</v>
      </c>
      <c r="B122" s="1">
        <v>10742.7</v>
      </c>
      <c r="C122" s="1">
        <v>10805.25</v>
      </c>
      <c r="D122" s="1">
        <v>10732.55</v>
      </c>
      <c r="E122" s="1">
        <v>10769.15</v>
      </c>
      <c r="F122" s="1">
        <v>226846382</v>
      </c>
      <c r="G122" s="1">
        <v>12113.53</v>
      </c>
      <c r="H122" s="3">
        <f>IF(ISERR(LN(Table213[[#This Row],[Close]]/E121)),"-",LN(Table213[[#This Row],[Close]]/E121))</f>
        <v>6.2234113732792811E-4</v>
      </c>
    </row>
    <row r="123" spans="1:8" x14ac:dyDescent="0.3">
      <c r="A123" s="2">
        <v>43278</v>
      </c>
      <c r="B123" s="1">
        <v>10785.5</v>
      </c>
      <c r="C123" s="1">
        <v>10785.5</v>
      </c>
      <c r="D123" s="1">
        <v>10652.4</v>
      </c>
      <c r="E123" s="1">
        <v>10671.4</v>
      </c>
      <c r="F123" s="1">
        <v>253620792</v>
      </c>
      <c r="G123" s="1">
        <v>13837.03</v>
      </c>
      <c r="H123" s="3">
        <f>IF(ISERR(LN(Table213[[#This Row],[Close]]/E122)),"-",LN(Table213[[#This Row],[Close]]/E122))</f>
        <v>-9.1182994159396107E-3</v>
      </c>
    </row>
    <row r="124" spans="1:8" x14ac:dyDescent="0.3">
      <c r="A124" s="2">
        <v>43279</v>
      </c>
      <c r="B124" s="1">
        <v>10660.8</v>
      </c>
      <c r="C124" s="1">
        <v>10674.2</v>
      </c>
      <c r="D124" s="1">
        <v>10557.7</v>
      </c>
      <c r="E124" s="1">
        <v>10589.1</v>
      </c>
      <c r="F124" s="1">
        <v>363157327</v>
      </c>
      <c r="G124" s="1">
        <v>20187.98</v>
      </c>
      <c r="H124" s="3">
        <f>IF(ISERR(LN(Table213[[#This Row],[Close]]/E123)),"-",LN(Table213[[#This Row],[Close]]/E123))</f>
        <v>-7.7420955375824396E-3</v>
      </c>
    </row>
    <row r="125" spans="1:8" x14ac:dyDescent="0.3">
      <c r="A125" s="2">
        <v>43280</v>
      </c>
      <c r="B125" s="1">
        <v>10612.85</v>
      </c>
      <c r="C125" s="1">
        <v>10723.05</v>
      </c>
      <c r="D125" s="1">
        <v>10612.35</v>
      </c>
      <c r="E125" s="1">
        <v>10714.3</v>
      </c>
      <c r="F125" s="1">
        <v>250327878</v>
      </c>
      <c r="G125" s="1">
        <v>14440.17</v>
      </c>
      <c r="H125" s="3">
        <f>IF(ISERR(LN(Table213[[#This Row],[Close]]/E124)),"-",LN(Table213[[#This Row],[Close]]/E124))</f>
        <v>1.1754127647321299E-2</v>
      </c>
    </row>
    <row r="126" spans="1:8" x14ac:dyDescent="0.3">
      <c r="A126" s="2">
        <v>43283</v>
      </c>
      <c r="B126" s="1">
        <v>10732.35</v>
      </c>
      <c r="C126" s="1">
        <v>10736.15</v>
      </c>
      <c r="D126" s="1">
        <v>10604.65</v>
      </c>
      <c r="E126" s="1">
        <v>10657.3</v>
      </c>
      <c r="F126" s="1">
        <v>304536687</v>
      </c>
      <c r="G126" s="1">
        <v>13591.3</v>
      </c>
      <c r="H126" s="3">
        <f>IF(ISERR(LN(Table213[[#This Row],[Close]]/E125)),"-",LN(Table213[[#This Row],[Close]]/E125))</f>
        <v>-5.334194459439767E-3</v>
      </c>
    </row>
    <row r="127" spans="1:8" x14ac:dyDescent="0.3">
      <c r="A127" s="2">
        <v>43284</v>
      </c>
      <c r="B127" s="1">
        <v>10668.6</v>
      </c>
      <c r="C127" s="1">
        <v>10713.3</v>
      </c>
      <c r="D127" s="1">
        <v>10630.25</v>
      </c>
      <c r="E127" s="1">
        <v>10699.9</v>
      </c>
      <c r="F127" s="1">
        <v>208371545</v>
      </c>
      <c r="G127" s="1">
        <v>10896.89</v>
      </c>
      <c r="H127" s="3">
        <f>IF(ISERR(LN(Table213[[#This Row],[Close]]/E126)),"-",LN(Table213[[#This Row],[Close]]/E126))</f>
        <v>3.9892922757939599E-3</v>
      </c>
    </row>
    <row r="128" spans="1:8" x14ac:dyDescent="0.3">
      <c r="A128" s="2">
        <v>43285</v>
      </c>
      <c r="B128" s="1">
        <v>10715</v>
      </c>
      <c r="C128" s="1">
        <v>10777.15</v>
      </c>
      <c r="D128" s="1">
        <v>10677.75</v>
      </c>
      <c r="E128" s="1">
        <v>10769.9</v>
      </c>
      <c r="F128" s="1">
        <v>179268271</v>
      </c>
      <c r="G128" s="1">
        <v>10388.69</v>
      </c>
      <c r="H128" s="3">
        <f>IF(ISERR(LN(Table213[[#This Row],[Close]]/E127)),"-",LN(Table213[[#This Row],[Close]]/E127))</f>
        <v>6.5208104443272496E-3</v>
      </c>
    </row>
    <row r="129" spans="1:8" x14ac:dyDescent="0.3">
      <c r="A129" s="2">
        <v>43286</v>
      </c>
      <c r="B129" s="1">
        <v>10786.05</v>
      </c>
      <c r="C129" s="1">
        <v>10786.05</v>
      </c>
      <c r="D129" s="1">
        <v>10726.25</v>
      </c>
      <c r="E129" s="1">
        <v>10749.75</v>
      </c>
      <c r="F129" s="1">
        <v>227267176</v>
      </c>
      <c r="G129" s="1">
        <v>13676.58</v>
      </c>
      <c r="H129" s="3">
        <f>IF(ISERR(LN(Table213[[#This Row],[Close]]/E128)),"-",LN(Table213[[#This Row],[Close]]/E128))</f>
        <v>-1.8727075848253383E-3</v>
      </c>
    </row>
    <row r="130" spans="1:8" x14ac:dyDescent="0.3">
      <c r="A130" s="2">
        <v>43287</v>
      </c>
      <c r="B130" s="1">
        <v>10744.15</v>
      </c>
      <c r="C130" s="1">
        <v>10816.35</v>
      </c>
      <c r="D130" s="1">
        <v>10735.05</v>
      </c>
      <c r="E130" s="1">
        <v>10772.65</v>
      </c>
      <c r="F130" s="1">
        <v>256547706</v>
      </c>
      <c r="G130" s="1">
        <v>14006.48</v>
      </c>
      <c r="H130" s="3">
        <f>IF(ISERR(LN(Table213[[#This Row],[Close]]/E129)),"-",LN(Table213[[#This Row],[Close]]/E129))</f>
        <v>2.1280162660109484E-3</v>
      </c>
    </row>
    <row r="131" spans="1:8" x14ac:dyDescent="0.3">
      <c r="A131" s="2">
        <v>43290</v>
      </c>
      <c r="B131" s="1">
        <v>10838.3</v>
      </c>
      <c r="C131" s="1">
        <v>10860.35</v>
      </c>
      <c r="D131" s="1">
        <v>10807.15</v>
      </c>
      <c r="E131" s="1">
        <v>10852.9</v>
      </c>
      <c r="F131" s="1">
        <v>189331016</v>
      </c>
      <c r="G131" s="1">
        <v>10843.92</v>
      </c>
      <c r="H131" s="3">
        <f>IF(ISERR(LN(Table213[[#This Row],[Close]]/E130)),"-",LN(Table213[[#This Row],[Close]]/E130))</f>
        <v>7.4218106239193555E-3</v>
      </c>
    </row>
    <row r="132" spans="1:8" x14ac:dyDescent="0.3">
      <c r="A132" s="2">
        <v>43291</v>
      </c>
      <c r="B132" s="1">
        <v>10902.75</v>
      </c>
      <c r="C132" s="1">
        <v>10956.9</v>
      </c>
      <c r="D132" s="1">
        <v>10876.65</v>
      </c>
      <c r="E132" s="1">
        <v>10947.25</v>
      </c>
      <c r="F132" s="1">
        <v>203061980</v>
      </c>
      <c r="G132" s="1">
        <v>12834.85</v>
      </c>
      <c r="H132" s="3">
        <f>IF(ISERR(LN(Table213[[#This Row],[Close]]/E131)),"-",LN(Table213[[#This Row],[Close]]/E131))</f>
        <v>8.6559577894496902E-3</v>
      </c>
    </row>
    <row r="133" spans="1:8" x14ac:dyDescent="0.3">
      <c r="A133" s="2">
        <v>43292</v>
      </c>
      <c r="B133" s="1">
        <v>10956.4</v>
      </c>
      <c r="C133" s="1">
        <v>10976.65</v>
      </c>
      <c r="D133" s="1">
        <v>10923</v>
      </c>
      <c r="E133" s="1">
        <v>10948.3</v>
      </c>
      <c r="F133" s="1">
        <v>229211999</v>
      </c>
      <c r="G133" s="1">
        <v>15944.45</v>
      </c>
      <c r="H133" s="3">
        <f>IF(ISERR(LN(Table213[[#This Row],[Close]]/E132)),"-",LN(Table213[[#This Row],[Close]]/E132))</f>
        <v>9.5909899573626465E-5</v>
      </c>
    </row>
    <row r="134" spans="1:8" x14ac:dyDescent="0.3">
      <c r="A134" s="2">
        <v>43293</v>
      </c>
      <c r="B134" s="1">
        <v>11006.95</v>
      </c>
      <c r="C134" s="1">
        <v>11078.3</v>
      </c>
      <c r="D134" s="1">
        <v>10999.65</v>
      </c>
      <c r="E134" s="1">
        <v>11023.2</v>
      </c>
      <c r="F134" s="1">
        <v>256034815</v>
      </c>
      <c r="G134" s="1">
        <v>15787.28</v>
      </c>
      <c r="H134" s="3">
        <f>IF(ISERR(LN(Table213[[#This Row],[Close]]/E133)),"-",LN(Table213[[#This Row],[Close]]/E133))</f>
        <v>6.8179496293051707E-3</v>
      </c>
    </row>
    <row r="135" spans="1:8" x14ac:dyDescent="0.3">
      <c r="A135" s="2">
        <v>43294</v>
      </c>
      <c r="B135" s="1">
        <v>11056.9</v>
      </c>
      <c r="C135" s="1">
        <v>11071.35</v>
      </c>
      <c r="D135" s="1">
        <v>10999.75</v>
      </c>
      <c r="E135" s="1">
        <v>11018.9</v>
      </c>
      <c r="F135" s="1">
        <v>241670818</v>
      </c>
      <c r="G135" s="1">
        <v>14744.56</v>
      </c>
      <c r="H135" s="3">
        <f>IF(ISERR(LN(Table213[[#This Row],[Close]]/E134)),"-",LN(Table213[[#This Row],[Close]]/E134))</f>
        <v>-3.9016246678396689E-4</v>
      </c>
    </row>
    <row r="136" spans="1:8" x14ac:dyDescent="0.3">
      <c r="A136" s="2">
        <v>43297</v>
      </c>
      <c r="B136" s="1">
        <v>11018.95</v>
      </c>
      <c r="C136" s="1">
        <v>11019.5</v>
      </c>
      <c r="D136" s="1">
        <v>10926.25</v>
      </c>
      <c r="E136" s="1">
        <v>10936.85</v>
      </c>
      <c r="F136" s="1">
        <v>216971413</v>
      </c>
      <c r="G136" s="1">
        <v>13709.57</v>
      </c>
      <c r="H136" s="3">
        <f>IF(ISERR(LN(Table213[[#This Row],[Close]]/E135)),"-",LN(Table213[[#This Row],[Close]]/E135))</f>
        <v>-7.4741588844156994E-3</v>
      </c>
    </row>
    <row r="137" spans="1:8" x14ac:dyDescent="0.3">
      <c r="A137" s="2">
        <v>43298</v>
      </c>
      <c r="B137" s="1">
        <v>10939.65</v>
      </c>
      <c r="C137" s="1">
        <v>11018.5</v>
      </c>
      <c r="D137" s="1">
        <v>10925.6</v>
      </c>
      <c r="E137" s="1">
        <v>11008.05</v>
      </c>
      <c r="F137" s="1">
        <v>217107580</v>
      </c>
      <c r="G137" s="1">
        <v>12649.4</v>
      </c>
      <c r="H137" s="3">
        <f>IF(ISERR(LN(Table213[[#This Row],[Close]]/E136)),"-",LN(Table213[[#This Row],[Close]]/E136))</f>
        <v>6.4890019854781638E-3</v>
      </c>
    </row>
    <row r="138" spans="1:8" x14ac:dyDescent="0.3">
      <c r="A138" s="2">
        <v>43299</v>
      </c>
      <c r="B138" s="1">
        <v>11060.2</v>
      </c>
      <c r="C138" s="1">
        <v>11076.2</v>
      </c>
      <c r="D138" s="1">
        <v>10956.3</v>
      </c>
      <c r="E138" s="1">
        <v>10980.45</v>
      </c>
      <c r="F138" s="1">
        <v>232502459</v>
      </c>
      <c r="G138" s="1">
        <v>13320.2</v>
      </c>
      <c r="H138" s="3">
        <f>IF(ISERR(LN(Table213[[#This Row],[Close]]/E137)),"-",LN(Table213[[#This Row],[Close]]/E137))</f>
        <v>-2.5104044836980507E-3</v>
      </c>
    </row>
    <row r="139" spans="1:8" x14ac:dyDescent="0.3">
      <c r="A139" s="2">
        <v>43300</v>
      </c>
      <c r="B139" s="1">
        <v>10999.5</v>
      </c>
      <c r="C139" s="1">
        <v>11006.5</v>
      </c>
      <c r="D139" s="1">
        <v>10935.45</v>
      </c>
      <c r="E139" s="1">
        <v>10957.1</v>
      </c>
      <c r="F139" s="1">
        <v>222056399</v>
      </c>
      <c r="G139" s="1">
        <v>12199.98</v>
      </c>
      <c r="H139" s="3">
        <f>IF(ISERR(LN(Table213[[#This Row],[Close]]/E138)),"-",LN(Table213[[#This Row],[Close]]/E138))</f>
        <v>-2.1287708807833992E-3</v>
      </c>
    </row>
    <row r="140" spans="1:8" x14ac:dyDescent="0.3">
      <c r="A140" s="2">
        <v>43301</v>
      </c>
      <c r="B140" s="1">
        <v>10963.5</v>
      </c>
      <c r="C140" s="1">
        <v>11030.25</v>
      </c>
      <c r="D140" s="1">
        <v>10946.2</v>
      </c>
      <c r="E140" s="1">
        <v>11010.2</v>
      </c>
      <c r="F140" s="1">
        <v>193144113</v>
      </c>
      <c r="G140" s="1">
        <v>14105.94</v>
      </c>
      <c r="H140" s="3">
        <f>IF(ISERR(LN(Table213[[#This Row],[Close]]/E139)),"-",LN(Table213[[#This Row],[Close]]/E139))</f>
        <v>4.8344679065168992E-3</v>
      </c>
    </row>
    <row r="141" spans="1:8" x14ac:dyDescent="0.3">
      <c r="A141" s="2">
        <v>43304</v>
      </c>
      <c r="B141" s="1">
        <v>11019.85</v>
      </c>
      <c r="C141" s="1">
        <v>11093.4</v>
      </c>
      <c r="D141" s="1">
        <v>11010.95</v>
      </c>
      <c r="E141" s="1">
        <v>11084.75</v>
      </c>
      <c r="F141" s="1">
        <v>236153085</v>
      </c>
      <c r="G141" s="1">
        <v>14932.51</v>
      </c>
      <c r="H141" s="3">
        <f>IF(ISERR(LN(Table213[[#This Row],[Close]]/E140)),"-",LN(Table213[[#This Row],[Close]]/E140))</f>
        <v>6.7481739405328336E-3</v>
      </c>
    </row>
    <row r="142" spans="1:8" x14ac:dyDescent="0.3">
      <c r="A142" s="2">
        <v>43305</v>
      </c>
      <c r="B142" s="1">
        <v>11109</v>
      </c>
      <c r="C142" s="1">
        <v>11143.4</v>
      </c>
      <c r="D142" s="1">
        <v>11092.5</v>
      </c>
      <c r="E142" s="1">
        <v>11134.3</v>
      </c>
      <c r="F142" s="1">
        <v>212247395</v>
      </c>
      <c r="G142" s="1">
        <v>13931.15</v>
      </c>
      <c r="H142" s="3">
        <f>IF(ISERR(LN(Table213[[#This Row],[Close]]/E141)),"-",LN(Table213[[#This Row],[Close]]/E141))</f>
        <v>4.4601440782581301E-3</v>
      </c>
    </row>
    <row r="143" spans="1:8" x14ac:dyDescent="0.3">
      <c r="A143" s="2">
        <v>43306</v>
      </c>
      <c r="B143" s="1">
        <v>11148.4</v>
      </c>
      <c r="C143" s="1">
        <v>11157.15</v>
      </c>
      <c r="D143" s="1">
        <v>11113.25</v>
      </c>
      <c r="E143" s="1">
        <v>11132</v>
      </c>
      <c r="F143" s="1">
        <v>212333169</v>
      </c>
      <c r="G143" s="1">
        <v>12528.8</v>
      </c>
      <c r="H143" s="3">
        <f>IF(ISERR(LN(Table213[[#This Row],[Close]]/E142)),"-",LN(Table213[[#This Row],[Close]]/E142))</f>
        <v>-2.0659022901692162E-4</v>
      </c>
    </row>
    <row r="144" spans="1:8" x14ac:dyDescent="0.3">
      <c r="A144" s="2">
        <v>43307</v>
      </c>
      <c r="B144" s="1">
        <v>11132.95</v>
      </c>
      <c r="C144" s="1">
        <v>11185.85</v>
      </c>
      <c r="D144" s="1">
        <v>11125.7</v>
      </c>
      <c r="E144" s="1">
        <v>11167.3</v>
      </c>
      <c r="F144" s="1">
        <v>376657398</v>
      </c>
      <c r="G144" s="1">
        <v>21595.33</v>
      </c>
      <c r="H144" s="3">
        <f>IF(ISERR(LN(Table213[[#This Row],[Close]]/E143)),"-",LN(Table213[[#This Row],[Close]]/E143))</f>
        <v>3.1660213088618083E-3</v>
      </c>
    </row>
    <row r="145" spans="1:8" x14ac:dyDescent="0.3">
      <c r="A145" s="2">
        <v>43308</v>
      </c>
      <c r="B145" s="1">
        <v>11232.75</v>
      </c>
      <c r="C145" s="1">
        <v>11283.4</v>
      </c>
      <c r="D145" s="1">
        <v>11210.25</v>
      </c>
      <c r="E145" s="1">
        <v>11278.35</v>
      </c>
      <c r="F145" s="1">
        <v>324343457</v>
      </c>
      <c r="G145" s="1">
        <v>15203.09</v>
      </c>
      <c r="H145" s="3">
        <f>IF(ISERR(LN(Table213[[#This Row],[Close]]/E144)),"-",LN(Table213[[#This Row],[Close]]/E144))</f>
        <v>9.8950938021973352E-3</v>
      </c>
    </row>
    <row r="146" spans="1:8" x14ac:dyDescent="0.3">
      <c r="A146" s="2">
        <v>43311</v>
      </c>
      <c r="B146" s="1">
        <v>11296.65</v>
      </c>
      <c r="C146" s="1">
        <v>11328.1</v>
      </c>
      <c r="D146" s="1">
        <v>11261.45</v>
      </c>
      <c r="E146" s="1">
        <v>11319.55</v>
      </c>
      <c r="F146" s="1">
        <v>287435926</v>
      </c>
      <c r="G146" s="1">
        <v>14716.66</v>
      </c>
      <c r="H146" s="3">
        <f>IF(ISERR(LN(Table213[[#This Row],[Close]]/E145)),"-",LN(Table213[[#This Row],[Close]]/E145))</f>
        <v>3.6463605599989543E-3</v>
      </c>
    </row>
    <row r="147" spans="1:8" x14ac:dyDescent="0.3">
      <c r="A147" s="2">
        <v>43312</v>
      </c>
      <c r="B147" s="1">
        <v>11311.05</v>
      </c>
      <c r="C147" s="1">
        <v>11366</v>
      </c>
      <c r="D147" s="1">
        <v>11267.75</v>
      </c>
      <c r="E147" s="1">
        <v>11356.5</v>
      </c>
      <c r="F147" s="1">
        <v>264430889</v>
      </c>
      <c r="G147" s="1">
        <v>15297.4</v>
      </c>
      <c r="H147" s="3">
        <f>IF(ISERR(LN(Table213[[#This Row],[Close]]/E146)),"-",LN(Table213[[#This Row],[Close]]/E146))</f>
        <v>3.2589478946312938E-3</v>
      </c>
    </row>
    <row r="148" spans="1:8" x14ac:dyDescent="0.3">
      <c r="A148" s="2">
        <v>43313</v>
      </c>
      <c r="B148" s="1">
        <v>11359.8</v>
      </c>
      <c r="C148" s="1">
        <v>11390.55</v>
      </c>
      <c r="D148" s="1">
        <v>11313.55</v>
      </c>
      <c r="E148" s="1">
        <v>11346.2</v>
      </c>
      <c r="F148" s="1">
        <v>278012697</v>
      </c>
      <c r="G148" s="1">
        <v>14436.12</v>
      </c>
      <c r="H148" s="3">
        <f>IF(ISERR(LN(Table213[[#This Row],[Close]]/E147)),"-",LN(Table213[[#This Row],[Close]]/E147))</f>
        <v>-9.0738112265936017E-4</v>
      </c>
    </row>
    <row r="149" spans="1:8" x14ac:dyDescent="0.3">
      <c r="A149" s="2">
        <v>43314</v>
      </c>
      <c r="B149" s="1">
        <v>11328.9</v>
      </c>
      <c r="C149" s="1">
        <v>11328.9</v>
      </c>
      <c r="D149" s="1">
        <v>11234.95</v>
      </c>
      <c r="E149" s="1">
        <v>11244.7</v>
      </c>
      <c r="F149" s="1">
        <v>216533127</v>
      </c>
      <c r="G149" s="1">
        <v>12267.66</v>
      </c>
      <c r="H149" s="3">
        <f>IF(ISERR(LN(Table213[[#This Row],[Close]]/E148)),"-",LN(Table213[[#This Row],[Close]]/E148))</f>
        <v>-8.9859795750619302E-3</v>
      </c>
    </row>
    <row r="150" spans="1:8" x14ac:dyDescent="0.3">
      <c r="A150" s="2">
        <v>43315</v>
      </c>
      <c r="B150" s="1">
        <v>11297.8</v>
      </c>
      <c r="C150" s="1">
        <v>11368</v>
      </c>
      <c r="D150" s="1">
        <v>11294.55</v>
      </c>
      <c r="E150" s="1">
        <v>11360.8</v>
      </c>
      <c r="F150" s="1">
        <v>225146360</v>
      </c>
      <c r="G150" s="1">
        <v>12984.66</v>
      </c>
      <c r="H150" s="3">
        <f>IF(ISERR(LN(Table213[[#This Row],[Close]]/E149)),"-",LN(Table213[[#This Row],[Close]]/E149))</f>
        <v>1.0271926817053497E-2</v>
      </c>
    </row>
    <row r="151" spans="1:8" x14ac:dyDescent="0.3">
      <c r="A151" s="2">
        <v>43318</v>
      </c>
      <c r="B151" s="1">
        <v>11401.5</v>
      </c>
      <c r="C151" s="1">
        <v>11427.65</v>
      </c>
      <c r="D151" s="1">
        <v>11370.6</v>
      </c>
      <c r="E151" s="1">
        <v>11387.1</v>
      </c>
      <c r="F151" s="1">
        <v>210002582</v>
      </c>
      <c r="G151" s="1">
        <v>11321.55</v>
      </c>
      <c r="H151" s="3">
        <f>IF(ISERR(LN(Table213[[#This Row],[Close]]/E150)),"-",LN(Table213[[#This Row],[Close]]/E150))</f>
        <v>2.312302385563333E-3</v>
      </c>
    </row>
    <row r="152" spans="1:8" x14ac:dyDescent="0.3">
      <c r="A152" s="2">
        <v>43319</v>
      </c>
      <c r="B152" s="1">
        <v>11423.15</v>
      </c>
      <c r="C152" s="1">
        <v>11428.95</v>
      </c>
      <c r="D152" s="1">
        <v>11359.7</v>
      </c>
      <c r="E152" s="1">
        <v>11389.45</v>
      </c>
      <c r="F152" s="1">
        <v>233409612</v>
      </c>
      <c r="G152" s="1">
        <v>12457.71</v>
      </c>
      <c r="H152" s="3">
        <f>IF(ISERR(LN(Table213[[#This Row],[Close]]/E151)),"-",LN(Table213[[#This Row],[Close]]/E151))</f>
        <v>2.0635258705455244E-4</v>
      </c>
    </row>
    <row r="153" spans="1:8" x14ac:dyDescent="0.3">
      <c r="A153" s="2">
        <v>43320</v>
      </c>
      <c r="B153" s="1">
        <v>11412.5</v>
      </c>
      <c r="C153" s="1">
        <v>11459.95</v>
      </c>
      <c r="D153" s="1">
        <v>11379.3</v>
      </c>
      <c r="E153" s="1">
        <v>11450</v>
      </c>
      <c r="F153" s="1">
        <v>217047641</v>
      </c>
      <c r="G153" s="1">
        <v>12422.62</v>
      </c>
      <c r="H153" s="3">
        <f>IF(ISERR(LN(Table213[[#This Row],[Close]]/E152)),"-",LN(Table213[[#This Row],[Close]]/E152))</f>
        <v>5.3022416789647508E-3</v>
      </c>
    </row>
    <row r="154" spans="1:8" x14ac:dyDescent="0.3">
      <c r="A154" s="2">
        <v>43321</v>
      </c>
      <c r="B154" s="1">
        <v>11493.25</v>
      </c>
      <c r="C154" s="1">
        <v>11495.2</v>
      </c>
      <c r="D154" s="1">
        <v>11454.1</v>
      </c>
      <c r="E154" s="1">
        <v>11470.7</v>
      </c>
      <c r="F154" s="1">
        <v>311521403</v>
      </c>
      <c r="G154" s="1">
        <v>15842.76</v>
      </c>
      <c r="H154" s="3">
        <f>IF(ISERR(LN(Table213[[#This Row],[Close]]/E153)),"-",LN(Table213[[#This Row],[Close]]/E153))</f>
        <v>1.806228049557314E-3</v>
      </c>
    </row>
    <row r="155" spans="1:8" x14ac:dyDescent="0.3">
      <c r="A155" s="2">
        <v>43322</v>
      </c>
      <c r="B155" s="1">
        <v>11474.95</v>
      </c>
      <c r="C155" s="1">
        <v>11478.75</v>
      </c>
      <c r="D155" s="1">
        <v>11419.65</v>
      </c>
      <c r="E155" s="1">
        <v>11429.5</v>
      </c>
      <c r="F155" s="1">
        <v>336424182</v>
      </c>
      <c r="G155" s="1">
        <v>15738.26</v>
      </c>
      <c r="H155" s="3">
        <f>IF(ISERR(LN(Table213[[#This Row],[Close]]/E154)),"-",LN(Table213[[#This Row],[Close]]/E154))</f>
        <v>-3.5982257318400699E-3</v>
      </c>
    </row>
    <row r="156" spans="1:8" x14ac:dyDescent="0.3">
      <c r="A156" s="2">
        <v>43325</v>
      </c>
      <c r="B156" s="1">
        <v>11369.6</v>
      </c>
      <c r="C156" s="1">
        <v>11406.3</v>
      </c>
      <c r="D156" s="1">
        <v>11340.3</v>
      </c>
      <c r="E156" s="1">
        <v>11355.75</v>
      </c>
      <c r="F156" s="1">
        <v>254466760</v>
      </c>
      <c r="G156" s="1">
        <v>12899.22</v>
      </c>
      <c r="H156" s="3">
        <f>IF(ISERR(LN(Table213[[#This Row],[Close]]/E155)),"-",LN(Table213[[#This Row],[Close]]/E155))</f>
        <v>-6.4735087435117758E-3</v>
      </c>
    </row>
    <row r="157" spans="1:8" x14ac:dyDescent="0.3">
      <c r="A157" s="2">
        <v>43326</v>
      </c>
      <c r="B157" s="1">
        <v>11381.7</v>
      </c>
      <c r="C157" s="1">
        <v>11452.45</v>
      </c>
      <c r="D157" s="1">
        <v>11370.8</v>
      </c>
      <c r="E157" s="1">
        <v>11435.1</v>
      </c>
      <c r="F157" s="1">
        <v>239841680</v>
      </c>
      <c r="G157" s="1">
        <v>13935.35</v>
      </c>
      <c r="H157" s="3">
        <f>IF(ISERR(LN(Table213[[#This Row],[Close]]/E156)),"-",LN(Table213[[#This Row],[Close]]/E156))</f>
        <v>6.9633489429444069E-3</v>
      </c>
    </row>
    <row r="158" spans="1:8" x14ac:dyDescent="0.3">
      <c r="A158" s="2">
        <v>43328</v>
      </c>
      <c r="B158" s="1">
        <v>11397.15</v>
      </c>
      <c r="C158" s="1">
        <v>11449.85</v>
      </c>
      <c r="D158" s="1">
        <v>11366.25</v>
      </c>
      <c r="E158" s="1">
        <v>11385.05</v>
      </c>
      <c r="F158" s="1">
        <v>299610298</v>
      </c>
      <c r="G158" s="1">
        <v>17081.62</v>
      </c>
      <c r="H158" s="3">
        <f>IF(ISERR(LN(Table213[[#This Row],[Close]]/E157)),"-",LN(Table213[[#This Row],[Close]]/E157))</f>
        <v>-4.38648126781707E-3</v>
      </c>
    </row>
    <row r="159" spans="1:8" x14ac:dyDescent="0.3">
      <c r="A159" s="2">
        <v>43329</v>
      </c>
      <c r="B159" s="1">
        <v>11437.15</v>
      </c>
      <c r="C159" s="1">
        <v>11486.45</v>
      </c>
      <c r="D159" s="1">
        <v>11431.8</v>
      </c>
      <c r="E159" s="1">
        <v>11470.75</v>
      </c>
      <c r="F159" s="1">
        <v>241985503</v>
      </c>
      <c r="G159" s="1">
        <v>13275.31</v>
      </c>
      <c r="H159" s="3">
        <f>IF(ISERR(LN(Table213[[#This Row],[Close]]/E158)),"-",LN(Table213[[#This Row],[Close]]/E158))</f>
        <v>7.4992257226116294E-3</v>
      </c>
    </row>
    <row r="160" spans="1:8" x14ac:dyDescent="0.3">
      <c r="A160" s="2">
        <v>43332</v>
      </c>
      <c r="B160" s="1">
        <v>11502.1</v>
      </c>
      <c r="C160" s="1">
        <v>11565.3</v>
      </c>
      <c r="D160" s="1">
        <v>11499.65</v>
      </c>
      <c r="E160" s="1">
        <v>11551.75</v>
      </c>
      <c r="F160" s="1">
        <v>239843358</v>
      </c>
      <c r="G160" s="1">
        <v>14119.93</v>
      </c>
      <c r="H160" s="3">
        <f>IF(ISERR(LN(Table213[[#This Row],[Close]]/E159)),"-",LN(Table213[[#This Row],[Close]]/E159))</f>
        <v>7.0366236698632748E-3</v>
      </c>
    </row>
    <row r="161" spans="1:8" x14ac:dyDescent="0.3">
      <c r="A161" s="2">
        <v>43333</v>
      </c>
      <c r="B161" s="1">
        <v>11576.2</v>
      </c>
      <c r="C161" s="1">
        <v>11581.75</v>
      </c>
      <c r="D161" s="1">
        <v>11539.6</v>
      </c>
      <c r="E161" s="1">
        <v>11570.9</v>
      </c>
      <c r="F161" s="1">
        <v>231063669</v>
      </c>
      <c r="G161" s="1">
        <v>13528.83</v>
      </c>
      <c r="H161" s="3">
        <f>IF(ISERR(LN(Table213[[#This Row],[Close]]/E160)),"-",LN(Table213[[#This Row],[Close]]/E160))</f>
        <v>1.6563849194054057E-3</v>
      </c>
    </row>
    <row r="162" spans="1:8" x14ac:dyDescent="0.3">
      <c r="A162" s="2">
        <v>43335</v>
      </c>
      <c r="B162" s="1">
        <v>11620.7</v>
      </c>
      <c r="C162" s="1">
        <v>11620.7</v>
      </c>
      <c r="D162" s="1">
        <v>11546.7</v>
      </c>
      <c r="E162" s="1">
        <v>11582.75</v>
      </c>
      <c r="F162" s="1">
        <v>256163842</v>
      </c>
      <c r="G162" s="1">
        <v>16117.77</v>
      </c>
      <c r="H162" s="3">
        <f>IF(ISERR(LN(Table213[[#This Row],[Close]]/E161)),"-",LN(Table213[[#This Row],[Close]]/E161))</f>
        <v>1.0235968009065074E-3</v>
      </c>
    </row>
    <row r="163" spans="1:8" x14ac:dyDescent="0.3">
      <c r="A163" s="2">
        <v>43336</v>
      </c>
      <c r="B163" s="1">
        <v>11566.6</v>
      </c>
      <c r="C163" s="1">
        <v>11604.6</v>
      </c>
      <c r="D163" s="1">
        <v>11532</v>
      </c>
      <c r="E163" s="1">
        <v>11557.1</v>
      </c>
      <c r="F163" s="1">
        <v>225604574</v>
      </c>
      <c r="G163" s="1">
        <v>13019.55</v>
      </c>
      <c r="H163" s="3">
        <f>IF(ISERR(LN(Table213[[#This Row],[Close]]/E162)),"-",LN(Table213[[#This Row],[Close]]/E162))</f>
        <v>-2.2169556419407827E-3</v>
      </c>
    </row>
    <row r="164" spans="1:8" x14ac:dyDescent="0.3">
      <c r="A164" s="2">
        <v>43339</v>
      </c>
      <c r="B164" s="1">
        <v>11605.85</v>
      </c>
      <c r="C164" s="1">
        <v>11700.95</v>
      </c>
      <c r="D164" s="1">
        <v>11595.6</v>
      </c>
      <c r="E164" s="1">
        <v>11691.95</v>
      </c>
      <c r="F164" s="1">
        <v>205689327</v>
      </c>
      <c r="G164" s="1">
        <v>11707.5</v>
      </c>
      <c r="H164" s="3">
        <f>IF(ISERR(LN(Table213[[#This Row],[Close]]/E163)),"-",LN(Table213[[#This Row],[Close]]/E163))</f>
        <v>1.1600604091100921E-2</v>
      </c>
    </row>
    <row r="165" spans="1:8" x14ac:dyDescent="0.3">
      <c r="A165" s="2">
        <v>43340</v>
      </c>
      <c r="B165" s="1">
        <v>11731.95</v>
      </c>
      <c r="C165" s="1">
        <v>11760.2</v>
      </c>
      <c r="D165" s="1">
        <v>11710.5</v>
      </c>
      <c r="E165" s="1">
        <v>11738.5</v>
      </c>
      <c r="F165" s="1">
        <v>249420312</v>
      </c>
      <c r="G165" s="1">
        <v>13946.7</v>
      </c>
      <c r="H165" s="3">
        <f>IF(ISERR(LN(Table213[[#This Row],[Close]]/E164)),"-",LN(Table213[[#This Row],[Close]]/E164))</f>
        <v>3.973467111897261E-3</v>
      </c>
    </row>
    <row r="166" spans="1:8" x14ac:dyDescent="0.3">
      <c r="A166" s="2">
        <v>43341</v>
      </c>
      <c r="B166" s="1">
        <v>11744.95</v>
      </c>
      <c r="C166" s="1">
        <v>11753.2</v>
      </c>
      <c r="D166" s="1">
        <v>11678.85</v>
      </c>
      <c r="E166" s="1">
        <v>11691.9</v>
      </c>
      <c r="F166" s="1">
        <v>259351550</v>
      </c>
      <c r="G166" s="1">
        <v>14324.65</v>
      </c>
      <c r="H166" s="3">
        <f>IF(ISERR(LN(Table213[[#This Row],[Close]]/E165)),"-",LN(Table213[[#This Row],[Close]]/E165))</f>
        <v>-3.9777435676563271E-3</v>
      </c>
    </row>
    <row r="167" spans="1:8" x14ac:dyDescent="0.3">
      <c r="A167" s="2">
        <v>43342</v>
      </c>
      <c r="B167" s="1">
        <v>11694.75</v>
      </c>
      <c r="C167" s="1">
        <v>11698.8</v>
      </c>
      <c r="D167" s="1">
        <v>11639.7</v>
      </c>
      <c r="E167" s="1">
        <v>11676.8</v>
      </c>
      <c r="F167" s="1">
        <v>323450305</v>
      </c>
      <c r="G167" s="1">
        <v>18275.54</v>
      </c>
      <c r="H167" s="3">
        <f>IF(ISERR(LN(Table213[[#This Row],[Close]]/E166)),"-",LN(Table213[[#This Row],[Close]]/E166))</f>
        <v>-1.2923270957780808E-3</v>
      </c>
    </row>
    <row r="168" spans="1:8" x14ac:dyDescent="0.3">
      <c r="A168" s="2">
        <v>43343</v>
      </c>
      <c r="B168" s="1">
        <v>11675.85</v>
      </c>
      <c r="C168" s="1">
        <v>11727.65</v>
      </c>
      <c r="D168" s="1">
        <v>11640.1</v>
      </c>
      <c r="E168" s="1">
        <v>11680.5</v>
      </c>
      <c r="F168" s="1">
        <v>357230312</v>
      </c>
      <c r="G168" s="1">
        <v>20755.73</v>
      </c>
      <c r="H168" s="3">
        <f>IF(ISERR(LN(Table213[[#This Row],[Close]]/E167)),"-",LN(Table213[[#This Row],[Close]]/E167))</f>
        <v>3.1681744302199772E-4</v>
      </c>
    </row>
    <row r="169" spans="1:8" x14ac:dyDescent="0.3">
      <c r="A169" s="2">
        <v>43346</v>
      </c>
      <c r="B169" s="1">
        <v>11751.8</v>
      </c>
      <c r="C169" s="1">
        <v>11751.8</v>
      </c>
      <c r="D169" s="1">
        <v>11567.4</v>
      </c>
      <c r="E169" s="1">
        <v>11582.35</v>
      </c>
      <c r="F169" s="1">
        <v>241726864</v>
      </c>
      <c r="G169" s="1">
        <v>16139.58</v>
      </c>
      <c r="H169" s="3">
        <f>IF(ISERR(LN(Table213[[#This Row],[Close]]/E168)),"-",LN(Table213[[#This Row],[Close]]/E168))</f>
        <v>-8.4383970501899584E-3</v>
      </c>
    </row>
    <row r="170" spans="1:8" x14ac:dyDescent="0.3">
      <c r="A170" s="2">
        <v>43347</v>
      </c>
      <c r="B170" s="1">
        <v>11598.75</v>
      </c>
      <c r="C170" s="1">
        <v>11602.55</v>
      </c>
      <c r="D170" s="1">
        <v>11496.85</v>
      </c>
      <c r="E170" s="1">
        <v>11520.3</v>
      </c>
      <c r="F170" s="1">
        <v>262701030</v>
      </c>
      <c r="G170" s="1">
        <v>16254.78</v>
      </c>
      <c r="H170" s="3">
        <f>IF(ISERR(LN(Table213[[#This Row],[Close]]/E169)),"-",LN(Table213[[#This Row],[Close]]/E169))</f>
        <v>-5.371691057489936E-3</v>
      </c>
    </row>
    <row r="171" spans="1:8" x14ac:dyDescent="0.3">
      <c r="A171" s="2">
        <v>43348</v>
      </c>
      <c r="B171" s="1">
        <v>11514.85</v>
      </c>
      <c r="C171" s="1">
        <v>11542.65</v>
      </c>
      <c r="D171" s="1">
        <v>11393.85</v>
      </c>
      <c r="E171" s="1">
        <v>11476.95</v>
      </c>
      <c r="F171" s="1">
        <v>253689858</v>
      </c>
      <c r="G171" s="1">
        <v>15078.23</v>
      </c>
      <c r="H171" s="3">
        <f>IF(ISERR(LN(Table213[[#This Row],[Close]]/E170)),"-",LN(Table213[[#This Row],[Close]]/E170))</f>
        <v>-3.770020445457141E-3</v>
      </c>
    </row>
    <row r="172" spans="1:8" x14ac:dyDescent="0.3">
      <c r="A172" s="2">
        <v>43349</v>
      </c>
      <c r="B172" s="1">
        <v>11514.15</v>
      </c>
      <c r="C172" s="1">
        <v>11562.25</v>
      </c>
      <c r="D172" s="1">
        <v>11436.05</v>
      </c>
      <c r="E172" s="1">
        <v>11536.9</v>
      </c>
      <c r="F172" s="1">
        <v>255558129</v>
      </c>
      <c r="G172" s="1">
        <v>15161</v>
      </c>
      <c r="H172" s="3">
        <f>IF(ISERR(LN(Table213[[#This Row],[Close]]/E171)),"-",LN(Table213[[#This Row],[Close]]/E171))</f>
        <v>5.2099179931275122E-3</v>
      </c>
    </row>
    <row r="173" spans="1:8" x14ac:dyDescent="0.3">
      <c r="A173" s="2">
        <v>43350</v>
      </c>
      <c r="B173" s="1">
        <v>11558.25</v>
      </c>
      <c r="C173" s="1">
        <v>11603</v>
      </c>
      <c r="D173" s="1">
        <v>11484.4</v>
      </c>
      <c r="E173" s="1">
        <v>11589.1</v>
      </c>
      <c r="F173" s="1">
        <v>305029077</v>
      </c>
      <c r="G173" s="1">
        <v>16441.02</v>
      </c>
      <c r="H173" s="3">
        <f>IF(ISERR(LN(Table213[[#This Row],[Close]]/E172)),"-",LN(Table213[[#This Row],[Close]]/E172))</f>
        <v>4.5144070442281106E-3</v>
      </c>
    </row>
    <row r="174" spans="1:8" x14ac:dyDescent="0.3">
      <c r="A174" s="2">
        <v>43353</v>
      </c>
      <c r="B174" s="1">
        <v>11570.25</v>
      </c>
      <c r="C174" s="1">
        <v>11573</v>
      </c>
      <c r="D174" s="1">
        <v>11427.3</v>
      </c>
      <c r="E174" s="1">
        <v>11438.1</v>
      </c>
      <c r="F174" s="1">
        <v>295597988</v>
      </c>
      <c r="G174" s="1">
        <v>16513.89</v>
      </c>
      <c r="H174" s="3">
        <f>IF(ISERR(LN(Table213[[#This Row],[Close]]/E173)),"-",LN(Table213[[#This Row],[Close]]/E173))</f>
        <v>-1.311511294512481E-2</v>
      </c>
    </row>
    <row r="175" spans="1:8" x14ac:dyDescent="0.3">
      <c r="A175" s="2">
        <v>43354</v>
      </c>
      <c r="B175" s="1">
        <v>11476.85</v>
      </c>
      <c r="C175" s="1">
        <v>11479.4</v>
      </c>
      <c r="D175" s="1">
        <v>11274</v>
      </c>
      <c r="E175" s="1">
        <v>11287.5</v>
      </c>
      <c r="F175" s="1">
        <v>318093125</v>
      </c>
      <c r="G175" s="1">
        <v>18745.54</v>
      </c>
      <c r="H175" s="3">
        <f>IF(ISERR(LN(Table213[[#This Row],[Close]]/E174)),"-",LN(Table213[[#This Row],[Close]]/E174))</f>
        <v>-1.3253969499003263E-2</v>
      </c>
    </row>
    <row r="176" spans="1:8" x14ac:dyDescent="0.3">
      <c r="A176" s="2">
        <v>43355</v>
      </c>
      <c r="B176" s="1">
        <v>11340.1</v>
      </c>
      <c r="C176" s="1">
        <v>11380.75</v>
      </c>
      <c r="D176" s="1">
        <v>11250.2</v>
      </c>
      <c r="E176" s="1">
        <v>11369.9</v>
      </c>
      <c r="F176" s="1">
        <v>276509748</v>
      </c>
      <c r="G176" s="1">
        <v>15567.9</v>
      </c>
      <c r="H176" s="3">
        <f>IF(ISERR(LN(Table213[[#This Row],[Close]]/E175)),"-",LN(Table213[[#This Row],[Close]]/E175))</f>
        <v>7.2735939059058573E-3</v>
      </c>
    </row>
    <row r="177" spans="1:8" x14ac:dyDescent="0.3">
      <c r="A177" s="2">
        <v>43357</v>
      </c>
      <c r="B177" s="1">
        <v>11443.5</v>
      </c>
      <c r="C177" s="1">
        <v>11523.25</v>
      </c>
      <c r="D177" s="1">
        <v>11430.55</v>
      </c>
      <c r="E177" s="1">
        <v>11515.2</v>
      </c>
      <c r="F177" s="1">
        <v>285218296</v>
      </c>
      <c r="G177" s="1">
        <v>16423.36</v>
      </c>
      <c r="H177" s="3">
        <f>IF(ISERR(LN(Table213[[#This Row],[Close]]/E176)),"-",LN(Table213[[#This Row],[Close]]/E176))</f>
        <v>1.2698389122393185E-2</v>
      </c>
    </row>
    <row r="178" spans="1:8" x14ac:dyDescent="0.3">
      <c r="A178" s="2">
        <v>43360</v>
      </c>
      <c r="B178" s="1">
        <v>11464.95</v>
      </c>
      <c r="C178" s="1">
        <v>11464.95</v>
      </c>
      <c r="D178" s="1">
        <v>11366.9</v>
      </c>
      <c r="E178" s="1">
        <v>11377.75</v>
      </c>
      <c r="F178" s="1">
        <v>207620518</v>
      </c>
      <c r="G178" s="1">
        <v>11294.84</v>
      </c>
      <c r="H178" s="3">
        <f>IF(ISERR(LN(Table213[[#This Row],[Close]]/E177)),"-",LN(Table213[[#This Row],[Close]]/E177))</f>
        <v>-1.2008207911445088E-2</v>
      </c>
    </row>
    <row r="179" spans="1:8" x14ac:dyDescent="0.3">
      <c r="A179" s="2">
        <v>43361</v>
      </c>
      <c r="B179" s="1">
        <v>11381.55</v>
      </c>
      <c r="C179" s="1">
        <v>11411.45</v>
      </c>
      <c r="D179" s="1">
        <v>11268.95</v>
      </c>
      <c r="E179" s="1">
        <v>11278.9</v>
      </c>
      <c r="F179" s="1">
        <v>248298794</v>
      </c>
      <c r="G179" s="1">
        <v>13814.11</v>
      </c>
      <c r="H179" s="3">
        <f>IF(ISERR(LN(Table213[[#This Row],[Close]]/E178)),"-",LN(Table213[[#This Row],[Close]]/E178))</f>
        <v>-8.7259702757044692E-3</v>
      </c>
    </row>
    <row r="180" spans="1:8" x14ac:dyDescent="0.3">
      <c r="A180" s="2">
        <v>43362</v>
      </c>
      <c r="B180" s="1">
        <v>11326.65</v>
      </c>
      <c r="C180" s="1">
        <v>11332.05</v>
      </c>
      <c r="D180" s="1">
        <v>11210.9</v>
      </c>
      <c r="E180" s="1">
        <v>11234.35</v>
      </c>
      <c r="F180" s="1">
        <v>258424384</v>
      </c>
      <c r="G180" s="1">
        <v>15116.69</v>
      </c>
      <c r="H180" s="3">
        <f>IF(ISERR(LN(Table213[[#This Row],[Close]]/E179)),"-",LN(Table213[[#This Row],[Close]]/E179))</f>
        <v>-3.9576745382891472E-3</v>
      </c>
    </row>
    <row r="181" spans="1:8" x14ac:dyDescent="0.3">
      <c r="A181" s="2">
        <v>43364</v>
      </c>
      <c r="B181" s="1">
        <v>11271.3</v>
      </c>
      <c r="C181" s="1">
        <v>11346.8</v>
      </c>
      <c r="D181" s="1">
        <v>10866.45</v>
      </c>
      <c r="E181" s="1">
        <v>11143.1</v>
      </c>
      <c r="F181" s="1">
        <v>741153209</v>
      </c>
      <c r="G181" s="1">
        <v>35131.19</v>
      </c>
      <c r="H181" s="3">
        <f>IF(ISERR(LN(Table213[[#This Row],[Close]]/E180)),"-",LN(Table213[[#This Row],[Close]]/E180))</f>
        <v>-8.1555767773956976E-3</v>
      </c>
    </row>
    <row r="182" spans="1:8" x14ac:dyDescent="0.3">
      <c r="A182" s="2">
        <v>43367</v>
      </c>
      <c r="B182" s="1">
        <v>11164.4</v>
      </c>
      <c r="C182" s="1">
        <v>11170.15</v>
      </c>
      <c r="D182" s="1">
        <v>10943.6</v>
      </c>
      <c r="E182" s="1">
        <v>10967.4</v>
      </c>
      <c r="F182" s="1">
        <v>398815949</v>
      </c>
      <c r="G182" s="1">
        <v>23023.34</v>
      </c>
      <c r="H182" s="3">
        <f>IF(ISERR(LN(Table213[[#This Row],[Close]]/E181)),"-",LN(Table213[[#This Row],[Close]]/E181))</f>
        <v>-1.5893236100092235E-2</v>
      </c>
    </row>
    <row r="183" spans="1:8" x14ac:dyDescent="0.3">
      <c r="A183" s="2">
        <v>43368</v>
      </c>
      <c r="B183" s="1">
        <v>10969.95</v>
      </c>
      <c r="C183" s="1">
        <v>11080.6</v>
      </c>
      <c r="D183" s="1">
        <v>10882.85</v>
      </c>
      <c r="E183" s="1">
        <v>11067.45</v>
      </c>
      <c r="F183" s="1">
        <v>417548830</v>
      </c>
      <c r="G183" s="1">
        <v>22878.57</v>
      </c>
      <c r="H183" s="3">
        <f>IF(ISERR(LN(Table213[[#This Row],[Close]]/E182)),"-",LN(Table213[[#This Row],[Close]]/E182))</f>
        <v>9.081131713379249E-3</v>
      </c>
    </row>
    <row r="184" spans="1:8" x14ac:dyDescent="0.3">
      <c r="A184" s="2">
        <v>43369</v>
      </c>
      <c r="B184" s="1">
        <v>11145.55</v>
      </c>
      <c r="C184" s="1">
        <v>11145.55</v>
      </c>
      <c r="D184" s="1">
        <v>10993.05</v>
      </c>
      <c r="E184" s="1">
        <v>11053.8</v>
      </c>
      <c r="F184" s="1">
        <v>351041146</v>
      </c>
      <c r="G184" s="1">
        <v>17803.68</v>
      </c>
      <c r="H184" s="3">
        <f>IF(ISERR(LN(Table213[[#This Row],[Close]]/E183)),"-",LN(Table213[[#This Row],[Close]]/E183))</f>
        <v>-1.2341076324745481E-3</v>
      </c>
    </row>
    <row r="185" spans="1:8" x14ac:dyDescent="0.3">
      <c r="A185" s="2">
        <v>43370</v>
      </c>
      <c r="B185" s="1">
        <v>11079.8</v>
      </c>
      <c r="C185" s="1">
        <v>11089.45</v>
      </c>
      <c r="D185" s="1">
        <v>10953.35</v>
      </c>
      <c r="E185" s="1">
        <v>10977.55</v>
      </c>
      <c r="F185" s="1">
        <v>418210067</v>
      </c>
      <c r="G185" s="1">
        <v>22582.86</v>
      </c>
      <c r="H185" s="3">
        <f>IF(ISERR(LN(Table213[[#This Row],[Close]]/E184)),"-",LN(Table213[[#This Row],[Close]]/E184))</f>
        <v>-6.9219820348958589E-3</v>
      </c>
    </row>
    <row r="186" spans="1:8" x14ac:dyDescent="0.3">
      <c r="A186" s="2">
        <v>43371</v>
      </c>
      <c r="B186" s="1">
        <v>11008.1</v>
      </c>
      <c r="C186" s="1">
        <v>11034.1</v>
      </c>
      <c r="D186" s="1">
        <v>10850.3</v>
      </c>
      <c r="E186" s="1">
        <v>10930.45</v>
      </c>
      <c r="F186" s="1">
        <v>492894147</v>
      </c>
      <c r="G186" s="1">
        <v>23227.86</v>
      </c>
      <c r="H186" s="3">
        <f>IF(ISERR(LN(Table213[[#This Row],[Close]]/E185)),"-",LN(Table213[[#This Row],[Close]]/E185))</f>
        <v>-4.2998057847973671E-3</v>
      </c>
    </row>
    <row r="187" spans="1:8" x14ac:dyDescent="0.3">
      <c r="A187" s="2">
        <v>43374</v>
      </c>
      <c r="B187" s="1">
        <v>10930.9</v>
      </c>
      <c r="C187" s="1">
        <v>11035.65</v>
      </c>
      <c r="D187" s="1">
        <v>10821.55</v>
      </c>
      <c r="E187" s="1">
        <v>11008.3</v>
      </c>
      <c r="F187" s="1">
        <v>398987274</v>
      </c>
      <c r="G187" s="1">
        <v>20391.72</v>
      </c>
      <c r="H187" s="3">
        <f>IF(ISERR(LN(Table213[[#This Row],[Close]]/E186)),"-",LN(Table213[[#This Row],[Close]]/E186))</f>
        <v>7.0970612969229975E-3</v>
      </c>
    </row>
    <row r="188" spans="1:8" x14ac:dyDescent="0.3">
      <c r="A188" s="2">
        <v>43376</v>
      </c>
      <c r="B188" s="1">
        <v>10982.7</v>
      </c>
      <c r="C188" s="1">
        <v>10989.05</v>
      </c>
      <c r="D188" s="1">
        <v>10843.75</v>
      </c>
      <c r="E188" s="1">
        <v>10858.25</v>
      </c>
      <c r="F188" s="1">
        <v>398756507</v>
      </c>
      <c r="G188" s="1">
        <v>21225.59</v>
      </c>
      <c r="H188" s="3">
        <f>IF(ISERR(LN(Table213[[#This Row],[Close]]/E187)),"-",LN(Table213[[#This Row],[Close]]/E187))</f>
        <v>-1.3724374010345193E-2</v>
      </c>
    </row>
    <row r="189" spans="1:8" x14ac:dyDescent="0.3">
      <c r="A189" s="2">
        <v>43377</v>
      </c>
      <c r="B189" s="1">
        <v>10754.7</v>
      </c>
      <c r="C189" s="1">
        <v>10754.7</v>
      </c>
      <c r="D189" s="1">
        <v>10547.25</v>
      </c>
      <c r="E189" s="1">
        <v>10599.25</v>
      </c>
      <c r="F189" s="1">
        <v>438202008</v>
      </c>
      <c r="G189" s="1">
        <v>23711.57</v>
      </c>
      <c r="H189" s="3">
        <f>IF(ISERR(LN(Table213[[#This Row],[Close]]/E188)),"-",LN(Table213[[#This Row],[Close]]/E188))</f>
        <v>-2.4141915818458322E-2</v>
      </c>
    </row>
    <row r="190" spans="1:8" x14ac:dyDescent="0.3">
      <c r="A190" s="2">
        <v>43378</v>
      </c>
      <c r="B190" s="1">
        <v>10514.1</v>
      </c>
      <c r="C190" s="1">
        <v>10540.65</v>
      </c>
      <c r="D190" s="1">
        <v>10261.9</v>
      </c>
      <c r="E190" s="1">
        <v>10316.450000000001</v>
      </c>
      <c r="F190" s="1">
        <v>625153832</v>
      </c>
      <c r="G190" s="1">
        <v>25254.21</v>
      </c>
      <c r="H190" s="3">
        <f>IF(ISERR(LN(Table213[[#This Row],[Close]]/E189)),"-",LN(Table213[[#This Row],[Close]]/E189))</f>
        <v>-2.7043535271357683E-2</v>
      </c>
    </row>
    <row r="191" spans="1:8" x14ac:dyDescent="0.3">
      <c r="A191" s="2">
        <v>43381</v>
      </c>
      <c r="B191" s="1">
        <v>10310.15</v>
      </c>
      <c r="C191" s="1">
        <v>10398.35</v>
      </c>
      <c r="D191" s="1">
        <v>10198.4</v>
      </c>
      <c r="E191" s="1">
        <v>10348.049999999999</v>
      </c>
      <c r="F191" s="1">
        <v>470279031</v>
      </c>
      <c r="G191" s="1">
        <v>22130.94</v>
      </c>
      <c r="H191" s="3">
        <f>IF(ISERR(LN(Table213[[#This Row],[Close]]/E190)),"-",LN(Table213[[#This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IF(ISERR(LN(Table213[[#This Row],[Close]]/E191)),"-",LN(Table213[[#This Row],[Close]]/E191))</f>
        <v>-4.5522643762188489E-3</v>
      </c>
    </row>
    <row r="193" spans="1:8" x14ac:dyDescent="0.3">
      <c r="A193" s="2">
        <v>43383</v>
      </c>
      <c r="B193" s="1">
        <v>10331.85</v>
      </c>
      <c r="C193" s="1">
        <v>10482.35</v>
      </c>
      <c r="D193" s="1">
        <v>10318.25</v>
      </c>
      <c r="E193" s="1">
        <v>10460.1</v>
      </c>
      <c r="F193" s="1">
        <v>373844130</v>
      </c>
      <c r="G193" s="1">
        <v>19592.59</v>
      </c>
      <c r="H193" s="3">
        <f>IF(ISERR(LN(Table213[[#This Row],[Close]]/E192)),"-",LN(Table213[[#This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IF(ISERR(LN(Table213[[#This Row],[Close]]/E193)),"-",LN(Table213[[#This Row],[Close]]/E193))</f>
        <v>-2.1788996676934184E-2</v>
      </c>
    </row>
    <row r="195" spans="1:8" x14ac:dyDescent="0.3">
      <c r="A195" s="2">
        <v>43385</v>
      </c>
      <c r="B195" s="1">
        <v>10331.549999999999</v>
      </c>
      <c r="C195" s="1">
        <v>10492.45</v>
      </c>
      <c r="D195" s="1">
        <v>10322.15</v>
      </c>
      <c r="E195" s="1">
        <v>10472.5</v>
      </c>
      <c r="F195" s="1">
        <v>354056762</v>
      </c>
      <c r="G195" s="1">
        <v>18606.04</v>
      </c>
      <c r="H195" s="3">
        <f>IF(ISERR(LN(Table213[[#This Row],[Close]]/E194)),"-",LN(Table213[[#This Row],[Close]]/E194))</f>
        <v>2.2973751695463417E-2</v>
      </c>
    </row>
    <row r="196" spans="1:8" x14ac:dyDescent="0.3">
      <c r="A196" s="2">
        <v>43388</v>
      </c>
      <c r="B196" s="1">
        <v>10524.2</v>
      </c>
      <c r="C196" s="1">
        <v>10526.3</v>
      </c>
      <c r="D196" s="1">
        <v>10410.15</v>
      </c>
      <c r="E196" s="1">
        <v>10512.5</v>
      </c>
      <c r="F196" s="1">
        <v>267517728</v>
      </c>
      <c r="G196" s="1">
        <v>14372.15</v>
      </c>
      <c r="H196" s="3">
        <f>IF(ISERR(LN(Table213[[#This Row],[Close]]/E195)),"-",LN(Table213[[#This Row],[Close]]/E195))</f>
        <v>3.8122514600135221E-3</v>
      </c>
    </row>
    <row r="197" spans="1:8" x14ac:dyDescent="0.3">
      <c r="A197" s="2">
        <v>43389</v>
      </c>
      <c r="B197" s="1">
        <v>10550.15</v>
      </c>
      <c r="C197" s="1">
        <v>10604.9</v>
      </c>
      <c r="D197" s="1">
        <v>10525.3</v>
      </c>
      <c r="E197" s="1">
        <v>10584.75</v>
      </c>
      <c r="F197" s="1">
        <v>273444095</v>
      </c>
      <c r="G197" s="1">
        <v>15453.03</v>
      </c>
      <c r="H197" s="3">
        <f>IF(ISERR(LN(Table213[[#This Row],[Close]]/E196)),"-",LN(Table213[[#This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IF(ISERR(LN(Table213[[#This Row],[Close]]/E197)),"-",LN(Table213[[#This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IF(ISERR(LN(Table213[[#This Row],[Close]]/E198)),"-",LN(Table213[[#This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IF(ISERR(LN(Table213[[#This Row],[Close]]/E199)),"-",LN(Table213[[#This Row],[Close]]/E199))</f>
        <v>-5.6743125075594458E-3</v>
      </c>
    </row>
    <row r="201" spans="1:8" x14ac:dyDescent="0.3">
      <c r="A201" s="2">
        <v>43396</v>
      </c>
      <c r="B201" s="1">
        <v>10152.6</v>
      </c>
      <c r="C201" s="1">
        <v>10222.1</v>
      </c>
      <c r="D201" s="1">
        <v>10102.35</v>
      </c>
      <c r="E201" s="1">
        <v>10146.799999999999</v>
      </c>
      <c r="F201" s="1">
        <v>312042090</v>
      </c>
      <c r="G201" s="1">
        <v>18114.71</v>
      </c>
      <c r="H201" s="3">
        <f>IF(ISERR(LN(Table213[[#This Row],[Close]]/E200)),"-",LN(Table213[[#This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IF(ISERR(LN(Table213[[#This Row],[Close]]/E201)),"-",LN(Table213[[#This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IF(ISERR(LN(Table213[[#This Row],[Close]]/E202)),"-",LN(Table213[[#This Row],[Close]]/E202))</f>
        <v>-9.813515351592101E-3</v>
      </c>
    </row>
    <row r="204" spans="1:8" x14ac:dyDescent="0.3">
      <c r="A204" s="2">
        <v>43399</v>
      </c>
      <c r="B204" s="1">
        <v>10122.35</v>
      </c>
      <c r="C204" s="1">
        <v>10128.85</v>
      </c>
      <c r="D204" s="1">
        <v>10004.549999999999</v>
      </c>
      <c r="E204" s="1">
        <v>10030</v>
      </c>
      <c r="F204" s="1">
        <v>375563273</v>
      </c>
      <c r="G204" s="1">
        <v>16120.14</v>
      </c>
      <c r="H204" s="3">
        <f>IF(ISERR(LN(Table213[[#This Row],[Close]]/E203)),"-",LN(Table213[[#This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IF(ISERR(LN(Table213[[#This Row],[Close]]/E204)),"-",LN(Table213[[#This Row],[Close]]/E204))</f>
        <v>2.1780027001601827E-2</v>
      </c>
    </row>
    <row r="206" spans="1:8" x14ac:dyDescent="0.3">
      <c r="A206" s="2">
        <v>43403</v>
      </c>
      <c r="B206" s="1">
        <v>10239.4</v>
      </c>
      <c r="C206" s="1">
        <v>10285.1</v>
      </c>
      <c r="D206" s="1">
        <v>10175.35</v>
      </c>
      <c r="E206" s="1">
        <v>10198.4</v>
      </c>
      <c r="F206" s="1">
        <v>298753965</v>
      </c>
      <c r="G206" s="1">
        <v>14789.51</v>
      </c>
      <c r="H206" s="3">
        <f>IF(ISERR(LN(Table213[[#This Row],[Close]]/E205)),"-",LN(Table213[[#This Row],[Close]]/E205))</f>
        <v>-5.129783734565848E-3</v>
      </c>
    </row>
    <row r="207" spans="1:8" x14ac:dyDescent="0.3">
      <c r="A207" s="2">
        <v>43404</v>
      </c>
      <c r="B207" s="1">
        <v>10209.549999999999</v>
      </c>
      <c r="C207" s="1">
        <v>10396</v>
      </c>
      <c r="D207" s="1">
        <v>10105.1</v>
      </c>
      <c r="E207" s="1">
        <v>10386.6</v>
      </c>
      <c r="F207" s="1">
        <v>386618948</v>
      </c>
      <c r="G207" s="1">
        <v>21513.85</v>
      </c>
      <c r="H207" s="3">
        <f>IF(ISERR(LN(Table213[[#This Row],[Close]]/E206)),"-",LN(Table213[[#This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IF(ISERR(LN(Table213[[#This Row],[Close]]/E207)),"-",LN(Table213[[#This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IF(ISERR(LN(Table213[[#This Row],[Close]]/E208)),"-",LN(Table213[[#This Row],[Close]]/E208))</f>
        <v>1.648595028975125E-2</v>
      </c>
    </row>
    <row r="210" spans="1:8" x14ac:dyDescent="0.3">
      <c r="A210" s="2">
        <v>43409</v>
      </c>
      <c r="B210" s="1">
        <v>10558.75</v>
      </c>
      <c r="C210" s="1">
        <v>10558.8</v>
      </c>
      <c r="D210" s="1">
        <v>10477</v>
      </c>
      <c r="E210" s="1">
        <v>10524</v>
      </c>
      <c r="F210" s="1">
        <v>311176379</v>
      </c>
      <c r="G210" s="1">
        <v>14761.17</v>
      </c>
      <c r="H210" s="3">
        <f>IF(ISERR(LN(Table213[[#This Row],[Close]]/E209)),"-",LN(Table213[[#This Row],[Close]]/E209))</f>
        <v>-2.7518165109068284E-3</v>
      </c>
    </row>
    <row r="211" spans="1:8" x14ac:dyDescent="0.3">
      <c r="A211" s="2">
        <v>43410</v>
      </c>
      <c r="B211" s="1">
        <v>10552</v>
      </c>
      <c r="C211" s="1">
        <v>10600.25</v>
      </c>
      <c r="D211" s="1">
        <v>10491.45</v>
      </c>
      <c r="E211" s="1">
        <v>10530</v>
      </c>
      <c r="F211" s="1">
        <v>309878810</v>
      </c>
      <c r="G211" s="1">
        <v>14006.19</v>
      </c>
      <c r="H211" s="3">
        <f>IF(ISERR(LN(Table213[[#This Row],[Close]]/E210)),"-",LN(Table213[[#This Row],[Close]]/E210))</f>
        <v>5.6996296783781274E-4</v>
      </c>
    </row>
    <row r="212" spans="1:8" x14ac:dyDescent="0.3">
      <c r="A212" s="2">
        <v>43411</v>
      </c>
      <c r="B212" s="1">
        <v>10614.45</v>
      </c>
      <c r="C212" s="1">
        <v>10616.45</v>
      </c>
      <c r="D212" s="1">
        <v>10582.3</v>
      </c>
      <c r="E212" s="1">
        <v>10598.4</v>
      </c>
      <c r="F212" s="1">
        <v>32194181</v>
      </c>
      <c r="G212" s="1">
        <v>1534.08</v>
      </c>
      <c r="H212" s="3">
        <f>IF(ISERR(LN(Table213[[#This Row],[Close]]/E211)),"-",LN(Table213[[#This Row],[Close]]/E211))</f>
        <v>6.4747201828098773E-3</v>
      </c>
    </row>
    <row r="213" spans="1:8" x14ac:dyDescent="0.3">
      <c r="A213" s="2">
        <v>43413</v>
      </c>
      <c r="B213" s="1">
        <v>10614.7</v>
      </c>
      <c r="C213" s="1">
        <v>10619.55</v>
      </c>
      <c r="D213" s="1">
        <v>10544.85</v>
      </c>
      <c r="E213" s="1">
        <v>10585.2</v>
      </c>
      <c r="F213" s="1">
        <v>305817331</v>
      </c>
      <c r="G213" s="1">
        <v>15294.83</v>
      </c>
      <c r="H213" s="3">
        <f>IF(ISERR(LN(Table213[[#This Row],[Close]]/E212)),"-",LN(Table213[[#This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IF(ISERR(LN(Table213[[#This Row],[Close]]/E213)),"-",LN(Table213[[#This Row],[Close]]/E213))</f>
        <v>-9.7782185444554946E-3</v>
      </c>
    </row>
    <row r="215" spans="1:8" x14ac:dyDescent="0.3">
      <c r="A215" s="2">
        <v>43417</v>
      </c>
      <c r="B215" s="1">
        <v>10451.9</v>
      </c>
      <c r="C215" s="1">
        <v>10596.25</v>
      </c>
      <c r="D215" s="1">
        <v>10440.549999999999</v>
      </c>
      <c r="E215" s="1">
        <v>10582.5</v>
      </c>
      <c r="F215" s="1">
        <v>262541595</v>
      </c>
      <c r="G215" s="1">
        <v>13078.98</v>
      </c>
      <c r="H215" s="3">
        <f>IF(ISERR(LN(Table213[[#This Row],[Close]]/E214)),"-",LN(Table213[[#This Row],[Close]]/E214))</f>
        <v>9.5231128868126375E-3</v>
      </c>
    </row>
    <row r="216" spans="1:8" x14ac:dyDescent="0.3">
      <c r="A216" s="2">
        <v>43418</v>
      </c>
      <c r="B216" s="1">
        <v>10634.9</v>
      </c>
      <c r="C216" s="1">
        <v>10651.6</v>
      </c>
      <c r="D216" s="1">
        <v>10532.7</v>
      </c>
      <c r="E216" s="1">
        <v>10576.3</v>
      </c>
      <c r="F216" s="1">
        <v>396373781</v>
      </c>
      <c r="G216" s="1">
        <v>19374.89</v>
      </c>
      <c r="H216" s="3">
        <f>IF(ISERR(LN(Table213[[#This Row],[Close]]/E215)),"-",LN(Table213[[#This Row],[Close]]/E215))</f>
        <v>-5.8604459397027908E-4</v>
      </c>
    </row>
    <row r="217" spans="1:8" x14ac:dyDescent="0.3">
      <c r="A217" s="2">
        <v>43419</v>
      </c>
      <c r="B217" s="1">
        <v>10580.6</v>
      </c>
      <c r="C217" s="1">
        <v>10646.5</v>
      </c>
      <c r="D217" s="1">
        <v>10557.5</v>
      </c>
      <c r="E217" s="1">
        <v>10616.7</v>
      </c>
      <c r="F217" s="1">
        <v>306011926</v>
      </c>
      <c r="G217" s="1">
        <v>14937.67</v>
      </c>
      <c r="H217" s="3">
        <f>IF(ISERR(LN(Table213[[#This Row],[Close]]/E216)),"-",LN(Table213[[#This Row],[Close]]/E216))</f>
        <v>3.8125842435878768E-3</v>
      </c>
    </row>
    <row r="218" spans="1:8" x14ac:dyDescent="0.3">
      <c r="A218" s="2">
        <v>43420</v>
      </c>
      <c r="B218" s="1">
        <v>10644</v>
      </c>
      <c r="C218" s="1">
        <v>10695.15</v>
      </c>
      <c r="D218" s="1">
        <v>10631.15</v>
      </c>
      <c r="E218" s="1">
        <v>10682.2</v>
      </c>
      <c r="F218" s="1">
        <v>353384918</v>
      </c>
      <c r="G218" s="1">
        <v>16728.88</v>
      </c>
      <c r="H218" s="3">
        <f>IF(ISERR(LN(Table213[[#This Row],[Close]]/E217)),"-",LN(Table213[[#This Row],[Close]]/E217))</f>
        <v>6.1505717653091464E-3</v>
      </c>
    </row>
    <row r="219" spans="1:8" x14ac:dyDescent="0.3">
      <c r="A219" s="2">
        <v>43423</v>
      </c>
      <c r="B219" s="1">
        <v>10731.25</v>
      </c>
      <c r="C219" s="1">
        <v>10774.7</v>
      </c>
      <c r="D219" s="1">
        <v>10688.8</v>
      </c>
      <c r="E219" s="1">
        <v>10763.4</v>
      </c>
      <c r="F219" s="1">
        <v>280522364</v>
      </c>
      <c r="G219" s="1">
        <v>13540.9</v>
      </c>
      <c r="H219" s="3">
        <f>IF(ISERR(LN(Table213[[#This Row],[Close]]/E218)),"-",LN(Table213[[#This Row],[Close]]/E218))</f>
        <v>7.5726851230944036E-3</v>
      </c>
    </row>
    <row r="220" spans="1:8" x14ac:dyDescent="0.3">
      <c r="A220" s="2">
        <v>43424</v>
      </c>
      <c r="B220" s="1">
        <v>10740.1</v>
      </c>
      <c r="C220" s="1">
        <v>10740.85</v>
      </c>
      <c r="D220" s="1">
        <v>10640.85</v>
      </c>
      <c r="E220" s="1">
        <v>10656.2</v>
      </c>
      <c r="F220" s="1">
        <v>304322623</v>
      </c>
      <c r="G220" s="1">
        <v>13077.24</v>
      </c>
      <c r="H220" s="3">
        <f>IF(ISERR(LN(Table213[[#This Row],[Close]]/E219)),"-",LN(Table213[[#This Row],[Close]]/E219))</f>
        <v>-1.0009607560291778E-2</v>
      </c>
    </row>
    <row r="221" spans="1:8" x14ac:dyDescent="0.3">
      <c r="A221" s="2">
        <v>43425</v>
      </c>
      <c r="B221" s="1">
        <v>10670.95</v>
      </c>
      <c r="C221" s="1">
        <v>10671.3</v>
      </c>
      <c r="D221" s="1">
        <v>10562.35</v>
      </c>
      <c r="E221" s="1">
        <v>10600.05</v>
      </c>
      <c r="F221" s="1">
        <v>310191008</v>
      </c>
      <c r="G221" s="1">
        <v>15382.32</v>
      </c>
      <c r="H221" s="3">
        <f>IF(ISERR(LN(Table213[[#This Row],[Close]]/E220)),"-",LN(Table213[[#This Row],[Close]]/E220))</f>
        <v>-5.2831643026424535E-3</v>
      </c>
    </row>
    <row r="222" spans="1:8" x14ac:dyDescent="0.3">
      <c r="A222" s="2">
        <v>43426</v>
      </c>
      <c r="B222" s="1">
        <v>10612.65</v>
      </c>
      <c r="C222" s="1">
        <v>10646.25</v>
      </c>
      <c r="D222" s="1">
        <v>10512</v>
      </c>
      <c r="E222" s="1">
        <v>10526.75</v>
      </c>
      <c r="F222" s="1">
        <v>246926671</v>
      </c>
      <c r="G222" s="1">
        <v>12254.36</v>
      </c>
      <c r="H222" s="3">
        <f>IF(ISERR(LN(Table213[[#This Row],[Close]]/E221)),"-",LN(Table213[[#This Row],[Close]]/E221))</f>
        <v>-6.9390815571901548E-3</v>
      </c>
    </row>
    <row r="223" spans="1:8" x14ac:dyDescent="0.3">
      <c r="A223" s="2">
        <v>43430</v>
      </c>
      <c r="B223" s="1">
        <v>10568.3</v>
      </c>
      <c r="C223" s="1">
        <v>10637.8</v>
      </c>
      <c r="D223" s="1">
        <v>10489.75</v>
      </c>
      <c r="E223" s="1">
        <v>10628.6</v>
      </c>
      <c r="F223" s="1">
        <v>332863041</v>
      </c>
      <c r="G223" s="1">
        <v>15927.25</v>
      </c>
      <c r="H223" s="3">
        <f>IF(ISERR(LN(Table213[[#This Row],[Close]]/E222)),"-",LN(Table213[[#This Row],[Close]]/E222))</f>
        <v>9.6288444213244173E-3</v>
      </c>
    </row>
    <row r="224" spans="1:8" x14ac:dyDescent="0.3">
      <c r="A224" s="2">
        <v>43431</v>
      </c>
      <c r="B224" s="1">
        <v>10621.45</v>
      </c>
      <c r="C224" s="1">
        <v>10695.15</v>
      </c>
      <c r="D224" s="1">
        <v>10596.35</v>
      </c>
      <c r="E224" s="1">
        <v>10685.6</v>
      </c>
      <c r="F224" s="1">
        <v>382834178</v>
      </c>
      <c r="G224" s="1">
        <v>17296.28</v>
      </c>
      <c r="H224" s="3">
        <f>IF(ISERR(LN(Table213[[#This Row],[Close]]/E223)),"-",LN(Table213[[#This Row],[Close]]/E223))</f>
        <v>5.3485597285956952E-3</v>
      </c>
    </row>
    <row r="225" spans="1:8" x14ac:dyDescent="0.3">
      <c r="A225" s="2">
        <v>43432</v>
      </c>
      <c r="B225" s="1">
        <v>10708.75</v>
      </c>
      <c r="C225" s="1">
        <v>10757.8</v>
      </c>
      <c r="D225" s="1">
        <v>10699.85</v>
      </c>
      <c r="E225" s="1">
        <v>10728.85</v>
      </c>
      <c r="F225" s="1">
        <v>437627174</v>
      </c>
      <c r="G225" s="1">
        <v>17737.28</v>
      </c>
      <c r="H225" s="3">
        <f>IF(ISERR(LN(Table213[[#This Row],[Close]]/E224)),"-",LN(Table213[[#This Row],[Close]]/E224))</f>
        <v>4.0393340764166815E-3</v>
      </c>
    </row>
    <row r="226" spans="1:8" x14ac:dyDescent="0.3">
      <c r="A226" s="2">
        <v>43433</v>
      </c>
      <c r="B226" s="1">
        <v>10808.7</v>
      </c>
      <c r="C226" s="1">
        <v>10883.05</v>
      </c>
      <c r="D226" s="1">
        <v>10782.35</v>
      </c>
      <c r="E226" s="1">
        <v>10858.7</v>
      </c>
      <c r="F226" s="1">
        <v>712650890</v>
      </c>
      <c r="G226" s="1">
        <v>26283.43</v>
      </c>
      <c r="H226" s="3">
        <f>IF(ISERR(LN(Table213[[#This Row],[Close]]/E225)),"-",LN(Table213[[#This Row],[Close]]/E225))</f>
        <v>1.203022724265825E-2</v>
      </c>
    </row>
    <row r="227" spans="1:8" x14ac:dyDescent="0.3">
      <c r="A227" s="2">
        <v>43434</v>
      </c>
      <c r="B227" s="1">
        <v>10892.1</v>
      </c>
      <c r="C227" s="1">
        <v>10922.45</v>
      </c>
      <c r="D227" s="1">
        <v>10835.1</v>
      </c>
      <c r="E227" s="1">
        <v>10876.75</v>
      </c>
      <c r="F227" s="1">
        <v>467857329</v>
      </c>
      <c r="G227" s="1">
        <v>19964.330000000002</v>
      </c>
      <c r="H227" s="3">
        <f>IF(ISERR(LN(Table213[[#This Row],[Close]]/E226)),"-",LN(Table213[[#This Row],[Close]]/E226))</f>
        <v>1.660881568983717E-3</v>
      </c>
    </row>
    <row r="228" spans="1:8" x14ac:dyDescent="0.3">
      <c r="A228" s="2">
        <v>43437</v>
      </c>
      <c r="B228" s="1">
        <v>10930.7</v>
      </c>
      <c r="C228" s="1">
        <v>10941.2</v>
      </c>
      <c r="D228" s="1">
        <v>10845.35</v>
      </c>
      <c r="E228" s="1">
        <v>10883.75</v>
      </c>
      <c r="F228" s="1">
        <v>422358631</v>
      </c>
      <c r="G228" s="1">
        <v>18484.91</v>
      </c>
      <c r="H228" s="3">
        <f>IF(ISERR(LN(Table213[[#This Row],[Close]]/E227)),"-",LN(Table213[[#This Row],[Close]]/E227))</f>
        <v>6.4336759187107249E-4</v>
      </c>
    </row>
    <row r="229" spans="1:8" x14ac:dyDescent="0.3">
      <c r="A229" s="2">
        <v>43438</v>
      </c>
      <c r="B229" s="1">
        <v>10877.1</v>
      </c>
      <c r="C229" s="1">
        <v>10890.95</v>
      </c>
      <c r="D229" s="1">
        <v>10833.35</v>
      </c>
      <c r="E229" s="1">
        <v>10869.5</v>
      </c>
      <c r="F229" s="1">
        <v>332137359</v>
      </c>
      <c r="G229" s="1">
        <v>15857.16</v>
      </c>
      <c r="H229" s="3">
        <f>IF(ISERR(LN(Table213[[#This Row],[Close]]/E228)),"-",LN(Table213[[#This Row],[Close]]/E228))</f>
        <v>-1.3101492455916805E-3</v>
      </c>
    </row>
    <row r="230" spans="1:8" x14ac:dyDescent="0.3">
      <c r="A230" s="2">
        <v>43439</v>
      </c>
      <c r="B230" s="1">
        <v>10820.45</v>
      </c>
      <c r="C230" s="1">
        <v>10821.05</v>
      </c>
      <c r="D230" s="1">
        <v>10747.95</v>
      </c>
      <c r="E230" s="1">
        <v>10782.9</v>
      </c>
      <c r="F230" s="1">
        <v>322019985</v>
      </c>
      <c r="G230" s="1">
        <v>15176.26</v>
      </c>
      <c r="H230" s="3">
        <f>IF(ISERR(LN(Table213[[#This Row],[Close]]/E229)),"-",LN(Table213[[#This Row],[Close]]/E229))</f>
        <v>-7.9991559151610485E-3</v>
      </c>
    </row>
    <row r="231" spans="1:8" x14ac:dyDescent="0.3">
      <c r="A231" s="2">
        <v>43440</v>
      </c>
      <c r="B231" s="1">
        <v>10718.15</v>
      </c>
      <c r="C231" s="1">
        <v>10722.65</v>
      </c>
      <c r="D231" s="1">
        <v>10588.25</v>
      </c>
      <c r="E231" s="1">
        <v>10601.15</v>
      </c>
      <c r="F231" s="1">
        <v>328275196</v>
      </c>
      <c r="G231" s="1">
        <v>16488.87</v>
      </c>
      <c r="H231" s="3">
        <f>IF(ISERR(LN(Table213[[#This Row],[Close]]/E230)),"-",LN(Table213[[#This Row],[Close]]/E230))</f>
        <v>-1.6999060200552332E-2</v>
      </c>
    </row>
    <row r="232" spans="1:8" x14ac:dyDescent="0.3">
      <c r="A232" s="2">
        <v>43441</v>
      </c>
      <c r="B232" s="1">
        <v>10644.8</v>
      </c>
      <c r="C232" s="1">
        <v>10704.55</v>
      </c>
      <c r="D232" s="1">
        <v>10599.35</v>
      </c>
      <c r="E232" s="1">
        <v>10693.7</v>
      </c>
      <c r="F232" s="1">
        <v>335849636</v>
      </c>
      <c r="G232" s="1">
        <v>18597.830000000002</v>
      </c>
      <c r="H232" s="3">
        <f>IF(ISERR(LN(Table213[[#This Row],[Close]]/E231)),"-",LN(Table213[[#This Row],[Close]]/E231))</f>
        <v>8.6922972197649214E-3</v>
      </c>
    </row>
    <row r="233" spans="1:8" x14ac:dyDescent="0.3">
      <c r="A233" s="2">
        <v>43444</v>
      </c>
      <c r="B233" s="1">
        <v>10508.7</v>
      </c>
      <c r="C233" s="1">
        <v>10558.85</v>
      </c>
      <c r="D233" s="1">
        <v>10474.950000000001</v>
      </c>
      <c r="E233" s="1">
        <v>10488.45</v>
      </c>
      <c r="F233" s="1">
        <v>393097292</v>
      </c>
      <c r="G233" s="1">
        <v>16524.36</v>
      </c>
      <c r="H233" s="3">
        <f>IF(ISERR(LN(Table213[[#This Row],[Close]]/E232)),"-",LN(Table213[[#This Row],[Close]]/E232))</f>
        <v>-1.9380131299703507E-2</v>
      </c>
    </row>
    <row r="234" spans="1:8" x14ac:dyDescent="0.3">
      <c r="A234" s="2">
        <v>43445</v>
      </c>
      <c r="B234" s="1">
        <v>10350.049999999999</v>
      </c>
      <c r="C234" s="1">
        <v>10567.15</v>
      </c>
      <c r="D234" s="1">
        <v>10333.85</v>
      </c>
      <c r="E234" s="1">
        <v>10549.15</v>
      </c>
      <c r="F234" s="1">
        <v>438699334</v>
      </c>
      <c r="G234" s="1">
        <v>20112.91</v>
      </c>
      <c r="H234" s="3">
        <f>IF(ISERR(LN(Table213[[#This Row],[Close]]/E233)),"-",LN(Table213[[#This Row],[Close]]/E233))</f>
        <v>5.7706362364179642E-3</v>
      </c>
    </row>
    <row r="235" spans="1:8" x14ac:dyDescent="0.3">
      <c r="A235" s="2">
        <v>43446</v>
      </c>
      <c r="B235" s="1">
        <v>10591</v>
      </c>
      <c r="C235" s="1">
        <v>10752.2</v>
      </c>
      <c r="D235" s="1">
        <v>10560.8</v>
      </c>
      <c r="E235" s="1">
        <v>10737.6</v>
      </c>
      <c r="F235" s="1">
        <v>371697496</v>
      </c>
      <c r="G235" s="1">
        <v>17447.45</v>
      </c>
      <c r="H235" s="3">
        <f>IF(ISERR(LN(Table213[[#This Row],[Close]]/E234)),"-",LN(Table213[[#This Row],[Close]]/E234))</f>
        <v>1.7706312465975173E-2</v>
      </c>
    </row>
    <row r="236" spans="1:8" x14ac:dyDescent="0.3">
      <c r="A236" s="2">
        <v>43447</v>
      </c>
      <c r="B236" s="1">
        <v>10810.75</v>
      </c>
      <c r="C236" s="1">
        <v>10838.6</v>
      </c>
      <c r="D236" s="1">
        <v>10749.5</v>
      </c>
      <c r="E236" s="1">
        <v>10791.55</v>
      </c>
      <c r="F236" s="1">
        <v>387810061</v>
      </c>
      <c r="G236" s="1">
        <v>17582.8</v>
      </c>
      <c r="H236" s="3">
        <f>IF(ISERR(LN(Table213[[#This Row],[Close]]/E235)),"-",LN(Table213[[#This Row],[Close]]/E235))</f>
        <v>5.0118200605062885E-3</v>
      </c>
    </row>
    <row r="237" spans="1:8" x14ac:dyDescent="0.3">
      <c r="A237" s="2">
        <v>43448</v>
      </c>
      <c r="B237" s="1">
        <v>10784.5</v>
      </c>
      <c r="C237" s="1">
        <v>10815.75</v>
      </c>
      <c r="D237" s="1">
        <v>10752.1</v>
      </c>
      <c r="E237" s="1">
        <v>10805.45</v>
      </c>
      <c r="F237" s="1">
        <v>350579275</v>
      </c>
      <c r="G237" s="1">
        <v>14486.1</v>
      </c>
      <c r="H237" s="3">
        <f>IF(ISERR(LN(Table213[[#This Row],[Close]]/E236)),"-",LN(Table213[[#This Row],[Close]]/E236))</f>
        <v>1.287215994746788E-3</v>
      </c>
    </row>
    <row r="238" spans="1:8" x14ac:dyDescent="0.3">
      <c r="A238" s="2">
        <v>43451</v>
      </c>
      <c r="B238" s="1">
        <v>10853.2</v>
      </c>
      <c r="C238" s="1">
        <v>10900.35</v>
      </c>
      <c r="D238" s="1">
        <v>10844.85</v>
      </c>
      <c r="E238" s="1">
        <v>10888.35</v>
      </c>
      <c r="F238" s="1">
        <v>306145514</v>
      </c>
      <c r="G238" s="1">
        <v>12528.59</v>
      </c>
      <c r="H238" s="3">
        <f>IF(ISERR(LN(Table213[[#This Row],[Close]]/E237)),"-",LN(Table213[[#This Row],[Close]]/E237))</f>
        <v>7.6427738366829845E-3</v>
      </c>
    </row>
    <row r="239" spans="1:8" x14ac:dyDescent="0.3">
      <c r="A239" s="2">
        <v>43452</v>
      </c>
      <c r="B239" s="1">
        <v>10850.9</v>
      </c>
      <c r="C239" s="1">
        <v>10915.4</v>
      </c>
      <c r="D239" s="1">
        <v>10819.1</v>
      </c>
      <c r="E239" s="1">
        <v>10908.7</v>
      </c>
      <c r="F239" s="1">
        <v>294942271</v>
      </c>
      <c r="G239" s="1">
        <v>13556.45</v>
      </c>
      <c r="H239" s="3">
        <f>IF(ISERR(LN(Table213[[#This Row],[Close]]/E238)),"-",LN(Table213[[#This Row],[Close]]/E238))</f>
        <v>1.8672256945391607E-3</v>
      </c>
    </row>
    <row r="240" spans="1:8" x14ac:dyDescent="0.3">
      <c r="A240" s="2">
        <v>43453</v>
      </c>
      <c r="B240" s="1">
        <v>10930.55</v>
      </c>
      <c r="C240" s="1">
        <v>10985.15</v>
      </c>
      <c r="D240" s="1">
        <v>10928</v>
      </c>
      <c r="E240" s="1">
        <v>10967.3</v>
      </c>
      <c r="F240" s="1">
        <v>321801803</v>
      </c>
      <c r="G240" s="1">
        <v>17172.64</v>
      </c>
      <c r="H240" s="3">
        <f>IF(ISERR(LN(Table213[[#This Row],[Close]]/E239)),"-",LN(Table213[[#This Row],[Close]]/E239))</f>
        <v>5.3574821872709151E-3</v>
      </c>
    </row>
    <row r="241" spans="1:8" x14ac:dyDescent="0.3">
      <c r="A241" s="2">
        <v>43454</v>
      </c>
      <c r="B241" s="1">
        <v>10885.2</v>
      </c>
      <c r="C241" s="1">
        <v>10962.55</v>
      </c>
      <c r="D241" s="1">
        <v>10880.05</v>
      </c>
      <c r="E241" s="1">
        <v>10951.7</v>
      </c>
      <c r="F241" s="1">
        <v>328802751</v>
      </c>
      <c r="G241" s="1">
        <v>14945.94</v>
      </c>
      <c r="H241" s="3">
        <f>IF(ISERR(LN(Table213[[#This Row],[Close]]/E240)),"-",LN(Table213[[#This Row],[Close]]/E240))</f>
        <v>-1.4234228417328702E-3</v>
      </c>
    </row>
    <row r="242" spans="1:8" x14ac:dyDescent="0.3">
      <c r="A242" s="2">
        <v>43455</v>
      </c>
      <c r="B242" s="1">
        <v>10944.25</v>
      </c>
      <c r="C242" s="1">
        <v>10963.65</v>
      </c>
      <c r="D242" s="1">
        <v>10738.65</v>
      </c>
      <c r="E242" s="1">
        <v>10754</v>
      </c>
      <c r="F242" s="1">
        <v>389235107</v>
      </c>
      <c r="G242" s="1">
        <v>18663.849999999999</v>
      </c>
      <c r="H242" s="3">
        <f>IF(ISERR(LN(Table213[[#This Row],[Close]]/E241)),"-",LN(Table213[[#This Row],[Close]]/E241))</f>
        <v>-1.8216916966364759E-2</v>
      </c>
    </row>
    <row r="243" spans="1:8" x14ac:dyDescent="0.3">
      <c r="A243" s="2">
        <v>43458</v>
      </c>
      <c r="B243" s="1">
        <v>10780.9</v>
      </c>
      <c r="C243" s="1">
        <v>10782.3</v>
      </c>
      <c r="D243" s="1">
        <v>10649.25</v>
      </c>
      <c r="E243" s="1">
        <v>10663.5</v>
      </c>
      <c r="F243" s="1">
        <v>230291344</v>
      </c>
      <c r="G243" s="1">
        <v>10695.6</v>
      </c>
      <c r="H243" s="3">
        <f>IF(ISERR(LN(Table213[[#This Row],[Close]]/E242)),"-",LN(Table213[[#This Row],[Close]]/E242))</f>
        <v>-8.4510833319758998E-3</v>
      </c>
    </row>
    <row r="244" spans="1:8" x14ac:dyDescent="0.3">
      <c r="A244" s="2">
        <v>43460</v>
      </c>
      <c r="B244" s="1">
        <v>10635.45</v>
      </c>
      <c r="C244" s="1">
        <v>10747.5</v>
      </c>
      <c r="D244" s="1">
        <v>10534.55</v>
      </c>
      <c r="E244" s="1">
        <v>10729.85</v>
      </c>
      <c r="F244" s="1">
        <v>271942701</v>
      </c>
      <c r="G244" s="1">
        <v>12831.99</v>
      </c>
      <c r="H244" s="3">
        <f>IF(ISERR(LN(Table213[[#This Row],[Close]]/E243)),"-",LN(Table213[[#This Row],[Close]]/E243))</f>
        <v>6.2028819926444774E-3</v>
      </c>
    </row>
    <row r="245" spans="1:8" x14ac:dyDescent="0.3">
      <c r="A245" s="2">
        <v>43461</v>
      </c>
      <c r="B245" s="1">
        <v>10817.9</v>
      </c>
      <c r="C245" s="1">
        <v>10834.2</v>
      </c>
      <c r="D245" s="1">
        <v>10764.45</v>
      </c>
      <c r="E245" s="1">
        <v>10779.8</v>
      </c>
      <c r="F245" s="1">
        <v>470160392</v>
      </c>
      <c r="G245" s="1">
        <v>19119.88</v>
      </c>
      <c r="H245" s="3">
        <f>IF(ISERR(LN(Table213[[#This Row],[Close]]/E244)),"-",LN(Table213[[#This Row],[Close]]/E244))</f>
        <v>4.6444353848936974E-3</v>
      </c>
    </row>
    <row r="246" spans="1:8" x14ac:dyDescent="0.3">
      <c r="A246" s="2">
        <v>43462</v>
      </c>
      <c r="B246" s="1">
        <v>10820.95</v>
      </c>
      <c r="C246" s="1">
        <v>10893.6</v>
      </c>
      <c r="D246" s="1">
        <v>10817.15</v>
      </c>
      <c r="E246" s="1">
        <v>10859.9</v>
      </c>
      <c r="F246" s="1">
        <v>253086507</v>
      </c>
      <c r="G246" s="1">
        <v>12615.01</v>
      </c>
      <c r="H246" s="3">
        <f>IF(ISERR(LN(Table213[[#This Row],[Close]]/E245)),"-",LN(Table213[[#This Row],[Close]]/E245))</f>
        <v>7.4030939272151253E-3</v>
      </c>
    </row>
    <row r="247" spans="1:8" x14ac:dyDescent="0.3">
      <c r="A247" s="2">
        <v>43465</v>
      </c>
      <c r="B247" s="1">
        <v>10913.2</v>
      </c>
      <c r="C247" s="1">
        <v>10923.55</v>
      </c>
      <c r="D247" s="1">
        <v>10853.2</v>
      </c>
      <c r="E247" s="1">
        <v>10862.55</v>
      </c>
      <c r="F247" s="1">
        <v>186494657</v>
      </c>
      <c r="G247" s="1">
        <v>10176.129999999999</v>
      </c>
      <c r="H247" s="3">
        <f>IF(ISERR(LN(Table213[[#This Row],[Close]]/E246)),"-",LN(Table213[[#This Row],[Close]]/E246))</f>
        <v>2.4398721259765596E-4</v>
      </c>
    </row>
    <row r="248" spans="1:8" x14ac:dyDescent="0.3">
      <c r="A248" s="2">
        <v>43466</v>
      </c>
      <c r="B248" s="1">
        <v>10881.7</v>
      </c>
      <c r="C248" s="1">
        <v>10923.6</v>
      </c>
      <c r="D248" s="1">
        <v>10807.1</v>
      </c>
      <c r="E248" s="1">
        <v>10910.1</v>
      </c>
      <c r="F248" s="1">
        <v>159404542</v>
      </c>
      <c r="G248" s="1">
        <v>8688.26</v>
      </c>
      <c r="H248" s="3">
        <f>IF(ISERR(LN(Table213[[#This Row],[Close]]/E247)),"-",LN(Table213[[#This Row],[Close]]/E247))</f>
        <v>4.3678721329528042E-3</v>
      </c>
    </row>
    <row r="249" spans="1:8" x14ac:dyDescent="0.3">
      <c r="A249" s="2">
        <v>43467</v>
      </c>
      <c r="B249" s="1">
        <v>10868.85</v>
      </c>
      <c r="C249" s="1">
        <v>10895.35</v>
      </c>
      <c r="D249" s="1">
        <v>10735.05</v>
      </c>
      <c r="E249" s="1">
        <v>10792.5</v>
      </c>
      <c r="F249" s="1">
        <v>309665939</v>
      </c>
      <c r="G249" s="1">
        <v>15352.25</v>
      </c>
      <c r="H249" s="3">
        <f>IF(ISERR(LN(Table213[[#This Row],[Close]]/E248)),"-",LN(Table213[[#This Row],[Close]]/E248))</f>
        <v>-1.0837517258318774E-2</v>
      </c>
    </row>
    <row r="250" spans="1:8" x14ac:dyDescent="0.3">
      <c r="A250" s="2">
        <v>43468</v>
      </c>
      <c r="B250" s="1">
        <v>10796.8</v>
      </c>
      <c r="C250" s="1">
        <v>10814.05</v>
      </c>
      <c r="D250" s="1">
        <v>10661.25</v>
      </c>
      <c r="E250" s="1">
        <v>10672.25</v>
      </c>
      <c r="F250" s="1">
        <v>286241745</v>
      </c>
      <c r="G250" s="1">
        <v>15030.45</v>
      </c>
      <c r="H250" s="3">
        <f>IF(ISERR(LN(Table213[[#This Row],[Close]]/E249)),"-",LN(Table213[[#This Row],[Close]]/E249))</f>
        <v>-1.1204533761500678E-2</v>
      </c>
    </row>
    <row r="251" spans="1:8" x14ac:dyDescent="0.3">
      <c r="A251" s="2">
        <v>43469</v>
      </c>
      <c r="B251" s="1">
        <v>10699.7</v>
      </c>
      <c r="C251" s="1">
        <v>10741.05</v>
      </c>
      <c r="D251" s="1">
        <v>10628.65</v>
      </c>
      <c r="E251" s="1">
        <v>10727.35</v>
      </c>
      <c r="F251" s="1">
        <v>296596655</v>
      </c>
      <c r="G251" s="1">
        <v>14516.74</v>
      </c>
      <c r="H251" s="3">
        <f>IF(ISERR(LN(Table213[[#This Row],[Close]]/E250)),"-",LN(Table213[[#This Row],[Close]]/E250))</f>
        <v>5.1496403451855395E-3</v>
      </c>
    </row>
    <row r="252" spans="1:8" x14ac:dyDescent="0.3">
      <c r="A252" s="2">
        <v>43472</v>
      </c>
      <c r="B252" s="1">
        <v>10804.85</v>
      </c>
      <c r="C252" s="1">
        <v>10835.95</v>
      </c>
      <c r="D252" s="1">
        <v>10750.15</v>
      </c>
      <c r="E252" s="1">
        <v>10771.8</v>
      </c>
      <c r="F252" s="1">
        <v>269371080</v>
      </c>
      <c r="G252" s="1">
        <v>12731.29</v>
      </c>
      <c r="H252" s="3">
        <f>IF(ISERR(LN(Table213[[#This Row],[Close]]/E251)),"-",LN(Table213[[#This Row],[Close]]/E251))</f>
        <v>4.1350530915205807E-3</v>
      </c>
    </row>
    <row r="253" spans="1:8" x14ac:dyDescent="0.3">
      <c r="A253" s="2">
        <v>43473</v>
      </c>
      <c r="B253" s="1">
        <v>10786.25</v>
      </c>
      <c r="C253" s="1">
        <v>10818.45</v>
      </c>
      <c r="D253" s="1">
        <v>10733.25</v>
      </c>
      <c r="E253" s="1">
        <v>10802.15</v>
      </c>
      <c r="F253" s="1">
        <v>277697672</v>
      </c>
      <c r="G253" s="1">
        <v>13433.48</v>
      </c>
      <c r="H253" s="3">
        <f>IF(ISERR(LN(Table213[[#This Row],[Close]]/E252)),"-",LN(Table213[[#This Row],[Close]]/E252))</f>
        <v>2.81358026893282E-3</v>
      </c>
    </row>
    <row r="254" spans="1:8" x14ac:dyDescent="0.3">
      <c r="A254" s="2">
        <v>43474</v>
      </c>
      <c r="B254" s="1">
        <v>10862.4</v>
      </c>
      <c r="C254" s="1">
        <v>10870.4</v>
      </c>
      <c r="D254" s="1">
        <v>10749.4</v>
      </c>
      <c r="E254" s="1">
        <v>10855.15</v>
      </c>
      <c r="F254" s="1">
        <v>333010535</v>
      </c>
      <c r="G254" s="1">
        <v>16213.3</v>
      </c>
      <c r="H254" s="3">
        <f>IF(ISERR(LN(Table213[[#This Row],[Close]]/E253)),"-",LN(Table213[[#This Row],[Close]]/E253))</f>
        <v>4.8944333599588354E-3</v>
      </c>
    </row>
    <row r="255" spans="1:8" x14ac:dyDescent="0.3">
      <c r="A255" s="2">
        <v>43475</v>
      </c>
      <c r="B255" s="1">
        <v>10859.35</v>
      </c>
      <c r="C255" s="1">
        <v>10859.35</v>
      </c>
      <c r="D255" s="1">
        <v>10801.8</v>
      </c>
      <c r="E255" s="1">
        <v>10821.6</v>
      </c>
      <c r="F255" s="1">
        <v>254365477</v>
      </c>
      <c r="G255" s="1">
        <v>12031.26</v>
      </c>
      <c r="H255" s="3">
        <f>IF(ISERR(LN(Table213[[#This Row],[Close]]/E254)),"-",LN(Table213[[#This Row],[Close]]/E254))</f>
        <v>-3.0954849587457233E-3</v>
      </c>
    </row>
    <row r="256" spans="1:8" x14ac:dyDescent="0.3">
      <c r="A256" s="2">
        <v>43476</v>
      </c>
      <c r="B256" s="1">
        <v>10834.75</v>
      </c>
      <c r="C256" s="1">
        <v>10850.15</v>
      </c>
      <c r="D256" s="1">
        <v>10739.4</v>
      </c>
      <c r="E256" s="1">
        <v>10794.95</v>
      </c>
      <c r="F256" s="1">
        <v>260792200</v>
      </c>
      <c r="G256" s="1">
        <v>13084.6</v>
      </c>
      <c r="H256" s="3">
        <f>IF(ISERR(LN(Table213[[#This Row],[Close]]/E255)),"-",LN(Table213[[#This Row],[Close]]/E255))</f>
        <v>-2.4657046107725011E-3</v>
      </c>
    </row>
    <row r="257" spans="1:8" x14ac:dyDescent="0.3">
      <c r="A257" s="2">
        <v>43479</v>
      </c>
      <c r="B257" s="1">
        <v>10807</v>
      </c>
      <c r="C257" s="1">
        <v>10808</v>
      </c>
      <c r="D257" s="1">
        <v>10692.35</v>
      </c>
      <c r="E257" s="1">
        <v>10737.6</v>
      </c>
      <c r="F257" s="1">
        <v>298774178</v>
      </c>
      <c r="G257" s="1">
        <v>12732.57</v>
      </c>
      <c r="H257" s="3">
        <f>IF(ISERR(LN(Table213[[#This Row],[Close]]/E256)),"-",LN(Table213[[#This Row],[Close]]/E256))</f>
        <v>-5.32683176023677E-3</v>
      </c>
    </row>
    <row r="258" spans="1:8" x14ac:dyDescent="0.3">
      <c r="A258" s="2">
        <v>43480</v>
      </c>
      <c r="B258" s="1">
        <v>10777.55</v>
      </c>
      <c r="C258" s="1">
        <v>10896.95</v>
      </c>
      <c r="D258" s="1">
        <v>10777.55</v>
      </c>
      <c r="E258" s="1">
        <v>10886.8</v>
      </c>
      <c r="F258" s="1">
        <v>310737078</v>
      </c>
      <c r="G258" s="1">
        <v>14879.91</v>
      </c>
      <c r="H258" s="3">
        <f>IF(ISERR(LN(Table213[[#This Row],[Close]]/E257)),"-",LN(Table213[[#This Row],[Close]]/E257))</f>
        <v>1.3799445774800724E-2</v>
      </c>
    </row>
    <row r="259" spans="1:8" x14ac:dyDescent="0.3">
      <c r="A259" s="2">
        <v>43481</v>
      </c>
      <c r="B259" s="1">
        <v>10899.65</v>
      </c>
      <c r="C259" s="1">
        <v>10928.15</v>
      </c>
      <c r="D259" s="1">
        <v>10876.9</v>
      </c>
      <c r="E259" s="1">
        <v>10890.3</v>
      </c>
      <c r="F259" s="1">
        <v>276539042</v>
      </c>
      <c r="G259" s="1">
        <v>13081.63</v>
      </c>
      <c r="H259" s="3">
        <f>IF(ISERR(LN(Table213[[#This Row],[Close]]/E258)),"-",LN(Table213[[#This Row],[Close]]/E258))</f>
        <v>3.2143857815191898E-4</v>
      </c>
    </row>
    <row r="260" spans="1:8" x14ac:dyDescent="0.3">
      <c r="A260" s="2">
        <v>43482</v>
      </c>
      <c r="B260" s="1">
        <v>10920.85</v>
      </c>
      <c r="C260" s="1">
        <v>10930.65</v>
      </c>
      <c r="D260" s="1">
        <v>10844.65</v>
      </c>
      <c r="E260" s="1">
        <v>10905.2</v>
      </c>
      <c r="F260" s="1">
        <v>271676319</v>
      </c>
      <c r="G260" s="1">
        <v>13215.83</v>
      </c>
      <c r="H260" s="3">
        <f>IF(ISERR(LN(Table213[[#This Row],[Close]]/E259)),"-",LN(Table213[[#This Row],[Close]]/E259))</f>
        <v>1.3672549215348114E-3</v>
      </c>
    </row>
    <row r="261" spans="1:8" x14ac:dyDescent="0.3">
      <c r="A261" s="2">
        <v>43483</v>
      </c>
      <c r="B261" s="1">
        <v>10914.85</v>
      </c>
      <c r="C261" s="1">
        <v>10928.2</v>
      </c>
      <c r="D261" s="1">
        <v>10852.2</v>
      </c>
      <c r="E261" s="1">
        <v>10906.95</v>
      </c>
      <c r="F261" s="1">
        <v>323814108</v>
      </c>
      <c r="G261" s="1">
        <v>16408.830000000002</v>
      </c>
      <c r="H261" s="3">
        <f>IF(ISERR(LN(Table213[[#This Row],[Close]]/E260)),"-",LN(Table213[[#This Row],[Close]]/E260))</f>
        <v>1.6046102779907089E-4</v>
      </c>
    </row>
    <row r="262" spans="1:8" x14ac:dyDescent="0.3">
      <c r="A262" s="2">
        <v>43486</v>
      </c>
      <c r="B262" s="1">
        <v>10919.35</v>
      </c>
      <c r="C262" s="1">
        <v>10987.45</v>
      </c>
      <c r="D262" s="1">
        <v>10885.75</v>
      </c>
      <c r="E262" s="1">
        <v>10961.85</v>
      </c>
      <c r="F262" s="1">
        <v>288829125</v>
      </c>
      <c r="G262" s="1">
        <v>17289.7</v>
      </c>
      <c r="H262" s="3">
        <f>IF(ISERR(LN(Table213[[#This Row],[Close]]/E261)),"-",LN(Table213[[#This Row],[Close]]/E261))</f>
        <v>5.0208621718052576E-3</v>
      </c>
    </row>
    <row r="263" spans="1:8" x14ac:dyDescent="0.3">
      <c r="A263" s="2">
        <v>43487</v>
      </c>
      <c r="B263" s="1">
        <v>10949.8</v>
      </c>
      <c r="C263" s="1">
        <v>10949.8</v>
      </c>
      <c r="D263" s="1">
        <v>10864.15</v>
      </c>
      <c r="E263" s="1">
        <v>10922.75</v>
      </c>
      <c r="F263" s="1">
        <v>300768112</v>
      </c>
      <c r="G263" s="1">
        <v>17483.62</v>
      </c>
      <c r="H263" s="3">
        <f>IF(ISERR(LN(Table213[[#This Row],[Close]]/E262)),"-",LN(Table213[[#This Row],[Close]]/E262))</f>
        <v>-3.573292781569112E-3</v>
      </c>
    </row>
    <row r="264" spans="1:8" x14ac:dyDescent="0.3">
      <c r="A264" s="2">
        <v>43488</v>
      </c>
      <c r="B264" s="1">
        <v>10931.05</v>
      </c>
      <c r="C264" s="1">
        <v>10944.8</v>
      </c>
      <c r="D264" s="1">
        <v>10811.95</v>
      </c>
      <c r="E264" s="1">
        <v>10831.5</v>
      </c>
      <c r="F264" s="1">
        <v>298876314</v>
      </c>
      <c r="G264" s="1">
        <v>14736.91</v>
      </c>
      <c r="H264" s="3">
        <f>IF(ISERR(LN(Table213[[#This Row],[Close]]/E263)),"-",LN(Table213[[#This Row],[Close]]/E263))</f>
        <v>-8.3892145371514976E-3</v>
      </c>
    </row>
    <row r="265" spans="1:8" x14ac:dyDescent="0.3">
      <c r="A265" s="2">
        <v>43489</v>
      </c>
      <c r="B265" s="1">
        <v>10844.05</v>
      </c>
      <c r="C265" s="1">
        <v>10866.6</v>
      </c>
      <c r="D265" s="1">
        <v>10798.65</v>
      </c>
      <c r="E265" s="1">
        <v>10849.8</v>
      </c>
      <c r="F265" s="1">
        <v>361082096</v>
      </c>
      <c r="G265" s="1">
        <v>15298.48</v>
      </c>
      <c r="H265" s="3">
        <f>IF(ISERR(LN(Table213[[#This Row],[Close]]/E264)),"-",LN(Table213[[#This Row],[Close]]/E264))</f>
        <v>1.6880910596428552E-3</v>
      </c>
    </row>
    <row r="266" spans="1:8" x14ac:dyDescent="0.3">
      <c r="A266" s="2">
        <v>43490</v>
      </c>
      <c r="B266" s="1">
        <v>10859.75</v>
      </c>
      <c r="C266" s="1">
        <v>10931.7</v>
      </c>
      <c r="D266" s="1">
        <v>10756.45</v>
      </c>
      <c r="E266" s="1">
        <v>10780.55</v>
      </c>
      <c r="F266" s="1">
        <v>463444758</v>
      </c>
      <c r="G266" s="1">
        <v>20542.36</v>
      </c>
      <c r="H266" s="3">
        <f>IF(ISERR(LN(Table213[[#This Row],[Close]]/E265)),"-",LN(Table213[[#This Row],[Close]]/E265))</f>
        <v>-6.403062049334338E-3</v>
      </c>
    </row>
    <row r="267" spans="1:8" x14ac:dyDescent="0.3">
      <c r="A267" s="2">
        <v>43493</v>
      </c>
      <c r="B267" s="1">
        <v>10792.45</v>
      </c>
      <c r="C267" s="1">
        <v>10804.45</v>
      </c>
      <c r="D267" s="1">
        <v>10630.95</v>
      </c>
      <c r="E267" s="1">
        <v>10661.55</v>
      </c>
      <c r="F267" s="1">
        <v>419682627</v>
      </c>
      <c r="G267" s="1">
        <v>21144.33</v>
      </c>
      <c r="H267" s="3">
        <f>IF(ISERR(LN(Table213[[#This Row],[Close]]/E266)),"-",LN(Table213[[#This Row],[Close]]/E266))</f>
        <v>-1.1099773042754829E-2</v>
      </c>
    </row>
    <row r="268" spans="1:8" x14ac:dyDescent="0.3">
      <c r="A268" s="2">
        <v>43494</v>
      </c>
      <c r="B268" s="1">
        <v>10653.7</v>
      </c>
      <c r="C268" s="1">
        <v>10690.35</v>
      </c>
      <c r="D268" s="1">
        <v>10583.65</v>
      </c>
      <c r="E268" s="1">
        <v>10652.2</v>
      </c>
      <c r="F268" s="1">
        <v>356908994</v>
      </c>
      <c r="G268" s="1">
        <v>18832.060000000001</v>
      </c>
      <c r="H268" s="3">
        <f>IF(ISERR(LN(Table213[[#This Row],[Close]]/E267)),"-",LN(Table213[[#This Row],[Close]]/E267))</f>
        <v>-8.7736795259221625E-4</v>
      </c>
    </row>
    <row r="269" spans="1:8" x14ac:dyDescent="0.3">
      <c r="A269" s="2">
        <v>43495</v>
      </c>
      <c r="B269" s="1">
        <v>10702.25</v>
      </c>
      <c r="C269" s="1">
        <v>10710.2</v>
      </c>
      <c r="D269" s="1">
        <v>10612.85</v>
      </c>
      <c r="E269" s="1">
        <v>10651.8</v>
      </c>
      <c r="F269" s="1">
        <v>410107910</v>
      </c>
      <c r="G269" s="1">
        <v>21214.81</v>
      </c>
      <c r="H269" s="3">
        <f>IF(ISERR(LN(Table213[[#This Row],[Close]]/E268)),"-",LN(Table213[[#This Row],[Close]]/E268))</f>
        <v>-3.7551633500580681E-5</v>
      </c>
    </row>
    <row r="270" spans="1:8" x14ac:dyDescent="0.3">
      <c r="A270" s="2">
        <v>43496</v>
      </c>
      <c r="B270" s="1">
        <v>10690.55</v>
      </c>
      <c r="C270" s="1">
        <v>10838.05</v>
      </c>
      <c r="D270" s="1">
        <v>10678.55</v>
      </c>
      <c r="E270" s="1">
        <v>10830.95</v>
      </c>
      <c r="F270" s="1">
        <v>604818027</v>
      </c>
      <c r="G270" s="1">
        <v>27471.18</v>
      </c>
      <c r="H270" s="3">
        <f>IF(ISERR(LN(Table213[[#This Row],[Close]]/E269)),"-",LN(Table213[[#This Row],[Close]]/E269))</f>
        <v>1.6678884505362462E-2</v>
      </c>
    </row>
    <row r="271" spans="1:8" x14ac:dyDescent="0.3">
      <c r="A271" s="2">
        <v>43497</v>
      </c>
      <c r="B271" s="1">
        <v>10851.35</v>
      </c>
      <c r="C271" s="1">
        <v>10983.45</v>
      </c>
      <c r="D271" s="1">
        <v>10813.45</v>
      </c>
      <c r="E271" s="1">
        <v>10893.65</v>
      </c>
      <c r="F271" s="1">
        <v>482272661</v>
      </c>
      <c r="G271" s="1">
        <v>23112.37</v>
      </c>
      <c r="H271" s="3">
        <f>IF(ISERR(LN(Table213[[#This Row],[Close]]/E270)),"-",LN(Table213[[#This Row],[Close]]/E270))</f>
        <v>5.7722742045844006E-3</v>
      </c>
    </row>
    <row r="272" spans="1:8" x14ac:dyDescent="0.3">
      <c r="A272" s="2">
        <v>43500</v>
      </c>
      <c r="B272" s="1">
        <v>10876.75</v>
      </c>
      <c r="C272" s="1">
        <v>10927.9</v>
      </c>
      <c r="D272" s="1">
        <v>10814.15</v>
      </c>
      <c r="E272" s="1">
        <v>10912.25</v>
      </c>
      <c r="F272" s="1">
        <v>318300039</v>
      </c>
      <c r="G272" s="1">
        <v>15478.81</v>
      </c>
      <c r="H272" s="3">
        <f>IF(ISERR(LN(Table213[[#This Row],[Close]]/E271)),"-",LN(Table213[[#This Row],[Close]]/E271))</f>
        <v>1.7059607272313906E-3</v>
      </c>
    </row>
    <row r="273" spans="1:8" x14ac:dyDescent="0.3">
      <c r="A273" s="2">
        <v>43501</v>
      </c>
      <c r="B273" s="1">
        <v>10908.65</v>
      </c>
      <c r="C273" s="1">
        <v>10956.7</v>
      </c>
      <c r="D273" s="1">
        <v>10886.7</v>
      </c>
      <c r="E273" s="1">
        <v>10934.35</v>
      </c>
      <c r="F273" s="1">
        <v>268095127</v>
      </c>
      <c r="G273" s="1">
        <v>13435.13</v>
      </c>
      <c r="H273" s="3">
        <f>IF(ISERR(LN(Table213[[#This Row],[Close]]/E272)),"-",LN(Table213[[#This Row],[Close]]/E272))</f>
        <v>2.0231988079203052E-3</v>
      </c>
    </row>
    <row r="274" spans="1:8" x14ac:dyDescent="0.3">
      <c r="A274" s="2">
        <v>43502</v>
      </c>
      <c r="B274" s="1">
        <v>10965.1</v>
      </c>
      <c r="C274" s="1">
        <v>11072.6</v>
      </c>
      <c r="D274" s="1">
        <v>10962.7</v>
      </c>
      <c r="E274" s="1">
        <v>11062.45</v>
      </c>
      <c r="F274" s="1">
        <v>298510497</v>
      </c>
      <c r="G274" s="1">
        <v>15172.85</v>
      </c>
      <c r="H274" s="3">
        <f>IF(ISERR(LN(Table213[[#This Row],[Close]]/E273)),"-",LN(Table213[[#This Row],[Close]]/E273))</f>
        <v>1.1647280346053989E-2</v>
      </c>
    </row>
    <row r="275" spans="1:8" x14ac:dyDescent="0.3">
      <c r="A275" s="2">
        <v>43503</v>
      </c>
      <c r="B275" s="1">
        <v>11070.45</v>
      </c>
      <c r="C275" s="1">
        <v>11118.1</v>
      </c>
      <c r="D275" s="1">
        <v>11043.6</v>
      </c>
      <c r="E275" s="1">
        <v>11069.4</v>
      </c>
      <c r="F275" s="1">
        <v>263544426</v>
      </c>
      <c r="G275" s="1">
        <v>13542.69</v>
      </c>
      <c r="H275" s="3">
        <f>IF(ISERR(LN(Table213[[#This Row],[Close]]/E274)),"-",LN(Table213[[#This Row],[Close]]/E274))</f>
        <v>6.2805415981511683E-4</v>
      </c>
    </row>
    <row r="276" spans="1:8" x14ac:dyDescent="0.3">
      <c r="A276" s="2">
        <v>43504</v>
      </c>
      <c r="B276" s="1">
        <v>11023.5</v>
      </c>
      <c r="C276" s="1">
        <v>11041.2</v>
      </c>
      <c r="D276" s="1">
        <v>10925.45</v>
      </c>
      <c r="E276" s="1">
        <v>10943.6</v>
      </c>
      <c r="F276" s="1">
        <v>352787419</v>
      </c>
      <c r="G276" s="1">
        <v>15507.05</v>
      </c>
      <c r="H276" s="3">
        <f>IF(ISERR(LN(Table213[[#This Row],[Close]]/E275)),"-",LN(Table213[[#This Row],[Close]]/E275))</f>
        <v>-1.1429734205002075E-2</v>
      </c>
    </row>
    <row r="277" spans="1:8" x14ac:dyDescent="0.3">
      <c r="A277" s="2">
        <v>43507</v>
      </c>
      <c r="B277" s="1">
        <v>10930.9</v>
      </c>
      <c r="C277" s="1">
        <v>10930.9</v>
      </c>
      <c r="D277" s="1">
        <v>10857.1</v>
      </c>
      <c r="E277" s="1">
        <v>10888.8</v>
      </c>
      <c r="F277" s="1">
        <v>285985383</v>
      </c>
      <c r="G277" s="1">
        <v>13818.92</v>
      </c>
      <c r="H277" s="3">
        <f>IF(ISERR(LN(Table213[[#This Row],[Close]]/E276)),"-",LN(Table213[[#This Row],[Close]]/E276))</f>
        <v>-5.0200724689087872E-3</v>
      </c>
    </row>
    <row r="278" spans="1:8" x14ac:dyDescent="0.3">
      <c r="A278" s="2">
        <v>43508</v>
      </c>
      <c r="B278" s="1">
        <v>10879.7</v>
      </c>
      <c r="C278" s="1">
        <v>10910.9</v>
      </c>
      <c r="D278" s="1">
        <v>10823.8</v>
      </c>
      <c r="E278" s="1">
        <v>10831.4</v>
      </c>
      <c r="F278" s="1">
        <v>292314643</v>
      </c>
      <c r="G278" s="1">
        <v>14424.78</v>
      </c>
      <c r="H278" s="3">
        <f>IF(ISERR(LN(Table213[[#This Row],[Close]]/E277)),"-",LN(Table213[[#This Row],[Close]]/E277))</f>
        <v>-5.2854148327613464E-3</v>
      </c>
    </row>
    <row r="279" spans="1:8" x14ac:dyDescent="0.3">
      <c r="A279" s="2">
        <v>43509</v>
      </c>
      <c r="B279" s="1">
        <v>10870.55</v>
      </c>
      <c r="C279" s="1">
        <v>10891.65</v>
      </c>
      <c r="D279" s="1">
        <v>10772.1</v>
      </c>
      <c r="E279" s="1">
        <v>10793.65</v>
      </c>
      <c r="F279" s="1">
        <v>321958549</v>
      </c>
      <c r="G279" s="1">
        <v>15360.98</v>
      </c>
      <c r="H279" s="3">
        <f>IF(ISERR(LN(Table213[[#This Row],[Close]]/E278)),"-",LN(Table213[[#This Row],[Close]]/E278))</f>
        <v>-3.4913249537601204E-3</v>
      </c>
    </row>
    <row r="280" spans="1:8" x14ac:dyDescent="0.3">
      <c r="A280" s="2">
        <v>43510</v>
      </c>
      <c r="B280" s="1">
        <v>10786.1</v>
      </c>
      <c r="C280" s="1">
        <v>10792.7</v>
      </c>
      <c r="D280" s="1">
        <v>10718.75</v>
      </c>
      <c r="E280" s="1">
        <v>10746.05</v>
      </c>
      <c r="F280" s="1">
        <v>627041405</v>
      </c>
      <c r="G280" s="1">
        <v>20797.41</v>
      </c>
      <c r="H280" s="3">
        <f>IF(ISERR(LN(Table213[[#This Row],[Close]]/E279)),"-",LN(Table213[[#This Row],[Close]]/E279))</f>
        <v>-4.4197530593000694E-3</v>
      </c>
    </row>
    <row r="281" spans="1:8" x14ac:dyDescent="0.3">
      <c r="A281" s="2">
        <v>43511</v>
      </c>
      <c r="B281" s="1">
        <v>10780.25</v>
      </c>
      <c r="C281" s="1">
        <v>10785.75</v>
      </c>
      <c r="D281" s="1">
        <v>10620.4</v>
      </c>
      <c r="E281" s="1">
        <v>10724.4</v>
      </c>
      <c r="F281" s="1">
        <v>521876968</v>
      </c>
      <c r="G281" s="1">
        <v>20733.95</v>
      </c>
      <c r="H281" s="3">
        <f>IF(ISERR(LN(Table213[[#This Row],[Close]]/E280)),"-",LN(Table213[[#This Row],[Close]]/E280))</f>
        <v>-2.0167259966956514E-3</v>
      </c>
    </row>
    <row r="282" spans="1:8" x14ac:dyDescent="0.3">
      <c r="A282" s="2">
        <v>43514</v>
      </c>
      <c r="B282" s="1">
        <v>10738.65</v>
      </c>
      <c r="C282" s="1">
        <v>10759.9</v>
      </c>
      <c r="D282" s="1">
        <v>10628.4</v>
      </c>
      <c r="E282" s="1">
        <v>10640.95</v>
      </c>
      <c r="F282" s="1">
        <v>345440240</v>
      </c>
      <c r="G282" s="1">
        <v>14903.19</v>
      </c>
      <c r="H282" s="3">
        <f>IF(ISERR(LN(Table213[[#This Row],[Close]]/E281)),"-",LN(Table213[[#This Row],[Close]]/E281))</f>
        <v>-7.8117535511575027E-3</v>
      </c>
    </row>
    <row r="283" spans="1:8" x14ac:dyDescent="0.3">
      <c r="A283" s="2">
        <v>43515</v>
      </c>
      <c r="B283" s="1">
        <v>10636.7</v>
      </c>
      <c r="C283" s="1">
        <v>10722.85</v>
      </c>
      <c r="D283" s="1">
        <v>10585.65</v>
      </c>
      <c r="E283" s="1">
        <v>10604.35</v>
      </c>
      <c r="F283" s="1">
        <v>291507060</v>
      </c>
      <c r="G283" s="1">
        <v>13765.01</v>
      </c>
      <c r="H283" s="3">
        <f>IF(ISERR(LN(Table213[[#This Row],[Close]]/E282)),"-",LN(Table213[[#This Row],[Close]]/E282))</f>
        <v>-3.4454713472979819E-3</v>
      </c>
    </row>
    <row r="284" spans="1:8" x14ac:dyDescent="0.3">
      <c r="A284" s="2">
        <v>43516</v>
      </c>
      <c r="B284" s="1">
        <v>10655.45</v>
      </c>
      <c r="C284" s="1">
        <v>10752.7</v>
      </c>
      <c r="D284" s="1">
        <v>10646.4</v>
      </c>
      <c r="E284" s="1">
        <v>10735.45</v>
      </c>
      <c r="F284" s="1">
        <v>289195306</v>
      </c>
      <c r="G284" s="1">
        <v>13209.71</v>
      </c>
      <c r="H284" s="3">
        <f>IF(ISERR(LN(Table213[[#This Row],[Close]]/E283)),"-",LN(Table213[[#This Row],[Close]]/E283))</f>
        <v>1.2287055114099292E-2</v>
      </c>
    </row>
    <row r="285" spans="1:8" x14ac:dyDescent="0.3">
      <c r="A285" s="2">
        <v>43517</v>
      </c>
      <c r="B285" s="1">
        <v>10744.1</v>
      </c>
      <c r="C285" s="1">
        <v>10808.85</v>
      </c>
      <c r="D285" s="1">
        <v>10721.5</v>
      </c>
      <c r="E285" s="1">
        <v>10789.85</v>
      </c>
      <c r="F285" s="1">
        <v>279584955</v>
      </c>
      <c r="G285" s="1">
        <v>14758.5</v>
      </c>
      <c r="H285" s="3">
        <f>IF(ISERR(LN(Table213[[#This Row],[Close]]/E284)),"-",LN(Table213[[#This Row],[Close]]/E284))</f>
        <v>5.0545280036699341E-3</v>
      </c>
    </row>
    <row r="286" spans="1:8" x14ac:dyDescent="0.3">
      <c r="A286" s="2">
        <v>43518</v>
      </c>
      <c r="B286" s="1">
        <v>10782.7</v>
      </c>
      <c r="C286" s="1">
        <v>10801.55</v>
      </c>
      <c r="D286" s="1">
        <v>10758.4</v>
      </c>
      <c r="E286" s="1">
        <v>10791.65</v>
      </c>
      <c r="F286" s="1">
        <v>396846597</v>
      </c>
      <c r="G286" s="1">
        <v>24386.42</v>
      </c>
      <c r="H286" s="3">
        <f>IF(ISERR(LN(Table213[[#This Row],[Close]]/E285)),"-",LN(Table213[[#This Row],[Close]]/E285))</f>
        <v>1.6680953633189361E-4</v>
      </c>
    </row>
    <row r="287" spans="1:8" x14ac:dyDescent="0.3">
      <c r="A287" s="2">
        <v>43521</v>
      </c>
      <c r="B287" s="1">
        <v>10813.25</v>
      </c>
      <c r="C287" s="1">
        <v>10887.1</v>
      </c>
      <c r="D287" s="1">
        <v>10788.05</v>
      </c>
      <c r="E287" s="1">
        <v>10880.1</v>
      </c>
      <c r="F287" s="1">
        <v>385905142</v>
      </c>
      <c r="G287" s="1">
        <v>16466.09</v>
      </c>
      <c r="H287" s="3">
        <f>IF(ISERR(LN(Table213[[#This Row],[Close]]/E286)),"-",LN(Table213[[#This Row],[Close]]/E286))</f>
        <v>8.1627456131734746E-3</v>
      </c>
    </row>
    <row r="288" spans="1:8" x14ac:dyDescent="0.3">
      <c r="A288" s="2">
        <v>43522</v>
      </c>
      <c r="B288" s="1">
        <v>10775.3</v>
      </c>
      <c r="C288" s="1">
        <v>10888.75</v>
      </c>
      <c r="D288" s="1">
        <v>10729.3</v>
      </c>
      <c r="E288" s="1">
        <v>10835.3</v>
      </c>
      <c r="F288" s="1">
        <v>414954476</v>
      </c>
      <c r="G288" s="1">
        <v>19186.75</v>
      </c>
      <c r="H288" s="3">
        <f>IF(ISERR(LN(Table213[[#This Row],[Close]]/E287)),"-",LN(Table213[[#This Row],[Close]]/E287))</f>
        <v>-4.1261099090206159E-3</v>
      </c>
    </row>
    <row r="289" spans="1:8" x14ac:dyDescent="0.3">
      <c r="A289" s="2">
        <v>43523</v>
      </c>
      <c r="B289" s="1">
        <v>10881.2</v>
      </c>
      <c r="C289" s="1">
        <v>10939.7</v>
      </c>
      <c r="D289" s="1">
        <v>10751.2</v>
      </c>
      <c r="E289" s="1">
        <v>10806.65</v>
      </c>
      <c r="F289" s="1">
        <v>381080073</v>
      </c>
      <c r="G289" s="1">
        <v>18313.849999999999</v>
      </c>
      <c r="H289" s="3">
        <f>IF(ISERR(LN(Table213[[#This Row],[Close]]/E288)),"-",LN(Table213[[#This Row],[Close]]/E288))</f>
        <v>-2.6476372726424741E-3</v>
      </c>
    </row>
    <row r="290" spans="1:8" x14ac:dyDescent="0.3">
      <c r="A290" s="2">
        <v>43524</v>
      </c>
      <c r="B290" s="1">
        <v>10865.7</v>
      </c>
      <c r="C290" s="1">
        <v>10865.7</v>
      </c>
      <c r="D290" s="1">
        <v>10784.85</v>
      </c>
      <c r="E290" s="1">
        <v>10792.5</v>
      </c>
      <c r="F290" s="1">
        <v>644159018</v>
      </c>
      <c r="G290" s="1">
        <v>27123.34</v>
      </c>
      <c r="H290" s="3">
        <f>IF(ISERR(LN(Table213[[#This Row],[Close]]/E289)),"-",LN(Table213[[#This Row],[Close]]/E289))</f>
        <v>-1.3102369328699957E-3</v>
      </c>
    </row>
    <row r="291" spans="1:8" x14ac:dyDescent="0.3">
      <c r="A291" s="2">
        <v>43525</v>
      </c>
      <c r="B291" s="1">
        <v>10842.65</v>
      </c>
      <c r="C291" s="1">
        <v>10877.9</v>
      </c>
      <c r="D291" s="1">
        <v>10823.1</v>
      </c>
      <c r="E291" s="1">
        <v>10863.5</v>
      </c>
      <c r="F291" s="1">
        <v>308526309</v>
      </c>
      <c r="G291" s="1">
        <v>15010.06</v>
      </c>
      <c r="H291" s="3">
        <f>IF(ISERR(LN(Table213[[#This Row],[Close]]/E290)),"-",LN(Table213[[#This Row],[Close]]/E290))</f>
        <v>6.5570977456633371E-3</v>
      </c>
    </row>
    <row r="292" spans="1:8" x14ac:dyDescent="0.3">
      <c r="A292" s="2">
        <v>43529</v>
      </c>
      <c r="B292" s="1">
        <v>10864.85</v>
      </c>
      <c r="C292" s="1">
        <v>10994.9</v>
      </c>
      <c r="D292" s="1">
        <v>10817</v>
      </c>
      <c r="E292" s="1">
        <v>10987.45</v>
      </c>
      <c r="F292" s="1">
        <v>373220239</v>
      </c>
      <c r="G292" s="1">
        <v>17960.03</v>
      </c>
      <c r="H292" s="3">
        <f>IF(ISERR(LN(Table213[[#This Row],[Close]]/E291)),"-",LN(Table213[[#This Row],[Close]]/E291))</f>
        <v>1.1345166182071391E-2</v>
      </c>
    </row>
    <row r="293" spans="1:8" x14ac:dyDescent="0.3">
      <c r="A293" s="2">
        <v>43530</v>
      </c>
      <c r="B293" s="1">
        <v>11024.85</v>
      </c>
      <c r="C293" s="1">
        <v>11062.3</v>
      </c>
      <c r="D293" s="1">
        <v>10998.85</v>
      </c>
      <c r="E293" s="1">
        <v>11053</v>
      </c>
      <c r="F293" s="1">
        <v>372550850</v>
      </c>
      <c r="G293" s="1">
        <v>17850.93</v>
      </c>
      <c r="H293" s="3">
        <f>IF(ISERR(LN(Table213[[#This Row],[Close]]/E292)),"-",LN(Table213[[#This Row],[Close]]/E292))</f>
        <v>5.9481719535880405E-3</v>
      </c>
    </row>
    <row r="294" spans="1:8" x14ac:dyDescent="0.3">
      <c r="A294" s="2">
        <v>43531</v>
      </c>
      <c r="B294" s="1">
        <v>11077.95</v>
      </c>
      <c r="C294" s="1">
        <v>11089.05</v>
      </c>
      <c r="D294" s="1">
        <v>11027.1</v>
      </c>
      <c r="E294" s="1">
        <v>11058.2</v>
      </c>
      <c r="F294" s="1">
        <v>321208766</v>
      </c>
      <c r="G294" s="1">
        <v>15321.68</v>
      </c>
      <c r="H294" s="3">
        <f>IF(ISERR(LN(Table213[[#This Row],[Close]]/E293)),"-",LN(Table213[[#This Row],[Close]]/E293))</f>
        <v>4.7034987661157636E-4</v>
      </c>
    </row>
    <row r="295" spans="1:8" x14ac:dyDescent="0.3">
      <c r="A295" s="2">
        <v>43532</v>
      </c>
      <c r="B295" s="1">
        <v>11038.85</v>
      </c>
      <c r="C295" s="1">
        <v>11049</v>
      </c>
      <c r="D295" s="1">
        <v>11008.95</v>
      </c>
      <c r="E295" s="1">
        <v>11035.4</v>
      </c>
      <c r="F295" s="1">
        <v>326569833</v>
      </c>
      <c r="G295" s="1">
        <v>14369.77</v>
      </c>
      <c r="H295" s="3">
        <f>IF(ISERR(LN(Table213[[#This Row],[Close]]/E294)),"-",LN(Table213[[#This Row],[Close]]/E294))</f>
        <v>-2.0639468528230618E-3</v>
      </c>
    </row>
    <row r="296" spans="1:8" x14ac:dyDescent="0.3">
      <c r="A296" s="2">
        <v>43535</v>
      </c>
      <c r="B296" s="1">
        <v>11068.75</v>
      </c>
      <c r="C296" s="1">
        <v>11180.9</v>
      </c>
      <c r="D296" s="1">
        <v>11059.85</v>
      </c>
      <c r="E296" s="1">
        <v>11168.05</v>
      </c>
      <c r="F296" s="1">
        <v>352242287</v>
      </c>
      <c r="G296" s="1">
        <v>17349.95</v>
      </c>
      <c r="H296" s="3">
        <f>IF(ISERR(LN(Table213[[#This Row],[Close]]/E295)),"-",LN(Table213[[#This Row],[Close]]/E295))</f>
        <v>1.1948735734751558E-2</v>
      </c>
    </row>
    <row r="297" spans="1:8" x14ac:dyDescent="0.3">
      <c r="A297" s="2">
        <v>43536</v>
      </c>
      <c r="B297" s="1">
        <v>11231.35</v>
      </c>
      <c r="C297" s="1">
        <v>11320.4</v>
      </c>
      <c r="D297" s="1">
        <v>11227</v>
      </c>
      <c r="E297" s="1">
        <v>11301.2</v>
      </c>
      <c r="F297" s="1">
        <v>391310519</v>
      </c>
      <c r="G297" s="1">
        <v>20861.349999999999</v>
      </c>
      <c r="H297" s="3">
        <f>IF(ISERR(LN(Table213[[#This Row],[Close]]/E296)),"-",LN(Table213[[#This Row],[Close]]/E296))</f>
        <v>1.1851891682945155E-2</v>
      </c>
    </row>
    <row r="298" spans="1:8" x14ac:dyDescent="0.3">
      <c r="A298" s="2">
        <v>43537</v>
      </c>
      <c r="B298" s="1">
        <v>11326.2</v>
      </c>
      <c r="C298" s="1">
        <v>11352.3</v>
      </c>
      <c r="D298" s="1">
        <v>11276.6</v>
      </c>
      <c r="E298" s="1">
        <v>11341.7</v>
      </c>
      <c r="F298" s="1">
        <v>382996187</v>
      </c>
      <c r="G298" s="1">
        <v>20851.669999999998</v>
      </c>
      <c r="H298" s="3">
        <f>IF(ISERR(LN(Table213[[#This Row],[Close]]/E297)),"-",LN(Table213[[#This Row],[Close]]/E297))</f>
        <v>3.5772841102276773E-3</v>
      </c>
    </row>
    <row r="299" spans="1:8" x14ac:dyDescent="0.3">
      <c r="A299" s="2">
        <v>43538</v>
      </c>
      <c r="B299" s="1">
        <v>11382.5</v>
      </c>
      <c r="C299" s="1">
        <v>11383.45</v>
      </c>
      <c r="D299" s="1">
        <v>11313.75</v>
      </c>
      <c r="E299" s="1">
        <v>11343.25</v>
      </c>
      <c r="F299" s="1">
        <v>294480678</v>
      </c>
      <c r="G299" s="1">
        <v>15661.05</v>
      </c>
      <c r="H299" s="3">
        <f>IF(ISERR(LN(Table213[[#This Row],[Close]]/E298)),"-",LN(Table213[[#This Row],[Close]]/E298))</f>
        <v>1.3665447818145347E-4</v>
      </c>
    </row>
    <row r="300" spans="1:8" x14ac:dyDescent="0.3">
      <c r="A300" s="2">
        <v>43539</v>
      </c>
      <c r="B300" s="1">
        <v>11376.85</v>
      </c>
      <c r="C300" s="1">
        <v>11487</v>
      </c>
      <c r="D300" s="1">
        <v>11370.8</v>
      </c>
      <c r="E300" s="1">
        <v>11426.85</v>
      </c>
      <c r="F300" s="1">
        <v>463704896</v>
      </c>
      <c r="G300" s="1">
        <v>25143.26</v>
      </c>
      <c r="H300" s="3">
        <f>IF(ISERR(LN(Table213[[#This Row],[Close]]/E299)),"-",LN(Table213[[#This Row],[Close]]/E299))</f>
        <v>7.3429959147711344E-3</v>
      </c>
    </row>
    <row r="301" spans="1:8" x14ac:dyDescent="0.3">
      <c r="A301" s="2">
        <v>43542</v>
      </c>
      <c r="B301" s="1">
        <v>11473.85</v>
      </c>
      <c r="C301" s="1">
        <v>11530.15</v>
      </c>
      <c r="D301" s="1">
        <v>11412.5</v>
      </c>
      <c r="E301" s="1">
        <v>11462.2</v>
      </c>
      <c r="F301" s="1">
        <v>320250041</v>
      </c>
      <c r="G301" s="1">
        <v>16942.22</v>
      </c>
      <c r="H301" s="3">
        <f>IF(ISERR(LN(Table213[[#This Row],[Close]]/E300)),"-",LN(Table213[[#This Row],[Close]]/E300))</f>
        <v>3.0888156656173325E-3</v>
      </c>
    </row>
    <row r="302" spans="1:8" x14ac:dyDescent="0.3">
      <c r="A302" s="2">
        <v>43543</v>
      </c>
      <c r="B302" s="1">
        <v>11500.3</v>
      </c>
      <c r="C302" s="1">
        <v>11543.85</v>
      </c>
      <c r="D302" s="1">
        <v>11451.25</v>
      </c>
      <c r="E302" s="1">
        <v>11532.4</v>
      </c>
      <c r="F302" s="1">
        <v>326099667</v>
      </c>
      <c r="G302" s="1">
        <v>16179.92</v>
      </c>
      <c r="H302" s="3">
        <f>IF(ISERR(LN(Table213[[#This Row],[Close]]/E301)),"-",LN(Table213[[#This Row],[Close]]/E301))</f>
        <v>6.1058003263835944E-3</v>
      </c>
    </row>
    <row r="303" spans="1:8" x14ac:dyDescent="0.3">
      <c r="A303" s="2">
        <v>43544</v>
      </c>
      <c r="B303" s="1">
        <v>11553.35</v>
      </c>
      <c r="C303" s="1">
        <v>11556.1</v>
      </c>
      <c r="D303" s="1">
        <v>11503.1</v>
      </c>
      <c r="E303" s="1">
        <v>11521.05</v>
      </c>
      <c r="F303" s="1">
        <v>366298049</v>
      </c>
      <c r="G303" s="1">
        <v>18311.439999999999</v>
      </c>
      <c r="H303" s="3">
        <f>IF(ISERR(LN(Table213[[#This Row],[Close]]/E302)),"-",LN(Table213[[#This Row],[Close]]/E302))</f>
        <v>-9.8466831793539802E-4</v>
      </c>
    </row>
    <row r="304" spans="1:8" x14ac:dyDescent="0.3">
      <c r="A304" s="2">
        <v>43546</v>
      </c>
      <c r="B304" s="1">
        <v>11549.2</v>
      </c>
      <c r="C304" s="1">
        <v>11572.8</v>
      </c>
      <c r="D304" s="1">
        <v>11434.55</v>
      </c>
      <c r="E304" s="1">
        <v>11456.9</v>
      </c>
      <c r="F304" s="1">
        <v>386193935</v>
      </c>
      <c r="G304" s="1">
        <v>19755.740000000002</v>
      </c>
      <c r="H304" s="3">
        <f>IF(ISERR(LN(Table213[[#This Row],[Close]]/E303)),"-",LN(Table213[[#This Row],[Close]]/E303))</f>
        <v>-5.5836283625349536E-3</v>
      </c>
    </row>
    <row r="305" spans="1:8" x14ac:dyDescent="0.3">
      <c r="A305" s="2">
        <v>43549</v>
      </c>
      <c r="B305" s="1">
        <v>11395.65</v>
      </c>
      <c r="C305" s="1">
        <v>11395.65</v>
      </c>
      <c r="D305" s="1">
        <v>11311.6</v>
      </c>
      <c r="E305" s="1">
        <v>11354.25</v>
      </c>
      <c r="F305" s="1">
        <v>294459196</v>
      </c>
      <c r="G305" s="1">
        <v>14101.14</v>
      </c>
      <c r="H305" s="3">
        <f>IF(ISERR(LN(Table213[[#This Row],[Close]]/E304)),"-",LN(Table213[[#This Row],[Close]]/E304))</f>
        <v>-9.0000454070535869E-3</v>
      </c>
    </row>
    <row r="306" spans="1:8" x14ac:dyDescent="0.3">
      <c r="A306" s="2">
        <v>43550</v>
      </c>
      <c r="B306" s="1">
        <v>11375.2</v>
      </c>
      <c r="C306" s="1">
        <v>11496.75</v>
      </c>
      <c r="D306" s="1">
        <v>11352.45</v>
      </c>
      <c r="E306" s="1">
        <v>11483.25</v>
      </c>
      <c r="F306" s="1">
        <v>282575496</v>
      </c>
      <c r="G306" s="1">
        <v>14611.68</v>
      </c>
      <c r="H306" s="3">
        <f>IF(ISERR(LN(Table213[[#This Row],[Close]]/E305)),"-",LN(Table213[[#This Row],[Close]]/E305))</f>
        <v>1.1297328693216403E-2</v>
      </c>
    </row>
    <row r="307" spans="1:8" x14ac:dyDescent="0.3">
      <c r="A307" s="2">
        <v>43551</v>
      </c>
      <c r="B307" s="1">
        <v>11531.45</v>
      </c>
      <c r="C307" s="1">
        <v>11546.2</v>
      </c>
      <c r="D307" s="1">
        <v>11413</v>
      </c>
      <c r="E307" s="1">
        <v>11445.05</v>
      </c>
      <c r="F307" s="1">
        <v>350446089</v>
      </c>
      <c r="G307" s="1">
        <v>18356.52</v>
      </c>
      <c r="H307" s="3">
        <f>IF(ISERR(LN(Table213[[#This Row],[Close]]/E306)),"-",LN(Table213[[#This Row],[Close]]/E306))</f>
        <v>-3.3321297562249825E-3</v>
      </c>
    </row>
    <row r="308" spans="1:8" x14ac:dyDescent="0.3">
      <c r="A308" s="2">
        <v>43552</v>
      </c>
      <c r="B308" s="1">
        <v>11463.65</v>
      </c>
      <c r="C308" s="1">
        <v>11588.5</v>
      </c>
      <c r="D308" s="1">
        <v>11452.45</v>
      </c>
      <c r="E308" s="1">
        <v>11570</v>
      </c>
      <c r="F308" s="1">
        <v>527678809</v>
      </c>
      <c r="G308" s="1">
        <v>25719.65</v>
      </c>
      <c r="H308" s="3">
        <f>IF(ISERR(LN(Table213[[#This Row],[Close]]/E307)),"-",LN(Table213[[#This Row],[Close]]/E307))</f>
        <v>1.085821909063313E-2</v>
      </c>
    </row>
    <row r="309" spans="1:8" x14ac:dyDescent="0.3">
      <c r="A309" s="2">
        <v>43553</v>
      </c>
      <c r="B309" s="1">
        <v>11625.45</v>
      </c>
      <c r="C309" s="1">
        <v>11630.35</v>
      </c>
      <c r="D309" s="1">
        <v>11570.15</v>
      </c>
      <c r="E309" s="1">
        <v>11623.9</v>
      </c>
      <c r="F309" s="1">
        <v>416276981</v>
      </c>
      <c r="G309" s="1">
        <v>20515.25</v>
      </c>
      <c r="H309" s="3">
        <f>IF(ISERR(LN(Table213[[#This Row],[Close]]/E308)),"-",LN(Table213[[#This Row],[Close]]/E308))</f>
        <v>4.6477821348202336E-3</v>
      </c>
    </row>
    <row r="310" spans="1:8" x14ac:dyDescent="0.3">
      <c r="A310" s="2">
        <v>43556</v>
      </c>
      <c r="B310" s="1">
        <v>11665.2</v>
      </c>
      <c r="C310" s="1">
        <v>11738.1</v>
      </c>
      <c r="D310" s="1">
        <v>11644.75</v>
      </c>
      <c r="E310" s="1">
        <v>11669.15</v>
      </c>
      <c r="F310" s="1">
        <v>379572660</v>
      </c>
      <c r="G310" s="1">
        <v>18977.990000000002</v>
      </c>
      <c r="H310" s="3">
        <f>IF(ISERR(LN(Table213[[#This Row],[Close]]/E309)),"-",LN(Table213[[#This Row],[Close]]/E309))</f>
        <v>3.8852839728881735E-3</v>
      </c>
    </row>
    <row r="311" spans="1:8" x14ac:dyDescent="0.3">
      <c r="A311" s="2">
        <v>43557</v>
      </c>
      <c r="B311" s="1">
        <v>11711.55</v>
      </c>
      <c r="C311" s="1">
        <v>11729.35</v>
      </c>
      <c r="D311" s="1">
        <v>11655.85</v>
      </c>
      <c r="E311" s="1">
        <v>11713.2</v>
      </c>
      <c r="F311" s="1">
        <v>386131413</v>
      </c>
      <c r="G311" s="1">
        <v>18673.7</v>
      </c>
      <c r="H311" s="3">
        <f>IF(ISERR(LN(Table213[[#This Row],[Close]]/E310)),"-",LN(Table213[[#This Row],[Close]]/E310))</f>
        <v>3.7678036734890082E-3</v>
      </c>
    </row>
    <row r="312" spans="1:8" x14ac:dyDescent="0.3">
      <c r="A312" s="2">
        <v>43558</v>
      </c>
      <c r="B312" s="1">
        <v>11735.3</v>
      </c>
      <c r="C312" s="1">
        <v>11761</v>
      </c>
      <c r="D312" s="1">
        <v>11629.15</v>
      </c>
      <c r="E312" s="1">
        <v>11643.95</v>
      </c>
      <c r="F312" s="1">
        <v>365760070</v>
      </c>
      <c r="G312" s="1">
        <v>19050.95</v>
      </c>
      <c r="H312" s="3">
        <f>IF(ISERR(LN(Table213[[#This Row],[Close]]/E311)),"-",LN(Table213[[#This Row],[Close]]/E311))</f>
        <v>-5.9296791696504684E-3</v>
      </c>
    </row>
    <row r="313" spans="1:8" x14ac:dyDescent="0.3">
      <c r="A313" s="2">
        <v>43559</v>
      </c>
      <c r="B313" s="1">
        <v>11660.2</v>
      </c>
      <c r="C313" s="1">
        <v>11662.55</v>
      </c>
      <c r="D313" s="1">
        <v>11559.2</v>
      </c>
      <c r="E313" s="1">
        <v>11598</v>
      </c>
      <c r="F313" s="1">
        <v>349029830</v>
      </c>
      <c r="G313" s="1">
        <v>19713.009999999998</v>
      </c>
      <c r="H313" s="3">
        <f>IF(ISERR(LN(Table213[[#This Row],[Close]]/E312)),"-",LN(Table213[[#This Row],[Close]]/E312))</f>
        <v>-3.9540623628834554E-3</v>
      </c>
    </row>
    <row r="314" spans="1:8" x14ac:dyDescent="0.3">
      <c r="A314" s="2">
        <v>43560</v>
      </c>
      <c r="B314" s="1">
        <v>11638.4</v>
      </c>
      <c r="C314" s="1">
        <v>11689.65</v>
      </c>
      <c r="D314" s="1">
        <v>11609.5</v>
      </c>
      <c r="E314" s="1">
        <v>11665.95</v>
      </c>
      <c r="F314" s="1">
        <v>266665797</v>
      </c>
      <c r="G314" s="1">
        <v>15000.35</v>
      </c>
      <c r="H314" s="3">
        <f>IF(ISERR(LN(Table213[[#This Row],[Close]]/E313)),"-",LN(Table213[[#This Row],[Close]]/E313))</f>
        <v>5.8416729088147249E-3</v>
      </c>
    </row>
    <row r="315" spans="1:8" x14ac:dyDescent="0.3">
      <c r="A315" s="2">
        <v>43563</v>
      </c>
      <c r="B315" s="1">
        <v>11704.35</v>
      </c>
      <c r="C315" s="1">
        <v>11710.3</v>
      </c>
      <c r="D315" s="1">
        <v>11549.1</v>
      </c>
      <c r="E315" s="1">
        <v>11604.5</v>
      </c>
      <c r="F315" s="1">
        <v>260932608</v>
      </c>
      <c r="G315" s="1">
        <v>14203.96</v>
      </c>
      <c r="H315" s="3">
        <f>IF(ISERR(LN(Table213[[#This Row],[Close]]/E314)),"-",LN(Table213[[#This Row],[Close]]/E314))</f>
        <v>-5.2813884420512712E-3</v>
      </c>
    </row>
    <row r="316" spans="1:8" x14ac:dyDescent="0.3">
      <c r="A316" s="2">
        <v>43564</v>
      </c>
      <c r="B316" s="1">
        <v>11612.05</v>
      </c>
      <c r="C316" s="1">
        <v>11683.9</v>
      </c>
      <c r="D316" s="1">
        <v>11569.7</v>
      </c>
      <c r="E316" s="1">
        <v>11671.95</v>
      </c>
      <c r="F316" s="1">
        <v>300467538</v>
      </c>
      <c r="G316" s="1">
        <v>15984.39</v>
      </c>
      <c r="H316" s="3">
        <f>IF(ISERR(LN(Table213[[#This Row],[Close]]/E315)),"-",LN(Table213[[#This Row],[Close]]/E315))</f>
        <v>5.7955735342997616E-3</v>
      </c>
    </row>
    <row r="317" spans="1:8" x14ac:dyDescent="0.3">
      <c r="A317" s="2">
        <v>43565</v>
      </c>
      <c r="B317" s="1">
        <v>11646.85</v>
      </c>
      <c r="C317" s="1">
        <v>11680.05</v>
      </c>
      <c r="D317" s="1">
        <v>11571.75</v>
      </c>
      <c r="E317" s="1">
        <v>11584.3</v>
      </c>
      <c r="F317" s="1">
        <v>359941110</v>
      </c>
      <c r="G317" s="1">
        <v>22258.46</v>
      </c>
      <c r="H317" s="3">
        <f>IF(ISERR(LN(Table213[[#This Row],[Close]]/E316)),"-",LN(Table213[[#This Row],[Close]]/E316))</f>
        <v>-7.5377943572383106E-3</v>
      </c>
    </row>
    <row r="318" spans="1:8" x14ac:dyDescent="0.3">
      <c r="A318" s="2">
        <v>43566</v>
      </c>
      <c r="B318" s="1">
        <v>11592.55</v>
      </c>
      <c r="C318" s="1">
        <v>11606.7</v>
      </c>
      <c r="D318" s="1">
        <v>11550.55</v>
      </c>
      <c r="E318" s="1">
        <v>11596.7</v>
      </c>
      <c r="F318" s="1">
        <v>279775726</v>
      </c>
      <c r="G318" s="1">
        <v>14332.2</v>
      </c>
      <c r="H318" s="3">
        <f>IF(ISERR(LN(Table213[[#This Row],[Close]]/E317)),"-",LN(Table213[[#This Row],[Close]]/E317))</f>
        <v>1.0698417827284545E-3</v>
      </c>
    </row>
    <row r="319" spans="1:8" x14ac:dyDescent="0.3">
      <c r="A319" s="2">
        <v>43567</v>
      </c>
      <c r="B319" s="1">
        <v>11612.85</v>
      </c>
      <c r="C319" s="1">
        <v>11657.35</v>
      </c>
      <c r="D319" s="1">
        <v>11578.8</v>
      </c>
      <c r="E319" s="1">
        <v>11643.45</v>
      </c>
      <c r="F319" s="1">
        <v>246006184</v>
      </c>
      <c r="G319" s="1">
        <v>13598.61</v>
      </c>
      <c r="H319" s="3">
        <f>IF(ISERR(LN(Table213[[#This Row],[Close]]/E318)),"-",LN(Table213[[#This Row],[Close]]/E318))</f>
        <v>4.0232152597085759E-3</v>
      </c>
    </row>
    <row r="320" spans="1:8" x14ac:dyDescent="0.3">
      <c r="A320" s="2">
        <v>43570</v>
      </c>
      <c r="B320" s="1">
        <v>11667</v>
      </c>
      <c r="C320" s="1">
        <v>11704.6</v>
      </c>
      <c r="D320" s="1">
        <v>11648.25</v>
      </c>
      <c r="E320" s="1">
        <v>11690.35</v>
      </c>
      <c r="F320" s="1">
        <v>289996075</v>
      </c>
      <c r="G320" s="1">
        <v>15635.79</v>
      </c>
      <c r="H320" s="3">
        <f>IF(ISERR(LN(Table213[[#This Row],[Close]]/E319)),"-",LN(Table213[[#This Row],[Close]]/E319))</f>
        <v>4.01992501503014E-3</v>
      </c>
    </row>
    <row r="321" spans="1:8" x14ac:dyDescent="0.3">
      <c r="A321" s="2">
        <v>43571</v>
      </c>
      <c r="B321" s="1">
        <v>11736.2</v>
      </c>
      <c r="C321" s="1">
        <v>11810.95</v>
      </c>
      <c r="D321" s="1">
        <v>11731.55</v>
      </c>
      <c r="E321" s="1">
        <v>11787.15</v>
      </c>
      <c r="F321" s="1">
        <v>354315040</v>
      </c>
      <c r="G321" s="1">
        <v>17585.48</v>
      </c>
      <c r="H321" s="3">
        <f>IF(ISERR(LN(Table213[[#This Row],[Close]]/E320)),"-",LN(Table213[[#This Row],[Close]]/E320))</f>
        <v>8.2462398923668495E-3</v>
      </c>
    </row>
    <row r="322" spans="1:8" x14ac:dyDescent="0.3">
      <c r="A322" s="2">
        <v>43573</v>
      </c>
      <c r="B322" s="1">
        <v>11856.15</v>
      </c>
      <c r="C322" s="1">
        <v>11856.15</v>
      </c>
      <c r="D322" s="1">
        <v>11738.5</v>
      </c>
      <c r="E322" s="1">
        <v>11752.8</v>
      </c>
      <c r="F322" s="1">
        <v>339653709</v>
      </c>
      <c r="G322" s="1">
        <v>18271.27</v>
      </c>
      <c r="H322" s="3">
        <f>IF(ISERR(LN(Table213[[#This Row],[Close]]/E321)),"-",LN(Table213[[#This Row],[Close]]/E321))</f>
        <v>-2.9184449738277464E-3</v>
      </c>
    </row>
    <row r="323" spans="1:8" x14ac:dyDescent="0.3">
      <c r="A323" s="2">
        <v>43577</v>
      </c>
      <c r="B323" s="1">
        <v>11727.05</v>
      </c>
      <c r="C323" s="1">
        <v>11727.05</v>
      </c>
      <c r="D323" s="1">
        <v>11583.95</v>
      </c>
      <c r="E323" s="1">
        <v>11594.45</v>
      </c>
      <c r="F323" s="1">
        <v>260356055</v>
      </c>
      <c r="G323" s="1">
        <v>13754.12</v>
      </c>
      <c r="H323" s="3">
        <f>IF(ISERR(LN(Table213[[#This Row],[Close]]/E322)),"-",LN(Table213[[#This Row],[Close]]/E322))</f>
        <v>-1.3564974730520374E-2</v>
      </c>
    </row>
    <row r="324" spans="1:8" x14ac:dyDescent="0.3">
      <c r="A324" s="2">
        <v>43578</v>
      </c>
      <c r="B324" s="1">
        <v>11612.95</v>
      </c>
      <c r="C324" s="1">
        <v>11645.95</v>
      </c>
      <c r="D324" s="1">
        <v>11564.8</v>
      </c>
      <c r="E324" s="1">
        <v>11575.95</v>
      </c>
      <c r="F324" s="1">
        <v>272544486</v>
      </c>
      <c r="G324" s="1">
        <v>14500.53</v>
      </c>
      <c r="H324" s="3">
        <f>IF(ISERR(LN(Table213[[#This Row],[Close]]/E323)),"-",LN(Table213[[#This Row],[Close]]/E323))</f>
        <v>-1.5968653049767416E-3</v>
      </c>
    </row>
    <row r="325" spans="1:8" x14ac:dyDescent="0.3">
      <c r="A325" s="2">
        <v>43579</v>
      </c>
      <c r="B325" s="1">
        <v>11601.5</v>
      </c>
      <c r="C325" s="1">
        <v>11740.85</v>
      </c>
      <c r="D325" s="1">
        <v>11578.85</v>
      </c>
      <c r="E325" s="1">
        <v>11726.15</v>
      </c>
      <c r="F325" s="1">
        <v>335196513</v>
      </c>
      <c r="G325" s="1">
        <v>17046.66</v>
      </c>
      <c r="H325" s="3">
        <f>IF(ISERR(LN(Table213[[#This Row],[Close]]/E324)),"-",LN(Table213[[#This Row],[Close]]/E324))</f>
        <v>1.2891720507584971E-2</v>
      </c>
    </row>
    <row r="326" spans="1:8" x14ac:dyDescent="0.3">
      <c r="A326" s="2">
        <v>43580</v>
      </c>
      <c r="B326" s="1">
        <v>11735.7</v>
      </c>
      <c r="C326" s="1">
        <v>11796.75</v>
      </c>
      <c r="D326" s="1">
        <v>11624.3</v>
      </c>
      <c r="E326" s="1">
        <v>11641.8</v>
      </c>
      <c r="F326" s="1">
        <v>604360395</v>
      </c>
      <c r="G326" s="1">
        <v>28254.3</v>
      </c>
      <c r="H326" s="3">
        <f>IF(ISERR(LN(Table213[[#This Row],[Close]]/E325)),"-",LN(Table213[[#This Row],[Close]]/E325))</f>
        <v>-7.2193210230233834E-3</v>
      </c>
    </row>
    <row r="327" spans="1:8" x14ac:dyDescent="0.3">
      <c r="A327" s="2">
        <v>43581</v>
      </c>
      <c r="B327" s="1">
        <v>11683.75</v>
      </c>
      <c r="C327" s="1">
        <v>11762.9</v>
      </c>
      <c r="D327" s="1">
        <v>11661.75</v>
      </c>
      <c r="E327" s="1">
        <v>11754.65</v>
      </c>
      <c r="F327" s="1">
        <v>333483764</v>
      </c>
      <c r="G327" s="1">
        <v>18098.830000000002</v>
      </c>
      <c r="H327" s="3">
        <f>IF(ISERR(LN(Table213[[#This Row],[Close]]/E326)),"-",LN(Table213[[#This Row],[Close]]/E326))</f>
        <v>9.6468374616017465E-3</v>
      </c>
    </row>
    <row r="328" spans="1:8" x14ac:dyDescent="0.3">
      <c r="A328" s="2">
        <v>43585</v>
      </c>
      <c r="B328" s="1">
        <v>11748.75</v>
      </c>
      <c r="C328" s="1">
        <v>11756.25</v>
      </c>
      <c r="D328" s="1">
        <v>11655.9</v>
      </c>
      <c r="E328" s="1">
        <v>11748.15</v>
      </c>
      <c r="F328" s="1">
        <v>532630874</v>
      </c>
      <c r="G328" s="1">
        <v>23324.98</v>
      </c>
      <c r="H328" s="3">
        <f>IF(ISERR(LN(Table213[[#This Row],[Close]]/E327)),"-",LN(Table213[[#This Row],[Close]]/E327))</f>
        <v>-5.531255991390112E-4</v>
      </c>
    </row>
    <row r="329" spans="1:8" x14ac:dyDescent="0.3">
      <c r="A329" s="2">
        <v>43587</v>
      </c>
      <c r="B329" s="1">
        <v>11725.55</v>
      </c>
      <c r="C329" s="1">
        <v>11789.3</v>
      </c>
      <c r="D329" s="1">
        <v>11699.55</v>
      </c>
      <c r="E329" s="1">
        <v>11724.75</v>
      </c>
      <c r="F329" s="1">
        <v>380278045</v>
      </c>
      <c r="G329" s="1">
        <v>17790.060000000001</v>
      </c>
      <c r="H329" s="3">
        <f>IF(ISERR(LN(Table213[[#This Row],[Close]]/E328)),"-",LN(Table213[[#This Row],[Close]]/E328))</f>
        <v>-1.9937892422010914E-3</v>
      </c>
    </row>
    <row r="330" spans="1:8" x14ac:dyDescent="0.3">
      <c r="A330" s="2">
        <v>43588</v>
      </c>
      <c r="B330" s="1">
        <v>11722.6</v>
      </c>
      <c r="C330" s="1">
        <v>11770.9</v>
      </c>
      <c r="D330" s="1">
        <v>11699.35</v>
      </c>
      <c r="E330" s="1">
        <v>11712.25</v>
      </c>
      <c r="F330" s="1">
        <v>305519934</v>
      </c>
      <c r="G330" s="1">
        <v>15156.32</v>
      </c>
      <c r="H330" s="3">
        <f>IF(ISERR(LN(Table213[[#This Row],[Close]]/E329)),"-",LN(Table213[[#This Row],[Close]]/E329))</f>
        <v>-1.0666895238500144E-3</v>
      </c>
    </row>
    <row r="331" spans="1:8" x14ac:dyDescent="0.3">
      <c r="A331" s="2">
        <v>43591</v>
      </c>
      <c r="B331" s="1">
        <v>11605.8</v>
      </c>
      <c r="C331" s="1">
        <v>11632.55</v>
      </c>
      <c r="D331" s="1">
        <v>11571.35</v>
      </c>
      <c r="E331" s="1">
        <v>11598.25</v>
      </c>
      <c r="F331" s="1">
        <v>299046480</v>
      </c>
      <c r="G331" s="1">
        <v>14703.42</v>
      </c>
      <c r="H331" s="3">
        <f>IF(ISERR(LN(Table213[[#This Row],[Close]]/E330)),"-",LN(Table213[[#This Row],[Close]]/E330))</f>
        <v>-9.7810779570294496E-3</v>
      </c>
    </row>
    <row r="332" spans="1:8" x14ac:dyDescent="0.3">
      <c r="A332" s="2">
        <v>43592</v>
      </c>
      <c r="B332" s="1">
        <v>11651.5</v>
      </c>
      <c r="C332" s="1">
        <v>11657.05</v>
      </c>
      <c r="D332" s="1">
        <v>11484.45</v>
      </c>
      <c r="E332" s="1">
        <v>11497.9</v>
      </c>
      <c r="F332" s="1">
        <v>337495624</v>
      </c>
      <c r="G332" s="1">
        <v>16632.84</v>
      </c>
      <c r="H332" s="3">
        <f>IF(ISERR(LN(Table213[[#This Row],[Close]]/E331)),"-",LN(Table213[[#This Row],[Close]]/E331))</f>
        <v>-8.6898146639726396E-3</v>
      </c>
    </row>
    <row r="333" spans="1:8" x14ac:dyDescent="0.3">
      <c r="A333" s="2">
        <v>43593</v>
      </c>
      <c r="B333" s="1">
        <v>11478.7</v>
      </c>
      <c r="C333" s="1">
        <v>11479.1</v>
      </c>
      <c r="D333" s="1">
        <v>11346.95</v>
      </c>
      <c r="E333" s="1">
        <v>11359.45</v>
      </c>
      <c r="F333" s="1">
        <v>372826025</v>
      </c>
      <c r="G333" s="1">
        <v>17440.009999999998</v>
      </c>
      <c r="H333" s="3">
        <f>IF(ISERR(LN(Table213[[#This Row],[Close]]/E332)),"-",LN(Table213[[#This Row],[Close]]/E332))</f>
        <v>-1.2114413370574466E-2</v>
      </c>
    </row>
    <row r="334" spans="1:8" x14ac:dyDescent="0.3">
      <c r="A334" s="2">
        <v>43594</v>
      </c>
      <c r="B334" s="1">
        <v>11322.4</v>
      </c>
      <c r="C334" s="1">
        <v>11357.6</v>
      </c>
      <c r="D334" s="1">
        <v>11255.05</v>
      </c>
      <c r="E334" s="1">
        <v>11301.8</v>
      </c>
      <c r="F334" s="1">
        <v>373028059</v>
      </c>
      <c r="G334" s="1">
        <v>17602.86</v>
      </c>
      <c r="H334" s="3">
        <f>IF(ISERR(LN(Table213[[#This Row],[Close]]/E333)),"-",LN(Table213[[#This Row],[Close]]/E333))</f>
        <v>-5.087991559915908E-3</v>
      </c>
    </row>
    <row r="335" spans="1:8" x14ac:dyDescent="0.3">
      <c r="A335" s="2">
        <v>43595</v>
      </c>
      <c r="B335" s="1">
        <v>11314.15</v>
      </c>
      <c r="C335" s="1">
        <v>11345.8</v>
      </c>
      <c r="D335" s="1">
        <v>11251.05</v>
      </c>
      <c r="E335" s="1">
        <v>11278.9</v>
      </c>
      <c r="F335" s="1">
        <v>387323416</v>
      </c>
      <c r="G335" s="1">
        <v>18085.189999999999</v>
      </c>
      <c r="H335" s="3">
        <f>IF(ISERR(LN(Table213[[#This Row],[Close]]/E334)),"-",LN(Table213[[#This Row],[Close]]/E334))</f>
        <v>-2.0282814838106025E-3</v>
      </c>
    </row>
    <row r="336" spans="1:8" x14ac:dyDescent="0.3">
      <c r="A336" s="2">
        <v>43598</v>
      </c>
      <c r="B336" s="1">
        <v>11258.7</v>
      </c>
      <c r="C336" s="1">
        <v>11300.2</v>
      </c>
      <c r="D336" s="1">
        <v>11125.6</v>
      </c>
      <c r="E336" s="1">
        <v>11148.2</v>
      </c>
      <c r="F336" s="1">
        <v>357586433</v>
      </c>
      <c r="G336" s="1">
        <v>16722.91</v>
      </c>
      <c r="H336" s="3">
        <f>IF(ISERR(LN(Table213[[#This Row],[Close]]/E335)),"-",LN(Table213[[#This Row],[Close]]/E335))</f>
        <v>-1.1655673687732526E-2</v>
      </c>
    </row>
    <row r="337" spans="1:8" x14ac:dyDescent="0.3">
      <c r="A337" s="2">
        <v>43599</v>
      </c>
      <c r="B337" s="1">
        <v>11151.65</v>
      </c>
      <c r="C337" s="1">
        <v>11294.75</v>
      </c>
      <c r="D337" s="1">
        <v>11108.3</v>
      </c>
      <c r="E337" s="1">
        <v>11222.05</v>
      </c>
      <c r="F337" s="1">
        <v>398122725</v>
      </c>
      <c r="G337" s="1">
        <v>19906.38</v>
      </c>
      <c r="H337" s="3">
        <f>IF(ISERR(LN(Table213[[#This Row],[Close]]/E336)),"-",LN(Table213[[#This Row],[Close]]/E336))</f>
        <v>6.6025429561064782E-3</v>
      </c>
    </row>
    <row r="338" spans="1:8" x14ac:dyDescent="0.3">
      <c r="A338" s="2">
        <v>43600</v>
      </c>
      <c r="B338" s="1">
        <v>11271.7</v>
      </c>
      <c r="C338" s="1">
        <v>11286.8</v>
      </c>
      <c r="D338" s="1">
        <v>11136.95</v>
      </c>
      <c r="E338" s="1">
        <v>11157</v>
      </c>
      <c r="F338" s="1">
        <v>414174258</v>
      </c>
      <c r="G338" s="1">
        <v>17931.75</v>
      </c>
      <c r="H338" s="3">
        <f>IF(ISERR(LN(Table213[[#This Row],[Close]]/E337)),"-",LN(Table213[[#This Row],[Close]]/E337))</f>
        <v>-5.8134892415845994E-3</v>
      </c>
    </row>
    <row r="339" spans="1:8" x14ac:dyDescent="0.3">
      <c r="A339" s="2">
        <v>43601</v>
      </c>
      <c r="B339" s="1">
        <v>11180.35</v>
      </c>
      <c r="C339" s="1">
        <v>11281.55</v>
      </c>
      <c r="D339" s="1">
        <v>11143.35</v>
      </c>
      <c r="E339" s="1">
        <v>11257.1</v>
      </c>
      <c r="F339" s="1">
        <v>350734572</v>
      </c>
      <c r="G339" s="1">
        <v>15629.57</v>
      </c>
      <c r="H339" s="3">
        <f>IF(ISERR(LN(Table213[[#This Row],[Close]]/E338)),"-",LN(Table213[[#This Row],[Close]]/E338))</f>
        <v>8.9319370836315384E-3</v>
      </c>
    </row>
    <row r="340" spans="1:8" x14ac:dyDescent="0.3">
      <c r="A340" s="2">
        <v>43602</v>
      </c>
      <c r="B340" s="1">
        <v>11261.9</v>
      </c>
      <c r="C340" s="1">
        <v>11426.15</v>
      </c>
      <c r="D340" s="1">
        <v>11259.85</v>
      </c>
      <c r="E340" s="1">
        <v>11407.15</v>
      </c>
      <c r="F340" s="1">
        <v>412109200</v>
      </c>
      <c r="G340" s="1">
        <v>20177.63</v>
      </c>
      <c r="H340" s="3">
        <f>IF(ISERR(LN(Table213[[#This Row],[Close]]/E339)),"-",LN(Table213[[#This Row],[Close]]/E339))</f>
        <v>1.324131108491434E-2</v>
      </c>
    </row>
    <row r="341" spans="1:8" x14ac:dyDescent="0.3">
      <c r="A341" s="2">
        <v>43605</v>
      </c>
      <c r="B341" s="1">
        <v>11651.9</v>
      </c>
      <c r="C341" s="1">
        <v>11845.2</v>
      </c>
      <c r="D341" s="1">
        <v>11591.7</v>
      </c>
      <c r="E341" s="1">
        <v>11828.25</v>
      </c>
      <c r="F341" s="1">
        <v>452096261</v>
      </c>
      <c r="G341" s="1">
        <v>25223.78</v>
      </c>
      <c r="H341" s="3">
        <f>IF(ISERR(LN(Table213[[#This Row],[Close]]/E340)),"-",LN(Table213[[#This Row],[Close]]/E340))</f>
        <v>3.6250386274051208E-2</v>
      </c>
    </row>
    <row r="342" spans="1:8" x14ac:dyDescent="0.3">
      <c r="A342" s="2">
        <v>43606</v>
      </c>
      <c r="B342" s="1">
        <v>11863.65</v>
      </c>
      <c r="C342" s="1">
        <v>11883.55</v>
      </c>
      <c r="D342" s="1">
        <v>11682.8</v>
      </c>
      <c r="E342" s="1">
        <v>11709.1</v>
      </c>
      <c r="F342" s="1">
        <v>381038129</v>
      </c>
      <c r="G342" s="1">
        <v>20324.669999999998</v>
      </c>
      <c r="H342" s="3">
        <f>IF(ISERR(LN(Table213[[#This Row],[Close]]/E341)),"-",LN(Table213[[#This Row],[Close]]/E341))</f>
        <v>-1.012442078454291E-2</v>
      </c>
    </row>
    <row r="343" spans="1:8" x14ac:dyDescent="0.3">
      <c r="A343" s="2">
        <v>43607</v>
      </c>
      <c r="B343" s="1">
        <v>11727.95</v>
      </c>
      <c r="C343" s="1">
        <v>11784.8</v>
      </c>
      <c r="D343" s="1">
        <v>11682.4</v>
      </c>
      <c r="E343" s="1">
        <v>11737.9</v>
      </c>
      <c r="F343" s="1">
        <v>355870667</v>
      </c>
      <c r="G343" s="1">
        <v>19582.41</v>
      </c>
      <c r="H343" s="3">
        <f>IF(ISERR(LN(Table213[[#This Row],[Close]]/E342)),"-",LN(Table213[[#This Row],[Close]]/E342))</f>
        <v>2.4566054918568484E-3</v>
      </c>
    </row>
    <row r="344" spans="1:8" x14ac:dyDescent="0.3">
      <c r="A344" s="2">
        <v>43608</v>
      </c>
      <c r="B344" s="1">
        <v>11901.3</v>
      </c>
      <c r="C344" s="1">
        <v>12041.15</v>
      </c>
      <c r="D344" s="1">
        <v>11614.5</v>
      </c>
      <c r="E344" s="1">
        <v>11657.05</v>
      </c>
      <c r="F344" s="1">
        <v>569030654</v>
      </c>
      <c r="G344" s="1">
        <v>31180.080000000002</v>
      </c>
      <c r="H344" s="3">
        <f>IF(ISERR(LN(Table213[[#This Row],[Close]]/E343)),"-",LN(Table213[[#This Row],[Close]]/E343))</f>
        <v>-6.9117755642064951E-3</v>
      </c>
    </row>
    <row r="345" spans="1:8" x14ac:dyDescent="0.3">
      <c r="A345" s="2">
        <v>43609</v>
      </c>
      <c r="B345" s="1">
        <v>11748</v>
      </c>
      <c r="C345" s="1">
        <v>11859</v>
      </c>
      <c r="D345" s="1">
        <v>11658.1</v>
      </c>
      <c r="E345" s="1">
        <v>11844.1</v>
      </c>
      <c r="F345" s="1">
        <v>374637415</v>
      </c>
      <c r="G345" s="1">
        <v>20028.490000000002</v>
      </c>
      <c r="H345" s="3">
        <f>IF(ISERR(LN(Table213[[#This Row],[Close]]/E344)),"-",LN(Table213[[#This Row],[Close]]/E344))</f>
        <v>1.5918706100504415E-2</v>
      </c>
    </row>
    <row r="346" spans="1:8" x14ac:dyDescent="0.3">
      <c r="A346" s="2">
        <v>43612</v>
      </c>
      <c r="B346" s="1">
        <v>11855.5</v>
      </c>
      <c r="C346" s="1">
        <v>11957.15</v>
      </c>
      <c r="D346" s="1">
        <v>11812.4</v>
      </c>
      <c r="E346" s="1">
        <v>11924.75</v>
      </c>
      <c r="F346" s="1">
        <v>348356214</v>
      </c>
      <c r="G346" s="1">
        <v>17735.36</v>
      </c>
      <c r="H346" s="3">
        <f>IF(ISERR(LN(Table213[[#This Row],[Close]]/E345)),"-",LN(Table213[[#This Row],[Close]]/E345))</f>
        <v>6.7862188968109954E-3</v>
      </c>
    </row>
    <row r="347" spans="1:8" x14ac:dyDescent="0.3">
      <c r="A347" s="2">
        <v>43613</v>
      </c>
      <c r="B347" s="1">
        <v>11958.35</v>
      </c>
      <c r="C347" s="1">
        <v>11958.55</v>
      </c>
      <c r="D347" s="1">
        <v>11864.9</v>
      </c>
      <c r="E347" s="1">
        <v>11928.75</v>
      </c>
      <c r="F347" s="1">
        <v>598308334</v>
      </c>
      <c r="G347" s="1">
        <v>28833.54</v>
      </c>
      <c r="H347" s="3">
        <f>IF(ISERR(LN(Table213[[#This Row],[Close]]/E346)),"-",LN(Table213[[#This Row],[Close]]/E346))</f>
        <v>3.3538055526396364E-4</v>
      </c>
    </row>
    <row r="348" spans="1:8" x14ac:dyDescent="0.3">
      <c r="A348" s="2">
        <v>43614</v>
      </c>
      <c r="B348" s="1">
        <v>11905.8</v>
      </c>
      <c r="C348" s="1">
        <v>11931.9</v>
      </c>
      <c r="D348" s="1">
        <v>11836.8</v>
      </c>
      <c r="E348" s="1">
        <v>11861.1</v>
      </c>
      <c r="F348" s="1">
        <v>318068673</v>
      </c>
      <c r="G348" s="1">
        <v>15985.92</v>
      </c>
      <c r="H348" s="3">
        <f>IF(ISERR(LN(Table213[[#This Row],[Close]]/E347)),"-",LN(Table213[[#This Row],[Close]]/E347))</f>
        <v>-5.6873147454005899E-3</v>
      </c>
    </row>
    <row r="349" spans="1:8" x14ac:dyDescent="0.3">
      <c r="A349" s="2">
        <v>43615</v>
      </c>
      <c r="B349" s="1">
        <v>11865.3</v>
      </c>
      <c r="C349" s="1">
        <v>11968.55</v>
      </c>
      <c r="D349" s="1">
        <v>11859.4</v>
      </c>
      <c r="E349" s="1">
        <v>11945.9</v>
      </c>
      <c r="F349" s="1">
        <v>421199867</v>
      </c>
      <c r="G349" s="1">
        <v>20261.849999999999</v>
      </c>
      <c r="H349" s="3">
        <f>IF(ISERR(LN(Table213[[#This Row],[Close]]/E348)),"-",LN(Table213[[#This Row],[Close]]/E348))</f>
        <v>7.123985268305006E-3</v>
      </c>
    </row>
    <row r="350" spans="1:8" x14ac:dyDescent="0.3">
      <c r="A350" s="2">
        <v>43616</v>
      </c>
      <c r="B350" s="1">
        <v>11999.8</v>
      </c>
      <c r="C350" s="1">
        <v>12039.25</v>
      </c>
      <c r="D350" s="1">
        <v>11829.45</v>
      </c>
      <c r="E350" s="1">
        <v>11922.8</v>
      </c>
      <c r="F350" s="1">
        <v>438879129</v>
      </c>
      <c r="G350" s="1">
        <v>22789</v>
      </c>
      <c r="H350" s="3">
        <f>IF(ISERR(LN(Table213[[#This Row],[Close]]/E349)),"-",LN(Table213[[#This Row],[Close]]/E349))</f>
        <v>-1.9355898906960182E-3</v>
      </c>
    </row>
    <row r="351" spans="1:8" x14ac:dyDescent="0.3">
      <c r="A351" s="2">
        <v>43619</v>
      </c>
      <c r="B351" s="1">
        <v>11953.75</v>
      </c>
      <c r="C351" s="1">
        <v>12103.05</v>
      </c>
      <c r="D351" s="1">
        <v>11920.1</v>
      </c>
      <c r="E351" s="1">
        <v>12088.55</v>
      </c>
      <c r="F351" s="1">
        <v>315296955</v>
      </c>
      <c r="G351" s="1">
        <v>17451.36</v>
      </c>
      <c r="H351" s="3">
        <f>IF(ISERR(LN(Table213[[#This Row],[Close]]/E350)),"-",LN(Table213[[#This Row],[Close]]/E350))</f>
        <v>1.3806190222918157E-2</v>
      </c>
    </row>
    <row r="352" spans="1:8" x14ac:dyDescent="0.3">
      <c r="A352" s="2">
        <v>43620</v>
      </c>
      <c r="B352" s="1">
        <v>12052.65</v>
      </c>
      <c r="C352" s="1">
        <v>12095.2</v>
      </c>
      <c r="D352" s="1">
        <v>12005.85</v>
      </c>
      <c r="E352" s="1">
        <v>12021.65</v>
      </c>
      <c r="F352" s="1">
        <v>289221904</v>
      </c>
      <c r="G352" s="1">
        <v>15308.28</v>
      </c>
      <c r="H352" s="3">
        <f>IF(ISERR(LN(Table213[[#This Row],[Close]]/E351)),"-",LN(Table213[[#This Row],[Close]]/E351))</f>
        <v>-5.5495327035804771E-3</v>
      </c>
    </row>
    <row r="353" spans="1:8" x14ac:dyDescent="0.3">
      <c r="A353" s="2">
        <v>43622</v>
      </c>
      <c r="B353" s="1">
        <v>12039.8</v>
      </c>
      <c r="C353" s="1">
        <v>12039.8</v>
      </c>
      <c r="D353" s="1">
        <v>11830.25</v>
      </c>
      <c r="E353" s="1">
        <v>11843.75</v>
      </c>
      <c r="F353" s="1">
        <v>415206942</v>
      </c>
      <c r="G353" s="1">
        <v>21144.77</v>
      </c>
      <c r="H353" s="3">
        <f>IF(ISERR(LN(Table213[[#This Row],[Close]]/E352)),"-",LN(Table213[[#This Row],[Close]]/E352))</f>
        <v>-1.4908888618172916E-2</v>
      </c>
    </row>
    <row r="354" spans="1:8" x14ac:dyDescent="0.3">
      <c r="A354" s="2">
        <v>43623</v>
      </c>
      <c r="B354" s="1">
        <v>11865.2</v>
      </c>
      <c r="C354" s="1">
        <v>11897.5</v>
      </c>
      <c r="D354" s="1">
        <v>11769.5</v>
      </c>
      <c r="E354" s="1">
        <v>11870.65</v>
      </c>
      <c r="F354" s="1">
        <v>302455910</v>
      </c>
      <c r="G354" s="1">
        <v>14939.4</v>
      </c>
      <c r="H354" s="3">
        <f>IF(ISERR(LN(Table213[[#This Row],[Close]]/E353)),"-",LN(Table213[[#This Row],[Close]]/E353))</f>
        <v>2.2686647385131591E-3</v>
      </c>
    </row>
    <row r="355" spans="1:8" x14ac:dyDescent="0.3">
      <c r="A355" s="2">
        <v>43626</v>
      </c>
      <c r="B355" s="1">
        <v>11934.9</v>
      </c>
      <c r="C355" s="1">
        <v>11975.05</v>
      </c>
      <c r="D355" s="1">
        <v>11871.75</v>
      </c>
      <c r="E355" s="1">
        <v>11922.7</v>
      </c>
      <c r="F355" s="1">
        <v>303329445</v>
      </c>
      <c r="G355" s="1">
        <v>13125.41</v>
      </c>
      <c r="H355" s="3">
        <f>IF(ISERR(LN(Table213[[#This Row],[Close]]/E354)),"-",LN(Table213[[#This Row],[Close]]/E354))</f>
        <v>4.3751790335728605E-3</v>
      </c>
    </row>
    <row r="356" spans="1:8" x14ac:dyDescent="0.3">
      <c r="A356" s="2">
        <v>43627</v>
      </c>
      <c r="B356" s="1">
        <v>11959.85</v>
      </c>
      <c r="C356" s="1">
        <v>12000.35</v>
      </c>
      <c r="D356" s="1">
        <v>11904.35</v>
      </c>
      <c r="E356" s="1">
        <v>11965.6</v>
      </c>
      <c r="F356" s="1">
        <v>332181958</v>
      </c>
      <c r="G356" s="1">
        <v>15392.28</v>
      </c>
      <c r="H356" s="3">
        <f>IF(ISERR(LN(Table213[[#This Row],[Close]]/E355)),"-",LN(Table213[[#This Row],[Close]]/E355))</f>
        <v>3.5917203081940467E-3</v>
      </c>
    </row>
    <row r="357" spans="1:8" x14ac:dyDescent="0.3">
      <c r="A357" s="2">
        <v>43628</v>
      </c>
      <c r="B357" s="1">
        <v>11962.45</v>
      </c>
      <c r="C357" s="1">
        <v>11962.45</v>
      </c>
      <c r="D357" s="1">
        <v>11866.35</v>
      </c>
      <c r="E357" s="1">
        <v>11906.2</v>
      </c>
      <c r="F357" s="1">
        <v>283718253</v>
      </c>
      <c r="G357" s="1">
        <v>14120.17</v>
      </c>
      <c r="H357" s="3">
        <f>IF(ISERR(LN(Table213[[#This Row],[Close]]/E356)),"-",LN(Table213[[#This Row],[Close]]/E356))</f>
        <v>-4.9765935198887315E-3</v>
      </c>
    </row>
    <row r="358" spans="1:8" x14ac:dyDescent="0.3">
      <c r="A358" s="2">
        <v>43629</v>
      </c>
      <c r="B358" s="1">
        <v>11873.9</v>
      </c>
      <c r="C358" s="1">
        <v>11931.35</v>
      </c>
      <c r="D358" s="1">
        <v>11817.05</v>
      </c>
      <c r="E358" s="1">
        <v>11914.05</v>
      </c>
      <c r="F358" s="1">
        <v>447901993</v>
      </c>
      <c r="G358" s="1">
        <v>18680.91</v>
      </c>
      <c r="H358" s="3">
        <f>IF(ISERR(LN(Table213[[#This Row],[Close]]/E357)),"-",LN(Table213[[#This Row],[Close]]/E357))</f>
        <v>6.5910309792557972E-4</v>
      </c>
    </row>
    <row r="359" spans="1:8" x14ac:dyDescent="0.3">
      <c r="A359" s="2">
        <v>43630</v>
      </c>
      <c r="B359" s="1">
        <v>11910.1</v>
      </c>
      <c r="C359" s="1">
        <v>11911.85</v>
      </c>
      <c r="D359" s="1">
        <v>11797.7</v>
      </c>
      <c r="E359" s="1">
        <v>11823.3</v>
      </c>
      <c r="F359" s="1">
        <v>390294634</v>
      </c>
      <c r="G359" s="1">
        <v>16226.57</v>
      </c>
      <c r="H359" s="3">
        <f>IF(ISERR(LN(Table213[[#This Row],[Close]]/E358)),"-",LN(Table213[[#This Row],[Close]]/E358))</f>
        <v>-7.6462151114719259E-3</v>
      </c>
    </row>
    <row r="360" spans="1:8" x14ac:dyDescent="0.3">
      <c r="A360" s="2">
        <v>43633</v>
      </c>
      <c r="B360" s="1">
        <v>11844</v>
      </c>
      <c r="C360" s="1">
        <v>11844.05</v>
      </c>
      <c r="D360" s="1">
        <v>11657.75</v>
      </c>
      <c r="E360" s="1">
        <v>11672.15</v>
      </c>
      <c r="F360" s="1">
        <v>295528399</v>
      </c>
      <c r="G360" s="1">
        <v>13851.67</v>
      </c>
      <c r="H360" s="3">
        <f>IF(ISERR(LN(Table213[[#This Row],[Close]]/E359)),"-",LN(Table213[[#This Row],[Close]]/E359))</f>
        <v>-1.2866498423645151E-2</v>
      </c>
    </row>
    <row r="361" spans="1:8" x14ac:dyDescent="0.3">
      <c r="A361" s="2">
        <v>43634</v>
      </c>
      <c r="B361" s="1">
        <v>11677.05</v>
      </c>
      <c r="C361" s="1">
        <v>11727.2</v>
      </c>
      <c r="D361" s="1">
        <v>11641.15</v>
      </c>
      <c r="E361" s="1">
        <v>11691.5</v>
      </c>
      <c r="F361" s="1">
        <v>365525622</v>
      </c>
      <c r="G361" s="1">
        <v>16120.69</v>
      </c>
      <c r="H361" s="3">
        <f>IF(ISERR(LN(Table213[[#This Row],[Close]]/E360)),"-",LN(Table213[[#This Row],[Close]]/E360))</f>
        <v>1.6564196454115262E-3</v>
      </c>
    </row>
    <row r="362" spans="1:8" x14ac:dyDescent="0.3">
      <c r="A362" s="2">
        <v>43635</v>
      </c>
      <c r="B362" s="1">
        <v>11744.45</v>
      </c>
      <c r="C362" s="1">
        <v>11802.5</v>
      </c>
      <c r="D362" s="1">
        <v>11625.1</v>
      </c>
      <c r="E362" s="1">
        <v>11691.45</v>
      </c>
      <c r="F362" s="1">
        <v>446933027</v>
      </c>
      <c r="G362" s="1">
        <v>18722.71</v>
      </c>
      <c r="H362" s="3">
        <f>IF(ISERR(LN(Table213[[#This Row],[Close]]/E361)),"-",LN(Table213[[#This Row],[Close]]/E361))</f>
        <v>-4.2766203578887255E-6</v>
      </c>
    </row>
    <row r="363" spans="1:8" x14ac:dyDescent="0.3">
      <c r="A363" s="2">
        <v>43636</v>
      </c>
      <c r="B363" s="1">
        <v>11653.65</v>
      </c>
      <c r="C363" s="1">
        <v>11843.5</v>
      </c>
      <c r="D363" s="1">
        <v>11635.05</v>
      </c>
      <c r="E363" s="1">
        <v>11831.75</v>
      </c>
      <c r="F363" s="1">
        <v>442016954</v>
      </c>
      <c r="G363" s="1">
        <v>18839.11</v>
      </c>
      <c r="H363" s="3">
        <f>IF(ISERR(LN(Table213[[#This Row],[Close]]/E362)),"-",LN(Table213[[#This Row],[Close]]/E362))</f>
        <v>1.1928790613010498E-2</v>
      </c>
    </row>
    <row r="364" spans="1:8" x14ac:dyDescent="0.3">
      <c r="A364" s="2">
        <v>43637</v>
      </c>
      <c r="B364" s="1">
        <v>11827.6</v>
      </c>
      <c r="C364" s="1">
        <v>11827.95</v>
      </c>
      <c r="D364" s="1">
        <v>11705.1</v>
      </c>
      <c r="E364" s="1">
        <v>11724.1</v>
      </c>
      <c r="F364" s="1">
        <v>468430388</v>
      </c>
      <c r="G364" s="1">
        <v>23346.13</v>
      </c>
      <c r="H364" s="3">
        <f>IF(ISERR(LN(Table213[[#This Row],[Close]]/E363)),"-",LN(Table213[[#This Row],[Close]]/E363))</f>
        <v>-9.1400437195816482E-3</v>
      </c>
    </row>
    <row r="365" spans="1:8" x14ac:dyDescent="0.3">
      <c r="A365" s="2">
        <v>43640</v>
      </c>
      <c r="B365" s="1">
        <v>11725.8</v>
      </c>
      <c r="C365" s="1">
        <v>11754</v>
      </c>
      <c r="D365" s="1">
        <v>11670.2</v>
      </c>
      <c r="E365" s="1">
        <v>11699.65</v>
      </c>
      <c r="F365" s="1">
        <v>277620788</v>
      </c>
      <c r="G365" s="1">
        <v>12631.38</v>
      </c>
      <c r="H365" s="3">
        <f>IF(ISERR(LN(Table213[[#This Row],[Close]]/E364)),"-",LN(Table213[[#This Row],[Close]]/E364))</f>
        <v>-2.0876254980344709E-3</v>
      </c>
    </row>
    <row r="366" spans="1:8" x14ac:dyDescent="0.3">
      <c r="A366" s="2">
        <v>43641</v>
      </c>
      <c r="B366" s="1">
        <v>11681</v>
      </c>
      <c r="C366" s="1">
        <v>11814.4</v>
      </c>
      <c r="D366" s="1">
        <v>11651</v>
      </c>
      <c r="E366" s="1">
        <v>11796.45</v>
      </c>
      <c r="F366" s="1">
        <v>300476353</v>
      </c>
      <c r="G366" s="1">
        <v>13822.83</v>
      </c>
      <c r="H366" s="3">
        <f>IF(ISERR(LN(Table213[[#This Row],[Close]]/E365)),"-",LN(Table213[[#This Row],[Close]]/E365))</f>
        <v>8.2397119239697916E-3</v>
      </c>
    </row>
    <row r="367" spans="1:8" x14ac:dyDescent="0.3">
      <c r="A367" s="2">
        <v>43642</v>
      </c>
      <c r="B367" s="1">
        <v>11768.15</v>
      </c>
      <c r="C367" s="1">
        <v>11871.85</v>
      </c>
      <c r="D367" s="1">
        <v>11757.55</v>
      </c>
      <c r="E367" s="1">
        <v>11847.55</v>
      </c>
      <c r="F367" s="1">
        <v>327885018</v>
      </c>
      <c r="G367" s="1">
        <v>14650.89</v>
      </c>
      <c r="H367" s="3">
        <f>IF(ISERR(LN(Table213[[#This Row],[Close]]/E366)),"-",LN(Table213[[#This Row],[Close]]/E366))</f>
        <v>4.3224564000250336E-3</v>
      </c>
    </row>
    <row r="368" spans="1:8" x14ac:dyDescent="0.3">
      <c r="A368" s="2">
        <v>43643</v>
      </c>
      <c r="B368" s="1">
        <v>11860.85</v>
      </c>
      <c r="C368" s="1">
        <v>11911.15</v>
      </c>
      <c r="D368" s="1">
        <v>11821.05</v>
      </c>
      <c r="E368" s="1">
        <v>11841.55</v>
      </c>
      <c r="F368" s="1">
        <v>480169350</v>
      </c>
      <c r="G368" s="1">
        <v>23300.3</v>
      </c>
      <c r="H368" s="3">
        <f>IF(ISERR(LN(Table213[[#This Row],[Close]]/E367)),"-",LN(Table213[[#This Row],[Close]]/E367))</f>
        <v>-5.0656210056963325E-4</v>
      </c>
    </row>
    <row r="369" spans="1:8" x14ac:dyDescent="0.3">
      <c r="A369" s="2">
        <v>43644</v>
      </c>
      <c r="B369" s="1">
        <v>11861.15</v>
      </c>
      <c r="C369" s="1">
        <v>11871.7</v>
      </c>
      <c r="D369" s="1">
        <v>11775.5</v>
      </c>
      <c r="E369" s="1">
        <v>11788.85</v>
      </c>
      <c r="F369" s="1">
        <v>303888701</v>
      </c>
      <c r="G369" s="1">
        <v>15191.9</v>
      </c>
      <c r="H369" s="3">
        <f>IF(ISERR(LN(Table213[[#This Row],[Close]]/E368)),"-",LN(Table213[[#This Row],[Close]]/E368))</f>
        <v>-4.4603635462361017E-3</v>
      </c>
    </row>
    <row r="370" spans="1:8" x14ac:dyDescent="0.3">
      <c r="A370" s="2">
        <v>43647</v>
      </c>
      <c r="B370" s="1">
        <v>11839.9</v>
      </c>
      <c r="C370" s="1">
        <v>11884.65</v>
      </c>
      <c r="D370" s="1">
        <v>11830.8</v>
      </c>
      <c r="E370" s="1">
        <v>11865.6</v>
      </c>
      <c r="F370" s="1">
        <v>278415889</v>
      </c>
      <c r="G370" s="1">
        <v>12874.96</v>
      </c>
      <c r="H370" s="3">
        <f>IF(ISERR(LN(Table213[[#This Row],[Close]]/E369)),"-",LN(Table213[[#This Row],[Close]]/E369))</f>
        <v>6.4892880057533667E-3</v>
      </c>
    </row>
    <row r="371" spans="1:8" x14ac:dyDescent="0.3">
      <c r="A371" s="2">
        <v>43648</v>
      </c>
      <c r="B371" s="1">
        <v>11890.3</v>
      </c>
      <c r="C371" s="1">
        <v>11917.45</v>
      </c>
      <c r="D371" s="1">
        <v>11814.7</v>
      </c>
      <c r="E371" s="1">
        <v>11910.3</v>
      </c>
      <c r="F371" s="1">
        <v>363197036</v>
      </c>
      <c r="G371" s="1">
        <v>13615.94</v>
      </c>
      <c r="H371" s="3">
        <f>IF(ISERR(LN(Table213[[#This Row],[Close]]/E370)),"-",LN(Table213[[#This Row],[Close]]/E370))</f>
        <v>3.7601144575602529E-3</v>
      </c>
    </row>
    <row r="372" spans="1:8" x14ac:dyDescent="0.3">
      <c r="A372" s="2">
        <v>43649</v>
      </c>
      <c r="B372" s="1">
        <v>11932.15</v>
      </c>
      <c r="C372" s="1">
        <v>11945.2</v>
      </c>
      <c r="D372" s="1">
        <v>11887.05</v>
      </c>
      <c r="E372" s="1">
        <v>11916.75</v>
      </c>
      <c r="F372" s="1">
        <v>340527508</v>
      </c>
      <c r="G372" s="1">
        <v>14290.33</v>
      </c>
      <c r="H372" s="3">
        <f>IF(ISERR(LN(Table213[[#This Row],[Close]]/E371)),"-",LN(Table213[[#This Row],[Close]]/E371))</f>
        <v>5.4140148759931482E-4</v>
      </c>
    </row>
    <row r="373" spans="1:8" x14ac:dyDescent="0.3">
      <c r="A373" s="2">
        <v>43650</v>
      </c>
      <c r="B373" s="1">
        <v>11928.8</v>
      </c>
      <c r="C373" s="1">
        <v>11969.25</v>
      </c>
      <c r="D373" s="1">
        <v>11923.65</v>
      </c>
      <c r="E373" s="1">
        <v>11946.75</v>
      </c>
      <c r="F373" s="1">
        <v>333595172</v>
      </c>
      <c r="G373" s="1">
        <v>14758.87</v>
      </c>
      <c r="H373" s="3">
        <f>IF(ISERR(LN(Table213[[#This Row],[Close]]/E372)),"-",LN(Table213[[#This Row],[Close]]/E372))</f>
        <v>2.5143014062712723E-3</v>
      </c>
    </row>
    <row r="374" spans="1:8" x14ac:dyDescent="0.3">
      <c r="A374" s="2">
        <v>43651</v>
      </c>
      <c r="B374" s="1">
        <v>11964.75</v>
      </c>
      <c r="C374" s="1">
        <v>11981.75</v>
      </c>
      <c r="D374" s="1">
        <v>11797.9</v>
      </c>
      <c r="E374" s="1">
        <v>11811.15</v>
      </c>
      <c r="F374" s="1">
        <v>530720039</v>
      </c>
      <c r="G374" s="1">
        <v>18871.990000000002</v>
      </c>
      <c r="H374" s="3">
        <f>IF(ISERR(LN(Table213[[#This Row],[Close]]/E373)),"-",LN(Table213[[#This Row],[Close]]/E373))</f>
        <v>-1.1415274286254761E-2</v>
      </c>
    </row>
    <row r="375" spans="1:8" x14ac:dyDescent="0.3">
      <c r="A375" s="2">
        <v>43654</v>
      </c>
      <c r="B375" s="1">
        <v>11770.4</v>
      </c>
      <c r="C375" s="1">
        <v>11771.9</v>
      </c>
      <c r="D375" s="1">
        <v>11523.3</v>
      </c>
      <c r="E375" s="1">
        <v>11558.6</v>
      </c>
      <c r="F375" s="1">
        <v>464029444</v>
      </c>
      <c r="G375" s="1">
        <v>19146.25</v>
      </c>
      <c r="H375" s="3">
        <f>IF(ISERR(LN(Table213[[#This Row],[Close]]/E374)),"-",LN(Table213[[#This Row],[Close]]/E374))</f>
        <v>-2.1614251930747241E-2</v>
      </c>
    </row>
    <row r="376" spans="1:8" x14ac:dyDescent="0.3">
      <c r="A376" s="2">
        <v>43655</v>
      </c>
      <c r="B376" s="1">
        <v>11531.6</v>
      </c>
      <c r="C376" s="1">
        <v>11582.55</v>
      </c>
      <c r="D376" s="1">
        <v>11461</v>
      </c>
      <c r="E376" s="1">
        <v>11555.9</v>
      </c>
      <c r="F376" s="1">
        <v>442520253</v>
      </c>
      <c r="G376" s="1">
        <v>21577.95</v>
      </c>
      <c r="H376" s="3">
        <f>IF(ISERR(LN(Table213[[#This Row],[Close]]/E375)),"-",LN(Table213[[#This Row],[Close]]/E375))</f>
        <v>-2.3361959049780261E-4</v>
      </c>
    </row>
    <row r="377" spans="1:8" x14ac:dyDescent="0.3">
      <c r="A377" s="2">
        <v>43656</v>
      </c>
      <c r="B377" s="1">
        <v>11536.15</v>
      </c>
      <c r="C377" s="1">
        <v>11593.7</v>
      </c>
      <c r="D377" s="1">
        <v>11475.65</v>
      </c>
      <c r="E377" s="1">
        <v>11498.9</v>
      </c>
      <c r="F377" s="1">
        <v>337571014</v>
      </c>
      <c r="G377" s="1">
        <v>16098.53</v>
      </c>
      <c r="H377" s="3">
        <f>IF(ISERR(LN(Table213[[#This Row],[Close]]/E376)),"-",LN(Table213[[#This Row],[Close]]/E376))</f>
        <v>-4.9447504328900991E-3</v>
      </c>
    </row>
    <row r="378" spans="1:8" x14ac:dyDescent="0.3">
      <c r="A378" s="2">
        <v>43657</v>
      </c>
      <c r="B378" s="1">
        <v>11561.45</v>
      </c>
      <c r="C378" s="1">
        <v>11599</v>
      </c>
      <c r="D378" s="1">
        <v>11519.5</v>
      </c>
      <c r="E378" s="1">
        <v>11582.9</v>
      </c>
      <c r="F378" s="1">
        <v>317257578</v>
      </c>
      <c r="G378" s="1">
        <v>14586.2</v>
      </c>
      <c r="H378" s="3">
        <f>IF(ISERR(LN(Table213[[#This Row],[Close]]/E377)),"-",LN(Table213[[#This Row],[Close]]/E377))</f>
        <v>7.2784939506443059E-3</v>
      </c>
    </row>
    <row r="379" spans="1:8" x14ac:dyDescent="0.3">
      <c r="A379" s="2">
        <v>43658</v>
      </c>
      <c r="B379" s="1">
        <v>11601.15</v>
      </c>
      <c r="C379" s="1">
        <v>11639.55</v>
      </c>
      <c r="D379" s="1">
        <v>11538.6</v>
      </c>
      <c r="E379" s="1">
        <v>11552.5</v>
      </c>
      <c r="F379" s="1">
        <v>359421182</v>
      </c>
      <c r="G379" s="1">
        <v>16947.57</v>
      </c>
      <c r="H379" s="3">
        <f>IF(ISERR(LN(Table213[[#This Row],[Close]]/E378)),"-",LN(Table213[[#This Row],[Close]]/E378))</f>
        <v>-2.6280088086903571E-3</v>
      </c>
    </row>
    <row r="380" spans="1:8" x14ac:dyDescent="0.3">
      <c r="A380" s="2">
        <v>43661</v>
      </c>
      <c r="B380" s="1">
        <v>11614.75</v>
      </c>
      <c r="C380" s="1">
        <v>11618.4</v>
      </c>
      <c r="D380" s="1">
        <v>11532.3</v>
      </c>
      <c r="E380" s="1">
        <v>11588.35</v>
      </c>
      <c r="F380" s="1">
        <v>368788782</v>
      </c>
      <c r="G380" s="1">
        <v>15835.99</v>
      </c>
      <c r="H380" s="3">
        <f>IF(ISERR(LN(Table213[[#This Row],[Close]]/E379)),"-",LN(Table213[[#This Row],[Close]]/E379))</f>
        <v>3.0984193476558532E-3</v>
      </c>
    </row>
    <row r="381" spans="1:8" x14ac:dyDescent="0.3">
      <c r="A381" s="2">
        <v>43662</v>
      </c>
      <c r="B381" s="1">
        <v>11596.65</v>
      </c>
      <c r="C381" s="1">
        <v>11670.05</v>
      </c>
      <c r="D381" s="1">
        <v>11573.95</v>
      </c>
      <c r="E381" s="1">
        <v>11662.6</v>
      </c>
      <c r="F381" s="1">
        <v>480156167</v>
      </c>
      <c r="G381" s="1">
        <v>15967.91</v>
      </c>
      <c r="H381" s="3">
        <f>IF(ISERR(LN(Table213[[#This Row],[Close]]/E380)),"-",LN(Table213[[#This Row],[Close]]/E380))</f>
        <v>6.386857517651002E-3</v>
      </c>
    </row>
    <row r="382" spans="1:8" x14ac:dyDescent="0.3">
      <c r="A382" s="2">
        <v>43663</v>
      </c>
      <c r="B382" s="1">
        <v>11670.75</v>
      </c>
      <c r="C382" s="1">
        <v>11706.65</v>
      </c>
      <c r="D382" s="1">
        <v>11651.15</v>
      </c>
      <c r="E382" s="1">
        <v>11687.5</v>
      </c>
      <c r="F382" s="1">
        <v>464827734</v>
      </c>
      <c r="G382" s="1">
        <v>15250.5</v>
      </c>
      <c r="H382" s="3">
        <f>IF(ISERR(LN(Table213[[#This Row],[Close]]/E381)),"-",LN(Table213[[#This Row],[Close]]/E381))</f>
        <v>2.1327539872141722E-3</v>
      </c>
    </row>
    <row r="383" spans="1:8" x14ac:dyDescent="0.3">
      <c r="A383" s="2">
        <v>43664</v>
      </c>
      <c r="B383" s="1">
        <v>11675.6</v>
      </c>
      <c r="C383" s="1">
        <v>11677.15</v>
      </c>
      <c r="D383" s="1">
        <v>11582.4</v>
      </c>
      <c r="E383" s="1">
        <v>11596.9</v>
      </c>
      <c r="F383" s="1">
        <v>498258158</v>
      </c>
      <c r="G383" s="1">
        <v>16684.03</v>
      </c>
      <c r="H383" s="3">
        <f>IF(ISERR(LN(Table213[[#This Row],[Close]]/E382)),"-",LN(Table213[[#This Row],[Close]]/E382))</f>
        <v>-7.7820735971374259E-3</v>
      </c>
    </row>
    <row r="384" spans="1:8" x14ac:dyDescent="0.3">
      <c r="A384" s="2">
        <v>43665</v>
      </c>
      <c r="B384" s="1">
        <v>11627.95</v>
      </c>
      <c r="C384" s="1">
        <v>11640.35</v>
      </c>
      <c r="D384" s="1">
        <v>11399.3</v>
      </c>
      <c r="E384" s="1">
        <v>11419.25</v>
      </c>
      <c r="F384" s="1">
        <v>446049198</v>
      </c>
      <c r="G384" s="1">
        <v>17326.400000000001</v>
      </c>
      <c r="H384" s="3">
        <f>IF(ISERR(LN(Table213[[#This Row],[Close]]/E383)),"-",LN(Table213[[#This Row],[Close]]/E383))</f>
        <v>-1.5437293202143871E-2</v>
      </c>
    </row>
    <row r="385" spans="1:8" x14ac:dyDescent="0.3">
      <c r="A385" s="2">
        <v>43668</v>
      </c>
      <c r="B385" s="1">
        <v>11392.85</v>
      </c>
      <c r="C385" s="1">
        <v>11398.15</v>
      </c>
      <c r="D385" s="1">
        <v>11301.25</v>
      </c>
      <c r="E385" s="1">
        <v>11346.2</v>
      </c>
      <c r="F385" s="1">
        <v>516044335</v>
      </c>
      <c r="G385" s="1">
        <v>19304.23</v>
      </c>
      <c r="H385" s="3">
        <f>IF(ISERR(LN(Table213[[#This Row],[Close]]/E384)),"-",LN(Table213[[#This Row],[Close]]/E384))</f>
        <v>-6.4176417088494435E-3</v>
      </c>
    </row>
    <row r="386" spans="1:8" x14ac:dyDescent="0.3">
      <c r="A386" s="2">
        <v>43669</v>
      </c>
      <c r="B386" s="1">
        <v>11372.25</v>
      </c>
      <c r="C386" s="1">
        <v>11398.15</v>
      </c>
      <c r="D386" s="1">
        <v>11302.8</v>
      </c>
      <c r="E386" s="1">
        <v>11331.05</v>
      </c>
      <c r="F386" s="1">
        <v>458931191</v>
      </c>
      <c r="G386" s="1">
        <v>19199.32</v>
      </c>
      <c r="H386" s="3">
        <f>IF(ISERR(LN(Table213[[#This Row],[Close]]/E385)),"-",LN(Table213[[#This Row],[Close]]/E385))</f>
        <v>-1.3361410447835524E-3</v>
      </c>
    </row>
    <row r="387" spans="1:8" x14ac:dyDescent="0.3">
      <c r="A387" s="2">
        <v>43670</v>
      </c>
      <c r="B387" s="1">
        <v>11322.45</v>
      </c>
      <c r="C387" s="1">
        <v>11359.75</v>
      </c>
      <c r="D387" s="1">
        <v>11229.8</v>
      </c>
      <c r="E387" s="1">
        <v>11271.3</v>
      </c>
      <c r="F387" s="1">
        <v>413202832</v>
      </c>
      <c r="G387" s="1">
        <v>18353.13</v>
      </c>
      <c r="H387" s="3">
        <f>IF(ISERR(LN(Table213[[#This Row],[Close]]/E386)),"-",LN(Table213[[#This Row],[Close]]/E386))</f>
        <v>-5.2870731745408694E-3</v>
      </c>
    </row>
    <row r="388" spans="1:8" x14ac:dyDescent="0.3">
      <c r="A388" s="2">
        <v>43671</v>
      </c>
      <c r="B388" s="1">
        <v>11290.4</v>
      </c>
      <c r="C388" s="1">
        <v>11361.4</v>
      </c>
      <c r="D388" s="1">
        <v>11239.35</v>
      </c>
      <c r="E388" s="1">
        <v>11252.15</v>
      </c>
      <c r="F388" s="1">
        <v>553676897</v>
      </c>
      <c r="G388" s="1">
        <v>24329.21</v>
      </c>
      <c r="H388" s="3">
        <f>IF(ISERR(LN(Table213[[#This Row],[Close]]/E387)),"-",LN(Table213[[#This Row],[Close]]/E387))</f>
        <v>-1.7004503852120314E-3</v>
      </c>
    </row>
    <row r="389" spans="1:8" x14ac:dyDescent="0.3">
      <c r="A389" s="2">
        <v>43672</v>
      </c>
      <c r="B389" s="1">
        <v>11247.45</v>
      </c>
      <c r="C389" s="1">
        <v>11307.6</v>
      </c>
      <c r="D389" s="1">
        <v>11210.05</v>
      </c>
      <c r="E389" s="1">
        <v>11284.3</v>
      </c>
      <c r="F389" s="1">
        <v>522670420</v>
      </c>
      <c r="G389" s="1">
        <v>20350.38</v>
      </c>
      <c r="H389" s="3">
        <f>IF(ISERR(LN(Table213[[#This Row],[Close]]/E388)),"-",LN(Table213[[#This Row],[Close]]/E388))</f>
        <v>2.8531576011107469E-3</v>
      </c>
    </row>
    <row r="390" spans="1:8" x14ac:dyDescent="0.3">
      <c r="A390" s="2">
        <v>43675</v>
      </c>
      <c r="B390" s="1">
        <v>11307.5</v>
      </c>
      <c r="C390" s="1">
        <v>11310.95</v>
      </c>
      <c r="D390" s="1">
        <v>11152.4</v>
      </c>
      <c r="E390" s="1">
        <v>11189.2</v>
      </c>
      <c r="F390" s="1">
        <v>482862376</v>
      </c>
      <c r="G390" s="1">
        <v>18705.919999999998</v>
      </c>
      <c r="H390" s="3">
        <f>IF(ISERR(LN(Table213[[#This Row],[Close]]/E389)),"-",LN(Table213[[#This Row],[Close]]/E389))</f>
        <v>-8.4633517390506723E-3</v>
      </c>
    </row>
    <row r="391" spans="1:8" x14ac:dyDescent="0.3">
      <c r="A391" s="2">
        <v>43676</v>
      </c>
      <c r="B391" s="1">
        <v>11213.7</v>
      </c>
      <c r="C391" s="1">
        <v>11267.45</v>
      </c>
      <c r="D391" s="1">
        <v>11072.65</v>
      </c>
      <c r="E391" s="1">
        <v>11085.4</v>
      </c>
      <c r="F391" s="1">
        <v>479059399</v>
      </c>
      <c r="G391" s="1">
        <v>20545.71</v>
      </c>
      <c r="H391" s="3">
        <f>IF(ISERR(LN(Table213[[#This Row],[Close]]/E390)),"-",LN(Table213[[#This Row],[Close]]/E390))</f>
        <v>-9.3201001476857486E-3</v>
      </c>
    </row>
    <row r="392" spans="1:8" x14ac:dyDescent="0.3">
      <c r="A392" s="2">
        <v>43677</v>
      </c>
      <c r="B392" s="1">
        <v>11034.05</v>
      </c>
      <c r="C392" s="1">
        <v>11145.3</v>
      </c>
      <c r="D392" s="1">
        <v>10999.4</v>
      </c>
      <c r="E392" s="1">
        <v>11118</v>
      </c>
      <c r="F392" s="1">
        <v>536694278</v>
      </c>
      <c r="G392" s="1">
        <v>23681.22</v>
      </c>
      <c r="H392" s="3">
        <f>IF(ISERR(LN(Table213[[#This Row],[Close]]/E391)),"-",LN(Table213[[#This Row],[Close]]/E391))</f>
        <v>2.9364893147653232E-3</v>
      </c>
    </row>
    <row r="393" spans="1:8" x14ac:dyDescent="0.3">
      <c r="A393" s="2">
        <v>43678</v>
      </c>
      <c r="B393" s="1">
        <v>11060.2</v>
      </c>
      <c r="C393" s="1">
        <v>11076.75</v>
      </c>
      <c r="D393" s="1">
        <v>10881</v>
      </c>
      <c r="E393" s="1">
        <v>10980</v>
      </c>
      <c r="F393" s="1">
        <v>499918953</v>
      </c>
      <c r="G393" s="1">
        <v>21048.32</v>
      </c>
      <c r="H393" s="3">
        <f>IF(ISERR(LN(Table213[[#This Row],[Close]]/E392)),"-",LN(Table213[[#This Row],[Close]]/E392))</f>
        <v>-1.2489980449893174E-2</v>
      </c>
    </row>
    <row r="394" spans="1:8" x14ac:dyDescent="0.3">
      <c r="A394" s="2">
        <v>43679</v>
      </c>
      <c r="B394" s="1">
        <v>10930.3</v>
      </c>
      <c r="C394" s="1">
        <v>11080.15</v>
      </c>
      <c r="D394" s="1">
        <v>10848.95</v>
      </c>
      <c r="E394" s="1">
        <v>10997.35</v>
      </c>
      <c r="F394" s="1">
        <v>547416246</v>
      </c>
      <c r="G394" s="1">
        <v>23972.04</v>
      </c>
      <c r="H394" s="3">
        <f>IF(ISERR(LN(Table213[[#This Row],[Close]]/E393)),"-",LN(Table213[[#This Row],[Close]]/E393))</f>
        <v>1.5788986028203976E-3</v>
      </c>
    </row>
    <row r="395" spans="1:8" x14ac:dyDescent="0.3">
      <c r="A395" s="2">
        <v>43682</v>
      </c>
      <c r="B395" s="1">
        <v>10895.8</v>
      </c>
      <c r="C395" s="1">
        <v>10895.8</v>
      </c>
      <c r="D395" s="1">
        <v>10782.6</v>
      </c>
      <c r="E395" s="1">
        <v>10862.6</v>
      </c>
      <c r="F395" s="1">
        <v>506556609</v>
      </c>
      <c r="G395" s="1">
        <v>20824.099999999999</v>
      </c>
      <c r="H395" s="3">
        <f>IF(ISERR(LN(Table213[[#This Row],[Close]]/E394)),"-",LN(Table213[[#This Row],[Close]]/E394))</f>
        <v>-1.2328638151179865E-2</v>
      </c>
    </row>
    <row r="396" spans="1:8" x14ac:dyDescent="0.3">
      <c r="A396" s="2">
        <v>43683</v>
      </c>
      <c r="B396" s="1">
        <v>10815.4</v>
      </c>
      <c r="C396" s="1">
        <v>11018.55</v>
      </c>
      <c r="D396" s="1">
        <v>10813.8</v>
      </c>
      <c r="E396" s="1">
        <v>10948.25</v>
      </c>
      <c r="F396" s="1">
        <v>517891491</v>
      </c>
      <c r="G396" s="1">
        <v>21676.400000000001</v>
      </c>
      <c r="H396" s="3">
        <f>IF(ISERR(LN(Table213[[#This Row],[Close]]/E395)),"-",LN(Table213[[#This Row],[Close]]/E395))</f>
        <v>7.8539296057326315E-3</v>
      </c>
    </row>
    <row r="397" spans="1:8" x14ac:dyDescent="0.3">
      <c r="A397" s="2">
        <v>43684</v>
      </c>
      <c r="B397" s="1">
        <v>10958.1</v>
      </c>
      <c r="C397" s="1">
        <v>10975.65</v>
      </c>
      <c r="D397" s="1">
        <v>10835.9</v>
      </c>
      <c r="E397" s="1">
        <v>10855.5</v>
      </c>
      <c r="F397" s="1">
        <v>548465787</v>
      </c>
      <c r="G397" s="1">
        <v>21228.28</v>
      </c>
      <c r="H397" s="3">
        <f>IF(ISERR(LN(Table213[[#This Row],[Close]]/E396)),"-",LN(Table213[[#This Row],[Close]]/E396))</f>
        <v>-8.5077621466028291E-3</v>
      </c>
    </row>
    <row r="398" spans="1:8" x14ac:dyDescent="0.3">
      <c r="A398" s="2">
        <v>43685</v>
      </c>
      <c r="B398" s="1">
        <v>10899.2</v>
      </c>
      <c r="C398" s="1">
        <v>11058.05</v>
      </c>
      <c r="D398" s="1">
        <v>10842.95</v>
      </c>
      <c r="E398" s="1">
        <v>11032.45</v>
      </c>
      <c r="F398" s="1">
        <v>482471622</v>
      </c>
      <c r="G398" s="1">
        <v>20667.599999999999</v>
      </c>
      <c r="H398" s="3">
        <f>IF(ISERR(LN(Table213[[#This Row],[Close]]/E397)),"-",LN(Table213[[#This Row],[Close]]/E397))</f>
        <v>1.6169066094785186E-2</v>
      </c>
    </row>
    <row r="399" spans="1:8" x14ac:dyDescent="0.3">
      <c r="A399" s="2">
        <v>43686</v>
      </c>
      <c r="B399" s="1">
        <v>11087.9</v>
      </c>
      <c r="C399" s="1">
        <v>11181.45</v>
      </c>
      <c r="D399" s="1">
        <v>11062.8</v>
      </c>
      <c r="E399" s="1">
        <v>11109.65</v>
      </c>
      <c r="F399" s="1">
        <v>538063563</v>
      </c>
      <c r="G399" s="1">
        <v>21092.05</v>
      </c>
      <c r="H399" s="3">
        <f>IF(ISERR(LN(Table213[[#This Row],[Close]]/E398)),"-",LN(Table213[[#This Row],[Close]]/E398))</f>
        <v>6.9731699180488674E-3</v>
      </c>
    </row>
    <row r="400" spans="1:8" x14ac:dyDescent="0.3">
      <c r="A400" s="2">
        <v>43690</v>
      </c>
      <c r="B400" s="1">
        <v>11139.4</v>
      </c>
      <c r="C400" s="1">
        <v>11145.9</v>
      </c>
      <c r="D400" s="1">
        <v>10901.6</v>
      </c>
      <c r="E400" s="1">
        <v>10925.85</v>
      </c>
      <c r="F400" s="1">
        <v>624634647</v>
      </c>
      <c r="G400" s="1">
        <v>24790.67</v>
      </c>
      <c r="H400" s="3">
        <f>IF(ISERR(LN(Table213[[#This Row],[Close]]/E399)),"-",LN(Table213[[#This Row],[Close]]/E399))</f>
        <v>-1.6682558846185944E-2</v>
      </c>
    </row>
    <row r="401" spans="1:8" x14ac:dyDescent="0.3">
      <c r="A401" s="2">
        <v>43691</v>
      </c>
      <c r="B401" s="1">
        <v>11003.25</v>
      </c>
      <c r="C401" s="1">
        <v>11078.15</v>
      </c>
      <c r="D401" s="1">
        <v>10935.6</v>
      </c>
      <c r="E401" s="1">
        <v>11029.4</v>
      </c>
      <c r="F401" s="1">
        <v>511541716</v>
      </c>
      <c r="G401" s="1">
        <v>19712.810000000001</v>
      </c>
      <c r="H401" s="3">
        <f>IF(ISERR(LN(Table213[[#This Row],[Close]]/E400)),"-",LN(Table213[[#This Row],[Close]]/E400))</f>
        <v>9.432893528210886E-3</v>
      </c>
    </row>
    <row r="402" spans="1:8" x14ac:dyDescent="0.3">
      <c r="A402" s="2">
        <v>43693</v>
      </c>
      <c r="B402" s="1">
        <v>11043.65</v>
      </c>
      <c r="C402" s="1">
        <v>11068.65</v>
      </c>
      <c r="D402" s="1">
        <v>10924.3</v>
      </c>
      <c r="E402" s="1">
        <v>11047.8</v>
      </c>
      <c r="F402" s="1">
        <v>470909918</v>
      </c>
      <c r="G402" s="1">
        <v>19281.91</v>
      </c>
      <c r="H402" s="3">
        <f>IF(ISERR(LN(Table213[[#This Row],[Close]]/E401)),"-",LN(Table213[[#This Row],[Close]]/E401))</f>
        <v>1.6668784320785558E-3</v>
      </c>
    </row>
    <row r="403" spans="1:8" x14ac:dyDescent="0.3">
      <c r="A403" s="2">
        <v>43696</v>
      </c>
      <c r="B403" s="1">
        <v>11094.8</v>
      </c>
      <c r="C403" s="1">
        <v>11146.9</v>
      </c>
      <c r="D403" s="1">
        <v>11037.85</v>
      </c>
      <c r="E403" s="1">
        <v>11053.9</v>
      </c>
      <c r="F403" s="1">
        <v>369493161</v>
      </c>
      <c r="G403" s="1">
        <v>14120.35</v>
      </c>
      <c r="H403" s="3">
        <f>IF(ISERR(LN(Table213[[#This Row],[Close]]/E402)),"-",LN(Table213[[#This Row],[Close]]/E402))</f>
        <v>5.5199375205423505E-4</v>
      </c>
    </row>
    <row r="404" spans="1:8" x14ac:dyDescent="0.3">
      <c r="A404" s="2">
        <v>43697</v>
      </c>
      <c r="B404" s="1">
        <v>11063.9</v>
      </c>
      <c r="C404" s="1">
        <v>11076.3</v>
      </c>
      <c r="D404" s="1">
        <v>10985.3</v>
      </c>
      <c r="E404" s="1">
        <v>11017</v>
      </c>
      <c r="F404" s="1">
        <v>444715679</v>
      </c>
      <c r="G404" s="1">
        <v>16915.96</v>
      </c>
      <c r="H404" s="3">
        <f>IF(ISERR(LN(Table213[[#This Row],[Close]]/E403)),"-",LN(Table213[[#This Row],[Close]]/E403))</f>
        <v>-3.3437725132185541E-3</v>
      </c>
    </row>
    <row r="405" spans="1:8" x14ac:dyDescent="0.3">
      <c r="A405" s="2">
        <v>43698</v>
      </c>
      <c r="B405" s="1">
        <v>11018.15</v>
      </c>
      <c r="C405" s="1">
        <v>11034.2</v>
      </c>
      <c r="D405" s="1">
        <v>10906.65</v>
      </c>
      <c r="E405" s="1">
        <v>10918.7</v>
      </c>
      <c r="F405" s="1">
        <v>557867906</v>
      </c>
      <c r="G405" s="1">
        <v>16747.990000000002</v>
      </c>
      <c r="H405" s="3">
        <f>IF(ISERR(LN(Table213[[#This Row],[Close]]/E404)),"-",LN(Table213[[#This Row],[Close]]/E404))</f>
        <v>-8.9626187469466975E-3</v>
      </c>
    </row>
    <row r="406" spans="1:8" x14ac:dyDescent="0.3">
      <c r="A406" s="2">
        <v>43699</v>
      </c>
      <c r="B406" s="1">
        <v>10905.3</v>
      </c>
      <c r="C406" s="1">
        <v>10908.25</v>
      </c>
      <c r="D406" s="1">
        <v>10718.3</v>
      </c>
      <c r="E406" s="1">
        <v>10741.35</v>
      </c>
      <c r="F406" s="1">
        <v>668193449</v>
      </c>
      <c r="G406" s="1">
        <v>18764.38</v>
      </c>
      <c r="H406" s="3">
        <f>IF(ISERR(LN(Table213[[#This Row],[Close]]/E405)),"-",LN(Table213[[#This Row],[Close]]/E405))</f>
        <v>-1.6376136105612608E-2</v>
      </c>
    </row>
    <row r="407" spans="1:8" x14ac:dyDescent="0.3">
      <c r="A407" s="2">
        <v>43700</v>
      </c>
      <c r="B407" s="1">
        <v>10699.6</v>
      </c>
      <c r="C407" s="1">
        <v>10862.55</v>
      </c>
      <c r="D407" s="1">
        <v>10637.15</v>
      </c>
      <c r="E407" s="1">
        <v>10829.35</v>
      </c>
      <c r="F407" s="1">
        <v>667079625</v>
      </c>
      <c r="G407" s="1">
        <v>20983.75</v>
      </c>
      <c r="H407" s="3">
        <f>IF(ISERR(LN(Table213[[#This Row],[Close]]/E406)),"-",LN(Table213[[#This Row],[Close]]/E406))</f>
        <v>8.1592612391295921E-3</v>
      </c>
    </row>
    <row r="408" spans="1:8" x14ac:dyDescent="0.3">
      <c r="A408" s="2">
        <v>43703</v>
      </c>
      <c r="B408" s="1">
        <v>11000.3</v>
      </c>
      <c r="C408" s="1">
        <v>11070.3</v>
      </c>
      <c r="D408" s="1">
        <v>10756.55</v>
      </c>
      <c r="E408" s="1">
        <v>11057.85</v>
      </c>
      <c r="F408" s="1">
        <v>684141923</v>
      </c>
      <c r="G408" s="1">
        <v>22375.99</v>
      </c>
      <c r="H408" s="3">
        <f>IF(ISERR(LN(Table213[[#This Row],[Close]]/E407)),"-",LN(Table213[[#This Row],[Close]]/E407))</f>
        <v>2.0880542239304772E-2</v>
      </c>
    </row>
    <row r="409" spans="1:8" x14ac:dyDescent="0.3">
      <c r="A409" s="2">
        <v>43704</v>
      </c>
      <c r="B409" s="1">
        <v>11106.55</v>
      </c>
      <c r="C409" s="1">
        <v>11141.75</v>
      </c>
      <c r="D409" s="1">
        <v>11049.5</v>
      </c>
      <c r="E409" s="1">
        <v>11105.35</v>
      </c>
      <c r="F409" s="1">
        <v>685551267</v>
      </c>
      <c r="G409" s="1">
        <v>27413.16</v>
      </c>
      <c r="H409" s="3">
        <f>IF(ISERR(LN(Table213[[#This Row],[Close]]/E408)),"-",LN(Table213[[#This Row],[Close]]/E408))</f>
        <v>4.2863912004609123E-3</v>
      </c>
    </row>
    <row r="410" spans="1:8" x14ac:dyDescent="0.3">
      <c r="A410" s="2">
        <v>43705</v>
      </c>
      <c r="B410" s="1">
        <v>11101.3</v>
      </c>
      <c r="C410" s="1">
        <v>11129.65</v>
      </c>
      <c r="D410" s="1">
        <v>10987.65</v>
      </c>
      <c r="E410" s="1">
        <v>11046.1</v>
      </c>
      <c r="F410" s="1">
        <v>549954696</v>
      </c>
      <c r="G410" s="1">
        <v>16739.43</v>
      </c>
      <c r="H410" s="3">
        <f>IF(ISERR(LN(Table213[[#This Row],[Close]]/E409)),"-",LN(Table213[[#This Row],[Close]]/E409))</f>
        <v>-5.3495496953686683E-3</v>
      </c>
    </row>
    <row r="411" spans="1:8" x14ac:dyDescent="0.3">
      <c r="A411" s="2">
        <v>43706</v>
      </c>
      <c r="B411" s="1">
        <v>10996.05</v>
      </c>
      <c r="C411" s="1">
        <v>11021.1</v>
      </c>
      <c r="D411" s="1">
        <v>10922.4</v>
      </c>
      <c r="E411" s="1">
        <v>10948.3</v>
      </c>
      <c r="F411" s="1">
        <v>649876160</v>
      </c>
      <c r="G411" s="1">
        <v>20127.77</v>
      </c>
      <c r="H411" s="3">
        <f>IF(ISERR(LN(Table213[[#This Row],[Close]]/E410)),"-",LN(Table213[[#This Row],[Close]]/E410))</f>
        <v>-8.8932314206440471E-3</v>
      </c>
    </row>
    <row r="412" spans="1:8" x14ac:dyDescent="0.3">
      <c r="A412" s="2">
        <v>43707</v>
      </c>
      <c r="B412" s="1">
        <v>10987.8</v>
      </c>
      <c r="C412" s="1">
        <v>11042.6</v>
      </c>
      <c r="D412" s="1">
        <v>10874.8</v>
      </c>
      <c r="E412" s="1">
        <v>11023.25</v>
      </c>
      <c r="F412" s="1">
        <v>628154431</v>
      </c>
      <c r="G412" s="1">
        <v>21057.31</v>
      </c>
      <c r="H412" s="3">
        <f>IF(ISERR(LN(Table213[[#This Row],[Close]]/E411)),"-",LN(Table213[[#This Row],[Close]]/E411))</f>
        <v>6.822485506963346E-3</v>
      </c>
    </row>
    <row r="413" spans="1:8" x14ac:dyDescent="0.3">
      <c r="A413" s="2">
        <v>43711</v>
      </c>
      <c r="B413" s="1">
        <v>10960.95</v>
      </c>
      <c r="C413" s="1">
        <v>10967.5</v>
      </c>
      <c r="D413" s="1">
        <v>10772.7</v>
      </c>
      <c r="E413" s="1">
        <v>10797.9</v>
      </c>
      <c r="F413" s="1">
        <v>483038985</v>
      </c>
      <c r="G413" s="1">
        <v>16595.599999999999</v>
      </c>
      <c r="H413" s="3">
        <f>IF(ISERR(LN(Table213[[#This Row],[Close]]/E412)),"-",LN(Table213[[#This Row],[Close]]/E412))</f>
        <v>-2.0655007796257053E-2</v>
      </c>
    </row>
    <row r="414" spans="1:8" x14ac:dyDescent="0.3">
      <c r="A414" s="2">
        <v>43712</v>
      </c>
      <c r="B414" s="1">
        <v>10790.4</v>
      </c>
      <c r="C414" s="1">
        <v>10858.75</v>
      </c>
      <c r="D414" s="1">
        <v>10746.35</v>
      </c>
      <c r="E414" s="1">
        <v>10844.65</v>
      </c>
      <c r="F414" s="1">
        <v>508784352</v>
      </c>
      <c r="G414" s="1">
        <v>19195.099999999999</v>
      </c>
      <c r="H414" s="3">
        <f>IF(ISERR(LN(Table213[[#This Row],[Close]]/E413)),"-",LN(Table213[[#This Row],[Close]]/E413))</f>
        <v>4.3202000422602948E-3</v>
      </c>
    </row>
    <row r="415" spans="1:8" x14ac:dyDescent="0.3">
      <c r="A415" s="2">
        <v>43713</v>
      </c>
      <c r="B415" s="1">
        <v>10860.95</v>
      </c>
      <c r="C415" s="1">
        <v>10920.1</v>
      </c>
      <c r="D415" s="1">
        <v>10816</v>
      </c>
      <c r="E415" s="1">
        <v>10847.9</v>
      </c>
      <c r="F415" s="1">
        <v>595699267</v>
      </c>
      <c r="G415" s="1">
        <v>18279.88</v>
      </c>
      <c r="H415" s="3">
        <f>IF(ISERR(LN(Table213[[#This Row],[Close]]/E414)),"-",LN(Table213[[#This Row],[Close]]/E414))</f>
        <v>2.9964204524756224E-4</v>
      </c>
    </row>
    <row r="416" spans="1:8" x14ac:dyDescent="0.3">
      <c r="A416" s="2">
        <v>43714</v>
      </c>
      <c r="B416" s="1">
        <v>10883.8</v>
      </c>
      <c r="C416" s="1">
        <v>10957.05</v>
      </c>
      <c r="D416" s="1">
        <v>10867.45</v>
      </c>
      <c r="E416" s="1">
        <v>10946.2</v>
      </c>
      <c r="F416" s="1">
        <v>497214445</v>
      </c>
      <c r="G416" s="1">
        <v>18167.78</v>
      </c>
      <c r="H416" s="3">
        <f>IF(ISERR(LN(Table213[[#This Row],[Close]]/E415)),"-",LN(Table213[[#This Row],[Close]]/E415))</f>
        <v>9.0208512030475613E-3</v>
      </c>
    </row>
    <row r="417" spans="1:8" x14ac:dyDescent="0.3">
      <c r="A417" s="2">
        <v>43717</v>
      </c>
      <c r="B417" s="1">
        <v>10936.7</v>
      </c>
      <c r="C417" s="1">
        <v>11028.85</v>
      </c>
      <c r="D417" s="1">
        <v>10889.8</v>
      </c>
      <c r="E417" s="1">
        <v>11003.05</v>
      </c>
      <c r="F417" s="1">
        <v>412471067</v>
      </c>
      <c r="G417" s="1">
        <v>14762.07</v>
      </c>
      <c r="H417" s="3">
        <f>IF(ISERR(LN(Table213[[#This Row],[Close]]/E416)),"-",LN(Table213[[#This Row],[Close]]/E416))</f>
        <v>5.1801430231516307E-3</v>
      </c>
    </row>
    <row r="418" spans="1:8" x14ac:dyDescent="0.3">
      <c r="A418" s="2">
        <v>43719</v>
      </c>
      <c r="B418" s="1">
        <v>11028.5</v>
      </c>
      <c r="C418" s="1">
        <v>11054.8</v>
      </c>
      <c r="D418" s="1">
        <v>11011.65</v>
      </c>
      <c r="E418" s="1">
        <v>11035.7</v>
      </c>
      <c r="F418" s="1">
        <v>687140326</v>
      </c>
      <c r="G418" s="1">
        <v>19550.59</v>
      </c>
      <c r="H418" s="3">
        <f>IF(ISERR(LN(Table213[[#This Row],[Close]]/E417)),"-",LN(Table213[[#This Row],[Close]]/E417))</f>
        <v>2.9629651306572699E-3</v>
      </c>
    </row>
    <row r="419" spans="1:8" x14ac:dyDescent="0.3">
      <c r="A419" s="2">
        <v>43720</v>
      </c>
      <c r="B419" s="1">
        <v>11058.3</v>
      </c>
      <c r="C419" s="1">
        <v>11081.75</v>
      </c>
      <c r="D419" s="1">
        <v>10964.95</v>
      </c>
      <c r="E419" s="1">
        <v>10982.8</v>
      </c>
      <c r="F419" s="1">
        <v>551436050</v>
      </c>
      <c r="G419" s="1">
        <v>17510.169999999998</v>
      </c>
      <c r="H419" s="3">
        <f>IF(ISERR(LN(Table213[[#This Row],[Close]]/E418)),"-",LN(Table213[[#This Row],[Close]]/E418))</f>
        <v>-4.8050595437650065E-3</v>
      </c>
    </row>
    <row r="420" spans="1:8" x14ac:dyDescent="0.3">
      <c r="A420" s="2">
        <v>43721</v>
      </c>
      <c r="B420" s="1">
        <v>10986.8</v>
      </c>
      <c r="C420" s="1">
        <v>11084.45</v>
      </c>
      <c r="D420" s="1">
        <v>10945.75</v>
      </c>
      <c r="E420" s="1">
        <v>11075.9</v>
      </c>
      <c r="F420" s="1">
        <v>624305151</v>
      </c>
      <c r="G420" s="1">
        <v>18012.759999999998</v>
      </c>
      <c r="H420" s="3">
        <f>IF(ISERR(LN(Table213[[#This Row],[Close]]/E419)),"-",LN(Table213[[#This Row],[Close]]/E419))</f>
        <v>8.4411640582458328E-3</v>
      </c>
    </row>
    <row r="421" spans="1:8" x14ac:dyDescent="0.3">
      <c r="A421" s="2">
        <v>43724</v>
      </c>
      <c r="B421" s="1">
        <v>10994.85</v>
      </c>
      <c r="C421" s="1">
        <v>11052.7</v>
      </c>
      <c r="D421" s="1">
        <v>10968.2</v>
      </c>
      <c r="E421" s="1">
        <v>11003.5</v>
      </c>
      <c r="F421" s="1">
        <v>434449776</v>
      </c>
      <c r="G421" s="1">
        <v>15786.17</v>
      </c>
      <c r="H421" s="3">
        <f>IF(ISERR(LN(Table213[[#This Row],[Close]]/E420)),"-",LN(Table213[[#This Row],[Close]]/E420))</f>
        <v>-6.5581727303500393E-3</v>
      </c>
    </row>
    <row r="422" spans="1:8" x14ac:dyDescent="0.3">
      <c r="A422" s="2">
        <v>43725</v>
      </c>
      <c r="B422" s="1">
        <v>11000.1</v>
      </c>
      <c r="C422" s="1">
        <v>11000.1</v>
      </c>
      <c r="D422" s="1">
        <v>10796.5</v>
      </c>
      <c r="E422" s="1">
        <v>10817.6</v>
      </c>
      <c r="F422" s="1">
        <v>482013044</v>
      </c>
      <c r="G422" s="1">
        <v>17721.93</v>
      </c>
      <c r="H422" s="3">
        <f>IF(ISERR(LN(Table213[[#This Row],[Close]]/E421)),"-",LN(Table213[[#This Row],[Close]]/E421))</f>
        <v>-1.7038966653176175E-2</v>
      </c>
    </row>
    <row r="423" spans="1:8" x14ac:dyDescent="0.3">
      <c r="A423" s="2">
        <v>43726</v>
      </c>
      <c r="B423" s="1">
        <v>10872.8</v>
      </c>
      <c r="C423" s="1">
        <v>10885.15</v>
      </c>
      <c r="D423" s="1">
        <v>10804.85</v>
      </c>
      <c r="E423" s="1">
        <v>10840.65</v>
      </c>
      <c r="F423" s="1">
        <v>519155072</v>
      </c>
      <c r="G423" s="1">
        <v>16784.43</v>
      </c>
      <c r="H423" s="3">
        <f>IF(ISERR(LN(Table213[[#This Row],[Close]]/E422)),"-",LN(Table213[[#This Row],[Close]]/E422))</f>
        <v>2.1285199591399326E-3</v>
      </c>
    </row>
    <row r="424" spans="1:8" x14ac:dyDescent="0.3">
      <c r="A424" s="2">
        <v>43727</v>
      </c>
      <c r="B424" s="1">
        <v>10845.2</v>
      </c>
      <c r="C424" s="1">
        <v>10845.2</v>
      </c>
      <c r="D424" s="1">
        <v>10670.25</v>
      </c>
      <c r="E424" s="1">
        <v>10704.8</v>
      </c>
      <c r="F424" s="1">
        <v>642599183</v>
      </c>
      <c r="G424" s="1">
        <v>16642.830000000002</v>
      </c>
      <c r="H424" s="3">
        <f>IF(ISERR(LN(Table213[[#This Row],[Close]]/E423)),"-",LN(Table213[[#This Row],[Close]]/E423))</f>
        <v>-1.2610718304774393E-2</v>
      </c>
    </row>
    <row r="425" spans="1:8" x14ac:dyDescent="0.3">
      <c r="A425" s="2">
        <v>43728</v>
      </c>
      <c r="B425" s="1">
        <v>10746.8</v>
      </c>
      <c r="C425" s="1">
        <v>11381.9</v>
      </c>
      <c r="D425" s="1">
        <v>10691</v>
      </c>
      <c r="E425" s="1">
        <v>11274.2</v>
      </c>
      <c r="F425" s="1">
        <v>1356767450</v>
      </c>
      <c r="G425" s="1">
        <v>54081.53</v>
      </c>
      <c r="H425" s="3">
        <f>IF(ISERR(LN(Table213[[#This Row],[Close]]/E424)),"-",LN(Table213[[#This Row],[Close]]/E424))</f>
        <v>5.1824690425978821E-2</v>
      </c>
    </row>
    <row r="426" spans="1:8" x14ac:dyDescent="0.3">
      <c r="A426" s="2">
        <v>43731</v>
      </c>
      <c r="B426" s="1">
        <v>11542.7</v>
      </c>
      <c r="C426" s="1">
        <v>11694.85</v>
      </c>
      <c r="D426" s="1">
        <v>11471.35</v>
      </c>
      <c r="E426" s="1">
        <v>11600.2</v>
      </c>
      <c r="F426" s="1">
        <v>882826741</v>
      </c>
      <c r="G426" s="1">
        <v>40005.01</v>
      </c>
      <c r="H426" s="3">
        <f>IF(ISERR(LN(Table213[[#This Row],[Close]]/E425)),"-",LN(Table213[[#This Row],[Close]]/E425))</f>
        <v>2.8505409908377584E-2</v>
      </c>
    </row>
    <row r="427" spans="1:8" x14ac:dyDescent="0.3">
      <c r="A427" s="2">
        <v>43732</v>
      </c>
      <c r="B427" s="1">
        <v>11590.7</v>
      </c>
      <c r="C427" s="1">
        <v>11655.05</v>
      </c>
      <c r="D427" s="1">
        <v>11539.2</v>
      </c>
      <c r="E427" s="1">
        <v>11588.2</v>
      </c>
      <c r="F427" s="1">
        <v>651722255</v>
      </c>
      <c r="G427" s="1">
        <v>26930.07</v>
      </c>
      <c r="H427" s="3">
        <f>IF(ISERR(LN(Table213[[#This Row],[Close]]/E426)),"-",LN(Table213[[#This Row],[Close]]/E426))</f>
        <v>-1.0350003511433552E-3</v>
      </c>
    </row>
    <row r="428" spans="1:8" x14ac:dyDescent="0.3">
      <c r="A428" s="2">
        <v>43733</v>
      </c>
      <c r="B428" s="1">
        <v>11564.85</v>
      </c>
      <c r="C428" s="1">
        <v>11564.95</v>
      </c>
      <c r="D428" s="1">
        <v>11416.1</v>
      </c>
      <c r="E428" s="1">
        <v>11440.2</v>
      </c>
      <c r="F428" s="1">
        <v>629054640</v>
      </c>
      <c r="G428" s="1">
        <v>25266.240000000002</v>
      </c>
      <c r="H428" s="3">
        <f>IF(ISERR(LN(Table213[[#This Row],[Close]]/E427)),"-",LN(Table213[[#This Row],[Close]]/E427))</f>
        <v>-1.2853870675538228E-2</v>
      </c>
    </row>
    <row r="429" spans="1:8" x14ac:dyDescent="0.3">
      <c r="A429" s="2">
        <v>43734</v>
      </c>
      <c r="B429" s="1">
        <v>11469.85</v>
      </c>
      <c r="C429" s="1">
        <v>11610.85</v>
      </c>
      <c r="D429" s="1">
        <v>11466.35</v>
      </c>
      <c r="E429" s="1">
        <v>11571.2</v>
      </c>
      <c r="F429" s="1">
        <v>844465614</v>
      </c>
      <c r="G429" s="1">
        <v>30707.84</v>
      </c>
      <c r="H429" s="3">
        <f>IF(ISERR(LN(Table213[[#This Row],[Close]]/E428)),"-",LN(Table213[[#This Row],[Close]]/E428))</f>
        <v>1.1385784019294062E-2</v>
      </c>
    </row>
    <row r="430" spans="1:8" x14ac:dyDescent="0.3">
      <c r="A430" s="2">
        <v>43735</v>
      </c>
      <c r="B430" s="1">
        <v>11556.35</v>
      </c>
      <c r="C430" s="1">
        <v>11593.6</v>
      </c>
      <c r="D430" s="1">
        <v>11499.75</v>
      </c>
      <c r="E430" s="1">
        <v>11512.4</v>
      </c>
      <c r="F430" s="1">
        <v>650017280</v>
      </c>
      <c r="G430" s="1">
        <v>19036.939999999999</v>
      </c>
      <c r="H430" s="3">
        <f>IF(ISERR(LN(Table213[[#This Row],[Close]]/E429)),"-",LN(Table213[[#This Row],[Close]]/E429))</f>
        <v>-5.0945370025516938E-3</v>
      </c>
    </row>
    <row r="431" spans="1:8" x14ac:dyDescent="0.3">
      <c r="A431" s="2">
        <v>43738</v>
      </c>
      <c r="B431" s="1">
        <v>11491.15</v>
      </c>
      <c r="C431" s="1">
        <v>11508.25</v>
      </c>
      <c r="D431" s="1">
        <v>11390.8</v>
      </c>
      <c r="E431" s="1">
        <v>11474.45</v>
      </c>
      <c r="F431" s="1">
        <v>756848686</v>
      </c>
      <c r="G431" s="1">
        <v>23748.07</v>
      </c>
      <c r="H431" s="3">
        <f>IF(ISERR(LN(Table213[[#This Row],[Close]]/E430)),"-",LN(Table213[[#This Row],[Close]]/E430))</f>
        <v>-3.3018908183674615E-3</v>
      </c>
    </row>
    <row r="432" spans="1:8" x14ac:dyDescent="0.3">
      <c r="A432" s="2">
        <v>43739</v>
      </c>
      <c r="B432" s="1">
        <v>11515.4</v>
      </c>
      <c r="C432" s="1">
        <v>11554.2</v>
      </c>
      <c r="D432" s="1">
        <v>11247.9</v>
      </c>
      <c r="E432" s="1">
        <v>11359.9</v>
      </c>
      <c r="F432" s="1">
        <v>1305415159</v>
      </c>
      <c r="G432" s="1">
        <v>28972.720000000001</v>
      </c>
      <c r="H432" s="3">
        <f>IF(ISERR(LN(Table213[[#This Row],[Close]]/E431)),"-",LN(Table213[[#This Row],[Close]]/E431))</f>
        <v>-1.0033214077332946E-2</v>
      </c>
    </row>
    <row r="433" spans="1:8" x14ac:dyDescent="0.3">
      <c r="A433" s="2">
        <v>43741</v>
      </c>
      <c r="B433" s="1">
        <v>11322.25</v>
      </c>
      <c r="C433" s="1">
        <v>11370.4</v>
      </c>
      <c r="D433" s="1">
        <v>11257.35</v>
      </c>
      <c r="E433" s="1">
        <v>11314</v>
      </c>
      <c r="F433" s="1">
        <v>1017479514</v>
      </c>
      <c r="G433" s="1">
        <v>21658.38</v>
      </c>
      <c r="H433" s="3">
        <f>IF(ISERR(LN(Table213[[#This Row],[Close]]/E432)),"-",LN(Table213[[#This Row],[Close]]/E432))</f>
        <v>-4.0487135163949257E-3</v>
      </c>
    </row>
    <row r="434" spans="1:8" x14ac:dyDescent="0.3">
      <c r="A434" s="2">
        <v>43742</v>
      </c>
      <c r="B434" s="1">
        <v>11388.45</v>
      </c>
      <c r="C434" s="1">
        <v>11400.3</v>
      </c>
      <c r="D434" s="1">
        <v>11158.35</v>
      </c>
      <c r="E434" s="1">
        <v>11174.75</v>
      </c>
      <c r="F434" s="1">
        <v>928524450</v>
      </c>
      <c r="G434" s="1">
        <v>22470.76</v>
      </c>
      <c r="H434" s="3">
        <f>IF(ISERR(LN(Table213[[#This Row],[Close]]/E433)),"-",LN(Table213[[#This Row],[Close]]/E433))</f>
        <v>-1.2384128036227408E-2</v>
      </c>
    </row>
    <row r="435" spans="1:8" x14ac:dyDescent="0.3">
      <c r="A435" s="2">
        <v>43745</v>
      </c>
      <c r="B435" s="1">
        <v>11196.2</v>
      </c>
      <c r="C435" s="1">
        <v>11233.85</v>
      </c>
      <c r="D435" s="1">
        <v>11112.65</v>
      </c>
      <c r="E435" s="1">
        <v>11126.4</v>
      </c>
      <c r="F435" s="1">
        <v>733198763</v>
      </c>
      <c r="G435" s="1">
        <v>18641.37</v>
      </c>
      <c r="H435" s="3">
        <f>IF(ISERR(LN(Table213[[#This Row],[Close]]/E434)),"-",LN(Table213[[#This Row],[Close]]/E434))</f>
        <v>-4.3361060533314236E-3</v>
      </c>
    </row>
    <row r="436" spans="1:8" x14ac:dyDescent="0.3">
      <c r="A436" s="2">
        <v>43747</v>
      </c>
      <c r="B436" s="1">
        <v>11152.95</v>
      </c>
      <c r="C436" s="1">
        <v>11321.6</v>
      </c>
      <c r="D436" s="1">
        <v>11090.15</v>
      </c>
      <c r="E436" s="1">
        <v>11313.3</v>
      </c>
      <c r="F436" s="1">
        <v>741148639</v>
      </c>
      <c r="G436" s="1">
        <v>20961.54</v>
      </c>
      <c r="H436" s="3">
        <f>IF(ISERR(LN(Table213[[#This Row],[Close]]/E435)),"-",LN(Table213[[#This Row],[Close]]/E435))</f>
        <v>1.6658361926267153E-2</v>
      </c>
    </row>
    <row r="437" spans="1:8" x14ac:dyDescent="0.3">
      <c r="A437" s="2">
        <v>43748</v>
      </c>
      <c r="B437" s="1">
        <v>11280.5</v>
      </c>
      <c r="C437" s="1">
        <v>11293.35</v>
      </c>
      <c r="D437" s="1">
        <v>11208.55</v>
      </c>
      <c r="E437" s="1">
        <v>11234.55</v>
      </c>
      <c r="F437" s="1">
        <v>562017945</v>
      </c>
      <c r="G437" s="1">
        <v>19234.310000000001</v>
      </c>
      <c r="H437" s="3">
        <f>IF(ISERR(LN(Table213[[#This Row],[Close]]/E436)),"-",LN(Table213[[#This Row],[Close]]/E436))</f>
        <v>-6.9851733270783253E-3</v>
      </c>
    </row>
    <row r="438" spans="1:8" x14ac:dyDescent="0.3">
      <c r="A438" s="2">
        <v>43749</v>
      </c>
      <c r="B438" s="1">
        <v>11257.7</v>
      </c>
      <c r="C438" s="1">
        <v>11362.9</v>
      </c>
      <c r="D438" s="1">
        <v>11189.4</v>
      </c>
      <c r="E438" s="1">
        <v>11305.05</v>
      </c>
      <c r="F438" s="1">
        <v>737795150</v>
      </c>
      <c r="G438" s="1">
        <v>22511.39</v>
      </c>
      <c r="H438" s="3">
        <f>IF(ISERR(LN(Table213[[#This Row],[Close]]/E437)),"-",LN(Table213[[#This Row],[Close]]/E437))</f>
        <v>6.255677111318734E-3</v>
      </c>
    </row>
    <row r="439" spans="1:8" x14ac:dyDescent="0.3">
      <c r="A439" s="2">
        <v>43752</v>
      </c>
      <c r="B439" s="1">
        <v>11335.9</v>
      </c>
      <c r="C439" s="1">
        <v>11420.45</v>
      </c>
      <c r="D439" s="1">
        <v>11290.05</v>
      </c>
      <c r="E439" s="1">
        <v>11341.15</v>
      </c>
      <c r="F439" s="1">
        <v>587579191</v>
      </c>
      <c r="G439" s="1">
        <v>17499.48</v>
      </c>
      <c r="H439" s="3">
        <f>IF(ISERR(LN(Table213[[#This Row],[Close]]/E438)),"-",LN(Table213[[#This Row],[Close]]/E438))</f>
        <v>3.1881755506963242E-3</v>
      </c>
    </row>
    <row r="440" spans="1:8" x14ac:dyDescent="0.3">
      <c r="A440" s="2">
        <v>43753</v>
      </c>
      <c r="B440" s="1">
        <v>11360.85</v>
      </c>
      <c r="C440" s="1">
        <v>11462.35</v>
      </c>
      <c r="D440" s="1">
        <v>11342.1</v>
      </c>
      <c r="E440" s="1">
        <v>11428.3</v>
      </c>
      <c r="F440" s="1">
        <v>527396180</v>
      </c>
      <c r="G440" s="1">
        <v>17041.55</v>
      </c>
      <c r="H440" s="3">
        <f>IF(ISERR(LN(Table213[[#This Row],[Close]]/E439)),"-",LN(Table213[[#This Row],[Close]]/E439))</f>
        <v>7.655031243923585E-3</v>
      </c>
    </row>
    <row r="441" spans="1:8" x14ac:dyDescent="0.3">
      <c r="A441" s="2">
        <v>43754</v>
      </c>
      <c r="B441" s="1">
        <v>11464.95</v>
      </c>
      <c r="C441" s="1">
        <v>11481.05</v>
      </c>
      <c r="D441" s="1">
        <v>11411.1</v>
      </c>
      <c r="E441" s="1">
        <v>11464</v>
      </c>
      <c r="F441" s="1">
        <v>533468525</v>
      </c>
      <c r="G441" s="1">
        <v>18266.060000000001</v>
      </c>
      <c r="H441" s="3">
        <f>IF(ISERR(LN(Table213[[#This Row],[Close]]/E440)),"-",LN(Table213[[#This Row],[Close]]/E440))</f>
        <v>3.1189551893382886E-3</v>
      </c>
    </row>
    <row r="442" spans="1:8" x14ac:dyDescent="0.3">
      <c r="A442" s="2">
        <v>43755</v>
      </c>
      <c r="B442" s="1">
        <v>11466.3</v>
      </c>
      <c r="C442" s="1">
        <v>11599.1</v>
      </c>
      <c r="D442" s="1">
        <v>11439.65</v>
      </c>
      <c r="E442" s="1">
        <v>11586.35</v>
      </c>
      <c r="F442" s="1">
        <v>797572398</v>
      </c>
      <c r="G442" s="1">
        <v>20839.2</v>
      </c>
      <c r="H442" s="3">
        <f>IF(ISERR(LN(Table213[[#This Row],[Close]]/E441)),"-",LN(Table213[[#This Row],[Close]]/E441))</f>
        <v>1.0615990565060435E-2</v>
      </c>
    </row>
    <row r="443" spans="1:8" x14ac:dyDescent="0.3">
      <c r="A443" s="2">
        <v>43756</v>
      </c>
      <c r="B443" s="1">
        <v>11580.3</v>
      </c>
      <c r="C443" s="1">
        <v>11684.7</v>
      </c>
      <c r="D443" s="1">
        <v>11553.15</v>
      </c>
      <c r="E443" s="1">
        <v>11661.85</v>
      </c>
      <c r="F443" s="1">
        <v>853440208</v>
      </c>
      <c r="G443" s="1">
        <v>22315.99</v>
      </c>
      <c r="H443" s="3">
        <f>IF(ISERR(LN(Table213[[#This Row],[Close]]/E442)),"-",LN(Table213[[#This Row],[Close]]/E442))</f>
        <v>6.4951493385409882E-3</v>
      </c>
    </row>
    <row r="444" spans="1:8" x14ac:dyDescent="0.3">
      <c r="A444" s="2">
        <v>43760</v>
      </c>
      <c r="B444" s="1">
        <v>11657.15</v>
      </c>
      <c r="C444" s="1">
        <v>11714.35</v>
      </c>
      <c r="D444" s="1">
        <v>11573.65</v>
      </c>
      <c r="E444" s="1">
        <v>11588.35</v>
      </c>
      <c r="F444" s="1">
        <v>867601307</v>
      </c>
      <c r="G444" s="1">
        <v>29726.27</v>
      </c>
      <c r="H444" s="3">
        <f>IF(ISERR(LN(Table213[[#This Row],[Close]]/E443)),"-",LN(Table213[[#This Row],[Close]]/E443))</f>
        <v>-6.3225473195318302E-3</v>
      </c>
    </row>
    <row r="445" spans="1:8" x14ac:dyDescent="0.3">
      <c r="A445" s="2">
        <v>43761</v>
      </c>
      <c r="B445" s="1">
        <v>11596.2</v>
      </c>
      <c r="C445" s="1">
        <v>11651.6</v>
      </c>
      <c r="D445" s="1">
        <v>11554.4</v>
      </c>
      <c r="E445" s="1">
        <v>11604.1</v>
      </c>
      <c r="F445" s="1">
        <v>664159887</v>
      </c>
      <c r="G445" s="1">
        <v>23397.69</v>
      </c>
      <c r="H445" s="3">
        <f>IF(ISERR(LN(Table213[[#This Row],[Close]]/E444)),"-",LN(Table213[[#This Row],[Close]]/E444))</f>
        <v>1.3582008301133287E-3</v>
      </c>
    </row>
    <row r="446" spans="1:8" x14ac:dyDescent="0.3">
      <c r="A446" s="2">
        <v>43762</v>
      </c>
      <c r="B446" s="1">
        <v>11661.65</v>
      </c>
      <c r="C446" s="1">
        <v>11679.6</v>
      </c>
      <c r="D446" s="1">
        <v>11534.65</v>
      </c>
      <c r="E446" s="1">
        <v>11582.6</v>
      </c>
      <c r="F446" s="1">
        <v>700481662</v>
      </c>
      <c r="G446" s="1">
        <v>25177.46</v>
      </c>
      <c r="H446" s="3">
        <f>IF(ISERR(LN(Table213[[#This Row],[Close]]/E445)),"-",LN(Table213[[#This Row],[Close]]/E445))</f>
        <v>-1.8545119540017269E-3</v>
      </c>
    </row>
    <row r="447" spans="1:8" x14ac:dyDescent="0.3">
      <c r="A447" s="2">
        <v>43763</v>
      </c>
      <c r="B447" s="1">
        <v>11646.15</v>
      </c>
      <c r="C447" s="1">
        <v>11646.9</v>
      </c>
      <c r="D447" s="1">
        <v>11490.75</v>
      </c>
      <c r="E447" s="1">
        <v>11583.9</v>
      </c>
      <c r="F447" s="1">
        <v>812027840</v>
      </c>
      <c r="G447" s="1">
        <v>23611.51</v>
      </c>
      <c r="H447" s="3">
        <f>IF(ISERR(LN(Table213[[#This Row],[Close]]/E446)),"-",LN(Table213[[#This Row],[Close]]/E446))</f>
        <v>1.1223102336253745E-4</v>
      </c>
    </row>
    <row r="448" spans="1:8" x14ac:dyDescent="0.3">
      <c r="A448" s="2">
        <v>43765</v>
      </c>
      <c r="B448" s="1">
        <v>11662.25</v>
      </c>
      <c r="C448" s="1">
        <v>11672.4</v>
      </c>
      <c r="D448" s="1">
        <v>11604.6</v>
      </c>
      <c r="E448" s="1">
        <v>11627.15</v>
      </c>
      <c r="F448" s="1">
        <v>161779004</v>
      </c>
      <c r="G448" s="1">
        <v>3548.21</v>
      </c>
      <c r="H448" s="3">
        <f>IF(ISERR(LN(Table213[[#This Row],[Close]]/E447)),"-",LN(Table213[[#This Row],[Close]]/E447))</f>
        <v>3.7266776001179344E-3</v>
      </c>
    </row>
    <row r="449" spans="1:8" x14ac:dyDescent="0.3">
      <c r="A449" s="2">
        <v>43767</v>
      </c>
      <c r="B449" s="1">
        <v>11643.95</v>
      </c>
      <c r="C449" s="1">
        <v>11809.4</v>
      </c>
      <c r="D449" s="1">
        <v>11627.35</v>
      </c>
      <c r="E449" s="1">
        <v>11786.85</v>
      </c>
      <c r="F449" s="1">
        <v>951722529</v>
      </c>
      <c r="G449" s="1">
        <v>27054.87</v>
      </c>
      <c r="H449" s="3">
        <f>IF(ISERR(LN(Table213[[#This Row],[Close]]/E448)),"-",LN(Table213[[#This Row],[Close]]/E448))</f>
        <v>1.3641622669476343E-2</v>
      </c>
    </row>
    <row r="450" spans="1:8" x14ac:dyDescent="0.3">
      <c r="A450" s="2">
        <v>43768</v>
      </c>
      <c r="B450" s="1">
        <v>11883.9</v>
      </c>
      <c r="C450" s="1">
        <v>11883.95</v>
      </c>
      <c r="D450" s="1">
        <v>11784.45</v>
      </c>
      <c r="E450" s="1">
        <v>11844.1</v>
      </c>
      <c r="F450" s="1">
        <v>725219760</v>
      </c>
      <c r="G450" s="1">
        <v>22672.18</v>
      </c>
      <c r="H450" s="3">
        <f>IF(ISERR(LN(Table213[[#This Row],[Close]]/E449)),"-",LN(Table213[[#This Row],[Close]]/E449))</f>
        <v>4.8453500182429254E-3</v>
      </c>
    </row>
    <row r="451" spans="1:8" x14ac:dyDescent="0.3">
      <c r="A451" s="2">
        <v>43769</v>
      </c>
      <c r="B451" s="1">
        <v>11890.45</v>
      </c>
      <c r="C451" s="1">
        <v>11945</v>
      </c>
      <c r="D451" s="1">
        <v>11855.1</v>
      </c>
      <c r="E451" s="1">
        <v>11877.45</v>
      </c>
      <c r="F451" s="1">
        <v>1414837250</v>
      </c>
      <c r="G451" s="1">
        <v>31304.73</v>
      </c>
      <c r="H451" s="3">
        <f>IF(ISERR(LN(Table213[[#This Row],[Close]]/E450)),"-",LN(Table213[[#This Row],[Close]]/E450))</f>
        <v>2.81179113275152E-3</v>
      </c>
    </row>
    <row r="452" spans="1:8" x14ac:dyDescent="0.3">
      <c r="A452" s="2">
        <v>43770</v>
      </c>
      <c r="B452" s="1">
        <v>11886.6</v>
      </c>
      <c r="C452" s="1">
        <v>11918.3</v>
      </c>
      <c r="D452" s="1">
        <v>11843.35</v>
      </c>
      <c r="E452" s="1">
        <v>11890.6</v>
      </c>
      <c r="F452" s="1">
        <v>855338495</v>
      </c>
      <c r="G452" s="1">
        <v>24933.55</v>
      </c>
      <c r="H452" s="3">
        <f>IF(ISERR(LN(Table213[[#This Row],[Close]]/E451)),"-",LN(Table213[[#This Row],[Close]]/E451))</f>
        <v>1.1065275730858378E-3</v>
      </c>
    </row>
    <row r="453" spans="1:8" x14ac:dyDescent="0.3">
      <c r="A453" s="2">
        <v>43773</v>
      </c>
      <c r="B453" s="1">
        <v>11928.9</v>
      </c>
      <c r="C453" s="1">
        <v>11989.15</v>
      </c>
      <c r="D453" s="1">
        <v>11905.35</v>
      </c>
      <c r="E453" s="1">
        <v>11941.3</v>
      </c>
      <c r="F453" s="1">
        <v>823050457</v>
      </c>
      <c r="G453" s="1">
        <v>23203.88</v>
      </c>
      <c r="H453" s="3">
        <f>IF(ISERR(LN(Table213[[#This Row],[Close]]/E452)),"-",LN(Table213[[#This Row],[Close]]/E452))</f>
        <v>4.254807756561208E-3</v>
      </c>
    </row>
    <row r="454" spans="1:8" x14ac:dyDescent="0.3">
      <c r="A454" s="2">
        <v>43774</v>
      </c>
      <c r="B454" s="1">
        <v>11974.6</v>
      </c>
      <c r="C454" s="1">
        <v>11978.95</v>
      </c>
      <c r="D454" s="1">
        <v>11861.9</v>
      </c>
      <c r="E454" s="1">
        <v>11917.2</v>
      </c>
      <c r="F454" s="1">
        <v>631952071</v>
      </c>
      <c r="G454" s="1">
        <v>20995.88</v>
      </c>
      <c r="H454" s="3">
        <f>IF(ISERR(LN(Table213[[#This Row],[Close]]/E453)),"-",LN(Table213[[#This Row],[Close]]/E453))</f>
        <v>-2.0202450444738117E-3</v>
      </c>
    </row>
    <row r="455" spans="1:8" x14ac:dyDescent="0.3">
      <c r="A455" s="2">
        <v>43775</v>
      </c>
      <c r="B455" s="1">
        <v>11911.5</v>
      </c>
      <c r="C455" s="1">
        <v>12002.9</v>
      </c>
      <c r="D455" s="1">
        <v>11850.25</v>
      </c>
      <c r="E455" s="1">
        <v>11966.05</v>
      </c>
      <c r="F455" s="1">
        <v>603351290</v>
      </c>
      <c r="G455" s="1">
        <v>23324.97</v>
      </c>
      <c r="H455" s="3">
        <f>IF(ISERR(LN(Table213[[#This Row],[Close]]/E454)),"-",LN(Table213[[#This Row],[Close]]/E454))</f>
        <v>4.0907387497001449E-3</v>
      </c>
    </row>
    <row r="456" spans="1:8" x14ac:dyDescent="0.3">
      <c r="A456" s="2">
        <v>43776</v>
      </c>
      <c r="B456" s="1">
        <v>12021.1</v>
      </c>
      <c r="C456" s="1">
        <v>12021.4</v>
      </c>
      <c r="D456" s="1">
        <v>11946.85</v>
      </c>
      <c r="E456" s="1">
        <v>12012.05</v>
      </c>
      <c r="F456" s="1">
        <v>562963817</v>
      </c>
      <c r="G456" s="1">
        <v>20898.240000000002</v>
      </c>
      <c r="H456" s="3">
        <f>IF(ISERR(LN(Table213[[#This Row],[Close]]/E455)),"-",LN(Table213[[#This Row],[Close]]/E455))</f>
        <v>3.8368391517066202E-3</v>
      </c>
    </row>
    <row r="457" spans="1:8" x14ac:dyDescent="0.3">
      <c r="A457" s="2">
        <v>43777</v>
      </c>
      <c r="B457" s="1">
        <v>11987.15</v>
      </c>
      <c r="C457" s="1">
        <v>12034.15</v>
      </c>
      <c r="D457" s="1">
        <v>11888.75</v>
      </c>
      <c r="E457" s="1">
        <v>11908.15</v>
      </c>
      <c r="F457" s="1">
        <v>789254360</v>
      </c>
      <c r="G457" s="1">
        <v>22931.52</v>
      </c>
      <c r="H457" s="3">
        <f>IF(ISERR(LN(Table213[[#This Row],[Close]]/E456)),"-",LN(Table213[[#This Row],[Close]]/E456))</f>
        <v>-8.6872729686573568E-3</v>
      </c>
    </row>
    <row r="458" spans="1:8" x14ac:dyDescent="0.3">
      <c r="A458" s="2">
        <v>43780</v>
      </c>
      <c r="B458" s="1">
        <v>11879.2</v>
      </c>
      <c r="C458" s="1">
        <v>11932.65</v>
      </c>
      <c r="D458" s="1">
        <v>11853.95</v>
      </c>
      <c r="E458" s="1">
        <v>11913.45</v>
      </c>
      <c r="F458" s="1">
        <v>548979515</v>
      </c>
      <c r="G458" s="1">
        <v>16548.47</v>
      </c>
      <c r="H458" s="3">
        <f>IF(ISERR(LN(Table213[[#This Row],[Close]]/E457)),"-",LN(Table213[[#This Row],[Close]]/E457))</f>
        <v>4.4497431637266998E-4</v>
      </c>
    </row>
    <row r="459" spans="1:8" x14ac:dyDescent="0.3">
      <c r="A459" s="2">
        <v>43782</v>
      </c>
      <c r="B459" s="1">
        <v>11908.3</v>
      </c>
      <c r="C459" s="1">
        <v>11946.8</v>
      </c>
      <c r="D459" s="1">
        <v>11823.2</v>
      </c>
      <c r="E459" s="1">
        <v>11840.45</v>
      </c>
      <c r="F459" s="1">
        <v>659035969</v>
      </c>
      <c r="G459" s="1">
        <v>20401.5</v>
      </c>
      <c r="H459" s="3">
        <f>IF(ISERR(LN(Table213[[#This Row],[Close]]/E458)),"-",LN(Table213[[#This Row],[Close]]/E458))</f>
        <v>-6.1463784739204446E-3</v>
      </c>
    </row>
    <row r="460" spans="1:8" x14ac:dyDescent="0.3">
      <c r="A460" s="2">
        <v>43783</v>
      </c>
      <c r="B460" s="1">
        <v>11858.75</v>
      </c>
      <c r="C460" s="1">
        <v>11895.65</v>
      </c>
      <c r="D460" s="1">
        <v>11802.65</v>
      </c>
      <c r="E460" s="1">
        <v>11872.1</v>
      </c>
      <c r="F460" s="1">
        <v>559494025</v>
      </c>
      <c r="G460" s="1">
        <v>19114.86</v>
      </c>
      <c r="H460" s="3">
        <f>IF(ISERR(LN(Table213[[#This Row],[Close]]/E459)),"-",LN(Table213[[#This Row],[Close]]/E459))</f>
        <v>2.6694740797649774E-3</v>
      </c>
    </row>
    <row r="461" spans="1:8" x14ac:dyDescent="0.3">
      <c r="A461" s="2">
        <v>43784</v>
      </c>
      <c r="B461" s="1">
        <v>11904.2</v>
      </c>
      <c r="C461" s="1">
        <v>11973.65</v>
      </c>
      <c r="D461" s="1">
        <v>11879.25</v>
      </c>
      <c r="E461" s="1">
        <v>11895.45</v>
      </c>
      <c r="F461" s="1">
        <v>580154179</v>
      </c>
      <c r="G461" s="1">
        <v>22350.63</v>
      </c>
      <c r="H461" s="3">
        <f>IF(ISERR(LN(Table213[[#This Row],[Close]]/E460)),"-",LN(Table213[[#This Row],[Close]]/E460))</f>
        <v>1.964864490640688E-3</v>
      </c>
    </row>
    <row r="462" spans="1:8" x14ac:dyDescent="0.3">
      <c r="A462" s="2">
        <v>43787</v>
      </c>
      <c r="B462" s="1">
        <v>11915.15</v>
      </c>
      <c r="C462" s="1">
        <v>11946.2</v>
      </c>
      <c r="D462" s="1">
        <v>11867.6</v>
      </c>
      <c r="E462" s="1">
        <v>11884.5</v>
      </c>
      <c r="F462" s="1">
        <v>514352437</v>
      </c>
      <c r="G462" s="1">
        <v>17991.41</v>
      </c>
      <c r="H462" s="3">
        <f>IF(ISERR(LN(Table213[[#This Row],[Close]]/E461)),"-",LN(Table213[[#This Row],[Close]]/E461))</f>
        <v>-9.2094396951437408E-4</v>
      </c>
    </row>
    <row r="463" spans="1:8" x14ac:dyDescent="0.3">
      <c r="A463" s="2">
        <v>43788</v>
      </c>
      <c r="B463" s="1">
        <v>11919.45</v>
      </c>
      <c r="C463" s="1">
        <v>11958.85</v>
      </c>
      <c r="D463" s="1">
        <v>11881.75</v>
      </c>
      <c r="E463" s="1">
        <v>11940.1</v>
      </c>
      <c r="F463" s="1">
        <v>613909679</v>
      </c>
      <c r="G463" s="1">
        <v>21574.84</v>
      </c>
      <c r="H463" s="3">
        <f>IF(ISERR(LN(Table213[[#This Row],[Close]]/E462)),"-",LN(Table213[[#This Row],[Close]]/E462))</f>
        <v>4.6674530474952423E-3</v>
      </c>
    </row>
    <row r="464" spans="1:8" x14ac:dyDescent="0.3">
      <c r="A464" s="2">
        <v>43789</v>
      </c>
      <c r="B464" s="1">
        <v>12004.75</v>
      </c>
      <c r="C464" s="1">
        <v>12038.6</v>
      </c>
      <c r="D464" s="1">
        <v>11966.05</v>
      </c>
      <c r="E464" s="1">
        <v>11999.1</v>
      </c>
      <c r="F464" s="1">
        <v>646661147</v>
      </c>
      <c r="G464" s="1">
        <v>24341.14</v>
      </c>
      <c r="H464" s="3">
        <f>IF(ISERR(LN(Table213[[#This Row],[Close]]/E463)),"-",LN(Table213[[#This Row],[Close]]/E463))</f>
        <v>4.9291638365952786E-3</v>
      </c>
    </row>
    <row r="465" spans="1:8" x14ac:dyDescent="0.3">
      <c r="A465" s="2">
        <v>43790</v>
      </c>
      <c r="B465" s="1">
        <v>12025.65</v>
      </c>
      <c r="C465" s="1">
        <v>12028.2</v>
      </c>
      <c r="D465" s="1">
        <v>11956.9</v>
      </c>
      <c r="E465" s="1">
        <v>11968.4</v>
      </c>
      <c r="F465" s="1">
        <v>557685781</v>
      </c>
      <c r="G465" s="1">
        <v>21609.99</v>
      </c>
      <c r="H465" s="3">
        <f>IF(ISERR(LN(Table213[[#This Row],[Close]]/E464)),"-",LN(Table213[[#This Row],[Close]]/E464))</f>
        <v>-2.561803841863281E-3</v>
      </c>
    </row>
    <row r="466" spans="1:8" x14ac:dyDescent="0.3">
      <c r="A466" s="2">
        <v>43791</v>
      </c>
      <c r="B466" s="1">
        <v>11967.3</v>
      </c>
      <c r="C466" s="1">
        <v>11968.1</v>
      </c>
      <c r="D466" s="1">
        <v>11883.5</v>
      </c>
      <c r="E466" s="1">
        <v>11914.4</v>
      </c>
      <c r="F466" s="1">
        <v>486815185</v>
      </c>
      <c r="G466" s="1">
        <v>19243.57</v>
      </c>
      <c r="H466" s="3">
        <f>IF(ISERR(LN(Table213[[#This Row],[Close]]/E465)),"-",LN(Table213[[#This Row],[Close]]/E465))</f>
        <v>-4.5220905439756973E-3</v>
      </c>
    </row>
    <row r="467" spans="1:8" x14ac:dyDescent="0.3">
      <c r="A467" s="2">
        <v>43794</v>
      </c>
      <c r="B467" s="1">
        <v>11922.45</v>
      </c>
      <c r="C467" s="1">
        <v>12084.5</v>
      </c>
      <c r="D467" s="1">
        <v>11919.75</v>
      </c>
      <c r="E467" s="1">
        <v>12073.75</v>
      </c>
      <c r="F467" s="1">
        <v>534289467</v>
      </c>
      <c r="G467" s="1">
        <v>19990.439999999999</v>
      </c>
      <c r="H467" s="3">
        <f>IF(ISERR(LN(Table213[[#This Row],[Close]]/E466)),"-",LN(Table213[[#This Row],[Close]]/E466))</f>
        <v>1.3285921921847858E-2</v>
      </c>
    </row>
    <row r="468" spans="1:8" x14ac:dyDescent="0.3">
      <c r="A468" s="2">
        <v>43795</v>
      </c>
      <c r="B468" s="1">
        <v>12110.2</v>
      </c>
      <c r="C468" s="1">
        <v>12132.45</v>
      </c>
      <c r="D468" s="1">
        <v>12006.35</v>
      </c>
      <c r="E468" s="1">
        <v>12037.7</v>
      </c>
      <c r="F468" s="1">
        <v>1201335831</v>
      </c>
      <c r="G468" s="1">
        <v>46030.62</v>
      </c>
      <c r="H468" s="3">
        <f>IF(ISERR(LN(Table213[[#This Row],[Close]]/E467)),"-",LN(Table213[[#This Row],[Close]]/E467))</f>
        <v>-2.9902827795611981E-3</v>
      </c>
    </row>
    <row r="469" spans="1:8" x14ac:dyDescent="0.3">
      <c r="A469" s="2">
        <v>43796</v>
      </c>
      <c r="B469" s="1">
        <v>12068.5</v>
      </c>
      <c r="C469" s="1">
        <v>12114.9</v>
      </c>
      <c r="D469" s="1">
        <v>12055.15</v>
      </c>
      <c r="E469" s="1">
        <v>12100.7</v>
      </c>
      <c r="F469" s="1">
        <v>584226618</v>
      </c>
      <c r="G469" s="1">
        <v>19937.400000000001</v>
      </c>
      <c r="H469" s="3">
        <f>IF(ISERR(LN(Table213[[#This Row],[Close]]/E468)),"-",LN(Table213[[#This Row],[Close]]/E468))</f>
        <v>5.2199104372391298E-3</v>
      </c>
    </row>
    <row r="470" spans="1:8" x14ac:dyDescent="0.3">
      <c r="A470" s="2">
        <v>43797</v>
      </c>
      <c r="B470" s="1">
        <v>12132.1</v>
      </c>
      <c r="C470" s="1">
        <v>12158.8</v>
      </c>
      <c r="D470" s="1">
        <v>12099.95</v>
      </c>
      <c r="E470" s="1">
        <v>12151.15</v>
      </c>
      <c r="F470" s="1">
        <v>620479403</v>
      </c>
      <c r="G470" s="1">
        <v>21229.58</v>
      </c>
      <c r="H470" s="3">
        <f>IF(ISERR(LN(Table213[[#This Row],[Close]]/E469)),"-",LN(Table213[[#This Row],[Close]]/E469))</f>
        <v>4.1605133442242075E-3</v>
      </c>
    </row>
    <row r="471" spans="1:8" x14ac:dyDescent="0.3">
      <c r="A471" s="2">
        <v>43798</v>
      </c>
      <c r="B471" s="1">
        <v>12146.2</v>
      </c>
      <c r="C471" s="1">
        <v>12147.4</v>
      </c>
      <c r="D471" s="1">
        <v>12017.4</v>
      </c>
      <c r="E471" s="1">
        <v>12056.05</v>
      </c>
      <c r="F471" s="1">
        <v>804430391</v>
      </c>
      <c r="G471" s="1">
        <v>21838.04</v>
      </c>
      <c r="H471" s="3">
        <f>IF(ISERR(LN(Table213[[#This Row],[Close]]/E470)),"-",LN(Table213[[#This Row],[Close]]/E470))</f>
        <v>-7.8572068851349621E-3</v>
      </c>
    </row>
    <row r="472" spans="1:8" x14ac:dyDescent="0.3">
      <c r="A472" s="2">
        <v>43801</v>
      </c>
      <c r="B472" s="1">
        <v>12137.05</v>
      </c>
      <c r="C472" s="1">
        <v>12137.15</v>
      </c>
      <c r="D472" s="1">
        <v>12023.7</v>
      </c>
      <c r="E472" s="1">
        <v>12048.2</v>
      </c>
      <c r="F472" s="1">
        <v>720945335</v>
      </c>
      <c r="G472" s="1">
        <v>23113.18</v>
      </c>
      <c r="H472" s="3">
        <f>IF(ISERR(LN(Table213[[#This Row],[Close]]/E471)),"-",LN(Table213[[#This Row],[Close]]/E471))</f>
        <v>-6.5133744277652886E-4</v>
      </c>
    </row>
    <row r="473" spans="1:8" x14ac:dyDescent="0.3">
      <c r="A473" s="2">
        <v>43802</v>
      </c>
      <c r="B473" s="1">
        <v>12067.65</v>
      </c>
      <c r="C473" s="1">
        <v>12068.6</v>
      </c>
      <c r="D473" s="1">
        <v>11956.4</v>
      </c>
      <c r="E473" s="1">
        <v>11994.2</v>
      </c>
      <c r="F473" s="1">
        <v>605789334</v>
      </c>
      <c r="G473" s="1">
        <v>18203.759999999998</v>
      </c>
      <c r="H473" s="3">
        <f>IF(ISERR(LN(Table213[[#This Row],[Close]]/E472)),"-",LN(Table213[[#This Row],[Close]]/E472))</f>
        <v>-4.4920715738986546E-3</v>
      </c>
    </row>
    <row r="474" spans="1:8" x14ac:dyDescent="0.3">
      <c r="A474" s="2">
        <v>43803</v>
      </c>
      <c r="B474" s="1">
        <v>11969.95</v>
      </c>
      <c r="C474" s="1">
        <v>12054.7</v>
      </c>
      <c r="D474" s="1">
        <v>11935.3</v>
      </c>
      <c r="E474" s="1">
        <v>12043.2</v>
      </c>
      <c r="F474" s="1">
        <v>747193818</v>
      </c>
      <c r="G474" s="1">
        <v>22132.83</v>
      </c>
      <c r="H474" s="3">
        <f>IF(ISERR(LN(Table213[[#This Row],[Close]]/E473)),"-",LN(Table213[[#This Row],[Close]]/E473))</f>
        <v>4.0769856866699622E-3</v>
      </c>
    </row>
    <row r="475" spans="1:8" x14ac:dyDescent="0.3">
      <c r="A475" s="2">
        <v>43804</v>
      </c>
      <c r="B475" s="1">
        <v>12071.25</v>
      </c>
      <c r="C475" s="1">
        <v>12081.2</v>
      </c>
      <c r="D475" s="1">
        <v>11998.75</v>
      </c>
      <c r="E475" s="1">
        <v>12018.4</v>
      </c>
      <c r="F475" s="1">
        <v>562228745</v>
      </c>
      <c r="G475" s="1">
        <v>19589.810000000001</v>
      </c>
      <c r="H475" s="3">
        <f>IF(ISERR(LN(Table213[[#This Row],[Close]]/E474)),"-",LN(Table213[[#This Row],[Close]]/E474))</f>
        <v>-2.0613765320537055E-3</v>
      </c>
    </row>
    <row r="476" spans="1:8" x14ac:dyDescent="0.3">
      <c r="A476" s="2">
        <v>43805</v>
      </c>
      <c r="B476" s="1">
        <v>12047.35</v>
      </c>
      <c r="C476" s="1">
        <v>12057.05</v>
      </c>
      <c r="D476" s="1">
        <v>11888.85</v>
      </c>
      <c r="E476" s="1">
        <v>11921.5</v>
      </c>
      <c r="F476" s="1">
        <v>609221205</v>
      </c>
      <c r="G476" s="1">
        <v>18245.490000000002</v>
      </c>
      <c r="H476" s="3">
        <f>IF(ISERR(LN(Table213[[#This Row],[Close]]/E475)),"-",LN(Table213[[#This Row],[Close]]/E475))</f>
        <v>-8.0953161197521266E-3</v>
      </c>
    </row>
    <row r="477" spans="1:8" x14ac:dyDescent="0.3">
      <c r="A477" s="2">
        <v>43808</v>
      </c>
      <c r="B477" s="1">
        <v>11939.1</v>
      </c>
      <c r="C477" s="1">
        <v>11981.95</v>
      </c>
      <c r="D477" s="1">
        <v>11888.05</v>
      </c>
      <c r="E477" s="1">
        <v>11937.5</v>
      </c>
      <c r="F477" s="1">
        <v>599115748</v>
      </c>
      <c r="G477" s="1">
        <v>16672.87</v>
      </c>
      <c r="H477" s="3">
        <f>IF(ISERR(LN(Table213[[#This Row],[Close]]/E476)),"-",LN(Table213[[#This Row],[Close]]/E476))</f>
        <v>1.3412131605239934E-3</v>
      </c>
    </row>
    <row r="478" spans="1:8" x14ac:dyDescent="0.3">
      <c r="A478" s="2">
        <v>43809</v>
      </c>
      <c r="B478" s="1">
        <v>11950.5</v>
      </c>
      <c r="C478" s="1">
        <v>11953.2</v>
      </c>
      <c r="D478" s="1">
        <v>11844.7</v>
      </c>
      <c r="E478" s="1">
        <v>11856.8</v>
      </c>
      <c r="F478" s="1">
        <v>650219487</v>
      </c>
      <c r="G478" s="1">
        <v>16514.63</v>
      </c>
      <c r="H478" s="3">
        <f>IF(ISERR(LN(Table213[[#This Row],[Close]]/E477)),"-",LN(Table213[[#This Row],[Close]]/E477))</f>
        <v>-6.7831631462805233E-3</v>
      </c>
    </row>
    <row r="479" spans="1:8" x14ac:dyDescent="0.3">
      <c r="A479" s="2">
        <v>43810</v>
      </c>
      <c r="B479" s="1">
        <v>11867.35</v>
      </c>
      <c r="C479" s="1">
        <v>11923.2</v>
      </c>
      <c r="D479" s="1">
        <v>11832.3</v>
      </c>
      <c r="E479" s="1">
        <v>11910.15</v>
      </c>
      <c r="F479" s="1">
        <v>997655048</v>
      </c>
      <c r="G479" s="1">
        <v>18760.57</v>
      </c>
      <c r="H479" s="3">
        <f>IF(ISERR(LN(Table213[[#This Row],[Close]]/E478)),"-",LN(Table213[[#This Row],[Close]]/E478))</f>
        <v>4.4894350857693126E-3</v>
      </c>
    </row>
    <row r="480" spans="1:8" x14ac:dyDescent="0.3">
      <c r="A480" s="2">
        <v>43811</v>
      </c>
      <c r="B480" s="1">
        <v>11944.3</v>
      </c>
      <c r="C480" s="1">
        <v>12005.5</v>
      </c>
      <c r="D480" s="1">
        <v>11934</v>
      </c>
      <c r="E480" s="1">
        <v>11971.8</v>
      </c>
      <c r="F480" s="1">
        <v>752617138</v>
      </c>
      <c r="G480" s="1">
        <v>18401.22</v>
      </c>
      <c r="H480" s="3">
        <f>IF(ISERR(LN(Table213[[#This Row],[Close]]/E479)),"-",LN(Table213[[#This Row],[Close]]/E479))</f>
        <v>5.1629064580655691E-3</v>
      </c>
    </row>
    <row r="481" spans="1:8" x14ac:dyDescent="0.3">
      <c r="A481" s="2">
        <v>43812</v>
      </c>
      <c r="B481" s="1">
        <v>12026.4</v>
      </c>
      <c r="C481" s="1">
        <v>12098.85</v>
      </c>
      <c r="D481" s="1">
        <v>12023.6</v>
      </c>
      <c r="E481" s="1">
        <v>12086.7</v>
      </c>
      <c r="F481" s="1">
        <v>597712516</v>
      </c>
      <c r="G481" s="1">
        <v>20626.8</v>
      </c>
      <c r="H481" s="3">
        <f>IF(ISERR(LN(Table213[[#This Row],[Close]]/E480)),"-",LN(Table213[[#This Row],[Close]]/E480))</f>
        <v>9.5517903102901938E-3</v>
      </c>
    </row>
    <row r="482" spans="1:8" x14ac:dyDescent="0.3">
      <c r="A482" s="2">
        <v>43815</v>
      </c>
      <c r="B482" s="1">
        <v>12131.35</v>
      </c>
      <c r="C482" s="1">
        <v>12134.65</v>
      </c>
      <c r="D482" s="1">
        <v>12046.3</v>
      </c>
      <c r="E482" s="1">
        <v>12053.95</v>
      </c>
      <c r="F482" s="1">
        <v>437703921</v>
      </c>
      <c r="G482" s="1">
        <v>16110.34</v>
      </c>
      <c r="H482" s="3">
        <f>IF(ISERR(LN(Table213[[#This Row],[Close]]/E481)),"-",LN(Table213[[#This Row],[Close]]/E481))</f>
        <v>-2.7132674631074115E-3</v>
      </c>
    </row>
    <row r="483" spans="1:8" x14ac:dyDescent="0.3">
      <c r="A483" s="2">
        <v>43816</v>
      </c>
      <c r="B483" s="1">
        <v>12082.45</v>
      </c>
      <c r="C483" s="1">
        <v>12182.75</v>
      </c>
      <c r="D483" s="1">
        <v>12070.35</v>
      </c>
      <c r="E483" s="1">
        <v>12165</v>
      </c>
      <c r="F483" s="1">
        <v>499585789</v>
      </c>
      <c r="G483" s="1">
        <v>20968.79</v>
      </c>
      <c r="H483" s="3">
        <f>IF(ISERR(LN(Table213[[#This Row],[Close]]/E482)),"-",LN(Table213[[#This Row],[Close]]/E482))</f>
        <v>9.1705691839000653E-3</v>
      </c>
    </row>
    <row r="484" spans="1:8" x14ac:dyDescent="0.3">
      <c r="A484" s="2">
        <v>43817</v>
      </c>
      <c r="B484" s="1">
        <v>12197</v>
      </c>
      <c r="C484" s="1">
        <v>12237.7</v>
      </c>
      <c r="D484" s="1">
        <v>12163.45</v>
      </c>
      <c r="E484" s="1">
        <v>12221.65</v>
      </c>
      <c r="F484" s="1">
        <v>518854651</v>
      </c>
      <c r="G484" s="1">
        <v>22341.06</v>
      </c>
      <c r="H484" s="3">
        <f>IF(ISERR(LN(Table213[[#This Row],[Close]]/E483)),"-",LN(Table213[[#This Row],[Close]]/E483))</f>
        <v>4.6459929428873644E-3</v>
      </c>
    </row>
    <row r="485" spans="1:8" x14ac:dyDescent="0.3">
      <c r="A485" s="2">
        <v>43818</v>
      </c>
      <c r="B485" s="1">
        <v>12223.4</v>
      </c>
      <c r="C485" s="1">
        <v>12268.35</v>
      </c>
      <c r="D485" s="1">
        <v>12191.15</v>
      </c>
      <c r="E485" s="1">
        <v>12259.7</v>
      </c>
      <c r="F485" s="1">
        <v>623049839</v>
      </c>
      <c r="G485" s="1">
        <v>19761.900000000001</v>
      </c>
      <c r="H485" s="3">
        <f>IF(ISERR(LN(Table213[[#This Row],[Close]]/E484)),"-",LN(Table213[[#This Row],[Close]]/E484))</f>
        <v>3.1084912097463736E-3</v>
      </c>
    </row>
    <row r="486" spans="1:8" x14ac:dyDescent="0.3">
      <c r="A486" s="2">
        <v>43819</v>
      </c>
      <c r="B486" s="1">
        <v>12266.45</v>
      </c>
      <c r="C486" s="1">
        <v>12293.9</v>
      </c>
      <c r="D486" s="1">
        <v>12252.75</v>
      </c>
      <c r="E486" s="1">
        <v>12271.8</v>
      </c>
      <c r="F486" s="1">
        <v>810676090</v>
      </c>
      <c r="G486" s="1">
        <v>25750.240000000002</v>
      </c>
      <c r="H486" s="3">
        <f>IF(ISERR(LN(Table213[[#This Row],[Close]]/E485)),"-",LN(Table213[[#This Row],[Close]]/E485))</f>
        <v>9.8648684191871439E-4</v>
      </c>
    </row>
    <row r="487" spans="1:8" x14ac:dyDescent="0.3">
      <c r="A487" s="2">
        <v>43822</v>
      </c>
      <c r="B487" s="1">
        <v>12235.45</v>
      </c>
      <c r="C487" s="1">
        <v>12287.15</v>
      </c>
      <c r="D487" s="1">
        <v>12213.25</v>
      </c>
      <c r="E487" s="1">
        <v>12262.75</v>
      </c>
      <c r="F487" s="1">
        <v>604782354</v>
      </c>
      <c r="G487" s="1">
        <v>18078.23</v>
      </c>
      <c r="H487" s="3">
        <f>IF(ISERR(LN(Table213[[#This Row],[Close]]/E486)),"-",LN(Table213[[#This Row],[Close]]/E486))</f>
        <v>-7.3773518653958673E-4</v>
      </c>
    </row>
    <row r="488" spans="1:8" x14ac:dyDescent="0.3">
      <c r="A488" s="2">
        <v>43823</v>
      </c>
      <c r="B488" s="1">
        <v>12269.25</v>
      </c>
      <c r="C488" s="1">
        <v>12283.7</v>
      </c>
      <c r="D488" s="1">
        <v>12202.1</v>
      </c>
      <c r="E488" s="1">
        <v>12214.55</v>
      </c>
      <c r="F488" s="1">
        <v>470290298</v>
      </c>
      <c r="G488" s="1">
        <v>13864.56</v>
      </c>
      <c r="H488" s="3">
        <f>IF(ISERR(LN(Table213[[#This Row],[Close]]/E487)),"-",LN(Table213[[#This Row],[Close]]/E487))</f>
        <v>-3.9383479632830202E-3</v>
      </c>
    </row>
    <row r="489" spans="1:8" x14ac:dyDescent="0.3">
      <c r="A489" s="2">
        <v>43825</v>
      </c>
      <c r="B489" s="1">
        <v>12211.85</v>
      </c>
      <c r="C489" s="1">
        <v>12221.55</v>
      </c>
      <c r="D489" s="1">
        <v>12118.85</v>
      </c>
      <c r="E489" s="1">
        <v>12126.55</v>
      </c>
      <c r="F489" s="1">
        <v>520326632</v>
      </c>
      <c r="G489" s="1">
        <v>16362.31</v>
      </c>
      <c r="H489" s="3">
        <f>IF(ISERR(LN(Table213[[#This Row],[Close]]/E488)),"-",LN(Table213[[#This Row],[Close]]/E488))</f>
        <v>-7.2306003753267361E-3</v>
      </c>
    </row>
    <row r="490" spans="1:8" x14ac:dyDescent="0.3">
      <c r="A490" s="2">
        <v>43826</v>
      </c>
      <c r="B490" s="1">
        <v>12172.9</v>
      </c>
      <c r="C490" s="1">
        <v>12258.45</v>
      </c>
      <c r="D490" s="1">
        <v>12157.9</v>
      </c>
      <c r="E490" s="1">
        <v>12245.8</v>
      </c>
      <c r="F490" s="1">
        <v>383788556</v>
      </c>
      <c r="G490" s="1">
        <v>13676.2</v>
      </c>
      <c r="H490" s="3">
        <f>IF(ISERR(LN(Table213[[#This Row],[Close]]/E489)),"-",LN(Table213[[#This Row],[Close]]/E489))</f>
        <v>9.7857573540413682E-3</v>
      </c>
    </row>
    <row r="491" spans="1:8" x14ac:dyDescent="0.3">
      <c r="A491" s="2">
        <v>43829</v>
      </c>
      <c r="B491" s="1">
        <v>12274.9</v>
      </c>
      <c r="C491" s="1">
        <v>12286.45</v>
      </c>
      <c r="D491" s="1">
        <v>12213.8</v>
      </c>
      <c r="E491" s="1">
        <v>12255.85</v>
      </c>
      <c r="F491" s="1">
        <v>411084614</v>
      </c>
      <c r="G491" s="1">
        <v>14556.73</v>
      </c>
      <c r="H491" s="3">
        <f>IF(ISERR(LN(Table213[[#This Row],[Close]]/E490)),"-",LN(Table213[[#This Row],[Close]]/E490))</f>
        <v>8.2035296101453205E-4</v>
      </c>
    </row>
    <row r="492" spans="1:8" x14ac:dyDescent="0.3">
      <c r="A492" s="2">
        <v>43830</v>
      </c>
      <c r="B492" s="1">
        <v>12247.1</v>
      </c>
      <c r="C492" s="1">
        <v>12247.1</v>
      </c>
      <c r="D492" s="1">
        <v>12151.8</v>
      </c>
      <c r="E492" s="1">
        <v>12168.45</v>
      </c>
      <c r="F492" s="1">
        <v>426931711</v>
      </c>
      <c r="G492" s="1">
        <v>14812.89</v>
      </c>
      <c r="H492" s="3">
        <f>IF(ISERR(LN(Table213[[#This Row],[Close]]/E491)),"-",LN(Table213[[#This Row],[Close]]/E491))</f>
        <v>-7.1568374982592681E-3</v>
      </c>
    </row>
    <row r="493" spans="1:8" x14ac:dyDescent="0.3">
      <c r="A493" s="2">
        <v>43831</v>
      </c>
      <c r="B493" s="1">
        <v>12202.15</v>
      </c>
      <c r="C493" s="1">
        <v>12222.2</v>
      </c>
      <c r="D493" s="1">
        <v>12165.3</v>
      </c>
      <c r="E493" s="1">
        <v>12182.5</v>
      </c>
      <c r="F493" s="1">
        <v>304078039</v>
      </c>
      <c r="G493" s="1">
        <v>10445.68</v>
      </c>
      <c r="H493" s="3">
        <f>IF(ISERR(LN(Table213[[#This Row],[Close]]/E492)),"-",LN(Table213[[#This Row],[Close]]/E492))</f>
        <v>1.1539592138382815E-3</v>
      </c>
    </row>
    <row r="494" spans="1:8" x14ac:dyDescent="0.3">
      <c r="A494" s="2">
        <v>43832</v>
      </c>
      <c r="B494" s="1">
        <v>12198.55</v>
      </c>
      <c r="C494" s="1">
        <v>12289.9</v>
      </c>
      <c r="D494" s="1">
        <v>12195.25</v>
      </c>
      <c r="E494" s="1">
        <v>12282.2</v>
      </c>
      <c r="F494" s="1">
        <v>407697594</v>
      </c>
      <c r="G494" s="1">
        <v>15256.55</v>
      </c>
      <c r="H494" s="3">
        <f>IF(ISERR(LN(Table213[[#This Row],[Close]]/E493)),"-",LN(Table213[[#This Row],[Close]]/E493))</f>
        <v>8.1505640319356996E-3</v>
      </c>
    </row>
    <row r="495" spans="1:8" x14ac:dyDescent="0.3">
      <c r="A495" s="2">
        <v>43833</v>
      </c>
      <c r="B495" s="1">
        <v>12261.1</v>
      </c>
      <c r="C495" s="1">
        <v>12265.6</v>
      </c>
      <c r="D495" s="1">
        <v>12191.35</v>
      </c>
      <c r="E495" s="1">
        <v>12226.65</v>
      </c>
      <c r="F495" s="1">
        <v>428770054</v>
      </c>
      <c r="G495" s="1">
        <v>16827.27</v>
      </c>
      <c r="H495" s="3">
        <f>IF(ISERR(LN(Table213[[#This Row],[Close]]/E494)),"-",LN(Table213[[#This Row],[Close]]/E494))</f>
        <v>-4.5330641889106188E-3</v>
      </c>
    </row>
    <row r="496" spans="1:8" x14ac:dyDescent="0.3">
      <c r="A496" s="2">
        <v>43836</v>
      </c>
      <c r="B496" s="1">
        <v>12170.6</v>
      </c>
      <c r="C496" s="1">
        <v>12179.1</v>
      </c>
      <c r="D496" s="1">
        <v>11974.2</v>
      </c>
      <c r="E496" s="1">
        <v>11993.05</v>
      </c>
      <c r="F496" s="1">
        <v>396501419</v>
      </c>
      <c r="G496" s="1">
        <v>16869.22</v>
      </c>
      <c r="H496" s="3">
        <f>IF(ISERR(LN(Table213[[#This Row],[Close]]/E495)),"-",LN(Table213[[#This Row],[Close]]/E495))</f>
        <v>-1.9290680239015083E-2</v>
      </c>
    </row>
    <row r="497" spans="1:8" x14ac:dyDescent="0.3">
      <c r="A497" s="2">
        <v>43837</v>
      </c>
      <c r="B497" s="1">
        <v>12079.1</v>
      </c>
      <c r="C497" s="1">
        <v>12152.15</v>
      </c>
      <c r="D497" s="1">
        <v>12005.35</v>
      </c>
      <c r="E497" s="1">
        <v>12052.95</v>
      </c>
      <c r="F497" s="1">
        <v>447818617</v>
      </c>
      <c r="G497" s="1">
        <v>17797.68</v>
      </c>
      <c r="H497" s="3">
        <f>IF(ISERR(LN(Table213[[#This Row],[Close]]/E496)),"-",LN(Table213[[#This Row],[Close]]/E496))</f>
        <v>4.9821279132576477E-3</v>
      </c>
    </row>
    <row r="498" spans="1:8" x14ac:dyDescent="0.3">
      <c r="A498" s="2">
        <v>43838</v>
      </c>
      <c r="B498" s="1">
        <v>11939.1</v>
      </c>
      <c r="C498" s="1">
        <v>12044.95</v>
      </c>
      <c r="D498" s="1">
        <v>11929.6</v>
      </c>
      <c r="E498" s="1">
        <v>12025.35</v>
      </c>
      <c r="F498" s="1">
        <v>445991640</v>
      </c>
      <c r="G498" s="1">
        <v>18281.150000000001</v>
      </c>
      <c r="H498" s="3">
        <f>IF(ISERR(LN(Table213[[#This Row],[Close]]/E497)),"-",LN(Table213[[#This Row],[Close]]/E497))</f>
        <v>-2.2925216554330287E-3</v>
      </c>
    </row>
    <row r="499" spans="1:8" x14ac:dyDescent="0.3">
      <c r="A499" s="2">
        <v>43839</v>
      </c>
      <c r="B499" s="1">
        <v>12153.15</v>
      </c>
      <c r="C499" s="1">
        <v>12224.05</v>
      </c>
      <c r="D499" s="1">
        <v>12132.55</v>
      </c>
      <c r="E499" s="1">
        <v>12215.9</v>
      </c>
      <c r="F499" s="1">
        <v>477469878</v>
      </c>
      <c r="G499" s="1">
        <v>18456.64</v>
      </c>
      <c r="H499" s="3">
        <f>IF(ISERR(LN(Table213[[#This Row],[Close]]/E498)),"-",LN(Table213[[#This Row],[Close]]/E498))</f>
        <v>1.5721460299874462E-2</v>
      </c>
    </row>
    <row r="500" spans="1:8" x14ac:dyDescent="0.3">
      <c r="A500" s="2">
        <v>43840</v>
      </c>
      <c r="B500" s="1">
        <v>12271</v>
      </c>
      <c r="C500" s="1">
        <v>12311.2</v>
      </c>
      <c r="D500" s="1">
        <v>12213.2</v>
      </c>
      <c r="E500" s="1">
        <v>12256.8</v>
      </c>
      <c r="F500" s="1">
        <v>660627930</v>
      </c>
      <c r="G500" s="1">
        <v>18818.62</v>
      </c>
      <c r="H500" s="3">
        <f>IF(ISERR(LN(Table213[[#This Row],[Close]]/E499)),"-",LN(Table213[[#This Row],[Close]]/E499))</f>
        <v>3.3425031221734377E-3</v>
      </c>
    </row>
    <row r="501" spans="1:8" x14ac:dyDescent="0.3">
      <c r="A501" s="2">
        <v>43843</v>
      </c>
      <c r="B501" s="1">
        <v>12296.7</v>
      </c>
      <c r="C501" s="1">
        <v>12337.75</v>
      </c>
      <c r="D501" s="1">
        <v>12285.8</v>
      </c>
      <c r="E501" s="1">
        <v>12329.55</v>
      </c>
      <c r="F501" s="1">
        <v>500968242</v>
      </c>
      <c r="G501" s="1">
        <v>17522.13</v>
      </c>
      <c r="H501" s="3">
        <f>IF(ISERR(LN(Table213[[#This Row],[Close]]/E500)),"-",LN(Table213[[#This Row],[Close]]/E500))</f>
        <v>5.9179351404731514E-3</v>
      </c>
    </row>
    <row r="502" spans="1:8" x14ac:dyDescent="0.3">
      <c r="A502" s="2">
        <v>43844</v>
      </c>
      <c r="B502" s="1">
        <v>12333.1</v>
      </c>
      <c r="C502" s="1">
        <v>12374.25</v>
      </c>
      <c r="D502" s="1">
        <v>12308.7</v>
      </c>
      <c r="E502" s="1">
        <v>12362.3</v>
      </c>
      <c r="F502" s="1">
        <v>616260555</v>
      </c>
      <c r="G502" s="1">
        <v>17948.919999999998</v>
      </c>
      <c r="H502" s="3">
        <f>IF(ISERR(LN(Table213[[#This Row],[Close]]/E501)),"-",LN(Table213[[#This Row],[Close]]/E501))</f>
        <v>2.6526987005530004E-3</v>
      </c>
    </row>
    <row r="503" spans="1:8" x14ac:dyDescent="0.3">
      <c r="A503" s="2">
        <v>43845</v>
      </c>
      <c r="B503" s="1">
        <v>12349.4</v>
      </c>
      <c r="C503" s="1">
        <v>12355.15</v>
      </c>
      <c r="D503" s="1">
        <v>12278.75</v>
      </c>
      <c r="E503" s="1">
        <v>12343.3</v>
      </c>
      <c r="F503" s="1">
        <v>684352965</v>
      </c>
      <c r="G503" s="1">
        <v>17882.509999999998</v>
      </c>
      <c r="H503" s="3">
        <f>IF(ISERR(LN(Table213[[#This Row],[Close]]/E502)),"-",LN(Table213[[#This Row],[Close]]/E502))</f>
        <v>-1.5381131197652743E-3</v>
      </c>
    </row>
    <row r="504" spans="1:8" x14ac:dyDescent="0.3">
      <c r="A504" s="2">
        <v>43846</v>
      </c>
      <c r="B504" s="1">
        <v>12347.1</v>
      </c>
      <c r="C504" s="1">
        <v>12389.05</v>
      </c>
      <c r="D504" s="1">
        <v>12315.8</v>
      </c>
      <c r="E504" s="1">
        <v>12355.5</v>
      </c>
      <c r="F504" s="1">
        <v>395670245</v>
      </c>
      <c r="G504" s="1">
        <v>16004.06</v>
      </c>
      <c r="H504" s="3">
        <f>IF(ISERR(LN(Table213[[#This Row],[Close]]/E503)),"-",LN(Table213[[#This Row],[Close]]/E503))</f>
        <v>9.8790232660840474E-4</v>
      </c>
    </row>
    <row r="505" spans="1:8" x14ac:dyDescent="0.3">
      <c r="A505" s="2">
        <v>43847</v>
      </c>
      <c r="B505" s="1">
        <v>12328.4</v>
      </c>
      <c r="C505" s="1">
        <v>12385.45</v>
      </c>
      <c r="D505" s="1">
        <v>12321.4</v>
      </c>
      <c r="E505" s="1">
        <v>12352.35</v>
      </c>
      <c r="F505" s="1">
        <v>502060615</v>
      </c>
      <c r="G505" s="1">
        <v>21397.63</v>
      </c>
      <c r="H505" s="3">
        <f>IF(ISERR(LN(Table213[[#This Row],[Close]]/E504)),"-",LN(Table213[[#This Row],[Close]]/E504))</f>
        <v>-2.5497969407015808E-4</v>
      </c>
    </row>
    <row r="506" spans="1:8" x14ac:dyDescent="0.3">
      <c r="A506" s="2">
        <v>43850</v>
      </c>
      <c r="B506" s="1">
        <v>12430.5</v>
      </c>
      <c r="C506" s="1">
        <v>12430.5</v>
      </c>
      <c r="D506" s="1">
        <v>12216.9</v>
      </c>
      <c r="E506" s="1">
        <v>12224.55</v>
      </c>
      <c r="F506" s="1">
        <v>491609317</v>
      </c>
      <c r="G506" s="1">
        <v>21415.43</v>
      </c>
      <c r="H506" s="3">
        <f>IF(ISERR(LN(Table213[[#This Row],[Close]]/E505)),"-",LN(Table213[[#This Row],[Close]]/E505))</f>
        <v>-1.0400103505719096E-2</v>
      </c>
    </row>
    <row r="507" spans="1:8" x14ac:dyDescent="0.3">
      <c r="A507" s="2">
        <v>43851</v>
      </c>
      <c r="B507" s="1">
        <v>12195.3</v>
      </c>
      <c r="C507" s="1">
        <v>12230.05</v>
      </c>
      <c r="D507" s="1">
        <v>12162.3</v>
      </c>
      <c r="E507" s="1">
        <v>12169.85</v>
      </c>
      <c r="F507" s="1">
        <v>443976442</v>
      </c>
      <c r="G507" s="1">
        <v>18682.650000000001</v>
      </c>
      <c r="H507" s="3">
        <f>IF(ISERR(LN(Table213[[#This Row],[Close]]/E506)),"-",LN(Table213[[#This Row],[Close]]/E506))</f>
        <v>-4.4846433343133131E-3</v>
      </c>
    </row>
    <row r="508" spans="1:8" x14ac:dyDescent="0.3">
      <c r="A508" s="2">
        <v>43852</v>
      </c>
      <c r="B508" s="1">
        <v>12218.35</v>
      </c>
      <c r="C508" s="1">
        <v>12225.05</v>
      </c>
      <c r="D508" s="1">
        <v>12087.9</v>
      </c>
      <c r="E508" s="1">
        <v>12106.9</v>
      </c>
      <c r="F508" s="1">
        <v>526294513</v>
      </c>
      <c r="G508" s="1">
        <v>19758.68</v>
      </c>
      <c r="H508" s="3">
        <f>IF(ISERR(LN(Table213[[#This Row],[Close]]/E507)),"-",LN(Table213[[#This Row],[Close]]/E507))</f>
        <v>-5.1860435261617648E-3</v>
      </c>
    </row>
    <row r="509" spans="1:8" x14ac:dyDescent="0.3">
      <c r="A509" s="2">
        <v>43853</v>
      </c>
      <c r="B509" s="1">
        <v>12123.75</v>
      </c>
      <c r="C509" s="1">
        <v>12189</v>
      </c>
      <c r="D509" s="1">
        <v>12094.1</v>
      </c>
      <c r="E509" s="1">
        <v>12180.35</v>
      </c>
      <c r="F509" s="1">
        <v>867653663</v>
      </c>
      <c r="G509" s="1">
        <v>23829.39</v>
      </c>
      <c r="H509" s="3">
        <f>IF(ISERR(LN(Table213[[#This Row],[Close]]/E508)),"-",LN(Table213[[#This Row],[Close]]/E508))</f>
        <v>6.0484594940626527E-3</v>
      </c>
    </row>
    <row r="510" spans="1:8" x14ac:dyDescent="0.3">
      <c r="A510" s="2">
        <v>43854</v>
      </c>
      <c r="B510" s="1">
        <v>12174.55</v>
      </c>
      <c r="C510" s="1">
        <v>12272.15</v>
      </c>
      <c r="D510" s="1">
        <v>12149.65</v>
      </c>
      <c r="E510" s="1">
        <v>12248.25</v>
      </c>
      <c r="F510" s="1">
        <v>593237908</v>
      </c>
      <c r="G510" s="1">
        <v>18032.27</v>
      </c>
      <c r="H510" s="3">
        <f>IF(ISERR(LN(Table213[[#This Row],[Close]]/E509)),"-",LN(Table213[[#This Row],[Close]]/E509))</f>
        <v>5.5590721417507587E-3</v>
      </c>
    </row>
    <row r="511" spans="1:8" x14ac:dyDescent="0.3">
      <c r="A511" s="2">
        <v>43857</v>
      </c>
      <c r="B511" s="1">
        <v>12197.1</v>
      </c>
      <c r="C511" s="1">
        <v>12216.6</v>
      </c>
      <c r="D511" s="1">
        <v>12107</v>
      </c>
      <c r="E511" s="1">
        <v>12119</v>
      </c>
      <c r="F511" s="1">
        <v>441158138</v>
      </c>
      <c r="G511" s="1">
        <v>17988.61</v>
      </c>
      <c r="H511" s="3">
        <f>IF(ISERR(LN(Table213[[#This Row],[Close]]/E510)),"-",LN(Table213[[#This Row],[Close]]/E510))</f>
        <v>-1.0608600656474901E-2</v>
      </c>
    </row>
    <row r="512" spans="1:8" x14ac:dyDescent="0.3">
      <c r="A512" s="2">
        <v>43858</v>
      </c>
      <c r="B512" s="1">
        <v>12148.1</v>
      </c>
      <c r="C512" s="1">
        <v>12163.55</v>
      </c>
      <c r="D512" s="1">
        <v>12024.5</v>
      </c>
      <c r="E512" s="1">
        <v>12055.8</v>
      </c>
      <c r="F512" s="1">
        <v>478484057</v>
      </c>
      <c r="G512" s="1">
        <v>20917.62</v>
      </c>
      <c r="H512" s="3">
        <f>IF(ISERR(LN(Table213[[#This Row],[Close]]/E511)),"-",LN(Table213[[#This Row],[Close]]/E511))</f>
        <v>-5.2285970499251228E-3</v>
      </c>
    </row>
    <row r="513" spans="1:8" x14ac:dyDescent="0.3">
      <c r="A513" s="2">
        <v>43859</v>
      </c>
      <c r="B513" s="1">
        <v>12114.9</v>
      </c>
      <c r="C513" s="1">
        <v>12169.6</v>
      </c>
      <c r="D513" s="1">
        <v>12103.8</v>
      </c>
      <c r="E513" s="1">
        <v>12129.5</v>
      </c>
      <c r="F513" s="1">
        <v>514362340</v>
      </c>
      <c r="G513" s="1">
        <v>20646.18</v>
      </c>
      <c r="H513" s="3">
        <f>IF(ISERR(LN(Table213[[#This Row],[Close]]/E512)),"-",LN(Table213[[#This Row],[Close]]/E512))</f>
        <v>6.0946300545449581E-3</v>
      </c>
    </row>
    <row r="514" spans="1:8" x14ac:dyDescent="0.3">
      <c r="A514" s="2">
        <v>43860</v>
      </c>
      <c r="B514" s="1">
        <v>12147.75</v>
      </c>
      <c r="C514" s="1">
        <v>12150.3</v>
      </c>
      <c r="D514" s="1">
        <v>12010.6</v>
      </c>
      <c r="E514" s="1">
        <v>12035.8</v>
      </c>
      <c r="F514" s="1">
        <v>538138743</v>
      </c>
      <c r="G514" s="1">
        <v>19372.669999999998</v>
      </c>
      <c r="H514" s="3">
        <f>IF(ISERR(LN(Table213[[#This Row],[Close]]/E513)),"-",LN(Table213[[#This Row],[Close]]/E513))</f>
        <v>-7.7549601774502333E-3</v>
      </c>
    </row>
    <row r="515" spans="1:8" x14ac:dyDescent="0.3">
      <c r="A515" s="2">
        <v>43861</v>
      </c>
      <c r="B515" s="1">
        <v>12100.4</v>
      </c>
      <c r="C515" s="1">
        <v>12103.55</v>
      </c>
      <c r="D515" s="1">
        <v>11945.85</v>
      </c>
      <c r="E515" s="1">
        <v>11962.1</v>
      </c>
      <c r="F515" s="1">
        <v>771278258</v>
      </c>
      <c r="G515" s="1">
        <v>26044.91</v>
      </c>
      <c r="H515" s="3">
        <f>IF(ISERR(LN(Table213[[#This Row],[Close]]/E514)),"-",LN(Table213[[#This Row],[Close]]/E514))</f>
        <v>-6.1422234200450227E-3</v>
      </c>
    </row>
    <row r="516" spans="1:8" x14ac:dyDescent="0.3">
      <c r="A516" s="2">
        <v>43862</v>
      </c>
      <c r="B516" s="1">
        <v>11939</v>
      </c>
      <c r="C516" s="1">
        <v>12017.35</v>
      </c>
      <c r="D516" s="1">
        <v>11633.3</v>
      </c>
      <c r="E516" s="1">
        <v>11661.85</v>
      </c>
      <c r="F516" s="1">
        <v>537634767</v>
      </c>
      <c r="G516" s="1">
        <v>20598.12</v>
      </c>
      <c r="H516" s="3">
        <f>IF(ISERR(LN(Table213[[#This Row],[Close]]/E515)),"-",LN(Table213[[#This Row],[Close]]/E515))</f>
        <v>-2.5420487964002748E-2</v>
      </c>
    </row>
    <row r="517" spans="1:8" x14ac:dyDescent="0.3">
      <c r="A517" s="2">
        <v>43864</v>
      </c>
      <c r="B517" s="1">
        <v>11627.45</v>
      </c>
      <c r="C517" s="1">
        <v>11749.85</v>
      </c>
      <c r="D517" s="1">
        <v>11614.5</v>
      </c>
      <c r="E517" s="1">
        <v>11707.9</v>
      </c>
      <c r="F517" s="1">
        <v>669815788</v>
      </c>
      <c r="G517" s="1">
        <v>25415.26</v>
      </c>
      <c r="H517" s="3">
        <f>IF(ISERR(LN(Table213[[#This Row],[Close]]/E516)),"-",LN(Table213[[#This Row],[Close]]/E516))</f>
        <v>3.940997195259483E-3</v>
      </c>
    </row>
    <row r="518" spans="1:8" x14ac:dyDescent="0.3">
      <c r="A518" s="2">
        <v>43865</v>
      </c>
      <c r="B518" s="1">
        <v>11786.25</v>
      </c>
      <c r="C518" s="1">
        <v>11986.15</v>
      </c>
      <c r="D518" s="1">
        <v>11783.4</v>
      </c>
      <c r="E518" s="1">
        <v>11979.65</v>
      </c>
      <c r="F518" s="1">
        <v>560430291</v>
      </c>
      <c r="G518" s="1">
        <v>22338.5</v>
      </c>
      <c r="H518" s="3">
        <f>IF(ISERR(LN(Table213[[#This Row],[Close]]/E517)),"-",LN(Table213[[#This Row],[Close]]/E517))</f>
        <v>2.2945549276863344E-2</v>
      </c>
    </row>
    <row r="519" spans="1:8" x14ac:dyDescent="0.3">
      <c r="A519" s="2">
        <v>43866</v>
      </c>
      <c r="B519" s="1">
        <v>12005.85</v>
      </c>
      <c r="C519" s="1">
        <v>12098.15</v>
      </c>
      <c r="D519" s="1">
        <v>11953.35</v>
      </c>
      <c r="E519" s="1">
        <v>12089.15</v>
      </c>
      <c r="F519" s="1">
        <v>758032580</v>
      </c>
      <c r="G519" s="1">
        <v>22998.05</v>
      </c>
      <c r="H519" s="3">
        <f>IF(ISERR(LN(Table213[[#This Row],[Close]]/E518)),"-",LN(Table213[[#This Row],[Close]]/E518))</f>
        <v>9.0989792154732661E-3</v>
      </c>
    </row>
    <row r="520" spans="1:8" x14ac:dyDescent="0.3">
      <c r="A520" s="2">
        <v>43867</v>
      </c>
      <c r="B520" s="1">
        <v>12120</v>
      </c>
      <c r="C520" s="1">
        <v>12160.6</v>
      </c>
      <c r="D520" s="1">
        <v>12084.65</v>
      </c>
      <c r="E520" s="1">
        <v>12137.95</v>
      </c>
      <c r="F520" s="1">
        <v>565116236</v>
      </c>
      <c r="G520" s="1">
        <v>21735.919999999998</v>
      </c>
      <c r="H520" s="3">
        <f>IF(ISERR(LN(Table213[[#This Row],[Close]]/E519)),"-",LN(Table213[[#This Row],[Close]]/E519))</f>
        <v>4.0285519933345231E-3</v>
      </c>
    </row>
    <row r="521" spans="1:8" x14ac:dyDescent="0.3">
      <c r="A521" s="2">
        <v>43868</v>
      </c>
      <c r="B521" s="1">
        <v>12151.15</v>
      </c>
      <c r="C521" s="1">
        <v>12154.7</v>
      </c>
      <c r="D521" s="1">
        <v>12073.95</v>
      </c>
      <c r="E521" s="1">
        <v>12098.35</v>
      </c>
      <c r="F521" s="1">
        <v>473475144</v>
      </c>
      <c r="G521" s="1">
        <v>16339.61</v>
      </c>
      <c r="H521" s="3">
        <f>IF(ISERR(LN(Table213[[#This Row],[Close]]/E520)),"-",LN(Table213[[#This Row],[Close]]/E520))</f>
        <v>-3.2678284424366099E-3</v>
      </c>
    </row>
    <row r="522" spans="1:8" x14ac:dyDescent="0.3">
      <c r="A522" s="2">
        <v>43871</v>
      </c>
      <c r="B522" s="1">
        <v>12102.35</v>
      </c>
      <c r="C522" s="1">
        <v>12103.55</v>
      </c>
      <c r="D522" s="1">
        <v>11990.75</v>
      </c>
      <c r="E522" s="1">
        <v>12031.5</v>
      </c>
      <c r="F522" s="1">
        <v>525674715</v>
      </c>
      <c r="G522" s="1">
        <v>17185.14</v>
      </c>
      <c r="H522" s="3">
        <f>IF(ISERR(LN(Table213[[#This Row],[Close]]/E521)),"-",LN(Table213[[#This Row],[Close]]/E521))</f>
        <v>-5.5408691750139499E-3</v>
      </c>
    </row>
    <row r="523" spans="1:8" x14ac:dyDescent="0.3">
      <c r="A523" s="2">
        <v>43872</v>
      </c>
      <c r="B523" s="1">
        <v>12108.4</v>
      </c>
      <c r="C523" s="1">
        <v>12172.3</v>
      </c>
      <c r="D523" s="1">
        <v>12099</v>
      </c>
      <c r="E523" s="1">
        <v>12107.9</v>
      </c>
      <c r="F523" s="1">
        <v>480491557</v>
      </c>
      <c r="G523" s="1">
        <v>16209.52</v>
      </c>
      <c r="H523" s="3">
        <f>IF(ISERR(LN(Table213[[#This Row],[Close]]/E522)),"-",LN(Table213[[#This Row],[Close]]/E522))</f>
        <v>6.3299216301020656E-3</v>
      </c>
    </row>
    <row r="524" spans="1:8" x14ac:dyDescent="0.3">
      <c r="A524" s="2">
        <v>43873</v>
      </c>
      <c r="B524" s="1">
        <v>12151</v>
      </c>
      <c r="C524" s="1">
        <v>12231.75</v>
      </c>
      <c r="D524" s="1">
        <v>12144.3</v>
      </c>
      <c r="E524" s="1">
        <v>12201.2</v>
      </c>
      <c r="F524" s="1">
        <v>412399174</v>
      </c>
      <c r="G524" s="1">
        <v>16598.330000000002</v>
      </c>
      <c r="H524" s="3">
        <f>IF(ISERR(LN(Table213[[#This Row],[Close]]/E523)),"-",LN(Table213[[#This Row],[Close]]/E523))</f>
        <v>7.6761754348025363E-3</v>
      </c>
    </row>
    <row r="525" spans="1:8" x14ac:dyDescent="0.3">
      <c r="A525" s="2">
        <v>43874</v>
      </c>
      <c r="B525" s="1">
        <v>12219.55</v>
      </c>
      <c r="C525" s="1">
        <v>12225.65</v>
      </c>
      <c r="D525" s="1">
        <v>12139.8</v>
      </c>
      <c r="E525" s="1">
        <v>12174.65</v>
      </c>
      <c r="F525" s="1">
        <v>501510138</v>
      </c>
      <c r="G525" s="1">
        <v>16315.27</v>
      </c>
      <c r="H525" s="3">
        <f>IF(ISERR(LN(Table213[[#This Row],[Close]]/E524)),"-",LN(Table213[[#This Row],[Close]]/E524))</f>
        <v>-2.1783864356833328E-3</v>
      </c>
    </row>
    <row r="526" spans="1:8" x14ac:dyDescent="0.3">
      <c r="A526" s="2">
        <v>43875</v>
      </c>
      <c r="B526" s="1">
        <v>12190.15</v>
      </c>
      <c r="C526" s="1">
        <v>12246.7</v>
      </c>
      <c r="D526" s="1">
        <v>12091.2</v>
      </c>
      <c r="E526" s="1">
        <v>12113.45</v>
      </c>
      <c r="F526" s="1">
        <v>623053270</v>
      </c>
      <c r="G526" s="1">
        <v>20759.509999999998</v>
      </c>
      <c r="H526" s="3">
        <f>IF(ISERR(LN(Table213[[#This Row],[Close]]/E525)),"-",LN(Table213[[#This Row],[Close]]/E525))</f>
        <v>-5.0395156083187786E-3</v>
      </c>
    </row>
    <row r="527" spans="1:8" x14ac:dyDescent="0.3">
      <c r="A527" s="2">
        <v>43878</v>
      </c>
      <c r="B527" s="1">
        <v>12131.8</v>
      </c>
      <c r="C527" s="1">
        <v>12159.6</v>
      </c>
      <c r="D527" s="1">
        <v>12037</v>
      </c>
      <c r="E527" s="1">
        <v>12045.8</v>
      </c>
      <c r="F527" s="1">
        <v>455412408</v>
      </c>
      <c r="G527" s="1">
        <v>15439.55</v>
      </c>
      <c r="H527" s="3">
        <f>IF(ISERR(LN(Table213[[#This Row],[Close]]/E526)),"-",LN(Table213[[#This Row],[Close]]/E526))</f>
        <v>-5.6003540519067732E-3</v>
      </c>
    </row>
    <row r="528" spans="1:8" x14ac:dyDescent="0.3">
      <c r="A528" s="2">
        <v>43879</v>
      </c>
      <c r="B528" s="1">
        <v>12028.25</v>
      </c>
      <c r="C528" s="1">
        <v>12030.75</v>
      </c>
      <c r="D528" s="1">
        <v>11908.05</v>
      </c>
      <c r="E528" s="1">
        <v>11992.5</v>
      </c>
      <c r="F528" s="1">
        <v>677307424</v>
      </c>
      <c r="G528" s="1">
        <v>18853</v>
      </c>
      <c r="H528" s="3">
        <f>IF(ISERR(LN(Table213[[#This Row],[Close]]/E527)),"-",LN(Table213[[#This Row],[Close]]/E527))</f>
        <v>-4.4345970678656412E-3</v>
      </c>
    </row>
    <row r="529" spans="1:8" x14ac:dyDescent="0.3">
      <c r="A529" s="2">
        <v>43880</v>
      </c>
      <c r="B529" s="1">
        <v>12090.6</v>
      </c>
      <c r="C529" s="1">
        <v>12134.7</v>
      </c>
      <c r="D529" s="1">
        <v>12042.1</v>
      </c>
      <c r="E529" s="1">
        <v>12125.9</v>
      </c>
      <c r="F529" s="1">
        <v>514030605</v>
      </c>
      <c r="G529" s="1">
        <v>17610.89</v>
      </c>
      <c r="H529" s="3">
        <f>IF(ISERR(LN(Table213[[#This Row],[Close]]/E528)),"-",LN(Table213[[#This Row],[Close]]/E528))</f>
        <v>1.1062206478915673E-2</v>
      </c>
    </row>
    <row r="530" spans="1:8" x14ac:dyDescent="0.3">
      <c r="A530" s="2">
        <v>43881</v>
      </c>
      <c r="B530" s="1">
        <v>12119</v>
      </c>
      <c r="C530" s="1">
        <v>12152</v>
      </c>
      <c r="D530" s="1">
        <v>12071.45</v>
      </c>
      <c r="E530" s="1">
        <v>12080.85</v>
      </c>
      <c r="F530" s="1">
        <v>502875583</v>
      </c>
      <c r="G530" s="1">
        <v>18831.509999999998</v>
      </c>
      <c r="H530" s="3">
        <f>IF(ISERR(LN(Table213[[#This Row],[Close]]/E529)),"-",LN(Table213[[#This Row],[Close]]/E529))</f>
        <v>-3.7221066033650981E-3</v>
      </c>
    </row>
    <row r="531" spans="1:8" x14ac:dyDescent="0.3">
      <c r="A531" s="2">
        <v>43885</v>
      </c>
      <c r="B531" s="1">
        <v>12012.55</v>
      </c>
      <c r="C531" s="1">
        <v>12012.55</v>
      </c>
      <c r="D531" s="1">
        <v>11813.4</v>
      </c>
      <c r="E531" s="1">
        <v>11829.4</v>
      </c>
      <c r="F531" s="1">
        <v>491224913</v>
      </c>
      <c r="G531" s="1">
        <v>19421.04</v>
      </c>
      <c r="H531" s="3">
        <f>IF(ISERR(LN(Table213[[#This Row],[Close]]/E530)),"-",LN(Table213[[#This Row],[Close]]/E530))</f>
        <v>-2.103359607782139E-2</v>
      </c>
    </row>
    <row r="532" spans="1:8" x14ac:dyDescent="0.3">
      <c r="A532" s="2">
        <v>43886</v>
      </c>
      <c r="B532" s="1">
        <v>11877.5</v>
      </c>
      <c r="C532" s="1">
        <v>11883.05</v>
      </c>
      <c r="D532" s="1">
        <v>11779.9</v>
      </c>
      <c r="E532" s="1">
        <v>11797.9</v>
      </c>
      <c r="F532" s="1">
        <v>461349973</v>
      </c>
      <c r="G532" s="1">
        <v>18510.82</v>
      </c>
      <c r="H532" s="3">
        <f>IF(ISERR(LN(Table213[[#This Row],[Close]]/E531)),"-",LN(Table213[[#This Row],[Close]]/E531))</f>
        <v>-2.6664086597328229E-3</v>
      </c>
    </row>
    <row r="533" spans="1:8" x14ac:dyDescent="0.3">
      <c r="A533" s="2">
        <v>43887</v>
      </c>
      <c r="B533" s="1">
        <v>11738.55</v>
      </c>
      <c r="C533" s="1">
        <v>11783.25</v>
      </c>
      <c r="D533" s="1">
        <v>11639.6</v>
      </c>
      <c r="E533" s="1">
        <v>11678.5</v>
      </c>
      <c r="F533" s="1">
        <v>567990976</v>
      </c>
      <c r="G533" s="1">
        <v>21887.07</v>
      </c>
      <c r="H533" s="3">
        <f>IF(ISERR(LN(Table213[[#This Row],[Close]]/E532)),"-",LN(Table213[[#This Row],[Close]]/E532))</f>
        <v>-1.0172005036684025E-2</v>
      </c>
    </row>
    <row r="534" spans="1:8" x14ac:dyDescent="0.3">
      <c r="A534" s="2">
        <v>43888</v>
      </c>
      <c r="B534" s="1">
        <v>11661.25</v>
      </c>
      <c r="C534" s="1">
        <v>11663.85</v>
      </c>
      <c r="D534" s="1">
        <v>11536.7</v>
      </c>
      <c r="E534" s="1">
        <v>11633.3</v>
      </c>
      <c r="F534" s="1">
        <v>609266324</v>
      </c>
      <c r="G534" s="1">
        <v>21623.47</v>
      </c>
      <c r="H534" s="3">
        <f>IF(ISERR(LN(Table213[[#This Row],[Close]]/E533)),"-",LN(Table213[[#This Row],[Close]]/E533))</f>
        <v>-3.877869288740577E-3</v>
      </c>
    </row>
    <row r="535" spans="1:8" x14ac:dyDescent="0.3">
      <c r="A535" s="2">
        <v>43889</v>
      </c>
      <c r="B535" s="1">
        <v>11382</v>
      </c>
      <c r="C535" s="1">
        <v>11384.8</v>
      </c>
      <c r="D535" s="1">
        <v>11175.05</v>
      </c>
      <c r="E535" s="1">
        <v>11201.75</v>
      </c>
      <c r="F535" s="1">
        <v>810523106</v>
      </c>
      <c r="G535" s="1">
        <v>32297.15</v>
      </c>
      <c r="H535" s="3">
        <f>IF(ISERR(LN(Table213[[#This Row],[Close]]/E534)),"-",LN(Table213[[#This Row],[Close]]/E534))</f>
        <v>-3.7801659111364752E-2</v>
      </c>
    </row>
    <row r="536" spans="1:8" x14ac:dyDescent="0.3">
      <c r="A536" s="2">
        <v>43892</v>
      </c>
      <c r="B536" s="1">
        <v>11387.35</v>
      </c>
      <c r="C536" s="1">
        <v>11433</v>
      </c>
      <c r="D536" s="1">
        <v>11036.25</v>
      </c>
      <c r="E536" s="1">
        <v>11132.75</v>
      </c>
      <c r="F536" s="1">
        <v>681148567</v>
      </c>
      <c r="G536" s="1">
        <v>24204.55</v>
      </c>
      <c r="H536" s="3">
        <f>IF(ISERR(LN(Table213[[#This Row],[Close]]/E535)),"-",LN(Table213[[#This Row],[Close]]/E535))</f>
        <v>-6.1788013630017435E-3</v>
      </c>
    </row>
    <row r="537" spans="1:8" x14ac:dyDescent="0.3">
      <c r="A537" s="2">
        <v>43893</v>
      </c>
      <c r="B537" s="1">
        <v>11217.55</v>
      </c>
      <c r="C537" s="1">
        <v>11342.25</v>
      </c>
      <c r="D537" s="1">
        <v>11152.55</v>
      </c>
      <c r="E537" s="1">
        <v>11303.3</v>
      </c>
      <c r="F537" s="1">
        <v>696919348</v>
      </c>
      <c r="G537" s="1">
        <v>23281.200000000001</v>
      </c>
      <c r="H537" s="3">
        <f>IF(ISERR(LN(Table213[[#This Row],[Close]]/E536)),"-",LN(Table213[[#This Row],[Close]]/E536))</f>
        <v>1.5203503750200955E-2</v>
      </c>
    </row>
    <row r="538" spans="1:8" x14ac:dyDescent="0.3">
      <c r="A538" s="2">
        <v>43894</v>
      </c>
      <c r="B538" s="1">
        <v>11351.35</v>
      </c>
      <c r="C538" s="1">
        <v>11356.6</v>
      </c>
      <c r="D538" s="1">
        <v>11082.15</v>
      </c>
      <c r="E538" s="1">
        <v>11251</v>
      </c>
      <c r="F538" s="1">
        <v>798021596</v>
      </c>
      <c r="G538" s="1">
        <v>26928.46</v>
      </c>
      <c r="H538" s="3">
        <f>IF(ISERR(LN(Table213[[#This Row],[Close]]/E537)),"-",LN(Table213[[#This Row],[Close]]/E537))</f>
        <v>-4.6377048935533358E-3</v>
      </c>
    </row>
    <row r="539" spans="1:8" x14ac:dyDescent="0.3">
      <c r="A539" s="2">
        <v>43895</v>
      </c>
      <c r="B539" s="1">
        <v>11306.05</v>
      </c>
      <c r="C539" s="1">
        <v>11389.5</v>
      </c>
      <c r="D539" s="1">
        <v>11244.6</v>
      </c>
      <c r="E539" s="1">
        <v>11269</v>
      </c>
      <c r="F539" s="1">
        <v>1353209029</v>
      </c>
      <c r="G539" s="1">
        <v>26980.65</v>
      </c>
      <c r="H539" s="3">
        <f>IF(ISERR(LN(Table213[[#This Row],[Close]]/E538)),"-",LN(Table213[[#This Row],[Close]]/E538))</f>
        <v>1.5985793812774052E-3</v>
      </c>
    </row>
    <row r="540" spans="1:8" x14ac:dyDescent="0.3">
      <c r="A540" s="2">
        <v>43896</v>
      </c>
      <c r="B540" s="1">
        <v>10942.65</v>
      </c>
      <c r="C540" s="1">
        <v>11035.1</v>
      </c>
      <c r="D540" s="1">
        <v>10827.4</v>
      </c>
      <c r="E540" s="1">
        <v>10989.45</v>
      </c>
      <c r="F540" s="1">
        <v>1811564187</v>
      </c>
      <c r="G540" s="1">
        <v>26455.29</v>
      </c>
      <c r="H540" s="3">
        <f>IF(ISERR(LN(Table213[[#This Row],[Close]]/E539)),"-",LN(Table213[[#This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IF(ISERR(LN(Table213[[#This Row],[Close]]/E540)),"-",LN(Table213[[#This Row],[Close]]/E540))</f>
        <v>-5.0194996901346441E-2</v>
      </c>
    </row>
    <row r="542" spans="1:8" x14ac:dyDescent="0.3">
      <c r="A542" s="2">
        <v>43901</v>
      </c>
      <c r="B542" s="1">
        <v>10334.299999999999</v>
      </c>
      <c r="C542" s="1">
        <v>10545.1</v>
      </c>
      <c r="D542" s="1">
        <v>10334</v>
      </c>
      <c r="E542" s="1">
        <v>10458.4</v>
      </c>
      <c r="F542" s="1">
        <v>1219079693</v>
      </c>
      <c r="G542" s="1">
        <v>32548.47</v>
      </c>
      <c r="H542" s="3">
        <f>IF(ISERR(LN(Table213[[#This Row],[Close]]/E541)),"-",LN(Table213[[#This Row],[Close]]/E541))</f>
        <v>6.6475849955268567E-4</v>
      </c>
    </row>
    <row r="543" spans="1:8" x14ac:dyDescent="0.3">
      <c r="A543" s="2">
        <v>43902</v>
      </c>
      <c r="B543" s="1">
        <v>10039.950000000001</v>
      </c>
      <c r="C543" s="1">
        <v>10040.75</v>
      </c>
      <c r="D543" s="1">
        <v>9508</v>
      </c>
      <c r="E543" s="1">
        <v>9590.15</v>
      </c>
      <c r="F543" s="1">
        <v>1344263317</v>
      </c>
      <c r="G543" s="1">
        <v>39283.97</v>
      </c>
      <c r="H543" s="3">
        <f>IF(ISERR(LN(Table213[[#This Row],[Close]]/E542)),"-",LN(Table213[[#This Row],[Close]]/E542))</f>
        <v>-8.6668953199476567E-2</v>
      </c>
    </row>
    <row r="544" spans="1:8" x14ac:dyDescent="0.3">
      <c r="A544" s="2">
        <v>43903</v>
      </c>
      <c r="B544" s="1">
        <v>9107.6</v>
      </c>
      <c r="C544" s="1">
        <v>10159.4</v>
      </c>
      <c r="D544" s="1">
        <v>8555.15</v>
      </c>
      <c r="E544" s="1">
        <v>9955.2000000000007</v>
      </c>
      <c r="F544" s="1">
        <v>1389061775</v>
      </c>
      <c r="G544" s="1">
        <v>44167.89</v>
      </c>
      <c r="H544" s="3">
        <f>IF(ISERR(LN(Table213[[#This Row],[Close]]/E543)),"-",LN(Table213[[#This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IF(ISERR(LN(Table213[[#This Row],[Close]]/E544)),"-",LN(Table213[[#This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IF(ISERR(LN(Table213[[#This Row],[Close]]/E545)),"-",LN(Table213[[#This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IF(ISERR(LN(Table213[[#This Row],[Close]]/E546)),"-",LN(Table213[[#This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IF(ISERR(LN(Table213[[#This Row],[Close]]/E547)),"-",LN(Table213[[#This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IF(ISERR(LN(Table213[[#This Row],[Close]]/E548)),"-",LN(Table213[[#This Row],[Close]]/E548))</f>
        <v>5.6691389247104269E-2</v>
      </c>
    </row>
    <row r="550" spans="1:8" x14ac:dyDescent="0.3">
      <c r="A550" s="2">
        <v>43913</v>
      </c>
      <c r="B550" s="1">
        <v>7945.7</v>
      </c>
      <c r="C550" s="1">
        <v>8159.25</v>
      </c>
      <c r="D550" s="1">
        <v>7583.6</v>
      </c>
      <c r="E550" s="1">
        <v>7610.25</v>
      </c>
      <c r="F550" s="1">
        <v>654151814</v>
      </c>
      <c r="G550" s="1">
        <v>23891.9</v>
      </c>
      <c r="H550" s="3">
        <f>IF(ISERR(LN(Table213[[#This Row],[Close]]/E549)),"-",LN(Table213[[#This Row],[Close]]/E549))</f>
        <v>-0.13903754227747062</v>
      </c>
    </row>
    <row r="551" spans="1:8" x14ac:dyDescent="0.3">
      <c r="A551" s="2">
        <v>43914</v>
      </c>
      <c r="B551" s="1">
        <v>7848.3</v>
      </c>
      <c r="C551" s="1">
        <v>8036.95</v>
      </c>
      <c r="D551" s="1">
        <v>7511.1</v>
      </c>
      <c r="E551" s="1">
        <v>7801.05</v>
      </c>
      <c r="F551" s="1">
        <v>739354439</v>
      </c>
      <c r="G551" s="1">
        <v>28282.09</v>
      </c>
      <c r="H551" s="3">
        <f>IF(ISERR(LN(Table213[[#This Row],[Close]]/E550)),"-",LN(Table213[[#This Row],[Close]]/E550))</f>
        <v>2.4762317175158709E-2</v>
      </c>
    </row>
    <row r="552" spans="1:8" x14ac:dyDescent="0.3">
      <c r="A552" s="2">
        <v>43915</v>
      </c>
      <c r="B552" s="1">
        <v>7735.15</v>
      </c>
      <c r="C552" s="1">
        <v>8376.75</v>
      </c>
      <c r="D552" s="1">
        <v>7714.75</v>
      </c>
      <c r="E552" s="1">
        <v>8317.85</v>
      </c>
      <c r="F552" s="1">
        <v>738114713</v>
      </c>
      <c r="G552" s="1">
        <v>28482.01</v>
      </c>
      <c r="H552" s="3">
        <f>IF(ISERR(LN(Table213[[#This Row],[Close]]/E551)),"-",LN(Table213[[#This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IF(ISERR(LN(Table213[[#This Row],[Close]]/E552)),"-",LN(Table213[[#This Row],[Close]]/E552))</f>
        <v>3.8166584832086708E-2</v>
      </c>
    </row>
    <row r="554" spans="1:8" x14ac:dyDescent="0.3">
      <c r="A554" s="2">
        <v>43917</v>
      </c>
      <c r="B554" s="1">
        <v>8949.1</v>
      </c>
      <c r="C554" s="1">
        <v>9038.9</v>
      </c>
      <c r="D554" s="1">
        <v>8522.9</v>
      </c>
      <c r="E554" s="1">
        <v>8660.25</v>
      </c>
      <c r="F554" s="1">
        <v>801923401</v>
      </c>
      <c r="G554" s="1">
        <v>31336.86</v>
      </c>
      <c r="H554" s="3">
        <f>IF(ISERR(LN(Table213[[#This Row],[Close]]/E553)),"-",LN(Table213[[#This Row],[Close]]/E553))</f>
        <v>2.173197708783864E-3</v>
      </c>
    </row>
    <row r="555" spans="1:8" x14ac:dyDescent="0.3">
      <c r="A555" s="2">
        <v>43920</v>
      </c>
      <c r="B555" s="1">
        <v>8385.9500000000007</v>
      </c>
      <c r="C555" s="1">
        <v>8576</v>
      </c>
      <c r="D555" s="1">
        <v>8244</v>
      </c>
      <c r="E555" s="1">
        <v>8281.1</v>
      </c>
      <c r="F555" s="1">
        <v>593953051</v>
      </c>
      <c r="G555" s="1">
        <v>24724.44</v>
      </c>
      <c r="H555" s="3">
        <f>IF(ISERR(LN(Table213[[#This Row],[Close]]/E554)),"-",LN(Table213[[#This Row],[Close]]/E554))</f>
        <v>-4.4767780703035449E-2</v>
      </c>
    </row>
    <row r="556" spans="1:8" x14ac:dyDescent="0.3">
      <c r="A556" s="2">
        <v>43921</v>
      </c>
      <c r="B556" s="1">
        <v>8529.35</v>
      </c>
      <c r="C556" s="1">
        <v>8678.2999999999993</v>
      </c>
      <c r="D556" s="1">
        <v>8358</v>
      </c>
      <c r="E556" s="1">
        <v>8597.75</v>
      </c>
      <c r="F556" s="1">
        <v>713390935</v>
      </c>
      <c r="G556" s="1">
        <v>27401.3</v>
      </c>
      <c r="H556" s="3">
        <f>IF(ISERR(LN(Table213[[#This Row],[Close]]/E555)),"-",LN(Table213[[#This Row],[Close]]/E555))</f>
        <v>3.7524731307031482E-2</v>
      </c>
    </row>
    <row r="557" spans="1:8" x14ac:dyDescent="0.3">
      <c r="A557" s="2">
        <v>43922</v>
      </c>
      <c r="B557" s="1">
        <v>8584.1</v>
      </c>
      <c r="C557" s="1">
        <v>8588.1</v>
      </c>
      <c r="D557" s="1">
        <v>8198.35</v>
      </c>
      <c r="E557" s="1">
        <v>8253.7999999999993</v>
      </c>
      <c r="F557" s="1">
        <v>507509685</v>
      </c>
      <c r="G557" s="1">
        <v>21307.3</v>
      </c>
      <c r="H557" s="3">
        <f>IF(ISERR(LN(Table213[[#This Row],[Close]]/E556)),"-",LN(Table213[[#This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IF(ISERR(LN(Table213[[#This Row],[Close]]/E557)),"-",LN(Table213[[#This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IF(ISERR(LN(Table213[[#This Row],[Close]]/E558)),"-",LN(Table213[[#This Row],[Close]]/E558))</f>
        <v>8.4002905787553775E-2</v>
      </c>
    </row>
    <row r="560" spans="1:8" x14ac:dyDescent="0.3">
      <c r="A560" s="2">
        <v>43929</v>
      </c>
      <c r="B560" s="1">
        <v>8688.9</v>
      </c>
      <c r="C560" s="1">
        <v>9131.7000000000007</v>
      </c>
      <c r="D560" s="1">
        <v>8653.9</v>
      </c>
      <c r="E560" s="1">
        <v>8748.75</v>
      </c>
      <c r="F560" s="1">
        <v>897562690</v>
      </c>
      <c r="G560" s="1">
        <v>37641.68</v>
      </c>
      <c r="H560" s="3">
        <f>IF(ISERR(LN(Table213[[#This Row],[Close]]/E559)),"-",LN(Table213[[#This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IF(ISERR(LN(Table213[[#This Row],[Close]]/E560)),"-",LN(Table213[[#This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IF(ISERR(LN(Table213[[#This Row],[Close]]/E561)),"-",LN(Table213[[#This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IF(ISERR(LN(Table213[[#This Row],[Close]]/E562)),"-",LN(Table213[[#This Row],[Close]]/E562))</f>
        <v>-7.6510698780880753E-3</v>
      </c>
    </row>
    <row r="564" spans="1:8" x14ac:dyDescent="0.3">
      <c r="A564" s="2">
        <v>43937</v>
      </c>
      <c r="B564" s="1">
        <v>8851.25</v>
      </c>
      <c r="C564" s="1">
        <v>9053.75</v>
      </c>
      <c r="D564" s="1">
        <v>8821.9</v>
      </c>
      <c r="E564" s="1">
        <v>8992.7999999999993</v>
      </c>
      <c r="F564" s="1">
        <v>720116479</v>
      </c>
      <c r="G564" s="1">
        <v>31318.29</v>
      </c>
      <c r="H564" s="3">
        <f>IF(ISERR(LN(Table213[[#This Row],[Close]]/E563)),"-",LN(Table213[[#This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IF(ISERR(LN(Table213[[#This Row],[Close]]/E564)),"-",LN(Table213[[#This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IF(ISERR(LN(Table213[[#This Row],[Close]]/E565)),"-",LN(Table213[[#This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IF(ISERR(LN(Table213[[#This Row],[Close]]/E566)),"-",LN(Table213[[#This Row],[Close]]/E566))</f>
        <v>-3.0742473508770931E-2</v>
      </c>
    </row>
    <row r="568" spans="1:8" x14ac:dyDescent="0.3">
      <c r="A568" s="2">
        <v>43943</v>
      </c>
      <c r="B568" s="1">
        <v>9026.75</v>
      </c>
      <c r="C568" s="1">
        <v>9209.75</v>
      </c>
      <c r="D568" s="1">
        <v>8946.25</v>
      </c>
      <c r="E568" s="1">
        <v>9187.2999999999993</v>
      </c>
      <c r="F568" s="1">
        <v>734383388</v>
      </c>
      <c r="G568" s="1">
        <v>33981.82</v>
      </c>
      <c r="H568" s="3">
        <f>IF(ISERR(LN(Table213[[#This Row],[Close]]/E567)),"-",LN(Table213[[#This Row],[Close]]/E567))</f>
        <v>2.2660756382103509E-2</v>
      </c>
    </row>
    <row r="569" spans="1:8" x14ac:dyDescent="0.3">
      <c r="A569" s="2">
        <v>43944</v>
      </c>
      <c r="B569" s="1">
        <v>9232.35</v>
      </c>
      <c r="C569" s="1">
        <v>9343.6</v>
      </c>
      <c r="D569" s="1">
        <v>9170.15</v>
      </c>
      <c r="E569" s="1">
        <v>9313.9</v>
      </c>
      <c r="F569" s="1">
        <v>666650462</v>
      </c>
      <c r="G569" s="1">
        <v>30270.55</v>
      </c>
      <c r="H569" s="3">
        <f>IF(ISERR(LN(Table213[[#This Row],[Close]]/E568)),"-",LN(Table213[[#This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IF(ISERR(LN(Table213[[#This Row],[Close]]/E569)),"-",LN(Table213[[#This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IF(ISERR(LN(Table213[[#This Row],[Close]]/E570)),"-",LN(Table213[[#This Row],[Close]]/E570))</f>
        <v>1.3874722895871999E-2</v>
      </c>
    </row>
    <row r="572" spans="1:8" x14ac:dyDescent="0.3">
      <c r="A572" s="2">
        <v>43949</v>
      </c>
      <c r="B572" s="1">
        <v>9389.7999999999993</v>
      </c>
      <c r="C572" s="1">
        <v>9404.4</v>
      </c>
      <c r="D572" s="1">
        <v>9260</v>
      </c>
      <c r="E572" s="1">
        <v>9380.9</v>
      </c>
      <c r="F572" s="1">
        <v>614548983</v>
      </c>
      <c r="G572" s="1">
        <v>30091.41</v>
      </c>
      <c r="H572" s="3">
        <f>IF(ISERR(LN(Table213[[#This Row],[Close]]/E571)),"-",LN(Table213[[#This Row],[Close]]/E571))</f>
        <v>1.0566346325391251E-2</v>
      </c>
    </row>
    <row r="573" spans="1:8" x14ac:dyDescent="0.3">
      <c r="A573" s="2">
        <v>43950</v>
      </c>
      <c r="B573" s="1">
        <v>9408.6</v>
      </c>
      <c r="C573" s="1">
        <v>9599.85</v>
      </c>
      <c r="D573" s="1">
        <v>9392.35</v>
      </c>
      <c r="E573" s="1">
        <v>9553.35</v>
      </c>
      <c r="F573" s="1">
        <v>653026950</v>
      </c>
      <c r="G573" s="1">
        <v>31673.23</v>
      </c>
      <c r="H573" s="3">
        <f>IF(ISERR(LN(Table213[[#This Row],[Close]]/E572)),"-",LN(Table213[[#This Row],[Close]]/E572))</f>
        <v>1.821617107952879E-2</v>
      </c>
    </row>
    <row r="574" spans="1:8" x14ac:dyDescent="0.3">
      <c r="A574" s="2">
        <v>43951</v>
      </c>
      <c r="B574" s="1">
        <v>9753.5</v>
      </c>
      <c r="C574" s="1">
        <v>9889.0499999999993</v>
      </c>
      <c r="D574" s="1">
        <v>9731.5</v>
      </c>
      <c r="E574" s="1">
        <v>9859.9</v>
      </c>
      <c r="F574" s="1">
        <v>931173802</v>
      </c>
      <c r="G574" s="1">
        <v>39332.46</v>
      </c>
      <c r="H574" s="3">
        <f>IF(ISERR(LN(Table213[[#This Row],[Close]]/E573)),"-",LN(Table213[[#This Row],[Close]]/E573))</f>
        <v>3.158414825312425E-2</v>
      </c>
    </row>
    <row r="575" spans="1:8" x14ac:dyDescent="0.3">
      <c r="A575" s="2">
        <v>43955</v>
      </c>
      <c r="B575" s="1">
        <v>9533.5</v>
      </c>
      <c r="C575" s="1">
        <v>9533.5</v>
      </c>
      <c r="D575" s="1">
        <v>9266.9500000000007</v>
      </c>
      <c r="E575" s="1">
        <v>9293.5</v>
      </c>
      <c r="F575" s="1">
        <v>687487134</v>
      </c>
      <c r="G575" s="1">
        <v>29785.95</v>
      </c>
      <c r="H575" s="3">
        <f>IF(ISERR(LN(Table213[[#This Row],[Close]]/E574)),"-",LN(Table213[[#This Row],[Close]]/E574))</f>
        <v>-5.9160795509013528E-2</v>
      </c>
    </row>
    <row r="576" spans="1:8" x14ac:dyDescent="0.3">
      <c r="A576" s="2">
        <v>43956</v>
      </c>
      <c r="B576" s="1">
        <v>9429.4</v>
      </c>
      <c r="C576" s="1">
        <v>9450.9</v>
      </c>
      <c r="D576" s="1">
        <v>9190.75</v>
      </c>
      <c r="E576" s="1">
        <v>9205.6</v>
      </c>
      <c r="F576" s="1">
        <v>725196178</v>
      </c>
      <c r="G576" s="1">
        <v>29700.2</v>
      </c>
      <c r="H576" s="3">
        <f>IF(ISERR(LN(Table213[[#This Row],[Close]]/E575)),"-",LN(Table213[[#This Row],[Close]]/E575))</f>
        <v>-9.5032365391587315E-3</v>
      </c>
    </row>
    <row r="577" spans="1:8" x14ac:dyDescent="0.3">
      <c r="A577" s="2">
        <v>43957</v>
      </c>
      <c r="B577" s="1">
        <v>9226.7999999999993</v>
      </c>
      <c r="C577" s="1">
        <v>9346.9</v>
      </c>
      <c r="D577" s="1">
        <v>9116.5</v>
      </c>
      <c r="E577" s="1">
        <v>9270.9</v>
      </c>
      <c r="F577" s="1">
        <v>722185448</v>
      </c>
      <c r="G577" s="1">
        <v>30798.1</v>
      </c>
      <c r="H577" s="3">
        <f>IF(ISERR(LN(Table213[[#This Row],[Close]]/E576)),"-",LN(Table213[[#This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IF(ISERR(LN(Table213[[#This Row],[Close]]/E577)),"-",LN(Table213[[#This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IF(ISERR(LN(Table213[[#This Row],[Close]]/E578)),"-",LN(Table213[[#This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IF(ISERR(LN(Table213[[#This Row],[Close]]/E579)),"-",LN(Table213[[#This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IF(ISERR(LN(Table213[[#This Row],[Close]]/E580)),"-",LN(Table213[[#This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IF(ISERR(LN(Table213[[#This Row],[Close]]/E581)),"-",LN(Table213[[#This Row],[Close]]/E581))</f>
        <v>2.0129742512240333E-2</v>
      </c>
    </row>
    <row r="583" spans="1:8" x14ac:dyDescent="0.3">
      <c r="A583" s="2">
        <v>43965</v>
      </c>
      <c r="B583" s="1">
        <v>9213.9500000000007</v>
      </c>
      <c r="C583" s="1">
        <v>9281.1</v>
      </c>
      <c r="D583" s="1">
        <v>9119.75</v>
      </c>
      <c r="E583" s="1">
        <v>9142.75</v>
      </c>
      <c r="F583" s="1">
        <v>602555564</v>
      </c>
      <c r="G583" s="1">
        <v>29541.59</v>
      </c>
      <c r="H583" s="3">
        <f>IF(ISERR(LN(Table213[[#This Row],[Close]]/E582)),"-",LN(Table213[[#This Row],[Close]]/E582))</f>
        <v>-2.5996940751458281E-2</v>
      </c>
    </row>
    <row r="584" spans="1:8" x14ac:dyDescent="0.3">
      <c r="A584" s="2">
        <v>43966</v>
      </c>
      <c r="B584" s="1">
        <v>9182.4</v>
      </c>
      <c r="C584" s="1">
        <v>9182.4</v>
      </c>
      <c r="D584" s="1">
        <v>9050</v>
      </c>
      <c r="E584" s="1">
        <v>9136.85</v>
      </c>
      <c r="F584" s="1">
        <v>575857112</v>
      </c>
      <c r="G584" s="1">
        <v>25847.33</v>
      </c>
      <c r="H584" s="3">
        <f>IF(ISERR(LN(Table213[[#This Row],[Close]]/E583)),"-",LN(Table213[[#This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IF(ISERR(LN(Table213[[#This Row],[Close]]/E584)),"-",LN(Table213[[#This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IF(ISERR(LN(Table213[[#This Row],[Close]]/E585)),"-",LN(Table213[[#This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IF(ISERR(LN(Table213[[#This Row],[Close]]/E586)),"-",LN(Table213[[#This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IF(ISERR(LN(Table213[[#This Row],[Close]]/E587)),"-",LN(Table213[[#This Row],[Close]]/E587))</f>
        <v>4.3691740573838051E-3</v>
      </c>
    </row>
    <row r="589" spans="1:8" x14ac:dyDescent="0.3">
      <c r="A589" s="2">
        <v>43973</v>
      </c>
      <c r="B589" s="1">
        <v>9067.9</v>
      </c>
      <c r="C589" s="1">
        <v>9149.6</v>
      </c>
      <c r="D589" s="1">
        <v>8968.5499999999993</v>
      </c>
      <c r="E589" s="1">
        <v>9039.25</v>
      </c>
      <c r="F589" s="1">
        <v>675759336</v>
      </c>
      <c r="G589" s="1">
        <v>31625.47</v>
      </c>
      <c r="H589" s="3">
        <f>IF(ISERR(LN(Table213[[#This Row],[Close]]/E588)),"-",LN(Table213[[#This Row],[Close]]/E588))</f>
        <v>-7.3847846008156101E-3</v>
      </c>
    </row>
    <row r="590" spans="1:8" x14ac:dyDescent="0.3">
      <c r="A590" s="2">
        <v>43977</v>
      </c>
      <c r="B590" s="1">
        <v>9099.75</v>
      </c>
      <c r="C590" s="1">
        <v>9161.65</v>
      </c>
      <c r="D590" s="1">
        <v>8996.65</v>
      </c>
      <c r="E590" s="1">
        <v>9029.0499999999993</v>
      </c>
      <c r="F590" s="1">
        <v>654959960</v>
      </c>
      <c r="G590" s="1">
        <v>30871.59</v>
      </c>
      <c r="H590" s="3">
        <f>IF(ISERR(LN(Table213[[#This Row],[Close]]/E589)),"-",LN(Table213[[#This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IF(ISERR(LN(Table213[[#This Row],[Close]]/E590)),"-",LN(Table213[[#This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IF(ISERR(LN(Table213[[#This Row],[Close]]/E591)),"-",LN(Table213[[#This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IF(ISERR(LN(Table213[[#This Row],[Close]]/E592)),"-",LN(Table213[[#This Row],[Close]]/E592))</f>
        <v>9.4597567584245815E-3</v>
      </c>
    </row>
    <row r="594" spans="1:8" x14ac:dyDescent="0.3">
      <c r="A594" s="2">
        <v>43983</v>
      </c>
      <c r="B594" s="1">
        <v>9726.85</v>
      </c>
      <c r="C594" s="1">
        <v>9931.6</v>
      </c>
      <c r="D594" s="1">
        <v>9706.9500000000007</v>
      </c>
      <c r="E594" s="1">
        <v>9826.15</v>
      </c>
      <c r="F594" s="1">
        <v>794183122</v>
      </c>
      <c r="G594" s="1">
        <v>38096.92</v>
      </c>
      <c r="H594" s="3">
        <f>IF(ISERR(LN(Table213[[#This Row],[Close]]/E593)),"-",LN(Table213[[#This Row],[Close]]/E593))</f>
        <v>2.5338292519217084E-2</v>
      </c>
    </row>
    <row r="595" spans="1:8" x14ac:dyDescent="0.3">
      <c r="A595" s="2">
        <v>43984</v>
      </c>
      <c r="B595" s="1">
        <v>9880.85</v>
      </c>
      <c r="C595" s="1">
        <v>9995.6</v>
      </c>
      <c r="D595" s="1">
        <v>9824.0499999999993</v>
      </c>
      <c r="E595" s="1">
        <v>9979.1</v>
      </c>
      <c r="F595" s="1">
        <v>770192848</v>
      </c>
      <c r="G595" s="1">
        <v>36723.11</v>
      </c>
      <c r="H595" s="3">
        <f>IF(ISERR(LN(Table213[[#This Row],[Close]]/E594)),"-",LN(Table213[[#This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IF(ISERR(LN(Table213[[#This Row],[Close]]/E595)),"-",LN(Table213[[#This Row],[Close]]/E595))</f>
        <v>8.2283224537368568E-3</v>
      </c>
    </row>
    <row r="597" spans="1:8" x14ac:dyDescent="0.3">
      <c r="A597" s="2">
        <v>43986</v>
      </c>
      <c r="B597" s="1">
        <v>10054.25</v>
      </c>
      <c r="C597" s="1">
        <v>10123.85</v>
      </c>
      <c r="D597" s="1">
        <v>9944.25</v>
      </c>
      <c r="E597" s="1">
        <v>10029.1</v>
      </c>
      <c r="F597" s="1">
        <v>775106567</v>
      </c>
      <c r="G597" s="1">
        <v>36399.040000000001</v>
      </c>
      <c r="H597" s="3">
        <f>IF(ISERR(LN(Table213[[#This Row],[Close]]/E596)),"-",LN(Table213[[#This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IF(ISERR(LN(Table213[[#This Row],[Close]]/E597)),"-",LN(Table213[[#This Row],[Close]]/E597))</f>
        <v>1.120914010549148E-2</v>
      </c>
    </row>
    <row r="599" spans="1:8" x14ac:dyDescent="0.3">
      <c r="A599" s="2">
        <v>43990</v>
      </c>
      <c r="B599" s="1">
        <v>10326.75</v>
      </c>
      <c r="C599" s="1">
        <v>10328.5</v>
      </c>
      <c r="D599" s="1">
        <v>10120.25</v>
      </c>
      <c r="E599" s="1">
        <v>10167.450000000001</v>
      </c>
      <c r="F599" s="1">
        <v>936485541</v>
      </c>
      <c r="G599" s="1">
        <v>37819.06</v>
      </c>
      <c r="H599" s="3">
        <f>IF(ISERR(LN(Table213[[#This Row],[Close]]/E598)),"-",LN(Table213[[#This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IF(ISERR(LN(Table213[[#This Row],[Close]]/E599)),"-",LN(Table213[[#This Row],[Close]]/E599))</f>
        <v>-1.1952195553601492E-2</v>
      </c>
    </row>
    <row r="601" spans="1:8" x14ac:dyDescent="0.3">
      <c r="A601" s="2">
        <v>43992</v>
      </c>
      <c r="B601" s="1">
        <v>10072.6</v>
      </c>
      <c r="C601" s="1">
        <v>10148.75</v>
      </c>
      <c r="D601" s="1">
        <v>10036.85</v>
      </c>
      <c r="E601" s="1">
        <v>10116.15</v>
      </c>
      <c r="F601" s="1">
        <v>632383068</v>
      </c>
      <c r="G601" s="1">
        <v>28485.47</v>
      </c>
      <c r="H601" s="3">
        <f>IF(ISERR(LN(Table213[[#This Row],[Close]]/E600)),"-",LN(Table213[[#This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IF(ISERR(LN(Table213[[#This Row],[Close]]/E601)),"-",LN(Table213[[#This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IF(ISERR(LN(Table213[[#This Row],[Close]]/E602)),"-",LN(Table213[[#This Row],[Close]]/E602))</f>
        <v>7.1346573571307781E-3</v>
      </c>
    </row>
    <row r="604" spans="1:8" x14ac:dyDescent="0.3">
      <c r="A604" s="2">
        <v>43997</v>
      </c>
      <c r="B604" s="1">
        <v>9919.35</v>
      </c>
      <c r="C604" s="1">
        <v>9943.35</v>
      </c>
      <c r="D604" s="1">
        <v>9726.35</v>
      </c>
      <c r="E604" s="1">
        <v>9813.7000000000007</v>
      </c>
      <c r="F604" s="1">
        <v>716053036</v>
      </c>
      <c r="G604" s="1">
        <v>31926.65</v>
      </c>
      <c r="H604" s="3">
        <f>IF(ISERR(LN(Table213[[#This Row],[Close]]/E603)),"-",LN(Table213[[#This Row],[Close]]/E603))</f>
        <v>-1.6092045671383177E-2</v>
      </c>
    </row>
    <row r="605" spans="1:8" x14ac:dyDescent="0.3">
      <c r="A605" s="2">
        <v>43998</v>
      </c>
      <c r="B605" s="1">
        <v>10014.799999999999</v>
      </c>
      <c r="C605" s="1">
        <v>10046.15</v>
      </c>
      <c r="D605" s="1">
        <v>9728.5</v>
      </c>
      <c r="E605" s="1">
        <v>9914</v>
      </c>
      <c r="F605" s="1">
        <v>899895044</v>
      </c>
      <c r="G605" s="1">
        <v>36257.89</v>
      </c>
      <c r="H605" s="3">
        <f>IF(ISERR(LN(Table213[[#This Row],[Close]]/E604)),"-",LN(Table213[[#This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IF(ISERR(LN(Table213[[#This Row],[Close]]/E605)),"-",LN(Table213[[#This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IF(ISERR(LN(Table213[[#This Row],[Close]]/E606)),"-",LN(Table213[[#This Row],[Close]]/E606))</f>
        <v>2.1079447494686824E-2</v>
      </c>
    </row>
    <row r="608" spans="1:8" x14ac:dyDescent="0.3">
      <c r="A608" s="2">
        <v>44001</v>
      </c>
      <c r="B608" s="1">
        <v>10119</v>
      </c>
      <c r="C608" s="1">
        <v>10272.4</v>
      </c>
      <c r="D608" s="1">
        <v>10072.65</v>
      </c>
      <c r="E608" s="1">
        <v>10244.4</v>
      </c>
      <c r="F608" s="1">
        <v>892096343</v>
      </c>
      <c r="G608" s="1">
        <v>48103.56</v>
      </c>
      <c r="H608" s="3">
        <f>IF(ISERR(LN(Table213[[#This Row],[Close]]/E607)),"-",LN(Table213[[#This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IF(ISERR(LN(Table213[[#This Row],[Close]]/E608)),"-",LN(Table213[[#This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IF(ISERR(LN(Table213[[#This Row],[Close]]/E609)),"-",LN(Table213[[#This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IF(ISERR(LN(Table213[[#This Row],[Close]]/E610)),"-",LN(Table213[[#This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IF(ISERR(LN(Table213[[#This Row],[Close]]/E611)),"-",LN(Table213[[#This Row],[Close]]/E611))</f>
        <v>-1.5926817712496291E-3</v>
      </c>
    </row>
    <row r="613" spans="1:8" x14ac:dyDescent="0.3">
      <c r="A613" s="2">
        <v>44008</v>
      </c>
      <c r="B613" s="1">
        <v>10378.9</v>
      </c>
      <c r="C613" s="1">
        <v>10409.85</v>
      </c>
      <c r="D613" s="1">
        <v>10311.25</v>
      </c>
      <c r="E613" s="1">
        <v>10383</v>
      </c>
      <c r="F613" s="1">
        <v>671910159</v>
      </c>
      <c r="G613" s="1">
        <v>31841.68</v>
      </c>
      <c r="H613" s="3">
        <f>IF(ISERR(LN(Table213[[#This Row],[Close]]/E612)),"-",LN(Table213[[#This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IF(ISERR(LN(Table213[[#This Row],[Close]]/E613)),"-",LN(Table213[[#This Row],[Close]]/E613))</f>
        <v>-6.8227986772304633E-3</v>
      </c>
    </row>
    <row r="615" spans="1:8" x14ac:dyDescent="0.3">
      <c r="A615" s="2">
        <v>44012</v>
      </c>
      <c r="B615" s="1">
        <v>10382.6</v>
      </c>
      <c r="C615" s="1">
        <v>10401.049999999999</v>
      </c>
      <c r="D615" s="1">
        <v>10267.35</v>
      </c>
      <c r="E615" s="1">
        <v>10302.1</v>
      </c>
      <c r="F615" s="1">
        <v>556238560</v>
      </c>
      <c r="G615" s="1">
        <v>27342.55</v>
      </c>
      <c r="H615" s="3">
        <f>IF(ISERR(LN(Table213[[#This Row],[Close]]/E614)),"-",LN(Table213[[#This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IF(ISERR(LN(Table213[[#This Row],[Close]]/E615)),"-",LN(Table213[[#This Row],[Close]]/E615))</f>
        <v>1.2343304915724197E-2</v>
      </c>
    </row>
    <row r="617" spans="1:8" x14ac:dyDescent="0.3">
      <c r="A617" s="2">
        <v>44014</v>
      </c>
      <c r="B617" s="1">
        <v>10493.05</v>
      </c>
      <c r="C617" s="1">
        <v>10598.2</v>
      </c>
      <c r="D617" s="1">
        <v>10485.549999999999</v>
      </c>
      <c r="E617" s="1">
        <v>10551.7</v>
      </c>
      <c r="F617" s="1">
        <v>597423931</v>
      </c>
      <c r="G617" s="1">
        <v>31235.17</v>
      </c>
      <c r="H617" s="3">
        <f>IF(ISERR(LN(Table213[[#This Row],[Close]]/E616)),"-",LN(Table213[[#This Row],[Close]]/E616))</f>
        <v>1.1595921516546171E-2</v>
      </c>
    </row>
    <row r="618" spans="1:8" x14ac:dyDescent="0.3">
      <c r="A618" s="2">
        <v>44015</v>
      </c>
      <c r="B618" s="1">
        <v>10614.95</v>
      </c>
      <c r="C618" s="1">
        <v>10631.3</v>
      </c>
      <c r="D618" s="1">
        <v>10562.65</v>
      </c>
      <c r="E618" s="1">
        <v>10607.35</v>
      </c>
      <c r="F618" s="1">
        <v>525190704</v>
      </c>
      <c r="G618" s="1">
        <v>25186.39</v>
      </c>
      <c r="H618" s="3">
        <f>IF(ISERR(LN(Table213[[#This Row],[Close]]/E617)),"-",LN(Table213[[#This Row],[Close]]/E617))</f>
        <v>5.2601726747523682E-3</v>
      </c>
    </row>
    <row r="619" spans="1:8" x14ac:dyDescent="0.3">
      <c r="A619" s="2">
        <v>44018</v>
      </c>
      <c r="B619" s="1">
        <v>10723.85</v>
      </c>
      <c r="C619" s="1">
        <v>10811.4</v>
      </c>
      <c r="D619" s="1">
        <v>10695.1</v>
      </c>
      <c r="E619" s="1">
        <v>10763.65</v>
      </c>
      <c r="F619" s="1">
        <v>571212914</v>
      </c>
      <c r="G619" s="1">
        <v>29857.54</v>
      </c>
      <c r="H619" s="3">
        <f>IF(ISERR(LN(Table213[[#This Row],[Close]]/E618)),"-",LN(Table213[[#This Row],[Close]]/E618))</f>
        <v>1.4627559486280819E-2</v>
      </c>
    </row>
    <row r="620" spans="1:8" x14ac:dyDescent="0.3">
      <c r="A620" s="2">
        <v>44019</v>
      </c>
      <c r="B620" s="1">
        <v>10802.85</v>
      </c>
      <c r="C620" s="1">
        <v>10813.8</v>
      </c>
      <c r="D620" s="1">
        <v>10689.7</v>
      </c>
      <c r="E620" s="1">
        <v>10799.65</v>
      </c>
      <c r="F620" s="1">
        <v>636764929</v>
      </c>
      <c r="G620" s="1">
        <v>36502.370000000003</v>
      </c>
      <c r="H620" s="3">
        <f>IF(ISERR(LN(Table213[[#This Row],[Close]]/E619)),"-",LN(Table213[[#This Row],[Close]]/E619))</f>
        <v>3.3390096550110133E-3</v>
      </c>
    </row>
    <row r="621" spans="1:8" x14ac:dyDescent="0.3">
      <c r="A621" s="2">
        <v>44020</v>
      </c>
      <c r="B621" s="1">
        <v>10818.65</v>
      </c>
      <c r="C621" s="1">
        <v>10847.85</v>
      </c>
      <c r="D621" s="1">
        <v>10676.55</v>
      </c>
      <c r="E621" s="1">
        <v>10705.75</v>
      </c>
      <c r="F621" s="1">
        <v>767941333</v>
      </c>
      <c r="G621" s="1">
        <v>37676.339999999997</v>
      </c>
      <c r="H621" s="3">
        <f>IF(ISERR(LN(Table213[[#This Row],[Close]]/E620)),"-",LN(Table213[[#This Row],[Close]]/E620))</f>
        <v>-8.7327458908366285E-3</v>
      </c>
    </row>
    <row r="622" spans="1:8" x14ac:dyDescent="0.3">
      <c r="A622" s="2">
        <v>44021</v>
      </c>
      <c r="B622" s="1">
        <v>10755.55</v>
      </c>
      <c r="C622" s="1">
        <v>10836.85</v>
      </c>
      <c r="D622" s="1">
        <v>10733</v>
      </c>
      <c r="E622" s="1">
        <v>10813.45</v>
      </c>
      <c r="F622" s="1">
        <v>618652409</v>
      </c>
      <c r="G622" s="1">
        <v>31315.87</v>
      </c>
      <c r="H622" s="3">
        <f>IF(ISERR(LN(Table213[[#This Row],[Close]]/E621)),"-",LN(Table213[[#This Row],[Close]]/E621))</f>
        <v>1.000974936330002E-2</v>
      </c>
    </row>
    <row r="623" spans="1:8" x14ac:dyDescent="0.3">
      <c r="A623" s="2">
        <v>44022</v>
      </c>
      <c r="B623" s="1">
        <v>10764.1</v>
      </c>
      <c r="C623" s="1">
        <v>10819.4</v>
      </c>
      <c r="D623" s="1">
        <v>10713</v>
      </c>
      <c r="E623" s="1">
        <v>10768.05</v>
      </c>
      <c r="F623" s="1">
        <v>590705425</v>
      </c>
      <c r="G623" s="1">
        <v>31557.58</v>
      </c>
      <c r="H623" s="3">
        <f>IF(ISERR(LN(Table213[[#This Row],[Close]]/E622)),"-",LN(Table213[[#This Row],[Close]]/E622))</f>
        <v>-4.2073133906914339E-3</v>
      </c>
    </row>
    <row r="624" spans="1:8" x14ac:dyDescent="0.3">
      <c r="A624" s="2">
        <v>44025</v>
      </c>
      <c r="B624" s="1">
        <v>10851.85</v>
      </c>
      <c r="C624" s="1">
        <v>10894.05</v>
      </c>
      <c r="D624" s="1">
        <v>10756.05</v>
      </c>
      <c r="E624" s="1">
        <v>10802.7</v>
      </c>
      <c r="F624" s="1">
        <v>554050579</v>
      </c>
      <c r="G624" s="1">
        <v>30606.3</v>
      </c>
      <c r="H624" s="3">
        <f>IF(ISERR(LN(Table213[[#This Row],[Close]]/E623)),"-",LN(Table213[[#This Row],[Close]]/E623))</f>
        <v>3.2126866059741998E-3</v>
      </c>
    </row>
    <row r="625" spans="1:8" x14ac:dyDescent="0.3">
      <c r="A625" s="2">
        <v>44026</v>
      </c>
      <c r="B625" s="1">
        <v>10750.85</v>
      </c>
      <c r="C625" s="1">
        <v>10755.65</v>
      </c>
      <c r="D625" s="1">
        <v>10562.9</v>
      </c>
      <c r="E625" s="1">
        <v>10607.35</v>
      </c>
      <c r="F625" s="1">
        <v>532368699</v>
      </c>
      <c r="G625" s="1">
        <v>30902.47</v>
      </c>
      <c r="H625" s="3">
        <f>IF(ISERR(LN(Table213[[#This Row],[Close]]/E624)),"-",LN(Table213[[#This Row],[Close]]/E624))</f>
        <v>-1.8248945829038105E-2</v>
      </c>
    </row>
    <row r="626" spans="1:8" x14ac:dyDescent="0.3">
      <c r="A626" s="2">
        <v>44027</v>
      </c>
      <c r="B626" s="1">
        <v>10701</v>
      </c>
      <c r="C626" s="1">
        <v>10827.45</v>
      </c>
      <c r="D626" s="1">
        <v>10577.75</v>
      </c>
      <c r="E626" s="1">
        <v>10618.2</v>
      </c>
      <c r="F626" s="1">
        <v>715901258</v>
      </c>
      <c r="G626" s="1">
        <v>42376.03</v>
      </c>
      <c r="H626" s="3">
        <f>IF(ISERR(LN(Table213[[#This Row],[Close]]/E625)),"-",LN(Table213[[#This Row],[Close]]/E625))</f>
        <v>1.0223528667139743E-3</v>
      </c>
    </row>
    <row r="627" spans="1:8" x14ac:dyDescent="0.3">
      <c r="A627" s="2">
        <v>44028</v>
      </c>
      <c r="B627" s="1">
        <v>10706.2</v>
      </c>
      <c r="C627" s="1">
        <v>10755.3</v>
      </c>
      <c r="D627" s="1">
        <v>10595.2</v>
      </c>
      <c r="E627" s="1">
        <v>10739.95</v>
      </c>
      <c r="F627" s="1">
        <v>694402635</v>
      </c>
      <c r="G627" s="1">
        <v>41453.949999999997</v>
      </c>
      <c r="H627" s="3">
        <f>IF(ISERR(LN(Table213[[#This Row],[Close]]/E626)),"-",LN(Table213[[#This Row],[Close]]/E626))</f>
        <v>1.1400923653342283E-2</v>
      </c>
    </row>
    <row r="628" spans="1:8" x14ac:dyDescent="0.3">
      <c r="A628" s="2">
        <v>44029</v>
      </c>
      <c r="B628" s="1">
        <v>10752</v>
      </c>
      <c r="C628" s="1">
        <v>10933.45</v>
      </c>
      <c r="D628" s="1">
        <v>10749.65</v>
      </c>
      <c r="E628" s="1">
        <v>10901.7</v>
      </c>
      <c r="F628" s="1">
        <v>676881092</v>
      </c>
      <c r="G628" s="1">
        <v>35592.83</v>
      </c>
      <c r="H628" s="3">
        <f>IF(ISERR(LN(Table213[[#This Row],[Close]]/E627)),"-",LN(Table213[[#This Row],[Close]]/E627))</f>
        <v>1.4948306800439333E-2</v>
      </c>
    </row>
    <row r="629" spans="1:8" x14ac:dyDescent="0.3">
      <c r="A629" s="2">
        <v>44032</v>
      </c>
      <c r="B629" s="1">
        <v>10999.45</v>
      </c>
      <c r="C629" s="1">
        <v>11037.9</v>
      </c>
      <c r="D629" s="1">
        <v>10953</v>
      </c>
      <c r="E629" s="1">
        <v>11022.2</v>
      </c>
      <c r="F629" s="1">
        <v>554306867</v>
      </c>
      <c r="G629" s="1">
        <v>32738.639999999999</v>
      </c>
      <c r="H629" s="3">
        <f>IF(ISERR(LN(Table213[[#This Row],[Close]]/E628)),"-",LN(Table213[[#This Row],[Close]]/E628))</f>
        <v>1.0992680446704291E-2</v>
      </c>
    </row>
    <row r="630" spans="1:8" x14ac:dyDescent="0.3">
      <c r="A630" s="2">
        <v>44033</v>
      </c>
      <c r="B630" s="1">
        <v>11126.1</v>
      </c>
      <c r="C630" s="1">
        <v>11179.55</v>
      </c>
      <c r="D630" s="1">
        <v>11113.25</v>
      </c>
      <c r="E630" s="1">
        <v>11162.25</v>
      </c>
      <c r="F630" s="1">
        <v>771998838</v>
      </c>
      <c r="G630" s="1">
        <v>42461.89</v>
      </c>
      <c r="H630" s="3">
        <f>IF(ISERR(LN(Table213[[#This Row],[Close]]/E629)),"-",LN(Table213[[#This Row],[Close]]/E629))</f>
        <v>1.2626128711697352E-2</v>
      </c>
    </row>
    <row r="631" spans="1:8" x14ac:dyDescent="0.3">
      <c r="A631" s="2">
        <v>44034</v>
      </c>
      <c r="B631" s="1">
        <v>11231.2</v>
      </c>
      <c r="C631" s="1">
        <v>11238.1</v>
      </c>
      <c r="D631" s="1">
        <v>11056.55</v>
      </c>
      <c r="E631" s="1">
        <v>11132.6</v>
      </c>
      <c r="F631" s="1">
        <v>765074288</v>
      </c>
      <c r="G631" s="1">
        <v>41068.720000000001</v>
      </c>
      <c r="H631" s="3">
        <f>IF(ISERR(LN(Table213[[#This Row],[Close]]/E630)),"-",LN(Table213[[#This Row],[Close]]/E630))</f>
        <v>-2.6598086535778794E-3</v>
      </c>
    </row>
    <row r="632" spans="1:8" x14ac:dyDescent="0.3">
      <c r="A632" s="2">
        <v>44035</v>
      </c>
      <c r="B632" s="1">
        <v>11135</v>
      </c>
      <c r="C632" s="1">
        <v>11239.8</v>
      </c>
      <c r="D632" s="1">
        <v>11103.15</v>
      </c>
      <c r="E632" s="1">
        <v>11215.45</v>
      </c>
      <c r="F632" s="1">
        <v>621575333</v>
      </c>
      <c r="G632" s="1">
        <v>32744.93</v>
      </c>
      <c r="H632" s="3">
        <f>IF(ISERR(LN(Table213[[#This Row],[Close]]/E631)),"-",LN(Table213[[#This Row],[Close]]/E631))</f>
        <v>7.414551118342539E-3</v>
      </c>
    </row>
    <row r="633" spans="1:8" x14ac:dyDescent="0.3">
      <c r="A633" s="2">
        <v>44036</v>
      </c>
      <c r="B633" s="1">
        <v>11149.95</v>
      </c>
      <c r="C633" s="1">
        <v>11225.4</v>
      </c>
      <c r="D633" s="1">
        <v>11090.3</v>
      </c>
      <c r="E633" s="1">
        <v>11194.15</v>
      </c>
      <c r="F633" s="1">
        <v>678935175</v>
      </c>
      <c r="G633" s="1">
        <v>40217.17</v>
      </c>
      <c r="H633" s="3">
        <f>IF(ISERR(LN(Table213[[#This Row],[Close]]/E632)),"-",LN(Table213[[#This Row],[Close]]/E632))</f>
        <v>-1.9009715848837335E-3</v>
      </c>
    </row>
    <row r="634" spans="1:8" x14ac:dyDescent="0.3">
      <c r="A634" s="2">
        <v>44039</v>
      </c>
      <c r="B634" s="1">
        <v>11225</v>
      </c>
      <c r="C634" s="1">
        <v>11225</v>
      </c>
      <c r="D634" s="1">
        <v>11087.85</v>
      </c>
      <c r="E634" s="1">
        <v>11131.8</v>
      </c>
      <c r="F634" s="1">
        <v>588148687</v>
      </c>
      <c r="G634" s="1">
        <v>34539.730000000003</v>
      </c>
      <c r="H634" s="3">
        <f>IF(ISERR(LN(Table213[[#This Row],[Close]]/E633)),"-",LN(Table213[[#This Row],[Close]]/E633))</f>
        <v>-5.5854431363716118E-3</v>
      </c>
    </row>
    <row r="635" spans="1:8" x14ac:dyDescent="0.3">
      <c r="A635" s="2">
        <v>44040</v>
      </c>
      <c r="B635" s="1">
        <v>11154.1</v>
      </c>
      <c r="C635" s="1">
        <v>11317.75</v>
      </c>
      <c r="D635" s="1">
        <v>11151.4</v>
      </c>
      <c r="E635" s="1">
        <v>11300.55</v>
      </c>
      <c r="F635" s="1">
        <v>683891350</v>
      </c>
      <c r="G635" s="1">
        <v>38677.47</v>
      </c>
      <c r="H635" s="3">
        <f>IF(ISERR(LN(Table213[[#This Row],[Close]]/E634)),"-",LN(Table213[[#This Row],[Close]]/E634))</f>
        <v>1.504551982144569E-2</v>
      </c>
    </row>
    <row r="636" spans="1:8" x14ac:dyDescent="0.3">
      <c r="A636" s="2">
        <v>44041</v>
      </c>
      <c r="B636" s="1">
        <v>11276.9</v>
      </c>
      <c r="C636" s="1">
        <v>11341.4</v>
      </c>
      <c r="D636" s="1">
        <v>11149.75</v>
      </c>
      <c r="E636" s="1">
        <v>11202.85</v>
      </c>
      <c r="F636" s="1">
        <v>600726301</v>
      </c>
      <c r="G636" s="1">
        <v>38726.019999999997</v>
      </c>
      <c r="H636" s="3">
        <f>IF(ISERR(LN(Table213[[#This Row],[Close]]/E635)),"-",LN(Table213[[#This Row],[Close]]/E635))</f>
        <v>-8.6831868839774111E-3</v>
      </c>
    </row>
    <row r="637" spans="1:8" x14ac:dyDescent="0.3">
      <c r="A637" s="2">
        <v>44042</v>
      </c>
      <c r="B637" s="1">
        <v>11254.3</v>
      </c>
      <c r="C637" s="1">
        <v>11299.95</v>
      </c>
      <c r="D637" s="1">
        <v>11084.95</v>
      </c>
      <c r="E637" s="1">
        <v>11102.15</v>
      </c>
      <c r="F637" s="1">
        <v>677761342</v>
      </c>
      <c r="G637" s="1">
        <v>39150.44</v>
      </c>
      <c r="H637" s="3">
        <f>IF(ISERR(LN(Table213[[#This Row],[Close]]/E636)),"-",LN(Table213[[#This Row],[Close]]/E636))</f>
        <v>-9.0294269604375872E-3</v>
      </c>
    </row>
    <row r="638" spans="1:8" x14ac:dyDescent="0.3">
      <c r="A638" s="2">
        <v>44043</v>
      </c>
      <c r="B638" s="1">
        <v>11139.5</v>
      </c>
      <c r="C638" s="1">
        <v>11150.4</v>
      </c>
      <c r="D638" s="1">
        <v>11026.65</v>
      </c>
      <c r="E638" s="1">
        <v>11073.45</v>
      </c>
      <c r="F638" s="1">
        <v>642560311</v>
      </c>
      <c r="G638" s="1">
        <v>36220.089999999997</v>
      </c>
      <c r="H638" s="3">
        <f>IF(ISERR(LN(Table213[[#This Row],[Close]]/E637)),"-",LN(Table213[[#This Row],[Close]]/E637))</f>
        <v>-2.5884319724486563E-3</v>
      </c>
    </row>
    <row r="639" spans="1:8" x14ac:dyDescent="0.3">
      <c r="A639" s="2">
        <v>44046</v>
      </c>
      <c r="B639" s="1">
        <v>11057.55</v>
      </c>
      <c r="C639" s="1">
        <v>11058.05</v>
      </c>
      <c r="D639" s="1">
        <v>10882.25</v>
      </c>
      <c r="E639" s="1">
        <v>10891.6</v>
      </c>
      <c r="F639" s="1">
        <v>680929323</v>
      </c>
      <c r="G639" s="1">
        <v>31149.94</v>
      </c>
      <c r="H639" s="3">
        <f>IF(ISERR(LN(Table213[[#This Row],[Close]]/E638)),"-",LN(Table213[[#This Row],[Close]]/E638))</f>
        <v>-1.6558501347417372E-2</v>
      </c>
    </row>
    <row r="640" spans="1:8" x14ac:dyDescent="0.3">
      <c r="A640" s="2">
        <v>44047</v>
      </c>
      <c r="B640" s="1">
        <v>10946.65</v>
      </c>
      <c r="C640" s="1">
        <v>11112.25</v>
      </c>
      <c r="D640" s="1">
        <v>10908.1</v>
      </c>
      <c r="E640" s="1">
        <v>11095.25</v>
      </c>
      <c r="F640" s="1">
        <v>625738313</v>
      </c>
      <c r="G640" s="1">
        <v>35357.96</v>
      </c>
      <c r="H640" s="3">
        <f>IF(ISERR(LN(Table213[[#This Row],[Close]]/E639)),"-",LN(Table213[[#This Row],[Close]]/E639))</f>
        <v>1.8525238867160679E-2</v>
      </c>
    </row>
    <row r="641" spans="1:8" x14ac:dyDescent="0.3">
      <c r="A641" s="2">
        <v>44048</v>
      </c>
      <c r="B641" s="1">
        <v>11155.75</v>
      </c>
      <c r="C641" s="1">
        <v>11225.65</v>
      </c>
      <c r="D641" s="1">
        <v>11064.05</v>
      </c>
      <c r="E641" s="1">
        <v>11101.65</v>
      </c>
      <c r="F641" s="1">
        <v>667639446</v>
      </c>
      <c r="G641" s="1">
        <v>34894.58</v>
      </c>
      <c r="H641" s="3">
        <f>IF(ISERR(LN(Table213[[#This Row],[Close]]/E640)),"-",LN(Table213[[#This Row],[Close]]/E640))</f>
        <v>5.7665711674614829E-4</v>
      </c>
    </row>
    <row r="642" spans="1:8" x14ac:dyDescent="0.3">
      <c r="A642" s="2">
        <v>44049</v>
      </c>
      <c r="B642" s="1">
        <v>11185.7</v>
      </c>
      <c r="C642" s="1">
        <v>11256.8</v>
      </c>
      <c r="D642" s="1">
        <v>11127.3</v>
      </c>
      <c r="E642" s="1">
        <v>11200.15</v>
      </c>
      <c r="F642" s="1">
        <v>600374615</v>
      </c>
      <c r="G642" s="1">
        <v>31501.08</v>
      </c>
      <c r="H642" s="3">
        <f>IF(ISERR(LN(Table213[[#This Row],[Close]]/E641)),"-",LN(Table213[[#This Row],[Close]]/E641))</f>
        <v>8.8334251486867181E-3</v>
      </c>
    </row>
    <row r="643" spans="1:8" x14ac:dyDescent="0.3">
      <c r="A643" s="2">
        <v>44050</v>
      </c>
      <c r="B643" s="1">
        <v>11186.65</v>
      </c>
      <c r="C643" s="1">
        <v>11231.9</v>
      </c>
      <c r="D643" s="1">
        <v>11142.05</v>
      </c>
      <c r="E643" s="1">
        <v>11214.05</v>
      </c>
      <c r="F643" s="1">
        <v>452629891</v>
      </c>
      <c r="G643" s="1">
        <v>27054.43</v>
      </c>
      <c r="H643" s="3">
        <f>IF(ISERR(LN(Table213[[#This Row],[Close]]/E642)),"-",LN(Table213[[#This Row],[Close]]/E642))</f>
        <v>1.2402853353563766E-3</v>
      </c>
    </row>
    <row r="644" spans="1:8" x14ac:dyDescent="0.3">
      <c r="A644" s="2">
        <v>44053</v>
      </c>
      <c r="B644" s="1">
        <v>11270.25</v>
      </c>
      <c r="C644" s="1">
        <v>11337.3</v>
      </c>
      <c r="D644" s="1">
        <v>11238</v>
      </c>
      <c r="E644" s="1">
        <v>11270.15</v>
      </c>
      <c r="F644" s="1">
        <v>491999534</v>
      </c>
      <c r="G644" s="1">
        <v>29108.25</v>
      </c>
      <c r="H644" s="3">
        <f>IF(ISERR(LN(Table213[[#This Row],[Close]]/E643)),"-",LN(Table213[[#This Row],[Close]]/E643))</f>
        <v>4.9901812309422651E-3</v>
      </c>
    </row>
    <row r="645" spans="1:8" x14ac:dyDescent="0.3">
      <c r="A645" s="2">
        <v>44054</v>
      </c>
      <c r="B645" s="1">
        <v>11322.25</v>
      </c>
      <c r="C645" s="1">
        <v>11373.6</v>
      </c>
      <c r="D645" s="1">
        <v>11299.15</v>
      </c>
      <c r="E645" s="1">
        <v>11322.5</v>
      </c>
      <c r="F645" s="1">
        <v>586084846</v>
      </c>
      <c r="G645" s="1">
        <v>30314.89</v>
      </c>
      <c r="H645" s="3">
        <f>IF(ISERR(LN(Table213[[#This Row],[Close]]/E644)),"-",LN(Table213[[#This Row],[Close]]/E644))</f>
        <v>4.6342588134252122E-3</v>
      </c>
    </row>
    <row r="646" spans="1:8" x14ac:dyDescent="0.3">
      <c r="A646" s="2">
        <v>44055</v>
      </c>
      <c r="B646" s="1">
        <v>11289</v>
      </c>
      <c r="C646" s="1">
        <v>11322</v>
      </c>
      <c r="D646" s="1">
        <v>11242.65</v>
      </c>
      <c r="E646" s="1">
        <v>11308.4</v>
      </c>
      <c r="F646" s="1">
        <v>609858960</v>
      </c>
      <c r="G646" s="1">
        <v>28088.09</v>
      </c>
      <c r="H646" s="3">
        <f>IF(ISERR(LN(Table213[[#This Row],[Close]]/E645)),"-",LN(Table213[[#This Row],[Close]]/E645))</f>
        <v>-1.246084055380327E-3</v>
      </c>
    </row>
    <row r="647" spans="1:8" x14ac:dyDescent="0.3">
      <c r="A647" s="2">
        <v>44056</v>
      </c>
      <c r="B647" s="1">
        <v>11334.85</v>
      </c>
      <c r="C647" s="1">
        <v>11359.3</v>
      </c>
      <c r="D647" s="1">
        <v>11269.95</v>
      </c>
      <c r="E647" s="1">
        <v>11300.45</v>
      </c>
      <c r="F647" s="1">
        <v>562355175</v>
      </c>
      <c r="G647" s="1">
        <v>26500.52</v>
      </c>
      <c r="H647" s="3">
        <f>IF(ISERR(LN(Table213[[#This Row],[Close]]/E646)),"-",LN(Table213[[#This Row],[Close]]/E646))</f>
        <v>-7.0326445862201709E-4</v>
      </c>
    </row>
    <row r="648" spans="1:8" x14ac:dyDescent="0.3">
      <c r="A648" s="2">
        <v>44057</v>
      </c>
      <c r="B648" s="1">
        <v>11353.3</v>
      </c>
      <c r="C648" s="1">
        <v>11366.25</v>
      </c>
      <c r="D648" s="1">
        <v>11111.45</v>
      </c>
      <c r="E648" s="1">
        <v>11178.4</v>
      </c>
      <c r="F648" s="1">
        <v>645109756</v>
      </c>
      <c r="G648" s="1">
        <v>31059.23</v>
      </c>
      <c r="H648" s="3">
        <f>IF(ISERR(LN(Table213[[#This Row],[Close]]/E647)),"-",LN(Table213[[#This Row],[Close]]/E647))</f>
        <v>-1.0859203150128484E-2</v>
      </c>
    </row>
    <row r="649" spans="1:8" x14ac:dyDescent="0.3">
      <c r="A649" s="2">
        <v>44060</v>
      </c>
      <c r="B649" s="1">
        <v>11248.9</v>
      </c>
      <c r="C649" s="1">
        <v>11267.1</v>
      </c>
      <c r="D649" s="1">
        <v>11144.5</v>
      </c>
      <c r="E649" s="1">
        <v>11247.1</v>
      </c>
      <c r="F649" s="1">
        <v>633963958</v>
      </c>
      <c r="G649" s="1">
        <v>27468.67</v>
      </c>
      <c r="H649" s="3">
        <f>IF(ISERR(LN(Table213[[#This Row],[Close]]/E648)),"-",LN(Table213[[#This Row],[Close]]/E648))</f>
        <v>6.126972858148093E-3</v>
      </c>
    </row>
    <row r="650" spans="1:8" x14ac:dyDescent="0.3">
      <c r="A650" s="2">
        <v>44061</v>
      </c>
      <c r="B650" s="1">
        <v>11259.8</v>
      </c>
      <c r="C650" s="1">
        <v>11401.7</v>
      </c>
      <c r="D650" s="1">
        <v>11253.15</v>
      </c>
      <c r="E650" s="1">
        <v>11385.35</v>
      </c>
      <c r="F650" s="1">
        <v>579242492</v>
      </c>
      <c r="G650" s="1">
        <v>27267.51</v>
      </c>
      <c r="H650" s="3">
        <f>IF(ISERR(LN(Table213[[#This Row],[Close]]/E649)),"-",LN(Table213[[#This Row],[Close]]/E649))</f>
        <v>1.2217123605577227E-2</v>
      </c>
    </row>
    <row r="651" spans="1:8" x14ac:dyDescent="0.3">
      <c r="A651" s="2">
        <v>44062</v>
      </c>
      <c r="B651" s="1">
        <v>11452.15</v>
      </c>
      <c r="C651" s="1">
        <v>11460.35</v>
      </c>
      <c r="D651" s="1">
        <v>11394.1</v>
      </c>
      <c r="E651" s="1">
        <v>11408.4</v>
      </c>
      <c r="F651" s="1">
        <v>626217997</v>
      </c>
      <c r="G651" s="1">
        <v>27528.12</v>
      </c>
      <c r="H651" s="3">
        <f>IF(ISERR(LN(Table213[[#This Row],[Close]]/E650)),"-",LN(Table213[[#This Row],[Close]]/E650))</f>
        <v>2.0224849230216792E-3</v>
      </c>
    </row>
    <row r="652" spans="1:8" x14ac:dyDescent="0.3">
      <c r="A652" s="2">
        <v>44063</v>
      </c>
      <c r="B652" s="1">
        <v>11317.45</v>
      </c>
      <c r="C652" s="1">
        <v>11361.45</v>
      </c>
      <c r="D652" s="1">
        <v>11289.8</v>
      </c>
      <c r="E652" s="1">
        <v>11312.2</v>
      </c>
      <c r="F652" s="1">
        <v>791587770</v>
      </c>
      <c r="G652" s="1">
        <v>27676.18</v>
      </c>
      <c r="H652" s="3">
        <f>IF(ISERR(LN(Table213[[#This Row],[Close]]/E651)),"-",LN(Table213[[#This Row],[Close]]/E651))</f>
        <v>-8.4681368334637991E-3</v>
      </c>
    </row>
    <row r="653" spans="1:8" x14ac:dyDescent="0.3">
      <c r="A653" s="2">
        <v>44064</v>
      </c>
      <c r="B653" s="1">
        <v>11409.65</v>
      </c>
      <c r="C653" s="1">
        <v>11418.5</v>
      </c>
      <c r="D653" s="1">
        <v>11362.2</v>
      </c>
      <c r="E653" s="1">
        <v>11371.6</v>
      </c>
      <c r="F653" s="1">
        <v>668719170</v>
      </c>
      <c r="G653" s="1">
        <v>26294.26</v>
      </c>
      <c r="H653" s="3">
        <f>IF(ISERR(LN(Table213[[#This Row],[Close]]/E652)),"-",LN(Table213[[#This Row],[Close]]/E652))</f>
        <v>5.2372297208920626E-3</v>
      </c>
    </row>
    <row r="654" spans="1:8" x14ac:dyDescent="0.3">
      <c r="A654" s="2">
        <v>44067</v>
      </c>
      <c r="B654" s="1">
        <v>11412</v>
      </c>
      <c r="C654" s="1">
        <v>11497.25</v>
      </c>
      <c r="D654" s="1">
        <v>11410.65</v>
      </c>
      <c r="E654" s="1">
        <v>11466.45</v>
      </c>
      <c r="F654" s="1">
        <v>532900535</v>
      </c>
      <c r="G654" s="1">
        <v>28920.84</v>
      </c>
      <c r="H654" s="3">
        <f>IF(ISERR(LN(Table213[[#This Row],[Close]]/E653)),"-",LN(Table213[[#This Row],[Close]]/E653))</f>
        <v>8.3063611256103259E-3</v>
      </c>
    </row>
    <row r="655" spans="1:8" x14ac:dyDescent="0.3">
      <c r="A655" s="2">
        <v>44068</v>
      </c>
      <c r="B655" s="1">
        <v>11513.1</v>
      </c>
      <c r="C655" s="1">
        <v>11525.9</v>
      </c>
      <c r="D655" s="1">
        <v>11423.35</v>
      </c>
      <c r="E655" s="1">
        <v>11472.25</v>
      </c>
      <c r="F655" s="1">
        <v>638152608</v>
      </c>
      <c r="G655" s="1">
        <v>28742.82</v>
      </c>
      <c r="H655" s="3">
        <f>IF(ISERR(LN(Table213[[#This Row],[Close]]/E654)),"-",LN(Table213[[#This Row],[Close]]/E654))</f>
        <v>5.0569562561106503E-4</v>
      </c>
    </row>
    <row r="656" spans="1:8" x14ac:dyDescent="0.3">
      <c r="A656" s="2">
        <v>44069</v>
      </c>
      <c r="B656" s="1">
        <v>11512.85</v>
      </c>
      <c r="C656" s="1">
        <v>11561.75</v>
      </c>
      <c r="D656" s="1">
        <v>11461.85</v>
      </c>
      <c r="E656" s="1">
        <v>11549.6</v>
      </c>
      <c r="F656" s="1">
        <v>743442521</v>
      </c>
      <c r="G656" s="1">
        <v>34852.01</v>
      </c>
      <c r="H656" s="3">
        <f>IF(ISERR(LN(Table213[[#This Row],[Close]]/E655)),"-",LN(Table213[[#This Row],[Close]]/E655))</f>
        <v>6.7197285239703015E-3</v>
      </c>
    </row>
    <row r="657" spans="1:8" x14ac:dyDescent="0.3">
      <c r="A657" s="2">
        <v>44070</v>
      </c>
      <c r="B657" s="1">
        <v>11609.3</v>
      </c>
      <c r="C657" s="1">
        <v>11617.35</v>
      </c>
      <c r="D657" s="1">
        <v>11540.6</v>
      </c>
      <c r="E657" s="1">
        <v>11559.25</v>
      </c>
      <c r="F657" s="1">
        <v>719776490</v>
      </c>
      <c r="G657" s="1">
        <v>31580.61</v>
      </c>
      <c r="H657" s="3">
        <f>IF(ISERR(LN(Table213[[#This Row],[Close]]/E656)),"-",LN(Table213[[#This Row],[Close]]/E656))</f>
        <v>8.3517791330367671E-4</v>
      </c>
    </row>
    <row r="658" spans="1:8" x14ac:dyDescent="0.3">
      <c r="A658" s="2">
        <v>44071</v>
      </c>
      <c r="B658" s="1">
        <v>11602.95</v>
      </c>
      <c r="C658" s="1">
        <v>11686.05</v>
      </c>
      <c r="D658" s="1">
        <v>11589.4</v>
      </c>
      <c r="E658" s="1">
        <v>11647.6</v>
      </c>
      <c r="F658" s="1">
        <v>806997707</v>
      </c>
      <c r="G658" s="1">
        <v>39349.919999999998</v>
      </c>
      <c r="H658" s="3">
        <f>IF(ISERR(LN(Table213[[#This Row],[Close]]/E657)),"-",LN(Table213[[#This Row],[Close]]/E657))</f>
        <v>7.614167958564083E-3</v>
      </c>
    </row>
    <row r="659" spans="1:8" x14ac:dyDescent="0.3">
      <c r="A659" s="2">
        <v>44074</v>
      </c>
      <c r="B659" s="1">
        <v>11777.55</v>
      </c>
      <c r="C659" s="1">
        <v>11794.25</v>
      </c>
      <c r="D659" s="1">
        <v>11325.85</v>
      </c>
      <c r="E659" s="1">
        <v>11387.5</v>
      </c>
      <c r="F659" s="1">
        <v>1371789450</v>
      </c>
      <c r="G659" s="1">
        <v>61668.55</v>
      </c>
      <c r="H659" s="3">
        <f>IF(ISERR(LN(Table213[[#This Row],[Close]]/E658)),"-",LN(Table213[[#This Row],[Close]]/E658))</f>
        <v>-2.2583887619258884E-2</v>
      </c>
    </row>
    <row r="660" spans="1:8" x14ac:dyDescent="0.3">
      <c r="A660" s="2">
        <v>44075</v>
      </c>
      <c r="B660" s="1">
        <v>11464.3</v>
      </c>
      <c r="C660" s="1">
        <v>11553.55</v>
      </c>
      <c r="D660" s="1">
        <v>11366.9</v>
      </c>
      <c r="E660" s="1">
        <v>11470.25</v>
      </c>
      <c r="F660" s="1">
        <v>783769555</v>
      </c>
      <c r="G660" s="1">
        <v>36752.54</v>
      </c>
      <c r="H660" s="3">
        <f>IF(ISERR(LN(Table213[[#This Row],[Close]]/E659)),"-",LN(Table213[[#This Row],[Close]]/E659))</f>
        <v>7.2404643072113339E-3</v>
      </c>
    </row>
    <row r="661" spans="1:8" x14ac:dyDescent="0.3">
      <c r="A661" s="2">
        <v>44076</v>
      </c>
      <c r="B661" s="1">
        <v>11478.55</v>
      </c>
      <c r="C661" s="1">
        <v>11554.75</v>
      </c>
      <c r="D661" s="1">
        <v>11430.4</v>
      </c>
      <c r="E661" s="1">
        <v>11535</v>
      </c>
      <c r="F661" s="1">
        <v>593494423</v>
      </c>
      <c r="G661" s="1">
        <v>27454.65</v>
      </c>
      <c r="H661" s="3">
        <f>IF(ISERR(LN(Table213[[#This Row],[Close]]/E660)),"-",LN(Table213[[#This Row],[Close]]/E660))</f>
        <v>5.6291647324288943E-3</v>
      </c>
    </row>
    <row r="662" spans="1:8" x14ac:dyDescent="0.3">
      <c r="A662" s="2">
        <v>44077</v>
      </c>
      <c r="B662" s="1">
        <v>11566.2</v>
      </c>
      <c r="C662" s="1">
        <v>11584.95</v>
      </c>
      <c r="D662" s="1">
        <v>11507.65</v>
      </c>
      <c r="E662" s="1">
        <v>11527.45</v>
      </c>
      <c r="F662" s="1">
        <v>607115212</v>
      </c>
      <c r="G662" s="1">
        <v>26868.26</v>
      </c>
      <c r="H662" s="3">
        <f>IF(ISERR(LN(Table213[[#This Row],[Close]]/E661)),"-",LN(Table213[[#This Row],[Close]]/E661))</f>
        <v>-6.5474399031464003E-4</v>
      </c>
    </row>
    <row r="663" spans="1:8" x14ac:dyDescent="0.3">
      <c r="A663" s="2">
        <v>44078</v>
      </c>
      <c r="B663" s="1">
        <v>11354.4</v>
      </c>
      <c r="C663" s="1">
        <v>11452.05</v>
      </c>
      <c r="D663" s="1">
        <v>11303.65</v>
      </c>
      <c r="E663" s="1">
        <v>11333.85</v>
      </c>
      <c r="F663" s="1">
        <v>681338905</v>
      </c>
      <c r="G663" s="1">
        <v>31746.86</v>
      </c>
      <c r="H663" s="3">
        <f>IF(ISERR(LN(Table213[[#This Row],[Close]]/E662)),"-",LN(Table213[[#This Row],[Close]]/E662))</f>
        <v>-1.6937324491168509E-2</v>
      </c>
    </row>
    <row r="664" spans="1:8" x14ac:dyDescent="0.3">
      <c r="A664" s="2">
        <v>44081</v>
      </c>
      <c r="B664" s="1">
        <v>11359.6</v>
      </c>
      <c r="C664" s="1">
        <v>11381.15</v>
      </c>
      <c r="D664" s="1">
        <v>11251.7</v>
      </c>
      <c r="E664" s="1">
        <v>11355.05</v>
      </c>
      <c r="F664" s="1">
        <v>560322964</v>
      </c>
      <c r="G664" s="1">
        <v>25959.82</v>
      </c>
      <c r="H664" s="3">
        <f>IF(ISERR(LN(Table213[[#This Row],[Close]]/E663)),"-",LN(Table213[[#This Row],[Close]]/E663))</f>
        <v>1.8687557501366183E-3</v>
      </c>
    </row>
    <row r="665" spans="1:8" x14ac:dyDescent="0.3">
      <c r="A665" s="2">
        <v>44082</v>
      </c>
      <c r="B665" s="1">
        <v>11378.55</v>
      </c>
      <c r="C665" s="1">
        <v>11437.25</v>
      </c>
      <c r="D665" s="1">
        <v>11290.45</v>
      </c>
      <c r="E665" s="1">
        <v>11317.35</v>
      </c>
      <c r="F665" s="1">
        <v>572239350</v>
      </c>
      <c r="G665" s="1">
        <v>27979.7</v>
      </c>
      <c r="H665" s="3">
        <f>IF(ISERR(LN(Table213[[#This Row],[Close]]/E664)),"-",LN(Table213[[#This Row],[Close]]/E664))</f>
        <v>-3.3256324646967609E-3</v>
      </c>
    </row>
    <row r="666" spans="1:8" x14ac:dyDescent="0.3">
      <c r="A666" s="2">
        <v>44083</v>
      </c>
      <c r="B666" s="1">
        <v>11218.6</v>
      </c>
      <c r="C666" s="1">
        <v>11298.15</v>
      </c>
      <c r="D666" s="1">
        <v>11185.15</v>
      </c>
      <c r="E666" s="1">
        <v>11278</v>
      </c>
      <c r="F666" s="1">
        <v>728880693</v>
      </c>
      <c r="G666" s="1">
        <v>32660.67</v>
      </c>
      <c r="H666" s="3">
        <f>IF(ISERR(LN(Table213[[#This Row],[Close]]/E665)),"-",LN(Table213[[#This Row],[Close]]/E665))</f>
        <v>-3.4830210446831823E-3</v>
      </c>
    </row>
    <row r="667" spans="1:8" x14ac:dyDescent="0.3">
      <c r="A667" s="2">
        <v>44084</v>
      </c>
      <c r="B667" s="1">
        <v>11363.3</v>
      </c>
      <c r="C667" s="1">
        <v>11464.05</v>
      </c>
      <c r="D667" s="1">
        <v>11327.4</v>
      </c>
      <c r="E667" s="1">
        <v>11449.25</v>
      </c>
      <c r="F667" s="1">
        <v>679419973</v>
      </c>
      <c r="G667" s="1">
        <v>39239.1</v>
      </c>
      <c r="H667" s="3">
        <f>IF(ISERR(LN(Table213[[#This Row],[Close]]/E666)),"-",LN(Table213[[#This Row],[Close]]/E666))</f>
        <v>1.507030028649042E-2</v>
      </c>
    </row>
    <row r="668" spans="1:8" x14ac:dyDescent="0.3">
      <c r="A668" s="2">
        <v>44085</v>
      </c>
      <c r="B668" s="1">
        <v>11447.8</v>
      </c>
      <c r="C668" s="1">
        <v>11493.5</v>
      </c>
      <c r="D668" s="1">
        <v>11419.9</v>
      </c>
      <c r="E668" s="1">
        <v>11464.45</v>
      </c>
      <c r="F668" s="1">
        <v>554789157</v>
      </c>
      <c r="G668" s="1">
        <v>29614.09</v>
      </c>
      <c r="H668" s="3">
        <f>IF(ISERR(LN(Table213[[#This Row],[Close]]/E667)),"-",LN(Table213[[#This Row],[Close]]/E667))</f>
        <v>1.3267173987232086E-3</v>
      </c>
    </row>
    <row r="669" spans="1:8" x14ac:dyDescent="0.3">
      <c r="A669" s="2">
        <v>44088</v>
      </c>
      <c r="B669" s="1">
        <v>11540.15</v>
      </c>
      <c r="C669" s="1">
        <v>11568.9</v>
      </c>
      <c r="D669" s="1">
        <v>11383.55</v>
      </c>
      <c r="E669" s="1">
        <v>11440.05</v>
      </c>
      <c r="F669" s="1">
        <v>642270123</v>
      </c>
      <c r="G669" s="1">
        <v>33996.94</v>
      </c>
      <c r="H669" s="3">
        <f>IF(ISERR(LN(Table213[[#This Row],[Close]]/E668)),"-",LN(Table213[[#This Row],[Close]]/E668))</f>
        <v>-2.1305864987327225E-3</v>
      </c>
    </row>
    <row r="670" spans="1:8" x14ac:dyDescent="0.3">
      <c r="A670" s="2">
        <v>44089</v>
      </c>
      <c r="B670" s="1">
        <v>11487.2</v>
      </c>
      <c r="C670" s="1">
        <v>11535.95</v>
      </c>
      <c r="D670" s="1">
        <v>11442.25</v>
      </c>
      <c r="E670" s="1">
        <v>11521.8</v>
      </c>
      <c r="F670" s="1">
        <v>506667239</v>
      </c>
      <c r="G670" s="1">
        <v>28054.51</v>
      </c>
      <c r="H670" s="3">
        <f>IF(ISERR(LN(Table213[[#This Row],[Close]]/E669)),"-",LN(Table213[[#This Row],[Close]]/E669))</f>
        <v>7.1205364905140263E-3</v>
      </c>
    </row>
    <row r="671" spans="1:8" x14ac:dyDescent="0.3">
      <c r="A671" s="2">
        <v>44090</v>
      </c>
      <c r="B671" s="1">
        <v>11538.45</v>
      </c>
      <c r="C671" s="1">
        <v>11618.1</v>
      </c>
      <c r="D671" s="1">
        <v>11516.75</v>
      </c>
      <c r="E671" s="1">
        <v>11604.55</v>
      </c>
      <c r="F671" s="1">
        <v>527804775</v>
      </c>
      <c r="G671" s="1">
        <v>27629.71</v>
      </c>
      <c r="H671" s="3">
        <f>IF(ISERR(LN(Table213[[#This Row],[Close]]/E670)),"-",LN(Table213[[#This Row],[Close]]/E670))</f>
        <v>7.1563695231040263E-3</v>
      </c>
    </row>
    <row r="672" spans="1:8" x14ac:dyDescent="0.3">
      <c r="A672" s="2">
        <v>44091</v>
      </c>
      <c r="B672" s="1">
        <v>11539.4</v>
      </c>
      <c r="C672" s="1">
        <v>11587.2</v>
      </c>
      <c r="D672" s="1">
        <v>11498.5</v>
      </c>
      <c r="E672" s="1">
        <v>11516.1</v>
      </c>
      <c r="F672" s="1">
        <v>517729494</v>
      </c>
      <c r="G672" s="1">
        <v>29674.95</v>
      </c>
      <c r="H672" s="3">
        <f>IF(ISERR(LN(Table213[[#This Row],[Close]]/E671)),"-",LN(Table213[[#This Row],[Close]]/E671))</f>
        <v>-7.651206302177675E-3</v>
      </c>
    </row>
    <row r="673" spans="1:8" x14ac:dyDescent="0.3">
      <c r="A673" s="2">
        <v>44092</v>
      </c>
      <c r="B673" s="1">
        <v>11584.1</v>
      </c>
      <c r="C673" s="1">
        <v>11584.1</v>
      </c>
      <c r="D673" s="1">
        <v>11446.1</v>
      </c>
      <c r="E673" s="1">
        <v>11504.95</v>
      </c>
      <c r="F673" s="1">
        <v>764154094</v>
      </c>
      <c r="G673" s="1">
        <v>48698.68</v>
      </c>
      <c r="H673" s="3">
        <f>IF(ISERR(LN(Table213[[#This Row],[Close]]/E672)),"-",LN(Table213[[#This Row],[Close]]/E672))</f>
        <v>-9.6867874157542232E-4</v>
      </c>
    </row>
    <row r="674" spans="1:8" x14ac:dyDescent="0.3">
      <c r="A674" s="2">
        <v>44095</v>
      </c>
      <c r="B674" s="1">
        <v>11503.8</v>
      </c>
      <c r="C674" s="1">
        <v>11535.25</v>
      </c>
      <c r="D674" s="1">
        <v>11218.5</v>
      </c>
      <c r="E674" s="1">
        <v>11250.55</v>
      </c>
      <c r="F674" s="1">
        <v>602851737</v>
      </c>
      <c r="G674" s="1">
        <v>37213.230000000003</v>
      </c>
      <c r="H674" s="3">
        <f>IF(ISERR(LN(Table213[[#This Row],[Close]]/E673)),"-",LN(Table213[[#This Row],[Close]]/E673))</f>
        <v>-2.2360361197041149E-2</v>
      </c>
    </row>
    <row r="675" spans="1:8" x14ac:dyDescent="0.3">
      <c r="A675" s="2">
        <v>44096</v>
      </c>
      <c r="B675" s="1">
        <v>11301.75</v>
      </c>
      <c r="C675" s="1">
        <v>11302.2</v>
      </c>
      <c r="D675" s="1">
        <v>11084.65</v>
      </c>
      <c r="E675" s="1">
        <v>11153.65</v>
      </c>
      <c r="F675" s="1">
        <v>672249921</v>
      </c>
      <c r="G675" s="1">
        <v>36296.49</v>
      </c>
      <c r="H675" s="3">
        <f>IF(ISERR(LN(Table213[[#This Row],[Close]]/E674)),"-",LN(Table213[[#This Row],[Close]]/E674))</f>
        <v>-8.650217746793273E-3</v>
      </c>
    </row>
    <row r="676" spans="1:8" x14ac:dyDescent="0.3">
      <c r="A676" s="2">
        <v>44097</v>
      </c>
      <c r="B676" s="1">
        <v>11258.75</v>
      </c>
      <c r="C676" s="1">
        <v>11259.55</v>
      </c>
      <c r="D676" s="1">
        <v>11024.4</v>
      </c>
      <c r="E676" s="1">
        <v>11131.85</v>
      </c>
      <c r="F676" s="1">
        <v>714925847</v>
      </c>
      <c r="G676" s="1">
        <v>35542.980000000003</v>
      </c>
      <c r="H676" s="3">
        <f>IF(ISERR(LN(Table213[[#This Row],[Close]]/E675)),"-",LN(Table213[[#This Row],[Close]]/E675))</f>
        <v>-1.9564296922665279E-3</v>
      </c>
    </row>
    <row r="677" spans="1:8" x14ac:dyDescent="0.3">
      <c r="A677" s="2">
        <v>44098</v>
      </c>
      <c r="B677" s="1">
        <v>11011</v>
      </c>
      <c r="C677" s="1">
        <v>11015.3</v>
      </c>
      <c r="D677" s="1">
        <v>10790.2</v>
      </c>
      <c r="E677" s="1">
        <v>10805.55</v>
      </c>
      <c r="F677" s="1">
        <v>706139506</v>
      </c>
      <c r="G677" s="1">
        <v>33623.71</v>
      </c>
      <c r="H677" s="3">
        <f>IF(ISERR(LN(Table213[[#This Row],[Close]]/E676)),"-",LN(Table213[[#This Row],[Close]]/E676))</f>
        <v>-2.9750477881848796E-2</v>
      </c>
    </row>
    <row r="678" spans="1:8" x14ac:dyDescent="0.3">
      <c r="A678" s="2">
        <v>44099</v>
      </c>
      <c r="B678" s="1">
        <v>10910.4</v>
      </c>
      <c r="C678" s="1">
        <v>11072.6</v>
      </c>
      <c r="D678" s="1">
        <v>10854.85</v>
      </c>
      <c r="E678" s="1">
        <v>11050.25</v>
      </c>
      <c r="F678" s="1">
        <v>559597322</v>
      </c>
      <c r="G678" s="1">
        <v>31122.18</v>
      </c>
      <c r="H678" s="3">
        <f>IF(ISERR(LN(Table213[[#This Row],[Close]]/E677)),"-",LN(Table213[[#This Row],[Close]]/E677))</f>
        <v>2.2393161118835776E-2</v>
      </c>
    </row>
    <row r="679" spans="1:8" x14ac:dyDescent="0.3">
      <c r="A679" s="2">
        <v>44102</v>
      </c>
      <c r="B679" s="1">
        <v>11140.85</v>
      </c>
      <c r="C679" s="1">
        <v>11239.35</v>
      </c>
      <c r="D679" s="1">
        <v>11099.85</v>
      </c>
      <c r="E679" s="1">
        <v>11227.55</v>
      </c>
      <c r="F679" s="1">
        <v>472777324</v>
      </c>
      <c r="G679" s="1">
        <v>24361.17</v>
      </c>
      <c r="H679" s="3">
        <f>IF(ISERR(LN(Table213[[#This Row],[Close]]/E678)),"-",LN(Table213[[#This Row],[Close]]/E678))</f>
        <v>1.5917527178764334E-2</v>
      </c>
    </row>
    <row r="680" spans="1:8" x14ac:dyDescent="0.3">
      <c r="A680" s="2">
        <v>44103</v>
      </c>
      <c r="B680" s="1">
        <v>11288.6</v>
      </c>
      <c r="C680" s="1">
        <v>11305.4</v>
      </c>
      <c r="D680" s="1">
        <v>11181</v>
      </c>
      <c r="E680" s="1">
        <v>11222.4</v>
      </c>
      <c r="F680" s="1">
        <v>498295735</v>
      </c>
      <c r="G680" s="1">
        <v>26875.14</v>
      </c>
      <c r="H680" s="3">
        <f>IF(ISERR(LN(Table213[[#This Row],[Close]]/E679)),"-",LN(Table213[[#This Row],[Close]]/E679))</f>
        <v>-4.5879835726466887E-4</v>
      </c>
    </row>
    <row r="681" spans="1:8" x14ac:dyDescent="0.3">
      <c r="A681" s="2">
        <v>44104</v>
      </c>
      <c r="B681" s="1">
        <v>11244.45</v>
      </c>
      <c r="C681" s="1">
        <v>11295.4</v>
      </c>
      <c r="D681" s="1">
        <v>11184.55</v>
      </c>
      <c r="E681" s="1">
        <v>11247.55</v>
      </c>
      <c r="F681" s="1">
        <v>499343849</v>
      </c>
      <c r="G681" s="1">
        <v>28134.77</v>
      </c>
      <c r="H681" s="3">
        <f>IF(ISERR(LN(Table213[[#This Row],[Close]]/E680)),"-",LN(Table213[[#This Row],[Close]]/E680))</f>
        <v>2.238546191905813E-3</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55859-71B7-4C59-942D-FCB402F8CB89}">
  <dimension ref="A1:N681"/>
  <sheetViews>
    <sheetView showGridLines="0" workbookViewId="0"/>
  </sheetViews>
  <sheetFormatPr defaultRowHeight="14.4" x14ac:dyDescent="0.3"/>
  <cols>
    <col min="1" max="1" width="9.44140625" style="1" bestFit="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35</v>
      </c>
      <c r="B2" s="1" t="s">
        <v>14</v>
      </c>
      <c r="C2" s="2">
        <v>43101</v>
      </c>
      <c r="D2" s="1">
        <v>314</v>
      </c>
      <c r="E2" s="1">
        <v>314</v>
      </c>
      <c r="F2" s="1">
        <v>314</v>
      </c>
      <c r="G2" s="1">
        <v>309.10000000000002</v>
      </c>
      <c r="H2" s="1">
        <v>309.3</v>
      </c>
      <c r="I2" s="1">
        <v>310.3</v>
      </c>
      <c r="J2" s="1">
        <v>310.93</v>
      </c>
      <c r="K2" s="1">
        <v>7739502</v>
      </c>
      <c r="L2" s="1">
        <v>2406452440.5500002</v>
      </c>
      <c r="M2" s="1">
        <v>55044</v>
      </c>
      <c r="N2" s="3" t="str">
        <f>IF(ISERR(LN(Table1514[[#This Row],[Close Price]]/I1)),"-",LN(Table1514[[#This Row],[Close Price]]/I1))</f>
        <v>-</v>
      </c>
    </row>
    <row r="3" spans="1:14" x14ac:dyDescent="0.3">
      <c r="A3" s="1" t="s">
        <v>35</v>
      </c>
      <c r="B3" s="1" t="s">
        <v>14</v>
      </c>
      <c r="C3" s="2">
        <v>43102</v>
      </c>
      <c r="D3" s="1">
        <v>310.3</v>
      </c>
      <c r="E3" s="1">
        <v>310.95</v>
      </c>
      <c r="F3" s="1">
        <v>311.7</v>
      </c>
      <c r="G3" s="1">
        <v>307.5</v>
      </c>
      <c r="H3" s="1">
        <v>310</v>
      </c>
      <c r="I3" s="1">
        <v>309.7</v>
      </c>
      <c r="J3" s="1">
        <v>309.52</v>
      </c>
      <c r="K3" s="1">
        <v>7046560</v>
      </c>
      <c r="L3" s="1">
        <v>2181071541.5999999</v>
      </c>
      <c r="M3" s="1">
        <v>63107</v>
      </c>
      <c r="N3" s="3">
        <f>IF(ISERR(LN(Table1514[[#This Row],[Close Price]]/I2)),"-",LN(Table1514[[#This Row],[Close Price]]/I2))</f>
        <v>-1.9354844751774372E-3</v>
      </c>
    </row>
    <row r="4" spans="1:14" x14ac:dyDescent="0.3">
      <c r="A4" s="1" t="s">
        <v>35</v>
      </c>
      <c r="B4" s="1" t="s">
        <v>14</v>
      </c>
      <c r="C4" s="2">
        <v>43103</v>
      </c>
      <c r="D4" s="1">
        <v>309.7</v>
      </c>
      <c r="E4" s="1">
        <v>312.5</v>
      </c>
      <c r="F4" s="1">
        <v>316.35000000000002</v>
      </c>
      <c r="G4" s="1">
        <v>312.5</v>
      </c>
      <c r="H4" s="1">
        <v>314.89999999999998</v>
      </c>
      <c r="I4" s="1">
        <v>315</v>
      </c>
      <c r="J4" s="1">
        <v>314.82</v>
      </c>
      <c r="K4" s="1">
        <v>8898342</v>
      </c>
      <c r="L4" s="1">
        <v>2801397857.4000001</v>
      </c>
      <c r="M4" s="1">
        <v>89066</v>
      </c>
      <c r="N4" s="3">
        <f>IF(ISERR(LN(Table1514[[#This Row],[Close Price]]/I3)),"-",LN(Table1514[[#This Row],[Close Price]]/I3))</f>
        <v>1.6968551846476086E-2</v>
      </c>
    </row>
    <row r="5" spans="1:14" x14ac:dyDescent="0.3">
      <c r="A5" s="1" t="s">
        <v>35</v>
      </c>
      <c r="B5" s="1" t="s">
        <v>14</v>
      </c>
      <c r="C5" s="2">
        <v>43104</v>
      </c>
      <c r="D5" s="1">
        <v>315</v>
      </c>
      <c r="E5" s="1">
        <v>314.95</v>
      </c>
      <c r="F5" s="1">
        <v>315.64999999999998</v>
      </c>
      <c r="G5" s="1">
        <v>311.5</v>
      </c>
      <c r="H5" s="1">
        <v>314.60000000000002</v>
      </c>
      <c r="I5" s="1">
        <v>314.7</v>
      </c>
      <c r="J5" s="1">
        <v>313.93</v>
      </c>
      <c r="K5" s="1">
        <v>6385367</v>
      </c>
      <c r="L5" s="1">
        <v>2004561586.5</v>
      </c>
      <c r="M5" s="1">
        <v>75234</v>
      </c>
      <c r="N5" s="3">
        <f>IF(ISERR(LN(Table1514[[#This Row],[Close Price]]/I4)),"-",LN(Table1514[[#This Row],[Close Price]]/I4))</f>
        <v>-9.5283475527196558E-4</v>
      </c>
    </row>
    <row r="6" spans="1:14" x14ac:dyDescent="0.3">
      <c r="A6" s="1" t="s">
        <v>35</v>
      </c>
      <c r="B6" s="1" t="s">
        <v>14</v>
      </c>
      <c r="C6" s="2">
        <v>43105</v>
      </c>
      <c r="D6" s="1">
        <v>314.7</v>
      </c>
      <c r="E6" s="1">
        <v>314.45</v>
      </c>
      <c r="F6" s="1">
        <v>315.14999999999998</v>
      </c>
      <c r="G6" s="1">
        <v>311.60000000000002</v>
      </c>
      <c r="H6" s="1">
        <v>313.39999999999998</v>
      </c>
      <c r="I6" s="1">
        <v>312.89999999999998</v>
      </c>
      <c r="J6" s="1">
        <v>313.22000000000003</v>
      </c>
      <c r="K6" s="1">
        <v>6366054</v>
      </c>
      <c r="L6" s="1">
        <v>1993946657.9000001</v>
      </c>
      <c r="M6" s="1">
        <v>51459</v>
      </c>
      <c r="N6" s="3">
        <f>IF(ISERR(LN(Table1514[[#This Row],[Close Price]]/I5)),"-",LN(Table1514[[#This Row],[Close Price]]/I5))</f>
        <v>-5.7361533955247457E-3</v>
      </c>
    </row>
    <row r="7" spans="1:14" x14ac:dyDescent="0.3">
      <c r="A7" s="1" t="s">
        <v>35</v>
      </c>
      <c r="B7" s="1" t="s">
        <v>14</v>
      </c>
      <c r="C7" s="2">
        <v>43108</v>
      </c>
      <c r="D7" s="1">
        <v>312.89999999999998</v>
      </c>
      <c r="E7" s="1">
        <v>313.5</v>
      </c>
      <c r="F7" s="1">
        <v>318.2</v>
      </c>
      <c r="G7" s="1">
        <v>312.60000000000002</v>
      </c>
      <c r="H7" s="1">
        <v>313.39999999999998</v>
      </c>
      <c r="I7" s="1">
        <v>314.14999999999998</v>
      </c>
      <c r="J7" s="1">
        <v>315.42</v>
      </c>
      <c r="K7" s="1">
        <v>7329648</v>
      </c>
      <c r="L7" s="1">
        <v>2311942086.6999998</v>
      </c>
      <c r="M7" s="1">
        <v>58616</v>
      </c>
      <c r="N7" s="3">
        <f>IF(ISERR(LN(Table1514[[#This Row],[Close Price]]/I6)),"-",LN(Table1514[[#This Row],[Close Price]]/I6))</f>
        <v>3.9869281741196326E-3</v>
      </c>
    </row>
    <row r="8" spans="1:14" x14ac:dyDescent="0.3">
      <c r="A8" s="1" t="s">
        <v>35</v>
      </c>
      <c r="B8" s="1" t="s">
        <v>14</v>
      </c>
      <c r="C8" s="2">
        <v>43109</v>
      </c>
      <c r="D8" s="1">
        <v>314.14999999999998</v>
      </c>
      <c r="E8" s="1">
        <v>314.8</v>
      </c>
      <c r="F8" s="1">
        <v>315.8</v>
      </c>
      <c r="G8" s="1">
        <v>310.75</v>
      </c>
      <c r="H8" s="1">
        <v>312.35000000000002</v>
      </c>
      <c r="I8" s="1">
        <v>312.60000000000002</v>
      </c>
      <c r="J8" s="1">
        <v>312.3</v>
      </c>
      <c r="K8" s="1">
        <v>9190909</v>
      </c>
      <c r="L8" s="1">
        <v>2870336779.3499999</v>
      </c>
      <c r="M8" s="1">
        <v>76923</v>
      </c>
      <c r="N8" s="3">
        <f>IF(ISERR(LN(Table1514[[#This Row],[Close Price]]/I7)),"-",LN(Table1514[[#This Row],[Close Price]]/I7))</f>
        <v>-4.946160861579659E-3</v>
      </c>
    </row>
    <row r="9" spans="1:14" x14ac:dyDescent="0.3">
      <c r="A9" s="1" t="s">
        <v>35</v>
      </c>
      <c r="B9" s="1" t="s">
        <v>14</v>
      </c>
      <c r="C9" s="2">
        <v>43110</v>
      </c>
      <c r="D9" s="1">
        <v>312.60000000000002</v>
      </c>
      <c r="E9" s="1">
        <v>312.55</v>
      </c>
      <c r="F9" s="1">
        <v>312.95</v>
      </c>
      <c r="G9" s="1">
        <v>310.55</v>
      </c>
      <c r="H9" s="1">
        <v>311.55</v>
      </c>
      <c r="I9" s="1">
        <v>312</v>
      </c>
      <c r="J9" s="1">
        <v>311.89999999999998</v>
      </c>
      <c r="K9" s="1">
        <v>6736971</v>
      </c>
      <c r="L9" s="1">
        <v>2101227887.4000001</v>
      </c>
      <c r="M9" s="1">
        <v>49880</v>
      </c>
      <c r="N9" s="3">
        <f>IF(ISERR(LN(Table1514[[#This Row],[Close Price]]/I8)),"-",LN(Table1514[[#This Row],[Close Price]]/I8))</f>
        <v>-1.9212301778939326E-3</v>
      </c>
    </row>
    <row r="10" spans="1:14" x14ac:dyDescent="0.3">
      <c r="A10" s="1" t="s">
        <v>35</v>
      </c>
      <c r="B10" s="1" t="s">
        <v>14</v>
      </c>
      <c r="C10" s="2">
        <v>43111</v>
      </c>
      <c r="D10" s="1">
        <v>312</v>
      </c>
      <c r="E10" s="1">
        <v>312.5</v>
      </c>
      <c r="F10" s="1">
        <v>312.5</v>
      </c>
      <c r="G10" s="1">
        <v>308.55</v>
      </c>
      <c r="H10" s="1">
        <v>308.85000000000002</v>
      </c>
      <c r="I10" s="1">
        <v>309.5</v>
      </c>
      <c r="J10" s="1">
        <v>309.48</v>
      </c>
      <c r="K10" s="1">
        <v>8366718</v>
      </c>
      <c r="L10" s="1">
        <v>2589352095.6999998</v>
      </c>
      <c r="M10" s="1">
        <v>93735</v>
      </c>
      <c r="N10" s="3">
        <f>IF(ISERR(LN(Table1514[[#This Row],[Close Price]]/I9)),"-",LN(Table1514[[#This Row],[Close Price]]/I9))</f>
        <v>-8.0450956848315339E-3</v>
      </c>
    </row>
    <row r="11" spans="1:14" x14ac:dyDescent="0.3">
      <c r="A11" s="1" t="s">
        <v>35</v>
      </c>
      <c r="B11" s="1" t="s">
        <v>14</v>
      </c>
      <c r="C11" s="2">
        <v>43112</v>
      </c>
      <c r="D11" s="1">
        <v>309.5</v>
      </c>
      <c r="E11" s="1">
        <v>309.60000000000002</v>
      </c>
      <c r="F11" s="1">
        <v>318.8</v>
      </c>
      <c r="G11" s="1">
        <v>309.60000000000002</v>
      </c>
      <c r="H11" s="1">
        <v>317.25</v>
      </c>
      <c r="I11" s="1">
        <v>317.7</v>
      </c>
      <c r="J11" s="1">
        <v>315.05</v>
      </c>
      <c r="K11" s="1">
        <v>11699345</v>
      </c>
      <c r="L11" s="1">
        <v>3685884482.9000001</v>
      </c>
      <c r="M11" s="1">
        <v>94793</v>
      </c>
      <c r="N11" s="3">
        <f>IF(ISERR(LN(Table1514[[#This Row],[Close Price]]/I10)),"-",LN(Table1514[[#This Row],[Close Price]]/I10))</f>
        <v>2.614944915081974E-2</v>
      </c>
    </row>
    <row r="12" spans="1:14" x14ac:dyDescent="0.3">
      <c r="A12" s="1" t="s">
        <v>35</v>
      </c>
      <c r="B12" s="1" t="s">
        <v>14</v>
      </c>
      <c r="C12" s="2">
        <v>43115</v>
      </c>
      <c r="D12" s="1">
        <v>317.7</v>
      </c>
      <c r="E12" s="1">
        <v>320.8</v>
      </c>
      <c r="F12" s="1">
        <v>330.7</v>
      </c>
      <c r="G12" s="1">
        <v>320.25</v>
      </c>
      <c r="H12" s="1">
        <v>329.45</v>
      </c>
      <c r="I12" s="1">
        <v>329.3</v>
      </c>
      <c r="J12" s="1">
        <v>327.96</v>
      </c>
      <c r="K12" s="1">
        <v>30242005</v>
      </c>
      <c r="L12" s="1">
        <v>9918246960.8500004</v>
      </c>
      <c r="M12" s="1">
        <v>180649</v>
      </c>
      <c r="N12" s="3">
        <f>IF(ISERR(LN(Table1514[[#This Row],[Close Price]]/I11)),"-",LN(Table1514[[#This Row],[Close Price]]/I11))</f>
        <v>3.5861648106848228E-2</v>
      </c>
    </row>
    <row r="13" spans="1:14" x14ac:dyDescent="0.3">
      <c r="A13" s="1" t="s">
        <v>35</v>
      </c>
      <c r="B13" s="1" t="s">
        <v>14</v>
      </c>
      <c r="C13" s="2">
        <v>43116</v>
      </c>
      <c r="D13" s="1">
        <v>329.3</v>
      </c>
      <c r="E13" s="1">
        <v>329.75</v>
      </c>
      <c r="F13" s="1">
        <v>340.75</v>
      </c>
      <c r="G13" s="1">
        <v>326.55</v>
      </c>
      <c r="H13" s="1">
        <v>334</v>
      </c>
      <c r="I13" s="1">
        <v>334.1</v>
      </c>
      <c r="J13" s="1">
        <v>334.57</v>
      </c>
      <c r="K13" s="1">
        <v>26707100</v>
      </c>
      <c r="L13" s="1">
        <v>8935405175.0499992</v>
      </c>
      <c r="M13" s="1">
        <v>186246</v>
      </c>
      <c r="N13" s="3">
        <f>IF(ISERR(LN(Table1514[[#This Row],[Close Price]]/I12)),"-",LN(Table1514[[#This Row],[Close Price]]/I12))</f>
        <v>1.4471159980392346E-2</v>
      </c>
    </row>
    <row r="14" spans="1:14" x14ac:dyDescent="0.3">
      <c r="A14" s="1" t="s">
        <v>35</v>
      </c>
      <c r="B14" s="1" t="s">
        <v>14</v>
      </c>
      <c r="C14" s="2">
        <v>43117</v>
      </c>
      <c r="D14" s="1">
        <v>334.1</v>
      </c>
      <c r="E14" s="1">
        <v>334.05</v>
      </c>
      <c r="F14" s="1">
        <v>344.2</v>
      </c>
      <c r="G14" s="1">
        <v>334.05</v>
      </c>
      <c r="H14" s="1">
        <v>343.35</v>
      </c>
      <c r="I14" s="1">
        <v>343.25</v>
      </c>
      <c r="J14" s="1">
        <v>340.03</v>
      </c>
      <c r="K14" s="1">
        <v>43305353</v>
      </c>
      <c r="L14" s="1">
        <v>14725189412.700001</v>
      </c>
      <c r="M14" s="1">
        <v>206300</v>
      </c>
      <c r="N14" s="3">
        <f>IF(ISERR(LN(Table1514[[#This Row],[Close Price]]/I13)),"-",LN(Table1514[[#This Row],[Close Price]]/I13))</f>
        <v>2.7018695285369484E-2</v>
      </c>
    </row>
    <row r="15" spans="1:14" x14ac:dyDescent="0.3">
      <c r="A15" s="1" t="s">
        <v>35</v>
      </c>
      <c r="B15" s="1" t="s">
        <v>14</v>
      </c>
      <c r="C15" s="2">
        <v>43118</v>
      </c>
      <c r="D15" s="1">
        <v>343.25</v>
      </c>
      <c r="E15" s="1">
        <v>350</v>
      </c>
      <c r="F15" s="1">
        <v>353.2</v>
      </c>
      <c r="G15" s="1">
        <v>343</v>
      </c>
      <c r="H15" s="1">
        <v>346</v>
      </c>
      <c r="I15" s="1">
        <v>346.15</v>
      </c>
      <c r="J15" s="1">
        <v>348</v>
      </c>
      <c r="K15" s="1">
        <v>31504669</v>
      </c>
      <c r="L15" s="1">
        <v>10963642540.549999</v>
      </c>
      <c r="M15" s="1">
        <v>216028</v>
      </c>
      <c r="N15" s="3">
        <f>IF(ISERR(LN(Table1514[[#This Row],[Close Price]]/I14)),"-",LN(Table1514[[#This Row],[Close Price]]/I14))</f>
        <v>8.4131624759538927E-3</v>
      </c>
    </row>
    <row r="16" spans="1:14" x14ac:dyDescent="0.3">
      <c r="A16" s="1" t="s">
        <v>35</v>
      </c>
      <c r="B16" s="1" t="s">
        <v>14</v>
      </c>
      <c r="C16" s="2">
        <v>43119</v>
      </c>
      <c r="D16" s="1">
        <v>346.15</v>
      </c>
      <c r="E16" s="1">
        <v>347.45</v>
      </c>
      <c r="F16" s="1">
        <v>355</v>
      </c>
      <c r="G16" s="1">
        <v>340.8</v>
      </c>
      <c r="H16" s="1">
        <v>354.15</v>
      </c>
      <c r="I16" s="1">
        <v>353.6</v>
      </c>
      <c r="J16" s="1">
        <v>349.5</v>
      </c>
      <c r="K16" s="1">
        <v>18812611</v>
      </c>
      <c r="L16" s="1">
        <v>6574941876.6999998</v>
      </c>
      <c r="M16" s="1">
        <v>198408</v>
      </c>
      <c r="N16" s="3">
        <f>IF(ISERR(LN(Table1514[[#This Row],[Close Price]]/I15)),"-",LN(Table1514[[#This Row],[Close Price]]/I15))</f>
        <v>2.1294123639454078E-2</v>
      </c>
    </row>
    <row r="17" spans="1:14" x14ac:dyDescent="0.3">
      <c r="A17" s="1" t="s">
        <v>35</v>
      </c>
      <c r="B17" s="1" t="s">
        <v>14</v>
      </c>
      <c r="C17" s="2">
        <v>43122</v>
      </c>
      <c r="D17" s="1">
        <v>353.6</v>
      </c>
      <c r="E17" s="1">
        <v>352.4</v>
      </c>
      <c r="F17" s="1">
        <v>352.9</v>
      </c>
      <c r="G17" s="1">
        <v>344.8</v>
      </c>
      <c r="H17" s="1">
        <v>350.25</v>
      </c>
      <c r="I17" s="1">
        <v>351.5</v>
      </c>
      <c r="J17" s="1">
        <v>348.58</v>
      </c>
      <c r="K17" s="1">
        <v>15269782</v>
      </c>
      <c r="L17" s="1">
        <v>5322721195.75</v>
      </c>
      <c r="M17" s="1">
        <v>136304</v>
      </c>
      <c r="N17" s="3">
        <f>IF(ISERR(LN(Table1514[[#This Row],[Close Price]]/I16)),"-",LN(Table1514[[#This Row],[Close Price]]/I16))</f>
        <v>-5.9566195127688654E-3</v>
      </c>
    </row>
    <row r="18" spans="1:14" x14ac:dyDescent="0.3">
      <c r="A18" s="1" t="s">
        <v>35</v>
      </c>
      <c r="B18" s="1" t="s">
        <v>14</v>
      </c>
      <c r="C18" s="2">
        <v>43123</v>
      </c>
      <c r="D18" s="1">
        <v>351.5</v>
      </c>
      <c r="E18" s="1">
        <v>350.45</v>
      </c>
      <c r="F18" s="1">
        <v>364.45</v>
      </c>
      <c r="G18" s="1">
        <v>350.45</v>
      </c>
      <c r="H18" s="1">
        <v>361.7</v>
      </c>
      <c r="I18" s="1">
        <v>362.3</v>
      </c>
      <c r="J18" s="1">
        <v>358.8</v>
      </c>
      <c r="K18" s="1">
        <v>22485663</v>
      </c>
      <c r="L18" s="1">
        <v>8067826564.1000004</v>
      </c>
      <c r="M18" s="1">
        <v>176230</v>
      </c>
      <c r="N18" s="3">
        <f>IF(ISERR(LN(Table1514[[#This Row],[Close Price]]/I17)),"-",LN(Table1514[[#This Row],[Close Price]]/I17))</f>
        <v>3.0262886650312033E-2</v>
      </c>
    </row>
    <row r="19" spans="1:14" x14ac:dyDescent="0.3">
      <c r="A19" s="1" t="s">
        <v>35</v>
      </c>
      <c r="B19" s="1" t="s">
        <v>14</v>
      </c>
      <c r="C19" s="2">
        <v>43124</v>
      </c>
      <c r="D19" s="1">
        <v>362.3</v>
      </c>
      <c r="E19" s="1">
        <v>357.75</v>
      </c>
      <c r="F19" s="1">
        <v>359.2</v>
      </c>
      <c r="G19" s="1">
        <v>351.8</v>
      </c>
      <c r="H19" s="1">
        <v>353.2</v>
      </c>
      <c r="I19" s="1">
        <v>352.75</v>
      </c>
      <c r="J19" s="1">
        <v>354.54</v>
      </c>
      <c r="K19" s="1">
        <v>12815095</v>
      </c>
      <c r="L19" s="1">
        <v>4543436972.3999996</v>
      </c>
      <c r="M19" s="1">
        <v>129243</v>
      </c>
      <c r="N19" s="3">
        <f>IF(ISERR(LN(Table1514[[#This Row],[Close Price]]/I18)),"-",LN(Table1514[[#This Row],[Close Price]]/I18))</f>
        <v>-2.6713007168108212E-2</v>
      </c>
    </row>
    <row r="20" spans="1:14" x14ac:dyDescent="0.3">
      <c r="A20" s="1" t="s">
        <v>35</v>
      </c>
      <c r="B20" s="1" t="s">
        <v>14</v>
      </c>
      <c r="C20" s="2">
        <v>43125</v>
      </c>
      <c r="D20" s="1">
        <v>352.75</v>
      </c>
      <c r="E20" s="1">
        <v>352.5</v>
      </c>
      <c r="F20" s="1">
        <v>364.8</v>
      </c>
      <c r="G20" s="1">
        <v>350.7</v>
      </c>
      <c r="H20" s="1">
        <v>360</v>
      </c>
      <c r="I20" s="1">
        <v>360.8</v>
      </c>
      <c r="J20" s="1">
        <v>359.06</v>
      </c>
      <c r="K20" s="1">
        <v>30183655</v>
      </c>
      <c r="L20" s="1">
        <v>10837607955.35</v>
      </c>
      <c r="M20" s="1">
        <v>110487</v>
      </c>
      <c r="N20" s="3">
        <f>IF(ISERR(LN(Table1514[[#This Row],[Close Price]]/I19)),"-",LN(Table1514[[#This Row],[Close Price]]/I19))</f>
        <v>2.2564197455545307E-2</v>
      </c>
    </row>
    <row r="21" spans="1:14" x14ac:dyDescent="0.3">
      <c r="A21" s="1" t="s">
        <v>35</v>
      </c>
      <c r="B21" s="1" t="s">
        <v>14</v>
      </c>
      <c r="C21" s="2">
        <v>43129</v>
      </c>
      <c r="D21" s="1">
        <v>360.8</v>
      </c>
      <c r="E21" s="1">
        <v>360</v>
      </c>
      <c r="F21" s="1">
        <v>365.7</v>
      </c>
      <c r="G21" s="1">
        <v>355.6</v>
      </c>
      <c r="H21" s="1">
        <v>357.15</v>
      </c>
      <c r="I21" s="1">
        <v>357.65</v>
      </c>
      <c r="J21" s="1">
        <v>360.22</v>
      </c>
      <c r="K21" s="1">
        <v>17855095</v>
      </c>
      <c r="L21" s="1">
        <v>6431819046.6999998</v>
      </c>
      <c r="M21" s="1">
        <v>149501</v>
      </c>
      <c r="N21" s="3">
        <f>IF(ISERR(LN(Table1514[[#This Row],[Close Price]]/I20)),"-",LN(Table1514[[#This Row],[Close Price]]/I20))</f>
        <v>-8.768933634075814E-3</v>
      </c>
    </row>
    <row r="22" spans="1:14" x14ac:dyDescent="0.3">
      <c r="A22" s="1" t="s">
        <v>35</v>
      </c>
      <c r="B22" s="1" t="s">
        <v>14</v>
      </c>
      <c r="C22" s="2">
        <v>43130</v>
      </c>
      <c r="D22" s="1">
        <v>357.65</v>
      </c>
      <c r="E22" s="1">
        <v>356.8</v>
      </c>
      <c r="F22" s="1">
        <v>356.8</v>
      </c>
      <c r="G22" s="1">
        <v>350.5</v>
      </c>
      <c r="H22" s="1">
        <v>353.3</v>
      </c>
      <c r="I22" s="1">
        <v>353.25</v>
      </c>
      <c r="J22" s="1">
        <v>353.78</v>
      </c>
      <c r="K22" s="1">
        <v>13358981</v>
      </c>
      <c r="L22" s="1">
        <v>4726175359.4499998</v>
      </c>
      <c r="M22" s="1">
        <v>87620</v>
      </c>
      <c r="N22" s="3">
        <f>IF(ISERR(LN(Table1514[[#This Row],[Close Price]]/I21)),"-",LN(Table1514[[#This Row],[Close Price]]/I21))</f>
        <v>-1.2378832989755974E-2</v>
      </c>
    </row>
    <row r="23" spans="1:14" x14ac:dyDescent="0.3">
      <c r="A23" s="1" t="s">
        <v>35</v>
      </c>
      <c r="B23" s="1" t="s">
        <v>14</v>
      </c>
      <c r="C23" s="2">
        <v>43131</v>
      </c>
      <c r="D23" s="1">
        <v>353.25</v>
      </c>
      <c r="E23" s="1">
        <v>348.85</v>
      </c>
      <c r="F23" s="1">
        <v>353.95</v>
      </c>
      <c r="G23" s="1">
        <v>343.6</v>
      </c>
      <c r="H23" s="1">
        <v>353.15</v>
      </c>
      <c r="I23" s="1">
        <v>352.95</v>
      </c>
      <c r="J23" s="1">
        <v>348.86</v>
      </c>
      <c r="K23" s="1">
        <v>22638319</v>
      </c>
      <c r="L23" s="1">
        <v>7897536621.3500004</v>
      </c>
      <c r="M23" s="1">
        <v>164514</v>
      </c>
      <c r="N23" s="3">
        <f>IF(ISERR(LN(Table1514[[#This Row],[Close Price]]/I22)),"-",LN(Table1514[[#This Row],[Close Price]]/I22))</f>
        <v>-8.4961772315564029E-4</v>
      </c>
    </row>
    <row r="24" spans="1:14" x14ac:dyDescent="0.3">
      <c r="A24" s="1" t="s">
        <v>35</v>
      </c>
      <c r="B24" s="1" t="s">
        <v>14</v>
      </c>
      <c r="C24" s="2">
        <v>43132</v>
      </c>
      <c r="D24" s="1">
        <v>352.95</v>
      </c>
      <c r="E24" s="1">
        <v>347.55</v>
      </c>
      <c r="F24" s="1">
        <v>355.9</v>
      </c>
      <c r="G24" s="1">
        <v>343.8</v>
      </c>
      <c r="H24" s="1">
        <v>346.8</v>
      </c>
      <c r="I24" s="1">
        <v>346.2</v>
      </c>
      <c r="J24" s="1">
        <v>350.18</v>
      </c>
      <c r="K24" s="1">
        <v>29472295</v>
      </c>
      <c r="L24" s="1">
        <v>10320662916.200001</v>
      </c>
      <c r="M24" s="1">
        <v>176758</v>
      </c>
      <c r="N24" s="3">
        <f>IF(ISERR(LN(Table1514[[#This Row],[Close Price]]/I23)),"-",LN(Table1514[[#This Row],[Close Price]]/I23))</f>
        <v>-1.9309761099372269E-2</v>
      </c>
    </row>
    <row r="25" spans="1:14" x14ac:dyDescent="0.3">
      <c r="A25" s="1" t="s">
        <v>35</v>
      </c>
      <c r="B25" s="1" t="s">
        <v>14</v>
      </c>
      <c r="C25" s="2">
        <v>43133</v>
      </c>
      <c r="D25" s="1">
        <v>346.2</v>
      </c>
      <c r="E25" s="1">
        <v>342.55</v>
      </c>
      <c r="F25" s="1">
        <v>343.7</v>
      </c>
      <c r="G25" s="1">
        <v>333.7</v>
      </c>
      <c r="H25" s="1">
        <v>335.1</v>
      </c>
      <c r="I25" s="1">
        <v>335.1</v>
      </c>
      <c r="J25" s="1">
        <v>337.58</v>
      </c>
      <c r="K25" s="1">
        <v>16957983</v>
      </c>
      <c r="L25" s="1">
        <v>5724605849.1000004</v>
      </c>
      <c r="M25" s="1">
        <v>85650</v>
      </c>
      <c r="N25" s="3">
        <f>IF(ISERR(LN(Table1514[[#This Row],[Close Price]]/I24)),"-",LN(Table1514[[#This Row],[Close Price]]/I24))</f>
        <v>-3.2587647998844109E-2</v>
      </c>
    </row>
    <row r="26" spans="1:14" x14ac:dyDescent="0.3">
      <c r="A26" s="1" t="s">
        <v>35</v>
      </c>
      <c r="B26" s="1" t="s">
        <v>14</v>
      </c>
      <c r="C26" s="2">
        <v>43136</v>
      </c>
      <c r="D26" s="1">
        <v>335.1</v>
      </c>
      <c r="E26" s="1">
        <v>327.60000000000002</v>
      </c>
      <c r="F26" s="1">
        <v>334.25</v>
      </c>
      <c r="G26" s="1">
        <v>327.05</v>
      </c>
      <c r="H26" s="1">
        <v>330.2</v>
      </c>
      <c r="I26" s="1">
        <v>329.7</v>
      </c>
      <c r="J26" s="1">
        <v>330.37</v>
      </c>
      <c r="K26" s="1">
        <v>17339547</v>
      </c>
      <c r="L26" s="1">
        <v>5728449325.3000002</v>
      </c>
      <c r="M26" s="1">
        <v>107835</v>
      </c>
      <c r="N26" s="3">
        <f>IF(ISERR(LN(Table1514[[#This Row],[Close Price]]/I25)),"-",LN(Table1514[[#This Row],[Close Price]]/I25))</f>
        <v>-1.6245844665579472E-2</v>
      </c>
    </row>
    <row r="27" spans="1:14" x14ac:dyDescent="0.3">
      <c r="A27" s="1" t="s">
        <v>35</v>
      </c>
      <c r="B27" s="1" t="s">
        <v>14</v>
      </c>
      <c r="C27" s="2">
        <v>43137</v>
      </c>
      <c r="D27" s="1">
        <v>329.7</v>
      </c>
      <c r="E27" s="1">
        <v>315.25</v>
      </c>
      <c r="F27" s="1">
        <v>337.95</v>
      </c>
      <c r="G27" s="1">
        <v>313</v>
      </c>
      <c r="H27" s="1">
        <v>332</v>
      </c>
      <c r="I27" s="1">
        <v>330.7</v>
      </c>
      <c r="J27" s="1">
        <v>325.73</v>
      </c>
      <c r="K27" s="1">
        <v>18491736</v>
      </c>
      <c r="L27" s="1">
        <v>6023299955.3999996</v>
      </c>
      <c r="M27" s="1">
        <v>140778</v>
      </c>
      <c r="N27" s="3">
        <f>IF(ISERR(LN(Table1514[[#This Row],[Close Price]]/I26)),"-",LN(Table1514[[#This Row],[Close Price]]/I26))</f>
        <v>3.0284699100617913E-3</v>
      </c>
    </row>
    <row r="28" spans="1:14" x14ac:dyDescent="0.3">
      <c r="A28" s="1" t="s">
        <v>35</v>
      </c>
      <c r="B28" s="1" t="s">
        <v>14</v>
      </c>
      <c r="C28" s="2">
        <v>43138</v>
      </c>
      <c r="D28" s="1">
        <v>330.7</v>
      </c>
      <c r="E28" s="1">
        <v>335.35</v>
      </c>
      <c r="F28" s="1">
        <v>336.4</v>
      </c>
      <c r="G28" s="1">
        <v>329.9</v>
      </c>
      <c r="H28" s="1">
        <v>332</v>
      </c>
      <c r="I28" s="1">
        <v>332.55</v>
      </c>
      <c r="J28" s="1">
        <v>333.07</v>
      </c>
      <c r="K28" s="1">
        <v>11819190</v>
      </c>
      <c r="L28" s="1">
        <v>3936610127.5</v>
      </c>
      <c r="M28" s="1">
        <v>79065</v>
      </c>
      <c r="N28" s="3">
        <f>IF(ISERR(LN(Table1514[[#This Row],[Close Price]]/I27)),"-",LN(Table1514[[#This Row],[Close Price]]/I27))</f>
        <v>5.5786047426830999E-3</v>
      </c>
    </row>
    <row r="29" spans="1:14" x14ac:dyDescent="0.3">
      <c r="A29" s="1" t="s">
        <v>35</v>
      </c>
      <c r="B29" s="1" t="s">
        <v>14</v>
      </c>
      <c r="C29" s="2">
        <v>43139</v>
      </c>
      <c r="D29" s="1">
        <v>332.55</v>
      </c>
      <c r="E29" s="1">
        <v>332.55</v>
      </c>
      <c r="F29" s="1">
        <v>338.4</v>
      </c>
      <c r="G29" s="1">
        <v>329.5</v>
      </c>
      <c r="H29" s="1">
        <v>333.55</v>
      </c>
      <c r="I29" s="1">
        <v>333.85</v>
      </c>
      <c r="J29" s="1">
        <v>334.59</v>
      </c>
      <c r="K29" s="1">
        <v>10294899</v>
      </c>
      <c r="L29" s="1">
        <v>3444595139.8000002</v>
      </c>
      <c r="M29" s="1">
        <v>77144</v>
      </c>
      <c r="N29" s="3">
        <f>IF(ISERR(LN(Table1514[[#This Row],[Close Price]]/I28)),"-",LN(Table1514[[#This Row],[Close Price]]/I28))</f>
        <v>3.9015655734477629E-3</v>
      </c>
    </row>
    <row r="30" spans="1:14" x14ac:dyDescent="0.3">
      <c r="A30" s="1" t="s">
        <v>35</v>
      </c>
      <c r="B30" s="1" t="s">
        <v>14</v>
      </c>
      <c r="C30" s="2">
        <v>43140</v>
      </c>
      <c r="D30" s="1">
        <v>333.85</v>
      </c>
      <c r="E30" s="1">
        <v>325</v>
      </c>
      <c r="F30" s="1">
        <v>328.65</v>
      </c>
      <c r="G30" s="1">
        <v>322.64999999999998</v>
      </c>
      <c r="H30" s="1">
        <v>327.5</v>
      </c>
      <c r="I30" s="1">
        <v>326.75</v>
      </c>
      <c r="J30" s="1">
        <v>325.52</v>
      </c>
      <c r="K30" s="1">
        <v>9493398</v>
      </c>
      <c r="L30" s="1">
        <v>3090254093.25</v>
      </c>
      <c r="M30" s="1">
        <v>89546</v>
      </c>
      <c r="N30" s="3">
        <f>IF(ISERR(LN(Table1514[[#This Row],[Close Price]]/I29)),"-",LN(Table1514[[#This Row],[Close Price]]/I29))</f>
        <v>-2.1496437799546606E-2</v>
      </c>
    </row>
    <row r="31" spans="1:14" x14ac:dyDescent="0.3">
      <c r="A31" s="1" t="s">
        <v>35</v>
      </c>
      <c r="B31" s="1" t="s">
        <v>14</v>
      </c>
      <c r="C31" s="2">
        <v>43143</v>
      </c>
      <c r="D31" s="1">
        <v>326.75</v>
      </c>
      <c r="E31" s="1">
        <v>328.85</v>
      </c>
      <c r="F31" s="1">
        <v>329.2</v>
      </c>
      <c r="G31" s="1">
        <v>323.25</v>
      </c>
      <c r="H31" s="1">
        <v>325.95</v>
      </c>
      <c r="I31" s="1">
        <v>326.25</v>
      </c>
      <c r="J31" s="1">
        <v>326.57</v>
      </c>
      <c r="K31" s="1">
        <v>8356351</v>
      </c>
      <c r="L31" s="1">
        <v>2728927999.5</v>
      </c>
      <c r="M31" s="1">
        <v>63481</v>
      </c>
      <c r="N31" s="3">
        <f>IF(ISERR(LN(Table1514[[#This Row],[Close Price]]/I30)),"-",LN(Table1514[[#This Row],[Close Price]]/I30))</f>
        <v>-1.5313938674281365E-3</v>
      </c>
    </row>
    <row r="32" spans="1:14" x14ac:dyDescent="0.3">
      <c r="A32" s="1" t="s">
        <v>35</v>
      </c>
      <c r="B32" s="1" t="s">
        <v>14</v>
      </c>
      <c r="C32" s="2">
        <v>43145</v>
      </c>
      <c r="D32" s="1">
        <v>326.25</v>
      </c>
      <c r="E32" s="1">
        <v>327</v>
      </c>
      <c r="F32" s="1">
        <v>327</v>
      </c>
      <c r="G32" s="1">
        <v>316.55</v>
      </c>
      <c r="H32" s="1">
        <v>317.64999999999998</v>
      </c>
      <c r="I32" s="1">
        <v>318.95</v>
      </c>
      <c r="J32" s="1">
        <v>321.19</v>
      </c>
      <c r="K32" s="1">
        <v>15189066</v>
      </c>
      <c r="L32" s="1">
        <v>4878546556.3999996</v>
      </c>
      <c r="M32" s="1">
        <v>143506</v>
      </c>
      <c r="N32" s="3">
        <f>IF(ISERR(LN(Table1514[[#This Row],[Close Price]]/I31)),"-",LN(Table1514[[#This Row],[Close Price]]/I31))</f>
        <v>-2.2629607948938941E-2</v>
      </c>
    </row>
    <row r="33" spans="1:14" x14ac:dyDescent="0.3">
      <c r="A33" s="1" t="s">
        <v>35</v>
      </c>
      <c r="B33" s="1" t="s">
        <v>14</v>
      </c>
      <c r="C33" s="2">
        <v>43146</v>
      </c>
      <c r="D33" s="1">
        <v>318.95</v>
      </c>
      <c r="E33" s="1">
        <v>322.14999999999998</v>
      </c>
      <c r="F33" s="1">
        <v>331.8</v>
      </c>
      <c r="G33" s="1">
        <v>322.14999999999998</v>
      </c>
      <c r="H33" s="1">
        <v>328.75</v>
      </c>
      <c r="I33" s="1">
        <v>328.65</v>
      </c>
      <c r="J33" s="1">
        <v>327.83</v>
      </c>
      <c r="K33" s="1">
        <v>23779772</v>
      </c>
      <c r="L33" s="1">
        <v>7795832027.4499998</v>
      </c>
      <c r="M33" s="1">
        <v>117856</v>
      </c>
      <c r="N33" s="3">
        <f>IF(ISERR(LN(Table1514[[#This Row],[Close Price]]/I32)),"-",LN(Table1514[[#This Row],[Close Price]]/I32))</f>
        <v>2.9959004021620935E-2</v>
      </c>
    </row>
    <row r="34" spans="1:14" x14ac:dyDescent="0.3">
      <c r="A34" s="1" t="s">
        <v>35</v>
      </c>
      <c r="B34" s="1" t="s">
        <v>14</v>
      </c>
      <c r="C34" s="2">
        <v>43147</v>
      </c>
      <c r="D34" s="1">
        <v>328.65</v>
      </c>
      <c r="E34" s="1">
        <v>330.35</v>
      </c>
      <c r="F34" s="1">
        <v>334</v>
      </c>
      <c r="G34" s="1">
        <v>318.8</v>
      </c>
      <c r="H34" s="1">
        <v>321.8</v>
      </c>
      <c r="I34" s="1">
        <v>321.05</v>
      </c>
      <c r="J34" s="1">
        <v>324.70999999999998</v>
      </c>
      <c r="K34" s="1">
        <v>17585994</v>
      </c>
      <c r="L34" s="1">
        <v>5710388257.0500002</v>
      </c>
      <c r="M34" s="1">
        <v>120936</v>
      </c>
      <c r="N34" s="3">
        <f>IF(ISERR(LN(Table1514[[#This Row],[Close Price]]/I33)),"-",LN(Table1514[[#This Row],[Close Price]]/I33))</f>
        <v>-2.3396480469527723E-2</v>
      </c>
    </row>
    <row r="35" spans="1:14" x14ac:dyDescent="0.3">
      <c r="A35" s="1" t="s">
        <v>35</v>
      </c>
      <c r="B35" s="1" t="s">
        <v>14</v>
      </c>
      <c r="C35" s="2">
        <v>43150</v>
      </c>
      <c r="D35" s="1">
        <v>321.05</v>
      </c>
      <c r="E35" s="1">
        <v>329.5</v>
      </c>
      <c r="F35" s="1">
        <v>329.6</v>
      </c>
      <c r="G35" s="1">
        <v>315.2</v>
      </c>
      <c r="H35" s="1">
        <v>320.2</v>
      </c>
      <c r="I35" s="1">
        <v>319.75</v>
      </c>
      <c r="J35" s="1">
        <v>320.07</v>
      </c>
      <c r="K35" s="1">
        <v>19044107</v>
      </c>
      <c r="L35" s="1">
        <v>6095538242.3000002</v>
      </c>
      <c r="M35" s="1">
        <v>129597</v>
      </c>
      <c r="N35" s="3">
        <f>IF(ISERR(LN(Table1514[[#This Row],[Close Price]]/I34)),"-",LN(Table1514[[#This Row],[Close Price]]/I34))</f>
        <v>-4.0574337811052942E-3</v>
      </c>
    </row>
    <row r="36" spans="1:14" x14ac:dyDescent="0.3">
      <c r="A36" s="1" t="s">
        <v>35</v>
      </c>
      <c r="B36" s="1" t="s">
        <v>14</v>
      </c>
      <c r="C36" s="2">
        <v>43151</v>
      </c>
      <c r="D36" s="1">
        <v>319.75</v>
      </c>
      <c r="E36" s="1">
        <v>320.5</v>
      </c>
      <c r="F36" s="1">
        <v>324.2</v>
      </c>
      <c r="G36" s="1">
        <v>316.3</v>
      </c>
      <c r="H36" s="1">
        <v>316.89999999999998</v>
      </c>
      <c r="I36" s="1">
        <v>317.25</v>
      </c>
      <c r="J36" s="1">
        <v>319.08999999999997</v>
      </c>
      <c r="K36" s="1">
        <v>16030558</v>
      </c>
      <c r="L36" s="1">
        <v>5115246435.1499996</v>
      </c>
      <c r="M36" s="1">
        <v>101035</v>
      </c>
      <c r="N36" s="3">
        <f>IF(ISERR(LN(Table1514[[#This Row],[Close Price]]/I35)),"-",LN(Table1514[[#This Row],[Close Price]]/I35))</f>
        <v>-7.8493338644549816E-3</v>
      </c>
    </row>
    <row r="37" spans="1:14" x14ac:dyDescent="0.3">
      <c r="A37" s="1" t="s">
        <v>35</v>
      </c>
      <c r="B37" s="1" t="s">
        <v>14</v>
      </c>
      <c r="C37" s="2">
        <v>43152</v>
      </c>
      <c r="D37" s="1">
        <v>317.25</v>
      </c>
      <c r="E37" s="1">
        <v>319</v>
      </c>
      <c r="F37" s="1">
        <v>320.7</v>
      </c>
      <c r="G37" s="1">
        <v>315.7</v>
      </c>
      <c r="H37" s="1">
        <v>318.75</v>
      </c>
      <c r="I37" s="1">
        <v>319.2</v>
      </c>
      <c r="J37" s="1">
        <v>318.33999999999997</v>
      </c>
      <c r="K37" s="1">
        <v>9974873</v>
      </c>
      <c r="L37" s="1">
        <v>3175413581.9499998</v>
      </c>
      <c r="M37" s="1">
        <v>76935</v>
      </c>
      <c r="N37" s="3">
        <f>IF(ISERR(LN(Table1514[[#This Row],[Close Price]]/I36)),"-",LN(Table1514[[#This Row],[Close Price]]/I36))</f>
        <v>6.1277589811565567E-3</v>
      </c>
    </row>
    <row r="38" spans="1:14" x14ac:dyDescent="0.3">
      <c r="A38" s="1" t="s">
        <v>35</v>
      </c>
      <c r="B38" s="1" t="s">
        <v>14</v>
      </c>
      <c r="C38" s="2">
        <v>43153</v>
      </c>
      <c r="D38" s="1">
        <v>319.2</v>
      </c>
      <c r="E38" s="1">
        <v>317</v>
      </c>
      <c r="F38" s="1">
        <v>319.3</v>
      </c>
      <c r="G38" s="1">
        <v>313.95</v>
      </c>
      <c r="H38" s="1">
        <v>319</v>
      </c>
      <c r="I38" s="1">
        <v>318.35000000000002</v>
      </c>
      <c r="J38" s="1">
        <v>317.74</v>
      </c>
      <c r="K38" s="1">
        <v>25530698</v>
      </c>
      <c r="L38" s="1">
        <v>8112180575.3000002</v>
      </c>
      <c r="M38" s="1">
        <v>124638</v>
      </c>
      <c r="N38" s="3">
        <f>IF(ISERR(LN(Table1514[[#This Row],[Close Price]]/I37)),"-",LN(Table1514[[#This Row],[Close Price]]/I37))</f>
        <v>-2.6664591126192489E-3</v>
      </c>
    </row>
    <row r="39" spans="1:14" x14ac:dyDescent="0.3">
      <c r="A39" s="1" t="s">
        <v>35</v>
      </c>
      <c r="B39" s="1" t="s">
        <v>14</v>
      </c>
      <c r="C39" s="2">
        <v>43154</v>
      </c>
      <c r="D39" s="1">
        <v>318.35000000000002</v>
      </c>
      <c r="E39" s="1">
        <v>319.05</v>
      </c>
      <c r="F39" s="1">
        <v>324.05</v>
      </c>
      <c r="G39" s="1">
        <v>318.35000000000002</v>
      </c>
      <c r="H39" s="1">
        <v>323.85000000000002</v>
      </c>
      <c r="I39" s="1">
        <v>322.75</v>
      </c>
      <c r="J39" s="1">
        <v>321.48</v>
      </c>
      <c r="K39" s="1">
        <v>7949765</v>
      </c>
      <c r="L39" s="1">
        <v>2555689943.25</v>
      </c>
      <c r="M39" s="1">
        <v>79074</v>
      </c>
      <c r="N39" s="3">
        <f>IF(ISERR(LN(Table1514[[#This Row],[Close Price]]/I38)),"-",LN(Table1514[[#This Row],[Close Price]]/I38))</f>
        <v>1.3726623263717465E-2</v>
      </c>
    </row>
    <row r="40" spans="1:14" x14ac:dyDescent="0.3">
      <c r="A40" s="1" t="s">
        <v>35</v>
      </c>
      <c r="B40" s="1" t="s">
        <v>14</v>
      </c>
      <c r="C40" s="2">
        <v>43157</v>
      </c>
      <c r="D40" s="1">
        <v>322.75</v>
      </c>
      <c r="E40" s="1">
        <v>325</v>
      </c>
      <c r="F40" s="1">
        <v>327.8</v>
      </c>
      <c r="G40" s="1">
        <v>323.14999999999998</v>
      </c>
      <c r="H40" s="1">
        <v>326.14999999999998</v>
      </c>
      <c r="I40" s="1">
        <v>327.05</v>
      </c>
      <c r="J40" s="1">
        <v>325.7</v>
      </c>
      <c r="K40" s="1">
        <v>7133735</v>
      </c>
      <c r="L40" s="1">
        <v>2323490692.9000001</v>
      </c>
      <c r="M40" s="1">
        <v>76839</v>
      </c>
      <c r="N40" s="3">
        <f>IF(ISERR(LN(Table1514[[#This Row],[Close Price]]/I39)),"-",LN(Table1514[[#This Row],[Close Price]]/I39))</f>
        <v>1.3235034680469864E-2</v>
      </c>
    </row>
    <row r="41" spans="1:14" x14ac:dyDescent="0.3">
      <c r="A41" s="1" t="s">
        <v>35</v>
      </c>
      <c r="B41" s="1" t="s">
        <v>14</v>
      </c>
      <c r="C41" s="2">
        <v>43158</v>
      </c>
      <c r="D41" s="1">
        <v>327.05</v>
      </c>
      <c r="E41" s="1">
        <v>327</v>
      </c>
      <c r="F41" s="1">
        <v>327.05</v>
      </c>
      <c r="G41" s="1">
        <v>319.64999999999998</v>
      </c>
      <c r="H41" s="1">
        <v>322.89999999999998</v>
      </c>
      <c r="I41" s="1">
        <v>322.14999999999998</v>
      </c>
      <c r="J41" s="1">
        <v>322.27</v>
      </c>
      <c r="K41" s="1">
        <v>9623651</v>
      </c>
      <c r="L41" s="1">
        <v>3101427842.1999998</v>
      </c>
      <c r="M41" s="1">
        <v>109005</v>
      </c>
      <c r="N41" s="3">
        <f>IF(ISERR(LN(Table1514[[#This Row],[Close Price]]/I40)),"-",LN(Table1514[[#This Row],[Close Price]]/I40))</f>
        <v>-1.509578882257042E-2</v>
      </c>
    </row>
    <row r="42" spans="1:14" x14ac:dyDescent="0.3">
      <c r="A42" s="1" t="s">
        <v>35</v>
      </c>
      <c r="B42" s="1" t="s">
        <v>14</v>
      </c>
      <c r="C42" s="2">
        <v>43159</v>
      </c>
      <c r="D42" s="1">
        <v>322.14999999999998</v>
      </c>
      <c r="E42" s="1">
        <v>315.14999999999998</v>
      </c>
      <c r="F42" s="1">
        <v>317</v>
      </c>
      <c r="G42" s="1">
        <v>311.10000000000002</v>
      </c>
      <c r="H42" s="1">
        <v>314</v>
      </c>
      <c r="I42" s="1">
        <v>313.25</v>
      </c>
      <c r="J42" s="1">
        <v>313.20999999999998</v>
      </c>
      <c r="K42" s="1">
        <v>17481687</v>
      </c>
      <c r="L42" s="1">
        <v>5475509319.8999996</v>
      </c>
      <c r="M42" s="1">
        <v>172709</v>
      </c>
      <c r="N42" s="3">
        <f>IF(ISERR(LN(Table1514[[#This Row],[Close Price]]/I41)),"-",LN(Table1514[[#This Row],[Close Price]]/I41))</f>
        <v>-2.8015681808473723E-2</v>
      </c>
    </row>
    <row r="43" spans="1:14" x14ac:dyDescent="0.3">
      <c r="A43" s="1" t="s">
        <v>35</v>
      </c>
      <c r="B43" s="1" t="s">
        <v>14</v>
      </c>
      <c r="C43" s="2">
        <v>43160</v>
      </c>
      <c r="D43" s="1">
        <v>313.25</v>
      </c>
      <c r="E43" s="1">
        <v>312.64999999999998</v>
      </c>
      <c r="F43" s="1">
        <v>314</v>
      </c>
      <c r="G43" s="1">
        <v>304.25</v>
      </c>
      <c r="H43" s="1">
        <v>304.39999999999998</v>
      </c>
      <c r="I43" s="1">
        <v>304.95</v>
      </c>
      <c r="J43" s="1">
        <v>307.86</v>
      </c>
      <c r="K43" s="1">
        <v>18986889</v>
      </c>
      <c r="L43" s="1">
        <v>5845250062.8000002</v>
      </c>
      <c r="M43" s="1">
        <v>151899</v>
      </c>
      <c r="N43" s="3">
        <f>IF(ISERR(LN(Table1514[[#This Row],[Close Price]]/I42)),"-",LN(Table1514[[#This Row],[Close Price]]/I42))</f>
        <v>-2.6853765033712389E-2</v>
      </c>
    </row>
    <row r="44" spans="1:14" x14ac:dyDescent="0.3">
      <c r="A44" s="1" t="s">
        <v>35</v>
      </c>
      <c r="B44" s="1" t="s">
        <v>14</v>
      </c>
      <c r="C44" s="2">
        <v>43164</v>
      </c>
      <c r="D44" s="1">
        <v>304.95</v>
      </c>
      <c r="E44" s="1">
        <v>304.45</v>
      </c>
      <c r="F44" s="1">
        <v>306.5</v>
      </c>
      <c r="G44" s="1">
        <v>299.3</v>
      </c>
      <c r="H44" s="1">
        <v>303.60000000000002</v>
      </c>
      <c r="I44" s="1">
        <v>303.35000000000002</v>
      </c>
      <c r="J44" s="1">
        <v>302.42</v>
      </c>
      <c r="K44" s="1">
        <v>14456193</v>
      </c>
      <c r="L44" s="1">
        <v>4371801968.6999998</v>
      </c>
      <c r="M44" s="1">
        <v>88232</v>
      </c>
      <c r="N44" s="3">
        <f>IF(ISERR(LN(Table1514[[#This Row],[Close Price]]/I43)),"-",LN(Table1514[[#This Row],[Close Price]]/I43))</f>
        <v>-5.2605743541584028E-3</v>
      </c>
    </row>
    <row r="45" spans="1:14" x14ac:dyDescent="0.3">
      <c r="A45" s="1" t="s">
        <v>35</v>
      </c>
      <c r="B45" s="1" t="s">
        <v>14</v>
      </c>
      <c r="C45" s="2">
        <v>43165</v>
      </c>
      <c r="D45" s="1">
        <v>303.35000000000002</v>
      </c>
      <c r="E45" s="1">
        <v>307.39999999999998</v>
      </c>
      <c r="F45" s="1">
        <v>307.7</v>
      </c>
      <c r="G45" s="1">
        <v>294.2</v>
      </c>
      <c r="H45" s="1">
        <v>294.75</v>
      </c>
      <c r="I45" s="1">
        <v>295.05</v>
      </c>
      <c r="J45" s="1">
        <v>300.13</v>
      </c>
      <c r="K45" s="1">
        <v>18951451</v>
      </c>
      <c r="L45" s="1">
        <v>5687868487.4499998</v>
      </c>
      <c r="M45" s="1">
        <v>115300</v>
      </c>
      <c r="N45" s="3">
        <f>IF(ISERR(LN(Table1514[[#This Row],[Close Price]]/I44)),"-",LN(Table1514[[#This Row],[Close Price]]/I44))</f>
        <v>-2.7742420885129068E-2</v>
      </c>
    </row>
    <row r="46" spans="1:14" x14ac:dyDescent="0.3">
      <c r="A46" s="1" t="s">
        <v>35</v>
      </c>
      <c r="B46" s="1" t="s">
        <v>14</v>
      </c>
      <c r="C46" s="2">
        <v>43166</v>
      </c>
      <c r="D46" s="1">
        <v>295.05</v>
      </c>
      <c r="E46" s="1">
        <v>293.3</v>
      </c>
      <c r="F46" s="1">
        <v>293.8</v>
      </c>
      <c r="G46" s="1">
        <v>285.35000000000002</v>
      </c>
      <c r="H46" s="1">
        <v>287.8</v>
      </c>
      <c r="I46" s="1">
        <v>286.7</v>
      </c>
      <c r="J46" s="1">
        <v>287.95999999999998</v>
      </c>
      <c r="K46" s="1">
        <v>31472773</v>
      </c>
      <c r="L46" s="1">
        <v>9062922831.2000008</v>
      </c>
      <c r="M46" s="1">
        <v>182245</v>
      </c>
      <c r="N46" s="3">
        <f>IF(ISERR(LN(Table1514[[#This Row],[Close Price]]/I45)),"-",LN(Table1514[[#This Row],[Close Price]]/I45))</f>
        <v>-2.8708460613853654E-2</v>
      </c>
    </row>
    <row r="47" spans="1:14" x14ac:dyDescent="0.3">
      <c r="A47" s="1" t="s">
        <v>35</v>
      </c>
      <c r="B47" s="1" t="s">
        <v>14</v>
      </c>
      <c r="C47" s="2">
        <v>43167</v>
      </c>
      <c r="D47" s="1">
        <v>286.7</v>
      </c>
      <c r="E47" s="1">
        <v>290.25</v>
      </c>
      <c r="F47" s="1">
        <v>298</v>
      </c>
      <c r="G47" s="1">
        <v>289.25</v>
      </c>
      <c r="H47" s="1">
        <v>297.89999999999998</v>
      </c>
      <c r="I47" s="1">
        <v>296.95</v>
      </c>
      <c r="J47" s="1">
        <v>292.73</v>
      </c>
      <c r="K47" s="1">
        <v>21413552</v>
      </c>
      <c r="L47" s="1">
        <v>6268318510</v>
      </c>
      <c r="M47" s="1">
        <v>178124</v>
      </c>
      <c r="N47" s="3">
        <f>IF(ISERR(LN(Table1514[[#This Row],[Close Price]]/I46)),"-",LN(Table1514[[#This Row],[Close Price]]/I46))</f>
        <v>3.512740157254516E-2</v>
      </c>
    </row>
    <row r="48" spans="1:14" x14ac:dyDescent="0.3">
      <c r="A48" s="1" t="s">
        <v>35</v>
      </c>
      <c r="B48" s="1" t="s">
        <v>14</v>
      </c>
      <c r="C48" s="2">
        <v>43168</v>
      </c>
      <c r="D48" s="1">
        <v>296.95</v>
      </c>
      <c r="E48" s="1">
        <v>299</v>
      </c>
      <c r="F48" s="1">
        <v>299.5</v>
      </c>
      <c r="G48" s="1">
        <v>290.7</v>
      </c>
      <c r="H48" s="1">
        <v>293.55</v>
      </c>
      <c r="I48" s="1">
        <v>292.7</v>
      </c>
      <c r="J48" s="1">
        <v>295.12</v>
      </c>
      <c r="K48" s="1">
        <v>12489587</v>
      </c>
      <c r="L48" s="1">
        <v>3685897207.9499998</v>
      </c>
      <c r="M48" s="1">
        <v>102101</v>
      </c>
      <c r="N48" s="3">
        <f>IF(ISERR(LN(Table1514[[#This Row],[Close Price]]/I47)),"-",LN(Table1514[[#This Row],[Close Price]]/I47))</f>
        <v>-1.4415580764029079E-2</v>
      </c>
    </row>
    <row r="49" spans="1:14" x14ac:dyDescent="0.3">
      <c r="A49" s="1" t="s">
        <v>35</v>
      </c>
      <c r="B49" s="1" t="s">
        <v>14</v>
      </c>
      <c r="C49" s="2">
        <v>43171</v>
      </c>
      <c r="D49" s="1">
        <v>292.7</v>
      </c>
      <c r="E49" s="1">
        <v>295.60000000000002</v>
      </c>
      <c r="F49" s="1">
        <v>301.89999999999998</v>
      </c>
      <c r="G49" s="1">
        <v>293.75</v>
      </c>
      <c r="H49" s="1">
        <v>301.5</v>
      </c>
      <c r="I49" s="1">
        <v>300.64999999999998</v>
      </c>
      <c r="J49" s="1">
        <v>296.89999999999998</v>
      </c>
      <c r="K49" s="1">
        <v>12163952</v>
      </c>
      <c r="L49" s="1">
        <v>3611536102.6500001</v>
      </c>
      <c r="M49" s="1">
        <v>78220</v>
      </c>
      <c r="N49" s="3">
        <f>IF(ISERR(LN(Table1514[[#This Row],[Close Price]]/I48)),"-",LN(Table1514[[#This Row],[Close Price]]/I48))</f>
        <v>2.6798603787737577E-2</v>
      </c>
    </row>
    <row r="50" spans="1:14" x14ac:dyDescent="0.3">
      <c r="A50" s="1" t="s">
        <v>35</v>
      </c>
      <c r="B50" s="1" t="s">
        <v>14</v>
      </c>
      <c r="C50" s="2">
        <v>43172</v>
      </c>
      <c r="D50" s="1">
        <v>300.64999999999998</v>
      </c>
      <c r="E50" s="1">
        <v>300.10000000000002</v>
      </c>
      <c r="F50" s="1">
        <v>307</v>
      </c>
      <c r="G50" s="1">
        <v>299.60000000000002</v>
      </c>
      <c r="H50" s="1">
        <v>304.85000000000002</v>
      </c>
      <c r="I50" s="1">
        <v>304.35000000000002</v>
      </c>
      <c r="J50" s="1">
        <v>303.47000000000003</v>
      </c>
      <c r="K50" s="1">
        <v>15966647</v>
      </c>
      <c r="L50" s="1">
        <v>4845465499.4499998</v>
      </c>
      <c r="M50" s="1">
        <v>119251</v>
      </c>
      <c r="N50" s="3">
        <f>IF(ISERR(LN(Table1514[[#This Row],[Close Price]]/I49)),"-",LN(Table1514[[#This Row],[Close Price]]/I49))</f>
        <v>1.2231557454355986E-2</v>
      </c>
    </row>
    <row r="51" spans="1:14" x14ac:dyDescent="0.3">
      <c r="A51" s="1" t="s">
        <v>35</v>
      </c>
      <c r="B51" s="1" t="s">
        <v>14</v>
      </c>
      <c r="C51" s="2">
        <v>43173</v>
      </c>
      <c r="D51" s="1">
        <v>304.35000000000002</v>
      </c>
      <c r="E51" s="1">
        <v>303.14999999999998</v>
      </c>
      <c r="F51" s="1">
        <v>307.45</v>
      </c>
      <c r="G51" s="1">
        <v>297.8</v>
      </c>
      <c r="H51" s="1">
        <v>305.95</v>
      </c>
      <c r="I51" s="1">
        <v>306.05</v>
      </c>
      <c r="J51" s="1">
        <v>302.2</v>
      </c>
      <c r="K51" s="1">
        <v>12964285</v>
      </c>
      <c r="L51" s="1">
        <v>3917772867.5999999</v>
      </c>
      <c r="M51" s="1">
        <v>121215</v>
      </c>
      <c r="N51" s="3">
        <f>IF(ISERR(LN(Table1514[[#This Row],[Close Price]]/I50)),"-",LN(Table1514[[#This Row],[Close Price]]/I50))</f>
        <v>5.57013235714535E-3</v>
      </c>
    </row>
    <row r="52" spans="1:14" x14ac:dyDescent="0.3">
      <c r="A52" s="1" t="s">
        <v>35</v>
      </c>
      <c r="B52" s="1" t="s">
        <v>14</v>
      </c>
      <c r="C52" s="2">
        <v>43174</v>
      </c>
      <c r="D52" s="1">
        <v>306.05</v>
      </c>
      <c r="E52" s="1">
        <v>305.75</v>
      </c>
      <c r="F52" s="1">
        <v>305.75</v>
      </c>
      <c r="G52" s="1">
        <v>300.39999999999998</v>
      </c>
      <c r="H52" s="1">
        <v>300.95</v>
      </c>
      <c r="I52" s="1">
        <v>301.45</v>
      </c>
      <c r="J52" s="1">
        <v>302.54000000000002</v>
      </c>
      <c r="K52" s="1">
        <v>13282019</v>
      </c>
      <c r="L52" s="1">
        <v>4018320671.25</v>
      </c>
      <c r="M52" s="1">
        <v>110052</v>
      </c>
      <c r="N52" s="3">
        <f>IF(ISERR(LN(Table1514[[#This Row],[Close Price]]/I51)),"-",LN(Table1514[[#This Row],[Close Price]]/I51))</f>
        <v>-1.5144322361664329E-2</v>
      </c>
    </row>
    <row r="53" spans="1:14" x14ac:dyDescent="0.3">
      <c r="A53" s="1" t="s">
        <v>35</v>
      </c>
      <c r="B53" s="1" t="s">
        <v>14</v>
      </c>
      <c r="C53" s="2">
        <v>43175</v>
      </c>
      <c r="D53" s="1">
        <v>301.45</v>
      </c>
      <c r="E53" s="1">
        <v>301.25</v>
      </c>
      <c r="F53" s="1">
        <v>301.85000000000002</v>
      </c>
      <c r="G53" s="1">
        <v>297.39999999999998</v>
      </c>
      <c r="H53" s="1">
        <v>299.25</v>
      </c>
      <c r="I53" s="1">
        <v>298.10000000000002</v>
      </c>
      <c r="J53" s="1">
        <v>298.83999999999997</v>
      </c>
      <c r="K53" s="1">
        <v>28835112</v>
      </c>
      <c r="L53" s="1">
        <v>8617212200.6499996</v>
      </c>
      <c r="M53" s="1">
        <v>133761</v>
      </c>
      <c r="N53" s="3">
        <f>IF(ISERR(LN(Table1514[[#This Row],[Close Price]]/I52)),"-",LN(Table1514[[#This Row],[Close Price]]/I52))</f>
        <v>-1.117516425138871E-2</v>
      </c>
    </row>
    <row r="54" spans="1:14" x14ac:dyDescent="0.3">
      <c r="A54" s="1" t="s">
        <v>35</v>
      </c>
      <c r="B54" s="1" t="s">
        <v>14</v>
      </c>
      <c r="C54" s="2">
        <v>43178</v>
      </c>
      <c r="D54" s="1">
        <v>298.10000000000002</v>
      </c>
      <c r="E54" s="1">
        <v>298.10000000000002</v>
      </c>
      <c r="F54" s="1">
        <v>300</v>
      </c>
      <c r="G54" s="1">
        <v>291.25</v>
      </c>
      <c r="H54" s="1">
        <v>294.45</v>
      </c>
      <c r="I54" s="1">
        <v>294.55</v>
      </c>
      <c r="J54" s="1">
        <v>295.31</v>
      </c>
      <c r="K54" s="1">
        <v>13601784</v>
      </c>
      <c r="L54" s="1">
        <v>4016806205.4499998</v>
      </c>
      <c r="M54" s="1">
        <v>102326</v>
      </c>
      <c r="N54" s="3">
        <f>IF(ISERR(LN(Table1514[[#This Row],[Close Price]]/I53)),"-",LN(Table1514[[#This Row],[Close Price]]/I53))</f>
        <v>-1.1980232716329507E-2</v>
      </c>
    </row>
    <row r="55" spans="1:14" x14ac:dyDescent="0.3">
      <c r="A55" s="1" t="s">
        <v>35</v>
      </c>
      <c r="B55" s="1" t="s">
        <v>14</v>
      </c>
      <c r="C55" s="2">
        <v>43179</v>
      </c>
      <c r="D55" s="1">
        <v>294.55</v>
      </c>
      <c r="E55" s="1">
        <v>293</v>
      </c>
      <c r="F55" s="1">
        <v>297.2</v>
      </c>
      <c r="G55" s="1">
        <v>290.25</v>
      </c>
      <c r="H55" s="1">
        <v>292.3</v>
      </c>
      <c r="I55" s="1">
        <v>292</v>
      </c>
      <c r="J55" s="1">
        <v>293.5</v>
      </c>
      <c r="K55" s="1">
        <v>10880002</v>
      </c>
      <c r="L55" s="1">
        <v>3193306562.5</v>
      </c>
      <c r="M55" s="1">
        <v>90040</v>
      </c>
      <c r="N55" s="3">
        <f>IF(ISERR(LN(Table1514[[#This Row],[Close Price]]/I54)),"-",LN(Table1514[[#This Row],[Close Price]]/I54))</f>
        <v>-8.6949656994146571E-3</v>
      </c>
    </row>
    <row r="56" spans="1:14" x14ac:dyDescent="0.3">
      <c r="A56" s="1" t="s">
        <v>35</v>
      </c>
      <c r="B56" s="1" t="s">
        <v>14</v>
      </c>
      <c r="C56" s="2">
        <v>43180</v>
      </c>
      <c r="D56" s="1">
        <v>292</v>
      </c>
      <c r="E56" s="1">
        <v>295</v>
      </c>
      <c r="F56" s="1">
        <v>295.05</v>
      </c>
      <c r="G56" s="1">
        <v>287.35000000000002</v>
      </c>
      <c r="H56" s="1">
        <v>289.60000000000002</v>
      </c>
      <c r="I56" s="1">
        <v>289.2</v>
      </c>
      <c r="J56" s="1">
        <v>291.38</v>
      </c>
      <c r="K56" s="1">
        <v>13618228</v>
      </c>
      <c r="L56" s="1">
        <v>3968064644.8000002</v>
      </c>
      <c r="M56" s="1">
        <v>81916</v>
      </c>
      <c r="N56" s="3">
        <f>IF(ISERR(LN(Table1514[[#This Row],[Close Price]]/I55)),"-",LN(Table1514[[#This Row],[Close Price]]/I55))</f>
        <v>-9.6353119836721426E-3</v>
      </c>
    </row>
    <row r="57" spans="1:14" x14ac:dyDescent="0.3">
      <c r="A57" s="1" t="s">
        <v>35</v>
      </c>
      <c r="B57" s="1" t="s">
        <v>14</v>
      </c>
      <c r="C57" s="2">
        <v>43181</v>
      </c>
      <c r="D57" s="1">
        <v>289.2</v>
      </c>
      <c r="E57" s="1">
        <v>289.5</v>
      </c>
      <c r="F57" s="1">
        <v>289.64999999999998</v>
      </c>
      <c r="G57" s="1">
        <v>280.89999999999998</v>
      </c>
      <c r="H57" s="1">
        <v>283.10000000000002</v>
      </c>
      <c r="I57" s="1">
        <v>283.25</v>
      </c>
      <c r="J57" s="1">
        <v>284.57</v>
      </c>
      <c r="K57" s="1">
        <v>24593489</v>
      </c>
      <c r="L57" s="1">
        <v>6998652560.3000002</v>
      </c>
      <c r="M57" s="1">
        <v>136182</v>
      </c>
      <c r="N57" s="3">
        <f>IF(ISERR(LN(Table1514[[#This Row],[Close Price]]/I56)),"-",LN(Table1514[[#This Row],[Close Price]]/I56))</f>
        <v>-2.0788590376493853E-2</v>
      </c>
    </row>
    <row r="58" spans="1:14" x14ac:dyDescent="0.3">
      <c r="A58" s="1" t="s">
        <v>35</v>
      </c>
      <c r="B58" s="1" t="s">
        <v>14</v>
      </c>
      <c r="C58" s="2">
        <v>43182</v>
      </c>
      <c r="D58" s="1">
        <v>283.25</v>
      </c>
      <c r="E58" s="1">
        <v>277.10000000000002</v>
      </c>
      <c r="F58" s="1">
        <v>277.85000000000002</v>
      </c>
      <c r="G58" s="1">
        <v>273.55</v>
      </c>
      <c r="H58" s="1">
        <v>274.3</v>
      </c>
      <c r="I58" s="1">
        <v>275.55</v>
      </c>
      <c r="J58" s="1">
        <v>275.76</v>
      </c>
      <c r="K58" s="1">
        <v>31922568</v>
      </c>
      <c r="L58" s="1">
        <v>8803030843.7000008</v>
      </c>
      <c r="M58" s="1">
        <v>194219</v>
      </c>
      <c r="N58" s="3">
        <f>IF(ISERR(LN(Table1514[[#This Row],[Close Price]]/I57)),"-",LN(Table1514[[#This Row],[Close Price]]/I57))</f>
        <v>-2.7560799578871358E-2</v>
      </c>
    </row>
    <row r="59" spans="1:14" x14ac:dyDescent="0.3">
      <c r="A59" s="1" t="s">
        <v>35</v>
      </c>
      <c r="B59" s="1" t="s">
        <v>14</v>
      </c>
      <c r="C59" s="2">
        <v>43185</v>
      </c>
      <c r="D59" s="1">
        <v>275.55</v>
      </c>
      <c r="E59" s="1">
        <v>276.10000000000002</v>
      </c>
      <c r="F59" s="1">
        <v>283.14999999999998</v>
      </c>
      <c r="G59" s="1">
        <v>275.95</v>
      </c>
      <c r="H59" s="1">
        <v>281.35000000000002</v>
      </c>
      <c r="I59" s="1">
        <v>281.64999999999998</v>
      </c>
      <c r="J59" s="1">
        <v>278.86</v>
      </c>
      <c r="K59" s="1">
        <v>24618534</v>
      </c>
      <c r="L59" s="1">
        <v>6865245173.1999998</v>
      </c>
      <c r="M59" s="1">
        <v>148135</v>
      </c>
      <c r="N59" s="3">
        <f>IF(ISERR(LN(Table1514[[#This Row],[Close Price]]/I58)),"-",LN(Table1514[[#This Row],[Close Price]]/I58))</f>
        <v>2.1896065011478467E-2</v>
      </c>
    </row>
    <row r="60" spans="1:14" x14ac:dyDescent="0.3">
      <c r="A60" s="1" t="s">
        <v>35</v>
      </c>
      <c r="B60" s="1" t="s">
        <v>14</v>
      </c>
      <c r="C60" s="2">
        <v>43186</v>
      </c>
      <c r="D60" s="1">
        <v>281.64999999999998</v>
      </c>
      <c r="E60" s="1">
        <v>284.5</v>
      </c>
      <c r="F60" s="1">
        <v>287.3</v>
      </c>
      <c r="G60" s="1">
        <v>281.39999999999998</v>
      </c>
      <c r="H60" s="1">
        <v>283.3</v>
      </c>
      <c r="I60" s="1">
        <v>283.89999999999998</v>
      </c>
      <c r="J60" s="1">
        <v>284.61</v>
      </c>
      <c r="K60" s="1">
        <v>22377328</v>
      </c>
      <c r="L60" s="1">
        <v>6368729795.3999996</v>
      </c>
      <c r="M60" s="1">
        <v>158985</v>
      </c>
      <c r="N60" s="3">
        <f>IF(ISERR(LN(Table1514[[#This Row],[Close Price]]/I59)),"-",LN(Table1514[[#This Row],[Close Price]]/I59))</f>
        <v>7.9568981382025453E-3</v>
      </c>
    </row>
    <row r="61" spans="1:14" x14ac:dyDescent="0.3">
      <c r="A61" s="1" t="s">
        <v>35</v>
      </c>
      <c r="B61" s="1" t="s">
        <v>14</v>
      </c>
      <c r="C61" s="2">
        <v>43187</v>
      </c>
      <c r="D61" s="1">
        <v>283.89999999999998</v>
      </c>
      <c r="E61" s="1">
        <v>283</v>
      </c>
      <c r="F61" s="1">
        <v>283.3</v>
      </c>
      <c r="G61" s="1">
        <v>277.10000000000002</v>
      </c>
      <c r="H61" s="1">
        <v>278.89999999999998</v>
      </c>
      <c r="I61" s="1">
        <v>278.35000000000002</v>
      </c>
      <c r="J61" s="1">
        <v>278.94</v>
      </c>
      <c r="K61" s="1">
        <v>27172599</v>
      </c>
      <c r="L61" s="1">
        <v>7579456233.4499998</v>
      </c>
      <c r="M61" s="1">
        <v>159041</v>
      </c>
      <c r="N61" s="3">
        <f>IF(ISERR(LN(Table1514[[#This Row],[Close Price]]/I60)),"-",LN(Table1514[[#This Row],[Close Price]]/I60))</f>
        <v>-1.9742748849408558E-2</v>
      </c>
    </row>
    <row r="62" spans="1:14" x14ac:dyDescent="0.3">
      <c r="A62" s="1" t="s">
        <v>35</v>
      </c>
      <c r="B62" s="1" t="s">
        <v>14</v>
      </c>
      <c r="C62" s="2">
        <v>43192</v>
      </c>
      <c r="D62" s="1">
        <v>278.35000000000002</v>
      </c>
      <c r="E62" s="1">
        <v>273</v>
      </c>
      <c r="F62" s="1">
        <v>273.85000000000002</v>
      </c>
      <c r="G62" s="1">
        <v>258.8</v>
      </c>
      <c r="H62" s="1">
        <v>262.39999999999998</v>
      </c>
      <c r="I62" s="1">
        <v>261.85000000000002</v>
      </c>
      <c r="J62" s="1">
        <v>262.89999999999998</v>
      </c>
      <c r="K62" s="1">
        <v>73359584</v>
      </c>
      <c r="L62" s="1">
        <v>19286273448.349998</v>
      </c>
      <c r="M62" s="1">
        <v>356245</v>
      </c>
      <c r="N62" s="3">
        <f>IF(ISERR(LN(Table1514[[#This Row],[Close Price]]/I61)),"-",LN(Table1514[[#This Row],[Close Price]]/I61))</f>
        <v>-6.1107493904020121E-2</v>
      </c>
    </row>
    <row r="63" spans="1:14" x14ac:dyDescent="0.3">
      <c r="A63" s="1" t="s">
        <v>35</v>
      </c>
      <c r="B63" s="1" t="s">
        <v>14</v>
      </c>
      <c r="C63" s="2">
        <v>43193</v>
      </c>
      <c r="D63" s="1">
        <v>261.85000000000002</v>
      </c>
      <c r="E63" s="1">
        <v>261.39999999999998</v>
      </c>
      <c r="F63" s="1">
        <v>271.5</v>
      </c>
      <c r="G63" s="1">
        <v>261.39999999999998</v>
      </c>
      <c r="H63" s="1">
        <v>270.2</v>
      </c>
      <c r="I63" s="1">
        <v>270.05</v>
      </c>
      <c r="J63" s="1">
        <v>265.83999999999997</v>
      </c>
      <c r="K63" s="1">
        <v>40773239</v>
      </c>
      <c r="L63" s="1">
        <v>10839355784.9</v>
      </c>
      <c r="M63" s="1">
        <v>201979</v>
      </c>
      <c r="N63" s="3">
        <f>IF(ISERR(LN(Table1514[[#This Row],[Close Price]]/I62)),"-",LN(Table1514[[#This Row],[Close Price]]/I62))</f>
        <v>3.0835306313403293E-2</v>
      </c>
    </row>
    <row r="64" spans="1:14" x14ac:dyDescent="0.3">
      <c r="A64" s="1" t="s">
        <v>35</v>
      </c>
      <c r="B64" s="1" t="s">
        <v>14</v>
      </c>
      <c r="C64" s="2">
        <v>43194</v>
      </c>
      <c r="D64" s="1">
        <v>270.05</v>
      </c>
      <c r="E64" s="1">
        <v>267.25</v>
      </c>
      <c r="F64" s="1">
        <v>273.3</v>
      </c>
      <c r="G64" s="1">
        <v>265.5</v>
      </c>
      <c r="H64" s="1">
        <v>268.10000000000002</v>
      </c>
      <c r="I64" s="1">
        <v>268.64999999999998</v>
      </c>
      <c r="J64" s="1">
        <v>268.92</v>
      </c>
      <c r="K64" s="1">
        <v>33486876</v>
      </c>
      <c r="L64" s="1">
        <v>9005417811.5499992</v>
      </c>
      <c r="M64" s="1">
        <v>211827</v>
      </c>
      <c r="N64" s="3">
        <f>IF(ISERR(LN(Table1514[[#This Row],[Close Price]]/I63)),"-",LN(Table1514[[#This Row],[Close Price]]/I63))</f>
        <v>-5.1977098640697463E-3</v>
      </c>
    </row>
    <row r="65" spans="1:14" x14ac:dyDescent="0.3">
      <c r="A65" s="1" t="s">
        <v>35</v>
      </c>
      <c r="B65" s="1" t="s">
        <v>14</v>
      </c>
      <c r="C65" s="2">
        <v>43195</v>
      </c>
      <c r="D65" s="1">
        <v>268.64999999999998</v>
      </c>
      <c r="E65" s="1">
        <v>267.8</v>
      </c>
      <c r="F65" s="1">
        <v>280</v>
      </c>
      <c r="G65" s="1">
        <v>267.7</v>
      </c>
      <c r="H65" s="1">
        <v>278.39999999999998</v>
      </c>
      <c r="I65" s="1">
        <v>278.64999999999998</v>
      </c>
      <c r="J65" s="1">
        <v>275.33999999999997</v>
      </c>
      <c r="K65" s="1">
        <v>26759108</v>
      </c>
      <c r="L65" s="1">
        <v>7367938458.6000004</v>
      </c>
      <c r="M65" s="1">
        <v>192799</v>
      </c>
      <c r="N65" s="3">
        <f>IF(ISERR(LN(Table1514[[#This Row],[Close Price]]/I64)),"-",LN(Table1514[[#This Row],[Close Price]]/I64))</f>
        <v>3.6547096840714909E-2</v>
      </c>
    </row>
    <row r="66" spans="1:14" x14ac:dyDescent="0.3">
      <c r="A66" s="1" t="s">
        <v>35</v>
      </c>
      <c r="B66" s="1" t="s">
        <v>14</v>
      </c>
      <c r="C66" s="2">
        <v>43196</v>
      </c>
      <c r="D66" s="1">
        <v>278.64999999999998</v>
      </c>
      <c r="E66" s="1">
        <v>278.39999999999998</v>
      </c>
      <c r="F66" s="1">
        <v>282.95</v>
      </c>
      <c r="G66" s="1">
        <v>277</v>
      </c>
      <c r="H66" s="1">
        <v>279.95</v>
      </c>
      <c r="I66" s="1">
        <v>280.64999999999998</v>
      </c>
      <c r="J66" s="1">
        <v>279.81</v>
      </c>
      <c r="K66" s="1">
        <v>31577015</v>
      </c>
      <c r="L66" s="1">
        <v>8835462618.3999996</v>
      </c>
      <c r="M66" s="1">
        <v>140814</v>
      </c>
      <c r="N66" s="3">
        <f>IF(ISERR(LN(Table1514[[#This Row],[Close Price]]/I65)),"-",LN(Table1514[[#This Row],[Close Price]]/I65))</f>
        <v>7.1518273726629451E-3</v>
      </c>
    </row>
    <row r="67" spans="1:14" x14ac:dyDescent="0.3">
      <c r="A67" s="1" t="s">
        <v>35</v>
      </c>
      <c r="B67" s="1" t="s">
        <v>14</v>
      </c>
      <c r="C67" s="2">
        <v>43199</v>
      </c>
      <c r="D67" s="1">
        <v>280.64999999999998</v>
      </c>
      <c r="E67" s="1">
        <v>277.75</v>
      </c>
      <c r="F67" s="1">
        <v>283.45</v>
      </c>
      <c r="G67" s="1">
        <v>274.35000000000002</v>
      </c>
      <c r="H67" s="1">
        <v>281</v>
      </c>
      <c r="I67" s="1">
        <v>280.85000000000002</v>
      </c>
      <c r="J67" s="1">
        <v>279.14999999999998</v>
      </c>
      <c r="K67" s="1">
        <v>31712527</v>
      </c>
      <c r="L67" s="1">
        <v>8852647513.1499996</v>
      </c>
      <c r="M67" s="1">
        <v>187201</v>
      </c>
      <c r="N67" s="3">
        <f>IF(ISERR(LN(Table1514[[#This Row],[Close Price]]/I66)),"-",LN(Table1514[[#This Row],[Close Price]]/I66))</f>
        <v>7.1237759023359696E-4</v>
      </c>
    </row>
    <row r="68" spans="1:14" x14ac:dyDescent="0.3">
      <c r="A68" s="1" t="s">
        <v>35</v>
      </c>
      <c r="B68" s="1" t="s">
        <v>14</v>
      </c>
      <c r="C68" s="2">
        <v>43200</v>
      </c>
      <c r="D68" s="1">
        <v>280.85000000000002</v>
      </c>
      <c r="E68" s="1">
        <v>279.45</v>
      </c>
      <c r="F68" s="1">
        <v>294.45</v>
      </c>
      <c r="G68" s="1">
        <v>279.05</v>
      </c>
      <c r="H68" s="1">
        <v>288.7</v>
      </c>
      <c r="I68" s="1">
        <v>288.8</v>
      </c>
      <c r="J68" s="1">
        <v>289.29000000000002</v>
      </c>
      <c r="K68" s="1">
        <v>44741783</v>
      </c>
      <c r="L68" s="1">
        <v>12943353665.5</v>
      </c>
      <c r="M68" s="1">
        <v>306745</v>
      </c>
      <c r="N68" s="3">
        <f>IF(ISERR(LN(Table1514[[#This Row],[Close Price]]/I67)),"-",LN(Table1514[[#This Row],[Close Price]]/I67))</f>
        <v>2.7913688040229302E-2</v>
      </c>
    </row>
    <row r="69" spans="1:14" x14ac:dyDescent="0.3">
      <c r="A69" s="1" t="s">
        <v>35</v>
      </c>
      <c r="B69" s="1" t="s">
        <v>14</v>
      </c>
      <c r="C69" s="2">
        <v>43201</v>
      </c>
      <c r="D69" s="1">
        <v>288.8</v>
      </c>
      <c r="E69" s="1">
        <v>287.75</v>
      </c>
      <c r="F69" s="1">
        <v>287.89999999999998</v>
      </c>
      <c r="G69" s="1">
        <v>282.35000000000002</v>
      </c>
      <c r="H69" s="1">
        <v>285.3</v>
      </c>
      <c r="I69" s="1">
        <v>284.55</v>
      </c>
      <c r="J69" s="1">
        <v>284.83</v>
      </c>
      <c r="K69" s="1">
        <v>16811454</v>
      </c>
      <c r="L69" s="1">
        <v>4788332199.1999998</v>
      </c>
      <c r="M69" s="1">
        <v>92529</v>
      </c>
      <c r="N69" s="3">
        <f>IF(ISERR(LN(Table1514[[#This Row],[Close Price]]/I68)),"-",LN(Table1514[[#This Row],[Close Price]]/I68))</f>
        <v>-1.4825421969538217E-2</v>
      </c>
    </row>
    <row r="70" spans="1:14" x14ac:dyDescent="0.3">
      <c r="A70" s="1" t="s">
        <v>35</v>
      </c>
      <c r="B70" s="1" t="s">
        <v>14</v>
      </c>
      <c r="C70" s="2">
        <v>43202</v>
      </c>
      <c r="D70" s="1">
        <v>284.55</v>
      </c>
      <c r="E70" s="1">
        <v>285.3</v>
      </c>
      <c r="F70" s="1">
        <v>289.89999999999998</v>
      </c>
      <c r="G70" s="1">
        <v>283.55</v>
      </c>
      <c r="H70" s="1">
        <v>287</v>
      </c>
      <c r="I70" s="1">
        <v>286.75</v>
      </c>
      <c r="J70" s="1">
        <v>287.38</v>
      </c>
      <c r="K70" s="1">
        <v>22954325</v>
      </c>
      <c r="L70" s="1">
        <v>6596551068.3500004</v>
      </c>
      <c r="M70" s="1">
        <v>104245</v>
      </c>
      <c r="N70" s="3">
        <f>IF(ISERR(LN(Table1514[[#This Row],[Close Price]]/I69)),"-",LN(Table1514[[#This Row],[Close Price]]/I69))</f>
        <v>7.7017709603470329E-3</v>
      </c>
    </row>
    <row r="71" spans="1:14" x14ac:dyDescent="0.3">
      <c r="A71" s="1" t="s">
        <v>35</v>
      </c>
      <c r="B71" s="1" t="s">
        <v>14</v>
      </c>
      <c r="C71" s="2">
        <v>43203</v>
      </c>
      <c r="D71" s="1">
        <v>286.75</v>
      </c>
      <c r="E71" s="1">
        <v>288</v>
      </c>
      <c r="F71" s="1">
        <v>291.10000000000002</v>
      </c>
      <c r="G71" s="1">
        <v>285.8</v>
      </c>
      <c r="H71" s="1">
        <v>288.10000000000002</v>
      </c>
      <c r="I71" s="1">
        <v>288.25</v>
      </c>
      <c r="J71" s="1">
        <v>288.7</v>
      </c>
      <c r="K71" s="1">
        <v>17497198</v>
      </c>
      <c r="L71" s="1">
        <v>5051433203.6999998</v>
      </c>
      <c r="M71" s="1">
        <v>104123</v>
      </c>
      <c r="N71" s="3">
        <f>IF(ISERR(LN(Table1514[[#This Row],[Close Price]]/I70)),"-",LN(Table1514[[#This Row],[Close Price]]/I70))</f>
        <v>5.2174031396883605E-3</v>
      </c>
    </row>
    <row r="72" spans="1:14" x14ac:dyDescent="0.3">
      <c r="A72" s="1" t="s">
        <v>35</v>
      </c>
      <c r="B72" s="1" t="s">
        <v>14</v>
      </c>
      <c r="C72" s="2">
        <v>43206</v>
      </c>
      <c r="D72" s="1">
        <v>288.25</v>
      </c>
      <c r="E72" s="1">
        <v>285</v>
      </c>
      <c r="F72" s="1">
        <v>288.95</v>
      </c>
      <c r="G72" s="1">
        <v>284.10000000000002</v>
      </c>
      <c r="H72" s="1">
        <v>287.5</v>
      </c>
      <c r="I72" s="1">
        <v>287.60000000000002</v>
      </c>
      <c r="J72" s="1">
        <v>287.29000000000002</v>
      </c>
      <c r="K72" s="1">
        <v>16874313</v>
      </c>
      <c r="L72" s="1">
        <v>4847744516.3000002</v>
      </c>
      <c r="M72" s="1">
        <v>70707</v>
      </c>
      <c r="N72" s="3">
        <f>IF(ISERR(LN(Table1514[[#This Row],[Close Price]]/I71)),"-",LN(Table1514[[#This Row],[Close Price]]/I71))</f>
        <v>-2.2575333022766754E-3</v>
      </c>
    </row>
    <row r="73" spans="1:14" x14ac:dyDescent="0.3">
      <c r="A73" s="1" t="s">
        <v>35</v>
      </c>
      <c r="B73" s="1" t="s">
        <v>14</v>
      </c>
      <c r="C73" s="2">
        <v>43207</v>
      </c>
      <c r="D73" s="1">
        <v>287.60000000000002</v>
      </c>
      <c r="E73" s="1">
        <v>287.60000000000002</v>
      </c>
      <c r="F73" s="1">
        <v>293.25</v>
      </c>
      <c r="G73" s="1">
        <v>286.8</v>
      </c>
      <c r="H73" s="1">
        <v>291.89999999999998</v>
      </c>
      <c r="I73" s="1">
        <v>291.75</v>
      </c>
      <c r="J73" s="1">
        <v>290.56</v>
      </c>
      <c r="K73" s="1">
        <v>15406113</v>
      </c>
      <c r="L73" s="1">
        <v>4476404717.3999996</v>
      </c>
      <c r="M73" s="1">
        <v>87332</v>
      </c>
      <c r="N73" s="3">
        <f>IF(ISERR(LN(Table1514[[#This Row],[Close Price]]/I72)),"-",LN(Table1514[[#This Row],[Close Price]]/I72))</f>
        <v>1.4326645319773677E-2</v>
      </c>
    </row>
    <row r="74" spans="1:14" x14ac:dyDescent="0.3">
      <c r="A74" s="1" t="s">
        <v>35</v>
      </c>
      <c r="B74" s="1" t="s">
        <v>14</v>
      </c>
      <c r="C74" s="2">
        <v>43208</v>
      </c>
      <c r="D74" s="1">
        <v>291.75</v>
      </c>
      <c r="E74" s="1">
        <v>293.7</v>
      </c>
      <c r="F74" s="1">
        <v>294.89999999999998</v>
      </c>
      <c r="G74" s="1">
        <v>289</v>
      </c>
      <c r="H74" s="1">
        <v>290.10000000000002</v>
      </c>
      <c r="I74" s="1">
        <v>290.05</v>
      </c>
      <c r="J74" s="1">
        <v>291.81</v>
      </c>
      <c r="K74" s="1">
        <v>20755245</v>
      </c>
      <c r="L74" s="1">
        <v>6056657096.1499996</v>
      </c>
      <c r="M74" s="1">
        <v>108233</v>
      </c>
      <c r="N74" s="3">
        <f>IF(ISERR(LN(Table1514[[#This Row],[Close Price]]/I73)),"-",LN(Table1514[[#This Row],[Close Price]]/I73))</f>
        <v>-5.8439492545920083E-3</v>
      </c>
    </row>
    <row r="75" spans="1:14" x14ac:dyDescent="0.3">
      <c r="A75" s="1" t="s">
        <v>35</v>
      </c>
      <c r="B75" s="1" t="s">
        <v>14</v>
      </c>
      <c r="C75" s="2">
        <v>43209</v>
      </c>
      <c r="D75" s="1">
        <v>290.05</v>
      </c>
      <c r="E75" s="1">
        <v>291</v>
      </c>
      <c r="F75" s="1">
        <v>291</v>
      </c>
      <c r="G75" s="1">
        <v>287.3</v>
      </c>
      <c r="H75" s="1">
        <v>290.64999999999998</v>
      </c>
      <c r="I75" s="1">
        <v>289.60000000000002</v>
      </c>
      <c r="J75" s="1">
        <v>288.97000000000003</v>
      </c>
      <c r="K75" s="1">
        <v>17282341</v>
      </c>
      <c r="L75" s="1">
        <v>4994030572</v>
      </c>
      <c r="M75" s="1">
        <v>80507</v>
      </c>
      <c r="N75" s="3">
        <f>IF(ISERR(LN(Table1514[[#This Row],[Close Price]]/I74)),"-",LN(Table1514[[#This Row],[Close Price]]/I74))</f>
        <v>-1.5526614005119698E-3</v>
      </c>
    </row>
    <row r="76" spans="1:14" x14ac:dyDescent="0.3">
      <c r="A76" s="1" t="s">
        <v>35</v>
      </c>
      <c r="B76" s="1" t="s">
        <v>14</v>
      </c>
      <c r="C76" s="2">
        <v>43210</v>
      </c>
      <c r="D76" s="1">
        <v>289.60000000000002</v>
      </c>
      <c r="E76" s="1">
        <v>289.25</v>
      </c>
      <c r="F76" s="1">
        <v>290.14999999999998</v>
      </c>
      <c r="G76" s="1">
        <v>279.7</v>
      </c>
      <c r="H76" s="1">
        <v>282.5</v>
      </c>
      <c r="I76" s="1">
        <v>282.14999999999998</v>
      </c>
      <c r="J76" s="1">
        <v>284.43</v>
      </c>
      <c r="K76" s="1">
        <v>19745690</v>
      </c>
      <c r="L76" s="1">
        <v>5616193595.8999996</v>
      </c>
      <c r="M76" s="1">
        <v>98540</v>
      </c>
      <c r="N76" s="3">
        <f>IF(ISERR(LN(Table1514[[#This Row],[Close Price]]/I75)),"-",LN(Table1514[[#This Row],[Close Price]]/I75))</f>
        <v>-2.6061816096412345E-2</v>
      </c>
    </row>
    <row r="77" spans="1:14" x14ac:dyDescent="0.3">
      <c r="A77" s="1" t="s">
        <v>35</v>
      </c>
      <c r="B77" s="1" t="s">
        <v>14</v>
      </c>
      <c r="C77" s="2">
        <v>43213</v>
      </c>
      <c r="D77" s="1">
        <v>282.14999999999998</v>
      </c>
      <c r="E77" s="1">
        <v>280</v>
      </c>
      <c r="F77" s="1">
        <v>282.8</v>
      </c>
      <c r="G77" s="1">
        <v>275.25</v>
      </c>
      <c r="H77" s="1">
        <v>279.14999999999998</v>
      </c>
      <c r="I77" s="1">
        <v>279.39999999999998</v>
      </c>
      <c r="J77" s="1">
        <v>279.08</v>
      </c>
      <c r="K77" s="1">
        <v>11620499</v>
      </c>
      <c r="L77" s="1">
        <v>3243028501.5999999</v>
      </c>
      <c r="M77" s="1">
        <v>80937</v>
      </c>
      <c r="N77" s="3">
        <f>IF(ISERR(LN(Table1514[[#This Row],[Close Price]]/I76)),"-",LN(Table1514[[#This Row],[Close Price]]/I76))</f>
        <v>-9.7943975922876979E-3</v>
      </c>
    </row>
    <row r="78" spans="1:14" x14ac:dyDescent="0.3">
      <c r="A78" s="1" t="s">
        <v>35</v>
      </c>
      <c r="B78" s="1" t="s">
        <v>14</v>
      </c>
      <c r="C78" s="2">
        <v>43214</v>
      </c>
      <c r="D78" s="1">
        <v>279.39999999999998</v>
      </c>
      <c r="E78" s="1">
        <v>279.35000000000002</v>
      </c>
      <c r="F78" s="1">
        <v>286.60000000000002</v>
      </c>
      <c r="G78" s="1">
        <v>279.35000000000002</v>
      </c>
      <c r="H78" s="1">
        <v>284.5</v>
      </c>
      <c r="I78" s="1">
        <v>284.10000000000002</v>
      </c>
      <c r="J78" s="1">
        <v>284.41000000000003</v>
      </c>
      <c r="K78" s="1">
        <v>15412234</v>
      </c>
      <c r="L78" s="1">
        <v>4383457742.6000004</v>
      </c>
      <c r="M78" s="1">
        <v>102775</v>
      </c>
      <c r="N78" s="3">
        <f>IF(ISERR(LN(Table1514[[#This Row],[Close Price]]/I77)),"-",LN(Table1514[[#This Row],[Close Price]]/I77))</f>
        <v>1.6681842037281017E-2</v>
      </c>
    </row>
    <row r="79" spans="1:14" x14ac:dyDescent="0.3">
      <c r="A79" s="1" t="s">
        <v>35</v>
      </c>
      <c r="B79" s="1" t="s">
        <v>14</v>
      </c>
      <c r="C79" s="2">
        <v>43215</v>
      </c>
      <c r="D79" s="1">
        <v>284.10000000000002</v>
      </c>
      <c r="E79" s="1">
        <v>284.05</v>
      </c>
      <c r="F79" s="1">
        <v>285.64999999999998</v>
      </c>
      <c r="G79" s="1">
        <v>276.85000000000002</v>
      </c>
      <c r="H79" s="1">
        <v>279.5</v>
      </c>
      <c r="I79" s="1">
        <v>278.89999999999998</v>
      </c>
      <c r="J79" s="1">
        <v>281.17</v>
      </c>
      <c r="K79" s="1">
        <v>7961352</v>
      </c>
      <c r="L79" s="1">
        <v>2238460473.6999998</v>
      </c>
      <c r="M79" s="1">
        <v>49166</v>
      </c>
      <c r="N79" s="3">
        <f>IF(ISERR(LN(Table1514[[#This Row],[Close Price]]/I78)),"-",LN(Table1514[[#This Row],[Close Price]]/I78))</f>
        <v>-1.8472994226699183E-2</v>
      </c>
    </row>
    <row r="80" spans="1:14" x14ac:dyDescent="0.3">
      <c r="A80" s="1" t="s">
        <v>35</v>
      </c>
      <c r="B80" s="1" t="s">
        <v>14</v>
      </c>
      <c r="C80" s="2">
        <v>43216</v>
      </c>
      <c r="D80" s="1">
        <v>278.89999999999998</v>
      </c>
      <c r="E80" s="1">
        <v>279.8</v>
      </c>
      <c r="F80" s="1">
        <v>280.39999999999998</v>
      </c>
      <c r="G80" s="1">
        <v>275.35000000000002</v>
      </c>
      <c r="H80" s="1">
        <v>278.7</v>
      </c>
      <c r="I80" s="1">
        <v>278.85000000000002</v>
      </c>
      <c r="J80" s="1">
        <v>277.94</v>
      </c>
      <c r="K80" s="1">
        <v>14112673</v>
      </c>
      <c r="L80" s="1">
        <v>3922515817.4000001</v>
      </c>
      <c r="M80" s="1">
        <v>73657</v>
      </c>
      <c r="N80" s="3">
        <f>IF(ISERR(LN(Table1514[[#This Row],[Close Price]]/I79)),"-",LN(Table1514[[#This Row],[Close Price]]/I79))</f>
        <v>-1.7929179788043895E-4</v>
      </c>
    </row>
    <row r="81" spans="1:14" x14ac:dyDescent="0.3">
      <c r="A81" s="1" t="s">
        <v>35</v>
      </c>
      <c r="B81" s="1" t="s">
        <v>14</v>
      </c>
      <c r="C81" s="2">
        <v>43217</v>
      </c>
      <c r="D81" s="1">
        <v>278.85000000000002</v>
      </c>
      <c r="E81" s="1">
        <v>277.39999999999998</v>
      </c>
      <c r="F81" s="1">
        <v>291.7</v>
      </c>
      <c r="G81" s="1">
        <v>276</v>
      </c>
      <c r="H81" s="1">
        <v>287.8</v>
      </c>
      <c r="I81" s="1">
        <v>287.89999999999998</v>
      </c>
      <c r="J81" s="1">
        <v>288.07</v>
      </c>
      <c r="K81" s="1">
        <v>16488361</v>
      </c>
      <c r="L81" s="1">
        <v>4749749899.1999998</v>
      </c>
      <c r="M81" s="1">
        <v>137529</v>
      </c>
      <c r="N81" s="3">
        <f>IF(ISERR(LN(Table1514[[#This Row],[Close Price]]/I80)),"-",LN(Table1514[[#This Row],[Close Price]]/I80))</f>
        <v>3.1939194782567362E-2</v>
      </c>
    </row>
    <row r="82" spans="1:14" x14ac:dyDescent="0.3">
      <c r="A82" s="1" t="s">
        <v>35</v>
      </c>
      <c r="B82" s="1" t="s">
        <v>14</v>
      </c>
      <c r="C82" s="2">
        <v>43220</v>
      </c>
      <c r="D82" s="1">
        <v>287.89999999999998</v>
      </c>
      <c r="E82" s="1">
        <v>288.95</v>
      </c>
      <c r="F82" s="1">
        <v>291</v>
      </c>
      <c r="G82" s="1">
        <v>282.3</v>
      </c>
      <c r="H82" s="1">
        <v>284.7</v>
      </c>
      <c r="I82" s="1">
        <v>284.2</v>
      </c>
      <c r="J82" s="1">
        <v>285.70999999999998</v>
      </c>
      <c r="K82" s="1">
        <v>9737559</v>
      </c>
      <c r="L82" s="1">
        <v>2782098959.4000001</v>
      </c>
      <c r="M82" s="1">
        <v>79484</v>
      </c>
      <c r="N82" s="3">
        <f>IF(ISERR(LN(Table1514[[#This Row],[Close Price]]/I81)),"-",LN(Table1514[[#This Row],[Close Price]]/I81))</f>
        <v>-1.2934981955129866E-2</v>
      </c>
    </row>
    <row r="83" spans="1:14" x14ac:dyDescent="0.3">
      <c r="A83" s="1" t="s">
        <v>35</v>
      </c>
      <c r="B83" s="1" t="s">
        <v>14</v>
      </c>
      <c r="C83" s="2">
        <v>43222</v>
      </c>
      <c r="D83" s="1">
        <v>284.2</v>
      </c>
      <c r="E83" s="1">
        <v>283.64999999999998</v>
      </c>
      <c r="F83" s="1">
        <v>283.75</v>
      </c>
      <c r="G83" s="1">
        <v>275.55</v>
      </c>
      <c r="H83" s="1">
        <v>277.14999999999998</v>
      </c>
      <c r="I83" s="1">
        <v>276.89999999999998</v>
      </c>
      <c r="J83" s="1">
        <v>278.24</v>
      </c>
      <c r="K83" s="1">
        <v>14211445</v>
      </c>
      <c r="L83" s="1">
        <v>3954249153.8499999</v>
      </c>
      <c r="M83" s="1">
        <v>127710</v>
      </c>
      <c r="N83" s="3">
        <f>IF(ISERR(LN(Table1514[[#This Row],[Close Price]]/I82)),"-",LN(Table1514[[#This Row],[Close Price]]/I82))</f>
        <v>-2.602178548608414E-2</v>
      </c>
    </row>
    <row r="84" spans="1:14" x14ac:dyDescent="0.3">
      <c r="A84" s="1" t="s">
        <v>35</v>
      </c>
      <c r="B84" s="1" t="s">
        <v>14</v>
      </c>
      <c r="C84" s="2">
        <v>43223</v>
      </c>
      <c r="D84" s="1">
        <v>276.89999999999998</v>
      </c>
      <c r="E84" s="1">
        <v>277.3</v>
      </c>
      <c r="F84" s="1">
        <v>283.64999999999998</v>
      </c>
      <c r="G84" s="1">
        <v>277.3</v>
      </c>
      <c r="H84" s="1">
        <v>281.85000000000002</v>
      </c>
      <c r="I84" s="1">
        <v>281.89999999999998</v>
      </c>
      <c r="J84" s="1">
        <v>281.51</v>
      </c>
      <c r="K84" s="1">
        <v>14724116</v>
      </c>
      <c r="L84" s="1">
        <v>4144925117.9000001</v>
      </c>
      <c r="M84" s="1">
        <v>105387</v>
      </c>
      <c r="N84" s="3">
        <f>IF(ISERR(LN(Table1514[[#This Row],[Close Price]]/I83)),"-",LN(Table1514[[#This Row],[Close Price]]/I83))</f>
        <v>1.7895967943150671E-2</v>
      </c>
    </row>
    <row r="85" spans="1:14" x14ac:dyDescent="0.3">
      <c r="A85" s="1" t="s">
        <v>35</v>
      </c>
      <c r="B85" s="1" t="s">
        <v>14</v>
      </c>
      <c r="C85" s="2">
        <v>43224</v>
      </c>
      <c r="D85" s="1">
        <v>281.89999999999998</v>
      </c>
      <c r="E85" s="1">
        <v>280.45</v>
      </c>
      <c r="F85" s="1">
        <v>285.60000000000002</v>
      </c>
      <c r="G85" s="1">
        <v>278.35000000000002</v>
      </c>
      <c r="H85" s="1">
        <v>282.8</v>
      </c>
      <c r="I85" s="1">
        <v>282.85000000000002</v>
      </c>
      <c r="J85" s="1">
        <v>282.99</v>
      </c>
      <c r="K85" s="1">
        <v>11861951</v>
      </c>
      <c r="L85" s="1">
        <v>3356787862.8000002</v>
      </c>
      <c r="M85" s="1">
        <v>107984</v>
      </c>
      <c r="N85" s="3">
        <f>IF(ISERR(LN(Table1514[[#This Row],[Close Price]]/I84)),"-",LN(Table1514[[#This Row],[Close Price]]/I84))</f>
        <v>3.364323669097924E-3</v>
      </c>
    </row>
    <row r="86" spans="1:14" x14ac:dyDescent="0.3">
      <c r="A86" s="1" t="s">
        <v>35</v>
      </c>
      <c r="B86" s="1" t="s">
        <v>14</v>
      </c>
      <c r="C86" s="2">
        <v>43227</v>
      </c>
      <c r="D86" s="1">
        <v>282.85000000000002</v>
      </c>
      <c r="E86" s="1">
        <v>284</v>
      </c>
      <c r="F86" s="1">
        <v>293</v>
      </c>
      <c r="G86" s="1">
        <v>282.85000000000002</v>
      </c>
      <c r="H86" s="1">
        <v>293</v>
      </c>
      <c r="I86" s="1">
        <v>289.8</v>
      </c>
      <c r="J86" s="1">
        <v>287.62</v>
      </c>
      <c r="K86" s="1">
        <v>19673100</v>
      </c>
      <c r="L86" s="1">
        <v>5658336279.1999998</v>
      </c>
      <c r="M86" s="1">
        <v>133075</v>
      </c>
      <c r="N86" s="3">
        <f>IF(ISERR(LN(Table1514[[#This Row],[Close Price]]/I85)),"-",LN(Table1514[[#This Row],[Close Price]]/I85))</f>
        <v>2.4274308097417232E-2</v>
      </c>
    </row>
    <row r="87" spans="1:14" x14ac:dyDescent="0.3">
      <c r="A87" s="1" t="s">
        <v>35</v>
      </c>
      <c r="B87" s="1" t="s">
        <v>14</v>
      </c>
      <c r="C87" s="2">
        <v>43228</v>
      </c>
      <c r="D87" s="1">
        <v>289.8</v>
      </c>
      <c r="E87" s="1">
        <v>302</v>
      </c>
      <c r="F87" s="1">
        <v>314.5</v>
      </c>
      <c r="G87" s="1">
        <v>300</v>
      </c>
      <c r="H87" s="1">
        <v>308.5</v>
      </c>
      <c r="I87" s="1">
        <v>309.3</v>
      </c>
      <c r="J87" s="1">
        <v>308.91000000000003</v>
      </c>
      <c r="K87" s="1">
        <v>87176185</v>
      </c>
      <c r="L87" s="1">
        <v>26929185010.650002</v>
      </c>
      <c r="M87" s="1">
        <v>405395</v>
      </c>
      <c r="N87" s="3">
        <f>IF(ISERR(LN(Table1514[[#This Row],[Close Price]]/I86)),"-",LN(Table1514[[#This Row],[Close Price]]/I86))</f>
        <v>6.5120649804441821E-2</v>
      </c>
    </row>
    <row r="88" spans="1:14" x14ac:dyDescent="0.3">
      <c r="A88" s="1" t="s">
        <v>35</v>
      </c>
      <c r="B88" s="1" t="s">
        <v>14</v>
      </c>
      <c r="C88" s="2">
        <v>43229</v>
      </c>
      <c r="D88" s="1">
        <v>309.3</v>
      </c>
      <c r="E88" s="1">
        <v>305</v>
      </c>
      <c r="F88" s="1">
        <v>309.8</v>
      </c>
      <c r="G88" s="1">
        <v>304.25</v>
      </c>
      <c r="H88" s="1">
        <v>306.75</v>
      </c>
      <c r="I88" s="1">
        <v>306.8</v>
      </c>
      <c r="J88" s="1">
        <v>307.23</v>
      </c>
      <c r="K88" s="1">
        <v>20140490</v>
      </c>
      <c r="L88" s="1">
        <v>6187770337.0500002</v>
      </c>
      <c r="M88" s="1">
        <v>170680</v>
      </c>
      <c r="N88" s="3">
        <f>IF(ISERR(LN(Table1514[[#This Row],[Close Price]]/I87)),"-",LN(Table1514[[#This Row],[Close Price]]/I87))</f>
        <v>-8.1156101979228228E-3</v>
      </c>
    </row>
    <row r="89" spans="1:14" x14ac:dyDescent="0.3">
      <c r="A89" s="1" t="s">
        <v>35</v>
      </c>
      <c r="B89" s="1" t="s">
        <v>14</v>
      </c>
      <c r="C89" s="2">
        <v>43230</v>
      </c>
      <c r="D89" s="1">
        <v>306.8</v>
      </c>
      <c r="E89" s="1">
        <v>308.45</v>
      </c>
      <c r="F89" s="1">
        <v>312.89999999999998</v>
      </c>
      <c r="G89" s="1">
        <v>305.7</v>
      </c>
      <c r="H89" s="1">
        <v>307</v>
      </c>
      <c r="I89" s="1">
        <v>306.85000000000002</v>
      </c>
      <c r="J89" s="1">
        <v>308.66000000000003</v>
      </c>
      <c r="K89" s="1">
        <v>16239386</v>
      </c>
      <c r="L89" s="1">
        <v>5012495701.8000002</v>
      </c>
      <c r="M89" s="1">
        <v>123098</v>
      </c>
      <c r="N89" s="3">
        <f>IF(ISERR(LN(Table1514[[#This Row],[Close Price]]/I88)),"-",LN(Table1514[[#This Row],[Close Price]]/I88))</f>
        <v>1.6295934200497884E-4</v>
      </c>
    </row>
    <row r="90" spans="1:14" x14ac:dyDescent="0.3">
      <c r="A90" s="1" t="s">
        <v>35</v>
      </c>
      <c r="B90" s="1" t="s">
        <v>14</v>
      </c>
      <c r="C90" s="2">
        <v>43231</v>
      </c>
      <c r="D90" s="1">
        <v>306.85000000000002</v>
      </c>
      <c r="E90" s="1">
        <v>307.95</v>
      </c>
      <c r="F90" s="1">
        <v>311.85000000000002</v>
      </c>
      <c r="G90" s="1">
        <v>307.55</v>
      </c>
      <c r="H90" s="1">
        <v>310.55</v>
      </c>
      <c r="I90" s="1">
        <v>310.95</v>
      </c>
      <c r="J90" s="1">
        <v>309.93</v>
      </c>
      <c r="K90" s="1">
        <v>16671145</v>
      </c>
      <c r="L90" s="1">
        <v>5166917681.25</v>
      </c>
      <c r="M90" s="1">
        <v>129225</v>
      </c>
      <c r="N90" s="3">
        <f>IF(ISERR(LN(Table1514[[#This Row],[Close Price]]/I89)),"-",LN(Table1514[[#This Row],[Close Price]]/I89))</f>
        <v>1.3273098714792167E-2</v>
      </c>
    </row>
    <row r="91" spans="1:14" x14ac:dyDescent="0.3">
      <c r="A91" s="1" t="s">
        <v>35</v>
      </c>
      <c r="B91" s="1" t="s">
        <v>14</v>
      </c>
      <c r="C91" s="2">
        <v>43234</v>
      </c>
      <c r="D91" s="1">
        <v>310.95</v>
      </c>
      <c r="E91" s="1">
        <v>310</v>
      </c>
      <c r="F91" s="1">
        <v>311</v>
      </c>
      <c r="G91" s="1">
        <v>305.14999999999998</v>
      </c>
      <c r="H91" s="1">
        <v>309.39999999999998</v>
      </c>
      <c r="I91" s="1">
        <v>310.10000000000002</v>
      </c>
      <c r="J91" s="1">
        <v>308.27999999999997</v>
      </c>
      <c r="K91" s="1">
        <v>10425585</v>
      </c>
      <c r="L91" s="1">
        <v>3214039387.75</v>
      </c>
      <c r="M91" s="1">
        <v>70338</v>
      </c>
      <c r="N91" s="3">
        <f>IF(ISERR(LN(Table1514[[#This Row],[Close Price]]/I90)),"-",LN(Table1514[[#This Row],[Close Price]]/I90))</f>
        <v>-2.737301443494876E-3</v>
      </c>
    </row>
    <row r="92" spans="1:14" x14ac:dyDescent="0.3">
      <c r="A92" s="1" t="s">
        <v>35</v>
      </c>
      <c r="B92" s="1" t="s">
        <v>14</v>
      </c>
      <c r="C92" s="2">
        <v>43235</v>
      </c>
      <c r="D92" s="1">
        <v>310.10000000000002</v>
      </c>
      <c r="E92" s="1">
        <v>310.7</v>
      </c>
      <c r="F92" s="1">
        <v>317.5</v>
      </c>
      <c r="G92" s="1">
        <v>305.05</v>
      </c>
      <c r="H92" s="1">
        <v>308</v>
      </c>
      <c r="I92" s="1">
        <v>308.25</v>
      </c>
      <c r="J92" s="1">
        <v>311.45</v>
      </c>
      <c r="K92" s="1">
        <v>16400700</v>
      </c>
      <c r="L92" s="1">
        <v>5107955400</v>
      </c>
      <c r="M92" s="1">
        <v>98071</v>
      </c>
      <c r="N92" s="3">
        <f>IF(ISERR(LN(Table1514[[#This Row],[Close Price]]/I91)),"-",LN(Table1514[[#This Row],[Close Price]]/I91))</f>
        <v>-5.9836840619496342E-3</v>
      </c>
    </row>
    <row r="93" spans="1:14" x14ac:dyDescent="0.3">
      <c r="A93" s="1" t="s">
        <v>35</v>
      </c>
      <c r="B93" s="1" t="s">
        <v>14</v>
      </c>
      <c r="C93" s="2">
        <v>43236</v>
      </c>
      <c r="D93" s="1">
        <v>308.25</v>
      </c>
      <c r="E93" s="1">
        <v>303.89999999999998</v>
      </c>
      <c r="F93" s="1">
        <v>304.89999999999998</v>
      </c>
      <c r="G93" s="1">
        <v>295.3</v>
      </c>
      <c r="H93" s="1">
        <v>296.95</v>
      </c>
      <c r="I93" s="1">
        <v>297.25</v>
      </c>
      <c r="J93" s="1">
        <v>299.39999999999998</v>
      </c>
      <c r="K93" s="1">
        <v>25515791</v>
      </c>
      <c r="L93" s="1">
        <v>7639362328.6000004</v>
      </c>
      <c r="M93" s="1">
        <v>162397</v>
      </c>
      <c r="N93" s="3">
        <f>IF(ISERR(LN(Table1514[[#This Row],[Close Price]]/I92)),"-",LN(Table1514[[#This Row],[Close Price]]/I92))</f>
        <v>-3.6337606473562496E-2</v>
      </c>
    </row>
    <row r="94" spans="1:14" x14ac:dyDescent="0.3">
      <c r="A94" s="1" t="s">
        <v>35</v>
      </c>
      <c r="B94" s="1" t="s">
        <v>14</v>
      </c>
      <c r="C94" s="2">
        <v>43237</v>
      </c>
      <c r="D94" s="1">
        <v>297.25</v>
      </c>
      <c r="E94" s="1">
        <v>299</v>
      </c>
      <c r="F94" s="1">
        <v>299.95</v>
      </c>
      <c r="G94" s="1">
        <v>294.05</v>
      </c>
      <c r="H94" s="1">
        <v>294.95</v>
      </c>
      <c r="I94" s="1">
        <v>296</v>
      </c>
      <c r="J94" s="1">
        <v>297.56</v>
      </c>
      <c r="K94" s="1">
        <v>10668400</v>
      </c>
      <c r="L94" s="1">
        <v>3174519966.25</v>
      </c>
      <c r="M94" s="1">
        <v>100537</v>
      </c>
      <c r="N94" s="3">
        <f>IF(ISERR(LN(Table1514[[#This Row],[Close Price]]/I93)),"-",LN(Table1514[[#This Row],[Close Price]]/I93))</f>
        <v>-4.2140812468308775E-3</v>
      </c>
    </row>
    <row r="95" spans="1:14" x14ac:dyDescent="0.3">
      <c r="A95" s="1" t="s">
        <v>35</v>
      </c>
      <c r="B95" s="1" t="s">
        <v>14</v>
      </c>
      <c r="C95" s="2">
        <v>43238</v>
      </c>
      <c r="D95" s="1">
        <v>296</v>
      </c>
      <c r="E95" s="1">
        <v>294.14999999999998</v>
      </c>
      <c r="F95" s="1">
        <v>295.3</v>
      </c>
      <c r="G95" s="1">
        <v>284.60000000000002</v>
      </c>
      <c r="H95" s="1">
        <v>287.8</v>
      </c>
      <c r="I95" s="1">
        <v>286.10000000000002</v>
      </c>
      <c r="J95" s="1">
        <v>288.06</v>
      </c>
      <c r="K95" s="1">
        <v>17469524</v>
      </c>
      <c r="L95" s="1">
        <v>5032309415.3000002</v>
      </c>
      <c r="M95" s="1">
        <v>101249</v>
      </c>
      <c r="N95" s="3">
        <f>IF(ISERR(LN(Table1514[[#This Row],[Close Price]]/I94)),"-",LN(Table1514[[#This Row],[Close Price]]/I94))</f>
        <v>-3.4018054267995701E-2</v>
      </c>
    </row>
    <row r="96" spans="1:14" x14ac:dyDescent="0.3">
      <c r="A96" s="1" t="s">
        <v>35</v>
      </c>
      <c r="B96" s="1" t="s">
        <v>14</v>
      </c>
      <c r="C96" s="2">
        <v>43241</v>
      </c>
      <c r="D96" s="1">
        <v>286.10000000000002</v>
      </c>
      <c r="E96" s="1">
        <v>289.5</v>
      </c>
      <c r="F96" s="1">
        <v>293</v>
      </c>
      <c r="G96" s="1">
        <v>287.75</v>
      </c>
      <c r="H96" s="1">
        <v>289.75</v>
      </c>
      <c r="I96" s="1">
        <v>289.3</v>
      </c>
      <c r="J96" s="1">
        <v>290.11</v>
      </c>
      <c r="K96" s="1">
        <v>23155638</v>
      </c>
      <c r="L96" s="1">
        <v>6717590092.3999996</v>
      </c>
      <c r="M96" s="1">
        <v>169173</v>
      </c>
      <c r="N96" s="3">
        <f>IF(ISERR(LN(Table1514[[#This Row],[Close Price]]/I95)),"-",LN(Table1514[[#This Row],[Close Price]]/I95))</f>
        <v>1.112281192602472E-2</v>
      </c>
    </row>
    <row r="97" spans="1:14" x14ac:dyDescent="0.3">
      <c r="A97" s="1" t="s">
        <v>35</v>
      </c>
      <c r="B97" s="1" t="s">
        <v>14</v>
      </c>
      <c r="C97" s="2">
        <v>43242</v>
      </c>
      <c r="D97" s="1">
        <v>289.3</v>
      </c>
      <c r="E97" s="1">
        <v>289.5</v>
      </c>
      <c r="F97" s="1">
        <v>293.85000000000002</v>
      </c>
      <c r="G97" s="1">
        <v>286.85000000000002</v>
      </c>
      <c r="H97" s="1">
        <v>292</v>
      </c>
      <c r="I97" s="1">
        <v>290.3</v>
      </c>
      <c r="J97" s="1">
        <v>290.66000000000003</v>
      </c>
      <c r="K97" s="1">
        <v>11284988</v>
      </c>
      <c r="L97" s="1">
        <v>3280083089.75</v>
      </c>
      <c r="M97" s="1">
        <v>68174</v>
      </c>
      <c r="N97" s="3">
        <f>IF(ISERR(LN(Table1514[[#This Row],[Close Price]]/I96)),"-",LN(Table1514[[#This Row],[Close Price]]/I96))</f>
        <v>3.450659048494746E-3</v>
      </c>
    </row>
    <row r="98" spans="1:14" x14ac:dyDescent="0.3">
      <c r="A98" s="1" t="s">
        <v>35</v>
      </c>
      <c r="B98" s="1" t="s">
        <v>14</v>
      </c>
      <c r="C98" s="2">
        <v>43243</v>
      </c>
      <c r="D98" s="1">
        <v>290.3</v>
      </c>
      <c r="E98" s="1">
        <v>288.85000000000002</v>
      </c>
      <c r="F98" s="1">
        <v>298.39999999999998</v>
      </c>
      <c r="G98" s="1">
        <v>288.8</v>
      </c>
      <c r="H98" s="1">
        <v>291</v>
      </c>
      <c r="I98" s="1">
        <v>292.05</v>
      </c>
      <c r="J98" s="1">
        <v>294.22000000000003</v>
      </c>
      <c r="K98" s="1">
        <v>15887229</v>
      </c>
      <c r="L98" s="1">
        <v>4674361702</v>
      </c>
      <c r="M98" s="1">
        <v>168703</v>
      </c>
      <c r="N98" s="3">
        <f>IF(ISERR(LN(Table1514[[#This Row],[Close Price]]/I97)),"-",LN(Table1514[[#This Row],[Close Price]]/I97))</f>
        <v>6.0101494557341772E-3</v>
      </c>
    </row>
    <row r="99" spans="1:14" x14ac:dyDescent="0.3">
      <c r="A99" s="1" t="s">
        <v>35</v>
      </c>
      <c r="B99" s="1" t="s">
        <v>14</v>
      </c>
      <c r="C99" s="2">
        <v>43244</v>
      </c>
      <c r="D99" s="1">
        <v>292.05</v>
      </c>
      <c r="E99" s="1">
        <v>293.7</v>
      </c>
      <c r="F99" s="1">
        <v>299</v>
      </c>
      <c r="G99" s="1">
        <v>291.2</v>
      </c>
      <c r="H99" s="1">
        <v>298.14999999999998</v>
      </c>
      <c r="I99" s="1">
        <v>297.7</v>
      </c>
      <c r="J99" s="1">
        <v>295.51</v>
      </c>
      <c r="K99" s="1">
        <v>11489424</v>
      </c>
      <c r="L99" s="1">
        <v>3395227758.5</v>
      </c>
      <c r="M99" s="1">
        <v>76776</v>
      </c>
      <c r="N99" s="3">
        <f>IF(ISERR(LN(Table1514[[#This Row],[Close Price]]/I98)),"-",LN(Table1514[[#This Row],[Close Price]]/I98))</f>
        <v>1.9161247535412158E-2</v>
      </c>
    </row>
    <row r="100" spans="1:14" x14ac:dyDescent="0.3">
      <c r="A100" s="1" t="s">
        <v>35</v>
      </c>
      <c r="B100" s="1" t="s">
        <v>14</v>
      </c>
      <c r="C100" s="2">
        <v>43245</v>
      </c>
      <c r="D100" s="1">
        <v>297.7</v>
      </c>
      <c r="E100" s="1">
        <v>298.39999999999998</v>
      </c>
      <c r="F100" s="1">
        <v>300.95</v>
      </c>
      <c r="G100" s="1">
        <v>294.60000000000002</v>
      </c>
      <c r="H100" s="1">
        <v>296.2</v>
      </c>
      <c r="I100" s="1">
        <v>295.64999999999998</v>
      </c>
      <c r="J100" s="1">
        <v>297.12</v>
      </c>
      <c r="K100" s="1">
        <v>13541580</v>
      </c>
      <c r="L100" s="1">
        <v>4023518787.5999999</v>
      </c>
      <c r="M100" s="1">
        <v>91066</v>
      </c>
      <c r="N100" s="3">
        <f>IF(ISERR(LN(Table1514[[#This Row],[Close Price]]/I99)),"-",LN(Table1514[[#This Row],[Close Price]]/I99))</f>
        <v>-6.9099457548918285E-3</v>
      </c>
    </row>
    <row r="101" spans="1:14" x14ac:dyDescent="0.3">
      <c r="A101" s="1" t="s">
        <v>35</v>
      </c>
      <c r="B101" s="1" t="s">
        <v>14</v>
      </c>
      <c r="C101" s="2">
        <v>43248</v>
      </c>
      <c r="D101" s="1">
        <v>295.64999999999998</v>
      </c>
      <c r="E101" s="1">
        <v>293.75</v>
      </c>
      <c r="F101" s="1">
        <v>302.3</v>
      </c>
      <c r="G101" s="1">
        <v>293.35000000000002</v>
      </c>
      <c r="H101" s="1">
        <v>299.3</v>
      </c>
      <c r="I101" s="1">
        <v>299.25</v>
      </c>
      <c r="J101" s="1">
        <v>299.45</v>
      </c>
      <c r="K101" s="1">
        <v>19063427</v>
      </c>
      <c r="L101" s="1">
        <v>5708512050.8000002</v>
      </c>
      <c r="M101" s="1">
        <v>119706</v>
      </c>
      <c r="N101" s="3">
        <f>IF(ISERR(LN(Table1514[[#This Row],[Close Price]]/I100)),"-",LN(Table1514[[#This Row],[Close Price]]/I100))</f>
        <v>1.2103022171243627E-2</v>
      </c>
    </row>
    <row r="102" spans="1:14" x14ac:dyDescent="0.3">
      <c r="A102" s="1" t="s">
        <v>35</v>
      </c>
      <c r="B102" s="1" t="s">
        <v>14</v>
      </c>
      <c r="C102" s="2">
        <v>43249</v>
      </c>
      <c r="D102" s="1">
        <v>299.25</v>
      </c>
      <c r="E102" s="1">
        <v>298.75</v>
      </c>
      <c r="F102" s="1">
        <v>298.75</v>
      </c>
      <c r="G102" s="1">
        <v>288.3</v>
      </c>
      <c r="H102" s="1">
        <v>289.95</v>
      </c>
      <c r="I102" s="1">
        <v>289.89999999999998</v>
      </c>
      <c r="J102" s="1">
        <v>292.27</v>
      </c>
      <c r="K102" s="1">
        <v>12969969</v>
      </c>
      <c r="L102" s="1">
        <v>3790765658.5</v>
      </c>
      <c r="M102" s="1">
        <v>80473</v>
      </c>
      <c r="N102" s="3">
        <f>IF(ISERR(LN(Table1514[[#This Row],[Close Price]]/I101)),"-",LN(Table1514[[#This Row],[Close Price]]/I101))</f>
        <v>-3.1743308510472794E-2</v>
      </c>
    </row>
    <row r="103" spans="1:14" x14ac:dyDescent="0.3">
      <c r="A103" s="1" t="s">
        <v>35</v>
      </c>
      <c r="B103" s="1" t="s">
        <v>14</v>
      </c>
      <c r="C103" s="2">
        <v>43250</v>
      </c>
      <c r="D103" s="1">
        <v>289.89999999999998</v>
      </c>
      <c r="E103" s="1">
        <v>285.89999999999998</v>
      </c>
      <c r="F103" s="1">
        <v>288.14999999999998</v>
      </c>
      <c r="G103" s="1">
        <v>282.75</v>
      </c>
      <c r="H103" s="1">
        <v>285</v>
      </c>
      <c r="I103" s="1">
        <v>284.89999999999998</v>
      </c>
      <c r="J103" s="1">
        <v>285.39999999999998</v>
      </c>
      <c r="K103" s="1">
        <v>25142319</v>
      </c>
      <c r="L103" s="1">
        <v>7175523809.8500004</v>
      </c>
      <c r="M103" s="1">
        <v>146168</v>
      </c>
      <c r="N103" s="3">
        <f>IF(ISERR(LN(Table1514[[#This Row],[Close Price]]/I102)),"-",LN(Table1514[[#This Row],[Close Price]]/I102))</f>
        <v>-1.7397794423747191E-2</v>
      </c>
    </row>
    <row r="104" spans="1:14" x14ac:dyDescent="0.3">
      <c r="A104" s="1" t="s">
        <v>35</v>
      </c>
      <c r="B104" s="1" t="s">
        <v>14</v>
      </c>
      <c r="C104" s="2">
        <v>43251</v>
      </c>
      <c r="D104" s="1">
        <v>284.89999999999998</v>
      </c>
      <c r="E104" s="1">
        <v>285</v>
      </c>
      <c r="F104" s="1">
        <v>288.95</v>
      </c>
      <c r="G104" s="1">
        <v>279.3</v>
      </c>
      <c r="H104" s="1">
        <v>287.14999999999998</v>
      </c>
      <c r="I104" s="1">
        <v>285.8</v>
      </c>
      <c r="J104" s="1">
        <v>283.33</v>
      </c>
      <c r="K104" s="1">
        <v>23698686</v>
      </c>
      <c r="L104" s="1">
        <v>6714446035.1499996</v>
      </c>
      <c r="M104" s="1">
        <v>167952</v>
      </c>
      <c r="N104" s="3">
        <f>IF(ISERR(LN(Table1514[[#This Row],[Close Price]]/I103)),"-",LN(Table1514[[#This Row],[Close Price]]/I103))</f>
        <v>3.1540239919044563E-3</v>
      </c>
    </row>
    <row r="105" spans="1:14" x14ac:dyDescent="0.3">
      <c r="A105" s="1" t="s">
        <v>35</v>
      </c>
      <c r="B105" s="1" t="s">
        <v>14</v>
      </c>
      <c r="C105" s="2">
        <v>43252</v>
      </c>
      <c r="D105" s="1">
        <v>285.8</v>
      </c>
      <c r="E105" s="1">
        <v>295</v>
      </c>
      <c r="F105" s="1">
        <v>299.95</v>
      </c>
      <c r="G105" s="1">
        <v>286.85000000000002</v>
      </c>
      <c r="H105" s="1">
        <v>288.8</v>
      </c>
      <c r="I105" s="1">
        <v>289.3</v>
      </c>
      <c r="J105" s="1">
        <v>292.82</v>
      </c>
      <c r="K105" s="1">
        <v>29675949</v>
      </c>
      <c r="L105" s="1">
        <v>8689595334.8999996</v>
      </c>
      <c r="M105" s="1">
        <v>182016</v>
      </c>
      <c r="N105" s="3">
        <f>IF(ISERR(LN(Table1514[[#This Row],[Close Price]]/I104)),"-",LN(Table1514[[#This Row],[Close Price]]/I104))</f>
        <v>1.2171946486322279E-2</v>
      </c>
    </row>
    <row r="106" spans="1:14" x14ac:dyDescent="0.3">
      <c r="A106" s="1" t="s">
        <v>35</v>
      </c>
      <c r="B106" s="1" t="s">
        <v>14</v>
      </c>
      <c r="C106" s="2">
        <v>43255</v>
      </c>
      <c r="D106" s="1">
        <v>289.3</v>
      </c>
      <c r="E106" s="1">
        <v>293.3</v>
      </c>
      <c r="F106" s="1">
        <v>293.3</v>
      </c>
      <c r="G106" s="1">
        <v>285.55</v>
      </c>
      <c r="H106" s="1">
        <v>287</v>
      </c>
      <c r="I106" s="1">
        <v>286.75</v>
      </c>
      <c r="J106" s="1">
        <v>288.82</v>
      </c>
      <c r="K106" s="1">
        <v>17188567</v>
      </c>
      <c r="L106" s="1">
        <v>4964376628.8999996</v>
      </c>
      <c r="M106" s="1">
        <v>109065</v>
      </c>
      <c r="N106" s="3">
        <f>IF(ISERR(LN(Table1514[[#This Row],[Close Price]]/I105)),"-",LN(Table1514[[#This Row],[Close Price]]/I105))</f>
        <v>-8.8534559726094215E-3</v>
      </c>
    </row>
    <row r="107" spans="1:14" x14ac:dyDescent="0.3">
      <c r="A107" s="1" t="s">
        <v>35</v>
      </c>
      <c r="B107" s="1" t="s">
        <v>14</v>
      </c>
      <c r="C107" s="2">
        <v>43256</v>
      </c>
      <c r="D107" s="1">
        <v>286.75</v>
      </c>
      <c r="E107" s="1">
        <v>288</v>
      </c>
      <c r="F107" s="1">
        <v>288</v>
      </c>
      <c r="G107" s="1">
        <v>283.10000000000002</v>
      </c>
      <c r="H107" s="1">
        <v>284.7</v>
      </c>
      <c r="I107" s="1">
        <v>284.10000000000002</v>
      </c>
      <c r="J107" s="1">
        <v>284.88</v>
      </c>
      <c r="K107" s="1">
        <v>12376050</v>
      </c>
      <c r="L107" s="1">
        <v>3525747344.4499998</v>
      </c>
      <c r="M107" s="1">
        <v>82966</v>
      </c>
      <c r="N107" s="3">
        <f>IF(ISERR(LN(Table1514[[#This Row],[Close Price]]/I106)),"-",LN(Table1514[[#This Row],[Close Price]]/I106))</f>
        <v>-9.284467149337769E-3</v>
      </c>
    </row>
    <row r="108" spans="1:14" x14ac:dyDescent="0.3">
      <c r="A108" s="1" t="s">
        <v>35</v>
      </c>
      <c r="B108" s="1" t="s">
        <v>14</v>
      </c>
      <c r="C108" s="2">
        <v>43257</v>
      </c>
      <c r="D108" s="1">
        <v>284.10000000000002</v>
      </c>
      <c r="E108" s="1">
        <v>285.7</v>
      </c>
      <c r="F108" s="1">
        <v>286.89999999999998</v>
      </c>
      <c r="G108" s="1">
        <v>281.10000000000002</v>
      </c>
      <c r="H108" s="1">
        <v>284.10000000000002</v>
      </c>
      <c r="I108" s="1">
        <v>283.89999999999998</v>
      </c>
      <c r="J108" s="1">
        <v>283.60000000000002</v>
      </c>
      <c r="K108" s="1">
        <v>16873633</v>
      </c>
      <c r="L108" s="1">
        <v>4785379063.0500002</v>
      </c>
      <c r="M108" s="1">
        <v>112315</v>
      </c>
      <c r="N108" s="3">
        <f>IF(ISERR(LN(Table1514[[#This Row],[Close Price]]/I107)),"-",LN(Table1514[[#This Row],[Close Price]]/I107))</f>
        <v>-7.0422538121687073E-4</v>
      </c>
    </row>
    <row r="109" spans="1:14" x14ac:dyDescent="0.3">
      <c r="A109" s="1" t="s">
        <v>35</v>
      </c>
      <c r="B109" s="1" t="s">
        <v>14</v>
      </c>
      <c r="C109" s="2">
        <v>43258</v>
      </c>
      <c r="D109" s="1">
        <v>283.89999999999998</v>
      </c>
      <c r="E109" s="1">
        <v>287.5</v>
      </c>
      <c r="F109" s="1">
        <v>293.05</v>
      </c>
      <c r="G109" s="1">
        <v>287.14999999999998</v>
      </c>
      <c r="H109" s="1">
        <v>291.05</v>
      </c>
      <c r="I109" s="1">
        <v>290.89999999999998</v>
      </c>
      <c r="J109" s="1">
        <v>290.47000000000003</v>
      </c>
      <c r="K109" s="1">
        <v>20297969</v>
      </c>
      <c r="L109" s="1">
        <v>5896012852.5500002</v>
      </c>
      <c r="M109" s="1">
        <v>113339</v>
      </c>
      <c r="N109" s="3">
        <f>IF(ISERR(LN(Table1514[[#This Row],[Close Price]]/I108)),"-",LN(Table1514[[#This Row],[Close Price]]/I108))</f>
        <v>2.4357502022230495E-2</v>
      </c>
    </row>
    <row r="110" spans="1:14" x14ac:dyDescent="0.3">
      <c r="A110" s="1" t="s">
        <v>35</v>
      </c>
      <c r="B110" s="1" t="s">
        <v>14</v>
      </c>
      <c r="C110" s="2">
        <v>43259</v>
      </c>
      <c r="D110" s="1">
        <v>290.89999999999998</v>
      </c>
      <c r="E110" s="1">
        <v>290.10000000000002</v>
      </c>
      <c r="F110" s="1">
        <v>290.89999999999998</v>
      </c>
      <c r="G110" s="1">
        <v>285.5</v>
      </c>
      <c r="H110" s="1">
        <v>288.5</v>
      </c>
      <c r="I110" s="1">
        <v>288.25</v>
      </c>
      <c r="J110" s="1">
        <v>287.23</v>
      </c>
      <c r="K110" s="1">
        <v>11340014</v>
      </c>
      <c r="L110" s="1">
        <v>3257198598.3499999</v>
      </c>
      <c r="M110" s="1">
        <v>86626</v>
      </c>
      <c r="N110" s="3">
        <f>IF(ISERR(LN(Table1514[[#This Row],[Close Price]]/I109)),"-",LN(Table1514[[#This Row],[Close Price]]/I109))</f>
        <v>-9.151406351987473E-3</v>
      </c>
    </row>
    <row r="111" spans="1:14" x14ac:dyDescent="0.3">
      <c r="A111" s="1" t="s">
        <v>35</v>
      </c>
      <c r="B111" s="1" t="s">
        <v>14</v>
      </c>
      <c r="C111" s="2">
        <v>43262</v>
      </c>
      <c r="D111" s="1">
        <v>288.25</v>
      </c>
      <c r="E111" s="1">
        <v>285.39999999999998</v>
      </c>
      <c r="F111" s="1">
        <v>290.35000000000002</v>
      </c>
      <c r="G111" s="1">
        <v>283.2</v>
      </c>
      <c r="H111" s="1">
        <v>286.5</v>
      </c>
      <c r="I111" s="1">
        <v>286.39999999999998</v>
      </c>
      <c r="J111" s="1">
        <v>287.48</v>
      </c>
      <c r="K111" s="1">
        <v>16876061</v>
      </c>
      <c r="L111" s="1">
        <v>4851459016.5</v>
      </c>
      <c r="M111" s="1">
        <v>146489</v>
      </c>
      <c r="N111" s="3">
        <f>IF(ISERR(LN(Table1514[[#This Row],[Close Price]]/I110)),"-",LN(Table1514[[#This Row],[Close Price]]/I110))</f>
        <v>-6.4387240626778905E-3</v>
      </c>
    </row>
    <row r="112" spans="1:14" x14ac:dyDescent="0.3">
      <c r="A112" s="1" t="s">
        <v>35</v>
      </c>
      <c r="B112" s="1" t="s">
        <v>14</v>
      </c>
      <c r="C112" s="2">
        <v>43263</v>
      </c>
      <c r="D112" s="1">
        <v>286.39999999999998</v>
      </c>
      <c r="E112" s="1">
        <v>288.55</v>
      </c>
      <c r="F112" s="1">
        <v>289.14999999999998</v>
      </c>
      <c r="G112" s="1">
        <v>285.25</v>
      </c>
      <c r="H112" s="1">
        <v>287.75</v>
      </c>
      <c r="I112" s="1">
        <v>287.39999999999998</v>
      </c>
      <c r="J112" s="1">
        <v>287.01</v>
      </c>
      <c r="K112" s="1">
        <v>14257648</v>
      </c>
      <c r="L112" s="1">
        <v>4092114496.5</v>
      </c>
      <c r="M112" s="1">
        <v>153110</v>
      </c>
      <c r="N112" s="3">
        <f>IF(ISERR(LN(Table1514[[#This Row],[Close Price]]/I111)),"-",LN(Table1514[[#This Row],[Close Price]]/I111))</f>
        <v>3.4855385584340328E-3</v>
      </c>
    </row>
    <row r="113" spans="1:14" x14ac:dyDescent="0.3">
      <c r="A113" s="1" t="s">
        <v>35</v>
      </c>
      <c r="B113" s="1" t="s">
        <v>14</v>
      </c>
      <c r="C113" s="2">
        <v>43264</v>
      </c>
      <c r="D113" s="1">
        <v>287.39999999999998</v>
      </c>
      <c r="E113" s="1">
        <v>289</v>
      </c>
      <c r="F113" s="1">
        <v>292.89999999999998</v>
      </c>
      <c r="G113" s="1">
        <v>286.39999999999998</v>
      </c>
      <c r="H113" s="1">
        <v>290.75</v>
      </c>
      <c r="I113" s="1">
        <v>290.75</v>
      </c>
      <c r="J113" s="1">
        <v>290.32</v>
      </c>
      <c r="K113" s="1">
        <v>10927770</v>
      </c>
      <c r="L113" s="1">
        <v>3172523175.9000001</v>
      </c>
      <c r="M113" s="1">
        <v>84110</v>
      </c>
      <c r="N113" s="3">
        <f>IF(ISERR(LN(Table1514[[#This Row],[Close Price]]/I112)),"-",LN(Table1514[[#This Row],[Close Price]]/I112))</f>
        <v>1.1588817753849234E-2</v>
      </c>
    </row>
    <row r="114" spans="1:14" x14ac:dyDescent="0.3">
      <c r="A114" s="1" t="s">
        <v>35</v>
      </c>
      <c r="B114" s="1" t="s">
        <v>14</v>
      </c>
      <c r="C114" s="2">
        <v>43265</v>
      </c>
      <c r="D114" s="1">
        <v>290.75</v>
      </c>
      <c r="E114" s="1">
        <v>290.85000000000002</v>
      </c>
      <c r="F114" s="1">
        <v>290.85000000000002</v>
      </c>
      <c r="G114" s="1">
        <v>284.10000000000002</v>
      </c>
      <c r="H114" s="1">
        <v>285.39999999999998</v>
      </c>
      <c r="I114" s="1">
        <v>284.75</v>
      </c>
      <c r="J114" s="1">
        <v>286.05</v>
      </c>
      <c r="K114" s="1">
        <v>11400592</v>
      </c>
      <c r="L114" s="1">
        <v>3261173213.9499998</v>
      </c>
      <c r="M114" s="1">
        <v>66882</v>
      </c>
      <c r="N114" s="3">
        <f>IF(ISERR(LN(Table1514[[#This Row],[Close Price]]/I113)),"-",LN(Table1514[[#This Row],[Close Price]]/I113))</f>
        <v>-2.0852189071482258E-2</v>
      </c>
    </row>
    <row r="115" spans="1:14" x14ac:dyDescent="0.3">
      <c r="A115" s="1" t="s">
        <v>35</v>
      </c>
      <c r="B115" s="1" t="s">
        <v>14</v>
      </c>
      <c r="C115" s="2">
        <v>43266</v>
      </c>
      <c r="D115" s="1">
        <v>284.75</v>
      </c>
      <c r="E115" s="1">
        <v>287.2</v>
      </c>
      <c r="F115" s="1">
        <v>288.5</v>
      </c>
      <c r="G115" s="1">
        <v>280</v>
      </c>
      <c r="H115" s="1">
        <v>282</v>
      </c>
      <c r="I115" s="1">
        <v>282.5</v>
      </c>
      <c r="J115" s="1">
        <v>283.49</v>
      </c>
      <c r="K115" s="1">
        <v>47186222</v>
      </c>
      <c r="L115" s="1">
        <v>13376814682</v>
      </c>
      <c r="M115" s="1">
        <v>191445</v>
      </c>
      <c r="N115" s="3">
        <f>IF(ISERR(LN(Table1514[[#This Row],[Close Price]]/I114)),"-",LN(Table1514[[#This Row],[Close Price]]/I114))</f>
        <v>-7.9330517407958778E-3</v>
      </c>
    </row>
    <row r="116" spans="1:14" x14ac:dyDescent="0.3">
      <c r="A116" s="1" t="s">
        <v>35</v>
      </c>
      <c r="B116" s="1" t="s">
        <v>14</v>
      </c>
      <c r="C116" s="2">
        <v>43269</v>
      </c>
      <c r="D116" s="1">
        <v>282.5</v>
      </c>
      <c r="E116" s="1">
        <v>284</v>
      </c>
      <c r="F116" s="1">
        <v>294.2</v>
      </c>
      <c r="G116" s="1">
        <v>283.39999999999998</v>
      </c>
      <c r="H116" s="1">
        <v>294</v>
      </c>
      <c r="I116" s="1">
        <v>293</v>
      </c>
      <c r="J116" s="1">
        <v>290.76</v>
      </c>
      <c r="K116" s="1">
        <v>27792317</v>
      </c>
      <c r="L116" s="1">
        <v>8081027311.3500004</v>
      </c>
      <c r="M116" s="1">
        <v>178205</v>
      </c>
      <c r="N116" s="3">
        <f>IF(ISERR(LN(Table1514[[#This Row],[Close Price]]/I115)),"-",LN(Table1514[[#This Row],[Close Price]]/I115))</f>
        <v>3.6494058430571685E-2</v>
      </c>
    </row>
    <row r="117" spans="1:14" x14ac:dyDescent="0.3">
      <c r="A117" s="1" t="s">
        <v>35</v>
      </c>
      <c r="B117" s="1" t="s">
        <v>14</v>
      </c>
      <c r="C117" s="2">
        <v>43270</v>
      </c>
      <c r="D117" s="1">
        <v>293</v>
      </c>
      <c r="E117" s="1">
        <v>295.5</v>
      </c>
      <c r="F117" s="1">
        <v>295.5</v>
      </c>
      <c r="G117" s="1">
        <v>288.35000000000002</v>
      </c>
      <c r="H117" s="1">
        <v>292.3</v>
      </c>
      <c r="I117" s="1">
        <v>292.8</v>
      </c>
      <c r="J117" s="1">
        <v>291.41000000000003</v>
      </c>
      <c r="K117" s="1">
        <v>27176748</v>
      </c>
      <c r="L117" s="1">
        <v>7919650487.0500002</v>
      </c>
      <c r="M117" s="1">
        <v>144572</v>
      </c>
      <c r="N117" s="3">
        <f>IF(ISERR(LN(Table1514[[#This Row],[Close Price]]/I116)),"-",LN(Table1514[[#This Row],[Close Price]]/I116))</f>
        <v>-6.8282692991077781E-4</v>
      </c>
    </row>
    <row r="118" spans="1:14" x14ac:dyDescent="0.3">
      <c r="A118" s="1" t="s">
        <v>35</v>
      </c>
      <c r="B118" s="1" t="s">
        <v>14</v>
      </c>
      <c r="C118" s="2">
        <v>43271</v>
      </c>
      <c r="D118" s="1">
        <v>292.8</v>
      </c>
      <c r="E118" s="1">
        <v>292.60000000000002</v>
      </c>
      <c r="F118" s="1">
        <v>294.60000000000002</v>
      </c>
      <c r="G118" s="1">
        <v>291</v>
      </c>
      <c r="H118" s="1">
        <v>293.60000000000002</v>
      </c>
      <c r="I118" s="1">
        <v>293.2</v>
      </c>
      <c r="J118" s="1">
        <v>293.04000000000002</v>
      </c>
      <c r="K118" s="1">
        <v>20364143</v>
      </c>
      <c r="L118" s="1">
        <v>5967466014.5500002</v>
      </c>
      <c r="M118" s="1">
        <v>101596</v>
      </c>
      <c r="N118" s="3">
        <f>IF(ISERR(LN(Table1514[[#This Row],[Close Price]]/I117)),"-",LN(Table1514[[#This Row],[Close Price]]/I117))</f>
        <v>1.3651879253397685E-3</v>
      </c>
    </row>
    <row r="119" spans="1:14" x14ac:dyDescent="0.3">
      <c r="A119" s="1" t="s">
        <v>35</v>
      </c>
      <c r="B119" s="1" t="s">
        <v>14</v>
      </c>
      <c r="C119" s="2">
        <v>43272</v>
      </c>
      <c r="D119" s="1">
        <v>293.2</v>
      </c>
      <c r="E119" s="1">
        <v>294.8</v>
      </c>
      <c r="F119" s="1">
        <v>300.35000000000002</v>
      </c>
      <c r="G119" s="1">
        <v>294.55</v>
      </c>
      <c r="H119" s="1">
        <v>297.95</v>
      </c>
      <c r="I119" s="1">
        <v>297.95</v>
      </c>
      <c r="J119" s="1">
        <v>298.08</v>
      </c>
      <c r="K119" s="1">
        <v>30192796</v>
      </c>
      <c r="L119" s="1">
        <v>8999953829.2999992</v>
      </c>
      <c r="M119" s="1">
        <v>171020</v>
      </c>
      <c r="N119" s="3">
        <f>IF(ISERR(LN(Table1514[[#This Row],[Close Price]]/I118)),"-",LN(Table1514[[#This Row],[Close Price]]/I118))</f>
        <v>1.6070717180491391E-2</v>
      </c>
    </row>
    <row r="120" spans="1:14" x14ac:dyDescent="0.3">
      <c r="A120" s="1" t="s">
        <v>35</v>
      </c>
      <c r="B120" s="1" t="s">
        <v>14</v>
      </c>
      <c r="C120" s="2">
        <v>43273</v>
      </c>
      <c r="D120" s="1">
        <v>297.95</v>
      </c>
      <c r="E120" s="1">
        <v>298.2</v>
      </c>
      <c r="F120" s="1">
        <v>302.7</v>
      </c>
      <c r="G120" s="1">
        <v>295.64999999999998</v>
      </c>
      <c r="H120" s="1">
        <v>301.45</v>
      </c>
      <c r="I120" s="1">
        <v>300.64999999999998</v>
      </c>
      <c r="J120" s="1">
        <v>298.77999999999997</v>
      </c>
      <c r="K120" s="1">
        <v>17490606</v>
      </c>
      <c r="L120" s="1">
        <v>5225762395.6999998</v>
      </c>
      <c r="M120" s="1">
        <v>138357</v>
      </c>
      <c r="N120" s="3">
        <f>IF(ISERR(LN(Table1514[[#This Row],[Close Price]]/I119)),"-",LN(Table1514[[#This Row],[Close Price]]/I119))</f>
        <v>9.0211102925896753E-3</v>
      </c>
    </row>
    <row r="121" spans="1:14" x14ac:dyDescent="0.3">
      <c r="A121" s="1" t="s">
        <v>35</v>
      </c>
      <c r="B121" s="1" t="s">
        <v>14</v>
      </c>
      <c r="C121" s="2">
        <v>43276</v>
      </c>
      <c r="D121" s="1">
        <v>300.64999999999998</v>
      </c>
      <c r="E121" s="1">
        <v>299.8</v>
      </c>
      <c r="F121" s="1">
        <v>300.5</v>
      </c>
      <c r="G121" s="1">
        <v>288.8</v>
      </c>
      <c r="H121" s="1">
        <v>289.7</v>
      </c>
      <c r="I121" s="1">
        <v>289.7</v>
      </c>
      <c r="J121" s="1">
        <v>293.45</v>
      </c>
      <c r="K121" s="1">
        <v>15461874</v>
      </c>
      <c r="L121" s="1">
        <v>4537338578.6499996</v>
      </c>
      <c r="M121" s="1">
        <v>126998</v>
      </c>
      <c r="N121" s="3">
        <f>IF(ISERR(LN(Table1514[[#This Row],[Close Price]]/I120)),"-",LN(Table1514[[#This Row],[Close Price]]/I120))</f>
        <v>-3.7100892710272962E-2</v>
      </c>
    </row>
    <row r="122" spans="1:14" x14ac:dyDescent="0.3">
      <c r="A122" s="1" t="s">
        <v>35</v>
      </c>
      <c r="B122" s="1" t="s">
        <v>14</v>
      </c>
      <c r="C122" s="2">
        <v>43277</v>
      </c>
      <c r="D122" s="1">
        <v>289.7</v>
      </c>
      <c r="E122" s="1">
        <v>287.55</v>
      </c>
      <c r="F122" s="1">
        <v>289.10000000000002</v>
      </c>
      <c r="G122" s="1">
        <v>284.7</v>
      </c>
      <c r="H122" s="1">
        <v>288.3</v>
      </c>
      <c r="I122" s="1">
        <v>288.10000000000002</v>
      </c>
      <c r="J122" s="1">
        <v>286.56</v>
      </c>
      <c r="K122" s="1">
        <v>11614686</v>
      </c>
      <c r="L122" s="1">
        <v>3328266497.75</v>
      </c>
      <c r="M122" s="1">
        <v>84743</v>
      </c>
      <c r="N122" s="3">
        <f>IF(ISERR(LN(Table1514[[#This Row],[Close Price]]/I121)),"-",LN(Table1514[[#This Row],[Close Price]]/I121))</f>
        <v>-5.5382626848218481E-3</v>
      </c>
    </row>
    <row r="123" spans="1:14" x14ac:dyDescent="0.3">
      <c r="A123" s="1" t="s">
        <v>35</v>
      </c>
      <c r="B123" s="1" t="s">
        <v>14</v>
      </c>
      <c r="C123" s="2">
        <v>43278</v>
      </c>
      <c r="D123" s="1">
        <v>288.10000000000002</v>
      </c>
      <c r="E123" s="1">
        <v>287.89999999999998</v>
      </c>
      <c r="F123" s="1">
        <v>287.89999999999998</v>
      </c>
      <c r="G123" s="1">
        <v>274</v>
      </c>
      <c r="H123" s="1">
        <v>279.64999999999998</v>
      </c>
      <c r="I123" s="1">
        <v>279.05</v>
      </c>
      <c r="J123" s="1">
        <v>279.05</v>
      </c>
      <c r="K123" s="1">
        <v>25318055</v>
      </c>
      <c r="L123" s="1">
        <v>7065093849.3000002</v>
      </c>
      <c r="M123" s="1">
        <v>129754</v>
      </c>
      <c r="N123" s="3">
        <f>IF(ISERR(LN(Table1514[[#This Row],[Close Price]]/I122)),"-",LN(Table1514[[#This Row],[Close Price]]/I122))</f>
        <v>-3.1916664856040264E-2</v>
      </c>
    </row>
    <row r="124" spans="1:14" x14ac:dyDescent="0.3">
      <c r="A124" s="1" t="s">
        <v>35</v>
      </c>
      <c r="B124" s="1" t="s">
        <v>14</v>
      </c>
      <c r="C124" s="2">
        <v>43279</v>
      </c>
      <c r="D124" s="1">
        <v>279.05</v>
      </c>
      <c r="E124" s="1">
        <v>278</v>
      </c>
      <c r="F124" s="1">
        <v>278.39999999999998</v>
      </c>
      <c r="G124" s="1">
        <v>269.8</v>
      </c>
      <c r="H124" s="1">
        <v>270.75</v>
      </c>
      <c r="I124" s="1">
        <v>271.39999999999998</v>
      </c>
      <c r="J124" s="1">
        <v>272.74</v>
      </c>
      <c r="K124" s="1">
        <v>34197884</v>
      </c>
      <c r="L124" s="1">
        <v>9327012229.0499992</v>
      </c>
      <c r="M124" s="1">
        <v>178309</v>
      </c>
      <c r="N124" s="3">
        <f>IF(ISERR(LN(Table1514[[#This Row],[Close Price]]/I123)),"-",LN(Table1514[[#This Row],[Close Price]]/I123))</f>
        <v>-2.7797229833673925E-2</v>
      </c>
    </row>
    <row r="125" spans="1:14" x14ac:dyDescent="0.3">
      <c r="A125" s="1" t="s">
        <v>35</v>
      </c>
      <c r="B125" s="1" t="s">
        <v>14</v>
      </c>
      <c r="C125" s="2">
        <v>43280</v>
      </c>
      <c r="D125" s="1">
        <v>271.39999999999998</v>
      </c>
      <c r="E125" s="1">
        <v>272</v>
      </c>
      <c r="F125" s="1">
        <v>276</v>
      </c>
      <c r="G125" s="1">
        <v>269.60000000000002</v>
      </c>
      <c r="H125" s="1">
        <v>274.7</v>
      </c>
      <c r="I125" s="1">
        <v>275.39999999999998</v>
      </c>
      <c r="J125" s="1">
        <v>273.82</v>
      </c>
      <c r="K125" s="1">
        <v>20930477</v>
      </c>
      <c r="L125" s="1">
        <v>5731208330.4499998</v>
      </c>
      <c r="M125" s="1">
        <v>119022</v>
      </c>
      <c r="N125" s="3">
        <f>IF(ISERR(LN(Table1514[[#This Row],[Close Price]]/I124)),"-",LN(Table1514[[#This Row],[Close Price]]/I124))</f>
        <v>1.4630838893785714E-2</v>
      </c>
    </row>
    <row r="126" spans="1:14" x14ac:dyDescent="0.3">
      <c r="A126" s="1" t="s">
        <v>35</v>
      </c>
      <c r="B126" s="1" t="s">
        <v>14</v>
      </c>
      <c r="C126" s="2">
        <v>43283</v>
      </c>
      <c r="D126" s="1">
        <v>275.39999999999998</v>
      </c>
      <c r="E126" s="1">
        <v>274</v>
      </c>
      <c r="F126" s="1">
        <v>279.89999999999998</v>
      </c>
      <c r="G126" s="1">
        <v>271</v>
      </c>
      <c r="H126" s="1">
        <v>277.3</v>
      </c>
      <c r="I126" s="1">
        <v>277.39999999999998</v>
      </c>
      <c r="J126" s="1">
        <v>274.48</v>
      </c>
      <c r="K126" s="1">
        <v>69733139</v>
      </c>
      <c r="L126" s="1">
        <v>19140099681.349998</v>
      </c>
      <c r="M126" s="1">
        <v>140897</v>
      </c>
      <c r="N126" s="3">
        <f>IF(ISERR(LN(Table1514[[#This Row],[Close Price]]/I125)),"-",LN(Table1514[[#This Row],[Close Price]]/I125))</f>
        <v>7.2359215861768399E-3</v>
      </c>
    </row>
    <row r="127" spans="1:14" x14ac:dyDescent="0.3">
      <c r="A127" s="1" t="s">
        <v>35</v>
      </c>
      <c r="B127" s="1" t="s">
        <v>14</v>
      </c>
      <c r="C127" s="2">
        <v>43284</v>
      </c>
      <c r="D127" s="1">
        <v>277.39999999999998</v>
      </c>
      <c r="E127" s="1">
        <v>275.89999999999998</v>
      </c>
      <c r="F127" s="1">
        <v>276.8</v>
      </c>
      <c r="G127" s="1">
        <v>272.2</v>
      </c>
      <c r="H127" s="1">
        <v>273.25</v>
      </c>
      <c r="I127" s="1">
        <v>272.89999999999998</v>
      </c>
      <c r="J127" s="1">
        <v>274.51</v>
      </c>
      <c r="K127" s="1">
        <v>14020388</v>
      </c>
      <c r="L127" s="1">
        <v>3848715505.75</v>
      </c>
      <c r="M127" s="1">
        <v>91656</v>
      </c>
      <c r="N127" s="3">
        <f>IF(ISERR(LN(Table1514[[#This Row],[Close Price]]/I126)),"-",LN(Table1514[[#This Row],[Close Price]]/I126))</f>
        <v>-1.6355080166438399E-2</v>
      </c>
    </row>
    <row r="128" spans="1:14" x14ac:dyDescent="0.3">
      <c r="A128" s="1" t="s">
        <v>35</v>
      </c>
      <c r="B128" s="1" t="s">
        <v>14</v>
      </c>
      <c r="C128" s="2">
        <v>43285</v>
      </c>
      <c r="D128" s="1">
        <v>272.89999999999998</v>
      </c>
      <c r="E128" s="1">
        <v>274.2</v>
      </c>
      <c r="F128" s="1">
        <v>274.85000000000002</v>
      </c>
      <c r="G128" s="1">
        <v>271</v>
      </c>
      <c r="H128" s="1">
        <v>273.25</v>
      </c>
      <c r="I128" s="1">
        <v>273.25</v>
      </c>
      <c r="J128" s="1">
        <v>272.70999999999998</v>
      </c>
      <c r="K128" s="1">
        <v>8233522</v>
      </c>
      <c r="L128" s="1">
        <v>2245365016</v>
      </c>
      <c r="M128" s="1">
        <v>85110</v>
      </c>
      <c r="N128" s="3">
        <f>IF(ISERR(LN(Table1514[[#This Row],[Close Price]]/I127)),"-",LN(Table1514[[#This Row],[Close Price]]/I127))</f>
        <v>1.2816993423553093E-3</v>
      </c>
    </row>
    <row r="129" spans="1:14" x14ac:dyDescent="0.3">
      <c r="A129" s="1" t="s">
        <v>35</v>
      </c>
      <c r="B129" s="1" t="s">
        <v>14</v>
      </c>
      <c r="C129" s="2">
        <v>43286</v>
      </c>
      <c r="D129" s="1">
        <v>273.25</v>
      </c>
      <c r="E129" s="1">
        <v>273</v>
      </c>
      <c r="F129" s="1">
        <v>275.5</v>
      </c>
      <c r="G129" s="1">
        <v>270.75</v>
      </c>
      <c r="H129" s="1">
        <v>271.95</v>
      </c>
      <c r="I129" s="1">
        <v>271.55</v>
      </c>
      <c r="J129" s="1">
        <v>273.08999999999997</v>
      </c>
      <c r="K129" s="1">
        <v>7505990</v>
      </c>
      <c r="L129" s="1">
        <v>2049804602.3499999</v>
      </c>
      <c r="M129" s="1">
        <v>75186</v>
      </c>
      <c r="N129" s="3">
        <f>IF(ISERR(LN(Table1514[[#This Row],[Close Price]]/I128)),"-",LN(Table1514[[#This Row],[Close Price]]/I128))</f>
        <v>-6.2408425757936445E-3</v>
      </c>
    </row>
    <row r="130" spans="1:14" x14ac:dyDescent="0.3">
      <c r="A130" s="1" t="s">
        <v>35</v>
      </c>
      <c r="B130" s="1" t="s">
        <v>14</v>
      </c>
      <c r="C130" s="2">
        <v>43287</v>
      </c>
      <c r="D130" s="1">
        <v>271.55</v>
      </c>
      <c r="E130" s="1">
        <v>271.10000000000002</v>
      </c>
      <c r="F130" s="1">
        <v>271.95</v>
      </c>
      <c r="G130" s="1">
        <v>267.05</v>
      </c>
      <c r="H130" s="1">
        <v>270.14999999999998</v>
      </c>
      <c r="I130" s="1">
        <v>270.05</v>
      </c>
      <c r="J130" s="1">
        <v>269.81</v>
      </c>
      <c r="K130" s="1">
        <v>26025797</v>
      </c>
      <c r="L130" s="1">
        <v>7022024833.1000004</v>
      </c>
      <c r="M130" s="1">
        <v>144428</v>
      </c>
      <c r="N130" s="3">
        <f>IF(ISERR(LN(Table1514[[#This Row],[Close Price]]/I129)),"-",LN(Table1514[[#This Row],[Close Price]]/I129))</f>
        <v>-5.5391574419541047E-3</v>
      </c>
    </row>
    <row r="131" spans="1:14" x14ac:dyDescent="0.3">
      <c r="A131" s="1" t="s">
        <v>35</v>
      </c>
      <c r="B131" s="1" t="s">
        <v>14</v>
      </c>
      <c r="C131" s="2">
        <v>43290</v>
      </c>
      <c r="D131" s="1">
        <v>270.05</v>
      </c>
      <c r="E131" s="1">
        <v>273.89999999999998</v>
      </c>
      <c r="F131" s="1">
        <v>274.7</v>
      </c>
      <c r="G131" s="1">
        <v>270</v>
      </c>
      <c r="H131" s="1">
        <v>271.05</v>
      </c>
      <c r="I131" s="1">
        <v>271.2</v>
      </c>
      <c r="J131" s="1">
        <v>272.56</v>
      </c>
      <c r="K131" s="1">
        <v>18374471</v>
      </c>
      <c r="L131" s="1">
        <v>5008214225.8999996</v>
      </c>
      <c r="M131" s="1">
        <v>154062</v>
      </c>
      <c r="N131" s="3">
        <f>IF(ISERR(LN(Table1514[[#This Row],[Close Price]]/I130)),"-",LN(Table1514[[#This Row],[Close Price]]/I130))</f>
        <v>4.2494290273403521E-3</v>
      </c>
    </row>
    <row r="132" spans="1:14" x14ac:dyDescent="0.3">
      <c r="A132" s="1" t="s">
        <v>35</v>
      </c>
      <c r="B132" s="1" t="s">
        <v>14</v>
      </c>
      <c r="C132" s="2">
        <v>43291</v>
      </c>
      <c r="D132" s="1">
        <v>271.2</v>
      </c>
      <c r="E132" s="1">
        <v>272</v>
      </c>
      <c r="F132" s="1">
        <v>275.95</v>
      </c>
      <c r="G132" s="1">
        <v>271.89999999999998</v>
      </c>
      <c r="H132" s="1">
        <v>273.2</v>
      </c>
      <c r="I132" s="1">
        <v>273.39999999999998</v>
      </c>
      <c r="J132" s="1">
        <v>274.11</v>
      </c>
      <c r="K132" s="1">
        <v>14450561</v>
      </c>
      <c r="L132" s="1">
        <v>3961077741.4000001</v>
      </c>
      <c r="M132" s="1">
        <v>109016</v>
      </c>
      <c r="N132" s="3">
        <f>IF(ISERR(LN(Table1514[[#This Row],[Close Price]]/I131)),"-",LN(Table1514[[#This Row],[Close Price]]/I131))</f>
        <v>8.0793682236086021E-3</v>
      </c>
    </row>
    <row r="133" spans="1:14" x14ac:dyDescent="0.3">
      <c r="A133" s="1" t="s">
        <v>35</v>
      </c>
      <c r="B133" s="1" t="s">
        <v>14</v>
      </c>
      <c r="C133" s="2">
        <v>43292</v>
      </c>
      <c r="D133" s="1">
        <v>273.39999999999998</v>
      </c>
      <c r="E133" s="1">
        <v>274.55</v>
      </c>
      <c r="F133" s="1">
        <v>274.89999999999998</v>
      </c>
      <c r="G133" s="1">
        <v>267.5</v>
      </c>
      <c r="H133" s="1">
        <v>268.7</v>
      </c>
      <c r="I133" s="1">
        <v>268.75</v>
      </c>
      <c r="J133" s="1">
        <v>270.74</v>
      </c>
      <c r="K133" s="1">
        <v>12717543</v>
      </c>
      <c r="L133" s="1">
        <v>3443169407.0999999</v>
      </c>
      <c r="M133" s="1">
        <v>108438</v>
      </c>
      <c r="N133" s="3">
        <f>IF(ISERR(LN(Table1514[[#This Row],[Close Price]]/I132)),"-",LN(Table1514[[#This Row],[Close Price]]/I132))</f>
        <v>-1.71543448479765E-2</v>
      </c>
    </row>
    <row r="134" spans="1:14" x14ac:dyDescent="0.3">
      <c r="A134" s="1" t="s">
        <v>35</v>
      </c>
      <c r="B134" s="1" t="s">
        <v>14</v>
      </c>
      <c r="C134" s="2">
        <v>43293</v>
      </c>
      <c r="D134" s="1">
        <v>268.75</v>
      </c>
      <c r="E134" s="1">
        <v>270.39999999999998</v>
      </c>
      <c r="F134" s="1">
        <v>273.7</v>
      </c>
      <c r="G134" s="1">
        <v>269.05</v>
      </c>
      <c r="H134" s="1">
        <v>271.60000000000002</v>
      </c>
      <c r="I134" s="1">
        <v>272.3</v>
      </c>
      <c r="J134" s="1">
        <v>271.72000000000003</v>
      </c>
      <c r="K134" s="1">
        <v>15837704</v>
      </c>
      <c r="L134" s="1">
        <v>4303432910</v>
      </c>
      <c r="M134" s="1">
        <v>102569</v>
      </c>
      <c r="N134" s="3">
        <f>IF(ISERR(LN(Table1514[[#This Row],[Close Price]]/I133)),"-",LN(Table1514[[#This Row],[Close Price]]/I133))</f>
        <v>1.3122820237841448E-2</v>
      </c>
    </row>
    <row r="135" spans="1:14" x14ac:dyDescent="0.3">
      <c r="A135" s="1" t="s">
        <v>35</v>
      </c>
      <c r="B135" s="1" t="s">
        <v>14</v>
      </c>
      <c r="C135" s="2">
        <v>43294</v>
      </c>
      <c r="D135" s="1">
        <v>272.3</v>
      </c>
      <c r="E135" s="1">
        <v>273</v>
      </c>
      <c r="F135" s="1">
        <v>273.3</v>
      </c>
      <c r="G135" s="1">
        <v>266.05</v>
      </c>
      <c r="H135" s="1">
        <v>267.85000000000002</v>
      </c>
      <c r="I135" s="1">
        <v>267.75</v>
      </c>
      <c r="J135" s="1">
        <v>268.24</v>
      </c>
      <c r="K135" s="1">
        <v>19159840</v>
      </c>
      <c r="L135" s="1">
        <v>5139499624</v>
      </c>
      <c r="M135" s="1">
        <v>70924</v>
      </c>
      <c r="N135" s="3">
        <f>IF(ISERR(LN(Table1514[[#This Row],[Close Price]]/I134)),"-",LN(Table1514[[#This Row],[Close Price]]/I134))</f>
        <v>-1.6850690351855765E-2</v>
      </c>
    </row>
    <row r="136" spans="1:14" x14ac:dyDescent="0.3">
      <c r="A136" s="1" t="s">
        <v>35</v>
      </c>
      <c r="B136" s="1" t="s">
        <v>14</v>
      </c>
      <c r="C136" s="2">
        <v>43297</v>
      </c>
      <c r="D136" s="1">
        <v>267.75</v>
      </c>
      <c r="E136" s="1">
        <v>265.3</v>
      </c>
      <c r="F136" s="1">
        <v>266.60000000000002</v>
      </c>
      <c r="G136" s="1">
        <v>256.5</v>
      </c>
      <c r="H136" s="1">
        <v>258.2</v>
      </c>
      <c r="I136" s="1">
        <v>259.25</v>
      </c>
      <c r="J136" s="1">
        <v>259.58</v>
      </c>
      <c r="K136" s="1">
        <v>29794402</v>
      </c>
      <c r="L136" s="1">
        <v>7734072374.6999998</v>
      </c>
      <c r="M136" s="1">
        <v>168785</v>
      </c>
      <c r="N136" s="3">
        <f>IF(ISERR(LN(Table1514[[#This Row],[Close Price]]/I135)),"-",LN(Table1514[[#This Row],[Close Price]]/I135))</f>
        <v>-3.2260862218221435E-2</v>
      </c>
    </row>
    <row r="137" spans="1:14" x14ac:dyDescent="0.3">
      <c r="A137" s="1" t="s">
        <v>35</v>
      </c>
      <c r="B137" s="1" t="s">
        <v>14</v>
      </c>
      <c r="C137" s="2">
        <v>43298</v>
      </c>
      <c r="D137" s="1">
        <v>259.25</v>
      </c>
      <c r="E137" s="1">
        <v>260.25</v>
      </c>
      <c r="F137" s="1">
        <v>267.5</v>
      </c>
      <c r="G137" s="1">
        <v>260</v>
      </c>
      <c r="H137" s="1">
        <v>266</v>
      </c>
      <c r="I137" s="1">
        <v>266.45</v>
      </c>
      <c r="J137" s="1">
        <v>264.24</v>
      </c>
      <c r="K137" s="1">
        <v>15128995</v>
      </c>
      <c r="L137" s="1">
        <v>3997629022.6500001</v>
      </c>
      <c r="M137" s="1">
        <v>148001</v>
      </c>
      <c r="N137" s="3">
        <f>IF(ISERR(LN(Table1514[[#This Row],[Close Price]]/I136)),"-",LN(Table1514[[#This Row],[Close Price]]/I136))</f>
        <v>2.7393761633154472E-2</v>
      </c>
    </row>
    <row r="138" spans="1:14" x14ac:dyDescent="0.3">
      <c r="A138" s="1" t="s">
        <v>35</v>
      </c>
      <c r="B138" s="1" t="s">
        <v>14</v>
      </c>
      <c r="C138" s="2">
        <v>43299</v>
      </c>
      <c r="D138" s="1">
        <v>266.45</v>
      </c>
      <c r="E138" s="1">
        <v>266</v>
      </c>
      <c r="F138" s="1">
        <v>267.35000000000002</v>
      </c>
      <c r="G138" s="1">
        <v>261</v>
      </c>
      <c r="H138" s="1">
        <v>264</v>
      </c>
      <c r="I138" s="1">
        <v>262.7</v>
      </c>
      <c r="J138" s="1">
        <v>263.58</v>
      </c>
      <c r="K138" s="1">
        <v>22908592</v>
      </c>
      <c r="L138" s="1">
        <v>6038212063.0500002</v>
      </c>
      <c r="M138" s="1">
        <v>129314</v>
      </c>
      <c r="N138" s="3">
        <f>IF(ISERR(LN(Table1514[[#This Row],[Close Price]]/I137)),"-",LN(Table1514[[#This Row],[Close Price]]/I137))</f>
        <v>-1.4173912051297075E-2</v>
      </c>
    </row>
    <row r="139" spans="1:14" x14ac:dyDescent="0.3">
      <c r="A139" s="1" t="s">
        <v>35</v>
      </c>
      <c r="B139" s="1" t="s">
        <v>14</v>
      </c>
      <c r="C139" s="2">
        <v>43300</v>
      </c>
      <c r="D139" s="1">
        <v>262.7</v>
      </c>
      <c r="E139" s="1">
        <v>263.95</v>
      </c>
      <c r="F139" s="1">
        <v>264.35000000000002</v>
      </c>
      <c r="G139" s="1">
        <v>259.39999999999998</v>
      </c>
      <c r="H139" s="1">
        <v>261.3</v>
      </c>
      <c r="I139" s="1">
        <v>261.2</v>
      </c>
      <c r="J139" s="1">
        <v>261.69</v>
      </c>
      <c r="K139" s="1">
        <v>15145144</v>
      </c>
      <c r="L139" s="1">
        <v>3963327309.3499999</v>
      </c>
      <c r="M139" s="1">
        <v>93589</v>
      </c>
      <c r="N139" s="3">
        <f>IF(ISERR(LN(Table1514[[#This Row],[Close Price]]/I138)),"-",LN(Table1514[[#This Row],[Close Price]]/I138))</f>
        <v>-5.726299289218157E-3</v>
      </c>
    </row>
    <row r="140" spans="1:14" x14ac:dyDescent="0.3">
      <c r="A140" s="1" t="s">
        <v>35</v>
      </c>
      <c r="B140" s="1" t="s">
        <v>14</v>
      </c>
      <c r="C140" s="2">
        <v>43301</v>
      </c>
      <c r="D140" s="1">
        <v>261.2</v>
      </c>
      <c r="E140" s="1">
        <v>261.8</v>
      </c>
      <c r="F140" s="1">
        <v>267.7</v>
      </c>
      <c r="G140" s="1">
        <v>261.8</v>
      </c>
      <c r="H140" s="1">
        <v>265.8</v>
      </c>
      <c r="I140" s="1">
        <v>265.8</v>
      </c>
      <c r="J140" s="1">
        <v>265.82</v>
      </c>
      <c r="K140" s="1">
        <v>13794388</v>
      </c>
      <c r="L140" s="1">
        <v>3666872390.6999998</v>
      </c>
      <c r="M140" s="1">
        <v>81089</v>
      </c>
      <c r="N140" s="3">
        <f>IF(ISERR(LN(Table1514[[#This Row],[Close Price]]/I139)),"-",LN(Table1514[[#This Row],[Close Price]]/I139))</f>
        <v>1.74577488768691E-2</v>
      </c>
    </row>
    <row r="141" spans="1:14" x14ac:dyDescent="0.3">
      <c r="A141" s="1" t="s">
        <v>35</v>
      </c>
      <c r="B141" s="1" t="s">
        <v>14</v>
      </c>
      <c r="C141" s="2">
        <v>43304</v>
      </c>
      <c r="D141" s="1">
        <v>265.8</v>
      </c>
      <c r="E141" s="1">
        <v>265.35000000000002</v>
      </c>
      <c r="F141" s="1">
        <v>276.3</v>
      </c>
      <c r="G141" s="1">
        <v>265.35000000000002</v>
      </c>
      <c r="H141" s="1">
        <v>275</v>
      </c>
      <c r="I141" s="1">
        <v>275.55</v>
      </c>
      <c r="J141" s="1">
        <v>272.11</v>
      </c>
      <c r="K141" s="1">
        <v>16917863</v>
      </c>
      <c r="L141" s="1">
        <v>4603594263.8999996</v>
      </c>
      <c r="M141" s="1">
        <v>125527</v>
      </c>
      <c r="N141" s="3">
        <f>IF(ISERR(LN(Table1514[[#This Row],[Close Price]]/I140)),"-",LN(Table1514[[#This Row],[Close Price]]/I140))</f>
        <v>3.6024954050099353E-2</v>
      </c>
    </row>
    <row r="142" spans="1:14" x14ac:dyDescent="0.3">
      <c r="A142" s="1" t="s">
        <v>35</v>
      </c>
      <c r="B142" s="1" t="s">
        <v>14</v>
      </c>
      <c r="C142" s="2">
        <v>43305</v>
      </c>
      <c r="D142" s="1">
        <v>275.55</v>
      </c>
      <c r="E142" s="1">
        <v>273.64999999999998</v>
      </c>
      <c r="F142" s="1">
        <v>277.89999999999998</v>
      </c>
      <c r="G142" s="1">
        <v>273.35000000000002</v>
      </c>
      <c r="H142" s="1">
        <v>274</v>
      </c>
      <c r="I142" s="1">
        <v>274.35000000000002</v>
      </c>
      <c r="J142" s="1">
        <v>274.97000000000003</v>
      </c>
      <c r="K142" s="1">
        <v>12012225</v>
      </c>
      <c r="L142" s="1">
        <v>3303034480.1500001</v>
      </c>
      <c r="M142" s="1">
        <v>99092</v>
      </c>
      <c r="N142" s="3">
        <f>IF(ISERR(LN(Table1514[[#This Row],[Close Price]]/I141)),"-",LN(Table1514[[#This Row],[Close Price]]/I141))</f>
        <v>-4.3644368242599079E-3</v>
      </c>
    </row>
    <row r="143" spans="1:14" x14ac:dyDescent="0.3">
      <c r="A143" s="1" t="s">
        <v>35</v>
      </c>
      <c r="B143" s="1" t="s">
        <v>14</v>
      </c>
      <c r="C143" s="2">
        <v>43306</v>
      </c>
      <c r="D143" s="1">
        <v>274.35000000000002</v>
      </c>
      <c r="E143" s="1">
        <v>273</v>
      </c>
      <c r="F143" s="1">
        <v>276.60000000000002</v>
      </c>
      <c r="G143" s="1">
        <v>272.25</v>
      </c>
      <c r="H143" s="1">
        <v>274</v>
      </c>
      <c r="I143" s="1">
        <v>274.64999999999998</v>
      </c>
      <c r="J143" s="1">
        <v>273.99</v>
      </c>
      <c r="K143" s="1">
        <v>17947377</v>
      </c>
      <c r="L143" s="1">
        <v>4917365270</v>
      </c>
      <c r="M143" s="1">
        <v>141470</v>
      </c>
      <c r="N143" s="3">
        <f>IF(ISERR(LN(Table1514[[#This Row],[Close Price]]/I142)),"-",LN(Table1514[[#This Row],[Close Price]]/I142))</f>
        <v>1.0928962836448258E-3</v>
      </c>
    </row>
    <row r="144" spans="1:14" x14ac:dyDescent="0.3">
      <c r="A144" s="1" t="s">
        <v>35</v>
      </c>
      <c r="B144" s="1" t="s">
        <v>14</v>
      </c>
      <c r="C144" s="2">
        <v>43307</v>
      </c>
      <c r="D144" s="1">
        <v>274.64999999999998</v>
      </c>
      <c r="E144" s="1">
        <v>275</v>
      </c>
      <c r="F144" s="1">
        <v>286.5</v>
      </c>
      <c r="G144" s="1">
        <v>273.25</v>
      </c>
      <c r="H144" s="1">
        <v>284.3</v>
      </c>
      <c r="I144" s="1">
        <v>285.64999999999998</v>
      </c>
      <c r="J144" s="1">
        <v>283.67</v>
      </c>
      <c r="K144" s="1">
        <v>36630780</v>
      </c>
      <c r="L144" s="1">
        <v>10390873061.299999</v>
      </c>
      <c r="M144" s="1">
        <v>135556</v>
      </c>
      <c r="N144" s="3">
        <f>IF(ISERR(LN(Table1514[[#This Row],[Close Price]]/I143)),"-",LN(Table1514[[#This Row],[Close Price]]/I143))</f>
        <v>3.9269725381842063E-2</v>
      </c>
    </row>
    <row r="145" spans="1:14" x14ac:dyDescent="0.3">
      <c r="A145" s="1" t="s">
        <v>35</v>
      </c>
      <c r="B145" s="1" t="s">
        <v>14</v>
      </c>
      <c r="C145" s="2">
        <v>43308</v>
      </c>
      <c r="D145" s="1">
        <v>285.64999999999998</v>
      </c>
      <c r="E145" s="1">
        <v>284.89999999999998</v>
      </c>
      <c r="F145" s="1">
        <v>295.14999999999998</v>
      </c>
      <c r="G145" s="1">
        <v>282.2</v>
      </c>
      <c r="H145" s="1">
        <v>292.25</v>
      </c>
      <c r="I145" s="1">
        <v>293.2</v>
      </c>
      <c r="J145" s="1">
        <v>290.79000000000002</v>
      </c>
      <c r="K145" s="1">
        <v>30926969</v>
      </c>
      <c r="L145" s="1">
        <v>8993214241.25</v>
      </c>
      <c r="M145" s="1">
        <v>166196</v>
      </c>
      <c r="N145" s="3">
        <f>IF(ISERR(LN(Table1514[[#This Row],[Close Price]]/I144)),"-",LN(Table1514[[#This Row],[Close Price]]/I144))</f>
        <v>2.6087684842024998E-2</v>
      </c>
    </row>
    <row r="146" spans="1:14" x14ac:dyDescent="0.3">
      <c r="A146" s="1" t="s">
        <v>35</v>
      </c>
      <c r="B146" s="1" t="s">
        <v>14</v>
      </c>
      <c r="C146" s="2">
        <v>43311</v>
      </c>
      <c r="D146" s="1">
        <v>293.2</v>
      </c>
      <c r="E146" s="1">
        <v>300</v>
      </c>
      <c r="F146" s="1">
        <v>308.45</v>
      </c>
      <c r="G146" s="1">
        <v>294.25</v>
      </c>
      <c r="H146" s="1">
        <v>307.5</v>
      </c>
      <c r="I146" s="1">
        <v>307.35000000000002</v>
      </c>
      <c r="J146" s="1">
        <v>302.62</v>
      </c>
      <c r="K146" s="1">
        <v>56119080</v>
      </c>
      <c r="L146" s="1">
        <v>16982950108.450001</v>
      </c>
      <c r="M146" s="1">
        <v>280544</v>
      </c>
      <c r="N146" s="3">
        <f>IF(ISERR(LN(Table1514[[#This Row],[Close Price]]/I145)),"-",LN(Table1514[[#This Row],[Close Price]]/I145))</f>
        <v>4.7132193340522231E-2</v>
      </c>
    </row>
    <row r="147" spans="1:14" x14ac:dyDescent="0.3">
      <c r="A147" s="1" t="s">
        <v>35</v>
      </c>
      <c r="B147" s="1" t="s">
        <v>14</v>
      </c>
      <c r="C147" s="2">
        <v>43312</v>
      </c>
      <c r="D147" s="1">
        <v>307.35000000000002</v>
      </c>
      <c r="E147" s="1">
        <v>304.3</v>
      </c>
      <c r="F147" s="1">
        <v>308.5</v>
      </c>
      <c r="G147" s="1">
        <v>302.2</v>
      </c>
      <c r="H147" s="1">
        <v>303.60000000000002</v>
      </c>
      <c r="I147" s="1">
        <v>304.25</v>
      </c>
      <c r="J147" s="1">
        <v>304.63</v>
      </c>
      <c r="K147" s="1">
        <v>20824059</v>
      </c>
      <c r="L147" s="1">
        <v>6343610169.6000004</v>
      </c>
      <c r="M147" s="1">
        <v>148597</v>
      </c>
      <c r="N147" s="3">
        <f>IF(ISERR(LN(Table1514[[#This Row],[Close Price]]/I146)),"-",LN(Table1514[[#This Row],[Close Price]]/I146))</f>
        <v>-1.0137431485381918E-2</v>
      </c>
    </row>
    <row r="148" spans="1:14" x14ac:dyDescent="0.3">
      <c r="A148" s="1" t="s">
        <v>35</v>
      </c>
      <c r="B148" s="1" t="s">
        <v>14</v>
      </c>
      <c r="C148" s="2">
        <v>43313</v>
      </c>
      <c r="D148" s="1">
        <v>304.25</v>
      </c>
      <c r="E148" s="1">
        <v>302.60000000000002</v>
      </c>
      <c r="F148" s="1">
        <v>305.64999999999998</v>
      </c>
      <c r="G148" s="1">
        <v>296.8</v>
      </c>
      <c r="H148" s="1">
        <v>297</v>
      </c>
      <c r="I148" s="1">
        <v>299.3</v>
      </c>
      <c r="J148" s="1">
        <v>301.76</v>
      </c>
      <c r="K148" s="1">
        <v>15581508</v>
      </c>
      <c r="L148" s="1">
        <v>4701932006.8999996</v>
      </c>
      <c r="M148" s="1">
        <v>146243</v>
      </c>
      <c r="N148" s="3">
        <f>IF(ISERR(LN(Table1514[[#This Row],[Close Price]]/I147)),"-",LN(Table1514[[#This Row],[Close Price]]/I147))</f>
        <v>-1.6403317008983297E-2</v>
      </c>
    </row>
    <row r="149" spans="1:14" x14ac:dyDescent="0.3">
      <c r="A149" s="1" t="s">
        <v>35</v>
      </c>
      <c r="B149" s="1" t="s">
        <v>14</v>
      </c>
      <c r="C149" s="2">
        <v>43314</v>
      </c>
      <c r="D149" s="1">
        <v>299.3</v>
      </c>
      <c r="E149" s="1">
        <v>295</v>
      </c>
      <c r="F149" s="1">
        <v>300.75</v>
      </c>
      <c r="G149" s="1">
        <v>294.10000000000002</v>
      </c>
      <c r="H149" s="1">
        <v>298.35000000000002</v>
      </c>
      <c r="I149" s="1">
        <v>298.55</v>
      </c>
      <c r="J149" s="1">
        <v>298.01</v>
      </c>
      <c r="K149" s="1">
        <v>14089168</v>
      </c>
      <c r="L149" s="1">
        <v>4198768366.0999999</v>
      </c>
      <c r="M149" s="1">
        <v>146636</v>
      </c>
      <c r="N149" s="3">
        <f>IF(ISERR(LN(Table1514[[#This Row],[Close Price]]/I148)),"-",LN(Table1514[[#This Row],[Close Price]]/I148))</f>
        <v>-2.5089918656518184E-3</v>
      </c>
    </row>
    <row r="150" spans="1:14" x14ac:dyDescent="0.3">
      <c r="A150" s="1" t="s">
        <v>35</v>
      </c>
      <c r="B150" s="1" t="s">
        <v>14</v>
      </c>
      <c r="C150" s="2">
        <v>43315</v>
      </c>
      <c r="D150" s="1">
        <v>298.55</v>
      </c>
      <c r="E150" s="1">
        <v>300</v>
      </c>
      <c r="F150" s="1">
        <v>306.75</v>
      </c>
      <c r="G150" s="1">
        <v>297.55</v>
      </c>
      <c r="H150" s="1">
        <v>306</v>
      </c>
      <c r="I150" s="1">
        <v>305</v>
      </c>
      <c r="J150" s="1">
        <v>304.11</v>
      </c>
      <c r="K150" s="1">
        <v>14478902</v>
      </c>
      <c r="L150" s="1">
        <v>4403125514.9499998</v>
      </c>
      <c r="M150" s="1">
        <v>92877</v>
      </c>
      <c r="N150" s="3">
        <f>IF(ISERR(LN(Table1514[[#This Row],[Close Price]]/I149)),"-",LN(Table1514[[#This Row],[Close Price]]/I149))</f>
        <v>2.1374353614410077E-2</v>
      </c>
    </row>
    <row r="151" spans="1:14" x14ac:dyDescent="0.3">
      <c r="A151" s="1" t="s">
        <v>35</v>
      </c>
      <c r="B151" s="1" t="s">
        <v>14</v>
      </c>
      <c r="C151" s="2">
        <v>43318</v>
      </c>
      <c r="D151" s="1">
        <v>305</v>
      </c>
      <c r="E151" s="1">
        <v>306.95</v>
      </c>
      <c r="F151" s="1">
        <v>318</v>
      </c>
      <c r="G151" s="1">
        <v>306.8</v>
      </c>
      <c r="H151" s="1">
        <v>314.5</v>
      </c>
      <c r="I151" s="1">
        <v>315.10000000000002</v>
      </c>
      <c r="J151" s="1">
        <v>314.58999999999997</v>
      </c>
      <c r="K151" s="1">
        <v>25849864</v>
      </c>
      <c r="L151" s="1">
        <v>8131998827.9499998</v>
      </c>
      <c r="M151" s="1">
        <v>140685</v>
      </c>
      <c r="N151" s="3">
        <f>IF(ISERR(LN(Table1514[[#This Row],[Close Price]]/I150)),"-",LN(Table1514[[#This Row],[Close Price]]/I150))</f>
        <v>3.2578272155817371E-2</v>
      </c>
    </row>
    <row r="152" spans="1:14" x14ac:dyDescent="0.3">
      <c r="A152" s="1" t="s">
        <v>35</v>
      </c>
      <c r="B152" s="1" t="s">
        <v>14</v>
      </c>
      <c r="C152" s="2">
        <v>43319</v>
      </c>
      <c r="D152" s="1">
        <v>315.10000000000002</v>
      </c>
      <c r="E152" s="1">
        <v>313.95</v>
      </c>
      <c r="F152" s="1">
        <v>318.14999999999998</v>
      </c>
      <c r="G152" s="1">
        <v>310.39999999999998</v>
      </c>
      <c r="H152" s="1">
        <v>313.5</v>
      </c>
      <c r="I152" s="1">
        <v>313.14999999999998</v>
      </c>
      <c r="J152" s="1">
        <v>314.62</v>
      </c>
      <c r="K152" s="1">
        <v>20751145</v>
      </c>
      <c r="L152" s="1">
        <v>6528827853.1999998</v>
      </c>
      <c r="M152" s="1">
        <v>136910</v>
      </c>
      <c r="N152" s="3">
        <f>IF(ISERR(LN(Table1514[[#This Row],[Close Price]]/I151)),"-",LN(Table1514[[#This Row],[Close Price]]/I151))</f>
        <v>-6.2077397918072503E-3</v>
      </c>
    </row>
    <row r="153" spans="1:14" x14ac:dyDescent="0.3">
      <c r="A153" s="1" t="s">
        <v>35</v>
      </c>
      <c r="B153" s="1" t="s">
        <v>14</v>
      </c>
      <c r="C153" s="2">
        <v>43320</v>
      </c>
      <c r="D153" s="1">
        <v>313.14999999999998</v>
      </c>
      <c r="E153" s="1">
        <v>313</v>
      </c>
      <c r="F153" s="1">
        <v>320</v>
      </c>
      <c r="G153" s="1">
        <v>308.25</v>
      </c>
      <c r="H153" s="1">
        <v>318.2</v>
      </c>
      <c r="I153" s="1">
        <v>318.7</v>
      </c>
      <c r="J153" s="1">
        <v>314.69</v>
      </c>
      <c r="K153" s="1">
        <v>17916047</v>
      </c>
      <c r="L153" s="1">
        <v>5637983069.8999996</v>
      </c>
      <c r="M153" s="1">
        <v>109575</v>
      </c>
      <c r="N153" s="3">
        <f>IF(ISERR(LN(Table1514[[#This Row],[Close Price]]/I152)),"-",LN(Table1514[[#This Row],[Close Price]]/I152))</f>
        <v>1.756791245186887E-2</v>
      </c>
    </row>
    <row r="154" spans="1:14" x14ac:dyDescent="0.3">
      <c r="A154" s="1" t="s">
        <v>35</v>
      </c>
      <c r="B154" s="1" t="s">
        <v>14</v>
      </c>
      <c r="C154" s="2">
        <v>43321</v>
      </c>
      <c r="D154" s="1">
        <v>318.7</v>
      </c>
      <c r="E154" s="1">
        <v>320.25</v>
      </c>
      <c r="F154" s="1">
        <v>345.85</v>
      </c>
      <c r="G154" s="1">
        <v>320.25</v>
      </c>
      <c r="H154" s="1">
        <v>332</v>
      </c>
      <c r="I154" s="1">
        <v>333</v>
      </c>
      <c r="J154" s="1">
        <v>334.73</v>
      </c>
      <c r="K154" s="1">
        <v>76423347</v>
      </c>
      <c r="L154" s="1">
        <v>25581091937.349998</v>
      </c>
      <c r="M154" s="1">
        <v>407129</v>
      </c>
      <c r="N154" s="3">
        <f>IF(ISERR(LN(Table1514[[#This Row],[Close Price]]/I153)),"-",LN(Table1514[[#This Row],[Close Price]]/I153))</f>
        <v>4.3892268557153176E-2</v>
      </c>
    </row>
    <row r="155" spans="1:14" x14ac:dyDescent="0.3">
      <c r="A155" s="1" t="s">
        <v>35</v>
      </c>
      <c r="B155" s="1" t="s">
        <v>14</v>
      </c>
      <c r="C155" s="2">
        <v>43322</v>
      </c>
      <c r="D155" s="1">
        <v>333</v>
      </c>
      <c r="E155" s="1">
        <v>334.05</v>
      </c>
      <c r="F155" s="1">
        <v>340.3</v>
      </c>
      <c r="G155" s="1">
        <v>325.35000000000002</v>
      </c>
      <c r="H155" s="1">
        <v>327.75</v>
      </c>
      <c r="I155" s="1">
        <v>328.6</v>
      </c>
      <c r="J155" s="1">
        <v>331.31</v>
      </c>
      <c r="K155" s="1">
        <v>36321097</v>
      </c>
      <c r="L155" s="1">
        <v>12033411900.4</v>
      </c>
      <c r="M155" s="1">
        <v>191586</v>
      </c>
      <c r="N155" s="3">
        <f>IF(ISERR(LN(Table1514[[#This Row],[Close Price]]/I154)),"-",LN(Table1514[[#This Row],[Close Price]]/I154))</f>
        <v>-1.3301284377276023E-2</v>
      </c>
    </row>
    <row r="156" spans="1:14" x14ac:dyDescent="0.3">
      <c r="A156" s="1" t="s">
        <v>35</v>
      </c>
      <c r="B156" s="1" t="s">
        <v>14</v>
      </c>
      <c r="C156" s="2">
        <v>43325</v>
      </c>
      <c r="D156" s="1">
        <v>328.6</v>
      </c>
      <c r="E156" s="1">
        <v>324</v>
      </c>
      <c r="F156" s="1">
        <v>327.45</v>
      </c>
      <c r="G156" s="1">
        <v>322</v>
      </c>
      <c r="H156" s="1">
        <v>325.89999999999998</v>
      </c>
      <c r="I156" s="1">
        <v>324.89999999999998</v>
      </c>
      <c r="J156" s="1">
        <v>324.83</v>
      </c>
      <c r="K156" s="1">
        <v>15332907</v>
      </c>
      <c r="L156" s="1">
        <v>4980533021.1000004</v>
      </c>
      <c r="M156" s="1">
        <v>132017</v>
      </c>
      <c r="N156" s="3">
        <f>IF(ISERR(LN(Table1514[[#This Row],[Close Price]]/I155)),"-",LN(Table1514[[#This Row],[Close Price]]/I155))</f>
        <v>-1.1323762928113204E-2</v>
      </c>
    </row>
    <row r="157" spans="1:14" x14ac:dyDescent="0.3">
      <c r="A157" s="1" t="s">
        <v>35</v>
      </c>
      <c r="B157" s="1" t="s">
        <v>14</v>
      </c>
      <c r="C157" s="2">
        <v>43326</v>
      </c>
      <c r="D157" s="1">
        <v>324.89999999999998</v>
      </c>
      <c r="E157" s="1">
        <v>324.7</v>
      </c>
      <c r="F157" s="1">
        <v>333.5</v>
      </c>
      <c r="G157" s="1">
        <v>324.7</v>
      </c>
      <c r="H157" s="1">
        <v>332.4</v>
      </c>
      <c r="I157" s="1">
        <v>332.45</v>
      </c>
      <c r="J157" s="1">
        <v>329.49</v>
      </c>
      <c r="K157" s="1">
        <v>15314006</v>
      </c>
      <c r="L157" s="1">
        <v>5045850280.9499998</v>
      </c>
      <c r="M157" s="1">
        <v>110066</v>
      </c>
      <c r="N157" s="3">
        <f>IF(ISERR(LN(Table1514[[#This Row],[Close Price]]/I156)),"-",LN(Table1514[[#This Row],[Close Price]]/I156))</f>
        <v>2.2972030173409444E-2</v>
      </c>
    </row>
    <row r="158" spans="1:14" x14ac:dyDescent="0.3">
      <c r="A158" s="1" t="s">
        <v>35</v>
      </c>
      <c r="B158" s="1" t="s">
        <v>14</v>
      </c>
      <c r="C158" s="2">
        <v>43328</v>
      </c>
      <c r="D158" s="1">
        <v>332.45</v>
      </c>
      <c r="E158" s="1">
        <v>329.55</v>
      </c>
      <c r="F158" s="1">
        <v>339.2</v>
      </c>
      <c r="G158" s="1">
        <v>328.75</v>
      </c>
      <c r="H158" s="1">
        <v>335.85</v>
      </c>
      <c r="I158" s="1">
        <v>334.3</v>
      </c>
      <c r="J158" s="1">
        <v>335.63</v>
      </c>
      <c r="K158" s="1">
        <v>37463597</v>
      </c>
      <c r="L158" s="1">
        <v>12573774947.299999</v>
      </c>
      <c r="M158" s="1">
        <v>191072</v>
      </c>
      <c r="N158" s="3">
        <f>IF(ISERR(LN(Table1514[[#This Row],[Close Price]]/I157)),"-",LN(Table1514[[#This Row],[Close Price]]/I157))</f>
        <v>5.5493205775890998E-3</v>
      </c>
    </row>
    <row r="159" spans="1:14" x14ac:dyDescent="0.3">
      <c r="A159" s="1" t="s">
        <v>35</v>
      </c>
      <c r="B159" s="1" t="s">
        <v>14</v>
      </c>
      <c r="C159" s="2">
        <v>43329</v>
      </c>
      <c r="D159" s="1">
        <v>334.3</v>
      </c>
      <c r="E159" s="1">
        <v>336.8</v>
      </c>
      <c r="F159" s="1">
        <v>342.2</v>
      </c>
      <c r="G159" s="1">
        <v>335.85</v>
      </c>
      <c r="H159" s="1">
        <v>340</v>
      </c>
      <c r="I159" s="1">
        <v>340</v>
      </c>
      <c r="J159" s="1">
        <v>339.72</v>
      </c>
      <c r="K159" s="1">
        <v>24090696</v>
      </c>
      <c r="L159" s="1">
        <v>8184164389.4499998</v>
      </c>
      <c r="M159" s="1">
        <v>156250</v>
      </c>
      <c r="N159" s="3">
        <f>IF(ISERR(LN(Table1514[[#This Row],[Close Price]]/I158)),"-",LN(Table1514[[#This Row],[Close Price]]/I158))</f>
        <v>1.690682418415403E-2</v>
      </c>
    </row>
    <row r="160" spans="1:14" x14ac:dyDescent="0.3">
      <c r="A160" s="1" t="s">
        <v>35</v>
      </c>
      <c r="B160" s="1" t="s">
        <v>14</v>
      </c>
      <c r="C160" s="2">
        <v>43332</v>
      </c>
      <c r="D160" s="1">
        <v>340</v>
      </c>
      <c r="E160" s="1">
        <v>340</v>
      </c>
      <c r="F160" s="1">
        <v>342.45</v>
      </c>
      <c r="G160" s="1">
        <v>336.7</v>
      </c>
      <c r="H160" s="1">
        <v>337.9</v>
      </c>
      <c r="I160" s="1">
        <v>338.45</v>
      </c>
      <c r="J160" s="1">
        <v>339.52</v>
      </c>
      <c r="K160" s="1">
        <v>13032778</v>
      </c>
      <c r="L160" s="1">
        <v>4424896925.8999996</v>
      </c>
      <c r="M160" s="1">
        <v>92981</v>
      </c>
      <c r="N160" s="3">
        <f>IF(ISERR(LN(Table1514[[#This Row],[Close Price]]/I159)),"-",LN(Table1514[[#This Row],[Close Price]]/I159))</f>
        <v>-4.5692466555905089E-3</v>
      </c>
    </row>
    <row r="161" spans="1:14" x14ac:dyDescent="0.3">
      <c r="A161" s="1" t="s">
        <v>35</v>
      </c>
      <c r="B161" s="1" t="s">
        <v>14</v>
      </c>
      <c r="C161" s="2">
        <v>43333</v>
      </c>
      <c r="D161" s="1">
        <v>338.45</v>
      </c>
      <c r="E161" s="1">
        <v>338.3</v>
      </c>
      <c r="F161" s="1">
        <v>341.85</v>
      </c>
      <c r="G161" s="1">
        <v>334.05</v>
      </c>
      <c r="H161" s="1">
        <v>338.15</v>
      </c>
      <c r="I161" s="1">
        <v>338.85</v>
      </c>
      <c r="J161" s="1">
        <v>337.68</v>
      </c>
      <c r="K161" s="1">
        <v>16009673</v>
      </c>
      <c r="L161" s="1">
        <v>5406170532.8000002</v>
      </c>
      <c r="M161" s="1">
        <v>113683</v>
      </c>
      <c r="N161" s="3">
        <f>IF(ISERR(LN(Table1514[[#This Row],[Close Price]]/I160)),"-",LN(Table1514[[#This Row],[Close Price]]/I160))</f>
        <v>1.1811606275055212E-3</v>
      </c>
    </row>
    <row r="162" spans="1:14" x14ac:dyDescent="0.3">
      <c r="A162" s="1" t="s">
        <v>35</v>
      </c>
      <c r="B162" s="1" t="s">
        <v>14</v>
      </c>
      <c r="C162" s="2">
        <v>43335</v>
      </c>
      <c r="D162" s="1">
        <v>338.85</v>
      </c>
      <c r="E162" s="1">
        <v>336.55</v>
      </c>
      <c r="F162" s="1">
        <v>338.7</v>
      </c>
      <c r="G162" s="1">
        <v>334.75</v>
      </c>
      <c r="H162" s="1">
        <v>336</v>
      </c>
      <c r="I162" s="1">
        <v>337.2</v>
      </c>
      <c r="J162" s="1">
        <v>336.89</v>
      </c>
      <c r="K162" s="1">
        <v>18867868</v>
      </c>
      <c r="L162" s="1">
        <v>6356369513.6999998</v>
      </c>
      <c r="M162" s="1">
        <v>124844</v>
      </c>
      <c r="N162" s="3">
        <f>IF(ISERR(LN(Table1514[[#This Row],[Close Price]]/I161)),"-",LN(Table1514[[#This Row],[Close Price]]/I161))</f>
        <v>-4.8813054544217197E-3</v>
      </c>
    </row>
    <row r="163" spans="1:14" x14ac:dyDescent="0.3">
      <c r="A163" s="1" t="s">
        <v>35</v>
      </c>
      <c r="B163" s="1" t="s">
        <v>14</v>
      </c>
      <c r="C163" s="2">
        <v>43336</v>
      </c>
      <c r="D163" s="1">
        <v>337.2</v>
      </c>
      <c r="E163" s="1">
        <v>334.4</v>
      </c>
      <c r="F163" s="1">
        <v>335.5</v>
      </c>
      <c r="G163" s="1">
        <v>327.3</v>
      </c>
      <c r="H163" s="1">
        <v>329.85</v>
      </c>
      <c r="I163" s="1">
        <v>330.15</v>
      </c>
      <c r="J163" s="1">
        <v>330.76</v>
      </c>
      <c r="K163" s="1">
        <v>17805968</v>
      </c>
      <c r="L163" s="1">
        <v>5889553011.9499998</v>
      </c>
      <c r="M163" s="1">
        <v>104124</v>
      </c>
      <c r="N163" s="3">
        <f>IF(ISERR(LN(Table1514[[#This Row],[Close Price]]/I162)),"-",LN(Table1514[[#This Row],[Close Price]]/I162))</f>
        <v>-2.1129129487120112E-2</v>
      </c>
    </row>
    <row r="164" spans="1:14" x14ac:dyDescent="0.3">
      <c r="A164" s="1" t="s">
        <v>35</v>
      </c>
      <c r="B164" s="1" t="s">
        <v>14</v>
      </c>
      <c r="C164" s="2">
        <v>43339</v>
      </c>
      <c r="D164" s="1">
        <v>330.15</v>
      </c>
      <c r="E164" s="1">
        <v>331</v>
      </c>
      <c r="F164" s="1">
        <v>342.3</v>
      </c>
      <c r="G164" s="1">
        <v>330.95</v>
      </c>
      <c r="H164" s="1">
        <v>339.8</v>
      </c>
      <c r="I164" s="1">
        <v>339.9</v>
      </c>
      <c r="J164" s="1">
        <v>338.81</v>
      </c>
      <c r="K164" s="1">
        <v>28083933</v>
      </c>
      <c r="L164" s="1">
        <v>9514982820.6499996</v>
      </c>
      <c r="M164" s="1">
        <v>239408</v>
      </c>
      <c r="N164" s="3">
        <f>IF(ISERR(LN(Table1514[[#This Row],[Close Price]]/I163)),"-",LN(Table1514[[#This Row],[Close Price]]/I163))</f>
        <v>2.9104360061489996E-2</v>
      </c>
    </row>
    <row r="165" spans="1:14" x14ac:dyDescent="0.3">
      <c r="A165" s="1" t="s">
        <v>35</v>
      </c>
      <c r="B165" s="1" t="s">
        <v>14</v>
      </c>
      <c r="C165" s="2">
        <v>43340</v>
      </c>
      <c r="D165" s="1">
        <v>339.9</v>
      </c>
      <c r="E165" s="1">
        <v>342</v>
      </c>
      <c r="F165" s="1">
        <v>343.5</v>
      </c>
      <c r="G165" s="1">
        <v>336.3</v>
      </c>
      <c r="H165" s="1">
        <v>338.25</v>
      </c>
      <c r="I165" s="1">
        <v>338.9</v>
      </c>
      <c r="J165" s="1">
        <v>338.94</v>
      </c>
      <c r="K165" s="1">
        <v>16427306</v>
      </c>
      <c r="L165" s="1">
        <v>5567929186.8500004</v>
      </c>
      <c r="M165" s="1">
        <v>96163</v>
      </c>
      <c r="N165" s="3">
        <f>IF(ISERR(LN(Table1514[[#This Row],[Close Price]]/I164)),"-",LN(Table1514[[#This Row],[Close Price]]/I164))</f>
        <v>-2.9463780890646349E-3</v>
      </c>
    </row>
    <row r="166" spans="1:14" x14ac:dyDescent="0.3">
      <c r="A166" s="1" t="s">
        <v>35</v>
      </c>
      <c r="B166" s="1" t="s">
        <v>14</v>
      </c>
      <c r="C166" s="2">
        <v>43341</v>
      </c>
      <c r="D166" s="1">
        <v>338.9</v>
      </c>
      <c r="E166" s="1">
        <v>336.35</v>
      </c>
      <c r="F166" s="1">
        <v>342.65</v>
      </c>
      <c r="G166" s="1">
        <v>335.8</v>
      </c>
      <c r="H166" s="1">
        <v>339.7</v>
      </c>
      <c r="I166" s="1">
        <v>340.65</v>
      </c>
      <c r="J166" s="1">
        <v>340.57</v>
      </c>
      <c r="K166" s="1">
        <v>18868248</v>
      </c>
      <c r="L166" s="1">
        <v>6426051567.75</v>
      </c>
      <c r="M166" s="1">
        <v>96298</v>
      </c>
      <c r="N166" s="3">
        <f>IF(ISERR(LN(Table1514[[#This Row],[Close Price]]/I165)),"-",LN(Table1514[[#This Row],[Close Price]]/I165))</f>
        <v>5.1504786066714891E-3</v>
      </c>
    </row>
    <row r="167" spans="1:14" x14ac:dyDescent="0.3">
      <c r="A167" s="1" t="s">
        <v>35</v>
      </c>
      <c r="B167" s="1" t="s">
        <v>14</v>
      </c>
      <c r="C167" s="2">
        <v>43342</v>
      </c>
      <c r="D167" s="1">
        <v>340.65</v>
      </c>
      <c r="E167" s="1">
        <v>339.2</v>
      </c>
      <c r="F167" s="1">
        <v>345.45</v>
      </c>
      <c r="G167" s="1">
        <v>337.7</v>
      </c>
      <c r="H167" s="1">
        <v>344.2</v>
      </c>
      <c r="I167" s="1">
        <v>344.35</v>
      </c>
      <c r="J167" s="1">
        <v>342.19</v>
      </c>
      <c r="K167" s="1">
        <v>22349447</v>
      </c>
      <c r="L167" s="1">
        <v>7647825593.1000004</v>
      </c>
      <c r="M167" s="1">
        <v>125258</v>
      </c>
      <c r="N167" s="3">
        <f>IF(ISERR(LN(Table1514[[#This Row],[Close Price]]/I166)),"-",LN(Table1514[[#This Row],[Close Price]]/I166))</f>
        <v>1.0803024771030118E-2</v>
      </c>
    </row>
    <row r="168" spans="1:14" x14ac:dyDescent="0.3">
      <c r="A168" s="1" t="s">
        <v>35</v>
      </c>
      <c r="B168" s="1" t="s">
        <v>14</v>
      </c>
      <c r="C168" s="2">
        <v>43343</v>
      </c>
      <c r="D168" s="1">
        <v>344.35</v>
      </c>
      <c r="E168" s="1">
        <v>343</v>
      </c>
      <c r="F168" s="1">
        <v>346.8</v>
      </c>
      <c r="G168" s="1">
        <v>338.5</v>
      </c>
      <c r="H168" s="1">
        <v>341.6</v>
      </c>
      <c r="I168" s="1">
        <v>342.6</v>
      </c>
      <c r="J168" s="1">
        <v>342.19</v>
      </c>
      <c r="K168" s="1">
        <v>19809916</v>
      </c>
      <c r="L168" s="1">
        <v>6778703946.5500002</v>
      </c>
      <c r="M168" s="1">
        <v>190194</v>
      </c>
      <c r="N168" s="3">
        <f>IF(ISERR(LN(Table1514[[#This Row],[Close Price]]/I167)),"-",LN(Table1514[[#This Row],[Close Price]]/I167))</f>
        <v>-5.0949961006877239E-3</v>
      </c>
    </row>
    <row r="169" spans="1:14" x14ac:dyDescent="0.3">
      <c r="A169" s="1" t="s">
        <v>35</v>
      </c>
      <c r="B169" s="1" t="s">
        <v>14</v>
      </c>
      <c r="C169" s="2">
        <v>43346</v>
      </c>
      <c r="D169" s="1">
        <v>342.6</v>
      </c>
      <c r="E169" s="1">
        <v>343.6</v>
      </c>
      <c r="F169" s="1">
        <v>344</v>
      </c>
      <c r="G169" s="1">
        <v>332.55</v>
      </c>
      <c r="H169" s="1">
        <v>335</v>
      </c>
      <c r="I169" s="1">
        <v>334.15</v>
      </c>
      <c r="J169" s="1">
        <v>337.46</v>
      </c>
      <c r="K169" s="1">
        <v>12859450</v>
      </c>
      <c r="L169" s="1">
        <v>4339499870.6000004</v>
      </c>
      <c r="M169" s="1">
        <v>88616</v>
      </c>
      <c r="N169" s="3">
        <f>IF(ISERR(LN(Table1514[[#This Row],[Close Price]]/I168)),"-",LN(Table1514[[#This Row],[Close Price]]/I168))</f>
        <v>-2.4973591932940516E-2</v>
      </c>
    </row>
    <row r="170" spans="1:14" x14ac:dyDescent="0.3">
      <c r="A170" s="1" t="s">
        <v>35</v>
      </c>
      <c r="B170" s="1" t="s">
        <v>14</v>
      </c>
      <c r="C170" s="2">
        <v>43347</v>
      </c>
      <c r="D170" s="1">
        <v>334.15</v>
      </c>
      <c r="E170" s="1">
        <v>334.8</v>
      </c>
      <c r="F170" s="1">
        <v>336.45</v>
      </c>
      <c r="G170" s="1">
        <v>327.25</v>
      </c>
      <c r="H170" s="1">
        <v>329</v>
      </c>
      <c r="I170" s="1">
        <v>328.5</v>
      </c>
      <c r="J170" s="1">
        <v>330.87</v>
      </c>
      <c r="K170" s="1">
        <v>15470215</v>
      </c>
      <c r="L170" s="1">
        <v>5118689354.8500004</v>
      </c>
      <c r="M170" s="1">
        <v>125732</v>
      </c>
      <c r="N170" s="3">
        <f>IF(ISERR(LN(Table1514[[#This Row],[Close Price]]/I169)),"-",LN(Table1514[[#This Row],[Close Price]]/I169))</f>
        <v>-1.7053156032413915E-2</v>
      </c>
    </row>
    <row r="171" spans="1:14" x14ac:dyDescent="0.3">
      <c r="A171" s="1" t="s">
        <v>35</v>
      </c>
      <c r="B171" s="1" t="s">
        <v>14</v>
      </c>
      <c r="C171" s="2">
        <v>43348</v>
      </c>
      <c r="D171" s="1">
        <v>328.5</v>
      </c>
      <c r="E171" s="1">
        <v>327</v>
      </c>
      <c r="F171" s="1">
        <v>331.35</v>
      </c>
      <c r="G171" s="1">
        <v>324.60000000000002</v>
      </c>
      <c r="H171" s="1">
        <v>329</v>
      </c>
      <c r="I171" s="1">
        <v>329.65</v>
      </c>
      <c r="J171" s="1">
        <v>327.88</v>
      </c>
      <c r="K171" s="1">
        <v>14548867</v>
      </c>
      <c r="L171" s="1">
        <v>4770315019.6499996</v>
      </c>
      <c r="M171" s="1">
        <v>106589</v>
      </c>
      <c r="N171" s="3">
        <f>IF(ISERR(LN(Table1514[[#This Row],[Close Price]]/I170)),"-",LN(Table1514[[#This Row],[Close Price]]/I170))</f>
        <v>3.4946476346433622E-3</v>
      </c>
    </row>
    <row r="172" spans="1:14" x14ac:dyDescent="0.3">
      <c r="A172" s="1" t="s">
        <v>35</v>
      </c>
      <c r="B172" s="1" t="s">
        <v>14</v>
      </c>
      <c r="C172" s="2">
        <v>43349</v>
      </c>
      <c r="D172" s="1">
        <v>329.65</v>
      </c>
      <c r="E172" s="1">
        <v>330</v>
      </c>
      <c r="F172" s="1">
        <v>331.25</v>
      </c>
      <c r="G172" s="1">
        <v>325.5</v>
      </c>
      <c r="H172" s="1">
        <v>327.95</v>
      </c>
      <c r="I172" s="1">
        <v>328.65</v>
      </c>
      <c r="J172" s="1">
        <v>328.92</v>
      </c>
      <c r="K172" s="1">
        <v>11322771</v>
      </c>
      <c r="L172" s="1">
        <v>3724325241.4000001</v>
      </c>
      <c r="M172" s="1">
        <v>81857</v>
      </c>
      <c r="N172" s="3">
        <f>IF(ISERR(LN(Table1514[[#This Row],[Close Price]]/I171)),"-",LN(Table1514[[#This Row],[Close Price]]/I171))</f>
        <v>-3.0381308497234513E-3</v>
      </c>
    </row>
    <row r="173" spans="1:14" x14ac:dyDescent="0.3">
      <c r="A173" s="1" t="s">
        <v>35</v>
      </c>
      <c r="B173" s="1" t="s">
        <v>14</v>
      </c>
      <c r="C173" s="2">
        <v>43350</v>
      </c>
      <c r="D173" s="1">
        <v>328.65</v>
      </c>
      <c r="E173" s="1">
        <v>327.45</v>
      </c>
      <c r="F173" s="1">
        <v>336.4</v>
      </c>
      <c r="G173" s="1">
        <v>322.45</v>
      </c>
      <c r="H173" s="1">
        <v>333.3</v>
      </c>
      <c r="I173" s="1">
        <v>335.1</v>
      </c>
      <c r="J173" s="1">
        <v>331.34</v>
      </c>
      <c r="K173" s="1">
        <v>16435004</v>
      </c>
      <c r="L173" s="1">
        <v>5445550438.0500002</v>
      </c>
      <c r="M173" s="1">
        <v>122655</v>
      </c>
      <c r="N173" s="3">
        <f>IF(ISERR(LN(Table1514[[#This Row],[Close Price]]/I172)),"-",LN(Table1514[[#This Row],[Close Price]]/I172))</f>
        <v>1.9435640033679542E-2</v>
      </c>
    </row>
    <row r="174" spans="1:14" x14ac:dyDescent="0.3">
      <c r="A174" s="1" t="s">
        <v>35</v>
      </c>
      <c r="B174" s="1" t="s">
        <v>14</v>
      </c>
      <c r="C174" s="2">
        <v>43353</v>
      </c>
      <c r="D174" s="1">
        <v>335.1</v>
      </c>
      <c r="E174" s="1">
        <v>331.8</v>
      </c>
      <c r="F174" s="1">
        <v>335.75</v>
      </c>
      <c r="G174" s="1">
        <v>330.4</v>
      </c>
      <c r="H174" s="1">
        <v>333.3</v>
      </c>
      <c r="I174" s="1">
        <v>332.9</v>
      </c>
      <c r="J174" s="1">
        <v>333.2</v>
      </c>
      <c r="K174" s="1">
        <v>16673909</v>
      </c>
      <c r="L174" s="1">
        <v>5555674715.3000002</v>
      </c>
      <c r="M174" s="1">
        <v>168976</v>
      </c>
      <c r="N174" s="3">
        <f>IF(ISERR(LN(Table1514[[#This Row],[Close Price]]/I173)),"-",LN(Table1514[[#This Row],[Close Price]]/I173))</f>
        <v>-6.5868501622856485E-3</v>
      </c>
    </row>
    <row r="175" spans="1:14" x14ac:dyDescent="0.3">
      <c r="A175" s="1" t="s">
        <v>35</v>
      </c>
      <c r="B175" s="1" t="s">
        <v>14</v>
      </c>
      <c r="C175" s="2">
        <v>43354</v>
      </c>
      <c r="D175" s="1">
        <v>332.9</v>
      </c>
      <c r="E175" s="1">
        <v>333.7</v>
      </c>
      <c r="F175" s="1">
        <v>336.7</v>
      </c>
      <c r="G175" s="1">
        <v>325.10000000000002</v>
      </c>
      <c r="H175" s="1">
        <v>326.35000000000002</v>
      </c>
      <c r="I175" s="1">
        <v>326.55</v>
      </c>
      <c r="J175" s="1">
        <v>331.08</v>
      </c>
      <c r="K175" s="1">
        <v>13005562</v>
      </c>
      <c r="L175" s="1">
        <v>4305891634.6000004</v>
      </c>
      <c r="M175" s="1">
        <v>89739</v>
      </c>
      <c r="N175" s="3">
        <f>IF(ISERR(LN(Table1514[[#This Row],[Close Price]]/I174)),"-",LN(Table1514[[#This Row],[Close Price]]/I174))</f>
        <v>-1.9259068232313051E-2</v>
      </c>
    </row>
    <row r="176" spans="1:14" x14ac:dyDescent="0.3">
      <c r="A176" s="1" t="s">
        <v>35</v>
      </c>
      <c r="B176" s="1" t="s">
        <v>14</v>
      </c>
      <c r="C176" s="2">
        <v>43355</v>
      </c>
      <c r="D176" s="1">
        <v>326.55</v>
      </c>
      <c r="E176" s="1">
        <v>327</v>
      </c>
      <c r="F176" s="1">
        <v>327.05</v>
      </c>
      <c r="G176" s="1">
        <v>318.5</v>
      </c>
      <c r="H176" s="1">
        <v>323</v>
      </c>
      <c r="I176" s="1">
        <v>322.89999999999998</v>
      </c>
      <c r="J176" s="1">
        <v>322.27</v>
      </c>
      <c r="K176" s="1">
        <v>15263406</v>
      </c>
      <c r="L176" s="1">
        <v>4919012377.5500002</v>
      </c>
      <c r="M176" s="1">
        <v>103051</v>
      </c>
      <c r="N176" s="3">
        <f>IF(ISERR(LN(Table1514[[#This Row],[Close Price]]/I175)),"-",LN(Table1514[[#This Row],[Close Price]]/I175))</f>
        <v>-1.1240398584436729E-2</v>
      </c>
    </row>
    <row r="177" spans="1:14" x14ac:dyDescent="0.3">
      <c r="A177" s="1" t="s">
        <v>35</v>
      </c>
      <c r="B177" s="1" t="s">
        <v>14</v>
      </c>
      <c r="C177" s="2">
        <v>43357</v>
      </c>
      <c r="D177" s="1">
        <v>322.89999999999998</v>
      </c>
      <c r="E177" s="1">
        <v>327.2</v>
      </c>
      <c r="F177" s="1">
        <v>332</v>
      </c>
      <c r="G177" s="1">
        <v>324.14999999999998</v>
      </c>
      <c r="H177" s="1">
        <v>328.9</v>
      </c>
      <c r="I177" s="1">
        <v>328.35</v>
      </c>
      <c r="J177" s="1">
        <v>326.83999999999997</v>
      </c>
      <c r="K177" s="1">
        <v>10736693</v>
      </c>
      <c r="L177" s="1">
        <v>3509141221.9000001</v>
      </c>
      <c r="M177" s="1">
        <v>90053</v>
      </c>
      <c r="N177" s="3">
        <f>IF(ISERR(LN(Table1514[[#This Row],[Close Price]]/I176)),"-",LN(Table1514[[#This Row],[Close Price]]/I176))</f>
        <v>1.6737434872752331E-2</v>
      </c>
    </row>
    <row r="178" spans="1:14" x14ac:dyDescent="0.3">
      <c r="A178" s="1" t="s">
        <v>35</v>
      </c>
      <c r="B178" s="1" t="s">
        <v>14</v>
      </c>
      <c r="C178" s="2">
        <v>43360</v>
      </c>
      <c r="D178" s="1">
        <v>328.35</v>
      </c>
      <c r="E178" s="1">
        <v>327.3</v>
      </c>
      <c r="F178" s="1">
        <v>327.5</v>
      </c>
      <c r="G178" s="1">
        <v>321.35000000000002</v>
      </c>
      <c r="H178" s="1">
        <v>326.14999999999998</v>
      </c>
      <c r="I178" s="1">
        <v>325.7</v>
      </c>
      <c r="J178" s="1">
        <v>324.7</v>
      </c>
      <c r="K178" s="1">
        <v>7227361</v>
      </c>
      <c r="L178" s="1">
        <v>2346688348.4000001</v>
      </c>
      <c r="M178" s="1">
        <v>64988</v>
      </c>
      <c r="N178" s="3">
        <f>IF(ISERR(LN(Table1514[[#This Row],[Close Price]]/I177)),"-",LN(Table1514[[#This Row],[Close Price]]/I177))</f>
        <v>-8.1034003547939236E-3</v>
      </c>
    </row>
    <row r="179" spans="1:14" x14ac:dyDescent="0.3">
      <c r="A179" s="1" t="s">
        <v>35</v>
      </c>
      <c r="B179" s="1" t="s">
        <v>14</v>
      </c>
      <c r="C179" s="2">
        <v>43361</v>
      </c>
      <c r="D179" s="1">
        <v>325.7</v>
      </c>
      <c r="E179" s="1">
        <v>324.25</v>
      </c>
      <c r="F179" s="1">
        <v>328.05</v>
      </c>
      <c r="G179" s="1">
        <v>317.7</v>
      </c>
      <c r="H179" s="1">
        <v>319.14999999999998</v>
      </c>
      <c r="I179" s="1">
        <v>318.85000000000002</v>
      </c>
      <c r="J179" s="1">
        <v>322.32</v>
      </c>
      <c r="K179" s="1">
        <v>14825218</v>
      </c>
      <c r="L179" s="1">
        <v>4778535269.5500002</v>
      </c>
      <c r="M179" s="1">
        <v>84370</v>
      </c>
      <c r="N179" s="3">
        <f>IF(ISERR(LN(Table1514[[#This Row],[Close Price]]/I178)),"-",LN(Table1514[[#This Row],[Close Price]]/I178))</f>
        <v>-2.1255939520907048E-2</v>
      </c>
    </row>
    <row r="180" spans="1:14" x14ac:dyDescent="0.3">
      <c r="A180" s="1" t="s">
        <v>35</v>
      </c>
      <c r="B180" s="1" t="s">
        <v>14</v>
      </c>
      <c r="C180" s="2">
        <v>43362</v>
      </c>
      <c r="D180" s="1">
        <v>318.85000000000002</v>
      </c>
      <c r="E180" s="1">
        <v>320</v>
      </c>
      <c r="F180" s="1">
        <v>324.7</v>
      </c>
      <c r="G180" s="1">
        <v>317</v>
      </c>
      <c r="H180" s="1">
        <v>320.45</v>
      </c>
      <c r="I180" s="1">
        <v>320.95</v>
      </c>
      <c r="J180" s="1">
        <v>320.91000000000003</v>
      </c>
      <c r="K180" s="1">
        <v>15942065</v>
      </c>
      <c r="L180" s="1">
        <v>5116011728.75</v>
      </c>
      <c r="M180" s="1">
        <v>107719</v>
      </c>
      <c r="N180" s="3">
        <f>IF(ISERR(LN(Table1514[[#This Row],[Close Price]]/I179)),"-",LN(Table1514[[#This Row],[Close Price]]/I179))</f>
        <v>6.5645749965063489E-3</v>
      </c>
    </row>
    <row r="181" spans="1:14" x14ac:dyDescent="0.3">
      <c r="A181" s="1" t="s">
        <v>35</v>
      </c>
      <c r="B181" s="1" t="s">
        <v>14</v>
      </c>
      <c r="C181" s="2">
        <v>43364</v>
      </c>
      <c r="D181" s="1">
        <v>320.95</v>
      </c>
      <c r="E181" s="1">
        <v>323.45</v>
      </c>
      <c r="F181" s="1">
        <v>333.7</v>
      </c>
      <c r="G181" s="1">
        <v>308.35000000000002</v>
      </c>
      <c r="H181" s="1">
        <v>318.2</v>
      </c>
      <c r="I181" s="1">
        <v>317.10000000000002</v>
      </c>
      <c r="J181" s="1">
        <v>323.83</v>
      </c>
      <c r="K181" s="1">
        <v>34169460</v>
      </c>
      <c r="L181" s="1">
        <v>11065015113.049999</v>
      </c>
      <c r="M181" s="1">
        <v>199067</v>
      </c>
      <c r="N181" s="3">
        <f>IF(ISERR(LN(Table1514[[#This Row],[Close Price]]/I180)),"-",LN(Table1514[[#This Row],[Close Price]]/I180))</f>
        <v>-1.2068166213485363E-2</v>
      </c>
    </row>
    <row r="182" spans="1:14" x14ac:dyDescent="0.3">
      <c r="A182" s="1" t="s">
        <v>35</v>
      </c>
      <c r="B182" s="1" t="s">
        <v>14</v>
      </c>
      <c r="C182" s="2">
        <v>43367</v>
      </c>
      <c r="D182" s="1">
        <v>317.10000000000002</v>
      </c>
      <c r="E182" s="1">
        <v>316.8</v>
      </c>
      <c r="F182" s="1">
        <v>316.8</v>
      </c>
      <c r="G182" s="1">
        <v>305.55</v>
      </c>
      <c r="H182" s="1">
        <v>308.39999999999998</v>
      </c>
      <c r="I182" s="1">
        <v>308.75</v>
      </c>
      <c r="J182" s="1">
        <v>311.79000000000002</v>
      </c>
      <c r="K182" s="1">
        <v>24382310</v>
      </c>
      <c r="L182" s="1">
        <v>7602149465.9499998</v>
      </c>
      <c r="M182" s="1">
        <v>113945</v>
      </c>
      <c r="N182" s="3">
        <f>IF(ISERR(LN(Table1514[[#This Row],[Close Price]]/I181)),"-",LN(Table1514[[#This Row],[Close Price]]/I181))</f>
        <v>-2.6685293602114794E-2</v>
      </c>
    </row>
    <row r="183" spans="1:14" x14ac:dyDescent="0.3">
      <c r="A183" s="1" t="s">
        <v>35</v>
      </c>
      <c r="B183" s="1" t="s">
        <v>14</v>
      </c>
      <c r="C183" s="2">
        <v>43368</v>
      </c>
      <c r="D183" s="1">
        <v>308.75</v>
      </c>
      <c r="E183" s="1">
        <v>307</v>
      </c>
      <c r="F183" s="1">
        <v>313.5</v>
      </c>
      <c r="G183" s="1">
        <v>300.05</v>
      </c>
      <c r="H183" s="1">
        <v>310.95</v>
      </c>
      <c r="I183" s="1">
        <v>311.10000000000002</v>
      </c>
      <c r="J183" s="1">
        <v>305.99</v>
      </c>
      <c r="K183" s="1">
        <v>30472132</v>
      </c>
      <c r="L183" s="1">
        <v>9324188147.5</v>
      </c>
      <c r="M183" s="1">
        <v>184469</v>
      </c>
      <c r="N183" s="3">
        <f>IF(ISERR(LN(Table1514[[#This Row],[Close Price]]/I182)),"-",LN(Table1514[[#This Row],[Close Price]]/I182))</f>
        <v>7.5825159614045573E-3</v>
      </c>
    </row>
    <row r="184" spans="1:14" x14ac:dyDescent="0.3">
      <c r="A184" s="1" t="s">
        <v>35</v>
      </c>
      <c r="B184" s="1" t="s">
        <v>14</v>
      </c>
      <c r="C184" s="2">
        <v>43369</v>
      </c>
      <c r="D184" s="1">
        <v>311.10000000000002</v>
      </c>
      <c r="E184" s="1">
        <v>315</v>
      </c>
      <c r="F184" s="1">
        <v>315.3</v>
      </c>
      <c r="G184" s="1">
        <v>305.10000000000002</v>
      </c>
      <c r="H184" s="1">
        <v>312.89999999999998</v>
      </c>
      <c r="I184" s="1">
        <v>313.10000000000002</v>
      </c>
      <c r="J184" s="1">
        <v>310.8</v>
      </c>
      <c r="K184" s="1">
        <v>23224979</v>
      </c>
      <c r="L184" s="1">
        <v>7218370089.3500004</v>
      </c>
      <c r="M184" s="1">
        <v>136073</v>
      </c>
      <c r="N184" s="3">
        <f>IF(ISERR(LN(Table1514[[#This Row],[Close Price]]/I183)),"-",LN(Table1514[[#This Row],[Close Price]]/I183))</f>
        <v>6.4082244287687225E-3</v>
      </c>
    </row>
    <row r="185" spans="1:14" x14ac:dyDescent="0.3">
      <c r="A185" s="1" t="s">
        <v>35</v>
      </c>
      <c r="B185" s="1" t="s">
        <v>14</v>
      </c>
      <c r="C185" s="2">
        <v>43370</v>
      </c>
      <c r="D185" s="1">
        <v>313.10000000000002</v>
      </c>
      <c r="E185" s="1">
        <v>315.64999999999998</v>
      </c>
      <c r="F185" s="1">
        <v>316</v>
      </c>
      <c r="G185" s="1">
        <v>305.3</v>
      </c>
      <c r="H185" s="1">
        <v>308.3</v>
      </c>
      <c r="I185" s="1">
        <v>306.64999999999998</v>
      </c>
      <c r="J185" s="1">
        <v>307.95999999999998</v>
      </c>
      <c r="K185" s="1">
        <v>24888615</v>
      </c>
      <c r="L185" s="1">
        <v>7664732141.0500002</v>
      </c>
      <c r="M185" s="1">
        <v>132244</v>
      </c>
      <c r="N185" s="3">
        <f>IF(ISERR(LN(Table1514[[#This Row],[Close Price]]/I184)),"-",LN(Table1514[[#This Row],[Close Price]]/I184))</f>
        <v>-2.0815596260367393E-2</v>
      </c>
    </row>
    <row r="186" spans="1:14" x14ac:dyDescent="0.3">
      <c r="A186" s="1" t="s">
        <v>35</v>
      </c>
      <c r="B186" s="1" t="s">
        <v>14</v>
      </c>
      <c r="C186" s="2">
        <v>43371</v>
      </c>
      <c r="D186" s="1">
        <v>306.64999999999998</v>
      </c>
      <c r="E186" s="1">
        <v>309.10000000000002</v>
      </c>
      <c r="F186" s="1">
        <v>311.60000000000002</v>
      </c>
      <c r="G186" s="1">
        <v>301.8</v>
      </c>
      <c r="H186" s="1">
        <v>306</v>
      </c>
      <c r="I186" s="1">
        <v>305.55</v>
      </c>
      <c r="J186" s="1">
        <v>305.95</v>
      </c>
      <c r="K186" s="1">
        <v>26289107</v>
      </c>
      <c r="L186" s="1">
        <v>8043035899.0500002</v>
      </c>
      <c r="M186" s="1">
        <v>142662</v>
      </c>
      <c r="N186" s="3">
        <f>IF(ISERR(LN(Table1514[[#This Row],[Close Price]]/I185)),"-",LN(Table1514[[#This Row],[Close Price]]/I185))</f>
        <v>-3.5936007310681493E-3</v>
      </c>
    </row>
    <row r="187" spans="1:14" x14ac:dyDescent="0.3">
      <c r="A187" s="1" t="s">
        <v>35</v>
      </c>
      <c r="B187" s="1" t="s">
        <v>14</v>
      </c>
      <c r="C187" s="2">
        <v>43374</v>
      </c>
      <c r="D187" s="1">
        <v>305.55</v>
      </c>
      <c r="E187" s="1">
        <v>306.3</v>
      </c>
      <c r="F187" s="1">
        <v>315.05</v>
      </c>
      <c r="G187" s="1">
        <v>300.55</v>
      </c>
      <c r="H187" s="1">
        <v>314.2</v>
      </c>
      <c r="I187" s="1">
        <v>314</v>
      </c>
      <c r="J187" s="1">
        <v>308.33</v>
      </c>
      <c r="K187" s="1">
        <v>21104376</v>
      </c>
      <c r="L187" s="1">
        <v>6507068918.6999998</v>
      </c>
      <c r="M187" s="1">
        <v>117091</v>
      </c>
      <c r="N187" s="3">
        <f>IF(ISERR(LN(Table1514[[#This Row],[Close Price]]/I186)),"-",LN(Table1514[[#This Row],[Close Price]]/I186))</f>
        <v>2.7279554567328754E-2</v>
      </c>
    </row>
    <row r="188" spans="1:14" x14ac:dyDescent="0.3">
      <c r="A188" s="1" t="s">
        <v>35</v>
      </c>
      <c r="B188" s="1" t="s">
        <v>14</v>
      </c>
      <c r="C188" s="2">
        <v>43376</v>
      </c>
      <c r="D188" s="1">
        <v>314</v>
      </c>
      <c r="E188" s="1">
        <v>311.10000000000002</v>
      </c>
      <c r="F188" s="1">
        <v>314.5</v>
      </c>
      <c r="G188" s="1">
        <v>302.45</v>
      </c>
      <c r="H188" s="1">
        <v>304.5</v>
      </c>
      <c r="I188" s="1">
        <v>303.7</v>
      </c>
      <c r="J188" s="1">
        <v>308.37</v>
      </c>
      <c r="K188" s="1">
        <v>19105555</v>
      </c>
      <c r="L188" s="1">
        <v>5891504758.3999996</v>
      </c>
      <c r="M188" s="1">
        <v>116474</v>
      </c>
      <c r="N188" s="3">
        <f>IF(ISERR(LN(Table1514[[#This Row],[Close Price]]/I187)),"-",LN(Table1514[[#This Row],[Close Price]]/I187))</f>
        <v>-3.3352613856550334E-2</v>
      </c>
    </row>
    <row r="189" spans="1:14" x14ac:dyDescent="0.3">
      <c r="A189" s="1" t="s">
        <v>35</v>
      </c>
      <c r="B189" s="1" t="s">
        <v>14</v>
      </c>
      <c r="C189" s="2">
        <v>43377</v>
      </c>
      <c r="D189" s="1">
        <v>303.7</v>
      </c>
      <c r="E189" s="1">
        <v>299</v>
      </c>
      <c r="F189" s="1">
        <v>321.25</v>
      </c>
      <c r="G189" s="1">
        <v>294.8</v>
      </c>
      <c r="H189" s="1">
        <v>316</v>
      </c>
      <c r="I189" s="1">
        <v>316.5</v>
      </c>
      <c r="J189" s="1">
        <v>310.99</v>
      </c>
      <c r="K189" s="1">
        <v>56268976</v>
      </c>
      <c r="L189" s="1">
        <v>17499083977.799999</v>
      </c>
      <c r="M189" s="1">
        <v>326175</v>
      </c>
      <c r="N189" s="3">
        <f>IF(ISERR(LN(Table1514[[#This Row],[Close Price]]/I188)),"-",LN(Table1514[[#This Row],[Close Price]]/I188))</f>
        <v>4.1282869532527931E-2</v>
      </c>
    </row>
    <row r="190" spans="1:14" x14ac:dyDescent="0.3">
      <c r="A190" s="1" t="s">
        <v>35</v>
      </c>
      <c r="B190" s="1" t="s">
        <v>14</v>
      </c>
      <c r="C190" s="2">
        <v>43378</v>
      </c>
      <c r="D190" s="1">
        <v>316.5</v>
      </c>
      <c r="E190" s="1">
        <v>314.64999999999998</v>
      </c>
      <c r="F190" s="1">
        <v>321.85000000000002</v>
      </c>
      <c r="G190" s="1">
        <v>299.35000000000002</v>
      </c>
      <c r="H190" s="1">
        <v>304.5</v>
      </c>
      <c r="I190" s="1">
        <v>307.3</v>
      </c>
      <c r="J190" s="1">
        <v>313.64</v>
      </c>
      <c r="K190" s="1">
        <v>36131946</v>
      </c>
      <c r="L190" s="1">
        <v>11332568206.35</v>
      </c>
      <c r="M190" s="1">
        <v>232930</v>
      </c>
      <c r="N190" s="3">
        <f>IF(ISERR(LN(Table1514[[#This Row],[Close Price]]/I189)),"-",LN(Table1514[[#This Row],[Close Price]]/I189))</f>
        <v>-2.9498772447791911E-2</v>
      </c>
    </row>
    <row r="191" spans="1:14" x14ac:dyDescent="0.3">
      <c r="A191" s="1" t="s">
        <v>35</v>
      </c>
      <c r="B191" s="1" t="s">
        <v>14</v>
      </c>
      <c r="C191" s="2">
        <v>43381</v>
      </c>
      <c r="D191" s="1">
        <v>307.3</v>
      </c>
      <c r="E191" s="1">
        <v>307.3</v>
      </c>
      <c r="F191" s="1">
        <v>314.05</v>
      </c>
      <c r="G191" s="1">
        <v>298.60000000000002</v>
      </c>
      <c r="H191" s="1">
        <v>311.55</v>
      </c>
      <c r="I191" s="1">
        <v>310.85000000000002</v>
      </c>
      <c r="J191" s="1">
        <v>307.62</v>
      </c>
      <c r="K191" s="1">
        <v>20488368</v>
      </c>
      <c r="L191" s="1">
        <v>6302582164.8500004</v>
      </c>
      <c r="M191" s="1">
        <v>134561</v>
      </c>
      <c r="N191" s="3">
        <f>IF(ISERR(LN(Table1514[[#This Row],[Close Price]]/I190)),"-",LN(Table1514[[#This Row],[Close Price]]/I190))</f>
        <v>1.1486011578907562E-2</v>
      </c>
    </row>
    <row r="192" spans="1:14" x14ac:dyDescent="0.3">
      <c r="A192" s="1" t="s">
        <v>35</v>
      </c>
      <c r="B192" s="1" t="s">
        <v>14</v>
      </c>
      <c r="C192" s="2">
        <v>43382</v>
      </c>
      <c r="D192" s="1">
        <v>310.85000000000002</v>
      </c>
      <c r="E192" s="1">
        <v>311.45</v>
      </c>
      <c r="F192" s="1">
        <v>311.89999999999998</v>
      </c>
      <c r="G192" s="1">
        <v>303</v>
      </c>
      <c r="H192" s="1">
        <v>304.95</v>
      </c>
      <c r="I192" s="1">
        <v>306.25</v>
      </c>
      <c r="J192" s="1">
        <v>306.69</v>
      </c>
      <c r="K192" s="1">
        <v>14852835</v>
      </c>
      <c r="L192" s="1">
        <v>4555160647.25</v>
      </c>
      <c r="M192" s="1">
        <v>109796</v>
      </c>
      <c r="N192" s="3">
        <f>IF(ISERR(LN(Table1514[[#This Row],[Close Price]]/I191)),"-",LN(Table1514[[#This Row],[Close Price]]/I191))</f>
        <v>-1.4908718856409866E-2</v>
      </c>
    </row>
    <row r="193" spans="1:14" x14ac:dyDescent="0.3">
      <c r="A193" s="1" t="s">
        <v>35</v>
      </c>
      <c r="B193" s="1" t="s">
        <v>14</v>
      </c>
      <c r="C193" s="2">
        <v>43383</v>
      </c>
      <c r="D193" s="1">
        <v>306.25</v>
      </c>
      <c r="E193" s="1">
        <v>307.10000000000002</v>
      </c>
      <c r="F193" s="1">
        <v>322.95</v>
      </c>
      <c r="G193" s="1">
        <v>304.5</v>
      </c>
      <c r="H193" s="1">
        <v>319</v>
      </c>
      <c r="I193" s="1">
        <v>319.85000000000002</v>
      </c>
      <c r="J193" s="1">
        <v>316.33</v>
      </c>
      <c r="K193" s="1">
        <v>23972064</v>
      </c>
      <c r="L193" s="1">
        <v>7583181768.3000002</v>
      </c>
      <c r="M193" s="1">
        <v>172088</v>
      </c>
      <c r="N193" s="3">
        <f>IF(ISERR(LN(Table1514[[#This Row],[Close Price]]/I192)),"-",LN(Table1514[[#This Row],[Close Price]]/I192))</f>
        <v>4.345037403720993E-2</v>
      </c>
    </row>
    <row r="194" spans="1:14" x14ac:dyDescent="0.3">
      <c r="A194" s="1" t="s">
        <v>35</v>
      </c>
      <c r="B194" s="1" t="s">
        <v>14</v>
      </c>
      <c r="C194" s="2">
        <v>43384</v>
      </c>
      <c r="D194" s="1">
        <v>319.85000000000002</v>
      </c>
      <c r="E194" s="1">
        <v>310</v>
      </c>
      <c r="F194" s="1">
        <v>315.45</v>
      </c>
      <c r="G194" s="1">
        <v>304</v>
      </c>
      <c r="H194" s="1">
        <v>312</v>
      </c>
      <c r="I194" s="1">
        <v>311.7</v>
      </c>
      <c r="J194" s="1">
        <v>311.77999999999997</v>
      </c>
      <c r="K194" s="1">
        <v>21691068</v>
      </c>
      <c r="L194" s="1">
        <v>6762871025.3000002</v>
      </c>
      <c r="M194" s="1">
        <v>184396</v>
      </c>
      <c r="N194" s="3">
        <f>IF(ISERR(LN(Table1514[[#This Row],[Close Price]]/I193)),"-",LN(Table1514[[#This Row],[Close Price]]/I193))</f>
        <v>-2.5810949122855333E-2</v>
      </c>
    </row>
    <row r="195" spans="1:14" x14ac:dyDescent="0.3">
      <c r="A195" s="1" t="s">
        <v>35</v>
      </c>
      <c r="B195" s="1" t="s">
        <v>14</v>
      </c>
      <c r="C195" s="2">
        <v>43385</v>
      </c>
      <c r="D195" s="1">
        <v>311.7</v>
      </c>
      <c r="E195" s="1">
        <v>313.85000000000002</v>
      </c>
      <c r="F195" s="1">
        <v>324.25</v>
      </c>
      <c r="G195" s="1">
        <v>313.60000000000002</v>
      </c>
      <c r="H195" s="1">
        <v>318.5</v>
      </c>
      <c r="I195" s="1">
        <v>319.39999999999998</v>
      </c>
      <c r="J195" s="1">
        <v>320.10000000000002</v>
      </c>
      <c r="K195" s="1">
        <v>25930022</v>
      </c>
      <c r="L195" s="1">
        <v>8300253070.6000004</v>
      </c>
      <c r="M195" s="1">
        <v>205383</v>
      </c>
      <c r="N195" s="3">
        <f>IF(ISERR(LN(Table1514[[#This Row],[Close Price]]/I194)),"-",LN(Table1514[[#This Row],[Close Price]]/I194))</f>
        <v>2.4403049007620536E-2</v>
      </c>
    </row>
    <row r="196" spans="1:14" x14ac:dyDescent="0.3">
      <c r="A196" s="1" t="s">
        <v>35</v>
      </c>
      <c r="B196" s="1" t="s">
        <v>14</v>
      </c>
      <c r="C196" s="2">
        <v>43388</v>
      </c>
      <c r="D196" s="1">
        <v>319.39999999999998</v>
      </c>
      <c r="E196" s="1">
        <v>316.89999999999998</v>
      </c>
      <c r="F196" s="1">
        <v>317.89999999999998</v>
      </c>
      <c r="G196" s="1">
        <v>309.55</v>
      </c>
      <c r="H196" s="1">
        <v>312.95</v>
      </c>
      <c r="I196" s="1">
        <v>313.35000000000002</v>
      </c>
      <c r="J196" s="1">
        <v>313.27999999999997</v>
      </c>
      <c r="K196" s="1">
        <v>23756416</v>
      </c>
      <c r="L196" s="1">
        <v>7442311286.1000004</v>
      </c>
      <c r="M196" s="1">
        <v>184560</v>
      </c>
      <c r="N196" s="3">
        <f>IF(ISERR(LN(Table1514[[#This Row],[Close Price]]/I195)),"-",LN(Table1514[[#This Row],[Close Price]]/I195))</f>
        <v>-1.9123459110227382E-2</v>
      </c>
    </row>
    <row r="197" spans="1:14" x14ac:dyDescent="0.3">
      <c r="A197" s="1" t="s">
        <v>35</v>
      </c>
      <c r="B197" s="1" t="s">
        <v>14</v>
      </c>
      <c r="C197" s="2">
        <v>43389</v>
      </c>
      <c r="D197" s="1">
        <v>313.35000000000002</v>
      </c>
      <c r="E197" s="1">
        <v>313.75</v>
      </c>
      <c r="F197" s="1">
        <v>322.95</v>
      </c>
      <c r="G197" s="1">
        <v>313.75</v>
      </c>
      <c r="H197" s="1">
        <v>320.25</v>
      </c>
      <c r="I197" s="1">
        <v>320.64999999999998</v>
      </c>
      <c r="J197" s="1">
        <v>320.07</v>
      </c>
      <c r="K197" s="1">
        <v>18042549</v>
      </c>
      <c r="L197" s="1">
        <v>5774910211.4499998</v>
      </c>
      <c r="M197" s="1">
        <v>120043</v>
      </c>
      <c r="N197" s="3">
        <f>IF(ISERR(LN(Table1514[[#This Row],[Close Price]]/I196)),"-",LN(Table1514[[#This Row],[Close Price]]/I196))</f>
        <v>2.3029408924187301E-2</v>
      </c>
    </row>
    <row r="198" spans="1:14" x14ac:dyDescent="0.3">
      <c r="A198" s="1" t="s">
        <v>35</v>
      </c>
      <c r="B198" s="1" t="s">
        <v>14</v>
      </c>
      <c r="C198" s="2">
        <v>43390</v>
      </c>
      <c r="D198" s="1">
        <v>320.64999999999998</v>
      </c>
      <c r="E198" s="1">
        <v>325.10000000000002</v>
      </c>
      <c r="F198" s="1">
        <v>328.15</v>
      </c>
      <c r="G198" s="1">
        <v>311.64999999999998</v>
      </c>
      <c r="H198" s="1">
        <v>316</v>
      </c>
      <c r="I198" s="1">
        <v>314.8</v>
      </c>
      <c r="J198" s="1">
        <v>321.89</v>
      </c>
      <c r="K198" s="1">
        <v>20203287</v>
      </c>
      <c r="L198" s="1">
        <v>6503271286.6999998</v>
      </c>
      <c r="M198" s="1">
        <v>149304</v>
      </c>
      <c r="N198" s="3">
        <f>IF(ISERR(LN(Table1514[[#This Row],[Close Price]]/I197)),"-",LN(Table1514[[#This Row],[Close Price]]/I197))</f>
        <v>-1.8412669051623629E-2</v>
      </c>
    </row>
    <row r="199" spans="1:14" x14ac:dyDescent="0.3">
      <c r="A199" s="1" t="s">
        <v>35</v>
      </c>
      <c r="B199" s="1" t="s">
        <v>14</v>
      </c>
      <c r="C199" s="2">
        <v>43392</v>
      </c>
      <c r="D199" s="1">
        <v>314.8</v>
      </c>
      <c r="E199" s="1">
        <v>312.85000000000002</v>
      </c>
      <c r="F199" s="1">
        <v>321.5</v>
      </c>
      <c r="G199" s="1">
        <v>310.2</v>
      </c>
      <c r="H199" s="1">
        <v>315.95</v>
      </c>
      <c r="I199" s="1">
        <v>315.45</v>
      </c>
      <c r="J199" s="1">
        <v>316.63</v>
      </c>
      <c r="K199" s="1">
        <v>18322589</v>
      </c>
      <c r="L199" s="1">
        <v>5801428399.8000002</v>
      </c>
      <c r="M199" s="1">
        <v>145744</v>
      </c>
      <c r="N199" s="3">
        <f>IF(ISERR(LN(Table1514[[#This Row],[Close Price]]/I198)),"-",LN(Table1514[[#This Row],[Close Price]]/I198))</f>
        <v>2.0626742735701865E-3</v>
      </c>
    </row>
    <row r="200" spans="1:14" x14ac:dyDescent="0.3">
      <c r="A200" s="1" t="s">
        <v>35</v>
      </c>
      <c r="B200" s="1" t="s">
        <v>14</v>
      </c>
      <c r="C200" s="2">
        <v>43395</v>
      </c>
      <c r="D200" s="1">
        <v>315.45</v>
      </c>
      <c r="E200" s="1">
        <v>320.2</v>
      </c>
      <c r="F200" s="1">
        <v>329.85</v>
      </c>
      <c r="G200" s="1">
        <v>316.10000000000002</v>
      </c>
      <c r="H200" s="1">
        <v>328.2</v>
      </c>
      <c r="I200" s="1">
        <v>327.10000000000002</v>
      </c>
      <c r="J200" s="1">
        <v>325.23</v>
      </c>
      <c r="K200" s="1">
        <v>33593953</v>
      </c>
      <c r="L200" s="1">
        <v>10925632747.200001</v>
      </c>
      <c r="M200" s="1">
        <v>205721</v>
      </c>
      <c r="N200" s="3">
        <f>IF(ISERR(LN(Table1514[[#This Row],[Close Price]]/I199)),"-",LN(Table1514[[#This Row],[Close Price]]/I199))</f>
        <v>3.6265743727519853E-2</v>
      </c>
    </row>
    <row r="201" spans="1:14" x14ac:dyDescent="0.3">
      <c r="A201" s="1" t="s">
        <v>35</v>
      </c>
      <c r="B201" s="1" t="s">
        <v>14</v>
      </c>
      <c r="C201" s="2">
        <v>43396</v>
      </c>
      <c r="D201" s="1">
        <v>327.10000000000002</v>
      </c>
      <c r="E201" s="1">
        <v>323</v>
      </c>
      <c r="F201" s="1">
        <v>328.6</v>
      </c>
      <c r="G201" s="1">
        <v>318.35000000000002</v>
      </c>
      <c r="H201" s="1">
        <v>324.89999999999998</v>
      </c>
      <c r="I201" s="1">
        <v>322.85000000000002</v>
      </c>
      <c r="J201" s="1">
        <v>323.47000000000003</v>
      </c>
      <c r="K201" s="1">
        <v>21509920</v>
      </c>
      <c r="L201" s="1">
        <v>6957896563.25</v>
      </c>
      <c r="M201" s="1">
        <v>194410</v>
      </c>
      <c r="N201" s="3">
        <f>IF(ISERR(LN(Table1514[[#This Row],[Close Price]]/I200)),"-",LN(Table1514[[#This Row],[Close Price]]/I200))</f>
        <v>-1.3078115471862281E-2</v>
      </c>
    </row>
    <row r="202" spans="1:14" x14ac:dyDescent="0.3">
      <c r="A202" s="1" t="s">
        <v>35</v>
      </c>
      <c r="B202" s="1" t="s">
        <v>14</v>
      </c>
      <c r="C202" s="2">
        <v>43397</v>
      </c>
      <c r="D202" s="1">
        <v>322.85000000000002</v>
      </c>
      <c r="E202" s="1">
        <v>328.75</v>
      </c>
      <c r="F202" s="1">
        <v>330</v>
      </c>
      <c r="G202" s="1">
        <v>316.25</v>
      </c>
      <c r="H202" s="1">
        <v>321.95</v>
      </c>
      <c r="I202" s="1">
        <v>322</v>
      </c>
      <c r="J202" s="1">
        <v>324.06</v>
      </c>
      <c r="K202" s="1">
        <v>33104174</v>
      </c>
      <c r="L202" s="1">
        <v>10727877742.700001</v>
      </c>
      <c r="M202" s="1">
        <v>206740</v>
      </c>
      <c r="N202" s="3">
        <f>IF(ISERR(LN(Table1514[[#This Row],[Close Price]]/I201)),"-",LN(Table1514[[#This Row],[Close Price]]/I201))</f>
        <v>-2.6362735280677464E-3</v>
      </c>
    </row>
    <row r="203" spans="1:14" x14ac:dyDescent="0.3">
      <c r="A203" s="1" t="s">
        <v>35</v>
      </c>
      <c r="B203" s="1" t="s">
        <v>14</v>
      </c>
      <c r="C203" s="2">
        <v>43398</v>
      </c>
      <c r="D203" s="1">
        <v>322</v>
      </c>
      <c r="E203" s="1">
        <v>318.5</v>
      </c>
      <c r="F203" s="1">
        <v>322.05</v>
      </c>
      <c r="G203" s="1">
        <v>311.8</v>
      </c>
      <c r="H203" s="1">
        <v>319.45</v>
      </c>
      <c r="I203" s="1">
        <v>319.95</v>
      </c>
      <c r="J203" s="1">
        <v>317.74</v>
      </c>
      <c r="K203" s="1">
        <v>26920180</v>
      </c>
      <c r="L203" s="1">
        <v>8553637568.6000004</v>
      </c>
      <c r="M203" s="1">
        <v>156836</v>
      </c>
      <c r="N203" s="3">
        <f>IF(ISERR(LN(Table1514[[#This Row],[Close Price]]/I202)),"-",LN(Table1514[[#This Row],[Close Price]]/I202))</f>
        <v>-6.3868119589390263E-3</v>
      </c>
    </row>
    <row r="204" spans="1:14" x14ac:dyDescent="0.3">
      <c r="A204" s="1" t="s">
        <v>35</v>
      </c>
      <c r="B204" s="1" t="s">
        <v>14</v>
      </c>
      <c r="C204" s="2">
        <v>43399</v>
      </c>
      <c r="D204" s="1">
        <v>319.95</v>
      </c>
      <c r="E204" s="1">
        <v>319.8</v>
      </c>
      <c r="F204" s="1">
        <v>323.39999999999998</v>
      </c>
      <c r="G204" s="1">
        <v>313</v>
      </c>
      <c r="H204" s="1">
        <v>314.3</v>
      </c>
      <c r="I204" s="1">
        <v>315.64999999999998</v>
      </c>
      <c r="J204" s="1">
        <v>318.44</v>
      </c>
      <c r="K204" s="1">
        <v>22952163</v>
      </c>
      <c r="L204" s="1">
        <v>7308774694.8000002</v>
      </c>
      <c r="M204" s="1">
        <v>163904</v>
      </c>
      <c r="N204" s="3">
        <f>IF(ISERR(LN(Table1514[[#This Row],[Close Price]]/I203)),"-",LN(Table1514[[#This Row],[Close Price]]/I203))</f>
        <v>-1.3530728771834625E-2</v>
      </c>
    </row>
    <row r="205" spans="1:14" x14ac:dyDescent="0.3">
      <c r="A205" s="1" t="s">
        <v>35</v>
      </c>
      <c r="B205" s="1" t="s">
        <v>14</v>
      </c>
      <c r="C205" s="2">
        <v>43402</v>
      </c>
      <c r="D205" s="1">
        <v>315.64999999999998</v>
      </c>
      <c r="E205" s="1">
        <v>329</v>
      </c>
      <c r="F205" s="1">
        <v>352.95</v>
      </c>
      <c r="G205" s="1">
        <v>328.3</v>
      </c>
      <c r="H205" s="1">
        <v>351.45</v>
      </c>
      <c r="I205" s="1">
        <v>349.4</v>
      </c>
      <c r="J205" s="1">
        <v>341.45</v>
      </c>
      <c r="K205" s="1">
        <v>80069836</v>
      </c>
      <c r="L205" s="1">
        <v>27340170438.799999</v>
      </c>
      <c r="M205" s="1">
        <v>417758</v>
      </c>
      <c r="N205" s="3">
        <f>IF(ISERR(LN(Table1514[[#This Row],[Close Price]]/I204)),"-",LN(Table1514[[#This Row],[Close Price]]/I204))</f>
        <v>0.10158339288632165</v>
      </c>
    </row>
    <row r="206" spans="1:14" x14ac:dyDescent="0.3">
      <c r="A206" s="1" t="s">
        <v>35</v>
      </c>
      <c r="B206" s="1" t="s">
        <v>14</v>
      </c>
      <c r="C206" s="2">
        <v>43403</v>
      </c>
      <c r="D206" s="1">
        <v>349.4</v>
      </c>
      <c r="E206" s="1">
        <v>347.45</v>
      </c>
      <c r="F206" s="1">
        <v>353.85</v>
      </c>
      <c r="G206" s="1">
        <v>342.9</v>
      </c>
      <c r="H206" s="1">
        <v>346</v>
      </c>
      <c r="I206" s="1">
        <v>345.7</v>
      </c>
      <c r="J206" s="1">
        <v>348.07</v>
      </c>
      <c r="K206" s="1">
        <v>34460428</v>
      </c>
      <c r="L206" s="1">
        <v>11994671334.65</v>
      </c>
      <c r="M206" s="1">
        <v>244087</v>
      </c>
      <c r="N206" s="3">
        <f>IF(ISERR(LN(Table1514[[#This Row],[Close Price]]/I205)),"-",LN(Table1514[[#This Row],[Close Price]]/I205))</f>
        <v>-1.0646050772377253E-2</v>
      </c>
    </row>
    <row r="207" spans="1:14" x14ac:dyDescent="0.3">
      <c r="A207" s="1" t="s">
        <v>35</v>
      </c>
      <c r="B207" s="1" t="s">
        <v>14</v>
      </c>
      <c r="C207" s="2">
        <v>43404</v>
      </c>
      <c r="D207" s="1">
        <v>345.7</v>
      </c>
      <c r="E207" s="1">
        <v>345.5</v>
      </c>
      <c r="F207" s="1">
        <v>356.55</v>
      </c>
      <c r="G207" s="1">
        <v>342.3</v>
      </c>
      <c r="H207" s="1">
        <v>353.4</v>
      </c>
      <c r="I207" s="1">
        <v>355</v>
      </c>
      <c r="J207" s="1">
        <v>349.35</v>
      </c>
      <c r="K207" s="1">
        <v>31233009</v>
      </c>
      <c r="L207" s="1">
        <v>10911164113.25</v>
      </c>
      <c r="M207" s="1">
        <v>214834</v>
      </c>
      <c r="N207" s="3">
        <f>IF(ISERR(LN(Table1514[[#This Row],[Close Price]]/I206)),"-",LN(Table1514[[#This Row],[Close Price]]/I206))</f>
        <v>2.6546442547836946E-2</v>
      </c>
    </row>
    <row r="208" spans="1:14" x14ac:dyDescent="0.3">
      <c r="A208" s="1" t="s">
        <v>35</v>
      </c>
      <c r="B208" s="1" t="s">
        <v>14</v>
      </c>
      <c r="C208" s="2">
        <v>43405</v>
      </c>
      <c r="D208" s="1">
        <v>355</v>
      </c>
      <c r="E208" s="1">
        <v>357</v>
      </c>
      <c r="F208" s="1">
        <v>358.45</v>
      </c>
      <c r="G208" s="1">
        <v>351.1</v>
      </c>
      <c r="H208" s="1">
        <v>353.85</v>
      </c>
      <c r="I208" s="1">
        <v>353.7</v>
      </c>
      <c r="J208" s="1">
        <v>354.48</v>
      </c>
      <c r="K208" s="1">
        <v>22157128</v>
      </c>
      <c r="L208" s="1">
        <v>7854279299.0500002</v>
      </c>
      <c r="M208" s="1">
        <v>116614</v>
      </c>
      <c r="N208" s="3">
        <f>IF(ISERR(LN(Table1514[[#This Row],[Close Price]]/I207)),"-",LN(Table1514[[#This Row],[Close Price]]/I207))</f>
        <v>-3.668693263980879E-3</v>
      </c>
    </row>
    <row r="209" spans="1:14" x14ac:dyDescent="0.3">
      <c r="A209" s="1" t="s">
        <v>35</v>
      </c>
      <c r="B209" s="1" t="s">
        <v>14</v>
      </c>
      <c r="C209" s="2">
        <v>43406</v>
      </c>
      <c r="D209" s="1">
        <v>353.7</v>
      </c>
      <c r="E209" s="1">
        <v>354</v>
      </c>
      <c r="F209" s="1">
        <v>357.8</v>
      </c>
      <c r="G209" s="1">
        <v>351.7</v>
      </c>
      <c r="H209" s="1">
        <v>354.6</v>
      </c>
      <c r="I209" s="1">
        <v>354.45</v>
      </c>
      <c r="J209" s="1">
        <v>355.2</v>
      </c>
      <c r="K209" s="1">
        <v>26714413</v>
      </c>
      <c r="L209" s="1">
        <v>9488861109.0499992</v>
      </c>
      <c r="M209" s="1">
        <v>188102</v>
      </c>
      <c r="N209" s="3">
        <f>IF(ISERR(LN(Table1514[[#This Row],[Close Price]]/I208)),"-",LN(Table1514[[#This Row],[Close Price]]/I208))</f>
        <v>2.1181960895916476E-3</v>
      </c>
    </row>
    <row r="210" spans="1:14" x14ac:dyDescent="0.3">
      <c r="A210" s="1" t="s">
        <v>35</v>
      </c>
      <c r="B210" s="1" t="s">
        <v>14</v>
      </c>
      <c r="C210" s="2">
        <v>43409</v>
      </c>
      <c r="D210" s="1">
        <v>354.45</v>
      </c>
      <c r="E210" s="1">
        <v>351</v>
      </c>
      <c r="F210" s="1">
        <v>351.85</v>
      </c>
      <c r="G210" s="1">
        <v>348</v>
      </c>
      <c r="H210" s="1">
        <v>349</v>
      </c>
      <c r="I210" s="1">
        <v>349.65</v>
      </c>
      <c r="J210" s="1">
        <v>349.98</v>
      </c>
      <c r="K210" s="1">
        <v>22873951</v>
      </c>
      <c r="L210" s="1">
        <v>8005472753</v>
      </c>
      <c r="M210" s="1">
        <v>107290</v>
      </c>
      <c r="N210" s="3">
        <f>IF(ISERR(LN(Table1514[[#This Row],[Close Price]]/I209)),"-",LN(Table1514[[#This Row],[Close Price]]/I209))</f>
        <v>-1.3634638151150739E-2</v>
      </c>
    </row>
    <row r="211" spans="1:14" x14ac:dyDescent="0.3">
      <c r="A211" s="1" t="s">
        <v>35</v>
      </c>
      <c r="B211" s="1" t="s">
        <v>14</v>
      </c>
      <c r="C211" s="2">
        <v>43410</v>
      </c>
      <c r="D211" s="1">
        <v>349.65</v>
      </c>
      <c r="E211" s="1">
        <v>348.7</v>
      </c>
      <c r="F211" s="1">
        <v>358.3</v>
      </c>
      <c r="G211" s="1">
        <v>347.65</v>
      </c>
      <c r="H211" s="1">
        <v>353.1</v>
      </c>
      <c r="I211" s="1">
        <v>353.1</v>
      </c>
      <c r="J211" s="1">
        <v>352.83</v>
      </c>
      <c r="K211" s="1">
        <v>21349153</v>
      </c>
      <c r="L211" s="1">
        <v>7532569939</v>
      </c>
      <c r="M211" s="1">
        <v>161945</v>
      </c>
      <c r="N211" s="3">
        <f>IF(ISERR(LN(Table1514[[#This Row],[Close Price]]/I210)),"-",LN(Table1514[[#This Row],[Close Price]]/I210))</f>
        <v>9.8186487844649731E-3</v>
      </c>
    </row>
    <row r="212" spans="1:14" x14ac:dyDescent="0.3">
      <c r="A212" s="1" t="s">
        <v>35</v>
      </c>
      <c r="B212" s="1" t="s">
        <v>14</v>
      </c>
      <c r="C212" s="2">
        <v>43411</v>
      </c>
      <c r="D212" s="1">
        <v>353.1</v>
      </c>
      <c r="E212" s="1">
        <v>356.75</v>
      </c>
      <c r="F212" s="1">
        <v>357</v>
      </c>
      <c r="G212" s="1">
        <v>354.55</v>
      </c>
      <c r="H212" s="1">
        <v>355.9</v>
      </c>
      <c r="I212" s="1">
        <v>355.9</v>
      </c>
      <c r="J212" s="1">
        <v>355.8</v>
      </c>
      <c r="K212" s="1">
        <v>2074764</v>
      </c>
      <c r="L212" s="1">
        <v>738196154.64999998</v>
      </c>
      <c r="M212" s="1">
        <v>20614</v>
      </c>
      <c r="N212" s="3">
        <f>IF(ISERR(LN(Table1514[[#This Row],[Close Price]]/I211)),"-",LN(Table1514[[#This Row],[Close Price]]/I211))</f>
        <v>7.8984895818061084E-3</v>
      </c>
    </row>
    <row r="213" spans="1:14" x14ac:dyDescent="0.3">
      <c r="A213" s="1" t="s">
        <v>35</v>
      </c>
      <c r="B213" s="1" t="s">
        <v>14</v>
      </c>
      <c r="C213" s="2">
        <v>43413</v>
      </c>
      <c r="D213" s="1">
        <v>355.9</v>
      </c>
      <c r="E213" s="1">
        <v>356.9</v>
      </c>
      <c r="F213" s="1">
        <v>358.1</v>
      </c>
      <c r="G213" s="1">
        <v>352.4</v>
      </c>
      <c r="H213" s="1">
        <v>357.1</v>
      </c>
      <c r="I213" s="1">
        <v>356.85</v>
      </c>
      <c r="J213" s="1">
        <v>355.43</v>
      </c>
      <c r="K213" s="1">
        <v>15130936</v>
      </c>
      <c r="L213" s="1">
        <v>5377974598.3000002</v>
      </c>
      <c r="M213" s="1">
        <v>129690</v>
      </c>
      <c r="N213" s="3">
        <f>IF(ISERR(LN(Table1514[[#This Row],[Close Price]]/I212)),"-",LN(Table1514[[#This Row],[Close Price]]/I212))</f>
        <v>2.6657329009296175E-3</v>
      </c>
    </row>
    <row r="214" spans="1:14" x14ac:dyDescent="0.3">
      <c r="A214" s="1" t="s">
        <v>35</v>
      </c>
      <c r="B214" s="1" t="s">
        <v>14</v>
      </c>
      <c r="C214" s="2">
        <v>43416</v>
      </c>
      <c r="D214" s="1">
        <v>356.85</v>
      </c>
      <c r="E214" s="1">
        <v>356</v>
      </c>
      <c r="F214" s="1">
        <v>358.2</v>
      </c>
      <c r="G214" s="1">
        <v>351.5</v>
      </c>
      <c r="H214" s="1">
        <v>352.75</v>
      </c>
      <c r="I214" s="1">
        <v>352.35</v>
      </c>
      <c r="J214" s="1">
        <v>354.43</v>
      </c>
      <c r="K214" s="1">
        <v>10642857</v>
      </c>
      <c r="L214" s="1">
        <v>3772126285.5999999</v>
      </c>
      <c r="M214" s="1">
        <v>90611</v>
      </c>
      <c r="N214" s="3">
        <f>IF(ISERR(LN(Table1514[[#This Row],[Close Price]]/I213)),"-",LN(Table1514[[#This Row],[Close Price]]/I213))</f>
        <v>-1.2690525644044907E-2</v>
      </c>
    </row>
    <row r="215" spans="1:14" x14ac:dyDescent="0.3">
      <c r="A215" s="1" t="s">
        <v>35</v>
      </c>
      <c r="B215" s="1" t="s">
        <v>14</v>
      </c>
      <c r="C215" s="2">
        <v>43417</v>
      </c>
      <c r="D215" s="1">
        <v>352.35</v>
      </c>
      <c r="E215" s="1">
        <v>347.8</v>
      </c>
      <c r="F215" s="1">
        <v>361.95</v>
      </c>
      <c r="G215" s="1">
        <v>347.8</v>
      </c>
      <c r="H215" s="1">
        <v>361.4</v>
      </c>
      <c r="I215" s="1">
        <v>360.9</v>
      </c>
      <c r="J215" s="1">
        <v>355.9</v>
      </c>
      <c r="K215" s="1">
        <v>17684864</v>
      </c>
      <c r="L215" s="1">
        <v>6294116192.6000004</v>
      </c>
      <c r="M215" s="1">
        <v>152707</v>
      </c>
      <c r="N215" s="3">
        <f>IF(ISERR(LN(Table1514[[#This Row],[Close Price]]/I214)),"-",LN(Table1514[[#This Row],[Close Price]]/I214))</f>
        <v>2.3975911875711305E-2</v>
      </c>
    </row>
    <row r="216" spans="1:14" x14ac:dyDescent="0.3">
      <c r="A216" s="1" t="s">
        <v>35</v>
      </c>
      <c r="B216" s="1" t="s">
        <v>14</v>
      </c>
      <c r="C216" s="2">
        <v>43418</v>
      </c>
      <c r="D216" s="1">
        <v>360.9</v>
      </c>
      <c r="E216" s="1">
        <v>365</v>
      </c>
      <c r="F216" s="1">
        <v>369.9</v>
      </c>
      <c r="G216" s="1">
        <v>361.3</v>
      </c>
      <c r="H216" s="1">
        <v>366.3</v>
      </c>
      <c r="I216" s="1">
        <v>366.6</v>
      </c>
      <c r="J216" s="1">
        <v>365.82</v>
      </c>
      <c r="K216" s="1">
        <v>31774158</v>
      </c>
      <c r="L216" s="1">
        <v>11623677322.15</v>
      </c>
      <c r="M216" s="1">
        <v>221852</v>
      </c>
      <c r="N216" s="3">
        <f>IF(ISERR(LN(Table1514[[#This Row],[Close Price]]/I215)),"-",LN(Table1514[[#This Row],[Close Price]]/I215))</f>
        <v>1.5670423756861843E-2</v>
      </c>
    </row>
    <row r="217" spans="1:14" x14ac:dyDescent="0.3">
      <c r="A217" s="1" t="s">
        <v>35</v>
      </c>
      <c r="B217" s="1" t="s">
        <v>14</v>
      </c>
      <c r="C217" s="2">
        <v>43419</v>
      </c>
      <c r="D217" s="1">
        <v>366.6</v>
      </c>
      <c r="E217" s="1">
        <v>366.1</v>
      </c>
      <c r="F217" s="1">
        <v>374.9</v>
      </c>
      <c r="G217" s="1">
        <v>362.1</v>
      </c>
      <c r="H217" s="1">
        <v>369.75</v>
      </c>
      <c r="I217" s="1">
        <v>370</v>
      </c>
      <c r="J217" s="1">
        <v>369.4</v>
      </c>
      <c r="K217" s="1">
        <v>21967798</v>
      </c>
      <c r="L217" s="1">
        <v>8114927270.8500004</v>
      </c>
      <c r="M217" s="1">
        <v>166390</v>
      </c>
      <c r="N217" s="3">
        <f>IF(ISERR(LN(Table1514[[#This Row],[Close Price]]/I216)),"-",LN(Table1514[[#This Row],[Close Price]]/I216))</f>
        <v>9.2316702326654936E-3</v>
      </c>
    </row>
    <row r="218" spans="1:14" x14ac:dyDescent="0.3">
      <c r="A218" s="1" t="s">
        <v>35</v>
      </c>
      <c r="B218" s="1" t="s">
        <v>14</v>
      </c>
      <c r="C218" s="2">
        <v>43420</v>
      </c>
      <c r="D218" s="1">
        <v>370</v>
      </c>
      <c r="E218" s="1">
        <v>370.1</v>
      </c>
      <c r="F218" s="1">
        <v>375.3</v>
      </c>
      <c r="G218" s="1">
        <v>365.55</v>
      </c>
      <c r="H218" s="1">
        <v>366.95</v>
      </c>
      <c r="I218" s="1">
        <v>367.55</v>
      </c>
      <c r="J218" s="1">
        <v>370.18</v>
      </c>
      <c r="K218" s="1">
        <v>29972926</v>
      </c>
      <c r="L218" s="1">
        <v>11095508953.85</v>
      </c>
      <c r="M218" s="1">
        <v>170483</v>
      </c>
      <c r="N218" s="3">
        <f>IF(ISERR(LN(Table1514[[#This Row],[Close Price]]/I217)),"-",LN(Table1514[[#This Row],[Close Price]]/I217))</f>
        <v>-6.6436418181734765E-3</v>
      </c>
    </row>
    <row r="219" spans="1:14" x14ac:dyDescent="0.3">
      <c r="A219" s="1" t="s">
        <v>35</v>
      </c>
      <c r="B219" s="1" t="s">
        <v>14</v>
      </c>
      <c r="C219" s="2">
        <v>43423</v>
      </c>
      <c r="D219" s="1">
        <v>367.55</v>
      </c>
      <c r="E219" s="1">
        <v>368.3</v>
      </c>
      <c r="F219" s="1">
        <v>370.7</v>
      </c>
      <c r="G219" s="1">
        <v>360.75</v>
      </c>
      <c r="H219" s="1">
        <v>363.5</v>
      </c>
      <c r="I219" s="1">
        <v>362.4</v>
      </c>
      <c r="J219" s="1">
        <v>363.67</v>
      </c>
      <c r="K219" s="1">
        <v>16002154</v>
      </c>
      <c r="L219" s="1">
        <v>5819530639.8500004</v>
      </c>
      <c r="M219" s="1">
        <v>117215</v>
      </c>
      <c r="N219" s="3">
        <f>IF(ISERR(LN(Table1514[[#This Row],[Close Price]]/I218)),"-",LN(Table1514[[#This Row],[Close Price]]/I218))</f>
        <v>-1.4110789651272479E-2</v>
      </c>
    </row>
    <row r="220" spans="1:14" x14ac:dyDescent="0.3">
      <c r="A220" s="1" t="s">
        <v>35</v>
      </c>
      <c r="B220" s="1" t="s">
        <v>14</v>
      </c>
      <c r="C220" s="2">
        <v>43424</v>
      </c>
      <c r="D220" s="1">
        <v>362.4</v>
      </c>
      <c r="E220" s="1">
        <v>362</v>
      </c>
      <c r="F220" s="1">
        <v>365.45</v>
      </c>
      <c r="G220" s="1">
        <v>354.6</v>
      </c>
      <c r="H220" s="1">
        <v>357.15</v>
      </c>
      <c r="I220" s="1">
        <v>357.9</v>
      </c>
      <c r="J220" s="1">
        <v>359.08</v>
      </c>
      <c r="K220" s="1">
        <v>19591217</v>
      </c>
      <c r="L220" s="1">
        <v>7034876810.8000002</v>
      </c>
      <c r="M220" s="1">
        <v>107589</v>
      </c>
      <c r="N220" s="3">
        <f>IF(ISERR(LN(Table1514[[#This Row],[Close Price]]/I219)),"-",LN(Table1514[[#This Row],[Close Price]]/I219))</f>
        <v>-1.2494956396844123E-2</v>
      </c>
    </row>
    <row r="221" spans="1:14" x14ac:dyDescent="0.3">
      <c r="A221" s="1" t="s">
        <v>35</v>
      </c>
      <c r="B221" s="1" t="s">
        <v>14</v>
      </c>
      <c r="C221" s="2">
        <v>43425</v>
      </c>
      <c r="D221" s="1">
        <v>357.9</v>
      </c>
      <c r="E221" s="1">
        <v>356.35</v>
      </c>
      <c r="F221" s="1">
        <v>360.3</v>
      </c>
      <c r="G221" s="1">
        <v>353.05</v>
      </c>
      <c r="H221" s="1">
        <v>356.8</v>
      </c>
      <c r="I221" s="1">
        <v>356.75</v>
      </c>
      <c r="J221" s="1">
        <v>356.73</v>
      </c>
      <c r="K221" s="1">
        <v>29323882</v>
      </c>
      <c r="L221" s="1">
        <v>10460810060.049999</v>
      </c>
      <c r="M221" s="1">
        <v>116050</v>
      </c>
      <c r="N221" s="3">
        <f>IF(ISERR(LN(Table1514[[#This Row],[Close Price]]/I220)),"-",LN(Table1514[[#This Row],[Close Price]]/I220))</f>
        <v>-3.2183614150342777E-3</v>
      </c>
    </row>
    <row r="222" spans="1:14" x14ac:dyDescent="0.3">
      <c r="A222" s="1" t="s">
        <v>35</v>
      </c>
      <c r="B222" s="1" t="s">
        <v>14</v>
      </c>
      <c r="C222" s="2">
        <v>43426</v>
      </c>
      <c r="D222" s="1">
        <v>356.75</v>
      </c>
      <c r="E222" s="1">
        <v>357.65</v>
      </c>
      <c r="F222" s="1">
        <v>358.5</v>
      </c>
      <c r="G222" s="1">
        <v>351</v>
      </c>
      <c r="H222" s="1">
        <v>351.9</v>
      </c>
      <c r="I222" s="1">
        <v>352.05</v>
      </c>
      <c r="J222" s="1">
        <v>354.55</v>
      </c>
      <c r="K222" s="1">
        <v>12547369</v>
      </c>
      <c r="L222" s="1">
        <v>4448716545.8999996</v>
      </c>
      <c r="M222" s="1">
        <v>99422</v>
      </c>
      <c r="N222" s="3">
        <f>IF(ISERR(LN(Table1514[[#This Row],[Close Price]]/I221)),"-",LN(Table1514[[#This Row],[Close Price]]/I221))</f>
        <v>-1.3262045391803517E-2</v>
      </c>
    </row>
    <row r="223" spans="1:14" x14ac:dyDescent="0.3">
      <c r="A223" s="1" t="s">
        <v>35</v>
      </c>
      <c r="B223" s="1" t="s">
        <v>14</v>
      </c>
      <c r="C223" s="2">
        <v>43430</v>
      </c>
      <c r="D223" s="1">
        <v>352.05</v>
      </c>
      <c r="E223" s="1">
        <v>354.75</v>
      </c>
      <c r="F223" s="1">
        <v>357.85</v>
      </c>
      <c r="G223" s="1">
        <v>350.7</v>
      </c>
      <c r="H223" s="1">
        <v>356</v>
      </c>
      <c r="I223" s="1">
        <v>356.35</v>
      </c>
      <c r="J223" s="1">
        <v>354.72</v>
      </c>
      <c r="K223" s="1">
        <v>20673027</v>
      </c>
      <c r="L223" s="1">
        <v>7333149769.8000002</v>
      </c>
      <c r="M223" s="1">
        <v>114983</v>
      </c>
      <c r="N223" s="3">
        <f>IF(ISERR(LN(Table1514[[#This Row],[Close Price]]/I222)),"-",LN(Table1514[[#This Row],[Close Price]]/I222))</f>
        <v>1.214018298273759E-2</v>
      </c>
    </row>
    <row r="224" spans="1:14" x14ac:dyDescent="0.3">
      <c r="A224" s="1" t="s">
        <v>35</v>
      </c>
      <c r="B224" s="1" t="s">
        <v>14</v>
      </c>
      <c r="C224" s="2">
        <v>43431</v>
      </c>
      <c r="D224" s="1">
        <v>356.35</v>
      </c>
      <c r="E224" s="1">
        <v>355.75</v>
      </c>
      <c r="F224" s="1">
        <v>356.1</v>
      </c>
      <c r="G224" s="1">
        <v>351.6</v>
      </c>
      <c r="H224" s="1">
        <v>353.35</v>
      </c>
      <c r="I224" s="1">
        <v>354.65</v>
      </c>
      <c r="J224" s="1">
        <v>353.96</v>
      </c>
      <c r="K224" s="1">
        <v>17933339</v>
      </c>
      <c r="L224" s="1">
        <v>6347740479.8500004</v>
      </c>
      <c r="M224" s="1">
        <v>129676</v>
      </c>
      <c r="N224" s="3">
        <f>IF(ISERR(LN(Table1514[[#This Row],[Close Price]]/I223)),"-",LN(Table1514[[#This Row],[Close Price]]/I223))</f>
        <v>-4.7820062997841264E-3</v>
      </c>
    </row>
    <row r="225" spans="1:14" x14ac:dyDescent="0.3">
      <c r="A225" s="1" t="s">
        <v>35</v>
      </c>
      <c r="B225" s="1" t="s">
        <v>14</v>
      </c>
      <c r="C225" s="2">
        <v>43432</v>
      </c>
      <c r="D225" s="1">
        <v>354.65</v>
      </c>
      <c r="E225" s="1">
        <v>356.95</v>
      </c>
      <c r="F225" s="1">
        <v>361.55</v>
      </c>
      <c r="G225" s="1">
        <v>353.25</v>
      </c>
      <c r="H225" s="1">
        <v>357.55</v>
      </c>
      <c r="I225" s="1">
        <v>359</v>
      </c>
      <c r="J225" s="1">
        <v>356.24</v>
      </c>
      <c r="K225" s="1">
        <v>18163000</v>
      </c>
      <c r="L225" s="1">
        <v>6470349088.3000002</v>
      </c>
      <c r="M225" s="1">
        <v>142546</v>
      </c>
      <c r="N225" s="3">
        <f>IF(ISERR(LN(Table1514[[#This Row],[Close Price]]/I224)),"-",LN(Table1514[[#This Row],[Close Price]]/I224))</f>
        <v>1.2191000840183141E-2</v>
      </c>
    </row>
    <row r="226" spans="1:14" x14ac:dyDescent="0.3">
      <c r="A226" s="1" t="s">
        <v>35</v>
      </c>
      <c r="B226" s="1" t="s">
        <v>14</v>
      </c>
      <c r="C226" s="2">
        <v>43433</v>
      </c>
      <c r="D226" s="1">
        <v>359</v>
      </c>
      <c r="E226" s="1">
        <v>363</v>
      </c>
      <c r="F226" s="1">
        <v>366.4</v>
      </c>
      <c r="G226" s="1">
        <v>360.2</v>
      </c>
      <c r="H226" s="1">
        <v>362.2</v>
      </c>
      <c r="I226" s="1">
        <v>362.2</v>
      </c>
      <c r="J226" s="1">
        <v>362.87</v>
      </c>
      <c r="K226" s="1">
        <v>38692771</v>
      </c>
      <c r="L226" s="1">
        <v>14040432291.85</v>
      </c>
      <c r="M226" s="1">
        <v>148343</v>
      </c>
      <c r="N226" s="3">
        <f>IF(ISERR(LN(Table1514[[#This Row],[Close Price]]/I225)),"-",LN(Table1514[[#This Row],[Close Price]]/I225))</f>
        <v>8.8741569610341336E-3</v>
      </c>
    </row>
    <row r="227" spans="1:14" x14ac:dyDescent="0.3">
      <c r="A227" s="1" t="s">
        <v>35</v>
      </c>
      <c r="B227" s="1" t="s">
        <v>14</v>
      </c>
      <c r="C227" s="2">
        <v>43434</v>
      </c>
      <c r="D227" s="1">
        <v>362.2</v>
      </c>
      <c r="E227" s="1">
        <v>365</v>
      </c>
      <c r="F227" s="1">
        <v>365</v>
      </c>
      <c r="G227" s="1">
        <v>353.8</v>
      </c>
      <c r="H227" s="1">
        <v>355.25</v>
      </c>
      <c r="I227" s="1">
        <v>355.15</v>
      </c>
      <c r="J227" s="1">
        <v>357.99</v>
      </c>
      <c r="K227" s="1">
        <v>21893877</v>
      </c>
      <c r="L227" s="1">
        <v>7837769719.6000004</v>
      </c>
      <c r="M227" s="1">
        <v>164866</v>
      </c>
      <c r="N227" s="3">
        <f>IF(ISERR(LN(Table1514[[#This Row],[Close Price]]/I226)),"-",LN(Table1514[[#This Row],[Close Price]]/I226))</f>
        <v>-1.9656310005494018E-2</v>
      </c>
    </row>
    <row r="228" spans="1:14" x14ac:dyDescent="0.3">
      <c r="A228" s="1" t="s">
        <v>35</v>
      </c>
      <c r="B228" s="1" t="s">
        <v>14</v>
      </c>
      <c r="C228" s="2">
        <v>43437</v>
      </c>
      <c r="D228" s="1">
        <v>355.15</v>
      </c>
      <c r="E228" s="1">
        <v>358.9</v>
      </c>
      <c r="F228" s="1">
        <v>358.9</v>
      </c>
      <c r="G228" s="1">
        <v>352.1</v>
      </c>
      <c r="H228" s="1">
        <v>355.5</v>
      </c>
      <c r="I228" s="1">
        <v>355.5</v>
      </c>
      <c r="J228" s="1">
        <v>354.79</v>
      </c>
      <c r="K228" s="1">
        <v>23427270</v>
      </c>
      <c r="L228" s="1">
        <v>8311709672.4499998</v>
      </c>
      <c r="M228" s="1">
        <v>84426</v>
      </c>
      <c r="N228" s="3">
        <f>IF(ISERR(LN(Table1514[[#This Row],[Close Price]]/I227)),"-",LN(Table1514[[#This Row],[Close Price]]/I227))</f>
        <v>9.8501379947675983E-4</v>
      </c>
    </row>
    <row r="229" spans="1:14" x14ac:dyDescent="0.3">
      <c r="A229" s="1" t="s">
        <v>35</v>
      </c>
      <c r="B229" s="1" t="s">
        <v>14</v>
      </c>
      <c r="C229" s="2">
        <v>43438</v>
      </c>
      <c r="D229" s="1">
        <v>355.5</v>
      </c>
      <c r="E229" s="1">
        <v>353.3</v>
      </c>
      <c r="F229" s="1">
        <v>359.1</v>
      </c>
      <c r="G229" s="1">
        <v>353.3</v>
      </c>
      <c r="H229" s="1">
        <v>357.75</v>
      </c>
      <c r="I229" s="1">
        <v>357.95</v>
      </c>
      <c r="J229" s="1">
        <v>356.94</v>
      </c>
      <c r="K229" s="1">
        <v>18651442</v>
      </c>
      <c r="L229" s="1">
        <v>6657506203.25</v>
      </c>
      <c r="M229" s="1">
        <v>89268</v>
      </c>
      <c r="N229" s="3">
        <f>IF(ISERR(LN(Table1514[[#This Row],[Close Price]]/I228)),"-",LN(Table1514[[#This Row],[Close Price]]/I228))</f>
        <v>6.868062598898465E-3</v>
      </c>
    </row>
    <row r="230" spans="1:14" x14ac:dyDescent="0.3">
      <c r="A230" s="1" t="s">
        <v>35</v>
      </c>
      <c r="B230" s="1" t="s">
        <v>14</v>
      </c>
      <c r="C230" s="2">
        <v>43439</v>
      </c>
      <c r="D230" s="1">
        <v>357.95</v>
      </c>
      <c r="E230" s="1">
        <v>355.3</v>
      </c>
      <c r="F230" s="1">
        <v>356.35</v>
      </c>
      <c r="G230" s="1">
        <v>350.45</v>
      </c>
      <c r="H230" s="1">
        <v>351.25</v>
      </c>
      <c r="I230" s="1">
        <v>351.4</v>
      </c>
      <c r="J230" s="1">
        <v>353.11</v>
      </c>
      <c r="K230" s="1">
        <v>12068267</v>
      </c>
      <c r="L230" s="1">
        <v>4261396400.0500002</v>
      </c>
      <c r="M230" s="1">
        <v>77637</v>
      </c>
      <c r="N230" s="3">
        <f>IF(ISERR(LN(Table1514[[#This Row],[Close Price]]/I229)),"-",LN(Table1514[[#This Row],[Close Price]]/I229))</f>
        <v>-1.8468136089197187E-2</v>
      </c>
    </row>
    <row r="231" spans="1:14" x14ac:dyDescent="0.3">
      <c r="A231" s="1" t="s">
        <v>35</v>
      </c>
      <c r="B231" s="1" t="s">
        <v>14</v>
      </c>
      <c r="C231" s="2">
        <v>43440</v>
      </c>
      <c r="D231" s="1">
        <v>351.4</v>
      </c>
      <c r="E231" s="1">
        <v>348.2</v>
      </c>
      <c r="F231" s="1">
        <v>349.95</v>
      </c>
      <c r="G231" s="1">
        <v>343.35</v>
      </c>
      <c r="H231" s="1">
        <v>348</v>
      </c>
      <c r="I231" s="1">
        <v>347.65</v>
      </c>
      <c r="J231" s="1">
        <v>346.72</v>
      </c>
      <c r="K231" s="1">
        <v>17784829</v>
      </c>
      <c r="L231" s="1">
        <v>6166323892.1999998</v>
      </c>
      <c r="M231" s="1">
        <v>158561</v>
      </c>
      <c r="N231" s="3">
        <f>IF(ISERR(LN(Table1514[[#This Row],[Close Price]]/I230)),"-",LN(Table1514[[#This Row],[Close Price]]/I230))</f>
        <v>-1.0728949207970007E-2</v>
      </c>
    </row>
    <row r="232" spans="1:14" x14ac:dyDescent="0.3">
      <c r="A232" s="1" t="s">
        <v>35</v>
      </c>
      <c r="B232" s="1" t="s">
        <v>14</v>
      </c>
      <c r="C232" s="2">
        <v>43441</v>
      </c>
      <c r="D232" s="1">
        <v>347.65</v>
      </c>
      <c r="E232" s="1">
        <v>349.6</v>
      </c>
      <c r="F232" s="1">
        <v>353</v>
      </c>
      <c r="G232" s="1">
        <v>345.3</v>
      </c>
      <c r="H232" s="1">
        <v>351.3</v>
      </c>
      <c r="I232" s="1">
        <v>352.2</v>
      </c>
      <c r="J232" s="1">
        <v>349.55</v>
      </c>
      <c r="K232" s="1">
        <v>14979672</v>
      </c>
      <c r="L232" s="1">
        <v>5236129106.8000002</v>
      </c>
      <c r="M232" s="1">
        <v>98202</v>
      </c>
      <c r="N232" s="3">
        <f>IF(ISERR(LN(Table1514[[#This Row],[Close Price]]/I231)),"-",LN(Table1514[[#This Row],[Close Price]]/I231))</f>
        <v>1.3002969517079053E-2</v>
      </c>
    </row>
    <row r="233" spans="1:14" x14ac:dyDescent="0.3">
      <c r="A233" s="1" t="s">
        <v>35</v>
      </c>
      <c r="B233" s="1" t="s">
        <v>14</v>
      </c>
      <c r="C233" s="2">
        <v>43444</v>
      </c>
      <c r="D233" s="1">
        <v>352.2</v>
      </c>
      <c r="E233" s="1">
        <v>346.5</v>
      </c>
      <c r="F233" s="1">
        <v>349.45</v>
      </c>
      <c r="G233" s="1">
        <v>344.25</v>
      </c>
      <c r="H233" s="1">
        <v>346.25</v>
      </c>
      <c r="I233" s="1">
        <v>346.35</v>
      </c>
      <c r="J233" s="1">
        <v>346.89</v>
      </c>
      <c r="K233" s="1">
        <v>14107881</v>
      </c>
      <c r="L233" s="1">
        <v>4893873311.8000002</v>
      </c>
      <c r="M233" s="1">
        <v>142691</v>
      </c>
      <c r="N233" s="3">
        <f>IF(ISERR(LN(Table1514[[#This Row],[Close Price]]/I232)),"-",LN(Table1514[[#This Row],[Close Price]]/I232))</f>
        <v>-1.6749371593491637E-2</v>
      </c>
    </row>
    <row r="234" spans="1:14" x14ac:dyDescent="0.3">
      <c r="A234" s="1" t="s">
        <v>35</v>
      </c>
      <c r="B234" s="1" t="s">
        <v>14</v>
      </c>
      <c r="C234" s="2">
        <v>43445</v>
      </c>
      <c r="D234" s="1">
        <v>346.35</v>
      </c>
      <c r="E234" s="1">
        <v>337.4</v>
      </c>
      <c r="F234" s="1">
        <v>345</v>
      </c>
      <c r="G234" s="1">
        <v>336</v>
      </c>
      <c r="H234" s="1">
        <v>342.6</v>
      </c>
      <c r="I234" s="1">
        <v>342.8</v>
      </c>
      <c r="J234" s="1">
        <v>340.84</v>
      </c>
      <c r="K234" s="1">
        <v>36885929</v>
      </c>
      <c r="L234" s="1">
        <v>12572134172</v>
      </c>
      <c r="M234" s="1">
        <v>234323</v>
      </c>
      <c r="N234" s="3">
        <f>IF(ISERR(LN(Table1514[[#This Row],[Close Price]]/I233)),"-",LN(Table1514[[#This Row],[Close Price]]/I233))</f>
        <v>-1.0302637744989358E-2</v>
      </c>
    </row>
    <row r="235" spans="1:14" x14ac:dyDescent="0.3">
      <c r="A235" s="1" t="s">
        <v>35</v>
      </c>
      <c r="B235" s="1" t="s">
        <v>14</v>
      </c>
      <c r="C235" s="2">
        <v>43446</v>
      </c>
      <c r="D235" s="1">
        <v>342.8</v>
      </c>
      <c r="E235" s="1">
        <v>342.8</v>
      </c>
      <c r="F235" s="1">
        <v>351.7</v>
      </c>
      <c r="G235" s="1">
        <v>339.4</v>
      </c>
      <c r="H235" s="1">
        <v>349.15</v>
      </c>
      <c r="I235" s="1">
        <v>349.95</v>
      </c>
      <c r="J235" s="1">
        <v>347.52</v>
      </c>
      <c r="K235" s="1">
        <v>24740214</v>
      </c>
      <c r="L235" s="1">
        <v>8597624039.7000008</v>
      </c>
      <c r="M235" s="1">
        <v>97728</v>
      </c>
      <c r="N235" s="3">
        <f>IF(ISERR(LN(Table1514[[#This Row],[Close Price]]/I234)),"-",LN(Table1514[[#This Row],[Close Price]]/I234))</f>
        <v>2.0643100411923944E-2</v>
      </c>
    </row>
    <row r="236" spans="1:14" x14ac:dyDescent="0.3">
      <c r="A236" s="1" t="s">
        <v>35</v>
      </c>
      <c r="B236" s="1" t="s">
        <v>14</v>
      </c>
      <c r="C236" s="2">
        <v>43447</v>
      </c>
      <c r="D236" s="1">
        <v>349.95</v>
      </c>
      <c r="E236" s="1">
        <v>352.9</v>
      </c>
      <c r="F236" s="1">
        <v>354.2</v>
      </c>
      <c r="G236" s="1">
        <v>347.6</v>
      </c>
      <c r="H236" s="1">
        <v>349.55</v>
      </c>
      <c r="I236" s="1">
        <v>349.55</v>
      </c>
      <c r="J236" s="1">
        <v>351.28</v>
      </c>
      <c r="K236" s="1">
        <v>19129928</v>
      </c>
      <c r="L236" s="1">
        <v>6719905788.75</v>
      </c>
      <c r="M236" s="1">
        <v>156090</v>
      </c>
      <c r="N236" s="3">
        <f>IF(ISERR(LN(Table1514[[#This Row],[Close Price]]/I235)),"-",LN(Table1514[[#This Row],[Close Price]]/I235))</f>
        <v>-1.1436741775544591E-3</v>
      </c>
    </row>
    <row r="237" spans="1:14" x14ac:dyDescent="0.3">
      <c r="A237" s="1" t="s">
        <v>35</v>
      </c>
      <c r="B237" s="1" t="s">
        <v>14</v>
      </c>
      <c r="C237" s="2">
        <v>43448</v>
      </c>
      <c r="D237" s="1">
        <v>349.55</v>
      </c>
      <c r="E237" s="1">
        <v>349.2</v>
      </c>
      <c r="F237" s="1">
        <v>354.05</v>
      </c>
      <c r="G237" s="1">
        <v>349.15</v>
      </c>
      <c r="H237" s="1">
        <v>351</v>
      </c>
      <c r="I237" s="1">
        <v>351.9</v>
      </c>
      <c r="J237" s="1">
        <v>352.22</v>
      </c>
      <c r="K237" s="1">
        <v>12104234</v>
      </c>
      <c r="L237" s="1">
        <v>4263313403.3499999</v>
      </c>
      <c r="M237" s="1">
        <v>115429</v>
      </c>
      <c r="N237" s="3">
        <f>IF(ISERR(LN(Table1514[[#This Row],[Close Price]]/I236)),"-",LN(Table1514[[#This Row],[Close Price]]/I236))</f>
        <v>6.7004313695452448E-3</v>
      </c>
    </row>
    <row r="238" spans="1:14" x14ac:dyDescent="0.3">
      <c r="A238" s="1" t="s">
        <v>35</v>
      </c>
      <c r="B238" s="1" t="s">
        <v>14</v>
      </c>
      <c r="C238" s="2">
        <v>43451</v>
      </c>
      <c r="D238" s="1">
        <v>351.9</v>
      </c>
      <c r="E238" s="1">
        <v>352.3</v>
      </c>
      <c r="F238" s="1">
        <v>360.5</v>
      </c>
      <c r="G238" s="1">
        <v>352.3</v>
      </c>
      <c r="H238" s="1">
        <v>358.5</v>
      </c>
      <c r="I238" s="1">
        <v>358.45</v>
      </c>
      <c r="J238" s="1">
        <v>358.62</v>
      </c>
      <c r="K238" s="1">
        <v>18378122</v>
      </c>
      <c r="L238" s="1">
        <v>6590710545.9499998</v>
      </c>
      <c r="M238" s="1">
        <v>169113</v>
      </c>
      <c r="N238" s="3">
        <f>IF(ISERR(LN(Table1514[[#This Row],[Close Price]]/I237)),"-",LN(Table1514[[#This Row],[Close Price]]/I237))</f>
        <v>1.8442135971341801E-2</v>
      </c>
    </row>
    <row r="239" spans="1:14" x14ac:dyDescent="0.3">
      <c r="A239" s="1" t="s">
        <v>35</v>
      </c>
      <c r="B239" s="1" t="s">
        <v>14</v>
      </c>
      <c r="C239" s="2">
        <v>43452</v>
      </c>
      <c r="D239" s="1">
        <v>358.45</v>
      </c>
      <c r="E239" s="1">
        <v>356.75</v>
      </c>
      <c r="F239" s="1">
        <v>362.9</v>
      </c>
      <c r="G239" s="1">
        <v>354.6</v>
      </c>
      <c r="H239" s="1">
        <v>362.5</v>
      </c>
      <c r="I239" s="1">
        <v>362.25</v>
      </c>
      <c r="J239" s="1">
        <v>358.52</v>
      </c>
      <c r="K239" s="1">
        <v>15405953</v>
      </c>
      <c r="L239" s="1">
        <v>5523310101.1999998</v>
      </c>
      <c r="M239" s="1">
        <v>144188</v>
      </c>
      <c r="N239" s="3">
        <f>IF(ISERR(LN(Table1514[[#This Row],[Close Price]]/I238)),"-",LN(Table1514[[#This Row],[Close Price]]/I238))</f>
        <v>1.0545400901910544E-2</v>
      </c>
    </row>
    <row r="240" spans="1:14" x14ac:dyDescent="0.3">
      <c r="A240" s="1" t="s">
        <v>35</v>
      </c>
      <c r="B240" s="1" t="s">
        <v>14</v>
      </c>
      <c r="C240" s="2">
        <v>43453</v>
      </c>
      <c r="D240" s="1">
        <v>362.25</v>
      </c>
      <c r="E240" s="1">
        <v>363</v>
      </c>
      <c r="F240" s="1">
        <v>369.25</v>
      </c>
      <c r="G240" s="1">
        <v>361</v>
      </c>
      <c r="H240" s="1">
        <v>366.85</v>
      </c>
      <c r="I240" s="1">
        <v>366.5</v>
      </c>
      <c r="J240" s="1">
        <v>366.02</v>
      </c>
      <c r="K240" s="1">
        <v>19442031</v>
      </c>
      <c r="L240" s="1">
        <v>7116102357</v>
      </c>
      <c r="M240" s="1">
        <v>171705</v>
      </c>
      <c r="N240" s="3">
        <f>IF(ISERR(LN(Table1514[[#This Row],[Close Price]]/I239)),"-",LN(Table1514[[#This Row],[Close Price]]/I239))</f>
        <v>1.1663940125914506E-2</v>
      </c>
    </row>
    <row r="241" spans="1:14" x14ac:dyDescent="0.3">
      <c r="A241" s="1" t="s">
        <v>35</v>
      </c>
      <c r="B241" s="1" t="s">
        <v>14</v>
      </c>
      <c r="C241" s="2">
        <v>43454</v>
      </c>
      <c r="D241" s="1">
        <v>366.5</v>
      </c>
      <c r="E241" s="1">
        <v>363.05</v>
      </c>
      <c r="F241" s="1">
        <v>365.5</v>
      </c>
      <c r="G241" s="1">
        <v>361.15</v>
      </c>
      <c r="H241" s="1">
        <v>362.8</v>
      </c>
      <c r="I241" s="1">
        <v>362.15</v>
      </c>
      <c r="J241" s="1">
        <v>363.42</v>
      </c>
      <c r="K241" s="1">
        <v>12109613</v>
      </c>
      <c r="L241" s="1">
        <v>4400840596.6999998</v>
      </c>
      <c r="M241" s="1">
        <v>124918</v>
      </c>
      <c r="N241" s="3">
        <f>IF(ISERR(LN(Table1514[[#This Row],[Close Price]]/I240)),"-",LN(Table1514[[#This Row],[Close Price]]/I240))</f>
        <v>-1.1940030685371153E-2</v>
      </c>
    </row>
    <row r="242" spans="1:14" x14ac:dyDescent="0.3">
      <c r="A242" s="1" t="s">
        <v>35</v>
      </c>
      <c r="B242" s="1" t="s">
        <v>14</v>
      </c>
      <c r="C242" s="2">
        <v>43455</v>
      </c>
      <c r="D242" s="1">
        <v>362.15</v>
      </c>
      <c r="E242" s="1">
        <v>361</v>
      </c>
      <c r="F242" s="1">
        <v>363.5</v>
      </c>
      <c r="G242" s="1">
        <v>352</v>
      </c>
      <c r="H242" s="1">
        <v>355.05</v>
      </c>
      <c r="I242" s="1">
        <v>354.2</v>
      </c>
      <c r="J242" s="1">
        <v>356.18</v>
      </c>
      <c r="K242" s="1">
        <v>13555416</v>
      </c>
      <c r="L242" s="1">
        <v>4828201206.1000004</v>
      </c>
      <c r="M242" s="1">
        <v>87851</v>
      </c>
      <c r="N242" s="3">
        <f>IF(ISERR(LN(Table1514[[#This Row],[Close Price]]/I241)),"-",LN(Table1514[[#This Row],[Close Price]]/I241))</f>
        <v>-2.2196765292601908E-2</v>
      </c>
    </row>
    <row r="243" spans="1:14" x14ac:dyDescent="0.3">
      <c r="A243" s="1" t="s">
        <v>35</v>
      </c>
      <c r="B243" s="1" t="s">
        <v>14</v>
      </c>
      <c r="C243" s="2">
        <v>43458</v>
      </c>
      <c r="D243" s="1">
        <v>354.2</v>
      </c>
      <c r="E243" s="1">
        <v>353.4</v>
      </c>
      <c r="F243" s="1">
        <v>357.1</v>
      </c>
      <c r="G243" s="1">
        <v>351.5</v>
      </c>
      <c r="H243" s="1">
        <v>352.45</v>
      </c>
      <c r="I243" s="1">
        <v>352.75</v>
      </c>
      <c r="J243" s="1">
        <v>354.13</v>
      </c>
      <c r="K243" s="1">
        <v>9025217</v>
      </c>
      <c r="L243" s="1">
        <v>3196092373.4499998</v>
      </c>
      <c r="M243" s="1">
        <v>55717</v>
      </c>
      <c r="N243" s="3">
        <f>IF(ISERR(LN(Table1514[[#This Row],[Close Price]]/I242)),"-",LN(Table1514[[#This Row],[Close Price]]/I242))</f>
        <v>-4.1021346158097247E-3</v>
      </c>
    </row>
    <row r="244" spans="1:14" x14ac:dyDescent="0.3">
      <c r="A244" s="1" t="s">
        <v>35</v>
      </c>
      <c r="B244" s="1" t="s">
        <v>14</v>
      </c>
      <c r="C244" s="2">
        <v>43460</v>
      </c>
      <c r="D244" s="1">
        <v>352.75</v>
      </c>
      <c r="E244" s="1">
        <v>350.65</v>
      </c>
      <c r="F244" s="1">
        <v>356.9</v>
      </c>
      <c r="G244" s="1">
        <v>348.15</v>
      </c>
      <c r="H244" s="1">
        <v>356.45</v>
      </c>
      <c r="I244" s="1">
        <v>355.85</v>
      </c>
      <c r="J244" s="1">
        <v>352.47</v>
      </c>
      <c r="K244" s="1">
        <v>8695108</v>
      </c>
      <c r="L244" s="1">
        <v>3064767254.5500002</v>
      </c>
      <c r="M244" s="1">
        <v>78702</v>
      </c>
      <c r="N244" s="3">
        <f>IF(ISERR(LN(Table1514[[#This Row],[Close Price]]/I243)),"-",LN(Table1514[[#This Row],[Close Price]]/I243))</f>
        <v>8.7497030123568961E-3</v>
      </c>
    </row>
    <row r="245" spans="1:14" x14ac:dyDescent="0.3">
      <c r="A245" s="1" t="s">
        <v>35</v>
      </c>
      <c r="B245" s="1" t="s">
        <v>14</v>
      </c>
      <c r="C245" s="2">
        <v>43461</v>
      </c>
      <c r="D245" s="1">
        <v>355.85</v>
      </c>
      <c r="E245" s="1">
        <v>359.5</v>
      </c>
      <c r="F245" s="1">
        <v>360.75</v>
      </c>
      <c r="G245" s="1">
        <v>354.9</v>
      </c>
      <c r="H245" s="1">
        <v>355.25</v>
      </c>
      <c r="I245" s="1">
        <v>355.65</v>
      </c>
      <c r="J245" s="1">
        <v>357.63</v>
      </c>
      <c r="K245" s="1">
        <v>10122458</v>
      </c>
      <c r="L245" s="1">
        <v>3620143571.1999998</v>
      </c>
      <c r="M245" s="1">
        <v>111329</v>
      </c>
      <c r="N245" s="3">
        <f>IF(ISERR(LN(Table1514[[#This Row],[Close Price]]/I244)),"-",LN(Table1514[[#This Row],[Close Price]]/I244))</f>
        <v>-5.6219256575611718E-4</v>
      </c>
    </row>
    <row r="246" spans="1:14" x14ac:dyDescent="0.3">
      <c r="A246" s="1" t="s">
        <v>35</v>
      </c>
      <c r="B246" s="1" t="s">
        <v>14</v>
      </c>
      <c r="C246" s="2">
        <v>43462</v>
      </c>
      <c r="D246" s="1">
        <v>355.65</v>
      </c>
      <c r="E246" s="1">
        <v>358.3</v>
      </c>
      <c r="F246" s="1">
        <v>362.8</v>
      </c>
      <c r="G246" s="1">
        <v>358.3</v>
      </c>
      <c r="H246" s="1">
        <v>360.55</v>
      </c>
      <c r="I246" s="1">
        <v>360.75</v>
      </c>
      <c r="J246" s="1">
        <v>360.98</v>
      </c>
      <c r="K246" s="1">
        <v>13004606</v>
      </c>
      <c r="L246" s="1">
        <v>4694454597.3000002</v>
      </c>
      <c r="M246" s="1">
        <v>84468</v>
      </c>
      <c r="N246" s="3">
        <f>IF(ISERR(LN(Table1514[[#This Row],[Close Price]]/I245)),"-",LN(Table1514[[#This Row],[Close Price]]/I245))</f>
        <v>1.4238096474456124E-2</v>
      </c>
    </row>
    <row r="247" spans="1:14" x14ac:dyDescent="0.3">
      <c r="A247" s="1" t="s">
        <v>35</v>
      </c>
      <c r="B247" s="1" t="s">
        <v>14</v>
      </c>
      <c r="C247" s="2">
        <v>43465</v>
      </c>
      <c r="D247" s="1">
        <v>360.75</v>
      </c>
      <c r="E247" s="1">
        <v>362.8</v>
      </c>
      <c r="F247" s="1">
        <v>363.5</v>
      </c>
      <c r="G247" s="1">
        <v>359.5</v>
      </c>
      <c r="H247" s="1">
        <v>360.8</v>
      </c>
      <c r="I247" s="1">
        <v>360.15</v>
      </c>
      <c r="J247" s="1">
        <v>361.17</v>
      </c>
      <c r="K247" s="1">
        <v>7314108</v>
      </c>
      <c r="L247" s="1">
        <v>2641601465.4499998</v>
      </c>
      <c r="M247" s="1">
        <v>97904</v>
      </c>
      <c r="N247" s="3">
        <f>IF(ISERR(LN(Table1514[[#This Row],[Close Price]]/I246)),"-",LN(Table1514[[#This Row],[Close Price]]/I246))</f>
        <v>-1.6645863186084458E-3</v>
      </c>
    </row>
    <row r="248" spans="1:14" x14ac:dyDescent="0.3">
      <c r="A248" s="1" t="s">
        <v>35</v>
      </c>
      <c r="B248" s="1" t="s">
        <v>14</v>
      </c>
      <c r="C248" s="2">
        <v>43466</v>
      </c>
      <c r="D248" s="1">
        <v>360.15</v>
      </c>
      <c r="E248" s="1">
        <v>361.5</v>
      </c>
      <c r="F248" s="1">
        <v>364.8</v>
      </c>
      <c r="G248" s="1">
        <v>356.4</v>
      </c>
      <c r="H248" s="1">
        <v>364.2</v>
      </c>
      <c r="I248" s="1">
        <v>363.75</v>
      </c>
      <c r="J248" s="1">
        <v>360.35</v>
      </c>
      <c r="K248" s="1">
        <v>7759872</v>
      </c>
      <c r="L248" s="1">
        <v>2796307882.8499999</v>
      </c>
      <c r="M248" s="1">
        <v>65606</v>
      </c>
      <c r="N248" s="3">
        <f>IF(ISERR(LN(Table1514[[#This Row],[Close Price]]/I247)),"-",LN(Table1514[[#This Row],[Close Price]]/I247))</f>
        <v>9.9462071503304654E-3</v>
      </c>
    </row>
    <row r="249" spans="1:14" x14ac:dyDescent="0.3">
      <c r="A249" s="1" t="s">
        <v>35</v>
      </c>
      <c r="B249" s="1" t="s">
        <v>14</v>
      </c>
      <c r="C249" s="2">
        <v>43467</v>
      </c>
      <c r="D249" s="1">
        <v>363.75</v>
      </c>
      <c r="E249" s="1">
        <v>361.5</v>
      </c>
      <c r="F249" s="1">
        <v>367.9</v>
      </c>
      <c r="G249" s="1">
        <v>360.3</v>
      </c>
      <c r="H249" s="1">
        <v>364.3</v>
      </c>
      <c r="I249" s="1">
        <v>364.6</v>
      </c>
      <c r="J249" s="1">
        <v>364.87</v>
      </c>
      <c r="K249" s="1">
        <v>18243156</v>
      </c>
      <c r="L249" s="1">
        <v>6656364660.3999996</v>
      </c>
      <c r="M249" s="1">
        <v>133500</v>
      </c>
      <c r="N249" s="3">
        <f>IF(ISERR(LN(Table1514[[#This Row],[Close Price]]/I248)),"-",LN(Table1514[[#This Row],[Close Price]]/I248))</f>
        <v>2.3340437588605187E-3</v>
      </c>
    </row>
    <row r="250" spans="1:14" x14ac:dyDescent="0.3">
      <c r="A250" s="1" t="s">
        <v>35</v>
      </c>
      <c r="B250" s="1" t="s">
        <v>14</v>
      </c>
      <c r="C250" s="2">
        <v>43468</v>
      </c>
      <c r="D250" s="1">
        <v>364.6</v>
      </c>
      <c r="E250" s="1">
        <v>365</v>
      </c>
      <c r="F250" s="1">
        <v>367.3</v>
      </c>
      <c r="G250" s="1">
        <v>362.05</v>
      </c>
      <c r="H250" s="1">
        <v>362.1</v>
      </c>
      <c r="I250" s="1">
        <v>363.25</v>
      </c>
      <c r="J250" s="1">
        <v>365.31</v>
      </c>
      <c r="K250" s="1">
        <v>12884409</v>
      </c>
      <c r="L250" s="1">
        <v>4706846631.4499998</v>
      </c>
      <c r="M250" s="1">
        <v>114828</v>
      </c>
      <c r="N250" s="3">
        <f>IF(ISERR(LN(Table1514[[#This Row],[Close Price]]/I249)),"-",LN(Table1514[[#This Row],[Close Price]]/I249))</f>
        <v>-3.7095597941704493E-3</v>
      </c>
    </row>
    <row r="251" spans="1:14" x14ac:dyDescent="0.3">
      <c r="A251" s="1" t="s">
        <v>35</v>
      </c>
      <c r="B251" s="1" t="s">
        <v>14</v>
      </c>
      <c r="C251" s="2">
        <v>43469</v>
      </c>
      <c r="D251" s="1">
        <v>363.25</v>
      </c>
      <c r="E251" s="1">
        <v>361.85</v>
      </c>
      <c r="F251" s="1">
        <v>368.8</v>
      </c>
      <c r="G251" s="1">
        <v>358.05</v>
      </c>
      <c r="H251" s="1">
        <v>366.35</v>
      </c>
      <c r="I251" s="1">
        <v>365.2</v>
      </c>
      <c r="J251" s="1">
        <v>362.95</v>
      </c>
      <c r="K251" s="1">
        <v>22896026</v>
      </c>
      <c r="L251" s="1">
        <v>8310166817.6000004</v>
      </c>
      <c r="M251" s="1">
        <v>173791</v>
      </c>
      <c r="N251" s="3">
        <f>IF(ISERR(LN(Table1514[[#This Row],[Close Price]]/I250)),"-",LN(Table1514[[#This Row],[Close Price]]/I250))</f>
        <v>5.35384627042103E-3</v>
      </c>
    </row>
    <row r="252" spans="1:14" x14ac:dyDescent="0.3">
      <c r="A252" s="1" t="s">
        <v>35</v>
      </c>
      <c r="B252" s="1" t="s">
        <v>14</v>
      </c>
      <c r="C252" s="2">
        <v>43472</v>
      </c>
      <c r="D252" s="1">
        <v>365.2</v>
      </c>
      <c r="E252" s="1">
        <v>367.5</v>
      </c>
      <c r="F252" s="1">
        <v>371</v>
      </c>
      <c r="G252" s="1">
        <v>366.55</v>
      </c>
      <c r="H252" s="1">
        <v>367.65</v>
      </c>
      <c r="I252" s="1">
        <v>367.7</v>
      </c>
      <c r="J252" s="1">
        <v>369.12</v>
      </c>
      <c r="K252" s="1">
        <v>12719847</v>
      </c>
      <c r="L252" s="1">
        <v>4695125833.6000004</v>
      </c>
      <c r="M252" s="1">
        <v>123595</v>
      </c>
      <c r="N252" s="3">
        <f>IF(ISERR(LN(Table1514[[#This Row],[Close Price]]/I251)),"-",LN(Table1514[[#This Row],[Close Price]]/I251))</f>
        <v>6.822239586412965E-3</v>
      </c>
    </row>
    <row r="253" spans="1:14" x14ac:dyDescent="0.3">
      <c r="A253" s="1" t="s">
        <v>35</v>
      </c>
      <c r="B253" s="1" t="s">
        <v>14</v>
      </c>
      <c r="C253" s="2">
        <v>43473</v>
      </c>
      <c r="D253" s="1">
        <v>367.7</v>
      </c>
      <c r="E253" s="1">
        <v>367.8</v>
      </c>
      <c r="F253" s="1">
        <v>381.8</v>
      </c>
      <c r="G253" s="1">
        <v>366.6</v>
      </c>
      <c r="H253" s="1">
        <v>379.3</v>
      </c>
      <c r="I253" s="1">
        <v>380.15</v>
      </c>
      <c r="J253" s="1">
        <v>375.83</v>
      </c>
      <c r="K253" s="1">
        <v>21501136</v>
      </c>
      <c r="L253" s="1">
        <v>8080718598.1999998</v>
      </c>
      <c r="M253" s="1">
        <v>180003</v>
      </c>
      <c r="N253" s="3">
        <f>IF(ISERR(LN(Table1514[[#This Row],[Close Price]]/I252)),"-",LN(Table1514[[#This Row],[Close Price]]/I252))</f>
        <v>3.3298523367219356E-2</v>
      </c>
    </row>
    <row r="254" spans="1:14" x14ac:dyDescent="0.3">
      <c r="A254" s="1" t="s">
        <v>35</v>
      </c>
      <c r="B254" s="1" t="s">
        <v>14</v>
      </c>
      <c r="C254" s="2">
        <v>43474</v>
      </c>
      <c r="D254" s="1">
        <v>380.15</v>
      </c>
      <c r="E254" s="1">
        <v>381.65</v>
      </c>
      <c r="F254" s="1">
        <v>383.55</v>
      </c>
      <c r="G254" s="1">
        <v>375.6</v>
      </c>
      <c r="H254" s="1">
        <v>382.25</v>
      </c>
      <c r="I254" s="1">
        <v>382.25</v>
      </c>
      <c r="J254" s="1">
        <v>380.96</v>
      </c>
      <c r="K254" s="1">
        <v>21730142</v>
      </c>
      <c r="L254" s="1">
        <v>8278415394.5500002</v>
      </c>
      <c r="M254" s="1">
        <v>163048</v>
      </c>
      <c r="N254" s="3">
        <f>IF(ISERR(LN(Table1514[[#This Row],[Close Price]]/I253)),"-",LN(Table1514[[#This Row],[Close Price]]/I253))</f>
        <v>5.5089331347260946E-3</v>
      </c>
    </row>
    <row r="255" spans="1:14" x14ac:dyDescent="0.3">
      <c r="A255" s="1" t="s">
        <v>35</v>
      </c>
      <c r="B255" s="1" t="s">
        <v>14</v>
      </c>
      <c r="C255" s="2">
        <v>43475</v>
      </c>
      <c r="D255" s="1">
        <v>382.25</v>
      </c>
      <c r="E255" s="1">
        <v>380.95</v>
      </c>
      <c r="F255" s="1">
        <v>382.15</v>
      </c>
      <c r="G255" s="1">
        <v>376.05</v>
      </c>
      <c r="H255" s="1">
        <v>379.9</v>
      </c>
      <c r="I255" s="1">
        <v>379.5</v>
      </c>
      <c r="J255" s="1">
        <v>378.96</v>
      </c>
      <c r="K255" s="1">
        <v>14497154</v>
      </c>
      <c r="L255" s="1">
        <v>5493801551.8500004</v>
      </c>
      <c r="M255" s="1">
        <v>103333</v>
      </c>
      <c r="N255" s="3">
        <f>IF(ISERR(LN(Table1514[[#This Row],[Close Price]]/I254)),"-",LN(Table1514[[#This Row],[Close Price]]/I254))</f>
        <v>-7.2202479734870201E-3</v>
      </c>
    </row>
    <row r="256" spans="1:14" x14ac:dyDescent="0.3">
      <c r="A256" s="1" t="s">
        <v>35</v>
      </c>
      <c r="B256" s="1" t="s">
        <v>14</v>
      </c>
      <c r="C256" s="2">
        <v>43476</v>
      </c>
      <c r="D256" s="1">
        <v>379.5</v>
      </c>
      <c r="E256" s="1">
        <v>380.6</v>
      </c>
      <c r="F256" s="1">
        <v>381.2</v>
      </c>
      <c r="G256" s="1">
        <v>375.25</v>
      </c>
      <c r="H256" s="1">
        <v>377.55</v>
      </c>
      <c r="I256" s="1">
        <v>378.55</v>
      </c>
      <c r="J256" s="1">
        <v>377.6</v>
      </c>
      <c r="K256" s="1">
        <v>12537973</v>
      </c>
      <c r="L256" s="1">
        <v>4734286599.0500002</v>
      </c>
      <c r="M256" s="1">
        <v>96658</v>
      </c>
      <c r="N256" s="3">
        <f>IF(ISERR(LN(Table1514[[#This Row],[Close Price]]/I255)),"-",LN(Table1514[[#This Row],[Close Price]]/I255))</f>
        <v>-2.5064322863689306E-3</v>
      </c>
    </row>
    <row r="257" spans="1:14" x14ac:dyDescent="0.3">
      <c r="A257" s="1" t="s">
        <v>35</v>
      </c>
      <c r="B257" s="1" t="s">
        <v>14</v>
      </c>
      <c r="C257" s="2">
        <v>43479</v>
      </c>
      <c r="D257" s="1">
        <v>378.55</v>
      </c>
      <c r="E257" s="1">
        <v>378.7</v>
      </c>
      <c r="F257" s="1">
        <v>378.7</v>
      </c>
      <c r="G257" s="1">
        <v>372.7</v>
      </c>
      <c r="H257" s="1">
        <v>373.4</v>
      </c>
      <c r="I257" s="1">
        <v>373.35</v>
      </c>
      <c r="J257" s="1">
        <v>374.37</v>
      </c>
      <c r="K257" s="1">
        <v>14844029</v>
      </c>
      <c r="L257" s="1">
        <v>5557219982.9499998</v>
      </c>
      <c r="M257" s="1">
        <v>102864</v>
      </c>
      <c r="N257" s="3">
        <f>IF(ISERR(LN(Table1514[[#This Row],[Close Price]]/I256)),"-",LN(Table1514[[#This Row],[Close Price]]/I256))</f>
        <v>-1.3831847067604951E-2</v>
      </c>
    </row>
    <row r="258" spans="1:14" x14ac:dyDescent="0.3">
      <c r="A258" s="1" t="s">
        <v>35</v>
      </c>
      <c r="B258" s="1" t="s">
        <v>14</v>
      </c>
      <c r="C258" s="2">
        <v>43480</v>
      </c>
      <c r="D258" s="1">
        <v>373.35</v>
      </c>
      <c r="E258" s="1">
        <v>373.55</v>
      </c>
      <c r="F258" s="1">
        <v>375.4</v>
      </c>
      <c r="G258" s="1">
        <v>370.6</v>
      </c>
      <c r="H258" s="1">
        <v>373</v>
      </c>
      <c r="I258" s="1">
        <v>372.75</v>
      </c>
      <c r="J258" s="1">
        <v>372.71</v>
      </c>
      <c r="K258" s="1">
        <v>12960779</v>
      </c>
      <c r="L258" s="1">
        <v>4830604870.1499996</v>
      </c>
      <c r="M258" s="1">
        <v>79640</v>
      </c>
      <c r="N258" s="3">
        <f>IF(ISERR(LN(Table1514[[#This Row],[Close Price]]/I257)),"-",LN(Table1514[[#This Row],[Close Price]]/I257))</f>
        <v>-1.6083638368629761E-3</v>
      </c>
    </row>
    <row r="259" spans="1:14" x14ac:dyDescent="0.3">
      <c r="A259" s="1" t="s">
        <v>35</v>
      </c>
      <c r="B259" s="1" t="s">
        <v>14</v>
      </c>
      <c r="C259" s="2">
        <v>43481</v>
      </c>
      <c r="D259" s="1">
        <v>372.75</v>
      </c>
      <c r="E259" s="1">
        <v>372.05</v>
      </c>
      <c r="F259" s="1">
        <v>379.75</v>
      </c>
      <c r="G259" s="1">
        <v>372.05</v>
      </c>
      <c r="H259" s="1">
        <v>375.25</v>
      </c>
      <c r="I259" s="1">
        <v>375.3</v>
      </c>
      <c r="J259" s="1">
        <v>377.05</v>
      </c>
      <c r="K259" s="1">
        <v>15106484</v>
      </c>
      <c r="L259" s="1">
        <v>5695948570.1000004</v>
      </c>
      <c r="M259" s="1">
        <v>112010</v>
      </c>
      <c r="N259" s="3">
        <f>IF(ISERR(LN(Table1514[[#This Row],[Close Price]]/I258)),"-",LN(Table1514[[#This Row],[Close Price]]/I258))</f>
        <v>6.8177524961273708E-3</v>
      </c>
    </row>
    <row r="260" spans="1:14" x14ac:dyDescent="0.3">
      <c r="A260" s="1" t="s">
        <v>35</v>
      </c>
      <c r="B260" s="1" t="s">
        <v>14</v>
      </c>
      <c r="C260" s="2">
        <v>43482</v>
      </c>
      <c r="D260" s="1">
        <v>375.3</v>
      </c>
      <c r="E260" s="1">
        <v>376</v>
      </c>
      <c r="F260" s="1">
        <v>377.95</v>
      </c>
      <c r="G260" s="1">
        <v>372.8</v>
      </c>
      <c r="H260" s="1">
        <v>374.4</v>
      </c>
      <c r="I260" s="1">
        <v>374.6</v>
      </c>
      <c r="J260" s="1">
        <v>375.22</v>
      </c>
      <c r="K260" s="1">
        <v>13171721</v>
      </c>
      <c r="L260" s="1">
        <v>4942285393.8500004</v>
      </c>
      <c r="M260" s="1">
        <v>117861</v>
      </c>
      <c r="N260" s="3">
        <f>IF(ISERR(LN(Table1514[[#This Row],[Close Price]]/I259)),"-",LN(Table1514[[#This Row],[Close Price]]/I259))</f>
        <v>-1.8669161309870217E-3</v>
      </c>
    </row>
    <row r="261" spans="1:14" x14ac:dyDescent="0.3">
      <c r="A261" s="1" t="s">
        <v>35</v>
      </c>
      <c r="B261" s="1" t="s">
        <v>14</v>
      </c>
      <c r="C261" s="2">
        <v>43483</v>
      </c>
      <c r="D261" s="1">
        <v>374.6</v>
      </c>
      <c r="E261" s="1">
        <v>374.6</v>
      </c>
      <c r="F261" s="1">
        <v>376.4</v>
      </c>
      <c r="G261" s="1">
        <v>370.35</v>
      </c>
      <c r="H261" s="1">
        <v>372</v>
      </c>
      <c r="I261" s="1">
        <v>372</v>
      </c>
      <c r="J261" s="1">
        <v>373.1</v>
      </c>
      <c r="K261" s="1">
        <v>12212121</v>
      </c>
      <c r="L261" s="1">
        <v>4556394213</v>
      </c>
      <c r="M261" s="1">
        <v>72758</v>
      </c>
      <c r="N261" s="3">
        <f>IF(ISERR(LN(Table1514[[#This Row],[Close Price]]/I260)),"-",LN(Table1514[[#This Row],[Close Price]]/I260))</f>
        <v>-6.9649357368416279E-3</v>
      </c>
    </row>
    <row r="262" spans="1:14" x14ac:dyDescent="0.3">
      <c r="A262" s="1" t="s">
        <v>35</v>
      </c>
      <c r="B262" s="1" t="s">
        <v>14</v>
      </c>
      <c r="C262" s="2">
        <v>43486</v>
      </c>
      <c r="D262" s="1">
        <v>372</v>
      </c>
      <c r="E262" s="1">
        <v>373</v>
      </c>
      <c r="F262" s="1">
        <v>376.15</v>
      </c>
      <c r="G262" s="1">
        <v>370.6</v>
      </c>
      <c r="H262" s="1">
        <v>371.45</v>
      </c>
      <c r="I262" s="1">
        <v>371.7</v>
      </c>
      <c r="J262" s="1">
        <v>373.1</v>
      </c>
      <c r="K262" s="1">
        <v>8908581</v>
      </c>
      <c r="L262" s="1">
        <v>3323835409.6500001</v>
      </c>
      <c r="M262" s="1">
        <v>142287</v>
      </c>
      <c r="N262" s="3">
        <f>IF(ISERR(LN(Table1514[[#This Row],[Close Price]]/I261)),"-",LN(Table1514[[#This Row],[Close Price]]/I261))</f>
        <v>-8.0677696994014539E-4</v>
      </c>
    </row>
    <row r="263" spans="1:14" x14ac:dyDescent="0.3">
      <c r="A263" s="1" t="s">
        <v>35</v>
      </c>
      <c r="B263" s="1" t="s">
        <v>14</v>
      </c>
      <c r="C263" s="2">
        <v>43487</v>
      </c>
      <c r="D263" s="1">
        <v>371.7</v>
      </c>
      <c r="E263" s="1">
        <v>370.55</v>
      </c>
      <c r="F263" s="1">
        <v>372.5</v>
      </c>
      <c r="G263" s="1">
        <v>366.1</v>
      </c>
      <c r="H263" s="1">
        <v>368.95</v>
      </c>
      <c r="I263" s="1">
        <v>369.05</v>
      </c>
      <c r="J263" s="1">
        <v>368.59</v>
      </c>
      <c r="K263" s="1">
        <v>14756076</v>
      </c>
      <c r="L263" s="1">
        <v>5438899263.8000002</v>
      </c>
      <c r="M263" s="1">
        <v>121591</v>
      </c>
      <c r="N263" s="3">
        <f>IF(ISERR(LN(Table1514[[#This Row],[Close Price]]/I262)),"-",LN(Table1514[[#This Row],[Close Price]]/I262))</f>
        <v>-7.1549410871450739E-3</v>
      </c>
    </row>
    <row r="264" spans="1:14" x14ac:dyDescent="0.3">
      <c r="A264" s="1" t="s">
        <v>35</v>
      </c>
      <c r="B264" s="1" t="s">
        <v>14</v>
      </c>
      <c r="C264" s="2">
        <v>43488</v>
      </c>
      <c r="D264" s="1">
        <v>369.05</v>
      </c>
      <c r="E264" s="1">
        <v>368.8</v>
      </c>
      <c r="F264" s="1">
        <v>373.7</v>
      </c>
      <c r="G264" s="1">
        <v>366.45</v>
      </c>
      <c r="H264" s="1">
        <v>367.4</v>
      </c>
      <c r="I264" s="1">
        <v>367.4</v>
      </c>
      <c r="J264" s="1">
        <v>370.64</v>
      </c>
      <c r="K264" s="1">
        <v>9726450</v>
      </c>
      <c r="L264" s="1">
        <v>3605038778.6999998</v>
      </c>
      <c r="M264" s="1">
        <v>74089</v>
      </c>
      <c r="N264" s="3">
        <f>IF(ISERR(LN(Table1514[[#This Row],[Close Price]]/I263)),"-",LN(Table1514[[#This Row],[Close Price]]/I263))</f>
        <v>-4.4809634350362034E-3</v>
      </c>
    </row>
    <row r="265" spans="1:14" x14ac:dyDescent="0.3">
      <c r="A265" s="1" t="s">
        <v>35</v>
      </c>
      <c r="B265" s="1" t="s">
        <v>14</v>
      </c>
      <c r="C265" s="2">
        <v>43489</v>
      </c>
      <c r="D265" s="1">
        <v>367.4</v>
      </c>
      <c r="E265" s="1">
        <v>366.6</v>
      </c>
      <c r="F265" s="1">
        <v>368.5</v>
      </c>
      <c r="G265" s="1">
        <v>361.75</v>
      </c>
      <c r="H265" s="1">
        <v>365.55</v>
      </c>
      <c r="I265" s="1">
        <v>364.8</v>
      </c>
      <c r="J265" s="1">
        <v>365.05</v>
      </c>
      <c r="K265" s="1">
        <v>17521254</v>
      </c>
      <c r="L265" s="1">
        <v>6396115646.1999998</v>
      </c>
      <c r="M265" s="1">
        <v>122863</v>
      </c>
      <c r="N265" s="3">
        <f>IF(ISERR(LN(Table1514[[#This Row],[Close Price]]/I264)),"-",LN(Table1514[[#This Row],[Close Price]]/I264))</f>
        <v>-7.1019145808488768E-3</v>
      </c>
    </row>
    <row r="266" spans="1:14" x14ac:dyDescent="0.3">
      <c r="A266" s="1" t="s">
        <v>35</v>
      </c>
      <c r="B266" s="1" t="s">
        <v>14</v>
      </c>
      <c r="C266" s="2">
        <v>43490</v>
      </c>
      <c r="D266" s="1">
        <v>364.8</v>
      </c>
      <c r="E266" s="1">
        <v>362.35</v>
      </c>
      <c r="F266" s="1">
        <v>364.65</v>
      </c>
      <c r="G266" s="1">
        <v>354.55</v>
      </c>
      <c r="H266" s="1">
        <v>358.25</v>
      </c>
      <c r="I266" s="1">
        <v>357.2</v>
      </c>
      <c r="J266" s="1">
        <v>359.39</v>
      </c>
      <c r="K266" s="1">
        <v>22978238</v>
      </c>
      <c r="L266" s="1">
        <v>8258062121.3000002</v>
      </c>
      <c r="M266" s="1">
        <v>154470</v>
      </c>
      <c r="N266" s="3">
        <f>IF(ISERR(LN(Table1514[[#This Row],[Close Price]]/I265)),"-",LN(Table1514[[#This Row],[Close Price]]/I265))</f>
        <v>-2.1053409197832381E-2</v>
      </c>
    </row>
    <row r="267" spans="1:14" x14ac:dyDescent="0.3">
      <c r="A267" s="1" t="s">
        <v>35</v>
      </c>
      <c r="B267" s="1" t="s">
        <v>14</v>
      </c>
      <c r="C267" s="2">
        <v>43493</v>
      </c>
      <c r="D267" s="1">
        <v>357.2</v>
      </c>
      <c r="E267" s="1">
        <v>353.2</v>
      </c>
      <c r="F267" s="1">
        <v>354.9</v>
      </c>
      <c r="G267" s="1">
        <v>336.65</v>
      </c>
      <c r="H267" s="1">
        <v>344.75</v>
      </c>
      <c r="I267" s="1">
        <v>343.55</v>
      </c>
      <c r="J267" s="1">
        <v>343.42</v>
      </c>
      <c r="K267" s="1">
        <v>34362360</v>
      </c>
      <c r="L267" s="1">
        <v>11800595451.4</v>
      </c>
      <c r="M267" s="1">
        <v>250242</v>
      </c>
      <c r="N267" s="3">
        <f>IF(ISERR(LN(Table1514[[#This Row],[Close Price]]/I266)),"-",LN(Table1514[[#This Row],[Close Price]]/I266))</f>
        <v>-3.8963187525258978E-2</v>
      </c>
    </row>
    <row r="268" spans="1:14" x14ac:dyDescent="0.3">
      <c r="A268" s="1" t="s">
        <v>35</v>
      </c>
      <c r="B268" s="1" t="s">
        <v>14</v>
      </c>
      <c r="C268" s="2">
        <v>43494</v>
      </c>
      <c r="D268" s="1">
        <v>343.55</v>
      </c>
      <c r="E268" s="1">
        <v>342.95</v>
      </c>
      <c r="F268" s="1">
        <v>350.1</v>
      </c>
      <c r="G268" s="1">
        <v>341.35</v>
      </c>
      <c r="H268" s="1">
        <v>350</v>
      </c>
      <c r="I268" s="1">
        <v>346.85</v>
      </c>
      <c r="J268" s="1">
        <v>344.5</v>
      </c>
      <c r="K268" s="1">
        <v>20738442</v>
      </c>
      <c r="L268" s="1">
        <v>7144308111</v>
      </c>
      <c r="M268" s="1">
        <v>136394</v>
      </c>
      <c r="N268" s="3">
        <f>IF(ISERR(LN(Table1514[[#This Row],[Close Price]]/I267)),"-",LN(Table1514[[#This Row],[Close Price]]/I267))</f>
        <v>9.5597483542253763E-3</v>
      </c>
    </row>
    <row r="269" spans="1:14" x14ac:dyDescent="0.3">
      <c r="A269" s="1" t="s">
        <v>35</v>
      </c>
      <c r="B269" s="1" t="s">
        <v>14</v>
      </c>
      <c r="C269" s="2">
        <v>43495</v>
      </c>
      <c r="D269" s="1">
        <v>346.85</v>
      </c>
      <c r="E269" s="1">
        <v>351</v>
      </c>
      <c r="F269" s="1">
        <v>368.6</v>
      </c>
      <c r="G269" s="1">
        <v>351</v>
      </c>
      <c r="H269" s="1">
        <v>368.4</v>
      </c>
      <c r="I269" s="1">
        <v>365.9</v>
      </c>
      <c r="J269" s="1">
        <v>361.89</v>
      </c>
      <c r="K269" s="1">
        <v>39400056</v>
      </c>
      <c r="L269" s="1">
        <v>14258564640.950001</v>
      </c>
      <c r="M269" s="1">
        <v>257997</v>
      </c>
      <c r="N269" s="3">
        <f>IF(ISERR(LN(Table1514[[#This Row],[Close Price]]/I268)),"-",LN(Table1514[[#This Row],[Close Price]]/I268))</f>
        <v>5.3467662193850615E-2</v>
      </c>
    </row>
    <row r="270" spans="1:14" x14ac:dyDescent="0.3">
      <c r="A270" s="1" t="s">
        <v>35</v>
      </c>
      <c r="B270" s="1" t="s">
        <v>14</v>
      </c>
      <c r="C270" s="2">
        <v>43496</v>
      </c>
      <c r="D270" s="1">
        <v>365.9</v>
      </c>
      <c r="E270" s="1">
        <v>372.7</v>
      </c>
      <c r="F270" s="1">
        <v>376.65</v>
      </c>
      <c r="G270" s="1">
        <v>354.1</v>
      </c>
      <c r="H270" s="1">
        <v>364.7</v>
      </c>
      <c r="I270" s="1">
        <v>364.45</v>
      </c>
      <c r="J270" s="1">
        <v>367.18</v>
      </c>
      <c r="K270" s="1">
        <v>85917249</v>
      </c>
      <c r="L270" s="1">
        <v>31547366628.049999</v>
      </c>
      <c r="M270" s="1">
        <v>483204</v>
      </c>
      <c r="N270" s="3">
        <f>IF(ISERR(LN(Table1514[[#This Row],[Close Price]]/I269)),"-",LN(Table1514[[#This Row],[Close Price]]/I269))</f>
        <v>-3.9707041969391848E-3</v>
      </c>
    </row>
    <row r="271" spans="1:14" x14ac:dyDescent="0.3">
      <c r="A271" s="1" t="s">
        <v>35</v>
      </c>
      <c r="B271" s="1" t="s">
        <v>14</v>
      </c>
      <c r="C271" s="2">
        <v>43497</v>
      </c>
      <c r="D271" s="1">
        <v>364.45</v>
      </c>
      <c r="E271" s="1">
        <v>364.5</v>
      </c>
      <c r="F271" s="1">
        <v>364.9</v>
      </c>
      <c r="G271" s="1">
        <v>348.75</v>
      </c>
      <c r="H271" s="1">
        <v>353.35</v>
      </c>
      <c r="I271" s="1">
        <v>354.65</v>
      </c>
      <c r="J271" s="1">
        <v>357.38</v>
      </c>
      <c r="K271" s="1">
        <v>25605469</v>
      </c>
      <c r="L271" s="1">
        <v>9150847913.7999992</v>
      </c>
      <c r="M271" s="1">
        <v>253706</v>
      </c>
      <c r="N271" s="3">
        <f>IF(ISERR(LN(Table1514[[#This Row],[Close Price]]/I270)),"-",LN(Table1514[[#This Row],[Close Price]]/I270))</f>
        <v>-2.7257980180126186E-2</v>
      </c>
    </row>
    <row r="272" spans="1:14" x14ac:dyDescent="0.3">
      <c r="A272" s="1" t="s">
        <v>35</v>
      </c>
      <c r="B272" s="1" t="s">
        <v>14</v>
      </c>
      <c r="C272" s="2">
        <v>43500</v>
      </c>
      <c r="D272" s="1">
        <v>354.65</v>
      </c>
      <c r="E272" s="1">
        <v>351</v>
      </c>
      <c r="F272" s="1">
        <v>356.9</v>
      </c>
      <c r="G272" s="1">
        <v>346</v>
      </c>
      <c r="H272" s="1">
        <v>354.7</v>
      </c>
      <c r="I272" s="1">
        <v>354.55</v>
      </c>
      <c r="J272" s="1">
        <v>351.33</v>
      </c>
      <c r="K272" s="1">
        <v>17039321</v>
      </c>
      <c r="L272" s="1">
        <v>5986494240.5500002</v>
      </c>
      <c r="M272" s="1">
        <v>97597</v>
      </c>
      <c r="N272" s="3">
        <f>IF(ISERR(LN(Table1514[[#This Row],[Close Price]]/I271)),"-",LN(Table1514[[#This Row],[Close Price]]/I271))</f>
        <v>-2.8200789809001091E-4</v>
      </c>
    </row>
    <row r="273" spans="1:14" x14ac:dyDescent="0.3">
      <c r="A273" s="1" t="s">
        <v>35</v>
      </c>
      <c r="B273" s="1" t="s">
        <v>14</v>
      </c>
      <c r="C273" s="2">
        <v>43501</v>
      </c>
      <c r="D273" s="1">
        <v>354.55</v>
      </c>
      <c r="E273" s="1">
        <v>354.6</v>
      </c>
      <c r="F273" s="1">
        <v>356.1</v>
      </c>
      <c r="G273" s="1">
        <v>348.85</v>
      </c>
      <c r="H273" s="1">
        <v>353.5</v>
      </c>
      <c r="I273" s="1">
        <v>352.65</v>
      </c>
      <c r="J273" s="1">
        <v>352.04</v>
      </c>
      <c r="K273" s="1">
        <v>12197271</v>
      </c>
      <c r="L273" s="1">
        <v>4293958415.0999999</v>
      </c>
      <c r="M273" s="1">
        <v>115648</v>
      </c>
      <c r="N273" s="3">
        <f>IF(ISERR(LN(Table1514[[#This Row],[Close Price]]/I272)),"-",LN(Table1514[[#This Row],[Close Price]]/I272))</f>
        <v>-5.3733160958175921E-3</v>
      </c>
    </row>
    <row r="274" spans="1:14" x14ac:dyDescent="0.3">
      <c r="A274" s="1" t="s">
        <v>35</v>
      </c>
      <c r="B274" s="1" t="s">
        <v>14</v>
      </c>
      <c r="C274" s="2">
        <v>43502</v>
      </c>
      <c r="D274" s="1">
        <v>352.65</v>
      </c>
      <c r="E274" s="1">
        <v>353.6</v>
      </c>
      <c r="F274" s="1">
        <v>361.9</v>
      </c>
      <c r="G274" s="1">
        <v>353.2</v>
      </c>
      <c r="H274" s="1">
        <v>359.25</v>
      </c>
      <c r="I274" s="1">
        <v>359.3</v>
      </c>
      <c r="J274" s="1">
        <v>358.86</v>
      </c>
      <c r="K274" s="1">
        <v>15396216</v>
      </c>
      <c r="L274" s="1">
        <v>5525113789.3999996</v>
      </c>
      <c r="M274" s="1">
        <v>131273</v>
      </c>
      <c r="N274" s="3">
        <f>IF(ISERR(LN(Table1514[[#This Row],[Close Price]]/I273)),"-",LN(Table1514[[#This Row],[Close Price]]/I273))</f>
        <v>1.868163046528485E-2</v>
      </c>
    </row>
    <row r="275" spans="1:14" x14ac:dyDescent="0.3">
      <c r="A275" s="1" t="s">
        <v>35</v>
      </c>
      <c r="B275" s="1" t="s">
        <v>14</v>
      </c>
      <c r="C275" s="2">
        <v>43503</v>
      </c>
      <c r="D275" s="1">
        <v>359.3</v>
      </c>
      <c r="E275" s="1">
        <v>359.1</v>
      </c>
      <c r="F275" s="1">
        <v>361.8</v>
      </c>
      <c r="G275" s="1">
        <v>356.5</v>
      </c>
      <c r="H275" s="1">
        <v>358.45</v>
      </c>
      <c r="I275" s="1">
        <v>358.65</v>
      </c>
      <c r="J275" s="1">
        <v>359.43</v>
      </c>
      <c r="K275" s="1">
        <v>10247434</v>
      </c>
      <c r="L275" s="1">
        <v>3683213888.1500001</v>
      </c>
      <c r="M275" s="1">
        <v>110616</v>
      </c>
      <c r="N275" s="3">
        <f>IF(ISERR(LN(Table1514[[#This Row],[Close Price]]/I274)),"-",LN(Table1514[[#This Row],[Close Price]]/I274))</f>
        <v>-1.8107115470297668E-3</v>
      </c>
    </row>
    <row r="276" spans="1:14" x14ac:dyDescent="0.3">
      <c r="A276" s="1" t="s">
        <v>35</v>
      </c>
      <c r="B276" s="1" t="s">
        <v>14</v>
      </c>
      <c r="C276" s="2">
        <v>43504</v>
      </c>
      <c r="D276" s="1">
        <v>358.65</v>
      </c>
      <c r="E276" s="1">
        <v>356.9</v>
      </c>
      <c r="F276" s="1">
        <v>358.4</v>
      </c>
      <c r="G276" s="1">
        <v>350.75</v>
      </c>
      <c r="H276" s="1">
        <v>354.45</v>
      </c>
      <c r="I276" s="1">
        <v>355.1</v>
      </c>
      <c r="J276" s="1">
        <v>354.14</v>
      </c>
      <c r="K276" s="1">
        <v>9308651</v>
      </c>
      <c r="L276" s="1">
        <v>3296590691.4000001</v>
      </c>
      <c r="M276" s="1">
        <v>97532</v>
      </c>
      <c r="N276" s="3">
        <f>IF(ISERR(LN(Table1514[[#This Row],[Close Price]]/I275)),"-",LN(Table1514[[#This Row],[Close Price]]/I275))</f>
        <v>-9.9475426234010445E-3</v>
      </c>
    </row>
    <row r="277" spans="1:14" x14ac:dyDescent="0.3">
      <c r="A277" s="1" t="s">
        <v>35</v>
      </c>
      <c r="B277" s="1" t="s">
        <v>14</v>
      </c>
      <c r="C277" s="2">
        <v>43507</v>
      </c>
      <c r="D277" s="1">
        <v>355.1</v>
      </c>
      <c r="E277" s="1">
        <v>354.6</v>
      </c>
      <c r="F277" s="1">
        <v>354.7</v>
      </c>
      <c r="G277" s="1">
        <v>349.05</v>
      </c>
      <c r="H277" s="1">
        <v>351.5</v>
      </c>
      <c r="I277" s="1">
        <v>350.05</v>
      </c>
      <c r="J277" s="1">
        <v>351.61</v>
      </c>
      <c r="K277" s="1">
        <v>9419635</v>
      </c>
      <c r="L277" s="1">
        <v>3312040714</v>
      </c>
      <c r="M277" s="1">
        <v>74604</v>
      </c>
      <c r="N277" s="3">
        <f>IF(ISERR(LN(Table1514[[#This Row],[Close Price]]/I276)),"-",LN(Table1514[[#This Row],[Close Price]]/I276))</f>
        <v>-1.4323438525835674E-2</v>
      </c>
    </row>
    <row r="278" spans="1:14" x14ac:dyDescent="0.3">
      <c r="A278" s="1" t="s">
        <v>35</v>
      </c>
      <c r="B278" s="1" t="s">
        <v>14</v>
      </c>
      <c r="C278" s="2">
        <v>43508</v>
      </c>
      <c r="D278" s="1">
        <v>350.05</v>
      </c>
      <c r="E278" s="1">
        <v>349</v>
      </c>
      <c r="F278" s="1">
        <v>352</v>
      </c>
      <c r="G278" s="1">
        <v>343.25</v>
      </c>
      <c r="H278" s="1">
        <v>344</v>
      </c>
      <c r="I278" s="1">
        <v>344.3</v>
      </c>
      <c r="J278" s="1">
        <v>348.35</v>
      </c>
      <c r="K278" s="1">
        <v>14924394</v>
      </c>
      <c r="L278" s="1">
        <v>5198950700</v>
      </c>
      <c r="M278" s="1">
        <v>109500</v>
      </c>
      <c r="N278" s="3">
        <f>IF(ISERR(LN(Table1514[[#This Row],[Close Price]]/I277)),"-",LN(Table1514[[#This Row],[Close Price]]/I277))</f>
        <v>-1.6562631078728497E-2</v>
      </c>
    </row>
    <row r="279" spans="1:14" x14ac:dyDescent="0.3">
      <c r="A279" s="1" t="s">
        <v>35</v>
      </c>
      <c r="B279" s="1" t="s">
        <v>14</v>
      </c>
      <c r="C279" s="2">
        <v>43509</v>
      </c>
      <c r="D279" s="1">
        <v>344.3</v>
      </c>
      <c r="E279" s="1">
        <v>345.05</v>
      </c>
      <c r="F279" s="1">
        <v>347.75</v>
      </c>
      <c r="G279" s="1">
        <v>339.05</v>
      </c>
      <c r="H279" s="1">
        <v>339.5</v>
      </c>
      <c r="I279" s="1">
        <v>339.75</v>
      </c>
      <c r="J279" s="1">
        <v>343.01</v>
      </c>
      <c r="K279" s="1">
        <v>11742509</v>
      </c>
      <c r="L279" s="1">
        <v>4027750963.3000002</v>
      </c>
      <c r="M279" s="1">
        <v>152703</v>
      </c>
      <c r="N279" s="3">
        <f>IF(ISERR(LN(Table1514[[#This Row],[Close Price]]/I278)),"-",LN(Table1514[[#This Row],[Close Price]]/I278))</f>
        <v>-1.3303317313225E-2</v>
      </c>
    </row>
    <row r="280" spans="1:14" x14ac:dyDescent="0.3">
      <c r="A280" s="1" t="s">
        <v>35</v>
      </c>
      <c r="B280" s="1" t="s">
        <v>14</v>
      </c>
      <c r="C280" s="2">
        <v>43510</v>
      </c>
      <c r="D280" s="1">
        <v>339.75</v>
      </c>
      <c r="E280" s="1">
        <v>339.85</v>
      </c>
      <c r="F280" s="1">
        <v>346.85</v>
      </c>
      <c r="G280" s="1">
        <v>336.15</v>
      </c>
      <c r="H280" s="1">
        <v>343.95</v>
      </c>
      <c r="I280" s="1">
        <v>343.95</v>
      </c>
      <c r="J280" s="1">
        <v>342.29</v>
      </c>
      <c r="K280" s="1">
        <v>15172596</v>
      </c>
      <c r="L280" s="1">
        <v>5193503695.8000002</v>
      </c>
      <c r="M280" s="1">
        <v>157343</v>
      </c>
      <c r="N280" s="3">
        <f>IF(ISERR(LN(Table1514[[#This Row],[Close Price]]/I279)),"-",LN(Table1514[[#This Row],[Close Price]]/I279))</f>
        <v>1.2286244940769932E-2</v>
      </c>
    </row>
    <row r="281" spans="1:14" x14ac:dyDescent="0.3">
      <c r="A281" s="1" t="s">
        <v>35</v>
      </c>
      <c r="B281" s="1" t="s">
        <v>14</v>
      </c>
      <c r="C281" s="2">
        <v>43511</v>
      </c>
      <c r="D281" s="1">
        <v>343.95</v>
      </c>
      <c r="E281" s="1">
        <v>344.05</v>
      </c>
      <c r="F281" s="1">
        <v>347.75</v>
      </c>
      <c r="G281" s="1">
        <v>340.6</v>
      </c>
      <c r="H281" s="1">
        <v>342.6</v>
      </c>
      <c r="I281" s="1">
        <v>342.15</v>
      </c>
      <c r="J281" s="1">
        <v>343.61</v>
      </c>
      <c r="K281" s="1">
        <v>20316848</v>
      </c>
      <c r="L281" s="1">
        <v>6981109543.3000002</v>
      </c>
      <c r="M281" s="1">
        <v>190243</v>
      </c>
      <c r="N281" s="3">
        <f>IF(ISERR(LN(Table1514[[#This Row],[Close Price]]/I280)),"-",LN(Table1514[[#This Row],[Close Price]]/I280))</f>
        <v>-5.2470605735164388E-3</v>
      </c>
    </row>
    <row r="282" spans="1:14" x14ac:dyDescent="0.3">
      <c r="A282" s="1" t="s">
        <v>35</v>
      </c>
      <c r="B282" s="1" t="s">
        <v>14</v>
      </c>
      <c r="C282" s="2">
        <v>43514</v>
      </c>
      <c r="D282" s="1">
        <v>342.15</v>
      </c>
      <c r="E282" s="1">
        <v>342.2</v>
      </c>
      <c r="F282" s="1">
        <v>343</v>
      </c>
      <c r="G282" s="1">
        <v>337.55</v>
      </c>
      <c r="H282" s="1">
        <v>338.5</v>
      </c>
      <c r="I282" s="1">
        <v>338.75</v>
      </c>
      <c r="J282" s="1">
        <v>339.7</v>
      </c>
      <c r="K282" s="1">
        <v>10601490</v>
      </c>
      <c r="L282" s="1">
        <v>3601345683.9499998</v>
      </c>
      <c r="M282" s="1">
        <v>165466</v>
      </c>
      <c r="N282" s="3">
        <f>IF(ISERR(LN(Table1514[[#This Row],[Close Price]]/I281)),"-",LN(Table1514[[#This Row],[Close Price]]/I281))</f>
        <v>-9.9868652045960304E-3</v>
      </c>
    </row>
    <row r="283" spans="1:14" x14ac:dyDescent="0.3">
      <c r="A283" s="1" t="s">
        <v>35</v>
      </c>
      <c r="B283" s="1" t="s">
        <v>14</v>
      </c>
      <c r="C283" s="2">
        <v>43515</v>
      </c>
      <c r="D283" s="1">
        <v>338.75</v>
      </c>
      <c r="E283" s="1">
        <v>339.1</v>
      </c>
      <c r="F283" s="1">
        <v>350.4</v>
      </c>
      <c r="G283" s="1">
        <v>339.1</v>
      </c>
      <c r="H283" s="1">
        <v>342.7</v>
      </c>
      <c r="I283" s="1">
        <v>343.25</v>
      </c>
      <c r="J283" s="1">
        <v>345.9</v>
      </c>
      <c r="K283" s="1">
        <v>14384763</v>
      </c>
      <c r="L283" s="1">
        <v>4975726980.4499998</v>
      </c>
      <c r="M283" s="1">
        <v>138835</v>
      </c>
      <c r="N283" s="3">
        <f>IF(ISERR(LN(Table1514[[#This Row],[Close Price]]/I282)),"-",LN(Table1514[[#This Row],[Close Price]]/I282))</f>
        <v>1.3196672454169816E-2</v>
      </c>
    </row>
    <row r="284" spans="1:14" x14ac:dyDescent="0.3">
      <c r="A284" s="1" t="s">
        <v>35</v>
      </c>
      <c r="B284" s="1" t="s">
        <v>14</v>
      </c>
      <c r="C284" s="2">
        <v>43516</v>
      </c>
      <c r="D284" s="1">
        <v>343.25</v>
      </c>
      <c r="E284" s="1">
        <v>345</v>
      </c>
      <c r="F284" s="1">
        <v>347.6</v>
      </c>
      <c r="G284" s="1">
        <v>342.35</v>
      </c>
      <c r="H284" s="1">
        <v>345.7</v>
      </c>
      <c r="I284" s="1">
        <v>345.2</v>
      </c>
      <c r="J284" s="1">
        <v>345.19</v>
      </c>
      <c r="K284" s="1">
        <v>9474758</v>
      </c>
      <c r="L284" s="1">
        <v>3270564641.9000001</v>
      </c>
      <c r="M284" s="1">
        <v>85473</v>
      </c>
      <c r="N284" s="3">
        <f>IF(ISERR(LN(Table1514[[#This Row],[Close Price]]/I283)),"-",LN(Table1514[[#This Row],[Close Price]]/I283))</f>
        <v>5.6649145611923643E-3</v>
      </c>
    </row>
    <row r="285" spans="1:14" x14ac:dyDescent="0.3">
      <c r="A285" s="1" t="s">
        <v>35</v>
      </c>
      <c r="B285" s="1" t="s">
        <v>14</v>
      </c>
      <c r="C285" s="2">
        <v>43517</v>
      </c>
      <c r="D285" s="1">
        <v>345.2</v>
      </c>
      <c r="E285" s="1">
        <v>346.8</v>
      </c>
      <c r="F285" s="1">
        <v>354.95</v>
      </c>
      <c r="G285" s="1">
        <v>346.25</v>
      </c>
      <c r="H285" s="1">
        <v>351.5</v>
      </c>
      <c r="I285" s="1">
        <v>351.3</v>
      </c>
      <c r="J285" s="1">
        <v>352.18</v>
      </c>
      <c r="K285" s="1">
        <v>18631331</v>
      </c>
      <c r="L285" s="1">
        <v>6561502806.9499998</v>
      </c>
      <c r="M285" s="1">
        <v>189357</v>
      </c>
      <c r="N285" s="3">
        <f>IF(ISERR(LN(Table1514[[#This Row],[Close Price]]/I284)),"-",LN(Table1514[[#This Row],[Close Price]]/I284))</f>
        <v>1.7516600062508634E-2</v>
      </c>
    </row>
    <row r="286" spans="1:14" x14ac:dyDescent="0.3">
      <c r="A286" s="1" t="s">
        <v>35</v>
      </c>
      <c r="B286" s="1" t="s">
        <v>14</v>
      </c>
      <c r="C286" s="2">
        <v>43518</v>
      </c>
      <c r="D286" s="1">
        <v>351.3</v>
      </c>
      <c r="E286" s="1">
        <v>351.4</v>
      </c>
      <c r="F286" s="1">
        <v>354.1</v>
      </c>
      <c r="G286" s="1">
        <v>351.3</v>
      </c>
      <c r="H286" s="1">
        <v>352</v>
      </c>
      <c r="I286" s="1">
        <v>352.05</v>
      </c>
      <c r="J286" s="1">
        <v>352.44</v>
      </c>
      <c r="K286" s="1">
        <v>10997730</v>
      </c>
      <c r="L286" s="1">
        <v>3876001804.8499999</v>
      </c>
      <c r="M286" s="1">
        <v>109519</v>
      </c>
      <c r="N286" s="3">
        <f>IF(ISERR(LN(Table1514[[#This Row],[Close Price]]/I285)),"-",LN(Table1514[[#This Row],[Close Price]]/I285))</f>
        <v>2.1326516933608992E-3</v>
      </c>
    </row>
    <row r="287" spans="1:14" x14ac:dyDescent="0.3">
      <c r="A287" s="1" t="s">
        <v>35</v>
      </c>
      <c r="B287" s="1" t="s">
        <v>14</v>
      </c>
      <c r="C287" s="2">
        <v>43521</v>
      </c>
      <c r="D287" s="1">
        <v>352.05</v>
      </c>
      <c r="E287" s="1">
        <v>353.05</v>
      </c>
      <c r="F287" s="1">
        <v>357.45</v>
      </c>
      <c r="G287" s="1">
        <v>353.05</v>
      </c>
      <c r="H287" s="1">
        <v>355.7</v>
      </c>
      <c r="I287" s="1">
        <v>355.6</v>
      </c>
      <c r="J287" s="1">
        <v>355.64</v>
      </c>
      <c r="K287" s="1">
        <v>10344411</v>
      </c>
      <c r="L287" s="1">
        <v>3678918945.5</v>
      </c>
      <c r="M287" s="1">
        <v>110291</v>
      </c>
      <c r="N287" s="3">
        <f>IF(ISERR(LN(Table1514[[#This Row],[Close Price]]/I286)),"-",LN(Table1514[[#This Row],[Close Price]]/I286))</f>
        <v>1.003329267460739E-2</v>
      </c>
    </row>
    <row r="288" spans="1:14" x14ac:dyDescent="0.3">
      <c r="A288" s="1" t="s">
        <v>35</v>
      </c>
      <c r="B288" s="1" t="s">
        <v>14</v>
      </c>
      <c r="C288" s="2">
        <v>43522</v>
      </c>
      <c r="D288" s="1">
        <v>355.6</v>
      </c>
      <c r="E288" s="1">
        <v>350</v>
      </c>
      <c r="F288" s="1">
        <v>352.7</v>
      </c>
      <c r="G288" s="1">
        <v>346.6</v>
      </c>
      <c r="H288" s="1">
        <v>348.5</v>
      </c>
      <c r="I288" s="1">
        <v>348.2</v>
      </c>
      <c r="J288" s="1">
        <v>349.4</v>
      </c>
      <c r="K288" s="1">
        <v>18096382</v>
      </c>
      <c r="L288" s="1">
        <v>6322792025.0500002</v>
      </c>
      <c r="M288" s="1">
        <v>126835</v>
      </c>
      <c r="N288" s="3">
        <f>IF(ISERR(LN(Table1514[[#This Row],[Close Price]]/I287)),"-",LN(Table1514[[#This Row],[Close Price]]/I287))</f>
        <v>-2.1029476305660887E-2</v>
      </c>
    </row>
    <row r="289" spans="1:14" x14ac:dyDescent="0.3">
      <c r="A289" s="1" t="s">
        <v>35</v>
      </c>
      <c r="B289" s="1" t="s">
        <v>14</v>
      </c>
      <c r="C289" s="2">
        <v>43523</v>
      </c>
      <c r="D289" s="1">
        <v>348.2</v>
      </c>
      <c r="E289" s="1">
        <v>351</v>
      </c>
      <c r="F289" s="1">
        <v>354.7</v>
      </c>
      <c r="G289" s="1">
        <v>343.3</v>
      </c>
      <c r="H289" s="1">
        <v>345.3</v>
      </c>
      <c r="I289" s="1">
        <v>345.55</v>
      </c>
      <c r="J289" s="1">
        <v>347.94</v>
      </c>
      <c r="K289" s="1">
        <v>17325417</v>
      </c>
      <c r="L289" s="1">
        <v>6028256161.9499998</v>
      </c>
      <c r="M289" s="1">
        <v>146248</v>
      </c>
      <c r="N289" s="3">
        <f>IF(ISERR(LN(Table1514[[#This Row],[Close Price]]/I288)),"-",LN(Table1514[[#This Row],[Close Price]]/I288))</f>
        <v>-7.6396767966852887E-3</v>
      </c>
    </row>
    <row r="290" spans="1:14" x14ac:dyDescent="0.3">
      <c r="A290" s="1" t="s">
        <v>35</v>
      </c>
      <c r="B290" s="1" t="s">
        <v>14</v>
      </c>
      <c r="C290" s="2">
        <v>43524</v>
      </c>
      <c r="D290" s="1">
        <v>345.55</v>
      </c>
      <c r="E290" s="1">
        <v>348.45</v>
      </c>
      <c r="F290" s="1">
        <v>351.75</v>
      </c>
      <c r="G290" s="1">
        <v>345</v>
      </c>
      <c r="H290" s="1">
        <v>351.05</v>
      </c>
      <c r="I290" s="1">
        <v>350.15</v>
      </c>
      <c r="J290" s="1">
        <v>347.9</v>
      </c>
      <c r="K290" s="1">
        <v>18347113</v>
      </c>
      <c r="L290" s="1">
        <v>6383005151.5</v>
      </c>
      <c r="M290" s="1">
        <v>138237</v>
      </c>
      <c r="N290" s="3">
        <f>IF(ISERR(LN(Table1514[[#This Row],[Close Price]]/I289)),"-",LN(Table1514[[#This Row],[Close Price]]/I289))</f>
        <v>1.3224283564123189E-2</v>
      </c>
    </row>
    <row r="291" spans="1:14" x14ac:dyDescent="0.3">
      <c r="A291" s="1" t="s">
        <v>35</v>
      </c>
      <c r="B291" s="1" t="s">
        <v>14</v>
      </c>
      <c r="C291" s="2">
        <v>43525</v>
      </c>
      <c r="D291" s="1">
        <v>350.15</v>
      </c>
      <c r="E291" s="1">
        <v>352.05</v>
      </c>
      <c r="F291" s="1">
        <v>355</v>
      </c>
      <c r="G291" s="1">
        <v>350.65</v>
      </c>
      <c r="H291" s="1">
        <v>354.1</v>
      </c>
      <c r="I291" s="1">
        <v>354.25</v>
      </c>
      <c r="J291" s="1">
        <v>352.79</v>
      </c>
      <c r="K291" s="1">
        <v>14190221</v>
      </c>
      <c r="L291" s="1">
        <v>5006184572.1499996</v>
      </c>
      <c r="M291" s="1">
        <v>103390</v>
      </c>
      <c r="N291" s="3">
        <f>IF(ISERR(LN(Table1514[[#This Row],[Close Price]]/I290)),"-",LN(Table1514[[#This Row],[Close Price]]/I290))</f>
        <v>1.1641244469263085E-2</v>
      </c>
    </row>
    <row r="292" spans="1:14" x14ac:dyDescent="0.3">
      <c r="A292" s="1" t="s">
        <v>35</v>
      </c>
      <c r="B292" s="1" t="s">
        <v>14</v>
      </c>
      <c r="C292" s="2">
        <v>43529</v>
      </c>
      <c r="D292" s="1">
        <v>354.25</v>
      </c>
      <c r="E292" s="1">
        <v>355</v>
      </c>
      <c r="F292" s="1">
        <v>364.15</v>
      </c>
      <c r="G292" s="1">
        <v>352.8</v>
      </c>
      <c r="H292" s="1">
        <v>361.75</v>
      </c>
      <c r="I292" s="1">
        <v>363.25</v>
      </c>
      <c r="J292" s="1">
        <v>358.98</v>
      </c>
      <c r="K292" s="1">
        <v>17638277</v>
      </c>
      <c r="L292" s="1">
        <v>6331819070.3999996</v>
      </c>
      <c r="M292" s="1">
        <v>183568</v>
      </c>
      <c r="N292" s="3">
        <f>IF(ISERR(LN(Table1514[[#This Row],[Close Price]]/I291)),"-",LN(Table1514[[#This Row],[Close Price]]/I291))</f>
        <v>2.5088423879602469E-2</v>
      </c>
    </row>
    <row r="293" spans="1:14" x14ac:dyDescent="0.3">
      <c r="A293" s="1" t="s">
        <v>35</v>
      </c>
      <c r="B293" s="1" t="s">
        <v>14</v>
      </c>
      <c r="C293" s="2">
        <v>43530</v>
      </c>
      <c r="D293" s="1">
        <v>363.25</v>
      </c>
      <c r="E293" s="1">
        <v>365.25</v>
      </c>
      <c r="F293" s="1">
        <v>372.85</v>
      </c>
      <c r="G293" s="1">
        <v>365.25</v>
      </c>
      <c r="H293" s="1">
        <v>371.25</v>
      </c>
      <c r="I293" s="1">
        <v>371.95</v>
      </c>
      <c r="J293" s="1">
        <v>370.13</v>
      </c>
      <c r="K293" s="1">
        <v>31436190</v>
      </c>
      <c r="L293" s="1">
        <v>11635522989.700001</v>
      </c>
      <c r="M293" s="1">
        <v>169716</v>
      </c>
      <c r="N293" s="3">
        <f>IF(ISERR(LN(Table1514[[#This Row],[Close Price]]/I292)),"-",LN(Table1514[[#This Row],[Close Price]]/I292))</f>
        <v>2.3668134186957991E-2</v>
      </c>
    </row>
    <row r="294" spans="1:14" x14ac:dyDescent="0.3">
      <c r="A294" s="1" t="s">
        <v>35</v>
      </c>
      <c r="B294" s="1" t="s">
        <v>14</v>
      </c>
      <c r="C294" s="2">
        <v>43531</v>
      </c>
      <c r="D294" s="1">
        <v>371.95</v>
      </c>
      <c r="E294" s="1">
        <v>371.5</v>
      </c>
      <c r="F294" s="1">
        <v>374</v>
      </c>
      <c r="G294" s="1">
        <v>368.5</v>
      </c>
      <c r="H294" s="1">
        <v>370.3</v>
      </c>
      <c r="I294" s="1">
        <v>370.8</v>
      </c>
      <c r="J294" s="1">
        <v>370.8</v>
      </c>
      <c r="K294" s="1">
        <v>15355303</v>
      </c>
      <c r="L294" s="1">
        <v>5693784331</v>
      </c>
      <c r="M294" s="1">
        <v>123402</v>
      </c>
      <c r="N294" s="3">
        <f>IF(ISERR(LN(Table1514[[#This Row],[Close Price]]/I293)),"-",LN(Table1514[[#This Row],[Close Price]]/I293))</f>
        <v>-3.0966029456501718E-3</v>
      </c>
    </row>
    <row r="295" spans="1:14" x14ac:dyDescent="0.3">
      <c r="A295" s="1" t="s">
        <v>35</v>
      </c>
      <c r="B295" s="1" t="s">
        <v>14</v>
      </c>
      <c r="C295" s="2">
        <v>43532</v>
      </c>
      <c r="D295" s="1">
        <v>370.8</v>
      </c>
      <c r="E295" s="1">
        <v>369.8</v>
      </c>
      <c r="F295" s="1">
        <v>373.4</v>
      </c>
      <c r="G295" s="1">
        <v>367.65</v>
      </c>
      <c r="H295" s="1">
        <v>370.7</v>
      </c>
      <c r="I295" s="1">
        <v>370.6</v>
      </c>
      <c r="J295" s="1">
        <v>370.45</v>
      </c>
      <c r="K295" s="1">
        <v>16143455</v>
      </c>
      <c r="L295" s="1">
        <v>5980341593.8000002</v>
      </c>
      <c r="M295" s="1">
        <v>120256</v>
      </c>
      <c r="N295" s="3">
        <f>IF(ISERR(LN(Table1514[[#This Row],[Close Price]]/I294)),"-",LN(Table1514[[#This Row],[Close Price]]/I294))</f>
        <v>-5.3951984044069449E-4</v>
      </c>
    </row>
    <row r="296" spans="1:14" x14ac:dyDescent="0.3">
      <c r="A296" s="1" t="s">
        <v>35</v>
      </c>
      <c r="B296" s="1" t="s">
        <v>14</v>
      </c>
      <c r="C296" s="2">
        <v>43535</v>
      </c>
      <c r="D296" s="1">
        <v>370.6</v>
      </c>
      <c r="E296" s="1">
        <v>371.8</v>
      </c>
      <c r="F296" s="1">
        <v>378.4</v>
      </c>
      <c r="G296" s="1">
        <v>370</v>
      </c>
      <c r="H296" s="1">
        <v>375.4</v>
      </c>
      <c r="I296" s="1">
        <v>375.85</v>
      </c>
      <c r="J296" s="1">
        <v>375.79</v>
      </c>
      <c r="K296" s="1">
        <v>11449587</v>
      </c>
      <c r="L296" s="1">
        <v>4302600072.8999996</v>
      </c>
      <c r="M296" s="1">
        <v>142026</v>
      </c>
      <c r="N296" s="3">
        <f>IF(ISERR(LN(Table1514[[#This Row],[Close Price]]/I295)),"-",LN(Table1514[[#This Row],[Close Price]]/I295))</f>
        <v>1.4066813772218384E-2</v>
      </c>
    </row>
    <row r="297" spans="1:14" x14ac:dyDescent="0.3">
      <c r="A297" s="1" t="s">
        <v>35</v>
      </c>
      <c r="B297" s="1" t="s">
        <v>14</v>
      </c>
      <c r="C297" s="2">
        <v>43536</v>
      </c>
      <c r="D297" s="1">
        <v>375.85</v>
      </c>
      <c r="E297" s="1">
        <v>378</v>
      </c>
      <c r="F297" s="1">
        <v>389</v>
      </c>
      <c r="G297" s="1">
        <v>377.35</v>
      </c>
      <c r="H297" s="1">
        <v>388.7</v>
      </c>
      <c r="I297" s="1">
        <v>388.2</v>
      </c>
      <c r="J297" s="1">
        <v>386.34</v>
      </c>
      <c r="K297" s="1">
        <v>37108265</v>
      </c>
      <c r="L297" s="1">
        <v>14336524396.200001</v>
      </c>
      <c r="M297" s="1">
        <v>200154</v>
      </c>
      <c r="N297" s="3">
        <f>IF(ISERR(LN(Table1514[[#This Row],[Close Price]]/I296)),"-",LN(Table1514[[#This Row],[Close Price]]/I296))</f>
        <v>3.2330543111431846E-2</v>
      </c>
    </row>
    <row r="298" spans="1:14" x14ac:dyDescent="0.3">
      <c r="A298" s="1" t="s">
        <v>35</v>
      </c>
      <c r="B298" s="1" t="s">
        <v>14</v>
      </c>
      <c r="C298" s="2">
        <v>43537</v>
      </c>
      <c r="D298" s="1">
        <v>388.2</v>
      </c>
      <c r="E298" s="1">
        <v>387.9</v>
      </c>
      <c r="F298" s="1">
        <v>393.25</v>
      </c>
      <c r="G298" s="1">
        <v>384.3</v>
      </c>
      <c r="H298" s="1">
        <v>391.15</v>
      </c>
      <c r="I298" s="1">
        <v>391.9</v>
      </c>
      <c r="J298" s="1">
        <v>389.13</v>
      </c>
      <c r="K298" s="1">
        <v>19574619</v>
      </c>
      <c r="L298" s="1">
        <v>7617126028.3000002</v>
      </c>
      <c r="M298" s="1">
        <v>150225</v>
      </c>
      <c r="N298" s="3">
        <f>IF(ISERR(LN(Table1514[[#This Row],[Close Price]]/I297)),"-",LN(Table1514[[#This Row],[Close Price]]/I297))</f>
        <v>9.4860344706758585E-3</v>
      </c>
    </row>
    <row r="299" spans="1:14" x14ac:dyDescent="0.3">
      <c r="A299" s="1" t="s">
        <v>35</v>
      </c>
      <c r="B299" s="1" t="s">
        <v>14</v>
      </c>
      <c r="C299" s="2">
        <v>43538</v>
      </c>
      <c r="D299" s="1">
        <v>391.9</v>
      </c>
      <c r="E299" s="1">
        <v>392</v>
      </c>
      <c r="F299" s="1">
        <v>393</v>
      </c>
      <c r="G299" s="1">
        <v>386.8</v>
      </c>
      <c r="H299" s="1">
        <v>388</v>
      </c>
      <c r="I299" s="1">
        <v>387.9</v>
      </c>
      <c r="J299" s="1">
        <v>389.17</v>
      </c>
      <c r="K299" s="1">
        <v>13182462</v>
      </c>
      <c r="L299" s="1">
        <v>5130245990.3500004</v>
      </c>
      <c r="M299" s="1">
        <v>95874</v>
      </c>
      <c r="N299" s="3">
        <f>IF(ISERR(LN(Table1514[[#This Row],[Close Price]]/I298)),"-",LN(Table1514[[#This Row],[Close Price]]/I298))</f>
        <v>-1.0259130759664314E-2</v>
      </c>
    </row>
    <row r="300" spans="1:14" x14ac:dyDescent="0.3">
      <c r="A300" s="1" t="s">
        <v>35</v>
      </c>
      <c r="B300" s="1" t="s">
        <v>14</v>
      </c>
      <c r="C300" s="2">
        <v>43539</v>
      </c>
      <c r="D300" s="1">
        <v>387.9</v>
      </c>
      <c r="E300" s="1">
        <v>388.85</v>
      </c>
      <c r="F300" s="1">
        <v>398.25</v>
      </c>
      <c r="G300" s="1">
        <v>388.1</v>
      </c>
      <c r="H300" s="1">
        <v>395.8</v>
      </c>
      <c r="I300" s="1">
        <v>395.3</v>
      </c>
      <c r="J300" s="1">
        <v>394.71</v>
      </c>
      <c r="K300" s="1">
        <v>31466545</v>
      </c>
      <c r="L300" s="1">
        <v>12420043710.950001</v>
      </c>
      <c r="M300" s="1">
        <v>175791</v>
      </c>
      <c r="N300" s="3">
        <f>IF(ISERR(LN(Table1514[[#This Row],[Close Price]]/I299)),"-",LN(Table1514[[#This Row],[Close Price]]/I299))</f>
        <v>1.8897395856718343E-2</v>
      </c>
    </row>
    <row r="301" spans="1:14" x14ac:dyDescent="0.3">
      <c r="A301" s="1" t="s">
        <v>35</v>
      </c>
      <c r="B301" s="1" t="s">
        <v>14</v>
      </c>
      <c r="C301" s="2">
        <v>43542</v>
      </c>
      <c r="D301" s="1">
        <v>395.3</v>
      </c>
      <c r="E301" s="1">
        <v>396.25</v>
      </c>
      <c r="F301" s="1">
        <v>399.9</v>
      </c>
      <c r="G301" s="1">
        <v>393.5</v>
      </c>
      <c r="H301" s="1">
        <v>399.65</v>
      </c>
      <c r="I301" s="1">
        <v>398.05</v>
      </c>
      <c r="J301" s="1">
        <v>396.52</v>
      </c>
      <c r="K301" s="1">
        <v>21220626</v>
      </c>
      <c r="L301" s="1">
        <v>8414467499.3999996</v>
      </c>
      <c r="M301" s="1">
        <v>114855</v>
      </c>
      <c r="N301" s="3">
        <f>IF(ISERR(LN(Table1514[[#This Row],[Close Price]]/I300)),"-",LN(Table1514[[#This Row],[Close Price]]/I300))</f>
        <v>6.9326552319473591E-3</v>
      </c>
    </row>
    <row r="302" spans="1:14" x14ac:dyDescent="0.3">
      <c r="A302" s="1" t="s">
        <v>35</v>
      </c>
      <c r="B302" s="1" t="s">
        <v>14</v>
      </c>
      <c r="C302" s="2">
        <v>43543</v>
      </c>
      <c r="D302" s="1">
        <v>398.05</v>
      </c>
      <c r="E302" s="1">
        <v>398.4</v>
      </c>
      <c r="F302" s="1">
        <v>400.95</v>
      </c>
      <c r="G302" s="1">
        <v>393.9</v>
      </c>
      <c r="H302" s="1">
        <v>397.85</v>
      </c>
      <c r="I302" s="1">
        <v>398.4</v>
      </c>
      <c r="J302" s="1">
        <v>398.15</v>
      </c>
      <c r="K302" s="1">
        <v>11670392</v>
      </c>
      <c r="L302" s="1">
        <v>4646580189.3999996</v>
      </c>
      <c r="M302" s="1">
        <v>105497</v>
      </c>
      <c r="N302" s="3">
        <f>IF(ISERR(LN(Table1514[[#This Row],[Close Price]]/I301)),"-",LN(Table1514[[#This Row],[Close Price]]/I301))</f>
        <v>8.7890017585592493E-4</v>
      </c>
    </row>
    <row r="303" spans="1:14" x14ac:dyDescent="0.3">
      <c r="A303" s="1" t="s">
        <v>35</v>
      </c>
      <c r="B303" s="1" t="s">
        <v>14</v>
      </c>
      <c r="C303" s="2">
        <v>43544</v>
      </c>
      <c r="D303" s="1">
        <v>398.4</v>
      </c>
      <c r="E303" s="1">
        <v>397.6</v>
      </c>
      <c r="F303" s="1">
        <v>398.15</v>
      </c>
      <c r="G303" s="1">
        <v>392.2</v>
      </c>
      <c r="H303" s="1">
        <v>393.9</v>
      </c>
      <c r="I303" s="1">
        <v>392.9</v>
      </c>
      <c r="J303" s="1">
        <v>394.49</v>
      </c>
      <c r="K303" s="1">
        <v>14181408</v>
      </c>
      <c r="L303" s="1">
        <v>5594415549.5500002</v>
      </c>
      <c r="M303" s="1">
        <v>90450</v>
      </c>
      <c r="N303" s="3">
        <f>IF(ISERR(LN(Table1514[[#This Row],[Close Price]]/I302)),"-",LN(Table1514[[#This Row],[Close Price]]/I302))</f>
        <v>-1.3901399146029038E-2</v>
      </c>
    </row>
    <row r="304" spans="1:14" x14ac:dyDescent="0.3">
      <c r="A304" s="1" t="s">
        <v>35</v>
      </c>
      <c r="B304" s="1" t="s">
        <v>14</v>
      </c>
      <c r="C304" s="2">
        <v>43546</v>
      </c>
      <c r="D304" s="1">
        <v>392.9</v>
      </c>
      <c r="E304" s="1">
        <v>394.45</v>
      </c>
      <c r="F304" s="1">
        <v>396.3</v>
      </c>
      <c r="G304" s="1">
        <v>390</v>
      </c>
      <c r="H304" s="1">
        <v>391.45</v>
      </c>
      <c r="I304" s="1">
        <v>391.8</v>
      </c>
      <c r="J304" s="1">
        <v>392.9</v>
      </c>
      <c r="K304" s="1">
        <v>17409249</v>
      </c>
      <c r="L304" s="1">
        <v>6840121878.1999998</v>
      </c>
      <c r="M304" s="1">
        <v>126720</v>
      </c>
      <c r="N304" s="3" t="str">
        <f>IF(ISERR(LN(Table1514[[#This Row],[Close Price]]/#REF!)),"-",LN(Table1514[[#This Row],[Close Price]]/#REF!))</f>
        <v>-</v>
      </c>
    </row>
    <row r="305" spans="1:14" x14ac:dyDescent="0.3">
      <c r="A305" s="1" t="s">
        <v>35</v>
      </c>
      <c r="B305" s="1" t="s">
        <v>14</v>
      </c>
      <c r="C305" s="2">
        <v>43549</v>
      </c>
      <c r="D305" s="1">
        <v>391.8</v>
      </c>
      <c r="E305" s="1">
        <v>387.95</v>
      </c>
      <c r="F305" s="1">
        <v>387.95</v>
      </c>
      <c r="G305" s="1">
        <v>382.5</v>
      </c>
      <c r="H305" s="1">
        <v>383.4</v>
      </c>
      <c r="I305" s="1">
        <v>383.5</v>
      </c>
      <c r="J305" s="1">
        <v>384.41</v>
      </c>
      <c r="K305" s="1">
        <v>12345034</v>
      </c>
      <c r="L305" s="1">
        <v>4745538489.25</v>
      </c>
      <c r="M305" s="1">
        <v>111683</v>
      </c>
      <c r="N305" s="3">
        <f>IF(ISERR(LN(Table1514[[#This Row],[Close Price]]/I304)),"-",LN(Table1514[[#This Row],[Close Price]]/I304))</f>
        <v>-2.1411884703129516E-2</v>
      </c>
    </row>
    <row r="306" spans="1:14" x14ac:dyDescent="0.3">
      <c r="A306" s="1" t="s">
        <v>35</v>
      </c>
      <c r="B306" s="1" t="s">
        <v>14</v>
      </c>
      <c r="C306" s="2">
        <v>43550</v>
      </c>
      <c r="D306" s="1">
        <v>383.5</v>
      </c>
      <c r="E306" s="1">
        <v>384.95</v>
      </c>
      <c r="F306" s="1">
        <v>395.5</v>
      </c>
      <c r="G306" s="1">
        <v>383.4</v>
      </c>
      <c r="H306" s="1">
        <v>394.7</v>
      </c>
      <c r="I306" s="1">
        <v>394.1</v>
      </c>
      <c r="J306" s="1">
        <v>389.46</v>
      </c>
      <c r="K306" s="1">
        <v>14063632</v>
      </c>
      <c r="L306" s="1">
        <v>5477210934.6999998</v>
      </c>
      <c r="M306" s="1">
        <v>119816</v>
      </c>
      <c r="N306" s="3">
        <f>IF(ISERR(LN(Table1514[[#This Row],[Close Price]]/I305)),"-",LN(Table1514[[#This Row],[Close Price]]/I305))</f>
        <v>2.7265063393647218E-2</v>
      </c>
    </row>
    <row r="307" spans="1:14" x14ac:dyDescent="0.3">
      <c r="A307" s="1" t="s">
        <v>35</v>
      </c>
      <c r="B307" s="1" t="s">
        <v>14</v>
      </c>
      <c r="C307" s="2">
        <v>43551</v>
      </c>
      <c r="D307" s="1">
        <v>394.1</v>
      </c>
      <c r="E307" s="1">
        <v>395.4</v>
      </c>
      <c r="F307" s="1">
        <v>398.45</v>
      </c>
      <c r="G307" s="1">
        <v>390.15</v>
      </c>
      <c r="H307" s="1">
        <v>392.5</v>
      </c>
      <c r="I307" s="1">
        <v>393.2</v>
      </c>
      <c r="J307" s="1">
        <v>394.23</v>
      </c>
      <c r="K307" s="1">
        <v>17950017</v>
      </c>
      <c r="L307" s="1">
        <v>7076351530.1999998</v>
      </c>
      <c r="M307" s="1">
        <v>131353</v>
      </c>
      <c r="N307" s="3">
        <f>IF(ISERR(LN(Table1514[[#This Row],[Close Price]]/I306)),"-",LN(Table1514[[#This Row],[Close Price]]/I306))</f>
        <v>-2.2862959279466295E-3</v>
      </c>
    </row>
    <row r="308" spans="1:14" x14ac:dyDescent="0.3">
      <c r="A308" s="1" t="s">
        <v>35</v>
      </c>
      <c r="B308" s="1" t="s">
        <v>14</v>
      </c>
      <c r="C308" s="2">
        <v>43552</v>
      </c>
      <c r="D308" s="1">
        <v>393.2</v>
      </c>
      <c r="E308" s="1">
        <v>392.75</v>
      </c>
      <c r="F308" s="1">
        <v>401.9</v>
      </c>
      <c r="G308" s="1">
        <v>392.75</v>
      </c>
      <c r="H308" s="1">
        <v>399.05</v>
      </c>
      <c r="I308" s="1">
        <v>400.55</v>
      </c>
      <c r="J308" s="1">
        <v>398.93</v>
      </c>
      <c r="K308" s="1">
        <v>23117485</v>
      </c>
      <c r="L308" s="1">
        <v>9222326164.1499996</v>
      </c>
      <c r="M308" s="1">
        <v>142957</v>
      </c>
      <c r="N308" s="3">
        <f>IF(ISERR(LN(Table1514[[#This Row],[Close Price]]/I307)),"-",LN(Table1514[[#This Row],[Close Price]]/I307))</f>
        <v>1.8520214388114298E-2</v>
      </c>
    </row>
    <row r="309" spans="1:14" x14ac:dyDescent="0.3">
      <c r="A309" s="1" t="s">
        <v>35</v>
      </c>
      <c r="B309" s="1" t="s">
        <v>14</v>
      </c>
      <c r="C309" s="2">
        <v>43553</v>
      </c>
      <c r="D309" s="1">
        <v>400.55</v>
      </c>
      <c r="E309" s="1">
        <v>402.15</v>
      </c>
      <c r="F309" s="1">
        <v>402.4</v>
      </c>
      <c r="G309" s="1">
        <v>395.1</v>
      </c>
      <c r="H309" s="1">
        <v>399.1</v>
      </c>
      <c r="I309" s="1">
        <v>400.5</v>
      </c>
      <c r="J309" s="1">
        <v>399.11</v>
      </c>
      <c r="K309" s="1">
        <v>18813782</v>
      </c>
      <c r="L309" s="1">
        <v>7508686815.1499996</v>
      </c>
      <c r="M309" s="1">
        <v>151307</v>
      </c>
      <c r="N309" s="3">
        <f>IF(ISERR(LN(Table1514[[#This Row],[Close Price]]/I308)),"-",LN(Table1514[[#This Row],[Close Price]]/I308))</f>
        <v>-1.2483615271197229E-4</v>
      </c>
    </row>
    <row r="310" spans="1:14" x14ac:dyDescent="0.3">
      <c r="A310" s="1" t="s">
        <v>35</v>
      </c>
      <c r="B310" s="1" t="s">
        <v>14</v>
      </c>
      <c r="C310" s="2">
        <v>43556</v>
      </c>
      <c r="D310" s="1">
        <v>400.5</v>
      </c>
      <c r="E310" s="1">
        <v>401.45</v>
      </c>
      <c r="F310" s="1">
        <v>409.55</v>
      </c>
      <c r="G310" s="1">
        <v>395.75</v>
      </c>
      <c r="H310" s="1">
        <v>397</v>
      </c>
      <c r="I310" s="1">
        <v>398.25</v>
      </c>
      <c r="J310" s="1">
        <v>404.53</v>
      </c>
      <c r="K310" s="1">
        <v>16106604</v>
      </c>
      <c r="L310" s="1">
        <v>6515525109.9499998</v>
      </c>
      <c r="M310" s="1">
        <v>161156</v>
      </c>
      <c r="N310" s="3">
        <f>IF(ISERR(LN(Table1514[[#This Row],[Close Price]]/I309)),"-",LN(Table1514[[#This Row],[Close Price]]/I309))</f>
        <v>-5.6338177182560199E-3</v>
      </c>
    </row>
    <row r="311" spans="1:14" x14ac:dyDescent="0.3">
      <c r="A311" s="1" t="s">
        <v>35</v>
      </c>
      <c r="B311" s="1" t="s">
        <v>14</v>
      </c>
      <c r="C311" s="2">
        <v>43557</v>
      </c>
      <c r="D311" s="1">
        <v>398.25</v>
      </c>
      <c r="E311" s="1">
        <v>400</v>
      </c>
      <c r="F311" s="1">
        <v>400</v>
      </c>
      <c r="G311" s="1">
        <v>393.45</v>
      </c>
      <c r="H311" s="1">
        <v>398.55</v>
      </c>
      <c r="I311" s="1">
        <v>397.15</v>
      </c>
      <c r="J311" s="1">
        <v>395.93</v>
      </c>
      <c r="K311" s="1">
        <v>13010810</v>
      </c>
      <c r="L311" s="1">
        <v>5151407887.6499996</v>
      </c>
      <c r="M311" s="1">
        <v>143555</v>
      </c>
      <c r="N311" s="3">
        <f>IF(ISERR(LN(Table1514[[#This Row],[Close Price]]/I310)),"-",LN(Table1514[[#This Row],[Close Price]]/I310))</f>
        <v>-2.7659057110168916E-3</v>
      </c>
    </row>
    <row r="312" spans="1:14" x14ac:dyDescent="0.3">
      <c r="A312" s="1" t="s">
        <v>35</v>
      </c>
      <c r="B312" s="1" t="s">
        <v>14</v>
      </c>
      <c r="C312" s="2">
        <v>43558</v>
      </c>
      <c r="D312" s="1">
        <v>397.15</v>
      </c>
      <c r="E312" s="1">
        <v>399</v>
      </c>
      <c r="F312" s="1">
        <v>402.8</v>
      </c>
      <c r="G312" s="1">
        <v>390.65</v>
      </c>
      <c r="H312" s="1">
        <v>392.55</v>
      </c>
      <c r="I312" s="1">
        <v>392.1</v>
      </c>
      <c r="J312" s="1">
        <v>397.01</v>
      </c>
      <c r="K312" s="1">
        <v>12317200</v>
      </c>
      <c r="L312" s="1">
        <v>4890028524.9499998</v>
      </c>
      <c r="M312" s="1">
        <v>102453</v>
      </c>
      <c r="N312" s="3">
        <f>IF(ISERR(LN(Table1514[[#This Row],[Close Price]]/I311)),"-",LN(Table1514[[#This Row],[Close Price]]/I311))</f>
        <v>-1.2797133780855017E-2</v>
      </c>
    </row>
    <row r="313" spans="1:14" x14ac:dyDescent="0.3">
      <c r="A313" s="1" t="s">
        <v>35</v>
      </c>
      <c r="B313" s="1" t="s">
        <v>14</v>
      </c>
      <c r="C313" s="2">
        <v>43559</v>
      </c>
      <c r="D313" s="1">
        <v>392.1</v>
      </c>
      <c r="E313" s="1">
        <v>394.4</v>
      </c>
      <c r="F313" s="1">
        <v>395.7</v>
      </c>
      <c r="G313" s="1">
        <v>387.3</v>
      </c>
      <c r="H313" s="1">
        <v>388.9</v>
      </c>
      <c r="I313" s="1">
        <v>388.75</v>
      </c>
      <c r="J313" s="1">
        <v>391</v>
      </c>
      <c r="K313" s="1">
        <v>14521564</v>
      </c>
      <c r="L313" s="1">
        <v>5677934996.6999998</v>
      </c>
      <c r="M313" s="1">
        <v>132792</v>
      </c>
      <c r="N313" s="3">
        <f>IF(ISERR(LN(Table1514[[#This Row],[Close Price]]/I312)),"-",LN(Table1514[[#This Row],[Close Price]]/I312))</f>
        <v>-8.5804458048421763E-3</v>
      </c>
    </row>
    <row r="314" spans="1:14" x14ac:dyDescent="0.3">
      <c r="A314" s="1" t="s">
        <v>35</v>
      </c>
      <c r="B314" s="1" t="s">
        <v>14</v>
      </c>
      <c r="C314" s="2">
        <v>43560</v>
      </c>
      <c r="D314" s="1">
        <v>388.75</v>
      </c>
      <c r="E314" s="1">
        <v>389.25</v>
      </c>
      <c r="F314" s="1">
        <v>392.5</v>
      </c>
      <c r="G314" s="1">
        <v>385.6</v>
      </c>
      <c r="H314" s="1">
        <v>391.75</v>
      </c>
      <c r="I314" s="1">
        <v>390.55</v>
      </c>
      <c r="J314" s="1">
        <v>388.82</v>
      </c>
      <c r="K314" s="1">
        <v>10853927</v>
      </c>
      <c r="L314" s="1">
        <v>4220193868.3000002</v>
      </c>
      <c r="M314" s="1">
        <v>111727</v>
      </c>
      <c r="N314" s="3">
        <f>IF(ISERR(LN(Table1514[[#This Row],[Close Price]]/I313)),"-",LN(Table1514[[#This Row],[Close Price]]/I313))</f>
        <v>4.6195385628623638E-3</v>
      </c>
    </row>
    <row r="315" spans="1:14" x14ac:dyDescent="0.3">
      <c r="A315" s="1" t="s">
        <v>35</v>
      </c>
      <c r="B315" s="1" t="s">
        <v>14</v>
      </c>
      <c r="C315" s="2">
        <v>43563</v>
      </c>
      <c r="D315" s="1">
        <v>390.55</v>
      </c>
      <c r="E315" s="1">
        <v>391.45</v>
      </c>
      <c r="F315" s="1">
        <v>391.45</v>
      </c>
      <c r="G315" s="1">
        <v>385</v>
      </c>
      <c r="H315" s="1">
        <v>387.15</v>
      </c>
      <c r="I315" s="1">
        <v>387.1</v>
      </c>
      <c r="J315" s="1">
        <v>388.41</v>
      </c>
      <c r="K315" s="1">
        <v>6305407</v>
      </c>
      <c r="L315" s="1">
        <v>2449056154.8499999</v>
      </c>
      <c r="M315" s="1">
        <v>78174</v>
      </c>
      <c r="N315" s="3">
        <f>IF(ISERR(LN(Table1514[[#This Row],[Close Price]]/I314)),"-",LN(Table1514[[#This Row],[Close Price]]/I314))</f>
        <v>-8.8729444727038628E-3</v>
      </c>
    </row>
    <row r="316" spans="1:14" x14ac:dyDescent="0.3">
      <c r="A316" s="1" t="s">
        <v>35</v>
      </c>
      <c r="B316" s="1" t="s">
        <v>14</v>
      </c>
      <c r="C316" s="2">
        <v>43564</v>
      </c>
      <c r="D316" s="1">
        <v>387.1</v>
      </c>
      <c r="E316" s="1">
        <v>387.4</v>
      </c>
      <c r="F316" s="1">
        <v>398.35</v>
      </c>
      <c r="G316" s="1">
        <v>387.15</v>
      </c>
      <c r="H316" s="1">
        <v>397.15</v>
      </c>
      <c r="I316" s="1">
        <v>397.15</v>
      </c>
      <c r="J316" s="1">
        <v>392.6</v>
      </c>
      <c r="K316" s="1">
        <v>13206348</v>
      </c>
      <c r="L316" s="1">
        <v>5184788586.75</v>
      </c>
      <c r="M316" s="1">
        <v>129055</v>
      </c>
      <c r="N316" s="3">
        <f>IF(ISERR(LN(Table1514[[#This Row],[Close Price]]/I315)),"-",LN(Table1514[[#This Row],[Close Price]]/I315))</f>
        <v>2.5630985495538466E-2</v>
      </c>
    </row>
    <row r="317" spans="1:14" x14ac:dyDescent="0.3">
      <c r="A317" s="1" t="s">
        <v>35</v>
      </c>
      <c r="B317" s="1" t="s">
        <v>14</v>
      </c>
      <c r="C317" s="2">
        <v>43565</v>
      </c>
      <c r="D317" s="1">
        <v>397.15</v>
      </c>
      <c r="E317" s="1">
        <v>395.55</v>
      </c>
      <c r="F317" s="1">
        <v>398.8</v>
      </c>
      <c r="G317" s="1">
        <v>392.7</v>
      </c>
      <c r="H317" s="1">
        <v>393.5</v>
      </c>
      <c r="I317" s="1">
        <v>394.2</v>
      </c>
      <c r="J317" s="1">
        <v>395.63</v>
      </c>
      <c r="K317" s="1">
        <v>14000018</v>
      </c>
      <c r="L317" s="1">
        <v>5538861238.1999998</v>
      </c>
      <c r="M317" s="1">
        <v>100370</v>
      </c>
      <c r="N317" s="3">
        <f>IF(ISERR(LN(Table1514[[#This Row],[Close Price]]/I316)),"-",LN(Table1514[[#This Row],[Close Price]]/I316))</f>
        <v>-7.4556483605211776E-3</v>
      </c>
    </row>
    <row r="318" spans="1:14" x14ac:dyDescent="0.3">
      <c r="A318" s="1" t="s">
        <v>35</v>
      </c>
      <c r="B318" s="1" t="s">
        <v>14</v>
      </c>
      <c r="C318" s="2">
        <v>43566</v>
      </c>
      <c r="D318" s="1">
        <v>394.2</v>
      </c>
      <c r="E318" s="1">
        <v>394.5</v>
      </c>
      <c r="F318" s="1">
        <v>394.5</v>
      </c>
      <c r="G318" s="1">
        <v>387.55</v>
      </c>
      <c r="H318" s="1">
        <v>390</v>
      </c>
      <c r="I318" s="1">
        <v>390.05</v>
      </c>
      <c r="J318" s="1">
        <v>390.26</v>
      </c>
      <c r="K318" s="1">
        <v>8704774</v>
      </c>
      <c r="L318" s="1">
        <v>3397110260.4499998</v>
      </c>
      <c r="M318" s="1">
        <v>101453</v>
      </c>
      <c r="N318" s="3">
        <f>IF(ISERR(LN(Table1514[[#This Row],[Close Price]]/I317)),"-",LN(Table1514[[#This Row],[Close Price]]/I317))</f>
        <v>-1.058345868429759E-2</v>
      </c>
    </row>
    <row r="319" spans="1:14" x14ac:dyDescent="0.3">
      <c r="A319" s="1" t="s">
        <v>35</v>
      </c>
      <c r="B319" s="1" t="s">
        <v>14</v>
      </c>
      <c r="C319" s="2">
        <v>43567</v>
      </c>
      <c r="D319" s="1">
        <v>390.05</v>
      </c>
      <c r="E319" s="1">
        <v>390.6</v>
      </c>
      <c r="F319" s="1">
        <v>395.55</v>
      </c>
      <c r="G319" s="1">
        <v>388.25</v>
      </c>
      <c r="H319" s="1">
        <v>393.45</v>
      </c>
      <c r="I319" s="1">
        <v>394.6</v>
      </c>
      <c r="J319" s="1">
        <v>392.26</v>
      </c>
      <c r="K319" s="1">
        <v>7035256</v>
      </c>
      <c r="L319" s="1">
        <v>2759661617.1999998</v>
      </c>
      <c r="M319" s="1">
        <v>66730</v>
      </c>
      <c r="N319" s="3">
        <f>IF(ISERR(LN(Table1514[[#This Row],[Close Price]]/I318)),"-",LN(Table1514[[#This Row],[Close Price]]/I318))</f>
        <v>1.1597657554192902E-2</v>
      </c>
    </row>
    <row r="320" spans="1:14" x14ac:dyDescent="0.3">
      <c r="A320" s="1" t="s">
        <v>35</v>
      </c>
      <c r="B320" s="1" t="s">
        <v>14</v>
      </c>
      <c r="C320" s="2">
        <v>43570</v>
      </c>
      <c r="D320" s="1">
        <v>394.6</v>
      </c>
      <c r="E320" s="1">
        <v>394.2</v>
      </c>
      <c r="F320" s="1">
        <v>396.95</v>
      </c>
      <c r="G320" s="1">
        <v>391.8</v>
      </c>
      <c r="H320" s="1">
        <v>392.6</v>
      </c>
      <c r="I320" s="1">
        <v>392.75</v>
      </c>
      <c r="J320" s="1">
        <v>394.89</v>
      </c>
      <c r="K320" s="1">
        <v>9770752</v>
      </c>
      <c r="L320" s="1">
        <v>3858415193.8000002</v>
      </c>
      <c r="M320" s="1">
        <v>90163</v>
      </c>
      <c r="N320" s="3">
        <f>IF(ISERR(LN(Table1514[[#This Row],[Close Price]]/I319)),"-",LN(Table1514[[#This Row],[Close Price]]/I319))</f>
        <v>-4.6993164527844951E-3</v>
      </c>
    </row>
    <row r="321" spans="1:14" x14ac:dyDescent="0.3">
      <c r="A321" s="1" t="s">
        <v>35</v>
      </c>
      <c r="B321" s="1" t="s">
        <v>14</v>
      </c>
      <c r="C321" s="2">
        <v>43571</v>
      </c>
      <c r="D321" s="1">
        <v>392.75</v>
      </c>
      <c r="E321" s="1">
        <v>397.5</v>
      </c>
      <c r="F321" s="1">
        <v>408.4</v>
      </c>
      <c r="G321" s="1">
        <v>397.5</v>
      </c>
      <c r="H321" s="1">
        <v>407.95</v>
      </c>
      <c r="I321" s="1">
        <v>407</v>
      </c>
      <c r="J321" s="1">
        <v>404.8</v>
      </c>
      <c r="K321" s="1">
        <v>24487788</v>
      </c>
      <c r="L321" s="1">
        <v>9912576444.5</v>
      </c>
      <c r="M321" s="1">
        <v>225994</v>
      </c>
      <c r="N321" s="3">
        <f>IF(ISERR(LN(Table1514[[#This Row],[Close Price]]/I320)),"-",LN(Table1514[[#This Row],[Close Price]]/I320))</f>
        <v>3.5639908306864539E-2</v>
      </c>
    </row>
    <row r="322" spans="1:14" x14ac:dyDescent="0.3">
      <c r="A322" s="1" t="s">
        <v>35</v>
      </c>
      <c r="B322" s="1" t="s">
        <v>14</v>
      </c>
      <c r="C322" s="2">
        <v>43573</v>
      </c>
      <c r="D322" s="1">
        <v>407</v>
      </c>
      <c r="E322" s="1">
        <v>411</v>
      </c>
      <c r="F322" s="1">
        <v>411</v>
      </c>
      <c r="G322" s="1">
        <v>402.6</v>
      </c>
      <c r="H322" s="1">
        <v>403.35</v>
      </c>
      <c r="I322" s="1">
        <v>404.4</v>
      </c>
      <c r="J322" s="1">
        <v>406.69</v>
      </c>
      <c r="K322" s="1">
        <v>18660434</v>
      </c>
      <c r="L322" s="1">
        <v>7589094891.4499998</v>
      </c>
      <c r="M322" s="1">
        <v>138933</v>
      </c>
      <c r="N322" s="3">
        <f>IF(ISERR(LN(Table1514[[#This Row],[Close Price]]/I321)),"-",LN(Table1514[[#This Row],[Close Price]]/I321))</f>
        <v>-6.4086982962787246E-3</v>
      </c>
    </row>
    <row r="323" spans="1:14" x14ac:dyDescent="0.3">
      <c r="A323" s="1" t="s">
        <v>35</v>
      </c>
      <c r="B323" s="1" t="s">
        <v>14</v>
      </c>
      <c r="C323" s="2">
        <v>43577</v>
      </c>
      <c r="D323" s="1">
        <v>404.4</v>
      </c>
      <c r="E323" s="1">
        <v>404.25</v>
      </c>
      <c r="F323" s="1">
        <v>404.6</v>
      </c>
      <c r="G323" s="1">
        <v>393.7</v>
      </c>
      <c r="H323" s="1">
        <v>394.75</v>
      </c>
      <c r="I323" s="1">
        <v>394.5</v>
      </c>
      <c r="J323" s="1">
        <v>398.24</v>
      </c>
      <c r="K323" s="1">
        <v>10493872</v>
      </c>
      <c r="L323" s="1">
        <v>4179106013.4499998</v>
      </c>
      <c r="M323" s="1">
        <v>127031</v>
      </c>
      <c r="N323" s="3">
        <f>IF(ISERR(LN(Table1514[[#This Row],[Close Price]]/I322)),"-",LN(Table1514[[#This Row],[Close Price]]/I322))</f>
        <v>-2.4785346860387403E-2</v>
      </c>
    </row>
    <row r="324" spans="1:14" x14ac:dyDescent="0.3">
      <c r="A324" s="1" t="s">
        <v>35</v>
      </c>
      <c r="B324" s="1" t="s">
        <v>14</v>
      </c>
      <c r="C324" s="2">
        <v>43578</v>
      </c>
      <c r="D324" s="1">
        <v>394.5</v>
      </c>
      <c r="E324" s="1">
        <v>396.1</v>
      </c>
      <c r="F324" s="1">
        <v>399.95</v>
      </c>
      <c r="G324" s="1">
        <v>393.6</v>
      </c>
      <c r="H324" s="1">
        <v>397</v>
      </c>
      <c r="I324" s="1">
        <v>396.5</v>
      </c>
      <c r="J324" s="1">
        <v>397.18</v>
      </c>
      <c r="K324" s="1">
        <v>10203957</v>
      </c>
      <c r="L324" s="1">
        <v>4052765464.1999998</v>
      </c>
      <c r="M324" s="1">
        <v>130061</v>
      </c>
      <c r="N324" s="3">
        <f>IF(ISERR(LN(Table1514[[#This Row],[Close Price]]/I323)),"-",LN(Table1514[[#This Row],[Close Price]]/I323))</f>
        <v>5.0569007889737115E-3</v>
      </c>
    </row>
    <row r="325" spans="1:14" x14ac:dyDescent="0.3">
      <c r="A325" s="1" t="s">
        <v>35</v>
      </c>
      <c r="B325" s="1" t="s">
        <v>14</v>
      </c>
      <c r="C325" s="2">
        <v>43579</v>
      </c>
      <c r="D325" s="1">
        <v>396.5</v>
      </c>
      <c r="E325" s="1">
        <v>397.1</v>
      </c>
      <c r="F325" s="1">
        <v>402.65</v>
      </c>
      <c r="G325" s="1">
        <v>393.45</v>
      </c>
      <c r="H325" s="1">
        <v>401.6</v>
      </c>
      <c r="I325" s="1">
        <v>401.1</v>
      </c>
      <c r="J325" s="1">
        <v>397.78</v>
      </c>
      <c r="K325" s="1">
        <v>11397163</v>
      </c>
      <c r="L325" s="1">
        <v>4533610328.6000004</v>
      </c>
      <c r="M325" s="1">
        <v>143131</v>
      </c>
      <c r="N325" s="3">
        <f>IF(ISERR(LN(Table1514[[#This Row],[Close Price]]/I324)),"-",LN(Table1514[[#This Row],[Close Price]]/I324))</f>
        <v>1.153473170110457E-2</v>
      </c>
    </row>
    <row r="326" spans="1:14" x14ac:dyDescent="0.3">
      <c r="A326" s="1" t="s">
        <v>35</v>
      </c>
      <c r="B326" s="1" t="s">
        <v>14</v>
      </c>
      <c r="C326" s="2">
        <v>43580</v>
      </c>
      <c r="D326" s="1">
        <v>401.1</v>
      </c>
      <c r="E326" s="1">
        <v>400.9</v>
      </c>
      <c r="F326" s="1">
        <v>402.4</v>
      </c>
      <c r="G326" s="1">
        <v>394.3</v>
      </c>
      <c r="H326" s="1">
        <v>395.65</v>
      </c>
      <c r="I326" s="1">
        <v>395.4</v>
      </c>
      <c r="J326" s="1">
        <v>398.27</v>
      </c>
      <c r="K326" s="1">
        <v>16524091</v>
      </c>
      <c r="L326" s="1">
        <v>6581039961.3999996</v>
      </c>
      <c r="M326" s="1">
        <v>116341</v>
      </c>
      <c r="N326" s="3">
        <f>IF(ISERR(LN(Table1514[[#This Row],[Close Price]]/I325)),"-",LN(Table1514[[#This Row],[Close Price]]/I325))</f>
        <v>-1.4312862039490769E-2</v>
      </c>
    </row>
    <row r="327" spans="1:14" x14ac:dyDescent="0.3">
      <c r="A327" s="1" t="s">
        <v>35</v>
      </c>
      <c r="B327" s="1" t="s">
        <v>14</v>
      </c>
      <c r="C327" s="2">
        <v>43581</v>
      </c>
      <c r="D327" s="1">
        <v>395.4</v>
      </c>
      <c r="E327" s="1">
        <v>400</v>
      </c>
      <c r="F327" s="1">
        <v>408</v>
      </c>
      <c r="G327" s="1">
        <v>394.25</v>
      </c>
      <c r="H327" s="1">
        <v>407.2</v>
      </c>
      <c r="I327" s="1">
        <v>407.2</v>
      </c>
      <c r="J327" s="1">
        <v>402.32</v>
      </c>
      <c r="K327" s="1">
        <v>14286163</v>
      </c>
      <c r="L327" s="1">
        <v>5747563971.8000002</v>
      </c>
      <c r="M327" s="1">
        <v>132349</v>
      </c>
      <c r="N327" s="3">
        <f>IF(ISERR(LN(Table1514[[#This Row],[Close Price]]/I326)),"-",LN(Table1514[[#This Row],[Close Price]]/I326))</f>
        <v>2.940655449979649E-2</v>
      </c>
    </row>
    <row r="328" spans="1:14" x14ac:dyDescent="0.3">
      <c r="A328" s="1" t="s">
        <v>35</v>
      </c>
      <c r="B328" s="1" t="s">
        <v>14</v>
      </c>
      <c r="C328" s="2">
        <v>43585</v>
      </c>
      <c r="D328" s="1">
        <v>407.2</v>
      </c>
      <c r="E328" s="1">
        <v>407.75</v>
      </c>
      <c r="F328" s="1">
        <v>409.8</v>
      </c>
      <c r="G328" s="1">
        <v>403.3</v>
      </c>
      <c r="H328" s="1">
        <v>405.75</v>
      </c>
      <c r="I328" s="1">
        <v>407.5</v>
      </c>
      <c r="J328" s="1">
        <v>407.21</v>
      </c>
      <c r="K328" s="1">
        <v>19375553</v>
      </c>
      <c r="L328" s="1">
        <v>7889956795.3500004</v>
      </c>
      <c r="M328" s="1">
        <v>226795</v>
      </c>
      <c r="N328" s="3">
        <f>IF(ISERR(LN(Table1514[[#This Row],[Close Price]]/I327)),"-",LN(Table1514[[#This Row],[Close Price]]/I327))</f>
        <v>7.3646744460443094E-4</v>
      </c>
    </row>
    <row r="329" spans="1:14" x14ac:dyDescent="0.3">
      <c r="A329" s="1" t="s">
        <v>35</v>
      </c>
      <c r="B329" s="1" t="s">
        <v>14</v>
      </c>
      <c r="C329" s="2">
        <v>43587</v>
      </c>
      <c r="D329" s="1">
        <v>407.5</v>
      </c>
      <c r="E329" s="1">
        <v>403.7</v>
      </c>
      <c r="F329" s="1">
        <v>405</v>
      </c>
      <c r="G329" s="1">
        <v>394.4</v>
      </c>
      <c r="H329" s="1">
        <v>394.75</v>
      </c>
      <c r="I329" s="1">
        <v>395.55</v>
      </c>
      <c r="J329" s="1">
        <v>399.85</v>
      </c>
      <c r="K329" s="1">
        <v>16572948</v>
      </c>
      <c r="L329" s="1">
        <v>6626740084.1999998</v>
      </c>
      <c r="M329" s="1">
        <v>190606</v>
      </c>
      <c r="N329" s="3">
        <f>IF(ISERR(LN(Table1514[[#This Row],[Close Price]]/I328)),"-",LN(Table1514[[#This Row],[Close Price]]/I328))</f>
        <v>-2.9763731213512022E-2</v>
      </c>
    </row>
    <row r="330" spans="1:14" x14ac:dyDescent="0.3">
      <c r="A330" s="1" t="s">
        <v>35</v>
      </c>
      <c r="B330" s="1" t="s">
        <v>14</v>
      </c>
      <c r="C330" s="2">
        <v>43588</v>
      </c>
      <c r="D330" s="1">
        <v>395.55</v>
      </c>
      <c r="E330" s="1">
        <v>397.15</v>
      </c>
      <c r="F330" s="1">
        <v>405.2</v>
      </c>
      <c r="G330" s="1">
        <v>394.7</v>
      </c>
      <c r="H330" s="1">
        <v>402.75</v>
      </c>
      <c r="I330" s="1">
        <v>401.8</v>
      </c>
      <c r="J330" s="1">
        <v>400.66</v>
      </c>
      <c r="K330" s="1">
        <v>24431248</v>
      </c>
      <c r="L330" s="1">
        <v>9788606916.7000008</v>
      </c>
      <c r="M330" s="1">
        <v>212947</v>
      </c>
      <c r="N330" s="3">
        <f>IF(ISERR(LN(Table1514[[#This Row],[Close Price]]/I329)),"-",LN(Table1514[[#This Row],[Close Price]]/I329))</f>
        <v>1.5677250913428697E-2</v>
      </c>
    </row>
    <row r="331" spans="1:14" x14ac:dyDescent="0.3">
      <c r="A331" s="1" t="s">
        <v>35</v>
      </c>
      <c r="B331" s="1" t="s">
        <v>14</v>
      </c>
      <c r="C331" s="2">
        <v>43591</v>
      </c>
      <c r="D331" s="1">
        <v>401.8</v>
      </c>
      <c r="E331" s="1">
        <v>396.5</v>
      </c>
      <c r="F331" s="1">
        <v>404.9</v>
      </c>
      <c r="G331" s="1">
        <v>394.65</v>
      </c>
      <c r="H331" s="1">
        <v>401.8</v>
      </c>
      <c r="I331" s="1">
        <v>401.3</v>
      </c>
      <c r="J331" s="1">
        <v>400.54</v>
      </c>
      <c r="K331" s="1">
        <v>20751521</v>
      </c>
      <c r="L331" s="1">
        <v>8311728382.8999996</v>
      </c>
      <c r="M331" s="1">
        <v>158585</v>
      </c>
      <c r="N331" s="3">
        <f>IF(ISERR(LN(Table1514[[#This Row],[Close Price]]/I330)),"-",LN(Table1514[[#This Row],[Close Price]]/I330))</f>
        <v>-1.2451751079629566E-3</v>
      </c>
    </row>
    <row r="332" spans="1:14" x14ac:dyDescent="0.3">
      <c r="A332" s="1" t="s">
        <v>35</v>
      </c>
      <c r="B332" s="1" t="s">
        <v>14</v>
      </c>
      <c r="C332" s="2">
        <v>43592</v>
      </c>
      <c r="D332" s="1">
        <v>401.3</v>
      </c>
      <c r="E332" s="1">
        <v>398</v>
      </c>
      <c r="F332" s="1">
        <v>407.35</v>
      </c>
      <c r="G332" s="1">
        <v>384.3</v>
      </c>
      <c r="H332" s="1">
        <v>386.2</v>
      </c>
      <c r="I332" s="1">
        <v>386.5</v>
      </c>
      <c r="J332" s="1">
        <v>397.17</v>
      </c>
      <c r="K332" s="1">
        <v>41519416</v>
      </c>
      <c r="L332" s="1">
        <v>16490179115.4</v>
      </c>
      <c r="M332" s="1">
        <v>279913</v>
      </c>
      <c r="N332" s="3">
        <f>IF(ISERR(LN(Table1514[[#This Row],[Close Price]]/I331)),"-",LN(Table1514[[#This Row],[Close Price]]/I331))</f>
        <v>-3.7577409245394384E-2</v>
      </c>
    </row>
    <row r="333" spans="1:14" x14ac:dyDescent="0.3">
      <c r="A333" s="1" t="s">
        <v>35</v>
      </c>
      <c r="B333" s="1" t="s">
        <v>14</v>
      </c>
      <c r="C333" s="2">
        <v>43593</v>
      </c>
      <c r="D333" s="1">
        <v>386.5</v>
      </c>
      <c r="E333" s="1">
        <v>386.3</v>
      </c>
      <c r="F333" s="1">
        <v>390</v>
      </c>
      <c r="G333" s="1">
        <v>380.1</v>
      </c>
      <c r="H333" s="1">
        <v>382.4</v>
      </c>
      <c r="I333" s="1">
        <v>382.2</v>
      </c>
      <c r="J333" s="1">
        <v>384.93</v>
      </c>
      <c r="K333" s="1">
        <v>22509400</v>
      </c>
      <c r="L333" s="1">
        <v>8664635645.5</v>
      </c>
      <c r="M333" s="1">
        <v>220402</v>
      </c>
      <c r="N333" s="3">
        <f>IF(ISERR(LN(Table1514[[#This Row],[Close Price]]/I332)),"-",LN(Table1514[[#This Row],[Close Price]]/I332))</f>
        <v>-1.1187836221303982E-2</v>
      </c>
    </row>
    <row r="334" spans="1:14" x14ac:dyDescent="0.3">
      <c r="A334" s="1" t="s">
        <v>35</v>
      </c>
      <c r="B334" s="1" t="s">
        <v>14</v>
      </c>
      <c r="C334" s="2">
        <v>43594</v>
      </c>
      <c r="D334" s="1">
        <v>382.2</v>
      </c>
      <c r="E334" s="1">
        <v>380.95</v>
      </c>
      <c r="F334" s="1">
        <v>385.7</v>
      </c>
      <c r="G334" s="1">
        <v>377.55</v>
      </c>
      <c r="H334" s="1">
        <v>382</v>
      </c>
      <c r="I334" s="1">
        <v>381.4</v>
      </c>
      <c r="J334" s="1">
        <v>382.09</v>
      </c>
      <c r="K334" s="1">
        <v>19739885</v>
      </c>
      <c r="L334" s="1">
        <v>7542390728.75</v>
      </c>
      <c r="M334" s="1">
        <v>252857</v>
      </c>
      <c r="N334" s="3">
        <f>IF(ISERR(LN(Table1514[[#This Row],[Close Price]]/I333)),"-",LN(Table1514[[#This Row],[Close Price]]/I333))</f>
        <v>-2.095338639853948E-3</v>
      </c>
    </row>
    <row r="335" spans="1:14" x14ac:dyDescent="0.3">
      <c r="A335" s="1" t="s">
        <v>35</v>
      </c>
      <c r="B335" s="1" t="s">
        <v>14</v>
      </c>
      <c r="C335" s="2">
        <v>43595</v>
      </c>
      <c r="D335" s="1">
        <v>381.4</v>
      </c>
      <c r="E335" s="1">
        <v>383.5</v>
      </c>
      <c r="F335" s="1">
        <v>389.2</v>
      </c>
      <c r="G335" s="1">
        <v>382.25</v>
      </c>
      <c r="H335" s="1">
        <v>383.65</v>
      </c>
      <c r="I335" s="1">
        <v>385.1</v>
      </c>
      <c r="J335" s="1">
        <v>385.98</v>
      </c>
      <c r="K335" s="1">
        <v>18361701</v>
      </c>
      <c r="L335" s="1">
        <v>7087276209.6000004</v>
      </c>
      <c r="M335" s="1">
        <v>147926</v>
      </c>
      <c r="N335" s="3">
        <f>IF(ISERR(LN(Table1514[[#This Row],[Close Price]]/I334)),"-",LN(Table1514[[#This Row],[Close Price]]/I334))</f>
        <v>9.6543476545446899E-3</v>
      </c>
    </row>
    <row r="336" spans="1:14" x14ac:dyDescent="0.3">
      <c r="A336" s="1" t="s">
        <v>35</v>
      </c>
      <c r="B336" s="1" t="s">
        <v>14</v>
      </c>
      <c r="C336" s="2">
        <v>43598</v>
      </c>
      <c r="D336" s="1">
        <v>385.1</v>
      </c>
      <c r="E336" s="1">
        <v>385</v>
      </c>
      <c r="F336" s="1">
        <v>385.75</v>
      </c>
      <c r="G336" s="1">
        <v>375.25</v>
      </c>
      <c r="H336" s="1">
        <v>377.4</v>
      </c>
      <c r="I336" s="1">
        <v>376.3</v>
      </c>
      <c r="J336" s="1">
        <v>380.82</v>
      </c>
      <c r="K336" s="1">
        <v>13828080</v>
      </c>
      <c r="L336" s="1">
        <v>5266051878.6999998</v>
      </c>
      <c r="M336" s="1">
        <v>140044</v>
      </c>
      <c r="N336" s="3">
        <f>IF(ISERR(LN(Table1514[[#This Row],[Close Price]]/I335)),"-",LN(Table1514[[#This Row],[Close Price]]/I335))</f>
        <v>-2.3116343221471696E-2</v>
      </c>
    </row>
    <row r="337" spans="1:14" x14ac:dyDescent="0.3">
      <c r="A337" s="1" t="s">
        <v>35</v>
      </c>
      <c r="B337" s="1" t="s">
        <v>14</v>
      </c>
      <c r="C337" s="2">
        <v>43599</v>
      </c>
      <c r="D337" s="1">
        <v>376.3</v>
      </c>
      <c r="E337" s="1">
        <v>378.1</v>
      </c>
      <c r="F337" s="1">
        <v>386.75</v>
      </c>
      <c r="G337" s="1">
        <v>376.5</v>
      </c>
      <c r="H337" s="1">
        <v>381.5</v>
      </c>
      <c r="I337" s="1">
        <v>380.4</v>
      </c>
      <c r="J337" s="1">
        <v>382.41</v>
      </c>
      <c r="K337" s="1">
        <v>21481226</v>
      </c>
      <c r="L337" s="1">
        <v>8214663938.3000002</v>
      </c>
      <c r="M337" s="1">
        <v>181017</v>
      </c>
      <c r="N337" s="3">
        <f>IF(ISERR(LN(Table1514[[#This Row],[Close Price]]/I336)),"-",LN(Table1514[[#This Row],[Close Price]]/I336))</f>
        <v>1.0836633071843568E-2</v>
      </c>
    </row>
    <row r="338" spans="1:14" x14ac:dyDescent="0.3">
      <c r="A338" s="1" t="s">
        <v>35</v>
      </c>
      <c r="B338" s="1" t="s">
        <v>14</v>
      </c>
      <c r="C338" s="2">
        <v>43600</v>
      </c>
      <c r="D338" s="1">
        <v>380.4</v>
      </c>
      <c r="E338" s="1">
        <v>382.35</v>
      </c>
      <c r="F338" s="1">
        <v>384.5</v>
      </c>
      <c r="G338" s="1">
        <v>375.8</v>
      </c>
      <c r="H338" s="1">
        <v>376.8</v>
      </c>
      <c r="I338" s="1">
        <v>377.05</v>
      </c>
      <c r="J338" s="1">
        <v>381.46</v>
      </c>
      <c r="K338" s="1">
        <v>16183425</v>
      </c>
      <c r="L338" s="1">
        <v>6173380127.75</v>
      </c>
      <c r="M338" s="1">
        <v>150965</v>
      </c>
      <c r="N338" s="3">
        <f>IF(ISERR(LN(Table1514[[#This Row],[Close Price]]/I337)),"-",LN(Table1514[[#This Row],[Close Price]]/I337))</f>
        <v>-8.8455260225791584E-3</v>
      </c>
    </row>
    <row r="339" spans="1:14" x14ac:dyDescent="0.3">
      <c r="A339" s="1" t="s">
        <v>35</v>
      </c>
      <c r="B339" s="1" t="s">
        <v>14</v>
      </c>
      <c r="C339" s="2">
        <v>43601</v>
      </c>
      <c r="D339" s="1">
        <v>377.05</v>
      </c>
      <c r="E339" s="1">
        <v>379</v>
      </c>
      <c r="F339" s="1">
        <v>385</v>
      </c>
      <c r="G339" s="1">
        <v>377.55</v>
      </c>
      <c r="H339" s="1">
        <v>382.95</v>
      </c>
      <c r="I339" s="1">
        <v>382.5</v>
      </c>
      <c r="J339" s="1">
        <v>380.92</v>
      </c>
      <c r="K339" s="1">
        <v>13430281</v>
      </c>
      <c r="L339" s="1">
        <v>5115876985.6000004</v>
      </c>
      <c r="M339" s="1">
        <v>105722</v>
      </c>
      <c r="N339" s="3">
        <f>IF(ISERR(LN(Table1514[[#This Row],[Close Price]]/I338)),"-",LN(Table1514[[#This Row],[Close Price]]/I338))</f>
        <v>1.4350848617934417E-2</v>
      </c>
    </row>
    <row r="340" spans="1:14" x14ac:dyDescent="0.3">
      <c r="A340" s="1" t="s">
        <v>35</v>
      </c>
      <c r="B340" s="1" t="s">
        <v>14</v>
      </c>
      <c r="C340" s="2">
        <v>43602</v>
      </c>
      <c r="D340" s="1">
        <v>382.5</v>
      </c>
      <c r="E340" s="1">
        <v>381.2</v>
      </c>
      <c r="F340" s="1">
        <v>392</v>
      </c>
      <c r="G340" s="1">
        <v>380.75</v>
      </c>
      <c r="H340" s="1">
        <v>391.15</v>
      </c>
      <c r="I340" s="1">
        <v>389.7</v>
      </c>
      <c r="J340" s="1">
        <v>386.58</v>
      </c>
      <c r="K340" s="1">
        <v>19096980</v>
      </c>
      <c r="L340" s="1">
        <v>7382538891.4499998</v>
      </c>
      <c r="M340" s="1">
        <v>215267</v>
      </c>
      <c r="N340" s="3">
        <f>IF(ISERR(LN(Table1514[[#This Row],[Close Price]]/I339)),"-",LN(Table1514[[#This Row],[Close Price]]/I339))</f>
        <v>1.8648559078072995E-2</v>
      </c>
    </row>
    <row r="341" spans="1:14" x14ac:dyDescent="0.3">
      <c r="A341" s="1" t="s">
        <v>35</v>
      </c>
      <c r="B341" s="1" t="s">
        <v>14</v>
      </c>
      <c r="C341" s="2">
        <v>43605</v>
      </c>
      <c r="D341" s="1">
        <v>389.7</v>
      </c>
      <c r="E341" s="1">
        <v>405.25</v>
      </c>
      <c r="F341" s="1">
        <v>414</v>
      </c>
      <c r="G341" s="1">
        <v>402</v>
      </c>
      <c r="H341" s="1">
        <v>408.25</v>
      </c>
      <c r="I341" s="1">
        <v>407.7</v>
      </c>
      <c r="J341" s="1">
        <v>409.17</v>
      </c>
      <c r="K341" s="1">
        <v>33350816</v>
      </c>
      <c r="L341" s="1">
        <v>13646075945.6</v>
      </c>
      <c r="M341" s="1">
        <v>259299</v>
      </c>
      <c r="N341" s="3">
        <f>IF(ISERR(LN(Table1514[[#This Row],[Close Price]]/I340)),"-",LN(Table1514[[#This Row],[Close Price]]/I340))</f>
        <v>4.5154397480544187E-2</v>
      </c>
    </row>
    <row r="342" spans="1:14" x14ac:dyDescent="0.3">
      <c r="A342" s="1" t="s">
        <v>35</v>
      </c>
      <c r="B342" s="1" t="s">
        <v>14</v>
      </c>
      <c r="C342" s="2">
        <v>43606</v>
      </c>
      <c r="D342" s="1">
        <v>407.7</v>
      </c>
      <c r="E342" s="1">
        <v>408.6</v>
      </c>
      <c r="F342" s="1">
        <v>410.8</v>
      </c>
      <c r="G342" s="1">
        <v>397.6</v>
      </c>
      <c r="H342" s="1">
        <v>400.3</v>
      </c>
      <c r="I342" s="1">
        <v>400.15</v>
      </c>
      <c r="J342" s="1">
        <v>404.16</v>
      </c>
      <c r="K342" s="1">
        <v>18286421</v>
      </c>
      <c r="L342" s="1">
        <v>7390653909.1499996</v>
      </c>
      <c r="M342" s="1">
        <v>163681</v>
      </c>
      <c r="N342" s="3">
        <f>IF(ISERR(LN(Table1514[[#This Row],[Close Price]]/I341)),"-",LN(Table1514[[#This Row],[Close Price]]/I341))</f>
        <v>-1.8692133012152633E-2</v>
      </c>
    </row>
    <row r="343" spans="1:14" x14ac:dyDescent="0.3">
      <c r="A343" s="1" t="s">
        <v>35</v>
      </c>
      <c r="B343" s="1" t="s">
        <v>14</v>
      </c>
      <c r="C343" s="2">
        <v>43607</v>
      </c>
      <c r="D343" s="1">
        <v>400.15</v>
      </c>
      <c r="E343" s="1">
        <v>403</v>
      </c>
      <c r="F343" s="1">
        <v>408.4</v>
      </c>
      <c r="G343" s="1">
        <v>401.55</v>
      </c>
      <c r="H343" s="1">
        <v>405.4</v>
      </c>
      <c r="I343" s="1">
        <v>405.35</v>
      </c>
      <c r="J343" s="1">
        <v>406.02</v>
      </c>
      <c r="K343" s="1">
        <v>15370847</v>
      </c>
      <c r="L343" s="1">
        <v>6240850925.6499996</v>
      </c>
      <c r="M343" s="1">
        <v>158227</v>
      </c>
      <c r="N343" s="3">
        <f>IF(ISERR(LN(Table1514[[#This Row],[Close Price]]/I342)),"-",LN(Table1514[[#This Row],[Close Price]]/I342))</f>
        <v>1.2911414620661026E-2</v>
      </c>
    </row>
    <row r="344" spans="1:14" x14ac:dyDescent="0.3">
      <c r="A344" s="1" t="s">
        <v>35</v>
      </c>
      <c r="B344" s="1" t="s">
        <v>14</v>
      </c>
      <c r="C344" s="2">
        <v>43608</v>
      </c>
      <c r="D344" s="1">
        <v>405.35</v>
      </c>
      <c r="E344" s="1">
        <v>414</v>
      </c>
      <c r="F344" s="1">
        <v>427.95</v>
      </c>
      <c r="G344" s="1">
        <v>407.4</v>
      </c>
      <c r="H344" s="1">
        <v>411.5</v>
      </c>
      <c r="I344" s="1">
        <v>410.85</v>
      </c>
      <c r="J344" s="1">
        <v>417.39</v>
      </c>
      <c r="K344" s="1">
        <v>43279956</v>
      </c>
      <c r="L344" s="1">
        <v>18064470981.549999</v>
      </c>
      <c r="M344" s="1">
        <v>298790</v>
      </c>
      <c r="N344" s="3">
        <f>IF(ISERR(LN(Table1514[[#This Row],[Close Price]]/I343)),"-",LN(Table1514[[#This Row],[Close Price]]/I343))</f>
        <v>1.3477292943480641E-2</v>
      </c>
    </row>
    <row r="345" spans="1:14" x14ac:dyDescent="0.3">
      <c r="A345" s="1" t="s">
        <v>35</v>
      </c>
      <c r="B345" s="1" t="s">
        <v>14</v>
      </c>
      <c r="C345" s="2">
        <v>43609</v>
      </c>
      <c r="D345" s="1">
        <v>410.85</v>
      </c>
      <c r="E345" s="1">
        <v>415.5</v>
      </c>
      <c r="F345" s="1">
        <v>433.55</v>
      </c>
      <c r="G345" s="1">
        <v>412.65</v>
      </c>
      <c r="H345" s="1">
        <v>432.5</v>
      </c>
      <c r="I345" s="1">
        <v>431.75</v>
      </c>
      <c r="J345" s="1">
        <v>424.41</v>
      </c>
      <c r="K345" s="1">
        <v>37708344</v>
      </c>
      <c r="L345" s="1">
        <v>16003750690.450001</v>
      </c>
      <c r="M345" s="1">
        <v>229368</v>
      </c>
      <c r="N345" s="3">
        <f>IF(ISERR(LN(Table1514[[#This Row],[Close Price]]/I344)),"-",LN(Table1514[[#This Row],[Close Price]]/I344))</f>
        <v>4.9618532649591096E-2</v>
      </c>
    </row>
    <row r="346" spans="1:14" x14ac:dyDescent="0.3">
      <c r="A346" s="1" t="s">
        <v>35</v>
      </c>
      <c r="B346" s="1" t="s">
        <v>14</v>
      </c>
      <c r="C346" s="2">
        <v>43612</v>
      </c>
      <c r="D346" s="1">
        <v>431.75</v>
      </c>
      <c r="E346" s="1">
        <v>432.25</v>
      </c>
      <c r="F346" s="1">
        <v>438.8</v>
      </c>
      <c r="G346" s="1">
        <v>429.65</v>
      </c>
      <c r="H346" s="1">
        <v>435.05</v>
      </c>
      <c r="I346" s="1">
        <v>435.5</v>
      </c>
      <c r="J346" s="1">
        <v>433.75</v>
      </c>
      <c r="K346" s="1">
        <v>23397222</v>
      </c>
      <c r="L346" s="1">
        <v>10148567219.200001</v>
      </c>
      <c r="M346" s="1">
        <v>179032</v>
      </c>
      <c r="N346" s="3">
        <f>IF(ISERR(LN(Table1514[[#This Row],[Close Price]]/I345)),"-",LN(Table1514[[#This Row],[Close Price]]/I345))</f>
        <v>8.6480792657694216E-3</v>
      </c>
    </row>
    <row r="347" spans="1:14" x14ac:dyDescent="0.3">
      <c r="A347" s="1" t="s">
        <v>35</v>
      </c>
      <c r="B347" s="1" t="s">
        <v>14</v>
      </c>
      <c r="C347" s="2">
        <v>43613</v>
      </c>
      <c r="D347" s="1">
        <v>435.5</v>
      </c>
      <c r="E347" s="1">
        <v>435.05</v>
      </c>
      <c r="F347" s="1">
        <v>439.2</v>
      </c>
      <c r="G347" s="1">
        <v>428.1</v>
      </c>
      <c r="H347" s="1">
        <v>437</v>
      </c>
      <c r="I347" s="1">
        <v>434.3</v>
      </c>
      <c r="J347" s="1">
        <v>433.06</v>
      </c>
      <c r="K347" s="1">
        <v>23389724</v>
      </c>
      <c r="L347" s="1">
        <v>10129200998.6</v>
      </c>
      <c r="M347" s="1">
        <v>186290</v>
      </c>
      <c r="N347" s="3">
        <f>IF(ISERR(LN(Table1514[[#This Row],[Close Price]]/I346)),"-",LN(Table1514[[#This Row],[Close Price]]/I346))</f>
        <v>-2.7592567517812647E-3</v>
      </c>
    </row>
    <row r="348" spans="1:14" x14ac:dyDescent="0.3">
      <c r="A348" s="1" t="s">
        <v>35</v>
      </c>
      <c r="B348" s="1" t="s">
        <v>14</v>
      </c>
      <c r="C348" s="2">
        <v>43614</v>
      </c>
      <c r="D348" s="1">
        <v>434.3</v>
      </c>
      <c r="E348" s="1">
        <v>428.6</v>
      </c>
      <c r="F348" s="1">
        <v>430.45</v>
      </c>
      <c r="G348" s="1">
        <v>422.1</v>
      </c>
      <c r="H348" s="1">
        <v>423.5</v>
      </c>
      <c r="I348" s="1">
        <v>423.3</v>
      </c>
      <c r="J348" s="1">
        <v>425.79</v>
      </c>
      <c r="K348" s="1">
        <v>22132254</v>
      </c>
      <c r="L348" s="1">
        <v>9423765484.1499996</v>
      </c>
      <c r="M348" s="1">
        <v>179051</v>
      </c>
      <c r="N348" s="3">
        <f>IF(ISERR(LN(Table1514[[#This Row],[Close Price]]/I347)),"-",LN(Table1514[[#This Row],[Close Price]]/I347))</f>
        <v>-2.5654392013898169E-2</v>
      </c>
    </row>
    <row r="349" spans="1:14" x14ac:dyDescent="0.3">
      <c r="A349" s="1" t="s">
        <v>35</v>
      </c>
      <c r="B349" s="1" t="s">
        <v>14</v>
      </c>
      <c r="C349" s="2">
        <v>43615</v>
      </c>
      <c r="D349" s="1">
        <v>423.3</v>
      </c>
      <c r="E349" s="1">
        <v>420.85</v>
      </c>
      <c r="F349" s="1">
        <v>428</v>
      </c>
      <c r="G349" s="1">
        <v>419.6</v>
      </c>
      <c r="H349" s="1">
        <v>427.95</v>
      </c>
      <c r="I349" s="1">
        <v>426.2</v>
      </c>
      <c r="J349" s="1">
        <v>424.71</v>
      </c>
      <c r="K349" s="1">
        <v>18281037</v>
      </c>
      <c r="L349" s="1">
        <v>7764104262.1000004</v>
      </c>
      <c r="M349" s="1">
        <v>135223</v>
      </c>
      <c r="N349" s="3">
        <f>IF(ISERR(LN(Table1514[[#This Row],[Close Price]]/I348)),"-",LN(Table1514[[#This Row],[Close Price]]/I348))</f>
        <v>6.8275721376387212E-3</v>
      </c>
    </row>
    <row r="350" spans="1:14" x14ac:dyDescent="0.3">
      <c r="A350" s="1" t="s">
        <v>35</v>
      </c>
      <c r="B350" s="1" t="s">
        <v>14</v>
      </c>
      <c r="C350" s="2">
        <v>43616</v>
      </c>
      <c r="D350" s="1">
        <v>426.2</v>
      </c>
      <c r="E350" s="1">
        <v>427</v>
      </c>
      <c r="F350" s="1">
        <v>430.2</v>
      </c>
      <c r="G350" s="1">
        <v>414.3</v>
      </c>
      <c r="H350" s="1">
        <v>421.6</v>
      </c>
      <c r="I350" s="1">
        <v>423.7</v>
      </c>
      <c r="J350" s="1">
        <v>424.04</v>
      </c>
      <c r="K350" s="1">
        <v>24644955</v>
      </c>
      <c r="L350" s="1">
        <v>10450423694.700001</v>
      </c>
      <c r="M350" s="1">
        <v>244210</v>
      </c>
      <c r="N350" s="3">
        <f>IF(ISERR(LN(Table1514[[#This Row],[Close Price]]/I349)),"-",LN(Table1514[[#This Row],[Close Price]]/I349))</f>
        <v>-5.8830620320032157E-3</v>
      </c>
    </row>
    <row r="351" spans="1:14" x14ac:dyDescent="0.3">
      <c r="A351" s="1" t="s">
        <v>35</v>
      </c>
      <c r="B351" s="1" t="s">
        <v>14</v>
      </c>
      <c r="C351" s="2">
        <v>43619</v>
      </c>
      <c r="D351" s="1">
        <v>423.7</v>
      </c>
      <c r="E351" s="1">
        <v>426</v>
      </c>
      <c r="F351" s="1">
        <v>426.4</v>
      </c>
      <c r="G351" s="1">
        <v>419.6</v>
      </c>
      <c r="H351" s="1">
        <v>422.85</v>
      </c>
      <c r="I351" s="1">
        <v>422.9</v>
      </c>
      <c r="J351" s="1">
        <v>423.15</v>
      </c>
      <c r="K351" s="1">
        <v>17125380</v>
      </c>
      <c r="L351" s="1">
        <v>7246549134.6000004</v>
      </c>
      <c r="M351" s="1">
        <v>224891</v>
      </c>
      <c r="N351" s="3">
        <f>IF(ISERR(LN(Table1514[[#This Row],[Close Price]]/I350)),"-",LN(Table1514[[#This Row],[Close Price]]/I350))</f>
        <v>-1.8899131540707139E-3</v>
      </c>
    </row>
    <row r="352" spans="1:14" x14ac:dyDescent="0.3">
      <c r="A352" s="1" t="s">
        <v>35</v>
      </c>
      <c r="B352" s="1" t="s">
        <v>14</v>
      </c>
      <c r="C352" s="2">
        <v>43620</v>
      </c>
      <c r="D352" s="1">
        <v>422.9</v>
      </c>
      <c r="E352" s="1">
        <v>417.7</v>
      </c>
      <c r="F352" s="1">
        <v>422.75</v>
      </c>
      <c r="G352" s="1">
        <v>417.5</v>
      </c>
      <c r="H352" s="1">
        <v>419</v>
      </c>
      <c r="I352" s="1">
        <v>419.1</v>
      </c>
      <c r="J352" s="1">
        <v>420</v>
      </c>
      <c r="K352" s="1">
        <v>14514451</v>
      </c>
      <c r="L352" s="1">
        <v>6096070587.8999996</v>
      </c>
      <c r="M352" s="1">
        <v>113081</v>
      </c>
      <c r="N352" s="3">
        <f>IF(ISERR(LN(Table1514[[#This Row],[Close Price]]/I351)),"-",LN(Table1514[[#This Row],[Close Price]]/I351))</f>
        <v>-9.0261895474170097E-3</v>
      </c>
    </row>
    <row r="353" spans="1:14" x14ac:dyDescent="0.3">
      <c r="A353" s="1" t="s">
        <v>35</v>
      </c>
      <c r="B353" s="1" t="s">
        <v>14</v>
      </c>
      <c r="C353" s="2">
        <v>43622</v>
      </c>
      <c r="D353" s="1">
        <v>419.1</v>
      </c>
      <c r="E353" s="1">
        <v>417.4</v>
      </c>
      <c r="F353" s="1">
        <v>417.85</v>
      </c>
      <c r="G353" s="1">
        <v>410.35</v>
      </c>
      <c r="H353" s="1">
        <v>411.3</v>
      </c>
      <c r="I353" s="1">
        <v>411.55</v>
      </c>
      <c r="J353" s="1">
        <v>414.37</v>
      </c>
      <c r="K353" s="1">
        <v>17762399</v>
      </c>
      <c r="L353" s="1">
        <v>7360203167.8500004</v>
      </c>
      <c r="M353" s="1">
        <v>157316</v>
      </c>
      <c r="N353" s="3">
        <f>IF(ISERR(LN(Table1514[[#This Row],[Close Price]]/I352)),"-",LN(Table1514[[#This Row],[Close Price]]/I352))</f>
        <v>-1.8179035512372915E-2</v>
      </c>
    </row>
    <row r="354" spans="1:14" x14ac:dyDescent="0.3">
      <c r="A354" s="1" t="s">
        <v>35</v>
      </c>
      <c r="B354" s="1" t="s">
        <v>14</v>
      </c>
      <c r="C354" s="2">
        <v>43623</v>
      </c>
      <c r="D354" s="1">
        <v>411.55</v>
      </c>
      <c r="E354" s="1">
        <v>413.5</v>
      </c>
      <c r="F354" s="1">
        <v>418.95</v>
      </c>
      <c r="G354" s="1">
        <v>407.9</v>
      </c>
      <c r="H354" s="1">
        <v>417.45</v>
      </c>
      <c r="I354" s="1">
        <v>416.6</v>
      </c>
      <c r="J354" s="1">
        <v>414.74</v>
      </c>
      <c r="K354" s="1">
        <v>14107696</v>
      </c>
      <c r="L354" s="1">
        <v>5851027471.25</v>
      </c>
      <c r="M354" s="1">
        <v>147237</v>
      </c>
      <c r="N354" s="3">
        <f>IF(ISERR(LN(Table1514[[#This Row],[Close Price]]/I353)),"-",LN(Table1514[[#This Row],[Close Price]]/I353))</f>
        <v>1.2196009408218744E-2</v>
      </c>
    </row>
    <row r="355" spans="1:14" x14ac:dyDescent="0.3">
      <c r="A355" s="1" t="s">
        <v>35</v>
      </c>
      <c r="B355" s="1" t="s">
        <v>14</v>
      </c>
      <c r="C355" s="2">
        <v>43626</v>
      </c>
      <c r="D355" s="1">
        <v>416.6</v>
      </c>
      <c r="E355" s="1">
        <v>418.9</v>
      </c>
      <c r="F355" s="1">
        <v>422.75</v>
      </c>
      <c r="G355" s="1">
        <v>413</v>
      </c>
      <c r="H355" s="1">
        <v>416.1</v>
      </c>
      <c r="I355" s="1">
        <v>416.1</v>
      </c>
      <c r="J355" s="1">
        <v>417.03</v>
      </c>
      <c r="K355" s="1">
        <v>13074522</v>
      </c>
      <c r="L355" s="1">
        <v>5452431738.3999996</v>
      </c>
      <c r="M355" s="1">
        <v>148593</v>
      </c>
      <c r="N355" s="3">
        <f>IF(ISERR(LN(Table1514[[#This Row],[Close Price]]/I354)),"-",LN(Table1514[[#This Row],[Close Price]]/I354))</f>
        <v>-1.2009128379760737E-3</v>
      </c>
    </row>
    <row r="356" spans="1:14" x14ac:dyDescent="0.3">
      <c r="A356" s="1" t="s">
        <v>35</v>
      </c>
      <c r="B356" s="1" t="s">
        <v>14</v>
      </c>
      <c r="C356" s="2">
        <v>43627</v>
      </c>
      <c r="D356" s="1">
        <v>416.1</v>
      </c>
      <c r="E356" s="1">
        <v>418.45</v>
      </c>
      <c r="F356" s="1">
        <v>423.7</v>
      </c>
      <c r="G356" s="1">
        <v>413.05</v>
      </c>
      <c r="H356" s="1">
        <v>422</v>
      </c>
      <c r="I356" s="1">
        <v>421.35</v>
      </c>
      <c r="J356" s="1">
        <v>419.85</v>
      </c>
      <c r="K356" s="1">
        <v>10939138</v>
      </c>
      <c r="L356" s="1">
        <v>4592812523.1999998</v>
      </c>
      <c r="M356" s="1">
        <v>111196</v>
      </c>
      <c r="N356" s="3">
        <f>IF(ISERR(LN(Table1514[[#This Row],[Close Price]]/I355)),"-",LN(Table1514[[#This Row],[Close Price]]/I355))</f>
        <v>1.2538226229466796E-2</v>
      </c>
    </row>
    <row r="357" spans="1:14" x14ac:dyDescent="0.3">
      <c r="A357" s="1" t="s">
        <v>35</v>
      </c>
      <c r="B357" s="1" t="s">
        <v>14</v>
      </c>
      <c r="C357" s="2">
        <v>43628</v>
      </c>
      <c r="D357" s="1">
        <v>421.35</v>
      </c>
      <c r="E357" s="1">
        <v>422</v>
      </c>
      <c r="F357" s="1">
        <v>422</v>
      </c>
      <c r="G357" s="1">
        <v>414.8</v>
      </c>
      <c r="H357" s="1">
        <v>418.6</v>
      </c>
      <c r="I357" s="1">
        <v>418</v>
      </c>
      <c r="J357" s="1">
        <v>417.27</v>
      </c>
      <c r="K357" s="1">
        <v>11136959</v>
      </c>
      <c r="L357" s="1">
        <v>4647163886.75</v>
      </c>
      <c r="M357" s="1">
        <v>96797</v>
      </c>
      <c r="N357" s="3">
        <f>IF(ISERR(LN(Table1514[[#This Row],[Close Price]]/I356)),"-",LN(Table1514[[#This Row],[Close Price]]/I356))</f>
        <v>-7.982409693606125E-3</v>
      </c>
    </row>
    <row r="358" spans="1:14" x14ac:dyDescent="0.3">
      <c r="A358" s="1" t="s">
        <v>35</v>
      </c>
      <c r="B358" s="1" t="s">
        <v>14</v>
      </c>
      <c r="C358" s="2">
        <v>43629</v>
      </c>
      <c r="D358" s="1">
        <v>418</v>
      </c>
      <c r="E358" s="1">
        <v>416.7</v>
      </c>
      <c r="F358" s="1">
        <v>422.3</v>
      </c>
      <c r="G358" s="1">
        <v>415.3</v>
      </c>
      <c r="H358" s="1">
        <v>420.15</v>
      </c>
      <c r="I358" s="1">
        <v>419.6</v>
      </c>
      <c r="J358" s="1">
        <v>418.62</v>
      </c>
      <c r="K358" s="1">
        <v>12164077</v>
      </c>
      <c r="L358" s="1">
        <v>5092118754.1499996</v>
      </c>
      <c r="M358" s="1">
        <v>126343</v>
      </c>
      <c r="N358" s="3">
        <f>IF(ISERR(LN(Table1514[[#This Row],[Close Price]]/I357)),"-",LN(Table1514[[#This Row],[Close Price]]/I357))</f>
        <v>3.8204439973859492E-3</v>
      </c>
    </row>
    <row r="359" spans="1:14" x14ac:dyDescent="0.3">
      <c r="A359" s="1" t="s">
        <v>35</v>
      </c>
      <c r="B359" s="1" t="s">
        <v>14</v>
      </c>
      <c r="C359" s="2">
        <v>43630</v>
      </c>
      <c r="D359" s="1">
        <v>419.6</v>
      </c>
      <c r="E359" s="1">
        <v>420.3</v>
      </c>
      <c r="F359" s="1">
        <v>422</v>
      </c>
      <c r="G359" s="1">
        <v>416.1</v>
      </c>
      <c r="H359" s="1">
        <v>417.6</v>
      </c>
      <c r="I359" s="1">
        <v>417.75</v>
      </c>
      <c r="J359" s="1">
        <v>418.86</v>
      </c>
      <c r="K359" s="1">
        <v>8601256</v>
      </c>
      <c r="L359" s="1">
        <v>3602745408.5999999</v>
      </c>
      <c r="M359" s="1">
        <v>114906</v>
      </c>
      <c r="N359" s="3">
        <f>IF(ISERR(LN(Table1514[[#This Row],[Close Price]]/I358)),"-",LN(Table1514[[#This Row],[Close Price]]/I358))</f>
        <v>-4.4187090466390232E-3</v>
      </c>
    </row>
    <row r="360" spans="1:14" x14ac:dyDescent="0.3">
      <c r="A360" s="1" t="s">
        <v>35</v>
      </c>
      <c r="B360" s="1" t="s">
        <v>14</v>
      </c>
      <c r="C360" s="2">
        <v>43633</v>
      </c>
      <c r="D360" s="1">
        <v>417.75</v>
      </c>
      <c r="E360" s="1">
        <v>418.95</v>
      </c>
      <c r="F360" s="1">
        <v>419.7</v>
      </c>
      <c r="G360" s="1">
        <v>413.15</v>
      </c>
      <c r="H360" s="1">
        <v>414.8</v>
      </c>
      <c r="I360" s="1">
        <v>414.2</v>
      </c>
      <c r="J360" s="1">
        <v>415.63</v>
      </c>
      <c r="K360" s="1">
        <v>9539802</v>
      </c>
      <c r="L360" s="1">
        <v>3964982807.8499999</v>
      </c>
      <c r="M360" s="1">
        <v>83520</v>
      </c>
      <c r="N360" s="3">
        <f>IF(ISERR(LN(Table1514[[#This Row],[Close Price]]/I359)),"-",LN(Table1514[[#This Row],[Close Price]]/I359))</f>
        <v>-8.534218514019332E-3</v>
      </c>
    </row>
    <row r="361" spans="1:14" x14ac:dyDescent="0.3">
      <c r="A361" s="1" t="s">
        <v>35</v>
      </c>
      <c r="B361" s="1" t="s">
        <v>14</v>
      </c>
      <c r="C361" s="2">
        <v>43634</v>
      </c>
      <c r="D361" s="1">
        <v>414.2</v>
      </c>
      <c r="E361" s="1">
        <v>415.45</v>
      </c>
      <c r="F361" s="1">
        <v>426.05</v>
      </c>
      <c r="G361" s="1">
        <v>415.1</v>
      </c>
      <c r="H361" s="1">
        <v>422.4</v>
      </c>
      <c r="I361" s="1">
        <v>422.15</v>
      </c>
      <c r="J361" s="1">
        <v>421.58</v>
      </c>
      <c r="K361" s="1">
        <v>17761348</v>
      </c>
      <c r="L361" s="1">
        <v>7487788911.6999998</v>
      </c>
      <c r="M361" s="1">
        <v>167423</v>
      </c>
      <c r="N361" s="3">
        <f>IF(ISERR(LN(Table1514[[#This Row],[Close Price]]/I360)),"-",LN(Table1514[[#This Row],[Close Price]]/I360))</f>
        <v>1.9011752154025174E-2</v>
      </c>
    </row>
    <row r="362" spans="1:14" x14ac:dyDescent="0.3">
      <c r="A362" s="1" t="s">
        <v>35</v>
      </c>
      <c r="B362" s="1" t="s">
        <v>14</v>
      </c>
      <c r="C362" s="2">
        <v>43635</v>
      </c>
      <c r="D362" s="1">
        <v>422.15</v>
      </c>
      <c r="E362" s="1">
        <v>423.75</v>
      </c>
      <c r="F362" s="1">
        <v>426</v>
      </c>
      <c r="G362" s="1">
        <v>417.35</v>
      </c>
      <c r="H362" s="1">
        <v>421.1</v>
      </c>
      <c r="I362" s="1">
        <v>419.8</v>
      </c>
      <c r="J362" s="1">
        <v>422.34</v>
      </c>
      <c r="K362" s="1">
        <v>17010384</v>
      </c>
      <c r="L362" s="1">
        <v>7184114383.9499998</v>
      </c>
      <c r="M362" s="1">
        <v>160346</v>
      </c>
      <c r="N362" s="3">
        <f>IF(ISERR(LN(Table1514[[#This Row],[Close Price]]/I361)),"-",LN(Table1514[[#This Row],[Close Price]]/I361))</f>
        <v>-5.5822937289762868E-3</v>
      </c>
    </row>
    <row r="363" spans="1:14" x14ac:dyDescent="0.3">
      <c r="A363" s="1" t="s">
        <v>35</v>
      </c>
      <c r="B363" s="1" t="s">
        <v>14</v>
      </c>
      <c r="C363" s="2">
        <v>43636</v>
      </c>
      <c r="D363" s="1">
        <v>419.8</v>
      </c>
      <c r="E363" s="1">
        <v>419.75</v>
      </c>
      <c r="F363" s="1">
        <v>434.65</v>
      </c>
      <c r="G363" s="1">
        <v>419</v>
      </c>
      <c r="H363" s="1">
        <v>433</v>
      </c>
      <c r="I363" s="1">
        <v>433.4</v>
      </c>
      <c r="J363" s="1">
        <v>427.74</v>
      </c>
      <c r="K363" s="1">
        <v>24315929</v>
      </c>
      <c r="L363" s="1">
        <v>10400898894.450001</v>
      </c>
      <c r="M363" s="1">
        <v>234583</v>
      </c>
      <c r="N363" s="3">
        <f>IF(ISERR(LN(Table1514[[#This Row],[Close Price]]/I362)),"-",LN(Table1514[[#This Row],[Close Price]]/I362))</f>
        <v>3.1882681715725981E-2</v>
      </c>
    </row>
    <row r="364" spans="1:14" x14ac:dyDescent="0.3">
      <c r="A364" s="1" t="s">
        <v>35</v>
      </c>
      <c r="B364" s="1" t="s">
        <v>14</v>
      </c>
      <c r="C364" s="2">
        <v>43637</v>
      </c>
      <c r="D364" s="1">
        <v>433.4</v>
      </c>
      <c r="E364" s="1">
        <v>434.2</v>
      </c>
      <c r="F364" s="1">
        <v>435.2</v>
      </c>
      <c r="G364" s="1">
        <v>428.85</v>
      </c>
      <c r="H364" s="1">
        <v>431</v>
      </c>
      <c r="I364" s="1">
        <v>430.8</v>
      </c>
      <c r="J364" s="1">
        <v>431.95</v>
      </c>
      <c r="K364" s="1">
        <v>13909654</v>
      </c>
      <c r="L364" s="1">
        <v>6008334356.8500004</v>
      </c>
      <c r="M364" s="1">
        <v>112785</v>
      </c>
      <c r="N364" s="3">
        <f>IF(ISERR(LN(Table1514[[#This Row],[Close Price]]/I363)),"-",LN(Table1514[[#This Row],[Close Price]]/I363))</f>
        <v>-6.0171438200251242E-3</v>
      </c>
    </row>
    <row r="365" spans="1:14" x14ac:dyDescent="0.3">
      <c r="A365" s="1" t="s">
        <v>35</v>
      </c>
      <c r="B365" s="1" t="s">
        <v>14</v>
      </c>
      <c r="C365" s="2">
        <v>43640</v>
      </c>
      <c r="D365" s="1">
        <v>430.8</v>
      </c>
      <c r="E365" s="1">
        <v>431.45</v>
      </c>
      <c r="F365" s="1">
        <v>433.8</v>
      </c>
      <c r="G365" s="1">
        <v>428.2</v>
      </c>
      <c r="H365" s="1">
        <v>430.15</v>
      </c>
      <c r="I365" s="1">
        <v>429.45</v>
      </c>
      <c r="J365" s="1">
        <v>430.92</v>
      </c>
      <c r="K365" s="1">
        <v>8545999</v>
      </c>
      <c r="L365" s="1">
        <v>3682615225.0999999</v>
      </c>
      <c r="M365" s="1">
        <v>121147</v>
      </c>
      <c r="N365" s="3">
        <f>IF(ISERR(LN(Table1514[[#This Row],[Close Price]]/I364)),"-",LN(Table1514[[#This Row],[Close Price]]/I364))</f>
        <v>-3.1386250699998145E-3</v>
      </c>
    </row>
    <row r="366" spans="1:14" x14ac:dyDescent="0.3">
      <c r="A366" s="1" t="s">
        <v>35</v>
      </c>
      <c r="B366" s="1" t="s">
        <v>14</v>
      </c>
      <c r="C366" s="2">
        <v>43641</v>
      </c>
      <c r="D366" s="1">
        <v>429.45</v>
      </c>
      <c r="E366" s="1">
        <v>427.9</v>
      </c>
      <c r="F366" s="1">
        <v>434.8</v>
      </c>
      <c r="G366" s="1">
        <v>424.6</v>
      </c>
      <c r="H366" s="1">
        <v>433</v>
      </c>
      <c r="I366" s="1">
        <v>433.65</v>
      </c>
      <c r="J366" s="1">
        <v>429.37</v>
      </c>
      <c r="K366" s="1">
        <v>12964387</v>
      </c>
      <c r="L366" s="1">
        <v>5566569759.8500004</v>
      </c>
      <c r="M366" s="1">
        <v>109615</v>
      </c>
      <c r="N366" s="3">
        <f>IF(ISERR(LN(Table1514[[#This Row],[Close Price]]/I365)),"-",LN(Table1514[[#This Row],[Close Price]]/I365))</f>
        <v>9.7324369182310543E-3</v>
      </c>
    </row>
    <row r="367" spans="1:14" x14ac:dyDescent="0.3">
      <c r="A367" s="1" t="s">
        <v>35</v>
      </c>
      <c r="B367" s="1" t="s">
        <v>14</v>
      </c>
      <c r="C367" s="2">
        <v>43642</v>
      </c>
      <c r="D367" s="1">
        <v>433.65</v>
      </c>
      <c r="E367" s="1">
        <v>432.5</v>
      </c>
      <c r="F367" s="1">
        <v>440</v>
      </c>
      <c r="G367" s="1">
        <v>432.5</v>
      </c>
      <c r="H367" s="1">
        <v>438.2</v>
      </c>
      <c r="I367" s="1">
        <v>438.65</v>
      </c>
      <c r="J367" s="1">
        <v>437.59</v>
      </c>
      <c r="K367" s="1">
        <v>12261068</v>
      </c>
      <c r="L367" s="1">
        <v>5365262507.4499998</v>
      </c>
      <c r="M367" s="1">
        <v>110991</v>
      </c>
      <c r="N367" s="3">
        <f>IF(ISERR(LN(Table1514[[#This Row],[Close Price]]/I366)),"-",LN(Table1514[[#This Row],[Close Price]]/I366))</f>
        <v>1.146407144392805E-2</v>
      </c>
    </row>
    <row r="368" spans="1:14" x14ac:dyDescent="0.3">
      <c r="A368" s="1" t="s">
        <v>35</v>
      </c>
      <c r="B368" s="1" t="s">
        <v>14</v>
      </c>
      <c r="C368" s="2">
        <v>43643</v>
      </c>
      <c r="D368" s="1">
        <v>438.65</v>
      </c>
      <c r="E368" s="1">
        <v>438</v>
      </c>
      <c r="F368" s="1">
        <v>443.9</v>
      </c>
      <c r="G368" s="1">
        <v>437.6</v>
      </c>
      <c r="H368" s="1">
        <v>439.3</v>
      </c>
      <c r="I368" s="1">
        <v>440.95</v>
      </c>
      <c r="J368" s="1">
        <v>441.05</v>
      </c>
      <c r="K368" s="1">
        <v>18787957</v>
      </c>
      <c r="L368" s="1">
        <v>8286503742.3000002</v>
      </c>
      <c r="M368" s="1">
        <v>112986</v>
      </c>
      <c r="N368" s="3">
        <f>IF(ISERR(LN(Table1514[[#This Row],[Close Price]]/I367)),"-",LN(Table1514[[#This Row],[Close Price]]/I367))</f>
        <v>5.2296617597968756E-3</v>
      </c>
    </row>
    <row r="369" spans="1:14" x14ac:dyDescent="0.3">
      <c r="A369" s="1" t="s">
        <v>35</v>
      </c>
      <c r="B369" s="1" t="s">
        <v>14</v>
      </c>
      <c r="C369" s="2">
        <v>43644</v>
      </c>
      <c r="D369" s="1">
        <v>440.95</v>
      </c>
      <c r="E369" s="1">
        <v>439.5</v>
      </c>
      <c r="F369" s="1">
        <v>440.5</v>
      </c>
      <c r="G369" s="1">
        <v>433.6</v>
      </c>
      <c r="H369" s="1">
        <v>436.7</v>
      </c>
      <c r="I369" s="1">
        <v>437.1</v>
      </c>
      <c r="J369" s="1">
        <v>437.24</v>
      </c>
      <c r="K369" s="1">
        <v>13459208</v>
      </c>
      <c r="L369" s="1">
        <v>5884939193.8999996</v>
      </c>
      <c r="M369" s="1">
        <v>124084</v>
      </c>
      <c r="N369" s="3">
        <f>IF(ISERR(LN(Table1514[[#This Row],[Close Price]]/I368)),"-",LN(Table1514[[#This Row],[Close Price]]/I368))</f>
        <v>-8.769488464920908E-3</v>
      </c>
    </row>
    <row r="370" spans="1:14" x14ac:dyDescent="0.3">
      <c r="A370" s="1" t="s">
        <v>35</v>
      </c>
      <c r="B370" s="1" t="s">
        <v>14</v>
      </c>
      <c r="C370" s="2">
        <v>43647</v>
      </c>
      <c r="D370" s="1">
        <v>437.1</v>
      </c>
      <c r="E370" s="1">
        <v>439.5</v>
      </c>
      <c r="F370" s="1">
        <v>442</v>
      </c>
      <c r="G370" s="1">
        <v>437.7</v>
      </c>
      <c r="H370" s="1">
        <v>438</v>
      </c>
      <c r="I370" s="1">
        <v>439</v>
      </c>
      <c r="J370" s="1">
        <v>440.52</v>
      </c>
      <c r="K370" s="1">
        <v>6871979</v>
      </c>
      <c r="L370" s="1">
        <v>3027269268.25</v>
      </c>
      <c r="M370" s="1">
        <v>81553</v>
      </c>
      <c r="N370" s="3">
        <f>IF(ISERR(LN(Table1514[[#This Row],[Close Price]]/I369)),"-",LN(Table1514[[#This Row],[Close Price]]/I369))</f>
        <v>4.3374112059025626E-3</v>
      </c>
    </row>
    <row r="371" spans="1:14" x14ac:dyDescent="0.3">
      <c r="A371" s="1" t="s">
        <v>35</v>
      </c>
      <c r="B371" s="1" t="s">
        <v>14</v>
      </c>
      <c r="C371" s="2">
        <v>43648</v>
      </c>
      <c r="D371" s="1">
        <v>439</v>
      </c>
      <c r="E371" s="1">
        <v>439</v>
      </c>
      <c r="F371" s="1">
        <v>440</v>
      </c>
      <c r="G371" s="1">
        <v>433.6</v>
      </c>
      <c r="H371" s="1">
        <v>436.9</v>
      </c>
      <c r="I371" s="1">
        <v>436.75</v>
      </c>
      <c r="J371" s="1">
        <v>436.41</v>
      </c>
      <c r="K371" s="1">
        <v>7787303</v>
      </c>
      <c r="L371" s="1">
        <v>3398464352.3499999</v>
      </c>
      <c r="M371" s="1">
        <v>108074</v>
      </c>
      <c r="N371" s="3">
        <f>IF(ISERR(LN(Table1514[[#This Row],[Close Price]]/I370)),"-",LN(Table1514[[#This Row],[Close Price]]/I370))</f>
        <v>-5.1384640610053706E-3</v>
      </c>
    </row>
    <row r="372" spans="1:14" x14ac:dyDescent="0.3">
      <c r="A372" s="1" t="s">
        <v>35</v>
      </c>
      <c r="B372" s="1" t="s">
        <v>14</v>
      </c>
      <c r="C372" s="2">
        <v>43649</v>
      </c>
      <c r="D372" s="1">
        <v>436.75</v>
      </c>
      <c r="E372" s="1">
        <v>437.9</v>
      </c>
      <c r="F372" s="1">
        <v>440</v>
      </c>
      <c r="G372" s="1">
        <v>434.2</v>
      </c>
      <c r="H372" s="1">
        <v>435.55</v>
      </c>
      <c r="I372" s="1">
        <v>435.95</v>
      </c>
      <c r="J372" s="1">
        <v>436.58</v>
      </c>
      <c r="K372" s="1">
        <v>10415896</v>
      </c>
      <c r="L372" s="1">
        <v>4547375341.3500004</v>
      </c>
      <c r="M372" s="1">
        <v>124380</v>
      </c>
      <c r="N372" s="3">
        <f>IF(ISERR(LN(Table1514[[#This Row],[Close Price]]/I371)),"-",LN(Table1514[[#This Row],[Close Price]]/I371))</f>
        <v>-1.8333911403419438E-3</v>
      </c>
    </row>
    <row r="373" spans="1:14" x14ac:dyDescent="0.3">
      <c r="A373" s="1" t="s">
        <v>35</v>
      </c>
      <c r="B373" s="1" t="s">
        <v>14</v>
      </c>
      <c r="C373" s="2">
        <v>43650</v>
      </c>
      <c r="D373" s="1">
        <v>435.95</v>
      </c>
      <c r="E373" s="1">
        <v>438</v>
      </c>
      <c r="F373" s="1">
        <v>441.4</v>
      </c>
      <c r="G373" s="1">
        <v>434.1</v>
      </c>
      <c r="H373" s="1">
        <v>434.4</v>
      </c>
      <c r="I373" s="1">
        <v>436.2</v>
      </c>
      <c r="J373" s="1">
        <v>438.41</v>
      </c>
      <c r="K373" s="1">
        <v>11810688</v>
      </c>
      <c r="L373" s="1">
        <v>5177940304.6499996</v>
      </c>
      <c r="M373" s="1">
        <v>112042</v>
      </c>
      <c r="N373" s="3">
        <f>IF(ISERR(LN(Table1514[[#This Row],[Close Price]]/I372)),"-",LN(Table1514[[#This Row],[Close Price]]/I372))</f>
        <v>5.7329589370462661E-4</v>
      </c>
    </row>
    <row r="374" spans="1:14" x14ac:dyDescent="0.3">
      <c r="A374" s="1" t="s">
        <v>35</v>
      </c>
      <c r="B374" s="1" t="s">
        <v>14</v>
      </c>
      <c r="C374" s="2">
        <v>43651</v>
      </c>
      <c r="D374" s="1">
        <v>436.2</v>
      </c>
      <c r="E374" s="1">
        <v>436.45</v>
      </c>
      <c r="F374" s="1">
        <v>439.9</v>
      </c>
      <c r="G374" s="1">
        <v>433.2</v>
      </c>
      <c r="H374" s="1">
        <v>435.65</v>
      </c>
      <c r="I374" s="1">
        <v>436.35</v>
      </c>
      <c r="J374" s="1">
        <v>436.79</v>
      </c>
      <c r="K374" s="1">
        <v>12154330</v>
      </c>
      <c r="L374" s="1">
        <v>5308871074.1499996</v>
      </c>
      <c r="M374" s="1">
        <v>95496</v>
      </c>
      <c r="N374" s="3">
        <f>IF(ISERR(LN(Table1514[[#This Row],[Close Price]]/I373)),"-",LN(Table1514[[#This Row],[Close Price]]/I373))</f>
        <v>3.4381984179163752E-4</v>
      </c>
    </row>
    <row r="375" spans="1:14" x14ac:dyDescent="0.3">
      <c r="A375" s="1" t="s">
        <v>35</v>
      </c>
      <c r="B375" s="1" t="s">
        <v>14</v>
      </c>
      <c r="C375" s="2">
        <v>43654</v>
      </c>
      <c r="D375" s="1">
        <v>436.35</v>
      </c>
      <c r="E375" s="1">
        <v>434</v>
      </c>
      <c r="F375" s="1">
        <v>435.35</v>
      </c>
      <c r="G375" s="1">
        <v>422</v>
      </c>
      <c r="H375" s="1">
        <v>426.75</v>
      </c>
      <c r="I375" s="1">
        <v>425.9</v>
      </c>
      <c r="J375" s="1">
        <v>427.7</v>
      </c>
      <c r="K375" s="1">
        <v>12184946</v>
      </c>
      <c r="L375" s="1">
        <v>5211553599.1499996</v>
      </c>
      <c r="M375" s="1">
        <v>121950</v>
      </c>
      <c r="N375" s="3">
        <f>IF(ISERR(LN(Table1514[[#This Row],[Close Price]]/I374)),"-",LN(Table1514[[#This Row],[Close Price]]/I374))</f>
        <v>-2.4240096680152631E-2</v>
      </c>
    </row>
    <row r="376" spans="1:14" x14ac:dyDescent="0.3">
      <c r="A376" s="1" t="s">
        <v>35</v>
      </c>
      <c r="B376" s="1" t="s">
        <v>14</v>
      </c>
      <c r="C376" s="2">
        <v>43655</v>
      </c>
      <c r="D376" s="1">
        <v>425.9</v>
      </c>
      <c r="E376" s="1">
        <v>426</v>
      </c>
      <c r="F376" s="1">
        <v>429.8</v>
      </c>
      <c r="G376" s="1">
        <v>424.65</v>
      </c>
      <c r="H376" s="1">
        <v>428.1</v>
      </c>
      <c r="I376" s="1">
        <v>428.5</v>
      </c>
      <c r="J376" s="1">
        <v>427.87</v>
      </c>
      <c r="K376" s="1">
        <v>11679067</v>
      </c>
      <c r="L376" s="1">
        <v>4997093443.5</v>
      </c>
      <c r="M376" s="1">
        <v>134841</v>
      </c>
      <c r="N376" s="3">
        <f>IF(ISERR(LN(Table1514[[#This Row],[Close Price]]/I375)),"-",LN(Table1514[[#This Row],[Close Price]]/I375))</f>
        <v>6.0861611086667306E-3</v>
      </c>
    </row>
    <row r="377" spans="1:14" x14ac:dyDescent="0.3">
      <c r="A377" s="1" t="s">
        <v>35</v>
      </c>
      <c r="B377" s="1" t="s">
        <v>14</v>
      </c>
      <c r="C377" s="2">
        <v>43656</v>
      </c>
      <c r="D377" s="1">
        <v>428.5</v>
      </c>
      <c r="E377" s="1">
        <v>430</v>
      </c>
      <c r="F377" s="1">
        <v>432.7</v>
      </c>
      <c r="G377" s="1">
        <v>427.2</v>
      </c>
      <c r="H377" s="1">
        <v>431.7</v>
      </c>
      <c r="I377" s="1">
        <v>430.9</v>
      </c>
      <c r="J377" s="1">
        <v>430.21</v>
      </c>
      <c r="K377" s="1">
        <v>16494282</v>
      </c>
      <c r="L377" s="1">
        <v>7095953645.3500004</v>
      </c>
      <c r="M377" s="1">
        <v>140226</v>
      </c>
      <c r="N377" s="3">
        <f>IF(ISERR(LN(Table1514[[#This Row],[Close Price]]/I376)),"-",LN(Table1514[[#This Row],[Close Price]]/I376))</f>
        <v>5.5853065839576816E-3</v>
      </c>
    </row>
    <row r="378" spans="1:14" x14ac:dyDescent="0.3">
      <c r="A378" s="1" t="s">
        <v>35</v>
      </c>
      <c r="B378" s="1" t="s">
        <v>14</v>
      </c>
      <c r="C378" s="2">
        <v>43657</v>
      </c>
      <c r="D378" s="1">
        <v>430.9</v>
      </c>
      <c r="E378" s="1">
        <v>432.65</v>
      </c>
      <c r="F378" s="1">
        <v>432.9</v>
      </c>
      <c r="G378" s="1">
        <v>424.8</v>
      </c>
      <c r="H378" s="1">
        <v>425.85</v>
      </c>
      <c r="I378" s="1">
        <v>426.55</v>
      </c>
      <c r="J378" s="1">
        <v>426.97</v>
      </c>
      <c r="K378" s="1">
        <v>16535185</v>
      </c>
      <c r="L378" s="1">
        <v>7060047738.6499996</v>
      </c>
      <c r="M378" s="1">
        <v>181487</v>
      </c>
      <c r="N378" s="3">
        <f>IF(ISERR(LN(Table1514[[#This Row],[Close Price]]/I377)),"-",LN(Table1514[[#This Row],[Close Price]]/I377))</f>
        <v>-1.0146451267088529E-2</v>
      </c>
    </row>
    <row r="379" spans="1:14" x14ac:dyDescent="0.3">
      <c r="A379" s="1" t="s">
        <v>35</v>
      </c>
      <c r="B379" s="1" t="s">
        <v>14</v>
      </c>
      <c r="C379" s="2">
        <v>43658</v>
      </c>
      <c r="D379" s="1">
        <v>426.55</v>
      </c>
      <c r="E379" s="1">
        <v>427.3</v>
      </c>
      <c r="F379" s="1">
        <v>433</v>
      </c>
      <c r="G379" s="1">
        <v>424</v>
      </c>
      <c r="H379" s="1">
        <v>427.3</v>
      </c>
      <c r="I379" s="1">
        <v>427.05</v>
      </c>
      <c r="J379" s="1">
        <v>427.77</v>
      </c>
      <c r="K379" s="1">
        <v>8824728</v>
      </c>
      <c r="L379" s="1">
        <v>3774992119.0500002</v>
      </c>
      <c r="M379" s="1">
        <v>96466</v>
      </c>
      <c r="N379" s="3">
        <f>IF(ISERR(LN(Table1514[[#This Row],[Close Price]]/I378)),"-",LN(Table1514[[#This Row],[Close Price]]/I378))</f>
        <v>1.1715090374524273E-3</v>
      </c>
    </row>
    <row r="380" spans="1:14" x14ac:dyDescent="0.3">
      <c r="A380" s="1" t="s">
        <v>35</v>
      </c>
      <c r="B380" s="1" t="s">
        <v>14</v>
      </c>
      <c r="C380" s="2">
        <v>43661</v>
      </c>
      <c r="D380" s="1">
        <v>427.05</v>
      </c>
      <c r="E380" s="1">
        <v>428.4</v>
      </c>
      <c r="F380" s="1">
        <v>428.4</v>
      </c>
      <c r="G380" s="1">
        <v>421.6</v>
      </c>
      <c r="H380" s="1">
        <v>422.55</v>
      </c>
      <c r="I380" s="1">
        <v>422.3</v>
      </c>
      <c r="J380" s="1">
        <v>423.79</v>
      </c>
      <c r="K380" s="1">
        <v>7825336</v>
      </c>
      <c r="L380" s="1">
        <v>3316303938.4499998</v>
      </c>
      <c r="M380" s="1">
        <v>89202</v>
      </c>
      <c r="N380" s="3">
        <f>IF(ISERR(LN(Table1514[[#This Row],[Close Price]]/I379)),"-",LN(Table1514[[#This Row],[Close Price]]/I379))</f>
        <v>-1.1185140452258376E-2</v>
      </c>
    </row>
    <row r="381" spans="1:14" x14ac:dyDescent="0.3">
      <c r="A381" s="1" t="s">
        <v>35</v>
      </c>
      <c r="B381" s="1" t="s">
        <v>14</v>
      </c>
      <c r="C381" s="2">
        <v>43662</v>
      </c>
      <c r="D381" s="1">
        <v>422.3</v>
      </c>
      <c r="E381" s="1">
        <v>421.55</v>
      </c>
      <c r="F381" s="1">
        <v>430.55</v>
      </c>
      <c r="G381" s="1">
        <v>421.55</v>
      </c>
      <c r="H381" s="1">
        <v>424.75</v>
      </c>
      <c r="I381" s="1">
        <v>424.6</v>
      </c>
      <c r="J381" s="1">
        <v>427.13</v>
      </c>
      <c r="K381" s="1">
        <v>12149205</v>
      </c>
      <c r="L381" s="1">
        <v>5189289509.1999998</v>
      </c>
      <c r="M381" s="1">
        <v>145662</v>
      </c>
      <c r="N381" s="3">
        <f>IF(ISERR(LN(Table1514[[#This Row],[Close Price]]/I380)),"-",LN(Table1514[[#This Row],[Close Price]]/I380))</f>
        <v>5.4315873292577694E-3</v>
      </c>
    </row>
    <row r="382" spans="1:14" x14ac:dyDescent="0.3">
      <c r="A382" s="1" t="s">
        <v>35</v>
      </c>
      <c r="B382" s="1" t="s">
        <v>14</v>
      </c>
      <c r="C382" s="2">
        <v>43663</v>
      </c>
      <c r="D382" s="1">
        <v>424.6</v>
      </c>
      <c r="E382" s="1">
        <v>424.6</v>
      </c>
      <c r="F382" s="1">
        <v>427.05</v>
      </c>
      <c r="G382" s="1">
        <v>422.5</v>
      </c>
      <c r="H382" s="1">
        <v>424.4</v>
      </c>
      <c r="I382" s="1">
        <v>424.7</v>
      </c>
      <c r="J382" s="1">
        <v>424.69</v>
      </c>
      <c r="K382" s="1">
        <v>10961022</v>
      </c>
      <c r="L382" s="1">
        <v>4655039847.8000002</v>
      </c>
      <c r="M382" s="1">
        <v>122652</v>
      </c>
      <c r="N382" s="3">
        <f>IF(ISERR(LN(Table1514[[#This Row],[Close Price]]/I381)),"-",LN(Table1514[[#This Row],[Close Price]]/I381))</f>
        <v>2.3548805006957512E-4</v>
      </c>
    </row>
    <row r="383" spans="1:14" x14ac:dyDescent="0.3">
      <c r="A383" s="1" t="s">
        <v>35</v>
      </c>
      <c r="B383" s="1" t="s">
        <v>14</v>
      </c>
      <c r="C383" s="2">
        <v>43664</v>
      </c>
      <c r="D383" s="1">
        <v>424.7</v>
      </c>
      <c r="E383" s="1">
        <v>425</v>
      </c>
      <c r="F383" s="1">
        <v>425.5</v>
      </c>
      <c r="G383" s="1">
        <v>417.5</v>
      </c>
      <c r="H383" s="1">
        <v>418.65</v>
      </c>
      <c r="I383" s="1">
        <v>418.65</v>
      </c>
      <c r="J383" s="1">
        <v>421.3</v>
      </c>
      <c r="K383" s="1">
        <v>10651654</v>
      </c>
      <c r="L383" s="1">
        <v>4487535587.6499996</v>
      </c>
      <c r="M383" s="1">
        <v>116600</v>
      </c>
      <c r="N383" s="3">
        <f>IF(ISERR(LN(Table1514[[#This Row],[Close Price]]/I382)),"-",LN(Table1514[[#This Row],[Close Price]]/I382))</f>
        <v>-1.4347788668784677E-2</v>
      </c>
    </row>
    <row r="384" spans="1:14" x14ac:dyDescent="0.3">
      <c r="A384" s="1" t="s">
        <v>35</v>
      </c>
      <c r="B384" s="1" t="s">
        <v>14</v>
      </c>
      <c r="C384" s="2">
        <v>43665</v>
      </c>
      <c r="D384" s="1">
        <v>418.65</v>
      </c>
      <c r="E384" s="1">
        <v>419.9</v>
      </c>
      <c r="F384" s="1">
        <v>420.35</v>
      </c>
      <c r="G384" s="1">
        <v>408.5</v>
      </c>
      <c r="H384" s="1">
        <v>411.8</v>
      </c>
      <c r="I384" s="1">
        <v>410.3</v>
      </c>
      <c r="J384" s="1">
        <v>413.12</v>
      </c>
      <c r="K384" s="1">
        <v>12260757</v>
      </c>
      <c r="L384" s="1">
        <v>5065177929.3000002</v>
      </c>
      <c r="M384" s="1">
        <v>192447</v>
      </c>
      <c r="N384" s="3">
        <f>IF(ISERR(LN(Table1514[[#This Row],[Close Price]]/I383)),"-",LN(Table1514[[#This Row],[Close Price]]/I383))</f>
        <v>-2.0146649202300384E-2</v>
      </c>
    </row>
    <row r="385" spans="1:14" x14ac:dyDescent="0.3">
      <c r="A385" s="1" t="s">
        <v>35</v>
      </c>
      <c r="B385" s="1" t="s">
        <v>14</v>
      </c>
      <c r="C385" s="2">
        <v>43668</v>
      </c>
      <c r="D385" s="1">
        <v>410.3</v>
      </c>
      <c r="E385" s="1">
        <v>409.75</v>
      </c>
      <c r="F385" s="1">
        <v>412.95</v>
      </c>
      <c r="G385" s="1">
        <v>404.25</v>
      </c>
      <c r="H385" s="1">
        <v>411.85</v>
      </c>
      <c r="I385" s="1">
        <v>411.5</v>
      </c>
      <c r="J385" s="1">
        <v>409.91</v>
      </c>
      <c r="K385" s="1">
        <v>17937246</v>
      </c>
      <c r="L385" s="1">
        <v>7352709902.1000004</v>
      </c>
      <c r="M385" s="1">
        <v>145004</v>
      </c>
      <c r="N385" s="3">
        <f>IF(ISERR(LN(Table1514[[#This Row],[Close Price]]/I384)),"-",LN(Table1514[[#This Row],[Close Price]]/I384))</f>
        <v>2.9204206689840227E-3</v>
      </c>
    </row>
    <row r="386" spans="1:14" x14ac:dyDescent="0.3">
      <c r="A386" s="1" t="s">
        <v>35</v>
      </c>
      <c r="B386" s="1" t="s">
        <v>14</v>
      </c>
      <c r="C386" s="2">
        <v>43669</v>
      </c>
      <c r="D386" s="1">
        <v>411.5</v>
      </c>
      <c r="E386" s="1">
        <v>412.8</v>
      </c>
      <c r="F386" s="1">
        <v>416</v>
      </c>
      <c r="G386" s="1">
        <v>409.75</v>
      </c>
      <c r="H386" s="1">
        <v>410.9</v>
      </c>
      <c r="I386" s="1">
        <v>411.95</v>
      </c>
      <c r="J386" s="1">
        <v>413.88</v>
      </c>
      <c r="K386" s="1">
        <v>14207080</v>
      </c>
      <c r="L386" s="1">
        <v>5880090845.1999998</v>
      </c>
      <c r="M386" s="1">
        <v>148413</v>
      </c>
      <c r="N386" s="3">
        <f>IF(ISERR(LN(Table1514[[#This Row],[Close Price]]/I385)),"-",LN(Table1514[[#This Row],[Close Price]]/I385))</f>
        <v>1.0929626444744773E-3</v>
      </c>
    </row>
    <row r="387" spans="1:14" x14ac:dyDescent="0.3">
      <c r="A387" s="1" t="s">
        <v>35</v>
      </c>
      <c r="B387" s="1" t="s">
        <v>14</v>
      </c>
      <c r="C387" s="2">
        <v>43670</v>
      </c>
      <c r="D387" s="1">
        <v>411.95</v>
      </c>
      <c r="E387" s="1">
        <v>411.85</v>
      </c>
      <c r="F387" s="1">
        <v>411.85</v>
      </c>
      <c r="G387" s="1">
        <v>401.7</v>
      </c>
      <c r="H387" s="1">
        <v>407.9</v>
      </c>
      <c r="I387" s="1">
        <v>408.5</v>
      </c>
      <c r="J387" s="1">
        <v>406.86</v>
      </c>
      <c r="K387" s="1">
        <v>16505930</v>
      </c>
      <c r="L387" s="1">
        <v>6715646902.6999998</v>
      </c>
      <c r="M387" s="1">
        <v>172030</v>
      </c>
      <c r="N387" s="3">
        <f>IF(ISERR(LN(Table1514[[#This Row],[Close Price]]/I386)),"-",LN(Table1514[[#This Row],[Close Price]]/I386))</f>
        <v>-8.4100684615413725E-3</v>
      </c>
    </row>
    <row r="388" spans="1:14" x14ac:dyDescent="0.3">
      <c r="A388" s="1" t="s">
        <v>35</v>
      </c>
      <c r="B388" s="1" t="s">
        <v>14</v>
      </c>
      <c r="C388" s="2">
        <v>43671</v>
      </c>
      <c r="D388" s="1">
        <v>408.5</v>
      </c>
      <c r="E388" s="1">
        <v>409.2</v>
      </c>
      <c r="F388" s="1">
        <v>413.85</v>
      </c>
      <c r="G388" s="1">
        <v>405.3</v>
      </c>
      <c r="H388" s="1">
        <v>410.25</v>
      </c>
      <c r="I388" s="1">
        <v>409</v>
      </c>
      <c r="J388" s="1">
        <v>409</v>
      </c>
      <c r="K388" s="1">
        <v>16852479</v>
      </c>
      <c r="L388" s="1">
        <v>6892665789.25</v>
      </c>
      <c r="M388" s="1">
        <v>170631</v>
      </c>
      <c r="N388" s="3">
        <f>IF(ISERR(LN(Table1514[[#This Row],[Close Price]]/I387)),"-",LN(Table1514[[#This Row],[Close Price]]/I387))</f>
        <v>1.2232417427442321E-3</v>
      </c>
    </row>
    <row r="389" spans="1:14" x14ac:dyDescent="0.3">
      <c r="A389" s="1" t="s">
        <v>35</v>
      </c>
      <c r="B389" s="1" t="s">
        <v>14</v>
      </c>
      <c r="C389" s="2">
        <v>43672</v>
      </c>
      <c r="D389" s="1">
        <v>409</v>
      </c>
      <c r="E389" s="1">
        <v>410.25</v>
      </c>
      <c r="F389" s="1">
        <v>419.4</v>
      </c>
      <c r="G389" s="1">
        <v>408.55</v>
      </c>
      <c r="H389" s="1">
        <v>419.15</v>
      </c>
      <c r="I389" s="1">
        <v>415.75</v>
      </c>
      <c r="J389" s="1">
        <v>413.72</v>
      </c>
      <c r="K389" s="1">
        <v>17493739</v>
      </c>
      <c r="L389" s="1">
        <v>7237591426.75</v>
      </c>
      <c r="M389" s="1">
        <v>170388</v>
      </c>
      <c r="N389" s="3">
        <f>IF(ISERR(LN(Table1514[[#This Row],[Close Price]]/I388)),"-",LN(Table1514[[#This Row],[Close Price]]/I388))</f>
        <v>1.6368962030235263E-2</v>
      </c>
    </row>
    <row r="390" spans="1:14" x14ac:dyDescent="0.3">
      <c r="A390" s="1" t="s">
        <v>35</v>
      </c>
      <c r="B390" s="1" t="s">
        <v>14</v>
      </c>
      <c r="C390" s="2">
        <v>43675</v>
      </c>
      <c r="D390" s="1">
        <v>415.75</v>
      </c>
      <c r="E390" s="1">
        <v>433</v>
      </c>
      <c r="F390" s="1">
        <v>435.35</v>
      </c>
      <c r="G390" s="1">
        <v>425.3</v>
      </c>
      <c r="H390" s="1">
        <v>427.8</v>
      </c>
      <c r="I390" s="1">
        <v>429.35</v>
      </c>
      <c r="J390" s="1">
        <v>430.36</v>
      </c>
      <c r="K390" s="1">
        <v>46754670</v>
      </c>
      <c r="L390" s="1">
        <v>20121277371.75</v>
      </c>
      <c r="M390" s="1">
        <v>440893</v>
      </c>
      <c r="N390" s="3">
        <f>IF(ISERR(LN(Table1514[[#This Row],[Close Price]]/I389)),"-",LN(Table1514[[#This Row],[Close Price]]/I389))</f>
        <v>3.2188319045456673E-2</v>
      </c>
    </row>
    <row r="391" spans="1:14" x14ac:dyDescent="0.3">
      <c r="A391" s="1" t="s">
        <v>35</v>
      </c>
      <c r="B391" s="1" t="s">
        <v>14</v>
      </c>
      <c r="C391" s="2">
        <v>43676</v>
      </c>
      <c r="D391" s="1">
        <v>429.35</v>
      </c>
      <c r="E391" s="1">
        <v>433</v>
      </c>
      <c r="F391" s="1">
        <v>438.7</v>
      </c>
      <c r="G391" s="1">
        <v>422.75</v>
      </c>
      <c r="H391" s="1">
        <v>427.25</v>
      </c>
      <c r="I391" s="1">
        <v>425.35</v>
      </c>
      <c r="J391" s="1">
        <v>432.02</v>
      </c>
      <c r="K391" s="1">
        <v>23617273</v>
      </c>
      <c r="L391" s="1">
        <v>10203148627.450001</v>
      </c>
      <c r="M391" s="1">
        <v>233146</v>
      </c>
      <c r="N391" s="3">
        <f>IF(ISERR(LN(Table1514[[#This Row],[Close Price]]/I390)),"-",LN(Table1514[[#This Row],[Close Price]]/I390))</f>
        <v>-9.360077696600376E-3</v>
      </c>
    </row>
    <row r="392" spans="1:14" x14ac:dyDescent="0.3">
      <c r="A392" s="1" t="s">
        <v>35</v>
      </c>
      <c r="B392" s="1" t="s">
        <v>14</v>
      </c>
      <c r="C392" s="2">
        <v>43677</v>
      </c>
      <c r="D392" s="1">
        <v>425.35</v>
      </c>
      <c r="E392" s="1">
        <v>423.9</v>
      </c>
      <c r="F392" s="1">
        <v>430.2</v>
      </c>
      <c r="G392" s="1">
        <v>421.2</v>
      </c>
      <c r="H392" s="1">
        <v>425.85</v>
      </c>
      <c r="I392" s="1">
        <v>424.6</v>
      </c>
      <c r="J392" s="1">
        <v>425.24</v>
      </c>
      <c r="K392" s="1">
        <v>22329888</v>
      </c>
      <c r="L392" s="1">
        <v>9495605716.75</v>
      </c>
      <c r="M392" s="1">
        <v>194617</v>
      </c>
      <c r="N392" s="3">
        <f>IF(ISERR(LN(Table1514[[#This Row],[Close Price]]/I391)),"-",LN(Table1514[[#This Row],[Close Price]]/I391))</f>
        <v>-1.7648101527375907E-3</v>
      </c>
    </row>
    <row r="393" spans="1:14" x14ac:dyDescent="0.3">
      <c r="A393" s="1" t="s">
        <v>35</v>
      </c>
      <c r="B393" s="1" t="s">
        <v>14</v>
      </c>
      <c r="C393" s="2">
        <v>43678</v>
      </c>
      <c r="D393" s="1">
        <v>424.6</v>
      </c>
      <c r="E393" s="1">
        <v>423.25</v>
      </c>
      <c r="F393" s="1">
        <v>426.35</v>
      </c>
      <c r="G393" s="1">
        <v>410.65</v>
      </c>
      <c r="H393" s="1">
        <v>418.65</v>
      </c>
      <c r="I393" s="1">
        <v>417.05</v>
      </c>
      <c r="J393" s="1">
        <v>419.1</v>
      </c>
      <c r="K393" s="1">
        <v>18269866</v>
      </c>
      <c r="L393" s="1">
        <v>7656815097.9499998</v>
      </c>
      <c r="M393" s="1">
        <v>193930</v>
      </c>
      <c r="N393" s="3">
        <f>IF(ISERR(LN(Table1514[[#This Row],[Close Price]]/I392)),"-",LN(Table1514[[#This Row],[Close Price]]/I392))</f>
        <v>-1.7941430581534908E-2</v>
      </c>
    </row>
    <row r="394" spans="1:14" x14ac:dyDescent="0.3">
      <c r="A394" s="1" t="s">
        <v>35</v>
      </c>
      <c r="B394" s="1" t="s">
        <v>14</v>
      </c>
      <c r="C394" s="2">
        <v>43679</v>
      </c>
      <c r="D394" s="1">
        <v>417.05</v>
      </c>
      <c r="E394" s="1">
        <v>413.9</v>
      </c>
      <c r="F394" s="1">
        <v>417.85</v>
      </c>
      <c r="G394" s="1">
        <v>405.5</v>
      </c>
      <c r="H394" s="1">
        <v>411</v>
      </c>
      <c r="I394" s="1">
        <v>410.6</v>
      </c>
      <c r="J394" s="1">
        <v>410.35</v>
      </c>
      <c r="K394" s="1">
        <v>30939803</v>
      </c>
      <c r="L394" s="1">
        <v>12696139252.299999</v>
      </c>
      <c r="M394" s="1">
        <v>243291</v>
      </c>
      <c r="N394" s="3">
        <f>IF(ISERR(LN(Table1514[[#This Row],[Close Price]]/I393)),"-",LN(Table1514[[#This Row],[Close Price]]/I393))</f>
        <v>-1.5586614102787616E-2</v>
      </c>
    </row>
    <row r="395" spans="1:14" x14ac:dyDescent="0.3">
      <c r="A395" s="1" t="s">
        <v>35</v>
      </c>
      <c r="B395" s="1" t="s">
        <v>14</v>
      </c>
      <c r="C395" s="2">
        <v>43682</v>
      </c>
      <c r="D395" s="1">
        <v>410.6</v>
      </c>
      <c r="E395" s="1">
        <v>403.65</v>
      </c>
      <c r="F395" s="1">
        <v>406.65</v>
      </c>
      <c r="G395" s="1">
        <v>395.75</v>
      </c>
      <c r="H395" s="1">
        <v>403.05</v>
      </c>
      <c r="I395" s="1">
        <v>402.65</v>
      </c>
      <c r="J395" s="1">
        <v>401.22</v>
      </c>
      <c r="K395" s="1">
        <v>25033370</v>
      </c>
      <c r="L395" s="1">
        <v>10043943342.85</v>
      </c>
      <c r="M395" s="1">
        <v>242846</v>
      </c>
      <c r="N395" s="3">
        <f>IF(ISERR(LN(Table1514[[#This Row],[Close Price]]/I394)),"-",LN(Table1514[[#This Row],[Close Price]]/I394))</f>
        <v>-1.9551806343279427E-2</v>
      </c>
    </row>
    <row r="396" spans="1:14" x14ac:dyDescent="0.3">
      <c r="A396" s="1" t="s">
        <v>35</v>
      </c>
      <c r="B396" s="1" t="s">
        <v>14</v>
      </c>
      <c r="C396" s="2">
        <v>43683</v>
      </c>
      <c r="D396" s="1">
        <v>402.65</v>
      </c>
      <c r="E396" s="1">
        <v>401</v>
      </c>
      <c r="F396" s="1">
        <v>411.5</v>
      </c>
      <c r="G396" s="1">
        <v>400.9</v>
      </c>
      <c r="H396" s="1">
        <v>410.55</v>
      </c>
      <c r="I396" s="1">
        <v>410.25</v>
      </c>
      <c r="J396" s="1">
        <v>408.32</v>
      </c>
      <c r="K396" s="1">
        <v>30665326</v>
      </c>
      <c r="L396" s="1">
        <v>12521214684.25</v>
      </c>
      <c r="M396" s="1">
        <v>301347</v>
      </c>
      <c r="N396" s="3">
        <f>IF(ISERR(LN(Table1514[[#This Row],[Close Price]]/I395)),"-",LN(Table1514[[#This Row],[Close Price]]/I395))</f>
        <v>1.8699031728646426E-2</v>
      </c>
    </row>
    <row r="397" spans="1:14" x14ac:dyDescent="0.3">
      <c r="A397" s="1" t="s">
        <v>35</v>
      </c>
      <c r="B397" s="1" t="s">
        <v>14</v>
      </c>
      <c r="C397" s="2">
        <v>43684</v>
      </c>
      <c r="D397" s="1">
        <v>410.25</v>
      </c>
      <c r="E397" s="1">
        <v>409.3</v>
      </c>
      <c r="F397" s="1">
        <v>415</v>
      </c>
      <c r="G397" s="1">
        <v>406.3</v>
      </c>
      <c r="H397" s="1">
        <v>407.4</v>
      </c>
      <c r="I397" s="1">
        <v>408.4</v>
      </c>
      <c r="J397" s="1">
        <v>411.55</v>
      </c>
      <c r="K397" s="1">
        <v>20977349</v>
      </c>
      <c r="L397" s="1">
        <v>8633243520.3500004</v>
      </c>
      <c r="M397" s="1">
        <v>154794</v>
      </c>
      <c r="N397" s="3">
        <f>IF(ISERR(LN(Table1514[[#This Row],[Close Price]]/I396)),"-",LN(Table1514[[#This Row],[Close Price]]/I396))</f>
        <v>-4.5196436796898333E-3</v>
      </c>
    </row>
    <row r="398" spans="1:14" x14ac:dyDescent="0.3">
      <c r="A398" s="1" t="s">
        <v>35</v>
      </c>
      <c r="B398" s="1" t="s">
        <v>14</v>
      </c>
      <c r="C398" s="2">
        <v>43685</v>
      </c>
      <c r="D398" s="1">
        <v>408.4</v>
      </c>
      <c r="E398" s="1">
        <v>411</v>
      </c>
      <c r="F398" s="1">
        <v>416.6</v>
      </c>
      <c r="G398" s="1">
        <v>404.15</v>
      </c>
      <c r="H398" s="1">
        <v>416.25</v>
      </c>
      <c r="I398" s="1">
        <v>414.4</v>
      </c>
      <c r="J398" s="1">
        <v>409.14</v>
      </c>
      <c r="K398" s="1">
        <v>19046657</v>
      </c>
      <c r="L398" s="1">
        <v>7792706984.8500004</v>
      </c>
      <c r="M398" s="1">
        <v>154895</v>
      </c>
      <c r="N398" s="3">
        <f>IF(ISERR(LN(Table1514[[#This Row],[Close Price]]/I397)),"-",LN(Table1514[[#This Row],[Close Price]]/I397))</f>
        <v>1.4584604654762752E-2</v>
      </c>
    </row>
    <row r="399" spans="1:14" x14ac:dyDescent="0.3">
      <c r="A399" s="1" t="s">
        <v>35</v>
      </c>
      <c r="B399" s="1" t="s">
        <v>14</v>
      </c>
      <c r="C399" s="2">
        <v>43686</v>
      </c>
      <c r="D399" s="1">
        <v>414.4</v>
      </c>
      <c r="E399" s="1">
        <v>416.5</v>
      </c>
      <c r="F399" s="1">
        <v>422.4</v>
      </c>
      <c r="G399" s="1">
        <v>414.5</v>
      </c>
      <c r="H399" s="1">
        <v>421.35</v>
      </c>
      <c r="I399" s="1">
        <v>420.15</v>
      </c>
      <c r="J399" s="1">
        <v>419.14</v>
      </c>
      <c r="K399" s="1">
        <v>17664017</v>
      </c>
      <c r="L399" s="1">
        <v>7403662920.75</v>
      </c>
      <c r="M399" s="1">
        <v>127933</v>
      </c>
      <c r="N399" s="3">
        <f>IF(ISERR(LN(Table1514[[#This Row],[Close Price]]/I398)),"-",LN(Table1514[[#This Row],[Close Price]]/I398))</f>
        <v>1.3780099428953843E-2</v>
      </c>
    </row>
    <row r="400" spans="1:14" x14ac:dyDescent="0.3">
      <c r="A400" s="1" t="s">
        <v>35</v>
      </c>
      <c r="B400" s="1" t="s">
        <v>14</v>
      </c>
      <c r="C400" s="2">
        <v>43690</v>
      </c>
      <c r="D400" s="1">
        <v>420.15</v>
      </c>
      <c r="E400" s="1">
        <v>417</v>
      </c>
      <c r="F400" s="1">
        <v>421.7</v>
      </c>
      <c r="G400" s="1">
        <v>409.15</v>
      </c>
      <c r="H400" s="1">
        <v>409.85</v>
      </c>
      <c r="I400" s="1">
        <v>410.25</v>
      </c>
      <c r="J400" s="1">
        <v>415.92</v>
      </c>
      <c r="K400" s="1">
        <v>18389104</v>
      </c>
      <c r="L400" s="1">
        <v>7648346484.3000002</v>
      </c>
      <c r="M400" s="1">
        <v>221004</v>
      </c>
      <c r="N400" s="3">
        <f>IF(ISERR(LN(Table1514[[#This Row],[Close Price]]/I399)),"-",LN(Table1514[[#This Row],[Close Price]]/I399))</f>
        <v>-2.3845060404026928E-2</v>
      </c>
    </row>
    <row r="401" spans="1:14" x14ac:dyDescent="0.3">
      <c r="A401" s="1" t="s">
        <v>35</v>
      </c>
      <c r="B401" s="1" t="s">
        <v>14</v>
      </c>
      <c r="C401" s="2">
        <v>43691</v>
      </c>
      <c r="D401" s="1">
        <v>410.25</v>
      </c>
      <c r="E401" s="1">
        <v>411.9</v>
      </c>
      <c r="F401" s="1">
        <v>422.2</v>
      </c>
      <c r="G401" s="1">
        <v>411.25</v>
      </c>
      <c r="H401" s="1">
        <v>416.9</v>
      </c>
      <c r="I401" s="1">
        <v>417.3</v>
      </c>
      <c r="J401" s="1">
        <v>418.24</v>
      </c>
      <c r="K401" s="1">
        <v>13307755</v>
      </c>
      <c r="L401" s="1">
        <v>5565883355.1999998</v>
      </c>
      <c r="M401" s="1">
        <v>147540</v>
      </c>
      <c r="N401" s="3">
        <f>IF(ISERR(LN(Table1514[[#This Row],[Close Price]]/I400)),"-",LN(Table1514[[#This Row],[Close Price]]/I400))</f>
        <v>1.7038657627306681E-2</v>
      </c>
    </row>
    <row r="402" spans="1:14" x14ac:dyDescent="0.3">
      <c r="A402" s="1" t="s">
        <v>35</v>
      </c>
      <c r="B402" s="1" t="s">
        <v>14</v>
      </c>
      <c r="C402" s="2">
        <v>43693</v>
      </c>
      <c r="D402" s="1">
        <v>417.3</v>
      </c>
      <c r="E402" s="1">
        <v>417.8</v>
      </c>
      <c r="F402" s="1">
        <v>420</v>
      </c>
      <c r="G402" s="1">
        <v>412.1</v>
      </c>
      <c r="H402" s="1">
        <v>419.2</v>
      </c>
      <c r="I402" s="1">
        <v>418.95</v>
      </c>
      <c r="J402" s="1">
        <v>416.36</v>
      </c>
      <c r="K402" s="1">
        <v>15154141</v>
      </c>
      <c r="L402" s="1">
        <v>6309578175.1000004</v>
      </c>
      <c r="M402" s="1">
        <v>162922</v>
      </c>
      <c r="N402" s="3">
        <f>IF(ISERR(LN(Table1514[[#This Row],[Close Price]]/I401)),"-",LN(Table1514[[#This Row],[Close Price]]/I401))</f>
        <v>3.9461934617884709E-3</v>
      </c>
    </row>
    <row r="403" spans="1:14" x14ac:dyDescent="0.3">
      <c r="A403" s="1" t="s">
        <v>35</v>
      </c>
      <c r="B403" s="1" t="s">
        <v>14</v>
      </c>
      <c r="C403" s="2">
        <v>43696</v>
      </c>
      <c r="D403" s="1">
        <v>418.95</v>
      </c>
      <c r="E403" s="1">
        <v>420.1</v>
      </c>
      <c r="F403" s="1">
        <v>427.9</v>
      </c>
      <c r="G403" s="1">
        <v>420.1</v>
      </c>
      <c r="H403" s="1">
        <v>423.45</v>
      </c>
      <c r="I403" s="1">
        <v>423.4</v>
      </c>
      <c r="J403" s="1">
        <v>424.67</v>
      </c>
      <c r="K403" s="1">
        <v>12304262</v>
      </c>
      <c r="L403" s="1">
        <v>5225224537.5</v>
      </c>
      <c r="M403" s="1">
        <v>122571</v>
      </c>
      <c r="N403" s="3">
        <f>IF(ISERR(LN(Table1514[[#This Row],[Close Price]]/I402)),"-",LN(Table1514[[#This Row],[Close Price]]/I402))</f>
        <v>1.056577764146936E-2</v>
      </c>
    </row>
    <row r="404" spans="1:14" x14ac:dyDescent="0.3">
      <c r="A404" s="1" t="s">
        <v>35</v>
      </c>
      <c r="B404" s="1" t="s">
        <v>14</v>
      </c>
      <c r="C404" s="2">
        <v>43697</v>
      </c>
      <c r="D404" s="1">
        <v>423.4</v>
      </c>
      <c r="E404" s="1">
        <v>420.8</v>
      </c>
      <c r="F404" s="1">
        <v>423.2</v>
      </c>
      <c r="G404" s="1">
        <v>412.5</v>
      </c>
      <c r="H404" s="1">
        <v>416.65</v>
      </c>
      <c r="I404" s="1">
        <v>416.9</v>
      </c>
      <c r="J404" s="1">
        <v>417.39</v>
      </c>
      <c r="K404" s="1">
        <v>16181488</v>
      </c>
      <c r="L404" s="1">
        <v>6753998015.3999996</v>
      </c>
      <c r="M404" s="1">
        <v>163209</v>
      </c>
      <c r="N404" s="3">
        <f>IF(ISERR(LN(Table1514[[#This Row],[Close Price]]/I403)),"-",LN(Table1514[[#This Row],[Close Price]]/I403))</f>
        <v>-1.5470973814013597E-2</v>
      </c>
    </row>
    <row r="405" spans="1:14" x14ac:dyDescent="0.3">
      <c r="A405" s="1" t="s">
        <v>35</v>
      </c>
      <c r="B405" s="1" t="s">
        <v>14</v>
      </c>
      <c r="C405" s="2">
        <v>43698</v>
      </c>
      <c r="D405" s="1">
        <v>416.9</v>
      </c>
      <c r="E405" s="1">
        <v>416</v>
      </c>
      <c r="F405" s="1">
        <v>418.7</v>
      </c>
      <c r="G405" s="1">
        <v>410.55</v>
      </c>
      <c r="H405" s="1">
        <v>411.5</v>
      </c>
      <c r="I405" s="1">
        <v>412.05</v>
      </c>
      <c r="J405" s="1">
        <v>415.25</v>
      </c>
      <c r="K405" s="1">
        <v>12868183</v>
      </c>
      <c r="L405" s="1">
        <v>5343457015.0500002</v>
      </c>
      <c r="M405" s="1">
        <v>134773</v>
      </c>
      <c r="N405" s="3">
        <f>IF(ISERR(LN(Table1514[[#This Row],[Close Price]]/I404)),"-",LN(Table1514[[#This Row],[Close Price]]/I404))</f>
        <v>-1.1701683677358583E-2</v>
      </c>
    </row>
    <row r="406" spans="1:14" x14ac:dyDescent="0.3">
      <c r="A406" s="1" t="s">
        <v>35</v>
      </c>
      <c r="B406" s="1" t="s">
        <v>14</v>
      </c>
      <c r="C406" s="2">
        <v>43699</v>
      </c>
      <c r="D406" s="1">
        <v>412.05</v>
      </c>
      <c r="E406" s="1">
        <v>411</v>
      </c>
      <c r="F406" s="1">
        <v>412.5</v>
      </c>
      <c r="G406" s="1">
        <v>398</v>
      </c>
      <c r="H406" s="1">
        <v>398.85</v>
      </c>
      <c r="I406" s="1">
        <v>399.1</v>
      </c>
      <c r="J406" s="1">
        <v>404.13</v>
      </c>
      <c r="K406" s="1">
        <v>18182520</v>
      </c>
      <c r="L406" s="1">
        <v>7348057394.1999998</v>
      </c>
      <c r="M406" s="1">
        <v>190231</v>
      </c>
      <c r="N406" s="3">
        <f>IF(ISERR(LN(Table1514[[#This Row],[Close Price]]/I405)),"-",LN(Table1514[[#This Row],[Close Price]]/I405))</f>
        <v>-3.1932689154704368E-2</v>
      </c>
    </row>
    <row r="407" spans="1:14" x14ac:dyDescent="0.3">
      <c r="A407" s="1" t="s">
        <v>35</v>
      </c>
      <c r="B407" s="1" t="s">
        <v>14</v>
      </c>
      <c r="C407" s="2">
        <v>43700</v>
      </c>
      <c r="D407" s="1">
        <v>399.1</v>
      </c>
      <c r="E407" s="1">
        <v>389</v>
      </c>
      <c r="F407" s="1">
        <v>403.5</v>
      </c>
      <c r="G407" s="1">
        <v>385.8</v>
      </c>
      <c r="H407" s="1">
        <v>395.9</v>
      </c>
      <c r="I407" s="1">
        <v>395.4</v>
      </c>
      <c r="J407" s="1">
        <v>394.27</v>
      </c>
      <c r="K407" s="1">
        <v>26883695</v>
      </c>
      <c r="L407" s="1">
        <v>10599558654.9</v>
      </c>
      <c r="M407" s="1">
        <v>308663</v>
      </c>
      <c r="N407" s="3">
        <f>IF(ISERR(LN(Table1514[[#This Row],[Close Price]]/I406)),"-",LN(Table1514[[#This Row],[Close Price]]/I406))</f>
        <v>-9.3141013181717511E-3</v>
      </c>
    </row>
    <row r="408" spans="1:14" x14ac:dyDescent="0.3">
      <c r="A408" s="1" t="s">
        <v>35</v>
      </c>
      <c r="B408" s="1" t="s">
        <v>14</v>
      </c>
      <c r="C408" s="2">
        <v>43703</v>
      </c>
      <c r="D408" s="1">
        <v>395.4</v>
      </c>
      <c r="E408" s="1">
        <v>407</v>
      </c>
      <c r="F408" s="1">
        <v>414</v>
      </c>
      <c r="G408" s="1">
        <v>392.85</v>
      </c>
      <c r="H408" s="1">
        <v>413.25</v>
      </c>
      <c r="I408" s="1">
        <v>411.65</v>
      </c>
      <c r="J408" s="1">
        <v>404.34</v>
      </c>
      <c r="K408" s="1">
        <v>26701988</v>
      </c>
      <c r="L408" s="1">
        <v>10796549055.299999</v>
      </c>
      <c r="M408" s="1">
        <v>212742</v>
      </c>
      <c r="N408" s="3">
        <f>IF(ISERR(LN(Table1514[[#This Row],[Close Price]]/I407)),"-",LN(Table1514[[#This Row],[Close Price]]/I407))</f>
        <v>4.027556300791843E-2</v>
      </c>
    </row>
    <row r="409" spans="1:14" x14ac:dyDescent="0.3">
      <c r="A409" s="1" t="s">
        <v>35</v>
      </c>
      <c r="B409" s="1" t="s">
        <v>14</v>
      </c>
      <c r="C409" s="2">
        <v>43704</v>
      </c>
      <c r="D409" s="1">
        <v>411.65</v>
      </c>
      <c r="E409" s="1">
        <v>412.8</v>
      </c>
      <c r="F409" s="1">
        <v>420.5</v>
      </c>
      <c r="G409" s="1">
        <v>411.25</v>
      </c>
      <c r="H409" s="1">
        <v>418.4</v>
      </c>
      <c r="I409" s="1">
        <v>418.6</v>
      </c>
      <c r="J409" s="1">
        <v>417.06</v>
      </c>
      <c r="K409" s="1">
        <v>28793372</v>
      </c>
      <c r="L409" s="1">
        <v>12008603661.299999</v>
      </c>
      <c r="M409" s="1">
        <v>266467</v>
      </c>
      <c r="N409" s="3">
        <f>IF(ISERR(LN(Table1514[[#This Row],[Close Price]]/I408)),"-",LN(Table1514[[#This Row],[Close Price]]/I408))</f>
        <v>1.6742336267464523E-2</v>
      </c>
    </row>
    <row r="410" spans="1:14" x14ac:dyDescent="0.3">
      <c r="A410" s="1" t="s">
        <v>35</v>
      </c>
      <c r="B410" s="1" t="s">
        <v>14</v>
      </c>
      <c r="C410" s="2">
        <v>43705</v>
      </c>
      <c r="D410" s="1">
        <v>418.6</v>
      </c>
      <c r="E410" s="1">
        <v>418</v>
      </c>
      <c r="F410" s="1">
        <v>418.25</v>
      </c>
      <c r="G410" s="1">
        <v>409.7</v>
      </c>
      <c r="H410" s="1">
        <v>412.7</v>
      </c>
      <c r="I410" s="1">
        <v>412.95</v>
      </c>
      <c r="J410" s="1">
        <v>414.46</v>
      </c>
      <c r="K410" s="1">
        <v>12154347</v>
      </c>
      <c r="L410" s="1">
        <v>5037546077.8500004</v>
      </c>
      <c r="M410" s="1">
        <v>170749</v>
      </c>
      <c r="N410" s="3">
        <f>IF(ISERR(LN(Table1514[[#This Row],[Close Price]]/I409)),"-",LN(Table1514[[#This Row],[Close Price]]/I409))</f>
        <v>-1.3589289755173473E-2</v>
      </c>
    </row>
    <row r="411" spans="1:14" x14ac:dyDescent="0.3">
      <c r="A411" s="1" t="s">
        <v>35</v>
      </c>
      <c r="B411" s="1" t="s">
        <v>14</v>
      </c>
      <c r="C411" s="2">
        <v>43706</v>
      </c>
      <c r="D411" s="1">
        <v>412.95</v>
      </c>
      <c r="E411" s="1">
        <v>409.9</v>
      </c>
      <c r="F411" s="1">
        <v>410.8</v>
      </c>
      <c r="G411" s="1">
        <v>399.35</v>
      </c>
      <c r="H411" s="1">
        <v>406.3</v>
      </c>
      <c r="I411" s="1">
        <v>404.4</v>
      </c>
      <c r="J411" s="1">
        <v>404.32</v>
      </c>
      <c r="K411" s="1">
        <v>30331105</v>
      </c>
      <c r="L411" s="1">
        <v>12263525189.5</v>
      </c>
      <c r="M411" s="1">
        <v>197252</v>
      </c>
      <c r="N411" s="3">
        <f>IF(ISERR(LN(Table1514[[#This Row],[Close Price]]/I410)),"-",LN(Table1514[[#This Row],[Close Price]]/I410))</f>
        <v>-2.0922033110409747E-2</v>
      </c>
    </row>
    <row r="412" spans="1:14" x14ac:dyDescent="0.3">
      <c r="A412" s="1" t="s">
        <v>35</v>
      </c>
      <c r="B412" s="1" t="s">
        <v>14</v>
      </c>
      <c r="C412" s="2">
        <v>43707</v>
      </c>
      <c r="D412" s="1">
        <v>404.4</v>
      </c>
      <c r="E412" s="1">
        <v>406.5</v>
      </c>
      <c r="F412" s="1">
        <v>412.85</v>
      </c>
      <c r="G412" s="1">
        <v>402.65</v>
      </c>
      <c r="H412" s="1">
        <v>411.35</v>
      </c>
      <c r="I412" s="1">
        <v>409.65</v>
      </c>
      <c r="J412" s="1">
        <v>407.42</v>
      </c>
      <c r="K412" s="1">
        <v>18314194</v>
      </c>
      <c r="L412" s="1">
        <v>7461525667.6499996</v>
      </c>
      <c r="M412" s="1">
        <v>225177</v>
      </c>
      <c r="N412" s="3">
        <f>IF(ISERR(LN(Table1514[[#This Row],[Close Price]]/I411)),"-",LN(Table1514[[#This Row],[Close Price]]/I411))</f>
        <v>1.2898649441507291E-2</v>
      </c>
    </row>
    <row r="413" spans="1:14" x14ac:dyDescent="0.3">
      <c r="A413" s="1" t="s">
        <v>35</v>
      </c>
      <c r="B413" s="1" t="s">
        <v>14</v>
      </c>
      <c r="C413" s="2">
        <v>43711</v>
      </c>
      <c r="D413" s="1">
        <v>409.65</v>
      </c>
      <c r="E413" s="1">
        <v>405.05</v>
      </c>
      <c r="F413" s="1">
        <v>406.4</v>
      </c>
      <c r="G413" s="1">
        <v>391.05</v>
      </c>
      <c r="H413" s="1">
        <v>391.85</v>
      </c>
      <c r="I413" s="1">
        <v>392.15</v>
      </c>
      <c r="J413" s="1">
        <v>396.27</v>
      </c>
      <c r="K413" s="1">
        <v>20194305</v>
      </c>
      <c r="L413" s="1">
        <v>8002458000.1999998</v>
      </c>
      <c r="M413" s="1">
        <v>220712</v>
      </c>
      <c r="N413" s="3">
        <f>IF(ISERR(LN(Table1514[[#This Row],[Close Price]]/I412)),"-",LN(Table1514[[#This Row],[Close Price]]/I412))</f>
        <v>-4.365871692914821E-2</v>
      </c>
    </row>
    <row r="414" spans="1:14" x14ac:dyDescent="0.3">
      <c r="A414" s="1" t="s">
        <v>35</v>
      </c>
      <c r="B414" s="1" t="s">
        <v>14</v>
      </c>
      <c r="C414" s="2">
        <v>43712</v>
      </c>
      <c r="D414" s="1">
        <v>392.15</v>
      </c>
      <c r="E414" s="1">
        <v>391</v>
      </c>
      <c r="F414" s="1">
        <v>399.65</v>
      </c>
      <c r="G414" s="1">
        <v>389.9</v>
      </c>
      <c r="H414" s="1">
        <v>397.95</v>
      </c>
      <c r="I414" s="1">
        <v>397.5</v>
      </c>
      <c r="J414" s="1">
        <v>395.72</v>
      </c>
      <c r="K414" s="1">
        <v>18614965</v>
      </c>
      <c r="L414" s="1">
        <v>7366389453.3500004</v>
      </c>
      <c r="M414" s="1">
        <v>168152</v>
      </c>
      <c r="N414" s="3">
        <f>IF(ISERR(LN(Table1514[[#This Row],[Close Price]]/I413)),"-",LN(Table1514[[#This Row],[Close Price]]/I413))</f>
        <v>1.3550514435711111E-2</v>
      </c>
    </row>
    <row r="415" spans="1:14" x14ac:dyDescent="0.3">
      <c r="A415" s="1" t="s">
        <v>35</v>
      </c>
      <c r="B415" s="1" t="s">
        <v>14</v>
      </c>
      <c r="C415" s="2">
        <v>43713</v>
      </c>
      <c r="D415" s="1">
        <v>397.5</v>
      </c>
      <c r="E415" s="1">
        <v>389.55</v>
      </c>
      <c r="F415" s="1">
        <v>394</v>
      </c>
      <c r="G415" s="1">
        <v>388</v>
      </c>
      <c r="H415" s="1">
        <v>388.6</v>
      </c>
      <c r="I415" s="1">
        <v>389</v>
      </c>
      <c r="J415" s="1">
        <v>390.76</v>
      </c>
      <c r="K415" s="1">
        <v>25022673</v>
      </c>
      <c r="L415" s="1">
        <v>9777946780</v>
      </c>
      <c r="M415" s="1">
        <v>271033</v>
      </c>
      <c r="N415" s="3">
        <f>IF(ISERR(LN(Table1514[[#This Row],[Close Price]]/I414)),"-",LN(Table1514[[#This Row],[Close Price]]/I414))</f>
        <v>-2.1615590475940295E-2</v>
      </c>
    </row>
    <row r="416" spans="1:14" x14ac:dyDescent="0.3">
      <c r="A416" s="1" t="s">
        <v>35</v>
      </c>
      <c r="B416" s="1" t="s">
        <v>14</v>
      </c>
      <c r="C416" s="2">
        <v>43714</v>
      </c>
      <c r="D416" s="1">
        <v>389</v>
      </c>
      <c r="E416" s="1">
        <v>391</v>
      </c>
      <c r="F416" s="1">
        <v>394.5</v>
      </c>
      <c r="G416" s="1">
        <v>389.2</v>
      </c>
      <c r="H416" s="1">
        <v>392.05</v>
      </c>
      <c r="I416" s="1">
        <v>391.35</v>
      </c>
      <c r="J416" s="1">
        <v>392</v>
      </c>
      <c r="K416" s="1">
        <v>17564286</v>
      </c>
      <c r="L416" s="1">
        <v>6885227550.8999996</v>
      </c>
      <c r="M416" s="1">
        <v>161875</v>
      </c>
      <c r="N416" s="3">
        <f>IF(ISERR(LN(Table1514[[#This Row],[Close Price]]/I415)),"-",LN(Table1514[[#This Row],[Close Price]]/I415))</f>
        <v>6.0229566324008794E-3</v>
      </c>
    </row>
    <row r="417" spans="1:14" x14ac:dyDescent="0.3">
      <c r="A417" s="1" t="s">
        <v>35</v>
      </c>
      <c r="B417" s="1" t="s">
        <v>14</v>
      </c>
      <c r="C417" s="2">
        <v>43717</v>
      </c>
      <c r="D417" s="1">
        <v>391.35</v>
      </c>
      <c r="E417" s="1">
        <v>393</v>
      </c>
      <c r="F417" s="1">
        <v>400.4</v>
      </c>
      <c r="G417" s="1">
        <v>389.1</v>
      </c>
      <c r="H417" s="1">
        <v>395.85</v>
      </c>
      <c r="I417" s="1">
        <v>395.45</v>
      </c>
      <c r="J417" s="1">
        <v>396.17</v>
      </c>
      <c r="K417" s="1">
        <v>18651819</v>
      </c>
      <c r="L417" s="1">
        <v>7389247021.8000002</v>
      </c>
      <c r="M417" s="1">
        <v>165225</v>
      </c>
      <c r="N417" s="3">
        <f>IF(ISERR(LN(Table1514[[#This Row],[Close Price]]/I416)),"-",LN(Table1514[[#This Row],[Close Price]]/I416))</f>
        <v>1.0422056714578957E-2</v>
      </c>
    </row>
    <row r="418" spans="1:14" x14ac:dyDescent="0.3">
      <c r="A418" s="1" t="s">
        <v>35</v>
      </c>
      <c r="B418" s="1" t="s">
        <v>14</v>
      </c>
      <c r="C418" s="2">
        <v>43719</v>
      </c>
      <c r="D418" s="1">
        <v>395.45</v>
      </c>
      <c r="E418" s="1">
        <v>394.9</v>
      </c>
      <c r="F418" s="1">
        <v>399</v>
      </c>
      <c r="G418" s="1">
        <v>393.35</v>
      </c>
      <c r="H418" s="1">
        <v>394.2</v>
      </c>
      <c r="I418" s="1">
        <v>394.6</v>
      </c>
      <c r="J418" s="1">
        <v>395.79</v>
      </c>
      <c r="K418" s="1">
        <v>17463978</v>
      </c>
      <c r="L418" s="1">
        <v>6912074095.8000002</v>
      </c>
      <c r="M418" s="1">
        <v>157848</v>
      </c>
      <c r="N418" s="3">
        <f>IF(ISERR(LN(Table1514[[#This Row],[Close Price]]/I417)),"-",LN(Table1514[[#This Row],[Close Price]]/I417))</f>
        <v>-2.1517633769112337E-3</v>
      </c>
    </row>
    <row r="419" spans="1:14" x14ac:dyDescent="0.3">
      <c r="A419" s="1" t="s">
        <v>35</v>
      </c>
      <c r="B419" s="1" t="s">
        <v>14</v>
      </c>
      <c r="C419" s="2">
        <v>43720</v>
      </c>
      <c r="D419" s="1">
        <v>394.6</v>
      </c>
      <c r="E419" s="1">
        <v>399.65</v>
      </c>
      <c r="F419" s="1">
        <v>407.2</v>
      </c>
      <c r="G419" s="1">
        <v>399.65</v>
      </c>
      <c r="H419" s="1">
        <v>402.6</v>
      </c>
      <c r="I419" s="1">
        <v>402.7</v>
      </c>
      <c r="J419" s="1">
        <v>404.39</v>
      </c>
      <c r="K419" s="1">
        <v>19577114</v>
      </c>
      <c r="L419" s="1">
        <v>7916740655.0500002</v>
      </c>
      <c r="M419" s="1">
        <v>166914</v>
      </c>
      <c r="N419" s="3">
        <f>IF(ISERR(LN(Table1514[[#This Row],[Close Price]]/I418)),"-",LN(Table1514[[#This Row],[Close Price]]/I418))</f>
        <v>2.0319274268893479E-2</v>
      </c>
    </row>
    <row r="420" spans="1:14" x14ac:dyDescent="0.3">
      <c r="A420" s="1" t="s">
        <v>35</v>
      </c>
      <c r="B420" s="1" t="s">
        <v>14</v>
      </c>
      <c r="C420" s="2">
        <v>43721</v>
      </c>
      <c r="D420" s="1">
        <v>402.7</v>
      </c>
      <c r="E420" s="1">
        <v>406.8</v>
      </c>
      <c r="F420" s="1">
        <v>414.9</v>
      </c>
      <c r="G420" s="1">
        <v>400.65</v>
      </c>
      <c r="H420" s="1">
        <v>413.7</v>
      </c>
      <c r="I420" s="1">
        <v>413.4</v>
      </c>
      <c r="J420" s="1">
        <v>407.77</v>
      </c>
      <c r="K420" s="1">
        <v>17775449</v>
      </c>
      <c r="L420" s="1">
        <v>7248327670.75</v>
      </c>
      <c r="M420" s="1">
        <v>152585</v>
      </c>
      <c r="N420" s="3">
        <f>IF(ISERR(LN(Table1514[[#This Row],[Close Price]]/I419)),"-",LN(Table1514[[#This Row],[Close Price]]/I419))</f>
        <v>2.6223779390259289E-2</v>
      </c>
    </row>
    <row r="421" spans="1:14" x14ac:dyDescent="0.3">
      <c r="A421" s="1" t="s">
        <v>35</v>
      </c>
      <c r="B421" s="1" t="s">
        <v>14</v>
      </c>
      <c r="C421" s="2">
        <v>43724</v>
      </c>
      <c r="D421" s="1">
        <v>413.4</v>
      </c>
      <c r="E421" s="1">
        <v>408.5</v>
      </c>
      <c r="F421" s="1">
        <v>415.65</v>
      </c>
      <c r="G421" s="1">
        <v>406.75</v>
      </c>
      <c r="H421" s="1">
        <v>411.5</v>
      </c>
      <c r="I421" s="1">
        <v>412.15</v>
      </c>
      <c r="J421" s="1">
        <v>412.22</v>
      </c>
      <c r="K421" s="1">
        <v>17629622</v>
      </c>
      <c r="L421" s="1">
        <v>7267226167.75</v>
      </c>
      <c r="M421" s="1">
        <v>136395</v>
      </c>
      <c r="N421" s="3">
        <f>IF(ISERR(LN(Table1514[[#This Row],[Close Price]]/I420)),"-",LN(Table1514[[#This Row],[Close Price]]/I420))</f>
        <v>-3.0282864884313833E-3</v>
      </c>
    </row>
    <row r="422" spans="1:14" x14ac:dyDescent="0.3">
      <c r="A422" s="1" t="s">
        <v>35</v>
      </c>
      <c r="B422" s="1" t="s">
        <v>14</v>
      </c>
      <c r="C422" s="2">
        <v>43725</v>
      </c>
      <c r="D422" s="1">
        <v>412.15</v>
      </c>
      <c r="E422" s="1">
        <v>405.85</v>
      </c>
      <c r="F422" s="1">
        <v>411.9</v>
      </c>
      <c r="G422" s="1">
        <v>398.3</v>
      </c>
      <c r="H422" s="1">
        <v>400.25</v>
      </c>
      <c r="I422" s="1">
        <v>400.65</v>
      </c>
      <c r="J422" s="1">
        <v>406.05</v>
      </c>
      <c r="K422" s="1">
        <v>20793363</v>
      </c>
      <c r="L422" s="1">
        <v>8443079215.8999996</v>
      </c>
      <c r="M422" s="1">
        <v>196466</v>
      </c>
      <c r="N422" s="3">
        <f>IF(ISERR(LN(Table1514[[#This Row],[Close Price]]/I421)),"-",LN(Table1514[[#This Row],[Close Price]]/I421))</f>
        <v>-2.829913253515701E-2</v>
      </c>
    </row>
    <row r="423" spans="1:14" x14ac:dyDescent="0.3">
      <c r="A423" s="1" t="s">
        <v>35</v>
      </c>
      <c r="B423" s="1" t="s">
        <v>14</v>
      </c>
      <c r="C423" s="2">
        <v>43726</v>
      </c>
      <c r="D423" s="1">
        <v>400.65</v>
      </c>
      <c r="E423" s="1">
        <v>405.45</v>
      </c>
      <c r="F423" s="1">
        <v>405.45</v>
      </c>
      <c r="G423" s="1">
        <v>396.5</v>
      </c>
      <c r="H423" s="1">
        <v>399.25</v>
      </c>
      <c r="I423" s="1">
        <v>399.35</v>
      </c>
      <c r="J423" s="1">
        <v>400.63</v>
      </c>
      <c r="K423" s="1">
        <v>18477377</v>
      </c>
      <c r="L423" s="1">
        <v>7402558812.75</v>
      </c>
      <c r="M423" s="1">
        <v>196466</v>
      </c>
      <c r="N423" s="3">
        <f>IF(ISERR(LN(Table1514[[#This Row],[Close Price]]/I422)),"-",LN(Table1514[[#This Row],[Close Price]]/I422))</f>
        <v>-3.2500028606815283E-3</v>
      </c>
    </row>
    <row r="424" spans="1:14" x14ac:dyDescent="0.3">
      <c r="A424" s="1" t="s">
        <v>35</v>
      </c>
      <c r="B424" s="1" t="s">
        <v>14</v>
      </c>
      <c r="C424" s="2">
        <v>43727</v>
      </c>
      <c r="D424" s="1">
        <v>399.35</v>
      </c>
      <c r="E424" s="1">
        <v>395.7</v>
      </c>
      <c r="F424" s="1">
        <v>395.7</v>
      </c>
      <c r="G424" s="1">
        <v>384.35</v>
      </c>
      <c r="H424" s="1">
        <v>386.3</v>
      </c>
      <c r="I424" s="1">
        <v>386.6</v>
      </c>
      <c r="J424" s="1">
        <v>388.74</v>
      </c>
      <c r="K424" s="1">
        <v>22647508</v>
      </c>
      <c r="L424" s="1">
        <v>8803902969.25</v>
      </c>
      <c r="M424" s="1">
        <v>211345</v>
      </c>
      <c r="N424" s="3">
        <f>IF(ISERR(LN(Table1514[[#This Row],[Close Price]]/I423)),"-",LN(Table1514[[#This Row],[Close Price]]/I423))</f>
        <v>-3.2447658589167469E-2</v>
      </c>
    </row>
    <row r="425" spans="1:14" x14ac:dyDescent="0.3">
      <c r="A425" s="1" t="s">
        <v>35</v>
      </c>
      <c r="B425" s="1" t="s">
        <v>14</v>
      </c>
      <c r="C425" s="2">
        <v>43728</v>
      </c>
      <c r="D425" s="1">
        <v>386.6</v>
      </c>
      <c r="E425" s="1">
        <v>389</v>
      </c>
      <c r="F425" s="1">
        <v>424</v>
      </c>
      <c r="G425" s="1">
        <v>386.65</v>
      </c>
      <c r="H425" s="1">
        <v>415.75</v>
      </c>
      <c r="I425" s="1">
        <v>417.5</v>
      </c>
      <c r="J425" s="1">
        <v>411.8</v>
      </c>
      <c r="K425" s="1">
        <v>75217723</v>
      </c>
      <c r="L425" s="1">
        <v>30974402469.650002</v>
      </c>
      <c r="M425" s="1">
        <v>481110</v>
      </c>
      <c r="N425" s="3">
        <f>IF(ISERR(LN(Table1514[[#This Row],[Close Price]]/I424)),"-",LN(Table1514[[#This Row],[Close Price]]/I424))</f>
        <v>7.6893977516679618E-2</v>
      </c>
    </row>
    <row r="426" spans="1:14" x14ac:dyDescent="0.3">
      <c r="A426" s="1" t="s">
        <v>35</v>
      </c>
      <c r="B426" s="1" t="s">
        <v>14</v>
      </c>
      <c r="C426" s="2">
        <v>43731</v>
      </c>
      <c r="D426" s="1">
        <v>417.5</v>
      </c>
      <c r="E426" s="1">
        <v>435.8</v>
      </c>
      <c r="F426" s="1">
        <v>450</v>
      </c>
      <c r="G426" s="1">
        <v>428.45</v>
      </c>
      <c r="H426" s="1">
        <v>442</v>
      </c>
      <c r="I426" s="1">
        <v>446.3</v>
      </c>
      <c r="J426" s="1">
        <v>441.55</v>
      </c>
      <c r="K426" s="1">
        <v>57490445</v>
      </c>
      <c r="L426" s="1">
        <v>25384929545.349998</v>
      </c>
      <c r="M426" s="1">
        <v>453079</v>
      </c>
      <c r="N426" s="3">
        <f>IF(ISERR(LN(Table1514[[#This Row],[Close Price]]/I425)),"-",LN(Table1514[[#This Row],[Close Price]]/I425))</f>
        <v>6.6706827344314018E-2</v>
      </c>
    </row>
    <row r="427" spans="1:14" x14ac:dyDescent="0.3">
      <c r="A427" s="1" t="s">
        <v>35</v>
      </c>
      <c r="B427" s="1" t="s">
        <v>14</v>
      </c>
      <c r="C427" s="2">
        <v>43732</v>
      </c>
      <c r="D427" s="1">
        <v>446.3</v>
      </c>
      <c r="E427" s="1">
        <v>441.5</v>
      </c>
      <c r="F427" s="1">
        <v>448.65</v>
      </c>
      <c r="G427" s="1">
        <v>433.35</v>
      </c>
      <c r="H427" s="1">
        <v>441</v>
      </c>
      <c r="I427" s="1">
        <v>440.9</v>
      </c>
      <c r="J427" s="1">
        <v>439.43</v>
      </c>
      <c r="K427" s="1">
        <v>26639931</v>
      </c>
      <c r="L427" s="1">
        <v>11706341826.85</v>
      </c>
      <c r="M427" s="1">
        <v>234931</v>
      </c>
      <c r="N427" s="3">
        <f>IF(ISERR(LN(Table1514[[#This Row],[Close Price]]/I426)),"-",LN(Table1514[[#This Row],[Close Price]]/I426))</f>
        <v>-1.2173279271332355E-2</v>
      </c>
    </row>
    <row r="428" spans="1:14" x14ac:dyDescent="0.3">
      <c r="A428" s="1" t="s">
        <v>35</v>
      </c>
      <c r="B428" s="1" t="s">
        <v>14</v>
      </c>
      <c r="C428" s="2">
        <v>43733</v>
      </c>
      <c r="D428" s="1">
        <v>440.9</v>
      </c>
      <c r="E428" s="1">
        <v>439.1</v>
      </c>
      <c r="F428" s="1">
        <v>440.95</v>
      </c>
      <c r="G428" s="1">
        <v>429.6</v>
      </c>
      <c r="H428" s="1">
        <v>434.8</v>
      </c>
      <c r="I428" s="1">
        <v>434.2</v>
      </c>
      <c r="J428" s="1">
        <v>434.35</v>
      </c>
      <c r="K428" s="1">
        <v>19987241</v>
      </c>
      <c r="L428" s="1">
        <v>8681434244.4500008</v>
      </c>
      <c r="M428" s="1">
        <v>203698</v>
      </c>
      <c r="N428" s="3">
        <f>IF(ISERR(LN(Table1514[[#This Row],[Close Price]]/I427)),"-",LN(Table1514[[#This Row],[Close Price]]/I427))</f>
        <v>-1.5312834919700487E-2</v>
      </c>
    </row>
    <row r="429" spans="1:14" x14ac:dyDescent="0.3">
      <c r="A429" s="1" t="s">
        <v>35</v>
      </c>
      <c r="B429" s="1" t="s">
        <v>14</v>
      </c>
      <c r="C429" s="2">
        <v>43734</v>
      </c>
      <c r="D429" s="1">
        <v>434.2</v>
      </c>
      <c r="E429" s="1">
        <v>439</v>
      </c>
      <c r="F429" s="1">
        <v>458.65</v>
      </c>
      <c r="G429" s="1">
        <v>438.55</v>
      </c>
      <c r="H429" s="1">
        <v>451.7</v>
      </c>
      <c r="I429" s="1">
        <v>451.95</v>
      </c>
      <c r="J429" s="1">
        <v>449.49</v>
      </c>
      <c r="K429" s="1">
        <v>40909369</v>
      </c>
      <c r="L429" s="1">
        <v>18388443640.450001</v>
      </c>
      <c r="M429" s="1">
        <v>271788</v>
      </c>
      <c r="N429" s="3">
        <f>IF(ISERR(LN(Table1514[[#This Row],[Close Price]]/I428)),"-",LN(Table1514[[#This Row],[Close Price]]/I428))</f>
        <v>4.0066296800228426E-2</v>
      </c>
    </row>
    <row r="430" spans="1:14" x14ac:dyDescent="0.3">
      <c r="A430" s="1" t="s">
        <v>35</v>
      </c>
      <c r="B430" s="1" t="s">
        <v>14</v>
      </c>
      <c r="C430" s="2">
        <v>43735</v>
      </c>
      <c r="D430" s="1">
        <v>451.95</v>
      </c>
      <c r="E430" s="1">
        <v>449.5</v>
      </c>
      <c r="F430" s="1">
        <v>451.85</v>
      </c>
      <c r="G430" s="1">
        <v>443.3</v>
      </c>
      <c r="H430" s="1">
        <v>450</v>
      </c>
      <c r="I430" s="1">
        <v>449.2</v>
      </c>
      <c r="J430" s="1">
        <v>447.4</v>
      </c>
      <c r="K430" s="1">
        <v>19432963</v>
      </c>
      <c r="L430" s="1">
        <v>8694402092.25</v>
      </c>
      <c r="M430" s="1">
        <v>173588</v>
      </c>
      <c r="N430" s="3">
        <f>IF(ISERR(LN(Table1514[[#This Row],[Close Price]]/I429)),"-",LN(Table1514[[#This Row],[Close Price]]/I429))</f>
        <v>-6.1033313801317967E-3</v>
      </c>
    </row>
    <row r="431" spans="1:14" x14ac:dyDescent="0.3">
      <c r="A431" s="1" t="s">
        <v>35</v>
      </c>
      <c r="B431" s="1" t="s">
        <v>14</v>
      </c>
      <c r="C431" s="2">
        <v>43738</v>
      </c>
      <c r="D431" s="1">
        <v>449.2</v>
      </c>
      <c r="E431" s="1">
        <v>443.3</v>
      </c>
      <c r="F431" s="1">
        <v>445.15</v>
      </c>
      <c r="G431" s="1">
        <v>431</v>
      </c>
      <c r="H431" s="1">
        <v>433.8</v>
      </c>
      <c r="I431" s="1">
        <v>433.7</v>
      </c>
      <c r="J431" s="1">
        <v>436.05</v>
      </c>
      <c r="K431" s="1">
        <v>27524660</v>
      </c>
      <c r="L431" s="1">
        <v>12002099399.1</v>
      </c>
      <c r="M431" s="1">
        <v>206835</v>
      </c>
      <c r="N431" s="3">
        <f>IF(ISERR(LN(Table1514[[#This Row],[Close Price]]/I430)),"-",LN(Table1514[[#This Row],[Close Price]]/I430))</f>
        <v>-3.51151720229676E-2</v>
      </c>
    </row>
    <row r="432" spans="1:14" x14ac:dyDescent="0.3">
      <c r="A432" s="1" t="s">
        <v>35</v>
      </c>
      <c r="B432" s="1" t="s">
        <v>14</v>
      </c>
      <c r="C432" s="2">
        <v>43739</v>
      </c>
      <c r="D432" s="1">
        <v>433.7</v>
      </c>
      <c r="E432" s="1">
        <v>436.95</v>
      </c>
      <c r="F432" s="1">
        <v>443.2</v>
      </c>
      <c r="G432" s="1">
        <v>416.7</v>
      </c>
      <c r="H432" s="1">
        <v>425.6</v>
      </c>
      <c r="I432" s="1">
        <v>424.6</v>
      </c>
      <c r="J432" s="1">
        <v>431.03</v>
      </c>
      <c r="K432" s="1">
        <v>30623906</v>
      </c>
      <c r="L432" s="1">
        <v>13199943609.75</v>
      </c>
      <c r="M432" s="1">
        <v>264954</v>
      </c>
      <c r="N432" s="3">
        <f>IF(ISERR(LN(Table1514[[#This Row],[Close Price]]/I431)),"-",LN(Table1514[[#This Row],[Close Price]]/I431))</f>
        <v>-2.1205501572164706E-2</v>
      </c>
    </row>
    <row r="433" spans="1:14" x14ac:dyDescent="0.3">
      <c r="A433" s="1" t="s">
        <v>35</v>
      </c>
      <c r="B433" s="1" t="s">
        <v>14</v>
      </c>
      <c r="C433" s="2">
        <v>43741</v>
      </c>
      <c r="D433" s="1">
        <v>424.6</v>
      </c>
      <c r="E433" s="1">
        <v>424</v>
      </c>
      <c r="F433" s="1">
        <v>434.6</v>
      </c>
      <c r="G433" s="1">
        <v>422.3</v>
      </c>
      <c r="H433" s="1">
        <v>427.5</v>
      </c>
      <c r="I433" s="1">
        <v>427.3</v>
      </c>
      <c r="J433" s="1">
        <v>428.76</v>
      </c>
      <c r="K433" s="1">
        <v>23275379</v>
      </c>
      <c r="L433" s="1">
        <v>9979609655.1000004</v>
      </c>
      <c r="M433" s="1">
        <v>205747</v>
      </c>
      <c r="N433" s="3">
        <f>IF(ISERR(LN(Table1514[[#This Row],[Close Price]]/I432)),"-",LN(Table1514[[#This Row],[Close Price]]/I432))</f>
        <v>6.3387933808235469E-3</v>
      </c>
    </row>
    <row r="434" spans="1:14" x14ac:dyDescent="0.3">
      <c r="A434" s="1" t="s">
        <v>35</v>
      </c>
      <c r="B434" s="1" t="s">
        <v>14</v>
      </c>
      <c r="C434" s="2">
        <v>43742</v>
      </c>
      <c r="D434" s="1">
        <v>427.3</v>
      </c>
      <c r="E434" s="1">
        <v>428.5</v>
      </c>
      <c r="F434" s="1">
        <v>429.3</v>
      </c>
      <c r="G434" s="1">
        <v>412.05</v>
      </c>
      <c r="H434" s="1">
        <v>413.1</v>
      </c>
      <c r="I434" s="1">
        <v>413.9</v>
      </c>
      <c r="J434" s="1">
        <v>420.96</v>
      </c>
      <c r="K434" s="1">
        <v>17952697</v>
      </c>
      <c r="L434" s="1">
        <v>7557412589.5</v>
      </c>
      <c r="M434" s="1">
        <v>170246</v>
      </c>
      <c r="N434" s="3">
        <f>IF(ISERR(LN(Table1514[[#This Row],[Close Price]]/I433)),"-",LN(Table1514[[#This Row],[Close Price]]/I433))</f>
        <v>-3.1861943895292608E-2</v>
      </c>
    </row>
    <row r="435" spans="1:14" x14ac:dyDescent="0.3">
      <c r="A435" s="1" t="s">
        <v>35</v>
      </c>
      <c r="B435" s="1" t="s">
        <v>14</v>
      </c>
      <c r="C435" s="2">
        <v>43745</v>
      </c>
      <c r="D435" s="1">
        <v>413.9</v>
      </c>
      <c r="E435" s="1">
        <v>415.1</v>
      </c>
      <c r="F435" s="1">
        <v>423.5</v>
      </c>
      <c r="G435" s="1">
        <v>411.5</v>
      </c>
      <c r="H435" s="1">
        <v>416.1</v>
      </c>
      <c r="I435" s="1">
        <v>416.1</v>
      </c>
      <c r="J435" s="1">
        <v>418.29</v>
      </c>
      <c r="K435" s="1">
        <v>21933703</v>
      </c>
      <c r="L435" s="1">
        <v>9174623042.7999992</v>
      </c>
      <c r="M435" s="1">
        <v>151810</v>
      </c>
      <c r="N435" s="3">
        <f>IF(ISERR(LN(Table1514[[#This Row],[Close Price]]/I434)),"-",LN(Table1514[[#This Row],[Close Price]]/I434))</f>
        <v>5.3012172342088992E-3</v>
      </c>
    </row>
    <row r="436" spans="1:14" x14ac:dyDescent="0.3">
      <c r="A436" s="1" t="s">
        <v>35</v>
      </c>
      <c r="B436" s="1" t="s">
        <v>14</v>
      </c>
      <c r="C436" s="2">
        <v>43747</v>
      </c>
      <c r="D436" s="1">
        <v>416.1</v>
      </c>
      <c r="E436" s="1">
        <v>420.25</v>
      </c>
      <c r="F436" s="1">
        <v>438.4</v>
      </c>
      <c r="G436" s="1">
        <v>417.1</v>
      </c>
      <c r="H436" s="1">
        <v>436.5</v>
      </c>
      <c r="I436" s="1">
        <v>436.7</v>
      </c>
      <c r="J436" s="1">
        <v>428.51</v>
      </c>
      <c r="K436" s="1">
        <v>34533981</v>
      </c>
      <c r="L436" s="1">
        <v>14798267533.700001</v>
      </c>
      <c r="M436" s="1">
        <v>204220</v>
      </c>
      <c r="N436" s="3">
        <f>IF(ISERR(LN(Table1514[[#This Row],[Close Price]]/I435)),"-",LN(Table1514[[#This Row],[Close Price]]/I435))</f>
        <v>4.8320844502619566E-2</v>
      </c>
    </row>
    <row r="437" spans="1:14" x14ac:dyDescent="0.3">
      <c r="A437" s="1" t="s">
        <v>35</v>
      </c>
      <c r="B437" s="1" t="s">
        <v>14</v>
      </c>
      <c r="C437" s="2">
        <v>43748</v>
      </c>
      <c r="D437" s="1">
        <v>436.7</v>
      </c>
      <c r="E437" s="1">
        <v>430</v>
      </c>
      <c r="F437" s="1">
        <v>431.5</v>
      </c>
      <c r="G437" s="1">
        <v>420.5</v>
      </c>
      <c r="H437" s="1">
        <v>424.5</v>
      </c>
      <c r="I437" s="1">
        <v>423.7</v>
      </c>
      <c r="J437" s="1">
        <v>424.8</v>
      </c>
      <c r="K437" s="1">
        <v>19074005</v>
      </c>
      <c r="L437" s="1">
        <v>8102611371.1000004</v>
      </c>
      <c r="M437" s="1">
        <v>164265</v>
      </c>
      <c r="N437" s="3">
        <f>IF(ISERR(LN(Table1514[[#This Row],[Close Price]]/I436)),"-",LN(Table1514[[#This Row],[Close Price]]/I436))</f>
        <v>-3.0220802859001753E-2</v>
      </c>
    </row>
    <row r="438" spans="1:14" x14ac:dyDescent="0.3">
      <c r="A438" s="1" t="s">
        <v>35</v>
      </c>
      <c r="B438" s="1" t="s">
        <v>14</v>
      </c>
      <c r="C438" s="2">
        <v>43749</v>
      </c>
      <c r="D438" s="1">
        <v>423.7</v>
      </c>
      <c r="E438" s="1">
        <v>427.95</v>
      </c>
      <c r="F438" s="1">
        <v>433.25</v>
      </c>
      <c r="G438" s="1">
        <v>422.1</v>
      </c>
      <c r="H438" s="1">
        <v>427.9</v>
      </c>
      <c r="I438" s="1">
        <v>428.55</v>
      </c>
      <c r="J438" s="1">
        <v>428.28</v>
      </c>
      <c r="K438" s="1">
        <v>18004922</v>
      </c>
      <c r="L438" s="1">
        <v>7711124795.75</v>
      </c>
      <c r="M438" s="1">
        <v>172683</v>
      </c>
      <c r="N438" s="3">
        <f>IF(ISERR(LN(Table1514[[#This Row],[Close Price]]/I437)),"-",LN(Table1514[[#This Row],[Close Price]]/I437))</f>
        <v>1.1381759712378332E-2</v>
      </c>
    </row>
    <row r="439" spans="1:14" x14ac:dyDescent="0.3">
      <c r="A439" s="1" t="s">
        <v>35</v>
      </c>
      <c r="B439" s="1" t="s">
        <v>14</v>
      </c>
      <c r="C439" s="2">
        <v>43752</v>
      </c>
      <c r="D439" s="1">
        <v>428.55</v>
      </c>
      <c r="E439" s="1">
        <v>430</v>
      </c>
      <c r="F439" s="1">
        <v>436.4</v>
      </c>
      <c r="G439" s="1">
        <v>426</v>
      </c>
      <c r="H439" s="1">
        <v>427.6</v>
      </c>
      <c r="I439" s="1">
        <v>428.85</v>
      </c>
      <c r="J439" s="1">
        <v>431.06</v>
      </c>
      <c r="K439" s="1">
        <v>17211042</v>
      </c>
      <c r="L439" s="1">
        <v>7419058636.8500004</v>
      </c>
      <c r="M439" s="1">
        <v>143230</v>
      </c>
      <c r="N439" s="3">
        <f>IF(ISERR(LN(Table1514[[#This Row],[Close Price]]/I438)),"-",LN(Table1514[[#This Row],[Close Price]]/I438))</f>
        <v>6.9979009153873183E-4</v>
      </c>
    </row>
    <row r="440" spans="1:14" x14ac:dyDescent="0.3">
      <c r="A440" s="1" t="s">
        <v>35</v>
      </c>
      <c r="B440" s="1" t="s">
        <v>14</v>
      </c>
      <c r="C440" s="2">
        <v>43753</v>
      </c>
      <c r="D440" s="1">
        <v>428.85</v>
      </c>
      <c r="E440" s="1">
        <v>430</v>
      </c>
      <c r="F440" s="1">
        <v>435.45</v>
      </c>
      <c r="G440" s="1">
        <v>428.2</v>
      </c>
      <c r="H440" s="1">
        <v>432.2</v>
      </c>
      <c r="I440" s="1">
        <v>431.85</v>
      </c>
      <c r="J440" s="1">
        <v>431.73</v>
      </c>
      <c r="K440" s="1">
        <v>14971985</v>
      </c>
      <c r="L440" s="1">
        <v>6463881606.9499998</v>
      </c>
      <c r="M440" s="1">
        <v>134995</v>
      </c>
      <c r="N440" s="3">
        <f>IF(ISERR(LN(Table1514[[#This Row],[Close Price]]/I439)),"-",LN(Table1514[[#This Row],[Close Price]]/I439))</f>
        <v>6.9710982898641008E-3</v>
      </c>
    </row>
    <row r="441" spans="1:14" x14ac:dyDescent="0.3">
      <c r="A441" s="1" t="s">
        <v>35</v>
      </c>
      <c r="B441" s="1" t="s">
        <v>14</v>
      </c>
      <c r="C441" s="2">
        <v>43754</v>
      </c>
      <c r="D441" s="1">
        <v>431.85</v>
      </c>
      <c r="E441" s="1">
        <v>434.5</v>
      </c>
      <c r="F441" s="1">
        <v>439.5</v>
      </c>
      <c r="G441" s="1">
        <v>431.15</v>
      </c>
      <c r="H441" s="1">
        <v>435.8</v>
      </c>
      <c r="I441" s="1">
        <v>435.3</v>
      </c>
      <c r="J441" s="1">
        <v>435.67</v>
      </c>
      <c r="K441" s="1">
        <v>17833051</v>
      </c>
      <c r="L441" s="1">
        <v>7769251555.6999998</v>
      </c>
      <c r="M441" s="1">
        <v>161578</v>
      </c>
      <c r="N441" s="3">
        <f>IF(ISERR(LN(Table1514[[#This Row],[Close Price]]/I440)),"-",LN(Table1514[[#This Row],[Close Price]]/I440))</f>
        <v>7.957142831957361E-3</v>
      </c>
    </row>
    <row r="442" spans="1:14" x14ac:dyDescent="0.3">
      <c r="A442" s="1" t="s">
        <v>35</v>
      </c>
      <c r="B442" s="1" t="s">
        <v>14</v>
      </c>
      <c r="C442" s="2">
        <v>43755</v>
      </c>
      <c r="D442" s="1">
        <v>435.3</v>
      </c>
      <c r="E442" s="1">
        <v>436</v>
      </c>
      <c r="F442" s="1">
        <v>443.35</v>
      </c>
      <c r="G442" s="1">
        <v>433.7</v>
      </c>
      <c r="H442" s="1">
        <v>440.75</v>
      </c>
      <c r="I442" s="1">
        <v>440.6</v>
      </c>
      <c r="J442" s="1">
        <v>438.8</v>
      </c>
      <c r="K442" s="1">
        <v>12452421</v>
      </c>
      <c r="L442" s="1">
        <v>5464134193</v>
      </c>
      <c r="M442" s="1">
        <v>133501</v>
      </c>
      <c r="N442" s="3">
        <f>IF(ISERR(LN(Table1514[[#This Row],[Close Price]]/I441)),"-",LN(Table1514[[#This Row],[Close Price]]/I441))</f>
        <v>1.210198580999099E-2</v>
      </c>
    </row>
    <row r="443" spans="1:14" x14ac:dyDescent="0.3">
      <c r="A443" s="1" t="s">
        <v>35</v>
      </c>
      <c r="B443" s="1" t="s">
        <v>14</v>
      </c>
      <c r="C443" s="2">
        <v>43756</v>
      </c>
      <c r="D443" s="1">
        <v>440.6</v>
      </c>
      <c r="E443" s="1">
        <v>437.7</v>
      </c>
      <c r="F443" s="1">
        <v>443.7</v>
      </c>
      <c r="G443" s="1">
        <v>435.25</v>
      </c>
      <c r="H443" s="1">
        <v>437.1</v>
      </c>
      <c r="I443" s="1">
        <v>437.8</v>
      </c>
      <c r="J443" s="1">
        <v>438.89</v>
      </c>
      <c r="K443" s="1">
        <v>15988455</v>
      </c>
      <c r="L443" s="1">
        <v>7017206607.1999998</v>
      </c>
      <c r="M443" s="1">
        <v>123664</v>
      </c>
      <c r="N443" s="3">
        <f>IF(ISERR(LN(Table1514[[#This Row],[Close Price]]/I442)),"-",LN(Table1514[[#This Row],[Close Price]]/I442))</f>
        <v>-6.3752492794801816E-3</v>
      </c>
    </row>
    <row r="444" spans="1:14" x14ac:dyDescent="0.3">
      <c r="A444" s="1" t="s">
        <v>35</v>
      </c>
      <c r="B444" s="1" t="s">
        <v>14</v>
      </c>
      <c r="C444" s="2">
        <v>43760</v>
      </c>
      <c r="D444" s="1">
        <v>437.8</v>
      </c>
      <c r="E444" s="1">
        <v>440.5</v>
      </c>
      <c r="F444" s="1">
        <v>458.7</v>
      </c>
      <c r="G444" s="1">
        <v>437.55</v>
      </c>
      <c r="H444" s="1">
        <v>451.75</v>
      </c>
      <c r="I444" s="1">
        <v>451.15</v>
      </c>
      <c r="J444" s="1">
        <v>451.14</v>
      </c>
      <c r="K444" s="1">
        <v>34966169</v>
      </c>
      <c r="L444" s="1">
        <v>15774471226.1</v>
      </c>
      <c r="M444" s="1">
        <v>290446</v>
      </c>
      <c r="N444" s="3">
        <f>IF(ISERR(LN(Table1514[[#This Row],[Close Price]]/I443)),"-",LN(Table1514[[#This Row],[Close Price]]/I443))</f>
        <v>3.003769335174708E-2</v>
      </c>
    </row>
    <row r="445" spans="1:14" x14ac:dyDescent="0.3">
      <c r="A445" s="1" t="s">
        <v>35</v>
      </c>
      <c r="B445" s="1" t="s">
        <v>14</v>
      </c>
      <c r="C445" s="2">
        <v>43761</v>
      </c>
      <c r="D445" s="1">
        <v>451.15</v>
      </c>
      <c r="E445" s="1">
        <v>452</v>
      </c>
      <c r="F445" s="1">
        <v>459</v>
      </c>
      <c r="G445" s="1">
        <v>448.2</v>
      </c>
      <c r="H445" s="1">
        <v>456.35</v>
      </c>
      <c r="I445" s="1">
        <v>455.1</v>
      </c>
      <c r="J445" s="1">
        <v>455.16</v>
      </c>
      <c r="K445" s="1">
        <v>25196183</v>
      </c>
      <c r="L445" s="1">
        <v>11468295250.549999</v>
      </c>
      <c r="M445" s="1">
        <v>340998</v>
      </c>
      <c r="N445" s="3">
        <f>IF(ISERR(LN(Table1514[[#This Row],[Close Price]]/I444)),"-",LN(Table1514[[#This Row],[Close Price]]/I444))</f>
        <v>8.7172965820866369E-3</v>
      </c>
    </row>
    <row r="446" spans="1:14" x14ac:dyDescent="0.3">
      <c r="A446" s="1" t="s">
        <v>35</v>
      </c>
      <c r="B446" s="1" t="s">
        <v>14</v>
      </c>
      <c r="C446" s="2">
        <v>43762</v>
      </c>
      <c r="D446" s="1">
        <v>455.1</v>
      </c>
      <c r="E446" s="1">
        <v>457.4</v>
      </c>
      <c r="F446" s="1">
        <v>459</v>
      </c>
      <c r="G446" s="1">
        <v>451</v>
      </c>
      <c r="H446" s="1">
        <v>455.5</v>
      </c>
      <c r="I446" s="1">
        <v>454.75</v>
      </c>
      <c r="J446" s="1">
        <v>454.66</v>
      </c>
      <c r="K446" s="1">
        <v>23542540</v>
      </c>
      <c r="L446" s="1">
        <v>10703831743.299999</v>
      </c>
      <c r="M446" s="1">
        <v>261128</v>
      </c>
      <c r="N446" s="3">
        <f>IF(ISERR(LN(Table1514[[#This Row],[Close Price]]/I445)),"-",LN(Table1514[[#This Row],[Close Price]]/I445))</f>
        <v>-7.6935762436462654E-4</v>
      </c>
    </row>
    <row r="447" spans="1:14" x14ac:dyDescent="0.3">
      <c r="A447" s="1" t="s">
        <v>35</v>
      </c>
      <c r="B447" s="1" t="s">
        <v>14</v>
      </c>
      <c r="C447" s="2">
        <v>43763</v>
      </c>
      <c r="D447" s="1">
        <v>454.75</v>
      </c>
      <c r="E447" s="1">
        <v>457.7</v>
      </c>
      <c r="F447" s="1">
        <v>470.65</v>
      </c>
      <c r="G447" s="1">
        <v>454.4</v>
      </c>
      <c r="H447" s="1">
        <v>469.2</v>
      </c>
      <c r="I447" s="1">
        <v>469.1</v>
      </c>
      <c r="J447" s="1">
        <v>463.16</v>
      </c>
      <c r="K447" s="1">
        <v>34397573</v>
      </c>
      <c r="L447" s="1">
        <v>15931420717.200001</v>
      </c>
      <c r="M447" s="1">
        <v>253652</v>
      </c>
      <c r="N447" s="3">
        <f>IF(ISERR(LN(Table1514[[#This Row],[Close Price]]/I446)),"-",LN(Table1514[[#This Row],[Close Price]]/I446))</f>
        <v>3.1068147936180759E-2</v>
      </c>
    </row>
    <row r="448" spans="1:14" x14ac:dyDescent="0.3">
      <c r="A448" s="1" t="s">
        <v>35</v>
      </c>
      <c r="B448" s="1" t="s">
        <v>14</v>
      </c>
      <c r="C448" s="2">
        <v>43765</v>
      </c>
      <c r="D448" s="1">
        <v>469.1</v>
      </c>
      <c r="E448" s="1">
        <v>471</v>
      </c>
      <c r="F448" s="1">
        <v>473.5</v>
      </c>
      <c r="G448" s="1">
        <v>465</v>
      </c>
      <c r="H448" s="1">
        <v>467.8</v>
      </c>
      <c r="I448" s="1">
        <v>469.55</v>
      </c>
      <c r="J448" s="1">
        <v>469.07</v>
      </c>
      <c r="K448" s="1">
        <v>8207818</v>
      </c>
      <c r="L448" s="1">
        <v>3850009414.0999999</v>
      </c>
      <c r="M448" s="1">
        <v>70202</v>
      </c>
      <c r="N448" s="3">
        <f>IF(ISERR(LN(Table1514[[#This Row],[Close Price]]/I447)),"-",LN(Table1514[[#This Row],[Close Price]]/I447))</f>
        <v>9.5882391621026014E-4</v>
      </c>
    </row>
    <row r="449" spans="1:14" x14ac:dyDescent="0.3">
      <c r="A449" s="1" t="s">
        <v>35</v>
      </c>
      <c r="B449" s="1" t="s">
        <v>14</v>
      </c>
      <c r="C449" s="2">
        <v>43767</v>
      </c>
      <c r="D449" s="1">
        <v>469.55</v>
      </c>
      <c r="E449" s="1">
        <v>470.2</v>
      </c>
      <c r="F449" s="1">
        <v>482</v>
      </c>
      <c r="G449" s="1">
        <v>466.85</v>
      </c>
      <c r="H449" s="1">
        <v>476</v>
      </c>
      <c r="I449" s="1">
        <v>477.4</v>
      </c>
      <c r="J449" s="1">
        <v>475.14</v>
      </c>
      <c r="K449" s="1">
        <v>33686172</v>
      </c>
      <c r="L449" s="1">
        <v>16005584352</v>
      </c>
      <c r="M449" s="1">
        <v>303796</v>
      </c>
      <c r="N449" s="3">
        <f>IF(ISERR(LN(Table1514[[#This Row],[Close Price]]/I448)),"-",LN(Table1514[[#This Row],[Close Price]]/I448))</f>
        <v>1.6579924654107084E-2</v>
      </c>
    </row>
    <row r="450" spans="1:14" x14ac:dyDescent="0.3">
      <c r="A450" s="1" t="s">
        <v>35</v>
      </c>
      <c r="B450" s="1" t="s">
        <v>14</v>
      </c>
      <c r="C450" s="2">
        <v>43768</v>
      </c>
      <c r="D450" s="1">
        <v>477.4</v>
      </c>
      <c r="E450" s="1">
        <v>479</v>
      </c>
      <c r="F450" s="1">
        <v>479</v>
      </c>
      <c r="G450" s="1">
        <v>470</v>
      </c>
      <c r="H450" s="1">
        <v>470.65</v>
      </c>
      <c r="I450" s="1">
        <v>471.15</v>
      </c>
      <c r="J450" s="1">
        <v>472.46</v>
      </c>
      <c r="K450" s="1">
        <v>22396012</v>
      </c>
      <c r="L450" s="1">
        <v>10581202220.65</v>
      </c>
      <c r="M450" s="1">
        <v>263757</v>
      </c>
      <c r="N450" s="3">
        <f>IF(ISERR(LN(Table1514[[#This Row],[Close Price]]/I449)),"-",LN(Table1514[[#This Row],[Close Price]]/I449))</f>
        <v>-1.3178199251964529E-2</v>
      </c>
    </row>
    <row r="451" spans="1:14" x14ac:dyDescent="0.3">
      <c r="A451" s="1" t="s">
        <v>35</v>
      </c>
      <c r="B451" s="1" t="s">
        <v>14</v>
      </c>
      <c r="C451" s="2">
        <v>43769</v>
      </c>
      <c r="D451" s="1">
        <v>471.15</v>
      </c>
      <c r="E451" s="1">
        <v>475</v>
      </c>
      <c r="F451" s="1">
        <v>476.75</v>
      </c>
      <c r="G451" s="1">
        <v>461.3</v>
      </c>
      <c r="H451" s="1">
        <v>463.95</v>
      </c>
      <c r="I451" s="1">
        <v>463.05</v>
      </c>
      <c r="J451" s="1">
        <v>469.53</v>
      </c>
      <c r="K451" s="1">
        <v>21198377</v>
      </c>
      <c r="L451" s="1">
        <v>9953360561.3500004</v>
      </c>
      <c r="M451" s="1">
        <v>238072</v>
      </c>
      <c r="N451" s="3">
        <f>IF(ISERR(LN(Table1514[[#This Row],[Close Price]]/I450)),"-",LN(Table1514[[#This Row],[Close Price]]/I450))</f>
        <v>-1.7341475036487215E-2</v>
      </c>
    </row>
    <row r="452" spans="1:14" x14ac:dyDescent="0.3">
      <c r="A452" s="1" t="s">
        <v>35</v>
      </c>
      <c r="B452" s="1" t="s">
        <v>14</v>
      </c>
      <c r="C452" s="2">
        <v>43770</v>
      </c>
      <c r="D452" s="1">
        <v>463.05</v>
      </c>
      <c r="E452" s="1">
        <v>466.65</v>
      </c>
      <c r="F452" s="1">
        <v>466.95</v>
      </c>
      <c r="G452" s="1">
        <v>460.5</v>
      </c>
      <c r="H452" s="1">
        <v>462.9</v>
      </c>
      <c r="I452" s="1">
        <v>462.25</v>
      </c>
      <c r="J452" s="1">
        <v>463.86</v>
      </c>
      <c r="K452" s="1">
        <v>13522994</v>
      </c>
      <c r="L452" s="1">
        <v>6272808818.1000004</v>
      </c>
      <c r="M452" s="1">
        <v>117030</v>
      </c>
      <c r="N452" s="3">
        <f>IF(ISERR(LN(Table1514[[#This Row],[Close Price]]/I451)),"-",LN(Table1514[[#This Row],[Close Price]]/I451))</f>
        <v>-1.729169349043777E-3</v>
      </c>
    </row>
    <row r="453" spans="1:14" x14ac:dyDescent="0.3">
      <c r="A453" s="1" t="s">
        <v>35</v>
      </c>
      <c r="B453" s="1" t="s">
        <v>14</v>
      </c>
      <c r="C453" s="2">
        <v>43773</v>
      </c>
      <c r="D453" s="1">
        <v>462.25</v>
      </c>
      <c r="E453" s="1">
        <v>463</v>
      </c>
      <c r="F453" s="1">
        <v>472.3</v>
      </c>
      <c r="G453" s="1">
        <v>463</v>
      </c>
      <c r="H453" s="1">
        <v>471</v>
      </c>
      <c r="I453" s="1">
        <v>470.5</v>
      </c>
      <c r="J453" s="1">
        <v>469.22</v>
      </c>
      <c r="K453" s="1">
        <v>16254715</v>
      </c>
      <c r="L453" s="1">
        <v>7627042745.75</v>
      </c>
      <c r="M453" s="1">
        <v>153946</v>
      </c>
      <c r="N453" s="3">
        <f>IF(ISERR(LN(Table1514[[#This Row],[Close Price]]/I452)),"-",LN(Table1514[[#This Row],[Close Price]]/I452))</f>
        <v>1.7690088758200145E-2</v>
      </c>
    </row>
    <row r="454" spans="1:14" x14ac:dyDescent="0.3">
      <c r="A454" s="1" t="s">
        <v>35</v>
      </c>
      <c r="B454" s="1" t="s">
        <v>14</v>
      </c>
      <c r="C454" s="2">
        <v>43774</v>
      </c>
      <c r="D454" s="1">
        <v>470.5</v>
      </c>
      <c r="E454" s="1">
        <v>472.1</v>
      </c>
      <c r="F454" s="1">
        <v>474</v>
      </c>
      <c r="G454" s="1">
        <v>466.9</v>
      </c>
      <c r="H454" s="1">
        <v>468.25</v>
      </c>
      <c r="I454" s="1">
        <v>468.35</v>
      </c>
      <c r="J454" s="1">
        <v>469.45</v>
      </c>
      <c r="K454" s="1">
        <v>14952189</v>
      </c>
      <c r="L454" s="1">
        <v>7019324502.6499996</v>
      </c>
      <c r="M454" s="1">
        <v>180825</v>
      </c>
      <c r="N454" s="3">
        <f>IF(ISERR(LN(Table1514[[#This Row],[Close Price]]/I453)),"-",LN(Table1514[[#This Row],[Close Price]]/I453))</f>
        <v>-4.5800793702946733E-3</v>
      </c>
    </row>
    <row r="455" spans="1:14" x14ac:dyDescent="0.3">
      <c r="A455" s="1" t="s">
        <v>35</v>
      </c>
      <c r="B455" s="1" t="s">
        <v>14</v>
      </c>
      <c r="C455" s="2">
        <v>43775</v>
      </c>
      <c r="D455" s="1">
        <v>468.35</v>
      </c>
      <c r="E455" s="1">
        <v>467.15</v>
      </c>
      <c r="F455" s="1">
        <v>483.9</v>
      </c>
      <c r="G455" s="1">
        <v>464.75</v>
      </c>
      <c r="H455" s="1">
        <v>480</v>
      </c>
      <c r="I455" s="1">
        <v>480.7</v>
      </c>
      <c r="J455" s="1">
        <v>476.27</v>
      </c>
      <c r="K455" s="1">
        <v>24922680</v>
      </c>
      <c r="L455" s="1">
        <v>11870020810.65</v>
      </c>
      <c r="M455" s="1">
        <v>172963</v>
      </c>
      <c r="N455" s="3">
        <f>IF(ISERR(LN(Table1514[[#This Row],[Close Price]]/I454)),"-",LN(Table1514[[#This Row],[Close Price]]/I454))</f>
        <v>2.6027495244775451E-2</v>
      </c>
    </row>
    <row r="456" spans="1:14" x14ac:dyDescent="0.3">
      <c r="A456" s="1" t="s">
        <v>35</v>
      </c>
      <c r="B456" s="1" t="s">
        <v>14</v>
      </c>
      <c r="C456" s="2">
        <v>43776</v>
      </c>
      <c r="D456" s="1">
        <v>480.7</v>
      </c>
      <c r="E456" s="1">
        <v>483</v>
      </c>
      <c r="F456" s="1">
        <v>483</v>
      </c>
      <c r="G456" s="1">
        <v>475.65</v>
      </c>
      <c r="H456" s="1">
        <v>479.6</v>
      </c>
      <c r="I456" s="1">
        <v>478.55</v>
      </c>
      <c r="J456" s="1">
        <v>478.37</v>
      </c>
      <c r="K456" s="1">
        <v>18312032</v>
      </c>
      <c r="L456" s="1">
        <v>8759957484.0499992</v>
      </c>
      <c r="M456" s="1">
        <v>194335</v>
      </c>
      <c r="N456" s="3">
        <f>IF(ISERR(LN(Table1514[[#This Row],[Close Price]]/I455)),"-",LN(Table1514[[#This Row],[Close Price]]/I455))</f>
        <v>-4.4826762579994513E-3</v>
      </c>
    </row>
    <row r="457" spans="1:14" x14ac:dyDescent="0.3">
      <c r="A457" s="1" t="s">
        <v>35</v>
      </c>
      <c r="B457" s="1" t="s">
        <v>14</v>
      </c>
      <c r="C457" s="2">
        <v>43777</v>
      </c>
      <c r="D457" s="1">
        <v>478.55</v>
      </c>
      <c r="E457" s="1">
        <v>480.75</v>
      </c>
      <c r="F457" s="1">
        <v>496</v>
      </c>
      <c r="G457" s="1">
        <v>480.3</v>
      </c>
      <c r="H457" s="1">
        <v>490</v>
      </c>
      <c r="I457" s="1">
        <v>489.45</v>
      </c>
      <c r="J457" s="1">
        <v>489.55</v>
      </c>
      <c r="K457" s="1">
        <v>52207121</v>
      </c>
      <c r="L457" s="1">
        <v>25558194807.450001</v>
      </c>
      <c r="M457" s="1">
        <v>371240</v>
      </c>
      <c r="N457" s="3">
        <f>IF(ISERR(LN(Table1514[[#This Row],[Close Price]]/I456)),"-",LN(Table1514[[#This Row],[Close Price]]/I456))</f>
        <v>2.2521613065523725E-2</v>
      </c>
    </row>
    <row r="458" spans="1:14" x14ac:dyDescent="0.3">
      <c r="A458" s="1" t="s">
        <v>35</v>
      </c>
      <c r="B458" s="1" t="s">
        <v>14</v>
      </c>
      <c r="C458" s="2">
        <v>43780</v>
      </c>
      <c r="D458" s="1">
        <v>489.45</v>
      </c>
      <c r="E458" s="1">
        <v>488</v>
      </c>
      <c r="F458" s="1">
        <v>499</v>
      </c>
      <c r="G458" s="1">
        <v>484.6</v>
      </c>
      <c r="H458" s="1">
        <v>497.25</v>
      </c>
      <c r="I458" s="1">
        <v>496.8</v>
      </c>
      <c r="J458" s="1">
        <v>492.53</v>
      </c>
      <c r="K458" s="1">
        <v>24766065</v>
      </c>
      <c r="L458" s="1">
        <v>12197944597.85</v>
      </c>
      <c r="M458" s="1">
        <v>223652</v>
      </c>
      <c r="N458" s="3">
        <f>IF(ISERR(LN(Table1514[[#This Row],[Close Price]]/I457)),"-",LN(Table1514[[#This Row],[Close Price]]/I457))</f>
        <v>1.4905218911829827E-2</v>
      </c>
    </row>
    <row r="459" spans="1:14" x14ac:dyDescent="0.3">
      <c r="A459" s="1" t="s">
        <v>35</v>
      </c>
      <c r="B459" s="1" t="s">
        <v>14</v>
      </c>
      <c r="C459" s="2">
        <v>43782</v>
      </c>
      <c r="D459" s="1">
        <v>496.8</v>
      </c>
      <c r="E459" s="1">
        <v>496.8</v>
      </c>
      <c r="F459" s="1">
        <v>497.5</v>
      </c>
      <c r="G459" s="1">
        <v>483.3</v>
      </c>
      <c r="H459" s="1">
        <v>487</v>
      </c>
      <c r="I459" s="1">
        <v>485.75</v>
      </c>
      <c r="J459" s="1">
        <v>491.56</v>
      </c>
      <c r="K459" s="1">
        <v>24272664</v>
      </c>
      <c r="L459" s="1">
        <v>11931577536.549999</v>
      </c>
      <c r="M459" s="1">
        <v>227547</v>
      </c>
      <c r="N459" s="3">
        <f>IF(ISERR(LN(Table1514[[#This Row],[Close Price]]/I458)),"-",LN(Table1514[[#This Row],[Close Price]]/I458))</f>
        <v>-2.2493442361719584E-2</v>
      </c>
    </row>
    <row r="460" spans="1:14" x14ac:dyDescent="0.3">
      <c r="A460" s="1" t="s">
        <v>35</v>
      </c>
      <c r="B460" s="1" t="s">
        <v>14</v>
      </c>
      <c r="C460" s="2">
        <v>43783</v>
      </c>
      <c r="D460" s="1">
        <v>485.75</v>
      </c>
      <c r="E460" s="1">
        <v>489.75</v>
      </c>
      <c r="F460" s="1">
        <v>499.85</v>
      </c>
      <c r="G460" s="1">
        <v>483.75</v>
      </c>
      <c r="H460" s="1">
        <v>498.05</v>
      </c>
      <c r="I460" s="1">
        <v>498.65</v>
      </c>
      <c r="J460" s="1">
        <v>492.98</v>
      </c>
      <c r="K460" s="1">
        <v>35396276</v>
      </c>
      <c r="L460" s="1">
        <v>17449708738</v>
      </c>
      <c r="M460" s="1">
        <v>270076</v>
      </c>
      <c r="N460" s="3">
        <f>IF(ISERR(LN(Table1514[[#This Row],[Close Price]]/I459)),"-",LN(Table1514[[#This Row],[Close Price]]/I459))</f>
        <v>2.621035859032745E-2</v>
      </c>
    </row>
    <row r="461" spans="1:14" x14ac:dyDescent="0.3">
      <c r="A461" s="1" t="s">
        <v>35</v>
      </c>
      <c r="B461" s="1" t="s">
        <v>14</v>
      </c>
      <c r="C461" s="2">
        <v>43784</v>
      </c>
      <c r="D461" s="1">
        <v>498.65</v>
      </c>
      <c r="E461" s="1">
        <v>497.85</v>
      </c>
      <c r="F461" s="1">
        <v>509.7</v>
      </c>
      <c r="G461" s="1">
        <v>496</v>
      </c>
      <c r="H461" s="1">
        <v>498.85</v>
      </c>
      <c r="I461" s="1">
        <v>499.85</v>
      </c>
      <c r="J461" s="1">
        <v>503.8</v>
      </c>
      <c r="K461" s="1">
        <v>42074833</v>
      </c>
      <c r="L461" s="1">
        <v>21197467232.25</v>
      </c>
      <c r="M461" s="1">
        <v>276592</v>
      </c>
      <c r="N461" s="3">
        <f>IF(ISERR(LN(Table1514[[#This Row],[Close Price]]/I460)),"-",LN(Table1514[[#This Row],[Close Price]]/I460))</f>
        <v>2.4036065653127519E-3</v>
      </c>
    </row>
    <row r="462" spans="1:14" x14ac:dyDescent="0.3">
      <c r="A462" s="1" t="s">
        <v>35</v>
      </c>
      <c r="B462" s="1" t="s">
        <v>14</v>
      </c>
      <c r="C462" s="2">
        <v>43787</v>
      </c>
      <c r="D462" s="1">
        <v>499.85</v>
      </c>
      <c r="E462" s="1">
        <v>498.75</v>
      </c>
      <c r="F462" s="1">
        <v>504.45</v>
      </c>
      <c r="G462" s="1">
        <v>496.65</v>
      </c>
      <c r="H462" s="1">
        <v>499</v>
      </c>
      <c r="I462" s="1">
        <v>498.35</v>
      </c>
      <c r="J462" s="1">
        <v>499.88</v>
      </c>
      <c r="K462" s="1">
        <v>22910109</v>
      </c>
      <c r="L462" s="1">
        <v>11452220256.200001</v>
      </c>
      <c r="M462" s="1">
        <v>261393</v>
      </c>
      <c r="N462" s="3">
        <f>IF(ISERR(LN(Table1514[[#This Row],[Close Price]]/I461)),"-",LN(Table1514[[#This Row],[Close Price]]/I461))</f>
        <v>-3.0054119997245036E-3</v>
      </c>
    </row>
    <row r="463" spans="1:14" x14ac:dyDescent="0.3">
      <c r="A463" s="1" t="s">
        <v>35</v>
      </c>
      <c r="B463" s="1" t="s">
        <v>14</v>
      </c>
      <c r="C463" s="2">
        <v>43788</v>
      </c>
      <c r="D463" s="1">
        <v>498.35</v>
      </c>
      <c r="E463" s="1">
        <v>497.95</v>
      </c>
      <c r="F463" s="1">
        <v>502</v>
      </c>
      <c r="G463" s="1">
        <v>489.85</v>
      </c>
      <c r="H463" s="1">
        <v>494.3</v>
      </c>
      <c r="I463" s="1">
        <v>493.5</v>
      </c>
      <c r="J463" s="1">
        <v>496.24</v>
      </c>
      <c r="K463" s="1">
        <v>27939336</v>
      </c>
      <c r="L463" s="1">
        <v>13864492100.700001</v>
      </c>
      <c r="M463" s="1">
        <v>258229</v>
      </c>
      <c r="N463" s="3">
        <f>IF(ISERR(LN(Table1514[[#This Row],[Close Price]]/I462)),"-",LN(Table1514[[#This Row],[Close Price]]/I462))</f>
        <v>-9.7797825399290571E-3</v>
      </c>
    </row>
    <row r="464" spans="1:14" x14ac:dyDescent="0.3">
      <c r="A464" s="1" t="s">
        <v>35</v>
      </c>
      <c r="B464" s="1" t="s">
        <v>14</v>
      </c>
      <c r="C464" s="2">
        <v>43789</v>
      </c>
      <c r="D464" s="1">
        <v>493.5</v>
      </c>
      <c r="E464" s="1">
        <v>495.2</v>
      </c>
      <c r="F464" s="1">
        <v>498</v>
      </c>
      <c r="G464" s="1">
        <v>492.5</v>
      </c>
      <c r="H464" s="1">
        <v>494.85</v>
      </c>
      <c r="I464" s="1">
        <v>495</v>
      </c>
      <c r="J464" s="1">
        <v>495.21</v>
      </c>
      <c r="K464" s="1">
        <v>22606112</v>
      </c>
      <c r="L464" s="1">
        <v>11194744009.15</v>
      </c>
      <c r="M464" s="1">
        <v>251166</v>
      </c>
      <c r="N464" s="3">
        <f>IF(ISERR(LN(Table1514[[#This Row],[Close Price]]/I463)),"-",LN(Table1514[[#This Row],[Close Price]]/I463))</f>
        <v>3.0349036951541112E-3</v>
      </c>
    </row>
    <row r="465" spans="1:14" x14ac:dyDescent="0.3">
      <c r="A465" s="1" t="s">
        <v>35</v>
      </c>
      <c r="B465" s="1" t="s">
        <v>14</v>
      </c>
      <c r="C465" s="2">
        <v>43790</v>
      </c>
      <c r="D465" s="1">
        <v>495</v>
      </c>
      <c r="E465" s="1">
        <v>498.1</v>
      </c>
      <c r="F465" s="1">
        <v>503.8</v>
      </c>
      <c r="G465" s="1">
        <v>491.25</v>
      </c>
      <c r="H465" s="1">
        <v>499</v>
      </c>
      <c r="I465" s="1">
        <v>498.25</v>
      </c>
      <c r="J465" s="1">
        <v>498.95</v>
      </c>
      <c r="K465" s="1">
        <v>25745594</v>
      </c>
      <c r="L465" s="1">
        <v>12845846675.85</v>
      </c>
      <c r="M465" s="1">
        <v>208747</v>
      </c>
      <c r="N465" s="3">
        <f>IF(ISERR(LN(Table1514[[#This Row],[Close Price]]/I464)),"-",LN(Table1514[[#This Row],[Close Price]]/I464))</f>
        <v>6.5441965242138958E-3</v>
      </c>
    </row>
    <row r="466" spans="1:14" x14ac:dyDescent="0.3">
      <c r="A466" s="1" t="s">
        <v>35</v>
      </c>
      <c r="B466" s="1" t="s">
        <v>14</v>
      </c>
      <c r="C466" s="2">
        <v>43791</v>
      </c>
      <c r="D466" s="1">
        <v>498.25</v>
      </c>
      <c r="E466" s="1">
        <v>501.1</v>
      </c>
      <c r="F466" s="1">
        <v>501.75</v>
      </c>
      <c r="G466" s="1">
        <v>492.15</v>
      </c>
      <c r="H466" s="1">
        <v>497.65</v>
      </c>
      <c r="I466" s="1">
        <v>496.8</v>
      </c>
      <c r="J466" s="1">
        <v>497.43</v>
      </c>
      <c r="K466" s="1">
        <v>18462401</v>
      </c>
      <c r="L466" s="1">
        <v>9183724341.8500004</v>
      </c>
      <c r="M466" s="1">
        <v>195716</v>
      </c>
      <c r="N466" s="3">
        <f>IF(ISERR(LN(Table1514[[#This Row],[Close Price]]/I465)),"-",LN(Table1514[[#This Row],[Close Price]]/I465))</f>
        <v>-2.9144284736350693E-3</v>
      </c>
    </row>
    <row r="467" spans="1:14" x14ac:dyDescent="0.3">
      <c r="A467" s="1" t="s">
        <v>35</v>
      </c>
      <c r="B467" s="1" t="s">
        <v>14</v>
      </c>
      <c r="C467" s="2">
        <v>43794</v>
      </c>
      <c r="D467" s="1">
        <v>496.8</v>
      </c>
      <c r="E467" s="1">
        <v>492</v>
      </c>
      <c r="F467" s="1">
        <v>500</v>
      </c>
      <c r="G467" s="1">
        <v>491.55</v>
      </c>
      <c r="H467" s="1">
        <v>498.45</v>
      </c>
      <c r="I467" s="1">
        <v>497.8</v>
      </c>
      <c r="J467" s="1">
        <v>496.19</v>
      </c>
      <c r="K467" s="1">
        <v>25692878</v>
      </c>
      <c r="L467" s="1">
        <v>12748604394.299999</v>
      </c>
      <c r="M467" s="1">
        <v>200426</v>
      </c>
      <c r="N467" s="3">
        <f>IF(ISERR(LN(Table1514[[#This Row],[Close Price]]/I466)),"-",LN(Table1514[[#This Row],[Close Price]]/I466))</f>
        <v>2.0108593142226291E-3</v>
      </c>
    </row>
    <row r="468" spans="1:14" x14ac:dyDescent="0.3">
      <c r="A468" s="1" t="s">
        <v>35</v>
      </c>
      <c r="B468" s="1" t="s">
        <v>14</v>
      </c>
      <c r="C468" s="2">
        <v>43795</v>
      </c>
      <c r="D468" s="1">
        <v>497.8</v>
      </c>
      <c r="E468" s="1">
        <v>501.8</v>
      </c>
      <c r="F468" s="1">
        <v>517.54999999999995</v>
      </c>
      <c r="G468" s="1">
        <v>501</v>
      </c>
      <c r="H468" s="1">
        <v>513</v>
      </c>
      <c r="I468" s="1">
        <v>510.7</v>
      </c>
      <c r="J468" s="1">
        <v>509.65</v>
      </c>
      <c r="K468" s="1">
        <v>286857658</v>
      </c>
      <c r="L468" s="1">
        <v>146195891796.85001</v>
      </c>
      <c r="M468" s="1">
        <v>675515</v>
      </c>
      <c r="N468" s="3">
        <f>IF(ISERR(LN(Table1514[[#This Row],[Close Price]]/I467)),"-",LN(Table1514[[#This Row],[Close Price]]/I467))</f>
        <v>2.558394372010666E-2</v>
      </c>
    </row>
    <row r="469" spans="1:14" x14ac:dyDescent="0.3">
      <c r="A469" s="1" t="s">
        <v>35</v>
      </c>
      <c r="B469" s="1" t="s">
        <v>14</v>
      </c>
      <c r="C469" s="2">
        <v>43796</v>
      </c>
      <c r="D469" s="1">
        <v>510.7</v>
      </c>
      <c r="E469" s="1">
        <v>513.9</v>
      </c>
      <c r="F469" s="1">
        <v>515.85</v>
      </c>
      <c r="G469" s="1">
        <v>504.3</v>
      </c>
      <c r="H469" s="1">
        <v>506.75</v>
      </c>
      <c r="I469" s="1">
        <v>505.5</v>
      </c>
      <c r="J469" s="1">
        <v>507.71</v>
      </c>
      <c r="K469" s="1">
        <v>29866539</v>
      </c>
      <c r="L469" s="1">
        <v>15163592466.200001</v>
      </c>
      <c r="M469" s="1">
        <v>223934</v>
      </c>
      <c r="N469" s="3">
        <f>IF(ISERR(LN(Table1514[[#This Row],[Close Price]]/I468)),"-",LN(Table1514[[#This Row],[Close Price]]/I468))</f>
        <v>-1.0234295193072077E-2</v>
      </c>
    </row>
    <row r="470" spans="1:14" x14ac:dyDescent="0.3">
      <c r="A470" s="1" t="s">
        <v>35</v>
      </c>
      <c r="B470" s="1" t="s">
        <v>14</v>
      </c>
      <c r="C470" s="2">
        <v>43797</v>
      </c>
      <c r="D470" s="1">
        <v>505.5</v>
      </c>
      <c r="E470" s="1">
        <v>509.55</v>
      </c>
      <c r="F470" s="1">
        <v>520</v>
      </c>
      <c r="G470" s="1">
        <v>508</v>
      </c>
      <c r="H470" s="1">
        <v>518.1</v>
      </c>
      <c r="I470" s="1">
        <v>519.15</v>
      </c>
      <c r="J470" s="1">
        <v>516.26</v>
      </c>
      <c r="K470" s="1">
        <v>35706498</v>
      </c>
      <c r="L470" s="1">
        <v>18434010957.450001</v>
      </c>
      <c r="M470" s="1">
        <v>258541</v>
      </c>
      <c r="N470" s="3">
        <f>IF(ISERR(LN(Table1514[[#This Row],[Close Price]]/I469)),"-",LN(Table1514[[#This Row],[Close Price]]/I469))</f>
        <v>2.6644820288936791E-2</v>
      </c>
    </row>
    <row r="471" spans="1:14" x14ac:dyDescent="0.3">
      <c r="A471" s="1" t="s">
        <v>35</v>
      </c>
      <c r="B471" s="1" t="s">
        <v>14</v>
      </c>
      <c r="C471" s="2">
        <v>43798</v>
      </c>
      <c r="D471" s="1">
        <v>519.15</v>
      </c>
      <c r="E471" s="1">
        <v>516</v>
      </c>
      <c r="F471" s="1">
        <v>516.5</v>
      </c>
      <c r="G471" s="1">
        <v>510.3</v>
      </c>
      <c r="H471" s="1">
        <v>512.5</v>
      </c>
      <c r="I471" s="1">
        <v>512.6</v>
      </c>
      <c r="J471" s="1">
        <v>512.91</v>
      </c>
      <c r="K471" s="1">
        <v>13324549</v>
      </c>
      <c r="L471" s="1">
        <v>6834329288.75</v>
      </c>
      <c r="M471" s="1">
        <v>156866</v>
      </c>
      <c r="N471" s="3">
        <f>IF(ISERR(LN(Table1514[[#This Row],[Close Price]]/I470)),"-",LN(Table1514[[#This Row],[Close Price]]/I470))</f>
        <v>-1.2697044819492083E-2</v>
      </c>
    </row>
    <row r="472" spans="1:14" x14ac:dyDescent="0.3">
      <c r="A472" s="1" t="s">
        <v>35</v>
      </c>
      <c r="B472" s="1" t="s">
        <v>14</v>
      </c>
      <c r="C472" s="2">
        <v>43801</v>
      </c>
      <c r="D472" s="1">
        <v>512.6</v>
      </c>
      <c r="E472" s="1">
        <v>513.45000000000005</v>
      </c>
      <c r="F472" s="1">
        <v>514</v>
      </c>
      <c r="G472" s="1">
        <v>507.25</v>
      </c>
      <c r="H472" s="1">
        <v>510.95</v>
      </c>
      <c r="I472" s="1">
        <v>510.9</v>
      </c>
      <c r="J472" s="1">
        <v>510.43</v>
      </c>
      <c r="K472" s="1">
        <v>10130049</v>
      </c>
      <c r="L472" s="1">
        <v>5170711728.4499998</v>
      </c>
      <c r="M472" s="1">
        <v>112295</v>
      </c>
      <c r="N472" s="3">
        <f>IF(ISERR(LN(Table1514[[#This Row],[Close Price]]/I471)),"-",LN(Table1514[[#This Row],[Close Price]]/I471))</f>
        <v>-3.3219375932185247E-3</v>
      </c>
    </row>
    <row r="473" spans="1:14" x14ac:dyDescent="0.3">
      <c r="A473" s="1" t="s">
        <v>35</v>
      </c>
      <c r="B473" s="1" t="s">
        <v>14</v>
      </c>
      <c r="C473" s="2">
        <v>43802</v>
      </c>
      <c r="D473" s="1">
        <v>510.9</v>
      </c>
      <c r="E473" s="1">
        <v>509.75</v>
      </c>
      <c r="F473" s="1">
        <v>511.25</v>
      </c>
      <c r="G473" s="1">
        <v>504.65</v>
      </c>
      <c r="H473" s="1">
        <v>510.75</v>
      </c>
      <c r="I473" s="1">
        <v>509.35</v>
      </c>
      <c r="J473" s="1">
        <v>507.72</v>
      </c>
      <c r="K473" s="1">
        <v>12795657</v>
      </c>
      <c r="L473" s="1">
        <v>6496632779.4499998</v>
      </c>
      <c r="M473" s="1">
        <v>137052</v>
      </c>
      <c r="N473" s="3">
        <f>IF(ISERR(LN(Table1514[[#This Row],[Close Price]]/I472)),"-",LN(Table1514[[#This Row],[Close Price]]/I472))</f>
        <v>-3.0384733006768171E-3</v>
      </c>
    </row>
    <row r="474" spans="1:14" x14ac:dyDescent="0.3">
      <c r="A474" s="1" t="s">
        <v>35</v>
      </c>
      <c r="B474" s="1" t="s">
        <v>14</v>
      </c>
      <c r="C474" s="2">
        <v>43803</v>
      </c>
      <c r="D474" s="1">
        <v>509.35</v>
      </c>
      <c r="E474" s="1">
        <v>510</v>
      </c>
      <c r="F474" s="1">
        <v>531.35</v>
      </c>
      <c r="G474" s="1">
        <v>509.3</v>
      </c>
      <c r="H474" s="1">
        <v>528.79999999999995</v>
      </c>
      <c r="I474" s="1">
        <v>529.25</v>
      </c>
      <c r="J474" s="1">
        <v>522.5</v>
      </c>
      <c r="K474" s="1">
        <v>30992538</v>
      </c>
      <c r="L474" s="1">
        <v>16193581500.85</v>
      </c>
      <c r="M474" s="1">
        <v>274793</v>
      </c>
      <c r="N474" s="3">
        <f>IF(ISERR(LN(Table1514[[#This Row],[Close Price]]/I473)),"-",LN(Table1514[[#This Row],[Close Price]]/I473))</f>
        <v>3.832550697889904E-2</v>
      </c>
    </row>
    <row r="475" spans="1:14" x14ac:dyDescent="0.3">
      <c r="A475" s="1" t="s">
        <v>35</v>
      </c>
      <c r="B475" s="1" t="s">
        <v>14</v>
      </c>
      <c r="C475" s="2">
        <v>43804</v>
      </c>
      <c r="D475" s="1">
        <v>529.25</v>
      </c>
      <c r="E475" s="1">
        <v>532.54999999999995</v>
      </c>
      <c r="F475" s="1">
        <v>537.5</v>
      </c>
      <c r="G475" s="1">
        <v>526.04999999999995</v>
      </c>
      <c r="H475" s="1">
        <v>527.45000000000005</v>
      </c>
      <c r="I475" s="1">
        <v>528.1</v>
      </c>
      <c r="J475" s="1">
        <v>531.71</v>
      </c>
      <c r="K475" s="1">
        <v>32354118</v>
      </c>
      <c r="L475" s="1">
        <v>17202849521.5</v>
      </c>
      <c r="M475" s="1">
        <v>248830</v>
      </c>
      <c r="N475" s="3">
        <f>IF(ISERR(LN(Table1514[[#This Row],[Close Price]]/I474)),"-",LN(Table1514[[#This Row],[Close Price]]/I474))</f>
        <v>-2.1752503020869914E-3</v>
      </c>
    </row>
    <row r="476" spans="1:14" x14ac:dyDescent="0.3">
      <c r="A476" s="1" t="s">
        <v>35</v>
      </c>
      <c r="B476" s="1" t="s">
        <v>14</v>
      </c>
      <c r="C476" s="2">
        <v>43805</v>
      </c>
      <c r="D476" s="1">
        <v>528.1</v>
      </c>
      <c r="E476" s="1">
        <v>530.04999999999995</v>
      </c>
      <c r="F476" s="1">
        <v>533.5</v>
      </c>
      <c r="G476" s="1">
        <v>521.65</v>
      </c>
      <c r="H476" s="1">
        <v>525.25</v>
      </c>
      <c r="I476" s="1">
        <v>524.79999999999995</v>
      </c>
      <c r="J476" s="1">
        <v>527.84</v>
      </c>
      <c r="K476" s="1">
        <v>24868376</v>
      </c>
      <c r="L476" s="1">
        <v>13126497459.6</v>
      </c>
      <c r="M476" s="1">
        <v>160717</v>
      </c>
      <c r="N476" s="3">
        <f>IF(ISERR(LN(Table1514[[#This Row],[Close Price]]/I475)),"-",LN(Table1514[[#This Row],[Close Price]]/I475))</f>
        <v>-6.2684220830083104E-3</v>
      </c>
    </row>
    <row r="477" spans="1:14" x14ac:dyDescent="0.3">
      <c r="A477" s="1" t="s">
        <v>35</v>
      </c>
      <c r="B477" s="1" t="s">
        <v>14</v>
      </c>
      <c r="C477" s="2">
        <v>43808</v>
      </c>
      <c r="D477" s="1">
        <v>524.79999999999995</v>
      </c>
      <c r="E477" s="1">
        <v>524.04999999999995</v>
      </c>
      <c r="F477" s="1">
        <v>529.29999999999995</v>
      </c>
      <c r="G477" s="1">
        <v>522.20000000000005</v>
      </c>
      <c r="H477" s="1">
        <v>526.85</v>
      </c>
      <c r="I477" s="1">
        <v>526.5</v>
      </c>
      <c r="J477" s="1">
        <v>526.91999999999996</v>
      </c>
      <c r="K477" s="1">
        <v>12980877</v>
      </c>
      <c r="L477" s="1">
        <v>6839909549.75</v>
      </c>
      <c r="M477" s="1">
        <v>133385</v>
      </c>
      <c r="N477" s="3">
        <f>IF(ISERR(LN(Table1514[[#This Row],[Close Price]]/I476)),"-",LN(Table1514[[#This Row],[Close Price]]/I476))</f>
        <v>3.2340939441510685E-3</v>
      </c>
    </row>
    <row r="478" spans="1:14" x14ac:dyDescent="0.3">
      <c r="A478" s="1" t="s">
        <v>35</v>
      </c>
      <c r="B478" s="1" t="s">
        <v>14</v>
      </c>
      <c r="C478" s="2">
        <v>43809</v>
      </c>
      <c r="D478" s="1">
        <v>526.5</v>
      </c>
      <c r="E478" s="1">
        <v>526.04999999999995</v>
      </c>
      <c r="F478" s="1">
        <v>530.25</v>
      </c>
      <c r="G478" s="1">
        <v>524.70000000000005</v>
      </c>
      <c r="H478" s="1">
        <v>529.75</v>
      </c>
      <c r="I478" s="1">
        <v>528.70000000000005</v>
      </c>
      <c r="J478" s="1">
        <v>527.9</v>
      </c>
      <c r="K478" s="1">
        <v>12021443</v>
      </c>
      <c r="L478" s="1">
        <v>6346126632.0500002</v>
      </c>
      <c r="M478" s="1">
        <v>126317</v>
      </c>
      <c r="N478" s="3">
        <f>IF(ISERR(LN(Table1514[[#This Row],[Close Price]]/I477)),"-",LN(Table1514[[#This Row],[Close Price]]/I477))</f>
        <v>4.1698316673745199E-3</v>
      </c>
    </row>
    <row r="479" spans="1:14" x14ac:dyDescent="0.3">
      <c r="A479" s="1" t="s">
        <v>35</v>
      </c>
      <c r="B479" s="1" t="s">
        <v>14</v>
      </c>
      <c r="C479" s="2">
        <v>43810</v>
      </c>
      <c r="D479" s="1">
        <v>528.70000000000005</v>
      </c>
      <c r="E479" s="1">
        <v>530.6</v>
      </c>
      <c r="F479" s="1">
        <v>535.20000000000005</v>
      </c>
      <c r="G479" s="1">
        <v>527.20000000000005</v>
      </c>
      <c r="H479" s="1">
        <v>533.65</v>
      </c>
      <c r="I479" s="1">
        <v>533.54999999999995</v>
      </c>
      <c r="J479" s="1">
        <v>532.37</v>
      </c>
      <c r="K479" s="1">
        <v>13768156</v>
      </c>
      <c r="L479" s="1">
        <v>7329724633.25</v>
      </c>
      <c r="M479" s="1">
        <v>138036</v>
      </c>
      <c r="N479" s="3">
        <f>IF(ISERR(LN(Table1514[[#This Row],[Close Price]]/I478)),"-",LN(Table1514[[#This Row],[Close Price]]/I478))</f>
        <v>9.1316238211690878E-3</v>
      </c>
    </row>
    <row r="480" spans="1:14" x14ac:dyDescent="0.3">
      <c r="A480" s="1" t="s">
        <v>35</v>
      </c>
      <c r="B480" s="1" t="s">
        <v>14</v>
      </c>
      <c r="C480" s="2">
        <v>43811</v>
      </c>
      <c r="D480" s="1">
        <v>533.54999999999995</v>
      </c>
      <c r="E480" s="1">
        <v>534.85</v>
      </c>
      <c r="F480" s="1">
        <v>537.1</v>
      </c>
      <c r="G480" s="1">
        <v>529.79999999999995</v>
      </c>
      <c r="H480" s="1">
        <v>535.5</v>
      </c>
      <c r="I480" s="1">
        <v>535.35</v>
      </c>
      <c r="J480" s="1">
        <v>533.64</v>
      </c>
      <c r="K480" s="1">
        <v>12385216</v>
      </c>
      <c r="L480" s="1">
        <v>6609242990.3999996</v>
      </c>
      <c r="M480" s="1">
        <v>122835</v>
      </c>
      <c r="N480" s="3">
        <f>IF(ISERR(LN(Table1514[[#This Row],[Close Price]]/I479)),"-",LN(Table1514[[#This Row],[Close Price]]/I479))</f>
        <v>3.3679515417053842E-3</v>
      </c>
    </row>
    <row r="481" spans="1:14" x14ac:dyDescent="0.3">
      <c r="A481" s="1" t="s">
        <v>35</v>
      </c>
      <c r="B481" s="1" t="s">
        <v>14</v>
      </c>
      <c r="C481" s="2">
        <v>43812</v>
      </c>
      <c r="D481" s="1">
        <v>535.35</v>
      </c>
      <c r="E481" s="1">
        <v>537.9</v>
      </c>
      <c r="F481" s="1">
        <v>542.79999999999995</v>
      </c>
      <c r="G481" s="1">
        <v>535.70000000000005</v>
      </c>
      <c r="H481" s="1">
        <v>537.1</v>
      </c>
      <c r="I481" s="1">
        <v>537.04999999999995</v>
      </c>
      <c r="J481" s="1">
        <v>538.5</v>
      </c>
      <c r="K481" s="1">
        <v>17884861</v>
      </c>
      <c r="L481" s="1">
        <v>9630966597.5</v>
      </c>
      <c r="M481" s="1">
        <v>149844</v>
      </c>
      <c r="N481" s="3">
        <f>IF(ISERR(LN(Table1514[[#This Row],[Close Price]]/I480)),"-",LN(Table1514[[#This Row],[Close Price]]/I480))</f>
        <v>3.1704614397767561E-3</v>
      </c>
    </row>
    <row r="482" spans="1:14" x14ac:dyDescent="0.3">
      <c r="A482" s="1" t="s">
        <v>35</v>
      </c>
      <c r="B482" s="1" t="s">
        <v>14</v>
      </c>
      <c r="C482" s="2">
        <v>43815</v>
      </c>
      <c r="D482" s="1">
        <v>537.04999999999995</v>
      </c>
      <c r="E482" s="1">
        <v>539.5</v>
      </c>
      <c r="F482" s="1">
        <v>541.4</v>
      </c>
      <c r="G482" s="1">
        <v>536.70000000000005</v>
      </c>
      <c r="H482" s="1">
        <v>539.75</v>
      </c>
      <c r="I482" s="1">
        <v>539.25</v>
      </c>
      <c r="J482" s="1">
        <v>539.29999999999995</v>
      </c>
      <c r="K482" s="1">
        <v>13070575</v>
      </c>
      <c r="L482" s="1">
        <v>7048931964.3000002</v>
      </c>
      <c r="M482" s="1">
        <v>155494</v>
      </c>
      <c r="N482" s="3">
        <f>IF(ISERR(LN(Table1514[[#This Row],[Close Price]]/I481)),"-",LN(Table1514[[#This Row],[Close Price]]/I481))</f>
        <v>4.0880852252098213E-3</v>
      </c>
    </row>
    <row r="483" spans="1:14" x14ac:dyDescent="0.3">
      <c r="A483" s="1" t="s">
        <v>35</v>
      </c>
      <c r="B483" s="1" t="s">
        <v>14</v>
      </c>
      <c r="C483" s="2">
        <v>43816</v>
      </c>
      <c r="D483" s="1">
        <v>539.25</v>
      </c>
      <c r="E483" s="1">
        <v>540.95000000000005</v>
      </c>
      <c r="F483" s="1">
        <v>543</v>
      </c>
      <c r="G483" s="1">
        <v>538.75</v>
      </c>
      <c r="H483" s="1">
        <v>541.95000000000005</v>
      </c>
      <c r="I483" s="1">
        <v>541.15</v>
      </c>
      <c r="J483" s="1">
        <v>540.72</v>
      </c>
      <c r="K483" s="1">
        <v>11516163</v>
      </c>
      <c r="L483" s="1">
        <v>6227061415.3500004</v>
      </c>
      <c r="M483" s="1">
        <v>122753</v>
      </c>
      <c r="N483" s="3">
        <f>IF(ISERR(LN(Table1514[[#This Row],[Close Price]]/I482)),"-",LN(Table1514[[#This Row],[Close Price]]/I482))</f>
        <v>3.517219471889647E-3</v>
      </c>
    </row>
    <row r="484" spans="1:14" x14ac:dyDescent="0.3">
      <c r="A484" s="1" t="s">
        <v>35</v>
      </c>
      <c r="B484" s="1" t="s">
        <v>14</v>
      </c>
      <c r="C484" s="2">
        <v>43817</v>
      </c>
      <c r="D484" s="1">
        <v>541.15</v>
      </c>
      <c r="E484" s="1">
        <v>542.04999999999995</v>
      </c>
      <c r="F484" s="1">
        <v>542.9</v>
      </c>
      <c r="G484" s="1">
        <v>535.95000000000005</v>
      </c>
      <c r="H484" s="1">
        <v>542</v>
      </c>
      <c r="I484" s="1">
        <v>541.4</v>
      </c>
      <c r="J484" s="1">
        <v>538.89</v>
      </c>
      <c r="K484" s="1">
        <v>12906168</v>
      </c>
      <c r="L484" s="1">
        <v>6955055167.8500004</v>
      </c>
      <c r="M484" s="1">
        <v>170680</v>
      </c>
      <c r="N484" s="3">
        <f>IF(ISERR(LN(Table1514[[#This Row],[Close Price]]/I483)),"-",LN(Table1514[[#This Row],[Close Price]]/I483))</f>
        <v>4.6187243904539325E-4</v>
      </c>
    </row>
    <row r="485" spans="1:14" x14ac:dyDescent="0.3">
      <c r="A485" s="1" t="s">
        <v>35</v>
      </c>
      <c r="B485" s="1" t="s">
        <v>14</v>
      </c>
      <c r="C485" s="2">
        <v>43818</v>
      </c>
      <c r="D485" s="1">
        <v>541.4</v>
      </c>
      <c r="E485" s="1">
        <v>537.20000000000005</v>
      </c>
      <c r="F485" s="1">
        <v>541.20000000000005</v>
      </c>
      <c r="G485" s="1">
        <v>533.70000000000005</v>
      </c>
      <c r="H485" s="1">
        <v>540.5</v>
      </c>
      <c r="I485" s="1">
        <v>540.20000000000005</v>
      </c>
      <c r="J485" s="1">
        <v>537.74</v>
      </c>
      <c r="K485" s="1">
        <v>12082790</v>
      </c>
      <c r="L485" s="1">
        <v>6497431434.3500004</v>
      </c>
      <c r="M485" s="1">
        <v>142265</v>
      </c>
      <c r="N485" s="3">
        <f>IF(ISERR(LN(Table1514[[#This Row],[Close Price]]/I484)),"-",LN(Table1514[[#This Row],[Close Price]]/I484))</f>
        <v>-2.218935821685526E-3</v>
      </c>
    </row>
    <row r="486" spans="1:14" x14ac:dyDescent="0.3">
      <c r="A486" s="1" t="s">
        <v>35</v>
      </c>
      <c r="B486" s="1" t="s">
        <v>14</v>
      </c>
      <c r="C486" s="2">
        <v>43819</v>
      </c>
      <c r="D486" s="1">
        <v>540.20000000000005</v>
      </c>
      <c r="E486" s="1">
        <v>540.95000000000005</v>
      </c>
      <c r="F486" s="1">
        <v>549.5</v>
      </c>
      <c r="G486" s="1">
        <v>539.25</v>
      </c>
      <c r="H486" s="1">
        <v>546.1</v>
      </c>
      <c r="I486" s="1">
        <v>546.1</v>
      </c>
      <c r="J486" s="1">
        <v>545.46</v>
      </c>
      <c r="K486" s="1">
        <v>27691592</v>
      </c>
      <c r="L486" s="1">
        <v>15104720412</v>
      </c>
      <c r="M486" s="1">
        <v>143386</v>
      </c>
      <c r="N486" s="3">
        <f>IF(ISERR(LN(Table1514[[#This Row],[Close Price]]/I485)),"-",LN(Table1514[[#This Row],[Close Price]]/I485))</f>
        <v>1.0862667799592864E-2</v>
      </c>
    </row>
    <row r="487" spans="1:14" x14ac:dyDescent="0.3">
      <c r="A487" s="1" t="s">
        <v>35</v>
      </c>
      <c r="B487" s="1" t="s">
        <v>14</v>
      </c>
      <c r="C487" s="2">
        <v>43822</v>
      </c>
      <c r="D487" s="1">
        <v>546.1</v>
      </c>
      <c r="E487" s="1">
        <v>547</v>
      </c>
      <c r="F487" s="1">
        <v>548.85</v>
      </c>
      <c r="G487" s="1">
        <v>537.6</v>
      </c>
      <c r="H487" s="1">
        <v>541.15</v>
      </c>
      <c r="I487" s="1">
        <v>541.29999999999995</v>
      </c>
      <c r="J487" s="1">
        <v>542.33000000000004</v>
      </c>
      <c r="K487" s="1">
        <v>11521942</v>
      </c>
      <c r="L487" s="1">
        <v>6248665809.6000004</v>
      </c>
      <c r="M487" s="1">
        <v>106240</v>
      </c>
      <c r="N487" s="3">
        <f>IF(ISERR(LN(Table1514[[#This Row],[Close Price]]/I486)),"-",LN(Table1514[[#This Row],[Close Price]]/I486))</f>
        <v>-8.8284553551759154E-3</v>
      </c>
    </row>
    <row r="488" spans="1:14" x14ac:dyDescent="0.3">
      <c r="A488" s="1" t="s">
        <v>35</v>
      </c>
      <c r="B488" s="1" t="s">
        <v>14</v>
      </c>
      <c r="C488" s="2">
        <v>43823</v>
      </c>
      <c r="D488" s="1">
        <v>541.29999999999995</v>
      </c>
      <c r="E488" s="1">
        <v>542</v>
      </c>
      <c r="F488" s="1">
        <v>543.95000000000005</v>
      </c>
      <c r="G488" s="1">
        <v>539.29999999999995</v>
      </c>
      <c r="H488" s="1">
        <v>541.85</v>
      </c>
      <c r="I488" s="1">
        <v>541.1</v>
      </c>
      <c r="J488" s="1">
        <v>541.38</v>
      </c>
      <c r="K488" s="1">
        <v>6715007</v>
      </c>
      <c r="L488" s="1">
        <v>3635353390.25</v>
      </c>
      <c r="M488" s="1">
        <v>65937</v>
      </c>
      <c r="N488" s="3">
        <f>IF(ISERR(LN(Table1514[[#This Row],[Close Price]]/I487)),"-",LN(Table1514[[#This Row],[Close Price]]/I487))</f>
        <v>-3.6954915424252608E-4</v>
      </c>
    </row>
    <row r="489" spans="1:14" x14ac:dyDescent="0.3">
      <c r="A489" s="1" t="s">
        <v>35</v>
      </c>
      <c r="B489" s="1" t="s">
        <v>14</v>
      </c>
      <c r="C489" s="2">
        <v>43825</v>
      </c>
      <c r="D489" s="1">
        <v>541.1</v>
      </c>
      <c r="E489" s="1">
        <v>541.1</v>
      </c>
      <c r="F489" s="1">
        <v>542.4</v>
      </c>
      <c r="G489" s="1">
        <v>537.65</v>
      </c>
      <c r="H489" s="1">
        <v>538.79999999999995</v>
      </c>
      <c r="I489" s="1">
        <v>538.75</v>
      </c>
      <c r="J489" s="1">
        <v>539.82000000000005</v>
      </c>
      <c r="K489" s="1">
        <v>7831074</v>
      </c>
      <c r="L489" s="1">
        <v>4227359239.5500002</v>
      </c>
      <c r="M489" s="1">
        <v>68450</v>
      </c>
      <c r="N489" s="3">
        <f>IF(ISERR(LN(Table1514[[#This Row],[Close Price]]/I488)),"-",LN(Table1514[[#This Row],[Close Price]]/I488))</f>
        <v>-4.3524632307320498E-3</v>
      </c>
    </row>
    <row r="490" spans="1:14" x14ac:dyDescent="0.3">
      <c r="A490" s="1" t="s">
        <v>35</v>
      </c>
      <c r="B490" s="1" t="s">
        <v>14</v>
      </c>
      <c r="C490" s="2">
        <v>43826</v>
      </c>
      <c r="D490" s="1">
        <v>538.75</v>
      </c>
      <c r="E490" s="1">
        <v>541</v>
      </c>
      <c r="F490" s="1">
        <v>550.5</v>
      </c>
      <c r="G490" s="1">
        <v>538.35</v>
      </c>
      <c r="H490" s="1">
        <v>549.5</v>
      </c>
      <c r="I490" s="1">
        <v>549.4</v>
      </c>
      <c r="J490" s="1">
        <v>545.51</v>
      </c>
      <c r="K490" s="1">
        <v>11247684</v>
      </c>
      <c r="L490" s="1">
        <v>6135679009.25</v>
      </c>
      <c r="M490" s="1">
        <v>114464</v>
      </c>
      <c r="N490" s="3">
        <f>IF(ISERR(LN(Table1514[[#This Row],[Close Price]]/I489)),"-",LN(Table1514[[#This Row],[Close Price]]/I489))</f>
        <v>1.9575132243215859E-2</v>
      </c>
    </row>
    <row r="491" spans="1:14" x14ac:dyDescent="0.3">
      <c r="A491" s="1" t="s">
        <v>35</v>
      </c>
      <c r="B491" s="1" t="s">
        <v>14</v>
      </c>
      <c r="C491" s="2">
        <v>43829</v>
      </c>
      <c r="D491" s="1">
        <v>549.4</v>
      </c>
      <c r="E491" s="1">
        <v>549.6</v>
      </c>
      <c r="F491" s="1">
        <v>552.20000000000005</v>
      </c>
      <c r="G491" s="1">
        <v>542.6</v>
      </c>
      <c r="H491" s="1">
        <v>544.5</v>
      </c>
      <c r="I491" s="1">
        <v>543.95000000000005</v>
      </c>
      <c r="J491" s="1">
        <v>546.54999999999995</v>
      </c>
      <c r="K491" s="1">
        <v>13180302</v>
      </c>
      <c r="L491" s="1">
        <v>7203722746.9499998</v>
      </c>
      <c r="M491" s="1">
        <v>118319</v>
      </c>
      <c r="N491" s="3">
        <f>IF(ISERR(LN(Table1514[[#This Row],[Close Price]]/I490)),"-",LN(Table1514[[#This Row],[Close Price]]/I490))</f>
        <v>-9.9694427940816965E-3</v>
      </c>
    </row>
    <row r="492" spans="1:14" x14ac:dyDescent="0.3">
      <c r="A492" s="1" t="s">
        <v>35</v>
      </c>
      <c r="B492" s="1" t="s">
        <v>14</v>
      </c>
      <c r="C492" s="2">
        <v>43830</v>
      </c>
      <c r="D492" s="1">
        <v>543.95000000000005</v>
      </c>
      <c r="E492" s="1">
        <v>543.79999999999995</v>
      </c>
      <c r="F492" s="1">
        <v>543.79999999999995</v>
      </c>
      <c r="G492" s="1">
        <v>538</v>
      </c>
      <c r="H492" s="1">
        <v>538.65</v>
      </c>
      <c r="I492" s="1">
        <v>538.9</v>
      </c>
      <c r="J492" s="1">
        <v>540.14</v>
      </c>
      <c r="K492" s="1">
        <v>12491978</v>
      </c>
      <c r="L492" s="1">
        <v>6747414238.8000002</v>
      </c>
      <c r="M492" s="1">
        <v>157053</v>
      </c>
      <c r="N492" s="3">
        <f>IF(ISERR(LN(Table1514[[#This Row],[Close Price]]/I491)),"-",LN(Table1514[[#This Row],[Close Price]]/I491))</f>
        <v>-9.3273059276407413E-3</v>
      </c>
    </row>
    <row r="493" spans="1:14" x14ac:dyDescent="0.3">
      <c r="A493" s="1" t="s">
        <v>35</v>
      </c>
      <c r="B493" s="1" t="s">
        <v>14</v>
      </c>
      <c r="C493" s="2">
        <v>43831</v>
      </c>
      <c r="D493" s="1">
        <v>538.9</v>
      </c>
      <c r="E493" s="1">
        <v>539.9</v>
      </c>
      <c r="F493" s="1">
        <v>542.5</v>
      </c>
      <c r="G493" s="1">
        <v>535.70000000000005</v>
      </c>
      <c r="H493" s="1">
        <v>538</v>
      </c>
      <c r="I493" s="1">
        <v>536.75</v>
      </c>
      <c r="J493" s="1">
        <v>538</v>
      </c>
      <c r="K493" s="1">
        <v>7642793</v>
      </c>
      <c r="L493" s="1">
        <v>4111822132.9000001</v>
      </c>
      <c r="M493" s="1">
        <v>63603</v>
      </c>
      <c r="N493" s="3">
        <f>IF(ISERR(LN(Table1514[[#This Row],[Close Price]]/I492)),"-",LN(Table1514[[#This Row],[Close Price]]/I492))</f>
        <v>-3.9975881805605689E-3</v>
      </c>
    </row>
    <row r="494" spans="1:14" x14ac:dyDescent="0.3">
      <c r="A494" s="1" t="s">
        <v>35</v>
      </c>
      <c r="B494" s="1" t="s">
        <v>14</v>
      </c>
      <c r="C494" s="2">
        <v>43832</v>
      </c>
      <c r="D494" s="1">
        <v>536.75</v>
      </c>
      <c r="E494" s="1">
        <v>536</v>
      </c>
      <c r="F494" s="1">
        <v>541.9</v>
      </c>
      <c r="G494" s="1">
        <v>535.85</v>
      </c>
      <c r="H494" s="1">
        <v>540.79999999999995</v>
      </c>
      <c r="I494" s="1">
        <v>540.6</v>
      </c>
      <c r="J494" s="1">
        <v>539.44000000000005</v>
      </c>
      <c r="K494" s="1">
        <v>10264223</v>
      </c>
      <c r="L494" s="1">
        <v>5536965873.9499998</v>
      </c>
      <c r="M494" s="1">
        <v>98335</v>
      </c>
      <c r="N494" s="3">
        <f>IF(ISERR(LN(Table1514[[#This Row],[Close Price]]/I493)),"-",LN(Table1514[[#This Row],[Close Price]]/I493))</f>
        <v>7.1471970834568162E-3</v>
      </c>
    </row>
    <row r="495" spans="1:14" x14ac:dyDescent="0.3">
      <c r="A495" s="1" t="s">
        <v>35</v>
      </c>
      <c r="B495" s="1" t="s">
        <v>14</v>
      </c>
      <c r="C495" s="2">
        <v>43833</v>
      </c>
      <c r="D495" s="1">
        <v>540.6</v>
      </c>
      <c r="E495" s="1">
        <v>538</v>
      </c>
      <c r="F495" s="1">
        <v>540.79999999999995</v>
      </c>
      <c r="G495" s="1">
        <v>536.25</v>
      </c>
      <c r="H495" s="1">
        <v>539.5</v>
      </c>
      <c r="I495" s="1">
        <v>538.85</v>
      </c>
      <c r="J495" s="1">
        <v>538.46</v>
      </c>
      <c r="K495" s="1">
        <v>9594690</v>
      </c>
      <c r="L495" s="1">
        <v>5166326489.5</v>
      </c>
      <c r="M495" s="1">
        <v>93857</v>
      </c>
      <c r="N495" s="3">
        <f>IF(ISERR(LN(Table1514[[#This Row],[Close Price]]/I494)),"-",LN(Table1514[[#This Row],[Close Price]]/I494))</f>
        <v>-3.2423947995064771E-3</v>
      </c>
    </row>
    <row r="496" spans="1:14" x14ac:dyDescent="0.3">
      <c r="A496" s="1" t="s">
        <v>35</v>
      </c>
      <c r="B496" s="1" t="s">
        <v>14</v>
      </c>
      <c r="C496" s="2">
        <v>43836</v>
      </c>
      <c r="D496" s="1">
        <v>538.85</v>
      </c>
      <c r="E496" s="1">
        <v>537.25</v>
      </c>
      <c r="F496" s="1">
        <v>537.25</v>
      </c>
      <c r="G496" s="1">
        <v>523.79999999999995</v>
      </c>
      <c r="H496" s="1">
        <v>525.70000000000005</v>
      </c>
      <c r="I496" s="1">
        <v>525.70000000000005</v>
      </c>
      <c r="J496" s="1">
        <v>527.51</v>
      </c>
      <c r="K496" s="1">
        <v>12534334</v>
      </c>
      <c r="L496" s="1">
        <v>6612005687.6499996</v>
      </c>
      <c r="M496" s="1">
        <v>125249</v>
      </c>
      <c r="N496" s="3">
        <f>IF(ISERR(LN(Table1514[[#This Row],[Close Price]]/I495)),"-",LN(Table1514[[#This Row],[Close Price]]/I495))</f>
        <v>-2.4706531217438262E-2</v>
      </c>
    </row>
    <row r="497" spans="1:14" x14ac:dyDescent="0.3">
      <c r="A497" s="1" t="s">
        <v>35</v>
      </c>
      <c r="B497" s="1" t="s">
        <v>14</v>
      </c>
      <c r="C497" s="2">
        <v>43837</v>
      </c>
      <c r="D497" s="1">
        <v>525.70000000000005</v>
      </c>
      <c r="E497" s="1">
        <v>531.29999999999995</v>
      </c>
      <c r="F497" s="1">
        <v>535.6</v>
      </c>
      <c r="G497" s="1">
        <v>521.65</v>
      </c>
      <c r="H497" s="1">
        <v>524.15</v>
      </c>
      <c r="I497" s="1">
        <v>522.9</v>
      </c>
      <c r="J497" s="1">
        <v>526.71</v>
      </c>
      <c r="K497" s="1">
        <v>16101835</v>
      </c>
      <c r="L497" s="1">
        <v>8480927246.8999996</v>
      </c>
      <c r="M497" s="1">
        <v>131048</v>
      </c>
      <c r="N497" s="3">
        <f>IF(ISERR(LN(Table1514[[#This Row],[Close Price]]/I496)),"-",LN(Table1514[[#This Row],[Close Price]]/I496))</f>
        <v>-5.3404666313175853E-3</v>
      </c>
    </row>
    <row r="498" spans="1:14" x14ac:dyDescent="0.3">
      <c r="A498" s="1" t="s">
        <v>35</v>
      </c>
      <c r="B498" s="1" t="s">
        <v>14</v>
      </c>
      <c r="C498" s="2">
        <v>43838</v>
      </c>
      <c r="D498" s="1">
        <v>522.9</v>
      </c>
      <c r="E498" s="1">
        <v>516</v>
      </c>
      <c r="F498" s="1">
        <v>527.35</v>
      </c>
      <c r="G498" s="1">
        <v>515</v>
      </c>
      <c r="H498" s="1">
        <v>525.79999999999995</v>
      </c>
      <c r="I498" s="1">
        <v>525.95000000000005</v>
      </c>
      <c r="J498" s="1">
        <v>521.66999999999996</v>
      </c>
      <c r="K498" s="1">
        <v>16094310</v>
      </c>
      <c r="L498" s="1">
        <v>8395981308.4499998</v>
      </c>
      <c r="M498" s="1">
        <v>139653</v>
      </c>
      <c r="N498" s="3">
        <f>IF(ISERR(LN(Table1514[[#This Row],[Close Price]]/I497)),"-",LN(Table1514[[#This Row],[Close Price]]/I497))</f>
        <v>5.8159099911982365E-3</v>
      </c>
    </row>
    <row r="499" spans="1:14" x14ac:dyDescent="0.3">
      <c r="A499" s="1" t="s">
        <v>35</v>
      </c>
      <c r="B499" s="1" t="s">
        <v>14</v>
      </c>
      <c r="C499" s="2">
        <v>43839</v>
      </c>
      <c r="D499" s="1">
        <v>525.95000000000005</v>
      </c>
      <c r="E499" s="1">
        <v>530.70000000000005</v>
      </c>
      <c r="F499" s="1">
        <v>547.4</v>
      </c>
      <c r="G499" s="1">
        <v>530.29999999999995</v>
      </c>
      <c r="H499" s="1">
        <v>545.6</v>
      </c>
      <c r="I499" s="1">
        <v>546.29999999999995</v>
      </c>
      <c r="J499" s="1">
        <v>541.74</v>
      </c>
      <c r="K499" s="1">
        <v>18934019</v>
      </c>
      <c r="L499" s="1">
        <v>10257378595.549999</v>
      </c>
      <c r="M499" s="1">
        <v>206294</v>
      </c>
      <c r="N499" s="3">
        <f>IF(ISERR(LN(Table1514[[#This Row],[Close Price]]/I498)),"-",LN(Table1514[[#This Row],[Close Price]]/I498))</f>
        <v>3.7962124216388733E-2</v>
      </c>
    </row>
    <row r="500" spans="1:14" x14ac:dyDescent="0.3">
      <c r="A500" s="1" t="s">
        <v>35</v>
      </c>
      <c r="B500" s="1" t="s">
        <v>14</v>
      </c>
      <c r="C500" s="2">
        <v>43840</v>
      </c>
      <c r="D500" s="1">
        <v>546.29999999999995</v>
      </c>
      <c r="E500" s="1">
        <v>544.9</v>
      </c>
      <c r="F500" s="1">
        <v>546.5</v>
      </c>
      <c r="G500" s="1">
        <v>538.5</v>
      </c>
      <c r="H500" s="1">
        <v>540.15</v>
      </c>
      <c r="I500" s="1">
        <v>540.25</v>
      </c>
      <c r="J500" s="1">
        <v>542.57000000000005</v>
      </c>
      <c r="K500" s="1">
        <v>12335407</v>
      </c>
      <c r="L500" s="1">
        <v>6692860338.4499998</v>
      </c>
      <c r="M500" s="1">
        <v>156533</v>
      </c>
      <c r="N500" s="3">
        <f>IF(ISERR(LN(Table1514[[#This Row],[Close Price]]/I499)),"-",LN(Table1514[[#This Row],[Close Price]]/I499))</f>
        <v>-1.1136280014676501E-2</v>
      </c>
    </row>
    <row r="501" spans="1:14" x14ac:dyDescent="0.3">
      <c r="A501" s="1" t="s">
        <v>35</v>
      </c>
      <c r="B501" s="1" t="s">
        <v>14</v>
      </c>
      <c r="C501" s="2">
        <v>43843</v>
      </c>
      <c r="D501" s="1">
        <v>540.25</v>
      </c>
      <c r="E501" s="1">
        <v>539.4</v>
      </c>
      <c r="F501" s="1">
        <v>546.04999999999995</v>
      </c>
      <c r="G501" s="1">
        <v>538</v>
      </c>
      <c r="H501" s="1">
        <v>539</v>
      </c>
      <c r="I501" s="1">
        <v>538.6</v>
      </c>
      <c r="J501" s="1">
        <v>541.12</v>
      </c>
      <c r="K501" s="1">
        <v>7901800</v>
      </c>
      <c r="L501" s="1">
        <v>4275800485.1500001</v>
      </c>
      <c r="M501" s="1">
        <v>87689</v>
      </c>
      <c r="N501" s="3">
        <f>IF(ISERR(LN(Table1514[[#This Row],[Close Price]]/I500)),"-",LN(Table1514[[#This Row],[Close Price]]/I500))</f>
        <v>-3.0588150094967292E-3</v>
      </c>
    </row>
    <row r="502" spans="1:14" x14ac:dyDescent="0.3">
      <c r="A502" s="1" t="s">
        <v>35</v>
      </c>
      <c r="B502" s="1" t="s">
        <v>14</v>
      </c>
      <c r="C502" s="2">
        <v>43844</v>
      </c>
      <c r="D502" s="1">
        <v>538.6</v>
      </c>
      <c r="E502" s="1">
        <v>536.20000000000005</v>
      </c>
      <c r="F502" s="1">
        <v>538.95000000000005</v>
      </c>
      <c r="G502" s="1">
        <v>534.15</v>
      </c>
      <c r="H502" s="1">
        <v>538.15</v>
      </c>
      <c r="I502" s="1">
        <v>537.6</v>
      </c>
      <c r="J502" s="1">
        <v>536.41999999999996</v>
      </c>
      <c r="K502" s="1">
        <v>13939440</v>
      </c>
      <c r="L502" s="1">
        <v>7477421562.8500004</v>
      </c>
      <c r="M502" s="1">
        <v>138643</v>
      </c>
      <c r="N502" s="3">
        <f>IF(ISERR(LN(Table1514[[#This Row],[Close Price]]/I501)),"-",LN(Table1514[[#This Row],[Close Price]]/I501))</f>
        <v>-1.858391168558769E-3</v>
      </c>
    </row>
    <row r="503" spans="1:14" x14ac:dyDescent="0.3">
      <c r="A503" s="1" t="s">
        <v>35</v>
      </c>
      <c r="B503" s="1" t="s">
        <v>14</v>
      </c>
      <c r="C503" s="2">
        <v>43845</v>
      </c>
      <c r="D503" s="1">
        <v>537.6</v>
      </c>
      <c r="E503" s="1">
        <v>535.1</v>
      </c>
      <c r="F503" s="1">
        <v>536.95000000000005</v>
      </c>
      <c r="G503" s="1">
        <v>530.65</v>
      </c>
      <c r="H503" s="1">
        <v>535.5</v>
      </c>
      <c r="I503" s="1">
        <v>535.6</v>
      </c>
      <c r="J503" s="1">
        <v>533.21</v>
      </c>
      <c r="K503" s="1">
        <v>12353176</v>
      </c>
      <c r="L503" s="1">
        <v>6586848131.75</v>
      </c>
      <c r="M503" s="1">
        <v>146646</v>
      </c>
      <c r="N503" s="3">
        <f>IF(ISERR(LN(Table1514[[#This Row],[Close Price]]/I502)),"-",LN(Table1514[[#This Row],[Close Price]]/I502))</f>
        <v>-3.7271753919223887E-3</v>
      </c>
    </row>
    <row r="504" spans="1:14" x14ac:dyDescent="0.3">
      <c r="A504" s="1" t="s">
        <v>35</v>
      </c>
      <c r="B504" s="1" t="s">
        <v>14</v>
      </c>
      <c r="C504" s="2">
        <v>43846</v>
      </c>
      <c r="D504" s="1">
        <v>535.6</v>
      </c>
      <c r="E504" s="1">
        <v>533.9</v>
      </c>
      <c r="F504" s="1">
        <v>540</v>
      </c>
      <c r="G504" s="1">
        <v>533.20000000000005</v>
      </c>
      <c r="H504" s="1">
        <v>536.79999999999995</v>
      </c>
      <c r="I504" s="1">
        <v>537.15</v>
      </c>
      <c r="J504" s="1">
        <v>536.51</v>
      </c>
      <c r="K504" s="1">
        <v>11249232</v>
      </c>
      <c r="L504" s="1">
        <v>6035299029.1000004</v>
      </c>
      <c r="M504" s="1">
        <v>127585</v>
      </c>
      <c r="N504" s="3">
        <f>IF(ISERR(LN(Table1514[[#This Row],[Close Price]]/I503)),"-",LN(Table1514[[#This Row],[Close Price]]/I503))</f>
        <v>2.889771295533773E-3</v>
      </c>
    </row>
    <row r="505" spans="1:14" x14ac:dyDescent="0.3">
      <c r="A505" s="1" t="s">
        <v>35</v>
      </c>
      <c r="B505" s="1" t="s">
        <v>14</v>
      </c>
      <c r="C505" s="2">
        <v>43847</v>
      </c>
      <c r="D505" s="1">
        <v>537.15</v>
      </c>
      <c r="E505" s="1">
        <v>534.5</v>
      </c>
      <c r="F505" s="1">
        <v>538</v>
      </c>
      <c r="G505" s="1">
        <v>530.6</v>
      </c>
      <c r="H505" s="1">
        <v>530.65</v>
      </c>
      <c r="I505" s="1">
        <v>532.04999999999995</v>
      </c>
      <c r="J505" s="1">
        <v>534.57000000000005</v>
      </c>
      <c r="K505" s="1">
        <v>18312609</v>
      </c>
      <c r="L505" s="1">
        <v>9789445247.6499996</v>
      </c>
      <c r="M505" s="1">
        <v>163715</v>
      </c>
      <c r="N505" s="3">
        <f>IF(ISERR(LN(Table1514[[#This Row],[Close Price]]/I504)),"-",LN(Table1514[[#This Row],[Close Price]]/I504))</f>
        <v>-9.5399152248109315E-3</v>
      </c>
    </row>
    <row r="506" spans="1:14" x14ac:dyDescent="0.3">
      <c r="A506" s="1" t="s">
        <v>35</v>
      </c>
      <c r="B506" s="1" t="s">
        <v>14</v>
      </c>
      <c r="C506" s="2">
        <v>43850</v>
      </c>
      <c r="D506" s="1">
        <v>532.04999999999995</v>
      </c>
      <c r="E506" s="1">
        <v>533</v>
      </c>
      <c r="F506" s="1">
        <v>544</v>
      </c>
      <c r="G506" s="1">
        <v>531</v>
      </c>
      <c r="H506" s="1">
        <v>534.70000000000005</v>
      </c>
      <c r="I506" s="1">
        <v>534.85</v>
      </c>
      <c r="J506" s="1">
        <v>537.96</v>
      </c>
      <c r="K506" s="1">
        <v>19159996</v>
      </c>
      <c r="L506" s="1">
        <v>10307298211.1</v>
      </c>
      <c r="M506" s="1">
        <v>185612</v>
      </c>
      <c r="N506" s="3">
        <f>IF(ISERR(LN(Table1514[[#This Row],[Close Price]]/I505)),"-",LN(Table1514[[#This Row],[Close Price]]/I505))</f>
        <v>5.2488638643995375E-3</v>
      </c>
    </row>
    <row r="507" spans="1:14" x14ac:dyDescent="0.3">
      <c r="A507" s="1" t="s">
        <v>35</v>
      </c>
      <c r="B507" s="1" t="s">
        <v>14</v>
      </c>
      <c r="C507" s="2">
        <v>43851</v>
      </c>
      <c r="D507" s="1">
        <v>534.85</v>
      </c>
      <c r="E507" s="1">
        <v>532.95000000000005</v>
      </c>
      <c r="F507" s="1">
        <v>540.25</v>
      </c>
      <c r="G507" s="1">
        <v>530.20000000000005</v>
      </c>
      <c r="H507" s="1">
        <v>531.15</v>
      </c>
      <c r="I507" s="1">
        <v>531.04999999999995</v>
      </c>
      <c r="J507" s="1">
        <v>535.15</v>
      </c>
      <c r="K507" s="1">
        <v>13477994</v>
      </c>
      <c r="L507" s="1">
        <v>7212782828</v>
      </c>
      <c r="M507" s="1">
        <v>158365</v>
      </c>
      <c r="N507" s="3">
        <f>IF(ISERR(LN(Table1514[[#This Row],[Close Price]]/I506)),"-",LN(Table1514[[#This Row],[Close Price]]/I506))</f>
        <v>-7.1301549845913031E-3</v>
      </c>
    </row>
    <row r="508" spans="1:14" x14ac:dyDescent="0.3">
      <c r="A508" s="1" t="s">
        <v>35</v>
      </c>
      <c r="B508" s="1" t="s">
        <v>14</v>
      </c>
      <c r="C508" s="2">
        <v>43852</v>
      </c>
      <c r="D508" s="1">
        <v>531.04999999999995</v>
      </c>
      <c r="E508" s="1">
        <v>531.5</v>
      </c>
      <c r="F508" s="1">
        <v>534.95000000000005</v>
      </c>
      <c r="G508" s="1">
        <v>520.75</v>
      </c>
      <c r="H508" s="1">
        <v>522</v>
      </c>
      <c r="I508" s="1">
        <v>522.85</v>
      </c>
      <c r="J508" s="1">
        <v>525.74</v>
      </c>
      <c r="K508" s="1">
        <v>17527408</v>
      </c>
      <c r="L508" s="1">
        <v>9214903821</v>
      </c>
      <c r="M508" s="1">
        <v>181749</v>
      </c>
      <c r="N508" s="3">
        <f>IF(ISERR(LN(Table1514[[#This Row],[Close Price]]/I507)),"-",LN(Table1514[[#This Row],[Close Price]]/I507))</f>
        <v>-1.5561562722950745E-2</v>
      </c>
    </row>
    <row r="509" spans="1:14" x14ac:dyDescent="0.3">
      <c r="A509" s="1" t="s">
        <v>35</v>
      </c>
      <c r="B509" s="1" t="s">
        <v>14</v>
      </c>
      <c r="C509" s="2">
        <v>43853</v>
      </c>
      <c r="D509" s="1">
        <v>522.85</v>
      </c>
      <c r="E509" s="1">
        <v>521.4</v>
      </c>
      <c r="F509" s="1">
        <v>530.25</v>
      </c>
      <c r="G509" s="1">
        <v>517.04999999999995</v>
      </c>
      <c r="H509" s="1">
        <v>527.75</v>
      </c>
      <c r="I509" s="1">
        <v>527.70000000000005</v>
      </c>
      <c r="J509" s="1">
        <v>525.09</v>
      </c>
      <c r="K509" s="1">
        <v>17061293</v>
      </c>
      <c r="L509" s="1">
        <v>8958657176.75</v>
      </c>
      <c r="M509" s="1">
        <v>168104</v>
      </c>
      <c r="N509" s="3">
        <f>IF(ISERR(LN(Table1514[[#This Row],[Close Price]]/I508)),"-",LN(Table1514[[#This Row],[Close Price]]/I508))</f>
        <v>9.2333243670245074E-3</v>
      </c>
    </row>
    <row r="510" spans="1:14" x14ac:dyDescent="0.3">
      <c r="A510" s="1" t="s">
        <v>35</v>
      </c>
      <c r="B510" s="1" t="s">
        <v>14</v>
      </c>
      <c r="C510" s="2">
        <v>43854</v>
      </c>
      <c r="D510" s="1">
        <v>527.70000000000005</v>
      </c>
      <c r="E510" s="1">
        <v>529.25</v>
      </c>
      <c r="F510" s="1">
        <v>537.4</v>
      </c>
      <c r="G510" s="1">
        <v>527</v>
      </c>
      <c r="H510" s="1">
        <v>535.45000000000005</v>
      </c>
      <c r="I510" s="1">
        <v>533.85</v>
      </c>
      <c r="J510" s="1">
        <v>532.27</v>
      </c>
      <c r="K510" s="1">
        <v>17851868</v>
      </c>
      <c r="L510" s="1">
        <v>9502067459.2999992</v>
      </c>
      <c r="M510" s="1">
        <v>164870</v>
      </c>
      <c r="N510" s="3">
        <f>IF(ISERR(LN(Table1514[[#This Row],[Close Price]]/I509)),"-",LN(Table1514[[#This Row],[Close Price]]/I509))</f>
        <v>1.1586960212689111E-2</v>
      </c>
    </row>
    <row r="511" spans="1:14" x14ac:dyDescent="0.3">
      <c r="A511" s="1" t="s">
        <v>35</v>
      </c>
      <c r="B511" s="1" t="s">
        <v>14</v>
      </c>
      <c r="C511" s="2">
        <v>43857</v>
      </c>
      <c r="D511" s="1">
        <v>533.85</v>
      </c>
      <c r="E511" s="1">
        <v>538.5</v>
      </c>
      <c r="F511" s="1">
        <v>545</v>
      </c>
      <c r="G511" s="1">
        <v>531.5</v>
      </c>
      <c r="H511" s="1">
        <v>535.9</v>
      </c>
      <c r="I511" s="1">
        <v>537.25</v>
      </c>
      <c r="J511" s="1">
        <v>540.45000000000005</v>
      </c>
      <c r="K511" s="1">
        <v>38149166</v>
      </c>
      <c r="L511" s="1">
        <v>20617752150.549999</v>
      </c>
      <c r="M511" s="1">
        <v>345778</v>
      </c>
      <c r="N511" s="3">
        <f>IF(ISERR(LN(Table1514[[#This Row],[Close Price]]/I510)),"-",LN(Table1514[[#This Row],[Close Price]]/I510))</f>
        <v>6.3486348983084516E-3</v>
      </c>
    </row>
    <row r="512" spans="1:14" x14ac:dyDescent="0.3">
      <c r="A512" s="1" t="s">
        <v>35</v>
      </c>
      <c r="B512" s="1" t="s">
        <v>14</v>
      </c>
      <c r="C512" s="2">
        <v>43858</v>
      </c>
      <c r="D512" s="1">
        <v>537.25</v>
      </c>
      <c r="E512" s="1">
        <v>538.1</v>
      </c>
      <c r="F512" s="1">
        <v>540.6</v>
      </c>
      <c r="G512" s="1">
        <v>524.45000000000005</v>
      </c>
      <c r="H512" s="1">
        <v>528</v>
      </c>
      <c r="I512" s="1">
        <v>528.20000000000005</v>
      </c>
      <c r="J512" s="1">
        <v>533.82000000000005</v>
      </c>
      <c r="K512" s="1">
        <v>24009224</v>
      </c>
      <c r="L512" s="1">
        <v>12816626274.200001</v>
      </c>
      <c r="M512" s="1">
        <v>180957</v>
      </c>
      <c r="N512" s="3">
        <f>IF(ISERR(LN(Table1514[[#This Row],[Close Price]]/I511)),"-",LN(Table1514[[#This Row],[Close Price]]/I511))</f>
        <v>-1.6988535659587866E-2</v>
      </c>
    </row>
    <row r="513" spans="1:14" x14ac:dyDescent="0.3">
      <c r="A513" s="1" t="s">
        <v>35</v>
      </c>
      <c r="B513" s="1" t="s">
        <v>14</v>
      </c>
      <c r="C513" s="2">
        <v>43859</v>
      </c>
      <c r="D513" s="1">
        <v>528.20000000000005</v>
      </c>
      <c r="E513" s="1">
        <v>531.54999999999995</v>
      </c>
      <c r="F513" s="1">
        <v>534.79999999999995</v>
      </c>
      <c r="G513" s="1">
        <v>525.29999999999995</v>
      </c>
      <c r="H513" s="1">
        <v>526.9</v>
      </c>
      <c r="I513" s="1">
        <v>526.6</v>
      </c>
      <c r="J513" s="1">
        <v>530.21</v>
      </c>
      <c r="K513" s="1">
        <v>16400827</v>
      </c>
      <c r="L513" s="1">
        <v>8695856528.6000004</v>
      </c>
      <c r="M513" s="1">
        <v>137153</v>
      </c>
      <c r="N513" s="3">
        <f>IF(ISERR(LN(Table1514[[#This Row],[Close Price]]/I512)),"-",LN(Table1514[[#This Row],[Close Price]]/I512))</f>
        <v>-3.0337528008228956E-3</v>
      </c>
    </row>
    <row r="514" spans="1:14" x14ac:dyDescent="0.3">
      <c r="A514" s="1" t="s">
        <v>35</v>
      </c>
      <c r="B514" s="1" t="s">
        <v>14</v>
      </c>
      <c r="C514" s="2">
        <v>43860</v>
      </c>
      <c r="D514" s="1">
        <v>526.6</v>
      </c>
      <c r="E514" s="1">
        <v>527.65</v>
      </c>
      <c r="F514" s="1">
        <v>533.95000000000005</v>
      </c>
      <c r="G514" s="1">
        <v>524.15</v>
      </c>
      <c r="H514" s="1">
        <v>531.1</v>
      </c>
      <c r="I514" s="1">
        <v>532.20000000000005</v>
      </c>
      <c r="J514" s="1">
        <v>528.6</v>
      </c>
      <c r="K514" s="1">
        <v>14319317</v>
      </c>
      <c r="L514" s="1">
        <v>7569187867.1999998</v>
      </c>
      <c r="M514" s="1">
        <v>184707</v>
      </c>
      <c r="N514" s="3">
        <f>IF(ISERR(LN(Table1514[[#This Row],[Close Price]]/I513)),"-",LN(Table1514[[#This Row],[Close Price]]/I513))</f>
        <v>1.0578111481379777E-2</v>
      </c>
    </row>
    <row r="515" spans="1:14" x14ac:dyDescent="0.3">
      <c r="A515" s="1" t="s">
        <v>35</v>
      </c>
      <c r="B515" s="1" t="s">
        <v>14</v>
      </c>
      <c r="C515" s="2">
        <v>43861</v>
      </c>
      <c r="D515" s="1">
        <v>532.20000000000005</v>
      </c>
      <c r="E515" s="1">
        <v>530</v>
      </c>
      <c r="F515" s="1">
        <v>532.75</v>
      </c>
      <c r="G515" s="1">
        <v>522.4</v>
      </c>
      <c r="H515" s="1">
        <v>525.79999999999995</v>
      </c>
      <c r="I515" s="1">
        <v>525.65</v>
      </c>
      <c r="J515" s="1">
        <v>527.45000000000005</v>
      </c>
      <c r="K515" s="1">
        <v>16292578</v>
      </c>
      <c r="L515" s="1">
        <v>8593521409.75</v>
      </c>
      <c r="M515" s="1">
        <v>151745</v>
      </c>
      <c r="N515" s="3">
        <f>IF(ISERR(LN(Table1514[[#This Row],[Close Price]]/I514)),"-",LN(Table1514[[#This Row],[Close Price]]/I514))</f>
        <v>-1.2383766521749037E-2</v>
      </c>
    </row>
    <row r="516" spans="1:14" x14ac:dyDescent="0.3">
      <c r="A516" s="1" t="s">
        <v>35</v>
      </c>
      <c r="B516" s="1" t="s">
        <v>14</v>
      </c>
      <c r="C516" s="2">
        <v>43862</v>
      </c>
      <c r="D516" s="1">
        <v>525.65</v>
      </c>
      <c r="E516" s="1">
        <v>524</v>
      </c>
      <c r="F516" s="1">
        <v>528</v>
      </c>
      <c r="G516" s="1">
        <v>501.85</v>
      </c>
      <c r="H516" s="1">
        <v>505.5</v>
      </c>
      <c r="I516" s="1">
        <v>504.6</v>
      </c>
      <c r="J516" s="1">
        <v>515.41</v>
      </c>
      <c r="K516" s="1">
        <v>11815597</v>
      </c>
      <c r="L516" s="1">
        <v>6089877106.1000004</v>
      </c>
      <c r="M516" s="1">
        <v>129029</v>
      </c>
      <c r="N516" s="3">
        <f>IF(ISERR(LN(Table1514[[#This Row],[Close Price]]/I515)),"-",LN(Table1514[[#This Row],[Close Price]]/I515))</f>
        <v>-4.0869555814882441E-2</v>
      </c>
    </row>
    <row r="517" spans="1:14" x14ac:dyDescent="0.3">
      <c r="A517" s="1" t="s">
        <v>35</v>
      </c>
      <c r="B517" s="1" t="s">
        <v>14</v>
      </c>
      <c r="C517" s="2">
        <v>43864</v>
      </c>
      <c r="D517" s="1">
        <v>504.6</v>
      </c>
      <c r="E517" s="1">
        <v>504</v>
      </c>
      <c r="F517" s="1">
        <v>519.15</v>
      </c>
      <c r="G517" s="1">
        <v>502</v>
      </c>
      <c r="H517" s="1">
        <v>516.5</v>
      </c>
      <c r="I517" s="1">
        <v>515.54999999999995</v>
      </c>
      <c r="J517" s="1">
        <v>514.01</v>
      </c>
      <c r="K517" s="1">
        <v>22531888</v>
      </c>
      <c r="L517" s="1">
        <v>11581618294.9</v>
      </c>
      <c r="M517" s="1">
        <v>287673</v>
      </c>
      <c r="N517" s="3">
        <f>IF(ISERR(LN(Table1514[[#This Row],[Close Price]]/I516)),"-",LN(Table1514[[#This Row],[Close Price]]/I516))</f>
        <v>2.1468255756995177E-2</v>
      </c>
    </row>
    <row r="518" spans="1:14" x14ac:dyDescent="0.3">
      <c r="A518" s="1" t="s">
        <v>35</v>
      </c>
      <c r="B518" s="1" t="s">
        <v>14</v>
      </c>
      <c r="C518" s="2">
        <v>43865</v>
      </c>
      <c r="D518" s="1">
        <v>515.54999999999995</v>
      </c>
      <c r="E518" s="1">
        <v>520</v>
      </c>
      <c r="F518" s="1">
        <v>534.65</v>
      </c>
      <c r="G518" s="1">
        <v>516.65</v>
      </c>
      <c r="H518" s="1">
        <v>530.65</v>
      </c>
      <c r="I518" s="1">
        <v>530.79999999999995</v>
      </c>
      <c r="J518" s="1">
        <v>528.79</v>
      </c>
      <c r="K518" s="1">
        <v>17781475</v>
      </c>
      <c r="L518" s="1">
        <v>9402750439.1000004</v>
      </c>
      <c r="M518" s="1">
        <v>184345</v>
      </c>
      <c r="N518" s="3">
        <f>IF(ISERR(LN(Table1514[[#This Row],[Close Price]]/I517)),"-",LN(Table1514[[#This Row],[Close Price]]/I517))</f>
        <v>2.9151010494099853E-2</v>
      </c>
    </row>
    <row r="519" spans="1:14" x14ac:dyDescent="0.3">
      <c r="A519" s="1" t="s">
        <v>35</v>
      </c>
      <c r="B519" s="1" t="s">
        <v>14</v>
      </c>
      <c r="C519" s="2">
        <v>43866</v>
      </c>
      <c r="D519" s="1">
        <v>530.79999999999995</v>
      </c>
      <c r="E519" s="1">
        <v>529.04999999999995</v>
      </c>
      <c r="F519" s="1">
        <v>540.4</v>
      </c>
      <c r="G519" s="1">
        <v>525.70000000000005</v>
      </c>
      <c r="H519" s="1">
        <v>538.70000000000005</v>
      </c>
      <c r="I519" s="1">
        <v>539.1</v>
      </c>
      <c r="J519" s="1">
        <v>535.35</v>
      </c>
      <c r="K519" s="1">
        <v>18782476</v>
      </c>
      <c r="L519" s="1">
        <v>10055233688.549999</v>
      </c>
      <c r="M519" s="1">
        <v>180999</v>
      </c>
      <c r="N519" s="3">
        <f>IF(ISERR(LN(Table1514[[#This Row],[Close Price]]/I518)),"-",LN(Table1514[[#This Row],[Close Price]]/I518))</f>
        <v>1.5515779999570684E-2</v>
      </c>
    </row>
    <row r="520" spans="1:14" x14ac:dyDescent="0.3">
      <c r="A520" s="1" t="s">
        <v>35</v>
      </c>
      <c r="B520" s="1" t="s">
        <v>14</v>
      </c>
      <c r="C520" s="2">
        <v>43867</v>
      </c>
      <c r="D520" s="1">
        <v>539.1</v>
      </c>
      <c r="E520" s="1">
        <v>540.35</v>
      </c>
      <c r="F520" s="1">
        <v>547</v>
      </c>
      <c r="G520" s="1">
        <v>536.25</v>
      </c>
      <c r="H520" s="1">
        <v>541.1</v>
      </c>
      <c r="I520" s="1">
        <v>541.6</v>
      </c>
      <c r="J520" s="1">
        <v>541.87</v>
      </c>
      <c r="K520" s="1">
        <v>15296851</v>
      </c>
      <c r="L520" s="1">
        <v>8288844090.4499998</v>
      </c>
      <c r="M520" s="1">
        <v>165277</v>
      </c>
      <c r="N520" s="3">
        <f>IF(ISERR(LN(Table1514[[#This Row],[Close Price]]/I519)),"-",LN(Table1514[[#This Row],[Close Price]]/I519))</f>
        <v>4.6266391404421962E-3</v>
      </c>
    </row>
    <row r="521" spans="1:14" x14ac:dyDescent="0.3">
      <c r="A521" s="1" t="s">
        <v>35</v>
      </c>
      <c r="B521" s="1" t="s">
        <v>14</v>
      </c>
      <c r="C521" s="2">
        <v>43868</v>
      </c>
      <c r="D521" s="1">
        <v>541.6</v>
      </c>
      <c r="E521" s="1">
        <v>540.95000000000005</v>
      </c>
      <c r="F521" s="1">
        <v>541.75</v>
      </c>
      <c r="G521" s="1">
        <v>535.15</v>
      </c>
      <c r="H521" s="1">
        <v>535.4</v>
      </c>
      <c r="I521" s="1">
        <v>536.45000000000005</v>
      </c>
      <c r="J521" s="1">
        <v>538.05999999999995</v>
      </c>
      <c r="K521" s="1">
        <v>8297149</v>
      </c>
      <c r="L521" s="1">
        <v>4464397142.1999998</v>
      </c>
      <c r="M521" s="1">
        <v>78560</v>
      </c>
      <c r="N521" s="3">
        <f>IF(ISERR(LN(Table1514[[#This Row],[Close Price]]/I520)),"-",LN(Table1514[[#This Row],[Close Price]]/I520))</f>
        <v>-9.5543605153099974E-3</v>
      </c>
    </row>
    <row r="522" spans="1:14" x14ac:dyDescent="0.3">
      <c r="A522" s="1" t="s">
        <v>35</v>
      </c>
      <c r="B522" s="1" t="s">
        <v>14</v>
      </c>
      <c r="C522" s="2">
        <v>43871</v>
      </c>
      <c r="D522" s="1">
        <v>536.45000000000005</v>
      </c>
      <c r="E522" s="1">
        <v>538.65</v>
      </c>
      <c r="F522" s="1">
        <v>542.25</v>
      </c>
      <c r="G522" s="1">
        <v>530.5</v>
      </c>
      <c r="H522" s="1">
        <v>535</v>
      </c>
      <c r="I522" s="1">
        <v>533.95000000000005</v>
      </c>
      <c r="J522" s="1">
        <v>536.25</v>
      </c>
      <c r="K522" s="1">
        <v>12536053</v>
      </c>
      <c r="L522" s="1">
        <v>6722491621.8500004</v>
      </c>
      <c r="M522" s="1">
        <v>135579</v>
      </c>
      <c r="N522" s="3">
        <f>IF(ISERR(LN(Table1514[[#This Row],[Close Price]]/I521)),"-",LN(Table1514[[#This Row],[Close Price]]/I521))</f>
        <v>-4.6711594652009804E-3</v>
      </c>
    </row>
    <row r="523" spans="1:14" x14ac:dyDescent="0.3">
      <c r="A523" s="1" t="s">
        <v>35</v>
      </c>
      <c r="B523" s="1" t="s">
        <v>14</v>
      </c>
      <c r="C523" s="2">
        <v>43872</v>
      </c>
      <c r="D523" s="1">
        <v>533.95000000000005</v>
      </c>
      <c r="E523" s="1">
        <v>537.70000000000005</v>
      </c>
      <c r="F523" s="1">
        <v>544.79999999999995</v>
      </c>
      <c r="G523" s="1">
        <v>537.5</v>
      </c>
      <c r="H523" s="1">
        <v>539.5</v>
      </c>
      <c r="I523" s="1">
        <v>539.75</v>
      </c>
      <c r="J523" s="1">
        <v>541.47</v>
      </c>
      <c r="K523" s="1">
        <v>11243552</v>
      </c>
      <c r="L523" s="1">
        <v>6088037819.6999998</v>
      </c>
      <c r="M523" s="1">
        <v>129103</v>
      </c>
      <c r="N523" s="3">
        <f>IF(ISERR(LN(Table1514[[#This Row],[Close Price]]/I522)),"-",LN(Table1514[[#This Row],[Close Price]]/I522))</f>
        <v>1.0803867777362339E-2</v>
      </c>
    </row>
    <row r="524" spans="1:14" x14ac:dyDescent="0.3">
      <c r="A524" s="1" t="s">
        <v>35</v>
      </c>
      <c r="B524" s="1" t="s">
        <v>14</v>
      </c>
      <c r="C524" s="2">
        <v>43873</v>
      </c>
      <c r="D524" s="1">
        <v>539.75</v>
      </c>
      <c r="E524" s="1">
        <v>545.79999999999995</v>
      </c>
      <c r="F524" s="1">
        <v>550.70000000000005</v>
      </c>
      <c r="G524" s="1">
        <v>542.70000000000005</v>
      </c>
      <c r="H524" s="1">
        <v>549.4</v>
      </c>
      <c r="I524" s="1">
        <v>549.29999999999995</v>
      </c>
      <c r="J524" s="1">
        <v>546.72</v>
      </c>
      <c r="K524" s="1">
        <v>14026335</v>
      </c>
      <c r="L524" s="1">
        <v>7668528804.6999998</v>
      </c>
      <c r="M524" s="1">
        <v>135449</v>
      </c>
      <c r="N524" s="3">
        <f>IF(ISERR(LN(Table1514[[#This Row],[Close Price]]/I523)),"-",LN(Table1514[[#This Row],[Close Price]]/I523))</f>
        <v>1.7538670953657944E-2</v>
      </c>
    </row>
    <row r="525" spans="1:14" x14ac:dyDescent="0.3">
      <c r="A525" s="1" t="s">
        <v>35</v>
      </c>
      <c r="B525" s="1" t="s">
        <v>14</v>
      </c>
      <c r="C525" s="2">
        <v>43874</v>
      </c>
      <c r="D525" s="1">
        <v>549.29999999999995</v>
      </c>
      <c r="E525" s="1">
        <v>549</v>
      </c>
      <c r="F525" s="1">
        <v>549</v>
      </c>
      <c r="G525" s="1">
        <v>538</v>
      </c>
      <c r="H525" s="1">
        <v>540.04999999999995</v>
      </c>
      <c r="I525" s="1">
        <v>541</v>
      </c>
      <c r="J525" s="1">
        <v>542.23</v>
      </c>
      <c r="K525" s="1">
        <v>9227235</v>
      </c>
      <c r="L525" s="1">
        <v>5003316089.4499998</v>
      </c>
      <c r="M525" s="1">
        <v>122655</v>
      </c>
      <c r="N525" s="3">
        <f>IF(ISERR(LN(Table1514[[#This Row],[Close Price]]/I524)),"-",LN(Table1514[[#This Row],[Close Price]]/I524))</f>
        <v>-1.5225461502093149E-2</v>
      </c>
    </row>
    <row r="526" spans="1:14" x14ac:dyDescent="0.3">
      <c r="A526" s="1" t="s">
        <v>35</v>
      </c>
      <c r="B526" s="1" t="s">
        <v>14</v>
      </c>
      <c r="C526" s="2">
        <v>43875</v>
      </c>
      <c r="D526" s="1">
        <v>541</v>
      </c>
      <c r="E526" s="1">
        <v>541.25</v>
      </c>
      <c r="F526" s="1">
        <v>548.65</v>
      </c>
      <c r="G526" s="1">
        <v>536.54999999999995</v>
      </c>
      <c r="H526" s="1">
        <v>545.79999999999995</v>
      </c>
      <c r="I526" s="1">
        <v>545.79999999999995</v>
      </c>
      <c r="J526" s="1">
        <v>544.41</v>
      </c>
      <c r="K526" s="1">
        <v>14458649</v>
      </c>
      <c r="L526" s="1">
        <v>7871388014.25</v>
      </c>
      <c r="M526" s="1">
        <v>138071</v>
      </c>
      <c r="N526" s="3">
        <f>IF(ISERR(LN(Table1514[[#This Row],[Close Price]]/I525)),"-",LN(Table1514[[#This Row],[Close Price]]/I525))</f>
        <v>8.8333294277565984E-3</v>
      </c>
    </row>
    <row r="527" spans="1:14" x14ac:dyDescent="0.3">
      <c r="A527" s="1" t="s">
        <v>35</v>
      </c>
      <c r="B527" s="1" t="s">
        <v>14</v>
      </c>
      <c r="C527" s="2">
        <v>43878</v>
      </c>
      <c r="D527" s="1">
        <v>545.79999999999995</v>
      </c>
      <c r="E527" s="1">
        <v>543</v>
      </c>
      <c r="F527" s="1">
        <v>545.35</v>
      </c>
      <c r="G527" s="1">
        <v>537.75</v>
      </c>
      <c r="H527" s="1">
        <v>542.29999999999995</v>
      </c>
      <c r="I527" s="1">
        <v>541.6</v>
      </c>
      <c r="J527" s="1">
        <v>541.85</v>
      </c>
      <c r="K527" s="1">
        <v>7793293</v>
      </c>
      <c r="L527" s="1">
        <v>4222811401.9499998</v>
      </c>
      <c r="M527" s="1">
        <v>86606</v>
      </c>
      <c r="N527" s="3">
        <f>IF(ISERR(LN(Table1514[[#This Row],[Close Price]]/I526)),"-",LN(Table1514[[#This Row],[Close Price]]/I526))</f>
        <v>-7.724886676172678E-3</v>
      </c>
    </row>
    <row r="528" spans="1:14" x14ac:dyDescent="0.3">
      <c r="A528" s="1" t="s">
        <v>35</v>
      </c>
      <c r="B528" s="1" t="s">
        <v>14</v>
      </c>
      <c r="C528" s="2">
        <v>43879</v>
      </c>
      <c r="D528" s="1">
        <v>541.6</v>
      </c>
      <c r="E528" s="1">
        <v>541</v>
      </c>
      <c r="F528" s="1">
        <v>544.4</v>
      </c>
      <c r="G528" s="1">
        <v>536</v>
      </c>
      <c r="H528" s="1">
        <v>540.9</v>
      </c>
      <c r="I528" s="1">
        <v>541.20000000000005</v>
      </c>
      <c r="J528" s="1">
        <v>540.01</v>
      </c>
      <c r="K528" s="1">
        <v>15918303</v>
      </c>
      <c r="L528" s="1">
        <v>8595985599.8500004</v>
      </c>
      <c r="M528" s="1">
        <v>142303</v>
      </c>
      <c r="N528" s="3">
        <f>IF(ISERR(LN(Table1514[[#This Row],[Close Price]]/I527)),"-",LN(Table1514[[#This Row],[Close Price]]/I527))</f>
        <v>-7.3882530143220388E-4</v>
      </c>
    </row>
    <row r="529" spans="1:14" x14ac:dyDescent="0.3">
      <c r="A529" s="1" t="s">
        <v>35</v>
      </c>
      <c r="B529" s="1" t="s">
        <v>14</v>
      </c>
      <c r="C529" s="2">
        <v>43880</v>
      </c>
      <c r="D529" s="1">
        <v>541.20000000000005</v>
      </c>
      <c r="E529" s="1">
        <v>543.5</v>
      </c>
      <c r="F529" s="1">
        <v>546.5</v>
      </c>
      <c r="G529" s="1">
        <v>540.5</v>
      </c>
      <c r="H529" s="1">
        <v>546</v>
      </c>
      <c r="I529" s="1">
        <v>544.79999999999995</v>
      </c>
      <c r="J529" s="1">
        <v>543.62</v>
      </c>
      <c r="K529" s="1">
        <v>8704234</v>
      </c>
      <c r="L529" s="1">
        <v>4731822391.1999998</v>
      </c>
      <c r="M529" s="1">
        <v>98834</v>
      </c>
      <c r="N529" s="3">
        <f>IF(ISERR(LN(Table1514[[#This Row],[Close Price]]/I528)),"-",LN(Table1514[[#This Row],[Close Price]]/I528))</f>
        <v>6.6298585386693615E-3</v>
      </c>
    </row>
    <row r="530" spans="1:14" x14ac:dyDescent="0.3">
      <c r="A530" s="1" t="s">
        <v>35</v>
      </c>
      <c r="B530" s="1" t="s">
        <v>14</v>
      </c>
      <c r="C530" s="2">
        <v>43881</v>
      </c>
      <c r="D530" s="1">
        <v>544.79999999999995</v>
      </c>
      <c r="E530" s="1">
        <v>545.5</v>
      </c>
      <c r="F530" s="1">
        <v>549.35</v>
      </c>
      <c r="G530" s="1">
        <v>541.79999999999995</v>
      </c>
      <c r="H530" s="1">
        <v>546.5</v>
      </c>
      <c r="I530" s="1">
        <v>547</v>
      </c>
      <c r="J530" s="1">
        <v>546.38</v>
      </c>
      <c r="K530" s="1">
        <v>13588526</v>
      </c>
      <c r="L530" s="1">
        <v>7424506778.8000002</v>
      </c>
      <c r="M530" s="1">
        <v>131824</v>
      </c>
      <c r="N530" s="3">
        <f>IF(ISERR(LN(Table1514[[#This Row],[Close Price]]/I529)),"-",LN(Table1514[[#This Row],[Close Price]]/I529))</f>
        <v>4.0300475866785713E-3</v>
      </c>
    </row>
    <row r="531" spans="1:14" x14ac:dyDescent="0.3">
      <c r="A531" s="1" t="s">
        <v>35</v>
      </c>
      <c r="B531" s="1" t="s">
        <v>14</v>
      </c>
      <c r="C531" s="2">
        <v>43885</v>
      </c>
      <c r="D531" s="1">
        <v>547</v>
      </c>
      <c r="E531" s="1">
        <v>539.5</v>
      </c>
      <c r="F531" s="1">
        <v>541.85</v>
      </c>
      <c r="G531" s="1">
        <v>527.54999999999995</v>
      </c>
      <c r="H531" s="1">
        <v>530.54999999999995</v>
      </c>
      <c r="I531" s="1">
        <v>529.85</v>
      </c>
      <c r="J531" s="1">
        <v>534.1</v>
      </c>
      <c r="K531" s="1">
        <v>16940750</v>
      </c>
      <c r="L531" s="1">
        <v>9048047731.5</v>
      </c>
      <c r="M531" s="1">
        <v>260963</v>
      </c>
      <c r="N531" s="3">
        <f>IF(ISERR(LN(Table1514[[#This Row],[Close Price]]/I530)),"-",LN(Table1514[[#This Row],[Close Price]]/I530))</f>
        <v>-3.1854854801136145E-2</v>
      </c>
    </row>
    <row r="532" spans="1:14" x14ac:dyDescent="0.3">
      <c r="A532" s="1" t="s">
        <v>35</v>
      </c>
      <c r="B532" s="1" t="s">
        <v>14</v>
      </c>
      <c r="C532" s="2">
        <v>43886</v>
      </c>
      <c r="D532" s="1">
        <v>529.85</v>
      </c>
      <c r="E532" s="1">
        <v>532.45000000000005</v>
      </c>
      <c r="F532" s="1">
        <v>538.79999999999995</v>
      </c>
      <c r="G532" s="1">
        <v>525.29999999999995</v>
      </c>
      <c r="H532" s="1">
        <v>530.9</v>
      </c>
      <c r="I532" s="1">
        <v>530.95000000000005</v>
      </c>
      <c r="J532" s="1">
        <v>532.51</v>
      </c>
      <c r="K532" s="1">
        <v>14942960</v>
      </c>
      <c r="L532" s="1">
        <v>7957345266.1499996</v>
      </c>
      <c r="M532" s="1">
        <v>218372</v>
      </c>
      <c r="N532" s="3">
        <f>IF(ISERR(LN(Table1514[[#This Row],[Close Price]]/I531)),"-",LN(Table1514[[#This Row],[Close Price]]/I531))</f>
        <v>2.0739072290097017E-3</v>
      </c>
    </row>
    <row r="533" spans="1:14" x14ac:dyDescent="0.3">
      <c r="A533" s="1" t="s">
        <v>35</v>
      </c>
      <c r="B533" s="1" t="s">
        <v>14</v>
      </c>
      <c r="C533" s="2">
        <v>43887</v>
      </c>
      <c r="D533" s="1">
        <v>530.95000000000005</v>
      </c>
      <c r="E533" s="1">
        <v>526.85</v>
      </c>
      <c r="F533" s="1">
        <v>529.35</v>
      </c>
      <c r="G533" s="1">
        <v>522.20000000000005</v>
      </c>
      <c r="H533" s="1">
        <v>522.5</v>
      </c>
      <c r="I533" s="1">
        <v>523.70000000000005</v>
      </c>
      <c r="J533" s="1">
        <v>525.34</v>
      </c>
      <c r="K533" s="1">
        <v>15743918</v>
      </c>
      <c r="L533" s="1">
        <v>8270845444.6000004</v>
      </c>
      <c r="M533" s="1">
        <v>163585</v>
      </c>
      <c r="N533" s="3">
        <f>IF(ISERR(LN(Table1514[[#This Row],[Close Price]]/I532)),"-",LN(Table1514[[#This Row],[Close Price]]/I532))</f>
        <v>-1.3748853564412543E-2</v>
      </c>
    </row>
    <row r="534" spans="1:14" x14ac:dyDescent="0.3">
      <c r="A534" s="1" t="s">
        <v>35</v>
      </c>
      <c r="B534" s="1" t="s">
        <v>14</v>
      </c>
      <c r="C534" s="2">
        <v>43888</v>
      </c>
      <c r="D534" s="1">
        <v>523.70000000000005</v>
      </c>
      <c r="E534" s="1">
        <v>522.79999999999995</v>
      </c>
      <c r="F534" s="1">
        <v>523.29999999999995</v>
      </c>
      <c r="G534" s="1">
        <v>512.65</v>
      </c>
      <c r="H534" s="1">
        <v>514.4</v>
      </c>
      <c r="I534" s="1">
        <v>515.35</v>
      </c>
      <c r="J534" s="1">
        <v>515.71</v>
      </c>
      <c r="K534" s="1">
        <v>26315054</v>
      </c>
      <c r="L534" s="1">
        <v>13570839851.85</v>
      </c>
      <c r="M534" s="1">
        <v>264515</v>
      </c>
      <c r="N534" s="3">
        <f>IF(ISERR(LN(Table1514[[#This Row],[Close Price]]/I533)),"-",LN(Table1514[[#This Row],[Close Price]]/I533))</f>
        <v>-1.6072719802640259E-2</v>
      </c>
    </row>
    <row r="535" spans="1:14" x14ac:dyDescent="0.3">
      <c r="A535" s="1" t="s">
        <v>35</v>
      </c>
      <c r="B535" s="1" t="s">
        <v>14</v>
      </c>
      <c r="C535" s="2">
        <v>43889</v>
      </c>
      <c r="D535" s="1">
        <v>515.35</v>
      </c>
      <c r="E535" s="1">
        <v>501.6</v>
      </c>
      <c r="F535" s="1">
        <v>506.85</v>
      </c>
      <c r="G535" s="1">
        <v>492.2</v>
      </c>
      <c r="H535" s="1">
        <v>498.95</v>
      </c>
      <c r="I535" s="1">
        <v>497.25</v>
      </c>
      <c r="J535" s="1">
        <v>499.15</v>
      </c>
      <c r="K535" s="1">
        <v>32737933</v>
      </c>
      <c r="L535" s="1">
        <v>16341195635</v>
      </c>
      <c r="M535" s="1">
        <v>288616</v>
      </c>
      <c r="N535" s="3">
        <f>IF(ISERR(LN(Table1514[[#This Row],[Close Price]]/I534)),"-",LN(Table1514[[#This Row],[Close Price]]/I534))</f>
        <v>-3.5753363748720172E-2</v>
      </c>
    </row>
    <row r="536" spans="1:14" x14ac:dyDescent="0.3">
      <c r="A536" s="1" t="s">
        <v>35</v>
      </c>
      <c r="B536" s="1" t="s">
        <v>14</v>
      </c>
      <c r="C536" s="2">
        <v>43892</v>
      </c>
      <c r="D536" s="1">
        <v>497.25</v>
      </c>
      <c r="E536" s="1">
        <v>508.25</v>
      </c>
      <c r="F536" s="1">
        <v>520.54999999999995</v>
      </c>
      <c r="G536" s="1">
        <v>498.45</v>
      </c>
      <c r="H536" s="1">
        <v>505.9</v>
      </c>
      <c r="I536" s="1">
        <v>506.1</v>
      </c>
      <c r="J536" s="1">
        <v>513.82000000000005</v>
      </c>
      <c r="K536" s="1">
        <v>28642076</v>
      </c>
      <c r="L536" s="1">
        <v>14716853126</v>
      </c>
      <c r="M536" s="1">
        <v>271339</v>
      </c>
      <c r="N536" s="3">
        <f>IF(ISERR(LN(Table1514[[#This Row],[Close Price]]/I535)),"-",LN(Table1514[[#This Row],[Close Price]]/I535))</f>
        <v>1.7641360485950667E-2</v>
      </c>
    </row>
    <row r="537" spans="1:14" x14ac:dyDescent="0.3">
      <c r="A537" s="1" t="s">
        <v>35</v>
      </c>
      <c r="B537" s="1" t="s">
        <v>14</v>
      </c>
      <c r="C537" s="2">
        <v>43893</v>
      </c>
      <c r="D537" s="1">
        <v>506.1</v>
      </c>
      <c r="E537" s="1">
        <v>509.85</v>
      </c>
      <c r="F537" s="1">
        <v>519.5</v>
      </c>
      <c r="G537" s="1">
        <v>508.5</v>
      </c>
      <c r="H537" s="1">
        <v>516.9</v>
      </c>
      <c r="I537" s="1">
        <v>514.75</v>
      </c>
      <c r="J537" s="1">
        <v>514.53</v>
      </c>
      <c r="K537" s="1">
        <v>19661945</v>
      </c>
      <c r="L537" s="1">
        <v>10116757951.15</v>
      </c>
      <c r="M537" s="1">
        <v>187417</v>
      </c>
      <c r="N537" s="3">
        <f>IF(ISERR(LN(Table1514[[#This Row],[Close Price]]/I536)),"-",LN(Table1514[[#This Row],[Close Price]]/I536))</f>
        <v>1.6947067687866461E-2</v>
      </c>
    </row>
    <row r="538" spans="1:14" x14ac:dyDescent="0.3">
      <c r="A538" s="1" t="s">
        <v>35</v>
      </c>
      <c r="B538" s="1" t="s">
        <v>14</v>
      </c>
      <c r="C538" s="2">
        <v>43894</v>
      </c>
      <c r="D538" s="1">
        <v>514.75</v>
      </c>
      <c r="E538" s="1">
        <v>517.5</v>
      </c>
      <c r="F538" s="1">
        <v>517.5</v>
      </c>
      <c r="G538" s="1">
        <v>497.05</v>
      </c>
      <c r="H538" s="1">
        <v>508.95</v>
      </c>
      <c r="I538" s="1">
        <v>508.35</v>
      </c>
      <c r="J538" s="1">
        <v>505.96</v>
      </c>
      <c r="K538" s="1">
        <v>21883404</v>
      </c>
      <c r="L538" s="1">
        <v>11072083532.450001</v>
      </c>
      <c r="M538" s="1">
        <v>227396</v>
      </c>
      <c r="N538" s="3">
        <f>IF(ISERR(LN(Table1514[[#This Row],[Close Price]]/I537)),"-",LN(Table1514[[#This Row],[Close Price]]/I537))</f>
        <v>-1.2511159186728705E-2</v>
      </c>
    </row>
    <row r="539" spans="1:14" x14ac:dyDescent="0.3">
      <c r="A539" s="1" t="s">
        <v>35</v>
      </c>
      <c r="B539" s="1" t="s">
        <v>14</v>
      </c>
      <c r="C539" s="2">
        <v>43895</v>
      </c>
      <c r="D539" s="1">
        <v>508.35</v>
      </c>
      <c r="E539" s="1">
        <v>509.75</v>
      </c>
      <c r="F539" s="1">
        <v>511.15</v>
      </c>
      <c r="G539" s="1">
        <v>500</v>
      </c>
      <c r="H539" s="1">
        <v>504</v>
      </c>
      <c r="I539" s="1">
        <v>504.5</v>
      </c>
      <c r="J539" s="1">
        <v>505.92</v>
      </c>
      <c r="K539" s="1">
        <v>16671516</v>
      </c>
      <c r="L539" s="1">
        <v>8434486945.25</v>
      </c>
      <c r="M539" s="1">
        <v>201499</v>
      </c>
      <c r="N539" s="3">
        <f>IF(ISERR(LN(Table1514[[#This Row],[Close Price]]/I538)),"-",LN(Table1514[[#This Row],[Close Price]]/I538))</f>
        <v>-7.6023469275064409E-3</v>
      </c>
    </row>
    <row r="540" spans="1:14" x14ac:dyDescent="0.3">
      <c r="A540" s="1" t="s">
        <v>35</v>
      </c>
      <c r="B540" s="1" t="s">
        <v>14</v>
      </c>
      <c r="C540" s="2">
        <v>43896</v>
      </c>
      <c r="D540" s="1">
        <v>504.5</v>
      </c>
      <c r="E540" s="1">
        <v>485</v>
      </c>
      <c r="F540" s="1">
        <v>496.8</v>
      </c>
      <c r="G540" s="1">
        <v>477.3</v>
      </c>
      <c r="H540" s="1">
        <v>485.75</v>
      </c>
      <c r="I540" s="1">
        <v>486.35</v>
      </c>
      <c r="J540" s="1">
        <v>486.92</v>
      </c>
      <c r="K540" s="1">
        <v>31024353</v>
      </c>
      <c r="L540" s="1">
        <v>15106400878.700001</v>
      </c>
      <c r="M540" s="1">
        <v>334872</v>
      </c>
      <c r="N540" s="3">
        <f>IF(ISERR(LN(Table1514[[#This Row],[Close Price]]/I539)),"-",LN(Table1514[[#This Row],[Close Price]]/I539))</f>
        <v>-3.6639310478214199E-2</v>
      </c>
    </row>
    <row r="541" spans="1:14" x14ac:dyDescent="0.3">
      <c r="A541" s="1" t="s">
        <v>35</v>
      </c>
      <c r="B541" s="1" t="s">
        <v>14</v>
      </c>
      <c r="C541" s="2">
        <v>43899</v>
      </c>
      <c r="D541" s="1">
        <v>486.35</v>
      </c>
      <c r="E541" s="1">
        <v>475</v>
      </c>
      <c r="F541" s="1">
        <v>475</v>
      </c>
      <c r="G541" s="1">
        <v>442.95</v>
      </c>
      <c r="H541" s="1">
        <v>457.5</v>
      </c>
      <c r="I541" s="1">
        <v>457.75</v>
      </c>
      <c r="J541" s="1">
        <v>459.37</v>
      </c>
      <c r="K541" s="1">
        <v>42027546</v>
      </c>
      <c r="L541" s="1">
        <v>19306184658.599998</v>
      </c>
      <c r="M541" s="1">
        <v>401229</v>
      </c>
      <c r="N541" s="3">
        <f>IF(ISERR(LN(Table1514[[#This Row],[Close Price]]/I540)),"-",LN(Table1514[[#This Row],[Close Price]]/I540))</f>
        <v>-6.0605345760829314E-2</v>
      </c>
    </row>
    <row r="542" spans="1:14" x14ac:dyDescent="0.3">
      <c r="A542" s="1" t="s">
        <v>35</v>
      </c>
      <c r="B542" s="1" t="s">
        <v>14</v>
      </c>
      <c r="C542" s="2">
        <v>43901</v>
      </c>
      <c r="D542" s="1">
        <v>457.75</v>
      </c>
      <c r="E542" s="1">
        <v>450</v>
      </c>
      <c r="F542" s="1">
        <v>471.75</v>
      </c>
      <c r="G542" s="1">
        <v>449.6</v>
      </c>
      <c r="H542" s="1">
        <v>465.55</v>
      </c>
      <c r="I542" s="1">
        <v>465.65</v>
      </c>
      <c r="J542" s="1">
        <v>465.27</v>
      </c>
      <c r="K542" s="1">
        <v>31018901</v>
      </c>
      <c r="L542" s="1">
        <v>14432248215</v>
      </c>
      <c r="M542" s="1">
        <v>334058</v>
      </c>
      <c r="N542" s="3">
        <f>IF(ISERR(LN(Table1514[[#This Row],[Close Price]]/I541)),"-",LN(Table1514[[#This Row],[Close Price]]/I541))</f>
        <v>1.7111095413046659E-2</v>
      </c>
    </row>
    <row r="543" spans="1:14" x14ac:dyDescent="0.3">
      <c r="A543" s="1" t="s">
        <v>35</v>
      </c>
      <c r="B543" s="1" t="s">
        <v>14</v>
      </c>
      <c r="C543" s="2">
        <v>43902</v>
      </c>
      <c r="D543" s="1">
        <v>465.65</v>
      </c>
      <c r="E543" s="1">
        <v>438</v>
      </c>
      <c r="F543" s="1">
        <v>445.95</v>
      </c>
      <c r="G543" s="1">
        <v>416</v>
      </c>
      <c r="H543" s="1">
        <v>432.95</v>
      </c>
      <c r="I543" s="1">
        <v>425.65</v>
      </c>
      <c r="J543" s="1">
        <v>433.56</v>
      </c>
      <c r="K543" s="1">
        <v>50757036</v>
      </c>
      <c r="L543" s="1">
        <v>22006253604</v>
      </c>
      <c r="M543" s="1">
        <v>397139</v>
      </c>
      <c r="N543" s="3">
        <f>IF(ISERR(LN(Table1514[[#This Row],[Close Price]]/I542)),"-",LN(Table1514[[#This Row],[Close Price]]/I542))</f>
        <v>-8.9816866637600773E-2</v>
      </c>
    </row>
    <row r="544" spans="1:14" x14ac:dyDescent="0.3">
      <c r="A544" s="1" t="s">
        <v>35</v>
      </c>
      <c r="B544" s="1" t="s">
        <v>14</v>
      </c>
      <c r="C544" s="2">
        <v>43903</v>
      </c>
      <c r="D544" s="1">
        <v>425.65</v>
      </c>
      <c r="E544" s="1">
        <v>401</v>
      </c>
      <c r="F544" s="1">
        <v>464.75</v>
      </c>
      <c r="G544" s="1">
        <v>395.2</v>
      </c>
      <c r="H544" s="1">
        <v>449.95</v>
      </c>
      <c r="I544" s="1">
        <v>447.2</v>
      </c>
      <c r="J544" s="1">
        <v>433.74</v>
      </c>
      <c r="K544" s="1">
        <v>67105024</v>
      </c>
      <c r="L544" s="1">
        <v>29106270608.700001</v>
      </c>
      <c r="M544" s="1">
        <v>417226</v>
      </c>
      <c r="N544" s="3">
        <f>IF(ISERR(LN(Table1514[[#This Row],[Close Price]]/I543)),"-",LN(Table1514[[#This Row],[Close Price]]/I543))</f>
        <v>4.9388509510823464E-2</v>
      </c>
    </row>
    <row r="545" spans="1:14" x14ac:dyDescent="0.3">
      <c r="A545" s="1" t="s">
        <v>35</v>
      </c>
      <c r="B545" s="1" t="s">
        <v>14</v>
      </c>
      <c r="C545" s="2">
        <v>43906</v>
      </c>
      <c r="D545" s="1">
        <v>447.2</v>
      </c>
      <c r="E545" s="1">
        <v>424.2</v>
      </c>
      <c r="F545" s="1">
        <v>424.2</v>
      </c>
      <c r="G545" s="1">
        <v>397.45</v>
      </c>
      <c r="H545" s="1">
        <v>401.1</v>
      </c>
      <c r="I545" s="1">
        <v>402.9</v>
      </c>
      <c r="J545" s="1">
        <v>409.76</v>
      </c>
      <c r="K545" s="1">
        <v>34834779</v>
      </c>
      <c r="L545" s="1">
        <v>14273999292.200001</v>
      </c>
      <c r="M545" s="1">
        <v>405336</v>
      </c>
      <c r="N545" s="3">
        <f>IF(ISERR(LN(Table1514[[#This Row],[Close Price]]/I544)),"-",LN(Table1514[[#This Row],[Close Price]]/I544))</f>
        <v>-0.10431752964358781</v>
      </c>
    </row>
    <row r="546" spans="1:14" x14ac:dyDescent="0.3">
      <c r="A546" s="1" t="s">
        <v>35</v>
      </c>
      <c r="B546" s="1" t="s">
        <v>14</v>
      </c>
      <c r="C546" s="2">
        <v>43907</v>
      </c>
      <c r="D546" s="1">
        <v>402.9</v>
      </c>
      <c r="E546" s="1">
        <v>407</v>
      </c>
      <c r="F546" s="1">
        <v>408.45</v>
      </c>
      <c r="G546" s="1">
        <v>364</v>
      </c>
      <c r="H546" s="1">
        <v>366.95</v>
      </c>
      <c r="I546" s="1">
        <v>367.25</v>
      </c>
      <c r="J546" s="1">
        <v>388.74</v>
      </c>
      <c r="K546" s="1">
        <v>47233442</v>
      </c>
      <c r="L546" s="1">
        <v>18361355943</v>
      </c>
      <c r="M546" s="1">
        <v>518412</v>
      </c>
      <c r="N546" s="3">
        <f>IF(ISERR(LN(Table1514[[#This Row],[Close Price]]/I545)),"-",LN(Table1514[[#This Row],[Close Price]]/I545))</f>
        <v>-9.2645577143314839E-2</v>
      </c>
    </row>
    <row r="547" spans="1:14" x14ac:dyDescent="0.3">
      <c r="A547" s="1" t="s">
        <v>35</v>
      </c>
      <c r="B547" s="1" t="s">
        <v>14</v>
      </c>
      <c r="C547" s="2">
        <v>43908</v>
      </c>
      <c r="D547" s="1">
        <v>367.25</v>
      </c>
      <c r="E547" s="1">
        <v>369.1</v>
      </c>
      <c r="F547" s="1">
        <v>375.5</v>
      </c>
      <c r="G547" s="1">
        <v>342.3</v>
      </c>
      <c r="H547" s="1">
        <v>358</v>
      </c>
      <c r="I547" s="1">
        <v>355.05</v>
      </c>
      <c r="J547" s="1">
        <v>356.54</v>
      </c>
      <c r="K547" s="1">
        <v>61204129</v>
      </c>
      <c r="L547" s="1">
        <v>21821915599.25</v>
      </c>
      <c r="M547" s="1">
        <v>941197</v>
      </c>
      <c r="N547" s="3">
        <f>IF(ISERR(LN(Table1514[[#This Row],[Close Price]]/I546)),"-",LN(Table1514[[#This Row],[Close Price]]/I546))</f>
        <v>-3.3784190425884056E-2</v>
      </c>
    </row>
    <row r="548" spans="1:14" x14ac:dyDescent="0.3">
      <c r="A548" s="1" t="s">
        <v>35</v>
      </c>
      <c r="B548" s="1" t="s">
        <v>14</v>
      </c>
      <c r="C548" s="2">
        <v>43909</v>
      </c>
      <c r="D548" s="1">
        <v>355.05</v>
      </c>
      <c r="E548" s="1">
        <v>336.1</v>
      </c>
      <c r="F548" s="1">
        <v>369.6</v>
      </c>
      <c r="G548" s="1">
        <v>323</v>
      </c>
      <c r="H548" s="1">
        <v>335.4</v>
      </c>
      <c r="I548" s="1">
        <v>338.55</v>
      </c>
      <c r="J548" s="1">
        <v>340.96</v>
      </c>
      <c r="K548" s="1">
        <v>57986210</v>
      </c>
      <c r="L548" s="1">
        <v>19771226681.5</v>
      </c>
      <c r="M548" s="1">
        <v>510635</v>
      </c>
      <c r="N548" s="3">
        <f>IF(ISERR(LN(Table1514[[#This Row],[Close Price]]/I547)),"-",LN(Table1514[[#This Row],[Close Price]]/I547))</f>
        <v>-4.7586832696448297E-2</v>
      </c>
    </row>
    <row r="549" spans="1:14" x14ac:dyDescent="0.3">
      <c r="A549" s="1" t="s">
        <v>35</v>
      </c>
      <c r="B549" s="1" t="s">
        <v>14</v>
      </c>
      <c r="C549" s="2">
        <v>43910</v>
      </c>
      <c r="D549" s="1">
        <v>338.55</v>
      </c>
      <c r="E549" s="1">
        <v>328</v>
      </c>
      <c r="F549" s="1">
        <v>359.8</v>
      </c>
      <c r="G549" s="1">
        <v>323</v>
      </c>
      <c r="H549" s="1">
        <v>344.4</v>
      </c>
      <c r="I549" s="1">
        <v>345.7</v>
      </c>
      <c r="J549" s="1">
        <v>341.93</v>
      </c>
      <c r="K549" s="1">
        <v>88640850</v>
      </c>
      <c r="L549" s="1">
        <v>30308752318.25</v>
      </c>
      <c r="M549" s="1">
        <v>742628</v>
      </c>
      <c r="N549" s="3">
        <f>IF(ISERR(LN(Table1514[[#This Row],[Close Price]]/I548)),"-",LN(Table1514[[#This Row],[Close Price]]/I548))</f>
        <v>2.0899554995924493E-2</v>
      </c>
    </row>
    <row r="550" spans="1:14" x14ac:dyDescent="0.3">
      <c r="A550" s="1" t="s">
        <v>35</v>
      </c>
      <c r="B550" s="1" t="s">
        <v>14</v>
      </c>
      <c r="C550" s="2">
        <v>43913</v>
      </c>
      <c r="D550" s="1">
        <v>345.7</v>
      </c>
      <c r="E550" s="1">
        <v>311.14999999999998</v>
      </c>
      <c r="F550" s="1">
        <v>313.7</v>
      </c>
      <c r="G550" s="1">
        <v>280</v>
      </c>
      <c r="H550" s="1">
        <v>282.39999999999998</v>
      </c>
      <c r="I550" s="1">
        <v>284</v>
      </c>
      <c r="J550" s="1">
        <v>291.38</v>
      </c>
      <c r="K550" s="1">
        <v>56868412</v>
      </c>
      <c r="L550" s="1">
        <v>16570590575.049999</v>
      </c>
      <c r="M550" s="1">
        <v>510598</v>
      </c>
      <c r="N550" s="3">
        <f>IF(ISERR(LN(Table1514[[#This Row],[Close Price]]/I549)),"-",LN(Table1514[[#This Row],[Close Price]]/I549))</f>
        <v>-0.19659710876637279</v>
      </c>
    </row>
    <row r="551" spans="1:14" x14ac:dyDescent="0.3">
      <c r="A551" s="1" t="s">
        <v>35</v>
      </c>
      <c r="B551" s="1" t="s">
        <v>14</v>
      </c>
      <c r="C551" s="2">
        <v>43914</v>
      </c>
      <c r="D551" s="1">
        <v>284</v>
      </c>
      <c r="E551" s="1">
        <v>295.3</v>
      </c>
      <c r="F551" s="1">
        <v>305</v>
      </c>
      <c r="G551" s="1">
        <v>268.3</v>
      </c>
      <c r="H551" s="1">
        <v>298.55</v>
      </c>
      <c r="I551" s="1">
        <v>296.5</v>
      </c>
      <c r="J551" s="1">
        <v>289.43</v>
      </c>
      <c r="K551" s="1">
        <v>67896591</v>
      </c>
      <c r="L551" s="1">
        <v>19651491211.200001</v>
      </c>
      <c r="M551" s="1">
        <v>586196</v>
      </c>
      <c r="N551" s="3">
        <f>IF(ISERR(LN(Table1514[[#This Row],[Close Price]]/I550)),"-",LN(Table1514[[#This Row],[Close Price]]/I550))</f>
        <v>4.3072980276574101E-2</v>
      </c>
    </row>
    <row r="552" spans="1:14" x14ac:dyDescent="0.3">
      <c r="A552" s="1" t="s">
        <v>35</v>
      </c>
      <c r="B552" s="1" t="s">
        <v>14</v>
      </c>
      <c r="C552" s="2">
        <v>43915</v>
      </c>
      <c r="D552" s="1">
        <v>296.5</v>
      </c>
      <c r="E552" s="1">
        <v>284</v>
      </c>
      <c r="F552" s="1">
        <v>334.15</v>
      </c>
      <c r="G552" s="1">
        <v>281.60000000000002</v>
      </c>
      <c r="H552" s="1">
        <v>315.14999999999998</v>
      </c>
      <c r="I552" s="1">
        <v>316.89999999999998</v>
      </c>
      <c r="J552" s="1">
        <v>306.77</v>
      </c>
      <c r="K552" s="1">
        <v>66545735</v>
      </c>
      <c r="L552" s="1">
        <v>20414243484.349998</v>
      </c>
      <c r="M552" s="1">
        <v>813004</v>
      </c>
      <c r="N552" s="3">
        <f>IF(ISERR(LN(Table1514[[#This Row],[Close Price]]/I551)),"-",LN(Table1514[[#This Row],[Close Price]]/I551))</f>
        <v>6.6539048259094791E-2</v>
      </c>
    </row>
    <row r="553" spans="1:14" x14ac:dyDescent="0.3">
      <c r="A553" s="1" t="s">
        <v>35</v>
      </c>
      <c r="B553" s="1" t="s">
        <v>14</v>
      </c>
      <c r="C553" s="2">
        <v>43916</v>
      </c>
      <c r="D553" s="1">
        <v>316.89999999999998</v>
      </c>
      <c r="E553" s="1">
        <v>322</v>
      </c>
      <c r="F553" s="1">
        <v>364.4</v>
      </c>
      <c r="G553" s="1">
        <v>314.25</v>
      </c>
      <c r="H553" s="1">
        <v>331.5</v>
      </c>
      <c r="I553" s="1">
        <v>330.25</v>
      </c>
      <c r="J553" s="1">
        <v>339.77</v>
      </c>
      <c r="K553" s="1">
        <v>76174000</v>
      </c>
      <c r="L553" s="1">
        <v>25881509450.700001</v>
      </c>
      <c r="M553" s="1">
        <v>820649</v>
      </c>
      <c r="N553" s="3">
        <f>IF(ISERR(LN(Table1514[[#This Row],[Close Price]]/I552)),"-",LN(Table1514[[#This Row],[Close Price]]/I552))</f>
        <v>4.1263676705559652E-2</v>
      </c>
    </row>
    <row r="554" spans="1:14" x14ac:dyDescent="0.3">
      <c r="A554" s="1" t="s">
        <v>35</v>
      </c>
      <c r="B554" s="1" t="s">
        <v>14</v>
      </c>
      <c r="C554" s="2">
        <v>43917</v>
      </c>
      <c r="D554" s="1">
        <v>330.25</v>
      </c>
      <c r="E554" s="1">
        <v>355.8</v>
      </c>
      <c r="F554" s="1">
        <v>359.55</v>
      </c>
      <c r="G554" s="1">
        <v>326</v>
      </c>
      <c r="H554" s="1">
        <v>338.5</v>
      </c>
      <c r="I554" s="1">
        <v>339.85</v>
      </c>
      <c r="J554" s="1">
        <v>342.6</v>
      </c>
      <c r="K554" s="1">
        <v>72890796</v>
      </c>
      <c r="L554" s="1">
        <v>24972611400.299999</v>
      </c>
      <c r="M554" s="1">
        <v>820234</v>
      </c>
      <c r="N554" s="3">
        <f>IF(ISERR(LN(Table1514[[#This Row],[Close Price]]/I553)),"-",LN(Table1514[[#This Row],[Close Price]]/I553))</f>
        <v>2.8654400390212685E-2</v>
      </c>
    </row>
    <row r="555" spans="1:14" x14ac:dyDescent="0.3">
      <c r="A555" s="1" t="s">
        <v>35</v>
      </c>
      <c r="B555" s="1" t="s">
        <v>14</v>
      </c>
      <c r="C555" s="2">
        <v>43920</v>
      </c>
      <c r="D555" s="1">
        <v>339.85</v>
      </c>
      <c r="E555" s="1">
        <v>330.1</v>
      </c>
      <c r="F555" s="1">
        <v>333.9</v>
      </c>
      <c r="G555" s="1">
        <v>311.10000000000002</v>
      </c>
      <c r="H555" s="1">
        <v>315.10000000000002</v>
      </c>
      <c r="I555" s="1">
        <v>313.39999999999998</v>
      </c>
      <c r="J555" s="1">
        <v>324.02999999999997</v>
      </c>
      <c r="K555" s="1">
        <v>36560532</v>
      </c>
      <c r="L555" s="1">
        <v>11846615701.450001</v>
      </c>
      <c r="M555" s="1">
        <v>525988</v>
      </c>
      <c r="N555" s="3">
        <f>IF(ISERR(LN(Table1514[[#This Row],[Close Price]]/I554)),"-",LN(Table1514[[#This Row],[Close Price]]/I554))</f>
        <v>-8.1024013870726885E-2</v>
      </c>
    </row>
    <row r="556" spans="1:14" x14ac:dyDescent="0.3">
      <c r="A556" s="1" t="s">
        <v>35</v>
      </c>
      <c r="B556" s="1" t="s">
        <v>14</v>
      </c>
      <c r="C556" s="2">
        <v>43921</v>
      </c>
      <c r="D556" s="1">
        <v>313.39999999999998</v>
      </c>
      <c r="E556" s="1">
        <v>324.7</v>
      </c>
      <c r="F556" s="1">
        <v>334.85</v>
      </c>
      <c r="G556" s="1">
        <v>316</v>
      </c>
      <c r="H556" s="1">
        <v>320.39999999999998</v>
      </c>
      <c r="I556" s="1">
        <v>323.75</v>
      </c>
      <c r="J556" s="1">
        <v>325.29000000000002</v>
      </c>
      <c r="K556" s="1">
        <v>46280029</v>
      </c>
      <c r="L556" s="1">
        <v>15054562351.35</v>
      </c>
      <c r="M556" s="1">
        <v>485411</v>
      </c>
      <c r="N556" s="3">
        <f>IF(ISERR(LN(Table1514[[#This Row],[Close Price]]/I555)),"-",LN(Table1514[[#This Row],[Close Price]]/I555))</f>
        <v>3.2491283091827104E-2</v>
      </c>
    </row>
    <row r="557" spans="1:14" x14ac:dyDescent="0.3">
      <c r="A557" s="1" t="s">
        <v>35</v>
      </c>
      <c r="B557" s="1" t="s">
        <v>14</v>
      </c>
      <c r="C557" s="2">
        <v>43922</v>
      </c>
      <c r="D557" s="1">
        <v>323.75</v>
      </c>
      <c r="E557" s="1">
        <v>319</v>
      </c>
      <c r="F557" s="1">
        <v>323.75</v>
      </c>
      <c r="G557" s="1">
        <v>308.10000000000002</v>
      </c>
      <c r="H557" s="1">
        <v>311.5</v>
      </c>
      <c r="I557" s="1">
        <v>311.14999999999998</v>
      </c>
      <c r="J557" s="1">
        <v>314.2</v>
      </c>
      <c r="K557" s="1">
        <v>33142102</v>
      </c>
      <c r="L557" s="1">
        <v>10413253174.799999</v>
      </c>
      <c r="M557" s="1">
        <v>363679</v>
      </c>
      <c r="N557" s="3">
        <f>IF(ISERR(LN(Table1514[[#This Row],[Close Price]]/I556)),"-",LN(Table1514[[#This Row],[Close Price]]/I556))</f>
        <v>-3.9696501998520664E-2</v>
      </c>
    </row>
    <row r="558" spans="1:14" x14ac:dyDescent="0.3">
      <c r="A558" s="1" t="s">
        <v>35</v>
      </c>
      <c r="B558" s="1" t="s">
        <v>14</v>
      </c>
      <c r="C558" s="2">
        <v>43924</v>
      </c>
      <c r="D558" s="1">
        <v>311.14999999999998</v>
      </c>
      <c r="E558" s="1">
        <v>309.5</v>
      </c>
      <c r="F558" s="1">
        <v>309.5</v>
      </c>
      <c r="G558" s="1">
        <v>281.5</v>
      </c>
      <c r="H558" s="1">
        <v>288</v>
      </c>
      <c r="I558" s="1">
        <v>286.64999999999998</v>
      </c>
      <c r="J558" s="1">
        <v>291.83999999999997</v>
      </c>
      <c r="K558" s="1">
        <v>57330285</v>
      </c>
      <c r="L558" s="1">
        <v>16731286856.700001</v>
      </c>
      <c r="M558" s="1">
        <v>531869</v>
      </c>
      <c r="N558" s="3">
        <f>IF(ISERR(LN(Table1514[[#This Row],[Close Price]]/I557)),"-",LN(Table1514[[#This Row],[Close Price]]/I557))</f>
        <v>-8.2013151660835129E-2</v>
      </c>
    </row>
    <row r="559" spans="1:14" x14ac:dyDescent="0.3">
      <c r="A559" s="1" t="s">
        <v>35</v>
      </c>
      <c r="B559" s="1" t="s">
        <v>14</v>
      </c>
      <c r="C559" s="2">
        <v>43928</v>
      </c>
      <c r="D559" s="1">
        <v>286.64999999999998</v>
      </c>
      <c r="E559" s="1">
        <v>308.3</v>
      </c>
      <c r="F559" s="1">
        <v>329.6</v>
      </c>
      <c r="G559" s="1">
        <v>296.85000000000002</v>
      </c>
      <c r="H559" s="1">
        <v>324.8</v>
      </c>
      <c r="I559" s="1">
        <v>326.10000000000002</v>
      </c>
      <c r="J559" s="1">
        <v>312.20999999999998</v>
      </c>
      <c r="K559" s="1">
        <v>57662681</v>
      </c>
      <c r="L559" s="1">
        <v>18002717272.650002</v>
      </c>
      <c r="M559" s="1">
        <v>516940</v>
      </c>
      <c r="N559" s="3">
        <f>IF(ISERR(LN(Table1514[[#This Row],[Close Price]]/I558)),"-",LN(Table1514[[#This Row],[Close Price]]/I558))</f>
        <v>0.12894212344088196</v>
      </c>
    </row>
    <row r="560" spans="1:14" x14ac:dyDescent="0.3">
      <c r="A560" s="1" t="s">
        <v>35</v>
      </c>
      <c r="B560" s="1" t="s">
        <v>14</v>
      </c>
      <c r="C560" s="2">
        <v>43929</v>
      </c>
      <c r="D560" s="1">
        <v>326.10000000000002</v>
      </c>
      <c r="E560" s="1">
        <v>322.85000000000002</v>
      </c>
      <c r="F560" s="1">
        <v>352.75</v>
      </c>
      <c r="G560" s="1">
        <v>315.10000000000002</v>
      </c>
      <c r="H560" s="1">
        <v>317.64999999999998</v>
      </c>
      <c r="I560" s="1">
        <v>318.95</v>
      </c>
      <c r="J560" s="1">
        <v>328.87</v>
      </c>
      <c r="K560" s="1">
        <v>73931642</v>
      </c>
      <c r="L560" s="1">
        <v>24313828663.5</v>
      </c>
      <c r="M560" s="1">
        <v>716901</v>
      </c>
      <c r="N560" s="3">
        <f>IF(ISERR(LN(Table1514[[#This Row],[Close Price]]/I559)),"-",LN(Table1514[[#This Row],[Close Price]]/I559))</f>
        <v>-2.2169732107309281E-2</v>
      </c>
    </row>
    <row r="561" spans="1:14" x14ac:dyDescent="0.3">
      <c r="A561" s="1" t="s">
        <v>35</v>
      </c>
      <c r="B561" s="1" t="s">
        <v>14</v>
      </c>
      <c r="C561" s="2">
        <v>43930</v>
      </c>
      <c r="D561" s="1">
        <v>318.95</v>
      </c>
      <c r="E561" s="1">
        <v>332.4</v>
      </c>
      <c r="F561" s="1">
        <v>345</v>
      </c>
      <c r="G561" s="1">
        <v>322.64999999999998</v>
      </c>
      <c r="H561" s="1">
        <v>342</v>
      </c>
      <c r="I561" s="1">
        <v>342.7</v>
      </c>
      <c r="J561" s="1">
        <v>335.25</v>
      </c>
      <c r="K561" s="1">
        <v>52432049</v>
      </c>
      <c r="L561" s="1">
        <v>17578019638.950001</v>
      </c>
      <c r="M561" s="1">
        <v>513643</v>
      </c>
      <c r="N561" s="3">
        <f>IF(ISERR(LN(Table1514[[#This Row],[Close Price]]/I560)),"-",LN(Table1514[[#This Row],[Close Price]]/I560))</f>
        <v>7.1821078192598753E-2</v>
      </c>
    </row>
    <row r="562" spans="1:14" x14ac:dyDescent="0.3">
      <c r="A562" s="1" t="s">
        <v>35</v>
      </c>
      <c r="B562" s="1" t="s">
        <v>14</v>
      </c>
      <c r="C562" s="2">
        <v>43934</v>
      </c>
      <c r="D562" s="1">
        <v>342.7</v>
      </c>
      <c r="E562" s="1">
        <v>341.05</v>
      </c>
      <c r="F562" s="1">
        <v>345.8</v>
      </c>
      <c r="G562" s="1">
        <v>329.25</v>
      </c>
      <c r="H562" s="1">
        <v>331.1</v>
      </c>
      <c r="I562" s="1">
        <v>330.65</v>
      </c>
      <c r="J562" s="1">
        <v>335.6</v>
      </c>
      <c r="K562" s="1">
        <v>30995409</v>
      </c>
      <c r="L562" s="1">
        <v>10401957611</v>
      </c>
      <c r="M562" s="1">
        <v>308507</v>
      </c>
      <c r="N562" s="3">
        <f>IF(ISERR(LN(Table1514[[#This Row],[Close Price]]/I561)),"-",LN(Table1514[[#This Row],[Close Price]]/I561))</f>
        <v>-3.5795014759891851E-2</v>
      </c>
    </row>
    <row r="563" spans="1:14" x14ac:dyDescent="0.3">
      <c r="A563" s="1" t="s">
        <v>35</v>
      </c>
      <c r="B563" s="1" t="s">
        <v>14</v>
      </c>
      <c r="C563" s="2">
        <v>43936</v>
      </c>
      <c r="D563" s="1">
        <v>330.65</v>
      </c>
      <c r="E563" s="1">
        <v>342.7</v>
      </c>
      <c r="F563" s="1">
        <v>351.9</v>
      </c>
      <c r="G563" s="1">
        <v>325</v>
      </c>
      <c r="H563" s="1">
        <v>328.5</v>
      </c>
      <c r="I563" s="1">
        <v>327.35000000000002</v>
      </c>
      <c r="J563" s="1">
        <v>340.23</v>
      </c>
      <c r="K563" s="1">
        <v>49134201</v>
      </c>
      <c r="L563" s="1">
        <v>16717007506.6</v>
      </c>
      <c r="M563" s="1">
        <v>466734</v>
      </c>
      <c r="N563" s="3">
        <f>IF(ISERR(LN(Table1514[[#This Row],[Close Price]]/I562)),"-",LN(Table1514[[#This Row],[Close Price]]/I562))</f>
        <v>-1.0030479233570868E-2</v>
      </c>
    </row>
    <row r="564" spans="1:14" x14ac:dyDescent="0.3">
      <c r="A564" s="1" t="s">
        <v>35</v>
      </c>
      <c r="B564" s="1" t="s">
        <v>14</v>
      </c>
      <c r="C564" s="2">
        <v>43937</v>
      </c>
      <c r="D564" s="1">
        <v>327.35000000000002</v>
      </c>
      <c r="E564" s="1">
        <v>325.3</v>
      </c>
      <c r="F564" s="1">
        <v>347.8</v>
      </c>
      <c r="G564" s="1">
        <v>319.35000000000002</v>
      </c>
      <c r="H564" s="1">
        <v>342.85</v>
      </c>
      <c r="I564" s="1">
        <v>342</v>
      </c>
      <c r="J564" s="1">
        <v>335.88</v>
      </c>
      <c r="K564" s="1">
        <v>56494211</v>
      </c>
      <c r="L564" s="1">
        <v>18975317553.799999</v>
      </c>
      <c r="M564" s="1">
        <v>519194</v>
      </c>
      <c r="N564" s="3">
        <f>IF(ISERR(LN(Table1514[[#This Row],[Close Price]]/I563)),"-",LN(Table1514[[#This Row],[Close Price]]/I563))</f>
        <v>4.3780802175504688E-2</v>
      </c>
    </row>
    <row r="565" spans="1:14" x14ac:dyDescent="0.3">
      <c r="A565" s="1" t="s">
        <v>35</v>
      </c>
      <c r="B565" s="1" t="s">
        <v>14</v>
      </c>
      <c r="C565" s="2">
        <v>43938</v>
      </c>
      <c r="D565" s="1">
        <v>342</v>
      </c>
      <c r="E565" s="1">
        <v>362</v>
      </c>
      <c r="F565" s="1">
        <v>385.5</v>
      </c>
      <c r="G565" s="1">
        <v>349.05</v>
      </c>
      <c r="H565" s="1">
        <v>375</v>
      </c>
      <c r="I565" s="1">
        <v>375.55</v>
      </c>
      <c r="J565" s="1">
        <v>361.31</v>
      </c>
      <c r="K565" s="1">
        <v>69008019</v>
      </c>
      <c r="L565" s="1">
        <v>24933049546.799999</v>
      </c>
      <c r="M565" s="1">
        <v>949891</v>
      </c>
      <c r="N565" s="3">
        <f>IF(ISERR(LN(Table1514[[#This Row],[Close Price]]/I564)),"-",LN(Table1514[[#This Row],[Close Price]]/I564))</f>
        <v>9.3580881069415617E-2</v>
      </c>
    </row>
    <row r="566" spans="1:14" x14ac:dyDescent="0.3">
      <c r="A566" s="1" t="s">
        <v>35</v>
      </c>
      <c r="B566" s="1" t="s">
        <v>14</v>
      </c>
      <c r="C566" s="2">
        <v>43941</v>
      </c>
      <c r="D566" s="1">
        <v>375.55</v>
      </c>
      <c r="E566" s="1">
        <v>376</v>
      </c>
      <c r="F566" s="1">
        <v>378.9</v>
      </c>
      <c r="G566" s="1">
        <v>357</v>
      </c>
      <c r="H566" s="1">
        <v>361.75</v>
      </c>
      <c r="I566" s="1">
        <v>361.3</v>
      </c>
      <c r="J566" s="1">
        <v>370.43</v>
      </c>
      <c r="K566" s="1">
        <v>55811178</v>
      </c>
      <c r="L566" s="1">
        <v>20673903439.799999</v>
      </c>
      <c r="M566" s="1">
        <v>636846</v>
      </c>
      <c r="N566" s="3">
        <f>IF(ISERR(LN(Table1514[[#This Row],[Close Price]]/I565)),"-",LN(Table1514[[#This Row],[Close Price]]/I565))</f>
        <v>-3.8682979978426291E-2</v>
      </c>
    </row>
    <row r="567" spans="1:14" x14ac:dyDescent="0.3">
      <c r="A567" s="1" t="s">
        <v>35</v>
      </c>
      <c r="B567" s="1" t="s">
        <v>14</v>
      </c>
      <c r="C567" s="2">
        <v>43942</v>
      </c>
      <c r="D567" s="1">
        <v>361.3</v>
      </c>
      <c r="E567" s="1">
        <v>341</v>
      </c>
      <c r="F567" s="1">
        <v>346.2</v>
      </c>
      <c r="G567" s="1">
        <v>328</v>
      </c>
      <c r="H567" s="1">
        <v>329.8</v>
      </c>
      <c r="I567" s="1">
        <v>331.85</v>
      </c>
      <c r="J567" s="1">
        <v>335.93</v>
      </c>
      <c r="K567" s="1">
        <v>50118816</v>
      </c>
      <c r="L567" s="1">
        <v>16836640489.6</v>
      </c>
      <c r="M567" s="1">
        <v>526838</v>
      </c>
      <c r="N567" s="3">
        <f>IF(ISERR(LN(Table1514[[#This Row],[Close Price]]/I566)),"-",LN(Table1514[[#This Row],[Close Price]]/I566))</f>
        <v>-8.5025578561660542E-2</v>
      </c>
    </row>
    <row r="568" spans="1:14" x14ac:dyDescent="0.3">
      <c r="A568" s="1" t="s">
        <v>35</v>
      </c>
      <c r="B568" s="1" t="s">
        <v>14</v>
      </c>
      <c r="C568" s="2">
        <v>43943</v>
      </c>
      <c r="D568" s="1">
        <v>331.85</v>
      </c>
      <c r="E568" s="1">
        <v>326</v>
      </c>
      <c r="F568" s="1">
        <v>338</v>
      </c>
      <c r="G568" s="1">
        <v>323.05</v>
      </c>
      <c r="H568" s="1">
        <v>336.5</v>
      </c>
      <c r="I568" s="1">
        <v>335.95</v>
      </c>
      <c r="J568" s="1">
        <v>330.79</v>
      </c>
      <c r="K568" s="1">
        <v>49115661</v>
      </c>
      <c r="L568" s="1">
        <v>16246999523</v>
      </c>
      <c r="M568" s="1">
        <v>470641</v>
      </c>
      <c r="N568" s="3">
        <f>IF(ISERR(LN(Table1514[[#This Row],[Close Price]]/I567)),"-",LN(Table1514[[#This Row],[Close Price]]/I567))</f>
        <v>1.2279279774224916E-2</v>
      </c>
    </row>
    <row r="569" spans="1:14" x14ac:dyDescent="0.3">
      <c r="A569" s="1" t="s">
        <v>35</v>
      </c>
      <c r="B569" s="1" t="s">
        <v>14</v>
      </c>
      <c r="C569" s="2">
        <v>43944</v>
      </c>
      <c r="D569" s="1">
        <v>335.95</v>
      </c>
      <c r="E569" s="1">
        <v>340.25</v>
      </c>
      <c r="F569" s="1">
        <v>354.8</v>
      </c>
      <c r="G569" s="1">
        <v>338</v>
      </c>
      <c r="H569" s="1">
        <v>350.8</v>
      </c>
      <c r="I569" s="1">
        <v>352.95</v>
      </c>
      <c r="J569" s="1">
        <v>347.48</v>
      </c>
      <c r="K569" s="1">
        <v>45953483</v>
      </c>
      <c r="L569" s="1">
        <v>15968139039.6</v>
      </c>
      <c r="M569" s="1">
        <v>413227</v>
      </c>
      <c r="N569" s="3">
        <f>IF(ISERR(LN(Table1514[[#This Row],[Close Price]]/I568)),"-",LN(Table1514[[#This Row],[Close Price]]/I568))</f>
        <v>4.936406447532226E-2</v>
      </c>
    </row>
    <row r="570" spans="1:14" x14ac:dyDescent="0.3">
      <c r="A570" s="1" t="s">
        <v>35</v>
      </c>
      <c r="B570" s="1" t="s">
        <v>14</v>
      </c>
      <c r="C570" s="2">
        <v>43945</v>
      </c>
      <c r="D570" s="1">
        <v>352.95</v>
      </c>
      <c r="E570" s="1">
        <v>337.9</v>
      </c>
      <c r="F570" s="1">
        <v>343.25</v>
      </c>
      <c r="G570" s="1">
        <v>331.5</v>
      </c>
      <c r="H570" s="1">
        <v>337.05</v>
      </c>
      <c r="I570" s="1">
        <v>334.85</v>
      </c>
      <c r="J570" s="1">
        <v>337.01</v>
      </c>
      <c r="K570" s="1">
        <v>38513311</v>
      </c>
      <c r="L570" s="1">
        <v>12979357489.200001</v>
      </c>
      <c r="M570" s="1">
        <v>414126</v>
      </c>
      <c r="N570" s="3">
        <f>IF(ISERR(LN(Table1514[[#This Row],[Close Price]]/I569)),"-",LN(Table1514[[#This Row],[Close Price]]/I569))</f>
        <v>-5.2643733485421909E-2</v>
      </c>
    </row>
    <row r="571" spans="1:14" x14ac:dyDescent="0.3">
      <c r="A571" s="1" t="s">
        <v>35</v>
      </c>
      <c r="B571" s="1" t="s">
        <v>14</v>
      </c>
      <c r="C571" s="2">
        <v>43948</v>
      </c>
      <c r="D571" s="1">
        <v>334.85</v>
      </c>
      <c r="E571" s="1">
        <v>339.3</v>
      </c>
      <c r="F571" s="1">
        <v>352.9</v>
      </c>
      <c r="G571" s="1">
        <v>338</v>
      </c>
      <c r="H571" s="1">
        <v>346.3</v>
      </c>
      <c r="I571" s="1">
        <v>347.9</v>
      </c>
      <c r="J571" s="1">
        <v>346.35</v>
      </c>
      <c r="K571" s="1">
        <v>38981101</v>
      </c>
      <c r="L571" s="1">
        <v>13501080399.799999</v>
      </c>
      <c r="M571" s="1">
        <v>344753</v>
      </c>
      <c r="N571" s="3">
        <f>IF(ISERR(LN(Table1514[[#This Row],[Close Price]]/I570)),"-",LN(Table1514[[#This Row],[Close Price]]/I570))</f>
        <v>3.8232411801836994E-2</v>
      </c>
    </row>
    <row r="572" spans="1:14" x14ac:dyDescent="0.3">
      <c r="A572" s="1" t="s">
        <v>35</v>
      </c>
      <c r="B572" s="1" t="s">
        <v>14</v>
      </c>
      <c r="C572" s="2">
        <v>43949</v>
      </c>
      <c r="D572" s="1">
        <v>347.9</v>
      </c>
      <c r="E572" s="1">
        <v>353.75</v>
      </c>
      <c r="F572" s="1">
        <v>362.85</v>
      </c>
      <c r="G572" s="1">
        <v>350.25</v>
      </c>
      <c r="H572" s="1">
        <v>361</v>
      </c>
      <c r="I572" s="1">
        <v>359.85</v>
      </c>
      <c r="J572" s="1">
        <v>357.2</v>
      </c>
      <c r="K572" s="1">
        <v>32934538</v>
      </c>
      <c r="L572" s="1">
        <v>11764158548.6</v>
      </c>
      <c r="M572" s="1">
        <v>290804</v>
      </c>
      <c r="N572" s="3">
        <f>IF(ISERR(LN(Table1514[[#This Row],[Close Price]]/I571)),"-",LN(Table1514[[#This Row],[Close Price]]/I571))</f>
        <v>3.3772195795916983E-2</v>
      </c>
    </row>
    <row r="573" spans="1:14" x14ac:dyDescent="0.3">
      <c r="A573" s="1" t="s">
        <v>35</v>
      </c>
      <c r="B573" s="1" t="s">
        <v>14</v>
      </c>
      <c r="C573" s="2">
        <v>43950</v>
      </c>
      <c r="D573" s="1">
        <v>359.85</v>
      </c>
      <c r="E573" s="1">
        <v>353</v>
      </c>
      <c r="F573" s="1">
        <v>376.5</v>
      </c>
      <c r="G573" s="1">
        <v>351.65</v>
      </c>
      <c r="H573" s="1">
        <v>367.65</v>
      </c>
      <c r="I573" s="1">
        <v>370.45</v>
      </c>
      <c r="J573" s="1">
        <v>364.58</v>
      </c>
      <c r="K573" s="1">
        <v>39342166</v>
      </c>
      <c r="L573" s="1">
        <v>14343285870.450001</v>
      </c>
      <c r="M573" s="1">
        <v>415320</v>
      </c>
      <c r="N573" s="3">
        <f>IF(ISERR(LN(Table1514[[#This Row],[Close Price]]/I572)),"-",LN(Table1514[[#This Row],[Close Price]]/I572))</f>
        <v>2.9031204908852606E-2</v>
      </c>
    </row>
    <row r="574" spans="1:14" x14ac:dyDescent="0.3">
      <c r="A574" s="1" t="s">
        <v>35</v>
      </c>
      <c r="B574" s="1" t="s">
        <v>14</v>
      </c>
      <c r="C574" s="2">
        <v>43951</v>
      </c>
      <c r="D574" s="1">
        <v>370.45</v>
      </c>
      <c r="E574" s="1">
        <v>382</v>
      </c>
      <c r="F574" s="1">
        <v>392.95</v>
      </c>
      <c r="G574" s="1">
        <v>374.15</v>
      </c>
      <c r="H574" s="1">
        <v>377.7</v>
      </c>
      <c r="I574" s="1">
        <v>380.15</v>
      </c>
      <c r="J574" s="1">
        <v>384.03</v>
      </c>
      <c r="K574" s="1">
        <v>45735197</v>
      </c>
      <c r="L574" s="1">
        <v>17563849150.599998</v>
      </c>
      <c r="M574" s="1">
        <v>413914</v>
      </c>
      <c r="N574" s="3">
        <f>IF(ISERR(LN(Table1514[[#This Row],[Close Price]]/I573)),"-",LN(Table1514[[#This Row],[Close Price]]/I573))</f>
        <v>2.5847428811779788E-2</v>
      </c>
    </row>
    <row r="575" spans="1:14" x14ac:dyDescent="0.3">
      <c r="A575" s="1" t="s">
        <v>35</v>
      </c>
      <c r="B575" s="1" t="s">
        <v>14</v>
      </c>
      <c r="C575" s="2">
        <v>43955</v>
      </c>
      <c r="D575" s="1">
        <v>380.15</v>
      </c>
      <c r="E575" s="1">
        <v>359</v>
      </c>
      <c r="F575" s="1">
        <v>359</v>
      </c>
      <c r="G575" s="1">
        <v>336</v>
      </c>
      <c r="H575" s="1">
        <v>340</v>
      </c>
      <c r="I575" s="1">
        <v>338.05</v>
      </c>
      <c r="J575" s="1">
        <v>344.06</v>
      </c>
      <c r="K575" s="1">
        <v>38837866</v>
      </c>
      <c r="L575" s="1">
        <v>13362584630.450001</v>
      </c>
      <c r="M575" s="1">
        <v>619031</v>
      </c>
      <c r="N575" s="3">
        <f>IF(ISERR(LN(Table1514[[#This Row],[Close Price]]/I574)),"-",LN(Table1514[[#This Row],[Close Price]]/I574))</f>
        <v>-0.11737209813775869</v>
      </c>
    </row>
    <row r="576" spans="1:14" x14ac:dyDescent="0.3">
      <c r="A576" s="1" t="s">
        <v>35</v>
      </c>
      <c r="B576" s="1" t="s">
        <v>14</v>
      </c>
      <c r="C576" s="2">
        <v>43956</v>
      </c>
      <c r="D576" s="1">
        <v>338.05</v>
      </c>
      <c r="E576" s="1">
        <v>348</v>
      </c>
      <c r="F576" s="1">
        <v>348</v>
      </c>
      <c r="G576" s="1">
        <v>329.55</v>
      </c>
      <c r="H576" s="1">
        <v>332</v>
      </c>
      <c r="I576" s="1">
        <v>330.85</v>
      </c>
      <c r="J576" s="1">
        <v>339.92</v>
      </c>
      <c r="K576" s="1">
        <v>45071600</v>
      </c>
      <c r="L576" s="1">
        <v>15320719949.85</v>
      </c>
      <c r="M576" s="1">
        <v>413360</v>
      </c>
      <c r="N576" s="3">
        <f>IF(ISERR(LN(Table1514[[#This Row],[Close Price]]/I575)),"-",LN(Table1514[[#This Row],[Close Price]]/I575))</f>
        <v>-2.1528713078618384E-2</v>
      </c>
    </row>
    <row r="577" spans="1:14" x14ac:dyDescent="0.3">
      <c r="A577" s="1" t="s">
        <v>35</v>
      </c>
      <c r="B577" s="1" t="s">
        <v>14</v>
      </c>
      <c r="C577" s="2">
        <v>43957</v>
      </c>
      <c r="D577" s="1">
        <v>330.85</v>
      </c>
      <c r="E577" s="1">
        <v>331.5</v>
      </c>
      <c r="F577" s="1">
        <v>345.55</v>
      </c>
      <c r="G577" s="1">
        <v>325.25</v>
      </c>
      <c r="H577" s="1">
        <v>342.8</v>
      </c>
      <c r="I577" s="1">
        <v>341.4</v>
      </c>
      <c r="J577" s="1">
        <v>338.49</v>
      </c>
      <c r="K577" s="1">
        <v>49953121</v>
      </c>
      <c r="L577" s="1">
        <v>16908540303</v>
      </c>
      <c r="M577" s="1">
        <v>447408</v>
      </c>
      <c r="N577" s="3">
        <f>IF(ISERR(LN(Table1514[[#This Row],[Close Price]]/I576)),"-",LN(Table1514[[#This Row],[Close Price]]/I576))</f>
        <v>3.1389709902271593E-2</v>
      </c>
    </row>
    <row r="578" spans="1:14" x14ac:dyDescent="0.3">
      <c r="A578" s="1" t="s">
        <v>35</v>
      </c>
      <c r="B578" s="1" t="s">
        <v>14</v>
      </c>
      <c r="C578" s="2">
        <v>43958</v>
      </c>
      <c r="D578" s="1">
        <v>341.4</v>
      </c>
      <c r="E578" s="1">
        <v>337</v>
      </c>
      <c r="F578" s="1">
        <v>342.9</v>
      </c>
      <c r="G578" s="1">
        <v>333.7</v>
      </c>
      <c r="H578" s="1">
        <v>337.9</v>
      </c>
      <c r="I578" s="1">
        <v>336.75</v>
      </c>
      <c r="J578" s="1">
        <v>338.15</v>
      </c>
      <c r="K578" s="1">
        <v>27657193</v>
      </c>
      <c r="L578" s="1">
        <v>9352185697.0499992</v>
      </c>
      <c r="M578" s="1">
        <v>251905</v>
      </c>
      <c r="N578" s="3">
        <f>IF(ISERR(LN(Table1514[[#This Row],[Close Price]]/I577)),"-",LN(Table1514[[#This Row],[Close Price]]/I577))</f>
        <v>-1.3713995069866857E-2</v>
      </c>
    </row>
    <row r="579" spans="1:14" x14ac:dyDescent="0.3">
      <c r="A579" s="1" t="s">
        <v>35</v>
      </c>
      <c r="B579" s="1" t="s">
        <v>14</v>
      </c>
      <c r="C579" s="2">
        <v>43959</v>
      </c>
      <c r="D579" s="1">
        <v>336.75</v>
      </c>
      <c r="E579" s="1">
        <v>344</v>
      </c>
      <c r="F579" s="1">
        <v>352.5</v>
      </c>
      <c r="G579" s="1">
        <v>333.7</v>
      </c>
      <c r="H579" s="1">
        <v>335.65</v>
      </c>
      <c r="I579" s="1">
        <v>337.7</v>
      </c>
      <c r="J579" s="1">
        <v>345.29</v>
      </c>
      <c r="K579" s="1">
        <v>42970794</v>
      </c>
      <c r="L579" s="1">
        <v>14837257993.1</v>
      </c>
      <c r="M579" s="1">
        <v>383834</v>
      </c>
      <c r="N579" s="3">
        <f>IF(ISERR(LN(Table1514[[#This Row],[Close Price]]/I578)),"-",LN(Table1514[[#This Row],[Close Price]]/I578))</f>
        <v>2.8171121010485832E-3</v>
      </c>
    </row>
    <row r="580" spans="1:14" x14ac:dyDescent="0.3">
      <c r="A580" s="1" t="s">
        <v>35</v>
      </c>
      <c r="B580" s="1" t="s">
        <v>14</v>
      </c>
      <c r="C580" s="2">
        <v>43962</v>
      </c>
      <c r="D580" s="1">
        <v>337.7</v>
      </c>
      <c r="E580" s="1">
        <v>341</v>
      </c>
      <c r="F580" s="1">
        <v>343.55</v>
      </c>
      <c r="G580" s="1">
        <v>318.2</v>
      </c>
      <c r="H580" s="1">
        <v>322.10000000000002</v>
      </c>
      <c r="I580" s="1">
        <v>320.14999999999998</v>
      </c>
      <c r="J580" s="1">
        <v>329.1</v>
      </c>
      <c r="K580" s="1">
        <v>83666044</v>
      </c>
      <c r="L580" s="1">
        <v>27534147821.150002</v>
      </c>
      <c r="M580" s="1">
        <v>824877</v>
      </c>
      <c r="N580" s="3">
        <f>IF(ISERR(LN(Table1514[[#This Row],[Close Price]]/I579)),"-",LN(Table1514[[#This Row],[Close Price]]/I579))</f>
        <v>-5.3368291426710901E-2</v>
      </c>
    </row>
    <row r="581" spans="1:14" x14ac:dyDescent="0.3">
      <c r="A581" s="1" t="s">
        <v>35</v>
      </c>
      <c r="B581" s="1" t="s">
        <v>14</v>
      </c>
      <c r="C581" s="2">
        <v>43963</v>
      </c>
      <c r="D581" s="1">
        <v>320.14999999999998</v>
      </c>
      <c r="E581" s="1">
        <v>318.3</v>
      </c>
      <c r="F581" s="1">
        <v>324.39999999999998</v>
      </c>
      <c r="G581" s="1">
        <v>308</v>
      </c>
      <c r="H581" s="1">
        <v>322.8</v>
      </c>
      <c r="I581" s="1">
        <v>321.2</v>
      </c>
      <c r="J581" s="1">
        <v>314.77999999999997</v>
      </c>
      <c r="K581" s="1">
        <v>69072372</v>
      </c>
      <c r="L581" s="1">
        <v>21742502518.650002</v>
      </c>
      <c r="M581" s="1">
        <v>624472</v>
      </c>
      <c r="N581" s="3">
        <f>IF(ISERR(LN(Table1514[[#This Row],[Close Price]]/I580)),"-",LN(Table1514[[#This Row],[Close Price]]/I580))</f>
        <v>3.2743461077955473E-3</v>
      </c>
    </row>
    <row r="582" spans="1:14" x14ac:dyDescent="0.3">
      <c r="A582" s="1" t="s">
        <v>35</v>
      </c>
      <c r="B582" s="1" t="s">
        <v>14</v>
      </c>
      <c r="C582" s="2">
        <v>43964</v>
      </c>
      <c r="D582" s="1">
        <v>321.2</v>
      </c>
      <c r="E582" s="1">
        <v>343.5</v>
      </c>
      <c r="F582" s="1">
        <v>348.4</v>
      </c>
      <c r="G582" s="1">
        <v>332.3</v>
      </c>
      <c r="H582" s="1">
        <v>337.2</v>
      </c>
      <c r="I582" s="1">
        <v>338.05</v>
      </c>
      <c r="J582" s="1">
        <v>340.48</v>
      </c>
      <c r="K582" s="1">
        <v>72818140</v>
      </c>
      <c r="L582" s="1">
        <v>24793293174.25</v>
      </c>
      <c r="M582" s="1">
        <v>679918</v>
      </c>
      <c r="N582" s="3">
        <f>IF(ISERR(LN(Table1514[[#This Row],[Close Price]]/I581)),"-",LN(Table1514[[#This Row],[Close Price]]/I581))</f>
        <v>5.112983146408033E-2</v>
      </c>
    </row>
    <row r="583" spans="1:14" x14ac:dyDescent="0.3">
      <c r="A583" s="1" t="s">
        <v>35</v>
      </c>
      <c r="B583" s="1" t="s">
        <v>14</v>
      </c>
      <c r="C583" s="2">
        <v>43965</v>
      </c>
      <c r="D583" s="1">
        <v>338.05</v>
      </c>
      <c r="E583" s="1">
        <v>330</v>
      </c>
      <c r="F583" s="1">
        <v>334.5</v>
      </c>
      <c r="G583" s="1">
        <v>325.64999999999998</v>
      </c>
      <c r="H583" s="1">
        <v>327.5</v>
      </c>
      <c r="I583" s="1">
        <v>327.39999999999998</v>
      </c>
      <c r="J583" s="1">
        <v>328.85</v>
      </c>
      <c r="K583" s="1">
        <v>33999679</v>
      </c>
      <c r="L583" s="1">
        <v>11180881566</v>
      </c>
      <c r="M583" s="1">
        <v>312099</v>
      </c>
      <c r="N583" s="3">
        <f>IF(ISERR(LN(Table1514[[#This Row],[Close Price]]/I582)),"-",LN(Table1514[[#This Row],[Close Price]]/I582))</f>
        <v>-3.2011148599652511E-2</v>
      </c>
    </row>
    <row r="584" spans="1:14" x14ac:dyDescent="0.3">
      <c r="A584" s="1" t="s">
        <v>35</v>
      </c>
      <c r="B584" s="1" t="s">
        <v>14</v>
      </c>
      <c r="C584" s="2">
        <v>43966</v>
      </c>
      <c r="D584" s="1">
        <v>327.39999999999998</v>
      </c>
      <c r="E584" s="1">
        <v>329.3</v>
      </c>
      <c r="F584" s="1">
        <v>330.55</v>
      </c>
      <c r="G584" s="1">
        <v>318.8</v>
      </c>
      <c r="H584" s="1">
        <v>322</v>
      </c>
      <c r="I584" s="1">
        <v>322.7</v>
      </c>
      <c r="J584" s="1">
        <v>321.66000000000003</v>
      </c>
      <c r="K584" s="1">
        <v>31829841</v>
      </c>
      <c r="L584" s="1">
        <v>10238396049</v>
      </c>
      <c r="M584" s="1">
        <v>358099</v>
      </c>
      <c r="N584" s="3">
        <f>IF(ISERR(LN(Table1514[[#This Row],[Close Price]]/I583)),"-",LN(Table1514[[#This Row],[Close Price]]/I583))</f>
        <v>-1.4459565879118397E-2</v>
      </c>
    </row>
    <row r="585" spans="1:14" x14ac:dyDescent="0.3">
      <c r="A585" s="1" t="s">
        <v>35</v>
      </c>
      <c r="B585" s="1" t="s">
        <v>14</v>
      </c>
      <c r="C585" s="2">
        <v>43969</v>
      </c>
      <c r="D585" s="1">
        <v>322.7</v>
      </c>
      <c r="E585" s="1">
        <v>320</v>
      </c>
      <c r="F585" s="1">
        <v>320.5</v>
      </c>
      <c r="G585" s="1">
        <v>293.25</v>
      </c>
      <c r="H585" s="1">
        <v>300.60000000000002</v>
      </c>
      <c r="I585" s="1">
        <v>298.5</v>
      </c>
      <c r="J585" s="1">
        <v>301.14999999999998</v>
      </c>
      <c r="K585" s="1">
        <v>74034470</v>
      </c>
      <c r="L585" s="1">
        <v>22295591955</v>
      </c>
      <c r="M585" s="1">
        <v>685127</v>
      </c>
      <c r="N585" s="3">
        <f>IF(ISERR(LN(Table1514[[#This Row],[Close Price]]/I584)),"-",LN(Table1514[[#This Row],[Close Price]]/I584))</f>
        <v>-7.7953166225259343E-2</v>
      </c>
    </row>
    <row r="586" spans="1:14" x14ac:dyDescent="0.3">
      <c r="A586" s="1" t="s">
        <v>35</v>
      </c>
      <c r="B586" s="1" t="s">
        <v>14</v>
      </c>
      <c r="C586" s="2">
        <v>43970</v>
      </c>
      <c r="D586" s="1">
        <v>298.5</v>
      </c>
      <c r="E586" s="1">
        <v>307.05</v>
      </c>
      <c r="F586" s="1">
        <v>311.5</v>
      </c>
      <c r="G586" s="1">
        <v>297.10000000000002</v>
      </c>
      <c r="H586" s="1">
        <v>300.8</v>
      </c>
      <c r="I586" s="1">
        <v>300.3</v>
      </c>
      <c r="J586" s="1">
        <v>303.93</v>
      </c>
      <c r="K586" s="1">
        <v>61828639</v>
      </c>
      <c r="L586" s="1">
        <v>18791399514.25</v>
      </c>
      <c r="M586" s="1">
        <v>490924</v>
      </c>
      <c r="N586" s="3">
        <f>IF(ISERR(LN(Table1514[[#This Row],[Close Price]]/I585)),"-",LN(Table1514[[#This Row],[Close Price]]/I585))</f>
        <v>6.0120421566277529E-3</v>
      </c>
    </row>
    <row r="587" spans="1:14" x14ac:dyDescent="0.3">
      <c r="A587" s="1" t="s">
        <v>35</v>
      </c>
      <c r="B587" s="1" t="s">
        <v>14</v>
      </c>
      <c r="C587" s="2">
        <v>43971</v>
      </c>
      <c r="D587" s="1">
        <v>300.3</v>
      </c>
      <c r="E587" s="1">
        <v>299</v>
      </c>
      <c r="F587" s="1">
        <v>308.25</v>
      </c>
      <c r="G587" s="1">
        <v>297.5</v>
      </c>
      <c r="H587" s="1">
        <v>307</v>
      </c>
      <c r="I587" s="1">
        <v>305.64999999999998</v>
      </c>
      <c r="J587" s="1">
        <v>302.95999999999998</v>
      </c>
      <c r="K587" s="1">
        <v>42239472</v>
      </c>
      <c r="L587" s="1">
        <v>12796973329.15</v>
      </c>
      <c r="M587" s="1">
        <v>348560</v>
      </c>
      <c r="N587" s="3">
        <f>IF(ISERR(LN(Table1514[[#This Row],[Close Price]]/I586)),"-",LN(Table1514[[#This Row],[Close Price]]/I586))</f>
        <v>1.7658681485449711E-2</v>
      </c>
    </row>
    <row r="588" spans="1:14" x14ac:dyDescent="0.3">
      <c r="A588" s="1" t="s">
        <v>35</v>
      </c>
      <c r="B588" s="1" t="s">
        <v>14</v>
      </c>
      <c r="C588" s="2">
        <v>43972</v>
      </c>
      <c r="D588" s="1">
        <v>305.64999999999998</v>
      </c>
      <c r="E588" s="1">
        <v>306</v>
      </c>
      <c r="F588" s="1">
        <v>312.8</v>
      </c>
      <c r="G588" s="1">
        <v>302</v>
      </c>
      <c r="H588" s="1">
        <v>304.10000000000002</v>
      </c>
      <c r="I588" s="1">
        <v>304.39999999999998</v>
      </c>
      <c r="J588" s="1">
        <v>307.94</v>
      </c>
      <c r="K588" s="1">
        <v>43076017</v>
      </c>
      <c r="L588" s="1">
        <v>13264723233.799999</v>
      </c>
      <c r="M588" s="1">
        <v>331641</v>
      </c>
      <c r="N588" s="3">
        <f>IF(ISERR(LN(Table1514[[#This Row],[Close Price]]/I587)),"-",LN(Table1514[[#This Row],[Close Price]]/I587))</f>
        <v>-4.0980304872036393E-3</v>
      </c>
    </row>
    <row r="589" spans="1:14" x14ac:dyDescent="0.3">
      <c r="A589" s="1" t="s">
        <v>35</v>
      </c>
      <c r="B589" s="1" t="s">
        <v>14</v>
      </c>
      <c r="C589" s="2">
        <v>43973</v>
      </c>
      <c r="D589" s="1">
        <v>304.39999999999998</v>
      </c>
      <c r="E589" s="1">
        <v>301</v>
      </c>
      <c r="F589" s="1">
        <v>307.7</v>
      </c>
      <c r="G589" s="1">
        <v>285.55</v>
      </c>
      <c r="H589" s="1">
        <v>292.39999999999998</v>
      </c>
      <c r="I589" s="1">
        <v>291.05</v>
      </c>
      <c r="J589" s="1">
        <v>292.56</v>
      </c>
      <c r="K589" s="1">
        <v>80359014</v>
      </c>
      <c r="L589" s="1">
        <v>23509585135.700001</v>
      </c>
      <c r="M589" s="1">
        <v>618533</v>
      </c>
      <c r="N589" s="3">
        <f>IF(ISERR(LN(Table1514[[#This Row],[Close Price]]/I588)),"-",LN(Table1514[[#This Row],[Close Price]]/I588))</f>
        <v>-4.4847552269786178E-2</v>
      </c>
    </row>
    <row r="590" spans="1:14" x14ac:dyDescent="0.3">
      <c r="A590" s="1" t="s">
        <v>35</v>
      </c>
      <c r="B590" s="1" t="s">
        <v>14</v>
      </c>
      <c r="C590" s="2">
        <v>43977</v>
      </c>
      <c r="D590" s="1">
        <v>291.05</v>
      </c>
      <c r="E590" s="1">
        <v>296.05</v>
      </c>
      <c r="F590" s="1">
        <v>297.89999999999998</v>
      </c>
      <c r="G590" s="1">
        <v>290</v>
      </c>
      <c r="H590" s="1">
        <v>293.89999999999998</v>
      </c>
      <c r="I590" s="1">
        <v>292.7</v>
      </c>
      <c r="J590" s="1">
        <v>293.60000000000002</v>
      </c>
      <c r="K590" s="1">
        <v>46684636</v>
      </c>
      <c r="L590" s="1">
        <v>13706479093.15</v>
      </c>
      <c r="M590" s="1">
        <v>395358</v>
      </c>
      <c r="N590" s="3">
        <f>IF(ISERR(LN(Table1514[[#This Row],[Close Price]]/I589)),"-",LN(Table1514[[#This Row],[Close Price]]/I589))</f>
        <v>5.6531199800955844E-3</v>
      </c>
    </row>
    <row r="591" spans="1:14" x14ac:dyDescent="0.3">
      <c r="A591" s="1" t="s">
        <v>35</v>
      </c>
      <c r="B591" s="1" t="s">
        <v>14</v>
      </c>
      <c r="C591" s="2">
        <v>43978</v>
      </c>
      <c r="D591" s="1">
        <v>292.7</v>
      </c>
      <c r="E591" s="1">
        <v>296.10000000000002</v>
      </c>
      <c r="F591" s="1">
        <v>321.95</v>
      </c>
      <c r="G591" s="1">
        <v>294.85000000000002</v>
      </c>
      <c r="H591" s="1">
        <v>318.89999999999998</v>
      </c>
      <c r="I591" s="1">
        <v>318.85000000000002</v>
      </c>
      <c r="J591" s="1">
        <v>309.63</v>
      </c>
      <c r="K591" s="1">
        <v>80543561</v>
      </c>
      <c r="L591" s="1">
        <v>24938606377.599998</v>
      </c>
      <c r="M591" s="1">
        <v>576076</v>
      </c>
      <c r="N591" s="3">
        <f>IF(ISERR(LN(Table1514[[#This Row],[Close Price]]/I590)),"-",LN(Table1514[[#This Row],[Close Price]]/I590))</f>
        <v>8.5572579063440651E-2</v>
      </c>
    </row>
    <row r="592" spans="1:14" x14ac:dyDescent="0.3">
      <c r="A592" s="1" t="s">
        <v>35</v>
      </c>
      <c r="B592" s="1" t="s">
        <v>14</v>
      </c>
      <c r="C592" s="2">
        <v>43979</v>
      </c>
      <c r="D592" s="1">
        <v>318.85000000000002</v>
      </c>
      <c r="E592" s="1">
        <v>322.25</v>
      </c>
      <c r="F592" s="1">
        <v>329.75</v>
      </c>
      <c r="G592" s="1">
        <v>320.75</v>
      </c>
      <c r="H592" s="1">
        <v>325.75</v>
      </c>
      <c r="I592" s="1">
        <v>326.85000000000002</v>
      </c>
      <c r="J592" s="1">
        <v>325.76</v>
      </c>
      <c r="K592" s="1">
        <v>66136528</v>
      </c>
      <c r="L592" s="1">
        <v>21544769505.049999</v>
      </c>
      <c r="M592" s="1">
        <v>516589</v>
      </c>
      <c r="N592" s="3">
        <f>IF(ISERR(LN(Table1514[[#This Row],[Close Price]]/I591)),"-",LN(Table1514[[#This Row],[Close Price]]/I591))</f>
        <v>2.4780577297457949E-2</v>
      </c>
    </row>
    <row r="593" spans="1:14" x14ac:dyDescent="0.3">
      <c r="A593" s="1" t="s">
        <v>35</v>
      </c>
      <c r="B593" s="1" t="s">
        <v>14</v>
      </c>
      <c r="C593" s="2">
        <v>43980</v>
      </c>
      <c r="D593" s="1">
        <v>326.85000000000002</v>
      </c>
      <c r="E593" s="1">
        <v>322.89999999999998</v>
      </c>
      <c r="F593" s="1">
        <v>334.3</v>
      </c>
      <c r="G593" s="1">
        <v>320</v>
      </c>
      <c r="H593" s="1">
        <v>330</v>
      </c>
      <c r="I593" s="1">
        <v>331.95</v>
      </c>
      <c r="J593" s="1">
        <v>327.02</v>
      </c>
      <c r="K593" s="1">
        <v>60488688</v>
      </c>
      <c r="L593" s="1">
        <v>19781024447.25</v>
      </c>
      <c r="M593" s="1">
        <v>411098</v>
      </c>
      <c r="N593" s="3">
        <f>IF(ISERR(LN(Table1514[[#This Row],[Close Price]]/I592)),"-",LN(Table1514[[#This Row],[Close Price]]/I592))</f>
        <v>1.5483005106429663E-2</v>
      </c>
    </row>
    <row r="594" spans="1:14" x14ac:dyDescent="0.3">
      <c r="A594" s="1" t="s">
        <v>35</v>
      </c>
      <c r="B594" s="1" t="s">
        <v>14</v>
      </c>
      <c r="C594" s="2">
        <v>43983</v>
      </c>
      <c r="D594" s="1">
        <v>331.95</v>
      </c>
      <c r="E594" s="1">
        <v>339</v>
      </c>
      <c r="F594" s="1">
        <v>348</v>
      </c>
      <c r="G594" s="1">
        <v>336.2</v>
      </c>
      <c r="H594" s="1">
        <v>337.85</v>
      </c>
      <c r="I594" s="1">
        <v>339.25</v>
      </c>
      <c r="J594" s="1">
        <v>342.99</v>
      </c>
      <c r="K594" s="1">
        <v>44025817</v>
      </c>
      <c r="L594" s="1">
        <v>15100281962.9</v>
      </c>
      <c r="M594" s="1">
        <v>379479</v>
      </c>
      <c r="N594" s="3">
        <f>IF(ISERR(LN(Table1514[[#This Row],[Close Price]]/I593)),"-",LN(Table1514[[#This Row],[Close Price]]/I593))</f>
        <v>2.1752943549810184E-2</v>
      </c>
    </row>
    <row r="595" spans="1:14" x14ac:dyDescent="0.3">
      <c r="A595" s="1" t="s">
        <v>35</v>
      </c>
      <c r="B595" s="1" t="s">
        <v>14</v>
      </c>
      <c r="C595" s="2">
        <v>43984</v>
      </c>
      <c r="D595" s="1">
        <v>339.25</v>
      </c>
      <c r="E595" s="1">
        <v>337</v>
      </c>
      <c r="F595" s="1">
        <v>350</v>
      </c>
      <c r="G595" s="1">
        <v>332.5</v>
      </c>
      <c r="H595" s="1">
        <v>349</v>
      </c>
      <c r="I595" s="1">
        <v>348.4</v>
      </c>
      <c r="J595" s="1">
        <v>342.85</v>
      </c>
      <c r="K595" s="1">
        <v>47558564</v>
      </c>
      <c r="L595" s="1">
        <v>16305388892.799999</v>
      </c>
      <c r="M595" s="1">
        <v>373966</v>
      </c>
      <c r="N595" s="3">
        <f>IF(ISERR(LN(Table1514[[#This Row],[Close Price]]/I594)),"-",LN(Table1514[[#This Row],[Close Price]]/I594))</f>
        <v>2.661394626336917E-2</v>
      </c>
    </row>
    <row r="596" spans="1:14" x14ac:dyDescent="0.3">
      <c r="A596" s="1" t="s">
        <v>35</v>
      </c>
      <c r="B596" s="1" t="s">
        <v>14</v>
      </c>
      <c r="C596" s="2">
        <v>43985</v>
      </c>
      <c r="D596" s="1">
        <v>348.4</v>
      </c>
      <c r="E596" s="1">
        <v>357.9</v>
      </c>
      <c r="F596" s="1">
        <v>373</v>
      </c>
      <c r="G596" s="1">
        <v>353.8</v>
      </c>
      <c r="H596" s="1">
        <v>357.5</v>
      </c>
      <c r="I596" s="1">
        <v>356.85</v>
      </c>
      <c r="J596" s="1">
        <v>364.19</v>
      </c>
      <c r="K596" s="1">
        <v>69689849</v>
      </c>
      <c r="L596" s="1">
        <v>25380087019.400002</v>
      </c>
      <c r="M596" s="1">
        <v>565060</v>
      </c>
      <c r="N596" s="3">
        <f>IF(ISERR(LN(Table1514[[#This Row],[Close Price]]/I595)),"-",LN(Table1514[[#This Row],[Close Price]]/I595))</f>
        <v>2.3964280438728846E-2</v>
      </c>
    </row>
    <row r="597" spans="1:14" x14ac:dyDescent="0.3">
      <c r="A597" s="1" t="s">
        <v>35</v>
      </c>
      <c r="B597" s="1" t="s">
        <v>14</v>
      </c>
      <c r="C597" s="2">
        <v>43986</v>
      </c>
      <c r="D597" s="1">
        <v>356.85</v>
      </c>
      <c r="E597" s="1">
        <v>357</v>
      </c>
      <c r="F597" s="1">
        <v>363</v>
      </c>
      <c r="G597" s="1">
        <v>345.5</v>
      </c>
      <c r="H597" s="1">
        <v>348.2</v>
      </c>
      <c r="I597" s="1">
        <v>347.85</v>
      </c>
      <c r="J597" s="1">
        <v>352.31</v>
      </c>
      <c r="K597" s="1">
        <v>57061955</v>
      </c>
      <c r="L597" s="1">
        <v>20103482595.049999</v>
      </c>
      <c r="M597" s="1">
        <v>426171</v>
      </c>
      <c r="N597" s="3">
        <f>IF(ISERR(LN(Table1514[[#This Row],[Close Price]]/I596)),"-",LN(Table1514[[#This Row],[Close Price]]/I596))</f>
        <v>-2.554417304742607E-2</v>
      </c>
    </row>
    <row r="598" spans="1:14" x14ac:dyDescent="0.3">
      <c r="A598" s="1" t="s">
        <v>35</v>
      </c>
      <c r="B598" s="1" t="s">
        <v>14</v>
      </c>
      <c r="C598" s="2">
        <v>43987</v>
      </c>
      <c r="D598" s="1">
        <v>347.85</v>
      </c>
      <c r="E598" s="1">
        <v>350</v>
      </c>
      <c r="F598" s="1">
        <v>360</v>
      </c>
      <c r="G598" s="1">
        <v>347</v>
      </c>
      <c r="H598" s="1">
        <v>359.8</v>
      </c>
      <c r="I598" s="1">
        <v>357.2</v>
      </c>
      <c r="J598" s="1">
        <v>352.85</v>
      </c>
      <c r="K598" s="1">
        <v>37251290</v>
      </c>
      <c r="L598" s="1">
        <v>13144122261.35</v>
      </c>
      <c r="M598" s="1">
        <v>284472</v>
      </c>
      <c r="N598" s="3">
        <f>IF(ISERR(LN(Table1514[[#This Row],[Close Price]]/I597)),"-",LN(Table1514[[#This Row],[Close Price]]/I597))</f>
        <v>2.6524496632693569E-2</v>
      </c>
    </row>
    <row r="599" spans="1:14" x14ac:dyDescent="0.3">
      <c r="A599" s="1" t="s">
        <v>35</v>
      </c>
      <c r="B599" s="1" t="s">
        <v>14</v>
      </c>
      <c r="C599" s="2">
        <v>43990</v>
      </c>
      <c r="D599" s="1">
        <v>357.2</v>
      </c>
      <c r="E599" s="1">
        <v>366.55</v>
      </c>
      <c r="F599" s="1">
        <v>373.75</v>
      </c>
      <c r="G599" s="1">
        <v>353.15</v>
      </c>
      <c r="H599" s="1">
        <v>361</v>
      </c>
      <c r="I599" s="1">
        <v>359.8</v>
      </c>
      <c r="J599" s="1">
        <v>364.08</v>
      </c>
      <c r="K599" s="1">
        <v>46827650</v>
      </c>
      <c r="L599" s="1">
        <v>17049070977.75</v>
      </c>
      <c r="M599" s="1">
        <v>391117</v>
      </c>
      <c r="N599" s="3">
        <f>IF(ISERR(LN(Table1514[[#This Row],[Close Price]]/I598)),"-",LN(Table1514[[#This Row],[Close Price]]/I598))</f>
        <v>7.252472514088784E-3</v>
      </c>
    </row>
    <row r="600" spans="1:14" x14ac:dyDescent="0.3">
      <c r="A600" s="1" t="s">
        <v>35</v>
      </c>
      <c r="B600" s="1" t="s">
        <v>14</v>
      </c>
      <c r="C600" s="2">
        <v>43991</v>
      </c>
      <c r="D600" s="1">
        <v>359.8</v>
      </c>
      <c r="E600" s="1">
        <v>360.05</v>
      </c>
      <c r="F600" s="1">
        <v>369.35</v>
      </c>
      <c r="G600" s="1">
        <v>345.25</v>
      </c>
      <c r="H600" s="1">
        <v>346.3</v>
      </c>
      <c r="I600" s="1">
        <v>348.55</v>
      </c>
      <c r="J600" s="1">
        <v>358.88</v>
      </c>
      <c r="K600" s="1">
        <v>47622914</v>
      </c>
      <c r="L600" s="1">
        <v>17091016711.35</v>
      </c>
      <c r="M600" s="1">
        <v>349317</v>
      </c>
      <c r="N600" s="3">
        <f>IF(ISERR(LN(Table1514[[#This Row],[Close Price]]/I599)),"-",LN(Table1514[[#This Row],[Close Price]]/I599))</f>
        <v>-3.1766629584025E-2</v>
      </c>
    </row>
    <row r="601" spans="1:14" x14ac:dyDescent="0.3">
      <c r="A601" s="1" t="s">
        <v>35</v>
      </c>
      <c r="B601" s="1" t="s">
        <v>14</v>
      </c>
      <c r="C601" s="2">
        <v>43992</v>
      </c>
      <c r="D601" s="1">
        <v>348.55</v>
      </c>
      <c r="E601" s="1">
        <v>348.55</v>
      </c>
      <c r="F601" s="1">
        <v>356.85</v>
      </c>
      <c r="G601" s="1">
        <v>345.3</v>
      </c>
      <c r="H601" s="1">
        <v>356.45</v>
      </c>
      <c r="I601" s="1">
        <v>353</v>
      </c>
      <c r="J601" s="1">
        <v>350.18</v>
      </c>
      <c r="K601" s="1">
        <v>36292503</v>
      </c>
      <c r="L601" s="1">
        <v>12708994586.049999</v>
      </c>
      <c r="M601" s="1">
        <v>274845</v>
      </c>
      <c r="N601" s="3">
        <f>IF(ISERR(LN(Table1514[[#This Row],[Close Price]]/I600)),"-",LN(Table1514[[#This Row],[Close Price]]/I600))</f>
        <v>1.2686365000888981E-2</v>
      </c>
    </row>
    <row r="602" spans="1:14" x14ac:dyDescent="0.3">
      <c r="A602" s="1" t="s">
        <v>35</v>
      </c>
      <c r="B602" s="1" t="s">
        <v>14</v>
      </c>
      <c r="C602" s="2">
        <v>43993</v>
      </c>
      <c r="D602" s="1">
        <v>353</v>
      </c>
      <c r="E602" s="1">
        <v>352.45</v>
      </c>
      <c r="F602" s="1">
        <v>354.2</v>
      </c>
      <c r="G602" s="1">
        <v>340.1</v>
      </c>
      <c r="H602" s="1">
        <v>341.75</v>
      </c>
      <c r="I602" s="1">
        <v>341.25</v>
      </c>
      <c r="J602" s="1">
        <v>345.99</v>
      </c>
      <c r="K602" s="1">
        <v>37000065</v>
      </c>
      <c r="L602" s="1">
        <v>12801503450.4</v>
      </c>
      <c r="M602" s="1">
        <v>303813</v>
      </c>
      <c r="N602" s="3">
        <f>IF(ISERR(LN(Table1514[[#This Row],[Close Price]]/I601)),"-",LN(Table1514[[#This Row],[Close Price]]/I601))</f>
        <v>-3.3852710434127284E-2</v>
      </c>
    </row>
    <row r="603" spans="1:14" x14ac:dyDescent="0.3">
      <c r="A603" s="1" t="s">
        <v>35</v>
      </c>
      <c r="B603" s="1" t="s">
        <v>14</v>
      </c>
      <c r="C603" s="2">
        <v>43994</v>
      </c>
      <c r="D603" s="1">
        <v>341.25</v>
      </c>
      <c r="E603" s="1">
        <v>324.2</v>
      </c>
      <c r="F603" s="1">
        <v>346.15</v>
      </c>
      <c r="G603" s="1">
        <v>324.10000000000002</v>
      </c>
      <c r="H603" s="1">
        <v>343</v>
      </c>
      <c r="I603" s="1">
        <v>344.2</v>
      </c>
      <c r="J603" s="1">
        <v>335.33</v>
      </c>
      <c r="K603" s="1">
        <v>47509639</v>
      </c>
      <c r="L603" s="1">
        <v>15931308263.85</v>
      </c>
      <c r="M603" s="1">
        <v>354357</v>
      </c>
      <c r="N603" s="3">
        <f>IF(ISERR(LN(Table1514[[#This Row],[Close Price]]/I602)),"-",LN(Table1514[[#This Row],[Close Price]]/I602))</f>
        <v>8.6075372782696124E-3</v>
      </c>
    </row>
    <row r="604" spans="1:14" x14ac:dyDescent="0.3">
      <c r="A604" s="1" t="s">
        <v>35</v>
      </c>
      <c r="B604" s="1" t="s">
        <v>14</v>
      </c>
      <c r="C604" s="2">
        <v>43997</v>
      </c>
      <c r="D604" s="1">
        <v>344.2</v>
      </c>
      <c r="E604" s="1">
        <v>341.2</v>
      </c>
      <c r="F604" s="1">
        <v>342.25</v>
      </c>
      <c r="G604" s="1">
        <v>325.5</v>
      </c>
      <c r="H604" s="1">
        <v>331.15</v>
      </c>
      <c r="I604" s="1">
        <v>331.1</v>
      </c>
      <c r="J604" s="1">
        <v>331.04</v>
      </c>
      <c r="K604" s="1">
        <v>43501834</v>
      </c>
      <c r="L604" s="1">
        <v>14400917307.6</v>
      </c>
      <c r="M604" s="1">
        <v>366416</v>
      </c>
      <c r="N604" s="3">
        <f>IF(ISERR(LN(Table1514[[#This Row],[Close Price]]/I603)),"-",LN(Table1514[[#This Row],[Close Price]]/I603))</f>
        <v>-3.8802439224238351E-2</v>
      </c>
    </row>
    <row r="605" spans="1:14" x14ac:dyDescent="0.3">
      <c r="A605" s="1" t="s">
        <v>35</v>
      </c>
      <c r="B605" s="1" t="s">
        <v>14</v>
      </c>
      <c r="C605" s="2">
        <v>43998</v>
      </c>
      <c r="D605" s="1">
        <v>331.1</v>
      </c>
      <c r="E605" s="1">
        <v>342.25</v>
      </c>
      <c r="F605" s="1">
        <v>347.9</v>
      </c>
      <c r="G605" s="1">
        <v>326.05</v>
      </c>
      <c r="H605" s="1">
        <v>342.4</v>
      </c>
      <c r="I605" s="1">
        <v>342.95</v>
      </c>
      <c r="J605" s="1">
        <v>340.09</v>
      </c>
      <c r="K605" s="1">
        <v>57511276</v>
      </c>
      <c r="L605" s="1">
        <v>19559192030.599998</v>
      </c>
      <c r="M605" s="1">
        <v>394321</v>
      </c>
      <c r="N605" s="3">
        <f>IF(ISERR(LN(Table1514[[#This Row],[Close Price]]/I604)),"-",LN(Table1514[[#This Row],[Close Price]]/I604))</f>
        <v>3.5164219392129777E-2</v>
      </c>
    </row>
    <row r="606" spans="1:14" x14ac:dyDescent="0.3">
      <c r="A606" s="1" t="s">
        <v>35</v>
      </c>
      <c r="B606" s="1" t="s">
        <v>14</v>
      </c>
      <c r="C606" s="2">
        <v>43999</v>
      </c>
      <c r="D606" s="1">
        <v>342.95</v>
      </c>
      <c r="E606" s="1">
        <v>338.6</v>
      </c>
      <c r="F606" s="1">
        <v>351</v>
      </c>
      <c r="G606" s="1">
        <v>336.1</v>
      </c>
      <c r="H606" s="1">
        <v>342.25</v>
      </c>
      <c r="I606" s="1">
        <v>341.95</v>
      </c>
      <c r="J606" s="1">
        <v>344.29</v>
      </c>
      <c r="K606" s="1">
        <v>37107569</v>
      </c>
      <c r="L606" s="1">
        <v>12775830573</v>
      </c>
      <c r="M606" s="1">
        <v>289654</v>
      </c>
      <c r="N606" s="3">
        <f>IF(ISERR(LN(Table1514[[#This Row],[Close Price]]/I605)),"-",LN(Table1514[[#This Row],[Close Price]]/I605))</f>
        <v>-2.9201364012253592E-3</v>
      </c>
    </row>
    <row r="607" spans="1:14" x14ac:dyDescent="0.3">
      <c r="A607" s="1" t="s">
        <v>35</v>
      </c>
      <c r="B607" s="1" t="s">
        <v>14</v>
      </c>
      <c r="C607" s="2">
        <v>44000</v>
      </c>
      <c r="D607" s="1">
        <v>341.95</v>
      </c>
      <c r="E607" s="1">
        <v>340</v>
      </c>
      <c r="F607" s="1">
        <v>354.7</v>
      </c>
      <c r="G607" s="1">
        <v>337.2</v>
      </c>
      <c r="H607" s="1">
        <v>351.4</v>
      </c>
      <c r="I607" s="1">
        <v>352</v>
      </c>
      <c r="J607" s="1">
        <v>345.65</v>
      </c>
      <c r="K607" s="1">
        <v>39286577</v>
      </c>
      <c r="L607" s="1">
        <v>13579324191.950001</v>
      </c>
      <c r="M607" s="1">
        <v>292023</v>
      </c>
      <c r="N607" s="3">
        <f>IF(ISERR(LN(Table1514[[#This Row],[Close Price]]/I606)),"-",LN(Table1514[[#This Row],[Close Price]]/I606))</f>
        <v>2.8966648053992072E-2</v>
      </c>
    </row>
    <row r="608" spans="1:14" x14ac:dyDescent="0.3">
      <c r="A608" s="1" t="s">
        <v>35</v>
      </c>
      <c r="B608" s="1" t="s">
        <v>14</v>
      </c>
      <c r="C608" s="2">
        <v>44001</v>
      </c>
      <c r="D608" s="1">
        <v>352</v>
      </c>
      <c r="E608" s="1">
        <v>351</v>
      </c>
      <c r="F608" s="1">
        <v>365.45</v>
      </c>
      <c r="G608" s="1">
        <v>349.2</v>
      </c>
      <c r="H608" s="1">
        <v>363.8</v>
      </c>
      <c r="I608" s="1">
        <v>363.8</v>
      </c>
      <c r="J608" s="1">
        <v>358.5</v>
      </c>
      <c r="K608" s="1">
        <v>51368058</v>
      </c>
      <c r="L608" s="1">
        <v>18415478184.650002</v>
      </c>
      <c r="M608" s="1">
        <v>372416</v>
      </c>
      <c r="N608" s="3">
        <f>IF(ISERR(LN(Table1514[[#This Row],[Close Price]]/I607)),"-",LN(Table1514[[#This Row],[Close Price]]/I607))</f>
        <v>3.2973090485924721E-2</v>
      </c>
    </row>
    <row r="609" spans="1:14" x14ac:dyDescent="0.3">
      <c r="A609" s="1" t="s">
        <v>35</v>
      </c>
      <c r="B609" s="1" t="s">
        <v>14</v>
      </c>
      <c r="C609" s="2">
        <v>44004</v>
      </c>
      <c r="D609" s="1">
        <v>363.8</v>
      </c>
      <c r="E609" s="1">
        <v>367</v>
      </c>
      <c r="F609" s="1">
        <v>375.25</v>
      </c>
      <c r="G609" s="1">
        <v>365.15</v>
      </c>
      <c r="H609" s="1">
        <v>367.85</v>
      </c>
      <c r="I609" s="1">
        <v>367.55</v>
      </c>
      <c r="J609" s="1">
        <v>370.66</v>
      </c>
      <c r="K609" s="1">
        <v>40135946</v>
      </c>
      <c r="L609" s="1">
        <v>14876915715.1</v>
      </c>
      <c r="M609" s="1">
        <v>309083</v>
      </c>
      <c r="N609" s="3">
        <f>IF(ISERR(LN(Table1514[[#This Row],[Close Price]]/I608)),"-",LN(Table1514[[#This Row],[Close Price]]/I608))</f>
        <v>1.0255097736074786E-2</v>
      </c>
    </row>
    <row r="610" spans="1:14" x14ac:dyDescent="0.3">
      <c r="A610" s="1" t="s">
        <v>35</v>
      </c>
      <c r="B610" s="1" t="s">
        <v>14</v>
      </c>
      <c r="C610" s="2">
        <v>44005</v>
      </c>
      <c r="D610" s="1">
        <v>367.55</v>
      </c>
      <c r="E610" s="1">
        <v>369</v>
      </c>
      <c r="F610" s="1">
        <v>378.3</v>
      </c>
      <c r="G610" s="1">
        <v>364.2</v>
      </c>
      <c r="H610" s="1">
        <v>376.05</v>
      </c>
      <c r="I610" s="1">
        <v>376.15</v>
      </c>
      <c r="J610" s="1">
        <v>370.4</v>
      </c>
      <c r="K610" s="1">
        <v>32495431</v>
      </c>
      <c r="L610" s="1">
        <v>12036276857.049999</v>
      </c>
      <c r="M610" s="1">
        <v>271367</v>
      </c>
      <c r="N610" s="3">
        <f>IF(ISERR(LN(Table1514[[#This Row],[Close Price]]/I609)),"-",LN(Table1514[[#This Row],[Close Price]]/I609))</f>
        <v>2.3128636186133828E-2</v>
      </c>
    </row>
    <row r="611" spans="1:14" x14ac:dyDescent="0.3">
      <c r="A611" s="1" t="s">
        <v>35</v>
      </c>
      <c r="B611" s="1" t="s">
        <v>14</v>
      </c>
      <c r="C611" s="2">
        <v>44006</v>
      </c>
      <c r="D611" s="1">
        <v>376.15</v>
      </c>
      <c r="E611" s="1">
        <v>380</v>
      </c>
      <c r="F611" s="1">
        <v>380</v>
      </c>
      <c r="G611" s="1">
        <v>345</v>
      </c>
      <c r="H611" s="1">
        <v>349.35</v>
      </c>
      <c r="I611" s="1">
        <v>348.1</v>
      </c>
      <c r="J611" s="1">
        <v>361.91</v>
      </c>
      <c r="K611" s="1">
        <v>57956306</v>
      </c>
      <c r="L611" s="1">
        <v>20975015027.950001</v>
      </c>
      <c r="M611" s="1">
        <v>483886</v>
      </c>
      <c r="N611" s="3">
        <f>IF(ISERR(LN(Table1514[[#This Row],[Close Price]]/I610)),"-",LN(Table1514[[#This Row],[Close Price]]/I610))</f>
        <v>-7.749820518883728E-2</v>
      </c>
    </row>
    <row r="612" spans="1:14" x14ac:dyDescent="0.3">
      <c r="A612" s="1" t="s">
        <v>35</v>
      </c>
      <c r="B612" s="1" t="s">
        <v>14</v>
      </c>
      <c r="C612" s="2">
        <v>44007</v>
      </c>
      <c r="D612" s="1">
        <v>348.1</v>
      </c>
      <c r="E612" s="1">
        <v>345.9</v>
      </c>
      <c r="F612" s="1">
        <v>355.6</v>
      </c>
      <c r="G612" s="1">
        <v>338.5</v>
      </c>
      <c r="H612" s="1">
        <v>350.5</v>
      </c>
      <c r="I612" s="1">
        <v>351</v>
      </c>
      <c r="J612" s="1">
        <v>348.84</v>
      </c>
      <c r="K612" s="1">
        <v>69905394</v>
      </c>
      <c r="L612" s="1">
        <v>24385685691.650002</v>
      </c>
      <c r="M612" s="1">
        <v>474435</v>
      </c>
      <c r="N612" s="3">
        <f>IF(ISERR(LN(Table1514[[#This Row],[Close Price]]/I611)),"-",LN(Table1514[[#This Row],[Close Price]]/I611))</f>
        <v>8.2964286484724595E-3</v>
      </c>
    </row>
    <row r="613" spans="1:14" x14ac:dyDescent="0.3">
      <c r="A613" s="1" t="s">
        <v>35</v>
      </c>
      <c r="B613" s="1" t="s">
        <v>14</v>
      </c>
      <c r="C613" s="2">
        <v>44008</v>
      </c>
      <c r="D613" s="1">
        <v>351</v>
      </c>
      <c r="E613" s="1">
        <v>355.6</v>
      </c>
      <c r="F613" s="1">
        <v>358.5</v>
      </c>
      <c r="G613" s="1">
        <v>346.1</v>
      </c>
      <c r="H613" s="1">
        <v>351</v>
      </c>
      <c r="I613" s="1">
        <v>349.1</v>
      </c>
      <c r="J613" s="1">
        <v>351.33</v>
      </c>
      <c r="K613" s="1">
        <v>34596718</v>
      </c>
      <c r="L613" s="1">
        <v>12154960573.75</v>
      </c>
      <c r="M613" s="1">
        <v>284738</v>
      </c>
      <c r="N613" s="3">
        <f>IF(ISERR(LN(Table1514[[#This Row],[Close Price]]/I612)),"-",LN(Table1514[[#This Row],[Close Price]]/I612))</f>
        <v>-5.4278093548754047E-3</v>
      </c>
    </row>
    <row r="614" spans="1:14" x14ac:dyDescent="0.3">
      <c r="A614" s="1" t="s">
        <v>35</v>
      </c>
      <c r="B614" s="1" t="s">
        <v>14</v>
      </c>
      <c r="C614" s="2">
        <v>44011</v>
      </c>
      <c r="D614" s="1">
        <v>349.1</v>
      </c>
      <c r="E614" s="1">
        <v>345.25</v>
      </c>
      <c r="F614" s="1">
        <v>345.6</v>
      </c>
      <c r="G614" s="1">
        <v>338.5</v>
      </c>
      <c r="H614" s="1">
        <v>342.5</v>
      </c>
      <c r="I614" s="1">
        <v>343.1</v>
      </c>
      <c r="J614" s="1">
        <v>341.61</v>
      </c>
      <c r="K614" s="1">
        <v>27385252</v>
      </c>
      <c r="L614" s="1">
        <v>9355210283.0499992</v>
      </c>
      <c r="M614" s="1">
        <v>265578</v>
      </c>
      <c r="N614" s="3">
        <f>IF(ISERR(LN(Table1514[[#This Row],[Close Price]]/I613)),"-",LN(Table1514[[#This Row],[Close Price]]/I613))</f>
        <v>-1.733646424658632E-2</v>
      </c>
    </row>
    <row r="615" spans="1:14" x14ac:dyDescent="0.3">
      <c r="A615" s="1" t="s">
        <v>35</v>
      </c>
      <c r="B615" s="1" t="s">
        <v>14</v>
      </c>
      <c r="C615" s="2">
        <v>44012</v>
      </c>
      <c r="D615" s="1">
        <v>343.1</v>
      </c>
      <c r="E615" s="1">
        <v>347</v>
      </c>
      <c r="F615" s="1">
        <v>354.45</v>
      </c>
      <c r="G615" s="1">
        <v>346.3</v>
      </c>
      <c r="H615" s="1">
        <v>352</v>
      </c>
      <c r="I615" s="1">
        <v>351.45</v>
      </c>
      <c r="J615" s="1">
        <v>351.65</v>
      </c>
      <c r="K615" s="1">
        <v>47526205</v>
      </c>
      <c r="L615" s="1">
        <v>16712652154.25</v>
      </c>
      <c r="M615" s="1">
        <v>325118</v>
      </c>
      <c r="N615" s="3">
        <f>IF(ISERR(LN(Table1514[[#This Row],[Close Price]]/I614)),"-",LN(Table1514[[#This Row],[Close Price]]/I614))</f>
        <v>2.4045503757510227E-2</v>
      </c>
    </row>
    <row r="616" spans="1:14" x14ac:dyDescent="0.3">
      <c r="A616" s="1" t="s">
        <v>35</v>
      </c>
      <c r="B616" s="1" t="s">
        <v>14</v>
      </c>
      <c r="C616" s="2">
        <v>44013</v>
      </c>
      <c r="D616" s="1">
        <v>351.45</v>
      </c>
      <c r="E616" s="1">
        <v>354.25</v>
      </c>
      <c r="F616" s="1">
        <v>365.75</v>
      </c>
      <c r="G616" s="1">
        <v>351.6</v>
      </c>
      <c r="H616" s="1">
        <v>362.4</v>
      </c>
      <c r="I616" s="1">
        <v>364.05</v>
      </c>
      <c r="J616" s="1">
        <v>359.56</v>
      </c>
      <c r="K616" s="1">
        <v>36922717</v>
      </c>
      <c r="L616" s="1">
        <v>13276046897.25</v>
      </c>
      <c r="M616" s="1">
        <v>306855</v>
      </c>
      <c r="N616" s="3">
        <f>IF(ISERR(LN(Table1514[[#This Row],[Close Price]]/I615)),"-",LN(Table1514[[#This Row],[Close Price]]/I615))</f>
        <v>3.5223767218805851E-2</v>
      </c>
    </row>
    <row r="617" spans="1:14" x14ac:dyDescent="0.3">
      <c r="A617" s="1" t="s">
        <v>35</v>
      </c>
      <c r="B617" s="1" t="s">
        <v>14</v>
      </c>
      <c r="C617" s="2">
        <v>44014</v>
      </c>
      <c r="D617" s="1">
        <v>364.05</v>
      </c>
      <c r="E617" s="1">
        <v>366</v>
      </c>
      <c r="F617" s="1">
        <v>370.9</v>
      </c>
      <c r="G617" s="1">
        <v>361.35</v>
      </c>
      <c r="H617" s="1">
        <v>363.6</v>
      </c>
      <c r="I617" s="1">
        <v>362.85</v>
      </c>
      <c r="J617" s="1">
        <v>366.8</v>
      </c>
      <c r="K617" s="1">
        <v>50964872</v>
      </c>
      <c r="L617" s="1">
        <v>18694105759.849998</v>
      </c>
      <c r="M617" s="1">
        <v>305451</v>
      </c>
      <c r="N617" s="3">
        <f>IF(ISERR(LN(Table1514[[#This Row],[Close Price]]/I616)),"-",LN(Table1514[[#This Row],[Close Price]]/I616))</f>
        <v>-3.3016951165741062E-3</v>
      </c>
    </row>
    <row r="618" spans="1:14" x14ac:dyDescent="0.3">
      <c r="A618" s="1" t="s">
        <v>35</v>
      </c>
      <c r="B618" s="1" t="s">
        <v>14</v>
      </c>
      <c r="C618" s="2">
        <v>44015</v>
      </c>
      <c r="D618" s="1">
        <v>362.85</v>
      </c>
      <c r="E618" s="1">
        <v>364.65</v>
      </c>
      <c r="F618" s="1">
        <v>367.15</v>
      </c>
      <c r="G618" s="1">
        <v>359.8</v>
      </c>
      <c r="H618" s="1">
        <v>360.8</v>
      </c>
      <c r="I618" s="1">
        <v>361</v>
      </c>
      <c r="J618" s="1">
        <v>363.13</v>
      </c>
      <c r="K618" s="1">
        <v>28779331</v>
      </c>
      <c r="L618" s="1">
        <v>10450640286</v>
      </c>
      <c r="M618" s="1">
        <v>208640</v>
      </c>
      <c r="N618" s="3">
        <f>IF(ISERR(LN(Table1514[[#This Row],[Close Price]]/I617)),"-",LN(Table1514[[#This Row],[Close Price]]/I617))</f>
        <v>-5.1115673912651323E-3</v>
      </c>
    </row>
    <row r="619" spans="1:14" x14ac:dyDescent="0.3">
      <c r="A619" s="1" t="s">
        <v>35</v>
      </c>
      <c r="B619" s="1" t="s">
        <v>14</v>
      </c>
      <c r="C619" s="2">
        <v>44018</v>
      </c>
      <c r="D619" s="1">
        <v>361</v>
      </c>
      <c r="E619" s="1">
        <v>367.85</v>
      </c>
      <c r="F619" s="1">
        <v>367.85</v>
      </c>
      <c r="G619" s="1">
        <v>360.5</v>
      </c>
      <c r="H619" s="1">
        <v>362.4</v>
      </c>
      <c r="I619" s="1">
        <v>361.85</v>
      </c>
      <c r="J619" s="1">
        <v>362.93</v>
      </c>
      <c r="K619" s="1">
        <v>33334119</v>
      </c>
      <c r="L619" s="1">
        <v>12098052508.65</v>
      </c>
      <c r="M619" s="1">
        <v>259942</v>
      </c>
      <c r="N619" s="3">
        <f>IF(ISERR(LN(Table1514[[#This Row],[Close Price]]/I618)),"-",LN(Table1514[[#This Row],[Close Price]]/I618))</f>
        <v>2.3518029792557438E-3</v>
      </c>
    </row>
    <row r="620" spans="1:14" x14ac:dyDescent="0.3">
      <c r="A620" s="1" t="s">
        <v>35</v>
      </c>
      <c r="B620" s="1" t="s">
        <v>14</v>
      </c>
      <c r="C620" s="2">
        <v>44019</v>
      </c>
      <c r="D620" s="1">
        <v>361.85</v>
      </c>
      <c r="E620" s="1">
        <v>363</v>
      </c>
      <c r="F620" s="1">
        <v>378</v>
      </c>
      <c r="G620" s="1">
        <v>362.1</v>
      </c>
      <c r="H620" s="1">
        <v>374.6</v>
      </c>
      <c r="I620" s="1">
        <v>376.05</v>
      </c>
      <c r="J620" s="1">
        <v>370.97</v>
      </c>
      <c r="K620" s="1">
        <v>46031349</v>
      </c>
      <c r="L620" s="1">
        <v>17076408916.799999</v>
      </c>
      <c r="M620" s="1">
        <v>338605</v>
      </c>
      <c r="N620" s="3">
        <f>IF(ISERR(LN(Table1514[[#This Row],[Close Price]]/I619)),"-",LN(Table1514[[#This Row],[Close Price]]/I619))</f>
        <v>3.8492351960275256E-2</v>
      </c>
    </row>
    <row r="621" spans="1:14" x14ac:dyDescent="0.3">
      <c r="A621" s="1" t="s">
        <v>35</v>
      </c>
      <c r="B621" s="1" t="s">
        <v>14</v>
      </c>
      <c r="C621" s="2">
        <v>44020</v>
      </c>
      <c r="D621" s="1">
        <v>376.05</v>
      </c>
      <c r="E621" s="1">
        <v>377.9</v>
      </c>
      <c r="F621" s="1">
        <v>379</v>
      </c>
      <c r="G621" s="1">
        <v>367.55</v>
      </c>
      <c r="H621" s="1">
        <v>368.6</v>
      </c>
      <c r="I621" s="1">
        <v>368.95</v>
      </c>
      <c r="J621" s="1">
        <v>374.6</v>
      </c>
      <c r="K621" s="1">
        <v>46317703</v>
      </c>
      <c r="L621" s="1">
        <v>17350791189.450001</v>
      </c>
      <c r="M621" s="1">
        <v>334871</v>
      </c>
      <c r="N621" s="3">
        <f>IF(ISERR(LN(Table1514[[#This Row],[Close Price]]/I620)),"-",LN(Table1514[[#This Row],[Close Price]]/I620))</f>
        <v>-1.9060979768036498E-2</v>
      </c>
    </row>
    <row r="622" spans="1:14" x14ac:dyDescent="0.3">
      <c r="A622" s="1" t="s">
        <v>35</v>
      </c>
      <c r="B622" s="1" t="s">
        <v>14</v>
      </c>
      <c r="C622" s="2">
        <v>44021</v>
      </c>
      <c r="D622" s="1">
        <v>368.95</v>
      </c>
      <c r="E622" s="1">
        <v>373.45</v>
      </c>
      <c r="F622" s="1">
        <v>376</v>
      </c>
      <c r="G622" s="1">
        <v>365.3</v>
      </c>
      <c r="H622" s="1">
        <v>371.75</v>
      </c>
      <c r="I622" s="1">
        <v>370.35</v>
      </c>
      <c r="J622" s="1">
        <v>370.37</v>
      </c>
      <c r="K622" s="1">
        <v>35144717</v>
      </c>
      <c r="L622" s="1">
        <v>13016722138.1</v>
      </c>
      <c r="M622" s="1">
        <v>252469</v>
      </c>
      <c r="N622" s="3">
        <f>IF(ISERR(LN(Table1514[[#This Row],[Close Price]]/I621)),"-",LN(Table1514[[#This Row],[Close Price]]/I621))</f>
        <v>3.7873709549226392E-3</v>
      </c>
    </row>
    <row r="623" spans="1:14" x14ac:dyDescent="0.3">
      <c r="A623" s="1" t="s">
        <v>35</v>
      </c>
      <c r="B623" s="1" t="s">
        <v>14</v>
      </c>
      <c r="C623" s="2">
        <v>44022</v>
      </c>
      <c r="D623" s="1">
        <v>370.35</v>
      </c>
      <c r="E623" s="1">
        <v>364.9</v>
      </c>
      <c r="F623" s="1">
        <v>368.2</v>
      </c>
      <c r="G623" s="1">
        <v>359</v>
      </c>
      <c r="H623" s="1">
        <v>359.9</v>
      </c>
      <c r="I623" s="1">
        <v>360.35</v>
      </c>
      <c r="J623" s="1">
        <v>363.19</v>
      </c>
      <c r="K623" s="1">
        <v>27865749</v>
      </c>
      <c r="L623" s="1">
        <v>10120560057.65</v>
      </c>
      <c r="M623" s="1">
        <v>280327</v>
      </c>
      <c r="N623" s="3">
        <f>IF(ISERR(LN(Table1514[[#This Row],[Close Price]]/I622)),"-",LN(Table1514[[#This Row],[Close Price]]/I622))</f>
        <v>-2.7372723088848205E-2</v>
      </c>
    </row>
    <row r="624" spans="1:14" x14ac:dyDescent="0.3">
      <c r="A624" s="1" t="s">
        <v>35</v>
      </c>
      <c r="B624" s="1" t="s">
        <v>14</v>
      </c>
      <c r="C624" s="2">
        <v>44025</v>
      </c>
      <c r="D624" s="1">
        <v>360.35</v>
      </c>
      <c r="E624" s="1">
        <v>364.1</v>
      </c>
      <c r="F624" s="1">
        <v>367</v>
      </c>
      <c r="G624" s="1">
        <v>352.5</v>
      </c>
      <c r="H624" s="1">
        <v>354.15</v>
      </c>
      <c r="I624" s="1">
        <v>353.6</v>
      </c>
      <c r="J624" s="1">
        <v>357.86</v>
      </c>
      <c r="K624" s="1">
        <v>32379950</v>
      </c>
      <c r="L624" s="1">
        <v>11587642125.049999</v>
      </c>
      <c r="M624" s="1">
        <v>230035</v>
      </c>
      <c r="N624" s="3">
        <f>IF(ISERR(LN(Table1514[[#This Row],[Close Price]]/I623)),"-",LN(Table1514[[#This Row],[Close Price]]/I623))</f>
        <v>-1.8909450606961732E-2</v>
      </c>
    </row>
    <row r="625" spans="1:14" x14ac:dyDescent="0.3">
      <c r="A625" s="1" t="s">
        <v>35</v>
      </c>
      <c r="B625" s="1" t="s">
        <v>14</v>
      </c>
      <c r="C625" s="2">
        <v>44026</v>
      </c>
      <c r="D625" s="1">
        <v>353.6</v>
      </c>
      <c r="E625" s="1">
        <v>351.5</v>
      </c>
      <c r="F625" s="1">
        <v>352.45</v>
      </c>
      <c r="G625" s="1">
        <v>340.6</v>
      </c>
      <c r="H625" s="1">
        <v>346.05</v>
      </c>
      <c r="I625" s="1">
        <v>345.55</v>
      </c>
      <c r="J625" s="1">
        <v>346.56</v>
      </c>
      <c r="K625" s="1">
        <v>34033233</v>
      </c>
      <c r="L625" s="1">
        <v>11794606533.700001</v>
      </c>
      <c r="M625" s="1">
        <v>297220</v>
      </c>
      <c r="N625" s="3">
        <f>IF(ISERR(LN(Table1514[[#This Row],[Close Price]]/I624)),"-",LN(Table1514[[#This Row],[Close Price]]/I624))</f>
        <v>-2.3028980226085061E-2</v>
      </c>
    </row>
    <row r="626" spans="1:14" x14ac:dyDescent="0.3">
      <c r="A626" s="1" t="s">
        <v>35</v>
      </c>
      <c r="B626" s="1" t="s">
        <v>14</v>
      </c>
      <c r="C626" s="2">
        <v>44027</v>
      </c>
      <c r="D626" s="1">
        <v>345.55</v>
      </c>
      <c r="E626" s="1">
        <v>349.5</v>
      </c>
      <c r="F626" s="1">
        <v>356.8</v>
      </c>
      <c r="G626" s="1">
        <v>343.75</v>
      </c>
      <c r="H626" s="1">
        <v>347.9</v>
      </c>
      <c r="I626" s="1">
        <v>345.8</v>
      </c>
      <c r="J626" s="1">
        <v>351.27</v>
      </c>
      <c r="K626" s="1">
        <v>30442572</v>
      </c>
      <c r="L626" s="1">
        <v>10693660344.799999</v>
      </c>
      <c r="M626" s="1">
        <v>222113</v>
      </c>
      <c r="N626" s="3">
        <f>IF(ISERR(LN(Table1514[[#This Row],[Close Price]]/I625)),"-",LN(Table1514[[#This Row],[Close Price]]/I625))</f>
        <v>7.2322271178681431E-4</v>
      </c>
    </row>
    <row r="627" spans="1:14" x14ac:dyDescent="0.3">
      <c r="A627" s="1" t="s">
        <v>35</v>
      </c>
      <c r="B627" s="1" t="s">
        <v>14</v>
      </c>
      <c r="C627" s="2">
        <v>44028</v>
      </c>
      <c r="D627" s="1">
        <v>345.8</v>
      </c>
      <c r="E627" s="1">
        <v>347.95</v>
      </c>
      <c r="F627" s="1">
        <v>348.6</v>
      </c>
      <c r="G627" s="1">
        <v>341</v>
      </c>
      <c r="H627" s="1">
        <v>344.85</v>
      </c>
      <c r="I627" s="1">
        <v>344.65</v>
      </c>
      <c r="J627" s="1">
        <v>344.69</v>
      </c>
      <c r="K627" s="1">
        <v>35536953</v>
      </c>
      <c r="L627" s="1">
        <v>12249319563.85</v>
      </c>
      <c r="M627" s="1">
        <v>220076</v>
      </c>
      <c r="N627" s="3">
        <f>IF(ISERR(LN(Table1514[[#This Row],[Close Price]]/I626)),"-",LN(Table1514[[#This Row],[Close Price]]/I626))</f>
        <v>-3.3311639175294255E-3</v>
      </c>
    </row>
    <row r="628" spans="1:14" x14ac:dyDescent="0.3">
      <c r="A628" s="1" t="s">
        <v>35</v>
      </c>
      <c r="B628" s="1" t="s">
        <v>14</v>
      </c>
      <c r="C628" s="2">
        <v>44029</v>
      </c>
      <c r="D628" s="1">
        <v>344.65</v>
      </c>
      <c r="E628" s="1">
        <v>346</v>
      </c>
      <c r="F628" s="1">
        <v>356</v>
      </c>
      <c r="G628" s="1">
        <v>345.45</v>
      </c>
      <c r="H628" s="1">
        <v>354.6</v>
      </c>
      <c r="I628" s="1">
        <v>353.8</v>
      </c>
      <c r="J628" s="1">
        <v>349.78</v>
      </c>
      <c r="K628" s="1">
        <v>27511987</v>
      </c>
      <c r="L628" s="1">
        <v>9623202594.2999992</v>
      </c>
      <c r="M628" s="1">
        <v>200767</v>
      </c>
      <c r="N628" s="3">
        <f>IF(ISERR(LN(Table1514[[#This Row],[Close Price]]/I627)),"-",LN(Table1514[[#This Row],[Close Price]]/I627))</f>
        <v>2.6202372394024117E-2</v>
      </c>
    </row>
    <row r="629" spans="1:14" x14ac:dyDescent="0.3">
      <c r="A629" s="1" t="s">
        <v>35</v>
      </c>
      <c r="B629" s="1" t="s">
        <v>14</v>
      </c>
      <c r="C629" s="2">
        <v>44032</v>
      </c>
      <c r="D629" s="1">
        <v>353.8</v>
      </c>
      <c r="E629" s="1">
        <v>358</v>
      </c>
      <c r="F629" s="1">
        <v>366.35</v>
      </c>
      <c r="G629" s="1">
        <v>355.25</v>
      </c>
      <c r="H629" s="1">
        <v>362.1</v>
      </c>
      <c r="I629" s="1">
        <v>363</v>
      </c>
      <c r="J629" s="1">
        <v>362.86</v>
      </c>
      <c r="K629" s="1">
        <v>36313319</v>
      </c>
      <c r="L629" s="1">
        <v>13176547255.65</v>
      </c>
      <c r="M629" s="1">
        <v>267593</v>
      </c>
      <c r="N629" s="3">
        <f>IF(ISERR(LN(Table1514[[#This Row],[Close Price]]/I628)),"-",LN(Table1514[[#This Row],[Close Price]]/I628))</f>
        <v>2.5671052539165788E-2</v>
      </c>
    </row>
    <row r="630" spans="1:14" x14ac:dyDescent="0.3">
      <c r="A630" s="1" t="s">
        <v>35</v>
      </c>
      <c r="B630" s="1" t="s">
        <v>14</v>
      </c>
      <c r="C630" s="2">
        <v>44033</v>
      </c>
      <c r="D630" s="1">
        <v>363</v>
      </c>
      <c r="E630" s="1">
        <v>371</v>
      </c>
      <c r="F630" s="1">
        <v>379.9</v>
      </c>
      <c r="G630" s="1">
        <v>370.05</v>
      </c>
      <c r="H630" s="1">
        <v>378.9</v>
      </c>
      <c r="I630" s="1">
        <v>378.8</v>
      </c>
      <c r="J630" s="1">
        <v>375.06</v>
      </c>
      <c r="K630" s="1">
        <v>45560259</v>
      </c>
      <c r="L630" s="1">
        <v>17087957100.549999</v>
      </c>
      <c r="M630" s="1">
        <v>360866</v>
      </c>
      <c r="N630" s="3">
        <f>IF(ISERR(LN(Table1514[[#This Row],[Close Price]]/I629)),"-",LN(Table1514[[#This Row],[Close Price]]/I629))</f>
        <v>4.260552704707242E-2</v>
      </c>
    </row>
    <row r="631" spans="1:14" x14ac:dyDescent="0.3">
      <c r="A631" s="1" t="s">
        <v>35</v>
      </c>
      <c r="B631" s="1" t="s">
        <v>14</v>
      </c>
      <c r="C631" s="2">
        <v>44034</v>
      </c>
      <c r="D631" s="1">
        <v>378.8</v>
      </c>
      <c r="E631" s="1">
        <v>386.9</v>
      </c>
      <c r="F631" s="1">
        <v>389.5</v>
      </c>
      <c r="G631" s="1">
        <v>375.3</v>
      </c>
      <c r="H631" s="1">
        <v>381.8</v>
      </c>
      <c r="I631" s="1">
        <v>381.1</v>
      </c>
      <c r="J631" s="1">
        <v>382.03</v>
      </c>
      <c r="K631" s="1">
        <v>45500596</v>
      </c>
      <c r="L631" s="1">
        <v>17382728483.75</v>
      </c>
      <c r="M631" s="1">
        <v>319065</v>
      </c>
      <c r="N631" s="3">
        <f>IF(ISERR(LN(Table1514[[#This Row],[Close Price]]/I630)),"-",LN(Table1514[[#This Row],[Close Price]]/I630))</f>
        <v>6.0534465678913707E-3</v>
      </c>
    </row>
    <row r="632" spans="1:14" x14ac:dyDescent="0.3">
      <c r="A632" s="1" t="s">
        <v>35</v>
      </c>
      <c r="B632" s="1" t="s">
        <v>14</v>
      </c>
      <c r="C632" s="2">
        <v>44035</v>
      </c>
      <c r="D632" s="1">
        <v>381.1</v>
      </c>
      <c r="E632" s="1">
        <v>382.55</v>
      </c>
      <c r="F632" s="1">
        <v>395.65</v>
      </c>
      <c r="G632" s="1">
        <v>378.85</v>
      </c>
      <c r="H632" s="1">
        <v>394.8</v>
      </c>
      <c r="I632" s="1">
        <v>392.25</v>
      </c>
      <c r="J632" s="1">
        <v>385.46</v>
      </c>
      <c r="K632" s="1">
        <v>37838253</v>
      </c>
      <c r="L632" s="1">
        <v>14585160124.6</v>
      </c>
      <c r="M632" s="1">
        <v>269191</v>
      </c>
      <c r="N632" s="3">
        <f>IF(ISERR(LN(Table1514[[#This Row],[Close Price]]/I631)),"-",LN(Table1514[[#This Row],[Close Price]]/I631))</f>
        <v>2.8837583733327284E-2</v>
      </c>
    </row>
    <row r="633" spans="1:14" x14ac:dyDescent="0.3">
      <c r="A633" s="1" t="s">
        <v>35</v>
      </c>
      <c r="B633" s="1" t="s">
        <v>14</v>
      </c>
      <c r="C633" s="2">
        <v>44036</v>
      </c>
      <c r="D633" s="1">
        <v>392.25</v>
      </c>
      <c r="E633" s="1">
        <v>388.3</v>
      </c>
      <c r="F633" s="1">
        <v>388.7</v>
      </c>
      <c r="G633" s="1">
        <v>372.15</v>
      </c>
      <c r="H633" s="1">
        <v>382.5</v>
      </c>
      <c r="I633" s="1">
        <v>381.8</v>
      </c>
      <c r="J633" s="1">
        <v>380.82</v>
      </c>
      <c r="K633" s="1">
        <v>52981627</v>
      </c>
      <c r="L633" s="1">
        <v>20176721421.599998</v>
      </c>
      <c r="M633" s="1">
        <v>386704</v>
      </c>
      <c r="N633" s="3">
        <f>IF(ISERR(LN(Table1514[[#This Row],[Close Price]]/I632)),"-",LN(Table1514[[#This Row],[Close Price]]/I632))</f>
        <v>-2.7002480321494673E-2</v>
      </c>
    </row>
    <row r="634" spans="1:14" x14ac:dyDescent="0.3">
      <c r="A634" s="1" t="s">
        <v>35</v>
      </c>
      <c r="B634" s="1" t="s">
        <v>14</v>
      </c>
      <c r="C634" s="2">
        <v>44039</v>
      </c>
      <c r="D634" s="1">
        <v>381.8</v>
      </c>
      <c r="E634" s="1">
        <v>385</v>
      </c>
      <c r="F634" s="1">
        <v>385.8</v>
      </c>
      <c r="G634" s="1">
        <v>356.6</v>
      </c>
      <c r="H634" s="1">
        <v>358.7</v>
      </c>
      <c r="I634" s="1">
        <v>358.5</v>
      </c>
      <c r="J634" s="1">
        <v>364.96</v>
      </c>
      <c r="K634" s="1">
        <v>73276759</v>
      </c>
      <c r="L634" s="1">
        <v>26742957273.150002</v>
      </c>
      <c r="M634" s="1">
        <v>730212</v>
      </c>
      <c r="N634" s="3">
        <f>IF(ISERR(LN(Table1514[[#This Row],[Close Price]]/I633)),"-",LN(Table1514[[#This Row],[Close Price]]/I633))</f>
        <v>-6.2968251251972238E-2</v>
      </c>
    </row>
    <row r="635" spans="1:14" x14ac:dyDescent="0.3">
      <c r="A635" s="1" t="s">
        <v>35</v>
      </c>
      <c r="B635" s="1" t="s">
        <v>14</v>
      </c>
      <c r="C635" s="2">
        <v>44040</v>
      </c>
      <c r="D635" s="1">
        <v>358.5</v>
      </c>
      <c r="E635" s="1">
        <v>361.1</v>
      </c>
      <c r="F635" s="1">
        <v>362.75</v>
      </c>
      <c r="G635" s="1">
        <v>343.2</v>
      </c>
      <c r="H635" s="1">
        <v>352.15</v>
      </c>
      <c r="I635" s="1">
        <v>352.1</v>
      </c>
      <c r="J635" s="1">
        <v>350.53</v>
      </c>
      <c r="K635" s="1">
        <v>125940299</v>
      </c>
      <c r="L635" s="1">
        <v>44145352671.949997</v>
      </c>
      <c r="M635" s="1">
        <v>703448</v>
      </c>
      <c r="N635" s="3">
        <f>IF(ISERR(LN(Table1514[[#This Row],[Close Price]]/I634)),"-",LN(Table1514[[#This Row],[Close Price]]/I634))</f>
        <v>-1.8013433878668134E-2</v>
      </c>
    </row>
    <row r="636" spans="1:14" x14ac:dyDescent="0.3">
      <c r="A636" s="1" t="s">
        <v>35</v>
      </c>
      <c r="B636" s="1" t="s">
        <v>14</v>
      </c>
      <c r="C636" s="2">
        <v>44041</v>
      </c>
      <c r="D636" s="1">
        <v>352.1</v>
      </c>
      <c r="E636" s="1">
        <v>353.2</v>
      </c>
      <c r="F636" s="1">
        <v>357.65</v>
      </c>
      <c r="G636" s="1">
        <v>348.2</v>
      </c>
      <c r="H636" s="1">
        <v>351.2</v>
      </c>
      <c r="I636" s="1">
        <v>351.05</v>
      </c>
      <c r="J636" s="1">
        <v>353.98</v>
      </c>
      <c r="K636" s="1">
        <v>50196627</v>
      </c>
      <c r="L636" s="1">
        <v>17768804674</v>
      </c>
      <c r="M636" s="1">
        <v>350109</v>
      </c>
      <c r="N636" s="3">
        <f>IF(ISERR(LN(Table1514[[#This Row],[Close Price]]/I635)),"-",LN(Table1514[[#This Row],[Close Price]]/I635))</f>
        <v>-2.9865626977489674E-3</v>
      </c>
    </row>
    <row r="637" spans="1:14" x14ac:dyDescent="0.3">
      <c r="A637" s="1" t="s">
        <v>35</v>
      </c>
      <c r="B637" s="1" t="s">
        <v>14</v>
      </c>
      <c r="C637" s="2">
        <v>44042</v>
      </c>
      <c r="D637" s="1">
        <v>351.05</v>
      </c>
      <c r="E637" s="1">
        <v>353.4</v>
      </c>
      <c r="F637" s="1">
        <v>354.6</v>
      </c>
      <c r="G637" s="1">
        <v>340.4</v>
      </c>
      <c r="H637" s="1">
        <v>345.4</v>
      </c>
      <c r="I637" s="1">
        <v>344.95</v>
      </c>
      <c r="J637" s="1">
        <v>348.04</v>
      </c>
      <c r="K637" s="1">
        <v>40820799</v>
      </c>
      <c r="L637" s="1">
        <v>14207448526.950001</v>
      </c>
      <c r="M637" s="1">
        <v>321975</v>
      </c>
      <c r="N637" s="3">
        <f>IF(ISERR(LN(Table1514[[#This Row],[Close Price]]/I636)),"-",LN(Table1514[[#This Row],[Close Price]]/I636))</f>
        <v>-1.7529184471140255E-2</v>
      </c>
    </row>
    <row r="638" spans="1:14" x14ac:dyDescent="0.3">
      <c r="A638" s="1" t="s">
        <v>35</v>
      </c>
      <c r="B638" s="1" t="s">
        <v>14</v>
      </c>
      <c r="C638" s="2">
        <v>44043</v>
      </c>
      <c r="D638" s="1">
        <v>344.95</v>
      </c>
      <c r="E638" s="1">
        <v>346.45</v>
      </c>
      <c r="F638" s="1">
        <v>353</v>
      </c>
      <c r="G638" s="1">
        <v>342.05</v>
      </c>
      <c r="H638" s="1">
        <v>347.2</v>
      </c>
      <c r="I638" s="1">
        <v>346.8</v>
      </c>
      <c r="J638" s="1">
        <v>347.26</v>
      </c>
      <c r="K638" s="1">
        <v>37345608</v>
      </c>
      <c r="L638" s="1">
        <v>12968752584.85</v>
      </c>
      <c r="M638" s="1">
        <v>274656</v>
      </c>
      <c r="N638" s="3">
        <f>IF(ISERR(LN(Table1514[[#This Row],[Close Price]]/I637)),"-",LN(Table1514[[#This Row],[Close Price]]/I637))</f>
        <v>5.3487659142690495E-3</v>
      </c>
    </row>
    <row r="639" spans="1:14" x14ac:dyDescent="0.3">
      <c r="A639" s="1" t="s">
        <v>35</v>
      </c>
      <c r="B639" s="1" t="s">
        <v>14</v>
      </c>
      <c r="C639" s="2">
        <v>44046</v>
      </c>
      <c r="D639" s="1">
        <v>346.8</v>
      </c>
      <c r="E639" s="1">
        <v>346.8</v>
      </c>
      <c r="F639" s="1">
        <v>349.35</v>
      </c>
      <c r="G639" s="1">
        <v>340.5</v>
      </c>
      <c r="H639" s="1">
        <v>343.75</v>
      </c>
      <c r="I639" s="1">
        <v>343.25</v>
      </c>
      <c r="J639" s="1">
        <v>344.3</v>
      </c>
      <c r="K639" s="1">
        <v>32120023</v>
      </c>
      <c r="L639" s="1">
        <v>11058835193.15</v>
      </c>
      <c r="M639" s="1">
        <v>252316</v>
      </c>
      <c r="N639" s="3">
        <f>IF(ISERR(LN(Table1514[[#This Row],[Close Price]]/I638)),"-",LN(Table1514[[#This Row],[Close Price]]/I638))</f>
        <v>-1.0289200258306411E-2</v>
      </c>
    </row>
    <row r="640" spans="1:14" x14ac:dyDescent="0.3">
      <c r="A640" s="1" t="s">
        <v>35</v>
      </c>
      <c r="B640" s="1" t="s">
        <v>14</v>
      </c>
      <c r="C640" s="2">
        <v>44047</v>
      </c>
      <c r="D640" s="1">
        <v>343.25</v>
      </c>
      <c r="E640" s="1">
        <v>347</v>
      </c>
      <c r="F640" s="1">
        <v>353.2</v>
      </c>
      <c r="G640" s="1">
        <v>344.2</v>
      </c>
      <c r="H640" s="1">
        <v>351.4</v>
      </c>
      <c r="I640" s="1">
        <v>351</v>
      </c>
      <c r="J640" s="1">
        <v>349.14</v>
      </c>
      <c r="K640" s="1">
        <v>30813885</v>
      </c>
      <c r="L640" s="1">
        <v>10758370764</v>
      </c>
      <c r="M640" s="1">
        <v>236605</v>
      </c>
      <c r="N640" s="3">
        <f>IF(ISERR(LN(Table1514[[#This Row],[Close Price]]/I639)),"-",LN(Table1514[[#This Row],[Close Price]]/I639))</f>
        <v>2.2327178817785308E-2</v>
      </c>
    </row>
    <row r="641" spans="1:14" x14ac:dyDescent="0.3">
      <c r="A641" s="1" t="s">
        <v>35</v>
      </c>
      <c r="B641" s="1" t="s">
        <v>14</v>
      </c>
      <c r="C641" s="2">
        <v>44048</v>
      </c>
      <c r="D641" s="1">
        <v>351</v>
      </c>
      <c r="E641" s="1">
        <v>353.4</v>
      </c>
      <c r="F641" s="1">
        <v>360</v>
      </c>
      <c r="G641" s="1">
        <v>350.75</v>
      </c>
      <c r="H641" s="1">
        <v>353.05</v>
      </c>
      <c r="I641" s="1">
        <v>352.2</v>
      </c>
      <c r="J641" s="1">
        <v>355.51</v>
      </c>
      <c r="K641" s="1">
        <v>37058091</v>
      </c>
      <c r="L641" s="1">
        <v>13174683738.25</v>
      </c>
      <c r="M641" s="1">
        <v>270873</v>
      </c>
      <c r="N641" s="3">
        <f>IF(ISERR(LN(Table1514[[#This Row],[Close Price]]/I640)),"-",LN(Table1514[[#This Row],[Close Price]]/I640))</f>
        <v>3.4129725962399426E-3</v>
      </c>
    </row>
    <row r="642" spans="1:14" x14ac:dyDescent="0.3">
      <c r="A642" s="1" t="s">
        <v>35</v>
      </c>
      <c r="B642" s="1" t="s">
        <v>14</v>
      </c>
      <c r="C642" s="2">
        <v>44049</v>
      </c>
      <c r="D642" s="1">
        <v>352.2</v>
      </c>
      <c r="E642" s="1">
        <v>353.45</v>
      </c>
      <c r="F642" s="1">
        <v>363.75</v>
      </c>
      <c r="G642" s="1">
        <v>348.6</v>
      </c>
      <c r="H642" s="1">
        <v>359.5</v>
      </c>
      <c r="I642" s="1">
        <v>358.75</v>
      </c>
      <c r="J642" s="1">
        <v>356.51</v>
      </c>
      <c r="K642" s="1">
        <v>48022799</v>
      </c>
      <c r="L642" s="1">
        <v>17120669232.450001</v>
      </c>
      <c r="M642" s="1">
        <v>321846</v>
      </c>
      <c r="N642" s="3">
        <f>IF(ISERR(LN(Table1514[[#This Row],[Close Price]]/I641)),"-",LN(Table1514[[#This Row],[Close Price]]/I641))</f>
        <v>1.8426571011725196E-2</v>
      </c>
    </row>
    <row r="643" spans="1:14" x14ac:dyDescent="0.3">
      <c r="A643" s="1" t="s">
        <v>35</v>
      </c>
      <c r="B643" s="1" t="s">
        <v>14</v>
      </c>
      <c r="C643" s="2">
        <v>44050</v>
      </c>
      <c r="D643" s="1">
        <v>358.75</v>
      </c>
      <c r="E643" s="1">
        <v>359.45</v>
      </c>
      <c r="F643" s="1">
        <v>359.65</v>
      </c>
      <c r="G643" s="1">
        <v>353.15</v>
      </c>
      <c r="H643" s="1">
        <v>358.1</v>
      </c>
      <c r="I643" s="1">
        <v>357.95</v>
      </c>
      <c r="J643" s="1">
        <v>356.9</v>
      </c>
      <c r="K643" s="1">
        <v>28512323</v>
      </c>
      <c r="L643" s="1">
        <v>10175988903.950001</v>
      </c>
      <c r="M643" s="1">
        <v>203850</v>
      </c>
      <c r="N643" s="3">
        <f>IF(ISERR(LN(Table1514[[#This Row],[Close Price]]/I642)),"-",LN(Table1514[[#This Row],[Close Price]]/I642))</f>
        <v>-2.2324552316368303E-3</v>
      </c>
    </row>
    <row r="644" spans="1:14" x14ac:dyDescent="0.3">
      <c r="A644" s="1" t="s">
        <v>35</v>
      </c>
      <c r="B644" s="1" t="s">
        <v>14</v>
      </c>
      <c r="C644" s="2">
        <v>44053</v>
      </c>
      <c r="D644" s="1">
        <v>357.95</v>
      </c>
      <c r="E644" s="1">
        <v>359.5</v>
      </c>
      <c r="F644" s="1">
        <v>364.95</v>
      </c>
      <c r="G644" s="1">
        <v>357.35</v>
      </c>
      <c r="H644" s="1">
        <v>364.2</v>
      </c>
      <c r="I644" s="1">
        <v>363.55</v>
      </c>
      <c r="J644" s="1">
        <v>361.27</v>
      </c>
      <c r="K644" s="1">
        <v>22857226</v>
      </c>
      <c r="L644" s="1">
        <v>8257731419.0500002</v>
      </c>
      <c r="M644" s="1">
        <v>208697</v>
      </c>
      <c r="N644" s="3">
        <f>IF(ISERR(LN(Table1514[[#This Row],[Close Price]]/I643)),"-",LN(Table1514[[#This Row],[Close Price]]/I643))</f>
        <v>1.5523527253871778E-2</v>
      </c>
    </row>
    <row r="645" spans="1:14" x14ac:dyDescent="0.3">
      <c r="A645" s="1" t="s">
        <v>35</v>
      </c>
      <c r="B645" s="1" t="s">
        <v>14</v>
      </c>
      <c r="C645" s="2">
        <v>44054</v>
      </c>
      <c r="D645" s="1">
        <v>363.55</v>
      </c>
      <c r="E645" s="1">
        <v>370</v>
      </c>
      <c r="F645" s="1">
        <v>374.3</v>
      </c>
      <c r="G645" s="1">
        <v>364.05</v>
      </c>
      <c r="H645" s="1">
        <v>366.45</v>
      </c>
      <c r="I645" s="1">
        <v>367.35</v>
      </c>
      <c r="J645" s="1">
        <v>368.66</v>
      </c>
      <c r="K645" s="1">
        <v>45446756</v>
      </c>
      <c r="L645" s="1">
        <v>16754604407.700001</v>
      </c>
      <c r="M645" s="1">
        <v>361557</v>
      </c>
      <c r="N645" s="3">
        <f>IF(ISERR(LN(Table1514[[#This Row],[Close Price]]/I644)),"-",LN(Table1514[[#This Row],[Close Price]]/I644))</f>
        <v>1.0398232970220562E-2</v>
      </c>
    </row>
    <row r="646" spans="1:14" x14ac:dyDescent="0.3">
      <c r="A646" s="1" t="s">
        <v>35</v>
      </c>
      <c r="B646" s="1" t="s">
        <v>14</v>
      </c>
      <c r="C646" s="2">
        <v>44055</v>
      </c>
      <c r="D646" s="1">
        <v>367.35</v>
      </c>
      <c r="E646" s="1">
        <v>365.75</v>
      </c>
      <c r="F646" s="1">
        <v>368.75</v>
      </c>
      <c r="G646" s="1">
        <v>363.75</v>
      </c>
      <c r="H646" s="1">
        <v>365.7</v>
      </c>
      <c r="I646" s="1">
        <v>366.85</v>
      </c>
      <c r="J646" s="1">
        <v>366.65</v>
      </c>
      <c r="K646" s="1">
        <v>25706440</v>
      </c>
      <c r="L646" s="1">
        <v>9425281045.2000008</v>
      </c>
      <c r="M646" s="1">
        <v>183488</v>
      </c>
      <c r="N646" s="3">
        <f>IF(ISERR(LN(Table1514[[#This Row],[Close Price]]/I645)),"-",LN(Table1514[[#This Row],[Close Price]]/I645))</f>
        <v>-1.3620269062832246E-3</v>
      </c>
    </row>
    <row r="647" spans="1:14" x14ac:dyDescent="0.3">
      <c r="A647" s="1" t="s">
        <v>35</v>
      </c>
      <c r="B647" s="1" t="s">
        <v>14</v>
      </c>
      <c r="C647" s="2">
        <v>44056</v>
      </c>
      <c r="D647" s="1">
        <v>366.85</v>
      </c>
      <c r="E647" s="1">
        <v>368.95</v>
      </c>
      <c r="F647" s="1">
        <v>372.35</v>
      </c>
      <c r="G647" s="1">
        <v>366.25</v>
      </c>
      <c r="H647" s="1">
        <v>368.3</v>
      </c>
      <c r="I647" s="1">
        <v>368.05</v>
      </c>
      <c r="J647" s="1">
        <v>369.11</v>
      </c>
      <c r="K647" s="1">
        <v>26257725</v>
      </c>
      <c r="L647" s="1">
        <v>9691912310.9500008</v>
      </c>
      <c r="M647" s="1">
        <v>173312</v>
      </c>
      <c r="N647" s="3">
        <f>IF(ISERR(LN(Table1514[[#This Row],[Close Price]]/I646)),"-",LN(Table1514[[#This Row],[Close Price]]/I646))</f>
        <v>3.2657533447117302E-3</v>
      </c>
    </row>
    <row r="648" spans="1:14" x14ac:dyDescent="0.3">
      <c r="A648" s="1" t="s">
        <v>35</v>
      </c>
      <c r="B648" s="1" t="s">
        <v>14</v>
      </c>
      <c r="C648" s="2">
        <v>44057</v>
      </c>
      <c r="D648" s="1">
        <v>368.05</v>
      </c>
      <c r="E648" s="1">
        <v>371.8</v>
      </c>
      <c r="F648" s="1">
        <v>371.8</v>
      </c>
      <c r="G648" s="1">
        <v>354.2</v>
      </c>
      <c r="H648" s="1">
        <v>360.9</v>
      </c>
      <c r="I648" s="1">
        <v>361.4</v>
      </c>
      <c r="J648" s="1">
        <v>364.56</v>
      </c>
      <c r="K648" s="1">
        <v>28893922</v>
      </c>
      <c r="L648" s="1">
        <v>10533625265.35</v>
      </c>
      <c r="M648" s="1">
        <v>190060</v>
      </c>
      <c r="N648" s="3">
        <f>IF(ISERR(LN(Table1514[[#This Row],[Close Price]]/I647)),"-",LN(Table1514[[#This Row],[Close Price]]/I647))</f>
        <v>-1.8233420346586954E-2</v>
      </c>
    </row>
    <row r="649" spans="1:14" x14ac:dyDescent="0.3">
      <c r="A649" s="1" t="s">
        <v>35</v>
      </c>
      <c r="B649" s="1" t="s">
        <v>14</v>
      </c>
      <c r="C649" s="2">
        <v>44060</v>
      </c>
      <c r="D649" s="1">
        <v>361.4</v>
      </c>
      <c r="E649" s="1">
        <v>366</v>
      </c>
      <c r="F649" s="1">
        <v>366.35</v>
      </c>
      <c r="G649" s="1">
        <v>354.35</v>
      </c>
      <c r="H649" s="1">
        <v>361.15</v>
      </c>
      <c r="I649" s="1">
        <v>360.2</v>
      </c>
      <c r="J649" s="1">
        <v>360.04</v>
      </c>
      <c r="K649" s="1">
        <v>24232602</v>
      </c>
      <c r="L649" s="1">
        <v>8724593924.2000008</v>
      </c>
      <c r="M649" s="1">
        <v>221104</v>
      </c>
      <c r="N649" s="3">
        <f>IF(ISERR(LN(Table1514[[#This Row],[Close Price]]/I648)),"-",LN(Table1514[[#This Row],[Close Price]]/I648))</f>
        <v>-3.3259454162724196E-3</v>
      </c>
    </row>
    <row r="650" spans="1:14" x14ac:dyDescent="0.3">
      <c r="A650" s="1" t="s">
        <v>35</v>
      </c>
      <c r="B650" s="1" t="s">
        <v>14</v>
      </c>
      <c r="C650" s="2">
        <v>44061</v>
      </c>
      <c r="D650" s="1">
        <v>360.2</v>
      </c>
      <c r="E650" s="1">
        <v>361.9</v>
      </c>
      <c r="F650" s="1">
        <v>370</v>
      </c>
      <c r="G650" s="1">
        <v>361.6</v>
      </c>
      <c r="H650" s="1">
        <v>369.5</v>
      </c>
      <c r="I650" s="1">
        <v>369.55</v>
      </c>
      <c r="J650" s="1">
        <v>366.2</v>
      </c>
      <c r="K650" s="1">
        <v>26517539</v>
      </c>
      <c r="L650" s="1">
        <v>9710688061.4500008</v>
      </c>
      <c r="M650" s="1">
        <v>187582</v>
      </c>
      <c r="N650" s="3">
        <f>IF(ISERR(LN(Table1514[[#This Row],[Close Price]]/I649)),"-",LN(Table1514[[#This Row],[Close Price]]/I649))</f>
        <v>2.5626616489040032E-2</v>
      </c>
    </row>
    <row r="651" spans="1:14" x14ac:dyDescent="0.3">
      <c r="A651" s="1" t="s">
        <v>35</v>
      </c>
      <c r="B651" s="1" t="s">
        <v>14</v>
      </c>
      <c r="C651" s="2">
        <v>44062</v>
      </c>
      <c r="D651" s="1">
        <v>369.55</v>
      </c>
      <c r="E651" s="1">
        <v>374</v>
      </c>
      <c r="F651" s="1">
        <v>375.85</v>
      </c>
      <c r="G651" s="1">
        <v>370.4</v>
      </c>
      <c r="H651" s="1">
        <v>375</v>
      </c>
      <c r="I651" s="1">
        <v>374.45</v>
      </c>
      <c r="J651" s="1">
        <v>373.9</v>
      </c>
      <c r="K651" s="1">
        <v>35790626</v>
      </c>
      <c r="L651" s="1">
        <v>13382056477.700001</v>
      </c>
      <c r="M651" s="1">
        <v>247511</v>
      </c>
      <c r="N651" s="3">
        <f>IF(ISERR(LN(Table1514[[#This Row],[Close Price]]/I650)),"-",LN(Table1514[[#This Row],[Close Price]]/I650))</f>
        <v>1.3172233464480163E-2</v>
      </c>
    </row>
    <row r="652" spans="1:14" x14ac:dyDescent="0.3">
      <c r="A652" s="1" t="s">
        <v>35</v>
      </c>
      <c r="B652" s="1" t="s">
        <v>14</v>
      </c>
      <c r="C652" s="2">
        <v>44063</v>
      </c>
      <c r="D652" s="1">
        <v>374.45</v>
      </c>
      <c r="E652" s="1">
        <v>367</v>
      </c>
      <c r="F652" s="1">
        <v>369.65</v>
      </c>
      <c r="G652" s="1">
        <v>362.6</v>
      </c>
      <c r="H652" s="1">
        <v>366.85</v>
      </c>
      <c r="I652" s="1">
        <v>367.75</v>
      </c>
      <c r="J652" s="1">
        <v>366.62</v>
      </c>
      <c r="K652" s="1">
        <v>68447536</v>
      </c>
      <c r="L652" s="1">
        <v>25094086521.900002</v>
      </c>
      <c r="M652" s="1">
        <v>329965</v>
      </c>
      <c r="N652" s="3">
        <f>IF(ISERR(LN(Table1514[[#This Row],[Close Price]]/I651)),"-",LN(Table1514[[#This Row],[Close Price]]/I651))</f>
        <v>-1.8054923213829174E-2</v>
      </c>
    </row>
    <row r="653" spans="1:14" x14ac:dyDescent="0.3">
      <c r="A653" s="1" t="s">
        <v>35</v>
      </c>
      <c r="B653" s="1" t="s">
        <v>14</v>
      </c>
      <c r="C653" s="2">
        <v>44064</v>
      </c>
      <c r="D653" s="1">
        <v>367.75</v>
      </c>
      <c r="E653" s="1">
        <v>370</v>
      </c>
      <c r="F653" s="1">
        <v>373</v>
      </c>
      <c r="G653" s="1">
        <v>367.05</v>
      </c>
      <c r="H653" s="1">
        <v>371.3</v>
      </c>
      <c r="I653" s="1">
        <v>371.15</v>
      </c>
      <c r="J653" s="1">
        <v>369.72</v>
      </c>
      <c r="K653" s="1">
        <v>34111143</v>
      </c>
      <c r="L653" s="1">
        <v>12611404103.85</v>
      </c>
      <c r="M653" s="1">
        <v>197504</v>
      </c>
      <c r="N653" s="3">
        <f>IF(ISERR(LN(Table1514[[#This Row],[Close Price]]/I652)),"-",LN(Table1514[[#This Row],[Close Price]]/I652))</f>
        <v>9.2029340820089494E-3</v>
      </c>
    </row>
    <row r="654" spans="1:14" x14ac:dyDescent="0.3">
      <c r="A654" s="1" t="s">
        <v>35</v>
      </c>
      <c r="B654" s="1" t="s">
        <v>14</v>
      </c>
      <c r="C654" s="2">
        <v>44067</v>
      </c>
      <c r="D654" s="1">
        <v>371.15</v>
      </c>
      <c r="E654" s="1">
        <v>374.85</v>
      </c>
      <c r="F654" s="1">
        <v>381.2</v>
      </c>
      <c r="G654" s="1">
        <v>373.85</v>
      </c>
      <c r="H654" s="1">
        <v>379.8</v>
      </c>
      <c r="I654" s="1">
        <v>380.35</v>
      </c>
      <c r="J654" s="1">
        <v>378.04</v>
      </c>
      <c r="K654" s="1">
        <v>32907517</v>
      </c>
      <c r="L654" s="1">
        <v>12440457313.35</v>
      </c>
      <c r="M654" s="1">
        <v>248376</v>
      </c>
      <c r="N654" s="3">
        <f>IF(ISERR(LN(Table1514[[#This Row],[Close Price]]/I653)),"-",LN(Table1514[[#This Row],[Close Price]]/I653))</f>
        <v>2.4485587879754415E-2</v>
      </c>
    </row>
    <row r="655" spans="1:14" x14ac:dyDescent="0.3">
      <c r="A655" s="1" t="s">
        <v>35</v>
      </c>
      <c r="B655" s="1" t="s">
        <v>14</v>
      </c>
      <c r="C655" s="2">
        <v>44068</v>
      </c>
      <c r="D655" s="1">
        <v>380.35</v>
      </c>
      <c r="E655" s="1">
        <v>382.5</v>
      </c>
      <c r="F655" s="1">
        <v>389.8</v>
      </c>
      <c r="G655" s="1">
        <v>381.4</v>
      </c>
      <c r="H655" s="1">
        <v>385.55</v>
      </c>
      <c r="I655" s="1">
        <v>386.35</v>
      </c>
      <c r="J655" s="1">
        <v>386.44</v>
      </c>
      <c r="K655" s="1">
        <v>53073080</v>
      </c>
      <c r="L655" s="1">
        <v>20509325983.849998</v>
      </c>
      <c r="M655" s="1">
        <v>338551</v>
      </c>
      <c r="N655" s="3">
        <f>IF(ISERR(LN(Table1514[[#This Row],[Close Price]]/I654)),"-",LN(Table1514[[#This Row],[Close Price]]/I654))</f>
        <v>1.5651812936282754E-2</v>
      </c>
    </row>
    <row r="656" spans="1:14" x14ac:dyDescent="0.3">
      <c r="A656" s="1" t="s">
        <v>35</v>
      </c>
      <c r="B656" s="1" t="s">
        <v>14</v>
      </c>
      <c r="C656" s="2">
        <v>44069</v>
      </c>
      <c r="D656" s="1">
        <v>386.35</v>
      </c>
      <c r="E656" s="1">
        <v>388.2</v>
      </c>
      <c r="F656" s="1">
        <v>391.65</v>
      </c>
      <c r="G656" s="1">
        <v>384.2</v>
      </c>
      <c r="H656" s="1">
        <v>389.75</v>
      </c>
      <c r="I656" s="1">
        <v>389.35</v>
      </c>
      <c r="J656" s="1">
        <v>387.83</v>
      </c>
      <c r="K656" s="1">
        <v>37164029</v>
      </c>
      <c r="L656" s="1">
        <v>14413442894.25</v>
      </c>
      <c r="M656" s="1">
        <v>215457</v>
      </c>
      <c r="N656" s="3">
        <f>IF(ISERR(LN(Table1514[[#This Row],[Close Price]]/I655)),"-",LN(Table1514[[#This Row],[Close Price]]/I655))</f>
        <v>7.7349876434021506E-3</v>
      </c>
    </row>
    <row r="657" spans="1:14" x14ac:dyDescent="0.3">
      <c r="A657" s="1" t="s">
        <v>35</v>
      </c>
      <c r="B657" s="1" t="s">
        <v>14</v>
      </c>
      <c r="C657" s="2">
        <v>44070</v>
      </c>
      <c r="D657" s="1">
        <v>389.35</v>
      </c>
      <c r="E657" s="1">
        <v>389.95</v>
      </c>
      <c r="F657" s="1">
        <v>397.45</v>
      </c>
      <c r="G657" s="1">
        <v>387.6</v>
      </c>
      <c r="H657" s="1">
        <v>392.9</v>
      </c>
      <c r="I657" s="1">
        <v>392.2</v>
      </c>
      <c r="J657" s="1">
        <v>393.77</v>
      </c>
      <c r="K657" s="1">
        <v>36910773</v>
      </c>
      <c r="L657" s="1">
        <v>14534338598.200001</v>
      </c>
      <c r="M657" s="1">
        <v>240458</v>
      </c>
      <c r="N657" s="3">
        <f>IF(ISERR(LN(Table1514[[#This Row],[Close Price]]/I656)),"-",LN(Table1514[[#This Row],[Close Price]]/I656))</f>
        <v>7.2932317392507325E-3</v>
      </c>
    </row>
    <row r="658" spans="1:14" x14ac:dyDescent="0.3">
      <c r="A658" s="1" t="s">
        <v>35</v>
      </c>
      <c r="B658" s="1" t="s">
        <v>14</v>
      </c>
      <c r="C658" s="2">
        <v>44071</v>
      </c>
      <c r="D658" s="1">
        <v>392.2</v>
      </c>
      <c r="E658" s="1">
        <v>393.9</v>
      </c>
      <c r="F658" s="1">
        <v>411.9</v>
      </c>
      <c r="G658" s="1">
        <v>392.9</v>
      </c>
      <c r="H658" s="1">
        <v>409.5</v>
      </c>
      <c r="I658" s="1">
        <v>409.7</v>
      </c>
      <c r="J658" s="1">
        <v>406.65</v>
      </c>
      <c r="K658" s="1">
        <v>83472448</v>
      </c>
      <c r="L658" s="1">
        <v>33943933082.950001</v>
      </c>
      <c r="M658" s="1">
        <v>521089</v>
      </c>
      <c r="N658" s="3">
        <f>IF(ISERR(LN(Table1514[[#This Row],[Close Price]]/I657)),"-",LN(Table1514[[#This Row],[Close Price]]/I657))</f>
        <v>4.3653270790579492E-2</v>
      </c>
    </row>
    <row r="659" spans="1:14" x14ac:dyDescent="0.3">
      <c r="A659" s="1" t="s">
        <v>35</v>
      </c>
      <c r="B659" s="1" t="s">
        <v>14</v>
      </c>
      <c r="C659" s="2">
        <v>44074</v>
      </c>
      <c r="D659" s="1">
        <v>409.7</v>
      </c>
      <c r="E659" s="1">
        <v>414.85</v>
      </c>
      <c r="F659" s="1">
        <v>422</v>
      </c>
      <c r="G659" s="1">
        <v>387.5</v>
      </c>
      <c r="H659" s="1">
        <v>392.4</v>
      </c>
      <c r="I659" s="1">
        <v>394.6</v>
      </c>
      <c r="J659" s="1">
        <v>401.8</v>
      </c>
      <c r="K659" s="1">
        <v>72744912</v>
      </c>
      <c r="L659" s="1">
        <v>29229201656.900002</v>
      </c>
      <c r="M659" s="1">
        <v>469274</v>
      </c>
      <c r="N659" s="3">
        <f>IF(ISERR(LN(Table1514[[#This Row],[Close Price]]/I658)),"-",LN(Table1514[[#This Row],[Close Price]]/I658))</f>
        <v>-3.7552590964310281E-2</v>
      </c>
    </row>
    <row r="660" spans="1:14" x14ac:dyDescent="0.3">
      <c r="A660" s="1" t="s">
        <v>35</v>
      </c>
      <c r="B660" s="1" t="s">
        <v>14</v>
      </c>
      <c r="C660" s="2">
        <v>44075</v>
      </c>
      <c r="D660" s="1">
        <v>394.6</v>
      </c>
      <c r="E660" s="1">
        <v>394.7</v>
      </c>
      <c r="F660" s="1">
        <v>399.65</v>
      </c>
      <c r="G660" s="1">
        <v>385.3</v>
      </c>
      <c r="H660" s="1">
        <v>393.45</v>
      </c>
      <c r="I660" s="1">
        <v>390.95</v>
      </c>
      <c r="J660" s="1">
        <v>391.8</v>
      </c>
      <c r="K660" s="1">
        <v>34872816</v>
      </c>
      <c r="L660" s="1">
        <v>13663087428.200001</v>
      </c>
      <c r="M660" s="1">
        <v>249813</v>
      </c>
      <c r="N660" s="3">
        <f>IF(ISERR(LN(Table1514[[#This Row],[Close Price]]/I659)),"-",LN(Table1514[[#This Row],[Close Price]]/I659))</f>
        <v>-9.2929190179920317E-3</v>
      </c>
    </row>
    <row r="661" spans="1:14" x14ac:dyDescent="0.3">
      <c r="A661" s="1" t="s">
        <v>35</v>
      </c>
      <c r="B661" s="1" t="s">
        <v>14</v>
      </c>
      <c r="C661" s="2">
        <v>44076</v>
      </c>
      <c r="D661" s="1">
        <v>390.95</v>
      </c>
      <c r="E661" s="1">
        <v>387.25</v>
      </c>
      <c r="F661" s="1">
        <v>394</v>
      </c>
      <c r="G661" s="1">
        <v>381.1</v>
      </c>
      <c r="H661" s="1">
        <v>392.55</v>
      </c>
      <c r="I661" s="1">
        <v>392.4</v>
      </c>
      <c r="J661" s="1">
        <v>387.78</v>
      </c>
      <c r="K661" s="1">
        <v>31297334</v>
      </c>
      <c r="L661" s="1">
        <v>12136448935.75</v>
      </c>
      <c r="M661" s="1">
        <v>234846</v>
      </c>
      <c r="N661" s="3">
        <f>IF(ISERR(LN(Table1514[[#This Row],[Close Price]]/I660)),"-",LN(Table1514[[#This Row],[Close Price]]/I660))</f>
        <v>3.7020531206850556E-3</v>
      </c>
    </row>
    <row r="662" spans="1:14" x14ac:dyDescent="0.3">
      <c r="A662" s="1" t="s">
        <v>35</v>
      </c>
      <c r="B662" s="1" t="s">
        <v>14</v>
      </c>
      <c r="C662" s="2">
        <v>44077</v>
      </c>
      <c r="D662" s="1">
        <v>392.4</v>
      </c>
      <c r="E662" s="1">
        <v>392.4</v>
      </c>
      <c r="F662" s="1">
        <v>392.55</v>
      </c>
      <c r="G662" s="1">
        <v>381.05</v>
      </c>
      <c r="H662" s="1">
        <v>384.45</v>
      </c>
      <c r="I662" s="1">
        <v>382.75</v>
      </c>
      <c r="J662" s="1">
        <v>384.76</v>
      </c>
      <c r="K662" s="1">
        <v>26135711</v>
      </c>
      <c r="L662" s="1">
        <v>10055946251.799999</v>
      </c>
      <c r="M662" s="1">
        <v>231860</v>
      </c>
      <c r="N662" s="3">
        <f>IF(ISERR(LN(Table1514[[#This Row],[Close Price]]/I661)),"-",LN(Table1514[[#This Row],[Close Price]]/I661))</f>
        <v>-2.4899693153414844E-2</v>
      </c>
    </row>
    <row r="663" spans="1:14" x14ac:dyDescent="0.3">
      <c r="A663" s="1" t="s">
        <v>35</v>
      </c>
      <c r="B663" s="1" t="s">
        <v>14</v>
      </c>
      <c r="C663" s="2">
        <v>44078</v>
      </c>
      <c r="D663" s="1">
        <v>382.75</v>
      </c>
      <c r="E663" s="1">
        <v>375</v>
      </c>
      <c r="F663" s="1">
        <v>379.95</v>
      </c>
      <c r="G663" s="1">
        <v>368.35</v>
      </c>
      <c r="H663" s="1">
        <v>375</v>
      </c>
      <c r="I663" s="1">
        <v>372.55</v>
      </c>
      <c r="J663" s="1">
        <v>374.12</v>
      </c>
      <c r="K663" s="1">
        <v>33119184</v>
      </c>
      <c r="L663" s="1">
        <v>12390572354.950001</v>
      </c>
      <c r="M663" s="1">
        <v>291371</v>
      </c>
      <c r="N663" s="3">
        <f>IF(ISERR(LN(Table1514[[#This Row],[Close Price]]/I662)),"-",LN(Table1514[[#This Row],[Close Price]]/I662))</f>
        <v>-2.7010777538056571E-2</v>
      </c>
    </row>
    <row r="664" spans="1:14" x14ac:dyDescent="0.3">
      <c r="A664" s="1" t="s">
        <v>35</v>
      </c>
      <c r="B664" s="1" t="s">
        <v>14</v>
      </c>
      <c r="C664" s="2">
        <v>44081</v>
      </c>
      <c r="D664" s="1">
        <v>372.55</v>
      </c>
      <c r="E664" s="1">
        <v>374.1</v>
      </c>
      <c r="F664" s="1">
        <v>376.85</v>
      </c>
      <c r="G664" s="1">
        <v>369</v>
      </c>
      <c r="H664" s="1">
        <v>374</v>
      </c>
      <c r="I664" s="1">
        <v>373.4</v>
      </c>
      <c r="J664" s="1">
        <v>374.02</v>
      </c>
      <c r="K664" s="1">
        <v>22324954</v>
      </c>
      <c r="L664" s="1">
        <v>8350016685.6499996</v>
      </c>
      <c r="M664" s="1">
        <v>246828</v>
      </c>
      <c r="N664" s="3">
        <f>IF(ISERR(LN(Table1514[[#This Row],[Close Price]]/I663)),"-",LN(Table1514[[#This Row],[Close Price]]/I663))</f>
        <v>2.2789741078856917E-3</v>
      </c>
    </row>
    <row r="665" spans="1:14" x14ac:dyDescent="0.3">
      <c r="A665" s="1" t="s">
        <v>35</v>
      </c>
      <c r="B665" s="1" t="s">
        <v>14</v>
      </c>
      <c r="C665" s="2">
        <v>44082</v>
      </c>
      <c r="D665" s="1">
        <v>373.4</v>
      </c>
      <c r="E665" s="1">
        <v>372.4</v>
      </c>
      <c r="F665" s="1">
        <v>381.3</v>
      </c>
      <c r="G665" s="1">
        <v>369.15</v>
      </c>
      <c r="H665" s="1">
        <v>371.95</v>
      </c>
      <c r="I665" s="1">
        <v>375.7</v>
      </c>
      <c r="J665" s="1">
        <v>377.09</v>
      </c>
      <c r="K665" s="1">
        <v>32052949</v>
      </c>
      <c r="L665" s="1">
        <v>12086970795</v>
      </c>
      <c r="M665" s="1">
        <v>212852</v>
      </c>
      <c r="N665" s="3">
        <f>IF(ISERR(LN(Table1514[[#This Row],[Close Price]]/I664)),"-",LN(Table1514[[#This Row],[Close Price]]/I664))</f>
        <v>6.1407214723011114E-3</v>
      </c>
    </row>
    <row r="666" spans="1:14" x14ac:dyDescent="0.3">
      <c r="A666" s="1" t="s">
        <v>35</v>
      </c>
      <c r="B666" s="1" t="s">
        <v>14</v>
      </c>
      <c r="C666" s="2">
        <v>44083</v>
      </c>
      <c r="D666" s="1">
        <v>375.7</v>
      </c>
      <c r="E666" s="1">
        <v>370.8</v>
      </c>
      <c r="F666" s="1">
        <v>372.4</v>
      </c>
      <c r="G666" s="1">
        <v>361.9</v>
      </c>
      <c r="H666" s="1">
        <v>368</v>
      </c>
      <c r="I666" s="1">
        <v>367.6</v>
      </c>
      <c r="J666" s="1">
        <v>366.51</v>
      </c>
      <c r="K666" s="1">
        <v>25285243</v>
      </c>
      <c r="L666" s="1">
        <v>9267228378.1499996</v>
      </c>
      <c r="M666" s="1">
        <v>214029</v>
      </c>
      <c r="N666" s="3">
        <f>IF(ISERR(LN(Table1514[[#This Row],[Close Price]]/I665)),"-",LN(Table1514[[#This Row],[Close Price]]/I665))</f>
        <v>-2.1795562098391102E-2</v>
      </c>
    </row>
    <row r="667" spans="1:14" x14ac:dyDescent="0.3">
      <c r="A667" s="1" t="s">
        <v>35</v>
      </c>
      <c r="B667" s="1" t="s">
        <v>14</v>
      </c>
      <c r="C667" s="2">
        <v>44084</v>
      </c>
      <c r="D667" s="1">
        <v>367.6</v>
      </c>
      <c r="E667" s="1">
        <v>371.7</v>
      </c>
      <c r="F667" s="1">
        <v>375</v>
      </c>
      <c r="G667" s="1">
        <v>365.45</v>
      </c>
      <c r="H667" s="1">
        <v>371.5</v>
      </c>
      <c r="I667" s="1">
        <v>370.7</v>
      </c>
      <c r="J667" s="1">
        <v>370.91</v>
      </c>
      <c r="K667" s="1">
        <v>24852406</v>
      </c>
      <c r="L667" s="1">
        <v>9217926227.1499996</v>
      </c>
      <c r="M667" s="1">
        <v>192383</v>
      </c>
      <c r="N667" s="3">
        <f>IF(ISERR(LN(Table1514[[#This Row],[Close Price]]/I666)),"-",LN(Table1514[[#This Row],[Close Price]]/I666))</f>
        <v>8.3977196751544077E-3</v>
      </c>
    </row>
    <row r="668" spans="1:14" x14ac:dyDescent="0.3">
      <c r="A668" s="1" t="s">
        <v>35</v>
      </c>
      <c r="B668" s="1" t="s">
        <v>14</v>
      </c>
      <c r="C668" s="2">
        <v>44085</v>
      </c>
      <c r="D668" s="1">
        <v>370.7</v>
      </c>
      <c r="E668" s="1">
        <v>373</v>
      </c>
      <c r="F668" s="1">
        <v>373.65</v>
      </c>
      <c r="G668" s="1">
        <v>365.1</v>
      </c>
      <c r="H668" s="1">
        <v>370.35</v>
      </c>
      <c r="I668" s="1">
        <v>370.5</v>
      </c>
      <c r="J668" s="1">
        <v>369.18</v>
      </c>
      <c r="K668" s="1">
        <v>22678883</v>
      </c>
      <c r="L668" s="1">
        <v>8372655013.3000002</v>
      </c>
      <c r="M668" s="1">
        <v>209303</v>
      </c>
      <c r="N668" s="3">
        <f>IF(ISERR(LN(Table1514[[#This Row],[Close Price]]/I667)),"-",LN(Table1514[[#This Row],[Close Price]]/I667))</f>
        <v>-5.3966542054502517E-4</v>
      </c>
    </row>
    <row r="669" spans="1:14" x14ac:dyDescent="0.3">
      <c r="A669" s="1" t="s">
        <v>35</v>
      </c>
      <c r="B669" s="1" t="s">
        <v>14</v>
      </c>
      <c r="C669" s="2">
        <v>44088</v>
      </c>
      <c r="D669" s="1">
        <v>370.5</v>
      </c>
      <c r="E669" s="1">
        <v>373.5</v>
      </c>
      <c r="F669" s="1">
        <v>373.85</v>
      </c>
      <c r="G669" s="1">
        <v>359.35</v>
      </c>
      <c r="H669" s="1">
        <v>364.5</v>
      </c>
      <c r="I669" s="1">
        <v>363.7</v>
      </c>
      <c r="J669" s="1">
        <v>366.59</v>
      </c>
      <c r="K669" s="1">
        <v>27140811</v>
      </c>
      <c r="L669" s="1">
        <v>9949611150.2999992</v>
      </c>
      <c r="M669" s="1">
        <v>231347</v>
      </c>
      <c r="N669" s="3">
        <f>IF(ISERR(LN(Table1514[[#This Row],[Close Price]]/I668)),"-",LN(Table1514[[#This Row],[Close Price]]/I668))</f>
        <v>-1.8524092743198269E-2</v>
      </c>
    </row>
    <row r="670" spans="1:14" x14ac:dyDescent="0.3">
      <c r="A670" s="1" t="s">
        <v>35</v>
      </c>
      <c r="B670" s="1" t="s">
        <v>14</v>
      </c>
      <c r="C670" s="2">
        <v>44089</v>
      </c>
      <c r="D670" s="1">
        <v>363.7</v>
      </c>
      <c r="E670" s="1">
        <v>364.05</v>
      </c>
      <c r="F670" s="1">
        <v>372.25</v>
      </c>
      <c r="G670" s="1">
        <v>363.7</v>
      </c>
      <c r="H670" s="1">
        <v>371.7</v>
      </c>
      <c r="I670" s="1">
        <v>371.55</v>
      </c>
      <c r="J670" s="1">
        <v>369.26</v>
      </c>
      <c r="K670" s="1">
        <v>24968263</v>
      </c>
      <c r="L670" s="1">
        <v>9219855799.8999996</v>
      </c>
      <c r="M670" s="1">
        <v>243030</v>
      </c>
      <c r="N670" s="3">
        <f>IF(ISERR(LN(Table1514[[#This Row],[Close Price]]/I669)),"-",LN(Table1514[[#This Row],[Close Price]]/I669))</f>
        <v>2.135409261053502E-2</v>
      </c>
    </row>
    <row r="671" spans="1:14" x14ac:dyDescent="0.3">
      <c r="A671" s="1" t="s">
        <v>35</v>
      </c>
      <c r="B671" s="1" t="s">
        <v>14</v>
      </c>
      <c r="C671" s="2">
        <v>44090</v>
      </c>
      <c r="D671" s="1">
        <v>371.55</v>
      </c>
      <c r="E671" s="1">
        <v>371.35</v>
      </c>
      <c r="F671" s="1">
        <v>376.7</v>
      </c>
      <c r="G671" s="1">
        <v>365</v>
      </c>
      <c r="H671" s="1">
        <v>374.25</v>
      </c>
      <c r="I671" s="1">
        <v>374.7</v>
      </c>
      <c r="J671" s="1">
        <v>371.33</v>
      </c>
      <c r="K671" s="1">
        <v>22069463</v>
      </c>
      <c r="L671" s="1">
        <v>8195133281.0500002</v>
      </c>
      <c r="M671" s="1">
        <v>224943</v>
      </c>
      <c r="N671" s="3">
        <f>IF(ISERR(LN(Table1514[[#This Row],[Close Price]]/I670)),"-",LN(Table1514[[#This Row],[Close Price]]/I670))</f>
        <v>8.4422611961633958E-3</v>
      </c>
    </row>
    <row r="672" spans="1:14" x14ac:dyDescent="0.3">
      <c r="A672" s="1" t="s">
        <v>35</v>
      </c>
      <c r="B672" s="1" t="s">
        <v>14</v>
      </c>
      <c r="C672" s="2">
        <v>44091</v>
      </c>
      <c r="D672" s="1">
        <v>374.7</v>
      </c>
      <c r="E672" s="1">
        <v>370</v>
      </c>
      <c r="F672" s="1">
        <v>371.75</v>
      </c>
      <c r="G672" s="1">
        <v>367.4</v>
      </c>
      <c r="H672" s="1">
        <v>368.7</v>
      </c>
      <c r="I672" s="1">
        <v>369</v>
      </c>
      <c r="J672" s="1">
        <v>369.26</v>
      </c>
      <c r="K672" s="1">
        <v>24086056</v>
      </c>
      <c r="L672" s="1">
        <v>8893920852.3999996</v>
      </c>
      <c r="M672" s="1">
        <v>182837</v>
      </c>
      <c r="N672" s="3">
        <f>IF(ISERR(LN(Table1514[[#This Row],[Close Price]]/I671)),"-",LN(Table1514[[#This Row],[Close Price]]/I671))</f>
        <v>-1.5329061759114516E-2</v>
      </c>
    </row>
    <row r="673" spans="1:14" x14ac:dyDescent="0.3">
      <c r="A673" s="1" t="s">
        <v>35</v>
      </c>
      <c r="B673" s="1" t="s">
        <v>14</v>
      </c>
      <c r="C673" s="2">
        <v>44092</v>
      </c>
      <c r="D673" s="1">
        <v>369</v>
      </c>
      <c r="E673" s="1">
        <v>370</v>
      </c>
      <c r="F673" s="1">
        <v>374.65</v>
      </c>
      <c r="G673" s="1">
        <v>364.55</v>
      </c>
      <c r="H673" s="1">
        <v>368.85</v>
      </c>
      <c r="I673" s="1">
        <v>369.55</v>
      </c>
      <c r="J673" s="1">
        <v>369.94</v>
      </c>
      <c r="K673" s="1">
        <v>78166940</v>
      </c>
      <c r="L673" s="1">
        <v>28917300504.5</v>
      </c>
      <c r="M673" s="1">
        <v>218031</v>
      </c>
      <c r="N673" s="3">
        <f>IF(ISERR(LN(Table1514[[#This Row],[Close Price]]/I672)),"-",LN(Table1514[[#This Row],[Close Price]]/I672))</f>
        <v>1.4894051903686972E-3</v>
      </c>
    </row>
    <row r="674" spans="1:14" x14ac:dyDescent="0.3">
      <c r="A674" s="1" t="s">
        <v>35</v>
      </c>
      <c r="B674" s="1" t="s">
        <v>14</v>
      </c>
      <c r="C674" s="2">
        <v>44095</v>
      </c>
      <c r="D674" s="1">
        <v>369.55</v>
      </c>
      <c r="E674" s="1">
        <v>366.65</v>
      </c>
      <c r="F674" s="1">
        <v>367.4</v>
      </c>
      <c r="G674" s="1">
        <v>348.5</v>
      </c>
      <c r="H674" s="1">
        <v>350.7</v>
      </c>
      <c r="I674" s="1">
        <v>350.7</v>
      </c>
      <c r="J674" s="1">
        <v>358.11</v>
      </c>
      <c r="K674" s="1">
        <v>28933176</v>
      </c>
      <c r="L674" s="1">
        <v>10361222707.25</v>
      </c>
      <c r="M674" s="1">
        <v>260417</v>
      </c>
      <c r="N674" s="3">
        <f>IF(ISERR(LN(Table1514[[#This Row],[Close Price]]/I673)),"-",LN(Table1514[[#This Row],[Close Price]]/I673))</f>
        <v>-5.235489208476337E-2</v>
      </c>
    </row>
    <row r="675" spans="1:14" x14ac:dyDescent="0.3">
      <c r="A675" s="1" t="s">
        <v>35</v>
      </c>
      <c r="B675" s="1" t="s">
        <v>14</v>
      </c>
      <c r="C675" s="2">
        <v>44096</v>
      </c>
      <c r="D675" s="1">
        <v>350.7</v>
      </c>
      <c r="E675" s="1">
        <v>354</v>
      </c>
      <c r="F675" s="1">
        <v>356.15</v>
      </c>
      <c r="G675" s="1">
        <v>349.5</v>
      </c>
      <c r="H675" s="1">
        <v>354.65</v>
      </c>
      <c r="I675" s="1">
        <v>354.4</v>
      </c>
      <c r="J675" s="1">
        <v>352.58</v>
      </c>
      <c r="K675" s="1">
        <v>28593294</v>
      </c>
      <c r="L675" s="1">
        <v>10081468049.85</v>
      </c>
      <c r="M675" s="1">
        <v>237287</v>
      </c>
      <c r="N675" s="3">
        <f>IF(ISERR(LN(Table1514[[#This Row],[Close Price]]/I674)),"-",LN(Table1514[[#This Row],[Close Price]]/I674))</f>
        <v>1.0495061584793488E-2</v>
      </c>
    </row>
    <row r="676" spans="1:14" x14ac:dyDescent="0.3">
      <c r="A676" s="1" t="s">
        <v>35</v>
      </c>
      <c r="B676" s="1" t="s">
        <v>14</v>
      </c>
      <c r="C676" s="2">
        <v>44097</v>
      </c>
      <c r="D676" s="1">
        <v>354.4</v>
      </c>
      <c r="E676" s="1">
        <v>356.6</v>
      </c>
      <c r="F676" s="1">
        <v>357.1</v>
      </c>
      <c r="G676" s="1">
        <v>342.45</v>
      </c>
      <c r="H676" s="1">
        <v>353.5</v>
      </c>
      <c r="I676" s="1">
        <v>351.85</v>
      </c>
      <c r="J676" s="1">
        <v>350.5</v>
      </c>
      <c r="K676" s="1">
        <v>22740367</v>
      </c>
      <c r="L676" s="1">
        <v>7970539364.8500004</v>
      </c>
      <c r="M676" s="1">
        <v>212601</v>
      </c>
      <c r="N676" s="3">
        <f>IF(ISERR(LN(Table1514[[#This Row],[Close Price]]/I675)),"-",LN(Table1514[[#This Row],[Close Price]]/I675))</f>
        <v>-7.2212703183677767E-3</v>
      </c>
    </row>
    <row r="677" spans="1:14" x14ac:dyDescent="0.3">
      <c r="A677" s="1" t="s">
        <v>35</v>
      </c>
      <c r="B677" s="1" t="s">
        <v>14</v>
      </c>
      <c r="C677" s="2">
        <v>44098</v>
      </c>
      <c r="D677" s="1">
        <v>351.85</v>
      </c>
      <c r="E677" s="1">
        <v>344.95</v>
      </c>
      <c r="F677" s="1">
        <v>346.95</v>
      </c>
      <c r="G677" s="1">
        <v>333.75</v>
      </c>
      <c r="H677" s="1">
        <v>337.35</v>
      </c>
      <c r="I677" s="1">
        <v>335.7</v>
      </c>
      <c r="J677" s="1">
        <v>340.19</v>
      </c>
      <c r="K677" s="1">
        <v>25841151</v>
      </c>
      <c r="L677" s="1">
        <v>8791003588.8500004</v>
      </c>
      <c r="M677" s="1">
        <v>292572</v>
      </c>
      <c r="N677" s="3">
        <f>IF(ISERR(LN(Table1514[[#This Row],[Close Price]]/I676)),"-",LN(Table1514[[#This Row],[Close Price]]/I676))</f>
        <v>-4.6987044426568841E-2</v>
      </c>
    </row>
    <row r="678" spans="1:14" x14ac:dyDescent="0.3">
      <c r="A678" s="1" t="s">
        <v>35</v>
      </c>
      <c r="B678" s="1" t="s">
        <v>14</v>
      </c>
      <c r="C678" s="2">
        <v>44099</v>
      </c>
      <c r="D678" s="1">
        <v>335.7</v>
      </c>
      <c r="E678" s="1">
        <v>339.05</v>
      </c>
      <c r="F678" s="1">
        <v>350.5</v>
      </c>
      <c r="G678" s="1">
        <v>336.6</v>
      </c>
      <c r="H678" s="1">
        <v>347.5</v>
      </c>
      <c r="I678" s="1">
        <v>348.65</v>
      </c>
      <c r="J678" s="1">
        <v>343.58</v>
      </c>
      <c r="K678" s="1">
        <v>23231692</v>
      </c>
      <c r="L678" s="1">
        <v>7982054122.6000004</v>
      </c>
      <c r="M678" s="1">
        <v>209889</v>
      </c>
      <c r="N678" s="3">
        <f>IF(ISERR(LN(Table1514[[#This Row],[Close Price]]/I677)),"-",LN(Table1514[[#This Row],[Close Price]]/I677))</f>
        <v>3.7850649681030371E-2</v>
      </c>
    </row>
    <row r="679" spans="1:14" x14ac:dyDescent="0.3">
      <c r="A679" s="1" t="s">
        <v>35</v>
      </c>
      <c r="B679" s="1" t="s">
        <v>14</v>
      </c>
      <c r="C679" s="2">
        <v>44102</v>
      </c>
      <c r="D679" s="1">
        <v>348.65</v>
      </c>
      <c r="E679" s="1">
        <v>351.5</v>
      </c>
      <c r="F679" s="1">
        <v>363.95</v>
      </c>
      <c r="G679" s="1">
        <v>349.1</v>
      </c>
      <c r="H679" s="1">
        <v>363.05</v>
      </c>
      <c r="I679" s="1">
        <v>363</v>
      </c>
      <c r="J679" s="1">
        <v>358.81</v>
      </c>
      <c r="K679" s="1">
        <v>18496082</v>
      </c>
      <c r="L679" s="1">
        <v>6636486857.8999996</v>
      </c>
      <c r="M679" s="1">
        <v>157219</v>
      </c>
      <c r="N679" s="3">
        <f>IF(ISERR(LN(Table1514[[#This Row],[Close Price]]/I678)),"-",LN(Table1514[[#This Row],[Close Price]]/I678))</f>
        <v>4.0334280597831E-2</v>
      </c>
    </row>
    <row r="680" spans="1:14" x14ac:dyDescent="0.3">
      <c r="A680" s="1" t="s">
        <v>35</v>
      </c>
      <c r="B680" s="1" t="s">
        <v>14</v>
      </c>
      <c r="C680" s="2">
        <v>44103</v>
      </c>
      <c r="D680" s="1">
        <v>363</v>
      </c>
      <c r="E680" s="1">
        <v>363.75</v>
      </c>
      <c r="F680" s="1">
        <v>363.75</v>
      </c>
      <c r="G680" s="1">
        <v>354.25</v>
      </c>
      <c r="H680" s="1">
        <v>358.4</v>
      </c>
      <c r="I680" s="1">
        <v>357.05</v>
      </c>
      <c r="J680" s="1">
        <v>357.53</v>
      </c>
      <c r="K680" s="1">
        <v>17080960</v>
      </c>
      <c r="L680" s="1">
        <v>6106889634.25</v>
      </c>
      <c r="M680" s="1">
        <v>167456</v>
      </c>
      <c r="N680" s="3">
        <f>IF(ISERR(LN(Table1514[[#This Row],[Close Price]]/I679)),"-",LN(Table1514[[#This Row],[Close Price]]/I679))</f>
        <v>-1.6527006269731723E-2</v>
      </c>
    </row>
    <row r="681" spans="1:14" x14ac:dyDescent="0.3">
      <c r="A681" s="1" t="s">
        <v>35</v>
      </c>
      <c r="B681" s="1" t="s">
        <v>14</v>
      </c>
      <c r="C681" s="2">
        <v>44104</v>
      </c>
      <c r="D681" s="1">
        <v>357.05</v>
      </c>
      <c r="E681" s="1">
        <v>356.95</v>
      </c>
      <c r="F681" s="1">
        <v>357.5</v>
      </c>
      <c r="G681" s="1">
        <v>349.35</v>
      </c>
      <c r="H681" s="1">
        <v>353.5</v>
      </c>
      <c r="I681" s="1">
        <v>354.75</v>
      </c>
      <c r="J681" s="1">
        <v>353.03</v>
      </c>
      <c r="K681" s="1">
        <v>19565088</v>
      </c>
      <c r="L681" s="1">
        <v>6907130726.8500004</v>
      </c>
      <c r="M681" s="1">
        <v>166005</v>
      </c>
      <c r="N681" s="3">
        <f>IF(ISERR(LN(Table1514[[#This Row],[Close Price]]/I680)),"-",LN(Table1514[[#This Row],[Close Price]]/I680))</f>
        <v>-6.4625119549669551E-3</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C8404-62E6-404C-BAAB-BB0622AAA3D9}">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25565.75</v>
      </c>
      <c r="C2" s="1">
        <v>25588</v>
      </c>
      <c r="D2" s="1">
        <v>25271.55</v>
      </c>
      <c r="E2" s="1">
        <v>25318.1</v>
      </c>
      <c r="F2" s="1">
        <v>57576913</v>
      </c>
      <c r="G2" s="1">
        <v>2037.55</v>
      </c>
      <c r="H2" s="3" t="str">
        <f>IF(ISERR(LN(Table13615[[#This Row],[Close]]/E1)),"-",LN(Table13615[[#This Row],[Close]]/E1))</f>
        <v>-</v>
      </c>
    </row>
    <row r="3" spans="1:11" x14ac:dyDescent="0.3">
      <c r="A3" s="2">
        <v>43102</v>
      </c>
      <c r="B3" s="1">
        <v>25382.2</v>
      </c>
      <c r="C3" s="1">
        <v>25425.5</v>
      </c>
      <c r="D3" s="1">
        <v>25232.799999999999</v>
      </c>
      <c r="E3" s="1">
        <v>25338.25</v>
      </c>
      <c r="F3" s="1">
        <v>72033811</v>
      </c>
      <c r="G3" s="1">
        <v>2270.36</v>
      </c>
      <c r="H3" s="3">
        <f>IF(ISERR(LN(Table13615[[#This Row],[Close]]/E2)),"-",LN(Table13615[[#This Row],[Close]]/E2))</f>
        <v>7.9555676880638888E-4</v>
      </c>
      <c r="J3" s="5" t="s">
        <v>23</v>
      </c>
      <c r="K3" s="6">
        <f>_xlfn.COVARIANCE.P(Table1514[Return],Table13615[Return])</f>
        <v>4.011911103698655E-4</v>
      </c>
    </row>
    <row r="4" spans="1:11" x14ac:dyDescent="0.3">
      <c r="A4" s="2">
        <v>43103</v>
      </c>
      <c r="B4" s="1">
        <v>25425.75</v>
      </c>
      <c r="C4" s="1">
        <v>25454.9</v>
      </c>
      <c r="D4" s="1">
        <v>25300.9</v>
      </c>
      <c r="E4" s="1">
        <v>25318.6</v>
      </c>
      <c r="F4" s="1">
        <v>59730356</v>
      </c>
      <c r="G4" s="1">
        <v>1958.21</v>
      </c>
      <c r="H4" s="3">
        <f>IF(ISERR(LN(Table13615[[#This Row],[Close]]/E3)),"-",LN(Table13615[[#This Row],[Close]]/E3))</f>
        <v>-7.7580824648896391E-4</v>
      </c>
      <c r="J4" s="7" t="s">
        <v>24</v>
      </c>
      <c r="K4" s="8">
        <f>_xlfn.VAR.P(Table13615[Return])</f>
        <v>3.4143659959062994E-4</v>
      </c>
    </row>
    <row r="5" spans="1:11" ht="15" thickBot="1" x14ac:dyDescent="0.35">
      <c r="A5" s="2">
        <v>43104</v>
      </c>
      <c r="B5" s="1">
        <v>25367.65</v>
      </c>
      <c r="C5" s="1">
        <v>25490.35</v>
      </c>
      <c r="D5" s="1">
        <v>25310.3</v>
      </c>
      <c r="E5" s="1">
        <v>25462.6</v>
      </c>
      <c r="F5" s="1">
        <v>105995860</v>
      </c>
      <c r="G5" s="1">
        <v>2646.62</v>
      </c>
      <c r="H5" s="3">
        <f>IF(ISERR(LN(Table13615[[#This Row],[Close]]/E4)),"-",LN(Table13615[[#This Row],[Close]]/E4))</f>
        <v>5.6714054011272764E-3</v>
      </c>
      <c r="J5" s="9" t="s">
        <v>25</v>
      </c>
      <c r="K5" s="17">
        <f>K3/K4</f>
        <v>1.1750090964204747</v>
      </c>
    </row>
    <row r="6" spans="1:11" x14ac:dyDescent="0.3">
      <c r="A6" s="2">
        <v>43105</v>
      </c>
      <c r="B6" s="1">
        <v>25524.45</v>
      </c>
      <c r="C6" s="1">
        <v>25643.35</v>
      </c>
      <c r="D6" s="1">
        <v>25499.55</v>
      </c>
      <c r="E6" s="1">
        <v>25601.85</v>
      </c>
      <c r="F6" s="1">
        <v>123622612</v>
      </c>
      <c r="G6" s="1">
        <v>3188.08</v>
      </c>
      <c r="H6" s="3">
        <f>IF(ISERR(LN(Table13615[[#This Row],[Close]]/E5)),"-",LN(Table13615[[#This Row],[Close]]/E5))</f>
        <v>5.453905610136622E-3</v>
      </c>
    </row>
    <row r="7" spans="1:11" x14ac:dyDescent="0.3">
      <c r="A7" s="2">
        <v>43108</v>
      </c>
      <c r="B7" s="1">
        <v>25690.25</v>
      </c>
      <c r="C7" s="1">
        <v>25771.5</v>
      </c>
      <c r="D7" s="1">
        <v>25643.8</v>
      </c>
      <c r="E7" s="1">
        <v>25676.1</v>
      </c>
      <c r="F7" s="1">
        <v>127527935</v>
      </c>
      <c r="G7" s="1">
        <v>2727.53</v>
      </c>
      <c r="H7" s="3">
        <f>IF(ISERR(LN(Table13615[[#This Row],[Close]]/E6)),"-",LN(Table13615[[#This Row],[Close]]/E6))</f>
        <v>2.8959836301112752E-3</v>
      </c>
    </row>
    <row r="8" spans="1:11" x14ac:dyDescent="0.3">
      <c r="A8" s="2">
        <v>43109</v>
      </c>
      <c r="B8" s="1">
        <v>25727.95</v>
      </c>
      <c r="C8" s="1">
        <v>25803.8</v>
      </c>
      <c r="D8" s="1">
        <v>25617.25</v>
      </c>
      <c r="E8" s="1">
        <v>25703.8</v>
      </c>
      <c r="F8" s="1">
        <v>101820385</v>
      </c>
      <c r="G8" s="1">
        <v>2617.13</v>
      </c>
      <c r="H8" s="3">
        <f>IF(ISERR(LN(Table13615[[#This Row],[Close]]/E7)),"-",LN(Table13615[[#This Row],[Close]]/E7))</f>
        <v>1.0782427635587224E-3</v>
      </c>
    </row>
    <row r="9" spans="1:11" x14ac:dyDescent="0.3">
      <c r="A9" s="2">
        <v>43110</v>
      </c>
      <c r="B9" s="1">
        <v>25709.9</v>
      </c>
      <c r="C9" s="1">
        <v>25717.599999999999</v>
      </c>
      <c r="D9" s="1">
        <v>25527.5</v>
      </c>
      <c r="E9" s="1">
        <v>25617.3</v>
      </c>
      <c r="F9" s="1">
        <v>81094270</v>
      </c>
      <c r="G9" s="1">
        <v>2168.3200000000002</v>
      </c>
      <c r="H9" s="3">
        <f>IF(ISERR(LN(Table13615[[#This Row],[Close]]/E8)),"-",LN(Table13615[[#This Row],[Close]]/E8))</f>
        <v>-3.3709363949645048E-3</v>
      </c>
    </row>
    <row r="10" spans="1:11" x14ac:dyDescent="0.3">
      <c r="A10" s="2">
        <v>43111</v>
      </c>
      <c r="B10" s="1">
        <v>25628.2</v>
      </c>
      <c r="C10" s="1">
        <v>25694.65</v>
      </c>
      <c r="D10" s="1">
        <v>25532.25</v>
      </c>
      <c r="E10" s="1">
        <v>25660.9</v>
      </c>
      <c r="F10" s="1">
        <v>122695505</v>
      </c>
      <c r="G10" s="1">
        <v>2960.91</v>
      </c>
      <c r="H10" s="3">
        <f>IF(ISERR(LN(Table13615[[#This Row],[Close]]/E9)),"-",LN(Table13615[[#This Row],[Close]]/E9))</f>
        <v>1.7005281194293008E-3</v>
      </c>
    </row>
    <row r="11" spans="1:11" x14ac:dyDescent="0.3">
      <c r="A11" s="2">
        <v>43112</v>
      </c>
      <c r="B11" s="1">
        <v>25732.400000000001</v>
      </c>
      <c r="C11" s="1">
        <v>25775.15</v>
      </c>
      <c r="D11" s="1">
        <v>25557.599999999999</v>
      </c>
      <c r="E11" s="1">
        <v>25749.05</v>
      </c>
      <c r="F11" s="1">
        <v>110836433</v>
      </c>
      <c r="G11" s="1">
        <v>2926.84</v>
      </c>
      <c r="H11" s="3">
        <f>IF(ISERR(LN(Table13615[[#This Row],[Close]]/E10)),"-",LN(Table13615[[#This Row],[Close]]/E10))</f>
        <v>3.4293006076735952E-3</v>
      </c>
    </row>
    <row r="12" spans="1:11" x14ac:dyDescent="0.3">
      <c r="A12" s="2">
        <v>43115</v>
      </c>
      <c r="B12" s="1">
        <v>25858.15</v>
      </c>
      <c r="C12" s="1">
        <v>26091.8</v>
      </c>
      <c r="D12" s="1">
        <v>25842.95</v>
      </c>
      <c r="E12" s="1">
        <v>26069.200000000001</v>
      </c>
      <c r="F12" s="1">
        <v>192163936</v>
      </c>
      <c r="G12" s="1">
        <v>4226.08</v>
      </c>
      <c r="H12" s="3">
        <f>IF(ISERR(LN(Table13615[[#This Row],[Close]]/E11)),"-",LN(Table13615[[#This Row],[Close]]/E11))</f>
        <v>1.2356807636310948E-2</v>
      </c>
    </row>
    <row r="13" spans="1:11" x14ac:dyDescent="0.3">
      <c r="A13" s="2">
        <v>43116</v>
      </c>
      <c r="B13" s="1">
        <v>26129.15</v>
      </c>
      <c r="C13" s="1">
        <v>26136.400000000001</v>
      </c>
      <c r="D13" s="1">
        <v>25931.7</v>
      </c>
      <c r="E13" s="1">
        <v>25974.9</v>
      </c>
      <c r="F13" s="1">
        <v>169867241</v>
      </c>
      <c r="G13" s="1">
        <v>3770.65</v>
      </c>
      <c r="H13" s="3">
        <f>IF(ISERR(LN(Table13615[[#This Row],[Close]]/E12)),"-",LN(Table13615[[#This Row],[Close]]/E12))</f>
        <v>-3.6238537393515277E-3</v>
      </c>
    </row>
    <row r="14" spans="1:11" x14ac:dyDescent="0.3">
      <c r="A14" s="2">
        <v>43117</v>
      </c>
      <c r="B14" s="1">
        <v>25946.15</v>
      </c>
      <c r="C14" s="1">
        <v>26335.85</v>
      </c>
      <c r="D14" s="1">
        <v>25922.3</v>
      </c>
      <c r="E14" s="1">
        <v>26289.1</v>
      </c>
      <c r="F14" s="1">
        <v>172092208</v>
      </c>
      <c r="G14" s="1">
        <v>4554.66</v>
      </c>
      <c r="H14" s="3">
        <f>IF(ISERR(LN(Table13615[[#This Row],[Close]]/E13)),"-",LN(Table13615[[#This Row],[Close]]/E13))</f>
        <v>1.2023717484680453E-2</v>
      </c>
    </row>
    <row r="15" spans="1:11" x14ac:dyDescent="0.3">
      <c r="A15" s="2">
        <v>43118</v>
      </c>
      <c r="B15" s="1">
        <v>26762.25</v>
      </c>
      <c r="C15" s="1">
        <v>26887.65</v>
      </c>
      <c r="D15" s="1">
        <v>26423.75</v>
      </c>
      <c r="E15" s="1">
        <v>26537.4</v>
      </c>
      <c r="F15" s="1">
        <v>224021671</v>
      </c>
      <c r="G15" s="1">
        <v>7050.86</v>
      </c>
      <c r="H15" s="3">
        <f>IF(ISERR(LN(Table13615[[#This Row],[Close]]/E14)),"-",LN(Table13615[[#This Row],[Close]]/E14))</f>
        <v>9.4006541628711259E-3</v>
      </c>
    </row>
    <row r="16" spans="1:11" x14ac:dyDescent="0.3">
      <c r="A16" s="2">
        <v>43119</v>
      </c>
      <c r="B16" s="1">
        <v>26615.65</v>
      </c>
      <c r="C16" s="1">
        <v>26957.85</v>
      </c>
      <c r="D16" s="1">
        <v>26433.55</v>
      </c>
      <c r="E16" s="1">
        <v>26909.5</v>
      </c>
      <c r="F16" s="1">
        <v>134390957</v>
      </c>
      <c r="G16" s="1">
        <v>4160.2</v>
      </c>
      <c r="H16" s="3">
        <f>IF(ISERR(LN(Table13615[[#This Row],[Close]]/E15)),"-",LN(Table13615[[#This Row],[Close]]/E15))</f>
        <v>1.3924325343030827E-2</v>
      </c>
    </row>
    <row r="17" spans="1:8" x14ac:dyDescent="0.3">
      <c r="A17" s="2">
        <v>43122</v>
      </c>
      <c r="B17" s="1">
        <v>26940.5</v>
      </c>
      <c r="C17" s="1">
        <v>27074.9</v>
      </c>
      <c r="D17" s="1">
        <v>26841.200000000001</v>
      </c>
      <c r="E17" s="1">
        <v>27041.200000000001</v>
      </c>
      <c r="F17" s="1">
        <v>113869602</v>
      </c>
      <c r="G17" s="1">
        <v>4222.79</v>
      </c>
      <c r="H17" s="3">
        <f>IF(ISERR(LN(Table13615[[#This Row],[Close]]/E16)),"-",LN(Table13615[[#This Row],[Close]]/E16))</f>
        <v>4.8822447754502821E-3</v>
      </c>
    </row>
    <row r="18" spans="1:8" x14ac:dyDescent="0.3">
      <c r="A18" s="2">
        <v>43123</v>
      </c>
      <c r="B18" s="1">
        <v>27089.95</v>
      </c>
      <c r="C18" s="1">
        <v>27422.05</v>
      </c>
      <c r="D18" s="1">
        <v>27066.15</v>
      </c>
      <c r="E18" s="1">
        <v>27390.6</v>
      </c>
      <c r="F18" s="1">
        <v>169332288</v>
      </c>
      <c r="G18" s="1">
        <v>5229.45</v>
      </c>
      <c r="H18" s="3">
        <f>IF(ISERR(LN(Table13615[[#This Row],[Close]]/E17)),"-",LN(Table13615[[#This Row],[Close]]/E17))</f>
        <v>1.283825995181348E-2</v>
      </c>
    </row>
    <row r="19" spans="1:8" x14ac:dyDescent="0.3">
      <c r="A19" s="2">
        <v>43124</v>
      </c>
      <c r="B19" s="1">
        <v>27310.15</v>
      </c>
      <c r="C19" s="1">
        <v>27479.25</v>
      </c>
      <c r="D19" s="1">
        <v>27219.45</v>
      </c>
      <c r="E19" s="1">
        <v>27398.55</v>
      </c>
      <c r="F19" s="1">
        <v>174331160</v>
      </c>
      <c r="G19" s="1">
        <v>4734.1899999999996</v>
      </c>
      <c r="H19" s="3">
        <f>IF(ISERR(LN(Table13615[[#This Row],[Close]]/E18)),"-",LN(Table13615[[#This Row],[Close]]/E18))</f>
        <v>2.9020344560166971E-4</v>
      </c>
    </row>
    <row r="20" spans="1:8" x14ac:dyDescent="0.3">
      <c r="A20" s="2">
        <v>43125</v>
      </c>
      <c r="B20" s="1">
        <v>27414.1</v>
      </c>
      <c r="C20" s="1">
        <v>27522.85</v>
      </c>
      <c r="D20" s="1">
        <v>27151.75</v>
      </c>
      <c r="E20" s="1">
        <v>27445.65</v>
      </c>
      <c r="F20" s="1">
        <v>193342305</v>
      </c>
      <c r="G20" s="1">
        <v>6057.2</v>
      </c>
      <c r="H20" s="3">
        <f>IF(ISERR(LN(Table13615[[#This Row],[Close]]/E19)),"-",LN(Table13615[[#This Row],[Close]]/E19))</f>
        <v>1.7175931667979089E-3</v>
      </c>
    </row>
    <row r="21" spans="1:8" x14ac:dyDescent="0.3">
      <c r="A21" s="2">
        <v>43129</v>
      </c>
      <c r="B21" s="1">
        <v>27446.1</v>
      </c>
      <c r="C21" s="1">
        <v>27652.05</v>
      </c>
      <c r="D21" s="1">
        <v>27407.4</v>
      </c>
      <c r="E21" s="1">
        <v>27498.45</v>
      </c>
      <c r="F21" s="1">
        <v>114099251</v>
      </c>
      <c r="G21" s="1">
        <v>3779.23</v>
      </c>
      <c r="H21" s="3">
        <f>IF(ISERR(LN(Table13615[[#This Row],[Close]]/E20)),"-",LN(Table13615[[#This Row],[Close]]/E20))</f>
        <v>1.9219539951764401E-3</v>
      </c>
    </row>
    <row r="22" spans="1:8" x14ac:dyDescent="0.3">
      <c r="A22" s="2">
        <v>43130</v>
      </c>
      <c r="B22" s="1">
        <v>27466.85</v>
      </c>
      <c r="C22" s="1">
        <v>27470.25</v>
      </c>
      <c r="D22" s="1">
        <v>27242.05</v>
      </c>
      <c r="E22" s="1">
        <v>27269.05</v>
      </c>
      <c r="F22" s="1">
        <v>111009534</v>
      </c>
      <c r="G22" s="1">
        <v>3453.72</v>
      </c>
      <c r="H22" s="3">
        <f>IF(ISERR(LN(Table13615[[#This Row],[Close]]/E21)),"-",LN(Table13615[[#This Row],[Close]]/E21))</f>
        <v>-8.3772800140064722E-3</v>
      </c>
    </row>
    <row r="23" spans="1:8" x14ac:dyDescent="0.3">
      <c r="A23" s="2">
        <v>43131</v>
      </c>
      <c r="B23" s="1">
        <v>27136.25</v>
      </c>
      <c r="C23" s="1">
        <v>27455.75</v>
      </c>
      <c r="D23" s="1">
        <v>27116.95</v>
      </c>
      <c r="E23" s="1">
        <v>27379.45</v>
      </c>
      <c r="F23" s="1">
        <v>109507598</v>
      </c>
      <c r="G23" s="1">
        <v>3640.41</v>
      </c>
      <c r="H23" s="3">
        <f>IF(ISERR(LN(Table13615[[#This Row],[Close]]/E22)),"-",LN(Table13615[[#This Row],[Close]]/E22))</f>
        <v>4.0403725696543675E-3</v>
      </c>
    </row>
    <row r="24" spans="1:8" x14ac:dyDescent="0.3">
      <c r="A24" s="2">
        <v>43132</v>
      </c>
      <c r="B24" s="1">
        <v>27334.85</v>
      </c>
      <c r="C24" s="1">
        <v>27613.5</v>
      </c>
      <c r="D24" s="1">
        <v>27046.35</v>
      </c>
      <c r="E24" s="1">
        <v>27220.7</v>
      </c>
      <c r="F24" s="1">
        <v>131188028</v>
      </c>
      <c r="G24" s="1">
        <v>4790.53</v>
      </c>
      <c r="H24" s="3">
        <f>IF(ISERR(LN(Table13615[[#This Row],[Close]]/E23)),"-",LN(Table13615[[#This Row],[Close]]/E23))</f>
        <v>-5.8150187256498622E-3</v>
      </c>
    </row>
    <row r="25" spans="1:8" x14ac:dyDescent="0.3">
      <c r="A25" s="2">
        <v>43133</v>
      </c>
      <c r="B25" s="1">
        <v>27017.4</v>
      </c>
      <c r="C25" s="1">
        <v>27017.55</v>
      </c>
      <c r="D25" s="1">
        <v>26364.05</v>
      </c>
      <c r="E25" s="1">
        <v>26451.15</v>
      </c>
      <c r="F25" s="1">
        <v>147521488</v>
      </c>
      <c r="G25" s="1">
        <v>4330.16</v>
      </c>
      <c r="H25" s="3">
        <f>IF(ISERR(LN(Table13615[[#This Row],[Close]]/E24)),"-",LN(Table13615[[#This Row],[Close]]/E24))</f>
        <v>-2.8678077657644682E-2</v>
      </c>
    </row>
    <row r="26" spans="1:8" x14ac:dyDescent="0.3">
      <c r="A26" s="2">
        <v>43136</v>
      </c>
      <c r="B26" s="1">
        <v>25968.15</v>
      </c>
      <c r="C26" s="1">
        <v>26215.1</v>
      </c>
      <c r="D26" s="1">
        <v>25917.55</v>
      </c>
      <c r="E26" s="1">
        <v>26098.75</v>
      </c>
      <c r="F26" s="1">
        <v>122729724</v>
      </c>
      <c r="G26" s="1">
        <v>3842.46</v>
      </c>
      <c r="H26" s="3">
        <f>IF(ISERR(LN(Table13615[[#This Row],[Close]]/E25)),"-",LN(Table13615[[#This Row],[Close]]/E25))</f>
        <v>-1.34122151585775E-2</v>
      </c>
    </row>
    <row r="27" spans="1:8" x14ac:dyDescent="0.3">
      <c r="A27" s="2">
        <v>43137</v>
      </c>
      <c r="B27" s="1">
        <v>25140.1</v>
      </c>
      <c r="C27" s="1">
        <v>26140.6</v>
      </c>
      <c r="D27" s="1">
        <v>25023.85</v>
      </c>
      <c r="E27" s="1">
        <v>25811.3</v>
      </c>
      <c r="F27" s="1">
        <v>153713739</v>
      </c>
      <c r="G27" s="1">
        <v>4777.3100000000004</v>
      </c>
      <c r="H27" s="3">
        <f>IF(ISERR(LN(Table13615[[#This Row],[Close]]/E26)),"-",LN(Table13615[[#This Row],[Close]]/E26))</f>
        <v>-1.1075039924964926E-2</v>
      </c>
    </row>
    <row r="28" spans="1:8" x14ac:dyDescent="0.3">
      <c r="A28" s="2">
        <v>43138</v>
      </c>
      <c r="B28" s="1">
        <v>26065.4</v>
      </c>
      <c r="C28" s="1">
        <v>26078.400000000001</v>
      </c>
      <c r="D28" s="1">
        <v>25558.05</v>
      </c>
      <c r="E28" s="1">
        <v>25670</v>
      </c>
      <c r="F28" s="1">
        <v>121038215</v>
      </c>
      <c r="G28" s="1">
        <v>3663.61</v>
      </c>
      <c r="H28" s="3">
        <f>IF(ISERR(LN(Table13615[[#This Row],[Close]]/E27)),"-",LN(Table13615[[#This Row],[Close]]/E27))</f>
        <v>-5.4893856534343434E-3</v>
      </c>
    </row>
    <row r="29" spans="1:8" x14ac:dyDescent="0.3">
      <c r="A29" s="2">
        <v>43139</v>
      </c>
      <c r="B29" s="1">
        <v>25759.85</v>
      </c>
      <c r="C29" s="1">
        <v>26126.400000000001</v>
      </c>
      <c r="D29" s="1">
        <v>25637.4</v>
      </c>
      <c r="E29" s="1">
        <v>25920.65</v>
      </c>
      <c r="F29" s="1">
        <v>91011548</v>
      </c>
      <c r="G29" s="1">
        <v>2686.18</v>
      </c>
      <c r="H29" s="3">
        <f>IF(ISERR(LN(Table13615[[#This Row],[Close]]/E28)),"-",LN(Table13615[[#This Row],[Close]]/E28))</f>
        <v>9.7169534470920738E-3</v>
      </c>
    </row>
    <row r="30" spans="1:8" x14ac:dyDescent="0.3">
      <c r="A30" s="2">
        <v>43140</v>
      </c>
      <c r="B30" s="1">
        <v>25466.3</v>
      </c>
      <c r="C30" s="1">
        <v>25598.3</v>
      </c>
      <c r="D30" s="1">
        <v>25371</v>
      </c>
      <c r="E30" s="1">
        <v>25463.65</v>
      </c>
      <c r="F30" s="1">
        <v>75985052</v>
      </c>
      <c r="G30" s="1">
        <v>2520.27</v>
      </c>
      <c r="H30" s="3">
        <f>IF(ISERR(LN(Table13615[[#This Row],[Close]]/E29)),"-",LN(Table13615[[#This Row],[Close]]/E29))</f>
        <v>-1.7788003339564668E-2</v>
      </c>
    </row>
    <row r="31" spans="1:8" x14ac:dyDescent="0.3">
      <c r="A31" s="2">
        <v>43143</v>
      </c>
      <c r="B31" s="1">
        <v>25530.1</v>
      </c>
      <c r="C31" s="1">
        <v>25757.85</v>
      </c>
      <c r="D31" s="1">
        <v>25485.4</v>
      </c>
      <c r="E31" s="1">
        <v>25701.599999999999</v>
      </c>
      <c r="F31" s="1">
        <v>161180184</v>
      </c>
      <c r="G31" s="1">
        <v>4127.51</v>
      </c>
      <c r="H31" s="3">
        <f>IF(ISERR(LN(Table13615[[#This Row],[Close]]/E30)),"-",LN(Table13615[[#This Row],[Close]]/E30))</f>
        <v>9.3013017820613754E-3</v>
      </c>
    </row>
    <row r="32" spans="1:8" x14ac:dyDescent="0.3">
      <c r="A32" s="2">
        <v>43145</v>
      </c>
      <c r="B32" s="1">
        <v>25810.25</v>
      </c>
      <c r="C32" s="1">
        <v>25810.25</v>
      </c>
      <c r="D32" s="1">
        <v>25212.35</v>
      </c>
      <c r="E32" s="1">
        <v>25341.25</v>
      </c>
      <c r="F32" s="1">
        <v>197286979</v>
      </c>
      <c r="G32" s="1">
        <v>4757.09</v>
      </c>
      <c r="H32" s="3">
        <f>IF(ISERR(LN(Table13615[[#This Row],[Close]]/E31)),"-",LN(Table13615[[#This Row],[Close]]/E31))</f>
        <v>-1.4119743972371375E-2</v>
      </c>
    </row>
    <row r="33" spans="1:8" x14ac:dyDescent="0.3">
      <c r="A33" s="2">
        <v>43146</v>
      </c>
      <c r="B33" s="1">
        <v>25360.9</v>
      </c>
      <c r="C33" s="1">
        <v>25615.15</v>
      </c>
      <c r="D33" s="1">
        <v>25295.15</v>
      </c>
      <c r="E33" s="1">
        <v>25424.35</v>
      </c>
      <c r="F33" s="1">
        <v>291475391</v>
      </c>
      <c r="G33" s="1">
        <v>6015.58</v>
      </c>
      <c r="H33" s="3">
        <f>IF(ISERR(LN(Table13615[[#This Row],[Close]]/E32)),"-",LN(Table13615[[#This Row],[Close]]/E32))</f>
        <v>3.2738734191596858E-3</v>
      </c>
    </row>
    <row r="34" spans="1:8" x14ac:dyDescent="0.3">
      <c r="A34" s="2">
        <v>43147</v>
      </c>
      <c r="B34" s="1">
        <v>25511.95</v>
      </c>
      <c r="C34" s="1">
        <v>25601</v>
      </c>
      <c r="D34" s="1">
        <v>25100.9</v>
      </c>
      <c r="E34" s="1">
        <v>25163.9</v>
      </c>
      <c r="F34" s="1">
        <v>278142760</v>
      </c>
      <c r="G34" s="1">
        <v>5275.87</v>
      </c>
      <c r="H34" s="3">
        <f>IF(ISERR(LN(Table13615[[#This Row],[Close]]/E33)),"-",LN(Table13615[[#This Row],[Close]]/E33))</f>
        <v>-1.0296948450551664E-2</v>
      </c>
    </row>
    <row r="35" spans="1:8" x14ac:dyDescent="0.3">
      <c r="A35" s="2">
        <v>43150</v>
      </c>
      <c r="B35" s="1">
        <v>25324.6</v>
      </c>
      <c r="C35" s="1">
        <v>25326.05</v>
      </c>
      <c r="D35" s="1">
        <v>24824.55</v>
      </c>
      <c r="E35" s="1">
        <v>25058.55</v>
      </c>
      <c r="F35" s="1">
        <v>273464127</v>
      </c>
      <c r="G35" s="1">
        <v>5217.2700000000004</v>
      </c>
      <c r="H35" s="3">
        <f>IF(ISERR(LN(Table13615[[#This Row],[Close]]/E34)),"-",LN(Table13615[[#This Row],[Close]]/E34))</f>
        <v>-4.1953411082525163E-3</v>
      </c>
    </row>
    <row r="36" spans="1:8" x14ac:dyDescent="0.3">
      <c r="A36" s="2">
        <v>43151</v>
      </c>
      <c r="B36" s="1">
        <v>25105.55</v>
      </c>
      <c r="C36" s="1">
        <v>25158.1</v>
      </c>
      <c r="D36" s="1">
        <v>24829</v>
      </c>
      <c r="E36" s="1">
        <v>24874.400000000001</v>
      </c>
      <c r="F36" s="1">
        <v>258222746</v>
      </c>
      <c r="G36" s="1">
        <v>4721.8900000000003</v>
      </c>
      <c r="H36" s="3">
        <f>IF(ISERR(LN(Table13615[[#This Row],[Close]]/E35)),"-",LN(Table13615[[#This Row],[Close]]/E35))</f>
        <v>-7.3759245098871488E-3</v>
      </c>
    </row>
    <row r="37" spans="1:8" x14ac:dyDescent="0.3">
      <c r="A37" s="2">
        <v>43152</v>
      </c>
      <c r="B37" s="1">
        <v>24996.6</v>
      </c>
      <c r="C37" s="1">
        <v>24999.7</v>
      </c>
      <c r="D37" s="1">
        <v>24796.35</v>
      </c>
      <c r="E37" s="1">
        <v>24936.7</v>
      </c>
      <c r="F37" s="1">
        <v>152405865</v>
      </c>
      <c r="G37" s="1">
        <v>3527.6</v>
      </c>
      <c r="H37" s="3">
        <f>IF(ISERR(LN(Table13615[[#This Row],[Close]]/E36)),"-",LN(Table13615[[#This Row],[Close]]/E36))</f>
        <v>2.5014517842654109E-3</v>
      </c>
    </row>
    <row r="38" spans="1:8" x14ac:dyDescent="0.3">
      <c r="A38" s="2">
        <v>43153</v>
      </c>
      <c r="B38" s="1">
        <v>24812.7</v>
      </c>
      <c r="C38" s="1">
        <v>24987.05</v>
      </c>
      <c r="D38" s="1">
        <v>24781.7</v>
      </c>
      <c r="E38" s="1">
        <v>24955.200000000001</v>
      </c>
      <c r="F38" s="1">
        <v>167442673</v>
      </c>
      <c r="G38" s="1">
        <v>4865.92</v>
      </c>
      <c r="H38" s="3">
        <f>IF(ISERR(LN(Table13615[[#This Row],[Close]]/E37)),"-",LN(Table13615[[#This Row],[Close]]/E37))</f>
        <v>7.4160338042372558E-4</v>
      </c>
    </row>
    <row r="39" spans="1:8" x14ac:dyDescent="0.3">
      <c r="A39" s="2">
        <v>43154</v>
      </c>
      <c r="B39" s="1">
        <v>25002.25</v>
      </c>
      <c r="C39" s="1">
        <v>25345.15</v>
      </c>
      <c r="D39" s="1">
        <v>24962.85</v>
      </c>
      <c r="E39" s="1">
        <v>25302.5</v>
      </c>
      <c r="F39" s="1">
        <v>127862871</v>
      </c>
      <c r="G39" s="1">
        <v>2800.1</v>
      </c>
      <c r="H39" s="3">
        <f>IF(ISERR(LN(Table13615[[#This Row],[Close]]/E38)),"-",LN(Table13615[[#This Row],[Close]]/E38))</f>
        <v>1.3820987765495155E-2</v>
      </c>
    </row>
    <row r="40" spans="1:8" x14ac:dyDescent="0.3">
      <c r="A40" s="2">
        <v>43157</v>
      </c>
      <c r="B40" s="1">
        <v>25452</v>
      </c>
      <c r="C40" s="1">
        <v>25722.15</v>
      </c>
      <c r="D40" s="1">
        <v>25381.200000000001</v>
      </c>
      <c r="E40" s="1">
        <v>25687.9</v>
      </c>
      <c r="F40" s="1">
        <v>110903837</v>
      </c>
      <c r="G40" s="1">
        <v>2678.89</v>
      </c>
      <c r="H40" s="3">
        <f>IF(ISERR(LN(Table13615[[#This Row],[Close]]/E39)),"-",LN(Table13615[[#This Row],[Close]]/E39))</f>
        <v>1.5116858830451102E-2</v>
      </c>
    </row>
    <row r="41" spans="1:8" x14ac:dyDescent="0.3">
      <c r="A41" s="2">
        <v>43158</v>
      </c>
      <c r="B41" s="1">
        <v>25684.6</v>
      </c>
      <c r="C41" s="1">
        <v>25723.55</v>
      </c>
      <c r="D41" s="1">
        <v>25356.400000000001</v>
      </c>
      <c r="E41" s="1">
        <v>25383.599999999999</v>
      </c>
      <c r="F41" s="1">
        <v>289806608</v>
      </c>
      <c r="G41" s="1">
        <v>4594.3100000000004</v>
      </c>
      <c r="H41" s="3">
        <f>IF(ISERR(LN(Table13615[[#This Row],[Close]]/E40)),"-",LN(Table13615[[#This Row],[Close]]/E40))</f>
        <v>-1.1916767712402474E-2</v>
      </c>
    </row>
    <row r="42" spans="1:8" x14ac:dyDescent="0.3">
      <c r="A42" s="2">
        <v>43159</v>
      </c>
      <c r="B42" s="1">
        <v>25116.25</v>
      </c>
      <c r="C42" s="1">
        <v>25192.95</v>
      </c>
      <c r="D42" s="1">
        <v>24942</v>
      </c>
      <c r="E42" s="1">
        <v>25107.4</v>
      </c>
      <c r="F42" s="1">
        <v>311474002</v>
      </c>
      <c r="G42" s="1">
        <v>5010.1400000000003</v>
      </c>
      <c r="H42" s="3">
        <f>IF(ISERR(LN(Table13615[[#This Row],[Close]]/E41)),"-",LN(Table13615[[#This Row],[Close]]/E41))</f>
        <v>-1.0940672795185756E-2</v>
      </c>
    </row>
    <row r="43" spans="1:8" x14ac:dyDescent="0.3">
      <c r="A43" s="2">
        <v>43160</v>
      </c>
      <c r="B43" s="1">
        <v>25022.35</v>
      </c>
      <c r="C43" s="1">
        <v>25226.05</v>
      </c>
      <c r="D43" s="1">
        <v>24854.400000000001</v>
      </c>
      <c r="E43" s="1">
        <v>24902.55</v>
      </c>
      <c r="F43" s="1">
        <v>214529321</v>
      </c>
      <c r="G43" s="1">
        <v>4160.8599999999997</v>
      </c>
      <c r="H43" s="3">
        <f>IF(ISERR(LN(Table13615[[#This Row],[Close]]/E42)),"-",LN(Table13615[[#This Row],[Close]]/E42))</f>
        <v>-8.192415538074975E-3</v>
      </c>
    </row>
    <row r="44" spans="1:8" x14ac:dyDescent="0.3">
      <c r="A44" s="2">
        <v>43164</v>
      </c>
      <c r="B44" s="1">
        <v>24831.35</v>
      </c>
      <c r="C44" s="1">
        <v>24873.05</v>
      </c>
      <c r="D44" s="1">
        <v>24682</v>
      </c>
      <c r="E44" s="1">
        <v>24818.7</v>
      </c>
      <c r="F44" s="1">
        <v>138679764</v>
      </c>
      <c r="G44" s="1">
        <v>3083.52</v>
      </c>
      <c r="H44" s="3">
        <f>IF(ISERR(LN(Table13615[[#This Row],[Close]]/E43)),"-",LN(Table13615[[#This Row],[Close]]/E43))</f>
        <v>-3.3728065762045961E-3</v>
      </c>
    </row>
    <row r="45" spans="1:8" x14ac:dyDescent="0.3">
      <c r="A45" s="2">
        <v>43165</v>
      </c>
      <c r="B45" s="1">
        <v>24964.1</v>
      </c>
      <c r="C45" s="1">
        <v>25040.25</v>
      </c>
      <c r="D45" s="1">
        <v>24362.05</v>
      </c>
      <c r="E45" s="1">
        <v>24448.45</v>
      </c>
      <c r="F45" s="1">
        <v>135108832</v>
      </c>
      <c r="G45" s="1">
        <v>3586.37</v>
      </c>
      <c r="H45" s="3">
        <f>IF(ISERR(LN(Table13615[[#This Row],[Close]]/E44)),"-",LN(Table13615[[#This Row],[Close]]/E44))</f>
        <v>-1.5030582061175917E-2</v>
      </c>
    </row>
    <row r="46" spans="1:8" x14ac:dyDescent="0.3">
      <c r="A46" s="2">
        <v>43166</v>
      </c>
      <c r="B46" s="1">
        <v>24333.85</v>
      </c>
      <c r="C46" s="1">
        <v>24373.4</v>
      </c>
      <c r="D46" s="1">
        <v>24096.75</v>
      </c>
      <c r="E46" s="1">
        <v>24134.1</v>
      </c>
      <c r="F46" s="1">
        <v>187523331</v>
      </c>
      <c r="G46" s="1">
        <v>4460.3599999999997</v>
      </c>
      <c r="H46" s="3">
        <f>IF(ISERR(LN(Table13615[[#This Row],[Close]]/E45)),"-",LN(Table13615[[#This Row],[Close]]/E45))</f>
        <v>-1.294104105355544E-2</v>
      </c>
    </row>
    <row r="47" spans="1:8" x14ac:dyDescent="0.3">
      <c r="A47" s="2">
        <v>43167</v>
      </c>
      <c r="B47" s="1">
        <v>24273.9</v>
      </c>
      <c r="C47" s="1">
        <v>24534.5</v>
      </c>
      <c r="D47" s="1">
        <v>24048.55</v>
      </c>
      <c r="E47" s="1">
        <v>24477.65</v>
      </c>
      <c r="F47" s="1">
        <v>169549517</v>
      </c>
      <c r="G47" s="1">
        <v>4215.95</v>
      </c>
      <c r="H47" s="3">
        <f>IF(ISERR(LN(Table13615[[#This Row],[Close]]/E46)),"-",LN(Table13615[[#This Row],[Close]]/E46))</f>
        <v>1.4134678129346743E-2</v>
      </c>
    </row>
    <row r="48" spans="1:8" x14ac:dyDescent="0.3">
      <c r="A48" s="2">
        <v>43168</v>
      </c>
      <c r="B48" s="1">
        <v>24556.95</v>
      </c>
      <c r="C48" s="1">
        <v>24564.75</v>
      </c>
      <c r="D48" s="1">
        <v>24259.7</v>
      </c>
      <c r="E48" s="1">
        <v>24296.45</v>
      </c>
      <c r="F48" s="1" t="s">
        <v>22</v>
      </c>
      <c r="G48" s="1" t="s">
        <v>22</v>
      </c>
      <c r="H48" s="3">
        <f>IF(ISERR(LN(Table13615[[#This Row],[Close]]/E47)),"-",LN(Table13615[[#This Row],[Close]]/E47))</f>
        <v>-7.4302071648563277E-3</v>
      </c>
    </row>
    <row r="49" spans="1:8" x14ac:dyDescent="0.3">
      <c r="A49" s="2">
        <v>43171</v>
      </c>
      <c r="B49" s="1">
        <v>24443.599999999999</v>
      </c>
      <c r="C49" s="1">
        <v>24716.05</v>
      </c>
      <c r="D49" s="1">
        <v>24358.5</v>
      </c>
      <c r="E49" s="1">
        <v>24664.2</v>
      </c>
      <c r="F49" s="1">
        <v>165215227</v>
      </c>
      <c r="G49" s="1">
        <v>3391.7</v>
      </c>
      <c r="H49" s="3">
        <f>IF(ISERR(LN(Table13615[[#This Row],[Close]]/E48)),"-",LN(Table13615[[#This Row],[Close]]/E48))</f>
        <v>1.5022550396465044E-2</v>
      </c>
    </row>
    <row r="50" spans="1:8" x14ac:dyDescent="0.3">
      <c r="A50" s="2">
        <v>43172</v>
      </c>
      <c r="B50" s="1">
        <v>24624.6</v>
      </c>
      <c r="C50" s="1">
        <v>25009.65</v>
      </c>
      <c r="D50" s="1">
        <v>24597.55</v>
      </c>
      <c r="E50" s="1">
        <v>24738.65</v>
      </c>
      <c r="F50" s="1">
        <v>235984528</v>
      </c>
      <c r="G50" s="1">
        <v>4796.93</v>
      </c>
      <c r="H50" s="3">
        <f>IF(ISERR(LN(Table13615[[#This Row],[Close]]/E49)),"-",LN(Table13615[[#This Row],[Close]]/E49))</f>
        <v>3.0139984377339211E-3</v>
      </c>
    </row>
    <row r="51" spans="1:8" x14ac:dyDescent="0.3">
      <c r="A51" s="2">
        <v>43173</v>
      </c>
      <c r="B51" s="1">
        <v>24629.65</v>
      </c>
      <c r="C51" s="1">
        <v>24894.3</v>
      </c>
      <c r="D51" s="1">
        <v>24487</v>
      </c>
      <c r="E51" s="1">
        <v>24851.65</v>
      </c>
      <c r="F51" s="1">
        <v>209048209</v>
      </c>
      <c r="G51" s="1">
        <v>3970.26</v>
      </c>
      <c r="H51" s="3">
        <f>IF(ISERR(LN(Table13615[[#This Row],[Close]]/E50)),"-",LN(Table13615[[#This Row],[Close]]/E50))</f>
        <v>4.5573507552437963E-3</v>
      </c>
    </row>
    <row r="52" spans="1:8" x14ac:dyDescent="0.3">
      <c r="A52" s="2">
        <v>43174</v>
      </c>
      <c r="B52" s="1">
        <v>24854.3</v>
      </c>
      <c r="C52" s="1">
        <v>24939.85</v>
      </c>
      <c r="D52" s="1">
        <v>24732</v>
      </c>
      <c r="E52" s="1">
        <v>24791.85</v>
      </c>
      <c r="F52" s="1">
        <v>130382242</v>
      </c>
      <c r="G52" s="1">
        <v>2965.53</v>
      </c>
      <c r="H52" s="3">
        <f>IF(ISERR(LN(Table13615[[#This Row],[Close]]/E51)),"-",LN(Table13615[[#This Row],[Close]]/E51))</f>
        <v>-2.4091786003795526E-3</v>
      </c>
    </row>
    <row r="53" spans="1:8" x14ac:dyDescent="0.3">
      <c r="A53" s="2">
        <v>43175</v>
      </c>
      <c r="B53" s="1">
        <v>24753.65</v>
      </c>
      <c r="C53" s="1">
        <v>24785.35</v>
      </c>
      <c r="D53" s="1">
        <v>24439.15</v>
      </c>
      <c r="E53" s="1">
        <v>24489.55</v>
      </c>
      <c r="F53" s="1">
        <v>189684825</v>
      </c>
      <c r="G53" s="1">
        <v>4972.47</v>
      </c>
      <c r="H53" s="3">
        <f>IF(ISERR(LN(Table13615[[#This Row],[Close]]/E52)),"-",LN(Table13615[[#This Row],[Close]]/E52))</f>
        <v>-1.2268474179944215E-2</v>
      </c>
    </row>
    <row r="54" spans="1:8" x14ac:dyDescent="0.3">
      <c r="A54" s="2">
        <v>43178</v>
      </c>
      <c r="B54" s="1">
        <v>24530.15</v>
      </c>
      <c r="C54" s="1">
        <v>24588.05</v>
      </c>
      <c r="D54" s="1">
        <v>24186.95</v>
      </c>
      <c r="E54" s="1">
        <v>24245.1</v>
      </c>
      <c r="F54" s="1">
        <v>147614260</v>
      </c>
      <c r="G54" s="1">
        <v>3469.57</v>
      </c>
      <c r="H54" s="3">
        <f>IF(ISERR(LN(Table13615[[#This Row],[Close]]/E53)),"-",LN(Table13615[[#This Row],[Close]]/E53))</f>
        <v>-1.0031960837805678E-2</v>
      </c>
    </row>
    <row r="55" spans="1:8" x14ac:dyDescent="0.3">
      <c r="A55" s="2">
        <v>43179</v>
      </c>
      <c r="B55" s="1">
        <v>24133.95</v>
      </c>
      <c r="C55" s="1">
        <v>24355.65</v>
      </c>
      <c r="D55" s="1">
        <v>24082.95</v>
      </c>
      <c r="E55" s="1">
        <v>24168.2</v>
      </c>
      <c r="F55" s="1">
        <v>127991875</v>
      </c>
      <c r="G55" s="1">
        <v>2880.1</v>
      </c>
      <c r="H55" s="3">
        <f>IF(ISERR(LN(Table13615[[#This Row],[Close]]/E54)),"-",LN(Table13615[[#This Row],[Close]]/E54))</f>
        <v>-3.1768156549500546E-3</v>
      </c>
    </row>
    <row r="56" spans="1:8" x14ac:dyDescent="0.3">
      <c r="A56" s="2">
        <v>43180</v>
      </c>
      <c r="B56" s="1">
        <v>24331.3</v>
      </c>
      <c r="C56" s="1">
        <v>24459.75</v>
      </c>
      <c r="D56" s="1">
        <v>24208.65</v>
      </c>
      <c r="E56" s="1">
        <v>24255.599999999999</v>
      </c>
      <c r="F56" s="1" t="s">
        <v>22</v>
      </c>
      <c r="G56" s="1" t="s">
        <v>22</v>
      </c>
      <c r="H56" s="3">
        <f>IF(ISERR(LN(Table13615[[#This Row],[Close]]/E55)),"-",LN(Table13615[[#This Row],[Close]]/E55))</f>
        <v>3.6097991031906218E-3</v>
      </c>
    </row>
    <row r="57" spans="1:8" x14ac:dyDescent="0.3">
      <c r="A57" s="2">
        <v>43181</v>
      </c>
      <c r="B57" s="1">
        <v>24252.95</v>
      </c>
      <c r="C57" s="1">
        <v>24314.400000000001</v>
      </c>
      <c r="D57" s="1">
        <v>24094.85</v>
      </c>
      <c r="E57" s="1">
        <v>24141.5</v>
      </c>
      <c r="F57" s="1">
        <v>131439602</v>
      </c>
      <c r="G57" s="1">
        <v>3671.41</v>
      </c>
      <c r="H57" s="3">
        <f>IF(ISERR(LN(Table13615[[#This Row],[Close]]/E56)),"-",LN(Table13615[[#This Row],[Close]]/E56))</f>
        <v>-4.7151672888175863E-3</v>
      </c>
    </row>
    <row r="58" spans="1:8" x14ac:dyDescent="0.3">
      <c r="A58" s="2">
        <v>43182</v>
      </c>
      <c r="B58" s="1">
        <v>23785.65</v>
      </c>
      <c r="C58" s="1">
        <v>23796.3</v>
      </c>
      <c r="D58" s="1">
        <v>23605.599999999999</v>
      </c>
      <c r="E58" s="1">
        <v>23670.400000000001</v>
      </c>
      <c r="F58" s="1">
        <v>180649286</v>
      </c>
      <c r="G58" s="1">
        <v>5169.0600000000004</v>
      </c>
      <c r="H58" s="3">
        <f>IF(ISERR(LN(Table13615[[#This Row],[Close]]/E57)),"-",LN(Table13615[[#This Row],[Close]]/E57))</f>
        <v>-1.9707028858586259E-2</v>
      </c>
    </row>
    <row r="59" spans="1:8" x14ac:dyDescent="0.3">
      <c r="A59" s="2">
        <v>43185</v>
      </c>
      <c r="B59" s="1">
        <v>23674.9</v>
      </c>
      <c r="C59" s="1">
        <v>24290.65</v>
      </c>
      <c r="D59" s="1">
        <v>23657.05</v>
      </c>
      <c r="E59" s="1">
        <v>24244.35</v>
      </c>
      <c r="F59" s="1">
        <v>193627423</v>
      </c>
      <c r="G59" s="1">
        <v>5403.07</v>
      </c>
      <c r="H59" s="3">
        <f>IF(ISERR(LN(Table13615[[#This Row],[Close]]/E58)),"-",LN(Table13615[[#This Row],[Close]]/E58))</f>
        <v>2.3958278135044427E-2</v>
      </c>
    </row>
    <row r="60" spans="1:8" x14ac:dyDescent="0.3">
      <c r="A60" s="2">
        <v>43186</v>
      </c>
      <c r="B60" s="1">
        <v>24396.400000000001</v>
      </c>
      <c r="C60" s="1">
        <v>24496.95</v>
      </c>
      <c r="D60" s="1">
        <v>24266.400000000001</v>
      </c>
      <c r="E60" s="1">
        <v>24434.15</v>
      </c>
      <c r="F60" s="1">
        <v>178620655</v>
      </c>
      <c r="G60" s="1">
        <v>4150.3</v>
      </c>
      <c r="H60" s="3">
        <f>IF(ISERR(LN(Table13615[[#This Row],[Close]]/E59)),"-",LN(Table13615[[#This Row],[Close]]/E59))</f>
        <v>7.798143403226738E-3</v>
      </c>
    </row>
    <row r="61" spans="1:8" x14ac:dyDescent="0.3">
      <c r="A61" s="2">
        <v>43187</v>
      </c>
      <c r="B61" s="1">
        <v>24299.5</v>
      </c>
      <c r="C61" s="1">
        <v>24361</v>
      </c>
      <c r="D61" s="1">
        <v>24203.4</v>
      </c>
      <c r="E61" s="1">
        <v>24263.35</v>
      </c>
      <c r="F61" s="1">
        <v>183841858</v>
      </c>
      <c r="G61" s="1">
        <v>5211.8999999999996</v>
      </c>
      <c r="H61" s="3">
        <f>IF(ISERR(LN(Table13615[[#This Row],[Close]]/E60)),"-",LN(Table13615[[#This Row],[Close]]/E60))</f>
        <v>-7.0147625803194868E-3</v>
      </c>
    </row>
    <row r="62" spans="1:8" x14ac:dyDescent="0.3">
      <c r="A62" s="2">
        <v>43192</v>
      </c>
      <c r="B62" s="1">
        <v>24235.65</v>
      </c>
      <c r="C62" s="1">
        <v>24373.4</v>
      </c>
      <c r="D62" s="1">
        <v>24062.95</v>
      </c>
      <c r="E62" s="1">
        <v>24328.5</v>
      </c>
      <c r="F62" s="1" t="s">
        <v>22</v>
      </c>
      <c r="G62" s="1" t="s">
        <v>22</v>
      </c>
      <c r="H62" s="3">
        <f>IF(ISERR(LN(Table13615[[#This Row],[Close]]/E61)),"-",LN(Table13615[[#This Row],[Close]]/E61))</f>
        <v>2.6815212443537509E-3</v>
      </c>
    </row>
    <row r="63" spans="1:8" x14ac:dyDescent="0.3">
      <c r="A63" s="2">
        <v>43193</v>
      </c>
      <c r="B63" s="1">
        <v>24285.95</v>
      </c>
      <c r="C63" s="1">
        <v>24538</v>
      </c>
      <c r="D63" s="1">
        <v>24254.35</v>
      </c>
      <c r="E63" s="1">
        <v>24510.6</v>
      </c>
      <c r="F63" s="1" t="s">
        <v>22</v>
      </c>
      <c r="G63" s="1" t="s">
        <v>22</v>
      </c>
      <c r="H63" s="3">
        <f>IF(ISERR(LN(Table13615[[#This Row],[Close]]/E62)),"-",LN(Table13615[[#This Row],[Close]]/E62))</f>
        <v>7.4571744308403734E-3</v>
      </c>
    </row>
    <row r="64" spans="1:8" x14ac:dyDescent="0.3">
      <c r="A64" s="2">
        <v>43194</v>
      </c>
      <c r="B64" s="1">
        <v>24502.5</v>
      </c>
      <c r="C64" s="1">
        <v>24666.3</v>
      </c>
      <c r="D64" s="1">
        <v>24087.8</v>
      </c>
      <c r="E64" s="1">
        <v>24129.5</v>
      </c>
      <c r="F64" s="1">
        <v>126222576</v>
      </c>
      <c r="G64" s="1">
        <v>3124.06</v>
      </c>
      <c r="H64" s="3">
        <f>IF(ISERR(LN(Table13615[[#This Row],[Close]]/E63)),"-",LN(Table13615[[#This Row],[Close]]/E63))</f>
        <v>-1.5670518716375384E-2</v>
      </c>
    </row>
    <row r="65" spans="1:8" x14ac:dyDescent="0.3">
      <c r="A65" s="2">
        <v>43195</v>
      </c>
      <c r="B65" s="1">
        <v>24394.45</v>
      </c>
      <c r="C65" s="1">
        <v>24824.9</v>
      </c>
      <c r="D65" s="1">
        <v>24380.85</v>
      </c>
      <c r="E65" s="1">
        <v>24759.8</v>
      </c>
      <c r="F65" s="1">
        <v>133764907</v>
      </c>
      <c r="G65" s="1">
        <v>3277</v>
      </c>
      <c r="H65" s="3">
        <f>IF(ISERR(LN(Table13615[[#This Row],[Close]]/E64)),"-",LN(Table13615[[#This Row],[Close]]/E64))</f>
        <v>2.5786211911163533E-2</v>
      </c>
    </row>
    <row r="66" spans="1:8" x14ac:dyDescent="0.3">
      <c r="A66" s="2">
        <v>43196</v>
      </c>
      <c r="B66" s="1">
        <v>24776.35</v>
      </c>
      <c r="C66" s="1">
        <v>24933.599999999999</v>
      </c>
      <c r="D66" s="1">
        <v>24626.400000000001</v>
      </c>
      <c r="E66" s="1">
        <v>24873.15</v>
      </c>
      <c r="F66" s="1">
        <v>160970708</v>
      </c>
      <c r="G66" s="1">
        <v>3373.86</v>
      </c>
      <c r="H66" s="3">
        <f>IF(ISERR(LN(Table13615[[#This Row],[Close]]/E65)),"-",LN(Table13615[[#This Row],[Close]]/E65))</f>
        <v>4.5675381802909743E-3</v>
      </c>
    </row>
    <row r="67" spans="1:8" x14ac:dyDescent="0.3">
      <c r="A67" s="2">
        <v>43199</v>
      </c>
      <c r="B67" s="1">
        <v>24848.85</v>
      </c>
      <c r="C67" s="1">
        <v>25152.85</v>
      </c>
      <c r="D67" s="1">
        <v>24828</v>
      </c>
      <c r="E67" s="1">
        <v>25093.8</v>
      </c>
      <c r="F67" s="1" t="s">
        <v>22</v>
      </c>
      <c r="G67" s="1" t="s">
        <v>22</v>
      </c>
      <c r="H67" s="3">
        <f>IF(ISERR(LN(Table13615[[#This Row],[Close]]/E66)),"-",LN(Table13615[[#This Row],[Close]]/E66))</f>
        <v>8.8318952534338375E-3</v>
      </c>
    </row>
    <row r="68" spans="1:8" x14ac:dyDescent="0.3">
      <c r="A68" s="2">
        <v>43200</v>
      </c>
      <c r="B68" s="1">
        <v>25153.599999999999</v>
      </c>
      <c r="C68" s="1">
        <v>25279.9</v>
      </c>
      <c r="D68" s="1">
        <v>25120.2</v>
      </c>
      <c r="E68" s="1">
        <v>25226.799999999999</v>
      </c>
      <c r="F68" s="1">
        <v>171760040</v>
      </c>
      <c r="G68" s="1">
        <v>4700.75</v>
      </c>
      <c r="H68" s="3">
        <f>IF(ISERR(LN(Table13615[[#This Row],[Close]]/E67)),"-",LN(Table13615[[#This Row],[Close]]/E67))</f>
        <v>5.286117800737563E-3</v>
      </c>
    </row>
    <row r="69" spans="1:8" x14ac:dyDescent="0.3">
      <c r="A69" s="2">
        <v>43201</v>
      </c>
      <c r="B69" s="1">
        <v>25198.35</v>
      </c>
      <c r="C69" s="1">
        <v>25207.05</v>
      </c>
      <c r="D69" s="1">
        <v>24950.3</v>
      </c>
      <c r="E69" s="1">
        <v>25098.25</v>
      </c>
      <c r="F69" s="1">
        <v>107073367</v>
      </c>
      <c r="G69" s="1">
        <v>2600.16</v>
      </c>
      <c r="H69" s="3">
        <f>IF(ISERR(LN(Table13615[[#This Row],[Close]]/E68)),"-",LN(Table13615[[#This Row],[Close]]/E68))</f>
        <v>-5.1087988822371439E-3</v>
      </c>
    </row>
    <row r="70" spans="1:8" x14ac:dyDescent="0.3">
      <c r="A70" s="2">
        <v>43202</v>
      </c>
      <c r="B70" s="1">
        <v>25076.9</v>
      </c>
      <c r="C70" s="1">
        <v>25244.799999999999</v>
      </c>
      <c r="D70" s="1">
        <v>24969.4</v>
      </c>
      <c r="E70" s="1">
        <v>25195.1</v>
      </c>
      <c r="F70" s="1">
        <v>111777276</v>
      </c>
      <c r="G70" s="1">
        <v>2910.3</v>
      </c>
      <c r="H70" s="3">
        <f>IF(ISERR(LN(Table13615[[#This Row],[Close]]/E69)),"-",LN(Table13615[[#This Row],[Close]]/E69))</f>
        <v>3.851408574590735E-3</v>
      </c>
    </row>
    <row r="71" spans="1:8" x14ac:dyDescent="0.3">
      <c r="A71" s="2">
        <v>43203</v>
      </c>
      <c r="B71" s="1">
        <v>25239.65</v>
      </c>
      <c r="C71" s="1">
        <v>25411.3</v>
      </c>
      <c r="D71" s="1">
        <v>25076.85</v>
      </c>
      <c r="E71" s="1">
        <v>25200.6</v>
      </c>
      <c r="F71" s="1">
        <v>110293693</v>
      </c>
      <c r="G71" s="1">
        <v>3092.82</v>
      </c>
      <c r="H71" s="3">
        <f>IF(ISERR(LN(Table13615[[#This Row],[Close]]/E70)),"-",LN(Table13615[[#This Row],[Close]]/E70))</f>
        <v>2.18272591583592E-4</v>
      </c>
    </row>
    <row r="72" spans="1:8" x14ac:dyDescent="0.3">
      <c r="A72" s="2">
        <v>43206</v>
      </c>
      <c r="B72" s="1">
        <v>25082.1</v>
      </c>
      <c r="C72" s="1">
        <v>25348.55</v>
      </c>
      <c r="D72" s="1">
        <v>25067.35</v>
      </c>
      <c r="E72" s="1">
        <v>25320.85</v>
      </c>
      <c r="F72" s="1">
        <v>89034228</v>
      </c>
      <c r="G72" s="1">
        <v>2419.7600000000002</v>
      </c>
      <c r="H72" s="3">
        <f>IF(ISERR(LN(Table13615[[#This Row],[Close]]/E71)),"-",LN(Table13615[[#This Row],[Close]]/E71))</f>
        <v>4.7603632549184944E-3</v>
      </c>
    </row>
    <row r="73" spans="1:8" x14ac:dyDescent="0.3">
      <c r="A73" s="2">
        <v>43207</v>
      </c>
      <c r="B73" s="1">
        <v>25383.75</v>
      </c>
      <c r="C73" s="1">
        <v>25402.55</v>
      </c>
      <c r="D73" s="1">
        <v>25224</v>
      </c>
      <c r="E73" s="1">
        <v>25334.45</v>
      </c>
      <c r="F73" s="1">
        <v>89721865</v>
      </c>
      <c r="G73" s="1">
        <v>2271.2199999999998</v>
      </c>
      <c r="H73" s="3">
        <f>IF(ISERR(LN(Table13615[[#This Row],[Close]]/E72)),"-",LN(Table13615[[#This Row],[Close]]/E72))</f>
        <v>5.3696258147811521E-4</v>
      </c>
    </row>
    <row r="74" spans="1:8" x14ac:dyDescent="0.3">
      <c r="A74" s="2">
        <v>43208</v>
      </c>
      <c r="B74" s="1">
        <v>25426.75</v>
      </c>
      <c r="C74" s="1">
        <v>25426.75</v>
      </c>
      <c r="D74" s="1">
        <v>25058.75</v>
      </c>
      <c r="E74" s="1">
        <v>25102.3</v>
      </c>
      <c r="F74" s="1" t="s">
        <v>22</v>
      </c>
      <c r="G74" s="1" t="s">
        <v>22</v>
      </c>
      <c r="H74" s="3">
        <f>IF(ISERR(LN(Table13615[[#This Row],[Close]]/E73)),"-",LN(Table13615[[#This Row],[Close]]/E73))</f>
        <v>-9.2056541883575628E-3</v>
      </c>
    </row>
    <row r="75" spans="1:8" x14ac:dyDescent="0.3">
      <c r="A75" s="2">
        <v>43209</v>
      </c>
      <c r="B75" s="1">
        <v>25206.45</v>
      </c>
      <c r="C75" s="1">
        <v>25207.3</v>
      </c>
      <c r="D75" s="1">
        <v>25049.7</v>
      </c>
      <c r="E75" s="1">
        <v>25126.15</v>
      </c>
      <c r="F75" s="1">
        <v>95466036</v>
      </c>
      <c r="G75" s="1">
        <v>2862.17</v>
      </c>
      <c r="H75" s="3">
        <f>IF(ISERR(LN(Table13615[[#This Row],[Close]]/E74)),"-",LN(Table13615[[#This Row],[Close]]/E74))</f>
        <v>9.4966107026758719E-4</v>
      </c>
    </row>
    <row r="76" spans="1:8" x14ac:dyDescent="0.3">
      <c r="A76" s="2">
        <v>43210</v>
      </c>
      <c r="B76" s="1">
        <v>25126.799999999999</v>
      </c>
      <c r="C76" s="1">
        <v>25126.799999999999</v>
      </c>
      <c r="D76" s="1">
        <v>24839.3</v>
      </c>
      <c r="E76" s="1">
        <v>24943.85</v>
      </c>
      <c r="F76" s="1">
        <v>109581669</v>
      </c>
      <c r="G76" s="1">
        <v>3213.87</v>
      </c>
      <c r="H76" s="3">
        <f>IF(ISERR(LN(Table13615[[#This Row],[Close]]/E75)),"-",LN(Table13615[[#This Row],[Close]]/E75))</f>
        <v>-7.2818376488851541E-3</v>
      </c>
    </row>
    <row r="77" spans="1:8" x14ac:dyDescent="0.3">
      <c r="A77" s="2">
        <v>43213</v>
      </c>
      <c r="B77" s="1">
        <v>25065.5</v>
      </c>
      <c r="C77" s="1">
        <v>25084.15</v>
      </c>
      <c r="D77" s="1">
        <v>24466.1</v>
      </c>
      <c r="E77" s="1">
        <v>24960.65</v>
      </c>
      <c r="F77" s="1">
        <v>82787891</v>
      </c>
      <c r="G77" s="1">
        <v>2792.74</v>
      </c>
      <c r="H77" s="3">
        <f>IF(ISERR(LN(Table13615[[#This Row],[Close]]/E76)),"-",LN(Table13615[[#This Row],[Close]]/E76))</f>
        <v>6.7328600164894925E-4</v>
      </c>
    </row>
    <row r="78" spans="1:8" x14ac:dyDescent="0.3">
      <c r="A78" s="2">
        <v>43214</v>
      </c>
      <c r="B78" s="1">
        <v>24972.2</v>
      </c>
      <c r="C78" s="1">
        <v>25123.45</v>
      </c>
      <c r="D78" s="1">
        <v>24955</v>
      </c>
      <c r="E78" s="1">
        <v>25042.1</v>
      </c>
      <c r="F78" s="1">
        <v>87396011</v>
      </c>
      <c r="G78" s="1">
        <v>2569.8200000000002</v>
      </c>
      <c r="H78" s="3">
        <f>IF(ISERR(LN(Table13615[[#This Row],[Close]]/E77)),"-",LN(Table13615[[#This Row],[Close]]/E77))</f>
        <v>3.2578237012381582E-3</v>
      </c>
    </row>
    <row r="79" spans="1:8" x14ac:dyDescent="0.3">
      <c r="A79" s="2">
        <v>43215</v>
      </c>
      <c r="B79" s="1">
        <v>24993.4</v>
      </c>
      <c r="C79" s="1">
        <v>24993.4</v>
      </c>
      <c r="D79" s="1">
        <v>24734.6</v>
      </c>
      <c r="E79" s="1">
        <v>24814.400000000001</v>
      </c>
      <c r="F79" s="1">
        <v>81840418</v>
      </c>
      <c r="G79" s="1">
        <v>2183.16</v>
      </c>
      <c r="H79" s="3">
        <f>IF(ISERR(LN(Table13615[[#This Row],[Close]]/E78)),"-",LN(Table13615[[#This Row],[Close]]/E78))</f>
        <v>-9.1342787070019509E-3</v>
      </c>
    </row>
    <row r="80" spans="1:8" x14ac:dyDescent="0.3">
      <c r="A80" s="2">
        <v>43216</v>
      </c>
      <c r="B80" s="1">
        <v>24833.200000000001</v>
      </c>
      <c r="C80" s="1">
        <v>25064</v>
      </c>
      <c r="D80" s="1">
        <v>24753.4</v>
      </c>
      <c r="E80" s="1">
        <v>25010.9</v>
      </c>
      <c r="F80" s="1">
        <v>173426201</v>
      </c>
      <c r="G80" s="1">
        <v>5472.93</v>
      </c>
      <c r="H80" s="3">
        <f>IF(ISERR(LN(Table13615[[#This Row],[Close]]/E79)),"-",LN(Table13615[[#This Row],[Close]]/E79))</f>
        <v>7.887600024767679E-3</v>
      </c>
    </row>
    <row r="81" spans="1:8" x14ac:dyDescent="0.3">
      <c r="A81" s="2">
        <v>43217</v>
      </c>
      <c r="B81" s="1">
        <v>25030.15</v>
      </c>
      <c r="C81" s="1">
        <v>25441.5</v>
      </c>
      <c r="D81" s="1">
        <v>25029.65</v>
      </c>
      <c r="E81" s="1">
        <v>25394.6</v>
      </c>
      <c r="F81" s="1">
        <v>232368278</v>
      </c>
      <c r="G81" s="1">
        <v>7611.56</v>
      </c>
      <c r="H81" s="3">
        <f>IF(ISERR(LN(Table13615[[#This Row],[Close]]/E80)),"-",LN(Table13615[[#This Row],[Close]]/E80))</f>
        <v>1.5224823149226257E-2</v>
      </c>
    </row>
    <row r="82" spans="1:8" x14ac:dyDescent="0.3">
      <c r="A82" s="2">
        <v>43220</v>
      </c>
      <c r="B82" s="1">
        <v>25490.15</v>
      </c>
      <c r="C82" s="1">
        <v>25617.5</v>
      </c>
      <c r="D82" s="1">
        <v>25464.799999999999</v>
      </c>
      <c r="E82" s="1">
        <v>25531.599999999999</v>
      </c>
      <c r="F82" s="1">
        <v>124580678</v>
      </c>
      <c r="G82" s="1">
        <v>4038.16</v>
      </c>
      <c r="H82" s="3">
        <f>IF(ISERR(LN(Table13615[[#This Row],[Close]]/E81)),"-",LN(Table13615[[#This Row],[Close]]/E81))</f>
        <v>5.3803476595981935E-3</v>
      </c>
    </row>
    <row r="83" spans="1:8" x14ac:dyDescent="0.3">
      <c r="A83" s="2">
        <v>43222</v>
      </c>
      <c r="B83" s="1">
        <v>25607.05</v>
      </c>
      <c r="C83" s="1">
        <v>25716.75</v>
      </c>
      <c r="D83" s="1">
        <v>25499.35</v>
      </c>
      <c r="E83" s="1">
        <v>25568.3</v>
      </c>
      <c r="F83" s="1">
        <v>117929750</v>
      </c>
      <c r="G83" s="1">
        <v>4671.4399999999996</v>
      </c>
      <c r="H83" s="3">
        <f>IF(ISERR(LN(Table13615[[#This Row],[Close]]/E82)),"-",LN(Table13615[[#This Row],[Close]]/E82))</f>
        <v>1.4364022751556533E-3</v>
      </c>
    </row>
    <row r="84" spans="1:8" x14ac:dyDescent="0.3">
      <c r="A84" s="2">
        <v>43223</v>
      </c>
      <c r="B84" s="1">
        <v>25547.9</v>
      </c>
      <c r="C84" s="1">
        <v>25653.45</v>
      </c>
      <c r="D84" s="1">
        <v>25469.05</v>
      </c>
      <c r="E84" s="1">
        <v>25605.25</v>
      </c>
      <c r="F84" s="1">
        <v>100388024</v>
      </c>
      <c r="G84" s="1">
        <v>3153.73</v>
      </c>
      <c r="H84" s="3">
        <f>IF(ISERR(LN(Table13615[[#This Row],[Close]]/E83)),"-",LN(Table13615[[#This Row],[Close]]/E83))</f>
        <v>1.444105653073536E-3</v>
      </c>
    </row>
    <row r="85" spans="1:8" x14ac:dyDescent="0.3">
      <c r="A85" s="2">
        <v>43224</v>
      </c>
      <c r="B85" s="1">
        <v>25632.3</v>
      </c>
      <c r="C85" s="1">
        <v>25680.400000000001</v>
      </c>
      <c r="D85" s="1">
        <v>25537.7</v>
      </c>
      <c r="E85" s="1">
        <v>25645.4</v>
      </c>
      <c r="F85" s="1">
        <v>97343104</v>
      </c>
      <c r="G85" s="1">
        <v>2601.08</v>
      </c>
      <c r="H85" s="3">
        <f>IF(ISERR(LN(Table13615[[#This Row],[Close]]/E84)),"-",LN(Table13615[[#This Row],[Close]]/E84))</f>
        <v>1.5668097170928666E-3</v>
      </c>
    </row>
    <row r="86" spans="1:8" x14ac:dyDescent="0.3">
      <c r="A86" s="2">
        <v>43227</v>
      </c>
      <c r="B86" s="1">
        <v>25676.25</v>
      </c>
      <c r="C86" s="1">
        <v>25913.5</v>
      </c>
      <c r="D86" s="1">
        <v>25675.15</v>
      </c>
      <c r="E86" s="1">
        <v>25852.05</v>
      </c>
      <c r="F86" s="1">
        <v>92743092</v>
      </c>
      <c r="G86" s="1">
        <v>2919.95</v>
      </c>
      <c r="H86" s="3">
        <f>IF(ISERR(LN(Table13615[[#This Row],[Close]]/E85)),"-",LN(Table13615[[#This Row],[Close]]/E85))</f>
        <v>8.0256831831507017E-3</v>
      </c>
    </row>
    <row r="87" spans="1:8" x14ac:dyDescent="0.3">
      <c r="A87" s="2">
        <v>43228</v>
      </c>
      <c r="B87" s="1">
        <v>26074.15</v>
      </c>
      <c r="C87" s="1">
        <v>26116.25</v>
      </c>
      <c r="D87" s="1">
        <v>25954.6</v>
      </c>
      <c r="E87" s="1">
        <v>26090.5</v>
      </c>
      <c r="F87" s="1">
        <v>198848914</v>
      </c>
      <c r="G87" s="1">
        <v>5933.21</v>
      </c>
      <c r="H87" s="3">
        <f>IF(ISERR(LN(Table13615[[#This Row],[Close]]/E86)),"-",LN(Table13615[[#This Row],[Close]]/E86))</f>
        <v>9.1813619107018671E-3</v>
      </c>
    </row>
    <row r="88" spans="1:8" x14ac:dyDescent="0.3">
      <c r="A88" s="2">
        <v>43229</v>
      </c>
      <c r="B88" s="1">
        <v>25988.1</v>
      </c>
      <c r="C88" s="1">
        <v>26206.5</v>
      </c>
      <c r="D88" s="1">
        <v>25946.3</v>
      </c>
      <c r="E88" s="1">
        <v>26154.45</v>
      </c>
      <c r="F88" s="1">
        <v>96440863</v>
      </c>
      <c r="G88" s="1">
        <v>2809.4</v>
      </c>
      <c r="H88" s="3">
        <f>IF(ISERR(LN(Table13615[[#This Row],[Close]]/E87)),"-",LN(Table13615[[#This Row],[Close]]/E87))</f>
        <v>2.4480847216170696E-3</v>
      </c>
    </row>
    <row r="89" spans="1:8" x14ac:dyDescent="0.3">
      <c r="A89" s="2">
        <v>43230</v>
      </c>
      <c r="B89" s="1">
        <v>26216.1</v>
      </c>
      <c r="C89" s="1">
        <v>26266.400000000001</v>
      </c>
      <c r="D89" s="1">
        <v>26057.200000000001</v>
      </c>
      <c r="E89" s="1">
        <v>26131</v>
      </c>
      <c r="F89" s="1">
        <v>214481883</v>
      </c>
      <c r="G89" s="1">
        <v>4182.07</v>
      </c>
      <c r="H89" s="3">
        <f>IF(ISERR(LN(Table13615[[#This Row],[Close]]/E88)),"-",LN(Table13615[[#This Row],[Close]]/E88))</f>
        <v>-8.9699912967516958E-4</v>
      </c>
    </row>
    <row r="90" spans="1:8" x14ac:dyDescent="0.3">
      <c r="A90" s="2">
        <v>43231</v>
      </c>
      <c r="B90" s="1">
        <v>26173.7</v>
      </c>
      <c r="C90" s="1">
        <v>26437.25</v>
      </c>
      <c r="D90" s="1">
        <v>26099.85</v>
      </c>
      <c r="E90" s="1">
        <v>26413.15</v>
      </c>
      <c r="F90" s="1">
        <v>109005797</v>
      </c>
      <c r="G90" s="1">
        <v>2559.59</v>
      </c>
      <c r="H90" s="3">
        <f>IF(ISERR(LN(Table13615[[#This Row],[Close]]/E89)),"-",LN(Table13615[[#This Row],[Close]]/E89))</f>
        <v>1.0739643211472258E-2</v>
      </c>
    </row>
    <row r="91" spans="1:8" x14ac:dyDescent="0.3">
      <c r="A91" s="2">
        <v>43234</v>
      </c>
      <c r="B91" s="1">
        <v>26404.45</v>
      </c>
      <c r="C91" s="1">
        <v>26565.4</v>
      </c>
      <c r="D91" s="1">
        <v>26338.05</v>
      </c>
      <c r="E91" s="1">
        <v>26475.15</v>
      </c>
      <c r="F91" s="1">
        <v>97254252</v>
      </c>
      <c r="G91" s="1">
        <v>2350.7399999999998</v>
      </c>
      <c r="H91" s="3">
        <f>IF(ISERR(LN(Table13615[[#This Row],[Close]]/E90)),"-",LN(Table13615[[#This Row],[Close]]/E90))</f>
        <v>2.3445649945673338E-3</v>
      </c>
    </row>
    <row r="92" spans="1:8" x14ac:dyDescent="0.3">
      <c r="A92" s="2">
        <v>43235</v>
      </c>
      <c r="B92" s="1">
        <v>26494.9</v>
      </c>
      <c r="C92" s="1">
        <v>26972.05</v>
      </c>
      <c r="D92" s="1">
        <v>26407.3</v>
      </c>
      <c r="E92" s="1">
        <v>26474</v>
      </c>
      <c r="F92" s="1">
        <v>150002630</v>
      </c>
      <c r="G92" s="1">
        <v>3797.98</v>
      </c>
      <c r="H92" s="3">
        <f>IF(ISERR(LN(Table13615[[#This Row],[Close]]/E91)),"-",LN(Table13615[[#This Row],[Close]]/E91))</f>
        <v>-4.3437902220610549E-5</v>
      </c>
    </row>
    <row r="93" spans="1:8" x14ac:dyDescent="0.3">
      <c r="A93" s="2">
        <v>43236</v>
      </c>
      <c r="B93" s="1">
        <v>26269.35</v>
      </c>
      <c r="C93" s="1">
        <v>26428.35</v>
      </c>
      <c r="D93" s="1">
        <v>26102.15</v>
      </c>
      <c r="E93" s="1">
        <v>26182.15</v>
      </c>
      <c r="F93" s="1">
        <v>232083519</v>
      </c>
      <c r="G93" s="1">
        <v>4137.8500000000004</v>
      </c>
      <c r="H93" s="3">
        <f>IF(ISERR(LN(Table13615[[#This Row],[Close]]/E92)),"-",LN(Table13615[[#This Row],[Close]]/E92))</f>
        <v>-1.1085238423202011E-2</v>
      </c>
    </row>
    <row r="94" spans="1:8" x14ac:dyDescent="0.3">
      <c r="A94" s="2">
        <v>43237</v>
      </c>
      <c r="B94" s="1">
        <v>26233.200000000001</v>
      </c>
      <c r="C94" s="1">
        <v>26283.55</v>
      </c>
      <c r="D94" s="1">
        <v>26012</v>
      </c>
      <c r="E94" s="1">
        <v>26073.8</v>
      </c>
      <c r="F94" s="1">
        <v>126926383</v>
      </c>
      <c r="G94" s="1">
        <v>2743.08</v>
      </c>
      <c r="H94" s="3">
        <f>IF(ISERR(LN(Table13615[[#This Row],[Close]]/E93)),"-",LN(Table13615[[#This Row],[Close]]/E93))</f>
        <v>-4.1469021335448107E-3</v>
      </c>
    </row>
    <row r="95" spans="1:8" x14ac:dyDescent="0.3">
      <c r="A95" s="2">
        <v>43238</v>
      </c>
      <c r="B95" s="1">
        <v>26025.599999999999</v>
      </c>
      <c r="C95" s="1">
        <v>26032</v>
      </c>
      <c r="D95" s="1">
        <v>25839</v>
      </c>
      <c r="E95" s="1">
        <v>25875.599999999999</v>
      </c>
      <c r="F95" s="1">
        <v>113573727</v>
      </c>
      <c r="G95" s="1">
        <v>2898.79</v>
      </c>
      <c r="H95" s="3">
        <f>IF(ISERR(LN(Table13615[[#This Row],[Close]]/E94)),"-",LN(Table13615[[#This Row],[Close]]/E94))</f>
        <v>-7.6305390123489331E-3</v>
      </c>
    </row>
    <row r="96" spans="1:8" x14ac:dyDescent="0.3">
      <c r="A96" s="2">
        <v>43241</v>
      </c>
      <c r="B96" s="1">
        <v>26017.5</v>
      </c>
      <c r="C96" s="1">
        <v>26066.75</v>
      </c>
      <c r="D96" s="1">
        <v>25685.35</v>
      </c>
      <c r="E96" s="1">
        <v>25750.799999999999</v>
      </c>
      <c r="F96" s="1">
        <v>120004208</v>
      </c>
      <c r="G96" s="1">
        <v>2859.7</v>
      </c>
      <c r="H96" s="3">
        <f>IF(ISERR(LN(Table13615[[#This Row],[Close]]/E95)),"-",LN(Table13615[[#This Row],[Close]]/E95))</f>
        <v>-4.834745134172252E-3</v>
      </c>
    </row>
    <row r="97" spans="1:8" x14ac:dyDescent="0.3">
      <c r="A97" s="2">
        <v>43242</v>
      </c>
      <c r="B97" s="1">
        <v>25780.25</v>
      </c>
      <c r="C97" s="1">
        <v>25945.65</v>
      </c>
      <c r="D97" s="1">
        <v>25701.35</v>
      </c>
      <c r="E97" s="1">
        <v>25777.7</v>
      </c>
      <c r="F97" s="1">
        <v>179388885</v>
      </c>
      <c r="G97" s="1">
        <v>3854.09</v>
      </c>
      <c r="H97" s="3">
        <f>IF(ISERR(LN(Table13615[[#This Row],[Close]]/E96)),"-",LN(Table13615[[#This Row],[Close]]/E96))</f>
        <v>1.0440824958482758E-3</v>
      </c>
    </row>
    <row r="98" spans="1:8" x14ac:dyDescent="0.3">
      <c r="A98" s="2">
        <v>43243</v>
      </c>
      <c r="B98" s="1">
        <v>25726.95</v>
      </c>
      <c r="C98" s="1">
        <v>25903.9</v>
      </c>
      <c r="D98" s="1">
        <v>25622.15</v>
      </c>
      <c r="E98" s="1">
        <v>25684.95</v>
      </c>
      <c r="F98" s="1">
        <v>170573849</v>
      </c>
      <c r="G98" s="1">
        <v>4225.4799999999996</v>
      </c>
      <c r="H98" s="3">
        <f>IF(ISERR(LN(Table13615[[#This Row],[Close]]/E97)),"-",LN(Table13615[[#This Row],[Close]]/E97))</f>
        <v>-3.6045598282985333E-3</v>
      </c>
    </row>
    <row r="99" spans="1:8" x14ac:dyDescent="0.3">
      <c r="A99" s="2">
        <v>43244</v>
      </c>
      <c r="B99" s="1">
        <v>25722.9</v>
      </c>
      <c r="C99" s="1">
        <v>26073.1</v>
      </c>
      <c r="D99" s="1">
        <v>25658.400000000001</v>
      </c>
      <c r="E99" s="1">
        <v>26016.799999999999</v>
      </c>
      <c r="F99" s="1">
        <v>110029603</v>
      </c>
      <c r="G99" s="1">
        <v>2831.27</v>
      </c>
      <c r="H99" s="3">
        <f>IF(ISERR(LN(Table13615[[#This Row],[Close]]/E98)),"-",LN(Table13615[[#This Row],[Close]]/E98))</f>
        <v>1.2837265944261201E-2</v>
      </c>
    </row>
    <row r="100" spans="1:8" x14ac:dyDescent="0.3">
      <c r="A100" s="2">
        <v>43245</v>
      </c>
      <c r="B100" s="1">
        <v>26066.75</v>
      </c>
      <c r="C100" s="1">
        <v>26325.55</v>
      </c>
      <c r="D100" s="1">
        <v>26031.45</v>
      </c>
      <c r="E100" s="1">
        <v>26273.55</v>
      </c>
      <c r="F100" s="1">
        <v>98939554</v>
      </c>
      <c r="G100" s="1">
        <v>2451.8200000000002</v>
      </c>
      <c r="H100" s="3">
        <f>IF(ISERR(LN(Table13615[[#This Row],[Close]]/E99)),"-",LN(Table13615[[#This Row],[Close]]/E99))</f>
        <v>9.8202465025315731E-3</v>
      </c>
    </row>
    <row r="101" spans="1:8" x14ac:dyDescent="0.3">
      <c r="A101" s="2">
        <v>43248</v>
      </c>
      <c r="B101" s="1">
        <v>26291.65</v>
      </c>
      <c r="C101" s="1">
        <v>26713.65</v>
      </c>
      <c r="D101" s="1">
        <v>26273.9</v>
      </c>
      <c r="E101" s="1">
        <v>26614.25</v>
      </c>
      <c r="F101" s="1">
        <v>136868774</v>
      </c>
      <c r="G101" s="1">
        <v>3135.71</v>
      </c>
      <c r="H101" s="3">
        <f>IF(ISERR(LN(Table13615[[#This Row],[Close]]/E100)),"-",LN(Table13615[[#This Row],[Close]]/E100))</f>
        <v>1.2884056927043506E-2</v>
      </c>
    </row>
    <row r="102" spans="1:8" x14ac:dyDescent="0.3">
      <c r="A102" s="2">
        <v>43249</v>
      </c>
      <c r="B102" s="1">
        <v>26567.25</v>
      </c>
      <c r="C102" s="1">
        <v>26570.95</v>
      </c>
      <c r="D102" s="1">
        <v>26221.1</v>
      </c>
      <c r="E102" s="1">
        <v>26254.799999999999</v>
      </c>
      <c r="F102" s="1">
        <v>106152966</v>
      </c>
      <c r="G102" s="1">
        <v>2563.9</v>
      </c>
      <c r="H102" s="3">
        <f>IF(ISERR(LN(Table13615[[#This Row],[Close]]/E101)),"-",LN(Table13615[[#This Row],[Close]]/E101))</f>
        <v>-1.3597957165536974E-2</v>
      </c>
    </row>
    <row r="103" spans="1:8" x14ac:dyDescent="0.3">
      <c r="A103" s="2">
        <v>43250</v>
      </c>
      <c r="B103" s="1">
        <v>26039.9</v>
      </c>
      <c r="C103" s="1">
        <v>26405.45</v>
      </c>
      <c r="D103" s="1">
        <v>25980.85</v>
      </c>
      <c r="E103" s="1">
        <v>26327.8</v>
      </c>
      <c r="F103" s="1">
        <v>118974102</v>
      </c>
      <c r="G103" s="1">
        <v>3093.1</v>
      </c>
      <c r="H103" s="3">
        <f>IF(ISERR(LN(Table13615[[#This Row],[Close]]/E102)),"-",LN(Table13615[[#This Row],[Close]]/E102))</f>
        <v>2.7765856727896649E-3</v>
      </c>
    </row>
    <row r="104" spans="1:8" x14ac:dyDescent="0.3">
      <c r="A104" s="2">
        <v>43251</v>
      </c>
      <c r="B104" s="1">
        <v>26587</v>
      </c>
      <c r="C104" s="1">
        <v>27164.55</v>
      </c>
      <c r="D104" s="1">
        <v>26354.55</v>
      </c>
      <c r="E104" s="1">
        <v>26956.2</v>
      </c>
      <c r="F104" s="1">
        <v>318900279</v>
      </c>
      <c r="G104" s="1">
        <v>7879.98</v>
      </c>
      <c r="H104" s="3">
        <f>IF(ISERR(LN(Table13615[[#This Row],[Close]]/E103)),"-",LN(Table13615[[#This Row],[Close]]/E103))</f>
        <v>2.3587911417938236E-2</v>
      </c>
    </row>
    <row r="105" spans="1:8" x14ac:dyDescent="0.3">
      <c r="A105" s="2">
        <v>43252</v>
      </c>
      <c r="B105" s="1">
        <v>26913.4</v>
      </c>
      <c r="C105" s="1">
        <v>26996.799999999999</v>
      </c>
      <c r="D105" s="1">
        <v>26658.55</v>
      </c>
      <c r="E105" s="1">
        <v>26692.799999999999</v>
      </c>
      <c r="F105" s="1">
        <v>132336254</v>
      </c>
      <c r="G105" s="1">
        <v>4017.91</v>
      </c>
      <c r="H105" s="3">
        <f>IF(ISERR(LN(Table13615[[#This Row],[Close]]/E104)),"-",LN(Table13615[[#This Row],[Close]]/E104))</f>
        <v>-9.8194604356160332E-3</v>
      </c>
    </row>
    <row r="106" spans="1:8" x14ac:dyDescent="0.3">
      <c r="A106" s="2">
        <v>43255</v>
      </c>
      <c r="B106" s="1">
        <v>27023.7</v>
      </c>
      <c r="C106" s="1">
        <v>27047.55</v>
      </c>
      <c r="D106" s="1">
        <v>26205.9</v>
      </c>
      <c r="E106" s="1">
        <v>26257.55</v>
      </c>
      <c r="F106" s="1">
        <v>137561064</v>
      </c>
      <c r="G106" s="1">
        <v>7188.74</v>
      </c>
      <c r="H106" s="3">
        <f>IF(ISERR(LN(Table13615[[#This Row],[Close]]/E105)),"-",LN(Table13615[[#This Row],[Close]]/E105))</f>
        <v>-1.6440299388449299E-2</v>
      </c>
    </row>
    <row r="107" spans="1:8" x14ac:dyDescent="0.3">
      <c r="A107" s="2">
        <v>43256</v>
      </c>
      <c r="B107" s="1">
        <v>26263</v>
      </c>
      <c r="C107" s="1">
        <v>26342.400000000001</v>
      </c>
      <c r="D107" s="1">
        <v>26069.55</v>
      </c>
      <c r="E107" s="1">
        <v>26251</v>
      </c>
      <c r="F107" s="1">
        <v>107940100</v>
      </c>
      <c r="G107" s="1">
        <v>3169.87</v>
      </c>
      <c r="H107" s="3">
        <f>IF(ISERR(LN(Table13615[[#This Row],[Close]]/E106)),"-",LN(Table13615[[#This Row],[Close]]/E106))</f>
        <v>-2.4948318069999479E-4</v>
      </c>
    </row>
    <row r="108" spans="1:8" x14ac:dyDescent="0.3">
      <c r="A108" s="2">
        <v>43257</v>
      </c>
      <c r="B108" s="1">
        <v>26266.9</v>
      </c>
      <c r="C108" s="1">
        <v>26425.200000000001</v>
      </c>
      <c r="D108" s="1">
        <v>26147.8</v>
      </c>
      <c r="E108" s="1">
        <v>26367.599999999999</v>
      </c>
      <c r="F108" s="1">
        <v>144159415</v>
      </c>
      <c r="G108" s="1">
        <v>3007.56</v>
      </c>
      <c r="H108" s="3">
        <f>IF(ISERR(LN(Table13615[[#This Row],[Close]]/E107)),"-",LN(Table13615[[#This Row],[Close]]/E107))</f>
        <v>4.4319001589616484E-3</v>
      </c>
    </row>
    <row r="109" spans="1:8" x14ac:dyDescent="0.3">
      <c r="A109" s="2">
        <v>43258</v>
      </c>
      <c r="B109" s="1">
        <v>26577.95</v>
      </c>
      <c r="C109" s="1">
        <v>26766.95</v>
      </c>
      <c r="D109" s="1">
        <v>26483.9</v>
      </c>
      <c r="E109" s="1">
        <v>26517.8</v>
      </c>
      <c r="F109" s="1">
        <v>131294980</v>
      </c>
      <c r="G109" s="1">
        <v>3421.62</v>
      </c>
      <c r="H109" s="3">
        <f>IF(ISERR(LN(Table13615[[#This Row],[Close]]/E108)),"-",LN(Table13615[[#This Row],[Close]]/E108))</f>
        <v>5.6802219080897927E-3</v>
      </c>
    </row>
    <row r="110" spans="1:8" x14ac:dyDescent="0.3">
      <c r="A110" s="2">
        <v>43259</v>
      </c>
      <c r="B110" s="1">
        <v>26457.25</v>
      </c>
      <c r="C110" s="1">
        <v>26481</v>
      </c>
      <c r="D110" s="1">
        <v>26284.2</v>
      </c>
      <c r="E110" s="1">
        <v>26451.35</v>
      </c>
      <c r="F110" s="1">
        <v>115660362</v>
      </c>
      <c r="G110" s="1">
        <v>2840.81</v>
      </c>
      <c r="H110" s="3">
        <f>IF(ISERR(LN(Table13615[[#This Row],[Close]]/E109)),"-",LN(Table13615[[#This Row],[Close]]/E109))</f>
        <v>-2.5090089178042524E-3</v>
      </c>
    </row>
    <row r="111" spans="1:8" x14ac:dyDescent="0.3">
      <c r="A111" s="2">
        <v>43262</v>
      </c>
      <c r="B111" s="1">
        <v>26473.200000000001</v>
      </c>
      <c r="C111" s="1">
        <v>26653</v>
      </c>
      <c r="D111" s="1">
        <v>26421.95</v>
      </c>
      <c r="E111" s="1">
        <v>26453.55</v>
      </c>
      <c r="F111" s="1">
        <v>144115066</v>
      </c>
      <c r="G111" s="1">
        <v>3245.59</v>
      </c>
      <c r="H111" s="3">
        <f>IF(ISERR(LN(Table13615[[#This Row],[Close]]/E110)),"-",LN(Table13615[[#This Row],[Close]]/E110))</f>
        <v>8.3168099789288893E-5</v>
      </c>
    </row>
    <row r="112" spans="1:8" x14ac:dyDescent="0.3">
      <c r="A112" s="2">
        <v>43263</v>
      </c>
      <c r="B112" s="1">
        <v>26566.6</v>
      </c>
      <c r="C112" s="1">
        <v>26656.45</v>
      </c>
      <c r="D112" s="1">
        <v>26449.85</v>
      </c>
      <c r="E112" s="1">
        <v>26607.1</v>
      </c>
      <c r="F112" s="1">
        <v>132109351</v>
      </c>
      <c r="G112" s="1">
        <v>3130.92</v>
      </c>
      <c r="H112" s="3">
        <f>IF(ISERR(LN(Table13615[[#This Row],[Close]]/E111)),"-",LN(Table13615[[#This Row],[Close]]/E111))</f>
        <v>5.7877326656441521E-3</v>
      </c>
    </row>
    <row r="113" spans="1:8" x14ac:dyDescent="0.3">
      <c r="A113" s="2">
        <v>43264</v>
      </c>
      <c r="B113" s="1">
        <v>26721.95</v>
      </c>
      <c r="C113" s="1">
        <v>26765.45</v>
      </c>
      <c r="D113" s="1">
        <v>26598.2</v>
      </c>
      <c r="E113" s="1">
        <v>26642.799999999999</v>
      </c>
      <c r="F113" s="1">
        <v>116844183</v>
      </c>
      <c r="G113" s="1">
        <v>3247.43</v>
      </c>
      <c r="H113" s="3">
        <f>IF(ISERR(LN(Table13615[[#This Row],[Close]]/E112)),"-",LN(Table13615[[#This Row],[Close]]/E112))</f>
        <v>1.3408477893356926E-3</v>
      </c>
    </row>
    <row r="114" spans="1:8" x14ac:dyDescent="0.3">
      <c r="A114" s="2">
        <v>43265</v>
      </c>
      <c r="B114" s="1">
        <v>26612.3</v>
      </c>
      <c r="C114" s="1">
        <v>26623.25</v>
      </c>
      <c r="D114" s="1">
        <v>26503.1</v>
      </c>
      <c r="E114" s="1">
        <v>26562.25</v>
      </c>
      <c r="F114" s="1">
        <v>99120546</v>
      </c>
      <c r="G114" s="1">
        <v>3053.24</v>
      </c>
      <c r="H114" s="3">
        <f>IF(ISERR(LN(Table13615[[#This Row],[Close]]/E113)),"-",LN(Table13615[[#This Row],[Close]]/E113))</f>
        <v>-3.0279103785001414E-3</v>
      </c>
    </row>
    <row r="115" spans="1:8" x14ac:dyDescent="0.3">
      <c r="A115" s="2">
        <v>43266</v>
      </c>
      <c r="B115" s="1">
        <v>26513.7</v>
      </c>
      <c r="C115" s="1">
        <v>26586.400000000001</v>
      </c>
      <c r="D115" s="1">
        <v>26344.95</v>
      </c>
      <c r="E115" s="1">
        <v>26417.4</v>
      </c>
      <c r="F115" s="1">
        <v>147563095</v>
      </c>
      <c r="G115" s="1">
        <v>4291.75</v>
      </c>
      <c r="H115" s="3">
        <f>IF(ISERR(LN(Table13615[[#This Row],[Close]]/E114)),"-",LN(Table13615[[#This Row],[Close]]/E114))</f>
        <v>-5.4681509193011419E-3</v>
      </c>
    </row>
    <row r="116" spans="1:8" x14ac:dyDescent="0.3">
      <c r="A116" s="2">
        <v>43269</v>
      </c>
      <c r="B116" s="1">
        <v>26444.3</v>
      </c>
      <c r="C116" s="1">
        <v>26477.5</v>
      </c>
      <c r="D116" s="1">
        <v>26322.45</v>
      </c>
      <c r="E116" s="1">
        <v>26409.3</v>
      </c>
      <c r="F116" s="1">
        <v>101362059</v>
      </c>
      <c r="G116" s="1">
        <v>2768.39</v>
      </c>
      <c r="H116" s="3">
        <f>IF(ISERR(LN(Table13615[[#This Row],[Close]]/E115)),"-",LN(Table13615[[#This Row],[Close]]/E115))</f>
        <v>-3.0666311026353473E-4</v>
      </c>
    </row>
    <row r="117" spans="1:8" x14ac:dyDescent="0.3">
      <c r="A117" s="2">
        <v>43270</v>
      </c>
      <c r="B117" s="1">
        <v>26448.1</v>
      </c>
      <c r="C117" s="1">
        <v>26448.1</v>
      </c>
      <c r="D117" s="1">
        <v>26224.75</v>
      </c>
      <c r="E117" s="1">
        <v>26265.75</v>
      </c>
      <c r="F117" s="1">
        <v>112377787</v>
      </c>
      <c r="G117" s="1">
        <v>3350.41</v>
      </c>
      <c r="H117" s="3">
        <f>IF(ISERR(LN(Table13615[[#This Row],[Close]]/E116)),"-",LN(Table13615[[#This Row],[Close]]/E116))</f>
        <v>-5.45041173647361E-3</v>
      </c>
    </row>
    <row r="118" spans="1:8" x14ac:dyDescent="0.3">
      <c r="A118" s="2">
        <v>43271</v>
      </c>
      <c r="B118" s="1">
        <v>26320.45</v>
      </c>
      <c r="C118" s="1">
        <v>26574.75</v>
      </c>
      <c r="D118" s="1">
        <v>26309.95</v>
      </c>
      <c r="E118" s="1">
        <v>26557.7</v>
      </c>
      <c r="F118" s="1">
        <v>105129754</v>
      </c>
      <c r="G118" s="1">
        <v>2731.02</v>
      </c>
      <c r="H118" s="3">
        <f>IF(ISERR(LN(Table13615[[#This Row],[Close]]/E117)),"-",LN(Table13615[[#This Row],[Close]]/E117))</f>
        <v>1.1053915363407059E-2</v>
      </c>
    </row>
    <row r="119" spans="1:8" x14ac:dyDescent="0.3">
      <c r="A119" s="2">
        <v>43272</v>
      </c>
      <c r="B119" s="1">
        <v>26645.3</v>
      </c>
      <c r="C119" s="1">
        <v>26682.95</v>
      </c>
      <c r="D119" s="1">
        <v>26454.95</v>
      </c>
      <c r="E119" s="1">
        <v>26496.95</v>
      </c>
      <c r="F119" s="1">
        <v>122194668</v>
      </c>
      <c r="G119" s="1">
        <v>3194.16</v>
      </c>
      <c r="H119" s="3">
        <f>IF(ISERR(LN(Table13615[[#This Row],[Close]]/E118)),"-",LN(Table13615[[#This Row],[Close]]/E118))</f>
        <v>-2.2900924443153862E-3</v>
      </c>
    </row>
    <row r="120" spans="1:8" x14ac:dyDescent="0.3">
      <c r="A120" s="2">
        <v>43273</v>
      </c>
      <c r="B120" s="1">
        <v>26518.400000000001</v>
      </c>
      <c r="C120" s="1">
        <v>26806.55</v>
      </c>
      <c r="D120" s="1">
        <v>26364.25</v>
      </c>
      <c r="E120" s="1">
        <v>26766.85</v>
      </c>
      <c r="F120" s="1">
        <v>127690793</v>
      </c>
      <c r="G120" s="1">
        <v>2984.13</v>
      </c>
      <c r="H120" s="3">
        <f>IF(ISERR(LN(Table13615[[#This Row],[Close]]/E119)),"-",LN(Table13615[[#This Row],[Close]]/E119))</f>
        <v>1.0134549547526234E-2</v>
      </c>
    </row>
    <row r="121" spans="1:8" x14ac:dyDescent="0.3">
      <c r="A121" s="2">
        <v>43276</v>
      </c>
      <c r="B121" s="1">
        <v>26718.15</v>
      </c>
      <c r="C121" s="1">
        <v>26804.9</v>
      </c>
      <c r="D121" s="1">
        <v>26573</v>
      </c>
      <c r="E121" s="1">
        <v>26609.7</v>
      </c>
      <c r="F121" s="1">
        <v>89753825</v>
      </c>
      <c r="G121" s="1">
        <v>2294.5700000000002</v>
      </c>
      <c r="H121" s="3">
        <f>IF(ISERR(LN(Table13615[[#This Row],[Close]]/E120)),"-",LN(Table13615[[#This Row],[Close]]/E120))</f>
        <v>-5.88837060733089E-3</v>
      </c>
    </row>
    <row r="122" spans="1:8" x14ac:dyDescent="0.3">
      <c r="A122" s="2">
        <v>43277</v>
      </c>
      <c r="B122" s="1">
        <v>26495.65</v>
      </c>
      <c r="C122" s="1">
        <v>26712.6</v>
      </c>
      <c r="D122" s="1">
        <v>26479.65</v>
      </c>
      <c r="E122" s="1">
        <v>26601.7</v>
      </c>
      <c r="F122" s="1">
        <v>97355424</v>
      </c>
      <c r="G122" s="1">
        <v>2542.42</v>
      </c>
      <c r="H122" s="3">
        <f>IF(ISERR(LN(Table13615[[#This Row],[Close]]/E121)),"-",LN(Table13615[[#This Row],[Close]]/E121))</f>
        <v>-3.0068744894041425E-4</v>
      </c>
    </row>
    <row r="123" spans="1:8" x14ac:dyDescent="0.3">
      <c r="A123" s="2">
        <v>43278</v>
      </c>
      <c r="B123" s="1">
        <v>26616.3</v>
      </c>
      <c r="C123" s="1">
        <v>26634.3</v>
      </c>
      <c r="D123" s="1">
        <v>26336.5</v>
      </c>
      <c r="E123" s="1">
        <v>26423.4</v>
      </c>
      <c r="F123" s="1">
        <v>124787831</v>
      </c>
      <c r="G123" s="1">
        <v>3704.42</v>
      </c>
      <c r="H123" s="3">
        <f>IF(ISERR(LN(Table13615[[#This Row],[Close]]/E122)),"-",LN(Table13615[[#This Row],[Close]]/E122))</f>
        <v>-6.7251423195938114E-3</v>
      </c>
    </row>
    <row r="124" spans="1:8" x14ac:dyDescent="0.3">
      <c r="A124" s="2">
        <v>43279</v>
      </c>
      <c r="B124" s="1">
        <v>26398.1</v>
      </c>
      <c r="C124" s="1">
        <v>26487.85</v>
      </c>
      <c r="D124" s="1">
        <v>26161</v>
      </c>
      <c r="E124" s="1">
        <v>26324.6</v>
      </c>
      <c r="F124" s="1">
        <v>242245847</v>
      </c>
      <c r="G124" s="1">
        <v>5891.37</v>
      </c>
      <c r="H124" s="3">
        <f>IF(ISERR(LN(Table13615[[#This Row],[Close]]/E123)),"-",LN(Table13615[[#This Row],[Close]]/E123))</f>
        <v>-3.7461179776156284E-3</v>
      </c>
    </row>
    <row r="125" spans="1:8" x14ac:dyDescent="0.3">
      <c r="A125" s="2">
        <v>43280</v>
      </c>
      <c r="B125" s="1">
        <v>26312.7</v>
      </c>
      <c r="C125" s="1">
        <v>26465</v>
      </c>
      <c r="D125" s="1">
        <v>26291.35</v>
      </c>
      <c r="E125" s="1">
        <v>26364.2</v>
      </c>
      <c r="F125" s="1">
        <v>128238510</v>
      </c>
      <c r="G125" s="1">
        <v>3866.66</v>
      </c>
      <c r="H125" s="3">
        <f>IF(ISERR(LN(Table13615[[#This Row],[Close]]/E124)),"-",LN(Table13615[[#This Row],[Close]]/E124))</f>
        <v>1.5031660412222674E-3</v>
      </c>
    </row>
    <row r="126" spans="1:8" x14ac:dyDescent="0.3">
      <c r="A126" s="2">
        <v>43283</v>
      </c>
      <c r="B126" s="1">
        <v>26364.45</v>
      </c>
      <c r="C126" s="1">
        <v>26371.599999999999</v>
      </c>
      <c r="D126" s="1">
        <v>26060.6</v>
      </c>
      <c r="E126" s="1">
        <v>26230.3</v>
      </c>
      <c r="F126" s="1">
        <v>174872280</v>
      </c>
      <c r="G126" s="1">
        <v>4472.4799999999996</v>
      </c>
      <c r="H126" s="3">
        <f>IF(ISERR(LN(Table13615[[#This Row],[Close]]/E125)),"-",LN(Table13615[[#This Row],[Close]]/E125))</f>
        <v>-5.091798165031902E-3</v>
      </c>
    </row>
    <row r="127" spans="1:8" x14ac:dyDescent="0.3">
      <c r="A127" s="2">
        <v>43284</v>
      </c>
      <c r="B127" s="1">
        <v>26210.1</v>
      </c>
      <c r="C127" s="1">
        <v>26316.1</v>
      </c>
      <c r="D127" s="1">
        <v>26142</v>
      </c>
      <c r="E127" s="1">
        <v>26204.1</v>
      </c>
      <c r="F127" s="1">
        <v>104588044</v>
      </c>
      <c r="G127" s="1">
        <v>2547.8000000000002</v>
      </c>
      <c r="H127" s="3">
        <f>IF(ISERR(LN(Table13615[[#This Row],[Close]]/E126)),"-",LN(Table13615[[#This Row],[Close]]/E126))</f>
        <v>-9.9934402531434794E-4</v>
      </c>
    </row>
    <row r="128" spans="1:8" x14ac:dyDescent="0.3">
      <c r="A128" s="2">
        <v>43285</v>
      </c>
      <c r="B128" s="1">
        <v>26249.25</v>
      </c>
      <c r="C128" s="1">
        <v>26480.5</v>
      </c>
      <c r="D128" s="1">
        <v>26132.9</v>
      </c>
      <c r="E128" s="1">
        <v>26433.95</v>
      </c>
      <c r="F128" s="1">
        <v>82888322</v>
      </c>
      <c r="G128" s="1">
        <v>2201.98</v>
      </c>
      <c r="H128" s="3">
        <f>IF(ISERR(LN(Table13615[[#This Row],[Close]]/E127)),"-",LN(Table13615[[#This Row],[Close]]/E127))</f>
        <v>8.733281756845573E-3</v>
      </c>
    </row>
    <row r="129" spans="1:8" x14ac:dyDescent="0.3">
      <c r="A129" s="2">
        <v>43286</v>
      </c>
      <c r="B129" s="1">
        <v>26481.55</v>
      </c>
      <c r="C129" s="1">
        <v>26598.45</v>
      </c>
      <c r="D129" s="1">
        <v>26415.200000000001</v>
      </c>
      <c r="E129" s="1">
        <v>26503.3</v>
      </c>
      <c r="F129" s="1">
        <v>91431872</v>
      </c>
      <c r="G129" s="1">
        <v>2632.52</v>
      </c>
      <c r="H129" s="3">
        <f>IF(ISERR(LN(Table13615[[#This Row],[Close]]/E128)),"-",LN(Table13615[[#This Row],[Close]]/E128))</f>
        <v>2.620084710598805E-3</v>
      </c>
    </row>
    <row r="130" spans="1:8" x14ac:dyDescent="0.3">
      <c r="A130" s="2">
        <v>43287</v>
      </c>
      <c r="B130" s="1">
        <v>26427.55</v>
      </c>
      <c r="C130" s="1">
        <v>26609.85</v>
      </c>
      <c r="D130" s="1">
        <v>26410</v>
      </c>
      <c r="E130" s="1">
        <v>26493.85</v>
      </c>
      <c r="F130" s="1">
        <v>120291139</v>
      </c>
      <c r="G130" s="1">
        <v>3037.92</v>
      </c>
      <c r="H130" s="3">
        <f>IF(ISERR(LN(Table13615[[#This Row],[Close]]/E129)),"-",LN(Table13615[[#This Row],[Close]]/E129))</f>
        <v>-3.5662295425907347E-4</v>
      </c>
    </row>
    <row r="131" spans="1:8" x14ac:dyDescent="0.3">
      <c r="A131" s="2">
        <v>43290</v>
      </c>
      <c r="B131" s="1">
        <v>26642.35</v>
      </c>
      <c r="C131" s="1">
        <v>26781.200000000001</v>
      </c>
      <c r="D131" s="1">
        <v>26611.55</v>
      </c>
      <c r="E131" s="1">
        <v>26753.3</v>
      </c>
      <c r="F131" s="1">
        <v>101833058</v>
      </c>
      <c r="G131" s="1">
        <v>2986.56</v>
      </c>
      <c r="H131" s="3">
        <f>IF(ISERR(LN(Table13615[[#This Row],[Close]]/E130)),"-",LN(Table13615[[#This Row],[Close]]/E130))</f>
        <v>9.7451996324255264E-3</v>
      </c>
    </row>
    <row r="132" spans="1:8" x14ac:dyDescent="0.3">
      <c r="A132" s="2">
        <v>43291</v>
      </c>
      <c r="B132" s="1">
        <v>26844.55</v>
      </c>
      <c r="C132" s="1">
        <v>26939.55</v>
      </c>
      <c r="D132" s="1">
        <v>26778.5</v>
      </c>
      <c r="E132" s="1">
        <v>26894.55</v>
      </c>
      <c r="F132" s="1">
        <v>103574099</v>
      </c>
      <c r="G132" s="1">
        <v>3700.96</v>
      </c>
      <c r="H132" s="3">
        <f>IF(ISERR(LN(Table13615[[#This Row],[Close]]/E131)),"-",LN(Table13615[[#This Row],[Close]]/E131))</f>
        <v>5.2658336314812025E-3</v>
      </c>
    </row>
    <row r="133" spans="1:8" x14ac:dyDescent="0.3">
      <c r="A133" s="2">
        <v>43292</v>
      </c>
      <c r="B133" s="1">
        <v>26900.65</v>
      </c>
      <c r="C133" s="1">
        <v>26938.85</v>
      </c>
      <c r="D133" s="1">
        <v>26774.6</v>
      </c>
      <c r="E133" s="1">
        <v>26816.2</v>
      </c>
      <c r="F133" s="1">
        <v>91728787</v>
      </c>
      <c r="G133" s="1">
        <v>2611.23</v>
      </c>
      <c r="H133" s="3">
        <f>IF(ISERR(LN(Table13615[[#This Row],[Close]]/E132)),"-",LN(Table13615[[#This Row],[Close]]/E132))</f>
        <v>-2.9174813449554158E-3</v>
      </c>
    </row>
    <row r="134" spans="1:8" x14ac:dyDescent="0.3">
      <c r="A134" s="2">
        <v>43293</v>
      </c>
      <c r="B134" s="1">
        <v>26937.5</v>
      </c>
      <c r="C134" s="1">
        <v>27164.799999999999</v>
      </c>
      <c r="D134" s="1">
        <v>26936.05</v>
      </c>
      <c r="E134" s="1">
        <v>27026.55</v>
      </c>
      <c r="F134" s="1">
        <v>108520112</v>
      </c>
      <c r="G134" s="1">
        <v>2970.49</v>
      </c>
      <c r="H134" s="3">
        <f>IF(ISERR(LN(Table13615[[#This Row],[Close]]/E133)),"-",LN(Table13615[[#This Row],[Close]]/E133))</f>
        <v>7.8135336763992033E-3</v>
      </c>
    </row>
    <row r="135" spans="1:8" x14ac:dyDescent="0.3">
      <c r="A135" s="2">
        <v>43294</v>
      </c>
      <c r="B135" s="1">
        <v>27046.85</v>
      </c>
      <c r="C135" s="1">
        <v>27102.35</v>
      </c>
      <c r="D135" s="1">
        <v>26902.3</v>
      </c>
      <c r="E135" s="1">
        <v>26935.95</v>
      </c>
      <c r="F135" s="1">
        <v>102571130</v>
      </c>
      <c r="G135" s="1">
        <v>2814.78</v>
      </c>
      <c r="H135" s="3">
        <f>IF(ISERR(LN(Table13615[[#This Row],[Close]]/E134)),"-",LN(Table13615[[#This Row],[Close]]/E134))</f>
        <v>-3.3578905769551981E-3</v>
      </c>
    </row>
    <row r="136" spans="1:8" x14ac:dyDescent="0.3">
      <c r="A136" s="2">
        <v>43297</v>
      </c>
      <c r="B136" s="1">
        <v>26914.5</v>
      </c>
      <c r="C136" s="1">
        <v>26939.05</v>
      </c>
      <c r="D136" s="1">
        <v>26643.95</v>
      </c>
      <c r="E136" s="1">
        <v>26679.8</v>
      </c>
      <c r="F136" s="1">
        <v>105758457</v>
      </c>
      <c r="G136" s="1">
        <v>2848.73</v>
      </c>
      <c r="H136" s="3">
        <f>IF(ISERR(LN(Table13615[[#This Row],[Close]]/E135)),"-",LN(Table13615[[#This Row],[Close]]/E135))</f>
        <v>-9.5551008377424331E-3</v>
      </c>
    </row>
    <row r="137" spans="1:8" x14ac:dyDescent="0.3">
      <c r="A137" s="2">
        <v>43298</v>
      </c>
      <c r="B137" s="1">
        <v>26662.85</v>
      </c>
      <c r="C137" s="1">
        <v>27041.35</v>
      </c>
      <c r="D137" s="1">
        <v>26653.65</v>
      </c>
      <c r="E137" s="1">
        <v>27008.1</v>
      </c>
      <c r="F137" s="1">
        <v>217931631</v>
      </c>
      <c r="G137" s="1">
        <v>3847.03</v>
      </c>
      <c r="H137" s="3">
        <f>IF(ISERR(LN(Table13615[[#This Row],[Close]]/E136)),"-",LN(Table13615[[#This Row],[Close]]/E136))</f>
        <v>1.2230096245875084E-2</v>
      </c>
    </row>
    <row r="138" spans="1:8" x14ac:dyDescent="0.3">
      <c r="A138" s="2">
        <v>43299</v>
      </c>
      <c r="B138" s="1">
        <v>27107.35</v>
      </c>
      <c r="C138" s="1">
        <v>27187.15</v>
      </c>
      <c r="D138" s="1">
        <v>26834.45</v>
      </c>
      <c r="E138" s="1">
        <v>26880.9</v>
      </c>
      <c r="F138" s="1">
        <v>192207622</v>
      </c>
      <c r="G138" s="1">
        <v>4231.03</v>
      </c>
      <c r="H138" s="3">
        <f>IF(ISERR(LN(Table13615[[#This Row],[Close]]/E137)),"-",LN(Table13615[[#This Row],[Close]]/E137))</f>
        <v>-4.7208237760353877E-3</v>
      </c>
    </row>
    <row r="139" spans="1:8" x14ac:dyDescent="0.3">
      <c r="A139" s="2">
        <v>43300</v>
      </c>
      <c r="B139" s="1">
        <v>26960.2</v>
      </c>
      <c r="C139" s="1">
        <v>27025.45</v>
      </c>
      <c r="D139" s="1">
        <v>26730.1</v>
      </c>
      <c r="E139" s="1">
        <v>26789.65</v>
      </c>
      <c r="F139" s="1">
        <v>130746919</v>
      </c>
      <c r="G139" s="1">
        <v>3820.62</v>
      </c>
      <c r="H139" s="3">
        <f>IF(ISERR(LN(Table13615[[#This Row],[Close]]/E138)),"-",LN(Table13615[[#This Row],[Close]]/E138))</f>
        <v>-3.4003783424509499E-3</v>
      </c>
    </row>
    <row r="140" spans="1:8" x14ac:dyDescent="0.3">
      <c r="A140" s="2">
        <v>43301</v>
      </c>
      <c r="B140" s="1">
        <v>26764.400000000001</v>
      </c>
      <c r="C140" s="1">
        <v>26946.55</v>
      </c>
      <c r="D140" s="1">
        <v>26718.6</v>
      </c>
      <c r="E140" s="1">
        <v>26873.200000000001</v>
      </c>
      <c r="F140" s="1">
        <v>84205472</v>
      </c>
      <c r="G140" s="1">
        <v>2800.09</v>
      </c>
      <c r="H140" s="3">
        <f>IF(ISERR(LN(Table13615[[#This Row],[Close]]/E139)),"-",LN(Table13615[[#This Row],[Close]]/E139))</f>
        <v>3.1138885657579041E-3</v>
      </c>
    </row>
    <row r="141" spans="1:8" x14ac:dyDescent="0.3">
      <c r="A141" s="2">
        <v>43304</v>
      </c>
      <c r="B141" s="1">
        <v>26701.3</v>
      </c>
      <c r="C141" s="1">
        <v>27040.1</v>
      </c>
      <c r="D141" s="1">
        <v>26671.35</v>
      </c>
      <c r="E141" s="1">
        <v>27008.15</v>
      </c>
      <c r="F141" s="1">
        <v>125717272</v>
      </c>
      <c r="G141" s="1">
        <v>3638.84</v>
      </c>
      <c r="H141" s="3">
        <f>IF(ISERR(LN(Table13615[[#This Row],[Close]]/E140)),"-",LN(Table13615[[#This Row],[Close]]/E140))</f>
        <v>5.0091648474777737E-3</v>
      </c>
    </row>
    <row r="142" spans="1:8" x14ac:dyDescent="0.3">
      <c r="A142" s="2">
        <v>43305</v>
      </c>
      <c r="B142" s="1">
        <v>26984.15</v>
      </c>
      <c r="C142" s="1">
        <v>27128</v>
      </c>
      <c r="D142" s="1">
        <v>26868.15</v>
      </c>
      <c r="E142" s="1">
        <v>26974.400000000001</v>
      </c>
      <c r="F142" s="1">
        <v>115100157</v>
      </c>
      <c r="G142" s="1">
        <v>2833.32</v>
      </c>
      <c r="H142" s="3">
        <f>IF(ISERR(LN(Table13615[[#This Row],[Close]]/E141)),"-",LN(Table13615[[#This Row],[Close]]/E141))</f>
        <v>-1.2504042286765864E-3</v>
      </c>
    </row>
    <row r="143" spans="1:8" x14ac:dyDescent="0.3">
      <c r="A143" s="2">
        <v>43306</v>
      </c>
      <c r="B143" s="1">
        <v>26992.55</v>
      </c>
      <c r="C143" s="1">
        <v>27074</v>
      </c>
      <c r="D143" s="1">
        <v>26939.35</v>
      </c>
      <c r="E143" s="1">
        <v>27031.3</v>
      </c>
      <c r="F143" s="1">
        <v>100793998</v>
      </c>
      <c r="G143" s="1">
        <v>3015.78</v>
      </c>
      <c r="H143" s="3">
        <f>IF(ISERR(LN(Table13615[[#This Row],[Close]]/E142)),"-",LN(Table13615[[#This Row],[Close]]/E142))</f>
        <v>2.1071857620250118E-3</v>
      </c>
    </row>
    <row r="144" spans="1:8" x14ac:dyDescent="0.3">
      <c r="A144" s="2">
        <v>43307</v>
      </c>
      <c r="B144" s="1">
        <v>27054.7</v>
      </c>
      <c r="C144" s="1">
        <v>27455.1</v>
      </c>
      <c r="D144" s="1">
        <v>27045.05</v>
      </c>
      <c r="E144" s="1">
        <v>27406.400000000001</v>
      </c>
      <c r="F144" s="1">
        <v>256486512</v>
      </c>
      <c r="G144" s="1">
        <v>7635.5</v>
      </c>
      <c r="H144" s="3">
        <f>IF(ISERR(LN(Table13615[[#This Row],[Close]]/E143)),"-",LN(Table13615[[#This Row],[Close]]/E143))</f>
        <v>1.3781108920158752E-2</v>
      </c>
    </row>
    <row r="145" spans="1:8" x14ac:dyDescent="0.3">
      <c r="A145" s="2">
        <v>43308</v>
      </c>
      <c r="B145" s="1">
        <v>27497.8</v>
      </c>
      <c r="C145" s="1">
        <v>27661.05</v>
      </c>
      <c r="D145" s="1">
        <v>27455</v>
      </c>
      <c r="E145" s="1">
        <v>27634.400000000001</v>
      </c>
      <c r="F145" s="1">
        <v>215768964</v>
      </c>
      <c r="G145" s="1">
        <v>5073.75</v>
      </c>
      <c r="H145" s="3">
        <f>IF(ISERR(LN(Table13615[[#This Row],[Close]]/E144)),"-",LN(Table13615[[#This Row],[Close]]/E144))</f>
        <v>8.2848106903309973E-3</v>
      </c>
    </row>
    <row r="146" spans="1:8" x14ac:dyDescent="0.3">
      <c r="A146" s="2">
        <v>43311</v>
      </c>
      <c r="B146" s="1">
        <v>27767.65</v>
      </c>
      <c r="C146" s="1">
        <v>27873.7</v>
      </c>
      <c r="D146" s="1">
        <v>27607.95</v>
      </c>
      <c r="E146" s="1">
        <v>27842.6</v>
      </c>
      <c r="F146" s="1">
        <v>308460689</v>
      </c>
      <c r="G146" s="1">
        <v>6975.01</v>
      </c>
      <c r="H146" s="3">
        <f>IF(ISERR(LN(Table13615[[#This Row],[Close]]/E145)),"-",LN(Table13615[[#This Row],[Close]]/E145))</f>
        <v>7.5058484582523587E-3</v>
      </c>
    </row>
    <row r="147" spans="1:8" x14ac:dyDescent="0.3">
      <c r="A147" s="2">
        <v>43312</v>
      </c>
      <c r="B147" s="1">
        <v>27797.200000000001</v>
      </c>
      <c r="C147" s="1">
        <v>27839.200000000001</v>
      </c>
      <c r="D147" s="1">
        <v>27651.3</v>
      </c>
      <c r="E147" s="1">
        <v>27764.15</v>
      </c>
      <c r="F147" s="1">
        <v>185189252</v>
      </c>
      <c r="G147" s="1">
        <v>5102.6000000000004</v>
      </c>
      <c r="H147" s="3">
        <f>IF(ISERR(LN(Table13615[[#This Row],[Close]]/E146)),"-",LN(Table13615[[#This Row],[Close]]/E146))</f>
        <v>-2.8216017676947567E-3</v>
      </c>
    </row>
    <row r="148" spans="1:8" x14ac:dyDescent="0.3">
      <c r="A148" s="2">
        <v>43313</v>
      </c>
      <c r="B148" s="1">
        <v>27684.799999999999</v>
      </c>
      <c r="C148" s="1">
        <v>27820.15</v>
      </c>
      <c r="D148" s="1">
        <v>27477.9</v>
      </c>
      <c r="E148" s="1">
        <v>27596.6</v>
      </c>
      <c r="F148" s="1">
        <v>152825700</v>
      </c>
      <c r="G148" s="1">
        <v>3734.84</v>
      </c>
      <c r="H148" s="3">
        <f>IF(ISERR(LN(Table13615[[#This Row],[Close]]/E147)),"-",LN(Table13615[[#This Row],[Close]]/E147))</f>
        <v>-6.0530434134797714E-3</v>
      </c>
    </row>
    <row r="149" spans="1:8" x14ac:dyDescent="0.3">
      <c r="A149" s="2">
        <v>43314</v>
      </c>
      <c r="B149" s="1">
        <v>27469.5</v>
      </c>
      <c r="C149" s="1">
        <v>27487.9</v>
      </c>
      <c r="D149" s="1">
        <v>27327.95</v>
      </c>
      <c r="E149" s="1">
        <v>27355.95</v>
      </c>
      <c r="F149" s="1">
        <v>119103729</v>
      </c>
      <c r="G149" s="1">
        <v>3215.97</v>
      </c>
      <c r="H149" s="3">
        <f>IF(ISERR(LN(Table13615[[#This Row],[Close]]/E148)),"-",LN(Table13615[[#This Row],[Close]]/E148))</f>
        <v>-8.7585212474084184E-3</v>
      </c>
    </row>
    <row r="150" spans="1:8" x14ac:dyDescent="0.3">
      <c r="A150" s="2">
        <v>43315</v>
      </c>
      <c r="B150" s="1">
        <v>27471.95</v>
      </c>
      <c r="C150" s="1">
        <v>27723</v>
      </c>
      <c r="D150" s="1">
        <v>27448.15</v>
      </c>
      <c r="E150" s="1">
        <v>27695.5</v>
      </c>
      <c r="F150" s="1">
        <v>164821344</v>
      </c>
      <c r="G150" s="1">
        <v>4529.2700000000004</v>
      </c>
      <c r="H150" s="3">
        <f>IF(ISERR(LN(Table13615[[#This Row],[Close]]/E149)),"-",LN(Table13615[[#This Row],[Close]]/E149))</f>
        <v>1.2335889640840304E-2</v>
      </c>
    </row>
    <row r="151" spans="1:8" x14ac:dyDescent="0.3">
      <c r="A151" s="2">
        <v>43318</v>
      </c>
      <c r="B151" s="1">
        <v>27769.55</v>
      </c>
      <c r="C151" s="1">
        <v>27994</v>
      </c>
      <c r="D151" s="1">
        <v>27766.05</v>
      </c>
      <c r="E151" s="1">
        <v>27898.5</v>
      </c>
      <c r="F151" s="1">
        <v>184016610</v>
      </c>
      <c r="G151" s="1">
        <v>5115.3599999999997</v>
      </c>
      <c r="H151" s="3">
        <f>IF(ISERR(LN(Table13615[[#This Row],[Close]]/E150)),"-",LN(Table13615[[#This Row],[Close]]/E150))</f>
        <v>7.3029788187297376E-3</v>
      </c>
    </row>
    <row r="152" spans="1:8" x14ac:dyDescent="0.3">
      <c r="A152" s="2">
        <v>43319</v>
      </c>
      <c r="B152" s="1">
        <v>27972.95</v>
      </c>
      <c r="C152" s="1">
        <v>27988.2</v>
      </c>
      <c r="D152" s="1">
        <v>27827.3</v>
      </c>
      <c r="E152" s="1">
        <v>27875.9</v>
      </c>
      <c r="F152" s="1">
        <v>249213872</v>
      </c>
      <c r="G152" s="1">
        <v>5160.75</v>
      </c>
      <c r="H152" s="3">
        <f>IF(ISERR(LN(Table13615[[#This Row],[Close]]/E151)),"-",LN(Table13615[[#This Row],[Close]]/E151))</f>
        <v>-8.1040768656936697E-4</v>
      </c>
    </row>
    <row r="153" spans="1:8" x14ac:dyDescent="0.3">
      <c r="A153" s="2">
        <v>43320</v>
      </c>
      <c r="B153" s="1">
        <v>27930.55</v>
      </c>
      <c r="C153" s="1">
        <v>28128.65</v>
      </c>
      <c r="D153" s="1">
        <v>27858.75</v>
      </c>
      <c r="E153" s="1">
        <v>28062.45</v>
      </c>
      <c r="F153" s="1">
        <v>149989901</v>
      </c>
      <c r="G153" s="1">
        <v>3628.81</v>
      </c>
      <c r="H153" s="3">
        <f>IF(ISERR(LN(Table13615[[#This Row],[Close]]/E152)),"-",LN(Table13615[[#This Row],[Close]]/E152))</f>
        <v>6.6698675091072324E-3</v>
      </c>
    </row>
    <row r="154" spans="1:8" x14ac:dyDescent="0.3">
      <c r="A154" s="2">
        <v>43321</v>
      </c>
      <c r="B154" s="1">
        <v>28173.65</v>
      </c>
      <c r="C154" s="1">
        <v>28363.4</v>
      </c>
      <c r="D154" s="1">
        <v>28132</v>
      </c>
      <c r="E154" s="1">
        <v>28320</v>
      </c>
      <c r="F154" s="1">
        <v>254180287</v>
      </c>
      <c r="G154" s="1">
        <v>7260.85</v>
      </c>
      <c r="H154" s="3">
        <f>IF(ISERR(LN(Table13615[[#This Row],[Close]]/E153)),"-",LN(Table13615[[#This Row],[Close]]/E153))</f>
        <v>9.1358850618269271E-3</v>
      </c>
    </row>
    <row r="155" spans="1:8" x14ac:dyDescent="0.3">
      <c r="A155" s="2">
        <v>43322</v>
      </c>
      <c r="B155" s="1">
        <v>28348.95</v>
      </c>
      <c r="C155" s="1">
        <v>28377.9</v>
      </c>
      <c r="D155" s="1">
        <v>28087.65</v>
      </c>
      <c r="E155" s="1">
        <v>28124.25</v>
      </c>
      <c r="F155" s="1">
        <v>285470698</v>
      </c>
      <c r="G155" s="1">
        <v>7773.78</v>
      </c>
      <c r="H155" s="3">
        <f>IF(ISERR(LN(Table13615[[#This Row],[Close]]/E154)),"-",LN(Table13615[[#This Row],[Close]]/E154))</f>
        <v>-6.9360753231633059E-3</v>
      </c>
    </row>
    <row r="156" spans="1:8" x14ac:dyDescent="0.3">
      <c r="A156" s="2">
        <v>43325</v>
      </c>
      <c r="B156" s="1">
        <v>27760.799999999999</v>
      </c>
      <c r="C156" s="1">
        <v>27911.85</v>
      </c>
      <c r="D156" s="1">
        <v>27739.5</v>
      </c>
      <c r="E156" s="1">
        <v>27794.400000000001</v>
      </c>
      <c r="F156" s="1">
        <v>165765211</v>
      </c>
      <c r="G156" s="1">
        <v>4690.84</v>
      </c>
      <c r="H156" s="3">
        <f>IF(ISERR(LN(Table13615[[#This Row],[Close]]/E155)),"-",LN(Table13615[[#This Row],[Close]]/E155))</f>
        <v>-1.1797631946215057E-2</v>
      </c>
    </row>
    <row r="157" spans="1:8" x14ac:dyDescent="0.3">
      <c r="A157" s="2">
        <v>43326</v>
      </c>
      <c r="B157" s="1">
        <v>27864.400000000001</v>
      </c>
      <c r="C157" s="1">
        <v>28053.05</v>
      </c>
      <c r="D157" s="1">
        <v>27854.9</v>
      </c>
      <c r="E157" s="1">
        <v>28021.7</v>
      </c>
      <c r="F157" s="1">
        <v>116466884</v>
      </c>
      <c r="G157" s="1">
        <v>3336.18</v>
      </c>
      <c r="H157" s="3">
        <f>IF(ISERR(LN(Table13615[[#This Row],[Close]]/E156)),"-",LN(Table13615[[#This Row],[Close]]/E156))</f>
        <v>8.144648461634655E-3</v>
      </c>
    </row>
    <row r="158" spans="1:8" x14ac:dyDescent="0.3">
      <c r="A158" s="2">
        <v>43328</v>
      </c>
      <c r="B158" s="1">
        <v>27836.15</v>
      </c>
      <c r="C158" s="1">
        <v>28013.1</v>
      </c>
      <c r="D158" s="1">
        <v>27779.5</v>
      </c>
      <c r="E158" s="1">
        <v>27826.55</v>
      </c>
      <c r="F158" s="1">
        <v>185103463</v>
      </c>
      <c r="G158" s="1">
        <v>5983.13</v>
      </c>
      <c r="H158" s="3">
        <f>IF(ISERR(LN(Table13615[[#This Row],[Close]]/E157)),"-",LN(Table13615[[#This Row],[Close]]/E157))</f>
        <v>-6.9886091066611198E-3</v>
      </c>
    </row>
    <row r="159" spans="1:8" x14ac:dyDescent="0.3">
      <c r="A159" s="2">
        <v>43329</v>
      </c>
      <c r="B159" s="1">
        <v>27991.75</v>
      </c>
      <c r="C159" s="1">
        <v>28178.15</v>
      </c>
      <c r="D159" s="1">
        <v>27953.8</v>
      </c>
      <c r="E159" s="1">
        <v>28128.55</v>
      </c>
      <c r="F159" s="1">
        <v>156310659</v>
      </c>
      <c r="G159" s="1">
        <v>4475.5</v>
      </c>
      <c r="H159" s="3">
        <f>IF(ISERR(LN(Table13615[[#This Row],[Close]]/E158)),"-",LN(Table13615[[#This Row],[Close]]/E158))</f>
        <v>1.079447387033783E-2</v>
      </c>
    </row>
    <row r="160" spans="1:8" x14ac:dyDescent="0.3">
      <c r="A160" s="2">
        <v>43332</v>
      </c>
      <c r="B160" s="1">
        <v>28171.65</v>
      </c>
      <c r="C160" s="1">
        <v>28322.3</v>
      </c>
      <c r="D160" s="1">
        <v>28171.65</v>
      </c>
      <c r="E160" s="1">
        <v>28274.25</v>
      </c>
      <c r="F160" s="1">
        <v>177840658</v>
      </c>
      <c r="G160" s="1">
        <v>3902.35</v>
      </c>
      <c r="H160" s="3">
        <f>IF(ISERR(LN(Table13615[[#This Row],[Close]]/E159)),"-",LN(Table13615[[#This Row],[Close]]/E159))</f>
        <v>5.1664216699938668E-3</v>
      </c>
    </row>
    <row r="161" spans="1:8" x14ac:dyDescent="0.3">
      <c r="A161" s="2">
        <v>43333</v>
      </c>
      <c r="B161" s="1">
        <v>28295.85</v>
      </c>
      <c r="C161" s="1">
        <v>28305.95</v>
      </c>
      <c r="D161" s="1">
        <v>28151.9</v>
      </c>
      <c r="E161" s="1">
        <v>28257.9</v>
      </c>
      <c r="F161" s="1">
        <v>142439166</v>
      </c>
      <c r="G161" s="1">
        <v>3981.61</v>
      </c>
      <c r="H161" s="3">
        <f>IF(ISERR(LN(Table13615[[#This Row],[Close]]/E160)),"-",LN(Table13615[[#This Row],[Close]]/E160))</f>
        <v>-5.7843193495624179E-4</v>
      </c>
    </row>
    <row r="162" spans="1:8" x14ac:dyDescent="0.3">
      <c r="A162" s="2">
        <v>43335</v>
      </c>
      <c r="B162" s="1">
        <v>28321.95</v>
      </c>
      <c r="C162" s="1">
        <v>28325.45</v>
      </c>
      <c r="D162" s="1">
        <v>27965.35</v>
      </c>
      <c r="E162" s="1">
        <v>28027.9</v>
      </c>
      <c r="F162" s="1">
        <v>133387354</v>
      </c>
      <c r="G162" s="1">
        <v>4353.3999999999996</v>
      </c>
      <c r="H162" s="3">
        <f>IF(ISERR(LN(Table13615[[#This Row],[Close]]/E161)),"-",LN(Table13615[[#This Row],[Close]]/E161))</f>
        <v>-8.1726218752776487E-3</v>
      </c>
    </row>
    <row r="163" spans="1:8" x14ac:dyDescent="0.3">
      <c r="A163" s="2">
        <v>43336</v>
      </c>
      <c r="B163" s="1">
        <v>27954.25</v>
      </c>
      <c r="C163" s="1">
        <v>28122.75</v>
      </c>
      <c r="D163" s="1">
        <v>27782.799999999999</v>
      </c>
      <c r="E163" s="1">
        <v>27834.7</v>
      </c>
      <c r="F163" s="1">
        <v>169952869</v>
      </c>
      <c r="G163" s="1">
        <v>4734.87</v>
      </c>
      <c r="H163" s="3">
        <f>IF(ISERR(LN(Table13615[[#This Row],[Close]]/E162)),"-",LN(Table13615[[#This Row],[Close]]/E162))</f>
        <v>-6.9169988615583617E-3</v>
      </c>
    </row>
    <row r="164" spans="1:8" x14ac:dyDescent="0.3">
      <c r="A164" s="2">
        <v>43339</v>
      </c>
      <c r="B164" s="1">
        <v>27971.25</v>
      </c>
      <c r="C164" s="1">
        <v>28317.75</v>
      </c>
      <c r="D164" s="1">
        <v>27958.2</v>
      </c>
      <c r="E164" s="1">
        <v>28264.2</v>
      </c>
      <c r="F164" s="1">
        <v>146706980</v>
      </c>
      <c r="G164" s="1">
        <v>4960.34</v>
      </c>
      <c r="H164" s="3">
        <f>IF(ISERR(LN(Table13615[[#This Row],[Close]]/E163)),"-",LN(Table13615[[#This Row],[Close]]/E163))</f>
        <v>1.5312542391413261E-2</v>
      </c>
    </row>
    <row r="165" spans="1:8" x14ac:dyDescent="0.3">
      <c r="A165" s="2">
        <v>43340</v>
      </c>
      <c r="B165" s="1">
        <v>28379.9</v>
      </c>
      <c r="C165" s="1">
        <v>28388.65</v>
      </c>
      <c r="D165" s="1">
        <v>28152.7</v>
      </c>
      <c r="E165" s="1">
        <v>28269.65</v>
      </c>
      <c r="F165" s="1">
        <v>144026112</v>
      </c>
      <c r="G165" s="1">
        <v>4298.92</v>
      </c>
      <c r="H165" s="3">
        <f>IF(ISERR(LN(Table13615[[#This Row],[Close]]/E164)),"-",LN(Table13615[[#This Row],[Close]]/E164))</f>
        <v>1.9280484229833525E-4</v>
      </c>
    </row>
    <row r="166" spans="1:8" x14ac:dyDescent="0.3">
      <c r="A166" s="2">
        <v>43341</v>
      </c>
      <c r="B166" s="1">
        <v>28233.4</v>
      </c>
      <c r="C166" s="1">
        <v>28344.1</v>
      </c>
      <c r="D166" s="1">
        <v>28167.8</v>
      </c>
      <c r="E166" s="1">
        <v>28224.1</v>
      </c>
      <c r="F166" s="1">
        <v>168875762</v>
      </c>
      <c r="G166" s="1">
        <v>5230.8</v>
      </c>
      <c r="H166" s="3">
        <f>IF(ISERR(LN(Table13615[[#This Row],[Close]]/E165)),"-",LN(Table13615[[#This Row],[Close]]/E165))</f>
        <v>-1.6125681113608929E-3</v>
      </c>
    </row>
    <row r="167" spans="1:8" x14ac:dyDescent="0.3">
      <c r="A167" s="2">
        <v>43342</v>
      </c>
      <c r="B167" s="1">
        <v>28233.7</v>
      </c>
      <c r="C167" s="1">
        <v>28233.7</v>
      </c>
      <c r="D167" s="1">
        <v>27961.75</v>
      </c>
      <c r="E167" s="1">
        <v>28103.25</v>
      </c>
      <c r="F167" s="1">
        <v>186360757</v>
      </c>
      <c r="G167" s="1">
        <v>6092.45</v>
      </c>
      <c r="H167" s="3">
        <f>IF(ISERR(LN(Table13615[[#This Row],[Close]]/E166)),"-",LN(Table13615[[#This Row],[Close]]/E166))</f>
        <v>-4.2909948872276718E-3</v>
      </c>
    </row>
    <row r="168" spans="1:8" x14ac:dyDescent="0.3">
      <c r="A168" s="2">
        <v>43343</v>
      </c>
      <c r="B168" s="1">
        <v>27998</v>
      </c>
      <c r="C168" s="1">
        <v>28157.35</v>
      </c>
      <c r="D168" s="1">
        <v>27940.95</v>
      </c>
      <c r="E168" s="1">
        <v>28061.75</v>
      </c>
      <c r="F168" s="1">
        <v>229622699</v>
      </c>
      <c r="G168" s="1">
        <v>7069.12</v>
      </c>
      <c r="H168" s="3">
        <f>IF(ISERR(LN(Table13615[[#This Row],[Close]]/E167)),"-",LN(Table13615[[#This Row],[Close]]/E167))</f>
        <v>-1.4777889273574392E-3</v>
      </c>
    </row>
    <row r="169" spans="1:8" x14ac:dyDescent="0.3">
      <c r="A169" s="2">
        <v>43346</v>
      </c>
      <c r="B169" s="1">
        <v>28199.45</v>
      </c>
      <c r="C169" s="1">
        <v>28203.200000000001</v>
      </c>
      <c r="D169" s="1">
        <v>27777.4</v>
      </c>
      <c r="E169" s="1">
        <v>27819.5</v>
      </c>
      <c r="F169" s="1">
        <v>127011210</v>
      </c>
      <c r="G169" s="1">
        <v>3746.12</v>
      </c>
      <c r="H169" s="3">
        <f>IF(ISERR(LN(Table13615[[#This Row],[Close]]/E168)),"-",LN(Table13615[[#This Row],[Close]]/E168))</f>
        <v>-8.6702254351569662E-3</v>
      </c>
    </row>
    <row r="170" spans="1:8" x14ac:dyDescent="0.3">
      <c r="A170" s="2">
        <v>43347</v>
      </c>
      <c r="B170" s="1">
        <v>27845.55</v>
      </c>
      <c r="C170" s="1">
        <v>27875.15</v>
      </c>
      <c r="D170" s="1">
        <v>27385.85</v>
      </c>
      <c r="E170" s="1">
        <v>27430.75</v>
      </c>
      <c r="F170" s="1">
        <v>165858496</v>
      </c>
      <c r="G170" s="1">
        <v>4714.18</v>
      </c>
      <c r="H170" s="3">
        <f>IF(ISERR(LN(Table13615[[#This Row],[Close]]/E169)),"-",LN(Table13615[[#This Row],[Close]]/E169))</f>
        <v>-1.4072566750624429E-2</v>
      </c>
    </row>
    <row r="171" spans="1:8" x14ac:dyDescent="0.3">
      <c r="A171" s="2">
        <v>43348</v>
      </c>
      <c r="B171" s="1">
        <v>27409.3</v>
      </c>
      <c r="C171" s="1">
        <v>27506.3</v>
      </c>
      <c r="D171" s="1">
        <v>27136.05</v>
      </c>
      <c r="E171" s="1">
        <v>27376.05</v>
      </c>
      <c r="F171" s="1">
        <v>131880484</v>
      </c>
      <c r="G171" s="1">
        <v>3854.47</v>
      </c>
      <c r="H171" s="3">
        <f>IF(ISERR(LN(Table13615[[#This Row],[Close]]/E170)),"-",LN(Table13615[[#This Row],[Close]]/E170))</f>
        <v>-1.996103336168298E-3</v>
      </c>
    </row>
    <row r="172" spans="1:8" x14ac:dyDescent="0.3">
      <c r="A172" s="2">
        <v>43349</v>
      </c>
      <c r="B172" s="1">
        <v>27464.25</v>
      </c>
      <c r="C172" s="1">
        <v>27552.799999999999</v>
      </c>
      <c r="D172" s="1">
        <v>27246.25</v>
      </c>
      <c r="E172" s="1">
        <v>27468.7</v>
      </c>
      <c r="F172" s="1">
        <v>120287292</v>
      </c>
      <c r="G172" s="1">
        <v>3808.19</v>
      </c>
      <c r="H172" s="3">
        <f>IF(ISERR(LN(Table13615[[#This Row],[Close]]/E171)),"-",LN(Table13615[[#This Row],[Close]]/E171))</f>
        <v>3.3786310680398736E-3</v>
      </c>
    </row>
    <row r="173" spans="1:8" x14ac:dyDescent="0.3">
      <c r="A173" s="2">
        <v>43350</v>
      </c>
      <c r="B173" s="1">
        <v>27439.25</v>
      </c>
      <c r="C173" s="1">
        <v>27512.5</v>
      </c>
      <c r="D173" s="1">
        <v>27232.799999999999</v>
      </c>
      <c r="E173" s="1">
        <v>27481.45</v>
      </c>
      <c r="F173" s="1">
        <v>144905496</v>
      </c>
      <c r="G173" s="1">
        <v>4409.7299999999996</v>
      </c>
      <c r="H173" s="3">
        <f>IF(ISERR(LN(Table13615[[#This Row],[Close]]/E172)),"-",LN(Table13615[[#This Row],[Close]]/E172))</f>
        <v>4.6405697632523405E-4</v>
      </c>
    </row>
    <row r="174" spans="1:8" x14ac:dyDescent="0.3">
      <c r="A174" s="2">
        <v>43353</v>
      </c>
      <c r="B174" s="1">
        <v>27395.200000000001</v>
      </c>
      <c r="C174" s="1">
        <v>27404.85</v>
      </c>
      <c r="D174" s="1">
        <v>27142.55</v>
      </c>
      <c r="E174" s="1">
        <v>27201.75</v>
      </c>
      <c r="F174" s="1">
        <v>178147552</v>
      </c>
      <c r="G174" s="1">
        <v>6363.64</v>
      </c>
      <c r="H174" s="3">
        <f>IF(ISERR(LN(Table13615[[#This Row],[Close]]/E173)),"-",LN(Table13615[[#This Row],[Close]]/E173))</f>
        <v>-1.0229922142204305E-2</v>
      </c>
    </row>
    <row r="175" spans="1:8" x14ac:dyDescent="0.3">
      <c r="A175" s="2">
        <v>43354</v>
      </c>
      <c r="B175" s="1">
        <v>27295.200000000001</v>
      </c>
      <c r="C175" s="1">
        <v>27318.45</v>
      </c>
      <c r="D175" s="1">
        <v>26772.25</v>
      </c>
      <c r="E175" s="1">
        <v>26807.5</v>
      </c>
      <c r="F175" s="1">
        <v>160826279</v>
      </c>
      <c r="G175" s="1">
        <v>5575.27</v>
      </c>
      <c r="H175" s="3">
        <f>IF(ISERR(LN(Table13615[[#This Row],[Close]]/E174)),"-",LN(Table13615[[#This Row],[Close]]/E174))</f>
        <v>-1.4599610355466572E-2</v>
      </c>
    </row>
    <row r="176" spans="1:8" x14ac:dyDescent="0.3">
      <c r="A176" s="2">
        <v>43355</v>
      </c>
      <c r="B176" s="1">
        <v>26895.15</v>
      </c>
      <c r="C176" s="1">
        <v>26895.15</v>
      </c>
      <c r="D176" s="1">
        <v>26555.15</v>
      </c>
      <c r="E176" s="1">
        <v>26819.200000000001</v>
      </c>
      <c r="F176" s="1">
        <v>174201027</v>
      </c>
      <c r="G176" s="1">
        <v>4921.26</v>
      </c>
      <c r="H176" s="3">
        <f>IF(ISERR(LN(Table13615[[#This Row],[Close]]/E175)),"-",LN(Table13615[[#This Row],[Close]]/E175))</f>
        <v>4.3634981028628625E-4</v>
      </c>
    </row>
    <row r="177" spans="1:8" x14ac:dyDescent="0.3">
      <c r="A177" s="2">
        <v>43357</v>
      </c>
      <c r="B177" s="1">
        <v>27059.85</v>
      </c>
      <c r="C177" s="1">
        <v>27205.75</v>
      </c>
      <c r="D177" s="1">
        <v>26989.8</v>
      </c>
      <c r="E177" s="1">
        <v>27163.85</v>
      </c>
      <c r="F177" s="1">
        <v>136633270</v>
      </c>
      <c r="G177" s="1">
        <v>4403.1000000000004</v>
      </c>
      <c r="H177" s="3">
        <f>IF(ISERR(LN(Table13615[[#This Row],[Close]]/E176)),"-",LN(Table13615[[#This Row],[Close]]/E176))</f>
        <v>1.2768996299417718E-2</v>
      </c>
    </row>
    <row r="178" spans="1:8" x14ac:dyDescent="0.3">
      <c r="A178" s="2">
        <v>43360</v>
      </c>
      <c r="B178" s="1">
        <v>27002.6</v>
      </c>
      <c r="C178" s="1">
        <v>27002.6</v>
      </c>
      <c r="D178" s="1">
        <v>26743.4</v>
      </c>
      <c r="E178" s="1">
        <v>26820.3</v>
      </c>
      <c r="F178" s="1">
        <v>115283101</v>
      </c>
      <c r="G178" s="1">
        <v>3192.51</v>
      </c>
      <c r="H178" s="3">
        <f>IF(ISERR(LN(Table13615[[#This Row],[Close]]/E177)),"-",LN(Table13615[[#This Row],[Close]]/E177))</f>
        <v>-1.2727981748567943E-2</v>
      </c>
    </row>
    <row r="179" spans="1:8" x14ac:dyDescent="0.3">
      <c r="A179" s="2">
        <v>43361</v>
      </c>
      <c r="B179" s="1">
        <v>26757</v>
      </c>
      <c r="C179" s="1">
        <v>26901.05</v>
      </c>
      <c r="D179" s="1">
        <v>26407.45</v>
      </c>
      <c r="E179" s="1">
        <v>26441.45</v>
      </c>
      <c r="F179" s="1">
        <v>308575632</v>
      </c>
      <c r="G179" s="1">
        <v>6201.28</v>
      </c>
      <c r="H179" s="3">
        <f>IF(ISERR(LN(Table13615[[#This Row],[Close]]/E178)),"-",LN(Table13615[[#This Row],[Close]]/E178))</f>
        <v>-1.4226208843762057E-2</v>
      </c>
    </row>
    <row r="180" spans="1:8" x14ac:dyDescent="0.3">
      <c r="A180" s="2">
        <v>43362</v>
      </c>
      <c r="B180" s="1">
        <v>26532</v>
      </c>
      <c r="C180" s="1">
        <v>26611.599999999999</v>
      </c>
      <c r="D180" s="1">
        <v>26235.7</v>
      </c>
      <c r="E180" s="1">
        <v>26277.35</v>
      </c>
      <c r="F180" s="1">
        <v>244393690</v>
      </c>
      <c r="G180" s="1">
        <v>5745.5</v>
      </c>
      <c r="H180" s="3">
        <f>IF(ISERR(LN(Table13615[[#This Row],[Close]]/E179)),"-",LN(Table13615[[#This Row],[Close]]/E179))</f>
        <v>-6.2255032360425235E-3</v>
      </c>
    </row>
    <row r="181" spans="1:8" x14ac:dyDescent="0.3">
      <c r="A181" s="2">
        <v>43364</v>
      </c>
      <c r="B181" s="1">
        <v>26331.05</v>
      </c>
      <c r="C181" s="1">
        <v>26490.400000000001</v>
      </c>
      <c r="D181" s="1">
        <v>25053.35</v>
      </c>
      <c r="E181" s="1">
        <v>25596.9</v>
      </c>
      <c r="F181" s="1">
        <v>547285580</v>
      </c>
      <c r="G181" s="1">
        <v>14634.54</v>
      </c>
      <c r="H181" s="3">
        <f>IF(ISERR(LN(Table13615[[#This Row],[Close]]/E180)),"-",LN(Table13615[[#This Row],[Close]]/E180))</f>
        <v>-2.6236100990418516E-2</v>
      </c>
    </row>
    <row r="182" spans="1:8" x14ac:dyDescent="0.3">
      <c r="A182" s="2">
        <v>43367</v>
      </c>
      <c r="B182" s="1">
        <v>25645.05</v>
      </c>
      <c r="C182" s="1">
        <v>25649.7</v>
      </c>
      <c r="D182" s="1">
        <v>24904.5</v>
      </c>
      <c r="E182" s="1">
        <v>24970.35</v>
      </c>
      <c r="F182" s="1">
        <v>272396270</v>
      </c>
      <c r="G182" s="1">
        <v>7233.55</v>
      </c>
      <c r="H182" s="3">
        <f>IF(ISERR(LN(Table13615[[#This Row],[Close]]/E181)),"-",LN(Table13615[[#This Row],[Close]]/E181))</f>
        <v>-2.4782129389445493E-2</v>
      </c>
    </row>
    <row r="183" spans="1:8" x14ac:dyDescent="0.3">
      <c r="A183" s="2">
        <v>43368</v>
      </c>
      <c r="B183" s="1">
        <v>24947.7</v>
      </c>
      <c r="C183" s="1">
        <v>25406.95</v>
      </c>
      <c r="D183" s="1">
        <v>24678.25</v>
      </c>
      <c r="E183" s="1">
        <v>25330.35</v>
      </c>
      <c r="F183" s="1">
        <v>329548199</v>
      </c>
      <c r="G183" s="1">
        <v>8339.92</v>
      </c>
      <c r="H183" s="3">
        <f>IF(ISERR(LN(Table13615[[#This Row],[Close]]/E182)),"-",LN(Table13615[[#This Row],[Close]]/E182))</f>
        <v>1.431416051207013E-2</v>
      </c>
    </row>
    <row r="184" spans="1:8" x14ac:dyDescent="0.3">
      <c r="A184" s="2">
        <v>43369</v>
      </c>
      <c r="B184" s="1">
        <v>25525.1</v>
      </c>
      <c r="C184" s="1">
        <v>25525.1</v>
      </c>
      <c r="D184" s="1">
        <v>25197.35</v>
      </c>
      <c r="E184" s="1">
        <v>25376.3</v>
      </c>
      <c r="F184" s="1">
        <v>215055339</v>
      </c>
      <c r="G184" s="1">
        <v>5556.79</v>
      </c>
      <c r="H184" s="3">
        <f>IF(ISERR(LN(Table13615[[#This Row],[Close]]/E183)),"-",LN(Table13615[[#This Row],[Close]]/E183))</f>
        <v>1.8123860510536269E-3</v>
      </c>
    </row>
    <row r="185" spans="1:8" x14ac:dyDescent="0.3">
      <c r="A185" s="2">
        <v>43370</v>
      </c>
      <c r="B185" s="1">
        <v>25442.1</v>
      </c>
      <c r="C185" s="1">
        <v>25452.5</v>
      </c>
      <c r="D185" s="1">
        <v>25007.05</v>
      </c>
      <c r="E185" s="1">
        <v>25042.15</v>
      </c>
      <c r="F185" s="1">
        <v>262822577</v>
      </c>
      <c r="G185" s="1">
        <v>6524.63</v>
      </c>
      <c r="H185" s="3">
        <f>IF(ISERR(LN(Table13615[[#This Row],[Close]]/E184)),"-",LN(Table13615[[#This Row],[Close]]/E184))</f>
        <v>-1.3255262411032715E-2</v>
      </c>
    </row>
    <row r="186" spans="1:8" x14ac:dyDescent="0.3">
      <c r="A186" s="2">
        <v>43371</v>
      </c>
      <c r="B186" s="1">
        <v>25135.8</v>
      </c>
      <c r="C186" s="1">
        <v>25354.7</v>
      </c>
      <c r="D186" s="1">
        <v>24919.25</v>
      </c>
      <c r="E186" s="1">
        <v>25119.85</v>
      </c>
      <c r="F186" s="1">
        <v>367109389</v>
      </c>
      <c r="G186" s="1">
        <v>7890.09</v>
      </c>
      <c r="H186" s="3">
        <f>IF(ISERR(LN(Table13615[[#This Row],[Close]]/E185)),"-",LN(Table13615[[#This Row],[Close]]/E185))</f>
        <v>3.0979650788673196E-3</v>
      </c>
    </row>
    <row r="187" spans="1:8" x14ac:dyDescent="0.3">
      <c r="A187" s="2">
        <v>43374</v>
      </c>
      <c r="B187" s="1">
        <v>24943.9</v>
      </c>
      <c r="C187" s="1">
        <v>25412.15</v>
      </c>
      <c r="D187" s="1">
        <v>24707.65</v>
      </c>
      <c r="E187" s="1">
        <v>25367</v>
      </c>
      <c r="F187" s="1">
        <v>304703170</v>
      </c>
      <c r="G187" s="1">
        <v>8248.86</v>
      </c>
      <c r="H187" s="3">
        <f>IF(ISERR(LN(Table13615[[#This Row],[Close]]/E186)),"-",LN(Table13615[[#This Row],[Close]]/E186))</f>
        <v>9.7907464730715415E-3</v>
      </c>
    </row>
    <row r="188" spans="1:8" x14ac:dyDescent="0.3">
      <c r="A188" s="2">
        <v>43376</v>
      </c>
      <c r="B188" s="1">
        <v>25290.55</v>
      </c>
      <c r="C188" s="1">
        <v>25470.05</v>
      </c>
      <c r="D188" s="1">
        <v>25026.35</v>
      </c>
      <c r="E188" s="1">
        <v>25069.9</v>
      </c>
      <c r="F188" s="1">
        <v>261054513</v>
      </c>
      <c r="G188" s="1">
        <v>7025.24</v>
      </c>
      <c r="H188" s="3">
        <f>IF(ISERR(LN(Table13615[[#This Row],[Close]]/E187)),"-",LN(Table13615[[#This Row],[Close]]/E187))</f>
        <v>-1.178119338668702E-2</v>
      </c>
    </row>
    <row r="189" spans="1:8" x14ac:dyDescent="0.3">
      <c r="A189" s="2">
        <v>43377</v>
      </c>
      <c r="B189" s="1">
        <v>24735.15</v>
      </c>
      <c r="C189" s="1">
        <v>24893.4</v>
      </c>
      <c r="D189" s="1">
        <v>24501.05</v>
      </c>
      <c r="E189" s="1">
        <v>24819.3</v>
      </c>
      <c r="F189" s="1">
        <v>245813411</v>
      </c>
      <c r="G189" s="1">
        <v>6980.52</v>
      </c>
      <c r="H189" s="3">
        <f>IF(ISERR(LN(Table13615[[#This Row],[Close]]/E188)),"-",LN(Table13615[[#This Row],[Close]]/E188))</f>
        <v>-1.0046347014273684E-2</v>
      </c>
    </row>
    <row r="190" spans="1:8" x14ac:dyDescent="0.3">
      <c r="A190" s="2">
        <v>43378</v>
      </c>
      <c r="B190" s="1">
        <v>24741.65</v>
      </c>
      <c r="C190" s="1">
        <v>25080.2</v>
      </c>
      <c r="D190" s="1">
        <v>24250.65</v>
      </c>
      <c r="E190" s="1">
        <v>24443.45</v>
      </c>
      <c r="F190" s="1">
        <v>230429144</v>
      </c>
      <c r="G190" s="1">
        <v>6217.03</v>
      </c>
      <c r="H190" s="3">
        <f>IF(ISERR(LN(Table13615[[#This Row],[Close]]/E189)),"-",LN(Table13615[[#This Row],[Close]]/E189))</f>
        <v>-1.5259289946267829E-2</v>
      </c>
    </row>
    <row r="191" spans="1:8" x14ac:dyDescent="0.3">
      <c r="A191" s="2">
        <v>43381</v>
      </c>
      <c r="B191" s="1">
        <v>24470.75</v>
      </c>
      <c r="C191" s="1">
        <v>24745.35</v>
      </c>
      <c r="D191" s="1">
        <v>24240.05</v>
      </c>
      <c r="E191" s="1">
        <v>24618.35</v>
      </c>
      <c r="F191" s="1">
        <v>223867274</v>
      </c>
      <c r="G191" s="1">
        <v>5799.32</v>
      </c>
      <c r="H191" s="3">
        <f>IF(ISERR(LN(Table13615[[#This Row],[Close]]/E190)),"-",LN(Table13615[[#This Row],[Close]]/E190))</f>
        <v>7.1298134560254939E-3</v>
      </c>
    </row>
    <row r="192" spans="1:8" x14ac:dyDescent="0.3">
      <c r="A192" s="2">
        <v>43382</v>
      </c>
      <c r="B192" s="1">
        <v>24703.65</v>
      </c>
      <c r="C192" s="1">
        <v>24759.9</v>
      </c>
      <c r="D192" s="1">
        <v>24464.9</v>
      </c>
      <c r="E192" s="1">
        <v>24527.65</v>
      </c>
      <c r="F192" s="1">
        <v>175374004</v>
      </c>
      <c r="G192" s="1">
        <v>4179.4399999999996</v>
      </c>
      <c r="H192" s="3">
        <f>IF(ISERR(LN(Table13615[[#This Row],[Close]]/E191)),"-",LN(Table13615[[#This Row],[Close]]/E191))</f>
        <v>-3.691047205201514E-3</v>
      </c>
    </row>
    <row r="193" spans="1:8" x14ac:dyDescent="0.3">
      <c r="A193" s="2">
        <v>43383</v>
      </c>
      <c r="B193" s="1">
        <v>24596.6</v>
      </c>
      <c r="C193" s="1">
        <v>25371.15</v>
      </c>
      <c r="D193" s="1">
        <v>24559.9</v>
      </c>
      <c r="E193" s="1">
        <v>25321.7</v>
      </c>
      <c r="F193" s="1">
        <v>227005049</v>
      </c>
      <c r="G193" s="1">
        <v>5962.1</v>
      </c>
      <c r="H193" s="3">
        <f>IF(ISERR(LN(Table13615[[#This Row],[Close]]/E192)),"-",LN(Table13615[[#This Row],[Close]]/E192))</f>
        <v>3.1860683001205536E-2</v>
      </c>
    </row>
    <row r="194" spans="1:8" x14ac:dyDescent="0.3">
      <c r="A194" s="2">
        <v>43384</v>
      </c>
      <c r="B194" s="1">
        <v>24541.75</v>
      </c>
      <c r="C194" s="1">
        <v>24940.1</v>
      </c>
      <c r="D194" s="1">
        <v>24493.7</v>
      </c>
      <c r="E194" s="1">
        <v>24783.95</v>
      </c>
      <c r="F194" s="1">
        <v>255410789</v>
      </c>
      <c r="G194" s="1">
        <v>6721.36</v>
      </c>
      <c r="H194" s="3">
        <f>IF(ISERR(LN(Table13615[[#This Row],[Close]]/E193)),"-",LN(Table13615[[#This Row],[Close]]/E193))</f>
        <v>-2.1465469380584766E-2</v>
      </c>
    </row>
    <row r="195" spans="1:8" x14ac:dyDescent="0.3">
      <c r="A195" s="2">
        <v>43385</v>
      </c>
      <c r="B195" s="1">
        <v>25001.95</v>
      </c>
      <c r="C195" s="1">
        <v>25484.2</v>
      </c>
      <c r="D195" s="1">
        <v>24975.45</v>
      </c>
      <c r="E195" s="1">
        <v>25395.85</v>
      </c>
      <c r="F195" s="1">
        <v>200602244</v>
      </c>
      <c r="G195" s="1">
        <v>5803.45</v>
      </c>
      <c r="H195" s="3">
        <f>IF(ISERR(LN(Table13615[[#This Row],[Close]]/E194)),"-",LN(Table13615[[#This Row],[Close]]/E194))</f>
        <v>2.4389508606923613E-2</v>
      </c>
    </row>
    <row r="196" spans="1:8" x14ac:dyDescent="0.3">
      <c r="A196" s="2">
        <v>43388</v>
      </c>
      <c r="B196" s="1">
        <v>25444</v>
      </c>
      <c r="C196" s="1">
        <v>25466.2</v>
      </c>
      <c r="D196" s="1">
        <v>25147.8</v>
      </c>
      <c r="E196" s="1">
        <v>25388.05</v>
      </c>
      <c r="F196" s="1">
        <v>146636264</v>
      </c>
      <c r="G196" s="1">
        <v>4393.26</v>
      </c>
      <c r="H196" s="3">
        <f>IF(ISERR(LN(Table13615[[#This Row],[Close]]/E195)),"-",LN(Table13615[[#This Row],[Close]]/E195))</f>
        <v>-3.0718397213815409E-4</v>
      </c>
    </row>
    <row r="197" spans="1:8" x14ac:dyDescent="0.3">
      <c r="A197" s="2">
        <v>43389</v>
      </c>
      <c r="B197" s="1">
        <v>25414.2</v>
      </c>
      <c r="C197" s="1">
        <v>25707.05</v>
      </c>
      <c r="D197" s="1">
        <v>25351.8</v>
      </c>
      <c r="E197" s="1">
        <v>25589.65</v>
      </c>
      <c r="F197" s="1">
        <v>226063396</v>
      </c>
      <c r="G197" s="1">
        <v>5917.4</v>
      </c>
      <c r="H197" s="3">
        <f>IF(ISERR(LN(Table13615[[#This Row],[Close]]/E196)),"-",LN(Table13615[[#This Row],[Close]]/E196))</f>
        <v>7.9093819838376243E-3</v>
      </c>
    </row>
    <row r="198" spans="1:8" x14ac:dyDescent="0.3">
      <c r="A198" s="2">
        <v>43390</v>
      </c>
      <c r="B198" s="1">
        <v>25839.1</v>
      </c>
      <c r="C198" s="1">
        <v>25915.35</v>
      </c>
      <c r="D198" s="1">
        <v>25101.95</v>
      </c>
      <c r="E198" s="1">
        <v>25188.6</v>
      </c>
      <c r="F198" s="1">
        <v>182759960</v>
      </c>
      <c r="G198" s="1">
        <v>4927.1899999999996</v>
      </c>
      <c r="H198" s="3">
        <f>IF(ISERR(LN(Table13615[[#This Row],[Close]]/E197)),"-",LN(Table13615[[#This Row],[Close]]/E197))</f>
        <v>-1.5796461650636969E-2</v>
      </c>
    </row>
    <row r="199" spans="1:8" x14ac:dyDescent="0.3">
      <c r="A199" s="2">
        <v>43392</v>
      </c>
      <c r="B199" s="1">
        <v>24966.5</v>
      </c>
      <c r="C199" s="1">
        <v>25277.9</v>
      </c>
      <c r="D199" s="1">
        <v>24922.65</v>
      </c>
      <c r="E199" s="1">
        <v>25085.8</v>
      </c>
      <c r="F199" s="1">
        <v>200900442</v>
      </c>
      <c r="G199" s="1">
        <v>5390.27</v>
      </c>
      <c r="H199" s="3">
        <f>IF(ISERR(LN(Table13615[[#This Row],[Close]]/E198)),"-",LN(Table13615[[#This Row],[Close]]/E198))</f>
        <v>-4.0895622135058507E-3</v>
      </c>
    </row>
    <row r="200" spans="1:8" x14ac:dyDescent="0.3">
      <c r="A200" s="2">
        <v>43395</v>
      </c>
      <c r="B200" s="1">
        <v>25484.25</v>
      </c>
      <c r="C200" s="1">
        <v>25504.75</v>
      </c>
      <c r="D200" s="1">
        <v>25021.35</v>
      </c>
      <c r="E200" s="1">
        <v>25078.6</v>
      </c>
      <c r="F200" s="1">
        <v>172423369</v>
      </c>
      <c r="G200" s="1">
        <v>6136.64</v>
      </c>
      <c r="H200" s="3">
        <f>IF(ISERR(LN(Table13615[[#This Row],[Close]]/E199)),"-",LN(Table13615[[#This Row],[Close]]/E199))</f>
        <v>-2.8705616131920241E-4</v>
      </c>
    </row>
    <row r="201" spans="1:8" x14ac:dyDescent="0.3">
      <c r="A201" s="2">
        <v>43396</v>
      </c>
      <c r="B201" s="1">
        <v>24786.9</v>
      </c>
      <c r="C201" s="1">
        <v>25124.6</v>
      </c>
      <c r="D201" s="1">
        <v>24784.9</v>
      </c>
      <c r="E201" s="1">
        <v>24972.45</v>
      </c>
      <c r="F201" s="1">
        <v>144911236</v>
      </c>
      <c r="G201" s="1">
        <v>5373.28</v>
      </c>
      <c r="H201" s="3">
        <f>IF(ISERR(LN(Table13615[[#This Row],[Close]]/E200)),"-",LN(Table13615[[#This Row],[Close]]/E200))</f>
        <v>-4.2416756152975806E-3</v>
      </c>
    </row>
    <row r="202" spans="1:8" x14ac:dyDescent="0.3">
      <c r="A202" s="2">
        <v>43397</v>
      </c>
      <c r="B202" s="1">
        <v>25312.7</v>
      </c>
      <c r="C202" s="1">
        <v>25356.9</v>
      </c>
      <c r="D202" s="1">
        <v>24839.65</v>
      </c>
      <c r="E202" s="1">
        <v>25064.2</v>
      </c>
      <c r="F202" s="1">
        <v>176623910</v>
      </c>
      <c r="G202" s="1">
        <v>5399.39</v>
      </c>
      <c r="H202" s="3">
        <f>IF(ISERR(LN(Table13615[[#This Row],[Close]]/E201)),"-",LN(Table13615[[#This Row],[Close]]/E201))</f>
        <v>3.6673159706081555E-3</v>
      </c>
    </row>
    <row r="203" spans="1:8" x14ac:dyDescent="0.3">
      <c r="A203" s="2">
        <v>43398</v>
      </c>
      <c r="B203" s="1">
        <v>24841.5</v>
      </c>
      <c r="C203" s="1">
        <v>24977.35</v>
      </c>
      <c r="D203" s="1">
        <v>24696.85</v>
      </c>
      <c r="E203" s="1">
        <v>24817.45</v>
      </c>
      <c r="F203" s="1">
        <v>215033794</v>
      </c>
      <c r="G203" s="1">
        <v>6855.91</v>
      </c>
      <c r="H203" s="3">
        <f>IF(ISERR(LN(Table13615[[#This Row],[Close]]/E202)),"-",LN(Table13615[[#This Row],[Close]]/E202))</f>
        <v>-9.8934984180023035E-3</v>
      </c>
    </row>
    <row r="204" spans="1:8" x14ac:dyDescent="0.3">
      <c r="A204" s="2">
        <v>43399</v>
      </c>
      <c r="B204" s="1">
        <v>24771.85</v>
      </c>
      <c r="C204" s="1">
        <v>24771.95</v>
      </c>
      <c r="D204" s="1">
        <v>24353.1</v>
      </c>
      <c r="E204" s="1">
        <v>24421.05</v>
      </c>
      <c r="F204" s="1">
        <v>219130974</v>
      </c>
      <c r="G204" s="1">
        <v>5370.59</v>
      </c>
      <c r="H204" s="3">
        <f>IF(ISERR(LN(Table13615[[#This Row],[Close]]/E203)),"-",LN(Table13615[[#This Row],[Close]]/E203))</f>
        <v>-1.6101569471158362E-2</v>
      </c>
    </row>
    <row r="205" spans="1:8" x14ac:dyDescent="0.3">
      <c r="A205" s="2">
        <v>43402</v>
      </c>
      <c r="B205" s="1">
        <v>24647.95</v>
      </c>
      <c r="C205" s="1">
        <v>25023.75</v>
      </c>
      <c r="D205" s="1">
        <v>24404.55</v>
      </c>
      <c r="E205" s="1">
        <v>24959.7</v>
      </c>
      <c r="F205" s="1">
        <v>279844102</v>
      </c>
      <c r="G205" s="1">
        <v>8145.83</v>
      </c>
      <c r="H205" s="3">
        <f>IF(ISERR(LN(Table13615[[#This Row],[Close]]/E204)),"-",LN(Table13615[[#This Row],[Close]]/E204))</f>
        <v>2.1817058897037989E-2</v>
      </c>
    </row>
    <row r="206" spans="1:8" x14ac:dyDescent="0.3">
      <c r="A206" s="2">
        <v>43403</v>
      </c>
      <c r="B206" s="1">
        <v>24924.75</v>
      </c>
      <c r="C206" s="1">
        <v>25121.5</v>
      </c>
      <c r="D206" s="1">
        <v>24686.85</v>
      </c>
      <c r="E206" s="1">
        <v>24807.75</v>
      </c>
      <c r="F206" s="1">
        <v>257591034</v>
      </c>
      <c r="G206" s="1">
        <v>6320.86</v>
      </c>
      <c r="H206" s="3">
        <f>IF(ISERR(LN(Table13615[[#This Row],[Close]]/E205)),"-",LN(Table13615[[#This Row],[Close]]/E205))</f>
        <v>-6.1064198452445368E-3</v>
      </c>
    </row>
    <row r="207" spans="1:8" x14ac:dyDescent="0.3">
      <c r="A207" s="2">
        <v>43404</v>
      </c>
      <c r="B207" s="1">
        <v>24823.8</v>
      </c>
      <c r="C207" s="1">
        <v>25201.3</v>
      </c>
      <c r="D207" s="1">
        <v>24528.35</v>
      </c>
      <c r="E207" s="1">
        <v>25153.25</v>
      </c>
      <c r="F207" s="1">
        <v>241789641</v>
      </c>
      <c r="G207" s="1">
        <v>6831.52</v>
      </c>
      <c r="H207" s="3">
        <f>IF(ISERR(LN(Table13615[[#This Row],[Close]]/E206)),"-",LN(Table13615[[#This Row],[Close]]/E206))</f>
        <v>1.3831008496068003E-2</v>
      </c>
    </row>
    <row r="208" spans="1:8" x14ac:dyDescent="0.3">
      <c r="A208" s="2">
        <v>43405</v>
      </c>
      <c r="B208" s="1">
        <v>25285.200000000001</v>
      </c>
      <c r="C208" s="1">
        <v>25401.599999999999</v>
      </c>
      <c r="D208" s="1">
        <v>25129.45</v>
      </c>
      <c r="E208" s="1">
        <v>25323.65</v>
      </c>
      <c r="F208" s="1">
        <v>216612149</v>
      </c>
      <c r="G208" s="1">
        <v>6629.38</v>
      </c>
      <c r="H208" s="3">
        <f>IF(ISERR(LN(Table13615[[#This Row],[Close]]/E207)),"-",LN(Table13615[[#This Row],[Close]]/E207))</f>
        <v>6.7516288559439693E-3</v>
      </c>
    </row>
    <row r="209" spans="1:8" x14ac:dyDescent="0.3">
      <c r="A209" s="2">
        <v>43406</v>
      </c>
      <c r="B209" s="1">
        <v>25545.35</v>
      </c>
      <c r="C209" s="1">
        <v>25856.25</v>
      </c>
      <c r="D209" s="1">
        <v>25499.15</v>
      </c>
      <c r="E209" s="1">
        <v>25701.65</v>
      </c>
      <c r="F209" s="1">
        <v>297782501</v>
      </c>
      <c r="G209" s="1">
        <v>7743.94</v>
      </c>
      <c r="H209" s="3">
        <f>IF(ISERR(LN(Table13615[[#This Row],[Close]]/E208)),"-",LN(Table13615[[#This Row],[Close]]/E208))</f>
        <v>1.4816450469929281E-2</v>
      </c>
    </row>
    <row r="210" spans="1:8" x14ac:dyDescent="0.3">
      <c r="A210" s="2">
        <v>43409</v>
      </c>
      <c r="B210" s="1">
        <v>25731.55</v>
      </c>
      <c r="C210" s="1">
        <v>25788.2</v>
      </c>
      <c r="D210" s="1">
        <v>25534.400000000001</v>
      </c>
      <c r="E210" s="1">
        <v>25732.2</v>
      </c>
      <c r="F210" s="1">
        <v>188023500</v>
      </c>
      <c r="G210" s="1">
        <v>5530.01</v>
      </c>
      <c r="H210" s="3">
        <f>IF(ISERR(LN(Table13615[[#This Row],[Close]]/E209)),"-",LN(Table13615[[#This Row],[Close]]/E209))</f>
        <v>1.1879337670676414E-3</v>
      </c>
    </row>
    <row r="211" spans="1:8" x14ac:dyDescent="0.3">
      <c r="A211" s="2">
        <v>43410</v>
      </c>
      <c r="B211" s="1">
        <v>25747.4</v>
      </c>
      <c r="C211" s="1">
        <v>25860.75</v>
      </c>
      <c r="D211" s="1">
        <v>25558.35</v>
      </c>
      <c r="E211" s="1">
        <v>25598</v>
      </c>
      <c r="F211" s="1">
        <v>162090341</v>
      </c>
      <c r="G211" s="1">
        <v>5015.97</v>
      </c>
      <c r="H211" s="3">
        <f>IF(ISERR(LN(Table13615[[#This Row],[Close]]/E210)),"-",LN(Table13615[[#This Row],[Close]]/E210))</f>
        <v>-5.2289025083904718E-3</v>
      </c>
    </row>
    <row r="212" spans="1:8" x14ac:dyDescent="0.3">
      <c r="A212" s="2">
        <v>43411</v>
      </c>
      <c r="B212" s="1">
        <v>25818.1</v>
      </c>
      <c r="C212" s="1">
        <v>25824.400000000001</v>
      </c>
      <c r="D212" s="1">
        <v>25698.1</v>
      </c>
      <c r="E212" s="1">
        <v>25737.5</v>
      </c>
      <c r="F212" s="1">
        <v>18966564</v>
      </c>
      <c r="G212" s="1">
        <v>498.12</v>
      </c>
      <c r="H212" s="3">
        <f>IF(ISERR(LN(Table13615[[#This Row],[Close]]/E211)),"-",LN(Table13615[[#This Row],[Close]]/E211))</f>
        <v>5.4348489203078255E-3</v>
      </c>
    </row>
    <row r="213" spans="1:8" x14ac:dyDescent="0.3">
      <c r="A213" s="2">
        <v>43413</v>
      </c>
      <c r="B213" s="1">
        <v>25742.55</v>
      </c>
      <c r="C213" s="1">
        <v>25822.75</v>
      </c>
      <c r="D213" s="1">
        <v>25598.75</v>
      </c>
      <c r="E213" s="1">
        <v>25771</v>
      </c>
      <c r="F213" s="1">
        <v>145005871</v>
      </c>
      <c r="G213" s="1">
        <v>4275.96</v>
      </c>
      <c r="H213" s="3">
        <f>IF(ISERR(LN(Table13615[[#This Row],[Close]]/E212)),"-",LN(Table13615[[#This Row],[Close]]/E212))</f>
        <v>1.3007563692753927E-3</v>
      </c>
    </row>
    <row r="214" spans="1:8" x14ac:dyDescent="0.3">
      <c r="A214" s="2">
        <v>43416</v>
      </c>
      <c r="B214" s="1">
        <v>25816.15</v>
      </c>
      <c r="C214" s="1">
        <v>25907.200000000001</v>
      </c>
      <c r="D214" s="1">
        <v>25495.1</v>
      </c>
      <c r="E214" s="1">
        <v>25539.75</v>
      </c>
      <c r="F214" s="1">
        <v>115950746</v>
      </c>
      <c r="G214" s="1">
        <v>3409.51</v>
      </c>
      <c r="H214" s="3">
        <f>IF(ISERR(LN(Table13615[[#This Row],[Close]]/E213)),"-",LN(Table13615[[#This Row],[Close]]/E213))</f>
        <v>-9.0137667336520535E-3</v>
      </c>
    </row>
    <row r="215" spans="1:8" x14ac:dyDescent="0.3">
      <c r="A215" s="2">
        <v>43417</v>
      </c>
      <c r="B215" s="1">
        <v>25422</v>
      </c>
      <c r="C215" s="1">
        <v>25796.5</v>
      </c>
      <c r="D215" s="1">
        <v>25384.55</v>
      </c>
      <c r="E215" s="1">
        <v>25768.6</v>
      </c>
      <c r="F215" s="1">
        <v>141869413</v>
      </c>
      <c r="G215" s="1">
        <v>3960.71</v>
      </c>
      <c r="H215" s="3">
        <f>IF(ISERR(LN(Table13615[[#This Row],[Close]]/E214)),"-",LN(Table13615[[#This Row],[Close]]/E214))</f>
        <v>8.9206344624765555E-3</v>
      </c>
    </row>
    <row r="216" spans="1:8" x14ac:dyDescent="0.3">
      <c r="A216" s="2">
        <v>43418</v>
      </c>
      <c r="B216" s="1">
        <v>25952.400000000001</v>
      </c>
      <c r="C216" s="1">
        <v>26045.05</v>
      </c>
      <c r="D216" s="1">
        <v>25806.7</v>
      </c>
      <c r="E216" s="1">
        <v>25930.15</v>
      </c>
      <c r="F216" s="1">
        <v>194940269</v>
      </c>
      <c r="G216" s="1">
        <v>6211.45</v>
      </c>
      <c r="H216" s="3">
        <f>IF(ISERR(LN(Table13615[[#This Row],[Close]]/E215)),"-",LN(Table13615[[#This Row],[Close]]/E215))</f>
        <v>6.2496878870782592E-3</v>
      </c>
    </row>
    <row r="217" spans="1:8" x14ac:dyDescent="0.3">
      <c r="A217" s="2">
        <v>43419</v>
      </c>
      <c r="B217" s="1">
        <v>25946.2</v>
      </c>
      <c r="C217" s="1">
        <v>26197.599999999999</v>
      </c>
      <c r="D217" s="1">
        <v>25728</v>
      </c>
      <c r="E217" s="1">
        <v>26154.75</v>
      </c>
      <c r="F217" s="1">
        <v>171790148</v>
      </c>
      <c r="G217" s="1">
        <v>4842.53</v>
      </c>
      <c r="H217" s="3">
        <f>IF(ISERR(LN(Table13615[[#This Row],[Close]]/E216)),"-",LN(Table13615[[#This Row],[Close]]/E216))</f>
        <v>8.6244340359712783E-3</v>
      </c>
    </row>
    <row r="218" spans="1:8" x14ac:dyDescent="0.3">
      <c r="A218" s="2">
        <v>43420</v>
      </c>
      <c r="B218" s="1">
        <v>26205.35</v>
      </c>
      <c r="C218" s="1">
        <v>26332.75</v>
      </c>
      <c r="D218" s="1">
        <v>26122.55</v>
      </c>
      <c r="E218" s="1">
        <v>26245.55</v>
      </c>
      <c r="F218" s="1">
        <v>235671044</v>
      </c>
      <c r="G218" s="1">
        <v>6161.73</v>
      </c>
      <c r="H218" s="3">
        <f>IF(ISERR(LN(Table13615[[#This Row],[Close]]/E217)),"-",LN(Table13615[[#This Row],[Close]]/E217))</f>
        <v>3.4656324822664388E-3</v>
      </c>
    </row>
    <row r="219" spans="1:8" x14ac:dyDescent="0.3">
      <c r="A219" s="2">
        <v>43423</v>
      </c>
      <c r="B219" s="1">
        <v>26364.6</v>
      </c>
      <c r="C219" s="1">
        <v>26379.1</v>
      </c>
      <c r="D219" s="1">
        <v>26204.35</v>
      </c>
      <c r="E219" s="1">
        <v>26300.7</v>
      </c>
      <c r="F219" s="1">
        <v>172343045</v>
      </c>
      <c r="G219" s="1">
        <v>4593.46</v>
      </c>
      <c r="H219" s="3">
        <f>IF(ISERR(LN(Table13615[[#This Row],[Close]]/E218)),"-",LN(Table13615[[#This Row],[Close]]/E218))</f>
        <v>2.09910394177815E-3</v>
      </c>
    </row>
    <row r="220" spans="1:8" x14ac:dyDescent="0.3">
      <c r="A220" s="2">
        <v>43424</v>
      </c>
      <c r="B220" s="1">
        <v>26211.5</v>
      </c>
      <c r="C220" s="1">
        <v>26259.4</v>
      </c>
      <c r="D220" s="1">
        <v>26041.8</v>
      </c>
      <c r="E220" s="1">
        <v>26113.35</v>
      </c>
      <c r="F220" s="1">
        <v>189681759</v>
      </c>
      <c r="G220" s="1">
        <v>4547.93</v>
      </c>
      <c r="H220" s="3">
        <f>IF(ISERR(LN(Table13615[[#This Row],[Close]]/E219)),"-",LN(Table13615[[#This Row],[Close]]/E219))</f>
        <v>-7.1488769861764584E-3</v>
      </c>
    </row>
    <row r="221" spans="1:8" x14ac:dyDescent="0.3">
      <c r="A221" s="2">
        <v>43425</v>
      </c>
      <c r="B221" s="1">
        <v>26105.45</v>
      </c>
      <c r="C221" s="1">
        <v>26342.05</v>
      </c>
      <c r="D221" s="1">
        <v>26060.55</v>
      </c>
      <c r="E221" s="1">
        <v>26262.05</v>
      </c>
      <c r="F221" s="1">
        <v>159319280</v>
      </c>
      <c r="G221" s="1">
        <v>4105.57</v>
      </c>
      <c r="H221" s="3">
        <f>IF(ISERR(LN(Table13615[[#This Row],[Close]]/E220)),"-",LN(Table13615[[#This Row],[Close]]/E220))</f>
        <v>5.6782535136296677E-3</v>
      </c>
    </row>
    <row r="222" spans="1:8" x14ac:dyDescent="0.3">
      <c r="A222" s="2">
        <v>43426</v>
      </c>
      <c r="B222" s="1">
        <v>26233.65</v>
      </c>
      <c r="C222" s="1">
        <v>26323.95</v>
      </c>
      <c r="D222" s="1">
        <v>25947.85</v>
      </c>
      <c r="E222" s="1">
        <v>25999.45</v>
      </c>
      <c r="F222" s="1">
        <v>153931487</v>
      </c>
      <c r="G222" s="1">
        <v>3578.29</v>
      </c>
      <c r="H222" s="3">
        <f>IF(ISERR(LN(Table13615[[#This Row],[Close]]/E221)),"-",LN(Table13615[[#This Row],[Close]]/E221))</f>
        <v>-1.0049547374972729E-2</v>
      </c>
    </row>
    <row r="223" spans="1:8" x14ac:dyDescent="0.3">
      <c r="A223" s="2">
        <v>43430</v>
      </c>
      <c r="B223" s="1">
        <v>26096</v>
      </c>
      <c r="C223" s="1">
        <v>26396.6</v>
      </c>
      <c r="D223" s="1">
        <v>26025.05</v>
      </c>
      <c r="E223" s="1">
        <v>26365.599999999999</v>
      </c>
      <c r="F223" s="1">
        <v>174542785</v>
      </c>
      <c r="G223" s="1">
        <v>4851.74</v>
      </c>
      <c r="H223" s="3">
        <f>IF(ISERR(LN(Table13615[[#This Row],[Close]]/E222)),"-",LN(Table13615[[#This Row],[Close]]/E222))</f>
        <v>1.3984746215484421E-2</v>
      </c>
    </row>
    <row r="224" spans="1:8" x14ac:dyDescent="0.3">
      <c r="A224" s="2">
        <v>43431</v>
      </c>
      <c r="B224" s="1">
        <v>26286.1</v>
      </c>
      <c r="C224" s="1">
        <v>26491.25</v>
      </c>
      <c r="D224" s="1">
        <v>26268.65</v>
      </c>
      <c r="E224" s="1">
        <v>26443.1</v>
      </c>
      <c r="F224" s="1">
        <v>176101916</v>
      </c>
      <c r="G224" s="1">
        <v>4878.41</v>
      </c>
      <c r="H224" s="3">
        <f>IF(ISERR(LN(Table13615[[#This Row],[Close]]/E223)),"-",LN(Table13615[[#This Row],[Close]]/E223))</f>
        <v>2.9351245396403267E-3</v>
      </c>
    </row>
    <row r="225" spans="1:8" x14ac:dyDescent="0.3">
      <c r="A225" s="2">
        <v>43432</v>
      </c>
      <c r="B225" s="1">
        <v>26489.65</v>
      </c>
      <c r="C225" s="1">
        <v>26584.95</v>
      </c>
      <c r="D225" s="1">
        <v>26419.65</v>
      </c>
      <c r="E225" s="1">
        <v>26457.95</v>
      </c>
      <c r="F225" s="1">
        <v>255358541</v>
      </c>
      <c r="G225" s="1">
        <v>6055.94</v>
      </c>
      <c r="H225" s="3">
        <f>IF(ISERR(LN(Table13615[[#This Row],[Close]]/E224)),"-",LN(Table13615[[#This Row],[Close]]/E224))</f>
        <v>5.6142554410784889E-4</v>
      </c>
    </row>
    <row r="226" spans="1:8" x14ac:dyDescent="0.3">
      <c r="A226" s="2">
        <v>43433</v>
      </c>
      <c r="B226" s="1">
        <v>26641.599999999999</v>
      </c>
      <c r="C226" s="1">
        <v>27003.75</v>
      </c>
      <c r="D226" s="1">
        <v>26577.15</v>
      </c>
      <c r="E226" s="1">
        <v>26939.599999999999</v>
      </c>
      <c r="F226" s="1">
        <v>472107464</v>
      </c>
      <c r="G226" s="1">
        <v>11697.23</v>
      </c>
      <c r="H226" s="3">
        <f>IF(ISERR(LN(Table13615[[#This Row],[Close]]/E225)),"-",LN(Table13615[[#This Row],[Close]]/E225))</f>
        <v>1.8040642811225072E-2</v>
      </c>
    </row>
    <row r="227" spans="1:8" x14ac:dyDescent="0.3">
      <c r="A227" s="2">
        <v>43434</v>
      </c>
      <c r="B227" s="1">
        <v>27009.3</v>
      </c>
      <c r="C227" s="1">
        <v>27012.7</v>
      </c>
      <c r="D227" s="1">
        <v>26764.9</v>
      </c>
      <c r="E227" s="1">
        <v>26862.95</v>
      </c>
      <c r="F227" s="1">
        <v>228852954</v>
      </c>
      <c r="G227" s="1">
        <v>5768.23</v>
      </c>
      <c r="H227" s="3">
        <f>IF(ISERR(LN(Table13615[[#This Row],[Close]]/E226)),"-",LN(Table13615[[#This Row],[Close]]/E226))</f>
        <v>-2.8493092560599544E-3</v>
      </c>
    </row>
    <row r="228" spans="1:8" x14ac:dyDescent="0.3">
      <c r="A228" s="2">
        <v>43437</v>
      </c>
      <c r="B228" s="1">
        <v>27032.9</v>
      </c>
      <c r="C228" s="1">
        <v>27037.1</v>
      </c>
      <c r="D228" s="1">
        <v>26791.65</v>
      </c>
      <c r="E228" s="1">
        <v>26857.55</v>
      </c>
      <c r="F228" s="1">
        <v>205823981</v>
      </c>
      <c r="G228" s="1">
        <v>4958.1899999999996</v>
      </c>
      <c r="H228" s="3">
        <f>IF(ISERR(LN(Table13615[[#This Row],[Close]]/E227)),"-",LN(Table13615[[#This Row],[Close]]/E227))</f>
        <v>-2.010405717813418E-4</v>
      </c>
    </row>
    <row r="229" spans="1:8" x14ac:dyDescent="0.3">
      <c r="A229" s="2">
        <v>43438</v>
      </c>
      <c r="B229" s="1">
        <v>26809.5</v>
      </c>
      <c r="C229" s="1">
        <v>26843.8</v>
      </c>
      <c r="D229" s="1">
        <v>26644.75</v>
      </c>
      <c r="E229" s="1">
        <v>26693.8</v>
      </c>
      <c r="F229" s="1">
        <v>172608502</v>
      </c>
      <c r="G229" s="1">
        <v>4095.43</v>
      </c>
      <c r="H229" s="3">
        <f>IF(ISERR(LN(Table13615[[#This Row],[Close]]/E228)),"-",LN(Table13615[[#This Row],[Close]]/E228))</f>
        <v>-6.115644530678273E-3</v>
      </c>
    </row>
    <row r="230" spans="1:8" x14ac:dyDescent="0.3">
      <c r="A230" s="2">
        <v>43439</v>
      </c>
      <c r="B230" s="1">
        <v>26572.1</v>
      </c>
      <c r="C230" s="1">
        <v>26627.35</v>
      </c>
      <c r="D230" s="1">
        <v>26443.65</v>
      </c>
      <c r="E230" s="1">
        <v>26519.599999999999</v>
      </c>
      <c r="F230" s="1">
        <v>144478743</v>
      </c>
      <c r="G230" s="1">
        <v>4026.28</v>
      </c>
      <c r="H230" s="3">
        <f>IF(ISERR(LN(Table13615[[#This Row],[Close]]/E229)),"-",LN(Table13615[[#This Row],[Close]]/E229))</f>
        <v>-6.5472464558672065E-3</v>
      </c>
    </row>
    <row r="231" spans="1:8" x14ac:dyDescent="0.3">
      <c r="A231" s="2">
        <v>43440</v>
      </c>
      <c r="B231" s="1">
        <v>26339.1</v>
      </c>
      <c r="C231" s="1">
        <v>26359.9</v>
      </c>
      <c r="D231" s="1">
        <v>26149.45</v>
      </c>
      <c r="E231" s="1">
        <v>26198.3</v>
      </c>
      <c r="F231" s="1">
        <v>139141747</v>
      </c>
      <c r="G231" s="1">
        <v>3758.91</v>
      </c>
      <c r="H231" s="3">
        <f>IF(ISERR(LN(Table13615[[#This Row],[Close]]/E230)),"-",LN(Table13615[[#This Row],[Close]]/E230))</f>
        <v>-1.2189559081940261E-2</v>
      </c>
    </row>
    <row r="232" spans="1:8" x14ac:dyDescent="0.3">
      <c r="A232" s="2">
        <v>43441</v>
      </c>
      <c r="B232" s="1">
        <v>26307.4</v>
      </c>
      <c r="C232" s="1">
        <v>26659.7</v>
      </c>
      <c r="D232" s="1">
        <v>26252.1</v>
      </c>
      <c r="E232" s="1">
        <v>26594.3</v>
      </c>
      <c r="F232" s="1">
        <v>185529990</v>
      </c>
      <c r="G232" s="1">
        <v>7950.15</v>
      </c>
      <c r="H232" s="3">
        <f>IF(ISERR(LN(Table13615[[#This Row],[Close]]/E231)),"-",LN(Table13615[[#This Row],[Close]]/E231))</f>
        <v>1.5002383945190436E-2</v>
      </c>
    </row>
    <row r="233" spans="1:8" x14ac:dyDescent="0.3">
      <c r="A233" s="2">
        <v>43444</v>
      </c>
      <c r="B233" s="1">
        <v>26073.65</v>
      </c>
      <c r="C233" s="1">
        <v>26336.2</v>
      </c>
      <c r="D233" s="1">
        <v>26072</v>
      </c>
      <c r="E233" s="1">
        <v>26102.65</v>
      </c>
      <c r="F233" s="1">
        <v>156932519</v>
      </c>
      <c r="G233" s="1">
        <v>5857.99</v>
      </c>
      <c r="H233" s="3">
        <f>IF(ISERR(LN(Table13615[[#This Row],[Close]]/E232)),"-",LN(Table13615[[#This Row],[Close]]/E232))</f>
        <v>-1.8660065369288145E-2</v>
      </c>
    </row>
    <row r="234" spans="1:8" x14ac:dyDescent="0.3">
      <c r="A234" s="2">
        <v>43445</v>
      </c>
      <c r="B234" s="1">
        <v>25602.25</v>
      </c>
      <c r="C234" s="1">
        <v>26227.9</v>
      </c>
      <c r="D234" s="1">
        <v>25598.95</v>
      </c>
      <c r="E234" s="1">
        <v>26163.4</v>
      </c>
      <c r="F234" s="1">
        <v>264187458</v>
      </c>
      <c r="G234" s="1">
        <v>7737.87</v>
      </c>
      <c r="H234" s="3">
        <f>IF(ISERR(LN(Table13615[[#This Row],[Close]]/E233)),"-",LN(Table13615[[#This Row],[Close]]/E233))</f>
        <v>2.3246458210496343E-3</v>
      </c>
    </row>
    <row r="235" spans="1:8" x14ac:dyDescent="0.3">
      <c r="A235" s="2">
        <v>43446</v>
      </c>
      <c r="B235" s="1">
        <v>26286.25</v>
      </c>
      <c r="C235" s="1">
        <v>26672.7</v>
      </c>
      <c r="D235" s="1">
        <v>26214.75</v>
      </c>
      <c r="E235" s="1">
        <v>26643.85</v>
      </c>
      <c r="F235" s="1">
        <v>215679380</v>
      </c>
      <c r="G235" s="1">
        <v>5612.44</v>
      </c>
      <c r="H235" s="3">
        <f>IF(ISERR(LN(Table13615[[#This Row],[Close]]/E234)),"-",LN(Table13615[[#This Row],[Close]]/E234))</f>
        <v>1.819686718710303E-2</v>
      </c>
    </row>
    <row r="236" spans="1:8" x14ac:dyDescent="0.3">
      <c r="A236" s="2">
        <v>43447</v>
      </c>
      <c r="B236" s="1">
        <v>26844.15</v>
      </c>
      <c r="C236" s="1">
        <v>26951.45</v>
      </c>
      <c r="D236" s="1">
        <v>26723.65</v>
      </c>
      <c r="E236" s="1">
        <v>26816.35</v>
      </c>
      <c r="F236" s="1">
        <v>236399763</v>
      </c>
      <c r="G236" s="1">
        <v>5611.02</v>
      </c>
      <c r="H236" s="3">
        <f>IF(ISERR(LN(Table13615[[#This Row],[Close]]/E235)),"-",LN(Table13615[[#This Row],[Close]]/E235))</f>
        <v>6.4534213740367989E-3</v>
      </c>
    </row>
    <row r="237" spans="1:8" x14ac:dyDescent="0.3">
      <c r="A237" s="2">
        <v>43448</v>
      </c>
      <c r="B237" s="1">
        <v>26810.85</v>
      </c>
      <c r="C237" s="1">
        <v>26909</v>
      </c>
      <c r="D237" s="1">
        <v>26732.7</v>
      </c>
      <c r="E237" s="1">
        <v>26826</v>
      </c>
      <c r="F237" s="1">
        <v>168458080</v>
      </c>
      <c r="G237" s="1">
        <v>3706.72</v>
      </c>
      <c r="H237" s="3">
        <f>IF(ISERR(LN(Table13615[[#This Row],[Close]]/E236)),"-",LN(Table13615[[#This Row],[Close]]/E236))</f>
        <v>3.5979035609367822E-4</v>
      </c>
    </row>
    <row r="238" spans="1:8" x14ac:dyDescent="0.3">
      <c r="A238" s="2">
        <v>43451</v>
      </c>
      <c r="B238" s="1">
        <v>26915.45</v>
      </c>
      <c r="C238" s="1">
        <v>27051.4</v>
      </c>
      <c r="D238" s="1">
        <v>26908.6</v>
      </c>
      <c r="E238" s="1">
        <v>27015.8</v>
      </c>
      <c r="F238" s="1">
        <v>118695599</v>
      </c>
      <c r="G238" s="1">
        <v>3813.3</v>
      </c>
      <c r="H238" s="3">
        <f>IF(ISERR(LN(Table13615[[#This Row],[Close]]/E237)),"-",LN(Table13615[[#This Row],[Close]]/E237))</f>
        <v>7.0503135555331255E-3</v>
      </c>
    </row>
    <row r="239" spans="1:8" x14ac:dyDescent="0.3">
      <c r="A239" s="2">
        <v>43452</v>
      </c>
      <c r="B239" s="1">
        <v>26917.3</v>
      </c>
      <c r="C239" s="1">
        <v>27210.05</v>
      </c>
      <c r="D239" s="1">
        <v>26840.799999999999</v>
      </c>
      <c r="E239" s="1">
        <v>27174.7</v>
      </c>
      <c r="F239" s="1">
        <v>158144343</v>
      </c>
      <c r="G239" s="1">
        <v>3755.54</v>
      </c>
      <c r="H239" s="3">
        <f>IF(ISERR(LN(Table13615[[#This Row],[Close]]/E238)),"-",LN(Table13615[[#This Row],[Close]]/E238))</f>
        <v>5.8645133524873119E-3</v>
      </c>
    </row>
    <row r="240" spans="1:8" x14ac:dyDescent="0.3">
      <c r="A240" s="2">
        <v>43453</v>
      </c>
      <c r="B240" s="1">
        <v>27229.05</v>
      </c>
      <c r="C240" s="1">
        <v>27364.35</v>
      </c>
      <c r="D240" s="1">
        <v>27214.3</v>
      </c>
      <c r="E240" s="1">
        <v>27298.400000000001</v>
      </c>
      <c r="F240" s="1">
        <v>215616915</v>
      </c>
      <c r="G240" s="1">
        <v>5199.28</v>
      </c>
      <c r="H240" s="3">
        <f>IF(ISERR(LN(Table13615[[#This Row],[Close]]/E239)),"-",LN(Table13615[[#This Row],[Close]]/E239))</f>
        <v>4.5416990268674655E-3</v>
      </c>
    </row>
    <row r="241" spans="1:8" x14ac:dyDescent="0.3">
      <c r="A241" s="2">
        <v>43454</v>
      </c>
      <c r="B241" s="1">
        <v>27128.65</v>
      </c>
      <c r="C241" s="1">
        <v>27309.1</v>
      </c>
      <c r="D241" s="1">
        <v>27084.5</v>
      </c>
      <c r="E241" s="1">
        <v>27275.1</v>
      </c>
      <c r="F241" s="1">
        <v>191698257</v>
      </c>
      <c r="G241" s="1">
        <v>4427.58</v>
      </c>
      <c r="H241" s="3">
        <f>IF(ISERR(LN(Table13615[[#This Row],[Close]]/E240)),"-",LN(Table13615[[#This Row],[Close]]/E240))</f>
        <v>-8.5389434123668475E-4</v>
      </c>
    </row>
    <row r="242" spans="1:8" x14ac:dyDescent="0.3">
      <c r="A242" s="2">
        <v>43455</v>
      </c>
      <c r="B242" s="1">
        <v>27261.25</v>
      </c>
      <c r="C242" s="1">
        <v>27369.1</v>
      </c>
      <c r="D242" s="1">
        <v>26823.1</v>
      </c>
      <c r="E242" s="1">
        <v>26869.65</v>
      </c>
      <c r="F242" s="1">
        <v>177065617</v>
      </c>
      <c r="G242" s="1">
        <v>4099.45</v>
      </c>
      <c r="H242" s="3">
        <f>IF(ISERR(LN(Table13615[[#This Row],[Close]]/E241)),"-",LN(Table13615[[#This Row],[Close]]/E241))</f>
        <v>-1.4976801210181053E-2</v>
      </c>
    </row>
    <row r="243" spans="1:8" x14ac:dyDescent="0.3">
      <c r="A243" s="2">
        <v>43458</v>
      </c>
      <c r="B243" s="1">
        <v>26877.05</v>
      </c>
      <c r="C243" s="1">
        <v>26934.85</v>
      </c>
      <c r="D243" s="1">
        <v>26676.95</v>
      </c>
      <c r="E243" s="1">
        <v>26714.75</v>
      </c>
      <c r="F243" s="1">
        <v>128003648</v>
      </c>
      <c r="G243" s="1">
        <v>2772.52</v>
      </c>
      <c r="H243" s="3">
        <f>IF(ISERR(LN(Table13615[[#This Row],[Close]]/E242)),"-",LN(Table13615[[#This Row],[Close]]/E242))</f>
        <v>-5.7815495359760495E-3</v>
      </c>
    </row>
    <row r="244" spans="1:8" x14ac:dyDescent="0.3">
      <c r="A244" s="2">
        <v>43460</v>
      </c>
      <c r="B244" s="1">
        <v>26634</v>
      </c>
      <c r="C244" s="1">
        <v>27029.15</v>
      </c>
      <c r="D244" s="1">
        <v>26408.15</v>
      </c>
      <c r="E244" s="1">
        <v>26986.799999999999</v>
      </c>
      <c r="F244" s="1">
        <v>148910853</v>
      </c>
      <c r="G244" s="1">
        <v>3447.39</v>
      </c>
      <c r="H244" s="3">
        <f>IF(ISERR(LN(Table13615[[#This Row],[Close]]/E243)),"-",LN(Table13615[[#This Row],[Close]]/E243))</f>
        <v>1.0132010242910086E-2</v>
      </c>
    </row>
    <row r="245" spans="1:8" x14ac:dyDescent="0.3">
      <c r="A245" s="2">
        <v>43461</v>
      </c>
      <c r="B245" s="1">
        <v>27200.65</v>
      </c>
      <c r="C245" s="1">
        <v>27239.95</v>
      </c>
      <c r="D245" s="1">
        <v>26845.1</v>
      </c>
      <c r="E245" s="1">
        <v>26878.55</v>
      </c>
      <c r="F245" s="1">
        <v>169903194</v>
      </c>
      <c r="G245" s="1">
        <v>4347.66</v>
      </c>
      <c r="H245" s="3">
        <f>IF(ISERR(LN(Table13615[[#This Row],[Close]]/E244)),"-",LN(Table13615[[#This Row],[Close]]/E244))</f>
        <v>-4.0192868227354435E-3</v>
      </c>
    </row>
    <row r="246" spans="1:8" x14ac:dyDescent="0.3">
      <c r="A246" s="2">
        <v>43462</v>
      </c>
      <c r="B246" s="1">
        <v>27048.400000000001</v>
      </c>
      <c r="C246" s="1">
        <v>27213.45</v>
      </c>
      <c r="D246" s="1">
        <v>27039.599999999999</v>
      </c>
      <c r="E246" s="1">
        <v>27125.25</v>
      </c>
      <c r="F246" s="1">
        <v>109836090</v>
      </c>
      <c r="G246" s="1">
        <v>3095.11</v>
      </c>
      <c r="H246" s="3">
        <f>IF(ISERR(LN(Table13615[[#This Row],[Close]]/E245)),"-",LN(Table13615[[#This Row],[Close]]/E245))</f>
        <v>9.1364576604453917E-3</v>
      </c>
    </row>
    <row r="247" spans="1:8" x14ac:dyDescent="0.3">
      <c r="A247" s="2">
        <v>43465</v>
      </c>
      <c r="B247" s="1">
        <v>27267.8</v>
      </c>
      <c r="C247" s="1">
        <v>27286.5</v>
      </c>
      <c r="D247" s="1">
        <v>27105</v>
      </c>
      <c r="E247" s="1">
        <v>27160.2</v>
      </c>
      <c r="F247" s="1">
        <v>83813951</v>
      </c>
      <c r="G247" s="1">
        <v>2374.23</v>
      </c>
      <c r="H247" s="3">
        <f>IF(ISERR(LN(Table13615[[#This Row],[Close]]/E246)),"-",LN(Table13615[[#This Row],[Close]]/E246))</f>
        <v>1.2876380256205086E-3</v>
      </c>
    </row>
    <row r="248" spans="1:8" x14ac:dyDescent="0.3">
      <c r="A248" s="2">
        <v>43466</v>
      </c>
      <c r="B248" s="1">
        <v>27231.4</v>
      </c>
      <c r="C248" s="1">
        <v>27430.55</v>
      </c>
      <c r="D248" s="1">
        <v>27019.05</v>
      </c>
      <c r="E248" s="1">
        <v>27392.400000000001</v>
      </c>
      <c r="F248" s="1">
        <v>116379065</v>
      </c>
      <c r="G248" s="1">
        <v>3497.39</v>
      </c>
      <c r="H248" s="3">
        <f>IF(ISERR(LN(Table13615[[#This Row],[Close]]/E247)),"-",LN(Table13615[[#This Row],[Close]]/E247))</f>
        <v>8.5129362228167985E-3</v>
      </c>
    </row>
    <row r="249" spans="1:8" x14ac:dyDescent="0.3">
      <c r="A249" s="2">
        <v>43467</v>
      </c>
      <c r="B249" s="1">
        <v>27297</v>
      </c>
      <c r="C249" s="1">
        <v>27397.55</v>
      </c>
      <c r="D249" s="1">
        <v>27077.599999999999</v>
      </c>
      <c r="E249" s="1">
        <v>27174.7</v>
      </c>
      <c r="F249" s="1">
        <v>176599164</v>
      </c>
      <c r="G249" s="1">
        <v>4422.4399999999996</v>
      </c>
      <c r="H249" s="3">
        <f>IF(ISERR(LN(Table13615[[#This Row],[Close]]/E248)),"-",LN(Table13615[[#This Row],[Close]]/E248))</f>
        <v>-7.9792092685309207E-3</v>
      </c>
    </row>
    <row r="250" spans="1:8" x14ac:dyDescent="0.3">
      <c r="A250" s="2">
        <v>43468</v>
      </c>
      <c r="B250" s="1">
        <v>27181.599999999999</v>
      </c>
      <c r="C250" s="1">
        <v>27206.2</v>
      </c>
      <c r="D250" s="1">
        <v>26923.75</v>
      </c>
      <c r="E250" s="1">
        <v>26959.85</v>
      </c>
      <c r="F250" s="1">
        <v>151201387</v>
      </c>
      <c r="G250" s="1">
        <v>4032.83</v>
      </c>
      <c r="H250" s="3">
        <f>IF(ISERR(LN(Table13615[[#This Row],[Close]]/E249)),"-",LN(Table13615[[#This Row],[Close]]/E249))</f>
        <v>-7.937671157510472E-3</v>
      </c>
    </row>
    <row r="251" spans="1:8" x14ac:dyDescent="0.3">
      <c r="A251" s="2">
        <v>43469</v>
      </c>
      <c r="B251" s="1">
        <v>26999.7</v>
      </c>
      <c r="C251" s="1">
        <v>27274.5</v>
      </c>
      <c r="D251" s="1">
        <v>26926.1</v>
      </c>
      <c r="E251" s="1">
        <v>27195</v>
      </c>
      <c r="F251" s="1">
        <v>189451222</v>
      </c>
      <c r="G251" s="1">
        <v>4440.79</v>
      </c>
      <c r="H251" s="3">
        <f>IF(ISERR(LN(Table13615[[#This Row],[Close]]/E250)),"-",LN(Table13615[[#This Row],[Close]]/E250))</f>
        <v>8.6844106445153474E-3</v>
      </c>
    </row>
    <row r="252" spans="1:8" x14ac:dyDescent="0.3">
      <c r="A252" s="2">
        <v>43472</v>
      </c>
      <c r="B252" s="1">
        <v>27378.65</v>
      </c>
      <c r="C252" s="1">
        <v>27477.8</v>
      </c>
      <c r="D252" s="1">
        <v>27279.55</v>
      </c>
      <c r="E252" s="1">
        <v>27304.55</v>
      </c>
      <c r="F252" s="1">
        <v>161026470</v>
      </c>
      <c r="G252" s="1">
        <v>4112.84</v>
      </c>
      <c r="H252" s="3">
        <f>IF(ISERR(LN(Table13615[[#This Row],[Close]]/E251)),"-",LN(Table13615[[#This Row],[Close]]/E251))</f>
        <v>4.0202220953106868E-3</v>
      </c>
    </row>
    <row r="253" spans="1:8" x14ac:dyDescent="0.3">
      <c r="A253" s="2">
        <v>43473</v>
      </c>
      <c r="B253" s="1">
        <v>27301.9</v>
      </c>
      <c r="C253" s="1">
        <v>27542.400000000001</v>
      </c>
      <c r="D253" s="1">
        <v>27161.95</v>
      </c>
      <c r="E253" s="1">
        <v>27509.5</v>
      </c>
      <c r="F253" s="1">
        <v>150550286</v>
      </c>
      <c r="G253" s="1">
        <v>4359.43</v>
      </c>
      <c r="H253" s="3">
        <f>IF(ISERR(LN(Table13615[[#This Row],[Close]]/E252)),"-",LN(Table13615[[#This Row],[Close]]/E252))</f>
        <v>7.4780445920622496E-3</v>
      </c>
    </row>
    <row r="254" spans="1:8" x14ac:dyDescent="0.3">
      <c r="A254" s="2">
        <v>43474</v>
      </c>
      <c r="B254" s="1">
        <v>27651.25</v>
      </c>
      <c r="C254" s="1">
        <v>27754.45</v>
      </c>
      <c r="D254" s="1">
        <v>27409.5</v>
      </c>
      <c r="E254" s="1">
        <v>27720.400000000001</v>
      </c>
      <c r="F254" s="1">
        <v>199818392</v>
      </c>
      <c r="G254" s="1">
        <v>6148.74</v>
      </c>
      <c r="H254" s="3">
        <f>IF(ISERR(LN(Table13615[[#This Row],[Close]]/E253)),"-",LN(Table13615[[#This Row],[Close]]/E253))</f>
        <v>7.6372046697236948E-3</v>
      </c>
    </row>
    <row r="255" spans="1:8" x14ac:dyDescent="0.3">
      <c r="A255" s="2">
        <v>43475</v>
      </c>
      <c r="B255" s="1">
        <v>27713.55</v>
      </c>
      <c r="C255" s="1">
        <v>27713.55</v>
      </c>
      <c r="D255" s="1">
        <v>27488.2</v>
      </c>
      <c r="E255" s="1">
        <v>27528.55</v>
      </c>
      <c r="F255" s="1">
        <v>139266179</v>
      </c>
      <c r="G255" s="1">
        <v>4308.9399999999996</v>
      </c>
      <c r="H255" s="3">
        <f>IF(ISERR(LN(Table13615[[#This Row],[Close]]/E254)),"-",LN(Table13615[[#This Row],[Close]]/E254))</f>
        <v>-6.944956279355899E-3</v>
      </c>
    </row>
    <row r="256" spans="1:8" x14ac:dyDescent="0.3">
      <c r="A256" s="2">
        <v>43476</v>
      </c>
      <c r="B256" s="1">
        <v>27602.799999999999</v>
      </c>
      <c r="C256" s="1">
        <v>27612.45</v>
      </c>
      <c r="D256" s="1">
        <v>27382.45</v>
      </c>
      <c r="E256" s="1">
        <v>27453.9</v>
      </c>
      <c r="F256" s="1">
        <v>116552104</v>
      </c>
      <c r="G256" s="1">
        <v>3510.63</v>
      </c>
      <c r="H256" s="3">
        <f>IF(ISERR(LN(Table13615[[#This Row],[Close]]/E255)),"-",LN(Table13615[[#This Row],[Close]]/E255))</f>
        <v>-2.7154135863034991E-3</v>
      </c>
    </row>
    <row r="257" spans="1:8" x14ac:dyDescent="0.3">
      <c r="A257" s="2">
        <v>43479</v>
      </c>
      <c r="B257" s="1">
        <v>27389.200000000001</v>
      </c>
      <c r="C257" s="1">
        <v>27389.8</v>
      </c>
      <c r="D257" s="1">
        <v>27182.2</v>
      </c>
      <c r="E257" s="1">
        <v>27248.25</v>
      </c>
      <c r="F257" s="1">
        <v>212863498</v>
      </c>
      <c r="G257" s="1">
        <v>4859.32</v>
      </c>
      <c r="H257" s="3">
        <f>IF(ISERR(LN(Table13615[[#This Row],[Close]]/E256)),"-",LN(Table13615[[#This Row],[Close]]/E256))</f>
        <v>-7.5189355027989249E-3</v>
      </c>
    </row>
    <row r="258" spans="1:8" x14ac:dyDescent="0.3">
      <c r="A258" s="2">
        <v>43480</v>
      </c>
      <c r="B258" s="1">
        <v>27317.55</v>
      </c>
      <c r="C258" s="1">
        <v>27447.55</v>
      </c>
      <c r="D258" s="1">
        <v>27317.1</v>
      </c>
      <c r="E258" s="1">
        <v>27400.75</v>
      </c>
      <c r="F258" s="1">
        <v>161396521</v>
      </c>
      <c r="G258" s="1">
        <v>3884.4</v>
      </c>
      <c r="H258" s="3">
        <f>IF(ISERR(LN(Table13615[[#This Row],[Close]]/E257)),"-",LN(Table13615[[#This Row],[Close]]/E257))</f>
        <v>5.5810864186221273E-3</v>
      </c>
    </row>
    <row r="259" spans="1:8" x14ac:dyDescent="0.3">
      <c r="A259" s="2">
        <v>43481</v>
      </c>
      <c r="B259" s="1">
        <v>27405.65</v>
      </c>
      <c r="C259" s="1">
        <v>27554.75</v>
      </c>
      <c r="D259" s="1">
        <v>27403.05</v>
      </c>
      <c r="E259" s="1">
        <v>27483.7</v>
      </c>
      <c r="F259" s="1">
        <v>183688179</v>
      </c>
      <c r="G259" s="1">
        <v>4155.93</v>
      </c>
      <c r="H259" s="3">
        <f>IF(ISERR(LN(Table13615[[#This Row],[Close]]/E258)),"-",LN(Table13615[[#This Row],[Close]]/E258))</f>
        <v>3.022716385359473E-3</v>
      </c>
    </row>
    <row r="260" spans="1:8" x14ac:dyDescent="0.3">
      <c r="A260" s="2">
        <v>43482</v>
      </c>
      <c r="B260" s="1">
        <v>27568.6</v>
      </c>
      <c r="C260" s="1">
        <v>27611.55</v>
      </c>
      <c r="D260" s="1">
        <v>27335.15</v>
      </c>
      <c r="E260" s="1">
        <v>27528.75</v>
      </c>
      <c r="F260" s="1">
        <v>212321274</v>
      </c>
      <c r="G260" s="1">
        <v>4941.09</v>
      </c>
      <c r="H260" s="3">
        <f>IF(ISERR(LN(Table13615[[#This Row],[Close]]/E259)),"-",LN(Table13615[[#This Row],[Close]]/E259))</f>
        <v>1.637811443419497E-3</v>
      </c>
    </row>
    <row r="261" spans="1:8" x14ac:dyDescent="0.3">
      <c r="A261" s="2">
        <v>43483</v>
      </c>
      <c r="B261" s="1">
        <v>27550.05</v>
      </c>
      <c r="C261" s="1">
        <v>27576.45</v>
      </c>
      <c r="D261" s="1">
        <v>27410.65</v>
      </c>
      <c r="E261" s="1">
        <v>27456.7</v>
      </c>
      <c r="F261" s="1">
        <v>129067258</v>
      </c>
      <c r="G261" s="1">
        <v>3343.81</v>
      </c>
      <c r="H261" s="3">
        <f>IF(ISERR(LN(Table13615[[#This Row],[Close]]/E260)),"-",LN(Table13615[[#This Row],[Close]]/E260))</f>
        <v>-2.6206947924172106E-3</v>
      </c>
    </row>
    <row r="262" spans="1:8" x14ac:dyDescent="0.3">
      <c r="A262" s="2">
        <v>43486</v>
      </c>
      <c r="B262" s="1">
        <v>27514.55</v>
      </c>
      <c r="C262" s="1">
        <v>27622.2</v>
      </c>
      <c r="D262" s="1">
        <v>27388.5</v>
      </c>
      <c r="E262" s="1">
        <v>27533.599999999999</v>
      </c>
      <c r="F262" s="1">
        <v>128881764</v>
      </c>
      <c r="G262" s="1">
        <v>4626.7700000000004</v>
      </c>
      <c r="H262" s="3">
        <f>IF(ISERR(LN(Table13615[[#This Row],[Close]]/E261)),"-",LN(Table13615[[#This Row],[Close]]/E261))</f>
        <v>2.7968587233987243E-3</v>
      </c>
    </row>
    <row r="263" spans="1:8" x14ac:dyDescent="0.3">
      <c r="A263" s="2">
        <v>43487</v>
      </c>
      <c r="B263" s="1">
        <v>27526.55</v>
      </c>
      <c r="C263" s="1">
        <v>27533.35</v>
      </c>
      <c r="D263" s="1">
        <v>27385.4</v>
      </c>
      <c r="E263" s="1">
        <v>27482.25</v>
      </c>
      <c r="F263" s="1">
        <v>138997867</v>
      </c>
      <c r="G263" s="1">
        <v>4661.51</v>
      </c>
      <c r="H263" s="3">
        <f>IF(ISERR(LN(Table13615[[#This Row],[Close]]/E262)),"-",LN(Table13615[[#This Row],[Close]]/E262))</f>
        <v>-1.8667353103373808E-3</v>
      </c>
    </row>
    <row r="264" spans="1:8" x14ac:dyDescent="0.3">
      <c r="A264" s="2">
        <v>43488</v>
      </c>
      <c r="B264" s="1">
        <v>27493.1</v>
      </c>
      <c r="C264" s="1">
        <v>27564.7</v>
      </c>
      <c r="D264" s="1">
        <v>27189.599999999999</v>
      </c>
      <c r="E264" s="1">
        <v>27250.75</v>
      </c>
      <c r="F264" s="1">
        <v>126935738</v>
      </c>
      <c r="G264" s="1">
        <v>3525.23</v>
      </c>
      <c r="H264" s="3">
        <f>IF(ISERR(LN(Table13615[[#This Row],[Close]]/E263)),"-",LN(Table13615[[#This Row],[Close]]/E263))</f>
        <v>-8.4592980653241112E-3</v>
      </c>
    </row>
    <row r="265" spans="1:8" x14ac:dyDescent="0.3">
      <c r="A265" s="2">
        <v>43489</v>
      </c>
      <c r="B265" s="1">
        <v>27273.5</v>
      </c>
      <c r="C265" s="1">
        <v>27342.35</v>
      </c>
      <c r="D265" s="1">
        <v>27142.799999999999</v>
      </c>
      <c r="E265" s="1">
        <v>27266.400000000001</v>
      </c>
      <c r="F265" s="1">
        <v>210279603</v>
      </c>
      <c r="G265" s="1">
        <v>5373.42</v>
      </c>
      <c r="H265" s="3">
        <f>IF(ISERR(LN(Table13615[[#This Row],[Close]]/E264)),"-",LN(Table13615[[#This Row],[Close]]/E264))</f>
        <v>5.7413127538364663E-4</v>
      </c>
    </row>
    <row r="266" spans="1:8" x14ac:dyDescent="0.3">
      <c r="A266" s="2">
        <v>43490</v>
      </c>
      <c r="B266" s="1">
        <v>27261.45</v>
      </c>
      <c r="C266" s="1">
        <v>27433.55</v>
      </c>
      <c r="D266" s="1">
        <v>27045.200000000001</v>
      </c>
      <c r="E266" s="1">
        <v>27115.3</v>
      </c>
      <c r="F266" s="1">
        <v>284535180</v>
      </c>
      <c r="G266" s="1">
        <v>7269.49</v>
      </c>
      <c r="H266" s="3">
        <f>IF(ISERR(LN(Table13615[[#This Row],[Close]]/E265)),"-",LN(Table13615[[#This Row],[Close]]/E265))</f>
        <v>-5.5570307231257964E-3</v>
      </c>
    </row>
    <row r="267" spans="1:8" x14ac:dyDescent="0.3">
      <c r="A267" s="2">
        <v>43493</v>
      </c>
      <c r="B267" s="1">
        <v>27041.45</v>
      </c>
      <c r="C267" s="1">
        <v>27134.2</v>
      </c>
      <c r="D267" s="1">
        <v>26587.95</v>
      </c>
      <c r="E267" s="1">
        <v>26653.05</v>
      </c>
      <c r="F267" s="1">
        <v>181836992</v>
      </c>
      <c r="G267" s="1">
        <v>5404.63</v>
      </c>
      <c r="H267" s="3">
        <f>IF(ISERR(LN(Table13615[[#This Row],[Close]]/E266)),"-",LN(Table13615[[#This Row],[Close]]/E266))</f>
        <v>-1.7194553626111869E-2</v>
      </c>
    </row>
    <row r="268" spans="1:8" x14ac:dyDescent="0.3">
      <c r="A268" s="2">
        <v>43494</v>
      </c>
      <c r="B268" s="1">
        <v>26616.25</v>
      </c>
      <c r="C268" s="1">
        <v>26743.85</v>
      </c>
      <c r="D268" s="1">
        <v>26441.55</v>
      </c>
      <c r="E268" s="1">
        <v>26573.4</v>
      </c>
      <c r="F268" s="1">
        <v>194369347</v>
      </c>
      <c r="G268" s="1">
        <v>5235.1499999999996</v>
      </c>
      <c r="H268" s="3">
        <f>IF(ISERR(LN(Table13615[[#This Row],[Close]]/E267)),"-",LN(Table13615[[#This Row],[Close]]/E267))</f>
        <v>-2.9928751383599319E-3</v>
      </c>
    </row>
    <row r="269" spans="1:8" x14ac:dyDescent="0.3">
      <c r="A269" s="2">
        <v>43495</v>
      </c>
      <c r="B269" s="1">
        <v>26789.75</v>
      </c>
      <c r="C269" s="1">
        <v>26916.25</v>
      </c>
      <c r="D269" s="1">
        <v>26693.7</v>
      </c>
      <c r="E269" s="1">
        <v>26825.5</v>
      </c>
      <c r="F269" s="1">
        <v>249270714</v>
      </c>
      <c r="G269" s="1">
        <v>8955.81</v>
      </c>
      <c r="H269" s="3">
        <f>IF(ISERR(LN(Table13615[[#This Row],[Close]]/E268)),"-",LN(Table13615[[#This Row],[Close]]/E268))</f>
        <v>9.4422122179661731E-3</v>
      </c>
    </row>
    <row r="270" spans="1:8" x14ac:dyDescent="0.3">
      <c r="A270" s="2">
        <v>43496</v>
      </c>
      <c r="B270" s="1">
        <v>26969.15</v>
      </c>
      <c r="C270" s="1">
        <v>27325.05</v>
      </c>
      <c r="D270" s="1">
        <v>26891.05</v>
      </c>
      <c r="E270" s="1">
        <v>27295.45</v>
      </c>
      <c r="F270" s="1">
        <v>306292995</v>
      </c>
      <c r="G270" s="1">
        <v>9985.48</v>
      </c>
      <c r="H270" s="3">
        <f>IF(ISERR(LN(Table13615[[#This Row],[Close]]/E269)),"-",LN(Table13615[[#This Row],[Close]]/E269))</f>
        <v>1.736709396177882E-2</v>
      </c>
    </row>
    <row r="271" spans="1:8" x14ac:dyDescent="0.3">
      <c r="A271" s="2">
        <v>43497</v>
      </c>
      <c r="B271" s="1">
        <v>27334.55</v>
      </c>
      <c r="C271" s="1">
        <v>27533.05</v>
      </c>
      <c r="D271" s="1">
        <v>26930.45</v>
      </c>
      <c r="E271" s="1">
        <v>27085.95</v>
      </c>
      <c r="F271" s="1">
        <v>238794913</v>
      </c>
      <c r="G271" s="1">
        <v>6813.15</v>
      </c>
      <c r="H271" s="3">
        <f>IF(ISERR(LN(Table13615[[#This Row],[Close]]/E270)),"-",LN(Table13615[[#This Row],[Close]]/E270))</f>
        <v>-7.7048783744282576E-3</v>
      </c>
    </row>
    <row r="272" spans="1:8" x14ac:dyDescent="0.3">
      <c r="A272" s="2">
        <v>43500</v>
      </c>
      <c r="B272" s="1">
        <v>26974</v>
      </c>
      <c r="C272" s="1">
        <v>27243.8</v>
      </c>
      <c r="D272" s="1">
        <v>26825.55</v>
      </c>
      <c r="E272" s="1">
        <v>27186.6</v>
      </c>
      <c r="F272" s="1">
        <v>173078574</v>
      </c>
      <c r="G272" s="1">
        <v>4342.07</v>
      </c>
      <c r="H272" s="3">
        <f>IF(ISERR(LN(Table13615[[#This Row],[Close]]/E271)),"-",LN(Table13615[[#This Row],[Close]]/E271))</f>
        <v>3.7090615933088929E-3</v>
      </c>
    </row>
    <row r="273" spans="1:8" x14ac:dyDescent="0.3">
      <c r="A273" s="2">
        <v>43501</v>
      </c>
      <c r="B273" s="1">
        <v>27226.05</v>
      </c>
      <c r="C273" s="1">
        <v>27348.25</v>
      </c>
      <c r="D273" s="1">
        <v>27153.200000000001</v>
      </c>
      <c r="E273" s="1">
        <v>27271.7</v>
      </c>
      <c r="F273" s="1">
        <v>189860429</v>
      </c>
      <c r="G273" s="1">
        <v>4160.2700000000004</v>
      </c>
      <c r="H273" s="3">
        <f>IF(ISERR(LN(Table13615[[#This Row],[Close]]/E272)),"-",LN(Table13615[[#This Row],[Close]]/E272))</f>
        <v>3.1253296290614497E-3</v>
      </c>
    </row>
    <row r="274" spans="1:8" x14ac:dyDescent="0.3">
      <c r="A274" s="2">
        <v>43502</v>
      </c>
      <c r="B274" s="1">
        <v>27326.2</v>
      </c>
      <c r="C274" s="1">
        <v>27428.65</v>
      </c>
      <c r="D274" s="1">
        <v>27294.1</v>
      </c>
      <c r="E274" s="1">
        <v>27402.35</v>
      </c>
      <c r="F274" s="1">
        <v>164747849</v>
      </c>
      <c r="G274" s="1">
        <v>3816.51</v>
      </c>
      <c r="H274" s="3">
        <f>IF(ISERR(LN(Table13615[[#This Row],[Close]]/E273)),"-",LN(Table13615[[#This Row],[Close]]/E273))</f>
        <v>4.7792416578955454E-3</v>
      </c>
    </row>
    <row r="275" spans="1:8" x14ac:dyDescent="0.3">
      <c r="A275" s="2">
        <v>43503</v>
      </c>
      <c r="B275" s="1">
        <v>27424.1</v>
      </c>
      <c r="C275" s="1">
        <v>27589.75</v>
      </c>
      <c r="D275" s="1">
        <v>27322.95</v>
      </c>
      <c r="E275" s="1">
        <v>27387.15</v>
      </c>
      <c r="F275" s="1">
        <v>156626117</v>
      </c>
      <c r="G275" s="1">
        <v>3637.06</v>
      </c>
      <c r="H275" s="3">
        <f>IF(ISERR(LN(Table13615[[#This Row],[Close]]/E274)),"-",LN(Table13615[[#This Row],[Close]]/E274))</f>
        <v>-5.5485085244265625E-4</v>
      </c>
    </row>
    <row r="276" spans="1:8" x14ac:dyDescent="0.3">
      <c r="A276" s="2">
        <v>43504</v>
      </c>
      <c r="B276" s="1">
        <v>27302.65</v>
      </c>
      <c r="C276" s="1">
        <v>27482.1</v>
      </c>
      <c r="D276" s="1">
        <v>27221.25</v>
      </c>
      <c r="E276" s="1">
        <v>27294.400000000001</v>
      </c>
      <c r="F276" s="1">
        <v>142258447</v>
      </c>
      <c r="G276" s="1">
        <v>3838.29</v>
      </c>
      <c r="H276" s="3">
        <f>IF(ISERR(LN(Table13615[[#This Row],[Close]]/E275)),"-",LN(Table13615[[#This Row],[Close]]/E275))</f>
        <v>-3.3923723430920121E-3</v>
      </c>
    </row>
    <row r="277" spans="1:8" x14ac:dyDescent="0.3">
      <c r="A277" s="2">
        <v>43507</v>
      </c>
      <c r="B277" s="1">
        <v>27240.5</v>
      </c>
      <c r="C277" s="1">
        <v>27305.9</v>
      </c>
      <c r="D277" s="1">
        <v>27151.55</v>
      </c>
      <c r="E277" s="1">
        <v>27227.8</v>
      </c>
      <c r="F277" s="1">
        <v>117311228</v>
      </c>
      <c r="G277" s="1">
        <v>3186.38</v>
      </c>
      <c r="H277" s="3">
        <f>IF(ISERR(LN(Table13615[[#This Row],[Close]]/E276)),"-",LN(Table13615[[#This Row],[Close]]/E276))</f>
        <v>-2.4430427651467358E-3</v>
      </c>
    </row>
    <row r="278" spans="1:8" x14ac:dyDescent="0.3">
      <c r="A278" s="2">
        <v>43508</v>
      </c>
      <c r="B278" s="1">
        <v>27166.9</v>
      </c>
      <c r="C278" s="1">
        <v>27286.65</v>
      </c>
      <c r="D278" s="1">
        <v>26988.9</v>
      </c>
      <c r="E278" s="1">
        <v>27010.75</v>
      </c>
      <c r="F278" s="1">
        <v>117431255</v>
      </c>
      <c r="G278" s="1">
        <v>3697.43</v>
      </c>
      <c r="H278" s="3">
        <f>IF(ISERR(LN(Table13615[[#This Row],[Close]]/E277)),"-",LN(Table13615[[#This Row],[Close]]/E277))</f>
        <v>-8.0035752664360093E-3</v>
      </c>
    </row>
    <row r="279" spans="1:8" x14ac:dyDescent="0.3">
      <c r="A279" s="2">
        <v>43509</v>
      </c>
      <c r="B279" s="1">
        <v>27068.85</v>
      </c>
      <c r="C279" s="1">
        <v>27108</v>
      </c>
      <c r="D279" s="1">
        <v>26839.05</v>
      </c>
      <c r="E279" s="1">
        <v>26885.4</v>
      </c>
      <c r="F279" s="1">
        <v>112116513</v>
      </c>
      <c r="G279" s="1">
        <v>3288.32</v>
      </c>
      <c r="H279" s="3">
        <f>IF(ISERR(LN(Table13615[[#This Row],[Close]]/E278)),"-",LN(Table13615[[#This Row],[Close]]/E278))</f>
        <v>-4.651546576711592E-3</v>
      </c>
    </row>
    <row r="280" spans="1:8" x14ac:dyDescent="0.3">
      <c r="A280" s="2">
        <v>43510</v>
      </c>
      <c r="B280" s="1">
        <v>26978</v>
      </c>
      <c r="C280" s="1">
        <v>27030</v>
      </c>
      <c r="D280" s="1">
        <v>26818.05</v>
      </c>
      <c r="E280" s="1">
        <v>26970.6</v>
      </c>
      <c r="F280" s="1">
        <v>374943572</v>
      </c>
      <c r="G280" s="1">
        <v>8959.41</v>
      </c>
      <c r="H280" s="3">
        <f>IF(ISERR(LN(Table13615[[#This Row],[Close]]/E279)),"-",LN(Table13615[[#This Row],[Close]]/E279))</f>
        <v>3.1639955094007674E-3</v>
      </c>
    </row>
    <row r="281" spans="1:8" x14ac:dyDescent="0.3">
      <c r="A281" s="2">
        <v>43511</v>
      </c>
      <c r="B281" s="1">
        <v>27017.200000000001</v>
      </c>
      <c r="C281" s="1">
        <v>27029.95</v>
      </c>
      <c r="D281" s="1">
        <v>26635.25</v>
      </c>
      <c r="E281" s="1">
        <v>26794.25</v>
      </c>
      <c r="F281" s="1">
        <v>252673681</v>
      </c>
      <c r="G281" s="1">
        <v>6444.39</v>
      </c>
      <c r="H281" s="3">
        <f>IF(ISERR(LN(Table13615[[#This Row],[Close]]/E280)),"-",LN(Table13615[[#This Row],[Close]]/E280))</f>
        <v>-6.5600715868439075E-3</v>
      </c>
    </row>
    <row r="282" spans="1:8" x14ac:dyDescent="0.3">
      <c r="A282" s="2">
        <v>43514</v>
      </c>
      <c r="B282" s="1">
        <v>26754.6</v>
      </c>
      <c r="C282" s="1">
        <v>26829.95</v>
      </c>
      <c r="D282" s="1">
        <v>26617.7</v>
      </c>
      <c r="E282" s="1">
        <v>26654.25</v>
      </c>
      <c r="F282" s="1">
        <v>175449436</v>
      </c>
      <c r="G282" s="1">
        <v>4231.5</v>
      </c>
      <c r="H282" s="3">
        <f>IF(ISERR(LN(Table13615[[#This Row],[Close]]/E281)),"-",LN(Table13615[[#This Row],[Close]]/E281))</f>
        <v>-5.2386996895911345E-3</v>
      </c>
    </row>
    <row r="283" spans="1:8" x14ac:dyDescent="0.3">
      <c r="A283" s="2">
        <v>43515</v>
      </c>
      <c r="B283" s="1">
        <v>26666.55</v>
      </c>
      <c r="C283" s="1">
        <v>26996.45</v>
      </c>
      <c r="D283" s="1">
        <v>26625.599999999999</v>
      </c>
      <c r="E283" s="1">
        <v>26684.85</v>
      </c>
      <c r="F283" s="1">
        <v>129759984</v>
      </c>
      <c r="G283" s="1">
        <v>3282.94</v>
      </c>
      <c r="H283" s="3">
        <f>IF(ISERR(LN(Table13615[[#This Row],[Close]]/E282)),"-",LN(Table13615[[#This Row],[Close]]/E282))</f>
        <v>1.1473760658505096E-3</v>
      </c>
    </row>
    <row r="284" spans="1:8" x14ac:dyDescent="0.3">
      <c r="A284" s="2">
        <v>43516</v>
      </c>
      <c r="B284" s="1">
        <v>26786</v>
      </c>
      <c r="C284" s="1">
        <v>26985.5</v>
      </c>
      <c r="D284" s="1">
        <v>26732.65</v>
      </c>
      <c r="E284" s="1">
        <v>26955.5</v>
      </c>
      <c r="F284" s="1">
        <v>130711905</v>
      </c>
      <c r="G284" s="1">
        <v>3256.71</v>
      </c>
      <c r="H284" s="3">
        <f>IF(ISERR(LN(Table13615[[#This Row],[Close]]/E283)),"-",LN(Table13615[[#This Row],[Close]]/E283))</f>
        <v>1.0091369531195635E-2</v>
      </c>
    </row>
    <row r="285" spans="1:8" x14ac:dyDescent="0.3">
      <c r="A285" s="2">
        <v>43517</v>
      </c>
      <c r="B285" s="1">
        <v>26994.75</v>
      </c>
      <c r="C285" s="1">
        <v>27100.9</v>
      </c>
      <c r="D285" s="1">
        <v>26973</v>
      </c>
      <c r="E285" s="1">
        <v>27052.400000000001</v>
      </c>
      <c r="F285" s="1">
        <v>148275410</v>
      </c>
      <c r="G285" s="1">
        <v>3574.09</v>
      </c>
      <c r="H285" s="3">
        <f>IF(ISERR(LN(Table13615[[#This Row],[Close]]/E284)),"-",LN(Table13615[[#This Row],[Close]]/E284))</f>
        <v>3.5883677749652706E-3</v>
      </c>
    </row>
    <row r="286" spans="1:8" x14ac:dyDescent="0.3">
      <c r="A286" s="2">
        <v>43518</v>
      </c>
      <c r="B286" s="1">
        <v>26960.05</v>
      </c>
      <c r="C286" s="1">
        <v>26997.35</v>
      </c>
      <c r="D286" s="1">
        <v>26847.8</v>
      </c>
      <c r="E286" s="1">
        <v>26867.55</v>
      </c>
      <c r="F286" s="1">
        <v>221450091</v>
      </c>
      <c r="G286" s="1">
        <v>13958.07</v>
      </c>
      <c r="H286" s="3">
        <f>IF(ISERR(LN(Table13615[[#This Row],[Close]]/E285)),"-",LN(Table13615[[#This Row],[Close]]/E285))</f>
        <v>-6.8564872249006065E-3</v>
      </c>
    </row>
    <row r="287" spans="1:8" x14ac:dyDescent="0.3">
      <c r="A287" s="2">
        <v>43521</v>
      </c>
      <c r="B287" s="1">
        <v>26934.2</v>
      </c>
      <c r="C287" s="1">
        <v>27197.1</v>
      </c>
      <c r="D287" s="1">
        <v>26932.65</v>
      </c>
      <c r="E287" s="1">
        <v>27159.25</v>
      </c>
      <c r="F287" s="1">
        <v>141100629</v>
      </c>
      <c r="G287" s="1">
        <v>4254.38</v>
      </c>
      <c r="H287" s="3">
        <f>IF(ISERR(LN(Table13615[[#This Row],[Close]]/E286)),"-",LN(Table13615[[#This Row],[Close]]/E286))</f>
        <v>1.0798449454878753E-2</v>
      </c>
    </row>
    <row r="288" spans="1:8" x14ac:dyDescent="0.3">
      <c r="A288" s="2">
        <v>43522</v>
      </c>
      <c r="B288" s="1">
        <v>26853.8</v>
      </c>
      <c r="C288" s="1">
        <v>27127.25</v>
      </c>
      <c r="D288" s="1">
        <v>26736.6</v>
      </c>
      <c r="E288" s="1">
        <v>26952.95</v>
      </c>
      <c r="F288" s="1">
        <v>201083249</v>
      </c>
      <c r="G288" s="1">
        <v>5390.59</v>
      </c>
      <c r="H288" s="3">
        <f>IF(ISERR(LN(Table13615[[#This Row],[Close]]/E287)),"-",LN(Table13615[[#This Row],[Close]]/E287))</f>
        <v>-7.6249348396920345E-3</v>
      </c>
    </row>
    <row r="289" spans="1:8" x14ac:dyDescent="0.3">
      <c r="A289" s="2">
        <v>43523</v>
      </c>
      <c r="B289" s="1">
        <v>27078.1</v>
      </c>
      <c r="C289" s="1">
        <v>27189.45</v>
      </c>
      <c r="D289" s="1">
        <v>26719.4</v>
      </c>
      <c r="E289" s="1">
        <v>26799.3</v>
      </c>
      <c r="F289" s="1">
        <v>193745424</v>
      </c>
      <c r="G289" s="1">
        <v>5604.59</v>
      </c>
      <c r="H289" s="3">
        <f>IF(ISERR(LN(Table13615[[#This Row],[Close]]/E288)),"-",LN(Table13615[[#This Row],[Close]]/E288))</f>
        <v>-5.7169855583787425E-3</v>
      </c>
    </row>
    <row r="290" spans="1:8" x14ac:dyDescent="0.3">
      <c r="A290" s="2">
        <v>43524</v>
      </c>
      <c r="B290" s="1">
        <v>26878</v>
      </c>
      <c r="C290" s="1">
        <v>26920.5</v>
      </c>
      <c r="D290" s="1">
        <v>26762.55</v>
      </c>
      <c r="E290" s="1">
        <v>26789.9</v>
      </c>
      <c r="F290" s="1">
        <v>191588675</v>
      </c>
      <c r="G290" s="1">
        <v>6926.21</v>
      </c>
      <c r="H290" s="3">
        <f>IF(ISERR(LN(Table13615[[#This Row],[Close]]/E289)),"-",LN(Table13615[[#This Row],[Close]]/E289))</f>
        <v>-3.5081695925313135E-4</v>
      </c>
    </row>
    <row r="291" spans="1:8" x14ac:dyDescent="0.3">
      <c r="A291" s="2">
        <v>43525</v>
      </c>
      <c r="B291" s="1">
        <v>26941</v>
      </c>
      <c r="C291" s="1">
        <v>27076.55</v>
      </c>
      <c r="D291" s="1">
        <v>26928.9</v>
      </c>
      <c r="E291" s="1">
        <v>27043.9</v>
      </c>
      <c r="F291" s="1">
        <v>189425878</v>
      </c>
      <c r="G291" s="1">
        <v>4531.37</v>
      </c>
      <c r="H291" s="3">
        <f>IF(ISERR(LN(Table13615[[#This Row],[Close]]/E290)),"-",LN(Table13615[[#This Row],[Close]]/E290))</f>
        <v>9.4365207302816879E-3</v>
      </c>
    </row>
    <row r="292" spans="1:8" x14ac:dyDescent="0.3">
      <c r="A292" s="2">
        <v>43529</v>
      </c>
      <c r="B292" s="1">
        <v>27068.15</v>
      </c>
      <c r="C292" s="1">
        <v>27580.75</v>
      </c>
      <c r="D292" s="1">
        <v>26958.1</v>
      </c>
      <c r="E292" s="1">
        <v>27554.05</v>
      </c>
      <c r="F292" s="1">
        <v>207435129</v>
      </c>
      <c r="G292" s="1">
        <v>5122.25</v>
      </c>
      <c r="H292" s="3">
        <f>IF(ISERR(LN(Table13615[[#This Row],[Close]]/E291)),"-",LN(Table13615[[#This Row],[Close]]/E291))</f>
        <v>1.8688058695591165E-2</v>
      </c>
    </row>
    <row r="293" spans="1:8" x14ac:dyDescent="0.3">
      <c r="A293" s="2">
        <v>43530</v>
      </c>
      <c r="B293" s="1">
        <v>27618.1</v>
      </c>
      <c r="C293" s="1">
        <v>27681.65</v>
      </c>
      <c r="D293" s="1">
        <v>27492.05</v>
      </c>
      <c r="E293" s="1">
        <v>27625.65</v>
      </c>
      <c r="F293" s="1">
        <v>179778089</v>
      </c>
      <c r="G293" s="1">
        <v>4966.6899999999996</v>
      </c>
      <c r="H293" s="3">
        <f>IF(ISERR(LN(Table13615[[#This Row],[Close]]/E292)),"-",LN(Table13615[[#This Row],[Close]]/E292))</f>
        <v>2.595158733541388E-3</v>
      </c>
    </row>
    <row r="294" spans="1:8" x14ac:dyDescent="0.3">
      <c r="A294" s="2">
        <v>43531</v>
      </c>
      <c r="B294" s="1">
        <v>27661</v>
      </c>
      <c r="C294" s="1">
        <v>27815.5</v>
      </c>
      <c r="D294" s="1">
        <v>27560</v>
      </c>
      <c r="E294" s="1">
        <v>27764.6</v>
      </c>
      <c r="F294" s="1">
        <v>208017462</v>
      </c>
      <c r="G294" s="1">
        <v>4715.54</v>
      </c>
      <c r="H294" s="3">
        <f>IF(ISERR(LN(Table13615[[#This Row],[Close]]/E293)),"-",LN(Table13615[[#This Row],[Close]]/E293))</f>
        <v>5.0171389898761576E-3</v>
      </c>
    </row>
    <row r="295" spans="1:8" x14ac:dyDescent="0.3">
      <c r="A295" s="2">
        <v>43532</v>
      </c>
      <c r="B295" s="1">
        <v>27686.15</v>
      </c>
      <c r="C295" s="1">
        <v>27811.35</v>
      </c>
      <c r="D295" s="1">
        <v>27645.4</v>
      </c>
      <c r="E295" s="1">
        <v>27761.8</v>
      </c>
      <c r="F295" s="1">
        <v>140524297</v>
      </c>
      <c r="G295" s="1">
        <v>3711.24</v>
      </c>
      <c r="H295" s="3">
        <f>IF(ISERR(LN(Table13615[[#This Row],[Close]]/E294)),"-",LN(Table13615[[#This Row],[Close]]/E294))</f>
        <v>-1.0085292770186126E-4</v>
      </c>
    </row>
    <row r="296" spans="1:8" x14ac:dyDescent="0.3">
      <c r="A296" s="2">
        <v>43535</v>
      </c>
      <c r="B296" s="1">
        <v>27840.1</v>
      </c>
      <c r="C296" s="1">
        <v>28035.599999999999</v>
      </c>
      <c r="D296" s="1">
        <v>27791.25</v>
      </c>
      <c r="E296" s="1">
        <v>27966.65</v>
      </c>
      <c r="F296" s="1">
        <v>148235712</v>
      </c>
      <c r="G296" s="1">
        <v>4381.47</v>
      </c>
      <c r="H296" s="3">
        <f>IF(ISERR(LN(Table13615[[#This Row],[Close]]/E295)),"-",LN(Table13615[[#This Row],[Close]]/E295))</f>
        <v>7.3517538222729597E-3</v>
      </c>
    </row>
    <row r="297" spans="1:8" x14ac:dyDescent="0.3">
      <c r="A297" s="2">
        <v>43536</v>
      </c>
      <c r="B297" s="1">
        <v>28168.2</v>
      </c>
      <c r="C297" s="1">
        <v>28488.1</v>
      </c>
      <c r="D297" s="1">
        <v>28142.25</v>
      </c>
      <c r="E297" s="1">
        <v>28443.7</v>
      </c>
      <c r="F297" s="1">
        <v>184260495</v>
      </c>
      <c r="G297" s="1">
        <v>6427.57</v>
      </c>
      <c r="H297" s="3">
        <f>IF(ISERR(LN(Table13615[[#This Row],[Close]]/E296)),"-",LN(Table13615[[#This Row],[Close]]/E296))</f>
        <v>1.6913966068536946E-2</v>
      </c>
    </row>
    <row r="298" spans="1:8" x14ac:dyDescent="0.3">
      <c r="A298" s="2">
        <v>43537</v>
      </c>
      <c r="B298" s="1">
        <v>28480.3</v>
      </c>
      <c r="C298" s="1">
        <v>28927.7</v>
      </c>
      <c r="D298" s="1">
        <v>28353.65</v>
      </c>
      <c r="E298" s="1">
        <v>28884.3</v>
      </c>
      <c r="F298" s="1">
        <v>206998023</v>
      </c>
      <c r="G298" s="1">
        <v>9124.75</v>
      </c>
      <c r="H298" s="3">
        <f>IF(ISERR(LN(Table13615[[#This Row],[Close]]/E297)),"-",LN(Table13615[[#This Row],[Close]]/E297))</f>
        <v>1.5371499982222085E-2</v>
      </c>
    </row>
    <row r="299" spans="1:8" x14ac:dyDescent="0.3">
      <c r="A299" s="2">
        <v>43538</v>
      </c>
      <c r="B299" s="1">
        <v>29028.9</v>
      </c>
      <c r="C299" s="1">
        <v>29070.35</v>
      </c>
      <c r="D299" s="1">
        <v>28819.75</v>
      </c>
      <c r="E299" s="1">
        <v>28923.1</v>
      </c>
      <c r="F299" s="1">
        <v>187139544</v>
      </c>
      <c r="G299" s="1">
        <v>6138.11</v>
      </c>
      <c r="H299" s="3">
        <f>IF(ISERR(LN(Table13615[[#This Row],[Close]]/E298)),"-",LN(Table13615[[#This Row],[Close]]/E298))</f>
        <v>1.3423888923041383E-3</v>
      </c>
    </row>
    <row r="300" spans="1:8" x14ac:dyDescent="0.3">
      <c r="A300" s="2">
        <v>43539</v>
      </c>
      <c r="B300" s="1">
        <v>29007</v>
      </c>
      <c r="C300" s="1">
        <v>29520.7</v>
      </c>
      <c r="D300" s="1">
        <v>28990.85</v>
      </c>
      <c r="E300" s="1">
        <v>29381.45</v>
      </c>
      <c r="F300" s="1">
        <v>296217360</v>
      </c>
      <c r="G300" s="1">
        <v>9607.3700000000008</v>
      </c>
      <c r="H300" s="3">
        <f>IF(ISERR(LN(Table13615[[#This Row],[Close]]/E299)),"-",LN(Table13615[[#This Row],[Close]]/E299))</f>
        <v>1.5722939029082891E-2</v>
      </c>
    </row>
    <row r="301" spans="1:8" x14ac:dyDescent="0.3">
      <c r="A301" s="2">
        <v>43542</v>
      </c>
      <c r="B301" s="1">
        <v>29521.599999999999</v>
      </c>
      <c r="C301" s="1">
        <v>29812</v>
      </c>
      <c r="D301" s="1">
        <v>29361.65</v>
      </c>
      <c r="E301" s="1">
        <v>29596.1</v>
      </c>
      <c r="F301" s="1">
        <v>185741004</v>
      </c>
      <c r="G301" s="1">
        <v>5835.92</v>
      </c>
      <c r="H301" s="3">
        <f>IF(ISERR(LN(Table13615[[#This Row],[Close]]/E300)),"-",LN(Table13615[[#This Row],[Close]]/E300))</f>
        <v>7.2790730631110316E-3</v>
      </c>
    </row>
    <row r="302" spans="1:8" x14ac:dyDescent="0.3">
      <c r="A302" s="2">
        <v>43543</v>
      </c>
      <c r="B302" s="1">
        <v>29702.6</v>
      </c>
      <c r="C302" s="1">
        <v>29799.75</v>
      </c>
      <c r="D302" s="1">
        <v>29547.7</v>
      </c>
      <c r="E302" s="1">
        <v>29767.85</v>
      </c>
      <c r="F302" s="1">
        <v>222296391</v>
      </c>
      <c r="G302" s="1">
        <v>5295.3</v>
      </c>
      <c r="H302" s="3">
        <f>IF(ISERR(LN(Table13615[[#This Row],[Close]]/E301)),"-",LN(Table13615[[#This Row],[Close]]/E301))</f>
        <v>5.7863561710325374E-3</v>
      </c>
    </row>
    <row r="303" spans="1:8" x14ac:dyDescent="0.3">
      <c r="A303" s="2">
        <v>43544</v>
      </c>
      <c r="B303" s="1">
        <v>29769.65</v>
      </c>
      <c r="C303" s="1">
        <v>29885.200000000001</v>
      </c>
      <c r="D303" s="1">
        <v>29633.5</v>
      </c>
      <c r="E303" s="1">
        <v>29832.2</v>
      </c>
      <c r="F303" s="1">
        <v>194921072</v>
      </c>
      <c r="G303" s="1">
        <v>5196.8100000000004</v>
      </c>
      <c r="H303" s="3">
        <f>IF(ISERR(LN(Table13615[[#This Row],[Close]]/E302)),"-",LN(Table13615[[#This Row],[Close]]/E302))</f>
        <v>2.1593950006843659E-3</v>
      </c>
    </row>
    <row r="304" spans="1:8" x14ac:dyDescent="0.3">
      <c r="A304" s="2">
        <v>43546</v>
      </c>
      <c r="B304" s="1">
        <v>29920.75</v>
      </c>
      <c r="C304" s="1">
        <v>30008.1</v>
      </c>
      <c r="D304" s="1">
        <v>29508.7</v>
      </c>
      <c r="E304" s="1">
        <v>29582.5</v>
      </c>
      <c r="F304" s="1">
        <v>219823784</v>
      </c>
      <c r="G304" s="1">
        <v>6622.27</v>
      </c>
      <c r="H304" s="3">
        <f>IF(ISERR(LN(Table13615[[#This Row],[Close]]/E303)),"-",LN(Table13615[[#This Row],[Close]]/E303))</f>
        <v>-8.4053767877137909E-3</v>
      </c>
    </row>
    <row r="305" spans="1:8" x14ac:dyDescent="0.3">
      <c r="A305" s="2">
        <v>43549</v>
      </c>
      <c r="B305" s="1">
        <v>29329.4</v>
      </c>
      <c r="C305" s="1">
        <v>29329.4</v>
      </c>
      <c r="D305" s="1">
        <v>29156.25</v>
      </c>
      <c r="E305" s="1">
        <v>29281.200000000001</v>
      </c>
      <c r="F305" s="1">
        <v>132018394</v>
      </c>
      <c r="G305" s="1">
        <v>3876.07</v>
      </c>
      <c r="H305" s="3">
        <f>IF(ISERR(LN(Table13615[[#This Row],[Close]]/E304)),"-",LN(Table13615[[#This Row],[Close]]/E304))</f>
        <v>-1.023729841671372E-2</v>
      </c>
    </row>
    <row r="306" spans="1:8" x14ac:dyDescent="0.3">
      <c r="A306" s="2">
        <v>43550</v>
      </c>
      <c r="B306" s="1">
        <v>29300.400000000001</v>
      </c>
      <c r="C306" s="1">
        <v>29950.15</v>
      </c>
      <c r="D306" s="1">
        <v>29278.5</v>
      </c>
      <c r="E306" s="1">
        <v>29882.15</v>
      </c>
      <c r="F306" s="1">
        <v>131212876</v>
      </c>
      <c r="G306" s="1">
        <v>4159.59</v>
      </c>
      <c r="H306" s="3">
        <f>IF(ISERR(LN(Table13615[[#This Row],[Close]]/E305)),"-",LN(Table13615[[#This Row],[Close]]/E305))</f>
        <v>2.0315640300758709E-2</v>
      </c>
    </row>
    <row r="307" spans="1:8" x14ac:dyDescent="0.3">
      <c r="A307" s="2">
        <v>43551</v>
      </c>
      <c r="B307" s="1">
        <v>30034.15</v>
      </c>
      <c r="C307" s="1">
        <v>30262.55</v>
      </c>
      <c r="D307" s="1">
        <v>29790.25</v>
      </c>
      <c r="E307" s="1">
        <v>30019.8</v>
      </c>
      <c r="F307" s="1">
        <v>260544922</v>
      </c>
      <c r="G307" s="1">
        <v>8006.3</v>
      </c>
      <c r="H307" s="3">
        <f>IF(ISERR(LN(Table13615[[#This Row],[Close]]/E306)),"-",LN(Table13615[[#This Row],[Close]]/E306))</f>
        <v>4.5958517973180048E-3</v>
      </c>
    </row>
    <row r="308" spans="1:8" x14ac:dyDescent="0.3">
      <c r="A308" s="2">
        <v>43552</v>
      </c>
      <c r="B308" s="1">
        <v>30064.799999999999</v>
      </c>
      <c r="C308" s="1">
        <v>30496.05</v>
      </c>
      <c r="D308" s="1">
        <v>29969.1</v>
      </c>
      <c r="E308" s="1">
        <v>30420.55</v>
      </c>
      <c r="F308" s="1">
        <v>292110701</v>
      </c>
      <c r="G308" s="1">
        <v>9523.9</v>
      </c>
      <c r="H308" s="3">
        <f>IF(ISERR(LN(Table13615[[#This Row],[Close]]/E307)),"-",LN(Table13615[[#This Row],[Close]]/E307))</f>
        <v>1.3261202920149597E-2</v>
      </c>
    </row>
    <row r="309" spans="1:8" x14ac:dyDescent="0.3">
      <c r="A309" s="2">
        <v>43553</v>
      </c>
      <c r="B309" s="1">
        <v>30480.35</v>
      </c>
      <c r="C309" s="1">
        <v>30499.15</v>
      </c>
      <c r="D309" s="1">
        <v>30235.9</v>
      </c>
      <c r="E309" s="1">
        <v>30426.799999999999</v>
      </c>
      <c r="F309" s="1">
        <v>219687116</v>
      </c>
      <c r="G309" s="1">
        <v>6217.73</v>
      </c>
      <c r="H309" s="3">
        <f>IF(ISERR(LN(Table13615[[#This Row],[Close]]/E308)),"-",LN(Table13615[[#This Row],[Close]]/E308))</f>
        <v>2.0543211896593508E-4</v>
      </c>
    </row>
    <row r="310" spans="1:8" x14ac:dyDescent="0.3">
      <c r="A310" s="2">
        <v>43556</v>
      </c>
      <c r="B310" s="1">
        <v>30537.599999999999</v>
      </c>
      <c r="C310" s="1">
        <v>30648.1</v>
      </c>
      <c r="D310" s="1">
        <v>30218.35</v>
      </c>
      <c r="E310" s="1">
        <v>30326.5</v>
      </c>
      <c r="F310" s="1">
        <v>224440509</v>
      </c>
      <c r="G310" s="1">
        <v>5594.91</v>
      </c>
      <c r="H310" s="3">
        <f>IF(ISERR(LN(Table13615[[#This Row],[Close]]/E309)),"-",LN(Table13615[[#This Row],[Close]]/E309))</f>
        <v>-3.3018812517522883E-3</v>
      </c>
    </row>
    <row r="311" spans="1:8" x14ac:dyDescent="0.3">
      <c r="A311" s="2">
        <v>43557</v>
      </c>
      <c r="B311" s="1">
        <v>30450.1</v>
      </c>
      <c r="C311" s="1">
        <v>30452.9</v>
      </c>
      <c r="D311" s="1">
        <v>30155.85</v>
      </c>
      <c r="E311" s="1">
        <v>30354.25</v>
      </c>
      <c r="F311" s="1">
        <v>196482019</v>
      </c>
      <c r="G311" s="1">
        <v>5205.38</v>
      </c>
      <c r="H311" s="3">
        <f>IF(ISERR(LN(Table13615[[#This Row],[Close]]/E310)),"-",LN(Table13615[[#This Row],[Close]]/E310))</f>
        <v>9.1462290543502906E-4</v>
      </c>
    </row>
    <row r="312" spans="1:8" x14ac:dyDescent="0.3">
      <c r="A312" s="2">
        <v>43558</v>
      </c>
      <c r="B312" s="1">
        <v>30440.85</v>
      </c>
      <c r="C312" s="1">
        <v>30602.55</v>
      </c>
      <c r="D312" s="1">
        <v>30036.25</v>
      </c>
      <c r="E312" s="1">
        <v>30093.3</v>
      </c>
      <c r="F312" s="1">
        <v>193071867</v>
      </c>
      <c r="G312" s="1">
        <v>5203.95</v>
      </c>
      <c r="H312" s="3">
        <f>IF(ISERR(LN(Table13615[[#This Row],[Close]]/E311)),"-",LN(Table13615[[#This Row],[Close]]/E311))</f>
        <v>-8.633985035168542E-3</v>
      </c>
    </row>
    <row r="313" spans="1:8" x14ac:dyDescent="0.3">
      <c r="A313" s="2">
        <v>43559</v>
      </c>
      <c r="B313" s="1">
        <v>30147.3</v>
      </c>
      <c r="C313" s="1">
        <v>30245.7</v>
      </c>
      <c r="D313" s="1">
        <v>29809.9</v>
      </c>
      <c r="E313" s="1">
        <v>29904.9</v>
      </c>
      <c r="F313" s="1">
        <v>199631082</v>
      </c>
      <c r="G313" s="1">
        <v>5460.27</v>
      </c>
      <c r="H313" s="3">
        <f>IF(ISERR(LN(Table13615[[#This Row],[Close]]/E312)),"-",LN(Table13615[[#This Row],[Close]]/E312))</f>
        <v>-6.2802090470611728E-3</v>
      </c>
    </row>
    <row r="314" spans="1:8" x14ac:dyDescent="0.3">
      <c r="A314" s="2">
        <v>43560</v>
      </c>
      <c r="B314" s="1">
        <v>30002.85</v>
      </c>
      <c r="C314" s="1">
        <v>30174</v>
      </c>
      <c r="D314" s="1">
        <v>29850</v>
      </c>
      <c r="E314" s="1">
        <v>30084.65</v>
      </c>
      <c r="F314" s="1">
        <v>154141037</v>
      </c>
      <c r="G314" s="1">
        <v>4130.84</v>
      </c>
      <c r="H314" s="3">
        <f>IF(ISERR(LN(Table13615[[#This Row],[Close]]/E313)),"-",LN(Table13615[[#This Row],[Close]]/E313))</f>
        <v>5.9927283316307707E-3</v>
      </c>
    </row>
    <row r="315" spans="1:8" x14ac:dyDescent="0.3">
      <c r="A315" s="2">
        <v>43563</v>
      </c>
      <c r="B315" s="1">
        <v>30201.5</v>
      </c>
      <c r="C315" s="1">
        <v>30232.05</v>
      </c>
      <c r="D315" s="1">
        <v>29716.6</v>
      </c>
      <c r="E315" s="1">
        <v>29845.3</v>
      </c>
      <c r="F315" s="1">
        <v>147201421</v>
      </c>
      <c r="G315" s="1">
        <v>3687.89</v>
      </c>
      <c r="H315" s="3">
        <f>IF(ISERR(LN(Table13615[[#This Row],[Close]]/E314)),"-",LN(Table13615[[#This Row],[Close]]/E314))</f>
        <v>-7.9877013950488303E-3</v>
      </c>
    </row>
    <row r="316" spans="1:8" x14ac:dyDescent="0.3">
      <c r="A316" s="2">
        <v>43564</v>
      </c>
      <c r="B316" s="1">
        <v>29901.5</v>
      </c>
      <c r="C316" s="1">
        <v>30165.05</v>
      </c>
      <c r="D316" s="1">
        <v>29703.55</v>
      </c>
      <c r="E316" s="1">
        <v>30113.85</v>
      </c>
      <c r="F316" s="1">
        <v>165462138</v>
      </c>
      <c r="G316" s="1">
        <v>4788.34</v>
      </c>
      <c r="H316" s="3">
        <f>IF(ISERR(LN(Table13615[[#This Row],[Close]]/E315)),"-",LN(Table13615[[#This Row],[Close]]/E315))</f>
        <v>8.9578253114290084E-3</v>
      </c>
    </row>
    <row r="317" spans="1:8" x14ac:dyDescent="0.3">
      <c r="A317" s="2">
        <v>43565</v>
      </c>
      <c r="B317" s="1">
        <v>29916.6</v>
      </c>
      <c r="C317" s="1">
        <v>30155.75</v>
      </c>
      <c r="D317" s="1">
        <v>29768.1</v>
      </c>
      <c r="E317" s="1">
        <v>29803.5</v>
      </c>
      <c r="F317" s="1">
        <v>165250173</v>
      </c>
      <c r="G317" s="1">
        <v>9946.9599999999991</v>
      </c>
      <c r="H317" s="3">
        <f>IF(ISERR(LN(Table13615[[#This Row],[Close]]/E316)),"-",LN(Table13615[[#This Row],[Close]]/E316))</f>
        <v>-1.0359362537402793E-2</v>
      </c>
    </row>
    <row r="318" spans="1:8" x14ac:dyDescent="0.3">
      <c r="A318" s="2">
        <v>43566</v>
      </c>
      <c r="B318" s="1">
        <v>29841.85</v>
      </c>
      <c r="C318" s="1">
        <v>29852.25</v>
      </c>
      <c r="D318" s="1">
        <v>29640.25</v>
      </c>
      <c r="E318" s="1">
        <v>29786.1</v>
      </c>
      <c r="F318" s="1">
        <v>108247929</v>
      </c>
      <c r="G318" s="1">
        <v>3168.46</v>
      </c>
      <c r="H318" s="3">
        <f>IF(ISERR(LN(Table13615[[#This Row],[Close]]/E317)),"-",LN(Table13615[[#This Row],[Close]]/E317))</f>
        <v>-5.8399453913175541E-4</v>
      </c>
    </row>
    <row r="319" spans="1:8" x14ac:dyDescent="0.3">
      <c r="A319" s="2">
        <v>43567</v>
      </c>
      <c r="B319" s="1">
        <v>29780.55</v>
      </c>
      <c r="C319" s="1">
        <v>30000.95</v>
      </c>
      <c r="D319" s="1">
        <v>29707</v>
      </c>
      <c r="E319" s="1">
        <v>29938.55</v>
      </c>
      <c r="F319" s="1">
        <v>104858970</v>
      </c>
      <c r="G319" s="1">
        <v>3137.74</v>
      </c>
      <c r="H319" s="3">
        <f>IF(ISERR(LN(Table13615[[#This Row],[Close]]/E318)),"-",LN(Table13615[[#This Row],[Close]]/E318))</f>
        <v>5.1051058849971393E-3</v>
      </c>
    </row>
    <row r="320" spans="1:8" x14ac:dyDescent="0.3">
      <c r="A320" s="2">
        <v>43570</v>
      </c>
      <c r="B320" s="1">
        <v>29983.5</v>
      </c>
      <c r="C320" s="1">
        <v>30163.1</v>
      </c>
      <c r="D320" s="1">
        <v>29919.1</v>
      </c>
      <c r="E320" s="1">
        <v>30104.25</v>
      </c>
      <c r="F320" s="1">
        <v>90613632</v>
      </c>
      <c r="G320" s="1">
        <v>3071.18</v>
      </c>
      <c r="H320" s="3">
        <f>IF(ISERR(LN(Table13615[[#This Row],[Close]]/E319)),"-",LN(Table13615[[#This Row],[Close]]/E319))</f>
        <v>5.5194101759183604E-3</v>
      </c>
    </row>
    <row r="321" spans="1:8" x14ac:dyDescent="0.3">
      <c r="A321" s="2">
        <v>43571</v>
      </c>
      <c r="B321" s="1">
        <v>30236.25</v>
      </c>
      <c r="C321" s="1">
        <v>30590.95</v>
      </c>
      <c r="D321" s="1">
        <v>30228.2</v>
      </c>
      <c r="E321" s="1">
        <v>30531.35</v>
      </c>
      <c r="F321" s="1">
        <v>117822281</v>
      </c>
      <c r="G321" s="1">
        <v>4223.74</v>
      </c>
      <c r="H321" s="3">
        <f>IF(ISERR(LN(Table13615[[#This Row],[Close]]/E320)),"-",LN(Table13615[[#This Row],[Close]]/E320))</f>
        <v>1.408766676944298E-2</v>
      </c>
    </row>
    <row r="322" spans="1:8" x14ac:dyDescent="0.3">
      <c r="A322" s="2">
        <v>43573</v>
      </c>
      <c r="B322" s="1">
        <v>30656.5</v>
      </c>
      <c r="C322" s="1">
        <v>30669.8</v>
      </c>
      <c r="D322" s="1">
        <v>30142.2</v>
      </c>
      <c r="E322" s="1">
        <v>30223.4</v>
      </c>
      <c r="F322" s="1">
        <v>141697748</v>
      </c>
      <c r="G322" s="1">
        <v>4610.68</v>
      </c>
      <c r="H322" s="3">
        <f>IF(ISERR(LN(Table13615[[#This Row],[Close]]/E321)),"-",LN(Table13615[[#This Row],[Close]]/E321))</f>
        <v>-1.0137565781663544E-2</v>
      </c>
    </row>
    <row r="323" spans="1:8" x14ac:dyDescent="0.3">
      <c r="A323" s="2">
        <v>43577</v>
      </c>
      <c r="B323" s="1">
        <v>30282.5</v>
      </c>
      <c r="C323" s="1">
        <v>30289.9</v>
      </c>
      <c r="D323" s="1">
        <v>29647.55</v>
      </c>
      <c r="E323" s="1">
        <v>29687.95</v>
      </c>
      <c r="F323" s="1">
        <v>132778018</v>
      </c>
      <c r="G323" s="1">
        <v>4647.04</v>
      </c>
      <c r="H323" s="3">
        <f>IF(ISERR(LN(Table13615[[#This Row],[Close]]/E322)),"-",LN(Table13615[[#This Row],[Close]]/E322))</f>
        <v>-1.7875219213962529E-2</v>
      </c>
    </row>
    <row r="324" spans="1:8" x14ac:dyDescent="0.3">
      <c r="A324" s="2">
        <v>43578</v>
      </c>
      <c r="B324" s="1">
        <v>29761.95</v>
      </c>
      <c r="C324" s="1">
        <v>29906.5</v>
      </c>
      <c r="D324" s="1">
        <v>29455.45</v>
      </c>
      <c r="E324" s="1">
        <v>29479.7</v>
      </c>
      <c r="F324" s="1">
        <v>145857126</v>
      </c>
      <c r="G324" s="1">
        <v>4502.93</v>
      </c>
      <c r="H324" s="3">
        <f>IF(ISERR(LN(Table13615[[#This Row],[Close]]/E323)),"-",LN(Table13615[[#This Row],[Close]]/E323))</f>
        <v>-7.0393486961344955E-3</v>
      </c>
    </row>
    <row r="325" spans="1:8" x14ac:dyDescent="0.3">
      <c r="A325" s="2">
        <v>43579</v>
      </c>
      <c r="B325" s="1">
        <v>29550.5</v>
      </c>
      <c r="C325" s="1">
        <v>29914.85</v>
      </c>
      <c r="D325" s="1">
        <v>29435.05</v>
      </c>
      <c r="E325" s="1">
        <v>29860.799999999999</v>
      </c>
      <c r="F325" s="1">
        <v>129529258</v>
      </c>
      <c r="G325" s="1">
        <v>4477.2700000000004</v>
      </c>
      <c r="H325" s="3">
        <f>IF(ISERR(LN(Table13615[[#This Row],[Close]]/E324)),"-",LN(Table13615[[#This Row],[Close]]/E324))</f>
        <v>1.2844692568145256E-2</v>
      </c>
    </row>
    <row r="326" spans="1:8" x14ac:dyDescent="0.3">
      <c r="A326" s="2">
        <v>43580</v>
      </c>
      <c r="B326" s="1">
        <v>29927.05</v>
      </c>
      <c r="C326" s="1">
        <v>30057.7</v>
      </c>
      <c r="D326" s="1">
        <v>29511.95</v>
      </c>
      <c r="E326" s="1">
        <v>29561.35</v>
      </c>
      <c r="F326" s="1">
        <v>201016367</v>
      </c>
      <c r="G326" s="1">
        <v>6526.09</v>
      </c>
      <c r="H326" s="3">
        <f>IF(ISERR(LN(Table13615[[#This Row],[Close]]/E325)),"-",LN(Table13615[[#This Row],[Close]]/E325))</f>
        <v>-1.0078818585475083E-2</v>
      </c>
    </row>
    <row r="327" spans="1:8" x14ac:dyDescent="0.3">
      <c r="A327" s="2">
        <v>43581</v>
      </c>
      <c r="B327" s="1">
        <v>29764.85</v>
      </c>
      <c r="C327" s="1">
        <v>30048.2</v>
      </c>
      <c r="D327" s="1">
        <v>29563.15</v>
      </c>
      <c r="E327" s="1">
        <v>30013.5</v>
      </c>
      <c r="F327" s="1">
        <v>158188658</v>
      </c>
      <c r="G327" s="1">
        <v>5736.29</v>
      </c>
      <c r="H327" s="3">
        <f>IF(ISERR(LN(Table13615[[#This Row],[Close]]/E326)),"-",LN(Table13615[[#This Row],[Close]]/E326))</f>
        <v>1.5179515581267133E-2</v>
      </c>
    </row>
    <row r="328" spans="1:8" x14ac:dyDescent="0.3">
      <c r="A328" s="2">
        <v>43585</v>
      </c>
      <c r="B328" s="1">
        <v>29920.400000000001</v>
      </c>
      <c r="C328" s="1">
        <v>29920.400000000001</v>
      </c>
      <c r="D328" s="1">
        <v>29550.05</v>
      </c>
      <c r="E328" s="1">
        <v>29764.799999999999</v>
      </c>
      <c r="F328" s="1">
        <v>362563145</v>
      </c>
      <c r="G328" s="1">
        <v>9257.75</v>
      </c>
      <c r="H328" s="3">
        <f>IF(ISERR(LN(Table13615[[#This Row],[Close]]/E327)),"-",LN(Table13615[[#This Row],[Close]]/E327))</f>
        <v>-8.3207931609340525E-3</v>
      </c>
    </row>
    <row r="329" spans="1:8" x14ac:dyDescent="0.3">
      <c r="A329" s="2">
        <v>43587</v>
      </c>
      <c r="B329" s="1">
        <v>29699.8</v>
      </c>
      <c r="C329" s="1">
        <v>29919.35</v>
      </c>
      <c r="D329" s="1">
        <v>29638.799999999999</v>
      </c>
      <c r="E329" s="1">
        <v>29708.6</v>
      </c>
      <c r="F329" s="1">
        <v>242309997</v>
      </c>
      <c r="G329" s="1">
        <v>6830.49</v>
      </c>
      <c r="H329" s="3">
        <f>IF(ISERR(LN(Table13615[[#This Row],[Close]]/E328)),"-",LN(Table13615[[#This Row],[Close]]/E328))</f>
        <v>-1.8899210984385608E-3</v>
      </c>
    </row>
    <row r="330" spans="1:8" x14ac:dyDescent="0.3">
      <c r="A330" s="2">
        <v>43588</v>
      </c>
      <c r="B330" s="1">
        <v>29811.65</v>
      </c>
      <c r="C330" s="1">
        <v>30121.75</v>
      </c>
      <c r="D330" s="1">
        <v>29795.1</v>
      </c>
      <c r="E330" s="1">
        <v>29954.15</v>
      </c>
      <c r="F330" s="1">
        <v>181379119</v>
      </c>
      <c r="G330" s="1">
        <v>5248.1</v>
      </c>
      <c r="H330" s="3">
        <f>IF(ISERR(LN(Table13615[[#This Row],[Close]]/E329)),"-",LN(Table13615[[#This Row],[Close]]/E329))</f>
        <v>8.231313052958128E-3</v>
      </c>
    </row>
    <row r="331" spans="1:8" x14ac:dyDescent="0.3">
      <c r="A331" s="2">
        <v>43591</v>
      </c>
      <c r="B331" s="1">
        <v>29626.5</v>
      </c>
      <c r="C331" s="1">
        <v>29757.4</v>
      </c>
      <c r="D331" s="1">
        <v>29528.6</v>
      </c>
      <c r="E331" s="1">
        <v>29618.45</v>
      </c>
      <c r="F331" s="1">
        <v>188230212</v>
      </c>
      <c r="G331" s="1">
        <v>4787.1099999999997</v>
      </c>
      <c r="H331" s="3">
        <f>IF(ISERR(LN(Table13615[[#This Row],[Close]]/E330)),"-",LN(Table13615[[#This Row],[Close]]/E330))</f>
        <v>-1.127040127277925E-2</v>
      </c>
    </row>
    <row r="332" spans="1:8" x14ac:dyDescent="0.3">
      <c r="A332" s="2">
        <v>43592</v>
      </c>
      <c r="B332" s="1">
        <v>29749.55</v>
      </c>
      <c r="C332" s="1">
        <v>29835.5</v>
      </c>
      <c r="D332" s="1">
        <v>29244.25</v>
      </c>
      <c r="E332" s="1">
        <v>29288.2</v>
      </c>
      <c r="F332" s="1">
        <v>180581999</v>
      </c>
      <c r="G332" s="1">
        <v>5340.05</v>
      </c>
      <c r="H332" s="3">
        <f>IF(ISERR(LN(Table13615[[#This Row],[Close]]/E331)),"-",LN(Table13615[[#This Row],[Close]]/E331))</f>
        <v>-1.1212773433388846E-2</v>
      </c>
    </row>
    <row r="333" spans="1:8" x14ac:dyDescent="0.3">
      <c r="A333" s="2">
        <v>43593</v>
      </c>
      <c r="B333" s="1">
        <v>29261.3</v>
      </c>
      <c r="C333" s="1">
        <v>29261.3</v>
      </c>
      <c r="D333" s="1">
        <v>28951.35</v>
      </c>
      <c r="E333" s="1">
        <v>28994.400000000001</v>
      </c>
      <c r="F333" s="1">
        <v>179421775</v>
      </c>
      <c r="G333" s="1">
        <v>4926.0200000000004</v>
      </c>
      <c r="H333" s="3">
        <f>IF(ISERR(LN(Table13615[[#This Row],[Close]]/E332)),"-",LN(Table13615[[#This Row],[Close]]/E332))</f>
        <v>-1.0081996638610875E-2</v>
      </c>
    </row>
    <row r="334" spans="1:8" x14ac:dyDescent="0.3">
      <c r="A334" s="2">
        <v>43594</v>
      </c>
      <c r="B334" s="1">
        <v>28893.95</v>
      </c>
      <c r="C334" s="1">
        <v>29040.3</v>
      </c>
      <c r="D334" s="1">
        <v>28784.65</v>
      </c>
      <c r="E334" s="1">
        <v>28884.6</v>
      </c>
      <c r="F334" s="1">
        <v>206029474</v>
      </c>
      <c r="G334" s="1">
        <v>5196.87</v>
      </c>
      <c r="H334" s="3">
        <f>IF(ISERR(LN(Table13615[[#This Row],[Close]]/E333)),"-",LN(Table13615[[#This Row],[Close]]/E333))</f>
        <v>-3.7941267719850459E-3</v>
      </c>
    </row>
    <row r="335" spans="1:8" x14ac:dyDescent="0.3">
      <c r="A335" s="2">
        <v>43595</v>
      </c>
      <c r="B335" s="1">
        <v>28927.599999999999</v>
      </c>
      <c r="C335" s="1">
        <v>29202.85</v>
      </c>
      <c r="D335" s="1">
        <v>28900.1</v>
      </c>
      <c r="E335" s="1">
        <v>29040.5</v>
      </c>
      <c r="F335" s="1">
        <v>223514610</v>
      </c>
      <c r="G335" s="1">
        <v>6070.63</v>
      </c>
      <c r="H335" s="3">
        <f>IF(ISERR(LN(Table13615[[#This Row],[Close]]/E334)),"-",LN(Table13615[[#This Row],[Close]]/E334))</f>
        <v>5.3828263198858785E-3</v>
      </c>
    </row>
    <row r="336" spans="1:8" x14ac:dyDescent="0.3">
      <c r="A336" s="2">
        <v>43598</v>
      </c>
      <c r="B336" s="1">
        <v>29026.65</v>
      </c>
      <c r="C336" s="1">
        <v>29049.05</v>
      </c>
      <c r="D336" s="1">
        <v>28621.1</v>
      </c>
      <c r="E336" s="1">
        <v>28659.95</v>
      </c>
      <c r="F336" s="1">
        <v>253600119</v>
      </c>
      <c r="G336" s="1">
        <v>5356.35</v>
      </c>
      <c r="H336" s="3">
        <f>IF(ISERR(LN(Table13615[[#This Row],[Close]]/E335)),"-",LN(Table13615[[#This Row],[Close]]/E335))</f>
        <v>-1.3190729632489165E-2</v>
      </c>
    </row>
    <row r="337" spans="1:8" x14ac:dyDescent="0.3">
      <c r="A337" s="2">
        <v>43599</v>
      </c>
      <c r="B337" s="1">
        <v>28718.75</v>
      </c>
      <c r="C337" s="1">
        <v>29058.3</v>
      </c>
      <c r="D337" s="1">
        <v>28582.6</v>
      </c>
      <c r="E337" s="1">
        <v>28829.200000000001</v>
      </c>
      <c r="F337" s="1">
        <v>256593306</v>
      </c>
      <c r="G337" s="1">
        <v>6110.47</v>
      </c>
      <c r="H337" s="3">
        <f>IF(ISERR(LN(Table13615[[#This Row],[Close]]/E336)),"-",LN(Table13615[[#This Row],[Close]]/E336))</f>
        <v>5.8880845858631471E-3</v>
      </c>
    </row>
    <row r="338" spans="1:8" x14ac:dyDescent="0.3">
      <c r="A338" s="2">
        <v>43600</v>
      </c>
      <c r="B338" s="1">
        <v>28925.45</v>
      </c>
      <c r="C338" s="1">
        <v>28983.15</v>
      </c>
      <c r="D338" s="1">
        <v>28555.15</v>
      </c>
      <c r="E338" s="1">
        <v>28616.45</v>
      </c>
      <c r="F338" s="1">
        <v>218778407</v>
      </c>
      <c r="G338" s="1">
        <v>5126.91</v>
      </c>
      <c r="H338" s="3">
        <f>IF(ISERR(LN(Table13615[[#This Row],[Close]]/E337)),"-",LN(Table13615[[#This Row],[Close]]/E337))</f>
        <v>-7.4070350912593987E-3</v>
      </c>
    </row>
    <row r="339" spans="1:8" x14ac:dyDescent="0.3">
      <c r="A339" s="2">
        <v>43601</v>
      </c>
      <c r="B339" s="1">
        <v>28625.9</v>
      </c>
      <c r="C339" s="1">
        <v>28947.599999999999</v>
      </c>
      <c r="D339" s="1">
        <v>28525.45</v>
      </c>
      <c r="E339" s="1">
        <v>28855.3</v>
      </c>
      <c r="F339" s="1">
        <v>189440058</v>
      </c>
      <c r="G339" s="1">
        <v>4501.1099999999997</v>
      </c>
      <c r="H339" s="3">
        <f>IF(ISERR(LN(Table13615[[#This Row],[Close]]/E338)),"-",LN(Table13615[[#This Row],[Close]]/E338))</f>
        <v>8.3119576191854217E-3</v>
      </c>
    </row>
    <row r="340" spans="1:8" x14ac:dyDescent="0.3">
      <c r="A340" s="2">
        <v>43602</v>
      </c>
      <c r="B340" s="1">
        <v>28881.4</v>
      </c>
      <c r="C340" s="1">
        <v>29559.45</v>
      </c>
      <c r="D340" s="1">
        <v>28856</v>
      </c>
      <c r="E340" s="1">
        <v>29450.15</v>
      </c>
      <c r="F340" s="1">
        <v>257111157</v>
      </c>
      <c r="G340" s="1">
        <v>6489.1</v>
      </c>
      <c r="H340" s="3">
        <f>IF(ISERR(LN(Table13615[[#This Row],[Close]]/E339)),"-",LN(Table13615[[#This Row],[Close]]/E339))</f>
        <v>2.0405318542704654E-2</v>
      </c>
    </row>
    <row r="341" spans="1:8" x14ac:dyDescent="0.3">
      <c r="A341" s="2">
        <v>43605</v>
      </c>
      <c r="B341" s="1">
        <v>30230.400000000001</v>
      </c>
      <c r="C341" s="1">
        <v>30827.85</v>
      </c>
      <c r="D341" s="1">
        <v>30111.200000000001</v>
      </c>
      <c r="E341" s="1">
        <v>30759.7</v>
      </c>
      <c r="F341" s="1">
        <v>321102950</v>
      </c>
      <c r="G341" s="1">
        <v>9217.2199999999993</v>
      </c>
      <c r="H341" s="3">
        <f>IF(ISERR(LN(Table13615[[#This Row],[Close]]/E340)),"-",LN(Table13615[[#This Row],[Close]]/E340))</f>
        <v>4.3506388200772982E-2</v>
      </c>
    </row>
    <row r="342" spans="1:8" x14ac:dyDescent="0.3">
      <c r="A342" s="2">
        <v>43606</v>
      </c>
      <c r="B342" s="1">
        <v>30862.1</v>
      </c>
      <c r="C342" s="1">
        <v>30926.7</v>
      </c>
      <c r="D342" s="1">
        <v>30265.1</v>
      </c>
      <c r="E342" s="1">
        <v>30308.400000000001</v>
      </c>
      <c r="F342" s="1">
        <v>216423886</v>
      </c>
      <c r="G342" s="1">
        <v>5968.41</v>
      </c>
      <c r="H342" s="3">
        <f>IF(ISERR(LN(Table13615[[#This Row],[Close]]/E341)),"-",LN(Table13615[[#This Row],[Close]]/E341))</f>
        <v>-1.4780489846414124E-2</v>
      </c>
    </row>
    <row r="343" spans="1:8" x14ac:dyDescent="0.3">
      <c r="A343" s="2">
        <v>43607</v>
      </c>
      <c r="B343" s="1">
        <v>30410.65</v>
      </c>
      <c r="C343" s="1">
        <v>30675.1</v>
      </c>
      <c r="D343" s="1">
        <v>30268.6</v>
      </c>
      <c r="E343" s="1">
        <v>30526.799999999999</v>
      </c>
      <c r="F343" s="1">
        <v>224425509</v>
      </c>
      <c r="G343" s="1">
        <v>7602.5</v>
      </c>
      <c r="H343" s="3">
        <f>IF(ISERR(LN(Table13615[[#This Row],[Close]]/E342)),"-",LN(Table13615[[#This Row],[Close]]/E342))</f>
        <v>7.1800844995973789E-3</v>
      </c>
    </row>
    <row r="344" spans="1:8" x14ac:dyDescent="0.3">
      <c r="A344" s="2">
        <v>43608</v>
      </c>
      <c r="B344" s="1">
        <v>30962.799999999999</v>
      </c>
      <c r="C344" s="1">
        <v>31705</v>
      </c>
      <c r="D344" s="1">
        <v>30292.35</v>
      </c>
      <c r="E344" s="1">
        <v>30409.1</v>
      </c>
      <c r="F344" s="1">
        <v>494083740</v>
      </c>
      <c r="G344" s="1">
        <v>14547.69</v>
      </c>
      <c r="H344" s="3">
        <f>IF(ISERR(LN(Table13615[[#This Row],[Close]]/E343)),"-",LN(Table13615[[#This Row],[Close]]/E343))</f>
        <v>-3.8630805936587425E-3</v>
      </c>
    </row>
    <row r="345" spans="1:8" x14ac:dyDescent="0.3">
      <c r="A345" s="2">
        <v>43609</v>
      </c>
      <c r="B345" s="1">
        <v>30685.5</v>
      </c>
      <c r="C345" s="1">
        <v>31275.4</v>
      </c>
      <c r="D345" s="1">
        <v>30564.400000000001</v>
      </c>
      <c r="E345" s="1">
        <v>31212.55</v>
      </c>
      <c r="F345" s="1">
        <v>282765890</v>
      </c>
      <c r="G345" s="1">
        <v>7946.04</v>
      </c>
      <c r="H345" s="3">
        <f>IF(ISERR(LN(Table13615[[#This Row],[Close]]/E344)),"-",LN(Table13615[[#This Row],[Close]]/E344))</f>
        <v>2.6078351803385209E-2</v>
      </c>
    </row>
    <row r="346" spans="1:8" x14ac:dyDescent="0.3">
      <c r="A346" s="2">
        <v>43612</v>
      </c>
      <c r="B346" s="1">
        <v>31234.9</v>
      </c>
      <c r="C346" s="1">
        <v>31700.75</v>
      </c>
      <c r="D346" s="1">
        <v>31142.5</v>
      </c>
      <c r="E346" s="1">
        <v>31647.65</v>
      </c>
      <c r="F346" s="1">
        <v>239161158</v>
      </c>
      <c r="G346" s="1">
        <v>6533.11</v>
      </c>
      <c r="H346" s="3">
        <f>IF(ISERR(LN(Table13615[[#This Row],[Close]]/E345)),"-",LN(Table13615[[#This Row],[Close]]/E345))</f>
        <v>1.3843638701576365E-2</v>
      </c>
    </row>
    <row r="347" spans="1:8" x14ac:dyDescent="0.3">
      <c r="A347" s="2">
        <v>43613</v>
      </c>
      <c r="B347" s="1">
        <v>31711.3</v>
      </c>
      <c r="C347" s="1">
        <v>31712.400000000001</v>
      </c>
      <c r="D347" s="1">
        <v>31328.6</v>
      </c>
      <c r="E347" s="1">
        <v>31597.9</v>
      </c>
      <c r="F347" s="1">
        <v>297603975</v>
      </c>
      <c r="G347" s="1">
        <v>6998.27</v>
      </c>
      <c r="H347" s="3">
        <f>IF(ISERR(LN(Table13615[[#This Row],[Close]]/E346)),"-",LN(Table13615[[#This Row],[Close]]/E346))</f>
        <v>-1.5732335401052115E-3</v>
      </c>
    </row>
    <row r="348" spans="1:8" x14ac:dyDescent="0.3">
      <c r="A348" s="2">
        <v>43614</v>
      </c>
      <c r="B348" s="1">
        <v>31459.25</v>
      </c>
      <c r="C348" s="1">
        <v>31546.75</v>
      </c>
      <c r="D348" s="1">
        <v>31257.9</v>
      </c>
      <c r="E348" s="1">
        <v>31295.55</v>
      </c>
      <c r="F348" s="1">
        <v>205161779</v>
      </c>
      <c r="G348" s="1">
        <v>5053.8999999999996</v>
      </c>
      <c r="H348" s="3">
        <f>IF(ISERR(LN(Table13615[[#This Row],[Close]]/E347)),"-",LN(Table13615[[#This Row],[Close]]/E347))</f>
        <v>-9.6147477737117751E-3</v>
      </c>
    </row>
    <row r="349" spans="1:8" x14ac:dyDescent="0.3">
      <c r="A349" s="2">
        <v>43615</v>
      </c>
      <c r="B349" s="1">
        <v>31256.85</v>
      </c>
      <c r="C349" s="1">
        <v>31619.25</v>
      </c>
      <c r="D349" s="1">
        <v>31236.1</v>
      </c>
      <c r="E349" s="1">
        <v>31537.1</v>
      </c>
      <c r="F349" s="1">
        <v>202699071</v>
      </c>
      <c r="G349" s="1">
        <v>5776.18</v>
      </c>
      <c r="H349" s="3">
        <f>IF(ISERR(LN(Table13615[[#This Row],[Close]]/E348)),"-",LN(Table13615[[#This Row],[Close]]/E348))</f>
        <v>7.6887156585520033E-3</v>
      </c>
    </row>
    <row r="350" spans="1:8" x14ac:dyDescent="0.3">
      <c r="A350" s="2">
        <v>43616</v>
      </c>
      <c r="B350" s="1">
        <v>31678.9</v>
      </c>
      <c r="C350" s="1">
        <v>31783.599999999999</v>
      </c>
      <c r="D350" s="1">
        <v>30623.05</v>
      </c>
      <c r="E350" s="1">
        <v>31375.4</v>
      </c>
      <c r="F350" s="1">
        <v>230847583</v>
      </c>
      <c r="G350" s="1">
        <v>7113.52</v>
      </c>
      <c r="H350" s="3">
        <f>IF(ISERR(LN(Table13615[[#This Row],[Close]]/E349)),"-",LN(Table13615[[#This Row],[Close]]/E349))</f>
        <v>-5.1404841985622706E-3</v>
      </c>
    </row>
    <row r="351" spans="1:8" x14ac:dyDescent="0.3">
      <c r="A351" s="2">
        <v>43619</v>
      </c>
      <c r="B351" s="1">
        <v>31406.05</v>
      </c>
      <c r="C351" s="1">
        <v>31674.6</v>
      </c>
      <c r="D351" s="1">
        <v>31284.7</v>
      </c>
      <c r="E351" s="1">
        <v>31653.65</v>
      </c>
      <c r="F351" s="1">
        <v>160090476</v>
      </c>
      <c r="G351" s="1">
        <v>4443.8999999999996</v>
      </c>
      <c r="H351" s="3">
        <f>IF(ISERR(LN(Table13615[[#This Row],[Close]]/E350)),"-",LN(Table13615[[#This Row],[Close]]/E350))</f>
        <v>8.8293194208969548E-3</v>
      </c>
    </row>
    <row r="352" spans="1:8" x14ac:dyDescent="0.3">
      <c r="A352" s="2">
        <v>43620</v>
      </c>
      <c r="B352" s="1">
        <v>31532.9</v>
      </c>
      <c r="C352" s="1">
        <v>31752.7</v>
      </c>
      <c r="D352" s="1">
        <v>31512.95</v>
      </c>
      <c r="E352" s="1">
        <v>31589.05</v>
      </c>
      <c r="F352" s="1">
        <v>172424592</v>
      </c>
      <c r="G352" s="1">
        <v>4627.37</v>
      </c>
      <c r="H352" s="3">
        <f>IF(ISERR(LN(Table13615[[#This Row],[Close]]/E351)),"-",LN(Table13615[[#This Row],[Close]]/E351))</f>
        <v>-2.0429242416137752E-3</v>
      </c>
    </row>
    <row r="353" spans="1:8" x14ac:dyDescent="0.3">
      <c r="A353" s="2">
        <v>43622</v>
      </c>
      <c r="B353" s="1">
        <v>31523.95</v>
      </c>
      <c r="C353" s="1">
        <v>31541.5</v>
      </c>
      <c r="D353" s="1">
        <v>30800.799999999999</v>
      </c>
      <c r="E353" s="1">
        <v>30857.4</v>
      </c>
      <c r="F353" s="1">
        <v>283140588</v>
      </c>
      <c r="G353" s="1">
        <v>7895.98</v>
      </c>
      <c r="H353" s="3">
        <f>IF(ISERR(LN(Table13615[[#This Row],[Close]]/E352)),"-",LN(Table13615[[#This Row],[Close]]/E352))</f>
        <v>-2.3433949626484228E-2</v>
      </c>
    </row>
    <row r="354" spans="1:8" x14ac:dyDescent="0.3">
      <c r="A354" s="2">
        <v>43623</v>
      </c>
      <c r="B354" s="1">
        <v>30943.15</v>
      </c>
      <c r="C354" s="1">
        <v>31139.599999999999</v>
      </c>
      <c r="D354" s="1">
        <v>30627.05</v>
      </c>
      <c r="E354" s="1">
        <v>31066.55</v>
      </c>
      <c r="F354" s="1">
        <v>215267224</v>
      </c>
      <c r="G354" s="1">
        <v>5593.78</v>
      </c>
      <c r="H354" s="3">
        <f>IF(ISERR(LN(Table13615[[#This Row],[Close]]/E353)),"-",LN(Table13615[[#This Row],[Close]]/E353))</f>
        <v>6.7550857241145132E-3</v>
      </c>
    </row>
    <row r="355" spans="1:8" x14ac:dyDescent="0.3">
      <c r="A355" s="2">
        <v>43626</v>
      </c>
      <c r="B355" s="1">
        <v>31259.200000000001</v>
      </c>
      <c r="C355" s="1">
        <v>31367.4</v>
      </c>
      <c r="D355" s="1">
        <v>30861.3</v>
      </c>
      <c r="E355" s="1">
        <v>31034</v>
      </c>
      <c r="F355" s="1">
        <v>208614002</v>
      </c>
      <c r="G355" s="1">
        <v>4870.6400000000003</v>
      </c>
      <c r="H355" s="3">
        <f>IF(ISERR(LN(Table13615[[#This Row],[Close]]/E354)),"-",LN(Table13615[[#This Row],[Close]]/E354))</f>
        <v>-1.0482999902852255E-3</v>
      </c>
    </row>
    <row r="356" spans="1:8" x14ac:dyDescent="0.3">
      <c r="A356" s="2">
        <v>43627</v>
      </c>
      <c r="B356" s="1">
        <v>31172.25</v>
      </c>
      <c r="C356" s="1">
        <v>31399.35</v>
      </c>
      <c r="D356" s="1">
        <v>30973.35</v>
      </c>
      <c r="E356" s="1">
        <v>31265.45</v>
      </c>
      <c r="F356" s="1">
        <v>188115329</v>
      </c>
      <c r="G356" s="1">
        <v>4371.7</v>
      </c>
      <c r="H356" s="3">
        <f>IF(ISERR(LN(Table13615[[#This Row],[Close]]/E355)),"-",LN(Table13615[[#This Row],[Close]]/E355))</f>
        <v>7.4302763457057336E-3</v>
      </c>
    </row>
    <row r="357" spans="1:8" x14ac:dyDescent="0.3">
      <c r="A357" s="2">
        <v>43628</v>
      </c>
      <c r="B357" s="1">
        <v>31219.3</v>
      </c>
      <c r="C357" s="1">
        <v>31222.3</v>
      </c>
      <c r="D357" s="1">
        <v>30911.45</v>
      </c>
      <c r="E357" s="1">
        <v>30965.7</v>
      </c>
      <c r="F357" s="1">
        <v>143703508</v>
      </c>
      <c r="G357" s="1">
        <v>3787.08</v>
      </c>
      <c r="H357" s="3">
        <f>IF(ISERR(LN(Table13615[[#This Row],[Close]]/E356)),"-",LN(Table13615[[#This Row],[Close]]/E356))</f>
        <v>-9.6335137042346669E-3</v>
      </c>
    </row>
    <row r="358" spans="1:8" x14ac:dyDescent="0.3">
      <c r="A358" s="2">
        <v>43629</v>
      </c>
      <c r="B358" s="1">
        <v>30876.75</v>
      </c>
      <c r="C358" s="1">
        <v>31036.9</v>
      </c>
      <c r="D358" s="1">
        <v>30638.25</v>
      </c>
      <c r="E358" s="1">
        <v>30976.1</v>
      </c>
      <c r="F358" s="1">
        <v>341891022</v>
      </c>
      <c r="G358" s="1">
        <v>7587.55</v>
      </c>
      <c r="H358" s="3">
        <f>IF(ISERR(LN(Table13615[[#This Row],[Close]]/E357)),"-",LN(Table13615[[#This Row],[Close]]/E357))</f>
        <v>3.3579909197753427E-4</v>
      </c>
    </row>
    <row r="359" spans="1:8" x14ac:dyDescent="0.3">
      <c r="A359" s="2">
        <v>43630</v>
      </c>
      <c r="B359" s="1">
        <v>30983.45</v>
      </c>
      <c r="C359" s="1">
        <v>31032.65</v>
      </c>
      <c r="D359" s="1">
        <v>30508.95</v>
      </c>
      <c r="E359" s="1">
        <v>30614.35</v>
      </c>
      <c r="F359" s="1">
        <v>255356460</v>
      </c>
      <c r="G359" s="1">
        <v>6366.06</v>
      </c>
      <c r="H359" s="3">
        <f>IF(ISERR(LN(Table13615[[#This Row],[Close]]/E358)),"-",LN(Table13615[[#This Row],[Close]]/E358))</f>
        <v>-1.1747086112718063E-2</v>
      </c>
    </row>
    <row r="360" spans="1:8" x14ac:dyDescent="0.3">
      <c r="A360" s="2">
        <v>43633</v>
      </c>
      <c r="B360" s="1">
        <v>30652</v>
      </c>
      <c r="C360" s="1">
        <v>30684.05</v>
      </c>
      <c r="D360" s="1">
        <v>30249.4</v>
      </c>
      <c r="E360" s="1">
        <v>30273.25</v>
      </c>
      <c r="F360" s="1">
        <v>184466679</v>
      </c>
      <c r="G360" s="1">
        <v>5401.37</v>
      </c>
      <c r="H360" s="3">
        <f>IF(ISERR(LN(Table13615[[#This Row],[Close]]/E359)),"-",LN(Table13615[[#This Row],[Close]]/E359))</f>
        <v>-1.1204368981759626E-2</v>
      </c>
    </row>
    <row r="361" spans="1:8" x14ac:dyDescent="0.3">
      <c r="A361" s="2">
        <v>43634</v>
      </c>
      <c r="B361" s="1">
        <v>30299.45</v>
      </c>
      <c r="C361" s="1">
        <v>30550.65</v>
      </c>
      <c r="D361" s="1">
        <v>30222.85</v>
      </c>
      <c r="E361" s="1">
        <v>30351</v>
      </c>
      <c r="F361" s="1">
        <v>241865592</v>
      </c>
      <c r="G361" s="1">
        <v>6147.16</v>
      </c>
      <c r="H361" s="3">
        <f>IF(ISERR(LN(Table13615[[#This Row],[Close]]/E360)),"-",LN(Table13615[[#This Row],[Close]]/E360))</f>
        <v>2.5649815915999292E-3</v>
      </c>
    </row>
    <row r="362" spans="1:8" x14ac:dyDescent="0.3">
      <c r="A362" s="2">
        <v>43635</v>
      </c>
      <c r="B362" s="1">
        <v>30526.5</v>
      </c>
      <c r="C362" s="1">
        <v>30699.15</v>
      </c>
      <c r="D362" s="1">
        <v>30242</v>
      </c>
      <c r="E362" s="1">
        <v>30362.1</v>
      </c>
      <c r="F362" s="1">
        <v>252889076</v>
      </c>
      <c r="G362" s="1">
        <v>5825.47</v>
      </c>
      <c r="H362" s="3">
        <f>IF(ISERR(LN(Table13615[[#This Row],[Close]]/E361)),"-",LN(Table13615[[#This Row],[Close]]/E361))</f>
        <v>3.6565420390902766E-4</v>
      </c>
    </row>
    <row r="363" spans="1:8" x14ac:dyDescent="0.3">
      <c r="A363" s="2">
        <v>43636</v>
      </c>
      <c r="B363" s="1">
        <v>30390.2</v>
      </c>
      <c r="C363" s="1">
        <v>30824.55</v>
      </c>
      <c r="D363" s="1">
        <v>30220.7</v>
      </c>
      <c r="E363" s="1">
        <v>30781.1</v>
      </c>
      <c r="F363" s="1">
        <v>293131675</v>
      </c>
      <c r="G363" s="1">
        <v>6983.33</v>
      </c>
      <c r="H363" s="3">
        <f>IF(ISERR(LN(Table13615[[#This Row],[Close]]/E362)),"-",LN(Table13615[[#This Row],[Close]]/E362))</f>
        <v>1.3705745168269988E-2</v>
      </c>
    </row>
    <row r="364" spans="1:8" x14ac:dyDescent="0.3">
      <c r="A364" s="2">
        <v>43637</v>
      </c>
      <c r="B364" s="1">
        <v>30804.95</v>
      </c>
      <c r="C364" s="1">
        <v>30804.95</v>
      </c>
      <c r="D364" s="1">
        <v>30541.5</v>
      </c>
      <c r="E364" s="1">
        <v>30628.35</v>
      </c>
      <c r="F364" s="1">
        <v>238841807</v>
      </c>
      <c r="G364" s="1">
        <v>6101.47</v>
      </c>
      <c r="H364" s="3">
        <f>IF(ISERR(LN(Table13615[[#This Row],[Close]]/E363)),"-",LN(Table13615[[#This Row],[Close]]/E363))</f>
        <v>-4.9748146264531889E-3</v>
      </c>
    </row>
    <row r="365" spans="1:8" x14ac:dyDescent="0.3">
      <c r="A365" s="2">
        <v>43640</v>
      </c>
      <c r="B365" s="1">
        <v>30680.95</v>
      </c>
      <c r="C365" s="1">
        <v>30783.65</v>
      </c>
      <c r="D365" s="1">
        <v>30528</v>
      </c>
      <c r="E365" s="1">
        <v>30602.05</v>
      </c>
      <c r="F365" s="1">
        <v>165301524</v>
      </c>
      <c r="G365" s="1">
        <v>4081.42</v>
      </c>
      <c r="H365" s="3">
        <f>IF(ISERR(LN(Table13615[[#This Row],[Close]]/E364)),"-",LN(Table13615[[#This Row],[Close]]/E364))</f>
        <v>-8.5905045916339219E-4</v>
      </c>
    </row>
    <row r="366" spans="1:8" x14ac:dyDescent="0.3">
      <c r="A366" s="2">
        <v>43641</v>
      </c>
      <c r="B366" s="1">
        <v>30567.65</v>
      </c>
      <c r="C366" s="1">
        <v>30913.25</v>
      </c>
      <c r="D366" s="1">
        <v>30451.4</v>
      </c>
      <c r="E366" s="1">
        <v>30847.05</v>
      </c>
      <c r="F366" s="1">
        <v>145143905</v>
      </c>
      <c r="G366" s="1">
        <v>4155.46</v>
      </c>
      <c r="H366" s="3">
        <f>IF(ISERR(LN(Table13615[[#This Row],[Close]]/E365)),"-",LN(Table13615[[#This Row],[Close]]/E365))</f>
        <v>7.9741216136723688E-3</v>
      </c>
    </row>
    <row r="367" spans="1:8" x14ac:dyDescent="0.3">
      <c r="A367" s="2">
        <v>43642</v>
      </c>
      <c r="B367" s="1">
        <v>30809.200000000001</v>
      </c>
      <c r="C367" s="1">
        <v>31202.7</v>
      </c>
      <c r="D367" s="1">
        <v>30766.65</v>
      </c>
      <c r="E367" s="1">
        <v>31162.35</v>
      </c>
      <c r="F367" s="1" t="s">
        <v>22</v>
      </c>
      <c r="G367" s="1" t="s">
        <v>22</v>
      </c>
      <c r="H367" s="3">
        <f>IF(ISERR(LN(Table13615[[#This Row],[Close]]/E366)),"-",LN(Table13615[[#This Row],[Close]]/E366))</f>
        <v>1.0169513568255914E-2</v>
      </c>
    </row>
    <row r="368" spans="1:8" x14ac:dyDescent="0.3">
      <c r="A368" s="2">
        <v>43643</v>
      </c>
      <c r="B368" s="1">
        <v>31192.1</v>
      </c>
      <c r="C368" s="1">
        <v>31490.6</v>
      </c>
      <c r="D368" s="1">
        <v>31158.799999999999</v>
      </c>
      <c r="E368" s="1">
        <v>31269.5</v>
      </c>
      <c r="F368" s="1">
        <v>231102423</v>
      </c>
      <c r="G368" s="1">
        <v>7463.55</v>
      </c>
      <c r="H368" s="3">
        <f>IF(ISERR(LN(Table13615[[#This Row],[Close]]/E367)),"-",LN(Table13615[[#This Row],[Close]]/E367))</f>
        <v>3.4325462150090803E-3</v>
      </c>
    </row>
    <row r="369" spans="1:8" x14ac:dyDescent="0.3">
      <c r="A369" s="2">
        <v>43644</v>
      </c>
      <c r="B369" s="1">
        <v>31281</v>
      </c>
      <c r="C369" s="1">
        <v>31308.9</v>
      </c>
      <c r="D369" s="1">
        <v>31060.6</v>
      </c>
      <c r="E369" s="1">
        <v>31105.200000000001</v>
      </c>
      <c r="F369" s="1">
        <v>223608802</v>
      </c>
      <c r="G369" s="1">
        <v>5576.56</v>
      </c>
      <c r="H369" s="3">
        <f>IF(ISERR(LN(Table13615[[#This Row],[Close]]/E368)),"-",LN(Table13615[[#This Row],[Close]]/E368))</f>
        <v>-5.26817379461921E-3</v>
      </c>
    </row>
    <row r="370" spans="1:8" x14ac:dyDescent="0.3">
      <c r="A370" s="2">
        <v>43647</v>
      </c>
      <c r="B370" s="1">
        <v>31271</v>
      </c>
      <c r="C370" s="1">
        <v>31450.35</v>
      </c>
      <c r="D370" s="1">
        <v>31246.45</v>
      </c>
      <c r="E370" s="1">
        <v>31372.2</v>
      </c>
      <c r="F370" s="1">
        <v>133169266</v>
      </c>
      <c r="G370" s="1">
        <v>3607.35</v>
      </c>
      <c r="H370" s="3">
        <f>IF(ISERR(LN(Table13615[[#This Row],[Close]]/E369)),"-",LN(Table13615[[#This Row],[Close]]/E369))</f>
        <v>8.5471426609199132E-3</v>
      </c>
    </row>
    <row r="371" spans="1:8" x14ac:dyDescent="0.3">
      <c r="A371" s="2">
        <v>43648</v>
      </c>
      <c r="B371" s="1">
        <v>31414.65</v>
      </c>
      <c r="C371" s="1">
        <v>31431.35</v>
      </c>
      <c r="D371" s="1">
        <v>31105.1</v>
      </c>
      <c r="E371" s="1">
        <v>31283.3</v>
      </c>
      <c r="F371" s="1">
        <v>233874612</v>
      </c>
      <c r="G371" s="1">
        <v>4640.78</v>
      </c>
      <c r="H371" s="3">
        <f>IF(ISERR(LN(Table13615[[#This Row],[Close]]/E370)),"-",LN(Table13615[[#This Row],[Close]]/E370))</f>
        <v>-2.8377416079243701E-3</v>
      </c>
    </row>
    <row r="372" spans="1:8" x14ac:dyDescent="0.3">
      <c r="A372" s="2">
        <v>43649</v>
      </c>
      <c r="B372" s="1">
        <v>31347.7</v>
      </c>
      <c r="C372" s="1">
        <v>31467.15</v>
      </c>
      <c r="D372" s="1">
        <v>31238.5</v>
      </c>
      <c r="E372" s="1">
        <v>31382.3</v>
      </c>
      <c r="F372" s="1">
        <v>224146516</v>
      </c>
      <c r="G372" s="1">
        <v>4953.49</v>
      </c>
      <c r="H372" s="3">
        <f>IF(ISERR(LN(Table13615[[#This Row],[Close]]/E371)),"-",LN(Table13615[[#This Row],[Close]]/E371))</f>
        <v>3.1596308776087106E-3</v>
      </c>
    </row>
    <row r="373" spans="1:8" x14ac:dyDescent="0.3">
      <c r="A373" s="2">
        <v>43650</v>
      </c>
      <c r="B373" s="1">
        <v>31471</v>
      </c>
      <c r="C373" s="1">
        <v>31608.35</v>
      </c>
      <c r="D373" s="1">
        <v>31428.05</v>
      </c>
      <c r="E373" s="1">
        <v>31471.85</v>
      </c>
      <c r="F373" s="1">
        <v>242985504</v>
      </c>
      <c r="G373" s="1">
        <v>5416.41</v>
      </c>
      <c r="H373" s="3">
        <f>IF(ISERR(LN(Table13615[[#This Row],[Close]]/E372)),"-",LN(Table13615[[#This Row],[Close]]/E372))</f>
        <v>2.8494557826650897E-3</v>
      </c>
    </row>
    <row r="374" spans="1:8" x14ac:dyDescent="0.3">
      <c r="A374" s="2">
        <v>43651</v>
      </c>
      <c r="B374" s="1">
        <v>31523.05</v>
      </c>
      <c r="C374" s="1">
        <v>31660.75</v>
      </c>
      <c r="D374" s="1">
        <v>31323.25</v>
      </c>
      <c r="E374" s="1">
        <v>31475.8</v>
      </c>
      <c r="F374" s="1">
        <v>384291668</v>
      </c>
      <c r="G374" s="1">
        <v>7011.16</v>
      </c>
      <c r="H374" s="3">
        <f>IF(ISERR(LN(Table13615[[#This Row],[Close]]/E373)),"-",LN(Table13615[[#This Row],[Close]]/E373))</f>
        <v>1.2550111100845777E-4</v>
      </c>
    </row>
    <row r="375" spans="1:8" x14ac:dyDescent="0.3">
      <c r="A375" s="2">
        <v>43654</v>
      </c>
      <c r="B375" s="1">
        <v>31346.85</v>
      </c>
      <c r="C375" s="1">
        <v>31370.400000000001</v>
      </c>
      <c r="D375" s="1">
        <v>30536.75</v>
      </c>
      <c r="E375" s="1">
        <v>30603.85</v>
      </c>
      <c r="F375" s="1">
        <v>390494875</v>
      </c>
      <c r="G375" s="1">
        <v>6895.32</v>
      </c>
      <c r="H375" s="3">
        <f>IF(ISERR(LN(Table13615[[#This Row],[Close]]/E374)),"-",LN(Table13615[[#This Row],[Close]]/E374))</f>
        <v>-2.8093178567516541E-2</v>
      </c>
    </row>
    <row r="376" spans="1:8" x14ac:dyDescent="0.3">
      <c r="A376" s="2">
        <v>43655</v>
      </c>
      <c r="B376" s="1">
        <v>30533.4</v>
      </c>
      <c r="C376" s="1">
        <v>30702.1</v>
      </c>
      <c r="D376" s="1">
        <v>30346.7</v>
      </c>
      <c r="E376" s="1">
        <v>30569.15</v>
      </c>
      <c r="F376" s="1">
        <v>259250655</v>
      </c>
      <c r="G376" s="1">
        <v>5474.22</v>
      </c>
      <c r="H376" s="3">
        <f>IF(ISERR(LN(Table13615[[#This Row],[Close]]/E375)),"-",LN(Table13615[[#This Row],[Close]]/E375))</f>
        <v>-1.1344875589476037E-3</v>
      </c>
    </row>
    <row r="377" spans="1:8" x14ac:dyDescent="0.3">
      <c r="A377" s="2">
        <v>43656</v>
      </c>
      <c r="B377" s="1">
        <v>30618.05</v>
      </c>
      <c r="C377" s="1">
        <v>30728.35</v>
      </c>
      <c r="D377" s="1">
        <v>30428.6</v>
      </c>
      <c r="E377" s="1">
        <v>30522.1</v>
      </c>
      <c r="F377" s="1">
        <v>184326854</v>
      </c>
      <c r="G377" s="1">
        <v>4611.79</v>
      </c>
      <c r="H377" s="3">
        <f>IF(ISERR(LN(Table13615[[#This Row],[Close]]/E376)),"-",LN(Table13615[[#This Row],[Close]]/E376))</f>
        <v>-1.5403190899680303E-3</v>
      </c>
    </row>
    <row r="378" spans="1:8" x14ac:dyDescent="0.3">
      <c r="A378" s="2">
        <v>43657</v>
      </c>
      <c r="B378" s="1">
        <v>30707</v>
      </c>
      <c r="C378" s="1">
        <v>30788.05</v>
      </c>
      <c r="D378" s="1">
        <v>30565.35</v>
      </c>
      <c r="E378" s="1">
        <v>30716.55</v>
      </c>
      <c r="F378" s="1">
        <v>173564485</v>
      </c>
      <c r="G378" s="1">
        <v>4583.76</v>
      </c>
      <c r="H378" s="3">
        <f>IF(ISERR(LN(Table13615[[#This Row],[Close]]/E377)),"-",LN(Table13615[[#This Row],[Close]]/E377))</f>
        <v>6.3505858967383769E-3</v>
      </c>
    </row>
    <row r="379" spans="1:8" x14ac:dyDescent="0.3">
      <c r="A379" s="2">
        <v>43658</v>
      </c>
      <c r="B379" s="1">
        <v>30789.75</v>
      </c>
      <c r="C379" s="1">
        <v>30870.95</v>
      </c>
      <c r="D379" s="1">
        <v>30548.3</v>
      </c>
      <c r="E379" s="1">
        <v>30601.45</v>
      </c>
      <c r="F379" s="1">
        <v>156245254</v>
      </c>
      <c r="G379" s="1">
        <v>5095.0200000000004</v>
      </c>
      <c r="H379" s="3">
        <f>IF(ISERR(LN(Table13615[[#This Row],[Close]]/E378)),"-",LN(Table13615[[#This Row],[Close]]/E378))</f>
        <v>-3.7542038287407295E-3</v>
      </c>
    </row>
    <row r="380" spans="1:8" x14ac:dyDescent="0.3">
      <c r="A380" s="2">
        <v>43661</v>
      </c>
      <c r="B380" s="1">
        <v>30688.85</v>
      </c>
      <c r="C380" s="1">
        <v>30695.7</v>
      </c>
      <c r="D380" s="1">
        <v>30334.2</v>
      </c>
      <c r="E380" s="1">
        <v>30445.95</v>
      </c>
      <c r="F380" s="1">
        <v>223023061</v>
      </c>
      <c r="G380" s="1">
        <v>4915.4399999999996</v>
      </c>
      <c r="H380" s="3">
        <f>IF(ISERR(LN(Table13615[[#This Row],[Close]]/E379)),"-",LN(Table13615[[#This Row],[Close]]/E379))</f>
        <v>-5.0944130727289746E-3</v>
      </c>
    </row>
    <row r="381" spans="1:8" x14ac:dyDescent="0.3">
      <c r="A381" s="2">
        <v>43662</v>
      </c>
      <c r="B381" s="1">
        <v>30532.65</v>
      </c>
      <c r="C381" s="1">
        <v>30635</v>
      </c>
      <c r="D381" s="1">
        <v>30429.9</v>
      </c>
      <c r="E381" s="1">
        <v>30570.799999999999</v>
      </c>
      <c r="F381" s="1">
        <v>369337661</v>
      </c>
      <c r="G381" s="1">
        <v>6823.01</v>
      </c>
      <c r="H381" s="3">
        <f>IF(ISERR(LN(Table13615[[#This Row],[Close]]/E380)),"-",LN(Table13615[[#This Row],[Close]]/E380))</f>
        <v>4.0923246236414237E-3</v>
      </c>
    </row>
    <row r="382" spans="1:8" x14ac:dyDescent="0.3">
      <c r="A382" s="2">
        <v>43663</v>
      </c>
      <c r="B382" s="1">
        <v>30622.25</v>
      </c>
      <c r="C382" s="1">
        <v>30799.7</v>
      </c>
      <c r="D382" s="1">
        <v>30568.3</v>
      </c>
      <c r="E382" s="1">
        <v>30735.5</v>
      </c>
      <c r="F382" s="1">
        <v>367511522</v>
      </c>
      <c r="G382" s="1">
        <v>7421.74</v>
      </c>
      <c r="H382" s="3">
        <f>IF(ISERR(LN(Table13615[[#This Row],[Close]]/E381)),"-",LN(Table13615[[#This Row],[Close]]/E381))</f>
        <v>5.373033317408453E-3</v>
      </c>
    </row>
    <row r="383" spans="1:8" x14ac:dyDescent="0.3">
      <c r="A383" s="2">
        <v>43664</v>
      </c>
      <c r="B383" s="1">
        <v>30705.8</v>
      </c>
      <c r="C383" s="1">
        <v>30769.35</v>
      </c>
      <c r="D383" s="1">
        <v>30378.6</v>
      </c>
      <c r="E383" s="1">
        <v>30430.6</v>
      </c>
      <c r="F383" s="1">
        <v>352029779</v>
      </c>
      <c r="G383" s="1">
        <v>6272.1</v>
      </c>
      <c r="H383" s="3">
        <f>IF(ISERR(LN(Table13615[[#This Row],[Close]]/E382)),"-",LN(Table13615[[#This Row],[Close]]/E382))</f>
        <v>-9.9696572262529988E-3</v>
      </c>
    </row>
    <row r="384" spans="1:8" x14ac:dyDescent="0.3">
      <c r="A384" s="2">
        <v>43665</v>
      </c>
      <c r="B384" s="1">
        <v>30515.1</v>
      </c>
      <c r="C384" s="1">
        <v>30543.75</v>
      </c>
      <c r="D384" s="1">
        <v>29705.75</v>
      </c>
      <c r="E384" s="1">
        <v>29770.35</v>
      </c>
      <c r="F384" s="1">
        <v>287392672</v>
      </c>
      <c r="G384" s="1">
        <v>6710.7</v>
      </c>
      <c r="H384" s="3">
        <f>IF(ISERR(LN(Table13615[[#This Row],[Close]]/E383)),"-",LN(Table13615[[#This Row],[Close]]/E383))</f>
        <v>-2.1935749337930861E-2</v>
      </c>
    </row>
    <row r="385" spans="1:8" x14ac:dyDescent="0.3">
      <c r="A385" s="2">
        <v>43668</v>
      </c>
      <c r="B385" s="1">
        <v>29617.05</v>
      </c>
      <c r="C385" s="1">
        <v>29635.15</v>
      </c>
      <c r="D385" s="1">
        <v>29194.1</v>
      </c>
      <c r="E385" s="1">
        <v>29284.95</v>
      </c>
      <c r="F385" s="1">
        <v>350333275</v>
      </c>
      <c r="G385" s="1">
        <v>7453</v>
      </c>
      <c r="H385" s="3">
        <f>IF(ISERR(LN(Table13615[[#This Row],[Close]]/E384)),"-",LN(Table13615[[#This Row],[Close]]/E384))</f>
        <v>-1.6439199579152138E-2</v>
      </c>
    </row>
    <row r="386" spans="1:8" x14ac:dyDescent="0.3">
      <c r="A386" s="2">
        <v>43669</v>
      </c>
      <c r="B386" s="1">
        <v>29342.45</v>
      </c>
      <c r="C386" s="1">
        <v>29365.8</v>
      </c>
      <c r="D386" s="1">
        <v>29078.15</v>
      </c>
      <c r="E386" s="1">
        <v>29128.1</v>
      </c>
      <c r="F386" s="1">
        <v>333503030</v>
      </c>
      <c r="G386" s="1">
        <v>7830.82</v>
      </c>
      <c r="H386" s="3">
        <f>IF(ISERR(LN(Table13615[[#This Row],[Close]]/E385)),"-",LN(Table13615[[#This Row],[Close]]/E385))</f>
        <v>-5.3703881915644286E-3</v>
      </c>
    </row>
    <row r="387" spans="1:8" x14ac:dyDescent="0.3">
      <c r="A387" s="2">
        <v>43670</v>
      </c>
      <c r="B387" s="1">
        <v>29085.45</v>
      </c>
      <c r="C387" s="1">
        <v>29252.400000000001</v>
      </c>
      <c r="D387" s="1">
        <v>28871</v>
      </c>
      <c r="E387" s="1">
        <v>28952.25</v>
      </c>
      <c r="F387" s="1">
        <v>244078618</v>
      </c>
      <c r="G387" s="1">
        <v>5657.91</v>
      </c>
      <c r="H387" s="3">
        <f>IF(ISERR(LN(Table13615[[#This Row],[Close]]/E386)),"-",LN(Table13615[[#This Row],[Close]]/E386))</f>
        <v>-6.0554227838082418E-3</v>
      </c>
    </row>
    <row r="388" spans="1:8" x14ac:dyDescent="0.3">
      <c r="A388" s="2">
        <v>43671</v>
      </c>
      <c r="B388" s="1">
        <v>28981.05</v>
      </c>
      <c r="C388" s="1">
        <v>29240.799999999999</v>
      </c>
      <c r="D388" s="1">
        <v>28931.05</v>
      </c>
      <c r="E388" s="1">
        <v>29043.05</v>
      </c>
      <c r="F388" s="1">
        <v>296560592</v>
      </c>
      <c r="G388" s="1">
        <v>6680.01</v>
      </c>
      <c r="H388" s="3">
        <f>IF(ISERR(LN(Table13615[[#This Row],[Close]]/E387)),"-",LN(Table13615[[#This Row],[Close]]/E387))</f>
        <v>3.1312907835985867E-3</v>
      </c>
    </row>
    <row r="389" spans="1:8" x14ac:dyDescent="0.3">
      <c r="A389" s="2">
        <v>43672</v>
      </c>
      <c r="B389" s="1">
        <v>29062.5</v>
      </c>
      <c r="C389" s="1">
        <v>29379.1</v>
      </c>
      <c r="D389" s="1">
        <v>28994.5</v>
      </c>
      <c r="E389" s="1">
        <v>29325.3</v>
      </c>
      <c r="F389" s="1">
        <v>383572807</v>
      </c>
      <c r="G389" s="1">
        <v>6093.26</v>
      </c>
      <c r="H389" s="3">
        <f>IF(ISERR(LN(Table13615[[#This Row],[Close]]/E388)),"-",LN(Table13615[[#This Row],[Close]]/E388))</f>
        <v>9.6714126764413898E-3</v>
      </c>
    </row>
    <row r="390" spans="1:8" x14ac:dyDescent="0.3">
      <c r="A390" s="2">
        <v>43675</v>
      </c>
      <c r="B390" s="1">
        <v>29583.45</v>
      </c>
      <c r="C390" s="1">
        <v>29592.95</v>
      </c>
      <c r="D390" s="1">
        <v>29104.85</v>
      </c>
      <c r="E390" s="1">
        <v>29295.9</v>
      </c>
      <c r="F390" s="1">
        <v>303508229</v>
      </c>
      <c r="G390" s="1">
        <v>6738.65</v>
      </c>
      <c r="H390" s="3">
        <f>IF(ISERR(LN(Table13615[[#This Row],[Close]]/E389)),"-",LN(Table13615[[#This Row],[Close]]/E389))</f>
        <v>-1.0030501751914075E-3</v>
      </c>
    </row>
    <row r="391" spans="1:8" x14ac:dyDescent="0.3">
      <c r="A391" s="2">
        <v>43676</v>
      </c>
      <c r="B391" s="1">
        <v>29434.85</v>
      </c>
      <c r="C391" s="1">
        <v>29530.3</v>
      </c>
      <c r="D391" s="1">
        <v>28737.8</v>
      </c>
      <c r="E391" s="1">
        <v>28791.599999999999</v>
      </c>
      <c r="F391" s="1">
        <v>301282413</v>
      </c>
      <c r="G391" s="1">
        <v>7641.56</v>
      </c>
      <c r="H391" s="3">
        <f>IF(ISERR(LN(Table13615[[#This Row],[Close]]/E390)),"-",LN(Table13615[[#This Row],[Close]]/E390))</f>
        <v>-1.7363896558809024E-2</v>
      </c>
    </row>
    <row r="392" spans="1:8" x14ac:dyDescent="0.3">
      <c r="A392" s="2">
        <v>43677</v>
      </c>
      <c r="B392" s="1">
        <v>28575.45</v>
      </c>
      <c r="C392" s="1">
        <v>28979.75</v>
      </c>
      <c r="D392" s="1">
        <v>28529.75</v>
      </c>
      <c r="E392" s="1">
        <v>28876</v>
      </c>
      <c r="F392" s="1">
        <v>346506962</v>
      </c>
      <c r="G392" s="1">
        <v>10237.68</v>
      </c>
      <c r="H392" s="3">
        <f>IF(ISERR(LN(Table13615[[#This Row],[Close]]/E391)),"-",LN(Table13615[[#This Row],[Close]]/E391))</f>
        <v>2.927122344675832E-3</v>
      </c>
    </row>
    <row r="393" spans="1:8" x14ac:dyDescent="0.3">
      <c r="A393" s="2">
        <v>43678</v>
      </c>
      <c r="B393" s="1">
        <v>28660.5</v>
      </c>
      <c r="C393" s="1">
        <v>28819.7</v>
      </c>
      <c r="D393" s="1">
        <v>28047.35</v>
      </c>
      <c r="E393" s="1">
        <v>28367.25</v>
      </c>
      <c r="F393" s="1">
        <v>282236909</v>
      </c>
      <c r="G393" s="1">
        <v>7707.97</v>
      </c>
      <c r="H393" s="3">
        <f>IF(ISERR(LN(Table13615[[#This Row],[Close]]/E392)),"-",LN(Table13615[[#This Row],[Close]]/E392))</f>
        <v>-1.7775489534829644E-2</v>
      </c>
    </row>
    <row r="394" spans="1:8" x14ac:dyDescent="0.3">
      <c r="A394" s="2">
        <v>43679</v>
      </c>
      <c r="B394" s="1">
        <v>28224.25</v>
      </c>
      <c r="C394" s="1">
        <v>28544.55</v>
      </c>
      <c r="D394" s="1">
        <v>27936.35</v>
      </c>
      <c r="E394" s="1">
        <v>28204.95</v>
      </c>
      <c r="F394" s="1">
        <v>319929406</v>
      </c>
      <c r="G394" s="1">
        <v>8849.25</v>
      </c>
      <c r="H394" s="3">
        <f>IF(ISERR(LN(Table13615[[#This Row],[Close]]/E393)),"-",LN(Table13615[[#This Row],[Close]]/E393))</f>
        <v>-5.7378162870473631E-3</v>
      </c>
    </row>
    <row r="395" spans="1:8" x14ac:dyDescent="0.3">
      <c r="A395" s="2">
        <v>43682</v>
      </c>
      <c r="B395" s="1">
        <v>27841.200000000001</v>
      </c>
      <c r="C395" s="1">
        <v>27866.55</v>
      </c>
      <c r="D395" s="1">
        <v>27389.5</v>
      </c>
      <c r="E395" s="1">
        <v>27648.05</v>
      </c>
      <c r="F395" s="1">
        <v>334367503</v>
      </c>
      <c r="G395" s="1">
        <v>7912.63</v>
      </c>
      <c r="H395" s="3">
        <f>IF(ISERR(LN(Table13615[[#This Row],[Close]]/E394)),"-",LN(Table13615[[#This Row],[Close]]/E394))</f>
        <v>-1.9942293385953602E-2</v>
      </c>
    </row>
    <row r="396" spans="1:8" x14ac:dyDescent="0.3">
      <c r="A396" s="2">
        <v>43683</v>
      </c>
      <c r="B396" s="1">
        <v>27518.5</v>
      </c>
      <c r="C396" s="1">
        <v>28148.400000000001</v>
      </c>
      <c r="D396" s="1">
        <v>27503.9</v>
      </c>
      <c r="E396" s="1">
        <v>28022.1</v>
      </c>
      <c r="F396" s="1">
        <v>291001441</v>
      </c>
      <c r="G396" s="1">
        <v>7032.3</v>
      </c>
      <c r="H396" s="3">
        <f>IF(ISERR(LN(Table13615[[#This Row],[Close]]/E395)),"-",LN(Table13615[[#This Row],[Close]]/E395))</f>
        <v>1.3438283498240187E-2</v>
      </c>
    </row>
    <row r="397" spans="1:8" x14ac:dyDescent="0.3">
      <c r="A397" s="2">
        <v>43684</v>
      </c>
      <c r="B397" s="1">
        <v>28053.85</v>
      </c>
      <c r="C397" s="1">
        <v>28175.55</v>
      </c>
      <c r="D397" s="1">
        <v>27641.85</v>
      </c>
      <c r="E397" s="1">
        <v>27702.05</v>
      </c>
      <c r="F397" s="1">
        <v>353400945</v>
      </c>
      <c r="G397" s="1">
        <v>7335.22</v>
      </c>
      <c r="H397" s="3">
        <f>IF(ISERR(LN(Table13615[[#This Row],[Close]]/E396)),"-",LN(Table13615[[#This Row],[Close]]/E396))</f>
        <v>-1.1487066892214001E-2</v>
      </c>
    </row>
    <row r="398" spans="1:8" x14ac:dyDescent="0.3">
      <c r="A398" s="2">
        <v>43685</v>
      </c>
      <c r="B398" s="1">
        <v>27840.1</v>
      </c>
      <c r="C398" s="1">
        <v>28227.55</v>
      </c>
      <c r="D398" s="1">
        <v>27531.05</v>
      </c>
      <c r="E398" s="1">
        <v>28110.45</v>
      </c>
      <c r="F398" s="1">
        <v>303596759</v>
      </c>
      <c r="G398" s="1">
        <v>7133.44</v>
      </c>
      <c r="H398" s="3">
        <f>IF(ISERR(LN(Table13615[[#This Row],[Close]]/E397)),"-",LN(Table13615[[#This Row],[Close]]/E397))</f>
        <v>1.463497565308202E-2</v>
      </c>
    </row>
    <row r="399" spans="1:8" x14ac:dyDescent="0.3">
      <c r="A399" s="2">
        <v>43686</v>
      </c>
      <c r="B399" s="1">
        <v>28293.65</v>
      </c>
      <c r="C399" s="1">
        <v>28602.75</v>
      </c>
      <c r="D399" s="1">
        <v>28251.75</v>
      </c>
      <c r="E399" s="1">
        <v>28431.9</v>
      </c>
      <c r="F399" s="1">
        <v>336826632</v>
      </c>
      <c r="G399" s="1">
        <v>7347.48</v>
      </c>
      <c r="H399" s="3">
        <f>IF(ISERR(LN(Table13615[[#This Row],[Close]]/E398)),"-",LN(Table13615[[#This Row],[Close]]/E398))</f>
        <v>1.1370360914159022E-2</v>
      </c>
    </row>
    <row r="400" spans="1:8" x14ac:dyDescent="0.3">
      <c r="A400" s="2">
        <v>43690</v>
      </c>
      <c r="B400" s="1">
        <v>28356.799999999999</v>
      </c>
      <c r="C400" s="1">
        <v>28358.85</v>
      </c>
      <c r="D400" s="1">
        <v>27683.5</v>
      </c>
      <c r="E400" s="1">
        <v>27729.1</v>
      </c>
      <c r="F400" s="1">
        <v>335809590</v>
      </c>
      <c r="G400" s="1">
        <v>5984.53</v>
      </c>
      <c r="H400" s="3">
        <f>IF(ISERR(LN(Table13615[[#This Row],[Close]]/E399)),"-",LN(Table13615[[#This Row],[Close]]/E399))</f>
        <v>-2.5029350965383529E-2</v>
      </c>
    </row>
    <row r="401" spans="1:8" x14ac:dyDescent="0.3">
      <c r="A401" s="2">
        <v>43691</v>
      </c>
      <c r="B401" s="1">
        <v>27885.5</v>
      </c>
      <c r="C401" s="1">
        <v>28107.05</v>
      </c>
      <c r="D401" s="1">
        <v>27726.65</v>
      </c>
      <c r="E401" s="1">
        <v>28019.200000000001</v>
      </c>
      <c r="F401" s="1">
        <v>290413445</v>
      </c>
      <c r="G401" s="1">
        <v>5104.33</v>
      </c>
      <c r="H401" s="3">
        <f>IF(ISERR(LN(Table13615[[#This Row],[Close]]/E400)),"-",LN(Table13615[[#This Row],[Close]]/E400))</f>
        <v>1.0407586189329835E-2</v>
      </c>
    </row>
    <row r="402" spans="1:8" x14ac:dyDescent="0.3">
      <c r="A402" s="2">
        <v>43693</v>
      </c>
      <c r="B402" s="1">
        <v>27920.3</v>
      </c>
      <c r="C402" s="1">
        <v>28251.05</v>
      </c>
      <c r="D402" s="1">
        <v>27720.95</v>
      </c>
      <c r="E402" s="1">
        <v>28217</v>
      </c>
      <c r="F402" s="1">
        <v>274020219</v>
      </c>
      <c r="G402" s="1">
        <v>5157.25</v>
      </c>
      <c r="H402" s="3">
        <f>IF(ISERR(LN(Table13615[[#This Row],[Close]]/E401)),"-",LN(Table13615[[#This Row],[Close]]/E401))</f>
        <v>7.0346437240446993E-3</v>
      </c>
    </row>
    <row r="403" spans="1:8" x14ac:dyDescent="0.3">
      <c r="A403" s="2">
        <v>43696</v>
      </c>
      <c r="B403" s="1">
        <v>28331.25</v>
      </c>
      <c r="C403" s="1">
        <v>28468.9</v>
      </c>
      <c r="D403" s="1">
        <v>28146.5</v>
      </c>
      <c r="E403" s="1">
        <v>28186.1</v>
      </c>
      <c r="F403" s="1">
        <v>241810912</v>
      </c>
      <c r="G403" s="1">
        <v>4525.25</v>
      </c>
      <c r="H403" s="3">
        <f>IF(ISERR(LN(Table13615[[#This Row],[Close]]/E402)),"-",LN(Table13615[[#This Row],[Close]]/E402))</f>
        <v>-1.0956845666763963E-3</v>
      </c>
    </row>
    <row r="404" spans="1:8" x14ac:dyDescent="0.3">
      <c r="A404" s="2">
        <v>43697</v>
      </c>
      <c r="B404" s="1">
        <v>28163.55</v>
      </c>
      <c r="C404" s="1">
        <v>28215.4</v>
      </c>
      <c r="D404" s="1">
        <v>27839.65</v>
      </c>
      <c r="E404" s="1">
        <v>27982.45</v>
      </c>
      <c r="F404" s="1">
        <v>288236399</v>
      </c>
      <c r="G404" s="1">
        <v>5073.04</v>
      </c>
      <c r="H404" s="3">
        <f>IF(ISERR(LN(Table13615[[#This Row],[Close]]/E403)),"-",LN(Table13615[[#This Row],[Close]]/E403))</f>
        <v>-7.2514206750315729E-3</v>
      </c>
    </row>
    <row r="405" spans="1:8" x14ac:dyDescent="0.3">
      <c r="A405" s="2">
        <v>43698</v>
      </c>
      <c r="B405" s="1">
        <v>28021</v>
      </c>
      <c r="C405" s="1">
        <v>28098.9</v>
      </c>
      <c r="D405" s="1">
        <v>27666.2</v>
      </c>
      <c r="E405" s="1">
        <v>27719.05</v>
      </c>
      <c r="F405" s="1">
        <v>358841104</v>
      </c>
      <c r="G405" s="1">
        <v>5315.64</v>
      </c>
      <c r="H405" s="3">
        <f>IF(ISERR(LN(Table13615[[#This Row],[Close]]/E404)),"-",LN(Table13615[[#This Row],[Close]]/E404))</f>
        <v>-9.4576254984767537E-3</v>
      </c>
    </row>
    <row r="406" spans="1:8" x14ac:dyDescent="0.3">
      <c r="A406" s="2">
        <v>43699</v>
      </c>
      <c r="B406" s="1">
        <v>27690.05</v>
      </c>
      <c r="C406" s="1">
        <v>27690.05</v>
      </c>
      <c r="D406" s="1">
        <v>26975.55</v>
      </c>
      <c r="E406" s="1">
        <v>27034.2</v>
      </c>
      <c r="F406" s="1">
        <v>465070847</v>
      </c>
      <c r="G406" s="1">
        <v>6452.46</v>
      </c>
      <c r="H406" s="3">
        <f>IF(ISERR(LN(Table13615[[#This Row],[Close]]/E405)),"-",LN(Table13615[[#This Row],[Close]]/E405))</f>
        <v>-2.5017171324594609E-2</v>
      </c>
    </row>
    <row r="407" spans="1:8" x14ac:dyDescent="0.3">
      <c r="A407" s="2">
        <v>43700</v>
      </c>
      <c r="B407" s="1">
        <v>26835.35</v>
      </c>
      <c r="C407" s="1">
        <v>27207.3</v>
      </c>
      <c r="D407" s="1">
        <v>26560.6</v>
      </c>
      <c r="E407" s="1">
        <v>26958.65</v>
      </c>
      <c r="F407" s="1">
        <v>485538647</v>
      </c>
      <c r="G407" s="1">
        <v>7843.57</v>
      </c>
      <c r="H407" s="3">
        <f>IF(ISERR(LN(Table13615[[#This Row],[Close]]/E406)),"-",LN(Table13615[[#This Row],[Close]]/E406))</f>
        <v>-2.7985205191864548E-3</v>
      </c>
    </row>
    <row r="408" spans="1:8" x14ac:dyDescent="0.3">
      <c r="A408" s="2">
        <v>43703</v>
      </c>
      <c r="B408" s="1">
        <v>27663.95</v>
      </c>
      <c r="C408" s="1">
        <v>27995.25</v>
      </c>
      <c r="D408" s="1">
        <v>26859.35</v>
      </c>
      <c r="E408" s="1">
        <v>27951.35</v>
      </c>
      <c r="F408" s="1">
        <v>519219181</v>
      </c>
      <c r="G408" s="1">
        <v>8927.81</v>
      </c>
      <c r="H408" s="3">
        <f>IF(ISERR(LN(Table13615[[#This Row],[Close]]/E407)),"-",LN(Table13615[[#This Row],[Close]]/E407))</f>
        <v>3.6161288364971032E-2</v>
      </c>
    </row>
    <row r="409" spans="1:8" x14ac:dyDescent="0.3">
      <c r="A409" s="2">
        <v>43704</v>
      </c>
      <c r="B409" s="1">
        <v>28106.3</v>
      </c>
      <c r="C409" s="1">
        <v>28277.7</v>
      </c>
      <c r="D409" s="1">
        <v>27960.799999999999</v>
      </c>
      <c r="E409" s="1">
        <v>28126.15</v>
      </c>
      <c r="F409" s="1">
        <v>386839458</v>
      </c>
      <c r="G409" s="1">
        <v>7802</v>
      </c>
      <c r="H409" s="3">
        <f>IF(ISERR(LN(Table13615[[#This Row],[Close]]/E408)),"-",LN(Table13615[[#This Row],[Close]]/E408))</f>
        <v>6.2342496061980326E-3</v>
      </c>
    </row>
    <row r="410" spans="1:8" x14ac:dyDescent="0.3">
      <c r="A410" s="2">
        <v>43705</v>
      </c>
      <c r="B410" s="1">
        <v>28080.25</v>
      </c>
      <c r="C410" s="1">
        <v>28095.55</v>
      </c>
      <c r="D410" s="1">
        <v>27634.65</v>
      </c>
      <c r="E410" s="1">
        <v>27804.3</v>
      </c>
      <c r="F410" s="1">
        <v>384111651</v>
      </c>
      <c r="G410" s="1">
        <v>6674.3</v>
      </c>
      <c r="H410" s="3">
        <f>IF(ISERR(LN(Table13615[[#This Row],[Close]]/E409)),"-",LN(Table13615[[#This Row],[Close]]/E409))</f>
        <v>-1.1509063583100257E-2</v>
      </c>
    </row>
    <row r="411" spans="1:8" x14ac:dyDescent="0.3">
      <c r="A411" s="2">
        <v>43706</v>
      </c>
      <c r="B411" s="1">
        <v>27694.95</v>
      </c>
      <c r="C411" s="1">
        <v>27719.05</v>
      </c>
      <c r="D411" s="1">
        <v>27239.95</v>
      </c>
      <c r="E411" s="1">
        <v>27305.200000000001</v>
      </c>
      <c r="F411" s="1">
        <v>377438481</v>
      </c>
      <c r="G411" s="1">
        <v>7339.26</v>
      </c>
      <c r="H411" s="3">
        <f>IF(ISERR(LN(Table13615[[#This Row],[Close]]/E410)),"-",LN(Table13615[[#This Row],[Close]]/E410))</f>
        <v>-1.8113524751341061E-2</v>
      </c>
    </row>
    <row r="412" spans="1:8" x14ac:dyDescent="0.3">
      <c r="A412" s="2">
        <v>43707</v>
      </c>
      <c r="B412" s="1">
        <v>27407.9</v>
      </c>
      <c r="C412" s="1">
        <v>27586.5</v>
      </c>
      <c r="D412" s="1">
        <v>27121.95</v>
      </c>
      <c r="E412" s="1">
        <v>27427.85</v>
      </c>
      <c r="F412" s="1">
        <v>427077225</v>
      </c>
      <c r="G412" s="1">
        <v>8056.5</v>
      </c>
      <c r="H412" s="3">
        <f>IF(ISERR(LN(Table13615[[#This Row],[Close]]/E411)),"-",LN(Table13615[[#This Row],[Close]]/E411))</f>
        <v>4.481760300125078E-3</v>
      </c>
    </row>
    <row r="413" spans="1:8" x14ac:dyDescent="0.3">
      <c r="A413" s="2">
        <v>43711</v>
      </c>
      <c r="B413" s="1">
        <v>27239.200000000001</v>
      </c>
      <c r="C413" s="1">
        <v>27247.05</v>
      </c>
      <c r="D413" s="1">
        <v>26742.6</v>
      </c>
      <c r="E413" s="1">
        <v>26824.15</v>
      </c>
      <c r="F413" s="1">
        <v>392427883</v>
      </c>
      <c r="G413" s="1">
        <v>6171.33</v>
      </c>
      <c r="H413" s="3">
        <f>IF(ISERR(LN(Table13615[[#This Row],[Close]]/E412)),"-",LN(Table13615[[#This Row],[Close]]/E412))</f>
        <v>-2.2256319387778976E-2</v>
      </c>
    </row>
    <row r="414" spans="1:8" x14ac:dyDescent="0.3">
      <c r="A414" s="2">
        <v>43712</v>
      </c>
      <c r="B414" s="1">
        <v>26785.95</v>
      </c>
      <c r="C414" s="1">
        <v>27278.7</v>
      </c>
      <c r="D414" s="1">
        <v>26641.35</v>
      </c>
      <c r="E414" s="1">
        <v>27123.85</v>
      </c>
      <c r="F414" s="1">
        <v>309520214</v>
      </c>
      <c r="G414" s="1">
        <v>5990.87</v>
      </c>
      <c r="H414" s="3">
        <f>IF(ISERR(LN(Table13615[[#This Row],[Close]]/E413)),"-",LN(Table13615[[#This Row],[Close]]/E413))</f>
        <v>1.1110813493060473E-2</v>
      </c>
    </row>
    <row r="415" spans="1:8" x14ac:dyDescent="0.3">
      <c r="A415" s="2">
        <v>43713</v>
      </c>
      <c r="B415" s="1">
        <v>27086.95</v>
      </c>
      <c r="C415" s="1">
        <v>27243.95</v>
      </c>
      <c r="D415" s="1">
        <v>26815.4</v>
      </c>
      <c r="E415" s="1">
        <v>26919.7</v>
      </c>
      <c r="F415" s="1">
        <v>327083693</v>
      </c>
      <c r="G415" s="1">
        <v>5826.31</v>
      </c>
      <c r="H415" s="3">
        <f>IF(ISERR(LN(Table13615[[#This Row],[Close]]/E414)),"-",LN(Table13615[[#This Row],[Close]]/E414))</f>
        <v>-7.5550540648374057E-3</v>
      </c>
    </row>
    <row r="416" spans="1:8" x14ac:dyDescent="0.3">
      <c r="A416" s="2">
        <v>43714</v>
      </c>
      <c r="B416" s="1">
        <v>26986.5</v>
      </c>
      <c r="C416" s="1">
        <v>27311.05</v>
      </c>
      <c r="D416" s="1">
        <v>26950.55</v>
      </c>
      <c r="E416" s="1">
        <v>27247.9</v>
      </c>
      <c r="F416" s="1">
        <v>251986487</v>
      </c>
      <c r="G416" s="1">
        <v>4874.57</v>
      </c>
      <c r="H416" s="3">
        <f>IF(ISERR(LN(Table13615[[#This Row],[Close]]/E415)),"-",LN(Table13615[[#This Row],[Close]]/E415))</f>
        <v>1.2118093335797171E-2</v>
      </c>
    </row>
    <row r="417" spans="1:8" x14ac:dyDescent="0.3">
      <c r="A417" s="2">
        <v>43717</v>
      </c>
      <c r="B417" s="1">
        <v>27240.35</v>
      </c>
      <c r="C417" s="1">
        <v>27565.55</v>
      </c>
      <c r="D417" s="1">
        <v>26993.9</v>
      </c>
      <c r="E417" s="1">
        <v>27504.65</v>
      </c>
      <c r="F417" s="1">
        <v>286110458</v>
      </c>
      <c r="G417" s="1">
        <v>5197.2</v>
      </c>
      <c r="H417" s="3">
        <f>IF(ISERR(LN(Table13615[[#This Row],[Close]]/E416)),"-",LN(Table13615[[#This Row],[Close]]/E416))</f>
        <v>9.3786273678901234E-3</v>
      </c>
    </row>
    <row r="418" spans="1:8" x14ac:dyDescent="0.3">
      <c r="A418" s="2">
        <v>43719</v>
      </c>
      <c r="B418" s="1">
        <v>27639.05</v>
      </c>
      <c r="C418" s="1">
        <v>27829.65</v>
      </c>
      <c r="D418" s="1">
        <v>27551.65</v>
      </c>
      <c r="E418" s="1">
        <v>27776.2</v>
      </c>
      <c r="F418" s="1">
        <v>467414755</v>
      </c>
      <c r="G418" s="1">
        <v>6677.77</v>
      </c>
      <c r="H418" s="3">
        <f>IF(ISERR(LN(Table13615[[#This Row],[Close]]/E417)),"-",LN(Table13615[[#This Row],[Close]]/E417))</f>
        <v>9.8244576254858593E-3</v>
      </c>
    </row>
    <row r="419" spans="1:8" x14ac:dyDescent="0.3">
      <c r="A419" s="2">
        <v>43720</v>
      </c>
      <c r="B419" s="1">
        <v>27870.799999999999</v>
      </c>
      <c r="C419" s="1">
        <v>28062.3</v>
      </c>
      <c r="D419" s="1">
        <v>27764.7</v>
      </c>
      <c r="E419" s="1">
        <v>27818.5</v>
      </c>
      <c r="F419" s="1">
        <v>377820739</v>
      </c>
      <c r="G419" s="1">
        <v>6469.22</v>
      </c>
      <c r="H419" s="3">
        <f>IF(ISERR(LN(Table13615[[#This Row],[Close]]/E418)),"-",LN(Table13615[[#This Row],[Close]]/E418))</f>
        <v>1.5217280842486686E-3</v>
      </c>
    </row>
    <row r="420" spans="1:8" x14ac:dyDescent="0.3">
      <c r="A420" s="2">
        <v>43721</v>
      </c>
      <c r="B420" s="1">
        <v>27772</v>
      </c>
      <c r="C420" s="1">
        <v>28126.85</v>
      </c>
      <c r="D420" s="1">
        <v>27573.45</v>
      </c>
      <c r="E420" s="1">
        <v>28098.75</v>
      </c>
      <c r="F420" s="1">
        <v>438497830</v>
      </c>
      <c r="G420" s="1">
        <v>6752.69</v>
      </c>
      <c r="H420" s="3">
        <f>IF(ISERR(LN(Table13615[[#This Row],[Close]]/E419)),"-",LN(Table13615[[#This Row],[Close]]/E419))</f>
        <v>1.0023824367398428E-2</v>
      </c>
    </row>
    <row r="421" spans="1:8" x14ac:dyDescent="0.3">
      <c r="A421" s="2">
        <v>43724</v>
      </c>
      <c r="B421" s="1">
        <v>27868</v>
      </c>
      <c r="C421" s="1">
        <v>28066.7</v>
      </c>
      <c r="D421" s="1">
        <v>27798.85</v>
      </c>
      <c r="E421" s="1">
        <v>27855</v>
      </c>
      <c r="F421" s="1">
        <v>234062573</v>
      </c>
      <c r="G421" s="1">
        <v>4463.9799999999996</v>
      </c>
      <c r="H421" s="3">
        <f>IF(ISERR(LN(Table13615[[#This Row],[Close]]/E420)),"-",LN(Table13615[[#This Row],[Close]]/E420))</f>
        <v>-8.712607891714361E-3</v>
      </c>
    </row>
    <row r="422" spans="1:8" x14ac:dyDescent="0.3">
      <c r="A422" s="2">
        <v>43725</v>
      </c>
      <c r="B422" s="1">
        <v>27765.1</v>
      </c>
      <c r="C422" s="1">
        <v>27851.4</v>
      </c>
      <c r="D422" s="1">
        <v>27047.95</v>
      </c>
      <c r="E422" s="1">
        <v>27131.75</v>
      </c>
      <c r="F422" s="1">
        <v>277762547</v>
      </c>
      <c r="G422" s="1">
        <v>5449.45</v>
      </c>
      <c r="H422" s="3">
        <f>IF(ISERR(LN(Table13615[[#This Row],[Close]]/E421)),"-",LN(Table13615[[#This Row],[Close]]/E421))</f>
        <v>-2.6307854643397424E-2</v>
      </c>
    </row>
    <row r="423" spans="1:8" x14ac:dyDescent="0.3">
      <c r="A423" s="2">
        <v>43726</v>
      </c>
      <c r="B423" s="1">
        <v>27304.7</v>
      </c>
      <c r="C423" s="1">
        <v>27414.45</v>
      </c>
      <c r="D423" s="1">
        <v>27088.799999999999</v>
      </c>
      <c r="E423" s="1">
        <v>27172.65</v>
      </c>
      <c r="F423" s="1">
        <v>307775512</v>
      </c>
      <c r="G423" s="1">
        <v>5314.41</v>
      </c>
      <c r="H423" s="3">
        <f>IF(ISERR(LN(Table13615[[#This Row],[Close]]/E422)),"-",LN(Table13615[[#This Row],[Close]]/E422))</f>
        <v>1.5063238976417285E-3</v>
      </c>
    </row>
    <row r="424" spans="1:8" x14ac:dyDescent="0.3">
      <c r="A424" s="2">
        <v>43727</v>
      </c>
      <c r="B424" s="1">
        <v>27175.45</v>
      </c>
      <c r="C424" s="1">
        <v>27175.45</v>
      </c>
      <c r="D424" s="1">
        <v>26643</v>
      </c>
      <c r="E424" s="1">
        <v>26757.65</v>
      </c>
      <c r="F424" s="1">
        <v>450436905</v>
      </c>
      <c r="G424" s="1">
        <v>6050.19</v>
      </c>
      <c r="H424" s="3">
        <f>IF(ISERR(LN(Table13615[[#This Row],[Close]]/E423)),"-",LN(Table13615[[#This Row],[Close]]/E423))</f>
        <v>-1.5390538961456115E-2</v>
      </c>
    </row>
    <row r="425" spans="1:8" x14ac:dyDescent="0.3">
      <c r="A425" s="2">
        <v>43728</v>
      </c>
      <c r="B425" s="1">
        <v>26878.65</v>
      </c>
      <c r="C425" s="1">
        <v>29418.95</v>
      </c>
      <c r="D425" s="1">
        <v>26727.55</v>
      </c>
      <c r="E425" s="1">
        <v>28981.55</v>
      </c>
      <c r="F425" s="1">
        <v>844582360</v>
      </c>
      <c r="G425" s="1">
        <v>18185.990000000002</v>
      </c>
      <c r="H425" s="3">
        <f>IF(ISERR(LN(Table13615[[#This Row],[Close]]/E424)),"-",LN(Table13615[[#This Row],[Close]]/E424))</f>
        <v>7.9839006858869729E-2</v>
      </c>
    </row>
    <row r="426" spans="1:8" x14ac:dyDescent="0.3">
      <c r="A426" s="2">
        <v>43731</v>
      </c>
      <c r="B426" s="1">
        <v>30039.4</v>
      </c>
      <c r="C426" s="1">
        <v>30801.3</v>
      </c>
      <c r="D426" s="1">
        <v>29776.3</v>
      </c>
      <c r="E426" s="1">
        <v>30566.2</v>
      </c>
      <c r="F426" s="1">
        <v>552171387</v>
      </c>
      <c r="G426" s="1">
        <v>14401.9</v>
      </c>
      <c r="H426" s="3">
        <f>IF(ISERR(LN(Table13615[[#This Row],[Close]]/E425)),"-",LN(Table13615[[#This Row],[Close]]/E425))</f>
        <v>5.3235402677755568E-2</v>
      </c>
    </row>
    <row r="427" spans="1:8" x14ac:dyDescent="0.3">
      <c r="A427" s="2">
        <v>43732</v>
      </c>
      <c r="B427" s="1">
        <v>30432</v>
      </c>
      <c r="C427" s="1">
        <v>30668.1</v>
      </c>
      <c r="D427" s="1">
        <v>29889.55</v>
      </c>
      <c r="E427" s="1">
        <v>30183.1</v>
      </c>
      <c r="F427" s="1">
        <v>348810197</v>
      </c>
      <c r="G427" s="1">
        <v>8157.62</v>
      </c>
      <c r="H427" s="3">
        <f>IF(ISERR(LN(Table13615[[#This Row],[Close]]/E426)),"-",LN(Table13615[[#This Row],[Close]]/E426))</f>
        <v>-1.2612658206376286E-2</v>
      </c>
    </row>
    <row r="428" spans="1:8" x14ac:dyDescent="0.3">
      <c r="A428" s="2">
        <v>43733</v>
      </c>
      <c r="B428" s="1">
        <v>30029.05</v>
      </c>
      <c r="C428" s="1">
        <v>30067.599999999999</v>
      </c>
      <c r="D428" s="1">
        <v>29470.1</v>
      </c>
      <c r="E428" s="1">
        <v>29586.05</v>
      </c>
      <c r="F428" s="1">
        <v>352814285</v>
      </c>
      <c r="G428" s="1">
        <v>8112.37</v>
      </c>
      <c r="H428" s="3">
        <f>IF(ISERR(LN(Table13615[[#This Row],[Close]]/E427)),"-",LN(Table13615[[#This Row],[Close]]/E427))</f>
        <v>-1.9979198638692144E-2</v>
      </c>
    </row>
    <row r="429" spans="1:8" x14ac:dyDescent="0.3">
      <c r="A429" s="2">
        <v>43734</v>
      </c>
      <c r="B429" s="1">
        <v>29640.55</v>
      </c>
      <c r="C429" s="1">
        <v>30718.35</v>
      </c>
      <c r="D429" s="1">
        <v>29627</v>
      </c>
      <c r="E429" s="1">
        <v>30002.6</v>
      </c>
      <c r="F429" s="1">
        <v>540435004</v>
      </c>
      <c r="G429" s="1">
        <v>11367.6</v>
      </c>
      <c r="H429" s="3">
        <f>IF(ISERR(LN(Table13615[[#This Row],[Close]]/E428)),"-",LN(Table13615[[#This Row],[Close]]/E428))</f>
        <v>1.398107811635926E-2</v>
      </c>
    </row>
    <row r="430" spans="1:8" x14ac:dyDescent="0.3">
      <c r="A430" s="2">
        <v>43735</v>
      </c>
      <c r="B430" s="1">
        <v>29974.95</v>
      </c>
      <c r="C430" s="1">
        <v>30112.65</v>
      </c>
      <c r="D430" s="1">
        <v>29711.35</v>
      </c>
      <c r="E430" s="1">
        <v>29876.65</v>
      </c>
      <c r="F430" s="1">
        <v>464096458</v>
      </c>
      <c r="G430" s="1">
        <v>7011.82</v>
      </c>
      <c r="H430" s="3">
        <f>IF(ISERR(LN(Table13615[[#This Row],[Close]]/E429)),"-",LN(Table13615[[#This Row],[Close]]/E429))</f>
        <v>-4.2068057214128055E-3</v>
      </c>
    </row>
    <row r="431" spans="1:8" x14ac:dyDescent="0.3">
      <c r="A431" s="2">
        <v>43738</v>
      </c>
      <c r="B431" s="1">
        <v>29674.799999999999</v>
      </c>
      <c r="C431" s="1">
        <v>29754.400000000001</v>
      </c>
      <c r="D431" s="1">
        <v>28943.45</v>
      </c>
      <c r="E431" s="1">
        <v>29103.15</v>
      </c>
      <c r="F431" s="1">
        <v>580252025</v>
      </c>
      <c r="G431" s="1">
        <v>9447.4699999999993</v>
      </c>
      <c r="H431" s="3">
        <f>IF(ISERR(LN(Table13615[[#This Row],[Close]]/E430)),"-",LN(Table13615[[#This Row],[Close]]/E430))</f>
        <v>-2.6230823110272732E-2</v>
      </c>
    </row>
    <row r="432" spans="1:8" x14ac:dyDescent="0.3">
      <c r="A432" s="2">
        <v>43739</v>
      </c>
      <c r="B432" s="1">
        <v>29226.15</v>
      </c>
      <c r="C432" s="1">
        <v>29526.400000000001</v>
      </c>
      <c r="D432" s="1">
        <v>28077.35</v>
      </c>
      <c r="E432" s="1">
        <v>28725.5</v>
      </c>
      <c r="F432" s="1">
        <v>1187313940</v>
      </c>
      <c r="G432" s="1">
        <v>15321.69</v>
      </c>
      <c r="H432" s="3">
        <f>IF(ISERR(LN(Table13615[[#This Row],[Close]]/E431)),"-",LN(Table13615[[#This Row],[Close]]/E431))</f>
        <v>-1.3061185718085811E-2</v>
      </c>
    </row>
    <row r="433" spans="1:8" x14ac:dyDescent="0.3">
      <c r="A433" s="2">
        <v>43741</v>
      </c>
      <c r="B433" s="1">
        <v>28606.7</v>
      </c>
      <c r="C433" s="1">
        <v>28769.1</v>
      </c>
      <c r="D433" s="1">
        <v>28240.799999999999</v>
      </c>
      <c r="E433" s="1">
        <v>28414.1</v>
      </c>
      <c r="F433" s="1">
        <v>825756750</v>
      </c>
      <c r="G433" s="1">
        <v>10519.65</v>
      </c>
      <c r="H433" s="3">
        <f>IF(ISERR(LN(Table13615[[#This Row],[Close]]/E432)),"-",LN(Table13615[[#This Row],[Close]]/E432))</f>
        <v>-1.0899729188170662E-2</v>
      </c>
    </row>
    <row r="434" spans="1:8" x14ac:dyDescent="0.3">
      <c r="A434" s="2">
        <v>43742</v>
      </c>
      <c r="B434" s="1">
        <v>28681.9</v>
      </c>
      <c r="C434" s="1">
        <v>28730.3</v>
      </c>
      <c r="D434" s="1">
        <v>27653.7</v>
      </c>
      <c r="E434" s="1">
        <v>27731.85</v>
      </c>
      <c r="F434" s="1">
        <v>732719135</v>
      </c>
      <c r="G434" s="1">
        <v>9504.35</v>
      </c>
      <c r="H434" s="3">
        <f>IF(ISERR(LN(Table13615[[#This Row],[Close]]/E433)),"-",LN(Table13615[[#This Row],[Close]]/E433))</f>
        <v>-2.4303928683815739E-2</v>
      </c>
    </row>
    <row r="435" spans="1:8" x14ac:dyDescent="0.3">
      <c r="A435" s="2">
        <v>43745</v>
      </c>
      <c r="B435" s="1">
        <v>27909.9</v>
      </c>
      <c r="C435" s="1">
        <v>28185.15</v>
      </c>
      <c r="D435" s="1">
        <v>27568.35</v>
      </c>
      <c r="E435" s="1">
        <v>27767.55</v>
      </c>
      <c r="F435" s="1">
        <v>554307096</v>
      </c>
      <c r="G435" s="1">
        <v>8314.7900000000009</v>
      </c>
      <c r="H435" s="3">
        <f>IF(ISERR(LN(Table13615[[#This Row],[Close]]/E434)),"-",LN(Table13615[[#This Row],[Close]]/E434))</f>
        <v>1.2865005720377833E-3</v>
      </c>
    </row>
    <row r="436" spans="1:8" x14ac:dyDescent="0.3">
      <c r="A436" s="2">
        <v>43747</v>
      </c>
      <c r="B436" s="1">
        <v>27901.65</v>
      </c>
      <c r="C436" s="1">
        <v>28857.7</v>
      </c>
      <c r="D436" s="1">
        <v>27702.05</v>
      </c>
      <c r="E436" s="1">
        <v>28785.85</v>
      </c>
      <c r="F436" s="1">
        <v>574832720</v>
      </c>
      <c r="G436" s="1">
        <v>8826.8700000000008</v>
      </c>
      <c r="H436" s="3">
        <f>IF(ISERR(LN(Table13615[[#This Row],[Close]]/E435)),"-",LN(Table13615[[#This Row],[Close]]/E435))</f>
        <v>3.601587423674571E-2</v>
      </c>
    </row>
    <row r="437" spans="1:8" x14ac:dyDescent="0.3">
      <c r="A437" s="2">
        <v>43748</v>
      </c>
      <c r="B437" s="1">
        <v>28542.95</v>
      </c>
      <c r="C437" s="1">
        <v>28552.75</v>
      </c>
      <c r="D437" s="1">
        <v>27914.15</v>
      </c>
      <c r="E437" s="1">
        <v>28013.45</v>
      </c>
      <c r="F437" s="1">
        <v>381151128</v>
      </c>
      <c r="G437" s="1">
        <v>6867.09</v>
      </c>
      <c r="H437" s="3">
        <f>IF(ISERR(LN(Table13615[[#This Row],[Close]]/E436)),"-",LN(Table13615[[#This Row],[Close]]/E436))</f>
        <v>-2.7199194977007148E-2</v>
      </c>
    </row>
    <row r="438" spans="1:8" x14ac:dyDescent="0.3">
      <c r="A438" s="2">
        <v>43749</v>
      </c>
      <c r="B438" s="1">
        <v>28245.55</v>
      </c>
      <c r="C438" s="1">
        <v>28604.05</v>
      </c>
      <c r="D438" s="1">
        <v>27736.799999999999</v>
      </c>
      <c r="E438" s="1">
        <v>28042.5</v>
      </c>
      <c r="F438" s="1">
        <v>558917279</v>
      </c>
      <c r="G438" s="1">
        <v>8470.43</v>
      </c>
      <c r="H438" s="3">
        <f>IF(ISERR(LN(Table13615[[#This Row],[Close]]/E437)),"-",LN(Table13615[[#This Row],[Close]]/E437))</f>
        <v>1.036464553739583E-3</v>
      </c>
    </row>
    <row r="439" spans="1:8" x14ac:dyDescent="0.3">
      <c r="A439" s="2">
        <v>43752</v>
      </c>
      <c r="B439" s="1">
        <v>28238.5</v>
      </c>
      <c r="C439" s="1">
        <v>28553.4</v>
      </c>
      <c r="D439" s="1">
        <v>28043.25</v>
      </c>
      <c r="E439" s="1">
        <v>28181.95</v>
      </c>
      <c r="F439" s="1">
        <v>387660772</v>
      </c>
      <c r="G439" s="1">
        <v>5919.07</v>
      </c>
      <c r="H439" s="3">
        <f>IF(ISERR(LN(Table13615[[#This Row],[Close]]/E438)),"-",LN(Table13615[[#This Row],[Close]]/E438))</f>
        <v>4.9604855519957518E-3</v>
      </c>
    </row>
    <row r="440" spans="1:8" x14ac:dyDescent="0.3">
      <c r="A440" s="2">
        <v>43753</v>
      </c>
      <c r="B440" s="1">
        <v>28257.85</v>
      </c>
      <c r="C440" s="1">
        <v>28694.85</v>
      </c>
      <c r="D440" s="1">
        <v>28186.25</v>
      </c>
      <c r="E440" s="1">
        <v>28555.1</v>
      </c>
      <c r="F440" s="1">
        <v>350926458</v>
      </c>
      <c r="G440" s="1">
        <v>5599.17</v>
      </c>
      <c r="H440" s="3">
        <f>IF(ISERR(LN(Table13615[[#This Row],[Close]]/E439)),"-",LN(Table13615[[#This Row],[Close]]/E439))</f>
        <v>1.3153852035114778E-2</v>
      </c>
    </row>
    <row r="441" spans="1:8" x14ac:dyDescent="0.3">
      <c r="A441" s="2">
        <v>43754</v>
      </c>
      <c r="B441" s="1">
        <v>28689.45</v>
      </c>
      <c r="C441" s="1">
        <v>28759.35</v>
      </c>
      <c r="D441" s="1">
        <v>28305.4</v>
      </c>
      <c r="E441" s="1">
        <v>28538.799999999999</v>
      </c>
      <c r="F441" s="1">
        <v>400383734</v>
      </c>
      <c r="G441" s="1">
        <v>6136.08</v>
      </c>
      <c r="H441" s="3">
        <f>IF(ISERR(LN(Table13615[[#This Row],[Close]]/E440)),"-",LN(Table13615[[#This Row],[Close]]/E440))</f>
        <v>-5.7098921050605686E-4</v>
      </c>
    </row>
    <row r="442" spans="1:8" x14ac:dyDescent="0.3">
      <c r="A442" s="2">
        <v>43755</v>
      </c>
      <c r="B442" s="1">
        <v>28596.35</v>
      </c>
      <c r="C442" s="1">
        <v>29049.05</v>
      </c>
      <c r="D442" s="1">
        <v>28487.95</v>
      </c>
      <c r="E442" s="1">
        <v>28989.45</v>
      </c>
      <c r="F442" s="1">
        <v>617849861</v>
      </c>
      <c r="G442" s="1">
        <v>7434.75</v>
      </c>
      <c r="H442" s="3">
        <f>IF(ISERR(LN(Table13615[[#This Row],[Close]]/E441)),"-",LN(Table13615[[#This Row],[Close]]/E441))</f>
        <v>1.5667405780415655E-2</v>
      </c>
    </row>
    <row r="443" spans="1:8" x14ac:dyDescent="0.3">
      <c r="A443" s="2">
        <v>43756</v>
      </c>
      <c r="B443" s="1">
        <v>28954.799999999999</v>
      </c>
      <c r="C443" s="1">
        <v>29249.5</v>
      </c>
      <c r="D443" s="1">
        <v>28864.1</v>
      </c>
      <c r="E443" s="1">
        <v>29120.25</v>
      </c>
      <c r="F443" s="1">
        <v>605170183</v>
      </c>
      <c r="G443" s="1">
        <v>7459.77</v>
      </c>
      <c r="H443" s="3">
        <f>IF(ISERR(LN(Table13615[[#This Row],[Close]]/E442)),"-",LN(Table13615[[#This Row],[Close]]/E442))</f>
        <v>4.5018377622064358E-3</v>
      </c>
    </row>
    <row r="444" spans="1:8" x14ac:dyDescent="0.3">
      <c r="A444" s="2">
        <v>43760</v>
      </c>
      <c r="B444" s="1">
        <v>29416.25</v>
      </c>
      <c r="C444" s="1">
        <v>29690</v>
      </c>
      <c r="D444" s="1">
        <v>29231.200000000001</v>
      </c>
      <c r="E444" s="1">
        <v>29411.15</v>
      </c>
      <c r="F444" s="1">
        <v>582221306</v>
      </c>
      <c r="G444" s="1">
        <v>8753.58</v>
      </c>
      <c r="H444" s="3">
        <f>IF(ISERR(LN(Table13615[[#This Row],[Close]]/E443)),"-",LN(Table13615[[#This Row],[Close]]/E443))</f>
        <v>9.9400456910995593E-3</v>
      </c>
    </row>
    <row r="445" spans="1:8" x14ac:dyDescent="0.3">
      <c r="A445" s="2">
        <v>43761</v>
      </c>
      <c r="B445" s="1">
        <v>29478.85</v>
      </c>
      <c r="C445" s="1">
        <v>29643.8</v>
      </c>
      <c r="D445" s="1">
        <v>29214.05</v>
      </c>
      <c r="E445" s="1">
        <v>29459.599999999999</v>
      </c>
      <c r="F445" s="1">
        <v>497765615</v>
      </c>
      <c r="G445" s="1">
        <v>8082.3</v>
      </c>
      <c r="H445" s="3">
        <f>IF(ISERR(LN(Table13615[[#This Row],[Close]]/E444)),"-",LN(Table13615[[#This Row],[Close]]/E444))</f>
        <v>1.6459790622196549E-3</v>
      </c>
    </row>
    <row r="446" spans="1:8" x14ac:dyDescent="0.3">
      <c r="A446" s="2">
        <v>43762</v>
      </c>
      <c r="B446" s="1">
        <v>29604.35</v>
      </c>
      <c r="C446" s="1">
        <v>29693.25</v>
      </c>
      <c r="D446" s="1">
        <v>28994.2</v>
      </c>
      <c r="E446" s="1">
        <v>29107.95</v>
      </c>
      <c r="F446" s="1">
        <v>439980796</v>
      </c>
      <c r="G446" s="1">
        <v>7551.17</v>
      </c>
      <c r="H446" s="3">
        <f>IF(ISERR(LN(Table13615[[#This Row],[Close]]/E445)),"-",LN(Table13615[[#This Row],[Close]]/E445))</f>
        <v>-1.2008500467249831E-2</v>
      </c>
    </row>
    <row r="447" spans="1:8" x14ac:dyDescent="0.3">
      <c r="A447" s="2">
        <v>43763</v>
      </c>
      <c r="B447" s="1">
        <v>29228.65</v>
      </c>
      <c r="C447" s="1">
        <v>29452.1</v>
      </c>
      <c r="D447" s="1">
        <v>28923.8</v>
      </c>
      <c r="E447" s="1">
        <v>29395.95</v>
      </c>
      <c r="F447" s="1" t="s">
        <v>22</v>
      </c>
      <c r="G447" s="1" t="s">
        <v>22</v>
      </c>
      <c r="H447" s="3">
        <f>IF(ISERR(LN(Table13615[[#This Row],[Close]]/E446)),"-",LN(Table13615[[#This Row],[Close]]/E446))</f>
        <v>9.8455770109522351E-3</v>
      </c>
    </row>
    <row r="448" spans="1:8" x14ac:dyDescent="0.3">
      <c r="A448" s="2">
        <v>43765</v>
      </c>
      <c r="B448" s="1">
        <v>29605.4</v>
      </c>
      <c r="C448" s="1">
        <v>29644.45</v>
      </c>
      <c r="D448" s="1">
        <v>29446.799999999999</v>
      </c>
      <c r="E448" s="1">
        <v>29516.3</v>
      </c>
      <c r="F448" s="1">
        <v>110013856</v>
      </c>
      <c r="G448" s="1">
        <v>1489.52</v>
      </c>
      <c r="H448" s="3">
        <f>IF(ISERR(LN(Table13615[[#This Row],[Close]]/E447)),"-",LN(Table13615[[#This Row],[Close]]/E447))</f>
        <v>4.085743369836573E-3</v>
      </c>
    </row>
    <row r="449" spans="1:8" x14ac:dyDescent="0.3">
      <c r="A449" s="2">
        <v>43767</v>
      </c>
      <c r="B449" s="1">
        <v>29527.599999999999</v>
      </c>
      <c r="C449" s="1">
        <v>29997.65</v>
      </c>
      <c r="D449" s="1">
        <v>29385.45</v>
      </c>
      <c r="E449" s="1">
        <v>29873.05</v>
      </c>
      <c r="F449" s="1">
        <v>567556033</v>
      </c>
      <c r="G449" s="1">
        <v>8794.15</v>
      </c>
      <c r="H449" s="3">
        <f>IF(ISERR(LN(Table13615[[#This Row],[Close]]/E448)),"-",LN(Table13615[[#This Row],[Close]]/E448))</f>
        <v>1.2014083031513868E-2</v>
      </c>
    </row>
    <row r="450" spans="1:8" x14ac:dyDescent="0.3">
      <c r="A450" s="2">
        <v>43768</v>
      </c>
      <c r="B450" s="1">
        <v>30005.7</v>
      </c>
      <c r="C450" s="1">
        <v>30151.1</v>
      </c>
      <c r="D450" s="1">
        <v>29753</v>
      </c>
      <c r="E450" s="1">
        <v>29987.5</v>
      </c>
      <c r="F450" s="1">
        <v>448802636</v>
      </c>
      <c r="G450" s="1">
        <v>7242.26</v>
      </c>
      <c r="H450" s="3">
        <f>IF(ISERR(LN(Table13615[[#This Row],[Close]]/E449)),"-",LN(Table13615[[#This Row],[Close]]/E449))</f>
        <v>3.8238920109728933E-3</v>
      </c>
    </row>
    <row r="451" spans="1:8" x14ac:dyDescent="0.3">
      <c r="A451" s="2">
        <v>43769</v>
      </c>
      <c r="B451" s="1">
        <v>30168.65</v>
      </c>
      <c r="C451" s="1">
        <v>30415.65</v>
      </c>
      <c r="D451" s="1">
        <v>29987.15</v>
      </c>
      <c r="E451" s="1">
        <v>30066.25</v>
      </c>
      <c r="F451" s="1">
        <v>1186433992</v>
      </c>
      <c r="G451" s="1">
        <v>15535.72</v>
      </c>
      <c r="H451" s="3">
        <f>IF(ISERR(LN(Table13615[[#This Row],[Close]]/E450)),"-",LN(Table13615[[#This Row],[Close]]/E450))</f>
        <v>2.6226520455046253E-3</v>
      </c>
    </row>
    <row r="452" spans="1:8" x14ac:dyDescent="0.3">
      <c r="A452" s="2">
        <v>43770</v>
      </c>
      <c r="B452" s="1">
        <v>30196.15</v>
      </c>
      <c r="C452" s="1">
        <v>30409</v>
      </c>
      <c r="D452" s="1">
        <v>30028.9</v>
      </c>
      <c r="E452" s="1">
        <v>30330.55</v>
      </c>
      <c r="F452" s="1">
        <v>646745938</v>
      </c>
      <c r="G452" s="1">
        <v>9226.1200000000008</v>
      </c>
      <c r="H452" s="3">
        <f>IF(ISERR(LN(Table13615[[#This Row],[Close]]/E451)),"-",LN(Table13615[[#This Row],[Close]]/E451))</f>
        <v>8.7521751856194183E-3</v>
      </c>
    </row>
    <row r="453" spans="1:8" x14ac:dyDescent="0.3">
      <c r="A453" s="2">
        <v>43773</v>
      </c>
      <c r="B453" s="1">
        <v>30415.9</v>
      </c>
      <c r="C453" s="1">
        <v>30607.05</v>
      </c>
      <c r="D453" s="1">
        <v>30227.25</v>
      </c>
      <c r="E453" s="1">
        <v>30333.1</v>
      </c>
      <c r="F453" s="1">
        <v>613019002</v>
      </c>
      <c r="G453" s="1">
        <v>7721.63</v>
      </c>
      <c r="H453" s="3">
        <f>IF(ISERR(LN(Table13615[[#This Row],[Close]]/E452)),"-",LN(Table13615[[#This Row],[Close]]/E452))</f>
        <v>8.4070114525035736E-5</v>
      </c>
    </row>
    <row r="454" spans="1:8" x14ac:dyDescent="0.3">
      <c r="A454" s="2">
        <v>43774</v>
      </c>
      <c r="B454" s="1">
        <v>30403.25</v>
      </c>
      <c r="C454" s="1">
        <v>30452.7</v>
      </c>
      <c r="D454" s="1">
        <v>30091.35</v>
      </c>
      <c r="E454" s="1">
        <v>30219.85</v>
      </c>
      <c r="F454" s="1">
        <v>534711559</v>
      </c>
      <c r="G454" s="1">
        <v>7772.51</v>
      </c>
      <c r="H454" s="3">
        <f>IF(ISERR(LN(Table13615[[#This Row],[Close]]/E453)),"-",LN(Table13615[[#This Row],[Close]]/E453))</f>
        <v>-3.7405322794520322E-3</v>
      </c>
    </row>
    <row r="455" spans="1:8" x14ac:dyDescent="0.3">
      <c r="A455" s="2">
        <v>43775</v>
      </c>
      <c r="B455" s="1">
        <v>30225.200000000001</v>
      </c>
      <c r="C455" s="1">
        <v>30699</v>
      </c>
      <c r="D455" s="1">
        <v>30013.65</v>
      </c>
      <c r="E455" s="1">
        <v>30609.599999999999</v>
      </c>
      <c r="F455" s="1">
        <v>403957809</v>
      </c>
      <c r="G455" s="1">
        <v>6876.72</v>
      </c>
      <c r="H455" s="3">
        <f>IF(ISERR(LN(Table13615[[#This Row],[Close]]/E454)),"-",LN(Table13615[[#This Row],[Close]]/E454))</f>
        <v>1.2814692014969648E-2</v>
      </c>
    </row>
    <row r="456" spans="1:8" x14ac:dyDescent="0.3">
      <c r="A456" s="2">
        <v>43776</v>
      </c>
      <c r="B456" s="1">
        <v>30722.6</v>
      </c>
      <c r="C456" s="1">
        <v>30821.35</v>
      </c>
      <c r="D456" s="1">
        <v>30462.55</v>
      </c>
      <c r="E456" s="1">
        <v>30633.15</v>
      </c>
      <c r="F456" s="1">
        <v>364819481</v>
      </c>
      <c r="G456" s="1">
        <v>7186.41</v>
      </c>
      <c r="H456" s="3">
        <f>IF(ISERR(LN(Table13615[[#This Row],[Close]]/E455)),"-",LN(Table13615[[#This Row],[Close]]/E455))</f>
        <v>7.690706625930379E-4</v>
      </c>
    </row>
    <row r="457" spans="1:8" x14ac:dyDescent="0.3">
      <c r="A457" s="2">
        <v>43777</v>
      </c>
      <c r="B457" s="1">
        <v>30571.3</v>
      </c>
      <c r="C457" s="1">
        <v>31108.400000000001</v>
      </c>
      <c r="D457" s="1">
        <v>30504.05</v>
      </c>
      <c r="E457" s="1">
        <v>30749.4</v>
      </c>
      <c r="F457" s="1">
        <v>620047286</v>
      </c>
      <c r="G457" s="1">
        <v>10804.54</v>
      </c>
      <c r="H457" s="3">
        <f>IF(ISERR(LN(Table13615[[#This Row],[Close]]/E456)),"-",LN(Table13615[[#This Row],[Close]]/E456))</f>
        <v>3.7877259574668294E-3</v>
      </c>
    </row>
    <row r="458" spans="1:8" x14ac:dyDescent="0.3">
      <c r="A458" s="2">
        <v>43780</v>
      </c>
      <c r="B458" s="1">
        <v>30664.65</v>
      </c>
      <c r="C458" s="1">
        <v>31205.200000000001</v>
      </c>
      <c r="D458" s="1">
        <v>30625.8</v>
      </c>
      <c r="E458" s="1">
        <v>31115.55</v>
      </c>
      <c r="F458" s="1">
        <v>422777530</v>
      </c>
      <c r="G458" s="1">
        <v>7377.8</v>
      </c>
      <c r="H458" s="3">
        <f>IF(ISERR(LN(Table13615[[#This Row],[Close]]/E457)),"-",LN(Table13615[[#This Row],[Close]]/E457))</f>
        <v>1.1837212359799816E-2</v>
      </c>
    </row>
    <row r="459" spans="1:8" x14ac:dyDescent="0.3">
      <c r="A459" s="2">
        <v>43782</v>
      </c>
      <c r="B459" s="1">
        <v>31084.75</v>
      </c>
      <c r="C459" s="1">
        <v>31198.5</v>
      </c>
      <c r="D459" s="1">
        <v>30488.1</v>
      </c>
      <c r="E459" s="1">
        <v>30541.55</v>
      </c>
      <c r="F459" s="1">
        <v>474514279</v>
      </c>
      <c r="G459" s="1">
        <v>7993.03</v>
      </c>
      <c r="H459" s="3">
        <f>IF(ISERR(LN(Table13615[[#This Row],[Close]]/E458)),"-",LN(Table13615[[#This Row],[Close]]/E458))</f>
        <v>-1.8619642613574117E-2</v>
      </c>
    </row>
    <row r="460" spans="1:8" x14ac:dyDescent="0.3">
      <c r="A460" s="2">
        <v>43783</v>
      </c>
      <c r="B460" s="1">
        <v>30615.8</v>
      </c>
      <c r="C460" s="1">
        <v>30789.200000000001</v>
      </c>
      <c r="D460" s="1">
        <v>30338.35</v>
      </c>
      <c r="E460" s="1">
        <v>30749.95</v>
      </c>
      <c r="F460" s="1">
        <v>383307292</v>
      </c>
      <c r="G460" s="1">
        <v>7906.64</v>
      </c>
      <c r="H460" s="3">
        <f>IF(ISERR(LN(Table13615[[#This Row],[Close]]/E459)),"-",LN(Table13615[[#This Row],[Close]]/E459))</f>
        <v>6.8003166216793398E-3</v>
      </c>
    </row>
    <row r="461" spans="1:8" x14ac:dyDescent="0.3">
      <c r="A461" s="2">
        <v>43784</v>
      </c>
      <c r="B461" s="1">
        <v>30912.400000000001</v>
      </c>
      <c r="C461" s="1">
        <v>31165.45</v>
      </c>
      <c r="D461" s="1">
        <v>30860.7</v>
      </c>
      <c r="E461" s="1">
        <v>31008.400000000001</v>
      </c>
      <c r="F461" s="1">
        <v>393946823</v>
      </c>
      <c r="G461" s="1">
        <v>9304.25</v>
      </c>
      <c r="H461" s="3">
        <f>IF(ISERR(LN(Table13615[[#This Row],[Close]]/E460)),"-",LN(Table13615[[#This Row],[Close]]/E460))</f>
        <v>8.3697672870088041E-3</v>
      </c>
    </row>
    <row r="462" spans="1:8" x14ac:dyDescent="0.3">
      <c r="A462" s="2">
        <v>43787</v>
      </c>
      <c r="B462" s="1">
        <v>31036.799999999999</v>
      </c>
      <c r="C462" s="1">
        <v>31203.55</v>
      </c>
      <c r="D462" s="1">
        <v>30901.85</v>
      </c>
      <c r="E462" s="1">
        <v>30992.1</v>
      </c>
      <c r="F462" s="1">
        <v>331730315</v>
      </c>
      <c r="G462" s="1">
        <v>6249.74</v>
      </c>
      <c r="H462" s="3">
        <f>IF(ISERR(LN(Table13615[[#This Row],[Close]]/E461)),"-",LN(Table13615[[#This Row],[Close]]/E461))</f>
        <v>-5.2580222338652631E-4</v>
      </c>
    </row>
    <row r="463" spans="1:8" x14ac:dyDescent="0.3">
      <c r="A463" s="2">
        <v>43788</v>
      </c>
      <c r="B463" s="1">
        <v>31045.15</v>
      </c>
      <c r="C463" s="1">
        <v>31298.05</v>
      </c>
      <c r="D463" s="1">
        <v>30974.3</v>
      </c>
      <c r="E463" s="1">
        <v>31236.25</v>
      </c>
      <c r="F463" s="1">
        <v>429946749</v>
      </c>
      <c r="G463" s="1">
        <v>7988.03</v>
      </c>
      <c r="H463" s="3">
        <f>IF(ISERR(LN(Table13615[[#This Row],[Close]]/E462)),"-",LN(Table13615[[#This Row],[Close]]/E462))</f>
        <v>7.846946055439355E-3</v>
      </c>
    </row>
    <row r="464" spans="1:8" x14ac:dyDescent="0.3">
      <c r="A464" s="2">
        <v>43789</v>
      </c>
      <c r="B464" s="1">
        <v>31292.35</v>
      </c>
      <c r="C464" s="1">
        <v>31471.65</v>
      </c>
      <c r="D464" s="1">
        <v>31205.55</v>
      </c>
      <c r="E464" s="1">
        <v>31353.85</v>
      </c>
      <c r="F464" s="1">
        <v>418997557</v>
      </c>
      <c r="G464" s="1">
        <v>7712.76</v>
      </c>
      <c r="H464" s="3">
        <f>IF(ISERR(LN(Table13615[[#This Row],[Close]]/E463)),"-",LN(Table13615[[#This Row],[Close]]/E463))</f>
        <v>3.7577872023026029E-3</v>
      </c>
    </row>
    <row r="465" spans="1:8" x14ac:dyDescent="0.3">
      <c r="A465" s="2">
        <v>43790</v>
      </c>
      <c r="B465" s="1">
        <v>31413.25</v>
      </c>
      <c r="C465" s="1">
        <v>31463.15</v>
      </c>
      <c r="D465" s="1">
        <v>31243</v>
      </c>
      <c r="E465" s="1">
        <v>31349.95</v>
      </c>
      <c r="F465" s="1">
        <v>296147991</v>
      </c>
      <c r="G465" s="1">
        <v>6836.85</v>
      </c>
      <c r="H465" s="3">
        <f>IF(ISERR(LN(Table13615[[#This Row],[Close]]/E464)),"-",LN(Table13615[[#This Row],[Close]]/E464))</f>
        <v>-1.2439437498294292E-4</v>
      </c>
    </row>
    <row r="466" spans="1:8" x14ac:dyDescent="0.3">
      <c r="A466" s="2">
        <v>43791</v>
      </c>
      <c r="B466" s="1">
        <v>31389.599999999999</v>
      </c>
      <c r="C466" s="1">
        <v>31394.2</v>
      </c>
      <c r="D466" s="1">
        <v>31055.200000000001</v>
      </c>
      <c r="E466" s="1">
        <v>31111.599999999999</v>
      </c>
      <c r="F466" s="1">
        <v>257772972</v>
      </c>
      <c r="G466" s="1">
        <v>5313.89</v>
      </c>
      <c r="H466" s="3">
        <f>IF(ISERR(LN(Table13615[[#This Row],[Close]]/E465)),"-",LN(Table13615[[#This Row],[Close]]/E465))</f>
        <v>-7.6319321860497599E-3</v>
      </c>
    </row>
    <row r="467" spans="1:8" x14ac:dyDescent="0.3">
      <c r="A467" s="2">
        <v>43794</v>
      </c>
      <c r="B467" s="1">
        <v>31065.1</v>
      </c>
      <c r="C467" s="1">
        <v>31591.599999999999</v>
      </c>
      <c r="D467" s="1">
        <v>31049.75</v>
      </c>
      <c r="E467" s="1">
        <v>31555.9</v>
      </c>
      <c r="F467" s="1">
        <v>317309578</v>
      </c>
      <c r="G467" s="1">
        <v>6108.08</v>
      </c>
      <c r="H467" s="3">
        <f>IF(ISERR(LN(Table13615[[#This Row],[Close]]/E466)),"-",LN(Table13615[[#This Row],[Close]]/E466))</f>
        <v>1.417983626309457E-2</v>
      </c>
    </row>
    <row r="468" spans="1:8" x14ac:dyDescent="0.3">
      <c r="A468" s="2">
        <v>43795</v>
      </c>
      <c r="B468" s="1">
        <v>31692.85</v>
      </c>
      <c r="C468" s="1">
        <v>31850.35</v>
      </c>
      <c r="D468" s="1">
        <v>31465.85</v>
      </c>
      <c r="E468" s="1">
        <v>31718.35</v>
      </c>
      <c r="F468" s="1">
        <v>856689798</v>
      </c>
      <c r="G468" s="1">
        <v>22529.25</v>
      </c>
      <c r="H468" s="3">
        <f>IF(ISERR(LN(Table13615[[#This Row],[Close]]/E467)),"-",LN(Table13615[[#This Row],[Close]]/E467))</f>
        <v>5.1348015008345184E-3</v>
      </c>
    </row>
    <row r="469" spans="1:8" x14ac:dyDescent="0.3">
      <c r="A469" s="2">
        <v>43796</v>
      </c>
      <c r="B469" s="1">
        <v>31832.75</v>
      </c>
      <c r="C469" s="1">
        <v>31916.799999999999</v>
      </c>
      <c r="D469" s="1">
        <v>31734.5</v>
      </c>
      <c r="E469" s="1">
        <v>31875.95</v>
      </c>
      <c r="F469" s="1">
        <v>417569581</v>
      </c>
      <c r="G469" s="1">
        <v>7883.95</v>
      </c>
      <c r="H469" s="3">
        <f>IF(ISERR(LN(Table13615[[#This Row],[Close]]/E468)),"-",LN(Table13615[[#This Row],[Close]]/E468))</f>
        <v>4.9564291968254518E-3</v>
      </c>
    </row>
    <row r="470" spans="1:8" x14ac:dyDescent="0.3">
      <c r="A470" s="2">
        <v>43797</v>
      </c>
      <c r="B470" s="1">
        <v>31981.7</v>
      </c>
      <c r="C470" s="1">
        <v>32157.05</v>
      </c>
      <c r="D470" s="1">
        <v>31905.9</v>
      </c>
      <c r="E470" s="1">
        <v>32122.95</v>
      </c>
      <c r="F470" s="1">
        <v>498304741</v>
      </c>
      <c r="G470" s="1">
        <v>9846.6</v>
      </c>
      <c r="H470" s="3">
        <f>IF(ISERR(LN(Table13615[[#This Row],[Close]]/E469)),"-",LN(Table13615[[#This Row],[Close]]/E469))</f>
        <v>7.7189209936304347E-3</v>
      </c>
    </row>
    <row r="471" spans="1:8" x14ac:dyDescent="0.3">
      <c r="A471" s="2">
        <v>43798</v>
      </c>
      <c r="B471" s="1">
        <v>32074.15</v>
      </c>
      <c r="C471" s="1">
        <v>32086.95</v>
      </c>
      <c r="D471" s="1">
        <v>31770.799999999999</v>
      </c>
      <c r="E471" s="1">
        <v>31946.1</v>
      </c>
      <c r="F471" s="1">
        <v>667784235</v>
      </c>
      <c r="G471" s="1">
        <v>9376.34</v>
      </c>
      <c r="H471" s="3">
        <f>IF(ISERR(LN(Table13615[[#This Row],[Close]]/E470)),"-",LN(Table13615[[#This Row],[Close]]/E470))</f>
        <v>-5.5206203044441257E-3</v>
      </c>
    </row>
    <row r="472" spans="1:8" x14ac:dyDescent="0.3">
      <c r="A472" s="2">
        <v>43801</v>
      </c>
      <c r="B472" s="1">
        <v>32008.3</v>
      </c>
      <c r="C472" s="1">
        <v>32024.1</v>
      </c>
      <c r="D472" s="1">
        <v>31720.6</v>
      </c>
      <c r="E472" s="1">
        <v>31871.45</v>
      </c>
      <c r="F472" s="1">
        <v>495997384</v>
      </c>
      <c r="G472" s="1">
        <v>6878.37</v>
      </c>
      <c r="H472" s="3">
        <f>IF(ISERR(LN(Table13615[[#This Row],[Close]]/E471)),"-",LN(Table13615[[#This Row],[Close]]/E471))</f>
        <v>-2.3394829180292316E-3</v>
      </c>
    </row>
    <row r="473" spans="1:8" x14ac:dyDescent="0.3">
      <c r="A473" s="2">
        <v>43802</v>
      </c>
      <c r="B473" s="1">
        <v>31920.1</v>
      </c>
      <c r="C473" s="1">
        <v>31936.6</v>
      </c>
      <c r="D473" s="1">
        <v>31502.95</v>
      </c>
      <c r="E473" s="1">
        <v>31613.35</v>
      </c>
      <c r="F473" s="1">
        <v>431512247</v>
      </c>
      <c r="G473" s="1">
        <v>6262.52</v>
      </c>
      <c r="H473" s="3">
        <f>IF(ISERR(LN(Table13615[[#This Row],[Close]]/E472)),"-",LN(Table13615[[#This Row],[Close]]/E472))</f>
        <v>-8.1311249945201867E-3</v>
      </c>
    </row>
    <row r="474" spans="1:8" x14ac:dyDescent="0.3">
      <c r="A474" s="2">
        <v>43803</v>
      </c>
      <c r="B474" s="1">
        <v>31549.3</v>
      </c>
      <c r="C474" s="1">
        <v>32017.75</v>
      </c>
      <c r="D474" s="1">
        <v>31444</v>
      </c>
      <c r="E474" s="1">
        <v>31979.3</v>
      </c>
      <c r="F474" s="1">
        <v>516797101</v>
      </c>
      <c r="G474" s="1">
        <v>7977.93</v>
      </c>
      <c r="H474" s="3">
        <f>IF(ISERR(LN(Table13615[[#This Row],[Close]]/E473)),"-",LN(Table13615[[#This Row],[Close]]/E473))</f>
        <v>1.1509318753154599E-2</v>
      </c>
    </row>
    <row r="475" spans="1:8" x14ac:dyDescent="0.3">
      <c r="A475" s="2">
        <v>43804</v>
      </c>
      <c r="B475" s="1">
        <v>32083.8</v>
      </c>
      <c r="C475" s="1">
        <v>32126.95</v>
      </c>
      <c r="D475" s="1">
        <v>31628.3</v>
      </c>
      <c r="E475" s="1">
        <v>31712.95</v>
      </c>
      <c r="F475" s="1">
        <v>393274720</v>
      </c>
      <c r="G475" s="1">
        <v>7477.51</v>
      </c>
      <c r="H475" s="3">
        <f>IF(ISERR(LN(Table13615[[#This Row],[Close]]/E474)),"-",LN(Table13615[[#This Row],[Close]]/E474))</f>
        <v>-8.3637036729239129E-3</v>
      </c>
    </row>
    <row r="476" spans="1:8" x14ac:dyDescent="0.3">
      <c r="A476" s="2">
        <v>43805</v>
      </c>
      <c r="B476" s="1">
        <v>31797.15</v>
      </c>
      <c r="C476" s="1">
        <v>31883.7</v>
      </c>
      <c r="D476" s="1">
        <v>31250.65</v>
      </c>
      <c r="E476" s="1">
        <v>31341.55</v>
      </c>
      <c r="F476" s="1">
        <v>485386658</v>
      </c>
      <c r="G476" s="1">
        <v>8458.57</v>
      </c>
      <c r="H476" s="3">
        <f>IF(ISERR(LN(Table13615[[#This Row],[Close]]/E475)),"-",LN(Table13615[[#This Row],[Close]]/E475))</f>
        <v>-1.178042154578776E-2</v>
      </c>
    </row>
    <row r="477" spans="1:8" x14ac:dyDescent="0.3">
      <c r="A477" s="2">
        <v>43808</v>
      </c>
      <c r="B477" s="1">
        <v>31321.4</v>
      </c>
      <c r="C477" s="1">
        <v>31537.65</v>
      </c>
      <c r="D477" s="1">
        <v>31122.05</v>
      </c>
      <c r="E477" s="1">
        <v>31316.65</v>
      </c>
      <c r="F477" s="1">
        <v>494482008</v>
      </c>
      <c r="G477" s="1">
        <v>7409.06</v>
      </c>
      <c r="H477" s="3">
        <f>IF(ISERR(LN(Table13615[[#This Row],[Close]]/E476)),"-",LN(Table13615[[#This Row],[Close]]/E476))</f>
        <v>-7.9478827386521137E-4</v>
      </c>
    </row>
    <row r="478" spans="1:8" x14ac:dyDescent="0.3">
      <c r="A478" s="2">
        <v>43809</v>
      </c>
      <c r="B478" s="1">
        <v>31386.400000000001</v>
      </c>
      <c r="C478" s="1">
        <v>31412.799999999999</v>
      </c>
      <c r="D478" s="1">
        <v>31126</v>
      </c>
      <c r="E478" s="1">
        <v>31160.35</v>
      </c>
      <c r="F478" s="1">
        <v>505390598</v>
      </c>
      <c r="G478" s="1">
        <v>6959.37</v>
      </c>
      <c r="H478" s="3">
        <f>IF(ISERR(LN(Table13615[[#This Row],[Close]]/E477)),"-",LN(Table13615[[#This Row],[Close]]/E477))</f>
        <v>-5.0034517046146903E-3</v>
      </c>
    </row>
    <row r="479" spans="1:8" x14ac:dyDescent="0.3">
      <c r="A479" s="2">
        <v>43810</v>
      </c>
      <c r="B479" s="1">
        <v>31151.65</v>
      </c>
      <c r="C479" s="1">
        <v>31337.85</v>
      </c>
      <c r="D479" s="1">
        <v>30996.400000000001</v>
      </c>
      <c r="E479" s="1">
        <v>31256.75</v>
      </c>
      <c r="F479" s="1">
        <v>815353303</v>
      </c>
      <c r="G479" s="1">
        <v>8323.6299999999992</v>
      </c>
      <c r="H479" s="3">
        <f>IF(ISERR(LN(Table13615[[#This Row],[Close]]/E478)),"-",LN(Table13615[[#This Row],[Close]]/E478))</f>
        <v>3.0888995691384586E-3</v>
      </c>
    </row>
    <row r="480" spans="1:8" x14ac:dyDescent="0.3">
      <c r="A480" s="2">
        <v>43811</v>
      </c>
      <c r="B480" s="1">
        <v>31356.799999999999</v>
      </c>
      <c r="C480" s="1">
        <v>31711.45</v>
      </c>
      <c r="D480" s="1">
        <v>31352.1</v>
      </c>
      <c r="E480" s="1">
        <v>31665.45</v>
      </c>
      <c r="F480" s="1">
        <v>529686754</v>
      </c>
      <c r="G480" s="1">
        <v>6543.15</v>
      </c>
      <c r="H480" s="3">
        <f>IF(ISERR(LN(Table13615[[#This Row],[Close]]/E479)),"-",LN(Table13615[[#This Row],[Close]]/E479))</f>
        <v>1.2990828283922748E-2</v>
      </c>
    </row>
    <row r="481" spans="1:8" x14ac:dyDescent="0.3">
      <c r="A481" s="2">
        <v>43812</v>
      </c>
      <c r="B481" s="1">
        <v>31775.55</v>
      </c>
      <c r="C481" s="1">
        <v>32105.05</v>
      </c>
      <c r="D481" s="1">
        <v>31770.5</v>
      </c>
      <c r="E481" s="1">
        <v>32014.25</v>
      </c>
      <c r="F481" s="1">
        <v>390513196</v>
      </c>
      <c r="G481" s="1">
        <v>7416.72</v>
      </c>
      <c r="H481" s="3">
        <f>IF(ISERR(LN(Table13615[[#This Row],[Close]]/E480)),"-",LN(Table13615[[#This Row],[Close]]/E480))</f>
        <v>1.0954935035848927E-2</v>
      </c>
    </row>
    <row r="482" spans="1:8" x14ac:dyDescent="0.3">
      <c r="A482" s="2">
        <v>43815</v>
      </c>
      <c r="B482" s="1">
        <v>32159</v>
      </c>
      <c r="C482" s="1">
        <v>32186.95</v>
      </c>
      <c r="D482" s="1">
        <v>31897.75</v>
      </c>
      <c r="E482" s="1">
        <v>31974.2</v>
      </c>
      <c r="F482" s="1">
        <v>306021290</v>
      </c>
      <c r="G482" s="1">
        <v>5773.52</v>
      </c>
      <c r="H482" s="3">
        <f>IF(ISERR(LN(Table13615[[#This Row],[Close]]/E481)),"-",LN(Table13615[[#This Row],[Close]]/E481))</f>
        <v>-1.2517885721493819E-3</v>
      </c>
    </row>
    <row r="483" spans="1:8" x14ac:dyDescent="0.3">
      <c r="A483" s="2">
        <v>43816</v>
      </c>
      <c r="B483" s="1">
        <v>32082.400000000001</v>
      </c>
      <c r="C483" s="1">
        <v>32213.35</v>
      </c>
      <c r="D483" s="1">
        <v>31987.35</v>
      </c>
      <c r="E483" s="1">
        <v>32140.25</v>
      </c>
      <c r="F483" s="1">
        <v>259934353</v>
      </c>
      <c r="G483" s="1">
        <v>5360.57</v>
      </c>
      <c r="H483" s="3">
        <f>IF(ISERR(LN(Table13615[[#This Row],[Close]]/E482)),"-",LN(Table13615[[#This Row],[Close]]/E482))</f>
        <v>5.1798111429199566E-3</v>
      </c>
    </row>
    <row r="484" spans="1:8" x14ac:dyDescent="0.3">
      <c r="A484" s="2">
        <v>43817</v>
      </c>
      <c r="B484" s="1">
        <v>32292.25</v>
      </c>
      <c r="C484" s="1">
        <v>32293.65</v>
      </c>
      <c r="D484" s="1">
        <v>32017.3</v>
      </c>
      <c r="E484" s="1">
        <v>32244.25</v>
      </c>
      <c r="F484" s="1">
        <v>258844226</v>
      </c>
      <c r="G484" s="1">
        <v>5720.31</v>
      </c>
      <c r="H484" s="3">
        <f>IF(ISERR(LN(Table13615[[#This Row],[Close]]/E483)),"-",LN(Table13615[[#This Row],[Close]]/E483))</f>
        <v>3.2305940234595119E-3</v>
      </c>
    </row>
    <row r="485" spans="1:8" x14ac:dyDescent="0.3">
      <c r="A485" s="2">
        <v>43818</v>
      </c>
      <c r="B485" s="1">
        <v>32281.65</v>
      </c>
      <c r="C485" s="1">
        <v>32328.35</v>
      </c>
      <c r="D485" s="1">
        <v>32085.05</v>
      </c>
      <c r="E485" s="1">
        <v>32241.45</v>
      </c>
      <c r="F485" s="1">
        <v>436934080</v>
      </c>
      <c r="G485" s="1">
        <v>6160.59</v>
      </c>
      <c r="H485" s="3">
        <f>IF(ISERR(LN(Table13615[[#This Row],[Close]]/E484)),"-",LN(Table13615[[#This Row],[Close]]/E484))</f>
        <v>-8.6840958592609684E-5</v>
      </c>
    </row>
    <row r="486" spans="1:8" x14ac:dyDescent="0.3">
      <c r="A486" s="2">
        <v>43819</v>
      </c>
      <c r="B486" s="1">
        <v>32266.85</v>
      </c>
      <c r="C486" s="1">
        <v>32443.35</v>
      </c>
      <c r="D486" s="1">
        <v>32199.45</v>
      </c>
      <c r="E486" s="1">
        <v>32384.95</v>
      </c>
      <c r="F486" s="1">
        <v>535239232</v>
      </c>
      <c r="G486" s="1">
        <v>8520.4500000000007</v>
      </c>
      <c r="H486" s="3">
        <f>IF(ISERR(LN(Table13615[[#This Row],[Close]]/E485)),"-",LN(Table13615[[#This Row],[Close]]/E485))</f>
        <v>4.4409168958536313E-3</v>
      </c>
    </row>
    <row r="487" spans="1:8" x14ac:dyDescent="0.3">
      <c r="A487" s="2">
        <v>43822</v>
      </c>
      <c r="B487" s="1">
        <v>32381</v>
      </c>
      <c r="C487" s="1">
        <v>32502.799999999999</v>
      </c>
      <c r="D487" s="1">
        <v>32196.85</v>
      </c>
      <c r="E487" s="1">
        <v>32339.45</v>
      </c>
      <c r="F487" s="1">
        <v>391458232</v>
      </c>
      <c r="G487" s="1">
        <v>5677.31</v>
      </c>
      <c r="H487" s="3">
        <f>IF(ISERR(LN(Table13615[[#This Row],[Close]]/E486)),"-",LN(Table13615[[#This Row],[Close]]/E486))</f>
        <v>-1.4059615074096168E-3</v>
      </c>
    </row>
    <row r="488" spans="1:8" x14ac:dyDescent="0.3">
      <c r="A488" s="2">
        <v>43823</v>
      </c>
      <c r="B488" s="1">
        <v>32337.8</v>
      </c>
      <c r="C488" s="1">
        <v>32390.35</v>
      </c>
      <c r="D488" s="1">
        <v>32246.05</v>
      </c>
      <c r="E488" s="1">
        <v>32280.75</v>
      </c>
      <c r="F488" s="1">
        <v>330830416</v>
      </c>
      <c r="G488" s="1">
        <v>4598.4399999999996</v>
      </c>
      <c r="H488" s="3">
        <f>IF(ISERR(LN(Table13615[[#This Row],[Close]]/E487)),"-",LN(Table13615[[#This Row],[Close]]/E487))</f>
        <v>-1.816769869040679E-3</v>
      </c>
    </row>
    <row r="489" spans="1:8" x14ac:dyDescent="0.3">
      <c r="A489" s="2">
        <v>43825</v>
      </c>
      <c r="B489" s="1">
        <v>32276.15</v>
      </c>
      <c r="C489" s="1">
        <v>32314.6</v>
      </c>
      <c r="D489" s="1">
        <v>31963.25</v>
      </c>
      <c r="E489" s="1">
        <v>31997.7</v>
      </c>
      <c r="F489" s="1">
        <v>339790478</v>
      </c>
      <c r="G489" s="1">
        <v>5214.1400000000003</v>
      </c>
      <c r="H489" s="3">
        <f>IF(ISERR(LN(Table13615[[#This Row],[Close]]/E488)),"-",LN(Table13615[[#This Row],[Close]]/E488))</f>
        <v>-8.8070521159866553E-3</v>
      </c>
    </row>
    <row r="490" spans="1:8" x14ac:dyDescent="0.3">
      <c r="A490" s="2">
        <v>43826</v>
      </c>
      <c r="B490" s="1">
        <v>32142.5</v>
      </c>
      <c r="C490" s="1">
        <v>32444.85</v>
      </c>
      <c r="D490" s="1">
        <v>32056.25</v>
      </c>
      <c r="E490" s="1">
        <v>32412.35</v>
      </c>
      <c r="F490" s="1">
        <v>332429461</v>
      </c>
      <c r="G490" s="1">
        <v>5364.91</v>
      </c>
      <c r="H490" s="3">
        <f>IF(ISERR(LN(Table13615[[#This Row],[Close]]/E489)),"-",LN(Table13615[[#This Row],[Close]]/E489))</f>
        <v>1.2875497793283404E-2</v>
      </c>
    </row>
    <row r="491" spans="1:8" x14ac:dyDescent="0.3">
      <c r="A491" s="2">
        <v>43829</v>
      </c>
      <c r="B491" s="1">
        <v>32486.6</v>
      </c>
      <c r="C491" s="1">
        <v>32613.1</v>
      </c>
      <c r="D491" s="1">
        <v>32248.5</v>
      </c>
      <c r="E491" s="1">
        <v>32354.9</v>
      </c>
      <c r="F491" s="1">
        <v>274051378</v>
      </c>
      <c r="G491" s="1">
        <v>5034.21</v>
      </c>
      <c r="H491" s="3">
        <f>IF(ISERR(LN(Table13615[[#This Row],[Close]]/E490)),"-",LN(Table13615[[#This Row],[Close]]/E490))</f>
        <v>-1.7740452178343843E-3</v>
      </c>
    </row>
    <row r="492" spans="1:8" x14ac:dyDescent="0.3">
      <c r="A492" s="2">
        <v>43830</v>
      </c>
      <c r="B492" s="1">
        <v>32345.95</v>
      </c>
      <c r="C492" s="1">
        <v>32345.95</v>
      </c>
      <c r="D492" s="1">
        <v>32108.75</v>
      </c>
      <c r="E492" s="1">
        <v>32161.65</v>
      </c>
      <c r="F492" s="1">
        <v>251409106</v>
      </c>
      <c r="G492" s="1">
        <v>4779.55</v>
      </c>
      <c r="H492" s="3">
        <f>IF(ISERR(LN(Table13615[[#This Row],[Close]]/E491)),"-",LN(Table13615[[#This Row],[Close]]/E491))</f>
        <v>-5.9907288272353712E-3</v>
      </c>
    </row>
    <row r="493" spans="1:8" x14ac:dyDescent="0.3">
      <c r="A493" s="2">
        <v>43831</v>
      </c>
      <c r="B493" s="1">
        <v>32237.9</v>
      </c>
      <c r="C493" s="1">
        <v>32348</v>
      </c>
      <c r="D493" s="1">
        <v>32057.200000000001</v>
      </c>
      <c r="E493" s="1">
        <v>32102.9</v>
      </c>
      <c r="F493" s="1">
        <v>184671555</v>
      </c>
      <c r="G493" s="1">
        <v>3183.97</v>
      </c>
      <c r="H493" s="3">
        <f>IF(ISERR(LN(Table13615[[#This Row],[Close]]/E492)),"-",LN(Table13615[[#This Row],[Close]]/E492))</f>
        <v>-1.8283802303647831E-3</v>
      </c>
    </row>
    <row r="494" spans="1:8" x14ac:dyDescent="0.3">
      <c r="A494" s="2">
        <v>43832</v>
      </c>
      <c r="B494" s="1">
        <v>32133.15</v>
      </c>
      <c r="C494" s="1">
        <v>32465.45</v>
      </c>
      <c r="D494" s="1">
        <v>32121.4</v>
      </c>
      <c r="E494" s="1">
        <v>32443.85</v>
      </c>
      <c r="F494" s="1">
        <v>253558509</v>
      </c>
      <c r="G494" s="1">
        <v>4310.34</v>
      </c>
      <c r="H494" s="3">
        <f>IF(ISERR(LN(Table13615[[#This Row],[Close]]/E493)),"-",LN(Table13615[[#This Row],[Close]]/E493))</f>
        <v>1.0564534111961739E-2</v>
      </c>
    </row>
    <row r="495" spans="1:8" x14ac:dyDescent="0.3">
      <c r="A495" s="2">
        <v>43833</v>
      </c>
      <c r="B495" s="1">
        <v>32326.95</v>
      </c>
      <c r="C495" s="1">
        <v>32329.8</v>
      </c>
      <c r="D495" s="1">
        <v>31960.400000000001</v>
      </c>
      <c r="E495" s="1">
        <v>32069.25</v>
      </c>
      <c r="F495" s="1">
        <v>217584385</v>
      </c>
      <c r="G495" s="1">
        <v>4537.6499999999996</v>
      </c>
      <c r="H495" s="3">
        <f>IF(ISERR(LN(Table13615[[#This Row],[Close]]/E494)),"-",LN(Table13615[[#This Row],[Close]]/E494))</f>
        <v>-1.1613275757182955E-2</v>
      </c>
    </row>
    <row r="496" spans="1:8" x14ac:dyDescent="0.3">
      <c r="A496" s="2">
        <v>43836</v>
      </c>
      <c r="B496" s="1">
        <v>31910.45</v>
      </c>
      <c r="C496" s="1">
        <v>31914.45</v>
      </c>
      <c r="D496" s="1">
        <v>31170.55</v>
      </c>
      <c r="E496" s="1">
        <v>31237.15</v>
      </c>
      <c r="F496" s="1">
        <v>256236748</v>
      </c>
      <c r="G496" s="1">
        <v>5048.53</v>
      </c>
      <c r="H496" s="3">
        <f>IF(ISERR(LN(Table13615[[#This Row],[Close]]/E495)),"-",LN(Table13615[[#This Row],[Close]]/E495))</f>
        <v>-2.6289535472715311E-2</v>
      </c>
    </row>
    <row r="497" spans="1:8" x14ac:dyDescent="0.3">
      <c r="A497" s="2">
        <v>43837</v>
      </c>
      <c r="B497" s="1">
        <v>31598.05</v>
      </c>
      <c r="C497" s="1">
        <v>31851.45</v>
      </c>
      <c r="D497" s="1">
        <v>31200.9</v>
      </c>
      <c r="E497" s="1">
        <v>31399.4</v>
      </c>
      <c r="F497" s="1">
        <v>294368120</v>
      </c>
      <c r="G497" s="1">
        <v>6636.37</v>
      </c>
      <c r="H497" s="3">
        <f>IF(ISERR(LN(Table13615[[#This Row],[Close]]/E496)),"-",LN(Table13615[[#This Row],[Close]]/E496))</f>
        <v>5.1806928348799644E-3</v>
      </c>
    </row>
    <row r="498" spans="1:8" x14ac:dyDescent="0.3">
      <c r="A498" s="2">
        <v>43838</v>
      </c>
      <c r="B498" s="1">
        <v>30995.5</v>
      </c>
      <c r="C498" s="1">
        <v>31451.85</v>
      </c>
      <c r="D498" s="1">
        <v>30899.55</v>
      </c>
      <c r="E498" s="1">
        <v>31373.65</v>
      </c>
      <c r="F498" s="1">
        <v>304484779</v>
      </c>
      <c r="G498" s="1">
        <v>6150.28</v>
      </c>
      <c r="H498" s="3">
        <f>IF(ISERR(LN(Table13615[[#This Row],[Close]]/E497)),"-",LN(Table13615[[#This Row],[Close]]/E497))</f>
        <v>-8.2041581361179622E-4</v>
      </c>
    </row>
    <row r="499" spans="1:8" x14ac:dyDescent="0.3">
      <c r="A499" s="2">
        <v>43839</v>
      </c>
      <c r="B499" s="1">
        <v>31748.25</v>
      </c>
      <c r="C499" s="1">
        <v>32172.7</v>
      </c>
      <c r="D499" s="1">
        <v>31667.15</v>
      </c>
      <c r="E499" s="1">
        <v>32092.400000000001</v>
      </c>
      <c r="F499" s="1">
        <v>307977487</v>
      </c>
      <c r="G499" s="1">
        <v>6013.85</v>
      </c>
      <c r="H499" s="3">
        <f>IF(ISERR(LN(Table13615[[#This Row],[Close]]/E498)),"-",LN(Table13615[[#This Row],[Close]]/E498))</f>
        <v>2.2650873341481047E-2</v>
      </c>
    </row>
    <row r="500" spans="1:8" x14ac:dyDescent="0.3">
      <c r="A500" s="2">
        <v>43840</v>
      </c>
      <c r="B500" s="1">
        <v>32215.7</v>
      </c>
      <c r="C500" s="1">
        <v>32347.200000000001</v>
      </c>
      <c r="D500" s="1">
        <v>31953.4</v>
      </c>
      <c r="E500" s="1">
        <v>32097.4</v>
      </c>
      <c r="F500" s="1">
        <v>444709730</v>
      </c>
      <c r="G500" s="1">
        <v>6362.46</v>
      </c>
      <c r="H500" s="3">
        <f>IF(ISERR(LN(Table13615[[#This Row],[Close]]/E499)),"-",LN(Table13615[[#This Row],[Close]]/E499))</f>
        <v>1.5578799155355856E-4</v>
      </c>
    </row>
    <row r="501" spans="1:8" x14ac:dyDescent="0.3">
      <c r="A501" s="2">
        <v>43843</v>
      </c>
      <c r="B501" s="1">
        <v>32139.1</v>
      </c>
      <c r="C501" s="1">
        <v>32322.65</v>
      </c>
      <c r="D501" s="1">
        <v>32074.05</v>
      </c>
      <c r="E501" s="1">
        <v>32177.65</v>
      </c>
      <c r="F501" s="1">
        <v>291441682</v>
      </c>
      <c r="G501" s="1">
        <v>4403.1099999999997</v>
      </c>
      <c r="H501" s="3">
        <f>IF(ISERR(LN(Table13615[[#This Row],[Close]]/E500)),"-",LN(Table13615[[#This Row],[Close]]/E500))</f>
        <v>2.4970822021722731E-3</v>
      </c>
    </row>
    <row r="502" spans="1:8" x14ac:dyDescent="0.3">
      <c r="A502" s="2">
        <v>43844</v>
      </c>
      <c r="B502" s="1">
        <v>32196.45</v>
      </c>
      <c r="C502" s="1">
        <v>32196.45</v>
      </c>
      <c r="D502" s="1">
        <v>31989.200000000001</v>
      </c>
      <c r="E502" s="1">
        <v>32071.65</v>
      </c>
      <c r="F502" s="1">
        <v>438912100</v>
      </c>
      <c r="G502" s="1">
        <v>7185</v>
      </c>
      <c r="H502" s="3">
        <f>IF(ISERR(LN(Table13615[[#This Row],[Close]]/E501)),"-",LN(Table13615[[#This Row],[Close]]/E501))</f>
        <v>-3.2996498381949401E-3</v>
      </c>
    </row>
    <row r="503" spans="1:8" x14ac:dyDescent="0.3">
      <c r="A503" s="2">
        <v>43845</v>
      </c>
      <c r="B503" s="1">
        <v>31994.75</v>
      </c>
      <c r="C503" s="1">
        <v>32000.9</v>
      </c>
      <c r="D503" s="1">
        <v>31670.35</v>
      </c>
      <c r="E503" s="1">
        <v>31824.9</v>
      </c>
      <c r="F503" s="1">
        <v>545708720</v>
      </c>
      <c r="G503" s="1">
        <v>7722.68</v>
      </c>
      <c r="H503" s="3">
        <f>IF(ISERR(LN(Table13615[[#This Row],[Close]]/E502)),"-",LN(Table13615[[#This Row],[Close]]/E502))</f>
        <v>-7.7234600800716183E-3</v>
      </c>
    </row>
    <row r="504" spans="1:8" x14ac:dyDescent="0.3">
      <c r="A504" s="2">
        <v>43846</v>
      </c>
      <c r="B504" s="1">
        <v>31810.55</v>
      </c>
      <c r="C504" s="1">
        <v>31988.9</v>
      </c>
      <c r="D504" s="1">
        <v>31692.400000000001</v>
      </c>
      <c r="E504" s="1">
        <v>31853.9</v>
      </c>
      <c r="F504" s="1">
        <v>253715802</v>
      </c>
      <c r="G504" s="1">
        <v>5618.01</v>
      </c>
      <c r="H504" s="3">
        <f>IF(ISERR(LN(Table13615[[#This Row],[Close]]/E503)),"-",LN(Table13615[[#This Row],[Close]]/E503))</f>
        <v>9.108212467840045E-4</v>
      </c>
    </row>
    <row r="505" spans="1:8" x14ac:dyDescent="0.3">
      <c r="A505" s="2">
        <v>43847</v>
      </c>
      <c r="B505" s="1">
        <v>31571.65</v>
      </c>
      <c r="C505" s="1">
        <v>31773.55</v>
      </c>
      <c r="D505" s="1">
        <v>31445.5</v>
      </c>
      <c r="E505" s="1">
        <v>31590.65</v>
      </c>
      <c r="F505" s="1">
        <v>308136774</v>
      </c>
      <c r="G505" s="1">
        <v>7404.95</v>
      </c>
      <c r="H505" s="3">
        <f>IF(ISERR(LN(Table13615[[#This Row],[Close]]/E504)),"-",LN(Table13615[[#This Row],[Close]]/E504))</f>
        <v>-8.2986327675044647E-3</v>
      </c>
    </row>
    <row r="506" spans="1:8" x14ac:dyDescent="0.3">
      <c r="A506" s="2">
        <v>43850</v>
      </c>
      <c r="B506" s="1">
        <v>31923.95</v>
      </c>
      <c r="C506" s="1">
        <v>31923.95</v>
      </c>
      <c r="D506" s="1">
        <v>31050.95</v>
      </c>
      <c r="E506" s="1">
        <v>31080.65</v>
      </c>
      <c r="F506" s="1">
        <v>282225576</v>
      </c>
      <c r="G506" s="1">
        <v>7796.06</v>
      </c>
      <c r="H506" s="3">
        <f>IF(ISERR(LN(Table13615[[#This Row],[Close]]/E505)),"-",LN(Table13615[[#This Row],[Close]]/E505))</f>
        <v>-1.6275751682324726E-2</v>
      </c>
    </row>
    <row r="507" spans="1:8" x14ac:dyDescent="0.3">
      <c r="A507" s="2">
        <v>43851</v>
      </c>
      <c r="B507" s="1">
        <v>30978.85</v>
      </c>
      <c r="C507" s="1">
        <v>31171.25</v>
      </c>
      <c r="D507" s="1">
        <v>30858.6</v>
      </c>
      <c r="E507" s="1">
        <v>30947.55</v>
      </c>
      <c r="F507" s="1">
        <v>227481016</v>
      </c>
      <c r="G507" s="1">
        <v>6114.46</v>
      </c>
      <c r="H507" s="3">
        <f>IF(ISERR(LN(Table13615[[#This Row],[Close]]/E506)),"-",LN(Table13615[[#This Row],[Close]]/E506))</f>
        <v>-4.2916029897582973E-3</v>
      </c>
    </row>
    <row r="508" spans="1:8" x14ac:dyDescent="0.3">
      <c r="A508" s="2">
        <v>43852</v>
      </c>
      <c r="B508" s="1">
        <v>31061.599999999999</v>
      </c>
      <c r="C508" s="1">
        <v>31149.05</v>
      </c>
      <c r="D508" s="1">
        <v>30614</v>
      </c>
      <c r="E508" s="1">
        <v>30701.45</v>
      </c>
      <c r="F508" s="1">
        <v>200582131</v>
      </c>
      <c r="G508" s="1">
        <v>6087.35</v>
      </c>
      <c r="H508" s="3">
        <f>IF(ISERR(LN(Table13615[[#This Row],[Close]]/E507)),"-",LN(Table13615[[#This Row],[Close]]/E507))</f>
        <v>-7.9839513137638912E-3</v>
      </c>
    </row>
    <row r="509" spans="1:8" x14ac:dyDescent="0.3">
      <c r="A509" s="2">
        <v>43853</v>
      </c>
      <c r="B509" s="1">
        <v>30742.2</v>
      </c>
      <c r="C509" s="1">
        <v>31087.25</v>
      </c>
      <c r="D509" s="1">
        <v>30621.35</v>
      </c>
      <c r="E509" s="1">
        <v>31004.05</v>
      </c>
      <c r="F509" s="1">
        <v>343817897</v>
      </c>
      <c r="G509" s="1">
        <v>7242.49</v>
      </c>
      <c r="H509" s="3">
        <f>IF(ISERR(LN(Table13615[[#This Row],[Close]]/E508)),"-",LN(Table13615[[#This Row],[Close]]/E508))</f>
        <v>9.8079563649522312E-3</v>
      </c>
    </row>
    <row r="510" spans="1:8" x14ac:dyDescent="0.3">
      <c r="A510" s="2">
        <v>43854</v>
      </c>
      <c r="B510" s="1">
        <v>31040.1</v>
      </c>
      <c r="C510" s="1">
        <v>31375.45</v>
      </c>
      <c r="D510" s="1">
        <v>30879.05</v>
      </c>
      <c r="E510" s="1">
        <v>31241.75</v>
      </c>
      <c r="F510" s="1">
        <v>424623379</v>
      </c>
      <c r="G510" s="1">
        <v>6538.81</v>
      </c>
      <c r="H510" s="3">
        <f>IF(ISERR(LN(Table13615[[#This Row],[Close]]/E509)),"-",LN(Table13615[[#This Row],[Close]]/E509))</f>
        <v>7.6375002151753352E-3</v>
      </c>
    </row>
    <row r="511" spans="1:8" x14ac:dyDescent="0.3">
      <c r="A511" s="2">
        <v>43857</v>
      </c>
      <c r="B511" s="1">
        <v>31110.55</v>
      </c>
      <c r="C511" s="1">
        <v>31227.05</v>
      </c>
      <c r="D511" s="1">
        <v>30808.55</v>
      </c>
      <c r="E511" s="1">
        <v>30837.4</v>
      </c>
      <c r="F511" s="1">
        <v>309934514</v>
      </c>
      <c r="G511" s="1">
        <v>7207.69</v>
      </c>
      <c r="H511" s="3">
        <f>IF(ISERR(LN(Table13615[[#This Row],[Close]]/E510)),"-",LN(Table13615[[#This Row],[Close]]/E510))</f>
        <v>-1.3027102283085215E-2</v>
      </c>
    </row>
    <row r="512" spans="1:8" x14ac:dyDescent="0.3">
      <c r="A512" s="2">
        <v>43858</v>
      </c>
      <c r="B512" s="1">
        <v>30922</v>
      </c>
      <c r="C512" s="1">
        <v>31048.45</v>
      </c>
      <c r="D512" s="1">
        <v>30656.35</v>
      </c>
      <c r="E512" s="1">
        <v>30761.4</v>
      </c>
      <c r="F512" s="1">
        <v>239604935</v>
      </c>
      <c r="G512" s="1">
        <v>5707.39</v>
      </c>
      <c r="H512" s="3">
        <f>IF(ISERR(LN(Table13615[[#This Row],[Close]]/E511)),"-",LN(Table13615[[#This Row],[Close]]/E511))</f>
        <v>-2.4675817893663162E-3</v>
      </c>
    </row>
    <row r="513" spans="1:8" x14ac:dyDescent="0.3">
      <c r="A513" s="2">
        <v>43859</v>
      </c>
      <c r="B513" s="1">
        <v>30915.1</v>
      </c>
      <c r="C513" s="1">
        <v>31082.85</v>
      </c>
      <c r="D513" s="1">
        <v>30835.8</v>
      </c>
      <c r="E513" s="1">
        <v>30877</v>
      </c>
      <c r="F513" s="1">
        <v>268788386</v>
      </c>
      <c r="G513" s="1">
        <v>5105.28</v>
      </c>
      <c r="H513" s="3">
        <f>IF(ISERR(LN(Table13615[[#This Row],[Close]]/E512)),"-",LN(Table13615[[#This Row],[Close]]/E512))</f>
        <v>3.7509129222914098E-3</v>
      </c>
    </row>
    <row r="514" spans="1:8" x14ac:dyDescent="0.3">
      <c r="A514" s="2">
        <v>43860</v>
      </c>
      <c r="B514" s="1">
        <v>30889.25</v>
      </c>
      <c r="C514" s="1">
        <v>30909.5</v>
      </c>
      <c r="D514" s="1">
        <v>30521.3</v>
      </c>
      <c r="E514" s="1">
        <v>30647.4</v>
      </c>
      <c r="F514" s="1">
        <v>328858847</v>
      </c>
      <c r="G514" s="1">
        <v>5410.61</v>
      </c>
      <c r="H514" s="3">
        <f>IF(ISERR(LN(Table13615[[#This Row],[Close]]/E513)),"-",LN(Table13615[[#This Row],[Close]]/E513))</f>
        <v>-7.4637401053103004E-3</v>
      </c>
    </row>
    <row r="515" spans="1:8" x14ac:dyDescent="0.3">
      <c r="A515" s="2">
        <v>43861</v>
      </c>
      <c r="B515" s="1">
        <v>30950.5</v>
      </c>
      <c r="C515" s="1">
        <v>31033.45</v>
      </c>
      <c r="D515" s="1">
        <v>30691.8</v>
      </c>
      <c r="E515" s="1">
        <v>30833.599999999999</v>
      </c>
      <c r="F515" s="1">
        <v>333435455</v>
      </c>
      <c r="G515" s="1">
        <v>8892.15</v>
      </c>
      <c r="H515" s="3">
        <f>IF(ISERR(LN(Table13615[[#This Row],[Close]]/E514)),"-",LN(Table13615[[#This Row],[Close]]/E514))</f>
        <v>6.0571743887133109E-3</v>
      </c>
    </row>
    <row r="516" spans="1:8" x14ac:dyDescent="0.3">
      <c r="A516" s="2">
        <v>43862</v>
      </c>
      <c r="B516" s="1">
        <v>30726.2</v>
      </c>
      <c r="C516" s="1">
        <v>30918.6</v>
      </c>
      <c r="D516" s="1">
        <v>29753</v>
      </c>
      <c r="E516" s="1">
        <v>29820.9</v>
      </c>
      <c r="F516" s="1">
        <v>255295791</v>
      </c>
      <c r="G516" s="1">
        <v>5451.95</v>
      </c>
      <c r="H516" s="3">
        <f>IF(ISERR(LN(Table13615[[#This Row],[Close]]/E515)),"-",LN(Table13615[[#This Row],[Close]]/E515))</f>
        <v>-3.3395514493847402E-2</v>
      </c>
    </row>
    <row r="517" spans="1:8" x14ac:dyDescent="0.3">
      <c r="A517" s="2">
        <v>43864</v>
      </c>
      <c r="B517" s="1">
        <v>29811.75</v>
      </c>
      <c r="C517" s="1">
        <v>30105.8</v>
      </c>
      <c r="D517" s="1">
        <v>29612.55</v>
      </c>
      <c r="E517" s="1">
        <v>30023.25</v>
      </c>
      <c r="F517" s="1">
        <v>337112135</v>
      </c>
      <c r="G517" s="1">
        <v>7123.19</v>
      </c>
      <c r="H517" s="3">
        <f>IF(ISERR(LN(Table13615[[#This Row],[Close]]/E516)),"-",LN(Table13615[[#This Row],[Close]]/E516))</f>
        <v>6.7625915370549362E-3</v>
      </c>
    </row>
    <row r="518" spans="1:8" x14ac:dyDescent="0.3">
      <c r="A518" s="2">
        <v>43865</v>
      </c>
      <c r="B518" s="1">
        <v>30235.3</v>
      </c>
      <c r="C518" s="1">
        <v>30776.95</v>
      </c>
      <c r="D518" s="1">
        <v>30182.45</v>
      </c>
      <c r="E518" s="1">
        <v>30686.7</v>
      </c>
      <c r="F518" s="1">
        <v>336610481</v>
      </c>
      <c r="G518" s="1">
        <v>6719.43</v>
      </c>
      <c r="H518" s="3">
        <f>IF(ISERR(LN(Table13615[[#This Row],[Close]]/E517)),"-",LN(Table13615[[#This Row],[Close]]/E517))</f>
        <v>2.1857254463768145E-2</v>
      </c>
    </row>
    <row r="519" spans="1:8" x14ac:dyDescent="0.3">
      <c r="A519" s="2">
        <v>43866</v>
      </c>
      <c r="B519" s="1">
        <v>30761.95</v>
      </c>
      <c r="C519" s="1">
        <v>31065.85</v>
      </c>
      <c r="D519" s="1">
        <v>30630.85</v>
      </c>
      <c r="E519" s="1">
        <v>31001.95</v>
      </c>
      <c r="F519" s="1">
        <v>427604425</v>
      </c>
      <c r="G519" s="1">
        <v>6380.13</v>
      </c>
      <c r="H519" s="3">
        <f>IF(ISERR(LN(Table13615[[#This Row],[Close]]/E518)),"-",LN(Table13615[[#This Row],[Close]]/E518))</f>
        <v>1.022076976413294E-2</v>
      </c>
    </row>
    <row r="520" spans="1:8" x14ac:dyDescent="0.3">
      <c r="A520" s="2">
        <v>43867</v>
      </c>
      <c r="B520" s="1">
        <v>31070.75</v>
      </c>
      <c r="C520" s="1">
        <v>31470.65</v>
      </c>
      <c r="D520" s="1">
        <v>30917.25</v>
      </c>
      <c r="E520" s="1">
        <v>31304.05</v>
      </c>
      <c r="F520" s="1">
        <v>334000323</v>
      </c>
      <c r="G520" s="1">
        <v>7041.81</v>
      </c>
      <c r="H520" s="3">
        <f>IF(ISERR(LN(Table13615[[#This Row],[Close]]/E519)),"-",LN(Table13615[[#This Row],[Close]]/E519))</f>
        <v>9.6973764141773684E-3</v>
      </c>
    </row>
    <row r="521" spans="1:8" x14ac:dyDescent="0.3">
      <c r="A521" s="2">
        <v>43868</v>
      </c>
      <c r="B521" s="1">
        <v>31367.05</v>
      </c>
      <c r="C521" s="1">
        <v>31368.2</v>
      </c>
      <c r="D521" s="1">
        <v>31111.05</v>
      </c>
      <c r="E521" s="1">
        <v>31201.95</v>
      </c>
      <c r="F521" s="1">
        <v>254381768</v>
      </c>
      <c r="G521" s="1">
        <v>4762.96</v>
      </c>
      <c r="H521" s="3">
        <f>IF(ISERR(LN(Table13615[[#This Row],[Close]]/E520)),"-",LN(Table13615[[#This Row],[Close]]/E520))</f>
        <v>-3.2668892844119699E-3</v>
      </c>
    </row>
    <row r="522" spans="1:8" x14ac:dyDescent="0.3">
      <c r="A522" s="2">
        <v>43871</v>
      </c>
      <c r="B522" s="1">
        <v>31248.65</v>
      </c>
      <c r="C522" s="1">
        <v>31248.799999999999</v>
      </c>
      <c r="D522" s="1">
        <v>30957.200000000001</v>
      </c>
      <c r="E522" s="1">
        <v>31058.15</v>
      </c>
      <c r="F522" s="1">
        <v>239696426</v>
      </c>
      <c r="G522" s="1">
        <v>4087.3</v>
      </c>
      <c r="H522" s="3">
        <f>IF(ISERR(LN(Table13615[[#This Row],[Close]]/E521)),"-",LN(Table13615[[#This Row],[Close]]/E521))</f>
        <v>-4.6193390535443912E-3</v>
      </c>
    </row>
    <row r="523" spans="1:8" x14ac:dyDescent="0.3">
      <c r="A523" s="2">
        <v>43872</v>
      </c>
      <c r="B523" s="1">
        <v>31230.2</v>
      </c>
      <c r="C523" s="1">
        <v>31505.95</v>
      </c>
      <c r="D523" s="1">
        <v>31225.9</v>
      </c>
      <c r="E523" s="1">
        <v>31300.6</v>
      </c>
      <c r="F523" s="1">
        <v>198887095</v>
      </c>
      <c r="G523" s="1">
        <v>4532.51</v>
      </c>
      <c r="H523" s="3">
        <f>IF(ISERR(LN(Table13615[[#This Row],[Close]]/E522)),"-",LN(Table13615[[#This Row],[Close]]/E522))</f>
        <v>7.77601288260313E-3</v>
      </c>
    </row>
    <row r="524" spans="1:8" x14ac:dyDescent="0.3">
      <c r="A524" s="2">
        <v>43873</v>
      </c>
      <c r="B524" s="1">
        <v>31441.15</v>
      </c>
      <c r="C524" s="1">
        <v>31588.6</v>
      </c>
      <c r="D524" s="1">
        <v>31398.15</v>
      </c>
      <c r="E524" s="1">
        <v>31492.9</v>
      </c>
      <c r="F524" s="1">
        <v>225958605</v>
      </c>
      <c r="G524" s="1">
        <v>5411.53</v>
      </c>
      <c r="H524" s="3">
        <f>IF(ISERR(LN(Table13615[[#This Row],[Close]]/E523)),"-",LN(Table13615[[#This Row],[Close]]/E523))</f>
        <v>6.1248569090567081E-3</v>
      </c>
    </row>
    <row r="525" spans="1:8" x14ac:dyDescent="0.3">
      <c r="A525" s="2">
        <v>43874</v>
      </c>
      <c r="B525" s="1">
        <v>31586.55</v>
      </c>
      <c r="C525" s="1">
        <v>31649.45</v>
      </c>
      <c r="D525" s="1">
        <v>31180.6</v>
      </c>
      <c r="E525" s="1">
        <v>31230.25</v>
      </c>
      <c r="F525" s="1">
        <v>303030451</v>
      </c>
      <c r="G525" s="1">
        <v>5780.04</v>
      </c>
      <c r="H525" s="3">
        <f>IF(ISERR(LN(Table13615[[#This Row],[Close]]/E524)),"-",LN(Table13615[[#This Row],[Close]]/E524))</f>
        <v>-8.3749472142832758E-3</v>
      </c>
    </row>
    <row r="526" spans="1:8" x14ac:dyDescent="0.3">
      <c r="A526" s="2">
        <v>43875</v>
      </c>
      <c r="B526" s="1">
        <v>31281.85</v>
      </c>
      <c r="C526" s="1">
        <v>31436.65</v>
      </c>
      <c r="D526" s="1">
        <v>30776.1</v>
      </c>
      <c r="E526" s="1">
        <v>30834.799999999999</v>
      </c>
      <c r="F526" s="1">
        <v>341366207</v>
      </c>
      <c r="G526" s="1">
        <v>6732.23</v>
      </c>
      <c r="H526" s="3">
        <f>IF(ISERR(LN(Table13615[[#This Row],[Close]]/E525)),"-",LN(Table13615[[#This Row],[Close]]/E525))</f>
        <v>-1.2743254099688765E-2</v>
      </c>
    </row>
    <row r="527" spans="1:8" x14ac:dyDescent="0.3">
      <c r="A527" s="2">
        <v>43878</v>
      </c>
      <c r="B527" s="1">
        <v>30873.85</v>
      </c>
      <c r="C527" s="1">
        <v>30998.15</v>
      </c>
      <c r="D527" s="1">
        <v>30630.5</v>
      </c>
      <c r="E527" s="1">
        <v>30680.7</v>
      </c>
      <c r="F527" s="1">
        <v>251931924</v>
      </c>
      <c r="G527" s="1">
        <v>5100.18</v>
      </c>
      <c r="H527" s="3">
        <f>IF(ISERR(LN(Table13615[[#This Row],[Close]]/E526)),"-",LN(Table13615[[#This Row],[Close]]/E526))</f>
        <v>-5.0101298808818929E-3</v>
      </c>
    </row>
    <row r="528" spans="1:8" x14ac:dyDescent="0.3">
      <c r="A528" s="2">
        <v>43879</v>
      </c>
      <c r="B528" s="1">
        <v>30661.5</v>
      </c>
      <c r="C528" s="1">
        <v>30692.75</v>
      </c>
      <c r="D528" s="1">
        <v>30252.45</v>
      </c>
      <c r="E528" s="1">
        <v>30562.5</v>
      </c>
      <c r="F528" s="1">
        <v>398866924</v>
      </c>
      <c r="G528" s="1">
        <v>6353.48</v>
      </c>
      <c r="H528" s="3">
        <f>IF(ISERR(LN(Table13615[[#This Row],[Close]]/E527)),"-",LN(Table13615[[#This Row],[Close]]/E527))</f>
        <v>-3.8600251705639011E-3</v>
      </c>
    </row>
    <row r="529" spans="1:8" x14ac:dyDescent="0.3">
      <c r="A529" s="2">
        <v>43880</v>
      </c>
      <c r="B529" s="1">
        <v>30905</v>
      </c>
      <c r="C529" s="1">
        <v>30947.15</v>
      </c>
      <c r="D529" s="1">
        <v>30606.15</v>
      </c>
      <c r="E529" s="1">
        <v>30838.2</v>
      </c>
      <c r="F529" s="1">
        <v>268822099</v>
      </c>
      <c r="G529" s="1">
        <v>5918.93</v>
      </c>
      <c r="H529" s="3">
        <f>IF(ISERR(LN(Table13615[[#This Row],[Close]]/E528)),"-",LN(Table13615[[#This Row],[Close]]/E528))</f>
        <v>8.9804139979358672E-3</v>
      </c>
    </row>
    <row r="530" spans="1:8" x14ac:dyDescent="0.3">
      <c r="A530" s="2">
        <v>43881</v>
      </c>
      <c r="B530" s="1">
        <v>30862.3</v>
      </c>
      <c r="C530" s="1">
        <v>31085.3</v>
      </c>
      <c r="D530" s="1">
        <v>30702.45</v>
      </c>
      <c r="E530" s="1">
        <v>30942.85</v>
      </c>
      <c r="F530" s="1">
        <v>273065120</v>
      </c>
      <c r="G530" s="1">
        <v>6647.05</v>
      </c>
      <c r="H530" s="3">
        <f>IF(ISERR(LN(Table13615[[#This Row],[Close]]/E529)),"-",LN(Table13615[[#This Row],[Close]]/E529))</f>
        <v>3.3877734382649996E-3</v>
      </c>
    </row>
    <row r="531" spans="1:8" x14ac:dyDescent="0.3">
      <c r="A531" s="2">
        <v>43885</v>
      </c>
      <c r="B531" s="1">
        <v>30666.35</v>
      </c>
      <c r="C531" s="1">
        <v>30702.15</v>
      </c>
      <c r="D531" s="1">
        <v>30428</v>
      </c>
      <c r="E531" s="1">
        <v>30455.1</v>
      </c>
      <c r="F531" s="1">
        <v>254235861</v>
      </c>
      <c r="G531" s="1">
        <v>6006.34</v>
      </c>
      <c r="H531" s="3">
        <f>IF(ISERR(LN(Table13615[[#This Row],[Close]]/E530)),"-",LN(Table13615[[#This Row],[Close]]/E530))</f>
        <v>-1.5888486855153032E-2</v>
      </c>
    </row>
    <row r="532" spans="1:8" x14ac:dyDescent="0.3">
      <c r="A532" s="2">
        <v>43886</v>
      </c>
      <c r="B532" s="1">
        <v>30517</v>
      </c>
      <c r="C532" s="1">
        <v>30610.7</v>
      </c>
      <c r="D532" s="1">
        <v>30329.95</v>
      </c>
      <c r="E532" s="1">
        <v>30432.7</v>
      </c>
      <c r="F532" s="1">
        <v>215913422</v>
      </c>
      <c r="G532" s="1">
        <v>5070.95</v>
      </c>
      <c r="H532" s="3">
        <f>IF(ISERR(LN(Table13615[[#This Row],[Close]]/E531)),"-",LN(Table13615[[#This Row],[Close]]/E531))</f>
        <v>-7.3577961465375453E-4</v>
      </c>
    </row>
    <row r="533" spans="1:8" x14ac:dyDescent="0.3">
      <c r="A533" s="2">
        <v>43887</v>
      </c>
      <c r="B533" s="1">
        <v>30279.95</v>
      </c>
      <c r="C533" s="1">
        <v>30515.35</v>
      </c>
      <c r="D533" s="1">
        <v>30131.75</v>
      </c>
      <c r="E533" s="1">
        <v>30306.85</v>
      </c>
      <c r="F533" s="1">
        <v>290964252</v>
      </c>
      <c r="G533" s="1">
        <v>5885.09</v>
      </c>
      <c r="H533" s="3">
        <f>IF(ISERR(LN(Table13615[[#This Row],[Close]]/E532)),"-",LN(Table13615[[#This Row],[Close]]/E532))</f>
        <v>-4.1439286294619251E-3</v>
      </c>
    </row>
    <row r="534" spans="1:8" x14ac:dyDescent="0.3">
      <c r="A534" s="2">
        <v>43888</v>
      </c>
      <c r="B534" s="1">
        <v>30270</v>
      </c>
      <c r="C534" s="1">
        <v>30271.95</v>
      </c>
      <c r="D534" s="1">
        <v>29914.15</v>
      </c>
      <c r="E534" s="1">
        <v>30187</v>
      </c>
      <c r="F534" s="1">
        <v>358020830</v>
      </c>
      <c r="G534" s="1">
        <v>7321.45</v>
      </c>
      <c r="H534" s="3">
        <f>IF(ISERR(LN(Table13615[[#This Row],[Close]]/E533)),"-",LN(Table13615[[#This Row],[Close]]/E533))</f>
        <v>-3.9623914433999765E-3</v>
      </c>
    </row>
    <row r="535" spans="1:8" x14ac:dyDescent="0.3">
      <c r="A535" s="2">
        <v>43889</v>
      </c>
      <c r="B535" s="1">
        <v>29501.55</v>
      </c>
      <c r="C535" s="1">
        <v>29564.1</v>
      </c>
      <c r="D535" s="1">
        <v>29051.5</v>
      </c>
      <c r="E535" s="1">
        <v>29147.15</v>
      </c>
      <c r="F535" s="1">
        <v>386879090</v>
      </c>
      <c r="G535" s="1">
        <v>9281.27</v>
      </c>
      <c r="H535" s="3">
        <f>IF(ISERR(LN(Table13615[[#This Row],[Close]]/E534)),"-",LN(Table13615[[#This Row],[Close]]/E534))</f>
        <v>-3.5054230266308675E-2</v>
      </c>
    </row>
    <row r="536" spans="1:8" x14ac:dyDescent="0.3">
      <c r="A536" s="2">
        <v>43892</v>
      </c>
      <c r="B536" s="1">
        <v>29701</v>
      </c>
      <c r="C536" s="1">
        <v>29791.15</v>
      </c>
      <c r="D536" s="1">
        <v>28571.7</v>
      </c>
      <c r="E536" s="1">
        <v>28868.400000000001</v>
      </c>
      <c r="F536" s="1">
        <v>368259606</v>
      </c>
      <c r="G536" s="1">
        <v>8026.59</v>
      </c>
      <c r="H536" s="3">
        <f>IF(ISERR(LN(Table13615[[#This Row],[Close]]/E535)),"-",LN(Table13615[[#This Row],[Close]]/E535))</f>
        <v>-9.6095665753584466E-3</v>
      </c>
    </row>
    <row r="537" spans="1:8" x14ac:dyDescent="0.3">
      <c r="A537" s="2">
        <v>43893</v>
      </c>
      <c r="B537" s="1">
        <v>29012.55</v>
      </c>
      <c r="C537" s="1">
        <v>29285.35</v>
      </c>
      <c r="D537" s="1">
        <v>28749.55</v>
      </c>
      <c r="E537" s="1">
        <v>29177.05</v>
      </c>
      <c r="F537" s="1">
        <v>367320137</v>
      </c>
      <c r="G537" s="1">
        <v>7152.89</v>
      </c>
      <c r="H537" s="3">
        <f>IF(ISERR(LN(Table13615[[#This Row],[Close]]/E536)),"-",LN(Table13615[[#This Row],[Close]]/E536))</f>
        <v>1.0634870055538325E-2</v>
      </c>
    </row>
    <row r="538" spans="1:8" x14ac:dyDescent="0.3">
      <c r="A538" s="2">
        <v>43894</v>
      </c>
      <c r="B538" s="1">
        <v>29252.95</v>
      </c>
      <c r="C538" s="1">
        <v>29273.65</v>
      </c>
      <c r="D538" s="1">
        <v>28125.15</v>
      </c>
      <c r="E538" s="1">
        <v>28653.7</v>
      </c>
      <c r="F538" s="1">
        <v>425845356</v>
      </c>
      <c r="G538" s="1">
        <v>8645.8799999999992</v>
      </c>
      <c r="H538" s="3">
        <f>IF(ISERR(LN(Table13615[[#This Row],[Close]]/E537)),"-",LN(Table13615[[#This Row],[Close]]/E537))</f>
        <v>-1.8099861668566218E-2</v>
      </c>
    </row>
    <row r="539" spans="1:8" x14ac:dyDescent="0.3">
      <c r="A539" s="2">
        <v>43895</v>
      </c>
      <c r="B539" s="1">
        <v>28830.3</v>
      </c>
      <c r="C539" s="1">
        <v>29134.3</v>
      </c>
      <c r="D539" s="1">
        <v>28535.599999999999</v>
      </c>
      <c r="E539" s="1">
        <v>28815.35</v>
      </c>
      <c r="F539" s="1">
        <v>1075709340</v>
      </c>
      <c r="G539" s="1">
        <v>12062.92</v>
      </c>
      <c r="H539" s="3">
        <f>IF(ISERR(LN(Table13615[[#This Row],[Close]]/E538)),"-",LN(Table13615[[#This Row],[Close]]/E538))</f>
        <v>5.6256515924350062E-3</v>
      </c>
    </row>
    <row r="540" spans="1:8" x14ac:dyDescent="0.3">
      <c r="A540" s="2">
        <v>43896</v>
      </c>
      <c r="B540" s="1">
        <v>27649.95</v>
      </c>
      <c r="C540" s="1">
        <v>28047.200000000001</v>
      </c>
      <c r="D540" s="1">
        <v>27162.3</v>
      </c>
      <c r="E540" s="1">
        <v>27801.45</v>
      </c>
      <c r="F540" s="1">
        <v>1568142743</v>
      </c>
      <c r="G540" s="1">
        <v>12009.32</v>
      </c>
      <c r="H540" s="3">
        <f>IF(ISERR(LN(Table13615[[#This Row],[Close]]/E539)),"-",LN(Table13615[[#This Row],[Close]]/E539))</f>
        <v>-3.5820053656585714E-2</v>
      </c>
    </row>
    <row r="541" spans="1:8" x14ac:dyDescent="0.3">
      <c r="A541" s="2">
        <v>43899</v>
      </c>
      <c r="B541" s="1">
        <v>27031.45</v>
      </c>
      <c r="C541" s="1">
        <v>27091.599999999999</v>
      </c>
      <c r="D541" s="1">
        <v>25923.4</v>
      </c>
      <c r="E541" s="1">
        <v>26462.6</v>
      </c>
      <c r="F541" s="1">
        <v>1058982970</v>
      </c>
      <c r="G541" s="1">
        <v>12182.52</v>
      </c>
      <c r="H541" s="3">
        <f>IF(ISERR(LN(Table13615[[#This Row],[Close]]/E540)),"-",LN(Table13615[[#This Row],[Close]]/E540))</f>
        <v>-4.9355762223482286E-2</v>
      </c>
    </row>
    <row r="542" spans="1:8" x14ac:dyDescent="0.3">
      <c r="A542" s="2">
        <v>43901</v>
      </c>
      <c r="B542" s="1">
        <v>26272.75</v>
      </c>
      <c r="C542" s="1">
        <v>26791.45</v>
      </c>
      <c r="D542" s="1">
        <v>26234.1</v>
      </c>
      <c r="E542" s="1">
        <v>26487.8</v>
      </c>
      <c r="F542" s="1">
        <v>723295485</v>
      </c>
      <c r="G542" s="1">
        <v>10720.97</v>
      </c>
      <c r="H542" s="3">
        <f>IF(ISERR(LN(Table13615[[#This Row],[Close]]/E541)),"-",LN(Table13615[[#This Row],[Close]]/E541))</f>
        <v>9.518342411984922E-4</v>
      </c>
    </row>
    <row r="543" spans="1:8" x14ac:dyDescent="0.3">
      <c r="A543" s="2">
        <v>43902</v>
      </c>
      <c r="B543" s="1">
        <v>25175.9</v>
      </c>
      <c r="C543" s="1">
        <v>25223.1</v>
      </c>
      <c r="D543" s="1">
        <v>23536.35</v>
      </c>
      <c r="E543" s="1">
        <v>23971.15</v>
      </c>
      <c r="F543" s="1">
        <v>760576349</v>
      </c>
      <c r="G543" s="1">
        <v>13585.6</v>
      </c>
      <c r="H543" s="3">
        <f>IF(ISERR(LN(Table13615[[#This Row],[Close]]/E542)),"-",LN(Table13615[[#This Row],[Close]]/E542))</f>
        <v>-9.9833225694578878E-2</v>
      </c>
    </row>
    <row r="544" spans="1:8" x14ac:dyDescent="0.3">
      <c r="A544" s="2">
        <v>43903</v>
      </c>
      <c r="B544" s="1">
        <v>22720.75</v>
      </c>
      <c r="C544" s="1">
        <v>25670.75</v>
      </c>
      <c r="D544" s="1">
        <v>21351.7</v>
      </c>
      <c r="E544" s="1">
        <v>25166.45</v>
      </c>
      <c r="F544" s="1">
        <v>783385213</v>
      </c>
      <c r="G544" s="1">
        <v>16247.37</v>
      </c>
      <c r="H544" s="3">
        <f>IF(ISERR(LN(Table13615[[#This Row],[Close]]/E543)),"-",LN(Table13615[[#This Row],[Close]]/E543))</f>
        <v>4.8660734345371784E-2</v>
      </c>
    </row>
    <row r="545" spans="1:8" x14ac:dyDescent="0.3">
      <c r="A545" s="2">
        <v>43906</v>
      </c>
      <c r="B545" s="1">
        <v>24061.599999999999</v>
      </c>
      <c r="C545" s="1">
        <v>24074.15</v>
      </c>
      <c r="D545" s="1">
        <v>23008.25</v>
      </c>
      <c r="E545" s="1">
        <v>23101.15</v>
      </c>
      <c r="F545" s="1">
        <v>481906496</v>
      </c>
      <c r="G545" s="1">
        <v>9586.4</v>
      </c>
      <c r="H545" s="3">
        <f>IF(ISERR(LN(Table13615[[#This Row],[Close]]/E544)),"-",LN(Table13615[[#This Row],[Close]]/E544))</f>
        <v>-8.5629358439914455E-2</v>
      </c>
    </row>
    <row r="546" spans="1:8" x14ac:dyDescent="0.3">
      <c r="A546" s="2">
        <v>43907</v>
      </c>
      <c r="B546" s="1">
        <v>23348.05</v>
      </c>
      <c r="C546" s="1">
        <v>23449.5</v>
      </c>
      <c r="D546" s="1">
        <v>22002</v>
      </c>
      <c r="E546" s="1">
        <v>22155.15</v>
      </c>
      <c r="F546" s="1">
        <v>537689478</v>
      </c>
      <c r="G546" s="1">
        <v>10577.21</v>
      </c>
      <c r="H546" s="3">
        <f>IF(ISERR(LN(Table13615[[#This Row],[Close]]/E545)),"-",LN(Table13615[[#This Row],[Close]]/E545))</f>
        <v>-4.181242472913424E-2</v>
      </c>
    </row>
    <row r="547" spans="1:8" x14ac:dyDescent="0.3">
      <c r="A547" s="2">
        <v>43908</v>
      </c>
      <c r="B547" s="1">
        <v>22411.85</v>
      </c>
      <c r="C547" s="1">
        <v>22544.05</v>
      </c>
      <c r="D547" s="1">
        <v>20267.95</v>
      </c>
      <c r="E547" s="1">
        <v>20580.2</v>
      </c>
      <c r="F547" s="1">
        <v>875287959</v>
      </c>
      <c r="G547" s="1">
        <v>17440.23</v>
      </c>
      <c r="H547" s="3">
        <f>IF(ISERR(LN(Table13615[[#This Row],[Close]]/E546)),"-",LN(Table13615[[#This Row],[Close]]/E546))</f>
        <v>-7.3740526577571505E-2</v>
      </c>
    </row>
    <row r="548" spans="1:8" x14ac:dyDescent="0.3">
      <c r="A548" s="2">
        <v>43909</v>
      </c>
      <c r="B548" s="1">
        <v>19428.95</v>
      </c>
      <c r="C548" s="1">
        <v>21035.05</v>
      </c>
      <c r="D548" s="1">
        <v>18675.650000000001</v>
      </c>
      <c r="E548" s="1">
        <v>20083.5</v>
      </c>
      <c r="F548" s="1">
        <v>476621914</v>
      </c>
      <c r="G548" s="1">
        <v>12018.94</v>
      </c>
      <c r="H548" s="3">
        <f>IF(ISERR(LN(Table13615[[#This Row],[Close]]/E547)),"-",LN(Table13615[[#This Row],[Close]]/E547))</f>
        <v>-2.4430866108259008E-2</v>
      </c>
    </row>
    <row r="549" spans="1:8" x14ac:dyDescent="0.3">
      <c r="A549" s="2">
        <v>43910</v>
      </c>
      <c r="B549" s="1">
        <v>19898.3</v>
      </c>
      <c r="C549" s="1">
        <v>20924.55</v>
      </c>
      <c r="D549" s="1">
        <v>19265</v>
      </c>
      <c r="E549" s="1">
        <v>20317.599999999999</v>
      </c>
      <c r="F549" s="1">
        <v>501768418</v>
      </c>
      <c r="G549" s="1">
        <v>13698.45</v>
      </c>
      <c r="H549" s="3">
        <f>IF(ISERR(LN(Table13615[[#This Row],[Close]]/E548)),"-",LN(Table13615[[#This Row],[Close]]/E548))</f>
        <v>1.1588923075090459E-2</v>
      </c>
    </row>
    <row r="550" spans="1:8" x14ac:dyDescent="0.3">
      <c r="A550" s="2">
        <v>43913</v>
      </c>
      <c r="B550" s="1">
        <v>18311.3</v>
      </c>
      <c r="C550" s="1">
        <v>18895.650000000001</v>
      </c>
      <c r="D550" s="1">
        <v>16791.05</v>
      </c>
      <c r="E550" s="1">
        <v>16917.650000000001</v>
      </c>
      <c r="F550" s="1">
        <v>307639369</v>
      </c>
      <c r="G550" s="1">
        <v>7807.32</v>
      </c>
      <c r="H550" s="3">
        <f>IF(ISERR(LN(Table13615[[#This Row],[Close]]/E549)),"-",LN(Table13615[[#This Row],[Close]]/E549))</f>
        <v>-0.18313004985526379</v>
      </c>
    </row>
    <row r="551" spans="1:8" x14ac:dyDescent="0.3">
      <c r="A551" s="2">
        <v>43914</v>
      </c>
      <c r="B551" s="1">
        <v>17705.849999999999</v>
      </c>
      <c r="C551" s="1">
        <v>17841.400000000001</v>
      </c>
      <c r="D551" s="1">
        <v>16116.25</v>
      </c>
      <c r="E551" s="1">
        <v>17107.3</v>
      </c>
      <c r="F551" s="1">
        <v>391702593</v>
      </c>
      <c r="G551" s="1">
        <v>9905.9</v>
      </c>
      <c r="H551" s="3">
        <f>IF(ISERR(LN(Table13615[[#This Row],[Close]]/E550)),"-",LN(Table13615[[#This Row],[Close]]/E550))</f>
        <v>1.1147817354046416E-2</v>
      </c>
    </row>
    <row r="552" spans="1:8" x14ac:dyDescent="0.3">
      <c r="A552" s="2">
        <v>43915</v>
      </c>
      <c r="B552" s="1">
        <v>16759.95</v>
      </c>
      <c r="C552" s="1">
        <v>18740.2</v>
      </c>
      <c r="D552" s="1">
        <v>16635.5</v>
      </c>
      <c r="E552" s="1">
        <v>18481.05</v>
      </c>
      <c r="F552" s="1">
        <v>394556026</v>
      </c>
      <c r="G552" s="1">
        <v>9791.5400000000009</v>
      </c>
      <c r="H552" s="3">
        <f>IF(ISERR(LN(Table13615[[#This Row],[Close]]/E551)),"-",LN(Table13615[[#This Row],[Close]]/E551))</f>
        <v>7.7240609783984657E-2</v>
      </c>
    </row>
    <row r="553" spans="1:8" x14ac:dyDescent="0.3">
      <c r="A553" s="2">
        <v>43916</v>
      </c>
      <c r="B553" s="1">
        <v>18781.849999999999</v>
      </c>
      <c r="C553" s="1">
        <v>20409.349999999999</v>
      </c>
      <c r="D553" s="1">
        <v>18364.5</v>
      </c>
      <c r="E553" s="1">
        <v>19613.900000000001</v>
      </c>
      <c r="F553" s="1">
        <v>482884243</v>
      </c>
      <c r="G553" s="1">
        <v>13335.36</v>
      </c>
      <c r="H553" s="3">
        <f>IF(ISERR(LN(Table13615[[#This Row],[Close]]/E552)),"-",LN(Table13615[[#This Row],[Close]]/E552))</f>
        <v>5.9492615776764603E-2</v>
      </c>
    </row>
    <row r="554" spans="1:8" x14ac:dyDescent="0.3">
      <c r="A554" s="2">
        <v>43917</v>
      </c>
      <c r="B554" s="1">
        <v>20801.599999999999</v>
      </c>
      <c r="C554" s="1">
        <v>21462.400000000001</v>
      </c>
      <c r="D554" s="1">
        <v>19580.099999999999</v>
      </c>
      <c r="E554" s="1">
        <v>19969</v>
      </c>
      <c r="F554" s="1">
        <v>539418047</v>
      </c>
      <c r="G554" s="1">
        <v>14946.08</v>
      </c>
      <c r="H554" s="3">
        <f>IF(ISERR(LN(Table13615[[#This Row],[Close]]/E553)),"-",LN(Table13615[[#This Row],[Close]]/E553))</f>
        <v>1.7942572503225548E-2</v>
      </c>
    </row>
    <row r="555" spans="1:8" x14ac:dyDescent="0.3">
      <c r="A555" s="2">
        <v>43920</v>
      </c>
      <c r="B555" s="1">
        <v>19254.45</v>
      </c>
      <c r="C555" s="1">
        <v>19716.25</v>
      </c>
      <c r="D555" s="1">
        <v>18668.7</v>
      </c>
      <c r="E555" s="1">
        <v>18782.400000000001</v>
      </c>
      <c r="F555" s="1">
        <v>326991879</v>
      </c>
      <c r="G555" s="1">
        <v>9137.65</v>
      </c>
      <c r="H555" s="3">
        <f>IF(ISERR(LN(Table13615[[#This Row],[Close]]/E554)),"-",LN(Table13615[[#This Row],[Close]]/E554))</f>
        <v>-6.1260809919133817E-2</v>
      </c>
    </row>
    <row r="556" spans="1:8" x14ac:dyDescent="0.3">
      <c r="A556" s="2">
        <v>43921</v>
      </c>
      <c r="B556" s="1">
        <v>19307.650000000001</v>
      </c>
      <c r="C556" s="1">
        <v>19466.3</v>
      </c>
      <c r="D556" s="1">
        <v>18792.400000000001</v>
      </c>
      <c r="E556" s="1">
        <v>19144</v>
      </c>
      <c r="F556" s="1">
        <v>309805792</v>
      </c>
      <c r="G556" s="1">
        <v>8241.5300000000007</v>
      </c>
      <c r="H556" s="3">
        <f>IF(ISERR(LN(Table13615[[#This Row],[Close]]/E555)),"-",LN(Table13615[[#This Row],[Close]]/E555))</f>
        <v>1.906908946395152E-2</v>
      </c>
    </row>
    <row r="557" spans="1:8" x14ac:dyDescent="0.3">
      <c r="A557" s="2">
        <v>43922</v>
      </c>
      <c r="B557" s="1">
        <v>19122.400000000001</v>
      </c>
      <c r="C557" s="1">
        <v>19154.75</v>
      </c>
      <c r="D557" s="1">
        <v>18042.25</v>
      </c>
      <c r="E557" s="1">
        <v>18208.349999999999</v>
      </c>
      <c r="F557" s="1">
        <v>274864724</v>
      </c>
      <c r="G557" s="1">
        <v>7400.87</v>
      </c>
      <c r="H557" s="3">
        <f>IF(ISERR(LN(Table13615[[#This Row],[Close]]/E556)),"-",LN(Table13615[[#This Row],[Close]]/E556))</f>
        <v>-5.0109070527038876E-2</v>
      </c>
    </row>
    <row r="558" spans="1:8" x14ac:dyDescent="0.3">
      <c r="A558" s="2">
        <v>43924</v>
      </c>
      <c r="B558" s="1">
        <v>18325.05</v>
      </c>
      <c r="C558" s="1">
        <v>18326.099999999999</v>
      </c>
      <c r="D558" s="1">
        <v>17143.2</v>
      </c>
      <c r="E558" s="1">
        <v>17249.3</v>
      </c>
      <c r="F558" s="1">
        <v>342530350</v>
      </c>
      <c r="G558" s="1">
        <v>8497.01</v>
      </c>
      <c r="H558" s="3">
        <f>IF(ISERR(LN(Table13615[[#This Row],[Close]]/E557)),"-",LN(Table13615[[#This Row],[Close]]/E557))</f>
        <v>-5.4108717135188278E-2</v>
      </c>
    </row>
    <row r="559" spans="1:8" x14ac:dyDescent="0.3">
      <c r="A559" s="2">
        <v>43928</v>
      </c>
      <c r="B559" s="1">
        <v>18454.55</v>
      </c>
      <c r="C559" s="1">
        <v>19190.55</v>
      </c>
      <c r="D559" s="1">
        <v>17953.75</v>
      </c>
      <c r="E559" s="1">
        <v>19062.5</v>
      </c>
      <c r="F559" s="1">
        <v>435419014</v>
      </c>
      <c r="G559" s="1">
        <v>11758.61</v>
      </c>
      <c r="H559" s="3">
        <f>IF(ISERR(LN(Table13615[[#This Row],[Close]]/E558)),"-",LN(Table13615[[#This Row],[Close]]/E558))</f>
        <v>9.9951491423785385E-2</v>
      </c>
    </row>
    <row r="560" spans="1:8" x14ac:dyDescent="0.3">
      <c r="A560" s="2">
        <v>43929</v>
      </c>
      <c r="B560" s="1">
        <v>18799.400000000001</v>
      </c>
      <c r="C560" s="1">
        <v>20324.099999999999</v>
      </c>
      <c r="D560" s="1">
        <v>18482.900000000001</v>
      </c>
      <c r="E560" s="1">
        <v>18946.45</v>
      </c>
      <c r="F560" s="1">
        <v>508444556</v>
      </c>
      <c r="G560" s="1">
        <v>13710.09</v>
      </c>
      <c r="H560" s="3">
        <f>IF(ISERR(LN(Table13615[[#This Row],[Close]]/E559)),"-",LN(Table13615[[#This Row],[Close]]/E559))</f>
        <v>-6.1064754809534265E-3</v>
      </c>
    </row>
    <row r="561" spans="1:8" x14ac:dyDescent="0.3">
      <c r="A561" s="2">
        <v>43930</v>
      </c>
      <c r="B561" s="1">
        <v>19553.150000000001</v>
      </c>
      <c r="C561" s="1">
        <v>19988.3</v>
      </c>
      <c r="D561" s="1">
        <v>19166.900000000001</v>
      </c>
      <c r="E561" s="1">
        <v>19913.599999999999</v>
      </c>
      <c r="F561" s="1">
        <v>389986610</v>
      </c>
      <c r="G561" s="1">
        <v>10229.4</v>
      </c>
      <c r="H561" s="3">
        <f>IF(ISERR(LN(Table13615[[#This Row],[Close]]/E560)),"-",LN(Table13615[[#This Row],[Close]]/E560))</f>
        <v>4.9786336506084668E-2</v>
      </c>
    </row>
    <row r="562" spans="1:8" x14ac:dyDescent="0.3">
      <c r="A562" s="2">
        <v>43934</v>
      </c>
      <c r="B562" s="1">
        <v>19854.900000000001</v>
      </c>
      <c r="C562" s="1">
        <v>19887.05</v>
      </c>
      <c r="D562" s="1">
        <v>19294</v>
      </c>
      <c r="E562" s="1">
        <v>19488</v>
      </c>
      <c r="F562" s="1">
        <v>288209448</v>
      </c>
      <c r="G562" s="1">
        <v>7634.04</v>
      </c>
      <c r="H562" s="3">
        <f>IF(ISERR(LN(Table13615[[#This Row],[Close]]/E561)),"-",LN(Table13615[[#This Row],[Close]]/E561))</f>
        <v>-2.1604023865275088E-2</v>
      </c>
    </row>
    <row r="563" spans="1:8" x14ac:dyDescent="0.3">
      <c r="A563" s="2">
        <v>43936</v>
      </c>
      <c r="B563" s="1">
        <v>20096.349999999999</v>
      </c>
      <c r="C563" s="1">
        <v>20184.099999999999</v>
      </c>
      <c r="D563" s="1">
        <v>18776.75</v>
      </c>
      <c r="E563" s="1">
        <v>19057.05</v>
      </c>
      <c r="F563" s="1">
        <v>389865463</v>
      </c>
      <c r="G563" s="1">
        <v>11188.39</v>
      </c>
      <c r="H563" s="3">
        <f>IF(ISERR(LN(Table13615[[#This Row],[Close]]/E562)),"-",LN(Table13615[[#This Row],[Close]]/E562))</f>
        <v>-2.2361779676865614E-2</v>
      </c>
    </row>
    <row r="564" spans="1:8" x14ac:dyDescent="0.3">
      <c r="A564" s="2">
        <v>43937</v>
      </c>
      <c r="B564" s="1">
        <v>18957.150000000001</v>
      </c>
      <c r="C564" s="1">
        <v>19520.3</v>
      </c>
      <c r="D564" s="1">
        <v>18703.45</v>
      </c>
      <c r="E564" s="1">
        <v>19400</v>
      </c>
      <c r="F564" s="1">
        <v>350278671</v>
      </c>
      <c r="G564" s="1">
        <v>10404.75</v>
      </c>
      <c r="H564" s="3">
        <f>IF(ISERR(LN(Table13615[[#This Row],[Close]]/E563)),"-",LN(Table13615[[#This Row],[Close]]/E563))</f>
        <v>1.7835954218661531E-2</v>
      </c>
    </row>
    <row r="565" spans="1:8" x14ac:dyDescent="0.3">
      <c r="A565" s="2">
        <v>43938</v>
      </c>
      <c r="B565" s="1">
        <v>20394.75</v>
      </c>
      <c r="C565" s="1">
        <v>20866.55</v>
      </c>
      <c r="D565" s="1">
        <v>19729.3</v>
      </c>
      <c r="E565" s="1">
        <v>20681.45</v>
      </c>
      <c r="F565" s="1">
        <v>475038288</v>
      </c>
      <c r="G565" s="1">
        <v>12586.71</v>
      </c>
      <c r="H565" s="3">
        <f>IF(ISERR(LN(Table13615[[#This Row],[Close]]/E564)),"-",LN(Table13615[[#This Row],[Close]]/E564))</f>
        <v>6.3964097167089035E-2</v>
      </c>
    </row>
    <row r="566" spans="1:8" x14ac:dyDescent="0.3">
      <c r="A566" s="2">
        <v>43941</v>
      </c>
      <c r="B566" s="1">
        <v>21104.7</v>
      </c>
      <c r="C566" s="1">
        <v>21122.1</v>
      </c>
      <c r="D566" s="1">
        <v>20444.25</v>
      </c>
      <c r="E566" s="1">
        <v>20522.650000000001</v>
      </c>
      <c r="F566" s="1">
        <v>438637821</v>
      </c>
      <c r="G566" s="1">
        <v>11742.64</v>
      </c>
      <c r="H566" s="3">
        <f>IF(ISERR(LN(Table13615[[#This Row],[Close]]/E565)),"-",LN(Table13615[[#This Row],[Close]]/E565))</f>
        <v>-7.7080089717565525E-3</v>
      </c>
    </row>
    <row r="567" spans="1:8" x14ac:dyDescent="0.3">
      <c r="A567" s="2">
        <v>43942</v>
      </c>
      <c r="B567" s="1">
        <v>19812.05</v>
      </c>
      <c r="C567" s="1">
        <v>19891.45</v>
      </c>
      <c r="D567" s="1">
        <v>19247.95</v>
      </c>
      <c r="E567" s="1">
        <v>19409.349999999999</v>
      </c>
      <c r="F567" s="1">
        <v>311922545</v>
      </c>
      <c r="G567" s="1">
        <v>8248.51</v>
      </c>
      <c r="H567" s="3">
        <f>IF(ISERR(LN(Table13615[[#This Row],[Close]]/E566)),"-",LN(Table13615[[#This Row],[Close]]/E566))</f>
        <v>-5.577424553726669E-2</v>
      </c>
    </row>
    <row r="568" spans="1:8" x14ac:dyDescent="0.3">
      <c r="A568" s="2">
        <v>43943</v>
      </c>
      <c r="B568" s="1">
        <v>19306.95</v>
      </c>
      <c r="C568" s="1">
        <v>19806.349999999999</v>
      </c>
      <c r="D568" s="1">
        <v>19051.95</v>
      </c>
      <c r="E568" s="1">
        <v>19701.849999999999</v>
      </c>
      <c r="F568" s="1">
        <v>349355747</v>
      </c>
      <c r="G568" s="1">
        <v>9091.0499999999993</v>
      </c>
      <c r="H568" s="3">
        <f>IF(ISERR(LN(Table13615[[#This Row],[Close]]/E567)),"-",LN(Table13615[[#This Row],[Close]]/E567))</f>
        <v>1.4957631236897025E-2</v>
      </c>
    </row>
    <row r="569" spans="1:8" x14ac:dyDescent="0.3">
      <c r="A569" s="2">
        <v>43944</v>
      </c>
      <c r="B569" s="1">
        <v>19871.349999999999</v>
      </c>
      <c r="C569" s="1">
        <v>20356.5</v>
      </c>
      <c r="D569" s="1">
        <v>19584.400000000001</v>
      </c>
      <c r="E569" s="1">
        <v>20267.95</v>
      </c>
      <c r="F569" s="1">
        <v>325385187</v>
      </c>
      <c r="G569" s="1">
        <v>8994.59</v>
      </c>
      <c r="H569" s="3">
        <f>IF(ISERR(LN(Table13615[[#This Row],[Close]]/E568)),"-",LN(Table13615[[#This Row],[Close]]/E568))</f>
        <v>2.8328280703411059E-2</v>
      </c>
    </row>
    <row r="570" spans="1:8" x14ac:dyDescent="0.3">
      <c r="A570" s="2">
        <v>43945</v>
      </c>
      <c r="B570" s="1">
        <v>19697.650000000001</v>
      </c>
      <c r="C570" s="1">
        <v>19950.150000000001</v>
      </c>
      <c r="D570" s="1">
        <v>19515.400000000001</v>
      </c>
      <c r="E570" s="1">
        <v>19586.650000000001</v>
      </c>
      <c r="F570" s="1">
        <v>305735017</v>
      </c>
      <c r="G570" s="1">
        <v>8019.89</v>
      </c>
      <c r="H570" s="3">
        <f>IF(ISERR(LN(Table13615[[#This Row],[Close]]/E569)),"-",LN(Table13615[[#This Row],[Close]]/E569))</f>
        <v>-3.4192608949443828E-2</v>
      </c>
    </row>
    <row r="571" spans="1:8" x14ac:dyDescent="0.3">
      <c r="A571" s="2">
        <v>43948</v>
      </c>
      <c r="B571" s="1">
        <v>19870.8</v>
      </c>
      <c r="C571" s="1">
        <v>20224.75</v>
      </c>
      <c r="D571" s="1">
        <v>19847.650000000001</v>
      </c>
      <c r="E571" s="1">
        <v>20081.150000000001</v>
      </c>
      <c r="F571" s="1">
        <v>299864446</v>
      </c>
      <c r="G571" s="1">
        <v>8082.32</v>
      </c>
      <c r="H571" s="3">
        <f>IF(ISERR(LN(Table13615[[#This Row],[Close]]/E570)),"-",LN(Table13615[[#This Row],[Close]]/E570))</f>
        <v>2.4933352381734438E-2</v>
      </c>
    </row>
    <row r="572" spans="1:8" x14ac:dyDescent="0.3">
      <c r="A572" s="2">
        <v>43949</v>
      </c>
      <c r="B572" s="1">
        <v>20436.599999999999</v>
      </c>
      <c r="C572" s="1">
        <v>20751.3</v>
      </c>
      <c r="D572" s="1">
        <v>20260.8</v>
      </c>
      <c r="E572" s="1">
        <v>20671.099999999999</v>
      </c>
      <c r="F572" s="1">
        <v>367772101</v>
      </c>
      <c r="G572" s="1">
        <v>10339.15</v>
      </c>
      <c r="H572" s="3">
        <f>IF(ISERR(LN(Table13615[[#This Row],[Close]]/E571)),"-",LN(Table13615[[#This Row],[Close]]/E571))</f>
        <v>2.8955025400772424E-2</v>
      </c>
    </row>
    <row r="573" spans="1:8" x14ac:dyDescent="0.3">
      <c r="A573" s="2">
        <v>43950</v>
      </c>
      <c r="B573" s="1">
        <v>20440.400000000001</v>
      </c>
      <c r="C573" s="1">
        <v>21348.15</v>
      </c>
      <c r="D573" s="1">
        <v>20393.650000000001</v>
      </c>
      <c r="E573" s="1">
        <v>21090.2</v>
      </c>
      <c r="F573" s="1">
        <v>400629555</v>
      </c>
      <c r="G573" s="1">
        <v>12331.95</v>
      </c>
      <c r="H573" s="3">
        <f>IF(ISERR(LN(Table13615[[#This Row],[Close]]/E572)),"-",LN(Table13615[[#This Row],[Close]]/E572))</f>
        <v>2.0071888112377066E-2</v>
      </c>
    </row>
    <row r="574" spans="1:8" x14ac:dyDescent="0.3">
      <c r="A574" s="2">
        <v>43951</v>
      </c>
      <c r="B574" s="1">
        <v>21589.200000000001</v>
      </c>
      <c r="C574" s="1">
        <v>21967</v>
      </c>
      <c r="D574" s="1">
        <v>21353.65</v>
      </c>
      <c r="E574" s="1">
        <v>21534.5</v>
      </c>
      <c r="F574" s="1">
        <v>471511130</v>
      </c>
      <c r="G574" s="1">
        <v>11158.91</v>
      </c>
      <c r="H574" s="3">
        <f>IF(ISERR(LN(Table13615[[#This Row],[Close]]/E573)),"-",LN(Table13615[[#This Row],[Close]]/E573))</f>
        <v>2.0847822606253955E-2</v>
      </c>
    </row>
    <row r="575" spans="1:8" x14ac:dyDescent="0.3">
      <c r="A575" s="2">
        <v>43955</v>
      </c>
      <c r="B575" s="1">
        <v>20514.75</v>
      </c>
      <c r="C575" s="1">
        <v>20530.45</v>
      </c>
      <c r="D575" s="1">
        <v>19643.599999999999</v>
      </c>
      <c r="E575" s="1">
        <v>19743.75</v>
      </c>
      <c r="F575" s="1">
        <v>328804506</v>
      </c>
      <c r="G575" s="1">
        <v>7635.19</v>
      </c>
      <c r="H575" s="3">
        <f>IF(ISERR(LN(Table13615[[#This Row],[Close]]/E574)),"-",LN(Table13615[[#This Row],[Close]]/E574))</f>
        <v>-8.6819314651091981E-2</v>
      </c>
    </row>
    <row r="576" spans="1:8" x14ac:dyDescent="0.3">
      <c r="A576" s="2">
        <v>43956</v>
      </c>
      <c r="B576" s="1">
        <v>20147.3</v>
      </c>
      <c r="C576" s="1">
        <v>20223.150000000001</v>
      </c>
      <c r="D576" s="1">
        <v>19212.349999999999</v>
      </c>
      <c r="E576" s="1">
        <v>19271.75</v>
      </c>
      <c r="F576" s="1">
        <v>381269938</v>
      </c>
      <c r="G576" s="1">
        <v>9095.4</v>
      </c>
      <c r="H576" s="3">
        <f>IF(ISERR(LN(Table13615[[#This Row],[Close]]/E575)),"-",LN(Table13615[[#This Row],[Close]]/E575))</f>
        <v>-2.419669252745725E-2</v>
      </c>
    </row>
    <row r="577" spans="1:8" x14ac:dyDescent="0.3">
      <c r="A577" s="2">
        <v>43957</v>
      </c>
      <c r="B577" s="1">
        <v>19302.45</v>
      </c>
      <c r="C577" s="1">
        <v>19806.599999999999</v>
      </c>
      <c r="D577" s="1">
        <v>18941</v>
      </c>
      <c r="E577" s="1">
        <v>19694.55</v>
      </c>
      <c r="F577" s="1">
        <v>395557269</v>
      </c>
      <c r="G577" s="1">
        <v>9797.35</v>
      </c>
      <c r="H577" s="3">
        <f>IF(ISERR(LN(Table13615[[#This Row],[Close]]/E576)),"-",LN(Table13615[[#This Row],[Close]]/E576))</f>
        <v>2.170165468234873E-2</v>
      </c>
    </row>
    <row r="578" spans="1:8" x14ac:dyDescent="0.3">
      <c r="A578" s="2">
        <v>43958</v>
      </c>
      <c r="B578" s="1">
        <v>19536.05</v>
      </c>
      <c r="C578" s="1">
        <v>19757.25</v>
      </c>
      <c r="D578" s="1">
        <v>19332.150000000001</v>
      </c>
      <c r="E578" s="1">
        <v>19491.8</v>
      </c>
      <c r="F578" s="1">
        <v>300140979</v>
      </c>
      <c r="G578" s="1">
        <v>7706.31</v>
      </c>
      <c r="H578" s="3">
        <f>IF(ISERR(LN(Table13615[[#This Row],[Close]]/E577)),"-",LN(Table13615[[#This Row],[Close]]/E577))</f>
        <v>-1.0348083414271805E-2</v>
      </c>
    </row>
    <row r="579" spans="1:8" x14ac:dyDescent="0.3">
      <c r="A579" s="2">
        <v>43959</v>
      </c>
      <c r="B579" s="1">
        <v>19844</v>
      </c>
      <c r="C579" s="1">
        <v>19969.599999999999</v>
      </c>
      <c r="D579" s="1">
        <v>19285.05</v>
      </c>
      <c r="E579" s="1">
        <v>19352.900000000001</v>
      </c>
      <c r="F579" s="1">
        <v>330610646</v>
      </c>
      <c r="G579" s="1">
        <v>7983.74</v>
      </c>
      <c r="H579" s="3">
        <f>IF(ISERR(LN(Table13615[[#This Row],[Close]]/E578)),"-",LN(Table13615[[#This Row],[Close]]/E578))</f>
        <v>-7.1515852615597801E-3</v>
      </c>
    </row>
    <row r="580" spans="1:8" x14ac:dyDescent="0.3">
      <c r="A580" s="2">
        <v>43962</v>
      </c>
      <c r="B580" s="1">
        <v>19610.45</v>
      </c>
      <c r="C580" s="1">
        <v>19733.400000000001</v>
      </c>
      <c r="D580" s="1">
        <v>18900.900000000001</v>
      </c>
      <c r="E580" s="1">
        <v>18950.5</v>
      </c>
      <c r="F580" s="1">
        <v>342556509</v>
      </c>
      <c r="G580" s="1">
        <v>8610.25</v>
      </c>
      <c r="H580" s="3">
        <f>IF(ISERR(LN(Table13615[[#This Row],[Close]]/E579)),"-",LN(Table13615[[#This Row],[Close]]/E579))</f>
        <v>-2.1011962642692072E-2</v>
      </c>
    </row>
    <row r="581" spans="1:8" x14ac:dyDescent="0.3">
      <c r="A581" s="2">
        <v>43963</v>
      </c>
      <c r="B581" s="1">
        <v>18751.400000000001</v>
      </c>
      <c r="C581" s="1">
        <v>18993.400000000001</v>
      </c>
      <c r="D581" s="1">
        <v>18287</v>
      </c>
      <c r="E581" s="1">
        <v>18862.849999999999</v>
      </c>
      <c r="F581" s="1">
        <v>395412970</v>
      </c>
      <c r="G581" s="1">
        <v>10402.200000000001</v>
      </c>
      <c r="H581" s="3">
        <f>IF(ISERR(LN(Table13615[[#This Row],[Close]]/E580)),"-",LN(Table13615[[#This Row],[Close]]/E580))</f>
        <v>-4.6359371481480612E-3</v>
      </c>
    </row>
    <row r="582" spans="1:8" x14ac:dyDescent="0.3">
      <c r="A582" s="2">
        <v>43964</v>
      </c>
      <c r="B582" s="1">
        <v>20017.75</v>
      </c>
      <c r="C582" s="1">
        <v>20122.25</v>
      </c>
      <c r="D582" s="1">
        <v>19429.900000000001</v>
      </c>
      <c r="E582" s="1">
        <v>19634.95</v>
      </c>
      <c r="F582" s="1">
        <v>520830667</v>
      </c>
      <c r="G582" s="1">
        <v>12055.56</v>
      </c>
      <c r="H582" s="3">
        <f>IF(ISERR(LN(Table13615[[#This Row],[Close]]/E581)),"-",LN(Table13615[[#This Row],[Close]]/E581))</f>
        <v>4.0116762297118115E-2</v>
      </c>
    </row>
    <row r="583" spans="1:8" x14ac:dyDescent="0.3">
      <c r="A583" s="2">
        <v>43965</v>
      </c>
      <c r="B583" s="1">
        <v>19197.7</v>
      </c>
      <c r="C583" s="1">
        <v>19380.099999999999</v>
      </c>
      <c r="D583" s="1">
        <v>19024.75</v>
      </c>
      <c r="E583" s="1">
        <v>19068.5</v>
      </c>
      <c r="F583" s="1">
        <v>333038859</v>
      </c>
      <c r="G583" s="1">
        <v>7758.17</v>
      </c>
      <c r="H583" s="3">
        <f>IF(ISERR(LN(Table13615[[#This Row],[Close]]/E582)),"-",LN(Table13615[[#This Row],[Close]]/E582))</f>
        <v>-2.9273382612284363E-2</v>
      </c>
    </row>
    <row r="584" spans="1:8" x14ac:dyDescent="0.3">
      <c r="A584" s="2">
        <v>43966</v>
      </c>
      <c r="B584" s="1">
        <v>19098.8</v>
      </c>
      <c r="C584" s="1">
        <v>19119.099999999999</v>
      </c>
      <c r="D584" s="1">
        <v>18683.650000000001</v>
      </c>
      <c r="E584" s="1">
        <v>18833.95</v>
      </c>
      <c r="F584" s="1">
        <v>240590869</v>
      </c>
      <c r="G584" s="1">
        <v>5598.32</v>
      </c>
      <c r="H584" s="3">
        <f>IF(ISERR(LN(Table13615[[#This Row],[Close]]/E583)),"-",LN(Table13615[[#This Row],[Close]]/E583))</f>
        <v>-1.2376666630246396E-2</v>
      </c>
    </row>
    <row r="585" spans="1:8" x14ac:dyDescent="0.3">
      <c r="A585" s="2">
        <v>43969</v>
      </c>
      <c r="B585" s="1">
        <v>18795.099999999999</v>
      </c>
      <c r="C585" s="1">
        <v>18795.099999999999</v>
      </c>
      <c r="D585" s="1">
        <v>17514.2</v>
      </c>
      <c r="E585" s="1">
        <v>17573.2</v>
      </c>
      <c r="F585" s="1">
        <v>434763906</v>
      </c>
      <c r="G585" s="1">
        <v>9980.5</v>
      </c>
      <c r="H585" s="3">
        <f>IF(ISERR(LN(Table13615[[#This Row],[Close]]/E584)),"-",LN(Table13615[[#This Row],[Close]]/E584))</f>
        <v>-6.9286078067120727E-2</v>
      </c>
    </row>
    <row r="586" spans="1:8" x14ac:dyDescent="0.3">
      <c r="A586" s="2">
        <v>43970</v>
      </c>
      <c r="B586" s="1">
        <v>18037.150000000001</v>
      </c>
      <c r="C586" s="1">
        <v>18175.3</v>
      </c>
      <c r="D586" s="1">
        <v>17390.650000000001</v>
      </c>
      <c r="E586" s="1">
        <v>17486.25</v>
      </c>
      <c r="F586" s="1">
        <v>415466049</v>
      </c>
      <c r="G586" s="1">
        <v>9541.76</v>
      </c>
      <c r="H586" s="3">
        <f>IF(ISERR(LN(Table13615[[#This Row],[Close]]/E585)),"-",LN(Table13615[[#This Row],[Close]]/E585))</f>
        <v>-4.9601564354412458E-3</v>
      </c>
    </row>
    <row r="587" spans="1:8" x14ac:dyDescent="0.3">
      <c r="A587" s="2">
        <v>43971</v>
      </c>
      <c r="B587" s="1">
        <v>17486.5</v>
      </c>
      <c r="C587" s="1">
        <v>18002.650000000001</v>
      </c>
      <c r="D587" s="1">
        <v>17407.7</v>
      </c>
      <c r="E587" s="1">
        <v>17840.2</v>
      </c>
      <c r="F587" s="1">
        <v>326225920</v>
      </c>
      <c r="G587" s="1">
        <v>7525.24</v>
      </c>
      <c r="H587" s="3">
        <f>IF(ISERR(LN(Table13615[[#This Row],[Close]]/E586)),"-",LN(Table13615[[#This Row],[Close]]/E586))</f>
        <v>2.0039480042851741E-2</v>
      </c>
    </row>
    <row r="588" spans="1:8" x14ac:dyDescent="0.3">
      <c r="A588" s="2">
        <v>43972</v>
      </c>
      <c r="B588" s="1">
        <v>17901.95</v>
      </c>
      <c r="C588" s="1">
        <v>18200.7</v>
      </c>
      <c r="D588" s="1">
        <v>17658.55</v>
      </c>
      <c r="E588" s="1">
        <v>17735.099999999999</v>
      </c>
      <c r="F588" s="1">
        <v>347575113</v>
      </c>
      <c r="G588" s="1">
        <v>7748.12</v>
      </c>
      <c r="H588" s="3">
        <f>IF(ISERR(LN(Table13615[[#This Row],[Close]]/E587)),"-",LN(Table13615[[#This Row],[Close]]/E587))</f>
        <v>-5.9086110738628779E-3</v>
      </c>
    </row>
    <row r="589" spans="1:8" x14ac:dyDescent="0.3">
      <c r="A589" s="2">
        <v>43973</v>
      </c>
      <c r="B589" s="1">
        <v>17554.25</v>
      </c>
      <c r="C589" s="1">
        <v>17952.25</v>
      </c>
      <c r="D589" s="1">
        <v>17105</v>
      </c>
      <c r="E589" s="1">
        <v>17278.900000000001</v>
      </c>
      <c r="F589" s="1">
        <v>484792159</v>
      </c>
      <c r="G589" s="1">
        <v>9991.9500000000007</v>
      </c>
      <c r="H589" s="3">
        <f>IF(ISERR(LN(Table13615[[#This Row],[Close]]/E588)),"-",LN(Table13615[[#This Row],[Close]]/E588))</f>
        <v>-2.6059622835208716E-2</v>
      </c>
    </row>
    <row r="590" spans="1:8" x14ac:dyDescent="0.3">
      <c r="A590" s="2">
        <v>43977</v>
      </c>
      <c r="B590" s="1">
        <v>17537.650000000001</v>
      </c>
      <c r="C590" s="1">
        <v>17681.7</v>
      </c>
      <c r="D590" s="1">
        <v>17311.25</v>
      </c>
      <c r="E590" s="1">
        <v>17440.349999999999</v>
      </c>
      <c r="F590" s="1">
        <v>336758208</v>
      </c>
      <c r="G590" s="1">
        <v>6854.37</v>
      </c>
      <c r="H590" s="3">
        <f>IF(ISERR(LN(Table13615[[#This Row],[Close]]/E589)),"-",LN(Table13615[[#This Row],[Close]]/E589))</f>
        <v>9.3003831445136204E-3</v>
      </c>
    </row>
    <row r="591" spans="1:8" x14ac:dyDescent="0.3">
      <c r="A591" s="2">
        <v>43978</v>
      </c>
      <c r="B591" s="1">
        <v>17603.400000000001</v>
      </c>
      <c r="C591" s="1">
        <v>18874.25</v>
      </c>
      <c r="D591" s="1">
        <v>17560.349999999999</v>
      </c>
      <c r="E591" s="1">
        <v>18710.55</v>
      </c>
      <c r="F591" s="1">
        <v>538003230</v>
      </c>
      <c r="G591" s="1">
        <v>12905.82</v>
      </c>
      <c r="H591" s="3">
        <f>IF(ISERR(LN(Table13615[[#This Row],[Close]]/E590)),"-",LN(Table13615[[#This Row],[Close]]/E590))</f>
        <v>7.0301048812041717E-2</v>
      </c>
    </row>
    <row r="592" spans="1:8" x14ac:dyDescent="0.3">
      <c r="A592" s="2">
        <v>43979</v>
      </c>
      <c r="B592" s="1">
        <v>18924.45</v>
      </c>
      <c r="C592" s="1">
        <v>19455.55</v>
      </c>
      <c r="D592" s="1">
        <v>18818.95</v>
      </c>
      <c r="E592" s="1">
        <v>19169.8</v>
      </c>
      <c r="F592" s="1">
        <v>561124154</v>
      </c>
      <c r="G592" s="1">
        <v>14381.4</v>
      </c>
      <c r="H592" s="3">
        <f>IF(ISERR(LN(Table13615[[#This Row],[Close]]/E591)),"-",LN(Table13615[[#This Row],[Close]]/E591))</f>
        <v>2.42485881361111E-2</v>
      </c>
    </row>
    <row r="593" spans="1:8" x14ac:dyDescent="0.3">
      <c r="A593" s="2">
        <v>43980</v>
      </c>
      <c r="B593" s="1">
        <v>18962</v>
      </c>
      <c r="C593" s="1">
        <v>19358.05</v>
      </c>
      <c r="D593" s="1">
        <v>18729.900000000001</v>
      </c>
      <c r="E593" s="1">
        <v>19297.25</v>
      </c>
      <c r="F593" s="1">
        <v>581732090</v>
      </c>
      <c r="G593" s="1">
        <v>10922.76</v>
      </c>
      <c r="H593" s="3">
        <f>IF(ISERR(LN(Table13615[[#This Row],[Close]]/E592)),"-",LN(Table13615[[#This Row],[Close]]/E592))</f>
        <v>6.6264746770143754E-3</v>
      </c>
    </row>
    <row r="594" spans="1:8" x14ac:dyDescent="0.3">
      <c r="A594" s="2">
        <v>43983</v>
      </c>
      <c r="B594" s="1">
        <v>19728.900000000001</v>
      </c>
      <c r="C594" s="1">
        <v>20225.349999999999</v>
      </c>
      <c r="D594" s="1">
        <v>19632.900000000001</v>
      </c>
      <c r="E594" s="1">
        <v>19959.900000000001</v>
      </c>
      <c r="F594" s="1">
        <v>558065113</v>
      </c>
      <c r="G594" s="1">
        <v>10263.32</v>
      </c>
      <c r="H594" s="3">
        <f>IF(ISERR(LN(Table13615[[#This Row],[Close]]/E593)),"-",LN(Table13615[[#This Row],[Close]]/E593))</f>
        <v>3.3762662138763569E-2</v>
      </c>
    </row>
    <row r="595" spans="1:8" x14ac:dyDescent="0.3">
      <c r="A595" s="2">
        <v>43984</v>
      </c>
      <c r="B595" s="1">
        <v>20120.599999999999</v>
      </c>
      <c r="C595" s="1">
        <v>20615.75</v>
      </c>
      <c r="D595" s="1">
        <v>19852.55</v>
      </c>
      <c r="E595" s="1">
        <v>20530.2</v>
      </c>
      <c r="F595" s="1">
        <v>448324616</v>
      </c>
      <c r="G595" s="1">
        <v>11334.54</v>
      </c>
      <c r="H595" s="3">
        <f>IF(ISERR(LN(Table13615[[#This Row],[Close]]/E594)),"-",LN(Table13615[[#This Row],[Close]]/E594))</f>
        <v>2.8171711973871007E-2</v>
      </c>
    </row>
    <row r="596" spans="1:8" x14ac:dyDescent="0.3">
      <c r="A596" s="2">
        <v>43985</v>
      </c>
      <c r="B596" s="1">
        <v>20966.599999999999</v>
      </c>
      <c r="C596" s="1">
        <v>21619.55</v>
      </c>
      <c r="D596" s="1">
        <v>20822</v>
      </c>
      <c r="E596" s="1">
        <v>20940.7</v>
      </c>
      <c r="F596" s="1">
        <v>616871764</v>
      </c>
      <c r="G596" s="1">
        <v>14189.77</v>
      </c>
      <c r="H596" s="3">
        <f>IF(ISERR(LN(Table13615[[#This Row],[Close]]/E595)),"-",LN(Table13615[[#This Row],[Close]]/E595))</f>
        <v>1.9797660903377822E-2</v>
      </c>
    </row>
    <row r="597" spans="1:8" x14ac:dyDescent="0.3">
      <c r="A597" s="2">
        <v>43986</v>
      </c>
      <c r="B597" s="1">
        <v>20932.349999999999</v>
      </c>
      <c r="C597" s="1">
        <v>21141.8</v>
      </c>
      <c r="D597" s="1">
        <v>20316.2</v>
      </c>
      <c r="E597" s="1">
        <v>20390.45</v>
      </c>
      <c r="F597" s="1">
        <v>587859629</v>
      </c>
      <c r="G597" s="1">
        <v>11840.17</v>
      </c>
      <c r="H597" s="3">
        <f>IF(ISERR(LN(Table13615[[#This Row],[Close]]/E596)),"-",LN(Table13615[[#This Row],[Close]]/E596))</f>
        <v>-2.662797974316233E-2</v>
      </c>
    </row>
    <row r="598" spans="1:8" x14ac:dyDescent="0.3">
      <c r="A598" s="2">
        <v>43987</v>
      </c>
      <c r="B598" s="1">
        <v>20516.400000000001</v>
      </c>
      <c r="C598" s="1">
        <v>21198.7</v>
      </c>
      <c r="D598" s="1">
        <v>20425.05</v>
      </c>
      <c r="E598" s="1">
        <v>21034.5</v>
      </c>
      <c r="F598" s="1">
        <v>637447046</v>
      </c>
      <c r="G598" s="1">
        <v>11950.42</v>
      </c>
      <c r="H598" s="3">
        <f>IF(ISERR(LN(Table13615[[#This Row],[Close]]/E597)),"-",LN(Table13615[[#This Row],[Close]]/E597))</f>
        <v>3.1097292867863908E-2</v>
      </c>
    </row>
    <row r="599" spans="1:8" x14ac:dyDescent="0.3">
      <c r="A599" s="2">
        <v>43990</v>
      </c>
      <c r="B599" s="1">
        <v>21636.1</v>
      </c>
      <c r="C599" s="1">
        <v>21807.4</v>
      </c>
      <c r="D599" s="1">
        <v>20911.25</v>
      </c>
      <c r="E599" s="1">
        <v>21187.35</v>
      </c>
      <c r="F599" s="1">
        <v>748110342</v>
      </c>
      <c r="G599" s="1">
        <v>14784.22</v>
      </c>
      <c r="H599" s="3">
        <f>IF(ISERR(LN(Table13615[[#This Row],[Close]]/E598)),"-",LN(Table13615[[#This Row],[Close]]/E598))</f>
        <v>7.2403586169123421E-3</v>
      </c>
    </row>
    <row r="600" spans="1:8" x14ac:dyDescent="0.3">
      <c r="A600" s="2">
        <v>43991</v>
      </c>
      <c r="B600" s="1">
        <v>21295.5</v>
      </c>
      <c r="C600" s="1">
        <v>21568.85</v>
      </c>
      <c r="D600" s="1">
        <v>20629.7</v>
      </c>
      <c r="E600" s="1">
        <v>20724.900000000001</v>
      </c>
      <c r="F600" s="1">
        <v>641246103</v>
      </c>
      <c r="G600" s="1">
        <v>14242.32</v>
      </c>
      <c r="H600" s="3">
        <f>IF(ISERR(LN(Table13615[[#This Row],[Close]]/E599)),"-",LN(Table13615[[#This Row],[Close]]/E599))</f>
        <v>-2.2068429550342911E-2</v>
      </c>
    </row>
    <row r="601" spans="1:8" x14ac:dyDescent="0.3">
      <c r="A601" s="2">
        <v>43992</v>
      </c>
      <c r="B601" s="1">
        <v>20760.95</v>
      </c>
      <c r="C601" s="1">
        <v>21251.45</v>
      </c>
      <c r="D601" s="1">
        <v>20671.55</v>
      </c>
      <c r="E601" s="1">
        <v>21100.1</v>
      </c>
      <c r="F601" s="1">
        <v>582992179</v>
      </c>
      <c r="G601" s="1">
        <v>12121.73</v>
      </c>
      <c r="H601" s="3">
        <f>IF(ISERR(LN(Table13615[[#This Row],[Close]]/E600)),"-",LN(Table13615[[#This Row],[Close]]/E600))</f>
        <v>1.7941903888035605E-2</v>
      </c>
    </row>
    <row r="602" spans="1:8" x14ac:dyDescent="0.3">
      <c r="A602" s="2">
        <v>43993</v>
      </c>
      <c r="B602" s="1">
        <v>21084.7</v>
      </c>
      <c r="C602" s="1">
        <v>21244.45</v>
      </c>
      <c r="D602" s="1">
        <v>20458.3</v>
      </c>
      <c r="E602" s="1">
        <v>20525.150000000001</v>
      </c>
      <c r="F602" s="1">
        <v>747065326</v>
      </c>
      <c r="G602" s="1">
        <v>15002.14</v>
      </c>
      <c r="H602" s="3">
        <f>IF(ISERR(LN(Table13615[[#This Row],[Close]]/E601)),"-",LN(Table13615[[#This Row],[Close]]/E601))</f>
        <v>-2.7626816334715986E-2</v>
      </c>
    </row>
    <row r="603" spans="1:8" x14ac:dyDescent="0.3">
      <c r="A603" s="2">
        <v>43994</v>
      </c>
      <c r="B603" s="1">
        <v>19529.3</v>
      </c>
      <c r="C603" s="1">
        <v>20747.7</v>
      </c>
      <c r="D603" s="1">
        <v>19526.099999999999</v>
      </c>
      <c r="E603" s="1">
        <v>20654.55</v>
      </c>
      <c r="F603" s="1">
        <v>599190078</v>
      </c>
      <c r="G603" s="1">
        <v>13935.65</v>
      </c>
      <c r="H603" s="3">
        <f>IF(ISERR(LN(Table13615[[#This Row],[Close]]/E602)),"-",LN(Table13615[[#This Row],[Close]]/E602))</f>
        <v>6.284670646457032E-3</v>
      </c>
    </row>
    <row r="604" spans="1:8" x14ac:dyDescent="0.3">
      <c r="A604" s="2">
        <v>43997</v>
      </c>
      <c r="B604" s="1">
        <v>20457.150000000001</v>
      </c>
      <c r="C604" s="1">
        <v>20470.849999999999</v>
      </c>
      <c r="D604" s="1">
        <v>19740.2</v>
      </c>
      <c r="E604" s="1">
        <v>19912.900000000001</v>
      </c>
      <c r="F604" s="1">
        <v>465009106</v>
      </c>
      <c r="G604" s="1">
        <v>10707.3</v>
      </c>
      <c r="H604" s="3">
        <f>IF(ISERR(LN(Table13615[[#This Row],[Close]]/E603)),"-",LN(Table13615[[#This Row],[Close]]/E603))</f>
        <v>-3.6567871200121192E-2</v>
      </c>
    </row>
    <row r="605" spans="1:8" x14ac:dyDescent="0.3">
      <c r="A605" s="2">
        <v>43998</v>
      </c>
      <c r="B605" s="1">
        <v>20500.650000000001</v>
      </c>
      <c r="C605" s="1">
        <v>20638.849999999999</v>
      </c>
      <c r="D605" s="1">
        <v>19507.05</v>
      </c>
      <c r="E605" s="1">
        <v>20296.7</v>
      </c>
      <c r="F605" s="1">
        <v>552448328</v>
      </c>
      <c r="G605" s="1">
        <v>13903.52</v>
      </c>
      <c r="H605" s="3">
        <f>IF(ISERR(LN(Table13615[[#This Row],[Close]]/E604)),"-",LN(Table13615[[#This Row],[Close]]/E604))</f>
        <v>1.9090548337919091E-2</v>
      </c>
    </row>
    <row r="606" spans="1:8" x14ac:dyDescent="0.3">
      <c r="A606" s="2">
        <v>43999</v>
      </c>
      <c r="B606" s="1">
        <v>20137.45</v>
      </c>
      <c r="C606" s="1">
        <v>20627.900000000001</v>
      </c>
      <c r="D606" s="1">
        <v>19978.150000000001</v>
      </c>
      <c r="E606" s="1">
        <v>20201.75</v>
      </c>
      <c r="F606" s="1">
        <v>453526032</v>
      </c>
      <c r="G606" s="1">
        <v>11014.55</v>
      </c>
      <c r="H606" s="3">
        <f>IF(ISERR(LN(Table13615[[#This Row],[Close]]/E605)),"-",LN(Table13615[[#This Row],[Close]]/E605))</f>
        <v>-4.6890769387755099E-3</v>
      </c>
    </row>
    <row r="607" spans="1:8" x14ac:dyDescent="0.3">
      <c r="A607" s="2">
        <v>44000</v>
      </c>
      <c r="B607" s="1">
        <v>20137.599999999999</v>
      </c>
      <c r="C607" s="1">
        <v>21028.35</v>
      </c>
      <c r="D607" s="1">
        <v>20030.349999999999</v>
      </c>
      <c r="E607" s="1">
        <v>20956.3</v>
      </c>
      <c r="F607" s="1">
        <v>362837078</v>
      </c>
      <c r="G607" s="1">
        <v>9472.1200000000008</v>
      </c>
      <c r="H607" s="3">
        <f>IF(ISERR(LN(Table13615[[#This Row],[Close]]/E606)),"-",LN(Table13615[[#This Row],[Close]]/E606))</f>
        <v>3.6670082834562918E-2</v>
      </c>
    </row>
    <row r="608" spans="1:8" x14ac:dyDescent="0.3">
      <c r="A608" s="2">
        <v>44001</v>
      </c>
      <c r="B608" s="1">
        <v>20970.099999999999</v>
      </c>
      <c r="C608" s="1">
        <v>21467.65</v>
      </c>
      <c r="D608" s="1">
        <v>20878.25</v>
      </c>
      <c r="E608" s="1">
        <v>21338.1</v>
      </c>
      <c r="F608" s="1">
        <v>523371321</v>
      </c>
      <c r="G608" s="1">
        <v>13175.29</v>
      </c>
      <c r="H608" s="3">
        <f>IF(ISERR(LN(Table13615[[#This Row],[Close]]/E607)),"-",LN(Table13615[[#This Row],[Close]]/E607))</f>
        <v>1.805489008051232E-2</v>
      </c>
    </row>
    <row r="609" spans="1:8" x14ac:dyDescent="0.3">
      <c r="A609" s="2">
        <v>44004</v>
      </c>
      <c r="B609" s="1">
        <v>21491.55</v>
      </c>
      <c r="C609" s="1">
        <v>22078.25</v>
      </c>
      <c r="D609" s="1">
        <v>21425.55</v>
      </c>
      <c r="E609" s="1">
        <v>21708.35</v>
      </c>
      <c r="F609" s="1">
        <v>664606529</v>
      </c>
      <c r="G609" s="1">
        <v>12224.92</v>
      </c>
      <c r="H609" s="3">
        <f>IF(ISERR(LN(Table13615[[#This Row],[Close]]/E608)),"-",LN(Table13615[[#This Row],[Close]]/E608))</f>
        <v>1.7202771926323482E-2</v>
      </c>
    </row>
    <row r="610" spans="1:8" x14ac:dyDescent="0.3">
      <c r="A610" s="2">
        <v>44005</v>
      </c>
      <c r="B610" s="1">
        <v>21859.25</v>
      </c>
      <c r="C610" s="1">
        <v>22322.3</v>
      </c>
      <c r="D610" s="1">
        <v>21647.8</v>
      </c>
      <c r="E610" s="1">
        <v>22264.9</v>
      </c>
      <c r="F610" s="1">
        <v>527935624</v>
      </c>
      <c r="G610" s="1">
        <v>10872.51</v>
      </c>
      <c r="H610" s="3">
        <f>IF(ISERR(LN(Table13615[[#This Row],[Close]]/E609)),"-",LN(Table13615[[#This Row],[Close]]/E609))</f>
        <v>2.5314468249991257E-2</v>
      </c>
    </row>
    <row r="611" spans="1:8" x14ac:dyDescent="0.3">
      <c r="A611" s="2">
        <v>44006</v>
      </c>
      <c r="B611" s="1">
        <v>22479.35</v>
      </c>
      <c r="C611" s="1">
        <v>22479.55</v>
      </c>
      <c r="D611" s="1">
        <v>21336.35</v>
      </c>
      <c r="E611" s="1">
        <v>21426.799999999999</v>
      </c>
      <c r="F611" s="1">
        <v>684574815</v>
      </c>
      <c r="G611" s="1">
        <v>14467.17</v>
      </c>
      <c r="H611" s="3">
        <f>IF(ISERR(LN(Table13615[[#This Row],[Close]]/E610)),"-",LN(Table13615[[#This Row],[Close]]/E610))</f>
        <v>-3.8368972452237832E-2</v>
      </c>
    </row>
    <row r="612" spans="1:8" x14ac:dyDescent="0.3">
      <c r="A612" s="2">
        <v>44007</v>
      </c>
      <c r="B612" s="1">
        <v>21218.05</v>
      </c>
      <c r="C612" s="1">
        <v>21703.5</v>
      </c>
      <c r="D612" s="1">
        <v>20926.45</v>
      </c>
      <c r="E612" s="1">
        <v>21506.15</v>
      </c>
      <c r="F612" s="1">
        <v>586179820</v>
      </c>
      <c r="G612" s="1">
        <v>15602.68</v>
      </c>
      <c r="H612" s="3">
        <f>IF(ISERR(LN(Table13615[[#This Row],[Close]]/E611)),"-",LN(Table13615[[#This Row],[Close]]/E611))</f>
        <v>3.6964657845430953E-3</v>
      </c>
    </row>
    <row r="613" spans="1:8" x14ac:dyDescent="0.3">
      <c r="A613" s="2">
        <v>44008</v>
      </c>
      <c r="B613" s="1">
        <v>21735.05</v>
      </c>
      <c r="C613" s="1">
        <v>21784.65</v>
      </c>
      <c r="D613" s="1">
        <v>21320.1</v>
      </c>
      <c r="E613" s="1">
        <v>21592.05</v>
      </c>
      <c r="F613" s="1">
        <v>375592321</v>
      </c>
      <c r="G613" s="1">
        <v>9898.51</v>
      </c>
      <c r="H613" s="3">
        <f>IF(ISERR(LN(Table13615[[#This Row],[Close]]/E612)),"-",LN(Table13615[[#This Row],[Close]]/E612))</f>
        <v>3.9862506437519157E-3</v>
      </c>
    </row>
    <row r="614" spans="1:8" x14ac:dyDescent="0.3">
      <c r="A614" s="2">
        <v>44011</v>
      </c>
      <c r="B614" s="1">
        <v>21291.55</v>
      </c>
      <c r="C614" s="1">
        <v>21440.05</v>
      </c>
      <c r="D614" s="1">
        <v>21026.45</v>
      </c>
      <c r="E614" s="1">
        <v>21359</v>
      </c>
      <c r="F614" s="1">
        <v>328004604</v>
      </c>
      <c r="G614" s="1">
        <v>8606.69</v>
      </c>
      <c r="H614" s="3">
        <f>IF(ISERR(LN(Table13615[[#This Row],[Close]]/E613)),"-",LN(Table13615[[#This Row],[Close]]/E613))</f>
        <v>-1.0851994868825843E-2</v>
      </c>
    </row>
    <row r="615" spans="1:8" x14ac:dyDescent="0.3">
      <c r="A615" s="2">
        <v>44012</v>
      </c>
      <c r="B615" s="1">
        <v>21524.3</v>
      </c>
      <c r="C615" s="1">
        <v>21650.5</v>
      </c>
      <c r="D615" s="1">
        <v>21212</v>
      </c>
      <c r="E615" s="1">
        <v>21370.15</v>
      </c>
      <c r="F615" s="1">
        <v>292655825</v>
      </c>
      <c r="G615" s="1">
        <v>8208.92</v>
      </c>
      <c r="H615" s="3">
        <f>IF(ISERR(LN(Table13615[[#This Row],[Close]]/E614)),"-",LN(Table13615[[#This Row],[Close]]/E614))</f>
        <v>5.2189197552860529E-4</v>
      </c>
    </row>
    <row r="616" spans="1:8" x14ac:dyDescent="0.3">
      <c r="A616" s="2">
        <v>44013</v>
      </c>
      <c r="B616" s="1">
        <v>21354.1</v>
      </c>
      <c r="C616" s="1">
        <v>22061.599999999999</v>
      </c>
      <c r="D616" s="1">
        <v>21281.85</v>
      </c>
      <c r="E616" s="1">
        <v>21977.599999999999</v>
      </c>
      <c r="F616" s="1">
        <v>385956486</v>
      </c>
      <c r="G616" s="1">
        <v>10267.969999999999</v>
      </c>
      <c r="H616" s="3">
        <f>IF(ISERR(LN(Table13615[[#This Row],[Close]]/E615)),"-",LN(Table13615[[#This Row],[Close]]/E615))</f>
        <v>2.8028664348713411E-2</v>
      </c>
    </row>
    <row r="617" spans="1:8" x14ac:dyDescent="0.3">
      <c r="A617" s="2">
        <v>44014</v>
      </c>
      <c r="B617" s="1">
        <v>22133.8</v>
      </c>
      <c r="C617" s="1">
        <v>22344.85</v>
      </c>
      <c r="D617" s="1">
        <v>21890.5</v>
      </c>
      <c r="E617" s="1">
        <v>21953.200000000001</v>
      </c>
      <c r="F617" s="1">
        <v>398994350</v>
      </c>
      <c r="G617" s="1">
        <v>11077.87</v>
      </c>
      <c r="H617" s="3">
        <f>IF(ISERR(LN(Table13615[[#This Row],[Close]]/E616)),"-",LN(Table13615[[#This Row],[Close]]/E616))</f>
        <v>-1.1108380684645835E-3</v>
      </c>
    </row>
    <row r="618" spans="1:8" x14ac:dyDescent="0.3">
      <c r="A618" s="2">
        <v>44015</v>
      </c>
      <c r="B618" s="1">
        <v>22101.75</v>
      </c>
      <c r="C618" s="1">
        <v>22130.3</v>
      </c>
      <c r="D618" s="1">
        <v>21768</v>
      </c>
      <c r="E618" s="1">
        <v>21852.400000000001</v>
      </c>
      <c r="F618" s="1">
        <v>256179957</v>
      </c>
      <c r="G618" s="1">
        <v>7084.5</v>
      </c>
      <c r="H618" s="3">
        <f>IF(ISERR(LN(Table13615[[#This Row],[Close]]/E617)),"-",LN(Table13615[[#This Row],[Close]]/E617))</f>
        <v>-4.6021594458634796E-3</v>
      </c>
    </row>
    <row r="619" spans="1:8" x14ac:dyDescent="0.3">
      <c r="A619" s="2">
        <v>44018</v>
      </c>
      <c r="B619" s="1">
        <v>22270.95</v>
      </c>
      <c r="C619" s="1">
        <v>22399.25</v>
      </c>
      <c r="D619" s="1">
        <v>22171.05</v>
      </c>
      <c r="E619" s="1">
        <v>22198.95</v>
      </c>
      <c r="F619" s="1">
        <v>290921694</v>
      </c>
      <c r="G619" s="1">
        <v>7884.54</v>
      </c>
      <c r="H619" s="3">
        <f>IF(ISERR(LN(Table13615[[#This Row],[Close]]/E618)),"-",LN(Table13615[[#This Row],[Close]]/E618))</f>
        <v>1.5734235135802143E-2</v>
      </c>
    </row>
    <row r="620" spans="1:8" x14ac:dyDescent="0.3">
      <c r="A620" s="2">
        <v>44019</v>
      </c>
      <c r="B620" s="1">
        <v>22254.3</v>
      </c>
      <c r="C620" s="1">
        <v>22674.5</v>
      </c>
      <c r="D620" s="1">
        <v>22040.35</v>
      </c>
      <c r="E620" s="1">
        <v>22628</v>
      </c>
      <c r="F620" s="1">
        <v>455766093</v>
      </c>
      <c r="G620" s="1">
        <v>11652.55</v>
      </c>
      <c r="H620" s="3">
        <f>IF(ISERR(LN(Table13615[[#This Row],[Close]]/E619)),"-",LN(Table13615[[#This Row],[Close]]/E619))</f>
        <v>1.9143087018525108E-2</v>
      </c>
    </row>
    <row r="621" spans="1:8" x14ac:dyDescent="0.3">
      <c r="A621" s="2">
        <v>44020</v>
      </c>
      <c r="B621" s="1">
        <v>22700.9</v>
      </c>
      <c r="C621" s="1">
        <v>23080.6</v>
      </c>
      <c r="D621" s="1">
        <v>22499.5</v>
      </c>
      <c r="E621" s="1">
        <v>22584.65</v>
      </c>
      <c r="F621" s="1">
        <v>673130542</v>
      </c>
      <c r="G621" s="1">
        <v>16312.4</v>
      </c>
      <c r="H621" s="3">
        <f>IF(ISERR(LN(Table13615[[#This Row],[Close]]/E620)),"-",LN(Table13615[[#This Row],[Close]]/E620))</f>
        <v>-1.9176055057123019E-3</v>
      </c>
    </row>
    <row r="622" spans="1:8" x14ac:dyDescent="0.3">
      <c r="A622" s="2">
        <v>44021</v>
      </c>
      <c r="B622" s="1">
        <v>22753.15</v>
      </c>
      <c r="C622" s="1">
        <v>22998.3</v>
      </c>
      <c r="D622" s="1">
        <v>22673.4</v>
      </c>
      <c r="E622" s="1">
        <v>22907.200000000001</v>
      </c>
      <c r="F622" s="1">
        <v>355982560</v>
      </c>
      <c r="G622" s="1">
        <v>8998.85</v>
      </c>
      <c r="H622" s="3">
        <f>IF(ISERR(LN(Table13615[[#This Row],[Close]]/E621)),"-",LN(Table13615[[#This Row],[Close]]/E621))</f>
        <v>1.4180799648729127E-2</v>
      </c>
    </row>
    <row r="623" spans="1:8" x14ac:dyDescent="0.3">
      <c r="A623" s="2">
        <v>44022</v>
      </c>
      <c r="B623" s="1">
        <v>22720.95</v>
      </c>
      <c r="C623" s="1">
        <v>22835.200000000001</v>
      </c>
      <c r="D623" s="1">
        <v>22320.05</v>
      </c>
      <c r="E623" s="1">
        <v>22398.45</v>
      </c>
      <c r="F623" s="1">
        <v>457099610</v>
      </c>
      <c r="G623" s="1">
        <v>8969.6299999999992</v>
      </c>
      <c r="H623" s="3">
        <f>IF(ISERR(LN(Table13615[[#This Row],[Close]]/E622)),"-",LN(Table13615[[#This Row],[Close]]/E622))</f>
        <v>-2.2459511585686594E-2</v>
      </c>
    </row>
    <row r="624" spans="1:8" x14ac:dyDescent="0.3">
      <c r="A624" s="2">
        <v>44025</v>
      </c>
      <c r="B624" s="1">
        <v>22613.25</v>
      </c>
      <c r="C624" s="1">
        <v>22657.4</v>
      </c>
      <c r="D624" s="1">
        <v>21981.65</v>
      </c>
      <c r="E624" s="1">
        <v>22089.25</v>
      </c>
      <c r="F624" s="1">
        <v>293704011</v>
      </c>
      <c r="G624" s="1">
        <v>7516.64</v>
      </c>
      <c r="H624" s="3">
        <f>IF(ISERR(LN(Table13615[[#This Row],[Close]]/E623)),"-",LN(Table13615[[#This Row],[Close]]/E623))</f>
        <v>-1.3900695197082577E-2</v>
      </c>
    </row>
    <row r="625" spans="1:8" x14ac:dyDescent="0.3">
      <c r="A625" s="2">
        <v>44026</v>
      </c>
      <c r="B625" s="1">
        <v>21877.599999999999</v>
      </c>
      <c r="C625" s="1">
        <v>21909.7</v>
      </c>
      <c r="D625" s="1">
        <v>21222.45</v>
      </c>
      <c r="E625" s="1">
        <v>21392.2</v>
      </c>
      <c r="F625" s="1">
        <v>338499620</v>
      </c>
      <c r="G625" s="1">
        <v>8134.81</v>
      </c>
      <c r="H625" s="3">
        <f>IF(ISERR(LN(Table13615[[#This Row],[Close]]/E624)),"-",LN(Table13615[[#This Row],[Close]]/E624))</f>
        <v>-3.2064695235819909E-2</v>
      </c>
    </row>
    <row r="626" spans="1:8" x14ac:dyDescent="0.3">
      <c r="A626" s="2">
        <v>44027</v>
      </c>
      <c r="B626" s="1">
        <v>21634.25</v>
      </c>
      <c r="C626" s="1">
        <v>21935.5</v>
      </c>
      <c r="D626" s="1">
        <v>21230.55</v>
      </c>
      <c r="E626" s="1">
        <v>21340.75</v>
      </c>
      <c r="F626" s="1">
        <v>359145119</v>
      </c>
      <c r="G626" s="1">
        <v>8748.15</v>
      </c>
      <c r="H626" s="3">
        <f>IF(ISERR(LN(Table13615[[#This Row],[Close]]/E625)),"-",LN(Table13615[[#This Row],[Close]]/E625))</f>
        <v>-2.4079790822061683E-3</v>
      </c>
    </row>
    <row r="627" spans="1:8" x14ac:dyDescent="0.3">
      <c r="A627" s="2">
        <v>44028</v>
      </c>
      <c r="B627" s="1">
        <v>21453.25</v>
      </c>
      <c r="C627" s="1">
        <v>21671.25</v>
      </c>
      <c r="D627" s="1">
        <v>21027.85</v>
      </c>
      <c r="E627" s="1">
        <v>21597.15</v>
      </c>
      <c r="F627" s="1">
        <v>348563989</v>
      </c>
      <c r="G627" s="1">
        <v>7838.97</v>
      </c>
      <c r="H627" s="3">
        <f>IF(ISERR(LN(Table13615[[#This Row],[Close]]/E626)),"-",LN(Table13615[[#This Row],[Close]]/E626))</f>
        <v>1.194297101711011E-2</v>
      </c>
    </row>
    <row r="628" spans="1:8" x14ac:dyDescent="0.3">
      <c r="A628" s="2">
        <v>44029</v>
      </c>
      <c r="B628" s="1">
        <v>21608.05</v>
      </c>
      <c r="C628" s="1">
        <v>22065</v>
      </c>
      <c r="D628" s="1">
        <v>21550.799999999999</v>
      </c>
      <c r="E628" s="1">
        <v>21966.799999999999</v>
      </c>
      <c r="F628" s="1">
        <v>294921788</v>
      </c>
      <c r="G628" s="1">
        <v>7404.45</v>
      </c>
      <c r="H628" s="3">
        <f>IF(ISERR(LN(Table13615[[#This Row],[Close]]/E627)),"-",LN(Table13615[[#This Row],[Close]]/E627))</f>
        <v>1.6970861084421009E-2</v>
      </c>
    </row>
    <row r="629" spans="1:8" x14ac:dyDescent="0.3">
      <c r="A629" s="2">
        <v>44032</v>
      </c>
      <c r="B629" s="1">
        <v>22307.3</v>
      </c>
      <c r="C629" s="1">
        <v>22520.45</v>
      </c>
      <c r="D629" s="1">
        <v>22187.8</v>
      </c>
      <c r="E629" s="1">
        <v>22321.85</v>
      </c>
      <c r="F629" s="1">
        <v>349653489</v>
      </c>
      <c r="G629" s="1">
        <v>10172.450000000001</v>
      </c>
      <c r="H629" s="3">
        <f>IF(ISERR(LN(Table13615[[#This Row],[Close]]/E628)),"-",LN(Table13615[[#This Row],[Close]]/E628))</f>
        <v>1.603379675831058E-2</v>
      </c>
    </row>
    <row r="630" spans="1:8" x14ac:dyDescent="0.3">
      <c r="A630" s="2">
        <v>44033</v>
      </c>
      <c r="B630" s="1">
        <v>22639.85</v>
      </c>
      <c r="C630" s="1">
        <v>22861.9</v>
      </c>
      <c r="D630" s="1">
        <v>22597.95</v>
      </c>
      <c r="E630" s="1">
        <v>22782</v>
      </c>
      <c r="F630" s="1">
        <v>316649600</v>
      </c>
      <c r="G630" s="1">
        <v>9744.39</v>
      </c>
      <c r="H630" s="3">
        <f>IF(ISERR(LN(Table13615[[#This Row],[Close]]/E629)),"-",LN(Table13615[[#This Row],[Close]]/E629))</f>
        <v>2.0404731094747785E-2</v>
      </c>
    </row>
    <row r="631" spans="1:8" x14ac:dyDescent="0.3">
      <c r="A631" s="2">
        <v>44034</v>
      </c>
      <c r="B631" s="1">
        <v>23159</v>
      </c>
      <c r="C631" s="1">
        <v>23211.35</v>
      </c>
      <c r="D631" s="1">
        <v>22658.2</v>
      </c>
      <c r="E631" s="1">
        <v>22882.6</v>
      </c>
      <c r="F631" s="1">
        <v>412721326</v>
      </c>
      <c r="G631" s="1">
        <v>11349.74</v>
      </c>
      <c r="H631" s="3">
        <f>IF(ISERR(LN(Table13615[[#This Row],[Close]]/E630)),"-",LN(Table13615[[#This Row],[Close]]/E630))</f>
        <v>4.4060459413907561E-3</v>
      </c>
    </row>
    <row r="632" spans="1:8" x14ac:dyDescent="0.3">
      <c r="A632" s="2">
        <v>44035</v>
      </c>
      <c r="B632" s="1">
        <v>22854.85</v>
      </c>
      <c r="C632" s="1">
        <v>23122.35</v>
      </c>
      <c r="D632" s="1">
        <v>22734.9</v>
      </c>
      <c r="E632" s="1">
        <v>23083.9</v>
      </c>
      <c r="F632" s="1">
        <v>307580829</v>
      </c>
      <c r="G632" s="1">
        <v>8038.76</v>
      </c>
      <c r="H632" s="3">
        <f>IF(ISERR(LN(Table13615[[#This Row],[Close]]/E631)),"-",LN(Table13615[[#This Row],[Close]]/E631))</f>
        <v>8.7586084153739949E-3</v>
      </c>
    </row>
    <row r="633" spans="1:8" x14ac:dyDescent="0.3">
      <c r="A633" s="2">
        <v>44036</v>
      </c>
      <c r="B633" s="1">
        <v>22853.200000000001</v>
      </c>
      <c r="C633" s="1">
        <v>22854.05</v>
      </c>
      <c r="D633" s="1">
        <v>22417.200000000001</v>
      </c>
      <c r="E633" s="1">
        <v>22662.05</v>
      </c>
      <c r="F633" s="1">
        <v>436264876</v>
      </c>
      <c r="G633" s="1">
        <v>9908.17</v>
      </c>
      <c r="H633" s="3">
        <f>IF(ISERR(LN(Table13615[[#This Row],[Close]]/E632)),"-",LN(Table13615[[#This Row],[Close]]/E632))</f>
        <v>-1.8443685541945483E-2</v>
      </c>
    </row>
    <row r="634" spans="1:8" x14ac:dyDescent="0.3">
      <c r="A634" s="2">
        <v>44039</v>
      </c>
      <c r="B634" s="1">
        <v>22664.6</v>
      </c>
      <c r="C634" s="1">
        <v>22668.05</v>
      </c>
      <c r="D634" s="1">
        <v>21801.35</v>
      </c>
      <c r="E634" s="1">
        <v>21848.75</v>
      </c>
      <c r="F634" s="1">
        <v>340888880</v>
      </c>
      <c r="G634" s="1">
        <v>9407.5300000000007</v>
      </c>
      <c r="H634" s="3">
        <f>IF(ISERR(LN(Table13615[[#This Row],[Close]]/E633)),"-",LN(Table13615[[#This Row],[Close]]/E633))</f>
        <v>-3.6548007625380317E-2</v>
      </c>
    </row>
    <row r="635" spans="1:8" x14ac:dyDescent="0.3">
      <c r="A635" s="2">
        <v>44040</v>
      </c>
      <c r="B635" s="1">
        <v>21940.15</v>
      </c>
      <c r="C635" s="1">
        <v>22233</v>
      </c>
      <c r="D635" s="1">
        <v>21611.4</v>
      </c>
      <c r="E635" s="1">
        <v>22105.200000000001</v>
      </c>
      <c r="F635" s="1">
        <v>379785455</v>
      </c>
      <c r="G635" s="1">
        <v>11478.58</v>
      </c>
      <c r="H635" s="3">
        <f>IF(ISERR(LN(Table13615[[#This Row],[Close]]/E634)),"-",LN(Table13615[[#This Row],[Close]]/E634))</f>
        <v>1.1669163296875451E-2</v>
      </c>
    </row>
    <row r="636" spans="1:8" x14ac:dyDescent="0.3">
      <c r="A636" s="2">
        <v>44041</v>
      </c>
      <c r="B636" s="1">
        <v>22075</v>
      </c>
      <c r="C636" s="1">
        <v>22346.400000000001</v>
      </c>
      <c r="D636" s="1">
        <v>21906.35</v>
      </c>
      <c r="E636" s="1">
        <v>22076.6</v>
      </c>
      <c r="F636" s="1">
        <v>400357048</v>
      </c>
      <c r="G636" s="1">
        <v>10163.56</v>
      </c>
      <c r="H636" s="3">
        <f>IF(ISERR(LN(Table13615[[#This Row],[Close]]/E635)),"-",LN(Table13615[[#This Row],[Close]]/E635))</f>
        <v>-1.2946509193720477E-3</v>
      </c>
    </row>
    <row r="637" spans="1:8" x14ac:dyDescent="0.3">
      <c r="A637" s="2">
        <v>44042</v>
      </c>
      <c r="B637" s="1">
        <v>22195.05</v>
      </c>
      <c r="C637" s="1">
        <v>22252.6</v>
      </c>
      <c r="D637" s="1">
        <v>21580.15</v>
      </c>
      <c r="E637" s="1">
        <v>21646.85</v>
      </c>
      <c r="F637" s="1">
        <v>299568955</v>
      </c>
      <c r="G637" s="1">
        <v>7662.27</v>
      </c>
      <c r="H637" s="3">
        <f>IF(ISERR(LN(Table13615[[#This Row],[Close]]/E636)),"-",LN(Table13615[[#This Row],[Close]]/E636))</f>
        <v>-1.9658276717608419E-2</v>
      </c>
    </row>
    <row r="638" spans="1:8" x14ac:dyDescent="0.3">
      <c r="A638" s="2">
        <v>44043</v>
      </c>
      <c r="B638" s="1">
        <v>21730.55</v>
      </c>
      <c r="C638" s="1">
        <v>21806.95</v>
      </c>
      <c r="D638" s="1">
        <v>21375</v>
      </c>
      <c r="E638" s="1">
        <v>21640.05</v>
      </c>
      <c r="F638" s="1">
        <v>397341689</v>
      </c>
      <c r="G638" s="1">
        <v>9345.2000000000007</v>
      </c>
      <c r="H638" s="3">
        <f>IF(ISERR(LN(Table13615[[#This Row],[Close]]/E637)),"-",LN(Table13615[[#This Row],[Close]]/E637))</f>
        <v>-3.1418281539847035E-4</v>
      </c>
    </row>
    <row r="639" spans="1:8" x14ac:dyDescent="0.3">
      <c r="A639" s="2">
        <v>44046</v>
      </c>
      <c r="B639" s="1">
        <v>21543.8</v>
      </c>
      <c r="C639" s="1">
        <v>21543.8</v>
      </c>
      <c r="D639" s="1">
        <v>21031.45</v>
      </c>
      <c r="E639" s="1">
        <v>21072.1</v>
      </c>
      <c r="F639" s="1">
        <v>431029295</v>
      </c>
      <c r="G639" s="1">
        <v>11151.87</v>
      </c>
      <c r="H639" s="3">
        <f>IF(ISERR(LN(Table13615[[#This Row],[Close]]/E638)),"-",LN(Table13615[[#This Row],[Close]]/E638))</f>
        <v>-2.6595873887974398E-2</v>
      </c>
    </row>
    <row r="640" spans="1:8" x14ac:dyDescent="0.3">
      <c r="A640" s="2">
        <v>44047</v>
      </c>
      <c r="B640" s="1">
        <v>21248.25</v>
      </c>
      <c r="C640" s="1">
        <v>21576.35</v>
      </c>
      <c r="D640" s="1">
        <v>21057.75</v>
      </c>
      <c r="E640" s="1">
        <v>21490.5</v>
      </c>
      <c r="F640" s="1">
        <v>297019822</v>
      </c>
      <c r="G640" s="1">
        <v>9152.34</v>
      </c>
      <c r="H640" s="3">
        <f>IF(ISERR(LN(Table13615[[#This Row],[Close]]/E639)),"-",LN(Table13615[[#This Row],[Close]]/E639))</f>
        <v>1.9661086395718317E-2</v>
      </c>
    </row>
    <row r="641" spans="1:8" x14ac:dyDescent="0.3">
      <c r="A641" s="2">
        <v>44048</v>
      </c>
      <c r="B641" s="1">
        <v>21686.85</v>
      </c>
      <c r="C641" s="1">
        <v>21936.5</v>
      </c>
      <c r="D641" s="1">
        <v>21448.400000000001</v>
      </c>
      <c r="E641" s="1">
        <v>21509.95</v>
      </c>
      <c r="F641" s="1">
        <v>338829581</v>
      </c>
      <c r="G641" s="1">
        <v>8818.01</v>
      </c>
      <c r="H641" s="3">
        <f>IF(ISERR(LN(Table13615[[#This Row],[Close]]/E640)),"-",LN(Table13615[[#This Row],[Close]]/E640))</f>
        <v>9.0464175730505805E-4</v>
      </c>
    </row>
    <row r="642" spans="1:8" x14ac:dyDescent="0.3">
      <c r="A642" s="2">
        <v>44049</v>
      </c>
      <c r="B642" s="1">
        <v>21644.25</v>
      </c>
      <c r="C642" s="1">
        <v>21926.55</v>
      </c>
      <c r="D642" s="1">
        <v>21370.3</v>
      </c>
      <c r="E642" s="1">
        <v>21642.6</v>
      </c>
      <c r="F642" s="1">
        <v>386597915</v>
      </c>
      <c r="G642" s="1">
        <v>9575.39</v>
      </c>
      <c r="H642" s="3">
        <f>IF(ISERR(LN(Table13615[[#This Row],[Close]]/E641)),"-",LN(Table13615[[#This Row],[Close]]/E641))</f>
        <v>6.1479758587051235E-3</v>
      </c>
    </row>
    <row r="643" spans="1:8" x14ac:dyDescent="0.3">
      <c r="A643" s="2">
        <v>44050</v>
      </c>
      <c r="B643" s="1">
        <v>21620.25</v>
      </c>
      <c r="C643" s="1">
        <v>21787.25</v>
      </c>
      <c r="D643" s="1">
        <v>21451.3</v>
      </c>
      <c r="E643" s="1">
        <v>21754</v>
      </c>
      <c r="F643" s="1">
        <v>378616471</v>
      </c>
      <c r="G643" s="1">
        <v>7686.14</v>
      </c>
      <c r="H643" s="3">
        <f>IF(ISERR(LN(Table13615[[#This Row],[Close]]/E642)),"-",LN(Table13615[[#This Row],[Close]]/E642))</f>
        <v>5.134054036248825E-3</v>
      </c>
    </row>
    <row r="644" spans="1:8" x14ac:dyDescent="0.3">
      <c r="A644" s="2">
        <v>44053</v>
      </c>
      <c r="B644" s="1">
        <v>21824.9</v>
      </c>
      <c r="C644" s="1">
        <v>22071.95</v>
      </c>
      <c r="D644" s="1">
        <v>21795.1</v>
      </c>
      <c r="E644" s="1">
        <v>21900.25</v>
      </c>
      <c r="F644" s="1">
        <v>261796164</v>
      </c>
      <c r="G644" s="1">
        <v>5943.76</v>
      </c>
      <c r="H644" s="3">
        <f>IF(ISERR(LN(Table13615[[#This Row],[Close]]/E643)),"-",LN(Table13615[[#This Row],[Close]]/E643))</f>
        <v>6.7004036107541562E-3</v>
      </c>
    </row>
    <row r="645" spans="1:8" x14ac:dyDescent="0.3">
      <c r="A645" s="2">
        <v>44054</v>
      </c>
      <c r="B645" s="1">
        <v>22050.2</v>
      </c>
      <c r="C645" s="1">
        <v>22277.599999999999</v>
      </c>
      <c r="D645" s="1">
        <v>22039.85</v>
      </c>
      <c r="E645" s="1">
        <v>22227.200000000001</v>
      </c>
      <c r="F645" s="1">
        <v>377912975</v>
      </c>
      <c r="G645" s="1">
        <v>8137.5</v>
      </c>
      <c r="H645" s="3">
        <f>IF(ISERR(LN(Table13615[[#This Row],[Close]]/E644)),"-",LN(Table13615[[#This Row],[Close]]/E644))</f>
        <v>1.4818711845150458E-2</v>
      </c>
    </row>
    <row r="646" spans="1:8" x14ac:dyDescent="0.3">
      <c r="A646" s="2">
        <v>44055</v>
      </c>
      <c r="B646" s="1">
        <v>22135.95</v>
      </c>
      <c r="C646" s="1">
        <v>22326.55</v>
      </c>
      <c r="D646" s="1">
        <v>21990.2</v>
      </c>
      <c r="E646" s="1">
        <v>22264</v>
      </c>
      <c r="F646" s="1">
        <v>507472323</v>
      </c>
      <c r="G646" s="1">
        <v>9323.94</v>
      </c>
      <c r="H646" s="3">
        <f>IF(ISERR(LN(Table13615[[#This Row],[Close]]/E645)),"-",LN(Table13615[[#This Row],[Close]]/E645))</f>
        <v>1.6542600960264681E-3</v>
      </c>
    </row>
    <row r="647" spans="1:8" x14ac:dyDescent="0.3">
      <c r="A647" s="2">
        <v>44056</v>
      </c>
      <c r="B647" s="1">
        <v>22395.200000000001</v>
      </c>
      <c r="C647" s="1">
        <v>22439.95</v>
      </c>
      <c r="D647" s="1">
        <v>22139.599999999999</v>
      </c>
      <c r="E647" s="1">
        <v>22196.35</v>
      </c>
      <c r="F647" s="1">
        <v>289096635</v>
      </c>
      <c r="G647" s="1">
        <v>6479.17</v>
      </c>
      <c r="H647" s="3">
        <f>IF(ISERR(LN(Table13615[[#This Row],[Close]]/E646)),"-",LN(Table13615[[#This Row],[Close]]/E646))</f>
        <v>-3.0431632773018935E-3</v>
      </c>
    </row>
    <row r="648" spans="1:8" x14ac:dyDescent="0.3">
      <c r="A648" s="2">
        <v>44057</v>
      </c>
      <c r="B648" s="1">
        <v>22334.95</v>
      </c>
      <c r="C648" s="1">
        <v>22334.95</v>
      </c>
      <c r="D648" s="1">
        <v>21459.1</v>
      </c>
      <c r="E648" s="1">
        <v>21679.4</v>
      </c>
      <c r="F648" s="1">
        <v>318837489</v>
      </c>
      <c r="G648" s="1">
        <v>7137.99</v>
      </c>
      <c r="H648" s="3">
        <f>IF(ISERR(LN(Table13615[[#This Row],[Close]]/E647)),"-",LN(Table13615[[#This Row],[Close]]/E647))</f>
        <v>-2.3565360034562527E-2</v>
      </c>
    </row>
    <row r="649" spans="1:8" x14ac:dyDescent="0.3">
      <c r="A649" s="2">
        <v>44060</v>
      </c>
      <c r="B649" s="1">
        <v>21906.95</v>
      </c>
      <c r="C649" s="1">
        <v>21909.4</v>
      </c>
      <c r="D649" s="1">
        <v>21403.15</v>
      </c>
      <c r="E649" s="1">
        <v>21700.85</v>
      </c>
      <c r="F649" s="1">
        <v>263359893</v>
      </c>
      <c r="G649" s="1">
        <v>6133.05</v>
      </c>
      <c r="H649" s="3">
        <f>IF(ISERR(LN(Table13615[[#This Row],[Close]]/E648)),"-",LN(Table13615[[#This Row],[Close]]/E648))</f>
        <v>9.8892937445672359E-4</v>
      </c>
    </row>
    <row r="650" spans="1:8" x14ac:dyDescent="0.3">
      <c r="A650" s="2">
        <v>44061</v>
      </c>
      <c r="B650" s="1">
        <v>21702</v>
      </c>
      <c r="C650" s="1">
        <v>22227.75</v>
      </c>
      <c r="D650" s="1">
        <v>21629.4</v>
      </c>
      <c r="E650" s="1">
        <v>22170.6</v>
      </c>
      <c r="F650" s="1">
        <v>311809274</v>
      </c>
      <c r="G650" s="1">
        <v>6815.59</v>
      </c>
      <c r="H650" s="3">
        <f>IF(ISERR(LN(Table13615[[#This Row],[Close]]/E649)),"-",LN(Table13615[[#This Row],[Close]]/E649))</f>
        <v>2.1415656575284082E-2</v>
      </c>
    </row>
    <row r="651" spans="1:8" x14ac:dyDescent="0.3">
      <c r="A651" s="2">
        <v>44062</v>
      </c>
      <c r="B651" s="1">
        <v>22315.4</v>
      </c>
      <c r="C651" s="1">
        <v>22419.35</v>
      </c>
      <c r="D651" s="1">
        <v>22234.25</v>
      </c>
      <c r="E651" s="1">
        <v>22285.9</v>
      </c>
      <c r="F651" s="1">
        <v>348005901</v>
      </c>
      <c r="G651" s="1">
        <v>6826.17</v>
      </c>
      <c r="H651" s="3">
        <f>IF(ISERR(LN(Table13615[[#This Row],[Close]]/E650)),"-",LN(Table13615[[#This Row],[Close]]/E650))</f>
        <v>5.1871046313689212E-3</v>
      </c>
    </row>
    <row r="652" spans="1:8" x14ac:dyDescent="0.3">
      <c r="A652" s="2">
        <v>44063</v>
      </c>
      <c r="B652" s="1">
        <v>21989.9</v>
      </c>
      <c r="C652" s="1">
        <v>22079.9</v>
      </c>
      <c r="D652" s="1">
        <v>21886.7</v>
      </c>
      <c r="E652" s="1">
        <v>21999.45</v>
      </c>
      <c r="F652" s="1">
        <v>314838525</v>
      </c>
      <c r="G652" s="1">
        <v>7200.49</v>
      </c>
      <c r="H652" s="3">
        <f>IF(ISERR(LN(Table13615[[#This Row],[Close]]/E651)),"-",LN(Table13615[[#This Row],[Close]]/E651))</f>
        <v>-1.2936738447024466E-2</v>
      </c>
    </row>
    <row r="653" spans="1:8" x14ac:dyDescent="0.3">
      <c r="A653" s="2">
        <v>44064</v>
      </c>
      <c r="B653" s="1">
        <v>22190.7</v>
      </c>
      <c r="C653" s="1">
        <v>22344.05</v>
      </c>
      <c r="D653" s="1">
        <v>22165.05</v>
      </c>
      <c r="E653" s="1">
        <v>22299.599999999999</v>
      </c>
      <c r="F653" s="1">
        <v>347083160</v>
      </c>
      <c r="G653" s="1">
        <v>7452.15</v>
      </c>
      <c r="H653" s="3">
        <f>IF(ISERR(LN(Table13615[[#This Row],[Close]]/E652)),"-",LN(Table13615[[#This Row],[Close]]/E652))</f>
        <v>1.3551288039657534E-2</v>
      </c>
    </row>
    <row r="654" spans="1:8" x14ac:dyDescent="0.3">
      <c r="A654" s="2">
        <v>44067</v>
      </c>
      <c r="B654" s="1">
        <v>22436.85</v>
      </c>
      <c r="C654" s="1">
        <v>22897.5</v>
      </c>
      <c r="D654" s="1">
        <v>22410.05</v>
      </c>
      <c r="E654" s="1">
        <v>22833</v>
      </c>
      <c r="F654" s="1">
        <v>346273118</v>
      </c>
      <c r="G654" s="1">
        <v>8022.91</v>
      </c>
      <c r="H654" s="3">
        <f>IF(ISERR(LN(Table13615[[#This Row],[Close]]/E653)),"-",LN(Table13615[[#This Row],[Close]]/E653))</f>
        <v>2.3638116867895964E-2</v>
      </c>
    </row>
    <row r="655" spans="1:8" x14ac:dyDescent="0.3">
      <c r="A655" s="2">
        <v>44068</v>
      </c>
      <c r="B655" s="1">
        <v>22973.4</v>
      </c>
      <c r="C655" s="1">
        <v>23180.3</v>
      </c>
      <c r="D655" s="1">
        <v>22857.9</v>
      </c>
      <c r="E655" s="1">
        <v>23092.15</v>
      </c>
      <c r="F655" s="1">
        <v>422190044</v>
      </c>
      <c r="G655" s="1">
        <v>10281.89</v>
      </c>
      <c r="H655" s="3">
        <f>IF(ISERR(LN(Table13615[[#This Row],[Close]]/E654)),"-",LN(Table13615[[#This Row],[Close]]/E654))</f>
        <v>1.1285874980331781E-2</v>
      </c>
    </row>
    <row r="656" spans="1:8" x14ac:dyDescent="0.3">
      <c r="A656" s="2">
        <v>44069</v>
      </c>
      <c r="B656" s="1">
        <v>23175.55</v>
      </c>
      <c r="C656" s="1">
        <v>23453.4</v>
      </c>
      <c r="D656" s="1">
        <v>23093.15</v>
      </c>
      <c r="E656" s="1">
        <v>23414.2</v>
      </c>
      <c r="F656" s="1">
        <v>337920632</v>
      </c>
      <c r="G656" s="1">
        <v>9538.81</v>
      </c>
      <c r="H656" s="3">
        <f>IF(ISERR(LN(Table13615[[#This Row],[Close]]/E655)),"-",LN(Table13615[[#This Row],[Close]]/E655))</f>
        <v>1.3849942985312792E-2</v>
      </c>
    </row>
    <row r="657" spans="1:8" x14ac:dyDescent="0.3">
      <c r="A657" s="2">
        <v>44070</v>
      </c>
      <c r="B657" s="1">
        <v>23511.45</v>
      </c>
      <c r="C657" s="1">
        <v>23704.05</v>
      </c>
      <c r="D657" s="1">
        <v>23464.15</v>
      </c>
      <c r="E657" s="1">
        <v>23600.35</v>
      </c>
      <c r="F657" s="1">
        <v>430926732</v>
      </c>
      <c r="G657" s="1">
        <v>11647.67</v>
      </c>
      <c r="H657" s="3">
        <f>IF(ISERR(LN(Table13615[[#This Row],[Close]]/E656)),"-",LN(Table13615[[#This Row],[Close]]/E656))</f>
        <v>7.9188665110592454E-3</v>
      </c>
    </row>
    <row r="658" spans="1:8" x14ac:dyDescent="0.3">
      <c r="A658" s="2">
        <v>44071</v>
      </c>
      <c r="B658" s="1">
        <v>23635.3</v>
      </c>
      <c r="C658" s="1">
        <v>24611.8</v>
      </c>
      <c r="D658" s="1">
        <v>23599.200000000001</v>
      </c>
      <c r="E658" s="1">
        <v>24523.8</v>
      </c>
      <c r="F658" s="1">
        <v>812646625</v>
      </c>
      <c r="G658" s="1">
        <v>19923.72</v>
      </c>
      <c r="H658" s="3">
        <f>IF(ISERR(LN(Table13615[[#This Row],[Close]]/E657)),"-",LN(Table13615[[#This Row],[Close]]/E657))</f>
        <v>3.838253216065509E-2</v>
      </c>
    </row>
    <row r="659" spans="1:8" x14ac:dyDescent="0.3">
      <c r="A659" s="2">
        <v>44074</v>
      </c>
      <c r="B659" s="1">
        <v>25038.799999999999</v>
      </c>
      <c r="C659" s="1">
        <v>25232.6</v>
      </c>
      <c r="D659" s="1">
        <v>23385.3</v>
      </c>
      <c r="E659" s="1">
        <v>23754.35</v>
      </c>
      <c r="F659" s="1">
        <v>712975732</v>
      </c>
      <c r="G659" s="1">
        <v>18730.27</v>
      </c>
      <c r="H659" s="3">
        <f>IF(ISERR(LN(Table13615[[#This Row],[Close]]/E658)),"-",LN(Table13615[[#This Row],[Close]]/E658))</f>
        <v>-3.1878402986695545E-2</v>
      </c>
    </row>
    <row r="660" spans="1:8" x14ac:dyDescent="0.3">
      <c r="A660" s="2">
        <v>44075</v>
      </c>
      <c r="B660" s="1">
        <v>23893.8</v>
      </c>
      <c r="C660" s="1">
        <v>24199.65</v>
      </c>
      <c r="D660" s="1">
        <v>23473.15</v>
      </c>
      <c r="E660" s="1">
        <v>23812</v>
      </c>
      <c r="F660" s="1">
        <v>484334092</v>
      </c>
      <c r="G660" s="1">
        <v>11653.99</v>
      </c>
      <c r="H660" s="3">
        <f>IF(ISERR(LN(Table13615[[#This Row],[Close]]/E659)),"-",LN(Table13615[[#This Row],[Close]]/E659))</f>
        <v>2.4239836871161177E-3</v>
      </c>
    </row>
    <row r="661" spans="1:8" x14ac:dyDescent="0.3">
      <c r="A661" s="2">
        <v>44076</v>
      </c>
      <c r="B661" s="1">
        <v>23769</v>
      </c>
      <c r="C661" s="1">
        <v>23926.15</v>
      </c>
      <c r="D661" s="1">
        <v>23482.55</v>
      </c>
      <c r="E661" s="1">
        <v>23874.55</v>
      </c>
      <c r="F661" s="1">
        <v>293508250</v>
      </c>
      <c r="G661" s="1">
        <v>7341.21</v>
      </c>
      <c r="H661" s="3">
        <f>IF(ISERR(LN(Table13615[[#This Row],[Close]]/E660)),"-",LN(Table13615[[#This Row],[Close]]/E660))</f>
        <v>2.6233827304821119E-3</v>
      </c>
    </row>
    <row r="662" spans="1:8" x14ac:dyDescent="0.3">
      <c r="A662" s="2">
        <v>44077</v>
      </c>
      <c r="B662" s="1">
        <v>23986.15</v>
      </c>
      <c r="C662" s="1">
        <v>24051.599999999999</v>
      </c>
      <c r="D662" s="1">
        <v>23451.65</v>
      </c>
      <c r="E662" s="1">
        <v>23530.85</v>
      </c>
      <c r="F662" s="1">
        <v>214818095</v>
      </c>
      <c r="G662" s="1">
        <v>5849.15</v>
      </c>
      <c r="H662" s="3">
        <f>IF(ISERR(LN(Table13615[[#This Row],[Close]]/E661)),"-",LN(Table13615[[#This Row],[Close]]/E661))</f>
        <v>-1.4500711837916522E-2</v>
      </c>
    </row>
    <row r="663" spans="1:8" x14ac:dyDescent="0.3">
      <c r="A663" s="2">
        <v>44078</v>
      </c>
      <c r="B663" s="1">
        <v>23119.15</v>
      </c>
      <c r="C663" s="1">
        <v>23394.799999999999</v>
      </c>
      <c r="D663" s="1">
        <v>22876.9</v>
      </c>
      <c r="E663" s="1">
        <v>23011.5</v>
      </c>
      <c r="F663" s="1">
        <v>341042607</v>
      </c>
      <c r="G663" s="1">
        <v>8634.33</v>
      </c>
      <c r="H663" s="3">
        <f>IF(ISERR(LN(Table13615[[#This Row],[Close]]/E662)),"-",LN(Table13615[[#This Row],[Close]]/E662))</f>
        <v>-2.2318235212908401E-2</v>
      </c>
    </row>
    <row r="664" spans="1:8" x14ac:dyDescent="0.3">
      <c r="A664" s="2">
        <v>44081</v>
      </c>
      <c r="B664" s="1">
        <v>23036.25</v>
      </c>
      <c r="C664" s="1">
        <v>23109.1</v>
      </c>
      <c r="D664" s="1">
        <v>22716.25</v>
      </c>
      <c r="E664" s="1">
        <v>22945.05</v>
      </c>
      <c r="F664" s="1">
        <v>245264124</v>
      </c>
      <c r="G664" s="1">
        <v>5986.14</v>
      </c>
      <c r="H664" s="3">
        <f>IF(ISERR(LN(Table13615[[#This Row],[Close]]/E663)),"-",LN(Table13615[[#This Row],[Close]]/E663))</f>
        <v>-2.8918640023860393E-3</v>
      </c>
    </row>
    <row r="665" spans="1:8" x14ac:dyDescent="0.3">
      <c r="A665" s="2">
        <v>44082</v>
      </c>
      <c r="B665" s="1">
        <v>22971.200000000001</v>
      </c>
      <c r="C665" s="1">
        <v>23064.15</v>
      </c>
      <c r="D665" s="1">
        <v>22641.4</v>
      </c>
      <c r="E665" s="1">
        <v>22744.400000000001</v>
      </c>
      <c r="F665" s="1">
        <v>231451727</v>
      </c>
      <c r="G665" s="1">
        <v>5907.64</v>
      </c>
      <c r="H665" s="3">
        <f>IF(ISERR(LN(Table13615[[#This Row],[Close]]/E664)),"-",LN(Table13615[[#This Row],[Close]]/E664))</f>
        <v>-8.7832657184395077E-3</v>
      </c>
    </row>
    <row r="666" spans="1:8" x14ac:dyDescent="0.3">
      <c r="A666" s="2">
        <v>44083</v>
      </c>
      <c r="B666" s="1">
        <v>22486.7</v>
      </c>
      <c r="C666" s="1">
        <v>22554.6</v>
      </c>
      <c r="D666" s="1">
        <v>22080.400000000001</v>
      </c>
      <c r="E666" s="1">
        <v>22267</v>
      </c>
      <c r="F666" s="1">
        <v>305088443</v>
      </c>
      <c r="G666" s="1">
        <v>7212.74</v>
      </c>
      <c r="H666" s="3">
        <f>IF(ISERR(LN(Table13615[[#This Row],[Close]]/E665)),"-",LN(Table13615[[#This Row],[Close]]/E665))</f>
        <v>-2.1213199427654695E-2</v>
      </c>
    </row>
    <row r="667" spans="1:8" x14ac:dyDescent="0.3">
      <c r="A667" s="2">
        <v>44084</v>
      </c>
      <c r="B667" s="1">
        <v>22466.55</v>
      </c>
      <c r="C667" s="1">
        <v>22678.65</v>
      </c>
      <c r="D667" s="1">
        <v>22225.25</v>
      </c>
      <c r="E667" s="1">
        <v>22466.2</v>
      </c>
      <c r="F667" s="1">
        <v>278551123</v>
      </c>
      <c r="G667" s="1">
        <v>7079.21</v>
      </c>
      <c r="H667" s="3">
        <f>IF(ISERR(LN(Table13615[[#This Row],[Close]]/E666)),"-",LN(Table13615[[#This Row],[Close]]/E666))</f>
        <v>8.9061956987472948E-3</v>
      </c>
    </row>
    <row r="668" spans="1:8" x14ac:dyDescent="0.3">
      <c r="A668" s="2">
        <v>44085</v>
      </c>
      <c r="B668" s="1">
        <v>22509.95</v>
      </c>
      <c r="C668" s="1">
        <v>22668.75</v>
      </c>
      <c r="D668" s="1">
        <v>22205.95</v>
      </c>
      <c r="E668" s="1">
        <v>22479.95</v>
      </c>
      <c r="F668" s="1">
        <v>214789265</v>
      </c>
      <c r="G668" s="1">
        <v>5767.58</v>
      </c>
      <c r="H668" s="3">
        <f>IF(ISERR(LN(Table13615[[#This Row],[Close]]/E667)),"-",LN(Table13615[[#This Row],[Close]]/E667))</f>
        <v>6.1184330266085801E-4</v>
      </c>
    </row>
    <row r="669" spans="1:8" x14ac:dyDescent="0.3">
      <c r="A669" s="2">
        <v>44088</v>
      </c>
      <c r="B669" s="1">
        <v>22683.35</v>
      </c>
      <c r="C669" s="1">
        <v>22757.3</v>
      </c>
      <c r="D669" s="1">
        <v>22028.15</v>
      </c>
      <c r="E669" s="1">
        <v>22101.25</v>
      </c>
      <c r="F669" s="1">
        <v>265397711</v>
      </c>
      <c r="G669" s="1">
        <v>6512.78</v>
      </c>
      <c r="H669" s="3">
        <f>IF(ISERR(LN(Table13615[[#This Row],[Close]]/E668)),"-",LN(Table13615[[#This Row],[Close]]/E668))</f>
        <v>-1.6989632813566549E-2</v>
      </c>
    </row>
    <row r="670" spans="1:8" x14ac:dyDescent="0.3">
      <c r="A670" s="2">
        <v>44089</v>
      </c>
      <c r="B670" s="1">
        <v>22202.799999999999</v>
      </c>
      <c r="C670" s="1">
        <v>22514.15</v>
      </c>
      <c r="D670" s="1">
        <v>22062.35</v>
      </c>
      <c r="E670" s="1">
        <v>22465.65</v>
      </c>
      <c r="F670" s="1">
        <v>248826760</v>
      </c>
      <c r="G670" s="1">
        <v>6131.93</v>
      </c>
      <c r="H670" s="3">
        <f>IF(ISERR(LN(Table13615[[#This Row],[Close]]/E669)),"-",LN(Table13615[[#This Row],[Close]]/E669))</f>
        <v>1.6353307990557522E-2</v>
      </c>
    </row>
    <row r="671" spans="1:8" x14ac:dyDescent="0.3">
      <c r="A671" s="2">
        <v>44090</v>
      </c>
      <c r="B671" s="1">
        <v>22476.3</v>
      </c>
      <c r="C671" s="1">
        <v>22659.4</v>
      </c>
      <c r="D671" s="1">
        <v>22216.5</v>
      </c>
      <c r="E671" s="1">
        <v>22573.55</v>
      </c>
      <c r="F671" s="1">
        <v>245862302</v>
      </c>
      <c r="G671" s="1">
        <v>6180.56</v>
      </c>
      <c r="H671" s="3">
        <f>IF(ISERR(LN(Table13615[[#This Row],[Close]]/E670)),"-",LN(Table13615[[#This Row],[Close]]/E670))</f>
        <v>4.7913908961724934E-3</v>
      </c>
    </row>
    <row r="672" spans="1:8" x14ac:dyDescent="0.3">
      <c r="A672" s="2">
        <v>44091</v>
      </c>
      <c r="B672" s="1">
        <v>22352</v>
      </c>
      <c r="C672" s="1">
        <v>22504.45</v>
      </c>
      <c r="D672" s="1">
        <v>22267.05</v>
      </c>
      <c r="E672" s="1">
        <v>22320.35</v>
      </c>
      <c r="F672" s="1">
        <v>216408615</v>
      </c>
      <c r="G672" s="1">
        <v>5116.72</v>
      </c>
      <c r="H672" s="3">
        <f>IF(ISERR(LN(Table13615[[#This Row],[Close]]/E671)),"-",LN(Table13615[[#This Row],[Close]]/E671))</f>
        <v>-1.1280048503143458E-2</v>
      </c>
    </row>
    <row r="673" spans="1:8" x14ac:dyDescent="0.3">
      <c r="A673" s="2">
        <v>44092</v>
      </c>
      <c r="B673" s="1">
        <v>22439.35</v>
      </c>
      <c r="C673" s="1">
        <v>22469.4</v>
      </c>
      <c r="D673" s="1">
        <v>21784.9</v>
      </c>
      <c r="E673" s="1">
        <v>22031.05</v>
      </c>
      <c r="F673" s="1">
        <v>320585881</v>
      </c>
      <c r="G673" s="1">
        <v>8691.08</v>
      </c>
      <c r="H673" s="3">
        <f>IF(ISERR(LN(Table13615[[#This Row],[Close]]/E672)),"-",LN(Table13615[[#This Row],[Close]]/E672))</f>
        <v>-1.3045996436596432E-2</v>
      </c>
    </row>
    <row r="674" spans="1:8" x14ac:dyDescent="0.3">
      <c r="A674" s="2">
        <v>44095</v>
      </c>
      <c r="B674" s="1">
        <v>21983.4</v>
      </c>
      <c r="C674" s="1">
        <v>22098.85</v>
      </c>
      <c r="D674" s="1">
        <v>21274.3</v>
      </c>
      <c r="E674" s="1">
        <v>21366.799999999999</v>
      </c>
      <c r="F674" s="1">
        <v>283525089</v>
      </c>
      <c r="G674" s="1">
        <v>6846.44</v>
      </c>
      <c r="H674" s="3">
        <f>IF(ISERR(LN(Table13615[[#This Row],[Close]]/E673)),"-",LN(Table13615[[#This Row],[Close]]/E673))</f>
        <v>-3.061450646849791E-2</v>
      </c>
    </row>
    <row r="675" spans="1:8" x14ac:dyDescent="0.3">
      <c r="A675" s="2">
        <v>44096</v>
      </c>
      <c r="B675" s="1">
        <v>21445.25</v>
      </c>
      <c r="C675" s="1">
        <v>21473.35</v>
      </c>
      <c r="D675" s="1">
        <v>20958.45</v>
      </c>
      <c r="E675" s="1">
        <v>21139.1</v>
      </c>
      <c r="F675" s="1">
        <v>325400312</v>
      </c>
      <c r="G675" s="1">
        <v>7324.61</v>
      </c>
      <c r="H675" s="3">
        <f>IF(ISERR(LN(Table13615[[#This Row],[Close]]/E674)),"-",LN(Table13615[[#This Row],[Close]]/E674))</f>
        <v>-1.0713909273551358E-2</v>
      </c>
    </row>
    <row r="676" spans="1:8" x14ac:dyDescent="0.3">
      <c r="A676" s="2">
        <v>44097</v>
      </c>
      <c r="B676" s="1">
        <v>21350.799999999999</v>
      </c>
      <c r="C676" s="1">
        <v>21365.05</v>
      </c>
      <c r="D676" s="1">
        <v>20821</v>
      </c>
      <c r="E676" s="1">
        <v>21178.5</v>
      </c>
      <c r="F676" s="1">
        <v>299197195</v>
      </c>
      <c r="G676" s="1">
        <v>5766.31</v>
      </c>
      <c r="H676" s="3">
        <f>IF(ISERR(LN(Table13615[[#This Row],[Close]]/E675)),"-",LN(Table13615[[#This Row],[Close]]/E675))</f>
        <v>1.8621099204494905E-3</v>
      </c>
    </row>
    <row r="677" spans="1:8" x14ac:dyDescent="0.3">
      <c r="A677" s="2">
        <v>44098</v>
      </c>
      <c r="B677" s="1">
        <v>20898.8</v>
      </c>
      <c r="C677" s="1">
        <v>20955.599999999999</v>
      </c>
      <c r="D677" s="1">
        <v>20404.900000000001</v>
      </c>
      <c r="E677" s="1">
        <v>20456.849999999999</v>
      </c>
      <c r="F677" s="1">
        <v>276420580</v>
      </c>
      <c r="G677" s="1">
        <v>6218.63</v>
      </c>
      <c r="H677" s="3">
        <f>IF(ISERR(LN(Table13615[[#This Row],[Close]]/E676)),"-",LN(Table13615[[#This Row],[Close]]/E676))</f>
        <v>-3.4668726409248382E-2</v>
      </c>
    </row>
    <row r="678" spans="1:8" x14ac:dyDescent="0.3">
      <c r="A678" s="2">
        <v>44099</v>
      </c>
      <c r="B678" s="1">
        <v>20740.8</v>
      </c>
      <c r="C678" s="1">
        <v>21064.3</v>
      </c>
      <c r="D678" s="1">
        <v>20430.7</v>
      </c>
      <c r="E678" s="1">
        <v>20982.35</v>
      </c>
      <c r="F678" s="1">
        <v>280646576</v>
      </c>
      <c r="G678" s="1">
        <v>5902.57</v>
      </c>
      <c r="H678" s="3">
        <f>IF(ISERR(LN(Table13615[[#This Row],[Close]]/E677)),"-",LN(Table13615[[#This Row],[Close]]/E677))</f>
        <v>2.5363818408500421E-2</v>
      </c>
    </row>
    <row r="679" spans="1:8" x14ac:dyDescent="0.3">
      <c r="A679" s="2">
        <v>44102</v>
      </c>
      <c r="B679" s="1">
        <v>21152.05</v>
      </c>
      <c r="C679" s="1">
        <v>21708.85</v>
      </c>
      <c r="D679" s="1">
        <v>21055.1</v>
      </c>
      <c r="E679" s="1">
        <v>21665.5</v>
      </c>
      <c r="F679" s="1">
        <v>240223120</v>
      </c>
      <c r="G679" s="1">
        <v>5550.96</v>
      </c>
      <c r="H679" s="3">
        <f>IF(ISERR(LN(Table13615[[#This Row],[Close]]/E678)),"-",LN(Table13615[[#This Row],[Close]]/E678))</f>
        <v>3.2039525489120736E-2</v>
      </c>
    </row>
    <row r="680" spans="1:8" x14ac:dyDescent="0.3">
      <c r="A680" s="2">
        <v>44103</v>
      </c>
      <c r="B680" s="1">
        <v>21770.9</v>
      </c>
      <c r="C680" s="1">
        <v>21811.5</v>
      </c>
      <c r="D680" s="1">
        <v>21280.6</v>
      </c>
      <c r="E680" s="1">
        <v>21411.3</v>
      </c>
      <c r="F680" s="1">
        <v>242993739</v>
      </c>
      <c r="G680" s="1">
        <v>5129.99</v>
      </c>
      <c r="H680" s="3">
        <f>IF(ISERR(LN(Table13615[[#This Row],[Close]]/E679)),"-",LN(Table13615[[#This Row],[Close]]/E679))</f>
        <v>-1.1802313575623819E-2</v>
      </c>
    </row>
    <row r="681" spans="1:8" x14ac:dyDescent="0.3">
      <c r="A681" s="2">
        <v>44104</v>
      </c>
      <c r="B681" s="1">
        <v>21405.25</v>
      </c>
      <c r="C681" s="1">
        <v>21549.35</v>
      </c>
      <c r="D681" s="1">
        <v>21128.5</v>
      </c>
      <c r="E681" s="1">
        <v>21451.8</v>
      </c>
      <c r="F681" s="1">
        <v>240051659</v>
      </c>
      <c r="G681" s="1">
        <v>5310.13</v>
      </c>
      <c r="H681" s="3">
        <f>IF(ISERR(LN(Table13615[[#This Row],[Close]]/E680)),"-",LN(Table13615[[#This Row],[Close]]/E680))</f>
        <v>1.8897378888831527E-3</v>
      </c>
    </row>
  </sheetData>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54B1F-E18D-47F3-A860-68A6B7645515}">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9"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IF(ISERR(LN(Table2716[[#This Row],[Close]]/E1)),"-",LN(Table2716[[#This Row],[Close]]/E1))</f>
        <v>-</v>
      </c>
      <c r="J2" s="5" t="s">
        <v>29</v>
      </c>
      <c r="K2" s="6">
        <f>_xlfn.VAR.P(Table1514[Return])</f>
        <v>6.3091827137296279E-4</v>
      </c>
    </row>
    <row r="3" spans="1:11" x14ac:dyDescent="0.3">
      <c r="A3" s="2">
        <v>43102</v>
      </c>
      <c r="B3" s="1">
        <v>10477.549999999999</v>
      </c>
      <c r="C3" s="1">
        <v>10495.2</v>
      </c>
      <c r="D3" s="1">
        <v>10404.65</v>
      </c>
      <c r="E3" s="1">
        <v>10442.200000000001</v>
      </c>
      <c r="F3" s="1">
        <v>158092430</v>
      </c>
      <c r="G3" s="1">
        <v>8665.4699999999993</v>
      </c>
      <c r="H3" s="3">
        <f>IF(ISERR(LN(Table2716[[#This Row],[Close]]/E2)),"-",LN(Table2716[[#This Row],[Close]]/E2))</f>
        <v>6.3704184836916721E-4</v>
      </c>
      <c r="J3" s="7" t="s">
        <v>26</v>
      </c>
      <c r="K3" s="8">
        <f>_xlfn.COVARIANCE.P(Table1514[Return],Table2716[Return])</f>
        <v>2.6827278089877729E-4</v>
      </c>
    </row>
    <row r="4" spans="1:11" x14ac:dyDescent="0.3">
      <c r="A4" s="2">
        <v>43103</v>
      </c>
      <c r="B4" s="1">
        <v>10482.65</v>
      </c>
      <c r="C4" s="1">
        <v>10503.6</v>
      </c>
      <c r="D4" s="1">
        <v>10429.549999999999</v>
      </c>
      <c r="E4" s="1">
        <v>10443.200000000001</v>
      </c>
      <c r="F4" s="1">
        <v>172516859</v>
      </c>
      <c r="G4" s="1">
        <v>9541.6</v>
      </c>
      <c r="H4" s="3">
        <f>IF(ISERR(LN(Table2716[[#This Row],[Close]]/E3)),"-",LN(Table2716[[#This Row],[Close]]/E3))</f>
        <v>9.5760674994483299E-5</v>
      </c>
      <c r="J4" s="7" t="s">
        <v>27</v>
      </c>
      <c r="K4" s="8">
        <f>_xlfn.VAR.P(Table2716[Return])</f>
        <v>1.8954869759224571E-4</v>
      </c>
    </row>
    <row r="5" spans="1:11" x14ac:dyDescent="0.3">
      <c r="A5" s="2">
        <v>43104</v>
      </c>
      <c r="B5" s="1">
        <v>10469.4</v>
      </c>
      <c r="C5" s="1">
        <v>10513</v>
      </c>
      <c r="D5" s="1">
        <v>10441.450000000001</v>
      </c>
      <c r="E5" s="1">
        <v>10504.8</v>
      </c>
      <c r="F5" s="1">
        <v>180257392</v>
      </c>
      <c r="G5" s="1">
        <v>9561.9500000000007</v>
      </c>
      <c r="H5" s="3">
        <f>IF(ISERR(LN(Table2716[[#This Row],[Close]]/E4)),"-",LN(Table2716[[#This Row],[Close]]/E4))</f>
        <v>5.8812466638422118E-3</v>
      </c>
      <c r="J5" s="15" t="s">
        <v>28</v>
      </c>
      <c r="K5" s="12">
        <f>K3/K4</f>
        <v>1.4153237891187289</v>
      </c>
    </row>
    <row r="6" spans="1:11" x14ac:dyDescent="0.3">
      <c r="A6" s="2">
        <v>43105</v>
      </c>
      <c r="B6" s="1">
        <v>10534.25</v>
      </c>
      <c r="C6" s="1">
        <v>10566.1</v>
      </c>
      <c r="D6" s="1">
        <v>10520.1</v>
      </c>
      <c r="E6" s="1">
        <v>10558.85</v>
      </c>
      <c r="F6" s="1">
        <v>186469717</v>
      </c>
      <c r="G6" s="1">
        <v>10306.219999999999</v>
      </c>
      <c r="H6" s="3">
        <f>IF(ISERR(LN(Table2716[[#This Row],[Close]]/E5)),"-",LN(Table2716[[#This Row],[Close]]/E5))</f>
        <v>5.1320752701052418E-3</v>
      </c>
      <c r="J6" s="15" t="s">
        <v>30</v>
      </c>
      <c r="K6" s="13">
        <f>K4*K5*K5</f>
        <v>3.7969284877907605E-4</v>
      </c>
    </row>
    <row r="7" spans="1:11" ht="15" thickBot="1" x14ac:dyDescent="0.35">
      <c r="A7" s="2">
        <v>43108</v>
      </c>
      <c r="B7" s="1">
        <v>10591.7</v>
      </c>
      <c r="C7" s="1">
        <v>10631.2</v>
      </c>
      <c r="D7" s="1">
        <v>10588.55</v>
      </c>
      <c r="E7" s="1">
        <v>10623.6</v>
      </c>
      <c r="F7" s="1">
        <v>174181231</v>
      </c>
      <c r="G7" s="1">
        <v>9907.27</v>
      </c>
      <c r="H7" s="3">
        <f>IF(ISERR(LN(Table2716[[#This Row],[Close]]/E6)),"-",LN(Table2716[[#This Row],[Close]]/E6))</f>
        <v>6.1135705901032523E-3</v>
      </c>
      <c r="J7" s="16" t="s">
        <v>31</v>
      </c>
      <c r="K7" s="14">
        <f>K2-K6</f>
        <v>2.5122542259388674E-4</v>
      </c>
    </row>
    <row r="8" spans="1:11" x14ac:dyDescent="0.3">
      <c r="A8" s="2">
        <v>43109</v>
      </c>
      <c r="B8" s="1">
        <v>10645.1</v>
      </c>
      <c r="C8" s="1">
        <v>10659.15</v>
      </c>
      <c r="D8" s="1">
        <v>10603.6</v>
      </c>
      <c r="E8" s="1">
        <v>10637</v>
      </c>
      <c r="F8" s="1">
        <v>211291563</v>
      </c>
      <c r="G8" s="1">
        <v>10733.37</v>
      </c>
      <c r="H8" s="3">
        <f>IF(ISERR(LN(Table2716[[#This Row],[Close]]/E7)),"-",LN(Table2716[[#This Row],[Close]]/E7))</f>
        <v>1.2605478466610116E-3</v>
      </c>
    </row>
    <row r="9" spans="1:11" x14ac:dyDescent="0.3">
      <c r="A9" s="2">
        <v>43110</v>
      </c>
      <c r="B9" s="1">
        <v>10652.05</v>
      </c>
      <c r="C9" s="1">
        <v>10655.5</v>
      </c>
      <c r="D9" s="1">
        <v>10592.7</v>
      </c>
      <c r="E9" s="1">
        <v>10632.2</v>
      </c>
      <c r="F9" s="1">
        <v>181900014</v>
      </c>
      <c r="G9" s="1">
        <v>9720.65</v>
      </c>
      <c r="H9" s="3">
        <f>IF(ISERR(LN(Table2716[[#This Row],[Close]]/E8)),"-",LN(Table2716[[#This Row],[Close]]/E8))</f>
        <v>-4.5135689931809334E-4</v>
      </c>
    </row>
    <row r="10" spans="1:11" x14ac:dyDescent="0.3">
      <c r="A10" s="2">
        <v>43111</v>
      </c>
      <c r="B10" s="1">
        <v>10637.05</v>
      </c>
      <c r="C10" s="1">
        <v>10664.6</v>
      </c>
      <c r="D10" s="1">
        <v>10612.35</v>
      </c>
      <c r="E10" s="1">
        <v>10651.2</v>
      </c>
      <c r="F10" s="1">
        <v>158630055</v>
      </c>
      <c r="G10" s="1">
        <v>9635.01</v>
      </c>
      <c r="H10" s="3">
        <f>IF(ISERR(LN(Table2716[[#This Row],[Close]]/E9)),"-",LN(Table2716[[#This Row],[Close]]/E9))</f>
        <v>1.7854294940923756E-3</v>
      </c>
    </row>
    <row r="11" spans="1:11" x14ac:dyDescent="0.3">
      <c r="A11" s="2">
        <v>43112</v>
      </c>
      <c r="B11" s="1">
        <v>10682.55</v>
      </c>
      <c r="C11" s="1">
        <v>10690.4</v>
      </c>
      <c r="D11" s="1">
        <v>10597.1</v>
      </c>
      <c r="E11" s="1">
        <v>10681.25</v>
      </c>
      <c r="F11" s="1">
        <v>180592153</v>
      </c>
      <c r="G11" s="1">
        <v>11005.12</v>
      </c>
      <c r="H11" s="3">
        <f>IF(ISERR(LN(Table2716[[#This Row],[Close]]/E10)),"-",LN(Table2716[[#This Row],[Close]]/E10))</f>
        <v>2.8173060174616839E-3</v>
      </c>
    </row>
    <row r="12" spans="1:11" x14ac:dyDescent="0.3">
      <c r="A12" s="2">
        <v>43115</v>
      </c>
      <c r="B12" s="1">
        <v>10718.5</v>
      </c>
      <c r="C12" s="1">
        <v>10782.65</v>
      </c>
      <c r="D12" s="1">
        <v>10713.8</v>
      </c>
      <c r="E12" s="1">
        <v>10741.55</v>
      </c>
      <c r="F12" s="1">
        <v>181262074</v>
      </c>
      <c r="G12" s="1">
        <v>11333.11</v>
      </c>
      <c r="H12" s="3">
        <f>IF(ISERR(LN(Table2716[[#This Row],[Close]]/E11)),"-",LN(Table2716[[#This Row],[Close]]/E11))</f>
        <v>5.6295310837339019E-3</v>
      </c>
    </row>
    <row r="13" spans="1:11" x14ac:dyDescent="0.3">
      <c r="A13" s="2">
        <v>43116</v>
      </c>
      <c r="B13" s="1">
        <v>10761.5</v>
      </c>
      <c r="C13" s="1">
        <v>10762.35</v>
      </c>
      <c r="D13" s="1">
        <v>10687.85</v>
      </c>
      <c r="E13" s="1">
        <v>10700.45</v>
      </c>
      <c r="F13" s="1">
        <v>217468081</v>
      </c>
      <c r="G13" s="1">
        <v>12709.44</v>
      </c>
      <c r="H13" s="3">
        <f>IF(ISERR(LN(Table2716[[#This Row],[Close]]/E12)),"-",LN(Table2716[[#This Row],[Close]]/E12))</f>
        <v>-3.8336023072027756E-3</v>
      </c>
    </row>
    <row r="14" spans="1:11" x14ac:dyDescent="0.3">
      <c r="A14" s="2">
        <v>43117</v>
      </c>
      <c r="B14" s="1">
        <v>10702.45</v>
      </c>
      <c r="C14" s="1">
        <v>10803</v>
      </c>
      <c r="D14" s="1">
        <v>10666.75</v>
      </c>
      <c r="E14" s="1">
        <v>10788.55</v>
      </c>
      <c r="F14" s="1">
        <v>260488465</v>
      </c>
      <c r="G14" s="1">
        <v>14334.26</v>
      </c>
      <c r="H14" s="3">
        <f>IF(ISERR(LN(Table2716[[#This Row],[Close]]/E13)),"-",LN(Table2716[[#This Row],[Close]]/E13))</f>
        <v>8.199589892850731E-3</v>
      </c>
    </row>
    <row r="15" spans="1:11" x14ac:dyDescent="0.3">
      <c r="A15" s="2">
        <v>43118</v>
      </c>
      <c r="B15" s="1">
        <v>10873.4</v>
      </c>
      <c r="C15" s="1">
        <v>10887.5</v>
      </c>
      <c r="D15" s="1">
        <v>10782.4</v>
      </c>
      <c r="E15" s="1">
        <v>10817</v>
      </c>
      <c r="F15" s="1">
        <v>321609375</v>
      </c>
      <c r="G15" s="1">
        <v>17930.3</v>
      </c>
      <c r="H15" s="3">
        <f>IF(ISERR(LN(Table2716[[#This Row],[Close]]/E14)),"-",LN(Table2716[[#This Row],[Close]]/E14))</f>
        <v>2.6335840970066761E-3</v>
      </c>
    </row>
    <row r="16" spans="1:11" x14ac:dyDescent="0.3">
      <c r="A16" s="2">
        <v>43119</v>
      </c>
      <c r="B16" s="1">
        <v>10829.2</v>
      </c>
      <c r="C16" s="1">
        <v>10906.85</v>
      </c>
      <c r="D16" s="1">
        <v>10793.9</v>
      </c>
      <c r="E16" s="1">
        <v>10894.7</v>
      </c>
      <c r="F16" s="1">
        <v>214011963</v>
      </c>
      <c r="G16" s="1">
        <v>11792.26</v>
      </c>
      <c r="H16" s="3">
        <f>IF(ISERR(LN(Table2716[[#This Row],[Close]]/E15)),"-",LN(Table2716[[#This Row],[Close]]/E15))</f>
        <v>7.1574618025462651E-3</v>
      </c>
    </row>
    <row r="17" spans="1:8" x14ac:dyDescent="0.3">
      <c r="A17" s="2">
        <v>43122</v>
      </c>
      <c r="B17" s="1">
        <v>10883.2</v>
      </c>
      <c r="C17" s="1">
        <v>10975.1</v>
      </c>
      <c r="D17" s="1">
        <v>10881.4</v>
      </c>
      <c r="E17" s="1">
        <v>10966.2</v>
      </c>
      <c r="F17" s="1">
        <v>238815813</v>
      </c>
      <c r="G17" s="1">
        <v>14469.06</v>
      </c>
      <c r="H17" s="3">
        <f>IF(ISERR(LN(Table2716[[#This Row],[Close]]/E16)),"-",LN(Table2716[[#This Row],[Close]]/E16))</f>
        <v>6.5413825556156846E-3</v>
      </c>
    </row>
    <row r="18" spans="1:8" x14ac:dyDescent="0.3">
      <c r="A18" s="2">
        <v>43123</v>
      </c>
      <c r="B18" s="1">
        <v>10997.4</v>
      </c>
      <c r="C18" s="1">
        <v>11092.9</v>
      </c>
      <c r="D18" s="1">
        <v>10994.55</v>
      </c>
      <c r="E18" s="1">
        <v>11083.7</v>
      </c>
      <c r="F18" s="1">
        <v>293445774</v>
      </c>
      <c r="G18" s="1">
        <v>16423.91</v>
      </c>
      <c r="H18" s="3">
        <f>IF(ISERR(LN(Table2716[[#This Row],[Close]]/E17)),"-",LN(Table2716[[#This Row],[Close]]/E17))</f>
        <v>1.0657745586985299E-2</v>
      </c>
    </row>
    <row r="19" spans="1:8" x14ac:dyDescent="0.3">
      <c r="A19" s="2">
        <v>43124</v>
      </c>
      <c r="B19" s="1">
        <v>11069.35</v>
      </c>
      <c r="C19" s="1">
        <v>11110.1</v>
      </c>
      <c r="D19" s="1">
        <v>11046.15</v>
      </c>
      <c r="E19" s="1">
        <v>11086</v>
      </c>
      <c r="F19" s="1">
        <v>292197072</v>
      </c>
      <c r="G19" s="1">
        <v>16915.14</v>
      </c>
      <c r="H19" s="3">
        <f>IF(ISERR(LN(Table2716[[#This Row],[Close]]/E18)),"-",LN(Table2716[[#This Row],[Close]]/E18))</f>
        <v>2.0749040431318157E-4</v>
      </c>
    </row>
    <row r="20" spans="1:8" x14ac:dyDescent="0.3">
      <c r="A20" s="2">
        <v>43125</v>
      </c>
      <c r="B20" s="1">
        <v>11095.6</v>
      </c>
      <c r="C20" s="1">
        <v>11095.6</v>
      </c>
      <c r="D20" s="1">
        <v>11009.2</v>
      </c>
      <c r="E20" s="1">
        <v>11069.65</v>
      </c>
      <c r="F20" s="1">
        <v>340469462</v>
      </c>
      <c r="G20" s="1">
        <v>19939.54</v>
      </c>
      <c r="H20" s="3">
        <f>IF(ISERR(LN(Table2716[[#This Row],[Close]]/E19)),"-",LN(Table2716[[#This Row],[Close]]/E19))</f>
        <v>-1.4759217597312849E-3</v>
      </c>
    </row>
    <row r="21" spans="1:8" x14ac:dyDescent="0.3">
      <c r="A21" s="2">
        <v>43129</v>
      </c>
      <c r="B21" s="1">
        <v>11079.35</v>
      </c>
      <c r="C21" s="1">
        <v>11171.55</v>
      </c>
      <c r="D21" s="1">
        <v>11075.95</v>
      </c>
      <c r="E21" s="1">
        <v>11130.4</v>
      </c>
      <c r="F21" s="1">
        <v>249220726</v>
      </c>
      <c r="G21" s="1">
        <v>16118.36</v>
      </c>
      <c r="H21" s="3">
        <f>IF(ISERR(LN(Table2716[[#This Row],[Close]]/E20)),"-",LN(Table2716[[#This Row],[Close]]/E20))</f>
        <v>5.4729743076483948E-3</v>
      </c>
    </row>
    <row r="22" spans="1:8" x14ac:dyDescent="0.3">
      <c r="A22" s="2">
        <v>43130</v>
      </c>
      <c r="B22" s="1">
        <v>11120.85</v>
      </c>
      <c r="C22" s="1">
        <v>11121.1</v>
      </c>
      <c r="D22" s="1">
        <v>11033.9</v>
      </c>
      <c r="E22" s="1">
        <v>11049.65</v>
      </c>
      <c r="F22" s="1">
        <v>234969503</v>
      </c>
      <c r="G22" s="1">
        <v>13232.19</v>
      </c>
      <c r="H22" s="3">
        <f>IF(ISERR(LN(Table2716[[#This Row],[Close]]/E21)),"-",LN(Table2716[[#This Row],[Close]]/E21))</f>
        <v>-7.2813502915512083E-3</v>
      </c>
    </row>
    <row r="23" spans="1:8" x14ac:dyDescent="0.3">
      <c r="A23" s="2">
        <v>43131</v>
      </c>
      <c r="B23" s="1">
        <v>11018.8</v>
      </c>
      <c r="C23" s="1">
        <v>11058.5</v>
      </c>
      <c r="D23" s="1">
        <v>10979.3</v>
      </c>
      <c r="E23" s="1">
        <v>11027.7</v>
      </c>
      <c r="F23" s="1">
        <v>253462573</v>
      </c>
      <c r="G23" s="1">
        <v>14459.69</v>
      </c>
      <c r="H23" s="3">
        <f>IF(ISERR(LN(Table2716[[#This Row],[Close]]/E22)),"-",LN(Table2716[[#This Row],[Close]]/E22))</f>
        <v>-1.9884639444954625E-3</v>
      </c>
    </row>
    <row r="24" spans="1:8" x14ac:dyDescent="0.3">
      <c r="A24" s="2">
        <v>43132</v>
      </c>
      <c r="B24" s="1">
        <v>11044.55</v>
      </c>
      <c r="C24" s="1">
        <v>11117.35</v>
      </c>
      <c r="D24" s="1">
        <v>10878.8</v>
      </c>
      <c r="E24" s="1">
        <v>11016.9</v>
      </c>
      <c r="F24" s="1">
        <v>315743486</v>
      </c>
      <c r="G24" s="1">
        <v>17719.400000000001</v>
      </c>
      <c r="H24" s="3">
        <f>IF(ISERR(LN(Table2716[[#This Row],[Close]]/E23)),"-",LN(Table2716[[#This Row],[Close]]/E23))</f>
        <v>-9.7983187393412951E-4</v>
      </c>
    </row>
    <row r="25" spans="1:8" x14ac:dyDescent="0.3">
      <c r="A25" s="2">
        <v>43133</v>
      </c>
      <c r="B25" s="1">
        <v>10938.2</v>
      </c>
      <c r="C25" s="1">
        <v>10954.95</v>
      </c>
      <c r="D25" s="1">
        <v>10736.1</v>
      </c>
      <c r="E25" s="1">
        <v>10760.6</v>
      </c>
      <c r="F25" s="1">
        <v>291431992</v>
      </c>
      <c r="G25" s="1">
        <v>16542.509999999998</v>
      </c>
      <c r="H25" s="3">
        <f>IF(ISERR(LN(Table2716[[#This Row],[Close]]/E24)),"-",LN(Table2716[[#This Row],[Close]]/E24))</f>
        <v>-2.3539142174773337E-2</v>
      </c>
    </row>
    <row r="26" spans="1:8" x14ac:dyDescent="0.3">
      <c r="A26" s="2">
        <v>43136</v>
      </c>
      <c r="B26" s="1">
        <v>10604.3</v>
      </c>
      <c r="C26" s="1">
        <v>10702.75</v>
      </c>
      <c r="D26" s="1">
        <v>10586.8</v>
      </c>
      <c r="E26" s="1">
        <v>10666.55</v>
      </c>
      <c r="F26" s="1">
        <v>247479157</v>
      </c>
      <c r="G26" s="1">
        <v>13980.63</v>
      </c>
      <c r="H26" s="3">
        <f>IF(ISERR(LN(Table2716[[#This Row],[Close]]/E25)),"-",LN(Table2716[[#This Row],[Close]]/E25))</f>
        <v>-8.7786386889738433E-3</v>
      </c>
    </row>
    <row r="27" spans="1:8" x14ac:dyDescent="0.3">
      <c r="A27" s="2">
        <v>43137</v>
      </c>
      <c r="B27" s="1">
        <v>10295.15</v>
      </c>
      <c r="C27" s="1">
        <v>10594.15</v>
      </c>
      <c r="D27" s="1">
        <v>10276.299999999999</v>
      </c>
      <c r="E27" s="1">
        <v>10498.25</v>
      </c>
      <c r="F27" s="1">
        <v>274656443</v>
      </c>
      <c r="G27" s="1">
        <v>15606.34</v>
      </c>
      <c r="H27" s="3">
        <f>IF(ISERR(LN(Table2716[[#This Row],[Close]]/E26)),"-",LN(Table2716[[#This Row],[Close]]/E26))</f>
        <v>-1.5904099965423114E-2</v>
      </c>
    </row>
    <row r="28" spans="1:8" x14ac:dyDescent="0.3">
      <c r="A28" s="2">
        <v>43138</v>
      </c>
      <c r="B28" s="1">
        <v>10607.2</v>
      </c>
      <c r="C28" s="1">
        <v>10614</v>
      </c>
      <c r="D28" s="1">
        <v>10446.4</v>
      </c>
      <c r="E28" s="1">
        <v>10476.700000000001</v>
      </c>
      <c r="F28" s="1">
        <v>258095424</v>
      </c>
      <c r="G28" s="1">
        <v>13971.66</v>
      </c>
      <c r="H28" s="3">
        <f>IF(ISERR(LN(Table2716[[#This Row],[Close]]/E27)),"-",LN(Table2716[[#This Row],[Close]]/E27))</f>
        <v>-2.0548327965133673E-3</v>
      </c>
    </row>
    <row r="29" spans="1:8" x14ac:dyDescent="0.3">
      <c r="A29" s="2">
        <v>43139</v>
      </c>
      <c r="B29" s="1">
        <v>10518.5</v>
      </c>
      <c r="C29" s="1">
        <v>10637.8</v>
      </c>
      <c r="D29" s="1">
        <v>10479.549999999999</v>
      </c>
      <c r="E29" s="1">
        <v>10576.85</v>
      </c>
      <c r="F29" s="1">
        <v>239407938</v>
      </c>
      <c r="G29" s="1">
        <v>12569.23</v>
      </c>
      <c r="H29" s="3">
        <f>IF(ISERR(LN(Table2716[[#This Row],[Close]]/E28)),"-",LN(Table2716[[#This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IF(ISERR(LN(Table2716[[#This Row],[Close]]/E29)),"-",LN(Table2716[[#This Row],[Close]]/E29))</f>
        <v>-1.1592100061916256E-2</v>
      </c>
    </row>
    <row r="31" spans="1:8" x14ac:dyDescent="0.3">
      <c r="A31" s="2">
        <v>43143</v>
      </c>
      <c r="B31" s="1">
        <v>10518.2</v>
      </c>
      <c r="C31" s="1">
        <v>10555.5</v>
      </c>
      <c r="D31" s="1">
        <v>10485.4</v>
      </c>
      <c r="E31" s="1">
        <v>10539.75</v>
      </c>
      <c r="F31" s="1">
        <v>224114801</v>
      </c>
      <c r="G31" s="1">
        <v>11133.78</v>
      </c>
      <c r="H31" s="3">
        <f>IF(ISERR(LN(Table2716[[#This Row],[Close]]/E30)),"-",LN(Table2716[[#This Row],[Close]]/E30))</f>
        <v>8.0782731984308572E-3</v>
      </c>
    </row>
    <row r="32" spans="1:8" x14ac:dyDescent="0.3">
      <c r="A32" s="2">
        <v>43145</v>
      </c>
      <c r="B32" s="1">
        <v>10585.75</v>
      </c>
      <c r="C32" s="1">
        <v>10590.55</v>
      </c>
      <c r="D32" s="1">
        <v>10456.65</v>
      </c>
      <c r="E32" s="1">
        <v>10500.9</v>
      </c>
      <c r="F32" s="1">
        <v>236329440</v>
      </c>
      <c r="G32" s="1">
        <v>12188.94</v>
      </c>
      <c r="H32" s="3">
        <f>IF(ISERR(LN(Table2716[[#This Row],[Close]]/E31)),"-",LN(Table2716[[#This Row],[Close]]/E31))</f>
        <v>-3.6928558908946208E-3</v>
      </c>
    </row>
    <row r="33" spans="1:8" x14ac:dyDescent="0.3">
      <c r="A33" s="2">
        <v>43146</v>
      </c>
      <c r="B33" s="1">
        <v>10537.9</v>
      </c>
      <c r="C33" s="1">
        <v>10618.1</v>
      </c>
      <c r="D33" s="1">
        <v>10511.05</v>
      </c>
      <c r="E33" s="1">
        <v>10545.5</v>
      </c>
      <c r="F33" s="1">
        <v>217090245</v>
      </c>
      <c r="G33" s="1">
        <v>11035.38</v>
      </c>
      <c r="H33" s="3">
        <f>IF(ISERR(LN(Table2716[[#This Row],[Close]]/E32)),"-",LN(Table2716[[#This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IF(ISERR(LN(Table2716[[#This Row],[Close]]/E33)),"-",LN(Table2716[[#This Row],[Close]]/E33))</f>
        <v>-8.877178756436177E-3</v>
      </c>
    </row>
    <row r="35" spans="1:8" x14ac:dyDescent="0.3">
      <c r="A35" s="2">
        <v>43150</v>
      </c>
      <c r="B35" s="1">
        <v>10488.9</v>
      </c>
      <c r="C35" s="1">
        <v>10489.35</v>
      </c>
      <c r="D35" s="1">
        <v>10302.75</v>
      </c>
      <c r="E35" s="1">
        <v>10378.4</v>
      </c>
      <c r="F35" s="1">
        <v>193087737</v>
      </c>
      <c r="G35" s="1">
        <v>9871.36</v>
      </c>
      <c r="H35" s="3">
        <f>IF(ISERR(LN(Table2716[[#This Row],[Close]]/E34)),"-",LN(Table2716[[#This Row],[Close]]/E34))</f>
        <v>-7.0953266124304595E-3</v>
      </c>
    </row>
    <row r="36" spans="1:8" x14ac:dyDescent="0.3">
      <c r="A36" s="2">
        <v>43151</v>
      </c>
      <c r="B36" s="1">
        <v>10391</v>
      </c>
      <c r="C36" s="1">
        <v>10429.35</v>
      </c>
      <c r="D36" s="1">
        <v>10347.65</v>
      </c>
      <c r="E36" s="1">
        <v>10360.4</v>
      </c>
      <c r="F36" s="1">
        <v>193464871</v>
      </c>
      <c r="G36" s="1">
        <v>9619.9500000000007</v>
      </c>
      <c r="H36" s="3">
        <f>IF(ISERR(LN(Table2716[[#This Row],[Close]]/E35)),"-",LN(Table2716[[#This Row],[Close]]/E35))</f>
        <v>-1.7358771500669238E-3</v>
      </c>
    </row>
    <row r="37" spans="1:8" x14ac:dyDescent="0.3">
      <c r="A37" s="2">
        <v>43152</v>
      </c>
      <c r="B37" s="1">
        <v>10426</v>
      </c>
      <c r="C37" s="1">
        <v>10426.1</v>
      </c>
      <c r="D37" s="1">
        <v>10349.6</v>
      </c>
      <c r="E37" s="1">
        <v>10397.450000000001</v>
      </c>
      <c r="F37" s="1">
        <v>241331542</v>
      </c>
      <c r="G37" s="1">
        <v>12996.36</v>
      </c>
      <c r="H37" s="3">
        <f>IF(ISERR(LN(Table2716[[#This Row],[Close]]/E36)),"-",LN(Table2716[[#This Row],[Close]]/E36))</f>
        <v>3.569737650487671E-3</v>
      </c>
    </row>
    <row r="38" spans="1:8" x14ac:dyDescent="0.3">
      <c r="A38" s="2">
        <v>43153</v>
      </c>
      <c r="B38" s="1">
        <v>10354.35</v>
      </c>
      <c r="C38" s="1">
        <v>10397.549999999999</v>
      </c>
      <c r="D38" s="1">
        <v>10340.65</v>
      </c>
      <c r="E38" s="1">
        <v>10382.700000000001</v>
      </c>
      <c r="F38" s="1">
        <v>323259078</v>
      </c>
      <c r="G38" s="1">
        <v>17711.46</v>
      </c>
      <c r="H38" s="3">
        <f>IF(ISERR(LN(Table2716[[#This Row],[Close]]/E37)),"-",LN(Table2716[[#This Row],[Close]]/E37))</f>
        <v>-1.4196242546064732E-3</v>
      </c>
    </row>
    <row r="39" spans="1:8" x14ac:dyDescent="0.3">
      <c r="A39" s="2">
        <v>43154</v>
      </c>
      <c r="B39" s="1">
        <v>10408.1</v>
      </c>
      <c r="C39" s="1">
        <v>10499.1</v>
      </c>
      <c r="D39" s="1">
        <v>10396.65</v>
      </c>
      <c r="E39" s="1">
        <v>10491.05</v>
      </c>
      <c r="F39" s="1">
        <v>217134363</v>
      </c>
      <c r="G39" s="1">
        <v>12704.32</v>
      </c>
      <c r="H39" s="3">
        <f>IF(ISERR(LN(Table2716[[#This Row],[Close]]/E38)),"-",LN(Table2716[[#This Row],[Close]]/E38))</f>
        <v>1.0381553207407197E-2</v>
      </c>
    </row>
    <row r="40" spans="1:8" x14ac:dyDescent="0.3">
      <c r="A40" s="2">
        <v>43157</v>
      </c>
      <c r="B40" s="1">
        <v>10526.55</v>
      </c>
      <c r="C40" s="1">
        <v>10592.95</v>
      </c>
      <c r="D40" s="1">
        <v>10520.2</v>
      </c>
      <c r="E40" s="1">
        <v>10582.6</v>
      </c>
      <c r="F40" s="1">
        <v>177238616</v>
      </c>
      <c r="G40" s="1">
        <v>10274.89</v>
      </c>
      <c r="H40" s="3">
        <f>IF(ISERR(LN(Table2716[[#This Row],[Close]]/E39)),"-",LN(Table2716[[#This Row],[Close]]/E39))</f>
        <v>8.6886302033653117E-3</v>
      </c>
    </row>
    <row r="41" spans="1:8" x14ac:dyDescent="0.3">
      <c r="A41" s="2">
        <v>43158</v>
      </c>
      <c r="B41" s="1">
        <v>10615.2</v>
      </c>
      <c r="C41" s="1">
        <v>10631.65</v>
      </c>
      <c r="D41" s="1">
        <v>10537.25</v>
      </c>
      <c r="E41" s="1">
        <v>10554.3</v>
      </c>
      <c r="F41" s="1">
        <v>193250158</v>
      </c>
      <c r="G41" s="1">
        <v>10276.42</v>
      </c>
      <c r="H41" s="3">
        <f>IF(ISERR(LN(Table2716[[#This Row],[Close]]/E40)),"-",LN(Table2716[[#This Row],[Close]]/E40))</f>
        <v>-2.677783110151532E-3</v>
      </c>
    </row>
    <row r="42" spans="1:8" x14ac:dyDescent="0.3">
      <c r="A42" s="2">
        <v>43159</v>
      </c>
      <c r="B42" s="1">
        <v>10488.95</v>
      </c>
      <c r="C42" s="1">
        <v>10535.5</v>
      </c>
      <c r="D42" s="1">
        <v>10461.549999999999</v>
      </c>
      <c r="E42" s="1">
        <v>10492.85</v>
      </c>
      <c r="F42" s="1">
        <v>294794221</v>
      </c>
      <c r="G42" s="1">
        <v>16299.11</v>
      </c>
      <c r="H42" s="3">
        <f>IF(ISERR(LN(Table2716[[#This Row],[Close]]/E41)),"-",LN(Table2716[[#This Row],[Close]]/E41))</f>
        <v>-5.8392869919537968E-3</v>
      </c>
    </row>
    <row r="43" spans="1:8" x14ac:dyDescent="0.3">
      <c r="A43" s="2">
        <v>43160</v>
      </c>
      <c r="B43" s="1">
        <v>10479.950000000001</v>
      </c>
      <c r="C43" s="1">
        <v>10525.5</v>
      </c>
      <c r="D43" s="1">
        <v>10447.15</v>
      </c>
      <c r="E43" s="1">
        <v>10458.35</v>
      </c>
      <c r="F43" s="1">
        <v>181378504</v>
      </c>
      <c r="G43" s="1">
        <v>10179.48</v>
      </c>
      <c r="H43" s="3">
        <f>IF(ISERR(LN(Table2716[[#This Row],[Close]]/E42)),"-",LN(Table2716[[#This Row],[Close]]/E42))</f>
        <v>-3.2933704210808511E-3</v>
      </c>
    </row>
    <row r="44" spans="1:8" x14ac:dyDescent="0.3">
      <c r="A44" s="2">
        <v>43164</v>
      </c>
      <c r="B44" s="1">
        <v>10428.299999999999</v>
      </c>
      <c r="C44" s="1">
        <v>10428.700000000001</v>
      </c>
      <c r="D44" s="1">
        <v>10323.9</v>
      </c>
      <c r="E44" s="1">
        <v>10358.85</v>
      </c>
      <c r="F44" s="1">
        <v>199975720</v>
      </c>
      <c r="G44" s="1">
        <v>10673.92</v>
      </c>
      <c r="H44" s="3">
        <f>IF(ISERR(LN(Table2716[[#This Row],[Close]]/E43)),"-",LN(Table2716[[#This Row],[Close]]/E43))</f>
        <v>-9.559475599117866E-3</v>
      </c>
    </row>
    <row r="45" spans="1:8" x14ac:dyDescent="0.3">
      <c r="A45" s="2">
        <v>43165</v>
      </c>
      <c r="B45" s="1">
        <v>10420.5</v>
      </c>
      <c r="C45" s="1">
        <v>10441.35</v>
      </c>
      <c r="D45" s="1">
        <v>10215.9</v>
      </c>
      <c r="E45" s="1">
        <v>10249.25</v>
      </c>
      <c r="F45" s="1">
        <v>229782297</v>
      </c>
      <c r="G45" s="1">
        <v>12143.95</v>
      </c>
      <c r="H45" s="3">
        <f>IF(ISERR(LN(Table2716[[#This Row],[Close]]/E44)),"-",LN(Table2716[[#This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IF(ISERR(LN(Table2716[[#This Row],[Close]]/E45)),"-",LN(Table2716[[#This Row],[Close]]/E45))</f>
        <v>-9.3171191731129289E-3</v>
      </c>
    </row>
    <row r="47" spans="1:8" x14ac:dyDescent="0.3">
      <c r="A47" s="2">
        <v>43167</v>
      </c>
      <c r="B47" s="1">
        <v>10216.25</v>
      </c>
      <c r="C47" s="1">
        <v>10270.35</v>
      </c>
      <c r="D47" s="1">
        <v>10146.4</v>
      </c>
      <c r="E47" s="1">
        <v>10242.65</v>
      </c>
      <c r="F47" s="1">
        <v>233377712</v>
      </c>
      <c r="G47" s="1">
        <v>11479.51</v>
      </c>
      <c r="H47" s="3">
        <f>IF(ISERR(LN(Table2716[[#This Row],[Close]]/E46)),"-",LN(Table2716[[#This Row],[Close]]/E46))</f>
        <v>8.6729621912598857E-3</v>
      </c>
    </row>
    <row r="48" spans="1:8" x14ac:dyDescent="0.3">
      <c r="A48" s="2">
        <v>43168</v>
      </c>
      <c r="B48" s="1">
        <v>10271.299999999999</v>
      </c>
      <c r="C48" s="1">
        <v>10296.700000000001</v>
      </c>
      <c r="D48" s="1">
        <v>10211.9</v>
      </c>
      <c r="E48" s="1">
        <v>10226.85</v>
      </c>
      <c r="F48" s="1">
        <v>192333334</v>
      </c>
      <c r="G48" s="1">
        <v>9874.81</v>
      </c>
      <c r="H48" s="3">
        <f>IF(ISERR(LN(Table2716[[#This Row],[Close]]/E47)),"-",LN(Table2716[[#This Row],[Close]]/E47))</f>
        <v>-1.5437605352231351E-3</v>
      </c>
    </row>
    <row r="49" spans="1:8" x14ac:dyDescent="0.3">
      <c r="A49" s="2">
        <v>43171</v>
      </c>
      <c r="B49" s="1">
        <v>10301.6</v>
      </c>
      <c r="C49" s="1">
        <v>10433.65</v>
      </c>
      <c r="D49" s="1">
        <v>10295.450000000001</v>
      </c>
      <c r="E49" s="1">
        <v>10421.4</v>
      </c>
      <c r="F49" s="1">
        <v>223135459</v>
      </c>
      <c r="G49" s="1">
        <v>10968.95</v>
      </c>
      <c r="H49" s="3">
        <f>IF(ISERR(LN(Table2716[[#This Row],[Close]]/E48)),"-",LN(Table2716[[#This Row],[Close]]/E48))</f>
        <v>1.884476964735966E-2</v>
      </c>
    </row>
    <row r="50" spans="1:8" x14ac:dyDescent="0.3">
      <c r="A50" s="2">
        <v>43172</v>
      </c>
      <c r="B50" s="1">
        <v>10389.5</v>
      </c>
      <c r="C50" s="1">
        <v>10478.6</v>
      </c>
      <c r="D50" s="1">
        <v>10377.85</v>
      </c>
      <c r="E50" s="1">
        <v>10426.85</v>
      </c>
      <c r="F50" s="1">
        <v>274852794</v>
      </c>
      <c r="G50" s="1">
        <v>23965.25</v>
      </c>
      <c r="H50" s="3">
        <f>IF(ISERR(LN(Table2716[[#This Row],[Close]]/E49)),"-",LN(Table2716[[#This Row],[Close]]/E49))</f>
        <v>5.228256687392662E-4</v>
      </c>
    </row>
    <row r="51" spans="1:8" x14ac:dyDescent="0.3">
      <c r="A51" s="2">
        <v>43173</v>
      </c>
      <c r="B51" s="1">
        <v>10393.049999999999</v>
      </c>
      <c r="C51" s="1">
        <v>10420.35</v>
      </c>
      <c r="D51" s="1">
        <v>10336.299999999999</v>
      </c>
      <c r="E51" s="1">
        <v>10410.9</v>
      </c>
      <c r="F51" s="1">
        <v>186991169</v>
      </c>
      <c r="G51" s="1">
        <v>9564.68</v>
      </c>
      <c r="H51" s="3">
        <f>IF(ISERR(LN(Table2716[[#This Row],[Close]]/E50)),"-",LN(Table2716[[#This Row],[Close]]/E50))</f>
        <v>-1.5308757533812772E-3</v>
      </c>
    </row>
    <row r="52" spans="1:8" x14ac:dyDescent="0.3">
      <c r="A52" s="2">
        <v>43174</v>
      </c>
      <c r="B52" s="1">
        <v>10405.450000000001</v>
      </c>
      <c r="C52" s="1">
        <v>10420</v>
      </c>
      <c r="D52" s="1">
        <v>10346.200000000001</v>
      </c>
      <c r="E52" s="1">
        <v>10360.15</v>
      </c>
      <c r="F52" s="1">
        <v>179308593</v>
      </c>
      <c r="G52" s="1">
        <v>8588.01</v>
      </c>
      <c r="H52" s="3">
        <f>IF(ISERR(LN(Table2716[[#This Row],[Close]]/E51)),"-",LN(Table2716[[#This Row],[Close]]/E51))</f>
        <v>-4.8866187302434253E-3</v>
      </c>
    </row>
    <row r="53" spans="1:8" x14ac:dyDescent="0.3">
      <c r="A53" s="2">
        <v>43175</v>
      </c>
      <c r="B53" s="1">
        <v>10345.15</v>
      </c>
      <c r="C53" s="1">
        <v>10346.299999999999</v>
      </c>
      <c r="D53" s="1">
        <v>10180.25</v>
      </c>
      <c r="E53" s="1">
        <v>10195.15</v>
      </c>
      <c r="F53" s="1">
        <v>338702439</v>
      </c>
      <c r="G53" s="1">
        <v>18811.97</v>
      </c>
      <c r="H53" s="3">
        <f>IF(ISERR(LN(Table2716[[#This Row],[Close]]/E52)),"-",LN(Table2716[[#This Row],[Close]]/E52))</f>
        <v>-1.6054598478163293E-2</v>
      </c>
    </row>
    <row r="54" spans="1:8" x14ac:dyDescent="0.3">
      <c r="A54" s="2">
        <v>43178</v>
      </c>
      <c r="B54" s="1">
        <v>10215.35</v>
      </c>
      <c r="C54" s="1">
        <v>10224.549999999999</v>
      </c>
      <c r="D54" s="1">
        <v>10075.299999999999</v>
      </c>
      <c r="E54" s="1">
        <v>10094.25</v>
      </c>
      <c r="F54" s="1">
        <v>216670033</v>
      </c>
      <c r="G54" s="1">
        <v>11111.43</v>
      </c>
      <c r="H54" s="3">
        <f>IF(ISERR(LN(Table2716[[#This Row],[Close]]/E53)),"-",LN(Table2716[[#This Row],[Close]]/E53))</f>
        <v>-9.9461622130384876E-3</v>
      </c>
    </row>
    <row r="55" spans="1:8" x14ac:dyDescent="0.3">
      <c r="A55" s="2">
        <v>43179</v>
      </c>
      <c r="B55" s="1">
        <v>10051.549999999999</v>
      </c>
      <c r="C55" s="1">
        <v>10155.65</v>
      </c>
      <c r="D55" s="1">
        <v>10049.1</v>
      </c>
      <c r="E55" s="1">
        <v>10124.35</v>
      </c>
      <c r="F55" s="1">
        <v>209327593</v>
      </c>
      <c r="G55" s="1">
        <v>10947.12</v>
      </c>
      <c r="H55" s="3">
        <f>IF(ISERR(LN(Table2716[[#This Row],[Close]]/E54)),"-",LN(Table2716[[#This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IF(ISERR(LN(Table2716[[#This Row],[Close]]/E55)),"-",LN(Table2716[[#This Row],[Close]]/E55))</f>
        <v>3.0473997429050059E-3</v>
      </c>
    </row>
    <row r="57" spans="1:8" x14ac:dyDescent="0.3">
      <c r="A57" s="2">
        <v>43181</v>
      </c>
      <c r="B57" s="1">
        <v>10167.5</v>
      </c>
      <c r="C57" s="1">
        <v>10207.85</v>
      </c>
      <c r="D57" s="1">
        <v>10105.4</v>
      </c>
      <c r="E57" s="1">
        <v>10114.75</v>
      </c>
      <c r="F57" s="1">
        <v>237632983</v>
      </c>
      <c r="G57" s="1">
        <v>11558.88</v>
      </c>
      <c r="H57" s="3">
        <f>IF(ISERR(LN(Table2716[[#This Row],[Close]]/E56)),"-",LN(Table2716[[#This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IF(ISERR(LN(Table2716[[#This Row],[Close]]/E57)),"-",LN(Table2716[[#This Row],[Close]]/E57))</f>
        <v>-1.1604680566535094E-2</v>
      </c>
    </row>
    <row r="59" spans="1:8" x14ac:dyDescent="0.3">
      <c r="A59" s="2">
        <v>43185</v>
      </c>
      <c r="B59" s="1">
        <v>9989.15</v>
      </c>
      <c r="C59" s="1">
        <v>10143.5</v>
      </c>
      <c r="D59" s="1">
        <v>9958.5499999999993</v>
      </c>
      <c r="E59" s="1">
        <v>10130.65</v>
      </c>
      <c r="F59" s="1">
        <v>270665332</v>
      </c>
      <c r="G59" s="1">
        <v>12695.47</v>
      </c>
      <c r="H59" s="3">
        <f>IF(ISERR(LN(Table2716[[#This Row],[Close]]/E58)),"-",LN(Table2716[[#This Row],[Close]]/E58))</f>
        <v>1.317540806700627E-2</v>
      </c>
    </row>
    <row r="60" spans="1:8" x14ac:dyDescent="0.3">
      <c r="A60" s="2">
        <v>43186</v>
      </c>
      <c r="B60" s="1">
        <v>10188</v>
      </c>
      <c r="C60" s="1">
        <v>10207.9</v>
      </c>
      <c r="D60" s="1">
        <v>10139.65</v>
      </c>
      <c r="E60" s="1">
        <v>10184.15</v>
      </c>
      <c r="F60" s="1">
        <v>232713976</v>
      </c>
      <c r="G60" s="1">
        <v>11175.79</v>
      </c>
      <c r="H60" s="3">
        <f>IF(ISERR(LN(Table2716[[#This Row],[Close]]/E59)),"-",LN(Table2716[[#This Row],[Close]]/E59))</f>
        <v>5.2671080872007661E-3</v>
      </c>
    </row>
    <row r="61" spans="1:8" x14ac:dyDescent="0.3">
      <c r="A61" s="2">
        <v>43187</v>
      </c>
      <c r="B61" s="1">
        <v>10143.6</v>
      </c>
      <c r="C61" s="1">
        <v>10158.35</v>
      </c>
      <c r="D61" s="1">
        <v>10096.9</v>
      </c>
      <c r="E61" s="1">
        <v>10113.700000000001</v>
      </c>
      <c r="F61" s="1">
        <v>354977198</v>
      </c>
      <c r="G61" s="1">
        <v>18807.48</v>
      </c>
      <c r="H61" s="3">
        <f>IF(ISERR(LN(Table2716[[#This Row],[Close]]/E60)),"-",LN(Table2716[[#This Row],[Close]]/E60))</f>
        <v>-6.9416497702654151E-3</v>
      </c>
    </row>
    <row r="62" spans="1:8" x14ac:dyDescent="0.3">
      <c r="A62" s="2">
        <v>43192</v>
      </c>
      <c r="B62" s="1">
        <v>10151.65</v>
      </c>
      <c r="C62" s="1">
        <v>10220.1</v>
      </c>
      <c r="D62" s="1">
        <v>10127.75</v>
      </c>
      <c r="E62" s="1">
        <v>10211.799999999999</v>
      </c>
      <c r="F62" s="1">
        <v>223135459</v>
      </c>
      <c r="G62" s="1">
        <v>10968.95</v>
      </c>
      <c r="H62" s="3">
        <f>IF(ISERR(LN(Table2716[[#This Row],[Close]]/E61)),"-",LN(Table2716[[#This Row],[Close]]/E61))</f>
        <v>9.6529740222437918E-3</v>
      </c>
    </row>
    <row r="63" spans="1:8" x14ac:dyDescent="0.3">
      <c r="A63" s="2">
        <v>43193</v>
      </c>
      <c r="B63" s="1">
        <v>10186.85</v>
      </c>
      <c r="C63" s="1">
        <v>10255.35</v>
      </c>
      <c r="D63" s="1">
        <v>10171.049999999999</v>
      </c>
      <c r="E63" s="1">
        <v>10245</v>
      </c>
      <c r="F63" s="1">
        <v>211652029</v>
      </c>
      <c r="G63" s="1">
        <v>10167.120000000001</v>
      </c>
      <c r="H63" s="3">
        <f>IF(ISERR(LN(Table2716[[#This Row],[Close]]/E62)),"-",LN(Table2716[[#This Row],[Close]]/E62))</f>
        <v>3.2458673056040936E-3</v>
      </c>
    </row>
    <row r="64" spans="1:8" x14ac:dyDescent="0.3">
      <c r="A64" s="2">
        <v>43194</v>
      </c>
      <c r="B64" s="1">
        <v>10274.6</v>
      </c>
      <c r="C64" s="1">
        <v>10279.85</v>
      </c>
      <c r="D64" s="1">
        <v>10111.299999999999</v>
      </c>
      <c r="E64" s="1">
        <v>10128.4</v>
      </c>
      <c r="F64" s="1">
        <v>238182921</v>
      </c>
      <c r="G64" s="1">
        <v>11861.79</v>
      </c>
      <c r="H64" s="3">
        <f>IF(ISERR(LN(Table2716[[#This Row],[Close]]/E63)),"-",LN(Table2716[[#This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IF(ISERR(LN(Table2716[[#This Row],[Close]]/E64)),"-",LN(Table2716[[#This Row],[Close]]/E64))</f>
        <v>1.9239307493896241E-2</v>
      </c>
    </row>
    <row r="66" spans="1:8" x14ac:dyDescent="0.3">
      <c r="A66" s="2">
        <v>43196</v>
      </c>
      <c r="B66" s="1">
        <v>10322.75</v>
      </c>
      <c r="C66" s="1">
        <v>10350.450000000001</v>
      </c>
      <c r="D66" s="1">
        <v>10290.85</v>
      </c>
      <c r="E66" s="1">
        <v>10331.6</v>
      </c>
      <c r="F66" s="1">
        <v>206355691</v>
      </c>
      <c r="G66" s="1">
        <v>10131.74</v>
      </c>
      <c r="H66" s="3">
        <f>IF(ISERR(LN(Table2716[[#This Row],[Close]]/E65)),"-",LN(Table2716[[#This Row],[Close]]/E65))</f>
        <v>6.2449322469616732E-4</v>
      </c>
    </row>
    <row r="67" spans="1:8" x14ac:dyDescent="0.3">
      <c r="A67" s="2">
        <v>43199</v>
      </c>
      <c r="B67" s="1">
        <v>10333.700000000001</v>
      </c>
      <c r="C67" s="1">
        <v>10397.700000000001</v>
      </c>
      <c r="D67" s="1">
        <v>10328.5</v>
      </c>
      <c r="E67" s="1">
        <v>10379.35</v>
      </c>
      <c r="F67" s="1">
        <v>228512954</v>
      </c>
      <c r="G67" s="1">
        <v>10714.13</v>
      </c>
      <c r="H67" s="3">
        <f>IF(ISERR(LN(Table2716[[#This Row],[Close]]/E66)),"-",LN(Table2716[[#This Row],[Close]]/E66))</f>
        <v>4.6110955418090394E-3</v>
      </c>
    </row>
    <row r="68" spans="1:8" x14ac:dyDescent="0.3">
      <c r="A68" s="2">
        <v>43200</v>
      </c>
      <c r="B68" s="1">
        <v>10412.9</v>
      </c>
      <c r="C68" s="1">
        <v>10424.85</v>
      </c>
      <c r="D68" s="1">
        <v>10381.5</v>
      </c>
      <c r="E68" s="1">
        <v>10402.25</v>
      </c>
      <c r="F68" s="1">
        <v>259523888</v>
      </c>
      <c r="G68" s="1">
        <v>11905.12</v>
      </c>
      <c r="H68" s="3">
        <f>IF(ISERR(LN(Table2716[[#This Row],[Close]]/E67)),"-",LN(Table2716[[#This Row],[Close]]/E67))</f>
        <v>2.2038735486090344E-3</v>
      </c>
    </row>
    <row r="69" spans="1:8" x14ac:dyDescent="0.3">
      <c r="A69" s="2">
        <v>43201</v>
      </c>
      <c r="B69" s="1">
        <v>10428.15</v>
      </c>
      <c r="C69" s="1">
        <v>10428.15</v>
      </c>
      <c r="D69" s="1">
        <v>10355.6</v>
      </c>
      <c r="E69" s="1">
        <v>10417.15</v>
      </c>
      <c r="F69" s="1">
        <v>258077363</v>
      </c>
      <c r="G69" s="1">
        <v>11790.58</v>
      </c>
      <c r="H69" s="3">
        <f>IF(ISERR(LN(Table2716[[#This Row],[Close]]/E68)),"-",LN(Table2716[[#This Row],[Close]]/E68))</f>
        <v>1.4313575361352732E-3</v>
      </c>
    </row>
    <row r="70" spans="1:8" x14ac:dyDescent="0.3">
      <c r="A70" s="2">
        <v>43202</v>
      </c>
      <c r="B70" s="1">
        <v>10410.65</v>
      </c>
      <c r="C70" s="1">
        <v>10469.9</v>
      </c>
      <c r="D70" s="1">
        <v>10395.25</v>
      </c>
      <c r="E70" s="1">
        <v>10458.65</v>
      </c>
      <c r="F70" s="1">
        <v>246027888</v>
      </c>
      <c r="G70" s="1">
        <v>12249.66</v>
      </c>
      <c r="H70" s="3">
        <f>IF(ISERR(LN(Table2716[[#This Row],[Close]]/E69)),"-",LN(Table2716[[#This Row],[Close]]/E69))</f>
        <v>3.9759007720501531E-3</v>
      </c>
    </row>
    <row r="71" spans="1:8" x14ac:dyDescent="0.3">
      <c r="A71" s="2">
        <v>43203</v>
      </c>
      <c r="B71" s="1">
        <v>10495.3</v>
      </c>
      <c r="C71" s="1">
        <v>10519.9</v>
      </c>
      <c r="D71" s="1">
        <v>10451.450000000001</v>
      </c>
      <c r="E71" s="1">
        <v>10480.6</v>
      </c>
      <c r="F71" s="1">
        <v>219724716</v>
      </c>
      <c r="G71" s="1">
        <v>12354.55</v>
      </c>
      <c r="H71" s="3">
        <f>IF(ISERR(LN(Table2716[[#This Row],[Close]]/E70)),"-",LN(Table2716[[#This Row],[Close]]/E70))</f>
        <v>2.0965419525609827E-3</v>
      </c>
    </row>
    <row r="72" spans="1:8" x14ac:dyDescent="0.3">
      <c r="A72" s="2">
        <v>43206</v>
      </c>
      <c r="B72" s="1">
        <v>10398.299999999999</v>
      </c>
      <c r="C72" s="1">
        <v>10540.15</v>
      </c>
      <c r="D72" s="1">
        <v>10396.35</v>
      </c>
      <c r="E72" s="1">
        <v>10528.35</v>
      </c>
      <c r="F72" s="1">
        <v>200950876</v>
      </c>
      <c r="G72" s="1">
        <v>11242.05</v>
      </c>
      <c r="H72" s="3">
        <f>IF(ISERR(LN(Table2716[[#This Row],[Close]]/E71)),"-",LN(Table2716[[#This Row],[Close]]/E71))</f>
        <v>4.5456895487553045E-3</v>
      </c>
    </row>
    <row r="73" spans="1:8" x14ac:dyDescent="0.3">
      <c r="A73" s="2">
        <v>43207</v>
      </c>
      <c r="B73" s="1">
        <v>10557.3</v>
      </c>
      <c r="C73" s="1">
        <v>10560.45</v>
      </c>
      <c r="D73" s="1">
        <v>10495.65</v>
      </c>
      <c r="E73" s="1">
        <v>10548.7</v>
      </c>
      <c r="F73" s="1">
        <v>212449535</v>
      </c>
      <c r="G73" s="1">
        <v>10501.71</v>
      </c>
      <c r="H73" s="3">
        <f>IF(ISERR(LN(Table2716[[#This Row],[Close]]/E72)),"-",LN(Table2716[[#This Row],[Close]]/E72))</f>
        <v>1.9310108694935376E-3</v>
      </c>
    </row>
    <row r="74" spans="1:8" x14ac:dyDescent="0.3">
      <c r="A74" s="2">
        <v>43208</v>
      </c>
      <c r="B74" s="1">
        <v>10578.9</v>
      </c>
      <c r="C74" s="1">
        <v>10594.2</v>
      </c>
      <c r="D74" s="1">
        <v>10509.7</v>
      </c>
      <c r="E74" s="1">
        <v>10526.2</v>
      </c>
      <c r="F74" s="1">
        <v>211823044</v>
      </c>
      <c r="G74" s="1">
        <v>9888.65</v>
      </c>
      <c r="H74" s="3">
        <f>IF(ISERR(LN(Table2716[[#This Row],[Close]]/E73)),"-",LN(Table2716[[#This Row],[Close]]/E73))</f>
        <v>-2.1352422596178809E-3</v>
      </c>
    </row>
    <row r="75" spans="1:8" x14ac:dyDescent="0.3">
      <c r="A75" s="2">
        <v>43209</v>
      </c>
      <c r="B75" s="1">
        <v>10563.65</v>
      </c>
      <c r="C75" s="1">
        <v>10572.2</v>
      </c>
      <c r="D75" s="1">
        <v>10546.2</v>
      </c>
      <c r="E75" s="1">
        <v>10565.3</v>
      </c>
      <c r="F75" s="1">
        <v>270740891</v>
      </c>
      <c r="G75" s="1">
        <v>12559.11</v>
      </c>
      <c r="H75" s="3">
        <f>IF(ISERR(LN(Table2716[[#This Row],[Close]]/E74)),"-",LN(Table2716[[#This Row],[Close]]/E74))</f>
        <v>3.7076589897762787E-3</v>
      </c>
    </row>
    <row r="76" spans="1:8" x14ac:dyDescent="0.3">
      <c r="A76" s="2">
        <v>43210</v>
      </c>
      <c r="B76" s="1">
        <v>10560.35</v>
      </c>
      <c r="C76" s="1">
        <v>10582.35</v>
      </c>
      <c r="D76" s="1">
        <v>10527.45</v>
      </c>
      <c r="E76" s="1">
        <v>10564.05</v>
      </c>
      <c r="F76" s="1">
        <v>252227268</v>
      </c>
      <c r="G76" s="1">
        <v>15372.66</v>
      </c>
      <c r="H76" s="3">
        <f>IF(ISERR(LN(Table2716[[#This Row],[Close]]/E75)),"-",LN(Table2716[[#This Row],[Close]]/E75))</f>
        <v>-1.1831883152662677E-4</v>
      </c>
    </row>
    <row r="77" spans="1:8" x14ac:dyDescent="0.3">
      <c r="A77" s="2">
        <v>43213</v>
      </c>
      <c r="B77" s="1">
        <v>10592.8</v>
      </c>
      <c r="C77" s="1">
        <v>10638.35</v>
      </c>
      <c r="D77" s="1">
        <v>10514.95</v>
      </c>
      <c r="E77" s="1">
        <v>10584.7</v>
      </c>
      <c r="F77" s="1">
        <v>200203196</v>
      </c>
      <c r="G77" s="1">
        <v>13642.67</v>
      </c>
      <c r="H77" s="3">
        <f>IF(ISERR(LN(Table2716[[#This Row],[Close]]/E76)),"-",LN(Table2716[[#This Row],[Close]]/E76))</f>
        <v>1.9528347124542745E-3</v>
      </c>
    </row>
    <row r="78" spans="1:8" x14ac:dyDescent="0.3">
      <c r="A78" s="2">
        <v>43214</v>
      </c>
      <c r="B78" s="1">
        <v>10578.1</v>
      </c>
      <c r="C78" s="1">
        <v>10636.8</v>
      </c>
      <c r="D78" s="1">
        <v>10569</v>
      </c>
      <c r="E78" s="1">
        <v>10614.35</v>
      </c>
      <c r="F78" s="1">
        <v>225972673</v>
      </c>
      <c r="G78" s="1">
        <v>12281.53</v>
      </c>
      <c r="H78" s="3">
        <f>IF(ISERR(LN(Table2716[[#This Row],[Close]]/E77)),"-",LN(Table2716[[#This Row],[Close]]/E77))</f>
        <v>2.7972969858506736E-3</v>
      </c>
    </row>
    <row r="79" spans="1:8" x14ac:dyDescent="0.3">
      <c r="A79" s="2">
        <v>43215</v>
      </c>
      <c r="B79" s="1">
        <v>10612.4</v>
      </c>
      <c r="C79" s="1">
        <v>10612.6</v>
      </c>
      <c r="D79" s="1">
        <v>10536.45</v>
      </c>
      <c r="E79" s="1">
        <v>10570.55</v>
      </c>
      <c r="F79" s="1">
        <v>195129613</v>
      </c>
      <c r="G79" s="1">
        <v>11125.11</v>
      </c>
      <c r="H79" s="3">
        <f>IF(ISERR(LN(Table2716[[#This Row],[Close]]/E78)),"-",LN(Table2716[[#This Row],[Close]]/E78))</f>
        <v>-4.1350265905722629E-3</v>
      </c>
    </row>
    <row r="80" spans="1:8" x14ac:dyDescent="0.3">
      <c r="A80" s="2">
        <v>43216</v>
      </c>
      <c r="B80" s="1">
        <v>10586.5</v>
      </c>
      <c r="C80" s="1">
        <v>10628.4</v>
      </c>
      <c r="D80" s="1">
        <v>10559.65</v>
      </c>
      <c r="E80" s="1">
        <v>10617.8</v>
      </c>
      <c r="F80" s="1">
        <v>345536167</v>
      </c>
      <c r="G80" s="1">
        <v>19200.41</v>
      </c>
      <c r="H80" s="3">
        <f>IF(ISERR(LN(Table2716[[#This Row],[Close]]/E79)),"-",LN(Table2716[[#This Row],[Close]]/E79))</f>
        <v>4.4600054580314101E-3</v>
      </c>
    </row>
    <row r="81" spans="1:8" x14ac:dyDescent="0.3">
      <c r="A81" s="2">
        <v>43217</v>
      </c>
      <c r="B81" s="1">
        <v>10651.65</v>
      </c>
      <c r="C81" s="1">
        <v>10719.8</v>
      </c>
      <c r="D81" s="1">
        <v>10647.55</v>
      </c>
      <c r="E81" s="1">
        <v>10692.3</v>
      </c>
      <c r="F81" s="1">
        <v>306671172</v>
      </c>
      <c r="G81" s="1">
        <v>16886.89</v>
      </c>
      <c r="H81" s="3">
        <f>IF(ISERR(LN(Table2716[[#This Row],[Close]]/E80)),"-",LN(Table2716[[#This Row],[Close]]/E80))</f>
        <v>6.9920181993261129E-3</v>
      </c>
    </row>
    <row r="82" spans="1:8" x14ac:dyDescent="0.3">
      <c r="A82" s="2">
        <v>43220</v>
      </c>
      <c r="B82" s="1">
        <v>10705.75</v>
      </c>
      <c r="C82" s="1">
        <v>10759</v>
      </c>
      <c r="D82" s="1">
        <v>10704.6</v>
      </c>
      <c r="E82" s="1">
        <v>10739.35</v>
      </c>
      <c r="F82" s="1">
        <v>179163468</v>
      </c>
      <c r="G82" s="1">
        <v>10412.57</v>
      </c>
      <c r="H82" s="3">
        <f>IF(ISERR(LN(Table2716[[#This Row],[Close]]/E81)),"-",LN(Table2716[[#This Row],[Close]]/E81))</f>
        <v>4.3907095895181257E-3</v>
      </c>
    </row>
    <row r="83" spans="1:8" x14ac:dyDescent="0.3">
      <c r="A83" s="2">
        <v>43222</v>
      </c>
      <c r="B83" s="1">
        <v>10783.85</v>
      </c>
      <c r="C83" s="1">
        <v>10784.65</v>
      </c>
      <c r="D83" s="1">
        <v>10689.8</v>
      </c>
      <c r="E83" s="1">
        <v>10718.05</v>
      </c>
      <c r="F83" s="1">
        <v>236757172</v>
      </c>
      <c r="G83" s="1">
        <v>14820.58</v>
      </c>
      <c r="H83" s="3">
        <f>IF(ISERR(LN(Table2716[[#This Row],[Close]]/E82)),"-",LN(Table2716[[#This Row],[Close]]/E82))</f>
        <v>-1.9853297227271902E-3</v>
      </c>
    </row>
    <row r="84" spans="1:8" x14ac:dyDescent="0.3">
      <c r="A84" s="2">
        <v>43223</v>
      </c>
      <c r="B84" s="1">
        <v>10720.15</v>
      </c>
      <c r="C84" s="1">
        <v>10720.6</v>
      </c>
      <c r="D84" s="1">
        <v>10647.45</v>
      </c>
      <c r="E84" s="1">
        <v>10679.65</v>
      </c>
      <c r="F84" s="1">
        <v>190869804</v>
      </c>
      <c r="G84" s="1">
        <v>11018.21</v>
      </c>
      <c r="H84" s="3">
        <f>IF(ISERR(LN(Table2716[[#This Row],[Close]]/E83)),"-",LN(Table2716[[#This Row],[Close]]/E83))</f>
        <v>-3.5891746517569662E-3</v>
      </c>
    </row>
    <row r="85" spans="1:8" x14ac:dyDescent="0.3">
      <c r="A85" s="2">
        <v>43224</v>
      </c>
      <c r="B85" s="1">
        <v>10700.45</v>
      </c>
      <c r="C85" s="1">
        <v>10700.45</v>
      </c>
      <c r="D85" s="1">
        <v>10601.6</v>
      </c>
      <c r="E85" s="1">
        <v>10618.25</v>
      </c>
      <c r="F85" s="1">
        <v>192296041</v>
      </c>
      <c r="G85" s="1">
        <v>9721.56</v>
      </c>
      <c r="H85" s="3">
        <f>IF(ISERR(LN(Table2716[[#This Row],[Close]]/E84)),"-",LN(Table2716[[#This Row],[Close]]/E84))</f>
        <v>-5.7658426514528623E-3</v>
      </c>
    </row>
    <row r="86" spans="1:8" x14ac:dyDescent="0.3">
      <c r="A86" s="2">
        <v>43227</v>
      </c>
      <c r="B86" s="1">
        <v>10653.15</v>
      </c>
      <c r="C86" s="1">
        <v>10725.65</v>
      </c>
      <c r="D86" s="1">
        <v>10635.65</v>
      </c>
      <c r="E86" s="1">
        <v>10715.5</v>
      </c>
      <c r="F86" s="1">
        <v>173620240</v>
      </c>
      <c r="G86" s="1">
        <v>9239.44</v>
      </c>
      <c r="H86" s="3">
        <f>IF(ISERR(LN(Table2716[[#This Row],[Close]]/E85)),"-",LN(Table2716[[#This Row],[Close]]/E85))</f>
        <v>9.1170725845766357E-3</v>
      </c>
    </row>
    <row r="87" spans="1:8" x14ac:dyDescent="0.3">
      <c r="A87" s="2">
        <v>43228</v>
      </c>
      <c r="B87" s="1">
        <v>10757.9</v>
      </c>
      <c r="C87" s="1">
        <v>10758.55</v>
      </c>
      <c r="D87" s="1">
        <v>10689.4</v>
      </c>
      <c r="E87" s="1">
        <v>10717.8</v>
      </c>
      <c r="F87" s="1">
        <v>278118616</v>
      </c>
      <c r="G87" s="1">
        <v>12783.49</v>
      </c>
      <c r="H87" s="3">
        <f>IF(ISERR(LN(Table2716[[#This Row],[Close]]/E86)),"-",LN(Table2716[[#This Row],[Close]]/E86))</f>
        <v>2.1461930816327936E-4</v>
      </c>
    </row>
    <row r="88" spans="1:8" x14ac:dyDescent="0.3">
      <c r="A88" s="2">
        <v>43229</v>
      </c>
      <c r="B88" s="1">
        <v>10693.35</v>
      </c>
      <c r="C88" s="1">
        <v>10766.25</v>
      </c>
      <c r="D88" s="1">
        <v>10689.85</v>
      </c>
      <c r="E88" s="1">
        <v>10741.7</v>
      </c>
      <c r="F88" s="1">
        <v>222115640</v>
      </c>
      <c r="G88" s="1">
        <v>10390.92</v>
      </c>
      <c r="H88" s="3">
        <f>IF(ISERR(LN(Table2716[[#This Row],[Close]]/E87)),"-",LN(Table2716[[#This Row],[Close]]/E87))</f>
        <v>2.2274526323300824E-3</v>
      </c>
    </row>
    <row r="89" spans="1:8" x14ac:dyDescent="0.3">
      <c r="A89" s="2">
        <v>43230</v>
      </c>
      <c r="B89" s="1">
        <v>10779.65</v>
      </c>
      <c r="C89" s="1">
        <v>10785.55</v>
      </c>
      <c r="D89" s="1">
        <v>10705</v>
      </c>
      <c r="E89" s="1">
        <v>10716.55</v>
      </c>
      <c r="F89" s="1">
        <v>197988475</v>
      </c>
      <c r="G89" s="1">
        <v>10526.38</v>
      </c>
      <c r="H89" s="3">
        <f>IF(ISERR(LN(Table2716[[#This Row],[Close]]/E88)),"-",LN(Table2716[[#This Row],[Close]]/E88))</f>
        <v>-2.3440878464996416E-3</v>
      </c>
    </row>
    <row r="90" spans="1:8" x14ac:dyDescent="0.3">
      <c r="A90" s="2">
        <v>43231</v>
      </c>
      <c r="B90" s="1">
        <v>10741.95</v>
      </c>
      <c r="C90" s="1">
        <v>10812.05</v>
      </c>
      <c r="D90" s="1">
        <v>10724.45</v>
      </c>
      <c r="E90" s="1">
        <v>10806.5</v>
      </c>
      <c r="F90" s="1">
        <v>209392114</v>
      </c>
      <c r="G90" s="1">
        <v>10432.43</v>
      </c>
      <c r="H90" s="3">
        <f>IF(ISERR(LN(Table2716[[#This Row],[Close]]/E89)),"-",LN(Table2716[[#This Row],[Close]]/E89))</f>
        <v>8.3585294552487952E-3</v>
      </c>
    </row>
    <row r="91" spans="1:8" x14ac:dyDescent="0.3">
      <c r="A91" s="2">
        <v>43234</v>
      </c>
      <c r="B91" s="1">
        <v>10815.15</v>
      </c>
      <c r="C91" s="1">
        <v>10834.85</v>
      </c>
      <c r="D91" s="1">
        <v>10774.75</v>
      </c>
      <c r="E91" s="1">
        <v>10806.6</v>
      </c>
      <c r="F91" s="1">
        <v>176697512</v>
      </c>
      <c r="G91" s="1">
        <v>9075.44</v>
      </c>
      <c r="H91" s="3">
        <f>IF(ISERR(LN(Table2716[[#This Row],[Close]]/E90)),"-",LN(Table2716[[#This Row],[Close]]/E90))</f>
        <v>9.2536470936592816E-6</v>
      </c>
    </row>
    <row r="92" spans="1:8" x14ac:dyDescent="0.3">
      <c r="A92" s="2">
        <v>43235</v>
      </c>
      <c r="B92" s="1">
        <v>10812.6</v>
      </c>
      <c r="C92" s="1">
        <v>10929.2</v>
      </c>
      <c r="D92" s="1">
        <v>10781.4</v>
      </c>
      <c r="E92" s="1">
        <v>10801.85</v>
      </c>
      <c r="F92" s="1">
        <v>262202312</v>
      </c>
      <c r="G92" s="1">
        <v>13582.7</v>
      </c>
      <c r="H92" s="3">
        <f>IF(ISERR(LN(Table2716[[#This Row],[Close]]/E91)),"-",LN(Table2716[[#This Row],[Close]]/E91))</f>
        <v>-4.3964283199478618E-4</v>
      </c>
    </row>
    <row r="93" spans="1:8" x14ac:dyDescent="0.3">
      <c r="A93" s="2">
        <v>43236</v>
      </c>
      <c r="B93" s="1">
        <v>10751.95</v>
      </c>
      <c r="C93" s="1">
        <v>10790.45</v>
      </c>
      <c r="D93" s="1">
        <v>10699.7</v>
      </c>
      <c r="E93" s="1">
        <v>10741.1</v>
      </c>
      <c r="F93" s="1">
        <v>238221884</v>
      </c>
      <c r="G93" s="1">
        <v>11359.48</v>
      </c>
      <c r="H93" s="3">
        <f>IF(ISERR(LN(Table2716[[#This Row],[Close]]/E92)),"-",LN(Table2716[[#This Row],[Close]]/E92))</f>
        <v>-5.6399110642633577E-3</v>
      </c>
    </row>
    <row r="94" spans="1:8" x14ac:dyDescent="0.3">
      <c r="A94" s="2">
        <v>43237</v>
      </c>
      <c r="B94" s="1">
        <v>10775.6</v>
      </c>
      <c r="C94" s="1">
        <v>10777.25</v>
      </c>
      <c r="D94" s="1">
        <v>10664.5</v>
      </c>
      <c r="E94" s="1">
        <v>10682.7</v>
      </c>
      <c r="F94" s="1">
        <v>220738923</v>
      </c>
      <c r="G94" s="1">
        <v>12506.3</v>
      </c>
      <c r="H94" s="3">
        <f>IF(ISERR(LN(Table2716[[#This Row],[Close]]/E93)),"-",LN(Table2716[[#This Row],[Close]]/E93))</f>
        <v>-5.4518941226662544E-3</v>
      </c>
    </row>
    <row r="95" spans="1:8" x14ac:dyDescent="0.3">
      <c r="A95" s="2">
        <v>43238</v>
      </c>
      <c r="B95" s="1">
        <v>10671.85</v>
      </c>
      <c r="C95" s="1">
        <v>10674.95</v>
      </c>
      <c r="D95" s="1">
        <v>10589.1</v>
      </c>
      <c r="E95" s="1">
        <v>10596.4</v>
      </c>
      <c r="F95" s="1">
        <v>229908939</v>
      </c>
      <c r="G95" s="1">
        <v>13908.47</v>
      </c>
      <c r="H95" s="3">
        <f>IF(ISERR(LN(Table2716[[#This Row],[Close]]/E94)),"-",LN(Table2716[[#This Row],[Close]]/E94))</f>
        <v>-8.1112897783238019E-3</v>
      </c>
    </row>
    <row r="96" spans="1:8" x14ac:dyDescent="0.3">
      <c r="A96" s="2">
        <v>43241</v>
      </c>
      <c r="B96" s="1">
        <v>10616.7</v>
      </c>
      <c r="C96" s="1">
        <v>10621.7</v>
      </c>
      <c r="D96" s="1">
        <v>10505.8</v>
      </c>
      <c r="E96" s="1">
        <v>10516.7</v>
      </c>
      <c r="F96" s="1">
        <v>197294184</v>
      </c>
      <c r="G96" s="1">
        <v>11346.13</v>
      </c>
      <c r="H96" s="3">
        <f>IF(ISERR(LN(Table2716[[#This Row],[Close]]/E95)),"-",LN(Table2716[[#This Row],[Close]]/E95))</f>
        <v>-7.5498509054843163E-3</v>
      </c>
    </row>
    <row r="97" spans="1:8" x14ac:dyDescent="0.3">
      <c r="A97" s="2">
        <v>43242</v>
      </c>
      <c r="B97" s="1">
        <v>10518.45</v>
      </c>
      <c r="C97" s="1">
        <v>10558.6</v>
      </c>
      <c r="D97" s="1">
        <v>10490.55</v>
      </c>
      <c r="E97" s="1">
        <v>10536.7</v>
      </c>
      <c r="F97" s="1">
        <v>249236637</v>
      </c>
      <c r="G97" s="1">
        <v>12017.36</v>
      </c>
      <c r="H97" s="3">
        <f>IF(ISERR(LN(Table2716[[#This Row],[Close]]/E96)),"-",LN(Table2716[[#This Row],[Close]]/E96))</f>
        <v>1.8999312240523454E-3</v>
      </c>
    </row>
    <row r="98" spans="1:8" x14ac:dyDescent="0.3">
      <c r="A98" s="2">
        <v>43243</v>
      </c>
      <c r="B98" s="1">
        <v>10521.1</v>
      </c>
      <c r="C98" s="1">
        <v>10533.55</v>
      </c>
      <c r="D98" s="1">
        <v>10417.799999999999</v>
      </c>
      <c r="E98" s="1">
        <v>10430.35</v>
      </c>
      <c r="F98" s="1">
        <v>299919120</v>
      </c>
      <c r="G98" s="1">
        <v>13456.6</v>
      </c>
      <c r="H98" s="3">
        <f>IF(ISERR(LN(Table2716[[#This Row],[Close]]/E97)),"-",LN(Table2716[[#This Row],[Close]]/E97))</f>
        <v>-1.0144575613613642E-2</v>
      </c>
    </row>
    <row r="99" spans="1:8" x14ac:dyDescent="0.3">
      <c r="A99" s="2">
        <v>43244</v>
      </c>
      <c r="B99" s="1">
        <v>10464.85</v>
      </c>
      <c r="C99" s="1">
        <v>10535.15</v>
      </c>
      <c r="D99" s="1">
        <v>10419.799999999999</v>
      </c>
      <c r="E99" s="1">
        <v>10513.85</v>
      </c>
      <c r="F99" s="1">
        <v>306792497</v>
      </c>
      <c r="G99" s="1">
        <v>12914.16</v>
      </c>
      <c r="H99" s="3">
        <f>IF(ISERR(LN(Table2716[[#This Row],[Close]]/E98)),"-",LN(Table2716[[#This Row],[Close]]/E98))</f>
        <v>7.9736101068204873E-3</v>
      </c>
    </row>
    <row r="100" spans="1:8" x14ac:dyDescent="0.3">
      <c r="A100" s="2">
        <v>43245</v>
      </c>
      <c r="B100" s="1">
        <v>10533.05</v>
      </c>
      <c r="C100" s="1">
        <v>10628.05</v>
      </c>
      <c r="D100" s="1">
        <v>10524</v>
      </c>
      <c r="E100" s="1">
        <v>10605.15</v>
      </c>
      <c r="F100" s="1">
        <v>268914888</v>
      </c>
      <c r="G100" s="1">
        <v>12431.16</v>
      </c>
      <c r="H100" s="3">
        <f>IF(ISERR(LN(Table2716[[#This Row],[Close]]/E99)),"-",LN(Table2716[[#This Row],[Close]]/E99))</f>
        <v>8.6462965847299792E-3</v>
      </c>
    </row>
    <row r="101" spans="1:8" x14ac:dyDescent="0.3">
      <c r="A101" s="2">
        <v>43248</v>
      </c>
      <c r="B101" s="1">
        <v>10648.35</v>
      </c>
      <c r="C101" s="1">
        <v>10709.8</v>
      </c>
      <c r="D101" s="1">
        <v>10640.55</v>
      </c>
      <c r="E101" s="1">
        <v>10688.65</v>
      </c>
      <c r="F101" s="1">
        <v>239786001</v>
      </c>
      <c r="G101" s="1">
        <v>11764.35</v>
      </c>
      <c r="H101" s="3">
        <f>IF(ISERR(LN(Table2716[[#This Row],[Close]]/E100)),"-",LN(Table2716[[#This Row],[Close]]/E100))</f>
        <v>7.8426986251568815E-3</v>
      </c>
    </row>
    <row r="102" spans="1:8" x14ac:dyDescent="0.3">
      <c r="A102" s="2">
        <v>43249</v>
      </c>
      <c r="B102" s="1">
        <v>10689.4</v>
      </c>
      <c r="C102" s="1">
        <v>10717.25</v>
      </c>
      <c r="D102" s="1">
        <v>10616.1</v>
      </c>
      <c r="E102" s="1">
        <v>10633.3</v>
      </c>
      <c r="F102" s="1">
        <v>232761575</v>
      </c>
      <c r="G102" s="1">
        <v>11817.39</v>
      </c>
      <c r="H102" s="3">
        <f>IF(ISERR(LN(Table2716[[#This Row],[Close]]/E101)),"-",LN(Table2716[[#This Row],[Close]]/E101))</f>
        <v>-5.1918444918060431E-3</v>
      </c>
    </row>
    <row r="103" spans="1:8" x14ac:dyDescent="0.3">
      <c r="A103" s="2">
        <v>43250</v>
      </c>
      <c r="B103" s="1">
        <v>10579</v>
      </c>
      <c r="C103" s="1">
        <v>10648.7</v>
      </c>
      <c r="D103" s="1">
        <v>10558.45</v>
      </c>
      <c r="E103" s="1">
        <v>10614.35</v>
      </c>
      <c r="F103" s="1">
        <v>246124259</v>
      </c>
      <c r="G103" s="1">
        <v>12224.76</v>
      </c>
      <c r="H103" s="3">
        <f>IF(ISERR(LN(Table2716[[#This Row],[Close]]/E102)),"-",LN(Table2716[[#This Row],[Close]]/E102))</f>
        <v>-1.7837271438870593E-3</v>
      </c>
    </row>
    <row r="104" spans="1:8" x14ac:dyDescent="0.3">
      <c r="A104" s="2">
        <v>43251</v>
      </c>
      <c r="B104" s="1">
        <v>10670.1</v>
      </c>
      <c r="C104" s="1">
        <v>10763.8</v>
      </c>
      <c r="D104" s="1">
        <v>10620.4</v>
      </c>
      <c r="E104" s="1">
        <v>10736.15</v>
      </c>
      <c r="F104" s="1">
        <v>629198569</v>
      </c>
      <c r="G104" s="1">
        <v>29479.77</v>
      </c>
      <c r="H104" s="3">
        <f>IF(ISERR(LN(Table2716[[#This Row],[Close]]/E103)),"-",LN(Table2716[[#This Row],[Close]]/E103))</f>
        <v>1.1409692638126136E-2</v>
      </c>
    </row>
    <row r="105" spans="1:8" x14ac:dyDescent="0.3">
      <c r="A105" s="2">
        <v>43252</v>
      </c>
      <c r="B105" s="1">
        <v>10738.45</v>
      </c>
      <c r="C105" s="1">
        <v>10764.75</v>
      </c>
      <c r="D105" s="1">
        <v>10681.5</v>
      </c>
      <c r="E105" s="1">
        <v>10696.2</v>
      </c>
      <c r="F105" s="1">
        <v>227355567</v>
      </c>
      <c r="G105" s="1">
        <v>12965.01</v>
      </c>
      <c r="H105" s="3">
        <f>IF(ISERR(LN(Table2716[[#This Row],[Close]]/E104)),"-",LN(Table2716[[#This Row],[Close]]/E104))</f>
        <v>-3.7280136120426276E-3</v>
      </c>
    </row>
    <row r="106" spans="1:8" x14ac:dyDescent="0.3">
      <c r="A106" s="2">
        <v>43255</v>
      </c>
      <c r="B106" s="1">
        <v>10765.95</v>
      </c>
      <c r="C106" s="1">
        <v>10770.3</v>
      </c>
      <c r="D106" s="1">
        <v>10618.35</v>
      </c>
      <c r="E106" s="1">
        <v>10628.5</v>
      </c>
      <c r="F106" s="1">
        <v>210148313</v>
      </c>
      <c r="G106" s="1">
        <v>14120.49</v>
      </c>
      <c r="H106" s="3">
        <f>IF(ISERR(LN(Table2716[[#This Row],[Close]]/E105)),"-",LN(Table2716[[#This Row],[Close]]/E105))</f>
        <v>-6.3494658726906857E-3</v>
      </c>
    </row>
    <row r="107" spans="1:8" x14ac:dyDescent="0.3">
      <c r="A107" s="2">
        <v>43256</v>
      </c>
      <c r="B107" s="1">
        <v>10630.7</v>
      </c>
      <c r="C107" s="1">
        <v>10633.15</v>
      </c>
      <c r="D107" s="1">
        <v>10550.9</v>
      </c>
      <c r="E107" s="1">
        <v>10593.15</v>
      </c>
      <c r="F107" s="1">
        <v>172898027</v>
      </c>
      <c r="G107" s="1">
        <v>10027.540000000001</v>
      </c>
      <c r="H107" s="3">
        <f>IF(ISERR(LN(Table2716[[#This Row],[Close]]/E106)),"-",LN(Table2716[[#This Row],[Close]]/E106))</f>
        <v>-3.3315065224060682E-3</v>
      </c>
    </row>
    <row r="108" spans="1:8" x14ac:dyDescent="0.3">
      <c r="A108" s="2">
        <v>43257</v>
      </c>
      <c r="B108" s="1">
        <v>10603.45</v>
      </c>
      <c r="C108" s="1">
        <v>10698.35</v>
      </c>
      <c r="D108" s="1">
        <v>10587.5</v>
      </c>
      <c r="E108" s="1">
        <v>10684.65</v>
      </c>
      <c r="F108" s="1">
        <v>195761429</v>
      </c>
      <c r="G108" s="1">
        <v>9920.75</v>
      </c>
      <c r="H108" s="3">
        <f>IF(ISERR(LN(Table2716[[#This Row],[Close]]/E107)),"-",LN(Table2716[[#This Row],[Close]]/E107))</f>
        <v>8.6005662256969095E-3</v>
      </c>
    </row>
    <row r="109" spans="1:8" x14ac:dyDescent="0.3">
      <c r="A109" s="2">
        <v>43258</v>
      </c>
      <c r="B109" s="1">
        <v>10722.6</v>
      </c>
      <c r="C109" s="1">
        <v>10818</v>
      </c>
      <c r="D109" s="1">
        <v>10722.6</v>
      </c>
      <c r="E109" s="1">
        <v>10768.35</v>
      </c>
      <c r="F109" s="1">
        <v>227663151</v>
      </c>
      <c r="G109" s="1">
        <v>11315.24</v>
      </c>
      <c r="H109" s="3">
        <f>IF(ISERR(LN(Table2716[[#This Row],[Close]]/E108)),"-",LN(Table2716[[#This Row],[Close]]/E108))</f>
        <v>7.8031440545139521E-3</v>
      </c>
    </row>
    <row r="110" spans="1:8" x14ac:dyDescent="0.3">
      <c r="A110" s="2">
        <v>43259</v>
      </c>
      <c r="B110" s="1">
        <v>10736.4</v>
      </c>
      <c r="C110" s="1">
        <v>10779.45</v>
      </c>
      <c r="D110" s="1">
        <v>10709.05</v>
      </c>
      <c r="E110" s="1">
        <v>10767.65</v>
      </c>
      <c r="F110" s="1">
        <v>215942528</v>
      </c>
      <c r="G110" s="1">
        <v>12360.88</v>
      </c>
      <c r="H110" s="3">
        <f>IF(ISERR(LN(Table2716[[#This Row],[Close]]/E109)),"-",LN(Table2716[[#This Row],[Close]]/E109))</f>
        <v>-6.5007429443483659E-5</v>
      </c>
    </row>
    <row r="111" spans="1:8" x14ac:dyDescent="0.3">
      <c r="A111" s="2">
        <v>43262</v>
      </c>
      <c r="B111" s="1">
        <v>10781.85</v>
      </c>
      <c r="C111" s="1">
        <v>10850.55</v>
      </c>
      <c r="D111" s="1">
        <v>10777.05</v>
      </c>
      <c r="E111" s="1">
        <v>10786.95</v>
      </c>
      <c r="F111" s="1">
        <v>217849903</v>
      </c>
      <c r="G111" s="1">
        <v>11384.97</v>
      </c>
      <c r="H111" s="3">
        <f>IF(ISERR(LN(Table2716[[#This Row],[Close]]/E110)),"-",LN(Table2716[[#This Row],[Close]]/E110))</f>
        <v>1.7908015140969788E-3</v>
      </c>
    </row>
    <row r="112" spans="1:8" x14ac:dyDescent="0.3">
      <c r="A112" s="2">
        <v>43263</v>
      </c>
      <c r="B112" s="1">
        <v>10816.15</v>
      </c>
      <c r="C112" s="1">
        <v>10856.55</v>
      </c>
      <c r="D112" s="1">
        <v>10789.4</v>
      </c>
      <c r="E112" s="1">
        <v>10842.85</v>
      </c>
      <c r="F112" s="1">
        <v>204419184</v>
      </c>
      <c r="G112" s="1">
        <v>11989.07</v>
      </c>
      <c r="H112" s="3">
        <f>IF(ISERR(LN(Table2716[[#This Row],[Close]]/E111)),"-",LN(Table2716[[#This Row],[Close]]/E111))</f>
        <v>5.1688064110242352E-3</v>
      </c>
    </row>
    <row r="113" spans="1:8" x14ac:dyDescent="0.3">
      <c r="A113" s="2">
        <v>43264</v>
      </c>
      <c r="B113" s="1">
        <v>10887.5</v>
      </c>
      <c r="C113" s="1">
        <v>10893.25</v>
      </c>
      <c r="D113" s="1">
        <v>10842.65</v>
      </c>
      <c r="E113" s="1">
        <v>10856.7</v>
      </c>
      <c r="F113" s="1">
        <v>220003032</v>
      </c>
      <c r="G113" s="1">
        <v>12982.8</v>
      </c>
      <c r="H113" s="3">
        <f>IF(ISERR(LN(Table2716[[#This Row],[Close]]/E112)),"-",LN(Table2716[[#This Row],[Close]]/E112))</f>
        <v>1.2765243408948135E-3</v>
      </c>
    </row>
    <row r="114" spans="1:8" x14ac:dyDescent="0.3">
      <c r="A114" s="2">
        <v>43265</v>
      </c>
      <c r="B114" s="1">
        <v>10832.9</v>
      </c>
      <c r="C114" s="1">
        <v>10833.7</v>
      </c>
      <c r="D114" s="1">
        <v>10773.55</v>
      </c>
      <c r="E114" s="1">
        <v>10808.05</v>
      </c>
      <c r="F114" s="1">
        <v>190031664</v>
      </c>
      <c r="G114" s="1">
        <v>11659.79</v>
      </c>
      <c r="H114" s="3">
        <f>IF(ISERR(LN(Table2716[[#This Row],[Close]]/E113)),"-",LN(Table2716[[#This Row],[Close]]/E113))</f>
        <v>-4.4911740754108491E-3</v>
      </c>
    </row>
    <row r="115" spans="1:8" x14ac:dyDescent="0.3">
      <c r="A115" s="2">
        <v>43266</v>
      </c>
      <c r="B115" s="1">
        <v>10808.65</v>
      </c>
      <c r="C115" s="1">
        <v>10834</v>
      </c>
      <c r="D115" s="1">
        <v>10755.4</v>
      </c>
      <c r="E115" s="1">
        <v>10817.7</v>
      </c>
      <c r="F115" s="1">
        <v>314764425</v>
      </c>
      <c r="G115" s="1">
        <v>19271.43</v>
      </c>
      <c r="H115" s="3">
        <f>IF(ISERR(LN(Table2716[[#This Row],[Close]]/E114)),"-",LN(Table2716[[#This Row],[Close]]/E114))</f>
        <v>8.9245465618541871E-4</v>
      </c>
    </row>
    <row r="116" spans="1:8" x14ac:dyDescent="0.3">
      <c r="A116" s="2">
        <v>43269</v>
      </c>
      <c r="B116" s="1">
        <v>10830.2</v>
      </c>
      <c r="C116" s="1">
        <v>10830.2</v>
      </c>
      <c r="D116" s="1">
        <v>10787.35</v>
      </c>
      <c r="E116" s="1">
        <v>10799.85</v>
      </c>
      <c r="F116" s="1">
        <v>202727202</v>
      </c>
      <c r="G116" s="1">
        <v>11182.48</v>
      </c>
      <c r="H116" s="3">
        <f>IF(ISERR(LN(Table2716[[#This Row],[Close]]/E115)),"-",LN(Table2716[[#This Row],[Close]]/E115))</f>
        <v>-1.6514363613613185E-3</v>
      </c>
    </row>
    <row r="117" spans="1:8" x14ac:dyDescent="0.3">
      <c r="A117" s="2">
        <v>43270</v>
      </c>
      <c r="B117" s="1">
        <v>10789.45</v>
      </c>
      <c r="C117" s="1">
        <v>10789.45</v>
      </c>
      <c r="D117" s="1">
        <v>10701.2</v>
      </c>
      <c r="E117" s="1">
        <v>10710.45</v>
      </c>
      <c r="F117" s="1">
        <v>231382790</v>
      </c>
      <c r="G117" s="1">
        <v>12290.16</v>
      </c>
      <c r="H117" s="3">
        <f>IF(ISERR(LN(Table2716[[#This Row],[Close]]/E116)),"-",LN(Table2716[[#This Row],[Close]]/E116))</f>
        <v>-8.3123447611347413E-3</v>
      </c>
    </row>
    <row r="118" spans="1:8" x14ac:dyDescent="0.3">
      <c r="A118" s="2">
        <v>43271</v>
      </c>
      <c r="B118" s="1">
        <v>10734.65</v>
      </c>
      <c r="C118" s="1">
        <v>10781.8</v>
      </c>
      <c r="D118" s="1">
        <v>10724.05</v>
      </c>
      <c r="E118" s="1">
        <v>10772.05</v>
      </c>
      <c r="F118" s="1">
        <v>199467082</v>
      </c>
      <c r="G118" s="1">
        <v>10858.35</v>
      </c>
      <c r="H118" s="3">
        <f>IF(ISERR(LN(Table2716[[#This Row],[Close]]/E117)),"-",LN(Table2716[[#This Row],[Close]]/E117))</f>
        <v>5.7349162184533176E-3</v>
      </c>
    </row>
    <row r="119" spans="1:8" x14ac:dyDescent="0.3">
      <c r="A119" s="2">
        <v>43272</v>
      </c>
      <c r="B119" s="1">
        <v>10808.45</v>
      </c>
      <c r="C119" s="1">
        <v>10809.6</v>
      </c>
      <c r="D119" s="1">
        <v>10725.9</v>
      </c>
      <c r="E119" s="1">
        <v>10741.1</v>
      </c>
      <c r="F119" s="1">
        <v>230507383</v>
      </c>
      <c r="G119" s="1">
        <v>12211.18</v>
      </c>
      <c r="H119" s="3">
        <f>IF(ISERR(LN(Table2716[[#This Row],[Close]]/E118)),"-",LN(Table2716[[#This Row],[Close]]/E118))</f>
        <v>-2.8773119094804597E-3</v>
      </c>
    </row>
    <row r="120" spans="1:8" x14ac:dyDescent="0.3">
      <c r="A120" s="2">
        <v>43273</v>
      </c>
      <c r="B120" s="1">
        <v>10742.7</v>
      </c>
      <c r="C120" s="1">
        <v>10837</v>
      </c>
      <c r="D120" s="1">
        <v>10710.45</v>
      </c>
      <c r="E120" s="1">
        <v>10821.85</v>
      </c>
      <c r="F120" s="1">
        <v>236898415</v>
      </c>
      <c r="G120" s="1">
        <v>13520.01</v>
      </c>
      <c r="H120" s="3">
        <f>IF(ISERR(LN(Table2716[[#This Row],[Close]]/E119)),"-",LN(Table2716[[#This Row],[Close]]/E119))</f>
        <v>7.489733777589257E-3</v>
      </c>
    </row>
    <row r="121" spans="1:8" x14ac:dyDescent="0.3">
      <c r="A121" s="2">
        <v>43276</v>
      </c>
      <c r="B121" s="1">
        <v>10822.9</v>
      </c>
      <c r="C121" s="1">
        <v>10831.05</v>
      </c>
      <c r="D121" s="1">
        <v>10753.05</v>
      </c>
      <c r="E121" s="1">
        <v>10762.45</v>
      </c>
      <c r="F121" s="1">
        <v>236693278</v>
      </c>
      <c r="G121" s="1">
        <v>12012.41</v>
      </c>
      <c r="H121" s="3">
        <f>IF(ISERR(LN(Table2716[[#This Row],[Close]]/E120)),"-",LN(Table2716[[#This Row],[Close]]/E120))</f>
        <v>-5.5040144879465814E-3</v>
      </c>
    </row>
    <row r="122" spans="1:8" x14ac:dyDescent="0.3">
      <c r="A122" s="2">
        <v>43277</v>
      </c>
      <c r="B122" s="1">
        <v>10742.7</v>
      </c>
      <c r="C122" s="1">
        <v>10805.25</v>
      </c>
      <c r="D122" s="1">
        <v>10732.55</v>
      </c>
      <c r="E122" s="1">
        <v>10769.15</v>
      </c>
      <c r="F122" s="1">
        <v>226846382</v>
      </c>
      <c r="G122" s="1">
        <v>12113.53</v>
      </c>
      <c r="H122" s="3">
        <f>IF(ISERR(LN(Table2716[[#This Row],[Close]]/E121)),"-",LN(Table2716[[#This Row],[Close]]/E121))</f>
        <v>6.2234113732792811E-4</v>
      </c>
    </row>
    <row r="123" spans="1:8" x14ac:dyDescent="0.3">
      <c r="A123" s="2">
        <v>43278</v>
      </c>
      <c r="B123" s="1">
        <v>10785.5</v>
      </c>
      <c r="C123" s="1">
        <v>10785.5</v>
      </c>
      <c r="D123" s="1">
        <v>10652.4</v>
      </c>
      <c r="E123" s="1">
        <v>10671.4</v>
      </c>
      <c r="F123" s="1">
        <v>253620792</v>
      </c>
      <c r="G123" s="1">
        <v>13837.03</v>
      </c>
      <c r="H123" s="3">
        <f>IF(ISERR(LN(Table2716[[#This Row],[Close]]/E122)),"-",LN(Table2716[[#This Row],[Close]]/E122))</f>
        <v>-9.1182994159396107E-3</v>
      </c>
    </row>
    <row r="124" spans="1:8" x14ac:dyDescent="0.3">
      <c r="A124" s="2">
        <v>43279</v>
      </c>
      <c r="B124" s="1">
        <v>10660.8</v>
      </c>
      <c r="C124" s="1">
        <v>10674.2</v>
      </c>
      <c r="D124" s="1">
        <v>10557.7</v>
      </c>
      <c r="E124" s="1">
        <v>10589.1</v>
      </c>
      <c r="F124" s="1">
        <v>363157327</v>
      </c>
      <c r="G124" s="1">
        <v>20187.98</v>
      </c>
      <c r="H124" s="3">
        <f>IF(ISERR(LN(Table2716[[#This Row],[Close]]/E123)),"-",LN(Table2716[[#This Row],[Close]]/E123))</f>
        <v>-7.7420955375824396E-3</v>
      </c>
    </row>
    <row r="125" spans="1:8" x14ac:dyDescent="0.3">
      <c r="A125" s="2">
        <v>43280</v>
      </c>
      <c r="B125" s="1">
        <v>10612.85</v>
      </c>
      <c r="C125" s="1">
        <v>10723.05</v>
      </c>
      <c r="D125" s="1">
        <v>10612.35</v>
      </c>
      <c r="E125" s="1">
        <v>10714.3</v>
      </c>
      <c r="F125" s="1">
        <v>250327878</v>
      </c>
      <c r="G125" s="1">
        <v>14440.17</v>
      </c>
      <c r="H125" s="3">
        <f>IF(ISERR(LN(Table2716[[#This Row],[Close]]/E124)),"-",LN(Table2716[[#This Row],[Close]]/E124))</f>
        <v>1.1754127647321299E-2</v>
      </c>
    </row>
    <row r="126" spans="1:8" x14ac:dyDescent="0.3">
      <c r="A126" s="2">
        <v>43283</v>
      </c>
      <c r="B126" s="1">
        <v>10732.35</v>
      </c>
      <c r="C126" s="1">
        <v>10736.15</v>
      </c>
      <c r="D126" s="1">
        <v>10604.65</v>
      </c>
      <c r="E126" s="1">
        <v>10657.3</v>
      </c>
      <c r="F126" s="1">
        <v>304536687</v>
      </c>
      <c r="G126" s="1">
        <v>13591.3</v>
      </c>
      <c r="H126" s="3">
        <f>IF(ISERR(LN(Table2716[[#This Row],[Close]]/E125)),"-",LN(Table2716[[#This Row],[Close]]/E125))</f>
        <v>-5.334194459439767E-3</v>
      </c>
    </row>
    <row r="127" spans="1:8" x14ac:dyDescent="0.3">
      <c r="A127" s="2">
        <v>43284</v>
      </c>
      <c r="B127" s="1">
        <v>10668.6</v>
      </c>
      <c r="C127" s="1">
        <v>10713.3</v>
      </c>
      <c r="D127" s="1">
        <v>10630.25</v>
      </c>
      <c r="E127" s="1">
        <v>10699.9</v>
      </c>
      <c r="F127" s="1">
        <v>208371545</v>
      </c>
      <c r="G127" s="1">
        <v>10896.89</v>
      </c>
      <c r="H127" s="3">
        <f>IF(ISERR(LN(Table2716[[#This Row],[Close]]/E126)),"-",LN(Table2716[[#This Row],[Close]]/E126))</f>
        <v>3.9892922757939599E-3</v>
      </c>
    </row>
    <row r="128" spans="1:8" x14ac:dyDescent="0.3">
      <c r="A128" s="2">
        <v>43285</v>
      </c>
      <c r="B128" s="1">
        <v>10715</v>
      </c>
      <c r="C128" s="1">
        <v>10777.15</v>
      </c>
      <c r="D128" s="1">
        <v>10677.75</v>
      </c>
      <c r="E128" s="1">
        <v>10769.9</v>
      </c>
      <c r="F128" s="1">
        <v>179268271</v>
      </c>
      <c r="G128" s="1">
        <v>10388.69</v>
      </c>
      <c r="H128" s="3">
        <f>IF(ISERR(LN(Table2716[[#This Row],[Close]]/E127)),"-",LN(Table2716[[#This Row],[Close]]/E127))</f>
        <v>6.5208104443272496E-3</v>
      </c>
    </row>
    <row r="129" spans="1:8" x14ac:dyDescent="0.3">
      <c r="A129" s="2">
        <v>43286</v>
      </c>
      <c r="B129" s="1">
        <v>10786.05</v>
      </c>
      <c r="C129" s="1">
        <v>10786.05</v>
      </c>
      <c r="D129" s="1">
        <v>10726.25</v>
      </c>
      <c r="E129" s="1">
        <v>10749.75</v>
      </c>
      <c r="F129" s="1">
        <v>227267176</v>
      </c>
      <c r="G129" s="1">
        <v>13676.58</v>
      </c>
      <c r="H129" s="3">
        <f>IF(ISERR(LN(Table2716[[#This Row],[Close]]/E128)),"-",LN(Table2716[[#This Row],[Close]]/E128))</f>
        <v>-1.8727075848253383E-3</v>
      </c>
    </row>
    <row r="130" spans="1:8" x14ac:dyDescent="0.3">
      <c r="A130" s="2">
        <v>43287</v>
      </c>
      <c r="B130" s="1">
        <v>10744.15</v>
      </c>
      <c r="C130" s="1">
        <v>10816.35</v>
      </c>
      <c r="D130" s="1">
        <v>10735.05</v>
      </c>
      <c r="E130" s="1">
        <v>10772.65</v>
      </c>
      <c r="F130" s="1">
        <v>256547706</v>
      </c>
      <c r="G130" s="1">
        <v>14006.48</v>
      </c>
      <c r="H130" s="3">
        <f>IF(ISERR(LN(Table2716[[#This Row],[Close]]/E129)),"-",LN(Table2716[[#This Row],[Close]]/E129))</f>
        <v>2.1280162660109484E-3</v>
      </c>
    </row>
    <row r="131" spans="1:8" x14ac:dyDescent="0.3">
      <c r="A131" s="2">
        <v>43290</v>
      </c>
      <c r="B131" s="1">
        <v>10838.3</v>
      </c>
      <c r="C131" s="1">
        <v>10860.35</v>
      </c>
      <c r="D131" s="1">
        <v>10807.15</v>
      </c>
      <c r="E131" s="1">
        <v>10852.9</v>
      </c>
      <c r="F131" s="1">
        <v>189331016</v>
      </c>
      <c r="G131" s="1">
        <v>10843.92</v>
      </c>
      <c r="H131" s="3">
        <f>IF(ISERR(LN(Table2716[[#This Row],[Close]]/E130)),"-",LN(Table2716[[#This Row],[Close]]/E130))</f>
        <v>7.4218106239193555E-3</v>
      </c>
    </row>
    <row r="132" spans="1:8" x14ac:dyDescent="0.3">
      <c r="A132" s="2">
        <v>43291</v>
      </c>
      <c r="B132" s="1">
        <v>10902.75</v>
      </c>
      <c r="C132" s="1">
        <v>10956.9</v>
      </c>
      <c r="D132" s="1">
        <v>10876.65</v>
      </c>
      <c r="E132" s="1">
        <v>10947.25</v>
      </c>
      <c r="F132" s="1">
        <v>203061980</v>
      </c>
      <c r="G132" s="1">
        <v>12834.85</v>
      </c>
      <c r="H132" s="3">
        <f>IF(ISERR(LN(Table2716[[#This Row],[Close]]/E131)),"-",LN(Table2716[[#This Row],[Close]]/E131))</f>
        <v>8.6559577894496902E-3</v>
      </c>
    </row>
    <row r="133" spans="1:8" x14ac:dyDescent="0.3">
      <c r="A133" s="2">
        <v>43292</v>
      </c>
      <c r="B133" s="1">
        <v>10956.4</v>
      </c>
      <c r="C133" s="1">
        <v>10976.65</v>
      </c>
      <c r="D133" s="1">
        <v>10923</v>
      </c>
      <c r="E133" s="1">
        <v>10948.3</v>
      </c>
      <c r="F133" s="1">
        <v>229211999</v>
      </c>
      <c r="G133" s="1">
        <v>15944.45</v>
      </c>
      <c r="H133" s="3">
        <f>IF(ISERR(LN(Table2716[[#This Row],[Close]]/E132)),"-",LN(Table2716[[#This Row],[Close]]/E132))</f>
        <v>9.5909899573626465E-5</v>
      </c>
    </row>
    <row r="134" spans="1:8" x14ac:dyDescent="0.3">
      <c r="A134" s="2">
        <v>43293</v>
      </c>
      <c r="B134" s="1">
        <v>11006.95</v>
      </c>
      <c r="C134" s="1">
        <v>11078.3</v>
      </c>
      <c r="D134" s="1">
        <v>10999.65</v>
      </c>
      <c r="E134" s="1">
        <v>11023.2</v>
      </c>
      <c r="F134" s="1">
        <v>256034815</v>
      </c>
      <c r="G134" s="1">
        <v>15787.28</v>
      </c>
      <c r="H134" s="3">
        <f>IF(ISERR(LN(Table2716[[#This Row],[Close]]/E133)),"-",LN(Table2716[[#This Row],[Close]]/E133))</f>
        <v>6.8179496293051707E-3</v>
      </c>
    </row>
    <row r="135" spans="1:8" x14ac:dyDescent="0.3">
      <c r="A135" s="2">
        <v>43294</v>
      </c>
      <c r="B135" s="1">
        <v>11056.9</v>
      </c>
      <c r="C135" s="1">
        <v>11071.35</v>
      </c>
      <c r="D135" s="1">
        <v>10999.75</v>
      </c>
      <c r="E135" s="1">
        <v>11018.9</v>
      </c>
      <c r="F135" s="1">
        <v>241670818</v>
      </c>
      <c r="G135" s="1">
        <v>14744.56</v>
      </c>
      <c r="H135" s="3">
        <f>IF(ISERR(LN(Table2716[[#This Row],[Close]]/E134)),"-",LN(Table2716[[#This Row],[Close]]/E134))</f>
        <v>-3.9016246678396689E-4</v>
      </c>
    </row>
    <row r="136" spans="1:8" x14ac:dyDescent="0.3">
      <c r="A136" s="2">
        <v>43297</v>
      </c>
      <c r="B136" s="1">
        <v>11018.95</v>
      </c>
      <c r="C136" s="1">
        <v>11019.5</v>
      </c>
      <c r="D136" s="1">
        <v>10926.25</v>
      </c>
      <c r="E136" s="1">
        <v>10936.85</v>
      </c>
      <c r="F136" s="1">
        <v>216971413</v>
      </c>
      <c r="G136" s="1">
        <v>13709.57</v>
      </c>
      <c r="H136" s="3">
        <f>IF(ISERR(LN(Table2716[[#This Row],[Close]]/E135)),"-",LN(Table2716[[#This Row],[Close]]/E135))</f>
        <v>-7.4741588844156994E-3</v>
      </c>
    </row>
    <row r="137" spans="1:8" x14ac:dyDescent="0.3">
      <c r="A137" s="2">
        <v>43298</v>
      </c>
      <c r="B137" s="1">
        <v>10939.65</v>
      </c>
      <c r="C137" s="1">
        <v>11018.5</v>
      </c>
      <c r="D137" s="1">
        <v>10925.6</v>
      </c>
      <c r="E137" s="1">
        <v>11008.05</v>
      </c>
      <c r="F137" s="1">
        <v>217107580</v>
      </c>
      <c r="G137" s="1">
        <v>12649.4</v>
      </c>
      <c r="H137" s="3">
        <f>IF(ISERR(LN(Table2716[[#This Row],[Close]]/E136)),"-",LN(Table2716[[#This Row],[Close]]/E136))</f>
        <v>6.4890019854781638E-3</v>
      </c>
    </row>
    <row r="138" spans="1:8" x14ac:dyDescent="0.3">
      <c r="A138" s="2">
        <v>43299</v>
      </c>
      <c r="B138" s="1">
        <v>11060.2</v>
      </c>
      <c r="C138" s="1">
        <v>11076.2</v>
      </c>
      <c r="D138" s="1">
        <v>10956.3</v>
      </c>
      <c r="E138" s="1">
        <v>10980.45</v>
      </c>
      <c r="F138" s="1">
        <v>232502459</v>
      </c>
      <c r="G138" s="1">
        <v>13320.2</v>
      </c>
      <c r="H138" s="3">
        <f>IF(ISERR(LN(Table2716[[#This Row],[Close]]/E137)),"-",LN(Table2716[[#This Row],[Close]]/E137))</f>
        <v>-2.5104044836980507E-3</v>
      </c>
    </row>
    <row r="139" spans="1:8" x14ac:dyDescent="0.3">
      <c r="A139" s="2">
        <v>43300</v>
      </c>
      <c r="B139" s="1">
        <v>10999.5</v>
      </c>
      <c r="C139" s="1">
        <v>11006.5</v>
      </c>
      <c r="D139" s="1">
        <v>10935.45</v>
      </c>
      <c r="E139" s="1">
        <v>10957.1</v>
      </c>
      <c r="F139" s="1">
        <v>222056399</v>
      </c>
      <c r="G139" s="1">
        <v>12199.98</v>
      </c>
      <c r="H139" s="3">
        <f>IF(ISERR(LN(Table2716[[#This Row],[Close]]/E138)),"-",LN(Table2716[[#This Row],[Close]]/E138))</f>
        <v>-2.1287708807833992E-3</v>
      </c>
    </row>
    <row r="140" spans="1:8" x14ac:dyDescent="0.3">
      <c r="A140" s="2">
        <v>43301</v>
      </c>
      <c r="B140" s="1">
        <v>10963.5</v>
      </c>
      <c r="C140" s="1">
        <v>11030.25</v>
      </c>
      <c r="D140" s="1">
        <v>10946.2</v>
      </c>
      <c r="E140" s="1">
        <v>11010.2</v>
      </c>
      <c r="F140" s="1">
        <v>193144113</v>
      </c>
      <c r="G140" s="1">
        <v>14105.94</v>
      </c>
      <c r="H140" s="3">
        <f>IF(ISERR(LN(Table2716[[#This Row],[Close]]/E139)),"-",LN(Table2716[[#This Row],[Close]]/E139))</f>
        <v>4.8344679065168992E-3</v>
      </c>
    </row>
    <row r="141" spans="1:8" x14ac:dyDescent="0.3">
      <c r="A141" s="2">
        <v>43304</v>
      </c>
      <c r="B141" s="1">
        <v>11019.85</v>
      </c>
      <c r="C141" s="1">
        <v>11093.4</v>
      </c>
      <c r="D141" s="1">
        <v>11010.95</v>
      </c>
      <c r="E141" s="1">
        <v>11084.75</v>
      </c>
      <c r="F141" s="1">
        <v>236153085</v>
      </c>
      <c r="G141" s="1">
        <v>14932.51</v>
      </c>
      <c r="H141" s="3">
        <f>IF(ISERR(LN(Table2716[[#This Row],[Close]]/E140)),"-",LN(Table2716[[#This Row],[Close]]/E140))</f>
        <v>6.7481739405328336E-3</v>
      </c>
    </row>
    <row r="142" spans="1:8" x14ac:dyDescent="0.3">
      <c r="A142" s="2">
        <v>43305</v>
      </c>
      <c r="B142" s="1">
        <v>11109</v>
      </c>
      <c r="C142" s="1">
        <v>11143.4</v>
      </c>
      <c r="D142" s="1">
        <v>11092.5</v>
      </c>
      <c r="E142" s="1">
        <v>11134.3</v>
      </c>
      <c r="F142" s="1">
        <v>212247395</v>
      </c>
      <c r="G142" s="1">
        <v>13931.15</v>
      </c>
      <c r="H142" s="3">
        <f>IF(ISERR(LN(Table2716[[#This Row],[Close]]/E141)),"-",LN(Table2716[[#This Row],[Close]]/E141))</f>
        <v>4.4601440782581301E-3</v>
      </c>
    </row>
    <row r="143" spans="1:8" x14ac:dyDescent="0.3">
      <c r="A143" s="2">
        <v>43306</v>
      </c>
      <c r="B143" s="1">
        <v>11148.4</v>
      </c>
      <c r="C143" s="1">
        <v>11157.15</v>
      </c>
      <c r="D143" s="1">
        <v>11113.25</v>
      </c>
      <c r="E143" s="1">
        <v>11132</v>
      </c>
      <c r="F143" s="1">
        <v>212333169</v>
      </c>
      <c r="G143" s="1">
        <v>12528.8</v>
      </c>
      <c r="H143" s="3">
        <f>IF(ISERR(LN(Table2716[[#This Row],[Close]]/E142)),"-",LN(Table2716[[#This Row],[Close]]/E142))</f>
        <v>-2.0659022901692162E-4</v>
      </c>
    </row>
    <row r="144" spans="1:8" x14ac:dyDescent="0.3">
      <c r="A144" s="2">
        <v>43307</v>
      </c>
      <c r="B144" s="1">
        <v>11132.95</v>
      </c>
      <c r="C144" s="1">
        <v>11185.85</v>
      </c>
      <c r="D144" s="1">
        <v>11125.7</v>
      </c>
      <c r="E144" s="1">
        <v>11167.3</v>
      </c>
      <c r="F144" s="1">
        <v>376657398</v>
      </c>
      <c r="G144" s="1">
        <v>21595.33</v>
      </c>
      <c r="H144" s="3">
        <f>IF(ISERR(LN(Table2716[[#This Row],[Close]]/E143)),"-",LN(Table2716[[#This Row],[Close]]/E143))</f>
        <v>3.1660213088618083E-3</v>
      </c>
    </row>
    <row r="145" spans="1:8" x14ac:dyDescent="0.3">
      <c r="A145" s="2">
        <v>43308</v>
      </c>
      <c r="B145" s="1">
        <v>11232.75</v>
      </c>
      <c r="C145" s="1">
        <v>11283.4</v>
      </c>
      <c r="D145" s="1">
        <v>11210.25</v>
      </c>
      <c r="E145" s="1">
        <v>11278.35</v>
      </c>
      <c r="F145" s="1">
        <v>324343457</v>
      </c>
      <c r="G145" s="1">
        <v>15203.09</v>
      </c>
      <c r="H145" s="3">
        <f>IF(ISERR(LN(Table2716[[#This Row],[Close]]/E144)),"-",LN(Table2716[[#This Row],[Close]]/E144))</f>
        <v>9.8950938021973352E-3</v>
      </c>
    </row>
    <row r="146" spans="1:8" x14ac:dyDescent="0.3">
      <c r="A146" s="2">
        <v>43311</v>
      </c>
      <c r="B146" s="1">
        <v>11296.65</v>
      </c>
      <c r="C146" s="1">
        <v>11328.1</v>
      </c>
      <c r="D146" s="1">
        <v>11261.45</v>
      </c>
      <c r="E146" s="1">
        <v>11319.55</v>
      </c>
      <c r="F146" s="1">
        <v>287435926</v>
      </c>
      <c r="G146" s="1">
        <v>14716.66</v>
      </c>
      <c r="H146" s="3">
        <f>IF(ISERR(LN(Table2716[[#This Row],[Close]]/E145)),"-",LN(Table2716[[#This Row],[Close]]/E145))</f>
        <v>3.6463605599989543E-3</v>
      </c>
    </row>
    <row r="147" spans="1:8" x14ac:dyDescent="0.3">
      <c r="A147" s="2">
        <v>43312</v>
      </c>
      <c r="B147" s="1">
        <v>11311.05</v>
      </c>
      <c r="C147" s="1">
        <v>11366</v>
      </c>
      <c r="D147" s="1">
        <v>11267.75</v>
      </c>
      <c r="E147" s="1">
        <v>11356.5</v>
      </c>
      <c r="F147" s="1">
        <v>264430889</v>
      </c>
      <c r="G147" s="1">
        <v>15297.4</v>
      </c>
      <c r="H147" s="3">
        <f>IF(ISERR(LN(Table2716[[#This Row],[Close]]/E146)),"-",LN(Table2716[[#This Row],[Close]]/E146))</f>
        <v>3.2589478946312938E-3</v>
      </c>
    </row>
    <row r="148" spans="1:8" x14ac:dyDescent="0.3">
      <c r="A148" s="2">
        <v>43313</v>
      </c>
      <c r="B148" s="1">
        <v>11359.8</v>
      </c>
      <c r="C148" s="1">
        <v>11390.55</v>
      </c>
      <c r="D148" s="1">
        <v>11313.55</v>
      </c>
      <c r="E148" s="1">
        <v>11346.2</v>
      </c>
      <c r="F148" s="1">
        <v>278012697</v>
      </c>
      <c r="G148" s="1">
        <v>14436.12</v>
      </c>
      <c r="H148" s="3">
        <f>IF(ISERR(LN(Table2716[[#This Row],[Close]]/E147)),"-",LN(Table2716[[#This Row],[Close]]/E147))</f>
        <v>-9.0738112265936017E-4</v>
      </c>
    </row>
    <row r="149" spans="1:8" x14ac:dyDescent="0.3">
      <c r="A149" s="2">
        <v>43314</v>
      </c>
      <c r="B149" s="1">
        <v>11328.9</v>
      </c>
      <c r="C149" s="1">
        <v>11328.9</v>
      </c>
      <c r="D149" s="1">
        <v>11234.95</v>
      </c>
      <c r="E149" s="1">
        <v>11244.7</v>
      </c>
      <c r="F149" s="1">
        <v>216533127</v>
      </c>
      <c r="G149" s="1">
        <v>12267.66</v>
      </c>
      <c r="H149" s="3">
        <f>IF(ISERR(LN(Table2716[[#This Row],[Close]]/E148)),"-",LN(Table2716[[#This Row],[Close]]/E148))</f>
        <v>-8.9859795750619302E-3</v>
      </c>
    </row>
    <row r="150" spans="1:8" x14ac:dyDescent="0.3">
      <c r="A150" s="2">
        <v>43315</v>
      </c>
      <c r="B150" s="1">
        <v>11297.8</v>
      </c>
      <c r="C150" s="1">
        <v>11368</v>
      </c>
      <c r="D150" s="1">
        <v>11294.55</v>
      </c>
      <c r="E150" s="1">
        <v>11360.8</v>
      </c>
      <c r="F150" s="1">
        <v>225146360</v>
      </c>
      <c r="G150" s="1">
        <v>12984.66</v>
      </c>
      <c r="H150" s="3">
        <f>IF(ISERR(LN(Table2716[[#This Row],[Close]]/E149)),"-",LN(Table2716[[#This Row],[Close]]/E149))</f>
        <v>1.0271926817053497E-2</v>
      </c>
    </row>
    <row r="151" spans="1:8" x14ac:dyDescent="0.3">
      <c r="A151" s="2">
        <v>43318</v>
      </c>
      <c r="B151" s="1">
        <v>11401.5</v>
      </c>
      <c r="C151" s="1">
        <v>11427.65</v>
      </c>
      <c r="D151" s="1">
        <v>11370.6</v>
      </c>
      <c r="E151" s="1">
        <v>11387.1</v>
      </c>
      <c r="F151" s="1">
        <v>210002582</v>
      </c>
      <c r="G151" s="1">
        <v>11321.55</v>
      </c>
      <c r="H151" s="3">
        <f>IF(ISERR(LN(Table2716[[#This Row],[Close]]/E150)),"-",LN(Table2716[[#This Row],[Close]]/E150))</f>
        <v>2.312302385563333E-3</v>
      </c>
    </row>
    <row r="152" spans="1:8" x14ac:dyDescent="0.3">
      <c r="A152" s="2">
        <v>43319</v>
      </c>
      <c r="B152" s="1">
        <v>11423.15</v>
      </c>
      <c r="C152" s="1">
        <v>11428.95</v>
      </c>
      <c r="D152" s="1">
        <v>11359.7</v>
      </c>
      <c r="E152" s="1">
        <v>11389.45</v>
      </c>
      <c r="F152" s="1">
        <v>233409612</v>
      </c>
      <c r="G152" s="1">
        <v>12457.71</v>
      </c>
      <c r="H152" s="3">
        <f>IF(ISERR(LN(Table2716[[#This Row],[Close]]/E151)),"-",LN(Table2716[[#This Row],[Close]]/E151))</f>
        <v>2.0635258705455244E-4</v>
      </c>
    </row>
    <row r="153" spans="1:8" x14ac:dyDescent="0.3">
      <c r="A153" s="2">
        <v>43320</v>
      </c>
      <c r="B153" s="1">
        <v>11412.5</v>
      </c>
      <c r="C153" s="1">
        <v>11459.95</v>
      </c>
      <c r="D153" s="1">
        <v>11379.3</v>
      </c>
      <c r="E153" s="1">
        <v>11450</v>
      </c>
      <c r="F153" s="1">
        <v>217047641</v>
      </c>
      <c r="G153" s="1">
        <v>12422.62</v>
      </c>
      <c r="H153" s="3">
        <f>IF(ISERR(LN(Table2716[[#This Row],[Close]]/E152)),"-",LN(Table2716[[#This Row],[Close]]/E152))</f>
        <v>5.3022416789647508E-3</v>
      </c>
    </row>
    <row r="154" spans="1:8" x14ac:dyDescent="0.3">
      <c r="A154" s="2">
        <v>43321</v>
      </c>
      <c r="B154" s="1">
        <v>11493.25</v>
      </c>
      <c r="C154" s="1">
        <v>11495.2</v>
      </c>
      <c r="D154" s="1">
        <v>11454.1</v>
      </c>
      <c r="E154" s="1">
        <v>11470.7</v>
      </c>
      <c r="F154" s="1">
        <v>311521403</v>
      </c>
      <c r="G154" s="1">
        <v>15842.76</v>
      </c>
      <c r="H154" s="3">
        <f>IF(ISERR(LN(Table2716[[#This Row],[Close]]/E153)),"-",LN(Table2716[[#This Row],[Close]]/E153))</f>
        <v>1.806228049557314E-3</v>
      </c>
    </row>
    <row r="155" spans="1:8" x14ac:dyDescent="0.3">
      <c r="A155" s="2">
        <v>43322</v>
      </c>
      <c r="B155" s="1">
        <v>11474.95</v>
      </c>
      <c r="C155" s="1">
        <v>11478.75</v>
      </c>
      <c r="D155" s="1">
        <v>11419.65</v>
      </c>
      <c r="E155" s="1">
        <v>11429.5</v>
      </c>
      <c r="F155" s="1">
        <v>336424182</v>
      </c>
      <c r="G155" s="1">
        <v>15738.26</v>
      </c>
      <c r="H155" s="3">
        <f>IF(ISERR(LN(Table2716[[#This Row],[Close]]/E154)),"-",LN(Table2716[[#This Row],[Close]]/E154))</f>
        <v>-3.5982257318400699E-3</v>
      </c>
    </row>
    <row r="156" spans="1:8" x14ac:dyDescent="0.3">
      <c r="A156" s="2">
        <v>43325</v>
      </c>
      <c r="B156" s="1">
        <v>11369.6</v>
      </c>
      <c r="C156" s="1">
        <v>11406.3</v>
      </c>
      <c r="D156" s="1">
        <v>11340.3</v>
      </c>
      <c r="E156" s="1">
        <v>11355.75</v>
      </c>
      <c r="F156" s="1">
        <v>254466760</v>
      </c>
      <c r="G156" s="1">
        <v>12899.22</v>
      </c>
      <c r="H156" s="3">
        <f>IF(ISERR(LN(Table2716[[#This Row],[Close]]/E155)),"-",LN(Table2716[[#This Row],[Close]]/E155))</f>
        <v>-6.4735087435117758E-3</v>
      </c>
    </row>
    <row r="157" spans="1:8" x14ac:dyDescent="0.3">
      <c r="A157" s="2">
        <v>43326</v>
      </c>
      <c r="B157" s="1">
        <v>11381.7</v>
      </c>
      <c r="C157" s="1">
        <v>11452.45</v>
      </c>
      <c r="D157" s="1">
        <v>11370.8</v>
      </c>
      <c r="E157" s="1">
        <v>11435.1</v>
      </c>
      <c r="F157" s="1">
        <v>239841680</v>
      </c>
      <c r="G157" s="1">
        <v>13935.35</v>
      </c>
      <c r="H157" s="3">
        <f>IF(ISERR(LN(Table2716[[#This Row],[Close]]/E156)),"-",LN(Table2716[[#This Row],[Close]]/E156))</f>
        <v>6.9633489429444069E-3</v>
      </c>
    </row>
    <row r="158" spans="1:8" x14ac:dyDescent="0.3">
      <c r="A158" s="2">
        <v>43328</v>
      </c>
      <c r="B158" s="1">
        <v>11397.15</v>
      </c>
      <c r="C158" s="1">
        <v>11449.85</v>
      </c>
      <c r="D158" s="1">
        <v>11366.25</v>
      </c>
      <c r="E158" s="1">
        <v>11385.05</v>
      </c>
      <c r="F158" s="1">
        <v>299610298</v>
      </c>
      <c r="G158" s="1">
        <v>17081.62</v>
      </c>
      <c r="H158" s="3">
        <f>IF(ISERR(LN(Table2716[[#This Row],[Close]]/E157)),"-",LN(Table2716[[#This Row],[Close]]/E157))</f>
        <v>-4.38648126781707E-3</v>
      </c>
    </row>
    <row r="159" spans="1:8" x14ac:dyDescent="0.3">
      <c r="A159" s="2">
        <v>43329</v>
      </c>
      <c r="B159" s="1">
        <v>11437.15</v>
      </c>
      <c r="C159" s="1">
        <v>11486.45</v>
      </c>
      <c r="D159" s="1">
        <v>11431.8</v>
      </c>
      <c r="E159" s="1">
        <v>11470.75</v>
      </c>
      <c r="F159" s="1">
        <v>241985503</v>
      </c>
      <c r="G159" s="1">
        <v>13275.31</v>
      </c>
      <c r="H159" s="3">
        <f>IF(ISERR(LN(Table2716[[#This Row],[Close]]/E158)),"-",LN(Table2716[[#This Row],[Close]]/E158))</f>
        <v>7.4992257226116294E-3</v>
      </c>
    </row>
    <row r="160" spans="1:8" x14ac:dyDescent="0.3">
      <c r="A160" s="2">
        <v>43332</v>
      </c>
      <c r="B160" s="1">
        <v>11502.1</v>
      </c>
      <c r="C160" s="1">
        <v>11565.3</v>
      </c>
      <c r="D160" s="1">
        <v>11499.65</v>
      </c>
      <c r="E160" s="1">
        <v>11551.75</v>
      </c>
      <c r="F160" s="1">
        <v>239843358</v>
      </c>
      <c r="G160" s="1">
        <v>14119.93</v>
      </c>
      <c r="H160" s="3">
        <f>IF(ISERR(LN(Table2716[[#This Row],[Close]]/E159)),"-",LN(Table2716[[#This Row],[Close]]/E159))</f>
        <v>7.0366236698632748E-3</v>
      </c>
    </row>
    <row r="161" spans="1:8" x14ac:dyDescent="0.3">
      <c r="A161" s="2">
        <v>43333</v>
      </c>
      <c r="B161" s="1">
        <v>11576.2</v>
      </c>
      <c r="C161" s="1">
        <v>11581.75</v>
      </c>
      <c r="D161" s="1">
        <v>11539.6</v>
      </c>
      <c r="E161" s="1">
        <v>11570.9</v>
      </c>
      <c r="F161" s="1">
        <v>231063669</v>
      </c>
      <c r="G161" s="1">
        <v>13528.83</v>
      </c>
      <c r="H161" s="3">
        <f>IF(ISERR(LN(Table2716[[#This Row],[Close]]/E160)),"-",LN(Table2716[[#This Row],[Close]]/E160))</f>
        <v>1.6563849194054057E-3</v>
      </c>
    </row>
    <row r="162" spans="1:8" x14ac:dyDescent="0.3">
      <c r="A162" s="2">
        <v>43335</v>
      </c>
      <c r="B162" s="1">
        <v>11620.7</v>
      </c>
      <c r="C162" s="1">
        <v>11620.7</v>
      </c>
      <c r="D162" s="1">
        <v>11546.7</v>
      </c>
      <c r="E162" s="1">
        <v>11582.75</v>
      </c>
      <c r="F162" s="1">
        <v>256163842</v>
      </c>
      <c r="G162" s="1">
        <v>16117.77</v>
      </c>
      <c r="H162" s="3">
        <f>IF(ISERR(LN(Table2716[[#This Row],[Close]]/E161)),"-",LN(Table2716[[#This Row],[Close]]/E161))</f>
        <v>1.0235968009065074E-3</v>
      </c>
    </row>
    <row r="163" spans="1:8" x14ac:dyDescent="0.3">
      <c r="A163" s="2">
        <v>43336</v>
      </c>
      <c r="B163" s="1">
        <v>11566.6</v>
      </c>
      <c r="C163" s="1">
        <v>11604.6</v>
      </c>
      <c r="D163" s="1">
        <v>11532</v>
      </c>
      <c r="E163" s="1">
        <v>11557.1</v>
      </c>
      <c r="F163" s="1">
        <v>225604574</v>
      </c>
      <c r="G163" s="1">
        <v>13019.55</v>
      </c>
      <c r="H163" s="3">
        <f>IF(ISERR(LN(Table2716[[#This Row],[Close]]/E162)),"-",LN(Table2716[[#This Row],[Close]]/E162))</f>
        <v>-2.2169556419407827E-3</v>
      </c>
    </row>
    <row r="164" spans="1:8" x14ac:dyDescent="0.3">
      <c r="A164" s="2">
        <v>43339</v>
      </c>
      <c r="B164" s="1">
        <v>11605.85</v>
      </c>
      <c r="C164" s="1">
        <v>11700.95</v>
      </c>
      <c r="D164" s="1">
        <v>11595.6</v>
      </c>
      <c r="E164" s="1">
        <v>11691.95</v>
      </c>
      <c r="F164" s="1">
        <v>205689327</v>
      </c>
      <c r="G164" s="1">
        <v>11707.5</v>
      </c>
      <c r="H164" s="3">
        <f>IF(ISERR(LN(Table2716[[#This Row],[Close]]/E163)),"-",LN(Table2716[[#This Row],[Close]]/E163))</f>
        <v>1.1600604091100921E-2</v>
      </c>
    </row>
    <row r="165" spans="1:8" x14ac:dyDescent="0.3">
      <c r="A165" s="2">
        <v>43340</v>
      </c>
      <c r="B165" s="1">
        <v>11731.95</v>
      </c>
      <c r="C165" s="1">
        <v>11760.2</v>
      </c>
      <c r="D165" s="1">
        <v>11710.5</v>
      </c>
      <c r="E165" s="1">
        <v>11738.5</v>
      </c>
      <c r="F165" s="1">
        <v>249420312</v>
      </c>
      <c r="G165" s="1">
        <v>13946.7</v>
      </c>
      <c r="H165" s="3">
        <f>IF(ISERR(LN(Table2716[[#This Row],[Close]]/E164)),"-",LN(Table2716[[#This Row],[Close]]/E164))</f>
        <v>3.973467111897261E-3</v>
      </c>
    </row>
    <row r="166" spans="1:8" x14ac:dyDescent="0.3">
      <c r="A166" s="2">
        <v>43341</v>
      </c>
      <c r="B166" s="1">
        <v>11744.95</v>
      </c>
      <c r="C166" s="1">
        <v>11753.2</v>
      </c>
      <c r="D166" s="1">
        <v>11678.85</v>
      </c>
      <c r="E166" s="1">
        <v>11691.9</v>
      </c>
      <c r="F166" s="1">
        <v>259351550</v>
      </c>
      <c r="G166" s="1">
        <v>14324.65</v>
      </c>
      <c r="H166" s="3">
        <f>IF(ISERR(LN(Table2716[[#This Row],[Close]]/E165)),"-",LN(Table2716[[#This Row],[Close]]/E165))</f>
        <v>-3.9777435676563271E-3</v>
      </c>
    </row>
    <row r="167" spans="1:8" x14ac:dyDescent="0.3">
      <c r="A167" s="2">
        <v>43342</v>
      </c>
      <c r="B167" s="1">
        <v>11694.75</v>
      </c>
      <c r="C167" s="1">
        <v>11698.8</v>
      </c>
      <c r="D167" s="1">
        <v>11639.7</v>
      </c>
      <c r="E167" s="1">
        <v>11676.8</v>
      </c>
      <c r="F167" s="1">
        <v>323450305</v>
      </c>
      <c r="G167" s="1">
        <v>18275.54</v>
      </c>
      <c r="H167" s="3">
        <f>IF(ISERR(LN(Table2716[[#This Row],[Close]]/E166)),"-",LN(Table2716[[#This Row],[Close]]/E166))</f>
        <v>-1.2923270957780808E-3</v>
      </c>
    </row>
    <row r="168" spans="1:8" x14ac:dyDescent="0.3">
      <c r="A168" s="2">
        <v>43343</v>
      </c>
      <c r="B168" s="1">
        <v>11675.85</v>
      </c>
      <c r="C168" s="1">
        <v>11727.65</v>
      </c>
      <c r="D168" s="1">
        <v>11640.1</v>
      </c>
      <c r="E168" s="1">
        <v>11680.5</v>
      </c>
      <c r="F168" s="1">
        <v>357230312</v>
      </c>
      <c r="G168" s="1">
        <v>20755.73</v>
      </c>
      <c r="H168" s="3">
        <f>IF(ISERR(LN(Table2716[[#This Row],[Close]]/E167)),"-",LN(Table2716[[#This Row],[Close]]/E167))</f>
        <v>3.1681744302199772E-4</v>
      </c>
    </row>
    <row r="169" spans="1:8" x14ac:dyDescent="0.3">
      <c r="A169" s="2">
        <v>43346</v>
      </c>
      <c r="B169" s="1">
        <v>11751.8</v>
      </c>
      <c r="C169" s="1">
        <v>11751.8</v>
      </c>
      <c r="D169" s="1">
        <v>11567.4</v>
      </c>
      <c r="E169" s="1">
        <v>11582.35</v>
      </c>
      <c r="F169" s="1">
        <v>241726864</v>
      </c>
      <c r="G169" s="1">
        <v>16139.58</v>
      </c>
      <c r="H169" s="3">
        <f>IF(ISERR(LN(Table2716[[#This Row],[Close]]/E168)),"-",LN(Table2716[[#This Row],[Close]]/E168))</f>
        <v>-8.4383970501899584E-3</v>
      </c>
    </row>
    <row r="170" spans="1:8" x14ac:dyDescent="0.3">
      <c r="A170" s="2">
        <v>43347</v>
      </c>
      <c r="B170" s="1">
        <v>11598.75</v>
      </c>
      <c r="C170" s="1">
        <v>11602.55</v>
      </c>
      <c r="D170" s="1">
        <v>11496.85</v>
      </c>
      <c r="E170" s="1">
        <v>11520.3</v>
      </c>
      <c r="F170" s="1">
        <v>262701030</v>
      </c>
      <c r="G170" s="1">
        <v>16254.78</v>
      </c>
      <c r="H170" s="3">
        <f>IF(ISERR(LN(Table2716[[#This Row],[Close]]/E169)),"-",LN(Table2716[[#This Row],[Close]]/E169))</f>
        <v>-5.371691057489936E-3</v>
      </c>
    </row>
    <row r="171" spans="1:8" x14ac:dyDescent="0.3">
      <c r="A171" s="2">
        <v>43348</v>
      </c>
      <c r="B171" s="1">
        <v>11514.85</v>
      </c>
      <c r="C171" s="1">
        <v>11542.65</v>
      </c>
      <c r="D171" s="1">
        <v>11393.85</v>
      </c>
      <c r="E171" s="1">
        <v>11476.95</v>
      </c>
      <c r="F171" s="1">
        <v>253689858</v>
      </c>
      <c r="G171" s="1">
        <v>15078.23</v>
      </c>
      <c r="H171" s="3">
        <f>IF(ISERR(LN(Table2716[[#This Row],[Close]]/E170)),"-",LN(Table2716[[#This Row],[Close]]/E170))</f>
        <v>-3.770020445457141E-3</v>
      </c>
    </row>
    <row r="172" spans="1:8" x14ac:dyDescent="0.3">
      <c r="A172" s="2">
        <v>43349</v>
      </c>
      <c r="B172" s="1">
        <v>11514.15</v>
      </c>
      <c r="C172" s="1">
        <v>11562.25</v>
      </c>
      <c r="D172" s="1">
        <v>11436.05</v>
      </c>
      <c r="E172" s="1">
        <v>11536.9</v>
      </c>
      <c r="F172" s="1">
        <v>255558129</v>
      </c>
      <c r="G172" s="1">
        <v>15161</v>
      </c>
      <c r="H172" s="3">
        <f>IF(ISERR(LN(Table2716[[#This Row],[Close]]/E171)),"-",LN(Table2716[[#This Row],[Close]]/E171))</f>
        <v>5.2099179931275122E-3</v>
      </c>
    </row>
    <row r="173" spans="1:8" x14ac:dyDescent="0.3">
      <c r="A173" s="2">
        <v>43350</v>
      </c>
      <c r="B173" s="1">
        <v>11558.25</v>
      </c>
      <c r="C173" s="1">
        <v>11603</v>
      </c>
      <c r="D173" s="1">
        <v>11484.4</v>
      </c>
      <c r="E173" s="1">
        <v>11589.1</v>
      </c>
      <c r="F173" s="1">
        <v>305029077</v>
      </c>
      <c r="G173" s="1">
        <v>16441.02</v>
      </c>
      <c r="H173" s="3">
        <f>IF(ISERR(LN(Table2716[[#This Row],[Close]]/E172)),"-",LN(Table2716[[#This Row],[Close]]/E172))</f>
        <v>4.5144070442281106E-3</v>
      </c>
    </row>
    <row r="174" spans="1:8" x14ac:dyDescent="0.3">
      <c r="A174" s="2">
        <v>43353</v>
      </c>
      <c r="B174" s="1">
        <v>11570.25</v>
      </c>
      <c r="C174" s="1">
        <v>11573</v>
      </c>
      <c r="D174" s="1">
        <v>11427.3</v>
      </c>
      <c r="E174" s="1">
        <v>11438.1</v>
      </c>
      <c r="F174" s="1">
        <v>295597988</v>
      </c>
      <c r="G174" s="1">
        <v>16513.89</v>
      </c>
      <c r="H174" s="3">
        <f>IF(ISERR(LN(Table2716[[#This Row],[Close]]/E173)),"-",LN(Table2716[[#This Row],[Close]]/E173))</f>
        <v>-1.311511294512481E-2</v>
      </c>
    </row>
    <row r="175" spans="1:8" x14ac:dyDescent="0.3">
      <c r="A175" s="2">
        <v>43354</v>
      </c>
      <c r="B175" s="1">
        <v>11476.85</v>
      </c>
      <c r="C175" s="1">
        <v>11479.4</v>
      </c>
      <c r="D175" s="1">
        <v>11274</v>
      </c>
      <c r="E175" s="1">
        <v>11287.5</v>
      </c>
      <c r="F175" s="1">
        <v>318093125</v>
      </c>
      <c r="G175" s="1">
        <v>18745.54</v>
      </c>
      <c r="H175" s="3">
        <f>IF(ISERR(LN(Table2716[[#This Row],[Close]]/E174)),"-",LN(Table2716[[#This Row],[Close]]/E174))</f>
        <v>-1.3253969499003263E-2</v>
      </c>
    </row>
    <row r="176" spans="1:8" x14ac:dyDescent="0.3">
      <c r="A176" s="2">
        <v>43355</v>
      </c>
      <c r="B176" s="1">
        <v>11340.1</v>
      </c>
      <c r="C176" s="1">
        <v>11380.75</v>
      </c>
      <c r="D176" s="1">
        <v>11250.2</v>
      </c>
      <c r="E176" s="1">
        <v>11369.9</v>
      </c>
      <c r="F176" s="1">
        <v>276509748</v>
      </c>
      <c r="G176" s="1">
        <v>15567.9</v>
      </c>
      <c r="H176" s="3">
        <f>IF(ISERR(LN(Table2716[[#This Row],[Close]]/E175)),"-",LN(Table2716[[#This Row],[Close]]/E175))</f>
        <v>7.2735939059058573E-3</v>
      </c>
    </row>
    <row r="177" spans="1:8" x14ac:dyDescent="0.3">
      <c r="A177" s="2">
        <v>43357</v>
      </c>
      <c r="B177" s="1">
        <v>11443.5</v>
      </c>
      <c r="C177" s="1">
        <v>11523.25</v>
      </c>
      <c r="D177" s="1">
        <v>11430.55</v>
      </c>
      <c r="E177" s="1">
        <v>11515.2</v>
      </c>
      <c r="F177" s="1">
        <v>285218296</v>
      </c>
      <c r="G177" s="1">
        <v>16423.36</v>
      </c>
      <c r="H177" s="3">
        <f>IF(ISERR(LN(Table2716[[#This Row],[Close]]/E176)),"-",LN(Table2716[[#This Row],[Close]]/E176))</f>
        <v>1.2698389122393185E-2</v>
      </c>
    </row>
    <row r="178" spans="1:8" x14ac:dyDescent="0.3">
      <c r="A178" s="2">
        <v>43360</v>
      </c>
      <c r="B178" s="1">
        <v>11464.95</v>
      </c>
      <c r="C178" s="1">
        <v>11464.95</v>
      </c>
      <c r="D178" s="1">
        <v>11366.9</v>
      </c>
      <c r="E178" s="1">
        <v>11377.75</v>
      </c>
      <c r="F178" s="1">
        <v>207620518</v>
      </c>
      <c r="G178" s="1">
        <v>11294.84</v>
      </c>
      <c r="H178" s="3">
        <f>IF(ISERR(LN(Table2716[[#This Row],[Close]]/E177)),"-",LN(Table2716[[#This Row],[Close]]/E177))</f>
        <v>-1.2008207911445088E-2</v>
      </c>
    </row>
    <row r="179" spans="1:8" x14ac:dyDescent="0.3">
      <c r="A179" s="2">
        <v>43361</v>
      </c>
      <c r="B179" s="1">
        <v>11381.55</v>
      </c>
      <c r="C179" s="1">
        <v>11411.45</v>
      </c>
      <c r="D179" s="1">
        <v>11268.95</v>
      </c>
      <c r="E179" s="1">
        <v>11278.9</v>
      </c>
      <c r="F179" s="1">
        <v>248298794</v>
      </c>
      <c r="G179" s="1">
        <v>13814.11</v>
      </c>
      <c r="H179" s="3">
        <f>IF(ISERR(LN(Table2716[[#This Row],[Close]]/E178)),"-",LN(Table2716[[#This Row],[Close]]/E178))</f>
        <v>-8.7259702757044692E-3</v>
      </c>
    </row>
    <row r="180" spans="1:8" x14ac:dyDescent="0.3">
      <c r="A180" s="2">
        <v>43362</v>
      </c>
      <c r="B180" s="1">
        <v>11326.65</v>
      </c>
      <c r="C180" s="1">
        <v>11332.05</v>
      </c>
      <c r="D180" s="1">
        <v>11210.9</v>
      </c>
      <c r="E180" s="1">
        <v>11234.35</v>
      </c>
      <c r="F180" s="1">
        <v>258424384</v>
      </c>
      <c r="G180" s="1">
        <v>15116.69</v>
      </c>
      <c r="H180" s="3">
        <f>IF(ISERR(LN(Table2716[[#This Row],[Close]]/E179)),"-",LN(Table2716[[#This Row],[Close]]/E179))</f>
        <v>-3.9576745382891472E-3</v>
      </c>
    </row>
    <row r="181" spans="1:8" x14ac:dyDescent="0.3">
      <c r="A181" s="2">
        <v>43364</v>
      </c>
      <c r="B181" s="1">
        <v>11271.3</v>
      </c>
      <c r="C181" s="1">
        <v>11346.8</v>
      </c>
      <c r="D181" s="1">
        <v>10866.45</v>
      </c>
      <c r="E181" s="1">
        <v>11143.1</v>
      </c>
      <c r="F181" s="1">
        <v>741153209</v>
      </c>
      <c r="G181" s="1">
        <v>35131.19</v>
      </c>
      <c r="H181" s="3">
        <f>IF(ISERR(LN(Table2716[[#This Row],[Close]]/E180)),"-",LN(Table2716[[#This Row],[Close]]/E180))</f>
        <v>-8.1555767773956976E-3</v>
      </c>
    </row>
    <row r="182" spans="1:8" x14ac:dyDescent="0.3">
      <c r="A182" s="2">
        <v>43367</v>
      </c>
      <c r="B182" s="1">
        <v>11164.4</v>
      </c>
      <c r="C182" s="1">
        <v>11170.15</v>
      </c>
      <c r="D182" s="1">
        <v>10943.6</v>
      </c>
      <c r="E182" s="1">
        <v>10967.4</v>
      </c>
      <c r="F182" s="1">
        <v>398815949</v>
      </c>
      <c r="G182" s="1">
        <v>23023.34</v>
      </c>
      <c r="H182" s="3">
        <f>IF(ISERR(LN(Table2716[[#This Row],[Close]]/E181)),"-",LN(Table2716[[#This Row],[Close]]/E181))</f>
        <v>-1.5893236100092235E-2</v>
      </c>
    </row>
    <row r="183" spans="1:8" x14ac:dyDescent="0.3">
      <c r="A183" s="2">
        <v>43368</v>
      </c>
      <c r="B183" s="1">
        <v>10969.95</v>
      </c>
      <c r="C183" s="1">
        <v>11080.6</v>
      </c>
      <c r="D183" s="1">
        <v>10882.85</v>
      </c>
      <c r="E183" s="1">
        <v>11067.45</v>
      </c>
      <c r="F183" s="1">
        <v>417548830</v>
      </c>
      <c r="G183" s="1">
        <v>22878.57</v>
      </c>
      <c r="H183" s="3">
        <f>IF(ISERR(LN(Table2716[[#This Row],[Close]]/E182)),"-",LN(Table2716[[#This Row],[Close]]/E182))</f>
        <v>9.081131713379249E-3</v>
      </c>
    </row>
    <row r="184" spans="1:8" x14ac:dyDescent="0.3">
      <c r="A184" s="2">
        <v>43369</v>
      </c>
      <c r="B184" s="1">
        <v>11145.55</v>
      </c>
      <c r="C184" s="1">
        <v>11145.55</v>
      </c>
      <c r="D184" s="1">
        <v>10993.05</v>
      </c>
      <c r="E184" s="1">
        <v>11053.8</v>
      </c>
      <c r="F184" s="1">
        <v>351041146</v>
      </c>
      <c r="G184" s="1">
        <v>17803.68</v>
      </c>
      <c r="H184" s="3">
        <f>IF(ISERR(LN(Table2716[[#This Row],[Close]]/E183)),"-",LN(Table2716[[#This Row],[Close]]/E183))</f>
        <v>-1.2341076324745481E-3</v>
      </c>
    </row>
    <row r="185" spans="1:8" x14ac:dyDescent="0.3">
      <c r="A185" s="2">
        <v>43370</v>
      </c>
      <c r="B185" s="1">
        <v>11079.8</v>
      </c>
      <c r="C185" s="1">
        <v>11089.45</v>
      </c>
      <c r="D185" s="1">
        <v>10953.35</v>
      </c>
      <c r="E185" s="1">
        <v>10977.55</v>
      </c>
      <c r="F185" s="1">
        <v>418210067</v>
      </c>
      <c r="G185" s="1">
        <v>22582.86</v>
      </c>
      <c r="H185" s="3">
        <f>IF(ISERR(LN(Table2716[[#This Row],[Close]]/E184)),"-",LN(Table2716[[#This Row],[Close]]/E184))</f>
        <v>-6.9219820348958589E-3</v>
      </c>
    </row>
    <row r="186" spans="1:8" x14ac:dyDescent="0.3">
      <c r="A186" s="2">
        <v>43371</v>
      </c>
      <c r="B186" s="1">
        <v>11008.1</v>
      </c>
      <c r="C186" s="1">
        <v>11034.1</v>
      </c>
      <c r="D186" s="1">
        <v>10850.3</v>
      </c>
      <c r="E186" s="1">
        <v>10930.45</v>
      </c>
      <c r="F186" s="1">
        <v>492894147</v>
      </c>
      <c r="G186" s="1">
        <v>23227.86</v>
      </c>
      <c r="H186" s="3">
        <f>IF(ISERR(LN(Table2716[[#This Row],[Close]]/E185)),"-",LN(Table2716[[#This Row],[Close]]/E185))</f>
        <v>-4.2998057847973671E-3</v>
      </c>
    </row>
    <row r="187" spans="1:8" x14ac:dyDescent="0.3">
      <c r="A187" s="2">
        <v>43374</v>
      </c>
      <c r="B187" s="1">
        <v>10930.9</v>
      </c>
      <c r="C187" s="1">
        <v>11035.65</v>
      </c>
      <c r="D187" s="1">
        <v>10821.55</v>
      </c>
      <c r="E187" s="1">
        <v>11008.3</v>
      </c>
      <c r="F187" s="1">
        <v>398987274</v>
      </c>
      <c r="G187" s="1">
        <v>20391.72</v>
      </c>
      <c r="H187" s="3">
        <f>IF(ISERR(LN(Table2716[[#This Row],[Close]]/E186)),"-",LN(Table2716[[#This Row],[Close]]/E186))</f>
        <v>7.0970612969229975E-3</v>
      </c>
    </row>
    <row r="188" spans="1:8" x14ac:dyDescent="0.3">
      <c r="A188" s="2">
        <v>43376</v>
      </c>
      <c r="B188" s="1">
        <v>10982.7</v>
      </c>
      <c r="C188" s="1">
        <v>10989.05</v>
      </c>
      <c r="D188" s="1">
        <v>10843.75</v>
      </c>
      <c r="E188" s="1">
        <v>10858.25</v>
      </c>
      <c r="F188" s="1">
        <v>398756507</v>
      </c>
      <c r="G188" s="1">
        <v>21225.59</v>
      </c>
      <c r="H188" s="3">
        <f>IF(ISERR(LN(Table2716[[#This Row],[Close]]/E187)),"-",LN(Table2716[[#This Row],[Close]]/E187))</f>
        <v>-1.3724374010345193E-2</v>
      </c>
    </row>
    <row r="189" spans="1:8" x14ac:dyDescent="0.3">
      <c r="A189" s="2">
        <v>43377</v>
      </c>
      <c r="B189" s="1">
        <v>10754.7</v>
      </c>
      <c r="C189" s="1">
        <v>10754.7</v>
      </c>
      <c r="D189" s="1">
        <v>10547.25</v>
      </c>
      <c r="E189" s="1">
        <v>10599.25</v>
      </c>
      <c r="F189" s="1">
        <v>438202008</v>
      </c>
      <c r="G189" s="1">
        <v>23711.57</v>
      </c>
      <c r="H189" s="3">
        <f>IF(ISERR(LN(Table2716[[#This Row],[Close]]/E188)),"-",LN(Table2716[[#This Row],[Close]]/E188))</f>
        <v>-2.4141915818458322E-2</v>
      </c>
    </row>
    <row r="190" spans="1:8" x14ac:dyDescent="0.3">
      <c r="A190" s="2">
        <v>43378</v>
      </c>
      <c r="B190" s="1">
        <v>10514.1</v>
      </c>
      <c r="C190" s="1">
        <v>10540.65</v>
      </c>
      <c r="D190" s="1">
        <v>10261.9</v>
      </c>
      <c r="E190" s="1">
        <v>10316.450000000001</v>
      </c>
      <c r="F190" s="1">
        <v>625153832</v>
      </c>
      <c r="G190" s="1">
        <v>25254.21</v>
      </c>
      <c r="H190" s="3">
        <f>IF(ISERR(LN(Table2716[[#This Row],[Close]]/E189)),"-",LN(Table2716[[#This Row],[Close]]/E189))</f>
        <v>-2.7043535271357683E-2</v>
      </c>
    </row>
    <row r="191" spans="1:8" x14ac:dyDescent="0.3">
      <c r="A191" s="2">
        <v>43381</v>
      </c>
      <c r="B191" s="1">
        <v>10310.15</v>
      </c>
      <c r="C191" s="1">
        <v>10398.35</v>
      </c>
      <c r="D191" s="1">
        <v>10198.4</v>
      </c>
      <c r="E191" s="1">
        <v>10348.049999999999</v>
      </c>
      <c r="F191" s="1">
        <v>470279031</v>
      </c>
      <c r="G191" s="1">
        <v>22130.94</v>
      </c>
      <c r="H191" s="3">
        <f>IF(ISERR(LN(Table2716[[#This Row],[Close]]/E190)),"-",LN(Table2716[[#This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IF(ISERR(LN(Table2716[[#This Row],[Close]]/E191)),"-",LN(Table2716[[#This Row],[Close]]/E191))</f>
        <v>-4.5522643762188489E-3</v>
      </c>
    </row>
    <row r="193" spans="1:8" x14ac:dyDescent="0.3">
      <c r="A193" s="2">
        <v>43383</v>
      </c>
      <c r="B193" s="1">
        <v>10331.85</v>
      </c>
      <c r="C193" s="1">
        <v>10482.35</v>
      </c>
      <c r="D193" s="1">
        <v>10318.25</v>
      </c>
      <c r="E193" s="1">
        <v>10460.1</v>
      </c>
      <c r="F193" s="1">
        <v>373844130</v>
      </c>
      <c r="G193" s="1">
        <v>19592.59</v>
      </c>
      <c r="H193" s="3">
        <f>IF(ISERR(LN(Table2716[[#This Row],[Close]]/E192)),"-",LN(Table2716[[#This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IF(ISERR(LN(Table2716[[#This Row],[Close]]/E193)),"-",LN(Table2716[[#This Row],[Close]]/E193))</f>
        <v>-2.1788996676934184E-2</v>
      </c>
    </row>
    <row r="195" spans="1:8" x14ac:dyDescent="0.3">
      <c r="A195" s="2">
        <v>43385</v>
      </c>
      <c r="B195" s="1">
        <v>10331.549999999999</v>
      </c>
      <c r="C195" s="1">
        <v>10492.45</v>
      </c>
      <c r="D195" s="1">
        <v>10322.15</v>
      </c>
      <c r="E195" s="1">
        <v>10472.5</v>
      </c>
      <c r="F195" s="1">
        <v>354056762</v>
      </c>
      <c r="G195" s="1">
        <v>18606.04</v>
      </c>
      <c r="H195" s="3">
        <f>IF(ISERR(LN(Table2716[[#This Row],[Close]]/E194)),"-",LN(Table2716[[#This Row],[Close]]/E194))</f>
        <v>2.2973751695463417E-2</v>
      </c>
    </row>
    <row r="196" spans="1:8" x14ac:dyDescent="0.3">
      <c r="A196" s="2">
        <v>43388</v>
      </c>
      <c r="B196" s="1">
        <v>10524.2</v>
      </c>
      <c r="C196" s="1">
        <v>10526.3</v>
      </c>
      <c r="D196" s="1">
        <v>10410.15</v>
      </c>
      <c r="E196" s="1">
        <v>10512.5</v>
      </c>
      <c r="F196" s="1">
        <v>267517728</v>
      </c>
      <c r="G196" s="1">
        <v>14372.15</v>
      </c>
      <c r="H196" s="3">
        <f>IF(ISERR(LN(Table2716[[#This Row],[Close]]/E195)),"-",LN(Table2716[[#This Row],[Close]]/E195))</f>
        <v>3.8122514600135221E-3</v>
      </c>
    </row>
    <row r="197" spans="1:8" x14ac:dyDescent="0.3">
      <c r="A197" s="2">
        <v>43389</v>
      </c>
      <c r="B197" s="1">
        <v>10550.15</v>
      </c>
      <c r="C197" s="1">
        <v>10604.9</v>
      </c>
      <c r="D197" s="1">
        <v>10525.3</v>
      </c>
      <c r="E197" s="1">
        <v>10584.75</v>
      </c>
      <c r="F197" s="1">
        <v>273444095</v>
      </c>
      <c r="G197" s="1">
        <v>15453.03</v>
      </c>
      <c r="H197" s="3">
        <f>IF(ISERR(LN(Table2716[[#This Row],[Close]]/E196)),"-",LN(Table2716[[#This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IF(ISERR(LN(Table2716[[#This Row],[Close]]/E197)),"-",LN(Table2716[[#This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IF(ISERR(LN(Table2716[[#This Row],[Close]]/E198)),"-",LN(Table2716[[#This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IF(ISERR(LN(Table2716[[#This Row],[Close]]/E199)),"-",LN(Table2716[[#This Row],[Close]]/E199))</f>
        <v>-5.6743125075594458E-3</v>
      </c>
    </row>
    <row r="201" spans="1:8" x14ac:dyDescent="0.3">
      <c r="A201" s="2">
        <v>43396</v>
      </c>
      <c r="B201" s="1">
        <v>10152.6</v>
      </c>
      <c r="C201" s="1">
        <v>10222.1</v>
      </c>
      <c r="D201" s="1">
        <v>10102.35</v>
      </c>
      <c r="E201" s="1">
        <v>10146.799999999999</v>
      </c>
      <c r="F201" s="1">
        <v>312042090</v>
      </c>
      <c r="G201" s="1">
        <v>18114.71</v>
      </c>
      <c r="H201" s="3">
        <f>IF(ISERR(LN(Table2716[[#This Row],[Close]]/E200)),"-",LN(Table2716[[#This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IF(ISERR(LN(Table2716[[#This Row],[Close]]/E201)),"-",LN(Table2716[[#This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IF(ISERR(LN(Table2716[[#This Row],[Close]]/E202)),"-",LN(Table2716[[#This Row],[Close]]/E202))</f>
        <v>-9.813515351592101E-3</v>
      </c>
    </row>
    <row r="204" spans="1:8" x14ac:dyDescent="0.3">
      <c r="A204" s="2">
        <v>43399</v>
      </c>
      <c r="B204" s="1">
        <v>10122.35</v>
      </c>
      <c r="C204" s="1">
        <v>10128.85</v>
      </c>
      <c r="D204" s="1">
        <v>10004.549999999999</v>
      </c>
      <c r="E204" s="1">
        <v>10030</v>
      </c>
      <c r="F204" s="1">
        <v>375563273</v>
      </c>
      <c r="G204" s="1">
        <v>16120.14</v>
      </c>
      <c r="H204" s="3">
        <f>IF(ISERR(LN(Table2716[[#This Row],[Close]]/E203)),"-",LN(Table2716[[#This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IF(ISERR(LN(Table2716[[#This Row],[Close]]/E204)),"-",LN(Table2716[[#This Row],[Close]]/E204))</f>
        <v>2.1780027001601827E-2</v>
      </c>
    </row>
    <row r="206" spans="1:8" x14ac:dyDescent="0.3">
      <c r="A206" s="2">
        <v>43403</v>
      </c>
      <c r="B206" s="1">
        <v>10239.4</v>
      </c>
      <c r="C206" s="1">
        <v>10285.1</v>
      </c>
      <c r="D206" s="1">
        <v>10175.35</v>
      </c>
      <c r="E206" s="1">
        <v>10198.4</v>
      </c>
      <c r="F206" s="1">
        <v>298753965</v>
      </c>
      <c r="G206" s="1">
        <v>14789.51</v>
      </c>
      <c r="H206" s="3">
        <f>IF(ISERR(LN(Table2716[[#This Row],[Close]]/E205)),"-",LN(Table2716[[#This Row],[Close]]/E205))</f>
        <v>-5.129783734565848E-3</v>
      </c>
    </row>
    <row r="207" spans="1:8" x14ac:dyDescent="0.3">
      <c r="A207" s="2">
        <v>43404</v>
      </c>
      <c r="B207" s="1">
        <v>10209.549999999999</v>
      </c>
      <c r="C207" s="1">
        <v>10396</v>
      </c>
      <c r="D207" s="1">
        <v>10105.1</v>
      </c>
      <c r="E207" s="1">
        <v>10386.6</v>
      </c>
      <c r="F207" s="1">
        <v>386618948</v>
      </c>
      <c r="G207" s="1">
        <v>21513.85</v>
      </c>
      <c r="H207" s="3">
        <f>IF(ISERR(LN(Table2716[[#This Row],[Close]]/E206)),"-",LN(Table2716[[#This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IF(ISERR(LN(Table2716[[#This Row],[Close]]/E207)),"-",LN(Table2716[[#This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IF(ISERR(LN(Table2716[[#This Row],[Close]]/E208)),"-",LN(Table2716[[#This Row],[Close]]/E208))</f>
        <v>1.648595028975125E-2</v>
      </c>
    </row>
    <row r="210" spans="1:8" x14ac:dyDescent="0.3">
      <c r="A210" s="2">
        <v>43409</v>
      </c>
      <c r="B210" s="1">
        <v>10558.75</v>
      </c>
      <c r="C210" s="1">
        <v>10558.8</v>
      </c>
      <c r="D210" s="1">
        <v>10477</v>
      </c>
      <c r="E210" s="1">
        <v>10524</v>
      </c>
      <c r="F210" s="1">
        <v>311176379</v>
      </c>
      <c r="G210" s="1">
        <v>14761.17</v>
      </c>
      <c r="H210" s="3">
        <f>IF(ISERR(LN(Table2716[[#This Row],[Close]]/E209)),"-",LN(Table2716[[#This Row],[Close]]/E209))</f>
        <v>-2.7518165109068284E-3</v>
      </c>
    </row>
    <row r="211" spans="1:8" x14ac:dyDescent="0.3">
      <c r="A211" s="2">
        <v>43410</v>
      </c>
      <c r="B211" s="1">
        <v>10552</v>
      </c>
      <c r="C211" s="1">
        <v>10600.25</v>
      </c>
      <c r="D211" s="1">
        <v>10491.45</v>
      </c>
      <c r="E211" s="1">
        <v>10530</v>
      </c>
      <c r="F211" s="1">
        <v>309878810</v>
      </c>
      <c r="G211" s="1">
        <v>14006.19</v>
      </c>
      <c r="H211" s="3">
        <f>IF(ISERR(LN(Table2716[[#This Row],[Close]]/E210)),"-",LN(Table2716[[#This Row],[Close]]/E210))</f>
        <v>5.6996296783781274E-4</v>
      </c>
    </row>
    <row r="212" spans="1:8" x14ac:dyDescent="0.3">
      <c r="A212" s="2">
        <v>43411</v>
      </c>
      <c r="B212" s="1">
        <v>10614.45</v>
      </c>
      <c r="C212" s="1">
        <v>10616.45</v>
      </c>
      <c r="D212" s="1">
        <v>10582.3</v>
      </c>
      <c r="E212" s="1">
        <v>10598.4</v>
      </c>
      <c r="F212" s="1">
        <v>32194181</v>
      </c>
      <c r="G212" s="1">
        <v>1534.08</v>
      </c>
      <c r="H212" s="3">
        <f>IF(ISERR(LN(Table2716[[#This Row],[Close]]/E211)),"-",LN(Table2716[[#This Row],[Close]]/E211))</f>
        <v>6.4747201828098773E-3</v>
      </c>
    </row>
    <row r="213" spans="1:8" x14ac:dyDescent="0.3">
      <c r="A213" s="2">
        <v>43413</v>
      </c>
      <c r="B213" s="1">
        <v>10614.7</v>
      </c>
      <c r="C213" s="1">
        <v>10619.55</v>
      </c>
      <c r="D213" s="1">
        <v>10544.85</v>
      </c>
      <c r="E213" s="1">
        <v>10585.2</v>
      </c>
      <c r="F213" s="1">
        <v>305817331</v>
      </c>
      <c r="G213" s="1">
        <v>15294.83</v>
      </c>
      <c r="H213" s="3">
        <f>IF(ISERR(LN(Table2716[[#This Row],[Close]]/E212)),"-",LN(Table2716[[#This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IF(ISERR(LN(Table2716[[#This Row],[Close]]/E213)),"-",LN(Table2716[[#This Row],[Close]]/E213))</f>
        <v>-9.7782185444554946E-3</v>
      </c>
    </row>
    <row r="215" spans="1:8" x14ac:dyDescent="0.3">
      <c r="A215" s="2">
        <v>43417</v>
      </c>
      <c r="B215" s="1">
        <v>10451.9</v>
      </c>
      <c r="C215" s="1">
        <v>10596.25</v>
      </c>
      <c r="D215" s="1">
        <v>10440.549999999999</v>
      </c>
      <c r="E215" s="1">
        <v>10582.5</v>
      </c>
      <c r="F215" s="1">
        <v>262541595</v>
      </c>
      <c r="G215" s="1">
        <v>13078.98</v>
      </c>
      <c r="H215" s="3">
        <f>IF(ISERR(LN(Table2716[[#This Row],[Close]]/E214)),"-",LN(Table2716[[#This Row],[Close]]/E214))</f>
        <v>9.5231128868126375E-3</v>
      </c>
    </row>
    <row r="216" spans="1:8" x14ac:dyDescent="0.3">
      <c r="A216" s="2">
        <v>43418</v>
      </c>
      <c r="B216" s="1">
        <v>10634.9</v>
      </c>
      <c r="C216" s="1">
        <v>10651.6</v>
      </c>
      <c r="D216" s="1">
        <v>10532.7</v>
      </c>
      <c r="E216" s="1">
        <v>10576.3</v>
      </c>
      <c r="F216" s="1">
        <v>396373781</v>
      </c>
      <c r="G216" s="1">
        <v>19374.89</v>
      </c>
      <c r="H216" s="3">
        <f>IF(ISERR(LN(Table2716[[#This Row],[Close]]/E215)),"-",LN(Table2716[[#This Row],[Close]]/E215))</f>
        <v>-5.8604459397027908E-4</v>
      </c>
    </row>
    <row r="217" spans="1:8" x14ac:dyDescent="0.3">
      <c r="A217" s="2">
        <v>43419</v>
      </c>
      <c r="B217" s="1">
        <v>10580.6</v>
      </c>
      <c r="C217" s="1">
        <v>10646.5</v>
      </c>
      <c r="D217" s="1">
        <v>10557.5</v>
      </c>
      <c r="E217" s="1">
        <v>10616.7</v>
      </c>
      <c r="F217" s="1">
        <v>306011926</v>
      </c>
      <c r="G217" s="1">
        <v>14937.67</v>
      </c>
      <c r="H217" s="3">
        <f>IF(ISERR(LN(Table2716[[#This Row],[Close]]/E216)),"-",LN(Table2716[[#This Row],[Close]]/E216))</f>
        <v>3.8125842435878768E-3</v>
      </c>
    </row>
    <row r="218" spans="1:8" x14ac:dyDescent="0.3">
      <c r="A218" s="2">
        <v>43420</v>
      </c>
      <c r="B218" s="1">
        <v>10644</v>
      </c>
      <c r="C218" s="1">
        <v>10695.15</v>
      </c>
      <c r="D218" s="1">
        <v>10631.15</v>
      </c>
      <c r="E218" s="1">
        <v>10682.2</v>
      </c>
      <c r="F218" s="1">
        <v>353384918</v>
      </c>
      <c r="G218" s="1">
        <v>16728.88</v>
      </c>
      <c r="H218" s="3">
        <f>IF(ISERR(LN(Table2716[[#This Row],[Close]]/E217)),"-",LN(Table2716[[#This Row],[Close]]/E217))</f>
        <v>6.1505717653091464E-3</v>
      </c>
    </row>
    <row r="219" spans="1:8" x14ac:dyDescent="0.3">
      <c r="A219" s="2">
        <v>43423</v>
      </c>
      <c r="B219" s="1">
        <v>10731.25</v>
      </c>
      <c r="C219" s="1">
        <v>10774.7</v>
      </c>
      <c r="D219" s="1">
        <v>10688.8</v>
      </c>
      <c r="E219" s="1">
        <v>10763.4</v>
      </c>
      <c r="F219" s="1">
        <v>280522364</v>
      </c>
      <c r="G219" s="1">
        <v>13540.9</v>
      </c>
      <c r="H219" s="3">
        <f>IF(ISERR(LN(Table2716[[#This Row],[Close]]/E218)),"-",LN(Table2716[[#This Row],[Close]]/E218))</f>
        <v>7.5726851230944036E-3</v>
      </c>
    </row>
    <row r="220" spans="1:8" x14ac:dyDescent="0.3">
      <c r="A220" s="2">
        <v>43424</v>
      </c>
      <c r="B220" s="1">
        <v>10740.1</v>
      </c>
      <c r="C220" s="1">
        <v>10740.85</v>
      </c>
      <c r="D220" s="1">
        <v>10640.85</v>
      </c>
      <c r="E220" s="1">
        <v>10656.2</v>
      </c>
      <c r="F220" s="1">
        <v>304322623</v>
      </c>
      <c r="G220" s="1">
        <v>13077.24</v>
      </c>
      <c r="H220" s="3">
        <f>IF(ISERR(LN(Table2716[[#This Row],[Close]]/E219)),"-",LN(Table2716[[#This Row],[Close]]/E219))</f>
        <v>-1.0009607560291778E-2</v>
      </c>
    </row>
    <row r="221" spans="1:8" x14ac:dyDescent="0.3">
      <c r="A221" s="2">
        <v>43425</v>
      </c>
      <c r="B221" s="1">
        <v>10670.95</v>
      </c>
      <c r="C221" s="1">
        <v>10671.3</v>
      </c>
      <c r="D221" s="1">
        <v>10562.35</v>
      </c>
      <c r="E221" s="1">
        <v>10600.05</v>
      </c>
      <c r="F221" s="1">
        <v>310191008</v>
      </c>
      <c r="G221" s="1">
        <v>15382.32</v>
      </c>
      <c r="H221" s="3">
        <f>IF(ISERR(LN(Table2716[[#This Row],[Close]]/E220)),"-",LN(Table2716[[#This Row],[Close]]/E220))</f>
        <v>-5.2831643026424535E-3</v>
      </c>
    </row>
    <row r="222" spans="1:8" x14ac:dyDescent="0.3">
      <c r="A222" s="2">
        <v>43426</v>
      </c>
      <c r="B222" s="1">
        <v>10612.65</v>
      </c>
      <c r="C222" s="1">
        <v>10646.25</v>
      </c>
      <c r="D222" s="1">
        <v>10512</v>
      </c>
      <c r="E222" s="1">
        <v>10526.75</v>
      </c>
      <c r="F222" s="1">
        <v>246926671</v>
      </c>
      <c r="G222" s="1">
        <v>12254.36</v>
      </c>
      <c r="H222" s="3">
        <f>IF(ISERR(LN(Table2716[[#This Row],[Close]]/E221)),"-",LN(Table2716[[#This Row],[Close]]/E221))</f>
        <v>-6.9390815571901548E-3</v>
      </c>
    </row>
    <row r="223" spans="1:8" x14ac:dyDescent="0.3">
      <c r="A223" s="2">
        <v>43430</v>
      </c>
      <c r="B223" s="1">
        <v>10568.3</v>
      </c>
      <c r="C223" s="1">
        <v>10637.8</v>
      </c>
      <c r="D223" s="1">
        <v>10489.75</v>
      </c>
      <c r="E223" s="1">
        <v>10628.6</v>
      </c>
      <c r="F223" s="1">
        <v>332863041</v>
      </c>
      <c r="G223" s="1">
        <v>15927.25</v>
      </c>
      <c r="H223" s="3">
        <f>IF(ISERR(LN(Table2716[[#This Row],[Close]]/E222)),"-",LN(Table2716[[#This Row],[Close]]/E222))</f>
        <v>9.6288444213244173E-3</v>
      </c>
    </row>
    <row r="224" spans="1:8" x14ac:dyDescent="0.3">
      <c r="A224" s="2">
        <v>43431</v>
      </c>
      <c r="B224" s="1">
        <v>10621.45</v>
      </c>
      <c r="C224" s="1">
        <v>10695.15</v>
      </c>
      <c r="D224" s="1">
        <v>10596.35</v>
      </c>
      <c r="E224" s="1">
        <v>10685.6</v>
      </c>
      <c r="F224" s="1">
        <v>382834178</v>
      </c>
      <c r="G224" s="1">
        <v>17296.28</v>
      </c>
      <c r="H224" s="3">
        <f>IF(ISERR(LN(Table2716[[#This Row],[Close]]/E223)),"-",LN(Table2716[[#This Row],[Close]]/E223))</f>
        <v>5.3485597285956952E-3</v>
      </c>
    </row>
    <row r="225" spans="1:8" x14ac:dyDescent="0.3">
      <c r="A225" s="2">
        <v>43432</v>
      </c>
      <c r="B225" s="1">
        <v>10708.75</v>
      </c>
      <c r="C225" s="1">
        <v>10757.8</v>
      </c>
      <c r="D225" s="1">
        <v>10699.85</v>
      </c>
      <c r="E225" s="1">
        <v>10728.85</v>
      </c>
      <c r="F225" s="1">
        <v>437627174</v>
      </c>
      <c r="G225" s="1">
        <v>17737.28</v>
      </c>
      <c r="H225" s="3">
        <f>IF(ISERR(LN(Table2716[[#This Row],[Close]]/E224)),"-",LN(Table2716[[#This Row],[Close]]/E224))</f>
        <v>4.0393340764166815E-3</v>
      </c>
    </row>
    <row r="226" spans="1:8" x14ac:dyDescent="0.3">
      <c r="A226" s="2">
        <v>43433</v>
      </c>
      <c r="B226" s="1">
        <v>10808.7</v>
      </c>
      <c r="C226" s="1">
        <v>10883.05</v>
      </c>
      <c r="D226" s="1">
        <v>10782.35</v>
      </c>
      <c r="E226" s="1">
        <v>10858.7</v>
      </c>
      <c r="F226" s="1">
        <v>712650890</v>
      </c>
      <c r="G226" s="1">
        <v>26283.43</v>
      </c>
      <c r="H226" s="3">
        <f>IF(ISERR(LN(Table2716[[#This Row],[Close]]/E225)),"-",LN(Table2716[[#This Row],[Close]]/E225))</f>
        <v>1.203022724265825E-2</v>
      </c>
    </row>
    <row r="227" spans="1:8" x14ac:dyDescent="0.3">
      <c r="A227" s="2">
        <v>43434</v>
      </c>
      <c r="B227" s="1">
        <v>10892.1</v>
      </c>
      <c r="C227" s="1">
        <v>10922.45</v>
      </c>
      <c r="D227" s="1">
        <v>10835.1</v>
      </c>
      <c r="E227" s="1">
        <v>10876.75</v>
      </c>
      <c r="F227" s="1">
        <v>467857329</v>
      </c>
      <c r="G227" s="1">
        <v>19964.330000000002</v>
      </c>
      <c r="H227" s="3">
        <f>IF(ISERR(LN(Table2716[[#This Row],[Close]]/E226)),"-",LN(Table2716[[#This Row],[Close]]/E226))</f>
        <v>1.660881568983717E-3</v>
      </c>
    </row>
    <row r="228" spans="1:8" x14ac:dyDescent="0.3">
      <c r="A228" s="2">
        <v>43437</v>
      </c>
      <c r="B228" s="1">
        <v>10930.7</v>
      </c>
      <c r="C228" s="1">
        <v>10941.2</v>
      </c>
      <c r="D228" s="1">
        <v>10845.35</v>
      </c>
      <c r="E228" s="1">
        <v>10883.75</v>
      </c>
      <c r="F228" s="1">
        <v>422358631</v>
      </c>
      <c r="G228" s="1">
        <v>18484.91</v>
      </c>
      <c r="H228" s="3">
        <f>IF(ISERR(LN(Table2716[[#This Row],[Close]]/E227)),"-",LN(Table2716[[#This Row],[Close]]/E227))</f>
        <v>6.4336759187107249E-4</v>
      </c>
    </row>
    <row r="229" spans="1:8" x14ac:dyDescent="0.3">
      <c r="A229" s="2">
        <v>43438</v>
      </c>
      <c r="B229" s="1">
        <v>10877.1</v>
      </c>
      <c r="C229" s="1">
        <v>10890.95</v>
      </c>
      <c r="D229" s="1">
        <v>10833.35</v>
      </c>
      <c r="E229" s="1">
        <v>10869.5</v>
      </c>
      <c r="F229" s="1">
        <v>332137359</v>
      </c>
      <c r="G229" s="1">
        <v>15857.16</v>
      </c>
      <c r="H229" s="3">
        <f>IF(ISERR(LN(Table2716[[#This Row],[Close]]/E228)),"-",LN(Table2716[[#This Row],[Close]]/E228))</f>
        <v>-1.3101492455916805E-3</v>
      </c>
    </row>
    <row r="230" spans="1:8" x14ac:dyDescent="0.3">
      <c r="A230" s="2">
        <v>43439</v>
      </c>
      <c r="B230" s="1">
        <v>10820.45</v>
      </c>
      <c r="C230" s="1">
        <v>10821.05</v>
      </c>
      <c r="D230" s="1">
        <v>10747.95</v>
      </c>
      <c r="E230" s="1">
        <v>10782.9</v>
      </c>
      <c r="F230" s="1">
        <v>322019985</v>
      </c>
      <c r="G230" s="1">
        <v>15176.26</v>
      </c>
      <c r="H230" s="3">
        <f>IF(ISERR(LN(Table2716[[#This Row],[Close]]/E229)),"-",LN(Table2716[[#This Row],[Close]]/E229))</f>
        <v>-7.9991559151610485E-3</v>
      </c>
    </row>
    <row r="231" spans="1:8" x14ac:dyDescent="0.3">
      <c r="A231" s="2">
        <v>43440</v>
      </c>
      <c r="B231" s="1">
        <v>10718.15</v>
      </c>
      <c r="C231" s="1">
        <v>10722.65</v>
      </c>
      <c r="D231" s="1">
        <v>10588.25</v>
      </c>
      <c r="E231" s="1">
        <v>10601.15</v>
      </c>
      <c r="F231" s="1">
        <v>328275196</v>
      </c>
      <c r="G231" s="1">
        <v>16488.87</v>
      </c>
      <c r="H231" s="3">
        <f>IF(ISERR(LN(Table2716[[#This Row],[Close]]/E230)),"-",LN(Table2716[[#This Row],[Close]]/E230))</f>
        <v>-1.6999060200552332E-2</v>
      </c>
    </row>
    <row r="232" spans="1:8" x14ac:dyDescent="0.3">
      <c r="A232" s="2">
        <v>43441</v>
      </c>
      <c r="B232" s="1">
        <v>10644.8</v>
      </c>
      <c r="C232" s="1">
        <v>10704.55</v>
      </c>
      <c r="D232" s="1">
        <v>10599.35</v>
      </c>
      <c r="E232" s="1">
        <v>10693.7</v>
      </c>
      <c r="F232" s="1">
        <v>335849636</v>
      </c>
      <c r="G232" s="1">
        <v>18597.830000000002</v>
      </c>
      <c r="H232" s="3">
        <f>IF(ISERR(LN(Table2716[[#This Row],[Close]]/E231)),"-",LN(Table2716[[#This Row],[Close]]/E231))</f>
        <v>8.6922972197649214E-3</v>
      </c>
    </row>
    <row r="233" spans="1:8" x14ac:dyDescent="0.3">
      <c r="A233" s="2">
        <v>43444</v>
      </c>
      <c r="B233" s="1">
        <v>10508.7</v>
      </c>
      <c r="C233" s="1">
        <v>10558.85</v>
      </c>
      <c r="D233" s="1">
        <v>10474.950000000001</v>
      </c>
      <c r="E233" s="1">
        <v>10488.45</v>
      </c>
      <c r="F233" s="1">
        <v>393097292</v>
      </c>
      <c r="G233" s="1">
        <v>16524.36</v>
      </c>
      <c r="H233" s="3">
        <f>IF(ISERR(LN(Table2716[[#This Row],[Close]]/E232)),"-",LN(Table2716[[#This Row],[Close]]/E232))</f>
        <v>-1.9380131299703507E-2</v>
      </c>
    </row>
    <row r="234" spans="1:8" x14ac:dyDescent="0.3">
      <c r="A234" s="2">
        <v>43445</v>
      </c>
      <c r="B234" s="1">
        <v>10350.049999999999</v>
      </c>
      <c r="C234" s="1">
        <v>10567.15</v>
      </c>
      <c r="D234" s="1">
        <v>10333.85</v>
      </c>
      <c r="E234" s="1">
        <v>10549.15</v>
      </c>
      <c r="F234" s="1">
        <v>438699334</v>
      </c>
      <c r="G234" s="1">
        <v>20112.91</v>
      </c>
      <c r="H234" s="3">
        <f>IF(ISERR(LN(Table2716[[#This Row],[Close]]/E233)),"-",LN(Table2716[[#This Row],[Close]]/E233))</f>
        <v>5.7706362364179642E-3</v>
      </c>
    </row>
    <row r="235" spans="1:8" x14ac:dyDescent="0.3">
      <c r="A235" s="2">
        <v>43446</v>
      </c>
      <c r="B235" s="1">
        <v>10591</v>
      </c>
      <c r="C235" s="1">
        <v>10752.2</v>
      </c>
      <c r="D235" s="1">
        <v>10560.8</v>
      </c>
      <c r="E235" s="1">
        <v>10737.6</v>
      </c>
      <c r="F235" s="1">
        <v>371697496</v>
      </c>
      <c r="G235" s="1">
        <v>17447.45</v>
      </c>
      <c r="H235" s="3">
        <f>IF(ISERR(LN(Table2716[[#This Row],[Close]]/E234)),"-",LN(Table2716[[#This Row],[Close]]/E234))</f>
        <v>1.7706312465975173E-2</v>
      </c>
    </row>
    <row r="236" spans="1:8" x14ac:dyDescent="0.3">
      <c r="A236" s="2">
        <v>43447</v>
      </c>
      <c r="B236" s="1">
        <v>10810.75</v>
      </c>
      <c r="C236" s="1">
        <v>10838.6</v>
      </c>
      <c r="D236" s="1">
        <v>10749.5</v>
      </c>
      <c r="E236" s="1">
        <v>10791.55</v>
      </c>
      <c r="F236" s="1">
        <v>387810061</v>
      </c>
      <c r="G236" s="1">
        <v>17582.8</v>
      </c>
      <c r="H236" s="3">
        <f>IF(ISERR(LN(Table2716[[#This Row],[Close]]/E235)),"-",LN(Table2716[[#This Row],[Close]]/E235))</f>
        <v>5.0118200605062885E-3</v>
      </c>
    </row>
    <row r="237" spans="1:8" x14ac:dyDescent="0.3">
      <c r="A237" s="2">
        <v>43448</v>
      </c>
      <c r="B237" s="1">
        <v>10784.5</v>
      </c>
      <c r="C237" s="1">
        <v>10815.75</v>
      </c>
      <c r="D237" s="1">
        <v>10752.1</v>
      </c>
      <c r="E237" s="1">
        <v>10805.45</v>
      </c>
      <c r="F237" s="1">
        <v>350579275</v>
      </c>
      <c r="G237" s="1">
        <v>14486.1</v>
      </c>
      <c r="H237" s="3">
        <f>IF(ISERR(LN(Table2716[[#This Row],[Close]]/E236)),"-",LN(Table2716[[#This Row],[Close]]/E236))</f>
        <v>1.287215994746788E-3</v>
      </c>
    </row>
    <row r="238" spans="1:8" x14ac:dyDescent="0.3">
      <c r="A238" s="2">
        <v>43451</v>
      </c>
      <c r="B238" s="1">
        <v>10853.2</v>
      </c>
      <c r="C238" s="1">
        <v>10900.35</v>
      </c>
      <c r="D238" s="1">
        <v>10844.85</v>
      </c>
      <c r="E238" s="1">
        <v>10888.35</v>
      </c>
      <c r="F238" s="1">
        <v>306145514</v>
      </c>
      <c r="G238" s="1">
        <v>12528.59</v>
      </c>
      <c r="H238" s="3">
        <f>IF(ISERR(LN(Table2716[[#This Row],[Close]]/E237)),"-",LN(Table2716[[#This Row],[Close]]/E237))</f>
        <v>7.6427738366829845E-3</v>
      </c>
    </row>
    <row r="239" spans="1:8" x14ac:dyDescent="0.3">
      <c r="A239" s="2">
        <v>43452</v>
      </c>
      <c r="B239" s="1">
        <v>10850.9</v>
      </c>
      <c r="C239" s="1">
        <v>10915.4</v>
      </c>
      <c r="D239" s="1">
        <v>10819.1</v>
      </c>
      <c r="E239" s="1">
        <v>10908.7</v>
      </c>
      <c r="F239" s="1">
        <v>294942271</v>
      </c>
      <c r="G239" s="1">
        <v>13556.45</v>
      </c>
      <c r="H239" s="3">
        <f>IF(ISERR(LN(Table2716[[#This Row],[Close]]/E238)),"-",LN(Table2716[[#This Row],[Close]]/E238))</f>
        <v>1.8672256945391607E-3</v>
      </c>
    </row>
    <row r="240" spans="1:8" x14ac:dyDescent="0.3">
      <c r="A240" s="2">
        <v>43453</v>
      </c>
      <c r="B240" s="1">
        <v>10930.55</v>
      </c>
      <c r="C240" s="1">
        <v>10985.15</v>
      </c>
      <c r="D240" s="1">
        <v>10928</v>
      </c>
      <c r="E240" s="1">
        <v>10967.3</v>
      </c>
      <c r="F240" s="1">
        <v>321801803</v>
      </c>
      <c r="G240" s="1">
        <v>17172.64</v>
      </c>
      <c r="H240" s="3">
        <f>IF(ISERR(LN(Table2716[[#This Row],[Close]]/E239)),"-",LN(Table2716[[#This Row],[Close]]/E239))</f>
        <v>5.3574821872709151E-3</v>
      </c>
    </row>
    <row r="241" spans="1:8" x14ac:dyDescent="0.3">
      <c r="A241" s="2">
        <v>43454</v>
      </c>
      <c r="B241" s="1">
        <v>10885.2</v>
      </c>
      <c r="C241" s="1">
        <v>10962.55</v>
      </c>
      <c r="D241" s="1">
        <v>10880.05</v>
      </c>
      <c r="E241" s="1">
        <v>10951.7</v>
      </c>
      <c r="F241" s="1">
        <v>328802751</v>
      </c>
      <c r="G241" s="1">
        <v>14945.94</v>
      </c>
      <c r="H241" s="3">
        <f>IF(ISERR(LN(Table2716[[#This Row],[Close]]/E240)),"-",LN(Table2716[[#This Row],[Close]]/E240))</f>
        <v>-1.4234228417328702E-3</v>
      </c>
    </row>
    <row r="242" spans="1:8" x14ac:dyDescent="0.3">
      <c r="A242" s="2">
        <v>43455</v>
      </c>
      <c r="B242" s="1">
        <v>10944.25</v>
      </c>
      <c r="C242" s="1">
        <v>10963.65</v>
      </c>
      <c r="D242" s="1">
        <v>10738.65</v>
      </c>
      <c r="E242" s="1">
        <v>10754</v>
      </c>
      <c r="F242" s="1">
        <v>389235107</v>
      </c>
      <c r="G242" s="1">
        <v>18663.849999999999</v>
      </c>
      <c r="H242" s="3">
        <f>IF(ISERR(LN(Table2716[[#This Row],[Close]]/E241)),"-",LN(Table2716[[#This Row],[Close]]/E241))</f>
        <v>-1.8216916966364759E-2</v>
      </c>
    </row>
    <row r="243" spans="1:8" x14ac:dyDescent="0.3">
      <c r="A243" s="2">
        <v>43458</v>
      </c>
      <c r="B243" s="1">
        <v>10780.9</v>
      </c>
      <c r="C243" s="1">
        <v>10782.3</v>
      </c>
      <c r="D243" s="1">
        <v>10649.25</v>
      </c>
      <c r="E243" s="1">
        <v>10663.5</v>
      </c>
      <c r="F243" s="1">
        <v>230291344</v>
      </c>
      <c r="G243" s="1">
        <v>10695.6</v>
      </c>
      <c r="H243" s="3">
        <f>IF(ISERR(LN(Table2716[[#This Row],[Close]]/E242)),"-",LN(Table2716[[#This Row],[Close]]/E242))</f>
        <v>-8.4510833319758998E-3</v>
      </c>
    </row>
    <row r="244" spans="1:8" x14ac:dyDescent="0.3">
      <c r="A244" s="2">
        <v>43460</v>
      </c>
      <c r="B244" s="1">
        <v>10635.45</v>
      </c>
      <c r="C244" s="1">
        <v>10747.5</v>
      </c>
      <c r="D244" s="1">
        <v>10534.55</v>
      </c>
      <c r="E244" s="1">
        <v>10729.85</v>
      </c>
      <c r="F244" s="1">
        <v>271942701</v>
      </c>
      <c r="G244" s="1">
        <v>12831.99</v>
      </c>
      <c r="H244" s="3">
        <f>IF(ISERR(LN(Table2716[[#This Row],[Close]]/E243)),"-",LN(Table2716[[#This Row],[Close]]/E243))</f>
        <v>6.2028819926444774E-3</v>
      </c>
    </row>
    <row r="245" spans="1:8" x14ac:dyDescent="0.3">
      <c r="A245" s="2">
        <v>43461</v>
      </c>
      <c r="B245" s="1">
        <v>10817.9</v>
      </c>
      <c r="C245" s="1">
        <v>10834.2</v>
      </c>
      <c r="D245" s="1">
        <v>10764.45</v>
      </c>
      <c r="E245" s="1">
        <v>10779.8</v>
      </c>
      <c r="F245" s="1">
        <v>470160392</v>
      </c>
      <c r="G245" s="1">
        <v>19119.88</v>
      </c>
      <c r="H245" s="3">
        <f>IF(ISERR(LN(Table2716[[#This Row],[Close]]/E244)),"-",LN(Table2716[[#This Row],[Close]]/E244))</f>
        <v>4.6444353848936974E-3</v>
      </c>
    </row>
    <row r="246" spans="1:8" x14ac:dyDescent="0.3">
      <c r="A246" s="2">
        <v>43462</v>
      </c>
      <c r="B246" s="1">
        <v>10820.95</v>
      </c>
      <c r="C246" s="1">
        <v>10893.6</v>
      </c>
      <c r="D246" s="1">
        <v>10817.15</v>
      </c>
      <c r="E246" s="1">
        <v>10859.9</v>
      </c>
      <c r="F246" s="1">
        <v>253086507</v>
      </c>
      <c r="G246" s="1">
        <v>12615.01</v>
      </c>
      <c r="H246" s="3">
        <f>IF(ISERR(LN(Table2716[[#This Row],[Close]]/E245)),"-",LN(Table2716[[#This Row],[Close]]/E245))</f>
        <v>7.4030939272151253E-3</v>
      </c>
    </row>
    <row r="247" spans="1:8" x14ac:dyDescent="0.3">
      <c r="A247" s="2">
        <v>43465</v>
      </c>
      <c r="B247" s="1">
        <v>10913.2</v>
      </c>
      <c r="C247" s="1">
        <v>10923.55</v>
      </c>
      <c r="D247" s="1">
        <v>10853.2</v>
      </c>
      <c r="E247" s="1">
        <v>10862.55</v>
      </c>
      <c r="F247" s="1">
        <v>186494657</v>
      </c>
      <c r="G247" s="1">
        <v>10176.129999999999</v>
      </c>
      <c r="H247" s="3">
        <f>IF(ISERR(LN(Table2716[[#This Row],[Close]]/E246)),"-",LN(Table2716[[#This Row],[Close]]/E246))</f>
        <v>2.4398721259765596E-4</v>
      </c>
    </row>
    <row r="248" spans="1:8" x14ac:dyDescent="0.3">
      <c r="A248" s="2">
        <v>43466</v>
      </c>
      <c r="B248" s="1">
        <v>10881.7</v>
      </c>
      <c r="C248" s="1">
        <v>10923.6</v>
      </c>
      <c r="D248" s="1">
        <v>10807.1</v>
      </c>
      <c r="E248" s="1">
        <v>10910.1</v>
      </c>
      <c r="F248" s="1">
        <v>159404542</v>
      </c>
      <c r="G248" s="1">
        <v>8688.26</v>
      </c>
      <c r="H248" s="3">
        <f>IF(ISERR(LN(Table2716[[#This Row],[Close]]/E247)),"-",LN(Table2716[[#This Row],[Close]]/E247))</f>
        <v>4.3678721329528042E-3</v>
      </c>
    </row>
    <row r="249" spans="1:8" x14ac:dyDescent="0.3">
      <c r="A249" s="2">
        <v>43467</v>
      </c>
      <c r="B249" s="1">
        <v>10868.85</v>
      </c>
      <c r="C249" s="1">
        <v>10895.35</v>
      </c>
      <c r="D249" s="1">
        <v>10735.05</v>
      </c>
      <c r="E249" s="1">
        <v>10792.5</v>
      </c>
      <c r="F249" s="1">
        <v>309665939</v>
      </c>
      <c r="G249" s="1">
        <v>15352.25</v>
      </c>
      <c r="H249" s="3">
        <f>IF(ISERR(LN(Table2716[[#This Row],[Close]]/E248)),"-",LN(Table2716[[#This Row],[Close]]/E248))</f>
        <v>-1.0837517258318774E-2</v>
      </c>
    </row>
    <row r="250" spans="1:8" x14ac:dyDescent="0.3">
      <c r="A250" s="2">
        <v>43468</v>
      </c>
      <c r="B250" s="1">
        <v>10796.8</v>
      </c>
      <c r="C250" s="1">
        <v>10814.05</v>
      </c>
      <c r="D250" s="1">
        <v>10661.25</v>
      </c>
      <c r="E250" s="1">
        <v>10672.25</v>
      </c>
      <c r="F250" s="1">
        <v>286241745</v>
      </c>
      <c r="G250" s="1">
        <v>15030.45</v>
      </c>
      <c r="H250" s="3">
        <f>IF(ISERR(LN(Table2716[[#This Row],[Close]]/E249)),"-",LN(Table2716[[#This Row],[Close]]/E249))</f>
        <v>-1.1204533761500678E-2</v>
      </c>
    </row>
    <row r="251" spans="1:8" x14ac:dyDescent="0.3">
      <c r="A251" s="2">
        <v>43469</v>
      </c>
      <c r="B251" s="1">
        <v>10699.7</v>
      </c>
      <c r="C251" s="1">
        <v>10741.05</v>
      </c>
      <c r="D251" s="1">
        <v>10628.65</v>
      </c>
      <c r="E251" s="1">
        <v>10727.35</v>
      </c>
      <c r="F251" s="1">
        <v>296596655</v>
      </c>
      <c r="G251" s="1">
        <v>14516.74</v>
      </c>
      <c r="H251" s="3">
        <f>IF(ISERR(LN(Table2716[[#This Row],[Close]]/E250)),"-",LN(Table2716[[#This Row],[Close]]/E250))</f>
        <v>5.1496403451855395E-3</v>
      </c>
    </row>
    <row r="252" spans="1:8" x14ac:dyDescent="0.3">
      <c r="A252" s="2">
        <v>43472</v>
      </c>
      <c r="B252" s="1">
        <v>10804.85</v>
      </c>
      <c r="C252" s="1">
        <v>10835.95</v>
      </c>
      <c r="D252" s="1">
        <v>10750.15</v>
      </c>
      <c r="E252" s="1">
        <v>10771.8</v>
      </c>
      <c r="F252" s="1">
        <v>269371080</v>
      </c>
      <c r="G252" s="1">
        <v>12731.29</v>
      </c>
      <c r="H252" s="3">
        <f>IF(ISERR(LN(Table2716[[#This Row],[Close]]/E251)),"-",LN(Table2716[[#This Row],[Close]]/E251))</f>
        <v>4.1350530915205807E-3</v>
      </c>
    </row>
    <row r="253" spans="1:8" x14ac:dyDescent="0.3">
      <c r="A253" s="2">
        <v>43473</v>
      </c>
      <c r="B253" s="1">
        <v>10786.25</v>
      </c>
      <c r="C253" s="1">
        <v>10818.45</v>
      </c>
      <c r="D253" s="1">
        <v>10733.25</v>
      </c>
      <c r="E253" s="1">
        <v>10802.15</v>
      </c>
      <c r="F253" s="1">
        <v>277697672</v>
      </c>
      <c r="G253" s="1">
        <v>13433.48</v>
      </c>
      <c r="H253" s="3">
        <f>IF(ISERR(LN(Table2716[[#This Row],[Close]]/E252)),"-",LN(Table2716[[#This Row],[Close]]/E252))</f>
        <v>2.81358026893282E-3</v>
      </c>
    </row>
    <row r="254" spans="1:8" x14ac:dyDescent="0.3">
      <c r="A254" s="2">
        <v>43474</v>
      </c>
      <c r="B254" s="1">
        <v>10862.4</v>
      </c>
      <c r="C254" s="1">
        <v>10870.4</v>
      </c>
      <c r="D254" s="1">
        <v>10749.4</v>
      </c>
      <c r="E254" s="1">
        <v>10855.15</v>
      </c>
      <c r="F254" s="1">
        <v>333010535</v>
      </c>
      <c r="G254" s="1">
        <v>16213.3</v>
      </c>
      <c r="H254" s="3">
        <f>IF(ISERR(LN(Table2716[[#This Row],[Close]]/E253)),"-",LN(Table2716[[#This Row],[Close]]/E253))</f>
        <v>4.8944333599588354E-3</v>
      </c>
    </row>
    <row r="255" spans="1:8" x14ac:dyDescent="0.3">
      <c r="A255" s="2">
        <v>43475</v>
      </c>
      <c r="B255" s="1">
        <v>10859.35</v>
      </c>
      <c r="C255" s="1">
        <v>10859.35</v>
      </c>
      <c r="D255" s="1">
        <v>10801.8</v>
      </c>
      <c r="E255" s="1">
        <v>10821.6</v>
      </c>
      <c r="F255" s="1">
        <v>254365477</v>
      </c>
      <c r="G255" s="1">
        <v>12031.26</v>
      </c>
      <c r="H255" s="3">
        <f>IF(ISERR(LN(Table2716[[#This Row],[Close]]/E254)),"-",LN(Table2716[[#This Row],[Close]]/E254))</f>
        <v>-3.0954849587457233E-3</v>
      </c>
    </row>
    <row r="256" spans="1:8" x14ac:dyDescent="0.3">
      <c r="A256" s="2">
        <v>43476</v>
      </c>
      <c r="B256" s="1">
        <v>10834.75</v>
      </c>
      <c r="C256" s="1">
        <v>10850.15</v>
      </c>
      <c r="D256" s="1">
        <v>10739.4</v>
      </c>
      <c r="E256" s="1">
        <v>10794.95</v>
      </c>
      <c r="F256" s="1">
        <v>260792200</v>
      </c>
      <c r="G256" s="1">
        <v>13084.6</v>
      </c>
      <c r="H256" s="3">
        <f>IF(ISERR(LN(Table2716[[#This Row],[Close]]/E255)),"-",LN(Table2716[[#This Row],[Close]]/E255))</f>
        <v>-2.4657046107725011E-3</v>
      </c>
    </row>
    <row r="257" spans="1:8" x14ac:dyDescent="0.3">
      <c r="A257" s="2">
        <v>43479</v>
      </c>
      <c r="B257" s="1">
        <v>10807</v>
      </c>
      <c r="C257" s="1">
        <v>10808</v>
      </c>
      <c r="D257" s="1">
        <v>10692.35</v>
      </c>
      <c r="E257" s="1">
        <v>10737.6</v>
      </c>
      <c r="F257" s="1">
        <v>298774178</v>
      </c>
      <c r="G257" s="1">
        <v>12732.57</v>
      </c>
      <c r="H257" s="3">
        <f>IF(ISERR(LN(Table2716[[#This Row],[Close]]/E256)),"-",LN(Table2716[[#This Row],[Close]]/E256))</f>
        <v>-5.32683176023677E-3</v>
      </c>
    </row>
    <row r="258" spans="1:8" x14ac:dyDescent="0.3">
      <c r="A258" s="2">
        <v>43480</v>
      </c>
      <c r="B258" s="1">
        <v>10777.55</v>
      </c>
      <c r="C258" s="1">
        <v>10896.95</v>
      </c>
      <c r="D258" s="1">
        <v>10777.55</v>
      </c>
      <c r="E258" s="1">
        <v>10886.8</v>
      </c>
      <c r="F258" s="1">
        <v>310737078</v>
      </c>
      <c r="G258" s="1">
        <v>14879.91</v>
      </c>
      <c r="H258" s="3">
        <f>IF(ISERR(LN(Table2716[[#This Row],[Close]]/E257)),"-",LN(Table2716[[#This Row],[Close]]/E257))</f>
        <v>1.3799445774800724E-2</v>
      </c>
    </row>
    <row r="259" spans="1:8" x14ac:dyDescent="0.3">
      <c r="A259" s="2">
        <v>43481</v>
      </c>
      <c r="B259" s="1">
        <v>10899.65</v>
      </c>
      <c r="C259" s="1">
        <v>10928.15</v>
      </c>
      <c r="D259" s="1">
        <v>10876.9</v>
      </c>
      <c r="E259" s="1">
        <v>10890.3</v>
      </c>
      <c r="F259" s="1">
        <v>276539042</v>
      </c>
      <c r="G259" s="1">
        <v>13081.63</v>
      </c>
      <c r="H259" s="3">
        <f>IF(ISERR(LN(Table2716[[#This Row],[Close]]/E258)),"-",LN(Table2716[[#This Row],[Close]]/E258))</f>
        <v>3.2143857815191898E-4</v>
      </c>
    </row>
    <row r="260" spans="1:8" x14ac:dyDescent="0.3">
      <c r="A260" s="2">
        <v>43482</v>
      </c>
      <c r="B260" s="1">
        <v>10920.85</v>
      </c>
      <c r="C260" s="1">
        <v>10930.65</v>
      </c>
      <c r="D260" s="1">
        <v>10844.65</v>
      </c>
      <c r="E260" s="1">
        <v>10905.2</v>
      </c>
      <c r="F260" s="1">
        <v>271676319</v>
      </c>
      <c r="G260" s="1">
        <v>13215.83</v>
      </c>
      <c r="H260" s="3">
        <f>IF(ISERR(LN(Table2716[[#This Row],[Close]]/E259)),"-",LN(Table2716[[#This Row],[Close]]/E259))</f>
        <v>1.3672549215348114E-3</v>
      </c>
    </row>
    <row r="261" spans="1:8" x14ac:dyDescent="0.3">
      <c r="A261" s="2">
        <v>43483</v>
      </c>
      <c r="B261" s="1">
        <v>10914.85</v>
      </c>
      <c r="C261" s="1">
        <v>10928.2</v>
      </c>
      <c r="D261" s="1">
        <v>10852.2</v>
      </c>
      <c r="E261" s="1">
        <v>10906.95</v>
      </c>
      <c r="F261" s="1">
        <v>323814108</v>
      </c>
      <c r="G261" s="1">
        <v>16408.830000000002</v>
      </c>
      <c r="H261" s="3">
        <f>IF(ISERR(LN(Table2716[[#This Row],[Close]]/E260)),"-",LN(Table2716[[#This Row],[Close]]/E260))</f>
        <v>1.6046102779907089E-4</v>
      </c>
    </row>
    <row r="262" spans="1:8" x14ac:dyDescent="0.3">
      <c r="A262" s="2">
        <v>43486</v>
      </c>
      <c r="B262" s="1">
        <v>10919.35</v>
      </c>
      <c r="C262" s="1">
        <v>10987.45</v>
      </c>
      <c r="D262" s="1">
        <v>10885.75</v>
      </c>
      <c r="E262" s="1">
        <v>10961.85</v>
      </c>
      <c r="F262" s="1">
        <v>288829125</v>
      </c>
      <c r="G262" s="1">
        <v>17289.7</v>
      </c>
      <c r="H262" s="3">
        <f>IF(ISERR(LN(Table2716[[#This Row],[Close]]/E261)),"-",LN(Table2716[[#This Row],[Close]]/E261))</f>
        <v>5.0208621718052576E-3</v>
      </c>
    </row>
    <row r="263" spans="1:8" x14ac:dyDescent="0.3">
      <c r="A263" s="2">
        <v>43487</v>
      </c>
      <c r="B263" s="1">
        <v>10949.8</v>
      </c>
      <c r="C263" s="1">
        <v>10949.8</v>
      </c>
      <c r="D263" s="1">
        <v>10864.15</v>
      </c>
      <c r="E263" s="1">
        <v>10922.75</v>
      </c>
      <c r="F263" s="1">
        <v>300768112</v>
      </c>
      <c r="G263" s="1">
        <v>17483.62</v>
      </c>
      <c r="H263" s="3">
        <f>IF(ISERR(LN(Table2716[[#This Row],[Close]]/E262)),"-",LN(Table2716[[#This Row],[Close]]/E262))</f>
        <v>-3.573292781569112E-3</v>
      </c>
    </row>
    <row r="264" spans="1:8" x14ac:dyDescent="0.3">
      <c r="A264" s="2">
        <v>43488</v>
      </c>
      <c r="B264" s="1">
        <v>10931.05</v>
      </c>
      <c r="C264" s="1">
        <v>10944.8</v>
      </c>
      <c r="D264" s="1">
        <v>10811.95</v>
      </c>
      <c r="E264" s="1">
        <v>10831.5</v>
      </c>
      <c r="F264" s="1">
        <v>298876314</v>
      </c>
      <c r="G264" s="1">
        <v>14736.91</v>
      </c>
      <c r="H264" s="3">
        <f>IF(ISERR(LN(Table2716[[#This Row],[Close]]/E263)),"-",LN(Table2716[[#This Row],[Close]]/E263))</f>
        <v>-8.3892145371514976E-3</v>
      </c>
    </row>
    <row r="265" spans="1:8" x14ac:dyDescent="0.3">
      <c r="A265" s="2">
        <v>43489</v>
      </c>
      <c r="B265" s="1">
        <v>10844.05</v>
      </c>
      <c r="C265" s="1">
        <v>10866.6</v>
      </c>
      <c r="D265" s="1">
        <v>10798.65</v>
      </c>
      <c r="E265" s="1">
        <v>10849.8</v>
      </c>
      <c r="F265" s="1">
        <v>361082096</v>
      </c>
      <c r="G265" s="1">
        <v>15298.48</v>
      </c>
      <c r="H265" s="3">
        <f>IF(ISERR(LN(Table2716[[#This Row],[Close]]/E264)),"-",LN(Table2716[[#This Row],[Close]]/E264))</f>
        <v>1.6880910596428552E-3</v>
      </c>
    </row>
    <row r="266" spans="1:8" x14ac:dyDescent="0.3">
      <c r="A266" s="2">
        <v>43490</v>
      </c>
      <c r="B266" s="1">
        <v>10859.75</v>
      </c>
      <c r="C266" s="1">
        <v>10931.7</v>
      </c>
      <c r="D266" s="1">
        <v>10756.45</v>
      </c>
      <c r="E266" s="1">
        <v>10780.55</v>
      </c>
      <c r="F266" s="1">
        <v>463444758</v>
      </c>
      <c r="G266" s="1">
        <v>20542.36</v>
      </c>
      <c r="H266" s="3">
        <f>IF(ISERR(LN(Table2716[[#This Row],[Close]]/E265)),"-",LN(Table2716[[#This Row],[Close]]/E265))</f>
        <v>-6.403062049334338E-3</v>
      </c>
    </row>
    <row r="267" spans="1:8" x14ac:dyDescent="0.3">
      <c r="A267" s="2">
        <v>43493</v>
      </c>
      <c r="B267" s="1">
        <v>10792.45</v>
      </c>
      <c r="C267" s="1">
        <v>10804.45</v>
      </c>
      <c r="D267" s="1">
        <v>10630.95</v>
      </c>
      <c r="E267" s="1">
        <v>10661.55</v>
      </c>
      <c r="F267" s="1">
        <v>419682627</v>
      </c>
      <c r="G267" s="1">
        <v>21144.33</v>
      </c>
      <c r="H267" s="3">
        <f>IF(ISERR(LN(Table2716[[#This Row],[Close]]/E266)),"-",LN(Table2716[[#This Row],[Close]]/E266))</f>
        <v>-1.1099773042754829E-2</v>
      </c>
    </row>
    <row r="268" spans="1:8" x14ac:dyDescent="0.3">
      <c r="A268" s="2">
        <v>43494</v>
      </c>
      <c r="B268" s="1">
        <v>10653.7</v>
      </c>
      <c r="C268" s="1">
        <v>10690.35</v>
      </c>
      <c r="D268" s="1">
        <v>10583.65</v>
      </c>
      <c r="E268" s="1">
        <v>10652.2</v>
      </c>
      <c r="F268" s="1">
        <v>356908994</v>
      </c>
      <c r="G268" s="1">
        <v>18832.060000000001</v>
      </c>
      <c r="H268" s="3">
        <f>IF(ISERR(LN(Table2716[[#This Row],[Close]]/E267)),"-",LN(Table2716[[#This Row],[Close]]/E267))</f>
        <v>-8.7736795259221625E-4</v>
      </c>
    </row>
    <row r="269" spans="1:8" x14ac:dyDescent="0.3">
      <c r="A269" s="2">
        <v>43495</v>
      </c>
      <c r="B269" s="1">
        <v>10702.25</v>
      </c>
      <c r="C269" s="1">
        <v>10710.2</v>
      </c>
      <c r="D269" s="1">
        <v>10612.85</v>
      </c>
      <c r="E269" s="1">
        <v>10651.8</v>
      </c>
      <c r="F269" s="1">
        <v>410107910</v>
      </c>
      <c r="G269" s="1">
        <v>21214.81</v>
      </c>
      <c r="H269" s="3">
        <f>IF(ISERR(LN(Table2716[[#This Row],[Close]]/E268)),"-",LN(Table2716[[#This Row],[Close]]/E268))</f>
        <v>-3.7551633500580681E-5</v>
      </c>
    </row>
    <row r="270" spans="1:8" x14ac:dyDescent="0.3">
      <c r="A270" s="2">
        <v>43496</v>
      </c>
      <c r="B270" s="1">
        <v>10690.55</v>
      </c>
      <c r="C270" s="1">
        <v>10838.05</v>
      </c>
      <c r="D270" s="1">
        <v>10678.55</v>
      </c>
      <c r="E270" s="1">
        <v>10830.95</v>
      </c>
      <c r="F270" s="1">
        <v>604818027</v>
      </c>
      <c r="G270" s="1">
        <v>27471.18</v>
      </c>
      <c r="H270" s="3">
        <f>IF(ISERR(LN(Table2716[[#This Row],[Close]]/E269)),"-",LN(Table2716[[#This Row],[Close]]/E269))</f>
        <v>1.6678884505362462E-2</v>
      </c>
    </row>
    <row r="271" spans="1:8" x14ac:dyDescent="0.3">
      <c r="A271" s="2">
        <v>43497</v>
      </c>
      <c r="B271" s="1">
        <v>10851.35</v>
      </c>
      <c r="C271" s="1">
        <v>10983.45</v>
      </c>
      <c r="D271" s="1">
        <v>10813.45</v>
      </c>
      <c r="E271" s="1">
        <v>10893.65</v>
      </c>
      <c r="F271" s="1">
        <v>482272661</v>
      </c>
      <c r="G271" s="1">
        <v>23112.37</v>
      </c>
      <c r="H271" s="3">
        <f>IF(ISERR(LN(Table2716[[#This Row],[Close]]/E270)),"-",LN(Table2716[[#This Row],[Close]]/E270))</f>
        <v>5.7722742045844006E-3</v>
      </c>
    </row>
    <row r="272" spans="1:8" x14ac:dyDescent="0.3">
      <c r="A272" s="2">
        <v>43500</v>
      </c>
      <c r="B272" s="1">
        <v>10876.75</v>
      </c>
      <c r="C272" s="1">
        <v>10927.9</v>
      </c>
      <c r="D272" s="1">
        <v>10814.15</v>
      </c>
      <c r="E272" s="1">
        <v>10912.25</v>
      </c>
      <c r="F272" s="1">
        <v>318300039</v>
      </c>
      <c r="G272" s="1">
        <v>15478.81</v>
      </c>
      <c r="H272" s="3">
        <f>IF(ISERR(LN(Table2716[[#This Row],[Close]]/E271)),"-",LN(Table2716[[#This Row],[Close]]/E271))</f>
        <v>1.7059607272313906E-3</v>
      </c>
    </row>
    <row r="273" spans="1:8" x14ac:dyDescent="0.3">
      <c r="A273" s="2">
        <v>43501</v>
      </c>
      <c r="B273" s="1">
        <v>10908.65</v>
      </c>
      <c r="C273" s="1">
        <v>10956.7</v>
      </c>
      <c r="D273" s="1">
        <v>10886.7</v>
      </c>
      <c r="E273" s="1">
        <v>10934.35</v>
      </c>
      <c r="F273" s="1">
        <v>268095127</v>
      </c>
      <c r="G273" s="1">
        <v>13435.13</v>
      </c>
      <c r="H273" s="3">
        <f>IF(ISERR(LN(Table2716[[#This Row],[Close]]/E272)),"-",LN(Table2716[[#This Row],[Close]]/E272))</f>
        <v>2.0231988079203052E-3</v>
      </c>
    </row>
    <row r="274" spans="1:8" x14ac:dyDescent="0.3">
      <c r="A274" s="2">
        <v>43502</v>
      </c>
      <c r="B274" s="1">
        <v>10965.1</v>
      </c>
      <c r="C274" s="1">
        <v>11072.6</v>
      </c>
      <c r="D274" s="1">
        <v>10962.7</v>
      </c>
      <c r="E274" s="1">
        <v>11062.45</v>
      </c>
      <c r="F274" s="1">
        <v>298510497</v>
      </c>
      <c r="G274" s="1">
        <v>15172.85</v>
      </c>
      <c r="H274" s="3">
        <f>IF(ISERR(LN(Table2716[[#This Row],[Close]]/E273)),"-",LN(Table2716[[#This Row],[Close]]/E273))</f>
        <v>1.1647280346053989E-2</v>
      </c>
    </row>
    <row r="275" spans="1:8" x14ac:dyDescent="0.3">
      <c r="A275" s="2">
        <v>43503</v>
      </c>
      <c r="B275" s="1">
        <v>11070.45</v>
      </c>
      <c r="C275" s="1">
        <v>11118.1</v>
      </c>
      <c r="D275" s="1">
        <v>11043.6</v>
      </c>
      <c r="E275" s="1">
        <v>11069.4</v>
      </c>
      <c r="F275" s="1">
        <v>263544426</v>
      </c>
      <c r="G275" s="1">
        <v>13542.69</v>
      </c>
      <c r="H275" s="3">
        <f>IF(ISERR(LN(Table2716[[#This Row],[Close]]/E274)),"-",LN(Table2716[[#This Row],[Close]]/E274))</f>
        <v>6.2805415981511683E-4</v>
      </c>
    </row>
    <row r="276" spans="1:8" x14ac:dyDescent="0.3">
      <c r="A276" s="2">
        <v>43504</v>
      </c>
      <c r="B276" s="1">
        <v>11023.5</v>
      </c>
      <c r="C276" s="1">
        <v>11041.2</v>
      </c>
      <c r="D276" s="1">
        <v>10925.45</v>
      </c>
      <c r="E276" s="1">
        <v>10943.6</v>
      </c>
      <c r="F276" s="1">
        <v>352787419</v>
      </c>
      <c r="G276" s="1">
        <v>15507.05</v>
      </c>
      <c r="H276" s="3">
        <f>IF(ISERR(LN(Table2716[[#This Row],[Close]]/E275)),"-",LN(Table2716[[#This Row],[Close]]/E275))</f>
        <v>-1.1429734205002075E-2</v>
      </c>
    </row>
    <row r="277" spans="1:8" x14ac:dyDescent="0.3">
      <c r="A277" s="2">
        <v>43507</v>
      </c>
      <c r="B277" s="1">
        <v>10930.9</v>
      </c>
      <c r="C277" s="1">
        <v>10930.9</v>
      </c>
      <c r="D277" s="1">
        <v>10857.1</v>
      </c>
      <c r="E277" s="1">
        <v>10888.8</v>
      </c>
      <c r="F277" s="1">
        <v>285985383</v>
      </c>
      <c r="G277" s="1">
        <v>13818.92</v>
      </c>
      <c r="H277" s="3">
        <f>IF(ISERR(LN(Table2716[[#This Row],[Close]]/E276)),"-",LN(Table2716[[#This Row],[Close]]/E276))</f>
        <v>-5.0200724689087872E-3</v>
      </c>
    </row>
    <row r="278" spans="1:8" x14ac:dyDescent="0.3">
      <c r="A278" s="2">
        <v>43508</v>
      </c>
      <c r="B278" s="1">
        <v>10879.7</v>
      </c>
      <c r="C278" s="1">
        <v>10910.9</v>
      </c>
      <c r="D278" s="1">
        <v>10823.8</v>
      </c>
      <c r="E278" s="1">
        <v>10831.4</v>
      </c>
      <c r="F278" s="1">
        <v>292314643</v>
      </c>
      <c r="G278" s="1">
        <v>14424.78</v>
      </c>
      <c r="H278" s="3">
        <f>IF(ISERR(LN(Table2716[[#This Row],[Close]]/E277)),"-",LN(Table2716[[#This Row],[Close]]/E277))</f>
        <v>-5.2854148327613464E-3</v>
      </c>
    </row>
    <row r="279" spans="1:8" x14ac:dyDescent="0.3">
      <c r="A279" s="2">
        <v>43509</v>
      </c>
      <c r="B279" s="1">
        <v>10870.55</v>
      </c>
      <c r="C279" s="1">
        <v>10891.65</v>
      </c>
      <c r="D279" s="1">
        <v>10772.1</v>
      </c>
      <c r="E279" s="1">
        <v>10793.65</v>
      </c>
      <c r="F279" s="1">
        <v>321958549</v>
      </c>
      <c r="G279" s="1">
        <v>15360.98</v>
      </c>
      <c r="H279" s="3">
        <f>IF(ISERR(LN(Table2716[[#This Row],[Close]]/E278)),"-",LN(Table2716[[#This Row],[Close]]/E278))</f>
        <v>-3.4913249537601204E-3</v>
      </c>
    </row>
    <row r="280" spans="1:8" x14ac:dyDescent="0.3">
      <c r="A280" s="2">
        <v>43510</v>
      </c>
      <c r="B280" s="1">
        <v>10786.1</v>
      </c>
      <c r="C280" s="1">
        <v>10792.7</v>
      </c>
      <c r="D280" s="1">
        <v>10718.75</v>
      </c>
      <c r="E280" s="1">
        <v>10746.05</v>
      </c>
      <c r="F280" s="1">
        <v>627041405</v>
      </c>
      <c r="G280" s="1">
        <v>20797.41</v>
      </c>
      <c r="H280" s="3">
        <f>IF(ISERR(LN(Table2716[[#This Row],[Close]]/E279)),"-",LN(Table2716[[#This Row],[Close]]/E279))</f>
        <v>-4.4197530593000694E-3</v>
      </c>
    </row>
    <row r="281" spans="1:8" x14ac:dyDescent="0.3">
      <c r="A281" s="2">
        <v>43511</v>
      </c>
      <c r="B281" s="1">
        <v>10780.25</v>
      </c>
      <c r="C281" s="1">
        <v>10785.75</v>
      </c>
      <c r="D281" s="1">
        <v>10620.4</v>
      </c>
      <c r="E281" s="1">
        <v>10724.4</v>
      </c>
      <c r="F281" s="1">
        <v>521876968</v>
      </c>
      <c r="G281" s="1">
        <v>20733.95</v>
      </c>
      <c r="H281" s="3">
        <f>IF(ISERR(LN(Table2716[[#This Row],[Close]]/E280)),"-",LN(Table2716[[#This Row],[Close]]/E280))</f>
        <v>-2.0167259966956514E-3</v>
      </c>
    </row>
    <row r="282" spans="1:8" x14ac:dyDescent="0.3">
      <c r="A282" s="2">
        <v>43514</v>
      </c>
      <c r="B282" s="1">
        <v>10738.65</v>
      </c>
      <c r="C282" s="1">
        <v>10759.9</v>
      </c>
      <c r="D282" s="1">
        <v>10628.4</v>
      </c>
      <c r="E282" s="1">
        <v>10640.95</v>
      </c>
      <c r="F282" s="1">
        <v>345440240</v>
      </c>
      <c r="G282" s="1">
        <v>14903.19</v>
      </c>
      <c r="H282" s="3">
        <f>IF(ISERR(LN(Table2716[[#This Row],[Close]]/E281)),"-",LN(Table2716[[#This Row],[Close]]/E281))</f>
        <v>-7.8117535511575027E-3</v>
      </c>
    </row>
    <row r="283" spans="1:8" x14ac:dyDescent="0.3">
      <c r="A283" s="2">
        <v>43515</v>
      </c>
      <c r="B283" s="1">
        <v>10636.7</v>
      </c>
      <c r="C283" s="1">
        <v>10722.85</v>
      </c>
      <c r="D283" s="1">
        <v>10585.65</v>
      </c>
      <c r="E283" s="1">
        <v>10604.35</v>
      </c>
      <c r="F283" s="1">
        <v>291507060</v>
      </c>
      <c r="G283" s="1">
        <v>13765.01</v>
      </c>
      <c r="H283" s="3">
        <f>IF(ISERR(LN(Table2716[[#This Row],[Close]]/E282)),"-",LN(Table2716[[#This Row],[Close]]/E282))</f>
        <v>-3.4454713472979819E-3</v>
      </c>
    </row>
    <row r="284" spans="1:8" x14ac:dyDescent="0.3">
      <c r="A284" s="2">
        <v>43516</v>
      </c>
      <c r="B284" s="1">
        <v>10655.45</v>
      </c>
      <c r="C284" s="1">
        <v>10752.7</v>
      </c>
      <c r="D284" s="1">
        <v>10646.4</v>
      </c>
      <c r="E284" s="1">
        <v>10735.45</v>
      </c>
      <c r="F284" s="1">
        <v>289195306</v>
      </c>
      <c r="G284" s="1">
        <v>13209.71</v>
      </c>
      <c r="H284" s="3">
        <f>IF(ISERR(LN(Table2716[[#This Row],[Close]]/E283)),"-",LN(Table2716[[#This Row],[Close]]/E283))</f>
        <v>1.2287055114099292E-2</v>
      </c>
    </row>
    <row r="285" spans="1:8" x14ac:dyDescent="0.3">
      <c r="A285" s="2">
        <v>43517</v>
      </c>
      <c r="B285" s="1">
        <v>10744.1</v>
      </c>
      <c r="C285" s="1">
        <v>10808.85</v>
      </c>
      <c r="D285" s="1">
        <v>10721.5</v>
      </c>
      <c r="E285" s="1">
        <v>10789.85</v>
      </c>
      <c r="F285" s="1">
        <v>279584955</v>
      </c>
      <c r="G285" s="1">
        <v>14758.5</v>
      </c>
      <c r="H285" s="3">
        <f>IF(ISERR(LN(Table2716[[#This Row],[Close]]/E284)),"-",LN(Table2716[[#This Row],[Close]]/E284))</f>
        <v>5.0545280036699341E-3</v>
      </c>
    </row>
    <row r="286" spans="1:8" x14ac:dyDescent="0.3">
      <c r="A286" s="2">
        <v>43518</v>
      </c>
      <c r="B286" s="1">
        <v>10782.7</v>
      </c>
      <c r="C286" s="1">
        <v>10801.55</v>
      </c>
      <c r="D286" s="1">
        <v>10758.4</v>
      </c>
      <c r="E286" s="1">
        <v>10791.65</v>
      </c>
      <c r="F286" s="1">
        <v>396846597</v>
      </c>
      <c r="G286" s="1">
        <v>24386.42</v>
      </c>
      <c r="H286" s="3">
        <f>IF(ISERR(LN(Table2716[[#This Row],[Close]]/E285)),"-",LN(Table2716[[#This Row],[Close]]/E285))</f>
        <v>1.6680953633189361E-4</v>
      </c>
    </row>
    <row r="287" spans="1:8" x14ac:dyDescent="0.3">
      <c r="A287" s="2">
        <v>43521</v>
      </c>
      <c r="B287" s="1">
        <v>10813.25</v>
      </c>
      <c r="C287" s="1">
        <v>10887.1</v>
      </c>
      <c r="D287" s="1">
        <v>10788.05</v>
      </c>
      <c r="E287" s="1">
        <v>10880.1</v>
      </c>
      <c r="F287" s="1">
        <v>385905142</v>
      </c>
      <c r="G287" s="1">
        <v>16466.09</v>
      </c>
      <c r="H287" s="3">
        <f>IF(ISERR(LN(Table2716[[#This Row],[Close]]/E286)),"-",LN(Table2716[[#This Row],[Close]]/E286))</f>
        <v>8.1627456131734746E-3</v>
      </c>
    </row>
    <row r="288" spans="1:8" x14ac:dyDescent="0.3">
      <c r="A288" s="2">
        <v>43522</v>
      </c>
      <c r="B288" s="1">
        <v>10775.3</v>
      </c>
      <c r="C288" s="1">
        <v>10888.75</v>
      </c>
      <c r="D288" s="1">
        <v>10729.3</v>
      </c>
      <c r="E288" s="1">
        <v>10835.3</v>
      </c>
      <c r="F288" s="1">
        <v>414954476</v>
      </c>
      <c r="G288" s="1">
        <v>19186.75</v>
      </c>
      <c r="H288" s="3">
        <f>IF(ISERR(LN(Table2716[[#This Row],[Close]]/E287)),"-",LN(Table2716[[#This Row],[Close]]/E287))</f>
        <v>-4.1261099090206159E-3</v>
      </c>
    </row>
    <row r="289" spans="1:8" x14ac:dyDescent="0.3">
      <c r="A289" s="2">
        <v>43523</v>
      </c>
      <c r="B289" s="1">
        <v>10881.2</v>
      </c>
      <c r="C289" s="1">
        <v>10939.7</v>
      </c>
      <c r="D289" s="1">
        <v>10751.2</v>
      </c>
      <c r="E289" s="1">
        <v>10806.65</v>
      </c>
      <c r="F289" s="1">
        <v>381080073</v>
      </c>
      <c r="G289" s="1">
        <v>18313.849999999999</v>
      </c>
      <c r="H289" s="3">
        <f>IF(ISERR(LN(Table2716[[#This Row],[Close]]/E288)),"-",LN(Table2716[[#This Row],[Close]]/E288))</f>
        <v>-2.6476372726424741E-3</v>
      </c>
    </row>
    <row r="290" spans="1:8" x14ac:dyDescent="0.3">
      <c r="A290" s="2">
        <v>43524</v>
      </c>
      <c r="B290" s="1">
        <v>10865.7</v>
      </c>
      <c r="C290" s="1">
        <v>10865.7</v>
      </c>
      <c r="D290" s="1">
        <v>10784.85</v>
      </c>
      <c r="E290" s="1">
        <v>10792.5</v>
      </c>
      <c r="F290" s="1">
        <v>644159018</v>
      </c>
      <c r="G290" s="1">
        <v>27123.34</v>
      </c>
      <c r="H290" s="3">
        <f>IF(ISERR(LN(Table2716[[#This Row],[Close]]/E289)),"-",LN(Table2716[[#This Row],[Close]]/E289))</f>
        <v>-1.3102369328699957E-3</v>
      </c>
    </row>
    <row r="291" spans="1:8" x14ac:dyDescent="0.3">
      <c r="A291" s="2">
        <v>43525</v>
      </c>
      <c r="B291" s="1">
        <v>10842.65</v>
      </c>
      <c r="C291" s="1">
        <v>10877.9</v>
      </c>
      <c r="D291" s="1">
        <v>10823.1</v>
      </c>
      <c r="E291" s="1">
        <v>10863.5</v>
      </c>
      <c r="F291" s="1">
        <v>308526309</v>
      </c>
      <c r="G291" s="1">
        <v>15010.06</v>
      </c>
      <c r="H291" s="3">
        <f>IF(ISERR(LN(Table2716[[#This Row],[Close]]/E290)),"-",LN(Table2716[[#This Row],[Close]]/E290))</f>
        <v>6.5570977456633371E-3</v>
      </c>
    </row>
    <row r="292" spans="1:8" x14ac:dyDescent="0.3">
      <c r="A292" s="2">
        <v>43529</v>
      </c>
      <c r="B292" s="1">
        <v>10864.85</v>
      </c>
      <c r="C292" s="1">
        <v>10994.9</v>
      </c>
      <c r="D292" s="1">
        <v>10817</v>
      </c>
      <c r="E292" s="1">
        <v>10987.45</v>
      </c>
      <c r="F292" s="1">
        <v>373220239</v>
      </c>
      <c r="G292" s="1">
        <v>17960.03</v>
      </c>
      <c r="H292" s="3">
        <f>IF(ISERR(LN(Table2716[[#This Row],[Close]]/E291)),"-",LN(Table2716[[#This Row],[Close]]/E291))</f>
        <v>1.1345166182071391E-2</v>
      </c>
    </row>
    <row r="293" spans="1:8" x14ac:dyDescent="0.3">
      <c r="A293" s="2">
        <v>43530</v>
      </c>
      <c r="B293" s="1">
        <v>11024.85</v>
      </c>
      <c r="C293" s="1">
        <v>11062.3</v>
      </c>
      <c r="D293" s="1">
        <v>10998.85</v>
      </c>
      <c r="E293" s="1">
        <v>11053</v>
      </c>
      <c r="F293" s="1">
        <v>372550850</v>
      </c>
      <c r="G293" s="1">
        <v>17850.93</v>
      </c>
      <c r="H293" s="3">
        <f>IF(ISERR(LN(Table2716[[#This Row],[Close]]/E292)),"-",LN(Table2716[[#This Row],[Close]]/E292))</f>
        <v>5.9481719535880405E-3</v>
      </c>
    </row>
    <row r="294" spans="1:8" x14ac:dyDescent="0.3">
      <c r="A294" s="2">
        <v>43531</v>
      </c>
      <c r="B294" s="1">
        <v>11077.95</v>
      </c>
      <c r="C294" s="1">
        <v>11089.05</v>
      </c>
      <c r="D294" s="1">
        <v>11027.1</v>
      </c>
      <c r="E294" s="1">
        <v>11058.2</v>
      </c>
      <c r="F294" s="1">
        <v>321208766</v>
      </c>
      <c r="G294" s="1">
        <v>15321.68</v>
      </c>
      <c r="H294" s="3">
        <f>IF(ISERR(LN(Table2716[[#This Row],[Close]]/E293)),"-",LN(Table2716[[#This Row],[Close]]/E293))</f>
        <v>4.7034987661157636E-4</v>
      </c>
    </row>
    <row r="295" spans="1:8" x14ac:dyDescent="0.3">
      <c r="A295" s="2">
        <v>43532</v>
      </c>
      <c r="B295" s="1">
        <v>11038.85</v>
      </c>
      <c r="C295" s="1">
        <v>11049</v>
      </c>
      <c r="D295" s="1">
        <v>11008.95</v>
      </c>
      <c r="E295" s="1">
        <v>11035.4</v>
      </c>
      <c r="F295" s="1">
        <v>326569833</v>
      </c>
      <c r="G295" s="1">
        <v>14369.77</v>
      </c>
      <c r="H295" s="3">
        <f>IF(ISERR(LN(Table2716[[#This Row],[Close]]/E294)),"-",LN(Table2716[[#This Row],[Close]]/E294))</f>
        <v>-2.0639468528230618E-3</v>
      </c>
    </row>
    <row r="296" spans="1:8" x14ac:dyDescent="0.3">
      <c r="A296" s="2">
        <v>43535</v>
      </c>
      <c r="B296" s="1">
        <v>11068.75</v>
      </c>
      <c r="C296" s="1">
        <v>11180.9</v>
      </c>
      <c r="D296" s="1">
        <v>11059.85</v>
      </c>
      <c r="E296" s="1">
        <v>11168.05</v>
      </c>
      <c r="F296" s="1">
        <v>352242287</v>
      </c>
      <c r="G296" s="1">
        <v>17349.95</v>
      </c>
      <c r="H296" s="3">
        <f>IF(ISERR(LN(Table2716[[#This Row],[Close]]/E295)),"-",LN(Table2716[[#This Row],[Close]]/E295))</f>
        <v>1.1948735734751558E-2</v>
      </c>
    </row>
    <row r="297" spans="1:8" x14ac:dyDescent="0.3">
      <c r="A297" s="2">
        <v>43536</v>
      </c>
      <c r="B297" s="1">
        <v>11231.35</v>
      </c>
      <c r="C297" s="1">
        <v>11320.4</v>
      </c>
      <c r="D297" s="1">
        <v>11227</v>
      </c>
      <c r="E297" s="1">
        <v>11301.2</v>
      </c>
      <c r="F297" s="1">
        <v>391310519</v>
      </c>
      <c r="G297" s="1">
        <v>20861.349999999999</v>
      </c>
      <c r="H297" s="3">
        <f>IF(ISERR(LN(Table2716[[#This Row],[Close]]/E296)),"-",LN(Table2716[[#This Row],[Close]]/E296))</f>
        <v>1.1851891682945155E-2</v>
      </c>
    </row>
    <row r="298" spans="1:8" x14ac:dyDescent="0.3">
      <c r="A298" s="2">
        <v>43537</v>
      </c>
      <c r="B298" s="1">
        <v>11326.2</v>
      </c>
      <c r="C298" s="1">
        <v>11352.3</v>
      </c>
      <c r="D298" s="1">
        <v>11276.6</v>
      </c>
      <c r="E298" s="1">
        <v>11341.7</v>
      </c>
      <c r="F298" s="1">
        <v>382996187</v>
      </c>
      <c r="G298" s="1">
        <v>20851.669999999998</v>
      </c>
      <c r="H298" s="3">
        <f>IF(ISERR(LN(Table2716[[#This Row],[Close]]/E297)),"-",LN(Table2716[[#This Row],[Close]]/E297))</f>
        <v>3.5772841102276773E-3</v>
      </c>
    </row>
    <row r="299" spans="1:8" x14ac:dyDescent="0.3">
      <c r="A299" s="2">
        <v>43538</v>
      </c>
      <c r="B299" s="1">
        <v>11382.5</v>
      </c>
      <c r="C299" s="1">
        <v>11383.45</v>
      </c>
      <c r="D299" s="1">
        <v>11313.75</v>
      </c>
      <c r="E299" s="1">
        <v>11343.25</v>
      </c>
      <c r="F299" s="1">
        <v>294480678</v>
      </c>
      <c r="G299" s="1">
        <v>15661.05</v>
      </c>
      <c r="H299" s="3">
        <f>IF(ISERR(LN(Table2716[[#This Row],[Close]]/E298)),"-",LN(Table2716[[#This Row],[Close]]/E298))</f>
        <v>1.3665447818145347E-4</v>
      </c>
    </row>
    <row r="300" spans="1:8" x14ac:dyDescent="0.3">
      <c r="A300" s="2">
        <v>43539</v>
      </c>
      <c r="B300" s="1">
        <v>11376.85</v>
      </c>
      <c r="C300" s="1">
        <v>11487</v>
      </c>
      <c r="D300" s="1">
        <v>11370.8</v>
      </c>
      <c r="E300" s="1">
        <v>11426.85</v>
      </c>
      <c r="F300" s="1">
        <v>463704896</v>
      </c>
      <c r="G300" s="1">
        <v>25143.26</v>
      </c>
      <c r="H300" s="3">
        <f>IF(ISERR(LN(Table2716[[#This Row],[Close]]/E299)),"-",LN(Table2716[[#This Row],[Close]]/E299))</f>
        <v>7.3429959147711344E-3</v>
      </c>
    </row>
    <row r="301" spans="1:8" x14ac:dyDescent="0.3">
      <c r="A301" s="2">
        <v>43542</v>
      </c>
      <c r="B301" s="1">
        <v>11473.85</v>
      </c>
      <c r="C301" s="1">
        <v>11530.15</v>
      </c>
      <c r="D301" s="1">
        <v>11412.5</v>
      </c>
      <c r="E301" s="1">
        <v>11462.2</v>
      </c>
      <c r="F301" s="1">
        <v>320250041</v>
      </c>
      <c r="G301" s="1">
        <v>16942.22</v>
      </c>
      <c r="H301" s="3">
        <f>IF(ISERR(LN(Table2716[[#This Row],[Close]]/E300)),"-",LN(Table2716[[#This Row],[Close]]/E300))</f>
        <v>3.0888156656173325E-3</v>
      </c>
    </row>
    <row r="302" spans="1:8" x14ac:dyDescent="0.3">
      <c r="A302" s="2">
        <v>43543</v>
      </c>
      <c r="B302" s="1">
        <v>11500.3</v>
      </c>
      <c r="C302" s="1">
        <v>11543.85</v>
      </c>
      <c r="D302" s="1">
        <v>11451.25</v>
      </c>
      <c r="E302" s="1">
        <v>11532.4</v>
      </c>
      <c r="F302" s="1">
        <v>326099667</v>
      </c>
      <c r="G302" s="1">
        <v>16179.92</v>
      </c>
      <c r="H302" s="3">
        <f>IF(ISERR(LN(Table2716[[#This Row],[Close]]/E301)),"-",LN(Table2716[[#This Row],[Close]]/E301))</f>
        <v>6.1058003263835944E-3</v>
      </c>
    </row>
    <row r="303" spans="1:8" x14ac:dyDescent="0.3">
      <c r="A303" s="2">
        <v>43544</v>
      </c>
      <c r="B303" s="1">
        <v>11553.35</v>
      </c>
      <c r="C303" s="1">
        <v>11556.1</v>
      </c>
      <c r="D303" s="1">
        <v>11503.1</v>
      </c>
      <c r="E303" s="1">
        <v>11521.05</v>
      </c>
      <c r="F303" s="1">
        <v>366298049</v>
      </c>
      <c r="G303" s="1">
        <v>18311.439999999999</v>
      </c>
      <c r="H303" s="3">
        <f>IF(ISERR(LN(Table2716[[#This Row],[Close]]/E302)),"-",LN(Table2716[[#This Row],[Close]]/E302))</f>
        <v>-9.8466831793539802E-4</v>
      </c>
    </row>
    <row r="304" spans="1:8" x14ac:dyDescent="0.3">
      <c r="A304" s="2">
        <v>43546</v>
      </c>
      <c r="B304" s="1">
        <v>11549.2</v>
      </c>
      <c r="C304" s="1">
        <v>11572.8</v>
      </c>
      <c r="D304" s="1">
        <v>11434.55</v>
      </c>
      <c r="E304" s="1">
        <v>11456.9</v>
      </c>
      <c r="F304" s="1">
        <v>386193935</v>
      </c>
      <c r="G304" s="1">
        <v>19755.740000000002</v>
      </c>
      <c r="H304" s="3">
        <f>IF(ISERR(LN(Table2716[[#This Row],[Close]]/E303)),"-",LN(Table2716[[#This Row],[Close]]/E303))</f>
        <v>-5.5836283625349536E-3</v>
      </c>
    </row>
    <row r="305" spans="1:8" x14ac:dyDescent="0.3">
      <c r="A305" s="2">
        <v>43549</v>
      </c>
      <c r="B305" s="1">
        <v>11395.65</v>
      </c>
      <c r="C305" s="1">
        <v>11395.65</v>
      </c>
      <c r="D305" s="1">
        <v>11311.6</v>
      </c>
      <c r="E305" s="1">
        <v>11354.25</v>
      </c>
      <c r="F305" s="1">
        <v>294459196</v>
      </c>
      <c r="G305" s="1">
        <v>14101.14</v>
      </c>
      <c r="H305" s="3">
        <f>IF(ISERR(LN(Table2716[[#This Row],[Close]]/E304)),"-",LN(Table2716[[#This Row],[Close]]/E304))</f>
        <v>-9.0000454070535869E-3</v>
      </c>
    </row>
    <row r="306" spans="1:8" x14ac:dyDescent="0.3">
      <c r="A306" s="2">
        <v>43550</v>
      </c>
      <c r="B306" s="1">
        <v>11375.2</v>
      </c>
      <c r="C306" s="1">
        <v>11496.75</v>
      </c>
      <c r="D306" s="1">
        <v>11352.45</v>
      </c>
      <c r="E306" s="1">
        <v>11483.25</v>
      </c>
      <c r="F306" s="1">
        <v>282575496</v>
      </c>
      <c r="G306" s="1">
        <v>14611.68</v>
      </c>
      <c r="H306" s="3">
        <f>IF(ISERR(LN(Table2716[[#This Row],[Close]]/E305)),"-",LN(Table2716[[#This Row],[Close]]/E305))</f>
        <v>1.1297328693216403E-2</v>
      </c>
    </row>
    <row r="307" spans="1:8" x14ac:dyDescent="0.3">
      <c r="A307" s="2">
        <v>43551</v>
      </c>
      <c r="B307" s="1">
        <v>11531.45</v>
      </c>
      <c r="C307" s="1">
        <v>11546.2</v>
      </c>
      <c r="D307" s="1">
        <v>11413</v>
      </c>
      <c r="E307" s="1">
        <v>11445.05</v>
      </c>
      <c r="F307" s="1">
        <v>350446089</v>
      </c>
      <c r="G307" s="1">
        <v>18356.52</v>
      </c>
      <c r="H307" s="3">
        <f>IF(ISERR(LN(Table2716[[#This Row],[Close]]/E306)),"-",LN(Table2716[[#This Row],[Close]]/E306))</f>
        <v>-3.3321297562249825E-3</v>
      </c>
    </row>
    <row r="308" spans="1:8" x14ac:dyDescent="0.3">
      <c r="A308" s="2">
        <v>43552</v>
      </c>
      <c r="B308" s="1">
        <v>11463.65</v>
      </c>
      <c r="C308" s="1">
        <v>11588.5</v>
      </c>
      <c r="D308" s="1">
        <v>11452.45</v>
      </c>
      <c r="E308" s="1">
        <v>11570</v>
      </c>
      <c r="F308" s="1">
        <v>527678809</v>
      </c>
      <c r="G308" s="1">
        <v>25719.65</v>
      </c>
      <c r="H308" s="3">
        <f>IF(ISERR(LN(Table2716[[#This Row],[Close]]/E307)),"-",LN(Table2716[[#This Row],[Close]]/E307))</f>
        <v>1.085821909063313E-2</v>
      </c>
    </row>
    <row r="309" spans="1:8" x14ac:dyDescent="0.3">
      <c r="A309" s="2">
        <v>43553</v>
      </c>
      <c r="B309" s="1">
        <v>11625.45</v>
      </c>
      <c r="C309" s="1">
        <v>11630.35</v>
      </c>
      <c r="D309" s="1">
        <v>11570.15</v>
      </c>
      <c r="E309" s="1">
        <v>11623.9</v>
      </c>
      <c r="F309" s="1">
        <v>416276981</v>
      </c>
      <c r="G309" s="1">
        <v>20515.25</v>
      </c>
      <c r="H309" s="3">
        <f>IF(ISERR(LN(Table2716[[#This Row],[Close]]/E308)),"-",LN(Table2716[[#This Row],[Close]]/E308))</f>
        <v>4.6477821348202336E-3</v>
      </c>
    </row>
    <row r="310" spans="1:8" x14ac:dyDescent="0.3">
      <c r="A310" s="2">
        <v>43556</v>
      </c>
      <c r="B310" s="1">
        <v>11665.2</v>
      </c>
      <c r="C310" s="1">
        <v>11738.1</v>
      </c>
      <c r="D310" s="1">
        <v>11644.75</v>
      </c>
      <c r="E310" s="1">
        <v>11669.15</v>
      </c>
      <c r="F310" s="1">
        <v>379572660</v>
      </c>
      <c r="G310" s="1">
        <v>18977.990000000002</v>
      </c>
      <c r="H310" s="3">
        <f>IF(ISERR(LN(Table2716[[#This Row],[Close]]/E309)),"-",LN(Table2716[[#This Row],[Close]]/E309))</f>
        <v>3.8852839728881735E-3</v>
      </c>
    </row>
    <row r="311" spans="1:8" x14ac:dyDescent="0.3">
      <c r="A311" s="2">
        <v>43557</v>
      </c>
      <c r="B311" s="1">
        <v>11711.55</v>
      </c>
      <c r="C311" s="1">
        <v>11729.35</v>
      </c>
      <c r="D311" s="1">
        <v>11655.85</v>
      </c>
      <c r="E311" s="1">
        <v>11713.2</v>
      </c>
      <c r="F311" s="1">
        <v>386131413</v>
      </c>
      <c r="G311" s="1">
        <v>18673.7</v>
      </c>
      <c r="H311" s="3">
        <f>IF(ISERR(LN(Table2716[[#This Row],[Close]]/E310)),"-",LN(Table2716[[#This Row],[Close]]/E310))</f>
        <v>3.7678036734890082E-3</v>
      </c>
    </row>
    <row r="312" spans="1:8" x14ac:dyDescent="0.3">
      <c r="A312" s="2">
        <v>43558</v>
      </c>
      <c r="B312" s="1">
        <v>11735.3</v>
      </c>
      <c r="C312" s="1">
        <v>11761</v>
      </c>
      <c r="D312" s="1">
        <v>11629.15</v>
      </c>
      <c r="E312" s="1">
        <v>11643.95</v>
      </c>
      <c r="F312" s="1">
        <v>365760070</v>
      </c>
      <c r="G312" s="1">
        <v>19050.95</v>
      </c>
      <c r="H312" s="3">
        <f>IF(ISERR(LN(Table2716[[#This Row],[Close]]/E311)),"-",LN(Table2716[[#This Row],[Close]]/E311))</f>
        <v>-5.9296791696504684E-3</v>
      </c>
    </row>
    <row r="313" spans="1:8" x14ac:dyDescent="0.3">
      <c r="A313" s="2">
        <v>43559</v>
      </c>
      <c r="B313" s="1">
        <v>11660.2</v>
      </c>
      <c r="C313" s="1">
        <v>11662.55</v>
      </c>
      <c r="D313" s="1">
        <v>11559.2</v>
      </c>
      <c r="E313" s="1">
        <v>11598</v>
      </c>
      <c r="F313" s="1">
        <v>349029830</v>
      </c>
      <c r="G313" s="1">
        <v>19713.009999999998</v>
      </c>
      <c r="H313" s="3">
        <f>IF(ISERR(LN(Table2716[[#This Row],[Close]]/E312)),"-",LN(Table2716[[#This Row],[Close]]/E312))</f>
        <v>-3.9540623628834554E-3</v>
      </c>
    </row>
    <row r="314" spans="1:8" x14ac:dyDescent="0.3">
      <c r="A314" s="2">
        <v>43560</v>
      </c>
      <c r="B314" s="1">
        <v>11638.4</v>
      </c>
      <c r="C314" s="1">
        <v>11689.65</v>
      </c>
      <c r="D314" s="1">
        <v>11609.5</v>
      </c>
      <c r="E314" s="1">
        <v>11665.95</v>
      </c>
      <c r="F314" s="1">
        <v>266665797</v>
      </c>
      <c r="G314" s="1">
        <v>15000.35</v>
      </c>
      <c r="H314" s="3">
        <f>IF(ISERR(LN(Table2716[[#This Row],[Close]]/E313)),"-",LN(Table2716[[#This Row],[Close]]/E313))</f>
        <v>5.8416729088147249E-3</v>
      </c>
    </row>
    <row r="315" spans="1:8" x14ac:dyDescent="0.3">
      <c r="A315" s="2">
        <v>43563</v>
      </c>
      <c r="B315" s="1">
        <v>11704.35</v>
      </c>
      <c r="C315" s="1">
        <v>11710.3</v>
      </c>
      <c r="D315" s="1">
        <v>11549.1</v>
      </c>
      <c r="E315" s="1">
        <v>11604.5</v>
      </c>
      <c r="F315" s="1">
        <v>260932608</v>
      </c>
      <c r="G315" s="1">
        <v>14203.96</v>
      </c>
      <c r="H315" s="3">
        <f>IF(ISERR(LN(Table2716[[#This Row],[Close]]/E314)),"-",LN(Table2716[[#This Row],[Close]]/E314))</f>
        <v>-5.2813884420512712E-3</v>
      </c>
    </row>
    <row r="316" spans="1:8" x14ac:dyDescent="0.3">
      <c r="A316" s="2">
        <v>43564</v>
      </c>
      <c r="B316" s="1">
        <v>11612.05</v>
      </c>
      <c r="C316" s="1">
        <v>11683.9</v>
      </c>
      <c r="D316" s="1">
        <v>11569.7</v>
      </c>
      <c r="E316" s="1">
        <v>11671.95</v>
      </c>
      <c r="F316" s="1">
        <v>300467538</v>
      </c>
      <c r="G316" s="1">
        <v>15984.39</v>
      </c>
      <c r="H316" s="3">
        <f>IF(ISERR(LN(Table2716[[#This Row],[Close]]/E315)),"-",LN(Table2716[[#This Row],[Close]]/E315))</f>
        <v>5.7955735342997616E-3</v>
      </c>
    </row>
    <row r="317" spans="1:8" x14ac:dyDescent="0.3">
      <c r="A317" s="2">
        <v>43565</v>
      </c>
      <c r="B317" s="1">
        <v>11646.85</v>
      </c>
      <c r="C317" s="1">
        <v>11680.05</v>
      </c>
      <c r="D317" s="1">
        <v>11571.75</v>
      </c>
      <c r="E317" s="1">
        <v>11584.3</v>
      </c>
      <c r="F317" s="1">
        <v>359941110</v>
      </c>
      <c r="G317" s="1">
        <v>22258.46</v>
      </c>
      <c r="H317" s="3">
        <f>IF(ISERR(LN(Table2716[[#This Row],[Close]]/E316)),"-",LN(Table2716[[#This Row],[Close]]/E316))</f>
        <v>-7.5377943572383106E-3</v>
      </c>
    </row>
    <row r="318" spans="1:8" x14ac:dyDescent="0.3">
      <c r="A318" s="2">
        <v>43566</v>
      </c>
      <c r="B318" s="1">
        <v>11592.55</v>
      </c>
      <c r="C318" s="1">
        <v>11606.7</v>
      </c>
      <c r="D318" s="1">
        <v>11550.55</v>
      </c>
      <c r="E318" s="1">
        <v>11596.7</v>
      </c>
      <c r="F318" s="1">
        <v>279775726</v>
      </c>
      <c r="G318" s="1">
        <v>14332.2</v>
      </c>
      <c r="H318" s="3">
        <f>IF(ISERR(LN(Table2716[[#This Row],[Close]]/E317)),"-",LN(Table2716[[#This Row],[Close]]/E317))</f>
        <v>1.0698417827284545E-3</v>
      </c>
    </row>
    <row r="319" spans="1:8" x14ac:dyDescent="0.3">
      <c r="A319" s="2">
        <v>43567</v>
      </c>
      <c r="B319" s="1">
        <v>11612.85</v>
      </c>
      <c r="C319" s="1">
        <v>11657.35</v>
      </c>
      <c r="D319" s="1">
        <v>11578.8</v>
      </c>
      <c r="E319" s="1">
        <v>11643.45</v>
      </c>
      <c r="F319" s="1">
        <v>246006184</v>
      </c>
      <c r="G319" s="1">
        <v>13598.61</v>
      </c>
      <c r="H319" s="3">
        <f>IF(ISERR(LN(Table2716[[#This Row],[Close]]/E318)),"-",LN(Table2716[[#This Row],[Close]]/E318))</f>
        <v>4.0232152597085759E-3</v>
      </c>
    </row>
    <row r="320" spans="1:8" x14ac:dyDescent="0.3">
      <c r="A320" s="2">
        <v>43570</v>
      </c>
      <c r="B320" s="1">
        <v>11667</v>
      </c>
      <c r="C320" s="1">
        <v>11704.6</v>
      </c>
      <c r="D320" s="1">
        <v>11648.25</v>
      </c>
      <c r="E320" s="1">
        <v>11690.35</v>
      </c>
      <c r="F320" s="1">
        <v>289996075</v>
      </c>
      <c r="G320" s="1">
        <v>15635.79</v>
      </c>
      <c r="H320" s="3">
        <f>IF(ISERR(LN(Table2716[[#This Row],[Close]]/E319)),"-",LN(Table2716[[#This Row],[Close]]/E319))</f>
        <v>4.01992501503014E-3</v>
      </c>
    </row>
    <row r="321" spans="1:8" x14ac:dyDescent="0.3">
      <c r="A321" s="2">
        <v>43571</v>
      </c>
      <c r="B321" s="1">
        <v>11736.2</v>
      </c>
      <c r="C321" s="1">
        <v>11810.95</v>
      </c>
      <c r="D321" s="1">
        <v>11731.55</v>
      </c>
      <c r="E321" s="1">
        <v>11787.15</v>
      </c>
      <c r="F321" s="1">
        <v>354315040</v>
      </c>
      <c r="G321" s="1">
        <v>17585.48</v>
      </c>
      <c r="H321" s="3">
        <f>IF(ISERR(LN(Table2716[[#This Row],[Close]]/E320)),"-",LN(Table2716[[#This Row],[Close]]/E320))</f>
        <v>8.2462398923668495E-3</v>
      </c>
    </row>
    <row r="322" spans="1:8" x14ac:dyDescent="0.3">
      <c r="A322" s="2">
        <v>43573</v>
      </c>
      <c r="B322" s="1">
        <v>11856.15</v>
      </c>
      <c r="C322" s="1">
        <v>11856.15</v>
      </c>
      <c r="D322" s="1">
        <v>11738.5</v>
      </c>
      <c r="E322" s="1">
        <v>11752.8</v>
      </c>
      <c r="F322" s="1">
        <v>339653709</v>
      </c>
      <c r="G322" s="1">
        <v>18271.27</v>
      </c>
      <c r="H322" s="3">
        <f>IF(ISERR(LN(Table2716[[#This Row],[Close]]/E321)),"-",LN(Table2716[[#This Row],[Close]]/E321))</f>
        <v>-2.9184449738277464E-3</v>
      </c>
    </row>
    <row r="323" spans="1:8" x14ac:dyDescent="0.3">
      <c r="A323" s="2">
        <v>43577</v>
      </c>
      <c r="B323" s="1">
        <v>11727.05</v>
      </c>
      <c r="C323" s="1">
        <v>11727.05</v>
      </c>
      <c r="D323" s="1">
        <v>11583.95</v>
      </c>
      <c r="E323" s="1">
        <v>11594.45</v>
      </c>
      <c r="F323" s="1">
        <v>260356055</v>
      </c>
      <c r="G323" s="1">
        <v>13754.12</v>
      </c>
      <c r="H323" s="3">
        <f>IF(ISERR(LN(Table2716[[#This Row],[Close]]/E322)),"-",LN(Table2716[[#This Row],[Close]]/E322))</f>
        <v>-1.3564974730520374E-2</v>
      </c>
    </row>
    <row r="324" spans="1:8" x14ac:dyDescent="0.3">
      <c r="A324" s="2">
        <v>43578</v>
      </c>
      <c r="B324" s="1">
        <v>11612.95</v>
      </c>
      <c r="C324" s="1">
        <v>11645.95</v>
      </c>
      <c r="D324" s="1">
        <v>11564.8</v>
      </c>
      <c r="E324" s="1">
        <v>11575.95</v>
      </c>
      <c r="F324" s="1">
        <v>272544486</v>
      </c>
      <c r="G324" s="1">
        <v>14500.53</v>
      </c>
      <c r="H324" s="3">
        <f>IF(ISERR(LN(Table2716[[#This Row],[Close]]/E323)),"-",LN(Table2716[[#This Row],[Close]]/E323))</f>
        <v>-1.5968653049767416E-3</v>
      </c>
    </row>
    <row r="325" spans="1:8" x14ac:dyDescent="0.3">
      <c r="A325" s="2">
        <v>43579</v>
      </c>
      <c r="B325" s="1">
        <v>11601.5</v>
      </c>
      <c r="C325" s="1">
        <v>11740.85</v>
      </c>
      <c r="D325" s="1">
        <v>11578.85</v>
      </c>
      <c r="E325" s="1">
        <v>11726.15</v>
      </c>
      <c r="F325" s="1">
        <v>335196513</v>
      </c>
      <c r="G325" s="1">
        <v>17046.66</v>
      </c>
      <c r="H325" s="3">
        <f>IF(ISERR(LN(Table2716[[#This Row],[Close]]/E324)),"-",LN(Table2716[[#This Row],[Close]]/E324))</f>
        <v>1.2891720507584971E-2</v>
      </c>
    </row>
    <row r="326" spans="1:8" x14ac:dyDescent="0.3">
      <c r="A326" s="2">
        <v>43580</v>
      </c>
      <c r="B326" s="1">
        <v>11735.7</v>
      </c>
      <c r="C326" s="1">
        <v>11796.75</v>
      </c>
      <c r="D326" s="1">
        <v>11624.3</v>
      </c>
      <c r="E326" s="1">
        <v>11641.8</v>
      </c>
      <c r="F326" s="1">
        <v>604360395</v>
      </c>
      <c r="G326" s="1">
        <v>28254.3</v>
      </c>
      <c r="H326" s="3">
        <f>IF(ISERR(LN(Table2716[[#This Row],[Close]]/E325)),"-",LN(Table2716[[#This Row],[Close]]/E325))</f>
        <v>-7.2193210230233834E-3</v>
      </c>
    </row>
    <row r="327" spans="1:8" x14ac:dyDescent="0.3">
      <c r="A327" s="2">
        <v>43581</v>
      </c>
      <c r="B327" s="1">
        <v>11683.75</v>
      </c>
      <c r="C327" s="1">
        <v>11762.9</v>
      </c>
      <c r="D327" s="1">
        <v>11661.75</v>
      </c>
      <c r="E327" s="1">
        <v>11754.65</v>
      </c>
      <c r="F327" s="1">
        <v>333483764</v>
      </c>
      <c r="G327" s="1">
        <v>18098.830000000002</v>
      </c>
      <c r="H327" s="3">
        <f>IF(ISERR(LN(Table2716[[#This Row],[Close]]/E326)),"-",LN(Table2716[[#This Row],[Close]]/E326))</f>
        <v>9.6468374616017465E-3</v>
      </c>
    </row>
    <row r="328" spans="1:8" x14ac:dyDescent="0.3">
      <c r="A328" s="2">
        <v>43585</v>
      </c>
      <c r="B328" s="1">
        <v>11748.75</v>
      </c>
      <c r="C328" s="1">
        <v>11756.25</v>
      </c>
      <c r="D328" s="1">
        <v>11655.9</v>
      </c>
      <c r="E328" s="1">
        <v>11748.15</v>
      </c>
      <c r="F328" s="1">
        <v>532630874</v>
      </c>
      <c r="G328" s="1">
        <v>23324.98</v>
      </c>
      <c r="H328" s="3">
        <f>IF(ISERR(LN(Table2716[[#This Row],[Close]]/E327)),"-",LN(Table2716[[#This Row],[Close]]/E327))</f>
        <v>-5.531255991390112E-4</v>
      </c>
    </row>
    <row r="329" spans="1:8" x14ac:dyDescent="0.3">
      <c r="A329" s="2">
        <v>43587</v>
      </c>
      <c r="B329" s="1">
        <v>11725.55</v>
      </c>
      <c r="C329" s="1">
        <v>11789.3</v>
      </c>
      <c r="D329" s="1">
        <v>11699.55</v>
      </c>
      <c r="E329" s="1">
        <v>11724.75</v>
      </c>
      <c r="F329" s="1">
        <v>380278045</v>
      </c>
      <c r="G329" s="1">
        <v>17790.060000000001</v>
      </c>
      <c r="H329" s="3">
        <f>IF(ISERR(LN(Table2716[[#This Row],[Close]]/E328)),"-",LN(Table2716[[#This Row],[Close]]/E328))</f>
        <v>-1.9937892422010914E-3</v>
      </c>
    </row>
    <row r="330" spans="1:8" x14ac:dyDescent="0.3">
      <c r="A330" s="2">
        <v>43588</v>
      </c>
      <c r="B330" s="1">
        <v>11722.6</v>
      </c>
      <c r="C330" s="1">
        <v>11770.9</v>
      </c>
      <c r="D330" s="1">
        <v>11699.35</v>
      </c>
      <c r="E330" s="1">
        <v>11712.25</v>
      </c>
      <c r="F330" s="1">
        <v>305519934</v>
      </c>
      <c r="G330" s="1">
        <v>15156.32</v>
      </c>
      <c r="H330" s="3">
        <f>IF(ISERR(LN(Table2716[[#This Row],[Close]]/E329)),"-",LN(Table2716[[#This Row],[Close]]/E329))</f>
        <v>-1.0666895238500144E-3</v>
      </c>
    </row>
    <row r="331" spans="1:8" x14ac:dyDescent="0.3">
      <c r="A331" s="2">
        <v>43591</v>
      </c>
      <c r="B331" s="1">
        <v>11605.8</v>
      </c>
      <c r="C331" s="1">
        <v>11632.55</v>
      </c>
      <c r="D331" s="1">
        <v>11571.35</v>
      </c>
      <c r="E331" s="1">
        <v>11598.25</v>
      </c>
      <c r="F331" s="1">
        <v>299046480</v>
      </c>
      <c r="G331" s="1">
        <v>14703.42</v>
      </c>
      <c r="H331" s="3">
        <f>IF(ISERR(LN(Table2716[[#This Row],[Close]]/E330)),"-",LN(Table2716[[#This Row],[Close]]/E330))</f>
        <v>-9.7810779570294496E-3</v>
      </c>
    </row>
    <row r="332" spans="1:8" x14ac:dyDescent="0.3">
      <c r="A332" s="2">
        <v>43592</v>
      </c>
      <c r="B332" s="1">
        <v>11651.5</v>
      </c>
      <c r="C332" s="1">
        <v>11657.05</v>
      </c>
      <c r="D332" s="1">
        <v>11484.45</v>
      </c>
      <c r="E332" s="1">
        <v>11497.9</v>
      </c>
      <c r="F332" s="1">
        <v>337495624</v>
      </c>
      <c r="G332" s="1">
        <v>16632.84</v>
      </c>
      <c r="H332" s="3">
        <f>IF(ISERR(LN(Table2716[[#This Row],[Close]]/E331)),"-",LN(Table2716[[#This Row],[Close]]/E331))</f>
        <v>-8.6898146639726396E-3</v>
      </c>
    </row>
    <row r="333" spans="1:8" x14ac:dyDescent="0.3">
      <c r="A333" s="2">
        <v>43593</v>
      </c>
      <c r="B333" s="1">
        <v>11478.7</v>
      </c>
      <c r="C333" s="1">
        <v>11479.1</v>
      </c>
      <c r="D333" s="1">
        <v>11346.95</v>
      </c>
      <c r="E333" s="1">
        <v>11359.45</v>
      </c>
      <c r="F333" s="1">
        <v>372826025</v>
      </c>
      <c r="G333" s="1">
        <v>17440.009999999998</v>
      </c>
      <c r="H333" s="3">
        <f>IF(ISERR(LN(Table2716[[#This Row],[Close]]/E332)),"-",LN(Table2716[[#This Row],[Close]]/E332))</f>
        <v>-1.2114413370574466E-2</v>
      </c>
    </row>
    <row r="334" spans="1:8" x14ac:dyDescent="0.3">
      <c r="A334" s="2">
        <v>43594</v>
      </c>
      <c r="B334" s="1">
        <v>11322.4</v>
      </c>
      <c r="C334" s="1">
        <v>11357.6</v>
      </c>
      <c r="D334" s="1">
        <v>11255.05</v>
      </c>
      <c r="E334" s="1">
        <v>11301.8</v>
      </c>
      <c r="F334" s="1">
        <v>373028059</v>
      </c>
      <c r="G334" s="1">
        <v>17602.86</v>
      </c>
      <c r="H334" s="3">
        <f>IF(ISERR(LN(Table2716[[#This Row],[Close]]/E333)),"-",LN(Table2716[[#This Row],[Close]]/E333))</f>
        <v>-5.087991559915908E-3</v>
      </c>
    </row>
    <row r="335" spans="1:8" x14ac:dyDescent="0.3">
      <c r="A335" s="2">
        <v>43595</v>
      </c>
      <c r="B335" s="1">
        <v>11314.15</v>
      </c>
      <c r="C335" s="1">
        <v>11345.8</v>
      </c>
      <c r="D335" s="1">
        <v>11251.05</v>
      </c>
      <c r="E335" s="1">
        <v>11278.9</v>
      </c>
      <c r="F335" s="1">
        <v>387323416</v>
      </c>
      <c r="G335" s="1">
        <v>18085.189999999999</v>
      </c>
      <c r="H335" s="3">
        <f>IF(ISERR(LN(Table2716[[#This Row],[Close]]/E334)),"-",LN(Table2716[[#This Row],[Close]]/E334))</f>
        <v>-2.0282814838106025E-3</v>
      </c>
    </row>
    <row r="336" spans="1:8" x14ac:dyDescent="0.3">
      <c r="A336" s="2">
        <v>43598</v>
      </c>
      <c r="B336" s="1">
        <v>11258.7</v>
      </c>
      <c r="C336" s="1">
        <v>11300.2</v>
      </c>
      <c r="D336" s="1">
        <v>11125.6</v>
      </c>
      <c r="E336" s="1">
        <v>11148.2</v>
      </c>
      <c r="F336" s="1">
        <v>357586433</v>
      </c>
      <c r="G336" s="1">
        <v>16722.91</v>
      </c>
      <c r="H336" s="3">
        <f>IF(ISERR(LN(Table2716[[#This Row],[Close]]/E335)),"-",LN(Table2716[[#This Row],[Close]]/E335))</f>
        <v>-1.1655673687732526E-2</v>
      </c>
    </row>
    <row r="337" spans="1:8" x14ac:dyDescent="0.3">
      <c r="A337" s="2">
        <v>43599</v>
      </c>
      <c r="B337" s="1">
        <v>11151.65</v>
      </c>
      <c r="C337" s="1">
        <v>11294.75</v>
      </c>
      <c r="D337" s="1">
        <v>11108.3</v>
      </c>
      <c r="E337" s="1">
        <v>11222.05</v>
      </c>
      <c r="F337" s="1">
        <v>398122725</v>
      </c>
      <c r="G337" s="1">
        <v>19906.38</v>
      </c>
      <c r="H337" s="3">
        <f>IF(ISERR(LN(Table2716[[#This Row],[Close]]/E336)),"-",LN(Table2716[[#This Row],[Close]]/E336))</f>
        <v>6.6025429561064782E-3</v>
      </c>
    </row>
    <row r="338" spans="1:8" x14ac:dyDescent="0.3">
      <c r="A338" s="2">
        <v>43600</v>
      </c>
      <c r="B338" s="1">
        <v>11271.7</v>
      </c>
      <c r="C338" s="1">
        <v>11286.8</v>
      </c>
      <c r="D338" s="1">
        <v>11136.95</v>
      </c>
      <c r="E338" s="1">
        <v>11157</v>
      </c>
      <c r="F338" s="1">
        <v>414174258</v>
      </c>
      <c r="G338" s="1">
        <v>17931.75</v>
      </c>
      <c r="H338" s="3">
        <f>IF(ISERR(LN(Table2716[[#This Row],[Close]]/E337)),"-",LN(Table2716[[#This Row],[Close]]/E337))</f>
        <v>-5.8134892415845994E-3</v>
      </c>
    </row>
    <row r="339" spans="1:8" x14ac:dyDescent="0.3">
      <c r="A339" s="2">
        <v>43601</v>
      </c>
      <c r="B339" s="1">
        <v>11180.35</v>
      </c>
      <c r="C339" s="1">
        <v>11281.55</v>
      </c>
      <c r="D339" s="1">
        <v>11143.35</v>
      </c>
      <c r="E339" s="1">
        <v>11257.1</v>
      </c>
      <c r="F339" s="1">
        <v>350734572</v>
      </c>
      <c r="G339" s="1">
        <v>15629.57</v>
      </c>
      <c r="H339" s="3">
        <f>IF(ISERR(LN(Table2716[[#This Row],[Close]]/E338)),"-",LN(Table2716[[#This Row],[Close]]/E338))</f>
        <v>8.9319370836315384E-3</v>
      </c>
    </row>
    <row r="340" spans="1:8" x14ac:dyDescent="0.3">
      <c r="A340" s="2">
        <v>43602</v>
      </c>
      <c r="B340" s="1">
        <v>11261.9</v>
      </c>
      <c r="C340" s="1">
        <v>11426.15</v>
      </c>
      <c r="D340" s="1">
        <v>11259.85</v>
      </c>
      <c r="E340" s="1">
        <v>11407.15</v>
      </c>
      <c r="F340" s="1">
        <v>412109200</v>
      </c>
      <c r="G340" s="1">
        <v>20177.63</v>
      </c>
      <c r="H340" s="3">
        <f>IF(ISERR(LN(Table2716[[#This Row],[Close]]/E339)),"-",LN(Table2716[[#This Row],[Close]]/E339))</f>
        <v>1.324131108491434E-2</v>
      </c>
    </row>
    <row r="341" spans="1:8" x14ac:dyDescent="0.3">
      <c r="A341" s="2">
        <v>43605</v>
      </c>
      <c r="B341" s="1">
        <v>11651.9</v>
      </c>
      <c r="C341" s="1">
        <v>11845.2</v>
      </c>
      <c r="D341" s="1">
        <v>11591.7</v>
      </c>
      <c r="E341" s="1">
        <v>11828.25</v>
      </c>
      <c r="F341" s="1">
        <v>452096261</v>
      </c>
      <c r="G341" s="1">
        <v>25223.78</v>
      </c>
      <c r="H341" s="3">
        <f>IF(ISERR(LN(Table2716[[#This Row],[Close]]/E340)),"-",LN(Table2716[[#This Row],[Close]]/E340))</f>
        <v>3.6250386274051208E-2</v>
      </c>
    </row>
    <row r="342" spans="1:8" x14ac:dyDescent="0.3">
      <c r="A342" s="2">
        <v>43606</v>
      </c>
      <c r="B342" s="1">
        <v>11863.65</v>
      </c>
      <c r="C342" s="1">
        <v>11883.55</v>
      </c>
      <c r="D342" s="1">
        <v>11682.8</v>
      </c>
      <c r="E342" s="1">
        <v>11709.1</v>
      </c>
      <c r="F342" s="1">
        <v>381038129</v>
      </c>
      <c r="G342" s="1">
        <v>20324.669999999998</v>
      </c>
      <c r="H342" s="3">
        <f>IF(ISERR(LN(Table2716[[#This Row],[Close]]/E341)),"-",LN(Table2716[[#This Row],[Close]]/E341))</f>
        <v>-1.012442078454291E-2</v>
      </c>
    </row>
    <row r="343" spans="1:8" x14ac:dyDescent="0.3">
      <c r="A343" s="2">
        <v>43607</v>
      </c>
      <c r="B343" s="1">
        <v>11727.95</v>
      </c>
      <c r="C343" s="1">
        <v>11784.8</v>
      </c>
      <c r="D343" s="1">
        <v>11682.4</v>
      </c>
      <c r="E343" s="1">
        <v>11737.9</v>
      </c>
      <c r="F343" s="1">
        <v>355870667</v>
      </c>
      <c r="G343" s="1">
        <v>19582.41</v>
      </c>
      <c r="H343" s="3">
        <f>IF(ISERR(LN(Table2716[[#This Row],[Close]]/E342)),"-",LN(Table2716[[#This Row],[Close]]/E342))</f>
        <v>2.4566054918568484E-3</v>
      </c>
    </row>
    <row r="344" spans="1:8" x14ac:dyDescent="0.3">
      <c r="A344" s="2">
        <v>43608</v>
      </c>
      <c r="B344" s="1">
        <v>11901.3</v>
      </c>
      <c r="C344" s="1">
        <v>12041.15</v>
      </c>
      <c r="D344" s="1">
        <v>11614.5</v>
      </c>
      <c r="E344" s="1">
        <v>11657.05</v>
      </c>
      <c r="F344" s="1">
        <v>569030654</v>
      </c>
      <c r="G344" s="1">
        <v>31180.080000000002</v>
      </c>
      <c r="H344" s="3">
        <f>IF(ISERR(LN(Table2716[[#This Row],[Close]]/E343)),"-",LN(Table2716[[#This Row],[Close]]/E343))</f>
        <v>-6.9117755642064951E-3</v>
      </c>
    </row>
    <row r="345" spans="1:8" x14ac:dyDescent="0.3">
      <c r="A345" s="2">
        <v>43609</v>
      </c>
      <c r="B345" s="1">
        <v>11748</v>
      </c>
      <c r="C345" s="1">
        <v>11859</v>
      </c>
      <c r="D345" s="1">
        <v>11658.1</v>
      </c>
      <c r="E345" s="1">
        <v>11844.1</v>
      </c>
      <c r="F345" s="1">
        <v>374637415</v>
      </c>
      <c r="G345" s="1">
        <v>20028.490000000002</v>
      </c>
      <c r="H345" s="3">
        <f>IF(ISERR(LN(Table2716[[#This Row],[Close]]/E344)),"-",LN(Table2716[[#This Row],[Close]]/E344))</f>
        <v>1.5918706100504415E-2</v>
      </c>
    </row>
    <row r="346" spans="1:8" x14ac:dyDescent="0.3">
      <c r="A346" s="2">
        <v>43612</v>
      </c>
      <c r="B346" s="1">
        <v>11855.5</v>
      </c>
      <c r="C346" s="1">
        <v>11957.15</v>
      </c>
      <c r="D346" s="1">
        <v>11812.4</v>
      </c>
      <c r="E346" s="1">
        <v>11924.75</v>
      </c>
      <c r="F346" s="1">
        <v>348356214</v>
      </c>
      <c r="G346" s="1">
        <v>17735.36</v>
      </c>
      <c r="H346" s="3">
        <f>IF(ISERR(LN(Table2716[[#This Row],[Close]]/E345)),"-",LN(Table2716[[#This Row],[Close]]/E345))</f>
        <v>6.7862188968109954E-3</v>
      </c>
    </row>
    <row r="347" spans="1:8" x14ac:dyDescent="0.3">
      <c r="A347" s="2">
        <v>43613</v>
      </c>
      <c r="B347" s="1">
        <v>11958.35</v>
      </c>
      <c r="C347" s="1">
        <v>11958.55</v>
      </c>
      <c r="D347" s="1">
        <v>11864.9</v>
      </c>
      <c r="E347" s="1">
        <v>11928.75</v>
      </c>
      <c r="F347" s="1">
        <v>598308334</v>
      </c>
      <c r="G347" s="1">
        <v>28833.54</v>
      </c>
      <c r="H347" s="3">
        <f>IF(ISERR(LN(Table2716[[#This Row],[Close]]/E346)),"-",LN(Table2716[[#This Row],[Close]]/E346))</f>
        <v>3.3538055526396364E-4</v>
      </c>
    </row>
    <row r="348" spans="1:8" x14ac:dyDescent="0.3">
      <c r="A348" s="2">
        <v>43614</v>
      </c>
      <c r="B348" s="1">
        <v>11905.8</v>
      </c>
      <c r="C348" s="1">
        <v>11931.9</v>
      </c>
      <c r="D348" s="1">
        <v>11836.8</v>
      </c>
      <c r="E348" s="1">
        <v>11861.1</v>
      </c>
      <c r="F348" s="1">
        <v>318068673</v>
      </c>
      <c r="G348" s="1">
        <v>15985.92</v>
      </c>
      <c r="H348" s="3">
        <f>IF(ISERR(LN(Table2716[[#This Row],[Close]]/E347)),"-",LN(Table2716[[#This Row],[Close]]/E347))</f>
        <v>-5.6873147454005899E-3</v>
      </c>
    </row>
    <row r="349" spans="1:8" x14ac:dyDescent="0.3">
      <c r="A349" s="2">
        <v>43615</v>
      </c>
      <c r="B349" s="1">
        <v>11865.3</v>
      </c>
      <c r="C349" s="1">
        <v>11968.55</v>
      </c>
      <c r="D349" s="1">
        <v>11859.4</v>
      </c>
      <c r="E349" s="1">
        <v>11945.9</v>
      </c>
      <c r="F349" s="1">
        <v>421199867</v>
      </c>
      <c r="G349" s="1">
        <v>20261.849999999999</v>
      </c>
      <c r="H349" s="3">
        <f>IF(ISERR(LN(Table2716[[#This Row],[Close]]/E348)),"-",LN(Table2716[[#This Row],[Close]]/E348))</f>
        <v>7.123985268305006E-3</v>
      </c>
    </row>
    <row r="350" spans="1:8" x14ac:dyDescent="0.3">
      <c r="A350" s="2">
        <v>43616</v>
      </c>
      <c r="B350" s="1">
        <v>11999.8</v>
      </c>
      <c r="C350" s="1">
        <v>12039.25</v>
      </c>
      <c r="D350" s="1">
        <v>11829.45</v>
      </c>
      <c r="E350" s="1">
        <v>11922.8</v>
      </c>
      <c r="F350" s="1">
        <v>438879129</v>
      </c>
      <c r="G350" s="1">
        <v>22789</v>
      </c>
      <c r="H350" s="3">
        <f>IF(ISERR(LN(Table2716[[#This Row],[Close]]/E349)),"-",LN(Table2716[[#This Row],[Close]]/E349))</f>
        <v>-1.9355898906960182E-3</v>
      </c>
    </row>
    <row r="351" spans="1:8" x14ac:dyDescent="0.3">
      <c r="A351" s="2">
        <v>43619</v>
      </c>
      <c r="B351" s="1">
        <v>11953.75</v>
      </c>
      <c r="C351" s="1">
        <v>12103.05</v>
      </c>
      <c r="D351" s="1">
        <v>11920.1</v>
      </c>
      <c r="E351" s="1">
        <v>12088.55</v>
      </c>
      <c r="F351" s="1">
        <v>315296955</v>
      </c>
      <c r="G351" s="1">
        <v>17451.36</v>
      </c>
      <c r="H351" s="3">
        <f>IF(ISERR(LN(Table2716[[#This Row],[Close]]/E350)),"-",LN(Table2716[[#This Row],[Close]]/E350))</f>
        <v>1.3806190222918157E-2</v>
      </c>
    </row>
    <row r="352" spans="1:8" x14ac:dyDescent="0.3">
      <c r="A352" s="2">
        <v>43620</v>
      </c>
      <c r="B352" s="1">
        <v>12052.65</v>
      </c>
      <c r="C352" s="1">
        <v>12095.2</v>
      </c>
      <c r="D352" s="1">
        <v>12005.85</v>
      </c>
      <c r="E352" s="1">
        <v>12021.65</v>
      </c>
      <c r="F352" s="1">
        <v>289221904</v>
      </c>
      <c r="G352" s="1">
        <v>15308.28</v>
      </c>
      <c r="H352" s="3">
        <f>IF(ISERR(LN(Table2716[[#This Row],[Close]]/E351)),"-",LN(Table2716[[#This Row],[Close]]/E351))</f>
        <v>-5.5495327035804771E-3</v>
      </c>
    </row>
    <row r="353" spans="1:8" x14ac:dyDescent="0.3">
      <c r="A353" s="2">
        <v>43622</v>
      </c>
      <c r="B353" s="1">
        <v>12039.8</v>
      </c>
      <c r="C353" s="1">
        <v>12039.8</v>
      </c>
      <c r="D353" s="1">
        <v>11830.25</v>
      </c>
      <c r="E353" s="1">
        <v>11843.75</v>
      </c>
      <c r="F353" s="1">
        <v>415206942</v>
      </c>
      <c r="G353" s="1">
        <v>21144.77</v>
      </c>
      <c r="H353" s="3">
        <f>IF(ISERR(LN(Table2716[[#This Row],[Close]]/E352)),"-",LN(Table2716[[#This Row],[Close]]/E352))</f>
        <v>-1.4908888618172916E-2</v>
      </c>
    </row>
    <row r="354" spans="1:8" x14ac:dyDescent="0.3">
      <c r="A354" s="2">
        <v>43623</v>
      </c>
      <c r="B354" s="1">
        <v>11865.2</v>
      </c>
      <c r="C354" s="1">
        <v>11897.5</v>
      </c>
      <c r="D354" s="1">
        <v>11769.5</v>
      </c>
      <c r="E354" s="1">
        <v>11870.65</v>
      </c>
      <c r="F354" s="1">
        <v>302455910</v>
      </c>
      <c r="G354" s="1">
        <v>14939.4</v>
      </c>
      <c r="H354" s="3">
        <f>IF(ISERR(LN(Table2716[[#This Row],[Close]]/E353)),"-",LN(Table2716[[#This Row],[Close]]/E353))</f>
        <v>2.2686647385131591E-3</v>
      </c>
    </row>
    <row r="355" spans="1:8" x14ac:dyDescent="0.3">
      <c r="A355" s="2">
        <v>43626</v>
      </c>
      <c r="B355" s="1">
        <v>11934.9</v>
      </c>
      <c r="C355" s="1">
        <v>11975.05</v>
      </c>
      <c r="D355" s="1">
        <v>11871.75</v>
      </c>
      <c r="E355" s="1">
        <v>11922.7</v>
      </c>
      <c r="F355" s="1">
        <v>303329445</v>
      </c>
      <c r="G355" s="1">
        <v>13125.41</v>
      </c>
      <c r="H355" s="3">
        <f>IF(ISERR(LN(Table2716[[#This Row],[Close]]/E354)),"-",LN(Table2716[[#This Row],[Close]]/E354))</f>
        <v>4.3751790335728605E-3</v>
      </c>
    </row>
    <row r="356" spans="1:8" x14ac:dyDescent="0.3">
      <c r="A356" s="2">
        <v>43627</v>
      </c>
      <c r="B356" s="1">
        <v>11959.85</v>
      </c>
      <c r="C356" s="1">
        <v>12000.35</v>
      </c>
      <c r="D356" s="1">
        <v>11904.35</v>
      </c>
      <c r="E356" s="1">
        <v>11965.6</v>
      </c>
      <c r="F356" s="1">
        <v>332181958</v>
      </c>
      <c r="G356" s="1">
        <v>15392.28</v>
      </c>
      <c r="H356" s="3">
        <f>IF(ISERR(LN(Table2716[[#This Row],[Close]]/E355)),"-",LN(Table2716[[#This Row],[Close]]/E355))</f>
        <v>3.5917203081940467E-3</v>
      </c>
    </row>
    <row r="357" spans="1:8" x14ac:dyDescent="0.3">
      <c r="A357" s="2">
        <v>43628</v>
      </c>
      <c r="B357" s="1">
        <v>11962.45</v>
      </c>
      <c r="C357" s="1">
        <v>11962.45</v>
      </c>
      <c r="D357" s="1">
        <v>11866.35</v>
      </c>
      <c r="E357" s="1">
        <v>11906.2</v>
      </c>
      <c r="F357" s="1">
        <v>283718253</v>
      </c>
      <c r="G357" s="1">
        <v>14120.17</v>
      </c>
      <c r="H357" s="3">
        <f>IF(ISERR(LN(Table2716[[#This Row],[Close]]/E356)),"-",LN(Table2716[[#This Row],[Close]]/E356))</f>
        <v>-4.9765935198887315E-3</v>
      </c>
    </row>
    <row r="358" spans="1:8" x14ac:dyDescent="0.3">
      <c r="A358" s="2">
        <v>43629</v>
      </c>
      <c r="B358" s="1">
        <v>11873.9</v>
      </c>
      <c r="C358" s="1">
        <v>11931.35</v>
      </c>
      <c r="D358" s="1">
        <v>11817.05</v>
      </c>
      <c r="E358" s="1">
        <v>11914.05</v>
      </c>
      <c r="F358" s="1">
        <v>447901993</v>
      </c>
      <c r="G358" s="1">
        <v>18680.91</v>
      </c>
      <c r="H358" s="3">
        <f>IF(ISERR(LN(Table2716[[#This Row],[Close]]/E357)),"-",LN(Table2716[[#This Row],[Close]]/E357))</f>
        <v>6.5910309792557972E-4</v>
      </c>
    </row>
    <row r="359" spans="1:8" x14ac:dyDescent="0.3">
      <c r="A359" s="2">
        <v>43630</v>
      </c>
      <c r="B359" s="1">
        <v>11910.1</v>
      </c>
      <c r="C359" s="1">
        <v>11911.85</v>
      </c>
      <c r="D359" s="1">
        <v>11797.7</v>
      </c>
      <c r="E359" s="1">
        <v>11823.3</v>
      </c>
      <c r="F359" s="1">
        <v>390294634</v>
      </c>
      <c r="G359" s="1">
        <v>16226.57</v>
      </c>
      <c r="H359" s="3">
        <f>IF(ISERR(LN(Table2716[[#This Row],[Close]]/E358)),"-",LN(Table2716[[#This Row],[Close]]/E358))</f>
        <v>-7.6462151114719259E-3</v>
      </c>
    </row>
    <row r="360" spans="1:8" x14ac:dyDescent="0.3">
      <c r="A360" s="2">
        <v>43633</v>
      </c>
      <c r="B360" s="1">
        <v>11844</v>
      </c>
      <c r="C360" s="1">
        <v>11844.05</v>
      </c>
      <c r="D360" s="1">
        <v>11657.75</v>
      </c>
      <c r="E360" s="1">
        <v>11672.15</v>
      </c>
      <c r="F360" s="1">
        <v>295528399</v>
      </c>
      <c r="G360" s="1">
        <v>13851.67</v>
      </c>
      <c r="H360" s="3">
        <f>IF(ISERR(LN(Table2716[[#This Row],[Close]]/E359)),"-",LN(Table2716[[#This Row],[Close]]/E359))</f>
        <v>-1.2866498423645151E-2</v>
      </c>
    </row>
    <row r="361" spans="1:8" x14ac:dyDescent="0.3">
      <c r="A361" s="2">
        <v>43634</v>
      </c>
      <c r="B361" s="1">
        <v>11677.05</v>
      </c>
      <c r="C361" s="1">
        <v>11727.2</v>
      </c>
      <c r="D361" s="1">
        <v>11641.15</v>
      </c>
      <c r="E361" s="1">
        <v>11691.5</v>
      </c>
      <c r="F361" s="1">
        <v>365525622</v>
      </c>
      <c r="G361" s="1">
        <v>16120.69</v>
      </c>
      <c r="H361" s="3">
        <f>IF(ISERR(LN(Table2716[[#This Row],[Close]]/E360)),"-",LN(Table2716[[#This Row],[Close]]/E360))</f>
        <v>1.6564196454115262E-3</v>
      </c>
    </row>
    <row r="362" spans="1:8" x14ac:dyDescent="0.3">
      <c r="A362" s="2">
        <v>43635</v>
      </c>
      <c r="B362" s="1">
        <v>11744.45</v>
      </c>
      <c r="C362" s="1">
        <v>11802.5</v>
      </c>
      <c r="D362" s="1">
        <v>11625.1</v>
      </c>
      <c r="E362" s="1">
        <v>11691.45</v>
      </c>
      <c r="F362" s="1">
        <v>446933027</v>
      </c>
      <c r="G362" s="1">
        <v>18722.71</v>
      </c>
      <c r="H362" s="3">
        <f>IF(ISERR(LN(Table2716[[#This Row],[Close]]/E361)),"-",LN(Table2716[[#This Row],[Close]]/E361))</f>
        <v>-4.2766203578887255E-6</v>
      </c>
    </row>
    <row r="363" spans="1:8" x14ac:dyDescent="0.3">
      <c r="A363" s="2">
        <v>43636</v>
      </c>
      <c r="B363" s="1">
        <v>11653.65</v>
      </c>
      <c r="C363" s="1">
        <v>11843.5</v>
      </c>
      <c r="D363" s="1">
        <v>11635.05</v>
      </c>
      <c r="E363" s="1">
        <v>11831.75</v>
      </c>
      <c r="F363" s="1">
        <v>442016954</v>
      </c>
      <c r="G363" s="1">
        <v>18839.11</v>
      </c>
      <c r="H363" s="3">
        <f>IF(ISERR(LN(Table2716[[#This Row],[Close]]/E362)),"-",LN(Table2716[[#This Row],[Close]]/E362))</f>
        <v>1.1928790613010498E-2</v>
      </c>
    </row>
    <row r="364" spans="1:8" x14ac:dyDescent="0.3">
      <c r="A364" s="2">
        <v>43637</v>
      </c>
      <c r="B364" s="1">
        <v>11827.6</v>
      </c>
      <c r="C364" s="1">
        <v>11827.95</v>
      </c>
      <c r="D364" s="1">
        <v>11705.1</v>
      </c>
      <c r="E364" s="1">
        <v>11724.1</v>
      </c>
      <c r="F364" s="1">
        <v>468430388</v>
      </c>
      <c r="G364" s="1">
        <v>23346.13</v>
      </c>
      <c r="H364" s="3">
        <f>IF(ISERR(LN(Table2716[[#This Row],[Close]]/E363)),"-",LN(Table2716[[#This Row],[Close]]/E363))</f>
        <v>-9.1400437195816482E-3</v>
      </c>
    </row>
    <row r="365" spans="1:8" x14ac:dyDescent="0.3">
      <c r="A365" s="2">
        <v>43640</v>
      </c>
      <c r="B365" s="1">
        <v>11725.8</v>
      </c>
      <c r="C365" s="1">
        <v>11754</v>
      </c>
      <c r="D365" s="1">
        <v>11670.2</v>
      </c>
      <c r="E365" s="1">
        <v>11699.65</v>
      </c>
      <c r="F365" s="1">
        <v>277620788</v>
      </c>
      <c r="G365" s="1">
        <v>12631.38</v>
      </c>
      <c r="H365" s="3">
        <f>IF(ISERR(LN(Table2716[[#This Row],[Close]]/E364)),"-",LN(Table2716[[#This Row],[Close]]/E364))</f>
        <v>-2.0876254980344709E-3</v>
      </c>
    </row>
    <row r="366" spans="1:8" x14ac:dyDescent="0.3">
      <c r="A366" s="2">
        <v>43641</v>
      </c>
      <c r="B366" s="1">
        <v>11681</v>
      </c>
      <c r="C366" s="1">
        <v>11814.4</v>
      </c>
      <c r="D366" s="1">
        <v>11651</v>
      </c>
      <c r="E366" s="1">
        <v>11796.45</v>
      </c>
      <c r="F366" s="1">
        <v>300476353</v>
      </c>
      <c r="G366" s="1">
        <v>13822.83</v>
      </c>
      <c r="H366" s="3">
        <f>IF(ISERR(LN(Table2716[[#This Row],[Close]]/E365)),"-",LN(Table2716[[#This Row],[Close]]/E365))</f>
        <v>8.2397119239697916E-3</v>
      </c>
    </row>
    <row r="367" spans="1:8" x14ac:dyDescent="0.3">
      <c r="A367" s="2">
        <v>43642</v>
      </c>
      <c r="B367" s="1">
        <v>11768.15</v>
      </c>
      <c r="C367" s="1">
        <v>11871.85</v>
      </c>
      <c r="D367" s="1">
        <v>11757.55</v>
      </c>
      <c r="E367" s="1">
        <v>11847.55</v>
      </c>
      <c r="F367" s="1">
        <v>327885018</v>
      </c>
      <c r="G367" s="1">
        <v>14650.89</v>
      </c>
      <c r="H367" s="3">
        <f>IF(ISERR(LN(Table2716[[#This Row],[Close]]/E366)),"-",LN(Table2716[[#This Row],[Close]]/E366))</f>
        <v>4.3224564000250336E-3</v>
      </c>
    </row>
    <row r="368" spans="1:8" x14ac:dyDescent="0.3">
      <c r="A368" s="2">
        <v>43643</v>
      </c>
      <c r="B368" s="1">
        <v>11860.85</v>
      </c>
      <c r="C368" s="1">
        <v>11911.15</v>
      </c>
      <c r="D368" s="1">
        <v>11821.05</v>
      </c>
      <c r="E368" s="1">
        <v>11841.55</v>
      </c>
      <c r="F368" s="1">
        <v>480169350</v>
      </c>
      <c r="G368" s="1">
        <v>23300.3</v>
      </c>
      <c r="H368" s="3">
        <f>IF(ISERR(LN(Table2716[[#This Row],[Close]]/E367)),"-",LN(Table2716[[#This Row],[Close]]/E367))</f>
        <v>-5.0656210056963325E-4</v>
      </c>
    </row>
    <row r="369" spans="1:8" x14ac:dyDescent="0.3">
      <c r="A369" s="2">
        <v>43644</v>
      </c>
      <c r="B369" s="1">
        <v>11861.15</v>
      </c>
      <c r="C369" s="1">
        <v>11871.7</v>
      </c>
      <c r="D369" s="1">
        <v>11775.5</v>
      </c>
      <c r="E369" s="1">
        <v>11788.85</v>
      </c>
      <c r="F369" s="1">
        <v>303888701</v>
      </c>
      <c r="G369" s="1">
        <v>15191.9</v>
      </c>
      <c r="H369" s="3">
        <f>IF(ISERR(LN(Table2716[[#This Row],[Close]]/E368)),"-",LN(Table2716[[#This Row],[Close]]/E368))</f>
        <v>-4.4603635462361017E-3</v>
      </c>
    </row>
    <row r="370" spans="1:8" x14ac:dyDescent="0.3">
      <c r="A370" s="2">
        <v>43647</v>
      </c>
      <c r="B370" s="1">
        <v>11839.9</v>
      </c>
      <c r="C370" s="1">
        <v>11884.65</v>
      </c>
      <c r="D370" s="1">
        <v>11830.8</v>
      </c>
      <c r="E370" s="1">
        <v>11865.6</v>
      </c>
      <c r="F370" s="1">
        <v>278415889</v>
      </c>
      <c r="G370" s="1">
        <v>12874.96</v>
      </c>
      <c r="H370" s="3">
        <f>IF(ISERR(LN(Table2716[[#This Row],[Close]]/E369)),"-",LN(Table2716[[#This Row],[Close]]/E369))</f>
        <v>6.4892880057533667E-3</v>
      </c>
    </row>
    <row r="371" spans="1:8" x14ac:dyDescent="0.3">
      <c r="A371" s="2">
        <v>43648</v>
      </c>
      <c r="B371" s="1">
        <v>11890.3</v>
      </c>
      <c r="C371" s="1">
        <v>11917.45</v>
      </c>
      <c r="D371" s="1">
        <v>11814.7</v>
      </c>
      <c r="E371" s="1">
        <v>11910.3</v>
      </c>
      <c r="F371" s="1">
        <v>363197036</v>
      </c>
      <c r="G371" s="1">
        <v>13615.94</v>
      </c>
      <c r="H371" s="3">
        <f>IF(ISERR(LN(Table2716[[#This Row],[Close]]/E370)),"-",LN(Table2716[[#This Row],[Close]]/E370))</f>
        <v>3.7601144575602529E-3</v>
      </c>
    </row>
    <row r="372" spans="1:8" x14ac:dyDescent="0.3">
      <c r="A372" s="2">
        <v>43649</v>
      </c>
      <c r="B372" s="1">
        <v>11932.15</v>
      </c>
      <c r="C372" s="1">
        <v>11945.2</v>
      </c>
      <c r="D372" s="1">
        <v>11887.05</v>
      </c>
      <c r="E372" s="1">
        <v>11916.75</v>
      </c>
      <c r="F372" s="1">
        <v>340527508</v>
      </c>
      <c r="G372" s="1">
        <v>14290.33</v>
      </c>
      <c r="H372" s="3">
        <f>IF(ISERR(LN(Table2716[[#This Row],[Close]]/E371)),"-",LN(Table2716[[#This Row],[Close]]/E371))</f>
        <v>5.4140148759931482E-4</v>
      </c>
    </row>
    <row r="373" spans="1:8" x14ac:dyDescent="0.3">
      <c r="A373" s="2">
        <v>43650</v>
      </c>
      <c r="B373" s="1">
        <v>11928.8</v>
      </c>
      <c r="C373" s="1">
        <v>11969.25</v>
      </c>
      <c r="D373" s="1">
        <v>11923.65</v>
      </c>
      <c r="E373" s="1">
        <v>11946.75</v>
      </c>
      <c r="F373" s="1">
        <v>333595172</v>
      </c>
      <c r="G373" s="1">
        <v>14758.87</v>
      </c>
      <c r="H373" s="3">
        <f>IF(ISERR(LN(Table2716[[#This Row],[Close]]/E372)),"-",LN(Table2716[[#This Row],[Close]]/E372))</f>
        <v>2.5143014062712723E-3</v>
      </c>
    </row>
    <row r="374" spans="1:8" x14ac:dyDescent="0.3">
      <c r="A374" s="2">
        <v>43651</v>
      </c>
      <c r="B374" s="1">
        <v>11964.75</v>
      </c>
      <c r="C374" s="1">
        <v>11981.75</v>
      </c>
      <c r="D374" s="1">
        <v>11797.9</v>
      </c>
      <c r="E374" s="1">
        <v>11811.15</v>
      </c>
      <c r="F374" s="1">
        <v>530720039</v>
      </c>
      <c r="G374" s="1">
        <v>18871.990000000002</v>
      </c>
      <c r="H374" s="3">
        <f>IF(ISERR(LN(Table2716[[#This Row],[Close]]/E373)),"-",LN(Table2716[[#This Row],[Close]]/E373))</f>
        <v>-1.1415274286254761E-2</v>
      </c>
    </row>
    <row r="375" spans="1:8" x14ac:dyDescent="0.3">
      <c r="A375" s="2">
        <v>43654</v>
      </c>
      <c r="B375" s="1">
        <v>11770.4</v>
      </c>
      <c r="C375" s="1">
        <v>11771.9</v>
      </c>
      <c r="D375" s="1">
        <v>11523.3</v>
      </c>
      <c r="E375" s="1">
        <v>11558.6</v>
      </c>
      <c r="F375" s="1">
        <v>464029444</v>
      </c>
      <c r="G375" s="1">
        <v>19146.25</v>
      </c>
      <c r="H375" s="3">
        <f>IF(ISERR(LN(Table2716[[#This Row],[Close]]/E374)),"-",LN(Table2716[[#This Row],[Close]]/E374))</f>
        <v>-2.1614251930747241E-2</v>
      </c>
    </row>
    <row r="376" spans="1:8" x14ac:dyDescent="0.3">
      <c r="A376" s="2">
        <v>43655</v>
      </c>
      <c r="B376" s="1">
        <v>11531.6</v>
      </c>
      <c r="C376" s="1">
        <v>11582.55</v>
      </c>
      <c r="D376" s="1">
        <v>11461</v>
      </c>
      <c r="E376" s="1">
        <v>11555.9</v>
      </c>
      <c r="F376" s="1">
        <v>442520253</v>
      </c>
      <c r="G376" s="1">
        <v>21577.95</v>
      </c>
      <c r="H376" s="3">
        <f>IF(ISERR(LN(Table2716[[#This Row],[Close]]/E375)),"-",LN(Table2716[[#This Row],[Close]]/E375))</f>
        <v>-2.3361959049780261E-4</v>
      </c>
    </row>
    <row r="377" spans="1:8" x14ac:dyDescent="0.3">
      <c r="A377" s="2">
        <v>43656</v>
      </c>
      <c r="B377" s="1">
        <v>11536.15</v>
      </c>
      <c r="C377" s="1">
        <v>11593.7</v>
      </c>
      <c r="D377" s="1">
        <v>11475.65</v>
      </c>
      <c r="E377" s="1">
        <v>11498.9</v>
      </c>
      <c r="F377" s="1">
        <v>337571014</v>
      </c>
      <c r="G377" s="1">
        <v>16098.53</v>
      </c>
      <c r="H377" s="3">
        <f>IF(ISERR(LN(Table2716[[#This Row],[Close]]/E376)),"-",LN(Table2716[[#This Row],[Close]]/E376))</f>
        <v>-4.9447504328900991E-3</v>
      </c>
    </row>
    <row r="378" spans="1:8" x14ac:dyDescent="0.3">
      <c r="A378" s="2">
        <v>43657</v>
      </c>
      <c r="B378" s="1">
        <v>11561.45</v>
      </c>
      <c r="C378" s="1">
        <v>11599</v>
      </c>
      <c r="D378" s="1">
        <v>11519.5</v>
      </c>
      <c r="E378" s="1">
        <v>11582.9</v>
      </c>
      <c r="F378" s="1">
        <v>317257578</v>
      </c>
      <c r="G378" s="1">
        <v>14586.2</v>
      </c>
      <c r="H378" s="3">
        <f>IF(ISERR(LN(Table2716[[#This Row],[Close]]/E377)),"-",LN(Table2716[[#This Row],[Close]]/E377))</f>
        <v>7.2784939506443059E-3</v>
      </c>
    </row>
    <row r="379" spans="1:8" x14ac:dyDescent="0.3">
      <c r="A379" s="2">
        <v>43658</v>
      </c>
      <c r="B379" s="1">
        <v>11601.15</v>
      </c>
      <c r="C379" s="1">
        <v>11639.55</v>
      </c>
      <c r="D379" s="1">
        <v>11538.6</v>
      </c>
      <c r="E379" s="1">
        <v>11552.5</v>
      </c>
      <c r="F379" s="1">
        <v>359421182</v>
      </c>
      <c r="G379" s="1">
        <v>16947.57</v>
      </c>
      <c r="H379" s="3">
        <f>IF(ISERR(LN(Table2716[[#This Row],[Close]]/E378)),"-",LN(Table2716[[#This Row],[Close]]/E378))</f>
        <v>-2.6280088086903571E-3</v>
      </c>
    </row>
    <row r="380" spans="1:8" x14ac:dyDescent="0.3">
      <c r="A380" s="2">
        <v>43661</v>
      </c>
      <c r="B380" s="1">
        <v>11614.75</v>
      </c>
      <c r="C380" s="1">
        <v>11618.4</v>
      </c>
      <c r="D380" s="1">
        <v>11532.3</v>
      </c>
      <c r="E380" s="1">
        <v>11588.35</v>
      </c>
      <c r="F380" s="1">
        <v>368788782</v>
      </c>
      <c r="G380" s="1">
        <v>15835.99</v>
      </c>
      <c r="H380" s="3">
        <f>IF(ISERR(LN(Table2716[[#This Row],[Close]]/E379)),"-",LN(Table2716[[#This Row],[Close]]/E379))</f>
        <v>3.0984193476558532E-3</v>
      </c>
    </row>
    <row r="381" spans="1:8" x14ac:dyDescent="0.3">
      <c r="A381" s="2">
        <v>43662</v>
      </c>
      <c r="B381" s="1">
        <v>11596.65</v>
      </c>
      <c r="C381" s="1">
        <v>11670.05</v>
      </c>
      <c r="D381" s="1">
        <v>11573.95</v>
      </c>
      <c r="E381" s="1">
        <v>11662.6</v>
      </c>
      <c r="F381" s="1">
        <v>480156167</v>
      </c>
      <c r="G381" s="1">
        <v>15967.91</v>
      </c>
      <c r="H381" s="3">
        <f>IF(ISERR(LN(Table2716[[#This Row],[Close]]/E380)),"-",LN(Table2716[[#This Row],[Close]]/E380))</f>
        <v>6.386857517651002E-3</v>
      </c>
    </row>
    <row r="382" spans="1:8" x14ac:dyDescent="0.3">
      <c r="A382" s="2">
        <v>43663</v>
      </c>
      <c r="B382" s="1">
        <v>11670.75</v>
      </c>
      <c r="C382" s="1">
        <v>11706.65</v>
      </c>
      <c r="D382" s="1">
        <v>11651.15</v>
      </c>
      <c r="E382" s="1">
        <v>11687.5</v>
      </c>
      <c r="F382" s="1">
        <v>464827734</v>
      </c>
      <c r="G382" s="1">
        <v>15250.5</v>
      </c>
      <c r="H382" s="3">
        <f>IF(ISERR(LN(Table2716[[#This Row],[Close]]/E381)),"-",LN(Table2716[[#This Row],[Close]]/E381))</f>
        <v>2.1327539872141722E-3</v>
      </c>
    </row>
    <row r="383" spans="1:8" x14ac:dyDescent="0.3">
      <c r="A383" s="2">
        <v>43664</v>
      </c>
      <c r="B383" s="1">
        <v>11675.6</v>
      </c>
      <c r="C383" s="1">
        <v>11677.15</v>
      </c>
      <c r="D383" s="1">
        <v>11582.4</v>
      </c>
      <c r="E383" s="1">
        <v>11596.9</v>
      </c>
      <c r="F383" s="1">
        <v>498258158</v>
      </c>
      <c r="G383" s="1">
        <v>16684.03</v>
      </c>
      <c r="H383" s="3">
        <f>IF(ISERR(LN(Table2716[[#This Row],[Close]]/E382)),"-",LN(Table2716[[#This Row],[Close]]/E382))</f>
        <v>-7.7820735971374259E-3</v>
      </c>
    </row>
    <row r="384" spans="1:8" x14ac:dyDescent="0.3">
      <c r="A384" s="2">
        <v>43665</v>
      </c>
      <c r="B384" s="1">
        <v>11627.95</v>
      </c>
      <c r="C384" s="1">
        <v>11640.35</v>
      </c>
      <c r="D384" s="1">
        <v>11399.3</v>
      </c>
      <c r="E384" s="1">
        <v>11419.25</v>
      </c>
      <c r="F384" s="1">
        <v>446049198</v>
      </c>
      <c r="G384" s="1">
        <v>17326.400000000001</v>
      </c>
      <c r="H384" s="3">
        <f>IF(ISERR(LN(Table2716[[#This Row],[Close]]/E383)),"-",LN(Table2716[[#This Row],[Close]]/E383))</f>
        <v>-1.5437293202143871E-2</v>
      </c>
    </row>
    <row r="385" spans="1:8" x14ac:dyDescent="0.3">
      <c r="A385" s="2">
        <v>43668</v>
      </c>
      <c r="B385" s="1">
        <v>11392.85</v>
      </c>
      <c r="C385" s="1">
        <v>11398.15</v>
      </c>
      <c r="D385" s="1">
        <v>11301.25</v>
      </c>
      <c r="E385" s="1">
        <v>11346.2</v>
      </c>
      <c r="F385" s="1">
        <v>516044335</v>
      </c>
      <c r="G385" s="1">
        <v>19304.23</v>
      </c>
      <c r="H385" s="3">
        <f>IF(ISERR(LN(Table2716[[#This Row],[Close]]/E384)),"-",LN(Table2716[[#This Row],[Close]]/E384))</f>
        <v>-6.4176417088494435E-3</v>
      </c>
    </row>
    <row r="386" spans="1:8" x14ac:dyDescent="0.3">
      <c r="A386" s="2">
        <v>43669</v>
      </c>
      <c r="B386" s="1">
        <v>11372.25</v>
      </c>
      <c r="C386" s="1">
        <v>11398.15</v>
      </c>
      <c r="D386" s="1">
        <v>11302.8</v>
      </c>
      <c r="E386" s="1">
        <v>11331.05</v>
      </c>
      <c r="F386" s="1">
        <v>458931191</v>
      </c>
      <c r="G386" s="1">
        <v>19199.32</v>
      </c>
      <c r="H386" s="3">
        <f>IF(ISERR(LN(Table2716[[#This Row],[Close]]/E385)),"-",LN(Table2716[[#This Row],[Close]]/E385))</f>
        <v>-1.3361410447835524E-3</v>
      </c>
    </row>
    <row r="387" spans="1:8" x14ac:dyDescent="0.3">
      <c r="A387" s="2">
        <v>43670</v>
      </c>
      <c r="B387" s="1">
        <v>11322.45</v>
      </c>
      <c r="C387" s="1">
        <v>11359.75</v>
      </c>
      <c r="D387" s="1">
        <v>11229.8</v>
      </c>
      <c r="E387" s="1">
        <v>11271.3</v>
      </c>
      <c r="F387" s="1">
        <v>413202832</v>
      </c>
      <c r="G387" s="1">
        <v>18353.13</v>
      </c>
      <c r="H387" s="3">
        <f>IF(ISERR(LN(Table2716[[#This Row],[Close]]/E386)),"-",LN(Table2716[[#This Row],[Close]]/E386))</f>
        <v>-5.2870731745408694E-3</v>
      </c>
    </row>
    <row r="388" spans="1:8" x14ac:dyDescent="0.3">
      <c r="A388" s="2">
        <v>43671</v>
      </c>
      <c r="B388" s="1">
        <v>11290.4</v>
      </c>
      <c r="C388" s="1">
        <v>11361.4</v>
      </c>
      <c r="D388" s="1">
        <v>11239.35</v>
      </c>
      <c r="E388" s="1">
        <v>11252.15</v>
      </c>
      <c r="F388" s="1">
        <v>553676897</v>
      </c>
      <c r="G388" s="1">
        <v>24329.21</v>
      </c>
      <c r="H388" s="3">
        <f>IF(ISERR(LN(Table2716[[#This Row],[Close]]/E387)),"-",LN(Table2716[[#This Row],[Close]]/E387))</f>
        <v>-1.7004503852120314E-3</v>
      </c>
    </row>
    <row r="389" spans="1:8" x14ac:dyDescent="0.3">
      <c r="A389" s="2">
        <v>43672</v>
      </c>
      <c r="B389" s="1">
        <v>11247.45</v>
      </c>
      <c r="C389" s="1">
        <v>11307.6</v>
      </c>
      <c r="D389" s="1">
        <v>11210.05</v>
      </c>
      <c r="E389" s="1">
        <v>11284.3</v>
      </c>
      <c r="F389" s="1">
        <v>522670420</v>
      </c>
      <c r="G389" s="1">
        <v>20350.38</v>
      </c>
      <c r="H389" s="3">
        <f>IF(ISERR(LN(Table2716[[#This Row],[Close]]/E388)),"-",LN(Table2716[[#This Row],[Close]]/E388))</f>
        <v>2.8531576011107469E-3</v>
      </c>
    </row>
    <row r="390" spans="1:8" x14ac:dyDescent="0.3">
      <c r="A390" s="2">
        <v>43675</v>
      </c>
      <c r="B390" s="1">
        <v>11307.5</v>
      </c>
      <c r="C390" s="1">
        <v>11310.95</v>
      </c>
      <c r="D390" s="1">
        <v>11152.4</v>
      </c>
      <c r="E390" s="1">
        <v>11189.2</v>
      </c>
      <c r="F390" s="1">
        <v>482862376</v>
      </c>
      <c r="G390" s="1">
        <v>18705.919999999998</v>
      </c>
      <c r="H390" s="3">
        <f>IF(ISERR(LN(Table2716[[#This Row],[Close]]/E389)),"-",LN(Table2716[[#This Row],[Close]]/E389))</f>
        <v>-8.4633517390506723E-3</v>
      </c>
    </row>
    <row r="391" spans="1:8" x14ac:dyDescent="0.3">
      <c r="A391" s="2">
        <v>43676</v>
      </c>
      <c r="B391" s="1">
        <v>11213.7</v>
      </c>
      <c r="C391" s="1">
        <v>11267.45</v>
      </c>
      <c r="D391" s="1">
        <v>11072.65</v>
      </c>
      <c r="E391" s="1">
        <v>11085.4</v>
      </c>
      <c r="F391" s="1">
        <v>479059399</v>
      </c>
      <c r="G391" s="1">
        <v>20545.71</v>
      </c>
      <c r="H391" s="3">
        <f>IF(ISERR(LN(Table2716[[#This Row],[Close]]/E390)),"-",LN(Table2716[[#This Row],[Close]]/E390))</f>
        <v>-9.3201001476857486E-3</v>
      </c>
    </row>
    <row r="392" spans="1:8" x14ac:dyDescent="0.3">
      <c r="A392" s="2">
        <v>43677</v>
      </c>
      <c r="B392" s="1">
        <v>11034.05</v>
      </c>
      <c r="C392" s="1">
        <v>11145.3</v>
      </c>
      <c r="D392" s="1">
        <v>10999.4</v>
      </c>
      <c r="E392" s="1">
        <v>11118</v>
      </c>
      <c r="F392" s="1">
        <v>536694278</v>
      </c>
      <c r="G392" s="1">
        <v>23681.22</v>
      </c>
      <c r="H392" s="3">
        <f>IF(ISERR(LN(Table2716[[#This Row],[Close]]/E391)),"-",LN(Table2716[[#This Row],[Close]]/E391))</f>
        <v>2.9364893147653232E-3</v>
      </c>
    </row>
    <row r="393" spans="1:8" x14ac:dyDescent="0.3">
      <c r="A393" s="2">
        <v>43678</v>
      </c>
      <c r="B393" s="1">
        <v>11060.2</v>
      </c>
      <c r="C393" s="1">
        <v>11076.75</v>
      </c>
      <c r="D393" s="1">
        <v>10881</v>
      </c>
      <c r="E393" s="1">
        <v>10980</v>
      </c>
      <c r="F393" s="1">
        <v>499918953</v>
      </c>
      <c r="G393" s="1">
        <v>21048.32</v>
      </c>
      <c r="H393" s="3">
        <f>IF(ISERR(LN(Table2716[[#This Row],[Close]]/E392)),"-",LN(Table2716[[#This Row],[Close]]/E392))</f>
        <v>-1.2489980449893174E-2</v>
      </c>
    </row>
    <row r="394" spans="1:8" x14ac:dyDescent="0.3">
      <c r="A394" s="2">
        <v>43679</v>
      </c>
      <c r="B394" s="1">
        <v>10930.3</v>
      </c>
      <c r="C394" s="1">
        <v>11080.15</v>
      </c>
      <c r="D394" s="1">
        <v>10848.95</v>
      </c>
      <c r="E394" s="1">
        <v>10997.35</v>
      </c>
      <c r="F394" s="1">
        <v>547416246</v>
      </c>
      <c r="G394" s="1">
        <v>23972.04</v>
      </c>
      <c r="H394" s="3">
        <f>IF(ISERR(LN(Table2716[[#This Row],[Close]]/E393)),"-",LN(Table2716[[#This Row],[Close]]/E393))</f>
        <v>1.5788986028203976E-3</v>
      </c>
    </row>
    <row r="395" spans="1:8" x14ac:dyDescent="0.3">
      <c r="A395" s="2">
        <v>43682</v>
      </c>
      <c r="B395" s="1">
        <v>10895.8</v>
      </c>
      <c r="C395" s="1">
        <v>10895.8</v>
      </c>
      <c r="D395" s="1">
        <v>10782.6</v>
      </c>
      <c r="E395" s="1">
        <v>10862.6</v>
      </c>
      <c r="F395" s="1">
        <v>506556609</v>
      </c>
      <c r="G395" s="1">
        <v>20824.099999999999</v>
      </c>
      <c r="H395" s="3">
        <f>IF(ISERR(LN(Table2716[[#This Row],[Close]]/E394)),"-",LN(Table2716[[#This Row],[Close]]/E394))</f>
        <v>-1.2328638151179865E-2</v>
      </c>
    </row>
    <row r="396" spans="1:8" x14ac:dyDescent="0.3">
      <c r="A396" s="2">
        <v>43683</v>
      </c>
      <c r="B396" s="1">
        <v>10815.4</v>
      </c>
      <c r="C396" s="1">
        <v>11018.55</v>
      </c>
      <c r="D396" s="1">
        <v>10813.8</v>
      </c>
      <c r="E396" s="1">
        <v>10948.25</v>
      </c>
      <c r="F396" s="1">
        <v>517891491</v>
      </c>
      <c r="G396" s="1">
        <v>21676.400000000001</v>
      </c>
      <c r="H396" s="3">
        <f>IF(ISERR(LN(Table2716[[#This Row],[Close]]/E395)),"-",LN(Table2716[[#This Row],[Close]]/E395))</f>
        <v>7.8539296057326315E-3</v>
      </c>
    </row>
    <row r="397" spans="1:8" x14ac:dyDescent="0.3">
      <c r="A397" s="2">
        <v>43684</v>
      </c>
      <c r="B397" s="1">
        <v>10958.1</v>
      </c>
      <c r="C397" s="1">
        <v>10975.65</v>
      </c>
      <c r="D397" s="1">
        <v>10835.9</v>
      </c>
      <c r="E397" s="1">
        <v>10855.5</v>
      </c>
      <c r="F397" s="1">
        <v>548465787</v>
      </c>
      <c r="G397" s="1">
        <v>21228.28</v>
      </c>
      <c r="H397" s="3">
        <f>IF(ISERR(LN(Table2716[[#This Row],[Close]]/E396)),"-",LN(Table2716[[#This Row],[Close]]/E396))</f>
        <v>-8.5077621466028291E-3</v>
      </c>
    </row>
    <row r="398" spans="1:8" x14ac:dyDescent="0.3">
      <c r="A398" s="2">
        <v>43685</v>
      </c>
      <c r="B398" s="1">
        <v>10899.2</v>
      </c>
      <c r="C398" s="1">
        <v>11058.05</v>
      </c>
      <c r="D398" s="1">
        <v>10842.95</v>
      </c>
      <c r="E398" s="1">
        <v>11032.45</v>
      </c>
      <c r="F398" s="1">
        <v>482471622</v>
      </c>
      <c r="G398" s="1">
        <v>20667.599999999999</v>
      </c>
      <c r="H398" s="3">
        <f>IF(ISERR(LN(Table2716[[#This Row],[Close]]/E397)),"-",LN(Table2716[[#This Row],[Close]]/E397))</f>
        <v>1.6169066094785186E-2</v>
      </c>
    </row>
    <row r="399" spans="1:8" x14ac:dyDescent="0.3">
      <c r="A399" s="2">
        <v>43686</v>
      </c>
      <c r="B399" s="1">
        <v>11087.9</v>
      </c>
      <c r="C399" s="1">
        <v>11181.45</v>
      </c>
      <c r="D399" s="1">
        <v>11062.8</v>
      </c>
      <c r="E399" s="1">
        <v>11109.65</v>
      </c>
      <c r="F399" s="1">
        <v>538063563</v>
      </c>
      <c r="G399" s="1">
        <v>21092.05</v>
      </c>
      <c r="H399" s="3">
        <f>IF(ISERR(LN(Table2716[[#This Row],[Close]]/E398)),"-",LN(Table2716[[#This Row],[Close]]/E398))</f>
        <v>6.9731699180488674E-3</v>
      </c>
    </row>
    <row r="400" spans="1:8" x14ac:dyDescent="0.3">
      <c r="A400" s="2">
        <v>43690</v>
      </c>
      <c r="B400" s="1">
        <v>11139.4</v>
      </c>
      <c r="C400" s="1">
        <v>11145.9</v>
      </c>
      <c r="D400" s="1">
        <v>10901.6</v>
      </c>
      <c r="E400" s="1">
        <v>10925.85</v>
      </c>
      <c r="F400" s="1">
        <v>624634647</v>
      </c>
      <c r="G400" s="1">
        <v>24790.67</v>
      </c>
      <c r="H400" s="3">
        <f>IF(ISERR(LN(Table2716[[#This Row],[Close]]/E399)),"-",LN(Table2716[[#This Row],[Close]]/E399))</f>
        <v>-1.6682558846185944E-2</v>
      </c>
    </row>
    <row r="401" spans="1:8" x14ac:dyDescent="0.3">
      <c r="A401" s="2">
        <v>43691</v>
      </c>
      <c r="B401" s="1">
        <v>11003.25</v>
      </c>
      <c r="C401" s="1">
        <v>11078.15</v>
      </c>
      <c r="D401" s="1">
        <v>10935.6</v>
      </c>
      <c r="E401" s="1">
        <v>11029.4</v>
      </c>
      <c r="F401" s="1">
        <v>511541716</v>
      </c>
      <c r="G401" s="1">
        <v>19712.810000000001</v>
      </c>
      <c r="H401" s="3">
        <f>IF(ISERR(LN(Table2716[[#This Row],[Close]]/E400)),"-",LN(Table2716[[#This Row],[Close]]/E400))</f>
        <v>9.432893528210886E-3</v>
      </c>
    </row>
    <row r="402" spans="1:8" x14ac:dyDescent="0.3">
      <c r="A402" s="2">
        <v>43693</v>
      </c>
      <c r="B402" s="1">
        <v>11043.65</v>
      </c>
      <c r="C402" s="1">
        <v>11068.65</v>
      </c>
      <c r="D402" s="1">
        <v>10924.3</v>
      </c>
      <c r="E402" s="1">
        <v>11047.8</v>
      </c>
      <c r="F402" s="1">
        <v>470909918</v>
      </c>
      <c r="G402" s="1">
        <v>19281.91</v>
      </c>
      <c r="H402" s="3">
        <f>IF(ISERR(LN(Table2716[[#This Row],[Close]]/E401)),"-",LN(Table2716[[#This Row],[Close]]/E401))</f>
        <v>1.6668784320785558E-3</v>
      </c>
    </row>
    <row r="403" spans="1:8" x14ac:dyDescent="0.3">
      <c r="A403" s="2">
        <v>43696</v>
      </c>
      <c r="B403" s="1">
        <v>11094.8</v>
      </c>
      <c r="C403" s="1">
        <v>11146.9</v>
      </c>
      <c r="D403" s="1">
        <v>11037.85</v>
      </c>
      <c r="E403" s="1">
        <v>11053.9</v>
      </c>
      <c r="F403" s="1">
        <v>369493161</v>
      </c>
      <c r="G403" s="1">
        <v>14120.35</v>
      </c>
      <c r="H403" s="3">
        <f>IF(ISERR(LN(Table2716[[#This Row],[Close]]/E402)),"-",LN(Table2716[[#This Row],[Close]]/E402))</f>
        <v>5.5199375205423505E-4</v>
      </c>
    </row>
    <row r="404" spans="1:8" x14ac:dyDescent="0.3">
      <c r="A404" s="2">
        <v>43697</v>
      </c>
      <c r="B404" s="1">
        <v>11063.9</v>
      </c>
      <c r="C404" s="1">
        <v>11076.3</v>
      </c>
      <c r="D404" s="1">
        <v>10985.3</v>
      </c>
      <c r="E404" s="1">
        <v>11017</v>
      </c>
      <c r="F404" s="1">
        <v>444715679</v>
      </c>
      <c r="G404" s="1">
        <v>16915.96</v>
      </c>
      <c r="H404" s="3">
        <f>IF(ISERR(LN(Table2716[[#This Row],[Close]]/E403)),"-",LN(Table2716[[#This Row],[Close]]/E403))</f>
        <v>-3.3437725132185541E-3</v>
      </c>
    </row>
    <row r="405" spans="1:8" x14ac:dyDescent="0.3">
      <c r="A405" s="2">
        <v>43698</v>
      </c>
      <c r="B405" s="1">
        <v>11018.15</v>
      </c>
      <c r="C405" s="1">
        <v>11034.2</v>
      </c>
      <c r="D405" s="1">
        <v>10906.65</v>
      </c>
      <c r="E405" s="1">
        <v>10918.7</v>
      </c>
      <c r="F405" s="1">
        <v>557867906</v>
      </c>
      <c r="G405" s="1">
        <v>16747.990000000002</v>
      </c>
      <c r="H405" s="3">
        <f>IF(ISERR(LN(Table2716[[#This Row],[Close]]/E404)),"-",LN(Table2716[[#This Row],[Close]]/E404))</f>
        <v>-8.9626187469466975E-3</v>
      </c>
    </row>
    <row r="406" spans="1:8" x14ac:dyDescent="0.3">
      <c r="A406" s="2">
        <v>43699</v>
      </c>
      <c r="B406" s="1">
        <v>10905.3</v>
      </c>
      <c r="C406" s="1">
        <v>10908.25</v>
      </c>
      <c r="D406" s="1">
        <v>10718.3</v>
      </c>
      <c r="E406" s="1">
        <v>10741.35</v>
      </c>
      <c r="F406" s="1">
        <v>668193449</v>
      </c>
      <c r="G406" s="1">
        <v>18764.38</v>
      </c>
      <c r="H406" s="3">
        <f>IF(ISERR(LN(Table2716[[#This Row],[Close]]/E405)),"-",LN(Table2716[[#This Row],[Close]]/E405))</f>
        <v>-1.6376136105612608E-2</v>
      </c>
    </row>
    <row r="407" spans="1:8" x14ac:dyDescent="0.3">
      <c r="A407" s="2">
        <v>43700</v>
      </c>
      <c r="B407" s="1">
        <v>10699.6</v>
      </c>
      <c r="C407" s="1">
        <v>10862.55</v>
      </c>
      <c r="D407" s="1">
        <v>10637.15</v>
      </c>
      <c r="E407" s="1">
        <v>10829.35</v>
      </c>
      <c r="F407" s="1">
        <v>667079625</v>
      </c>
      <c r="G407" s="1">
        <v>20983.75</v>
      </c>
      <c r="H407" s="3">
        <f>IF(ISERR(LN(Table2716[[#This Row],[Close]]/E406)),"-",LN(Table2716[[#This Row],[Close]]/E406))</f>
        <v>8.1592612391295921E-3</v>
      </c>
    </row>
    <row r="408" spans="1:8" x14ac:dyDescent="0.3">
      <c r="A408" s="2">
        <v>43703</v>
      </c>
      <c r="B408" s="1">
        <v>11000.3</v>
      </c>
      <c r="C408" s="1">
        <v>11070.3</v>
      </c>
      <c r="D408" s="1">
        <v>10756.55</v>
      </c>
      <c r="E408" s="1">
        <v>11057.85</v>
      </c>
      <c r="F408" s="1">
        <v>684141923</v>
      </c>
      <c r="G408" s="1">
        <v>22375.99</v>
      </c>
      <c r="H408" s="3">
        <f>IF(ISERR(LN(Table2716[[#This Row],[Close]]/E407)),"-",LN(Table2716[[#This Row],[Close]]/E407))</f>
        <v>2.0880542239304772E-2</v>
      </c>
    </row>
    <row r="409" spans="1:8" x14ac:dyDescent="0.3">
      <c r="A409" s="2">
        <v>43704</v>
      </c>
      <c r="B409" s="1">
        <v>11106.55</v>
      </c>
      <c r="C409" s="1">
        <v>11141.75</v>
      </c>
      <c r="D409" s="1">
        <v>11049.5</v>
      </c>
      <c r="E409" s="1">
        <v>11105.35</v>
      </c>
      <c r="F409" s="1">
        <v>685551267</v>
      </c>
      <c r="G409" s="1">
        <v>27413.16</v>
      </c>
      <c r="H409" s="3">
        <f>IF(ISERR(LN(Table2716[[#This Row],[Close]]/E408)),"-",LN(Table2716[[#This Row],[Close]]/E408))</f>
        <v>4.2863912004609123E-3</v>
      </c>
    </row>
    <row r="410" spans="1:8" x14ac:dyDescent="0.3">
      <c r="A410" s="2">
        <v>43705</v>
      </c>
      <c r="B410" s="1">
        <v>11101.3</v>
      </c>
      <c r="C410" s="1">
        <v>11129.65</v>
      </c>
      <c r="D410" s="1">
        <v>10987.65</v>
      </c>
      <c r="E410" s="1">
        <v>11046.1</v>
      </c>
      <c r="F410" s="1">
        <v>549954696</v>
      </c>
      <c r="G410" s="1">
        <v>16739.43</v>
      </c>
      <c r="H410" s="3">
        <f>IF(ISERR(LN(Table2716[[#This Row],[Close]]/E409)),"-",LN(Table2716[[#This Row],[Close]]/E409))</f>
        <v>-5.3495496953686683E-3</v>
      </c>
    </row>
    <row r="411" spans="1:8" x14ac:dyDescent="0.3">
      <c r="A411" s="2">
        <v>43706</v>
      </c>
      <c r="B411" s="1">
        <v>10996.05</v>
      </c>
      <c r="C411" s="1">
        <v>11021.1</v>
      </c>
      <c r="D411" s="1">
        <v>10922.4</v>
      </c>
      <c r="E411" s="1">
        <v>10948.3</v>
      </c>
      <c r="F411" s="1">
        <v>649876160</v>
      </c>
      <c r="G411" s="1">
        <v>20127.77</v>
      </c>
      <c r="H411" s="3">
        <f>IF(ISERR(LN(Table2716[[#This Row],[Close]]/E410)),"-",LN(Table2716[[#This Row],[Close]]/E410))</f>
        <v>-8.8932314206440471E-3</v>
      </c>
    </row>
    <row r="412" spans="1:8" x14ac:dyDescent="0.3">
      <c r="A412" s="2">
        <v>43707</v>
      </c>
      <c r="B412" s="1">
        <v>10987.8</v>
      </c>
      <c r="C412" s="1">
        <v>11042.6</v>
      </c>
      <c r="D412" s="1">
        <v>10874.8</v>
      </c>
      <c r="E412" s="1">
        <v>11023.25</v>
      </c>
      <c r="F412" s="1">
        <v>628154431</v>
      </c>
      <c r="G412" s="1">
        <v>21057.31</v>
      </c>
      <c r="H412" s="3">
        <f>IF(ISERR(LN(Table2716[[#This Row],[Close]]/E411)),"-",LN(Table2716[[#This Row],[Close]]/E411))</f>
        <v>6.822485506963346E-3</v>
      </c>
    </row>
    <row r="413" spans="1:8" x14ac:dyDescent="0.3">
      <c r="A413" s="2">
        <v>43711</v>
      </c>
      <c r="B413" s="1">
        <v>10960.95</v>
      </c>
      <c r="C413" s="1">
        <v>10967.5</v>
      </c>
      <c r="D413" s="1">
        <v>10772.7</v>
      </c>
      <c r="E413" s="1">
        <v>10797.9</v>
      </c>
      <c r="F413" s="1">
        <v>483038985</v>
      </c>
      <c r="G413" s="1">
        <v>16595.599999999999</v>
      </c>
      <c r="H413" s="3">
        <f>IF(ISERR(LN(Table2716[[#This Row],[Close]]/E412)),"-",LN(Table2716[[#This Row],[Close]]/E412))</f>
        <v>-2.0655007796257053E-2</v>
      </c>
    </row>
    <row r="414" spans="1:8" x14ac:dyDescent="0.3">
      <c r="A414" s="2">
        <v>43712</v>
      </c>
      <c r="B414" s="1">
        <v>10790.4</v>
      </c>
      <c r="C414" s="1">
        <v>10858.75</v>
      </c>
      <c r="D414" s="1">
        <v>10746.35</v>
      </c>
      <c r="E414" s="1">
        <v>10844.65</v>
      </c>
      <c r="F414" s="1">
        <v>508784352</v>
      </c>
      <c r="G414" s="1">
        <v>19195.099999999999</v>
      </c>
      <c r="H414" s="3">
        <f>IF(ISERR(LN(Table2716[[#This Row],[Close]]/E413)),"-",LN(Table2716[[#This Row],[Close]]/E413))</f>
        <v>4.3202000422602948E-3</v>
      </c>
    </row>
    <row r="415" spans="1:8" x14ac:dyDescent="0.3">
      <c r="A415" s="2">
        <v>43713</v>
      </c>
      <c r="B415" s="1">
        <v>10860.95</v>
      </c>
      <c r="C415" s="1">
        <v>10920.1</v>
      </c>
      <c r="D415" s="1">
        <v>10816</v>
      </c>
      <c r="E415" s="1">
        <v>10847.9</v>
      </c>
      <c r="F415" s="1">
        <v>595699267</v>
      </c>
      <c r="G415" s="1">
        <v>18279.88</v>
      </c>
      <c r="H415" s="3">
        <f>IF(ISERR(LN(Table2716[[#This Row],[Close]]/E414)),"-",LN(Table2716[[#This Row],[Close]]/E414))</f>
        <v>2.9964204524756224E-4</v>
      </c>
    </row>
    <row r="416" spans="1:8" x14ac:dyDescent="0.3">
      <c r="A416" s="2">
        <v>43714</v>
      </c>
      <c r="B416" s="1">
        <v>10883.8</v>
      </c>
      <c r="C416" s="1">
        <v>10957.05</v>
      </c>
      <c r="D416" s="1">
        <v>10867.45</v>
      </c>
      <c r="E416" s="1">
        <v>10946.2</v>
      </c>
      <c r="F416" s="1">
        <v>497214445</v>
      </c>
      <c r="G416" s="1">
        <v>18167.78</v>
      </c>
      <c r="H416" s="3">
        <f>IF(ISERR(LN(Table2716[[#This Row],[Close]]/E415)),"-",LN(Table2716[[#This Row],[Close]]/E415))</f>
        <v>9.0208512030475613E-3</v>
      </c>
    </row>
    <row r="417" spans="1:8" x14ac:dyDescent="0.3">
      <c r="A417" s="2">
        <v>43717</v>
      </c>
      <c r="B417" s="1">
        <v>10936.7</v>
      </c>
      <c r="C417" s="1">
        <v>11028.85</v>
      </c>
      <c r="D417" s="1">
        <v>10889.8</v>
      </c>
      <c r="E417" s="1">
        <v>11003.05</v>
      </c>
      <c r="F417" s="1">
        <v>412471067</v>
      </c>
      <c r="G417" s="1">
        <v>14762.07</v>
      </c>
      <c r="H417" s="3">
        <f>IF(ISERR(LN(Table2716[[#This Row],[Close]]/E416)),"-",LN(Table2716[[#This Row],[Close]]/E416))</f>
        <v>5.1801430231516307E-3</v>
      </c>
    </row>
    <row r="418" spans="1:8" x14ac:dyDescent="0.3">
      <c r="A418" s="2">
        <v>43719</v>
      </c>
      <c r="B418" s="1">
        <v>11028.5</v>
      </c>
      <c r="C418" s="1">
        <v>11054.8</v>
      </c>
      <c r="D418" s="1">
        <v>11011.65</v>
      </c>
      <c r="E418" s="1">
        <v>11035.7</v>
      </c>
      <c r="F418" s="1">
        <v>687140326</v>
      </c>
      <c r="G418" s="1">
        <v>19550.59</v>
      </c>
      <c r="H418" s="3">
        <f>IF(ISERR(LN(Table2716[[#This Row],[Close]]/E417)),"-",LN(Table2716[[#This Row],[Close]]/E417))</f>
        <v>2.9629651306572699E-3</v>
      </c>
    </row>
    <row r="419" spans="1:8" x14ac:dyDescent="0.3">
      <c r="A419" s="2">
        <v>43720</v>
      </c>
      <c r="B419" s="1">
        <v>11058.3</v>
      </c>
      <c r="C419" s="1">
        <v>11081.75</v>
      </c>
      <c r="D419" s="1">
        <v>10964.95</v>
      </c>
      <c r="E419" s="1">
        <v>10982.8</v>
      </c>
      <c r="F419" s="1">
        <v>551436050</v>
      </c>
      <c r="G419" s="1">
        <v>17510.169999999998</v>
      </c>
      <c r="H419" s="3">
        <f>IF(ISERR(LN(Table2716[[#This Row],[Close]]/E418)),"-",LN(Table2716[[#This Row],[Close]]/E418))</f>
        <v>-4.8050595437650065E-3</v>
      </c>
    </row>
    <row r="420" spans="1:8" x14ac:dyDescent="0.3">
      <c r="A420" s="2">
        <v>43721</v>
      </c>
      <c r="B420" s="1">
        <v>10986.8</v>
      </c>
      <c r="C420" s="1">
        <v>11084.45</v>
      </c>
      <c r="D420" s="1">
        <v>10945.75</v>
      </c>
      <c r="E420" s="1">
        <v>11075.9</v>
      </c>
      <c r="F420" s="1">
        <v>624305151</v>
      </c>
      <c r="G420" s="1">
        <v>18012.759999999998</v>
      </c>
      <c r="H420" s="3">
        <f>IF(ISERR(LN(Table2716[[#This Row],[Close]]/E419)),"-",LN(Table2716[[#This Row],[Close]]/E419))</f>
        <v>8.4411640582458328E-3</v>
      </c>
    </row>
    <row r="421" spans="1:8" x14ac:dyDescent="0.3">
      <c r="A421" s="2">
        <v>43724</v>
      </c>
      <c r="B421" s="1">
        <v>10994.85</v>
      </c>
      <c r="C421" s="1">
        <v>11052.7</v>
      </c>
      <c r="D421" s="1">
        <v>10968.2</v>
      </c>
      <c r="E421" s="1">
        <v>11003.5</v>
      </c>
      <c r="F421" s="1">
        <v>434449776</v>
      </c>
      <c r="G421" s="1">
        <v>15786.17</v>
      </c>
      <c r="H421" s="3">
        <f>IF(ISERR(LN(Table2716[[#This Row],[Close]]/E420)),"-",LN(Table2716[[#This Row],[Close]]/E420))</f>
        <v>-6.5581727303500393E-3</v>
      </c>
    </row>
    <row r="422" spans="1:8" x14ac:dyDescent="0.3">
      <c r="A422" s="2">
        <v>43725</v>
      </c>
      <c r="B422" s="1">
        <v>11000.1</v>
      </c>
      <c r="C422" s="1">
        <v>11000.1</v>
      </c>
      <c r="D422" s="1">
        <v>10796.5</v>
      </c>
      <c r="E422" s="1">
        <v>10817.6</v>
      </c>
      <c r="F422" s="1">
        <v>482013044</v>
      </c>
      <c r="G422" s="1">
        <v>17721.93</v>
      </c>
      <c r="H422" s="3">
        <f>IF(ISERR(LN(Table2716[[#This Row],[Close]]/E421)),"-",LN(Table2716[[#This Row],[Close]]/E421))</f>
        <v>-1.7038966653176175E-2</v>
      </c>
    </row>
    <row r="423" spans="1:8" x14ac:dyDescent="0.3">
      <c r="A423" s="2">
        <v>43726</v>
      </c>
      <c r="B423" s="1">
        <v>10872.8</v>
      </c>
      <c r="C423" s="1">
        <v>10885.15</v>
      </c>
      <c r="D423" s="1">
        <v>10804.85</v>
      </c>
      <c r="E423" s="1">
        <v>10840.65</v>
      </c>
      <c r="F423" s="1">
        <v>519155072</v>
      </c>
      <c r="G423" s="1">
        <v>16784.43</v>
      </c>
      <c r="H423" s="3">
        <f>IF(ISERR(LN(Table2716[[#This Row],[Close]]/E422)),"-",LN(Table2716[[#This Row],[Close]]/E422))</f>
        <v>2.1285199591399326E-3</v>
      </c>
    </row>
    <row r="424" spans="1:8" x14ac:dyDescent="0.3">
      <c r="A424" s="2">
        <v>43727</v>
      </c>
      <c r="B424" s="1">
        <v>10845.2</v>
      </c>
      <c r="C424" s="1">
        <v>10845.2</v>
      </c>
      <c r="D424" s="1">
        <v>10670.25</v>
      </c>
      <c r="E424" s="1">
        <v>10704.8</v>
      </c>
      <c r="F424" s="1">
        <v>642599183</v>
      </c>
      <c r="G424" s="1">
        <v>16642.830000000002</v>
      </c>
      <c r="H424" s="3">
        <f>IF(ISERR(LN(Table2716[[#This Row],[Close]]/E423)),"-",LN(Table2716[[#This Row],[Close]]/E423))</f>
        <v>-1.2610718304774393E-2</v>
      </c>
    </row>
    <row r="425" spans="1:8" x14ac:dyDescent="0.3">
      <c r="A425" s="2">
        <v>43728</v>
      </c>
      <c r="B425" s="1">
        <v>10746.8</v>
      </c>
      <c r="C425" s="1">
        <v>11381.9</v>
      </c>
      <c r="D425" s="1">
        <v>10691</v>
      </c>
      <c r="E425" s="1">
        <v>11274.2</v>
      </c>
      <c r="F425" s="1">
        <v>1356767450</v>
      </c>
      <c r="G425" s="1">
        <v>54081.53</v>
      </c>
      <c r="H425" s="3">
        <f>IF(ISERR(LN(Table2716[[#This Row],[Close]]/E424)),"-",LN(Table2716[[#This Row],[Close]]/E424))</f>
        <v>5.1824690425978821E-2</v>
      </c>
    </row>
    <row r="426" spans="1:8" x14ac:dyDescent="0.3">
      <c r="A426" s="2">
        <v>43731</v>
      </c>
      <c r="B426" s="1">
        <v>11542.7</v>
      </c>
      <c r="C426" s="1">
        <v>11694.85</v>
      </c>
      <c r="D426" s="1">
        <v>11471.35</v>
      </c>
      <c r="E426" s="1">
        <v>11600.2</v>
      </c>
      <c r="F426" s="1">
        <v>882826741</v>
      </c>
      <c r="G426" s="1">
        <v>40005.01</v>
      </c>
      <c r="H426" s="3">
        <f>IF(ISERR(LN(Table2716[[#This Row],[Close]]/E425)),"-",LN(Table2716[[#This Row],[Close]]/E425))</f>
        <v>2.8505409908377584E-2</v>
      </c>
    </row>
    <row r="427" spans="1:8" x14ac:dyDescent="0.3">
      <c r="A427" s="2">
        <v>43732</v>
      </c>
      <c r="B427" s="1">
        <v>11590.7</v>
      </c>
      <c r="C427" s="1">
        <v>11655.05</v>
      </c>
      <c r="D427" s="1">
        <v>11539.2</v>
      </c>
      <c r="E427" s="1">
        <v>11588.2</v>
      </c>
      <c r="F427" s="1">
        <v>651722255</v>
      </c>
      <c r="G427" s="1">
        <v>26930.07</v>
      </c>
      <c r="H427" s="3">
        <f>IF(ISERR(LN(Table2716[[#This Row],[Close]]/E426)),"-",LN(Table2716[[#This Row],[Close]]/E426))</f>
        <v>-1.0350003511433552E-3</v>
      </c>
    </row>
    <row r="428" spans="1:8" x14ac:dyDescent="0.3">
      <c r="A428" s="2">
        <v>43733</v>
      </c>
      <c r="B428" s="1">
        <v>11564.85</v>
      </c>
      <c r="C428" s="1">
        <v>11564.95</v>
      </c>
      <c r="D428" s="1">
        <v>11416.1</v>
      </c>
      <c r="E428" s="1">
        <v>11440.2</v>
      </c>
      <c r="F428" s="1">
        <v>629054640</v>
      </c>
      <c r="G428" s="1">
        <v>25266.240000000002</v>
      </c>
      <c r="H428" s="3">
        <f>IF(ISERR(LN(Table2716[[#This Row],[Close]]/E427)),"-",LN(Table2716[[#This Row],[Close]]/E427))</f>
        <v>-1.2853870675538228E-2</v>
      </c>
    </row>
    <row r="429" spans="1:8" x14ac:dyDescent="0.3">
      <c r="A429" s="2">
        <v>43734</v>
      </c>
      <c r="B429" s="1">
        <v>11469.85</v>
      </c>
      <c r="C429" s="1">
        <v>11610.85</v>
      </c>
      <c r="D429" s="1">
        <v>11466.35</v>
      </c>
      <c r="E429" s="1">
        <v>11571.2</v>
      </c>
      <c r="F429" s="1">
        <v>844465614</v>
      </c>
      <c r="G429" s="1">
        <v>30707.84</v>
      </c>
      <c r="H429" s="3">
        <f>IF(ISERR(LN(Table2716[[#This Row],[Close]]/E428)),"-",LN(Table2716[[#This Row],[Close]]/E428))</f>
        <v>1.1385784019294062E-2</v>
      </c>
    </row>
    <row r="430" spans="1:8" x14ac:dyDescent="0.3">
      <c r="A430" s="2">
        <v>43735</v>
      </c>
      <c r="B430" s="1">
        <v>11556.35</v>
      </c>
      <c r="C430" s="1">
        <v>11593.6</v>
      </c>
      <c r="D430" s="1">
        <v>11499.75</v>
      </c>
      <c r="E430" s="1">
        <v>11512.4</v>
      </c>
      <c r="F430" s="1">
        <v>650017280</v>
      </c>
      <c r="G430" s="1">
        <v>19036.939999999999</v>
      </c>
      <c r="H430" s="3">
        <f>IF(ISERR(LN(Table2716[[#This Row],[Close]]/E429)),"-",LN(Table2716[[#This Row],[Close]]/E429))</f>
        <v>-5.0945370025516938E-3</v>
      </c>
    </row>
    <row r="431" spans="1:8" x14ac:dyDescent="0.3">
      <c r="A431" s="2">
        <v>43738</v>
      </c>
      <c r="B431" s="1">
        <v>11491.15</v>
      </c>
      <c r="C431" s="1">
        <v>11508.25</v>
      </c>
      <c r="D431" s="1">
        <v>11390.8</v>
      </c>
      <c r="E431" s="1">
        <v>11474.45</v>
      </c>
      <c r="F431" s="1">
        <v>756848686</v>
      </c>
      <c r="G431" s="1">
        <v>23748.07</v>
      </c>
      <c r="H431" s="3">
        <f>IF(ISERR(LN(Table2716[[#This Row],[Close]]/E430)),"-",LN(Table2716[[#This Row],[Close]]/E430))</f>
        <v>-3.3018908183674615E-3</v>
      </c>
    </row>
    <row r="432" spans="1:8" x14ac:dyDescent="0.3">
      <c r="A432" s="2">
        <v>43739</v>
      </c>
      <c r="B432" s="1">
        <v>11515.4</v>
      </c>
      <c r="C432" s="1">
        <v>11554.2</v>
      </c>
      <c r="D432" s="1">
        <v>11247.9</v>
      </c>
      <c r="E432" s="1">
        <v>11359.9</v>
      </c>
      <c r="F432" s="1">
        <v>1305415159</v>
      </c>
      <c r="G432" s="1">
        <v>28972.720000000001</v>
      </c>
      <c r="H432" s="3">
        <f>IF(ISERR(LN(Table2716[[#This Row],[Close]]/E431)),"-",LN(Table2716[[#This Row],[Close]]/E431))</f>
        <v>-1.0033214077332946E-2</v>
      </c>
    </row>
    <row r="433" spans="1:8" x14ac:dyDescent="0.3">
      <c r="A433" s="2">
        <v>43741</v>
      </c>
      <c r="B433" s="1">
        <v>11322.25</v>
      </c>
      <c r="C433" s="1">
        <v>11370.4</v>
      </c>
      <c r="D433" s="1">
        <v>11257.35</v>
      </c>
      <c r="E433" s="1">
        <v>11314</v>
      </c>
      <c r="F433" s="1">
        <v>1017479514</v>
      </c>
      <c r="G433" s="1">
        <v>21658.38</v>
      </c>
      <c r="H433" s="3">
        <f>IF(ISERR(LN(Table2716[[#This Row],[Close]]/E432)),"-",LN(Table2716[[#This Row],[Close]]/E432))</f>
        <v>-4.0487135163949257E-3</v>
      </c>
    </row>
    <row r="434" spans="1:8" x14ac:dyDescent="0.3">
      <c r="A434" s="2">
        <v>43742</v>
      </c>
      <c r="B434" s="1">
        <v>11388.45</v>
      </c>
      <c r="C434" s="1">
        <v>11400.3</v>
      </c>
      <c r="D434" s="1">
        <v>11158.35</v>
      </c>
      <c r="E434" s="1">
        <v>11174.75</v>
      </c>
      <c r="F434" s="1">
        <v>928524450</v>
      </c>
      <c r="G434" s="1">
        <v>22470.76</v>
      </c>
      <c r="H434" s="3">
        <f>IF(ISERR(LN(Table2716[[#This Row],[Close]]/E433)),"-",LN(Table2716[[#This Row],[Close]]/E433))</f>
        <v>-1.2384128036227408E-2</v>
      </c>
    </row>
    <row r="435" spans="1:8" x14ac:dyDescent="0.3">
      <c r="A435" s="2">
        <v>43745</v>
      </c>
      <c r="B435" s="1">
        <v>11196.2</v>
      </c>
      <c r="C435" s="1">
        <v>11233.85</v>
      </c>
      <c r="D435" s="1">
        <v>11112.65</v>
      </c>
      <c r="E435" s="1">
        <v>11126.4</v>
      </c>
      <c r="F435" s="1">
        <v>733198763</v>
      </c>
      <c r="G435" s="1">
        <v>18641.37</v>
      </c>
      <c r="H435" s="3">
        <f>IF(ISERR(LN(Table2716[[#This Row],[Close]]/E434)),"-",LN(Table2716[[#This Row],[Close]]/E434))</f>
        <v>-4.3361060533314236E-3</v>
      </c>
    </row>
    <row r="436" spans="1:8" x14ac:dyDescent="0.3">
      <c r="A436" s="2">
        <v>43747</v>
      </c>
      <c r="B436" s="1">
        <v>11152.95</v>
      </c>
      <c r="C436" s="1">
        <v>11321.6</v>
      </c>
      <c r="D436" s="1">
        <v>11090.15</v>
      </c>
      <c r="E436" s="1">
        <v>11313.3</v>
      </c>
      <c r="F436" s="1">
        <v>741148639</v>
      </c>
      <c r="G436" s="1">
        <v>20961.54</v>
      </c>
      <c r="H436" s="3">
        <f>IF(ISERR(LN(Table2716[[#This Row],[Close]]/E435)),"-",LN(Table2716[[#This Row],[Close]]/E435))</f>
        <v>1.6658361926267153E-2</v>
      </c>
    </row>
    <row r="437" spans="1:8" x14ac:dyDescent="0.3">
      <c r="A437" s="2">
        <v>43748</v>
      </c>
      <c r="B437" s="1">
        <v>11280.5</v>
      </c>
      <c r="C437" s="1">
        <v>11293.35</v>
      </c>
      <c r="D437" s="1">
        <v>11208.55</v>
      </c>
      <c r="E437" s="1">
        <v>11234.55</v>
      </c>
      <c r="F437" s="1">
        <v>562017945</v>
      </c>
      <c r="G437" s="1">
        <v>19234.310000000001</v>
      </c>
      <c r="H437" s="3">
        <f>IF(ISERR(LN(Table2716[[#This Row],[Close]]/E436)),"-",LN(Table2716[[#This Row],[Close]]/E436))</f>
        <v>-6.9851733270783253E-3</v>
      </c>
    </row>
    <row r="438" spans="1:8" x14ac:dyDescent="0.3">
      <c r="A438" s="2">
        <v>43749</v>
      </c>
      <c r="B438" s="1">
        <v>11257.7</v>
      </c>
      <c r="C438" s="1">
        <v>11362.9</v>
      </c>
      <c r="D438" s="1">
        <v>11189.4</v>
      </c>
      <c r="E438" s="1">
        <v>11305.05</v>
      </c>
      <c r="F438" s="1">
        <v>737795150</v>
      </c>
      <c r="G438" s="1">
        <v>22511.39</v>
      </c>
      <c r="H438" s="3">
        <f>IF(ISERR(LN(Table2716[[#This Row],[Close]]/E437)),"-",LN(Table2716[[#This Row],[Close]]/E437))</f>
        <v>6.255677111318734E-3</v>
      </c>
    </row>
    <row r="439" spans="1:8" x14ac:dyDescent="0.3">
      <c r="A439" s="2">
        <v>43752</v>
      </c>
      <c r="B439" s="1">
        <v>11335.9</v>
      </c>
      <c r="C439" s="1">
        <v>11420.45</v>
      </c>
      <c r="D439" s="1">
        <v>11290.05</v>
      </c>
      <c r="E439" s="1">
        <v>11341.15</v>
      </c>
      <c r="F439" s="1">
        <v>587579191</v>
      </c>
      <c r="G439" s="1">
        <v>17499.48</v>
      </c>
      <c r="H439" s="3">
        <f>IF(ISERR(LN(Table2716[[#This Row],[Close]]/E438)),"-",LN(Table2716[[#This Row],[Close]]/E438))</f>
        <v>3.1881755506963242E-3</v>
      </c>
    </row>
    <row r="440" spans="1:8" x14ac:dyDescent="0.3">
      <c r="A440" s="2">
        <v>43753</v>
      </c>
      <c r="B440" s="1">
        <v>11360.85</v>
      </c>
      <c r="C440" s="1">
        <v>11462.35</v>
      </c>
      <c r="D440" s="1">
        <v>11342.1</v>
      </c>
      <c r="E440" s="1">
        <v>11428.3</v>
      </c>
      <c r="F440" s="1">
        <v>527396180</v>
      </c>
      <c r="G440" s="1">
        <v>17041.55</v>
      </c>
      <c r="H440" s="3">
        <f>IF(ISERR(LN(Table2716[[#This Row],[Close]]/E439)),"-",LN(Table2716[[#This Row],[Close]]/E439))</f>
        <v>7.655031243923585E-3</v>
      </c>
    </row>
    <row r="441" spans="1:8" x14ac:dyDescent="0.3">
      <c r="A441" s="2">
        <v>43754</v>
      </c>
      <c r="B441" s="1">
        <v>11464.95</v>
      </c>
      <c r="C441" s="1">
        <v>11481.05</v>
      </c>
      <c r="D441" s="1">
        <v>11411.1</v>
      </c>
      <c r="E441" s="1">
        <v>11464</v>
      </c>
      <c r="F441" s="1">
        <v>533468525</v>
      </c>
      <c r="G441" s="1">
        <v>18266.060000000001</v>
      </c>
      <c r="H441" s="3">
        <f>IF(ISERR(LN(Table2716[[#This Row],[Close]]/E440)),"-",LN(Table2716[[#This Row],[Close]]/E440))</f>
        <v>3.1189551893382886E-3</v>
      </c>
    </row>
    <row r="442" spans="1:8" x14ac:dyDescent="0.3">
      <c r="A442" s="2">
        <v>43755</v>
      </c>
      <c r="B442" s="1">
        <v>11466.3</v>
      </c>
      <c r="C442" s="1">
        <v>11599.1</v>
      </c>
      <c r="D442" s="1">
        <v>11439.65</v>
      </c>
      <c r="E442" s="1">
        <v>11586.35</v>
      </c>
      <c r="F442" s="1">
        <v>797572398</v>
      </c>
      <c r="G442" s="1">
        <v>20839.2</v>
      </c>
      <c r="H442" s="3">
        <f>IF(ISERR(LN(Table2716[[#This Row],[Close]]/E441)),"-",LN(Table2716[[#This Row],[Close]]/E441))</f>
        <v>1.0615990565060435E-2</v>
      </c>
    </row>
    <row r="443" spans="1:8" x14ac:dyDescent="0.3">
      <c r="A443" s="2">
        <v>43756</v>
      </c>
      <c r="B443" s="1">
        <v>11580.3</v>
      </c>
      <c r="C443" s="1">
        <v>11684.7</v>
      </c>
      <c r="D443" s="1">
        <v>11553.15</v>
      </c>
      <c r="E443" s="1">
        <v>11661.85</v>
      </c>
      <c r="F443" s="1">
        <v>853440208</v>
      </c>
      <c r="G443" s="1">
        <v>22315.99</v>
      </c>
      <c r="H443" s="3">
        <f>IF(ISERR(LN(Table2716[[#This Row],[Close]]/E442)),"-",LN(Table2716[[#This Row],[Close]]/E442))</f>
        <v>6.4951493385409882E-3</v>
      </c>
    </row>
    <row r="444" spans="1:8" x14ac:dyDescent="0.3">
      <c r="A444" s="2">
        <v>43760</v>
      </c>
      <c r="B444" s="1">
        <v>11657.15</v>
      </c>
      <c r="C444" s="1">
        <v>11714.35</v>
      </c>
      <c r="D444" s="1">
        <v>11573.65</v>
      </c>
      <c r="E444" s="1">
        <v>11588.35</v>
      </c>
      <c r="F444" s="1">
        <v>867601307</v>
      </c>
      <c r="G444" s="1">
        <v>29726.27</v>
      </c>
      <c r="H444" s="3">
        <f>IF(ISERR(LN(Table2716[[#This Row],[Close]]/E443)),"-",LN(Table2716[[#This Row],[Close]]/E443))</f>
        <v>-6.3225473195318302E-3</v>
      </c>
    </row>
    <row r="445" spans="1:8" x14ac:dyDescent="0.3">
      <c r="A445" s="2">
        <v>43761</v>
      </c>
      <c r="B445" s="1">
        <v>11596.2</v>
      </c>
      <c r="C445" s="1">
        <v>11651.6</v>
      </c>
      <c r="D445" s="1">
        <v>11554.4</v>
      </c>
      <c r="E445" s="1">
        <v>11604.1</v>
      </c>
      <c r="F445" s="1">
        <v>664159887</v>
      </c>
      <c r="G445" s="1">
        <v>23397.69</v>
      </c>
      <c r="H445" s="3">
        <f>IF(ISERR(LN(Table2716[[#This Row],[Close]]/E444)),"-",LN(Table2716[[#This Row],[Close]]/E444))</f>
        <v>1.3582008301133287E-3</v>
      </c>
    </row>
    <row r="446" spans="1:8" x14ac:dyDescent="0.3">
      <c r="A446" s="2">
        <v>43762</v>
      </c>
      <c r="B446" s="1">
        <v>11661.65</v>
      </c>
      <c r="C446" s="1">
        <v>11679.6</v>
      </c>
      <c r="D446" s="1">
        <v>11534.65</v>
      </c>
      <c r="E446" s="1">
        <v>11582.6</v>
      </c>
      <c r="F446" s="1">
        <v>700481662</v>
      </c>
      <c r="G446" s="1">
        <v>25177.46</v>
      </c>
      <c r="H446" s="3">
        <f>IF(ISERR(LN(Table2716[[#This Row],[Close]]/E445)),"-",LN(Table2716[[#This Row],[Close]]/E445))</f>
        <v>-1.8545119540017269E-3</v>
      </c>
    </row>
    <row r="447" spans="1:8" x14ac:dyDescent="0.3">
      <c r="A447" s="2">
        <v>43763</v>
      </c>
      <c r="B447" s="1">
        <v>11646.15</v>
      </c>
      <c r="C447" s="1">
        <v>11646.9</v>
      </c>
      <c r="D447" s="1">
        <v>11490.75</v>
      </c>
      <c r="E447" s="1">
        <v>11583.9</v>
      </c>
      <c r="F447" s="1">
        <v>812027840</v>
      </c>
      <c r="G447" s="1">
        <v>23611.51</v>
      </c>
      <c r="H447" s="3">
        <f>IF(ISERR(LN(Table2716[[#This Row],[Close]]/E446)),"-",LN(Table2716[[#This Row],[Close]]/E446))</f>
        <v>1.1223102336253745E-4</v>
      </c>
    </row>
    <row r="448" spans="1:8" x14ac:dyDescent="0.3">
      <c r="A448" s="2">
        <v>43765</v>
      </c>
      <c r="B448" s="1">
        <v>11662.25</v>
      </c>
      <c r="C448" s="1">
        <v>11672.4</v>
      </c>
      <c r="D448" s="1">
        <v>11604.6</v>
      </c>
      <c r="E448" s="1">
        <v>11627.15</v>
      </c>
      <c r="F448" s="1">
        <v>161779004</v>
      </c>
      <c r="G448" s="1">
        <v>3548.21</v>
      </c>
      <c r="H448" s="3">
        <f>IF(ISERR(LN(Table2716[[#This Row],[Close]]/E447)),"-",LN(Table2716[[#This Row],[Close]]/E447))</f>
        <v>3.7266776001179344E-3</v>
      </c>
    </row>
    <row r="449" spans="1:8" x14ac:dyDescent="0.3">
      <c r="A449" s="2">
        <v>43767</v>
      </c>
      <c r="B449" s="1">
        <v>11643.95</v>
      </c>
      <c r="C449" s="1">
        <v>11809.4</v>
      </c>
      <c r="D449" s="1">
        <v>11627.35</v>
      </c>
      <c r="E449" s="1">
        <v>11786.85</v>
      </c>
      <c r="F449" s="1">
        <v>951722529</v>
      </c>
      <c r="G449" s="1">
        <v>27054.87</v>
      </c>
      <c r="H449" s="3">
        <f>IF(ISERR(LN(Table2716[[#This Row],[Close]]/E448)),"-",LN(Table2716[[#This Row],[Close]]/E448))</f>
        <v>1.3641622669476343E-2</v>
      </c>
    </row>
    <row r="450" spans="1:8" x14ac:dyDescent="0.3">
      <c r="A450" s="2">
        <v>43768</v>
      </c>
      <c r="B450" s="1">
        <v>11883.9</v>
      </c>
      <c r="C450" s="1">
        <v>11883.95</v>
      </c>
      <c r="D450" s="1">
        <v>11784.45</v>
      </c>
      <c r="E450" s="1">
        <v>11844.1</v>
      </c>
      <c r="F450" s="1">
        <v>725219760</v>
      </c>
      <c r="G450" s="1">
        <v>22672.18</v>
      </c>
      <c r="H450" s="3">
        <f>IF(ISERR(LN(Table2716[[#This Row],[Close]]/E449)),"-",LN(Table2716[[#This Row],[Close]]/E449))</f>
        <v>4.8453500182429254E-3</v>
      </c>
    </row>
    <row r="451" spans="1:8" x14ac:dyDescent="0.3">
      <c r="A451" s="2">
        <v>43769</v>
      </c>
      <c r="B451" s="1">
        <v>11890.45</v>
      </c>
      <c r="C451" s="1">
        <v>11945</v>
      </c>
      <c r="D451" s="1">
        <v>11855.1</v>
      </c>
      <c r="E451" s="1">
        <v>11877.45</v>
      </c>
      <c r="F451" s="1">
        <v>1414837250</v>
      </c>
      <c r="G451" s="1">
        <v>31304.73</v>
      </c>
      <c r="H451" s="3">
        <f>IF(ISERR(LN(Table2716[[#This Row],[Close]]/E450)),"-",LN(Table2716[[#This Row],[Close]]/E450))</f>
        <v>2.81179113275152E-3</v>
      </c>
    </row>
    <row r="452" spans="1:8" x14ac:dyDescent="0.3">
      <c r="A452" s="2">
        <v>43770</v>
      </c>
      <c r="B452" s="1">
        <v>11886.6</v>
      </c>
      <c r="C452" s="1">
        <v>11918.3</v>
      </c>
      <c r="D452" s="1">
        <v>11843.35</v>
      </c>
      <c r="E452" s="1">
        <v>11890.6</v>
      </c>
      <c r="F452" s="1">
        <v>855338495</v>
      </c>
      <c r="G452" s="1">
        <v>24933.55</v>
      </c>
      <c r="H452" s="3">
        <f>IF(ISERR(LN(Table2716[[#This Row],[Close]]/E451)),"-",LN(Table2716[[#This Row],[Close]]/E451))</f>
        <v>1.1065275730858378E-3</v>
      </c>
    </row>
    <row r="453" spans="1:8" x14ac:dyDescent="0.3">
      <c r="A453" s="2">
        <v>43773</v>
      </c>
      <c r="B453" s="1">
        <v>11928.9</v>
      </c>
      <c r="C453" s="1">
        <v>11989.15</v>
      </c>
      <c r="D453" s="1">
        <v>11905.35</v>
      </c>
      <c r="E453" s="1">
        <v>11941.3</v>
      </c>
      <c r="F453" s="1">
        <v>823050457</v>
      </c>
      <c r="G453" s="1">
        <v>23203.88</v>
      </c>
      <c r="H453" s="3">
        <f>IF(ISERR(LN(Table2716[[#This Row],[Close]]/E452)),"-",LN(Table2716[[#This Row],[Close]]/E452))</f>
        <v>4.254807756561208E-3</v>
      </c>
    </row>
    <row r="454" spans="1:8" x14ac:dyDescent="0.3">
      <c r="A454" s="2">
        <v>43774</v>
      </c>
      <c r="B454" s="1">
        <v>11974.6</v>
      </c>
      <c r="C454" s="1">
        <v>11978.95</v>
      </c>
      <c r="D454" s="1">
        <v>11861.9</v>
      </c>
      <c r="E454" s="1">
        <v>11917.2</v>
      </c>
      <c r="F454" s="1">
        <v>631952071</v>
      </c>
      <c r="G454" s="1">
        <v>20995.88</v>
      </c>
      <c r="H454" s="3">
        <f>IF(ISERR(LN(Table2716[[#This Row],[Close]]/E453)),"-",LN(Table2716[[#This Row],[Close]]/E453))</f>
        <v>-2.0202450444738117E-3</v>
      </c>
    </row>
    <row r="455" spans="1:8" x14ac:dyDescent="0.3">
      <c r="A455" s="2">
        <v>43775</v>
      </c>
      <c r="B455" s="1">
        <v>11911.5</v>
      </c>
      <c r="C455" s="1">
        <v>12002.9</v>
      </c>
      <c r="D455" s="1">
        <v>11850.25</v>
      </c>
      <c r="E455" s="1">
        <v>11966.05</v>
      </c>
      <c r="F455" s="1">
        <v>603351290</v>
      </c>
      <c r="G455" s="1">
        <v>23324.97</v>
      </c>
      <c r="H455" s="3">
        <f>IF(ISERR(LN(Table2716[[#This Row],[Close]]/E454)),"-",LN(Table2716[[#This Row],[Close]]/E454))</f>
        <v>4.0907387497001449E-3</v>
      </c>
    </row>
    <row r="456" spans="1:8" x14ac:dyDescent="0.3">
      <c r="A456" s="2">
        <v>43776</v>
      </c>
      <c r="B456" s="1">
        <v>12021.1</v>
      </c>
      <c r="C456" s="1">
        <v>12021.4</v>
      </c>
      <c r="D456" s="1">
        <v>11946.85</v>
      </c>
      <c r="E456" s="1">
        <v>12012.05</v>
      </c>
      <c r="F456" s="1">
        <v>562963817</v>
      </c>
      <c r="G456" s="1">
        <v>20898.240000000002</v>
      </c>
      <c r="H456" s="3">
        <f>IF(ISERR(LN(Table2716[[#This Row],[Close]]/E455)),"-",LN(Table2716[[#This Row],[Close]]/E455))</f>
        <v>3.8368391517066202E-3</v>
      </c>
    </row>
    <row r="457" spans="1:8" x14ac:dyDescent="0.3">
      <c r="A457" s="2">
        <v>43777</v>
      </c>
      <c r="B457" s="1">
        <v>11987.15</v>
      </c>
      <c r="C457" s="1">
        <v>12034.15</v>
      </c>
      <c r="D457" s="1">
        <v>11888.75</v>
      </c>
      <c r="E457" s="1">
        <v>11908.15</v>
      </c>
      <c r="F457" s="1">
        <v>789254360</v>
      </c>
      <c r="G457" s="1">
        <v>22931.52</v>
      </c>
      <c r="H457" s="3">
        <f>IF(ISERR(LN(Table2716[[#This Row],[Close]]/E456)),"-",LN(Table2716[[#This Row],[Close]]/E456))</f>
        <v>-8.6872729686573568E-3</v>
      </c>
    </row>
    <row r="458" spans="1:8" x14ac:dyDescent="0.3">
      <c r="A458" s="2">
        <v>43780</v>
      </c>
      <c r="B458" s="1">
        <v>11879.2</v>
      </c>
      <c r="C458" s="1">
        <v>11932.65</v>
      </c>
      <c r="D458" s="1">
        <v>11853.95</v>
      </c>
      <c r="E458" s="1">
        <v>11913.45</v>
      </c>
      <c r="F458" s="1">
        <v>548979515</v>
      </c>
      <c r="G458" s="1">
        <v>16548.47</v>
      </c>
      <c r="H458" s="3">
        <f>IF(ISERR(LN(Table2716[[#This Row],[Close]]/E457)),"-",LN(Table2716[[#This Row],[Close]]/E457))</f>
        <v>4.4497431637266998E-4</v>
      </c>
    </row>
    <row r="459" spans="1:8" x14ac:dyDescent="0.3">
      <c r="A459" s="2">
        <v>43782</v>
      </c>
      <c r="B459" s="1">
        <v>11908.3</v>
      </c>
      <c r="C459" s="1">
        <v>11946.8</v>
      </c>
      <c r="D459" s="1">
        <v>11823.2</v>
      </c>
      <c r="E459" s="1">
        <v>11840.45</v>
      </c>
      <c r="F459" s="1">
        <v>659035969</v>
      </c>
      <c r="G459" s="1">
        <v>20401.5</v>
      </c>
      <c r="H459" s="3">
        <f>IF(ISERR(LN(Table2716[[#This Row],[Close]]/E458)),"-",LN(Table2716[[#This Row],[Close]]/E458))</f>
        <v>-6.1463784739204446E-3</v>
      </c>
    </row>
    <row r="460" spans="1:8" x14ac:dyDescent="0.3">
      <c r="A460" s="2">
        <v>43783</v>
      </c>
      <c r="B460" s="1">
        <v>11858.75</v>
      </c>
      <c r="C460" s="1">
        <v>11895.65</v>
      </c>
      <c r="D460" s="1">
        <v>11802.65</v>
      </c>
      <c r="E460" s="1">
        <v>11872.1</v>
      </c>
      <c r="F460" s="1">
        <v>559494025</v>
      </c>
      <c r="G460" s="1">
        <v>19114.86</v>
      </c>
      <c r="H460" s="3">
        <f>IF(ISERR(LN(Table2716[[#This Row],[Close]]/E459)),"-",LN(Table2716[[#This Row],[Close]]/E459))</f>
        <v>2.6694740797649774E-3</v>
      </c>
    </row>
    <row r="461" spans="1:8" x14ac:dyDescent="0.3">
      <c r="A461" s="2">
        <v>43784</v>
      </c>
      <c r="B461" s="1">
        <v>11904.2</v>
      </c>
      <c r="C461" s="1">
        <v>11973.65</v>
      </c>
      <c r="D461" s="1">
        <v>11879.25</v>
      </c>
      <c r="E461" s="1">
        <v>11895.45</v>
      </c>
      <c r="F461" s="1">
        <v>580154179</v>
      </c>
      <c r="G461" s="1">
        <v>22350.63</v>
      </c>
      <c r="H461" s="3">
        <f>IF(ISERR(LN(Table2716[[#This Row],[Close]]/E460)),"-",LN(Table2716[[#This Row],[Close]]/E460))</f>
        <v>1.964864490640688E-3</v>
      </c>
    </row>
    <row r="462" spans="1:8" x14ac:dyDescent="0.3">
      <c r="A462" s="2">
        <v>43787</v>
      </c>
      <c r="B462" s="1">
        <v>11915.15</v>
      </c>
      <c r="C462" s="1">
        <v>11946.2</v>
      </c>
      <c r="D462" s="1">
        <v>11867.6</v>
      </c>
      <c r="E462" s="1">
        <v>11884.5</v>
      </c>
      <c r="F462" s="1">
        <v>514352437</v>
      </c>
      <c r="G462" s="1">
        <v>17991.41</v>
      </c>
      <c r="H462" s="3">
        <f>IF(ISERR(LN(Table2716[[#This Row],[Close]]/E461)),"-",LN(Table2716[[#This Row],[Close]]/E461))</f>
        <v>-9.2094396951437408E-4</v>
      </c>
    </row>
    <row r="463" spans="1:8" x14ac:dyDescent="0.3">
      <c r="A463" s="2">
        <v>43788</v>
      </c>
      <c r="B463" s="1">
        <v>11919.45</v>
      </c>
      <c r="C463" s="1">
        <v>11958.85</v>
      </c>
      <c r="D463" s="1">
        <v>11881.75</v>
      </c>
      <c r="E463" s="1">
        <v>11940.1</v>
      </c>
      <c r="F463" s="1">
        <v>613909679</v>
      </c>
      <c r="G463" s="1">
        <v>21574.84</v>
      </c>
      <c r="H463" s="3">
        <f>IF(ISERR(LN(Table2716[[#This Row],[Close]]/E462)),"-",LN(Table2716[[#This Row],[Close]]/E462))</f>
        <v>4.6674530474952423E-3</v>
      </c>
    </row>
    <row r="464" spans="1:8" x14ac:dyDescent="0.3">
      <c r="A464" s="2">
        <v>43789</v>
      </c>
      <c r="B464" s="1">
        <v>12004.75</v>
      </c>
      <c r="C464" s="1">
        <v>12038.6</v>
      </c>
      <c r="D464" s="1">
        <v>11966.05</v>
      </c>
      <c r="E464" s="1">
        <v>11999.1</v>
      </c>
      <c r="F464" s="1">
        <v>646661147</v>
      </c>
      <c r="G464" s="1">
        <v>24341.14</v>
      </c>
      <c r="H464" s="3">
        <f>IF(ISERR(LN(Table2716[[#This Row],[Close]]/E463)),"-",LN(Table2716[[#This Row],[Close]]/E463))</f>
        <v>4.9291638365952786E-3</v>
      </c>
    </row>
    <row r="465" spans="1:8" x14ac:dyDescent="0.3">
      <c r="A465" s="2">
        <v>43790</v>
      </c>
      <c r="B465" s="1">
        <v>12025.65</v>
      </c>
      <c r="C465" s="1">
        <v>12028.2</v>
      </c>
      <c r="D465" s="1">
        <v>11956.9</v>
      </c>
      <c r="E465" s="1">
        <v>11968.4</v>
      </c>
      <c r="F465" s="1">
        <v>557685781</v>
      </c>
      <c r="G465" s="1">
        <v>21609.99</v>
      </c>
      <c r="H465" s="3">
        <f>IF(ISERR(LN(Table2716[[#This Row],[Close]]/E464)),"-",LN(Table2716[[#This Row],[Close]]/E464))</f>
        <v>-2.561803841863281E-3</v>
      </c>
    </row>
    <row r="466" spans="1:8" x14ac:dyDescent="0.3">
      <c r="A466" s="2">
        <v>43791</v>
      </c>
      <c r="B466" s="1">
        <v>11967.3</v>
      </c>
      <c r="C466" s="1">
        <v>11968.1</v>
      </c>
      <c r="D466" s="1">
        <v>11883.5</v>
      </c>
      <c r="E466" s="1">
        <v>11914.4</v>
      </c>
      <c r="F466" s="1">
        <v>486815185</v>
      </c>
      <c r="G466" s="1">
        <v>19243.57</v>
      </c>
      <c r="H466" s="3">
        <f>IF(ISERR(LN(Table2716[[#This Row],[Close]]/E465)),"-",LN(Table2716[[#This Row],[Close]]/E465))</f>
        <v>-4.5220905439756973E-3</v>
      </c>
    </row>
    <row r="467" spans="1:8" x14ac:dyDescent="0.3">
      <c r="A467" s="2">
        <v>43794</v>
      </c>
      <c r="B467" s="1">
        <v>11922.45</v>
      </c>
      <c r="C467" s="1">
        <v>12084.5</v>
      </c>
      <c r="D467" s="1">
        <v>11919.75</v>
      </c>
      <c r="E467" s="1">
        <v>12073.75</v>
      </c>
      <c r="F467" s="1">
        <v>534289467</v>
      </c>
      <c r="G467" s="1">
        <v>19990.439999999999</v>
      </c>
      <c r="H467" s="3">
        <f>IF(ISERR(LN(Table2716[[#This Row],[Close]]/E466)),"-",LN(Table2716[[#This Row],[Close]]/E466))</f>
        <v>1.3285921921847858E-2</v>
      </c>
    </row>
    <row r="468" spans="1:8" x14ac:dyDescent="0.3">
      <c r="A468" s="2">
        <v>43795</v>
      </c>
      <c r="B468" s="1">
        <v>12110.2</v>
      </c>
      <c r="C468" s="1">
        <v>12132.45</v>
      </c>
      <c r="D468" s="1">
        <v>12006.35</v>
      </c>
      <c r="E468" s="1">
        <v>12037.7</v>
      </c>
      <c r="F468" s="1">
        <v>1201335831</v>
      </c>
      <c r="G468" s="1">
        <v>46030.62</v>
      </c>
      <c r="H468" s="3">
        <f>IF(ISERR(LN(Table2716[[#This Row],[Close]]/E467)),"-",LN(Table2716[[#This Row],[Close]]/E467))</f>
        <v>-2.9902827795611981E-3</v>
      </c>
    </row>
    <row r="469" spans="1:8" x14ac:dyDescent="0.3">
      <c r="A469" s="2">
        <v>43796</v>
      </c>
      <c r="B469" s="1">
        <v>12068.5</v>
      </c>
      <c r="C469" s="1">
        <v>12114.9</v>
      </c>
      <c r="D469" s="1">
        <v>12055.15</v>
      </c>
      <c r="E469" s="1">
        <v>12100.7</v>
      </c>
      <c r="F469" s="1">
        <v>584226618</v>
      </c>
      <c r="G469" s="1">
        <v>19937.400000000001</v>
      </c>
      <c r="H469" s="3">
        <f>IF(ISERR(LN(Table2716[[#This Row],[Close]]/E468)),"-",LN(Table2716[[#This Row],[Close]]/E468))</f>
        <v>5.2199104372391298E-3</v>
      </c>
    </row>
    <row r="470" spans="1:8" x14ac:dyDescent="0.3">
      <c r="A470" s="2">
        <v>43797</v>
      </c>
      <c r="B470" s="1">
        <v>12132.1</v>
      </c>
      <c r="C470" s="1">
        <v>12158.8</v>
      </c>
      <c r="D470" s="1">
        <v>12099.95</v>
      </c>
      <c r="E470" s="1">
        <v>12151.15</v>
      </c>
      <c r="F470" s="1">
        <v>620479403</v>
      </c>
      <c r="G470" s="1">
        <v>21229.58</v>
      </c>
      <c r="H470" s="3">
        <f>IF(ISERR(LN(Table2716[[#This Row],[Close]]/E469)),"-",LN(Table2716[[#This Row],[Close]]/E469))</f>
        <v>4.1605133442242075E-3</v>
      </c>
    </row>
    <row r="471" spans="1:8" x14ac:dyDescent="0.3">
      <c r="A471" s="2">
        <v>43798</v>
      </c>
      <c r="B471" s="1">
        <v>12146.2</v>
      </c>
      <c r="C471" s="1">
        <v>12147.4</v>
      </c>
      <c r="D471" s="1">
        <v>12017.4</v>
      </c>
      <c r="E471" s="1">
        <v>12056.05</v>
      </c>
      <c r="F471" s="1">
        <v>804430391</v>
      </c>
      <c r="G471" s="1">
        <v>21838.04</v>
      </c>
      <c r="H471" s="3">
        <f>IF(ISERR(LN(Table2716[[#This Row],[Close]]/E470)),"-",LN(Table2716[[#This Row],[Close]]/E470))</f>
        <v>-7.8572068851349621E-3</v>
      </c>
    </row>
    <row r="472" spans="1:8" x14ac:dyDescent="0.3">
      <c r="A472" s="2">
        <v>43801</v>
      </c>
      <c r="B472" s="1">
        <v>12137.05</v>
      </c>
      <c r="C472" s="1">
        <v>12137.15</v>
      </c>
      <c r="D472" s="1">
        <v>12023.7</v>
      </c>
      <c r="E472" s="1">
        <v>12048.2</v>
      </c>
      <c r="F472" s="1">
        <v>720945335</v>
      </c>
      <c r="G472" s="1">
        <v>23113.18</v>
      </c>
      <c r="H472" s="3">
        <f>IF(ISERR(LN(Table2716[[#This Row],[Close]]/E471)),"-",LN(Table2716[[#This Row],[Close]]/E471))</f>
        <v>-6.5133744277652886E-4</v>
      </c>
    </row>
    <row r="473" spans="1:8" x14ac:dyDescent="0.3">
      <c r="A473" s="2">
        <v>43802</v>
      </c>
      <c r="B473" s="1">
        <v>12067.65</v>
      </c>
      <c r="C473" s="1">
        <v>12068.6</v>
      </c>
      <c r="D473" s="1">
        <v>11956.4</v>
      </c>
      <c r="E473" s="1">
        <v>11994.2</v>
      </c>
      <c r="F473" s="1">
        <v>605789334</v>
      </c>
      <c r="G473" s="1">
        <v>18203.759999999998</v>
      </c>
      <c r="H473" s="3">
        <f>IF(ISERR(LN(Table2716[[#This Row],[Close]]/E472)),"-",LN(Table2716[[#This Row],[Close]]/E472))</f>
        <v>-4.4920715738986546E-3</v>
      </c>
    </row>
    <row r="474" spans="1:8" x14ac:dyDescent="0.3">
      <c r="A474" s="2">
        <v>43803</v>
      </c>
      <c r="B474" s="1">
        <v>11969.95</v>
      </c>
      <c r="C474" s="1">
        <v>12054.7</v>
      </c>
      <c r="D474" s="1">
        <v>11935.3</v>
      </c>
      <c r="E474" s="1">
        <v>12043.2</v>
      </c>
      <c r="F474" s="1">
        <v>747193818</v>
      </c>
      <c r="G474" s="1">
        <v>22132.83</v>
      </c>
      <c r="H474" s="3">
        <f>IF(ISERR(LN(Table2716[[#This Row],[Close]]/E473)),"-",LN(Table2716[[#This Row],[Close]]/E473))</f>
        <v>4.0769856866699622E-3</v>
      </c>
    </row>
    <row r="475" spans="1:8" x14ac:dyDescent="0.3">
      <c r="A475" s="2">
        <v>43804</v>
      </c>
      <c r="B475" s="1">
        <v>12071.25</v>
      </c>
      <c r="C475" s="1">
        <v>12081.2</v>
      </c>
      <c r="D475" s="1">
        <v>11998.75</v>
      </c>
      <c r="E475" s="1">
        <v>12018.4</v>
      </c>
      <c r="F475" s="1">
        <v>562228745</v>
      </c>
      <c r="G475" s="1">
        <v>19589.810000000001</v>
      </c>
      <c r="H475" s="3">
        <f>IF(ISERR(LN(Table2716[[#This Row],[Close]]/E474)),"-",LN(Table2716[[#This Row],[Close]]/E474))</f>
        <v>-2.0613765320537055E-3</v>
      </c>
    </row>
    <row r="476" spans="1:8" x14ac:dyDescent="0.3">
      <c r="A476" s="2">
        <v>43805</v>
      </c>
      <c r="B476" s="1">
        <v>12047.35</v>
      </c>
      <c r="C476" s="1">
        <v>12057.05</v>
      </c>
      <c r="D476" s="1">
        <v>11888.85</v>
      </c>
      <c r="E476" s="1">
        <v>11921.5</v>
      </c>
      <c r="F476" s="1">
        <v>609221205</v>
      </c>
      <c r="G476" s="1">
        <v>18245.490000000002</v>
      </c>
      <c r="H476" s="3">
        <f>IF(ISERR(LN(Table2716[[#This Row],[Close]]/E475)),"-",LN(Table2716[[#This Row],[Close]]/E475))</f>
        <v>-8.0953161197521266E-3</v>
      </c>
    </row>
    <row r="477" spans="1:8" x14ac:dyDescent="0.3">
      <c r="A477" s="2">
        <v>43808</v>
      </c>
      <c r="B477" s="1">
        <v>11939.1</v>
      </c>
      <c r="C477" s="1">
        <v>11981.95</v>
      </c>
      <c r="D477" s="1">
        <v>11888.05</v>
      </c>
      <c r="E477" s="1">
        <v>11937.5</v>
      </c>
      <c r="F477" s="1">
        <v>599115748</v>
      </c>
      <c r="G477" s="1">
        <v>16672.87</v>
      </c>
      <c r="H477" s="3">
        <f>IF(ISERR(LN(Table2716[[#This Row],[Close]]/E476)),"-",LN(Table2716[[#This Row],[Close]]/E476))</f>
        <v>1.3412131605239934E-3</v>
      </c>
    </row>
    <row r="478" spans="1:8" x14ac:dyDescent="0.3">
      <c r="A478" s="2">
        <v>43809</v>
      </c>
      <c r="B478" s="1">
        <v>11950.5</v>
      </c>
      <c r="C478" s="1">
        <v>11953.2</v>
      </c>
      <c r="D478" s="1">
        <v>11844.7</v>
      </c>
      <c r="E478" s="1">
        <v>11856.8</v>
      </c>
      <c r="F478" s="1">
        <v>650219487</v>
      </c>
      <c r="G478" s="1">
        <v>16514.63</v>
      </c>
      <c r="H478" s="3">
        <f>IF(ISERR(LN(Table2716[[#This Row],[Close]]/E477)),"-",LN(Table2716[[#This Row],[Close]]/E477))</f>
        <v>-6.7831631462805233E-3</v>
      </c>
    </row>
    <row r="479" spans="1:8" x14ac:dyDescent="0.3">
      <c r="A479" s="2">
        <v>43810</v>
      </c>
      <c r="B479" s="1">
        <v>11867.35</v>
      </c>
      <c r="C479" s="1">
        <v>11923.2</v>
      </c>
      <c r="D479" s="1">
        <v>11832.3</v>
      </c>
      <c r="E479" s="1">
        <v>11910.15</v>
      </c>
      <c r="F479" s="1">
        <v>997655048</v>
      </c>
      <c r="G479" s="1">
        <v>18760.57</v>
      </c>
      <c r="H479" s="3">
        <f>IF(ISERR(LN(Table2716[[#This Row],[Close]]/E478)),"-",LN(Table2716[[#This Row],[Close]]/E478))</f>
        <v>4.4894350857693126E-3</v>
      </c>
    </row>
    <row r="480" spans="1:8" x14ac:dyDescent="0.3">
      <c r="A480" s="2">
        <v>43811</v>
      </c>
      <c r="B480" s="1">
        <v>11944.3</v>
      </c>
      <c r="C480" s="1">
        <v>12005.5</v>
      </c>
      <c r="D480" s="1">
        <v>11934</v>
      </c>
      <c r="E480" s="1">
        <v>11971.8</v>
      </c>
      <c r="F480" s="1">
        <v>752617138</v>
      </c>
      <c r="G480" s="1">
        <v>18401.22</v>
      </c>
      <c r="H480" s="3">
        <f>IF(ISERR(LN(Table2716[[#This Row],[Close]]/E479)),"-",LN(Table2716[[#This Row],[Close]]/E479))</f>
        <v>5.1629064580655691E-3</v>
      </c>
    </row>
    <row r="481" spans="1:8" x14ac:dyDescent="0.3">
      <c r="A481" s="2">
        <v>43812</v>
      </c>
      <c r="B481" s="1">
        <v>12026.4</v>
      </c>
      <c r="C481" s="1">
        <v>12098.85</v>
      </c>
      <c r="D481" s="1">
        <v>12023.6</v>
      </c>
      <c r="E481" s="1">
        <v>12086.7</v>
      </c>
      <c r="F481" s="1">
        <v>597712516</v>
      </c>
      <c r="G481" s="1">
        <v>20626.8</v>
      </c>
      <c r="H481" s="3">
        <f>IF(ISERR(LN(Table2716[[#This Row],[Close]]/E480)),"-",LN(Table2716[[#This Row],[Close]]/E480))</f>
        <v>9.5517903102901938E-3</v>
      </c>
    </row>
    <row r="482" spans="1:8" x14ac:dyDescent="0.3">
      <c r="A482" s="2">
        <v>43815</v>
      </c>
      <c r="B482" s="1">
        <v>12131.35</v>
      </c>
      <c r="C482" s="1">
        <v>12134.65</v>
      </c>
      <c r="D482" s="1">
        <v>12046.3</v>
      </c>
      <c r="E482" s="1">
        <v>12053.95</v>
      </c>
      <c r="F482" s="1">
        <v>437703921</v>
      </c>
      <c r="G482" s="1">
        <v>16110.34</v>
      </c>
      <c r="H482" s="3">
        <f>IF(ISERR(LN(Table2716[[#This Row],[Close]]/E481)),"-",LN(Table2716[[#This Row],[Close]]/E481))</f>
        <v>-2.7132674631074115E-3</v>
      </c>
    </row>
    <row r="483" spans="1:8" x14ac:dyDescent="0.3">
      <c r="A483" s="2">
        <v>43816</v>
      </c>
      <c r="B483" s="1">
        <v>12082.45</v>
      </c>
      <c r="C483" s="1">
        <v>12182.75</v>
      </c>
      <c r="D483" s="1">
        <v>12070.35</v>
      </c>
      <c r="E483" s="1">
        <v>12165</v>
      </c>
      <c r="F483" s="1">
        <v>499585789</v>
      </c>
      <c r="G483" s="1">
        <v>20968.79</v>
      </c>
      <c r="H483" s="3">
        <f>IF(ISERR(LN(Table2716[[#This Row],[Close]]/E482)),"-",LN(Table2716[[#This Row],[Close]]/E482))</f>
        <v>9.1705691839000653E-3</v>
      </c>
    </row>
    <row r="484" spans="1:8" x14ac:dyDescent="0.3">
      <c r="A484" s="2">
        <v>43817</v>
      </c>
      <c r="B484" s="1">
        <v>12197</v>
      </c>
      <c r="C484" s="1">
        <v>12237.7</v>
      </c>
      <c r="D484" s="1">
        <v>12163.45</v>
      </c>
      <c r="E484" s="1">
        <v>12221.65</v>
      </c>
      <c r="F484" s="1">
        <v>518854651</v>
      </c>
      <c r="G484" s="1">
        <v>22341.06</v>
      </c>
      <c r="H484" s="3">
        <f>IF(ISERR(LN(Table2716[[#This Row],[Close]]/E483)),"-",LN(Table2716[[#This Row],[Close]]/E483))</f>
        <v>4.6459929428873644E-3</v>
      </c>
    </row>
    <row r="485" spans="1:8" x14ac:dyDescent="0.3">
      <c r="A485" s="2">
        <v>43818</v>
      </c>
      <c r="B485" s="1">
        <v>12223.4</v>
      </c>
      <c r="C485" s="1">
        <v>12268.35</v>
      </c>
      <c r="D485" s="1">
        <v>12191.15</v>
      </c>
      <c r="E485" s="1">
        <v>12259.7</v>
      </c>
      <c r="F485" s="1">
        <v>623049839</v>
      </c>
      <c r="G485" s="1">
        <v>19761.900000000001</v>
      </c>
      <c r="H485" s="3">
        <f>IF(ISERR(LN(Table2716[[#This Row],[Close]]/E484)),"-",LN(Table2716[[#This Row],[Close]]/E484))</f>
        <v>3.1084912097463736E-3</v>
      </c>
    </row>
    <row r="486" spans="1:8" x14ac:dyDescent="0.3">
      <c r="A486" s="2">
        <v>43819</v>
      </c>
      <c r="B486" s="1">
        <v>12266.45</v>
      </c>
      <c r="C486" s="1">
        <v>12293.9</v>
      </c>
      <c r="D486" s="1">
        <v>12252.75</v>
      </c>
      <c r="E486" s="1">
        <v>12271.8</v>
      </c>
      <c r="F486" s="1">
        <v>810676090</v>
      </c>
      <c r="G486" s="1">
        <v>25750.240000000002</v>
      </c>
      <c r="H486" s="3">
        <f>IF(ISERR(LN(Table2716[[#This Row],[Close]]/E485)),"-",LN(Table2716[[#This Row],[Close]]/E485))</f>
        <v>9.8648684191871439E-4</v>
      </c>
    </row>
    <row r="487" spans="1:8" x14ac:dyDescent="0.3">
      <c r="A487" s="2">
        <v>43822</v>
      </c>
      <c r="B487" s="1">
        <v>12235.45</v>
      </c>
      <c r="C487" s="1">
        <v>12287.15</v>
      </c>
      <c r="D487" s="1">
        <v>12213.25</v>
      </c>
      <c r="E487" s="1">
        <v>12262.75</v>
      </c>
      <c r="F487" s="1">
        <v>604782354</v>
      </c>
      <c r="G487" s="1">
        <v>18078.23</v>
      </c>
      <c r="H487" s="3">
        <f>IF(ISERR(LN(Table2716[[#This Row],[Close]]/E486)),"-",LN(Table2716[[#This Row],[Close]]/E486))</f>
        <v>-7.3773518653958673E-4</v>
      </c>
    </row>
    <row r="488" spans="1:8" x14ac:dyDescent="0.3">
      <c r="A488" s="2">
        <v>43823</v>
      </c>
      <c r="B488" s="1">
        <v>12269.25</v>
      </c>
      <c r="C488" s="1">
        <v>12283.7</v>
      </c>
      <c r="D488" s="1">
        <v>12202.1</v>
      </c>
      <c r="E488" s="1">
        <v>12214.55</v>
      </c>
      <c r="F488" s="1">
        <v>470290298</v>
      </c>
      <c r="G488" s="1">
        <v>13864.56</v>
      </c>
      <c r="H488" s="3">
        <f>IF(ISERR(LN(Table2716[[#This Row],[Close]]/E487)),"-",LN(Table2716[[#This Row],[Close]]/E487))</f>
        <v>-3.9383479632830202E-3</v>
      </c>
    </row>
    <row r="489" spans="1:8" x14ac:dyDescent="0.3">
      <c r="A489" s="2">
        <v>43825</v>
      </c>
      <c r="B489" s="1">
        <v>12211.85</v>
      </c>
      <c r="C489" s="1">
        <v>12221.55</v>
      </c>
      <c r="D489" s="1">
        <v>12118.85</v>
      </c>
      <c r="E489" s="1">
        <v>12126.55</v>
      </c>
      <c r="F489" s="1">
        <v>520326632</v>
      </c>
      <c r="G489" s="1">
        <v>16362.31</v>
      </c>
      <c r="H489" s="3">
        <f>IF(ISERR(LN(Table2716[[#This Row],[Close]]/E488)),"-",LN(Table2716[[#This Row],[Close]]/E488))</f>
        <v>-7.2306003753267361E-3</v>
      </c>
    </row>
    <row r="490" spans="1:8" x14ac:dyDescent="0.3">
      <c r="A490" s="2">
        <v>43826</v>
      </c>
      <c r="B490" s="1">
        <v>12172.9</v>
      </c>
      <c r="C490" s="1">
        <v>12258.45</v>
      </c>
      <c r="D490" s="1">
        <v>12157.9</v>
      </c>
      <c r="E490" s="1">
        <v>12245.8</v>
      </c>
      <c r="F490" s="1">
        <v>383788556</v>
      </c>
      <c r="G490" s="1">
        <v>13676.2</v>
      </c>
      <c r="H490" s="3">
        <f>IF(ISERR(LN(Table2716[[#This Row],[Close]]/E489)),"-",LN(Table2716[[#This Row],[Close]]/E489))</f>
        <v>9.7857573540413682E-3</v>
      </c>
    </row>
    <row r="491" spans="1:8" x14ac:dyDescent="0.3">
      <c r="A491" s="2">
        <v>43829</v>
      </c>
      <c r="B491" s="1">
        <v>12274.9</v>
      </c>
      <c r="C491" s="1">
        <v>12286.45</v>
      </c>
      <c r="D491" s="1">
        <v>12213.8</v>
      </c>
      <c r="E491" s="1">
        <v>12255.85</v>
      </c>
      <c r="F491" s="1">
        <v>411084614</v>
      </c>
      <c r="G491" s="1">
        <v>14556.73</v>
      </c>
      <c r="H491" s="3">
        <f>IF(ISERR(LN(Table2716[[#This Row],[Close]]/E490)),"-",LN(Table2716[[#This Row],[Close]]/E490))</f>
        <v>8.2035296101453205E-4</v>
      </c>
    </row>
    <row r="492" spans="1:8" x14ac:dyDescent="0.3">
      <c r="A492" s="2">
        <v>43830</v>
      </c>
      <c r="B492" s="1">
        <v>12247.1</v>
      </c>
      <c r="C492" s="1">
        <v>12247.1</v>
      </c>
      <c r="D492" s="1">
        <v>12151.8</v>
      </c>
      <c r="E492" s="1">
        <v>12168.45</v>
      </c>
      <c r="F492" s="1">
        <v>426931711</v>
      </c>
      <c r="G492" s="1">
        <v>14812.89</v>
      </c>
      <c r="H492" s="3">
        <f>IF(ISERR(LN(Table2716[[#This Row],[Close]]/E491)),"-",LN(Table2716[[#This Row],[Close]]/E491))</f>
        <v>-7.1568374982592681E-3</v>
      </c>
    </row>
    <row r="493" spans="1:8" x14ac:dyDescent="0.3">
      <c r="A493" s="2">
        <v>43831</v>
      </c>
      <c r="B493" s="1">
        <v>12202.15</v>
      </c>
      <c r="C493" s="1">
        <v>12222.2</v>
      </c>
      <c r="D493" s="1">
        <v>12165.3</v>
      </c>
      <c r="E493" s="1">
        <v>12182.5</v>
      </c>
      <c r="F493" s="1">
        <v>304078039</v>
      </c>
      <c r="G493" s="1">
        <v>10445.68</v>
      </c>
      <c r="H493" s="3">
        <f>IF(ISERR(LN(Table2716[[#This Row],[Close]]/E492)),"-",LN(Table2716[[#This Row],[Close]]/E492))</f>
        <v>1.1539592138382815E-3</v>
      </c>
    </row>
    <row r="494" spans="1:8" x14ac:dyDescent="0.3">
      <c r="A494" s="2">
        <v>43832</v>
      </c>
      <c r="B494" s="1">
        <v>12198.55</v>
      </c>
      <c r="C494" s="1">
        <v>12289.9</v>
      </c>
      <c r="D494" s="1">
        <v>12195.25</v>
      </c>
      <c r="E494" s="1">
        <v>12282.2</v>
      </c>
      <c r="F494" s="1">
        <v>407697594</v>
      </c>
      <c r="G494" s="1">
        <v>15256.55</v>
      </c>
      <c r="H494" s="3">
        <f>IF(ISERR(LN(Table2716[[#This Row],[Close]]/E493)),"-",LN(Table2716[[#This Row],[Close]]/E493))</f>
        <v>8.1505640319356996E-3</v>
      </c>
    </row>
    <row r="495" spans="1:8" x14ac:dyDescent="0.3">
      <c r="A495" s="2">
        <v>43833</v>
      </c>
      <c r="B495" s="1">
        <v>12261.1</v>
      </c>
      <c r="C495" s="1">
        <v>12265.6</v>
      </c>
      <c r="D495" s="1">
        <v>12191.35</v>
      </c>
      <c r="E495" s="1">
        <v>12226.65</v>
      </c>
      <c r="F495" s="1">
        <v>428770054</v>
      </c>
      <c r="G495" s="1">
        <v>16827.27</v>
      </c>
      <c r="H495" s="3">
        <f>IF(ISERR(LN(Table2716[[#This Row],[Close]]/E494)),"-",LN(Table2716[[#This Row],[Close]]/E494))</f>
        <v>-4.5330641889106188E-3</v>
      </c>
    </row>
    <row r="496" spans="1:8" x14ac:dyDescent="0.3">
      <c r="A496" s="2">
        <v>43836</v>
      </c>
      <c r="B496" s="1">
        <v>12170.6</v>
      </c>
      <c r="C496" s="1">
        <v>12179.1</v>
      </c>
      <c r="D496" s="1">
        <v>11974.2</v>
      </c>
      <c r="E496" s="1">
        <v>11993.05</v>
      </c>
      <c r="F496" s="1">
        <v>396501419</v>
      </c>
      <c r="G496" s="1">
        <v>16869.22</v>
      </c>
      <c r="H496" s="3">
        <f>IF(ISERR(LN(Table2716[[#This Row],[Close]]/E495)),"-",LN(Table2716[[#This Row],[Close]]/E495))</f>
        <v>-1.9290680239015083E-2</v>
      </c>
    </row>
    <row r="497" spans="1:8" x14ac:dyDescent="0.3">
      <c r="A497" s="2">
        <v>43837</v>
      </c>
      <c r="B497" s="1">
        <v>12079.1</v>
      </c>
      <c r="C497" s="1">
        <v>12152.15</v>
      </c>
      <c r="D497" s="1">
        <v>12005.35</v>
      </c>
      <c r="E497" s="1">
        <v>12052.95</v>
      </c>
      <c r="F497" s="1">
        <v>447818617</v>
      </c>
      <c r="G497" s="1">
        <v>17797.68</v>
      </c>
      <c r="H497" s="3">
        <f>IF(ISERR(LN(Table2716[[#This Row],[Close]]/E496)),"-",LN(Table2716[[#This Row],[Close]]/E496))</f>
        <v>4.9821279132576477E-3</v>
      </c>
    </row>
    <row r="498" spans="1:8" x14ac:dyDescent="0.3">
      <c r="A498" s="2">
        <v>43838</v>
      </c>
      <c r="B498" s="1">
        <v>11939.1</v>
      </c>
      <c r="C498" s="1">
        <v>12044.95</v>
      </c>
      <c r="D498" s="1">
        <v>11929.6</v>
      </c>
      <c r="E498" s="1">
        <v>12025.35</v>
      </c>
      <c r="F498" s="1">
        <v>445991640</v>
      </c>
      <c r="G498" s="1">
        <v>18281.150000000001</v>
      </c>
      <c r="H498" s="3">
        <f>IF(ISERR(LN(Table2716[[#This Row],[Close]]/E497)),"-",LN(Table2716[[#This Row],[Close]]/E497))</f>
        <v>-2.2925216554330287E-3</v>
      </c>
    </row>
    <row r="499" spans="1:8" x14ac:dyDescent="0.3">
      <c r="A499" s="2">
        <v>43839</v>
      </c>
      <c r="B499" s="1">
        <v>12153.15</v>
      </c>
      <c r="C499" s="1">
        <v>12224.05</v>
      </c>
      <c r="D499" s="1">
        <v>12132.55</v>
      </c>
      <c r="E499" s="1">
        <v>12215.9</v>
      </c>
      <c r="F499" s="1">
        <v>477469878</v>
      </c>
      <c r="G499" s="1">
        <v>18456.64</v>
      </c>
      <c r="H499" s="3">
        <f>IF(ISERR(LN(Table2716[[#This Row],[Close]]/E498)),"-",LN(Table2716[[#This Row],[Close]]/E498))</f>
        <v>1.5721460299874462E-2</v>
      </c>
    </row>
    <row r="500" spans="1:8" x14ac:dyDescent="0.3">
      <c r="A500" s="2">
        <v>43840</v>
      </c>
      <c r="B500" s="1">
        <v>12271</v>
      </c>
      <c r="C500" s="1">
        <v>12311.2</v>
      </c>
      <c r="D500" s="1">
        <v>12213.2</v>
      </c>
      <c r="E500" s="1">
        <v>12256.8</v>
      </c>
      <c r="F500" s="1">
        <v>660627930</v>
      </c>
      <c r="G500" s="1">
        <v>18818.62</v>
      </c>
      <c r="H500" s="3">
        <f>IF(ISERR(LN(Table2716[[#This Row],[Close]]/E499)),"-",LN(Table2716[[#This Row],[Close]]/E499))</f>
        <v>3.3425031221734377E-3</v>
      </c>
    </row>
    <row r="501" spans="1:8" x14ac:dyDescent="0.3">
      <c r="A501" s="2">
        <v>43843</v>
      </c>
      <c r="B501" s="1">
        <v>12296.7</v>
      </c>
      <c r="C501" s="1">
        <v>12337.75</v>
      </c>
      <c r="D501" s="1">
        <v>12285.8</v>
      </c>
      <c r="E501" s="1">
        <v>12329.55</v>
      </c>
      <c r="F501" s="1">
        <v>500968242</v>
      </c>
      <c r="G501" s="1">
        <v>17522.13</v>
      </c>
      <c r="H501" s="3">
        <f>IF(ISERR(LN(Table2716[[#This Row],[Close]]/E500)),"-",LN(Table2716[[#This Row],[Close]]/E500))</f>
        <v>5.9179351404731514E-3</v>
      </c>
    </row>
    <row r="502" spans="1:8" x14ac:dyDescent="0.3">
      <c r="A502" s="2">
        <v>43844</v>
      </c>
      <c r="B502" s="1">
        <v>12333.1</v>
      </c>
      <c r="C502" s="1">
        <v>12374.25</v>
      </c>
      <c r="D502" s="1">
        <v>12308.7</v>
      </c>
      <c r="E502" s="1">
        <v>12362.3</v>
      </c>
      <c r="F502" s="1">
        <v>616260555</v>
      </c>
      <c r="G502" s="1">
        <v>17948.919999999998</v>
      </c>
      <c r="H502" s="3">
        <f>IF(ISERR(LN(Table2716[[#This Row],[Close]]/E501)),"-",LN(Table2716[[#This Row],[Close]]/E501))</f>
        <v>2.6526987005530004E-3</v>
      </c>
    </row>
    <row r="503" spans="1:8" x14ac:dyDescent="0.3">
      <c r="A503" s="2">
        <v>43845</v>
      </c>
      <c r="B503" s="1">
        <v>12349.4</v>
      </c>
      <c r="C503" s="1">
        <v>12355.15</v>
      </c>
      <c r="D503" s="1">
        <v>12278.75</v>
      </c>
      <c r="E503" s="1">
        <v>12343.3</v>
      </c>
      <c r="F503" s="1">
        <v>684352965</v>
      </c>
      <c r="G503" s="1">
        <v>17882.509999999998</v>
      </c>
      <c r="H503" s="3">
        <f>IF(ISERR(LN(Table2716[[#This Row],[Close]]/E502)),"-",LN(Table2716[[#This Row],[Close]]/E502))</f>
        <v>-1.5381131197652743E-3</v>
      </c>
    </row>
    <row r="504" spans="1:8" x14ac:dyDescent="0.3">
      <c r="A504" s="2">
        <v>43846</v>
      </c>
      <c r="B504" s="1">
        <v>12347.1</v>
      </c>
      <c r="C504" s="1">
        <v>12389.05</v>
      </c>
      <c r="D504" s="1">
        <v>12315.8</v>
      </c>
      <c r="E504" s="1">
        <v>12355.5</v>
      </c>
      <c r="F504" s="1">
        <v>395670245</v>
      </c>
      <c r="G504" s="1">
        <v>16004.06</v>
      </c>
      <c r="H504" s="3">
        <f>IF(ISERR(LN(Table2716[[#This Row],[Close]]/E503)),"-",LN(Table2716[[#This Row],[Close]]/E503))</f>
        <v>9.8790232660840474E-4</v>
      </c>
    </row>
    <row r="505" spans="1:8" x14ac:dyDescent="0.3">
      <c r="A505" s="2">
        <v>43847</v>
      </c>
      <c r="B505" s="1">
        <v>12328.4</v>
      </c>
      <c r="C505" s="1">
        <v>12385.45</v>
      </c>
      <c r="D505" s="1">
        <v>12321.4</v>
      </c>
      <c r="E505" s="1">
        <v>12352.35</v>
      </c>
      <c r="F505" s="1">
        <v>502060615</v>
      </c>
      <c r="G505" s="1">
        <v>21397.63</v>
      </c>
      <c r="H505" s="3">
        <f>IF(ISERR(LN(Table2716[[#This Row],[Close]]/E504)),"-",LN(Table2716[[#This Row],[Close]]/E504))</f>
        <v>-2.5497969407015808E-4</v>
      </c>
    </row>
    <row r="506" spans="1:8" x14ac:dyDescent="0.3">
      <c r="A506" s="2">
        <v>43850</v>
      </c>
      <c r="B506" s="1">
        <v>12430.5</v>
      </c>
      <c r="C506" s="1">
        <v>12430.5</v>
      </c>
      <c r="D506" s="1">
        <v>12216.9</v>
      </c>
      <c r="E506" s="1">
        <v>12224.55</v>
      </c>
      <c r="F506" s="1">
        <v>491609317</v>
      </c>
      <c r="G506" s="1">
        <v>21415.43</v>
      </c>
      <c r="H506" s="3">
        <f>IF(ISERR(LN(Table2716[[#This Row],[Close]]/E505)),"-",LN(Table2716[[#This Row],[Close]]/E505))</f>
        <v>-1.0400103505719096E-2</v>
      </c>
    </row>
    <row r="507" spans="1:8" x14ac:dyDescent="0.3">
      <c r="A507" s="2">
        <v>43851</v>
      </c>
      <c r="B507" s="1">
        <v>12195.3</v>
      </c>
      <c r="C507" s="1">
        <v>12230.05</v>
      </c>
      <c r="D507" s="1">
        <v>12162.3</v>
      </c>
      <c r="E507" s="1">
        <v>12169.85</v>
      </c>
      <c r="F507" s="1">
        <v>443976442</v>
      </c>
      <c r="G507" s="1">
        <v>18682.650000000001</v>
      </c>
      <c r="H507" s="3">
        <f>IF(ISERR(LN(Table2716[[#This Row],[Close]]/E506)),"-",LN(Table2716[[#This Row],[Close]]/E506))</f>
        <v>-4.4846433343133131E-3</v>
      </c>
    </row>
    <row r="508" spans="1:8" x14ac:dyDescent="0.3">
      <c r="A508" s="2">
        <v>43852</v>
      </c>
      <c r="B508" s="1">
        <v>12218.35</v>
      </c>
      <c r="C508" s="1">
        <v>12225.05</v>
      </c>
      <c r="D508" s="1">
        <v>12087.9</v>
      </c>
      <c r="E508" s="1">
        <v>12106.9</v>
      </c>
      <c r="F508" s="1">
        <v>526294513</v>
      </c>
      <c r="G508" s="1">
        <v>19758.68</v>
      </c>
      <c r="H508" s="3">
        <f>IF(ISERR(LN(Table2716[[#This Row],[Close]]/E507)),"-",LN(Table2716[[#This Row],[Close]]/E507))</f>
        <v>-5.1860435261617648E-3</v>
      </c>
    </row>
    <row r="509" spans="1:8" x14ac:dyDescent="0.3">
      <c r="A509" s="2">
        <v>43853</v>
      </c>
      <c r="B509" s="1">
        <v>12123.75</v>
      </c>
      <c r="C509" s="1">
        <v>12189</v>
      </c>
      <c r="D509" s="1">
        <v>12094.1</v>
      </c>
      <c r="E509" s="1">
        <v>12180.35</v>
      </c>
      <c r="F509" s="1">
        <v>867653663</v>
      </c>
      <c r="G509" s="1">
        <v>23829.39</v>
      </c>
      <c r="H509" s="3">
        <f>IF(ISERR(LN(Table2716[[#This Row],[Close]]/E508)),"-",LN(Table2716[[#This Row],[Close]]/E508))</f>
        <v>6.0484594940626527E-3</v>
      </c>
    </row>
    <row r="510" spans="1:8" x14ac:dyDescent="0.3">
      <c r="A510" s="2">
        <v>43854</v>
      </c>
      <c r="B510" s="1">
        <v>12174.55</v>
      </c>
      <c r="C510" s="1">
        <v>12272.15</v>
      </c>
      <c r="D510" s="1">
        <v>12149.65</v>
      </c>
      <c r="E510" s="1">
        <v>12248.25</v>
      </c>
      <c r="F510" s="1">
        <v>593237908</v>
      </c>
      <c r="G510" s="1">
        <v>18032.27</v>
      </c>
      <c r="H510" s="3">
        <f>IF(ISERR(LN(Table2716[[#This Row],[Close]]/E509)),"-",LN(Table2716[[#This Row],[Close]]/E509))</f>
        <v>5.5590721417507587E-3</v>
      </c>
    </row>
    <row r="511" spans="1:8" x14ac:dyDescent="0.3">
      <c r="A511" s="2">
        <v>43857</v>
      </c>
      <c r="B511" s="1">
        <v>12197.1</v>
      </c>
      <c r="C511" s="1">
        <v>12216.6</v>
      </c>
      <c r="D511" s="1">
        <v>12107</v>
      </c>
      <c r="E511" s="1">
        <v>12119</v>
      </c>
      <c r="F511" s="1">
        <v>441158138</v>
      </c>
      <c r="G511" s="1">
        <v>17988.61</v>
      </c>
      <c r="H511" s="3">
        <f>IF(ISERR(LN(Table2716[[#This Row],[Close]]/E510)),"-",LN(Table2716[[#This Row],[Close]]/E510))</f>
        <v>-1.0608600656474901E-2</v>
      </c>
    </row>
    <row r="512" spans="1:8" x14ac:dyDescent="0.3">
      <c r="A512" s="2">
        <v>43858</v>
      </c>
      <c r="B512" s="1">
        <v>12148.1</v>
      </c>
      <c r="C512" s="1">
        <v>12163.55</v>
      </c>
      <c r="D512" s="1">
        <v>12024.5</v>
      </c>
      <c r="E512" s="1">
        <v>12055.8</v>
      </c>
      <c r="F512" s="1">
        <v>478484057</v>
      </c>
      <c r="G512" s="1">
        <v>20917.62</v>
      </c>
      <c r="H512" s="3">
        <f>IF(ISERR(LN(Table2716[[#This Row],[Close]]/E511)),"-",LN(Table2716[[#This Row],[Close]]/E511))</f>
        <v>-5.2285970499251228E-3</v>
      </c>
    </row>
    <row r="513" spans="1:8" x14ac:dyDescent="0.3">
      <c r="A513" s="2">
        <v>43859</v>
      </c>
      <c r="B513" s="1">
        <v>12114.9</v>
      </c>
      <c r="C513" s="1">
        <v>12169.6</v>
      </c>
      <c r="D513" s="1">
        <v>12103.8</v>
      </c>
      <c r="E513" s="1">
        <v>12129.5</v>
      </c>
      <c r="F513" s="1">
        <v>514362340</v>
      </c>
      <c r="G513" s="1">
        <v>20646.18</v>
      </c>
      <c r="H513" s="3">
        <f>IF(ISERR(LN(Table2716[[#This Row],[Close]]/E512)),"-",LN(Table2716[[#This Row],[Close]]/E512))</f>
        <v>6.0946300545449581E-3</v>
      </c>
    </row>
    <row r="514" spans="1:8" x14ac:dyDescent="0.3">
      <c r="A514" s="2">
        <v>43860</v>
      </c>
      <c r="B514" s="1">
        <v>12147.75</v>
      </c>
      <c r="C514" s="1">
        <v>12150.3</v>
      </c>
      <c r="D514" s="1">
        <v>12010.6</v>
      </c>
      <c r="E514" s="1">
        <v>12035.8</v>
      </c>
      <c r="F514" s="1">
        <v>538138743</v>
      </c>
      <c r="G514" s="1">
        <v>19372.669999999998</v>
      </c>
      <c r="H514" s="3">
        <f>IF(ISERR(LN(Table2716[[#This Row],[Close]]/E513)),"-",LN(Table2716[[#This Row],[Close]]/E513))</f>
        <v>-7.7549601774502333E-3</v>
      </c>
    </row>
    <row r="515" spans="1:8" x14ac:dyDescent="0.3">
      <c r="A515" s="2">
        <v>43861</v>
      </c>
      <c r="B515" s="1">
        <v>12100.4</v>
      </c>
      <c r="C515" s="1">
        <v>12103.55</v>
      </c>
      <c r="D515" s="1">
        <v>11945.85</v>
      </c>
      <c r="E515" s="1">
        <v>11962.1</v>
      </c>
      <c r="F515" s="1">
        <v>771278258</v>
      </c>
      <c r="G515" s="1">
        <v>26044.91</v>
      </c>
      <c r="H515" s="3">
        <f>IF(ISERR(LN(Table2716[[#This Row],[Close]]/E514)),"-",LN(Table2716[[#This Row],[Close]]/E514))</f>
        <v>-6.1422234200450227E-3</v>
      </c>
    </row>
    <row r="516" spans="1:8" x14ac:dyDescent="0.3">
      <c r="A516" s="2">
        <v>43862</v>
      </c>
      <c r="B516" s="1">
        <v>11939</v>
      </c>
      <c r="C516" s="1">
        <v>12017.35</v>
      </c>
      <c r="D516" s="1">
        <v>11633.3</v>
      </c>
      <c r="E516" s="1">
        <v>11661.85</v>
      </c>
      <c r="F516" s="1">
        <v>537634767</v>
      </c>
      <c r="G516" s="1">
        <v>20598.12</v>
      </c>
      <c r="H516" s="3">
        <f>IF(ISERR(LN(Table2716[[#This Row],[Close]]/E515)),"-",LN(Table2716[[#This Row],[Close]]/E515))</f>
        <v>-2.5420487964002748E-2</v>
      </c>
    </row>
    <row r="517" spans="1:8" x14ac:dyDescent="0.3">
      <c r="A517" s="2">
        <v>43864</v>
      </c>
      <c r="B517" s="1">
        <v>11627.45</v>
      </c>
      <c r="C517" s="1">
        <v>11749.85</v>
      </c>
      <c r="D517" s="1">
        <v>11614.5</v>
      </c>
      <c r="E517" s="1">
        <v>11707.9</v>
      </c>
      <c r="F517" s="1">
        <v>669815788</v>
      </c>
      <c r="G517" s="1">
        <v>25415.26</v>
      </c>
      <c r="H517" s="3">
        <f>IF(ISERR(LN(Table2716[[#This Row],[Close]]/E516)),"-",LN(Table2716[[#This Row],[Close]]/E516))</f>
        <v>3.940997195259483E-3</v>
      </c>
    </row>
    <row r="518" spans="1:8" x14ac:dyDescent="0.3">
      <c r="A518" s="2">
        <v>43865</v>
      </c>
      <c r="B518" s="1">
        <v>11786.25</v>
      </c>
      <c r="C518" s="1">
        <v>11986.15</v>
      </c>
      <c r="D518" s="1">
        <v>11783.4</v>
      </c>
      <c r="E518" s="1">
        <v>11979.65</v>
      </c>
      <c r="F518" s="1">
        <v>560430291</v>
      </c>
      <c r="G518" s="1">
        <v>22338.5</v>
      </c>
      <c r="H518" s="3">
        <f>IF(ISERR(LN(Table2716[[#This Row],[Close]]/E517)),"-",LN(Table2716[[#This Row],[Close]]/E517))</f>
        <v>2.2945549276863344E-2</v>
      </c>
    </row>
    <row r="519" spans="1:8" x14ac:dyDescent="0.3">
      <c r="A519" s="2">
        <v>43866</v>
      </c>
      <c r="B519" s="1">
        <v>12005.85</v>
      </c>
      <c r="C519" s="1">
        <v>12098.15</v>
      </c>
      <c r="D519" s="1">
        <v>11953.35</v>
      </c>
      <c r="E519" s="1">
        <v>12089.15</v>
      </c>
      <c r="F519" s="1">
        <v>758032580</v>
      </c>
      <c r="G519" s="1">
        <v>22998.05</v>
      </c>
      <c r="H519" s="3">
        <f>IF(ISERR(LN(Table2716[[#This Row],[Close]]/E518)),"-",LN(Table2716[[#This Row],[Close]]/E518))</f>
        <v>9.0989792154732661E-3</v>
      </c>
    </row>
    <row r="520" spans="1:8" x14ac:dyDescent="0.3">
      <c r="A520" s="2">
        <v>43867</v>
      </c>
      <c r="B520" s="1">
        <v>12120</v>
      </c>
      <c r="C520" s="1">
        <v>12160.6</v>
      </c>
      <c r="D520" s="1">
        <v>12084.65</v>
      </c>
      <c r="E520" s="1">
        <v>12137.95</v>
      </c>
      <c r="F520" s="1">
        <v>565116236</v>
      </c>
      <c r="G520" s="1">
        <v>21735.919999999998</v>
      </c>
      <c r="H520" s="3">
        <f>IF(ISERR(LN(Table2716[[#This Row],[Close]]/E519)),"-",LN(Table2716[[#This Row],[Close]]/E519))</f>
        <v>4.0285519933345231E-3</v>
      </c>
    </row>
    <row r="521" spans="1:8" x14ac:dyDescent="0.3">
      <c r="A521" s="2">
        <v>43868</v>
      </c>
      <c r="B521" s="1">
        <v>12151.15</v>
      </c>
      <c r="C521" s="1">
        <v>12154.7</v>
      </c>
      <c r="D521" s="1">
        <v>12073.95</v>
      </c>
      <c r="E521" s="1">
        <v>12098.35</v>
      </c>
      <c r="F521" s="1">
        <v>473475144</v>
      </c>
      <c r="G521" s="1">
        <v>16339.61</v>
      </c>
      <c r="H521" s="3">
        <f>IF(ISERR(LN(Table2716[[#This Row],[Close]]/E520)),"-",LN(Table2716[[#This Row],[Close]]/E520))</f>
        <v>-3.2678284424366099E-3</v>
      </c>
    </row>
    <row r="522" spans="1:8" x14ac:dyDescent="0.3">
      <c r="A522" s="2">
        <v>43871</v>
      </c>
      <c r="B522" s="1">
        <v>12102.35</v>
      </c>
      <c r="C522" s="1">
        <v>12103.55</v>
      </c>
      <c r="D522" s="1">
        <v>11990.75</v>
      </c>
      <c r="E522" s="1">
        <v>12031.5</v>
      </c>
      <c r="F522" s="1">
        <v>525674715</v>
      </c>
      <c r="G522" s="1">
        <v>17185.14</v>
      </c>
      <c r="H522" s="3">
        <f>IF(ISERR(LN(Table2716[[#This Row],[Close]]/E521)),"-",LN(Table2716[[#This Row],[Close]]/E521))</f>
        <v>-5.5408691750139499E-3</v>
      </c>
    </row>
    <row r="523" spans="1:8" x14ac:dyDescent="0.3">
      <c r="A523" s="2">
        <v>43872</v>
      </c>
      <c r="B523" s="1">
        <v>12108.4</v>
      </c>
      <c r="C523" s="1">
        <v>12172.3</v>
      </c>
      <c r="D523" s="1">
        <v>12099</v>
      </c>
      <c r="E523" s="1">
        <v>12107.9</v>
      </c>
      <c r="F523" s="1">
        <v>480491557</v>
      </c>
      <c r="G523" s="1">
        <v>16209.52</v>
      </c>
      <c r="H523" s="3">
        <f>IF(ISERR(LN(Table2716[[#This Row],[Close]]/E522)),"-",LN(Table2716[[#This Row],[Close]]/E522))</f>
        <v>6.3299216301020656E-3</v>
      </c>
    </row>
    <row r="524" spans="1:8" x14ac:dyDescent="0.3">
      <c r="A524" s="2">
        <v>43873</v>
      </c>
      <c r="B524" s="1">
        <v>12151</v>
      </c>
      <c r="C524" s="1">
        <v>12231.75</v>
      </c>
      <c r="D524" s="1">
        <v>12144.3</v>
      </c>
      <c r="E524" s="1">
        <v>12201.2</v>
      </c>
      <c r="F524" s="1">
        <v>412399174</v>
      </c>
      <c r="G524" s="1">
        <v>16598.330000000002</v>
      </c>
      <c r="H524" s="3">
        <f>IF(ISERR(LN(Table2716[[#This Row],[Close]]/E523)),"-",LN(Table2716[[#This Row],[Close]]/E523))</f>
        <v>7.6761754348025363E-3</v>
      </c>
    </row>
    <row r="525" spans="1:8" x14ac:dyDescent="0.3">
      <c r="A525" s="2">
        <v>43874</v>
      </c>
      <c r="B525" s="1">
        <v>12219.55</v>
      </c>
      <c r="C525" s="1">
        <v>12225.65</v>
      </c>
      <c r="D525" s="1">
        <v>12139.8</v>
      </c>
      <c r="E525" s="1">
        <v>12174.65</v>
      </c>
      <c r="F525" s="1">
        <v>501510138</v>
      </c>
      <c r="G525" s="1">
        <v>16315.27</v>
      </c>
      <c r="H525" s="3">
        <f>IF(ISERR(LN(Table2716[[#This Row],[Close]]/E524)),"-",LN(Table2716[[#This Row],[Close]]/E524))</f>
        <v>-2.1783864356833328E-3</v>
      </c>
    </row>
    <row r="526" spans="1:8" x14ac:dyDescent="0.3">
      <c r="A526" s="2">
        <v>43875</v>
      </c>
      <c r="B526" s="1">
        <v>12190.15</v>
      </c>
      <c r="C526" s="1">
        <v>12246.7</v>
      </c>
      <c r="D526" s="1">
        <v>12091.2</v>
      </c>
      <c r="E526" s="1">
        <v>12113.45</v>
      </c>
      <c r="F526" s="1">
        <v>623053270</v>
      </c>
      <c r="G526" s="1">
        <v>20759.509999999998</v>
      </c>
      <c r="H526" s="3">
        <f>IF(ISERR(LN(Table2716[[#This Row],[Close]]/E525)),"-",LN(Table2716[[#This Row],[Close]]/E525))</f>
        <v>-5.0395156083187786E-3</v>
      </c>
    </row>
    <row r="527" spans="1:8" x14ac:dyDescent="0.3">
      <c r="A527" s="2">
        <v>43878</v>
      </c>
      <c r="B527" s="1">
        <v>12131.8</v>
      </c>
      <c r="C527" s="1">
        <v>12159.6</v>
      </c>
      <c r="D527" s="1">
        <v>12037</v>
      </c>
      <c r="E527" s="1">
        <v>12045.8</v>
      </c>
      <c r="F527" s="1">
        <v>455412408</v>
      </c>
      <c r="G527" s="1">
        <v>15439.55</v>
      </c>
      <c r="H527" s="3">
        <f>IF(ISERR(LN(Table2716[[#This Row],[Close]]/E526)),"-",LN(Table2716[[#This Row],[Close]]/E526))</f>
        <v>-5.6003540519067732E-3</v>
      </c>
    </row>
    <row r="528" spans="1:8" x14ac:dyDescent="0.3">
      <c r="A528" s="2">
        <v>43879</v>
      </c>
      <c r="B528" s="1">
        <v>12028.25</v>
      </c>
      <c r="C528" s="1">
        <v>12030.75</v>
      </c>
      <c r="D528" s="1">
        <v>11908.05</v>
      </c>
      <c r="E528" s="1">
        <v>11992.5</v>
      </c>
      <c r="F528" s="1">
        <v>677307424</v>
      </c>
      <c r="G528" s="1">
        <v>18853</v>
      </c>
      <c r="H528" s="3">
        <f>IF(ISERR(LN(Table2716[[#This Row],[Close]]/E527)),"-",LN(Table2716[[#This Row],[Close]]/E527))</f>
        <v>-4.4345970678656412E-3</v>
      </c>
    </row>
    <row r="529" spans="1:8" x14ac:dyDescent="0.3">
      <c r="A529" s="2">
        <v>43880</v>
      </c>
      <c r="B529" s="1">
        <v>12090.6</v>
      </c>
      <c r="C529" s="1">
        <v>12134.7</v>
      </c>
      <c r="D529" s="1">
        <v>12042.1</v>
      </c>
      <c r="E529" s="1">
        <v>12125.9</v>
      </c>
      <c r="F529" s="1">
        <v>514030605</v>
      </c>
      <c r="G529" s="1">
        <v>17610.89</v>
      </c>
      <c r="H529" s="3">
        <f>IF(ISERR(LN(Table2716[[#This Row],[Close]]/E528)),"-",LN(Table2716[[#This Row],[Close]]/E528))</f>
        <v>1.1062206478915673E-2</v>
      </c>
    </row>
    <row r="530" spans="1:8" x14ac:dyDescent="0.3">
      <c r="A530" s="2">
        <v>43881</v>
      </c>
      <c r="B530" s="1">
        <v>12119</v>
      </c>
      <c r="C530" s="1">
        <v>12152</v>
      </c>
      <c r="D530" s="1">
        <v>12071.45</v>
      </c>
      <c r="E530" s="1">
        <v>12080.85</v>
      </c>
      <c r="F530" s="1">
        <v>502875583</v>
      </c>
      <c r="G530" s="1">
        <v>18831.509999999998</v>
      </c>
      <c r="H530" s="3">
        <f>IF(ISERR(LN(Table2716[[#This Row],[Close]]/E529)),"-",LN(Table2716[[#This Row],[Close]]/E529))</f>
        <v>-3.7221066033650981E-3</v>
      </c>
    </row>
    <row r="531" spans="1:8" x14ac:dyDescent="0.3">
      <c r="A531" s="2">
        <v>43885</v>
      </c>
      <c r="B531" s="1">
        <v>12012.55</v>
      </c>
      <c r="C531" s="1">
        <v>12012.55</v>
      </c>
      <c r="D531" s="1">
        <v>11813.4</v>
      </c>
      <c r="E531" s="1">
        <v>11829.4</v>
      </c>
      <c r="F531" s="1">
        <v>491224913</v>
      </c>
      <c r="G531" s="1">
        <v>19421.04</v>
      </c>
      <c r="H531" s="3">
        <f>IF(ISERR(LN(Table2716[[#This Row],[Close]]/E530)),"-",LN(Table2716[[#This Row],[Close]]/E530))</f>
        <v>-2.103359607782139E-2</v>
      </c>
    </row>
    <row r="532" spans="1:8" x14ac:dyDescent="0.3">
      <c r="A532" s="2">
        <v>43886</v>
      </c>
      <c r="B532" s="1">
        <v>11877.5</v>
      </c>
      <c r="C532" s="1">
        <v>11883.05</v>
      </c>
      <c r="D532" s="1">
        <v>11779.9</v>
      </c>
      <c r="E532" s="1">
        <v>11797.9</v>
      </c>
      <c r="F532" s="1">
        <v>461349973</v>
      </c>
      <c r="G532" s="1">
        <v>18510.82</v>
      </c>
      <c r="H532" s="3">
        <f>IF(ISERR(LN(Table2716[[#This Row],[Close]]/E531)),"-",LN(Table2716[[#This Row],[Close]]/E531))</f>
        <v>-2.6664086597328229E-3</v>
      </c>
    </row>
    <row r="533" spans="1:8" x14ac:dyDescent="0.3">
      <c r="A533" s="2">
        <v>43887</v>
      </c>
      <c r="B533" s="1">
        <v>11738.55</v>
      </c>
      <c r="C533" s="1">
        <v>11783.25</v>
      </c>
      <c r="D533" s="1">
        <v>11639.6</v>
      </c>
      <c r="E533" s="1">
        <v>11678.5</v>
      </c>
      <c r="F533" s="1">
        <v>567990976</v>
      </c>
      <c r="G533" s="1">
        <v>21887.07</v>
      </c>
      <c r="H533" s="3">
        <f>IF(ISERR(LN(Table2716[[#This Row],[Close]]/E532)),"-",LN(Table2716[[#This Row],[Close]]/E532))</f>
        <v>-1.0172005036684025E-2</v>
      </c>
    </row>
    <row r="534" spans="1:8" x14ac:dyDescent="0.3">
      <c r="A534" s="2">
        <v>43888</v>
      </c>
      <c r="B534" s="1">
        <v>11661.25</v>
      </c>
      <c r="C534" s="1">
        <v>11663.85</v>
      </c>
      <c r="D534" s="1">
        <v>11536.7</v>
      </c>
      <c r="E534" s="1">
        <v>11633.3</v>
      </c>
      <c r="F534" s="1">
        <v>609266324</v>
      </c>
      <c r="G534" s="1">
        <v>21623.47</v>
      </c>
      <c r="H534" s="3">
        <f>IF(ISERR(LN(Table2716[[#This Row],[Close]]/E533)),"-",LN(Table2716[[#This Row],[Close]]/E533))</f>
        <v>-3.877869288740577E-3</v>
      </c>
    </row>
    <row r="535" spans="1:8" x14ac:dyDescent="0.3">
      <c r="A535" s="2">
        <v>43889</v>
      </c>
      <c r="B535" s="1">
        <v>11382</v>
      </c>
      <c r="C535" s="1">
        <v>11384.8</v>
      </c>
      <c r="D535" s="1">
        <v>11175.05</v>
      </c>
      <c r="E535" s="1">
        <v>11201.75</v>
      </c>
      <c r="F535" s="1">
        <v>810523106</v>
      </c>
      <c r="G535" s="1">
        <v>32297.15</v>
      </c>
      <c r="H535" s="3">
        <f>IF(ISERR(LN(Table2716[[#This Row],[Close]]/E534)),"-",LN(Table2716[[#This Row],[Close]]/E534))</f>
        <v>-3.7801659111364752E-2</v>
      </c>
    </row>
    <row r="536" spans="1:8" x14ac:dyDescent="0.3">
      <c r="A536" s="2">
        <v>43892</v>
      </c>
      <c r="B536" s="1">
        <v>11387.35</v>
      </c>
      <c r="C536" s="1">
        <v>11433</v>
      </c>
      <c r="D536" s="1">
        <v>11036.25</v>
      </c>
      <c r="E536" s="1">
        <v>11132.75</v>
      </c>
      <c r="F536" s="1">
        <v>681148567</v>
      </c>
      <c r="G536" s="1">
        <v>24204.55</v>
      </c>
      <c r="H536" s="3">
        <f>IF(ISERR(LN(Table2716[[#This Row],[Close]]/E535)),"-",LN(Table2716[[#This Row],[Close]]/E535))</f>
        <v>-6.1788013630017435E-3</v>
      </c>
    </row>
    <row r="537" spans="1:8" x14ac:dyDescent="0.3">
      <c r="A537" s="2">
        <v>43893</v>
      </c>
      <c r="B537" s="1">
        <v>11217.55</v>
      </c>
      <c r="C537" s="1">
        <v>11342.25</v>
      </c>
      <c r="D537" s="1">
        <v>11152.55</v>
      </c>
      <c r="E537" s="1">
        <v>11303.3</v>
      </c>
      <c r="F537" s="1">
        <v>696919348</v>
      </c>
      <c r="G537" s="1">
        <v>23281.200000000001</v>
      </c>
      <c r="H537" s="3">
        <f>IF(ISERR(LN(Table2716[[#This Row],[Close]]/E536)),"-",LN(Table2716[[#This Row],[Close]]/E536))</f>
        <v>1.5203503750200955E-2</v>
      </c>
    </row>
    <row r="538" spans="1:8" x14ac:dyDescent="0.3">
      <c r="A538" s="2">
        <v>43894</v>
      </c>
      <c r="B538" s="1">
        <v>11351.35</v>
      </c>
      <c r="C538" s="1">
        <v>11356.6</v>
      </c>
      <c r="D538" s="1">
        <v>11082.15</v>
      </c>
      <c r="E538" s="1">
        <v>11251</v>
      </c>
      <c r="F538" s="1">
        <v>798021596</v>
      </c>
      <c r="G538" s="1">
        <v>26928.46</v>
      </c>
      <c r="H538" s="3">
        <f>IF(ISERR(LN(Table2716[[#This Row],[Close]]/E537)),"-",LN(Table2716[[#This Row],[Close]]/E537))</f>
        <v>-4.6377048935533358E-3</v>
      </c>
    </row>
    <row r="539" spans="1:8" x14ac:dyDescent="0.3">
      <c r="A539" s="2">
        <v>43895</v>
      </c>
      <c r="B539" s="1">
        <v>11306.05</v>
      </c>
      <c r="C539" s="1">
        <v>11389.5</v>
      </c>
      <c r="D539" s="1">
        <v>11244.6</v>
      </c>
      <c r="E539" s="1">
        <v>11269</v>
      </c>
      <c r="F539" s="1">
        <v>1353209029</v>
      </c>
      <c r="G539" s="1">
        <v>26980.65</v>
      </c>
      <c r="H539" s="3">
        <f>IF(ISERR(LN(Table2716[[#This Row],[Close]]/E538)),"-",LN(Table2716[[#This Row],[Close]]/E538))</f>
        <v>1.5985793812774052E-3</v>
      </c>
    </row>
    <row r="540" spans="1:8" x14ac:dyDescent="0.3">
      <c r="A540" s="2">
        <v>43896</v>
      </c>
      <c r="B540" s="1">
        <v>10942.65</v>
      </c>
      <c r="C540" s="1">
        <v>11035.1</v>
      </c>
      <c r="D540" s="1">
        <v>10827.4</v>
      </c>
      <c r="E540" s="1">
        <v>10989.45</v>
      </c>
      <c r="F540" s="1">
        <v>1811564187</v>
      </c>
      <c r="G540" s="1">
        <v>26455.29</v>
      </c>
      <c r="H540" s="3">
        <f>IF(ISERR(LN(Table2716[[#This Row],[Close]]/E539)),"-",LN(Table2716[[#This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IF(ISERR(LN(Table2716[[#This Row],[Close]]/E540)),"-",LN(Table2716[[#This Row],[Close]]/E540))</f>
        <v>-5.0194996901346441E-2</v>
      </c>
    </row>
    <row r="542" spans="1:8" x14ac:dyDescent="0.3">
      <c r="A542" s="2">
        <v>43901</v>
      </c>
      <c r="B542" s="1">
        <v>10334.299999999999</v>
      </c>
      <c r="C542" s="1">
        <v>10545.1</v>
      </c>
      <c r="D542" s="1">
        <v>10334</v>
      </c>
      <c r="E542" s="1">
        <v>10458.4</v>
      </c>
      <c r="F542" s="1">
        <v>1219079693</v>
      </c>
      <c r="G542" s="1">
        <v>32548.47</v>
      </c>
      <c r="H542" s="3">
        <f>IF(ISERR(LN(Table2716[[#This Row],[Close]]/E541)),"-",LN(Table2716[[#This Row],[Close]]/E541))</f>
        <v>6.6475849955268567E-4</v>
      </c>
    </row>
    <row r="543" spans="1:8" x14ac:dyDescent="0.3">
      <c r="A543" s="2">
        <v>43902</v>
      </c>
      <c r="B543" s="1">
        <v>10039.950000000001</v>
      </c>
      <c r="C543" s="1">
        <v>10040.75</v>
      </c>
      <c r="D543" s="1">
        <v>9508</v>
      </c>
      <c r="E543" s="1">
        <v>9590.15</v>
      </c>
      <c r="F543" s="1">
        <v>1344263317</v>
      </c>
      <c r="G543" s="1">
        <v>39283.97</v>
      </c>
      <c r="H543" s="3">
        <f>IF(ISERR(LN(Table2716[[#This Row],[Close]]/E542)),"-",LN(Table2716[[#This Row],[Close]]/E542))</f>
        <v>-8.6668953199476567E-2</v>
      </c>
    </row>
    <row r="544" spans="1:8" x14ac:dyDescent="0.3">
      <c r="A544" s="2">
        <v>43903</v>
      </c>
      <c r="B544" s="1">
        <v>9107.6</v>
      </c>
      <c r="C544" s="1">
        <v>10159.4</v>
      </c>
      <c r="D544" s="1">
        <v>8555.15</v>
      </c>
      <c r="E544" s="1">
        <v>9955.2000000000007</v>
      </c>
      <c r="F544" s="1">
        <v>1389061775</v>
      </c>
      <c r="G544" s="1">
        <v>44167.89</v>
      </c>
      <c r="H544" s="3">
        <f>IF(ISERR(LN(Table2716[[#This Row],[Close]]/E543)),"-",LN(Table2716[[#This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IF(ISERR(LN(Table2716[[#This Row],[Close]]/E544)),"-",LN(Table2716[[#This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IF(ISERR(LN(Table2716[[#This Row],[Close]]/E545)),"-",LN(Table2716[[#This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IF(ISERR(LN(Table2716[[#This Row],[Close]]/E546)),"-",LN(Table2716[[#This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IF(ISERR(LN(Table2716[[#This Row],[Close]]/E547)),"-",LN(Table2716[[#This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IF(ISERR(LN(Table2716[[#This Row],[Close]]/E548)),"-",LN(Table2716[[#This Row],[Close]]/E548))</f>
        <v>5.6691389247104269E-2</v>
      </c>
    </row>
    <row r="550" spans="1:8" x14ac:dyDescent="0.3">
      <c r="A550" s="2">
        <v>43913</v>
      </c>
      <c r="B550" s="1">
        <v>7945.7</v>
      </c>
      <c r="C550" s="1">
        <v>8159.25</v>
      </c>
      <c r="D550" s="1">
        <v>7583.6</v>
      </c>
      <c r="E550" s="1">
        <v>7610.25</v>
      </c>
      <c r="F550" s="1">
        <v>654151814</v>
      </c>
      <c r="G550" s="1">
        <v>23891.9</v>
      </c>
      <c r="H550" s="3">
        <f>IF(ISERR(LN(Table2716[[#This Row],[Close]]/E549)),"-",LN(Table2716[[#This Row],[Close]]/E549))</f>
        <v>-0.13903754227747062</v>
      </c>
    </row>
    <row r="551" spans="1:8" x14ac:dyDescent="0.3">
      <c r="A551" s="2">
        <v>43914</v>
      </c>
      <c r="B551" s="1">
        <v>7848.3</v>
      </c>
      <c r="C551" s="1">
        <v>8036.95</v>
      </c>
      <c r="D551" s="1">
        <v>7511.1</v>
      </c>
      <c r="E551" s="1">
        <v>7801.05</v>
      </c>
      <c r="F551" s="1">
        <v>739354439</v>
      </c>
      <c r="G551" s="1">
        <v>28282.09</v>
      </c>
      <c r="H551" s="3">
        <f>IF(ISERR(LN(Table2716[[#This Row],[Close]]/E550)),"-",LN(Table2716[[#This Row],[Close]]/E550))</f>
        <v>2.4762317175158709E-2</v>
      </c>
    </row>
    <row r="552" spans="1:8" x14ac:dyDescent="0.3">
      <c r="A552" s="2">
        <v>43915</v>
      </c>
      <c r="B552" s="1">
        <v>7735.15</v>
      </c>
      <c r="C552" s="1">
        <v>8376.75</v>
      </c>
      <c r="D552" s="1">
        <v>7714.75</v>
      </c>
      <c r="E552" s="1">
        <v>8317.85</v>
      </c>
      <c r="F552" s="1">
        <v>738114713</v>
      </c>
      <c r="G552" s="1">
        <v>28482.01</v>
      </c>
      <c r="H552" s="3">
        <f>IF(ISERR(LN(Table2716[[#This Row],[Close]]/E551)),"-",LN(Table2716[[#This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IF(ISERR(LN(Table2716[[#This Row],[Close]]/E552)),"-",LN(Table2716[[#This Row],[Close]]/E552))</f>
        <v>3.8166584832086708E-2</v>
      </c>
    </row>
    <row r="554" spans="1:8" x14ac:dyDescent="0.3">
      <c r="A554" s="2">
        <v>43917</v>
      </c>
      <c r="B554" s="1">
        <v>8949.1</v>
      </c>
      <c r="C554" s="1">
        <v>9038.9</v>
      </c>
      <c r="D554" s="1">
        <v>8522.9</v>
      </c>
      <c r="E554" s="1">
        <v>8660.25</v>
      </c>
      <c r="F554" s="1">
        <v>801923401</v>
      </c>
      <c r="G554" s="1">
        <v>31336.86</v>
      </c>
      <c r="H554" s="3">
        <f>IF(ISERR(LN(Table2716[[#This Row],[Close]]/E553)),"-",LN(Table2716[[#This Row],[Close]]/E553))</f>
        <v>2.173197708783864E-3</v>
      </c>
    </row>
    <row r="555" spans="1:8" x14ac:dyDescent="0.3">
      <c r="A555" s="2">
        <v>43920</v>
      </c>
      <c r="B555" s="1">
        <v>8385.9500000000007</v>
      </c>
      <c r="C555" s="1">
        <v>8576</v>
      </c>
      <c r="D555" s="1">
        <v>8244</v>
      </c>
      <c r="E555" s="1">
        <v>8281.1</v>
      </c>
      <c r="F555" s="1">
        <v>593953051</v>
      </c>
      <c r="G555" s="1">
        <v>24724.44</v>
      </c>
      <c r="H555" s="3">
        <f>IF(ISERR(LN(Table2716[[#This Row],[Close]]/E554)),"-",LN(Table2716[[#This Row],[Close]]/E554))</f>
        <v>-4.4767780703035449E-2</v>
      </c>
    </row>
    <row r="556" spans="1:8" x14ac:dyDescent="0.3">
      <c r="A556" s="2">
        <v>43921</v>
      </c>
      <c r="B556" s="1">
        <v>8529.35</v>
      </c>
      <c r="C556" s="1">
        <v>8678.2999999999993</v>
      </c>
      <c r="D556" s="1">
        <v>8358</v>
      </c>
      <c r="E556" s="1">
        <v>8597.75</v>
      </c>
      <c r="F556" s="1">
        <v>713390935</v>
      </c>
      <c r="G556" s="1">
        <v>27401.3</v>
      </c>
      <c r="H556" s="3">
        <f>IF(ISERR(LN(Table2716[[#This Row],[Close]]/E555)),"-",LN(Table2716[[#This Row],[Close]]/E555))</f>
        <v>3.7524731307031482E-2</v>
      </c>
    </row>
    <row r="557" spans="1:8" x14ac:dyDescent="0.3">
      <c r="A557" s="2">
        <v>43922</v>
      </c>
      <c r="B557" s="1">
        <v>8584.1</v>
      </c>
      <c r="C557" s="1">
        <v>8588.1</v>
      </c>
      <c r="D557" s="1">
        <v>8198.35</v>
      </c>
      <c r="E557" s="1">
        <v>8253.7999999999993</v>
      </c>
      <c r="F557" s="1">
        <v>507509685</v>
      </c>
      <c r="G557" s="1">
        <v>21307.3</v>
      </c>
      <c r="H557" s="3">
        <f>IF(ISERR(LN(Table2716[[#This Row],[Close]]/E556)),"-",LN(Table2716[[#This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IF(ISERR(LN(Table2716[[#This Row],[Close]]/E557)),"-",LN(Table2716[[#This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IF(ISERR(LN(Table2716[[#This Row],[Close]]/E558)),"-",LN(Table2716[[#This Row],[Close]]/E558))</f>
        <v>8.4002905787553775E-2</v>
      </c>
    </row>
    <row r="560" spans="1:8" x14ac:dyDescent="0.3">
      <c r="A560" s="2">
        <v>43929</v>
      </c>
      <c r="B560" s="1">
        <v>8688.9</v>
      </c>
      <c r="C560" s="1">
        <v>9131.7000000000007</v>
      </c>
      <c r="D560" s="1">
        <v>8653.9</v>
      </c>
      <c r="E560" s="1">
        <v>8748.75</v>
      </c>
      <c r="F560" s="1">
        <v>897562690</v>
      </c>
      <c r="G560" s="1">
        <v>37641.68</v>
      </c>
      <c r="H560" s="3">
        <f>IF(ISERR(LN(Table2716[[#This Row],[Close]]/E559)),"-",LN(Table2716[[#This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IF(ISERR(LN(Table2716[[#This Row],[Close]]/E560)),"-",LN(Table2716[[#This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IF(ISERR(LN(Table2716[[#This Row],[Close]]/E561)),"-",LN(Table2716[[#This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IF(ISERR(LN(Table2716[[#This Row],[Close]]/E562)),"-",LN(Table2716[[#This Row],[Close]]/E562))</f>
        <v>-7.6510698780880753E-3</v>
      </c>
    </row>
    <row r="564" spans="1:8" x14ac:dyDescent="0.3">
      <c r="A564" s="2">
        <v>43937</v>
      </c>
      <c r="B564" s="1">
        <v>8851.25</v>
      </c>
      <c r="C564" s="1">
        <v>9053.75</v>
      </c>
      <c r="D564" s="1">
        <v>8821.9</v>
      </c>
      <c r="E564" s="1">
        <v>8992.7999999999993</v>
      </c>
      <c r="F564" s="1">
        <v>720116479</v>
      </c>
      <c r="G564" s="1">
        <v>31318.29</v>
      </c>
      <c r="H564" s="3">
        <f>IF(ISERR(LN(Table2716[[#This Row],[Close]]/E563)),"-",LN(Table2716[[#This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IF(ISERR(LN(Table2716[[#This Row],[Close]]/E564)),"-",LN(Table2716[[#This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IF(ISERR(LN(Table2716[[#This Row],[Close]]/E565)),"-",LN(Table2716[[#This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IF(ISERR(LN(Table2716[[#This Row],[Close]]/E566)),"-",LN(Table2716[[#This Row],[Close]]/E566))</f>
        <v>-3.0742473508770931E-2</v>
      </c>
    </row>
    <row r="568" spans="1:8" x14ac:dyDescent="0.3">
      <c r="A568" s="2">
        <v>43943</v>
      </c>
      <c r="B568" s="1">
        <v>9026.75</v>
      </c>
      <c r="C568" s="1">
        <v>9209.75</v>
      </c>
      <c r="D568" s="1">
        <v>8946.25</v>
      </c>
      <c r="E568" s="1">
        <v>9187.2999999999993</v>
      </c>
      <c r="F568" s="1">
        <v>734383388</v>
      </c>
      <c r="G568" s="1">
        <v>33981.82</v>
      </c>
      <c r="H568" s="3">
        <f>IF(ISERR(LN(Table2716[[#This Row],[Close]]/E567)),"-",LN(Table2716[[#This Row],[Close]]/E567))</f>
        <v>2.2660756382103509E-2</v>
      </c>
    </row>
    <row r="569" spans="1:8" x14ac:dyDescent="0.3">
      <c r="A569" s="2">
        <v>43944</v>
      </c>
      <c r="B569" s="1">
        <v>9232.35</v>
      </c>
      <c r="C569" s="1">
        <v>9343.6</v>
      </c>
      <c r="D569" s="1">
        <v>9170.15</v>
      </c>
      <c r="E569" s="1">
        <v>9313.9</v>
      </c>
      <c r="F569" s="1">
        <v>666650462</v>
      </c>
      <c r="G569" s="1">
        <v>30270.55</v>
      </c>
      <c r="H569" s="3">
        <f>IF(ISERR(LN(Table2716[[#This Row],[Close]]/E568)),"-",LN(Table2716[[#This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IF(ISERR(LN(Table2716[[#This Row],[Close]]/E569)),"-",LN(Table2716[[#This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IF(ISERR(LN(Table2716[[#This Row],[Close]]/E570)),"-",LN(Table2716[[#This Row],[Close]]/E570))</f>
        <v>1.3874722895871999E-2</v>
      </c>
    </row>
    <row r="572" spans="1:8" x14ac:dyDescent="0.3">
      <c r="A572" s="2">
        <v>43949</v>
      </c>
      <c r="B572" s="1">
        <v>9389.7999999999993</v>
      </c>
      <c r="C572" s="1">
        <v>9404.4</v>
      </c>
      <c r="D572" s="1">
        <v>9260</v>
      </c>
      <c r="E572" s="1">
        <v>9380.9</v>
      </c>
      <c r="F572" s="1">
        <v>614548983</v>
      </c>
      <c r="G572" s="1">
        <v>30091.41</v>
      </c>
      <c r="H572" s="3">
        <f>IF(ISERR(LN(Table2716[[#This Row],[Close]]/E571)),"-",LN(Table2716[[#This Row],[Close]]/E571))</f>
        <v>1.0566346325391251E-2</v>
      </c>
    </row>
    <row r="573" spans="1:8" x14ac:dyDescent="0.3">
      <c r="A573" s="2">
        <v>43950</v>
      </c>
      <c r="B573" s="1">
        <v>9408.6</v>
      </c>
      <c r="C573" s="1">
        <v>9599.85</v>
      </c>
      <c r="D573" s="1">
        <v>9392.35</v>
      </c>
      <c r="E573" s="1">
        <v>9553.35</v>
      </c>
      <c r="F573" s="1">
        <v>653026950</v>
      </c>
      <c r="G573" s="1">
        <v>31673.23</v>
      </c>
      <c r="H573" s="3">
        <f>IF(ISERR(LN(Table2716[[#This Row],[Close]]/E572)),"-",LN(Table2716[[#This Row],[Close]]/E572))</f>
        <v>1.821617107952879E-2</v>
      </c>
    </row>
    <row r="574" spans="1:8" x14ac:dyDescent="0.3">
      <c r="A574" s="2">
        <v>43951</v>
      </c>
      <c r="B574" s="1">
        <v>9753.5</v>
      </c>
      <c r="C574" s="1">
        <v>9889.0499999999993</v>
      </c>
      <c r="D574" s="1">
        <v>9731.5</v>
      </c>
      <c r="E574" s="1">
        <v>9859.9</v>
      </c>
      <c r="F574" s="1">
        <v>931173802</v>
      </c>
      <c r="G574" s="1">
        <v>39332.46</v>
      </c>
      <c r="H574" s="3">
        <f>IF(ISERR(LN(Table2716[[#This Row],[Close]]/E573)),"-",LN(Table2716[[#This Row],[Close]]/E573))</f>
        <v>3.158414825312425E-2</v>
      </c>
    </row>
    <row r="575" spans="1:8" x14ac:dyDescent="0.3">
      <c r="A575" s="2">
        <v>43955</v>
      </c>
      <c r="B575" s="1">
        <v>9533.5</v>
      </c>
      <c r="C575" s="1">
        <v>9533.5</v>
      </c>
      <c r="D575" s="1">
        <v>9266.9500000000007</v>
      </c>
      <c r="E575" s="1">
        <v>9293.5</v>
      </c>
      <c r="F575" s="1">
        <v>687487134</v>
      </c>
      <c r="G575" s="1">
        <v>29785.95</v>
      </c>
      <c r="H575" s="3">
        <f>IF(ISERR(LN(Table2716[[#This Row],[Close]]/E574)),"-",LN(Table2716[[#This Row],[Close]]/E574))</f>
        <v>-5.9160795509013528E-2</v>
      </c>
    </row>
    <row r="576" spans="1:8" x14ac:dyDescent="0.3">
      <c r="A576" s="2">
        <v>43956</v>
      </c>
      <c r="B576" s="1">
        <v>9429.4</v>
      </c>
      <c r="C576" s="1">
        <v>9450.9</v>
      </c>
      <c r="D576" s="1">
        <v>9190.75</v>
      </c>
      <c r="E576" s="1">
        <v>9205.6</v>
      </c>
      <c r="F576" s="1">
        <v>725196178</v>
      </c>
      <c r="G576" s="1">
        <v>29700.2</v>
      </c>
      <c r="H576" s="3">
        <f>IF(ISERR(LN(Table2716[[#This Row],[Close]]/E575)),"-",LN(Table2716[[#This Row],[Close]]/E575))</f>
        <v>-9.5032365391587315E-3</v>
      </c>
    </row>
    <row r="577" spans="1:8" x14ac:dyDescent="0.3">
      <c r="A577" s="2">
        <v>43957</v>
      </c>
      <c r="B577" s="1">
        <v>9226.7999999999993</v>
      </c>
      <c r="C577" s="1">
        <v>9346.9</v>
      </c>
      <c r="D577" s="1">
        <v>9116.5</v>
      </c>
      <c r="E577" s="1">
        <v>9270.9</v>
      </c>
      <c r="F577" s="1">
        <v>722185448</v>
      </c>
      <c r="G577" s="1">
        <v>30798.1</v>
      </c>
      <c r="H577" s="3">
        <f>IF(ISERR(LN(Table2716[[#This Row],[Close]]/E576)),"-",LN(Table2716[[#This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IF(ISERR(LN(Table2716[[#This Row],[Close]]/E577)),"-",LN(Table2716[[#This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IF(ISERR(LN(Table2716[[#This Row],[Close]]/E578)),"-",LN(Table2716[[#This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IF(ISERR(LN(Table2716[[#This Row],[Close]]/E579)),"-",LN(Table2716[[#This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IF(ISERR(LN(Table2716[[#This Row],[Close]]/E580)),"-",LN(Table2716[[#This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IF(ISERR(LN(Table2716[[#This Row],[Close]]/E581)),"-",LN(Table2716[[#This Row],[Close]]/E581))</f>
        <v>2.0129742512240333E-2</v>
      </c>
    </row>
    <row r="583" spans="1:8" x14ac:dyDescent="0.3">
      <c r="A583" s="2">
        <v>43965</v>
      </c>
      <c r="B583" s="1">
        <v>9213.9500000000007</v>
      </c>
      <c r="C583" s="1">
        <v>9281.1</v>
      </c>
      <c r="D583" s="1">
        <v>9119.75</v>
      </c>
      <c r="E583" s="1">
        <v>9142.75</v>
      </c>
      <c r="F583" s="1">
        <v>602555564</v>
      </c>
      <c r="G583" s="1">
        <v>29541.59</v>
      </c>
      <c r="H583" s="3">
        <f>IF(ISERR(LN(Table2716[[#This Row],[Close]]/E582)),"-",LN(Table2716[[#This Row],[Close]]/E582))</f>
        <v>-2.5996940751458281E-2</v>
      </c>
    </row>
    <row r="584" spans="1:8" x14ac:dyDescent="0.3">
      <c r="A584" s="2">
        <v>43966</v>
      </c>
      <c r="B584" s="1">
        <v>9182.4</v>
      </c>
      <c r="C584" s="1">
        <v>9182.4</v>
      </c>
      <c r="D584" s="1">
        <v>9050</v>
      </c>
      <c r="E584" s="1">
        <v>9136.85</v>
      </c>
      <c r="F584" s="1">
        <v>575857112</v>
      </c>
      <c r="G584" s="1">
        <v>25847.33</v>
      </c>
      <c r="H584" s="3">
        <f>IF(ISERR(LN(Table2716[[#This Row],[Close]]/E583)),"-",LN(Table2716[[#This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IF(ISERR(LN(Table2716[[#This Row],[Close]]/E584)),"-",LN(Table2716[[#This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IF(ISERR(LN(Table2716[[#This Row],[Close]]/E585)),"-",LN(Table2716[[#This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IF(ISERR(LN(Table2716[[#This Row],[Close]]/E586)),"-",LN(Table2716[[#This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IF(ISERR(LN(Table2716[[#This Row],[Close]]/E587)),"-",LN(Table2716[[#This Row],[Close]]/E587))</f>
        <v>4.3691740573838051E-3</v>
      </c>
    </row>
    <row r="589" spans="1:8" x14ac:dyDescent="0.3">
      <c r="A589" s="2">
        <v>43973</v>
      </c>
      <c r="B589" s="1">
        <v>9067.9</v>
      </c>
      <c r="C589" s="1">
        <v>9149.6</v>
      </c>
      <c r="D589" s="1">
        <v>8968.5499999999993</v>
      </c>
      <c r="E589" s="1">
        <v>9039.25</v>
      </c>
      <c r="F589" s="1">
        <v>675759336</v>
      </c>
      <c r="G589" s="1">
        <v>31625.47</v>
      </c>
      <c r="H589" s="3">
        <f>IF(ISERR(LN(Table2716[[#This Row],[Close]]/E588)),"-",LN(Table2716[[#This Row],[Close]]/E588))</f>
        <v>-7.3847846008156101E-3</v>
      </c>
    </row>
    <row r="590" spans="1:8" x14ac:dyDescent="0.3">
      <c r="A590" s="2">
        <v>43977</v>
      </c>
      <c r="B590" s="1">
        <v>9099.75</v>
      </c>
      <c r="C590" s="1">
        <v>9161.65</v>
      </c>
      <c r="D590" s="1">
        <v>8996.65</v>
      </c>
      <c r="E590" s="1">
        <v>9029.0499999999993</v>
      </c>
      <c r="F590" s="1">
        <v>654959960</v>
      </c>
      <c r="G590" s="1">
        <v>30871.59</v>
      </c>
      <c r="H590" s="3">
        <f>IF(ISERR(LN(Table2716[[#This Row],[Close]]/E589)),"-",LN(Table2716[[#This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IF(ISERR(LN(Table2716[[#This Row],[Close]]/E590)),"-",LN(Table2716[[#This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IF(ISERR(LN(Table2716[[#This Row],[Close]]/E591)),"-",LN(Table2716[[#This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IF(ISERR(LN(Table2716[[#This Row],[Close]]/E592)),"-",LN(Table2716[[#This Row],[Close]]/E592))</f>
        <v>9.4597567584245815E-3</v>
      </c>
    </row>
    <row r="594" spans="1:8" x14ac:dyDescent="0.3">
      <c r="A594" s="2">
        <v>43983</v>
      </c>
      <c r="B594" s="1">
        <v>9726.85</v>
      </c>
      <c r="C594" s="1">
        <v>9931.6</v>
      </c>
      <c r="D594" s="1">
        <v>9706.9500000000007</v>
      </c>
      <c r="E594" s="1">
        <v>9826.15</v>
      </c>
      <c r="F594" s="1">
        <v>794183122</v>
      </c>
      <c r="G594" s="1">
        <v>38096.92</v>
      </c>
      <c r="H594" s="3">
        <f>IF(ISERR(LN(Table2716[[#This Row],[Close]]/E593)),"-",LN(Table2716[[#This Row],[Close]]/E593))</f>
        <v>2.5338292519217084E-2</v>
      </c>
    </row>
    <row r="595" spans="1:8" x14ac:dyDescent="0.3">
      <c r="A595" s="2">
        <v>43984</v>
      </c>
      <c r="B595" s="1">
        <v>9880.85</v>
      </c>
      <c r="C595" s="1">
        <v>9995.6</v>
      </c>
      <c r="D595" s="1">
        <v>9824.0499999999993</v>
      </c>
      <c r="E595" s="1">
        <v>9979.1</v>
      </c>
      <c r="F595" s="1">
        <v>770192848</v>
      </c>
      <c r="G595" s="1">
        <v>36723.11</v>
      </c>
      <c r="H595" s="3">
        <f>IF(ISERR(LN(Table2716[[#This Row],[Close]]/E594)),"-",LN(Table2716[[#This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IF(ISERR(LN(Table2716[[#This Row],[Close]]/E595)),"-",LN(Table2716[[#This Row],[Close]]/E595))</f>
        <v>8.2283224537368568E-3</v>
      </c>
    </row>
    <row r="597" spans="1:8" x14ac:dyDescent="0.3">
      <c r="A597" s="2">
        <v>43986</v>
      </c>
      <c r="B597" s="1">
        <v>10054.25</v>
      </c>
      <c r="C597" s="1">
        <v>10123.85</v>
      </c>
      <c r="D597" s="1">
        <v>9944.25</v>
      </c>
      <c r="E597" s="1">
        <v>10029.1</v>
      </c>
      <c r="F597" s="1">
        <v>775106567</v>
      </c>
      <c r="G597" s="1">
        <v>36399.040000000001</v>
      </c>
      <c r="H597" s="3">
        <f>IF(ISERR(LN(Table2716[[#This Row],[Close]]/E596)),"-",LN(Table2716[[#This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IF(ISERR(LN(Table2716[[#This Row],[Close]]/E597)),"-",LN(Table2716[[#This Row],[Close]]/E597))</f>
        <v>1.120914010549148E-2</v>
      </c>
    </row>
    <row r="599" spans="1:8" x14ac:dyDescent="0.3">
      <c r="A599" s="2">
        <v>43990</v>
      </c>
      <c r="B599" s="1">
        <v>10326.75</v>
      </c>
      <c r="C599" s="1">
        <v>10328.5</v>
      </c>
      <c r="D599" s="1">
        <v>10120.25</v>
      </c>
      <c r="E599" s="1">
        <v>10167.450000000001</v>
      </c>
      <c r="F599" s="1">
        <v>936485541</v>
      </c>
      <c r="G599" s="1">
        <v>37819.06</v>
      </c>
      <c r="H599" s="3">
        <f>IF(ISERR(LN(Table2716[[#This Row],[Close]]/E598)),"-",LN(Table2716[[#This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IF(ISERR(LN(Table2716[[#This Row],[Close]]/E599)),"-",LN(Table2716[[#This Row],[Close]]/E599))</f>
        <v>-1.1952195553601492E-2</v>
      </c>
    </row>
    <row r="601" spans="1:8" x14ac:dyDescent="0.3">
      <c r="A601" s="2">
        <v>43992</v>
      </c>
      <c r="B601" s="1">
        <v>10072.6</v>
      </c>
      <c r="C601" s="1">
        <v>10148.75</v>
      </c>
      <c r="D601" s="1">
        <v>10036.85</v>
      </c>
      <c r="E601" s="1">
        <v>10116.15</v>
      </c>
      <c r="F601" s="1">
        <v>632383068</v>
      </c>
      <c r="G601" s="1">
        <v>28485.47</v>
      </c>
      <c r="H601" s="3">
        <f>IF(ISERR(LN(Table2716[[#This Row],[Close]]/E600)),"-",LN(Table2716[[#This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IF(ISERR(LN(Table2716[[#This Row],[Close]]/E601)),"-",LN(Table2716[[#This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IF(ISERR(LN(Table2716[[#This Row],[Close]]/E602)),"-",LN(Table2716[[#This Row],[Close]]/E602))</f>
        <v>7.1346573571307781E-3</v>
      </c>
    </row>
    <row r="604" spans="1:8" x14ac:dyDescent="0.3">
      <c r="A604" s="2">
        <v>43997</v>
      </c>
      <c r="B604" s="1">
        <v>9919.35</v>
      </c>
      <c r="C604" s="1">
        <v>9943.35</v>
      </c>
      <c r="D604" s="1">
        <v>9726.35</v>
      </c>
      <c r="E604" s="1">
        <v>9813.7000000000007</v>
      </c>
      <c r="F604" s="1">
        <v>716053036</v>
      </c>
      <c r="G604" s="1">
        <v>31926.65</v>
      </c>
      <c r="H604" s="3">
        <f>IF(ISERR(LN(Table2716[[#This Row],[Close]]/E603)),"-",LN(Table2716[[#This Row],[Close]]/E603))</f>
        <v>-1.6092045671383177E-2</v>
      </c>
    </row>
    <row r="605" spans="1:8" x14ac:dyDescent="0.3">
      <c r="A605" s="2">
        <v>43998</v>
      </c>
      <c r="B605" s="1">
        <v>10014.799999999999</v>
      </c>
      <c r="C605" s="1">
        <v>10046.15</v>
      </c>
      <c r="D605" s="1">
        <v>9728.5</v>
      </c>
      <c r="E605" s="1">
        <v>9914</v>
      </c>
      <c r="F605" s="1">
        <v>899895044</v>
      </c>
      <c r="G605" s="1">
        <v>36257.89</v>
      </c>
      <c r="H605" s="3">
        <f>IF(ISERR(LN(Table2716[[#This Row],[Close]]/E604)),"-",LN(Table2716[[#This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IF(ISERR(LN(Table2716[[#This Row],[Close]]/E605)),"-",LN(Table2716[[#This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IF(ISERR(LN(Table2716[[#This Row],[Close]]/E606)),"-",LN(Table2716[[#This Row],[Close]]/E606))</f>
        <v>2.1079447494686824E-2</v>
      </c>
    </row>
    <row r="608" spans="1:8" x14ac:dyDescent="0.3">
      <c r="A608" s="2">
        <v>44001</v>
      </c>
      <c r="B608" s="1">
        <v>10119</v>
      </c>
      <c r="C608" s="1">
        <v>10272.4</v>
      </c>
      <c r="D608" s="1">
        <v>10072.65</v>
      </c>
      <c r="E608" s="1">
        <v>10244.4</v>
      </c>
      <c r="F608" s="1">
        <v>892096343</v>
      </c>
      <c r="G608" s="1">
        <v>48103.56</v>
      </c>
      <c r="H608" s="3">
        <f>IF(ISERR(LN(Table2716[[#This Row],[Close]]/E607)),"-",LN(Table2716[[#This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IF(ISERR(LN(Table2716[[#This Row],[Close]]/E608)),"-",LN(Table2716[[#This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IF(ISERR(LN(Table2716[[#This Row],[Close]]/E609)),"-",LN(Table2716[[#This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IF(ISERR(LN(Table2716[[#This Row],[Close]]/E610)),"-",LN(Table2716[[#This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IF(ISERR(LN(Table2716[[#This Row],[Close]]/E611)),"-",LN(Table2716[[#This Row],[Close]]/E611))</f>
        <v>-1.5926817712496291E-3</v>
      </c>
    </row>
    <row r="613" spans="1:8" x14ac:dyDescent="0.3">
      <c r="A613" s="2">
        <v>44008</v>
      </c>
      <c r="B613" s="1">
        <v>10378.9</v>
      </c>
      <c r="C613" s="1">
        <v>10409.85</v>
      </c>
      <c r="D613" s="1">
        <v>10311.25</v>
      </c>
      <c r="E613" s="1">
        <v>10383</v>
      </c>
      <c r="F613" s="1">
        <v>671910159</v>
      </c>
      <c r="G613" s="1">
        <v>31841.68</v>
      </c>
      <c r="H613" s="3">
        <f>IF(ISERR(LN(Table2716[[#This Row],[Close]]/E612)),"-",LN(Table2716[[#This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IF(ISERR(LN(Table2716[[#This Row],[Close]]/E613)),"-",LN(Table2716[[#This Row],[Close]]/E613))</f>
        <v>-6.8227986772304633E-3</v>
      </c>
    </row>
    <row r="615" spans="1:8" x14ac:dyDescent="0.3">
      <c r="A615" s="2">
        <v>44012</v>
      </c>
      <c r="B615" s="1">
        <v>10382.6</v>
      </c>
      <c r="C615" s="1">
        <v>10401.049999999999</v>
      </c>
      <c r="D615" s="1">
        <v>10267.35</v>
      </c>
      <c r="E615" s="1">
        <v>10302.1</v>
      </c>
      <c r="F615" s="1">
        <v>556238560</v>
      </c>
      <c r="G615" s="1">
        <v>27342.55</v>
      </c>
      <c r="H615" s="3">
        <f>IF(ISERR(LN(Table2716[[#This Row],[Close]]/E614)),"-",LN(Table2716[[#This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IF(ISERR(LN(Table2716[[#This Row],[Close]]/E615)),"-",LN(Table2716[[#This Row],[Close]]/E615))</f>
        <v>1.2343304915724197E-2</v>
      </c>
    </row>
    <row r="617" spans="1:8" x14ac:dyDescent="0.3">
      <c r="A617" s="2">
        <v>44014</v>
      </c>
      <c r="B617" s="1">
        <v>10493.05</v>
      </c>
      <c r="C617" s="1">
        <v>10598.2</v>
      </c>
      <c r="D617" s="1">
        <v>10485.549999999999</v>
      </c>
      <c r="E617" s="1">
        <v>10551.7</v>
      </c>
      <c r="F617" s="1">
        <v>597423931</v>
      </c>
      <c r="G617" s="1">
        <v>31235.17</v>
      </c>
      <c r="H617" s="3">
        <f>IF(ISERR(LN(Table2716[[#This Row],[Close]]/E616)),"-",LN(Table2716[[#This Row],[Close]]/E616))</f>
        <v>1.1595921516546171E-2</v>
      </c>
    </row>
    <row r="618" spans="1:8" x14ac:dyDescent="0.3">
      <c r="A618" s="2">
        <v>44015</v>
      </c>
      <c r="B618" s="1">
        <v>10614.95</v>
      </c>
      <c r="C618" s="1">
        <v>10631.3</v>
      </c>
      <c r="D618" s="1">
        <v>10562.65</v>
      </c>
      <c r="E618" s="1">
        <v>10607.35</v>
      </c>
      <c r="F618" s="1">
        <v>525190704</v>
      </c>
      <c r="G618" s="1">
        <v>25186.39</v>
      </c>
      <c r="H618" s="3">
        <f>IF(ISERR(LN(Table2716[[#This Row],[Close]]/E617)),"-",LN(Table2716[[#This Row],[Close]]/E617))</f>
        <v>5.2601726747523682E-3</v>
      </c>
    </row>
    <row r="619" spans="1:8" x14ac:dyDescent="0.3">
      <c r="A619" s="2">
        <v>44018</v>
      </c>
      <c r="B619" s="1">
        <v>10723.85</v>
      </c>
      <c r="C619" s="1">
        <v>10811.4</v>
      </c>
      <c r="D619" s="1">
        <v>10695.1</v>
      </c>
      <c r="E619" s="1">
        <v>10763.65</v>
      </c>
      <c r="F619" s="1">
        <v>571212914</v>
      </c>
      <c r="G619" s="1">
        <v>29857.54</v>
      </c>
      <c r="H619" s="3">
        <f>IF(ISERR(LN(Table2716[[#This Row],[Close]]/E618)),"-",LN(Table2716[[#This Row],[Close]]/E618))</f>
        <v>1.4627559486280819E-2</v>
      </c>
    </row>
    <row r="620" spans="1:8" x14ac:dyDescent="0.3">
      <c r="A620" s="2">
        <v>44019</v>
      </c>
      <c r="B620" s="1">
        <v>10802.85</v>
      </c>
      <c r="C620" s="1">
        <v>10813.8</v>
      </c>
      <c r="D620" s="1">
        <v>10689.7</v>
      </c>
      <c r="E620" s="1">
        <v>10799.65</v>
      </c>
      <c r="F620" s="1">
        <v>636764929</v>
      </c>
      <c r="G620" s="1">
        <v>36502.370000000003</v>
      </c>
      <c r="H620" s="3">
        <f>IF(ISERR(LN(Table2716[[#This Row],[Close]]/E619)),"-",LN(Table2716[[#This Row],[Close]]/E619))</f>
        <v>3.3390096550110133E-3</v>
      </c>
    </row>
    <row r="621" spans="1:8" x14ac:dyDescent="0.3">
      <c r="A621" s="2">
        <v>44020</v>
      </c>
      <c r="B621" s="1">
        <v>10818.65</v>
      </c>
      <c r="C621" s="1">
        <v>10847.85</v>
      </c>
      <c r="D621" s="1">
        <v>10676.55</v>
      </c>
      <c r="E621" s="1">
        <v>10705.75</v>
      </c>
      <c r="F621" s="1">
        <v>767941333</v>
      </c>
      <c r="G621" s="1">
        <v>37676.339999999997</v>
      </c>
      <c r="H621" s="3">
        <f>IF(ISERR(LN(Table2716[[#This Row],[Close]]/E620)),"-",LN(Table2716[[#This Row],[Close]]/E620))</f>
        <v>-8.7327458908366285E-3</v>
      </c>
    </row>
    <row r="622" spans="1:8" x14ac:dyDescent="0.3">
      <c r="A622" s="2">
        <v>44021</v>
      </c>
      <c r="B622" s="1">
        <v>10755.55</v>
      </c>
      <c r="C622" s="1">
        <v>10836.85</v>
      </c>
      <c r="D622" s="1">
        <v>10733</v>
      </c>
      <c r="E622" s="1">
        <v>10813.45</v>
      </c>
      <c r="F622" s="1">
        <v>618652409</v>
      </c>
      <c r="G622" s="1">
        <v>31315.87</v>
      </c>
      <c r="H622" s="3">
        <f>IF(ISERR(LN(Table2716[[#This Row],[Close]]/E621)),"-",LN(Table2716[[#This Row],[Close]]/E621))</f>
        <v>1.000974936330002E-2</v>
      </c>
    </row>
    <row r="623" spans="1:8" x14ac:dyDescent="0.3">
      <c r="A623" s="2">
        <v>44022</v>
      </c>
      <c r="B623" s="1">
        <v>10764.1</v>
      </c>
      <c r="C623" s="1">
        <v>10819.4</v>
      </c>
      <c r="D623" s="1">
        <v>10713</v>
      </c>
      <c r="E623" s="1">
        <v>10768.05</v>
      </c>
      <c r="F623" s="1">
        <v>590705425</v>
      </c>
      <c r="G623" s="1">
        <v>31557.58</v>
      </c>
      <c r="H623" s="3">
        <f>IF(ISERR(LN(Table2716[[#This Row],[Close]]/E622)),"-",LN(Table2716[[#This Row],[Close]]/E622))</f>
        <v>-4.2073133906914339E-3</v>
      </c>
    </row>
    <row r="624" spans="1:8" x14ac:dyDescent="0.3">
      <c r="A624" s="2">
        <v>44025</v>
      </c>
      <c r="B624" s="1">
        <v>10851.85</v>
      </c>
      <c r="C624" s="1">
        <v>10894.05</v>
      </c>
      <c r="D624" s="1">
        <v>10756.05</v>
      </c>
      <c r="E624" s="1">
        <v>10802.7</v>
      </c>
      <c r="F624" s="1">
        <v>554050579</v>
      </c>
      <c r="G624" s="1">
        <v>30606.3</v>
      </c>
      <c r="H624" s="3">
        <f>IF(ISERR(LN(Table2716[[#This Row],[Close]]/E623)),"-",LN(Table2716[[#This Row],[Close]]/E623))</f>
        <v>3.2126866059741998E-3</v>
      </c>
    </row>
    <row r="625" spans="1:8" x14ac:dyDescent="0.3">
      <c r="A625" s="2">
        <v>44026</v>
      </c>
      <c r="B625" s="1">
        <v>10750.85</v>
      </c>
      <c r="C625" s="1">
        <v>10755.65</v>
      </c>
      <c r="D625" s="1">
        <v>10562.9</v>
      </c>
      <c r="E625" s="1">
        <v>10607.35</v>
      </c>
      <c r="F625" s="1">
        <v>532368699</v>
      </c>
      <c r="G625" s="1">
        <v>30902.47</v>
      </c>
      <c r="H625" s="3">
        <f>IF(ISERR(LN(Table2716[[#This Row],[Close]]/E624)),"-",LN(Table2716[[#This Row],[Close]]/E624))</f>
        <v>-1.8248945829038105E-2</v>
      </c>
    </row>
    <row r="626" spans="1:8" x14ac:dyDescent="0.3">
      <c r="A626" s="2">
        <v>44027</v>
      </c>
      <c r="B626" s="1">
        <v>10701</v>
      </c>
      <c r="C626" s="1">
        <v>10827.45</v>
      </c>
      <c r="D626" s="1">
        <v>10577.75</v>
      </c>
      <c r="E626" s="1">
        <v>10618.2</v>
      </c>
      <c r="F626" s="1">
        <v>715901258</v>
      </c>
      <c r="G626" s="1">
        <v>42376.03</v>
      </c>
      <c r="H626" s="3">
        <f>IF(ISERR(LN(Table2716[[#This Row],[Close]]/E625)),"-",LN(Table2716[[#This Row],[Close]]/E625))</f>
        <v>1.0223528667139743E-3</v>
      </c>
    </row>
    <row r="627" spans="1:8" x14ac:dyDescent="0.3">
      <c r="A627" s="2">
        <v>44028</v>
      </c>
      <c r="B627" s="1">
        <v>10706.2</v>
      </c>
      <c r="C627" s="1">
        <v>10755.3</v>
      </c>
      <c r="D627" s="1">
        <v>10595.2</v>
      </c>
      <c r="E627" s="1">
        <v>10739.95</v>
      </c>
      <c r="F627" s="1">
        <v>694402635</v>
      </c>
      <c r="G627" s="1">
        <v>41453.949999999997</v>
      </c>
      <c r="H627" s="3">
        <f>IF(ISERR(LN(Table2716[[#This Row],[Close]]/E626)),"-",LN(Table2716[[#This Row],[Close]]/E626))</f>
        <v>1.1400923653342283E-2</v>
      </c>
    </row>
    <row r="628" spans="1:8" x14ac:dyDescent="0.3">
      <c r="A628" s="2">
        <v>44029</v>
      </c>
      <c r="B628" s="1">
        <v>10752</v>
      </c>
      <c r="C628" s="1">
        <v>10933.45</v>
      </c>
      <c r="D628" s="1">
        <v>10749.65</v>
      </c>
      <c r="E628" s="1">
        <v>10901.7</v>
      </c>
      <c r="F628" s="1">
        <v>676881092</v>
      </c>
      <c r="G628" s="1">
        <v>35592.83</v>
      </c>
      <c r="H628" s="3">
        <f>IF(ISERR(LN(Table2716[[#This Row],[Close]]/E627)),"-",LN(Table2716[[#This Row],[Close]]/E627))</f>
        <v>1.4948306800439333E-2</v>
      </c>
    </row>
    <row r="629" spans="1:8" x14ac:dyDescent="0.3">
      <c r="A629" s="2">
        <v>44032</v>
      </c>
      <c r="B629" s="1">
        <v>10999.45</v>
      </c>
      <c r="C629" s="1">
        <v>11037.9</v>
      </c>
      <c r="D629" s="1">
        <v>10953</v>
      </c>
      <c r="E629" s="1">
        <v>11022.2</v>
      </c>
      <c r="F629" s="1">
        <v>554306867</v>
      </c>
      <c r="G629" s="1">
        <v>32738.639999999999</v>
      </c>
      <c r="H629" s="3">
        <f>IF(ISERR(LN(Table2716[[#This Row],[Close]]/E628)),"-",LN(Table2716[[#This Row],[Close]]/E628))</f>
        <v>1.0992680446704291E-2</v>
      </c>
    </row>
    <row r="630" spans="1:8" x14ac:dyDescent="0.3">
      <c r="A630" s="2">
        <v>44033</v>
      </c>
      <c r="B630" s="1">
        <v>11126.1</v>
      </c>
      <c r="C630" s="1">
        <v>11179.55</v>
      </c>
      <c r="D630" s="1">
        <v>11113.25</v>
      </c>
      <c r="E630" s="1">
        <v>11162.25</v>
      </c>
      <c r="F630" s="1">
        <v>771998838</v>
      </c>
      <c r="G630" s="1">
        <v>42461.89</v>
      </c>
      <c r="H630" s="3">
        <f>IF(ISERR(LN(Table2716[[#This Row],[Close]]/E629)),"-",LN(Table2716[[#This Row],[Close]]/E629))</f>
        <v>1.2626128711697352E-2</v>
      </c>
    </row>
    <row r="631" spans="1:8" x14ac:dyDescent="0.3">
      <c r="A631" s="2">
        <v>44034</v>
      </c>
      <c r="B631" s="1">
        <v>11231.2</v>
      </c>
      <c r="C631" s="1">
        <v>11238.1</v>
      </c>
      <c r="D631" s="1">
        <v>11056.55</v>
      </c>
      <c r="E631" s="1">
        <v>11132.6</v>
      </c>
      <c r="F631" s="1">
        <v>765074288</v>
      </c>
      <c r="G631" s="1">
        <v>41068.720000000001</v>
      </c>
      <c r="H631" s="3">
        <f>IF(ISERR(LN(Table2716[[#This Row],[Close]]/E630)),"-",LN(Table2716[[#This Row],[Close]]/E630))</f>
        <v>-2.6598086535778794E-3</v>
      </c>
    </row>
    <row r="632" spans="1:8" x14ac:dyDescent="0.3">
      <c r="A632" s="2">
        <v>44035</v>
      </c>
      <c r="B632" s="1">
        <v>11135</v>
      </c>
      <c r="C632" s="1">
        <v>11239.8</v>
      </c>
      <c r="D632" s="1">
        <v>11103.15</v>
      </c>
      <c r="E632" s="1">
        <v>11215.45</v>
      </c>
      <c r="F632" s="1">
        <v>621575333</v>
      </c>
      <c r="G632" s="1">
        <v>32744.93</v>
      </c>
      <c r="H632" s="3">
        <f>IF(ISERR(LN(Table2716[[#This Row],[Close]]/E631)),"-",LN(Table2716[[#This Row],[Close]]/E631))</f>
        <v>7.414551118342539E-3</v>
      </c>
    </row>
    <row r="633" spans="1:8" x14ac:dyDescent="0.3">
      <c r="A633" s="2">
        <v>44036</v>
      </c>
      <c r="B633" s="1">
        <v>11149.95</v>
      </c>
      <c r="C633" s="1">
        <v>11225.4</v>
      </c>
      <c r="D633" s="1">
        <v>11090.3</v>
      </c>
      <c r="E633" s="1">
        <v>11194.15</v>
      </c>
      <c r="F633" s="1">
        <v>678935175</v>
      </c>
      <c r="G633" s="1">
        <v>40217.17</v>
      </c>
      <c r="H633" s="3">
        <f>IF(ISERR(LN(Table2716[[#This Row],[Close]]/E632)),"-",LN(Table2716[[#This Row],[Close]]/E632))</f>
        <v>-1.9009715848837335E-3</v>
      </c>
    </row>
    <row r="634" spans="1:8" x14ac:dyDescent="0.3">
      <c r="A634" s="2">
        <v>44039</v>
      </c>
      <c r="B634" s="1">
        <v>11225</v>
      </c>
      <c r="C634" s="1">
        <v>11225</v>
      </c>
      <c r="D634" s="1">
        <v>11087.85</v>
      </c>
      <c r="E634" s="1">
        <v>11131.8</v>
      </c>
      <c r="F634" s="1">
        <v>588148687</v>
      </c>
      <c r="G634" s="1">
        <v>34539.730000000003</v>
      </c>
      <c r="H634" s="3">
        <f>IF(ISERR(LN(Table2716[[#This Row],[Close]]/E633)),"-",LN(Table2716[[#This Row],[Close]]/E633))</f>
        <v>-5.5854431363716118E-3</v>
      </c>
    </row>
    <row r="635" spans="1:8" x14ac:dyDescent="0.3">
      <c r="A635" s="2">
        <v>44040</v>
      </c>
      <c r="B635" s="1">
        <v>11154.1</v>
      </c>
      <c r="C635" s="1">
        <v>11317.75</v>
      </c>
      <c r="D635" s="1">
        <v>11151.4</v>
      </c>
      <c r="E635" s="1">
        <v>11300.55</v>
      </c>
      <c r="F635" s="1">
        <v>683891350</v>
      </c>
      <c r="G635" s="1">
        <v>38677.47</v>
      </c>
      <c r="H635" s="3">
        <f>IF(ISERR(LN(Table2716[[#This Row],[Close]]/E634)),"-",LN(Table2716[[#This Row],[Close]]/E634))</f>
        <v>1.504551982144569E-2</v>
      </c>
    </row>
    <row r="636" spans="1:8" x14ac:dyDescent="0.3">
      <c r="A636" s="2">
        <v>44041</v>
      </c>
      <c r="B636" s="1">
        <v>11276.9</v>
      </c>
      <c r="C636" s="1">
        <v>11341.4</v>
      </c>
      <c r="D636" s="1">
        <v>11149.75</v>
      </c>
      <c r="E636" s="1">
        <v>11202.85</v>
      </c>
      <c r="F636" s="1">
        <v>600726301</v>
      </c>
      <c r="G636" s="1">
        <v>38726.019999999997</v>
      </c>
      <c r="H636" s="3">
        <f>IF(ISERR(LN(Table2716[[#This Row],[Close]]/E635)),"-",LN(Table2716[[#This Row],[Close]]/E635))</f>
        <v>-8.6831868839774111E-3</v>
      </c>
    </row>
    <row r="637" spans="1:8" x14ac:dyDescent="0.3">
      <c r="A637" s="2">
        <v>44042</v>
      </c>
      <c r="B637" s="1">
        <v>11254.3</v>
      </c>
      <c r="C637" s="1">
        <v>11299.95</v>
      </c>
      <c r="D637" s="1">
        <v>11084.95</v>
      </c>
      <c r="E637" s="1">
        <v>11102.15</v>
      </c>
      <c r="F637" s="1">
        <v>677761342</v>
      </c>
      <c r="G637" s="1">
        <v>39150.44</v>
      </c>
      <c r="H637" s="3">
        <f>IF(ISERR(LN(Table2716[[#This Row],[Close]]/E636)),"-",LN(Table2716[[#This Row],[Close]]/E636))</f>
        <v>-9.0294269604375872E-3</v>
      </c>
    </row>
    <row r="638" spans="1:8" x14ac:dyDescent="0.3">
      <c r="A638" s="2">
        <v>44043</v>
      </c>
      <c r="B638" s="1">
        <v>11139.5</v>
      </c>
      <c r="C638" s="1">
        <v>11150.4</v>
      </c>
      <c r="D638" s="1">
        <v>11026.65</v>
      </c>
      <c r="E638" s="1">
        <v>11073.45</v>
      </c>
      <c r="F638" s="1">
        <v>642560311</v>
      </c>
      <c r="G638" s="1">
        <v>36220.089999999997</v>
      </c>
      <c r="H638" s="3">
        <f>IF(ISERR(LN(Table2716[[#This Row],[Close]]/E637)),"-",LN(Table2716[[#This Row],[Close]]/E637))</f>
        <v>-2.5884319724486563E-3</v>
      </c>
    </row>
    <row r="639" spans="1:8" x14ac:dyDescent="0.3">
      <c r="A639" s="2">
        <v>44046</v>
      </c>
      <c r="B639" s="1">
        <v>11057.55</v>
      </c>
      <c r="C639" s="1">
        <v>11058.05</v>
      </c>
      <c r="D639" s="1">
        <v>10882.25</v>
      </c>
      <c r="E639" s="1">
        <v>10891.6</v>
      </c>
      <c r="F639" s="1">
        <v>680929323</v>
      </c>
      <c r="G639" s="1">
        <v>31149.94</v>
      </c>
      <c r="H639" s="3">
        <f>IF(ISERR(LN(Table2716[[#This Row],[Close]]/E638)),"-",LN(Table2716[[#This Row],[Close]]/E638))</f>
        <v>-1.6558501347417372E-2</v>
      </c>
    </row>
    <row r="640" spans="1:8" x14ac:dyDescent="0.3">
      <c r="A640" s="2">
        <v>44047</v>
      </c>
      <c r="B640" s="1">
        <v>10946.65</v>
      </c>
      <c r="C640" s="1">
        <v>11112.25</v>
      </c>
      <c r="D640" s="1">
        <v>10908.1</v>
      </c>
      <c r="E640" s="1">
        <v>11095.25</v>
      </c>
      <c r="F640" s="1">
        <v>625738313</v>
      </c>
      <c r="G640" s="1">
        <v>35357.96</v>
      </c>
      <c r="H640" s="3">
        <f>IF(ISERR(LN(Table2716[[#This Row],[Close]]/E639)),"-",LN(Table2716[[#This Row],[Close]]/E639))</f>
        <v>1.8525238867160679E-2</v>
      </c>
    </row>
    <row r="641" spans="1:8" x14ac:dyDescent="0.3">
      <c r="A641" s="2">
        <v>44048</v>
      </c>
      <c r="B641" s="1">
        <v>11155.75</v>
      </c>
      <c r="C641" s="1">
        <v>11225.65</v>
      </c>
      <c r="D641" s="1">
        <v>11064.05</v>
      </c>
      <c r="E641" s="1">
        <v>11101.65</v>
      </c>
      <c r="F641" s="1">
        <v>667639446</v>
      </c>
      <c r="G641" s="1">
        <v>34894.58</v>
      </c>
      <c r="H641" s="3">
        <f>IF(ISERR(LN(Table2716[[#This Row],[Close]]/E640)),"-",LN(Table2716[[#This Row],[Close]]/E640))</f>
        <v>5.7665711674614829E-4</v>
      </c>
    </row>
    <row r="642" spans="1:8" x14ac:dyDescent="0.3">
      <c r="A642" s="2">
        <v>44049</v>
      </c>
      <c r="B642" s="1">
        <v>11185.7</v>
      </c>
      <c r="C642" s="1">
        <v>11256.8</v>
      </c>
      <c r="D642" s="1">
        <v>11127.3</v>
      </c>
      <c r="E642" s="1">
        <v>11200.15</v>
      </c>
      <c r="F642" s="1">
        <v>600374615</v>
      </c>
      <c r="G642" s="1">
        <v>31501.08</v>
      </c>
      <c r="H642" s="3">
        <f>IF(ISERR(LN(Table2716[[#This Row],[Close]]/E641)),"-",LN(Table2716[[#This Row],[Close]]/E641))</f>
        <v>8.8334251486867181E-3</v>
      </c>
    </row>
    <row r="643" spans="1:8" x14ac:dyDescent="0.3">
      <c r="A643" s="2">
        <v>44050</v>
      </c>
      <c r="B643" s="1">
        <v>11186.65</v>
      </c>
      <c r="C643" s="1">
        <v>11231.9</v>
      </c>
      <c r="D643" s="1">
        <v>11142.05</v>
      </c>
      <c r="E643" s="1">
        <v>11214.05</v>
      </c>
      <c r="F643" s="1">
        <v>452629891</v>
      </c>
      <c r="G643" s="1">
        <v>27054.43</v>
      </c>
      <c r="H643" s="3">
        <f>IF(ISERR(LN(Table2716[[#This Row],[Close]]/E642)),"-",LN(Table2716[[#This Row],[Close]]/E642))</f>
        <v>1.2402853353563766E-3</v>
      </c>
    </row>
    <row r="644" spans="1:8" x14ac:dyDescent="0.3">
      <c r="A644" s="2">
        <v>44053</v>
      </c>
      <c r="B644" s="1">
        <v>11270.25</v>
      </c>
      <c r="C644" s="1">
        <v>11337.3</v>
      </c>
      <c r="D644" s="1">
        <v>11238</v>
      </c>
      <c r="E644" s="1">
        <v>11270.15</v>
      </c>
      <c r="F644" s="1">
        <v>491999534</v>
      </c>
      <c r="G644" s="1">
        <v>29108.25</v>
      </c>
      <c r="H644" s="3">
        <f>IF(ISERR(LN(Table2716[[#This Row],[Close]]/E643)),"-",LN(Table2716[[#This Row],[Close]]/E643))</f>
        <v>4.9901812309422651E-3</v>
      </c>
    </row>
    <row r="645" spans="1:8" x14ac:dyDescent="0.3">
      <c r="A645" s="2">
        <v>44054</v>
      </c>
      <c r="B645" s="1">
        <v>11322.25</v>
      </c>
      <c r="C645" s="1">
        <v>11373.6</v>
      </c>
      <c r="D645" s="1">
        <v>11299.15</v>
      </c>
      <c r="E645" s="1">
        <v>11322.5</v>
      </c>
      <c r="F645" s="1">
        <v>586084846</v>
      </c>
      <c r="G645" s="1">
        <v>30314.89</v>
      </c>
      <c r="H645" s="3">
        <f>IF(ISERR(LN(Table2716[[#This Row],[Close]]/E644)),"-",LN(Table2716[[#This Row],[Close]]/E644))</f>
        <v>4.6342588134252122E-3</v>
      </c>
    </row>
    <row r="646" spans="1:8" x14ac:dyDescent="0.3">
      <c r="A646" s="2">
        <v>44055</v>
      </c>
      <c r="B646" s="1">
        <v>11289</v>
      </c>
      <c r="C646" s="1">
        <v>11322</v>
      </c>
      <c r="D646" s="1">
        <v>11242.65</v>
      </c>
      <c r="E646" s="1">
        <v>11308.4</v>
      </c>
      <c r="F646" s="1">
        <v>609858960</v>
      </c>
      <c r="G646" s="1">
        <v>28088.09</v>
      </c>
      <c r="H646" s="3">
        <f>IF(ISERR(LN(Table2716[[#This Row],[Close]]/E645)),"-",LN(Table2716[[#This Row],[Close]]/E645))</f>
        <v>-1.246084055380327E-3</v>
      </c>
    </row>
    <row r="647" spans="1:8" x14ac:dyDescent="0.3">
      <c r="A647" s="2">
        <v>44056</v>
      </c>
      <c r="B647" s="1">
        <v>11334.85</v>
      </c>
      <c r="C647" s="1">
        <v>11359.3</v>
      </c>
      <c r="D647" s="1">
        <v>11269.95</v>
      </c>
      <c r="E647" s="1">
        <v>11300.45</v>
      </c>
      <c r="F647" s="1">
        <v>562355175</v>
      </c>
      <c r="G647" s="1">
        <v>26500.52</v>
      </c>
      <c r="H647" s="3">
        <f>IF(ISERR(LN(Table2716[[#This Row],[Close]]/E646)),"-",LN(Table2716[[#This Row],[Close]]/E646))</f>
        <v>-7.0326445862201709E-4</v>
      </c>
    </row>
    <row r="648" spans="1:8" x14ac:dyDescent="0.3">
      <c r="A648" s="2">
        <v>44057</v>
      </c>
      <c r="B648" s="1">
        <v>11353.3</v>
      </c>
      <c r="C648" s="1">
        <v>11366.25</v>
      </c>
      <c r="D648" s="1">
        <v>11111.45</v>
      </c>
      <c r="E648" s="1">
        <v>11178.4</v>
      </c>
      <c r="F648" s="1">
        <v>645109756</v>
      </c>
      <c r="G648" s="1">
        <v>31059.23</v>
      </c>
      <c r="H648" s="3">
        <f>IF(ISERR(LN(Table2716[[#This Row],[Close]]/E647)),"-",LN(Table2716[[#This Row],[Close]]/E647))</f>
        <v>-1.0859203150128484E-2</v>
      </c>
    </row>
    <row r="649" spans="1:8" x14ac:dyDescent="0.3">
      <c r="A649" s="2">
        <v>44060</v>
      </c>
      <c r="B649" s="1">
        <v>11248.9</v>
      </c>
      <c r="C649" s="1">
        <v>11267.1</v>
      </c>
      <c r="D649" s="1">
        <v>11144.5</v>
      </c>
      <c r="E649" s="1">
        <v>11247.1</v>
      </c>
      <c r="F649" s="1">
        <v>633963958</v>
      </c>
      <c r="G649" s="1">
        <v>27468.67</v>
      </c>
      <c r="H649" s="3">
        <f>IF(ISERR(LN(Table2716[[#This Row],[Close]]/E648)),"-",LN(Table2716[[#This Row],[Close]]/E648))</f>
        <v>6.126972858148093E-3</v>
      </c>
    </row>
    <row r="650" spans="1:8" x14ac:dyDescent="0.3">
      <c r="A650" s="2">
        <v>44061</v>
      </c>
      <c r="B650" s="1">
        <v>11259.8</v>
      </c>
      <c r="C650" s="1">
        <v>11401.7</v>
      </c>
      <c r="D650" s="1">
        <v>11253.15</v>
      </c>
      <c r="E650" s="1">
        <v>11385.35</v>
      </c>
      <c r="F650" s="1">
        <v>579242492</v>
      </c>
      <c r="G650" s="1">
        <v>27267.51</v>
      </c>
      <c r="H650" s="3">
        <f>IF(ISERR(LN(Table2716[[#This Row],[Close]]/E649)),"-",LN(Table2716[[#This Row],[Close]]/E649))</f>
        <v>1.2217123605577227E-2</v>
      </c>
    </row>
    <row r="651" spans="1:8" x14ac:dyDescent="0.3">
      <c r="A651" s="2">
        <v>44062</v>
      </c>
      <c r="B651" s="1">
        <v>11452.15</v>
      </c>
      <c r="C651" s="1">
        <v>11460.35</v>
      </c>
      <c r="D651" s="1">
        <v>11394.1</v>
      </c>
      <c r="E651" s="1">
        <v>11408.4</v>
      </c>
      <c r="F651" s="1">
        <v>626217997</v>
      </c>
      <c r="G651" s="1">
        <v>27528.12</v>
      </c>
      <c r="H651" s="3">
        <f>IF(ISERR(LN(Table2716[[#This Row],[Close]]/E650)),"-",LN(Table2716[[#This Row],[Close]]/E650))</f>
        <v>2.0224849230216792E-3</v>
      </c>
    </row>
    <row r="652" spans="1:8" x14ac:dyDescent="0.3">
      <c r="A652" s="2">
        <v>44063</v>
      </c>
      <c r="B652" s="1">
        <v>11317.45</v>
      </c>
      <c r="C652" s="1">
        <v>11361.45</v>
      </c>
      <c r="D652" s="1">
        <v>11289.8</v>
      </c>
      <c r="E652" s="1">
        <v>11312.2</v>
      </c>
      <c r="F652" s="1">
        <v>791587770</v>
      </c>
      <c r="G652" s="1">
        <v>27676.18</v>
      </c>
      <c r="H652" s="3">
        <f>IF(ISERR(LN(Table2716[[#This Row],[Close]]/E651)),"-",LN(Table2716[[#This Row],[Close]]/E651))</f>
        <v>-8.4681368334637991E-3</v>
      </c>
    </row>
    <row r="653" spans="1:8" x14ac:dyDescent="0.3">
      <c r="A653" s="2">
        <v>44064</v>
      </c>
      <c r="B653" s="1">
        <v>11409.65</v>
      </c>
      <c r="C653" s="1">
        <v>11418.5</v>
      </c>
      <c r="D653" s="1">
        <v>11362.2</v>
      </c>
      <c r="E653" s="1">
        <v>11371.6</v>
      </c>
      <c r="F653" s="1">
        <v>668719170</v>
      </c>
      <c r="G653" s="1">
        <v>26294.26</v>
      </c>
      <c r="H653" s="3">
        <f>IF(ISERR(LN(Table2716[[#This Row],[Close]]/E652)),"-",LN(Table2716[[#This Row],[Close]]/E652))</f>
        <v>5.2372297208920626E-3</v>
      </c>
    </row>
    <row r="654" spans="1:8" x14ac:dyDescent="0.3">
      <c r="A654" s="2">
        <v>44067</v>
      </c>
      <c r="B654" s="1">
        <v>11412</v>
      </c>
      <c r="C654" s="1">
        <v>11497.25</v>
      </c>
      <c r="D654" s="1">
        <v>11410.65</v>
      </c>
      <c r="E654" s="1">
        <v>11466.45</v>
      </c>
      <c r="F654" s="1">
        <v>532900535</v>
      </c>
      <c r="G654" s="1">
        <v>28920.84</v>
      </c>
      <c r="H654" s="3">
        <f>IF(ISERR(LN(Table2716[[#This Row],[Close]]/E653)),"-",LN(Table2716[[#This Row],[Close]]/E653))</f>
        <v>8.3063611256103259E-3</v>
      </c>
    </row>
    <row r="655" spans="1:8" x14ac:dyDescent="0.3">
      <c r="A655" s="2">
        <v>44068</v>
      </c>
      <c r="B655" s="1">
        <v>11513.1</v>
      </c>
      <c r="C655" s="1">
        <v>11525.9</v>
      </c>
      <c r="D655" s="1">
        <v>11423.35</v>
      </c>
      <c r="E655" s="1">
        <v>11472.25</v>
      </c>
      <c r="F655" s="1">
        <v>638152608</v>
      </c>
      <c r="G655" s="1">
        <v>28742.82</v>
      </c>
      <c r="H655" s="3">
        <f>IF(ISERR(LN(Table2716[[#This Row],[Close]]/E654)),"-",LN(Table2716[[#This Row],[Close]]/E654))</f>
        <v>5.0569562561106503E-4</v>
      </c>
    </row>
    <row r="656" spans="1:8" x14ac:dyDescent="0.3">
      <c r="A656" s="2">
        <v>44069</v>
      </c>
      <c r="B656" s="1">
        <v>11512.85</v>
      </c>
      <c r="C656" s="1">
        <v>11561.75</v>
      </c>
      <c r="D656" s="1">
        <v>11461.85</v>
      </c>
      <c r="E656" s="1">
        <v>11549.6</v>
      </c>
      <c r="F656" s="1">
        <v>743442521</v>
      </c>
      <c r="G656" s="1">
        <v>34852.01</v>
      </c>
      <c r="H656" s="3">
        <f>IF(ISERR(LN(Table2716[[#This Row],[Close]]/E655)),"-",LN(Table2716[[#This Row],[Close]]/E655))</f>
        <v>6.7197285239703015E-3</v>
      </c>
    </row>
    <row r="657" spans="1:8" x14ac:dyDescent="0.3">
      <c r="A657" s="2">
        <v>44070</v>
      </c>
      <c r="B657" s="1">
        <v>11609.3</v>
      </c>
      <c r="C657" s="1">
        <v>11617.35</v>
      </c>
      <c r="D657" s="1">
        <v>11540.6</v>
      </c>
      <c r="E657" s="1">
        <v>11559.25</v>
      </c>
      <c r="F657" s="1">
        <v>719776490</v>
      </c>
      <c r="G657" s="1">
        <v>31580.61</v>
      </c>
      <c r="H657" s="3">
        <f>IF(ISERR(LN(Table2716[[#This Row],[Close]]/E656)),"-",LN(Table2716[[#This Row],[Close]]/E656))</f>
        <v>8.3517791330367671E-4</v>
      </c>
    </row>
    <row r="658" spans="1:8" x14ac:dyDescent="0.3">
      <c r="A658" s="2">
        <v>44071</v>
      </c>
      <c r="B658" s="1">
        <v>11602.95</v>
      </c>
      <c r="C658" s="1">
        <v>11686.05</v>
      </c>
      <c r="D658" s="1">
        <v>11589.4</v>
      </c>
      <c r="E658" s="1">
        <v>11647.6</v>
      </c>
      <c r="F658" s="1">
        <v>806997707</v>
      </c>
      <c r="G658" s="1">
        <v>39349.919999999998</v>
      </c>
      <c r="H658" s="3">
        <f>IF(ISERR(LN(Table2716[[#This Row],[Close]]/E657)),"-",LN(Table2716[[#This Row],[Close]]/E657))</f>
        <v>7.614167958564083E-3</v>
      </c>
    </row>
    <row r="659" spans="1:8" x14ac:dyDescent="0.3">
      <c r="A659" s="2">
        <v>44074</v>
      </c>
      <c r="B659" s="1">
        <v>11777.55</v>
      </c>
      <c r="C659" s="1">
        <v>11794.25</v>
      </c>
      <c r="D659" s="1">
        <v>11325.85</v>
      </c>
      <c r="E659" s="1">
        <v>11387.5</v>
      </c>
      <c r="F659" s="1">
        <v>1371789450</v>
      </c>
      <c r="G659" s="1">
        <v>61668.55</v>
      </c>
      <c r="H659" s="3">
        <f>IF(ISERR(LN(Table2716[[#This Row],[Close]]/E658)),"-",LN(Table2716[[#This Row],[Close]]/E658))</f>
        <v>-2.2583887619258884E-2</v>
      </c>
    </row>
    <row r="660" spans="1:8" x14ac:dyDescent="0.3">
      <c r="A660" s="2">
        <v>44075</v>
      </c>
      <c r="B660" s="1">
        <v>11464.3</v>
      </c>
      <c r="C660" s="1">
        <v>11553.55</v>
      </c>
      <c r="D660" s="1">
        <v>11366.9</v>
      </c>
      <c r="E660" s="1">
        <v>11470.25</v>
      </c>
      <c r="F660" s="1">
        <v>783769555</v>
      </c>
      <c r="G660" s="1">
        <v>36752.54</v>
      </c>
      <c r="H660" s="3">
        <f>IF(ISERR(LN(Table2716[[#This Row],[Close]]/E659)),"-",LN(Table2716[[#This Row],[Close]]/E659))</f>
        <v>7.2404643072113339E-3</v>
      </c>
    </row>
    <row r="661" spans="1:8" x14ac:dyDescent="0.3">
      <c r="A661" s="2">
        <v>44076</v>
      </c>
      <c r="B661" s="1">
        <v>11478.55</v>
      </c>
      <c r="C661" s="1">
        <v>11554.75</v>
      </c>
      <c r="D661" s="1">
        <v>11430.4</v>
      </c>
      <c r="E661" s="1">
        <v>11535</v>
      </c>
      <c r="F661" s="1">
        <v>593494423</v>
      </c>
      <c r="G661" s="1">
        <v>27454.65</v>
      </c>
      <c r="H661" s="3">
        <f>IF(ISERR(LN(Table2716[[#This Row],[Close]]/E660)),"-",LN(Table2716[[#This Row],[Close]]/E660))</f>
        <v>5.6291647324288943E-3</v>
      </c>
    </row>
    <row r="662" spans="1:8" x14ac:dyDescent="0.3">
      <c r="A662" s="2">
        <v>44077</v>
      </c>
      <c r="B662" s="1">
        <v>11566.2</v>
      </c>
      <c r="C662" s="1">
        <v>11584.95</v>
      </c>
      <c r="D662" s="1">
        <v>11507.65</v>
      </c>
      <c r="E662" s="1">
        <v>11527.45</v>
      </c>
      <c r="F662" s="1">
        <v>607115212</v>
      </c>
      <c r="G662" s="1">
        <v>26868.26</v>
      </c>
      <c r="H662" s="3">
        <f>IF(ISERR(LN(Table2716[[#This Row],[Close]]/E661)),"-",LN(Table2716[[#This Row],[Close]]/E661))</f>
        <v>-6.5474399031464003E-4</v>
      </c>
    </row>
    <row r="663" spans="1:8" x14ac:dyDescent="0.3">
      <c r="A663" s="2">
        <v>44078</v>
      </c>
      <c r="B663" s="1">
        <v>11354.4</v>
      </c>
      <c r="C663" s="1">
        <v>11452.05</v>
      </c>
      <c r="D663" s="1">
        <v>11303.65</v>
      </c>
      <c r="E663" s="1">
        <v>11333.85</v>
      </c>
      <c r="F663" s="1">
        <v>681338905</v>
      </c>
      <c r="G663" s="1">
        <v>31746.86</v>
      </c>
      <c r="H663" s="3">
        <f>IF(ISERR(LN(Table2716[[#This Row],[Close]]/E662)),"-",LN(Table2716[[#This Row],[Close]]/E662))</f>
        <v>-1.6937324491168509E-2</v>
      </c>
    </row>
    <row r="664" spans="1:8" x14ac:dyDescent="0.3">
      <c r="A664" s="2">
        <v>44081</v>
      </c>
      <c r="B664" s="1">
        <v>11359.6</v>
      </c>
      <c r="C664" s="1">
        <v>11381.15</v>
      </c>
      <c r="D664" s="1">
        <v>11251.7</v>
      </c>
      <c r="E664" s="1">
        <v>11355.05</v>
      </c>
      <c r="F664" s="1">
        <v>560322964</v>
      </c>
      <c r="G664" s="1">
        <v>25959.82</v>
      </c>
      <c r="H664" s="3">
        <f>IF(ISERR(LN(Table2716[[#This Row],[Close]]/E663)),"-",LN(Table2716[[#This Row],[Close]]/E663))</f>
        <v>1.8687557501366183E-3</v>
      </c>
    </row>
    <row r="665" spans="1:8" x14ac:dyDescent="0.3">
      <c r="A665" s="2">
        <v>44082</v>
      </c>
      <c r="B665" s="1">
        <v>11378.55</v>
      </c>
      <c r="C665" s="1">
        <v>11437.25</v>
      </c>
      <c r="D665" s="1">
        <v>11290.45</v>
      </c>
      <c r="E665" s="1">
        <v>11317.35</v>
      </c>
      <c r="F665" s="1">
        <v>572239350</v>
      </c>
      <c r="G665" s="1">
        <v>27979.7</v>
      </c>
      <c r="H665" s="3">
        <f>IF(ISERR(LN(Table2716[[#This Row],[Close]]/E664)),"-",LN(Table2716[[#This Row],[Close]]/E664))</f>
        <v>-3.3256324646967609E-3</v>
      </c>
    </row>
    <row r="666" spans="1:8" x14ac:dyDescent="0.3">
      <c r="A666" s="2">
        <v>44083</v>
      </c>
      <c r="B666" s="1">
        <v>11218.6</v>
      </c>
      <c r="C666" s="1">
        <v>11298.15</v>
      </c>
      <c r="D666" s="1">
        <v>11185.15</v>
      </c>
      <c r="E666" s="1">
        <v>11278</v>
      </c>
      <c r="F666" s="1">
        <v>728880693</v>
      </c>
      <c r="G666" s="1">
        <v>32660.67</v>
      </c>
      <c r="H666" s="3">
        <f>IF(ISERR(LN(Table2716[[#This Row],[Close]]/E665)),"-",LN(Table2716[[#This Row],[Close]]/E665))</f>
        <v>-3.4830210446831823E-3</v>
      </c>
    </row>
    <row r="667" spans="1:8" x14ac:dyDescent="0.3">
      <c r="A667" s="2">
        <v>44084</v>
      </c>
      <c r="B667" s="1">
        <v>11363.3</v>
      </c>
      <c r="C667" s="1">
        <v>11464.05</v>
      </c>
      <c r="D667" s="1">
        <v>11327.4</v>
      </c>
      <c r="E667" s="1">
        <v>11449.25</v>
      </c>
      <c r="F667" s="1">
        <v>679419973</v>
      </c>
      <c r="G667" s="1">
        <v>39239.1</v>
      </c>
      <c r="H667" s="3">
        <f>IF(ISERR(LN(Table2716[[#This Row],[Close]]/E666)),"-",LN(Table2716[[#This Row],[Close]]/E666))</f>
        <v>1.507030028649042E-2</v>
      </c>
    </row>
    <row r="668" spans="1:8" x14ac:dyDescent="0.3">
      <c r="A668" s="2">
        <v>44085</v>
      </c>
      <c r="B668" s="1">
        <v>11447.8</v>
      </c>
      <c r="C668" s="1">
        <v>11493.5</v>
      </c>
      <c r="D668" s="1">
        <v>11419.9</v>
      </c>
      <c r="E668" s="1">
        <v>11464.45</v>
      </c>
      <c r="F668" s="1">
        <v>554789157</v>
      </c>
      <c r="G668" s="1">
        <v>29614.09</v>
      </c>
      <c r="H668" s="3">
        <f>IF(ISERR(LN(Table2716[[#This Row],[Close]]/E667)),"-",LN(Table2716[[#This Row],[Close]]/E667))</f>
        <v>1.3267173987232086E-3</v>
      </c>
    </row>
    <row r="669" spans="1:8" x14ac:dyDescent="0.3">
      <c r="A669" s="2">
        <v>44088</v>
      </c>
      <c r="B669" s="1">
        <v>11540.15</v>
      </c>
      <c r="C669" s="1">
        <v>11568.9</v>
      </c>
      <c r="D669" s="1">
        <v>11383.55</v>
      </c>
      <c r="E669" s="1">
        <v>11440.05</v>
      </c>
      <c r="F669" s="1">
        <v>642270123</v>
      </c>
      <c r="G669" s="1">
        <v>33996.94</v>
      </c>
      <c r="H669" s="3">
        <f>IF(ISERR(LN(Table2716[[#This Row],[Close]]/E668)),"-",LN(Table2716[[#This Row],[Close]]/E668))</f>
        <v>-2.1305864987327225E-3</v>
      </c>
    </row>
    <row r="670" spans="1:8" x14ac:dyDescent="0.3">
      <c r="A670" s="2">
        <v>44089</v>
      </c>
      <c r="B670" s="1">
        <v>11487.2</v>
      </c>
      <c r="C670" s="1">
        <v>11535.95</v>
      </c>
      <c r="D670" s="1">
        <v>11442.25</v>
      </c>
      <c r="E670" s="1">
        <v>11521.8</v>
      </c>
      <c r="F670" s="1">
        <v>506667239</v>
      </c>
      <c r="G670" s="1">
        <v>28054.51</v>
      </c>
      <c r="H670" s="3">
        <f>IF(ISERR(LN(Table2716[[#This Row],[Close]]/E669)),"-",LN(Table2716[[#This Row],[Close]]/E669))</f>
        <v>7.1205364905140263E-3</v>
      </c>
    </row>
    <row r="671" spans="1:8" x14ac:dyDescent="0.3">
      <c r="A671" s="2">
        <v>44090</v>
      </c>
      <c r="B671" s="1">
        <v>11538.45</v>
      </c>
      <c r="C671" s="1">
        <v>11618.1</v>
      </c>
      <c r="D671" s="1">
        <v>11516.75</v>
      </c>
      <c r="E671" s="1">
        <v>11604.55</v>
      </c>
      <c r="F671" s="1">
        <v>527804775</v>
      </c>
      <c r="G671" s="1">
        <v>27629.71</v>
      </c>
      <c r="H671" s="3">
        <f>IF(ISERR(LN(Table2716[[#This Row],[Close]]/E670)),"-",LN(Table2716[[#This Row],[Close]]/E670))</f>
        <v>7.1563695231040263E-3</v>
      </c>
    </row>
    <row r="672" spans="1:8" x14ac:dyDescent="0.3">
      <c r="A672" s="2">
        <v>44091</v>
      </c>
      <c r="B672" s="1">
        <v>11539.4</v>
      </c>
      <c r="C672" s="1">
        <v>11587.2</v>
      </c>
      <c r="D672" s="1">
        <v>11498.5</v>
      </c>
      <c r="E672" s="1">
        <v>11516.1</v>
      </c>
      <c r="F672" s="1">
        <v>517729494</v>
      </c>
      <c r="G672" s="1">
        <v>29674.95</v>
      </c>
      <c r="H672" s="3">
        <f>IF(ISERR(LN(Table2716[[#This Row],[Close]]/E671)),"-",LN(Table2716[[#This Row],[Close]]/E671))</f>
        <v>-7.651206302177675E-3</v>
      </c>
    </row>
    <row r="673" spans="1:8" x14ac:dyDescent="0.3">
      <c r="A673" s="2">
        <v>44092</v>
      </c>
      <c r="B673" s="1">
        <v>11584.1</v>
      </c>
      <c r="C673" s="1">
        <v>11584.1</v>
      </c>
      <c r="D673" s="1">
        <v>11446.1</v>
      </c>
      <c r="E673" s="1">
        <v>11504.95</v>
      </c>
      <c r="F673" s="1">
        <v>764154094</v>
      </c>
      <c r="G673" s="1">
        <v>48698.68</v>
      </c>
      <c r="H673" s="3">
        <f>IF(ISERR(LN(Table2716[[#This Row],[Close]]/E672)),"-",LN(Table2716[[#This Row],[Close]]/E672))</f>
        <v>-9.6867874157542232E-4</v>
      </c>
    </row>
    <row r="674" spans="1:8" x14ac:dyDescent="0.3">
      <c r="A674" s="2">
        <v>44095</v>
      </c>
      <c r="B674" s="1">
        <v>11503.8</v>
      </c>
      <c r="C674" s="1">
        <v>11535.25</v>
      </c>
      <c r="D674" s="1">
        <v>11218.5</v>
      </c>
      <c r="E674" s="1">
        <v>11250.55</v>
      </c>
      <c r="F674" s="1">
        <v>602851737</v>
      </c>
      <c r="G674" s="1">
        <v>37213.230000000003</v>
      </c>
      <c r="H674" s="3">
        <f>IF(ISERR(LN(Table2716[[#This Row],[Close]]/E673)),"-",LN(Table2716[[#This Row],[Close]]/E673))</f>
        <v>-2.2360361197041149E-2</v>
      </c>
    </row>
    <row r="675" spans="1:8" x14ac:dyDescent="0.3">
      <c r="A675" s="2">
        <v>44096</v>
      </c>
      <c r="B675" s="1">
        <v>11301.75</v>
      </c>
      <c r="C675" s="1">
        <v>11302.2</v>
      </c>
      <c r="D675" s="1">
        <v>11084.65</v>
      </c>
      <c r="E675" s="1">
        <v>11153.65</v>
      </c>
      <c r="F675" s="1">
        <v>672249921</v>
      </c>
      <c r="G675" s="1">
        <v>36296.49</v>
      </c>
      <c r="H675" s="3">
        <f>IF(ISERR(LN(Table2716[[#This Row],[Close]]/E674)),"-",LN(Table2716[[#This Row],[Close]]/E674))</f>
        <v>-8.650217746793273E-3</v>
      </c>
    </row>
    <row r="676" spans="1:8" x14ac:dyDescent="0.3">
      <c r="A676" s="2">
        <v>44097</v>
      </c>
      <c r="B676" s="1">
        <v>11258.75</v>
      </c>
      <c r="C676" s="1">
        <v>11259.55</v>
      </c>
      <c r="D676" s="1">
        <v>11024.4</v>
      </c>
      <c r="E676" s="1">
        <v>11131.85</v>
      </c>
      <c r="F676" s="1">
        <v>714925847</v>
      </c>
      <c r="G676" s="1">
        <v>35542.980000000003</v>
      </c>
      <c r="H676" s="3">
        <f>IF(ISERR(LN(Table2716[[#This Row],[Close]]/E675)),"-",LN(Table2716[[#This Row],[Close]]/E675))</f>
        <v>-1.9564296922665279E-3</v>
      </c>
    </row>
    <row r="677" spans="1:8" x14ac:dyDescent="0.3">
      <c r="A677" s="2">
        <v>44098</v>
      </c>
      <c r="B677" s="1">
        <v>11011</v>
      </c>
      <c r="C677" s="1">
        <v>11015.3</v>
      </c>
      <c r="D677" s="1">
        <v>10790.2</v>
      </c>
      <c r="E677" s="1">
        <v>10805.55</v>
      </c>
      <c r="F677" s="1">
        <v>706139506</v>
      </c>
      <c r="G677" s="1">
        <v>33623.71</v>
      </c>
      <c r="H677" s="3">
        <f>IF(ISERR(LN(Table2716[[#This Row],[Close]]/E676)),"-",LN(Table2716[[#This Row],[Close]]/E676))</f>
        <v>-2.9750477881848796E-2</v>
      </c>
    </row>
    <row r="678" spans="1:8" x14ac:dyDescent="0.3">
      <c r="A678" s="2">
        <v>44099</v>
      </c>
      <c r="B678" s="1">
        <v>10910.4</v>
      </c>
      <c r="C678" s="1">
        <v>11072.6</v>
      </c>
      <c r="D678" s="1">
        <v>10854.85</v>
      </c>
      <c r="E678" s="1">
        <v>11050.25</v>
      </c>
      <c r="F678" s="1">
        <v>559597322</v>
      </c>
      <c r="G678" s="1">
        <v>31122.18</v>
      </c>
      <c r="H678" s="3">
        <f>IF(ISERR(LN(Table2716[[#This Row],[Close]]/E677)),"-",LN(Table2716[[#This Row],[Close]]/E677))</f>
        <v>2.2393161118835776E-2</v>
      </c>
    </row>
    <row r="679" spans="1:8" x14ac:dyDescent="0.3">
      <c r="A679" s="2">
        <v>44102</v>
      </c>
      <c r="B679" s="1">
        <v>11140.85</v>
      </c>
      <c r="C679" s="1">
        <v>11239.35</v>
      </c>
      <c r="D679" s="1">
        <v>11099.85</v>
      </c>
      <c r="E679" s="1">
        <v>11227.55</v>
      </c>
      <c r="F679" s="1">
        <v>472777324</v>
      </c>
      <c r="G679" s="1">
        <v>24361.17</v>
      </c>
      <c r="H679" s="3">
        <f>IF(ISERR(LN(Table2716[[#This Row],[Close]]/E678)),"-",LN(Table2716[[#This Row],[Close]]/E678))</f>
        <v>1.5917527178764334E-2</v>
      </c>
    </row>
    <row r="680" spans="1:8" x14ac:dyDescent="0.3">
      <c r="A680" s="2">
        <v>44103</v>
      </c>
      <c r="B680" s="1">
        <v>11288.6</v>
      </c>
      <c r="C680" s="1">
        <v>11305.4</v>
      </c>
      <c r="D680" s="1">
        <v>11181</v>
      </c>
      <c r="E680" s="1">
        <v>11222.4</v>
      </c>
      <c r="F680" s="1">
        <v>498295735</v>
      </c>
      <c r="G680" s="1">
        <v>26875.14</v>
      </c>
      <c r="H680" s="3">
        <f>IF(ISERR(LN(Table2716[[#This Row],[Close]]/E679)),"-",LN(Table2716[[#This Row],[Close]]/E679))</f>
        <v>-4.5879835726466887E-4</v>
      </c>
    </row>
    <row r="681" spans="1:8" x14ac:dyDescent="0.3">
      <c r="A681" s="2">
        <v>44104</v>
      </c>
      <c r="B681" s="1">
        <v>11244.45</v>
      </c>
      <c r="C681" s="1">
        <v>11295.4</v>
      </c>
      <c r="D681" s="1">
        <v>11184.55</v>
      </c>
      <c r="E681" s="1">
        <v>11247.55</v>
      </c>
      <c r="F681" s="1">
        <v>499343849</v>
      </c>
      <c r="G681" s="1">
        <v>28134.77</v>
      </c>
      <c r="H681" s="3">
        <f>IF(ISERR(LN(Table2716[[#This Row],[Close]]/E680)),"-",LN(Table2716[[#This Row],[Close]]/E680))</f>
        <v>2.238546191905813E-3</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9D3C6-A746-49CF-AFDC-2097AA73200E}">
  <dimension ref="A1:N681"/>
  <sheetViews>
    <sheetView showGridLines="0" workbookViewId="0"/>
  </sheetViews>
  <sheetFormatPr defaultRowHeight="14.4" x14ac:dyDescent="0.3"/>
  <cols>
    <col min="1" max="1" width="9.21875" style="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36</v>
      </c>
      <c r="B2" s="1" t="s">
        <v>14</v>
      </c>
      <c r="C2" s="2">
        <v>43101</v>
      </c>
      <c r="D2" s="1">
        <v>309.89999999999998</v>
      </c>
      <c r="E2" s="1">
        <v>310.60000000000002</v>
      </c>
      <c r="F2" s="1">
        <v>312.75</v>
      </c>
      <c r="G2" s="1">
        <v>306.3</v>
      </c>
      <c r="H2" s="1">
        <v>306.75</v>
      </c>
      <c r="I2" s="1">
        <v>307.10000000000002</v>
      </c>
      <c r="J2" s="1">
        <v>309.08</v>
      </c>
      <c r="K2" s="1">
        <v>12182400</v>
      </c>
      <c r="L2" s="1">
        <v>3765314888.5999999</v>
      </c>
      <c r="M2" s="1">
        <v>75769</v>
      </c>
      <c r="N2" s="3" t="str">
        <f>IF(ISERR(LN(Table1817[[#This Row],[Close Price]]/I1)),"-",LN(Table1817[[#This Row],[Close Price]]/I1))</f>
        <v>-</v>
      </c>
    </row>
    <row r="3" spans="1:14" x14ac:dyDescent="0.3">
      <c r="A3" s="1" t="s">
        <v>36</v>
      </c>
      <c r="B3" s="1" t="s">
        <v>14</v>
      </c>
      <c r="C3" s="2">
        <v>43102</v>
      </c>
      <c r="D3" s="1">
        <v>307.10000000000002</v>
      </c>
      <c r="E3" s="1">
        <v>309</v>
      </c>
      <c r="F3" s="1">
        <v>309</v>
      </c>
      <c r="G3" s="1">
        <v>301.35000000000002</v>
      </c>
      <c r="H3" s="1">
        <v>303</v>
      </c>
      <c r="I3" s="1">
        <v>303.25</v>
      </c>
      <c r="J3" s="1">
        <v>304</v>
      </c>
      <c r="K3" s="1">
        <v>14797364</v>
      </c>
      <c r="L3" s="1">
        <v>4498328483.1499996</v>
      </c>
      <c r="M3" s="1">
        <v>100195</v>
      </c>
      <c r="N3" s="3">
        <f>IF(ISERR(LN(Table1817[[#This Row],[Close Price]]/I2)),"-",LN(Table1817[[#This Row],[Close Price]]/I2))</f>
        <v>-1.2615879622617227E-2</v>
      </c>
    </row>
    <row r="4" spans="1:14" x14ac:dyDescent="0.3">
      <c r="A4" s="1" t="s">
        <v>36</v>
      </c>
      <c r="B4" s="1" t="s">
        <v>14</v>
      </c>
      <c r="C4" s="2">
        <v>43103</v>
      </c>
      <c r="D4" s="1">
        <v>303.25</v>
      </c>
      <c r="E4" s="1">
        <v>305.3</v>
      </c>
      <c r="F4" s="1">
        <v>306.45</v>
      </c>
      <c r="G4" s="1">
        <v>302.14999999999998</v>
      </c>
      <c r="H4" s="1">
        <v>302.8</v>
      </c>
      <c r="I4" s="1">
        <v>302.85000000000002</v>
      </c>
      <c r="J4" s="1">
        <v>304.32</v>
      </c>
      <c r="K4" s="1">
        <v>13857373</v>
      </c>
      <c r="L4" s="1">
        <v>4217070488.8000002</v>
      </c>
      <c r="M4" s="1">
        <v>117207</v>
      </c>
      <c r="N4" s="3">
        <f>IF(ISERR(LN(Table1817[[#This Row],[Close Price]]/I3)),"-",LN(Table1817[[#This Row],[Close Price]]/I3))</f>
        <v>-1.3199143972032292E-3</v>
      </c>
    </row>
    <row r="5" spans="1:14" x14ac:dyDescent="0.3">
      <c r="A5" s="1" t="s">
        <v>36</v>
      </c>
      <c r="B5" s="1" t="s">
        <v>14</v>
      </c>
      <c r="C5" s="2">
        <v>43104</v>
      </c>
      <c r="D5" s="1">
        <v>302.85000000000002</v>
      </c>
      <c r="E5" s="1">
        <v>304.5</v>
      </c>
      <c r="F5" s="1">
        <v>310.2</v>
      </c>
      <c r="G5" s="1">
        <v>303.14999999999998</v>
      </c>
      <c r="H5" s="1">
        <v>309.25</v>
      </c>
      <c r="I5" s="1">
        <v>308.5</v>
      </c>
      <c r="J5" s="1">
        <v>307.63</v>
      </c>
      <c r="K5" s="1">
        <v>24517099</v>
      </c>
      <c r="L5" s="1">
        <v>7542211202.6000004</v>
      </c>
      <c r="M5" s="1">
        <v>140513</v>
      </c>
      <c r="N5" s="3">
        <f>IF(ISERR(LN(Table1817[[#This Row],[Close Price]]/I4)),"-",LN(Table1817[[#This Row],[Close Price]]/I4))</f>
        <v>1.8484209918486247E-2</v>
      </c>
    </row>
    <row r="6" spans="1:14" x14ac:dyDescent="0.3">
      <c r="A6" s="1" t="s">
        <v>36</v>
      </c>
      <c r="B6" s="1" t="s">
        <v>14</v>
      </c>
      <c r="C6" s="2">
        <v>43105</v>
      </c>
      <c r="D6" s="1">
        <v>308.5</v>
      </c>
      <c r="E6" s="1">
        <v>311.39999999999998</v>
      </c>
      <c r="F6" s="1">
        <v>311.39999999999998</v>
      </c>
      <c r="G6" s="1">
        <v>305.60000000000002</v>
      </c>
      <c r="H6" s="1">
        <v>307.25</v>
      </c>
      <c r="I6" s="1">
        <v>306.35000000000002</v>
      </c>
      <c r="J6" s="1">
        <v>308.05</v>
      </c>
      <c r="K6" s="1">
        <v>14580575</v>
      </c>
      <c r="L6" s="1">
        <v>4491543989.3999996</v>
      </c>
      <c r="M6" s="1">
        <v>91829</v>
      </c>
      <c r="N6" s="3">
        <f>IF(ISERR(LN(Table1817[[#This Row],[Close Price]]/I5)),"-",LN(Table1817[[#This Row],[Close Price]]/I5))</f>
        <v>-6.993604173778833E-3</v>
      </c>
    </row>
    <row r="7" spans="1:14" x14ac:dyDescent="0.3">
      <c r="A7" s="1" t="s">
        <v>36</v>
      </c>
      <c r="B7" s="1" t="s">
        <v>14</v>
      </c>
      <c r="C7" s="2">
        <v>43108</v>
      </c>
      <c r="D7" s="1">
        <v>306.35000000000002</v>
      </c>
      <c r="E7" s="1">
        <v>307.2</v>
      </c>
      <c r="F7" s="1">
        <v>309.5</v>
      </c>
      <c r="G7" s="1">
        <v>305</v>
      </c>
      <c r="H7" s="1">
        <v>306.05</v>
      </c>
      <c r="I7" s="1">
        <v>305.8</v>
      </c>
      <c r="J7" s="1">
        <v>306.58</v>
      </c>
      <c r="K7" s="1">
        <v>13557197</v>
      </c>
      <c r="L7" s="1">
        <v>4156338432.4499998</v>
      </c>
      <c r="M7" s="1">
        <v>108289</v>
      </c>
      <c r="N7" s="3">
        <f>IF(ISERR(LN(Table1817[[#This Row],[Close Price]]/I6)),"-",LN(Table1817[[#This Row],[Close Price]]/I6))</f>
        <v>-1.7969456767016304E-3</v>
      </c>
    </row>
    <row r="8" spans="1:14" x14ac:dyDescent="0.3">
      <c r="A8" s="1" t="s">
        <v>36</v>
      </c>
      <c r="B8" s="1" t="s">
        <v>14</v>
      </c>
      <c r="C8" s="2">
        <v>43109</v>
      </c>
      <c r="D8" s="1">
        <v>305.8</v>
      </c>
      <c r="E8" s="1">
        <v>307.5</v>
      </c>
      <c r="F8" s="1">
        <v>309.5</v>
      </c>
      <c r="G8" s="1">
        <v>303.3</v>
      </c>
      <c r="H8" s="1">
        <v>303.89999999999998</v>
      </c>
      <c r="I8" s="1">
        <v>304.3</v>
      </c>
      <c r="J8" s="1">
        <v>305.88</v>
      </c>
      <c r="K8" s="1">
        <v>15574755</v>
      </c>
      <c r="L8" s="1">
        <v>4763934527.1499996</v>
      </c>
      <c r="M8" s="1">
        <v>110914</v>
      </c>
      <c r="N8" s="3">
        <f>IF(ISERR(LN(Table1817[[#This Row],[Close Price]]/I7)),"-",LN(Table1817[[#This Row],[Close Price]]/I7))</f>
        <v>-4.9172365920364834E-3</v>
      </c>
    </row>
    <row r="9" spans="1:14" x14ac:dyDescent="0.3">
      <c r="A9" s="1" t="s">
        <v>36</v>
      </c>
      <c r="B9" s="1" t="s">
        <v>14</v>
      </c>
      <c r="C9" s="2">
        <v>43110</v>
      </c>
      <c r="D9" s="1">
        <v>304.3</v>
      </c>
      <c r="E9" s="1">
        <v>304.64999999999998</v>
      </c>
      <c r="F9" s="1">
        <v>305.85000000000002</v>
      </c>
      <c r="G9" s="1">
        <v>300</v>
      </c>
      <c r="H9" s="1">
        <v>301.05</v>
      </c>
      <c r="I9" s="1">
        <v>301.10000000000002</v>
      </c>
      <c r="J9" s="1">
        <v>302.25</v>
      </c>
      <c r="K9" s="1">
        <v>13064599</v>
      </c>
      <c r="L9" s="1">
        <v>3948825009.4499998</v>
      </c>
      <c r="M9" s="1">
        <v>122547</v>
      </c>
      <c r="N9" s="3">
        <f>IF(ISERR(LN(Table1817[[#This Row],[Close Price]]/I8)),"-",LN(Table1817[[#This Row],[Close Price]]/I8))</f>
        <v>-1.0571621415237155E-2</v>
      </c>
    </row>
    <row r="10" spans="1:14" x14ac:dyDescent="0.3">
      <c r="A10" s="1" t="s">
        <v>36</v>
      </c>
      <c r="B10" s="1" t="s">
        <v>14</v>
      </c>
      <c r="C10" s="2">
        <v>43111</v>
      </c>
      <c r="D10" s="1">
        <v>301.10000000000002</v>
      </c>
      <c r="E10" s="1">
        <v>300.89999999999998</v>
      </c>
      <c r="F10" s="1">
        <v>303</v>
      </c>
      <c r="G10" s="1">
        <v>300</v>
      </c>
      <c r="H10" s="1">
        <v>302.14999999999998</v>
      </c>
      <c r="I10" s="1">
        <v>302.2</v>
      </c>
      <c r="J10" s="1">
        <v>301.97000000000003</v>
      </c>
      <c r="K10" s="1">
        <v>12299087</v>
      </c>
      <c r="L10" s="1">
        <v>3713982807.4000001</v>
      </c>
      <c r="M10" s="1">
        <v>93067</v>
      </c>
      <c r="N10" s="3">
        <f>IF(ISERR(LN(Table1817[[#This Row],[Close Price]]/I9)),"-",LN(Table1817[[#This Row],[Close Price]]/I9))</f>
        <v>3.646614350950911E-3</v>
      </c>
    </row>
    <row r="11" spans="1:14" x14ac:dyDescent="0.3">
      <c r="A11" s="1" t="s">
        <v>36</v>
      </c>
      <c r="B11" s="1" t="s">
        <v>14</v>
      </c>
      <c r="C11" s="2">
        <v>43112</v>
      </c>
      <c r="D11" s="1">
        <v>302.2</v>
      </c>
      <c r="E11" s="1">
        <v>304.64999999999998</v>
      </c>
      <c r="F11" s="1">
        <v>304.64999999999998</v>
      </c>
      <c r="G11" s="1">
        <v>300.55</v>
      </c>
      <c r="H11" s="1">
        <v>302.5</v>
      </c>
      <c r="I11" s="1">
        <v>302.25</v>
      </c>
      <c r="J11" s="1">
        <v>302.54000000000002</v>
      </c>
      <c r="K11" s="1">
        <v>17594228</v>
      </c>
      <c r="L11" s="1">
        <v>5322941475.6499996</v>
      </c>
      <c r="M11" s="1">
        <v>101812</v>
      </c>
      <c r="N11" s="3">
        <f>IF(ISERR(LN(Table1817[[#This Row],[Close Price]]/I10)),"-",LN(Table1817[[#This Row],[Close Price]]/I10))</f>
        <v>1.6543965626291044E-4</v>
      </c>
    </row>
    <row r="12" spans="1:14" x14ac:dyDescent="0.3">
      <c r="A12" s="1" t="s">
        <v>36</v>
      </c>
      <c r="B12" s="1" t="s">
        <v>14</v>
      </c>
      <c r="C12" s="2">
        <v>43115</v>
      </c>
      <c r="D12" s="1">
        <v>302.25</v>
      </c>
      <c r="E12" s="1">
        <v>303.95</v>
      </c>
      <c r="F12" s="1">
        <v>305.25</v>
      </c>
      <c r="G12" s="1">
        <v>301.55</v>
      </c>
      <c r="H12" s="1">
        <v>302.39999999999998</v>
      </c>
      <c r="I12" s="1">
        <v>302.60000000000002</v>
      </c>
      <c r="J12" s="1">
        <v>303.54000000000002</v>
      </c>
      <c r="K12" s="1">
        <v>18189668</v>
      </c>
      <c r="L12" s="1">
        <v>5521232962.6499996</v>
      </c>
      <c r="M12" s="1">
        <v>166873</v>
      </c>
      <c r="N12" s="3">
        <f>IF(ISERR(LN(Table1817[[#This Row],[Close Price]]/I11)),"-",LN(Table1817[[#This Row],[Close Price]]/I11))</f>
        <v>1.1573118593534782E-3</v>
      </c>
    </row>
    <row r="13" spans="1:14" x14ac:dyDescent="0.3">
      <c r="A13" s="1" t="s">
        <v>36</v>
      </c>
      <c r="B13" s="1" t="s">
        <v>14</v>
      </c>
      <c r="C13" s="2">
        <v>43116</v>
      </c>
      <c r="D13" s="1">
        <v>302.60000000000002</v>
      </c>
      <c r="E13" s="1">
        <v>302.39999999999998</v>
      </c>
      <c r="F13" s="1">
        <v>303.35000000000002</v>
      </c>
      <c r="G13" s="1">
        <v>295.3</v>
      </c>
      <c r="H13" s="1">
        <v>297.2</v>
      </c>
      <c r="I13" s="1">
        <v>296.14999999999998</v>
      </c>
      <c r="J13" s="1">
        <v>299.14999999999998</v>
      </c>
      <c r="K13" s="1">
        <v>18040940</v>
      </c>
      <c r="L13" s="1">
        <v>5396948551.0500002</v>
      </c>
      <c r="M13" s="1">
        <v>152490</v>
      </c>
      <c r="N13" s="3">
        <f>IF(ISERR(LN(Table1817[[#This Row],[Close Price]]/I12)),"-",LN(Table1817[[#This Row],[Close Price]]/I12))</f>
        <v>-2.1545718631281564E-2</v>
      </c>
    </row>
    <row r="14" spans="1:14" x14ac:dyDescent="0.3">
      <c r="A14" s="1" t="s">
        <v>36</v>
      </c>
      <c r="B14" s="1" t="s">
        <v>14</v>
      </c>
      <c r="C14" s="2">
        <v>43117</v>
      </c>
      <c r="D14" s="1">
        <v>296.14999999999998</v>
      </c>
      <c r="E14" s="1">
        <v>296</v>
      </c>
      <c r="F14" s="1">
        <v>308.39999999999998</v>
      </c>
      <c r="G14" s="1">
        <v>292.60000000000002</v>
      </c>
      <c r="H14" s="1">
        <v>308.10000000000002</v>
      </c>
      <c r="I14" s="1">
        <v>307.10000000000002</v>
      </c>
      <c r="J14" s="1">
        <v>302.54000000000002</v>
      </c>
      <c r="K14" s="1">
        <v>26277307</v>
      </c>
      <c r="L14" s="1">
        <v>7950009846.8000002</v>
      </c>
      <c r="M14" s="1">
        <v>206178</v>
      </c>
      <c r="N14" s="3">
        <f>IF(ISERR(LN(Table1817[[#This Row],[Close Price]]/I13)),"-",LN(Table1817[[#This Row],[Close Price]]/I13))</f>
        <v>3.6307344723802627E-2</v>
      </c>
    </row>
    <row r="15" spans="1:14" x14ac:dyDescent="0.3">
      <c r="A15" s="1" t="s">
        <v>36</v>
      </c>
      <c r="B15" s="1" t="s">
        <v>14</v>
      </c>
      <c r="C15" s="2">
        <v>43118</v>
      </c>
      <c r="D15" s="1">
        <v>307.10000000000002</v>
      </c>
      <c r="E15" s="1">
        <v>315</v>
      </c>
      <c r="F15" s="1">
        <v>317.8</v>
      </c>
      <c r="G15" s="1">
        <v>300.5</v>
      </c>
      <c r="H15" s="1">
        <v>304.8</v>
      </c>
      <c r="I15" s="1">
        <v>303.25</v>
      </c>
      <c r="J15" s="1">
        <v>309.57</v>
      </c>
      <c r="K15" s="1">
        <v>40000111</v>
      </c>
      <c r="L15" s="1">
        <v>12382743470.4</v>
      </c>
      <c r="M15" s="1">
        <v>224468</v>
      </c>
      <c r="N15" s="3">
        <f>IF(ISERR(LN(Table1817[[#This Row],[Close Price]]/I14)),"-",LN(Table1817[[#This Row],[Close Price]]/I14))</f>
        <v>-1.2615879622617227E-2</v>
      </c>
    </row>
    <row r="16" spans="1:14" x14ac:dyDescent="0.3">
      <c r="A16" s="1" t="s">
        <v>36</v>
      </c>
      <c r="B16" s="1" t="s">
        <v>14</v>
      </c>
      <c r="C16" s="2">
        <v>43119</v>
      </c>
      <c r="D16" s="1">
        <v>303.25</v>
      </c>
      <c r="E16" s="1">
        <v>303.95</v>
      </c>
      <c r="F16" s="1">
        <v>310</v>
      </c>
      <c r="G16" s="1">
        <v>302.5</v>
      </c>
      <c r="H16" s="1">
        <v>308.8</v>
      </c>
      <c r="I16" s="1">
        <v>309.25</v>
      </c>
      <c r="J16" s="1">
        <v>307.18</v>
      </c>
      <c r="K16" s="1">
        <v>18461642</v>
      </c>
      <c r="L16" s="1">
        <v>5671084211.3999996</v>
      </c>
      <c r="M16" s="1">
        <v>113020</v>
      </c>
      <c r="N16" s="3">
        <f>IF(ISERR(LN(Table1817[[#This Row],[Close Price]]/I15)),"-",LN(Table1817[[#This Row],[Close Price]]/I15))</f>
        <v>1.9592463448437663E-2</v>
      </c>
    </row>
    <row r="17" spans="1:14" x14ac:dyDescent="0.3">
      <c r="A17" s="1" t="s">
        <v>36</v>
      </c>
      <c r="B17" s="1" t="s">
        <v>14</v>
      </c>
      <c r="C17" s="2">
        <v>43122</v>
      </c>
      <c r="D17" s="1">
        <v>309.25</v>
      </c>
      <c r="E17" s="1">
        <v>308.35000000000002</v>
      </c>
      <c r="F17" s="1">
        <v>308.75</v>
      </c>
      <c r="G17" s="1">
        <v>304.05</v>
      </c>
      <c r="H17" s="1">
        <v>306.3</v>
      </c>
      <c r="I17" s="1">
        <v>306.5</v>
      </c>
      <c r="J17" s="1">
        <v>306.55</v>
      </c>
      <c r="K17" s="1">
        <v>12622645</v>
      </c>
      <c r="L17" s="1">
        <v>3869442515.3000002</v>
      </c>
      <c r="M17" s="1">
        <v>95105</v>
      </c>
      <c r="N17" s="3">
        <f>IF(ISERR(LN(Table1817[[#This Row],[Close Price]]/I16)),"-",LN(Table1817[[#This Row],[Close Price]]/I16))</f>
        <v>-8.9322558963312176E-3</v>
      </c>
    </row>
    <row r="18" spans="1:14" x14ac:dyDescent="0.3">
      <c r="A18" s="1" t="s">
        <v>36</v>
      </c>
      <c r="B18" s="1" t="s">
        <v>14</v>
      </c>
      <c r="C18" s="2">
        <v>43123</v>
      </c>
      <c r="D18" s="1">
        <v>306.5</v>
      </c>
      <c r="E18" s="1">
        <v>306.39999999999998</v>
      </c>
      <c r="F18" s="1">
        <v>320.55</v>
      </c>
      <c r="G18" s="1">
        <v>306.35000000000002</v>
      </c>
      <c r="H18" s="1">
        <v>318.55</v>
      </c>
      <c r="I18" s="1">
        <v>318.10000000000002</v>
      </c>
      <c r="J18" s="1">
        <v>313.81</v>
      </c>
      <c r="K18" s="1">
        <v>35252217</v>
      </c>
      <c r="L18" s="1">
        <v>11062384635.450001</v>
      </c>
      <c r="M18" s="1">
        <v>251611</v>
      </c>
      <c r="N18" s="3">
        <f>IF(ISERR(LN(Table1817[[#This Row],[Close Price]]/I17)),"-",LN(Table1817[[#This Row],[Close Price]]/I17))</f>
        <v>3.7148043378832422E-2</v>
      </c>
    </row>
    <row r="19" spans="1:14" x14ac:dyDescent="0.3">
      <c r="A19" s="1" t="s">
        <v>36</v>
      </c>
      <c r="B19" s="1" t="s">
        <v>14</v>
      </c>
      <c r="C19" s="2">
        <v>43124</v>
      </c>
      <c r="D19" s="1">
        <v>318.10000000000002</v>
      </c>
      <c r="E19" s="1">
        <v>317.7</v>
      </c>
      <c r="F19" s="1">
        <v>331.6</v>
      </c>
      <c r="G19" s="1">
        <v>316.2</v>
      </c>
      <c r="H19" s="1">
        <v>330.45</v>
      </c>
      <c r="I19" s="1">
        <v>329.9</v>
      </c>
      <c r="J19" s="1">
        <v>323.97000000000003</v>
      </c>
      <c r="K19" s="1">
        <v>38070520</v>
      </c>
      <c r="L19" s="1">
        <v>12333761888.1</v>
      </c>
      <c r="M19" s="1">
        <v>256952</v>
      </c>
      <c r="N19" s="3">
        <f>IF(ISERR(LN(Table1817[[#This Row],[Close Price]]/I18)),"-",LN(Table1817[[#This Row],[Close Price]]/I18))</f>
        <v>3.6423779479437111E-2</v>
      </c>
    </row>
    <row r="20" spans="1:14" x14ac:dyDescent="0.3">
      <c r="A20" s="1" t="s">
        <v>36</v>
      </c>
      <c r="B20" s="1" t="s">
        <v>14</v>
      </c>
      <c r="C20" s="2">
        <v>43125</v>
      </c>
      <c r="D20" s="1">
        <v>329.9</v>
      </c>
      <c r="E20" s="1">
        <v>332.75</v>
      </c>
      <c r="F20" s="1">
        <v>332.75</v>
      </c>
      <c r="G20" s="1">
        <v>311.85000000000002</v>
      </c>
      <c r="H20" s="1">
        <v>311.89999999999998</v>
      </c>
      <c r="I20" s="1">
        <v>313.14999999999998</v>
      </c>
      <c r="J20" s="1">
        <v>317.75</v>
      </c>
      <c r="K20" s="1">
        <v>42466150</v>
      </c>
      <c r="L20" s="1">
        <v>13493553239.450001</v>
      </c>
      <c r="M20" s="1">
        <v>247996</v>
      </c>
      <c r="N20" s="3">
        <f>IF(ISERR(LN(Table1817[[#This Row],[Close Price]]/I19)),"-",LN(Table1817[[#This Row],[Close Price]]/I19))</f>
        <v>-5.2107269263113841E-2</v>
      </c>
    </row>
    <row r="21" spans="1:14" x14ac:dyDescent="0.3">
      <c r="A21" s="1" t="s">
        <v>36</v>
      </c>
      <c r="B21" s="1" t="s">
        <v>14</v>
      </c>
      <c r="C21" s="2">
        <v>43129</v>
      </c>
      <c r="D21" s="1">
        <v>313.14999999999998</v>
      </c>
      <c r="E21" s="1">
        <v>313.14999999999998</v>
      </c>
      <c r="F21" s="1">
        <v>316.89999999999998</v>
      </c>
      <c r="G21" s="1">
        <v>311</v>
      </c>
      <c r="H21" s="1">
        <v>313</v>
      </c>
      <c r="I21" s="1">
        <v>312.10000000000002</v>
      </c>
      <c r="J21" s="1">
        <v>313.58999999999997</v>
      </c>
      <c r="K21" s="1">
        <v>23600898</v>
      </c>
      <c r="L21" s="1">
        <v>7401009350.25</v>
      </c>
      <c r="M21" s="1">
        <v>137291</v>
      </c>
      <c r="N21" s="3">
        <f>IF(ISERR(LN(Table1817[[#This Row],[Close Price]]/I20)),"-",LN(Table1817[[#This Row],[Close Price]]/I20))</f>
        <v>-3.3586596946879863E-3</v>
      </c>
    </row>
    <row r="22" spans="1:14" x14ac:dyDescent="0.3">
      <c r="A22" s="1" t="s">
        <v>36</v>
      </c>
      <c r="B22" s="1" t="s">
        <v>14</v>
      </c>
      <c r="C22" s="2">
        <v>43130</v>
      </c>
      <c r="D22" s="1">
        <v>312.10000000000002</v>
      </c>
      <c r="E22" s="1">
        <v>312.05</v>
      </c>
      <c r="F22" s="1">
        <v>318.85000000000002</v>
      </c>
      <c r="G22" s="1">
        <v>311</v>
      </c>
      <c r="H22" s="1">
        <v>313.5</v>
      </c>
      <c r="I22" s="1">
        <v>313.55</v>
      </c>
      <c r="J22" s="1">
        <v>314.86</v>
      </c>
      <c r="K22" s="1">
        <v>25810404</v>
      </c>
      <c r="L22" s="1">
        <v>8126695765.6999998</v>
      </c>
      <c r="M22" s="1">
        <v>152647</v>
      </c>
      <c r="N22" s="3">
        <f>IF(ISERR(LN(Table1817[[#This Row],[Close Price]]/I21)),"-",LN(Table1817[[#This Row],[Close Price]]/I21))</f>
        <v>4.6351877122961516E-3</v>
      </c>
    </row>
    <row r="23" spans="1:14" x14ac:dyDescent="0.3">
      <c r="A23" s="1" t="s">
        <v>36</v>
      </c>
      <c r="B23" s="1" t="s">
        <v>14</v>
      </c>
      <c r="C23" s="2">
        <v>43131</v>
      </c>
      <c r="D23" s="1">
        <v>313.55</v>
      </c>
      <c r="E23" s="1">
        <v>313</v>
      </c>
      <c r="F23" s="1">
        <v>316.60000000000002</v>
      </c>
      <c r="G23" s="1">
        <v>307.85000000000002</v>
      </c>
      <c r="H23" s="1">
        <v>314.5</v>
      </c>
      <c r="I23" s="1">
        <v>313.25</v>
      </c>
      <c r="J23" s="1">
        <v>312.32</v>
      </c>
      <c r="K23" s="1">
        <v>16409938</v>
      </c>
      <c r="L23" s="1">
        <v>5125207140.6999998</v>
      </c>
      <c r="M23" s="1">
        <v>122582</v>
      </c>
      <c r="N23" s="3">
        <f>IF(ISERR(LN(Table1817[[#This Row],[Close Price]]/I22)),"-",LN(Table1817[[#This Row],[Close Price]]/I22))</f>
        <v>-9.5724321285220243E-4</v>
      </c>
    </row>
    <row r="24" spans="1:14" x14ac:dyDescent="0.3">
      <c r="A24" s="1" t="s">
        <v>36</v>
      </c>
      <c r="B24" s="1" t="s">
        <v>14</v>
      </c>
      <c r="C24" s="2">
        <v>43132</v>
      </c>
      <c r="D24" s="1">
        <v>313.25</v>
      </c>
      <c r="E24" s="1">
        <v>316.89999999999998</v>
      </c>
      <c r="F24" s="1">
        <v>317.39999999999998</v>
      </c>
      <c r="G24" s="1">
        <v>305</v>
      </c>
      <c r="H24" s="1">
        <v>305.39999999999998</v>
      </c>
      <c r="I24" s="1">
        <v>306.05</v>
      </c>
      <c r="J24" s="1">
        <v>310.67</v>
      </c>
      <c r="K24" s="1">
        <v>19515991</v>
      </c>
      <c r="L24" s="1">
        <v>6063026765.6499996</v>
      </c>
      <c r="M24" s="1">
        <v>163804</v>
      </c>
      <c r="N24" s="3">
        <f>IF(ISERR(LN(Table1817[[#This Row],[Close Price]]/I23)),"-",LN(Table1817[[#This Row],[Close Price]]/I23))</f>
        <v>-2.3253106479098794E-2</v>
      </c>
    </row>
    <row r="25" spans="1:14" x14ac:dyDescent="0.3">
      <c r="A25" s="1" t="s">
        <v>36</v>
      </c>
      <c r="B25" s="1" t="s">
        <v>14</v>
      </c>
      <c r="C25" s="2">
        <v>43133</v>
      </c>
      <c r="D25" s="1">
        <v>306.05</v>
      </c>
      <c r="E25" s="1">
        <v>302.89999999999998</v>
      </c>
      <c r="F25" s="1">
        <v>305.75</v>
      </c>
      <c r="G25" s="1">
        <v>295.5</v>
      </c>
      <c r="H25" s="1">
        <v>295.8</v>
      </c>
      <c r="I25" s="1">
        <v>297.35000000000002</v>
      </c>
      <c r="J25" s="1">
        <v>300.07</v>
      </c>
      <c r="K25" s="1">
        <v>23274673</v>
      </c>
      <c r="L25" s="1">
        <v>6984012072.3000002</v>
      </c>
      <c r="M25" s="1">
        <v>156709</v>
      </c>
      <c r="N25" s="3">
        <f>IF(ISERR(LN(Table1817[[#This Row],[Close Price]]/I24)),"-",LN(Table1817[[#This Row],[Close Price]]/I24))</f>
        <v>-2.8838591144476108E-2</v>
      </c>
    </row>
    <row r="26" spans="1:14" x14ac:dyDescent="0.3">
      <c r="A26" s="1" t="s">
        <v>36</v>
      </c>
      <c r="B26" s="1" t="s">
        <v>14</v>
      </c>
      <c r="C26" s="2">
        <v>43136</v>
      </c>
      <c r="D26" s="1">
        <v>297.35000000000002</v>
      </c>
      <c r="E26" s="1">
        <v>292.64999999999998</v>
      </c>
      <c r="F26" s="1">
        <v>300.39999999999998</v>
      </c>
      <c r="G26" s="1">
        <v>290</v>
      </c>
      <c r="H26" s="1">
        <v>299</v>
      </c>
      <c r="I26" s="1">
        <v>298.05</v>
      </c>
      <c r="J26" s="1">
        <v>295.64</v>
      </c>
      <c r="K26" s="1">
        <v>18940578</v>
      </c>
      <c r="L26" s="1">
        <v>5599667758.6499996</v>
      </c>
      <c r="M26" s="1">
        <v>134857</v>
      </c>
      <c r="N26" s="3">
        <f>IF(ISERR(LN(Table1817[[#This Row],[Close Price]]/I25)),"-",LN(Table1817[[#This Row],[Close Price]]/I25))</f>
        <v>2.3513615133328E-3</v>
      </c>
    </row>
    <row r="27" spans="1:14" x14ac:dyDescent="0.3">
      <c r="A27" s="1" t="s">
        <v>36</v>
      </c>
      <c r="B27" s="1" t="s">
        <v>14</v>
      </c>
      <c r="C27" s="2">
        <v>43137</v>
      </c>
      <c r="D27" s="1">
        <v>298.05</v>
      </c>
      <c r="E27" s="1">
        <v>285</v>
      </c>
      <c r="F27" s="1">
        <v>297.3</v>
      </c>
      <c r="G27" s="1">
        <v>282.89999999999998</v>
      </c>
      <c r="H27" s="1">
        <v>294.60000000000002</v>
      </c>
      <c r="I27" s="1">
        <v>291.75</v>
      </c>
      <c r="J27" s="1">
        <v>289.73</v>
      </c>
      <c r="K27" s="1">
        <v>30577218</v>
      </c>
      <c r="L27" s="1">
        <v>8859222865.8500004</v>
      </c>
      <c r="M27" s="1">
        <v>241764</v>
      </c>
      <c r="N27" s="3">
        <f>IF(ISERR(LN(Table1817[[#This Row],[Close Price]]/I26)),"-",LN(Table1817[[#This Row],[Close Price]]/I26))</f>
        <v>-2.1363986499270238E-2</v>
      </c>
    </row>
    <row r="28" spans="1:14" x14ac:dyDescent="0.3">
      <c r="A28" s="1" t="s">
        <v>36</v>
      </c>
      <c r="B28" s="1" t="s">
        <v>14</v>
      </c>
      <c r="C28" s="2">
        <v>43138</v>
      </c>
      <c r="D28" s="1">
        <v>291.75</v>
      </c>
      <c r="E28" s="1">
        <v>296.60000000000002</v>
      </c>
      <c r="F28" s="1">
        <v>297.89999999999998</v>
      </c>
      <c r="G28" s="1">
        <v>290</v>
      </c>
      <c r="H28" s="1">
        <v>292.10000000000002</v>
      </c>
      <c r="I28" s="1">
        <v>292.8</v>
      </c>
      <c r="J28" s="1">
        <v>293.38</v>
      </c>
      <c r="K28" s="1">
        <v>21463818</v>
      </c>
      <c r="L28" s="1">
        <v>6297080225.25</v>
      </c>
      <c r="M28" s="1">
        <v>161931</v>
      </c>
      <c r="N28" s="3">
        <f>IF(ISERR(LN(Table1817[[#This Row],[Close Price]]/I27)),"-",LN(Table1817[[#This Row],[Close Price]]/I27))</f>
        <v>3.5925109204910976E-3</v>
      </c>
    </row>
    <row r="29" spans="1:14" x14ac:dyDescent="0.3">
      <c r="A29" s="1" t="s">
        <v>36</v>
      </c>
      <c r="B29" s="1" t="s">
        <v>14</v>
      </c>
      <c r="C29" s="2">
        <v>43139</v>
      </c>
      <c r="D29" s="1">
        <v>292.8</v>
      </c>
      <c r="E29" s="1">
        <v>292.89999999999998</v>
      </c>
      <c r="F29" s="1">
        <v>303.3</v>
      </c>
      <c r="G29" s="1">
        <v>292.55</v>
      </c>
      <c r="H29" s="1">
        <v>302.25</v>
      </c>
      <c r="I29" s="1">
        <v>301.39999999999998</v>
      </c>
      <c r="J29" s="1">
        <v>298.60000000000002</v>
      </c>
      <c r="K29" s="1">
        <v>18932796</v>
      </c>
      <c r="L29" s="1">
        <v>5653382508.8999996</v>
      </c>
      <c r="M29" s="1">
        <v>125388</v>
      </c>
      <c r="N29" s="3">
        <f>IF(ISERR(LN(Table1817[[#This Row],[Close Price]]/I28)),"-",LN(Table1817[[#This Row],[Close Price]]/I28))</f>
        <v>2.894850410523838E-2</v>
      </c>
    </row>
    <row r="30" spans="1:14" x14ac:dyDescent="0.3">
      <c r="A30" s="1" t="s">
        <v>36</v>
      </c>
      <c r="B30" s="1" t="s">
        <v>14</v>
      </c>
      <c r="C30" s="2">
        <v>43140</v>
      </c>
      <c r="D30" s="1">
        <v>301.39999999999998</v>
      </c>
      <c r="E30" s="1">
        <v>297</v>
      </c>
      <c r="F30" s="1">
        <v>300.60000000000002</v>
      </c>
      <c r="G30" s="1">
        <v>295</v>
      </c>
      <c r="H30" s="1">
        <v>295.39999999999998</v>
      </c>
      <c r="I30" s="1">
        <v>296.39999999999998</v>
      </c>
      <c r="J30" s="1">
        <v>297.70999999999998</v>
      </c>
      <c r="K30" s="1">
        <v>15750824</v>
      </c>
      <c r="L30" s="1">
        <v>4689107088.1999998</v>
      </c>
      <c r="M30" s="1">
        <v>116844</v>
      </c>
      <c r="N30" s="3">
        <f>IF(ISERR(LN(Table1817[[#This Row],[Close Price]]/I29)),"-",LN(Table1817[[#This Row],[Close Price]]/I29))</f>
        <v>-1.6728392770463282E-2</v>
      </c>
    </row>
    <row r="31" spans="1:14" x14ac:dyDescent="0.3">
      <c r="A31" s="1" t="s">
        <v>36</v>
      </c>
      <c r="B31" s="1" t="s">
        <v>14</v>
      </c>
      <c r="C31" s="2">
        <v>43143</v>
      </c>
      <c r="D31" s="1">
        <v>296.39999999999998</v>
      </c>
      <c r="E31" s="1">
        <v>288.25</v>
      </c>
      <c r="F31" s="1">
        <v>292.39999999999998</v>
      </c>
      <c r="G31" s="1">
        <v>285.14999999999998</v>
      </c>
      <c r="H31" s="1">
        <v>290.10000000000002</v>
      </c>
      <c r="I31" s="1">
        <v>288.75</v>
      </c>
      <c r="J31" s="1">
        <v>289.3</v>
      </c>
      <c r="K31" s="1">
        <v>50839665</v>
      </c>
      <c r="L31" s="1">
        <v>14707862290.450001</v>
      </c>
      <c r="M31" s="1">
        <v>317117</v>
      </c>
      <c r="N31" s="3">
        <f>IF(ISERR(LN(Table1817[[#This Row],[Close Price]]/I30)),"-",LN(Table1817[[#This Row],[Close Price]]/I30))</f>
        <v>-2.6148631585928419E-2</v>
      </c>
    </row>
    <row r="32" spans="1:14" x14ac:dyDescent="0.3">
      <c r="A32" s="1" t="s">
        <v>36</v>
      </c>
      <c r="B32" s="1" t="s">
        <v>14</v>
      </c>
      <c r="C32" s="2">
        <v>43145</v>
      </c>
      <c r="D32" s="1">
        <v>288.75</v>
      </c>
      <c r="E32" s="1">
        <v>288.7</v>
      </c>
      <c r="F32" s="1">
        <v>288.7</v>
      </c>
      <c r="G32" s="1">
        <v>275</v>
      </c>
      <c r="H32" s="1">
        <v>275.5</v>
      </c>
      <c r="I32" s="1">
        <v>276.2</v>
      </c>
      <c r="J32" s="1">
        <v>280.99</v>
      </c>
      <c r="K32" s="1">
        <v>45641149</v>
      </c>
      <c r="L32" s="1">
        <v>12824620930.9</v>
      </c>
      <c r="M32" s="1">
        <v>327073</v>
      </c>
      <c r="N32" s="3">
        <f>IF(ISERR(LN(Table1817[[#This Row],[Close Price]]/I31)),"-",LN(Table1817[[#This Row],[Close Price]]/I31))</f>
        <v>-4.443602086081163E-2</v>
      </c>
    </row>
    <row r="33" spans="1:14" x14ac:dyDescent="0.3">
      <c r="A33" s="1" t="s">
        <v>36</v>
      </c>
      <c r="B33" s="1" t="s">
        <v>14</v>
      </c>
      <c r="C33" s="2">
        <v>43146</v>
      </c>
      <c r="D33" s="1">
        <v>276.2</v>
      </c>
      <c r="E33" s="1">
        <v>274.8</v>
      </c>
      <c r="F33" s="1">
        <v>282.3</v>
      </c>
      <c r="G33" s="1">
        <v>274.25</v>
      </c>
      <c r="H33" s="1">
        <v>279.10000000000002</v>
      </c>
      <c r="I33" s="1">
        <v>278.7</v>
      </c>
      <c r="J33" s="1">
        <v>279.14</v>
      </c>
      <c r="K33" s="1">
        <v>26058237</v>
      </c>
      <c r="L33" s="1">
        <v>7273787833.8000002</v>
      </c>
      <c r="M33" s="1">
        <v>174992</v>
      </c>
      <c r="N33" s="3">
        <f>IF(ISERR(LN(Table1817[[#This Row],[Close Price]]/I32)),"-",LN(Table1817[[#This Row],[Close Price]]/I32))</f>
        <v>9.0106935127107698E-3</v>
      </c>
    </row>
    <row r="34" spans="1:14" x14ac:dyDescent="0.3">
      <c r="A34" s="1" t="s">
        <v>36</v>
      </c>
      <c r="B34" s="1" t="s">
        <v>14</v>
      </c>
      <c r="C34" s="2">
        <v>43147</v>
      </c>
      <c r="D34" s="1">
        <v>278.7</v>
      </c>
      <c r="E34" s="1">
        <v>280.5</v>
      </c>
      <c r="F34" s="1">
        <v>281.2</v>
      </c>
      <c r="G34" s="1">
        <v>270.05</v>
      </c>
      <c r="H34" s="1">
        <v>271.39999999999998</v>
      </c>
      <c r="I34" s="1">
        <v>271.64999999999998</v>
      </c>
      <c r="J34" s="1">
        <v>273.95</v>
      </c>
      <c r="K34" s="1">
        <v>30338112</v>
      </c>
      <c r="L34" s="1">
        <v>8310986402.1999998</v>
      </c>
      <c r="M34" s="1">
        <v>246246</v>
      </c>
      <c r="N34" s="3">
        <f>IF(ISERR(LN(Table1817[[#This Row],[Close Price]]/I33)),"-",LN(Table1817[[#This Row],[Close Price]]/I33))</f>
        <v>-2.5621461490370475E-2</v>
      </c>
    </row>
    <row r="35" spans="1:14" x14ac:dyDescent="0.3">
      <c r="A35" s="1" t="s">
        <v>36</v>
      </c>
      <c r="B35" s="1" t="s">
        <v>14</v>
      </c>
      <c r="C35" s="2">
        <v>43150</v>
      </c>
      <c r="D35" s="1">
        <v>271.64999999999998</v>
      </c>
      <c r="E35" s="1">
        <v>271.5</v>
      </c>
      <c r="F35" s="1">
        <v>272</v>
      </c>
      <c r="G35" s="1">
        <v>256.64999999999998</v>
      </c>
      <c r="H35" s="1">
        <v>269.60000000000002</v>
      </c>
      <c r="I35" s="1">
        <v>268.5</v>
      </c>
      <c r="J35" s="1">
        <v>263.87</v>
      </c>
      <c r="K35" s="1">
        <v>43847791</v>
      </c>
      <c r="L35" s="1">
        <v>11570187946.799999</v>
      </c>
      <c r="M35" s="1">
        <v>298814</v>
      </c>
      <c r="N35" s="3">
        <f>IF(ISERR(LN(Table1817[[#This Row],[Close Price]]/I34)),"-",LN(Table1817[[#This Row],[Close Price]]/I34))</f>
        <v>-1.1663559048612628E-2</v>
      </c>
    </row>
    <row r="36" spans="1:14" x14ac:dyDescent="0.3">
      <c r="A36" s="1" t="s">
        <v>36</v>
      </c>
      <c r="B36" s="1" t="s">
        <v>14</v>
      </c>
      <c r="C36" s="2">
        <v>43151</v>
      </c>
      <c r="D36" s="1">
        <v>268.5</v>
      </c>
      <c r="E36" s="1">
        <v>269</v>
      </c>
      <c r="F36" s="1">
        <v>274.2</v>
      </c>
      <c r="G36" s="1">
        <v>264.8</v>
      </c>
      <c r="H36" s="1">
        <v>269.5</v>
      </c>
      <c r="I36" s="1">
        <v>269.64999999999998</v>
      </c>
      <c r="J36" s="1">
        <v>269.54000000000002</v>
      </c>
      <c r="K36" s="1">
        <v>33458021</v>
      </c>
      <c r="L36" s="1">
        <v>9018342750.3500004</v>
      </c>
      <c r="M36" s="1">
        <v>183760</v>
      </c>
      <c r="N36" s="3">
        <f>IF(ISERR(LN(Table1817[[#This Row],[Close Price]]/I35)),"-",LN(Table1817[[#This Row],[Close Price]]/I35))</f>
        <v>4.2739078343166656E-3</v>
      </c>
    </row>
    <row r="37" spans="1:14" x14ac:dyDescent="0.3">
      <c r="A37" s="1" t="s">
        <v>36</v>
      </c>
      <c r="B37" s="1" t="s">
        <v>14</v>
      </c>
      <c r="C37" s="2">
        <v>43152</v>
      </c>
      <c r="D37" s="1">
        <v>269.64999999999998</v>
      </c>
      <c r="E37" s="1">
        <v>272.2</v>
      </c>
      <c r="F37" s="1">
        <v>274.10000000000002</v>
      </c>
      <c r="G37" s="1">
        <v>267.39999999999998</v>
      </c>
      <c r="H37" s="1">
        <v>273.14999999999998</v>
      </c>
      <c r="I37" s="1">
        <v>273.3</v>
      </c>
      <c r="J37" s="1">
        <v>271.18</v>
      </c>
      <c r="K37" s="1">
        <v>23714454</v>
      </c>
      <c r="L37" s="1">
        <v>6430819672.3999996</v>
      </c>
      <c r="M37" s="1">
        <v>146297</v>
      </c>
      <c r="N37" s="3">
        <f>IF(ISERR(LN(Table1817[[#This Row],[Close Price]]/I36)),"-",LN(Table1817[[#This Row],[Close Price]]/I36))</f>
        <v>1.3445271150786357E-2</v>
      </c>
    </row>
    <row r="38" spans="1:14" x14ac:dyDescent="0.3">
      <c r="A38" s="1" t="s">
        <v>36</v>
      </c>
      <c r="B38" s="1" t="s">
        <v>14</v>
      </c>
      <c r="C38" s="2">
        <v>43153</v>
      </c>
      <c r="D38" s="1">
        <v>273.3</v>
      </c>
      <c r="E38" s="1">
        <v>270.39999999999998</v>
      </c>
      <c r="F38" s="1">
        <v>273.60000000000002</v>
      </c>
      <c r="G38" s="1">
        <v>269.45</v>
      </c>
      <c r="H38" s="1">
        <v>272.5</v>
      </c>
      <c r="I38" s="1">
        <v>272.60000000000002</v>
      </c>
      <c r="J38" s="1">
        <v>272.38</v>
      </c>
      <c r="K38" s="1">
        <v>25584062</v>
      </c>
      <c r="L38" s="1">
        <v>6968689323.5500002</v>
      </c>
      <c r="M38" s="1">
        <v>127523</v>
      </c>
      <c r="N38" s="3">
        <f>IF(ISERR(LN(Table1817[[#This Row],[Close Price]]/I37)),"-",LN(Table1817[[#This Row],[Close Price]]/I37))</f>
        <v>-2.5645736715900558E-3</v>
      </c>
    </row>
    <row r="39" spans="1:14" x14ac:dyDescent="0.3">
      <c r="A39" s="1" t="s">
        <v>36</v>
      </c>
      <c r="B39" s="1" t="s">
        <v>14</v>
      </c>
      <c r="C39" s="2">
        <v>43154</v>
      </c>
      <c r="D39" s="1">
        <v>272.60000000000002</v>
      </c>
      <c r="E39" s="1">
        <v>273.45</v>
      </c>
      <c r="F39" s="1">
        <v>277.2</v>
      </c>
      <c r="G39" s="1">
        <v>272.5</v>
      </c>
      <c r="H39" s="1">
        <v>276.39999999999998</v>
      </c>
      <c r="I39" s="1">
        <v>276.05</v>
      </c>
      <c r="J39" s="1">
        <v>275.60000000000002</v>
      </c>
      <c r="K39" s="1">
        <v>15482147</v>
      </c>
      <c r="L39" s="1">
        <v>4266815890.25</v>
      </c>
      <c r="M39" s="1">
        <v>125599</v>
      </c>
      <c r="N39" s="3">
        <f>IF(ISERR(LN(Table1817[[#This Row],[Close Price]]/I38)),"-",LN(Table1817[[#This Row],[Close Price]]/I38))</f>
        <v>1.2576489467621334E-2</v>
      </c>
    </row>
    <row r="40" spans="1:14" x14ac:dyDescent="0.3">
      <c r="A40" s="1" t="s">
        <v>36</v>
      </c>
      <c r="B40" s="1" t="s">
        <v>14</v>
      </c>
      <c r="C40" s="2">
        <v>43157</v>
      </c>
      <c r="D40" s="1">
        <v>276.05</v>
      </c>
      <c r="E40" s="1">
        <v>280</v>
      </c>
      <c r="F40" s="1">
        <v>280</v>
      </c>
      <c r="G40" s="1">
        <v>273.85000000000002</v>
      </c>
      <c r="H40" s="1">
        <v>274.3</v>
      </c>
      <c r="I40" s="1">
        <v>274.45</v>
      </c>
      <c r="J40" s="1">
        <v>275.75</v>
      </c>
      <c r="K40" s="1">
        <v>15306032</v>
      </c>
      <c r="L40" s="1">
        <v>4220575082.3000002</v>
      </c>
      <c r="M40" s="1">
        <v>112427</v>
      </c>
      <c r="N40" s="3">
        <f>IF(ISERR(LN(Table1817[[#This Row],[Close Price]]/I39)),"-",LN(Table1817[[#This Row],[Close Price]]/I39))</f>
        <v>-5.8129137341555205E-3</v>
      </c>
    </row>
    <row r="41" spans="1:14" x14ac:dyDescent="0.3">
      <c r="A41" s="1" t="s">
        <v>36</v>
      </c>
      <c r="B41" s="1" t="s">
        <v>14</v>
      </c>
      <c r="C41" s="2">
        <v>43158</v>
      </c>
      <c r="D41" s="1">
        <v>274.45</v>
      </c>
      <c r="E41" s="1">
        <v>273</v>
      </c>
      <c r="F41" s="1">
        <v>275.89999999999998</v>
      </c>
      <c r="G41" s="1">
        <v>265.95</v>
      </c>
      <c r="H41" s="1">
        <v>267.7</v>
      </c>
      <c r="I41" s="1">
        <v>267.60000000000002</v>
      </c>
      <c r="J41" s="1">
        <v>269.55</v>
      </c>
      <c r="K41" s="1">
        <v>20824909</v>
      </c>
      <c r="L41" s="1">
        <v>5613362241.75</v>
      </c>
      <c r="M41" s="1">
        <v>153426</v>
      </c>
      <c r="N41" s="3">
        <f>IF(ISERR(LN(Table1817[[#This Row],[Close Price]]/I40)),"-",LN(Table1817[[#This Row],[Close Price]]/I40))</f>
        <v>-2.5275766741824721E-2</v>
      </c>
    </row>
    <row r="42" spans="1:14" x14ac:dyDescent="0.3">
      <c r="A42" s="1" t="s">
        <v>36</v>
      </c>
      <c r="B42" s="1" t="s">
        <v>14</v>
      </c>
      <c r="C42" s="2">
        <v>43159</v>
      </c>
      <c r="D42" s="1">
        <v>267.60000000000002</v>
      </c>
      <c r="E42" s="1">
        <v>264.25</v>
      </c>
      <c r="F42" s="1">
        <v>269.7</v>
      </c>
      <c r="G42" s="1">
        <v>260.8</v>
      </c>
      <c r="H42" s="1">
        <v>267.95</v>
      </c>
      <c r="I42" s="1">
        <v>268</v>
      </c>
      <c r="J42" s="1">
        <v>266.14</v>
      </c>
      <c r="K42" s="1">
        <v>26810799</v>
      </c>
      <c r="L42" s="1">
        <v>7135336059.8500004</v>
      </c>
      <c r="M42" s="1">
        <v>185589</v>
      </c>
      <c r="N42" s="3">
        <f>IF(ISERR(LN(Table1817[[#This Row],[Close Price]]/I41)),"-",LN(Table1817[[#This Row],[Close Price]]/I41))</f>
        <v>1.4936522567831501E-3</v>
      </c>
    </row>
    <row r="43" spans="1:14" x14ac:dyDescent="0.3">
      <c r="A43" s="1" t="s">
        <v>36</v>
      </c>
      <c r="B43" s="1" t="s">
        <v>14</v>
      </c>
      <c r="C43" s="2">
        <v>43160</v>
      </c>
      <c r="D43" s="1">
        <v>268</v>
      </c>
      <c r="E43" s="1">
        <v>266.3</v>
      </c>
      <c r="F43" s="1">
        <v>270</v>
      </c>
      <c r="G43" s="1">
        <v>261.25</v>
      </c>
      <c r="H43" s="1">
        <v>262.2</v>
      </c>
      <c r="I43" s="1">
        <v>262.14999999999998</v>
      </c>
      <c r="J43" s="1">
        <v>264.62</v>
      </c>
      <c r="K43" s="1">
        <v>22859175</v>
      </c>
      <c r="L43" s="1">
        <v>6049016897.3999996</v>
      </c>
      <c r="M43" s="1">
        <v>173004</v>
      </c>
      <c r="N43" s="3">
        <f>IF(ISERR(LN(Table1817[[#This Row],[Close Price]]/I42)),"-",LN(Table1817[[#This Row],[Close Price]]/I42))</f>
        <v>-2.2070121492315013E-2</v>
      </c>
    </row>
    <row r="44" spans="1:14" x14ac:dyDescent="0.3">
      <c r="A44" s="1" t="s">
        <v>36</v>
      </c>
      <c r="B44" s="1" t="s">
        <v>14</v>
      </c>
      <c r="C44" s="2">
        <v>43164</v>
      </c>
      <c r="D44" s="1">
        <v>262.14999999999998</v>
      </c>
      <c r="E44" s="1">
        <v>260.45</v>
      </c>
      <c r="F44" s="1">
        <v>265</v>
      </c>
      <c r="G44" s="1">
        <v>258.75</v>
      </c>
      <c r="H44" s="1">
        <v>263.14999999999998</v>
      </c>
      <c r="I44" s="1">
        <v>263.5</v>
      </c>
      <c r="J44" s="1">
        <v>262.51</v>
      </c>
      <c r="K44" s="1">
        <v>18484565</v>
      </c>
      <c r="L44" s="1">
        <v>4852294099.4499998</v>
      </c>
      <c r="M44" s="1">
        <v>146913</v>
      </c>
      <c r="N44" s="3">
        <f>IF(ISERR(LN(Table1817[[#This Row],[Close Price]]/I43)),"-",LN(Table1817[[#This Row],[Close Price]]/I43))</f>
        <v>5.1365089628752879E-3</v>
      </c>
    </row>
    <row r="45" spans="1:14" x14ac:dyDescent="0.3">
      <c r="A45" s="1" t="s">
        <v>36</v>
      </c>
      <c r="B45" s="1" t="s">
        <v>14</v>
      </c>
      <c r="C45" s="2">
        <v>43165</v>
      </c>
      <c r="D45" s="1">
        <v>263.5</v>
      </c>
      <c r="E45" s="1">
        <v>265.85000000000002</v>
      </c>
      <c r="F45" s="1">
        <v>266</v>
      </c>
      <c r="G45" s="1">
        <v>255</v>
      </c>
      <c r="H45" s="1">
        <v>255.35</v>
      </c>
      <c r="I45" s="1">
        <v>256.55</v>
      </c>
      <c r="J45" s="1">
        <v>261.43</v>
      </c>
      <c r="K45" s="1">
        <v>20778164</v>
      </c>
      <c r="L45" s="1">
        <v>5431995774.8000002</v>
      </c>
      <c r="M45" s="1">
        <v>147230</v>
      </c>
      <c r="N45" s="3">
        <f>IF(ISERR(LN(Table1817[[#This Row],[Close Price]]/I44)),"-",LN(Table1817[[#This Row],[Close Price]]/I44))</f>
        <v>-2.6729790593443204E-2</v>
      </c>
    </row>
    <row r="46" spans="1:14" x14ac:dyDescent="0.3">
      <c r="A46" s="1" t="s">
        <v>36</v>
      </c>
      <c r="B46" s="1" t="s">
        <v>14</v>
      </c>
      <c r="C46" s="2">
        <v>43166</v>
      </c>
      <c r="D46" s="1">
        <v>256.55</v>
      </c>
      <c r="E46" s="1">
        <v>255.05</v>
      </c>
      <c r="F46" s="1">
        <v>255.35</v>
      </c>
      <c r="G46" s="1">
        <v>246.05</v>
      </c>
      <c r="H46" s="1">
        <v>246.7</v>
      </c>
      <c r="I46" s="1">
        <v>246.65</v>
      </c>
      <c r="J46" s="1">
        <v>248.97</v>
      </c>
      <c r="K46" s="1">
        <v>31262500</v>
      </c>
      <c r="L46" s="1">
        <v>7783271191.9499998</v>
      </c>
      <c r="M46" s="1">
        <v>180424</v>
      </c>
      <c r="N46" s="3">
        <f>IF(ISERR(LN(Table1817[[#This Row],[Close Price]]/I45)),"-",LN(Table1817[[#This Row],[Close Price]]/I45))</f>
        <v>-3.9353249708226602E-2</v>
      </c>
    </row>
    <row r="47" spans="1:14" x14ac:dyDescent="0.3">
      <c r="A47" s="1" t="s">
        <v>36</v>
      </c>
      <c r="B47" s="1" t="s">
        <v>14</v>
      </c>
      <c r="C47" s="2">
        <v>43167</v>
      </c>
      <c r="D47" s="1">
        <v>246.65</v>
      </c>
      <c r="E47" s="1">
        <v>247</v>
      </c>
      <c r="F47" s="1">
        <v>257.95</v>
      </c>
      <c r="G47" s="1">
        <v>244.3</v>
      </c>
      <c r="H47" s="1">
        <v>256.64999999999998</v>
      </c>
      <c r="I47" s="1">
        <v>256.8</v>
      </c>
      <c r="J47" s="1">
        <v>251.48</v>
      </c>
      <c r="K47" s="1">
        <v>33133336</v>
      </c>
      <c r="L47" s="1">
        <v>8332437261.75</v>
      </c>
      <c r="M47" s="1">
        <v>171219</v>
      </c>
      <c r="N47" s="3">
        <f>IF(ISERR(LN(Table1817[[#This Row],[Close Price]]/I46)),"-",LN(Table1817[[#This Row],[Close Price]]/I46))</f>
        <v>4.0327244136058878E-2</v>
      </c>
    </row>
    <row r="48" spans="1:14" x14ac:dyDescent="0.3">
      <c r="A48" s="1" t="s">
        <v>36</v>
      </c>
      <c r="B48" s="1" t="s">
        <v>14</v>
      </c>
      <c r="C48" s="2">
        <v>43168</v>
      </c>
      <c r="D48" s="1">
        <v>256.8</v>
      </c>
      <c r="E48" s="1">
        <v>257</v>
      </c>
      <c r="F48" s="1">
        <v>257.39999999999998</v>
      </c>
      <c r="G48" s="1">
        <v>251.65</v>
      </c>
      <c r="H48" s="1">
        <v>253.65</v>
      </c>
      <c r="I48" s="1">
        <v>253.25</v>
      </c>
      <c r="J48" s="1">
        <v>253.89</v>
      </c>
      <c r="K48" s="1">
        <v>21536191</v>
      </c>
      <c r="L48" s="1">
        <v>5467877285.8500004</v>
      </c>
      <c r="M48" s="1">
        <v>131269</v>
      </c>
      <c r="N48" s="3">
        <f>IF(ISERR(LN(Table1817[[#This Row],[Close Price]]/I47)),"-",LN(Table1817[[#This Row],[Close Price]]/I47))</f>
        <v>-1.3920428687013412E-2</v>
      </c>
    </row>
    <row r="49" spans="1:14" x14ac:dyDescent="0.3">
      <c r="A49" s="1" t="s">
        <v>36</v>
      </c>
      <c r="B49" s="1" t="s">
        <v>14</v>
      </c>
      <c r="C49" s="2">
        <v>43171</v>
      </c>
      <c r="D49" s="1">
        <v>253.25</v>
      </c>
      <c r="E49" s="1">
        <v>254.1</v>
      </c>
      <c r="F49" s="1">
        <v>255.25</v>
      </c>
      <c r="G49" s="1">
        <v>247.25</v>
      </c>
      <c r="H49" s="1">
        <v>253.55</v>
      </c>
      <c r="I49" s="1">
        <v>252.85</v>
      </c>
      <c r="J49" s="1">
        <v>250.26</v>
      </c>
      <c r="K49" s="1">
        <v>25332474</v>
      </c>
      <c r="L49" s="1">
        <v>6339809854.5</v>
      </c>
      <c r="M49" s="1">
        <v>131673</v>
      </c>
      <c r="N49" s="3">
        <f>IF(ISERR(LN(Table1817[[#This Row],[Close Price]]/I48)),"-",LN(Table1817[[#This Row],[Close Price]]/I48))</f>
        <v>-1.5807156028007487E-3</v>
      </c>
    </row>
    <row r="50" spans="1:14" x14ac:dyDescent="0.3">
      <c r="A50" s="1" t="s">
        <v>36</v>
      </c>
      <c r="B50" s="1" t="s">
        <v>14</v>
      </c>
      <c r="C50" s="2">
        <v>43172</v>
      </c>
      <c r="D50" s="1">
        <v>252.85</v>
      </c>
      <c r="E50" s="1">
        <v>251.3</v>
      </c>
      <c r="F50" s="1">
        <v>262.39999999999998</v>
      </c>
      <c r="G50" s="1">
        <v>249.6</v>
      </c>
      <c r="H50" s="1">
        <v>254.1</v>
      </c>
      <c r="I50" s="1">
        <v>254.7</v>
      </c>
      <c r="J50" s="1">
        <v>257.10000000000002</v>
      </c>
      <c r="K50" s="1">
        <v>37647221</v>
      </c>
      <c r="L50" s="1">
        <v>9679284350.25</v>
      </c>
      <c r="M50" s="1">
        <v>181837</v>
      </c>
      <c r="N50" s="3">
        <f>IF(ISERR(LN(Table1817[[#This Row],[Close Price]]/I49)),"-",LN(Table1817[[#This Row],[Close Price]]/I49))</f>
        <v>7.2899544594191819E-3</v>
      </c>
    </row>
    <row r="51" spans="1:14" x14ac:dyDescent="0.3">
      <c r="A51" s="1" t="s">
        <v>36</v>
      </c>
      <c r="B51" s="1" t="s">
        <v>14</v>
      </c>
      <c r="C51" s="2">
        <v>43173</v>
      </c>
      <c r="D51" s="1">
        <v>254.7</v>
      </c>
      <c r="E51" s="1">
        <v>252.5</v>
      </c>
      <c r="F51" s="1">
        <v>257.85000000000002</v>
      </c>
      <c r="G51" s="1">
        <v>250</v>
      </c>
      <c r="H51" s="1">
        <v>257.8</v>
      </c>
      <c r="I51" s="1">
        <v>257.05</v>
      </c>
      <c r="J51" s="1">
        <v>253.76</v>
      </c>
      <c r="K51" s="1">
        <v>25471485</v>
      </c>
      <c r="L51" s="1">
        <v>6463746575</v>
      </c>
      <c r="M51" s="1">
        <v>131180</v>
      </c>
      <c r="N51" s="3">
        <f>IF(ISERR(LN(Table1817[[#This Row],[Close Price]]/I50)),"-",LN(Table1817[[#This Row],[Close Price]]/I50))</f>
        <v>9.1842365161023311E-3</v>
      </c>
    </row>
    <row r="52" spans="1:14" x14ac:dyDescent="0.3">
      <c r="A52" s="1" t="s">
        <v>36</v>
      </c>
      <c r="B52" s="1" t="s">
        <v>14</v>
      </c>
      <c r="C52" s="2">
        <v>43174</v>
      </c>
      <c r="D52" s="1">
        <v>257.05</v>
      </c>
      <c r="E52" s="1">
        <v>257</v>
      </c>
      <c r="F52" s="1">
        <v>258.8</v>
      </c>
      <c r="G52" s="1">
        <v>252.55</v>
      </c>
      <c r="H52" s="1">
        <v>253.25</v>
      </c>
      <c r="I52" s="1">
        <v>253.7</v>
      </c>
      <c r="J52" s="1">
        <v>255.63</v>
      </c>
      <c r="K52" s="1">
        <v>18339890</v>
      </c>
      <c r="L52" s="1">
        <v>4688276846.8999996</v>
      </c>
      <c r="M52" s="1">
        <v>90568</v>
      </c>
      <c r="N52" s="3">
        <f>IF(ISERR(LN(Table1817[[#This Row],[Close Price]]/I51)),"-",LN(Table1817[[#This Row],[Close Price]]/I51))</f>
        <v>-1.311815189627759E-2</v>
      </c>
    </row>
    <row r="53" spans="1:14" x14ac:dyDescent="0.3">
      <c r="A53" s="1" t="s">
        <v>36</v>
      </c>
      <c r="B53" s="1" t="s">
        <v>14</v>
      </c>
      <c r="C53" s="2">
        <v>43175</v>
      </c>
      <c r="D53" s="1">
        <v>253.7</v>
      </c>
      <c r="E53" s="1">
        <v>250.65</v>
      </c>
      <c r="F53" s="1">
        <v>255.7</v>
      </c>
      <c r="G53" s="1">
        <v>250.1</v>
      </c>
      <c r="H53" s="1">
        <v>252.7</v>
      </c>
      <c r="I53" s="1">
        <v>252.3</v>
      </c>
      <c r="J53" s="1">
        <v>253.17</v>
      </c>
      <c r="K53" s="1">
        <v>25728297</v>
      </c>
      <c r="L53" s="1">
        <v>6513583560.3500004</v>
      </c>
      <c r="M53" s="1">
        <v>150302</v>
      </c>
      <c r="N53" s="3">
        <f>IF(ISERR(LN(Table1817[[#This Row],[Close Price]]/I52)),"-",LN(Table1817[[#This Row],[Close Price]]/I52))</f>
        <v>-5.5336109582240925E-3</v>
      </c>
    </row>
    <row r="54" spans="1:14" x14ac:dyDescent="0.3">
      <c r="A54" s="1" t="s">
        <v>36</v>
      </c>
      <c r="B54" s="1" t="s">
        <v>14</v>
      </c>
      <c r="C54" s="2">
        <v>43178</v>
      </c>
      <c r="D54" s="1">
        <v>252.3</v>
      </c>
      <c r="E54" s="1">
        <v>252.9</v>
      </c>
      <c r="F54" s="1">
        <v>253.6</v>
      </c>
      <c r="G54" s="1">
        <v>246.1</v>
      </c>
      <c r="H54" s="1">
        <v>247.9</v>
      </c>
      <c r="I54" s="1">
        <v>247.95</v>
      </c>
      <c r="J54" s="1">
        <v>248.8</v>
      </c>
      <c r="K54" s="1">
        <v>18167594</v>
      </c>
      <c r="L54" s="1">
        <v>4520035974.5500002</v>
      </c>
      <c r="M54" s="1">
        <v>112744</v>
      </c>
      <c r="N54" s="3">
        <f>IF(ISERR(LN(Table1817[[#This Row],[Close Price]]/I53)),"-",LN(Table1817[[#This Row],[Close Price]]/I53))</f>
        <v>-1.7391742711869222E-2</v>
      </c>
    </row>
    <row r="55" spans="1:14" x14ac:dyDescent="0.3">
      <c r="A55" s="1" t="s">
        <v>36</v>
      </c>
      <c r="B55" s="1" t="s">
        <v>14</v>
      </c>
      <c r="C55" s="2">
        <v>43179</v>
      </c>
      <c r="D55" s="1">
        <v>247.95</v>
      </c>
      <c r="E55" s="1">
        <v>246.85</v>
      </c>
      <c r="F55" s="1">
        <v>252.25</v>
      </c>
      <c r="G55" s="1">
        <v>245.35</v>
      </c>
      <c r="H55" s="1">
        <v>250</v>
      </c>
      <c r="I55" s="1">
        <v>249.1</v>
      </c>
      <c r="J55" s="1">
        <v>249.43</v>
      </c>
      <c r="K55" s="1">
        <v>20556571</v>
      </c>
      <c r="L55" s="1">
        <v>5127356465</v>
      </c>
      <c r="M55" s="1">
        <v>127033</v>
      </c>
      <c r="N55" s="3">
        <f>IF(ISERR(LN(Table1817[[#This Row],[Close Price]]/I54)),"-",LN(Table1817[[#This Row],[Close Price]]/I54))</f>
        <v>4.6273093329919461E-3</v>
      </c>
    </row>
    <row r="56" spans="1:14" x14ac:dyDescent="0.3">
      <c r="A56" s="1" t="s">
        <v>36</v>
      </c>
      <c r="B56" s="1" t="s">
        <v>14</v>
      </c>
      <c r="C56" s="2">
        <v>43180</v>
      </c>
      <c r="D56" s="1">
        <v>249.1</v>
      </c>
      <c r="E56" s="1">
        <v>251.75</v>
      </c>
      <c r="F56" s="1">
        <v>254.3</v>
      </c>
      <c r="G56" s="1">
        <v>247.1</v>
      </c>
      <c r="H56" s="1">
        <v>247.45</v>
      </c>
      <c r="I56" s="1">
        <v>248</v>
      </c>
      <c r="J56" s="1">
        <v>251.2</v>
      </c>
      <c r="K56" s="1">
        <v>19533972</v>
      </c>
      <c r="L56" s="1">
        <v>4906986303.6499996</v>
      </c>
      <c r="M56" s="1">
        <v>103548</v>
      </c>
      <c r="N56" s="3">
        <f>IF(ISERR(LN(Table1817[[#This Row],[Close Price]]/I55)),"-",LN(Table1817[[#This Row],[Close Price]]/I55))</f>
        <v>-4.4256761031525715E-3</v>
      </c>
    </row>
    <row r="57" spans="1:14" x14ac:dyDescent="0.3">
      <c r="A57" s="1" t="s">
        <v>36</v>
      </c>
      <c r="B57" s="1" t="s">
        <v>14</v>
      </c>
      <c r="C57" s="2">
        <v>43181</v>
      </c>
      <c r="D57" s="1">
        <v>248</v>
      </c>
      <c r="E57" s="1">
        <v>247</v>
      </c>
      <c r="F57" s="1">
        <v>247.35</v>
      </c>
      <c r="G57" s="1">
        <v>240.65</v>
      </c>
      <c r="H57" s="1">
        <v>241.5</v>
      </c>
      <c r="I57" s="1">
        <v>241.55</v>
      </c>
      <c r="J57" s="1">
        <v>243.47</v>
      </c>
      <c r="K57" s="1">
        <v>26828240</v>
      </c>
      <c r="L57" s="1">
        <v>6531830043.1000004</v>
      </c>
      <c r="M57" s="1">
        <v>169794</v>
      </c>
      <c r="N57" s="3">
        <f>IF(ISERR(LN(Table1817[[#This Row],[Close Price]]/I56)),"-",LN(Table1817[[#This Row],[Close Price]]/I56))</f>
        <v>-2.6352255164566494E-2</v>
      </c>
    </row>
    <row r="58" spans="1:14" x14ac:dyDescent="0.3">
      <c r="A58" s="1" t="s">
        <v>36</v>
      </c>
      <c r="B58" s="1" t="s">
        <v>14</v>
      </c>
      <c r="C58" s="2">
        <v>43182</v>
      </c>
      <c r="D58" s="1">
        <v>241.55</v>
      </c>
      <c r="E58" s="1">
        <v>237.8</v>
      </c>
      <c r="F58" s="1">
        <v>239.65</v>
      </c>
      <c r="G58" s="1">
        <v>232.35</v>
      </c>
      <c r="H58" s="1">
        <v>234.7</v>
      </c>
      <c r="I58" s="1">
        <v>234.8</v>
      </c>
      <c r="J58" s="1">
        <v>234.77</v>
      </c>
      <c r="K58" s="1">
        <v>27150262</v>
      </c>
      <c r="L58" s="1">
        <v>6374113933.75</v>
      </c>
      <c r="M58" s="1">
        <v>205532</v>
      </c>
      <c r="N58" s="3">
        <f>IF(ISERR(LN(Table1817[[#This Row],[Close Price]]/I57)),"-",LN(Table1817[[#This Row],[Close Price]]/I57))</f>
        <v>-2.8342403046474302E-2</v>
      </c>
    </row>
    <row r="59" spans="1:14" x14ac:dyDescent="0.3">
      <c r="A59" s="1" t="s">
        <v>36</v>
      </c>
      <c r="B59" s="1" t="s">
        <v>14</v>
      </c>
      <c r="C59" s="2">
        <v>43185</v>
      </c>
      <c r="D59" s="1">
        <v>234.8</v>
      </c>
      <c r="E59" s="1">
        <v>234.75</v>
      </c>
      <c r="F59" s="1">
        <v>247.85</v>
      </c>
      <c r="G59" s="1">
        <v>234.25</v>
      </c>
      <c r="H59" s="1">
        <v>247.2</v>
      </c>
      <c r="I59" s="1">
        <v>246.5</v>
      </c>
      <c r="J59" s="1">
        <v>241.69</v>
      </c>
      <c r="K59" s="1">
        <v>30373940</v>
      </c>
      <c r="L59" s="1">
        <v>7341009624.0500002</v>
      </c>
      <c r="M59" s="1">
        <v>191534</v>
      </c>
      <c r="N59" s="3">
        <f>IF(ISERR(LN(Table1817[[#This Row],[Close Price]]/I58)),"-",LN(Table1817[[#This Row],[Close Price]]/I58))</f>
        <v>4.8627905528803424E-2</v>
      </c>
    </row>
    <row r="60" spans="1:14" x14ac:dyDescent="0.3">
      <c r="A60" s="1" t="s">
        <v>36</v>
      </c>
      <c r="B60" s="1" t="s">
        <v>14</v>
      </c>
      <c r="C60" s="2">
        <v>43186</v>
      </c>
      <c r="D60" s="1">
        <v>246.5</v>
      </c>
      <c r="E60" s="1">
        <v>250</v>
      </c>
      <c r="F60" s="1">
        <v>255.5</v>
      </c>
      <c r="G60" s="1">
        <v>248</v>
      </c>
      <c r="H60" s="1">
        <v>253.4</v>
      </c>
      <c r="I60" s="1">
        <v>254.35</v>
      </c>
      <c r="J60" s="1">
        <v>252.05</v>
      </c>
      <c r="K60" s="1">
        <v>31205051</v>
      </c>
      <c r="L60" s="1">
        <v>7865111417.4499998</v>
      </c>
      <c r="M60" s="1">
        <v>186644</v>
      </c>
      <c r="N60" s="3">
        <f>IF(ISERR(LN(Table1817[[#This Row],[Close Price]]/I59)),"-",LN(Table1817[[#This Row],[Close Price]]/I59))</f>
        <v>3.1349277786029209E-2</v>
      </c>
    </row>
    <row r="61" spans="1:14" x14ac:dyDescent="0.3">
      <c r="A61" s="1" t="s">
        <v>36</v>
      </c>
      <c r="B61" s="1" t="s">
        <v>14</v>
      </c>
      <c r="C61" s="2">
        <v>43187</v>
      </c>
      <c r="D61" s="1">
        <v>254.35</v>
      </c>
      <c r="E61" s="1">
        <v>252</v>
      </c>
      <c r="F61" s="1">
        <v>256.2</v>
      </c>
      <c r="G61" s="1">
        <v>248.7</v>
      </c>
      <c r="H61" s="1">
        <v>249.25</v>
      </c>
      <c r="I61" s="1">
        <v>249.9</v>
      </c>
      <c r="J61" s="1">
        <v>251.61</v>
      </c>
      <c r="K61" s="1">
        <v>36673566</v>
      </c>
      <c r="L61" s="1">
        <v>9227549855.3500004</v>
      </c>
      <c r="M61" s="1">
        <v>167989</v>
      </c>
      <c r="N61" s="3">
        <f>IF(ISERR(LN(Table1817[[#This Row],[Close Price]]/I60)),"-",LN(Table1817[[#This Row],[Close Price]]/I60))</f>
        <v>-1.7650433427867318E-2</v>
      </c>
    </row>
    <row r="62" spans="1:14" x14ac:dyDescent="0.3">
      <c r="A62" s="1" t="s">
        <v>36</v>
      </c>
      <c r="B62" s="1" t="s">
        <v>14</v>
      </c>
      <c r="C62" s="2">
        <v>43192</v>
      </c>
      <c r="D62" s="1">
        <v>249.9</v>
      </c>
      <c r="E62" s="1">
        <v>251.8</v>
      </c>
      <c r="F62" s="1">
        <v>252</v>
      </c>
      <c r="G62" s="1">
        <v>244.9</v>
      </c>
      <c r="H62" s="1">
        <v>246</v>
      </c>
      <c r="I62" s="1">
        <v>246.15</v>
      </c>
      <c r="J62" s="1">
        <v>247.21</v>
      </c>
      <c r="K62" s="1">
        <v>14993188</v>
      </c>
      <c r="L62" s="1">
        <v>3706522223.1500001</v>
      </c>
      <c r="M62" s="1">
        <v>107701</v>
      </c>
      <c r="N62" s="3">
        <f>IF(ISERR(LN(Table1817[[#This Row],[Close Price]]/I61)),"-",LN(Table1817[[#This Row],[Close Price]]/I61))</f>
        <v>-1.5119731636697113E-2</v>
      </c>
    </row>
    <row r="63" spans="1:14" x14ac:dyDescent="0.3">
      <c r="A63" s="1" t="s">
        <v>36</v>
      </c>
      <c r="B63" s="1" t="s">
        <v>14</v>
      </c>
      <c r="C63" s="2">
        <v>43193</v>
      </c>
      <c r="D63" s="1">
        <v>246.15</v>
      </c>
      <c r="E63" s="1">
        <v>249.55</v>
      </c>
      <c r="F63" s="1">
        <v>252.8</v>
      </c>
      <c r="G63" s="1">
        <v>248.25</v>
      </c>
      <c r="H63" s="1">
        <v>250.95</v>
      </c>
      <c r="I63" s="1">
        <v>250.5</v>
      </c>
      <c r="J63" s="1">
        <v>250.35</v>
      </c>
      <c r="K63" s="1">
        <v>19883309</v>
      </c>
      <c r="L63" s="1">
        <v>4977777337.4499998</v>
      </c>
      <c r="M63" s="1">
        <v>113047</v>
      </c>
      <c r="N63" s="3">
        <f>IF(ISERR(LN(Table1817[[#This Row],[Close Price]]/I62)),"-",LN(Table1817[[#This Row],[Close Price]]/I62))</f>
        <v>1.7517814320709951E-2</v>
      </c>
    </row>
    <row r="64" spans="1:14" x14ac:dyDescent="0.3">
      <c r="A64" s="1" t="s">
        <v>36</v>
      </c>
      <c r="B64" s="1" t="s">
        <v>14</v>
      </c>
      <c r="C64" s="2">
        <v>43194</v>
      </c>
      <c r="D64" s="1">
        <v>250.5</v>
      </c>
      <c r="E64" s="1">
        <v>251.7</v>
      </c>
      <c r="F64" s="1">
        <v>253</v>
      </c>
      <c r="G64" s="1">
        <v>245.5</v>
      </c>
      <c r="H64" s="1">
        <v>246.7</v>
      </c>
      <c r="I64" s="1">
        <v>247.3</v>
      </c>
      <c r="J64" s="1">
        <v>249.33</v>
      </c>
      <c r="K64" s="1">
        <v>18824449</v>
      </c>
      <c r="L64" s="1">
        <v>4693472178</v>
      </c>
      <c r="M64" s="1">
        <v>109181</v>
      </c>
      <c r="N64" s="3">
        <f>IF(ISERR(LN(Table1817[[#This Row],[Close Price]]/I63)),"-",LN(Table1817[[#This Row],[Close Price]]/I63))</f>
        <v>-1.2856745997548973E-2</v>
      </c>
    </row>
    <row r="65" spans="1:14" x14ac:dyDescent="0.3">
      <c r="A65" s="1" t="s">
        <v>36</v>
      </c>
      <c r="B65" s="1" t="s">
        <v>14</v>
      </c>
      <c r="C65" s="2">
        <v>43195</v>
      </c>
      <c r="D65" s="1">
        <v>247.3</v>
      </c>
      <c r="E65" s="1">
        <v>252.6</v>
      </c>
      <c r="F65" s="1">
        <v>261.89999999999998</v>
      </c>
      <c r="G65" s="1">
        <v>250</v>
      </c>
      <c r="H65" s="1">
        <v>260.8</v>
      </c>
      <c r="I65" s="1">
        <v>259.3</v>
      </c>
      <c r="J65" s="1">
        <v>255</v>
      </c>
      <c r="K65" s="1">
        <v>22880821</v>
      </c>
      <c r="L65" s="1">
        <v>5834535910.4499998</v>
      </c>
      <c r="M65" s="1">
        <v>154532</v>
      </c>
      <c r="N65" s="3">
        <f>IF(ISERR(LN(Table1817[[#This Row],[Close Price]]/I64)),"-",LN(Table1817[[#This Row],[Close Price]]/I64))</f>
        <v>4.7383518017248258E-2</v>
      </c>
    </row>
    <row r="66" spans="1:14" x14ac:dyDescent="0.3">
      <c r="A66" s="1" t="s">
        <v>36</v>
      </c>
      <c r="B66" s="1" t="s">
        <v>14</v>
      </c>
      <c r="C66" s="2">
        <v>43196</v>
      </c>
      <c r="D66" s="1">
        <v>259.3</v>
      </c>
      <c r="E66" s="1">
        <v>259.64999999999998</v>
      </c>
      <c r="F66" s="1">
        <v>261.45</v>
      </c>
      <c r="G66" s="1">
        <v>254.85</v>
      </c>
      <c r="H66" s="1">
        <v>258.75</v>
      </c>
      <c r="I66" s="1">
        <v>259.7</v>
      </c>
      <c r="J66" s="1">
        <v>258.38</v>
      </c>
      <c r="K66" s="1">
        <v>24868860</v>
      </c>
      <c r="L66" s="1">
        <v>6425622724.8000002</v>
      </c>
      <c r="M66" s="1">
        <v>187342</v>
      </c>
      <c r="N66" s="3">
        <f>IF(ISERR(LN(Table1817[[#This Row],[Close Price]]/I65)),"-",LN(Table1817[[#This Row],[Close Price]]/I65))</f>
        <v>1.5414261240839621E-3</v>
      </c>
    </row>
    <row r="67" spans="1:14" x14ac:dyDescent="0.3">
      <c r="A67" s="1" t="s">
        <v>36</v>
      </c>
      <c r="B67" s="1" t="s">
        <v>14</v>
      </c>
      <c r="C67" s="2">
        <v>43199</v>
      </c>
      <c r="D67" s="1">
        <v>259.7</v>
      </c>
      <c r="E67" s="1">
        <v>260.64999999999998</v>
      </c>
      <c r="F67" s="1">
        <v>262.75</v>
      </c>
      <c r="G67" s="1">
        <v>257.60000000000002</v>
      </c>
      <c r="H67" s="1">
        <v>259.85000000000002</v>
      </c>
      <c r="I67" s="1">
        <v>260.64999999999998</v>
      </c>
      <c r="J67" s="1">
        <v>260.74</v>
      </c>
      <c r="K67" s="1">
        <v>20208874</v>
      </c>
      <c r="L67" s="1">
        <v>5269269033.8999996</v>
      </c>
      <c r="M67" s="1">
        <v>122085</v>
      </c>
      <c r="N67" s="3">
        <f>IF(ISERR(LN(Table1817[[#This Row],[Close Price]]/I66)),"-",LN(Table1817[[#This Row],[Close Price]]/I66))</f>
        <v>3.6513925454120656E-3</v>
      </c>
    </row>
    <row r="68" spans="1:14" x14ac:dyDescent="0.3">
      <c r="A68" s="1" t="s">
        <v>36</v>
      </c>
      <c r="B68" s="1" t="s">
        <v>14</v>
      </c>
      <c r="C68" s="2">
        <v>43200</v>
      </c>
      <c r="D68" s="1">
        <v>260.64999999999998</v>
      </c>
      <c r="E68" s="1">
        <v>261.10000000000002</v>
      </c>
      <c r="F68" s="1">
        <v>265</v>
      </c>
      <c r="G68" s="1">
        <v>258.5</v>
      </c>
      <c r="H68" s="1">
        <v>263.14999999999998</v>
      </c>
      <c r="I68" s="1">
        <v>263.3</v>
      </c>
      <c r="J68" s="1">
        <v>261.62</v>
      </c>
      <c r="K68" s="1">
        <v>21201141</v>
      </c>
      <c r="L68" s="1">
        <v>5546737416.5500002</v>
      </c>
      <c r="M68" s="1">
        <v>128190</v>
      </c>
      <c r="N68" s="3">
        <f>IF(ISERR(LN(Table1817[[#This Row],[Close Price]]/I67)),"-",LN(Table1817[[#This Row],[Close Price]]/I67))</f>
        <v>1.0115555288148949E-2</v>
      </c>
    </row>
    <row r="69" spans="1:14" x14ac:dyDescent="0.3">
      <c r="A69" s="1" t="s">
        <v>36</v>
      </c>
      <c r="B69" s="1" t="s">
        <v>14</v>
      </c>
      <c r="C69" s="2">
        <v>43201</v>
      </c>
      <c r="D69" s="1">
        <v>263.3</v>
      </c>
      <c r="E69" s="1">
        <v>263</v>
      </c>
      <c r="F69" s="1">
        <v>263</v>
      </c>
      <c r="G69" s="1">
        <v>256.3</v>
      </c>
      <c r="H69" s="1">
        <v>257.39999999999998</v>
      </c>
      <c r="I69" s="1">
        <v>257.05</v>
      </c>
      <c r="J69" s="1">
        <v>258.33</v>
      </c>
      <c r="K69" s="1">
        <v>14885838</v>
      </c>
      <c r="L69" s="1">
        <v>3845480565.9499998</v>
      </c>
      <c r="M69" s="1">
        <v>99011</v>
      </c>
      <c r="N69" s="3">
        <f>IF(ISERR(LN(Table1817[[#This Row],[Close Price]]/I68)),"-",LN(Table1817[[#This Row],[Close Price]]/I68))</f>
        <v>-2.4023448000750024E-2</v>
      </c>
    </row>
    <row r="70" spans="1:14" x14ac:dyDescent="0.3">
      <c r="A70" s="1" t="s">
        <v>36</v>
      </c>
      <c r="B70" s="1" t="s">
        <v>14</v>
      </c>
      <c r="C70" s="2">
        <v>43202</v>
      </c>
      <c r="D70" s="1">
        <v>257.05</v>
      </c>
      <c r="E70" s="1">
        <v>257.5</v>
      </c>
      <c r="F70" s="1">
        <v>257.5</v>
      </c>
      <c r="G70" s="1">
        <v>252.25</v>
      </c>
      <c r="H70" s="1">
        <v>253.9</v>
      </c>
      <c r="I70" s="1">
        <v>253.8</v>
      </c>
      <c r="J70" s="1">
        <v>254.2</v>
      </c>
      <c r="K70" s="1">
        <v>18660913</v>
      </c>
      <c r="L70" s="1">
        <v>4743665844.9499998</v>
      </c>
      <c r="M70" s="1">
        <v>102493</v>
      </c>
      <c r="N70" s="3">
        <f>IF(ISERR(LN(Table1817[[#This Row],[Close Price]]/I69)),"-",LN(Table1817[[#This Row],[Close Price]]/I69))</f>
        <v>-1.2724063221226359E-2</v>
      </c>
    </row>
    <row r="71" spans="1:14" x14ac:dyDescent="0.3">
      <c r="A71" s="1" t="s">
        <v>36</v>
      </c>
      <c r="B71" s="1" t="s">
        <v>14</v>
      </c>
      <c r="C71" s="2">
        <v>43203</v>
      </c>
      <c r="D71" s="1">
        <v>253.8</v>
      </c>
      <c r="E71" s="1">
        <v>254</v>
      </c>
      <c r="F71" s="1">
        <v>255.95</v>
      </c>
      <c r="G71" s="1">
        <v>249.7</v>
      </c>
      <c r="H71" s="1">
        <v>250.8</v>
      </c>
      <c r="I71" s="1">
        <v>250.95</v>
      </c>
      <c r="J71" s="1">
        <v>252.57</v>
      </c>
      <c r="K71" s="1">
        <v>25654020</v>
      </c>
      <c r="L71" s="1">
        <v>6479417245.1999998</v>
      </c>
      <c r="M71" s="1">
        <v>123494</v>
      </c>
      <c r="N71" s="3">
        <f>IF(ISERR(LN(Table1817[[#This Row],[Close Price]]/I70)),"-",LN(Table1817[[#This Row],[Close Price]]/I70))</f>
        <v>-1.1292839179344717E-2</v>
      </c>
    </row>
    <row r="72" spans="1:14" x14ac:dyDescent="0.3">
      <c r="A72" s="1" t="s">
        <v>36</v>
      </c>
      <c r="B72" s="1" t="s">
        <v>14</v>
      </c>
      <c r="C72" s="2">
        <v>43206</v>
      </c>
      <c r="D72" s="1">
        <v>250.95</v>
      </c>
      <c r="E72" s="1">
        <v>249.35</v>
      </c>
      <c r="F72" s="1">
        <v>251.3</v>
      </c>
      <c r="G72" s="1">
        <v>247.1</v>
      </c>
      <c r="H72" s="1">
        <v>249</v>
      </c>
      <c r="I72" s="1">
        <v>249</v>
      </c>
      <c r="J72" s="1">
        <v>249.11</v>
      </c>
      <c r="K72" s="1">
        <v>16408377</v>
      </c>
      <c r="L72" s="1">
        <v>4087502696.6500001</v>
      </c>
      <c r="M72" s="1">
        <v>91738</v>
      </c>
      <c r="N72" s="3">
        <f>IF(ISERR(LN(Table1817[[#This Row],[Close Price]]/I71)),"-",LN(Table1817[[#This Row],[Close Price]]/I71))</f>
        <v>-7.8008196362349558E-3</v>
      </c>
    </row>
    <row r="73" spans="1:14" x14ac:dyDescent="0.3">
      <c r="A73" s="1" t="s">
        <v>36</v>
      </c>
      <c r="B73" s="1" t="s">
        <v>14</v>
      </c>
      <c r="C73" s="2">
        <v>43207</v>
      </c>
      <c r="D73" s="1">
        <v>249</v>
      </c>
      <c r="E73" s="1">
        <v>251.4</v>
      </c>
      <c r="F73" s="1">
        <v>252.5</v>
      </c>
      <c r="G73" s="1">
        <v>246.6</v>
      </c>
      <c r="H73" s="1">
        <v>248.15</v>
      </c>
      <c r="I73" s="1">
        <v>248.15</v>
      </c>
      <c r="J73" s="1">
        <v>249.5</v>
      </c>
      <c r="K73" s="1">
        <v>15922452</v>
      </c>
      <c r="L73" s="1">
        <v>3972609555.4000001</v>
      </c>
      <c r="M73" s="1">
        <v>101479</v>
      </c>
      <c r="N73" s="3">
        <f>IF(ISERR(LN(Table1817[[#This Row],[Close Price]]/I72)),"-",LN(Table1817[[#This Row],[Close Price]]/I72))</f>
        <v>-3.4194944312577798E-3</v>
      </c>
    </row>
    <row r="74" spans="1:14" x14ac:dyDescent="0.3">
      <c r="A74" s="1" t="s">
        <v>36</v>
      </c>
      <c r="B74" s="1" t="s">
        <v>14</v>
      </c>
      <c r="C74" s="2">
        <v>43208</v>
      </c>
      <c r="D74" s="1">
        <v>248.15</v>
      </c>
      <c r="E74" s="1">
        <v>249.5</v>
      </c>
      <c r="F74" s="1">
        <v>249.9</v>
      </c>
      <c r="G74" s="1">
        <v>245.3</v>
      </c>
      <c r="H74" s="1">
        <v>247</v>
      </c>
      <c r="I74" s="1">
        <v>246.45</v>
      </c>
      <c r="J74" s="1">
        <v>247.67</v>
      </c>
      <c r="K74" s="1">
        <v>16142387</v>
      </c>
      <c r="L74" s="1">
        <v>3997987081.6999998</v>
      </c>
      <c r="M74" s="1">
        <v>137163</v>
      </c>
      <c r="N74" s="3">
        <f>IF(ISERR(LN(Table1817[[#This Row],[Close Price]]/I73)),"-",LN(Table1817[[#This Row],[Close Price]]/I73))</f>
        <v>-6.8742688820630539E-3</v>
      </c>
    </row>
    <row r="75" spans="1:14" x14ac:dyDescent="0.3">
      <c r="A75" s="1" t="s">
        <v>36</v>
      </c>
      <c r="B75" s="1" t="s">
        <v>14</v>
      </c>
      <c r="C75" s="2">
        <v>43209</v>
      </c>
      <c r="D75" s="1">
        <v>246.45</v>
      </c>
      <c r="E75" s="1">
        <v>247.1</v>
      </c>
      <c r="F75" s="1">
        <v>248.45</v>
      </c>
      <c r="G75" s="1">
        <v>245.2</v>
      </c>
      <c r="H75" s="1">
        <v>246.7</v>
      </c>
      <c r="I75" s="1">
        <v>246.15</v>
      </c>
      <c r="J75" s="1">
        <v>246.67</v>
      </c>
      <c r="K75" s="1">
        <v>13166927</v>
      </c>
      <c r="L75" s="1">
        <v>3247907090.0999999</v>
      </c>
      <c r="M75" s="1">
        <v>79014</v>
      </c>
      <c r="N75" s="3">
        <f>IF(ISERR(LN(Table1817[[#This Row],[Close Price]]/I74)),"-",LN(Table1817[[#This Row],[Close Price]]/I74))</f>
        <v>-1.2180269471771506E-3</v>
      </c>
    </row>
    <row r="76" spans="1:14" x14ac:dyDescent="0.3">
      <c r="A76" s="1" t="s">
        <v>36</v>
      </c>
      <c r="B76" s="1" t="s">
        <v>14</v>
      </c>
      <c r="C76" s="2">
        <v>43210</v>
      </c>
      <c r="D76" s="1">
        <v>246.15</v>
      </c>
      <c r="E76" s="1">
        <v>245.85</v>
      </c>
      <c r="F76" s="1">
        <v>245.85</v>
      </c>
      <c r="G76" s="1">
        <v>239.5</v>
      </c>
      <c r="H76" s="1">
        <v>241.85</v>
      </c>
      <c r="I76" s="1">
        <v>241.2</v>
      </c>
      <c r="J76" s="1">
        <v>241.56</v>
      </c>
      <c r="K76" s="1">
        <v>15546939</v>
      </c>
      <c r="L76" s="1">
        <v>3755498694.9499998</v>
      </c>
      <c r="M76" s="1">
        <v>115151</v>
      </c>
      <c r="N76" s="3">
        <f>IF(ISERR(LN(Table1817[[#This Row],[Close Price]]/I75)),"-",LN(Table1817[[#This Row],[Close Price]]/I75))</f>
        <v>-2.031464135117925E-2</v>
      </c>
    </row>
    <row r="77" spans="1:14" x14ac:dyDescent="0.3">
      <c r="A77" s="1" t="s">
        <v>36</v>
      </c>
      <c r="B77" s="1" t="s">
        <v>14</v>
      </c>
      <c r="C77" s="2">
        <v>43213</v>
      </c>
      <c r="D77" s="1">
        <v>241.2</v>
      </c>
      <c r="E77" s="1">
        <v>241.9</v>
      </c>
      <c r="F77" s="1">
        <v>244.85</v>
      </c>
      <c r="G77" s="1">
        <v>239.3</v>
      </c>
      <c r="H77" s="1">
        <v>242.4</v>
      </c>
      <c r="I77" s="1">
        <v>242.45</v>
      </c>
      <c r="J77" s="1">
        <v>242.55</v>
      </c>
      <c r="K77" s="1">
        <v>12111837</v>
      </c>
      <c r="L77" s="1">
        <v>2937773831.9499998</v>
      </c>
      <c r="M77" s="1">
        <v>75286</v>
      </c>
      <c r="N77" s="3">
        <f>IF(ISERR(LN(Table1817[[#This Row],[Close Price]]/I76)),"-",LN(Table1817[[#This Row],[Close Price]]/I76))</f>
        <v>5.1690386983309243E-3</v>
      </c>
    </row>
    <row r="78" spans="1:14" x14ac:dyDescent="0.3">
      <c r="A78" s="1" t="s">
        <v>36</v>
      </c>
      <c r="B78" s="1" t="s">
        <v>14</v>
      </c>
      <c r="C78" s="2">
        <v>43214</v>
      </c>
      <c r="D78" s="1">
        <v>242.45</v>
      </c>
      <c r="E78" s="1">
        <v>242</v>
      </c>
      <c r="F78" s="1">
        <v>243.4</v>
      </c>
      <c r="G78" s="1">
        <v>239.6</v>
      </c>
      <c r="H78" s="1">
        <v>240.7</v>
      </c>
      <c r="I78" s="1">
        <v>240.6</v>
      </c>
      <c r="J78" s="1">
        <v>241.32</v>
      </c>
      <c r="K78" s="1">
        <v>9486349</v>
      </c>
      <c r="L78" s="1">
        <v>2289252617.6999998</v>
      </c>
      <c r="M78" s="1">
        <v>69116</v>
      </c>
      <c r="N78" s="3">
        <f>IF(ISERR(LN(Table1817[[#This Row],[Close Price]]/I77)),"-",LN(Table1817[[#This Row],[Close Price]]/I77))</f>
        <v>-7.6597000107827351E-3</v>
      </c>
    </row>
    <row r="79" spans="1:14" x14ac:dyDescent="0.3">
      <c r="A79" s="1" t="s">
        <v>36</v>
      </c>
      <c r="B79" s="1" t="s">
        <v>14</v>
      </c>
      <c r="C79" s="2">
        <v>43215</v>
      </c>
      <c r="D79" s="1">
        <v>240.6</v>
      </c>
      <c r="E79" s="1">
        <v>239.7</v>
      </c>
      <c r="F79" s="1">
        <v>240.75</v>
      </c>
      <c r="G79" s="1">
        <v>236.75</v>
      </c>
      <c r="H79" s="1">
        <v>237.5</v>
      </c>
      <c r="I79" s="1">
        <v>237.2</v>
      </c>
      <c r="J79" s="1">
        <v>238.78</v>
      </c>
      <c r="K79" s="1">
        <v>13124853</v>
      </c>
      <c r="L79" s="1">
        <v>3134016872.9000001</v>
      </c>
      <c r="M79" s="1">
        <v>83988</v>
      </c>
      <c r="N79" s="3">
        <f>IF(ISERR(LN(Table1817[[#This Row],[Close Price]]/I78)),"-",LN(Table1817[[#This Row],[Close Price]]/I78))</f>
        <v>-1.4232136417008162E-2</v>
      </c>
    </row>
    <row r="80" spans="1:14" x14ac:dyDescent="0.3">
      <c r="A80" s="1" t="s">
        <v>36</v>
      </c>
      <c r="B80" s="1" t="s">
        <v>14</v>
      </c>
      <c r="C80" s="2">
        <v>43216</v>
      </c>
      <c r="D80" s="1">
        <v>237.2</v>
      </c>
      <c r="E80" s="1">
        <v>238.4</v>
      </c>
      <c r="F80" s="1">
        <v>238.8</v>
      </c>
      <c r="G80" s="1">
        <v>232.5</v>
      </c>
      <c r="H80" s="1">
        <v>233.25</v>
      </c>
      <c r="I80" s="1">
        <v>233.2</v>
      </c>
      <c r="J80" s="1">
        <v>234.73</v>
      </c>
      <c r="K80" s="1">
        <v>24495144</v>
      </c>
      <c r="L80" s="1">
        <v>5749736201.8999996</v>
      </c>
      <c r="M80" s="1">
        <v>151982</v>
      </c>
      <c r="N80" s="3">
        <f>IF(ISERR(LN(Table1817[[#This Row],[Close Price]]/I79)),"-",LN(Table1817[[#This Row],[Close Price]]/I79))</f>
        <v>-1.7007212647233112E-2</v>
      </c>
    </row>
    <row r="81" spans="1:14" x14ac:dyDescent="0.3">
      <c r="A81" s="1" t="s">
        <v>36</v>
      </c>
      <c r="B81" s="1" t="s">
        <v>14</v>
      </c>
      <c r="C81" s="2">
        <v>43217</v>
      </c>
      <c r="D81" s="1">
        <v>233.2</v>
      </c>
      <c r="E81" s="1">
        <v>233.25</v>
      </c>
      <c r="F81" s="1">
        <v>245.8</v>
      </c>
      <c r="G81" s="1">
        <v>233.25</v>
      </c>
      <c r="H81" s="1">
        <v>243.2</v>
      </c>
      <c r="I81" s="1">
        <v>242.6</v>
      </c>
      <c r="J81" s="1">
        <v>242.46</v>
      </c>
      <c r="K81" s="1">
        <v>31401889</v>
      </c>
      <c r="L81" s="1">
        <v>7613775143.9499998</v>
      </c>
      <c r="M81" s="1">
        <v>203123</v>
      </c>
      <c r="N81" s="3">
        <f>IF(ISERR(LN(Table1817[[#This Row],[Close Price]]/I80)),"-",LN(Table1817[[#This Row],[Close Price]]/I80))</f>
        <v>3.9517542033612428E-2</v>
      </c>
    </row>
    <row r="82" spans="1:14" x14ac:dyDescent="0.3">
      <c r="A82" s="1" t="s">
        <v>36</v>
      </c>
      <c r="B82" s="1" t="s">
        <v>14</v>
      </c>
      <c r="C82" s="2">
        <v>43220</v>
      </c>
      <c r="D82" s="1">
        <v>242.6</v>
      </c>
      <c r="E82" s="1">
        <v>244.8</v>
      </c>
      <c r="F82" s="1">
        <v>249.7</v>
      </c>
      <c r="G82" s="1">
        <v>244.5</v>
      </c>
      <c r="H82" s="1">
        <v>246.05</v>
      </c>
      <c r="I82" s="1">
        <v>246.4</v>
      </c>
      <c r="J82" s="1">
        <v>247.11</v>
      </c>
      <c r="K82" s="1">
        <v>17263193</v>
      </c>
      <c r="L82" s="1">
        <v>4265822592.0500002</v>
      </c>
      <c r="M82" s="1">
        <v>102753</v>
      </c>
      <c r="N82" s="3">
        <f>IF(ISERR(LN(Table1817[[#This Row],[Close Price]]/I81)),"-",LN(Table1817[[#This Row],[Close Price]]/I81))</f>
        <v>1.5542235149415108E-2</v>
      </c>
    </row>
    <row r="83" spans="1:14" x14ac:dyDescent="0.3">
      <c r="A83" s="1" t="s">
        <v>36</v>
      </c>
      <c r="B83" s="1" t="s">
        <v>14</v>
      </c>
      <c r="C83" s="2">
        <v>43222</v>
      </c>
      <c r="D83" s="1">
        <v>246.4</v>
      </c>
      <c r="E83" s="1">
        <v>245.9</v>
      </c>
      <c r="F83" s="1">
        <v>246.3</v>
      </c>
      <c r="G83" s="1">
        <v>239.75</v>
      </c>
      <c r="H83" s="1">
        <v>241.2</v>
      </c>
      <c r="I83" s="1">
        <v>241</v>
      </c>
      <c r="J83" s="1">
        <v>242.08</v>
      </c>
      <c r="K83" s="1">
        <v>12887066</v>
      </c>
      <c r="L83" s="1">
        <v>3119704302.3000002</v>
      </c>
      <c r="M83" s="1">
        <v>96574</v>
      </c>
      <c r="N83" s="3">
        <f>IF(ISERR(LN(Table1817[[#This Row],[Close Price]]/I82)),"-",LN(Table1817[[#This Row],[Close Price]]/I82))</f>
        <v>-2.2159298168709689E-2</v>
      </c>
    </row>
    <row r="84" spans="1:14" x14ac:dyDescent="0.3">
      <c r="A84" s="1" t="s">
        <v>36</v>
      </c>
      <c r="B84" s="1" t="s">
        <v>14</v>
      </c>
      <c r="C84" s="2">
        <v>43223</v>
      </c>
      <c r="D84" s="1">
        <v>241</v>
      </c>
      <c r="E84" s="1">
        <v>240.95</v>
      </c>
      <c r="F84" s="1">
        <v>243.4</v>
      </c>
      <c r="G84" s="1">
        <v>238.75</v>
      </c>
      <c r="H84" s="1">
        <v>241.6</v>
      </c>
      <c r="I84" s="1">
        <v>241.9</v>
      </c>
      <c r="J84" s="1">
        <v>241.21</v>
      </c>
      <c r="K84" s="1">
        <v>12939642</v>
      </c>
      <c r="L84" s="1">
        <v>3121136580.75</v>
      </c>
      <c r="M84" s="1">
        <v>82594</v>
      </c>
      <c r="N84" s="3">
        <f>IF(ISERR(LN(Table1817[[#This Row],[Close Price]]/I83)),"-",LN(Table1817[[#This Row],[Close Price]]/I83))</f>
        <v>3.7274841253265617E-3</v>
      </c>
    </row>
    <row r="85" spans="1:14" x14ac:dyDescent="0.3">
      <c r="A85" s="1" t="s">
        <v>36</v>
      </c>
      <c r="B85" s="1" t="s">
        <v>14</v>
      </c>
      <c r="C85" s="2">
        <v>43224</v>
      </c>
      <c r="D85" s="1">
        <v>241.9</v>
      </c>
      <c r="E85" s="1">
        <v>243.5</v>
      </c>
      <c r="F85" s="1">
        <v>243.9</v>
      </c>
      <c r="G85" s="1">
        <v>240.35</v>
      </c>
      <c r="H85" s="1">
        <v>241.75</v>
      </c>
      <c r="I85" s="1">
        <v>241.95</v>
      </c>
      <c r="J85" s="1">
        <v>242.15</v>
      </c>
      <c r="K85" s="1">
        <v>12777310</v>
      </c>
      <c r="L85" s="1">
        <v>3094082509.5</v>
      </c>
      <c r="M85" s="1">
        <v>69129</v>
      </c>
      <c r="N85" s="3">
        <f>IF(ISERR(LN(Table1817[[#This Row],[Close Price]]/I84)),"-",LN(Table1817[[#This Row],[Close Price]]/I84))</f>
        <v>2.0667562334601553E-4</v>
      </c>
    </row>
    <row r="86" spans="1:14" x14ac:dyDescent="0.3">
      <c r="A86" s="1" t="s">
        <v>36</v>
      </c>
      <c r="B86" s="1" t="s">
        <v>14</v>
      </c>
      <c r="C86" s="2">
        <v>43227</v>
      </c>
      <c r="D86" s="1">
        <v>241.95</v>
      </c>
      <c r="E86" s="1">
        <v>242.45</v>
      </c>
      <c r="F86" s="1">
        <v>248.2</v>
      </c>
      <c r="G86" s="1">
        <v>242.05</v>
      </c>
      <c r="H86" s="1">
        <v>247.2</v>
      </c>
      <c r="I86" s="1">
        <v>246.5</v>
      </c>
      <c r="J86" s="1">
        <v>245.59</v>
      </c>
      <c r="K86" s="1">
        <v>15122614</v>
      </c>
      <c r="L86" s="1">
        <v>3713934995.6999998</v>
      </c>
      <c r="M86" s="1">
        <v>93517</v>
      </c>
      <c r="N86" s="3">
        <f>IF(ISERR(LN(Table1817[[#This Row],[Close Price]]/I85)),"-",LN(Table1817[[#This Row],[Close Price]]/I85))</f>
        <v>1.8630900243417233E-2</v>
      </c>
    </row>
    <row r="87" spans="1:14" x14ac:dyDescent="0.3">
      <c r="A87" s="1" t="s">
        <v>36</v>
      </c>
      <c r="B87" s="1" t="s">
        <v>14</v>
      </c>
      <c r="C87" s="2">
        <v>43228</v>
      </c>
      <c r="D87" s="1">
        <v>246.5</v>
      </c>
      <c r="E87" s="1">
        <v>248</v>
      </c>
      <c r="F87" s="1">
        <v>252.6</v>
      </c>
      <c r="G87" s="1">
        <v>244.6</v>
      </c>
      <c r="H87" s="1">
        <v>250.3</v>
      </c>
      <c r="I87" s="1">
        <v>250.05</v>
      </c>
      <c r="J87" s="1">
        <v>249.25</v>
      </c>
      <c r="K87" s="1">
        <v>23293920</v>
      </c>
      <c r="L87" s="1">
        <v>5806000775.8500004</v>
      </c>
      <c r="M87" s="1">
        <v>138529</v>
      </c>
      <c r="N87" s="3">
        <f>IF(ISERR(LN(Table1817[[#This Row],[Close Price]]/I86)),"-",LN(Table1817[[#This Row],[Close Price]]/I86))</f>
        <v>1.4298904382167949E-2</v>
      </c>
    </row>
    <row r="88" spans="1:14" x14ac:dyDescent="0.3">
      <c r="A88" s="1" t="s">
        <v>36</v>
      </c>
      <c r="B88" s="1" t="s">
        <v>14</v>
      </c>
      <c r="C88" s="2">
        <v>43229</v>
      </c>
      <c r="D88" s="1">
        <v>250.05</v>
      </c>
      <c r="E88" s="1">
        <v>249.8</v>
      </c>
      <c r="F88" s="1">
        <v>249.8</v>
      </c>
      <c r="G88" s="1">
        <v>246.3</v>
      </c>
      <c r="H88" s="1">
        <v>248.1</v>
      </c>
      <c r="I88" s="1">
        <v>248</v>
      </c>
      <c r="J88" s="1">
        <v>247.83</v>
      </c>
      <c r="K88" s="1">
        <v>11429823</v>
      </c>
      <c r="L88" s="1">
        <v>2832630206</v>
      </c>
      <c r="M88" s="1">
        <v>66742</v>
      </c>
      <c r="N88" s="3">
        <f>IF(ISERR(LN(Table1817[[#This Row],[Close Price]]/I87)),"-",LN(Table1817[[#This Row],[Close Price]]/I87))</f>
        <v>-8.2321516999305303E-3</v>
      </c>
    </row>
    <row r="89" spans="1:14" x14ac:dyDescent="0.3">
      <c r="A89" s="1" t="s">
        <v>36</v>
      </c>
      <c r="B89" s="1" t="s">
        <v>14</v>
      </c>
      <c r="C89" s="2">
        <v>43230</v>
      </c>
      <c r="D89" s="1">
        <v>248</v>
      </c>
      <c r="E89" s="1">
        <v>248.25</v>
      </c>
      <c r="F89" s="1">
        <v>250.2</v>
      </c>
      <c r="G89" s="1">
        <v>246.3</v>
      </c>
      <c r="H89" s="1">
        <v>247.1</v>
      </c>
      <c r="I89" s="1">
        <v>247.95</v>
      </c>
      <c r="J89" s="1">
        <v>247.98</v>
      </c>
      <c r="K89" s="1">
        <v>13160967</v>
      </c>
      <c r="L89" s="1">
        <v>3263722258.0999999</v>
      </c>
      <c r="M89" s="1">
        <v>72818</v>
      </c>
      <c r="N89" s="3">
        <f>IF(ISERR(LN(Table1817[[#This Row],[Close Price]]/I88)),"-",LN(Table1817[[#This Row],[Close Price]]/I88))</f>
        <v>-2.0163322983933631E-4</v>
      </c>
    </row>
    <row r="90" spans="1:14" x14ac:dyDescent="0.3">
      <c r="A90" s="1" t="s">
        <v>36</v>
      </c>
      <c r="B90" s="1" t="s">
        <v>14</v>
      </c>
      <c r="C90" s="2">
        <v>43231</v>
      </c>
      <c r="D90" s="1">
        <v>247.95</v>
      </c>
      <c r="E90" s="1">
        <v>247.6</v>
      </c>
      <c r="F90" s="1">
        <v>251.6</v>
      </c>
      <c r="G90" s="1">
        <v>246.05</v>
      </c>
      <c r="H90" s="1">
        <v>250.8</v>
      </c>
      <c r="I90" s="1">
        <v>250.35</v>
      </c>
      <c r="J90" s="1">
        <v>248.66</v>
      </c>
      <c r="K90" s="1">
        <v>11958589</v>
      </c>
      <c r="L90" s="1">
        <v>2973624794.3000002</v>
      </c>
      <c r="M90" s="1">
        <v>64606</v>
      </c>
      <c r="N90" s="3">
        <f>IF(ISERR(LN(Table1817[[#This Row],[Close Price]]/I89)),"-",LN(Table1817[[#This Row],[Close Price]]/I89))</f>
        <v>9.6328258408108752E-3</v>
      </c>
    </row>
    <row r="91" spans="1:14" x14ac:dyDescent="0.3">
      <c r="A91" s="1" t="s">
        <v>36</v>
      </c>
      <c r="B91" s="1" t="s">
        <v>14</v>
      </c>
      <c r="C91" s="2">
        <v>43234</v>
      </c>
      <c r="D91" s="1">
        <v>250.35</v>
      </c>
      <c r="E91" s="1">
        <v>249.95</v>
      </c>
      <c r="F91" s="1">
        <v>255.8</v>
      </c>
      <c r="G91" s="1">
        <v>248.15</v>
      </c>
      <c r="H91" s="1">
        <v>252.4</v>
      </c>
      <c r="I91" s="1">
        <v>253.6</v>
      </c>
      <c r="J91" s="1">
        <v>253.57</v>
      </c>
      <c r="K91" s="1">
        <v>18673849</v>
      </c>
      <c r="L91" s="1">
        <v>4735131637.3000002</v>
      </c>
      <c r="M91" s="1">
        <v>97405</v>
      </c>
      <c r="N91" s="3">
        <f>IF(ISERR(LN(Table1817[[#This Row],[Close Price]]/I90)),"-",LN(Table1817[[#This Row],[Close Price]]/I90))</f>
        <v>1.2898283787117083E-2</v>
      </c>
    </row>
    <row r="92" spans="1:14" x14ac:dyDescent="0.3">
      <c r="A92" s="1" t="s">
        <v>36</v>
      </c>
      <c r="B92" s="1" t="s">
        <v>14</v>
      </c>
      <c r="C92" s="2">
        <v>43235</v>
      </c>
      <c r="D92" s="1">
        <v>253.6</v>
      </c>
      <c r="E92" s="1">
        <v>253</v>
      </c>
      <c r="F92" s="1">
        <v>257.45</v>
      </c>
      <c r="G92" s="1">
        <v>245.9</v>
      </c>
      <c r="H92" s="1">
        <v>246.55</v>
      </c>
      <c r="I92" s="1">
        <v>248</v>
      </c>
      <c r="J92" s="1">
        <v>252.61</v>
      </c>
      <c r="K92" s="1">
        <v>18026861</v>
      </c>
      <c r="L92" s="1">
        <v>4553828068.8500004</v>
      </c>
      <c r="M92" s="1">
        <v>114730</v>
      </c>
      <c r="N92" s="3">
        <f>IF(ISERR(LN(Table1817[[#This Row],[Close Price]]/I91)),"-",LN(Table1817[[#This Row],[Close Price]]/I91))</f>
        <v>-2.2329476398088657E-2</v>
      </c>
    </row>
    <row r="93" spans="1:14" x14ac:dyDescent="0.3">
      <c r="A93" s="1" t="s">
        <v>36</v>
      </c>
      <c r="B93" s="1" t="s">
        <v>14</v>
      </c>
      <c r="C93" s="2">
        <v>43236</v>
      </c>
      <c r="D93" s="1">
        <v>248</v>
      </c>
      <c r="E93" s="1">
        <v>245.5</v>
      </c>
      <c r="F93" s="1">
        <v>248.7</v>
      </c>
      <c r="G93" s="1">
        <v>240.6</v>
      </c>
      <c r="H93" s="1">
        <v>242.9</v>
      </c>
      <c r="I93" s="1">
        <v>243.1</v>
      </c>
      <c r="J93" s="1">
        <v>244.2</v>
      </c>
      <c r="K93" s="1">
        <v>17222004</v>
      </c>
      <c r="L93" s="1">
        <v>4205592220.3499999</v>
      </c>
      <c r="M93" s="1">
        <v>103543</v>
      </c>
      <c r="N93" s="3">
        <f>IF(ISERR(LN(Table1817[[#This Row],[Close Price]]/I92)),"-",LN(Table1817[[#This Row],[Close Price]]/I92))</f>
        <v>-1.9955864842904514E-2</v>
      </c>
    </row>
    <row r="94" spans="1:14" x14ac:dyDescent="0.3">
      <c r="A94" s="1" t="s">
        <v>36</v>
      </c>
      <c r="B94" s="1" t="s">
        <v>14</v>
      </c>
      <c r="C94" s="2">
        <v>43237</v>
      </c>
      <c r="D94" s="1">
        <v>243.1</v>
      </c>
      <c r="E94" s="1">
        <v>244.2</v>
      </c>
      <c r="F94" s="1">
        <v>246</v>
      </c>
      <c r="G94" s="1">
        <v>241.15</v>
      </c>
      <c r="H94" s="1">
        <v>242.55</v>
      </c>
      <c r="I94" s="1">
        <v>242.7</v>
      </c>
      <c r="J94" s="1">
        <v>244.1</v>
      </c>
      <c r="K94" s="1">
        <v>11721064</v>
      </c>
      <c r="L94" s="1">
        <v>2861108093.1999998</v>
      </c>
      <c r="M94" s="1">
        <v>73063</v>
      </c>
      <c r="N94" s="3">
        <f>IF(ISERR(LN(Table1817[[#This Row],[Close Price]]/I93)),"-",LN(Table1817[[#This Row],[Close Price]]/I93))</f>
        <v>-1.6467685895220545E-3</v>
      </c>
    </row>
    <row r="95" spans="1:14" x14ac:dyDescent="0.3">
      <c r="A95" s="1" t="s">
        <v>36</v>
      </c>
      <c r="B95" s="1" t="s">
        <v>14</v>
      </c>
      <c r="C95" s="2">
        <v>43238</v>
      </c>
      <c r="D95" s="1">
        <v>242.7</v>
      </c>
      <c r="E95" s="1">
        <v>243</v>
      </c>
      <c r="F95" s="1">
        <v>244</v>
      </c>
      <c r="G95" s="1">
        <v>237.85</v>
      </c>
      <c r="H95" s="1">
        <v>239.6</v>
      </c>
      <c r="I95" s="1">
        <v>238.85</v>
      </c>
      <c r="J95" s="1">
        <v>240.29</v>
      </c>
      <c r="K95" s="1">
        <v>11873041</v>
      </c>
      <c r="L95" s="1">
        <v>2852923901.75</v>
      </c>
      <c r="M95" s="1">
        <v>110146</v>
      </c>
      <c r="N95" s="3">
        <f>IF(ISERR(LN(Table1817[[#This Row],[Close Price]]/I94)),"-",LN(Table1817[[#This Row],[Close Price]]/I94))</f>
        <v>-1.5990372896584833E-2</v>
      </c>
    </row>
    <row r="96" spans="1:14" x14ac:dyDescent="0.3">
      <c r="A96" s="1" t="s">
        <v>36</v>
      </c>
      <c r="B96" s="1" t="s">
        <v>14</v>
      </c>
      <c r="C96" s="2">
        <v>43241</v>
      </c>
      <c r="D96" s="1">
        <v>238.85</v>
      </c>
      <c r="E96" s="1">
        <v>243.55</v>
      </c>
      <c r="F96" s="1">
        <v>245.75</v>
      </c>
      <c r="G96" s="1">
        <v>240.3</v>
      </c>
      <c r="H96" s="1">
        <v>244.5</v>
      </c>
      <c r="I96" s="1">
        <v>244.45</v>
      </c>
      <c r="J96" s="1">
        <v>243.18</v>
      </c>
      <c r="K96" s="1">
        <v>18780730</v>
      </c>
      <c r="L96" s="1">
        <v>4567025698.1000004</v>
      </c>
      <c r="M96" s="1">
        <v>112369</v>
      </c>
      <c r="N96" s="3">
        <f>IF(ISERR(LN(Table1817[[#This Row],[Close Price]]/I95)),"-",LN(Table1817[[#This Row],[Close Price]]/I95))</f>
        <v>2.3175049188683686E-2</v>
      </c>
    </row>
    <row r="97" spans="1:14" x14ac:dyDescent="0.3">
      <c r="A97" s="1" t="s">
        <v>36</v>
      </c>
      <c r="B97" s="1" t="s">
        <v>14</v>
      </c>
      <c r="C97" s="2">
        <v>43242</v>
      </c>
      <c r="D97" s="1">
        <v>244.45</v>
      </c>
      <c r="E97" s="1">
        <v>243.65</v>
      </c>
      <c r="F97" s="1">
        <v>259.7</v>
      </c>
      <c r="G97" s="1">
        <v>241</v>
      </c>
      <c r="H97" s="1">
        <v>255.7</v>
      </c>
      <c r="I97" s="1">
        <v>253.9</v>
      </c>
      <c r="J97" s="1">
        <v>250.57</v>
      </c>
      <c r="K97" s="1">
        <v>68713602</v>
      </c>
      <c r="L97" s="1">
        <v>17217750570.450001</v>
      </c>
      <c r="M97" s="1">
        <v>363023</v>
      </c>
      <c r="N97" s="3">
        <f>IF(ISERR(LN(Table1817[[#This Row],[Close Price]]/I96)),"-",LN(Table1817[[#This Row],[Close Price]]/I96))</f>
        <v>3.7929699685978209E-2</v>
      </c>
    </row>
    <row r="98" spans="1:14" x14ac:dyDescent="0.3">
      <c r="A98" s="1" t="s">
        <v>36</v>
      </c>
      <c r="B98" s="1" t="s">
        <v>14</v>
      </c>
      <c r="C98" s="2">
        <v>43243</v>
      </c>
      <c r="D98" s="1">
        <v>253.9</v>
      </c>
      <c r="E98" s="1">
        <v>254.65</v>
      </c>
      <c r="F98" s="1">
        <v>269.75</v>
      </c>
      <c r="G98" s="1">
        <v>254.3</v>
      </c>
      <c r="H98" s="1">
        <v>263.45</v>
      </c>
      <c r="I98" s="1">
        <v>263.2</v>
      </c>
      <c r="J98" s="1">
        <v>265.25</v>
      </c>
      <c r="K98" s="1">
        <v>71202072</v>
      </c>
      <c r="L98" s="1">
        <v>18886291768.450001</v>
      </c>
      <c r="M98" s="1">
        <v>422897</v>
      </c>
      <c r="N98" s="3">
        <f>IF(ISERR(LN(Table1817[[#This Row],[Close Price]]/I97)),"-",LN(Table1817[[#This Row],[Close Price]]/I97))</f>
        <v>3.5973710740529276E-2</v>
      </c>
    </row>
    <row r="99" spans="1:14" x14ac:dyDescent="0.3">
      <c r="A99" s="1" t="s">
        <v>36</v>
      </c>
      <c r="B99" s="1" t="s">
        <v>14</v>
      </c>
      <c r="C99" s="2">
        <v>43244</v>
      </c>
      <c r="D99" s="1">
        <v>263.2</v>
      </c>
      <c r="E99" s="1">
        <v>263.85000000000002</v>
      </c>
      <c r="F99" s="1">
        <v>269.7</v>
      </c>
      <c r="G99" s="1">
        <v>260.64999999999998</v>
      </c>
      <c r="H99" s="1">
        <v>268.8</v>
      </c>
      <c r="I99" s="1">
        <v>268.5</v>
      </c>
      <c r="J99" s="1">
        <v>266.17</v>
      </c>
      <c r="K99" s="1">
        <v>34679642</v>
      </c>
      <c r="L99" s="1">
        <v>9230555943.2999992</v>
      </c>
      <c r="M99" s="1">
        <v>184520</v>
      </c>
      <c r="N99" s="3">
        <f>IF(ISERR(LN(Table1817[[#This Row],[Close Price]]/I98)),"-",LN(Table1817[[#This Row],[Close Price]]/I98))</f>
        <v>1.9936714497757243E-2</v>
      </c>
    </row>
    <row r="100" spans="1:14" x14ac:dyDescent="0.3">
      <c r="A100" s="1" t="s">
        <v>36</v>
      </c>
      <c r="B100" s="1" t="s">
        <v>14</v>
      </c>
      <c r="C100" s="2">
        <v>43245</v>
      </c>
      <c r="D100" s="1">
        <v>268.5</v>
      </c>
      <c r="E100" s="1">
        <v>267.8</v>
      </c>
      <c r="F100" s="1">
        <v>268.39999999999998</v>
      </c>
      <c r="G100" s="1">
        <v>262.55</v>
      </c>
      <c r="H100" s="1">
        <v>267</v>
      </c>
      <c r="I100" s="1">
        <v>266.95</v>
      </c>
      <c r="J100" s="1">
        <v>265.26</v>
      </c>
      <c r="K100" s="1">
        <v>22317308</v>
      </c>
      <c r="L100" s="1">
        <v>5919849331.25</v>
      </c>
      <c r="M100" s="1">
        <v>135789</v>
      </c>
      <c r="N100" s="3">
        <f>IF(ISERR(LN(Table1817[[#This Row],[Close Price]]/I99)),"-",LN(Table1817[[#This Row],[Close Price]]/I99))</f>
        <v>-5.7895390027241679E-3</v>
      </c>
    </row>
    <row r="101" spans="1:14" x14ac:dyDescent="0.3">
      <c r="A101" s="1" t="s">
        <v>36</v>
      </c>
      <c r="B101" s="1" t="s">
        <v>14</v>
      </c>
      <c r="C101" s="2">
        <v>43248</v>
      </c>
      <c r="D101" s="1">
        <v>266.95</v>
      </c>
      <c r="E101" s="1">
        <v>267.39999999999998</v>
      </c>
      <c r="F101" s="1">
        <v>274.2</v>
      </c>
      <c r="G101" s="1">
        <v>266.05</v>
      </c>
      <c r="H101" s="1">
        <v>271.95</v>
      </c>
      <c r="I101" s="1">
        <v>272.05</v>
      </c>
      <c r="J101" s="1">
        <v>270.83999999999997</v>
      </c>
      <c r="K101" s="1">
        <v>18959368</v>
      </c>
      <c r="L101" s="1">
        <v>5134879729.8500004</v>
      </c>
      <c r="M101" s="1">
        <v>134180</v>
      </c>
      <c r="N101" s="3">
        <f>IF(ISERR(LN(Table1817[[#This Row],[Close Price]]/I100)),"-",LN(Table1817[[#This Row],[Close Price]]/I100))</f>
        <v>1.8924497985739273E-2</v>
      </c>
    </row>
    <row r="102" spans="1:14" x14ac:dyDescent="0.3">
      <c r="A102" s="1" t="s">
        <v>36</v>
      </c>
      <c r="B102" s="1" t="s">
        <v>14</v>
      </c>
      <c r="C102" s="2">
        <v>43249</v>
      </c>
      <c r="D102" s="1">
        <v>272.05</v>
      </c>
      <c r="E102" s="1">
        <v>270.5</v>
      </c>
      <c r="F102" s="1">
        <v>270.95</v>
      </c>
      <c r="G102" s="1">
        <v>262.8</v>
      </c>
      <c r="H102" s="1">
        <v>263.64999999999998</v>
      </c>
      <c r="I102" s="1">
        <v>264.3</v>
      </c>
      <c r="J102" s="1">
        <v>266.10000000000002</v>
      </c>
      <c r="K102" s="1">
        <v>16107543</v>
      </c>
      <c r="L102" s="1">
        <v>4286244458.75</v>
      </c>
      <c r="M102" s="1">
        <v>115411</v>
      </c>
      <c r="N102" s="3">
        <f>IF(ISERR(LN(Table1817[[#This Row],[Close Price]]/I101)),"-",LN(Table1817[[#This Row],[Close Price]]/I101))</f>
        <v>-2.8901051321690872E-2</v>
      </c>
    </row>
    <row r="103" spans="1:14" x14ac:dyDescent="0.3">
      <c r="A103" s="1" t="s">
        <v>36</v>
      </c>
      <c r="B103" s="1" t="s">
        <v>14</v>
      </c>
      <c r="C103" s="2">
        <v>43250</v>
      </c>
      <c r="D103" s="1">
        <v>264.3</v>
      </c>
      <c r="E103" s="1">
        <v>260.5</v>
      </c>
      <c r="F103" s="1">
        <v>268</v>
      </c>
      <c r="G103" s="1">
        <v>259.95</v>
      </c>
      <c r="H103" s="1">
        <v>266.95</v>
      </c>
      <c r="I103" s="1">
        <v>267.14999999999998</v>
      </c>
      <c r="J103" s="1">
        <v>264.32</v>
      </c>
      <c r="K103" s="1">
        <v>19320209</v>
      </c>
      <c r="L103" s="1">
        <v>5106785146.5</v>
      </c>
      <c r="M103" s="1">
        <v>108400</v>
      </c>
      <c r="N103" s="3">
        <f>IF(ISERR(LN(Table1817[[#This Row],[Close Price]]/I102)),"-",LN(Table1817[[#This Row],[Close Price]]/I102))</f>
        <v>1.0725476793536654E-2</v>
      </c>
    </row>
    <row r="104" spans="1:14" x14ac:dyDescent="0.3">
      <c r="A104" s="1" t="s">
        <v>36</v>
      </c>
      <c r="B104" s="1" t="s">
        <v>14</v>
      </c>
      <c r="C104" s="2">
        <v>43251</v>
      </c>
      <c r="D104" s="1">
        <v>267.14999999999998</v>
      </c>
      <c r="E104" s="1">
        <v>266.85000000000002</v>
      </c>
      <c r="F104" s="1">
        <v>274.8</v>
      </c>
      <c r="G104" s="1">
        <v>263.14999999999998</v>
      </c>
      <c r="H104" s="1">
        <v>270</v>
      </c>
      <c r="I104" s="1">
        <v>269.55</v>
      </c>
      <c r="J104" s="1">
        <v>267.77999999999997</v>
      </c>
      <c r="K104" s="1">
        <v>31935892</v>
      </c>
      <c r="L104" s="1">
        <v>8551910934.1000004</v>
      </c>
      <c r="M104" s="1">
        <v>152047</v>
      </c>
      <c r="N104" s="3">
        <f>IF(ISERR(LN(Table1817[[#This Row],[Close Price]]/I103)),"-",LN(Table1817[[#This Row],[Close Price]]/I103))</f>
        <v>8.9436034938974122E-3</v>
      </c>
    </row>
    <row r="105" spans="1:14" x14ac:dyDescent="0.3">
      <c r="A105" s="1" t="s">
        <v>36</v>
      </c>
      <c r="B105" s="1" t="s">
        <v>14</v>
      </c>
      <c r="C105" s="2">
        <v>43252</v>
      </c>
      <c r="D105" s="1">
        <v>269.55</v>
      </c>
      <c r="E105" s="1">
        <v>269.25</v>
      </c>
      <c r="F105" s="1">
        <v>269.8</v>
      </c>
      <c r="G105" s="1">
        <v>264.60000000000002</v>
      </c>
      <c r="H105" s="1">
        <v>267</v>
      </c>
      <c r="I105" s="1">
        <v>266.7</v>
      </c>
      <c r="J105" s="1">
        <v>266.64999999999998</v>
      </c>
      <c r="K105" s="1">
        <v>16574717</v>
      </c>
      <c r="L105" s="1">
        <v>4419690026</v>
      </c>
      <c r="M105" s="1">
        <v>130807</v>
      </c>
      <c r="N105" s="3">
        <f>IF(ISERR(LN(Table1817[[#This Row],[Close Price]]/I104)),"-",LN(Table1817[[#This Row],[Close Price]]/I104))</f>
        <v>-1.0629470709709184E-2</v>
      </c>
    </row>
    <row r="106" spans="1:14" x14ac:dyDescent="0.3">
      <c r="A106" s="1" t="s">
        <v>36</v>
      </c>
      <c r="B106" s="1" t="s">
        <v>14</v>
      </c>
      <c r="C106" s="2">
        <v>43255</v>
      </c>
      <c r="D106" s="1">
        <v>266.7</v>
      </c>
      <c r="E106" s="1">
        <v>268</v>
      </c>
      <c r="F106" s="1">
        <v>268.35000000000002</v>
      </c>
      <c r="G106" s="1">
        <v>261.3</v>
      </c>
      <c r="H106" s="1">
        <v>263.2</v>
      </c>
      <c r="I106" s="1">
        <v>263</v>
      </c>
      <c r="J106" s="1">
        <v>264.38</v>
      </c>
      <c r="K106" s="1">
        <v>12933824</v>
      </c>
      <c r="L106" s="1">
        <v>3419501658.6500001</v>
      </c>
      <c r="M106" s="1">
        <v>88328</v>
      </c>
      <c r="N106" s="3">
        <f>IF(ISERR(LN(Table1817[[#This Row],[Close Price]]/I105)),"-",LN(Table1817[[#This Row],[Close Price]]/I105))</f>
        <v>-1.3970399010203988E-2</v>
      </c>
    </row>
    <row r="107" spans="1:14" x14ac:dyDescent="0.3">
      <c r="A107" s="1" t="s">
        <v>36</v>
      </c>
      <c r="B107" s="1" t="s">
        <v>14</v>
      </c>
      <c r="C107" s="2">
        <v>43256</v>
      </c>
      <c r="D107" s="1">
        <v>263</v>
      </c>
      <c r="E107" s="1">
        <v>260.89999999999998</v>
      </c>
      <c r="F107" s="1">
        <v>265.25</v>
      </c>
      <c r="G107" s="1">
        <v>260.89999999999998</v>
      </c>
      <c r="H107" s="1">
        <v>263.25</v>
      </c>
      <c r="I107" s="1">
        <v>263.55</v>
      </c>
      <c r="J107" s="1">
        <v>263.48</v>
      </c>
      <c r="K107" s="1">
        <v>14102731</v>
      </c>
      <c r="L107" s="1">
        <v>3715720448.0500002</v>
      </c>
      <c r="M107" s="1">
        <v>121807</v>
      </c>
      <c r="N107" s="3">
        <f>IF(ISERR(LN(Table1817[[#This Row],[Close Price]]/I106)),"-",LN(Table1817[[#This Row],[Close Price]]/I106))</f>
        <v>2.089071123451395E-3</v>
      </c>
    </row>
    <row r="108" spans="1:14" x14ac:dyDescent="0.3">
      <c r="A108" s="1" t="s">
        <v>36</v>
      </c>
      <c r="B108" s="1" t="s">
        <v>14</v>
      </c>
      <c r="C108" s="2">
        <v>43257</v>
      </c>
      <c r="D108" s="1">
        <v>263.55</v>
      </c>
      <c r="E108" s="1">
        <v>263</v>
      </c>
      <c r="F108" s="1">
        <v>271.39999999999998</v>
      </c>
      <c r="G108" s="1">
        <v>262.2</v>
      </c>
      <c r="H108" s="1">
        <v>270.25</v>
      </c>
      <c r="I108" s="1">
        <v>270.14999999999998</v>
      </c>
      <c r="J108" s="1">
        <v>267.41000000000003</v>
      </c>
      <c r="K108" s="1">
        <v>18315171</v>
      </c>
      <c r="L108" s="1">
        <v>4897656563.1000004</v>
      </c>
      <c r="M108" s="1">
        <v>138946</v>
      </c>
      <c r="N108" s="3">
        <f>IF(ISERR(LN(Table1817[[#This Row],[Close Price]]/I107)),"-",LN(Table1817[[#This Row],[Close Price]]/I107))</f>
        <v>2.4734256988858741E-2</v>
      </c>
    </row>
    <row r="109" spans="1:14" x14ac:dyDescent="0.3">
      <c r="A109" s="1" t="s">
        <v>36</v>
      </c>
      <c r="B109" s="1" t="s">
        <v>14</v>
      </c>
      <c r="C109" s="2">
        <v>43258</v>
      </c>
      <c r="D109" s="1">
        <v>270.14999999999998</v>
      </c>
      <c r="E109" s="1">
        <v>271.05</v>
      </c>
      <c r="F109" s="1">
        <v>272.89999999999998</v>
      </c>
      <c r="G109" s="1">
        <v>268.39999999999998</v>
      </c>
      <c r="H109" s="1">
        <v>269.55</v>
      </c>
      <c r="I109" s="1">
        <v>269.64999999999998</v>
      </c>
      <c r="J109" s="1">
        <v>270.87</v>
      </c>
      <c r="K109" s="1">
        <v>18773700</v>
      </c>
      <c r="L109" s="1">
        <v>5085315657.8000002</v>
      </c>
      <c r="M109" s="1">
        <v>116128</v>
      </c>
      <c r="N109" s="3">
        <f>IF(ISERR(LN(Table1817[[#This Row],[Close Price]]/I108)),"-",LN(Table1817[[#This Row],[Close Price]]/I108))</f>
        <v>-1.8525385068387538E-3</v>
      </c>
    </row>
    <row r="110" spans="1:14" x14ac:dyDescent="0.3">
      <c r="A110" s="1" t="s">
        <v>36</v>
      </c>
      <c r="B110" s="1" t="s">
        <v>14</v>
      </c>
      <c r="C110" s="2">
        <v>43259</v>
      </c>
      <c r="D110" s="1">
        <v>269.64999999999998</v>
      </c>
      <c r="E110" s="1">
        <v>268.95</v>
      </c>
      <c r="F110" s="1">
        <v>273.89999999999998</v>
      </c>
      <c r="G110" s="1">
        <v>267</v>
      </c>
      <c r="H110" s="1">
        <v>273</v>
      </c>
      <c r="I110" s="1">
        <v>273</v>
      </c>
      <c r="J110" s="1">
        <v>270.5</v>
      </c>
      <c r="K110" s="1">
        <v>14096549</v>
      </c>
      <c r="L110" s="1">
        <v>3813112966.5999999</v>
      </c>
      <c r="M110" s="1">
        <v>93897</v>
      </c>
      <c r="N110" s="3">
        <f>IF(ISERR(LN(Table1817[[#This Row],[Close Price]]/I109)),"-",LN(Table1817[[#This Row],[Close Price]]/I109))</f>
        <v>1.2346973401723695E-2</v>
      </c>
    </row>
    <row r="111" spans="1:14" x14ac:dyDescent="0.3">
      <c r="A111" s="1" t="s">
        <v>36</v>
      </c>
      <c r="B111" s="1" t="s">
        <v>14</v>
      </c>
      <c r="C111" s="2">
        <v>43262</v>
      </c>
      <c r="D111" s="1">
        <v>273</v>
      </c>
      <c r="E111" s="1">
        <v>273.3</v>
      </c>
      <c r="F111" s="1">
        <v>278.39999999999998</v>
      </c>
      <c r="G111" s="1">
        <v>273.14999999999998</v>
      </c>
      <c r="H111" s="1">
        <v>273.60000000000002</v>
      </c>
      <c r="I111" s="1">
        <v>274</v>
      </c>
      <c r="J111" s="1">
        <v>276.37</v>
      </c>
      <c r="K111" s="1">
        <v>18219428</v>
      </c>
      <c r="L111" s="1">
        <v>5035305157.4499998</v>
      </c>
      <c r="M111" s="1">
        <v>141047</v>
      </c>
      <c r="N111" s="3">
        <f>IF(ISERR(LN(Table1817[[#This Row],[Close Price]]/I110)),"-",LN(Table1817[[#This Row],[Close Price]]/I110))</f>
        <v>3.6563112031104792E-3</v>
      </c>
    </row>
    <row r="112" spans="1:14" x14ac:dyDescent="0.3">
      <c r="A112" s="1" t="s">
        <v>36</v>
      </c>
      <c r="B112" s="1" t="s">
        <v>14</v>
      </c>
      <c r="C112" s="2">
        <v>43263</v>
      </c>
      <c r="D112" s="1">
        <v>274</v>
      </c>
      <c r="E112" s="1">
        <v>274</v>
      </c>
      <c r="F112" s="1">
        <v>284.39999999999998</v>
      </c>
      <c r="G112" s="1">
        <v>274</v>
      </c>
      <c r="H112" s="1">
        <v>284</v>
      </c>
      <c r="I112" s="1">
        <v>282.85000000000002</v>
      </c>
      <c r="J112" s="1">
        <v>279.19</v>
      </c>
      <c r="K112" s="1">
        <v>31358021</v>
      </c>
      <c r="L112" s="1">
        <v>8754912651.7999992</v>
      </c>
      <c r="M112" s="1">
        <v>214059</v>
      </c>
      <c r="N112" s="3">
        <f>IF(ISERR(LN(Table1817[[#This Row],[Close Price]]/I111)),"-",LN(Table1817[[#This Row],[Close Price]]/I111))</f>
        <v>3.1788615401094497E-2</v>
      </c>
    </row>
    <row r="113" spans="1:14" x14ac:dyDescent="0.3">
      <c r="A113" s="1" t="s">
        <v>36</v>
      </c>
      <c r="B113" s="1" t="s">
        <v>14</v>
      </c>
      <c r="C113" s="2">
        <v>43264</v>
      </c>
      <c r="D113" s="1">
        <v>282.85000000000002</v>
      </c>
      <c r="E113" s="1">
        <v>284</v>
      </c>
      <c r="F113" s="1">
        <v>289.64999999999998</v>
      </c>
      <c r="G113" s="1">
        <v>283.64999999999998</v>
      </c>
      <c r="H113" s="1">
        <v>287.3</v>
      </c>
      <c r="I113" s="1">
        <v>287.7</v>
      </c>
      <c r="J113" s="1">
        <v>287.25</v>
      </c>
      <c r="K113" s="1">
        <v>26748300</v>
      </c>
      <c r="L113" s="1">
        <v>7683432202.1999998</v>
      </c>
      <c r="M113" s="1">
        <v>252647</v>
      </c>
      <c r="N113" s="3">
        <f>IF(ISERR(LN(Table1817[[#This Row],[Close Price]]/I112)),"-",LN(Table1817[[#This Row],[Close Price]]/I112))</f>
        <v>1.7001548768337399E-2</v>
      </c>
    </row>
    <row r="114" spans="1:14" x14ac:dyDescent="0.3">
      <c r="A114" s="1" t="s">
        <v>36</v>
      </c>
      <c r="B114" s="1" t="s">
        <v>14</v>
      </c>
      <c r="C114" s="2">
        <v>43265</v>
      </c>
      <c r="D114" s="1">
        <v>287.7</v>
      </c>
      <c r="E114" s="1">
        <v>286.55</v>
      </c>
      <c r="F114" s="1">
        <v>286.55</v>
      </c>
      <c r="G114" s="1">
        <v>281.3</v>
      </c>
      <c r="H114" s="1">
        <v>282.85000000000002</v>
      </c>
      <c r="I114" s="1">
        <v>282.60000000000002</v>
      </c>
      <c r="J114" s="1">
        <v>282.97000000000003</v>
      </c>
      <c r="K114" s="1">
        <v>18513730</v>
      </c>
      <c r="L114" s="1">
        <v>5238798929.9499998</v>
      </c>
      <c r="M114" s="1">
        <v>123178</v>
      </c>
      <c r="N114" s="3">
        <f>IF(ISERR(LN(Table1817[[#This Row],[Close Price]]/I113)),"-",LN(Table1817[[#This Row],[Close Price]]/I113))</f>
        <v>-1.7885800307075025E-2</v>
      </c>
    </row>
    <row r="115" spans="1:14" x14ac:dyDescent="0.3">
      <c r="A115" s="1" t="s">
        <v>36</v>
      </c>
      <c r="B115" s="1" t="s">
        <v>14</v>
      </c>
      <c r="C115" s="2">
        <v>43266</v>
      </c>
      <c r="D115" s="1">
        <v>282.60000000000002</v>
      </c>
      <c r="E115" s="1">
        <v>282.75</v>
      </c>
      <c r="F115" s="1">
        <v>283.45</v>
      </c>
      <c r="G115" s="1">
        <v>276.60000000000002</v>
      </c>
      <c r="H115" s="1">
        <v>277.85000000000002</v>
      </c>
      <c r="I115" s="1">
        <v>277.45</v>
      </c>
      <c r="J115" s="1">
        <v>279.23</v>
      </c>
      <c r="K115" s="1">
        <v>16949917</v>
      </c>
      <c r="L115" s="1">
        <v>4732905446.3500004</v>
      </c>
      <c r="M115" s="1">
        <v>116041</v>
      </c>
      <c r="N115" s="3">
        <f>IF(ISERR(LN(Table1817[[#This Row],[Close Price]]/I114)),"-",LN(Table1817[[#This Row],[Close Price]]/I114))</f>
        <v>-1.8391733478516945E-2</v>
      </c>
    </row>
    <row r="116" spans="1:14" x14ac:dyDescent="0.3">
      <c r="A116" s="1" t="s">
        <v>36</v>
      </c>
      <c r="B116" s="1" t="s">
        <v>14</v>
      </c>
      <c r="C116" s="2">
        <v>43269</v>
      </c>
      <c r="D116" s="1">
        <v>277.45</v>
      </c>
      <c r="E116" s="1">
        <v>278</v>
      </c>
      <c r="F116" s="1">
        <v>279.75</v>
      </c>
      <c r="G116" s="1">
        <v>275.45</v>
      </c>
      <c r="H116" s="1">
        <v>276.60000000000002</v>
      </c>
      <c r="I116" s="1">
        <v>276.85000000000002</v>
      </c>
      <c r="J116" s="1">
        <v>277.04000000000002</v>
      </c>
      <c r="K116" s="1">
        <v>13542420</v>
      </c>
      <c r="L116" s="1">
        <v>3751802372.3000002</v>
      </c>
      <c r="M116" s="1">
        <v>113699</v>
      </c>
      <c r="N116" s="3">
        <f>IF(ISERR(LN(Table1817[[#This Row],[Close Price]]/I115)),"-",LN(Table1817[[#This Row],[Close Price]]/I115))</f>
        <v>-2.1648935029339247E-3</v>
      </c>
    </row>
    <row r="117" spans="1:14" x14ac:dyDescent="0.3">
      <c r="A117" s="1" t="s">
        <v>36</v>
      </c>
      <c r="B117" s="1" t="s">
        <v>14</v>
      </c>
      <c r="C117" s="2">
        <v>43270</v>
      </c>
      <c r="D117" s="1">
        <v>276.85000000000002</v>
      </c>
      <c r="E117" s="1">
        <v>276</v>
      </c>
      <c r="F117" s="1">
        <v>276.7</v>
      </c>
      <c r="G117" s="1">
        <v>269.75</v>
      </c>
      <c r="H117" s="1">
        <v>272.5</v>
      </c>
      <c r="I117" s="1">
        <v>272.60000000000002</v>
      </c>
      <c r="J117" s="1">
        <v>273.05</v>
      </c>
      <c r="K117" s="1">
        <v>20726975</v>
      </c>
      <c r="L117" s="1">
        <v>5659492919.3500004</v>
      </c>
      <c r="M117" s="1">
        <v>112990</v>
      </c>
      <c r="N117" s="3">
        <f>IF(ISERR(LN(Table1817[[#This Row],[Close Price]]/I116)),"-",LN(Table1817[[#This Row],[Close Price]]/I116))</f>
        <v>-1.5470324006543993E-2</v>
      </c>
    </row>
    <row r="118" spans="1:14" x14ac:dyDescent="0.3">
      <c r="A118" s="1" t="s">
        <v>36</v>
      </c>
      <c r="B118" s="1" t="s">
        <v>14</v>
      </c>
      <c r="C118" s="2">
        <v>43271</v>
      </c>
      <c r="D118" s="1">
        <v>272.60000000000002</v>
      </c>
      <c r="E118" s="1">
        <v>273.2</v>
      </c>
      <c r="F118" s="1">
        <v>274.75</v>
      </c>
      <c r="G118" s="1">
        <v>271.10000000000002</v>
      </c>
      <c r="H118" s="1">
        <v>273.2</v>
      </c>
      <c r="I118" s="1">
        <v>273.3</v>
      </c>
      <c r="J118" s="1">
        <v>273</v>
      </c>
      <c r="K118" s="1">
        <v>14002946</v>
      </c>
      <c r="L118" s="1">
        <v>3822759464.9000001</v>
      </c>
      <c r="M118" s="1">
        <v>99962</v>
      </c>
      <c r="N118" s="3">
        <f>IF(ISERR(LN(Table1817[[#This Row],[Close Price]]/I117)),"-",LN(Table1817[[#This Row],[Close Price]]/I117))</f>
        <v>2.5645736715899457E-3</v>
      </c>
    </row>
    <row r="119" spans="1:14" x14ac:dyDescent="0.3">
      <c r="A119" s="1" t="s">
        <v>36</v>
      </c>
      <c r="B119" s="1" t="s">
        <v>14</v>
      </c>
      <c r="C119" s="2">
        <v>43272</v>
      </c>
      <c r="D119" s="1">
        <v>273.3</v>
      </c>
      <c r="E119" s="1">
        <v>274.75</v>
      </c>
      <c r="F119" s="1">
        <v>274.75</v>
      </c>
      <c r="G119" s="1">
        <v>268.10000000000002</v>
      </c>
      <c r="H119" s="1">
        <v>268.8</v>
      </c>
      <c r="I119" s="1">
        <v>268.64999999999998</v>
      </c>
      <c r="J119" s="1">
        <v>270.58999999999997</v>
      </c>
      <c r="K119" s="1">
        <v>12954943</v>
      </c>
      <c r="L119" s="1">
        <v>3505449721</v>
      </c>
      <c r="M119" s="1">
        <v>118737</v>
      </c>
      <c r="N119" s="3">
        <f>IF(ISERR(LN(Table1817[[#This Row],[Close Price]]/I118)),"-",LN(Table1817[[#This Row],[Close Price]]/I118))</f>
        <v>-1.7160675759191998E-2</v>
      </c>
    </row>
    <row r="120" spans="1:14" x14ac:dyDescent="0.3">
      <c r="A120" s="1" t="s">
        <v>36</v>
      </c>
      <c r="B120" s="1" t="s">
        <v>14</v>
      </c>
      <c r="C120" s="2">
        <v>43273</v>
      </c>
      <c r="D120" s="1">
        <v>268.64999999999998</v>
      </c>
      <c r="E120" s="1">
        <v>269</v>
      </c>
      <c r="F120" s="1">
        <v>273.7</v>
      </c>
      <c r="G120" s="1">
        <v>265.75</v>
      </c>
      <c r="H120" s="1">
        <v>273</v>
      </c>
      <c r="I120" s="1">
        <v>273.05</v>
      </c>
      <c r="J120" s="1">
        <v>270.13</v>
      </c>
      <c r="K120" s="1">
        <v>20784133</v>
      </c>
      <c r="L120" s="1">
        <v>5614420822.75</v>
      </c>
      <c r="M120" s="1">
        <v>189076</v>
      </c>
      <c r="N120" s="3">
        <f>IF(ISERR(LN(Table1817[[#This Row],[Close Price]]/I119)),"-",LN(Table1817[[#This Row],[Close Price]]/I119))</f>
        <v>1.624551142333229E-2</v>
      </c>
    </row>
    <row r="121" spans="1:14" x14ac:dyDescent="0.3">
      <c r="A121" s="1" t="s">
        <v>36</v>
      </c>
      <c r="B121" s="1" t="s">
        <v>14</v>
      </c>
      <c r="C121" s="2">
        <v>43276</v>
      </c>
      <c r="D121" s="1">
        <v>273.05</v>
      </c>
      <c r="E121" s="1">
        <v>271.85000000000002</v>
      </c>
      <c r="F121" s="1">
        <v>273.14999999999998</v>
      </c>
      <c r="G121" s="1">
        <v>267.2</v>
      </c>
      <c r="H121" s="1">
        <v>268.5</v>
      </c>
      <c r="I121" s="1">
        <v>268.45</v>
      </c>
      <c r="J121" s="1">
        <v>270.3</v>
      </c>
      <c r="K121" s="1">
        <v>10934401</v>
      </c>
      <c r="L121" s="1">
        <v>2955598079.6999998</v>
      </c>
      <c r="M121" s="1">
        <v>90277</v>
      </c>
      <c r="N121" s="3">
        <f>IF(ISERR(LN(Table1817[[#This Row],[Close Price]]/I120)),"-",LN(Table1817[[#This Row],[Close Price]]/I120))</f>
        <v>-1.6990251729584262E-2</v>
      </c>
    </row>
    <row r="122" spans="1:14" x14ac:dyDescent="0.3">
      <c r="A122" s="1" t="s">
        <v>36</v>
      </c>
      <c r="B122" s="1" t="s">
        <v>14</v>
      </c>
      <c r="C122" s="2">
        <v>43277</v>
      </c>
      <c r="D122" s="1">
        <v>268.45</v>
      </c>
      <c r="E122" s="1">
        <v>267.25</v>
      </c>
      <c r="F122" s="1">
        <v>271.2</v>
      </c>
      <c r="G122" s="1">
        <v>265.39999999999998</v>
      </c>
      <c r="H122" s="1">
        <v>267</v>
      </c>
      <c r="I122" s="1">
        <v>267.39999999999998</v>
      </c>
      <c r="J122" s="1">
        <v>268.27</v>
      </c>
      <c r="K122" s="1">
        <v>16867009</v>
      </c>
      <c r="L122" s="1">
        <v>4524935020.25</v>
      </c>
      <c r="M122" s="1">
        <v>105136</v>
      </c>
      <c r="N122" s="3">
        <f>IF(ISERR(LN(Table1817[[#This Row],[Close Price]]/I121)),"-",LN(Table1817[[#This Row],[Close Price]]/I121))</f>
        <v>-3.9190122007357192E-3</v>
      </c>
    </row>
    <row r="123" spans="1:14" x14ac:dyDescent="0.3">
      <c r="A123" s="1" t="s">
        <v>36</v>
      </c>
      <c r="B123" s="1" t="s">
        <v>14</v>
      </c>
      <c r="C123" s="2">
        <v>43278</v>
      </c>
      <c r="D123" s="1">
        <v>267.39999999999998</v>
      </c>
      <c r="E123" s="1">
        <v>267.35000000000002</v>
      </c>
      <c r="F123" s="1">
        <v>267.35000000000002</v>
      </c>
      <c r="G123" s="1">
        <v>261</v>
      </c>
      <c r="H123" s="1">
        <v>261.05</v>
      </c>
      <c r="I123" s="1">
        <v>261.7</v>
      </c>
      <c r="J123" s="1">
        <v>263.58</v>
      </c>
      <c r="K123" s="1">
        <v>16277655</v>
      </c>
      <c r="L123" s="1">
        <v>4290453842.1999998</v>
      </c>
      <c r="M123" s="1">
        <v>96681</v>
      </c>
      <c r="N123" s="3">
        <f>IF(ISERR(LN(Table1817[[#This Row],[Close Price]]/I122)),"-",LN(Table1817[[#This Row],[Close Price]]/I122))</f>
        <v>-2.1546855131742586E-2</v>
      </c>
    </row>
    <row r="124" spans="1:14" x14ac:dyDescent="0.3">
      <c r="A124" s="1" t="s">
        <v>36</v>
      </c>
      <c r="B124" s="1" t="s">
        <v>14</v>
      </c>
      <c r="C124" s="2">
        <v>43279</v>
      </c>
      <c r="D124" s="1">
        <v>261.7</v>
      </c>
      <c r="E124" s="1">
        <v>260.39999999999998</v>
      </c>
      <c r="F124" s="1">
        <v>262</v>
      </c>
      <c r="G124" s="1">
        <v>255.7</v>
      </c>
      <c r="H124" s="1">
        <v>257.60000000000002</v>
      </c>
      <c r="I124" s="1">
        <v>257</v>
      </c>
      <c r="J124" s="1">
        <v>258.17</v>
      </c>
      <c r="K124" s="1">
        <v>21349738</v>
      </c>
      <c r="L124" s="1">
        <v>5511935975.9499998</v>
      </c>
      <c r="M124" s="1">
        <v>123640</v>
      </c>
      <c r="N124" s="3">
        <f>IF(ISERR(LN(Table1817[[#This Row],[Close Price]]/I123)),"-",LN(Table1817[[#This Row],[Close Price]]/I123))</f>
        <v>-1.8122724640880283E-2</v>
      </c>
    </row>
    <row r="125" spans="1:14" x14ac:dyDescent="0.3">
      <c r="A125" s="1" t="s">
        <v>36</v>
      </c>
      <c r="B125" s="1" t="s">
        <v>14</v>
      </c>
      <c r="C125" s="2">
        <v>43280</v>
      </c>
      <c r="D125" s="1">
        <v>257</v>
      </c>
      <c r="E125" s="1">
        <v>258.25</v>
      </c>
      <c r="F125" s="1">
        <v>263.45</v>
      </c>
      <c r="G125" s="1">
        <v>258.2</v>
      </c>
      <c r="H125" s="1">
        <v>259.2</v>
      </c>
      <c r="I125" s="1">
        <v>259.35000000000002</v>
      </c>
      <c r="J125" s="1">
        <v>260.91000000000003</v>
      </c>
      <c r="K125" s="1">
        <v>16244724</v>
      </c>
      <c r="L125" s="1">
        <v>4238478681.9499998</v>
      </c>
      <c r="M125" s="1">
        <v>158728</v>
      </c>
      <c r="N125" s="3">
        <f>IF(ISERR(LN(Table1817[[#This Row],[Close Price]]/I124)),"-",LN(Table1817[[#This Row],[Close Price]]/I124))</f>
        <v>9.1024159021895878E-3</v>
      </c>
    </row>
    <row r="126" spans="1:14" x14ac:dyDescent="0.3">
      <c r="A126" s="1" t="s">
        <v>36</v>
      </c>
      <c r="B126" s="1" t="s">
        <v>14</v>
      </c>
      <c r="C126" s="2">
        <v>43283</v>
      </c>
      <c r="D126" s="1">
        <v>259.35000000000002</v>
      </c>
      <c r="E126" s="1">
        <v>258.95</v>
      </c>
      <c r="F126" s="1">
        <v>261.75</v>
      </c>
      <c r="G126" s="1">
        <v>254</v>
      </c>
      <c r="H126" s="1">
        <v>260</v>
      </c>
      <c r="I126" s="1">
        <v>258.85000000000002</v>
      </c>
      <c r="J126" s="1">
        <v>257.62</v>
      </c>
      <c r="K126" s="1">
        <v>21896701</v>
      </c>
      <c r="L126" s="1">
        <v>5641044088.1999998</v>
      </c>
      <c r="M126" s="1">
        <v>125980</v>
      </c>
      <c r="N126" s="3">
        <f>IF(ISERR(LN(Table1817[[#This Row],[Close Price]]/I125)),"-",LN(Table1817[[#This Row],[Close Price]]/I125))</f>
        <v>-1.9297574494988735E-3</v>
      </c>
    </row>
    <row r="127" spans="1:14" x14ac:dyDescent="0.3">
      <c r="A127" s="1" t="s">
        <v>36</v>
      </c>
      <c r="B127" s="1" t="s">
        <v>14</v>
      </c>
      <c r="C127" s="2">
        <v>43284</v>
      </c>
      <c r="D127" s="1">
        <v>258.85000000000002</v>
      </c>
      <c r="E127" s="1">
        <v>259.60000000000002</v>
      </c>
      <c r="F127" s="1">
        <v>260.89999999999998</v>
      </c>
      <c r="G127" s="1">
        <v>256.39999999999998</v>
      </c>
      <c r="H127" s="1">
        <v>258</v>
      </c>
      <c r="I127" s="1">
        <v>257.5</v>
      </c>
      <c r="J127" s="1">
        <v>258.07</v>
      </c>
      <c r="K127" s="1">
        <v>16099030</v>
      </c>
      <c r="L127" s="1">
        <v>4154623857.1500001</v>
      </c>
      <c r="M127" s="1">
        <v>92458</v>
      </c>
      <c r="N127" s="3">
        <f>IF(ISERR(LN(Table1817[[#This Row],[Close Price]]/I126)),"-",LN(Table1817[[#This Row],[Close Price]]/I126))</f>
        <v>-5.2290232441196231E-3</v>
      </c>
    </row>
    <row r="128" spans="1:14" x14ac:dyDescent="0.3">
      <c r="A128" s="1" t="s">
        <v>36</v>
      </c>
      <c r="B128" s="1" t="s">
        <v>14</v>
      </c>
      <c r="C128" s="2">
        <v>43285</v>
      </c>
      <c r="D128" s="1">
        <v>257.5</v>
      </c>
      <c r="E128" s="1">
        <v>255.75</v>
      </c>
      <c r="F128" s="1">
        <v>258.35000000000002</v>
      </c>
      <c r="G128" s="1">
        <v>254.5</v>
      </c>
      <c r="H128" s="1">
        <v>257.39999999999998</v>
      </c>
      <c r="I128" s="1">
        <v>257.45</v>
      </c>
      <c r="J128" s="1">
        <v>256.66000000000003</v>
      </c>
      <c r="K128" s="1">
        <v>14206935</v>
      </c>
      <c r="L128" s="1">
        <v>3646328370.9000001</v>
      </c>
      <c r="M128" s="1">
        <v>100359</v>
      </c>
      <c r="N128" s="3">
        <f>IF(ISERR(LN(Table1817[[#This Row],[Close Price]]/I127)),"-",LN(Table1817[[#This Row],[Close Price]]/I127))</f>
        <v>-1.9419361164047807E-4</v>
      </c>
    </row>
    <row r="129" spans="1:14" x14ac:dyDescent="0.3">
      <c r="A129" s="1" t="s">
        <v>36</v>
      </c>
      <c r="B129" s="1" t="s">
        <v>14</v>
      </c>
      <c r="C129" s="2">
        <v>43286</v>
      </c>
      <c r="D129" s="1">
        <v>257.45</v>
      </c>
      <c r="E129" s="1">
        <v>257.89999999999998</v>
      </c>
      <c r="F129" s="1">
        <v>258.7</v>
      </c>
      <c r="G129" s="1">
        <v>255.15</v>
      </c>
      <c r="H129" s="1">
        <v>256.60000000000002</v>
      </c>
      <c r="I129" s="1">
        <v>256.45</v>
      </c>
      <c r="J129" s="1">
        <v>256.98</v>
      </c>
      <c r="K129" s="1">
        <v>11215032</v>
      </c>
      <c r="L129" s="1">
        <v>2882060427.5500002</v>
      </c>
      <c r="M129" s="1">
        <v>80185</v>
      </c>
      <c r="N129" s="3">
        <f>IF(ISERR(LN(Table1817[[#This Row],[Close Price]]/I128)),"-",LN(Table1817[[#This Row],[Close Price]]/I128))</f>
        <v>-3.8918126568729225E-3</v>
      </c>
    </row>
    <row r="130" spans="1:14" x14ac:dyDescent="0.3">
      <c r="A130" s="1" t="s">
        <v>36</v>
      </c>
      <c r="B130" s="1" t="s">
        <v>14</v>
      </c>
      <c r="C130" s="2">
        <v>43287</v>
      </c>
      <c r="D130" s="1">
        <v>256.45</v>
      </c>
      <c r="E130" s="1">
        <v>256.10000000000002</v>
      </c>
      <c r="F130" s="1">
        <v>260.8</v>
      </c>
      <c r="G130" s="1">
        <v>255.55</v>
      </c>
      <c r="H130" s="1">
        <v>256.55</v>
      </c>
      <c r="I130" s="1">
        <v>257.2</v>
      </c>
      <c r="J130" s="1">
        <v>258.29000000000002</v>
      </c>
      <c r="K130" s="1">
        <v>16174019</v>
      </c>
      <c r="L130" s="1">
        <v>4177593667.5500002</v>
      </c>
      <c r="M130" s="1">
        <v>129539</v>
      </c>
      <c r="N130" s="3">
        <f>IF(ISERR(LN(Table1817[[#This Row],[Close Price]]/I129)),"-",LN(Table1817[[#This Row],[Close Price]]/I129))</f>
        <v>2.9202785281869513E-3</v>
      </c>
    </row>
    <row r="131" spans="1:14" x14ac:dyDescent="0.3">
      <c r="A131" s="1" t="s">
        <v>36</v>
      </c>
      <c r="B131" s="1" t="s">
        <v>14</v>
      </c>
      <c r="C131" s="2">
        <v>43290</v>
      </c>
      <c r="D131" s="1">
        <v>257.2</v>
      </c>
      <c r="E131" s="1">
        <v>258.2</v>
      </c>
      <c r="F131" s="1">
        <v>262.39999999999998</v>
      </c>
      <c r="G131" s="1">
        <v>257.95</v>
      </c>
      <c r="H131" s="1">
        <v>261.35000000000002</v>
      </c>
      <c r="I131" s="1">
        <v>261.55</v>
      </c>
      <c r="J131" s="1">
        <v>260.67</v>
      </c>
      <c r="K131" s="1">
        <v>13220744</v>
      </c>
      <c r="L131" s="1">
        <v>3446188706.5</v>
      </c>
      <c r="M131" s="1">
        <v>108471</v>
      </c>
      <c r="N131" s="3">
        <f>IF(ISERR(LN(Table1817[[#This Row],[Close Price]]/I130)),"-",LN(Table1817[[#This Row],[Close Price]]/I130))</f>
        <v>1.6771477453155933E-2</v>
      </c>
    </row>
    <row r="132" spans="1:14" x14ac:dyDescent="0.3">
      <c r="A132" s="1" t="s">
        <v>36</v>
      </c>
      <c r="B132" s="1" t="s">
        <v>14</v>
      </c>
      <c r="C132" s="2">
        <v>43291</v>
      </c>
      <c r="D132" s="1">
        <v>261.55</v>
      </c>
      <c r="E132" s="1">
        <v>263.85000000000002</v>
      </c>
      <c r="F132" s="1">
        <v>265.75</v>
      </c>
      <c r="G132" s="1">
        <v>262.39999999999998</v>
      </c>
      <c r="H132" s="1">
        <v>263.2</v>
      </c>
      <c r="I132" s="1">
        <v>263.75</v>
      </c>
      <c r="J132" s="1">
        <v>264.39999999999998</v>
      </c>
      <c r="K132" s="1">
        <v>11487165</v>
      </c>
      <c r="L132" s="1">
        <v>3037245608.9000001</v>
      </c>
      <c r="M132" s="1">
        <v>97898</v>
      </c>
      <c r="N132" s="3">
        <f>IF(ISERR(LN(Table1817[[#This Row],[Close Price]]/I131)),"-",LN(Table1817[[#This Row],[Close Price]]/I131))</f>
        <v>8.3762149736560411E-3</v>
      </c>
    </row>
    <row r="133" spans="1:14" x14ac:dyDescent="0.3">
      <c r="A133" s="1" t="s">
        <v>36</v>
      </c>
      <c r="B133" s="1" t="s">
        <v>14</v>
      </c>
      <c r="C133" s="2">
        <v>43292</v>
      </c>
      <c r="D133" s="1">
        <v>263.75</v>
      </c>
      <c r="E133" s="1">
        <v>262.64999999999998</v>
      </c>
      <c r="F133" s="1">
        <v>262.64999999999998</v>
      </c>
      <c r="G133" s="1">
        <v>257.89999999999998</v>
      </c>
      <c r="H133" s="1">
        <v>259.05</v>
      </c>
      <c r="I133" s="1">
        <v>259.10000000000002</v>
      </c>
      <c r="J133" s="1">
        <v>259.68</v>
      </c>
      <c r="K133" s="1">
        <v>12857179</v>
      </c>
      <c r="L133" s="1">
        <v>3338775884.75</v>
      </c>
      <c r="M133" s="1">
        <v>82878</v>
      </c>
      <c r="N133" s="3">
        <f>IF(ISERR(LN(Table1817[[#This Row],[Close Price]]/I132)),"-",LN(Table1817[[#This Row],[Close Price]]/I132))</f>
        <v>-1.77875972222119E-2</v>
      </c>
    </row>
    <row r="134" spans="1:14" x14ac:dyDescent="0.3">
      <c r="A134" s="1" t="s">
        <v>36</v>
      </c>
      <c r="B134" s="1" t="s">
        <v>14</v>
      </c>
      <c r="C134" s="2">
        <v>43293</v>
      </c>
      <c r="D134" s="1">
        <v>259.10000000000002</v>
      </c>
      <c r="E134" s="1">
        <v>261.39999999999998</v>
      </c>
      <c r="F134" s="1">
        <v>264.5</v>
      </c>
      <c r="G134" s="1">
        <v>261.14999999999998</v>
      </c>
      <c r="H134" s="1">
        <v>262</v>
      </c>
      <c r="I134" s="1">
        <v>262.75</v>
      </c>
      <c r="J134" s="1">
        <v>263.07</v>
      </c>
      <c r="K134" s="1">
        <v>10642215</v>
      </c>
      <c r="L134" s="1">
        <v>2799695906.75</v>
      </c>
      <c r="M134" s="1">
        <v>89222</v>
      </c>
      <c r="N134" s="3">
        <f>IF(ISERR(LN(Table1817[[#This Row],[Close Price]]/I133)),"-",LN(Table1817[[#This Row],[Close Price]]/I133))</f>
        <v>1.3988922188996089E-2</v>
      </c>
    </row>
    <row r="135" spans="1:14" x14ac:dyDescent="0.3">
      <c r="A135" s="1" t="s">
        <v>36</v>
      </c>
      <c r="B135" s="1" t="s">
        <v>14</v>
      </c>
      <c r="C135" s="2">
        <v>43294</v>
      </c>
      <c r="D135" s="1">
        <v>262.75</v>
      </c>
      <c r="E135" s="1">
        <v>262.10000000000002</v>
      </c>
      <c r="F135" s="1">
        <v>262.39999999999998</v>
      </c>
      <c r="G135" s="1">
        <v>256.8</v>
      </c>
      <c r="H135" s="1">
        <v>257.35000000000002</v>
      </c>
      <c r="I135" s="1">
        <v>257.75</v>
      </c>
      <c r="J135" s="1">
        <v>258.26</v>
      </c>
      <c r="K135" s="1">
        <v>11976239</v>
      </c>
      <c r="L135" s="1">
        <v>3093017366.5</v>
      </c>
      <c r="M135" s="1">
        <v>86192</v>
      </c>
      <c r="N135" s="3">
        <f>IF(ISERR(LN(Table1817[[#This Row],[Close Price]]/I134)),"-",LN(Table1817[[#This Row],[Close Price]]/I134))</f>
        <v>-1.9212886859991167E-2</v>
      </c>
    </row>
    <row r="136" spans="1:14" x14ac:dyDescent="0.3">
      <c r="A136" s="1" t="s">
        <v>36</v>
      </c>
      <c r="B136" s="1" t="s">
        <v>14</v>
      </c>
      <c r="C136" s="2">
        <v>43297</v>
      </c>
      <c r="D136" s="1">
        <v>257.75</v>
      </c>
      <c r="E136" s="1">
        <v>257</v>
      </c>
      <c r="F136" s="1">
        <v>257.5</v>
      </c>
      <c r="G136" s="1">
        <v>251</v>
      </c>
      <c r="H136" s="1">
        <v>251.1</v>
      </c>
      <c r="I136" s="1">
        <v>251.6</v>
      </c>
      <c r="J136" s="1">
        <v>253.33</v>
      </c>
      <c r="K136" s="1">
        <v>8965623</v>
      </c>
      <c r="L136" s="1">
        <v>2271251194.5</v>
      </c>
      <c r="M136" s="1">
        <v>69096</v>
      </c>
      <c r="N136" s="3">
        <f>IF(ISERR(LN(Table1817[[#This Row],[Close Price]]/I135)),"-",LN(Table1817[[#This Row],[Close Price]]/I135))</f>
        <v>-2.4149598070783887E-2</v>
      </c>
    </row>
    <row r="137" spans="1:14" x14ac:dyDescent="0.3">
      <c r="A137" s="1" t="s">
        <v>36</v>
      </c>
      <c r="B137" s="1" t="s">
        <v>14</v>
      </c>
      <c r="C137" s="2">
        <v>43298</v>
      </c>
      <c r="D137" s="1">
        <v>251.6</v>
      </c>
      <c r="E137" s="1">
        <v>250.7</v>
      </c>
      <c r="F137" s="1">
        <v>259.85000000000002</v>
      </c>
      <c r="G137" s="1">
        <v>250.45</v>
      </c>
      <c r="H137" s="1">
        <v>258.95</v>
      </c>
      <c r="I137" s="1">
        <v>259.05</v>
      </c>
      <c r="J137" s="1">
        <v>254.84</v>
      </c>
      <c r="K137" s="1">
        <v>16067598</v>
      </c>
      <c r="L137" s="1">
        <v>4094594110.5999999</v>
      </c>
      <c r="M137" s="1">
        <v>130839</v>
      </c>
      <c r="N137" s="3">
        <f>IF(ISERR(LN(Table1817[[#This Row],[Close Price]]/I136)),"-",LN(Table1817[[#This Row],[Close Price]]/I136))</f>
        <v>2.9180568434511861E-2</v>
      </c>
    </row>
    <row r="138" spans="1:14" x14ac:dyDescent="0.3">
      <c r="A138" s="1" t="s">
        <v>36</v>
      </c>
      <c r="B138" s="1" t="s">
        <v>14</v>
      </c>
      <c r="C138" s="2">
        <v>43299</v>
      </c>
      <c r="D138" s="1">
        <v>259.05</v>
      </c>
      <c r="E138" s="1">
        <v>260.10000000000002</v>
      </c>
      <c r="F138" s="1">
        <v>262.5</v>
      </c>
      <c r="G138" s="1">
        <v>256.14999999999998</v>
      </c>
      <c r="H138" s="1">
        <v>260.5</v>
      </c>
      <c r="I138" s="1">
        <v>259.55</v>
      </c>
      <c r="J138" s="1">
        <v>259.11</v>
      </c>
      <c r="K138" s="1">
        <v>17641125</v>
      </c>
      <c r="L138" s="1">
        <v>4571016125.6499996</v>
      </c>
      <c r="M138" s="1">
        <v>104122</v>
      </c>
      <c r="N138" s="3">
        <f>IF(ISERR(LN(Table1817[[#This Row],[Close Price]]/I137)),"-",LN(Table1817[[#This Row],[Close Price]]/I137))</f>
        <v>1.9282690124408106E-3</v>
      </c>
    </row>
    <row r="139" spans="1:14" x14ac:dyDescent="0.3">
      <c r="A139" s="1" t="s">
        <v>36</v>
      </c>
      <c r="B139" s="1" t="s">
        <v>14</v>
      </c>
      <c r="C139" s="2">
        <v>43300</v>
      </c>
      <c r="D139" s="1">
        <v>259.55</v>
      </c>
      <c r="E139" s="1">
        <v>259.39999999999998</v>
      </c>
      <c r="F139" s="1">
        <v>263.5</v>
      </c>
      <c r="G139" s="1">
        <v>256.2</v>
      </c>
      <c r="H139" s="1">
        <v>260.3</v>
      </c>
      <c r="I139" s="1">
        <v>260.2</v>
      </c>
      <c r="J139" s="1">
        <v>260.67</v>
      </c>
      <c r="K139" s="1">
        <v>9958284</v>
      </c>
      <c r="L139" s="1">
        <v>2595782908.5500002</v>
      </c>
      <c r="M139" s="1">
        <v>73048</v>
      </c>
      <c r="N139" s="3">
        <f>IF(ISERR(LN(Table1817[[#This Row],[Close Price]]/I138)),"-",LN(Table1817[[#This Row],[Close Price]]/I138))</f>
        <v>2.5012038051668082E-3</v>
      </c>
    </row>
    <row r="140" spans="1:14" x14ac:dyDescent="0.3">
      <c r="A140" s="1" t="s">
        <v>36</v>
      </c>
      <c r="B140" s="1" t="s">
        <v>14</v>
      </c>
      <c r="C140" s="2">
        <v>43301</v>
      </c>
      <c r="D140" s="1">
        <v>260.2</v>
      </c>
      <c r="E140" s="1">
        <v>259.89999999999998</v>
      </c>
      <c r="F140" s="1">
        <v>263</v>
      </c>
      <c r="G140" s="1">
        <v>258.55</v>
      </c>
      <c r="H140" s="1">
        <v>262.7</v>
      </c>
      <c r="I140" s="1">
        <v>261.5</v>
      </c>
      <c r="J140" s="1">
        <v>261.27999999999997</v>
      </c>
      <c r="K140" s="1">
        <v>6120163</v>
      </c>
      <c r="L140" s="1">
        <v>1599087719.8499999</v>
      </c>
      <c r="M140" s="1">
        <v>48921</v>
      </c>
      <c r="N140" s="3">
        <f>IF(ISERR(LN(Table1817[[#This Row],[Close Price]]/I139)),"-",LN(Table1817[[#This Row],[Close Price]]/I139))</f>
        <v>4.983717426572728E-3</v>
      </c>
    </row>
    <row r="141" spans="1:14" x14ac:dyDescent="0.3">
      <c r="A141" s="1" t="s">
        <v>36</v>
      </c>
      <c r="B141" s="1" t="s">
        <v>14</v>
      </c>
      <c r="C141" s="2">
        <v>43304</v>
      </c>
      <c r="D141" s="1">
        <v>261.5</v>
      </c>
      <c r="E141" s="1">
        <v>262</v>
      </c>
      <c r="F141" s="1">
        <v>267.5</v>
      </c>
      <c r="G141" s="1">
        <v>260.60000000000002</v>
      </c>
      <c r="H141" s="1">
        <v>266.60000000000002</v>
      </c>
      <c r="I141" s="1">
        <v>266.35000000000002</v>
      </c>
      <c r="J141" s="1">
        <v>263.69</v>
      </c>
      <c r="K141" s="1">
        <v>17013119</v>
      </c>
      <c r="L141" s="1">
        <v>4486111462.4499998</v>
      </c>
      <c r="M141" s="1">
        <v>90699</v>
      </c>
      <c r="N141" s="3">
        <f>IF(ISERR(LN(Table1817[[#This Row],[Close Price]]/I140)),"-",LN(Table1817[[#This Row],[Close Price]]/I140))</f>
        <v>1.8376949858030744E-2</v>
      </c>
    </row>
    <row r="142" spans="1:14" x14ac:dyDescent="0.3">
      <c r="A142" s="1" t="s">
        <v>36</v>
      </c>
      <c r="B142" s="1" t="s">
        <v>14</v>
      </c>
      <c r="C142" s="2">
        <v>43305</v>
      </c>
      <c r="D142" s="1">
        <v>266.35000000000002</v>
      </c>
      <c r="E142" s="1">
        <v>267.2</v>
      </c>
      <c r="F142" s="1">
        <v>269.2</v>
      </c>
      <c r="G142" s="1">
        <v>265.55</v>
      </c>
      <c r="H142" s="1">
        <v>266.64999999999998</v>
      </c>
      <c r="I142" s="1">
        <v>266.85000000000002</v>
      </c>
      <c r="J142" s="1">
        <v>267.44</v>
      </c>
      <c r="K142" s="1">
        <v>9320281</v>
      </c>
      <c r="L142" s="1">
        <v>2492636063.3000002</v>
      </c>
      <c r="M142" s="1">
        <v>90287</v>
      </c>
      <c r="N142" s="3">
        <f>IF(ISERR(LN(Table1817[[#This Row],[Close Price]]/I141)),"-",LN(Table1817[[#This Row],[Close Price]]/I141))</f>
        <v>1.8754694169456619E-3</v>
      </c>
    </row>
    <row r="143" spans="1:14" x14ac:dyDescent="0.3">
      <c r="A143" s="1" t="s">
        <v>36</v>
      </c>
      <c r="B143" s="1" t="s">
        <v>14</v>
      </c>
      <c r="C143" s="2">
        <v>43306</v>
      </c>
      <c r="D143" s="1">
        <v>266.85000000000002</v>
      </c>
      <c r="E143" s="1">
        <v>268</v>
      </c>
      <c r="F143" s="1">
        <v>272.85000000000002</v>
      </c>
      <c r="G143" s="1">
        <v>265.64999999999998</v>
      </c>
      <c r="H143" s="1">
        <v>271.35000000000002</v>
      </c>
      <c r="I143" s="1">
        <v>271.85000000000002</v>
      </c>
      <c r="J143" s="1">
        <v>269.11</v>
      </c>
      <c r="K143" s="1">
        <v>13099277</v>
      </c>
      <c r="L143" s="1">
        <v>3525203615.4499998</v>
      </c>
      <c r="M143" s="1">
        <v>102919</v>
      </c>
      <c r="N143" s="3">
        <f>IF(ISERR(LN(Table1817[[#This Row],[Close Price]]/I142)),"-",LN(Table1817[[#This Row],[Close Price]]/I142))</f>
        <v>1.8563740811975725E-2</v>
      </c>
    </row>
    <row r="144" spans="1:14" x14ac:dyDescent="0.3">
      <c r="A144" s="1" t="s">
        <v>36</v>
      </c>
      <c r="B144" s="1" t="s">
        <v>14</v>
      </c>
      <c r="C144" s="2">
        <v>43307</v>
      </c>
      <c r="D144" s="1">
        <v>271.85000000000002</v>
      </c>
      <c r="E144" s="1">
        <v>275.10000000000002</v>
      </c>
      <c r="F144" s="1">
        <v>289.39999999999998</v>
      </c>
      <c r="G144" s="1">
        <v>274.2</v>
      </c>
      <c r="H144" s="1">
        <v>289.25</v>
      </c>
      <c r="I144" s="1">
        <v>287.7</v>
      </c>
      <c r="J144" s="1">
        <v>283.14</v>
      </c>
      <c r="K144" s="1">
        <v>53496546</v>
      </c>
      <c r="L144" s="1">
        <v>15147160236.799999</v>
      </c>
      <c r="M144" s="1">
        <v>310433</v>
      </c>
      <c r="N144" s="3">
        <f>IF(ISERR(LN(Table1817[[#This Row],[Close Price]]/I143)),"-",LN(Table1817[[#This Row],[Close Price]]/I143))</f>
        <v>5.6667826965572453E-2</v>
      </c>
    </row>
    <row r="145" spans="1:14" x14ac:dyDescent="0.3">
      <c r="A145" s="1" t="s">
        <v>36</v>
      </c>
      <c r="B145" s="1" t="s">
        <v>14</v>
      </c>
      <c r="C145" s="2">
        <v>43308</v>
      </c>
      <c r="D145" s="1">
        <v>287.7</v>
      </c>
      <c r="E145" s="1">
        <v>289.5</v>
      </c>
      <c r="F145" s="1">
        <v>297</v>
      </c>
      <c r="G145" s="1">
        <v>285.10000000000002</v>
      </c>
      <c r="H145" s="1">
        <v>286.55</v>
      </c>
      <c r="I145" s="1">
        <v>286.75</v>
      </c>
      <c r="J145" s="1">
        <v>290.45999999999998</v>
      </c>
      <c r="K145" s="1">
        <v>32175436</v>
      </c>
      <c r="L145" s="1">
        <v>9345552307.4500008</v>
      </c>
      <c r="M145" s="1">
        <v>220319</v>
      </c>
      <c r="N145" s="3">
        <f>IF(ISERR(LN(Table1817[[#This Row],[Close Price]]/I144)),"-",LN(Table1817[[#This Row],[Close Price]]/I144))</f>
        <v>-3.3075145480220966E-3</v>
      </c>
    </row>
    <row r="146" spans="1:14" x14ac:dyDescent="0.3">
      <c r="A146" s="1" t="s">
        <v>36</v>
      </c>
      <c r="B146" s="1" t="s">
        <v>14</v>
      </c>
      <c r="C146" s="2">
        <v>43311</v>
      </c>
      <c r="D146" s="1">
        <v>286.75</v>
      </c>
      <c r="E146" s="1">
        <v>289.2</v>
      </c>
      <c r="F146" s="1">
        <v>299.55</v>
      </c>
      <c r="G146" s="1">
        <v>289.2</v>
      </c>
      <c r="H146" s="1">
        <v>296.5</v>
      </c>
      <c r="I146" s="1">
        <v>297.39999999999998</v>
      </c>
      <c r="J146" s="1">
        <v>296.67</v>
      </c>
      <c r="K146" s="1">
        <v>40949610</v>
      </c>
      <c r="L146" s="1">
        <v>12148359327.549999</v>
      </c>
      <c r="M146" s="1">
        <v>268957</v>
      </c>
      <c r="N146" s="3">
        <f>IF(ISERR(LN(Table1817[[#This Row],[Close Price]]/I145)),"-",LN(Table1817[[#This Row],[Close Price]]/I145))</f>
        <v>3.6467278016574567E-2</v>
      </c>
    </row>
    <row r="147" spans="1:14" x14ac:dyDescent="0.3">
      <c r="A147" s="1" t="s">
        <v>36</v>
      </c>
      <c r="B147" s="1" t="s">
        <v>14</v>
      </c>
      <c r="C147" s="2">
        <v>43312</v>
      </c>
      <c r="D147" s="1">
        <v>297.39999999999998</v>
      </c>
      <c r="E147" s="1">
        <v>297</v>
      </c>
      <c r="F147" s="1">
        <v>302.39999999999998</v>
      </c>
      <c r="G147" s="1">
        <v>291.8</v>
      </c>
      <c r="H147" s="1">
        <v>293.60000000000002</v>
      </c>
      <c r="I147" s="1">
        <v>293.5</v>
      </c>
      <c r="J147" s="1">
        <v>296.17</v>
      </c>
      <c r="K147" s="1">
        <v>36510328</v>
      </c>
      <c r="L147" s="1">
        <v>10813312086.1</v>
      </c>
      <c r="M147" s="1">
        <v>254603</v>
      </c>
      <c r="N147" s="3">
        <f>IF(ISERR(LN(Table1817[[#This Row],[Close Price]]/I146)),"-",LN(Table1817[[#This Row],[Close Price]]/I146))</f>
        <v>-1.3200394757903494E-2</v>
      </c>
    </row>
    <row r="148" spans="1:14" x14ac:dyDescent="0.3">
      <c r="A148" s="1" t="s">
        <v>36</v>
      </c>
      <c r="B148" s="1" t="s">
        <v>14</v>
      </c>
      <c r="C148" s="2">
        <v>43313</v>
      </c>
      <c r="D148" s="1">
        <v>293.5</v>
      </c>
      <c r="E148" s="1">
        <v>294.5</v>
      </c>
      <c r="F148" s="1">
        <v>298</v>
      </c>
      <c r="G148" s="1">
        <v>288.35000000000002</v>
      </c>
      <c r="H148" s="1">
        <v>294.3</v>
      </c>
      <c r="I148" s="1">
        <v>295.10000000000002</v>
      </c>
      <c r="J148" s="1">
        <v>292.95</v>
      </c>
      <c r="K148" s="1">
        <v>33885474</v>
      </c>
      <c r="L148" s="1">
        <v>9926744009.1000004</v>
      </c>
      <c r="M148" s="1">
        <v>181159</v>
      </c>
      <c r="N148" s="3">
        <f>IF(ISERR(LN(Table1817[[#This Row],[Close Price]]/I147)),"-",LN(Table1817[[#This Row],[Close Price]]/I147))</f>
        <v>5.4366426807427688E-3</v>
      </c>
    </row>
    <row r="149" spans="1:14" x14ac:dyDescent="0.3">
      <c r="A149" s="1" t="s">
        <v>36</v>
      </c>
      <c r="B149" s="1" t="s">
        <v>14</v>
      </c>
      <c r="C149" s="2">
        <v>43314</v>
      </c>
      <c r="D149" s="1">
        <v>295.10000000000002</v>
      </c>
      <c r="E149" s="1">
        <v>293</v>
      </c>
      <c r="F149" s="1">
        <v>296.39999999999998</v>
      </c>
      <c r="G149" s="1">
        <v>290.55</v>
      </c>
      <c r="H149" s="1">
        <v>294</v>
      </c>
      <c r="I149" s="1">
        <v>293.89999999999998</v>
      </c>
      <c r="J149" s="1">
        <v>294.02</v>
      </c>
      <c r="K149" s="1">
        <v>15665209</v>
      </c>
      <c r="L149" s="1">
        <v>4605847684.3000002</v>
      </c>
      <c r="M149" s="1">
        <v>104001</v>
      </c>
      <c r="N149" s="3">
        <f>IF(ISERR(LN(Table1817[[#This Row],[Close Price]]/I148)),"-",LN(Table1817[[#This Row],[Close Price]]/I148))</f>
        <v>-4.074708524022236E-3</v>
      </c>
    </row>
    <row r="150" spans="1:14" x14ac:dyDescent="0.3">
      <c r="A150" s="1" t="s">
        <v>36</v>
      </c>
      <c r="B150" s="1" t="s">
        <v>14</v>
      </c>
      <c r="C150" s="2">
        <v>43315</v>
      </c>
      <c r="D150" s="1">
        <v>293.89999999999998</v>
      </c>
      <c r="E150" s="1">
        <v>294.60000000000002</v>
      </c>
      <c r="F150" s="1">
        <v>299.95</v>
      </c>
      <c r="G150" s="1">
        <v>294.5</v>
      </c>
      <c r="H150" s="1">
        <v>299.89999999999998</v>
      </c>
      <c r="I150" s="1">
        <v>299.25</v>
      </c>
      <c r="J150" s="1">
        <v>297.3</v>
      </c>
      <c r="K150" s="1">
        <v>18254462</v>
      </c>
      <c r="L150" s="1">
        <v>5427128722.8000002</v>
      </c>
      <c r="M150" s="1">
        <v>114223</v>
      </c>
      <c r="N150" s="3">
        <f>IF(ISERR(LN(Table1817[[#This Row],[Close Price]]/I149)),"-",LN(Table1817[[#This Row],[Close Price]]/I149))</f>
        <v>1.8039771013210956E-2</v>
      </c>
    </row>
    <row r="151" spans="1:14" x14ac:dyDescent="0.3">
      <c r="A151" s="1" t="s">
        <v>36</v>
      </c>
      <c r="B151" s="1" t="s">
        <v>14</v>
      </c>
      <c r="C151" s="2">
        <v>43318</v>
      </c>
      <c r="D151" s="1">
        <v>299.25</v>
      </c>
      <c r="E151" s="1">
        <v>300.60000000000002</v>
      </c>
      <c r="F151" s="1">
        <v>311.35000000000002</v>
      </c>
      <c r="G151" s="1">
        <v>300.60000000000002</v>
      </c>
      <c r="H151" s="1">
        <v>308.89999999999998</v>
      </c>
      <c r="I151" s="1">
        <v>308.5</v>
      </c>
      <c r="J151" s="1">
        <v>307.52</v>
      </c>
      <c r="K151" s="1">
        <v>31576923</v>
      </c>
      <c r="L151" s="1">
        <v>9710678524.3999996</v>
      </c>
      <c r="M151" s="1">
        <v>204045</v>
      </c>
      <c r="N151" s="3">
        <f>IF(ISERR(LN(Table1817[[#This Row],[Close Price]]/I150)),"-",LN(Table1817[[#This Row],[Close Price]]/I150))</f>
        <v>3.0442498907360029E-2</v>
      </c>
    </row>
    <row r="152" spans="1:14" x14ac:dyDescent="0.3">
      <c r="A152" s="1" t="s">
        <v>36</v>
      </c>
      <c r="B152" s="1" t="s">
        <v>14</v>
      </c>
      <c r="C152" s="2">
        <v>43319</v>
      </c>
      <c r="D152" s="1">
        <v>308.5</v>
      </c>
      <c r="E152" s="1">
        <v>309.85000000000002</v>
      </c>
      <c r="F152" s="1">
        <v>311.7</v>
      </c>
      <c r="G152" s="1">
        <v>303.05</v>
      </c>
      <c r="H152" s="1">
        <v>303.89999999999998</v>
      </c>
      <c r="I152" s="1">
        <v>304.05</v>
      </c>
      <c r="J152" s="1">
        <v>306.47000000000003</v>
      </c>
      <c r="K152" s="1">
        <v>23929123</v>
      </c>
      <c r="L152" s="1">
        <v>7333537261.1000004</v>
      </c>
      <c r="M152" s="1">
        <v>128953</v>
      </c>
      <c r="N152" s="3">
        <f>IF(ISERR(LN(Table1817[[#This Row],[Close Price]]/I151)),"-",LN(Table1817[[#This Row],[Close Price]]/I151))</f>
        <v>-1.4529681779323733E-2</v>
      </c>
    </row>
    <row r="153" spans="1:14" x14ac:dyDescent="0.3">
      <c r="A153" s="1" t="s">
        <v>36</v>
      </c>
      <c r="B153" s="1" t="s">
        <v>14</v>
      </c>
      <c r="C153" s="2">
        <v>43320</v>
      </c>
      <c r="D153" s="1">
        <v>304.05</v>
      </c>
      <c r="E153" s="1">
        <v>304.05</v>
      </c>
      <c r="F153" s="1">
        <v>310.89999999999998</v>
      </c>
      <c r="G153" s="1">
        <v>303.05</v>
      </c>
      <c r="H153" s="1">
        <v>309.85000000000002</v>
      </c>
      <c r="I153" s="1">
        <v>308.7</v>
      </c>
      <c r="J153" s="1">
        <v>306.82</v>
      </c>
      <c r="K153" s="1">
        <v>20498279</v>
      </c>
      <c r="L153" s="1">
        <v>6289345452.9499998</v>
      </c>
      <c r="M153" s="1">
        <v>117900</v>
      </c>
      <c r="N153" s="3">
        <f>IF(ISERR(LN(Table1817[[#This Row],[Close Price]]/I152)),"-",LN(Table1817[[#This Row],[Close Price]]/I152))</f>
        <v>1.5177769941994788E-2</v>
      </c>
    </row>
    <row r="154" spans="1:14" x14ac:dyDescent="0.3">
      <c r="A154" s="1" t="s">
        <v>36</v>
      </c>
      <c r="B154" s="1" t="s">
        <v>14</v>
      </c>
      <c r="C154" s="2">
        <v>43321</v>
      </c>
      <c r="D154" s="1">
        <v>308.7</v>
      </c>
      <c r="E154" s="1">
        <v>312.95</v>
      </c>
      <c r="F154" s="1">
        <v>319.85000000000002</v>
      </c>
      <c r="G154" s="1">
        <v>310.14999999999998</v>
      </c>
      <c r="H154" s="1">
        <v>317.64999999999998</v>
      </c>
      <c r="I154" s="1">
        <v>317.39999999999998</v>
      </c>
      <c r="J154" s="1">
        <v>316.25</v>
      </c>
      <c r="K154" s="1">
        <v>46464355</v>
      </c>
      <c r="L154" s="1">
        <v>14694257497</v>
      </c>
      <c r="M154" s="1">
        <v>243879</v>
      </c>
      <c r="N154" s="3">
        <f>IF(ISERR(LN(Table1817[[#This Row],[Close Price]]/I153)),"-",LN(Table1817[[#This Row],[Close Price]]/I153))</f>
        <v>2.7792876584195145E-2</v>
      </c>
    </row>
    <row r="155" spans="1:14" x14ac:dyDescent="0.3">
      <c r="A155" s="1" t="s">
        <v>36</v>
      </c>
      <c r="B155" s="1" t="s">
        <v>14</v>
      </c>
      <c r="C155" s="2">
        <v>43322</v>
      </c>
      <c r="D155" s="1">
        <v>317.39999999999998</v>
      </c>
      <c r="E155" s="1">
        <v>317.64999999999998</v>
      </c>
      <c r="F155" s="1">
        <v>326.39999999999998</v>
      </c>
      <c r="G155" s="1">
        <v>300.5</v>
      </c>
      <c r="H155" s="1">
        <v>302.7</v>
      </c>
      <c r="I155" s="1">
        <v>304.45</v>
      </c>
      <c r="J155" s="1">
        <v>313.3</v>
      </c>
      <c r="K155" s="1">
        <v>111510771</v>
      </c>
      <c r="L155" s="1">
        <v>34935877724.25</v>
      </c>
      <c r="M155" s="1">
        <v>565857</v>
      </c>
      <c r="N155" s="3">
        <f>IF(ISERR(LN(Table1817[[#This Row],[Close Price]]/I154)),"-",LN(Table1817[[#This Row],[Close Price]]/I154))</f>
        <v>-4.1655938037725576E-2</v>
      </c>
    </row>
    <row r="156" spans="1:14" x14ac:dyDescent="0.3">
      <c r="A156" s="1" t="s">
        <v>36</v>
      </c>
      <c r="B156" s="1" t="s">
        <v>14</v>
      </c>
      <c r="C156" s="2">
        <v>43325</v>
      </c>
      <c r="D156" s="1">
        <v>304.45</v>
      </c>
      <c r="E156" s="1">
        <v>296</v>
      </c>
      <c r="F156" s="1">
        <v>302.8</v>
      </c>
      <c r="G156" s="1">
        <v>291.10000000000002</v>
      </c>
      <c r="H156" s="1">
        <v>296.7</v>
      </c>
      <c r="I156" s="1">
        <v>294.14999999999998</v>
      </c>
      <c r="J156" s="1">
        <v>295.95</v>
      </c>
      <c r="K156" s="1">
        <v>58127432</v>
      </c>
      <c r="L156" s="1">
        <v>17203092198.150002</v>
      </c>
      <c r="M156" s="1">
        <v>256293</v>
      </c>
      <c r="N156" s="3">
        <f>IF(ISERR(LN(Table1817[[#This Row],[Close Price]]/I155)),"-",LN(Table1817[[#This Row],[Close Price]]/I155))</f>
        <v>-3.4417028744118172E-2</v>
      </c>
    </row>
    <row r="157" spans="1:14" x14ac:dyDescent="0.3">
      <c r="A157" s="1" t="s">
        <v>36</v>
      </c>
      <c r="B157" s="1" t="s">
        <v>14</v>
      </c>
      <c r="C157" s="2">
        <v>43326</v>
      </c>
      <c r="D157" s="1">
        <v>294.14999999999998</v>
      </c>
      <c r="E157" s="1">
        <v>296.7</v>
      </c>
      <c r="F157" s="1">
        <v>298.95</v>
      </c>
      <c r="G157" s="1">
        <v>293.35000000000002</v>
      </c>
      <c r="H157" s="1">
        <v>295</v>
      </c>
      <c r="I157" s="1">
        <v>294.89999999999998</v>
      </c>
      <c r="J157" s="1">
        <v>295.85000000000002</v>
      </c>
      <c r="K157" s="1">
        <v>25294933</v>
      </c>
      <c r="L157" s="1">
        <v>7483493517.25</v>
      </c>
      <c r="M157" s="1">
        <v>156944</v>
      </c>
      <c r="N157" s="3">
        <f>IF(ISERR(LN(Table1817[[#This Row],[Close Price]]/I156)),"-",LN(Table1817[[#This Row],[Close Price]]/I156))</f>
        <v>2.546474510765678E-3</v>
      </c>
    </row>
    <row r="158" spans="1:14" x14ac:dyDescent="0.3">
      <c r="A158" s="1" t="s">
        <v>36</v>
      </c>
      <c r="B158" s="1" t="s">
        <v>14</v>
      </c>
      <c r="C158" s="2">
        <v>43328</v>
      </c>
      <c r="D158" s="1">
        <v>294.89999999999998</v>
      </c>
      <c r="E158" s="1">
        <v>293.5</v>
      </c>
      <c r="F158" s="1">
        <v>298.39999999999998</v>
      </c>
      <c r="G158" s="1">
        <v>290.25</v>
      </c>
      <c r="H158" s="1">
        <v>293</v>
      </c>
      <c r="I158" s="1">
        <v>292.7</v>
      </c>
      <c r="J158" s="1">
        <v>294.20999999999998</v>
      </c>
      <c r="K158" s="1">
        <v>31083900</v>
      </c>
      <c r="L158" s="1">
        <v>9145252870.5</v>
      </c>
      <c r="M158" s="1">
        <v>150833</v>
      </c>
      <c r="N158" s="3">
        <f>IF(ISERR(LN(Table1817[[#This Row],[Close Price]]/I157)),"-",LN(Table1817[[#This Row],[Close Price]]/I157))</f>
        <v>-7.4881221233903585E-3</v>
      </c>
    </row>
    <row r="159" spans="1:14" x14ac:dyDescent="0.3">
      <c r="A159" s="1" t="s">
        <v>36</v>
      </c>
      <c r="B159" s="1" t="s">
        <v>14</v>
      </c>
      <c r="C159" s="2">
        <v>43329</v>
      </c>
      <c r="D159" s="1">
        <v>292.7</v>
      </c>
      <c r="E159" s="1">
        <v>295</v>
      </c>
      <c r="F159" s="1">
        <v>302.7</v>
      </c>
      <c r="G159" s="1">
        <v>294.05</v>
      </c>
      <c r="H159" s="1">
        <v>302.2</v>
      </c>
      <c r="I159" s="1">
        <v>302.10000000000002</v>
      </c>
      <c r="J159" s="1">
        <v>298.51</v>
      </c>
      <c r="K159" s="1">
        <v>21931134</v>
      </c>
      <c r="L159" s="1">
        <v>6546643266.8000002</v>
      </c>
      <c r="M159" s="1">
        <v>157302</v>
      </c>
      <c r="N159" s="3">
        <f>IF(ISERR(LN(Table1817[[#This Row],[Close Price]]/I158)),"-",LN(Table1817[[#This Row],[Close Price]]/I158))</f>
        <v>3.1609894694786207E-2</v>
      </c>
    </row>
    <row r="160" spans="1:14" x14ac:dyDescent="0.3">
      <c r="A160" s="1" t="s">
        <v>36</v>
      </c>
      <c r="B160" s="1" t="s">
        <v>14</v>
      </c>
      <c r="C160" s="2">
        <v>43332</v>
      </c>
      <c r="D160" s="1">
        <v>302.10000000000002</v>
      </c>
      <c r="E160" s="1">
        <v>304.10000000000002</v>
      </c>
      <c r="F160" s="1">
        <v>308.7</v>
      </c>
      <c r="G160" s="1">
        <v>303.60000000000002</v>
      </c>
      <c r="H160" s="1">
        <v>307.60000000000002</v>
      </c>
      <c r="I160" s="1">
        <v>307.64999999999998</v>
      </c>
      <c r="J160" s="1">
        <v>306.04000000000002</v>
      </c>
      <c r="K160" s="1">
        <v>20240462</v>
      </c>
      <c r="L160" s="1">
        <v>6194434181.0500002</v>
      </c>
      <c r="M160" s="1">
        <v>188475</v>
      </c>
      <c r="N160" s="3">
        <f>IF(ISERR(LN(Table1817[[#This Row],[Close Price]]/I159)),"-",LN(Table1817[[#This Row],[Close Price]]/I159))</f>
        <v>1.8204684793872779E-2</v>
      </c>
    </row>
    <row r="161" spans="1:14" x14ac:dyDescent="0.3">
      <c r="A161" s="1" t="s">
        <v>36</v>
      </c>
      <c r="B161" s="1" t="s">
        <v>14</v>
      </c>
      <c r="C161" s="2">
        <v>43333</v>
      </c>
      <c r="D161" s="1">
        <v>307.64999999999998</v>
      </c>
      <c r="E161" s="1">
        <v>308.3</v>
      </c>
      <c r="F161" s="1">
        <v>308.85000000000002</v>
      </c>
      <c r="G161" s="1">
        <v>303.35000000000002</v>
      </c>
      <c r="H161" s="1">
        <v>307.10000000000002</v>
      </c>
      <c r="I161" s="1">
        <v>307</v>
      </c>
      <c r="J161" s="1">
        <v>305.64999999999998</v>
      </c>
      <c r="K161" s="1">
        <v>14139592</v>
      </c>
      <c r="L161" s="1">
        <v>4321728675.3999996</v>
      </c>
      <c r="M161" s="1">
        <v>115293</v>
      </c>
      <c r="N161" s="3">
        <f>IF(ISERR(LN(Table1817[[#This Row],[Close Price]]/I160)),"-",LN(Table1817[[#This Row],[Close Price]]/I160))</f>
        <v>-2.1150255993020494E-3</v>
      </c>
    </row>
    <row r="162" spans="1:14" x14ac:dyDescent="0.3">
      <c r="A162" s="1" t="s">
        <v>36</v>
      </c>
      <c r="B162" s="1" t="s">
        <v>14</v>
      </c>
      <c r="C162" s="2">
        <v>43335</v>
      </c>
      <c r="D162" s="1">
        <v>307</v>
      </c>
      <c r="E162" s="1">
        <v>306.95</v>
      </c>
      <c r="F162" s="1">
        <v>306.95</v>
      </c>
      <c r="G162" s="1">
        <v>298.3</v>
      </c>
      <c r="H162" s="1">
        <v>302.45</v>
      </c>
      <c r="I162" s="1">
        <v>302.45</v>
      </c>
      <c r="J162" s="1">
        <v>302.26</v>
      </c>
      <c r="K162" s="1">
        <v>22721004</v>
      </c>
      <c r="L162" s="1">
        <v>6867573579</v>
      </c>
      <c r="M162" s="1">
        <v>163137</v>
      </c>
      <c r="N162" s="3">
        <f>IF(ISERR(LN(Table1817[[#This Row],[Close Price]]/I161)),"-",LN(Table1817[[#This Row],[Close Price]]/I161))</f>
        <v>-1.493177303427398E-2</v>
      </c>
    </row>
    <row r="163" spans="1:14" x14ac:dyDescent="0.3">
      <c r="A163" s="1" t="s">
        <v>36</v>
      </c>
      <c r="B163" s="1" t="s">
        <v>14</v>
      </c>
      <c r="C163" s="2">
        <v>43336</v>
      </c>
      <c r="D163" s="1">
        <v>302.45</v>
      </c>
      <c r="E163" s="1">
        <v>300.60000000000002</v>
      </c>
      <c r="F163" s="1">
        <v>305.7</v>
      </c>
      <c r="G163" s="1">
        <v>299</v>
      </c>
      <c r="H163" s="1">
        <v>300.60000000000002</v>
      </c>
      <c r="I163" s="1">
        <v>300.45</v>
      </c>
      <c r="J163" s="1">
        <v>301.58</v>
      </c>
      <c r="K163" s="1">
        <v>18869585</v>
      </c>
      <c r="L163" s="1">
        <v>5690666054.8500004</v>
      </c>
      <c r="M163" s="1">
        <v>167126</v>
      </c>
      <c r="N163" s="3">
        <f>IF(ISERR(LN(Table1817[[#This Row],[Close Price]]/I162)),"-",LN(Table1817[[#This Row],[Close Price]]/I162))</f>
        <v>-6.6346237729863053E-3</v>
      </c>
    </row>
    <row r="164" spans="1:14" x14ac:dyDescent="0.3">
      <c r="A164" s="1" t="s">
        <v>36</v>
      </c>
      <c r="B164" s="1" t="s">
        <v>14</v>
      </c>
      <c r="C164" s="2">
        <v>43339</v>
      </c>
      <c r="D164" s="1">
        <v>300.45</v>
      </c>
      <c r="E164" s="1">
        <v>304</v>
      </c>
      <c r="F164" s="1">
        <v>310.35000000000002</v>
      </c>
      <c r="G164" s="1">
        <v>303.3</v>
      </c>
      <c r="H164" s="1">
        <v>306.95</v>
      </c>
      <c r="I164" s="1">
        <v>308</v>
      </c>
      <c r="J164" s="1">
        <v>307.92</v>
      </c>
      <c r="K164" s="1">
        <v>28111768</v>
      </c>
      <c r="L164" s="1">
        <v>8656283074.9500008</v>
      </c>
      <c r="M164" s="1">
        <v>178623</v>
      </c>
      <c r="N164" s="3">
        <f>IF(ISERR(LN(Table1817[[#This Row],[Close Price]]/I163)),"-",LN(Table1817[[#This Row],[Close Price]]/I163))</f>
        <v>2.4818432193637607E-2</v>
      </c>
    </row>
    <row r="165" spans="1:14" x14ac:dyDescent="0.3">
      <c r="A165" s="1" t="s">
        <v>36</v>
      </c>
      <c r="B165" s="1" t="s">
        <v>14</v>
      </c>
      <c r="C165" s="2">
        <v>43340</v>
      </c>
      <c r="D165" s="1">
        <v>308</v>
      </c>
      <c r="E165" s="1">
        <v>308.05</v>
      </c>
      <c r="F165" s="1">
        <v>310.25</v>
      </c>
      <c r="G165" s="1">
        <v>303.39999999999998</v>
      </c>
      <c r="H165" s="1">
        <v>305.8</v>
      </c>
      <c r="I165" s="1">
        <v>305.35000000000002</v>
      </c>
      <c r="J165" s="1">
        <v>305.76</v>
      </c>
      <c r="K165" s="1">
        <v>16890236</v>
      </c>
      <c r="L165" s="1">
        <v>5164353820.6499996</v>
      </c>
      <c r="M165" s="1">
        <v>125093</v>
      </c>
      <c r="N165" s="3">
        <f>IF(ISERR(LN(Table1817[[#This Row],[Close Price]]/I164)),"-",LN(Table1817[[#This Row],[Close Price]]/I164))</f>
        <v>-8.6411233044306063E-3</v>
      </c>
    </row>
    <row r="166" spans="1:14" x14ac:dyDescent="0.3">
      <c r="A166" s="1" t="s">
        <v>36</v>
      </c>
      <c r="B166" s="1" t="s">
        <v>14</v>
      </c>
      <c r="C166" s="2">
        <v>43341</v>
      </c>
      <c r="D166" s="1">
        <v>305.35000000000002</v>
      </c>
      <c r="E166" s="1">
        <v>306.8</v>
      </c>
      <c r="F166" s="1">
        <v>312</v>
      </c>
      <c r="G166" s="1">
        <v>305.75</v>
      </c>
      <c r="H166" s="1">
        <v>309.85000000000002</v>
      </c>
      <c r="I166" s="1">
        <v>309.7</v>
      </c>
      <c r="J166" s="1">
        <v>309.64</v>
      </c>
      <c r="K166" s="1">
        <v>24320824</v>
      </c>
      <c r="L166" s="1">
        <v>7530680131.3500004</v>
      </c>
      <c r="M166" s="1">
        <v>168632</v>
      </c>
      <c r="N166" s="3">
        <f>IF(ISERR(LN(Table1817[[#This Row],[Close Price]]/I165)),"-",LN(Table1817[[#This Row],[Close Price]]/I165))</f>
        <v>1.4145427310013191E-2</v>
      </c>
    </row>
    <row r="167" spans="1:14" x14ac:dyDescent="0.3">
      <c r="A167" s="1" t="s">
        <v>36</v>
      </c>
      <c r="B167" s="1" t="s">
        <v>14</v>
      </c>
      <c r="C167" s="2">
        <v>43342</v>
      </c>
      <c r="D167" s="1">
        <v>309.7</v>
      </c>
      <c r="E167" s="1">
        <v>309.3</v>
      </c>
      <c r="F167" s="1">
        <v>310.5</v>
      </c>
      <c r="G167" s="1">
        <v>306</v>
      </c>
      <c r="H167" s="1">
        <v>308.89999999999998</v>
      </c>
      <c r="I167" s="1">
        <v>308.60000000000002</v>
      </c>
      <c r="J167" s="1">
        <v>307.95</v>
      </c>
      <c r="K167" s="1">
        <v>19935935</v>
      </c>
      <c r="L167" s="1">
        <v>6139213576.6999998</v>
      </c>
      <c r="M167" s="1">
        <v>112027</v>
      </c>
      <c r="N167" s="3">
        <f>IF(ISERR(LN(Table1817[[#This Row],[Close Price]]/I166)),"-",LN(Table1817[[#This Row],[Close Price]]/I166))</f>
        <v>-3.5581470500965365E-3</v>
      </c>
    </row>
    <row r="168" spans="1:14" x14ac:dyDescent="0.3">
      <c r="A168" s="1" t="s">
        <v>36</v>
      </c>
      <c r="B168" s="1" t="s">
        <v>14</v>
      </c>
      <c r="C168" s="2">
        <v>43343</v>
      </c>
      <c r="D168" s="1">
        <v>308.60000000000002</v>
      </c>
      <c r="E168" s="1">
        <v>307.89999999999998</v>
      </c>
      <c r="F168" s="1">
        <v>310.64999999999998</v>
      </c>
      <c r="G168" s="1">
        <v>304.55</v>
      </c>
      <c r="H168" s="1">
        <v>310.3</v>
      </c>
      <c r="I168" s="1">
        <v>309.60000000000002</v>
      </c>
      <c r="J168" s="1">
        <v>307.85000000000002</v>
      </c>
      <c r="K168" s="1">
        <v>18100140</v>
      </c>
      <c r="L168" s="1">
        <v>5572062957.1499996</v>
      </c>
      <c r="M168" s="1">
        <v>105308</v>
      </c>
      <c r="N168" s="3">
        <f>IF(ISERR(LN(Table1817[[#This Row],[Close Price]]/I167)),"-",LN(Table1817[[#This Row],[Close Price]]/I167))</f>
        <v>3.2352017865115157E-3</v>
      </c>
    </row>
    <row r="169" spans="1:14" x14ac:dyDescent="0.3">
      <c r="A169" s="1" t="s">
        <v>36</v>
      </c>
      <c r="B169" s="1" t="s">
        <v>14</v>
      </c>
      <c r="C169" s="2">
        <v>43346</v>
      </c>
      <c r="D169" s="1">
        <v>309.60000000000002</v>
      </c>
      <c r="E169" s="1">
        <v>312.5</v>
      </c>
      <c r="F169" s="1">
        <v>312.5</v>
      </c>
      <c r="G169" s="1">
        <v>304.8</v>
      </c>
      <c r="H169" s="1">
        <v>305.64999999999998</v>
      </c>
      <c r="I169" s="1">
        <v>306.35000000000002</v>
      </c>
      <c r="J169" s="1">
        <v>310.10000000000002</v>
      </c>
      <c r="K169" s="1">
        <v>14708076</v>
      </c>
      <c r="L169" s="1">
        <v>4560944743.8500004</v>
      </c>
      <c r="M169" s="1">
        <v>94708</v>
      </c>
      <c r="N169" s="3">
        <f>IF(ISERR(LN(Table1817[[#This Row],[Close Price]]/I168)),"-",LN(Table1817[[#This Row],[Close Price]]/I168))</f>
        <v>-1.0552902543908421E-2</v>
      </c>
    </row>
    <row r="170" spans="1:14" x14ac:dyDescent="0.3">
      <c r="A170" s="1" t="s">
        <v>36</v>
      </c>
      <c r="B170" s="1" t="s">
        <v>14</v>
      </c>
      <c r="C170" s="2">
        <v>43347</v>
      </c>
      <c r="D170" s="1">
        <v>306.35000000000002</v>
      </c>
      <c r="E170" s="1">
        <v>306.8</v>
      </c>
      <c r="F170" s="1">
        <v>307.45</v>
      </c>
      <c r="G170" s="1">
        <v>295.45</v>
      </c>
      <c r="H170" s="1">
        <v>296.25</v>
      </c>
      <c r="I170" s="1">
        <v>296.39999999999998</v>
      </c>
      <c r="J170" s="1">
        <v>303.13</v>
      </c>
      <c r="K170" s="1">
        <v>42859084</v>
      </c>
      <c r="L170" s="1">
        <v>12991766170.450001</v>
      </c>
      <c r="M170" s="1">
        <v>149148</v>
      </c>
      <c r="N170" s="3">
        <f>IF(ISERR(LN(Table1817[[#This Row],[Close Price]]/I169)),"-",LN(Table1817[[#This Row],[Close Price]]/I169))</f>
        <v>-3.3018345749731906E-2</v>
      </c>
    </row>
    <row r="171" spans="1:14" x14ac:dyDescent="0.3">
      <c r="A171" s="1" t="s">
        <v>36</v>
      </c>
      <c r="B171" s="1" t="s">
        <v>14</v>
      </c>
      <c r="C171" s="2">
        <v>43348</v>
      </c>
      <c r="D171" s="1">
        <v>296.39999999999998</v>
      </c>
      <c r="E171" s="1">
        <v>296.5</v>
      </c>
      <c r="F171" s="1">
        <v>298.85000000000002</v>
      </c>
      <c r="G171" s="1">
        <v>290.39999999999998</v>
      </c>
      <c r="H171" s="1">
        <v>296.89999999999998</v>
      </c>
      <c r="I171" s="1">
        <v>296.55</v>
      </c>
      <c r="J171" s="1">
        <v>295.18</v>
      </c>
      <c r="K171" s="1">
        <v>22922686</v>
      </c>
      <c r="L171" s="1">
        <v>6766403146</v>
      </c>
      <c r="M171" s="1">
        <v>148306</v>
      </c>
      <c r="N171" s="3">
        <f>IF(ISERR(LN(Table1817[[#This Row],[Close Price]]/I170)),"-",LN(Table1817[[#This Row],[Close Price]]/I170))</f>
        <v>5.0594486280397142E-4</v>
      </c>
    </row>
    <row r="172" spans="1:14" x14ac:dyDescent="0.3">
      <c r="A172" s="1" t="s">
        <v>36</v>
      </c>
      <c r="B172" s="1" t="s">
        <v>14</v>
      </c>
      <c r="C172" s="2">
        <v>43349</v>
      </c>
      <c r="D172" s="1">
        <v>296.55</v>
      </c>
      <c r="E172" s="1">
        <v>298</v>
      </c>
      <c r="F172" s="1">
        <v>299.85000000000002</v>
      </c>
      <c r="G172" s="1">
        <v>294.5</v>
      </c>
      <c r="H172" s="1">
        <v>294.89999999999998</v>
      </c>
      <c r="I172" s="1">
        <v>296.45</v>
      </c>
      <c r="J172" s="1">
        <v>297.33999999999997</v>
      </c>
      <c r="K172" s="1">
        <v>18001336</v>
      </c>
      <c r="L172" s="1">
        <v>5352603390.0500002</v>
      </c>
      <c r="M172" s="1">
        <v>111206</v>
      </c>
      <c r="N172" s="3">
        <f>IF(ISERR(LN(Table1817[[#This Row],[Close Price]]/I171)),"-",LN(Table1817[[#This Row],[Close Price]]/I171))</f>
        <v>-3.3726813135896499E-4</v>
      </c>
    </row>
    <row r="173" spans="1:14" x14ac:dyDescent="0.3">
      <c r="A173" s="1" t="s">
        <v>36</v>
      </c>
      <c r="B173" s="1" t="s">
        <v>14</v>
      </c>
      <c r="C173" s="2">
        <v>43350</v>
      </c>
      <c r="D173" s="1">
        <v>296.45</v>
      </c>
      <c r="E173" s="1">
        <v>295.89999999999998</v>
      </c>
      <c r="F173" s="1">
        <v>295.89999999999998</v>
      </c>
      <c r="G173" s="1">
        <v>289.45</v>
      </c>
      <c r="H173" s="1">
        <v>291.10000000000002</v>
      </c>
      <c r="I173" s="1">
        <v>291.64999999999998</v>
      </c>
      <c r="J173" s="1">
        <v>291.75</v>
      </c>
      <c r="K173" s="1">
        <v>23716678</v>
      </c>
      <c r="L173" s="1">
        <v>6919285169.3000002</v>
      </c>
      <c r="M173" s="1">
        <v>150105</v>
      </c>
      <c r="N173" s="3">
        <f>IF(ISERR(LN(Table1817[[#This Row],[Close Price]]/I172)),"-",LN(Table1817[[#This Row],[Close Price]]/I172))</f>
        <v>-1.6324116953730115E-2</v>
      </c>
    </row>
    <row r="174" spans="1:14" x14ac:dyDescent="0.3">
      <c r="A174" s="1" t="s">
        <v>36</v>
      </c>
      <c r="B174" s="1" t="s">
        <v>14</v>
      </c>
      <c r="C174" s="2">
        <v>43353</v>
      </c>
      <c r="D174" s="1">
        <v>291.64999999999998</v>
      </c>
      <c r="E174" s="1">
        <v>290.64999999999998</v>
      </c>
      <c r="F174" s="1">
        <v>293.25</v>
      </c>
      <c r="G174" s="1">
        <v>283.8</v>
      </c>
      <c r="H174" s="1">
        <v>284.5</v>
      </c>
      <c r="I174" s="1">
        <v>284.85000000000002</v>
      </c>
      <c r="J174" s="1">
        <v>287.89999999999998</v>
      </c>
      <c r="K174" s="1">
        <v>23354395</v>
      </c>
      <c r="L174" s="1">
        <v>6723742577.5</v>
      </c>
      <c r="M174" s="1">
        <v>146448</v>
      </c>
      <c r="N174" s="3">
        <f>IF(ISERR(LN(Table1817[[#This Row],[Close Price]]/I173)),"-",LN(Table1817[[#This Row],[Close Price]]/I173))</f>
        <v>-2.3591727273241856E-2</v>
      </c>
    </row>
    <row r="175" spans="1:14" x14ac:dyDescent="0.3">
      <c r="A175" s="1" t="s">
        <v>36</v>
      </c>
      <c r="B175" s="1" t="s">
        <v>14</v>
      </c>
      <c r="C175" s="2">
        <v>43354</v>
      </c>
      <c r="D175" s="1">
        <v>284.85000000000002</v>
      </c>
      <c r="E175" s="1">
        <v>287.35000000000002</v>
      </c>
      <c r="F175" s="1">
        <v>291.45</v>
      </c>
      <c r="G175" s="1">
        <v>281.64999999999998</v>
      </c>
      <c r="H175" s="1">
        <v>282</v>
      </c>
      <c r="I175" s="1">
        <v>282.60000000000002</v>
      </c>
      <c r="J175" s="1">
        <v>287.14</v>
      </c>
      <c r="K175" s="1">
        <v>28361400</v>
      </c>
      <c r="L175" s="1">
        <v>8143774015.8999996</v>
      </c>
      <c r="M175" s="1">
        <v>164245</v>
      </c>
      <c r="N175" s="3">
        <f>IF(ISERR(LN(Table1817[[#This Row],[Close Price]]/I174)),"-",LN(Table1817[[#This Row],[Close Price]]/I174))</f>
        <v>-7.9302556759775558E-3</v>
      </c>
    </row>
    <row r="176" spans="1:14" x14ac:dyDescent="0.3">
      <c r="A176" s="1" t="s">
        <v>36</v>
      </c>
      <c r="B176" s="1" t="s">
        <v>14</v>
      </c>
      <c r="C176" s="2">
        <v>43355</v>
      </c>
      <c r="D176" s="1">
        <v>282.60000000000002</v>
      </c>
      <c r="E176" s="1">
        <v>284</v>
      </c>
      <c r="F176" s="1">
        <v>286.7</v>
      </c>
      <c r="G176" s="1">
        <v>280</v>
      </c>
      <c r="H176" s="1">
        <v>285.85000000000002</v>
      </c>
      <c r="I176" s="1">
        <v>285.3</v>
      </c>
      <c r="J176" s="1">
        <v>283.62</v>
      </c>
      <c r="K176" s="1">
        <v>22717796</v>
      </c>
      <c r="L176" s="1">
        <v>6443164746.8500004</v>
      </c>
      <c r="M176" s="1">
        <v>147354</v>
      </c>
      <c r="N176" s="3">
        <f>IF(ISERR(LN(Table1817[[#This Row],[Close Price]]/I175)),"-",LN(Table1817[[#This Row],[Close Price]]/I175))</f>
        <v>9.5087879690271358E-3</v>
      </c>
    </row>
    <row r="177" spans="1:14" x14ac:dyDescent="0.3">
      <c r="A177" s="1" t="s">
        <v>36</v>
      </c>
      <c r="B177" s="1" t="s">
        <v>14</v>
      </c>
      <c r="C177" s="2">
        <v>43357</v>
      </c>
      <c r="D177" s="1">
        <v>285.3</v>
      </c>
      <c r="E177" s="1">
        <v>290.10000000000002</v>
      </c>
      <c r="F177" s="1">
        <v>291.8</v>
      </c>
      <c r="G177" s="1">
        <v>288.7</v>
      </c>
      <c r="H177" s="1">
        <v>290.64999999999998</v>
      </c>
      <c r="I177" s="1">
        <v>290.64999999999998</v>
      </c>
      <c r="J177" s="1">
        <v>290.29000000000002</v>
      </c>
      <c r="K177" s="1">
        <v>15149585</v>
      </c>
      <c r="L177" s="1">
        <v>4397839262.0500002</v>
      </c>
      <c r="M177" s="1">
        <v>101589</v>
      </c>
      <c r="N177" s="3">
        <f>IF(ISERR(LN(Table1817[[#This Row],[Close Price]]/I176)),"-",LN(Table1817[[#This Row],[Close Price]]/I176))</f>
        <v>1.8578535927905072E-2</v>
      </c>
    </row>
    <row r="178" spans="1:14" x14ac:dyDescent="0.3">
      <c r="A178" s="1" t="s">
        <v>36</v>
      </c>
      <c r="B178" s="1" t="s">
        <v>14</v>
      </c>
      <c r="C178" s="2">
        <v>43360</v>
      </c>
      <c r="D178" s="1">
        <v>290.64999999999998</v>
      </c>
      <c r="E178" s="1">
        <v>288.5</v>
      </c>
      <c r="F178" s="1">
        <v>288.5</v>
      </c>
      <c r="G178" s="1">
        <v>284.10000000000002</v>
      </c>
      <c r="H178" s="1">
        <v>285.10000000000002</v>
      </c>
      <c r="I178" s="1">
        <v>285.3</v>
      </c>
      <c r="J178" s="1">
        <v>285.73</v>
      </c>
      <c r="K178" s="1">
        <v>16089996</v>
      </c>
      <c r="L178" s="1">
        <v>4597425846.0500002</v>
      </c>
      <c r="M178" s="1">
        <v>97436</v>
      </c>
      <c r="N178" s="3">
        <f>IF(ISERR(LN(Table1817[[#This Row],[Close Price]]/I177)),"-",LN(Table1817[[#This Row],[Close Price]]/I177))</f>
        <v>-1.857853592790517E-2</v>
      </c>
    </row>
    <row r="179" spans="1:14" x14ac:dyDescent="0.3">
      <c r="A179" s="1" t="s">
        <v>36</v>
      </c>
      <c r="B179" s="1" t="s">
        <v>14</v>
      </c>
      <c r="C179" s="2">
        <v>43361</v>
      </c>
      <c r="D179" s="1">
        <v>285.3</v>
      </c>
      <c r="E179" s="1">
        <v>285</v>
      </c>
      <c r="F179" s="1">
        <v>286.89999999999998</v>
      </c>
      <c r="G179" s="1">
        <v>272.39999999999998</v>
      </c>
      <c r="H179" s="1">
        <v>273.60000000000002</v>
      </c>
      <c r="I179" s="1">
        <v>273.8</v>
      </c>
      <c r="J179" s="1">
        <v>277.31</v>
      </c>
      <c r="K179" s="1">
        <v>33901000</v>
      </c>
      <c r="L179" s="1">
        <v>9401220053.4500008</v>
      </c>
      <c r="M179" s="1">
        <v>177012</v>
      </c>
      <c r="N179" s="3">
        <f>IF(ISERR(LN(Table1817[[#This Row],[Close Price]]/I178)),"-",LN(Table1817[[#This Row],[Close Price]]/I178))</f>
        <v>-4.1143345365105805E-2</v>
      </c>
    </row>
    <row r="180" spans="1:14" x14ac:dyDescent="0.3">
      <c r="A180" s="1" t="s">
        <v>36</v>
      </c>
      <c r="B180" s="1" t="s">
        <v>14</v>
      </c>
      <c r="C180" s="2">
        <v>43362</v>
      </c>
      <c r="D180" s="1">
        <v>273.8</v>
      </c>
      <c r="E180" s="1">
        <v>275.39999999999998</v>
      </c>
      <c r="F180" s="1">
        <v>282.85000000000002</v>
      </c>
      <c r="G180" s="1">
        <v>270.5</v>
      </c>
      <c r="H180" s="1">
        <v>271.14999999999998</v>
      </c>
      <c r="I180" s="1">
        <v>271.5</v>
      </c>
      <c r="J180" s="1">
        <v>273.54000000000002</v>
      </c>
      <c r="K180" s="1">
        <v>40759431</v>
      </c>
      <c r="L180" s="1">
        <v>11149465640.85</v>
      </c>
      <c r="M180" s="1">
        <v>219193</v>
      </c>
      <c r="N180" s="3">
        <f>IF(ISERR(LN(Table1817[[#This Row],[Close Price]]/I179)),"-",LN(Table1817[[#This Row],[Close Price]]/I179))</f>
        <v>-8.4357734803584255E-3</v>
      </c>
    </row>
    <row r="181" spans="1:14" x14ac:dyDescent="0.3">
      <c r="A181" s="1" t="s">
        <v>36</v>
      </c>
      <c r="B181" s="1" t="s">
        <v>14</v>
      </c>
      <c r="C181" s="2">
        <v>43364</v>
      </c>
      <c r="D181" s="1">
        <v>271.5</v>
      </c>
      <c r="E181" s="1">
        <v>274.2</v>
      </c>
      <c r="F181" s="1">
        <v>279.45</v>
      </c>
      <c r="G181" s="1">
        <v>253.4</v>
      </c>
      <c r="H181" s="1">
        <v>270.45</v>
      </c>
      <c r="I181" s="1">
        <v>270.60000000000002</v>
      </c>
      <c r="J181" s="1">
        <v>272.26</v>
      </c>
      <c r="K181" s="1">
        <v>39308482</v>
      </c>
      <c r="L181" s="1">
        <v>10701950600.75</v>
      </c>
      <c r="M181" s="1">
        <v>218461</v>
      </c>
      <c r="N181" s="3">
        <f>IF(ISERR(LN(Table1817[[#This Row],[Close Price]]/I180)),"-",LN(Table1817[[#This Row],[Close Price]]/I180))</f>
        <v>-3.3204236373024112E-3</v>
      </c>
    </row>
    <row r="182" spans="1:14" x14ac:dyDescent="0.3">
      <c r="A182" s="1" t="s">
        <v>36</v>
      </c>
      <c r="B182" s="1" t="s">
        <v>14</v>
      </c>
      <c r="C182" s="2">
        <v>43367</v>
      </c>
      <c r="D182" s="1">
        <v>270.60000000000002</v>
      </c>
      <c r="E182" s="1">
        <v>272.7</v>
      </c>
      <c r="F182" s="1">
        <v>273</v>
      </c>
      <c r="G182" s="1">
        <v>262.60000000000002</v>
      </c>
      <c r="H182" s="1">
        <v>263.35000000000002</v>
      </c>
      <c r="I182" s="1">
        <v>264.35000000000002</v>
      </c>
      <c r="J182" s="1">
        <v>266.54000000000002</v>
      </c>
      <c r="K182" s="1">
        <v>24633374</v>
      </c>
      <c r="L182" s="1">
        <v>6565808186.6499996</v>
      </c>
      <c r="M182" s="1">
        <v>124419</v>
      </c>
      <c r="N182" s="3">
        <f>IF(ISERR(LN(Table1817[[#This Row],[Close Price]]/I181)),"-",LN(Table1817[[#This Row],[Close Price]]/I181))</f>
        <v>-2.3367733055228421E-2</v>
      </c>
    </row>
    <row r="183" spans="1:14" x14ac:dyDescent="0.3">
      <c r="A183" s="1" t="s">
        <v>36</v>
      </c>
      <c r="B183" s="1" t="s">
        <v>14</v>
      </c>
      <c r="C183" s="2">
        <v>43368</v>
      </c>
      <c r="D183" s="1">
        <v>264.35000000000002</v>
      </c>
      <c r="E183" s="1">
        <v>264</v>
      </c>
      <c r="F183" s="1">
        <v>272.95</v>
      </c>
      <c r="G183" s="1">
        <v>260.8</v>
      </c>
      <c r="H183" s="1">
        <v>272.5</v>
      </c>
      <c r="I183" s="1">
        <v>270.89999999999998</v>
      </c>
      <c r="J183" s="1">
        <v>265.54000000000002</v>
      </c>
      <c r="K183" s="1">
        <v>28948831</v>
      </c>
      <c r="L183" s="1">
        <v>7687199315.1999998</v>
      </c>
      <c r="M183" s="1">
        <v>182855</v>
      </c>
      <c r="N183" s="3">
        <f>IF(ISERR(LN(Table1817[[#This Row],[Close Price]]/I182)),"-",LN(Table1817[[#This Row],[Close Price]]/I182))</f>
        <v>2.4475766409590028E-2</v>
      </c>
    </row>
    <row r="184" spans="1:14" x14ac:dyDescent="0.3">
      <c r="A184" s="1" t="s">
        <v>36</v>
      </c>
      <c r="B184" s="1" t="s">
        <v>14</v>
      </c>
      <c r="C184" s="2">
        <v>43369</v>
      </c>
      <c r="D184" s="1">
        <v>270.89999999999998</v>
      </c>
      <c r="E184" s="1">
        <v>274</v>
      </c>
      <c r="F184" s="1">
        <v>274</v>
      </c>
      <c r="G184" s="1">
        <v>262.75</v>
      </c>
      <c r="H184" s="1">
        <v>263</v>
      </c>
      <c r="I184" s="1">
        <v>263.85000000000002</v>
      </c>
      <c r="J184" s="1">
        <v>266.42</v>
      </c>
      <c r="K184" s="1">
        <v>23951904</v>
      </c>
      <c r="L184" s="1">
        <v>6381336197.1499996</v>
      </c>
      <c r="M184" s="1">
        <v>155258</v>
      </c>
      <c r="N184" s="3">
        <f>IF(ISERR(LN(Table1817[[#This Row],[Close Price]]/I183)),"-",LN(Table1817[[#This Row],[Close Price]]/I183))</f>
        <v>-2.6368989239372413E-2</v>
      </c>
    </row>
    <row r="185" spans="1:14" x14ac:dyDescent="0.3">
      <c r="A185" s="1" t="s">
        <v>36</v>
      </c>
      <c r="B185" s="1" t="s">
        <v>14</v>
      </c>
      <c r="C185" s="2">
        <v>43370</v>
      </c>
      <c r="D185" s="1">
        <v>263.85000000000002</v>
      </c>
      <c r="E185" s="1">
        <v>264.5</v>
      </c>
      <c r="F185" s="1">
        <v>268.60000000000002</v>
      </c>
      <c r="G185" s="1">
        <v>263.75</v>
      </c>
      <c r="H185" s="1">
        <v>265.5</v>
      </c>
      <c r="I185" s="1">
        <v>265.35000000000002</v>
      </c>
      <c r="J185" s="1">
        <v>266.3</v>
      </c>
      <c r="K185" s="1">
        <v>24829383</v>
      </c>
      <c r="L185" s="1">
        <v>6612125475.1999998</v>
      </c>
      <c r="M185" s="1">
        <v>124638</v>
      </c>
      <c r="N185" s="3">
        <f>IF(ISERR(LN(Table1817[[#This Row],[Close Price]]/I184)),"-",LN(Table1817[[#This Row],[Close Price]]/I184))</f>
        <v>5.6689494222270861E-3</v>
      </c>
    </row>
    <row r="186" spans="1:14" x14ac:dyDescent="0.3">
      <c r="A186" s="1" t="s">
        <v>36</v>
      </c>
      <c r="B186" s="1" t="s">
        <v>14</v>
      </c>
      <c r="C186" s="2">
        <v>43371</v>
      </c>
      <c r="D186" s="1">
        <v>265.35000000000002</v>
      </c>
      <c r="E186" s="1">
        <v>266.39999999999998</v>
      </c>
      <c r="F186" s="1">
        <v>273.5</v>
      </c>
      <c r="G186" s="1">
        <v>262.5</v>
      </c>
      <c r="H186" s="1">
        <v>265.5</v>
      </c>
      <c r="I186" s="1">
        <v>265.5</v>
      </c>
      <c r="J186" s="1">
        <v>268.19</v>
      </c>
      <c r="K186" s="1">
        <v>33803139</v>
      </c>
      <c r="L186" s="1">
        <v>9065796801.2999992</v>
      </c>
      <c r="M186" s="1">
        <v>183277</v>
      </c>
      <c r="N186" s="3">
        <f>IF(ISERR(LN(Table1817[[#This Row],[Close Price]]/I185)),"-",LN(Table1817[[#This Row],[Close Price]]/I185))</f>
        <v>5.6513140808941303E-4</v>
      </c>
    </row>
    <row r="187" spans="1:14" x14ac:dyDescent="0.3">
      <c r="A187" s="1" t="s">
        <v>36</v>
      </c>
      <c r="B187" s="1" t="s">
        <v>14</v>
      </c>
      <c r="C187" s="2">
        <v>43374</v>
      </c>
      <c r="D187" s="1">
        <v>265.5</v>
      </c>
      <c r="E187" s="1">
        <v>265.5</v>
      </c>
      <c r="F187" s="1">
        <v>275.2</v>
      </c>
      <c r="G187" s="1">
        <v>264.10000000000002</v>
      </c>
      <c r="H187" s="1">
        <v>274.10000000000002</v>
      </c>
      <c r="I187" s="1">
        <v>273.85000000000002</v>
      </c>
      <c r="J187" s="1">
        <v>268.85000000000002</v>
      </c>
      <c r="K187" s="1">
        <v>17711738</v>
      </c>
      <c r="L187" s="1">
        <v>4761798327.1999998</v>
      </c>
      <c r="M187" s="1">
        <v>138561</v>
      </c>
      <c r="N187" s="3">
        <f>IF(ISERR(LN(Table1817[[#This Row],[Close Price]]/I186)),"-",LN(Table1817[[#This Row],[Close Price]]/I186))</f>
        <v>3.0965670547736888E-2</v>
      </c>
    </row>
    <row r="188" spans="1:14" x14ac:dyDescent="0.3">
      <c r="A188" s="1" t="s">
        <v>36</v>
      </c>
      <c r="B188" s="1" t="s">
        <v>14</v>
      </c>
      <c r="C188" s="2">
        <v>43376</v>
      </c>
      <c r="D188" s="1">
        <v>273.85000000000002</v>
      </c>
      <c r="E188" s="1">
        <v>273.35000000000002</v>
      </c>
      <c r="F188" s="1">
        <v>278.7</v>
      </c>
      <c r="G188" s="1">
        <v>270.60000000000002</v>
      </c>
      <c r="H188" s="1">
        <v>271.5</v>
      </c>
      <c r="I188" s="1">
        <v>271.7</v>
      </c>
      <c r="J188" s="1">
        <v>274.04000000000002</v>
      </c>
      <c r="K188" s="1">
        <v>19714943</v>
      </c>
      <c r="L188" s="1">
        <v>5402756515.25</v>
      </c>
      <c r="M188" s="1">
        <v>123868</v>
      </c>
      <c r="N188" s="3">
        <f>IF(ISERR(LN(Table1817[[#This Row],[Close Price]]/I187)),"-",LN(Table1817[[#This Row],[Close Price]]/I187))</f>
        <v>-7.881994797428394E-3</v>
      </c>
    </row>
    <row r="189" spans="1:14" x14ac:dyDescent="0.3">
      <c r="A189" s="1" t="s">
        <v>36</v>
      </c>
      <c r="B189" s="1" t="s">
        <v>14</v>
      </c>
      <c r="C189" s="2">
        <v>43377</v>
      </c>
      <c r="D189" s="1">
        <v>271.7</v>
      </c>
      <c r="E189" s="1">
        <v>267.95</v>
      </c>
      <c r="F189" s="1">
        <v>272.7</v>
      </c>
      <c r="G189" s="1">
        <v>265.7</v>
      </c>
      <c r="H189" s="1">
        <v>269.39999999999998</v>
      </c>
      <c r="I189" s="1">
        <v>271.35000000000002</v>
      </c>
      <c r="J189" s="1">
        <v>269.48</v>
      </c>
      <c r="K189" s="1">
        <v>17754204</v>
      </c>
      <c r="L189" s="1">
        <v>4784466876.9499998</v>
      </c>
      <c r="M189" s="1">
        <v>104521</v>
      </c>
      <c r="N189" s="3">
        <f>IF(ISERR(LN(Table1817[[#This Row],[Close Price]]/I188)),"-",LN(Table1817[[#This Row],[Close Price]]/I188))</f>
        <v>-1.2890159228880899E-3</v>
      </c>
    </row>
    <row r="190" spans="1:14" x14ac:dyDescent="0.3">
      <c r="A190" s="1" t="s">
        <v>36</v>
      </c>
      <c r="B190" s="1" t="s">
        <v>14</v>
      </c>
      <c r="C190" s="2">
        <v>43378</v>
      </c>
      <c r="D190" s="1">
        <v>271.35000000000002</v>
      </c>
      <c r="E190" s="1">
        <v>271</v>
      </c>
      <c r="F190" s="1">
        <v>271</v>
      </c>
      <c r="G190" s="1">
        <v>256</v>
      </c>
      <c r="H190" s="1">
        <v>258.3</v>
      </c>
      <c r="I190" s="1">
        <v>258.35000000000002</v>
      </c>
      <c r="J190" s="1">
        <v>264.55</v>
      </c>
      <c r="K190" s="1">
        <v>36628643</v>
      </c>
      <c r="L190" s="1">
        <v>9690254318.1000004</v>
      </c>
      <c r="M190" s="1">
        <v>210659</v>
      </c>
      <c r="N190" s="3">
        <f>IF(ISERR(LN(Table1817[[#This Row],[Close Price]]/I189)),"-",LN(Table1817[[#This Row],[Close Price]]/I189))</f>
        <v>-4.9094245776220222E-2</v>
      </c>
    </row>
    <row r="191" spans="1:14" x14ac:dyDescent="0.3">
      <c r="A191" s="1" t="s">
        <v>36</v>
      </c>
      <c r="B191" s="1" t="s">
        <v>14</v>
      </c>
      <c r="C191" s="2">
        <v>43381</v>
      </c>
      <c r="D191" s="1">
        <v>258.35000000000002</v>
      </c>
      <c r="E191" s="1">
        <v>259.75</v>
      </c>
      <c r="F191" s="1">
        <v>268.5</v>
      </c>
      <c r="G191" s="1">
        <v>258.35000000000002</v>
      </c>
      <c r="H191" s="1">
        <v>266</v>
      </c>
      <c r="I191" s="1">
        <v>265.75</v>
      </c>
      <c r="J191" s="1">
        <v>262.3</v>
      </c>
      <c r="K191" s="1">
        <v>21100804</v>
      </c>
      <c r="L191" s="1">
        <v>5534651742.1000004</v>
      </c>
      <c r="M191" s="1">
        <v>146549</v>
      </c>
      <c r="N191" s="3">
        <f>IF(ISERR(LN(Table1817[[#This Row],[Close Price]]/I190)),"-",LN(Table1817[[#This Row],[Close Price]]/I190))</f>
        <v>2.8240762488863674E-2</v>
      </c>
    </row>
    <row r="192" spans="1:14" x14ac:dyDescent="0.3">
      <c r="A192" s="1" t="s">
        <v>36</v>
      </c>
      <c r="B192" s="1" t="s">
        <v>14</v>
      </c>
      <c r="C192" s="2">
        <v>43382</v>
      </c>
      <c r="D192" s="1">
        <v>265.75</v>
      </c>
      <c r="E192" s="1">
        <v>268</v>
      </c>
      <c r="F192" s="1">
        <v>268.14999999999998</v>
      </c>
      <c r="G192" s="1">
        <v>260</v>
      </c>
      <c r="H192" s="1">
        <v>262.75</v>
      </c>
      <c r="I192" s="1">
        <v>262.95</v>
      </c>
      <c r="J192" s="1">
        <v>263.56</v>
      </c>
      <c r="K192" s="1">
        <v>16010883</v>
      </c>
      <c r="L192" s="1">
        <v>4219788575.3499999</v>
      </c>
      <c r="M192" s="1">
        <v>117931</v>
      </c>
      <c r="N192" s="3">
        <f>IF(ISERR(LN(Table1817[[#This Row],[Close Price]]/I191)),"-",LN(Table1817[[#This Row],[Close Price]]/I191))</f>
        <v>-1.0592117186704138E-2</v>
      </c>
    </row>
    <row r="193" spans="1:14" x14ac:dyDescent="0.3">
      <c r="A193" s="1" t="s">
        <v>36</v>
      </c>
      <c r="B193" s="1" t="s">
        <v>14</v>
      </c>
      <c r="C193" s="2">
        <v>43383</v>
      </c>
      <c r="D193" s="1">
        <v>262.95</v>
      </c>
      <c r="E193" s="1">
        <v>261.60000000000002</v>
      </c>
      <c r="F193" s="1">
        <v>280.45</v>
      </c>
      <c r="G193" s="1">
        <v>261.2</v>
      </c>
      <c r="H193" s="1">
        <v>277.3</v>
      </c>
      <c r="I193" s="1">
        <v>278.64999999999998</v>
      </c>
      <c r="J193" s="1">
        <v>271.41000000000003</v>
      </c>
      <c r="K193" s="1">
        <v>31772330</v>
      </c>
      <c r="L193" s="1">
        <v>8623328612.1000004</v>
      </c>
      <c r="M193" s="1">
        <v>174117</v>
      </c>
      <c r="N193" s="3">
        <f>IF(ISERR(LN(Table1817[[#This Row],[Close Price]]/I192)),"-",LN(Table1817[[#This Row],[Close Price]]/I192))</f>
        <v>5.7992613980192197E-2</v>
      </c>
    </row>
    <row r="194" spans="1:14" x14ac:dyDescent="0.3">
      <c r="A194" s="1" t="s">
        <v>36</v>
      </c>
      <c r="B194" s="1" t="s">
        <v>14</v>
      </c>
      <c r="C194" s="2">
        <v>43384</v>
      </c>
      <c r="D194" s="1">
        <v>278.64999999999998</v>
      </c>
      <c r="E194" s="1">
        <v>268</v>
      </c>
      <c r="F194" s="1">
        <v>271.5</v>
      </c>
      <c r="G194" s="1">
        <v>260.60000000000002</v>
      </c>
      <c r="H194" s="1">
        <v>261.7</v>
      </c>
      <c r="I194" s="1">
        <v>262.14999999999998</v>
      </c>
      <c r="J194" s="1">
        <v>263.79000000000002</v>
      </c>
      <c r="K194" s="1">
        <v>46291120</v>
      </c>
      <c r="L194" s="1">
        <v>12211095759.200001</v>
      </c>
      <c r="M194" s="1">
        <v>263698</v>
      </c>
      <c r="N194" s="3">
        <f>IF(ISERR(LN(Table1817[[#This Row],[Close Price]]/I193)),"-",LN(Table1817[[#This Row],[Close Price]]/I193))</f>
        <v>-6.103965499700352E-2</v>
      </c>
    </row>
    <row r="195" spans="1:14" x14ac:dyDescent="0.3">
      <c r="A195" s="1" t="s">
        <v>36</v>
      </c>
      <c r="B195" s="1" t="s">
        <v>14</v>
      </c>
      <c r="C195" s="2">
        <v>43385</v>
      </c>
      <c r="D195" s="1">
        <v>262.14999999999998</v>
      </c>
      <c r="E195" s="1">
        <v>266</v>
      </c>
      <c r="F195" s="1">
        <v>267.89999999999998</v>
      </c>
      <c r="G195" s="1">
        <v>261.5</v>
      </c>
      <c r="H195" s="1">
        <v>263.7</v>
      </c>
      <c r="I195" s="1">
        <v>263.75</v>
      </c>
      <c r="J195" s="1">
        <v>265.06</v>
      </c>
      <c r="K195" s="1">
        <v>42967696</v>
      </c>
      <c r="L195" s="1">
        <v>11389044523.950001</v>
      </c>
      <c r="M195" s="1">
        <v>197824</v>
      </c>
      <c r="N195" s="3">
        <f>IF(ISERR(LN(Table1817[[#This Row],[Close Price]]/I194)),"-",LN(Table1817[[#This Row],[Close Price]]/I194))</f>
        <v>6.0848257717345342E-3</v>
      </c>
    </row>
    <row r="196" spans="1:14" x14ac:dyDescent="0.3">
      <c r="A196" s="1" t="s">
        <v>36</v>
      </c>
      <c r="B196" s="1" t="s">
        <v>14</v>
      </c>
      <c r="C196" s="2">
        <v>43388</v>
      </c>
      <c r="D196" s="1">
        <v>263.75</v>
      </c>
      <c r="E196" s="1">
        <v>264.39999999999998</v>
      </c>
      <c r="F196" s="1">
        <v>265.7</v>
      </c>
      <c r="G196" s="1">
        <v>261.10000000000002</v>
      </c>
      <c r="H196" s="1">
        <v>263.14999999999998</v>
      </c>
      <c r="I196" s="1">
        <v>263.2</v>
      </c>
      <c r="J196" s="1">
        <v>262.91000000000003</v>
      </c>
      <c r="K196" s="1">
        <v>21965859</v>
      </c>
      <c r="L196" s="1">
        <v>5775047466.3000002</v>
      </c>
      <c r="M196" s="1">
        <v>137105</v>
      </c>
      <c r="N196" s="3">
        <f>IF(ISERR(LN(Table1817[[#This Row],[Close Price]]/I195)),"-",LN(Table1817[[#This Row],[Close Price]]/I195))</f>
        <v>-2.0874853391142038E-3</v>
      </c>
    </row>
    <row r="197" spans="1:14" x14ac:dyDescent="0.3">
      <c r="A197" s="1" t="s">
        <v>36</v>
      </c>
      <c r="B197" s="1" t="s">
        <v>14</v>
      </c>
      <c r="C197" s="2">
        <v>43389</v>
      </c>
      <c r="D197" s="1">
        <v>263.2</v>
      </c>
      <c r="E197" s="1">
        <v>264.60000000000002</v>
      </c>
      <c r="F197" s="1">
        <v>270.85000000000002</v>
      </c>
      <c r="G197" s="1">
        <v>263.35000000000002</v>
      </c>
      <c r="H197" s="1">
        <v>270.35000000000002</v>
      </c>
      <c r="I197" s="1">
        <v>270.3</v>
      </c>
      <c r="J197" s="1">
        <v>267.89</v>
      </c>
      <c r="K197" s="1">
        <v>33597068</v>
      </c>
      <c r="L197" s="1">
        <v>9000309795.9500008</v>
      </c>
      <c r="M197" s="1">
        <v>158126</v>
      </c>
      <c r="N197" s="3">
        <f>IF(ISERR(LN(Table1817[[#This Row],[Close Price]]/I196)),"-",LN(Table1817[[#This Row],[Close Price]]/I196))</f>
        <v>2.6618253831239967E-2</v>
      </c>
    </row>
    <row r="198" spans="1:14" x14ac:dyDescent="0.3">
      <c r="A198" s="1" t="s">
        <v>36</v>
      </c>
      <c r="B198" s="1" t="s">
        <v>14</v>
      </c>
      <c r="C198" s="2">
        <v>43390</v>
      </c>
      <c r="D198" s="1">
        <v>270.3</v>
      </c>
      <c r="E198" s="1">
        <v>273.75</v>
      </c>
      <c r="F198" s="1">
        <v>275</v>
      </c>
      <c r="G198" s="1">
        <v>260</v>
      </c>
      <c r="H198" s="1">
        <v>261</v>
      </c>
      <c r="I198" s="1">
        <v>261.14999999999998</v>
      </c>
      <c r="J198" s="1">
        <v>266.57</v>
      </c>
      <c r="K198" s="1">
        <v>21631573</v>
      </c>
      <c r="L198" s="1">
        <v>5766275182.8500004</v>
      </c>
      <c r="M198" s="1">
        <v>173764</v>
      </c>
      <c r="N198" s="3">
        <f>IF(ISERR(LN(Table1817[[#This Row],[Close Price]]/I197)),"-",LN(Table1817[[#This Row],[Close Price]]/I197))</f>
        <v>-3.4437498400094357E-2</v>
      </c>
    </row>
    <row r="199" spans="1:14" x14ac:dyDescent="0.3">
      <c r="A199" s="1" t="s">
        <v>36</v>
      </c>
      <c r="B199" s="1" t="s">
        <v>14</v>
      </c>
      <c r="C199" s="2">
        <v>43392</v>
      </c>
      <c r="D199" s="1">
        <v>261.14999999999998</v>
      </c>
      <c r="E199" s="1">
        <v>259.7</v>
      </c>
      <c r="F199" s="1">
        <v>264.2</v>
      </c>
      <c r="G199" s="1">
        <v>258.10000000000002</v>
      </c>
      <c r="H199" s="1">
        <v>261.14999999999998</v>
      </c>
      <c r="I199" s="1">
        <v>261.10000000000002</v>
      </c>
      <c r="J199" s="1">
        <v>260.66000000000003</v>
      </c>
      <c r="K199" s="1">
        <v>28474307</v>
      </c>
      <c r="L199" s="1">
        <v>7422011214.1499996</v>
      </c>
      <c r="M199" s="1">
        <v>198786</v>
      </c>
      <c r="N199" s="3">
        <f>IF(ISERR(LN(Table1817[[#This Row],[Close Price]]/I198)),"-",LN(Table1817[[#This Row],[Close Price]]/I198))</f>
        <v>-1.9147917722440059E-4</v>
      </c>
    </row>
    <row r="200" spans="1:14" x14ac:dyDescent="0.3">
      <c r="A200" s="1" t="s">
        <v>36</v>
      </c>
      <c r="B200" s="1" t="s">
        <v>14</v>
      </c>
      <c r="C200" s="2">
        <v>43395</v>
      </c>
      <c r="D200" s="1">
        <v>261.10000000000002</v>
      </c>
      <c r="E200" s="1">
        <v>266</v>
      </c>
      <c r="F200" s="1">
        <v>266</v>
      </c>
      <c r="G200" s="1">
        <v>259.45</v>
      </c>
      <c r="H200" s="1">
        <v>260</v>
      </c>
      <c r="I200" s="1">
        <v>260.35000000000002</v>
      </c>
      <c r="J200" s="1">
        <v>263.02999999999997</v>
      </c>
      <c r="K200" s="1">
        <v>19933462</v>
      </c>
      <c r="L200" s="1">
        <v>5243182228.5</v>
      </c>
      <c r="M200" s="1">
        <v>139531</v>
      </c>
      <c r="N200" s="3">
        <f>IF(ISERR(LN(Table1817[[#This Row],[Close Price]]/I199)),"-",LN(Table1817[[#This Row],[Close Price]]/I199))</f>
        <v>-2.8765960961750969E-3</v>
      </c>
    </row>
    <row r="201" spans="1:14" x14ac:dyDescent="0.3">
      <c r="A201" s="1" t="s">
        <v>36</v>
      </c>
      <c r="B201" s="1" t="s">
        <v>14</v>
      </c>
      <c r="C201" s="2">
        <v>43396</v>
      </c>
      <c r="D201" s="1">
        <v>260.35000000000002</v>
      </c>
      <c r="E201" s="1">
        <v>258</v>
      </c>
      <c r="F201" s="1">
        <v>259</v>
      </c>
      <c r="G201" s="1">
        <v>255</v>
      </c>
      <c r="H201" s="1">
        <v>255.9</v>
      </c>
      <c r="I201" s="1">
        <v>255.65</v>
      </c>
      <c r="J201" s="1">
        <v>256.83</v>
      </c>
      <c r="K201" s="1">
        <v>20206307</v>
      </c>
      <c r="L201" s="1">
        <v>5189677167.3000002</v>
      </c>
      <c r="M201" s="1">
        <v>129664</v>
      </c>
      <c r="N201" s="3">
        <f>IF(ISERR(LN(Table1817[[#This Row],[Close Price]]/I200)),"-",LN(Table1817[[#This Row],[Close Price]]/I200))</f>
        <v>-1.821755808289989E-2</v>
      </c>
    </row>
    <row r="202" spans="1:14" x14ac:dyDescent="0.3">
      <c r="A202" s="1" t="s">
        <v>36</v>
      </c>
      <c r="B202" s="1" t="s">
        <v>14</v>
      </c>
      <c r="C202" s="2">
        <v>43397</v>
      </c>
      <c r="D202" s="1">
        <v>255.65</v>
      </c>
      <c r="E202" s="1">
        <v>260.25</v>
      </c>
      <c r="F202" s="1">
        <v>261.8</v>
      </c>
      <c r="G202" s="1">
        <v>252.8</v>
      </c>
      <c r="H202" s="1">
        <v>255.9</v>
      </c>
      <c r="I202" s="1">
        <v>255.7</v>
      </c>
      <c r="J202" s="1">
        <v>257.39999999999998</v>
      </c>
      <c r="K202" s="1">
        <v>25636533</v>
      </c>
      <c r="L202" s="1">
        <v>6598833672.1999998</v>
      </c>
      <c r="M202" s="1">
        <v>128911</v>
      </c>
      <c r="N202" s="3">
        <f>IF(ISERR(LN(Table1817[[#This Row],[Close Price]]/I201)),"-",LN(Table1817[[#This Row],[Close Price]]/I201))</f>
        <v>1.9556077113273035E-4</v>
      </c>
    </row>
    <row r="203" spans="1:14" x14ac:dyDescent="0.3">
      <c r="A203" s="1" t="s">
        <v>36</v>
      </c>
      <c r="B203" s="1" t="s">
        <v>14</v>
      </c>
      <c r="C203" s="2">
        <v>43398</v>
      </c>
      <c r="D203" s="1">
        <v>255.7</v>
      </c>
      <c r="E203" s="1">
        <v>254.5</v>
      </c>
      <c r="F203" s="1">
        <v>255</v>
      </c>
      <c r="G203" s="1">
        <v>248.4</v>
      </c>
      <c r="H203" s="1">
        <v>250.65</v>
      </c>
      <c r="I203" s="1">
        <v>249.55</v>
      </c>
      <c r="J203" s="1">
        <v>250.37</v>
      </c>
      <c r="K203" s="1">
        <v>33066232</v>
      </c>
      <c r="L203" s="1">
        <v>8278823315.6999998</v>
      </c>
      <c r="M203" s="1">
        <v>206019</v>
      </c>
      <c r="N203" s="3">
        <f>IF(ISERR(LN(Table1817[[#This Row],[Close Price]]/I202)),"-",LN(Table1817[[#This Row],[Close Price]]/I202))</f>
        <v>-2.4345586381522562E-2</v>
      </c>
    </row>
    <row r="204" spans="1:14" x14ac:dyDescent="0.3">
      <c r="A204" s="1" t="s">
        <v>36</v>
      </c>
      <c r="B204" s="1" t="s">
        <v>14</v>
      </c>
      <c r="C204" s="2">
        <v>43399</v>
      </c>
      <c r="D204" s="1">
        <v>249.55</v>
      </c>
      <c r="E204" s="1">
        <v>252</v>
      </c>
      <c r="F204" s="1">
        <v>252.5</v>
      </c>
      <c r="G204" s="1">
        <v>247.4</v>
      </c>
      <c r="H204" s="1">
        <v>247.9</v>
      </c>
      <c r="I204" s="1">
        <v>248.1</v>
      </c>
      <c r="J204" s="1">
        <v>250.07</v>
      </c>
      <c r="K204" s="1">
        <v>20543437</v>
      </c>
      <c r="L204" s="1">
        <v>5137210163.8000002</v>
      </c>
      <c r="M204" s="1">
        <v>126405</v>
      </c>
      <c r="N204" s="3">
        <f>IF(ISERR(LN(Table1817[[#This Row],[Close Price]]/I203)),"-",LN(Table1817[[#This Row],[Close Price]]/I203))</f>
        <v>-5.8274052178630418E-3</v>
      </c>
    </row>
    <row r="205" spans="1:14" x14ac:dyDescent="0.3">
      <c r="A205" s="1" t="s">
        <v>36</v>
      </c>
      <c r="B205" s="1" t="s">
        <v>14</v>
      </c>
      <c r="C205" s="2">
        <v>43402</v>
      </c>
      <c r="D205" s="1">
        <v>248.1</v>
      </c>
      <c r="E205" s="1">
        <v>250</v>
      </c>
      <c r="F205" s="1">
        <v>269.25</v>
      </c>
      <c r="G205" s="1">
        <v>248.4</v>
      </c>
      <c r="H205" s="1">
        <v>267.5</v>
      </c>
      <c r="I205" s="1">
        <v>267.89999999999998</v>
      </c>
      <c r="J205" s="1">
        <v>262.11</v>
      </c>
      <c r="K205" s="1">
        <v>37768359</v>
      </c>
      <c r="L205" s="1">
        <v>9899444882.5499992</v>
      </c>
      <c r="M205" s="1">
        <v>235624</v>
      </c>
      <c r="N205" s="3">
        <f>IF(ISERR(LN(Table1817[[#This Row],[Close Price]]/I204)),"-",LN(Table1817[[#This Row],[Close Price]]/I204))</f>
        <v>7.6781885852807694E-2</v>
      </c>
    </row>
    <row r="206" spans="1:14" x14ac:dyDescent="0.3">
      <c r="A206" s="1" t="s">
        <v>36</v>
      </c>
      <c r="B206" s="1" t="s">
        <v>14</v>
      </c>
      <c r="C206" s="2">
        <v>43403</v>
      </c>
      <c r="D206" s="1">
        <v>267.89999999999998</v>
      </c>
      <c r="E206" s="1">
        <v>267.5</v>
      </c>
      <c r="F206" s="1">
        <v>279.10000000000002</v>
      </c>
      <c r="G206" s="1">
        <v>266</v>
      </c>
      <c r="H206" s="1">
        <v>273.89999999999998</v>
      </c>
      <c r="I206" s="1">
        <v>273.14999999999998</v>
      </c>
      <c r="J206" s="1">
        <v>274.64</v>
      </c>
      <c r="K206" s="1">
        <v>33401683</v>
      </c>
      <c r="L206" s="1">
        <v>9173495497.6000004</v>
      </c>
      <c r="M206" s="1">
        <v>241590</v>
      </c>
      <c r="N206" s="3">
        <f>IF(ISERR(LN(Table1817[[#This Row],[Close Price]]/I205)),"-",LN(Table1817[[#This Row],[Close Price]]/I205))</f>
        <v>1.940731829116361E-2</v>
      </c>
    </row>
    <row r="207" spans="1:14" x14ac:dyDescent="0.3">
      <c r="A207" s="1" t="s">
        <v>36</v>
      </c>
      <c r="B207" s="1" t="s">
        <v>14</v>
      </c>
      <c r="C207" s="2">
        <v>43404</v>
      </c>
      <c r="D207" s="1">
        <v>273.14999999999998</v>
      </c>
      <c r="E207" s="1">
        <v>275</v>
      </c>
      <c r="F207" s="1">
        <v>282.75</v>
      </c>
      <c r="G207" s="1">
        <v>268.60000000000002</v>
      </c>
      <c r="H207" s="1">
        <v>280.75</v>
      </c>
      <c r="I207" s="1">
        <v>281.39999999999998</v>
      </c>
      <c r="J207" s="1">
        <v>275.87</v>
      </c>
      <c r="K207" s="1">
        <v>28137370</v>
      </c>
      <c r="L207" s="1">
        <v>7762268066.6499996</v>
      </c>
      <c r="M207" s="1">
        <v>196431</v>
      </c>
      <c r="N207" s="3">
        <f>IF(ISERR(LN(Table1817[[#This Row],[Close Price]]/I206)),"-",LN(Table1817[[#This Row],[Close Price]]/I206))</f>
        <v>2.9756049838562032E-2</v>
      </c>
    </row>
    <row r="208" spans="1:14" x14ac:dyDescent="0.3">
      <c r="A208" s="1" t="s">
        <v>36</v>
      </c>
      <c r="B208" s="1" t="s">
        <v>14</v>
      </c>
      <c r="C208" s="2">
        <v>43405</v>
      </c>
      <c r="D208" s="1">
        <v>281.39999999999998</v>
      </c>
      <c r="E208" s="1">
        <v>283</v>
      </c>
      <c r="F208" s="1">
        <v>289</v>
      </c>
      <c r="G208" s="1">
        <v>278.85000000000002</v>
      </c>
      <c r="H208" s="1">
        <v>285.64999999999998</v>
      </c>
      <c r="I208" s="1">
        <v>285.89999999999998</v>
      </c>
      <c r="J208" s="1">
        <v>285.01</v>
      </c>
      <c r="K208" s="1">
        <v>29144808</v>
      </c>
      <c r="L208" s="1">
        <v>8306695739.25</v>
      </c>
      <c r="M208" s="1">
        <v>191818</v>
      </c>
      <c r="N208" s="3">
        <f>IF(ISERR(LN(Table1817[[#This Row],[Close Price]]/I207)),"-",LN(Table1817[[#This Row],[Close Price]]/I207))</f>
        <v>1.5864954647977342E-2</v>
      </c>
    </row>
    <row r="209" spans="1:14" x14ac:dyDescent="0.3">
      <c r="A209" s="1" t="s">
        <v>36</v>
      </c>
      <c r="B209" s="1" t="s">
        <v>14</v>
      </c>
      <c r="C209" s="2">
        <v>43406</v>
      </c>
      <c r="D209" s="1">
        <v>285.89999999999998</v>
      </c>
      <c r="E209" s="1">
        <v>287.89999999999998</v>
      </c>
      <c r="F209" s="1">
        <v>292.8</v>
      </c>
      <c r="G209" s="1">
        <v>283.2</v>
      </c>
      <c r="H209" s="1">
        <v>285.55</v>
      </c>
      <c r="I209" s="1">
        <v>285.35000000000002</v>
      </c>
      <c r="J209" s="1">
        <v>288.62</v>
      </c>
      <c r="K209" s="1">
        <v>27760214</v>
      </c>
      <c r="L209" s="1">
        <v>8012223291.3500004</v>
      </c>
      <c r="M209" s="1">
        <v>176838</v>
      </c>
      <c r="N209" s="3">
        <f>IF(ISERR(LN(Table1817[[#This Row],[Close Price]]/I208)),"-",LN(Table1817[[#This Row],[Close Price]]/I208))</f>
        <v>-1.9256023455489083E-3</v>
      </c>
    </row>
    <row r="210" spans="1:14" x14ac:dyDescent="0.3">
      <c r="A210" s="1" t="s">
        <v>36</v>
      </c>
      <c r="B210" s="1" t="s">
        <v>14</v>
      </c>
      <c r="C210" s="2">
        <v>43409</v>
      </c>
      <c r="D210" s="1">
        <v>285.35000000000002</v>
      </c>
      <c r="E210" s="1">
        <v>286.45</v>
      </c>
      <c r="F210" s="1">
        <v>300</v>
      </c>
      <c r="G210" s="1">
        <v>283.5</v>
      </c>
      <c r="H210" s="1">
        <v>296.10000000000002</v>
      </c>
      <c r="I210" s="1">
        <v>294.95</v>
      </c>
      <c r="J210" s="1">
        <v>292</v>
      </c>
      <c r="K210" s="1">
        <v>44619891</v>
      </c>
      <c r="L210" s="1">
        <v>13029192576.75</v>
      </c>
      <c r="M210" s="1">
        <v>274735</v>
      </c>
      <c r="N210" s="3">
        <f>IF(ISERR(LN(Table1817[[#This Row],[Close Price]]/I209)),"-",LN(Table1817[[#This Row],[Close Price]]/I209))</f>
        <v>3.3089353466367072E-2</v>
      </c>
    </row>
    <row r="211" spans="1:14" x14ac:dyDescent="0.3">
      <c r="A211" s="1" t="s">
        <v>36</v>
      </c>
      <c r="B211" s="1" t="s">
        <v>14</v>
      </c>
      <c r="C211" s="2">
        <v>43410</v>
      </c>
      <c r="D211" s="1">
        <v>294.95</v>
      </c>
      <c r="E211" s="1">
        <v>296.10000000000002</v>
      </c>
      <c r="F211" s="1">
        <v>298.3</v>
      </c>
      <c r="G211" s="1">
        <v>283.89999999999998</v>
      </c>
      <c r="H211" s="1">
        <v>285.25</v>
      </c>
      <c r="I211" s="1">
        <v>286.45</v>
      </c>
      <c r="J211" s="1">
        <v>289.58</v>
      </c>
      <c r="K211" s="1">
        <v>40688243</v>
      </c>
      <c r="L211" s="1">
        <v>11782390355.950001</v>
      </c>
      <c r="M211" s="1">
        <v>255219</v>
      </c>
      <c r="N211" s="3">
        <f>IF(ISERR(LN(Table1817[[#This Row],[Close Price]]/I210)),"-",LN(Table1817[[#This Row],[Close Price]]/I210))</f>
        <v>-2.9241849594497417E-2</v>
      </c>
    </row>
    <row r="212" spans="1:14" x14ac:dyDescent="0.3">
      <c r="A212" s="1" t="s">
        <v>36</v>
      </c>
      <c r="B212" s="1" t="s">
        <v>14</v>
      </c>
      <c r="C212" s="2">
        <v>43411</v>
      </c>
      <c r="D212" s="1">
        <v>286.45</v>
      </c>
      <c r="E212" s="1">
        <v>288.89999999999998</v>
      </c>
      <c r="F212" s="1">
        <v>288.89999999999998</v>
      </c>
      <c r="G212" s="1">
        <v>285.95</v>
      </c>
      <c r="H212" s="1">
        <v>287</v>
      </c>
      <c r="I212" s="1">
        <v>286.55</v>
      </c>
      <c r="J212" s="1">
        <v>286.70999999999998</v>
      </c>
      <c r="K212" s="1">
        <v>3312160</v>
      </c>
      <c r="L212" s="1">
        <v>949638746.54999995</v>
      </c>
      <c r="M212" s="1">
        <v>31229</v>
      </c>
      <c r="N212" s="3">
        <f>IF(ISERR(LN(Table1817[[#This Row],[Close Price]]/I211)),"-",LN(Table1817[[#This Row],[Close Price]]/I211))</f>
        <v>3.4904014315968252E-4</v>
      </c>
    </row>
    <row r="213" spans="1:14" x14ac:dyDescent="0.3">
      <c r="A213" s="1" t="s">
        <v>36</v>
      </c>
      <c r="B213" s="1" t="s">
        <v>14</v>
      </c>
      <c r="C213" s="2">
        <v>43413</v>
      </c>
      <c r="D213" s="1">
        <v>286.55</v>
      </c>
      <c r="E213" s="1">
        <v>287</v>
      </c>
      <c r="F213" s="1">
        <v>287.5</v>
      </c>
      <c r="G213" s="1">
        <v>282.45</v>
      </c>
      <c r="H213" s="1">
        <v>283.10000000000002</v>
      </c>
      <c r="I213" s="1">
        <v>283.25</v>
      </c>
      <c r="J213" s="1">
        <v>284.58</v>
      </c>
      <c r="K213" s="1">
        <v>19201007</v>
      </c>
      <c r="L213" s="1">
        <v>5464240980.6000004</v>
      </c>
      <c r="M213" s="1">
        <v>152877</v>
      </c>
      <c r="N213" s="3">
        <f>IF(ISERR(LN(Table1817[[#This Row],[Close Price]]/I212)),"-",LN(Table1817[[#This Row],[Close Price]]/I212))</f>
        <v>-1.1583141089630759E-2</v>
      </c>
    </row>
    <row r="214" spans="1:14" x14ac:dyDescent="0.3">
      <c r="A214" s="1" t="s">
        <v>36</v>
      </c>
      <c r="B214" s="1" t="s">
        <v>14</v>
      </c>
      <c r="C214" s="2">
        <v>43416</v>
      </c>
      <c r="D214" s="1">
        <v>283.25</v>
      </c>
      <c r="E214" s="1">
        <v>283.7</v>
      </c>
      <c r="F214" s="1">
        <v>283.7</v>
      </c>
      <c r="G214" s="1">
        <v>276.85000000000002</v>
      </c>
      <c r="H214" s="1">
        <v>277.2</v>
      </c>
      <c r="I214" s="1">
        <v>277.95</v>
      </c>
      <c r="J214" s="1">
        <v>279.74</v>
      </c>
      <c r="K214" s="1">
        <v>24044907</v>
      </c>
      <c r="L214" s="1">
        <v>6726349319.25</v>
      </c>
      <c r="M214" s="1">
        <v>122013</v>
      </c>
      <c r="N214" s="3">
        <f>IF(ISERR(LN(Table1817[[#This Row],[Close Price]]/I213)),"-",LN(Table1817[[#This Row],[Close Price]]/I213))</f>
        <v>-1.8888658508637218E-2</v>
      </c>
    </row>
    <row r="215" spans="1:14" x14ac:dyDescent="0.3">
      <c r="A215" s="1" t="s">
        <v>36</v>
      </c>
      <c r="B215" s="1" t="s">
        <v>14</v>
      </c>
      <c r="C215" s="2">
        <v>43417</v>
      </c>
      <c r="D215" s="1">
        <v>277.95</v>
      </c>
      <c r="E215" s="1">
        <v>276.3</v>
      </c>
      <c r="F215" s="1">
        <v>279.7</v>
      </c>
      <c r="G215" s="1">
        <v>273.35000000000002</v>
      </c>
      <c r="H215" s="1">
        <v>279.39999999999998</v>
      </c>
      <c r="I215" s="1">
        <v>278.05</v>
      </c>
      <c r="J215" s="1">
        <v>276.23</v>
      </c>
      <c r="K215" s="1">
        <v>25633628</v>
      </c>
      <c r="L215" s="1">
        <v>7080764173.8000002</v>
      </c>
      <c r="M215" s="1">
        <v>121432</v>
      </c>
      <c r="N215" s="3">
        <f>IF(ISERR(LN(Table1817[[#This Row],[Close Price]]/I214)),"-",LN(Table1817[[#This Row],[Close Price]]/I214))</f>
        <v>3.5971223409461776E-4</v>
      </c>
    </row>
    <row r="216" spans="1:14" x14ac:dyDescent="0.3">
      <c r="A216" s="1" t="s">
        <v>36</v>
      </c>
      <c r="B216" s="1" t="s">
        <v>14</v>
      </c>
      <c r="C216" s="2">
        <v>43418</v>
      </c>
      <c r="D216" s="1">
        <v>278.05</v>
      </c>
      <c r="E216" s="1">
        <v>280.39999999999998</v>
      </c>
      <c r="F216" s="1">
        <v>287.7</v>
      </c>
      <c r="G216" s="1">
        <v>278</v>
      </c>
      <c r="H216" s="1">
        <v>283.05</v>
      </c>
      <c r="I216" s="1">
        <v>283.60000000000002</v>
      </c>
      <c r="J216" s="1">
        <v>282.5</v>
      </c>
      <c r="K216" s="1">
        <v>52674807</v>
      </c>
      <c r="L216" s="1">
        <v>14880476327.549999</v>
      </c>
      <c r="M216" s="1">
        <v>194345</v>
      </c>
      <c r="N216" s="3">
        <f>IF(ISERR(LN(Table1817[[#This Row],[Close Price]]/I215)),"-",LN(Table1817[[#This Row],[Close Price]]/I215))</f>
        <v>1.9763841024399466E-2</v>
      </c>
    </row>
    <row r="217" spans="1:14" x14ac:dyDescent="0.3">
      <c r="A217" s="1" t="s">
        <v>36</v>
      </c>
      <c r="B217" s="1" t="s">
        <v>14</v>
      </c>
      <c r="C217" s="2">
        <v>43419</v>
      </c>
      <c r="D217" s="1">
        <v>283.60000000000002</v>
      </c>
      <c r="E217" s="1">
        <v>283.85000000000002</v>
      </c>
      <c r="F217" s="1">
        <v>287.05</v>
      </c>
      <c r="G217" s="1">
        <v>281.14999999999998</v>
      </c>
      <c r="H217" s="1">
        <v>285</v>
      </c>
      <c r="I217" s="1">
        <v>285.39999999999998</v>
      </c>
      <c r="J217" s="1">
        <v>284.37</v>
      </c>
      <c r="K217" s="1">
        <v>18445463</v>
      </c>
      <c r="L217" s="1">
        <v>5245258478.75</v>
      </c>
      <c r="M217" s="1">
        <v>128213</v>
      </c>
      <c r="N217" s="3">
        <f>IF(ISERR(LN(Table1817[[#This Row],[Close Price]]/I216)),"-",LN(Table1817[[#This Row],[Close Price]]/I216))</f>
        <v>6.3269103847634883E-3</v>
      </c>
    </row>
    <row r="218" spans="1:14" x14ac:dyDescent="0.3">
      <c r="A218" s="1" t="s">
        <v>36</v>
      </c>
      <c r="B218" s="1" t="s">
        <v>14</v>
      </c>
      <c r="C218" s="2">
        <v>43420</v>
      </c>
      <c r="D218" s="1">
        <v>285.39999999999998</v>
      </c>
      <c r="E218" s="1">
        <v>285.89999999999998</v>
      </c>
      <c r="F218" s="1">
        <v>291.8</v>
      </c>
      <c r="G218" s="1">
        <v>282.60000000000002</v>
      </c>
      <c r="H218" s="1">
        <v>291.55</v>
      </c>
      <c r="I218" s="1">
        <v>290.89999999999998</v>
      </c>
      <c r="J218" s="1">
        <v>287.94</v>
      </c>
      <c r="K218" s="1">
        <v>24805910</v>
      </c>
      <c r="L218" s="1">
        <v>7142510553.75</v>
      </c>
      <c r="M218" s="1">
        <v>163592</v>
      </c>
      <c r="N218" s="3">
        <f>IF(ISERR(LN(Table1817[[#This Row],[Close Price]]/I217)),"-",LN(Table1817[[#This Row],[Close Price]]/I217))</f>
        <v>1.908786045841988E-2</v>
      </c>
    </row>
    <row r="219" spans="1:14" x14ac:dyDescent="0.3">
      <c r="A219" s="1" t="s">
        <v>36</v>
      </c>
      <c r="B219" s="1" t="s">
        <v>14</v>
      </c>
      <c r="C219" s="2">
        <v>43423</v>
      </c>
      <c r="D219" s="1">
        <v>290.89999999999998</v>
      </c>
      <c r="E219" s="1">
        <v>293.5</v>
      </c>
      <c r="F219" s="1">
        <v>293.5</v>
      </c>
      <c r="G219" s="1">
        <v>286.05</v>
      </c>
      <c r="H219" s="1">
        <v>288.05</v>
      </c>
      <c r="I219" s="1">
        <v>288.14999999999998</v>
      </c>
      <c r="J219" s="1">
        <v>288.82</v>
      </c>
      <c r="K219" s="1">
        <v>13799970</v>
      </c>
      <c r="L219" s="1">
        <v>3985755513.5</v>
      </c>
      <c r="M219" s="1">
        <v>96893</v>
      </c>
      <c r="N219" s="3">
        <f>IF(ISERR(LN(Table1817[[#This Row],[Close Price]]/I218)),"-",LN(Table1817[[#This Row],[Close Price]]/I218))</f>
        <v>-9.4983876184806214E-3</v>
      </c>
    </row>
    <row r="220" spans="1:14" x14ac:dyDescent="0.3">
      <c r="A220" s="1" t="s">
        <v>36</v>
      </c>
      <c r="B220" s="1" t="s">
        <v>14</v>
      </c>
      <c r="C220" s="2">
        <v>43424</v>
      </c>
      <c r="D220" s="1">
        <v>288.14999999999998</v>
      </c>
      <c r="E220" s="1">
        <v>285.89999999999998</v>
      </c>
      <c r="F220" s="1">
        <v>288.55</v>
      </c>
      <c r="G220" s="1">
        <v>282.5</v>
      </c>
      <c r="H220" s="1">
        <v>282.60000000000002</v>
      </c>
      <c r="I220" s="1">
        <v>283.45</v>
      </c>
      <c r="J220" s="1">
        <v>285.14</v>
      </c>
      <c r="K220" s="1">
        <v>12900924</v>
      </c>
      <c r="L220" s="1">
        <v>3678578975</v>
      </c>
      <c r="M220" s="1">
        <v>92016</v>
      </c>
      <c r="N220" s="3">
        <f>IF(ISERR(LN(Table1817[[#This Row],[Close Price]]/I219)),"-",LN(Table1817[[#This Row],[Close Price]]/I219))</f>
        <v>-1.644543711236256E-2</v>
      </c>
    </row>
    <row r="221" spans="1:14" x14ac:dyDescent="0.3">
      <c r="A221" s="1" t="s">
        <v>36</v>
      </c>
      <c r="B221" s="1" t="s">
        <v>14</v>
      </c>
      <c r="C221" s="2">
        <v>43425</v>
      </c>
      <c r="D221" s="1">
        <v>283.45</v>
      </c>
      <c r="E221" s="1">
        <v>283.45</v>
      </c>
      <c r="F221" s="1">
        <v>289.55</v>
      </c>
      <c r="G221" s="1">
        <v>283.05</v>
      </c>
      <c r="H221" s="1">
        <v>286.5</v>
      </c>
      <c r="I221" s="1">
        <v>287.05</v>
      </c>
      <c r="J221" s="1">
        <v>286.74</v>
      </c>
      <c r="K221" s="1">
        <v>16167419</v>
      </c>
      <c r="L221" s="1">
        <v>4635888119.9499998</v>
      </c>
      <c r="M221" s="1">
        <v>116591</v>
      </c>
      <c r="N221" s="3">
        <f>IF(ISERR(LN(Table1817[[#This Row],[Close Price]]/I220)),"-",LN(Table1817[[#This Row],[Close Price]]/I220))</f>
        <v>1.2620675843333257E-2</v>
      </c>
    </row>
    <row r="222" spans="1:14" x14ac:dyDescent="0.3">
      <c r="A222" s="1" t="s">
        <v>36</v>
      </c>
      <c r="B222" s="1" t="s">
        <v>14</v>
      </c>
      <c r="C222" s="2">
        <v>43426</v>
      </c>
      <c r="D222" s="1">
        <v>287.05</v>
      </c>
      <c r="E222" s="1">
        <v>285.95</v>
      </c>
      <c r="F222" s="1">
        <v>287.05</v>
      </c>
      <c r="G222" s="1">
        <v>281.60000000000002</v>
      </c>
      <c r="H222" s="1">
        <v>282.64999999999998</v>
      </c>
      <c r="I222" s="1">
        <v>282.7</v>
      </c>
      <c r="J222" s="1">
        <v>284.33</v>
      </c>
      <c r="K222" s="1">
        <v>12066797</v>
      </c>
      <c r="L222" s="1">
        <v>3430976457.6500001</v>
      </c>
      <c r="M222" s="1">
        <v>100389</v>
      </c>
      <c r="N222" s="3">
        <f>IF(ISERR(LN(Table1817[[#This Row],[Close Price]]/I221)),"-",LN(Table1817[[#This Row],[Close Price]]/I221))</f>
        <v>-1.5270151914101264E-2</v>
      </c>
    </row>
    <row r="223" spans="1:14" x14ac:dyDescent="0.3">
      <c r="A223" s="1" t="s">
        <v>36</v>
      </c>
      <c r="B223" s="1" t="s">
        <v>14</v>
      </c>
      <c r="C223" s="2">
        <v>43430</v>
      </c>
      <c r="D223" s="1">
        <v>282.7</v>
      </c>
      <c r="E223" s="1">
        <v>284.10000000000002</v>
      </c>
      <c r="F223" s="1">
        <v>287.25</v>
      </c>
      <c r="G223" s="1">
        <v>279.60000000000002</v>
      </c>
      <c r="H223" s="1">
        <v>286.5</v>
      </c>
      <c r="I223" s="1">
        <v>286.39999999999998</v>
      </c>
      <c r="J223" s="1">
        <v>283.47000000000003</v>
      </c>
      <c r="K223" s="1">
        <v>16846820</v>
      </c>
      <c r="L223" s="1">
        <v>4775579759.1000004</v>
      </c>
      <c r="M223" s="1">
        <v>140976</v>
      </c>
      <c r="N223" s="3">
        <f>IF(ISERR(LN(Table1817[[#This Row],[Close Price]]/I222)),"-",LN(Table1817[[#This Row],[Close Price]]/I222))</f>
        <v>1.3003170386945866E-2</v>
      </c>
    </row>
    <row r="224" spans="1:14" x14ac:dyDescent="0.3">
      <c r="A224" s="1" t="s">
        <v>36</v>
      </c>
      <c r="B224" s="1" t="s">
        <v>14</v>
      </c>
      <c r="C224" s="2">
        <v>43431</v>
      </c>
      <c r="D224" s="1">
        <v>286.39999999999998</v>
      </c>
      <c r="E224" s="1">
        <v>284.60000000000002</v>
      </c>
      <c r="F224" s="1">
        <v>290.5</v>
      </c>
      <c r="G224" s="1">
        <v>284.05</v>
      </c>
      <c r="H224" s="1">
        <v>289</v>
      </c>
      <c r="I224" s="1">
        <v>289.39999999999998</v>
      </c>
      <c r="J224" s="1">
        <v>287.89</v>
      </c>
      <c r="K224" s="1">
        <v>21242956</v>
      </c>
      <c r="L224" s="1">
        <v>6115669737.0500002</v>
      </c>
      <c r="M224" s="1">
        <v>145650</v>
      </c>
      <c r="N224" s="3">
        <f>IF(ISERR(LN(Table1817[[#This Row],[Close Price]]/I223)),"-",LN(Table1817[[#This Row],[Close Price]]/I223))</f>
        <v>1.042037911089303E-2</v>
      </c>
    </row>
    <row r="225" spans="1:14" x14ac:dyDescent="0.3">
      <c r="A225" s="1" t="s">
        <v>36</v>
      </c>
      <c r="B225" s="1" t="s">
        <v>14</v>
      </c>
      <c r="C225" s="2">
        <v>43432</v>
      </c>
      <c r="D225" s="1">
        <v>289.39999999999998</v>
      </c>
      <c r="E225" s="1">
        <v>289.39999999999998</v>
      </c>
      <c r="F225" s="1">
        <v>292.45</v>
      </c>
      <c r="G225" s="1">
        <v>283</v>
      </c>
      <c r="H225" s="1">
        <v>284</v>
      </c>
      <c r="I225" s="1">
        <v>284.55</v>
      </c>
      <c r="J225" s="1">
        <v>288.74</v>
      </c>
      <c r="K225" s="1">
        <v>19837609</v>
      </c>
      <c r="L225" s="1">
        <v>5727988599.3500004</v>
      </c>
      <c r="M225" s="1">
        <v>150289</v>
      </c>
      <c r="N225" s="3">
        <f>IF(ISERR(LN(Table1817[[#This Row],[Close Price]]/I224)),"-",LN(Table1817[[#This Row],[Close Price]]/I224))</f>
        <v>-1.6900829148250501E-2</v>
      </c>
    </row>
    <row r="226" spans="1:14" x14ac:dyDescent="0.3">
      <c r="A226" s="1" t="s">
        <v>36</v>
      </c>
      <c r="B226" s="1" t="s">
        <v>14</v>
      </c>
      <c r="C226" s="2">
        <v>43433</v>
      </c>
      <c r="D226" s="1">
        <v>284.55</v>
      </c>
      <c r="E226" s="1">
        <v>289.3</v>
      </c>
      <c r="F226" s="1">
        <v>289.64999999999998</v>
      </c>
      <c r="G226" s="1">
        <v>284.25</v>
      </c>
      <c r="H226" s="1">
        <v>288</v>
      </c>
      <c r="I226" s="1">
        <v>286.39999999999998</v>
      </c>
      <c r="J226" s="1">
        <v>287.08999999999997</v>
      </c>
      <c r="K226" s="1">
        <v>27919104</v>
      </c>
      <c r="L226" s="1">
        <v>8015209289</v>
      </c>
      <c r="M226" s="1">
        <v>130270</v>
      </c>
      <c r="N226" s="3">
        <f>IF(ISERR(LN(Table1817[[#This Row],[Close Price]]/I225)),"-",LN(Table1817[[#This Row],[Close Price]]/I225))</f>
        <v>6.4804500373575272E-3</v>
      </c>
    </row>
    <row r="227" spans="1:14" x14ac:dyDescent="0.3">
      <c r="A227" s="1" t="s">
        <v>36</v>
      </c>
      <c r="B227" s="1" t="s">
        <v>14</v>
      </c>
      <c r="C227" s="2">
        <v>43434</v>
      </c>
      <c r="D227" s="1">
        <v>286.39999999999998</v>
      </c>
      <c r="E227" s="1">
        <v>288.8</v>
      </c>
      <c r="F227" s="1">
        <v>290.89999999999998</v>
      </c>
      <c r="G227" s="1">
        <v>283.2</v>
      </c>
      <c r="H227" s="1">
        <v>284.05</v>
      </c>
      <c r="I227" s="1">
        <v>284.64999999999998</v>
      </c>
      <c r="J227" s="1">
        <v>286.52</v>
      </c>
      <c r="K227" s="1">
        <v>17583510</v>
      </c>
      <c r="L227" s="1">
        <v>5037966586.25</v>
      </c>
      <c r="M227" s="1">
        <v>112488</v>
      </c>
      <c r="N227" s="3">
        <f>IF(ISERR(LN(Table1817[[#This Row],[Close Price]]/I226)),"-",LN(Table1817[[#This Row],[Close Price]]/I226))</f>
        <v>-6.1290796893996597E-3</v>
      </c>
    </row>
    <row r="228" spans="1:14" x14ac:dyDescent="0.3">
      <c r="A228" s="1" t="s">
        <v>36</v>
      </c>
      <c r="B228" s="1" t="s">
        <v>14</v>
      </c>
      <c r="C228" s="2">
        <v>43437</v>
      </c>
      <c r="D228" s="1">
        <v>284.64999999999998</v>
      </c>
      <c r="E228" s="1">
        <v>286.7</v>
      </c>
      <c r="F228" s="1">
        <v>287.89999999999998</v>
      </c>
      <c r="G228" s="1">
        <v>283.25</v>
      </c>
      <c r="H228" s="1">
        <v>287.10000000000002</v>
      </c>
      <c r="I228" s="1">
        <v>286.8</v>
      </c>
      <c r="J228" s="1">
        <v>285.68</v>
      </c>
      <c r="K228" s="1">
        <v>15772176</v>
      </c>
      <c r="L228" s="1">
        <v>4505743735.6499996</v>
      </c>
      <c r="M228" s="1">
        <v>88152</v>
      </c>
      <c r="N228" s="3">
        <f>IF(ISERR(LN(Table1817[[#This Row],[Close Price]]/I227)),"-",LN(Table1817[[#This Row],[Close Price]]/I227))</f>
        <v>7.5247533283744989E-3</v>
      </c>
    </row>
    <row r="229" spans="1:14" x14ac:dyDescent="0.3">
      <c r="A229" s="1" t="s">
        <v>36</v>
      </c>
      <c r="B229" s="1" t="s">
        <v>14</v>
      </c>
      <c r="C229" s="2">
        <v>43438</v>
      </c>
      <c r="D229" s="1">
        <v>286.8</v>
      </c>
      <c r="E229" s="1">
        <v>287.95</v>
      </c>
      <c r="F229" s="1">
        <v>287.95</v>
      </c>
      <c r="G229" s="1">
        <v>281.89999999999998</v>
      </c>
      <c r="H229" s="1">
        <v>282.60000000000002</v>
      </c>
      <c r="I229" s="1">
        <v>282.55</v>
      </c>
      <c r="J229" s="1">
        <v>284.69</v>
      </c>
      <c r="K229" s="1">
        <v>11897307</v>
      </c>
      <c r="L229" s="1">
        <v>3387070129.4000001</v>
      </c>
      <c r="M229" s="1">
        <v>86407</v>
      </c>
      <c r="N229" s="3">
        <f>IF(ISERR(LN(Table1817[[#This Row],[Close Price]]/I228)),"-",LN(Table1817[[#This Row],[Close Price]]/I228))</f>
        <v>-1.4929582649612951E-2</v>
      </c>
    </row>
    <row r="230" spans="1:14" x14ac:dyDescent="0.3">
      <c r="A230" s="1" t="s">
        <v>36</v>
      </c>
      <c r="B230" s="1" t="s">
        <v>14</v>
      </c>
      <c r="C230" s="2">
        <v>43439</v>
      </c>
      <c r="D230" s="1">
        <v>282.55</v>
      </c>
      <c r="E230" s="1">
        <v>282.45</v>
      </c>
      <c r="F230" s="1">
        <v>283.2</v>
      </c>
      <c r="G230" s="1">
        <v>277.05</v>
      </c>
      <c r="H230" s="1">
        <v>280.2</v>
      </c>
      <c r="I230" s="1">
        <v>280.14999999999998</v>
      </c>
      <c r="J230" s="1">
        <v>281.13</v>
      </c>
      <c r="K230" s="1">
        <v>14893748</v>
      </c>
      <c r="L230" s="1">
        <v>4187061676</v>
      </c>
      <c r="M230" s="1">
        <v>101310</v>
      </c>
      <c r="N230" s="3">
        <f>IF(ISERR(LN(Table1817[[#This Row],[Close Price]]/I229)),"-",LN(Table1817[[#This Row],[Close Price]]/I229))</f>
        <v>-8.5303520645589517E-3</v>
      </c>
    </row>
    <row r="231" spans="1:14" x14ac:dyDescent="0.3">
      <c r="A231" s="1" t="s">
        <v>36</v>
      </c>
      <c r="B231" s="1" t="s">
        <v>14</v>
      </c>
      <c r="C231" s="2">
        <v>43440</v>
      </c>
      <c r="D231" s="1">
        <v>280.14999999999998</v>
      </c>
      <c r="E231" s="1">
        <v>278</v>
      </c>
      <c r="F231" s="1">
        <v>279.25</v>
      </c>
      <c r="G231" s="1">
        <v>275.10000000000002</v>
      </c>
      <c r="H231" s="1">
        <v>275.60000000000002</v>
      </c>
      <c r="I231" s="1">
        <v>275.64999999999998</v>
      </c>
      <c r="J231" s="1">
        <v>276.5</v>
      </c>
      <c r="K231" s="1">
        <v>11083451</v>
      </c>
      <c r="L231" s="1">
        <v>3064568590.5500002</v>
      </c>
      <c r="M231" s="1">
        <v>78787</v>
      </c>
      <c r="N231" s="3">
        <f>IF(ISERR(LN(Table1817[[#This Row],[Close Price]]/I230)),"-",LN(Table1817[[#This Row],[Close Price]]/I230))</f>
        <v>-1.6193228975600982E-2</v>
      </c>
    </row>
    <row r="232" spans="1:14" x14ac:dyDescent="0.3">
      <c r="A232" s="1" t="s">
        <v>36</v>
      </c>
      <c r="B232" s="1" t="s">
        <v>14</v>
      </c>
      <c r="C232" s="2">
        <v>43441</v>
      </c>
      <c r="D232" s="1">
        <v>275.64999999999998</v>
      </c>
      <c r="E232" s="1">
        <v>277</v>
      </c>
      <c r="F232" s="1">
        <v>277.35000000000002</v>
      </c>
      <c r="G232" s="1">
        <v>272.10000000000002</v>
      </c>
      <c r="H232" s="1">
        <v>276</v>
      </c>
      <c r="I232" s="1">
        <v>275.39999999999998</v>
      </c>
      <c r="J232" s="1">
        <v>274.83</v>
      </c>
      <c r="K232" s="1">
        <v>10165275</v>
      </c>
      <c r="L232" s="1">
        <v>2793742930.0999999</v>
      </c>
      <c r="M232" s="1">
        <v>84832</v>
      </c>
      <c r="N232" s="3">
        <f>IF(ISERR(LN(Table1817[[#This Row],[Close Price]]/I231)),"-",LN(Table1817[[#This Row],[Close Price]]/I231))</f>
        <v>-9.0735874113815544E-4</v>
      </c>
    </row>
    <row r="233" spans="1:14" x14ac:dyDescent="0.3">
      <c r="A233" s="1" t="s">
        <v>36</v>
      </c>
      <c r="B233" s="1" t="s">
        <v>14</v>
      </c>
      <c r="C233" s="2">
        <v>43444</v>
      </c>
      <c r="D233" s="1">
        <v>275.39999999999998</v>
      </c>
      <c r="E233" s="1">
        <v>271</v>
      </c>
      <c r="F233" s="1">
        <v>276.39999999999998</v>
      </c>
      <c r="G233" s="1">
        <v>270.14999999999998</v>
      </c>
      <c r="H233" s="1">
        <v>274.35000000000002</v>
      </c>
      <c r="I233" s="1">
        <v>274.2</v>
      </c>
      <c r="J233" s="1">
        <v>273.76</v>
      </c>
      <c r="K233" s="1">
        <v>11947887</v>
      </c>
      <c r="L233" s="1">
        <v>3270865310.5999999</v>
      </c>
      <c r="M233" s="1">
        <v>95048</v>
      </c>
      <c r="N233" s="3">
        <f>IF(ISERR(LN(Table1817[[#This Row],[Close Price]]/I232)),"-",LN(Table1817[[#This Row],[Close Price]]/I232))</f>
        <v>-4.3668191663404025E-3</v>
      </c>
    </row>
    <row r="234" spans="1:14" x14ac:dyDescent="0.3">
      <c r="A234" s="1" t="s">
        <v>36</v>
      </c>
      <c r="B234" s="1" t="s">
        <v>14</v>
      </c>
      <c r="C234" s="2">
        <v>43445</v>
      </c>
      <c r="D234" s="1">
        <v>274.2</v>
      </c>
      <c r="E234" s="1">
        <v>268.35000000000002</v>
      </c>
      <c r="F234" s="1">
        <v>283.25</v>
      </c>
      <c r="G234" s="1">
        <v>268.35000000000002</v>
      </c>
      <c r="H234" s="1">
        <v>281.75</v>
      </c>
      <c r="I234" s="1">
        <v>281.25</v>
      </c>
      <c r="J234" s="1">
        <v>277.93</v>
      </c>
      <c r="K234" s="1">
        <v>30927239</v>
      </c>
      <c r="L234" s="1">
        <v>8595645307.2000008</v>
      </c>
      <c r="M234" s="1">
        <v>159532</v>
      </c>
      <c r="N234" s="3">
        <f>IF(ISERR(LN(Table1817[[#This Row],[Close Price]]/I233)),"-",LN(Table1817[[#This Row],[Close Price]]/I233))</f>
        <v>2.5386186390415927E-2</v>
      </c>
    </row>
    <row r="235" spans="1:14" x14ac:dyDescent="0.3">
      <c r="A235" s="1" t="s">
        <v>36</v>
      </c>
      <c r="B235" s="1" t="s">
        <v>14</v>
      </c>
      <c r="C235" s="2">
        <v>43446</v>
      </c>
      <c r="D235" s="1">
        <v>281.25</v>
      </c>
      <c r="E235" s="1">
        <v>283.75</v>
      </c>
      <c r="F235" s="1">
        <v>285.85000000000002</v>
      </c>
      <c r="G235" s="1">
        <v>282.2</v>
      </c>
      <c r="H235" s="1">
        <v>285.3</v>
      </c>
      <c r="I235" s="1">
        <v>285.25</v>
      </c>
      <c r="J235" s="1">
        <v>284.27999999999997</v>
      </c>
      <c r="K235" s="1">
        <v>21765939</v>
      </c>
      <c r="L235" s="1">
        <v>6187707316.6499996</v>
      </c>
      <c r="M235" s="1">
        <v>140224</v>
      </c>
      <c r="N235" s="3">
        <f>IF(ISERR(LN(Table1817[[#This Row],[Close Price]]/I234)),"-",LN(Table1817[[#This Row],[Close Price]]/I234))</f>
        <v>1.4122035223555048E-2</v>
      </c>
    </row>
    <row r="236" spans="1:14" x14ac:dyDescent="0.3">
      <c r="A236" s="1" t="s">
        <v>36</v>
      </c>
      <c r="B236" s="1" t="s">
        <v>14</v>
      </c>
      <c r="C236" s="2">
        <v>43447</v>
      </c>
      <c r="D236" s="1">
        <v>285.25</v>
      </c>
      <c r="E236" s="1">
        <v>290</v>
      </c>
      <c r="F236" s="1">
        <v>294</v>
      </c>
      <c r="G236" s="1">
        <v>285.75</v>
      </c>
      <c r="H236" s="1">
        <v>288.85000000000002</v>
      </c>
      <c r="I236" s="1">
        <v>289</v>
      </c>
      <c r="J236" s="1">
        <v>290.37</v>
      </c>
      <c r="K236" s="1">
        <v>24097152</v>
      </c>
      <c r="L236" s="1">
        <v>6997127767.1000004</v>
      </c>
      <c r="M236" s="1">
        <v>169352</v>
      </c>
      <c r="N236" s="3">
        <f>IF(ISERR(LN(Table1817[[#This Row],[Close Price]]/I235)),"-",LN(Table1817[[#This Row],[Close Price]]/I235))</f>
        <v>1.3060699370247222E-2</v>
      </c>
    </row>
    <row r="237" spans="1:14" x14ac:dyDescent="0.3">
      <c r="A237" s="1" t="s">
        <v>36</v>
      </c>
      <c r="B237" s="1" t="s">
        <v>14</v>
      </c>
      <c r="C237" s="2">
        <v>43448</v>
      </c>
      <c r="D237" s="1">
        <v>289</v>
      </c>
      <c r="E237" s="1">
        <v>288.5</v>
      </c>
      <c r="F237" s="1">
        <v>290.8</v>
      </c>
      <c r="G237" s="1">
        <v>287.05</v>
      </c>
      <c r="H237" s="1">
        <v>288.7</v>
      </c>
      <c r="I237" s="1">
        <v>289.2</v>
      </c>
      <c r="J237" s="1">
        <v>288.88</v>
      </c>
      <c r="K237" s="1">
        <v>12156361</v>
      </c>
      <c r="L237" s="1">
        <v>3511708338.0500002</v>
      </c>
      <c r="M237" s="1">
        <v>99288</v>
      </c>
      <c r="N237" s="3">
        <f>IF(ISERR(LN(Table1817[[#This Row],[Close Price]]/I236)),"-",LN(Table1817[[#This Row],[Close Price]]/I236))</f>
        <v>6.9180217217747176E-4</v>
      </c>
    </row>
    <row r="238" spans="1:14" x14ac:dyDescent="0.3">
      <c r="A238" s="1" t="s">
        <v>36</v>
      </c>
      <c r="B238" s="1" t="s">
        <v>14</v>
      </c>
      <c r="C238" s="2">
        <v>43451</v>
      </c>
      <c r="D238" s="1">
        <v>289.2</v>
      </c>
      <c r="E238" s="1">
        <v>289.3</v>
      </c>
      <c r="F238" s="1">
        <v>291.45</v>
      </c>
      <c r="G238" s="1">
        <v>287.3</v>
      </c>
      <c r="H238" s="1">
        <v>290.25</v>
      </c>
      <c r="I238" s="1">
        <v>289.5</v>
      </c>
      <c r="J238" s="1">
        <v>289.32</v>
      </c>
      <c r="K238" s="1">
        <v>12728014</v>
      </c>
      <c r="L238" s="1">
        <v>3682476864.9499998</v>
      </c>
      <c r="M238" s="1">
        <v>78521</v>
      </c>
      <c r="N238" s="3">
        <f>IF(ISERR(LN(Table1817[[#This Row],[Close Price]]/I237)),"-",LN(Table1817[[#This Row],[Close Price]]/I237))</f>
        <v>1.0368067284403084E-3</v>
      </c>
    </row>
    <row r="239" spans="1:14" x14ac:dyDescent="0.3">
      <c r="A239" s="1" t="s">
        <v>36</v>
      </c>
      <c r="B239" s="1" t="s">
        <v>14</v>
      </c>
      <c r="C239" s="2">
        <v>43452</v>
      </c>
      <c r="D239" s="1">
        <v>289.5</v>
      </c>
      <c r="E239" s="1">
        <v>287.85000000000002</v>
      </c>
      <c r="F239" s="1">
        <v>294</v>
      </c>
      <c r="G239" s="1">
        <v>287</v>
      </c>
      <c r="H239" s="1">
        <v>293.89999999999998</v>
      </c>
      <c r="I239" s="1">
        <v>292.75</v>
      </c>
      <c r="J239" s="1">
        <v>290.48</v>
      </c>
      <c r="K239" s="1">
        <v>13606582</v>
      </c>
      <c r="L239" s="1">
        <v>3952499771.5500002</v>
      </c>
      <c r="M239" s="1">
        <v>109081</v>
      </c>
      <c r="N239" s="3">
        <f>IF(ISERR(LN(Table1817[[#This Row],[Close Price]]/I238)),"-",LN(Table1817[[#This Row],[Close Price]]/I238))</f>
        <v>1.1163705464776755E-2</v>
      </c>
    </row>
    <row r="240" spans="1:14" x14ac:dyDescent="0.3">
      <c r="A240" s="1" t="s">
        <v>36</v>
      </c>
      <c r="B240" s="1" t="s">
        <v>14</v>
      </c>
      <c r="C240" s="2">
        <v>43453</v>
      </c>
      <c r="D240" s="1">
        <v>292.75</v>
      </c>
      <c r="E240" s="1">
        <v>294.7</v>
      </c>
      <c r="F240" s="1">
        <v>302</v>
      </c>
      <c r="G240" s="1">
        <v>294.7</v>
      </c>
      <c r="H240" s="1">
        <v>299.5</v>
      </c>
      <c r="I240" s="1">
        <v>300.7</v>
      </c>
      <c r="J240" s="1">
        <v>299.22000000000003</v>
      </c>
      <c r="K240" s="1">
        <v>26124125</v>
      </c>
      <c r="L240" s="1">
        <v>7816899023.3000002</v>
      </c>
      <c r="M240" s="1">
        <v>197180</v>
      </c>
      <c r="N240" s="3">
        <f>IF(ISERR(LN(Table1817[[#This Row],[Close Price]]/I239)),"-",LN(Table1817[[#This Row],[Close Price]]/I239))</f>
        <v>2.6794087516656712E-2</v>
      </c>
    </row>
    <row r="241" spans="1:14" x14ac:dyDescent="0.3">
      <c r="A241" s="1" t="s">
        <v>36</v>
      </c>
      <c r="B241" s="1" t="s">
        <v>14</v>
      </c>
      <c r="C241" s="2">
        <v>43454</v>
      </c>
      <c r="D241" s="1">
        <v>300.7</v>
      </c>
      <c r="E241" s="1">
        <v>298.35000000000002</v>
      </c>
      <c r="F241" s="1">
        <v>301.64999999999998</v>
      </c>
      <c r="G241" s="1">
        <v>293.14999999999998</v>
      </c>
      <c r="H241" s="1">
        <v>294</v>
      </c>
      <c r="I241" s="1">
        <v>294.05</v>
      </c>
      <c r="J241" s="1">
        <v>297.77999999999997</v>
      </c>
      <c r="K241" s="1">
        <v>19222232</v>
      </c>
      <c r="L241" s="1">
        <v>5723960953.8500004</v>
      </c>
      <c r="M241" s="1">
        <v>136911</v>
      </c>
      <c r="N241" s="3">
        <f>IF(ISERR(LN(Table1817[[#This Row],[Close Price]]/I240)),"-",LN(Table1817[[#This Row],[Close Price]]/I240))</f>
        <v>-2.2363269088518309E-2</v>
      </c>
    </row>
    <row r="242" spans="1:14" x14ac:dyDescent="0.3">
      <c r="A242" s="1" t="s">
        <v>36</v>
      </c>
      <c r="B242" s="1" t="s">
        <v>14</v>
      </c>
      <c r="C242" s="2">
        <v>43455</v>
      </c>
      <c r="D242" s="1">
        <v>294.05</v>
      </c>
      <c r="E242" s="1">
        <v>293.64999999999998</v>
      </c>
      <c r="F242" s="1">
        <v>296.5</v>
      </c>
      <c r="G242" s="1">
        <v>290.8</v>
      </c>
      <c r="H242" s="1">
        <v>292</v>
      </c>
      <c r="I242" s="1">
        <v>291.89999999999998</v>
      </c>
      <c r="J242" s="1">
        <v>293.22000000000003</v>
      </c>
      <c r="K242" s="1">
        <v>15777301</v>
      </c>
      <c r="L242" s="1">
        <v>4626286443.3999996</v>
      </c>
      <c r="M242" s="1">
        <v>110956</v>
      </c>
      <c r="N242" s="3">
        <f>IF(ISERR(LN(Table1817[[#This Row],[Close Price]]/I241)),"-",LN(Table1817[[#This Row],[Close Price]]/I241))</f>
        <v>-7.3385430458960356E-3</v>
      </c>
    </row>
    <row r="243" spans="1:14" x14ac:dyDescent="0.3">
      <c r="A243" s="1" t="s">
        <v>36</v>
      </c>
      <c r="B243" s="1" t="s">
        <v>14</v>
      </c>
      <c r="C243" s="2">
        <v>43458</v>
      </c>
      <c r="D243" s="1">
        <v>291.89999999999998</v>
      </c>
      <c r="E243" s="1">
        <v>293.5</v>
      </c>
      <c r="F243" s="1">
        <v>295</v>
      </c>
      <c r="G243" s="1">
        <v>290.14999999999998</v>
      </c>
      <c r="H243" s="1">
        <v>293.5</v>
      </c>
      <c r="I243" s="1">
        <v>293.05</v>
      </c>
      <c r="J243" s="1">
        <v>292.60000000000002</v>
      </c>
      <c r="K243" s="1">
        <v>12048877</v>
      </c>
      <c r="L243" s="1">
        <v>3525491705.0999999</v>
      </c>
      <c r="M243" s="1">
        <v>91297</v>
      </c>
      <c r="N243" s="3">
        <f>IF(ISERR(LN(Table1817[[#This Row],[Close Price]]/I242)),"-",LN(Table1817[[#This Row],[Close Price]]/I242))</f>
        <v>3.9319650623692356E-3</v>
      </c>
    </row>
    <row r="244" spans="1:14" x14ac:dyDescent="0.3">
      <c r="A244" s="1" t="s">
        <v>36</v>
      </c>
      <c r="B244" s="1" t="s">
        <v>14</v>
      </c>
      <c r="C244" s="2">
        <v>43460</v>
      </c>
      <c r="D244" s="1">
        <v>293.05</v>
      </c>
      <c r="E244" s="1">
        <v>292.85000000000002</v>
      </c>
      <c r="F244" s="1">
        <v>295</v>
      </c>
      <c r="G244" s="1">
        <v>287.14999999999998</v>
      </c>
      <c r="H244" s="1">
        <v>294.55</v>
      </c>
      <c r="I244" s="1">
        <v>294.14999999999998</v>
      </c>
      <c r="J244" s="1">
        <v>290.87</v>
      </c>
      <c r="K244" s="1">
        <v>12684324</v>
      </c>
      <c r="L244" s="1">
        <v>3689453768.1500001</v>
      </c>
      <c r="M244" s="1">
        <v>80935</v>
      </c>
      <c r="N244" s="3">
        <f>IF(ISERR(LN(Table1817[[#This Row],[Close Price]]/I243)),"-",LN(Table1817[[#This Row],[Close Price]]/I243))</f>
        <v>3.7465983880266632E-3</v>
      </c>
    </row>
    <row r="245" spans="1:14" x14ac:dyDescent="0.3">
      <c r="A245" s="1" t="s">
        <v>36</v>
      </c>
      <c r="B245" s="1" t="s">
        <v>14</v>
      </c>
      <c r="C245" s="2">
        <v>43461</v>
      </c>
      <c r="D245" s="1">
        <v>294.14999999999998</v>
      </c>
      <c r="E245" s="1">
        <v>296.7</v>
      </c>
      <c r="F245" s="1">
        <v>297.60000000000002</v>
      </c>
      <c r="G245" s="1">
        <v>291.5</v>
      </c>
      <c r="H245" s="1">
        <v>293.3</v>
      </c>
      <c r="I245" s="1">
        <v>292.14999999999998</v>
      </c>
      <c r="J245" s="1">
        <v>294.02999999999997</v>
      </c>
      <c r="K245" s="1">
        <v>15304564</v>
      </c>
      <c r="L245" s="1">
        <v>4500069546.1999998</v>
      </c>
      <c r="M245" s="1">
        <v>92770</v>
      </c>
      <c r="N245" s="3">
        <f>IF(ISERR(LN(Table1817[[#This Row],[Close Price]]/I244)),"-",LN(Table1817[[#This Row],[Close Price]]/I244))</f>
        <v>-6.8224723100189346E-3</v>
      </c>
    </row>
    <row r="246" spans="1:14" x14ac:dyDescent="0.3">
      <c r="A246" s="1" t="s">
        <v>36</v>
      </c>
      <c r="B246" s="1" t="s">
        <v>14</v>
      </c>
      <c r="C246" s="2">
        <v>43462</v>
      </c>
      <c r="D246" s="1">
        <v>292.14999999999998</v>
      </c>
      <c r="E246" s="1">
        <v>293.60000000000002</v>
      </c>
      <c r="F246" s="1">
        <v>297.10000000000002</v>
      </c>
      <c r="G246" s="1">
        <v>293.55</v>
      </c>
      <c r="H246" s="1">
        <v>294.45</v>
      </c>
      <c r="I246" s="1">
        <v>294.8</v>
      </c>
      <c r="J246" s="1">
        <v>295.43</v>
      </c>
      <c r="K246" s="1">
        <v>12876558</v>
      </c>
      <c r="L246" s="1">
        <v>3804109940.6500001</v>
      </c>
      <c r="M246" s="1">
        <v>85894</v>
      </c>
      <c r="N246" s="3">
        <f>IF(ISERR(LN(Table1817[[#This Row],[Close Price]]/I245)),"-",LN(Table1817[[#This Row],[Close Price]]/I245))</f>
        <v>9.0297913147357189E-3</v>
      </c>
    </row>
    <row r="247" spans="1:14" x14ac:dyDescent="0.3">
      <c r="A247" s="1" t="s">
        <v>36</v>
      </c>
      <c r="B247" s="1" t="s">
        <v>14</v>
      </c>
      <c r="C247" s="2">
        <v>43465</v>
      </c>
      <c r="D247" s="1">
        <v>294.8</v>
      </c>
      <c r="E247" s="1">
        <v>297.2</v>
      </c>
      <c r="F247" s="1">
        <v>298.25</v>
      </c>
      <c r="G247" s="1">
        <v>295.5</v>
      </c>
      <c r="H247" s="1">
        <v>295.64999999999998</v>
      </c>
      <c r="I247" s="1">
        <v>295.89999999999998</v>
      </c>
      <c r="J247" s="1">
        <v>296.5</v>
      </c>
      <c r="K247" s="1">
        <v>9526067</v>
      </c>
      <c r="L247" s="1">
        <v>2824442938.6999998</v>
      </c>
      <c r="M247" s="1">
        <v>81758</v>
      </c>
      <c r="N247" s="3">
        <f>IF(ISERR(LN(Table1817[[#This Row],[Close Price]]/I246)),"-",LN(Table1817[[#This Row],[Close Price]]/I246))</f>
        <v>3.7243990909822727E-3</v>
      </c>
    </row>
    <row r="248" spans="1:14" x14ac:dyDescent="0.3">
      <c r="A248" s="1" t="s">
        <v>36</v>
      </c>
      <c r="B248" s="1" t="s">
        <v>14</v>
      </c>
      <c r="C248" s="2">
        <v>43466</v>
      </c>
      <c r="D248" s="1">
        <v>295.89999999999998</v>
      </c>
      <c r="E248" s="1">
        <v>297.5</v>
      </c>
      <c r="F248" s="1">
        <v>300.7</v>
      </c>
      <c r="G248" s="1">
        <v>293.85000000000002</v>
      </c>
      <c r="H248" s="1">
        <v>300.7</v>
      </c>
      <c r="I248" s="1">
        <v>299.60000000000002</v>
      </c>
      <c r="J248" s="1">
        <v>296.77</v>
      </c>
      <c r="K248" s="1">
        <v>11837127</v>
      </c>
      <c r="L248" s="1">
        <v>3512877020.0999999</v>
      </c>
      <c r="M248" s="1">
        <v>69723</v>
      </c>
      <c r="N248" s="3">
        <f>IF(ISERR(LN(Table1817[[#This Row],[Close Price]]/I247)),"-",LN(Table1817[[#This Row],[Close Price]]/I247))</f>
        <v>1.2426692236900697E-2</v>
      </c>
    </row>
    <row r="249" spans="1:14" x14ac:dyDescent="0.3">
      <c r="A249" s="1" t="s">
        <v>36</v>
      </c>
      <c r="B249" s="1" t="s">
        <v>14</v>
      </c>
      <c r="C249" s="2">
        <v>43467</v>
      </c>
      <c r="D249" s="1">
        <v>299.60000000000002</v>
      </c>
      <c r="E249" s="1">
        <v>299.10000000000002</v>
      </c>
      <c r="F249" s="1">
        <v>302.5</v>
      </c>
      <c r="G249" s="1">
        <v>293.10000000000002</v>
      </c>
      <c r="H249" s="1">
        <v>293.8</v>
      </c>
      <c r="I249" s="1">
        <v>293.89999999999998</v>
      </c>
      <c r="J249" s="1">
        <v>298.2</v>
      </c>
      <c r="K249" s="1">
        <v>25559853</v>
      </c>
      <c r="L249" s="1">
        <v>7622009957.5500002</v>
      </c>
      <c r="M249" s="1">
        <v>162196</v>
      </c>
      <c r="N249" s="3">
        <f>IF(ISERR(LN(Table1817[[#This Row],[Close Price]]/I248)),"-",LN(Table1817[[#This Row],[Close Price]]/I248))</f>
        <v>-1.9208678218192863E-2</v>
      </c>
    </row>
    <row r="250" spans="1:14" x14ac:dyDescent="0.3">
      <c r="A250" s="1" t="s">
        <v>36</v>
      </c>
      <c r="B250" s="1" t="s">
        <v>14</v>
      </c>
      <c r="C250" s="2">
        <v>43468</v>
      </c>
      <c r="D250" s="1">
        <v>293.89999999999998</v>
      </c>
      <c r="E250" s="1">
        <v>295</v>
      </c>
      <c r="F250" s="1">
        <v>295.55</v>
      </c>
      <c r="G250" s="1">
        <v>290.10000000000002</v>
      </c>
      <c r="H250" s="1">
        <v>291.05</v>
      </c>
      <c r="I250" s="1">
        <v>291.10000000000002</v>
      </c>
      <c r="J250" s="1">
        <v>292.87</v>
      </c>
      <c r="K250" s="1">
        <v>17548347</v>
      </c>
      <c r="L250" s="1">
        <v>5139324196.8500004</v>
      </c>
      <c r="M250" s="1">
        <v>110626</v>
      </c>
      <c r="N250" s="3">
        <f>IF(ISERR(LN(Table1817[[#This Row],[Close Price]]/I249)),"-",LN(Table1817[[#This Row],[Close Price]]/I249))</f>
        <v>-9.5727226732940218E-3</v>
      </c>
    </row>
    <row r="251" spans="1:14" x14ac:dyDescent="0.3">
      <c r="A251" s="1" t="s">
        <v>36</v>
      </c>
      <c r="B251" s="1" t="s">
        <v>14</v>
      </c>
      <c r="C251" s="2">
        <v>43469</v>
      </c>
      <c r="D251" s="1">
        <v>291.10000000000002</v>
      </c>
      <c r="E251" s="1">
        <v>292.10000000000002</v>
      </c>
      <c r="F251" s="1">
        <v>299</v>
      </c>
      <c r="G251" s="1">
        <v>291.5</v>
      </c>
      <c r="H251" s="1">
        <v>297.3</v>
      </c>
      <c r="I251" s="1">
        <v>297.64999999999998</v>
      </c>
      <c r="J251" s="1">
        <v>296.18</v>
      </c>
      <c r="K251" s="1">
        <v>19514041</v>
      </c>
      <c r="L251" s="1">
        <v>5779686251.8500004</v>
      </c>
      <c r="M251" s="1">
        <v>142962</v>
      </c>
      <c r="N251" s="3">
        <f>IF(ISERR(LN(Table1817[[#This Row],[Close Price]]/I250)),"-",LN(Table1817[[#This Row],[Close Price]]/I250))</f>
        <v>2.2251448847821403E-2</v>
      </c>
    </row>
    <row r="252" spans="1:14" x14ac:dyDescent="0.3">
      <c r="A252" s="1" t="s">
        <v>36</v>
      </c>
      <c r="B252" s="1" t="s">
        <v>14</v>
      </c>
      <c r="C252" s="2">
        <v>43472</v>
      </c>
      <c r="D252" s="1">
        <v>297.64999999999998</v>
      </c>
      <c r="E252" s="1">
        <v>301.05</v>
      </c>
      <c r="F252" s="1">
        <v>301.5</v>
      </c>
      <c r="G252" s="1">
        <v>295.2</v>
      </c>
      <c r="H252" s="1">
        <v>296.55</v>
      </c>
      <c r="I252" s="1">
        <v>296.3</v>
      </c>
      <c r="J252" s="1">
        <v>298.25</v>
      </c>
      <c r="K252" s="1">
        <v>14579399</v>
      </c>
      <c r="L252" s="1">
        <v>4348321236.3000002</v>
      </c>
      <c r="M252" s="1">
        <v>113554</v>
      </c>
      <c r="N252" s="3">
        <f>IF(ISERR(LN(Table1817[[#This Row],[Close Price]]/I251)),"-",LN(Table1817[[#This Row],[Close Price]]/I251))</f>
        <v>-4.5458450198794928E-3</v>
      </c>
    </row>
    <row r="253" spans="1:14" x14ac:dyDescent="0.3">
      <c r="A253" s="1" t="s">
        <v>36</v>
      </c>
      <c r="B253" s="1" t="s">
        <v>14</v>
      </c>
      <c r="C253" s="2">
        <v>43473</v>
      </c>
      <c r="D253" s="1">
        <v>296.3</v>
      </c>
      <c r="E253" s="1">
        <v>295.8</v>
      </c>
      <c r="F253" s="1">
        <v>306</v>
      </c>
      <c r="G253" s="1">
        <v>294.75</v>
      </c>
      <c r="H253" s="1">
        <v>305.5</v>
      </c>
      <c r="I253" s="1">
        <v>305.3</v>
      </c>
      <c r="J253" s="1">
        <v>301.95999999999998</v>
      </c>
      <c r="K253" s="1">
        <v>22949961</v>
      </c>
      <c r="L253" s="1">
        <v>6929908001.6999998</v>
      </c>
      <c r="M253" s="1">
        <v>161941</v>
      </c>
      <c r="N253" s="3">
        <f>IF(ISERR(LN(Table1817[[#This Row],[Close Price]]/I252)),"-",LN(Table1817[[#This Row],[Close Price]]/I252))</f>
        <v>2.9922445161312702E-2</v>
      </c>
    </row>
    <row r="254" spans="1:14" x14ac:dyDescent="0.3">
      <c r="A254" s="1" t="s">
        <v>36</v>
      </c>
      <c r="B254" s="1" t="s">
        <v>14</v>
      </c>
      <c r="C254" s="2">
        <v>43474</v>
      </c>
      <c r="D254" s="1">
        <v>305.3</v>
      </c>
      <c r="E254" s="1">
        <v>306</v>
      </c>
      <c r="F254" s="1">
        <v>307.10000000000002</v>
      </c>
      <c r="G254" s="1">
        <v>300.75</v>
      </c>
      <c r="H254" s="1">
        <v>304.75</v>
      </c>
      <c r="I254" s="1">
        <v>305.3</v>
      </c>
      <c r="J254" s="1">
        <v>304.37</v>
      </c>
      <c r="K254" s="1">
        <v>21109911</v>
      </c>
      <c r="L254" s="1">
        <v>6425242058.1999998</v>
      </c>
      <c r="M254" s="1">
        <v>153567</v>
      </c>
      <c r="N254" s="3">
        <f>IF(ISERR(LN(Table1817[[#This Row],[Close Price]]/I253)),"-",LN(Table1817[[#This Row],[Close Price]]/I253))</f>
        <v>0</v>
      </c>
    </row>
    <row r="255" spans="1:14" x14ac:dyDescent="0.3">
      <c r="A255" s="1" t="s">
        <v>36</v>
      </c>
      <c r="B255" s="1" t="s">
        <v>14</v>
      </c>
      <c r="C255" s="2">
        <v>43475</v>
      </c>
      <c r="D255" s="1">
        <v>305.3</v>
      </c>
      <c r="E255" s="1">
        <v>305.10000000000002</v>
      </c>
      <c r="F255" s="1">
        <v>307.5</v>
      </c>
      <c r="G255" s="1">
        <v>303.5</v>
      </c>
      <c r="H255" s="1">
        <v>305.39999999999998</v>
      </c>
      <c r="I255" s="1">
        <v>305.55</v>
      </c>
      <c r="J255" s="1">
        <v>305.60000000000002</v>
      </c>
      <c r="K255" s="1">
        <v>16295468</v>
      </c>
      <c r="L255" s="1">
        <v>4979912227.75</v>
      </c>
      <c r="M255" s="1">
        <v>105369</v>
      </c>
      <c r="N255" s="3">
        <f>IF(ISERR(LN(Table1817[[#This Row],[Close Price]]/I254)),"-",LN(Table1817[[#This Row],[Close Price]]/I254))</f>
        <v>8.1853160009241657E-4</v>
      </c>
    </row>
    <row r="256" spans="1:14" x14ac:dyDescent="0.3">
      <c r="A256" s="1" t="s">
        <v>36</v>
      </c>
      <c r="B256" s="1" t="s">
        <v>14</v>
      </c>
      <c r="C256" s="2">
        <v>43476</v>
      </c>
      <c r="D256" s="1">
        <v>305.55</v>
      </c>
      <c r="E256" s="1">
        <v>305.39999999999998</v>
      </c>
      <c r="F256" s="1">
        <v>306.2</v>
      </c>
      <c r="G256" s="1">
        <v>300.95</v>
      </c>
      <c r="H256" s="1">
        <v>301.64999999999998</v>
      </c>
      <c r="I256" s="1">
        <v>302.75</v>
      </c>
      <c r="J256" s="1">
        <v>303.57</v>
      </c>
      <c r="K256" s="1">
        <v>12702551</v>
      </c>
      <c r="L256" s="1">
        <v>3856075154.25</v>
      </c>
      <c r="M256" s="1">
        <v>113356</v>
      </c>
      <c r="N256" s="3">
        <f>IF(ISERR(LN(Table1817[[#This Row],[Close Price]]/I255)),"-",LN(Table1817[[#This Row],[Close Price]]/I255))</f>
        <v>-9.2060489077229624E-3</v>
      </c>
    </row>
    <row r="257" spans="1:14" x14ac:dyDescent="0.3">
      <c r="A257" s="1" t="s">
        <v>36</v>
      </c>
      <c r="B257" s="1" t="s">
        <v>14</v>
      </c>
      <c r="C257" s="2">
        <v>43479</v>
      </c>
      <c r="D257" s="1">
        <v>302.75</v>
      </c>
      <c r="E257" s="1">
        <v>301</v>
      </c>
      <c r="F257" s="1">
        <v>303.60000000000002</v>
      </c>
      <c r="G257" s="1">
        <v>299.55</v>
      </c>
      <c r="H257" s="1">
        <v>300.5</v>
      </c>
      <c r="I257" s="1">
        <v>300.39999999999998</v>
      </c>
      <c r="J257" s="1">
        <v>301.14999999999998</v>
      </c>
      <c r="K257" s="1">
        <v>10372933</v>
      </c>
      <c r="L257" s="1">
        <v>3123839336.9000001</v>
      </c>
      <c r="M257" s="1">
        <v>96381</v>
      </c>
      <c r="N257" s="3">
        <f>IF(ISERR(LN(Table1817[[#This Row],[Close Price]]/I256)),"-",LN(Table1817[[#This Row],[Close Price]]/I256))</f>
        <v>-7.7924625432219743E-3</v>
      </c>
    </row>
    <row r="258" spans="1:14" x14ac:dyDescent="0.3">
      <c r="A258" s="1" t="s">
        <v>36</v>
      </c>
      <c r="B258" s="1" t="s">
        <v>14</v>
      </c>
      <c r="C258" s="2">
        <v>43480</v>
      </c>
      <c r="D258" s="1">
        <v>300.39999999999998</v>
      </c>
      <c r="E258" s="1">
        <v>302</v>
      </c>
      <c r="F258" s="1">
        <v>303.60000000000002</v>
      </c>
      <c r="G258" s="1">
        <v>301.10000000000002</v>
      </c>
      <c r="H258" s="1">
        <v>301.64999999999998</v>
      </c>
      <c r="I258" s="1">
        <v>301.64999999999998</v>
      </c>
      <c r="J258" s="1">
        <v>302.2</v>
      </c>
      <c r="K258" s="1">
        <v>9444374</v>
      </c>
      <c r="L258" s="1">
        <v>2854071606.5999999</v>
      </c>
      <c r="M258" s="1">
        <v>63046</v>
      </c>
      <c r="N258" s="3">
        <f>IF(ISERR(LN(Table1817[[#This Row],[Close Price]]/I257)),"-",LN(Table1817[[#This Row],[Close Price]]/I257))</f>
        <v>4.152484996791132E-3</v>
      </c>
    </row>
    <row r="259" spans="1:14" x14ac:dyDescent="0.3">
      <c r="A259" s="1" t="s">
        <v>36</v>
      </c>
      <c r="B259" s="1" t="s">
        <v>14</v>
      </c>
      <c r="C259" s="2">
        <v>43481</v>
      </c>
      <c r="D259" s="1">
        <v>301.64999999999998</v>
      </c>
      <c r="E259" s="1">
        <v>303</v>
      </c>
      <c r="F259" s="1">
        <v>306.64999999999998</v>
      </c>
      <c r="G259" s="1">
        <v>302.10000000000002</v>
      </c>
      <c r="H259" s="1">
        <v>303</v>
      </c>
      <c r="I259" s="1">
        <v>303.14999999999998</v>
      </c>
      <c r="J259" s="1">
        <v>304.5</v>
      </c>
      <c r="K259" s="1">
        <v>12111480</v>
      </c>
      <c r="L259" s="1">
        <v>3687969244.3000002</v>
      </c>
      <c r="M259" s="1">
        <v>78064</v>
      </c>
      <c r="N259" s="3">
        <f>IF(ISERR(LN(Table1817[[#This Row],[Close Price]]/I258)),"-",LN(Table1817[[#This Row],[Close Price]]/I258))</f>
        <v>4.9603276309689286E-3</v>
      </c>
    </row>
    <row r="260" spans="1:14" x14ac:dyDescent="0.3">
      <c r="A260" s="1" t="s">
        <v>36</v>
      </c>
      <c r="B260" s="1" t="s">
        <v>14</v>
      </c>
      <c r="C260" s="2">
        <v>43482</v>
      </c>
      <c r="D260" s="1">
        <v>303.14999999999998</v>
      </c>
      <c r="E260" s="1">
        <v>303.89999999999998</v>
      </c>
      <c r="F260" s="1">
        <v>304.35000000000002</v>
      </c>
      <c r="G260" s="1">
        <v>295.60000000000002</v>
      </c>
      <c r="H260" s="1">
        <v>297.39999999999998</v>
      </c>
      <c r="I260" s="1">
        <v>297.39999999999998</v>
      </c>
      <c r="J260" s="1">
        <v>298.93</v>
      </c>
      <c r="K260" s="1">
        <v>15974634</v>
      </c>
      <c r="L260" s="1">
        <v>4775250911.6000004</v>
      </c>
      <c r="M260" s="1">
        <v>98812</v>
      </c>
      <c r="N260" s="3">
        <f>IF(ISERR(LN(Table1817[[#This Row],[Close Price]]/I259)),"-",LN(Table1817[[#This Row],[Close Price]]/I259))</f>
        <v>-1.914969849168497E-2</v>
      </c>
    </row>
    <row r="261" spans="1:14" x14ac:dyDescent="0.3">
      <c r="A261" s="1" t="s">
        <v>36</v>
      </c>
      <c r="B261" s="1" t="s">
        <v>14</v>
      </c>
      <c r="C261" s="2">
        <v>43483</v>
      </c>
      <c r="D261" s="1">
        <v>297.39999999999998</v>
      </c>
      <c r="E261" s="1">
        <v>298.75</v>
      </c>
      <c r="F261" s="1">
        <v>299.85000000000002</v>
      </c>
      <c r="G261" s="1">
        <v>294.25</v>
      </c>
      <c r="H261" s="1">
        <v>295.3</v>
      </c>
      <c r="I261" s="1">
        <v>294.95</v>
      </c>
      <c r="J261" s="1">
        <v>297.20999999999998</v>
      </c>
      <c r="K261" s="1">
        <v>9082501</v>
      </c>
      <c r="L261" s="1">
        <v>2699375597.4000001</v>
      </c>
      <c r="M261" s="1">
        <v>84248</v>
      </c>
      <c r="N261" s="3">
        <f>IF(ISERR(LN(Table1817[[#This Row],[Close Price]]/I260)),"-",LN(Table1817[[#This Row],[Close Price]]/I260))</f>
        <v>-8.2721835769703315E-3</v>
      </c>
    </row>
    <row r="262" spans="1:14" x14ac:dyDescent="0.3">
      <c r="A262" s="1" t="s">
        <v>36</v>
      </c>
      <c r="B262" s="1" t="s">
        <v>14</v>
      </c>
      <c r="C262" s="2">
        <v>43486</v>
      </c>
      <c r="D262" s="1">
        <v>294.95</v>
      </c>
      <c r="E262" s="1">
        <v>295.89999999999998</v>
      </c>
      <c r="F262" s="1">
        <v>296.75</v>
      </c>
      <c r="G262" s="1">
        <v>291.45</v>
      </c>
      <c r="H262" s="1">
        <v>292.3</v>
      </c>
      <c r="I262" s="1">
        <v>292.45</v>
      </c>
      <c r="J262" s="1">
        <v>294.06</v>
      </c>
      <c r="K262" s="1">
        <v>10188647</v>
      </c>
      <c r="L262" s="1">
        <v>2996093600.5</v>
      </c>
      <c r="M262" s="1">
        <v>78580</v>
      </c>
      <c r="N262" s="3">
        <f>IF(ISERR(LN(Table1817[[#This Row],[Close Price]]/I261)),"-",LN(Table1817[[#This Row],[Close Price]]/I261))</f>
        <v>-8.5121385600495127E-3</v>
      </c>
    </row>
    <row r="263" spans="1:14" x14ac:dyDescent="0.3">
      <c r="A263" s="1" t="s">
        <v>36</v>
      </c>
      <c r="B263" s="1" t="s">
        <v>14</v>
      </c>
      <c r="C263" s="2">
        <v>43487</v>
      </c>
      <c r="D263" s="1">
        <v>292.45</v>
      </c>
      <c r="E263" s="1">
        <v>293</v>
      </c>
      <c r="F263" s="1">
        <v>293</v>
      </c>
      <c r="G263" s="1">
        <v>288.2</v>
      </c>
      <c r="H263" s="1">
        <v>290.85000000000002</v>
      </c>
      <c r="I263" s="1">
        <v>290.25</v>
      </c>
      <c r="J263" s="1">
        <v>290.18</v>
      </c>
      <c r="K263" s="1">
        <v>11297989</v>
      </c>
      <c r="L263" s="1">
        <v>3278440414.6500001</v>
      </c>
      <c r="M263" s="1">
        <v>105223</v>
      </c>
      <c r="N263" s="3">
        <f>IF(ISERR(LN(Table1817[[#This Row],[Close Price]]/I262)),"-",LN(Table1817[[#This Row],[Close Price]]/I262))</f>
        <v>-7.5510913110339072E-3</v>
      </c>
    </row>
    <row r="264" spans="1:14" x14ac:dyDescent="0.3">
      <c r="A264" s="1" t="s">
        <v>36</v>
      </c>
      <c r="B264" s="1" t="s">
        <v>14</v>
      </c>
      <c r="C264" s="2">
        <v>43488</v>
      </c>
      <c r="D264" s="1">
        <v>290.25</v>
      </c>
      <c r="E264" s="1">
        <v>290.45</v>
      </c>
      <c r="F264" s="1">
        <v>292.95</v>
      </c>
      <c r="G264" s="1">
        <v>285.5</v>
      </c>
      <c r="H264" s="1">
        <v>286.2</v>
      </c>
      <c r="I264" s="1">
        <v>286.64999999999998</v>
      </c>
      <c r="J264" s="1">
        <v>289.24</v>
      </c>
      <c r="K264" s="1">
        <v>10304608</v>
      </c>
      <c r="L264" s="1">
        <v>2980486892.4499998</v>
      </c>
      <c r="M264" s="1">
        <v>86994</v>
      </c>
      <c r="N264" s="3">
        <f>IF(ISERR(LN(Table1817[[#This Row],[Close Price]]/I263)),"-",LN(Table1817[[#This Row],[Close Price]]/I263))</f>
        <v>-1.2480661223609255E-2</v>
      </c>
    </row>
    <row r="265" spans="1:14" x14ac:dyDescent="0.3">
      <c r="A265" s="1" t="s">
        <v>36</v>
      </c>
      <c r="B265" s="1" t="s">
        <v>14</v>
      </c>
      <c r="C265" s="2">
        <v>43489</v>
      </c>
      <c r="D265" s="1">
        <v>286.64999999999998</v>
      </c>
      <c r="E265" s="1">
        <v>286.64999999999998</v>
      </c>
      <c r="F265" s="1">
        <v>289.89999999999998</v>
      </c>
      <c r="G265" s="1">
        <v>285.5</v>
      </c>
      <c r="H265" s="1">
        <v>288.14999999999998</v>
      </c>
      <c r="I265" s="1">
        <v>288.05</v>
      </c>
      <c r="J265" s="1">
        <v>287.7</v>
      </c>
      <c r="K265" s="1">
        <v>11532528</v>
      </c>
      <c r="L265" s="1">
        <v>3317949366.8499999</v>
      </c>
      <c r="M265" s="1">
        <v>77968</v>
      </c>
      <c r="N265" s="3">
        <f>IF(ISERR(LN(Table1817[[#This Row],[Close Price]]/I264)),"-",LN(Table1817[[#This Row],[Close Price]]/I264))</f>
        <v>4.8721168240005918E-3</v>
      </c>
    </row>
    <row r="266" spans="1:14" x14ac:dyDescent="0.3">
      <c r="A266" s="1" t="s">
        <v>36</v>
      </c>
      <c r="B266" s="1" t="s">
        <v>14</v>
      </c>
      <c r="C266" s="2">
        <v>43490</v>
      </c>
      <c r="D266" s="1">
        <v>288.05</v>
      </c>
      <c r="E266" s="1">
        <v>289.60000000000002</v>
      </c>
      <c r="F266" s="1">
        <v>291</v>
      </c>
      <c r="G266" s="1">
        <v>283.2</v>
      </c>
      <c r="H266" s="1">
        <v>285.64999999999998</v>
      </c>
      <c r="I266" s="1">
        <v>285.39999999999998</v>
      </c>
      <c r="J266" s="1">
        <v>288.24</v>
      </c>
      <c r="K266" s="1">
        <v>11121223</v>
      </c>
      <c r="L266" s="1">
        <v>3205631966.6999998</v>
      </c>
      <c r="M266" s="1">
        <v>81514</v>
      </c>
      <c r="N266" s="3">
        <f>IF(ISERR(LN(Table1817[[#This Row],[Close Price]]/I265)),"-",LN(Table1817[[#This Row],[Close Price]]/I265))</f>
        <v>-9.2423711356561869E-3</v>
      </c>
    </row>
    <row r="267" spans="1:14" x14ac:dyDescent="0.3">
      <c r="A267" s="1" t="s">
        <v>36</v>
      </c>
      <c r="B267" s="1" t="s">
        <v>14</v>
      </c>
      <c r="C267" s="2">
        <v>43493</v>
      </c>
      <c r="D267" s="1">
        <v>285.39999999999998</v>
      </c>
      <c r="E267" s="1">
        <v>285.64999999999998</v>
      </c>
      <c r="F267" s="1">
        <v>286.60000000000002</v>
      </c>
      <c r="G267" s="1">
        <v>277.3</v>
      </c>
      <c r="H267" s="1">
        <v>282.5</v>
      </c>
      <c r="I267" s="1">
        <v>281.60000000000002</v>
      </c>
      <c r="J267" s="1">
        <v>281.3</v>
      </c>
      <c r="K267" s="1">
        <v>18905470</v>
      </c>
      <c r="L267" s="1">
        <v>5318155927.4499998</v>
      </c>
      <c r="M267" s="1">
        <v>128898</v>
      </c>
      <c r="N267" s="3">
        <f>IF(ISERR(LN(Table1817[[#This Row],[Close Price]]/I266)),"-",LN(Table1817[[#This Row],[Close Price]]/I266))</f>
        <v>-1.340408075884855E-2</v>
      </c>
    </row>
    <row r="268" spans="1:14" x14ac:dyDescent="0.3">
      <c r="A268" s="1" t="s">
        <v>36</v>
      </c>
      <c r="B268" s="1" t="s">
        <v>14</v>
      </c>
      <c r="C268" s="2">
        <v>43494</v>
      </c>
      <c r="D268" s="1">
        <v>281.60000000000002</v>
      </c>
      <c r="E268" s="1">
        <v>281</v>
      </c>
      <c r="F268" s="1">
        <v>286</v>
      </c>
      <c r="G268" s="1">
        <v>276.55</v>
      </c>
      <c r="H268" s="1">
        <v>281.45</v>
      </c>
      <c r="I268" s="1">
        <v>280.60000000000002</v>
      </c>
      <c r="J268" s="1">
        <v>282.25</v>
      </c>
      <c r="K268" s="1">
        <v>17435611</v>
      </c>
      <c r="L268" s="1">
        <v>4921152958</v>
      </c>
      <c r="M268" s="1">
        <v>118187</v>
      </c>
      <c r="N268" s="3">
        <f>IF(ISERR(LN(Table1817[[#This Row],[Close Price]]/I267)),"-",LN(Table1817[[#This Row],[Close Price]]/I267))</f>
        <v>-3.5574566155267603E-3</v>
      </c>
    </row>
    <row r="269" spans="1:14" x14ac:dyDescent="0.3">
      <c r="A269" s="1" t="s">
        <v>36</v>
      </c>
      <c r="B269" s="1" t="s">
        <v>14</v>
      </c>
      <c r="C269" s="2">
        <v>43495</v>
      </c>
      <c r="D269" s="1">
        <v>280.60000000000002</v>
      </c>
      <c r="E269" s="1">
        <v>281.2</v>
      </c>
      <c r="F269" s="1">
        <v>289.39999999999998</v>
      </c>
      <c r="G269" s="1">
        <v>280.25</v>
      </c>
      <c r="H269" s="1">
        <v>287.35000000000002</v>
      </c>
      <c r="I269" s="1">
        <v>287.45</v>
      </c>
      <c r="J269" s="1">
        <v>285.36</v>
      </c>
      <c r="K269" s="1">
        <v>18908654</v>
      </c>
      <c r="L269" s="1">
        <v>5395790127.1999998</v>
      </c>
      <c r="M269" s="1">
        <v>143925</v>
      </c>
      <c r="N269" s="3">
        <f>IF(ISERR(LN(Table1817[[#This Row],[Close Price]]/I268)),"-",LN(Table1817[[#This Row],[Close Price]]/I268))</f>
        <v>2.4118764400939161E-2</v>
      </c>
    </row>
    <row r="270" spans="1:14" x14ac:dyDescent="0.3">
      <c r="A270" s="1" t="s">
        <v>36</v>
      </c>
      <c r="B270" s="1" t="s">
        <v>14</v>
      </c>
      <c r="C270" s="2">
        <v>43496</v>
      </c>
      <c r="D270" s="1">
        <v>287.45</v>
      </c>
      <c r="E270" s="1">
        <v>290</v>
      </c>
      <c r="F270" s="1">
        <v>294.8</v>
      </c>
      <c r="G270" s="1">
        <v>288</v>
      </c>
      <c r="H270" s="1">
        <v>294.8</v>
      </c>
      <c r="I270" s="1">
        <v>293.64999999999998</v>
      </c>
      <c r="J270" s="1">
        <v>291.77</v>
      </c>
      <c r="K270" s="1">
        <v>25546487</v>
      </c>
      <c r="L270" s="1">
        <v>7453807918.8999996</v>
      </c>
      <c r="M270" s="1">
        <v>172059</v>
      </c>
      <c r="N270" s="3">
        <f>IF(ISERR(LN(Table1817[[#This Row],[Close Price]]/I269)),"-",LN(Table1817[[#This Row],[Close Price]]/I269))</f>
        <v>2.1339649899228538E-2</v>
      </c>
    </row>
    <row r="271" spans="1:14" x14ac:dyDescent="0.3">
      <c r="A271" s="1" t="s">
        <v>36</v>
      </c>
      <c r="B271" s="1" t="s">
        <v>14</v>
      </c>
      <c r="C271" s="2">
        <v>43497</v>
      </c>
      <c r="D271" s="1">
        <v>293.64999999999998</v>
      </c>
      <c r="E271" s="1">
        <v>296.89999999999998</v>
      </c>
      <c r="F271" s="1">
        <v>302.7</v>
      </c>
      <c r="G271" s="1">
        <v>282</v>
      </c>
      <c r="H271" s="1">
        <v>282.60000000000002</v>
      </c>
      <c r="I271" s="1">
        <v>284.39999999999998</v>
      </c>
      <c r="J271" s="1">
        <v>291.95999999999998</v>
      </c>
      <c r="K271" s="1">
        <v>60015958</v>
      </c>
      <c r="L271" s="1">
        <v>17522247329.900002</v>
      </c>
      <c r="M271" s="1">
        <v>371608</v>
      </c>
      <c r="N271" s="3">
        <f>IF(ISERR(LN(Table1817[[#This Row],[Close Price]]/I270)),"-",LN(Table1817[[#This Row],[Close Price]]/I270))</f>
        <v>-3.2006884039442733E-2</v>
      </c>
    </row>
    <row r="272" spans="1:14" x14ac:dyDescent="0.3">
      <c r="A272" s="1" t="s">
        <v>36</v>
      </c>
      <c r="B272" s="1" t="s">
        <v>14</v>
      </c>
      <c r="C272" s="2">
        <v>43500</v>
      </c>
      <c r="D272" s="1">
        <v>284.39999999999998</v>
      </c>
      <c r="E272" s="1">
        <v>282.39999999999998</v>
      </c>
      <c r="F272" s="1">
        <v>285.2</v>
      </c>
      <c r="G272" s="1">
        <v>277.85000000000002</v>
      </c>
      <c r="H272" s="1">
        <v>284.10000000000002</v>
      </c>
      <c r="I272" s="1">
        <v>283.95</v>
      </c>
      <c r="J272" s="1">
        <v>282</v>
      </c>
      <c r="K272" s="1">
        <v>20642919</v>
      </c>
      <c r="L272" s="1">
        <v>5821380715.3500004</v>
      </c>
      <c r="M272" s="1">
        <v>165027</v>
      </c>
      <c r="N272" s="3">
        <f>IF(ISERR(LN(Table1817[[#This Row],[Close Price]]/I271)),"-",LN(Table1817[[#This Row],[Close Price]]/I271))</f>
        <v>-1.5835316056442737E-3</v>
      </c>
    </row>
    <row r="273" spans="1:14" x14ac:dyDescent="0.3">
      <c r="A273" s="1" t="s">
        <v>36</v>
      </c>
      <c r="B273" s="1" t="s">
        <v>14</v>
      </c>
      <c r="C273" s="2">
        <v>43501</v>
      </c>
      <c r="D273" s="1">
        <v>283.95</v>
      </c>
      <c r="E273" s="1">
        <v>284.2</v>
      </c>
      <c r="F273" s="1">
        <v>287</v>
      </c>
      <c r="G273" s="1">
        <v>283</v>
      </c>
      <c r="H273" s="1">
        <v>284.5</v>
      </c>
      <c r="I273" s="1">
        <v>284.64999999999998</v>
      </c>
      <c r="J273" s="1">
        <v>285.20999999999998</v>
      </c>
      <c r="K273" s="1">
        <v>13291133</v>
      </c>
      <c r="L273" s="1">
        <v>3790708171.5</v>
      </c>
      <c r="M273" s="1">
        <v>109065</v>
      </c>
      <c r="N273" s="3">
        <f>IF(ISERR(LN(Table1817[[#This Row],[Close Price]]/I272)),"-",LN(Table1817[[#This Row],[Close Price]]/I272))</f>
        <v>2.4621890736493215E-3</v>
      </c>
    </row>
    <row r="274" spans="1:14" x14ac:dyDescent="0.3">
      <c r="A274" s="1" t="s">
        <v>36</v>
      </c>
      <c r="B274" s="1" t="s">
        <v>14</v>
      </c>
      <c r="C274" s="2">
        <v>43502</v>
      </c>
      <c r="D274" s="1">
        <v>284.64999999999998</v>
      </c>
      <c r="E274" s="1">
        <v>285.85000000000002</v>
      </c>
      <c r="F274" s="1">
        <v>289.75</v>
      </c>
      <c r="G274" s="1">
        <v>283.5</v>
      </c>
      <c r="H274" s="1">
        <v>289.45</v>
      </c>
      <c r="I274" s="1">
        <v>289.05</v>
      </c>
      <c r="J274" s="1">
        <v>286.98</v>
      </c>
      <c r="K274" s="1">
        <v>12149759</v>
      </c>
      <c r="L274" s="1">
        <v>3486779034.75</v>
      </c>
      <c r="M274" s="1">
        <v>115663</v>
      </c>
      <c r="N274" s="3">
        <f>IF(ISERR(LN(Table1817[[#This Row],[Close Price]]/I273)),"-",LN(Table1817[[#This Row],[Close Price]]/I273))</f>
        <v>1.5339328131394386E-2</v>
      </c>
    </row>
    <row r="275" spans="1:14" x14ac:dyDescent="0.3">
      <c r="A275" s="1" t="s">
        <v>36</v>
      </c>
      <c r="B275" s="1" t="s">
        <v>14</v>
      </c>
      <c r="C275" s="2">
        <v>43503</v>
      </c>
      <c r="D275" s="1">
        <v>289.05</v>
      </c>
      <c r="E275" s="1">
        <v>289.39999999999998</v>
      </c>
      <c r="F275" s="1">
        <v>294</v>
      </c>
      <c r="G275" s="1">
        <v>286.60000000000002</v>
      </c>
      <c r="H275" s="1">
        <v>287</v>
      </c>
      <c r="I275" s="1">
        <v>287.39999999999998</v>
      </c>
      <c r="J275" s="1">
        <v>290.17</v>
      </c>
      <c r="K275" s="1">
        <v>19733315</v>
      </c>
      <c r="L275" s="1">
        <v>5726002165.3999996</v>
      </c>
      <c r="M275" s="1">
        <v>137834</v>
      </c>
      <c r="N275" s="3">
        <f>IF(ISERR(LN(Table1817[[#This Row],[Close Price]]/I274)),"-",LN(Table1817[[#This Row],[Close Price]]/I274))</f>
        <v>-5.7247098835606133E-3</v>
      </c>
    </row>
    <row r="276" spans="1:14" x14ac:dyDescent="0.3">
      <c r="A276" s="1" t="s">
        <v>36</v>
      </c>
      <c r="B276" s="1" t="s">
        <v>14</v>
      </c>
      <c r="C276" s="2">
        <v>43504</v>
      </c>
      <c r="D276" s="1">
        <v>287.39999999999998</v>
      </c>
      <c r="E276" s="1">
        <v>285.60000000000002</v>
      </c>
      <c r="F276" s="1">
        <v>288</v>
      </c>
      <c r="G276" s="1">
        <v>282.2</v>
      </c>
      <c r="H276" s="1">
        <v>286.55</v>
      </c>
      <c r="I276" s="1">
        <v>286</v>
      </c>
      <c r="J276" s="1">
        <v>285.02999999999997</v>
      </c>
      <c r="K276" s="1">
        <v>19781908</v>
      </c>
      <c r="L276" s="1">
        <v>5638351088.4499998</v>
      </c>
      <c r="M276" s="1">
        <v>110716</v>
      </c>
      <c r="N276" s="3">
        <f>IF(ISERR(LN(Table1817[[#This Row],[Close Price]]/I275)),"-",LN(Table1817[[#This Row],[Close Price]]/I275))</f>
        <v>-4.8831628250718857E-3</v>
      </c>
    </row>
    <row r="277" spans="1:14" x14ac:dyDescent="0.3">
      <c r="A277" s="1" t="s">
        <v>36</v>
      </c>
      <c r="B277" s="1" t="s">
        <v>14</v>
      </c>
      <c r="C277" s="2">
        <v>43507</v>
      </c>
      <c r="D277" s="1">
        <v>286</v>
      </c>
      <c r="E277" s="1">
        <v>285.95</v>
      </c>
      <c r="F277" s="1">
        <v>285.95</v>
      </c>
      <c r="G277" s="1">
        <v>280</v>
      </c>
      <c r="H277" s="1">
        <v>280.45</v>
      </c>
      <c r="I277" s="1">
        <v>280.5</v>
      </c>
      <c r="J277" s="1">
        <v>282.05</v>
      </c>
      <c r="K277" s="1">
        <v>15420017</v>
      </c>
      <c r="L277" s="1">
        <v>4349291875.1000004</v>
      </c>
      <c r="M277" s="1">
        <v>119512</v>
      </c>
      <c r="N277" s="3">
        <f>IF(ISERR(LN(Table1817[[#This Row],[Close Price]]/I276)),"-",LN(Table1817[[#This Row],[Close Price]]/I276))</f>
        <v>-1.9418085857101627E-2</v>
      </c>
    </row>
    <row r="278" spans="1:14" x14ac:dyDescent="0.3">
      <c r="A278" s="1" t="s">
        <v>36</v>
      </c>
      <c r="B278" s="1" t="s">
        <v>14</v>
      </c>
      <c r="C278" s="2">
        <v>43508</v>
      </c>
      <c r="D278" s="1">
        <v>280.5</v>
      </c>
      <c r="E278" s="1">
        <v>280.64999999999998</v>
      </c>
      <c r="F278" s="1">
        <v>282.2</v>
      </c>
      <c r="G278" s="1">
        <v>274.64999999999998</v>
      </c>
      <c r="H278" s="1">
        <v>275.10000000000002</v>
      </c>
      <c r="I278" s="1">
        <v>275.39999999999998</v>
      </c>
      <c r="J278" s="1">
        <v>279.25</v>
      </c>
      <c r="K278" s="1">
        <v>15326106</v>
      </c>
      <c r="L278" s="1">
        <v>4279748127</v>
      </c>
      <c r="M278" s="1">
        <v>107018</v>
      </c>
      <c r="N278" s="3">
        <f>IF(ISERR(LN(Table1817[[#This Row],[Close Price]]/I277)),"-",LN(Table1817[[#This Row],[Close Price]]/I277))</f>
        <v>-1.8349138668196655E-2</v>
      </c>
    </row>
    <row r="279" spans="1:14" x14ac:dyDescent="0.3">
      <c r="A279" s="1" t="s">
        <v>36</v>
      </c>
      <c r="B279" s="1" t="s">
        <v>14</v>
      </c>
      <c r="C279" s="2">
        <v>43509</v>
      </c>
      <c r="D279" s="1">
        <v>275.39999999999998</v>
      </c>
      <c r="E279" s="1">
        <v>276.5</v>
      </c>
      <c r="F279" s="1">
        <v>276.7</v>
      </c>
      <c r="G279" s="1">
        <v>266.7</v>
      </c>
      <c r="H279" s="1">
        <v>267</v>
      </c>
      <c r="I279" s="1">
        <v>268.2</v>
      </c>
      <c r="J279" s="1">
        <v>271.45999999999998</v>
      </c>
      <c r="K279" s="1">
        <v>18662893</v>
      </c>
      <c r="L279" s="1">
        <v>5066196439.6999998</v>
      </c>
      <c r="M279" s="1">
        <v>127592</v>
      </c>
      <c r="N279" s="3">
        <f>IF(ISERR(LN(Table1817[[#This Row],[Close Price]]/I278)),"-",LN(Table1817[[#This Row],[Close Price]]/I278))</f>
        <v>-2.6491615446976226E-2</v>
      </c>
    </row>
    <row r="280" spans="1:14" x14ac:dyDescent="0.3">
      <c r="A280" s="1" t="s">
        <v>36</v>
      </c>
      <c r="B280" s="1" t="s">
        <v>14</v>
      </c>
      <c r="C280" s="2">
        <v>43510</v>
      </c>
      <c r="D280" s="1">
        <v>268.2</v>
      </c>
      <c r="E280" s="1">
        <v>268</v>
      </c>
      <c r="F280" s="1">
        <v>268.35000000000002</v>
      </c>
      <c r="G280" s="1">
        <v>263.64999999999998</v>
      </c>
      <c r="H280" s="1">
        <v>267.5</v>
      </c>
      <c r="I280" s="1">
        <v>267.10000000000002</v>
      </c>
      <c r="J280" s="1">
        <v>266.33</v>
      </c>
      <c r="K280" s="1">
        <v>26372671</v>
      </c>
      <c r="L280" s="1">
        <v>7023938135.6999998</v>
      </c>
      <c r="M280" s="1">
        <v>177357</v>
      </c>
      <c r="N280" s="3">
        <f>IF(ISERR(LN(Table1817[[#This Row],[Close Price]]/I279)),"-",LN(Table1817[[#This Row],[Close Price]]/I279))</f>
        <v>-4.1098507316628778E-3</v>
      </c>
    </row>
    <row r="281" spans="1:14" x14ac:dyDescent="0.3">
      <c r="A281" s="1" t="s">
        <v>36</v>
      </c>
      <c r="B281" s="1" t="s">
        <v>14</v>
      </c>
      <c r="C281" s="2">
        <v>43511</v>
      </c>
      <c r="D281" s="1">
        <v>267.10000000000002</v>
      </c>
      <c r="E281" s="1">
        <v>268.85000000000002</v>
      </c>
      <c r="F281" s="1">
        <v>268.85000000000002</v>
      </c>
      <c r="G281" s="1">
        <v>261.3</v>
      </c>
      <c r="H281" s="1">
        <v>262.8</v>
      </c>
      <c r="I281" s="1">
        <v>262.95</v>
      </c>
      <c r="J281" s="1">
        <v>264.01</v>
      </c>
      <c r="K281" s="1">
        <v>23366091</v>
      </c>
      <c r="L281" s="1">
        <v>6168997745.4499998</v>
      </c>
      <c r="M281" s="1">
        <v>158152</v>
      </c>
      <c r="N281" s="3">
        <f>IF(ISERR(LN(Table1817[[#This Row],[Close Price]]/I280)),"-",LN(Table1817[[#This Row],[Close Price]]/I280))</f>
        <v>-1.5659220080562128E-2</v>
      </c>
    </row>
    <row r="282" spans="1:14" x14ac:dyDescent="0.3">
      <c r="A282" s="1" t="s">
        <v>36</v>
      </c>
      <c r="B282" s="1" t="s">
        <v>14</v>
      </c>
      <c r="C282" s="2">
        <v>43514</v>
      </c>
      <c r="D282" s="1">
        <v>262.95</v>
      </c>
      <c r="E282" s="1">
        <v>264.39999999999998</v>
      </c>
      <c r="F282" s="1">
        <v>265.5</v>
      </c>
      <c r="G282" s="1">
        <v>258.8</v>
      </c>
      <c r="H282" s="1">
        <v>259.5</v>
      </c>
      <c r="I282" s="1">
        <v>259.95</v>
      </c>
      <c r="J282" s="1">
        <v>262.45999999999998</v>
      </c>
      <c r="K282" s="1">
        <v>14781744</v>
      </c>
      <c r="L282" s="1">
        <v>3879557859.25</v>
      </c>
      <c r="M282" s="1">
        <v>128502</v>
      </c>
      <c r="N282" s="3">
        <f>IF(ISERR(LN(Table1817[[#This Row],[Close Price]]/I281)),"-",LN(Table1817[[#This Row],[Close Price]]/I281))</f>
        <v>-1.1474595205628461E-2</v>
      </c>
    </row>
    <row r="283" spans="1:14" x14ac:dyDescent="0.3">
      <c r="A283" s="1" t="s">
        <v>36</v>
      </c>
      <c r="B283" s="1" t="s">
        <v>14</v>
      </c>
      <c r="C283" s="2">
        <v>43515</v>
      </c>
      <c r="D283" s="1">
        <v>259.95</v>
      </c>
      <c r="E283" s="1">
        <v>260.89999999999998</v>
      </c>
      <c r="F283" s="1">
        <v>267.5</v>
      </c>
      <c r="G283" s="1">
        <v>260.3</v>
      </c>
      <c r="H283" s="1">
        <v>262.75</v>
      </c>
      <c r="I283" s="1">
        <v>262.89999999999998</v>
      </c>
      <c r="J283" s="1">
        <v>264.23</v>
      </c>
      <c r="K283" s="1">
        <v>19064306</v>
      </c>
      <c r="L283" s="1">
        <v>5037317733.6499996</v>
      </c>
      <c r="M283" s="1">
        <v>165374</v>
      </c>
      <c r="N283" s="3">
        <f>IF(ISERR(LN(Table1817[[#This Row],[Close Price]]/I282)),"-",LN(Table1817[[#This Row],[Close Price]]/I282))</f>
        <v>1.1284426906110808E-2</v>
      </c>
    </row>
    <row r="284" spans="1:14" x14ac:dyDescent="0.3">
      <c r="A284" s="1" t="s">
        <v>36</v>
      </c>
      <c r="B284" s="1" t="s">
        <v>14</v>
      </c>
      <c r="C284" s="2">
        <v>43516</v>
      </c>
      <c r="D284" s="1">
        <v>262.89999999999998</v>
      </c>
      <c r="E284" s="1">
        <v>264.5</v>
      </c>
      <c r="F284" s="1">
        <v>268.3</v>
      </c>
      <c r="G284" s="1">
        <v>264.3</v>
      </c>
      <c r="H284" s="1">
        <v>268</v>
      </c>
      <c r="I284" s="1">
        <v>267.7</v>
      </c>
      <c r="J284" s="1">
        <v>266.29000000000002</v>
      </c>
      <c r="K284" s="1">
        <v>15514595</v>
      </c>
      <c r="L284" s="1">
        <v>4131307693.6999998</v>
      </c>
      <c r="M284" s="1">
        <v>134477</v>
      </c>
      <c r="N284" s="3">
        <f>IF(ISERR(LN(Table1817[[#This Row],[Close Price]]/I283)),"-",LN(Table1817[[#This Row],[Close Price]]/I283))</f>
        <v>1.8093218790471325E-2</v>
      </c>
    </row>
    <row r="285" spans="1:14" x14ac:dyDescent="0.3">
      <c r="A285" s="1" t="s">
        <v>36</v>
      </c>
      <c r="B285" s="1" t="s">
        <v>14</v>
      </c>
      <c r="C285" s="2">
        <v>43517</v>
      </c>
      <c r="D285" s="1">
        <v>267.7</v>
      </c>
      <c r="E285" s="1">
        <v>270.3</v>
      </c>
      <c r="F285" s="1">
        <v>271</v>
      </c>
      <c r="G285" s="1">
        <v>267.3</v>
      </c>
      <c r="H285" s="1">
        <v>268</v>
      </c>
      <c r="I285" s="1">
        <v>268</v>
      </c>
      <c r="J285" s="1">
        <v>269.14999999999998</v>
      </c>
      <c r="K285" s="1">
        <v>13760702</v>
      </c>
      <c r="L285" s="1">
        <v>3703727870.5999999</v>
      </c>
      <c r="M285" s="1">
        <v>102689</v>
      </c>
      <c r="N285" s="3">
        <f>IF(ISERR(LN(Table1817[[#This Row],[Close Price]]/I284)),"-",LN(Table1817[[#This Row],[Close Price]]/I284))</f>
        <v>1.1200299845499052E-3</v>
      </c>
    </row>
    <row r="286" spans="1:14" x14ac:dyDescent="0.3">
      <c r="A286" s="1" t="s">
        <v>36</v>
      </c>
      <c r="B286" s="1" t="s">
        <v>14</v>
      </c>
      <c r="C286" s="2">
        <v>43518</v>
      </c>
      <c r="D286" s="1">
        <v>268</v>
      </c>
      <c r="E286" s="1">
        <v>267.89999999999998</v>
      </c>
      <c r="F286" s="1">
        <v>271.89999999999998</v>
      </c>
      <c r="G286" s="1">
        <v>267.60000000000002</v>
      </c>
      <c r="H286" s="1">
        <v>270.8</v>
      </c>
      <c r="I286" s="1">
        <v>270.95</v>
      </c>
      <c r="J286" s="1">
        <v>270.17</v>
      </c>
      <c r="K286" s="1">
        <v>12536918</v>
      </c>
      <c r="L286" s="1">
        <v>3387154584.5999999</v>
      </c>
      <c r="M286" s="1">
        <v>93599</v>
      </c>
      <c r="N286" s="3">
        <f>IF(ISERR(LN(Table1817[[#This Row],[Close Price]]/I285)),"-",LN(Table1817[[#This Row],[Close Price]]/I285))</f>
        <v>1.0947321501266422E-2</v>
      </c>
    </row>
    <row r="287" spans="1:14" x14ac:dyDescent="0.3">
      <c r="A287" s="1" t="s">
        <v>36</v>
      </c>
      <c r="B287" s="1" t="s">
        <v>14</v>
      </c>
      <c r="C287" s="2">
        <v>43521</v>
      </c>
      <c r="D287" s="1">
        <v>270.95</v>
      </c>
      <c r="E287" s="1">
        <v>271.3</v>
      </c>
      <c r="F287" s="1">
        <v>271.39999999999998</v>
      </c>
      <c r="G287" s="1">
        <v>267.89999999999998</v>
      </c>
      <c r="H287" s="1">
        <v>270.14999999999998</v>
      </c>
      <c r="I287" s="1">
        <v>270.14999999999998</v>
      </c>
      <c r="J287" s="1">
        <v>269.49</v>
      </c>
      <c r="K287" s="1">
        <v>20793897</v>
      </c>
      <c r="L287" s="1">
        <v>5603778273.1999998</v>
      </c>
      <c r="M287" s="1">
        <v>179172</v>
      </c>
      <c r="N287" s="3">
        <f>IF(ISERR(LN(Table1817[[#This Row],[Close Price]]/I286)),"-",LN(Table1817[[#This Row],[Close Price]]/I286))</f>
        <v>-2.9569417220484326E-3</v>
      </c>
    </row>
    <row r="288" spans="1:14" x14ac:dyDescent="0.3">
      <c r="A288" s="1" t="s">
        <v>36</v>
      </c>
      <c r="B288" s="1" t="s">
        <v>14</v>
      </c>
      <c r="C288" s="2">
        <v>43522</v>
      </c>
      <c r="D288" s="1">
        <v>270.14999999999998</v>
      </c>
      <c r="E288" s="1">
        <v>266.8</v>
      </c>
      <c r="F288" s="1">
        <v>268.2</v>
      </c>
      <c r="G288" s="1">
        <v>263.25</v>
      </c>
      <c r="H288" s="1">
        <v>266.14999999999998</v>
      </c>
      <c r="I288" s="1">
        <v>266.35000000000002</v>
      </c>
      <c r="J288" s="1">
        <v>265.93</v>
      </c>
      <c r="K288" s="1">
        <v>15274303</v>
      </c>
      <c r="L288" s="1">
        <v>4061864344.1500001</v>
      </c>
      <c r="M288" s="1">
        <v>113275</v>
      </c>
      <c r="N288" s="3">
        <f>IF(ISERR(LN(Table1817[[#This Row],[Close Price]]/I287)),"-",LN(Table1817[[#This Row],[Close Price]]/I287))</f>
        <v>-1.4166126927066503E-2</v>
      </c>
    </row>
    <row r="289" spans="1:14" x14ac:dyDescent="0.3">
      <c r="A289" s="1" t="s">
        <v>36</v>
      </c>
      <c r="B289" s="1" t="s">
        <v>14</v>
      </c>
      <c r="C289" s="2">
        <v>43523</v>
      </c>
      <c r="D289" s="1">
        <v>266.35000000000002</v>
      </c>
      <c r="E289" s="1">
        <v>268</v>
      </c>
      <c r="F289" s="1">
        <v>272.7</v>
      </c>
      <c r="G289" s="1">
        <v>266.55</v>
      </c>
      <c r="H289" s="1">
        <v>267.60000000000002</v>
      </c>
      <c r="I289" s="1">
        <v>267.64999999999998</v>
      </c>
      <c r="J289" s="1">
        <v>269.18</v>
      </c>
      <c r="K289" s="1">
        <v>20571652</v>
      </c>
      <c r="L289" s="1">
        <v>5537482706.1999998</v>
      </c>
      <c r="M289" s="1">
        <v>162785</v>
      </c>
      <c r="N289" s="3">
        <f>IF(ISERR(LN(Table1817[[#This Row],[Close Price]]/I288)),"-",LN(Table1817[[#This Row],[Close Price]]/I288))</f>
        <v>4.8689234763818843E-3</v>
      </c>
    </row>
    <row r="290" spans="1:14" x14ac:dyDescent="0.3">
      <c r="A290" s="1" t="s">
        <v>36</v>
      </c>
      <c r="B290" s="1" t="s">
        <v>14</v>
      </c>
      <c r="C290" s="2">
        <v>43524</v>
      </c>
      <c r="D290" s="1">
        <v>267.64999999999998</v>
      </c>
      <c r="E290" s="1">
        <v>267.7</v>
      </c>
      <c r="F290" s="1">
        <v>270.8</v>
      </c>
      <c r="G290" s="1">
        <v>267.64999999999998</v>
      </c>
      <c r="H290" s="1">
        <v>269.14999999999998</v>
      </c>
      <c r="I290" s="1">
        <v>269.05</v>
      </c>
      <c r="J290" s="1">
        <v>269.19</v>
      </c>
      <c r="K290" s="1">
        <v>31636468</v>
      </c>
      <c r="L290" s="1">
        <v>8516219467.4499998</v>
      </c>
      <c r="M290" s="1">
        <v>140073</v>
      </c>
      <c r="N290" s="3">
        <f>IF(ISERR(LN(Table1817[[#This Row],[Close Price]]/I289)),"-",LN(Table1817[[#This Row],[Close Price]]/I289))</f>
        <v>5.2170790960384813E-3</v>
      </c>
    </row>
    <row r="291" spans="1:14" x14ac:dyDescent="0.3">
      <c r="A291" s="1" t="s">
        <v>36</v>
      </c>
      <c r="B291" s="1" t="s">
        <v>14</v>
      </c>
      <c r="C291" s="2">
        <v>43525</v>
      </c>
      <c r="D291" s="1">
        <v>269.05</v>
      </c>
      <c r="E291" s="1">
        <v>270.55</v>
      </c>
      <c r="F291" s="1">
        <v>274.60000000000002</v>
      </c>
      <c r="G291" s="1">
        <v>270.10000000000002</v>
      </c>
      <c r="H291" s="1">
        <v>272.85000000000002</v>
      </c>
      <c r="I291" s="1">
        <v>272.95</v>
      </c>
      <c r="J291" s="1">
        <v>272.87</v>
      </c>
      <c r="K291" s="1">
        <v>20024726</v>
      </c>
      <c r="L291" s="1">
        <v>5464233269.5</v>
      </c>
      <c r="M291" s="1">
        <v>103387</v>
      </c>
      <c r="N291" s="3">
        <f>IF(ISERR(LN(Table1817[[#This Row],[Close Price]]/I290)),"-",LN(Table1817[[#This Row],[Close Price]]/I290))</f>
        <v>1.4391392292337797E-2</v>
      </c>
    </row>
    <row r="292" spans="1:14" x14ac:dyDescent="0.3">
      <c r="A292" s="1" t="s">
        <v>36</v>
      </c>
      <c r="B292" s="1" t="s">
        <v>14</v>
      </c>
      <c r="C292" s="2">
        <v>43529</v>
      </c>
      <c r="D292" s="1">
        <v>272.95</v>
      </c>
      <c r="E292" s="1">
        <v>271.7</v>
      </c>
      <c r="F292" s="1">
        <v>277.85000000000002</v>
      </c>
      <c r="G292" s="1">
        <v>271.2</v>
      </c>
      <c r="H292" s="1">
        <v>275.95</v>
      </c>
      <c r="I292" s="1">
        <v>276.45</v>
      </c>
      <c r="J292" s="1">
        <v>275.82</v>
      </c>
      <c r="K292" s="1">
        <v>21533972</v>
      </c>
      <c r="L292" s="1">
        <v>5939426809.1999998</v>
      </c>
      <c r="M292" s="1">
        <v>181828</v>
      </c>
      <c r="N292" s="3">
        <f>IF(ISERR(LN(Table1817[[#This Row],[Close Price]]/I291)),"-",LN(Table1817[[#This Row],[Close Price]]/I291))</f>
        <v>1.2741344556175413E-2</v>
      </c>
    </row>
    <row r="293" spans="1:14" x14ac:dyDescent="0.3">
      <c r="A293" s="1" t="s">
        <v>36</v>
      </c>
      <c r="B293" s="1" t="s">
        <v>14</v>
      </c>
      <c r="C293" s="2">
        <v>43530</v>
      </c>
      <c r="D293" s="1">
        <v>276.45</v>
      </c>
      <c r="E293" s="1">
        <v>277.3</v>
      </c>
      <c r="F293" s="1">
        <v>282.55</v>
      </c>
      <c r="G293" s="1">
        <v>276.45</v>
      </c>
      <c r="H293" s="1">
        <v>278.10000000000002</v>
      </c>
      <c r="I293" s="1">
        <v>278.10000000000002</v>
      </c>
      <c r="J293" s="1">
        <v>279.31</v>
      </c>
      <c r="K293" s="1">
        <v>22161376</v>
      </c>
      <c r="L293" s="1">
        <v>6189988985.5</v>
      </c>
      <c r="M293" s="1">
        <v>135192</v>
      </c>
      <c r="N293" s="3">
        <f>IF(ISERR(LN(Table1817[[#This Row],[Close Price]]/I292)),"-",LN(Table1817[[#This Row],[Close Price]]/I292))</f>
        <v>5.9507884559773109E-3</v>
      </c>
    </row>
    <row r="294" spans="1:14" x14ac:dyDescent="0.3">
      <c r="A294" s="1" t="s">
        <v>36</v>
      </c>
      <c r="B294" s="1" t="s">
        <v>14</v>
      </c>
      <c r="C294" s="2">
        <v>43531</v>
      </c>
      <c r="D294" s="1">
        <v>278.10000000000002</v>
      </c>
      <c r="E294" s="1">
        <v>279.45</v>
      </c>
      <c r="F294" s="1">
        <v>282.5</v>
      </c>
      <c r="G294" s="1">
        <v>277.64999999999998</v>
      </c>
      <c r="H294" s="1">
        <v>281.95</v>
      </c>
      <c r="I294" s="1">
        <v>281.75</v>
      </c>
      <c r="J294" s="1">
        <v>280.16000000000003</v>
      </c>
      <c r="K294" s="1">
        <v>14899105</v>
      </c>
      <c r="L294" s="1">
        <v>4174201073.4499998</v>
      </c>
      <c r="M294" s="1">
        <v>100561</v>
      </c>
      <c r="N294" s="3">
        <f>IF(ISERR(LN(Table1817[[#This Row],[Close Price]]/I293)),"-",LN(Table1817[[#This Row],[Close Price]]/I293))</f>
        <v>1.3039391679966483E-2</v>
      </c>
    </row>
    <row r="295" spans="1:14" x14ac:dyDescent="0.3">
      <c r="A295" s="1" t="s">
        <v>36</v>
      </c>
      <c r="B295" s="1" t="s">
        <v>14</v>
      </c>
      <c r="C295" s="2">
        <v>43532</v>
      </c>
      <c r="D295" s="1">
        <v>281.75</v>
      </c>
      <c r="E295" s="1">
        <v>281.85000000000002</v>
      </c>
      <c r="F295" s="1">
        <v>284.25</v>
      </c>
      <c r="G295" s="1">
        <v>279.60000000000002</v>
      </c>
      <c r="H295" s="1">
        <v>281.5</v>
      </c>
      <c r="I295" s="1">
        <v>281.2</v>
      </c>
      <c r="J295" s="1">
        <v>282.38</v>
      </c>
      <c r="K295" s="1">
        <v>19943319</v>
      </c>
      <c r="L295" s="1">
        <v>5631654413.0500002</v>
      </c>
      <c r="M295" s="1">
        <v>132214</v>
      </c>
      <c r="N295" s="3">
        <f>IF(ISERR(LN(Table1817[[#This Row],[Close Price]]/I294)),"-",LN(Table1817[[#This Row],[Close Price]]/I294))</f>
        <v>-1.9539929833759292E-3</v>
      </c>
    </row>
    <row r="296" spans="1:14" x14ac:dyDescent="0.3">
      <c r="A296" s="1" t="s">
        <v>36</v>
      </c>
      <c r="B296" s="1" t="s">
        <v>14</v>
      </c>
      <c r="C296" s="2">
        <v>43535</v>
      </c>
      <c r="D296" s="1">
        <v>281.2</v>
      </c>
      <c r="E296" s="1">
        <v>285.3</v>
      </c>
      <c r="F296" s="1">
        <v>289</v>
      </c>
      <c r="G296" s="1">
        <v>283.5</v>
      </c>
      <c r="H296" s="1">
        <v>286.95</v>
      </c>
      <c r="I296" s="1">
        <v>287.35000000000002</v>
      </c>
      <c r="J296" s="1">
        <v>287.26</v>
      </c>
      <c r="K296" s="1">
        <v>22931245</v>
      </c>
      <c r="L296" s="1">
        <v>6587152217.6999998</v>
      </c>
      <c r="M296" s="1">
        <v>133900</v>
      </c>
      <c r="N296" s="3">
        <f>IF(ISERR(LN(Table1817[[#This Row],[Close Price]]/I295)),"-",LN(Table1817[[#This Row],[Close Price]]/I295))</f>
        <v>2.1634825017240844E-2</v>
      </c>
    </row>
    <row r="297" spans="1:14" x14ac:dyDescent="0.3">
      <c r="A297" s="1" t="s">
        <v>36</v>
      </c>
      <c r="B297" s="1" t="s">
        <v>14</v>
      </c>
      <c r="C297" s="2">
        <v>43536</v>
      </c>
      <c r="D297" s="1">
        <v>287.35000000000002</v>
      </c>
      <c r="E297" s="1">
        <v>289.2</v>
      </c>
      <c r="F297" s="1">
        <v>289.89999999999998</v>
      </c>
      <c r="G297" s="1">
        <v>285.75</v>
      </c>
      <c r="H297" s="1">
        <v>287.3</v>
      </c>
      <c r="I297" s="1">
        <v>286.89999999999998</v>
      </c>
      <c r="J297" s="1">
        <v>287.68</v>
      </c>
      <c r="K297" s="1">
        <v>20828136</v>
      </c>
      <c r="L297" s="1">
        <v>5991831530.1499996</v>
      </c>
      <c r="M297" s="1">
        <v>152809</v>
      </c>
      <c r="N297" s="3">
        <f>IF(ISERR(LN(Table1817[[#This Row],[Close Price]]/I296)),"-",LN(Table1817[[#This Row],[Close Price]]/I296))</f>
        <v>-1.5672619664316263E-3</v>
      </c>
    </row>
    <row r="298" spans="1:14" x14ac:dyDescent="0.3">
      <c r="A298" s="1" t="s">
        <v>36</v>
      </c>
      <c r="B298" s="1" t="s">
        <v>14</v>
      </c>
      <c r="C298" s="2">
        <v>43537</v>
      </c>
      <c r="D298" s="1">
        <v>286.89999999999998</v>
      </c>
      <c r="E298" s="1">
        <v>288.10000000000002</v>
      </c>
      <c r="F298" s="1">
        <v>294.39999999999998</v>
      </c>
      <c r="G298" s="1">
        <v>284.7</v>
      </c>
      <c r="H298" s="1">
        <v>293.85000000000002</v>
      </c>
      <c r="I298" s="1">
        <v>293.14999999999998</v>
      </c>
      <c r="J298" s="1">
        <v>288.93</v>
      </c>
      <c r="K298" s="1">
        <v>23725641</v>
      </c>
      <c r="L298" s="1">
        <v>6855125625.0500002</v>
      </c>
      <c r="M298" s="1">
        <v>129887</v>
      </c>
      <c r="N298" s="3">
        <f>IF(ISERR(LN(Table1817[[#This Row],[Close Price]]/I297)),"-",LN(Table1817[[#This Row],[Close Price]]/I297))</f>
        <v>2.1550700422905009E-2</v>
      </c>
    </row>
    <row r="299" spans="1:14" x14ac:dyDescent="0.3">
      <c r="A299" s="1" t="s">
        <v>36</v>
      </c>
      <c r="B299" s="1" t="s">
        <v>14</v>
      </c>
      <c r="C299" s="2">
        <v>43538</v>
      </c>
      <c r="D299" s="1">
        <v>293.14999999999998</v>
      </c>
      <c r="E299" s="1">
        <v>294.5</v>
      </c>
      <c r="F299" s="1">
        <v>294.7</v>
      </c>
      <c r="G299" s="1">
        <v>290.75</v>
      </c>
      <c r="H299" s="1">
        <v>292.10000000000002</v>
      </c>
      <c r="I299" s="1">
        <v>291.89999999999998</v>
      </c>
      <c r="J299" s="1">
        <v>292.33999999999997</v>
      </c>
      <c r="K299" s="1">
        <v>16164017</v>
      </c>
      <c r="L299" s="1">
        <v>4725414640.0500002</v>
      </c>
      <c r="M299" s="1">
        <v>121789</v>
      </c>
      <c r="N299" s="3">
        <f>IF(ISERR(LN(Table1817[[#This Row],[Close Price]]/I298)),"-",LN(Table1817[[#This Row],[Close Price]]/I298))</f>
        <v>-4.2731455501550204E-3</v>
      </c>
    </row>
    <row r="300" spans="1:14" x14ac:dyDescent="0.3">
      <c r="A300" s="1" t="s">
        <v>36</v>
      </c>
      <c r="B300" s="1" t="s">
        <v>14</v>
      </c>
      <c r="C300" s="2">
        <v>43539</v>
      </c>
      <c r="D300" s="1">
        <v>291.89999999999998</v>
      </c>
      <c r="E300" s="1">
        <v>292.60000000000002</v>
      </c>
      <c r="F300" s="1">
        <v>301.3</v>
      </c>
      <c r="G300" s="1">
        <v>292.5</v>
      </c>
      <c r="H300" s="1">
        <v>297.8</v>
      </c>
      <c r="I300" s="1">
        <v>298.39999999999998</v>
      </c>
      <c r="J300" s="1">
        <v>298.17</v>
      </c>
      <c r="K300" s="1">
        <v>37928480</v>
      </c>
      <c r="L300" s="1">
        <v>11309110533.6</v>
      </c>
      <c r="M300" s="1">
        <v>195292</v>
      </c>
      <c r="N300" s="3">
        <f>IF(ISERR(LN(Table1817[[#This Row],[Close Price]]/I299)),"-",LN(Table1817[[#This Row],[Close Price]]/I299))</f>
        <v>2.2023590469536766E-2</v>
      </c>
    </row>
    <row r="301" spans="1:14" x14ac:dyDescent="0.3">
      <c r="A301" s="1" t="s">
        <v>36</v>
      </c>
      <c r="B301" s="1" t="s">
        <v>14</v>
      </c>
      <c r="C301" s="2">
        <v>43542</v>
      </c>
      <c r="D301" s="1">
        <v>298.39999999999998</v>
      </c>
      <c r="E301" s="1">
        <v>298.89999999999998</v>
      </c>
      <c r="F301" s="1">
        <v>300.89999999999998</v>
      </c>
      <c r="G301" s="1">
        <v>294.64999999999998</v>
      </c>
      <c r="H301" s="1">
        <v>299.3</v>
      </c>
      <c r="I301" s="1">
        <v>298.95</v>
      </c>
      <c r="J301" s="1">
        <v>297.45</v>
      </c>
      <c r="K301" s="1">
        <v>23782967</v>
      </c>
      <c r="L301" s="1">
        <v>7074133423.8000002</v>
      </c>
      <c r="M301" s="1">
        <v>135389</v>
      </c>
      <c r="N301" s="3">
        <f>IF(ISERR(LN(Table1817[[#This Row],[Close Price]]/I300)),"-",LN(Table1817[[#This Row],[Close Price]]/I300))</f>
        <v>1.8414669973076739E-3</v>
      </c>
    </row>
    <row r="302" spans="1:14" x14ac:dyDescent="0.3">
      <c r="A302" s="1" t="s">
        <v>36</v>
      </c>
      <c r="B302" s="1" t="s">
        <v>14</v>
      </c>
      <c r="C302" s="2">
        <v>43543</v>
      </c>
      <c r="D302" s="1">
        <v>298.95</v>
      </c>
      <c r="E302" s="1">
        <v>300.14999999999998</v>
      </c>
      <c r="F302" s="1">
        <v>306.60000000000002</v>
      </c>
      <c r="G302" s="1">
        <v>299.14999999999998</v>
      </c>
      <c r="H302" s="1">
        <v>302.75</v>
      </c>
      <c r="I302" s="1">
        <v>303.05</v>
      </c>
      <c r="J302" s="1">
        <v>303.41000000000003</v>
      </c>
      <c r="K302" s="1">
        <v>27218691</v>
      </c>
      <c r="L302" s="1">
        <v>8258345809.1499996</v>
      </c>
      <c r="M302" s="1">
        <v>192468</v>
      </c>
      <c r="N302" s="3">
        <f>IF(ISERR(LN(Table1817[[#This Row],[Close Price]]/I301)),"-",LN(Table1817[[#This Row],[Close Price]]/I301))</f>
        <v>1.3621473070380691E-2</v>
      </c>
    </row>
    <row r="303" spans="1:14" x14ac:dyDescent="0.3">
      <c r="A303" s="1" t="s">
        <v>36</v>
      </c>
      <c r="B303" s="1" t="s">
        <v>14</v>
      </c>
      <c r="C303" s="2">
        <v>43544</v>
      </c>
      <c r="D303" s="1">
        <v>303.05</v>
      </c>
      <c r="E303" s="1">
        <v>302.8</v>
      </c>
      <c r="F303" s="1">
        <v>304.64999999999998</v>
      </c>
      <c r="G303" s="1">
        <v>300.05</v>
      </c>
      <c r="H303" s="1">
        <v>304.05</v>
      </c>
      <c r="I303" s="1">
        <v>303.8</v>
      </c>
      <c r="J303" s="1">
        <v>302.61</v>
      </c>
      <c r="K303" s="1">
        <v>18820555</v>
      </c>
      <c r="L303" s="1">
        <v>5695199921.6999998</v>
      </c>
      <c r="M303" s="1">
        <v>129192</v>
      </c>
      <c r="N303" s="3">
        <f>IF(ISERR(LN(Table1817[[#This Row],[Close Price]]/I302)),"-",LN(Table1817[[#This Row],[Close Price]]/I302))</f>
        <v>2.4717817643783459E-3</v>
      </c>
    </row>
    <row r="304" spans="1:14" x14ac:dyDescent="0.3">
      <c r="A304" s="1" t="s">
        <v>36</v>
      </c>
      <c r="B304" s="1" t="s">
        <v>14</v>
      </c>
      <c r="C304" s="2">
        <v>43546</v>
      </c>
      <c r="D304" s="1">
        <v>303.8</v>
      </c>
      <c r="E304" s="1">
        <v>304.3</v>
      </c>
      <c r="F304" s="1">
        <v>306.39999999999998</v>
      </c>
      <c r="G304" s="1">
        <v>296.95</v>
      </c>
      <c r="H304" s="1">
        <v>297.89999999999998</v>
      </c>
      <c r="I304" s="1">
        <v>298.05</v>
      </c>
      <c r="J304" s="1">
        <v>302.13</v>
      </c>
      <c r="K304" s="1">
        <v>17865957</v>
      </c>
      <c r="L304" s="1">
        <v>5397823115.0500002</v>
      </c>
      <c r="M304" s="1">
        <v>114776</v>
      </c>
      <c r="N304" s="3">
        <f>IF(ISERR(LN(Table1817[[#This Row],[Close Price]]/I303)),"-",LN(Table1817[[#This Row],[Close Price]]/I303))</f>
        <v>-1.9108332495736936E-2</v>
      </c>
    </row>
    <row r="305" spans="1:14" x14ac:dyDescent="0.3">
      <c r="A305" s="1" t="s">
        <v>36</v>
      </c>
      <c r="B305" s="1" t="s">
        <v>14</v>
      </c>
      <c r="C305" s="2">
        <v>43549</v>
      </c>
      <c r="D305" s="1">
        <v>298.05</v>
      </c>
      <c r="E305" s="1">
        <v>294</v>
      </c>
      <c r="F305" s="1">
        <v>295.45</v>
      </c>
      <c r="G305" s="1">
        <v>292.2</v>
      </c>
      <c r="H305" s="1">
        <v>293.95</v>
      </c>
      <c r="I305" s="1">
        <v>294</v>
      </c>
      <c r="J305" s="1">
        <v>293.77999999999997</v>
      </c>
      <c r="K305" s="1">
        <v>16895511</v>
      </c>
      <c r="L305" s="1">
        <v>4963634134.3500004</v>
      </c>
      <c r="M305" s="1">
        <v>82455</v>
      </c>
      <c r="N305" s="3">
        <f>IF(ISERR(LN(Table1817[[#This Row],[Close Price]]/I304)),"-",LN(Table1817[[#This Row],[Close Price]]/I304))</f>
        <v>-1.3681490327253956E-2</v>
      </c>
    </row>
    <row r="306" spans="1:14" x14ac:dyDescent="0.3">
      <c r="A306" s="1" t="s">
        <v>36</v>
      </c>
      <c r="B306" s="1" t="s">
        <v>14</v>
      </c>
      <c r="C306" s="2">
        <v>43550</v>
      </c>
      <c r="D306" s="1">
        <v>294</v>
      </c>
      <c r="E306" s="1">
        <v>294.75</v>
      </c>
      <c r="F306" s="1">
        <v>305</v>
      </c>
      <c r="G306" s="1">
        <v>294.75</v>
      </c>
      <c r="H306" s="1">
        <v>304.8</v>
      </c>
      <c r="I306" s="1">
        <v>303.5</v>
      </c>
      <c r="J306" s="1">
        <v>299.7</v>
      </c>
      <c r="K306" s="1">
        <v>18303791</v>
      </c>
      <c r="L306" s="1">
        <v>5485556948.1999998</v>
      </c>
      <c r="M306" s="1">
        <v>106963</v>
      </c>
      <c r="N306" s="3">
        <f>IF(ISERR(LN(Table1817[[#This Row],[Close Price]]/I305)),"-",LN(Table1817[[#This Row],[Close Price]]/I305))</f>
        <v>3.180184316087132E-2</v>
      </c>
    </row>
    <row r="307" spans="1:14" x14ac:dyDescent="0.3">
      <c r="A307" s="1" t="s">
        <v>36</v>
      </c>
      <c r="B307" s="1" t="s">
        <v>14</v>
      </c>
      <c r="C307" s="2">
        <v>43551</v>
      </c>
      <c r="D307" s="1">
        <v>303.5</v>
      </c>
      <c r="E307" s="1">
        <v>305.25</v>
      </c>
      <c r="F307" s="1">
        <v>310.85000000000002</v>
      </c>
      <c r="G307" s="1">
        <v>304.35000000000002</v>
      </c>
      <c r="H307" s="1">
        <v>308</v>
      </c>
      <c r="I307" s="1">
        <v>308.8</v>
      </c>
      <c r="J307" s="1">
        <v>308.12</v>
      </c>
      <c r="K307" s="1">
        <v>35956450</v>
      </c>
      <c r="L307" s="1">
        <v>11078728784.15</v>
      </c>
      <c r="M307" s="1">
        <v>237634</v>
      </c>
      <c r="N307" s="3">
        <f>IF(ISERR(LN(Table1817[[#This Row],[Close Price]]/I306)),"-",LN(Table1817[[#This Row],[Close Price]]/I306))</f>
        <v>1.7312207651068251E-2</v>
      </c>
    </row>
    <row r="308" spans="1:14" x14ac:dyDescent="0.3">
      <c r="A308" s="1" t="s">
        <v>36</v>
      </c>
      <c r="B308" s="1" t="s">
        <v>14</v>
      </c>
      <c r="C308" s="2">
        <v>43552</v>
      </c>
      <c r="D308" s="1">
        <v>308.8</v>
      </c>
      <c r="E308" s="1">
        <v>310.10000000000002</v>
      </c>
      <c r="F308" s="1">
        <v>339.65</v>
      </c>
      <c r="G308" s="1">
        <v>309.05</v>
      </c>
      <c r="H308" s="1">
        <v>319.2</v>
      </c>
      <c r="I308" s="1">
        <v>319</v>
      </c>
      <c r="J308" s="1">
        <v>315.18</v>
      </c>
      <c r="K308" s="1">
        <v>63244736</v>
      </c>
      <c r="L308" s="1">
        <v>19933755213.150002</v>
      </c>
      <c r="M308" s="1">
        <v>269672</v>
      </c>
      <c r="N308" s="3">
        <f>IF(ISERR(LN(Table1817[[#This Row],[Close Price]]/I307)),"-",LN(Table1817[[#This Row],[Close Price]]/I307))</f>
        <v>3.2497284634223363E-2</v>
      </c>
    </row>
    <row r="309" spans="1:14" x14ac:dyDescent="0.3">
      <c r="A309" s="1" t="s">
        <v>36</v>
      </c>
      <c r="B309" s="1" t="s">
        <v>14</v>
      </c>
      <c r="C309" s="2">
        <v>43553</v>
      </c>
      <c r="D309" s="1">
        <v>319</v>
      </c>
      <c r="E309" s="1">
        <v>321.10000000000002</v>
      </c>
      <c r="F309" s="1">
        <v>323</v>
      </c>
      <c r="G309" s="1">
        <v>316.25</v>
      </c>
      <c r="H309" s="1">
        <v>320.55</v>
      </c>
      <c r="I309" s="1">
        <v>320.75</v>
      </c>
      <c r="J309" s="1">
        <v>319.43</v>
      </c>
      <c r="K309" s="1">
        <v>30394717</v>
      </c>
      <c r="L309" s="1">
        <v>9709065880.8500004</v>
      </c>
      <c r="M309" s="1">
        <v>195107</v>
      </c>
      <c r="N309" s="3">
        <f>IF(ISERR(LN(Table1817[[#This Row],[Close Price]]/I308)),"-",LN(Table1817[[#This Row],[Close Price]]/I308))</f>
        <v>5.4709007109012935E-3</v>
      </c>
    </row>
    <row r="310" spans="1:14" x14ac:dyDescent="0.3">
      <c r="A310" s="1" t="s">
        <v>36</v>
      </c>
      <c r="B310" s="1" t="s">
        <v>14</v>
      </c>
      <c r="C310" s="2">
        <v>43556</v>
      </c>
      <c r="D310" s="1">
        <v>320.75</v>
      </c>
      <c r="E310" s="1">
        <v>321.8</v>
      </c>
      <c r="F310" s="1">
        <v>327.64999999999998</v>
      </c>
      <c r="G310" s="1">
        <v>321.05</v>
      </c>
      <c r="H310" s="1">
        <v>321.39999999999998</v>
      </c>
      <c r="I310" s="1">
        <v>322.75</v>
      </c>
      <c r="J310" s="1">
        <v>324.12</v>
      </c>
      <c r="K310" s="1">
        <v>22372357</v>
      </c>
      <c r="L310" s="1">
        <v>7251367799.3500004</v>
      </c>
      <c r="M310" s="1">
        <v>152113</v>
      </c>
      <c r="N310" s="3">
        <f>IF(ISERR(LN(Table1817[[#This Row],[Close Price]]/I309)),"-",LN(Table1817[[#This Row],[Close Price]]/I309))</f>
        <v>6.2160262310060298E-3</v>
      </c>
    </row>
    <row r="311" spans="1:14" x14ac:dyDescent="0.3">
      <c r="A311" s="1" t="s">
        <v>36</v>
      </c>
      <c r="B311" s="1" t="s">
        <v>14</v>
      </c>
      <c r="C311" s="2">
        <v>43557</v>
      </c>
      <c r="D311" s="1">
        <v>322.75</v>
      </c>
      <c r="E311" s="1">
        <v>323.64999999999998</v>
      </c>
      <c r="F311" s="1">
        <v>331</v>
      </c>
      <c r="G311" s="1">
        <v>322.10000000000002</v>
      </c>
      <c r="H311" s="1">
        <v>330.9</v>
      </c>
      <c r="I311" s="1">
        <v>329</v>
      </c>
      <c r="J311" s="1">
        <v>327.02999999999997</v>
      </c>
      <c r="K311" s="1">
        <v>27897583</v>
      </c>
      <c r="L311" s="1">
        <v>9123416379</v>
      </c>
      <c r="M311" s="1">
        <v>190698</v>
      </c>
      <c r="N311" s="3">
        <f>IF(ISERR(LN(Table1817[[#This Row],[Close Price]]/I310)),"-",LN(Table1817[[#This Row],[Close Price]]/I310))</f>
        <v>1.917972103861991E-2</v>
      </c>
    </row>
    <row r="312" spans="1:14" x14ac:dyDescent="0.3">
      <c r="A312" s="1" t="s">
        <v>36</v>
      </c>
      <c r="B312" s="1" t="s">
        <v>14</v>
      </c>
      <c r="C312" s="2">
        <v>43558</v>
      </c>
      <c r="D312" s="1">
        <v>329</v>
      </c>
      <c r="E312" s="1">
        <v>331</v>
      </c>
      <c r="F312" s="1">
        <v>332.45</v>
      </c>
      <c r="G312" s="1">
        <v>319.5</v>
      </c>
      <c r="H312" s="1">
        <v>321.10000000000002</v>
      </c>
      <c r="I312" s="1">
        <v>320.5</v>
      </c>
      <c r="J312" s="1">
        <v>326</v>
      </c>
      <c r="K312" s="1">
        <v>30552104</v>
      </c>
      <c r="L312" s="1">
        <v>9959892558.1000004</v>
      </c>
      <c r="M312" s="1">
        <v>190240</v>
      </c>
      <c r="N312" s="3">
        <f>IF(ISERR(LN(Table1817[[#This Row],[Close Price]]/I311)),"-",LN(Table1817[[#This Row],[Close Price]]/I311))</f>
        <v>-2.6175474404647209E-2</v>
      </c>
    </row>
    <row r="313" spans="1:14" x14ac:dyDescent="0.3">
      <c r="A313" s="1" t="s">
        <v>36</v>
      </c>
      <c r="B313" s="1" t="s">
        <v>14</v>
      </c>
      <c r="C313" s="2">
        <v>43559</v>
      </c>
      <c r="D313" s="1">
        <v>320.5</v>
      </c>
      <c r="E313" s="1">
        <v>321.5</v>
      </c>
      <c r="F313" s="1">
        <v>325.75</v>
      </c>
      <c r="G313" s="1">
        <v>318.3</v>
      </c>
      <c r="H313" s="1">
        <v>322.3</v>
      </c>
      <c r="I313" s="1">
        <v>321.8</v>
      </c>
      <c r="J313" s="1">
        <v>321.68</v>
      </c>
      <c r="K313" s="1">
        <v>27832294</v>
      </c>
      <c r="L313" s="1">
        <v>8953012535.75</v>
      </c>
      <c r="M313" s="1">
        <v>198067</v>
      </c>
      <c r="N313" s="3">
        <f>IF(ISERR(LN(Table1817[[#This Row],[Close Price]]/I312)),"-",LN(Table1817[[#This Row],[Close Price]]/I312))</f>
        <v>4.0479581975581035E-3</v>
      </c>
    </row>
    <row r="314" spans="1:14" x14ac:dyDescent="0.3">
      <c r="A314" s="1" t="s">
        <v>36</v>
      </c>
      <c r="B314" s="1" t="s">
        <v>14</v>
      </c>
      <c r="C314" s="2">
        <v>43560</v>
      </c>
      <c r="D314" s="1">
        <v>321.8</v>
      </c>
      <c r="E314" s="1">
        <v>323.7</v>
      </c>
      <c r="F314" s="1">
        <v>323.7</v>
      </c>
      <c r="G314" s="1">
        <v>315</v>
      </c>
      <c r="H314" s="1">
        <v>317.7</v>
      </c>
      <c r="I314" s="1">
        <v>317.05</v>
      </c>
      <c r="J314" s="1">
        <v>317.83999999999997</v>
      </c>
      <c r="K314" s="1">
        <v>23117232</v>
      </c>
      <c r="L314" s="1">
        <v>7347579599.9499998</v>
      </c>
      <c r="M314" s="1">
        <v>155709</v>
      </c>
      <c r="N314" s="3">
        <f>IF(ISERR(LN(Table1817[[#This Row],[Close Price]]/I313)),"-",LN(Table1817[[#This Row],[Close Price]]/I313))</f>
        <v>-1.4870744412242233E-2</v>
      </c>
    </row>
    <row r="315" spans="1:14" x14ac:dyDescent="0.3">
      <c r="A315" s="1" t="s">
        <v>36</v>
      </c>
      <c r="B315" s="1" t="s">
        <v>14</v>
      </c>
      <c r="C315" s="2">
        <v>43563</v>
      </c>
      <c r="D315" s="1">
        <v>317.05</v>
      </c>
      <c r="E315" s="1">
        <v>318.25</v>
      </c>
      <c r="F315" s="1">
        <v>319.25</v>
      </c>
      <c r="G315" s="1">
        <v>311.10000000000002</v>
      </c>
      <c r="H315" s="1">
        <v>312.75</v>
      </c>
      <c r="I315" s="1">
        <v>312.8</v>
      </c>
      <c r="J315" s="1">
        <v>314.81</v>
      </c>
      <c r="K315" s="1">
        <v>17394139</v>
      </c>
      <c r="L315" s="1">
        <v>5475884001.8999996</v>
      </c>
      <c r="M315" s="1">
        <v>133027</v>
      </c>
      <c r="N315" s="3">
        <f>IF(ISERR(LN(Table1817[[#This Row],[Close Price]]/I314)),"-",LN(Table1817[[#This Row],[Close Price]]/I314))</f>
        <v>-1.3495481474884621E-2</v>
      </c>
    </row>
    <row r="316" spans="1:14" x14ac:dyDescent="0.3">
      <c r="A316" s="1" t="s">
        <v>36</v>
      </c>
      <c r="B316" s="1" t="s">
        <v>14</v>
      </c>
      <c r="C316" s="2">
        <v>43564</v>
      </c>
      <c r="D316" s="1">
        <v>312.8</v>
      </c>
      <c r="E316" s="1">
        <v>313.95</v>
      </c>
      <c r="F316" s="1">
        <v>315.7</v>
      </c>
      <c r="G316" s="1">
        <v>308.10000000000002</v>
      </c>
      <c r="H316" s="1">
        <v>314.60000000000002</v>
      </c>
      <c r="I316" s="1">
        <v>314.75</v>
      </c>
      <c r="J316" s="1">
        <v>311.8</v>
      </c>
      <c r="K316" s="1">
        <v>25556039</v>
      </c>
      <c r="L316" s="1">
        <v>7968385312.1000004</v>
      </c>
      <c r="M316" s="1">
        <v>183556</v>
      </c>
      <c r="N316" s="3">
        <f>IF(ISERR(LN(Table1817[[#This Row],[Close Price]]/I315)),"-",LN(Table1817[[#This Row],[Close Price]]/I315))</f>
        <v>6.2146642533004526E-3</v>
      </c>
    </row>
    <row r="317" spans="1:14" x14ac:dyDescent="0.3">
      <c r="A317" s="1" t="s">
        <v>36</v>
      </c>
      <c r="B317" s="1" t="s">
        <v>14</v>
      </c>
      <c r="C317" s="2">
        <v>43565</v>
      </c>
      <c r="D317" s="1">
        <v>314.75</v>
      </c>
      <c r="E317" s="1">
        <v>314.85000000000002</v>
      </c>
      <c r="F317" s="1">
        <v>317.05</v>
      </c>
      <c r="G317" s="1">
        <v>310</v>
      </c>
      <c r="H317" s="1">
        <v>310.7</v>
      </c>
      <c r="I317" s="1">
        <v>310.89999999999998</v>
      </c>
      <c r="J317" s="1">
        <v>313.54000000000002</v>
      </c>
      <c r="K317" s="1">
        <v>19237974</v>
      </c>
      <c r="L317" s="1">
        <v>6031855790.25</v>
      </c>
      <c r="M317" s="1">
        <v>141121</v>
      </c>
      <c r="N317" s="3">
        <f>IF(ISERR(LN(Table1817[[#This Row],[Close Price]]/I316)),"-",LN(Table1817[[#This Row],[Close Price]]/I316))</f>
        <v>-1.2307355859748495E-2</v>
      </c>
    </row>
    <row r="318" spans="1:14" x14ac:dyDescent="0.3">
      <c r="A318" s="1" t="s">
        <v>36</v>
      </c>
      <c r="B318" s="1" t="s">
        <v>14</v>
      </c>
      <c r="C318" s="2">
        <v>43566</v>
      </c>
      <c r="D318" s="1">
        <v>310.89999999999998</v>
      </c>
      <c r="E318" s="1">
        <v>311</v>
      </c>
      <c r="F318" s="1">
        <v>315.39999999999998</v>
      </c>
      <c r="G318" s="1">
        <v>308.7</v>
      </c>
      <c r="H318" s="1">
        <v>315.39999999999998</v>
      </c>
      <c r="I318" s="1">
        <v>314.89999999999998</v>
      </c>
      <c r="J318" s="1">
        <v>312.14999999999998</v>
      </c>
      <c r="K318" s="1">
        <v>14897935</v>
      </c>
      <c r="L318" s="1">
        <v>4650359814.3999996</v>
      </c>
      <c r="M318" s="1">
        <v>128498</v>
      </c>
      <c r="N318" s="3">
        <f>IF(ISERR(LN(Table1817[[#This Row],[Close Price]]/I317)),"-",LN(Table1817[[#This Row],[Close Price]]/I317))</f>
        <v>1.2783811042270745E-2</v>
      </c>
    </row>
    <row r="319" spans="1:14" x14ac:dyDescent="0.3">
      <c r="A319" s="1" t="s">
        <v>36</v>
      </c>
      <c r="B319" s="1" t="s">
        <v>14</v>
      </c>
      <c r="C319" s="2">
        <v>43567</v>
      </c>
      <c r="D319" s="1">
        <v>314.89999999999998</v>
      </c>
      <c r="E319" s="1">
        <v>314.60000000000002</v>
      </c>
      <c r="F319" s="1">
        <v>316.39999999999998</v>
      </c>
      <c r="G319" s="1">
        <v>311.2</v>
      </c>
      <c r="H319" s="1">
        <v>314.5</v>
      </c>
      <c r="I319" s="1">
        <v>315.25</v>
      </c>
      <c r="J319" s="1">
        <v>313.85000000000002</v>
      </c>
      <c r="K319" s="1">
        <v>14751964</v>
      </c>
      <c r="L319" s="1">
        <v>4629839174.6499996</v>
      </c>
      <c r="M319" s="1">
        <v>93648</v>
      </c>
      <c r="N319" s="3">
        <f>IF(ISERR(LN(Table1817[[#This Row],[Close Price]]/I318)),"-",LN(Table1817[[#This Row],[Close Price]]/I318))</f>
        <v>1.1108467380500108E-3</v>
      </c>
    </row>
    <row r="320" spans="1:14" x14ac:dyDescent="0.3">
      <c r="A320" s="1" t="s">
        <v>36</v>
      </c>
      <c r="B320" s="1" t="s">
        <v>14</v>
      </c>
      <c r="C320" s="2">
        <v>43570</v>
      </c>
      <c r="D320" s="1">
        <v>315.25</v>
      </c>
      <c r="E320" s="1">
        <v>315.5</v>
      </c>
      <c r="F320" s="1">
        <v>318.7</v>
      </c>
      <c r="G320" s="1">
        <v>313.75</v>
      </c>
      <c r="H320" s="1">
        <v>315.89999999999998</v>
      </c>
      <c r="I320" s="1">
        <v>315.60000000000002</v>
      </c>
      <c r="J320" s="1">
        <v>316.64999999999998</v>
      </c>
      <c r="K320" s="1">
        <v>13864791</v>
      </c>
      <c r="L320" s="1">
        <v>4390314052.1499996</v>
      </c>
      <c r="M320" s="1">
        <v>90118</v>
      </c>
      <c r="N320" s="3">
        <f>IF(ISERR(LN(Table1817[[#This Row],[Close Price]]/I319)),"-",LN(Table1817[[#This Row],[Close Price]]/I319))</f>
        <v>1.1096141266902341E-3</v>
      </c>
    </row>
    <row r="321" spans="1:14" x14ac:dyDescent="0.3">
      <c r="A321" s="1" t="s">
        <v>36</v>
      </c>
      <c r="B321" s="1" t="s">
        <v>14</v>
      </c>
      <c r="C321" s="2">
        <v>43571</v>
      </c>
      <c r="D321" s="1">
        <v>315.60000000000002</v>
      </c>
      <c r="E321" s="1">
        <v>316.60000000000002</v>
      </c>
      <c r="F321" s="1">
        <v>319.39999999999998</v>
      </c>
      <c r="G321" s="1">
        <v>314.7</v>
      </c>
      <c r="H321" s="1">
        <v>315.64999999999998</v>
      </c>
      <c r="I321" s="1">
        <v>315.75</v>
      </c>
      <c r="J321" s="1">
        <v>316.8</v>
      </c>
      <c r="K321" s="1">
        <v>14940726</v>
      </c>
      <c r="L321" s="1">
        <v>4733230521.5</v>
      </c>
      <c r="M321" s="1">
        <v>121950</v>
      </c>
      <c r="N321" s="3">
        <f>IF(ISERR(LN(Table1817[[#This Row],[Close Price]]/I320)),"-",LN(Table1817[[#This Row],[Close Price]]/I320))</f>
        <v>4.7517225888116433E-4</v>
      </c>
    </row>
    <row r="322" spans="1:14" x14ac:dyDescent="0.3">
      <c r="A322" s="1" t="s">
        <v>36</v>
      </c>
      <c r="B322" s="1" t="s">
        <v>14</v>
      </c>
      <c r="C322" s="2">
        <v>43573</v>
      </c>
      <c r="D322" s="1">
        <v>315.75</v>
      </c>
      <c r="E322" s="1">
        <v>315.8</v>
      </c>
      <c r="F322" s="1">
        <v>315.8</v>
      </c>
      <c r="G322" s="1">
        <v>308.05</v>
      </c>
      <c r="H322" s="1">
        <v>310.2</v>
      </c>
      <c r="I322" s="1">
        <v>310.8</v>
      </c>
      <c r="J322" s="1">
        <v>310.88</v>
      </c>
      <c r="K322" s="1">
        <v>15691168</v>
      </c>
      <c r="L322" s="1">
        <v>4878068515.6000004</v>
      </c>
      <c r="M322" s="1">
        <v>104414</v>
      </c>
      <c r="N322" s="3">
        <f>IF(ISERR(LN(Table1817[[#This Row],[Close Price]]/I321)),"-",LN(Table1817[[#This Row],[Close Price]]/I321))</f>
        <v>-1.5801142737108032E-2</v>
      </c>
    </row>
    <row r="323" spans="1:14" x14ac:dyDescent="0.3">
      <c r="A323" s="1" t="s">
        <v>36</v>
      </c>
      <c r="B323" s="1" t="s">
        <v>14</v>
      </c>
      <c r="C323" s="2">
        <v>43577</v>
      </c>
      <c r="D323" s="1">
        <v>310.8</v>
      </c>
      <c r="E323" s="1">
        <v>308.8</v>
      </c>
      <c r="F323" s="1">
        <v>312.3</v>
      </c>
      <c r="G323" s="1">
        <v>306.35000000000002</v>
      </c>
      <c r="H323" s="1">
        <v>309.89999999999998</v>
      </c>
      <c r="I323" s="1">
        <v>310.05</v>
      </c>
      <c r="J323" s="1">
        <v>309.37</v>
      </c>
      <c r="K323" s="1">
        <v>15665440</v>
      </c>
      <c r="L323" s="1">
        <v>4846406250.6499996</v>
      </c>
      <c r="M323" s="1">
        <v>122903</v>
      </c>
      <c r="N323" s="3">
        <f>IF(ISERR(LN(Table1817[[#This Row],[Close Price]]/I322)),"-",LN(Table1817[[#This Row],[Close Price]]/I322))</f>
        <v>-2.4160436976053833E-3</v>
      </c>
    </row>
    <row r="324" spans="1:14" x14ac:dyDescent="0.3">
      <c r="A324" s="1" t="s">
        <v>36</v>
      </c>
      <c r="B324" s="1" t="s">
        <v>14</v>
      </c>
      <c r="C324" s="2">
        <v>43578</v>
      </c>
      <c r="D324" s="1">
        <v>310.05</v>
      </c>
      <c r="E324" s="1">
        <v>310.05</v>
      </c>
      <c r="F324" s="1">
        <v>313.75</v>
      </c>
      <c r="G324" s="1">
        <v>304.60000000000002</v>
      </c>
      <c r="H324" s="1">
        <v>305.45</v>
      </c>
      <c r="I324" s="1">
        <v>305.25</v>
      </c>
      <c r="J324" s="1">
        <v>309.75</v>
      </c>
      <c r="K324" s="1">
        <v>17324274</v>
      </c>
      <c r="L324" s="1">
        <v>5366272066.8500004</v>
      </c>
      <c r="M324" s="1">
        <v>154431</v>
      </c>
      <c r="N324" s="3">
        <f>IF(ISERR(LN(Table1817[[#This Row],[Close Price]]/I323)),"-",LN(Table1817[[#This Row],[Close Price]]/I323))</f>
        <v>-1.5602461805072939E-2</v>
      </c>
    </row>
    <row r="325" spans="1:14" x14ac:dyDescent="0.3">
      <c r="A325" s="1" t="s">
        <v>36</v>
      </c>
      <c r="B325" s="1" t="s">
        <v>14</v>
      </c>
      <c r="C325" s="2">
        <v>43579</v>
      </c>
      <c r="D325" s="1">
        <v>305.25</v>
      </c>
      <c r="E325" s="1">
        <v>305.85000000000002</v>
      </c>
      <c r="F325" s="1">
        <v>311.95</v>
      </c>
      <c r="G325" s="1">
        <v>303.60000000000002</v>
      </c>
      <c r="H325" s="1">
        <v>310.75</v>
      </c>
      <c r="I325" s="1">
        <v>310.75</v>
      </c>
      <c r="J325" s="1">
        <v>306.83999999999997</v>
      </c>
      <c r="K325" s="1">
        <v>15228591</v>
      </c>
      <c r="L325" s="1">
        <v>4672690328.6499996</v>
      </c>
      <c r="M325" s="1">
        <v>100240</v>
      </c>
      <c r="N325" s="3">
        <f>IF(ISERR(LN(Table1817[[#This Row],[Close Price]]/I324)),"-",LN(Table1817[[#This Row],[Close Price]]/I324))</f>
        <v>1.7857617400006472E-2</v>
      </c>
    </row>
    <row r="326" spans="1:14" x14ac:dyDescent="0.3">
      <c r="A326" s="1" t="s">
        <v>36</v>
      </c>
      <c r="B326" s="1" t="s">
        <v>14</v>
      </c>
      <c r="C326" s="2">
        <v>43580</v>
      </c>
      <c r="D326" s="1">
        <v>310.75</v>
      </c>
      <c r="E326" s="1">
        <v>311</v>
      </c>
      <c r="F326" s="1">
        <v>312</v>
      </c>
      <c r="G326" s="1">
        <v>305.39999999999998</v>
      </c>
      <c r="H326" s="1">
        <v>306.5</v>
      </c>
      <c r="I326" s="1">
        <v>306.2</v>
      </c>
      <c r="J326" s="1">
        <v>307.60000000000002</v>
      </c>
      <c r="K326" s="1">
        <v>30842477</v>
      </c>
      <c r="L326" s="1">
        <v>9487109728</v>
      </c>
      <c r="M326" s="1">
        <v>112779</v>
      </c>
      <c r="N326" s="3">
        <f>IF(ISERR(LN(Table1817[[#This Row],[Close Price]]/I325)),"-",LN(Table1817[[#This Row],[Close Price]]/I325))</f>
        <v>-1.4750247167237204E-2</v>
      </c>
    </row>
    <row r="327" spans="1:14" x14ac:dyDescent="0.3">
      <c r="A327" s="1" t="s">
        <v>36</v>
      </c>
      <c r="B327" s="1" t="s">
        <v>14</v>
      </c>
      <c r="C327" s="2">
        <v>43581</v>
      </c>
      <c r="D327" s="1">
        <v>306.2</v>
      </c>
      <c r="E327" s="1">
        <v>306.89999999999998</v>
      </c>
      <c r="F327" s="1">
        <v>313.5</v>
      </c>
      <c r="G327" s="1">
        <v>306.60000000000002</v>
      </c>
      <c r="H327" s="1">
        <v>311.89999999999998</v>
      </c>
      <c r="I327" s="1">
        <v>312.5</v>
      </c>
      <c r="J327" s="1">
        <v>310.08</v>
      </c>
      <c r="K327" s="1">
        <v>14987906</v>
      </c>
      <c r="L327" s="1">
        <v>4647450577.6000004</v>
      </c>
      <c r="M327" s="1">
        <v>101049</v>
      </c>
      <c r="N327" s="3">
        <f>IF(ISERR(LN(Table1817[[#This Row],[Close Price]]/I326)),"-",LN(Table1817[[#This Row],[Close Price]]/I326))</f>
        <v>2.036598595287295E-2</v>
      </c>
    </row>
    <row r="328" spans="1:14" x14ac:dyDescent="0.3">
      <c r="A328" s="1" t="s">
        <v>36</v>
      </c>
      <c r="B328" s="1" t="s">
        <v>14</v>
      </c>
      <c r="C328" s="2">
        <v>43585</v>
      </c>
      <c r="D328" s="1">
        <v>312.5</v>
      </c>
      <c r="E328" s="1">
        <v>312</v>
      </c>
      <c r="F328" s="1">
        <v>312</v>
      </c>
      <c r="G328" s="1">
        <v>305</v>
      </c>
      <c r="H328" s="1">
        <v>311.35000000000002</v>
      </c>
      <c r="I328" s="1">
        <v>309.95</v>
      </c>
      <c r="J328" s="1">
        <v>308</v>
      </c>
      <c r="K328" s="1">
        <v>18178758</v>
      </c>
      <c r="L328" s="1">
        <v>5599146348.3500004</v>
      </c>
      <c r="M328" s="1">
        <v>119413</v>
      </c>
      <c r="N328" s="3">
        <f>IF(ISERR(LN(Table1817[[#This Row],[Close Price]]/I327)),"-",LN(Table1817[[#This Row],[Close Price]]/I327))</f>
        <v>-8.193475028527842E-3</v>
      </c>
    </row>
    <row r="329" spans="1:14" x14ac:dyDescent="0.3">
      <c r="A329" s="1" t="s">
        <v>36</v>
      </c>
      <c r="B329" s="1" t="s">
        <v>14</v>
      </c>
      <c r="C329" s="2">
        <v>43587</v>
      </c>
      <c r="D329" s="1">
        <v>309.95</v>
      </c>
      <c r="E329" s="1">
        <v>308.05</v>
      </c>
      <c r="F329" s="1">
        <v>311.39999999999998</v>
      </c>
      <c r="G329" s="1">
        <v>305.64999999999998</v>
      </c>
      <c r="H329" s="1">
        <v>307.89999999999998</v>
      </c>
      <c r="I329" s="1">
        <v>308.14999999999998</v>
      </c>
      <c r="J329" s="1">
        <v>308.36</v>
      </c>
      <c r="K329" s="1">
        <v>16640100</v>
      </c>
      <c r="L329" s="1">
        <v>5131073102</v>
      </c>
      <c r="M329" s="1">
        <v>115380</v>
      </c>
      <c r="N329" s="3">
        <f>IF(ISERR(LN(Table1817[[#This Row],[Close Price]]/I328)),"-",LN(Table1817[[#This Row],[Close Price]]/I328))</f>
        <v>-5.8243167396762685E-3</v>
      </c>
    </row>
    <row r="330" spans="1:14" x14ac:dyDescent="0.3">
      <c r="A330" s="1" t="s">
        <v>36</v>
      </c>
      <c r="B330" s="1" t="s">
        <v>14</v>
      </c>
      <c r="C330" s="2">
        <v>43588</v>
      </c>
      <c r="D330" s="1">
        <v>308.14999999999998</v>
      </c>
      <c r="E330" s="1">
        <v>309</v>
      </c>
      <c r="F330" s="1">
        <v>311.8</v>
      </c>
      <c r="G330" s="1">
        <v>308.8</v>
      </c>
      <c r="H330" s="1">
        <v>309.7</v>
      </c>
      <c r="I330" s="1">
        <v>310</v>
      </c>
      <c r="J330" s="1">
        <v>310.33</v>
      </c>
      <c r="K330" s="1">
        <v>12452689</v>
      </c>
      <c r="L330" s="1">
        <v>3864468187.25</v>
      </c>
      <c r="M330" s="1">
        <v>128941</v>
      </c>
      <c r="N330" s="3">
        <f>IF(ISERR(LN(Table1817[[#This Row],[Close Price]]/I329)),"-",LN(Table1817[[#This Row],[Close Price]]/I329))</f>
        <v>5.9856200709397563E-3</v>
      </c>
    </row>
    <row r="331" spans="1:14" x14ac:dyDescent="0.3">
      <c r="A331" s="1" t="s">
        <v>36</v>
      </c>
      <c r="B331" s="1" t="s">
        <v>14</v>
      </c>
      <c r="C331" s="2">
        <v>43591</v>
      </c>
      <c r="D331" s="1">
        <v>310</v>
      </c>
      <c r="E331" s="1">
        <v>306.8</v>
      </c>
      <c r="F331" s="1">
        <v>310.3</v>
      </c>
      <c r="G331" s="1">
        <v>305.89999999999998</v>
      </c>
      <c r="H331" s="1">
        <v>308.60000000000002</v>
      </c>
      <c r="I331" s="1">
        <v>308.75</v>
      </c>
      <c r="J331" s="1">
        <v>308.38</v>
      </c>
      <c r="K331" s="1">
        <v>10639216</v>
      </c>
      <c r="L331" s="1">
        <v>3280893746.9000001</v>
      </c>
      <c r="M331" s="1">
        <v>75642</v>
      </c>
      <c r="N331" s="3">
        <f>IF(ISERR(LN(Table1817[[#This Row],[Close Price]]/I330)),"-",LN(Table1817[[#This Row],[Close Price]]/I330))</f>
        <v>-4.0404095370049744E-3</v>
      </c>
    </row>
    <row r="332" spans="1:14" x14ac:dyDescent="0.3">
      <c r="A332" s="1" t="s">
        <v>36</v>
      </c>
      <c r="B332" s="1" t="s">
        <v>14</v>
      </c>
      <c r="C332" s="2">
        <v>43592</v>
      </c>
      <c r="D332" s="1">
        <v>308.75</v>
      </c>
      <c r="E332" s="1">
        <v>310.7</v>
      </c>
      <c r="F332" s="1">
        <v>313.39999999999998</v>
      </c>
      <c r="G332" s="1">
        <v>303.75</v>
      </c>
      <c r="H332" s="1">
        <v>305.2</v>
      </c>
      <c r="I332" s="1">
        <v>305.45</v>
      </c>
      <c r="J332" s="1">
        <v>310.07</v>
      </c>
      <c r="K332" s="1">
        <v>15219845</v>
      </c>
      <c r="L332" s="1">
        <v>4719206887.1999998</v>
      </c>
      <c r="M332" s="1">
        <v>112752</v>
      </c>
      <c r="N332" s="3">
        <f>IF(ISERR(LN(Table1817[[#This Row],[Close Price]]/I331)),"-",LN(Table1817[[#This Row],[Close Price]]/I331))</f>
        <v>-1.0745788846411076E-2</v>
      </c>
    </row>
    <row r="333" spans="1:14" x14ac:dyDescent="0.3">
      <c r="A333" s="1" t="s">
        <v>36</v>
      </c>
      <c r="B333" s="1" t="s">
        <v>14</v>
      </c>
      <c r="C333" s="2">
        <v>43593</v>
      </c>
      <c r="D333" s="1">
        <v>305.45</v>
      </c>
      <c r="E333" s="1">
        <v>303.95</v>
      </c>
      <c r="F333" s="1">
        <v>305.3</v>
      </c>
      <c r="G333" s="1">
        <v>296.75</v>
      </c>
      <c r="H333" s="1">
        <v>298.45</v>
      </c>
      <c r="I333" s="1">
        <v>298.25</v>
      </c>
      <c r="J333" s="1">
        <v>301.51</v>
      </c>
      <c r="K333" s="1">
        <v>22103678</v>
      </c>
      <c r="L333" s="1">
        <v>6664560410.8999996</v>
      </c>
      <c r="M333" s="1">
        <v>125035</v>
      </c>
      <c r="N333" s="3">
        <f>IF(ISERR(LN(Table1817[[#This Row],[Close Price]]/I332)),"-",LN(Table1817[[#This Row],[Close Price]]/I332))</f>
        <v>-2.3854038117750387E-2</v>
      </c>
    </row>
    <row r="334" spans="1:14" x14ac:dyDescent="0.3">
      <c r="A334" s="1" t="s">
        <v>36</v>
      </c>
      <c r="B334" s="1" t="s">
        <v>14</v>
      </c>
      <c r="C334" s="2">
        <v>43594</v>
      </c>
      <c r="D334" s="1">
        <v>298.25</v>
      </c>
      <c r="E334" s="1">
        <v>297.60000000000002</v>
      </c>
      <c r="F334" s="1">
        <v>301</v>
      </c>
      <c r="G334" s="1">
        <v>296.10000000000002</v>
      </c>
      <c r="H334" s="1">
        <v>299.7</v>
      </c>
      <c r="I334" s="1">
        <v>299.3</v>
      </c>
      <c r="J334" s="1">
        <v>299.02999999999997</v>
      </c>
      <c r="K334" s="1">
        <v>12654440</v>
      </c>
      <c r="L334" s="1">
        <v>3784084633.3499999</v>
      </c>
      <c r="M334" s="1">
        <v>91232</v>
      </c>
      <c r="N334" s="3">
        <f>IF(ISERR(LN(Table1817[[#This Row],[Close Price]]/I333)),"-",LN(Table1817[[#This Row],[Close Price]]/I333))</f>
        <v>3.5143538806277964E-3</v>
      </c>
    </row>
    <row r="335" spans="1:14" x14ac:dyDescent="0.3">
      <c r="A335" s="1" t="s">
        <v>36</v>
      </c>
      <c r="B335" s="1" t="s">
        <v>14</v>
      </c>
      <c r="C335" s="2">
        <v>43595</v>
      </c>
      <c r="D335" s="1">
        <v>299.3</v>
      </c>
      <c r="E335" s="1">
        <v>301.8</v>
      </c>
      <c r="F335" s="1">
        <v>310.75</v>
      </c>
      <c r="G335" s="1">
        <v>292.45</v>
      </c>
      <c r="H335" s="1">
        <v>306.89999999999998</v>
      </c>
      <c r="I335" s="1">
        <v>308.05</v>
      </c>
      <c r="J335" s="1">
        <v>303.16000000000003</v>
      </c>
      <c r="K335" s="1">
        <v>60739833</v>
      </c>
      <c r="L335" s="1">
        <v>18413728917.150002</v>
      </c>
      <c r="M335" s="1">
        <v>340871</v>
      </c>
      <c r="N335" s="3">
        <f>IF(ISERR(LN(Table1817[[#This Row],[Close Price]]/I334)),"-",LN(Table1817[[#This Row],[Close Price]]/I334))</f>
        <v>2.8815692601926377E-2</v>
      </c>
    </row>
    <row r="336" spans="1:14" x14ac:dyDescent="0.3">
      <c r="A336" s="1" t="s">
        <v>36</v>
      </c>
      <c r="B336" s="1" t="s">
        <v>14</v>
      </c>
      <c r="C336" s="2">
        <v>43598</v>
      </c>
      <c r="D336" s="1">
        <v>308.05</v>
      </c>
      <c r="E336" s="1">
        <v>310</v>
      </c>
      <c r="F336" s="1">
        <v>314.2</v>
      </c>
      <c r="G336" s="1">
        <v>305.3</v>
      </c>
      <c r="H336" s="1">
        <v>307.95</v>
      </c>
      <c r="I336" s="1">
        <v>306.89999999999998</v>
      </c>
      <c r="J336" s="1">
        <v>310.31</v>
      </c>
      <c r="K336" s="1">
        <v>40101505</v>
      </c>
      <c r="L336" s="1">
        <v>12443874195.700001</v>
      </c>
      <c r="M336" s="1">
        <v>215347</v>
      </c>
      <c r="N336" s="3">
        <f>IF(ISERR(LN(Table1817[[#This Row],[Close Price]]/I335)),"-",LN(Table1817[[#This Row],[Close Price]]/I335))</f>
        <v>-3.7401458348893177E-3</v>
      </c>
    </row>
    <row r="337" spans="1:14" x14ac:dyDescent="0.3">
      <c r="A337" s="1" t="s">
        <v>36</v>
      </c>
      <c r="B337" s="1" t="s">
        <v>14</v>
      </c>
      <c r="C337" s="2">
        <v>43599</v>
      </c>
      <c r="D337" s="1">
        <v>306.89999999999998</v>
      </c>
      <c r="E337" s="1">
        <v>307.85000000000002</v>
      </c>
      <c r="F337" s="1">
        <v>316.75</v>
      </c>
      <c r="G337" s="1">
        <v>305.10000000000002</v>
      </c>
      <c r="H337" s="1">
        <v>316</v>
      </c>
      <c r="I337" s="1">
        <v>314.64999999999998</v>
      </c>
      <c r="J337" s="1">
        <v>310.56</v>
      </c>
      <c r="K337" s="1">
        <v>30521436</v>
      </c>
      <c r="L337" s="1">
        <v>9478792328.0499992</v>
      </c>
      <c r="M337" s="1">
        <v>175034</v>
      </c>
      <c r="N337" s="3">
        <f>IF(ISERR(LN(Table1817[[#This Row],[Close Price]]/I336)),"-",LN(Table1817[[#This Row],[Close Price]]/I336))</f>
        <v>2.4938948347252146E-2</v>
      </c>
    </row>
    <row r="338" spans="1:14" x14ac:dyDescent="0.3">
      <c r="A338" s="1" t="s">
        <v>36</v>
      </c>
      <c r="B338" s="1" t="s">
        <v>14</v>
      </c>
      <c r="C338" s="2">
        <v>43600</v>
      </c>
      <c r="D338" s="1">
        <v>314.64999999999998</v>
      </c>
      <c r="E338" s="1">
        <v>316.2</v>
      </c>
      <c r="F338" s="1">
        <v>317.89999999999998</v>
      </c>
      <c r="G338" s="1">
        <v>311</v>
      </c>
      <c r="H338" s="1">
        <v>311.60000000000002</v>
      </c>
      <c r="I338" s="1">
        <v>312.10000000000002</v>
      </c>
      <c r="J338" s="1">
        <v>314.87</v>
      </c>
      <c r="K338" s="1">
        <v>27932459</v>
      </c>
      <c r="L338" s="1">
        <v>8795174941.3500004</v>
      </c>
      <c r="M338" s="1">
        <v>181665</v>
      </c>
      <c r="N338" s="3">
        <f>IF(ISERR(LN(Table1817[[#This Row],[Close Price]]/I337)),"-",LN(Table1817[[#This Row],[Close Price]]/I337))</f>
        <v>-8.137260696208749E-3</v>
      </c>
    </row>
    <row r="339" spans="1:14" x14ac:dyDescent="0.3">
      <c r="A339" s="1" t="s">
        <v>36</v>
      </c>
      <c r="B339" s="1" t="s">
        <v>14</v>
      </c>
      <c r="C339" s="2">
        <v>43601</v>
      </c>
      <c r="D339" s="1">
        <v>312.10000000000002</v>
      </c>
      <c r="E339" s="1">
        <v>312.5</v>
      </c>
      <c r="F339" s="1">
        <v>317.10000000000002</v>
      </c>
      <c r="G339" s="1">
        <v>309.55</v>
      </c>
      <c r="H339" s="1">
        <v>316.3</v>
      </c>
      <c r="I339" s="1">
        <v>315.75</v>
      </c>
      <c r="J339" s="1">
        <v>312.43</v>
      </c>
      <c r="K339" s="1">
        <v>18147559</v>
      </c>
      <c r="L339" s="1">
        <v>5669779711.0500002</v>
      </c>
      <c r="M339" s="1">
        <v>135546</v>
      </c>
      <c r="N339" s="3">
        <f>IF(ISERR(LN(Table1817[[#This Row],[Close Price]]/I338)),"-",LN(Table1817[[#This Row],[Close Price]]/I338))</f>
        <v>1.162711195386661E-2</v>
      </c>
    </row>
    <row r="340" spans="1:14" x14ac:dyDescent="0.3">
      <c r="A340" s="1" t="s">
        <v>36</v>
      </c>
      <c r="B340" s="1" t="s">
        <v>14</v>
      </c>
      <c r="C340" s="2">
        <v>43602</v>
      </c>
      <c r="D340" s="1">
        <v>315.75</v>
      </c>
      <c r="E340" s="1">
        <v>315.64999999999998</v>
      </c>
      <c r="F340" s="1">
        <v>321.95</v>
      </c>
      <c r="G340" s="1">
        <v>313.45</v>
      </c>
      <c r="H340" s="1">
        <v>321</v>
      </c>
      <c r="I340" s="1">
        <v>319.25</v>
      </c>
      <c r="J340" s="1">
        <v>316.77999999999997</v>
      </c>
      <c r="K340" s="1">
        <v>25838962</v>
      </c>
      <c r="L340" s="1">
        <v>8185256262.75</v>
      </c>
      <c r="M340" s="1">
        <v>157357</v>
      </c>
      <c r="N340" s="3">
        <f>IF(ISERR(LN(Table1817[[#This Row],[Close Price]]/I339)),"-",LN(Table1817[[#This Row],[Close Price]]/I339))</f>
        <v>1.1023733682048292E-2</v>
      </c>
    </row>
    <row r="341" spans="1:14" x14ac:dyDescent="0.3">
      <c r="A341" s="1" t="s">
        <v>36</v>
      </c>
      <c r="B341" s="1" t="s">
        <v>14</v>
      </c>
      <c r="C341" s="2">
        <v>43605</v>
      </c>
      <c r="D341" s="1">
        <v>319.25</v>
      </c>
      <c r="E341" s="1">
        <v>332</v>
      </c>
      <c r="F341" s="1">
        <v>345.8</v>
      </c>
      <c r="G341" s="1">
        <v>331</v>
      </c>
      <c r="H341" s="1">
        <v>345.8</v>
      </c>
      <c r="I341" s="1">
        <v>344.7</v>
      </c>
      <c r="J341" s="1">
        <v>340.61</v>
      </c>
      <c r="K341" s="1">
        <v>53207071</v>
      </c>
      <c r="L341" s="1">
        <v>18122778180.849998</v>
      </c>
      <c r="M341" s="1">
        <v>376151</v>
      </c>
      <c r="N341" s="3">
        <f>IF(ISERR(LN(Table1817[[#This Row],[Close Price]]/I340)),"-",LN(Table1817[[#This Row],[Close Price]]/I340))</f>
        <v>7.6699978610171027E-2</v>
      </c>
    </row>
    <row r="342" spans="1:14" x14ac:dyDescent="0.3">
      <c r="A342" s="1" t="s">
        <v>36</v>
      </c>
      <c r="B342" s="1" t="s">
        <v>14</v>
      </c>
      <c r="C342" s="2">
        <v>43606</v>
      </c>
      <c r="D342" s="1">
        <v>344.7</v>
      </c>
      <c r="E342" s="1">
        <v>345.9</v>
      </c>
      <c r="F342" s="1">
        <v>347.55</v>
      </c>
      <c r="G342" s="1">
        <v>336.25</v>
      </c>
      <c r="H342" s="1">
        <v>336.95</v>
      </c>
      <c r="I342" s="1">
        <v>337.55</v>
      </c>
      <c r="J342" s="1">
        <v>340.45</v>
      </c>
      <c r="K342" s="1">
        <v>33457162</v>
      </c>
      <c r="L342" s="1">
        <v>11390488857.700001</v>
      </c>
      <c r="M342" s="1">
        <v>215071</v>
      </c>
      <c r="N342" s="3">
        <f>IF(ISERR(LN(Table1817[[#This Row],[Close Price]]/I341)),"-",LN(Table1817[[#This Row],[Close Price]]/I341))</f>
        <v>-2.0960826034940087E-2</v>
      </c>
    </row>
    <row r="343" spans="1:14" x14ac:dyDescent="0.3">
      <c r="A343" s="1" t="s">
        <v>36</v>
      </c>
      <c r="B343" s="1" t="s">
        <v>14</v>
      </c>
      <c r="C343" s="2">
        <v>43607</v>
      </c>
      <c r="D343" s="1">
        <v>337.55</v>
      </c>
      <c r="E343" s="1">
        <v>338.9</v>
      </c>
      <c r="F343" s="1">
        <v>342.6</v>
      </c>
      <c r="G343" s="1">
        <v>333.55</v>
      </c>
      <c r="H343" s="1">
        <v>342.5</v>
      </c>
      <c r="I343" s="1">
        <v>341.1</v>
      </c>
      <c r="J343" s="1">
        <v>337.36</v>
      </c>
      <c r="K343" s="1">
        <v>32002499</v>
      </c>
      <c r="L343" s="1">
        <v>10796304675.450001</v>
      </c>
      <c r="M343" s="1">
        <v>213367</v>
      </c>
      <c r="N343" s="3">
        <f>IF(ISERR(LN(Table1817[[#This Row],[Close Price]]/I342)),"-",LN(Table1817[[#This Row],[Close Price]]/I342))</f>
        <v>1.0462041936720602E-2</v>
      </c>
    </row>
    <row r="344" spans="1:14" x14ac:dyDescent="0.3">
      <c r="A344" s="1" t="s">
        <v>36</v>
      </c>
      <c r="B344" s="1" t="s">
        <v>14</v>
      </c>
      <c r="C344" s="2">
        <v>43608</v>
      </c>
      <c r="D344" s="1">
        <v>341.1</v>
      </c>
      <c r="E344" s="1">
        <v>353</v>
      </c>
      <c r="F344" s="1">
        <v>364</v>
      </c>
      <c r="G344" s="1">
        <v>339.2</v>
      </c>
      <c r="H344" s="1">
        <v>342.2</v>
      </c>
      <c r="I344" s="1">
        <v>342.2</v>
      </c>
      <c r="J344" s="1">
        <v>353.76</v>
      </c>
      <c r="K344" s="1">
        <v>74413322</v>
      </c>
      <c r="L344" s="1">
        <v>26324688598.75</v>
      </c>
      <c r="M344" s="1">
        <v>419507</v>
      </c>
      <c r="N344" s="3">
        <f>IF(ISERR(LN(Table1817[[#This Row],[Close Price]]/I343)),"-",LN(Table1817[[#This Row],[Close Price]]/I343))</f>
        <v>3.2196720334930649E-3</v>
      </c>
    </row>
    <row r="345" spans="1:14" x14ac:dyDescent="0.3">
      <c r="A345" s="1" t="s">
        <v>36</v>
      </c>
      <c r="B345" s="1" t="s">
        <v>14</v>
      </c>
      <c r="C345" s="2">
        <v>43609</v>
      </c>
      <c r="D345" s="1">
        <v>342.2</v>
      </c>
      <c r="E345" s="1">
        <v>344.95</v>
      </c>
      <c r="F345" s="1">
        <v>357</v>
      </c>
      <c r="G345" s="1">
        <v>343.5</v>
      </c>
      <c r="H345" s="1">
        <v>356</v>
      </c>
      <c r="I345" s="1">
        <v>355.35</v>
      </c>
      <c r="J345" s="1">
        <v>350.43</v>
      </c>
      <c r="K345" s="1">
        <v>35703403</v>
      </c>
      <c r="L345" s="1">
        <v>12511417093.700001</v>
      </c>
      <c r="M345" s="1">
        <v>240382</v>
      </c>
      <c r="N345" s="3">
        <f>IF(ISERR(LN(Table1817[[#This Row],[Close Price]]/I344)),"-",LN(Table1817[[#This Row],[Close Price]]/I344))</f>
        <v>3.770785781481114E-2</v>
      </c>
    </row>
    <row r="346" spans="1:14" x14ac:dyDescent="0.3">
      <c r="A346" s="1" t="s">
        <v>36</v>
      </c>
      <c r="B346" s="1" t="s">
        <v>14</v>
      </c>
      <c r="C346" s="2">
        <v>43612</v>
      </c>
      <c r="D346" s="1">
        <v>355.35</v>
      </c>
      <c r="E346" s="1">
        <v>355.05</v>
      </c>
      <c r="F346" s="1">
        <v>362.5</v>
      </c>
      <c r="G346" s="1">
        <v>354</v>
      </c>
      <c r="H346" s="1">
        <v>360.3</v>
      </c>
      <c r="I346" s="1">
        <v>361.7</v>
      </c>
      <c r="J346" s="1">
        <v>359.78</v>
      </c>
      <c r="K346" s="1">
        <v>31374994</v>
      </c>
      <c r="L346" s="1">
        <v>11288163856.85</v>
      </c>
      <c r="M346" s="1">
        <v>178782</v>
      </c>
      <c r="N346" s="3">
        <f>IF(ISERR(LN(Table1817[[#This Row],[Close Price]]/I345)),"-",LN(Table1817[[#This Row],[Close Price]]/I345))</f>
        <v>1.7711919685148098E-2</v>
      </c>
    </row>
    <row r="347" spans="1:14" x14ac:dyDescent="0.3">
      <c r="A347" s="1" t="s">
        <v>36</v>
      </c>
      <c r="B347" s="1" t="s">
        <v>14</v>
      </c>
      <c r="C347" s="2">
        <v>43613</v>
      </c>
      <c r="D347" s="1">
        <v>361.7</v>
      </c>
      <c r="E347" s="1">
        <v>360.95</v>
      </c>
      <c r="F347" s="1">
        <v>361.7</v>
      </c>
      <c r="G347" s="1">
        <v>356.65</v>
      </c>
      <c r="H347" s="1">
        <v>360.25</v>
      </c>
      <c r="I347" s="1">
        <v>360.05</v>
      </c>
      <c r="J347" s="1">
        <v>359.28</v>
      </c>
      <c r="K347" s="1">
        <v>23501608</v>
      </c>
      <c r="L347" s="1">
        <v>8443650447.3500004</v>
      </c>
      <c r="M347" s="1">
        <v>192541</v>
      </c>
      <c r="N347" s="3">
        <f>IF(ISERR(LN(Table1817[[#This Row],[Close Price]]/I346)),"-",LN(Table1817[[#This Row],[Close Price]]/I346))</f>
        <v>-4.5722282631763906E-3</v>
      </c>
    </row>
    <row r="348" spans="1:14" x14ac:dyDescent="0.3">
      <c r="A348" s="1" t="s">
        <v>36</v>
      </c>
      <c r="B348" s="1" t="s">
        <v>14</v>
      </c>
      <c r="C348" s="2">
        <v>43614</v>
      </c>
      <c r="D348" s="1">
        <v>360.05</v>
      </c>
      <c r="E348" s="1">
        <v>358</v>
      </c>
      <c r="F348" s="1">
        <v>359</v>
      </c>
      <c r="G348" s="1">
        <v>347.15</v>
      </c>
      <c r="H348" s="1">
        <v>348.2</v>
      </c>
      <c r="I348" s="1">
        <v>348.65</v>
      </c>
      <c r="J348" s="1">
        <v>350.64</v>
      </c>
      <c r="K348" s="1">
        <v>28370210</v>
      </c>
      <c r="L348" s="1">
        <v>9947700967.5</v>
      </c>
      <c r="M348" s="1">
        <v>245443</v>
      </c>
      <c r="N348" s="3">
        <f>IF(ISERR(LN(Table1817[[#This Row],[Close Price]]/I347)),"-",LN(Table1817[[#This Row],[Close Price]]/I347))</f>
        <v>-3.217435702785619E-2</v>
      </c>
    </row>
    <row r="349" spans="1:14" x14ac:dyDescent="0.3">
      <c r="A349" s="1" t="s">
        <v>36</v>
      </c>
      <c r="B349" s="1" t="s">
        <v>14</v>
      </c>
      <c r="C349" s="2">
        <v>43615</v>
      </c>
      <c r="D349" s="1">
        <v>348.65</v>
      </c>
      <c r="E349" s="1">
        <v>349.75</v>
      </c>
      <c r="F349" s="1">
        <v>355</v>
      </c>
      <c r="G349" s="1">
        <v>347.5</v>
      </c>
      <c r="H349" s="1">
        <v>354</v>
      </c>
      <c r="I349" s="1">
        <v>353.55</v>
      </c>
      <c r="J349" s="1">
        <v>351.39</v>
      </c>
      <c r="K349" s="1">
        <v>25712604</v>
      </c>
      <c r="L349" s="1">
        <v>9035050423.2000008</v>
      </c>
      <c r="M349" s="1">
        <v>162870</v>
      </c>
      <c r="N349" s="3">
        <f>IF(ISERR(LN(Table1817[[#This Row],[Close Price]]/I348)),"-",LN(Table1817[[#This Row],[Close Price]]/I348))</f>
        <v>1.3956364383230141E-2</v>
      </c>
    </row>
    <row r="350" spans="1:14" x14ac:dyDescent="0.3">
      <c r="A350" s="1" t="s">
        <v>36</v>
      </c>
      <c r="B350" s="1" t="s">
        <v>14</v>
      </c>
      <c r="C350" s="2">
        <v>43616</v>
      </c>
      <c r="D350" s="1">
        <v>353.55</v>
      </c>
      <c r="E350" s="1">
        <v>354.35</v>
      </c>
      <c r="F350" s="1">
        <v>357.9</v>
      </c>
      <c r="G350" s="1">
        <v>344.65</v>
      </c>
      <c r="H350" s="1">
        <v>352.5</v>
      </c>
      <c r="I350" s="1">
        <v>352.5</v>
      </c>
      <c r="J350" s="1">
        <v>352.59</v>
      </c>
      <c r="K350" s="1">
        <v>32588069</v>
      </c>
      <c r="L350" s="1">
        <v>11490203925.549999</v>
      </c>
      <c r="M350" s="1">
        <v>207738</v>
      </c>
      <c r="N350" s="3">
        <f>IF(ISERR(LN(Table1817[[#This Row],[Close Price]]/I349)),"-",LN(Table1817[[#This Row],[Close Price]]/I349))</f>
        <v>-2.9742957979264919E-3</v>
      </c>
    </row>
    <row r="351" spans="1:14" x14ac:dyDescent="0.3">
      <c r="A351" s="1" t="s">
        <v>36</v>
      </c>
      <c r="B351" s="1" t="s">
        <v>14</v>
      </c>
      <c r="C351" s="2">
        <v>43619</v>
      </c>
      <c r="D351" s="1">
        <v>352.5</v>
      </c>
      <c r="E351" s="1">
        <v>352.35</v>
      </c>
      <c r="F351" s="1">
        <v>356.45</v>
      </c>
      <c r="G351" s="1">
        <v>349.65</v>
      </c>
      <c r="H351" s="1">
        <v>355.75</v>
      </c>
      <c r="I351" s="1">
        <v>355.45</v>
      </c>
      <c r="J351" s="1">
        <v>352.68</v>
      </c>
      <c r="K351" s="1">
        <v>18380919</v>
      </c>
      <c r="L351" s="1">
        <v>6482533760.1499996</v>
      </c>
      <c r="M351" s="1">
        <v>138767</v>
      </c>
      <c r="N351" s="3">
        <f>IF(ISERR(LN(Table1817[[#This Row],[Close Price]]/I350)),"-",LN(Table1817[[#This Row],[Close Price]]/I350))</f>
        <v>8.3339701231687872E-3</v>
      </c>
    </row>
    <row r="352" spans="1:14" x14ac:dyDescent="0.3">
      <c r="A352" s="1" t="s">
        <v>36</v>
      </c>
      <c r="B352" s="1" t="s">
        <v>14</v>
      </c>
      <c r="C352" s="2">
        <v>43620</v>
      </c>
      <c r="D352" s="1">
        <v>355.45</v>
      </c>
      <c r="E352" s="1">
        <v>354</v>
      </c>
      <c r="F352" s="1">
        <v>357.2</v>
      </c>
      <c r="G352" s="1">
        <v>351.4</v>
      </c>
      <c r="H352" s="1">
        <v>352.8</v>
      </c>
      <c r="I352" s="1">
        <v>352.4</v>
      </c>
      <c r="J352" s="1">
        <v>354.08</v>
      </c>
      <c r="K352" s="1">
        <v>18130636</v>
      </c>
      <c r="L352" s="1">
        <v>6419676332.75</v>
      </c>
      <c r="M352" s="1">
        <v>153710</v>
      </c>
      <c r="N352" s="3">
        <f>IF(ISERR(LN(Table1817[[#This Row],[Close Price]]/I351)),"-",LN(Table1817[[#This Row],[Close Price]]/I351))</f>
        <v>-8.6176983134676477E-3</v>
      </c>
    </row>
    <row r="353" spans="1:14" x14ac:dyDescent="0.3">
      <c r="A353" s="1" t="s">
        <v>36</v>
      </c>
      <c r="B353" s="1" t="s">
        <v>14</v>
      </c>
      <c r="C353" s="2">
        <v>43622</v>
      </c>
      <c r="D353" s="1">
        <v>352.4</v>
      </c>
      <c r="E353" s="1">
        <v>349</v>
      </c>
      <c r="F353" s="1">
        <v>349.6</v>
      </c>
      <c r="G353" s="1">
        <v>335.9</v>
      </c>
      <c r="H353" s="1">
        <v>336.3</v>
      </c>
      <c r="I353" s="1">
        <v>336.9</v>
      </c>
      <c r="J353" s="1">
        <v>342.86</v>
      </c>
      <c r="K353" s="1">
        <v>41941144</v>
      </c>
      <c r="L353" s="1">
        <v>14379836082.85</v>
      </c>
      <c r="M353" s="1">
        <v>273785</v>
      </c>
      <c r="N353" s="3">
        <f>IF(ISERR(LN(Table1817[[#This Row],[Close Price]]/I352)),"-",LN(Table1817[[#This Row],[Close Price]]/I352))</f>
        <v>-4.4980743649517214E-2</v>
      </c>
    </row>
    <row r="354" spans="1:14" x14ac:dyDescent="0.3">
      <c r="A354" s="1" t="s">
        <v>36</v>
      </c>
      <c r="B354" s="1" t="s">
        <v>14</v>
      </c>
      <c r="C354" s="2">
        <v>43623</v>
      </c>
      <c r="D354" s="1">
        <v>336.9</v>
      </c>
      <c r="E354" s="1">
        <v>337</v>
      </c>
      <c r="F354" s="1">
        <v>342.75</v>
      </c>
      <c r="G354" s="1">
        <v>336</v>
      </c>
      <c r="H354" s="1">
        <v>342.2</v>
      </c>
      <c r="I354" s="1">
        <v>342.05</v>
      </c>
      <c r="J354" s="1">
        <v>339.42</v>
      </c>
      <c r="K354" s="1">
        <v>29739710</v>
      </c>
      <c r="L354" s="1">
        <v>10094126130.1</v>
      </c>
      <c r="M354" s="1">
        <v>177067</v>
      </c>
      <c r="N354" s="3">
        <f>IF(ISERR(LN(Table1817[[#This Row],[Close Price]]/I353)),"-",LN(Table1817[[#This Row],[Close Price]]/I353))</f>
        <v>1.5170774794499855E-2</v>
      </c>
    </row>
    <row r="355" spans="1:14" x14ac:dyDescent="0.3">
      <c r="A355" s="1" t="s">
        <v>36</v>
      </c>
      <c r="B355" s="1" t="s">
        <v>14</v>
      </c>
      <c r="C355" s="2">
        <v>43626</v>
      </c>
      <c r="D355" s="1">
        <v>342.05</v>
      </c>
      <c r="E355" s="1">
        <v>346</v>
      </c>
      <c r="F355" s="1">
        <v>347.3</v>
      </c>
      <c r="G355" s="1">
        <v>340.15</v>
      </c>
      <c r="H355" s="1">
        <v>344.95</v>
      </c>
      <c r="I355" s="1">
        <v>344.3</v>
      </c>
      <c r="J355" s="1">
        <v>343.46</v>
      </c>
      <c r="K355" s="1">
        <v>20500542</v>
      </c>
      <c r="L355" s="1">
        <v>7041068195.8000002</v>
      </c>
      <c r="M355" s="1">
        <v>133422</v>
      </c>
      <c r="N355" s="3">
        <f>IF(ISERR(LN(Table1817[[#This Row],[Close Price]]/I354)),"-",LN(Table1817[[#This Row],[Close Price]]/I354))</f>
        <v>6.5564451374709679E-3</v>
      </c>
    </row>
    <row r="356" spans="1:14" x14ac:dyDescent="0.3">
      <c r="A356" s="1" t="s">
        <v>36</v>
      </c>
      <c r="B356" s="1" t="s">
        <v>14</v>
      </c>
      <c r="C356" s="2">
        <v>43627</v>
      </c>
      <c r="D356" s="1">
        <v>344.3</v>
      </c>
      <c r="E356" s="1">
        <v>345.05</v>
      </c>
      <c r="F356" s="1">
        <v>348.3</v>
      </c>
      <c r="G356" s="1">
        <v>342.85</v>
      </c>
      <c r="H356" s="1">
        <v>347.85</v>
      </c>
      <c r="I356" s="1">
        <v>347.1</v>
      </c>
      <c r="J356" s="1">
        <v>345.6</v>
      </c>
      <c r="K356" s="1">
        <v>16281297</v>
      </c>
      <c r="L356" s="1">
        <v>5626799692.3999996</v>
      </c>
      <c r="M356" s="1">
        <v>110995</v>
      </c>
      <c r="N356" s="3">
        <f>IF(ISERR(LN(Table1817[[#This Row],[Close Price]]/I355)),"-",LN(Table1817[[#This Row],[Close Price]]/I355))</f>
        <v>8.0995525232624294E-3</v>
      </c>
    </row>
    <row r="357" spans="1:14" x14ac:dyDescent="0.3">
      <c r="A357" s="1" t="s">
        <v>36</v>
      </c>
      <c r="B357" s="1" t="s">
        <v>14</v>
      </c>
      <c r="C357" s="2">
        <v>43628</v>
      </c>
      <c r="D357" s="1">
        <v>347.1</v>
      </c>
      <c r="E357" s="1">
        <v>346.95</v>
      </c>
      <c r="F357" s="1">
        <v>346.95</v>
      </c>
      <c r="G357" s="1">
        <v>342.3</v>
      </c>
      <c r="H357" s="1">
        <v>345.4</v>
      </c>
      <c r="I357" s="1">
        <v>344</v>
      </c>
      <c r="J357" s="1">
        <v>344.09</v>
      </c>
      <c r="K357" s="1">
        <v>11564970</v>
      </c>
      <c r="L357" s="1">
        <v>3979351809.3000002</v>
      </c>
      <c r="M357" s="1">
        <v>87606</v>
      </c>
      <c r="N357" s="3">
        <f>IF(ISERR(LN(Table1817[[#This Row],[Close Price]]/I356)),"-",LN(Table1817[[#This Row],[Close Price]]/I356))</f>
        <v>-8.971265494342304E-3</v>
      </c>
    </row>
    <row r="358" spans="1:14" x14ac:dyDescent="0.3">
      <c r="A358" s="1" t="s">
        <v>36</v>
      </c>
      <c r="B358" s="1" t="s">
        <v>14</v>
      </c>
      <c r="C358" s="2">
        <v>43629</v>
      </c>
      <c r="D358" s="1">
        <v>344</v>
      </c>
      <c r="E358" s="1">
        <v>343</v>
      </c>
      <c r="F358" s="1">
        <v>347.45</v>
      </c>
      <c r="G358" s="1">
        <v>339.8</v>
      </c>
      <c r="H358" s="1">
        <v>346</v>
      </c>
      <c r="I358" s="1">
        <v>346.5</v>
      </c>
      <c r="J358" s="1">
        <v>343.63</v>
      </c>
      <c r="K358" s="1">
        <v>15509948</v>
      </c>
      <c r="L358" s="1">
        <v>5329711714.6000004</v>
      </c>
      <c r="M358" s="1">
        <v>101203</v>
      </c>
      <c r="N358" s="3">
        <f>IF(ISERR(LN(Table1817[[#This Row],[Close Price]]/I357)),"-",LN(Table1817[[#This Row],[Close Price]]/I357))</f>
        <v>7.2411612565594736E-3</v>
      </c>
    </row>
    <row r="359" spans="1:14" x14ac:dyDescent="0.3">
      <c r="A359" s="1" t="s">
        <v>36</v>
      </c>
      <c r="B359" s="1" t="s">
        <v>14</v>
      </c>
      <c r="C359" s="2">
        <v>43630</v>
      </c>
      <c r="D359" s="1">
        <v>346.5</v>
      </c>
      <c r="E359" s="1">
        <v>345.5</v>
      </c>
      <c r="F359" s="1">
        <v>346.35</v>
      </c>
      <c r="G359" s="1">
        <v>342.55</v>
      </c>
      <c r="H359" s="1">
        <v>343.5</v>
      </c>
      <c r="I359" s="1">
        <v>343.8</v>
      </c>
      <c r="J359" s="1">
        <v>344.46</v>
      </c>
      <c r="K359" s="1">
        <v>10347594</v>
      </c>
      <c r="L359" s="1">
        <v>3564381106.5500002</v>
      </c>
      <c r="M359" s="1">
        <v>78119</v>
      </c>
      <c r="N359" s="3">
        <f>IF(ISERR(LN(Table1817[[#This Row],[Close Price]]/I358)),"-",LN(Table1817[[#This Row],[Close Price]]/I358))</f>
        <v>-7.8227256812090449E-3</v>
      </c>
    </row>
    <row r="360" spans="1:14" x14ac:dyDescent="0.3">
      <c r="A360" s="1" t="s">
        <v>36</v>
      </c>
      <c r="B360" s="1" t="s">
        <v>14</v>
      </c>
      <c r="C360" s="2">
        <v>43633</v>
      </c>
      <c r="D360" s="1">
        <v>343.8</v>
      </c>
      <c r="E360" s="1">
        <v>343.75</v>
      </c>
      <c r="F360" s="1">
        <v>343.75</v>
      </c>
      <c r="G360" s="1">
        <v>336.95</v>
      </c>
      <c r="H360" s="1">
        <v>338.1</v>
      </c>
      <c r="I360" s="1">
        <v>337.85</v>
      </c>
      <c r="J360" s="1">
        <v>340.23</v>
      </c>
      <c r="K360" s="1">
        <v>13779496</v>
      </c>
      <c r="L360" s="1">
        <v>4688197632.9499998</v>
      </c>
      <c r="M360" s="1">
        <v>88557</v>
      </c>
      <c r="N360" s="3">
        <f>IF(ISERR(LN(Table1817[[#This Row],[Close Price]]/I359)),"-",LN(Table1817[[#This Row],[Close Price]]/I359))</f>
        <v>-1.7458082950565283E-2</v>
      </c>
    </row>
    <row r="361" spans="1:14" x14ac:dyDescent="0.3">
      <c r="A361" s="1" t="s">
        <v>36</v>
      </c>
      <c r="B361" s="1" t="s">
        <v>14</v>
      </c>
      <c r="C361" s="2">
        <v>43634</v>
      </c>
      <c r="D361" s="1">
        <v>337.85</v>
      </c>
      <c r="E361" s="1">
        <v>335.5</v>
      </c>
      <c r="F361" s="1">
        <v>344</v>
      </c>
      <c r="G361" s="1">
        <v>333.8</v>
      </c>
      <c r="H361" s="1">
        <v>340.8</v>
      </c>
      <c r="I361" s="1">
        <v>340.05</v>
      </c>
      <c r="J361" s="1">
        <v>338.95</v>
      </c>
      <c r="K361" s="1">
        <v>21957480</v>
      </c>
      <c r="L361" s="1">
        <v>7442519507.3999996</v>
      </c>
      <c r="M361" s="1">
        <v>143181</v>
      </c>
      <c r="N361" s="3">
        <f>IF(ISERR(LN(Table1817[[#This Row],[Close Price]]/I360)),"-",LN(Table1817[[#This Row],[Close Price]]/I360))</f>
        <v>6.4906556234641324E-3</v>
      </c>
    </row>
    <row r="362" spans="1:14" x14ac:dyDescent="0.3">
      <c r="A362" s="1" t="s">
        <v>36</v>
      </c>
      <c r="B362" s="1" t="s">
        <v>14</v>
      </c>
      <c r="C362" s="2">
        <v>43635</v>
      </c>
      <c r="D362" s="1">
        <v>340.05</v>
      </c>
      <c r="E362" s="1">
        <v>343.1</v>
      </c>
      <c r="F362" s="1">
        <v>345.2</v>
      </c>
      <c r="G362" s="1">
        <v>335.5</v>
      </c>
      <c r="H362" s="1">
        <v>338.7</v>
      </c>
      <c r="I362" s="1">
        <v>338.85</v>
      </c>
      <c r="J362" s="1">
        <v>340.29</v>
      </c>
      <c r="K362" s="1">
        <v>16416903</v>
      </c>
      <c r="L362" s="1">
        <v>5586439367.9499998</v>
      </c>
      <c r="M362" s="1">
        <v>111210</v>
      </c>
      <c r="N362" s="3">
        <f>IF(ISERR(LN(Table1817[[#This Row],[Close Price]]/I361)),"-",LN(Table1817[[#This Row],[Close Price]]/I361))</f>
        <v>-3.5351340395257157E-3</v>
      </c>
    </row>
    <row r="363" spans="1:14" x14ac:dyDescent="0.3">
      <c r="A363" s="1" t="s">
        <v>36</v>
      </c>
      <c r="B363" s="1" t="s">
        <v>14</v>
      </c>
      <c r="C363" s="2">
        <v>43636</v>
      </c>
      <c r="D363" s="1">
        <v>338.85</v>
      </c>
      <c r="E363" s="1">
        <v>341</v>
      </c>
      <c r="F363" s="1">
        <v>346.25</v>
      </c>
      <c r="G363" s="1">
        <v>335.6</v>
      </c>
      <c r="H363" s="1">
        <v>346</v>
      </c>
      <c r="I363" s="1">
        <v>345.15</v>
      </c>
      <c r="J363" s="1">
        <v>340.31</v>
      </c>
      <c r="K363" s="1">
        <v>20626861</v>
      </c>
      <c r="L363" s="1">
        <v>7019550382.5500002</v>
      </c>
      <c r="M363" s="1">
        <v>149410</v>
      </c>
      <c r="N363" s="3">
        <f>IF(ISERR(LN(Table1817[[#This Row],[Close Price]]/I362)),"-",LN(Table1817[[#This Row],[Close Price]]/I362))</f>
        <v>1.8421573567362376E-2</v>
      </c>
    </row>
    <row r="364" spans="1:14" x14ac:dyDescent="0.3">
      <c r="A364" s="1" t="s">
        <v>36</v>
      </c>
      <c r="B364" s="1" t="s">
        <v>14</v>
      </c>
      <c r="C364" s="2">
        <v>43637</v>
      </c>
      <c r="D364" s="1">
        <v>345.15</v>
      </c>
      <c r="E364" s="1">
        <v>344.8</v>
      </c>
      <c r="F364" s="1">
        <v>350.7</v>
      </c>
      <c r="G364" s="1">
        <v>343.15</v>
      </c>
      <c r="H364" s="1">
        <v>349.1</v>
      </c>
      <c r="I364" s="1">
        <v>349.4</v>
      </c>
      <c r="J364" s="1">
        <v>348.05</v>
      </c>
      <c r="K364" s="1">
        <v>24749090</v>
      </c>
      <c r="L364" s="1">
        <v>8613800661.2000008</v>
      </c>
      <c r="M364" s="1">
        <v>153425</v>
      </c>
      <c r="N364" s="3">
        <f>IF(ISERR(LN(Table1817[[#This Row],[Close Price]]/I363)),"-",LN(Table1817[[#This Row],[Close Price]]/I363))</f>
        <v>1.2238292550471623E-2</v>
      </c>
    </row>
    <row r="365" spans="1:14" x14ac:dyDescent="0.3">
      <c r="A365" s="1" t="s">
        <v>36</v>
      </c>
      <c r="B365" s="1" t="s">
        <v>14</v>
      </c>
      <c r="C365" s="2">
        <v>43640</v>
      </c>
      <c r="D365" s="1">
        <v>349.4</v>
      </c>
      <c r="E365" s="1">
        <v>350</v>
      </c>
      <c r="F365" s="1">
        <v>354.75</v>
      </c>
      <c r="G365" s="1">
        <v>349.65</v>
      </c>
      <c r="H365" s="1">
        <v>353.1</v>
      </c>
      <c r="I365" s="1">
        <v>353.2</v>
      </c>
      <c r="J365" s="1">
        <v>352.41</v>
      </c>
      <c r="K365" s="1">
        <v>17919504</v>
      </c>
      <c r="L365" s="1">
        <v>6315079208.25</v>
      </c>
      <c r="M365" s="1">
        <v>140472</v>
      </c>
      <c r="N365" s="3">
        <f>IF(ISERR(LN(Table1817[[#This Row],[Close Price]]/I364)),"-",LN(Table1817[[#This Row],[Close Price]]/I364))</f>
        <v>1.0817071029848689E-2</v>
      </c>
    </row>
    <row r="366" spans="1:14" x14ac:dyDescent="0.3">
      <c r="A366" s="1" t="s">
        <v>36</v>
      </c>
      <c r="B366" s="1" t="s">
        <v>14</v>
      </c>
      <c r="C366" s="2">
        <v>43641</v>
      </c>
      <c r="D366" s="1">
        <v>353.2</v>
      </c>
      <c r="E366" s="1">
        <v>352.7</v>
      </c>
      <c r="F366" s="1">
        <v>357</v>
      </c>
      <c r="G366" s="1">
        <v>351.25</v>
      </c>
      <c r="H366" s="1">
        <v>356.75</v>
      </c>
      <c r="I366" s="1">
        <v>356.55</v>
      </c>
      <c r="J366" s="1">
        <v>354.17</v>
      </c>
      <c r="K366" s="1">
        <v>15922634</v>
      </c>
      <c r="L366" s="1">
        <v>5639330396.5</v>
      </c>
      <c r="M366" s="1">
        <v>108121</v>
      </c>
      <c r="N366" s="3">
        <f>IF(ISERR(LN(Table1817[[#This Row],[Close Price]]/I365)),"-",LN(Table1817[[#This Row],[Close Price]]/I365))</f>
        <v>9.4400137445078275E-3</v>
      </c>
    </row>
    <row r="367" spans="1:14" x14ac:dyDescent="0.3">
      <c r="A367" s="1" t="s">
        <v>36</v>
      </c>
      <c r="B367" s="1" t="s">
        <v>14</v>
      </c>
      <c r="C367" s="2">
        <v>43642</v>
      </c>
      <c r="D367" s="1">
        <v>356.55</v>
      </c>
      <c r="E367" s="1">
        <v>355.75</v>
      </c>
      <c r="F367" s="1">
        <v>359</v>
      </c>
      <c r="G367" s="1">
        <v>354.3</v>
      </c>
      <c r="H367" s="1">
        <v>357.4</v>
      </c>
      <c r="I367" s="1">
        <v>358.15</v>
      </c>
      <c r="J367" s="1">
        <v>357.07</v>
      </c>
      <c r="K367" s="1">
        <v>15835579</v>
      </c>
      <c r="L367" s="1">
        <v>5654425263.4499998</v>
      </c>
      <c r="M367" s="1">
        <v>120114</v>
      </c>
      <c r="N367" s="3">
        <f>IF(ISERR(LN(Table1817[[#This Row],[Close Price]]/I366)),"-",LN(Table1817[[#This Row],[Close Price]]/I366))</f>
        <v>4.4774105861475197E-3</v>
      </c>
    </row>
    <row r="368" spans="1:14" x14ac:dyDescent="0.3">
      <c r="A368" s="1" t="s">
        <v>36</v>
      </c>
      <c r="B368" s="1" t="s">
        <v>14</v>
      </c>
      <c r="C368" s="2">
        <v>43643</v>
      </c>
      <c r="D368" s="1">
        <v>358.15</v>
      </c>
      <c r="E368" s="1">
        <v>358.1</v>
      </c>
      <c r="F368" s="1">
        <v>363</v>
      </c>
      <c r="G368" s="1">
        <v>357.25</v>
      </c>
      <c r="H368" s="1">
        <v>362</v>
      </c>
      <c r="I368" s="1">
        <v>362.15</v>
      </c>
      <c r="J368" s="1">
        <v>360.79</v>
      </c>
      <c r="K368" s="1">
        <v>29658120</v>
      </c>
      <c r="L368" s="1">
        <v>10700368072.15</v>
      </c>
      <c r="M368" s="1">
        <v>168270</v>
      </c>
      <c r="N368" s="3">
        <f>IF(ISERR(LN(Table1817[[#This Row],[Close Price]]/I367)),"-",LN(Table1817[[#This Row],[Close Price]]/I367))</f>
        <v>1.1106597580874752E-2</v>
      </c>
    </row>
    <row r="369" spans="1:14" x14ac:dyDescent="0.3">
      <c r="A369" s="1" t="s">
        <v>36</v>
      </c>
      <c r="B369" s="1" t="s">
        <v>14</v>
      </c>
      <c r="C369" s="2">
        <v>43644</v>
      </c>
      <c r="D369" s="1">
        <v>362.15</v>
      </c>
      <c r="E369" s="1">
        <v>362.2</v>
      </c>
      <c r="F369" s="1">
        <v>365</v>
      </c>
      <c r="G369" s="1">
        <v>358.7</v>
      </c>
      <c r="H369" s="1">
        <v>362.8</v>
      </c>
      <c r="I369" s="1">
        <v>361.25</v>
      </c>
      <c r="J369" s="1">
        <v>362.44</v>
      </c>
      <c r="K369" s="1">
        <v>22708464</v>
      </c>
      <c r="L369" s="1">
        <v>8230515101.8500004</v>
      </c>
      <c r="M369" s="1">
        <v>162518</v>
      </c>
      <c r="N369" s="3">
        <f>IF(ISERR(LN(Table1817[[#This Row],[Close Price]]/I368)),"-",LN(Table1817[[#This Row],[Close Price]]/I368))</f>
        <v>-2.4882512146930488E-3</v>
      </c>
    </row>
    <row r="370" spans="1:14" x14ac:dyDescent="0.3">
      <c r="A370" s="1" t="s">
        <v>36</v>
      </c>
      <c r="B370" s="1" t="s">
        <v>14</v>
      </c>
      <c r="C370" s="2">
        <v>43647</v>
      </c>
      <c r="D370" s="1">
        <v>361.25</v>
      </c>
      <c r="E370" s="1">
        <v>362.8</v>
      </c>
      <c r="F370" s="1">
        <v>363</v>
      </c>
      <c r="G370" s="1">
        <v>358.5</v>
      </c>
      <c r="H370" s="1">
        <v>361.5</v>
      </c>
      <c r="I370" s="1">
        <v>361.55</v>
      </c>
      <c r="J370" s="1">
        <v>360.59</v>
      </c>
      <c r="K370" s="1">
        <v>12348793</v>
      </c>
      <c r="L370" s="1">
        <v>4452830093.1000004</v>
      </c>
      <c r="M370" s="1">
        <v>86434</v>
      </c>
      <c r="N370" s="3">
        <f>IF(ISERR(LN(Table1817[[#This Row],[Close Price]]/I369)),"-",LN(Table1817[[#This Row],[Close Price]]/I369))</f>
        <v>8.3010519431886594E-4</v>
      </c>
    </row>
    <row r="371" spans="1:14" x14ac:dyDescent="0.3">
      <c r="A371" s="1" t="s">
        <v>36</v>
      </c>
      <c r="B371" s="1" t="s">
        <v>14</v>
      </c>
      <c r="C371" s="2">
        <v>43648</v>
      </c>
      <c r="D371" s="1">
        <v>361.55</v>
      </c>
      <c r="E371" s="1">
        <v>362.15</v>
      </c>
      <c r="F371" s="1">
        <v>365</v>
      </c>
      <c r="G371" s="1">
        <v>360.35</v>
      </c>
      <c r="H371" s="1">
        <v>364.25</v>
      </c>
      <c r="I371" s="1">
        <v>364.5</v>
      </c>
      <c r="J371" s="1">
        <v>362.7</v>
      </c>
      <c r="K371" s="1">
        <v>14482172</v>
      </c>
      <c r="L371" s="1">
        <v>5252756144.8000002</v>
      </c>
      <c r="M371" s="1">
        <v>132435</v>
      </c>
      <c r="N371" s="3">
        <f>IF(ISERR(LN(Table1817[[#This Row],[Close Price]]/I370)),"-",LN(Table1817[[#This Row],[Close Price]]/I370))</f>
        <v>8.1262068277519299E-3</v>
      </c>
    </row>
    <row r="372" spans="1:14" x14ac:dyDescent="0.3">
      <c r="A372" s="1" t="s">
        <v>36</v>
      </c>
      <c r="B372" s="1" t="s">
        <v>14</v>
      </c>
      <c r="C372" s="2">
        <v>43649</v>
      </c>
      <c r="D372" s="1">
        <v>364.5</v>
      </c>
      <c r="E372" s="1">
        <v>365.25</v>
      </c>
      <c r="F372" s="1">
        <v>366.7</v>
      </c>
      <c r="G372" s="1">
        <v>363</v>
      </c>
      <c r="H372" s="1">
        <v>366.1</v>
      </c>
      <c r="I372" s="1">
        <v>366.15</v>
      </c>
      <c r="J372" s="1">
        <v>365.23</v>
      </c>
      <c r="K372" s="1">
        <v>12626285</v>
      </c>
      <c r="L372" s="1">
        <v>4611494697.3000002</v>
      </c>
      <c r="M372" s="1">
        <v>100408</v>
      </c>
      <c r="N372" s="3">
        <f>IF(ISERR(LN(Table1817[[#This Row],[Close Price]]/I371)),"-",LN(Table1817[[#This Row],[Close Price]]/I371))</f>
        <v>4.5165340583658304E-3</v>
      </c>
    </row>
    <row r="373" spans="1:14" x14ac:dyDescent="0.3">
      <c r="A373" s="1" t="s">
        <v>36</v>
      </c>
      <c r="B373" s="1" t="s">
        <v>14</v>
      </c>
      <c r="C373" s="2">
        <v>43650</v>
      </c>
      <c r="D373" s="1">
        <v>366.15</v>
      </c>
      <c r="E373" s="1">
        <v>367.25</v>
      </c>
      <c r="F373" s="1">
        <v>370.9</v>
      </c>
      <c r="G373" s="1">
        <v>366.2</v>
      </c>
      <c r="H373" s="1">
        <v>367.6</v>
      </c>
      <c r="I373" s="1">
        <v>367.4</v>
      </c>
      <c r="J373" s="1">
        <v>368.93</v>
      </c>
      <c r="K373" s="1">
        <v>19252646</v>
      </c>
      <c r="L373" s="1">
        <v>7102789459.3999996</v>
      </c>
      <c r="M373" s="1">
        <v>152810</v>
      </c>
      <c r="N373" s="3">
        <f>IF(ISERR(LN(Table1817[[#This Row],[Close Price]]/I372)),"-",LN(Table1817[[#This Row],[Close Price]]/I372))</f>
        <v>3.4080872739464391E-3</v>
      </c>
    </row>
    <row r="374" spans="1:14" x14ac:dyDescent="0.3">
      <c r="A374" s="1" t="s">
        <v>36</v>
      </c>
      <c r="B374" s="1" t="s">
        <v>14</v>
      </c>
      <c r="C374" s="2">
        <v>43651</v>
      </c>
      <c r="D374" s="1">
        <v>367.4</v>
      </c>
      <c r="E374" s="1">
        <v>369.45</v>
      </c>
      <c r="F374" s="1">
        <v>373.6</v>
      </c>
      <c r="G374" s="1">
        <v>366</v>
      </c>
      <c r="H374" s="1">
        <v>369.75</v>
      </c>
      <c r="I374" s="1">
        <v>370.65</v>
      </c>
      <c r="J374" s="1">
        <v>369.99</v>
      </c>
      <c r="K374" s="1">
        <v>30019347</v>
      </c>
      <c r="L374" s="1">
        <v>11106878272.799999</v>
      </c>
      <c r="M374" s="1">
        <v>188280</v>
      </c>
      <c r="N374" s="3">
        <f>IF(ISERR(LN(Table1817[[#This Row],[Close Price]]/I373)),"-",LN(Table1817[[#This Row],[Close Price]]/I373))</f>
        <v>8.8070483217033996E-3</v>
      </c>
    </row>
    <row r="375" spans="1:14" x14ac:dyDescent="0.3">
      <c r="A375" s="1" t="s">
        <v>36</v>
      </c>
      <c r="B375" s="1" t="s">
        <v>14</v>
      </c>
      <c r="C375" s="2">
        <v>43654</v>
      </c>
      <c r="D375" s="1">
        <v>370.65</v>
      </c>
      <c r="E375" s="1">
        <v>368</v>
      </c>
      <c r="F375" s="1">
        <v>368.45</v>
      </c>
      <c r="G375" s="1">
        <v>353.5</v>
      </c>
      <c r="H375" s="1">
        <v>355.9</v>
      </c>
      <c r="I375" s="1">
        <v>355.3</v>
      </c>
      <c r="J375" s="1">
        <v>357.82</v>
      </c>
      <c r="K375" s="1">
        <v>27247892</v>
      </c>
      <c r="L375" s="1">
        <v>9749751409.9500008</v>
      </c>
      <c r="M375" s="1">
        <v>224600</v>
      </c>
      <c r="N375" s="3">
        <f>IF(ISERR(LN(Table1817[[#This Row],[Close Price]]/I374)),"-",LN(Table1817[[#This Row],[Close Price]]/I374))</f>
        <v>-4.22957180757473E-2</v>
      </c>
    </row>
    <row r="376" spans="1:14" x14ac:dyDescent="0.3">
      <c r="A376" s="1" t="s">
        <v>36</v>
      </c>
      <c r="B376" s="1" t="s">
        <v>14</v>
      </c>
      <c r="C376" s="2">
        <v>43655</v>
      </c>
      <c r="D376" s="1">
        <v>355.3</v>
      </c>
      <c r="E376" s="1">
        <v>353.5</v>
      </c>
      <c r="F376" s="1">
        <v>360</v>
      </c>
      <c r="G376" s="1">
        <v>352.5</v>
      </c>
      <c r="H376" s="1">
        <v>359.8</v>
      </c>
      <c r="I376" s="1">
        <v>359.5</v>
      </c>
      <c r="J376" s="1">
        <v>357.38</v>
      </c>
      <c r="K376" s="1">
        <v>16579914</v>
      </c>
      <c r="L376" s="1">
        <v>5925327670.1000004</v>
      </c>
      <c r="M376" s="1">
        <v>114010</v>
      </c>
      <c r="N376" s="3">
        <f>IF(ISERR(LN(Table1817[[#This Row],[Close Price]]/I375)),"-",LN(Table1817[[#This Row],[Close Price]]/I375))</f>
        <v>1.1751674134120014E-2</v>
      </c>
    </row>
    <row r="377" spans="1:14" x14ac:dyDescent="0.3">
      <c r="A377" s="1" t="s">
        <v>36</v>
      </c>
      <c r="B377" s="1" t="s">
        <v>14</v>
      </c>
      <c r="C377" s="2">
        <v>43656</v>
      </c>
      <c r="D377" s="1">
        <v>359.5</v>
      </c>
      <c r="E377" s="1">
        <v>360.55</v>
      </c>
      <c r="F377" s="1">
        <v>361.5</v>
      </c>
      <c r="G377" s="1">
        <v>351.3</v>
      </c>
      <c r="H377" s="1">
        <v>354.7</v>
      </c>
      <c r="I377" s="1">
        <v>354.2</v>
      </c>
      <c r="J377" s="1">
        <v>355.21</v>
      </c>
      <c r="K377" s="1">
        <v>18681819</v>
      </c>
      <c r="L377" s="1">
        <v>6635920133.6999998</v>
      </c>
      <c r="M377" s="1">
        <v>151338</v>
      </c>
      <c r="N377" s="3">
        <f>IF(ISERR(LN(Table1817[[#This Row],[Close Price]]/I376)),"-",LN(Table1817[[#This Row],[Close Price]]/I376))</f>
        <v>-1.4852451812368276E-2</v>
      </c>
    </row>
    <row r="378" spans="1:14" x14ac:dyDescent="0.3">
      <c r="A378" s="1" t="s">
        <v>36</v>
      </c>
      <c r="B378" s="1" t="s">
        <v>14</v>
      </c>
      <c r="C378" s="2">
        <v>43657</v>
      </c>
      <c r="D378" s="1">
        <v>354.2</v>
      </c>
      <c r="E378" s="1">
        <v>358.5</v>
      </c>
      <c r="F378" s="1">
        <v>364</v>
      </c>
      <c r="G378" s="1">
        <v>357</v>
      </c>
      <c r="H378" s="1">
        <v>363</v>
      </c>
      <c r="I378" s="1">
        <v>363.2</v>
      </c>
      <c r="J378" s="1">
        <v>360.31</v>
      </c>
      <c r="K378" s="1">
        <v>20048321</v>
      </c>
      <c r="L378" s="1">
        <v>7223561119.1999998</v>
      </c>
      <c r="M378" s="1">
        <v>133620</v>
      </c>
      <c r="N378" s="3">
        <f>IF(ISERR(LN(Table1817[[#This Row],[Close Price]]/I377)),"-",LN(Table1817[[#This Row],[Close Price]]/I377))</f>
        <v>2.5091921378404981E-2</v>
      </c>
    </row>
    <row r="379" spans="1:14" x14ac:dyDescent="0.3">
      <c r="A379" s="1" t="s">
        <v>36</v>
      </c>
      <c r="B379" s="1" t="s">
        <v>14</v>
      </c>
      <c r="C379" s="2">
        <v>43658</v>
      </c>
      <c r="D379" s="1">
        <v>363.2</v>
      </c>
      <c r="E379" s="1">
        <v>363</v>
      </c>
      <c r="F379" s="1">
        <v>366.55</v>
      </c>
      <c r="G379" s="1">
        <v>361.5</v>
      </c>
      <c r="H379" s="1">
        <v>363.3</v>
      </c>
      <c r="I379" s="1">
        <v>363.6</v>
      </c>
      <c r="J379" s="1">
        <v>363.8</v>
      </c>
      <c r="K379" s="1">
        <v>14661748</v>
      </c>
      <c r="L379" s="1">
        <v>5333916407.25</v>
      </c>
      <c r="M379" s="1">
        <v>129034</v>
      </c>
      <c r="N379" s="3">
        <f>IF(ISERR(LN(Table1817[[#This Row],[Close Price]]/I378)),"-",LN(Table1817[[#This Row],[Close Price]]/I378))</f>
        <v>1.1007155761857147E-3</v>
      </c>
    </row>
    <row r="380" spans="1:14" x14ac:dyDescent="0.3">
      <c r="A380" s="1" t="s">
        <v>36</v>
      </c>
      <c r="B380" s="1" t="s">
        <v>14</v>
      </c>
      <c r="C380" s="2">
        <v>43661</v>
      </c>
      <c r="D380" s="1">
        <v>363.6</v>
      </c>
      <c r="E380" s="1">
        <v>364.1</v>
      </c>
      <c r="F380" s="1">
        <v>365</v>
      </c>
      <c r="G380" s="1">
        <v>357.6</v>
      </c>
      <c r="H380" s="1">
        <v>360.25</v>
      </c>
      <c r="I380" s="1">
        <v>360.05</v>
      </c>
      <c r="J380" s="1">
        <v>359.93</v>
      </c>
      <c r="K380" s="1">
        <v>15665939</v>
      </c>
      <c r="L380" s="1">
        <v>5638637156.1999998</v>
      </c>
      <c r="M380" s="1">
        <v>109480</v>
      </c>
      <c r="N380" s="3">
        <f>IF(ISERR(LN(Table1817[[#This Row],[Close Price]]/I379)),"-",LN(Table1817[[#This Row],[Close Price]]/I379))</f>
        <v>-9.8114516084479384E-3</v>
      </c>
    </row>
    <row r="381" spans="1:14" x14ac:dyDescent="0.3">
      <c r="A381" s="1" t="s">
        <v>36</v>
      </c>
      <c r="B381" s="1" t="s">
        <v>14</v>
      </c>
      <c r="C381" s="2">
        <v>43662</v>
      </c>
      <c r="D381" s="1">
        <v>360.05</v>
      </c>
      <c r="E381" s="1">
        <v>358.5</v>
      </c>
      <c r="F381" s="1">
        <v>366</v>
      </c>
      <c r="G381" s="1">
        <v>357.65</v>
      </c>
      <c r="H381" s="1">
        <v>363.95</v>
      </c>
      <c r="I381" s="1">
        <v>364.35</v>
      </c>
      <c r="J381" s="1">
        <v>363.92</v>
      </c>
      <c r="K381" s="1">
        <v>16251836</v>
      </c>
      <c r="L381" s="1">
        <v>5914336822.3000002</v>
      </c>
      <c r="M381" s="1">
        <v>135404</v>
      </c>
      <c r="N381" s="3">
        <f>IF(ISERR(LN(Table1817[[#This Row],[Close Price]]/I380)),"-",LN(Table1817[[#This Row],[Close Price]]/I380))</f>
        <v>1.1872033421415339E-2</v>
      </c>
    </row>
    <row r="382" spans="1:14" x14ac:dyDescent="0.3">
      <c r="A382" s="1" t="s">
        <v>36</v>
      </c>
      <c r="B382" s="1" t="s">
        <v>14</v>
      </c>
      <c r="C382" s="2">
        <v>43663</v>
      </c>
      <c r="D382" s="1">
        <v>364.35</v>
      </c>
      <c r="E382" s="1">
        <v>364.05</v>
      </c>
      <c r="F382" s="1">
        <v>373.55</v>
      </c>
      <c r="G382" s="1">
        <v>363.05</v>
      </c>
      <c r="H382" s="1">
        <v>373</v>
      </c>
      <c r="I382" s="1">
        <v>372.4</v>
      </c>
      <c r="J382" s="1">
        <v>368.61</v>
      </c>
      <c r="K382" s="1">
        <v>17545177</v>
      </c>
      <c r="L382" s="1">
        <v>6467241917.1000004</v>
      </c>
      <c r="M382" s="1">
        <v>145722</v>
      </c>
      <c r="N382" s="3">
        <f>IF(ISERR(LN(Table1817[[#This Row],[Close Price]]/I381)),"-",LN(Table1817[[#This Row],[Close Price]]/I381))</f>
        <v>2.1853601286620609E-2</v>
      </c>
    </row>
    <row r="383" spans="1:14" x14ac:dyDescent="0.3">
      <c r="A383" s="1" t="s">
        <v>36</v>
      </c>
      <c r="B383" s="1" t="s">
        <v>14</v>
      </c>
      <c r="C383" s="2">
        <v>43664</v>
      </c>
      <c r="D383" s="1">
        <v>372.4</v>
      </c>
      <c r="E383" s="1">
        <v>371.95</v>
      </c>
      <c r="F383" s="1">
        <v>373.8</v>
      </c>
      <c r="G383" s="1">
        <v>362.55</v>
      </c>
      <c r="H383" s="1">
        <v>364.3</v>
      </c>
      <c r="I383" s="1">
        <v>363.65</v>
      </c>
      <c r="J383" s="1">
        <v>368.06</v>
      </c>
      <c r="K383" s="1">
        <v>21691056</v>
      </c>
      <c r="L383" s="1">
        <v>7983513604.5500002</v>
      </c>
      <c r="M383" s="1">
        <v>168992</v>
      </c>
      <c r="N383" s="3">
        <f>IF(ISERR(LN(Table1817[[#This Row],[Close Price]]/I382)),"-",LN(Table1817[[#This Row],[Close Price]]/I382))</f>
        <v>-2.3776678802362335E-2</v>
      </c>
    </row>
    <row r="384" spans="1:14" x14ac:dyDescent="0.3">
      <c r="A384" s="1" t="s">
        <v>36</v>
      </c>
      <c r="B384" s="1" t="s">
        <v>14</v>
      </c>
      <c r="C384" s="2">
        <v>43665</v>
      </c>
      <c r="D384" s="1">
        <v>363.65</v>
      </c>
      <c r="E384" s="1">
        <v>365.1</v>
      </c>
      <c r="F384" s="1">
        <v>366.05</v>
      </c>
      <c r="G384" s="1">
        <v>355.15</v>
      </c>
      <c r="H384" s="1">
        <v>357.25</v>
      </c>
      <c r="I384" s="1">
        <v>356</v>
      </c>
      <c r="J384" s="1">
        <v>358.73</v>
      </c>
      <c r="K384" s="1">
        <v>22213173</v>
      </c>
      <c r="L384" s="1">
        <v>7968623078.1999998</v>
      </c>
      <c r="M384" s="1">
        <v>164373</v>
      </c>
      <c r="N384" s="3">
        <f>IF(ISERR(LN(Table1817[[#This Row],[Close Price]]/I383)),"-",LN(Table1817[[#This Row],[Close Price]]/I383))</f>
        <v>-2.1261135748519202E-2</v>
      </c>
    </row>
    <row r="385" spans="1:14" x14ac:dyDescent="0.3">
      <c r="A385" s="1" t="s">
        <v>36</v>
      </c>
      <c r="B385" s="1" t="s">
        <v>14</v>
      </c>
      <c r="C385" s="2">
        <v>43668</v>
      </c>
      <c r="D385" s="1">
        <v>356</v>
      </c>
      <c r="E385" s="1">
        <v>356</v>
      </c>
      <c r="F385" s="1">
        <v>359.55</v>
      </c>
      <c r="G385" s="1">
        <v>348.7</v>
      </c>
      <c r="H385" s="1">
        <v>351.1</v>
      </c>
      <c r="I385" s="1">
        <v>350.85</v>
      </c>
      <c r="J385" s="1">
        <v>353.24</v>
      </c>
      <c r="K385" s="1">
        <v>19682038</v>
      </c>
      <c r="L385" s="1">
        <v>6952525093.6000004</v>
      </c>
      <c r="M385" s="1">
        <v>169091</v>
      </c>
      <c r="N385" s="3">
        <f>IF(ISERR(LN(Table1817[[#This Row],[Close Price]]/I384)),"-",LN(Table1817[[#This Row],[Close Price]]/I384))</f>
        <v>-1.4571949153732687E-2</v>
      </c>
    </row>
    <row r="386" spans="1:14" x14ac:dyDescent="0.3">
      <c r="A386" s="1" t="s">
        <v>36</v>
      </c>
      <c r="B386" s="1" t="s">
        <v>14</v>
      </c>
      <c r="C386" s="2">
        <v>43669</v>
      </c>
      <c r="D386" s="1">
        <v>350.85</v>
      </c>
      <c r="E386" s="1">
        <v>351.2</v>
      </c>
      <c r="F386" s="1">
        <v>353</v>
      </c>
      <c r="G386" s="1">
        <v>341</v>
      </c>
      <c r="H386" s="1">
        <v>342.1</v>
      </c>
      <c r="I386" s="1">
        <v>342.2</v>
      </c>
      <c r="J386" s="1">
        <v>346.05</v>
      </c>
      <c r="K386" s="1">
        <v>27956145</v>
      </c>
      <c r="L386" s="1">
        <v>9674088370.6499996</v>
      </c>
      <c r="M386" s="1">
        <v>205339</v>
      </c>
      <c r="N386" s="3">
        <f>IF(ISERR(LN(Table1817[[#This Row],[Close Price]]/I385)),"-",LN(Table1817[[#This Row],[Close Price]]/I385))</f>
        <v>-2.4963420240204679E-2</v>
      </c>
    </row>
    <row r="387" spans="1:14" x14ac:dyDescent="0.3">
      <c r="A387" s="1" t="s">
        <v>36</v>
      </c>
      <c r="B387" s="1" t="s">
        <v>14</v>
      </c>
      <c r="C387" s="2">
        <v>43670</v>
      </c>
      <c r="D387" s="1">
        <v>342.2</v>
      </c>
      <c r="E387" s="1">
        <v>341.85</v>
      </c>
      <c r="F387" s="1">
        <v>344.7</v>
      </c>
      <c r="G387" s="1">
        <v>336.25</v>
      </c>
      <c r="H387" s="1">
        <v>340.05</v>
      </c>
      <c r="I387" s="1">
        <v>339.6</v>
      </c>
      <c r="J387" s="1">
        <v>340.65</v>
      </c>
      <c r="K387" s="1">
        <v>20823143</v>
      </c>
      <c r="L387" s="1">
        <v>7093505268.25</v>
      </c>
      <c r="M387" s="1">
        <v>166489</v>
      </c>
      <c r="N387" s="3">
        <f>IF(ISERR(LN(Table1817[[#This Row],[Close Price]]/I386)),"-",LN(Table1817[[#This Row],[Close Price]]/I386))</f>
        <v>-7.6269070209007009E-3</v>
      </c>
    </row>
    <row r="388" spans="1:14" x14ac:dyDescent="0.3">
      <c r="A388" s="1" t="s">
        <v>36</v>
      </c>
      <c r="B388" s="1" t="s">
        <v>14</v>
      </c>
      <c r="C388" s="2">
        <v>43671</v>
      </c>
      <c r="D388" s="1">
        <v>339.6</v>
      </c>
      <c r="E388" s="1">
        <v>341.7</v>
      </c>
      <c r="F388" s="1">
        <v>343.2</v>
      </c>
      <c r="G388" s="1">
        <v>337.4</v>
      </c>
      <c r="H388" s="1">
        <v>341.45</v>
      </c>
      <c r="I388" s="1">
        <v>341.3</v>
      </c>
      <c r="J388" s="1">
        <v>340.48</v>
      </c>
      <c r="K388" s="1">
        <v>19857643</v>
      </c>
      <c r="L388" s="1">
        <v>6761039209.6999998</v>
      </c>
      <c r="M388" s="1">
        <v>155039</v>
      </c>
      <c r="N388" s="3">
        <f>IF(ISERR(LN(Table1817[[#This Row],[Close Price]]/I387)),"-",LN(Table1817[[#This Row],[Close Price]]/I387))</f>
        <v>4.9934014754691421E-3</v>
      </c>
    </row>
    <row r="389" spans="1:14" x14ac:dyDescent="0.3">
      <c r="A389" s="1" t="s">
        <v>36</v>
      </c>
      <c r="B389" s="1" t="s">
        <v>14</v>
      </c>
      <c r="C389" s="2">
        <v>43672</v>
      </c>
      <c r="D389" s="1">
        <v>341.3</v>
      </c>
      <c r="E389" s="1">
        <v>340.8</v>
      </c>
      <c r="F389" s="1">
        <v>346.15</v>
      </c>
      <c r="G389" s="1">
        <v>340.5</v>
      </c>
      <c r="H389" s="1">
        <v>342.8</v>
      </c>
      <c r="I389" s="1">
        <v>342.6</v>
      </c>
      <c r="J389" s="1">
        <v>343.39</v>
      </c>
      <c r="K389" s="1">
        <v>16139052</v>
      </c>
      <c r="L389" s="1">
        <v>5542067374.8500004</v>
      </c>
      <c r="M389" s="1">
        <v>119691</v>
      </c>
      <c r="N389" s="3">
        <f>IF(ISERR(LN(Table1817[[#This Row],[Close Price]]/I388)),"-",LN(Table1817[[#This Row],[Close Price]]/I388))</f>
        <v>3.8017299773582046E-3</v>
      </c>
    </row>
    <row r="390" spans="1:14" x14ac:dyDescent="0.3">
      <c r="A390" s="1" t="s">
        <v>36</v>
      </c>
      <c r="B390" s="1" t="s">
        <v>14</v>
      </c>
      <c r="C390" s="2">
        <v>43675</v>
      </c>
      <c r="D390" s="1">
        <v>342.6</v>
      </c>
      <c r="E390" s="1">
        <v>343.95</v>
      </c>
      <c r="F390" s="1">
        <v>346.55</v>
      </c>
      <c r="G390" s="1">
        <v>336.8</v>
      </c>
      <c r="H390" s="1">
        <v>343.3</v>
      </c>
      <c r="I390" s="1">
        <v>343.8</v>
      </c>
      <c r="J390" s="1">
        <v>341.7</v>
      </c>
      <c r="K390" s="1">
        <v>17060483</v>
      </c>
      <c r="L390" s="1">
        <v>5829496625.1000004</v>
      </c>
      <c r="M390" s="1">
        <v>162104</v>
      </c>
      <c r="N390" s="3">
        <f>IF(ISERR(LN(Table1817[[#This Row],[Close Price]]/I389)),"-",LN(Table1817[[#This Row],[Close Price]]/I389))</f>
        <v>3.496507058729306E-3</v>
      </c>
    </row>
    <row r="391" spans="1:14" x14ac:dyDescent="0.3">
      <c r="A391" s="1" t="s">
        <v>36</v>
      </c>
      <c r="B391" s="1" t="s">
        <v>14</v>
      </c>
      <c r="C391" s="2">
        <v>43676</v>
      </c>
      <c r="D391" s="1">
        <v>343.8</v>
      </c>
      <c r="E391" s="1">
        <v>344.4</v>
      </c>
      <c r="F391" s="1">
        <v>346.7</v>
      </c>
      <c r="G391" s="1">
        <v>325.85000000000002</v>
      </c>
      <c r="H391" s="1">
        <v>327.35000000000002</v>
      </c>
      <c r="I391" s="1">
        <v>327.55</v>
      </c>
      <c r="J391" s="1">
        <v>335.32</v>
      </c>
      <c r="K391" s="1">
        <v>24437235</v>
      </c>
      <c r="L391" s="1">
        <v>8194341418.8999996</v>
      </c>
      <c r="M391" s="1">
        <v>192250</v>
      </c>
      <c r="N391" s="3">
        <f>IF(ISERR(LN(Table1817[[#This Row],[Close Price]]/I390)),"-",LN(Table1817[[#This Row],[Close Price]]/I390))</f>
        <v>-4.8419377770863574E-2</v>
      </c>
    </row>
    <row r="392" spans="1:14" x14ac:dyDescent="0.3">
      <c r="A392" s="1" t="s">
        <v>36</v>
      </c>
      <c r="B392" s="1" t="s">
        <v>14</v>
      </c>
      <c r="C392" s="2">
        <v>43677</v>
      </c>
      <c r="D392" s="1">
        <v>327.55</v>
      </c>
      <c r="E392" s="1">
        <v>325.10000000000002</v>
      </c>
      <c r="F392" s="1">
        <v>333.2</v>
      </c>
      <c r="G392" s="1">
        <v>323.89999999999998</v>
      </c>
      <c r="H392" s="1">
        <v>332.5</v>
      </c>
      <c r="I392" s="1">
        <v>332.2</v>
      </c>
      <c r="J392" s="1">
        <v>328.94</v>
      </c>
      <c r="K392" s="1">
        <v>22741445</v>
      </c>
      <c r="L392" s="1">
        <v>7480467702.9499998</v>
      </c>
      <c r="M392" s="1">
        <v>197157</v>
      </c>
      <c r="N392" s="3">
        <f>IF(ISERR(LN(Table1817[[#This Row],[Close Price]]/I391)),"-",LN(Table1817[[#This Row],[Close Price]]/I391))</f>
        <v>1.409648200130909E-2</v>
      </c>
    </row>
    <row r="393" spans="1:14" x14ac:dyDescent="0.3">
      <c r="A393" s="1" t="s">
        <v>36</v>
      </c>
      <c r="B393" s="1" t="s">
        <v>14</v>
      </c>
      <c r="C393" s="2">
        <v>43678</v>
      </c>
      <c r="D393" s="1">
        <v>332.2</v>
      </c>
      <c r="E393" s="1">
        <v>330.8</v>
      </c>
      <c r="F393" s="1">
        <v>331.5</v>
      </c>
      <c r="G393" s="1">
        <v>311.35000000000002</v>
      </c>
      <c r="H393" s="1">
        <v>316.60000000000002</v>
      </c>
      <c r="I393" s="1">
        <v>317.14999999999998</v>
      </c>
      <c r="J393" s="1">
        <v>319.67</v>
      </c>
      <c r="K393" s="1">
        <v>40853304</v>
      </c>
      <c r="L393" s="1">
        <v>13059773180.799999</v>
      </c>
      <c r="M393" s="1">
        <v>243033</v>
      </c>
      <c r="N393" s="3">
        <f>IF(ISERR(LN(Table1817[[#This Row],[Close Price]]/I392)),"-",LN(Table1817[[#This Row],[Close Price]]/I392))</f>
        <v>-4.636234909928838E-2</v>
      </c>
    </row>
    <row r="394" spans="1:14" x14ac:dyDescent="0.3">
      <c r="A394" s="1" t="s">
        <v>36</v>
      </c>
      <c r="B394" s="1" t="s">
        <v>14</v>
      </c>
      <c r="C394" s="2">
        <v>43679</v>
      </c>
      <c r="D394" s="1">
        <v>317.14999999999998</v>
      </c>
      <c r="E394" s="1">
        <v>315.55</v>
      </c>
      <c r="F394" s="1">
        <v>322.25</v>
      </c>
      <c r="G394" s="1">
        <v>307.05</v>
      </c>
      <c r="H394" s="1">
        <v>307.95</v>
      </c>
      <c r="I394" s="1">
        <v>308.45</v>
      </c>
      <c r="J394" s="1">
        <v>314.7</v>
      </c>
      <c r="K394" s="1">
        <v>64472348</v>
      </c>
      <c r="L394" s="1">
        <v>20289455105.400002</v>
      </c>
      <c r="M394" s="1">
        <v>421871</v>
      </c>
      <c r="N394" s="3">
        <f>IF(ISERR(LN(Table1817[[#This Row],[Close Price]]/I393)),"-",LN(Table1817[[#This Row],[Close Price]]/I393))</f>
        <v>-2.781509242425851E-2</v>
      </c>
    </row>
    <row r="395" spans="1:14" x14ac:dyDescent="0.3">
      <c r="A395" s="1" t="s">
        <v>36</v>
      </c>
      <c r="B395" s="1" t="s">
        <v>14</v>
      </c>
      <c r="C395" s="2">
        <v>43682</v>
      </c>
      <c r="D395" s="1">
        <v>308.45</v>
      </c>
      <c r="E395" s="1">
        <v>298.45</v>
      </c>
      <c r="F395" s="1">
        <v>302.85000000000002</v>
      </c>
      <c r="G395" s="1">
        <v>291.7</v>
      </c>
      <c r="H395" s="1">
        <v>299.8</v>
      </c>
      <c r="I395" s="1">
        <v>300.25</v>
      </c>
      <c r="J395" s="1">
        <v>297.37</v>
      </c>
      <c r="K395" s="1">
        <v>48815899</v>
      </c>
      <c r="L395" s="1">
        <v>14516190895.549999</v>
      </c>
      <c r="M395" s="1">
        <v>375572</v>
      </c>
      <c r="N395" s="3">
        <f>IF(ISERR(LN(Table1817[[#This Row],[Close Price]]/I394)),"-",LN(Table1817[[#This Row],[Close Price]]/I394))</f>
        <v>-2.6944294695554646E-2</v>
      </c>
    </row>
    <row r="396" spans="1:14" x14ac:dyDescent="0.3">
      <c r="A396" s="1" t="s">
        <v>36</v>
      </c>
      <c r="B396" s="1" t="s">
        <v>14</v>
      </c>
      <c r="C396" s="2">
        <v>43683</v>
      </c>
      <c r="D396" s="1">
        <v>300.25</v>
      </c>
      <c r="E396" s="1">
        <v>298.8</v>
      </c>
      <c r="F396" s="1">
        <v>304.25</v>
      </c>
      <c r="G396" s="1">
        <v>297.25</v>
      </c>
      <c r="H396" s="1">
        <v>301.39999999999998</v>
      </c>
      <c r="I396" s="1">
        <v>301.39999999999998</v>
      </c>
      <c r="J396" s="1">
        <v>301.27</v>
      </c>
      <c r="K396" s="1">
        <v>30442970</v>
      </c>
      <c r="L396" s="1">
        <v>9171462944.2999992</v>
      </c>
      <c r="M396" s="1">
        <v>230966</v>
      </c>
      <c r="N396" s="3">
        <f>IF(ISERR(LN(Table1817[[#This Row],[Close Price]]/I395)),"-",LN(Table1817[[#This Row],[Close Price]]/I395))</f>
        <v>3.8228252323021742E-3</v>
      </c>
    </row>
    <row r="397" spans="1:14" x14ac:dyDescent="0.3">
      <c r="A397" s="1" t="s">
        <v>36</v>
      </c>
      <c r="B397" s="1" t="s">
        <v>14</v>
      </c>
      <c r="C397" s="2">
        <v>43684</v>
      </c>
      <c r="D397" s="1">
        <v>301.39999999999998</v>
      </c>
      <c r="E397" s="1">
        <v>302.39999999999998</v>
      </c>
      <c r="F397" s="1">
        <v>302.45</v>
      </c>
      <c r="G397" s="1">
        <v>288.8</v>
      </c>
      <c r="H397" s="1">
        <v>289.05</v>
      </c>
      <c r="I397" s="1">
        <v>289.89999999999998</v>
      </c>
      <c r="J397" s="1">
        <v>295.8</v>
      </c>
      <c r="K397" s="1">
        <v>30820114</v>
      </c>
      <c r="L397" s="1">
        <v>9116661873.5</v>
      </c>
      <c r="M397" s="1">
        <v>232244</v>
      </c>
      <c r="N397" s="3">
        <f>IF(ISERR(LN(Table1817[[#This Row],[Close Price]]/I396)),"-",LN(Table1817[[#This Row],[Close Price]]/I396))</f>
        <v>-3.8902250264785242E-2</v>
      </c>
    </row>
    <row r="398" spans="1:14" x14ac:dyDescent="0.3">
      <c r="A398" s="1" t="s">
        <v>36</v>
      </c>
      <c r="B398" s="1" t="s">
        <v>14</v>
      </c>
      <c r="C398" s="2">
        <v>43685</v>
      </c>
      <c r="D398" s="1">
        <v>289.89999999999998</v>
      </c>
      <c r="E398" s="1">
        <v>290</v>
      </c>
      <c r="F398" s="1">
        <v>295.5</v>
      </c>
      <c r="G398" s="1">
        <v>285.60000000000002</v>
      </c>
      <c r="H398" s="1">
        <v>295.2</v>
      </c>
      <c r="I398" s="1">
        <v>294.35000000000002</v>
      </c>
      <c r="J398" s="1">
        <v>290.32</v>
      </c>
      <c r="K398" s="1">
        <v>32929233</v>
      </c>
      <c r="L398" s="1">
        <v>9559948985.3500004</v>
      </c>
      <c r="M398" s="1">
        <v>251938</v>
      </c>
      <c r="N398" s="3">
        <f>IF(ISERR(LN(Table1817[[#This Row],[Close Price]]/I397)),"-",LN(Table1817[[#This Row],[Close Price]]/I397))</f>
        <v>1.5233499546660624E-2</v>
      </c>
    </row>
    <row r="399" spans="1:14" x14ac:dyDescent="0.3">
      <c r="A399" s="1" t="s">
        <v>36</v>
      </c>
      <c r="B399" s="1" t="s">
        <v>14</v>
      </c>
      <c r="C399" s="2">
        <v>43686</v>
      </c>
      <c r="D399" s="1">
        <v>294.35000000000002</v>
      </c>
      <c r="E399" s="1">
        <v>296.3</v>
      </c>
      <c r="F399" s="1">
        <v>298</v>
      </c>
      <c r="G399" s="1">
        <v>290.05</v>
      </c>
      <c r="H399" s="1">
        <v>291.85000000000002</v>
      </c>
      <c r="I399" s="1">
        <v>291.35000000000002</v>
      </c>
      <c r="J399" s="1">
        <v>294.37</v>
      </c>
      <c r="K399" s="1">
        <v>23377581</v>
      </c>
      <c r="L399" s="1">
        <v>6881753326.25</v>
      </c>
      <c r="M399" s="1">
        <v>176813</v>
      </c>
      <c r="N399" s="3">
        <f>IF(ISERR(LN(Table1817[[#This Row],[Close Price]]/I398)),"-",LN(Table1817[[#This Row],[Close Price]]/I398))</f>
        <v>-1.024424188518715E-2</v>
      </c>
    </row>
    <row r="400" spans="1:14" x14ac:dyDescent="0.3">
      <c r="A400" s="1" t="s">
        <v>36</v>
      </c>
      <c r="B400" s="1" t="s">
        <v>14</v>
      </c>
      <c r="C400" s="2">
        <v>43690</v>
      </c>
      <c r="D400" s="1">
        <v>291.35000000000002</v>
      </c>
      <c r="E400" s="1">
        <v>290.89999999999998</v>
      </c>
      <c r="F400" s="1">
        <v>291.55</v>
      </c>
      <c r="G400" s="1">
        <v>282.5</v>
      </c>
      <c r="H400" s="1">
        <v>283</v>
      </c>
      <c r="I400" s="1">
        <v>283.35000000000002</v>
      </c>
      <c r="J400" s="1">
        <v>287.06</v>
      </c>
      <c r="K400" s="1">
        <v>24231272</v>
      </c>
      <c r="L400" s="1">
        <v>6955786093.4499998</v>
      </c>
      <c r="M400" s="1">
        <v>187371</v>
      </c>
      <c r="N400" s="3">
        <f>IF(ISERR(LN(Table1817[[#This Row],[Close Price]]/I399)),"-",LN(Table1817[[#This Row],[Close Price]]/I399))</f>
        <v>-2.7842410973454929E-2</v>
      </c>
    </row>
    <row r="401" spans="1:14" x14ac:dyDescent="0.3">
      <c r="A401" s="1" t="s">
        <v>36</v>
      </c>
      <c r="B401" s="1" t="s">
        <v>14</v>
      </c>
      <c r="C401" s="2">
        <v>43691</v>
      </c>
      <c r="D401" s="1">
        <v>283.35000000000002</v>
      </c>
      <c r="E401" s="1">
        <v>285.05</v>
      </c>
      <c r="F401" s="1">
        <v>291.25</v>
      </c>
      <c r="G401" s="1">
        <v>284.5</v>
      </c>
      <c r="H401" s="1">
        <v>289</v>
      </c>
      <c r="I401" s="1">
        <v>289.75</v>
      </c>
      <c r="J401" s="1">
        <v>288.44</v>
      </c>
      <c r="K401" s="1">
        <v>18523649</v>
      </c>
      <c r="L401" s="1">
        <v>5342961725.3500004</v>
      </c>
      <c r="M401" s="1">
        <v>161888</v>
      </c>
      <c r="N401" s="3">
        <f>IF(ISERR(LN(Table1817[[#This Row],[Close Price]]/I400)),"-",LN(Table1817[[#This Row],[Close Price]]/I400))</f>
        <v>2.2335599604232693E-2</v>
      </c>
    </row>
    <row r="402" spans="1:14" x14ac:dyDescent="0.3">
      <c r="A402" s="1" t="s">
        <v>36</v>
      </c>
      <c r="B402" s="1" t="s">
        <v>14</v>
      </c>
      <c r="C402" s="2">
        <v>43693</v>
      </c>
      <c r="D402" s="1">
        <v>289.75</v>
      </c>
      <c r="E402" s="1">
        <v>287.95</v>
      </c>
      <c r="F402" s="1">
        <v>292.8</v>
      </c>
      <c r="G402" s="1">
        <v>284.3</v>
      </c>
      <c r="H402" s="1">
        <v>290.3</v>
      </c>
      <c r="I402" s="1">
        <v>290.89999999999998</v>
      </c>
      <c r="J402" s="1">
        <v>288.70999999999998</v>
      </c>
      <c r="K402" s="1">
        <v>20047399</v>
      </c>
      <c r="L402" s="1">
        <v>5787837945.3500004</v>
      </c>
      <c r="M402" s="1">
        <v>152551</v>
      </c>
      <c r="N402" s="3">
        <f>IF(ISERR(LN(Table1817[[#This Row],[Close Price]]/I401)),"-",LN(Table1817[[#This Row],[Close Price]]/I401))</f>
        <v>3.9610832812947512E-3</v>
      </c>
    </row>
    <row r="403" spans="1:14" x14ac:dyDescent="0.3">
      <c r="A403" s="1" t="s">
        <v>36</v>
      </c>
      <c r="B403" s="1" t="s">
        <v>14</v>
      </c>
      <c r="C403" s="2">
        <v>43696</v>
      </c>
      <c r="D403" s="1">
        <v>290.89999999999998</v>
      </c>
      <c r="E403" s="1">
        <v>292</v>
      </c>
      <c r="F403" s="1">
        <v>292.39999999999998</v>
      </c>
      <c r="G403" s="1">
        <v>286</v>
      </c>
      <c r="H403" s="1">
        <v>286.55</v>
      </c>
      <c r="I403" s="1">
        <v>286.85000000000002</v>
      </c>
      <c r="J403" s="1">
        <v>288.64</v>
      </c>
      <c r="K403" s="1">
        <v>19831459</v>
      </c>
      <c r="L403" s="1">
        <v>5724221299.75</v>
      </c>
      <c r="M403" s="1">
        <v>168696</v>
      </c>
      <c r="N403" s="3">
        <f>IF(ISERR(LN(Table1817[[#This Row],[Close Price]]/I402)),"-",LN(Table1817[[#This Row],[Close Price]]/I402))</f>
        <v>-1.4020134453275703E-2</v>
      </c>
    </row>
    <row r="404" spans="1:14" x14ac:dyDescent="0.3">
      <c r="A404" s="1" t="s">
        <v>36</v>
      </c>
      <c r="B404" s="1" t="s">
        <v>14</v>
      </c>
      <c r="C404" s="2">
        <v>43697</v>
      </c>
      <c r="D404" s="1">
        <v>286.85000000000002</v>
      </c>
      <c r="E404" s="1">
        <v>287.3</v>
      </c>
      <c r="F404" s="1">
        <v>287.39999999999998</v>
      </c>
      <c r="G404" s="1">
        <v>280.64999999999998</v>
      </c>
      <c r="H404" s="1">
        <v>283.85000000000002</v>
      </c>
      <c r="I404" s="1">
        <v>283.7</v>
      </c>
      <c r="J404" s="1">
        <v>283.06</v>
      </c>
      <c r="K404" s="1">
        <v>23204417</v>
      </c>
      <c r="L404" s="1">
        <v>6568227547.5500002</v>
      </c>
      <c r="M404" s="1">
        <v>163952</v>
      </c>
      <c r="N404" s="3">
        <f>IF(ISERR(LN(Table1817[[#This Row],[Close Price]]/I403)),"-",LN(Table1817[[#This Row],[Close Price]]/I403))</f>
        <v>-1.1042089233074547E-2</v>
      </c>
    </row>
    <row r="405" spans="1:14" x14ac:dyDescent="0.3">
      <c r="A405" s="1" t="s">
        <v>36</v>
      </c>
      <c r="B405" s="1" t="s">
        <v>14</v>
      </c>
      <c r="C405" s="2">
        <v>43698</v>
      </c>
      <c r="D405" s="1">
        <v>283.7</v>
      </c>
      <c r="E405" s="1">
        <v>285.5</v>
      </c>
      <c r="F405" s="1">
        <v>285.60000000000002</v>
      </c>
      <c r="G405" s="1">
        <v>276.3</v>
      </c>
      <c r="H405" s="1">
        <v>276.8</v>
      </c>
      <c r="I405" s="1">
        <v>277.39999999999998</v>
      </c>
      <c r="J405" s="1">
        <v>280.52</v>
      </c>
      <c r="K405" s="1">
        <v>28226325</v>
      </c>
      <c r="L405" s="1">
        <v>7918022036.1999998</v>
      </c>
      <c r="M405" s="1">
        <v>179601</v>
      </c>
      <c r="N405" s="3">
        <f>IF(ISERR(LN(Table1817[[#This Row],[Close Price]]/I404)),"-",LN(Table1817[[#This Row],[Close Price]]/I404))</f>
        <v>-2.2456833934074442E-2</v>
      </c>
    </row>
    <row r="406" spans="1:14" x14ac:dyDescent="0.3">
      <c r="A406" s="1" t="s">
        <v>36</v>
      </c>
      <c r="B406" s="1" t="s">
        <v>14</v>
      </c>
      <c r="C406" s="2">
        <v>43699</v>
      </c>
      <c r="D406" s="1">
        <v>277.39999999999998</v>
      </c>
      <c r="E406" s="1">
        <v>278.3</v>
      </c>
      <c r="F406" s="1">
        <v>278.3</v>
      </c>
      <c r="G406" s="1">
        <v>267.3</v>
      </c>
      <c r="H406" s="1">
        <v>268</v>
      </c>
      <c r="I406" s="1">
        <v>268.55</v>
      </c>
      <c r="J406" s="1">
        <v>272.68</v>
      </c>
      <c r="K406" s="1">
        <v>27728925</v>
      </c>
      <c r="L406" s="1">
        <v>7561178237.3500004</v>
      </c>
      <c r="M406" s="1">
        <v>171239</v>
      </c>
      <c r="N406" s="3">
        <f>IF(ISERR(LN(Table1817[[#This Row],[Close Price]]/I405)),"-",LN(Table1817[[#This Row],[Close Price]]/I405))</f>
        <v>-3.2423391529262789E-2</v>
      </c>
    </row>
    <row r="407" spans="1:14" x14ac:dyDescent="0.3">
      <c r="A407" s="1" t="s">
        <v>36</v>
      </c>
      <c r="B407" s="1" t="s">
        <v>14</v>
      </c>
      <c r="C407" s="2">
        <v>43700</v>
      </c>
      <c r="D407" s="1">
        <v>268.55</v>
      </c>
      <c r="E407" s="1">
        <v>267.10000000000002</v>
      </c>
      <c r="F407" s="1">
        <v>275.25</v>
      </c>
      <c r="G407" s="1">
        <v>262.7</v>
      </c>
      <c r="H407" s="1">
        <v>271.35000000000002</v>
      </c>
      <c r="I407" s="1">
        <v>271.10000000000002</v>
      </c>
      <c r="J407" s="1">
        <v>269.82</v>
      </c>
      <c r="K407" s="1">
        <v>35212444</v>
      </c>
      <c r="L407" s="1">
        <v>9501058683.2000008</v>
      </c>
      <c r="M407" s="1">
        <v>225358</v>
      </c>
      <c r="N407" s="3">
        <f>IF(ISERR(LN(Table1817[[#This Row],[Close Price]]/I406)),"-",LN(Table1817[[#This Row],[Close Price]]/I406))</f>
        <v>9.4506401531514513E-3</v>
      </c>
    </row>
    <row r="408" spans="1:14" x14ac:dyDescent="0.3">
      <c r="A408" s="1" t="s">
        <v>36</v>
      </c>
      <c r="B408" s="1" t="s">
        <v>14</v>
      </c>
      <c r="C408" s="2">
        <v>43703</v>
      </c>
      <c r="D408" s="1">
        <v>271.10000000000002</v>
      </c>
      <c r="E408" s="1">
        <v>288</v>
      </c>
      <c r="F408" s="1">
        <v>288</v>
      </c>
      <c r="G408" s="1">
        <v>270</v>
      </c>
      <c r="H408" s="1">
        <v>279.55</v>
      </c>
      <c r="I408" s="1">
        <v>280.2</v>
      </c>
      <c r="J408" s="1">
        <v>277.11</v>
      </c>
      <c r="K408" s="1">
        <v>64066440</v>
      </c>
      <c r="L408" s="1">
        <v>17753747004.5</v>
      </c>
      <c r="M408" s="1">
        <v>387730</v>
      </c>
      <c r="N408" s="3">
        <f>IF(ISERR(LN(Table1817[[#This Row],[Close Price]]/I407)),"-",LN(Table1817[[#This Row],[Close Price]]/I407))</f>
        <v>3.3015877398286604E-2</v>
      </c>
    </row>
    <row r="409" spans="1:14" x14ac:dyDescent="0.3">
      <c r="A409" s="1" t="s">
        <v>36</v>
      </c>
      <c r="B409" s="1" t="s">
        <v>14</v>
      </c>
      <c r="C409" s="2">
        <v>43704</v>
      </c>
      <c r="D409" s="1">
        <v>280.2</v>
      </c>
      <c r="E409" s="1">
        <v>284</v>
      </c>
      <c r="F409" s="1">
        <v>288</v>
      </c>
      <c r="G409" s="1">
        <v>282.60000000000002</v>
      </c>
      <c r="H409" s="1">
        <v>285.85000000000002</v>
      </c>
      <c r="I409" s="1">
        <v>285.7</v>
      </c>
      <c r="J409" s="1">
        <v>285.13</v>
      </c>
      <c r="K409" s="1">
        <v>45164811</v>
      </c>
      <c r="L409" s="1">
        <v>12877858696.35</v>
      </c>
      <c r="M409" s="1">
        <v>323509</v>
      </c>
      <c r="N409" s="3">
        <f>IF(ISERR(LN(Table1817[[#This Row],[Close Price]]/I408)),"-",LN(Table1817[[#This Row],[Close Price]]/I408))</f>
        <v>1.9438675333820758E-2</v>
      </c>
    </row>
    <row r="410" spans="1:14" x14ac:dyDescent="0.3">
      <c r="A410" s="1" t="s">
        <v>36</v>
      </c>
      <c r="B410" s="1" t="s">
        <v>14</v>
      </c>
      <c r="C410" s="2">
        <v>43705</v>
      </c>
      <c r="D410" s="1">
        <v>285.7</v>
      </c>
      <c r="E410" s="1">
        <v>286.64999999999998</v>
      </c>
      <c r="F410" s="1">
        <v>286.64999999999998</v>
      </c>
      <c r="G410" s="1">
        <v>282.2</v>
      </c>
      <c r="H410" s="1">
        <v>285.39999999999998</v>
      </c>
      <c r="I410" s="1">
        <v>284.89999999999998</v>
      </c>
      <c r="J410" s="1">
        <v>284.45</v>
      </c>
      <c r="K410" s="1">
        <v>18979998</v>
      </c>
      <c r="L410" s="1">
        <v>5398942456.1000004</v>
      </c>
      <c r="M410" s="1">
        <v>128376</v>
      </c>
      <c r="N410" s="3">
        <f>IF(ISERR(LN(Table1817[[#This Row],[Close Price]]/I409)),"-",LN(Table1817[[#This Row],[Close Price]]/I409))</f>
        <v>-2.8040677328647801E-3</v>
      </c>
    </row>
    <row r="411" spans="1:14" x14ac:dyDescent="0.3">
      <c r="A411" s="1" t="s">
        <v>36</v>
      </c>
      <c r="B411" s="1" t="s">
        <v>14</v>
      </c>
      <c r="C411" s="2">
        <v>43706</v>
      </c>
      <c r="D411" s="1">
        <v>284.89999999999998</v>
      </c>
      <c r="E411" s="1">
        <v>283.2</v>
      </c>
      <c r="F411" s="1">
        <v>284.3</v>
      </c>
      <c r="G411" s="1">
        <v>273.3</v>
      </c>
      <c r="H411" s="1">
        <v>275.5</v>
      </c>
      <c r="I411" s="1">
        <v>274.5</v>
      </c>
      <c r="J411" s="1">
        <v>277.91000000000003</v>
      </c>
      <c r="K411" s="1">
        <v>27083514</v>
      </c>
      <c r="L411" s="1">
        <v>7526914316.0500002</v>
      </c>
      <c r="M411" s="1">
        <v>196887</v>
      </c>
      <c r="N411" s="3">
        <f>IF(ISERR(LN(Table1817[[#This Row],[Close Price]]/I410)),"-",LN(Table1817[[#This Row],[Close Price]]/I410))</f>
        <v>-3.7186980554277223E-2</v>
      </c>
    </row>
    <row r="412" spans="1:14" x14ac:dyDescent="0.3">
      <c r="A412" s="1" t="s">
        <v>36</v>
      </c>
      <c r="B412" s="1" t="s">
        <v>14</v>
      </c>
      <c r="C412" s="2">
        <v>43707</v>
      </c>
      <c r="D412" s="1">
        <v>274.5</v>
      </c>
      <c r="E412" s="1">
        <v>275.95</v>
      </c>
      <c r="F412" s="1">
        <v>277.95</v>
      </c>
      <c r="G412" s="1">
        <v>266.85000000000002</v>
      </c>
      <c r="H412" s="1">
        <v>273.39999999999998</v>
      </c>
      <c r="I412" s="1">
        <v>273.85000000000002</v>
      </c>
      <c r="J412" s="1">
        <v>271.74</v>
      </c>
      <c r="K412" s="1">
        <v>45702652</v>
      </c>
      <c r="L412" s="1">
        <v>12419446236.15</v>
      </c>
      <c r="M412" s="1">
        <v>320718</v>
      </c>
      <c r="N412" s="3">
        <f>IF(ISERR(LN(Table1817[[#This Row],[Close Price]]/I411)),"-",LN(Table1817[[#This Row],[Close Price]]/I411))</f>
        <v>-2.3707497198548763E-3</v>
      </c>
    </row>
    <row r="413" spans="1:14" x14ac:dyDescent="0.3">
      <c r="A413" s="1" t="s">
        <v>36</v>
      </c>
      <c r="B413" s="1" t="s">
        <v>14</v>
      </c>
      <c r="C413" s="2">
        <v>43711</v>
      </c>
      <c r="D413" s="1">
        <v>273.85000000000002</v>
      </c>
      <c r="E413" s="1">
        <v>272</v>
      </c>
      <c r="F413" s="1">
        <v>272</v>
      </c>
      <c r="G413" s="1">
        <v>266.95</v>
      </c>
      <c r="H413" s="1">
        <v>268.14999999999998</v>
      </c>
      <c r="I413" s="1">
        <v>268.39999999999998</v>
      </c>
      <c r="J413" s="1">
        <v>268.86</v>
      </c>
      <c r="K413" s="1">
        <v>21241863</v>
      </c>
      <c r="L413" s="1">
        <v>5711000909.3500004</v>
      </c>
      <c r="M413" s="1">
        <v>174595</v>
      </c>
      <c r="N413" s="3">
        <f>IF(ISERR(LN(Table1817[[#This Row],[Close Price]]/I412)),"-",LN(Table1817[[#This Row],[Close Price]]/I412))</f>
        <v>-2.0102106132203722E-2</v>
      </c>
    </row>
    <row r="414" spans="1:14" x14ac:dyDescent="0.3">
      <c r="A414" s="1" t="s">
        <v>36</v>
      </c>
      <c r="B414" s="1" t="s">
        <v>14</v>
      </c>
      <c r="C414" s="2">
        <v>43712</v>
      </c>
      <c r="D414" s="1">
        <v>268.39999999999998</v>
      </c>
      <c r="E414" s="1">
        <v>269.7</v>
      </c>
      <c r="F414" s="1">
        <v>275.85000000000002</v>
      </c>
      <c r="G414" s="1">
        <v>267.25</v>
      </c>
      <c r="H414" s="1">
        <v>274.8</v>
      </c>
      <c r="I414" s="1">
        <v>275.10000000000002</v>
      </c>
      <c r="J414" s="1">
        <v>272.73</v>
      </c>
      <c r="K414" s="1">
        <v>27309675</v>
      </c>
      <c r="L414" s="1">
        <v>7448253198.8999996</v>
      </c>
      <c r="M414" s="1">
        <v>173305</v>
      </c>
      <c r="N414" s="3">
        <f>IF(ISERR(LN(Table1817[[#This Row],[Close Price]]/I413)),"-",LN(Table1817[[#This Row],[Close Price]]/I413))</f>
        <v>2.4656262833002339E-2</v>
      </c>
    </row>
    <row r="415" spans="1:14" x14ac:dyDescent="0.3">
      <c r="A415" s="1" t="s">
        <v>36</v>
      </c>
      <c r="B415" s="1" t="s">
        <v>14</v>
      </c>
      <c r="C415" s="2">
        <v>43713</v>
      </c>
      <c r="D415" s="1">
        <v>275.10000000000002</v>
      </c>
      <c r="E415" s="1">
        <v>275</v>
      </c>
      <c r="F415" s="1">
        <v>276.35000000000002</v>
      </c>
      <c r="G415" s="1">
        <v>271.05</v>
      </c>
      <c r="H415" s="1">
        <v>273.5</v>
      </c>
      <c r="I415" s="1">
        <v>273.3</v>
      </c>
      <c r="J415" s="1">
        <v>273.54000000000002</v>
      </c>
      <c r="K415" s="1">
        <v>25085139</v>
      </c>
      <c r="L415" s="1">
        <v>6861802592.3999996</v>
      </c>
      <c r="M415" s="1">
        <v>152118</v>
      </c>
      <c r="N415" s="3">
        <f>IF(ISERR(LN(Table1817[[#This Row],[Close Price]]/I414)),"-",LN(Table1817[[#This Row],[Close Price]]/I414))</f>
        <v>-6.5645749965065553E-3</v>
      </c>
    </row>
    <row r="416" spans="1:14" x14ac:dyDescent="0.3">
      <c r="A416" s="1" t="s">
        <v>36</v>
      </c>
      <c r="B416" s="1" t="s">
        <v>14</v>
      </c>
      <c r="C416" s="2">
        <v>43714</v>
      </c>
      <c r="D416" s="1">
        <v>273.3</v>
      </c>
      <c r="E416" s="1">
        <v>275.05</v>
      </c>
      <c r="F416" s="1">
        <v>277</v>
      </c>
      <c r="G416" s="1">
        <v>272.10000000000002</v>
      </c>
      <c r="H416" s="1">
        <v>273.5</v>
      </c>
      <c r="I416" s="1">
        <v>273.95</v>
      </c>
      <c r="J416" s="1">
        <v>274.82</v>
      </c>
      <c r="K416" s="1">
        <v>16675146</v>
      </c>
      <c r="L416" s="1">
        <v>4582664398.5</v>
      </c>
      <c r="M416" s="1">
        <v>135656</v>
      </c>
      <c r="N416" s="3">
        <f>IF(ISERR(LN(Table1817[[#This Row],[Close Price]]/I415)),"-",LN(Table1817[[#This Row],[Close Price]]/I415))</f>
        <v>2.375515050402358E-3</v>
      </c>
    </row>
    <row r="417" spans="1:14" x14ac:dyDescent="0.3">
      <c r="A417" s="1" t="s">
        <v>36</v>
      </c>
      <c r="B417" s="1" t="s">
        <v>14</v>
      </c>
      <c r="C417" s="2">
        <v>43717</v>
      </c>
      <c r="D417" s="1">
        <v>273.95</v>
      </c>
      <c r="E417" s="1">
        <v>273.95</v>
      </c>
      <c r="F417" s="1">
        <v>278.7</v>
      </c>
      <c r="G417" s="1">
        <v>271</v>
      </c>
      <c r="H417" s="1">
        <v>277.89999999999998</v>
      </c>
      <c r="I417" s="1">
        <v>278</v>
      </c>
      <c r="J417" s="1">
        <v>276.52999999999997</v>
      </c>
      <c r="K417" s="1">
        <v>18616889</v>
      </c>
      <c r="L417" s="1">
        <v>5148085057.3000002</v>
      </c>
      <c r="M417" s="1">
        <v>136590</v>
      </c>
      <c r="N417" s="3">
        <f>IF(ISERR(LN(Table1817[[#This Row],[Close Price]]/I416)),"-",LN(Table1817[[#This Row],[Close Price]]/I416))</f>
        <v>1.4675505706212283E-2</v>
      </c>
    </row>
    <row r="418" spans="1:14" x14ac:dyDescent="0.3">
      <c r="A418" s="1" t="s">
        <v>36</v>
      </c>
      <c r="B418" s="1" t="s">
        <v>14</v>
      </c>
      <c r="C418" s="2">
        <v>43719</v>
      </c>
      <c r="D418" s="1">
        <v>278</v>
      </c>
      <c r="E418" s="1">
        <v>278.5</v>
      </c>
      <c r="F418" s="1">
        <v>285.85000000000002</v>
      </c>
      <c r="G418" s="1">
        <v>278.5</v>
      </c>
      <c r="H418" s="1">
        <v>285.2</v>
      </c>
      <c r="I418" s="1">
        <v>285.25</v>
      </c>
      <c r="J418" s="1">
        <v>283.25</v>
      </c>
      <c r="K418" s="1">
        <v>20999669</v>
      </c>
      <c r="L418" s="1">
        <v>5948164600.6999998</v>
      </c>
      <c r="M418" s="1">
        <v>180778</v>
      </c>
      <c r="N418" s="3">
        <f>IF(ISERR(LN(Table1817[[#This Row],[Close Price]]/I417)),"-",LN(Table1817[[#This Row],[Close Price]]/I417))</f>
        <v>2.5744875051547905E-2</v>
      </c>
    </row>
    <row r="419" spans="1:14" x14ac:dyDescent="0.3">
      <c r="A419" s="1" t="s">
        <v>36</v>
      </c>
      <c r="B419" s="1" t="s">
        <v>14</v>
      </c>
      <c r="C419" s="2">
        <v>43720</v>
      </c>
      <c r="D419" s="1">
        <v>285.25</v>
      </c>
      <c r="E419" s="1">
        <v>286.75</v>
      </c>
      <c r="F419" s="1">
        <v>288.8</v>
      </c>
      <c r="G419" s="1">
        <v>284.14999999999998</v>
      </c>
      <c r="H419" s="1">
        <v>285.95</v>
      </c>
      <c r="I419" s="1">
        <v>287.05</v>
      </c>
      <c r="J419" s="1">
        <v>287.02999999999997</v>
      </c>
      <c r="K419" s="1">
        <v>21964832</v>
      </c>
      <c r="L419" s="1">
        <v>6304556952.25</v>
      </c>
      <c r="M419" s="1">
        <v>160923</v>
      </c>
      <c r="N419" s="3">
        <f>IF(ISERR(LN(Table1817[[#This Row],[Close Price]]/I418)),"-",LN(Table1817[[#This Row],[Close Price]]/I418))</f>
        <v>6.2904278714607902E-3</v>
      </c>
    </row>
    <row r="420" spans="1:14" x14ac:dyDescent="0.3">
      <c r="A420" s="1" t="s">
        <v>36</v>
      </c>
      <c r="B420" s="1" t="s">
        <v>14</v>
      </c>
      <c r="C420" s="2">
        <v>43721</v>
      </c>
      <c r="D420" s="1">
        <v>287.05</v>
      </c>
      <c r="E420" s="1">
        <v>285</v>
      </c>
      <c r="F420" s="1">
        <v>292.5</v>
      </c>
      <c r="G420" s="1">
        <v>282</v>
      </c>
      <c r="H420" s="1">
        <v>291.89999999999998</v>
      </c>
      <c r="I420" s="1">
        <v>291.7</v>
      </c>
      <c r="J420" s="1">
        <v>286.52</v>
      </c>
      <c r="K420" s="1">
        <v>27303181</v>
      </c>
      <c r="L420" s="1">
        <v>7823035884.9499998</v>
      </c>
      <c r="M420" s="1">
        <v>177127</v>
      </c>
      <c r="N420" s="3">
        <f>IF(ISERR(LN(Table1817[[#This Row],[Close Price]]/I419)),"-",LN(Table1817[[#This Row],[Close Price]]/I419))</f>
        <v>1.6069460260029804E-2</v>
      </c>
    </row>
    <row r="421" spans="1:14" x14ac:dyDescent="0.3">
      <c r="A421" s="1" t="s">
        <v>36</v>
      </c>
      <c r="B421" s="1" t="s">
        <v>14</v>
      </c>
      <c r="C421" s="2">
        <v>43724</v>
      </c>
      <c r="D421" s="1">
        <v>291.7</v>
      </c>
      <c r="E421" s="1">
        <v>288.2</v>
      </c>
      <c r="F421" s="1">
        <v>290.45</v>
      </c>
      <c r="G421" s="1">
        <v>283.8</v>
      </c>
      <c r="H421" s="1">
        <v>284.3</v>
      </c>
      <c r="I421" s="1">
        <v>284.7</v>
      </c>
      <c r="J421" s="1">
        <v>286.89999999999998</v>
      </c>
      <c r="K421" s="1">
        <v>18267680</v>
      </c>
      <c r="L421" s="1">
        <v>5241026312.25</v>
      </c>
      <c r="M421" s="1">
        <v>168910</v>
      </c>
      <c r="N421" s="3">
        <f>IF(ISERR(LN(Table1817[[#This Row],[Close Price]]/I420)),"-",LN(Table1817[[#This Row],[Close Price]]/I420))</f>
        <v>-2.4289882589683818E-2</v>
      </c>
    </row>
    <row r="422" spans="1:14" x14ac:dyDescent="0.3">
      <c r="A422" s="1" t="s">
        <v>36</v>
      </c>
      <c r="B422" s="1" t="s">
        <v>14</v>
      </c>
      <c r="C422" s="2">
        <v>43725</v>
      </c>
      <c r="D422" s="1">
        <v>284.7</v>
      </c>
      <c r="E422" s="1">
        <v>285</v>
      </c>
      <c r="F422" s="1">
        <v>286.45</v>
      </c>
      <c r="G422" s="1">
        <v>273</v>
      </c>
      <c r="H422" s="1">
        <v>274.14999999999998</v>
      </c>
      <c r="I422" s="1">
        <v>273.95</v>
      </c>
      <c r="J422" s="1">
        <v>279.87</v>
      </c>
      <c r="K422" s="1">
        <v>21533362</v>
      </c>
      <c r="L422" s="1">
        <v>6026537240.5500002</v>
      </c>
      <c r="M422" s="1">
        <v>179478</v>
      </c>
      <c r="N422" s="3">
        <f>IF(ISERR(LN(Table1817[[#This Row],[Close Price]]/I421)),"-",LN(Table1817[[#This Row],[Close Price]]/I421))</f>
        <v>-3.8490386299567123E-2</v>
      </c>
    </row>
    <row r="423" spans="1:14" x14ac:dyDescent="0.3">
      <c r="A423" s="1" t="s">
        <v>36</v>
      </c>
      <c r="B423" s="1" t="s">
        <v>14</v>
      </c>
      <c r="C423" s="2">
        <v>43726</v>
      </c>
      <c r="D423" s="1">
        <v>273.95</v>
      </c>
      <c r="E423" s="1">
        <v>277.2</v>
      </c>
      <c r="F423" s="1">
        <v>282.95</v>
      </c>
      <c r="G423" s="1">
        <v>274.39999999999998</v>
      </c>
      <c r="H423" s="1">
        <v>280.39999999999998</v>
      </c>
      <c r="I423" s="1">
        <v>280.39999999999998</v>
      </c>
      <c r="J423" s="1">
        <v>279.19</v>
      </c>
      <c r="K423" s="1">
        <v>25478758</v>
      </c>
      <c r="L423" s="1">
        <v>7113474302.5500002</v>
      </c>
      <c r="M423" s="1">
        <v>184875</v>
      </c>
      <c r="N423" s="3">
        <f>IF(ISERR(LN(Table1817[[#This Row],[Close Price]]/I422)),"-",LN(Table1817[[#This Row],[Close Price]]/I422))</f>
        <v>2.3271547176010158E-2</v>
      </c>
    </row>
    <row r="424" spans="1:14" x14ac:dyDescent="0.3">
      <c r="A424" s="1" t="s">
        <v>36</v>
      </c>
      <c r="B424" s="1" t="s">
        <v>14</v>
      </c>
      <c r="C424" s="2">
        <v>43727</v>
      </c>
      <c r="D424" s="1">
        <v>280.39999999999998</v>
      </c>
      <c r="E424" s="1">
        <v>279.95</v>
      </c>
      <c r="F424" s="1">
        <v>279.95</v>
      </c>
      <c r="G424" s="1">
        <v>273.05</v>
      </c>
      <c r="H424" s="1">
        <v>274.5</v>
      </c>
      <c r="I424" s="1">
        <v>274.05</v>
      </c>
      <c r="J424" s="1">
        <v>276.25</v>
      </c>
      <c r="K424" s="1">
        <v>23387797</v>
      </c>
      <c r="L424" s="1">
        <v>6460886044.8999996</v>
      </c>
      <c r="M424" s="1">
        <v>305798</v>
      </c>
      <c r="N424" s="3">
        <f>IF(ISERR(LN(Table1817[[#This Row],[Close Price]]/I423)),"-",LN(Table1817[[#This Row],[Close Price]]/I423))</f>
        <v>-2.2906583668309523E-2</v>
      </c>
    </row>
    <row r="425" spans="1:14" x14ac:dyDescent="0.3">
      <c r="A425" s="1" t="s">
        <v>36</v>
      </c>
      <c r="B425" s="1" t="s">
        <v>14</v>
      </c>
      <c r="C425" s="2">
        <v>43728</v>
      </c>
      <c r="D425" s="1">
        <v>274.05</v>
      </c>
      <c r="E425" s="1">
        <v>274.5</v>
      </c>
      <c r="F425" s="1">
        <v>307.64999999999998</v>
      </c>
      <c r="G425" s="1">
        <v>268.39999999999998</v>
      </c>
      <c r="H425" s="1">
        <v>301.75</v>
      </c>
      <c r="I425" s="1">
        <v>301.7</v>
      </c>
      <c r="J425" s="1">
        <v>291.60000000000002</v>
      </c>
      <c r="K425" s="1">
        <v>84481749</v>
      </c>
      <c r="L425" s="1">
        <v>24634933524.599998</v>
      </c>
      <c r="M425" s="1">
        <v>458744</v>
      </c>
      <c r="N425" s="3">
        <f>IF(ISERR(LN(Table1817[[#This Row],[Close Price]]/I424)),"-",LN(Table1817[[#This Row],[Close Price]]/I424))</f>
        <v>9.6122574672889899E-2</v>
      </c>
    </row>
    <row r="426" spans="1:14" x14ac:dyDescent="0.3">
      <c r="A426" s="1" t="s">
        <v>36</v>
      </c>
      <c r="B426" s="1" t="s">
        <v>14</v>
      </c>
      <c r="C426" s="2">
        <v>43731</v>
      </c>
      <c r="D426" s="1">
        <v>301.7</v>
      </c>
      <c r="E426" s="1">
        <v>307.55</v>
      </c>
      <c r="F426" s="1">
        <v>316</v>
      </c>
      <c r="G426" s="1">
        <v>300.39999999999998</v>
      </c>
      <c r="H426" s="1">
        <v>313.7</v>
      </c>
      <c r="I426" s="1">
        <v>313.75</v>
      </c>
      <c r="J426" s="1">
        <v>309.38</v>
      </c>
      <c r="K426" s="1">
        <v>54178171</v>
      </c>
      <c r="L426" s="1">
        <v>16761790472</v>
      </c>
      <c r="M426" s="1">
        <v>343046</v>
      </c>
      <c r="N426" s="3">
        <f>IF(ISERR(LN(Table1817[[#This Row],[Close Price]]/I425)),"-",LN(Table1817[[#This Row],[Close Price]]/I425))</f>
        <v>3.9163344280978257E-2</v>
      </c>
    </row>
    <row r="427" spans="1:14" x14ac:dyDescent="0.3">
      <c r="A427" s="1" t="s">
        <v>36</v>
      </c>
      <c r="B427" s="1" t="s">
        <v>14</v>
      </c>
      <c r="C427" s="2">
        <v>43732</v>
      </c>
      <c r="D427" s="1">
        <v>313.75</v>
      </c>
      <c r="E427" s="1">
        <v>313.14999999999998</v>
      </c>
      <c r="F427" s="1">
        <v>315.14999999999998</v>
      </c>
      <c r="G427" s="1">
        <v>300.8</v>
      </c>
      <c r="H427" s="1">
        <v>301</v>
      </c>
      <c r="I427" s="1">
        <v>302.60000000000002</v>
      </c>
      <c r="J427" s="1">
        <v>306.89</v>
      </c>
      <c r="K427" s="1">
        <v>40096711</v>
      </c>
      <c r="L427" s="1">
        <v>12305138122.4</v>
      </c>
      <c r="M427" s="1">
        <v>295476</v>
      </c>
      <c r="N427" s="3">
        <f>IF(ISERR(LN(Table1817[[#This Row],[Close Price]]/I426)),"-",LN(Table1817[[#This Row],[Close Price]]/I426))</f>
        <v>-3.6184689091738033E-2</v>
      </c>
    </row>
    <row r="428" spans="1:14" x14ac:dyDescent="0.3">
      <c r="A428" s="1" t="s">
        <v>36</v>
      </c>
      <c r="B428" s="1" t="s">
        <v>14</v>
      </c>
      <c r="C428" s="2">
        <v>43733</v>
      </c>
      <c r="D428" s="1">
        <v>302.60000000000002</v>
      </c>
      <c r="E428" s="1">
        <v>297</v>
      </c>
      <c r="F428" s="1">
        <v>297.5</v>
      </c>
      <c r="G428" s="1">
        <v>278.7</v>
      </c>
      <c r="H428" s="1">
        <v>279.3</v>
      </c>
      <c r="I428" s="1">
        <v>280.25</v>
      </c>
      <c r="J428" s="1">
        <v>286.26</v>
      </c>
      <c r="K428" s="1">
        <v>73063465</v>
      </c>
      <c r="L428" s="1">
        <v>20915021668.150002</v>
      </c>
      <c r="M428" s="1">
        <v>445272</v>
      </c>
      <c r="N428" s="3">
        <f>IF(ISERR(LN(Table1817[[#This Row],[Close Price]]/I427)),"-",LN(Table1817[[#This Row],[Close Price]]/I427))</f>
        <v>-7.6729739401986366E-2</v>
      </c>
    </row>
    <row r="429" spans="1:14" x14ac:dyDescent="0.3">
      <c r="A429" s="1" t="s">
        <v>36</v>
      </c>
      <c r="B429" s="1" t="s">
        <v>14</v>
      </c>
      <c r="C429" s="2">
        <v>43734</v>
      </c>
      <c r="D429" s="1">
        <v>280.25</v>
      </c>
      <c r="E429" s="1">
        <v>281.5</v>
      </c>
      <c r="F429" s="1">
        <v>289.89999999999998</v>
      </c>
      <c r="G429" s="1">
        <v>277</v>
      </c>
      <c r="H429" s="1">
        <v>282.75</v>
      </c>
      <c r="I429" s="1">
        <v>281.85000000000002</v>
      </c>
      <c r="J429" s="1">
        <v>283.31</v>
      </c>
      <c r="K429" s="1">
        <v>79005946</v>
      </c>
      <c r="L429" s="1">
        <v>22382863874.950001</v>
      </c>
      <c r="M429" s="1">
        <v>422630</v>
      </c>
      <c r="N429" s="3">
        <f>IF(ISERR(LN(Table1817[[#This Row],[Close Price]]/I428)),"-",LN(Table1817[[#This Row],[Close Price]]/I428))</f>
        <v>5.6929525753147015E-3</v>
      </c>
    </row>
    <row r="430" spans="1:14" x14ac:dyDescent="0.3">
      <c r="A430" s="1" t="s">
        <v>36</v>
      </c>
      <c r="B430" s="1" t="s">
        <v>14</v>
      </c>
      <c r="C430" s="2">
        <v>43735</v>
      </c>
      <c r="D430" s="1">
        <v>281.85000000000002</v>
      </c>
      <c r="E430" s="1">
        <v>282.7</v>
      </c>
      <c r="F430" s="1">
        <v>286.05</v>
      </c>
      <c r="G430" s="1">
        <v>280</v>
      </c>
      <c r="H430" s="1">
        <v>281</v>
      </c>
      <c r="I430" s="1">
        <v>281.2</v>
      </c>
      <c r="J430" s="1">
        <v>282.62</v>
      </c>
      <c r="K430" s="1">
        <v>37851718</v>
      </c>
      <c r="L430" s="1">
        <v>10697839564.9</v>
      </c>
      <c r="M430" s="1">
        <v>283879</v>
      </c>
      <c r="N430" s="3">
        <f>IF(ISERR(LN(Table1817[[#This Row],[Close Price]]/I429)),"-",LN(Table1817[[#This Row],[Close Price]]/I429))</f>
        <v>-2.3088545910743379E-3</v>
      </c>
    </row>
    <row r="431" spans="1:14" x14ac:dyDescent="0.3">
      <c r="A431" s="1" t="s">
        <v>36</v>
      </c>
      <c r="B431" s="1" t="s">
        <v>14</v>
      </c>
      <c r="C431" s="2">
        <v>43738</v>
      </c>
      <c r="D431" s="1">
        <v>281.2</v>
      </c>
      <c r="E431" s="1">
        <v>281.39999999999998</v>
      </c>
      <c r="F431" s="1">
        <v>281.85000000000002</v>
      </c>
      <c r="G431" s="1">
        <v>270.14999999999998</v>
      </c>
      <c r="H431" s="1">
        <v>271</v>
      </c>
      <c r="I431" s="1">
        <v>270.8</v>
      </c>
      <c r="J431" s="1">
        <v>273.33</v>
      </c>
      <c r="K431" s="1">
        <v>41094131</v>
      </c>
      <c r="L431" s="1">
        <v>11232402063.950001</v>
      </c>
      <c r="M431" s="1">
        <v>274645</v>
      </c>
      <c r="N431" s="3">
        <f>IF(ISERR(LN(Table1817[[#This Row],[Close Price]]/I430)),"-",LN(Table1817[[#This Row],[Close Price]]/I430))</f>
        <v>-3.7685618898389839E-2</v>
      </c>
    </row>
    <row r="432" spans="1:14" x14ac:dyDescent="0.3">
      <c r="A432" s="1" t="s">
        <v>36</v>
      </c>
      <c r="B432" s="1" t="s">
        <v>14</v>
      </c>
      <c r="C432" s="2">
        <v>43739</v>
      </c>
      <c r="D432" s="1">
        <v>270.8</v>
      </c>
      <c r="E432" s="1">
        <v>272.75</v>
      </c>
      <c r="F432" s="1">
        <v>275.5</v>
      </c>
      <c r="G432" s="1">
        <v>245.55</v>
      </c>
      <c r="H432" s="1">
        <v>256.25</v>
      </c>
      <c r="I432" s="1">
        <v>255.95</v>
      </c>
      <c r="J432" s="1">
        <v>261.16000000000003</v>
      </c>
      <c r="K432" s="1">
        <v>79350077</v>
      </c>
      <c r="L432" s="1">
        <v>20722795466.650002</v>
      </c>
      <c r="M432" s="1">
        <v>512954</v>
      </c>
      <c r="N432" s="3">
        <f>IF(ISERR(LN(Table1817[[#This Row],[Close Price]]/I431)),"-",LN(Table1817[[#This Row],[Close Price]]/I431))</f>
        <v>-5.6398428134527764E-2</v>
      </c>
    </row>
    <row r="433" spans="1:14" x14ac:dyDescent="0.3">
      <c r="A433" s="1" t="s">
        <v>36</v>
      </c>
      <c r="B433" s="1" t="s">
        <v>14</v>
      </c>
      <c r="C433" s="2">
        <v>43741</v>
      </c>
      <c r="D433" s="1">
        <v>255.95</v>
      </c>
      <c r="E433" s="1">
        <v>254</v>
      </c>
      <c r="F433" s="1">
        <v>260.7</v>
      </c>
      <c r="G433" s="1">
        <v>250.1</v>
      </c>
      <c r="H433" s="1">
        <v>255.35</v>
      </c>
      <c r="I433" s="1">
        <v>254.15</v>
      </c>
      <c r="J433" s="1">
        <v>254.98</v>
      </c>
      <c r="K433" s="1">
        <v>56207921</v>
      </c>
      <c r="L433" s="1">
        <v>14332058919.1</v>
      </c>
      <c r="M433" s="1">
        <v>414174</v>
      </c>
      <c r="N433" s="3">
        <f>IF(ISERR(LN(Table1817[[#This Row],[Close Price]]/I432)),"-",LN(Table1817[[#This Row],[Close Price]]/I432))</f>
        <v>-7.0574690106807274E-3</v>
      </c>
    </row>
    <row r="434" spans="1:14" x14ac:dyDescent="0.3">
      <c r="A434" s="1" t="s">
        <v>36</v>
      </c>
      <c r="B434" s="1" t="s">
        <v>14</v>
      </c>
      <c r="C434" s="2">
        <v>43742</v>
      </c>
      <c r="D434" s="1">
        <v>254.15</v>
      </c>
      <c r="E434" s="1">
        <v>258.5</v>
      </c>
      <c r="F434" s="1">
        <v>260.5</v>
      </c>
      <c r="G434" s="1">
        <v>248.55</v>
      </c>
      <c r="H434" s="1">
        <v>249.65</v>
      </c>
      <c r="I434" s="1">
        <v>249.95</v>
      </c>
      <c r="J434" s="1">
        <v>254.5</v>
      </c>
      <c r="K434" s="1">
        <v>60029186</v>
      </c>
      <c r="L434" s="1">
        <v>15277611966.25</v>
      </c>
      <c r="M434" s="1">
        <v>433656</v>
      </c>
      <c r="N434" s="3">
        <f>IF(ISERR(LN(Table1817[[#This Row],[Close Price]]/I433)),"-",LN(Table1817[[#This Row],[Close Price]]/I433))</f>
        <v>-1.6663746033332177E-2</v>
      </c>
    </row>
    <row r="435" spans="1:14" x14ac:dyDescent="0.3">
      <c r="A435" s="1" t="s">
        <v>36</v>
      </c>
      <c r="B435" s="1" t="s">
        <v>14</v>
      </c>
      <c r="C435" s="2">
        <v>43745</v>
      </c>
      <c r="D435" s="1">
        <v>249.95</v>
      </c>
      <c r="E435" s="1">
        <v>251.5</v>
      </c>
      <c r="F435" s="1">
        <v>253.4</v>
      </c>
      <c r="G435" s="1">
        <v>246.85</v>
      </c>
      <c r="H435" s="1">
        <v>249.05</v>
      </c>
      <c r="I435" s="1">
        <v>249.1</v>
      </c>
      <c r="J435" s="1">
        <v>250.25</v>
      </c>
      <c r="K435" s="1">
        <v>39160623</v>
      </c>
      <c r="L435" s="1">
        <v>9799856793.8999996</v>
      </c>
      <c r="M435" s="1">
        <v>286725</v>
      </c>
      <c r="N435" s="3">
        <f>IF(ISERR(LN(Table1817[[#This Row],[Close Price]]/I434)),"-",LN(Table1817[[#This Row],[Close Price]]/I434))</f>
        <v>-3.4064755914446584E-3</v>
      </c>
    </row>
    <row r="436" spans="1:14" x14ac:dyDescent="0.3">
      <c r="A436" s="1" t="s">
        <v>36</v>
      </c>
      <c r="B436" s="1" t="s">
        <v>14</v>
      </c>
      <c r="C436" s="2">
        <v>43747</v>
      </c>
      <c r="D436" s="1">
        <v>249.1</v>
      </c>
      <c r="E436" s="1">
        <v>250.1</v>
      </c>
      <c r="F436" s="1">
        <v>262</v>
      </c>
      <c r="G436" s="1">
        <v>244.35</v>
      </c>
      <c r="H436" s="1">
        <v>261.8</v>
      </c>
      <c r="I436" s="1">
        <v>260.95</v>
      </c>
      <c r="J436" s="1">
        <v>253.67</v>
      </c>
      <c r="K436" s="1">
        <v>60328507</v>
      </c>
      <c r="L436" s="1">
        <v>15303389995.65</v>
      </c>
      <c r="M436" s="1">
        <v>419848</v>
      </c>
      <c r="N436" s="3">
        <f>IF(ISERR(LN(Table1817[[#This Row],[Close Price]]/I435)),"-",LN(Table1817[[#This Row],[Close Price]]/I435))</f>
        <v>4.6474395821287449E-2</v>
      </c>
    </row>
    <row r="437" spans="1:14" x14ac:dyDescent="0.3">
      <c r="A437" s="1" t="s">
        <v>36</v>
      </c>
      <c r="B437" s="1" t="s">
        <v>14</v>
      </c>
      <c r="C437" s="2">
        <v>43748</v>
      </c>
      <c r="D437" s="1">
        <v>260.95</v>
      </c>
      <c r="E437" s="1">
        <v>258</v>
      </c>
      <c r="F437" s="1">
        <v>258</v>
      </c>
      <c r="G437" s="1">
        <v>252.6</v>
      </c>
      <c r="H437" s="1">
        <v>254.15</v>
      </c>
      <c r="I437" s="1">
        <v>254.15</v>
      </c>
      <c r="J437" s="1">
        <v>254.67</v>
      </c>
      <c r="K437" s="1">
        <v>37577511</v>
      </c>
      <c r="L437" s="1">
        <v>9569975851.25</v>
      </c>
      <c r="M437" s="1">
        <v>235851</v>
      </c>
      <c r="N437" s="3">
        <f>IF(ISERR(LN(Table1817[[#This Row],[Close Price]]/I436)),"-",LN(Table1817[[#This Row],[Close Price]]/I436))</f>
        <v>-2.6404174196510626E-2</v>
      </c>
    </row>
    <row r="438" spans="1:14" x14ac:dyDescent="0.3">
      <c r="A438" s="1" t="s">
        <v>36</v>
      </c>
      <c r="B438" s="1" t="s">
        <v>14</v>
      </c>
      <c r="C438" s="2">
        <v>43749</v>
      </c>
      <c r="D438" s="1">
        <v>254.15</v>
      </c>
      <c r="E438" s="1">
        <v>256.2</v>
      </c>
      <c r="F438" s="1">
        <v>261.39999999999998</v>
      </c>
      <c r="G438" s="1">
        <v>251.5</v>
      </c>
      <c r="H438" s="1">
        <v>254.65</v>
      </c>
      <c r="I438" s="1">
        <v>254.55</v>
      </c>
      <c r="J438" s="1">
        <v>256.05</v>
      </c>
      <c r="K438" s="1">
        <v>43272106</v>
      </c>
      <c r="L438" s="1">
        <v>11079683815.5</v>
      </c>
      <c r="M438" s="1">
        <v>269217</v>
      </c>
      <c r="N438" s="3">
        <f>IF(ISERR(LN(Table1817[[#This Row],[Close Price]]/I437)),"-",LN(Table1817[[#This Row],[Close Price]]/I437))</f>
        <v>1.572636455433629E-3</v>
      </c>
    </row>
    <row r="439" spans="1:14" x14ac:dyDescent="0.3">
      <c r="A439" s="1" t="s">
        <v>36</v>
      </c>
      <c r="B439" s="1" t="s">
        <v>14</v>
      </c>
      <c r="C439" s="2">
        <v>43752</v>
      </c>
      <c r="D439" s="1">
        <v>254.55</v>
      </c>
      <c r="E439" s="1">
        <v>256.95</v>
      </c>
      <c r="F439" s="1">
        <v>259.39999999999998</v>
      </c>
      <c r="G439" s="1">
        <v>254</v>
      </c>
      <c r="H439" s="1">
        <v>255.3</v>
      </c>
      <c r="I439" s="1">
        <v>255.45</v>
      </c>
      <c r="J439" s="1">
        <v>257.29000000000002</v>
      </c>
      <c r="K439" s="1">
        <v>28265136</v>
      </c>
      <c r="L439" s="1">
        <v>7272416952.3500004</v>
      </c>
      <c r="M439" s="1">
        <v>179273</v>
      </c>
      <c r="N439" s="3">
        <f>IF(ISERR(LN(Table1817[[#This Row],[Close Price]]/I438)),"-",LN(Table1817[[#This Row],[Close Price]]/I438))</f>
        <v>3.5294154284618356E-3</v>
      </c>
    </row>
    <row r="440" spans="1:14" x14ac:dyDescent="0.3">
      <c r="A440" s="1" t="s">
        <v>36</v>
      </c>
      <c r="B440" s="1" t="s">
        <v>14</v>
      </c>
      <c r="C440" s="2">
        <v>43753</v>
      </c>
      <c r="D440" s="1">
        <v>255.45</v>
      </c>
      <c r="E440" s="1">
        <v>256.45</v>
      </c>
      <c r="F440" s="1">
        <v>259.89999999999998</v>
      </c>
      <c r="G440" s="1">
        <v>254.8</v>
      </c>
      <c r="H440" s="1">
        <v>258.5</v>
      </c>
      <c r="I440" s="1">
        <v>258.45</v>
      </c>
      <c r="J440" s="1">
        <v>257.06</v>
      </c>
      <c r="K440" s="1">
        <v>23444973</v>
      </c>
      <c r="L440" s="1">
        <v>6026737032.1000004</v>
      </c>
      <c r="M440" s="1">
        <v>158570</v>
      </c>
      <c r="N440" s="3">
        <f>IF(ISERR(LN(Table1817[[#This Row],[Close Price]]/I439)),"-",LN(Table1817[[#This Row],[Close Price]]/I439))</f>
        <v>1.1675555865241327E-2</v>
      </c>
    </row>
    <row r="441" spans="1:14" x14ac:dyDescent="0.3">
      <c r="A441" s="1" t="s">
        <v>36</v>
      </c>
      <c r="B441" s="1" t="s">
        <v>14</v>
      </c>
      <c r="C441" s="2">
        <v>43754</v>
      </c>
      <c r="D441" s="1">
        <v>258.45</v>
      </c>
      <c r="E441" s="1">
        <v>259.3</v>
      </c>
      <c r="F441" s="1">
        <v>261.95</v>
      </c>
      <c r="G441" s="1">
        <v>255</v>
      </c>
      <c r="H441" s="1">
        <v>255.95</v>
      </c>
      <c r="I441" s="1">
        <v>256.05</v>
      </c>
      <c r="J441" s="1">
        <v>258.26</v>
      </c>
      <c r="K441" s="1">
        <v>30892295</v>
      </c>
      <c r="L441" s="1">
        <v>7978237658.6999998</v>
      </c>
      <c r="M441" s="1">
        <v>208840</v>
      </c>
      <c r="N441" s="3">
        <f>IF(ISERR(LN(Table1817[[#This Row],[Close Price]]/I440)),"-",LN(Table1817[[#This Row],[Close Price]]/I440))</f>
        <v>-9.3295137334889391E-3</v>
      </c>
    </row>
    <row r="442" spans="1:14" x14ac:dyDescent="0.3">
      <c r="A442" s="1" t="s">
        <v>36</v>
      </c>
      <c r="B442" s="1" t="s">
        <v>14</v>
      </c>
      <c r="C442" s="2">
        <v>43755</v>
      </c>
      <c r="D442" s="1">
        <v>256.05</v>
      </c>
      <c r="E442" s="1">
        <v>256.39999999999998</v>
      </c>
      <c r="F442" s="1">
        <v>266</v>
      </c>
      <c r="G442" s="1">
        <v>255.6</v>
      </c>
      <c r="H442" s="1">
        <v>265.3</v>
      </c>
      <c r="I442" s="1">
        <v>265.45</v>
      </c>
      <c r="J442" s="1">
        <v>261.38</v>
      </c>
      <c r="K442" s="1">
        <v>37061013</v>
      </c>
      <c r="L442" s="1">
        <v>9686892846.25</v>
      </c>
      <c r="M442" s="1">
        <v>252073</v>
      </c>
      <c r="N442" s="3">
        <f>IF(ISERR(LN(Table1817[[#This Row],[Close Price]]/I441)),"-",LN(Table1817[[#This Row],[Close Price]]/I441))</f>
        <v>3.6053761121120999E-2</v>
      </c>
    </row>
    <row r="443" spans="1:14" x14ac:dyDescent="0.3">
      <c r="A443" s="1" t="s">
        <v>36</v>
      </c>
      <c r="B443" s="1" t="s">
        <v>14</v>
      </c>
      <c r="C443" s="2">
        <v>43756</v>
      </c>
      <c r="D443" s="1">
        <v>265.45</v>
      </c>
      <c r="E443" s="1">
        <v>264.39999999999998</v>
      </c>
      <c r="F443" s="1">
        <v>271.35000000000002</v>
      </c>
      <c r="G443" s="1">
        <v>263.2</v>
      </c>
      <c r="H443" s="1">
        <v>269.2</v>
      </c>
      <c r="I443" s="1">
        <v>269.64999999999998</v>
      </c>
      <c r="J443" s="1">
        <v>268.5</v>
      </c>
      <c r="K443" s="1">
        <v>33203721</v>
      </c>
      <c r="L443" s="1">
        <v>8915263047.7000008</v>
      </c>
      <c r="M443" s="1">
        <v>203094</v>
      </c>
      <c r="N443" s="3">
        <f>IF(ISERR(LN(Table1817[[#This Row],[Close Price]]/I442)),"-",LN(Table1817[[#This Row],[Close Price]]/I442))</f>
        <v>1.5698322753555555E-2</v>
      </c>
    </row>
    <row r="444" spans="1:14" x14ac:dyDescent="0.3">
      <c r="A444" s="1" t="s">
        <v>36</v>
      </c>
      <c r="B444" s="1" t="s">
        <v>14</v>
      </c>
      <c r="C444" s="2">
        <v>43760</v>
      </c>
      <c r="D444" s="1">
        <v>269.64999999999998</v>
      </c>
      <c r="E444" s="1">
        <v>270.39999999999998</v>
      </c>
      <c r="F444" s="1">
        <v>275</v>
      </c>
      <c r="G444" s="1">
        <v>268.5</v>
      </c>
      <c r="H444" s="1">
        <v>270.35000000000002</v>
      </c>
      <c r="I444" s="1">
        <v>270.5</v>
      </c>
      <c r="J444" s="1">
        <v>272.33</v>
      </c>
      <c r="K444" s="1">
        <v>27574295</v>
      </c>
      <c r="L444" s="1">
        <v>7509443390.8000002</v>
      </c>
      <c r="M444" s="1">
        <v>187557</v>
      </c>
      <c r="N444" s="3">
        <f>IF(ISERR(LN(Table1817[[#This Row],[Close Price]]/I443)),"-",LN(Table1817[[#This Row],[Close Price]]/I443))</f>
        <v>3.1472765033002731E-3</v>
      </c>
    </row>
    <row r="445" spans="1:14" x14ac:dyDescent="0.3">
      <c r="A445" s="1" t="s">
        <v>36</v>
      </c>
      <c r="B445" s="1" t="s">
        <v>14</v>
      </c>
      <c r="C445" s="2">
        <v>43761</v>
      </c>
      <c r="D445" s="1">
        <v>270.5</v>
      </c>
      <c r="E445" s="1">
        <v>270.75</v>
      </c>
      <c r="F445" s="1">
        <v>277.8</v>
      </c>
      <c r="G445" s="1">
        <v>268.64999999999998</v>
      </c>
      <c r="H445" s="1">
        <v>275.35000000000002</v>
      </c>
      <c r="I445" s="1">
        <v>275.45</v>
      </c>
      <c r="J445" s="1">
        <v>274.85000000000002</v>
      </c>
      <c r="K445" s="1">
        <v>31789622</v>
      </c>
      <c r="L445" s="1">
        <v>8737276546</v>
      </c>
      <c r="M445" s="1">
        <v>209460</v>
      </c>
      <c r="N445" s="3">
        <f>IF(ISERR(LN(Table1817[[#This Row],[Close Price]]/I444)),"-",LN(Table1817[[#This Row],[Close Price]]/I444))</f>
        <v>1.8134025632189184E-2</v>
      </c>
    </row>
    <row r="446" spans="1:14" x14ac:dyDescent="0.3">
      <c r="A446" s="1" t="s">
        <v>36</v>
      </c>
      <c r="B446" s="1" t="s">
        <v>14</v>
      </c>
      <c r="C446" s="2">
        <v>43762</v>
      </c>
      <c r="D446" s="1">
        <v>275.45</v>
      </c>
      <c r="E446" s="1">
        <v>276</v>
      </c>
      <c r="F446" s="1">
        <v>277.64999999999998</v>
      </c>
      <c r="G446" s="1">
        <v>248.65</v>
      </c>
      <c r="H446" s="1">
        <v>263.05</v>
      </c>
      <c r="I446" s="1">
        <v>262.5</v>
      </c>
      <c r="J446" s="1">
        <v>266.02</v>
      </c>
      <c r="K446" s="1">
        <v>63943183</v>
      </c>
      <c r="L446" s="1">
        <v>17009984318.950001</v>
      </c>
      <c r="M446" s="1">
        <v>434945</v>
      </c>
      <c r="N446" s="3">
        <f>IF(ISERR(LN(Table1817[[#This Row],[Close Price]]/I445)),"-",LN(Table1817[[#This Row],[Close Price]]/I445))</f>
        <v>-4.8155041887047091E-2</v>
      </c>
    </row>
    <row r="447" spans="1:14" x14ac:dyDescent="0.3">
      <c r="A447" s="1" t="s">
        <v>36</v>
      </c>
      <c r="B447" s="1" t="s">
        <v>14</v>
      </c>
      <c r="C447" s="2">
        <v>43763</v>
      </c>
      <c r="D447" s="1">
        <v>262.5</v>
      </c>
      <c r="E447" s="1">
        <v>265.8</v>
      </c>
      <c r="F447" s="1">
        <v>284.14999999999998</v>
      </c>
      <c r="G447" s="1">
        <v>263.55</v>
      </c>
      <c r="H447" s="1">
        <v>282.35000000000002</v>
      </c>
      <c r="I447" s="1">
        <v>281.55</v>
      </c>
      <c r="J447" s="1">
        <v>276.42</v>
      </c>
      <c r="K447" s="1">
        <v>105518180</v>
      </c>
      <c r="L447" s="1">
        <v>29166864833.549999</v>
      </c>
      <c r="M447" s="1">
        <v>598440</v>
      </c>
      <c r="N447" s="3">
        <f>IF(ISERR(LN(Table1817[[#This Row],[Close Price]]/I446)),"-",LN(Table1817[[#This Row],[Close Price]]/I446))</f>
        <v>7.005896966894902E-2</v>
      </c>
    </row>
    <row r="448" spans="1:14" x14ac:dyDescent="0.3">
      <c r="A448" s="1" t="s">
        <v>36</v>
      </c>
      <c r="B448" s="1" t="s">
        <v>14</v>
      </c>
      <c r="C448" s="2">
        <v>43765</v>
      </c>
      <c r="D448" s="1">
        <v>281.55</v>
      </c>
      <c r="E448" s="1">
        <v>284.95</v>
      </c>
      <c r="F448" s="1">
        <v>284.95</v>
      </c>
      <c r="G448" s="1">
        <v>280.25</v>
      </c>
      <c r="H448" s="1">
        <v>281.3</v>
      </c>
      <c r="I448" s="1">
        <v>281.8</v>
      </c>
      <c r="J448" s="1">
        <v>282.94</v>
      </c>
      <c r="K448" s="1">
        <v>12185529</v>
      </c>
      <c r="L448" s="1">
        <v>3447723848.9499998</v>
      </c>
      <c r="M448" s="1">
        <v>98481</v>
      </c>
      <c r="N448" s="3">
        <f>IF(ISERR(LN(Table1817[[#This Row],[Close Price]]/I447)),"-",LN(Table1817[[#This Row],[Close Price]]/I447))</f>
        <v>8.8754776395221901E-4</v>
      </c>
    </row>
    <row r="449" spans="1:14" x14ac:dyDescent="0.3">
      <c r="A449" s="1" t="s">
        <v>36</v>
      </c>
      <c r="B449" s="1" t="s">
        <v>14</v>
      </c>
      <c r="C449" s="2">
        <v>43767</v>
      </c>
      <c r="D449" s="1">
        <v>281.8</v>
      </c>
      <c r="E449" s="1">
        <v>283.14999999999998</v>
      </c>
      <c r="F449" s="1">
        <v>285</v>
      </c>
      <c r="G449" s="1">
        <v>278.55</v>
      </c>
      <c r="H449" s="1">
        <v>280.8</v>
      </c>
      <c r="I449" s="1">
        <v>280.64999999999998</v>
      </c>
      <c r="J449" s="1">
        <v>282.20999999999998</v>
      </c>
      <c r="K449" s="1">
        <v>51033578</v>
      </c>
      <c r="L449" s="1">
        <v>14402275121.35</v>
      </c>
      <c r="M449" s="1">
        <v>272560</v>
      </c>
      <c r="N449" s="3">
        <f>IF(ISERR(LN(Table1817[[#This Row],[Close Price]]/I448)),"-",LN(Table1817[[#This Row],[Close Price]]/I448))</f>
        <v>-4.0892580763716539E-3</v>
      </c>
    </row>
    <row r="450" spans="1:14" x14ac:dyDescent="0.3">
      <c r="A450" s="1" t="s">
        <v>36</v>
      </c>
      <c r="B450" s="1" t="s">
        <v>14</v>
      </c>
      <c r="C450" s="2">
        <v>43768</v>
      </c>
      <c r="D450" s="1">
        <v>280.64999999999998</v>
      </c>
      <c r="E450" s="1">
        <v>283</v>
      </c>
      <c r="F450" s="1">
        <v>291</v>
      </c>
      <c r="G450" s="1">
        <v>279.25</v>
      </c>
      <c r="H450" s="1">
        <v>290.39999999999998</v>
      </c>
      <c r="I450" s="1">
        <v>289.89999999999998</v>
      </c>
      <c r="J450" s="1">
        <v>286.86</v>
      </c>
      <c r="K450" s="1">
        <v>51469048</v>
      </c>
      <c r="L450" s="1">
        <v>14764266108.200001</v>
      </c>
      <c r="M450" s="1">
        <v>306035</v>
      </c>
      <c r="N450" s="3">
        <f>IF(ISERR(LN(Table1817[[#This Row],[Close Price]]/I449)),"-",LN(Table1817[[#This Row],[Close Price]]/I449))</f>
        <v>3.2427694539401399E-2</v>
      </c>
    </row>
    <row r="451" spans="1:14" x14ac:dyDescent="0.3">
      <c r="A451" s="1" t="s">
        <v>36</v>
      </c>
      <c r="B451" s="1" t="s">
        <v>14</v>
      </c>
      <c r="C451" s="2">
        <v>43769</v>
      </c>
      <c r="D451" s="1">
        <v>289.89999999999998</v>
      </c>
      <c r="E451" s="1">
        <v>293.35000000000002</v>
      </c>
      <c r="F451" s="1">
        <v>317.8</v>
      </c>
      <c r="G451" s="1">
        <v>292.75</v>
      </c>
      <c r="H451" s="1">
        <v>312.5</v>
      </c>
      <c r="I451" s="1">
        <v>312.39999999999998</v>
      </c>
      <c r="J451" s="1">
        <v>307.08</v>
      </c>
      <c r="K451" s="1">
        <v>128449327</v>
      </c>
      <c r="L451" s="1">
        <v>39443633461.050003</v>
      </c>
      <c r="M451" s="1">
        <v>656753</v>
      </c>
      <c r="N451" s="3">
        <f>IF(ISERR(LN(Table1817[[#This Row],[Close Price]]/I450)),"-",LN(Table1817[[#This Row],[Close Price]]/I450))</f>
        <v>7.4748382037921002E-2</v>
      </c>
    </row>
    <row r="452" spans="1:14" x14ac:dyDescent="0.3">
      <c r="A452" s="1" t="s">
        <v>36</v>
      </c>
      <c r="B452" s="1" t="s">
        <v>14</v>
      </c>
      <c r="C452" s="2">
        <v>43770</v>
      </c>
      <c r="D452" s="1">
        <v>312.39999999999998</v>
      </c>
      <c r="E452" s="1">
        <v>312.39999999999998</v>
      </c>
      <c r="F452" s="1">
        <v>315</v>
      </c>
      <c r="G452" s="1">
        <v>308.60000000000002</v>
      </c>
      <c r="H452" s="1">
        <v>313.60000000000002</v>
      </c>
      <c r="I452" s="1">
        <v>313.55</v>
      </c>
      <c r="J452" s="1">
        <v>312.58999999999997</v>
      </c>
      <c r="K452" s="1">
        <v>44894016</v>
      </c>
      <c r="L452" s="1">
        <v>14033199010.9</v>
      </c>
      <c r="M452" s="1">
        <v>306655</v>
      </c>
      <c r="N452" s="3">
        <f>IF(ISERR(LN(Table1817[[#This Row],[Close Price]]/I451)),"-",LN(Table1817[[#This Row],[Close Price]]/I451))</f>
        <v>3.6744190234990833E-3</v>
      </c>
    </row>
    <row r="453" spans="1:14" x14ac:dyDescent="0.3">
      <c r="A453" s="1" t="s">
        <v>36</v>
      </c>
      <c r="B453" s="1" t="s">
        <v>14</v>
      </c>
      <c r="C453" s="2">
        <v>43773</v>
      </c>
      <c r="D453" s="1">
        <v>313.55</v>
      </c>
      <c r="E453" s="1">
        <v>316</v>
      </c>
      <c r="F453" s="1">
        <v>319</v>
      </c>
      <c r="G453" s="1">
        <v>312.35000000000002</v>
      </c>
      <c r="H453" s="1">
        <v>314</v>
      </c>
      <c r="I453" s="1">
        <v>314.3</v>
      </c>
      <c r="J453" s="1">
        <v>315.60000000000002</v>
      </c>
      <c r="K453" s="1">
        <v>31535656</v>
      </c>
      <c r="L453" s="1">
        <v>9952586227.25</v>
      </c>
      <c r="M453" s="1">
        <v>222448</v>
      </c>
      <c r="N453" s="3">
        <f>IF(ISERR(LN(Table1817[[#This Row],[Close Price]]/I452)),"-",LN(Table1817[[#This Row],[Close Price]]/I452))</f>
        <v>2.3891068144919906E-3</v>
      </c>
    </row>
    <row r="454" spans="1:14" x14ac:dyDescent="0.3">
      <c r="A454" s="1" t="s">
        <v>36</v>
      </c>
      <c r="B454" s="1" t="s">
        <v>14</v>
      </c>
      <c r="C454" s="2">
        <v>43774</v>
      </c>
      <c r="D454" s="1">
        <v>314.3</v>
      </c>
      <c r="E454" s="1">
        <v>313.89999999999998</v>
      </c>
      <c r="F454" s="1">
        <v>322</v>
      </c>
      <c r="G454" s="1">
        <v>312.8</v>
      </c>
      <c r="H454" s="1">
        <v>319</v>
      </c>
      <c r="I454" s="1">
        <v>319.2</v>
      </c>
      <c r="J454" s="1">
        <v>318.8</v>
      </c>
      <c r="K454" s="1">
        <v>50080853</v>
      </c>
      <c r="L454" s="1">
        <v>15965706968.85</v>
      </c>
      <c r="M454" s="1">
        <v>324664</v>
      </c>
      <c r="N454" s="3">
        <f>IF(ISERR(LN(Table1817[[#This Row],[Close Price]]/I453)),"-",LN(Table1817[[#This Row],[Close Price]]/I453))</f>
        <v>1.5469921772131733E-2</v>
      </c>
    </row>
    <row r="455" spans="1:14" x14ac:dyDescent="0.3">
      <c r="A455" s="1" t="s">
        <v>36</v>
      </c>
      <c r="B455" s="1" t="s">
        <v>14</v>
      </c>
      <c r="C455" s="2">
        <v>43775</v>
      </c>
      <c r="D455" s="1">
        <v>319.2</v>
      </c>
      <c r="E455" s="1">
        <v>318.95</v>
      </c>
      <c r="F455" s="1">
        <v>318.95</v>
      </c>
      <c r="G455" s="1">
        <v>314</v>
      </c>
      <c r="H455" s="1">
        <v>317.5</v>
      </c>
      <c r="I455" s="1">
        <v>317.55</v>
      </c>
      <c r="J455" s="1">
        <v>316.95</v>
      </c>
      <c r="K455" s="1">
        <v>32157080</v>
      </c>
      <c r="L455" s="1">
        <v>10192265347.35</v>
      </c>
      <c r="M455" s="1">
        <v>201117</v>
      </c>
      <c r="N455" s="3">
        <f>IF(ISERR(LN(Table1817[[#This Row],[Close Price]]/I454)),"-",LN(Table1817[[#This Row],[Close Price]]/I454))</f>
        <v>-5.1825793266697872E-3</v>
      </c>
    </row>
    <row r="456" spans="1:14" x14ac:dyDescent="0.3">
      <c r="A456" s="1" t="s">
        <v>36</v>
      </c>
      <c r="B456" s="1" t="s">
        <v>14</v>
      </c>
      <c r="C456" s="2">
        <v>43776</v>
      </c>
      <c r="D456" s="1">
        <v>317.55</v>
      </c>
      <c r="E456" s="1">
        <v>318.25</v>
      </c>
      <c r="F456" s="1">
        <v>323.3</v>
      </c>
      <c r="G456" s="1">
        <v>316.8</v>
      </c>
      <c r="H456" s="1">
        <v>318.05</v>
      </c>
      <c r="I456" s="1">
        <v>318.14999999999998</v>
      </c>
      <c r="J456" s="1">
        <v>319.56</v>
      </c>
      <c r="K456" s="1">
        <v>33926772</v>
      </c>
      <c r="L456" s="1">
        <v>10841795640.15</v>
      </c>
      <c r="M456" s="1">
        <v>232988</v>
      </c>
      <c r="N456" s="3">
        <f>IF(ISERR(LN(Table1817[[#This Row],[Close Price]]/I455)),"-",LN(Table1817[[#This Row],[Close Price]]/I455))</f>
        <v>1.8876834298171916E-3</v>
      </c>
    </row>
    <row r="457" spans="1:14" x14ac:dyDescent="0.3">
      <c r="A457" s="1" t="s">
        <v>36</v>
      </c>
      <c r="B457" s="1" t="s">
        <v>14</v>
      </c>
      <c r="C457" s="2">
        <v>43777</v>
      </c>
      <c r="D457" s="1">
        <v>318.14999999999998</v>
      </c>
      <c r="E457" s="1">
        <v>316.2</v>
      </c>
      <c r="F457" s="1">
        <v>321</v>
      </c>
      <c r="G457" s="1">
        <v>314.5</v>
      </c>
      <c r="H457" s="1">
        <v>316.35000000000002</v>
      </c>
      <c r="I457" s="1">
        <v>316</v>
      </c>
      <c r="J457" s="1">
        <v>317.47000000000003</v>
      </c>
      <c r="K457" s="1">
        <v>25423362</v>
      </c>
      <c r="L457" s="1">
        <v>8071058812.6499996</v>
      </c>
      <c r="M457" s="1">
        <v>175265</v>
      </c>
      <c r="N457" s="3">
        <f>IF(ISERR(LN(Table1817[[#This Row],[Close Price]]/I456)),"-",LN(Table1817[[#This Row],[Close Price]]/I456))</f>
        <v>-6.7807560918889814E-3</v>
      </c>
    </row>
    <row r="458" spans="1:14" x14ac:dyDescent="0.3">
      <c r="A458" s="1" t="s">
        <v>36</v>
      </c>
      <c r="B458" s="1" t="s">
        <v>14</v>
      </c>
      <c r="C458" s="2">
        <v>43780</v>
      </c>
      <c r="D458" s="1">
        <v>316</v>
      </c>
      <c r="E458" s="1">
        <v>314.7</v>
      </c>
      <c r="F458" s="1">
        <v>319.64999999999998</v>
      </c>
      <c r="G458" s="1">
        <v>313.10000000000002</v>
      </c>
      <c r="H458" s="1">
        <v>318.85000000000002</v>
      </c>
      <c r="I458" s="1">
        <v>318.25</v>
      </c>
      <c r="J458" s="1">
        <v>316.64</v>
      </c>
      <c r="K458" s="1">
        <v>20491942</v>
      </c>
      <c r="L458" s="1">
        <v>6488611926.1000004</v>
      </c>
      <c r="M458" s="1">
        <v>173967</v>
      </c>
      <c r="N458" s="3">
        <f>IF(ISERR(LN(Table1817[[#This Row],[Close Price]]/I457)),"-",LN(Table1817[[#This Row],[Close Price]]/I457))</f>
        <v>7.0950238506037148E-3</v>
      </c>
    </row>
    <row r="459" spans="1:14" x14ac:dyDescent="0.3">
      <c r="A459" s="1" t="s">
        <v>36</v>
      </c>
      <c r="B459" s="1" t="s">
        <v>14</v>
      </c>
      <c r="C459" s="2">
        <v>43782</v>
      </c>
      <c r="D459" s="1">
        <v>318.25</v>
      </c>
      <c r="E459" s="1">
        <v>316.05</v>
      </c>
      <c r="F459" s="1">
        <v>318.60000000000002</v>
      </c>
      <c r="G459" s="1">
        <v>305.64999999999998</v>
      </c>
      <c r="H459" s="1">
        <v>306.85000000000002</v>
      </c>
      <c r="I459" s="1">
        <v>306.8</v>
      </c>
      <c r="J459" s="1">
        <v>312.08</v>
      </c>
      <c r="K459" s="1">
        <v>32675829</v>
      </c>
      <c r="L459" s="1">
        <v>10197352105.4</v>
      </c>
      <c r="M459" s="1">
        <v>243915</v>
      </c>
      <c r="N459" s="3">
        <f>IF(ISERR(LN(Table1817[[#This Row],[Close Price]]/I458)),"-",LN(Table1817[[#This Row],[Close Price]]/I458))</f>
        <v>-3.6641167944414778E-2</v>
      </c>
    </row>
    <row r="460" spans="1:14" x14ac:dyDescent="0.3">
      <c r="A460" s="1" t="s">
        <v>36</v>
      </c>
      <c r="B460" s="1" t="s">
        <v>14</v>
      </c>
      <c r="C460" s="2">
        <v>43783</v>
      </c>
      <c r="D460" s="1">
        <v>306.8</v>
      </c>
      <c r="E460" s="1">
        <v>306.95</v>
      </c>
      <c r="F460" s="1">
        <v>309.5</v>
      </c>
      <c r="G460" s="1">
        <v>299.7</v>
      </c>
      <c r="H460" s="1">
        <v>306.25</v>
      </c>
      <c r="I460" s="1">
        <v>306</v>
      </c>
      <c r="J460" s="1">
        <v>304.73</v>
      </c>
      <c r="K460" s="1">
        <v>43617772</v>
      </c>
      <c r="L460" s="1">
        <v>13291632583.299999</v>
      </c>
      <c r="M460" s="1">
        <v>230195</v>
      </c>
      <c r="N460" s="3">
        <f>IF(ISERR(LN(Table1817[[#This Row],[Close Price]]/I459)),"-",LN(Table1817[[#This Row],[Close Price]]/I459))</f>
        <v>-2.6109675407204021E-3</v>
      </c>
    </row>
    <row r="461" spans="1:14" x14ac:dyDescent="0.3">
      <c r="A461" s="1" t="s">
        <v>36</v>
      </c>
      <c r="B461" s="1" t="s">
        <v>14</v>
      </c>
      <c r="C461" s="2">
        <v>43784</v>
      </c>
      <c r="D461" s="1">
        <v>306</v>
      </c>
      <c r="E461" s="1">
        <v>312</v>
      </c>
      <c r="F461" s="1">
        <v>323.7</v>
      </c>
      <c r="G461" s="1">
        <v>310.05</v>
      </c>
      <c r="H461" s="1">
        <v>322.95</v>
      </c>
      <c r="I461" s="1">
        <v>321.89999999999998</v>
      </c>
      <c r="J461" s="1">
        <v>318.93</v>
      </c>
      <c r="K461" s="1">
        <v>95199897</v>
      </c>
      <c r="L461" s="1">
        <v>30361910040.349998</v>
      </c>
      <c r="M461" s="1">
        <v>508263</v>
      </c>
      <c r="N461" s="3">
        <f>IF(ISERR(LN(Table1817[[#This Row],[Close Price]]/I460)),"-",LN(Table1817[[#This Row],[Close Price]]/I460))</f>
        <v>5.0655836352381529E-2</v>
      </c>
    </row>
    <row r="462" spans="1:14" x14ac:dyDescent="0.3">
      <c r="A462" s="1" t="s">
        <v>36</v>
      </c>
      <c r="B462" s="1" t="s">
        <v>14</v>
      </c>
      <c r="C462" s="2">
        <v>43787</v>
      </c>
      <c r="D462" s="1">
        <v>321.89999999999998</v>
      </c>
      <c r="E462" s="1">
        <v>324</v>
      </c>
      <c r="F462" s="1">
        <v>329.85</v>
      </c>
      <c r="G462" s="1">
        <v>323.75</v>
      </c>
      <c r="H462" s="1">
        <v>324.95</v>
      </c>
      <c r="I462" s="1">
        <v>325.10000000000002</v>
      </c>
      <c r="J462" s="1">
        <v>326.69</v>
      </c>
      <c r="K462" s="1">
        <v>39009263</v>
      </c>
      <c r="L462" s="1">
        <v>12744126197.950001</v>
      </c>
      <c r="M462" s="1">
        <v>266937</v>
      </c>
      <c r="N462" s="3">
        <f>IF(ISERR(LN(Table1817[[#This Row],[Close Price]]/I461)),"-",LN(Table1817[[#This Row],[Close Price]]/I461))</f>
        <v>9.8918890050972673E-3</v>
      </c>
    </row>
    <row r="463" spans="1:14" x14ac:dyDescent="0.3">
      <c r="A463" s="1" t="s">
        <v>36</v>
      </c>
      <c r="B463" s="1" t="s">
        <v>14</v>
      </c>
      <c r="C463" s="2">
        <v>43788</v>
      </c>
      <c r="D463" s="1">
        <v>325.10000000000002</v>
      </c>
      <c r="E463" s="1">
        <v>325.8</v>
      </c>
      <c r="F463" s="1">
        <v>331.8</v>
      </c>
      <c r="G463" s="1">
        <v>322.10000000000002</v>
      </c>
      <c r="H463" s="1">
        <v>331.4</v>
      </c>
      <c r="I463" s="1">
        <v>330.4</v>
      </c>
      <c r="J463" s="1">
        <v>327.39999999999998</v>
      </c>
      <c r="K463" s="1">
        <v>41372145</v>
      </c>
      <c r="L463" s="1">
        <v>13545297710.200001</v>
      </c>
      <c r="M463" s="1">
        <v>225870</v>
      </c>
      <c r="N463" s="3">
        <f>IF(ISERR(LN(Table1817[[#This Row],[Close Price]]/I462)),"-",LN(Table1817[[#This Row],[Close Price]]/I462))</f>
        <v>1.617121433696311E-2</v>
      </c>
    </row>
    <row r="464" spans="1:14" x14ac:dyDescent="0.3">
      <c r="A464" s="1" t="s">
        <v>36</v>
      </c>
      <c r="B464" s="1" t="s">
        <v>14</v>
      </c>
      <c r="C464" s="2">
        <v>43789</v>
      </c>
      <c r="D464" s="1">
        <v>330.4</v>
      </c>
      <c r="E464" s="1">
        <v>332</v>
      </c>
      <c r="F464" s="1">
        <v>332.5</v>
      </c>
      <c r="G464" s="1">
        <v>325.10000000000002</v>
      </c>
      <c r="H464" s="1">
        <v>327.8</v>
      </c>
      <c r="I464" s="1">
        <v>328.8</v>
      </c>
      <c r="J464" s="1">
        <v>328.72</v>
      </c>
      <c r="K464" s="1">
        <v>29972583</v>
      </c>
      <c r="L464" s="1">
        <v>9852581076.4500008</v>
      </c>
      <c r="M464" s="1">
        <v>169277</v>
      </c>
      <c r="N464" s="3">
        <f>IF(ISERR(LN(Table1817[[#This Row],[Close Price]]/I463)),"-",LN(Table1817[[#This Row],[Close Price]]/I463))</f>
        <v>-4.8543784647980884E-3</v>
      </c>
    </row>
    <row r="465" spans="1:14" x14ac:dyDescent="0.3">
      <c r="A465" s="1" t="s">
        <v>36</v>
      </c>
      <c r="B465" s="1" t="s">
        <v>14</v>
      </c>
      <c r="C465" s="2">
        <v>43790</v>
      </c>
      <c r="D465" s="1">
        <v>328.8</v>
      </c>
      <c r="E465" s="1">
        <v>329.25</v>
      </c>
      <c r="F465" s="1">
        <v>332.85</v>
      </c>
      <c r="G465" s="1">
        <v>326.55</v>
      </c>
      <c r="H465" s="1">
        <v>331.95</v>
      </c>
      <c r="I465" s="1">
        <v>331.35</v>
      </c>
      <c r="J465" s="1">
        <v>330.65</v>
      </c>
      <c r="K465" s="1">
        <v>34116162</v>
      </c>
      <c r="L465" s="1">
        <v>11280549149.6</v>
      </c>
      <c r="M465" s="1">
        <v>220874</v>
      </c>
      <c r="N465" s="3">
        <f>IF(ISERR(LN(Table1817[[#This Row],[Close Price]]/I464)),"-",LN(Table1817[[#This Row],[Close Price]]/I464))</f>
        <v>7.7255553522110323E-3</v>
      </c>
    </row>
    <row r="466" spans="1:14" x14ac:dyDescent="0.3">
      <c r="A466" s="1" t="s">
        <v>36</v>
      </c>
      <c r="B466" s="1" t="s">
        <v>14</v>
      </c>
      <c r="C466" s="2">
        <v>43791</v>
      </c>
      <c r="D466" s="1">
        <v>331.35</v>
      </c>
      <c r="E466" s="1">
        <v>331.45</v>
      </c>
      <c r="F466" s="1">
        <v>333.8</v>
      </c>
      <c r="G466" s="1">
        <v>328.25</v>
      </c>
      <c r="H466" s="1">
        <v>329.35</v>
      </c>
      <c r="I466" s="1">
        <v>329.3</v>
      </c>
      <c r="J466" s="1">
        <v>330.33</v>
      </c>
      <c r="K466" s="1">
        <v>28974967</v>
      </c>
      <c r="L466" s="1">
        <v>9571164196</v>
      </c>
      <c r="M466" s="1">
        <v>142825</v>
      </c>
      <c r="N466" s="3">
        <f>IF(ISERR(LN(Table1817[[#This Row],[Close Price]]/I465)),"-",LN(Table1817[[#This Row],[Close Price]]/I465))</f>
        <v>-6.2060291519172583E-3</v>
      </c>
    </row>
    <row r="467" spans="1:14" x14ac:dyDescent="0.3">
      <c r="A467" s="1" t="s">
        <v>36</v>
      </c>
      <c r="B467" s="1" t="s">
        <v>14</v>
      </c>
      <c r="C467" s="2">
        <v>43794</v>
      </c>
      <c r="D467" s="1">
        <v>329.3</v>
      </c>
      <c r="E467" s="1">
        <v>329</v>
      </c>
      <c r="F467" s="1">
        <v>337.5</v>
      </c>
      <c r="G467" s="1">
        <v>328.35</v>
      </c>
      <c r="H467" s="1">
        <v>336</v>
      </c>
      <c r="I467" s="1">
        <v>336.1</v>
      </c>
      <c r="J467" s="1">
        <v>333.83</v>
      </c>
      <c r="K467" s="1">
        <v>27561300</v>
      </c>
      <c r="L467" s="1">
        <v>9200905484.8500004</v>
      </c>
      <c r="M467" s="1">
        <v>174615</v>
      </c>
      <c r="N467" s="3">
        <f>IF(ISERR(LN(Table1817[[#This Row],[Close Price]]/I466)),"-",LN(Table1817[[#This Row],[Close Price]]/I466))</f>
        <v>2.0439545348741477E-2</v>
      </c>
    </row>
    <row r="468" spans="1:14" x14ac:dyDescent="0.3">
      <c r="A468" s="1" t="s">
        <v>36</v>
      </c>
      <c r="B468" s="1" t="s">
        <v>14</v>
      </c>
      <c r="C468" s="2">
        <v>43795</v>
      </c>
      <c r="D468" s="1">
        <v>336.1</v>
      </c>
      <c r="E468" s="1">
        <v>338</v>
      </c>
      <c r="F468" s="1">
        <v>340</v>
      </c>
      <c r="G468" s="1">
        <v>332.6</v>
      </c>
      <c r="H468" s="1">
        <v>335.4</v>
      </c>
      <c r="I468" s="1">
        <v>335.5</v>
      </c>
      <c r="J468" s="1">
        <v>337</v>
      </c>
      <c r="K468" s="1">
        <v>36464072</v>
      </c>
      <c r="L468" s="1">
        <v>12288430644.75</v>
      </c>
      <c r="M468" s="1">
        <v>206190</v>
      </c>
      <c r="N468" s="3">
        <f>IF(ISERR(LN(Table1817[[#This Row],[Close Price]]/I467)),"-",LN(Table1817[[#This Row],[Close Price]]/I467))</f>
        <v>-1.786778319323545E-3</v>
      </c>
    </row>
    <row r="469" spans="1:14" x14ac:dyDescent="0.3">
      <c r="A469" s="1" t="s">
        <v>36</v>
      </c>
      <c r="B469" s="1" t="s">
        <v>14</v>
      </c>
      <c r="C469" s="2">
        <v>43796</v>
      </c>
      <c r="D469" s="1">
        <v>335.5</v>
      </c>
      <c r="E469" s="1">
        <v>335.95</v>
      </c>
      <c r="F469" s="1">
        <v>345.55</v>
      </c>
      <c r="G469" s="1">
        <v>334.05</v>
      </c>
      <c r="H469" s="1">
        <v>345.1</v>
      </c>
      <c r="I469" s="1">
        <v>343.55</v>
      </c>
      <c r="J469" s="1">
        <v>338.92</v>
      </c>
      <c r="K469" s="1">
        <v>33971305</v>
      </c>
      <c r="L469" s="1">
        <v>11513585817.450001</v>
      </c>
      <c r="M469" s="1">
        <v>208212</v>
      </c>
      <c r="N469" s="3">
        <f>IF(ISERR(LN(Table1817[[#This Row],[Close Price]]/I468)),"-",LN(Table1817[[#This Row],[Close Price]]/I468))</f>
        <v>2.371070506534859E-2</v>
      </c>
    </row>
    <row r="470" spans="1:14" x14ac:dyDescent="0.3">
      <c r="A470" s="1" t="s">
        <v>36</v>
      </c>
      <c r="B470" s="1" t="s">
        <v>14</v>
      </c>
      <c r="C470" s="2">
        <v>43797</v>
      </c>
      <c r="D470" s="1">
        <v>343.55</v>
      </c>
      <c r="E470" s="1">
        <v>346.85</v>
      </c>
      <c r="F470" s="1">
        <v>351</v>
      </c>
      <c r="G470" s="1">
        <v>344.5</v>
      </c>
      <c r="H470" s="1">
        <v>349.1</v>
      </c>
      <c r="I470" s="1">
        <v>349.3</v>
      </c>
      <c r="J470" s="1">
        <v>348.23</v>
      </c>
      <c r="K470" s="1">
        <v>42538227</v>
      </c>
      <c r="L470" s="1">
        <v>14813293400.950001</v>
      </c>
      <c r="M470" s="1">
        <v>266107</v>
      </c>
      <c r="N470" s="3">
        <f>IF(ISERR(LN(Table1817[[#This Row],[Close Price]]/I469)),"-",LN(Table1817[[#This Row],[Close Price]]/I469))</f>
        <v>1.6598490335701221E-2</v>
      </c>
    </row>
    <row r="471" spans="1:14" x14ac:dyDescent="0.3">
      <c r="A471" s="1" t="s">
        <v>36</v>
      </c>
      <c r="B471" s="1" t="s">
        <v>14</v>
      </c>
      <c r="C471" s="2">
        <v>43798</v>
      </c>
      <c r="D471" s="1">
        <v>349.3</v>
      </c>
      <c r="E471" s="1">
        <v>348.85</v>
      </c>
      <c r="F471" s="1">
        <v>348.85</v>
      </c>
      <c r="G471" s="1">
        <v>340.6</v>
      </c>
      <c r="H471" s="1">
        <v>342</v>
      </c>
      <c r="I471" s="1">
        <v>341.85</v>
      </c>
      <c r="J471" s="1">
        <v>344.22</v>
      </c>
      <c r="K471" s="1">
        <v>23081823</v>
      </c>
      <c r="L471" s="1">
        <v>7945313602.8500004</v>
      </c>
      <c r="M471" s="1">
        <v>182304</v>
      </c>
      <c r="N471" s="3">
        <f>IF(ISERR(LN(Table1817[[#This Row],[Close Price]]/I470)),"-",LN(Table1817[[#This Row],[Close Price]]/I470))</f>
        <v>-2.1559107452983246E-2</v>
      </c>
    </row>
    <row r="472" spans="1:14" x14ac:dyDescent="0.3">
      <c r="A472" s="1" t="s">
        <v>36</v>
      </c>
      <c r="B472" s="1" t="s">
        <v>14</v>
      </c>
      <c r="C472" s="2">
        <v>43801</v>
      </c>
      <c r="D472" s="1">
        <v>341.85</v>
      </c>
      <c r="E472" s="1">
        <v>343.9</v>
      </c>
      <c r="F472" s="1">
        <v>344.35</v>
      </c>
      <c r="G472" s="1">
        <v>336.2</v>
      </c>
      <c r="H472" s="1">
        <v>339.5</v>
      </c>
      <c r="I472" s="1">
        <v>338.5</v>
      </c>
      <c r="J472" s="1">
        <v>339.3</v>
      </c>
      <c r="K472" s="1">
        <v>20648850</v>
      </c>
      <c r="L472" s="1">
        <v>7006117201.4499998</v>
      </c>
      <c r="M472" s="1">
        <v>142680</v>
      </c>
      <c r="N472" s="3">
        <f>IF(ISERR(LN(Table1817[[#This Row],[Close Price]]/I471)),"-",LN(Table1817[[#This Row],[Close Price]]/I471))</f>
        <v>-9.8479520074733293E-3</v>
      </c>
    </row>
    <row r="473" spans="1:14" x14ac:dyDescent="0.3">
      <c r="A473" s="1" t="s">
        <v>36</v>
      </c>
      <c r="B473" s="1" t="s">
        <v>14</v>
      </c>
      <c r="C473" s="2">
        <v>43802</v>
      </c>
      <c r="D473" s="1">
        <v>338.5</v>
      </c>
      <c r="E473" s="1">
        <v>341</v>
      </c>
      <c r="F473" s="1">
        <v>342.95</v>
      </c>
      <c r="G473" s="1">
        <v>333.35</v>
      </c>
      <c r="H473" s="1">
        <v>336.5</v>
      </c>
      <c r="I473" s="1">
        <v>336.25</v>
      </c>
      <c r="J473" s="1">
        <v>337.9</v>
      </c>
      <c r="K473" s="1">
        <v>26482178</v>
      </c>
      <c r="L473" s="1">
        <v>8948352639.8999996</v>
      </c>
      <c r="M473" s="1">
        <v>180722</v>
      </c>
      <c r="N473" s="3">
        <f>IF(ISERR(LN(Table1817[[#This Row],[Close Price]]/I472)),"-",LN(Table1817[[#This Row],[Close Price]]/I472))</f>
        <v>-6.6691614362808429E-3</v>
      </c>
    </row>
    <row r="474" spans="1:14" x14ac:dyDescent="0.3">
      <c r="A474" s="1" t="s">
        <v>36</v>
      </c>
      <c r="B474" s="1" t="s">
        <v>14</v>
      </c>
      <c r="C474" s="2">
        <v>43803</v>
      </c>
      <c r="D474" s="1">
        <v>336.25</v>
      </c>
      <c r="E474" s="1">
        <v>334.1</v>
      </c>
      <c r="F474" s="1">
        <v>342.95</v>
      </c>
      <c r="G474" s="1">
        <v>331.85</v>
      </c>
      <c r="H474" s="1">
        <v>341.5</v>
      </c>
      <c r="I474" s="1">
        <v>341.85</v>
      </c>
      <c r="J474" s="1">
        <v>337.83</v>
      </c>
      <c r="K474" s="1">
        <v>26789483</v>
      </c>
      <c r="L474" s="1">
        <v>9050174824.25</v>
      </c>
      <c r="M474" s="1">
        <v>187289</v>
      </c>
      <c r="N474" s="3">
        <f>IF(ISERR(LN(Table1817[[#This Row],[Close Price]]/I473)),"-",LN(Table1817[[#This Row],[Close Price]]/I473))</f>
        <v>1.651711344375411E-2</v>
      </c>
    </row>
    <row r="475" spans="1:14" x14ac:dyDescent="0.3">
      <c r="A475" s="1" t="s">
        <v>36</v>
      </c>
      <c r="B475" s="1" t="s">
        <v>14</v>
      </c>
      <c r="C475" s="2">
        <v>43804</v>
      </c>
      <c r="D475" s="1">
        <v>341.85</v>
      </c>
      <c r="E475" s="1">
        <v>343</v>
      </c>
      <c r="F475" s="1">
        <v>344.6</v>
      </c>
      <c r="G475" s="1">
        <v>335.15</v>
      </c>
      <c r="H475" s="1">
        <v>336</v>
      </c>
      <c r="I475" s="1">
        <v>336.2</v>
      </c>
      <c r="J475" s="1">
        <v>338.88</v>
      </c>
      <c r="K475" s="1">
        <v>30429507</v>
      </c>
      <c r="L475" s="1">
        <v>10312041016.549999</v>
      </c>
      <c r="M475" s="1">
        <v>217025</v>
      </c>
      <c r="N475" s="3">
        <f>IF(ISERR(LN(Table1817[[#This Row],[Close Price]]/I474)),"-",LN(Table1817[[#This Row],[Close Price]]/I474))</f>
        <v>-1.6665823385287829E-2</v>
      </c>
    </row>
    <row r="476" spans="1:14" x14ac:dyDescent="0.3">
      <c r="A476" s="1" t="s">
        <v>36</v>
      </c>
      <c r="B476" s="1" t="s">
        <v>14</v>
      </c>
      <c r="C476" s="2">
        <v>43805</v>
      </c>
      <c r="D476" s="1">
        <v>336.2</v>
      </c>
      <c r="E476" s="1">
        <v>336.7</v>
      </c>
      <c r="F476" s="1">
        <v>337.65</v>
      </c>
      <c r="G476" s="1">
        <v>318</v>
      </c>
      <c r="H476" s="1">
        <v>318.2</v>
      </c>
      <c r="I476" s="1">
        <v>320</v>
      </c>
      <c r="J476" s="1">
        <v>325.07</v>
      </c>
      <c r="K476" s="1">
        <v>47027528</v>
      </c>
      <c r="L476" s="1">
        <v>15287224870.299999</v>
      </c>
      <c r="M476" s="1">
        <v>399338</v>
      </c>
      <c r="N476" s="3">
        <f>IF(ISERR(LN(Table1817[[#This Row],[Close Price]]/I475)),"-",LN(Table1817[[#This Row],[Close Price]]/I475))</f>
        <v>-4.9385225180742974E-2</v>
      </c>
    </row>
    <row r="477" spans="1:14" x14ac:dyDescent="0.3">
      <c r="A477" s="1" t="s">
        <v>36</v>
      </c>
      <c r="B477" s="1" t="s">
        <v>14</v>
      </c>
      <c r="C477" s="2">
        <v>43808</v>
      </c>
      <c r="D477" s="1">
        <v>320</v>
      </c>
      <c r="E477" s="1">
        <v>318.95</v>
      </c>
      <c r="F477" s="1">
        <v>327.64999999999998</v>
      </c>
      <c r="G477" s="1">
        <v>314.75</v>
      </c>
      <c r="H477" s="1">
        <v>317.05</v>
      </c>
      <c r="I477" s="1">
        <v>316.7</v>
      </c>
      <c r="J477" s="1">
        <v>320.64999999999998</v>
      </c>
      <c r="K477" s="1">
        <v>52435239</v>
      </c>
      <c r="L477" s="1">
        <v>16813556955.4</v>
      </c>
      <c r="M477" s="1">
        <v>346470</v>
      </c>
      <c r="N477" s="3">
        <f>IF(ISERR(LN(Table1817[[#This Row],[Close Price]]/I476)),"-",LN(Table1817[[#This Row],[Close Price]]/I476))</f>
        <v>-1.0366042249178177E-2</v>
      </c>
    </row>
    <row r="478" spans="1:14" x14ac:dyDescent="0.3">
      <c r="A478" s="1" t="s">
        <v>36</v>
      </c>
      <c r="B478" s="1" t="s">
        <v>14</v>
      </c>
      <c r="C478" s="2">
        <v>43809</v>
      </c>
      <c r="D478" s="1">
        <v>316.7</v>
      </c>
      <c r="E478" s="1">
        <v>317.2</v>
      </c>
      <c r="F478" s="1">
        <v>322.64999999999998</v>
      </c>
      <c r="G478" s="1">
        <v>312.25</v>
      </c>
      <c r="H478" s="1">
        <v>313.2</v>
      </c>
      <c r="I478" s="1">
        <v>313.39999999999998</v>
      </c>
      <c r="J478" s="1">
        <v>317.56</v>
      </c>
      <c r="K478" s="1">
        <v>52155809</v>
      </c>
      <c r="L478" s="1">
        <v>16562756794</v>
      </c>
      <c r="M478" s="1">
        <v>304771</v>
      </c>
      <c r="N478" s="3">
        <f>IF(ISERR(LN(Table1817[[#This Row],[Close Price]]/I477)),"-",LN(Table1817[[#This Row],[Close Price]]/I477))</f>
        <v>-1.0474623622673748E-2</v>
      </c>
    </row>
    <row r="479" spans="1:14" x14ac:dyDescent="0.3">
      <c r="A479" s="1" t="s">
        <v>36</v>
      </c>
      <c r="B479" s="1" t="s">
        <v>14</v>
      </c>
      <c r="C479" s="2">
        <v>43810</v>
      </c>
      <c r="D479" s="1">
        <v>313.39999999999998</v>
      </c>
      <c r="E479" s="1">
        <v>311.2</v>
      </c>
      <c r="F479" s="1">
        <v>315.75</v>
      </c>
      <c r="G479" s="1">
        <v>308</v>
      </c>
      <c r="H479" s="1">
        <v>311.75</v>
      </c>
      <c r="I479" s="1">
        <v>312.8</v>
      </c>
      <c r="J479" s="1">
        <v>312.23</v>
      </c>
      <c r="K479" s="1">
        <v>52557951</v>
      </c>
      <c r="L479" s="1">
        <v>16410249205.950001</v>
      </c>
      <c r="M479" s="1">
        <v>303209</v>
      </c>
      <c r="N479" s="3">
        <f>IF(ISERR(LN(Table1817[[#This Row],[Close Price]]/I478)),"-",LN(Table1817[[#This Row],[Close Price]]/I478))</f>
        <v>-1.9163212507642897E-3</v>
      </c>
    </row>
    <row r="480" spans="1:14" x14ac:dyDescent="0.3">
      <c r="A480" s="1" t="s">
        <v>36</v>
      </c>
      <c r="B480" s="1" t="s">
        <v>14</v>
      </c>
      <c r="C480" s="2">
        <v>43811</v>
      </c>
      <c r="D480" s="1">
        <v>312.8</v>
      </c>
      <c r="E480" s="1">
        <v>314</v>
      </c>
      <c r="F480" s="1">
        <v>322.95</v>
      </c>
      <c r="G480" s="1">
        <v>313.55</v>
      </c>
      <c r="H480" s="1">
        <v>321.45</v>
      </c>
      <c r="I480" s="1">
        <v>321.85000000000002</v>
      </c>
      <c r="J480" s="1">
        <v>317.89</v>
      </c>
      <c r="K480" s="1">
        <v>37804216</v>
      </c>
      <c r="L480" s="1">
        <v>12017627902.299999</v>
      </c>
      <c r="M480" s="1">
        <v>234427</v>
      </c>
      <c r="N480" s="3">
        <f>IF(ISERR(LN(Table1817[[#This Row],[Close Price]]/I479)),"-",LN(Table1817[[#This Row],[Close Price]]/I479))</f>
        <v>2.8521589827468791E-2</v>
      </c>
    </row>
    <row r="481" spans="1:14" x14ac:dyDescent="0.3">
      <c r="A481" s="1" t="s">
        <v>36</v>
      </c>
      <c r="B481" s="1" t="s">
        <v>14</v>
      </c>
      <c r="C481" s="2">
        <v>43812</v>
      </c>
      <c r="D481" s="1">
        <v>321.85000000000002</v>
      </c>
      <c r="E481" s="1">
        <v>325.2</v>
      </c>
      <c r="F481" s="1">
        <v>333.45</v>
      </c>
      <c r="G481" s="1">
        <v>325</v>
      </c>
      <c r="H481" s="1">
        <v>333.15</v>
      </c>
      <c r="I481" s="1">
        <v>332.55</v>
      </c>
      <c r="J481" s="1">
        <v>329.84</v>
      </c>
      <c r="K481" s="1">
        <v>40955226</v>
      </c>
      <c r="L481" s="1">
        <v>13508848441.25</v>
      </c>
      <c r="M481" s="1">
        <v>252185</v>
      </c>
      <c r="N481" s="3">
        <f>IF(ISERR(LN(Table1817[[#This Row],[Close Price]]/I480)),"-",LN(Table1817[[#This Row],[Close Price]]/I480))</f>
        <v>3.2704626231805166E-2</v>
      </c>
    </row>
    <row r="482" spans="1:14" x14ac:dyDescent="0.3">
      <c r="A482" s="1" t="s">
        <v>36</v>
      </c>
      <c r="B482" s="1" t="s">
        <v>14</v>
      </c>
      <c r="C482" s="2">
        <v>43815</v>
      </c>
      <c r="D482" s="1">
        <v>332.55</v>
      </c>
      <c r="E482" s="1">
        <v>335.95</v>
      </c>
      <c r="F482" s="1">
        <v>337.25</v>
      </c>
      <c r="G482" s="1">
        <v>330.8</v>
      </c>
      <c r="H482" s="1">
        <v>332.3</v>
      </c>
      <c r="I482" s="1">
        <v>331.85</v>
      </c>
      <c r="J482" s="1">
        <v>333.33</v>
      </c>
      <c r="K482" s="1">
        <v>35027613</v>
      </c>
      <c r="L482" s="1">
        <v>11675699798</v>
      </c>
      <c r="M482" s="1">
        <v>245635</v>
      </c>
      <c r="N482" s="3">
        <f>IF(ISERR(LN(Table1817[[#This Row],[Close Price]]/I481)),"-",LN(Table1817[[#This Row],[Close Price]]/I481))</f>
        <v>-2.107165138496184E-3</v>
      </c>
    </row>
    <row r="483" spans="1:14" x14ac:dyDescent="0.3">
      <c r="A483" s="1" t="s">
        <v>36</v>
      </c>
      <c r="B483" s="1" t="s">
        <v>14</v>
      </c>
      <c r="C483" s="2">
        <v>43816</v>
      </c>
      <c r="D483" s="1">
        <v>331.85</v>
      </c>
      <c r="E483" s="1">
        <v>333.25</v>
      </c>
      <c r="F483" s="1">
        <v>335.75</v>
      </c>
      <c r="G483" s="1">
        <v>330.65</v>
      </c>
      <c r="H483" s="1">
        <v>333.55</v>
      </c>
      <c r="I483" s="1">
        <v>332.9</v>
      </c>
      <c r="J483" s="1">
        <v>333.79</v>
      </c>
      <c r="K483" s="1">
        <v>26734601</v>
      </c>
      <c r="L483" s="1">
        <v>8923796060.75</v>
      </c>
      <c r="M483" s="1">
        <v>184237</v>
      </c>
      <c r="N483" s="3">
        <f>IF(ISERR(LN(Table1817[[#This Row],[Close Price]]/I482)),"-",LN(Table1817[[#This Row],[Close Price]]/I482))</f>
        <v>3.1590849890452076E-3</v>
      </c>
    </row>
    <row r="484" spans="1:14" x14ac:dyDescent="0.3">
      <c r="A484" s="1" t="s">
        <v>36</v>
      </c>
      <c r="B484" s="1" t="s">
        <v>14</v>
      </c>
      <c r="C484" s="2">
        <v>43817</v>
      </c>
      <c r="D484" s="1">
        <v>332.9</v>
      </c>
      <c r="E484" s="1">
        <v>335</v>
      </c>
      <c r="F484" s="1">
        <v>335.55</v>
      </c>
      <c r="G484" s="1">
        <v>325.8</v>
      </c>
      <c r="H484" s="1">
        <v>327.2</v>
      </c>
      <c r="I484" s="1">
        <v>326.95</v>
      </c>
      <c r="J484" s="1">
        <v>328.8</v>
      </c>
      <c r="K484" s="1">
        <v>26449075</v>
      </c>
      <c r="L484" s="1">
        <v>8696405934.1499996</v>
      </c>
      <c r="M484" s="1">
        <v>196530</v>
      </c>
      <c r="N484" s="3">
        <f>IF(ISERR(LN(Table1817[[#This Row],[Close Price]]/I483)),"-",LN(Table1817[[#This Row],[Close Price]]/I483))</f>
        <v>-1.8034890573694257E-2</v>
      </c>
    </row>
    <row r="485" spans="1:14" x14ac:dyDescent="0.3">
      <c r="A485" s="1" t="s">
        <v>36</v>
      </c>
      <c r="B485" s="1" t="s">
        <v>14</v>
      </c>
      <c r="C485" s="2">
        <v>43818</v>
      </c>
      <c r="D485" s="1">
        <v>326.95</v>
      </c>
      <c r="E485" s="1">
        <v>327.35000000000002</v>
      </c>
      <c r="F485" s="1">
        <v>329.6</v>
      </c>
      <c r="G485" s="1">
        <v>324.5</v>
      </c>
      <c r="H485" s="1">
        <v>328.3</v>
      </c>
      <c r="I485" s="1">
        <v>328.15</v>
      </c>
      <c r="J485" s="1">
        <v>327.19</v>
      </c>
      <c r="K485" s="1">
        <v>27516289</v>
      </c>
      <c r="L485" s="1">
        <v>9002958327.8500004</v>
      </c>
      <c r="M485" s="1">
        <v>171554</v>
      </c>
      <c r="N485" s="3">
        <f>IF(ISERR(LN(Table1817[[#This Row],[Close Price]]/I484)),"-",LN(Table1817[[#This Row],[Close Price]]/I484))</f>
        <v>3.6635669124468377E-3</v>
      </c>
    </row>
    <row r="486" spans="1:14" x14ac:dyDescent="0.3">
      <c r="A486" s="1" t="s">
        <v>36</v>
      </c>
      <c r="B486" s="1" t="s">
        <v>14</v>
      </c>
      <c r="C486" s="2">
        <v>43819</v>
      </c>
      <c r="D486" s="1">
        <v>328.15</v>
      </c>
      <c r="E486" s="1">
        <v>330.35</v>
      </c>
      <c r="F486" s="1">
        <v>339.5</v>
      </c>
      <c r="G486" s="1">
        <v>330.35</v>
      </c>
      <c r="H486" s="1">
        <v>337.25</v>
      </c>
      <c r="I486" s="1">
        <v>337.85</v>
      </c>
      <c r="J486" s="1">
        <v>336.38</v>
      </c>
      <c r="K486" s="1">
        <v>51839714</v>
      </c>
      <c r="L486" s="1">
        <v>17438059881.049999</v>
      </c>
      <c r="M486" s="1">
        <v>320799</v>
      </c>
      <c r="N486" s="3">
        <f>IF(ISERR(LN(Table1817[[#This Row],[Close Price]]/I485)),"-",LN(Table1817[[#This Row],[Close Price]]/I485))</f>
        <v>2.9131189078451927E-2</v>
      </c>
    </row>
    <row r="487" spans="1:14" x14ac:dyDescent="0.3">
      <c r="A487" s="1" t="s">
        <v>36</v>
      </c>
      <c r="B487" s="1" t="s">
        <v>14</v>
      </c>
      <c r="C487" s="2">
        <v>43822</v>
      </c>
      <c r="D487" s="1">
        <v>337.85</v>
      </c>
      <c r="E487" s="1">
        <v>335.7</v>
      </c>
      <c r="F487" s="1">
        <v>338.85</v>
      </c>
      <c r="G487" s="1">
        <v>330.35</v>
      </c>
      <c r="H487" s="1">
        <v>332.4</v>
      </c>
      <c r="I487" s="1">
        <v>332.4</v>
      </c>
      <c r="J487" s="1">
        <v>334.27</v>
      </c>
      <c r="K487" s="1">
        <v>30150335</v>
      </c>
      <c r="L487" s="1">
        <v>10078492861.1</v>
      </c>
      <c r="M487" s="1">
        <v>176514</v>
      </c>
      <c r="N487" s="3">
        <f>IF(ISERR(LN(Table1817[[#This Row],[Close Price]]/I486)),"-",LN(Table1817[[#This Row],[Close Price]]/I486))</f>
        <v>-1.6262947016890645E-2</v>
      </c>
    </row>
    <row r="488" spans="1:14" x14ac:dyDescent="0.3">
      <c r="A488" s="1" t="s">
        <v>36</v>
      </c>
      <c r="B488" s="1" t="s">
        <v>14</v>
      </c>
      <c r="C488" s="2">
        <v>43823</v>
      </c>
      <c r="D488" s="1">
        <v>332.4</v>
      </c>
      <c r="E488" s="1">
        <v>333.2</v>
      </c>
      <c r="F488" s="1">
        <v>334.2</v>
      </c>
      <c r="G488" s="1">
        <v>329.2</v>
      </c>
      <c r="H488" s="1">
        <v>331.95</v>
      </c>
      <c r="I488" s="1">
        <v>331.45</v>
      </c>
      <c r="J488" s="1">
        <v>331.35</v>
      </c>
      <c r="K488" s="1">
        <v>21747782</v>
      </c>
      <c r="L488" s="1">
        <v>7206207418.8000002</v>
      </c>
      <c r="M488" s="1">
        <v>134272</v>
      </c>
      <c r="N488" s="3">
        <f>IF(ISERR(LN(Table1817[[#This Row],[Close Price]]/I487)),"-",LN(Table1817[[#This Row],[Close Price]]/I487))</f>
        <v>-2.862094293892537E-3</v>
      </c>
    </row>
    <row r="489" spans="1:14" x14ac:dyDescent="0.3">
      <c r="A489" s="1" t="s">
        <v>36</v>
      </c>
      <c r="B489" s="1" t="s">
        <v>14</v>
      </c>
      <c r="C489" s="2">
        <v>43825</v>
      </c>
      <c r="D489" s="1">
        <v>331.45</v>
      </c>
      <c r="E489" s="1">
        <v>333</v>
      </c>
      <c r="F489" s="1">
        <v>333.45</v>
      </c>
      <c r="G489" s="1">
        <v>328.1</v>
      </c>
      <c r="H489" s="1">
        <v>330.2</v>
      </c>
      <c r="I489" s="1">
        <v>329.85</v>
      </c>
      <c r="J489" s="1">
        <v>330.09</v>
      </c>
      <c r="K489" s="1">
        <v>24616942</v>
      </c>
      <c r="L489" s="1">
        <v>8125696269.4499998</v>
      </c>
      <c r="M489" s="1">
        <v>139034</v>
      </c>
      <c r="N489" s="3">
        <f>IF(ISERR(LN(Table1817[[#This Row],[Close Price]]/I488)),"-",LN(Table1817[[#This Row],[Close Price]]/I488))</f>
        <v>-4.8389630185206121E-3</v>
      </c>
    </row>
    <row r="490" spans="1:14" x14ac:dyDescent="0.3">
      <c r="A490" s="1" t="s">
        <v>36</v>
      </c>
      <c r="B490" s="1" t="s">
        <v>14</v>
      </c>
      <c r="C490" s="2">
        <v>43826</v>
      </c>
      <c r="D490" s="1">
        <v>329.85</v>
      </c>
      <c r="E490" s="1">
        <v>333.4</v>
      </c>
      <c r="F490" s="1">
        <v>338.35</v>
      </c>
      <c r="G490" s="1">
        <v>333</v>
      </c>
      <c r="H490" s="1">
        <v>337.2</v>
      </c>
      <c r="I490" s="1">
        <v>337.25</v>
      </c>
      <c r="J490" s="1">
        <v>336.68</v>
      </c>
      <c r="K490" s="1">
        <v>33477173</v>
      </c>
      <c r="L490" s="1">
        <v>11271063363.9</v>
      </c>
      <c r="M490" s="1">
        <v>209260</v>
      </c>
      <c r="N490" s="3">
        <f>IF(ISERR(LN(Table1817[[#This Row],[Close Price]]/I489)),"-",LN(Table1817[[#This Row],[Close Price]]/I489))</f>
        <v>2.218648941898527E-2</v>
      </c>
    </row>
    <row r="491" spans="1:14" x14ac:dyDescent="0.3">
      <c r="A491" s="1" t="s">
        <v>36</v>
      </c>
      <c r="B491" s="1" t="s">
        <v>14</v>
      </c>
      <c r="C491" s="2">
        <v>43829</v>
      </c>
      <c r="D491" s="1">
        <v>337.25</v>
      </c>
      <c r="E491" s="1">
        <v>337.75</v>
      </c>
      <c r="F491" s="1">
        <v>337.85</v>
      </c>
      <c r="G491" s="1">
        <v>332.5</v>
      </c>
      <c r="H491" s="1">
        <v>334.45</v>
      </c>
      <c r="I491" s="1">
        <v>334.4</v>
      </c>
      <c r="J491" s="1">
        <v>334.47</v>
      </c>
      <c r="K491" s="1">
        <v>22775554</v>
      </c>
      <c r="L491" s="1">
        <v>7617748864.1999998</v>
      </c>
      <c r="M491" s="1">
        <v>133458</v>
      </c>
      <c r="N491" s="3">
        <f>IF(ISERR(LN(Table1817[[#This Row],[Close Price]]/I490)),"-",LN(Table1817[[#This Row],[Close Price]]/I490))</f>
        <v>-8.4866138773188049E-3</v>
      </c>
    </row>
    <row r="492" spans="1:14" x14ac:dyDescent="0.3">
      <c r="A492" s="1" t="s">
        <v>36</v>
      </c>
      <c r="B492" s="1" t="s">
        <v>14</v>
      </c>
      <c r="C492" s="2">
        <v>43830</v>
      </c>
      <c r="D492" s="1">
        <v>334.4</v>
      </c>
      <c r="E492" s="1">
        <v>334.4</v>
      </c>
      <c r="F492" s="1">
        <v>336.35</v>
      </c>
      <c r="G492" s="1">
        <v>332.55</v>
      </c>
      <c r="H492" s="1">
        <v>333.8</v>
      </c>
      <c r="I492" s="1">
        <v>333.75</v>
      </c>
      <c r="J492" s="1">
        <v>334.36</v>
      </c>
      <c r="K492" s="1">
        <v>23801635</v>
      </c>
      <c r="L492" s="1">
        <v>7958254900.1999998</v>
      </c>
      <c r="M492" s="1">
        <v>145537</v>
      </c>
      <c r="N492" s="3">
        <f>IF(ISERR(LN(Table1817[[#This Row],[Close Price]]/I491)),"-",LN(Table1817[[#This Row],[Close Price]]/I491))</f>
        <v>-1.9456714960872164E-3</v>
      </c>
    </row>
    <row r="493" spans="1:14" x14ac:dyDescent="0.3">
      <c r="A493" s="1" t="s">
        <v>36</v>
      </c>
      <c r="B493" s="1" t="s">
        <v>14</v>
      </c>
      <c r="C493" s="2">
        <v>43831</v>
      </c>
      <c r="D493" s="1">
        <v>333.75</v>
      </c>
      <c r="E493" s="1">
        <v>334.7</v>
      </c>
      <c r="F493" s="1">
        <v>335.95</v>
      </c>
      <c r="G493" s="1">
        <v>332.15</v>
      </c>
      <c r="H493" s="1">
        <v>335</v>
      </c>
      <c r="I493" s="1">
        <v>334.45</v>
      </c>
      <c r="J493" s="1">
        <v>334.03</v>
      </c>
      <c r="K493" s="1">
        <v>17379320</v>
      </c>
      <c r="L493" s="1">
        <v>5805129513.6499996</v>
      </c>
      <c r="M493" s="1">
        <v>99108</v>
      </c>
      <c r="N493" s="3">
        <f>IF(ISERR(LN(Table1817[[#This Row],[Close Price]]/I492)),"-",LN(Table1817[[#This Row],[Close Price]]/I492))</f>
        <v>2.0951818499578214E-3</v>
      </c>
    </row>
    <row r="494" spans="1:14" x14ac:dyDescent="0.3">
      <c r="A494" s="1" t="s">
        <v>36</v>
      </c>
      <c r="B494" s="1" t="s">
        <v>14</v>
      </c>
      <c r="C494" s="2">
        <v>43832</v>
      </c>
      <c r="D494" s="1">
        <v>334.45</v>
      </c>
      <c r="E494" s="1">
        <v>334.5</v>
      </c>
      <c r="F494" s="1">
        <v>339.85</v>
      </c>
      <c r="G494" s="1">
        <v>333.35</v>
      </c>
      <c r="H494" s="1">
        <v>338.8</v>
      </c>
      <c r="I494" s="1">
        <v>339.3</v>
      </c>
      <c r="J494" s="1">
        <v>336.81</v>
      </c>
      <c r="K494" s="1">
        <v>20324236</v>
      </c>
      <c r="L494" s="1">
        <v>6845341476.3500004</v>
      </c>
      <c r="M494" s="1">
        <v>123189</v>
      </c>
      <c r="N494" s="3">
        <f>IF(ISERR(LN(Table1817[[#This Row],[Close Price]]/I493)),"-",LN(Table1817[[#This Row],[Close Price]]/I493))</f>
        <v>1.4397280225767445E-2</v>
      </c>
    </row>
    <row r="495" spans="1:14" x14ac:dyDescent="0.3">
      <c r="A495" s="1" t="s">
        <v>36</v>
      </c>
      <c r="B495" s="1" t="s">
        <v>14</v>
      </c>
      <c r="C495" s="2">
        <v>43833</v>
      </c>
      <c r="D495" s="1">
        <v>339.3</v>
      </c>
      <c r="E495" s="1">
        <v>337.95</v>
      </c>
      <c r="F495" s="1">
        <v>337.95</v>
      </c>
      <c r="G495" s="1">
        <v>332</v>
      </c>
      <c r="H495" s="1">
        <v>334</v>
      </c>
      <c r="I495" s="1">
        <v>333.7</v>
      </c>
      <c r="J495" s="1">
        <v>335.08</v>
      </c>
      <c r="K495" s="1">
        <v>21853208</v>
      </c>
      <c r="L495" s="1">
        <v>7322600454</v>
      </c>
      <c r="M495" s="1">
        <v>139793</v>
      </c>
      <c r="N495" s="3">
        <f>IF(ISERR(LN(Table1817[[#This Row],[Close Price]]/I494)),"-",LN(Table1817[[#This Row],[Close Price]]/I494))</f>
        <v>-1.6642286032856255E-2</v>
      </c>
    </row>
    <row r="496" spans="1:14" x14ac:dyDescent="0.3">
      <c r="A496" s="1" t="s">
        <v>36</v>
      </c>
      <c r="B496" s="1" t="s">
        <v>14</v>
      </c>
      <c r="C496" s="2">
        <v>43836</v>
      </c>
      <c r="D496" s="1">
        <v>333.7</v>
      </c>
      <c r="E496" s="1">
        <v>331.7</v>
      </c>
      <c r="F496" s="1">
        <v>331.7</v>
      </c>
      <c r="G496" s="1">
        <v>317.7</v>
      </c>
      <c r="H496" s="1">
        <v>318.39999999999998</v>
      </c>
      <c r="I496" s="1">
        <v>319</v>
      </c>
      <c r="J496" s="1">
        <v>322.02999999999997</v>
      </c>
      <c r="K496" s="1">
        <v>35645325</v>
      </c>
      <c r="L496" s="1">
        <v>11478824411.65</v>
      </c>
      <c r="M496" s="1">
        <v>280646</v>
      </c>
      <c r="N496" s="3">
        <f>IF(ISERR(LN(Table1817[[#This Row],[Close Price]]/I495)),"-",LN(Table1817[[#This Row],[Close Price]]/I495))</f>
        <v>-4.5051282972483737E-2</v>
      </c>
    </row>
    <row r="497" spans="1:14" x14ac:dyDescent="0.3">
      <c r="A497" s="1" t="s">
        <v>36</v>
      </c>
      <c r="B497" s="1" t="s">
        <v>14</v>
      </c>
      <c r="C497" s="2">
        <v>43837</v>
      </c>
      <c r="D497" s="1">
        <v>319</v>
      </c>
      <c r="E497" s="1">
        <v>324.45</v>
      </c>
      <c r="F497" s="1">
        <v>327</v>
      </c>
      <c r="G497" s="1">
        <v>315.39999999999998</v>
      </c>
      <c r="H497" s="1">
        <v>317.89999999999998</v>
      </c>
      <c r="I497" s="1">
        <v>318.39999999999998</v>
      </c>
      <c r="J497" s="1">
        <v>320.38</v>
      </c>
      <c r="K497" s="1">
        <v>50966826</v>
      </c>
      <c r="L497" s="1">
        <v>16328677246.35</v>
      </c>
      <c r="M497" s="1">
        <v>310782</v>
      </c>
      <c r="N497" s="3">
        <f>IF(ISERR(LN(Table1817[[#This Row],[Close Price]]/I496)),"-",LN(Table1817[[#This Row],[Close Price]]/I496))</f>
        <v>-1.8826488146166764E-3</v>
      </c>
    </row>
    <row r="498" spans="1:14" x14ac:dyDescent="0.3">
      <c r="A498" s="1" t="s">
        <v>36</v>
      </c>
      <c r="B498" s="1" t="s">
        <v>14</v>
      </c>
      <c r="C498" s="2">
        <v>43838</v>
      </c>
      <c r="D498" s="1">
        <v>318.39999999999998</v>
      </c>
      <c r="E498" s="1">
        <v>312.10000000000002</v>
      </c>
      <c r="F498" s="1">
        <v>321.5</v>
      </c>
      <c r="G498" s="1">
        <v>311</v>
      </c>
      <c r="H498" s="1">
        <v>319.35000000000002</v>
      </c>
      <c r="I498" s="1">
        <v>319.8</v>
      </c>
      <c r="J498" s="1">
        <v>315.88</v>
      </c>
      <c r="K498" s="1">
        <v>44527485</v>
      </c>
      <c r="L498" s="1">
        <v>14065253336.549999</v>
      </c>
      <c r="M498" s="1">
        <v>259968</v>
      </c>
      <c r="N498" s="3">
        <f>IF(ISERR(LN(Table1817[[#This Row],[Close Price]]/I497)),"-",LN(Table1817[[#This Row],[Close Price]]/I497))</f>
        <v>4.3873464296260512E-3</v>
      </c>
    </row>
    <row r="499" spans="1:14" x14ac:dyDescent="0.3">
      <c r="A499" s="1" t="s">
        <v>36</v>
      </c>
      <c r="B499" s="1" t="s">
        <v>14</v>
      </c>
      <c r="C499" s="2">
        <v>43839</v>
      </c>
      <c r="D499" s="1">
        <v>319.8</v>
      </c>
      <c r="E499" s="1">
        <v>326.89999999999998</v>
      </c>
      <c r="F499" s="1">
        <v>331.4</v>
      </c>
      <c r="G499" s="1">
        <v>325</v>
      </c>
      <c r="H499" s="1">
        <v>330.1</v>
      </c>
      <c r="I499" s="1">
        <v>330.2</v>
      </c>
      <c r="J499" s="1">
        <v>328.58</v>
      </c>
      <c r="K499" s="1">
        <v>40348407</v>
      </c>
      <c r="L499" s="1">
        <v>13257619714.9</v>
      </c>
      <c r="M499" s="1">
        <v>255624</v>
      </c>
      <c r="N499" s="3">
        <f>IF(ISERR(LN(Table1817[[#This Row],[Close Price]]/I498)),"-",LN(Table1817[[#This Row],[Close Price]]/I498))</f>
        <v>3.2002731086173734E-2</v>
      </c>
    </row>
    <row r="500" spans="1:14" x14ac:dyDescent="0.3">
      <c r="A500" s="1" t="s">
        <v>36</v>
      </c>
      <c r="B500" s="1" t="s">
        <v>14</v>
      </c>
      <c r="C500" s="2">
        <v>43840</v>
      </c>
      <c r="D500" s="1">
        <v>330.2</v>
      </c>
      <c r="E500" s="1">
        <v>331</v>
      </c>
      <c r="F500" s="1">
        <v>337.95</v>
      </c>
      <c r="G500" s="1">
        <v>328.1</v>
      </c>
      <c r="H500" s="1">
        <v>332.45</v>
      </c>
      <c r="I500" s="1">
        <v>332.25</v>
      </c>
      <c r="J500" s="1">
        <v>333.63</v>
      </c>
      <c r="K500" s="1">
        <v>42377838</v>
      </c>
      <c r="L500" s="1">
        <v>14138619576.700001</v>
      </c>
      <c r="M500" s="1">
        <v>247022</v>
      </c>
      <c r="N500" s="3">
        <f>IF(ISERR(LN(Table1817[[#This Row],[Close Price]]/I499)),"-",LN(Table1817[[#This Row],[Close Price]]/I499))</f>
        <v>6.1891661073270139E-3</v>
      </c>
    </row>
    <row r="501" spans="1:14" x14ac:dyDescent="0.3">
      <c r="A501" s="1" t="s">
        <v>36</v>
      </c>
      <c r="B501" s="1" t="s">
        <v>14</v>
      </c>
      <c r="C501" s="2">
        <v>43843</v>
      </c>
      <c r="D501" s="1">
        <v>332.25</v>
      </c>
      <c r="E501" s="1">
        <v>334</v>
      </c>
      <c r="F501" s="1">
        <v>335.45</v>
      </c>
      <c r="G501" s="1">
        <v>329.05</v>
      </c>
      <c r="H501" s="1">
        <v>330.6</v>
      </c>
      <c r="I501" s="1">
        <v>330.75</v>
      </c>
      <c r="J501" s="1">
        <v>331.73</v>
      </c>
      <c r="K501" s="1">
        <v>23615129</v>
      </c>
      <c r="L501" s="1">
        <v>7833850624.6499996</v>
      </c>
      <c r="M501" s="1">
        <v>156310</v>
      </c>
      <c r="N501" s="3">
        <f>IF(ISERR(LN(Table1817[[#This Row],[Close Price]]/I500)),"-",LN(Table1817[[#This Row],[Close Price]]/I500))</f>
        <v>-4.5248945982896893E-3</v>
      </c>
    </row>
    <row r="502" spans="1:14" x14ac:dyDescent="0.3">
      <c r="A502" s="1" t="s">
        <v>36</v>
      </c>
      <c r="B502" s="1" t="s">
        <v>14</v>
      </c>
      <c r="C502" s="2">
        <v>43844</v>
      </c>
      <c r="D502" s="1">
        <v>330.75</v>
      </c>
      <c r="E502" s="1">
        <v>329.8</v>
      </c>
      <c r="F502" s="1">
        <v>331.7</v>
      </c>
      <c r="G502" s="1">
        <v>326.5</v>
      </c>
      <c r="H502" s="1">
        <v>328.1</v>
      </c>
      <c r="I502" s="1">
        <v>328</v>
      </c>
      <c r="J502" s="1">
        <v>328.53</v>
      </c>
      <c r="K502" s="1">
        <v>26296117</v>
      </c>
      <c r="L502" s="1">
        <v>8639035468.1000004</v>
      </c>
      <c r="M502" s="1">
        <v>170473</v>
      </c>
      <c r="N502" s="3">
        <f>IF(ISERR(LN(Table1817[[#This Row],[Close Price]]/I501)),"-",LN(Table1817[[#This Row],[Close Price]]/I501))</f>
        <v>-8.3491946109212935E-3</v>
      </c>
    </row>
    <row r="503" spans="1:14" x14ac:dyDescent="0.3">
      <c r="A503" s="1" t="s">
        <v>36</v>
      </c>
      <c r="B503" s="1" t="s">
        <v>14</v>
      </c>
      <c r="C503" s="2">
        <v>43845</v>
      </c>
      <c r="D503" s="1">
        <v>328</v>
      </c>
      <c r="E503" s="1">
        <v>329</v>
      </c>
      <c r="F503" s="1">
        <v>329.2</v>
      </c>
      <c r="G503" s="1">
        <v>322.35000000000002</v>
      </c>
      <c r="H503" s="1">
        <v>324</v>
      </c>
      <c r="I503" s="1">
        <v>324.25</v>
      </c>
      <c r="J503" s="1">
        <v>324.3</v>
      </c>
      <c r="K503" s="1">
        <v>32625740</v>
      </c>
      <c r="L503" s="1">
        <v>10580537562.75</v>
      </c>
      <c r="M503" s="1">
        <v>243663</v>
      </c>
      <c r="N503" s="3">
        <f>IF(ISERR(LN(Table1817[[#This Row],[Close Price]]/I502)),"-",LN(Table1817[[#This Row],[Close Price]]/I502))</f>
        <v>-1.1498785187590507E-2</v>
      </c>
    </row>
    <row r="504" spans="1:14" x14ac:dyDescent="0.3">
      <c r="A504" s="1" t="s">
        <v>36</v>
      </c>
      <c r="B504" s="1" t="s">
        <v>14</v>
      </c>
      <c r="C504" s="2">
        <v>43846</v>
      </c>
      <c r="D504" s="1">
        <v>324.25</v>
      </c>
      <c r="E504" s="1">
        <v>324</v>
      </c>
      <c r="F504" s="1">
        <v>326.89999999999998</v>
      </c>
      <c r="G504" s="1">
        <v>322.35000000000002</v>
      </c>
      <c r="H504" s="1">
        <v>323.10000000000002</v>
      </c>
      <c r="I504" s="1">
        <v>323.3</v>
      </c>
      <c r="J504" s="1">
        <v>324.48</v>
      </c>
      <c r="K504" s="1">
        <v>26653623</v>
      </c>
      <c r="L504" s="1">
        <v>8648658406.6000004</v>
      </c>
      <c r="M504" s="1">
        <v>182806</v>
      </c>
      <c r="N504" s="3">
        <f>IF(ISERR(LN(Table1817[[#This Row],[Close Price]]/I503)),"-",LN(Table1817[[#This Row],[Close Price]]/I503))</f>
        <v>-2.9341384651658752E-3</v>
      </c>
    </row>
    <row r="505" spans="1:14" x14ac:dyDescent="0.3">
      <c r="A505" s="1" t="s">
        <v>36</v>
      </c>
      <c r="B505" s="1" t="s">
        <v>14</v>
      </c>
      <c r="C505" s="2">
        <v>43847</v>
      </c>
      <c r="D505" s="1">
        <v>323.3</v>
      </c>
      <c r="E505" s="1">
        <v>313</v>
      </c>
      <c r="F505" s="1">
        <v>323.5</v>
      </c>
      <c r="G505" s="1">
        <v>310.10000000000002</v>
      </c>
      <c r="H505" s="1">
        <v>318</v>
      </c>
      <c r="I505" s="1">
        <v>318</v>
      </c>
      <c r="J505" s="1">
        <v>317.89999999999998</v>
      </c>
      <c r="K505" s="1">
        <v>58396326</v>
      </c>
      <c r="L505" s="1">
        <v>18563972871.25</v>
      </c>
      <c r="M505" s="1">
        <v>290272</v>
      </c>
      <c r="N505" s="3">
        <f>IF(ISERR(LN(Table1817[[#This Row],[Close Price]]/I504)),"-",LN(Table1817[[#This Row],[Close Price]]/I504))</f>
        <v>-1.6529301951210582E-2</v>
      </c>
    </row>
    <row r="506" spans="1:14" x14ac:dyDescent="0.3">
      <c r="A506" s="1" t="s">
        <v>36</v>
      </c>
      <c r="B506" s="1" t="s">
        <v>14</v>
      </c>
      <c r="C506" s="2">
        <v>43850</v>
      </c>
      <c r="D506" s="1">
        <v>318</v>
      </c>
      <c r="E506" s="1">
        <v>321</v>
      </c>
      <c r="F506" s="1">
        <v>321.45</v>
      </c>
      <c r="G506" s="1">
        <v>313.39999999999998</v>
      </c>
      <c r="H506" s="1">
        <v>314</v>
      </c>
      <c r="I506" s="1">
        <v>314</v>
      </c>
      <c r="J506" s="1">
        <v>315.92</v>
      </c>
      <c r="K506" s="1">
        <v>30682902</v>
      </c>
      <c r="L506" s="1">
        <v>9693233275.1499996</v>
      </c>
      <c r="M506" s="1">
        <v>194552</v>
      </c>
      <c r="N506" s="3">
        <f>IF(ISERR(LN(Table1817[[#This Row],[Close Price]]/I505)),"-",LN(Table1817[[#This Row],[Close Price]]/I505))</f>
        <v>-1.2658396871923465E-2</v>
      </c>
    </row>
    <row r="507" spans="1:14" x14ac:dyDescent="0.3">
      <c r="A507" s="1" t="s">
        <v>36</v>
      </c>
      <c r="B507" s="1" t="s">
        <v>14</v>
      </c>
      <c r="C507" s="2">
        <v>43851</v>
      </c>
      <c r="D507" s="1">
        <v>314</v>
      </c>
      <c r="E507" s="1">
        <v>313.8</v>
      </c>
      <c r="F507" s="1">
        <v>316.95</v>
      </c>
      <c r="G507" s="1">
        <v>312</v>
      </c>
      <c r="H507" s="1">
        <v>313.89999999999998</v>
      </c>
      <c r="I507" s="1">
        <v>313.7</v>
      </c>
      <c r="J507" s="1">
        <v>314.33</v>
      </c>
      <c r="K507" s="1">
        <v>30591772</v>
      </c>
      <c r="L507" s="1">
        <v>9615857048.8999996</v>
      </c>
      <c r="M507" s="1">
        <v>195704</v>
      </c>
      <c r="N507" s="3">
        <f>IF(ISERR(LN(Table1817[[#This Row],[Close Price]]/I506)),"-",LN(Table1817[[#This Row],[Close Price]]/I506))</f>
        <v>-9.5587071162095731E-4</v>
      </c>
    </row>
    <row r="508" spans="1:14" x14ac:dyDescent="0.3">
      <c r="A508" s="1" t="s">
        <v>36</v>
      </c>
      <c r="B508" s="1" t="s">
        <v>14</v>
      </c>
      <c r="C508" s="2">
        <v>43852</v>
      </c>
      <c r="D508" s="1">
        <v>313.7</v>
      </c>
      <c r="E508" s="1">
        <v>317</v>
      </c>
      <c r="F508" s="1">
        <v>317</v>
      </c>
      <c r="G508" s="1">
        <v>313.7</v>
      </c>
      <c r="H508" s="1">
        <v>315.64999999999998</v>
      </c>
      <c r="I508" s="1">
        <v>316.14999999999998</v>
      </c>
      <c r="J508" s="1">
        <v>315.3</v>
      </c>
      <c r="K508" s="1">
        <v>24994911</v>
      </c>
      <c r="L508" s="1">
        <v>7880972277.8000002</v>
      </c>
      <c r="M508" s="1">
        <v>154068</v>
      </c>
      <c r="N508" s="3">
        <f>IF(ISERR(LN(Table1817[[#This Row],[Close Price]]/I507)),"-",LN(Table1817[[#This Row],[Close Price]]/I507))</f>
        <v>7.7796693079896628E-3</v>
      </c>
    </row>
    <row r="509" spans="1:14" x14ac:dyDescent="0.3">
      <c r="A509" s="1" t="s">
        <v>36</v>
      </c>
      <c r="B509" s="1" t="s">
        <v>14</v>
      </c>
      <c r="C509" s="2">
        <v>43853</v>
      </c>
      <c r="D509" s="1">
        <v>316.14999999999998</v>
      </c>
      <c r="E509" s="1">
        <v>316</v>
      </c>
      <c r="F509" s="1">
        <v>324.8</v>
      </c>
      <c r="G509" s="1">
        <v>314.14999999999998</v>
      </c>
      <c r="H509" s="1">
        <v>323.14999999999998</v>
      </c>
      <c r="I509" s="1">
        <v>323.2</v>
      </c>
      <c r="J509" s="1">
        <v>320.25</v>
      </c>
      <c r="K509" s="1">
        <v>33293610</v>
      </c>
      <c r="L509" s="1">
        <v>10662180216.1</v>
      </c>
      <c r="M509" s="1">
        <v>227748</v>
      </c>
      <c r="N509" s="3">
        <f>IF(ISERR(LN(Table1817[[#This Row],[Close Price]]/I508)),"-",LN(Table1817[[#This Row],[Close Price]]/I508))</f>
        <v>2.2054542142318178E-2</v>
      </c>
    </row>
    <row r="510" spans="1:14" x14ac:dyDescent="0.3">
      <c r="A510" s="1" t="s">
        <v>36</v>
      </c>
      <c r="B510" s="1" t="s">
        <v>14</v>
      </c>
      <c r="C510" s="2">
        <v>43854</v>
      </c>
      <c r="D510" s="1">
        <v>323.2</v>
      </c>
      <c r="E510" s="1">
        <v>323.5</v>
      </c>
      <c r="F510" s="1">
        <v>327.3</v>
      </c>
      <c r="G510" s="1">
        <v>321.14999999999998</v>
      </c>
      <c r="H510" s="1">
        <v>324.3</v>
      </c>
      <c r="I510" s="1">
        <v>324.05</v>
      </c>
      <c r="J510" s="1">
        <v>325.14999999999998</v>
      </c>
      <c r="K510" s="1">
        <v>22706879</v>
      </c>
      <c r="L510" s="1">
        <v>7383247383.75</v>
      </c>
      <c r="M510" s="1">
        <v>146667</v>
      </c>
      <c r="N510" s="3">
        <f>IF(ISERR(LN(Table1817[[#This Row],[Close Price]]/I509)),"-",LN(Table1817[[#This Row],[Close Price]]/I509))</f>
        <v>2.6264982267847278E-3</v>
      </c>
    </row>
    <row r="511" spans="1:14" x14ac:dyDescent="0.3">
      <c r="A511" s="1" t="s">
        <v>36</v>
      </c>
      <c r="B511" s="1" t="s">
        <v>14</v>
      </c>
      <c r="C511" s="2">
        <v>43857</v>
      </c>
      <c r="D511" s="1">
        <v>324.05</v>
      </c>
      <c r="E511" s="1">
        <v>320.89999999999998</v>
      </c>
      <c r="F511" s="1">
        <v>322</v>
      </c>
      <c r="G511" s="1">
        <v>315.8</v>
      </c>
      <c r="H511" s="1">
        <v>316.39999999999998</v>
      </c>
      <c r="I511" s="1">
        <v>316.2</v>
      </c>
      <c r="J511" s="1">
        <v>318.82</v>
      </c>
      <c r="K511" s="1">
        <v>23309355</v>
      </c>
      <c r="L511" s="1">
        <v>7431557623.3000002</v>
      </c>
      <c r="M511" s="1">
        <v>148768</v>
      </c>
      <c r="N511" s="3">
        <f>IF(ISERR(LN(Table1817[[#This Row],[Close Price]]/I510)),"-",LN(Table1817[[#This Row],[Close Price]]/I510))</f>
        <v>-2.4522900098353471E-2</v>
      </c>
    </row>
    <row r="512" spans="1:14" x14ac:dyDescent="0.3">
      <c r="A512" s="1" t="s">
        <v>36</v>
      </c>
      <c r="B512" s="1" t="s">
        <v>14</v>
      </c>
      <c r="C512" s="2">
        <v>43858</v>
      </c>
      <c r="D512" s="1">
        <v>316.2</v>
      </c>
      <c r="E512" s="1">
        <v>317.95</v>
      </c>
      <c r="F512" s="1">
        <v>320</v>
      </c>
      <c r="G512" s="1">
        <v>311.05</v>
      </c>
      <c r="H512" s="1">
        <v>316.39999999999998</v>
      </c>
      <c r="I512" s="1">
        <v>315.10000000000002</v>
      </c>
      <c r="J512" s="1">
        <v>316.67</v>
      </c>
      <c r="K512" s="1">
        <v>26488426</v>
      </c>
      <c r="L512" s="1">
        <v>8388015228.1000004</v>
      </c>
      <c r="M512" s="1">
        <v>173879</v>
      </c>
      <c r="N512" s="3">
        <f>IF(ISERR(LN(Table1817[[#This Row],[Close Price]]/I511)),"-",LN(Table1817[[#This Row],[Close Price]]/I511))</f>
        <v>-3.4848760121426654E-3</v>
      </c>
    </row>
    <row r="513" spans="1:14" x14ac:dyDescent="0.3">
      <c r="A513" s="1" t="s">
        <v>36</v>
      </c>
      <c r="B513" s="1" t="s">
        <v>14</v>
      </c>
      <c r="C513" s="2">
        <v>43859</v>
      </c>
      <c r="D513" s="1">
        <v>315.10000000000002</v>
      </c>
      <c r="E513" s="1">
        <v>317.85000000000002</v>
      </c>
      <c r="F513" s="1">
        <v>319.7</v>
      </c>
      <c r="G513" s="1">
        <v>315.55</v>
      </c>
      <c r="H513" s="1">
        <v>316.95</v>
      </c>
      <c r="I513" s="1">
        <v>316.45</v>
      </c>
      <c r="J513" s="1">
        <v>317.75</v>
      </c>
      <c r="K513" s="1">
        <v>23914114</v>
      </c>
      <c r="L513" s="1">
        <v>7598704488.4499998</v>
      </c>
      <c r="M513" s="1">
        <v>143297</v>
      </c>
      <c r="N513" s="3">
        <f>IF(ISERR(LN(Table1817[[#This Row],[Close Price]]/I512)),"-",LN(Table1817[[#This Row],[Close Price]]/I512))</f>
        <v>4.2752024580853323E-3</v>
      </c>
    </row>
    <row r="514" spans="1:14" x14ac:dyDescent="0.3">
      <c r="A514" s="1" t="s">
        <v>36</v>
      </c>
      <c r="B514" s="1" t="s">
        <v>14</v>
      </c>
      <c r="C514" s="2">
        <v>43860</v>
      </c>
      <c r="D514" s="1">
        <v>316.45</v>
      </c>
      <c r="E514" s="1">
        <v>316.75</v>
      </c>
      <c r="F514" s="1">
        <v>316.75</v>
      </c>
      <c r="G514" s="1">
        <v>305.64999999999998</v>
      </c>
      <c r="H514" s="1">
        <v>310</v>
      </c>
      <c r="I514" s="1">
        <v>310.7</v>
      </c>
      <c r="J514" s="1">
        <v>311.18</v>
      </c>
      <c r="K514" s="1">
        <v>35802330</v>
      </c>
      <c r="L514" s="1">
        <v>11141017855</v>
      </c>
      <c r="M514" s="1">
        <v>227687</v>
      </c>
      <c r="N514" s="3">
        <f>IF(ISERR(LN(Table1817[[#This Row],[Close Price]]/I513)),"-",LN(Table1817[[#This Row],[Close Price]]/I513))</f>
        <v>-1.8337434822312627E-2</v>
      </c>
    </row>
    <row r="515" spans="1:14" x14ac:dyDescent="0.3">
      <c r="A515" s="1" t="s">
        <v>36</v>
      </c>
      <c r="B515" s="1" t="s">
        <v>14</v>
      </c>
      <c r="C515" s="2">
        <v>43861</v>
      </c>
      <c r="D515" s="1">
        <v>310.7</v>
      </c>
      <c r="E515" s="1">
        <v>313.7</v>
      </c>
      <c r="F515" s="1">
        <v>321.7</v>
      </c>
      <c r="G515" s="1">
        <v>308.60000000000002</v>
      </c>
      <c r="H515" s="1">
        <v>318.10000000000002</v>
      </c>
      <c r="I515" s="1">
        <v>318.45</v>
      </c>
      <c r="J515" s="1">
        <v>316.25</v>
      </c>
      <c r="K515" s="1">
        <v>92656638</v>
      </c>
      <c r="L515" s="1">
        <v>29302665673.349998</v>
      </c>
      <c r="M515" s="1">
        <v>457787</v>
      </c>
      <c r="N515" s="3">
        <f>IF(ISERR(LN(Table1817[[#This Row],[Close Price]]/I514)),"-",LN(Table1817[[#This Row],[Close Price]]/I514))</f>
        <v>2.4637660418373064E-2</v>
      </c>
    </row>
    <row r="516" spans="1:14" x14ac:dyDescent="0.3">
      <c r="A516" s="1" t="s">
        <v>36</v>
      </c>
      <c r="B516" s="1" t="s">
        <v>14</v>
      </c>
      <c r="C516" s="2">
        <v>43862</v>
      </c>
      <c r="D516" s="1">
        <v>318.45</v>
      </c>
      <c r="E516" s="1">
        <v>317.95</v>
      </c>
      <c r="F516" s="1">
        <v>322.64999999999998</v>
      </c>
      <c r="G516" s="1">
        <v>296.3</v>
      </c>
      <c r="H516" s="1">
        <v>302.8</v>
      </c>
      <c r="I516" s="1">
        <v>302.60000000000002</v>
      </c>
      <c r="J516" s="1">
        <v>313.18</v>
      </c>
      <c r="K516" s="1">
        <v>61841736</v>
      </c>
      <c r="L516" s="1">
        <v>19367383131.950001</v>
      </c>
      <c r="M516" s="1">
        <v>402634</v>
      </c>
      <c r="N516" s="3">
        <f>IF(ISERR(LN(Table1817[[#This Row],[Close Price]]/I515)),"-",LN(Table1817[[#This Row],[Close Price]]/I515))</f>
        <v>-5.1053675463119182E-2</v>
      </c>
    </row>
    <row r="517" spans="1:14" x14ac:dyDescent="0.3">
      <c r="A517" s="1" t="s">
        <v>36</v>
      </c>
      <c r="B517" s="1" t="s">
        <v>14</v>
      </c>
      <c r="C517" s="2">
        <v>43864</v>
      </c>
      <c r="D517" s="1">
        <v>302.60000000000002</v>
      </c>
      <c r="E517" s="1">
        <v>303</v>
      </c>
      <c r="F517" s="1">
        <v>306.85000000000002</v>
      </c>
      <c r="G517" s="1">
        <v>295.35000000000002</v>
      </c>
      <c r="H517" s="1">
        <v>298.5</v>
      </c>
      <c r="I517" s="1">
        <v>298.10000000000002</v>
      </c>
      <c r="J517" s="1">
        <v>300.62</v>
      </c>
      <c r="K517" s="1">
        <v>56060158</v>
      </c>
      <c r="L517" s="1">
        <v>16852947492.1</v>
      </c>
      <c r="M517" s="1">
        <v>340547</v>
      </c>
      <c r="N517" s="3">
        <f>IF(ISERR(LN(Table1817[[#This Row],[Close Price]]/I516)),"-",LN(Table1817[[#This Row],[Close Price]]/I516))</f>
        <v>-1.4982800670229807E-2</v>
      </c>
    </row>
    <row r="518" spans="1:14" x14ac:dyDescent="0.3">
      <c r="A518" s="1" t="s">
        <v>36</v>
      </c>
      <c r="B518" s="1" t="s">
        <v>14</v>
      </c>
      <c r="C518" s="2">
        <v>43865</v>
      </c>
      <c r="D518" s="1">
        <v>298.10000000000002</v>
      </c>
      <c r="E518" s="1">
        <v>302.89999999999998</v>
      </c>
      <c r="F518" s="1">
        <v>307.55</v>
      </c>
      <c r="G518" s="1">
        <v>297.10000000000002</v>
      </c>
      <c r="H518" s="1">
        <v>305.89999999999998</v>
      </c>
      <c r="I518" s="1">
        <v>306.25</v>
      </c>
      <c r="J518" s="1">
        <v>303.37</v>
      </c>
      <c r="K518" s="1">
        <v>51141567</v>
      </c>
      <c r="L518" s="1">
        <v>15514679241.25</v>
      </c>
      <c r="M518" s="1">
        <v>275826</v>
      </c>
      <c r="N518" s="3">
        <f>IF(ISERR(LN(Table1817[[#This Row],[Close Price]]/I517)),"-",LN(Table1817[[#This Row],[Close Price]]/I517))</f>
        <v>2.6972761174910848E-2</v>
      </c>
    </row>
    <row r="519" spans="1:14" x14ac:dyDescent="0.3">
      <c r="A519" s="1" t="s">
        <v>36</v>
      </c>
      <c r="B519" s="1" t="s">
        <v>14</v>
      </c>
      <c r="C519" s="2">
        <v>43866</v>
      </c>
      <c r="D519" s="1">
        <v>306.25</v>
      </c>
      <c r="E519" s="1">
        <v>306.89999999999998</v>
      </c>
      <c r="F519" s="1">
        <v>313.64999999999998</v>
      </c>
      <c r="G519" s="1">
        <v>304.60000000000002</v>
      </c>
      <c r="H519" s="1">
        <v>311</v>
      </c>
      <c r="I519" s="1">
        <v>311</v>
      </c>
      <c r="J519" s="1">
        <v>309.08999999999997</v>
      </c>
      <c r="K519" s="1">
        <v>35014841</v>
      </c>
      <c r="L519" s="1">
        <v>10822782921.6</v>
      </c>
      <c r="M519" s="1">
        <v>193574</v>
      </c>
      <c r="N519" s="3">
        <f>IF(ISERR(LN(Table1817[[#This Row],[Close Price]]/I518)),"-",LN(Table1817[[#This Row],[Close Price]]/I518))</f>
        <v>1.5391150320297357E-2</v>
      </c>
    </row>
    <row r="520" spans="1:14" x14ac:dyDescent="0.3">
      <c r="A520" s="1" t="s">
        <v>36</v>
      </c>
      <c r="B520" s="1" t="s">
        <v>14</v>
      </c>
      <c r="C520" s="2">
        <v>43867</v>
      </c>
      <c r="D520" s="1">
        <v>311</v>
      </c>
      <c r="E520" s="1">
        <v>311.2</v>
      </c>
      <c r="F520" s="1">
        <v>323.5</v>
      </c>
      <c r="G520" s="1">
        <v>310.10000000000002</v>
      </c>
      <c r="H520" s="1">
        <v>321.05</v>
      </c>
      <c r="I520" s="1">
        <v>321.95</v>
      </c>
      <c r="J520" s="1">
        <v>318.10000000000002</v>
      </c>
      <c r="K520" s="1">
        <v>57757656</v>
      </c>
      <c r="L520" s="1">
        <v>18372962070.900002</v>
      </c>
      <c r="M520" s="1">
        <v>307485</v>
      </c>
      <c r="N520" s="3">
        <f>IF(ISERR(LN(Table1817[[#This Row],[Close Price]]/I519)),"-",LN(Table1817[[#This Row],[Close Price]]/I519))</f>
        <v>3.4603341804958263E-2</v>
      </c>
    </row>
    <row r="521" spans="1:14" x14ac:dyDescent="0.3">
      <c r="A521" s="1" t="s">
        <v>36</v>
      </c>
      <c r="B521" s="1" t="s">
        <v>14</v>
      </c>
      <c r="C521" s="2">
        <v>43868</v>
      </c>
      <c r="D521" s="1">
        <v>321.95</v>
      </c>
      <c r="E521" s="1">
        <v>321.5</v>
      </c>
      <c r="F521" s="1">
        <v>325</v>
      </c>
      <c r="G521" s="1">
        <v>318.39999999999998</v>
      </c>
      <c r="H521" s="1">
        <v>319.8</v>
      </c>
      <c r="I521" s="1">
        <v>320.55</v>
      </c>
      <c r="J521" s="1">
        <v>322</v>
      </c>
      <c r="K521" s="1">
        <v>37126803</v>
      </c>
      <c r="L521" s="1">
        <v>11954880661.950001</v>
      </c>
      <c r="M521" s="1">
        <v>206969</v>
      </c>
      <c r="N521" s="3">
        <f>IF(ISERR(LN(Table1817[[#This Row],[Close Price]]/I520)),"-",LN(Table1817[[#This Row],[Close Price]]/I520))</f>
        <v>-4.3579835509261217E-3</v>
      </c>
    </row>
    <row r="522" spans="1:14" x14ac:dyDescent="0.3">
      <c r="A522" s="1" t="s">
        <v>36</v>
      </c>
      <c r="B522" s="1" t="s">
        <v>14</v>
      </c>
      <c r="C522" s="2">
        <v>43871</v>
      </c>
      <c r="D522" s="1">
        <v>320.55</v>
      </c>
      <c r="E522" s="1">
        <v>319.8</v>
      </c>
      <c r="F522" s="1">
        <v>322.8</v>
      </c>
      <c r="G522" s="1">
        <v>316.5</v>
      </c>
      <c r="H522" s="1">
        <v>318.5</v>
      </c>
      <c r="I522" s="1">
        <v>318.5</v>
      </c>
      <c r="J522" s="1">
        <v>318.8</v>
      </c>
      <c r="K522" s="1">
        <v>24816396</v>
      </c>
      <c r="L522" s="1">
        <v>7911407182.1999998</v>
      </c>
      <c r="M522" s="1">
        <v>152107</v>
      </c>
      <c r="N522" s="3">
        <f>IF(ISERR(LN(Table1817[[#This Row],[Close Price]]/I521)),"-",LN(Table1817[[#This Row],[Close Price]]/I521))</f>
        <v>-6.4157954210482824E-3</v>
      </c>
    </row>
    <row r="523" spans="1:14" x14ac:dyDescent="0.3">
      <c r="A523" s="1" t="s">
        <v>36</v>
      </c>
      <c r="B523" s="1" t="s">
        <v>14</v>
      </c>
      <c r="C523" s="2">
        <v>43872</v>
      </c>
      <c r="D523" s="1">
        <v>318.5</v>
      </c>
      <c r="E523" s="1">
        <v>321.05</v>
      </c>
      <c r="F523" s="1">
        <v>325.8</v>
      </c>
      <c r="G523" s="1">
        <v>321.05</v>
      </c>
      <c r="H523" s="1">
        <v>324.5</v>
      </c>
      <c r="I523" s="1">
        <v>324.35000000000002</v>
      </c>
      <c r="J523" s="1">
        <v>323.44</v>
      </c>
      <c r="K523" s="1">
        <v>30188757</v>
      </c>
      <c r="L523" s="1">
        <v>9764353222.25</v>
      </c>
      <c r="M523" s="1">
        <v>203738</v>
      </c>
      <c r="N523" s="3">
        <f>IF(ISERR(LN(Table1817[[#This Row],[Close Price]]/I522)),"-",LN(Table1817[[#This Row],[Close Price]]/I522))</f>
        <v>1.820070464684637E-2</v>
      </c>
    </row>
    <row r="524" spans="1:14" x14ac:dyDescent="0.3">
      <c r="A524" s="1" t="s">
        <v>36</v>
      </c>
      <c r="B524" s="1" t="s">
        <v>14</v>
      </c>
      <c r="C524" s="2">
        <v>43873</v>
      </c>
      <c r="D524" s="1">
        <v>324.35000000000002</v>
      </c>
      <c r="E524" s="1">
        <v>329.9</v>
      </c>
      <c r="F524" s="1">
        <v>329.9</v>
      </c>
      <c r="G524" s="1">
        <v>319.25</v>
      </c>
      <c r="H524" s="1">
        <v>320.39999999999998</v>
      </c>
      <c r="I524" s="1">
        <v>320.2</v>
      </c>
      <c r="J524" s="1">
        <v>323.8</v>
      </c>
      <c r="K524" s="1">
        <v>38930849</v>
      </c>
      <c r="L524" s="1">
        <v>12606002673.049999</v>
      </c>
      <c r="M524" s="1">
        <v>212834</v>
      </c>
      <c r="N524" s="3">
        <f>IF(ISERR(LN(Table1817[[#This Row],[Close Price]]/I523)),"-",LN(Table1817[[#This Row],[Close Price]]/I523))</f>
        <v>-1.2877379096450205E-2</v>
      </c>
    </row>
    <row r="525" spans="1:14" x14ac:dyDescent="0.3">
      <c r="A525" s="1" t="s">
        <v>36</v>
      </c>
      <c r="B525" s="1" t="s">
        <v>14</v>
      </c>
      <c r="C525" s="2">
        <v>43874</v>
      </c>
      <c r="D525" s="1">
        <v>320.2</v>
      </c>
      <c r="E525" s="1">
        <v>322</v>
      </c>
      <c r="F525" s="1">
        <v>330.95</v>
      </c>
      <c r="G525" s="1">
        <v>322</v>
      </c>
      <c r="H525" s="1">
        <v>327.5</v>
      </c>
      <c r="I525" s="1">
        <v>327.45</v>
      </c>
      <c r="J525" s="1">
        <v>327.78</v>
      </c>
      <c r="K525" s="1">
        <v>62516057</v>
      </c>
      <c r="L525" s="1">
        <v>20491203548.5</v>
      </c>
      <c r="M525" s="1">
        <v>345413</v>
      </c>
      <c r="N525" s="3">
        <f>IF(ISERR(LN(Table1817[[#This Row],[Close Price]]/I524)),"-",LN(Table1817[[#This Row],[Close Price]]/I524))</f>
        <v>2.238957110144827E-2</v>
      </c>
    </row>
    <row r="526" spans="1:14" x14ac:dyDescent="0.3">
      <c r="A526" s="1" t="s">
        <v>36</v>
      </c>
      <c r="B526" s="1" t="s">
        <v>14</v>
      </c>
      <c r="C526" s="2">
        <v>43875</v>
      </c>
      <c r="D526" s="1">
        <v>327.45</v>
      </c>
      <c r="E526" s="1">
        <v>328.1</v>
      </c>
      <c r="F526" s="1">
        <v>331.9</v>
      </c>
      <c r="G526" s="1">
        <v>318.55</v>
      </c>
      <c r="H526" s="1">
        <v>319.89999999999998</v>
      </c>
      <c r="I526" s="1">
        <v>319.39999999999998</v>
      </c>
      <c r="J526" s="1">
        <v>324.61</v>
      </c>
      <c r="K526" s="1">
        <v>48205947</v>
      </c>
      <c r="L526" s="1">
        <v>15648251911.1</v>
      </c>
      <c r="M526" s="1">
        <v>260920</v>
      </c>
      <c r="N526" s="3">
        <f>IF(ISERR(LN(Table1817[[#This Row],[Close Price]]/I525)),"-",LN(Table1817[[#This Row],[Close Price]]/I525))</f>
        <v>-2.4891135883150561E-2</v>
      </c>
    </row>
    <row r="527" spans="1:14" x14ac:dyDescent="0.3">
      <c r="A527" s="1" t="s">
        <v>36</v>
      </c>
      <c r="B527" s="1" t="s">
        <v>14</v>
      </c>
      <c r="C527" s="2">
        <v>43878</v>
      </c>
      <c r="D527" s="1">
        <v>319.39999999999998</v>
      </c>
      <c r="E527" s="1">
        <v>320.95</v>
      </c>
      <c r="F527" s="1">
        <v>321.14999999999998</v>
      </c>
      <c r="G527" s="1">
        <v>311.64999999999998</v>
      </c>
      <c r="H527" s="1">
        <v>314.7</v>
      </c>
      <c r="I527" s="1">
        <v>314.2</v>
      </c>
      <c r="J527" s="1">
        <v>314.88</v>
      </c>
      <c r="K527" s="1">
        <v>36950692</v>
      </c>
      <c r="L527" s="1">
        <v>11634918971.75</v>
      </c>
      <c r="M527" s="1">
        <v>244850</v>
      </c>
      <c r="N527" s="3">
        <f>IF(ISERR(LN(Table1817[[#This Row],[Close Price]]/I526)),"-",LN(Table1817[[#This Row],[Close Price]]/I526))</f>
        <v>-1.6414509959391199E-2</v>
      </c>
    </row>
    <row r="528" spans="1:14" x14ac:dyDescent="0.3">
      <c r="A528" s="1" t="s">
        <v>36</v>
      </c>
      <c r="B528" s="1" t="s">
        <v>14</v>
      </c>
      <c r="C528" s="2">
        <v>43879</v>
      </c>
      <c r="D528" s="1">
        <v>314.2</v>
      </c>
      <c r="E528" s="1">
        <v>315.39999999999998</v>
      </c>
      <c r="F528" s="1">
        <v>319.2</v>
      </c>
      <c r="G528" s="1">
        <v>309.39999999999998</v>
      </c>
      <c r="H528" s="1">
        <v>318.05</v>
      </c>
      <c r="I528" s="1">
        <v>317.55</v>
      </c>
      <c r="J528" s="1">
        <v>313.45999999999998</v>
      </c>
      <c r="K528" s="1">
        <v>38588583</v>
      </c>
      <c r="L528" s="1">
        <v>12096037114.35</v>
      </c>
      <c r="M528" s="1">
        <v>226792</v>
      </c>
      <c r="N528" s="3">
        <f>IF(ISERR(LN(Table1817[[#This Row],[Close Price]]/I527)),"-",LN(Table1817[[#This Row],[Close Price]]/I527))</f>
        <v>1.0605560427463183E-2</v>
      </c>
    </row>
    <row r="529" spans="1:14" x14ac:dyDescent="0.3">
      <c r="A529" s="1" t="s">
        <v>36</v>
      </c>
      <c r="B529" s="1" t="s">
        <v>14</v>
      </c>
      <c r="C529" s="2">
        <v>43880</v>
      </c>
      <c r="D529" s="1">
        <v>317.55</v>
      </c>
      <c r="E529" s="1">
        <v>322.3</v>
      </c>
      <c r="F529" s="1">
        <v>324</v>
      </c>
      <c r="G529" s="1">
        <v>317.25</v>
      </c>
      <c r="H529" s="1">
        <v>320.2</v>
      </c>
      <c r="I529" s="1">
        <v>320.35000000000002</v>
      </c>
      <c r="J529" s="1">
        <v>320.2</v>
      </c>
      <c r="K529" s="1">
        <v>39846727</v>
      </c>
      <c r="L529" s="1">
        <v>12758963019.299999</v>
      </c>
      <c r="M529" s="1">
        <v>229162</v>
      </c>
      <c r="N529" s="3">
        <f>IF(ISERR(LN(Table1817[[#This Row],[Close Price]]/I528)),"-",LN(Table1817[[#This Row],[Close Price]]/I528))</f>
        <v>8.7788618360467689E-3</v>
      </c>
    </row>
    <row r="530" spans="1:14" x14ac:dyDescent="0.3">
      <c r="A530" s="1" t="s">
        <v>36</v>
      </c>
      <c r="B530" s="1" t="s">
        <v>14</v>
      </c>
      <c r="C530" s="2">
        <v>43881</v>
      </c>
      <c r="D530" s="1">
        <v>320.35000000000002</v>
      </c>
      <c r="E530" s="1">
        <v>319.35000000000002</v>
      </c>
      <c r="F530" s="1">
        <v>329.2</v>
      </c>
      <c r="G530" s="1">
        <v>318.75</v>
      </c>
      <c r="H530" s="1">
        <v>327.9</v>
      </c>
      <c r="I530" s="1">
        <v>327.64999999999998</v>
      </c>
      <c r="J530" s="1">
        <v>325.2</v>
      </c>
      <c r="K530" s="1">
        <v>40150409</v>
      </c>
      <c r="L530" s="1">
        <v>13057090759.200001</v>
      </c>
      <c r="M530" s="1">
        <v>261607</v>
      </c>
      <c r="N530" s="3">
        <f>IF(ISERR(LN(Table1817[[#This Row],[Close Price]]/I529)),"-",LN(Table1817[[#This Row],[Close Price]]/I529))</f>
        <v>2.2531817400475166E-2</v>
      </c>
    </row>
    <row r="531" spans="1:14" x14ac:dyDescent="0.3">
      <c r="A531" s="1" t="s">
        <v>36</v>
      </c>
      <c r="B531" s="1" t="s">
        <v>14</v>
      </c>
      <c r="C531" s="2">
        <v>43885</v>
      </c>
      <c r="D531" s="1">
        <v>327.64999999999998</v>
      </c>
      <c r="E531" s="1">
        <v>325.75</v>
      </c>
      <c r="F531" s="1">
        <v>331.3</v>
      </c>
      <c r="G531" s="1">
        <v>321.85000000000002</v>
      </c>
      <c r="H531" s="1">
        <v>322.8</v>
      </c>
      <c r="I531" s="1">
        <v>322.95</v>
      </c>
      <c r="J531" s="1">
        <v>326.73</v>
      </c>
      <c r="K531" s="1">
        <v>45273936</v>
      </c>
      <c r="L531" s="1">
        <v>14792560598.5</v>
      </c>
      <c r="M531" s="1">
        <v>268314</v>
      </c>
      <c r="N531" s="3">
        <f>IF(ISERR(LN(Table1817[[#This Row],[Close Price]]/I530)),"-",LN(Table1817[[#This Row],[Close Price]]/I530))</f>
        <v>-1.444845300702413E-2</v>
      </c>
    </row>
    <row r="532" spans="1:14" x14ac:dyDescent="0.3">
      <c r="A532" s="1" t="s">
        <v>36</v>
      </c>
      <c r="B532" s="1" t="s">
        <v>14</v>
      </c>
      <c r="C532" s="2">
        <v>43886</v>
      </c>
      <c r="D532" s="1">
        <v>322.95</v>
      </c>
      <c r="E532" s="1">
        <v>325.89999999999998</v>
      </c>
      <c r="F532" s="1">
        <v>328.15</v>
      </c>
      <c r="G532" s="1">
        <v>322.2</v>
      </c>
      <c r="H532" s="1">
        <v>327.75</v>
      </c>
      <c r="I532" s="1">
        <v>326.8</v>
      </c>
      <c r="J532" s="1">
        <v>325.64999999999998</v>
      </c>
      <c r="K532" s="1">
        <v>39050709</v>
      </c>
      <c r="L532" s="1">
        <v>12716959152.4</v>
      </c>
      <c r="M532" s="1">
        <v>236225</v>
      </c>
      <c r="N532" s="3">
        <f>IF(ISERR(LN(Table1817[[#This Row],[Close Price]]/I531)),"-",LN(Table1817[[#This Row],[Close Price]]/I531))</f>
        <v>1.1850850507366065E-2</v>
      </c>
    </row>
    <row r="533" spans="1:14" x14ac:dyDescent="0.3">
      <c r="A533" s="1" t="s">
        <v>36</v>
      </c>
      <c r="B533" s="1" t="s">
        <v>14</v>
      </c>
      <c r="C533" s="2">
        <v>43887</v>
      </c>
      <c r="D533" s="1">
        <v>326.8</v>
      </c>
      <c r="E533" s="1">
        <v>324.85000000000002</v>
      </c>
      <c r="F533" s="1">
        <v>330.8</v>
      </c>
      <c r="G533" s="1">
        <v>324.2</v>
      </c>
      <c r="H533" s="1">
        <v>328.15</v>
      </c>
      <c r="I533" s="1">
        <v>328.2</v>
      </c>
      <c r="J533" s="1">
        <v>327.58</v>
      </c>
      <c r="K533" s="1">
        <v>43915281</v>
      </c>
      <c r="L533" s="1">
        <v>14385942926.049999</v>
      </c>
      <c r="M533" s="1">
        <v>237750</v>
      </c>
      <c r="N533" s="3">
        <f>IF(ISERR(LN(Table1817[[#This Row],[Close Price]]/I532)),"-",LN(Table1817[[#This Row],[Close Price]]/I532))</f>
        <v>4.2748156701425833E-3</v>
      </c>
    </row>
    <row r="534" spans="1:14" x14ac:dyDescent="0.3">
      <c r="A534" s="1" t="s">
        <v>36</v>
      </c>
      <c r="B534" s="1" t="s">
        <v>14</v>
      </c>
      <c r="C534" s="2">
        <v>43888</v>
      </c>
      <c r="D534" s="1">
        <v>328.2</v>
      </c>
      <c r="E534" s="1">
        <v>328</v>
      </c>
      <c r="F534" s="1">
        <v>330</v>
      </c>
      <c r="G534" s="1">
        <v>318</v>
      </c>
      <c r="H534" s="1">
        <v>321.64999999999998</v>
      </c>
      <c r="I534" s="1">
        <v>321.95</v>
      </c>
      <c r="J534" s="1">
        <v>322.89</v>
      </c>
      <c r="K534" s="1">
        <v>47010040</v>
      </c>
      <c r="L534" s="1">
        <v>15179291705.15</v>
      </c>
      <c r="M534" s="1">
        <v>254847</v>
      </c>
      <c r="N534" s="3">
        <f>IF(ISERR(LN(Table1817[[#This Row],[Close Price]]/I533)),"-",LN(Table1817[[#This Row],[Close Price]]/I533))</f>
        <v>-1.9226924671797981E-2</v>
      </c>
    </row>
    <row r="535" spans="1:14" x14ac:dyDescent="0.3">
      <c r="A535" s="1" t="s">
        <v>36</v>
      </c>
      <c r="B535" s="1" t="s">
        <v>14</v>
      </c>
      <c r="C535" s="2">
        <v>43889</v>
      </c>
      <c r="D535" s="1">
        <v>321.95</v>
      </c>
      <c r="E535" s="1">
        <v>312</v>
      </c>
      <c r="F535" s="1">
        <v>314.64999999999998</v>
      </c>
      <c r="G535" s="1">
        <v>301.10000000000002</v>
      </c>
      <c r="H535" s="1">
        <v>304.60000000000002</v>
      </c>
      <c r="I535" s="1">
        <v>303</v>
      </c>
      <c r="J535" s="1">
        <v>308.08999999999997</v>
      </c>
      <c r="K535" s="1">
        <v>59705346</v>
      </c>
      <c r="L535" s="1">
        <v>18394484908.5</v>
      </c>
      <c r="M535" s="1">
        <v>332224</v>
      </c>
      <c r="N535" s="3">
        <f>IF(ISERR(LN(Table1817[[#This Row],[Close Price]]/I534)),"-",LN(Table1817[[#This Row],[Close Price]]/I534))</f>
        <v>-6.0663448474823363E-2</v>
      </c>
    </row>
    <row r="536" spans="1:14" x14ac:dyDescent="0.3">
      <c r="A536" s="1" t="s">
        <v>36</v>
      </c>
      <c r="B536" s="1" t="s">
        <v>14</v>
      </c>
      <c r="C536" s="2">
        <v>43892</v>
      </c>
      <c r="D536" s="1">
        <v>303</v>
      </c>
      <c r="E536" s="1">
        <v>311</v>
      </c>
      <c r="F536" s="1">
        <v>312</v>
      </c>
      <c r="G536" s="1">
        <v>284.05</v>
      </c>
      <c r="H536" s="1">
        <v>287.60000000000002</v>
      </c>
      <c r="I536" s="1">
        <v>287.39999999999998</v>
      </c>
      <c r="J536" s="1">
        <v>300.12</v>
      </c>
      <c r="K536" s="1">
        <v>66711413</v>
      </c>
      <c r="L536" s="1">
        <v>20021133661.150002</v>
      </c>
      <c r="M536" s="1">
        <v>374435</v>
      </c>
      <c r="N536" s="3">
        <f>IF(ISERR(LN(Table1817[[#This Row],[Close Price]]/I535)),"-",LN(Table1817[[#This Row],[Close Price]]/I535))</f>
        <v>-5.2857831864444642E-2</v>
      </c>
    </row>
    <row r="537" spans="1:14" x14ac:dyDescent="0.3">
      <c r="A537" s="1" t="s">
        <v>36</v>
      </c>
      <c r="B537" s="1" t="s">
        <v>14</v>
      </c>
      <c r="C537" s="2">
        <v>43893</v>
      </c>
      <c r="D537" s="1">
        <v>287.39999999999998</v>
      </c>
      <c r="E537" s="1">
        <v>293</v>
      </c>
      <c r="F537" s="1">
        <v>294.39999999999998</v>
      </c>
      <c r="G537" s="1">
        <v>285.3</v>
      </c>
      <c r="H537" s="1">
        <v>290.5</v>
      </c>
      <c r="I537" s="1">
        <v>289.85000000000002</v>
      </c>
      <c r="J537" s="1">
        <v>289.45999999999998</v>
      </c>
      <c r="K537" s="1">
        <v>61949382</v>
      </c>
      <c r="L537" s="1">
        <v>17932087255.25</v>
      </c>
      <c r="M537" s="1">
        <v>351083</v>
      </c>
      <c r="N537" s="3">
        <f>IF(ISERR(LN(Table1817[[#This Row],[Close Price]]/I536)),"-",LN(Table1817[[#This Row],[Close Price]]/I536))</f>
        <v>8.4885741408175508E-3</v>
      </c>
    </row>
    <row r="538" spans="1:14" x14ac:dyDescent="0.3">
      <c r="A538" s="1" t="s">
        <v>36</v>
      </c>
      <c r="B538" s="1" t="s">
        <v>14</v>
      </c>
      <c r="C538" s="2">
        <v>43894</v>
      </c>
      <c r="D538" s="1">
        <v>289.85000000000002</v>
      </c>
      <c r="E538" s="1">
        <v>291.8</v>
      </c>
      <c r="F538" s="1">
        <v>293</v>
      </c>
      <c r="G538" s="1">
        <v>275.10000000000002</v>
      </c>
      <c r="H538" s="1">
        <v>284.95</v>
      </c>
      <c r="I538" s="1">
        <v>285.3</v>
      </c>
      <c r="J538" s="1">
        <v>283.13</v>
      </c>
      <c r="K538" s="1">
        <v>73675736</v>
      </c>
      <c r="L538" s="1">
        <v>20860146300.099998</v>
      </c>
      <c r="M538" s="1">
        <v>369109</v>
      </c>
      <c r="N538" s="3">
        <f>IF(ISERR(LN(Table1817[[#This Row],[Close Price]]/I537)),"-",LN(Table1817[[#This Row],[Close Price]]/I537))</f>
        <v>-1.582228956628761E-2</v>
      </c>
    </row>
    <row r="539" spans="1:14" x14ac:dyDescent="0.3">
      <c r="A539" s="1" t="s">
        <v>36</v>
      </c>
      <c r="B539" s="1" t="s">
        <v>14</v>
      </c>
      <c r="C539" s="2">
        <v>43895</v>
      </c>
      <c r="D539" s="1">
        <v>285.3</v>
      </c>
      <c r="E539" s="1">
        <v>290.89999999999998</v>
      </c>
      <c r="F539" s="1">
        <v>298.39999999999998</v>
      </c>
      <c r="G539" s="1">
        <v>270</v>
      </c>
      <c r="H539" s="1">
        <v>287.55</v>
      </c>
      <c r="I539" s="1">
        <v>288.5</v>
      </c>
      <c r="J539" s="1">
        <v>286.17</v>
      </c>
      <c r="K539" s="1">
        <v>149245973</v>
      </c>
      <c r="L539" s="1">
        <v>42709961201.099998</v>
      </c>
      <c r="M539" s="1">
        <v>705570</v>
      </c>
      <c r="N539" s="3">
        <f>IF(ISERR(LN(Table1817[[#This Row],[Close Price]]/I538)),"-",LN(Table1817[[#This Row],[Close Price]]/I538))</f>
        <v>1.1153827728699944E-2</v>
      </c>
    </row>
    <row r="540" spans="1:14" x14ac:dyDescent="0.3">
      <c r="A540" s="1" t="s">
        <v>36</v>
      </c>
      <c r="B540" s="1" t="s">
        <v>14</v>
      </c>
      <c r="C540" s="2">
        <v>43896</v>
      </c>
      <c r="D540" s="1">
        <v>288.5</v>
      </c>
      <c r="E540" s="1">
        <v>268</v>
      </c>
      <c r="F540" s="1">
        <v>274.39999999999998</v>
      </c>
      <c r="G540" s="1">
        <v>253.95</v>
      </c>
      <c r="H540" s="1">
        <v>269.8</v>
      </c>
      <c r="I540" s="1">
        <v>270.5</v>
      </c>
      <c r="J540" s="1">
        <v>268.89</v>
      </c>
      <c r="K540" s="1">
        <v>106043172</v>
      </c>
      <c r="L540" s="1">
        <v>28514340665.599998</v>
      </c>
      <c r="M540" s="1">
        <v>538814</v>
      </c>
      <c r="N540" s="3">
        <f>IF(ISERR(LN(Table1817[[#This Row],[Close Price]]/I539)),"-",LN(Table1817[[#This Row],[Close Price]]/I539))</f>
        <v>-6.4422987661618067E-2</v>
      </c>
    </row>
    <row r="541" spans="1:14" x14ac:dyDescent="0.3">
      <c r="A541" s="1" t="s">
        <v>36</v>
      </c>
      <c r="B541" s="1" t="s">
        <v>14</v>
      </c>
      <c r="C541" s="2">
        <v>43899</v>
      </c>
      <c r="D541" s="1">
        <v>270.5</v>
      </c>
      <c r="E541" s="1">
        <v>260.05</v>
      </c>
      <c r="F541" s="1">
        <v>262.75</v>
      </c>
      <c r="G541" s="1">
        <v>251.15</v>
      </c>
      <c r="H541" s="1">
        <v>252.3</v>
      </c>
      <c r="I541" s="1">
        <v>253.45</v>
      </c>
      <c r="J541" s="1">
        <v>256.54000000000002</v>
      </c>
      <c r="K541" s="1">
        <v>101294751</v>
      </c>
      <c r="L541" s="1">
        <v>25986612245.299999</v>
      </c>
      <c r="M541" s="1">
        <v>539589</v>
      </c>
      <c r="N541" s="3">
        <f>IF(ISERR(LN(Table1817[[#This Row],[Close Price]]/I540)),"-",LN(Table1817[[#This Row],[Close Price]]/I540))</f>
        <v>-6.5105533368177912E-2</v>
      </c>
    </row>
    <row r="542" spans="1:14" x14ac:dyDescent="0.3">
      <c r="A542" s="1" t="s">
        <v>36</v>
      </c>
      <c r="B542" s="1" t="s">
        <v>14</v>
      </c>
      <c r="C542" s="2">
        <v>43901</v>
      </c>
      <c r="D542" s="1">
        <v>253.45</v>
      </c>
      <c r="E542" s="1">
        <v>253</v>
      </c>
      <c r="F542" s="1">
        <v>258.5</v>
      </c>
      <c r="G542" s="1">
        <v>243.1</v>
      </c>
      <c r="H542" s="1">
        <v>244.25</v>
      </c>
      <c r="I542" s="1">
        <v>245.1</v>
      </c>
      <c r="J542" s="1">
        <v>250.69</v>
      </c>
      <c r="K542" s="1">
        <v>90847179</v>
      </c>
      <c r="L542" s="1">
        <v>22774582918.950001</v>
      </c>
      <c r="M542" s="1">
        <v>473850</v>
      </c>
      <c r="N542" s="3">
        <f>IF(ISERR(LN(Table1817[[#This Row],[Close Price]]/I541)),"-",LN(Table1817[[#This Row],[Close Price]]/I541))</f>
        <v>-3.3500274384291442E-2</v>
      </c>
    </row>
    <row r="543" spans="1:14" x14ac:dyDescent="0.3">
      <c r="A543" s="1" t="s">
        <v>36</v>
      </c>
      <c r="B543" s="1" t="s">
        <v>14</v>
      </c>
      <c r="C543" s="2">
        <v>43902</v>
      </c>
      <c r="D543" s="1">
        <v>245.1</v>
      </c>
      <c r="E543" s="1">
        <v>231.9</v>
      </c>
      <c r="F543" s="1">
        <v>231.9</v>
      </c>
      <c r="G543" s="1">
        <v>208.6</v>
      </c>
      <c r="H543" s="1">
        <v>215.4</v>
      </c>
      <c r="I543" s="1">
        <v>212.6</v>
      </c>
      <c r="J543" s="1">
        <v>220.65</v>
      </c>
      <c r="K543" s="1">
        <v>99770256</v>
      </c>
      <c r="L543" s="1">
        <v>22014550023.849998</v>
      </c>
      <c r="M543" s="1">
        <v>582694</v>
      </c>
      <c r="N543" s="3">
        <f>IF(ISERR(LN(Table1817[[#This Row],[Close Price]]/I542)),"-",LN(Table1817[[#This Row],[Close Price]]/I542))</f>
        <v>-0.1422538246262193</v>
      </c>
    </row>
    <row r="544" spans="1:14" x14ac:dyDescent="0.3">
      <c r="A544" s="1" t="s">
        <v>36</v>
      </c>
      <c r="B544" s="1" t="s">
        <v>14</v>
      </c>
      <c r="C544" s="2">
        <v>43903</v>
      </c>
      <c r="D544" s="1">
        <v>212.6</v>
      </c>
      <c r="E544" s="1">
        <v>200</v>
      </c>
      <c r="F544" s="1">
        <v>248.8</v>
      </c>
      <c r="G544" s="1">
        <v>184.65</v>
      </c>
      <c r="H544" s="1">
        <v>244.25</v>
      </c>
      <c r="I544" s="1">
        <v>242</v>
      </c>
      <c r="J544" s="1">
        <v>226.87</v>
      </c>
      <c r="K544" s="1">
        <v>155703140</v>
      </c>
      <c r="L544" s="1">
        <v>35324093331.699997</v>
      </c>
      <c r="M544" s="1">
        <v>908228</v>
      </c>
      <c r="N544" s="3">
        <f>IF(ISERR(LN(Table1817[[#This Row],[Close Price]]/I543)),"-",LN(Table1817[[#This Row],[Close Price]]/I543))</f>
        <v>0.1295252602488389</v>
      </c>
    </row>
    <row r="545" spans="1:14" x14ac:dyDescent="0.3">
      <c r="A545" s="1" t="s">
        <v>36</v>
      </c>
      <c r="B545" s="1" t="s">
        <v>14</v>
      </c>
      <c r="C545" s="2">
        <v>43906</v>
      </c>
      <c r="D545" s="1">
        <v>242</v>
      </c>
      <c r="E545" s="1">
        <v>227.9</v>
      </c>
      <c r="F545" s="1">
        <v>231.4</v>
      </c>
      <c r="G545" s="1">
        <v>220.6</v>
      </c>
      <c r="H545" s="1">
        <v>223.35</v>
      </c>
      <c r="I545" s="1">
        <v>223.35</v>
      </c>
      <c r="J545" s="1">
        <v>225.85</v>
      </c>
      <c r="K545" s="1">
        <v>75584607</v>
      </c>
      <c r="L545" s="1">
        <v>17070605991.9</v>
      </c>
      <c r="M545" s="1">
        <v>520840</v>
      </c>
      <c r="N545" s="3">
        <f>IF(ISERR(LN(Table1817[[#This Row],[Close Price]]/I544)),"-",LN(Table1817[[#This Row],[Close Price]]/I544))</f>
        <v>-8.0197678358558719E-2</v>
      </c>
    </row>
    <row r="546" spans="1:14" x14ac:dyDescent="0.3">
      <c r="A546" s="1" t="s">
        <v>36</v>
      </c>
      <c r="B546" s="1" t="s">
        <v>14</v>
      </c>
      <c r="C546" s="2">
        <v>43907</v>
      </c>
      <c r="D546" s="1">
        <v>223.35</v>
      </c>
      <c r="E546" s="1">
        <v>227.2</v>
      </c>
      <c r="F546" s="1">
        <v>229.9</v>
      </c>
      <c r="G546" s="1">
        <v>212.05</v>
      </c>
      <c r="H546" s="1">
        <v>213.9</v>
      </c>
      <c r="I546" s="1">
        <v>215.15</v>
      </c>
      <c r="J546" s="1">
        <v>223.23</v>
      </c>
      <c r="K546" s="1">
        <v>65414721</v>
      </c>
      <c r="L546" s="1">
        <v>14602255592.950001</v>
      </c>
      <c r="M546" s="1">
        <v>437283</v>
      </c>
      <c r="N546" s="3">
        <f>IF(ISERR(LN(Table1817[[#This Row],[Close Price]]/I545)),"-",LN(Table1817[[#This Row],[Close Price]]/I545))</f>
        <v>-3.7404588513518994E-2</v>
      </c>
    </row>
    <row r="547" spans="1:14" x14ac:dyDescent="0.3">
      <c r="A547" s="1" t="s">
        <v>36</v>
      </c>
      <c r="B547" s="1" t="s">
        <v>14</v>
      </c>
      <c r="C547" s="2">
        <v>43908</v>
      </c>
      <c r="D547" s="1">
        <v>215.15</v>
      </c>
      <c r="E547" s="1">
        <v>221</v>
      </c>
      <c r="F547" s="1">
        <v>223.15</v>
      </c>
      <c r="G547" s="1">
        <v>200.1</v>
      </c>
      <c r="H547" s="1">
        <v>215.75</v>
      </c>
      <c r="I547" s="1">
        <v>215.2</v>
      </c>
      <c r="J547" s="1">
        <v>209.42</v>
      </c>
      <c r="K547" s="1">
        <v>101405421</v>
      </c>
      <c r="L547" s="1">
        <v>21236030167.450001</v>
      </c>
      <c r="M547" s="1">
        <v>627917</v>
      </c>
      <c r="N547" s="3">
        <f>IF(ISERR(LN(Table1817[[#This Row],[Close Price]]/I546)),"-",LN(Table1817[[#This Row],[Close Price]]/I546))</f>
        <v>2.3236900302052582E-4</v>
      </c>
    </row>
    <row r="548" spans="1:14" x14ac:dyDescent="0.3">
      <c r="A548" s="1" t="s">
        <v>36</v>
      </c>
      <c r="B548" s="1" t="s">
        <v>14</v>
      </c>
      <c r="C548" s="2">
        <v>43909</v>
      </c>
      <c r="D548" s="1">
        <v>215.2</v>
      </c>
      <c r="E548" s="1">
        <v>202.95</v>
      </c>
      <c r="F548" s="1">
        <v>219.75</v>
      </c>
      <c r="G548" s="1">
        <v>198.15</v>
      </c>
      <c r="H548" s="1">
        <v>203.45</v>
      </c>
      <c r="I548" s="1">
        <v>203.65</v>
      </c>
      <c r="J548" s="1">
        <v>207.44</v>
      </c>
      <c r="K548" s="1">
        <v>93535977</v>
      </c>
      <c r="L548" s="1">
        <v>19402663475.75</v>
      </c>
      <c r="M548" s="1">
        <v>617960</v>
      </c>
      <c r="N548" s="3">
        <f>IF(ISERR(LN(Table1817[[#This Row],[Close Price]]/I547)),"-",LN(Table1817[[#This Row],[Close Price]]/I547))</f>
        <v>-5.516499419320766E-2</v>
      </c>
    </row>
    <row r="549" spans="1:14" x14ac:dyDescent="0.3">
      <c r="A549" s="1" t="s">
        <v>36</v>
      </c>
      <c r="B549" s="1" t="s">
        <v>14</v>
      </c>
      <c r="C549" s="2">
        <v>43910</v>
      </c>
      <c r="D549" s="1">
        <v>203.65</v>
      </c>
      <c r="E549" s="1">
        <v>205.55</v>
      </c>
      <c r="F549" s="1">
        <v>215.7</v>
      </c>
      <c r="G549" s="1">
        <v>200</v>
      </c>
      <c r="H549" s="1">
        <v>208.85</v>
      </c>
      <c r="I549" s="1">
        <v>209.85</v>
      </c>
      <c r="J549" s="1">
        <v>208.91</v>
      </c>
      <c r="K549" s="1">
        <v>77393021</v>
      </c>
      <c r="L549" s="1">
        <v>16168344317.799999</v>
      </c>
      <c r="M549" s="1">
        <v>470053</v>
      </c>
      <c r="N549" s="3">
        <f>IF(ISERR(LN(Table1817[[#This Row],[Close Price]]/I548)),"-",LN(Table1817[[#This Row],[Close Price]]/I548))</f>
        <v>2.9990155685178196E-2</v>
      </c>
    </row>
    <row r="550" spans="1:14" x14ac:dyDescent="0.3">
      <c r="A550" s="1" t="s">
        <v>36</v>
      </c>
      <c r="B550" s="1" t="s">
        <v>14</v>
      </c>
      <c r="C550" s="2">
        <v>43913</v>
      </c>
      <c r="D550" s="1">
        <v>209.85</v>
      </c>
      <c r="E550" s="1">
        <v>190</v>
      </c>
      <c r="F550" s="1">
        <v>199.5</v>
      </c>
      <c r="G550" s="1">
        <v>180.25</v>
      </c>
      <c r="H550" s="1">
        <v>181.95</v>
      </c>
      <c r="I550" s="1">
        <v>181.6</v>
      </c>
      <c r="J550" s="1">
        <v>186.66</v>
      </c>
      <c r="K550" s="1">
        <v>61751758</v>
      </c>
      <c r="L550" s="1">
        <v>11526464685.549999</v>
      </c>
      <c r="M550" s="1">
        <v>613264</v>
      </c>
      <c r="N550" s="3">
        <f>IF(ISERR(LN(Table1817[[#This Row],[Close Price]]/I549)),"-",LN(Table1817[[#This Row],[Close Price]]/I549))</f>
        <v>-0.14458652361240698</v>
      </c>
    </row>
    <row r="551" spans="1:14" x14ac:dyDescent="0.3">
      <c r="A551" s="1" t="s">
        <v>36</v>
      </c>
      <c r="B551" s="1" t="s">
        <v>14</v>
      </c>
      <c r="C551" s="2">
        <v>43914</v>
      </c>
      <c r="D551" s="1">
        <v>181.6</v>
      </c>
      <c r="E551" s="1">
        <v>190.95</v>
      </c>
      <c r="F551" s="1">
        <v>191.95</v>
      </c>
      <c r="G551" s="1">
        <v>173.55</v>
      </c>
      <c r="H551" s="1">
        <v>185.4</v>
      </c>
      <c r="I551" s="1">
        <v>183.2</v>
      </c>
      <c r="J551" s="1">
        <v>183.93</v>
      </c>
      <c r="K551" s="1">
        <v>67492010</v>
      </c>
      <c r="L551" s="1">
        <v>12413785195.85</v>
      </c>
      <c r="M551" s="1">
        <v>512638</v>
      </c>
      <c r="N551" s="3">
        <f>IF(ISERR(LN(Table1817[[#This Row],[Close Price]]/I550)),"-",LN(Table1817[[#This Row],[Close Price]]/I550))</f>
        <v>8.7719860728370409E-3</v>
      </c>
    </row>
    <row r="552" spans="1:14" x14ac:dyDescent="0.3">
      <c r="A552" s="1" t="s">
        <v>36</v>
      </c>
      <c r="B552" s="1" t="s">
        <v>14</v>
      </c>
      <c r="C552" s="2">
        <v>43915</v>
      </c>
      <c r="D552" s="1">
        <v>183.2</v>
      </c>
      <c r="E552" s="1">
        <v>178</v>
      </c>
      <c r="F552" s="1">
        <v>195.25</v>
      </c>
      <c r="G552" s="1">
        <v>176.45</v>
      </c>
      <c r="H552" s="1">
        <v>190.6</v>
      </c>
      <c r="I552" s="1">
        <v>189.9</v>
      </c>
      <c r="J552" s="1">
        <v>185.5</v>
      </c>
      <c r="K552" s="1">
        <v>71568237</v>
      </c>
      <c r="L552" s="1">
        <v>13275864829.35</v>
      </c>
      <c r="M552" s="1">
        <v>512710</v>
      </c>
      <c r="N552" s="3">
        <f>IF(ISERR(LN(Table1817[[#This Row],[Close Price]]/I551)),"-",LN(Table1817[[#This Row],[Close Price]]/I551))</f>
        <v>3.5919165578210344E-2</v>
      </c>
    </row>
    <row r="553" spans="1:14" x14ac:dyDescent="0.3">
      <c r="A553" s="1" t="s">
        <v>36</v>
      </c>
      <c r="B553" s="1" t="s">
        <v>14</v>
      </c>
      <c r="C553" s="2">
        <v>43916</v>
      </c>
      <c r="D553" s="1">
        <v>189.9</v>
      </c>
      <c r="E553" s="1">
        <v>191.55</v>
      </c>
      <c r="F553" s="1">
        <v>201</v>
      </c>
      <c r="G553" s="1">
        <v>185.1</v>
      </c>
      <c r="H553" s="1">
        <v>193.25</v>
      </c>
      <c r="I553" s="1">
        <v>192.75</v>
      </c>
      <c r="J553" s="1">
        <v>193.7</v>
      </c>
      <c r="K553" s="1">
        <v>107260674</v>
      </c>
      <c r="L553" s="1">
        <v>20776414217.25</v>
      </c>
      <c r="M553" s="1">
        <v>622633</v>
      </c>
      <c r="N553" s="3">
        <f>IF(ISERR(LN(Table1817[[#This Row],[Close Price]]/I552)),"-",LN(Table1817[[#This Row],[Close Price]]/I552))</f>
        <v>1.4896394625198739E-2</v>
      </c>
    </row>
    <row r="554" spans="1:14" x14ac:dyDescent="0.3">
      <c r="A554" s="1" t="s">
        <v>36</v>
      </c>
      <c r="B554" s="1" t="s">
        <v>14</v>
      </c>
      <c r="C554" s="2">
        <v>43917</v>
      </c>
      <c r="D554" s="1">
        <v>192.75</v>
      </c>
      <c r="E554" s="1">
        <v>202</v>
      </c>
      <c r="F554" s="1">
        <v>211.9</v>
      </c>
      <c r="G554" s="1">
        <v>195</v>
      </c>
      <c r="H554" s="1">
        <v>195.15</v>
      </c>
      <c r="I554" s="1">
        <v>195.95</v>
      </c>
      <c r="J554" s="1">
        <v>202.07</v>
      </c>
      <c r="K554" s="1">
        <v>114746995</v>
      </c>
      <c r="L554" s="1">
        <v>23187440587.150002</v>
      </c>
      <c r="M554" s="1">
        <v>777296</v>
      </c>
      <c r="N554" s="3">
        <f>IF(ISERR(LN(Table1817[[#This Row],[Close Price]]/I553)),"-",LN(Table1817[[#This Row],[Close Price]]/I553))</f>
        <v>1.6465512202201538E-2</v>
      </c>
    </row>
    <row r="555" spans="1:14" x14ac:dyDescent="0.3">
      <c r="A555" s="1" t="s">
        <v>36</v>
      </c>
      <c r="B555" s="1" t="s">
        <v>14</v>
      </c>
      <c r="C555" s="2">
        <v>43920</v>
      </c>
      <c r="D555" s="1">
        <v>195.95</v>
      </c>
      <c r="E555" s="1">
        <v>190</v>
      </c>
      <c r="F555" s="1">
        <v>195</v>
      </c>
      <c r="G555" s="1">
        <v>186.25</v>
      </c>
      <c r="H555" s="1">
        <v>186.8</v>
      </c>
      <c r="I555" s="1">
        <v>186.9</v>
      </c>
      <c r="J555" s="1">
        <v>190.76</v>
      </c>
      <c r="K555" s="1">
        <v>60083237</v>
      </c>
      <c r="L555" s="1">
        <v>11461423297.75</v>
      </c>
      <c r="M555" s="1">
        <v>438701</v>
      </c>
      <c r="N555" s="3">
        <f>IF(ISERR(LN(Table1817[[#This Row],[Close Price]]/I554)),"-",LN(Table1817[[#This Row],[Close Price]]/I554))</f>
        <v>-4.7285810184123221E-2</v>
      </c>
    </row>
    <row r="556" spans="1:14" x14ac:dyDescent="0.3">
      <c r="A556" s="1" t="s">
        <v>36</v>
      </c>
      <c r="B556" s="1" t="s">
        <v>14</v>
      </c>
      <c r="C556" s="2">
        <v>43921</v>
      </c>
      <c r="D556" s="1">
        <v>186.9</v>
      </c>
      <c r="E556" s="1">
        <v>192</v>
      </c>
      <c r="F556" s="1">
        <v>198.5</v>
      </c>
      <c r="G556" s="1">
        <v>188.05</v>
      </c>
      <c r="H556" s="1">
        <v>196</v>
      </c>
      <c r="I556" s="1">
        <v>196.85</v>
      </c>
      <c r="J556" s="1">
        <v>193.17</v>
      </c>
      <c r="K556" s="1">
        <v>59543906</v>
      </c>
      <c r="L556" s="1">
        <v>11502375489.049999</v>
      </c>
      <c r="M556" s="1">
        <v>402063</v>
      </c>
      <c r="N556" s="3">
        <f>IF(ISERR(LN(Table1817[[#This Row],[Close Price]]/I555)),"-",LN(Table1817[[#This Row],[Close Price]]/I555))</f>
        <v>5.1868302928229332E-2</v>
      </c>
    </row>
    <row r="557" spans="1:14" x14ac:dyDescent="0.3">
      <c r="A557" s="1" t="s">
        <v>36</v>
      </c>
      <c r="B557" s="1" t="s">
        <v>14</v>
      </c>
      <c r="C557" s="2">
        <v>43922</v>
      </c>
      <c r="D557" s="1">
        <v>196.85</v>
      </c>
      <c r="E557" s="1">
        <v>194</v>
      </c>
      <c r="F557" s="1">
        <v>194.5</v>
      </c>
      <c r="G557" s="1">
        <v>185.25</v>
      </c>
      <c r="H557" s="1">
        <v>187</v>
      </c>
      <c r="I557" s="1">
        <v>186.55</v>
      </c>
      <c r="J557" s="1">
        <v>188.22</v>
      </c>
      <c r="K557" s="1">
        <v>52954482</v>
      </c>
      <c r="L557" s="1">
        <v>9967149865.1499996</v>
      </c>
      <c r="M557" s="1">
        <v>400004</v>
      </c>
      <c r="N557" s="3">
        <f>IF(ISERR(LN(Table1817[[#This Row],[Close Price]]/I556)),"-",LN(Table1817[[#This Row],[Close Price]]/I556))</f>
        <v>-5.3742717722579623E-2</v>
      </c>
    </row>
    <row r="558" spans="1:14" x14ac:dyDescent="0.3">
      <c r="A558" s="1" t="s">
        <v>36</v>
      </c>
      <c r="B558" s="1" t="s">
        <v>14</v>
      </c>
      <c r="C558" s="2">
        <v>43924</v>
      </c>
      <c r="D558" s="1">
        <v>186.55</v>
      </c>
      <c r="E558" s="1">
        <v>187.55</v>
      </c>
      <c r="F558" s="1">
        <v>188.2</v>
      </c>
      <c r="G558" s="1">
        <v>175</v>
      </c>
      <c r="H558" s="1">
        <v>176</v>
      </c>
      <c r="I558" s="1">
        <v>175.5</v>
      </c>
      <c r="J558" s="1">
        <v>178.56</v>
      </c>
      <c r="K558" s="1">
        <v>64455937</v>
      </c>
      <c r="L558" s="1">
        <v>11509145350.4</v>
      </c>
      <c r="M558" s="1">
        <v>589657</v>
      </c>
      <c r="N558" s="3">
        <f>IF(ISERR(LN(Table1817[[#This Row],[Close Price]]/I557)),"-",LN(Table1817[[#This Row],[Close Price]]/I557))</f>
        <v>-6.106025676124642E-2</v>
      </c>
    </row>
    <row r="559" spans="1:14" x14ac:dyDescent="0.3">
      <c r="A559" s="1" t="s">
        <v>36</v>
      </c>
      <c r="B559" s="1" t="s">
        <v>14</v>
      </c>
      <c r="C559" s="2">
        <v>43928</v>
      </c>
      <c r="D559" s="1">
        <v>175.5</v>
      </c>
      <c r="E559" s="1">
        <v>184.4</v>
      </c>
      <c r="F559" s="1">
        <v>187.3</v>
      </c>
      <c r="G559" s="1">
        <v>177.6</v>
      </c>
      <c r="H559" s="1">
        <v>185.75</v>
      </c>
      <c r="I559" s="1">
        <v>186.4</v>
      </c>
      <c r="J559" s="1">
        <v>182.25</v>
      </c>
      <c r="K559" s="1">
        <v>72133717</v>
      </c>
      <c r="L559" s="1">
        <v>13146682223.200001</v>
      </c>
      <c r="M559" s="1">
        <v>486914</v>
      </c>
      <c r="N559" s="3">
        <f>IF(ISERR(LN(Table1817[[#This Row],[Close Price]]/I558)),"-",LN(Table1817[[#This Row],[Close Price]]/I558))</f>
        <v>6.0255859345570241E-2</v>
      </c>
    </row>
    <row r="560" spans="1:14" x14ac:dyDescent="0.3">
      <c r="A560" s="1" t="s">
        <v>36</v>
      </c>
      <c r="B560" s="1" t="s">
        <v>14</v>
      </c>
      <c r="C560" s="2">
        <v>43929</v>
      </c>
      <c r="D560" s="1">
        <v>186.4</v>
      </c>
      <c r="E560" s="1">
        <v>182.9</v>
      </c>
      <c r="F560" s="1">
        <v>194.4</v>
      </c>
      <c r="G560" s="1">
        <v>180.45</v>
      </c>
      <c r="H560" s="1">
        <v>182.8</v>
      </c>
      <c r="I560" s="1">
        <v>183</v>
      </c>
      <c r="J560" s="1">
        <v>186.6</v>
      </c>
      <c r="K560" s="1">
        <v>80436673</v>
      </c>
      <c r="L560" s="1">
        <v>15009874887.25</v>
      </c>
      <c r="M560" s="1">
        <v>501541</v>
      </c>
      <c r="N560" s="3">
        <f>IF(ISERR(LN(Table1817[[#This Row],[Close Price]]/I559)),"-",LN(Table1817[[#This Row],[Close Price]]/I559))</f>
        <v>-1.8408749410069848E-2</v>
      </c>
    </row>
    <row r="561" spans="1:14" x14ac:dyDescent="0.3">
      <c r="A561" s="1" t="s">
        <v>36</v>
      </c>
      <c r="B561" s="1" t="s">
        <v>14</v>
      </c>
      <c r="C561" s="2">
        <v>43930</v>
      </c>
      <c r="D561" s="1">
        <v>183</v>
      </c>
      <c r="E561" s="1">
        <v>188</v>
      </c>
      <c r="F561" s="1">
        <v>190</v>
      </c>
      <c r="G561" s="1">
        <v>183.6</v>
      </c>
      <c r="H561" s="1">
        <v>187.55</v>
      </c>
      <c r="I561" s="1">
        <v>187.75</v>
      </c>
      <c r="J561" s="1">
        <v>187.2</v>
      </c>
      <c r="K561" s="1">
        <v>62417301</v>
      </c>
      <c r="L561" s="1">
        <v>11684531636.4</v>
      </c>
      <c r="M561" s="1">
        <v>366071</v>
      </c>
      <c r="N561" s="3">
        <f>IF(ISERR(LN(Table1817[[#This Row],[Close Price]]/I560)),"-",LN(Table1817[[#This Row],[Close Price]]/I560))</f>
        <v>2.5625137802823158E-2</v>
      </c>
    </row>
    <row r="562" spans="1:14" x14ac:dyDescent="0.3">
      <c r="A562" s="1" t="s">
        <v>36</v>
      </c>
      <c r="B562" s="1" t="s">
        <v>14</v>
      </c>
      <c r="C562" s="2">
        <v>43934</v>
      </c>
      <c r="D562" s="1">
        <v>187.75</v>
      </c>
      <c r="E562" s="1">
        <v>186.8</v>
      </c>
      <c r="F562" s="1">
        <v>188.7</v>
      </c>
      <c r="G562" s="1">
        <v>183.1</v>
      </c>
      <c r="H562" s="1">
        <v>184.05</v>
      </c>
      <c r="I562" s="1">
        <v>183.5</v>
      </c>
      <c r="J562" s="1">
        <v>184.91</v>
      </c>
      <c r="K562" s="1">
        <v>51847574</v>
      </c>
      <c r="L562" s="1">
        <v>9587103983.1000004</v>
      </c>
      <c r="M562" s="1">
        <v>290728</v>
      </c>
      <c r="N562" s="3">
        <f>IF(ISERR(LN(Table1817[[#This Row],[Close Price]]/I561)),"-",LN(Table1817[[#This Row],[Close Price]]/I561))</f>
        <v>-2.2896623149619176E-2</v>
      </c>
    </row>
    <row r="563" spans="1:14" x14ac:dyDescent="0.3">
      <c r="A563" s="1" t="s">
        <v>36</v>
      </c>
      <c r="B563" s="1" t="s">
        <v>14</v>
      </c>
      <c r="C563" s="2">
        <v>43936</v>
      </c>
      <c r="D563" s="1">
        <v>183.5</v>
      </c>
      <c r="E563" s="1">
        <v>187</v>
      </c>
      <c r="F563" s="1">
        <v>191.95</v>
      </c>
      <c r="G563" s="1">
        <v>180.15</v>
      </c>
      <c r="H563" s="1">
        <v>183</v>
      </c>
      <c r="I563" s="1">
        <v>182.35</v>
      </c>
      <c r="J563" s="1">
        <v>186.79</v>
      </c>
      <c r="K563" s="1">
        <v>72190294</v>
      </c>
      <c r="L563" s="1">
        <v>13484596093.450001</v>
      </c>
      <c r="M563" s="1">
        <v>434961</v>
      </c>
      <c r="N563" s="3">
        <f>IF(ISERR(LN(Table1817[[#This Row],[Close Price]]/I562)),"-",LN(Table1817[[#This Row],[Close Price]]/I562))</f>
        <v>-6.2867502399357698E-3</v>
      </c>
    </row>
    <row r="564" spans="1:14" x14ac:dyDescent="0.3">
      <c r="A564" s="1" t="s">
        <v>36</v>
      </c>
      <c r="B564" s="1" t="s">
        <v>14</v>
      </c>
      <c r="C564" s="2">
        <v>43937</v>
      </c>
      <c r="D564" s="1">
        <v>182.35</v>
      </c>
      <c r="E564" s="1">
        <v>182</v>
      </c>
      <c r="F564" s="1">
        <v>189.9</v>
      </c>
      <c r="G564" s="1">
        <v>180.25</v>
      </c>
      <c r="H564" s="1">
        <v>189.1</v>
      </c>
      <c r="I564" s="1">
        <v>188.5</v>
      </c>
      <c r="J564" s="1">
        <v>185.39</v>
      </c>
      <c r="K564" s="1">
        <v>61165997</v>
      </c>
      <c r="L564" s="1">
        <v>11339405469.4</v>
      </c>
      <c r="M564" s="1">
        <v>355374</v>
      </c>
      <c r="N564" s="3">
        <f>IF(ISERR(LN(Table1817[[#This Row],[Close Price]]/I563)),"-",LN(Table1817[[#This Row],[Close Price]]/I563))</f>
        <v>3.3170089633376303E-2</v>
      </c>
    </row>
    <row r="565" spans="1:14" x14ac:dyDescent="0.3">
      <c r="A565" s="1" t="s">
        <v>36</v>
      </c>
      <c r="B565" s="1" t="s">
        <v>14</v>
      </c>
      <c r="C565" s="2">
        <v>43938</v>
      </c>
      <c r="D565" s="1">
        <v>188.5</v>
      </c>
      <c r="E565" s="1">
        <v>196</v>
      </c>
      <c r="F565" s="1">
        <v>198</v>
      </c>
      <c r="G565" s="1">
        <v>186.3</v>
      </c>
      <c r="H565" s="1">
        <v>192.9</v>
      </c>
      <c r="I565" s="1">
        <v>193.25</v>
      </c>
      <c r="J565" s="1">
        <v>191.2</v>
      </c>
      <c r="K565" s="1">
        <v>89858053</v>
      </c>
      <c r="L565" s="1">
        <v>17180519673.799999</v>
      </c>
      <c r="M565" s="1">
        <v>490326</v>
      </c>
      <c r="N565" s="3">
        <f>IF(ISERR(LN(Table1817[[#This Row],[Close Price]]/I564)),"-",LN(Table1817[[#This Row],[Close Price]]/I564))</f>
        <v>2.4886680579465848E-2</v>
      </c>
    </row>
    <row r="566" spans="1:14" x14ac:dyDescent="0.3">
      <c r="A566" s="1" t="s">
        <v>36</v>
      </c>
      <c r="B566" s="1" t="s">
        <v>14</v>
      </c>
      <c r="C566" s="2">
        <v>43941</v>
      </c>
      <c r="D566" s="1">
        <v>193.25</v>
      </c>
      <c r="E566" s="1">
        <v>194</v>
      </c>
      <c r="F566" s="1">
        <v>197.35</v>
      </c>
      <c r="G566" s="1">
        <v>190.05</v>
      </c>
      <c r="H566" s="1">
        <v>192.1</v>
      </c>
      <c r="I566" s="1">
        <v>192.5</v>
      </c>
      <c r="J566" s="1">
        <v>193.79</v>
      </c>
      <c r="K566" s="1">
        <v>81961666</v>
      </c>
      <c r="L566" s="1">
        <v>15883373690.4</v>
      </c>
      <c r="M566" s="1">
        <v>443580</v>
      </c>
      <c r="N566" s="3">
        <f>IF(ISERR(LN(Table1817[[#This Row],[Close Price]]/I565)),"-",LN(Table1817[[#This Row],[Close Price]]/I565))</f>
        <v>-3.8885337396924805E-3</v>
      </c>
    </row>
    <row r="567" spans="1:14" x14ac:dyDescent="0.3">
      <c r="A567" s="1" t="s">
        <v>36</v>
      </c>
      <c r="B567" s="1" t="s">
        <v>14</v>
      </c>
      <c r="C567" s="2">
        <v>43942</v>
      </c>
      <c r="D567" s="1">
        <v>192.5</v>
      </c>
      <c r="E567" s="1">
        <v>188</v>
      </c>
      <c r="F567" s="1">
        <v>188.2</v>
      </c>
      <c r="G567" s="1">
        <v>183</v>
      </c>
      <c r="H567" s="1">
        <v>185</v>
      </c>
      <c r="I567" s="1">
        <v>184.75</v>
      </c>
      <c r="J567" s="1">
        <v>185.45</v>
      </c>
      <c r="K567" s="1">
        <v>53043573</v>
      </c>
      <c r="L567" s="1">
        <v>9836877837.5499992</v>
      </c>
      <c r="M567" s="1">
        <v>312425</v>
      </c>
      <c r="N567" s="3">
        <f>IF(ISERR(LN(Table1817[[#This Row],[Close Price]]/I566)),"-",LN(Table1817[[#This Row],[Close Price]]/I566))</f>
        <v>-4.1092593899527713E-2</v>
      </c>
    </row>
    <row r="568" spans="1:14" x14ac:dyDescent="0.3">
      <c r="A568" s="1" t="s">
        <v>36</v>
      </c>
      <c r="B568" s="1" t="s">
        <v>14</v>
      </c>
      <c r="C568" s="2">
        <v>43943</v>
      </c>
      <c r="D568" s="1">
        <v>184.75</v>
      </c>
      <c r="E568" s="1">
        <v>185.5</v>
      </c>
      <c r="F568" s="1">
        <v>189.5</v>
      </c>
      <c r="G568" s="1">
        <v>181.35</v>
      </c>
      <c r="H568" s="1">
        <v>187.85</v>
      </c>
      <c r="I568" s="1">
        <v>188.7</v>
      </c>
      <c r="J568" s="1">
        <v>185.69</v>
      </c>
      <c r="K568" s="1">
        <v>61503792</v>
      </c>
      <c r="L568" s="1">
        <v>11420608394.4</v>
      </c>
      <c r="M568" s="1">
        <v>330480</v>
      </c>
      <c r="N568" s="3">
        <f>IF(ISERR(LN(Table1817[[#This Row],[Close Price]]/I567)),"-",LN(Table1817[[#This Row],[Close Price]]/I567))</f>
        <v>2.1154892546193346E-2</v>
      </c>
    </row>
    <row r="569" spans="1:14" x14ac:dyDescent="0.3">
      <c r="A569" s="1" t="s">
        <v>36</v>
      </c>
      <c r="B569" s="1" t="s">
        <v>14</v>
      </c>
      <c r="C569" s="2">
        <v>43944</v>
      </c>
      <c r="D569" s="1">
        <v>188.7</v>
      </c>
      <c r="E569" s="1">
        <v>187.75</v>
      </c>
      <c r="F569" s="1">
        <v>189.9</v>
      </c>
      <c r="G569" s="1">
        <v>185.15</v>
      </c>
      <c r="H569" s="1">
        <v>186.2</v>
      </c>
      <c r="I569" s="1">
        <v>186.7</v>
      </c>
      <c r="J569" s="1">
        <v>187.59</v>
      </c>
      <c r="K569" s="1">
        <v>50957437</v>
      </c>
      <c r="L569" s="1">
        <v>9559072951.25</v>
      </c>
      <c r="M569" s="1">
        <v>293810</v>
      </c>
      <c r="N569" s="3">
        <f>IF(ISERR(LN(Table1817[[#This Row],[Close Price]]/I568)),"-",LN(Table1817[[#This Row],[Close Price]]/I568))</f>
        <v>-1.0655401826827624E-2</v>
      </c>
    </row>
    <row r="570" spans="1:14" x14ac:dyDescent="0.3">
      <c r="A570" s="1" t="s">
        <v>36</v>
      </c>
      <c r="B570" s="1" t="s">
        <v>14</v>
      </c>
      <c r="C570" s="2">
        <v>43945</v>
      </c>
      <c r="D570" s="1">
        <v>186.7</v>
      </c>
      <c r="E570" s="1">
        <v>184</v>
      </c>
      <c r="F570" s="1">
        <v>184</v>
      </c>
      <c r="G570" s="1">
        <v>179</v>
      </c>
      <c r="H570" s="1">
        <v>180.15</v>
      </c>
      <c r="I570" s="1">
        <v>179.75</v>
      </c>
      <c r="J570" s="1">
        <v>181.25</v>
      </c>
      <c r="K570" s="1">
        <v>65146846</v>
      </c>
      <c r="L570" s="1">
        <v>11807842268.950001</v>
      </c>
      <c r="M570" s="1">
        <v>416448</v>
      </c>
      <c r="N570" s="3">
        <f>IF(ISERR(LN(Table1817[[#This Row],[Close Price]]/I569)),"-",LN(Table1817[[#This Row],[Close Price]]/I569))</f>
        <v>-3.793605394652081E-2</v>
      </c>
    </row>
    <row r="571" spans="1:14" x14ac:dyDescent="0.3">
      <c r="A571" s="1" t="s">
        <v>36</v>
      </c>
      <c r="B571" s="1" t="s">
        <v>14</v>
      </c>
      <c r="C571" s="2">
        <v>43948</v>
      </c>
      <c r="D571" s="1">
        <v>179.75</v>
      </c>
      <c r="E571" s="1">
        <v>183.5</v>
      </c>
      <c r="F571" s="1">
        <v>183.5</v>
      </c>
      <c r="G571" s="1">
        <v>180.5</v>
      </c>
      <c r="H571" s="1">
        <v>181</v>
      </c>
      <c r="I571" s="1">
        <v>180.9</v>
      </c>
      <c r="J571" s="1">
        <v>181.89</v>
      </c>
      <c r="K571" s="1">
        <v>43003001</v>
      </c>
      <c r="L571" s="1">
        <v>7821622427.1499996</v>
      </c>
      <c r="M571" s="1">
        <v>228810</v>
      </c>
      <c r="N571" s="3">
        <f>IF(ISERR(LN(Table1817[[#This Row],[Close Price]]/I570)),"-",LN(Table1817[[#This Row],[Close Price]]/I570))</f>
        <v>6.3773958000933832E-3</v>
      </c>
    </row>
    <row r="572" spans="1:14" x14ac:dyDescent="0.3">
      <c r="A572" s="1" t="s">
        <v>36</v>
      </c>
      <c r="B572" s="1" t="s">
        <v>14</v>
      </c>
      <c r="C572" s="2">
        <v>43949</v>
      </c>
      <c r="D572" s="1">
        <v>180.9</v>
      </c>
      <c r="E572" s="1">
        <v>182</v>
      </c>
      <c r="F572" s="1">
        <v>185.35</v>
      </c>
      <c r="G572" s="1">
        <v>181.2</v>
      </c>
      <c r="H572" s="1">
        <v>184.5</v>
      </c>
      <c r="I572" s="1">
        <v>184.3</v>
      </c>
      <c r="J572" s="1">
        <v>183.38</v>
      </c>
      <c r="K572" s="1">
        <v>49590249</v>
      </c>
      <c r="L572" s="1">
        <v>9093809551.6000004</v>
      </c>
      <c r="M572" s="1">
        <v>224161</v>
      </c>
      <c r="N572" s="3">
        <f>IF(ISERR(LN(Table1817[[#This Row],[Close Price]]/I571)),"-",LN(Table1817[[#This Row],[Close Price]]/I571))</f>
        <v>1.8620472274528281E-2</v>
      </c>
    </row>
    <row r="573" spans="1:14" x14ac:dyDescent="0.3">
      <c r="A573" s="1" t="s">
        <v>36</v>
      </c>
      <c r="B573" s="1" t="s">
        <v>14</v>
      </c>
      <c r="C573" s="2">
        <v>43950</v>
      </c>
      <c r="D573" s="1">
        <v>184.3</v>
      </c>
      <c r="E573" s="1">
        <v>185</v>
      </c>
      <c r="F573" s="1">
        <v>191.8</v>
      </c>
      <c r="G573" s="1">
        <v>183.5</v>
      </c>
      <c r="H573" s="1">
        <v>189.55</v>
      </c>
      <c r="I573" s="1">
        <v>190.1</v>
      </c>
      <c r="J573" s="1">
        <v>187.61</v>
      </c>
      <c r="K573" s="1">
        <v>57470639</v>
      </c>
      <c r="L573" s="1">
        <v>10782197699.25</v>
      </c>
      <c r="M573" s="1">
        <v>310886</v>
      </c>
      <c r="N573" s="3">
        <f>IF(ISERR(LN(Table1817[[#This Row],[Close Price]]/I572)),"-",LN(Table1817[[#This Row],[Close Price]]/I572))</f>
        <v>3.0985384818605726E-2</v>
      </c>
    </row>
    <row r="574" spans="1:14" x14ac:dyDescent="0.3">
      <c r="A574" s="1" t="s">
        <v>36</v>
      </c>
      <c r="B574" s="1" t="s">
        <v>14</v>
      </c>
      <c r="C574" s="2">
        <v>43951</v>
      </c>
      <c r="D574" s="1">
        <v>190.1</v>
      </c>
      <c r="E574" s="1">
        <v>193.5</v>
      </c>
      <c r="F574" s="1">
        <v>195.9</v>
      </c>
      <c r="G574" s="1">
        <v>189.7</v>
      </c>
      <c r="H574" s="1">
        <v>190.2</v>
      </c>
      <c r="I574" s="1">
        <v>190.5</v>
      </c>
      <c r="J574" s="1">
        <v>193.16</v>
      </c>
      <c r="K574" s="1">
        <v>63069460</v>
      </c>
      <c r="L574" s="1">
        <v>12182653761.200001</v>
      </c>
      <c r="M574" s="1">
        <v>366664</v>
      </c>
      <c r="N574" s="3">
        <f>IF(ISERR(LN(Table1817[[#This Row],[Close Price]]/I573)),"-",LN(Table1817[[#This Row],[Close Price]]/I573))</f>
        <v>2.1019450723721361E-3</v>
      </c>
    </row>
    <row r="575" spans="1:14" x14ac:dyDescent="0.3">
      <c r="A575" s="1" t="s">
        <v>36</v>
      </c>
      <c r="B575" s="1" t="s">
        <v>14</v>
      </c>
      <c r="C575" s="2">
        <v>43955</v>
      </c>
      <c r="D575" s="1">
        <v>190.5</v>
      </c>
      <c r="E575" s="1">
        <v>182.45</v>
      </c>
      <c r="F575" s="1">
        <v>183.5</v>
      </c>
      <c r="G575" s="1">
        <v>178</v>
      </c>
      <c r="H575" s="1">
        <v>179.3</v>
      </c>
      <c r="I575" s="1">
        <v>178.85</v>
      </c>
      <c r="J575" s="1">
        <v>179.95</v>
      </c>
      <c r="K575" s="1">
        <v>58122608</v>
      </c>
      <c r="L575" s="1">
        <v>10458992243.549999</v>
      </c>
      <c r="M575" s="1">
        <v>488730</v>
      </c>
      <c r="N575" s="3">
        <f>IF(ISERR(LN(Table1817[[#This Row],[Close Price]]/I574)),"-",LN(Table1817[[#This Row],[Close Price]]/I574))</f>
        <v>-6.3104728861728979E-2</v>
      </c>
    </row>
    <row r="576" spans="1:14" x14ac:dyDescent="0.3">
      <c r="A576" s="1" t="s">
        <v>36</v>
      </c>
      <c r="B576" s="1" t="s">
        <v>14</v>
      </c>
      <c r="C576" s="2">
        <v>43956</v>
      </c>
      <c r="D576" s="1">
        <v>178.85</v>
      </c>
      <c r="E576" s="1">
        <v>181</v>
      </c>
      <c r="F576" s="1">
        <v>181.25</v>
      </c>
      <c r="G576" s="1">
        <v>168.8</v>
      </c>
      <c r="H576" s="1">
        <v>171.4</v>
      </c>
      <c r="I576" s="1">
        <v>170.4</v>
      </c>
      <c r="J576" s="1">
        <v>174.56</v>
      </c>
      <c r="K576" s="1">
        <v>91050629</v>
      </c>
      <c r="L576" s="1">
        <v>15894165260.950001</v>
      </c>
      <c r="M576" s="1">
        <v>637656</v>
      </c>
      <c r="N576" s="3">
        <f>IF(ISERR(LN(Table1817[[#This Row],[Close Price]]/I575)),"-",LN(Table1817[[#This Row],[Close Price]]/I575))</f>
        <v>-4.839885130981128E-2</v>
      </c>
    </row>
    <row r="577" spans="1:14" x14ac:dyDescent="0.3">
      <c r="A577" s="1" t="s">
        <v>36</v>
      </c>
      <c r="B577" s="1" t="s">
        <v>14</v>
      </c>
      <c r="C577" s="2">
        <v>43957</v>
      </c>
      <c r="D577" s="1">
        <v>170.4</v>
      </c>
      <c r="E577" s="1">
        <v>171.15</v>
      </c>
      <c r="F577" s="1">
        <v>173.3</v>
      </c>
      <c r="G577" s="1">
        <v>166.55</v>
      </c>
      <c r="H577" s="1">
        <v>171.95</v>
      </c>
      <c r="I577" s="1">
        <v>171.1</v>
      </c>
      <c r="J577" s="1">
        <v>170.24</v>
      </c>
      <c r="K577" s="1">
        <v>73156881</v>
      </c>
      <c r="L577" s="1">
        <v>12454543783.799999</v>
      </c>
      <c r="M577" s="1">
        <v>446943</v>
      </c>
      <c r="N577" s="3">
        <f>IF(ISERR(LN(Table1817[[#This Row],[Close Price]]/I576)),"-",LN(Table1817[[#This Row],[Close Price]]/I576))</f>
        <v>4.0995665029324125E-3</v>
      </c>
    </row>
    <row r="578" spans="1:14" x14ac:dyDescent="0.3">
      <c r="A578" s="1" t="s">
        <v>36</v>
      </c>
      <c r="B578" s="1" t="s">
        <v>14</v>
      </c>
      <c r="C578" s="2">
        <v>43958</v>
      </c>
      <c r="D578" s="1">
        <v>171.1</v>
      </c>
      <c r="E578" s="1">
        <v>170.85</v>
      </c>
      <c r="F578" s="1">
        <v>172.55</v>
      </c>
      <c r="G578" s="1">
        <v>168.8</v>
      </c>
      <c r="H578" s="1">
        <v>170.95</v>
      </c>
      <c r="I578" s="1">
        <v>170.75</v>
      </c>
      <c r="J578" s="1">
        <v>170.58</v>
      </c>
      <c r="K578" s="1">
        <v>42944139</v>
      </c>
      <c r="L578" s="1">
        <v>7325456141.8500004</v>
      </c>
      <c r="M578" s="1">
        <v>270188</v>
      </c>
      <c r="N578" s="3">
        <f>IF(ISERR(LN(Table1817[[#This Row],[Close Price]]/I577)),"-",LN(Table1817[[#This Row],[Close Price]]/I577))</f>
        <v>-2.0476824472483515E-3</v>
      </c>
    </row>
    <row r="579" spans="1:14" x14ac:dyDescent="0.3">
      <c r="A579" s="1" t="s">
        <v>36</v>
      </c>
      <c r="B579" s="1" t="s">
        <v>14</v>
      </c>
      <c r="C579" s="2">
        <v>43959</v>
      </c>
      <c r="D579" s="1">
        <v>170.75</v>
      </c>
      <c r="E579" s="1">
        <v>172.45</v>
      </c>
      <c r="F579" s="1">
        <v>173.8</v>
      </c>
      <c r="G579" s="1">
        <v>166.1</v>
      </c>
      <c r="H579" s="1">
        <v>166.9</v>
      </c>
      <c r="I579" s="1">
        <v>166.65</v>
      </c>
      <c r="J579" s="1">
        <v>169.16</v>
      </c>
      <c r="K579" s="1">
        <v>55935527</v>
      </c>
      <c r="L579" s="1">
        <v>9462219595.6000004</v>
      </c>
      <c r="M579" s="1">
        <v>387275</v>
      </c>
      <c r="N579" s="3">
        <f>IF(ISERR(LN(Table1817[[#This Row],[Close Price]]/I578)),"-",LN(Table1817[[#This Row],[Close Price]]/I578))</f>
        <v>-2.4304693697150718E-2</v>
      </c>
    </row>
    <row r="580" spans="1:14" x14ac:dyDescent="0.3">
      <c r="A580" s="1" t="s">
        <v>36</v>
      </c>
      <c r="B580" s="1" t="s">
        <v>14</v>
      </c>
      <c r="C580" s="2">
        <v>43962</v>
      </c>
      <c r="D580" s="1">
        <v>166.65</v>
      </c>
      <c r="E580" s="1">
        <v>167.95</v>
      </c>
      <c r="F580" s="1">
        <v>168.9</v>
      </c>
      <c r="G580" s="1">
        <v>165</v>
      </c>
      <c r="H580" s="1">
        <v>165.25</v>
      </c>
      <c r="I580" s="1">
        <v>165.45</v>
      </c>
      <c r="J580" s="1">
        <v>166.54</v>
      </c>
      <c r="K580" s="1">
        <v>54594499</v>
      </c>
      <c r="L580" s="1">
        <v>9092262580.2999992</v>
      </c>
      <c r="M580" s="1">
        <v>358472</v>
      </c>
      <c r="N580" s="3">
        <f>IF(ISERR(LN(Table1817[[#This Row],[Close Price]]/I579)),"-",LN(Table1817[[#This Row],[Close Price]]/I579))</f>
        <v>-7.2267703861276632E-3</v>
      </c>
    </row>
    <row r="581" spans="1:14" x14ac:dyDescent="0.3">
      <c r="A581" s="1" t="s">
        <v>36</v>
      </c>
      <c r="B581" s="1" t="s">
        <v>14</v>
      </c>
      <c r="C581" s="2">
        <v>43963</v>
      </c>
      <c r="D581" s="1">
        <v>165.45</v>
      </c>
      <c r="E581" s="1">
        <v>164.2</v>
      </c>
      <c r="F581" s="1">
        <v>168.5</v>
      </c>
      <c r="G581" s="1">
        <v>160.85</v>
      </c>
      <c r="H581" s="1">
        <v>167.1</v>
      </c>
      <c r="I581" s="1">
        <v>166.9</v>
      </c>
      <c r="J581" s="1">
        <v>163.69999999999999</v>
      </c>
      <c r="K581" s="1">
        <v>70752913</v>
      </c>
      <c r="L581" s="1">
        <v>11582474386.950001</v>
      </c>
      <c r="M581" s="1">
        <v>412383</v>
      </c>
      <c r="N581" s="3">
        <f>IF(ISERR(LN(Table1817[[#This Row],[Close Price]]/I580)),"-",LN(Table1817[[#This Row],[Close Price]]/I580))</f>
        <v>8.7257963001683928E-3</v>
      </c>
    </row>
    <row r="582" spans="1:14" x14ac:dyDescent="0.3">
      <c r="A582" s="1" t="s">
        <v>36</v>
      </c>
      <c r="B582" s="1" t="s">
        <v>14</v>
      </c>
      <c r="C582" s="2">
        <v>43964</v>
      </c>
      <c r="D582" s="1">
        <v>166.9</v>
      </c>
      <c r="E582" s="1">
        <v>178.55</v>
      </c>
      <c r="F582" s="1">
        <v>178.55</v>
      </c>
      <c r="G582" s="1">
        <v>170.5</v>
      </c>
      <c r="H582" s="1">
        <v>174.5</v>
      </c>
      <c r="I582" s="1">
        <v>174.1</v>
      </c>
      <c r="J582" s="1">
        <v>174.09</v>
      </c>
      <c r="K582" s="1">
        <v>81721884</v>
      </c>
      <c r="L582" s="1">
        <v>14227244081.75</v>
      </c>
      <c r="M582" s="1">
        <v>409330</v>
      </c>
      <c r="N582" s="3">
        <f>IF(ISERR(LN(Table1817[[#This Row],[Close Price]]/I581)),"-",LN(Table1817[[#This Row],[Close Price]]/I581))</f>
        <v>4.2235016106353801E-2</v>
      </c>
    </row>
    <row r="583" spans="1:14" x14ac:dyDescent="0.3">
      <c r="A583" s="1" t="s">
        <v>36</v>
      </c>
      <c r="B583" s="1" t="s">
        <v>14</v>
      </c>
      <c r="C583" s="2">
        <v>43965</v>
      </c>
      <c r="D583" s="1">
        <v>174.1</v>
      </c>
      <c r="E583" s="1">
        <v>170.95</v>
      </c>
      <c r="F583" s="1">
        <v>171.75</v>
      </c>
      <c r="G583" s="1">
        <v>167.5</v>
      </c>
      <c r="H583" s="1">
        <v>168.3</v>
      </c>
      <c r="I583" s="1">
        <v>167.95</v>
      </c>
      <c r="J583" s="1">
        <v>169.36</v>
      </c>
      <c r="K583" s="1">
        <v>48137099</v>
      </c>
      <c r="L583" s="1">
        <v>8152318123.3500004</v>
      </c>
      <c r="M583" s="1">
        <v>277659</v>
      </c>
      <c r="N583" s="3">
        <f>IF(ISERR(LN(Table1817[[#This Row],[Close Price]]/I582)),"-",LN(Table1817[[#This Row],[Close Price]]/I582))</f>
        <v>-3.5963530715841602E-2</v>
      </c>
    </row>
    <row r="584" spans="1:14" x14ac:dyDescent="0.3">
      <c r="A584" s="1" t="s">
        <v>36</v>
      </c>
      <c r="B584" s="1" t="s">
        <v>14</v>
      </c>
      <c r="C584" s="2">
        <v>43966</v>
      </c>
      <c r="D584" s="1">
        <v>167.95</v>
      </c>
      <c r="E584" s="1">
        <v>167.95</v>
      </c>
      <c r="F584" s="1">
        <v>168.25</v>
      </c>
      <c r="G584" s="1">
        <v>164.7</v>
      </c>
      <c r="H584" s="1">
        <v>166.45</v>
      </c>
      <c r="I584" s="1">
        <v>166.4</v>
      </c>
      <c r="J584" s="1">
        <v>166.17</v>
      </c>
      <c r="K584" s="1">
        <v>35498484</v>
      </c>
      <c r="L584" s="1">
        <v>5898769442.6000004</v>
      </c>
      <c r="M584" s="1">
        <v>225551</v>
      </c>
      <c r="N584" s="3">
        <f>IF(ISERR(LN(Table1817[[#This Row],[Close Price]]/I583)),"-",LN(Table1817[[#This Row],[Close Price]]/I583))</f>
        <v>-9.2717876711934724E-3</v>
      </c>
    </row>
    <row r="585" spans="1:14" x14ac:dyDescent="0.3">
      <c r="A585" s="1" t="s">
        <v>36</v>
      </c>
      <c r="B585" s="1" t="s">
        <v>14</v>
      </c>
      <c r="C585" s="2">
        <v>43969</v>
      </c>
      <c r="D585" s="1">
        <v>166.4</v>
      </c>
      <c r="E585" s="1">
        <v>166.4</v>
      </c>
      <c r="F585" s="1">
        <v>166.4</v>
      </c>
      <c r="G585" s="1">
        <v>155</v>
      </c>
      <c r="H585" s="1">
        <v>155.44999999999999</v>
      </c>
      <c r="I585" s="1">
        <v>155.30000000000001</v>
      </c>
      <c r="J585" s="1">
        <v>157.74</v>
      </c>
      <c r="K585" s="1">
        <v>77350889</v>
      </c>
      <c r="L585" s="1">
        <v>12201168539.799999</v>
      </c>
      <c r="M585" s="1">
        <v>585750</v>
      </c>
      <c r="N585" s="3">
        <f>IF(ISERR(LN(Table1817[[#This Row],[Close Price]]/I584)),"-",LN(Table1817[[#This Row],[Close Price]]/I584))</f>
        <v>-6.9035798232466791E-2</v>
      </c>
    </row>
    <row r="586" spans="1:14" x14ac:dyDescent="0.3">
      <c r="A586" s="1" t="s">
        <v>36</v>
      </c>
      <c r="B586" s="1" t="s">
        <v>14</v>
      </c>
      <c r="C586" s="2">
        <v>43970</v>
      </c>
      <c r="D586" s="1">
        <v>155.30000000000001</v>
      </c>
      <c r="E586" s="1">
        <v>157.5</v>
      </c>
      <c r="F586" s="1">
        <v>157.85</v>
      </c>
      <c r="G586" s="1">
        <v>152.4</v>
      </c>
      <c r="H586" s="1">
        <v>153.05000000000001</v>
      </c>
      <c r="I586" s="1">
        <v>152.80000000000001</v>
      </c>
      <c r="J586" s="1">
        <v>154.9</v>
      </c>
      <c r="K586" s="1">
        <v>71522983</v>
      </c>
      <c r="L586" s="1">
        <v>11079136483.200001</v>
      </c>
      <c r="M586" s="1">
        <v>402913</v>
      </c>
      <c r="N586" s="3">
        <f>IF(ISERR(LN(Table1817[[#This Row],[Close Price]]/I585)),"-",LN(Table1817[[#This Row],[Close Price]]/I585))</f>
        <v>-1.6228853422221214E-2</v>
      </c>
    </row>
    <row r="587" spans="1:14" x14ac:dyDescent="0.3">
      <c r="A587" s="1" t="s">
        <v>36</v>
      </c>
      <c r="B587" s="1" t="s">
        <v>14</v>
      </c>
      <c r="C587" s="2">
        <v>43971</v>
      </c>
      <c r="D587" s="1">
        <v>152.80000000000001</v>
      </c>
      <c r="E587" s="1">
        <v>153</v>
      </c>
      <c r="F587" s="1">
        <v>155.25</v>
      </c>
      <c r="G587" s="1">
        <v>151.15</v>
      </c>
      <c r="H587" s="1">
        <v>153.6</v>
      </c>
      <c r="I587" s="1">
        <v>153.4</v>
      </c>
      <c r="J587" s="1">
        <v>152.99</v>
      </c>
      <c r="K587" s="1">
        <v>66178068</v>
      </c>
      <c r="L587" s="1">
        <v>10124624876.6</v>
      </c>
      <c r="M587" s="1">
        <v>339861</v>
      </c>
      <c r="N587" s="3">
        <f>IF(ISERR(LN(Table1817[[#This Row],[Close Price]]/I586)),"-",LN(Table1817[[#This Row],[Close Price]]/I586))</f>
        <v>3.9190122007356021E-3</v>
      </c>
    </row>
    <row r="588" spans="1:14" x14ac:dyDescent="0.3">
      <c r="A588" s="1" t="s">
        <v>36</v>
      </c>
      <c r="B588" s="1" t="s">
        <v>14</v>
      </c>
      <c r="C588" s="2">
        <v>43972</v>
      </c>
      <c r="D588" s="1">
        <v>153.4</v>
      </c>
      <c r="E588" s="1">
        <v>153.65</v>
      </c>
      <c r="F588" s="1">
        <v>156.15</v>
      </c>
      <c r="G588" s="1">
        <v>151.5</v>
      </c>
      <c r="H588" s="1">
        <v>152</v>
      </c>
      <c r="I588" s="1">
        <v>151.94999999999999</v>
      </c>
      <c r="J588" s="1">
        <v>154.02000000000001</v>
      </c>
      <c r="K588" s="1">
        <v>61150189</v>
      </c>
      <c r="L588" s="1">
        <v>9418429265.7000008</v>
      </c>
      <c r="M588" s="1">
        <v>358655</v>
      </c>
      <c r="N588" s="3">
        <f>IF(ISERR(LN(Table1817[[#This Row],[Close Price]]/I587)),"-",LN(Table1817[[#This Row],[Close Price]]/I587))</f>
        <v>-9.4973695703538287E-3</v>
      </c>
    </row>
    <row r="589" spans="1:14" x14ac:dyDescent="0.3">
      <c r="A589" s="1" t="s">
        <v>36</v>
      </c>
      <c r="B589" s="1" t="s">
        <v>14</v>
      </c>
      <c r="C589" s="2">
        <v>43973</v>
      </c>
      <c r="D589" s="1">
        <v>151.94999999999999</v>
      </c>
      <c r="E589" s="1">
        <v>152</v>
      </c>
      <c r="F589" s="1">
        <v>155.6</v>
      </c>
      <c r="G589" s="1">
        <v>149.44999999999999</v>
      </c>
      <c r="H589" s="1">
        <v>151.1</v>
      </c>
      <c r="I589" s="1">
        <v>150.85</v>
      </c>
      <c r="J589" s="1">
        <v>151.9</v>
      </c>
      <c r="K589" s="1">
        <v>87069955</v>
      </c>
      <c r="L589" s="1">
        <v>13226112171.65</v>
      </c>
      <c r="M589" s="1">
        <v>485367</v>
      </c>
      <c r="N589" s="3">
        <f>IF(ISERR(LN(Table1817[[#This Row],[Close Price]]/I588)),"-",LN(Table1817[[#This Row],[Close Price]]/I588))</f>
        <v>-7.2655537577318964E-3</v>
      </c>
    </row>
    <row r="590" spans="1:14" x14ac:dyDescent="0.3">
      <c r="A590" s="1" t="s">
        <v>36</v>
      </c>
      <c r="B590" s="1" t="s">
        <v>14</v>
      </c>
      <c r="C590" s="2">
        <v>43977</v>
      </c>
      <c r="D590" s="1">
        <v>150.85</v>
      </c>
      <c r="E590" s="1">
        <v>152.4</v>
      </c>
      <c r="F590" s="1">
        <v>153.19999999999999</v>
      </c>
      <c r="G590" s="1">
        <v>150.19999999999999</v>
      </c>
      <c r="H590" s="1">
        <v>151.6</v>
      </c>
      <c r="I590" s="1">
        <v>151.4</v>
      </c>
      <c r="J590" s="1">
        <v>151.82</v>
      </c>
      <c r="K590" s="1">
        <v>48281208</v>
      </c>
      <c r="L590" s="1">
        <v>7329862347.6000004</v>
      </c>
      <c r="M590" s="1">
        <v>248836</v>
      </c>
      <c r="N590" s="3">
        <f>IF(ISERR(LN(Table1817[[#This Row],[Close Price]]/I589)),"-",LN(Table1817[[#This Row],[Close Price]]/I589))</f>
        <v>3.6393753982783003E-3</v>
      </c>
    </row>
    <row r="591" spans="1:14" x14ac:dyDescent="0.3">
      <c r="A591" s="1" t="s">
        <v>36</v>
      </c>
      <c r="B591" s="1" t="s">
        <v>14</v>
      </c>
      <c r="C591" s="2">
        <v>43978</v>
      </c>
      <c r="D591" s="1">
        <v>151.4</v>
      </c>
      <c r="E591" s="1">
        <v>151.94999999999999</v>
      </c>
      <c r="F591" s="1">
        <v>160.80000000000001</v>
      </c>
      <c r="G591" s="1">
        <v>150.80000000000001</v>
      </c>
      <c r="H591" s="1">
        <v>158.6</v>
      </c>
      <c r="I591" s="1">
        <v>158.6</v>
      </c>
      <c r="J591" s="1">
        <v>155.74</v>
      </c>
      <c r="K591" s="1">
        <v>88206678</v>
      </c>
      <c r="L591" s="1">
        <v>13737078673.549999</v>
      </c>
      <c r="M591" s="1">
        <v>380745</v>
      </c>
      <c r="N591" s="3">
        <f>IF(ISERR(LN(Table1817[[#This Row],[Close Price]]/I590)),"-",LN(Table1817[[#This Row],[Close Price]]/I590))</f>
        <v>4.6459968197399101E-2</v>
      </c>
    </row>
    <row r="592" spans="1:14" x14ac:dyDescent="0.3">
      <c r="A592" s="1" t="s">
        <v>36</v>
      </c>
      <c r="B592" s="1" t="s">
        <v>14</v>
      </c>
      <c r="C592" s="2">
        <v>43979</v>
      </c>
      <c r="D592" s="1">
        <v>158.6</v>
      </c>
      <c r="E592" s="1">
        <v>159.44999999999999</v>
      </c>
      <c r="F592" s="1">
        <v>162.4</v>
      </c>
      <c r="G592" s="1">
        <v>156.69999999999999</v>
      </c>
      <c r="H592" s="1">
        <v>157.9</v>
      </c>
      <c r="I592" s="1">
        <v>158.19999999999999</v>
      </c>
      <c r="J592" s="1">
        <v>159.38</v>
      </c>
      <c r="K592" s="1">
        <v>76970390</v>
      </c>
      <c r="L592" s="1">
        <v>12267354053.65</v>
      </c>
      <c r="M592" s="1">
        <v>364211</v>
      </c>
      <c r="N592" s="3">
        <f>IF(ISERR(LN(Table1817[[#This Row],[Close Price]]/I591)),"-",LN(Table1817[[#This Row],[Close Price]]/I591))</f>
        <v>-2.5252538671941822E-3</v>
      </c>
    </row>
    <row r="593" spans="1:14" x14ac:dyDescent="0.3">
      <c r="A593" s="1" t="s">
        <v>36</v>
      </c>
      <c r="B593" s="1" t="s">
        <v>14</v>
      </c>
      <c r="C593" s="2">
        <v>43980</v>
      </c>
      <c r="D593" s="1">
        <v>158.19999999999999</v>
      </c>
      <c r="E593" s="1">
        <v>156.1</v>
      </c>
      <c r="F593" s="1">
        <v>161.9</v>
      </c>
      <c r="G593" s="1">
        <v>155.19999999999999</v>
      </c>
      <c r="H593" s="1">
        <v>161.30000000000001</v>
      </c>
      <c r="I593" s="1">
        <v>161.30000000000001</v>
      </c>
      <c r="J593" s="1">
        <v>159.32</v>
      </c>
      <c r="K593" s="1">
        <v>58368035</v>
      </c>
      <c r="L593" s="1">
        <v>9299372740.7999992</v>
      </c>
      <c r="M593" s="1">
        <v>291350</v>
      </c>
      <c r="N593" s="3">
        <f>IF(ISERR(LN(Table1817[[#This Row],[Close Price]]/I592)),"-",LN(Table1817[[#This Row],[Close Price]]/I592))</f>
        <v>1.9405929797609724E-2</v>
      </c>
    </row>
    <row r="594" spans="1:14" x14ac:dyDescent="0.3">
      <c r="A594" s="1" t="s">
        <v>36</v>
      </c>
      <c r="B594" s="1" t="s">
        <v>14</v>
      </c>
      <c r="C594" s="2">
        <v>43983</v>
      </c>
      <c r="D594" s="1">
        <v>161.30000000000001</v>
      </c>
      <c r="E594" s="1">
        <v>164</v>
      </c>
      <c r="F594" s="1">
        <v>171.4</v>
      </c>
      <c r="G594" s="1">
        <v>163.35</v>
      </c>
      <c r="H594" s="1">
        <v>169.9</v>
      </c>
      <c r="I594" s="1">
        <v>170.05</v>
      </c>
      <c r="J594" s="1">
        <v>168.77</v>
      </c>
      <c r="K594" s="1">
        <v>92742124</v>
      </c>
      <c r="L594" s="1">
        <v>15652017386.1</v>
      </c>
      <c r="M594" s="1">
        <v>437760</v>
      </c>
      <c r="N594" s="3">
        <f>IF(ISERR(LN(Table1817[[#This Row],[Close Price]]/I593)),"-",LN(Table1817[[#This Row],[Close Price]]/I593))</f>
        <v>5.2826526322041378E-2</v>
      </c>
    </row>
    <row r="595" spans="1:14" x14ac:dyDescent="0.3">
      <c r="A595" s="1" t="s">
        <v>36</v>
      </c>
      <c r="B595" s="1" t="s">
        <v>14</v>
      </c>
      <c r="C595" s="2">
        <v>43984</v>
      </c>
      <c r="D595" s="1">
        <v>170.05</v>
      </c>
      <c r="E595" s="1">
        <v>169.9</v>
      </c>
      <c r="F595" s="1">
        <v>171.3</v>
      </c>
      <c r="G595" s="1">
        <v>167.2</v>
      </c>
      <c r="H595" s="1">
        <v>170.55</v>
      </c>
      <c r="I595" s="1">
        <v>170.25</v>
      </c>
      <c r="J595" s="1">
        <v>169.27</v>
      </c>
      <c r="K595" s="1">
        <v>70422258</v>
      </c>
      <c r="L595" s="1">
        <v>11920353532.049999</v>
      </c>
      <c r="M595" s="1">
        <v>325940</v>
      </c>
      <c r="N595" s="3">
        <f>IF(ISERR(LN(Table1817[[#This Row],[Close Price]]/I594)),"-",LN(Table1817[[#This Row],[Close Price]]/I594))</f>
        <v>1.1754335764171434E-3</v>
      </c>
    </row>
    <row r="596" spans="1:14" x14ac:dyDescent="0.3">
      <c r="A596" s="1" t="s">
        <v>36</v>
      </c>
      <c r="B596" s="1" t="s">
        <v>14</v>
      </c>
      <c r="C596" s="2">
        <v>43985</v>
      </c>
      <c r="D596" s="1">
        <v>170.25</v>
      </c>
      <c r="E596" s="1">
        <v>172.5</v>
      </c>
      <c r="F596" s="1">
        <v>179.9</v>
      </c>
      <c r="G596" s="1">
        <v>172</v>
      </c>
      <c r="H596" s="1">
        <v>174.65</v>
      </c>
      <c r="I596" s="1">
        <v>174.9</v>
      </c>
      <c r="J596" s="1">
        <v>176.2</v>
      </c>
      <c r="K596" s="1">
        <v>113173574</v>
      </c>
      <c r="L596" s="1">
        <v>19941688899</v>
      </c>
      <c r="M596" s="1">
        <v>539428</v>
      </c>
      <c r="N596" s="3">
        <f>IF(ISERR(LN(Table1817[[#This Row],[Close Price]]/I595)),"-",LN(Table1817[[#This Row],[Close Price]]/I595))</f>
        <v>2.6946436994934715E-2</v>
      </c>
    </row>
    <row r="597" spans="1:14" x14ac:dyDescent="0.3">
      <c r="A597" s="1" t="s">
        <v>36</v>
      </c>
      <c r="B597" s="1" t="s">
        <v>14</v>
      </c>
      <c r="C597" s="2">
        <v>43986</v>
      </c>
      <c r="D597" s="1">
        <v>174.9</v>
      </c>
      <c r="E597" s="1">
        <v>174.9</v>
      </c>
      <c r="F597" s="1">
        <v>177.65</v>
      </c>
      <c r="G597" s="1">
        <v>171.5</v>
      </c>
      <c r="H597" s="1">
        <v>174.5</v>
      </c>
      <c r="I597" s="1">
        <v>174.05</v>
      </c>
      <c r="J597" s="1">
        <v>174.31</v>
      </c>
      <c r="K597" s="1">
        <v>83495015</v>
      </c>
      <c r="L597" s="1">
        <v>14553601015.049999</v>
      </c>
      <c r="M597" s="1">
        <v>384768</v>
      </c>
      <c r="N597" s="3">
        <f>IF(ISERR(LN(Table1817[[#This Row],[Close Price]]/I596)),"-",LN(Table1817[[#This Row],[Close Price]]/I596))</f>
        <v>-4.8717677671083958E-3</v>
      </c>
    </row>
    <row r="598" spans="1:14" x14ac:dyDescent="0.3">
      <c r="A598" s="1" t="s">
        <v>36</v>
      </c>
      <c r="B598" s="1" t="s">
        <v>14</v>
      </c>
      <c r="C598" s="2">
        <v>43987</v>
      </c>
      <c r="D598" s="1">
        <v>174.05</v>
      </c>
      <c r="E598" s="1">
        <v>176.55</v>
      </c>
      <c r="F598" s="1">
        <v>189.8</v>
      </c>
      <c r="G598" s="1">
        <v>176</v>
      </c>
      <c r="H598" s="1">
        <v>189.25</v>
      </c>
      <c r="I598" s="1">
        <v>187.8</v>
      </c>
      <c r="J598" s="1">
        <v>182.62</v>
      </c>
      <c r="K598" s="1">
        <v>201325176</v>
      </c>
      <c r="L598" s="1">
        <v>36765807986.900002</v>
      </c>
      <c r="M598" s="1">
        <v>858150</v>
      </c>
      <c r="N598" s="3">
        <f>IF(ISERR(LN(Table1817[[#This Row],[Close Price]]/I597)),"-",LN(Table1817[[#This Row],[Close Price]]/I597))</f>
        <v>7.6034952516714563E-2</v>
      </c>
    </row>
    <row r="599" spans="1:14" x14ac:dyDescent="0.3">
      <c r="A599" s="1" t="s">
        <v>36</v>
      </c>
      <c r="B599" s="1" t="s">
        <v>14</v>
      </c>
      <c r="C599" s="2">
        <v>43990</v>
      </c>
      <c r="D599" s="1">
        <v>187.8</v>
      </c>
      <c r="E599" s="1">
        <v>197</v>
      </c>
      <c r="F599" s="1">
        <v>197.5</v>
      </c>
      <c r="G599" s="1">
        <v>185.8</v>
      </c>
      <c r="H599" s="1">
        <v>186.5</v>
      </c>
      <c r="I599" s="1">
        <v>186.8</v>
      </c>
      <c r="J599" s="1">
        <v>191.97</v>
      </c>
      <c r="K599" s="1">
        <v>151750421</v>
      </c>
      <c r="L599" s="1">
        <v>29130836084.549999</v>
      </c>
      <c r="M599" s="1">
        <v>727718</v>
      </c>
      <c r="N599" s="3">
        <f>IF(ISERR(LN(Table1817[[#This Row],[Close Price]]/I598)),"-",LN(Table1817[[#This Row],[Close Price]]/I598))</f>
        <v>-5.3390409794203198E-3</v>
      </c>
    </row>
    <row r="600" spans="1:14" x14ac:dyDescent="0.3">
      <c r="A600" s="1" t="s">
        <v>36</v>
      </c>
      <c r="B600" s="1" t="s">
        <v>14</v>
      </c>
      <c r="C600" s="2">
        <v>43991</v>
      </c>
      <c r="D600" s="1">
        <v>186.8</v>
      </c>
      <c r="E600" s="1">
        <v>187.7</v>
      </c>
      <c r="F600" s="1">
        <v>191</v>
      </c>
      <c r="G600" s="1">
        <v>183.35</v>
      </c>
      <c r="H600" s="1">
        <v>183.75</v>
      </c>
      <c r="I600" s="1">
        <v>184.45</v>
      </c>
      <c r="J600" s="1">
        <v>187.15</v>
      </c>
      <c r="K600" s="1">
        <v>96656234</v>
      </c>
      <c r="L600" s="1">
        <v>18088851547.450001</v>
      </c>
      <c r="M600" s="1">
        <v>462962</v>
      </c>
      <c r="N600" s="3">
        <f>IF(ISERR(LN(Table1817[[#This Row],[Close Price]]/I599)),"-",LN(Table1817[[#This Row],[Close Price]]/I599))</f>
        <v>-1.2660101752057762E-2</v>
      </c>
    </row>
    <row r="601" spans="1:14" x14ac:dyDescent="0.3">
      <c r="A601" s="1" t="s">
        <v>36</v>
      </c>
      <c r="B601" s="1" t="s">
        <v>14</v>
      </c>
      <c r="C601" s="2">
        <v>43992</v>
      </c>
      <c r="D601" s="1">
        <v>184.45</v>
      </c>
      <c r="E601" s="1">
        <v>184.55</v>
      </c>
      <c r="F601" s="1">
        <v>189</v>
      </c>
      <c r="G601" s="1">
        <v>183.8</v>
      </c>
      <c r="H601" s="1">
        <v>188.8</v>
      </c>
      <c r="I601" s="1">
        <v>187.7</v>
      </c>
      <c r="J601" s="1">
        <v>186.08</v>
      </c>
      <c r="K601" s="1">
        <v>67335901</v>
      </c>
      <c r="L601" s="1">
        <v>12529741455.1</v>
      </c>
      <c r="M601" s="1">
        <v>330207</v>
      </c>
      <c r="N601" s="3">
        <f>IF(ISERR(LN(Table1817[[#This Row],[Close Price]]/I600)),"-",LN(Table1817[[#This Row],[Close Price]]/I600))</f>
        <v>1.7466519549778427E-2</v>
      </c>
    </row>
    <row r="602" spans="1:14" x14ac:dyDescent="0.3">
      <c r="A602" s="1" t="s">
        <v>36</v>
      </c>
      <c r="B602" s="1" t="s">
        <v>14</v>
      </c>
      <c r="C602" s="2">
        <v>43993</v>
      </c>
      <c r="D602" s="1">
        <v>187.7</v>
      </c>
      <c r="E602" s="1">
        <v>188</v>
      </c>
      <c r="F602" s="1">
        <v>190.4</v>
      </c>
      <c r="G602" s="1">
        <v>176.35</v>
      </c>
      <c r="H602" s="1">
        <v>177.2</v>
      </c>
      <c r="I602" s="1">
        <v>177.15</v>
      </c>
      <c r="J602" s="1">
        <v>183.03</v>
      </c>
      <c r="K602" s="1">
        <v>91729798</v>
      </c>
      <c r="L602" s="1">
        <v>16789033683.549999</v>
      </c>
      <c r="M602" s="1">
        <v>478372</v>
      </c>
      <c r="N602" s="3">
        <f>IF(ISERR(LN(Table1817[[#This Row],[Close Price]]/I601)),"-",LN(Table1817[[#This Row],[Close Price]]/I601))</f>
        <v>-5.7848112280982036E-2</v>
      </c>
    </row>
    <row r="603" spans="1:14" x14ac:dyDescent="0.3">
      <c r="A603" s="1" t="s">
        <v>36</v>
      </c>
      <c r="B603" s="1" t="s">
        <v>14</v>
      </c>
      <c r="C603" s="2">
        <v>43994</v>
      </c>
      <c r="D603" s="1">
        <v>177.15</v>
      </c>
      <c r="E603" s="1">
        <v>170</v>
      </c>
      <c r="F603" s="1">
        <v>180</v>
      </c>
      <c r="G603" s="1">
        <v>169.8</v>
      </c>
      <c r="H603" s="1">
        <v>178.85</v>
      </c>
      <c r="I603" s="1">
        <v>179.15</v>
      </c>
      <c r="J603" s="1">
        <v>174.57</v>
      </c>
      <c r="K603" s="1">
        <v>92761694</v>
      </c>
      <c r="L603" s="1">
        <v>16193569563.9</v>
      </c>
      <c r="M603" s="1">
        <v>424338</v>
      </c>
      <c r="N603" s="3">
        <f>IF(ISERR(LN(Table1817[[#This Row],[Close Price]]/I602)),"-",LN(Table1817[[#This Row],[Close Price]]/I602))</f>
        <v>1.1226612439481788E-2</v>
      </c>
    </row>
    <row r="604" spans="1:14" x14ac:dyDescent="0.3">
      <c r="A604" s="1" t="s">
        <v>36</v>
      </c>
      <c r="B604" s="1" t="s">
        <v>14</v>
      </c>
      <c r="C604" s="2">
        <v>43997</v>
      </c>
      <c r="D604" s="1">
        <v>179.15</v>
      </c>
      <c r="E604" s="1">
        <v>177.85</v>
      </c>
      <c r="F604" s="1">
        <v>177.85</v>
      </c>
      <c r="G604" s="1">
        <v>172</v>
      </c>
      <c r="H604" s="1">
        <v>173.55</v>
      </c>
      <c r="I604" s="1">
        <v>173.7</v>
      </c>
      <c r="J604" s="1">
        <v>174.05</v>
      </c>
      <c r="K604" s="1">
        <v>63617286</v>
      </c>
      <c r="L604" s="1">
        <v>11072827745.65</v>
      </c>
      <c r="M604" s="1">
        <v>314930</v>
      </c>
      <c r="N604" s="3">
        <f>IF(ISERR(LN(Table1817[[#This Row],[Close Price]]/I603)),"-",LN(Table1817[[#This Row],[Close Price]]/I603))</f>
        <v>-3.0893770503903704E-2</v>
      </c>
    </row>
    <row r="605" spans="1:14" x14ac:dyDescent="0.3">
      <c r="A605" s="1" t="s">
        <v>36</v>
      </c>
      <c r="B605" s="1" t="s">
        <v>14</v>
      </c>
      <c r="C605" s="2">
        <v>43998</v>
      </c>
      <c r="D605" s="1">
        <v>173.7</v>
      </c>
      <c r="E605" s="1">
        <v>178</v>
      </c>
      <c r="F605" s="1">
        <v>178.95</v>
      </c>
      <c r="G605" s="1">
        <v>169.4</v>
      </c>
      <c r="H605" s="1">
        <v>172.55</v>
      </c>
      <c r="I605" s="1">
        <v>172.9</v>
      </c>
      <c r="J605" s="1">
        <v>174.16</v>
      </c>
      <c r="K605" s="1">
        <v>63929925</v>
      </c>
      <c r="L605" s="1">
        <v>11133743951.299999</v>
      </c>
      <c r="M605" s="1">
        <v>295248</v>
      </c>
      <c r="N605" s="3">
        <f>IF(ISERR(LN(Table1817[[#This Row],[Close Price]]/I604)),"-",LN(Table1817[[#This Row],[Close Price]]/I604))</f>
        <v>-4.6162805578143134E-3</v>
      </c>
    </row>
    <row r="606" spans="1:14" x14ac:dyDescent="0.3">
      <c r="A606" s="1" t="s">
        <v>36</v>
      </c>
      <c r="B606" s="1" t="s">
        <v>14</v>
      </c>
      <c r="C606" s="2">
        <v>43999</v>
      </c>
      <c r="D606" s="1">
        <v>172.9</v>
      </c>
      <c r="E606" s="1">
        <v>171</v>
      </c>
      <c r="F606" s="1">
        <v>176.2</v>
      </c>
      <c r="G606" s="1">
        <v>169.25</v>
      </c>
      <c r="H606" s="1">
        <v>172.8</v>
      </c>
      <c r="I606" s="1">
        <v>172.95</v>
      </c>
      <c r="J606" s="1">
        <v>173.19</v>
      </c>
      <c r="K606" s="1">
        <v>73867145</v>
      </c>
      <c r="L606" s="1">
        <v>12793344374.450001</v>
      </c>
      <c r="M606" s="1">
        <v>337640</v>
      </c>
      <c r="N606" s="3">
        <f>IF(ISERR(LN(Table1817[[#This Row],[Close Price]]/I605)),"-",LN(Table1817[[#This Row],[Close Price]]/I605))</f>
        <v>2.8914269393291747E-4</v>
      </c>
    </row>
    <row r="607" spans="1:14" x14ac:dyDescent="0.3">
      <c r="A607" s="1" t="s">
        <v>36</v>
      </c>
      <c r="B607" s="1" t="s">
        <v>14</v>
      </c>
      <c r="C607" s="2">
        <v>44000</v>
      </c>
      <c r="D607" s="1">
        <v>172.95</v>
      </c>
      <c r="E607" s="1">
        <v>172.4</v>
      </c>
      <c r="F607" s="1">
        <v>180.65</v>
      </c>
      <c r="G607" s="1">
        <v>171.1</v>
      </c>
      <c r="H607" s="1">
        <v>180</v>
      </c>
      <c r="I607" s="1">
        <v>179.65</v>
      </c>
      <c r="J607" s="1">
        <v>176.37</v>
      </c>
      <c r="K607" s="1">
        <v>58262367</v>
      </c>
      <c r="L607" s="1">
        <v>10275826038.1</v>
      </c>
      <c r="M607" s="1">
        <v>274070</v>
      </c>
      <c r="N607" s="3">
        <f>IF(ISERR(LN(Table1817[[#This Row],[Close Price]]/I606)),"-",LN(Table1817[[#This Row],[Close Price]]/I606))</f>
        <v>3.8007978176350189E-2</v>
      </c>
    </row>
    <row r="608" spans="1:14" x14ac:dyDescent="0.3">
      <c r="A608" s="1" t="s">
        <v>36</v>
      </c>
      <c r="B608" s="1" t="s">
        <v>14</v>
      </c>
      <c r="C608" s="2">
        <v>44001</v>
      </c>
      <c r="D608" s="1">
        <v>179.65</v>
      </c>
      <c r="E608" s="1">
        <v>180.3</v>
      </c>
      <c r="F608" s="1">
        <v>184.95</v>
      </c>
      <c r="G608" s="1">
        <v>179.5</v>
      </c>
      <c r="H608" s="1">
        <v>184.25</v>
      </c>
      <c r="I608" s="1">
        <v>184.5</v>
      </c>
      <c r="J608" s="1">
        <v>182.93</v>
      </c>
      <c r="K608" s="1">
        <v>76897890</v>
      </c>
      <c r="L608" s="1">
        <v>14067234742.35</v>
      </c>
      <c r="M608" s="1">
        <v>324544</v>
      </c>
      <c r="N608" s="3">
        <f>IF(ISERR(LN(Table1817[[#This Row],[Close Price]]/I607)),"-",LN(Table1817[[#This Row],[Close Price]]/I607))</f>
        <v>2.6638949921054061E-2</v>
      </c>
    </row>
    <row r="609" spans="1:14" x14ac:dyDescent="0.3">
      <c r="A609" s="1" t="s">
        <v>36</v>
      </c>
      <c r="B609" s="1" t="s">
        <v>14</v>
      </c>
      <c r="C609" s="2">
        <v>44004</v>
      </c>
      <c r="D609" s="1">
        <v>184.5</v>
      </c>
      <c r="E609" s="1">
        <v>185</v>
      </c>
      <c r="F609" s="1">
        <v>191.75</v>
      </c>
      <c r="G609" s="1">
        <v>184.25</v>
      </c>
      <c r="H609" s="1">
        <v>187.9</v>
      </c>
      <c r="I609" s="1">
        <v>187.7</v>
      </c>
      <c r="J609" s="1">
        <v>188.68</v>
      </c>
      <c r="K609" s="1">
        <v>80024673</v>
      </c>
      <c r="L609" s="1">
        <v>15099414815.200001</v>
      </c>
      <c r="M609" s="1">
        <v>412445</v>
      </c>
      <c r="N609" s="3">
        <f>IF(ISERR(LN(Table1817[[#This Row],[Close Price]]/I608)),"-",LN(Table1817[[#This Row],[Close Price]]/I608))</f>
        <v>1.7195480111881177E-2</v>
      </c>
    </row>
    <row r="610" spans="1:14" x14ac:dyDescent="0.3">
      <c r="A610" s="1" t="s">
        <v>36</v>
      </c>
      <c r="B610" s="1" t="s">
        <v>14</v>
      </c>
      <c r="C610" s="2">
        <v>44005</v>
      </c>
      <c r="D610" s="1">
        <v>187.7</v>
      </c>
      <c r="E610" s="1">
        <v>189.6</v>
      </c>
      <c r="F610" s="1">
        <v>193.1</v>
      </c>
      <c r="G610" s="1">
        <v>187.85</v>
      </c>
      <c r="H610" s="1">
        <v>192.95</v>
      </c>
      <c r="I610" s="1">
        <v>192.45</v>
      </c>
      <c r="J610" s="1">
        <v>191.05</v>
      </c>
      <c r="K610" s="1">
        <v>65487726</v>
      </c>
      <c r="L610" s="1">
        <v>12511327092.9</v>
      </c>
      <c r="M610" s="1">
        <v>318473</v>
      </c>
      <c r="N610" s="3">
        <f>IF(ISERR(LN(Table1817[[#This Row],[Close Price]]/I609)),"-",LN(Table1817[[#This Row],[Close Price]]/I609))</f>
        <v>2.4991436137291951E-2</v>
      </c>
    </row>
    <row r="611" spans="1:14" x14ac:dyDescent="0.3">
      <c r="A611" s="1" t="s">
        <v>36</v>
      </c>
      <c r="B611" s="1" t="s">
        <v>14</v>
      </c>
      <c r="C611" s="2">
        <v>44006</v>
      </c>
      <c r="D611" s="1">
        <v>192.45</v>
      </c>
      <c r="E611" s="1">
        <v>194.8</v>
      </c>
      <c r="F611" s="1">
        <v>194.9</v>
      </c>
      <c r="G611" s="1">
        <v>183.9</v>
      </c>
      <c r="H611" s="1">
        <v>184.5</v>
      </c>
      <c r="I611" s="1">
        <v>184.6</v>
      </c>
      <c r="J611" s="1">
        <v>189.87</v>
      </c>
      <c r="K611" s="1">
        <v>74670206</v>
      </c>
      <c r="L611" s="1">
        <v>14177864459.1</v>
      </c>
      <c r="M611" s="1">
        <v>374457</v>
      </c>
      <c r="N611" s="3">
        <f>IF(ISERR(LN(Table1817[[#This Row],[Close Price]]/I610)),"-",LN(Table1817[[#This Row],[Close Price]]/I610))</f>
        <v>-4.1645057661003314E-2</v>
      </c>
    </row>
    <row r="612" spans="1:14" x14ac:dyDescent="0.3">
      <c r="A612" s="1" t="s">
        <v>36</v>
      </c>
      <c r="B612" s="1" t="s">
        <v>14</v>
      </c>
      <c r="C612" s="2">
        <v>44007</v>
      </c>
      <c r="D612" s="1">
        <v>184.6</v>
      </c>
      <c r="E612" s="1">
        <v>182.2</v>
      </c>
      <c r="F612" s="1">
        <v>186.8</v>
      </c>
      <c r="G612" s="1">
        <v>180.4</v>
      </c>
      <c r="H612" s="1">
        <v>185.7</v>
      </c>
      <c r="I612" s="1">
        <v>185.25</v>
      </c>
      <c r="J612" s="1">
        <v>184.27</v>
      </c>
      <c r="K612" s="1">
        <v>73626947</v>
      </c>
      <c r="L612" s="1">
        <v>13567037838.25</v>
      </c>
      <c r="M612" s="1">
        <v>337252</v>
      </c>
      <c r="N612" s="3">
        <f>IF(ISERR(LN(Table1817[[#This Row],[Close Price]]/I611)),"-",LN(Table1817[[#This Row],[Close Price]]/I611))</f>
        <v>3.5149421074445919E-3</v>
      </c>
    </row>
    <row r="613" spans="1:14" x14ac:dyDescent="0.3">
      <c r="A613" s="1" t="s">
        <v>36</v>
      </c>
      <c r="B613" s="1" t="s">
        <v>14</v>
      </c>
      <c r="C613" s="2">
        <v>44008</v>
      </c>
      <c r="D613" s="1">
        <v>185.25</v>
      </c>
      <c r="E613" s="1">
        <v>188</v>
      </c>
      <c r="F613" s="1">
        <v>188.6</v>
      </c>
      <c r="G613" s="1">
        <v>183.8</v>
      </c>
      <c r="H613" s="1">
        <v>184.65</v>
      </c>
      <c r="I613" s="1">
        <v>184.6</v>
      </c>
      <c r="J613" s="1">
        <v>185.69</v>
      </c>
      <c r="K613" s="1">
        <v>49178705</v>
      </c>
      <c r="L613" s="1">
        <v>9131826071.0499992</v>
      </c>
      <c r="M613" s="1">
        <v>213443</v>
      </c>
      <c r="N613" s="3">
        <f>IF(ISERR(LN(Table1817[[#This Row],[Close Price]]/I612)),"-",LN(Table1817[[#This Row],[Close Price]]/I612))</f>
        <v>-3.5149421074444969E-3</v>
      </c>
    </row>
    <row r="614" spans="1:14" x14ac:dyDescent="0.3">
      <c r="A614" s="1" t="s">
        <v>36</v>
      </c>
      <c r="B614" s="1" t="s">
        <v>14</v>
      </c>
      <c r="C614" s="2">
        <v>44011</v>
      </c>
      <c r="D614" s="1">
        <v>184.6</v>
      </c>
      <c r="E614" s="1">
        <v>183</v>
      </c>
      <c r="F614" s="1">
        <v>183.1</v>
      </c>
      <c r="G614" s="1">
        <v>178.5</v>
      </c>
      <c r="H614" s="1">
        <v>179.45</v>
      </c>
      <c r="I614" s="1">
        <v>179.25</v>
      </c>
      <c r="J614" s="1">
        <v>179.99</v>
      </c>
      <c r="K614" s="1">
        <v>50967079</v>
      </c>
      <c r="L614" s="1">
        <v>9173634288.2000008</v>
      </c>
      <c r="M614" s="1">
        <v>268482</v>
      </c>
      <c r="N614" s="3">
        <f>IF(ISERR(LN(Table1817[[#This Row],[Close Price]]/I613)),"-",LN(Table1817[[#This Row],[Close Price]]/I613))</f>
        <v>-2.9409842589022038E-2</v>
      </c>
    </row>
    <row r="615" spans="1:14" x14ac:dyDescent="0.3">
      <c r="A615" s="1" t="s">
        <v>36</v>
      </c>
      <c r="B615" s="1" t="s">
        <v>14</v>
      </c>
      <c r="C615" s="2">
        <v>44012</v>
      </c>
      <c r="D615" s="1">
        <v>179.25</v>
      </c>
      <c r="E615" s="1">
        <v>181.1</v>
      </c>
      <c r="F615" s="1">
        <v>182.9</v>
      </c>
      <c r="G615" s="1">
        <v>177.25</v>
      </c>
      <c r="H615" s="1">
        <v>179.05</v>
      </c>
      <c r="I615" s="1">
        <v>178.45</v>
      </c>
      <c r="J615" s="1">
        <v>179.88</v>
      </c>
      <c r="K615" s="1">
        <v>43616291</v>
      </c>
      <c r="L615" s="1">
        <v>7845767108.0500002</v>
      </c>
      <c r="M615" s="1">
        <v>211383</v>
      </c>
      <c r="N615" s="3">
        <f>IF(ISERR(LN(Table1817[[#This Row],[Close Price]]/I614)),"-",LN(Table1817[[#This Row],[Close Price]]/I614))</f>
        <v>-4.4730295435604197E-3</v>
      </c>
    </row>
    <row r="616" spans="1:14" x14ac:dyDescent="0.3">
      <c r="A616" s="1" t="s">
        <v>36</v>
      </c>
      <c r="B616" s="1" t="s">
        <v>14</v>
      </c>
      <c r="C616" s="2">
        <v>44013</v>
      </c>
      <c r="D616" s="1">
        <v>178.45</v>
      </c>
      <c r="E616" s="1">
        <v>179.45</v>
      </c>
      <c r="F616" s="1">
        <v>185.4</v>
      </c>
      <c r="G616" s="1">
        <v>178.6</v>
      </c>
      <c r="H616" s="1">
        <v>184.6</v>
      </c>
      <c r="I616" s="1">
        <v>184.8</v>
      </c>
      <c r="J616" s="1">
        <v>182.86</v>
      </c>
      <c r="K616" s="1">
        <v>54015536</v>
      </c>
      <c r="L616" s="1">
        <v>9877262243.1499996</v>
      </c>
      <c r="M616" s="1">
        <v>248849</v>
      </c>
      <c r="N616" s="3">
        <f>IF(ISERR(LN(Table1817[[#This Row],[Close Price]]/I615)),"-",LN(Table1817[[#This Row],[Close Price]]/I615))</f>
        <v>3.4965709271414486E-2</v>
      </c>
    </row>
    <row r="617" spans="1:14" x14ac:dyDescent="0.3">
      <c r="A617" s="1" t="s">
        <v>36</v>
      </c>
      <c r="B617" s="1" t="s">
        <v>14</v>
      </c>
      <c r="C617" s="2">
        <v>44014</v>
      </c>
      <c r="D617" s="1">
        <v>184.8</v>
      </c>
      <c r="E617" s="1">
        <v>185.65</v>
      </c>
      <c r="F617" s="1">
        <v>188</v>
      </c>
      <c r="G617" s="1">
        <v>184</v>
      </c>
      <c r="H617" s="1">
        <v>185.6</v>
      </c>
      <c r="I617" s="1">
        <v>185.45</v>
      </c>
      <c r="J617" s="1">
        <v>186.13</v>
      </c>
      <c r="K617" s="1">
        <v>52127613</v>
      </c>
      <c r="L617" s="1">
        <v>9702374603.6000004</v>
      </c>
      <c r="M617" s="1">
        <v>251208</v>
      </c>
      <c r="N617" s="3">
        <f>IF(ISERR(LN(Table1817[[#This Row],[Close Price]]/I616)),"-",LN(Table1817[[#This Row],[Close Price]]/I616))</f>
        <v>3.5111447280158714E-3</v>
      </c>
    </row>
    <row r="618" spans="1:14" x14ac:dyDescent="0.3">
      <c r="A618" s="1" t="s">
        <v>36</v>
      </c>
      <c r="B618" s="1" t="s">
        <v>14</v>
      </c>
      <c r="C618" s="2">
        <v>44015</v>
      </c>
      <c r="D618" s="1">
        <v>185.45</v>
      </c>
      <c r="E618" s="1">
        <v>186.65</v>
      </c>
      <c r="F618" s="1">
        <v>186.85</v>
      </c>
      <c r="G618" s="1">
        <v>183.4</v>
      </c>
      <c r="H618" s="1">
        <v>184.65</v>
      </c>
      <c r="I618" s="1">
        <v>184.7</v>
      </c>
      <c r="J618" s="1">
        <v>184.82</v>
      </c>
      <c r="K618" s="1">
        <v>38050996</v>
      </c>
      <c r="L618" s="1">
        <v>7032538519.1000004</v>
      </c>
      <c r="M618" s="1">
        <v>169515</v>
      </c>
      <c r="N618" s="3">
        <f>IF(ISERR(LN(Table1817[[#This Row],[Close Price]]/I617)),"-",LN(Table1817[[#This Row],[Close Price]]/I617))</f>
        <v>-4.0524167304055309E-3</v>
      </c>
    </row>
    <row r="619" spans="1:14" x14ac:dyDescent="0.3">
      <c r="A619" s="1" t="s">
        <v>36</v>
      </c>
      <c r="B619" s="1" t="s">
        <v>14</v>
      </c>
      <c r="C619" s="2">
        <v>44018</v>
      </c>
      <c r="D619" s="1">
        <v>184.7</v>
      </c>
      <c r="E619" s="1">
        <v>186.6</v>
      </c>
      <c r="F619" s="1">
        <v>189.85</v>
      </c>
      <c r="G619" s="1">
        <v>186.15</v>
      </c>
      <c r="H619" s="1">
        <v>187.9</v>
      </c>
      <c r="I619" s="1">
        <v>188.05</v>
      </c>
      <c r="J619" s="1">
        <v>188.35</v>
      </c>
      <c r="K619" s="1">
        <v>43789749</v>
      </c>
      <c r="L619" s="1">
        <v>8247963041.6999998</v>
      </c>
      <c r="M619" s="1">
        <v>215925</v>
      </c>
      <c r="N619" s="3">
        <f>IF(ISERR(LN(Table1817[[#This Row],[Close Price]]/I618)),"-",LN(Table1817[[#This Row],[Close Price]]/I618))</f>
        <v>1.7974997711151346E-2</v>
      </c>
    </row>
    <row r="620" spans="1:14" x14ac:dyDescent="0.3">
      <c r="A620" s="1" t="s">
        <v>36</v>
      </c>
      <c r="B620" s="1" t="s">
        <v>14</v>
      </c>
      <c r="C620" s="2">
        <v>44019</v>
      </c>
      <c r="D620" s="1">
        <v>188.05</v>
      </c>
      <c r="E620" s="1">
        <v>187</v>
      </c>
      <c r="F620" s="1">
        <v>189.2</v>
      </c>
      <c r="G620" s="1">
        <v>184.05</v>
      </c>
      <c r="H620" s="1">
        <v>188</v>
      </c>
      <c r="I620" s="1">
        <v>188.6</v>
      </c>
      <c r="J620" s="1">
        <v>186.66</v>
      </c>
      <c r="K620" s="1">
        <v>55124984</v>
      </c>
      <c r="L620" s="1">
        <v>10289405173.9</v>
      </c>
      <c r="M620" s="1">
        <v>245296</v>
      </c>
      <c r="N620" s="3">
        <f>IF(ISERR(LN(Table1817[[#This Row],[Close Price]]/I619)),"-",LN(Table1817[[#This Row],[Close Price]]/I619))</f>
        <v>2.920485283011605E-3</v>
      </c>
    </row>
    <row r="621" spans="1:14" x14ac:dyDescent="0.3">
      <c r="A621" s="1" t="s">
        <v>36</v>
      </c>
      <c r="B621" s="1" t="s">
        <v>14</v>
      </c>
      <c r="C621" s="2">
        <v>44020</v>
      </c>
      <c r="D621" s="1">
        <v>188.6</v>
      </c>
      <c r="E621" s="1">
        <v>188.9</v>
      </c>
      <c r="F621" s="1">
        <v>197.45</v>
      </c>
      <c r="G621" s="1">
        <v>188.4</v>
      </c>
      <c r="H621" s="1">
        <v>191.7</v>
      </c>
      <c r="I621" s="1">
        <v>191.9</v>
      </c>
      <c r="J621" s="1">
        <v>194.17</v>
      </c>
      <c r="K621" s="1">
        <v>143083196</v>
      </c>
      <c r="L621" s="1">
        <v>27782845489.700001</v>
      </c>
      <c r="M621" s="1">
        <v>620914</v>
      </c>
      <c r="N621" s="3">
        <f>IF(ISERR(LN(Table1817[[#This Row],[Close Price]]/I620)),"-",LN(Table1817[[#This Row],[Close Price]]/I620))</f>
        <v>1.734603281429719E-2</v>
      </c>
    </row>
    <row r="622" spans="1:14" x14ac:dyDescent="0.3">
      <c r="A622" s="1" t="s">
        <v>36</v>
      </c>
      <c r="B622" s="1" t="s">
        <v>14</v>
      </c>
      <c r="C622" s="2">
        <v>44021</v>
      </c>
      <c r="D622" s="1">
        <v>191.9</v>
      </c>
      <c r="E622" s="1">
        <v>192.8</v>
      </c>
      <c r="F622" s="1">
        <v>201</v>
      </c>
      <c r="G622" s="1">
        <v>192.55</v>
      </c>
      <c r="H622" s="1">
        <v>199.85</v>
      </c>
      <c r="I622" s="1">
        <v>199.1</v>
      </c>
      <c r="J622" s="1">
        <v>196.73</v>
      </c>
      <c r="K622" s="1">
        <v>89540860</v>
      </c>
      <c r="L622" s="1">
        <v>17615459869.25</v>
      </c>
      <c r="M622" s="1">
        <v>394257</v>
      </c>
      <c r="N622" s="3">
        <f>IF(ISERR(LN(Table1817[[#This Row],[Close Price]]/I621)),"-",LN(Table1817[[#This Row],[Close Price]]/I621))</f>
        <v>3.6832808056496268E-2</v>
      </c>
    </row>
    <row r="623" spans="1:14" x14ac:dyDescent="0.3">
      <c r="A623" s="1" t="s">
        <v>36</v>
      </c>
      <c r="B623" s="1" t="s">
        <v>14</v>
      </c>
      <c r="C623" s="2">
        <v>44022</v>
      </c>
      <c r="D623" s="1">
        <v>199.1</v>
      </c>
      <c r="E623" s="1">
        <v>198</v>
      </c>
      <c r="F623" s="1">
        <v>202.5</v>
      </c>
      <c r="G623" s="1">
        <v>194.8</v>
      </c>
      <c r="H623" s="1">
        <v>195.5</v>
      </c>
      <c r="I623" s="1">
        <v>195.6</v>
      </c>
      <c r="J623" s="1">
        <v>198.49</v>
      </c>
      <c r="K623" s="1">
        <v>111410003</v>
      </c>
      <c r="L623" s="1">
        <v>22114162772.549999</v>
      </c>
      <c r="M623" s="1">
        <v>501575</v>
      </c>
      <c r="N623" s="3">
        <f>IF(ISERR(LN(Table1817[[#This Row],[Close Price]]/I622)),"-",LN(Table1817[[#This Row],[Close Price]]/I622))</f>
        <v>-1.7735453469433664E-2</v>
      </c>
    </row>
    <row r="624" spans="1:14" x14ac:dyDescent="0.3">
      <c r="A624" s="1" t="s">
        <v>36</v>
      </c>
      <c r="B624" s="1" t="s">
        <v>14</v>
      </c>
      <c r="C624" s="2">
        <v>44025</v>
      </c>
      <c r="D624" s="1">
        <v>195.6</v>
      </c>
      <c r="E624" s="1">
        <v>198.8</v>
      </c>
      <c r="F624" s="1">
        <v>199.8</v>
      </c>
      <c r="G624" s="1">
        <v>191.6</v>
      </c>
      <c r="H624" s="1">
        <v>193</v>
      </c>
      <c r="I624" s="1">
        <v>192.7</v>
      </c>
      <c r="J624" s="1">
        <v>194.57</v>
      </c>
      <c r="K624" s="1">
        <v>61952344</v>
      </c>
      <c r="L624" s="1">
        <v>12054138665.15</v>
      </c>
      <c r="M624" s="1">
        <v>271373</v>
      </c>
      <c r="N624" s="3">
        <f>IF(ISERR(LN(Table1817[[#This Row],[Close Price]]/I623)),"-",LN(Table1817[[#This Row],[Close Price]]/I623))</f>
        <v>-1.4937182180396316E-2</v>
      </c>
    </row>
    <row r="625" spans="1:14" x14ac:dyDescent="0.3">
      <c r="A625" s="1" t="s">
        <v>36</v>
      </c>
      <c r="B625" s="1" t="s">
        <v>14</v>
      </c>
      <c r="C625" s="2">
        <v>44026</v>
      </c>
      <c r="D625" s="1">
        <v>192.7</v>
      </c>
      <c r="E625" s="1">
        <v>192.3</v>
      </c>
      <c r="F625" s="1">
        <v>192.3</v>
      </c>
      <c r="G625" s="1">
        <v>184.6</v>
      </c>
      <c r="H625" s="1">
        <v>186.35</v>
      </c>
      <c r="I625" s="1">
        <v>186.05</v>
      </c>
      <c r="J625" s="1">
        <v>187.11</v>
      </c>
      <c r="K625" s="1">
        <v>62243325</v>
      </c>
      <c r="L625" s="1">
        <v>11646202014.75</v>
      </c>
      <c r="M625" s="1">
        <v>308731</v>
      </c>
      <c r="N625" s="3">
        <f>IF(ISERR(LN(Table1817[[#This Row],[Close Price]]/I624)),"-",LN(Table1817[[#This Row],[Close Price]]/I624))</f>
        <v>-3.511912062768905E-2</v>
      </c>
    </row>
    <row r="626" spans="1:14" x14ac:dyDescent="0.3">
      <c r="A626" s="1" t="s">
        <v>36</v>
      </c>
      <c r="B626" s="1" t="s">
        <v>14</v>
      </c>
      <c r="C626" s="2">
        <v>44027</v>
      </c>
      <c r="D626" s="1">
        <v>186.05</v>
      </c>
      <c r="E626" s="1">
        <v>187.95</v>
      </c>
      <c r="F626" s="1">
        <v>189.95</v>
      </c>
      <c r="G626" s="1">
        <v>183</v>
      </c>
      <c r="H626" s="1">
        <v>184.5</v>
      </c>
      <c r="I626" s="1">
        <v>183.8</v>
      </c>
      <c r="J626" s="1">
        <v>186.97</v>
      </c>
      <c r="K626" s="1">
        <v>58528072</v>
      </c>
      <c r="L626" s="1">
        <v>10943210357.85</v>
      </c>
      <c r="M626" s="1">
        <v>257119</v>
      </c>
      <c r="N626" s="3">
        <f>IF(ISERR(LN(Table1817[[#This Row],[Close Price]]/I625)),"-",LN(Table1817[[#This Row],[Close Price]]/I625))</f>
        <v>-1.2167244871044786E-2</v>
      </c>
    </row>
    <row r="627" spans="1:14" x14ac:dyDescent="0.3">
      <c r="A627" s="1" t="s">
        <v>36</v>
      </c>
      <c r="B627" s="1" t="s">
        <v>14</v>
      </c>
      <c r="C627" s="2">
        <v>44028</v>
      </c>
      <c r="D627" s="1">
        <v>183.8</v>
      </c>
      <c r="E627" s="1">
        <v>185</v>
      </c>
      <c r="F627" s="1">
        <v>186.95</v>
      </c>
      <c r="G627" s="1">
        <v>181.65</v>
      </c>
      <c r="H627" s="1">
        <v>186</v>
      </c>
      <c r="I627" s="1">
        <v>186.25</v>
      </c>
      <c r="J627" s="1">
        <v>184.69</v>
      </c>
      <c r="K627" s="1">
        <v>46549518</v>
      </c>
      <c r="L627" s="1">
        <v>8597017197.5499992</v>
      </c>
      <c r="M627" s="1">
        <v>222270</v>
      </c>
      <c r="N627" s="3">
        <f>IF(ISERR(LN(Table1817[[#This Row],[Close Price]]/I626)),"-",LN(Table1817[[#This Row],[Close Price]]/I626))</f>
        <v>1.3241647338082137E-2</v>
      </c>
    </row>
    <row r="628" spans="1:14" x14ac:dyDescent="0.3">
      <c r="A628" s="1" t="s">
        <v>36</v>
      </c>
      <c r="B628" s="1" t="s">
        <v>14</v>
      </c>
      <c r="C628" s="2">
        <v>44029</v>
      </c>
      <c r="D628" s="1">
        <v>186.25</v>
      </c>
      <c r="E628" s="1">
        <v>186.8</v>
      </c>
      <c r="F628" s="1">
        <v>189.5</v>
      </c>
      <c r="G628" s="1">
        <v>185</v>
      </c>
      <c r="H628" s="1">
        <v>189.5</v>
      </c>
      <c r="I628" s="1">
        <v>188.2</v>
      </c>
      <c r="J628" s="1">
        <v>186.87</v>
      </c>
      <c r="K628" s="1">
        <v>47035751</v>
      </c>
      <c r="L628" s="1">
        <v>8789709694.5499992</v>
      </c>
      <c r="M628" s="1">
        <v>214673</v>
      </c>
      <c r="N628" s="3">
        <f>IF(ISERR(LN(Table1817[[#This Row],[Close Price]]/I627)),"-",LN(Table1817[[#This Row],[Close Price]]/I627))</f>
        <v>1.0415369891610265E-2</v>
      </c>
    </row>
    <row r="629" spans="1:14" x14ac:dyDescent="0.3">
      <c r="A629" s="1" t="s">
        <v>36</v>
      </c>
      <c r="B629" s="1" t="s">
        <v>14</v>
      </c>
      <c r="C629" s="2">
        <v>44032</v>
      </c>
      <c r="D629" s="1">
        <v>188.2</v>
      </c>
      <c r="E629" s="1">
        <v>190</v>
      </c>
      <c r="F629" s="1">
        <v>193.25</v>
      </c>
      <c r="G629" s="1">
        <v>188.75</v>
      </c>
      <c r="H629" s="1">
        <v>190.55</v>
      </c>
      <c r="I629" s="1">
        <v>190.75</v>
      </c>
      <c r="J629" s="1">
        <v>191.29</v>
      </c>
      <c r="K629" s="1">
        <v>45680606</v>
      </c>
      <c r="L629" s="1">
        <v>8738355818.25</v>
      </c>
      <c r="M629" s="1">
        <v>232252</v>
      </c>
      <c r="N629" s="3">
        <f>IF(ISERR(LN(Table1817[[#This Row],[Close Price]]/I628)),"-",LN(Table1817[[#This Row],[Close Price]]/I628))</f>
        <v>1.345844301328721E-2</v>
      </c>
    </row>
    <row r="630" spans="1:14" x14ac:dyDescent="0.3">
      <c r="A630" s="1" t="s">
        <v>36</v>
      </c>
      <c r="B630" s="1" t="s">
        <v>14</v>
      </c>
      <c r="C630" s="2">
        <v>44033</v>
      </c>
      <c r="D630" s="1">
        <v>190.75</v>
      </c>
      <c r="E630" s="1">
        <v>192.45</v>
      </c>
      <c r="F630" s="1">
        <v>196.2</v>
      </c>
      <c r="G630" s="1">
        <v>191.5</v>
      </c>
      <c r="H630" s="1">
        <v>194.5</v>
      </c>
      <c r="I630" s="1">
        <v>194.4</v>
      </c>
      <c r="J630" s="1">
        <v>194</v>
      </c>
      <c r="K630" s="1">
        <v>59286092</v>
      </c>
      <c r="L630" s="1">
        <v>11501760802.1</v>
      </c>
      <c r="M630" s="1">
        <v>274154</v>
      </c>
      <c r="N630" s="3">
        <f>IF(ISERR(LN(Table1817[[#This Row],[Close Price]]/I629)),"-",LN(Table1817[[#This Row],[Close Price]]/I629))</f>
        <v>1.8954221861772307E-2</v>
      </c>
    </row>
    <row r="631" spans="1:14" x14ac:dyDescent="0.3">
      <c r="A631" s="1" t="s">
        <v>36</v>
      </c>
      <c r="B631" s="1" t="s">
        <v>14</v>
      </c>
      <c r="C631" s="2">
        <v>44034</v>
      </c>
      <c r="D631" s="1">
        <v>194.4</v>
      </c>
      <c r="E631" s="1">
        <v>195.7</v>
      </c>
      <c r="F631" s="1">
        <v>196.75</v>
      </c>
      <c r="G631" s="1">
        <v>190.1</v>
      </c>
      <c r="H631" s="1">
        <v>192.15</v>
      </c>
      <c r="I631" s="1">
        <v>192</v>
      </c>
      <c r="J631" s="1">
        <v>192.7</v>
      </c>
      <c r="K631" s="1">
        <v>62276770</v>
      </c>
      <c r="L631" s="1">
        <v>12000996123.35</v>
      </c>
      <c r="M631" s="1">
        <v>265443</v>
      </c>
      <c r="N631" s="3">
        <f>IF(ISERR(LN(Table1817[[#This Row],[Close Price]]/I630)),"-",LN(Table1817[[#This Row],[Close Price]]/I630))</f>
        <v>-1.2422519998557209E-2</v>
      </c>
    </row>
    <row r="632" spans="1:14" x14ac:dyDescent="0.3">
      <c r="A632" s="1" t="s">
        <v>36</v>
      </c>
      <c r="B632" s="1" t="s">
        <v>14</v>
      </c>
      <c r="C632" s="2">
        <v>44035</v>
      </c>
      <c r="D632" s="1">
        <v>192</v>
      </c>
      <c r="E632" s="1">
        <v>192.4</v>
      </c>
      <c r="F632" s="1">
        <v>199.1</v>
      </c>
      <c r="G632" s="1">
        <v>191.15</v>
      </c>
      <c r="H632" s="1">
        <v>198.25</v>
      </c>
      <c r="I632" s="1">
        <v>198.25</v>
      </c>
      <c r="J632" s="1">
        <v>195.98</v>
      </c>
      <c r="K632" s="1">
        <v>70802269</v>
      </c>
      <c r="L632" s="1">
        <v>13875536349.75</v>
      </c>
      <c r="M632" s="1">
        <v>303119</v>
      </c>
      <c r="N632" s="3">
        <f>IF(ISERR(LN(Table1817[[#This Row],[Close Price]]/I631)),"-",LN(Table1817[[#This Row],[Close Price]]/I631))</f>
        <v>3.2033488487175743E-2</v>
      </c>
    </row>
    <row r="633" spans="1:14" x14ac:dyDescent="0.3">
      <c r="A633" s="1" t="s">
        <v>36</v>
      </c>
      <c r="B633" s="1" t="s">
        <v>14</v>
      </c>
      <c r="C633" s="2">
        <v>44036</v>
      </c>
      <c r="D633" s="1">
        <v>198.25</v>
      </c>
      <c r="E633" s="1">
        <v>195.7</v>
      </c>
      <c r="F633" s="1">
        <v>196.3</v>
      </c>
      <c r="G633" s="1">
        <v>190.65</v>
      </c>
      <c r="H633" s="1">
        <v>191.95</v>
      </c>
      <c r="I633" s="1">
        <v>191.95</v>
      </c>
      <c r="J633" s="1">
        <v>192.79</v>
      </c>
      <c r="K633" s="1">
        <v>65266228</v>
      </c>
      <c r="L633" s="1">
        <v>12582576674.65</v>
      </c>
      <c r="M633" s="1">
        <v>277739</v>
      </c>
      <c r="N633" s="3">
        <f>IF(ISERR(LN(Table1817[[#This Row],[Close Price]]/I632)),"-",LN(Table1817[[#This Row],[Close Price]]/I632))</f>
        <v>-3.2293939068150729E-2</v>
      </c>
    </row>
    <row r="634" spans="1:14" x14ac:dyDescent="0.3">
      <c r="A634" s="1" t="s">
        <v>36</v>
      </c>
      <c r="B634" s="1" t="s">
        <v>14</v>
      </c>
      <c r="C634" s="2">
        <v>44039</v>
      </c>
      <c r="D634" s="1">
        <v>191.95</v>
      </c>
      <c r="E634" s="1">
        <v>193</v>
      </c>
      <c r="F634" s="1">
        <v>193.2</v>
      </c>
      <c r="G634" s="1">
        <v>186.5</v>
      </c>
      <c r="H634" s="1">
        <v>187.3</v>
      </c>
      <c r="I634" s="1">
        <v>187.15</v>
      </c>
      <c r="J634" s="1">
        <v>188.31</v>
      </c>
      <c r="K634" s="1">
        <v>50714366</v>
      </c>
      <c r="L634" s="1">
        <v>9550261761.7999992</v>
      </c>
      <c r="M634" s="1">
        <v>253742</v>
      </c>
      <c r="N634" s="3">
        <f>IF(ISERR(LN(Table1817[[#This Row],[Close Price]]/I633)),"-",LN(Table1817[[#This Row],[Close Price]]/I633))</f>
        <v>-2.532448709636868E-2</v>
      </c>
    </row>
    <row r="635" spans="1:14" x14ac:dyDescent="0.3">
      <c r="A635" s="1" t="s">
        <v>36</v>
      </c>
      <c r="B635" s="1" t="s">
        <v>14</v>
      </c>
      <c r="C635" s="2">
        <v>44040</v>
      </c>
      <c r="D635" s="1">
        <v>187.15</v>
      </c>
      <c r="E635" s="1">
        <v>188</v>
      </c>
      <c r="F635" s="1">
        <v>190.5</v>
      </c>
      <c r="G635" s="1">
        <v>185.75</v>
      </c>
      <c r="H635" s="1">
        <v>188.75</v>
      </c>
      <c r="I635" s="1">
        <v>189.45</v>
      </c>
      <c r="J635" s="1">
        <v>188.19</v>
      </c>
      <c r="K635" s="1">
        <v>51490418</v>
      </c>
      <c r="L635" s="1">
        <v>9689854836.75</v>
      </c>
      <c r="M635" s="1">
        <v>218359</v>
      </c>
      <c r="N635" s="3">
        <f>IF(ISERR(LN(Table1817[[#This Row],[Close Price]]/I634)),"-",LN(Table1817[[#This Row],[Close Price]]/I634))</f>
        <v>1.2214703114171719E-2</v>
      </c>
    </row>
    <row r="636" spans="1:14" x14ac:dyDescent="0.3">
      <c r="A636" s="1" t="s">
        <v>36</v>
      </c>
      <c r="B636" s="1" t="s">
        <v>14</v>
      </c>
      <c r="C636" s="2">
        <v>44041</v>
      </c>
      <c r="D636" s="1">
        <v>189.45</v>
      </c>
      <c r="E636" s="1">
        <v>187.6</v>
      </c>
      <c r="F636" s="1">
        <v>195.25</v>
      </c>
      <c r="G636" s="1">
        <v>187</v>
      </c>
      <c r="H636" s="1">
        <v>191.05</v>
      </c>
      <c r="I636" s="1">
        <v>191.2</v>
      </c>
      <c r="J636" s="1">
        <v>192.35</v>
      </c>
      <c r="K636" s="1">
        <v>73766851</v>
      </c>
      <c r="L636" s="1">
        <v>14189338772.200001</v>
      </c>
      <c r="M636" s="1">
        <v>310167</v>
      </c>
      <c r="N636" s="3">
        <f>IF(ISERR(LN(Table1817[[#This Row],[Close Price]]/I635)),"-",LN(Table1817[[#This Row],[Close Price]]/I635))</f>
        <v>9.1948631526910865E-3</v>
      </c>
    </row>
    <row r="637" spans="1:14" x14ac:dyDescent="0.3">
      <c r="A637" s="1" t="s">
        <v>36</v>
      </c>
      <c r="B637" s="1" t="s">
        <v>14</v>
      </c>
      <c r="C637" s="2">
        <v>44042</v>
      </c>
      <c r="D637" s="1">
        <v>191.2</v>
      </c>
      <c r="E637" s="1">
        <v>192.5</v>
      </c>
      <c r="F637" s="1">
        <v>193.5</v>
      </c>
      <c r="G637" s="1">
        <v>186.05</v>
      </c>
      <c r="H637" s="1">
        <v>186.85</v>
      </c>
      <c r="I637" s="1">
        <v>186.55</v>
      </c>
      <c r="J637" s="1">
        <v>189.37</v>
      </c>
      <c r="K637" s="1">
        <v>48478733</v>
      </c>
      <c r="L637" s="1">
        <v>9180480855.25</v>
      </c>
      <c r="M637" s="1">
        <v>231416</v>
      </c>
      <c r="N637" s="3">
        <f>IF(ISERR(LN(Table1817[[#This Row],[Close Price]]/I636)),"-",LN(Table1817[[#This Row],[Close Price]]/I636))</f>
        <v>-2.4620700950133908E-2</v>
      </c>
    </row>
    <row r="638" spans="1:14" x14ac:dyDescent="0.3">
      <c r="A638" s="1" t="s">
        <v>36</v>
      </c>
      <c r="B638" s="1" t="s">
        <v>14</v>
      </c>
      <c r="C638" s="2">
        <v>44043</v>
      </c>
      <c r="D638" s="1">
        <v>186.55</v>
      </c>
      <c r="E638" s="1">
        <v>188</v>
      </c>
      <c r="F638" s="1">
        <v>194.85</v>
      </c>
      <c r="G638" s="1">
        <v>186.7</v>
      </c>
      <c r="H638" s="1">
        <v>191.05</v>
      </c>
      <c r="I638" s="1">
        <v>191.45</v>
      </c>
      <c r="J638" s="1">
        <v>191.75</v>
      </c>
      <c r="K638" s="1">
        <v>145903102</v>
      </c>
      <c r="L638" s="1">
        <v>27977057495.200001</v>
      </c>
      <c r="M638" s="1">
        <v>567541</v>
      </c>
      <c r="N638" s="3">
        <f>IF(ISERR(LN(Table1817[[#This Row],[Close Price]]/I637)),"-",LN(Table1817[[#This Row],[Close Price]]/I637))</f>
        <v>2.5927378256136523E-2</v>
      </c>
    </row>
    <row r="639" spans="1:14" x14ac:dyDescent="0.3">
      <c r="A639" s="1" t="s">
        <v>36</v>
      </c>
      <c r="B639" s="1" t="s">
        <v>14</v>
      </c>
      <c r="C639" s="2">
        <v>44046</v>
      </c>
      <c r="D639" s="1">
        <v>191.45</v>
      </c>
      <c r="E639" s="1">
        <v>192</v>
      </c>
      <c r="F639" s="1">
        <v>194.6</v>
      </c>
      <c r="G639" s="1">
        <v>190.05</v>
      </c>
      <c r="H639" s="1">
        <v>192.3</v>
      </c>
      <c r="I639" s="1">
        <v>192.25</v>
      </c>
      <c r="J639" s="1">
        <v>192.68</v>
      </c>
      <c r="K639" s="1">
        <v>72457670</v>
      </c>
      <c r="L639" s="1">
        <v>13960790846.35</v>
      </c>
      <c r="M639" s="1">
        <v>308823</v>
      </c>
      <c r="N639" s="3">
        <f>IF(ISERR(LN(Table1817[[#This Row],[Close Price]]/I638)),"-",LN(Table1817[[#This Row],[Close Price]]/I638))</f>
        <v>4.16993046244992E-3</v>
      </c>
    </row>
    <row r="640" spans="1:14" x14ac:dyDescent="0.3">
      <c r="A640" s="1" t="s">
        <v>36</v>
      </c>
      <c r="B640" s="1" t="s">
        <v>14</v>
      </c>
      <c r="C640" s="2">
        <v>44047</v>
      </c>
      <c r="D640" s="1">
        <v>192.25</v>
      </c>
      <c r="E640" s="1">
        <v>193.35</v>
      </c>
      <c r="F640" s="1">
        <v>193.8</v>
      </c>
      <c r="G640" s="1">
        <v>190.5</v>
      </c>
      <c r="H640" s="1">
        <v>191.95</v>
      </c>
      <c r="I640" s="1">
        <v>191.6</v>
      </c>
      <c r="J640" s="1">
        <v>191.84</v>
      </c>
      <c r="K640" s="1">
        <v>43867110</v>
      </c>
      <c r="L640" s="1">
        <v>8415652236.8999996</v>
      </c>
      <c r="M640" s="1">
        <v>176987</v>
      </c>
      <c r="N640" s="3">
        <f>IF(ISERR(LN(Table1817[[#This Row],[Close Price]]/I639)),"-",LN(Table1817[[#This Row],[Close Price]]/I639))</f>
        <v>-3.3867428489931725E-3</v>
      </c>
    </row>
    <row r="641" spans="1:14" x14ac:dyDescent="0.3">
      <c r="A641" s="1" t="s">
        <v>36</v>
      </c>
      <c r="B641" s="1" t="s">
        <v>14</v>
      </c>
      <c r="C641" s="2">
        <v>44048</v>
      </c>
      <c r="D641" s="1">
        <v>191.6</v>
      </c>
      <c r="E641" s="1">
        <v>192.75</v>
      </c>
      <c r="F641" s="1">
        <v>196.85</v>
      </c>
      <c r="G641" s="1">
        <v>191</v>
      </c>
      <c r="H641" s="1">
        <v>191.8</v>
      </c>
      <c r="I641" s="1">
        <v>191.45</v>
      </c>
      <c r="J641" s="1">
        <v>193.91</v>
      </c>
      <c r="K641" s="1">
        <v>68888954</v>
      </c>
      <c r="L641" s="1">
        <v>13358210177.049999</v>
      </c>
      <c r="M641" s="1">
        <v>271605</v>
      </c>
      <c r="N641" s="3">
        <f>IF(ISERR(LN(Table1817[[#This Row],[Close Price]]/I640)),"-",LN(Table1817[[#This Row],[Close Price]]/I640))</f>
        <v>-7.8318761345664634E-4</v>
      </c>
    </row>
    <row r="642" spans="1:14" x14ac:dyDescent="0.3">
      <c r="A642" s="1" t="s">
        <v>36</v>
      </c>
      <c r="B642" s="1" t="s">
        <v>14</v>
      </c>
      <c r="C642" s="2">
        <v>44049</v>
      </c>
      <c r="D642" s="1">
        <v>191.45</v>
      </c>
      <c r="E642" s="1">
        <v>192.3</v>
      </c>
      <c r="F642" s="1">
        <v>194.5</v>
      </c>
      <c r="G642" s="1">
        <v>190.25</v>
      </c>
      <c r="H642" s="1">
        <v>191.15</v>
      </c>
      <c r="I642" s="1">
        <v>190.95</v>
      </c>
      <c r="J642" s="1">
        <v>192.34</v>
      </c>
      <c r="K642" s="1">
        <v>59740299</v>
      </c>
      <c r="L642" s="1">
        <v>11490685556.85</v>
      </c>
      <c r="M642" s="1">
        <v>239032</v>
      </c>
      <c r="N642" s="3">
        <f>IF(ISERR(LN(Table1817[[#This Row],[Close Price]]/I641)),"-",LN(Table1817[[#This Row],[Close Price]]/I641))</f>
        <v>-2.6150642517782951E-3</v>
      </c>
    </row>
    <row r="643" spans="1:14" x14ac:dyDescent="0.3">
      <c r="A643" s="1" t="s">
        <v>36</v>
      </c>
      <c r="B643" s="1" t="s">
        <v>14</v>
      </c>
      <c r="C643" s="2">
        <v>44050</v>
      </c>
      <c r="D643" s="1">
        <v>190.95</v>
      </c>
      <c r="E643" s="1">
        <v>191.45</v>
      </c>
      <c r="F643" s="1">
        <v>192.1</v>
      </c>
      <c r="G643" s="1">
        <v>189.55</v>
      </c>
      <c r="H643" s="1">
        <v>190.85</v>
      </c>
      <c r="I643" s="1">
        <v>190.65</v>
      </c>
      <c r="J643" s="1">
        <v>190.9</v>
      </c>
      <c r="K643" s="1">
        <v>44822757</v>
      </c>
      <c r="L643" s="1">
        <v>8556666395.8999996</v>
      </c>
      <c r="M643" s="1">
        <v>186761</v>
      </c>
      <c r="N643" s="3">
        <f>IF(ISERR(LN(Table1817[[#This Row],[Close Price]]/I642)),"-",LN(Table1817[[#This Row],[Close Price]]/I642))</f>
        <v>-1.57232736795241E-3</v>
      </c>
    </row>
    <row r="644" spans="1:14" x14ac:dyDescent="0.3">
      <c r="A644" s="1" t="s">
        <v>36</v>
      </c>
      <c r="B644" s="1" t="s">
        <v>14</v>
      </c>
      <c r="C644" s="2">
        <v>44053</v>
      </c>
      <c r="D644" s="1">
        <v>190.65</v>
      </c>
      <c r="E644" s="1">
        <v>191.85</v>
      </c>
      <c r="F644" s="1">
        <v>195.5</v>
      </c>
      <c r="G644" s="1">
        <v>191.7</v>
      </c>
      <c r="H644" s="1">
        <v>193.75</v>
      </c>
      <c r="I644" s="1">
        <v>193.8</v>
      </c>
      <c r="J644" s="1">
        <v>194.04</v>
      </c>
      <c r="K644" s="1">
        <v>48785067</v>
      </c>
      <c r="L644" s="1">
        <v>9466132289</v>
      </c>
      <c r="M644" s="1">
        <v>217990</v>
      </c>
      <c r="N644" s="3">
        <f>IF(ISERR(LN(Table1817[[#This Row],[Close Price]]/I643)),"-",LN(Table1817[[#This Row],[Close Price]]/I643))</f>
        <v>1.638741315309318E-2</v>
      </c>
    </row>
    <row r="645" spans="1:14" x14ac:dyDescent="0.3">
      <c r="A645" s="1" t="s">
        <v>36</v>
      </c>
      <c r="B645" s="1" t="s">
        <v>14</v>
      </c>
      <c r="C645" s="2">
        <v>44054</v>
      </c>
      <c r="D645" s="1">
        <v>193.8</v>
      </c>
      <c r="E645" s="1">
        <v>195</v>
      </c>
      <c r="F645" s="1">
        <v>196.8</v>
      </c>
      <c r="G645" s="1">
        <v>193.75</v>
      </c>
      <c r="H645" s="1">
        <v>195.45</v>
      </c>
      <c r="I645" s="1">
        <v>195.05</v>
      </c>
      <c r="J645" s="1">
        <v>195.21</v>
      </c>
      <c r="K645" s="1">
        <v>43892064</v>
      </c>
      <c r="L645" s="1">
        <v>8567982829.8000002</v>
      </c>
      <c r="M645" s="1">
        <v>187086</v>
      </c>
      <c r="N645" s="3">
        <f>IF(ISERR(LN(Table1817[[#This Row],[Close Price]]/I644)),"-",LN(Table1817[[#This Row],[Close Price]]/I644))</f>
        <v>6.4292364959996602E-3</v>
      </c>
    </row>
    <row r="646" spans="1:14" x14ac:dyDescent="0.3">
      <c r="A646" s="1" t="s">
        <v>36</v>
      </c>
      <c r="B646" s="1" t="s">
        <v>14</v>
      </c>
      <c r="C646" s="2">
        <v>44055</v>
      </c>
      <c r="D646" s="1">
        <v>195.05</v>
      </c>
      <c r="E646" s="1">
        <v>196</v>
      </c>
      <c r="F646" s="1">
        <v>204.25</v>
      </c>
      <c r="G646" s="1">
        <v>194.6</v>
      </c>
      <c r="H646" s="1">
        <v>203.5</v>
      </c>
      <c r="I646" s="1">
        <v>203.3</v>
      </c>
      <c r="J646" s="1">
        <v>201.71</v>
      </c>
      <c r="K646" s="1">
        <v>157820882</v>
      </c>
      <c r="L646" s="1">
        <v>31833832395.849998</v>
      </c>
      <c r="M646" s="1">
        <v>635995</v>
      </c>
      <c r="N646" s="3">
        <f>IF(ISERR(LN(Table1817[[#This Row],[Close Price]]/I645)),"-",LN(Table1817[[#This Row],[Close Price]]/I645))</f>
        <v>4.142678468163536E-2</v>
      </c>
    </row>
    <row r="647" spans="1:14" x14ac:dyDescent="0.3">
      <c r="A647" s="1" t="s">
        <v>36</v>
      </c>
      <c r="B647" s="1" t="s">
        <v>14</v>
      </c>
      <c r="C647" s="2">
        <v>44056</v>
      </c>
      <c r="D647" s="1">
        <v>203.3</v>
      </c>
      <c r="E647" s="1">
        <v>205.5</v>
      </c>
      <c r="F647" s="1">
        <v>207.3</v>
      </c>
      <c r="G647" s="1">
        <v>200.75</v>
      </c>
      <c r="H647" s="1">
        <v>202.35</v>
      </c>
      <c r="I647" s="1">
        <v>201.9</v>
      </c>
      <c r="J647" s="1">
        <v>203.84</v>
      </c>
      <c r="K647" s="1">
        <v>70443500</v>
      </c>
      <c r="L647" s="1">
        <v>14359142142.15</v>
      </c>
      <c r="M647" s="1">
        <v>298211</v>
      </c>
      <c r="N647" s="3">
        <f>IF(ISERR(LN(Table1817[[#This Row],[Close Price]]/I646)),"-",LN(Table1817[[#This Row],[Close Price]]/I646))</f>
        <v>-6.9101953155091562E-3</v>
      </c>
    </row>
    <row r="648" spans="1:14" x14ac:dyDescent="0.3">
      <c r="A648" s="1" t="s">
        <v>36</v>
      </c>
      <c r="B648" s="1" t="s">
        <v>14</v>
      </c>
      <c r="C648" s="2">
        <v>44057</v>
      </c>
      <c r="D648" s="1">
        <v>201.9</v>
      </c>
      <c r="E648" s="1">
        <v>203</v>
      </c>
      <c r="F648" s="1">
        <v>204</v>
      </c>
      <c r="G648" s="1">
        <v>194.6</v>
      </c>
      <c r="H648" s="1">
        <v>196.8</v>
      </c>
      <c r="I648" s="1">
        <v>196.5</v>
      </c>
      <c r="J648" s="1">
        <v>199.28</v>
      </c>
      <c r="K648" s="1">
        <v>56176117</v>
      </c>
      <c r="L648" s="1">
        <v>11194811495.299999</v>
      </c>
      <c r="M648" s="1">
        <v>263498</v>
      </c>
      <c r="N648" s="3">
        <f>IF(ISERR(LN(Table1817[[#This Row],[Close Price]]/I647)),"-",LN(Table1817[[#This Row],[Close Price]]/I647))</f>
        <v>-2.7110094009475904E-2</v>
      </c>
    </row>
    <row r="649" spans="1:14" x14ac:dyDescent="0.3">
      <c r="A649" s="1" t="s">
        <v>36</v>
      </c>
      <c r="B649" s="1" t="s">
        <v>14</v>
      </c>
      <c r="C649" s="2">
        <v>44060</v>
      </c>
      <c r="D649" s="1">
        <v>196.5</v>
      </c>
      <c r="E649" s="1">
        <v>198.45</v>
      </c>
      <c r="F649" s="1">
        <v>198.65</v>
      </c>
      <c r="G649" s="1">
        <v>191.5</v>
      </c>
      <c r="H649" s="1">
        <v>193.45</v>
      </c>
      <c r="I649" s="1">
        <v>193.1</v>
      </c>
      <c r="J649" s="1">
        <v>193.46</v>
      </c>
      <c r="K649" s="1">
        <v>54788249</v>
      </c>
      <c r="L649" s="1">
        <v>10599529586.200001</v>
      </c>
      <c r="M649" s="1">
        <v>278249</v>
      </c>
      <c r="N649" s="3">
        <f>IF(ISERR(LN(Table1817[[#This Row],[Close Price]]/I648)),"-",LN(Table1817[[#This Row],[Close Price]]/I648))</f>
        <v>-1.7454241874847214E-2</v>
      </c>
    </row>
    <row r="650" spans="1:14" x14ac:dyDescent="0.3">
      <c r="A650" s="1" t="s">
        <v>36</v>
      </c>
      <c r="B650" s="1" t="s">
        <v>14</v>
      </c>
      <c r="C650" s="2">
        <v>44061</v>
      </c>
      <c r="D650" s="1">
        <v>193.1</v>
      </c>
      <c r="E650" s="1">
        <v>193.8</v>
      </c>
      <c r="F650" s="1">
        <v>195.75</v>
      </c>
      <c r="G650" s="1">
        <v>191.7</v>
      </c>
      <c r="H650" s="1">
        <v>195.1</v>
      </c>
      <c r="I650" s="1">
        <v>195.1</v>
      </c>
      <c r="J650" s="1">
        <v>193.66</v>
      </c>
      <c r="K650" s="1">
        <v>46295650</v>
      </c>
      <c r="L650" s="1">
        <v>8965420036</v>
      </c>
      <c r="M650" s="1">
        <v>215268</v>
      </c>
      <c r="N650" s="3">
        <f>IF(ISERR(LN(Table1817[[#This Row],[Close Price]]/I649)),"-",LN(Table1817[[#This Row],[Close Price]]/I649))</f>
        <v>1.0304058194596712E-2</v>
      </c>
    </row>
    <row r="651" spans="1:14" x14ac:dyDescent="0.3">
      <c r="A651" s="1" t="s">
        <v>36</v>
      </c>
      <c r="B651" s="1" t="s">
        <v>14</v>
      </c>
      <c r="C651" s="2">
        <v>44062</v>
      </c>
      <c r="D651" s="1">
        <v>195.1</v>
      </c>
      <c r="E651" s="1">
        <v>196.4</v>
      </c>
      <c r="F651" s="1">
        <v>200.3</v>
      </c>
      <c r="G651" s="1">
        <v>195.9</v>
      </c>
      <c r="H651" s="1">
        <v>197.2</v>
      </c>
      <c r="I651" s="1">
        <v>197.05</v>
      </c>
      <c r="J651" s="1">
        <v>198.53</v>
      </c>
      <c r="K651" s="1">
        <v>59302164</v>
      </c>
      <c r="L651" s="1">
        <v>11773447880.450001</v>
      </c>
      <c r="M651" s="1">
        <v>265310</v>
      </c>
      <c r="N651" s="3">
        <f>IF(ISERR(LN(Table1817[[#This Row],[Close Price]]/I650)),"-",LN(Table1817[[#This Row],[Close Price]]/I650))</f>
        <v>9.9452560119471945E-3</v>
      </c>
    </row>
    <row r="652" spans="1:14" x14ac:dyDescent="0.3">
      <c r="A652" s="1" t="s">
        <v>36</v>
      </c>
      <c r="B652" s="1" t="s">
        <v>14</v>
      </c>
      <c r="C652" s="2">
        <v>44063</v>
      </c>
      <c r="D652" s="1">
        <v>197.05</v>
      </c>
      <c r="E652" s="1">
        <v>194</v>
      </c>
      <c r="F652" s="1">
        <v>196.35</v>
      </c>
      <c r="G652" s="1">
        <v>193.25</v>
      </c>
      <c r="H652" s="1">
        <v>194.95</v>
      </c>
      <c r="I652" s="1">
        <v>194.75</v>
      </c>
      <c r="J652" s="1">
        <v>194.88</v>
      </c>
      <c r="K652" s="1">
        <v>37505379</v>
      </c>
      <c r="L652" s="1">
        <v>7308941744.8999996</v>
      </c>
      <c r="M652" s="1">
        <v>193765</v>
      </c>
      <c r="N652" s="3">
        <f>IF(ISERR(LN(Table1817[[#This Row],[Close Price]]/I651)),"-",LN(Table1817[[#This Row],[Close Price]]/I651))</f>
        <v>-1.1740818890155134E-2</v>
      </c>
    </row>
    <row r="653" spans="1:14" x14ac:dyDescent="0.3">
      <c r="A653" s="1" t="s">
        <v>36</v>
      </c>
      <c r="B653" s="1" t="s">
        <v>14</v>
      </c>
      <c r="C653" s="2">
        <v>44064</v>
      </c>
      <c r="D653" s="1">
        <v>194.75</v>
      </c>
      <c r="E653" s="1">
        <v>199</v>
      </c>
      <c r="F653" s="1">
        <v>201.5</v>
      </c>
      <c r="G653" s="1">
        <v>197.65</v>
      </c>
      <c r="H653" s="1">
        <v>198.1</v>
      </c>
      <c r="I653" s="1">
        <v>198.4</v>
      </c>
      <c r="J653" s="1">
        <v>199.63</v>
      </c>
      <c r="K653" s="1">
        <v>68047789</v>
      </c>
      <c r="L653" s="1">
        <v>13584540895.75</v>
      </c>
      <c r="M653" s="1">
        <v>304905</v>
      </c>
      <c r="N653" s="3">
        <f>IF(ISERR(LN(Table1817[[#This Row],[Close Price]]/I652)),"-",LN(Table1817[[#This Row],[Close Price]]/I652))</f>
        <v>1.8568510099914767E-2</v>
      </c>
    </row>
    <row r="654" spans="1:14" x14ac:dyDescent="0.3">
      <c r="A654" s="1" t="s">
        <v>36</v>
      </c>
      <c r="B654" s="1" t="s">
        <v>14</v>
      </c>
      <c r="C654" s="2">
        <v>44067</v>
      </c>
      <c r="D654" s="1">
        <v>198.4</v>
      </c>
      <c r="E654" s="1">
        <v>200</v>
      </c>
      <c r="F654" s="1">
        <v>202.8</v>
      </c>
      <c r="G654" s="1">
        <v>198.6</v>
      </c>
      <c r="H654" s="1">
        <v>201.05</v>
      </c>
      <c r="I654" s="1">
        <v>201.45</v>
      </c>
      <c r="J654" s="1">
        <v>200.76</v>
      </c>
      <c r="K654" s="1">
        <v>53866579</v>
      </c>
      <c r="L654" s="1">
        <v>10814196646.75</v>
      </c>
      <c r="M654" s="1">
        <v>250904</v>
      </c>
      <c r="N654" s="3">
        <f>IF(ISERR(LN(Table1817[[#This Row],[Close Price]]/I653)),"-",LN(Table1817[[#This Row],[Close Price]]/I653))</f>
        <v>1.5256016786583861E-2</v>
      </c>
    </row>
    <row r="655" spans="1:14" x14ac:dyDescent="0.3">
      <c r="A655" s="1" t="s">
        <v>36</v>
      </c>
      <c r="B655" s="1" t="s">
        <v>14</v>
      </c>
      <c r="C655" s="2">
        <v>44068</v>
      </c>
      <c r="D655" s="1">
        <v>201.45</v>
      </c>
      <c r="E655" s="1">
        <v>204</v>
      </c>
      <c r="F655" s="1">
        <v>208.45</v>
      </c>
      <c r="G655" s="1">
        <v>202.7</v>
      </c>
      <c r="H655" s="1">
        <v>208.25</v>
      </c>
      <c r="I655" s="1">
        <v>207.95</v>
      </c>
      <c r="J655" s="1">
        <v>206.34</v>
      </c>
      <c r="K655" s="1">
        <v>105397006</v>
      </c>
      <c r="L655" s="1">
        <v>21748127547.950001</v>
      </c>
      <c r="M655" s="1">
        <v>475915</v>
      </c>
      <c r="N655" s="3">
        <f>IF(ISERR(LN(Table1817[[#This Row],[Close Price]]/I654)),"-",LN(Table1817[[#This Row],[Close Price]]/I654))</f>
        <v>3.1756454551564402E-2</v>
      </c>
    </row>
    <row r="656" spans="1:14" x14ac:dyDescent="0.3">
      <c r="A656" s="1" t="s">
        <v>36</v>
      </c>
      <c r="B656" s="1" t="s">
        <v>14</v>
      </c>
      <c r="C656" s="2">
        <v>44069</v>
      </c>
      <c r="D656" s="1">
        <v>207.95</v>
      </c>
      <c r="E656" s="1">
        <v>208.5</v>
      </c>
      <c r="F656" s="1">
        <v>210.35</v>
      </c>
      <c r="G656" s="1">
        <v>206.15</v>
      </c>
      <c r="H656" s="1">
        <v>209.9</v>
      </c>
      <c r="I656" s="1">
        <v>209.85</v>
      </c>
      <c r="J656" s="1">
        <v>208.62</v>
      </c>
      <c r="K656" s="1">
        <v>66750983</v>
      </c>
      <c r="L656" s="1">
        <v>13925759215.85</v>
      </c>
      <c r="M656" s="1">
        <v>304925</v>
      </c>
      <c r="N656" s="3">
        <f>IF(ISERR(LN(Table1817[[#This Row],[Close Price]]/I655)),"-",LN(Table1817[[#This Row],[Close Price]]/I655))</f>
        <v>9.0953235906793238E-3</v>
      </c>
    </row>
    <row r="657" spans="1:14" x14ac:dyDescent="0.3">
      <c r="A657" s="1" t="s">
        <v>36</v>
      </c>
      <c r="B657" s="1" t="s">
        <v>14</v>
      </c>
      <c r="C657" s="2">
        <v>44070</v>
      </c>
      <c r="D657" s="1">
        <v>209.85</v>
      </c>
      <c r="E657" s="1">
        <v>210.5</v>
      </c>
      <c r="F657" s="1">
        <v>216.5</v>
      </c>
      <c r="G657" s="1">
        <v>210.5</v>
      </c>
      <c r="H657" s="1">
        <v>216</v>
      </c>
      <c r="I657" s="1">
        <v>215.65</v>
      </c>
      <c r="J657" s="1">
        <v>214.22</v>
      </c>
      <c r="K657" s="1">
        <v>80999489</v>
      </c>
      <c r="L657" s="1">
        <v>17351749785.299999</v>
      </c>
      <c r="M657" s="1">
        <v>450426</v>
      </c>
      <c r="N657" s="3">
        <f>IF(ISERR(LN(Table1817[[#This Row],[Close Price]]/I656)),"-",LN(Table1817[[#This Row],[Close Price]]/I656))</f>
        <v>2.7263733314252379E-2</v>
      </c>
    </row>
    <row r="658" spans="1:14" x14ac:dyDescent="0.3">
      <c r="A658" s="1" t="s">
        <v>36</v>
      </c>
      <c r="B658" s="1" t="s">
        <v>14</v>
      </c>
      <c r="C658" s="2">
        <v>44071</v>
      </c>
      <c r="D658" s="1">
        <v>215.65</v>
      </c>
      <c r="E658" s="1">
        <v>217</v>
      </c>
      <c r="F658" s="1">
        <v>225.9</v>
      </c>
      <c r="G658" s="1">
        <v>216.8</v>
      </c>
      <c r="H658" s="1">
        <v>225.4</v>
      </c>
      <c r="I658" s="1">
        <v>224.85</v>
      </c>
      <c r="J658" s="1">
        <v>222.03</v>
      </c>
      <c r="K658" s="1">
        <v>95983850</v>
      </c>
      <c r="L658" s="1">
        <v>21311622777.950001</v>
      </c>
      <c r="M658" s="1">
        <v>420611</v>
      </c>
      <c r="N658" s="3">
        <f>IF(ISERR(LN(Table1817[[#This Row],[Close Price]]/I657)),"-",LN(Table1817[[#This Row],[Close Price]]/I657))</f>
        <v>4.1776790122864234E-2</v>
      </c>
    </row>
    <row r="659" spans="1:14" x14ac:dyDescent="0.3">
      <c r="A659" s="1" t="s">
        <v>36</v>
      </c>
      <c r="B659" s="1" t="s">
        <v>14</v>
      </c>
      <c r="C659" s="2">
        <v>44074</v>
      </c>
      <c r="D659" s="1">
        <v>224.85</v>
      </c>
      <c r="E659" s="1">
        <v>231.55</v>
      </c>
      <c r="F659" s="1">
        <v>231.55</v>
      </c>
      <c r="G659" s="1">
        <v>210.35</v>
      </c>
      <c r="H659" s="1">
        <v>211.9</v>
      </c>
      <c r="I659" s="1">
        <v>212</v>
      </c>
      <c r="J659" s="1">
        <v>219.31</v>
      </c>
      <c r="K659" s="1">
        <v>119990567</v>
      </c>
      <c r="L659" s="1">
        <v>26315515801.700001</v>
      </c>
      <c r="M659" s="1">
        <v>562903</v>
      </c>
      <c r="N659" s="3">
        <f>IF(ISERR(LN(Table1817[[#This Row],[Close Price]]/I658)),"-",LN(Table1817[[#This Row],[Close Price]]/I658))</f>
        <v>-5.8847238544703973E-2</v>
      </c>
    </row>
    <row r="660" spans="1:14" x14ac:dyDescent="0.3">
      <c r="A660" s="1" t="s">
        <v>36</v>
      </c>
      <c r="B660" s="1" t="s">
        <v>14</v>
      </c>
      <c r="C660" s="2">
        <v>44075</v>
      </c>
      <c r="D660" s="1">
        <v>212</v>
      </c>
      <c r="E660" s="1">
        <v>213.1</v>
      </c>
      <c r="F660" s="1">
        <v>218.9</v>
      </c>
      <c r="G660" s="1">
        <v>211.2</v>
      </c>
      <c r="H660" s="1">
        <v>218.7</v>
      </c>
      <c r="I660" s="1">
        <v>218.1</v>
      </c>
      <c r="J660" s="1">
        <v>215.58</v>
      </c>
      <c r="K660" s="1">
        <v>75048317</v>
      </c>
      <c r="L660" s="1">
        <v>16179224434.75</v>
      </c>
      <c r="M660" s="1">
        <v>330635</v>
      </c>
      <c r="N660" s="3">
        <f>IF(ISERR(LN(Table1817[[#This Row],[Close Price]]/I659)),"-",LN(Table1817[[#This Row],[Close Price]]/I659))</f>
        <v>2.8367398535570833E-2</v>
      </c>
    </row>
    <row r="661" spans="1:14" x14ac:dyDescent="0.3">
      <c r="A661" s="1" t="s">
        <v>36</v>
      </c>
      <c r="B661" s="1" t="s">
        <v>14</v>
      </c>
      <c r="C661" s="2">
        <v>44076</v>
      </c>
      <c r="D661" s="1">
        <v>218.1</v>
      </c>
      <c r="E661" s="1">
        <v>218.25</v>
      </c>
      <c r="F661" s="1">
        <v>219</v>
      </c>
      <c r="G661" s="1">
        <v>212.3</v>
      </c>
      <c r="H661" s="1">
        <v>216.3</v>
      </c>
      <c r="I661" s="1">
        <v>216.25</v>
      </c>
      <c r="J661" s="1">
        <v>214.67</v>
      </c>
      <c r="K661" s="1">
        <v>47608719</v>
      </c>
      <c r="L661" s="1">
        <v>10220044448.35</v>
      </c>
      <c r="M661" s="1">
        <v>224862</v>
      </c>
      <c r="N661" s="3">
        <f>IF(ISERR(LN(Table1817[[#This Row],[Close Price]]/I660)),"-",LN(Table1817[[#This Row],[Close Price]]/I660))</f>
        <v>-8.5185273955946071E-3</v>
      </c>
    </row>
    <row r="662" spans="1:14" x14ac:dyDescent="0.3">
      <c r="A662" s="1" t="s">
        <v>36</v>
      </c>
      <c r="B662" s="1" t="s">
        <v>14</v>
      </c>
      <c r="C662" s="2">
        <v>44077</v>
      </c>
      <c r="D662" s="1">
        <v>216.25</v>
      </c>
      <c r="E662" s="1">
        <v>217.5</v>
      </c>
      <c r="F662" s="1">
        <v>218.25</v>
      </c>
      <c r="G662" s="1">
        <v>212.3</v>
      </c>
      <c r="H662" s="1">
        <v>213.3</v>
      </c>
      <c r="I662" s="1">
        <v>213.15</v>
      </c>
      <c r="J662" s="1">
        <v>214.54</v>
      </c>
      <c r="K662" s="1">
        <v>38595597</v>
      </c>
      <c r="L662" s="1">
        <v>8280306623.6499996</v>
      </c>
      <c r="M662" s="1">
        <v>195109</v>
      </c>
      <c r="N662" s="3">
        <f>IF(ISERR(LN(Table1817[[#This Row],[Close Price]]/I661)),"-",LN(Table1817[[#This Row],[Close Price]]/I661))</f>
        <v>-1.4439002600769361E-2</v>
      </c>
    </row>
    <row r="663" spans="1:14" x14ac:dyDescent="0.3">
      <c r="A663" s="1" t="s">
        <v>36</v>
      </c>
      <c r="B663" s="1" t="s">
        <v>14</v>
      </c>
      <c r="C663" s="2">
        <v>44078</v>
      </c>
      <c r="D663" s="1">
        <v>213.15</v>
      </c>
      <c r="E663" s="1">
        <v>210</v>
      </c>
      <c r="F663" s="1">
        <v>212.3</v>
      </c>
      <c r="G663" s="1">
        <v>205.9</v>
      </c>
      <c r="H663" s="1">
        <v>207.5</v>
      </c>
      <c r="I663" s="1">
        <v>206.6</v>
      </c>
      <c r="J663" s="1">
        <v>208.61</v>
      </c>
      <c r="K663" s="1">
        <v>54435819</v>
      </c>
      <c r="L663" s="1">
        <v>11356011017.700001</v>
      </c>
      <c r="M663" s="1">
        <v>261047</v>
      </c>
      <c r="N663" s="3">
        <f>IF(ISERR(LN(Table1817[[#This Row],[Close Price]]/I662)),"-",LN(Table1817[[#This Row],[Close Price]]/I662))</f>
        <v>-3.1211586525681206E-2</v>
      </c>
    </row>
    <row r="664" spans="1:14" x14ac:dyDescent="0.3">
      <c r="A664" s="1" t="s">
        <v>36</v>
      </c>
      <c r="B664" s="1" t="s">
        <v>14</v>
      </c>
      <c r="C664" s="2">
        <v>44081</v>
      </c>
      <c r="D664" s="1">
        <v>206.6</v>
      </c>
      <c r="E664" s="1">
        <v>207.5</v>
      </c>
      <c r="F664" s="1">
        <v>209.65</v>
      </c>
      <c r="G664" s="1">
        <v>205.4</v>
      </c>
      <c r="H664" s="1">
        <v>208.25</v>
      </c>
      <c r="I664" s="1">
        <v>207.9</v>
      </c>
      <c r="J664" s="1">
        <v>207.62</v>
      </c>
      <c r="K664" s="1">
        <v>35687677</v>
      </c>
      <c r="L664" s="1">
        <v>7409441527.0500002</v>
      </c>
      <c r="M664" s="1">
        <v>185712</v>
      </c>
      <c r="N664" s="3">
        <f>IF(ISERR(LN(Table1817[[#This Row],[Close Price]]/I663)),"-",LN(Table1817[[#This Row],[Close Price]]/I663))</f>
        <v>6.2726381784291175E-3</v>
      </c>
    </row>
    <row r="665" spans="1:14" x14ac:dyDescent="0.3">
      <c r="A665" s="1" t="s">
        <v>36</v>
      </c>
      <c r="B665" s="1" t="s">
        <v>14</v>
      </c>
      <c r="C665" s="2">
        <v>44082</v>
      </c>
      <c r="D665" s="1">
        <v>207.9</v>
      </c>
      <c r="E665" s="1">
        <v>207.9</v>
      </c>
      <c r="F665" s="1">
        <v>208.5</v>
      </c>
      <c r="G665" s="1">
        <v>202.9</v>
      </c>
      <c r="H665" s="1">
        <v>203.25</v>
      </c>
      <c r="I665" s="1">
        <v>204.05</v>
      </c>
      <c r="J665" s="1">
        <v>206.55</v>
      </c>
      <c r="K665" s="1">
        <v>34147081</v>
      </c>
      <c r="L665" s="1">
        <v>7052942372.8000002</v>
      </c>
      <c r="M665" s="1">
        <v>168151</v>
      </c>
      <c r="N665" s="3">
        <f>IF(ISERR(LN(Table1817[[#This Row],[Close Price]]/I664)),"-",LN(Table1817[[#This Row],[Close Price]]/I664))</f>
        <v>-1.8692133012152522E-2</v>
      </c>
    </row>
    <row r="666" spans="1:14" x14ac:dyDescent="0.3">
      <c r="A666" s="1" t="s">
        <v>36</v>
      </c>
      <c r="B666" s="1" t="s">
        <v>14</v>
      </c>
      <c r="C666" s="2">
        <v>44083</v>
      </c>
      <c r="D666" s="1">
        <v>204.05</v>
      </c>
      <c r="E666" s="1">
        <v>201.1</v>
      </c>
      <c r="F666" s="1">
        <v>201.4</v>
      </c>
      <c r="G666" s="1">
        <v>192.5</v>
      </c>
      <c r="H666" s="1">
        <v>195.7</v>
      </c>
      <c r="I666" s="1">
        <v>194.85</v>
      </c>
      <c r="J666" s="1">
        <v>195.68</v>
      </c>
      <c r="K666" s="1">
        <v>72716962</v>
      </c>
      <c r="L666" s="1">
        <v>14229000658.700001</v>
      </c>
      <c r="M666" s="1">
        <v>414595</v>
      </c>
      <c r="N666" s="3">
        <f>IF(ISERR(LN(Table1817[[#This Row],[Close Price]]/I665)),"-",LN(Table1817[[#This Row],[Close Price]]/I665))</f>
        <v>-4.6135030067096579E-2</v>
      </c>
    </row>
    <row r="667" spans="1:14" x14ac:dyDescent="0.3">
      <c r="A667" s="1" t="s">
        <v>36</v>
      </c>
      <c r="B667" s="1" t="s">
        <v>14</v>
      </c>
      <c r="C667" s="2">
        <v>44084</v>
      </c>
      <c r="D667" s="1">
        <v>194.85</v>
      </c>
      <c r="E667" s="1">
        <v>197.7</v>
      </c>
      <c r="F667" s="1">
        <v>201.45</v>
      </c>
      <c r="G667" s="1">
        <v>195.2</v>
      </c>
      <c r="H667" s="1">
        <v>198.55</v>
      </c>
      <c r="I667" s="1">
        <v>198.15</v>
      </c>
      <c r="J667" s="1">
        <v>198.48</v>
      </c>
      <c r="K667" s="1">
        <v>67790247</v>
      </c>
      <c r="L667" s="1">
        <v>13455257099.1</v>
      </c>
      <c r="M667" s="1">
        <v>305442</v>
      </c>
      <c r="N667" s="3">
        <f>IF(ISERR(LN(Table1817[[#This Row],[Close Price]]/I666)),"-",LN(Table1817[[#This Row],[Close Price]]/I666))</f>
        <v>1.6794287851725837E-2</v>
      </c>
    </row>
    <row r="668" spans="1:14" x14ac:dyDescent="0.3">
      <c r="A668" s="1" t="s">
        <v>36</v>
      </c>
      <c r="B668" s="1" t="s">
        <v>14</v>
      </c>
      <c r="C668" s="2">
        <v>44085</v>
      </c>
      <c r="D668" s="1">
        <v>198.15</v>
      </c>
      <c r="E668" s="1">
        <v>198.55</v>
      </c>
      <c r="F668" s="1">
        <v>203.85</v>
      </c>
      <c r="G668" s="1">
        <v>197</v>
      </c>
      <c r="H668" s="1">
        <v>203.7</v>
      </c>
      <c r="I668" s="1">
        <v>202.7</v>
      </c>
      <c r="J668" s="1">
        <v>199.89</v>
      </c>
      <c r="K668" s="1">
        <v>48488142</v>
      </c>
      <c r="L668" s="1">
        <v>9692316825.5499992</v>
      </c>
      <c r="M668" s="1">
        <v>233409</v>
      </c>
      <c r="N668" s="3">
        <f>IF(ISERR(LN(Table1817[[#This Row],[Close Price]]/I667)),"-",LN(Table1817[[#This Row],[Close Price]]/I667))</f>
        <v>2.2702733821510255E-2</v>
      </c>
    </row>
    <row r="669" spans="1:14" x14ac:dyDescent="0.3">
      <c r="A669" s="1" t="s">
        <v>36</v>
      </c>
      <c r="B669" s="1" t="s">
        <v>14</v>
      </c>
      <c r="C669" s="2">
        <v>44088</v>
      </c>
      <c r="D669" s="1">
        <v>202.7</v>
      </c>
      <c r="E669" s="1">
        <v>205.9</v>
      </c>
      <c r="F669" s="1">
        <v>206.2</v>
      </c>
      <c r="G669" s="1">
        <v>197.35</v>
      </c>
      <c r="H669" s="1">
        <v>198.2</v>
      </c>
      <c r="I669" s="1">
        <v>198.5</v>
      </c>
      <c r="J669" s="1">
        <v>201.65</v>
      </c>
      <c r="K669" s="1">
        <v>63606706</v>
      </c>
      <c r="L669" s="1">
        <v>12826483294.950001</v>
      </c>
      <c r="M669" s="1">
        <v>299382</v>
      </c>
      <c r="N669" s="3">
        <f>IF(ISERR(LN(Table1817[[#This Row],[Close Price]]/I668)),"-",LN(Table1817[[#This Row],[Close Price]]/I668))</f>
        <v>-2.0937953330709198E-2</v>
      </c>
    </row>
    <row r="670" spans="1:14" x14ac:dyDescent="0.3">
      <c r="A670" s="1" t="s">
        <v>36</v>
      </c>
      <c r="B670" s="1" t="s">
        <v>14</v>
      </c>
      <c r="C670" s="2">
        <v>44089</v>
      </c>
      <c r="D670" s="1">
        <v>198.5</v>
      </c>
      <c r="E670" s="1">
        <v>199.9</v>
      </c>
      <c r="F670" s="1">
        <v>201</v>
      </c>
      <c r="G670" s="1">
        <v>197.1</v>
      </c>
      <c r="H670" s="1">
        <v>199.8</v>
      </c>
      <c r="I670" s="1">
        <v>200.15</v>
      </c>
      <c r="J670" s="1">
        <v>199.05</v>
      </c>
      <c r="K670" s="1">
        <v>51762796</v>
      </c>
      <c r="L670" s="1">
        <v>10303432695.25</v>
      </c>
      <c r="M670" s="1">
        <v>193091</v>
      </c>
      <c r="N670" s="3">
        <f>IF(ISERR(LN(Table1817[[#This Row],[Close Price]]/I669)),"-",LN(Table1817[[#This Row],[Close Price]]/I669))</f>
        <v>8.2779853113374921E-3</v>
      </c>
    </row>
    <row r="671" spans="1:14" x14ac:dyDescent="0.3">
      <c r="A671" s="1" t="s">
        <v>36</v>
      </c>
      <c r="B671" s="1" t="s">
        <v>14</v>
      </c>
      <c r="C671" s="2">
        <v>44090</v>
      </c>
      <c r="D671" s="1">
        <v>200.15</v>
      </c>
      <c r="E671" s="1">
        <v>199.85</v>
      </c>
      <c r="F671" s="1">
        <v>200.05</v>
      </c>
      <c r="G671" s="1">
        <v>196.25</v>
      </c>
      <c r="H671" s="1">
        <v>198</v>
      </c>
      <c r="I671" s="1">
        <v>198.2</v>
      </c>
      <c r="J671" s="1">
        <v>198.06</v>
      </c>
      <c r="K671" s="1">
        <v>52407160</v>
      </c>
      <c r="L671" s="1">
        <v>10379768431.4</v>
      </c>
      <c r="M671" s="1">
        <v>348569</v>
      </c>
      <c r="N671" s="3">
        <f>IF(ISERR(LN(Table1817[[#This Row],[Close Price]]/I670)),"-",LN(Table1817[[#This Row],[Close Price]]/I670))</f>
        <v>-9.7904635426950739E-3</v>
      </c>
    </row>
    <row r="672" spans="1:14" x14ac:dyDescent="0.3">
      <c r="A672" s="1" t="s">
        <v>36</v>
      </c>
      <c r="B672" s="1" t="s">
        <v>14</v>
      </c>
      <c r="C672" s="2">
        <v>44091</v>
      </c>
      <c r="D672" s="1">
        <v>198.2</v>
      </c>
      <c r="E672" s="1">
        <v>197</v>
      </c>
      <c r="F672" s="1">
        <v>198</v>
      </c>
      <c r="G672" s="1">
        <v>195</v>
      </c>
      <c r="H672" s="1">
        <v>195.7</v>
      </c>
      <c r="I672" s="1">
        <v>195.45</v>
      </c>
      <c r="J672" s="1">
        <v>196.19</v>
      </c>
      <c r="K672" s="1">
        <v>41226058</v>
      </c>
      <c r="L672" s="1">
        <v>8087951751.5</v>
      </c>
      <c r="M672" s="1">
        <v>297990</v>
      </c>
      <c r="N672" s="3">
        <f>IF(ISERR(LN(Table1817[[#This Row],[Close Price]]/I671)),"-",LN(Table1817[[#This Row],[Close Price]]/I671))</f>
        <v>-1.3972029656923785E-2</v>
      </c>
    </row>
    <row r="673" spans="1:14" x14ac:dyDescent="0.3">
      <c r="A673" s="1" t="s">
        <v>36</v>
      </c>
      <c r="B673" s="1" t="s">
        <v>14</v>
      </c>
      <c r="C673" s="2">
        <v>44092</v>
      </c>
      <c r="D673" s="1">
        <v>195.45</v>
      </c>
      <c r="E673" s="1">
        <v>196</v>
      </c>
      <c r="F673" s="1">
        <v>197.2</v>
      </c>
      <c r="G673" s="1">
        <v>189.7</v>
      </c>
      <c r="H673" s="1">
        <v>192.95</v>
      </c>
      <c r="I673" s="1">
        <v>192.6</v>
      </c>
      <c r="J673" s="1">
        <v>193.79</v>
      </c>
      <c r="K673" s="1">
        <v>55286449</v>
      </c>
      <c r="L673" s="1">
        <v>10713912925.6</v>
      </c>
      <c r="M673" s="1">
        <v>263886</v>
      </c>
      <c r="N673" s="3">
        <f>IF(ISERR(LN(Table1817[[#This Row],[Close Price]]/I672)),"-",LN(Table1817[[#This Row],[Close Price]]/I672))</f>
        <v>-1.468909287493857E-2</v>
      </c>
    </row>
    <row r="674" spans="1:14" x14ac:dyDescent="0.3">
      <c r="A674" s="1" t="s">
        <v>36</v>
      </c>
      <c r="B674" s="1" t="s">
        <v>14</v>
      </c>
      <c r="C674" s="2">
        <v>44095</v>
      </c>
      <c r="D674" s="1">
        <v>192.6</v>
      </c>
      <c r="E674" s="1">
        <v>193.05</v>
      </c>
      <c r="F674" s="1">
        <v>193.5</v>
      </c>
      <c r="G674" s="1">
        <v>184.25</v>
      </c>
      <c r="H674" s="1">
        <v>185.4</v>
      </c>
      <c r="I674" s="1">
        <v>185.8</v>
      </c>
      <c r="J674" s="1">
        <v>188.77</v>
      </c>
      <c r="K674" s="1">
        <v>57614739</v>
      </c>
      <c r="L674" s="1">
        <v>10876016397.25</v>
      </c>
      <c r="M674" s="1">
        <v>311832</v>
      </c>
      <c r="N674" s="3">
        <f>IF(ISERR(LN(Table1817[[#This Row],[Close Price]]/I673)),"-",LN(Table1817[[#This Row],[Close Price]]/I673))</f>
        <v>-3.5944672984287003E-2</v>
      </c>
    </row>
    <row r="675" spans="1:14" x14ac:dyDescent="0.3">
      <c r="A675" s="1" t="s">
        <v>36</v>
      </c>
      <c r="B675" s="1" t="s">
        <v>14</v>
      </c>
      <c r="C675" s="2">
        <v>44096</v>
      </c>
      <c r="D675" s="1">
        <v>185.8</v>
      </c>
      <c r="E675" s="1">
        <v>186.15</v>
      </c>
      <c r="F675" s="1">
        <v>188.3</v>
      </c>
      <c r="G675" s="1">
        <v>181.15</v>
      </c>
      <c r="H675" s="1">
        <v>187</v>
      </c>
      <c r="I675" s="1">
        <v>186.2</v>
      </c>
      <c r="J675" s="1">
        <v>185.25</v>
      </c>
      <c r="K675" s="1">
        <v>51216440</v>
      </c>
      <c r="L675" s="1">
        <v>9487855529.4500008</v>
      </c>
      <c r="M675" s="1">
        <v>278193</v>
      </c>
      <c r="N675" s="3">
        <f>IF(ISERR(LN(Table1817[[#This Row],[Close Price]]/I674)),"-",LN(Table1817[[#This Row],[Close Price]]/I674))</f>
        <v>2.1505384632283433E-3</v>
      </c>
    </row>
    <row r="676" spans="1:14" x14ac:dyDescent="0.3">
      <c r="A676" s="1" t="s">
        <v>36</v>
      </c>
      <c r="B676" s="1" t="s">
        <v>14</v>
      </c>
      <c r="C676" s="2">
        <v>44097</v>
      </c>
      <c r="D676" s="1">
        <v>186.2</v>
      </c>
      <c r="E676" s="1">
        <v>188.15</v>
      </c>
      <c r="F676" s="1">
        <v>188.95</v>
      </c>
      <c r="G676" s="1">
        <v>181</v>
      </c>
      <c r="H676" s="1">
        <v>184.15</v>
      </c>
      <c r="I676" s="1">
        <v>183.8</v>
      </c>
      <c r="J676" s="1">
        <v>184.03</v>
      </c>
      <c r="K676" s="1">
        <v>44321881</v>
      </c>
      <c r="L676" s="1">
        <v>8156548114.3000002</v>
      </c>
      <c r="M676" s="1">
        <v>233546</v>
      </c>
      <c r="N676" s="3">
        <f>IF(ISERR(LN(Table1817[[#This Row],[Close Price]]/I675)),"-",LN(Table1817[[#This Row],[Close Price]]/I675))</f>
        <v>-1.2973154921379876E-2</v>
      </c>
    </row>
    <row r="677" spans="1:14" x14ac:dyDescent="0.3">
      <c r="A677" s="1" t="s">
        <v>36</v>
      </c>
      <c r="B677" s="1" t="s">
        <v>14</v>
      </c>
      <c r="C677" s="2">
        <v>44098</v>
      </c>
      <c r="D677" s="1">
        <v>183.8</v>
      </c>
      <c r="E677" s="1">
        <v>181.1</v>
      </c>
      <c r="F677" s="1">
        <v>181.8</v>
      </c>
      <c r="G677" s="1">
        <v>175.5</v>
      </c>
      <c r="H677" s="1">
        <v>176.45</v>
      </c>
      <c r="I677" s="1">
        <v>176.35</v>
      </c>
      <c r="J677" s="1">
        <v>178.59</v>
      </c>
      <c r="K677" s="1">
        <v>46115352</v>
      </c>
      <c r="L677" s="1">
        <v>8235929439.4499998</v>
      </c>
      <c r="M677" s="1">
        <v>286558</v>
      </c>
      <c r="N677" s="3">
        <f>IF(ISERR(LN(Table1817[[#This Row],[Close Price]]/I676)),"-",LN(Table1817[[#This Row],[Close Price]]/I676))</f>
        <v>-4.1377553239525737E-2</v>
      </c>
    </row>
    <row r="678" spans="1:14" x14ac:dyDescent="0.3">
      <c r="A678" s="1" t="s">
        <v>36</v>
      </c>
      <c r="B678" s="1" t="s">
        <v>14</v>
      </c>
      <c r="C678" s="2">
        <v>44099</v>
      </c>
      <c r="D678" s="1">
        <v>176.35</v>
      </c>
      <c r="E678" s="1">
        <v>179</v>
      </c>
      <c r="F678" s="1">
        <v>182.75</v>
      </c>
      <c r="G678" s="1">
        <v>176.15</v>
      </c>
      <c r="H678" s="1">
        <v>182.25</v>
      </c>
      <c r="I678" s="1">
        <v>182.2</v>
      </c>
      <c r="J678" s="1">
        <v>179.71</v>
      </c>
      <c r="K678" s="1">
        <v>46550618</v>
      </c>
      <c r="L678" s="1">
        <v>8365426528.3000002</v>
      </c>
      <c r="M678" s="1">
        <v>213017</v>
      </c>
      <c r="N678" s="3">
        <f>IF(ISERR(LN(Table1817[[#This Row],[Close Price]]/I677)),"-",LN(Table1817[[#This Row],[Close Price]]/I677))</f>
        <v>3.2634328143796937E-2</v>
      </c>
    </row>
    <row r="679" spans="1:14" x14ac:dyDescent="0.3">
      <c r="A679" s="1" t="s">
        <v>36</v>
      </c>
      <c r="B679" s="1" t="s">
        <v>14</v>
      </c>
      <c r="C679" s="2">
        <v>44102</v>
      </c>
      <c r="D679" s="1">
        <v>182.2</v>
      </c>
      <c r="E679" s="1">
        <v>184</v>
      </c>
      <c r="F679" s="1">
        <v>188.15</v>
      </c>
      <c r="G679" s="1">
        <v>183.35</v>
      </c>
      <c r="H679" s="1">
        <v>187.45</v>
      </c>
      <c r="I679" s="1">
        <v>187.25</v>
      </c>
      <c r="J679" s="1">
        <v>186.34</v>
      </c>
      <c r="K679" s="1">
        <v>41921659</v>
      </c>
      <c r="L679" s="1">
        <v>7811518827.5500002</v>
      </c>
      <c r="M679" s="1">
        <v>195148</v>
      </c>
      <c r="N679" s="3">
        <f>IF(ISERR(LN(Table1817[[#This Row],[Close Price]]/I678)),"-",LN(Table1817[[#This Row],[Close Price]]/I678))</f>
        <v>2.7339637571470957E-2</v>
      </c>
    </row>
    <row r="680" spans="1:14" x14ac:dyDescent="0.3">
      <c r="A680" s="1" t="s">
        <v>36</v>
      </c>
      <c r="B680" s="1" t="s">
        <v>14</v>
      </c>
      <c r="C680" s="2">
        <v>44103</v>
      </c>
      <c r="D680" s="1">
        <v>187.25</v>
      </c>
      <c r="E680" s="1">
        <v>188.5</v>
      </c>
      <c r="F680" s="1">
        <v>188.95</v>
      </c>
      <c r="G680" s="1">
        <v>183.25</v>
      </c>
      <c r="H680" s="1">
        <v>185.3</v>
      </c>
      <c r="I680" s="1">
        <v>185.05</v>
      </c>
      <c r="J680" s="1">
        <v>185.23</v>
      </c>
      <c r="K680" s="1">
        <v>35688939</v>
      </c>
      <c r="L680" s="1">
        <v>6610753974.9499998</v>
      </c>
      <c r="M680" s="1">
        <v>146100</v>
      </c>
      <c r="N680" s="3">
        <f>IF(ISERR(LN(Table1817[[#This Row],[Close Price]]/I679)),"-",LN(Table1817[[#This Row],[Close Price]]/I679))</f>
        <v>-1.1818563565163795E-2</v>
      </c>
    </row>
    <row r="681" spans="1:14" x14ac:dyDescent="0.3">
      <c r="A681" s="1" t="s">
        <v>36</v>
      </c>
      <c r="B681" s="1" t="s">
        <v>14</v>
      </c>
      <c r="C681" s="2">
        <v>44104</v>
      </c>
      <c r="D681" s="1">
        <v>185.05</v>
      </c>
      <c r="E681" s="1">
        <v>185.05</v>
      </c>
      <c r="F681" s="1">
        <v>186.8</v>
      </c>
      <c r="G681" s="1">
        <v>182.4</v>
      </c>
      <c r="H681" s="1">
        <v>185.2</v>
      </c>
      <c r="I681" s="1">
        <v>185.4</v>
      </c>
      <c r="J681" s="1">
        <v>184.91</v>
      </c>
      <c r="K681" s="1">
        <v>37642302</v>
      </c>
      <c r="L681" s="1">
        <v>6960340645.75</v>
      </c>
      <c r="M681" s="1">
        <v>159069</v>
      </c>
      <c r="N681" s="3">
        <f>IF(ISERR(LN(Table1817[[#This Row],[Close Price]]/I680)),"-",LN(Table1817[[#This Row],[Close Price]]/I680))</f>
        <v>1.8895942995898519E-3</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58275-4E0B-428B-AE5E-E5C2EB1DD47B}">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25565.75</v>
      </c>
      <c r="C2" s="1">
        <v>25588</v>
      </c>
      <c r="D2" s="1">
        <v>25271.55</v>
      </c>
      <c r="E2" s="1">
        <v>25318.1</v>
      </c>
      <c r="F2" s="1">
        <v>57576913</v>
      </c>
      <c r="G2" s="1">
        <v>2037.55</v>
      </c>
      <c r="H2" s="3" t="str">
        <f>IF(ISERR(LN(Table13918[[#This Row],[Close]]/E1)),"-",LN(Table13918[[#This Row],[Close]]/E1))</f>
        <v>-</v>
      </c>
    </row>
    <row r="3" spans="1:11" x14ac:dyDescent="0.3">
      <c r="A3" s="2">
        <v>43102</v>
      </c>
      <c r="B3" s="1">
        <v>25382.2</v>
      </c>
      <c r="C3" s="1">
        <v>25425.5</v>
      </c>
      <c r="D3" s="1">
        <v>25232.799999999999</v>
      </c>
      <c r="E3" s="1">
        <v>25338.25</v>
      </c>
      <c r="F3" s="1">
        <v>72033811</v>
      </c>
      <c r="G3" s="1">
        <v>2270.36</v>
      </c>
      <c r="H3" s="3">
        <f>IF(ISERR(LN(Table13918[[#This Row],[Close]]/E2)),"-",LN(Table13918[[#This Row],[Close]]/E2))</f>
        <v>7.9555676880638888E-4</v>
      </c>
      <c r="J3" s="5" t="s">
        <v>23</v>
      </c>
      <c r="K3" s="6">
        <f>_xlfn.COVARIANCE.P(Table1817[Return],Table13918[Return])</f>
        <v>3.4798532285246566E-4</v>
      </c>
    </row>
    <row r="4" spans="1:11" x14ac:dyDescent="0.3">
      <c r="A4" s="2">
        <v>43103</v>
      </c>
      <c r="B4" s="1">
        <v>25425.75</v>
      </c>
      <c r="C4" s="1">
        <v>25454.9</v>
      </c>
      <c r="D4" s="1">
        <v>25300.9</v>
      </c>
      <c r="E4" s="1">
        <v>25318.6</v>
      </c>
      <c r="F4" s="1">
        <v>59730356</v>
      </c>
      <c r="G4" s="1">
        <v>1958.21</v>
      </c>
      <c r="H4" s="3">
        <f>IF(ISERR(LN(Table13918[[#This Row],[Close]]/E3)),"-",LN(Table13918[[#This Row],[Close]]/E3))</f>
        <v>-7.7580824648896391E-4</v>
      </c>
      <c r="J4" s="7" t="s">
        <v>24</v>
      </c>
      <c r="K4" s="8">
        <f>_xlfn.VAR.P(Table13918[Return])</f>
        <v>3.4143659959062994E-4</v>
      </c>
    </row>
    <row r="5" spans="1:11" ht="15" thickBot="1" x14ac:dyDescent="0.35">
      <c r="A5" s="2">
        <v>43104</v>
      </c>
      <c r="B5" s="1">
        <v>25367.65</v>
      </c>
      <c r="C5" s="1">
        <v>25490.35</v>
      </c>
      <c r="D5" s="1">
        <v>25310.3</v>
      </c>
      <c r="E5" s="1">
        <v>25462.6</v>
      </c>
      <c r="F5" s="1">
        <v>105995860</v>
      </c>
      <c r="G5" s="1">
        <v>2646.62</v>
      </c>
      <c r="H5" s="3">
        <f>IF(ISERR(LN(Table13918[[#This Row],[Close]]/E4)),"-",LN(Table13918[[#This Row],[Close]]/E4))</f>
        <v>5.6714054011272764E-3</v>
      </c>
      <c r="J5" s="9" t="s">
        <v>25</v>
      </c>
      <c r="K5" s="17">
        <f>K3/K4</f>
        <v>1.0191799100321624</v>
      </c>
    </row>
    <row r="6" spans="1:11" x14ac:dyDescent="0.3">
      <c r="A6" s="2">
        <v>43105</v>
      </c>
      <c r="B6" s="1">
        <v>25524.45</v>
      </c>
      <c r="C6" s="1">
        <v>25643.35</v>
      </c>
      <c r="D6" s="1">
        <v>25499.55</v>
      </c>
      <c r="E6" s="1">
        <v>25601.85</v>
      </c>
      <c r="F6" s="1">
        <v>123622612</v>
      </c>
      <c r="G6" s="1">
        <v>3188.08</v>
      </c>
      <c r="H6" s="3">
        <f>IF(ISERR(LN(Table13918[[#This Row],[Close]]/E5)),"-",LN(Table13918[[#This Row],[Close]]/E5))</f>
        <v>5.453905610136622E-3</v>
      </c>
    </row>
    <row r="7" spans="1:11" x14ac:dyDescent="0.3">
      <c r="A7" s="2">
        <v>43108</v>
      </c>
      <c r="B7" s="1">
        <v>25690.25</v>
      </c>
      <c r="C7" s="1">
        <v>25771.5</v>
      </c>
      <c r="D7" s="1">
        <v>25643.8</v>
      </c>
      <c r="E7" s="1">
        <v>25676.1</v>
      </c>
      <c r="F7" s="1">
        <v>127527935</v>
      </c>
      <c r="G7" s="1">
        <v>2727.53</v>
      </c>
      <c r="H7" s="3">
        <f>IF(ISERR(LN(Table13918[[#This Row],[Close]]/E6)),"-",LN(Table13918[[#This Row],[Close]]/E6))</f>
        <v>2.8959836301112752E-3</v>
      </c>
    </row>
    <row r="8" spans="1:11" x14ac:dyDescent="0.3">
      <c r="A8" s="2">
        <v>43109</v>
      </c>
      <c r="B8" s="1">
        <v>25727.95</v>
      </c>
      <c r="C8" s="1">
        <v>25803.8</v>
      </c>
      <c r="D8" s="1">
        <v>25617.25</v>
      </c>
      <c r="E8" s="1">
        <v>25703.8</v>
      </c>
      <c r="F8" s="1">
        <v>101820385</v>
      </c>
      <c r="G8" s="1">
        <v>2617.13</v>
      </c>
      <c r="H8" s="3">
        <f>IF(ISERR(LN(Table13918[[#This Row],[Close]]/E7)),"-",LN(Table13918[[#This Row],[Close]]/E7))</f>
        <v>1.0782427635587224E-3</v>
      </c>
    </row>
    <row r="9" spans="1:11" x14ac:dyDescent="0.3">
      <c r="A9" s="2">
        <v>43110</v>
      </c>
      <c r="B9" s="1">
        <v>25709.9</v>
      </c>
      <c r="C9" s="1">
        <v>25717.599999999999</v>
      </c>
      <c r="D9" s="1">
        <v>25527.5</v>
      </c>
      <c r="E9" s="1">
        <v>25617.3</v>
      </c>
      <c r="F9" s="1">
        <v>81094270</v>
      </c>
      <c r="G9" s="1">
        <v>2168.3200000000002</v>
      </c>
      <c r="H9" s="3">
        <f>IF(ISERR(LN(Table13918[[#This Row],[Close]]/E8)),"-",LN(Table13918[[#This Row],[Close]]/E8))</f>
        <v>-3.3709363949645048E-3</v>
      </c>
    </row>
    <row r="10" spans="1:11" x14ac:dyDescent="0.3">
      <c r="A10" s="2">
        <v>43111</v>
      </c>
      <c r="B10" s="1">
        <v>25628.2</v>
      </c>
      <c r="C10" s="1">
        <v>25694.65</v>
      </c>
      <c r="D10" s="1">
        <v>25532.25</v>
      </c>
      <c r="E10" s="1">
        <v>25660.9</v>
      </c>
      <c r="F10" s="1">
        <v>122695505</v>
      </c>
      <c r="G10" s="1">
        <v>2960.91</v>
      </c>
      <c r="H10" s="3">
        <f>IF(ISERR(LN(Table13918[[#This Row],[Close]]/E9)),"-",LN(Table13918[[#This Row],[Close]]/E9))</f>
        <v>1.7005281194293008E-3</v>
      </c>
    </row>
    <row r="11" spans="1:11" x14ac:dyDescent="0.3">
      <c r="A11" s="2">
        <v>43112</v>
      </c>
      <c r="B11" s="1">
        <v>25732.400000000001</v>
      </c>
      <c r="C11" s="1">
        <v>25775.15</v>
      </c>
      <c r="D11" s="1">
        <v>25557.599999999999</v>
      </c>
      <c r="E11" s="1">
        <v>25749.05</v>
      </c>
      <c r="F11" s="1">
        <v>110836433</v>
      </c>
      <c r="G11" s="1">
        <v>2926.84</v>
      </c>
      <c r="H11" s="3">
        <f>IF(ISERR(LN(Table13918[[#This Row],[Close]]/E10)),"-",LN(Table13918[[#This Row],[Close]]/E10))</f>
        <v>3.4293006076735952E-3</v>
      </c>
    </row>
    <row r="12" spans="1:11" x14ac:dyDescent="0.3">
      <c r="A12" s="2">
        <v>43115</v>
      </c>
      <c r="B12" s="1">
        <v>25858.15</v>
      </c>
      <c r="C12" s="1">
        <v>26091.8</v>
      </c>
      <c r="D12" s="1">
        <v>25842.95</v>
      </c>
      <c r="E12" s="1">
        <v>26069.200000000001</v>
      </c>
      <c r="F12" s="1">
        <v>192163936</v>
      </c>
      <c r="G12" s="1">
        <v>4226.08</v>
      </c>
      <c r="H12" s="3">
        <f>IF(ISERR(LN(Table13918[[#This Row],[Close]]/E11)),"-",LN(Table13918[[#This Row],[Close]]/E11))</f>
        <v>1.2356807636310948E-2</v>
      </c>
    </row>
    <row r="13" spans="1:11" x14ac:dyDescent="0.3">
      <c r="A13" s="2">
        <v>43116</v>
      </c>
      <c r="B13" s="1">
        <v>26129.15</v>
      </c>
      <c r="C13" s="1">
        <v>26136.400000000001</v>
      </c>
      <c r="D13" s="1">
        <v>25931.7</v>
      </c>
      <c r="E13" s="1">
        <v>25974.9</v>
      </c>
      <c r="F13" s="1">
        <v>169867241</v>
      </c>
      <c r="G13" s="1">
        <v>3770.65</v>
      </c>
      <c r="H13" s="3">
        <f>IF(ISERR(LN(Table13918[[#This Row],[Close]]/E12)),"-",LN(Table13918[[#This Row],[Close]]/E12))</f>
        <v>-3.6238537393515277E-3</v>
      </c>
    </row>
    <row r="14" spans="1:11" x14ac:dyDescent="0.3">
      <c r="A14" s="2">
        <v>43117</v>
      </c>
      <c r="B14" s="1">
        <v>25946.15</v>
      </c>
      <c r="C14" s="1">
        <v>26335.85</v>
      </c>
      <c r="D14" s="1">
        <v>25922.3</v>
      </c>
      <c r="E14" s="1">
        <v>26289.1</v>
      </c>
      <c r="F14" s="1">
        <v>172092208</v>
      </c>
      <c r="G14" s="1">
        <v>4554.66</v>
      </c>
      <c r="H14" s="3">
        <f>IF(ISERR(LN(Table13918[[#This Row],[Close]]/E13)),"-",LN(Table13918[[#This Row],[Close]]/E13))</f>
        <v>1.2023717484680453E-2</v>
      </c>
    </row>
    <row r="15" spans="1:11" x14ac:dyDescent="0.3">
      <c r="A15" s="2">
        <v>43118</v>
      </c>
      <c r="B15" s="1">
        <v>26762.25</v>
      </c>
      <c r="C15" s="1">
        <v>26887.65</v>
      </c>
      <c r="D15" s="1">
        <v>26423.75</v>
      </c>
      <c r="E15" s="1">
        <v>26537.4</v>
      </c>
      <c r="F15" s="1">
        <v>224021671</v>
      </c>
      <c r="G15" s="1">
        <v>7050.86</v>
      </c>
      <c r="H15" s="3">
        <f>IF(ISERR(LN(Table13918[[#This Row],[Close]]/E14)),"-",LN(Table13918[[#This Row],[Close]]/E14))</f>
        <v>9.4006541628711259E-3</v>
      </c>
    </row>
    <row r="16" spans="1:11" x14ac:dyDescent="0.3">
      <c r="A16" s="2">
        <v>43119</v>
      </c>
      <c r="B16" s="1">
        <v>26615.65</v>
      </c>
      <c r="C16" s="1">
        <v>26957.85</v>
      </c>
      <c r="D16" s="1">
        <v>26433.55</v>
      </c>
      <c r="E16" s="1">
        <v>26909.5</v>
      </c>
      <c r="F16" s="1">
        <v>134390957</v>
      </c>
      <c r="G16" s="1">
        <v>4160.2</v>
      </c>
      <c r="H16" s="3">
        <f>IF(ISERR(LN(Table13918[[#This Row],[Close]]/E15)),"-",LN(Table13918[[#This Row],[Close]]/E15))</f>
        <v>1.3924325343030827E-2</v>
      </c>
    </row>
    <row r="17" spans="1:8" x14ac:dyDescent="0.3">
      <c r="A17" s="2">
        <v>43122</v>
      </c>
      <c r="B17" s="1">
        <v>26940.5</v>
      </c>
      <c r="C17" s="1">
        <v>27074.9</v>
      </c>
      <c r="D17" s="1">
        <v>26841.200000000001</v>
      </c>
      <c r="E17" s="1">
        <v>27041.200000000001</v>
      </c>
      <c r="F17" s="1">
        <v>113869602</v>
      </c>
      <c r="G17" s="1">
        <v>4222.79</v>
      </c>
      <c r="H17" s="3">
        <f>IF(ISERR(LN(Table13918[[#This Row],[Close]]/E16)),"-",LN(Table13918[[#This Row],[Close]]/E16))</f>
        <v>4.8822447754502821E-3</v>
      </c>
    </row>
    <row r="18" spans="1:8" x14ac:dyDescent="0.3">
      <c r="A18" s="2">
        <v>43123</v>
      </c>
      <c r="B18" s="1">
        <v>27089.95</v>
      </c>
      <c r="C18" s="1">
        <v>27422.05</v>
      </c>
      <c r="D18" s="1">
        <v>27066.15</v>
      </c>
      <c r="E18" s="1">
        <v>27390.6</v>
      </c>
      <c r="F18" s="1">
        <v>169332288</v>
      </c>
      <c r="G18" s="1">
        <v>5229.45</v>
      </c>
      <c r="H18" s="3">
        <f>IF(ISERR(LN(Table13918[[#This Row],[Close]]/E17)),"-",LN(Table13918[[#This Row],[Close]]/E17))</f>
        <v>1.283825995181348E-2</v>
      </c>
    </row>
    <row r="19" spans="1:8" x14ac:dyDescent="0.3">
      <c r="A19" s="2">
        <v>43124</v>
      </c>
      <c r="B19" s="1">
        <v>27310.15</v>
      </c>
      <c r="C19" s="1">
        <v>27479.25</v>
      </c>
      <c r="D19" s="1">
        <v>27219.45</v>
      </c>
      <c r="E19" s="1">
        <v>27398.55</v>
      </c>
      <c r="F19" s="1">
        <v>174331160</v>
      </c>
      <c r="G19" s="1">
        <v>4734.1899999999996</v>
      </c>
      <c r="H19" s="3">
        <f>IF(ISERR(LN(Table13918[[#This Row],[Close]]/E18)),"-",LN(Table13918[[#This Row],[Close]]/E18))</f>
        <v>2.9020344560166971E-4</v>
      </c>
    </row>
    <row r="20" spans="1:8" x14ac:dyDescent="0.3">
      <c r="A20" s="2">
        <v>43125</v>
      </c>
      <c r="B20" s="1">
        <v>27414.1</v>
      </c>
      <c r="C20" s="1">
        <v>27522.85</v>
      </c>
      <c r="D20" s="1">
        <v>27151.75</v>
      </c>
      <c r="E20" s="1">
        <v>27445.65</v>
      </c>
      <c r="F20" s="1">
        <v>193342305</v>
      </c>
      <c r="G20" s="1">
        <v>6057.2</v>
      </c>
      <c r="H20" s="3">
        <f>IF(ISERR(LN(Table13918[[#This Row],[Close]]/E19)),"-",LN(Table13918[[#This Row],[Close]]/E19))</f>
        <v>1.7175931667979089E-3</v>
      </c>
    </row>
    <row r="21" spans="1:8" x14ac:dyDescent="0.3">
      <c r="A21" s="2">
        <v>43129</v>
      </c>
      <c r="B21" s="1">
        <v>27446.1</v>
      </c>
      <c r="C21" s="1">
        <v>27652.05</v>
      </c>
      <c r="D21" s="1">
        <v>27407.4</v>
      </c>
      <c r="E21" s="1">
        <v>27498.45</v>
      </c>
      <c r="F21" s="1">
        <v>114099251</v>
      </c>
      <c r="G21" s="1">
        <v>3779.23</v>
      </c>
      <c r="H21" s="3">
        <f>IF(ISERR(LN(Table13918[[#This Row],[Close]]/E20)),"-",LN(Table13918[[#This Row],[Close]]/E20))</f>
        <v>1.9219539951764401E-3</v>
      </c>
    </row>
    <row r="22" spans="1:8" x14ac:dyDescent="0.3">
      <c r="A22" s="2">
        <v>43130</v>
      </c>
      <c r="B22" s="1">
        <v>27466.85</v>
      </c>
      <c r="C22" s="1">
        <v>27470.25</v>
      </c>
      <c r="D22" s="1">
        <v>27242.05</v>
      </c>
      <c r="E22" s="1">
        <v>27269.05</v>
      </c>
      <c r="F22" s="1">
        <v>111009534</v>
      </c>
      <c r="G22" s="1">
        <v>3453.72</v>
      </c>
      <c r="H22" s="3">
        <f>IF(ISERR(LN(Table13918[[#This Row],[Close]]/E21)),"-",LN(Table13918[[#This Row],[Close]]/E21))</f>
        <v>-8.3772800140064722E-3</v>
      </c>
    </row>
    <row r="23" spans="1:8" x14ac:dyDescent="0.3">
      <c r="A23" s="2">
        <v>43131</v>
      </c>
      <c r="B23" s="1">
        <v>27136.25</v>
      </c>
      <c r="C23" s="1">
        <v>27455.75</v>
      </c>
      <c r="D23" s="1">
        <v>27116.95</v>
      </c>
      <c r="E23" s="1">
        <v>27379.45</v>
      </c>
      <c r="F23" s="1">
        <v>109507598</v>
      </c>
      <c r="G23" s="1">
        <v>3640.41</v>
      </c>
      <c r="H23" s="3">
        <f>IF(ISERR(LN(Table13918[[#This Row],[Close]]/E22)),"-",LN(Table13918[[#This Row],[Close]]/E22))</f>
        <v>4.0403725696543675E-3</v>
      </c>
    </row>
    <row r="24" spans="1:8" x14ac:dyDescent="0.3">
      <c r="A24" s="2">
        <v>43132</v>
      </c>
      <c r="B24" s="1">
        <v>27334.85</v>
      </c>
      <c r="C24" s="1">
        <v>27613.5</v>
      </c>
      <c r="D24" s="1">
        <v>27046.35</v>
      </c>
      <c r="E24" s="1">
        <v>27220.7</v>
      </c>
      <c r="F24" s="1">
        <v>131188028</v>
      </c>
      <c r="G24" s="1">
        <v>4790.53</v>
      </c>
      <c r="H24" s="3">
        <f>IF(ISERR(LN(Table13918[[#This Row],[Close]]/E23)),"-",LN(Table13918[[#This Row],[Close]]/E23))</f>
        <v>-5.8150187256498622E-3</v>
      </c>
    </row>
    <row r="25" spans="1:8" x14ac:dyDescent="0.3">
      <c r="A25" s="2">
        <v>43133</v>
      </c>
      <c r="B25" s="1">
        <v>27017.4</v>
      </c>
      <c r="C25" s="1">
        <v>27017.55</v>
      </c>
      <c r="D25" s="1">
        <v>26364.05</v>
      </c>
      <c r="E25" s="1">
        <v>26451.15</v>
      </c>
      <c r="F25" s="1">
        <v>147521488</v>
      </c>
      <c r="G25" s="1">
        <v>4330.16</v>
      </c>
      <c r="H25" s="3">
        <f>IF(ISERR(LN(Table13918[[#This Row],[Close]]/E24)),"-",LN(Table13918[[#This Row],[Close]]/E24))</f>
        <v>-2.8678077657644682E-2</v>
      </c>
    </row>
    <row r="26" spans="1:8" x14ac:dyDescent="0.3">
      <c r="A26" s="2">
        <v>43136</v>
      </c>
      <c r="B26" s="1">
        <v>25968.15</v>
      </c>
      <c r="C26" s="1">
        <v>26215.1</v>
      </c>
      <c r="D26" s="1">
        <v>25917.55</v>
      </c>
      <c r="E26" s="1">
        <v>26098.75</v>
      </c>
      <c r="F26" s="1">
        <v>122729724</v>
      </c>
      <c r="G26" s="1">
        <v>3842.46</v>
      </c>
      <c r="H26" s="3">
        <f>IF(ISERR(LN(Table13918[[#This Row],[Close]]/E25)),"-",LN(Table13918[[#This Row],[Close]]/E25))</f>
        <v>-1.34122151585775E-2</v>
      </c>
    </row>
    <row r="27" spans="1:8" x14ac:dyDescent="0.3">
      <c r="A27" s="2">
        <v>43137</v>
      </c>
      <c r="B27" s="1">
        <v>25140.1</v>
      </c>
      <c r="C27" s="1">
        <v>26140.6</v>
      </c>
      <c r="D27" s="1">
        <v>25023.85</v>
      </c>
      <c r="E27" s="1">
        <v>25811.3</v>
      </c>
      <c r="F27" s="1">
        <v>153713739</v>
      </c>
      <c r="G27" s="1">
        <v>4777.3100000000004</v>
      </c>
      <c r="H27" s="3">
        <f>IF(ISERR(LN(Table13918[[#This Row],[Close]]/E26)),"-",LN(Table13918[[#This Row],[Close]]/E26))</f>
        <v>-1.1075039924964926E-2</v>
      </c>
    </row>
    <row r="28" spans="1:8" x14ac:dyDescent="0.3">
      <c r="A28" s="2">
        <v>43138</v>
      </c>
      <c r="B28" s="1">
        <v>26065.4</v>
      </c>
      <c r="C28" s="1">
        <v>26078.400000000001</v>
      </c>
      <c r="D28" s="1">
        <v>25558.05</v>
      </c>
      <c r="E28" s="1">
        <v>25670</v>
      </c>
      <c r="F28" s="1">
        <v>121038215</v>
      </c>
      <c r="G28" s="1">
        <v>3663.61</v>
      </c>
      <c r="H28" s="3">
        <f>IF(ISERR(LN(Table13918[[#This Row],[Close]]/E27)),"-",LN(Table13918[[#This Row],[Close]]/E27))</f>
        <v>-5.4893856534343434E-3</v>
      </c>
    </row>
    <row r="29" spans="1:8" x14ac:dyDescent="0.3">
      <c r="A29" s="2">
        <v>43139</v>
      </c>
      <c r="B29" s="1">
        <v>25759.85</v>
      </c>
      <c r="C29" s="1">
        <v>26126.400000000001</v>
      </c>
      <c r="D29" s="1">
        <v>25637.4</v>
      </c>
      <c r="E29" s="1">
        <v>25920.65</v>
      </c>
      <c r="F29" s="1">
        <v>91011548</v>
      </c>
      <c r="G29" s="1">
        <v>2686.18</v>
      </c>
      <c r="H29" s="3">
        <f>IF(ISERR(LN(Table13918[[#This Row],[Close]]/E28)),"-",LN(Table13918[[#This Row],[Close]]/E28))</f>
        <v>9.7169534470920738E-3</v>
      </c>
    </row>
    <row r="30" spans="1:8" x14ac:dyDescent="0.3">
      <c r="A30" s="2">
        <v>43140</v>
      </c>
      <c r="B30" s="1">
        <v>25466.3</v>
      </c>
      <c r="C30" s="1">
        <v>25598.3</v>
      </c>
      <c r="D30" s="1">
        <v>25371</v>
      </c>
      <c r="E30" s="1">
        <v>25463.65</v>
      </c>
      <c r="F30" s="1">
        <v>75985052</v>
      </c>
      <c r="G30" s="1">
        <v>2520.27</v>
      </c>
      <c r="H30" s="3">
        <f>IF(ISERR(LN(Table13918[[#This Row],[Close]]/E29)),"-",LN(Table13918[[#This Row],[Close]]/E29))</f>
        <v>-1.7788003339564668E-2</v>
      </c>
    </row>
    <row r="31" spans="1:8" x14ac:dyDescent="0.3">
      <c r="A31" s="2">
        <v>43143</v>
      </c>
      <c r="B31" s="1">
        <v>25530.1</v>
      </c>
      <c r="C31" s="1">
        <v>25757.85</v>
      </c>
      <c r="D31" s="1">
        <v>25485.4</v>
      </c>
      <c r="E31" s="1">
        <v>25701.599999999999</v>
      </c>
      <c r="F31" s="1">
        <v>161180184</v>
      </c>
      <c r="G31" s="1">
        <v>4127.51</v>
      </c>
      <c r="H31" s="3">
        <f>IF(ISERR(LN(Table13918[[#This Row],[Close]]/E30)),"-",LN(Table13918[[#This Row],[Close]]/E30))</f>
        <v>9.3013017820613754E-3</v>
      </c>
    </row>
    <row r="32" spans="1:8" x14ac:dyDescent="0.3">
      <c r="A32" s="2">
        <v>43145</v>
      </c>
      <c r="B32" s="1">
        <v>25810.25</v>
      </c>
      <c r="C32" s="1">
        <v>25810.25</v>
      </c>
      <c r="D32" s="1">
        <v>25212.35</v>
      </c>
      <c r="E32" s="1">
        <v>25341.25</v>
      </c>
      <c r="F32" s="1">
        <v>197286979</v>
      </c>
      <c r="G32" s="1">
        <v>4757.09</v>
      </c>
      <c r="H32" s="3">
        <f>IF(ISERR(LN(Table13918[[#This Row],[Close]]/E31)),"-",LN(Table13918[[#This Row],[Close]]/E31))</f>
        <v>-1.4119743972371375E-2</v>
      </c>
    </row>
    <row r="33" spans="1:8" x14ac:dyDescent="0.3">
      <c r="A33" s="2">
        <v>43146</v>
      </c>
      <c r="B33" s="1">
        <v>25360.9</v>
      </c>
      <c r="C33" s="1">
        <v>25615.15</v>
      </c>
      <c r="D33" s="1">
        <v>25295.15</v>
      </c>
      <c r="E33" s="1">
        <v>25424.35</v>
      </c>
      <c r="F33" s="1">
        <v>291475391</v>
      </c>
      <c r="G33" s="1">
        <v>6015.58</v>
      </c>
      <c r="H33" s="3">
        <f>IF(ISERR(LN(Table13918[[#This Row],[Close]]/E32)),"-",LN(Table13918[[#This Row],[Close]]/E32))</f>
        <v>3.2738734191596858E-3</v>
      </c>
    </row>
    <row r="34" spans="1:8" x14ac:dyDescent="0.3">
      <c r="A34" s="2">
        <v>43147</v>
      </c>
      <c r="B34" s="1">
        <v>25511.95</v>
      </c>
      <c r="C34" s="1">
        <v>25601</v>
      </c>
      <c r="D34" s="1">
        <v>25100.9</v>
      </c>
      <c r="E34" s="1">
        <v>25163.9</v>
      </c>
      <c r="F34" s="1">
        <v>278142760</v>
      </c>
      <c r="G34" s="1">
        <v>5275.87</v>
      </c>
      <c r="H34" s="3">
        <f>IF(ISERR(LN(Table13918[[#This Row],[Close]]/E33)),"-",LN(Table13918[[#This Row],[Close]]/E33))</f>
        <v>-1.0296948450551664E-2</v>
      </c>
    </row>
    <row r="35" spans="1:8" x14ac:dyDescent="0.3">
      <c r="A35" s="2">
        <v>43150</v>
      </c>
      <c r="B35" s="1">
        <v>25324.6</v>
      </c>
      <c r="C35" s="1">
        <v>25326.05</v>
      </c>
      <c r="D35" s="1">
        <v>24824.55</v>
      </c>
      <c r="E35" s="1">
        <v>25058.55</v>
      </c>
      <c r="F35" s="1">
        <v>273464127</v>
      </c>
      <c r="G35" s="1">
        <v>5217.2700000000004</v>
      </c>
      <c r="H35" s="3">
        <f>IF(ISERR(LN(Table13918[[#This Row],[Close]]/E34)),"-",LN(Table13918[[#This Row],[Close]]/E34))</f>
        <v>-4.1953411082525163E-3</v>
      </c>
    </row>
    <row r="36" spans="1:8" x14ac:dyDescent="0.3">
      <c r="A36" s="2">
        <v>43151</v>
      </c>
      <c r="B36" s="1">
        <v>25105.55</v>
      </c>
      <c r="C36" s="1">
        <v>25158.1</v>
      </c>
      <c r="D36" s="1">
        <v>24829</v>
      </c>
      <c r="E36" s="1">
        <v>24874.400000000001</v>
      </c>
      <c r="F36" s="1">
        <v>258222746</v>
      </c>
      <c r="G36" s="1">
        <v>4721.8900000000003</v>
      </c>
      <c r="H36" s="3">
        <f>IF(ISERR(LN(Table13918[[#This Row],[Close]]/E35)),"-",LN(Table13918[[#This Row],[Close]]/E35))</f>
        <v>-7.3759245098871488E-3</v>
      </c>
    </row>
    <row r="37" spans="1:8" x14ac:dyDescent="0.3">
      <c r="A37" s="2">
        <v>43152</v>
      </c>
      <c r="B37" s="1">
        <v>24996.6</v>
      </c>
      <c r="C37" s="1">
        <v>24999.7</v>
      </c>
      <c r="D37" s="1">
        <v>24796.35</v>
      </c>
      <c r="E37" s="1">
        <v>24936.7</v>
      </c>
      <c r="F37" s="1">
        <v>152405865</v>
      </c>
      <c r="G37" s="1">
        <v>3527.6</v>
      </c>
      <c r="H37" s="3">
        <f>IF(ISERR(LN(Table13918[[#This Row],[Close]]/E36)),"-",LN(Table13918[[#This Row],[Close]]/E36))</f>
        <v>2.5014517842654109E-3</v>
      </c>
    </row>
    <row r="38" spans="1:8" x14ac:dyDescent="0.3">
      <c r="A38" s="2">
        <v>43153</v>
      </c>
      <c r="B38" s="1">
        <v>24812.7</v>
      </c>
      <c r="C38" s="1">
        <v>24987.05</v>
      </c>
      <c r="D38" s="1">
        <v>24781.7</v>
      </c>
      <c r="E38" s="1">
        <v>24955.200000000001</v>
      </c>
      <c r="F38" s="1">
        <v>167442673</v>
      </c>
      <c r="G38" s="1">
        <v>4865.92</v>
      </c>
      <c r="H38" s="3">
        <f>IF(ISERR(LN(Table13918[[#This Row],[Close]]/E37)),"-",LN(Table13918[[#This Row],[Close]]/E37))</f>
        <v>7.4160338042372558E-4</v>
      </c>
    </row>
    <row r="39" spans="1:8" x14ac:dyDescent="0.3">
      <c r="A39" s="2">
        <v>43154</v>
      </c>
      <c r="B39" s="1">
        <v>25002.25</v>
      </c>
      <c r="C39" s="1">
        <v>25345.15</v>
      </c>
      <c r="D39" s="1">
        <v>24962.85</v>
      </c>
      <c r="E39" s="1">
        <v>25302.5</v>
      </c>
      <c r="F39" s="1">
        <v>127862871</v>
      </c>
      <c r="G39" s="1">
        <v>2800.1</v>
      </c>
      <c r="H39" s="3">
        <f>IF(ISERR(LN(Table13918[[#This Row],[Close]]/E38)),"-",LN(Table13918[[#This Row],[Close]]/E38))</f>
        <v>1.3820987765495155E-2</v>
      </c>
    </row>
    <row r="40" spans="1:8" x14ac:dyDescent="0.3">
      <c r="A40" s="2">
        <v>43157</v>
      </c>
      <c r="B40" s="1">
        <v>25452</v>
      </c>
      <c r="C40" s="1">
        <v>25722.15</v>
      </c>
      <c r="D40" s="1">
        <v>25381.200000000001</v>
      </c>
      <c r="E40" s="1">
        <v>25687.9</v>
      </c>
      <c r="F40" s="1">
        <v>110903837</v>
      </c>
      <c r="G40" s="1">
        <v>2678.89</v>
      </c>
      <c r="H40" s="3">
        <f>IF(ISERR(LN(Table13918[[#This Row],[Close]]/E39)),"-",LN(Table13918[[#This Row],[Close]]/E39))</f>
        <v>1.5116858830451102E-2</v>
      </c>
    </row>
    <row r="41" spans="1:8" x14ac:dyDescent="0.3">
      <c r="A41" s="2">
        <v>43158</v>
      </c>
      <c r="B41" s="1">
        <v>25684.6</v>
      </c>
      <c r="C41" s="1">
        <v>25723.55</v>
      </c>
      <c r="D41" s="1">
        <v>25356.400000000001</v>
      </c>
      <c r="E41" s="1">
        <v>25383.599999999999</v>
      </c>
      <c r="F41" s="1">
        <v>289806608</v>
      </c>
      <c r="G41" s="1">
        <v>4594.3100000000004</v>
      </c>
      <c r="H41" s="3">
        <f>IF(ISERR(LN(Table13918[[#This Row],[Close]]/E40)),"-",LN(Table13918[[#This Row],[Close]]/E40))</f>
        <v>-1.1916767712402474E-2</v>
      </c>
    </row>
    <row r="42" spans="1:8" x14ac:dyDescent="0.3">
      <c r="A42" s="2">
        <v>43159</v>
      </c>
      <c r="B42" s="1">
        <v>25116.25</v>
      </c>
      <c r="C42" s="1">
        <v>25192.95</v>
      </c>
      <c r="D42" s="1">
        <v>24942</v>
      </c>
      <c r="E42" s="1">
        <v>25107.4</v>
      </c>
      <c r="F42" s="1">
        <v>311474002</v>
      </c>
      <c r="G42" s="1">
        <v>5010.1400000000003</v>
      </c>
      <c r="H42" s="3">
        <f>IF(ISERR(LN(Table13918[[#This Row],[Close]]/E41)),"-",LN(Table13918[[#This Row],[Close]]/E41))</f>
        <v>-1.0940672795185756E-2</v>
      </c>
    </row>
    <row r="43" spans="1:8" x14ac:dyDescent="0.3">
      <c r="A43" s="2">
        <v>43160</v>
      </c>
      <c r="B43" s="1">
        <v>25022.35</v>
      </c>
      <c r="C43" s="1">
        <v>25226.05</v>
      </c>
      <c r="D43" s="1">
        <v>24854.400000000001</v>
      </c>
      <c r="E43" s="1">
        <v>24902.55</v>
      </c>
      <c r="F43" s="1">
        <v>214529321</v>
      </c>
      <c r="G43" s="1">
        <v>4160.8599999999997</v>
      </c>
      <c r="H43" s="3">
        <f>IF(ISERR(LN(Table13918[[#This Row],[Close]]/E42)),"-",LN(Table13918[[#This Row],[Close]]/E42))</f>
        <v>-8.192415538074975E-3</v>
      </c>
    </row>
    <row r="44" spans="1:8" x14ac:dyDescent="0.3">
      <c r="A44" s="2">
        <v>43164</v>
      </c>
      <c r="B44" s="1">
        <v>24831.35</v>
      </c>
      <c r="C44" s="1">
        <v>24873.05</v>
      </c>
      <c r="D44" s="1">
        <v>24682</v>
      </c>
      <c r="E44" s="1">
        <v>24818.7</v>
      </c>
      <c r="F44" s="1">
        <v>138679764</v>
      </c>
      <c r="G44" s="1">
        <v>3083.52</v>
      </c>
      <c r="H44" s="3">
        <f>IF(ISERR(LN(Table13918[[#This Row],[Close]]/E43)),"-",LN(Table13918[[#This Row],[Close]]/E43))</f>
        <v>-3.3728065762045961E-3</v>
      </c>
    </row>
    <row r="45" spans="1:8" x14ac:dyDescent="0.3">
      <c r="A45" s="2">
        <v>43165</v>
      </c>
      <c r="B45" s="1">
        <v>24964.1</v>
      </c>
      <c r="C45" s="1">
        <v>25040.25</v>
      </c>
      <c r="D45" s="1">
        <v>24362.05</v>
      </c>
      <c r="E45" s="1">
        <v>24448.45</v>
      </c>
      <c r="F45" s="1">
        <v>135108832</v>
      </c>
      <c r="G45" s="1">
        <v>3586.37</v>
      </c>
      <c r="H45" s="3">
        <f>IF(ISERR(LN(Table13918[[#This Row],[Close]]/E44)),"-",LN(Table13918[[#This Row],[Close]]/E44))</f>
        <v>-1.5030582061175917E-2</v>
      </c>
    </row>
    <row r="46" spans="1:8" x14ac:dyDescent="0.3">
      <c r="A46" s="2">
        <v>43166</v>
      </c>
      <c r="B46" s="1">
        <v>24333.85</v>
      </c>
      <c r="C46" s="1">
        <v>24373.4</v>
      </c>
      <c r="D46" s="1">
        <v>24096.75</v>
      </c>
      <c r="E46" s="1">
        <v>24134.1</v>
      </c>
      <c r="F46" s="1">
        <v>187523331</v>
      </c>
      <c r="G46" s="1">
        <v>4460.3599999999997</v>
      </c>
      <c r="H46" s="3">
        <f>IF(ISERR(LN(Table13918[[#This Row],[Close]]/E45)),"-",LN(Table13918[[#This Row],[Close]]/E45))</f>
        <v>-1.294104105355544E-2</v>
      </c>
    </row>
    <row r="47" spans="1:8" x14ac:dyDescent="0.3">
      <c r="A47" s="2">
        <v>43167</v>
      </c>
      <c r="B47" s="1">
        <v>24273.9</v>
      </c>
      <c r="C47" s="1">
        <v>24534.5</v>
      </c>
      <c r="D47" s="1">
        <v>24048.55</v>
      </c>
      <c r="E47" s="1">
        <v>24477.65</v>
      </c>
      <c r="F47" s="1">
        <v>169549517</v>
      </c>
      <c r="G47" s="1">
        <v>4215.95</v>
      </c>
      <c r="H47" s="3">
        <f>IF(ISERR(LN(Table13918[[#This Row],[Close]]/E46)),"-",LN(Table13918[[#This Row],[Close]]/E46))</f>
        <v>1.4134678129346743E-2</v>
      </c>
    </row>
    <row r="48" spans="1:8" x14ac:dyDescent="0.3">
      <c r="A48" s="2">
        <v>43168</v>
      </c>
      <c r="B48" s="1">
        <v>24556.95</v>
      </c>
      <c r="C48" s="1">
        <v>24564.75</v>
      </c>
      <c r="D48" s="1">
        <v>24259.7</v>
      </c>
      <c r="E48" s="1">
        <v>24296.45</v>
      </c>
      <c r="F48" s="1" t="s">
        <v>22</v>
      </c>
      <c r="G48" s="1" t="s">
        <v>22</v>
      </c>
      <c r="H48" s="3">
        <f>IF(ISERR(LN(Table13918[[#This Row],[Close]]/E47)),"-",LN(Table13918[[#This Row],[Close]]/E47))</f>
        <v>-7.4302071648563277E-3</v>
      </c>
    </row>
    <row r="49" spans="1:8" x14ac:dyDescent="0.3">
      <c r="A49" s="2">
        <v>43171</v>
      </c>
      <c r="B49" s="1">
        <v>24443.599999999999</v>
      </c>
      <c r="C49" s="1">
        <v>24716.05</v>
      </c>
      <c r="D49" s="1">
        <v>24358.5</v>
      </c>
      <c r="E49" s="1">
        <v>24664.2</v>
      </c>
      <c r="F49" s="1">
        <v>165215227</v>
      </c>
      <c r="G49" s="1">
        <v>3391.7</v>
      </c>
      <c r="H49" s="3">
        <f>IF(ISERR(LN(Table13918[[#This Row],[Close]]/E48)),"-",LN(Table13918[[#This Row],[Close]]/E48))</f>
        <v>1.5022550396465044E-2</v>
      </c>
    </row>
    <row r="50" spans="1:8" x14ac:dyDescent="0.3">
      <c r="A50" s="2">
        <v>43172</v>
      </c>
      <c r="B50" s="1">
        <v>24624.6</v>
      </c>
      <c r="C50" s="1">
        <v>25009.65</v>
      </c>
      <c r="D50" s="1">
        <v>24597.55</v>
      </c>
      <c r="E50" s="1">
        <v>24738.65</v>
      </c>
      <c r="F50" s="1">
        <v>235984528</v>
      </c>
      <c r="G50" s="1">
        <v>4796.93</v>
      </c>
      <c r="H50" s="3">
        <f>IF(ISERR(LN(Table13918[[#This Row],[Close]]/E49)),"-",LN(Table13918[[#This Row],[Close]]/E49))</f>
        <v>3.0139984377339211E-3</v>
      </c>
    </row>
    <row r="51" spans="1:8" x14ac:dyDescent="0.3">
      <c r="A51" s="2">
        <v>43173</v>
      </c>
      <c r="B51" s="1">
        <v>24629.65</v>
      </c>
      <c r="C51" s="1">
        <v>24894.3</v>
      </c>
      <c r="D51" s="1">
        <v>24487</v>
      </c>
      <c r="E51" s="1">
        <v>24851.65</v>
      </c>
      <c r="F51" s="1">
        <v>209048209</v>
      </c>
      <c r="G51" s="1">
        <v>3970.26</v>
      </c>
      <c r="H51" s="3">
        <f>IF(ISERR(LN(Table13918[[#This Row],[Close]]/E50)),"-",LN(Table13918[[#This Row],[Close]]/E50))</f>
        <v>4.5573507552437963E-3</v>
      </c>
    </row>
    <row r="52" spans="1:8" x14ac:dyDescent="0.3">
      <c r="A52" s="2">
        <v>43174</v>
      </c>
      <c r="B52" s="1">
        <v>24854.3</v>
      </c>
      <c r="C52" s="1">
        <v>24939.85</v>
      </c>
      <c r="D52" s="1">
        <v>24732</v>
      </c>
      <c r="E52" s="1">
        <v>24791.85</v>
      </c>
      <c r="F52" s="1">
        <v>130382242</v>
      </c>
      <c r="G52" s="1">
        <v>2965.53</v>
      </c>
      <c r="H52" s="3">
        <f>IF(ISERR(LN(Table13918[[#This Row],[Close]]/E51)),"-",LN(Table13918[[#This Row],[Close]]/E51))</f>
        <v>-2.4091786003795526E-3</v>
      </c>
    </row>
    <row r="53" spans="1:8" x14ac:dyDescent="0.3">
      <c r="A53" s="2">
        <v>43175</v>
      </c>
      <c r="B53" s="1">
        <v>24753.65</v>
      </c>
      <c r="C53" s="1">
        <v>24785.35</v>
      </c>
      <c r="D53" s="1">
        <v>24439.15</v>
      </c>
      <c r="E53" s="1">
        <v>24489.55</v>
      </c>
      <c r="F53" s="1">
        <v>189684825</v>
      </c>
      <c r="G53" s="1">
        <v>4972.47</v>
      </c>
      <c r="H53" s="3">
        <f>IF(ISERR(LN(Table13918[[#This Row],[Close]]/E52)),"-",LN(Table13918[[#This Row],[Close]]/E52))</f>
        <v>-1.2268474179944215E-2</v>
      </c>
    </row>
    <row r="54" spans="1:8" x14ac:dyDescent="0.3">
      <c r="A54" s="2">
        <v>43178</v>
      </c>
      <c r="B54" s="1">
        <v>24530.15</v>
      </c>
      <c r="C54" s="1">
        <v>24588.05</v>
      </c>
      <c r="D54" s="1">
        <v>24186.95</v>
      </c>
      <c r="E54" s="1">
        <v>24245.1</v>
      </c>
      <c r="F54" s="1">
        <v>147614260</v>
      </c>
      <c r="G54" s="1">
        <v>3469.57</v>
      </c>
      <c r="H54" s="3">
        <f>IF(ISERR(LN(Table13918[[#This Row],[Close]]/E53)),"-",LN(Table13918[[#This Row],[Close]]/E53))</f>
        <v>-1.0031960837805678E-2</v>
      </c>
    </row>
    <row r="55" spans="1:8" x14ac:dyDescent="0.3">
      <c r="A55" s="2">
        <v>43179</v>
      </c>
      <c r="B55" s="1">
        <v>24133.95</v>
      </c>
      <c r="C55" s="1">
        <v>24355.65</v>
      </c>
      <c r="D55" s="1">
        <v>24082.95</v>
      </c>
      <c r="E55" s="1">
        <v>24168.2</v>
      </c>
      <c r="F55" s="1">
        <v>127991875</v>
      </c>
      <c r="G55" s="1">
        <v>2880.1</v>
      </c>
      <c r="H55" s="3">
        <f>IF(ISERR(LN(Table13918[[#This Row],[Close]]/E54)),"-",LN(Table13918[[#This Row],[Close]]/E54))</f>
        <v>-3.1768156549500546E-3</v>
      </c>
    </row>
    <row r="56" spans="1:8" x14ac:dyDescent="0.3">
      <c r="A56" s="2">
        <v>43180</v>
      </c>
      <c r="B56" s="1">
        <v>24331.3</v>
      </c>
      <c r="C56" s="1">
        <v>24459.75</v>
      </c>
      <c r="D56" s="1">
        <v>24208.65</v>
      </c>
      <c r="E56" s="1">
        <v>24255.599999999999</v>
      </c>
      <c r="F56" s="1" t="s">
        <v>22</v>
      </c>
      <c r="G56" s="1" t="s">
        <v>22</v>
      </c>
      <c r="H56" s="3">
        <f>IF(ISERR(LN(Table13918[[#This Row],[Close]]/E55)),"-",LN(Table13918[[#This Row],[Close]]/E55))</f>
        <v>3.6097991031906218E-3</v>
      </c>
    </row>
    <row r="57" spans="1:8" x14ac:dyDescent="0.3">
      <c r="A57" s="2">
        <v>43181</v>
      </c>
      <c r="B57" s="1">
        <v>24252.95</v>
      </c>
      <c r="C57" s="1">
        <v>24314.400000000001</v>
      </c>
      <c r="D57" s="1">
        <v>24094.85</v>
      </c>
      <c r="E57" s="1">
        <v>24141.5</v>
      </c>
      <c r="F57" s="1">
        <v>131439602</v>
      </c>
      <c r="G57" s="1">
        <v>3671.41</v>
      </c>
      <c r="H57" s="3">
        <f>IF(ISERR(LN(Table13918[[#This Row],[Close]]/E56)),"-",LN(Table13918[[#This Row],[Close]]/E56))</f>
        <v>-4.7151672888175863E-3</v>
      </c>
    </row>
    <row r="58" spans="1:8" x14ac:dyDescent="0.3">
      <c r="A58" s="2">
        <v>43182</v>
      </c>
      <c r="B58" s="1">
        <v>23785.65</v>
      </c>
      <c r="C58" s="1">
        <v>23796.3</v>
      </c>
      <c r="D58" s="1">
        <v>23605.599999999999</v>
      </c>
      <c r="E58" s="1">
        <v>23670.400000000001</v>
      </c>
      <c r="F58" s="1">
        <v>180649286</v>
      </c>
      <c r="G58" s="1">
        <v>5169.0600000000004</v>
      </c>
      <c r="H58" s="3">
        <f>IF(ISERR(LN(Table13918[[#This Row],[Close]]/E57)),"-",LN(Table13918[[#This Row],[Close]]/E57))</f>
        <v>-1.9707028858586259E-2</v>
      </c>
    </row>
    <row r="59" spans="1:8" x14ac:dyDescent="0.3">
      <c r="A59" s="2">
        <v>43185</v>
      </c>
      <c r="B59" s="1">
        <v>23674.9</v>
      </c>
      <c r="C59" s="1">
        <v>24290.65</v>
      </c>
      <c r="D59" s="1">
        <v>23657.05</v>
      </c>
      <c r="E59" s="1">
        <v>24244.35</v>
      </c>
      <c r="F59" s="1">
        <v>193627423</v>
      </c>
      <c r="G59" s="1">
        <v>5403.07</v>
      </c>
      <c r="H59" s="3">
        <f>IF(ISERR(LN(Table13918[[#This Row],[Close]]/E58)),"-",LN(Table13918[[#This Row],[Close]]/E58))</f>
        <v>2.3958278135044427E-2</v>
      </c>
    </row>
    <row r="60" spans="1:8" x14ac:dyDescent="0.3">
      <c r="A60" s="2">
        <v>43186</v>
      </c>
      <c r="B60" s="1">
        <v>24396.400000000001</v>
      </c>
      <c r="C60" s="1">
        <v>24496.95</v>
      </c>
      <c r="D60" s="1">
        <v>24266.400000000001</v>
      </c>
      <c r="E60" s="1">
        <v>24434.15</v>
      </c>
      <c r="F60" s="1">
        <v>178620655</v>
      </c>
      <c r="G60" s="1">
        <v>4150.3</v>
      </c>
      <c r="H60" s="3">
        <f>IF(ISERR(LN(Table13918[[#This Row],[Close]]/E59)),"-",LN(Table13918[[#This Row],[Close]]/E59))</f>
        <v>7.798143403226738E-3</v>
      </c>
    </row>
    <row r="61" spans="1:8" x14ac:dyDescent="0.3">
      <c r="A61" s="2">
        <v>43187</v>
      </c>
      <c r="B61" s="1">
        <v>24299.5</v>
      </c>
      <c r="C61" s="1">
        <v>24361</v>
      </c>
      <c r="D61" s="1">
        <v>24203.4</v>
      </c>
      <c r="E61" s="1">
        <v>24263.35</v>
      </c>
      <c r="F61" s="1">
        <v>183841858</v>
      </c>
      <c r="G61" s="1">
        <v>5211.8999999999996</v>
      </c>
      <c r="H61" s="3">
        <f>IF(ISERR(LN(Table13918[[#This Row],[Close]]/E60)),"-",LN(Table13918[[#This Row],[Close]]/E60))</f>
        <v>-7.0147625803194868E-3</v>
      </c>
    </row>
    <row r="62" spans="1:8" x14ac:dyDescent="0.3">
      <c r="A62" s="2">
        <v>43192</v>
      </c>
      <c r="B62" s="1">
        <v>24235.65</v>
      </c>
      <c r="C62" s="1">
        <v>24373.4</v>
      </c>
      <c r="D62" s="1">
        <v>24062.95</v>
      </c>
      <c r="E62" s="1">
        <v>24328.5</v>
      </c>
      <c r="F62" s="1" t="s">
        <v>22</v>
      </c>
      <c r="G62" s="1" t="s">
        <v>22</v>
      </c>
      <c r="H62" s="3">
        <f>IF(ISERR(LN(Table13918[[#This Row],[Close]]/E61)),"-",LN(Table13918[[#This Row],[Close]]/E61))</f>
        <v>2.6815212443537509E-3</v>
      </c>
    </row>
    <row r="63" spans="1:8" x14ac:dyDescent="0.3">
      <c r="A63" s="2">
        <v>43193</v>
      </c>
      <c r="B63" s="1">
        <v>24285.95</v>
      </c>
      <c r="C63" s="1">
        <v>24538</v>
      </c>
      <c r="D63" s="1">
        <v>24254.35</v>
      </c>
      <c r="E63" s="1">
        <v>24510.6</v>
      </c>
      <c r="F63" s="1" t="s">
        <v>22</v>
      </c>
      <c r="G63" s="1" t="s">
        <v>22</v>
      </c>
      <c r="H63" s="3">
        <f>IF(ISERR(LN(Table13918[[#This Row],[Close]]/E62)),"-",LN(Table13918[[#This Row],[Close]]/E62))</f>
        <v>7.4571744308403734E-3</v>
      </c>
    </row>
    <row r="64" spans="1:8" x14ac:dyDescent="0.3">
      <c r="A64" s="2">
        <v>43194</v>
      </c>
      <c r="B64" s="1">
        <v>24502.5</v>
      </c>
      <c r="C64" s="1">
        <v>24666.3</v>
      </c>
      <c r="D64" s="1">
        <v>24087.8</v>
      </c>
      <c r="E64" s="1">
        <v>24129.5</v>
      </c>
      <c r="F64" s="1">
        <v>126222576</v>
      </c>
      <c r="G64" s="1">
        <v>3124.06</v>
      </c>
      <c r="H64" s="3">
        <f>IF(ISERR(LN(Table13918[[#This Row],[Close]]/E63)),"-",LN(Table13918[[#This Row],[Close]]/E63))</f>
        <v>-1.5670518716375384E-2</v>
      </c>
    </row>
    <row r="65" spans="1:8" x14ac:dyDescent="0.3">
      <c r="A65" s="2">
        <v>43195</v>
      </c>
      <c r="B65" s="1">
        <v>24394.45</v>
      </c>
      <c r="C65" s="1">
        <v>24824.9</v>
      </c>
      <c r="D65" s="1">
        <v>24380.85</v>
      </c>
      <c r="E65" s="1">
        <v>24759.8</v>
      </c>
      <c r="F65" s="1">
        <v>133764907</v>
      </c>
      <c r="G65" s="1">
        <v>3277</v>
      </c>
      <c r="H65" s="3">
        <f>IF(ISERR(LN(Table13918[[#This Row],[Close]]/E64)),"-",LN(Table13918[[#This Row],[Close]]/E64))</f>
        <v>2.5786211911163533E-2</v>
      </c>
    </row>
    <row r="66" spans="1:8" x14ac:dyDescent="0.3">
      <c r="A66" s="2">
        <v>43196</v>
      </c>
      <c r="B66" s="1">
        <v>24776.35</v>
      </c>
      <c r="C66" s="1">
        <v>24933.599999999999</v>
      </c>
      <c r="D66" s="1">
        <v>24626.400000000001</v>
      </c>
      <c r="E66" s="1">
        <v>24873.15</v>
      </c>
      <c r="F66" s="1">
        <v>160970708</v>
      </c>
      <c r="G66" s="1">
        <v>3373.86</v>
      </c>
      <c r="H66" s="3">
        <f>IF(ISERR(LN(Table13918[[#This Row],[Close]]/E65)),"-",LN(Table13918[[#This Row],[Close]]/E65))</f>
        <v>4.5675381802909743E-3</v>
      </c>
    </row>
    <row r="67" spans="1:8" x14ac:dyDescent="0.3">
      <c r="A67" s="2">
        <v>43199</v>
      </c>
      <c r="B67" s="1">
        <v>24848.85</v>
      </c>
      <c r="C67" s="1">
        <v>25152.85</v>
      </c>
      <c r="D67" s="1">
        <v>24828</v>
      </c>
      <c r="E67" s="1">
        <v>25093.8</v>
      </c>
      <c r="F67" s="1" t="s">
        <v>22</v>
      </c>
      <c r="G67" s="1" t="s">
        <v>22</v>
      </c>
      <c r="H67" s="3">
        <f>IF(ISERR(LN(Table13918[[#This Row],[Close]]/E66)),"-",LN(Table13918[[#This Row],[Close]]/E66))</f>
        <v>8.8318952534338375E-3</v>
      </c>
    </row>
    <row r="68" spans="1:8" x14ac:dyDescent="0.3">
      <c r="A68" s="2">
        <v>43200</v>
      </c>
      <c r="B68" s="1">
        <v>25153.599999999999</v>
      </c>
      <c r="C68" s="1">
        <v>25279.9</v>
      </c>
      <c r="D68" s="1">
        <v>25120.2</v>
      </c>
      <c r="E68" s="1">
        <v>25226.799999999999</v>
      </c>
      <c r="F68" s="1">
        <v>171760040</v>
      </c>
      <c r="G68" s="1">
        <v>4700.75</v>
      </c>
      <c r="H68" s="3">
        <f>IF(ISERR(LN(Table13918[[#This Row],[Close]]/E67)),"-",LN(Table13918[[#This Row],[Close]]/E67))</f>
        <v>5.286117800737563E-3</v>
      </c>
    </row>
    <row r="69" spans="1:8" x14ac:dyDescent="0.3">
      <c r="A69" s="2">
        <v>43201</v>
      </c>
      <c r="B69" s="1">
        <v>25198.35</v>
      </c>
      <c r="C69" s="1">
        <v>25207.05</v>
      </c>
      <c r="D69" s="1">
        <v>24950.3</v>
      </c>
      <c r="E69" s="1">
        <v>25098.25</v>
      </c>
      <c r="F69" s="1">
        <v>107073367</v>
      </c>
      <c r="G69" s="1">
        <v>2600.16</v>
      </c>
      <c r="H69" s="3">
        <f>IF(ISERR(LN(Table13918[[#This Row],[Close]]/E68)),"-",LN(Table13918[[#This Row],[Close]]/E68))</f>
        <v>-5.1087988822371439E-3</v>
      </c>
    </row>
    <row r="70" spans="1:8" x14ac:dyDescent="0.3">
      <c r="A70" s="2">
        <v>43202</v>
      </c>
      <c r="B70" s="1">
        <v>25076.9</v>
      </c>
      <c r="C70" s="1">
        <v>25244.799999999999</v>
      </c>
      <c r="D70" s="1">
        <v>24969.4</v>
      </c>
      <c r="E70" s="1">
        <v>25195.1</v>
      </c>
      <c r="F70" s="1">
        <v>111777276</v>
      </c>
      <c r="G70" s="1">
        <v>2910.3</v>
      </c>
      <c r="H70" s="3">
        <f>IF(ISERR(LN(Table13918[[#This Row],[Close]]/E69)),"-",LN(Table13918[[#This Row],[Close]]/E69))</f>
        <v>3.851408574590735E-3</v>
      </c>
    </row>
    <row r="71" spans="1:8" x14ac:dyDescent="0.3">
      <c r="A71" s="2">
        <v>43203</v>
      </c>
      <c r="B71" s="1">
        <v>25239.65</v>
      </c>
      <c r="C71" s="1">
        <v>25411.3</v>
      </c>
      <c r="D71" s="1">
        <v>25076.85</v>
      </c>
      <c r="E71" s="1">
        <v>25200.6</v>
      </c>
      <c r="F71" s="1">
        <v>110293693</v>
      </c>
      <c r="G71" s="1">
        <v>3092.82</v>
      </c>
      <c r="H71" s="3">
        <f>IF(ISERR(LN(Table13918[[#This Row],[Close]]/E70)),"-",LN(Table13918[[#This Row],[Close]]/E70))</f>
        <v>2.18272591583592E-4</v>
      </c>
    </row>
    <row r="72" spans="1:8" x14ac:dyDescent="0.3">
      <c r="A72" s="2">
        <v>43206</v>
      </c>
      <c r="B72" s="1">
        <v>25082.1</v>
      </c>
      <c r="C72" s="1">
        <v>25348.55</v>
      </c>
      <c r="D72" s="1">
        <v>25067.35</v>
      </c>
      <c r="E72" s="1">
        <v>25320.85</v>
      </c>
      <c r="F72" s="1">
        <v>89034228</v>
      </c>
      <c r="G72" s="1">
        <v>2419.7600000000002</v>
      </c>
      <c r="H72" s="3">
        <f>IF(ISERR(LN(Table13918[[#This Row],[Close]]/E71)),"-",LN(Table13918[[#This Row],[Close]]/E71))</f>
        <v>4.7603632549184944E-3</v>
      </c>
    </row>
    <row r="73" spans="1:8" x14ac:dyDescent="0.3">
      <c r="A73" s="2">
        <v>43207</v>
      </c>
      <c r="B73" s="1">
        <v>25383.75</v>
      </c>
      <c r="C73" s="1">
        <v>25402.55</v>
      </c>
      <c r="D73" s="1">
        <v>25224</v>
      </c>
      <c r="E73" s="1">
        <v>25334.45</v>
      </c>
      <c r="F73" s="1">
        <v>89721865</v>
      </c>
      <c r="G73" s="1">
        <v>2271.2199999999998</v>
      </c>
      <c r="H73" s="3">
        <f>IF(ISERR(LN(Table13918[[#This Row],[Close]]/E72)),"-",LN(Table13918[[#This Row],[Close]]/E72))</f>
        <v>5.3696258147811521E-4</v>
      </c>
    </row>
    <row r="74" spans="1:8" x14ac:dyDescent="0.3">
      <c r="A74" s="2">
        <v>43208</v>
      </c>
      <c r="B74" s="1">
        <v>25426.75</v>
      </c>
      <c r="C74" s="1">
        <v>25426.75</v>
      </c>
      <c r="D74" s="1">
        <v>25058.75</v>
      </c>
      <c r="E74" s="1">
        <v>25102.3</v>
      </c>
      <c r="F74" s="1" t="s">
        <v>22</v>
      </c>
      <c r="G74" s="1" t="s">
        <v>22</v>
      </c>
      <c r="H74" s="3">
        <f>IF(ISERR(LN(Table13918[[#This Row],[Close]]/E73)),"-",LN(Table13918[[#This Row],[Close]]/E73))</f>
        <v>-9.2056541883575628E-3</v>
      </c>
    </row>
    <row r="75" spans="1:8" x14ac:dyDescent="0.3">
      <c r="A75" s="2">
        <v>43209</v>
      </c>
      <c r="B75" s="1">
        <v>25206.45</v>
      </c>
      <c r="C75" s="1">
        <v>25207.3</v>
      </c>
      <c r="D75" s="1">
        <v>25049.7</v>
      </c>
      <c r="E75" s="1">
        <v>25126.15</v>
      </c>
      <c r="F75" s="1">
        <v>95466036</v>
      </c>
      <c r="G75" s="1">
        <v>2862.17</v>
      </c>
      <c r="H75" s="3">
        <f>IF(ISERR(LN(Table13918[[#This Row],[Close]]/E74)),"-",LN(Table13918[[#This Row],[Close]]/E74))</f>
        <v>9.4966107026758719E-4</v>
      </c>
    </row>
    <row r="76" spans="1:8" x14ac:dyDescent="0.3">
      <c r="A76" s="2">
        <v>43210</v>
      </c>
      <c r="B76" s="1">
        <v>25126.799999999999</v>
      </c>
      <c r="C76" s="1">
        <v>25126.799999999999</v>
      </c>
      <c r="D76" s="1">
        <v>24839.3</v>
      </c>
      <c r="E76" s="1">
        <v>24943.85</v>
      </c>
      <c r="F76" s="1">
        <v>109581669</v>
      </c>
      <c r="G76" s="1">
        <v>3213.87</v>
      </c>
      <c r="H76" s="3">
        <f>IF(ISERR(LN(Table13918[[#This Row],[Close]]/E75)),"-",LN(Table13918[[#This Row],[Close]]/E75))</f>
        <v>-7.2818376488851541E-3</v>
      </c>
    </row>
    <row r="77" spans="1:8" x14ac:dyDescent="0.3">
      <c r="A77" s="2">
        <v>43213</v>
      </c>
      <c r="B77" s="1">
        <v>25065.5</v>
      </c>
      <c r="C77" s="1">
        <v>25084.15</v>
      </c>
      <c r="D77" s="1">
        <v>24466.1</v>
      </c>
      <c r="E77" s="1">
        <v>24960.65</v>
      </c>
      <c r="F77" s="1">
        <v>82787891</v>
      </c>
      <c r="G77" s="1">
        <v>2792.74</v>
      </c>
      <c r="H77" s="3">
        <f>IF(ISERR(LN(Table13918[[#This Row],[Close]]/E76)),"-",LN(Table13918[[#This Row],[Close]]/E76))</f>
        <v>6.7328600164894925E-4</v>
      </c>
    </row>
    <row r="78" spans="1:8" x14ac:dyDescent="0.3">
      <c r="A78" s="2">
        <v>43214</v>
      </c>
      <c r="B78" s="1">
        <v>24972.2</v>
      </c>
      <c r="C78" s="1">
        <v>25123.45</v>
      </c>
      <c r="D78" s="1">
        <v>24955</v>
      </c>
      <c r="E78" s="1">
        <v>25042.1</v>
      </c>
      <c r="F78" s="1">
        <v>87396011</v>
      </c>
      <c r="G78" s="1">
        <v>2569.8200000000002</v>
      </c>
      <c r="H78" s="3">
        <f>IF(ISERR(LN(Table13918[[#This Row],[Close]]/E77)),"-",LN(Table13918[[#This Row],[Close]]/E77))</f>
        <v>3.2578237012381582E-3</v>
      </c>
    </row>
    <row r="79" spans="1:8" x14ac:dyDescent="0.3">
      <c r="A79" s="2">
        <v>43215</v>
      </c>
      <c r="B79" s="1">
        <v>24993.4</v>
      </c>
      <c r="C79" s="1">
        <v>24993.4</v>
      </c>
      <c r="D79" s="1">
        <v>24734.6</v>
      </c>
      <c r="E79" s="1">
        <v>24814.400000000001</v>
      </c>
      <c r="F79" s="1">
        <v>81840418</v>
      </c>
      <c r="G79" s="1">
        <v>2183.16</v>
      </c>
      <c r="H79" s="3">
        <f>IF(ISERR(LN(Table13918[[#This Row],[Close]]/E78)),"-",LN(Table13918[[#This Row],[Close]]/E78))</f>
        <v>-9.1342787070019509E-3</v>
      </c>
    </row>
    <row r="80" spans="1:8" x14ac:dyDescent="0.3">
      <c r="A80" s="2">
        <v>43216</v>
      </c>
      <c r="B80" s="1">
        <v>24833.200000000001</v>
      </c>
      <c r="C80" s="1">
        <v>25064</v>
      </c>
      <c r="D80" s="1">
        <v>24753.4</v>
      </c>
      <c r="E80" s="1">
        <v>25010.9</v>
      </c>
      <c r="F80" s="1">
        <v>173426201</v>
      </c>
      <c r="G80" s="1">
        <v>5472.93</v>
      </c>
      <c r="H80" s="3">
        <f>IF(ISERR(LN(Table13918[[#This Row],[Close]]/E79)),"-",LN(Table13918[[#This Row],[Close]]/E79))</f>
        <v>7.887600024767679E-3</v>
      </c>
    </row>
    <row r="81" spans="1:8" x14ac:dyDescent="0.3">
      <c r="A81" s="2">
        <v>43217</v>
      </c>
      <c r="B81" s="1">
        <v>25030.15</v>
      </c>
      <c r="C81" s="1">
        <v>25441.5</v>
      </c>
      <c r="D81" s="1">
        <v>25029.65</v>
      </c>
      <c r="E81" s="1">
        <v>25394.6</v>
      </c>
      <c r="F81" s="1">
        <v>232368278</v>
      </c>
      <c r="G81" s="1">
        <v>7611.56</v>
      </c>
      <c r="H81" s="3">
        <f>IF(ISERR(LN(Table13918[[#This Row],[Close]]/E80)),"-",LN(Table13918[[#This Row],[Close]]/E80))</f>
        <v>1.5224823149226257E-2</v>
      </c>
    </row>
    <row r="82" spans="1:8" x14ac:dyDescent="0.3">
      <c r="A82" s="2">
        <v>43220</v>
      </c>
      <c r="B82" s="1">
        <v>25490.15</v>
      </c>
      <c r="C82" s="1">
        <v>25617.5</v>
      </c>
      <c r="D82" s="1">
        <v>25464.799999999999</v>
      </c>
      <c r="E82" s="1">
        <v>25531.599999999999</v>
      </c>
      <c r="F82" s="1">
        <v>124580678</v>
      </c>
      <c r="G82" s="1">
        <v>4038.16</v>
      </c>
      <c r="H82" s="3">
        <f>IF(ISERR(LN(Table13918[[#This Row],[Close]]/E81)),"-",LN(Table13918[[#This Row],[Close]]/E81))</f>
        <v>5.3803476595981935E-3</v>
      </c>
    </row>
    <row r="83" spans="1:8" x14ac:dyDescent="0.3">
      <c r="A83" s="2">
        <v>43222</v>
      </c>
      <c r="B83" s="1">
        <v>25607.05</v>
      </c>
      <c r="C83" s="1">
        <v>25716.75</v>
      </c>
      <c r="D83" s="1">
        <v>25499.35</v>
      </c>
      <c r="E83" s="1">
        <v>25568.3</v>
      </c>
      <c r="F83" s="1">
        <v>117929750</v>
      </c>
      <c r="G83" s="1">
        <v>4671.4399999999996</v>
      </c>
      <c r="H83" s="3">
        <f>IF(ISERR(LN(Table13918[[#This Row],[Close]]/E82)),"-",LN(Table13918[[#This Row],[Close]]/E82))</f>
        <v>1.4364022751556533E-3</v>
      </c>
    </row>
    <row r="84" spans="1:8" x14ac:dyDescent="0.3">
      <c r="A84" s="2">
        <v>43223</v>
      </c>
      <c r="B84" s="1">
        <v>25547.9</v>
      </c>
      <c r="C84" s="1">
        <v>25653.45</v>
      </c>
      <c r="D84" s="1">
        <v>25469.05</v>
      </c>
      <c r="E84" s="1">
        <v>25605.25</v>
      </c>
      <c r="F84" s="1">
        <v>100388024</v>
      </c>
      <c r="G84" s="1">
        <v>3153.73</v>
      </c>
      <c r="H84" s="3">
        <f>IF(ISERR(LN(Table13918[[#This Row],[Close]]/E83)),"-",LN(Table13918[[#This Row],[Close]]/E83))</f>
        <v>1.444105653073536E-3</v>
      </c>
    </row>
    <row r="85" spans="1:8" x14ac:dyDescent="0.3">
      <c r="A85" s="2">
        <v>43224</v>
      </c>
      <c r="B85" s="1">
        <v>25632.3</v>
      </c>
      <c r="C85" s="1">
        <v>25680.400000000001</v>
      </c>
      <c r="D85" s="1">
        <v>25537.7</v>
      </c>
      <c r="E85" s="1">
        <v>25645.4</v>
      </c>
      <c r="F85" s="1">
        <v>97343104</v>
      </c>
      <c r="G85" s="1">
        <v>2601.08</v>
      </c>
      <c r="H85" s="3">
        <f>IF(ISERR(LN(Table13918[[#This Row],[Close]]/E84)),"-",LN(Table13918[[#This Row],[Close]]/E84))</f>
        <v>1.5668097170928666E-3</v>
      </c>
    </row>
    <row r="86" spans="1:8" x14ac:dyDescent="0.3">
      <c r="A86" s="2">
        <v>43227</v>
      </c>
      <c r="B86" s="1">
        <v>25676.25</v>
      </c>
      <c r="C86" s="1">
        <v>25913.5</v>
      </c>
      <c r="D86" s="1">
        <v>25675.15</v>
      </c>
      <c r="E86" s="1">
        <v>25852.05</v>
      </c>
      <c r="F86" s="1">
        <v>92743092</v>
      </c>
      <c r="G86" s="1">
        <v>2919.95</v>
      </c>
      <c r="H86" s="3">
        <f>IF(ISERR(LN(Table13918[[#This Row],[Close]]/E85)),"-",LN(Table13918[[#This Row],[Close]]/E85))</f>
        <v>8.0256831831507017E-3</v>
      </c>
    </row>
    <row r="87" spans="1:8" x14ac:dyDescent="0.3">
      <c r="A87" s="2">
        <v>43228</v>
      </c>
      <c r="B87" s="1">
        <v>26074.15</v>
      </c>
      <c r="C87" s="1">
        <v>26116.25</v>
      </c>
      <c r="D87" s="1">
        <v>25954.6</v>
      </c>
      <c r="E87" s="1">
        <v>26090.5</v>
      </c>
      <c r="F87" s="1">
        <v>198848914</v>
      </c>
      <c r="G87" s="1">
        <v>5933.21</v>
      </c>
      <c r="H87" s="3">
        <f>IF(ISERR(LN(Table13918[[#This Row],[Close]]/E86)),"-",LN(Table13918[[#This Row],[Close]]/E86))</f>
        <v>9.1813619107018671E-3</v>
      </c>
    </row>
    <row r="88" spans="1:8" x14ac:dyDescent="0.3">
      <c r="A88" s="2">
        <v>43229</v>
      </c>
      <c r="B88" s="1">
        <v>25988.1</v>
      </c>
      <c r="C88" s="1">
        <v>26206.5</v>
      </c>
      <c r="D88" s="1">
        <v>25946.3</v>
      </c>
      <c r="E88" s="1">
        <v>26154.45</v>
      </c>
      <c r="F88" s="1">
        <v>96440863</v>
      </c>
      <c r="G88" s="1">
        <v>2809.4</v>
      </c>
      <c r="H88" s="3">
        <f>IF(ISERR(LN(Table13918[[#This Row],[Close]]/E87)),"-",LN(Table13918[[#This Row],[Close]]/E87))</f>
        <v>2.4480847216170696E-3</v>
      </c>
    </row>
    <row r="89" spans="1:8" x14ac:dyDescent="0.3">
      <c r="A89" s="2">
        <v>43230</v>
      </c>
      <c r="B89" s="1">
        <v>26216.1</v>
      </c>
      <c r="C89" s="1">
        <v>26266.400000000001</v>
      </c>
      <c r="D89" s="1">
        <v>26057.200000000001</v>
      </c>
      <c r="E89" s="1">
        <v>26131</v>
      </c>
      <c r="F89" s="1">
        <v>214481883</v>
      </c>
      <c r="G89" s="1">
        <v>4182.07</v>
      </c>
      <c r="H89" s="3">
        <f>IF(ISERR(LN(Table13918[[#This Row],[Close]]/E88)),"-",LN(Table13918[[#This Row],[Close]]/E88))</f>
        <v>-8.9699912967516958E-4</v>
      </c>
    </row>
    <row r="90" spans="1:8" x14ac:dyDescent="0.3">
      <c r="A90" s="2">
        <v>43231</v>
      </c>
      <c r="B90" s="1">
        <v>26173.7</v>
      </c>
      <c r="C90" s="1">
        <v>26437.25</v>
      </c>
      <c r="D90" s="1">
        <v>26099.85</v>
      </c>
      <c r="E90" s="1">
        <v>26413.15</v>
      </c>
      <c r="F90" s="1">
        <v>109005797</v>
      </c>
      <c r="G90" s="1">
        <v>2559.59</v>
      </c>
      <c r="H90" s="3">
        <f>IF(ISERR(LN(Table13918[[#This Row],[Close]]/E89)),"-",LN(Table13918[[#This Row],[Close]]/E89))</f>
        <v>1.0739643211472258E-2</v>
      </c>
    </row>
    <row r="91" spans="1:8" x14ac:dyDescent="0.3">
      <c r="A91" s="2">
        <v>43234</v>
      </c>
      <c r="B91" s="1">
        <v>26404.45</v>
      </c>
      <c r="C91" s="1">
        <v>26565.4</v>
      </c>
      <c r="D91" s="1">
        <v>26338.05</v>
      </c>
      <c r="E91" s="1">
        <v>26475.15</v>
      </c>
      <c r="F91" s="1">
        <v>97254252</v>
      </c>
      <c r="G91" s="1">
        <v>2350.7399999999998</v>
      </c>
      <c r="H91" s="3">
        <f>IF(ISERR(LN(Table13918[[#This Row],[Close]]/E90)),"-",LN(Table13918[[#This Row],[Close]]/E90))</f>
        <v>2.3445649945673338E-3</v>
      </c>
    </row>
    <row r="92" spans="1:8" x14ac:dyDescent="0.3">
      <c r="A92" s="2">
        <v>43235</v>
      </c>
      <c r="B92" s="1">
        <v>26494.9</v>
      </c>
      <c r="C92" s="1">
        <v>26972.05</v>
      </c>
      <c r="D92" s="1">
        <v>26407.3</v>
      </c>
      <c r="E92" s="1">
        <v>26474</v>
      </c>
      <c r="F92" s="1">
        <v>150002630</v>
      </c>
      <c r="G92" s="1">
        <v>3797.98</v>
      </c>
      <c r="H92" s="3">
        <f>IF(ISERR(LN(Table13918[[#This Row],[Close]]/E91)),"-",LN(Table13918[[#This Row],[Close]]/E91))</f>
        <v>-4.3437902220610549E-5</v>
      </c>
    </row>
    <row r="93" spans="1:8" x14ac:dyDescent="0.3">
      <c r="A93" s="2">
        <v>43236</v>
      </c>
      <c r="B93" s="1">
        <v>26269.35</v>
      </c>
      <c r="C93" s="1">
        <v>26428.35</v>
      </c>
      <c r="D93" s="1">
        <v>26102.15</v>
      </c>
      <c r="E93" s="1">
        <v>26182.15</v>
      </c>
      <c r="F93" s="1">
        <v>232083519</v>
      </c>
      <c r="G93" s="1">
        <v>4137.8500000000004</v>
      </c>
      <c r="H93" s="3">
        <f>IF(ISERR(LN(Table13918[[#This Row],[Close]]/E92)),"-",LN(Table13918[[#This Row],[Close]]/E92))</f>
        <v>-1.1085238423202011E-2</v>
      </c>
    </row>
    <row r="94" spans="1:8" x14ac:dyDescent="0.3">
      <c r="A94" s="2">
        <v>43237</v>
      </c>
      <c r="B94" s="1">
        <v>26233.200000000001</v>
      </c>
      <c r="C94" s="1">
        <v>26283.55</v>
      </c>
      <c r="D94" s="1">
        <v>26012</v>
      </c>
      <c r="E94" s="1">
        <v>26073.8</v>
      </c>
      <c r="F94" s="1">
        <v>126926383</v>
      </c>
      <c r="G94" s="1">
        <v>2743.08</v>
      </c>
      <c r="H94" s="3">
        <f>IF(ISERR(LN(Table13918[[#This Row],[Close]]/E93)),"-",LN(Table13918[[#This Row],[Close]]/E93))</f>
        <v>-4.1469021335448107E-3</v>
      </c>
    </row>
    <row r="95" spans="1:8" x14ac:dyDescent="0.3">
      <c r="A95" s="2">
        <v>43238</v>
      </c>
      <c r="B95" s="1">
        <v>26025.599999999999</v>
      </c>
      <c r="C95" s="1">
        <v>26032</v>
      </c>
      <c r="D95" s="1">
        <v>25839</v>
      </c>
      <c r="E95" s="1">
        <v>25875.599999999999</v>
      </c>
      <c r="F95" s="1">
        <v>113573727</v>
      </c>
      <c r="G95" s="1">
        <v>2898.79</v>
      </c>
      <c r="H95" s="3">
        <f>IF(ISERR(LN(Table13918[[#This Row],[Close]]/E94)),"-",LN(Table13918[[#This Row],[Close]]/E94))</f>
        <v>-7.6305390123489331E-3</v>
      </c>
    </row>
    <row r="96" spans="1:8" x14ac:dyDescent="0.3">
      <c r="A96" s="2">
        <v>43241</v>
      </c>
      <c r="B96" s="1">
        <v>26017.5</v>
      </c>
      <c r="C96" s="1">
        <v>26066.75</v>
      </c>
      <c r="D96" s="1">
        <v>25685.35</v>
      </c>
      <c r="E96" s="1">
        <v>25750.799999999999</v>
      </c>
      <c r="F96" s="1">
        <v>120004208</v>
      </c>
      <c r="G96" s="1">
        <v>2859.7</v>
      </c>
      <c r="H96" s="3">
        <f>IF(ISERR(LN(Table13918[[#This Row],[Close]]/E95)),"-",LN(Table13918[[#This Row],[Close]]/E95))</f>
        <v>-4.834745134172252E-3</v>
      </c>
    </row>
    <row r="97" spans="1:8" x14ac:dyDescent="0.3">
      <c r="A97" s="2">
        <v>43242</v>
      </c>
      <c r="B97" s="1">
        <v>25780.25</v>
      </c>
      <c r="C97" s="1">
        <v>25945.65</v>
      </c>
      <c r="D97" s="1">
        <v>25701.35</v>
      </c>
      <c r="E97" s="1">
        <v>25777.7</v>
      </c>
      <c r="F97" s="1">
        <v>179388885</v>
      </c>
      <c r="G97" s="1">
        <v>3854.09</v>
      </c>
      <c r="H97" s="3">
        <f>IF(ISERR(LN(Table13918[[#This Row],[Close]]/E96)),"-",LN(Table13918[[#This Row],[Close]]/E96))</f>
        <v>1.0440824958482758E-3</v>
      </c>
    </row>
    <row r="98" spans="1:8" x14ac:dyDescent="0.3">
      <c r="A98" s="2">
        <v>43243</v>
      </c>
      <c r="B98" s="1">
        <v>25726.95</v>
      </c>
      <c r="C98" s="1">
        <v>25903.9</v>
      </c>
      <c r="D98" s="1">
        <v>25622.15</v>
      </c>
      <c r="E98" s="1">
        <v>25684.95</v>
      </c>
      <c r="F98" s="1">
        <v>170573849</v>
      </c>
      <c r="G98" s="1">
        <v>4225.4799999999996</v>
      </c>
      <c r="H98" s="3">
        <f>IF(ISERR(LN(Table13918[[#This Row],[Close]]/E97)),"-",LN(Table13918[[#This Row],[Close]]/E97))</f>
        <v>-3.6045598282985333E-3</v>
      </c>
    </row>
    <row r="99" spans="1:8" x14ac:dyDescent="0.3">
      <c r="A99" s="2">
        <v>43244</v>
      </c>
      <c r="B99" s="1">
        <v>25722.9</v>
      </c>
      <c r="C99" s="1">
        <v>26073.1</v>
      </c>
      <c r="D99" s="1">
        <v>25658.400000000001</v>
      </c>
      <c r="E99" s="1">
        <v>26016.799999999999</v>
      </c>
      <c r="F99" s="1">
        <v>110029603</v>
      </c>
      <c r="G99" s="1">
        <v>2831.27</v>
      </c>
      <c r="H99" s="3">
        <f>IF(ISERR(LN(Table13918[[#This Row],[Close]]/E98)),"-",LN(Table13918[[#This Row],[Close]]/E98))</f>
        <v>1.2837265944261201E-2</v>
      </c>
    </row>
    <row r="100" spans="1:8" x14ac:dyDescent="0.3">
      <c r="A100" s="2">
        <v>43245</v>
      </c>
      <c r="B100" s="1">
        <v>26066.75</v>
      </c>
      <c r="C100" s="1">
        <v>26325.55</v>
      </c>
      <c r="D100" s="1">
        <v>26031.45</v>
      </c>
      <c r="E100" s="1">
        <v>26273.55</v>
      </c>
      <c r="F100" s="1">
        <v>98939554</v>
      </c>
      <c r="G100" s="1">
        <v>2451.8200000000002</v>
      </c>
      <c r="H100" s="3">
        <f>IF(ISERR(LN(Table13918[[#This Row],[Close]]/E99)),"-",LN(Table13918[[#This Row],[Close]]/E99))</f>
        <v>9.8202465025315731E-3</v>
      </c>
    </row>
    <row r="101" spans="1:8" x14ac:dyDescent="0.3">
      <c r="A101" s="2">
        <v>43248</v>
      </c>
      <c r="B101" s="1">
        <v>26291.65</v>
      </c>
      <c r="C101" s="1">
        <v>26713.65</v>
      </c>
      <c r="D101" s="1">
        <v>26273.9</v>
      </c>
      <c r="E101" s="1">
        <v>26614.25</v>
      </c>
      <c r="F101" s="1">
        <v>136868774</v>
      </c>
      <c r="G101" s="1">
        <v>3135.71</v>
      </c>
      <c r="H101" s="3">
        <f>IF(ISERR(LN(Table13918[[#This Row],[Close]]/E100)),"-",LN(Table13918[[#This Row],[Close]]/E100))</f>
        <v>1.2884056927043506E-2</v>
      </c>
    </row>
    <row r="102" spans="1:8" x14ac:dyDescent="0.3">
      <c r="A102" s="2">
        <v>43249</v>
      </c>
      <c r="B102" s="1">
        <v>26567.25</v>
      </c>
      <c r="C102" s="1">
        <v>26570.95</v>
      </c>
      <c r="D102" s="1">
        <v>26221.1</v>
      </c>
      <c r="E102" s="1">
        <v>26254.799999999999</v>
      </c>
      <c r="F102" s="1">
        <v>106152966</v>
      </c>
      <c r="G102" s="1">
        <v>2563.9</v>
      </c>
      <c r="H102" s="3">
        <f>IF(ISERR(LN(Table13918[[#This Row],[Close]]/E101)),"-",LN(Table13918[[#This Row],[Close]]/E101))</f>
        <v>-1.3597957165536974E-2</v>
      </c>
    </row>
    <row r="103" spans="1:8" x14ac:dyDescent="0.3">
      <c r="A103" s="2">
        <v>43250</v>
      </c>
      <c r="B103" s="1">
        <v>26039.9</v>
      </c>
      <c r="C103" s="1">
        <v>26405.45</v>
      </c>
      <c r="D103" s="1">
        <v>25980.85</v>
      </c>
      <c r="E103" s="1">
        <v>26327.8</v>
      </c>
      <c r="F103" s="1">
        <v>118974102</v>
      </c>
      <c r="G103" s="1">
        <v>3093.1</v>
      </c>
      <c r="H103" s="3">
        <f>IF(ISERR(LN(Table13918[[#This Row],[Close]]/E102)),"-",LN(Table13918[[#This Row],[Close]]/E102))</f>
        <v>2.7765856727896649E-3</v>
      </c>
    </row>
    <row r="104" spans="1:8" x14ac:dyDescent="0.3">
      <c r="A104" s="2">
        <v>43251</v>
      </c>
      <c r="B104" s="1">
        <v>26587</v>
      </c>
      <c r="C104" s="1">
        <v>27164.55</v>
      </c>
      <c r="D104" s="1">
        <v>26354.55</v>
      </c>
      <c r="E104" s="1">
        <v>26956.2</v>
      </c>
      <c r="F104" s="1">
        <v>318900279</v>
      </c>
      <c r="G104" s="1">
        <v>7879.98</v>
      </c>
      <c r="H104" s="3">
        <f>IF(ISERR(LN(Table13918[[#This Row],[Close]]/E103)),"-",LN(Table13918[[#This Row],[Close]]/E103))</f>
        <v>2.3587911417938236E-2</v>
      </c>
    </row>
    <row r="105" spans="1:8" x14ac:dyDescent="0.3">
      <c r="A105" s="2">
        <v>43252</v>
      </c>
      <c r="B105" s="1">
        <v>26913.4</v>
      </c>
      <c r="C105" s="1">
        <v>26996.799999999999</v>
      </c>
      <c r="D105" s="1">
        <v>26658.55</v>
      </c>
      <c r="E105" s="1">
        <v>26692.799999999999</v>
      </c>
      <c r="F105" s="1">
        <v>132336254</v>
      </c>
      <c r="G105" s="1">
        <v>4017.91</v>
      </c>
      <c r="H105" s="3">
        <f>IF(ISERR(LN(Table13918[[#This Row],[Close]]/E104)),"-",LN(Table13918[[#This Row],[Close]]/E104))</f>
        <v>-9.8194604356160332E-3</v>
      </c>
    </row>
    <row r="106" spans="1:8" x14ac:dyDescent="0.3">
      <c r="A106" s="2">
        <v>43255</v>
      </c>
      <c r="B106" s="1">
        <v>27023.7</v>
      </c>
      <c r="C106" s="1">
        <v>27047.55</v>
      </c>
      <c r="D106" s="1">
        <v>26205.9</v>
      </c>
      <c r="E106" s="1">
        <v>26257.55</v>
      </c>
      <c r="F106" s="1">
        <v>137561064</v>
      </c>
      <c r="G106" s="1">
        <v>7188.74</v>
      </c>
      <c r="H106" s="3">
        <f>IF(ISERR(LN(Table13918[[#This Row],[Close]]/E105)),"-",LN(Table13918[[#This Row],[Close]]/E105))</f>
        <v>-1.6440299388449299E-2</v>
      </c>
    </row>
    <row r="107" spans="1:8" x14ac:dyDescent="0.3">
      <c r="A107" s="2">
        <v>43256</v>
      </c>
      <c r="B107" s="1">
        <v>26263</v>
      </c>
      <c r="C107" s="1">
        <v>26342.400000000001</v>
      </c>
      <c r="D107" s="1">
        <v>26069.55</v>
      </c>
      <c r="E107" s="1">
        <v>26251</v>
      </c>
      <c r="F107" s="1">
        <v>107940100</v>
      </c>
      <c r="G107" s="1">
        <v>3169.87</v>
      </c>
      <c r="H107" s="3">
        <f>IF(ISERR(LN(Table13918[[#This Row],[Close]]/E106)),"-",LN(Table13918[[#This Row],[Close]]/E106))</f>
        <v>-2.4948318069999479E-4</v>
      </c>
    </row>
    <row r="108" spans="1:8" x14ac:dyDescent="0.3">
      <c r="A108" s="2">
        <v>43257</v>
      </c>
      <c r="B108" s="1">
        <v>26266.9</v>
      </c>
      <c r="C108" s="1">
        <v>26425.200000000001</v>
      </c>
      <c r="D108" s="1">
        <v>26147.8</v>
      </c>
      <c r="E108" s="1">
        <v>26367.599999999999</v>
      </c>
      <c r="F108" s="1">
        <v>144159415</v>
      </c>
      <c r="G108" s="1">
        <v>3007.56</v>
      </c>
      <c r="H108" s="3">
        <f>IF(ISERR(LN(Table13918[[#This Row],[Close]]/E107)),"-",LN(Table13918[[#This Row],[Close]]/E107))</f>
        <v>4.4319001589616484E-3</v>
      </c>
    </row>
    <row r="109" spans="1:8" x14ac:dyDescent="0.3">
      <c r="A109" s="2">
        <v>43258</v>
      </c>
      <c r="B109" s="1">
        <v>26577.95</v>
      </c>
      <c r="C109" s="1">
        <v>26766.95</v>
      </c>
      <c r="D109" s="1">
        <v>26483.9</v>
      </c>
      <c r="E109" s="1">
        <v>26517.8</v>
      </c>
      <c r="F109" s="1">
        <v>131294980</v>
      </c>
      <c r="G109" s="1">
        <v>3421.62</v>
      </c>
      <c r="H109" s="3">
        <f>IF(ISERR(LN(Table13918[[#This Row],[Close]]/E108)),"-",LN(Table13918[[#This Row],[Close]]/E108))</f>
        <v>5.6802219080897927E-3</v>
      </c>
    </row>
    <row r="110" spans="1:8" x14ac:dyDescent="0.3">
      <c r="A110" s="2">
        <v>43259</v>
      </c>
      <c r="B110" s="1">
        <v>26457.25</v>
      </c>
      <c r="C110" s="1">
        <v>26481</v>
      </c>
      <c r="D110" s="1">
        <v>26284.2</v>
      </c>
      <c r="E110" s="1">
        <v>26451.35</v>
      </c>
      <c r="F110" s="1">
        <v>115660362</v>
      </c>
      <c r="G110" s="1">
        <v>2840.81</v>
      </c>
      <c r="H110" s="3">
        <f>IF(ISERR(LN(Table13918[[#This Row],[Close]]/E109)),"-",LN(Table13918[[#This Row],[Close]]/E109))</f>
        <v>-2.5090089178042524E-3</v>
      </c>
    </row>
    <row r="111" spans="1:8" x14ac:dyDescent="0.3">
      <c r="A111" s="2">
        <v>43262</v>
      </c>
      <c r="B111" s="1">
        <v>26473.200000000001</v>
      </c>
      <c r="C111" s="1">
        <v>26653</v>
      </c>
      <c r="D111" s="1">
        <v>26421.95</v>
      </c>
      <c r="E111" s="1">
        <v>26453.55</v>
      </c>
      <c r="F111" s="1">
        <v>144115066</v>
      </c>
      <c r="G111" s="1">
        <v>3245.59</v>
      </c>
      <c r="H111" s="3">
        <f>IF(ISERR(LN(Table13918[[#This Row],[Close]]/E110)),"-",LN(Table13918[[#This Row],[Close]]/E110))</f>
        <v>8.3168099789288893E-5</v>
      </c>
    </row>
    <row r="112" spans="1:8" x14ac:dyDescent="0.3">
      <c r="A112" s="2">
        <v>43263</v>
      </c>
      <c r="B112" s="1">
        <v>26566.6</v>
      </c>
      <c r="C112" s="1">
        <v>26656.45</v>
      </c>
      <c r="D112" s="1">
        <v>26449.85</v>
      </c>
      <c r="E112" s="1">
        <v>26607.1</v>
      </c>
      <c r="F112" s="1">
        <v>132109351</v>
      </c>
      <c r="G112" s="1">
        <v>3130.92</v>
      </c>
      <c r="H112" s="3">
        <f>IF(ISERR(LN(Table13918[[#This Row],[Close]]/E111)),"-",LN(Table13918[[#This Row],[Close]]/E111))</f>
        <v>5.7877326656441521E-3</v>
      </c>
    </row>
    <row r="113" spans="1:8" x14ac:dyDescent="0.3">
      <c r="A113" s="2">
        <v>43264</v>
      </c>
      <c r="B113" s="1">
        <v>26721.95</v>
      </c>
      <c r="C113" s="1">
        <v>26765.45</v>
      </c>
      <c r="D113" s="1">
        <v>26598.2</v>
      </c>
      <c r="E113" s="1">
        <v>26642.799999999999</v>
      </c>
      <c r="F113" s="1">
        <v>116844183</v>
      </c>
      <c r="G113" s="1">
        <v>3247.43</v>
      </c>
      <c r="H113" s="3">
        <f>IF(ISERR(LN(Table13918[[#This Row],[Close]]/E112)),"-",LN(Table13918[[#This Row],[Close]]/E112))</f>
        <v>1.3408477893356926E-3</v>
      </c>
    </row>
    <row r="114" spans="1:8" x14ac:dyDescent="0.3">
      <c r="A114" s="2">
        <v>43265</v>
      </c>
      <c r="B114" s="1">
        <v>26612.3</v>
      </c>
      <c r="C114" s="1">
        <v>26623.25</v>
      </c>
      <c r="D114" s="1">
        <v>26503.1</v>
      </c>
      <c r="E114" s="1">
        <v>26562.25</v>
      </c>
      <c r="F114" s="1">
        <v>99120546</v>
      </c>
      <c r="G114" s="1">
        <v>3053.24</v>
      </c>
      <c r="H114" s="3">
        <f>IF(ISERR(LN(Table13918[[#This Row],[Close]]/E113)),"-",LN(Table13918[[#This Row],[Close]]/E113))</f>
        <v>-3.0279103785001414E-3</v>
      </c>
    </row>
    <row r="115" spans="1:8" x14ac:dyDescent="0.3">
      <c r="A115" s="2">
        <v>43266</v>
      </c>
      <c r="B115" s="1">
        <v>26513.7</v>
      </c>
      <c r="C115" s="1">
        <v>26586.400000000001</v>
      </c>
      <c r="D115" s="1">
        <v>26344.95</v>
      </c>
      <c r="E115" s="1">
        <v>26417.4</v>
      </c>
      <c r="F115" s="1">
        <v>147563095</v>
      </c>
      <c r="G115" s="1">
        <v>4291.75</v>
      </c>
      <c r="H115" s="3">
        <f>IF(ISERR(LN(Table13918[[#This Row],[Close]]/E114)),"-",LN(Table13918[[#This Row],[Close]]/E114))</f>
        <v>-5.4681509193011419E-3</v>
      </c>
    </row>
    <row r="116" spans="1:8" x14ac:dyDescent="0.3">
      <c r="A116" s="2">
        <v>43269</v>
      </c>
      <c r="B116" s="1">
        <v>26444.3</v>
      </c>
      <c r="C116" s="1">
        <v>26477.5</v>
      </c>
      <c r="D116" s="1">
        <v>26322.45</v>
      </c>
      <c r="E116" s="1">
        <v>26409.3</v>
      </c>
      <c r="F116" s="1">
        <v>101362059</v>
      </c>
      <c r="G116" s="1">
        <v>2768.39</v>
      </c>
      <c r="H116" s="3">
        <f>IF(ISERR(LN(Table13918[[#This Row],[Close]]/E115)),"-",LN(Table13918[[#This Row],[Close]]/E115))</f>
        <v>-3.0666311026353473E-4</v>
      </c>
    </row>
    <row r="117" spans="1:8" x14ac:dyDescent="0.3">
      <c r="A117" s="2">
        <v>43270</v>
      </c>
      <c r="B117" s="1">
        <v>26448.1</v>
      </c>
      <c r="C117" s="1">
        <v>26448.1</v>
      </c>
      <c r="D117" s="1">
        <v>26224.75</v>
      </c>
      <c r="E117" s="1">
        <v>26265.75</v>
      </c>
      <c r="F117" s="1">
        <v>112377787</v>
      </c>
      <c r="G117" s="1">
        <v>3350.41</v>
      </c>
      <c r="H117" s="3">
        <f>IF(ISERR(LN(Table13918[[#This Row],[Close]]/E116)),"-",LN(Table13918[[#This Row],[Close]]/E116))</f>
        <v>-5.45041173647361E-3</v>
      </c>
    </row>
    <row r="118" spans="1:8" x14ac:dyDescent="0.3">
      <c r="A118" s="2">
        <v>43271</v>
      </c>
      <c r="B118" s="1">
        <v>26320.45</v>
      </c>
      <c r="C118" s="1">
        <v>26574.75</v>
      </c>
      <c r="D118" s="1">
        <v>26309.95</v>
      </c>
      <c r="E118" s="1">
        <v>26557.7</v>
      </c>
      <c r="F118" s="1">
        <v>105129754</v>
      </c>
      <c r="G118" s="1">
        <v>2731.02</v>
      </c>
      <c r="H118" s="3">
        <f>IF(ISERR(LN(Table13918[[#This Row],[Close]]/E117)),"-",LN(Table13918[[#This Row],[Close]]/E117))</f>
        <v>1.1053915363407059E-2</v>
      </c>
    </row>
    <row r="119" spans="1:8" x14ac:dyDescent="0.3">
      <c r="A119" s="2">
        <v>43272</v>
      </c>
      <c r="B119" s="1">
        <v>26645.3</v>
      </c>
      <c r="C119" s="1">
        <v>26682.95</v>
      </c>
      <c r="D119" s="1">
        <v>26454.95</v>
      </c>
      <c r="E119" s="1">
        <v>26496.95</v>
      </c>
      <c r="F119" s="1">
        <v>122194668</v>
      </c>
      <c r="G119" s="1">
        <v>3194.16</v>
      </c>
      <c r="H119" s="3">
        <f>IF(ISERR(LN(Table13918[[#This Row],[Close]]/E118)),"-",LN(Table13918[[#This Row],[Close]]/E118))</f>
        <v>-2.2900924443153862E-3</v>
      </c>
    </row>
    <row r="120" spans="1:8" x14ac:dyDescent="0.3">
      <c r="A120" s="2">
        <v>43273</v>
      </c>
      <c r="B120" s="1">
        <v>26518.400000000001</v>
      </c>
      <c r="C120" s="1">
        <v>26806.55</v>
      </c>
      <c r="D120" s="1">
        <v>26364.25</v>
      </c>
      <c r="E120" s="1">
        <v>26766.85</v>
      </c>
      <c r="F120" s="1">
        <v>127690793</v>
      </c>
      <c r="G120" s="1">
        <v>2984.13</v>
      </c>
      <c r="H120" s="3">
        <f>IF(ISERR(LN(Table13918[[#This Row],[Close]]/E119)),"-",LN(Table13918[[#This Row],[Close]]/E119))</f>
        <v>1.0134549547526234E-2</v>
      </c>
    </row>
    <row r="121" spans="1:8" x14ac:dyDescent="0.3">
      <c r="A121" s="2">
        <v>43276</v>
      </c>
      <c r="B121" s="1">
        <v>26718.15</v>
      </c>
      <c r="C121" s="1">
        <v>26804.9</v>
      </c>
      <c r="D121" s="1">
        <v>26573</v>
      </c>
      <c r="E121" s="1">
        <v>26609.7</v>
      </c>
      <c r="F121" s="1">
        <v>89753825</v>
      </c>
      <c r="G121" s="1">
        <v>2294.5700000000002</v>
      </c>
      <c r="H121" s="3">
        <f>IF(ISERR(LN(Table13918[[#This Row],[Close]]/E120)),"-",LN(Table13918[[#This Row],[Close]]/E120))</f>
        <v>-5.88837060733089E-3</v>
      </c>
    </row>
    <row r="122" spans="1:8" x14ac:dyDescent="0.3">
      <c r="A122" s="2">
        <v>43277</v>
      </c>
      <c r="B122" s="1">
        <v>26495.65</v>
      </c>
      <c r="C122" s="1">
        <v>26712.6</v>
      </c>
      <c r="D122" s="1">
        <v>26479.65</v>
      </c>
      <c r="E122" s="1">
        <v>26601.7</v>
      </c>
      <c r="F122" s="1">
        <v>97355424</v>
      </c>
      <c r="G122" s="1">
        <v>2542.42</v>
      </c>
      <c r="H122" s="3">
        <f>IF(ISERR(LN(Table13918[[#This Row],[Close]]/E121)),"-",LN(Table13918[[#This Row],[Close]]/E121))</f>
        <v>-3.0068744894041425E-4</v>
      </c>
    </row>
    <row r="123" spans="1:8" x14ac:dyDescent="0.3">
      <c r="A123" s="2">
        <v>43278</v>
      </c>
      <c r="B123" s="1">
        <v>26616.3</v>
      </c>
      <c r="C123" s="1">
        <v>26634.3</v>
      </c>
      <c r="D123" s="1">
        <v>26336.5</v>
      </c>
      <c r="E123" s="1">
        <v>26423.4</v>
      </c>
      <c r="F123" s="1">
        <v>124787831</v>
      </c>
      <c r="G123" s="1">
        <v>3704.42</v>
      </c>
      <c r="H123" s="3">
        <f>IF(ISERR(LN(Table13918[[#This Row],[Close]]/E122)),"-",LN(Table13918[[#This Row],[Close]]/E122))</f>
        <v>-6.7251423195938114E-3</v>
      </c>
    </row>
    <row r="124" spans="1:8" x14ac:dyDescent="0.3">
      <c r="A124" s="2">
        <v>43279</v>
      </c>
      <c r="B124" s="1">
        <v>26398.1</v>
      </c>
      <c r="C124" s="1">
        <v>26487.85</v>
      </c>
      <c r="D124" s="1">
        <v>26161</v>
      </c>
      <c r="E124" s="1">
        <v>26324.6</v>
      </c>
      <c r="F124" s="1">
        <v>242245847</v>
      </c>
      <c r="G124" s="1">
        <v>5891.37</v>
      </c>
      <c r="H124" s="3">
        <f>IF(ISERR(LN(Table13918[[#This Row],[Close]]/E123)),"-",LN(Table13918[[#This Row],[Close]]/E123))</f>
        <v>-3.7461179776156284E-3</v>
      </c>
    </row>
    <row r="125" spans="1:8" x14ac:dyDescent="0.3">
      <c r="A125" s="2">
        <v>43280</v>
      </c>
      <c r="B125" s="1">
        <v>26312.7</v>
      </c>
      <c r="C125" s="1">
        <v>26465</v>
      </c>
      <c r="D125" s="1">
        <v>26291.35</v>
      </c>
      <c r="E125" s="1">
        <v>26364.2</v>
      </c>
      <c r="F125" s="1">
        <v>128238510</v>
      </c>
      <c r="G125" s="1">
        <v>3866.66</v>
      </c>
      <c r="H125" s="3">
        <f>IF(ISERR(LN(Table13918[[#This Row],[Close]]/E124)),"-",LN(Table13918[[#This Row],[Close]]/E124))</f>
        <v>1.5031660412222674E-3</v>
      </c>
    </row>
    <row r="126" spans="1:8" x14ac:dyDescent="0.3">
      <c r="A126" s="2">
        <v>43283</v>
      </c>
      <c r="B126" s="1">
        <v>26364.45</v>
      </c>
      <c r="C126" s="1">
        <v>26371.599999999999</v>
      </c>
      <c r="D126" s="1">
        <v>26060.6</v>
      </c>
      <c r="E126" s="1">
        <v>26230.3</v>
      </c>
      <c r="F126" s="1">
        <v>174872280</v>
      </c>
      <c r="G126" s="1">
        <v>4472.4799999999996</v>
      </c>
      <c r="H126" s="3">
        <f>IF(ISERR(LN(Table13918[[#This Row],[Close]]/E125)),"-",LN(Table13918[[#This Row],[Close]]/E125))</f>
        <v>-5.091798165031902E-3</v>
      </c>
    </row>
    <row r="127" spans="1:8" x14ac:dyDescent="0.3">
      <c r="A127" s="2">
        <v>43284</v>
      </c>
      <c r="B127" s="1">
        <v>26210.1</v>
      </c>
      <c r="C127" s="1">
        <v>26316.1</v>
      </c>
      <c r="D127" s="1">
        <v>26142</v>
      </c>
      <c r="E127" s="1">
        <v>26204.1</v>
      </c>
      <c r="F127" s="1">
        <v>104588044</v>
      </c>
      <c r="G127" s="1">
        <v>2547.8000000000002</v>
      </c>
      <c r="H127" s="3">
        <f>IF(ISERR(LN(Table13918[[#This Row],[Close]]/E126)),"-",LN(Table13918[[#This Row],[Close]]/E126))</f>
        <v>-9.9934402531434794E-4</v>
      </c>
    </row>
    <row r="128" spans="1:8" x14ac:dyDescent="0.3">
      <c r="A128" s="2">
        <v>43285</v>
      </c>
      <c r="B128" s="1">
        <v>26249.25</v>
      </c>
      <c r="C128" s="1">
        <v>26480.5</v>
      </c>
      <c r="D128" s="1">
        <v>26132.9</v>
      </c>
      <c r="E128" s="1">
        <v>26433.95</v>
      </c>
      <c r="F128" s="1">
        <v>82888322</v>
      </c>
      <c r="G128" s="1">
        <v>2201.98</v>
      </c>
      <c r="H128" s="3">
        <f>IF(ISERR(LN(Table13918[[#This Row],[Close]]/E127)),"-",LN(Table13918[[#This Row],[Close]]/E127))</f>
        <v>8.733281756845573E-3</v>
      </c>
    </row>
    <row r="129" spans="1:8" x14ac:dyDescent="0.3">
      <c r="A129" s="2">
        <v>43286</v>
      </c>
      <c r="B129" s="1">
        <v>26481.55</v>
      </c>
      <c r="C129" s="1">
        <v>26598.45</v>
      </c>
      <c r="D129" s="1">
        <v>26415.200000000001</v>
      </c>
      <c r="E129" s="1">
        <v>26503.3</v>
      </c>
      <c r="F129" s="1">
        <v>91431872</v>
      </c>
      <c r="G129" s="1">
        <v>2632.52</v>
      </c>
      <c r="H129" s="3">
        <f>IF(ISERR(LN(Table13918[[#This Row],[Close]]/E128)),"-",LN(Table13918[[#This Row],[Close]]/E128))</f>
        <v>2.620084710598805E-3</v>
      </c>
    </row>
    <row r="130" spans="1:8" x14ac:dyDescent="0.3">
      <c r="A130" s="2">
        <v>43287</v>
      </c>
      <c r="B130" s="1">
        <v>26427.55</v>
      </c>
      <c r="C130" s="1">
        <v>26609.85</v>
      </c>
      <c r="D130" s="1">
        <v>26410</v>
      </c>
      <c r="E130" s="1">
        <v>26493.85</v>
      </c>
      <c r="F130" s="1">
        <v>120291139</v>
      </c>
      <c r="G130" s="1">
        <v>3037.92</v>
      </c>
      <c r="H130" s="3">
        <f>IF(ISERR(LN(Table13918[[#This Row],[Close]]/E129)),"-",LN(Table13918[[#This Row],[Close]]/E129))</f>
        <v>-3.5662295425907347E-4</v>
      </c>
    </row>
    <row r="131" spans="1:8" x14ac:dyDescent="0.3">
      <c r="A131" s="2">
        <v>43290</v>
      </c>
      <c r="B131" s="1">
        <v>26642.35</v>
      </c>
      <c r="C131" s="1">
        <v>26781.200000000001</v>
      </c>
      <c r="D131" s="1">
        <v>26611.55</v>
      </c>
      <c r="E131" s="1">
        <v>26753.3</v>
      </c>
      <c r="F131" s="1">
        <v>101833058</v>
      </c>
      <c r="G131" s="1">
        <v>2986.56</v>
      </c>
      <c r="H131" s="3">
        <f>IF(ISERR(LN(Table13918[[#This Row],[Close]]/E130)),"-",LN(Table13918[[#This Row],[Close]]/E130))</f>
        <v>9.7451996324255264E-3</v>
      </c>
    </row>
    <row r="132" spans="1:8" x14ac:dyDescent="0.3">
      <c r="A132" s="2">
        <v>43291</v>
      </c>
      <c r="B132" s="1">
        <v>26844.55</v>
      </c>
      <c r="C132" s="1">
        <v>26939.55</v>
      </c>
      <c r="D132" s="1">
        <v>26778.5</v>
      </c>
      <c r="E132" s="1">
        <v>26894.55</v>
      </c>
      <c r="F132" s="1">
        <v>103574099</v>
      </c>
      <c r="G132" s="1">
        <v>3700.96</v>
      </c>
      <c r="H132" s="3">
        <f>IF(ISERR(LN(Table13918[[#This Row],[Close]]/E131)),"-",LN(Table13918[[#This Row],[Close]]/E131))</f>
        <v>5.2658336314812025E-3</v>
      </c>
    </row>
    <row r="133" spans="1:8" x14ac:dyDescent="0.3">
      <c r="A133" s="2">
        <v>43292</v>
      </c>
      <c r="B133" s="1">
        <v>26900.65</v>
      </c>
      <c r="C133" s="1">
        <v>26938.85</v>
      </c>
      <c r="D133" s="1">
        <v>26774.6</v>
      </c>
      <c r="E133" s="1">
        <v>26816.2</v>
      </c>
      <c r="F133" s="1">
        <v>91728787</v>
      </c>
      <c r="G133" s="1">
        <v>2611.23</v>
      </c>
      <c r="H133" s="3">
        <f>IF(ISERR(LN(Table13918[[#This Row],[Close]]/E132)),"-",LN(Table13918[[#This Row],[Close]]/E132))</f>
        <v>-2.9174813449554158E-3</v>
      </c>
    </row>
    <row r="134" spans="1:8" x14ac:dyDescent="0.3">
      <c r="A134" s="2">
        <v>43293</v>
      </c>
      <c r="B134" s="1">
        <v>26937.5</v>
      </c>
      <c r="C134" s="1">
        <v>27164.799999999999</v>
      </c>
      <c r="D134" s="1">
        <v>26936.05</v>
      </c>
      <c r="E134" s="1">
        <v>27026.55</v>
      </c>
      <c r="F134" s="1">
        <v>108520112</v>
      </c>
      <c r="G134" s="1">
        <v>2970.49</v>
      </c>
      <c r="H134" s="3">
        <f>IF(ISERR(LN(Table13918[[#This Row],[Close]]/E133)),"-",LN(Table13918[[#This Row],[Close]]/E133))</f>
        <v>7.8135336763992033E-3</v>
      </c>
    </row>
    <row r="135" spans="1:8" x14ac:dyDescent="0.3">
      <c r="A135" s="2">
        <v>43294</v>
      </c>
      <c r="B135" s="1">
        <v>27046.85</v>
      </c>
      <c r="C135" s="1">
        <v>27102.35</v>
      </c>
      <c r="D135" s="1">
        <v>26902.3</v>
      </c>
      <c r="E135" s="1">
        <v>26935.95</v>
      </c>
      <c r="F135" s="1">
        <v>102571130</v>
      </c>
      <c r="G135" s="1">
        <v>2814.78</v>
      </c>
      <c r="H135" s="3">
        <f>IF(ISERR(LN(Table13918[[#This Row],[Close]]/E134)),"-",LN(Table13918[[#This Row],[Close]]/E134))</f>
        <v>-3.3578905769551981E-3</v>
      </c>
    </row>
    <row r="136" spans="1:8" x14ac:dyDescent="0.3">
      <c r="A136" s="2">
        <v>43297</v>
      </c>
      <c r="B136" s="1">
        <v>26914.5</v>
      </c>
      <c r="C136" s="1">
        <v>26939.05</v>
      </c>
      <c r="D136" s="1">
        <v>26643.95</v>
      </c>
      <c r="E136" s="1">
        <v>26679.8</v>
      </c>
      <c r="F136" s="1">
        <v>105758457</v>
      </c>
      <c r="G136" s="1">
        <v>2848.73</v>
      </c>
      <c r="H136" s="3">
        <f>IF(ISERR(LN(Table13918[[#This Row],[Close]]/E135)),"-",LN(Table13918[[#This Row],[Close]]/E135))</f>
        <v>-9.5551008377424331E-3</v>
      </c>
    </row>
    <row r="137" spans="1:8" x14ac:dyDescent="0.3">
      <c r="A137" s="2">
        <v>43298</v>
      </c>
      <c r="B137" s="1">
        <v>26662.85</v>
      </c>
      <c r="C137" s="1">
        <v>27041.35</v>
      </c>
      <c r="D137" s="1">
        <v>26653.65</v>
      </c>
      <c r="E137" s="1">
        <v>27008.1</v>
      </c>
      <c r="F137" s="1">
        <v>217931631</v>
      </c>
      <c r="G137" s="1">
        <v>3847.03</v>
      </c>
      <c r="H137" s="3">
        <f>IF(ISERR(LN(Table13918[[#This Row],[Close]]/E136)),"-",LN(Table13918[[#This Row],[Close]]/E136))</f>
        <v>1.2230096245875084E-2</v>
      </c>
    </row>
    <row r="138" spans="1:8" x14ac:dyDescent="0.3">
      <c r="A138" s="2">
        <v>43299</v>
      </c>
      <c r="B138" s="1">
        <v>27107.35</v>
      </c>
      <c r="C138" s="1">
        <v>27187.15</v>
      </c>
      <c r="D138" s="1">
        <v>26834.45</v>
      </c>
      <c r="E138" s="1">
        <v>26880.9</v>
      </c>
      <c r="F138" s="1">
        <v>192207622</v>
      </c>
      <c r="G138" s="1">
        <v>4231.03</v>
      </c>
      <c r="H138" s="3">
        <f>IF(ISERR(LN(Table13918[[#This Row],[Close]]/E137)),"-",LN(Table13918[[#This Row],[Close]]/E137))</f>
        <v>-4.7208237760353877E-3</v>
      </c>
    </row>
    <row r="139" spans="1:8" x14ac:dyDescent="0.3">
      <c r="A139" s="2">
        <v>43300</v>
      </c>
      <c r="B139" s="1">
        <v>26960.2</v>
      </c>
      <c r="C139" s="1">
        <v>27025.45</v>
      </c>
      <c r="D139" s="1">
        <v>26730.1</v>
      </c>
      <c r="E139" s="1">
        <v>26789.65</v>
      </c>
      <c r="F139" s="1">
        <v>130746919</v>
      </c>
      <c r="G139" s="1">
        <v>3820.62</v>
      </c>
      <c r="H139" s="3">
        <f>IF(ISERR(LN(Table13918[[#This Row],[Close]]/E138)),"-",LN(Table13918[[#This Row],[Close]]/E138))</f>
        <v>-3.4003783424509499E-3</v>
      </c>
    </row>
    <row r="140" spans="1:8" x14ac:dyDescent="0.3">
      <c r="A140" s="2">
        <v>43301</v>
      </c>
      <c r="B140" s="1">
        <v>26764.400000000001</v>
      </c>
      <c r="C140" s="1">
        <v>26946.55</v>
      </c>
      <c r="D140" s="1">
        <v>26718.6</v>
      </c>
      <c r="E140" s="1">
        <v>26873.200000000001</v>
      </c>
      <c r="F140" s="1">
        <v>84205472</v>
      </c>
      <c r="G140" s="1">
        <v>2800.09</v>
      </c>
      <c r="H140" s="3">
        <f>IF(ISERR(LN(Table13918[[#This Row],[Close]]/E139)),"-",LN(Table13918[[#This Row],[Close]]/E139))</f>
        <v>3.1138885657579041E-3</v>
      </c>
    </row>
    <row r="141" spans="1:8" x14ac:dyDescent="0.3">
      <c r="A141" s="2">
        <v>43304</v>
      </c>
      <c r="B141" s="1">
        <v>26701.3</v>
      </c>
      <c r="C141" s="1">
        <v>27040.1</v>
      </c>
      <c r="D141" s="1">
        <v>26671.35</v>
      </c>
      <c r="E141" s="1">
        <v>27008.15</v>
      </c>
      <c r="F141" s="1">
        <v>125717272</v>
      </c>
      <c r="G141" s="1">
        <v>3638.84</v>
      </c>
      <c r="H141" s="3">
        <f>IF(ISERR(LN(Table13918[[#This Row],[Close]]/E140)),"-",LN(Table13918[[#This Row],[Close]]/E140))</f>
        <v>5.0091648474777737E-3</v>
      </c>
    </row>
    <row r="142" spans="1:8" x14ac:dyDescent="0.3">
      <c r="A142" s="2">
        <v>43305</v>
      </c>
      <c r="B142" s="1">
        <v>26984.15</v>
      </c>
      <c r="C142" s="1">
        <v>27128</v>
      </c>
      <c r="D142" s="1">
        <v>26868.15</v>
      </c>
      <c r="E142" s="1">
        <v>26974.400000000001</v>
      </c>
      <c r="F142" s="1">
        <v>115100157</v>
      </c>
      <c r="G142" s="1">
        <v>2833.32</v>
      </c>
      <c r="H142" s="3">
        <f>IF(ISERR(LN(Table13918[[#This Row],[Close]]/E141)),"-",LN(Table13918[[#This Row],[Close]]/E141))</f>
        <v>-1.2504042286765864E-3</v>
      </c>
    </row>
    <row r="143" spans="1:8" x14ac:dyDescent="0.3">
      <c r="A143" s="2">
        <v>43306</v>
      </c>
      <c r="B143" s="1">
        <v>26992.55</v>
      </c>
      <c r="C143" s="1">
        <v>27074</v>
      </c>
      <c r="D143" s="1">
        <v>26939.35</v>
      </c>
      <c r="E143" s="1">
        <v>27031.3</v>
      </c>
      <c r="F143" s="1">
        <v>100793998</v>
      </c>
      <c r="G143" s="1">
        <v>3015.78</v>
      </c>
      <c r="H143" s="3">
        <f>IF(ISERR(LN(Table13918[[#This Row],[Close]]/E142)),"-",LN(Table13918[[#This Row],[Close]]/E142))</f>
        <v>2.1071857620250118E-3</v>
      </c>
    </row>
    <row r="144" spans="1:8" x14ac:dyDescent="0.3">
      <c r="A144" s="2">
        <v>43307</v>
      </c>
      <c r="B144" s="1">
        <v>27054.7</v>
      </c>
      <c r="C144" s="1">
        <v>27455.1</v>
      </c>
      <c r="D144" s="1">
        <v>27045.05</v>
      </c>
      <c r="E144" s="1">
        <v>27406.400000000001</v>
      </c>
      <c r="F144" s="1">
        <v>256486512</v>
      </c>
      <c r="G144" s="1">
        <v>7635.5</v>
      </c>
      <c r="H144" s="3">
        <f>IF(ISERR(LN(Table13918[[#This Row],[Close]]/E143)),"-",LN(Table13918[[#This Row],[Close]]/E143))</f>
        <v>1.3781108920158752E-2</v>
      </c>
    </row>
    <row r="145" spans="1:8" x14ac:dyDescent="0.3">
      <c r="A145" s="2">
        <v>43308</v>
      </c>
      <c r="B145" s="1">
        <v>27497.8</v>
      </c>
      <c r="C145" s="1">
        <v>27661.05</v>
      </c>
      <c r="D145" s="1">
        <v>27455</v>
      </c>
      <c r="E145" s="1">
        <v>27634.400000000001</v>
      </c>
      <c r="F145" s="1">
        <v>215768964</v>
      </c>
      <c r="G145" s="1">
        <v>5073.75</v>
      </c>
      <c r="H145" s="3">
        <f>IF(ISERR(LN(Table13918[[#This Row],[Close]]/E144)),"-",LN(Table13918[[#This Row],[Close]]/E144))</f>
        <v>8.2848106903309973E-3</v>
      </c>
    </row>
    <row r="146" spans="1:8" x14ac:dyDescent="0.3">
      <c r="A146" s="2">
        <v>43311</v>
      </c>
      <c r="B146" s="1">
        <v>27767.65</v>
      </c>
      <c r="C146" s="1">
        <v>27873.7</v>
      </c>
      <c r="D146" s="1">
        <v>27607.95</v>
      </c>
      <c r="E146" s="1">
        <v>27842.6</v>
      </c>
      <c r="F146" s="1">
        <v>308460689</v>
      </c>
      <c r="G146" s="1">
        <v>6975.01</v>
      </c>
      <c r="H146" s="3">
        <f>IF(ISERR(LN(Table13918[[#This Row],[Close]]/E145)),"-",LN(Table13918[[#This Row],[Close]]/E145))</f>
        <v>7.5058484582523587E-3</v>
      </c>
    </row>
    <row r="147" spans="1:8" x14ac:dyDescent="0.3">
      <c r="A147" s="2">
        <v>43312</v>
      </c>
      <c r="B147" s="1">
        <v>27797.200000000001</v>
      </c>
      <c r="C147" s="1">
        <v>27839.200000000001</v>
      </c>
      <c r="D147" s="1">
        <v>27651.3</v>
      </c>
      <c r="E147" s="1">
        <v>27764.15</v>
      </c>
      <c r="F147" s="1">
        <v>185189252</v>
      </c>
      <c r="G147" s="1">
        <v>5102.6000000000004</v>
      </c>
      <c r="H147" s="3">
        <f>IF(ISERR(LN(Table13918[[#This Row],[Close]]/E146)),"-",LN(Table13918[[#This Row],[Close]]/E146))</f>
        <v>-2.8216017676947567E-3</v>
      </c>
    </row>
    <row r="148" spans="1:8" x14ac:dyDescent="0.3">
      <c r="A148" s="2">
        <v>43313</v>
      </c>
      <c r="B148" s="1">
        <v>27684.799999999999</v>
      </c>
      <c r="C148" s="1">
        <v>27820.15</v>
      </c>
      <c r="D148" s="1">
        <v>27477.9</v>
      </c>
      <c r="E148" s="1">
        <v>27596.6</v>
      </c>
      <c r="F148" s="1">
        <v>152825700</v>
      </c>
      <c r="G148" s="1">
        <v>3734.84</v>
      </c>
      <c r="H148" s="3">
        <f>IF(ISERR(LN(Table13918[[#This Row],[Close]]/E147)),"-",LN(Table13918[[#This Row],[Close]]/E147))</f>
        <v>-6.0530434134797714E-3</v>
      </c>
    </row>
    <row r="149" spans="1:8" x14ac:dyDescent="0.3">
      <c r="A149" s="2">
        <v>43314</v>
      </c>
      <c r="B149" s="1">
        <v>27469.5</v>
      </c>
      <c r="C149" s="1">
        <v>27487.9</v>
      </c>
      <c r="D149" s="1">
        <v>27327.95</v>
      </c>
      <c r="E149" s="1">
        <v>27355.95</v>
      </c>
      <c r="F149" s="1">
        <v>119103729</v>
      </c>
      <c r="G149" s="1">
        <v>3215.97</v>
      </c>
      <c r="H149" s="3">
        <f>IF(ISERR(LN(Table13918[[#This Row],[Close]]/E148)),"-",LN(Table13918[[#This Row],[Close]]/E148))</f>
        <v>-8.7585212474084184E-3</v>
      </c>
    </row>
    <row r="150" spans="1:8" x14ac:dyDescent="0.3">
      <c r="A150" s="2">
        <v>43315</v>
      </c>
      <c r="B150" s="1">
        <v>27471.95</v>
      </c>
      <c r="C150" s="1">
        <v>27723</v>
      </c>
      <c r="D150" s="1">
        <v>27448.15</v>
      </c>
      <c r="E150" s="1">
        <v>27695.5</v>
      </c>
      <c r="F150" s="1">
        <v>164821344</v>
      </c>
      <c r="G150" s="1">
        <v>4529.2700000000004</v>
      </c>
      <c r="H150" s="3">
        <f>IF(ISERR(LN(Table13918[[#This Row],[Close]]/E149)),"-",LN(Table13918[[#This Row],[Close]]/E149))</f>
        <v>1.2335889640840304E-2</v>
      </c>
    </row>
    <row r="151" spans="1:8" x14ac:dyDescent="0.3">
      <c r="A151" s="2">
        <v>43318</v>
      </c>
      <c r="B151" s="1">
        <v>27769.55</v>
      </c>
      <c r="C151" s="1">
        <v>27994</v>
      </c>
      <c r="D151" s="1">
        <v>27766.05</v>
      </c>
      <c r="E151" s="1">
        <v>27898.5</v>
      </c>
      <c r="F151" s="1">
        <v>184016610</v>
      </c>
      <c r="G151" s="1">
        <v>5115.3599999999997</v>
      </c>
      <c r="H151" s="3">
        <f>IF(ISERR(LN(Table13918[[#This Row],[Close]]/E150)),"-",LN(Table13918[[#This Row],[Close]]/E150))</f>
        <v>7.3029788187297376E-3</v>
      </c>
    </row>
    <row r="152" spans="1:8" x14ac:dyDescent="0.3">
      <c r="A152" s="2">
        <v>43319</v>
      </c>
      <c r="B152" s="1">
        <v>27972.95</v>
      </c>
      <c r="C152" s="1">
        <v>27988.2</v>
      </c>
      <c r="D152" s="1">
        <v>27827.3</v>
      </c>
      <c r="E152" s="1">
        <v>27875.9</v>
      </c>
      <c r="F152" s="1">
        <v>249213872</v>
      </c>
      <c r="G152" s="1">
        <v>5160.75</v>
      </c>
      <c r="H152" s="3">
        <f>IF(ISERR(LN(Table13918[[#This Row],[Close]]/E151)),"-",LN(Table13918[[#This Row],[Close]]/E151))</f>
        <v>-8.1040768656936697E-4</v>
      </c>
    </row>
    <row r="153" spans="1:8" x14ac:dyDescent="0.3">
      <c r="A153" s="2">
        <v>43320</v>
      </c>
      <c r="B153" s="1">
        <v>27930.55</v>
      </c>
      <c r="C153" s="1">
        <v>28128.65</v>
      </c>
      <c r="D153" s="1">
        <v>27858.75</v>
      </c>
      <c r="E153" s="1">
        <v>28062.45</v>
      </c>
      <c r="F153" s="1">
        <v>149989901</v>
      </c>
      <c r="G153" s="1">
        <v>3628.81</v>
      </c>
      <c r="H153" s="3">
        <f>IF(ISERR(LN(Table13918[[#This Row],[Close]]/E152)),"-",LN(Table13918[[#This Row],[Close]]/E152))</f>
        <v>6.6698675091072324E-3</v>
      </c>
    </row>
    <row r="154" spans="1:8" x14ac:dyDescent="0.3">
      <c r="A154" s="2">
        <v>43321</v>
      </c>
      <c r="B154" s="1">
        <v>28173.65</v>
      </c>
      <c r="C154" s="1">
        <v>28363.4</v>
      </c>
      <c r="D154" s="1">
        <v>28132</v>
      </c>
      <c r="E154" s="1">
        <v>28320</v>
      </c>
      <c r="F154" s="1">
        <v>254180287</v>
      </c>
      <c r="G154" s="1">
        <v>7260.85</v>
      </c>
      <c r="H154" s="3">
        <f>IF(ISERR(LN(Table13918[[#This Row],[Close]]/E153)),"-",LN(Table13918[[#This Row],[Close]]/E153))</f>
        <v>9.1358850618269271E-3</v>
      </c>
    </row>
    <row r="155" spans="1:8" x14ac:dyDescent="0.3">
      <c r="A155" s="2">
        <v>43322</v>
      </c>
      <c r="B155" s="1">
        <v>28348.95</v>
      </c>
      <c r="C155" s="1">
        <v>28377.9</v>
      </c>
      <c r="D155" s="1">
        <v>28087.65</v>
      </c>
      <c r="E155" s="1">
        <v>28124.25</v>
      </c>
      <c r="F155" s="1">
        <v>285470698</v>
      </c>
      <c r="G155" s="1">
        <v>7773.78</v>
      </c>
      <c r="H155" s="3">
        <f>IF(ISERR(LN(Table13918[[#This Row],[Close]]/E154)),"-",LN(Table13918[[#This Row],[Close]]/E154))</f>
        <v>-6.9360753231633059E-3</v>
      </c>
    </row>
    <row r="156" spans="1:8" x14ac:dyDescent="0.3">
      <c r="A156" s="2">
        <v>43325</v>
      </c>
      <c r="B156" s="1">
        <v>27760.799999999999</v>
      </c>
      <c r="C156" s="1">
        <v>27911.85</v>
      </c>
      <c r="D156" s="1">
        <v>27739.5</v>
      </c>
      <c r="E156" s="1">
        <v>27794.400000000001</v>
      </c>
      <c r="F156" s="1">
        <v>165765211</v>
      </c>
      <c r="G156" s="1">
        <v>4690.84</v>
      </c>
      <c r="H156" s="3">
        <f>IF(ISERR(LN(Table13918[[#This Row],[Close]]/E155)),"-",LN(Table13918[[#This Row],[Close]]/E155))</f>
        <v>-1.1797631946215057E-2</v>
      </c>
    </row>
    <row r="157" spans="1:8" x14ac:dyDescent="0.3">
      <c r="A157" s="2">
        <v>43326</v>
      </c>
      <c r="B157" s="1">
        <v>27864.400000000001</v>
      </c>
      <c r="C157" s="1">
        <v>28053.05</v>
      </c>
      <c r="D157" s="1">
        <v>27854.9</v>
      </c>
      <c r="E157" s="1">
        <v>28021.7</v>
      </c>
      <c r="F157" s="1">
        <v>116466884</v>
      </c>
      <c r="G157" s="1">
        <v>3336.18</v>
      </c>
      <c r="H157" s="3">
        <f>IF(ISERR(LN(Table13918[[#This Row],[Close]]/E156)),"-",LN(Table13918[[#This Row],[Close]]/E156))</f>
        <v>8.144648461634655E-3</v>
      </c>
    </row>
    <row r="158" spans="1:8" x14ac:dyDescent="0.3">
      <c r="A158" s="2">
        <v>43328</v>
      </c>
      <c r="B158" s="1">
        <v>27836.15</v>
      </c>
      <c r="C158" s="1">
        <v>28013.1</v>
      </c>
      <c r="D158" s="1">
        <v>27779.5</v>
      </c>
      <c r="E158" s="1">
        <v>27826.55</v>
      </c>
      <c r="F158" s="1">
        <v>185103463</v>
      </c>
      <c r="G158" s="1">
        <v>5983.13</v>
      </c>
      <c r="H158" s="3">
        <f>IF(ISERR(LN(Table13918[[#This Row],[Close]]/E157)),"-",LN(Table13918[[#This Row],[Close]]/E157))</f>
        <v>-6.9886091066611198E-3</v>
      </c>
    </row>
    <row r="159" spans="1:8" x14ac:dyDescent="0.3">
      <c r="A159" s="2">
        <v>43329</v>
      </c>
      <c r="B159" s="1">
        <v>27991.75</v>
      </c>
      <c r="C159" s="1">
        <v>28178.15</v>
      </c>
      <c r="D159" s="1">
        <v>27953.8</v>
      </c>
      <c r="E159" s="1">
        <v>28128.55</v>
      </c>
      <c r="F159" s="1">
        <v>156310659</v>
      </c>
      <c r="G159" s="1">
        <v>4475.5</v>
      </c>
      <c r="H159" s="3">
        <f>IF(ISERR(LN(Table13918[[#This Row],[Close]]/E158)),"-",LN(Table13918[[#This Row],[Close]]/E158))</f>
        <v>1.079447387033783E-2</v>
      </c>
    </row>
    <row r="160" spans="1:8" x14ac:dyDescent="0.3">
      <c r="A160" s="2">
        <v>43332</v>
      </c>
      <c r="B160" s="1">
        <v>28171.65</v>
      </c>
      <c r="C160" s="1">
        <v>28322.3</v>
      </c>
      <c r="D160" s="1">
        <v>28171.65</v>
      </c>
      <c r="E160" s="1">
        <v>28274.25</v>
      </c>
      <c r="F160" s="1">
        <v>177840658</v>
      </c>
      <c r="G160" s="1">
        <v>3902.35</v>
      </c>
      <c r="H160" s="3">
        <f>IF(ISERR(LN(Table13918[[#This Row],[Close]]/E159)),"-",LN(Table13918[[#This Row],[Close]]/E159))</f>
        <v>5.1664216699938668E-3</v>
      </c>
    </row>
    <row r="161" spans="1:8" x14ac:dyDescent="0.3">
      <c r="A161" s="2">
        <v>43333</v>
      </c>
      <c r="B161" s="1">
        <v>28295.85</v>
      </c>
      <c r="C161" s="1">
        <v>28305.95</v>
      </c>
      <c r="D161" s="1">
        <v>28151.9</v>
      </c>
      <c r="E161" s="1">
        <v>28257.9</v>
      </c>
      <c r="F161" s="1">
        <v>142439166</v>
      </c>
      <c r="G161" s="1">
        <v>3981.61</v>
      </c>
      <c r="H161" s="3">
        <f>IF(ISERR(LN(Table13918[[#This Row],[Close]]/E160)),"-",LN(Table13918[[#This Row],[Close]]/E160))</f>
        <v>-5.7843193495624179E-4</v>
      </c>
    </row>
    <row r="162" spans="1:8" x14ac:dyDescent="0.3">
      <c r="A162" s="2">
        <v>43335</v>
      </c>
      <c r="B162" s="1">
        <v>28321.95</v>
      </c>
      <c r="C162" s="1">
        <v>28325.45</v>
      </c>
      <c r="D162" s="1">
        <v>27965.35</v>
      </c>
      <c r="E162" s="1">
        <v>28027.9</v>
      </c>
      <c r="F162" s="1">
        <v>133387354</v>
      </c>
      <c r="G162" s="1">
        <v>4353.3999999999996</v>
      </c>
      <c r="H162" s="3">
        <f>IF(ISERR(LN(Table13918[[#This Row],[Close]]/E161)),"-",LN(Table13918[[#This Row],[Close]]/E161))</f>
        <v>-8.1726218752776487E-3</v>
      </c>
    </row>
    <row r="163" spans="1:8" x14ac:dyDescent="0.3">
      <c r="A163" s="2">
        <v>43336</v>
      </c>
      <c r="B163" s="1">
        <v>27954.25</v>
      </c>
      <c r="C163" s="1">
        <v>28122.75</v>
      </c>
      <c r="D163" s="1">
        <v>27782.799999999999</v>
      </c>
      <c r="E163" s="1">
        <v>27834.7</v>
      </c>
      <c r="F163" s="1">
        <v>169952869</v>
      </c>
      <c r="G163" s="1">
        <v>4734.87</v>
      </c>
      <c r="H163" s="3">
        <f>IF(ISERR(LN(Table13918[[#This Row],[Close]]/E162)),"-",LN(Table13918[[#This Row],[Close]]/E162))</f>
        <v>-6.9169988615583617E-3</v>
      </c>
    </row>
    <row r="164" spans="1:8" x14ac:dyDescent="0.3">
      <c r="A164" s="2">
        <v>43339</v>
      </c>
      <c r="B164" s="1">
        <v>27971.25</v>
      </c>
      <c r="C164" s="1">
        <v>28317.75</v>
      </c>
      <c r="D164" s="1">
        <v>27958.2</v>
      </c>
      <c r="E164" s="1">
        <v>28264.2</v>
      </c>
      <c r="F164" s="1">
        <v>146706980</v>
      </c>
      <c r="G164" s="1">
        <v>4960.34</v>
      </c>
      <c r="H164" s="3">
        <f>IF(ISERR(LN(Table13918[[#This Row],[Close]]/E163)),"-",LN(Table13918[[#This Row],[Close]]/E163))</f>
        <v>1.5312542391413261E-2</v>
      </c>
    </row>
    <row r="165" spans="1:8" x14ac:dyDescent="0.3">
      <c r="A165" s="2">
        <v>43340</v>
      </c>
      <c r="B165" s="1">
        <v>28379.9</v>
      </c>
      <c r="C165" s="1">
        <v>28388.65</v>
      </c>
      <c r="D165" s="1">
        <v>28152.7</v>
      </c>
      <c r="E165" s="1">
        <v>28269.65</v>
      </c>
      <c r="F165" s="1">
        <v>144026112</v>
      </c>
      <c r="G165" s="1">
        <v>4298.92</v>
      </c>
      <c r="H165" s="3">
        <f>IF(ISERR(LN(Table13918[[#This Row],[Close]]/E164)),"-",LN(Table13918[[#This Row],[Close]]/E164))</f>
        <v>1.9280484229833525E-4</v>
      </c>
    </row>
    <row r="166" spans="1:8" x14ac:dyDescent="0.3">
      <c r="A166" s="2">
        <v>43341</v>
      </c>
      <c r="B166" s="1">
        <v>28233.4</v>
      </c>
      <c r="C166" s="1">
        <v>28344.1</v>
      </c>
      <c r="D166" s="1">
        <v>28167.8</v>
      </c>
      <c r="E166" s="1">
        <v>28224.1</v>
      </c>
      <c r="F166" s="1">
        <v>168875762</v>
      </c>
      <c r="G166" s="1">
        <v>5230.8</v>
      </c>
      <c r="H166" s="3">
        <f>IF(ISERR(LN(Table13918[[#This Row],[Close]]/E165)),"-",LN(Table13918[[#This Row],[Close]]/E165))</f>
        <v>-1.6125681113608929E-3</v>
      </c>
    </row>
    <row r="167" spans="1:8" x14ac:dyDescent="0.3">
      <c r="A167" s="2">
        <v>43342</v>
      </c>
      <c r="B167" s="1">
        <v>28233.7</v>
      </c>
      <c r="C167" s="1">
        <v>28233.7</v>
      </c>
      <c r="D167" s="1">
        <v>27961.75</v>
      </c>
      <c r="E167" s="1">
        <v>28103.25</v>
      </c>
      <c r="F167" s="1">
        <v>186360757</v>
      </c>
      <c r="G167" s="1">
        <v>6092.45</v>
      </c>
      <c r="H167" s="3">
        <f>IF(ISERR(LN(Table13918[[#This Row],[Close]]/E166)),"-",LN(Table13918[[#This Row],[Close]]/E166))</f>
        <v>-4.2909948872276718E-3</v>
      </c>
    </row>
    <row r="168" spans="1:8" x14ac:dyDescent="0.3">
      <c r="A168" s="2">
        <v>43343</v>
      </c>
      <c r="B168" s="1">
        <v>27998</v>
      </c>
      <c r="C168" s="1">
        <v>28157.35</v>
      </c>
      <c r="D168" s="1">
        <v>27940.95</v>
      </c>
      <c r="E168" s="1">
        <v>28061.75</v>
      </c>
      <c r="F168" s="1">
        <v>229622699</v>
      </c>
      <c r="G168" s="1">
        <v>7069.12</v>
      </c>
      <c r="H168" s="3">
        <f>IF(ISERR(LN(Table13918[[#This Row],[Close]]/E167)),"-",LN(Table13918[[#This Row],[Close]]/E167))</f>
        <v>-1.4777889273574392E-3</v>
      </c>
    </row>
    <row r="169" spans="1:8" x14ac:dyDescent="0.3">
      <c r="A169" s="2">
        <v>43346</v>
      </c>
      <c r="B169" s="1">
        <v>28199.45</v>
      </c>
      <c r="C169" s="1">
        <v>28203.200000000001</v>
      </c>
      <c r="D169" s="1">
        <v>27777.4</v>
      </c>
      <c r="E169" s="1">
        <v>27819.5</v>
      </c>
      <c r="F169" s="1">
        <v>127011210</v>
      </c>
      <c r="G169" s="1">
        <v>3746.12</v>
      </c>
      <c r="H169" s="3">
        <f>IF(ISERR(LN(Table13918[[#This Row],[Close]]/E168)),"-",LN(Table13918[[#This Row],[Close]]/E168))</f>
        <v>-8.6702254351569662E-3</v>
      </c>
    </row>
    <row r="170" spans="1:8" x14ac:dyDescent="0.3">
      <c r="A170" s="2">
        <v>43347</v>
      </c>
      <c r="B170" s="1">
        <v>27845.55</v>
      </c>
      <c r="C170" s="1">
        <v>27875.15</v>
      </c>
      <c r="D170" s="1">
        <v>27385.85</v>
      </c>
      <c r="E170" s="1">
        <v>27430.75</v>
      </c>
      <c r="F170" s="1">
        <v>165858496</v>
      </c>
      <c r="G170" s="1">
        <v>4714.18</v>
      </c>
      <c r="H170" s="3">
        <f>IF(ISERR(LN(Table13918[[#This Row],[Close]]/E169)),"-",LN(Table13918[[#This Row],[Close]]/E169))</f>
        <v>-1.4072566750624429E-2</v>
      </c>
    </row>
    <row r="171" spans="1:8" x14ac:dyDescent="0.3">
      <c r="A171" s="2">
        <v>43348</v>
      </c>
      <c r="B171" s="1">
        <v>27409.3</v>
      </c>
      <c r="C171" s="1">
        <v>27506.3</v>
      </c>
      <c r="D171" s="1">
        <v>27136.05</v>
      </c>
      <c r="E171" s="1">
        <v>27376.05</v>
      </c>
      <c r="F171" s="1">
        <v>131880484</v>
      </c>
      <c r="G171" s="1">
        <v>3854.47</v>
      </c>
      <c r="H171" s="3">
        <f>IF(ISERR(LN(Table13918[[#This Row],[Close]]/E170)),"-",LN(Table13918[[#This Row],[Close]]/E170))</f>
        <v>-1.996103336168298E-3</v>
      </c>
    </row>
    <row r="172" spans="1:8" x14ac:dyDescent="0.3">
      <c r="A172" s="2">
        <v>43349</v>
      </c>
      <c r="B172" s="1">
        <v>27464.25</v>
      </c>
      <c r="C172" s="1">
        <v>27552.799999999999</v>
      </c>
      <c r="D172" s="1">
        <v>27246.25</v>
      </c>
      <c r="E172" s="1">
        <v>27468.7</v>
      </c>
      <c r="F172" s="1">
        <v>120287292</v>
      </c>
      <c r="G172" s="1">
        <v>3808.19</v>
      </c>
      <c r="H172" s="3">
        <f>IF(ISERR(LN(Table13918[[#This Row],[Close]]/E171)),"-",LN(Table13918[[#This Row],[Close]]/E171))</f>
        <v>3.3786310680398736E-3</v>
      </c>
    </row>
    <row r="173" spans="1:8" x14ac:dyDescent="0.3">
      <c r="A173" s="2">
        <v>43350</v>
      </c>
      <c r="B173" s="1">
        <v>27439.25</v>
      </c>
      <c r="C173" s="1">
        <v>27512.5</v>
      </c>
      <c r="D173" s="1">
        <v>27232.799999999999</v>
      </c>
      <c r="E173" s="1">
        <v>27481.45</v>
      </c>
      <c r="F173" s="1">
        <v>144905496</v>
      </c>
      <c r="G173" s="1">
        <v>4409.7299999999996</v>
      </c>
      <c r="H173" s="3">
        <f>IF(ISERR(LN(Table13918[[#This Row],[Close]]/E172)),"-",LN(Table13918[[#This Row],[Close]]/E172))</f>
        <v>4.6405697632523405E-4</v>
      </c>
    </row>
    <row r="174" spans="1:8" x14ac:dyDescent="0.3">
      <c r="A174" s="2">
        <v>43353</v>
      </c>
      <c r="B174" s="1">
        <v>27395.200000000001</v>
      </c>
      <c r="C174" s="1">
        <v>27404.85</v>
      </c>
      <c r="D174" s="1">
        <v>27142.55</v>
      </c>
      <c r="E174" s="1">
        <v>27201.75</v>
      </c>
      <c r="F174" s="1">
        <v>178147552</v>
      </c>
      <c r="G174" s="1">
        <v>6363.64</v>
      </c>
      <c r="H174" s="3">
        <f>IF(ISERR(LN(Table13918[[#This Row],[Close]]/E173)),"-",LN(Table13918[[#This Row],[Close]]/E173))</f>
        <v>-1.0229922142204305E-2</v>
      </c>
    </row>
    <row r="175" spans="1:8" x14ac:dyDescent="0.3">
      <c r="A175" s="2">
        <v>43354</v>
      </c>
      <c r="B175" s="1">
        <v>27295.200000000001</v>
      </c>
      <c r="C175" s="1">
        <v>27318.45</v>
      </c>
      <c r="D175" s="1">
        <v>26772.25</v>
      </c>
      <c r="E175" s="1">
        <v>26807.5</v>
      </c>
      <c r="F175" s="1">
        <v>160826279</v>
      </c>
      <c r="G175" s="1">
        <v>5575.27</v>
      </c>
      <c r="H175" s="3">
        <f>IF(ISERR(LN(Table13918[[#This Row],[Close]]/E174)),"-",LN(Table13918[[#This Row],[Close]]/E174))</f>
        <v>-1.4599610355466572E-2</v>
      </c>
    </row>
    <row r="176" spans="1:8" x14ac:dyDescent="0.3">
      <c r="A176" s="2">
        <v>43355</v>
      </c>
      <c r="B176" s="1">
        <v>26895.15</v>
      </c>
      <c r="C176" s="1">
        <v>26895.15</v>
      </c>
      <c r="D176" s="1">
        <v>26555.15</v>
      </c>
      <c r="E176" s="1">
        <v>26819.200000000001</v>
      </c>
      <c r="F176" s="1">
        <v>174201027</v>
      </c>
      <c r="G176" s="1">
        <v>4921.26</v>
      </c>
      <c r="H176" s="3">
        <f>IF(ISERR(LN(Table13918[[#This Row],[Close]]/E175)),"-",LN(Table13918[[#This Row],[Close]]/E175))</f>
        <v>4.3634981028628625E-4</v>
      </c>
    </row>
    <row r="177" spans="1:8" x14ac:dyDescent="0.3">
      <c r="A177" s="2">
        <v>43357</v>
      </c>
      <c r="B177" s="1">
        <v>27059.85</v>
      </c>
      <c r="C177" s="1">
        <v>27205.75</v>
      </c>
      <c r="D177" s="1">
        <v>26989.8</v>
      </c>
      <c r="E177" s="1">
        <v>27163.85</v>
      </c>
      <c r="F177" s="1">
        <v>136633270</v>
      </c>
      <c r="G177" s="1">
        <v>4403.1000000000004</v>
      </c>
      <c r="H177" s="3">
        <f>IF(ISERR(LN(Table13918[[#This Row],[Close]]/E176)),"-",LN(Table13918[[#This Row],[Close]]/E176))</f>
        <v>1.2768996299417718E-2</v>
      </c>
    </row>
    <row r="178" spans="1:8" x14ac:dyDescent="0.3">
      <c r="A178" s="2">
        <v>43360</v>
      </c>
      <c r="B178" s="1">
        <v>27002.6</v>
      </c>
      <c r="C178" s="1">
        <v>27002.6</v>
      </c>
      <c r="D178" s="1">
        <v>26743.4</v>
      </c>
      <c r="E178" s="1">
        <v>26820.3</v>
      </c>
      <c r="F178" s="1">
        <v>115283101</v>
      </c>
      <c r="G178" s="1">
        <v>3192.51</v>
      </c>
      <c r="H178" s="3">
        <f>IF(ISERR(LN(Table13918[[#This Row],[Close]]/E177)),"-",LN(Table13918[[#This Row],[Close]]/E177))</f>
        <v>-1.2727981748567943E-2</v>
      </c>
    </row>
    <row r="179" spans="1:8" x14ac:dyDescent="0.3">
      <c r="A179" s="2">
        <v>43361</v>
      </c>
      <c r="B179" s="1">
        <v>26757</v>
      </c>
      <c r="C179" s="1">
        <v>26901.05</v>
      </c>
      <c r="D179" s="1">
        <v>26407.45</v>
      </c>
      <c r="E179" s="1">
        <v>26441.45</v>
      </c>
      <c r="F179" s="1">
        <v>308575632</v>
      </c>
      <c r="G179" s="1">
        <v>6201.28</v>
      </c>
      <c r="H179" s="3">
        <f>IF(ISERR(LN(Table13918[[#This Row],[Close]]/E178)),"-",LN(Table13918[[#This Row],[Close]]/E178))</f>
        <v>-1.4226208843762057E-2</v>
      </c>
    </row>
    <row r="180" spans="1:8" x14ac:dyDescent="0.3">
      <c r="A180" s="2">
        <v>43362</v>
      </c>
      <c r="B180" s="1">
        <v>26532</v>
      </c>
      <c r="C180" s="1">
        <v>26611.599999999999</v>
      </c>
      <c r="D180" s="1">
        <v>26235.7</v>
      </c>
      <c r="E180" s="1">
        <v>26277.35</v>
      </c>
      <c r="F180" s="1">
        <v>244393690</v>
      </c>
      <c r="G180" s="1">
        <v>5745.5</v>
      </c>
      <c r="H180" s="3">
        <f>IF(ISERR(LN(Table13918[[#This Row],[Close]]/E179)),"-",LN(Table13918[[#This Row],[Close]]/E179))</f>
        <v>-6.2255032360425235E-3</v>
      </c>
    </row>
    <row r="181" spans="1:8" x14ac:dyDescent="0.3">
      <c r="A181" s="2">
        <v>43364</v>
      </c>
      <c r="B181" s="1">
        <v>26331.05</v>
      </c>
      <c r="C181" s="1">
        <v>26490.400000000001</v>
      </c>
      <c r="D181" s="1">
        <v>25053.35</v>
      </c>
      <c r="E181" s="1">
        <v>25596.9</v>
      </c>
      <c r="F181" s="1">
        <v>547285580</v>
      </c>
      <c r="G181" s="1">
        <v>14634.54</v>
      </c>
      <c r="H181" s="3">
        <f>IF(ISERR(LN(Table13918[[#This Row],[Close]]/E180)),"-",LN(Table13918[[#This Row],[Close]]/E180))</f>
        <v>-2.6236100990418516E-2</v>
      </c>
    </row>
    <row r="182" spans="1:8" x14ac:dyDescent="0.3">
      <c r="A182" s="2">
        <v>43367</v>
      </c>
      <c r="B182" s="1">
        <v>25645.05</v>
      </c>
      <c r="C182" s="1">
        <v>25649.7</v>
      </c>
      <c r="D182" s="1">
        <v>24904.5</v>
      </c>
      <c r="E182" s="1">
        <v>24970.35</v>
      </c>
      <c r="F182" s="1">
        <v>272396270</v>
      </c>
      <c r="G182" s="1">
        <v>7233.55</v>
      </c>
      <c r="H182" s="3">
        <f>IF(ISERR(LN(Table13918[[#This Row],[Close]]/E181)),"-",LN(Table13918[[#This Row],[Close]]/E181))</f>
        <v>-2.4782129389445493E-2</v>
      </c>
    </row>
    <row r="183" spans="1:8" x14ac:dyDescent="0.3">
      <c r="A183" s="2">
        <v>43368</v>
      </c>
      <c r="B183" s="1">
        <v>24947.7</v>
      </c>
      <c r="C183" s="1">
        <v>25406.95</v>
      </c>
      <c r="D183" s="1">
        <v>24678.25</v>
      </c>
      <c r="E183" s="1">
        <v>25330.35</v>
      </c>
      <c r="F183" s="1">
        <v>329548199</v>
      </c>
      <c r="G183" s="1">
        <v>8339.92</v>
      </c>
      <c r="H183" s="3">
        <f>IF(ISERR(LN(Table13918[[#This Row],[Close]]/E182)),"-",LN(Table13918[[#This Row],[Close]]/E182))</f>
        <v>1.431416051207013E-2</v>
      </c>
    </row>
    <row r="184" spans="1:8" x14ac:dyDescent="0.3">
      <c r="A184" s="2">
        <v>43369</v>
      </c>
      <c r="B184" s="1">
        <v>25525.1</v>
      </c>
      <c r="C184" s="1">
        <v>25525.1</v>
      </c>
      <c r="D184" s="1">
        <v>25197.35</v>
      </c>
      <c r="E184" s="1">
        <v>25376.3</v>
      </c>
      <c r="F184" s="1">
        <v>215055339</v>
      </c>
      <c r="G184" s="1">
        <v>5556.79</v>
      </c>
      <c r="H184" s="3">
        <f>IF(ISERR(LN(Table13918[[#This Row],[Close]]/E183)),"-",LN(Table13918[[#This Row],[Close]]/E183))</f>
        <v>1.8123860510536269E-3</v>
      </c>
    </row>
    <row r="185" spans="1:8" x14ac:dyDescent="0.3">
      <c r="A185" s="2">
        <v>43370</v>
      </c>
      <c r="B185" s="1">
        <v>25442.1</v>
      </c>
      <c r="C185" s="1">
        <v>25452.5</v>
      </c>
      <c r="D185" s="1">
        <v>25007.05</v>
      </c>
      <c r="E185" s="1">
        <v>25042.15</v>
      </c>
      <c r="F185" s="1">
        <v>262822577</v>
      </c>
      <c r="G185" s="1">
        <v>6524.63</v>
      </c>
      <c r="H185" s="3">
        <f>IF(ISERR(LN(Table13918[[#This Row],[Close]]/E184)),"-",LN(Table13918[[#This Row],[Close]]/E184))</f>
        <v>-1.3255262411032715E-2</v>
      </c>
    </row>
    <row r="186" spans="1:8" x14ac:dyDescent="0.3">
      <c r="A186" s="2">
        <v>43371</v>
      </c>
      <c r="B186" s="1">
        <v>25135.8</v>
      </c>
      <c r="C186" s="1">
        <v>25354.7</v>
      </c>
      <c r="D186" s="1">
        <v>24919.25</v>
      </c>
      <c r="E186" s="1">
        <v>25119.85</v>
      </c>
      <c r="F186" s="1">
        <v>367109389</v>
      </c>
      <c r="G186" s="1">
        <v>7890.09</v>
      </c>
      <c r="H186" s="3">
        <f>IF(ISERR(LN(Table13918[[#This Row],[Close]]/E185)),"-",LN(Table13918[[#This Row],[Close]]/E185))</f>
        <v>3.0979650788673196E-3</v>
      </c>
    </row>
    <row r="187" spans="1:8" x14ac:dyDescent="0.3">
      <c r="A187" s="2">
        <v>43374</v>
      </c>
      <c r="B187" s="1">
        <v>24943.9</v>
      </c>
      <c r="C187" s="1">
        <v>25412.15</v>
      </c>
      <c r="D187" s="1">
        <v>24707.65</v>
      </c>
      <c r="E187" s="1">
        <v>25367</v>
      </c>
      <c r="F187" s="1">
        <v>304703170</v>
      </c>
      <c r="G187" s="1">
        <v>8248.86</v>
      </c>
      <c r="H187" s="3">
        <f>IF(ISERR(LN(Table13918[[#This Row],[Close]]/E186)),"-",LN(Table13918[[#This Row],[Close]]/E186))</f>
        <v>9.7907464730715415E-3</v>
      </c>
    </row>
    <row r="188" spans="1:8" x14ac:dyDescent="0.3">
      <c r="A188" s="2">
        <v>43376</v>
      </c>
      <c r="B188" s="1">
        <v>25290.55</v>
      </c>
      <c r="C188" s="1">
        <v>25470.05</v>
      </c>
      <c r="D188" s="1">
        <v>25026.35</v>
      </c>
      <c r="E188" s="1">
        <v>25069.9</v>
      </c>
      <c r="F188" s="1">
        <v>261054513</v>
      </c>
      <c r="G188" s="1">
        <v>7025.24</v>
      </c>
      <c r="H188" s="3">
        <f>IF(ISERR(LN(Table13918[[#This Row],[Close]]/E187)),"-",LN(Table13918[[#This Row],[Close]]/E187))</f>
        <v>-1.178119338668702E-2</v>
      </c>
    </row>
    <row r="189" spans="1:8" x14ac:dyDescent="0.3">
      <c r="A189" s="2">
        <v>43377</v>
      </c>
      <c r="B189" s="1">
        <v>24735.15</v>
      </c>
      <c r="C189" s="1">
        <v>24893.4</v>
      </c>
      <c r="D189" s="1">
        <v>24501.05</v>
      </c>
      <c r="E189" s="1">
        <v>24819.3</v>
      </c>
      <c r="F189" s="1">
        <v>245813411</v>
      </c>
      <c r="G189" s="1">
        <v>6980.52</v>
      </c>
      <c r="H189" s="3">
        <f>IF(ISERR(LN(Table13918[[#This Row],[Close]]/E188)),"-",LN(Table13918[[#This Row],[Close]]/E188))</f>
        <v>-1.0046347014273684E-2</v>
      </c>
    </row>
    <row r="190" spans="1:8" x14ac:dyDescent="0.3">
      <c r="A190" s="2">
        <v>43378</v>
      </c>
      <c r="B190" s="1">
        <v>24741.65</v>
      </c>
      <c r="C190" s="1">
        <v>25080.2</v>
      </c>
      <c r="D190" s="1">
        <v>24250.65</v>
      </c>
      <c r="E190" s="1">
        <v>24443.45</v>
      </c>
      <c r="F190" s="1">
        <v>230429144</v>
      </c>
      <c r="G190" s="1">
        <v>6217.03</v>
      </c>
      <c r="H190" s="3">
        <f>IF(ISERR(LN(Table13918[[#This Row],[Close]]/E189)),"-",LN(Table13918[[#This Row],[Close]]/E189))</f>
        <v>-1.5259289946267829E-2</v>
      </c>
    </row>
    <row r="191" spans="1:8" x14ac:dyDescent="0.3">
      <c r="A191" s="2">
        <v>43381</v>
      </c>
      <c r="B191" s="1">
        <v>24470.75</v>
      </c>
      <c r="C191" s="1">
        <v>24745.35</v>
      </c>
      <c r="D191" s="1">
        <v>24240.05</v>
      </c>
      <c r="E191" s="1">
        <v>24618.35</v>
      </c>
      <c r="F191" s="1">
        <v>223867274</v>
      </c>
      <c r="G191" s="1">
        <v>5799.32</v>
      </c>
      <c r="H191" s="3">
        <f>IF(ISERR(LN(Table13918[[#This Row],[Close]]/E190)),"-",LN(Table13918[[#This Row],[Close]]/E190))</f>
        <v>7.1298134560254939E-3</v>
      </c>
    </row>
    <row r="192" spans="1:8" x14ac:dyDescent="0.3">
      <c r="A192" s="2">
        <v>43382</v>
      </c>
      <c r="B192" s="1">
        <v>24703.65</v>
      </c>
      <c r="C192" s="1">
        <v>24759.9</v>
      </c>
      <c r="D192" s="1">
        <v>24464.9</v>
      </c>
      <c r="E192" s="1">
        <v>24527.65</v>
      </c>
      <c r="F192" s="1">
        <v>175374004</v>
      </c>
      <c r="G192" s="1">
        <v>4179.4399999999996</v>
      </c>
      <c r="H192" s="3">
        <f>IF(ISERR(LN(Table13918[[#This Row],[Close]]/E191)),"-",LN(Table13918[[#This Row],[Close]]/E191))</f>
        <v>-3.691047205201514E-3</v>
      </c>
    </row>
    <row r="193" spans="1:8" x14ac:dyDescent="0.3">
      <c r="A193" s="2">
        <v>43383</v>
      </c>
      <c r="B193" s="1">
        <v>24596.6</v>
      </c>
      <c r="C193" s="1">
        <v>25371.15</v>
      </c>
      <c r="D193" s="1">
        <v>24559.9</v>
      </c>
      <c r="E193" s="1">
        <v>25321.7</v>
      </c>
      <c r="F193" s="1">
        <v>227005049</v>
      </c>
      <c r="G193" s="1">
        <v>5962.1</v>
      </c>
      <c r="H193" s="3">
        <f>IF(ISERR(LN(Table13918[[#This Row],[Close]]/E192)),"-",LN(Table13918[[#This Row],[Close]]/E192))</f>
        <v>3.1860683001205536E-2</v>
      </c>
    </row>
    <row r="194" spans="1:8" x14ac:dyDescent="0.3">
      <c r="A194" s="2">
        <v>43384</v>
      </c>
      <c r="B194" s="1">
        <v>24541.75</v>
      </c>
      <c r="C194" s="1">
        <v>24940.1</v>
      </c>
      <c r="D194" s="1">
        <v>24493.7</v>
      </c>
      <c r="E194" s="1">
        <v>24783.95</v>
      </c>
      <c r="F194" s="1">
        <v>255410789</v>
      </c>
      <c r="G194" s="1">
        <v>6721.36</v>
      </c>
      <c r="H194" s="3">
        <f>IF(ISERR(LN(Table13918[[#This Row],[Close]]/E193)),"-",LN(Table13918[[#This Row],[Close]]/E193))</f>
        <v>-2.1465469380584766E-2</v>
      </c>
    </row>
    <row r="195" spans="1:8" x14ac:dyDescent="0.3">
      <c r="A195" s="2">
        <v>43385</v>
      </c>
      <c r="B195" s="1">
        <v>25001.95</v>
      </c>
      <c r="C195" s="1">
        <v>25484.2</v>
      </c>
      <c r="D195" s="1">
        <v>24975.45</v>
      </c>
      <c r="E195" s="1">
        <v>25395.85</v>
      </c>
      <c r="F195" s="1">
        <v>200602244</v>
      </c>
      <c r="G195" s="1">
        <v>5803.45</v>
      </c>
      <c r="H195" s="3">
        <f>IF(ISERR(LN(Table13918[[#This Row],[Close]]/E194)),"-",LN(Table13918[[#This Row],[Close]]/E194))</f>
        <v>2.4389508606923613E-2</v>
      </c>
    </row>
    <row r="196" spans="1:8" x14ac:dyDescent="0.3">
      <c r="A196" s="2">
        <v>43388</v>
      </c>
      <c r="B196" s="1">
        <v>25444</v>
      </c>
      <c r="C196" s="1">
        <v>25466.2</v>
      </c>
      <c r="D196" s="1">
        <v>25147.8</v>
      </c>
      <c r="E196" s="1">
        <v>25388.05</v>
      </c>
      <c r="F196" s="1">
        <v>146636264</v>
      </c>
      <c r="G196" s="1">
        <v>4393.26</v>
      </c>
      <c r="H196" s="3">
        <f>IF(ISERR(LN(Table13918[[#This Row],[Close]]/E195)),"-",LN(Table13918[[#This Row],[Close]]/E195))</f>
        <v>-3.0718397213815409E-4</v>
      </c>
    </row>
    <row r="197" spans="1:8" x14ac:dyDescent="0.3">
      <c r="A197" s="2">
        <v>43389</v>
      </c>
      <c r="B197" s="1">
        <v>25414.2</v>
      </c>
      <c r="C197" s="1">
        <v>25707.05</v>
      </c>
      <c r="D197" s="1">
        <v>25351.8</v>
      </c>
      <c r="E197" s="1">
        <v>25589.65</v>
      </c>
      <c r="F197" s="1">
        <v>226063396</v>
      </c>
      <c r="G197" s="1">
        <v>5917.4</v>
      </c>
      <c r="H197" s="3">
        <f>IF(ISERR(LN(Table13918[[#This Row],[Close]]/E196)),"-",LN(Table13918[[#This Row],[Close]]/E196))</f>
        <v>7.9093819838376243E-3</v>
      </c>
    </row>
    <row r="198" spans="1:8" x14ac:dyDescent="0.3">
      <c r="A198" s="2">
        <v>43390</v>
      </c>
      <c r="B198" s="1">
        <v>25839.1</v>
      </c>
      <c r="C198" s="1">
        <v>25915.35</v>
      </c>
      <c r="D198" s="1">
        <v>25101.95</v>
      </c>
      <c r="E198" s="1">
        <v>25188.6</v>
      </c>
      <c r="F198" s="1">
        <v>182759960</v>
      </c>
      <c r="G198" s="1">
        <v>4927.1899999999996</v>
      </c>
      <c r="H198" s="3">
        <f>IF(ISERR(LN(Table13918[[#This Row],[Close]]/E197)),"-",LN(Table13918[[#This Row],[Close]]/E197))</f>
        <v>-1.5796461650636969E-2</v>
      </c>
    </row>
    <row r="199" spans="1:8" x14ac:dyDescent="0.3">
      <c r="A199" s="2">
        <v>43392</v>
      </c>
      <c r="B199" s="1">
        <v>24966.5</v>
      </c>
      <c r="C199" s="1">
        <v>25277.9</v>
      </c>
      <c r="D199" s="1">
        <v>24922.65</v>
      </c>
      <c r="E199" s="1">
        <v>25085.8</v>
      </c>
      <c r="F199" s="1">
        <v>200900442</v>
      </c>
      <c r="G199" s="1">
        <v>5390.27</v>
      </c>
      <c r="H199" s="3">
        <f>IF(ISERR(LN(Table13918[[#This Row],[Close]]/E198)),"-",LN(Table13918[[#This Row],[Close]]/E198))</f>
        <v>-4.0895622135058507E-3</v>
      </c>
    </row>
    <row r="200" spans="1:8" x14ac:dyDescent="0.3">
      <c r="A200" s="2">
        <v>43395</v>
      </c>
      <c r="B200" s="1">
        <v>25484.25</v>
      </c>
      <c r="C200" s="1">
        <v>25504.75</v>
      </c>
      <c r="D200" s="1">
        <v>25021.35</v>
      </c>
      <c r="E200" s="1">
        <v>25078.6</v>
      </c>
      <c r="F200" s="1">
        <v>172423369</v>
      </c>
      <c r="G200" s="1">
        <v>6136.64</v>
      </c>
      <c r="H200" s="3">
        <f>IF(ISERR(LN(Table13918[[#This Row],[Close]]/E199)),"-",LN(Table13918[[#This Row],[Close]]/E199))</f>
        <v>-2.8705616131920241E-4</v>
      </c>
    </row>
    <row r="201" spans="1:8" x14ac:dyDescent="0.3">
      <c r="A201" s="2">
        <v>43396</v>
      </c>
      <c r="B201" s="1">
        <v>24786.9</v>
      </c>
      <c r="C201" s="1">
        <v>25124.6</v>
      </c>
      <c r="D201" s="1">
        <v>24784.9</v>
      </c>
      <c r="E201" s="1">
        <v>24972.45</v>
      </c>
      <c r="F201" s="1">
        <v>144911236</v>
      </c>
      <c r="G201" s="1">
        <v>5373.28</v>
      </c>
      <c r="H201" s="3">
        <f>IF(ISERR(LN(Table13918[[#This Row],[Close]]/E200)),"-",LN(Table13918[[#This Row],[Close]]/E200))</f>
        <v>-4.2416756152975806E-3</v>
      </c>
    </row>
    <row r="202" spans="1:8" x14ac:dyDescent="0.3">
      <c r="A202" s="2">
        <v>43397</v>
      </c>
      <c r="B202" s="1">
        <v>25312.7</v>
      </c>
      <c r="C202" s="1">
        <v>25356.9</v>
      </c>
      <c r="D202" s="1">
        <v>24839.65</v>
      </c>
      <c r="E202" s="1">
        <v>25064.2</v>
      </c>
      <c r="F202" s="1">
        <v>176623910</v>
      </c>
      <c r="G202" s="1">
        <v>5399.39</v>
      </c>
      <c r="H202" s="3">
        <f>IF(ISERR(LN(Table13918[[#This Row],[Close]]/E201)),"-",LN(Table13918[[#This Row],[Close]]/E201))</f>
        <v>3.6673159706081555E-3</v>
      </c>
    </row>
    <row r="203" spans="1:8" x14ac:dyDescent="0.3">
      <c r="A203" s="2">
        <v>43398</v>
      </c>
      <c r="B203" s="1">
        <v>24841.5</v>
      </c>
      <c r="C203" s="1">
        <v>24977.35</v>
      </c>
      <c r="D203" s="1">
        <v>24696.85</v>
      </c>
      <c r="E203" s="1">
        <v>24817.45</v>
      </c>
      <c r="F203" s="1">
        <v>215033794</v>
      </c>
      <c r="G203" s="1">
        <v>6855.91</v>
      </c>
      <c r="H203" s="3">
        <f>IF(ISERR(LN(Table13918[[#This Row],[Close]]/E202)),"-",LN(Table13918[[#This Row],[Close]]/E202))</f>
        <v>-9.8934984180023035E-3</v>
      </c>
    </row>
    <row r="204" spans="1:8" x14ac:dyDescent="0.3">
      <c r="A204" s="2">
        <v>43399</v>
      </c>
      <c r="B204" s="1">
        <v>24771.85</v>
      </c>
      <c r="C204" s="1">
        <v>24771.95</v>
      </c>
      <c r="D204" s="1">
        <v>24353.1</v>
      </c>
      <c r="E204" s="1">
        <v>24421.05</v>
      </c>
      <c r="F204" s="1">
        <v>219130974</v>
      </c>
      <c r="G204" s="1">
        <v>5370.59</v>
      </c>
      <c r="H204" s="3">
        <f>IF(ISERR(LN(Table13918[[#This Row],[Close]]/E203)),"-",LN(Table13918[[#This Row],[Close]]/E203))</f>
        <v>-1.6101569471158362E-2</v>
      </c>
    </row>
    <row r="205" spans="1:8" x14ac:dyDescent="0.3">
      <c r="A205" s="2">
        <v>43402</v>
      </c>
      <c r="B205" s="1">
        <v>24647.95</v>
      </c>
      <c r="C205" s="1">
        <v>25023.75</v>
      </c>
      <c r="D205" s="1">
        <v>24404.55</v>
      </c>
      <c r="E205" s="1">
        <v>24959.7</v>
      </c>
      <c r="F205" s="1">
        <v>279844102</v>
      </c>
      <c r="G205" s="1">
        <v>8145.83</v>
      </c>
      <c r="H205" s="3">
        <f>IF(ISERR(LN(Table13918[[#This Row],[Close]]/E204)),"-",LN(Table13918[[#This Row],[Close]]/E204))</f>
        <v>2.1817058897037989E-2</v>
      </c>
    </row>
    <row r="206" spans="1:8" x14ac:dyDescent="0.3">
      <c r="A206" s="2">
        <v>43403</v>
      </c>
      <c r="B206" s="1">
        <v>24924.75</v>
      </c>
      <c r="C206" s="1">
        <v>25121.5</v>
      </c>
      <c r="D206" s="1">
        <v>24686.85</v>
      </c>
      <c r="E206" s="1">
        <v>24807.75</v>
      </c>
      <c r="F206" s="1">
        <v>257591034</v>
      </c>
      <c r="G206" s="1">
        <v>6320.86</v>
      </c>
      <c r="H206" s="3">
        <f>IF(ISERR(LN(Table13918[[#This Row],[Close]]/E205)),"-",LN(Table13918[[#This Row],[Close]]/E205))</f>
        <v>-6.1064198452445368E-3</v>
      </c>
    </row>
    <row r="207" spans="1:8" x14ac:dyDescent="0.3">
      <c r="A207" s="2">
        <v>43404</v>
      </c>
      <c r="B207" s="1">
        <v>24823.8</v>
      </c>
      <c r="C207" s="1">
        <v>25201.3</v>
      </c>
      <c r="D207" s="1">
        <v>24528.35</v>
      </c>
      <c r="E207" s="1">
        <v>25153.25</v>
      </c>
      <c r="F207" s="1">
        <v>241789641</v>
      </c>
      <c r="G207" s="1">
        <v>6831.52</v>
      </c>
      <c r="H207" s="3">
        <f>IF(ISERR(LN(Table13918[[#This Row],[Close]]/E206)),"-",LN(Table13918[[#This Row],[Close]]/E206))</f>
        <v>1.3831008496068003E-2</v>
      </c>
    </row>
    <row r="208" spans="1:8" x14ac:dyDescent="0.3">
      <c r="A208" s="2">
        <v>43405</v>
      </c>
      <c r="B208" s="1">
        <v>25285.200000000001</v>
      </c>
      <c r="C208" s="1">
        <v>25401.599999999999</v>
      </c>
      <c r="D208" s="1">
        <v>25129.45</v>
      </c>
      <c r="E208" s="1">
        <v>25323.65</v>
      </c>
      <c r="F208" s="1">
        <v>216612149</v>
      </c>
      <c r="G208" s="1">
        <v>6629.38</v>
      </c>
      <c r="H208" s="3">
        <f>IF(ISERR(LN(Table13918[[#This Row],[Close]]/E207)),"-",LN(Table13918[[#This Row],[Close]]/E207))</f>
        <v>6.7516288559439693E-3</v>
      </c>
    </row>
    <row r="209" spans="1:8" x14ac:dyDescent="0.3">
      <c r="A209" s="2">
        <v>43406</v>
      </c>
      <c r="B209" s="1">
        <v>25545.35</v>
      </c>
      <c r="C209" s="1">
        <v>25856.25</v>
      </c>
      <c r="D209" s="1">
        <v>25499.15</v>
      </c>
      <c r="E209" s="1">
        <v>25701.65</v>
      </c>
      <c r="F209" s="1">
        <v>297782501</v>
      </c>
      <c r="G209" s="1">
        <v>7743.94</v>
      </c>
      <c r="H209" s="3">
        <f>IF(ISERR(LN(Table13918[[#This Row],[Close]]/E208)),"-",LN(Table13918[[#This Row],[Close]]/E208))</f>
        <v>1.4816450469929281E-2</v>
      </c>
    </row>
    <row r="210" spans="1:8" x14ac:dyDescent="0.3">
      <c r="A210" s="2">
        <v>43409</v>
      </c>
      <c r="B210" s="1">
        <v>25731.55</v>
      </c>
      <c r="C210" s="1">
        <v>25788.2</v>
      </c>
      <c r="D210" s="1">
        <v>25534.400000000001</v>
      </c>
      <c r="E210" s="1">
        <v>25732.2</v>
      </c>
      <c r="F210" s="1">
        <v>188023500</v>
      </c>
      <c r="G210" s="1">
        <v>5530.01</v>
      </c>
      <c r="H210" s="3">
        <f>IF(ISERR(LN(Table13918[[#This Row],[Close]]/E209)),"-",LN(Table13918[[#This Row],[Close]]/E209))</f>
        <v>1.1879337670676414E-3</v>
      </c>
    </row>
    <row r="211" spans="1:8" x14ac:dyDescent="0.3">
      <c r="A211" s="2">
        <v>43410</v>
      </c>
      <c r="B211" s="1">
        <v>25747.4</v>
      </c>
      <c r="C211" s="1">
        <v>25860.75</v>
      </c>
      <c r="D211" s="1">
        <v>25558.35</v>
      </c>
      <c r="E211" s="1">
        <v>25598</v>
      </c>
      <c r="F211" s="1">
        <v>162090341</v>
      </c>
      <c r="G211" s="1">
        <v>5015.97</v>
      </c>
      <c r="H211" s="3">
        <f>IF(ISERR(LN(Table13918[[#This Row],[Close]]/E210)),"-",LN(Table13918[[#This Row],[Close]]/E210))</f>
        <v>-5.2289025083904718E-3</v>
      </c>
    </row>
    <row r="212" spans="1:8" x14ac:dyDescent="0.3">
      <c r="A212" s="2">
        <v>43411</v>
      </c>
      <c r="B212" s="1">
        <v>25818.1</v>
      </c>
      <c r="C212" s="1">
        <v>25824.400000000001</v>
      </c>
      <c r="D212" s="1">
        <v>25698.1</v>
      </c>
      <c r="E212" s="1">
        <v>25737.5</v>
      </c>
      <c r="F212" s="1">
        <v>18966564</v>
      </c>
      <c r="G212" s="1">
        <v>498.12</v>
      </c>
      <c r="H212" s="3">
        <f>IF(ISERR(LN(Table13918[[#This Row],[Close]]/E211)),"-",LN(Table13918[[#This Row],[Close]]/E211))</f>
        <v>5.4348489203078255E-3</v>
      </c>
    </row>
    <row r="213" spans="1:8" x14ac:dyDescent="0.3">
      <c r="A213" s="2">
        <v>43413</v>
      </c>
      <c r="B213" s="1">
        <v>25742.55</v>
      </c>
      <c r="C213" s="1">
        <v>25822.75</v>
      </c>
      <c r="D213" s="1">
        <v>25598.75</v>
      </c>
      <c r="E213" s="1">
        <v>25771</v>
      </c>
      <c r="F213" s="1">
        <v>145005871</v>
      </c>
      <c r="G213" s="1">
        <v>4275.96</v>
      </c>
      <c r="H213" s="3">
        <f>IF(ISERR(LN(Table13918[[#This Row],[Close]]/E212)),"-",LN(Table13918[[#This Row],[Close]]/E212))</f>
        <v>1.3007563692753927E-3</v>
      </c>
    </row>
    <row r="214" spans="1:8" x14ac:dyDescent="0.3">
      <c r="A214" s="2">
        <v>43416</v>
      </c>
      <c r="B214" s="1">
        <v>25816.15</v>
      </c>
      <c r="C214" s="1">
        <v>25907.200000000001</v>
      </c>
      <c r="D214" s="1">
        <v>25495.1</v>
      </c>
      <c r="E214" s="1">
        <v>25539.75</v>
      </c>
      <c r="F214" s="1">
        <v>115950746</v>
      </c>
      <c r="G214" s="1">
        <v>3409.51</v>
      </c>
      <c r="H214" s="3">
        <f>IF(ISERR(LN(Table13918[[#This Row],[Close]]/E213)),"-",LN(Table13918[[#This Row],[Close]]/E213))</f>
        <v>-9.0137667336520535E-3</v>
      </c>
    </row>
    <row r="215" spans="1:8" x14ac:dyDescent="0.3">
      <c r="A215" s="2">
        <v>43417</v>
      </c>
      <c r="B215" s="1">
        <v>25422</v>
      </c>
      <c r="C215" s="1">
        <v>25796.5</v>
      </c>
      <c r="D215" s="1">
        <v>25384.55</v>
      </c>
      <c r="E215" s="1">
        <v>25768.6</v>
      </c>
      <c r="F215" s="1">
        <v>141869413</v>
      </c>
      <c r="G215" s="1">
        <v>3960.71</v>
      </c>
      <c r="H215" s="3">
        <f>IF(ISERR(LN(Table13918[[#This Row],[Close]]/E214)),"-",LN(Table13918[[#This Row],[Close]]/E214))</f>
        <v>8.9206344624765555E-3</v>
      </c>
    </row>
    <row r="216" spans="1:8" x14ac:dyDescent="0.3">
      <c r="A216" s="2">
        <v>43418</v>
      </c>
      <c r="B216" s="1">
        <v>25952.400000000001</v>
      </c>
      <c r="C216" s="1">
        <v>26045.05</v>
      </c>
      <c r="D216" s="1">
        <v>25806.7</v>
      </c>
      <c r="E216" s="1">
        <v>25930.15</v>
      </c>
      <c r="F216" s="1">
        <v>194940269</v>
      </c>
      <c r="G216" s="1">
        <v>6211.45</v>
      </c>
      <c r="H216" s="3">
        <f>IF(ISERR(LN(Table13918[[#This Row],[Close]]/E215)),"-",LN(Table13918[[#This Row],[Close]]/E215))</f>
        <v>6.2496878870782592E-3</v>
      </c>
    </row>
    <row r="217" spans="1:8" x14ac:dyDescent="0.3">
      <c r="A217" s="2">
        <v>43419</v>
      </c>
      <c r="B217" s="1">
        <v>25946.2</v>
      </c>
      <c r="C217" s="1">
        <v>26197.599999999999</v>
      </c>
      <c r="D217" s="1">
        <v>25728</v>
      </c>
      <c r="E217" s="1">
        <v>26154.75</v>
      </c>
      <c r="F217" s="1">
        <v>171790148</v>
      </c>
      <c r="G217" s="1">
        <v>4842.53</v>
      </c>
      <c r="H217" s="3">
        <f>IF(ISERR(LN(Table13918[[#This Row],[Close]]/E216)),"-",LN(Table13918[[#This Row],[Close]]/E216))</f>
        <v>8.6244340359712783E-3</v>
      </c>
    </row>
    <row r="218" spans="1:8" x14ac:dyDescent="0.3">
      <c r="A218" s="2">
        <v>43420</v>
      </c>
      <c r="B218" s="1">
        <v>26205.35</v>
      </c>
      <c r="C218" s="1">
        <v>26332.75</v>
      </c>
      <c r="D218" s="1">
        <v>26122.55</v>
      </c>
      <c r="E218" s="1">
        <v>26245.55</v>
      </c>
      <c r="F218" s="1">
        <v>235671044</v>
      </c>
      <c r="G218" s="1">
        <v>6161.73</v>
      </c>
      <c r="H218" s="3">
        <f>IF(ISERR(LN(Table13918[[#This Row],[Close]]/E217)),"-",LN(Table13918[[#This Row],[Close]]/E217))</f>
        <v>3.4656324822664388E-3</v>
      </c>
    </row>
    <row r="219" spans="1:8" x14ac:dyDescent="0.3">
      <c r="A219" s="2">
        <v>43423</v>
      </c>
      <c r="B219" s="1">
        <v>26364.6</v>
      </c>
      <c r="C219" s="1">
        <v>26379.1</v>
      </c>
      <c r="D219" s="1">
        <v>26204.35</v>
      </c>
      <c r="E219" s="1">
        <v>26300.7</v>
      </c>
      <c r="F219" s="1">
        <v>172343045</v>
      </c>
      <c r="G219" s="1">
        <v>4593.46</v>
      </c>
      <c r="H219" s="3">
        <f>IF(ISERR(LN(Table13918[[#This Row],[Close]]/E218)),"-",LN(Table13918[[#This Row],[Close]]/E218))</f>
        <v>2.09910394177815E-3</v>
      </c>
    </row>
    <row r="220" spans="1:8" x14ac:dyDescent="0.3">
      <c r="A220" s="2">
        <v>43424</v>
      </c>
      <c r="B220" s="1">
        <v>26211.5</v>
      </c>
      <c r="C220" s="1">
        <v>26259.4</v>
      </c>
      <c r="D220" s="1">
        <v>26041.8</v>
      </c>
      <c r="E220" s="1">
        <v>26113.35</v>
      </c>
      <c r="F220" s="1">
        <v>189681759</v>
      </c>
      <c r="G220" s="1">
        <v>4547.93</v>
      </c>
      <c r="H220" s="3">
        <f>IF(ISERR(LN(Table13918[[#This Row],[Close]]/E219)),"-",LN(Table13918[[#This Row],[Close]]/E219))</f>
        <v>-7.1488769861764584E-3</v>
      </c>
    </row>
    <row r="221" spans="1:8" x14ac:dyDescent="0.3">
      <c r="A221" s="2">
        <v>43425</v>
      </c>
      <c r="B221" s="1">
        <v>26105.45</v>
      </c>
      <c r="C221" s="1">
        <v>26342.05</v>
      </c>
      <c r="D221" s="1">
        <v>26060.55</v>
      </c>
      <c r="E221" s="1">
        <v>26262.05</v>
      </c>
      <c r="F221" s="1">
        <v>159319280</v>
      </c>
      <c r="G221" s="1">
        <v>4105.57</v>
      </c>
      <c r="H221" s="3">
        <f>IF(ISERR(LN(Table13918[[#This Row],[Close]]/E220)),"-",LN(Table13918[[#This Row],[Close]]/E220))</f>
        <v>5.6782535136296677E-3</v>
      </c>
    </row>
    <row r="222" spans="1:8" x14ac:dyDescent="0.3">
      <c r="A222" s="2">
        <v>43426</v>
      </c>
      <c r="B222" s="1">
        <v>26233.65</v>
      </c>
      <c r="C222" s="1">
        <v>26323.95</v>
      </c>
      <c r="D222" s="1">
        <v>25947.85</v>
      </c>
      <c r="E222" s="1">
        <v>25999.45</v>
      </c>
      <c r="F222" s="1">
        <v>153931487</v>
      </c>
      <c r="G222" s="1">
        <v>3578.29</v>
      </c>
      <c r="H222" s="3">
        <f>IF(ISERR(LN(Table13918[[#This Row],[Close]]/E221)),"-",LN(Table13918[[#This Row],[Close]]/E221))</f>
        <v>-1.0049547374972729E-2</v>
      </c>
    </row>
    <row r="223" spans="1:8" x14ac:dyDescent="0.3">
      <c r="A223" s="2">
        <v>43430</v>
      </c>
      <c r="B223" s="1">
        <v>26096</v>
      </c>
      <c r="C223" s="1">
        <v>26396.6</v>
      </c>
      <c r="D223" s="1">
        <v>26025.05</v>
      </c>
      <c r="E223" s="1">
        <v>26365.599999999999</v>
      </c>
      <c r="F223" s="1">
        <v>174542785</v>
      </c>
      <c r="G223" s="1">
        <v>4851.74</v>
      </c>
      <c r="H223" s="3">
        <f>IF(ISERR(LN(Table13918[[#This Row],[Close]]/E222)),"-",LN(Table13918[[#This Row],[Close]]/E222))</f>
        <v>1.3984746215484421E-2</v>
      </c>
    </row>
    <row r="224" spans="1:8" x14ac:dyDescent="0.3">
      <c r="A224" s="2">
        <v>43431</v>
      </c>
      <c r="B224" s="1">
        <v>26286.1</v>
      </c>
      <c r="C224" s="1">
        <v>26491.25</v>
      </c>
      <c r="D224" s="1">
        <v>26268.65</v>
      </c>
      <c r="E224" s="1">
        <v>26443.1</v>
      </c>
      <c r="F224" s="1">
        <v>176101916</v>
      </c>
      <c r="G224" s="1">
        <v>4878.41</v>
      </c>
      <c r="H224" s="3">
        <f>IF(ISERR(LN(Table13918[[#This Row],[Close]]/E223)),"-",LN(Table13918[[#This Row],[Close]]/E223))</f>
        <v>2.9351245396403267E-3</v>
      </c>
    </row>
    <row r="225" spans="1:8" x14ac:dyDescent="0.3">
      <c r="A225" s="2">
        <v>43432</v>
      </c>
      <c r="B225" s="1">
        <v>26489.65</v>
      </c>
      <c r="C225" s="1">
        <v>26584.95</v>
      </c>
      <c r="D225" s="1">
        <v>26419.65</v>
      </c>
      <c r="E225" s="1">
        <v>26457.95</v>
      </c>
      <c r="F225" s="1">
        <v>255358541</v>
      </c>
      <c r="G225" s="1">
        <v>6055.94</v>
      </c>
      <c r="H225" s="3">
        <f>IF(ISERR(LN(Table13918[[#This Row],[Close]]/E224)),"-",LN(Table13918[[#This Row],[Close]]/E224))</f>
        <v>5.6142554410784889E-4</v>
      </c>
    </row>
    <row r="226" spans="1:8" x14ac:dyDescent="0.3">
      <c r="A226" s="2">
        <v>43433</v>
      </c>
      <c r="B226" s="1">
        <v>26641.599999999999</v>
      </c>
      <c r="C226" s="1">
        <v>27003.75</v>
      </c>
      <c r="D226" s="1">
        <v>26577.15</v>
      </c>
      <c r="E226" s="1">
        <v>26939.599999999999</v>
      </c>
      <c r="F226" s="1">
        <v>472107464</v>
      </c>
      <c r="G226" s="1">
        <v>11697.23</v>
      </c>
      <c r="H226" s="3">
        <f>IF(ISERR(LN(Table13918[[#This Row],[Close]]/E225)),"-",LN(Table13918[[#This Row],[Close]]/E225))</f>
        <v>1.8040642811225072E-2</v>
      </c>
    </row>
    <row r="227" spans="1:8" x14ac:dyDescent="0.3">
      <c r="A227" s="2">
        <v>43434</v>
      </c>
      <c r="B227" s="1">
        <v>27009.3</v>
      </c>
      <c r="C227" s="1">
        <v>27012.7</v>
      </c>
      <c r="D227" s="1">
        <v>26764.9</v>
      </c>
      <c r="E227" s="1">
        <v>26862.95</v>
      </c>
      <c r="F227" s="1">
        <v>228852954</v>
      </c>
      <c r="G227" s="1">
        <v>5768.23</v>
      </c>
      <c r="H227" s="3">
        <f>IF(ISERR(LN(Table13918[[#This Row],[Close]]/E226)),"-",LN(Table13918[[#This Row],[Close]]/E226))</f>
        <v>-2.8493092560599544E-3</v>
      </c>
    </row>
    <row r="228" spans="1:8" x14ac:dyDescent="0.3">
      <c r="A228" s="2">
        <v>43437</v>
      </c>
      <c r="B228" s="1">
        <v>27032.9</v>
      </c>
      <c r="C228" s="1">
        <v>27037.1</v>
      </c>
      <c r="D228" s="1">
        <v>26791.65</v>
      </c>
      <c r="E228" s="1">
        <v>26857.55</v>
      </c>
      <c r="F228" s="1">
        <v>205823981</v>
      </c>
      <c r="G228" s="1">
        <v>4958.1899999999996</v>
      </c>
      <c r="H228" s="3">
        <f>IF(ISERR(LN(Table13918[[#This Row],[Close]]/E227)),"-",LN(Table13918[[#This Row],[Close]]/E227))</f>
        <v>-2.010405717813418E-4</v>
      </c>
    </row>
    <row r="229" spans="1:8" x14ac:dyDescent="0.3">
      <c r="A229" s="2">
        <v>43438</v>
      </c>
      <c r="B229" s="1">
        <v>26809.5</v>
      </c>
      <c r="C229" s="1">
        <v>26843.8</v>
      </c>
      <c r="D229" s="1">
        <v>26644.75</v>
      </c>
      <c r="E229" s="1">
        <v>26693.8</v>
      </c>
      <c r="F229" s="1">
        <v>172608502</v>
      </c>
      <c r="G229" s="1">
        <v>4095.43</v>
      </c>
      <c r="H229" s="3">
        <f>IF(ISERR(LN(Table13918[[#This Row],[Close]]/E228)),"-",LN(Table13918[[#This Row],[Close]]/E228))</f>
        <v>-6.115644530678273E-3</v>
      </c>
    </row>
    <row r="230" spans="1:8" x14ac:dyDescent="0.3">
      <c r="A230" s="2">
        <v>43439</v>
      </c>
      <c r="B230" s="1">
        <v>26572.1</v>
      </c>
      <c r="C230" s="1">
        <v>26627.35</v>
      </c>
      <c r="D230" s="1">
        <v>26443.65</v>
      </c>
      <c r="E230" s="1">
        <v>26519.599999999999</v>
      </c>
      <c r="F230" s="1">
        <v>144478743</v>
      </c>
      <c r="G230" s="1">
        <v>4026.28</v>
      </c>
      <c r="H230" s="3">
        <f>IF(ISERR(LN(Table13918[[#This Row],[Close]]/E229)),"-",LN(Table13918[[#This Row],[Close]]/E229))</f>
        <v>-6.5472464558672065E-3</v>
      </c>
    </row>
    <row r="231" spans="1:8" x14ac:dyDescent="0.3">
      <c r="A231" s="2">
        <v>43440</v>
      </c>
      <c r="B231" s="1">
        <v>26339.1</v>
      </c>
      <c r="C231" s="1">
        <v>26359.9</v>
      </c>
      <c r="D231" s="1">
        <v>26149.45</v>
      </c>
      <c r="E231" s="1">
        <v>26198.3</v>
      </c>
      <c r="F231" s="1">
        <v>139141747</v>
      </c>
      <c r="G231" s="1">
        <v>3758.91</v>
      </c>
      <c r="H231" s="3">
        <f>IF(ISERR(LN(Table13918[[#This Row],[Close]]/E230)),"-",LN(Table13918[[#This Row],[Close]]/E230))</f>
        <v>-1.2189559081940261E-2</v>
      </c>
    </row>
    <row r="232" spans="1:8" x14ac:dyDescent="0.3">
      <c r="A232" s="2">
        <v>43441</v>
      </c>
      <c r="B232" s="1">
        <v>26307.4</v>
      </c>
      <c r="C232" s="1">
        <v>26659.7</v>
      </c>
      <c r="D232" s="1">
        <v>26252.1</v>
      </c>
      <c r="E232" s="1">
        <v>26594.3</v>
      </c>
      <c r="F232" s="1">
        <v>185529990</v>
      </c>
      <c r="G232" s="1">
        <v>7950.15</v>
      </c>
      <c r="H232" s="3">
        <f>IF(ISERR(LN(Table13918[[#This Row],[Close]]/E231)),"-",LN(Table13918[[#This Row],[Close]]/E231))</f>
        <v>1.5002383945190436E-2</v>
      </c>
    </row>
    <row r="233" spans="1:8" x14ac:dyDescent="0.3">
      <c r="A233" s="2">
        <v>43444</v>
      </c>
      <c r="B233" s="1">
        <v>26073.65</v>
      </c>
      <c r="C233" s="1">
        <v>26336.2</v>
      </c>
      <c r="D233" s="1">
        <v>26072</v>
      </c>
      <c r="E233" s="1">
        <v>26102.65</v>
      </c>
      <c r="F233" s="1">
        <v>156932519</v>
      </c>
      <c r="G233" s="1">
        <v>5857.99</v>
      </c>
      <c r="H233" s="3">
        <f>IF(ISERR(LN(Table13918[[#This Row],[Close]]/E232)),"-",LN(Table13918[[#This Row],[Close]]/E232))</f>
        <v>-1.8660065369288145E-2</v>
      </c>
    </row>
    <row r="234" spans="1:8" x14ac:dyDescent="0.3">
      <c r="A234" s="2">
        <v>43445</v>
      </c>
      <c r="B234" s="1">
        <v>25602.25</v>
      </c>
      <c r="C234" s="1">
        <v>26227.9</v>
      </c>
      <c r="D234" s="1">
        <v>25598.95</v>
      </c>
      <c r="E234" s="1">
        <v>26163.4</v>
      </c>
      <c r="F234" s="1">
        <v>264187458</v>
      </c>
      <c r="G234" s="1">
        <v>7737.87</v>
      </c>
      <c r="H234" s="3">
        <f>IF(ISERR(LN(Table13918[[#This Row],[Close]]/E233)),"-",LN(Table13918[[#This Row],[Close]]/E233))</f>
        <v>2.3246458210496343E-3</v>
      </c>
    </row>
    <row r="235" spans="1:8" x14ac:dyDescent="0.3">
      <c r="A235" s="2">
        <v>43446</v>
      </c>
      <c r="B235" s="1">
        <v>26286.25</v>
      </c>
      <c r="C235" s="1">
        <v>26672.7</v>
      </c>
      <c r="D235" s="1">
        <v>26214.75</v>
      </c>
      <c r="E235" s="1">
        <v>26643.85</v>
      </c>
      <c r="F235" s="1">
        <v>215679380</v>
      </c>
      <c r="G235" s="1">
        <v>5612.44</v>
      </c>
      <c r="H235" s="3">
        <f>IF(ISERR(LN(Table13918[[#This Row],[Close]]/E234)),"-",LN(Table13918[[#This Row],[Close]]/E234))</f>
        <v>1.819686718710303E-2</v>
      </c>
    </row>
    <row r="236" spans="1:8" x14ac:dyDescent="0.3">
      <c r="A236" s="2">
        <v>43447</v>
      </c>
      <c r="B236" s="1">
        <v>26844.15</v>
      </c>
      <c r="C236" s="1">
        <v>26951.45</v>
      </c>
      <c r="D236" s="1">
        <v>26723.65</v>
      </c>
      <c r="E236" s="1">
        <v>26816.35</v>
      </c>
      <c r="F236" s="1">
        <v>236399763</v>
      </c>
      <c r="G236" s="1">
        <v>5611.02</v>
      </c>
      <c r="H236" s="3">
        <f>IF(ISERR(LN(Table13918[[#This Row],[Close]]/E235)),"-",LN(Table13918[[#This Row],[Close]]/E235))</f>
        <v>6.4534213740367989E-3</v>
      </c>
    </row>
    <row r="237" spans="1:8" x14ac:dyDescent="0.3">
      <c r="A237" s="2">
        <v>43448</v>
      </c>
      <c r="B237" s="1">
        <v>26810.85</v>
      </c>
      <c r="C237" s="1">
        <v>26909</v>
      </c>
      <c r="D237" s="1">
        <v>26732.7</v>
      </c>
      <c r="E237" s="1">
        <v>26826</v>
      </c>
      <c r="F237" s="1">
        <v>168458080</v>
      </c>
      <c r="G237" s="1">
        <v>3706.72</v>
      </c>
      <c r="H237" s="3">
        <f>IF(ISERR(LN(Table13918[[#This Row],[Close]]/E236)),"-",LN(Table13918[[#This Row],[Close]]/E236))</f>
        <v>3.5979035609367822E-4</v>
      </c>
    </row>
    <row r="238" spans="1:8" x14ac:dyDescent="0.3">
      <c r="A238" s="2">
        <v>43451</v>
      </c>
      <c r="B238" s="1">
        <v>26915.45</v>
      </c>
      <c r="C238" s="1">
        <v>27051.4</v>
      </c>
      <c r="D238" s="1">
        <v>26908.6</v>
      </c>
      <c r="E238" s="1">
        <v>27015.8</v>
      </c>
      <c r="F238" s="1">
        <v>118695599</v>
      </c>
      <c r="G238" s="1">
        <v>3813.3</v>
      </c>
      <c r="H238" s="3">
        <f>IF(ISERR(LN(Table13918[[#This Row],[Close]]/E237)),"-",LN(Table13918[[#This Row],[Close]]/E237))</f>
        <v>7.0503135555331255E-3</v>
      </c>
    </row>
    <row r="239" spans="1:8" x14ac:dyDescent="0.3">
      <c r="A239" s="2">
        <v>43452</v>
      </c>
      <c r="B239" s="1">
        <v>26917.3</v>
      </c>
      <c r="C239" s="1">
        <v>27210.05</v>
      </c>
      <c r="D239" s="1">
        <v>26840.799999999999</v>
      </c>
      <c r="E239" s="1">
        <v>27174.7</v>
      </c>
      <c r="F239" s="1">
        <v>158144343</v>
      </c>
      <c r="G239" s="1">
        <v>3755.54</v>
      </c>
      <c r="H239" s="3">
        <f>IF(ISERR(LN(Table13918[[#This Row],[Close]]/E238)),"-",LN(Table13918[[#This Row],[Close]]/E238))</f>
        <v>5.8645133524873119E-3</v>
      </c>
    </row>
    <row r="240" spans="1:8" x14ac:dyDescent="0.3">
      <c r="A240" s="2">
        <v>43453</v>
      </c>
      <c r="B240" s="1">
        <v>27229.05</v>
      </c>
      <c r="C240" s="1">
        <v>27364.35</v>
      </c>
      <c r="D240" s="1">
        <v>27214.3</v>
      </c>
      <c r="E240" s="1">
        <v>27298.400000000001</v>
      </c>
      <c r="F240" s="1">
        <v>215616915</v>
      </c>
      <c r="G240" s="1">
        <v>5199.28</v>
      </c>
      <c r="H240" s="3">
        <f>IF(ISERR(LN(Table13918[[#This Row],[Close]]/E239)),"-",LN(Table13918[[#This Row],[Close]]/E239))</f>
        <v>4.5416990268674655E-3</v>
      </c>
    </row>
    <row r="241" spans="1:8" x14ac:dyDescent="0.3">
      <c r="A241" s="2">
        <v>43454</v>
      </c>
      <c r="B241" s="1">
        <v>27128.65</v>
      </c>
      <c r="C241" s="1">
        <v>27309.1</v>
      </c>
      <c r="D241" s="1">
        <v>27084.5</v>
      </c>
      <c r="E241" s="1">
        <v>27275.1</v>
      </c>
      <c r="F241" s="1">
        <v>191698257</v>
      </c>
      <c r="G241" s="1">
        <v>4427.58</v>
      </c>
      <c r="H241" s="3">
        <f>IF(ISERR(LN(Table13918[[#This Row],[Close]]/E240)),"-",LN(Table13918[[#This Row],[Close]]/E240))</f>
        <v>-8.5389434123668475E-4</v>
      </c>
    </row>
    <row r="242" spans="1:8" x14ac:dyDescent="0.3">
      <c r="A242" s="2">
        <v>43455</v>
      </c>
      <c r="B242" s="1">
        <v>27261.25</v>
      </c>
      <c r="C242" s="1">
        <v>27369.1</v>
      </c>
      <c r="D242" s="1">
        <v>26823.1</v>
      </c>
      <c r="E242" s="1">
        <v>26869.65</v>
      </c>
      <c r="F242" s="1">
        <v>177065617</v>
      </c>
      <c r="G242" s="1">
        <v>4099.45</v>
      </c>
      <c r="H242" s="3">
        <f>IF(ISERR(LN(Table13918[[#This Row],[Close]]/E241)),"-",LN(Table13918[[#This Row],[Close]]/E241))</f>
        <v>-1.4976801210181053E-2</v>
      </c>
    </row>
    <row r="243" spans="1:8" x14ac:dyDescent="0.3">
      <c r="A243" s="2">
        <v>43458</v>
      </c>
      <c r="B243" s="1">
        <v>26877.05</v>
      </c>
      <c r="C243" s="1">
        <v>26934.85</v>
      </c>
      <c r="D243" s="1">
        <v>26676.95</v>
      </c>
      <c r="E243" s="1">
        <v>26714.75</v>
      </c>
      <c r="F243" s="1">
        <v>128003648</v>
      </c>
      <c r="G243" s="1">
        <v>2772.52</v>
      </c>
      <c r="H243" s="3">
        <f>IF(ISERR(LN(Table13918[[#This Row],[Close]]/E242)),"-",LN(Table13918[[#This Row],[Close]]/E242))</f>
        <v>-5.7815495359760495E-3</v>
      </c>
    </row>
    <row r="244" spans="1:8" x14ac:dyDescent="0.3">
      <c r="A244" s="2">
        <v>43460</v>
      </c>
      <c r="B244" s="1">
        <v>26634</v>
      </c>
      <c r="C244" s="1">
        <v>27029.15</v>
      </c>
      <c r="D244" s="1">
        <v>26408.15</v>
      </c>
      <c r="E244" s="1">
        <v>26986.799999999999</v>
      </c>
      <c r="F244" s="1">
        <v>148910853</v>
      </c>
      <c r="G244" s="1">
        <v>3447.39</v>
      </c>
      <c r="H244" s="3">
        <f>IF(ISERR(LN(Table13918[[#This Row],[Close]]/E243)),"-",LN(Table13918[[#This Row],[Close]]/E243))</f>
        <v>1.0132010242910086E-2</v>
      </c>
    </row>
    <row r="245" spans="1:8" x14ac:dyDescent="0.3">
      <c r="A245" s="2">
        <v>43461</v>
      </c>
      <c r="B245" s="1">
        <v>27200.65</v>
      </c>
      <c r="C245" s="1">
        <v>27239.95</v>
      </c>
      <c r="D245" s="1">
        <v>26845.1</v>
      </c>
      <c r="E245" s="1">
        <v>26878.55</v>
      </c>
      <c r="F245" s="1">
        <v>169903194</v>
      </c>
      <c r="G245" s="1">
        <v>4347.66</v>
      </c>
      <c r="H245" s="3">
        <f>IF(ISERR(LN(Table13918[[#This Row],[Close]]/E244)),"-",LN(Table13918[[#This Row],[Close]]/E244))</f>
        <v>-4.0192868227354435E-3</v>
      </c>
    </row>
    <row r="246" spans="1:8" x14ac:dyDescent="0.3">
      <c r="A246" s="2">
        <v>43462</v>
      </c>
      <c r="B246" s="1">
        <v>27048.400000000001</v>
      </c>
      <c r="C246" s="1">
        <v>27213.45</v>
      </c>
      <c r="D246" s="1">
        <v>27039.599999999999</v>
      </c>
      <c r="E246" s="1">
        <v>27125.25</v>
      </c>
      <c r="F246" s="1">
        <v>109836090</v>
      </c>
      <c r="G246" s="1">
        <v>3095.11</v>
      </c>
      <c r="H246" s="3">
        <f>IF(ISERR(LN(Table13918[[#This Row],[Close]]/E245)),"-",LN(Table13918[[#This Row],[Close]]/E245))</f>
        <v>9.1364576604453917E-3</v>
      </c>
    </row>
    <row r="247" spans="1:8" x14ac:dyDescent="0.3">
      <c r="A247" s="2">
        <v>43465</v>
      </c>
      <c r="B247" s="1">
        <v>27267.8</v>
      </c>
      <c r="C247" s="1">
        <v>27286.5</v>
      </c>
      <c r="D247" s="1">
        <v>27105</v>
      </c>
      <c r="E247" s="1">
        <v>27160.2</v>
      </c>
      <c r="F247" s="1">
        <v>83813951</v>
      </c>
      <c r="G247" s="1">
        <v>2374.23</v>
      </c>
      <c r="H247" s="3">
        <f>IF(ISERR(LN(Table13918[[#This Row],[Close]]/E246)),"-",LN(Table13918[[#This Row],[Close]]/E246))</f>
        <v>1.2876380256205086E-3</v>
      </c>
    </row>
    <row r="248" spans="1:8" x14ac:dyDescent="0.3">
      <c r="A248" s="2">
        <v>43466</v>
      </c>
      <c r="B248" s="1">
        <v>27231.4</v>
      </c>
      <c r="C248" s="1">
        <v>27430.55</v>
      </c>
      <c r="D248" s="1">
        <v>27019.05</v>
      </c>
      <c r="E248" s="1">
        <v>27392.400000000001</v>
      </c>
      <c r="F248" s="1">
        <v>116379065</v>
      </c>
      <c r="G248" s="1">
        <v>3497.39</v>
      </c>
      <c r="H248" s="3">
        <f>IF(ISERR(LN(Table13918[[#This Row],[Close]]/E247)),"-",LN(Table13918[[#This Row],[Close]]/E247))</f>
        <v>8.5129362228167985E-3</v>
      </c>
    </row>
    <row r="249" spans="1:8" x14ac:dyDescent="0.3">
      <c r="A249" s="2">
        <v>43467</v>
      </c>
      <c r="B249" s="1">
        <v>27297</v>
      </c>
      <c r="C249" s="1">
        <v>27397.55</v>
      </c>
      <c r="D249" s="1">
        <v>27077.599999999999</v>
      </c>
      <c r="E249" s="1">
        <v>27174.7</v>
      </c>
      <c r="F249" s="1">
        <v>176599164</v>
      </c>
      <c r="G249" s="1">
        <v>4422.4399999999996</v>
      </c>
      <c r="H249" s="3">
        <f>IF(ISERR(LN(Table13918[[#This Row],[Close]]/E248)),"-",LN(Table13918[[#This Row],[Close]]/E248))</f>
        <v>-7.9792092685309207E-3</v>
      </c>
    </row>
    <row r="250" spans="1:8" x14ac:dyDescent="0.3">
      <c r="A250" s="2">
        <v>43468</v>
      </c>
      <c r="B250" s="1">
        <v>27181.599999999999</v>
      </c>
      <c r="C250" s="1">
        <v>27206.2</v>
      </c>
      <c r="D250" s="1">
        <v>26923.75</v>
      </c>
      <c r="E250" s="1">
        <v>26959.85</v>
      </c>
      <c r="F250" s="1">
        <v>151201387</v>
      </c>
      <c r="G250" s="1">
        <v>4032.83</v>
      </c>
      <c r="H250" s="3">
        <f>IF(ISERR(LN(Table13918[[#This Row],[Close]]/E249)),"-",LN(Table13918[[#This Row],[Close]]/E249))</f>
        <v>-7.937671157510472E-3</v>
      </c>
    </row>
    <row r="251" spans="1:8" x14ac:dyDescent="0.3">
      <c r="A251" s="2">
        <v>43469</v>
      </c>
      <c r="B251" s="1">
        <v>26999.7</v>
      </c>
      <c r="C251" s="1">
        <v>27274.5</v>
      </c>
      <c r="D251" s="1">
        <v>26926.1</v>
      </c>
      <c r="E251" s="1">
        <v>27195</v>
      </c>
      <c r="F251" s="1">
        <v>189451222</v>
      </c>
      <c r="G251" s="1">
        <v>4440.79</v>
      </c>
      <c r="H251" s="3">
        <f>IF(ISERR(LN(Table13918[[#This Row],[Close]]/E250)),"-",LN(Table13918[[#This Row],[Close]]/E250))</f>
        <v>8.6844106445153474E-3</v>
      </c>
    </row>
    <row r="252" spans="1:8" x14ac:dyDescent="0.3">
      <c r="A252" s="2">
        <v>43472</v>
      </c>
      <c r="B252" s="1">
        <v>27378.65</v>
      </c>
      <c r="C252" s="1">
        <v>27477.8</v>
      </c>
      <c r="D252" s="1">
        <v>27279.55</v>
      </c>
      <c r="E252" s="1">
        <v>27304.55</v>
      </c>
      <c r="F252" s="1">
        <v>161026470</v>
      </c>
      <c r="G252" s="1">
        <v>4112.84</v>
      </c>
      <c r="H252" s="3">
        <f>IF(ISERR(LN(Table13918[[#This Row],[Close]]/E251)),"-",LN(Table13918[[#This Row],[Close]]/E251))</f>
        <v>4.0202220953106868E-3</v>
      </c>
    </row>
    <row r="253" spans="1:8" x14ac:dyDescent="0.3">
      <c r="A253" s="2">
        <v>43473</v>
      </c>
      <c r="B253" s="1">
        <v>27301.9</v>
      </c>
      <c r="C253" s="1">
        <v>27542.400000000001</v>
      </c>
      <c r="D253" s="1">
        <v>27161.95</v>
      </c>
      <c r="E253" s="1">
        <v>27509.5</v>
      </c>
      <c r="F253" s="1">
        <v>150550286</v>
      </c>
      <c r="G253" s="1">
        <v>4359.43</v>
      </c>
      <c r="H253" s="3">
        <f>IF(ISERR(LN(Table13918[[#This Row],[Close]]/E252)),"-",LN(Table13918[[#This Row],[Close]]/E252))</f>
        <v>7.4780445920622496E-3</v>
      </c>
    </row>
    <row r="254" spans="1:8" x14ac:dyDescent="0.3">
      <c r="A254" s="2">
        <v>43474</v>
      </c>
      <c r="B254" s="1">
        <v>27651.25</v>
      </c>
      <c r="C254" s="1">
        <v>27754.45</v>
      </c>
      <c r="D254" s="1">
        <v>27409.5</v>
      </c>
      <c r="E254" s="1">
        <v>27720.400000000001</v>
      </c>
      <c r="F254" s="1">
        <v>199818392</v>
      </c>
      <c r="G254" s="1">
        <v>6148.74</v>
      </c>
      <c r="H254" s="3">
        <f>IF(ISERR(LN(Table13918[[#This Row],[Close]]/E253)),"-",LN(Table13918[[#This Row],[Close]]/E253))</f>
        <v>7.6372046697236948E-3</v>
      </c>
    </row>
    <row r="255" spans="1:8" x14ac:dyDescent="0.3">
      <c r="A255" s="2">
        <v>43475</v>
      </c>
      <c r="B255" s="1">
        <v>27713.55</v>
      </c>
      <c r="C255" s="1">
        <v>27713.55</v>
      </c>
      <c r="D255" s="1">
        <v>27488.2</v>
      </c>
      <c r="E255" s="1">
        <v>27528.55</v>
      </c>
      <c r="F255" s="1">
        <v>139266179</v>
      </c>
      <c r="G255" s="1">
        <v>4308.9399999999996</v>
      </c>
      <c r="H255" s="3">
        <f>IF(ISERR(LN(Table13918[[#This Row],[Close]]/E254)),"-",LN(Table13918[[#This Row],[Close]]/E254))</f>
        <v>-6.944956279355899E-3</v>
      </c>
    </row>
    <row r="256" spans="1:8" x14ac:dyDescent="0.3">
      <c r="A256" s="2">
        <v>43476</v>
      </c>
      <c r="B256" s="1">
        <v>27602.799999999999</v>
      </c>
      <c r="C256" s="1">
        <v>27612.45</v>
      </c>
      <c r="D256" s="1">
        <v>27382.45</v>
      </c>
      <c r="E256" s="1">
        <v>27453.9</v>
      </c>
      <c r="F256" s="1">
        <v>116552104</v>
      </c>
      <c r="G256" s="1">
        <v>3510.63</v>
      </c>
      <c r="H256" s="3">
        <f>IF(ISERR(LN(Table13918[[#This Row],[Close]]/E255)),"-",LN(Table13918[[#This Row],[Close]]/E255))</f>
        <v>-2.7154135863034991E-3</v>
      </c>
    </row>
    <row r="257" spans="1:8" x14ac:dyDescent="0.3">
      <c r="A257" s="2">
        <v>43479</v>
      </c>
      <c r="B257" s="1">
        <v>27389.200000000001</v>
      </c>
      <c r="C257" s="1">
        <v>27389.8</v>
      </c>
      <c r="D257" s="1">
        <v>27182.2</v>
      </c>
      <c r="E257" s="1">
        <v>27248.25</v>
      </c>
      <c r="F257" s="1">
        <v>212863498</v>
      </c>
      <c r="G257" s="1">
        <v>4859.32</v>
      </c>
      <c r="H257" s="3">
        <f>IF(ISERR(LN(Table13918[[#This Row],[Close]]/E256)),"-",LN(Table13918[[#This Row],[Close]]/E256))</f>
        <v>-7.5189355027989249E-3</v>
      </c>
    </row>
    <row r="258" spans="1:8" x14ac:dyDescent="0.3">
      <c r="A258" s="2">
        <v>43480</v>
      </c>
      <c r="B258" s="1">
        <v>27317.55</v>
      </c>
      <c r="C258" s="1">
        <v>27447.55</v>
      </c>
      <c r="D258" s="1">
        <v>27317.1</v>
      </c>
      <c r="E258" s="1">
        <v>27400.75</v>
      </c>
      <c r="F258" s="1">
        <v>161396521</v>
      </c>
      <c r="G258" s="1">
        <v>3884.4</v>
      </c>
      <c r="H258" s="3">
        <f>IF(ISERR(LN(Table13918[[#This Row],[Close]]/E257)),"-",LN(Table13918[[#This Row],[Close]]/E257))</f>
        <v>5.5810864186221273E-3</v>
      </c>
    </row>
    <row r="259" spans="1:8" x14ac:dyDescent="0.3">
      <c r="A259" s="2">
        <v>43481</v>
      </c>
      <c r="B259" s="1">
        <v>27405.65</v>
      </c>
      <c r="C259" s="1">
        <v>27554.75</v>
      </c>
      <c r="D259" s="1">
        <v>27403.05</v>
      </c>
      <c r="E259" s="1">
        <v>27483.7</v>
      </c>
      <c r="F259" s="1">
        <v>183688179</v>
      </c>
      <c r="G259" s="1">
        <v>4155.93</v>
      </c>
      <c r="H259" s="3">
        <f>IF(ISERR(LN(Table13918[[#This Row],[Close]]/E258)),"-",LN(Table13918[[#This Row],[Close]]/E258))</f>
        <v>3.022716385359473E-3</v>
      </c>
    </row>
    <row r="260" spans="1:8" x14ac:dyDescent="0.3">
      <c r="A260" s="2">
        <v>43482</v>
      </c>
      <c r="B260" s="1">
        <v>27568.6</v>
      </c>
      <c r="C260" s="1">
        <v>27611.55</v>
      </c>
      <c r="D260" s="1">
        <v>27335.15</v>
      </c>
      <c r="E260" s="1">
        <v>27528.75</v>
      </c>
      <c r="F260" s="1">
        <v>212321274</v>
      </c>
      <c r="G260" s="1">
        <v>4941.09</v>
      </c>
      <c r="H260" s="3">
        <f>IF(ISERR(LN(Table13918[[#This Row],[Close]]/E259)),"-",LN(Table13918[[#This Row],[Close]]/E259))</f>
        <v>1.637811443419497E-3</v>
      </c>
    </row>
    <row r="261" spans="1:8" x14ac:dyDescent="0.3">
      <c r="A261" s="2">
        <v>43483</v>
      </c>
      <c r="B261" s="1">
        <v>27550.05</v>
      </c>
      <c r="C261" s="1">
        <v>27576.45</v>
      </c>
      <c r="D261" s="1">
        <v>27410.65</v>
      </c>
      <c r="E261" s="1">
        <v>27456.7</v>
      </c>
      <c r="F261" s="1">
        <v>129067258</v>
      </c>
      <c r="G261" s="1">
        <v>3343.81</v>
      </c>
      <c r="H261" s="3">
        <f>IF(ISERR(LN(Table13918[[#This Row],[Close]]/E260)),"-",LN(Table13918[[#This Row],[Close]]/E260))</f>
        <v>-2.6206947924172106E-3</v>
      </c>
    </row>
    <row r="262" spans="1:8" x14ac:dyDescent="0.3">
      <c r="A262" s="2">
        <v>43486</v>
      </c>
      <c r="B262" s="1">
        <v>27514.55</v>
      </c>
      <c r="C262" s="1">
        <v>27622.2</v>
      </c>
      <c r="D262" s="1">
        <v>27388.5</v>
      </c>
      <c r="E262" s="1">
        <v>27533.599999999999</v>
      </c>
      <c r="F262" s="1">
        <v>128881764</v>
      </c>
      <c r="G262" s="1">
        <v>4626.7700000000004</v>
      </c>
      <c r="H262" s="3">
        <f>IF(ISERR(LN(Table13918[[#This Row],[Close]]/E261)),"-",LN(Table13918[[#This Row],[Close]]/E261))</f>
        <v>2.7968587233987243E-3</v>
      </c>
    </row>
    <row r="263" spans="1:8" x14ac:dyDescent="0.3">
      <c r="A263" s="2">
        <v>43487</v>
      </c>
      <c r="B263" s="1">
        <v>27526.55</v>
      </c>
      <c r="C263" s="1">
        <v>27533.35</v>
      </c>
      <c r="D263" s="1">
        <v>27385.4</v>
      </c>
      <c r="E263" s="1">
        <v>27482.25</v>
      </c>
      <c r="F263" s="1">
        <v>138997867</v>
      </c>
      <c r="G263" s="1">
        <v>4661.51</v>
      </c>
      <c r="H263" s="3">
        <f>IF(ISERR(LN(Table13918[[#This Row],[Close]]/E262)),"-",LN(Table13918[[#This Row],[Close]]/E262))</f>
        <v>-1.8667353103373808E-3</v>
      </c>
    </row>
    <row r="264" spans="1:8" x14ac:dyDescent="0.3">
      <c r="A264" s="2">
        <v>43488</v>
      </c>
      <c r="B264" s="1">
        <v>27493.1</v>
      </c>
      <c r="C264" s="1">
        <v>27564.7</v>
      </c>
      <c r="D264" s="1">
        <v>27189.599999999999</v>
      </c>
      <c r="E264" s="1">
        <v>27250.75</v>
      </c>
      <c r="F264" s="1">
        <v>126935738</v>
      </c>
      <c r="G264" s="1">
        <v>3525.23</v>
      </c>
      <c r="H264" s="3">
        <f>IF(ISERR(LN(Table13918[[#This Row],[Close]]/E263)),"-",LN(Table13918[[#This Row],[Close]]/E263))</f>
        <v>-8.4592980653241112E-3</v>
      </c>
    </row>
    <row r="265" spans="1:8" x14ac:dyDescent="0.3">
      <c r="A265" s="2">
        <v>43489</v>
      </c>
      <c r="B265" s="1">
        <v>27273.5</v>
      </c>
      <c r="C265" s="1">
        <v>27342.35</v>
      </c>
      <c r="D265" s="1">
        <v>27142.799999999999</v>
      </c>
      <c r="E265" s="1">
        <v>27266.400000000001</v>
      </c>
      <c r="F265" s="1">
        <v>210279603</v>
      </c>
      <c r="G265" s="1">
        <v>5373.42</v>
      </c>
      <c r="H265" s="3">
        <f>IF(ISERR(LN(Table13918[[#This Row],[Close]]/E264)),"-",LN(Table13918[[#This Row],[Close]]/E264))</f>
        <v>5.7413127538364663E-4</v>
      </c>
    </row>
    <row r="266" spans="1:8" x14ac:dyDescent="0.3">
      <c r="A266" s="2">
        <v>43490</v>
      </c>
      <c r="B266" s="1">
        <v>27261.45</v>
      </c>
      <c r="C266" s="1">
        <v>27433.55</v>
      </c>
      <c r="D266" s="1">
        <v>27045.200000000001</v>
      </c>
      <c r="E266" s="1">
        <v>27115.3</v>
      </c>
      <c r="F266" s="1">
        <v>284535180</v>
      </c>
      <c r="G266" s="1">
        <v>7269.49</v>
      </c>
      <c r="H266" s="3">
        <f>IF(ISERR(LN(Table13918[[#This Row],[Close]]/E265)),"-",LN(Table13918[[#This Row],[Close]]/E265))</f>
        <v>-5.5570307231257964E-3</v>
      </c>
    </row>
    <row r="267" spans="1:8" x14ac:dyDescent="0.3">
      <c r="A267" s="2">
        <v>43493</v>
      </c>
      <c r="B267" s="1">
        <v>27041.45</v>
      </c>
      <c r="C267" s="1">
        <v>27134.2</v>
      </c>
      <c r="D267" s="1">
        <v>26587.95</v>
      </c>
      <c r="E267" s="1">
        <v>26653.05</v>
      </c>
      <c r="F267" s="1">
        <v>181836992</v>
      </c>
      <c r="G267" s="1">
        <v>5404.63</v>
      </c>
      <c r="H267" s="3">
        <f>IF(ISERR(LN(Table13918[[#This Row],[Close]]/E266)),"-",LN(Table13918[[#This Row],[Close]]/E266))</f>
        <v>-1.7194553626111869E-2</v>
      </c>
    </row>
    <row r="268" spans="1:8" x14ac:dyDescent="0.3">
      <c r="A268" s="2">
        <v>43494</v>
      </c>
      <c r="B268" s="1">
        <v>26616.25</v>
      </c>
      <c r="C268" s="1">
        <v>26743.85</v>
      </c>
      <c r="D268" s="1">
        <v>26441.55</v>
      </c>
      <c r="E268" s="1">
        <v>26573.4</v>
      </c>
      <c r="F268" s="1">
        <v>194369347</v>
      </c>
      <c r="G268" s="1">
        <v>5235.1499999999996</v>
      </c>
      <c r="H268" s="3">
        <f>IF(ISERR(LN(Table13918[[#This Row],[Close]]/E267)),"-",LN(Table13918[[#This Row],[Close]]/E267))</f>
        <v>-2.9928751383599319E-3</v>
      </c>
    </row>
    <row r="269" spans="1:8" x14ac:dyDescent="0.3">
      <c r="A269" s="2">
        <v>43495</v>
      </c>
      <c r="B269" s="1">
        <v>26789.75</v>
      </c>
      <c r="C269" s="1">
        <v>26916.25</v>
      </c>
      <c r="D269" s="1">
        <v>26693.7</v>
      </c>
      <c r="E269" s="1">
        <v>26825.5</v>
      </c>
      <c r="F269" s="1">
        <v>249270714</v>
      </c>
      <c r="G269" s="1">
        <v>8955.81</v>
      </c>
      <c r="H269" s="3">
        <f>IF(ISERR(LN(Table13918[[#This Row],[Close]]/E268)),"-",LN(Table13918[[#This Row],[Close]]/E268))</f>
        <v>9.4422122179661731E-3</v>
      </c>
    </row>
    <row r="270" spans="1:8" x14ac:dyDescent="0.3">
      <c r="A270" s="2">
        <v>43496</v>
      </c>
      <c r="B270" s="1">
        <v>26969.15</v>
      </c>
      <c r="C270" s="1">
        <v>27325.05</v>
      </c>
      <c r="D270" s="1">
        <v>26891.05</v>
      </c>
      <c r="E270" s="1">
        <v>27295.45</v>
      </c>
      <c r="F270" s="1">
        <v>306292995</v>
      </c>
      <c r="G270" s="1">
        <v>9985.48</v>
      </c>
      <c r="H270" s="3">
        <f>IF(ISERR(LN(Table13918[[#This Row],[Close]]/E269)),"-",LN(Table13918[[#This Row],[Close]]/E269))</f>
        <v>1.736709396177882E-2</v>
      </c>
    </row>
    <row r="271" spans="1:8" x14ac:dyDescent="0.3">
      <c r="A271" s="2">
        <v>43497</v>
      </c>
      <c r="B271" s="1">
        <v>27334.55</v>
      </c>
      <c r="C271" s="1">
        <v>27533.05</v>
      </c>
      <c r="D271" s="1">
        <v>26930.45</v>
      </c>
      <c r="E271" s="1">
        <v>27085.95</v>
      </c>
      <c r="F271" s="1">
        <v>238794913</v>
      </c>
      <c r="G271" s="1">
        <v>6813.15</v>
      </c>
      <c r="H271" s="3">
        <f>IF(ISERR(LN(Table13918[[#This Row],[Close]]/E270)),"-",LN(Table13918[[#This Row],[Close]]/E270))</f>
        <v>-7.7048783744282576E-3</v>
      </c>
    </row>
    <row r="272" spans="1:8" x14ac:dyDescent="0.3">
      <c r="A272" s="2">
        <v>43500</v>
      </c>
      <c r="B272" s="1">
        <v>26974</v>
      </c>
      <c r="C272" s="1">
        <v>27243.8</v>
      </c>
      <c r="D272" s="1">
        <v>26825.55</v>
      </c>
      <c r="E272" s="1">
        <v>27186.6</v>
      </c>
      <c r="F272" s="1">
        <v>173078574</v>
      </c>
      <c r="G272" s="1">
        <v>4342.07</v>
      </c>
      <c r="H272" s="3">
        <f>IF(ISERR(LN(Table13918[[#This Row],[Close]]/E271)),"-",LN(Table13918[[#This Row],[Close]]/E271))</f>
        <v>3.7090615933088929E-3</v>
      </c>
    </row>
    <row r="273" spans="1:8" x14ac:dyDescent="0.3">
      <c r="A273" s="2">
        <v>43501</v>
      </c>
      <c r="B273" s="1">
        <v>27226.05</v>
      </c>
      <c r="C273" s="1">
        <v>27348.25</v>
      </c>
      <c r="D273" s="1">
        <v>27153.200000000001</v>
      </c>
      <c r="E273" s="1">
        <v>27271.7</v>
      </c>
      <c r="F273" s="1">
        <v>189860429</v>
      </c>
      <c r="G273" s="1">
        <v>4160.2700000000004</v>
      </c>
      <c r="H273" s="3">
        <f>IF(ISERR(LN(Table13918[[#This Row],[Close]]/E272)),"-",LN(Table13918[[#This Row],[Close]]/E272))</f>
        <v>3.1253296290614497E-3</v>
      </c>
    </row>
    <row r="274" spans="1:8" x14ac:dyDescent="0.3">
      <c r="A274" s="2">
        <v>43502</v>
      </c>
      <c r="B274" s="1">
        <v>27326.2</v>
      </c>
      <c r="C274" s="1">
        <v>27428.65</v>
      </c>
      <c r="D274" s="1">
        <v>27294.1</v>
      </c>
      <c r="E274" s="1">
        <v>27402.35</v>
      </c>
      <c r="F274" s="1">
        <v>164747849</v>
      </c>
      <c r="G274" s="1">
        <v>3816.51</v>
      </c>
      <c r="H274" s="3">
        <f>IF(ISERR(LN(Table13918[[#This Row],[Close]]/E273)),"-",LN(Table13918[[#This Row],[Close]]/E273))</f>
        <v>4.7792416578955454E-3</v>
      </c>
    </row>
    <row r="275" spans="1:8" x14ac:dyDescent="0.3">
      <c r="A275" s="2">
        <v>43503</v>
      </c>
      <c r="B275" s="1">
        <v>27424.1</v>
      </c>
      <c r="C275" s="1">
        <v>27589.75</v>
      </c>
      <c r="D275" s="1">
        <v>27322.95</v>
      </c>
      <c r="E275" s="1">
        <v>27387.15</v>
      </c>
      <c r="F275" s="1">
        <v>156626117</v>
      </c>
      <c r="G275" s="1">
        <v>3637.06</v>
      </c>
      <c r="H275" s="3">
        <f>IF(ISERR(LN(Table13918[[#This Row],[Close]]/E274)),"-",LN(Table13918[[#This Row],[Close]]/E274))</f>
        <v>-5.5485085244265625E-4</v>
      </c>
    </row>
    <row r="276" spans="1:8" x14ac:dyDescent="0.3">
      <c r="A276" s="2">
        <v>43504</v>
      </c>
      <c r="B276" s="1">
        <v>27302.65</v>
      </c>
      <c r="C276" s="1">
        <v>27482.1</v>
      </c>
      <c r="D276" s="1">
        <v>27221.25</v>
      </c>
      <c r="E276" s="1">
        <v>27294.400000000001</v>
      </c>
      <c r="F276" s="1">
        <v>142258447</v>
      </c>
      <c r="G276" s="1">
        <v>3838.29</v>
      </c>
      <c r="H276" s="3">
        <f>IF(ISERR(LN(Table13918[[#This Row],[Close]]/E275)),"-",LN(Table13918[[#This Row],[Close]]/E275))</f>
        <v>-3.3923723430920121E-3</v>
      </c>
    </row>
    <row r="277" spans="1:8" x14ac:dyDescent="0.3">
      <c r="A277" s="2">
        <v>43507</v>
      </c>
      <c r="B277" s="1">
        <v>27240.5</v>
      </c>
      <c r="C277" s="1">
        <v>27305.9</v>
      </c>
      <c r="D277" s="1">
        <v>27151.55</v>
      </c>
      <c r="E277" s="1">
        <v>27227.8</v>
      </c>
      <c r="F277" s="1">
        <v>117311228</v>
      </c>
      <c r="G277" s="1">
        <v>3186.38</v>
      </c>
      <c r="H277" s="3">
        <f>IF(ISERR(LN(Table13918[[#This Row],[Close]]/E276)),"-",LN(Table13918[[#This Row],[Close]]/E276))</f>
        <v>-2.4430427651467358E-3</v>
      </c>
    </row>
    <row r="278" spans="1:8" x14ac:dyDescent="0.3">
      <c r="A278" s="2">
        <v>43508</v>
      </c>
      <c r="B278" s="1">
        <v>27166.9</v>
      </c>
      <c r="C278" s="1">
        <v>27286.65</v>
      </c>
      <c r="D278" s="1">
        <v>26988.9</v>
      </c>
      <c r="E278" s="1">
        <v>27010.75</v>
      </c>
      <c r="F278" s="1">
        <v>117431255</v>
      </c>
      <c r="G278" s="1">
        <v>3697.43</v>
      </c>
      <c r="H278" s="3">
        <f>IF(ISERR(LN(Table13918[[#This Row],[Close]]/E277)),"-",LN(Table13918[[#This Row],[Close]]/E277))</f>
        <v>-8.0035752664360093E-3</v>
      </c>
    </row>
    <row r="279" spans="1:8" x14ac:dyDescent="0.3">
      <c r="A279" s="2">
        <v>43509</v>
      </c>
      <c r="B279" s="1">
        <v>27068.85</v>
      </c>
      <c r="C279" s="1">
        <v>27108</v>
      </c>
      <c r="D279" s="1">
        <v>26839.05</v>
      </c>
      <c r="E279" s="1">
        <v>26885.4</v>
      </c>
      <c r="F279" s="1">
        <v>112116513</v>
      </c>
      <c r="G279" s="1">
        <v>3288.32</v>
      </c>
      <c r="H279" s="3">
        <f>IF(ISERR(LN(Table13918[[#This Row],[Close]]/E278)),"-",LN(Table13918[[#This Row],[Close]]/E278))</f>
        <v>-4.651546576711592E-3</v>
      </c>
    </row>
    <row r="280" spans="1:8" x14ac:dyDescent="0.3">
      <c r="A280" s="2">
        <v>43510</v>
      </c>
      <c r="B280" s="1">
        <v>26978</v>
      </c>
      <c r="C280" s="1">
        <v>27030</v>
      </c>
      <c r="D280" s="1">
        <v>26818.05</v>
      </c>
      <c r="E280" s="1">
        <v>26970.6</v>
      </c>
      <c r="F280" s="1">
        <v>374943572</v>
      </c>
      <c r="G280" s="1">
        <v>8959.41</v>
      </c>
      <c r="H280" s="3">
        <f>IF(ISERR(LN(Table13918[[#This Row],[Close]]/E279)),"-",LN(Table13918[[#This Row],[Close]]/E279))</f>
        <v>3.1639955094007674E-3</v>
      </c>
    </row>
    <row r="281" spans="1:8" x14ac:dyDescent="0.3">
      <c r="A281" s="2">
        <v>43511</v>
      </c>
      <c r="B281" s="1">
        <v>27017.200000000001</v>
      </c>
      <c r="C281" s="1">
        <v>27029.95</v>
      </c>
      <c r="D281" s="1">
        <v>26635.25</v>
      </c>
      <c r="E281" s="1">
        <v>26794.25</v>
      </c>
      <c r="F281" s="1">
        <v>252673681</v>
      </c>
      <c r="G281" s="1">
        <v>6444.39</v>
      </c>
      <c r="H281" s="3">
        <f>IF(ISERR(LN(Table13918[[#This Row],[Close]]/E280)),"-",LN(Table13918[[#This Row],[Close]]/E280))</f>
        <v>-6.5600715868439075E-3</v>
      </c>
    </row>
    <row r="282" spans="1:8" x14ac:dyDescent="0.3">
      <c r="A282" s="2">
        <v>43514</v>
      </c>
      <c r="B282" s="1">
        <v>26754.6</v>
      </c>
      <c r="C282" s="1">
        <v>26829.95</v>
      </c>
      <c r="D282" s="1">
        <v>26617.7</v>
      </c>
      <c r="E282" s="1">
        <v>26654.25</v>
      </c>
      <c r="F282" s="1">
        <v>175449436</v>
      </c>
      <c r="G282" s="1">
        <v>4231.5</v>
      </c>
      <c r="H282" s="3">
        <f>IF(ISERR(LN(Table13918[[#This Row],[Close]]/E281)),"-",LN(Table13918[[#This Row],[Close]]/E281))</f>
        <v>-5.2386996895911345E-3</v>
      </c>
    </row>
    <row r="283" spans="1:8" x14ac:dyDescent="0.3">
      <c r="A283" s="2">
        <v>43515</v>
      </c>
      <c r="B283" s="1">
        <v>26666.55</v>
      </c>
      <c r="C283" s="1">
        <v>26996.45</v>
      </c>
      <c r="D283" s="1">
        <v>26625.599999999999</v>
      </c>
      <c r="E283" s="1">
        <v>26684.85</v>
      </c>
      <c r="F283" s="1">
        <v>129759984</v>
      </c>
      <c r="G283" s="1">
        <v>3282.94</v>
      </c>
      <c r="H283" s="3">
        <f>IF(ISERR(LN(Table13918[[#This Row],[Close]]/E282)),"-",LN(Table13918[[#This Row],[Close]]/E282))</f>
        <v>1.1473760658505096E-3</v>
      </c>
    </row>
    <row r="284" spans="1:8" x14ac:dyDescent="0.3">
      <c r="A284" s="2">
        <v>43516</v>
      </c>
      <c r="B284" s="1">
        <v>26786</v>
      </c>
      <c r="C284" s="1">
        <v>26985.5</v>
      </c>
      <c r="D284" s="1">
        <v>26732.65</v>
      </c>
      <c r="E284" s="1">
        <v>26955.5</v>
      </c>
      <c r="F284" s="1">
        <v>130711905</v>
      </c>
      <c r="G284" s="1">
        <v>3256.71</v>
      </c>
      <c r="H284" s="3">
        <f>IF(ISERR(LN(Table13918[[#This Row],[Close]]/E283)),"-",LN(Table13918[[#This Row],[Close]]/E283))</f>
        <v>1.0091369531195635E-2</v>
      </c>
    </row>
    <row r="285" spans="1:8" x14ac:dyDescent="0.3">
      <c r="A285" s="2">
        <v>43517</v>
      </c>
      <c r="B285" s="1">
        <v>26994.75</v>
      </c>
      <c r="C285" s="1">
        <v>27100.9</v>
      </c>
      <c r="D285" s="1">
        <v>26973</v>
      </c>
      <c r="E285" s="1">
        <v>27052.400000000001</v>
      </c>
      <c r="F285" s="1">
        <v>148275410</v>
      </c>
      <c r="G285" s="1">
        <v>3574.09</v>
      </c>
      <c r="H285" s="3">
        <f>IF(ISERR(LN(Table13918[[#This Row],[Close]]/E284)),"-",LN(Table13918[[#This Row],[Close]]/E284))</f>
        <v>3.5883677749652706E-3</v>
      </c>
    </row>
    <row r="286" spans="1:8" x14ac:dyDescent="0.3">
      <c r="A286" s="2">
        <v>43518</v>
      </c>
      <c r="B286" s="1">
        <v>26960.05</v>
      </c>
      <c r="C286" s="1">
        <v>26997.35</v>
      </c>
      <c r="D286" s="1">
        <v>26847.8</v>
      </c>
      <c r="E286" s="1">
        <v>26867.55</v>
      </c>
      <c r="F286" s="1">
        <v>221450091</v>
      </c>
      <c r="G286" s="1">
        <v>13958.07</v>
      </c>
      <c r="H286" s="3">
        <f>IF(ISERR(LN(Table13918[[#This Row],[Close]]/E285)),"-",LN(Table13918[[#This Row],[Close]]/E285))</f>
        <v>-6.8564872249006065E-3</v>
      </c>
    </row>
    <row r="287" spans="1:8" x14ac:dyDescent="0.3">
      <c r="A287" s="2">
        <v>43521</v>
      </c>
      <c r="B287" s="1">
        <v>26934.2</v>
      </c>
      <c r="C287" s="1">
        <v>27197.1</v>
      </c>
      <c r="D287" s="1">
        <v>26932.65</v>
      </c>
      <c r="E287" s="1">
        <v>27159.25</v>
      </c>
      <c r="F287" s="1">
        <v>141100629</v>
      </c>
      <c r="G287" s="1">
        <v>4254.38</v>
      </c>
      <c r="H287" s="3">
        <f>IF(ISERR(LN(Table13918[[#This Row],[Close]]/E286)),"-",LN(Table13918[[#This Row],[Close]]/E286))</f>
        <v>1.0798449454878753E-2</v>
      </c>
    </row>
    <row r="288" spans="1:8" x14ac:dyDescent="0.3">
      <c r="A288" s="2">
        <v>43522</v>
      </c>
      <c r="B288" s="1">
        <v>26853.8</v>
      </c>
      <c r="C288" s="1">
        <v>27127.25</v>
      </c>
      <c r="D288" s="1">
        <v>26736.6</v>
      </c>
      <c r="E288" s="1">
        <v>26952.95</v>
      </c>
      <c r="F288" s="1">
        <v>201083249</v>
      </c>
      <c r="G288" s="1">
        <v>5390.59</v>
      </c>
      <c r="H288" s="3">
        <f>IF(ISERR(LN(Table13918[[#This Row],[Close]]/E287)),"-",LN(Table13918[[#This Row],[Close]]/E287))</f>
        <v>-7.6249348396920345E-3</v>
      </c>
    </row>
    <row r="289" spans="1:8" x14ac:dyDescent="0.3">
      <c r="A289" s="2">
        <v>43523</v>
      </c>
      <c r="B289" s="1">
        <v>27078.1</v>
      </c>
      <c r="C289" s="1">
        <v>27189.45</v>
      </c>
      <c r="D289" s="1">
        <v>26719.4</v>
      </c>
      <c r="E289" s="1">
        <v>26799.3</v>
      </c>
      <c r="F289" s="1">
        <v>193745424</v>
      </c>
      <c r="G289" s="1">
        <v>5604.59</v>
      </c>
      <c r="H289" s="3">
        <f>IF(ISERR(LN(Table13918[[#This Row],[Close]]/E288)),"-",LN(Table13918[[#This Row],[Close]]/E288))</f>
        <v>-5.7169855583787425E-3</v>
      </c>
    </row>
    <row r="290" spans="1:8" x14ac:dyDescent="0.3">
      <c r="A290" s="2">
        <v>43524</v>
      </c>
      <c r="B290" s="1">
        <v>26878</v>
      </c>
      <c r="C290" s="1">
        <v>26920.5</v>
      </c>
      <c r="D290" s="1">
        <v>26762.55</v>
      </c>
      <c r="E290" s="1">
        <v>26789.9</v>
      </c>
      <c r="F290" s="1">
        <v>191588675</v>
      </c>
      <c r="G290" s="1">
        <v>6926.21</v>
      </c>
      <c r="H290" s="3">
        <f>IF(ISERR(LN(Table13918[[#This Row],[Close]]/E289)),"-",LN(Table13918[[#This Row],[Close]]/E289))</f>
        <v>-3.5081695925313135E-4</v>
      </c>
    </row>
    <row r="291" spans="1:8" x14ac:dyDescent="0.3">
      <c r="A291" s="2">
        <v>43525</v>
      </c>
      <c r="B291" s="1">
        <v>26941</v>
      </c>
      <c r="C291" s="1">
        <v>27076.55</v>
      </c>
      <c r="D291" s="1">
        <v>26928.9</v>
      </c>
      <c r="E291" s="1">
        <v>27043.9</v>
      </c>
      <c r="F291" s="1">
        <v>189425878</v>
      </c>
      <c r="G291" s="1">
        <v>4531.37</v>
      </c>
      <c r="H291" s="3">
        <f>IF(ISERR(LN(Table13918[[#This Row],[Close]]/E290)),"-",LN(Table13918[[#This Row],[Close]]/E290))</f>
        <v>9.4365207302816879E-3</v>
      </c>
    </row>
    <row r="292" spans="1:8" x14ac:dyDescent="0.3">
      <c r="A292" s="2">
        <v>43529</v>
      </c>
      <c r="B292" s="1">
        <v>27068.15</v>
      </c>
      <c r="C292" s="1">
        <v>27580.75</v>
      </c>
      <c r="D292" s="1">
        <v>26958.1</v>
      </c>
      <c r="E292" s="1">
        <v>27554.05</v>
      </c>
      <c r="F292" s="1">
        <v>207435129</v>
      </c>
      <c r="G292" s="1">
        <v>5122.25</v>
      </c>
      <c r="H292" s="3">
        <f>IF(ISERR(LN(Table13918[[#This Row],[Close]]/E291)),"-",LN(Table13918[[#This Row],[Close]]/E291))</f>
        <v>1.8688058695591165E-2</v>
      </c>
    </row>
    <row r="293" spans="1:8" x14ac:dyDescent="0.3">
      <c r="A293" s="2">
        <v>43530</v>
      </c>
      <c r="B293" s="1">
        <v>27618.1</v>
      </c>
      <c r="C293" s="1">
        <v>27681.65</v>
      </c>
      <c r="D293" s="1">
        <v>27492.05</v>
      </c>
      <c r="E293" s="1">
        <v>27625.65</v>
      </c>
      <c r="F293" s="1">
        <v>179778089</v>
      </c>
      <c r="G293" s="1">
        <v>4966.6899999999996</v>
      </c>
      <c r="H293" s="3">
        <f>IF(ISERR(LN(Table13918[[#This Row],[Close]]/E292)),"-",LN(Table13918[[#This Row],[Close]]/E292))</f>
        <v>2.595158733541388E-3</v>
      </c>
    </row>
    <row r="294" spans="1:8" x14ac:dyDescent="0.3">
      <c r="A294" s="2">
        <v>43531</v>
      </c>
      <c r="B294" s="1">
        <v>27661</v>
      </c>
      <c r="C294" s="1">
        <v>27815.5</v>
      </c>
      <c r="D294" s="1">
        <v>27560</v>
      </c>
      <c r="E294" s="1">
        <v>27764.6</v>
      </c>
      <c r="F294" s="1">
        <v>208017462</v>
      </c>
      <c r="G294" s="1">
        <v>4715.54</v>
      </c>
      <c r="H294" s="3">
        <f>IF(ISERR(LN(Table13918[[#This Row],[Close]]/E293)),"-",LN(Table13918[[#This Row],[Close]]/E293))</f>
        <v>5.0171389898761576E-3</v>
      </c>
    </row>
    <row r="295" spans="1:8" x14ac:dyDescent="0.3">
      <c r="A295" s="2">
        <v>43532</v>
      </c>
      <c r="B295" s="1">
        <v>27686.15</v>
      </c>
      <c r="C295" s="1">
        <v>27811.35</v>
      </c>
      <c r="D295" s="1">
        <v>27645.4</v>
      </c>
      <c r="E295" s="1">
        <v>27761.8</v>
      </c>
      <c r="F295" s="1">
        <v>140524297</v>
      </c>
      <c r="G295" s="1">
        <v>3711.24</v>
      </c>
      <c r="H295" s="3">
        <f>IF(ISERR(LN(Table13918[[#This Row],[Close]]/E294)),"-",LN(Table13918[[#This Row],[Close]]/E294))</f>
        <v>-1.0085292770186126E-4</v>
      </c>
    </row>
    <row r="296" spans="1:8" x14ac:dyDescent="0.3">
      <c r="A296" s="2">
        <v>43535</v>
      </c>
      <c r="B296" s="1">
        <v>27840.1</v>
      </c>
      <c r="C296" s="1">
        <v>28035.599999999999</v>
      </c>
      <c r="D296" s="1">
        <v>27791.25</v>
      </c>
      <c r="E296" s="1">
        <v>27966.65</v>
      </c>
      <c r="F296" s="1">
        <v>148235712</v>
      </c>
      <c r="G296" s="1">
        <v>4381.47</v>
      </c>
      <c r="H296" s="3">
        <f>IF(ISERR(LN(Table13918[[#This Row],[Close]]/E295)),"-",LN(Table13918[[#This Row],[Close]]/E295))</f>
        <v>7.3517538222729597E-3</v>
      </c>
    </row>
    <row r="297" spans="1:8" x14ac:dyDescent="0.3">
      <c r="A297" s="2">
        <v>43536</v>
      </c>
      <c r="B297" s="1">
        <v>28168.2</v>
      </c>
      <c r="C297" s="1">
        <v>28488.1</v>
      </c>
      <c r="D297" s="1">
        <v>28142.25</v>
      </c>
      <c r="E297" s="1">
        <v>28443.7</v>
      </c>
      <c r="F297" s="1">
        <v>184260495</v>
      </c>
      <c r="G297" s="1">
        <v>6427.57</v>
      </c>
      <c r="H297" s="3">
        <f>IF(ISERR(LN(Table13918[[#This Row],[Close]]/E296)),"-",LN(Table13918[[#This Row],[Close]]/E296))</f>
        <v>1.6913966068536946E-2</v>
      </c>
    </row>
    <row r="298" spans="1:8" x14ac:dyDescent="0.3">
      <c r="A298" s="2">
        <v>43537</v>
      </c>
      <c r="B298" s="1">
        <v>28480.3</v>
      </c>
      <c r="C298" s="1">
        <v>28927.7</v>
      </c>
      <c r="D298" s="1">
        <v>28353.65</v>
      </c>
      <c r="E298" s="1">
        <v>28884.3</v>
      </c>
      <c r="F298" s="1">
        <v>206998023</v>
      </c>
      <c r="G298" s="1">
        <v>9124.75</v>
      </c>
      <c r="H298" s="3">
        <f>IF(ISERR(LN(Table13918[[#This Row],[Close]]/E297)),"-",LN(Table13918[[#This Row],[Close]]/E297))</f>
        <v>1.5371499982222085E-2</v>
      </c>
    </row>
    <row r="299" spans="1:8" x14ac:dyDescent="0.3">
      <c r="A299" s="2">
        <v>43538</v>
      </c>
      <c r="B299" s="1">
        <v>29028.9</v>
      </c>
      <c r="C299" s="1">
        <v>29070.35</v>
      </c>
      <c r="D299" s="1">
        <v>28819.75</v>
      </c>
      <c r="E299" s="1">
        <v>28923.1</v>
      </c>
      <c r="F299" s="1">
        <v>187139544</v>
      </c>
      <c r="G299" s="1">
        <v>6138.11</v>
      </c>
      <c r="H299" s="3">
        <f>IF(ISERR(LN(Table13918[[#This Row],[Close]]/E298)),"-",LN(Table13918[[#This Row],[Close]]/E298))</f>
        <v>1.3423888923041383E-3</v>
      </c>
    </row>
    <row r="300" spans="1:8" x14ac:dyDescent="0.3">
      <c r="A300" s="2">
        <v>43539</v>
      </c>
      <c r="B300" s="1">
        <v>29007</v>
      </c>
      <c r="C300" s="1">
        <v>29520.7</v>
      </c>
      <c r="D300" s="1">
        <v>28990.85</v>
      </c>
      <c r="E300" s="1">
        <v>29381.45</v>
      </c>
      <c r="F300" s="1">
        <v>296217360</v>
      </c>
      <c r="G300" s="1">
        <v>9607.3700000000008</v>
      </c>
      <c r="H300" s="3">
        <f>IF(ISERR(LN(Table13918[[#This Row],[Close]]/E299)),"-",LN(Table13918[[#This Row],[Close]]/E299))</f>
        <v>1.5722939029082891E-2</v>
      </c>
    </row>
    <row r="301" spans="1:8" x14ac:dyDescent="0.3">
      <c r="A301" s="2">
        <v>43542</v>
      </c>
      <c r="B301" s="1">
        <v>29521.599999999999</v>
      </c>
      <c r="C301" s="1">
        <v>29812</v>
      </c>
      <c r="D301" s="1">
        <v>29361.65</v>
      </c>
      <c r="E301" s="1">
        <v>29596.1</v>
      </c>
      <c r="F301" s="1">
        <v>185741004</v>
      </c>
      <c r="G301" s="1">
        <v>5835.92</v>
      </c>
      <c r="H301" s="3">
        <f>IF(ISERR(LN(Table13918[[#This Row],[Close]]/E300)),"-",LN(Table13918[[#This Row],[Close]]/E300))</f>
        <v>7.2790730631110316E-3</v>
      </c>
    </row>
    <row r="302" spans="1:8" x14ac:dyDescent="0.3">
      <c r="A302" s="2">
        <v>43543</v>
      </c>
      <c r="B302" s="1">
        <v>29702.6</v>
      </c>
      <c r="C302" s="1">
        <v>29799.75</v>
      </c>
      <c r="D302" s="1">
        <v>29547.7</v>
      </c>
      <c r="E302" s="1">
        <v>29767.85</v>
      </c>
      <c r="F302" s="1">
        <v>222296391</v>
      </c>
      <c r="G302" s="1">
        <v>5295.3</v>
      </c>
      <c r="H302" s="3">
        <f>IF(ISERR(LN(Table13918[[#This Row],[Close]]/E301)),"-",LN(Table13918[[#This Row],[Close]]/E301))</f>
        <v>5.7863561710325374E-3</v>
      </c>
    </row>
    <row r="303" spans="1:8" x14ac:dyDescent="0.3">
      <c r="A303" s="2">
        <v>43544</v>
      </c>
      <c r="B303" s="1">
        <v>29769.65</v>
      </c>
      <c r="C303" s="1">
        <v>29885.200000000001</v>
      </c>
      <c r="D303" s="1">
        <v>29633.5</v>
      </c>
      <c r="E303" s="1">
        <v>29832.2</v>
      </c>
      <c r="F303" s="1">
        <v>194921072</v>
      </c>
      <c r="G303" s="1">
        <v>5196.8100000000004</v>
      </c>
      <c r="H303" s="3">
        <f>IF(ISERR(LN(Table13918[[#This Row],[Close]]/E302)),"-",LN(Table13918[[#This Row],[Close]]/E302))</f>
        <v>2.1593950006843659E-3</v>
      </c>
    </row>
    <row r="304" spans="1:8" x14ac:dyDescent="0.3">
      <c r="A304" s="2">
        <v>43546</v>
      </c>
      <c r="B304" s="1">
        <v>29920.75</v>
      </c>
      <c r="C304" s="1">
        <v>30008.1</v>
      </c>
      <c r="D304" s="1">
        <v>29508.7</v>
      </c>
      <c r="E304" s="1">
        <v>29582.5</v>
      </c>
      <c r="F304" s="1">
        <v>219823784</v>
      </c>
      <c r="G304" s="1">
        <v>6622.27</v>
      </c>
      <c r="H304" s="3">
        <f>IF(ISERR(LN(Table13918[[#This Row],[Close]]/E303)),"-",LN(Table13918[[#This Row],[Close]]/E303))</f>
        <v>-8.4053767877137909E-3</v>
      </c>
    </row>
    <row r="305" spans="1:8" x14ac:dyDescent="0.3">
      <c r="A305" s="2">
        <v>43549</v>
      </c>
      <c r="B305" s="1">
        <v>29329.4</v>
      </c>
      <c r="C305" s="1">
        <v>29329.4</v>
      </c>
      <c r="D305" s="1">
        <v>29156.25</v>
      </c>
      <c r="E305" s="1">
        <v>29281.200000000001</v>
      </c>
      <c r="F305" s="1">
        <v>132018394</v>
      </c>
      <c r="G305" s="1">
        <v>3876.07</v>
      </c>
      <c r="H305" s="3">
        <f>IF(ISERR(LN(Table13918[[#This Row],[Close]]/E304)),"-",LN(Table13918[[#This Row],[Close]]/E304))</f>
        <v>-1.023729841671372E-2</v>
      </c>
    </row>
    <row r="306" spans="1:8" x14ac:dyDescent="0.3">
      <c r="A306" s="2">
        <v>43550</v>
      </c>
      <c r="B306" s="1">
        <v>29300.400000000001</v>
      </c>
      <c r="C306" s="1">
        <v>29950.15</v>
      </c>
      <c r="D306" s="1">
        <v>29278.5</v>
      </c>
      <c r="E306" s="1">
        <v>29882.15</v>
      </c>
      <c r="F306" s="1">
        <v>131212876</v>
      </c>
      <c r="G306" s="1">
        <v>4159.59</v>
      </c>
      <c r="H306" s="3">
        <f>IF(ISERR(LN(Table13918[[#This Row],[Close]]/E305)),"-",LN(Table13918[[#This Row],[Close]]/E305))</f>
        <v>2.0315640300758709E-2</v>
      </c>
    </row>
    <row r="307" spans="1:8" x14ac:dyDescent="0.3">
      <c r="A307" s="2">
        <v>43551</v>
      </c>
      <c r="B307" s="1">
        <v>30034.15</v>
      </c>
      <c r="C307" s="1">
        <v>30262.55</v>
      </c>
      <c r="D307" s="1">
        <v>29790.25</v>
      </c>
      <c r="E307" s="1">
        <v>30019.8</v>
      </c>
      <c r="F307" s="1">
        <v>260544922</v>
      </c>
      <c r="G307" s="1">
        <v>8006.3</v>
      </c>
      <c r="H307" s="3">
        <f>IF(ISERR(LN(Table13918[[#This Row],[Close]]/E306)),"-",LN(Table13918[[#This Row],[Close]]/E306))</f>
        <v>4.5958517973180048E-3</v>
      </c>
    </row>
    <row r="308" spans="1:8" x14ac:dyDescent="0.3">
      <c r="A308" s="2">
        <v>43552</v>
      </c>
      <c r="B308" s="1">
        <v>30064.799999999999</v>
      </c>
      <c r="C308" s="1">
        <v>30496.05</v>
      </c>
      <c r="D308" s="1">
        <v>29969.1</v>
      </c>
      <c r="E308" s="1">
        <v>30420.55</v>
      </c>
      <c r="F308" s="1">
        <v>292110701</v>
      </c>
      <c r="G308" s="1">
        <v>9523.9</v>
      </c>
      <c r="H308" s="3">
        <f>IF(ISERR(LN(Table13918[[#This Row],[Close]]/E307)),"-",LN(Table13918[[#This Row],[Close]]/E307))</f>
        <v>1.3261202920149597E-2</v>
      </c>
    </row>
    <row r="309" spans="1:8" x14ac:dyDescent="0.3">
      <c r="A309" s="2">
        <v>43553</v>
      </c>
      <c r="B309" s="1">
        <v>30480.35</v>
      </c>
      <c r="C309" s="1">
        <v>30499.15</v>
      </c>
      <c r="D309" s="1">
        <v>30235.9</v>
      </c>
      <c r="E309" s="1">
        <v>30426.799999999999</v>
      </c>
      <c r="F309" s="1">
        <v>219687116</v>
      </c>
      <c r="G309" s="1">
        <v>6217.73</v>
      </c>
      <c r="H309" s="3">
        <f>IF(ISERR(LN(Table13918[[#This Row],[Close]]/E308)),"-",LN(Table13918[[#This Row],[Close]]/E308))</f>
        <v>2.0543211896593508E-4</v>
      </c>
    </row>
    <row r="310" spans="1:8" x14ac:dyDescent="0.3">
      <c r="A310" s="2">
        <v>43556</v>
      </c>
      <c r="B310" s="1">
        <v>30537.599999999999</v>
      </c>
      <c r="C310" s="1">
        <v>30648.1</v>
      </c>
      <c r="D310" s="1">
        <v>30218.35</v>
      </c>
      <c r="E310" s="1">
        <v>30326.5</v>
      </c>
      <c r="F310" s="1">
        <v>224440509</v>
      </c>
      <c r="G310" s="1">
        <v>5594.91</v>
      </c>
      <c r="H310" s="3">
        <f>IF(ISERR(LN(Table13918[[#This Row],[Close]]/E309)),"-",LN(Table13918[[#This Row],[Close]]/E309))</f>
        <v>-3.3018812517522883E-3</v>
      </c>
    </row>
    <row r="311" spans="1:8" x14ac:dyDescent="0.3">
      <c r="A311" s="2">
        <v>43557</v>
      </c>
      <c r="B311" s="1">
        <v>30450.1</v>
      </c>
      <c r="C311" s="1">
        <v>30452.9</v>
      </c>
      <c r="D311" s="1">
        <v>30155.85</v>
      </c>
      <c r="E311" s="1">
        <v>30354.25</v>
      </c>
      <c r="F311" s="1">
        <v>196482019</v>
      </c>
      <c r="G311" s="1">
        <v>5205.38</v>
      </c>
      <c r="H311" s="3">
        <f>IF(ISERR(LN(Table13918[[#This Row],[Close]]/E310)),"-",LN(Table13918[[#This Row],[Close]]/E310))</f>
        <v>9.1462290543502906E-4</v>
      </c>
    </row>
    <row r="312" spans="1:8" x14ac:dyDescent="0.3">
      <c r="A312" s="2">
        <v>43558</v>
      </c>
      <c r="B312" s="1">
        <v>30440.85</v>
      </c>
      <c r="C312" s="1">
        <v>30602.55</v>
      </c>
      <c r="D312" s="1">
        <v>30036.25</v>
      </c>
      <c r="E312" s="1">
        <v>30093.3</v>
      </c>
      <c r="F312" s="1">
        <v>193071867</v>
      </c>
      <c r="G312" s="1">
        <v>5203.95</v>
      </c>
      <c r="H312" s="3">
        <f>IF(ISERR(LN(Table13918[[#This Row],[Close]]/E311)),"-",LN(Table13918[[#This Row],[Close]]/E311))</f>
        <v>-8.633985035168542E-3</v>
      </c>
    </row>
    <row r="313" spans="1:8" x14ac:dyDescent="0.3">
      <c r="A313" s="2">
        <v>43559</v>
      </c>
      <c r="B313" s="1">
        <v>30147.3</v>
      </c>
      <c r="C313" s="1">
        <v>30245.7</v>
      </c>
      <c r="D313" s="1">
        <v>29809.9</v>
      </c>
      <c r="E313" s="1">
        <v>29904.9</v>
      </c>
      <c r="F313" s="1">
        <v>199631082</v>
      </c>
      <c r="G313" s="1">
        <v>5460.27</v>
      </c>
      <c r="H313" s="3">
        <f>IF(ISERR(LN(Table13918[[#This Row],[Close]]/E312)),"-",LN(Table13918[[#This Row],[Close]]/E312))</f>
        <v>-6.2802090470611728E-3</v>
      </c>
    </row>
    <row r="314" spans="1:8" x14ac:dyDescent="0.3">
      <c r="A314" s="2">
        <v>43560</v>
      </c>
      <c r="B314" s="1">
        <v>30002.85</v>
      </c>
      <c r="C314" s="1">
        <v>30174</v>
      </c>
      <c r="D314" s="1">
        <v>29850</v>
      </c>
      <c r="E314" s="1">
        <v>30084.65</v>
      </c>
      <c r="F314" s="1">
        <v>154141037</v>
      </c>
      <c r="G314" s="1">
        <v>4130.84</v>
      </c>
      <c r="H314" s="3">
        <f>IF(ISERR(LN(Table13918[[#This Row],[Close]]/E313)),"-",LN(Table13918[[#This Row],[Close]]/E313))</f>
        <v>5.9927283316307707E-3</v>
      </c>
    </row>
    <row r="315" spans="1:8" x14ac:dyDescent="0.3">
      <c r="A315" s="2">
        <v>43563</v>
      </c>
      <c r="B315" s="1">
        <v>30201.5</v>
      </c>
      <c r="C315" s="1">
        <v>30232.05</v>
      </c>
      <c r="D315" s="1">
        <v>29716.6</v>
      </c>
      <c r="E315" s="1">
        <v>29845.3</v>
      </c>
      <c r="F315" s="1">
        <v>147201421</v>
      </c>
      <c r="G315" s="1">
        <v>3687.89</v>
      </c>
      <c r="H315" s="3">
        <f>IF(ISERR(LN(Table13918[[#This Row],[Close]]/E314)),"-",LN(Table13918[[#This Row],[Close]]/E314))</f>
        <v>-7.9877013950488303E-3</v>
      </c>
    </row>
    <row r="316" spans="1:8" x14ac:dyDescent="0.3">
      <c r="A316" s="2">
        <v>43564</v>
      </c>
      <c r="B316" s="1">
        <v>29901.5</v>
      </c>
      <c r="C316" s="1">
        <v>30165.05</v>
      </c>
      <c r="D316" s="1">
        <v>29703.55</v>
      </c>
      <c r="E316" s="1">
        <v>30113.85</v>
      </c>
      <c r="F316" s="1">
        <v>165462138</v>
      </c>
      <c r="G316" s="1">
        <v>4788.34</v>
      </c>
      <c r="H316" s="3">
        <f>IF(ISERR(LN(Table13918[[#This Row],[Close]]/E315)),"-",LN(Table13918[[#This Row],[Close]]/E315))</f>
        <v>8.9578253114290084E-3</v>
      </c>
    </row>
    <row r="317" spans="1:8" x14ac:dyDescent="0.3">
      <c r="A317" s="2">
        <v>43565</v>
      </c>
      <c r="B317" s="1">
        <v>29916.6</v>
      </c>
      <c r="C317" s="1">
        <v>30155.75</v>
      </c>
      <c r="D317" s="1">
        <v>29768.1</v>
      </c>
      <c r="E317" s="1">
        <v>29803.5</v>
      </c>
      <c r="F317" s="1">
        <v>165250173</v>
      </c>
      <c r="G317" s="1">
        <v>9946.9599999999991</v>
      </c>
      <c r="H317" s="3">
        <f>IF(ISERR(LN(Table13918[[#This Row],[Close]]/E316)),"-",LN(Table13918[[#This Row],[Close]]/E316))</f>
        <v>-1.0359362537402793E-2</v>
      </c>
    </row>
    <row r="318" spans="1:8" x14ac:dyDescent="0.3">
      <c r="A318" s="2">
        <v>43566</v>
      </c>
      <c r="B318" s="1">
        <v>29841.85</v>
      </c>
      <c r="C318" s="1">
        <v>29852.25</v>
      </c>
      <c r="D318" s="1">
        <v>29640.25</v>
      </c>
      <c r="E318" s="1">
        <v>29786.1</v>
      </c>
      <c r="F318" s="1">
        <v>108247929</v>
      </c>
      <c r="G318" s="1">
        <v>3168.46</v>
      </c>
      <c r="H318" s="3">
        <f>IF(ISERR(LN(Table13918[[#This Row],[Close]]/E317)),"-",LN(Table13918[[#This Row],[Close]]/E317))</f>
        <v>-5.8399453913175541E-4</v>
      </c>
    </row>
    <row r="319" spans="1:8" x14ac:dyDescent="0.3">
      <c r="A319" s="2">
        <v>43567</v>
      </c>
      <c r="B319" s="1">
        <v>29780.55</v>
      </c>
      <c r="C319" s="1">
        <v>30000.95</v>
      </c>
      <c r="D319" s="1">
        <v>29707</v>
      </c>
      <c r="E319" s="1">
        <v>29938.55</v>
      </c>
      <c r="F319" s="1">
        <v>104858970</v>
      </c>
      <c r="G319" s="1">
        <v>3137.74</v>
      </c>
      <c r="H319" s="3">
        <f>IF(ISERR(LN(Table13918[[#This Row],[Close]]/E318)),"-",LN(Table13918[[#This Row],[Close]]/E318))</f>
        <v>5.1051058849971393E-3</v>
      </c>
    </row>
    <row r="320" spans="1:8" x14ac:dyDescent="0.3">
      <c r="A320" s="2">
        <v>43570</v>
      </c>
      <c r="B320" s="1">
        <v>29983.5</v>
      </c>
      <c r="C320" s="1">
        <v>30163.1</v>
      </c>
      <c r="D320" s="1">
        <v>29919.1</v>
      </c>
      <c r="E320" s="1">
        <v>30104.25</v>
      </c>
      <c r="F320" s="1">
        <v>90613632</v>
      </c>
      <c r="G320" s="1">
        <v>3071.18</v>
      </c>
      <c r="H320" s="3">
        <f>IF(ISERR(LN(Table13918[[#This Row],[Close]]/E319)),"-",LN(Table13918[[#This Row],[Close]]/E319))</f>
        <v>5.5194101759183604E-3</v>
      </c>
    </row>
    <row r="321" spans="1:8" x14ac:dyDescent="0.3">
      <c r="A321" s="2">
        <v>43571</v>
      </c>
      <c r="B321" s="1">
        <v>30236.25</v>
      </c>
      <c r="C321" s="1">
        <v>30590.95</v>
      </c>
      <c r="D321" s="1">
        <v>30228.2</v>
      </c>
      <c r="E321" s="1">
        <v>30531.35</v>
      </c>
      <c r="F321" s="1">
        <v>117822281</v>
      </c>
      <c r="G321" s="1">
        <v>4223.74</v>
      </c>
      <c r="H321" s="3">
        <f>IF(ISERR(LN(Table13918[[#This Row],[Close]]/E320)),"-",LN(Table13918[[#This Row],[Close]]/E320))</f>
        <v>1.408766676944298E-2</v>
      </c>
    </row>
    <row r="322" spans="1:8" x14ac:dyDescent="0.3">
      <c r="A322" s="2">
        <v>43573</v>
      </c>
      <c r="B322" s="1">
        <v>30656.5</v>
      </c>
      <c r="C322" s="1">
        <v>30669.8</v>
      </c>
      <c r="D322" s="1">
        <v>30142.2</v>
      </c>
      <c r="E322" s="1">
        <v>30223.4</v>
      </c>
      <c r="F322" s="1">
        <v>141697748</v>
      </c>
      <c r="G322" s="1">
        <v>4610.68</v>
      </c>
      <c r="H322" s="3">
        <f>IF(ISERR(LN(Table13918[[#This Row],[Close]]/E321)),"-",LN(Table13918[[#This Row],[Close]]/E321))</f>
        <v>-1.0137565781663544E-2</v>
      </c>
    </row>
    <row r="323" spans="1:8" x14ac:dyDescent="0.3">
      <c r="A323" s="2">
        <v>43577</v>
      </c>
      <c r="B323" s="1">
        <v>30282.5</v>
      </c>
      <c r="C323" s="1">
        <v>30289.9</v>
      </c>
      <c r="D323" s="1">
        <v>29647.55</v>
      </c>
      <c r="E323" s="1">
        <v>29687.95</v>
      </c>
      <c r="F323" s="1">
        <v>132778018</v>
      </c>
      <c r="G323" s="1">
        <v>4647.04</v>
      </c>
      <c r="H323" s="3">
        <f>IF(ISERR(LN(Table13918[[#This Row],[Close]]/E322)),"-",LN(Table13918[[#This Row],[Close]]/E322))</f>
        <v>-1.7875219213962529E-2</v>
      </c>
    </row>
    <row r="324" spans="1:8" x14ac:dyDescent="0.3">
      <c r="A324" s="2">
        <v>43578</v>
      </c>
      <c r="B324" s="1">
        <v>29761.95</v>
      </c>
      <c r="C324" s="1">
        <v>29906.5</v>
      </c>
      <c r="D324" s="1">
        <v>29455.45</v>
      </c>
      <c r="E324" s="1">
        <v>29479.7</v>
      </c>
      <c r="F324" s="1">
        <v>145857126</v>
      </c>
      <c r="G324" s="1">
        <v>4502.93</v>
      </c>
      <c r="H324" s="3">
        <f>IF(ISERR(LN(Table13918[[#This Row],[Close]]/E323)),"-",LN(Table13918[[#This Row],[Close]]/E323))</f>
        <v>-7.0393486961344955E-3</v>
      </c>
    </row>
    <row r="325" spans="1:8" x14ac:dyDescent="0.3">
      <c r="A325" s="2">
        <v>43579</v>
      </c>
      <c r="B325" s="1">
        <v>29550.5</v>
      </c>
      <c r="C325" s="1">
        <v>29914.85</v>
      </c>
      <c r="D325" s="1">
        <v>29435.05</v>
      </c>
      <c r="E325" s="1">
        <v>29860.799999999999</v>
      </c>
      <c r="F325" s="1">
        <v>129529258</v>
      </c>
      <c r="G325" s="1">
        <v>4477.2700000000004</v>
      </c>
      <c r="H325" s="3">
        <f>IF(ISERR(LN(Table13918[[#This Row],[Close]]/E324)),"-",LN(Table13918[[#This Row],[Close]]/E324))</f>
        <v>1.2844692568145256E-2</v>
      </c>
    </row>
    <row r="326" spans="1:8" x14ac:dyDescent="0.3">
      <c r="A326" s="2">
        <v>43580</v>
      </c>
      <c r="B326" s="1">
        <v>29927.05</v>
      </c>
      <c r="C326" s="1">
        <v>30057.7</v>
      </c>
      <c r="D326" s="1">
        <v>29511.95</v>
      </c>
      <c r="E326" s="1">
        <v>29561.35</v>
      </c>
      <c r="F326" s="1">
        <v>201016367</v>
      </c>
      <c r="G326" s="1">
        <v>6526.09</v>
      </c>
      <c r="H326" s="3">
        <f>IF(ISERR(LN(Table13918[[#This Row],[Close]]/E325)),"-",LN(Table13918[[#This Row],[Close]]/E325))</f>
        <v>-1.0078818585475083E-2</v>
      </c>
    </row>
    <row r="327" spans="1:8" x14ac:dyDescent="0.3">
      <c r="A327" s="2">
        <v>43581</v>
      </c>
      <c r="B327" s="1">
        <v>29764.85</v>
      </c>
      <c r="C327" s="1">
        <v>30048.2</v>
      </c>
      <c r="D327" s="1">
        <v>29563.15</v>
      </c>
      <c r="E327" s="1">
        <v>30013.5</v>
      </c>
      <c r="F327" s="1">
        <v>158188658</v>
      </c>
      <c r="G327" s="1">
        <v>5736.29</v>
      </c>
      <c r="H327" s="3">
        <f>IF(ISERR(LN(Table13918[[#This Row],[Close]]/E326)),"-",LN(Table13918[[#This Row],[Close]]/E326))</f>
        <v>1.5179515581267133E-2</v>
      </c>
    </row>
    <row r="328" spans="1:8" x14ac:dyDescent="0.3">
      <c r="A328" s="2">
        <v>43585</v>
      </c>
      <c r="B328" s="1">
        <v>29920.400000000001</v>
      </c>
      <c r="C328" s="1">
        <v>29920.400000000001</v>
      </c>
      <c r="D328" s="1">
        <v>29550.05</v>
      </c>
      <c r="E328" s="1">
        <v>29764.799999999999</v>
      </c>
      <c r="F328" s="1">
        <v>362563145</v>
      </c>
      <c r="G328" s="1">
        <v>9257.75</v>
      </c>
      <c r="H328" s="3">
        <f>IF(ISERR(LN(Table13918[[#This Row],[Close]]/E327)),"-",LN(Table13918[[#This Row],[Close]]/E327))</f>
        <v>-8.3207931609340525E-3</v>
      </c>
    </row>
    <row r="329" spans="1:8" x14ac:dyDescent="0.3">
      <c r="A329" s="2">
        <v>43587</v>
      </c>
      <c r="B329" s="1">
        <v>29699.8</v>
      </c>
      <c r="C329" s="1">
        <v>29919.35</v>
      </c>
      <c r="D329" s="1">
        <v>29638.799999999999</v>
      </c>
      <c r="E329" s="1">
        <v>29708.6</v>
      </c>
      <c r="F329" s="1">
        <v>242309997</v>
      </c>
      <c r="G329" s="1">
        <v>6830.49</v>
      </c>
      <c r="H329" s="3">
        <f>IF(ISERR(LN(Table13918[[#This Row],[Close]]/E328)),"-",LN(Table13918[[#This Row],[Close]]/E328))</f>
        <v>-1.8899210984385608E-3</v>
      </c>
    </row>
    <row r="330" spans="1:8" x14ac:dyDescent="0.3">
      <c r="A330" s="2">
        <v>43588</v>
      </c>
      <c r="B330" s="1">
        <v>29811.65</v>
      </c>
      <c r="C330" s="1">
        <v>30121.75</v>
      </c>
      <c r="D330" s="1">
        <v>29795.1</v>
      </c>
      <c r="E330" s="1">
        <v>29954.15</v>
      </c>
      <c r="F330" s="1">
        <v>181379119</v>
      </c>
      <c r="G330" s="1">
        <v>5248.1</v>
      </c>
      <c r="H330" s="3">
        <f>IF(ISERR(LN(Table13918[[#This Row],[Close]]/E329)),"-",LN(Table13918[[#This Row],[Close]]/E329))</f>
        <v>8.231313052958128E-3</v>
      </c>
    </row>
    <row r="331" spans="1:8" x14ac:dyDescent="0.3">
      <c r="A331" s="2">
        <v>43591</v>
      </c>
      <c r="B331" s="1">
        <v>29626.5</v>
      </c>
      <c r="C331" s="1">
        <v>29757.4</v>
      </c>
      <c r="D331" s="1">
        <v>29528.6</v>
      </c>
      <c r="E331" s="1">
        <v>29618.45</v>
      </c>
      <c r="F331" s="1">
        <v>188230212</v>
      </c>
      <c r="G331" s="1">
        <v>4787.1099999999997</v>
      </c>
      <c r="H331" s="3">
        <f>IF(ISERR(LN(Table13918[[#This Row],[Close]]/E330)),"-",LN(Table13918[[#This Row],[Close]]/E330))</f>
        <v>-1.127040127277925E-2</v>
      </c>
    </row>
    <row r="332" spans="1:8" x14ac:dyDescent="0.3">
      <c r="A332" s="2">
        <v>43592</v>
      </c>
      <c r="B332" s="1">
        <v>29749.55</v>
      </c>
      <c r="C332" s="1">
        <v>29835.5</v>
      </c>
      <c r="D332" s="1">
        <v>29244.25</v>
      </c>
      <c r="E332" s="1">
        <v>29288.2</v>
      </c>
      <c r="F332" s="1">
        <v>180581999</v>
      </c>
      <c r="G332" s="1">
        <v>5340.05</v>
      </c>
      <c r="H332" s="3">
        <f>IF(ISERR(LN(Table13918[[#This Row],[Close]]/E331)),"-",LN(Table13918[[#This Row],[Close]]/E331))</f>
        <v>-1.1212773433388846E-2</v>
      </c>
    </row>
    <row r="333" spans="1:8" x14ac:dyDescent="0.3">
      <c r="A333" s="2">
        <v>43593</v>
      </c>
      <c r="B333" s="1">
        <v>29261.3</v>
      </c>
      <c r="C333" s="1">
        <v>29261.3</v>
      </c>
      <c r="D333" s="1">
        <v>28951.35</v>
      </c>
      <c r="E333" s="1">
        <v>28994.400000000001</v>
      </c>
      <c r="F333" s="1">
        <v>179421775</v>
      </c>
      <c r="G333" s="1">
        <v>4926.0200000000004</v>
      </c>
      <c r="H333" s="3">
        <f>IF(ISERR(LN(Table13918[[#This Row],[Close]]/E332)),"-",LN(Table13918[[#This Row],[Close]]/E332))</f>
        <v>-1.0081996638610875E-2</v>
      </c>
    </row>
    <row r="334" spans="1:8" x14ac:dyDescent="0.3">
      <c r="A334" s="2">
        <v>43594</v>
      </c>
      <c r="B334" s="1">
        <v>28893.95</v>
      </c>
      <c r="C334" s="1">
        <v>29040.3</v>
      </c>
      <c r="D334" s="1">
        <v>28784.65</v>
      </c>
      <c r="E334" s="1">
        <v>28884.6</v>
      </c>
      <c r="F334" s="1">
        <v>206029474</v>
      </c>
      <c r="G334" s="1">
        <v>5196.87</v>
      </c>
      <c r="H334" s="3">
        <f>IF(ISERR(LN(Table13918[[#This Row],[Close]]/E333)),"-",LN(Table13918[[#This Row],[Close]]/E333))</f>
        <v>-3.7941267719850459E-3</v>
      </c>
    </row>
    <row r="335" spans="1:8" x14ac:dyDescent="0.3">
      <c r="A335" s="2">
        <v>43595</v>
      </c>
      <c r="B335" s="1">
        <v>28927.599999999999</v>
      </c>
      <c r="C335" s="1">
        <v>29202.85</v>
      </c>
      <c r="D335" s="1">
        <v>28900.1</v>
      </c>
      <c r="E335" s="1">
        <v>29040.5</v>
      </c>
      <c r="F335" s="1">
        <v>223514610</v>
      </c>
      <c r="G335" s="1">
        <v>6070.63</v>
      </c>
      <c r="H335" s="3">
        <f>IF(ISERR(LN(Table13918[[#This Row],[Close]]/E334)),"-",LN(Table13918[[#This Row],[Close]]/E334))</f>
        <v>5.3828263198858785E-3</v>
      </c>
    </row>
    <row r="336" spans="1:8" x14ac:dyDescent="0.3">
      <c r="A336" s="2">
        <v>43598</v>
      </c>
      <c r="B336" s="1">
        <v>29026.65</v>
      </c>
      <c r="C336" s="1">
        <v>29049.05</v>
      </c>
      <c r="D336" s="1">
        <v>28621.1</v>
      </c>
      <c r="E336" s="1">
        <v>28659.95</v>
      </c>
      <c r="F336" s="1">
        <v>253600119</v>
      </c>
      <c r="G336" s="1">
        <v>5356.35</v>
      </c>
      <c r="H336" s="3">
        <f>IF(ISERR(LN(Table13918[[#This Row],[Close]]/E335)),"-",LN(Table13918[[#This Row],[Close]]/E335))</f>
        <v>-1.3190729632489165E-2</v>
      </c>
    </row>
    <row r="337" spans="1:8" x14ac:dyDescent="0.3">
      <c r="A337" s="2">
        <v>43599</v>
      </c>
      <c r="B337" s="1">
        <v>28718.75</v>
      </c>
      <c r="C337" s="1">
        <v>29058.3</v>
      </c>
      <c r="D337" s="1">
        <v>28582.6</v>
      </c>
      <c r="E337" s="1">
        <v>28829.200000000001</v>
      </c>
      <c r="F337" s="1">
        <v>256593306</v>
      </c>
      <c r="G337" s="1">
        <v>6110.47</v>
      </c>
      <c r="H337" s="3">
        <f>IF(ISERR(LN(Table13918[[#This Row],[Close]]/E336)),"-",LN(Table13918[[#This Row],[Close]]/E336))</f>
        <v>5.8880845858631471E-3</v>
      </c>
    </row>
    <row r="338" spans="1:8" x14ac:dyDescent="0.3">
      <c r="A338" s="2">
        <v>43600</v>
      </c>
      <c r="B338" s="1">
        <v>28925.45</v>
      </c>
      <c r="C338" s="1">
        <v>28983.15</v>
      </c>
      <c r="D338" s="1">
        <v>28555.15</v>
      </c>
      <c r="E338" s="1">
        <v>28616.45</v>
      </c>
      <c r="F338" s="1">
        <v>218778407</v>
      </c>
      <c r="G338" s="1">
        <v>5126.91</v>
      </c>
      <c r="H338" s="3">
        <f>IF(ISERR(LN(Table13918[[#This Row],[Close]]/E337)),"-",LN(Table13918[[#This Row],[Close]]/E337))</f>
        <v>-7.4070350912593987E-3</v>
      </c>
    </row>
    <row r="339" spans="1:8" x14ac:dyDescent="0.3">
      <c r="A339" s="2">
        <v>43601</v>
      </c>
      <c r="B339" s="1">
        <v>28625.9</v>
      </c>
      <c r="C339" s="1">
        <v>28947.599999999999</v>
      </c>
      <c r="D339" s="1">
        <v>28525.45</v>
      </c>
      <c r="E339" s="1">
        <v>28855.3</v>
      </c>
      <c r="F339" s="1">
        <v>189440058</v>
      </c>
      <c r="G339" s="1">
        <v>4501.1099999999997</v>
      </c>
      <c r="H339" s="3">
        <f>IF(ISERR(LN(Table13918[[#This Row],[Close]]/E338)),"-",LN(Table13918[[#This Row],[Close]]/E338))</f>
        <v>8.3119576191854217E-3</v>
      </c>
    </row>
    <row r="340" spans="1:8" x14ac:dyDescent="0.3">
      <c r="A340" s="2">
        <v>43602</v>
      </c>
      <c r="B340" s="1">
        <v>28881.4</v>
      </c>
      <c r="C340" s="1">
        <v>29559.45</v>
      </c>
      <c r="D340" s="1">
        <v>28856</v>
      </c>
      <c r="E340" s="1">
        <v>29450.15</v>
      </c>
      <c r="F340" s="1">
        <v>257111157</v>
      </c>
      <c r="G340" s="1">
        <v>6489.1</v>
      </c>
      <c r="H340" s="3">
        <f>IF(ISERR(LN(Table13918[[#This Row],[Close]]/E339)),"-",LN(Table13918[[#This Row],[Close]]/E339))</f>
        <v>2.0405318542704654E-2</v>
      </c>
    </row>
    <row r="341" spans="1:8" x14ac:dyDescent="0.3">
      <c r="A341" s="2">
        <v>43605</v>
      </c>
      <c r="B341" s="1">
        <v>30230.400000000001</v>
      </c>
      <c r="C341" s="1">
        <v>30827.85</v>
      </c>
      <c r="D341" s="1">
        <v>30111.200000000001</v>
      </c>
      <c r="E341" s="1">
        <v>30759.7</v>
      </c>
      <c r="F341" s="1">
        <v>321102950</v>
      </c>
      <c r="G341" s="1">
        <v>9217.2199999999993</v>
      </c>
      <c r="H341" s="3">
        <f>IF(ISERR(LN(Table13918[[#This Row],[Close]]/E340)),"-",LN(Table13918[[#This Row],[Close]]/E340))</f>
        <v>4.3506388200772982E-2</v>
      </c>
    </row>
    <row r="342" spans="1:8" x14ac:dyDescent="0.3">
      <c r="A342" s="2">
        <v>43606</v>
      </c>
      <c r="B342" s="1">
        <v>30862.1</v>
      </c>
      <c r="C342" s="1">
        <v>30926.7</v>
      </c>
      <c r="D342" s="1">
        <v>30265.1</v>
      </c>
      <c r="E342" s="1">
        <v>30308.400000000001</v>
      </c>
      <c r="F342" s="1">
        <v>216423886</v>
      </c>
      <c r="G342" s="1">
        <v>5968.41</v>
      </c>
      <c r="H342" s="3">
        <f>IF(ISERR(LN(Table13918[[#This Row],[Close]]/E341)),"-",LN(Table13918[[#This Row],[Close]]/E341))</f>
        <v>-1.4780489846414124E-2</v>
      </c>
    </row>
    <row r="343" spans="1:8" x14ac:dyDescent="0.3">
      <c r="A343" s="2">
        <v>43607</v>
      </c>
      <c r="B343" s="1">
        <v>30410.65</v>
      </c>
      <c r="C343" s="1">
        <v>30675.1</v>
      </c>
      <c r="D343" s="1">
        <v>30268.6</v>
      </c>
      <c r="E343" s="1">
        <v>30526.799999999999</v>
      </c>
      <c r="F343" s="1">
        <v>224425509</v>
      </c>
      <c r="G343" s="1">
        <v>7602.5</v>
      </c>
      <c r="H343" s="3">
        <f>IF(ISERR(LN(Table13918[[#This Row],[Close]]/E342)),"-",LN(Table13918[[#This Row],[Close]]/E342))</f>
        <v>7.1800844995973789E-3</v>
      </c>
    </row>
    <row r="344" spans="1:8" x14ac:dyDescent="0.3">
      <c r="A344" s="2">
        <v>43608</v>
      </c>
      <c r="B344" s="1">
        <v>30962.799999999999</v>
      </c>
      <c r="C344" s="1">
        <v>31705</v>
      </c>
      <c r="D344" s="1">
        <v>30292.35</v>
      </c>
      <c r="E344" s="1">
        <v>30409.1</v>
      </c>
      <c r="F344" s="1">
        <v>494083740</v>
      </c>
      <c r="G344" s="1">
        <v>14547.69</v>
      </c>
      <c r="H344" s="3">
        <f>IF(ISERR(LN(Table13918[[#This Row],[Close]]/E343)),"-",LN(Table13918[[#This Row],[Close]]/E343))</f>
        <v>-3.8630805936587425E-3</v>
      </c>
    </row>
    <row r="345" spans="1:8" x14ac:dyDescent="0.3">
      <c r="A345" s="2">
        <v>43609</v>
      </c>
      <c r="B345" s="1">
        <v>30685.5</v>
      </c>
      <c r="C345" s="1">
        <v>31275.4</v>
      </c>
      <c r="D345" s="1">
        <v>30564.400000000001</v>
      </c>
      <c r="E345" s="1">
        <v>31212.55</v>
      </c>
      <c r="F345" s="1">
        <v>282765890</v>
      </c>
      <c r="G345" s="1">
        <v>7946.04</v>
      </c>
      <c r="H345" s="3">
        <f>IF(ISERR(LN(Table13918[[#This Row],[Close]]/E344)),"-",LN(Table13918[[#This Row],[Close]]/E344))</f>
        <v>2.6078351803385209E-2</v>
      </c>
    </row>
    <row r="346" spans="1:8" x14ac:dyDescent="0.3">
      <c r="A346" s="2">
        <v>43612</v>
      </c>
      <c r="B346" s="1">
        <v>31234.9</v>
      </c>
      <c r="C346" s="1">
        <v>31700.75</v>
      </c>
      <c r="D346" s="1">
        <v>31142.5</v>
      </c>
      <c r="E346" s="1">
        <v>31647.65</v>
      </c>
      <c r="F346" s="1">
        <v>239161158</v>
      </c>
      <c r="G346" s="1">
        <v>6533.11</v>
      </c>
      <c r="H346" s="3">
        <f>IF(ISERR(LN(Table13918[[#This Row],[Close]]/E345)),"-",LN(Table13918[[#This Row],[Close]]/E345))</f>
        <v>1.3843638701576365E-2</v>
      </c>
    </row>
    <row r="347" spans="1:8" x14ac:dyDescent="0.3">
      <c r="A347" s="2">
        <v>43613</v>
      </c>
      <c r="B347" s="1">
        <v>31711.3</v>
      </c>
      <c r="C347" s="1">
        <v>31712.400000000001</v>
      </c>
      <c r="D347" s="1">
        <v>31328.6</v>
      </c>
      <c r="E347" s="1">
        <v>31597.9</v>
      </c>
      <c r="F347" s="1">
        <v>297603975</v>
      </c>
      <c r="G347" s="1">
        <v>6998.27</v>
      </c>
      <c r="H347" s="3">
        <f>IF(ISERR(LN(Table13918[[#This Row],[Close]]/E346)),"-",LN(Table13918[[#This Row],[Close]]/E346))</f>
        <v>-1.5732335401052115E-3</v>
      </c>
    </row>
    <row r="348" spans="1:8" x14ac:dyDescent="0.3">
      <c r="A348" s="2">
        <v>43614</v>
      </c>
      <c r="B348" s="1">
        <v>31459.25</v>
      </c>
      <c r="C348" s="1">
        <v>31546.75</v>
      </c>
      <c r="D348" s="1">
        <v>31257.9</v>
      </c>
      <c r="E348" s="1">
        <v>31295.55</v>
      </c>
      <c r="F348" s="1">
        <v>205161779</v>
      </c>
      <c r="G348" s="1">
        <v>5053.8999999999996</v>
      </c>
      <c r="H348" s="3">
        <f>IF(ISERR(LN(Table13918[[#This Row],[Close]]/E347)),"-",LN(Table13918[[#This Row],[Close]]/E347))</f>
        <v>-9.6147477737117751E-3</v>
      </c>
    </row>
    <row r="349" spans="1:8" x14ac:dyDescent="0.3">
      <c r="A349" s="2">
        <v>43615</v>
      </c>
      <c r="B349" s="1">
        <v>31256.85</v>
      </c>
      <c r="C349" s="1">
        <v>31619.25</v>
      </c>
      <c r="D349" s="1">
        <v>31236.1</v>
      </c>
      <c r="E349" s="1">
        <v>31537.1</v>
      </c>
      <c r="F349" s="1">
        <v>202699071</v>
      </c>
      <c r="G349" s="1">
        <v>5776.18</v>
      </c>
      <c r="H349" s="3">
        <f>IF(ISERR(LN(Table13918[[#This Row],[Close]]/E348)),"-",LN(Table13918[[#This Row],[Close]]/E348))</f>
        <v>7.6887156585520033E-3</v>
      </c>
    </row>
    <row r="350" spans="1:8" x14ac:dyDescent="0.3">
      <c r="A350" s="2">
        <v>43616</v>
      </c>
      <c r="B350" s="1">
        <v>31678.9</v>
      </c>
      <c r="C350" s="1">
        <v>31783.599999999999</v>
      </c>
      <c r="D350" s="1">
        <v>30623.05</v>
      </c>
      <c r="E350" s="1">
        <v>31375.4</v>
      </c>
      <c r="F350" s="1">
        <v>230847583</v>
      </c>
      <c r="G350" s="1">
        <v>7113.52</v>
      </c>
      <c r="H350" s="3">
        <f>IF(ISERR(LN(Table13918[[#This Row],[Close]]/E349)),"-",LN(Table13918[[#This Row],[Close]]/E349))</f>
        <v>-5.1404841985622706E-3</v>
      </c>
    </row>
    <row r="351" spans="1:8" x14ac:dyDescent="0.3">
      <c r="A351" s="2">
        <v>43619</v>
      </c>
      <c r="B351" s="1">
        <v>31406.05</v>
      </c>
      <c r="C351" s="1">
        <v>31674.6</v>
      </c>
      <c r="D351" s="1">
        <v>31284.7</v>
      </c>
      <c r="E351" s="1">
        <v>31653.65</v>
      </c>
      <c r="F351" s="1">
        <v>160090476</v>
      </c>
      <c r="G351" s="1">
        <v>4443.8999999999996</v>
      </c>
      <c r="H351" s="3">
        <f>IF(ISERR(LN(Table13918[[#This Row],[Close]]/E350)),"-",LN(Table13918[[#This Row],[Close]]/E350))</f>
        <v>8.8293194208969548E-3</v>
      </c>
    </row>
    <row r="352" spans="1:8" x14ac:dyDescent="0.3">
      <c r="A352" s="2">
        <v>43620</v>
      </c>
      <c r="B352" s="1">
        <v>31532.9</v>
      </c>
      <c r="C352" s="1">
        <v>31752.7</v>
      </c>
      <c r="D352" s="1">
        <v>31512.95</v>
      </c>
      <c r="E352" s="1">
        <v>31589.05</v>
      </c>
      <c r="F352" s="1">
        <v>172424592</v>
      </c>
      <c r="G352" s="1">
        <v>4627.37</v>
      </c>
      <c r="H352" s="3">
        <f>IF(ISERR(LN(Table13918[[#This Row],[Close]]/E351)),"-",LN(Table13918[[#This Row],[Close]]/E351))</f>
        <v>-2.0429242416137752E-3</v>
      </c>
    </row>
    <row r="353" spans="1:8" x14ac:dyDescent="0.3">
      <c r="A353" s="2">
        <v>43622</v>
      </c>
      <c r="B353" s="1">
        <v>31523.95</v>
      </c>
      <c r="C353" s="1">
        <v>31541.5</v>
      </c>
      <c r="D353" s="1">
        <v>30800.799999999999</v>
      </c>
      <c r="E353" s="1">
        <v>30857.4</v>
      </c>
      <c r="F353" s="1">
        <v>283140588</v>
      </c>
      <c r="G353" s="1">
        <v>7895.98</v>
      </c>
      <c r="H353" s="3">
        <f>IF(ISERR(LN(Table13918[[#This Row],[Close]]/E352)),"-",LN(Table13918[[#This Row],[Close]]/E352))</f>
        <v>-2.3433949626484228E-2</v>
      </c>
    </row>
    <row r="354" spans="1:8" x14ac:dyDescent="0.3">
      <c r="A354" s="2">
        <v>43623</v>
      </c>
      <c r="B354" s="1">
        <v>30943.15</v>
      </c>
      <c r="C354" s="1">
        <v>31139.599999999999</v>
      </c>
      <c r="D354" s="1">
        <v>30627.05</v>
      </c>
      <c r="E354" s="1">
        <v>31066.55</v>
      </c>
      <c r="F354" s="1">
        <v>215267224</v>
      </c>
      <c r="G354" s="1">
        <v>5593.78</v>
      </c>
      <c r="H354" s="3">
        <f>IF(ISERR(LN(Table13918[[#This Row],[Close]]/E353)),"-",LN(Table13918[[#This Row],[Close]]/E353))</f>
        <v>6.7550857241145132E-3</v>
      </c>
    </row>
    <row r="355" spans="1:8" x14ac:dyDescent="0.3">
      <c r="A355" s="2">
        <v>43626</v>
      </c>
      <c r="B355" s="1">
        <v>31259.200000000001</v>
      </c>
      <c r="C355" s="1">
        <v>31367.4</v>
      </c>
      <c r="D355" s="1">
        <v>30861.3</v>
      </c>
      <c r="E355" s="1">
        <v>31034</v>
      </c>
      <c r="F355" s="1">
        <v>208614002</v>
      </c>
      <c r="G355" s="1">
        <v>4870.6400000000003</v>
      </c>
      <c r="H355" s="3">
        <f>IF(ISERR(LN(Table13918[[#This Row],[Close]]/E354)),"-",LN(Table13918[[#This Row],[Close]]/E354))</f>
        <v>-1.0482999902852255E-3</v>
      </c>
    </row>
    <row r="356" spans="1:8" x14ac:dyDescent="0.3">
      <c r="A356" s="2">
        <v>43627</v>
      </c>
      <c r="B356" s="1">
        <v>31172.25</v>
      </c>
      <c r="C356" s="1">
        <v>31399.35</v>
      </c>
      <c r="D356" s="1">
        <v>30973.35</v>
      </c>
      <c r="E356" s="1">
        <v>31265.45</v>
      </c>
      <c r="F356" s="1">
        <v>188115329</v>
      </c>
      <c r="G356" s="1">
        <v>4371.7</v>
      </c>
      <c r="H356" s="3">
        <f>IF(ISERR(LN(Table13918[[#This Row],[Close]]/E355)),"-",LN(Table13918[[#This Row],[Close]]/E355))</f>
        <v>7.4302763457057336E-3</v>
      </c>
    </row>
    <row r="357" spans="1:8" x14ac:dyDescent="0.3">
      <c r="A357" s="2">
        <v>43628</v>
      </c>
      <c r="B357" s="1">
        <v>31219.3</v>
      </c>
      <c r="C357" s="1">
        <v>31222.3</v>
      </c>
      <c r="D357" s="1">
        <v>30911.45</v>
      </c>
      <c r="E357" s="1">
        <v>30965.7</v>
      </c>
      <c r="F357" s="1">
        <v>143703508</v>
      </c>
      <c r="G357" s="1">
        <v>3787.08</v>
      </c>
      <c r="H357" s="3">
        <f>IF(ISERR(LN(Table13918[[#This Row],[Close]]/E356)),"-",LN(Table13918[[#This Row],[Close]]/E356))</f>
        <v>-9.6335137042346669E-3</v>
      </c>
    </row>
    <row r="358" spans="1:8" x14ac:dyDescent="0.3">
      <c r="A358" s="2">
        <v>43629</v>
      </c>
      <c r="B358" s="1">
        <v>30876.75</v>
      </c>
      <c r="C358" s="1">
        <v>31036.9</v>
      </c>
      <c r="D358" s="1">
        <v>30638.25</v>
      </c>
      <c r="E358" s="1">
        <v>30976.1</v>
      </c>
      <c r="F358" s="1">
        <v>341891022</v>
      </c>
      <c r="G358" s="1">
        <v>7587.55</v>
      </c>
      <c r="H358" s="3">
        <f>IF(ISERR(LN(Table13918[[#This Row],[Close]]/E357)),"-",LN(Table13918[[#This Row],[Close]]/E357))</f>
        <v>3.3579909197753427E-4</v>
      </c>
    </row>
    <row r="359" spans="1:8" x14ac:dyDescent="0.3">
      <c r="A359" s="2">
        <v>43630</v>
      </c>
      <c r="B359" s="1">
        <v>30983.45</v>
      </c>
      <c r="C359" s="1">
        <v>31032.65</v>
      </c>
      <c r="D359" s="1">
        <v>30508.95</v>
      </c>
      <c r="E359" s="1">
        <v>30614.35</v>
      </c>
      <c r="F359" s="1">
        <v>255356460</v>
      </c>
      <c r="G359" s="1">
        <v>6366.06</v>
      </c>
      <c r="H359" s="3">
        <f>IF(ISERR(LN(Table13918[[#This Row],[Close]]/E358)),"-",LN(Table13918[[#This Row],[Close]]/E358))</f>
        <v>-1.1747086112718063E-2</v>
      </c>
    </row>
    <row r="360" spans="1:8" x14ac:dyDescent="0.3">
      <c r="A360" s="2">
        <v>43633</v>
      </c>
      <c r="B360" s="1">
        <v>30652</v>
      </c>
      <c r="C360" s="1">
        <v>30684.05</v>
      </c>
      <c r="D360" s="1">
        <v>30249.4</v>
      </c>
      <c r="E360" s="1">
        <v>30273.25</v>
      </c>
      <c r="F360" s="1">
        <v>184466679</v>
      </c>
      <c r="G360" s="1">
        <v>5401.37</v>
      </c>
      <c r="H360" s="3">
        <f>IF(ISERR(LN(Table13918[[#This Row],[Close]]/E359)),"-",LN(Table13918[[#This Row],[Close]]/E359))</f>
        <v>-1.1204368981759626E-2</v>
      </c>
    </row>
    <row r="361" spans="1:8" x14ac:dyDescent="0.3">
      <c r="A361" s="2">
        <v>43634</v>
      </c>
      <c r="B361" s="1">
        <v>30299.45</v>
      </c>
      <c r="C361" s="1">
        <v>30550.65</v>
      </c>
      <c r="D361" s="1">
        <v>30222.85</v>
      </c>
      <c r="E361" s="1">
        <v>30351</v>
      </c>
      <c r="F361" s="1">
        <v>241865592</v>
      </c>
      <c r="G361" s="1">
        <v>6147.16</v>
      </c>
      <c r="H361" s="3">
        <f>IF(ISERR(LN(Table13918[[#This Row],[Close]]/E360)),"-",LN(Table13918[[#This Row],[Close]]/E360))</f>
        <v>2.5649815915999292E-3</v>
      </c>
    </row>
    <row r="362" spans="1:8" x14ac:dyDescent="0.3">
      <c r="A362" s="2">
        <v>43635</v>
      </c>
      <c r="B362" s="1">
        <v>30526.5</v>
      </c>
      <c r="C362" s="1">
        <v>30699.15</v>
      </c>
      <c r="D362" s="1">
        <v>30242</v>
      </c>
      <c r="E362" s="1">
        <v>30362.1</v>
      </c>
      <c r="F362" s="1">
        <v>252889076</v>
      </c>
      <c r="G362" s="1">
        <v>5825.47</v>
      </c>
      <c r="H362" s="3">
        <f>IF(ISERR(LN(Table13918[[#This Row],[Close]]/E361)),"-",LN(Table13918[[#This Row],[Close]]/E361))</f>
        <v>3.6565420390902766E-4</v>
      </c>
    </row>
    <row r="363" spans="1:8" x14ac:dyDescent="0.3">
      <c r="A363" s="2">
        <v>43636</v>
      </c>
      <c r="B363" s="1">
        <v>30390.2</v>
      </c>
      <c r="C363" s="1">
        <v>30824.55</v>
      </c>
      <c r="D363" s="1">
        <v>30220.7</v>
      </c>
      <c r="E363" s="1">
        <v>30781.1</v>
      </c>
      <c r="F363" s="1">
        <v>293131675</v>
      </c>
      <c r="G363" s="1">
        <v>6983.33</v>
      </c>
      <c r="H363" s="3">
        <f>IF(ISERR(LN(Table13918[[#This Row],[Close]]/E362)),"-",LN(Table13918[[#This Row],[Close]]/E362))</f>
        <v>1.3705745168269988E-2</v>
      </c>
    </row>
    <row r="364" spans="1:8" x14ac:dyDescent="0.3">
      <c r="A364" s="2">
        <v>43637</v>
      </c>
      <c r="B364" s="1">
        <v>30804.95</v>
      </c>
      <c r="C364" s="1">
        <v>30804.95</v>
      </c>
      <c r="D364" s="1">
        <v>30541.5</v>
      </c>
      <c r="E364" s="1">
        <v>30628.35</v>
      </c>
      <c r="F364" s="1">
        <v>238841807</v>
      </c>
      <c r="G364" s="1">
        <v>6101.47</v>
      </c>
      <c r="H364" s="3">
        <f>IF(ISERR(LN(Table13918[[#This Row],[Close]]/E363)),"-",LN(Table13918[[#This Row],[Close]]/E363))</f>
        <v>-4.9748146264531889E-3</v>
      </c>
    </row>
    <row r="365" spans="1:8" x14ac:dyDescent="0.3">
      <c r="A365" s="2">
        <v>43640</v>
      </c>
      <c r="B365" s="1">
        <v>30680.95</v>
      </c>
      <c r="C365" s="1">
        <v>30783.65</v>
      </c>
      <c r="D365" s="1">
        <v>30528</v>
      </c>
      <c r="E365" s="1">
        <v>30602.05</v>
      </c>
      <c r="F365" s="1">
        <v>165301524</v>
      </c>
      <c r="G365" s="1">
        <v>4081.42</v>
      </c>
      <c r="H365" s="3">
        <f>IF(ISERR(LN(Table13918[[#This Row],[Close]]/E364)),"-",LN(Table13918[[#This Row],[Close]]/E364))</f>
        <v>-8.5905045916339219E-4</v>
      </c>
    </row>
    <row r="366" spans="1:8" x14ac:dyDescent="0.3">
      <c r="A366" s="2">
        <v>43641</v>
      </c>
      <c r="B366" s="1">
        <v>30567.65</v>
      </c>
      <c r="C366" s="1">
        <v>30913.25</v>
      </c>
      <c r="D366" s="1">
        <v>30451.4</v>
      </c>
      <c r="E366" s="1">
        <v>30847.05</v>
      </c>
      <c r="F366" s="1">
        <v>145143905</v>
      </c>
      <c r="G366" s="1">
        <v>4155.46</v>
      </c>
      <c r="H366" s="3">
        <f>IF(ISERR(LN(Table13918[[#This Row],[Close]]/E365)),"-",LN(Table13918[[#This Row],[Close]]/E365))</f>
        <v>7.9741216136723688E-3</v>
      </c>
    </row>
    <row r="367" spans="1:8" x14ac:dyDescent="0.3">
      <c r="A367" s="2">
        <v>43642</v>
      </c>
      <c r="B367" s="1">
        <v>30809.200000000001</v>
      </c>
      <c r="C367" s="1">
        <v>31202.7</v>
      </c>
      <c r="D367" s="1">
        <v>30766.65</v>
      </c>
      <c r="E367" s="1">
        <v>31162.35</v>
      </c>
      <c r="F367" s="1" t="s">
        <v>22</v>
      </c>
      <c r="G367" s="1" t="s">
        <v>22</v>
      </c>
      <c r="H367" s="3">
        <f>IF(ISERR(LN(Table13918[[#This Row],[Close]]/E366)),"-",LN(Table13918[[#This Row],[Close]]/E366))</f>
        <v>1.0169513568255914E-2</v>
      </c>
    </row>
    <row r="368" spans="1:8" x14ac:dyDescent="0.3">
      <c r="A368" s="2">
        <v>43643</v>
      </c>
      <c r="B368" s="1">
        <v>31192.1</v>
      </c>
      <c r="C368" s="1">
        <v>31490.6</v>
      </c>
      <c r="D368" s="1">
        <v>31158.799999999999</v>
      </c>
      <c r="E368" s="1">
        <v>31269.5</v>
      </c>
      <c r="F368" s="1">
        <v>231102423</v>
      </c>
      <c r="G368" s="1">
        <v>7463.55</v>
      </c>
      <c r="H368" s="3">
        <f>IF(ISERR(LN(Table13918[[#This Row],[Close]]/E367)),"-",LN(Table13918[[#This Row],[Close]]/E367))</f>
        <v>3.4325462150090803E-3</v>
      </c>
    </row>
    <row r="369" spans="1:8" x14ac:dyDescent="0.3">
      <c r="A369" s="2">
        <v>43644</v>
      </c>
      <c r="B369" s="1">
        <v>31281</v>
      </c>
      <c r="C369" s="1">
        <v>31308.9</v>
      </c>
      <c r="D369" s="1">
        <v>31060.6</v>
      </c>
      <c r="E369" s="1">
        <v>31105.200000000001</v>
      </c>
      <c r="F369" s="1">
        <v>223608802</v>
      </c>
      <c r="G369" s="1">
        <v>5576.56</v>
      </c>
      <c r="H369" s="3">
        <f>IF(ISERR(LN(Table13918[[#This Row],[Close]]/E368)),"-",LN(Table13918[[#This Row],[Close]]/E368))</f>
        <v>-5.26817379461921E-3</v>
      </c>
    </row>
    <row r="370" spans="1:8" x14ac:dyDescent="0.3">
      <c r="A370" s="2">
        <v>43647</v>
      </c>
      <c r="B370" s="1">
        <v>31271</v>
      </c>
      <c r="C370" s="1">
        <v>31450.35</v>
      </c>
      <c r="D370" s="1">
        <v>31246.45</v>
      </c>
      <c r="E370" s="1">
        <v>31372.2</v>
      </c>
      <c r="F370" s="1">
        <v>133169266</v>
      </c>
      <c r="G370" s="1">
        <v>3607.35</v>
      </c>
      <c r="H370" s="3">
        <f>IF(ISERR(LN(Table13918[[#This Row],[Close]]/E369)),"-",LN(Table13918[[#This Row],[Close]]/E369))</f>
        <v>8.5471426609199132E-3</v>
      </c>
    </row>
    <row r="371" spans="1:8" x14ac:dyDescent="0.3">
      <c r="A371" s="2">
        <v>43648</v>
      </c>
      <c r="B371" s="1">
        <v>31414.65</v>
      </c>
      <c r="C371" s="1">
        <v>31431.35</v>
      </c>
      <c r="D371" s="1">
        <v>31105.1</v>
      </c>
      <c r="E371" s="1">
        <v>31283.3</v>
      </c>
      <c r="F371" s="1">
        <v>233874612</v>
      </c>
      <c r="G371" s="1">
        <v>4640.78</v>
      </c>
      <c r="H371" s="3">
        <f>IF(ISERR(LN(Table13918[[#This Row],[Close]]/E370)),"-",LN(Table13918[[#This Row],[Close]]/E370))</f>
        <v>-2.8377416079243701E-3</v>
      </c>
    </row>
    <row r="372" spans="1:8" x14ac:dyDescent="0.3">
      <c r="A372" s="2">
        <v>43649</v>
      </c>
      <c r="B372" s="1">
        <v>31347.7</v>
      </c>
      <c r="C372" s="1">
        <v>31467.15</v>
      </c>
      <c r="D372" s="1">
        <v>31238.5</v>
      </c>
      <c r="E372" s="1">
        <v>31382.3</v>
      </c>
      <c r="F372" s="1">
        <v>224146516</v>
      </c>
      <c r="G372" s="1">
        <v>4953.49</v>
      </c>
      <c r="H372" s="3">
        <f>IF(ISERR(LN(Table13918[[#This Row],[Close]]/E371)),"-",LN(Table13918[[#This Row],[Close]]/E371))</f>
        <v>3.1596308776087106E-3</v>
      </c>
    </row>
    <row r="373" spans="1:8" x14ac:dyDescent="0.3">
      <c r="A373" s="2">
        <v>43650</v>
      </c>
      <c r="B373" s="1">
        <v>31471</v>
      </c>
      <c r="C373" s="1">
        <v>31608.35</v>
      </c>
      <c r="D373" s="1">
        <v>31428.05</v>
      </c>
      <c r="E373" s="1">
        <v>31471.85</v>
      </c>
      <c r="F373" s="1">
        <v>242985504</v>
      </c>
      <c r="G373" s="1">
        <v>5416.41</v>
      </c>
      <c r="H373" s="3">
        <f>IF(ISERR(LN(Table13918[[#This Row],[Close]]/E372)),"-",LN(Table13918[[#This Row],[Close]]/E372))</f>
        <v>2.8494557826650897E-3</v>
      </c>
    </row>
    <row r="374" spans="1:8" x14ac:dyDescent="0.3">
      <c r="A374" s="2">
        <v>43651</v>
      </c>
      <c r="B374" s="1">
        <v>31523.05</v>
      </c>
      <c r="C374" s="1">
        <v>31660.75</v>
      </c>
      <c r="D374" s="1">
        <v>31323.25</v>
      </c>
      <c r="E374" s="1">
        <v>31475.8</v>
      </c>
      <c r="F374" s="1">
        <v>384291668</v>
      </c>
      <c r="G374" s="1">
        <v>7011.16</v>
      </c>
      <c r="H374" s="3">
        <f>IF(ISERR(LN(Table13918[[#This Row],[Close]]/E373)),"-",LN(Table13918[[#This Row],[Close]]/E373))</f>
        <v>1.2550111100845777E-4</v>
      </c>
    </row>
    <row r="375" spans="1:8" x14ac:dyDescent="0.3">
      <c r="A375" s="2">
        <v>43654</v>
      </c>
      <c r="B375" s="1">
        <v>31346.85</v>
      </c>
      <c r="C375" s="1">
        <v>31370.400000000001</v>
      </c>
      <c r="D375" s="1">
        <v>30536.75</v>
      </c>
      <c r="E375" s="1">
        <v>30603.85</v>
      </c>
      <c r="F375" s="1">
        <v>390494875</v>
      </c>
      <c r="G375" s="1">
        <v>6895.32</v>
      </c>
      <c r="H375" s="3">
        <f>IF(ISERR(LN(Table13918[[#This Row],[Close]]/E374)),"-",LN(Table13918[[#This Row],[Close]]/E374))</f>
        <v>-2.8093178567516541E-2</v>
      </c>
    </row>
    <row r="376" spans="1:8" x14ac:dyDescent="0.3">
      <c r="A376" s="2">
        <v>43655</v>
      </c>
      <c r="B376" s="1">
        <v>30533.4</v>
      </c>
      <c r="C376" s="1">
        <v>30702.1</v>
      </c>
      <c r="D376" s="1">
        <v>30346.7</v>
      </c>
      <c r="E376" s="1">
        <v>30569.15</v>
      </c>
      <c r="F376" s="1">
        <v>259250655</v>
      </c>
      <c r="G376" s="1">
        <v>5474.22</v>
      </c>
      <c r="H376" s="3">
        <f>IF(ISERR(LN(Table13918[[#This Row],[Close]]/E375)),"-",LN(Table13918[[#This Row],[Close]]/E375))</f>
        <v>-1.1344875589476037E-3</v>
      </c>
    </row>
    <row r="377" spans="1:8" x14ac:dyDescent="0.3">
      <c r="A377" s="2">
        <v>43656</v>
      </c>
      <c r="B377" s="1">
        <v>30618.05</v>
      </c>
      <c r="C377" s="1">
        <v>30728.35</v>
      </c>
      <c r="D377" s="1">
        <v>30428.6</v>
      </c>
      <c r="E377" s="1">
        <v>30522.1</v>
      </c>
      <c r="F377" s="1">
        <v>184326854</v>
      </c>
      <c r="G377" s="1">
        <v>4611.79</v>
      </c>
      <c r="H377" s="3">
        <f>IF(ISERR(LN(Table13918[[#This Row],[Close]]/E376)),"-",LN(Table13918[[#This Row],[Close]]/E376))</f>
        <v>-1.5403190899680303E-3</v>
      </c>
    </row>
    <row r="378" spans="1:8" x14ac:dyDescent="0.3">
      <c r="A378" s="2">
        <v>43657</v>
      </c>
      <c r="B378" s="1">
        <v>30707</v>
      </c>
      <c r="C378" s="1">
        <v>30788.05</v>
      </c>
      <c r="D378" s="1">
        <v>30565.35</v>
      </c>
      <c r="E378" s="1">
        <v>30716.55</v>
      </c>
      <c r="F378" s="1">
        <v>173564485</v>
      </c>
      <c r="G378" s="1">
        <v>4583.76</v>
      </c>
      <c r="H378" s="3">
        <f>IF(ISERR(LN(Table13918[[#This Row],[Close]]/E377)),"-",LN(Table13918[[#This Row],[Close]]/E377))</f>
        <v>6.3505858967383769E-3</v>
      </c>
    </row>
    <row r="379" spans="1:8" x14ac:dyDescent="0.3">
      <c r="A379" s="2">
        <v>43658</v>
      </c>
      <c r="B379" s="1">
        <v>30789.75</v>
      </c>
      <c r="C379" s="1">
        <v>30870.95</v>
      </c>
      <c r="D379" s="1">
        <v>30548.3</v>
      </c>
      <c r="E379" s="1">
        <v>30601.45</v>
      </c>
      <c r="F379" s="1">
        <v>156245254</v>
      </c>
      <c r="G379" s="1">
        <v>5095.0200000000004</v>
      </c>
      <c r="H379" s="3">
        <f>IF(ISERR(LN(Table13918[[#This Row],[Close]]/E378)),"-",LN(Table13918[[#This Row],[Close]]/E378))</f>
        <v>-3.7542038287407295E-3</v>
      </c>
    </row>
    <row r="380" spans="1:8" x14ac:dyDescent="0.3">
      <c r="A380" s="2">
        <v>43661</v>
      </c>
      <c r="B380" s="1">
        <v>30688.85</v>
      </c>
      <c r="C380" s="1">
        <v>30695.7</v>
      </c>
      <c r="D380" s="1">
        <v>30334.2</v>
      </c>
      <c r="E380" s="1">
        <v>30445.95</v>
      </c>
      <c r="F380" s="1">
        <v>223023061</v>
      </c>
      <c r="G380" s="1">
        <v>4915.4399999999996</v>
      </c>
      <c r="H380" s="3">
        <f>IF(ISERR(LN(Table13918[[#This Row],[Close]]/E379)),"-",LN(Table13918[[#This Row],[Close]]/E379))</f>
        <v>-5.0944130727289746E-3</v>
      </c>
    </row>
    <row r="381" spans="1:8" x14ac:dyDescent="0.3">
      <c r="A381" s="2">
        <v>43662</v>
      </c>
      <c r="B381" s="1">
        <v>30532.65</v>
      </c>
      <c r="C381" s="1">
        <v>30635</v>
      </c>
      <c r="D381" s="1">
        <v>30429.9</v>
      </c>
      <c r="E381" s="1">
        <v>30570.799999999999</v>
      </c>
      <c r="F381" s="1">
        <v>369337661</v>
      </c>
      <c r="G381" s="1">
        <v>6823.01</v>
      </c>
      <c r="H381" s="3">
        <f>IF(ISERR(LN(Table13918[[#This Row],[Close]]/E380)),"-",LN(Table13918[[#This Row],[Close]]/E380))</f>
        <v>4.0923246236414237E-3</v>
      </c>
    </row>
    <row r="382" spans="1:8" x14ac:dyDescent="0.3">
      <c r="A382" s="2">
        <v>43663</v>
      </c>
      <c r="B382" s="1">
        <v>30622.25</v>
      </c>
      <c r="C382" s="1">
        <v>30799.7</v>
      </c>
      <c r="D382" s="1">
        <v>30568.3</v>
      </c>
      <c r="E382" s="1">
        <v>30735.5</v>
      </c>
      <c r="F382" s="1">
        <v>367511522</v>
      </c>
      <c r="G382" s="1">
        <v>7421.74</v>
      </c>
      <c r="H382" s="3">
        <f>IF(ISERR(LN(Table13918[[#This Row],[Close]]/E381)),"-",LN(Table13918[[#This Row],[Close]]/E381))</f>
        <v>5.373033317408453E-3</v>
      </c>
    </row>
    <row r="383" spans="1:8" x14ac:dyDescent="0.3">
      <c r="A383" s="2">
        <v>43664</v>
      </c>
      <c r="B383" s="1">
        <v>30705.8</v>
      </c>
      <c r="C383" s="1">
        <v>30769.35</v>
      </c>
      <c r="D383" s="1">
        <v>30378.6</v>
      </c>
      <c r="E383" s="1">
        <v>30430.6</v>
      </c>
      <c r="F383" s="1">
        <v>352029779</v>
      </c>
      <c r="G383" s="1">
        <v>6272.1</v>
      </c>
      <c r="H383" s="3">
        <f>IF(ISERR(LN(Table13918[[#This Row],[Close]]/E382)),"-",LN(Table13918[[#This Row],[Close]]/E382))</f>
        <v>-9.9696572262529988E-3</v>
      </c>
    </row>
    <row r="384" spans="1:8" x14ac:dyDescent="0.3">
      <c r="A384" s="2">
        <v>43665</v>
      </c>
      <c r="B384" s="1">
        <v>30515.1</v>
      </c>
      <c r="C384" s="1">
        <v>30543.75</v>
      </c>
      <c r="D384" s="1">
        <v>29705.75</v>
      </c>
      <c r="E384" s="1">
        <v>29770.35</v>
      </c>
      <c r="F384" s="1">
        <v>287392672</v>
      </c>
      <c r="G384" s="1">
        <v>6710.7</v>
      </c>
      <c r="H384" s="3">
        <f>IF(ISERR(LN(Table13918[[#This Row],[Close]]/E383)),"-",LN(Table13918[[#This Row],[Close]]/E383))</f>
        <v>-2.1935749337930861E-2</v>
      </c>
    </row>
    <row r="385" spans="1:8" x14ac:dyDescent="0.3">
      <c r="A385" s="2">
        <v>43668</v>
      </c>
      <c r="B385" s="1">
        <v>29617.05</v>
      </c>
      <c r="C385" s="1">
        <v>29635.15</v>
      </c>
      <c r="D385" s="1">
        <v>29194.1</v>
      </c>
      <c r="E385" s="1">
        <v>29284.95</v>
      </c>
      <c r="F385" s="1">
        <v>350333275</v>
      </c>
      <c r="G385" s="1">
        <v>7453</v>
      </c>
      <c r="H385" s="3">
        <f>IF(ISERR(LN(Table13918[[#This Row],[Close]]/E384)),"-",LN(Table13918[[#This Row],[Close]]/E384))</f>
        <v>-1.6439199579152138E-2</v>
      </c>
    </row>
    <row r="386" spans="1:8" x14ac:dyDescent="0.3">
      <c r="A386" s="2">
        <v>43669</v>
      </c>
      <c r="B386" s="1">
        <v>29342.45</v>
      </c>
      <c r="C386" s="1">
        <v>29365.8</v>
      </c>
      <c r="D386" s="1">
        <v>29078.15</v>
      </c>
      <c r="E386" s="1">
        <v>29128.1</v>
      </c>
      <c r="F386" s="1">
        <v>333503030</v>
      </c>
      <c r="G386" s="1">
        <v>7830.82</v>
      </c>
      <c r="H386" s="3">
        <f>IF(ISERR(LN(Table13918[[#This Row],[Close]]/E385)),"-",LN(Table13918[[#This Row],[Close]]/E385))</f>
        <v>-5.3703881915644286E-3</v>
      </c>
    </row>
    <row r="387" spans="1:8" x14ac:dyDescent="0.3">
      <c r="A387" s="2">
        <v>43670</v>
      </c>
      <c r="B387" s="1">
        <v>29085.45</v>
      </c>
      <c r="C387" s="1">
        <v>29252.400000000001</v>
      </c>
      <c r="D387" s="1">
        <v>28871</v>
      </c>
      <c r="E387" s="1">
        <v>28952.25</v>
      </c>
      <c r="F387" s="1">
        <v>244078618</v>
      </c>
      <c r="G387" s="1">
        <v>5657.91</v>
      </c>
      <c r="H387" s="3">
        <f>IF(ISERR(LN(Table13918[[#This Row],[Close]]/E386)),"-",LN(Table13918[[#This Row],[Close]]/E386))</f>
        <v>-6.0554227838082418E-3</v>
      </c>
    </row>
    <row r="388" spans="1:8" x14ac:dyDescent="0.3">
      <c r="A388" s="2">
        <v>43671</v>
      </c>
      <c r="B388" s="1">
        <v>28981.05</v>
      </c>
      <c r="C388" s="1">
        <v>29240.799999999999</v>
      </c>
      <c r="D388" s="1">
        <v>28931.05</v>
      </c>
      <c r="E388" s="1">
        <v>29043.05</v>
      </c>
      <c r="F388" s="1">
        <v>296560592</v>
      </c>
      <c r="G388" s="1">
        <v>6680.01</v>
      </c>
      <c r="H388" s="3">
        <f>IF(ISERR(LN(Table13918[[#This Row],[Close]]/E387)),"-",LN(Table13918[[#This Row],[Close]]/E387))</f>
        <v>3.1312907835985867E-3</v>
      </c>
    </row>
    <row r="389" spans="1:8" x14ac:dyDescent="0.3">
      <c r="A389" s="2">
        <v>43672</v>
      </c>
      <c r="B389" s="1">
        <v>29062.5</v>
      </c>
      <c r="C389" s="1">
        <v>29379.1</v>
      </c>
      <c r="D389" s="1">
        <v>28994.5</v>
      </c>
      <c r="E389" s="1">
        <v>29325.3</v>
      </c>
      <c r="F389" s="1">
        <v>383572807</v>
      </c>
      <c r="G389" s="1">
        <v>6093.26</v>
      </c>
      <c r="H389" s="3">
        <f>IF(ISERR(LN(Table13918[[#This Row],[Close]]/E388)),"-",LN(Table13918[[#This Row],[Close]]/E388))</f>
        <v>9.6714126764413898E-3</v>
      </c>
    </row>
    <row r="390" spans="1:8" x14ac:dyDescent="0.3">
      <c r="A390" s="2">
        <v>43675</v>
      </c>
      <c r="B390" s="1">
        <v>29583.45</v>
      </c>
      <c r="C390" s="1">
        <v>29592.95</v>
      </c>
      <c r="D390" s="1">
        <v>29104.85</v>
      </c>
      <c r="E390" s="1">
        <v>29295.9</v>
      </c>
      <c r="F390" s="1">
        <v>303508229</v>
      </c>
      <c r="G390" s="1">
        <v>6738.65</v>
      </c>
      <c r="H390" s="3">
        <f>IF(ISERR(LN(Table13918[[#This Row],[Close]]/E389)),"-",LN(Table13918[[#This Row],[Close]]/E389))</f>
        <v>-1.0030501751914075E-3</v>
      </c>
    </row>
    <row r="391" spans="1:8" x14ac:dyDescent="0.3">
      <c r="A391" s="2">
        <v>43676</v>
      </c>
      <c r="B391" s="1">
        <v>29434.85</v>
      </c>
      <c r="C391" s="1">
        <v>29530.3</v>
      </c>
      <c r="D391" s="1">
        <v>28737.8</v>
      </c>
      <c r="E391" s="1">
        <v>28791.599999999999</v>
      </c>
      <c r="F391" s="1">
        <v>301282413</v>
      </c>
      <c r="G391" s="1">
        <v>7641.56</v>
      </c>
      <c r="H391" s="3">
        <f>IF(ISERR(LN(Table13918[[#This Row],[Close]]/E390)),"-",LN(Table13918[[#This Row],[Close]]/E390))</f>
        <v>-1.7363896558809024E-2</v>
      </c>
    </row>
    <row r="392" spans="1:8" x14ac:dyDescent="0.3">
      <c r="A392" s="2">
        <v>43677</v>
      </c>
      <c r="B392" s="1">
        <v>28575.45</v>
      </c>
      <c r="C392" s="1">
        <v>28979.75</v>
      </c>
      <c r="D392" s="1">
        <v>28529.75</v>
      </c>
      <c r="E392" s="1">
        <v>28876</v>
      </c>
      <c r="F392" s="1">
        <v>346506962</v>
      </c>
      <c r="G392" s="1">
        <v>10237.68</v>
      </c>
      <c r="H392" s="3">
        <f>IF(ISERR(LN(Table13918[[#This Row],[Close]]/E391)),"-",LN(Table13918[[#This Row],[Close]]/E391))</f>
        <v>2.927122344675832E-3</v>
      </c>
    </row>
    <row r="393" spans="1:8" x14ac:dyDescent="0.3">
      <c r="A393" s="2">
        <v>43678</v>
      </c>
      <c r="B393" s="1">
        <v>28660.5</v>
      </c>
      <c r="C393" s="1">
        <v>28819.7</v>
      </c>
      <c r="D393" s="1">
        <v>28047.35</v>
      </c>
      <c r="E393" s="1">
        <v>28367.25</v>
      </c>
      <c r="F393" s="1">
        <v>282236909</v>
      </c>
      <c r="G393" s="1">
        <v>7707.97</v>
      </c>
      <c r="H393" s="3">
        <f>IF(ISERR(LN(Table13918[[#This Row],[Close]]/E392)),"-",LN(Table13918[[#This Row],[Close]]/E392))</f>
        <v>-1.7775489534829644E-2</v>
      </c>
    </row>
    <row r="394" spans="1:8" x14ac:dyDescent="0.3">
      <c r="A394" s="2">
        <v>43679</v>
      </c>
      <c r="B394" s="1">
        <v>28224.25</v>
      </c>
      <c r="C394" s="1">
        <v>28544.55</v>
      </c>
      <c r="D394" s="1">
        <v>27936.35</v>
      </c>
      <c r="E394" s="1">
        <v>28204.95</v>
      </c>
      <c r="F394" s="1">
        <v>319929406</v>
      </c>
      <c r="G394" s="1">
        <v>8849.25</v>
      </c>
      <c r="H394" s="3">
        <f>IF(ISERR(LN(Table13918[[#This Row],[Close]]/E393)),"-",LN(Table13918[[#This Row],[Close]]/E393))</f>
        <v>-5.7378162870473631E-3</v>
      </c>
    </row>
    <row r="395" spans="1:8" x14ac:dyDescent="0.3">
      <c r="A395" s="2">
        <v>43682</v>
      </c>
      <c r="B395" s="1">
        <v>27841.200000000001</v>
      </c>
      <c r="C395" s="1">
        <v>27866.55</v>
      </c>
      <c r="D395" s="1">
        <v>27389.5</v>
      </c>
      <c r="E395" s="1">
        <v>27648.05</v>
      </c>
      <c r="F395" s="1">
        <v>334367503</v>
      </c>
      <c r="G395" s="1">
        <v>7912.63</v>
      </c>
      <c r="H395" s="3">
        <f>IF(ISERR(LN(Table13918[[#This Row],[Close]]/E394)),"-",LN(Table13918[[#This Row],[Close]]/E394))</f>
        <v>-1.9942293385953602E-2</v>
      </c>
    </row>
    <row r="396" spans="1:8" x14ac:dyDescent="0.3">
      <c r="A396" s="2">
        <v>43683</v>
      </c>
      <c r="B396" s="1">
        <v>27518.5</v>
      </c>
      <c r="C396" s="1">
        <v>28148.400000000001</v>
      </c>
      <c r="D396" s="1">
        <v>27503.9</v>
      </c>
      <c r="E396" s="1">
        <v>28022.1</v>
      </c>
      <c r="F396" s="1">
        <v>291001441</v>
      </c>
      <c r="G396" s="1">
        <v>7032.3</v>
      </c>
      <c r="H396" s="3">
        <f>IF(ISERR(LN(Table13918[[#This Row],[Close]]/E395)),"-",LN(Table13918[[#This Row],[Close]]/E395))</f>
        <v>1.3438283498240187E-2</v>
      </c>
    </row>
    <row r="397" spans="1:8" x14ac:dyDescent="0.3">
      <c r="A397" s="2">
        <v>43684</v>
      </c>
      <c r="B397" s="1">
        <v>28053.85</v>
      </c>
      <c r="C397" s="1">
        <v>28175.55</v>
      </c>
      <c r="D397" s="1">
        <v>27641.85</v>
      </c>
      <c r="E397" s="1">
        <v>27702.05</v>
      </c>
      <c r="F397" s="1">
        <v>353400945</v>
      </c>
      <c r="G397" s="1">
        <v>7335.22</v>
      </c>
      <c r="H397" s="3">
        <f>IF(ISERR(LN(Table13918[[#This Row],[Close]]/E396)),"-",LN(Table13918[[#This Row],[Close]]/E396))</f>
        <v>-1.1487066892214001E-2</v>
      </c>
    </row>
    <row r="398" spans="1:8" x14ac:dyDescent="0.3">
      <c r="A398" s="2">
        <v>43685</v>
      </c>
      <c r="B398" s="1">
        <v>27840.1</v>
      </c>
      <c r="C398" s="1">
        <v>28227.55</v>
      </c>
      <c r="D398" s="1">
        <v>27531.05</v>
      </c>
      <c r="E398" s="1">
        <v>28110.45</v>
      </c>
      <c r="F398" s="1">
        <v>303596759</v>
      </c>
      <c r="G398" s="1">
        <v>7133.44</v>
      </c>
      <c r="H398" s="3">
        <f>IF(ISERR(LN(Table13918[[#This Row],[Close]]/E397)),"-",LN(Table13918[[#This Row],[Close]]/E397))</f>
        <v>1.463497565308202E-2</v>
      </c>
    </row>
    <row r="399" spans="1:8" x14ac:dyDescent="0.3">
      <c r="A399" s="2">
        <v>43686</v>
      </c>
      <c r="B399" s="1">
        <v>28293.65</v>
      </c>
      <c r="C399" s="1">
        <v>28602.75</v>
      </c>
      <c r="D399" s="1">
        <v>28251.75</v>
      </c>
      <c r="E399" s="1">
        <v>28431.9</v>
      </c>
      <c r="F399" s="1">
        <v>336826632</v>
      </c>
      <c r="G399" s="1">
        <v>7347.48</v>
      </c>
      <c r="H399" s="3">
        <f>IF(ISERR(LN(Table13918[[#This Row],[Close]]/E398)),"-",LN(Table13918[[#This Row],[Close]]/E398))</f>
        <v>1.1370360914159022E-2</v>
      </c>
    </row>
    <row r="400" spans="1:8" x14ac:dyDescent="0.3">
      <c r="A400" s="2">
        <v>43690</v>
      </c>
      <c r="B400" s="1">
        <v>28356.799999999999</v>
      </c>
      <c r="C400" s="1">
        <v>28358.85</v>
      </c>
      <c r="D400" s="1">
        <v>27683.5</v>
      </c>
      <c r="E400" s="1">
        <v>27729.1</v>
      </c>
      <c r="F400" s="1">
        <v>335809590</v>
      </c>
      <c r="G400" s="1">
        <v>5984.53</v>
      </c>
      <c r="H400" s="3">
        <f>IF(ISERR(LN(Table13918[[#This Row],[Close]]/E399)),"-",LN(Table13918[[#This Row],[Close]]/E399))</f>
        <v>-2.5029350965383529E-2</v>
      </c>
    </row>
    <row r="401" spans="1:8" x14ac:dyDescent="0.3">
      <c r="A401" s="2">
        <v>43691</v>
      </c>
      <c r="B401" s="1">
        <v>27885.5</v>
      </c>
      <c r="C401" s="1">
        <v>28107.05</v>
      </c>
      <c r="D401" s="1">
        <v>27726.65</v>
      </c>
      <c r="E401" s="1">
        <v>28019.200000000001</v>
      </c>
      <c r="F401" s="1">
        <v>290413445</v>
      </c>
      <c r="G401" s="1">
        <v>5104.33</v>
      </c>
      <c r="H401" s="3">
        <f>IF(ISERR(LN(Table13918[[#This Row],[Close]]/E400)),"-",LN(Table13918[[#This Row],[Close]]/E400))</f>
        <v>1.0407586189329835E-2</v>
      </c>
    </row>
    <row r="402" spans="1:8" x14ac:dyDescent="0.3">
      <c r="A402" s="2">
        <v>43693</v>
      </c>
      <c r="B402" s="1">
        <v>27920.3</v>
      </c>
      <c r="C402" s="1">
        <v>28251.05</v>
      </c>
      <c r="D402" s="1">
        <v>27720.95</v>
      </c>
      <c r="E402" s="1">
        <v>28217</v>
      </c>
      <c r="F402" s="1">
        <v>274020219</v>
      </c>
      <c r="G402" s="1">
        <v>5157.25</v>
      </c>
      <c r="H402" s="3">
        <f>IF(ISERR(LN(Table13918[[#This Row],[Close]]/E401)),"-",LN(Table13918[[#This Row],[Close]]/E401))</f>
        <v>7.0346437240446993E-3</v>
      </c>
    </row>
    <row r="403" spans="1:8" x14ac:dyDescent="0.3">
      <c r="A403" s="2">
        <v>43696</v>
      </c>
      <c r="B403" s="1">
        <v>28331.25</v>
      </c>
      <c r="C403" s="1">
        <v>28468.9</v>
      </c>
      <c r="D403" s="1">
        <v>28146.5</v>
      </c>
      <c r="E403" s="1">
        <v>28186.1</v>
      </c>
      <c r="F403" s="1">
        <v>241810912</v>
      </c>
      <c r="G403" s="1">
        <v>4525.25</v>
      </c>
      <c r="H403" s="3">
        <f>IF(ISERR(LN(Table13918[[#This Row],[Close]]/E402)),"-",LN(Table13918[[#This Row],[Close]]/E402))</f>
        <v>-1.0956845666763963E-3</v>
      </c>
    </row>
    <row r="404" spans="1:8" x14ac:dyDescent="0.3">
      <c r="A404" s="2">
        <v>43697</v>
      </c>
      <c r="B404" s="1">
        <v>28163.55</v>
      </c>
      <c r="C404" s="1">
        <v>28215.4</v>
      </c>
      <c r="D404" s="1">
        <v>27839.65</v>
      </c>
      <c r="E404" s="1">
        <v>27982.45</v>
      </c>
      <c r="F404" s="1">
        <v>288236399</v>
      </c>
      <c r="G404" s="1">
        <v>5073.04</v>
      </c>
      <c r="H404" s="3">
        <f>IF(ISERR(LN(Table13918[[#This Row],[Close]]/E403)),"-",LN(Table13918[[#This Row],[Close]]/E403))</f>
        <v>-7.2514206750315729E-3</v>
      </c>
    </row>
    <row r="405" spans="1:8" x14ac:dyDescent="0.3">
      <c r="A405" s="2">
        <v>43698</v>
      </c>
      <c r="B405" s="1">
        <v>28021</v>
      </c>
      <c r="C405" s="1">
        <v>28098.9</v>
      </c>
      <c r="D405" s="1">
        <v>27666.2</v>
      </c>
      <c r="E405" s="1">
        <v>27719.05</v>
      </c>
      <c r="F405" s="1">
        <v>358841104</v>
      </c>
      <c r="G405" s="1">
        <v>5315.64</v>
      </c>
      <c r="H405" s="3">
        <f>IF(ISERR(LN(Table13918[[#This Row],[Close]]/E404)),"-",LN(Table13918[[#This Row],[Close]]/E404))</f>
        <v>-9.4576254984767537E-3</v>
      </c>
    </row>
    <row r="406" spans="1:8" x14ac:dyDescent="0.3">
      <c r="A406" s="2">
        <v>43699</v>
      </c>
      <c r="B406" s="1">
        <v>27690.05</v>
      </c>
      <c r="C406" s="1">
        <v>27690.05</v>
      </c>
      <c r="D406" s="1">
        <v>26975.55</v>
      </c>
      <c r="E406" s="1">
        <v>27034.2</v>
      </c>
      <c r="F406" s="1">
        <v>465070847</v>
      </c>
      <c r="G406" s="1">
        <v>6452.46</v>
      </c>
      <c r="H406" s="3">
        <f>IF(ISERR(LN(Table13918[[#This Row],[Close]]/E405)),"-",LN(Table13918[[#This Row],[Close]]/E405))</f>
        <v>-2.5017171324594609E-2</v>
      </c>
    </row>
    <row r="407" spans="1:8" x14ac:dyDescent="0.3">
      <c r="A407" s="2">
        <v>43700</v>
      </c>
      <c r="B407" s="1">
        <v>26835.35</v>
      </c>
      <c r="C407" s="1">
        <v>27207.3</v>
      </c>
      <c r="D407" s="1">
        <v>26560.6</v>
      </c>
      <c r="E407" s="1">
        <v>26958.65</v>
      </c>
      <c r="F407" s="1">
        <v>485538647</v>
      </c>
      <c r="G407" s="1">
        <v>7843.57</v>
      </c>
      <c r="H407" s="3">
        <f>IF(ISERR(LN(Table13918[[#This Row],[Close]]/E406)),"-",LN(Table13918[[#This Row],[Close]]/E406))</f>
        <v>-2.7985205191864548E-3</v>
      </c>
    </row>
    <row r="408" spans="1:8" x14ac:dyDescent="0.3">
      <c r="A408" s="2">
        <v>43703</v>
      </c>
      <c r="B408" s="1">
        <v>27663.95</v>
      </c>
      <c r="C408" s="1">
        <v>27995.25</v>
      </c>
      <c r="D408" s="1">
        <v>26859.35</v>
      </c>
      <c r="E408" s="1">
        <v>27951.35</v>
      </c>
      <c r="F408" s="1">
        <v>519219181</v>
      </c>
      <c r="G408" s="1">
        <v>8927.81</v>
      </c>
      <c r="H408" s="3">
        <f>IF(ISERR(LN(Table13918[[#This Row],[Close]]/E407)),"-",LN(Table13918[[#This Row],[Close]]/E407))</f>
        <v>3.6161288364971032E-2</v>
      </c>
    </row>
    <row r="409" spans="1:8" x14ac:dyDescent="0.3">
      <c r="A409" s="2">
        <v>43704</v>
      </c>
      <c r="B409" s="1">
        <v>28106.3</v>
      </c>
      <c r="C409" s="1">
        <v>28277.7</v>
      </c>
      <c r="D409" s="1">
        <v>27960.799999999999</v>
      </c>
      <c r="E409" s="1">
        <v>28126.15</v>
      </c>
      <c r="F409" s="1">
        <v>386839458</v>
      </c>
      <c r="G409" s="1">
        <v>7802</v>
      </c>
      <c r="H409" s="3">
        <f>IF(ISERR(LN(Table13918[[#This Row],[Close]]/E408)),"-",LN(Table13918[[#This Row],[Close]]/E408))</f>
        <v>6.2342496061980326E-3</v>
      </c>
    </row>
    <row r="410" spans="1:8" x14ac:dyDescent="0.3">
      <c r="A410" s="2">
        <v>43705</v>
      </c>
      <c r="B410" s="1">
        <v>28080.25</v>
      </c>
      <c r="C410" s="1">
        <v>28095.55</v>
      </c>
      <c r="D410" s="1">
        <v>27634.65</v>
      </c>
      <c r="E410" s="1">
        <v>27804.3</v>
      </c>
      <c r="F410" s="1">
        <v>384111651</v>
      </c>
      <c r="G410" s="1">
        <v>6674.3</v>
      </c>
      <c r="H410" s="3">
        <f>IF(ISERR(LN(Table13918[[#This Row],[Close]]/E409)),"-",LN(Table13918[[#This Row],[Close]]/E409))</f>
        <v>-1.1509063583100257E-2</v>
      </c>
    </row>
    <row r="411" spans="1:8" x14ac:dyDescent="0.3">
      <c r="A411" s="2">
        <v>43706</v>
      </c>
      <c r="B411" s="1">
        <v>27694.95</v>
      </c>
      <c r="C411" s="1">
        <v>27719.05</v>
      </c>
      <c r="D411" s="1">
        <v>27239.95</v>
      </c>
      <c r="E411" s="1">
        <v>27305.200000000001</v>
      </c>
      <c r="F411" s="1">
        <v>377438481</v>
      </c>
      <c r="G411" s="1">
        <v>7339.26</v>
      </c>
      <c r="H411" s="3">
        <f>IF(ISERR(LN(Table13918[[#This Row],[Close]]/E410)),"-",LN(Table13918[[#This Row],[Close]]/E410))</f>
        <v>-1.8113524751341061E-2</v>
      </c>
    </row>
    <row r="412" spans="1:8" x14ac:dyDescent="0.3">
      <c r="A412" s="2">
        <v>43707</v>
      </c>
      <c r="B412" s="1">
        <v>27407.9</v>
      </c>
      <c r="C412" s="1">
        <v>27586.5</v>
      </c>
      <c r="D412" s="1">
        <v>27121.95</v>
      </c>
      <c r="E412" s="1">
        <v>27427.85</v>
      </c>
      <c r="F412" s="1">
        <v>427077225</v>
      </c>
      <c r="G412" s="1">
        <v>8056.5</v>
      </c>
      <c r="H412" s="3">
        <f>IF(ISERR(LN(Table13918[[#This Row],[Close]]/E411)),"-",LN(Table13918[[#This Row],[Close]]/E411))</f>
        <v>4.481760300125078E-3</v>
      </c>
    </row>
    <row r="413" spans="1:8" x14ac:dyDescent="0.3">
      <c r="A413" s="2">
        <v>43711</v>
      </c>
      <c r="B413" s="1">
        <v>27239.200000000001</v>
      </c>
      <c r="C413" s="1">
        <v>27247.05</v>
      </c>
      <c r="D413" s="1">
        <v>26742.6</v>
      </c>
      <c r="E413" s="1">
        <v>26824.15</v>
      </c>
      <c r="F413" s="1">
        <v>392427883</v>
      </c>
      <c r="G413" s="1">
        <v>6171.33</v>
      </c>
      <c r="H413" s="3">
        <f>IF(ISERR(LN(Table13918[[#This Row],[Close]]/E412)),"-",LN(Table13918[[#This Row],[Close]]/E412))</f>
        <v>-2.2256319387778976E-2</v>
      </c>
    </row>
    <row r="414" spans="1:8" x14ac:dyDescent="0.3">
      <c r="A414" s="2">
        <v>43712</v>
      </c>
      <c r="B414" s="1">
        <v>26785.95</v>
      </c>
      <c r="C414" s="1">
        <v>27278.7</v>
      </c>
      <c r="D414" s="1">
        <v>26641.35</v>
      </c>
      <c r="E414" s="1">
        <v>27123.85</v>
      </c>
      <c r="F414" s="1">
        <v>309520214</v>
      </c>
      <c r="G414" s="1">
        <v>5990.87</v>
      </c>
      <c r="H414" s="3">
        <f>IF(ISERR(LN(Table13918[[#This Row],[Close]]/E413)),"-",LN(Table13918[[#This Row],[Close]]/E413))</f>
        <v>1.1110813493060473E-2</v>
      </c>
    </row>
    <row r="415" spans="1:8" x14ac:dyDescent="0.3">
      <c r="A415" s="2">
        <v>43713</v>
      </c>
      <c r="B415" s="1">
        <v>27086.95</v>
      </c>
      <c r="C415" s="1">
        <v>27243.95</v>
      </c>
      <c r="D415" s="1">
        <v>26815.4</v>
      </c>
      <c r="E415" s="1">
        <v>26919.7</v>
      </c>
      <c r="F415" s="1">
        <v>327083693</v>
      </c>
      <c r="G415" s="1">
        <v>5826.31</v>
      </c>
      <c r="H415" s="3">
        <f>IF(ISERR(LN(Table13918[[#This Row],[Close]]/E414)),"-",LN(Table13918[[#This Row],[Close]]/E414))</f>
        <v>-7.5550540648374057E-3</v>
      </c>
    </row>
    <row r="416" spans="1:8" x14ac:dyDescent="0.3">
      <c r="A416" s="2">
        <v>43714</v>
      </c>
      <c r="B416" s="1">
        <v>26986.5</v>
      </c>
      <c r="C416" s="1">
        <v>27311.05</v>
      </c>
      <c r="D416" s="1">
        <v>26950.55</v>
      </c>
      <c r="E416" s="1">
        <v>27247.9</v>
      </c>
      <c r="F416" s="1">
        <v>251986487</v>
      </c>
      <c r="G416" s="1">
        <v>4874.57</v>
      </c>
      <c r="H416" s="3">
        <f>IF(ISERR(LN(Table13918[[#This Row],[Close]]/E415)),"-",LN(Table13918[[#This Row],[Close]]/E415))</f>
        <v>1.2118093335797171E-2</v>
      </c>
    </row>
    <row r="417" spans="1:8" x14ac:dyDescent="0.3">
      <c r="A417" s="2">
        <v>43717</v>
      </c>
      <c r="B417" s="1">
        <v>27240.35</v>
      </c>
      <c r="C417" s="1">
        <v>27565.55</v>
      </c>
      <c r="D417" s="1">
        <v>26993.9</v>
      </c>
      <c r="E417" s="1">
        <v>27504.65</v>
      </c>
      <c r="F417" s="1">
        <v>286110458</v>
      </c>
      <c r="G417" s="1">
        <v>5197.2</v>
      </c>
      <c r="H417" s="3">
        <f>IF(ISERR(LN(Table13918[[#This Row],[Close]]/E416)),"-",LN(Table13918[[#This Row],[Close]]/E416))</f>
        <v>9.3786273678901234E-3</v>
      </c>
    </row>
    <row r="418" spans="1:8" x14ac:dyDescent="0.3">
      <c r="A418" s="2">
        <v>43719</v>
      </c>
      <c r="B418" s="1">
        <v>27639.05</v>
      </c>
      <c r="C418" s="1">
        <v>27829.65</v>
      </c>
      <c r="D418" s="1">
        <v>27551.65</v>
      </c>
      <c r="E418" s="1">
        <v>27776.2</v>
      </c>
      <c r="F418" s="1">
        <v>467414755</v>
      </c>
      <c r="G418" s="1">
        <v>6677.77</v>
      </c>
      <c r="H418" s="3">
        <f>IF(ISERR(LN(Table13918[[#This Row],[Close]]/E417)),"-",LN(Table13918[[#This Row],[Close]]/E417))</f>
        <v>9.8244576254858593E-3</v>
      </c>
    </row>
    <row r="419" spans="1:8" x14ac:dyDescent="0.3">
      <c r="A419" s="2">
        <v>43720</v>
      </c>
      <c r="B419" s="1">
        <v>27870.799999999999</v>
      </c>
      <c r="C419" s="1">
        <v>28062.3</v>
      </c>
      <c r="D419" s="1">
        <v>27764.7</v>
      </c>
      <c r="E419" s="1">
        <v>27818.5</v>
      </c>
      <c r="F419" s="1">
        <v>377820739</v>
      </c>
      <c r="G419" s="1">
        <v>6469.22</v>
      </c>
      <c r="H419" s="3">
        <f>IF(ISERR(LN(Table13918[[#This Row],[Close]]/E418)),"-",LN(Table13918[[#This Row],[Close]]/E418))</f>
        <v>1.5217280842486686E-3</v>
      </c>
    </row>
    <row r="420" spans="1:8" x14ac:dyDescent="0.3">
      <c r="A420" s="2">
        <v>43721</v>
      </c>
      <c r="B420" s="1">
        <v>27772</v>
      </c>
      <c r="C420" s="1">
        <v>28126.85</v>
      </c>
      <c r="D420" s="1">
        <v>27573.45</v>
      </c>
      <c r="E420" s="1">
        <v>28098.75</v>
      </c>
      <c r="F420" s="1">
        <v>438497830</v>
      </c>
      <c r="G420" s="1">
        <v>6752.69</v>
      </c>
      <c r="H420" s="3">
        <f>IF(ISERR(LN(Table13918[[#This Row],[Close]]/E419)),"-",LN(Table13918[[#This Row],[Close]]/E419))</f>
        <v>1.0023824367398428E-2</v>
      </c>
    </row>
    <row r="421" spans="1:8" x14ac:dyDescent="0.3">
      <c r="A421" s="2">
        <v>43724</v>
      </c>
      <c r="B421" s="1">
        <v>27868</v>
      </c>
      <c r="C421" s="1">
        <v>28066.7</v>
      </c>
      <c r="D421" s="1">
        <v>27798.85</v>
      </c>
      <c r="E421" s="1">
        <v>27855</v>
      </c>
      <c r="F421" s="1">
        <v>234062573</v>
      </c>
      <c r="G421" s="1">
        <v>4463.9799999999996</v>
      </c>
      <c r="H421" s="3">
        <f>IF(ISERR(LN(Table13918[[#This Row],[Close]]/E420)),"-",LN(Table13918[[#This Row],[Close]]/E420))</f>
        <v>-8.712607891714361E-3</v>
      </c>
    </row>
    <row r="422" spans="1:8" x14ac:dyDescent="0.3">
      <c r="A422" s="2">
        <v>43725</v>
      </c>
      <c r="B422" s="1">
        <v>27765.1</v>
      </c>
      <c r="C422" s="1">
        <v>27851.4</v>
      </c>
      <c r="D422" s="1">
        <v>27047.95</v>
      </c>
      <c r="E422" s="1">
        <v>27131.75</v>
      </c>
      <c r="F422" s="1">
        <v>277762547</v>
      </c>
      <c r="G422" s="1">
        <v>5449.45</v>
      </c>
      <c r="H422" s="3">
        <f>IF(ISERR(LN(Table13918[[#This Row],[Close]]/E421)),"-",LN(Table13918[[#This Row],[Close]]/E421))</f>
        <v>-2.6307854643397424E-2</v>
      </c>
    </row>
    <row r="423" spans="1:8" x14ac:dyDescent="0.3">
      <c r="A423" s="2">
        <v>43726</v>
      </c>
      <c r="B423" s="1">
        <v>27304.7</v>
      </c>
      <c r="C423" s="1">
        <v>27414.45</v>
      </c>
      <c r="D423" s="1">
        <v>27088.799999999999</v>
      </c>
      <c r="E423" s="1">
        <v>27172.65</v>
      </c>
      <c r="F423" s="1">
        <v>307775512</v>
      </c>
      <c r="G423" s="1">
        <v>5314.41</v>
      </c>
      <c r="H423" s="3">
        <f>IF(ISERR(LN(Table13918[[#This Row],[Close]]/E422)),"-",LN(Table13918[[#This Row],[Close]]/E422))</f>
        <v>1.5063238976417285E-3</v>
      </c>
    </row>
    <row r="424" spans="1:8" x14ac:dyDescent="0.3">
      <c r="A424" s="2">
        <v>43727</v>
      </c>
      <c r="B424" s="1">
        <v>27175.45</v>
      </c>
      <c r="C424" s="1">
        <v>27175.45</v>
      </c>
      <c r="D424" s="1">
        <v>26643</v>
      </c>
      <c r="E424" s="1">
        <v>26757.65</v>
      </c>
      <c r="F424" s="1">
        <v>450436905</v>
      </c>
      <c r="G424" s="1">
        <v>6050.19</v>
      </c>
      <c r="H424" s="3">
        <f>IF(ISERR(LN(Table13918[[#This Row],[Close]]/E423)),"-",LN(Table13918[[#This Row],[Close]]/E423))</f>
        <v>-1.5390538961456115E-2</v>
      </c>
    </row>
    <row r="425" spans="1:8" x14ac:dyDescent="0.3">
      <c r="A425" s="2">
        <v>43728</v>
      </c>
      <c r="B425" s="1">
        <v>26878.65</v>
      </c>
      <c r="C425" s="1">
        <v>29418.95</v>
      </c>
      <c r="D425" s="1">
        <v>26727.55</v>
      </c>
      <c r="E425" s="1">
        <v>28981.55</v>
      </c>
      <c r="F425" s="1">
        <v>844582360</v>
      </c>
      <c r="G425" s="1">
        <v>18185.990000000002</v>
      </c>
      <c r="H425" s="3">
        <f>IF(ISERR(LN(Table13918[[#This Row],[Close]]/E424)),"-",LN(Table13918[[#This Row],[Close]]/E424))</f>
        <v>7.9839006858869729E-2</v>
      </c>
    </row>
    <row r="426" spans="1:8" x14ac:dyDescent="0.3">
      <c r="A426" s="2">
        <v>43731</v>
      </c>
      <c r="B426" s="1">
        <v>30039.4</v>
      </c>
      <c r="C426" s="1">
        <v>30801.3</v>
      </c>
      <c r="D426" s="1">
        <v>29776.3</v>
      </c>
      <c r="E426" s="1">
        <v>30566.2</v>
      </c>
      <c r="F426" s="1">
        <v>552171387</v>
      </c>
      <c r="G426" s="1">
        <v>14401.9</v>
      </c>
      <c r="H426" s="3">
        <f>IF(ISERR(LN(Table13918[[#This Row],[Close]]/E425)),"-",LN(Table13918[[#This Row],[Close]]/E425))</f>
        <v>5.3235402677755568E-2</v>
      </c>
    </row>
    <row r="427" spans="1:8" x14ac:dyDescent="0.3">
      <c r="A427" s="2">
        <v>43732</v>
      </c>
      <c r="B427" s="1">
        <v>30432</v>
      </c>
      <c r="C427" s="1">
        <v>30668.1</v>
      </c>
      <c r="D427" s="1">
        <v>29889.55</v>
      </c>
      <c r="E427" s="1">
        <v>30183.1</v>
      </c>
      <c r="F427" s="1">
        <v>348810197</v>
      </c>
      <c r="G427" s="1">
        <v>8157.62</v>
      </c>
      <c r="H427" s="3">
        <f>IF(ISERR(LN(Table13918[[#This Row],[Close]]/E426)),"-",LN(Table13918[[#This Row],[Close]]/E426))</f>
        <v>-1.2612658206376286E-2</v>
      </c>
    </row>
    <row r="428" spans="1:8" x14ac:dyDescent="0.3">
      <c r="A428" s="2">
        <v>43733</v>
      </c>
      <c r="B428" s="1">
        <v>30029.05</v>
      </c>
      <c r="C428" s="1">
        <v>30067.599999999999</v>
      </c>
      <c r="D428" s="1">
        <v>29470.1</v>
      </c>
      <c r="E428" s="1">
        <v>29586.05</v>
      </c>
      <c r="F428" s="1">
        <v>352814285</v>
      </c>
      <c r="G428" s="1">
        <v>8112.37</v>
      </c>
      <c r="H428" s="3">
        <f>IF(ISERR(LN(Table13918[[#This Row],[Close]]/E427)),"-",LN(Table13918[[#This Row],[Close]]/E427))</f>
        <v>-1.9979198638692144E-2</v>
      </c>
    </row>
    <row r="429" spans="1:8" x14ac:dyDescent="0.3">
      <c r="A429" s="2">
        <v>43734</v>
      </c>
      <c r="B429" s="1">
        <v>29640.55</v>
      </c>
      <c r="C429" s="1">
        <v>30718.35</v>
      </c>
      <c r="D429" s="1">
        <v>29627</v>
      </c>
      <c r="E429" s="1">
        <v>30002.6</v>
      </c>
      <c r="F429" s="1">
        <v>540435004</v>
      </c>
      <c r="G429" s="1">
        <v>11367.6</v>
      </c>
      <c r="H429" s="3">
        <f>IF(ISERR(LN(Table13918[[#This Row],[Close]]/E428)),"-",LN(Table13918[[#This Row],[Close]]/E428))</f>
        <v>1.398107811635926E-2</v>
      </c>
    </row>
    <row r="430" spans="1:8" x14ac:dyDescent="0.3">
      <c r="A430" s="2">
        <v>43735</v>
      </c>
      <c r="B430" s="1">
        <v>29974.95</v>
      </c>
      <c r="C430" s="1">
        <v>30112.65</v>
      </c>
      <c r="D430" s="1">
        <v>29711.35</v>
      </c>
      <c r="E430" s="1">
        <v>29876.65</v>
      </c>
      <c r="F430" s="1">
        <v>464096458</v>
      </c>
      <c r="G430" s="1">
        <v>7011.82</v>
      </c>
      <c r="H430" s="3">
        <f>IF(ISERR(LN(Table13918[[#This Row],[Close]]/E429)),"-",LN(Table13918[[#This Row],[Close]]/E429))</f>
        <v>-4.2068057214128055E-3</v>
      </c>
    </row>
    <row r="431" spans="1:8" x14ac:dyDescent="0.3">
      <c r="A431" s="2">
        <v>43738</v>
      </c>
      <c r="B431" s="1">
        <v>29674.799999999999</v>
      </c>
      <c r="C431" s="1">
        <v>29754.400000000001</v>
      </c>
      <c r="D431" s="1">
        <v>28943.45</v>
      </c>
      <c r="E431" s="1">
        <v>29103.15</v>
      </c>
      <c r="F431" s="1">
        <v>580252025</v>
      </c>
      <c r="G431" s="1">
        <v>9447.4699999999993</v>
      </c>
      <c r="H431" s="3">
        <f>IF(ISERR(LN(Table13918[[#This Row],[Close]]/E430)),"-",LN(Table13918[[#This Row],[Close]]/E430))</f>
        <v>-2.6230823110272732E-2</v>
      </c>
    </row>
    <row r="432" spans="1:8" x14ac:dyDescent="0.3">
      <c r="A432" s="2">
        <v>43739</v>
      </c>
      <c r="B432" s="1">
        <v>29226.15</v>
      </c>
      <c r="C432" s="1">
        <v>29526.400000000001</v>
      </c>
      <c r="D432" s="1">
        <v>28077.35</v>
      </c>
      <c r="E432" s="1">
        <v>28725.5</v>
      </c>
      <c r="F432" s="1">
        <v>1187313940</v>
      </c>
      <c r="G432" s="1">
        <v>15321.69</v>
      </c>
      <c r="H432" s="3">
        <f>IF(ISERR(LN(Table13918[[#This Row],[Close]]/E431)),"-",LN(Table13918[[#This Row],[Close]]/E431))</f>
        <v>-1.3061185718085811E-2</v>
      </c>
    </row>
    <row r="433" spans="1:8" x14ac:dyDescent="0.3">
      <c r="A433" s="2">
        <v>43741</v>
      </c>
      <c r="B433" s="1">
        <v>28606.7</v>
      </c>
      <c r="C433" s="1">
        <v>28769.1</v>
      </c>
      <c r="D433" s="1">
        <v>28240.799999999999</v>
      </c>
      <c r="E433" s="1">
        <v>28414.1</v>
      </c>
      <c r="F433" s="1">
        <v>825756750</v>
      </c>
      <c r="G433" s="1">
        <v>10519.65</v>
      </c>
      <c r="H433" s="3">
        <f>IF(ISERR(LN(Table13918[[#This Row],[Close]]/E432)),"-",LN(Table13918[[#This Row],[Close]]/E432))</f>
        <v>-1.0899729188170662E-2</v>
      </c>
    </row>
    <row r="434" spans="1:8" x14ac:dyDescent="0.3">
      <c r="A434" s="2">
        <v>43742</v>
      </c>
      <c r="B434" s="1">
        <v>28681.9</v>
      </c>
      <c r="C434" s="1">
        <v>28730.3</v>
      </c>
      <c r="D434" s="1">
        <v>27653.7</v>
      </c>
      <c r="E434" s="1">
        <v>27731.85</v>
      </c>
      <c r="F434" s="1">
        <v>732719135</v>
      </c>
      <c r="G434" s="1">
        <v>9504.35</v>
      </c>
      <c r="H434" s="3">
        <f>IF(ISERR(LN(Table13918[[#This Row],[Close]]/E433)),"-",LN(Table13918[[#This Row],[Close]]/E433))</f>
        <v>-2.4303928683815739E-2</v>
      </c>
    </row>
    <row r="435" spans="1:8" x14ac:dyDescent="0.3">
      <c r="A435" s="2">
        <v>43745</v>
      </c>
      <c r="B435" s="1">
        <v>27909.9</v>
      </c>
      <c r="C435" s="1">
        <v>28185.15</v>
      </c>
      <c r="D435" s="1">
        <v>27568.35</v>
      </c>
      <c r="E435" s="1">
        <v>27767.55</v>
      </c>
      <c r="F435" s="1">
        <v>554307096</v>
      </c>
      <c r="G435" s="1">
        <v>8314.7900000000009</v>
      </c>
      <c r="H435" s="3">
        <f>IF(ISERR(LN(Table13918[[#This Row],[Close]]/E434)),"-",LN(Table13918[[#This Row],[Close]]/E434))</f>
        <v>1.2865005720377833E-3</v>
      </c>
    </row>
    <row r="436" spans="1:8" x14ac:dyDescent="0.3">
      <c r="A436" s="2">
        <v>43747</v>
      </c>
      <c r="B436" s="1">
        <v>27901.65</v>
      </c>
      <c r="C436" s="1">
        <v>28857.7</v>
      </c>
      <c r="D436" s="1">
        <v>27702.05</v>
      </c>
      <c r="E436" s="1">
        <v>28785.85</v>
      </c>
      <c r="F436" s="1">
        <v>574832720</v>
      </c>
      <c r="G436" s="1">
        <v>8826.8700000000008</v>
      </c>
      <c r="H436" s="3">
        <f>IF(ISERR(LN(Table13918[[#This Row],[Close]]/E435)),"-",LN(Table13918[[#This Row],[Close]]/E435))</f>
        <v>3.601587423674571E-2</v>
      </c>
    </row>
    <row r="437" spans="1:8" x14ac:dyDescent="0.3">
      <c r="A437" s="2">
        <v>43748</v>
      </c>
      <c r="B437" s="1">
        <v>28542.95</v>
      </c>
      <c r="C437" s="1">
        <v>28552.75</v>
      </c>
      <c r="D437" s="1">
        <v>27914.15</v>
      </c>
      <c r="E437" s="1">
        <v>28013.45</v>
      </c>
      <c r="F437" s="1">
        <v>381151128</v>
      </c>
      <c r="G437" s="1">
        <v>6867.09</v>
      </c>
      <c r="H437" s="3">
        <f>IF(ISERR(LN(Table13918[[#This Row],[Close]]/E436)),"-",LN(Table13918[[#This Row],[Close]]/E436))</f>
        <v>-2.7199194977007148E-2</v>
      </c>
    </row>
    <row r="438" spans="1:8" x14ac:dyDescent="0.3">
      <c r="A438" s="2">
        <v>43749</v>
      </c>
      <c r="B438" s="1">
        <v>28245.55</v>
      </c>
      <c r="C438" s="1">
        <v>28604.05</v>
      </c>
      <c r="D438" s="1">
        <v>27736.799999999999</v>
      </c>
      <c r="E438" s="1">
        <v>28042.5</v>
      </c>
      <c r="F438" s="1">
        <v>558917279</v>
      </c>
      <c r="G438" s="1">
        <v>8470.43</v>
      </c>
      <c r="H438" s="3">
        <f>IF(ISERR(LN(Table13918[[#This Row],[Close]]/E437)),"-",LN(Table13918[[#This Row],[Close]]/E437))</f>
        <v>1.036464553739583E-3</v>
      </c>
    </row>
    <row r="439" spans="1:8" x14ac:dyDescent="0.3">
      <c r="A439" s="2">
        <v>43752</v>
      </c>
      <c r="B439" s="1">
        <v>28238.5</v>
      </c>
      <c r="C439" s="1">
        <v>28553.4</v>
      </c>
      <c r="D439" s="1">
        <v>28043.25</v>
      </c>
      <c r="E439" s="1">
        <v>28181.95</v>
      </c>
      <c r="F439" s="1">
        <v>387660772</v>
      </c>
      <c r="G439" s="1">
        <v>5919.07</v>
      </c>
      <c r="H439" s="3">
        <f>IF(ISERR(LN(Table13918[[#This Row],[Close]]/E438)),"-",LN(Table13918[[#This Row],[Close]]/E438))</f>
        <v>4.9604855519957518E-3</v>
      </c>
    </row>
    <row r="440" spans="1:8" x14ac:dyDescent="0.3">
      <c r="A440" s="2">
        <v>43753</v>
      </c>
      <c r="B440" s="1">
        <v>28257.85</v>
      </c>
      <c r="C440" s="1">
        <v>28694.85</v>
      </c>
      <c r="D440" s="1">
        <v>28186.25</v>
      </c>
      <c r="E440" s="1">
        <v>28555.1</v>
      </c>
      <c r="F440" s="1">
        <v>350926458</v>
      </c>
      <c r="G440" s="1">
        <v>5599.17</v>
      </c>
      <c r="H440" s="3">
        <f>IF(ISERR(LN(Table13918[[#This Row],[Close]]/E439)),"-",LN(Table13918[[#This Row],[Close]]/E439))</f>
        <v>1.3153852035114778E-2</v>
      </c>
    </row>
    <row r="441" spans="1:8" x14ac:dyDescent="0.3">
      <c r="A441" s="2">
        <v>43754</v>
      </c>
      <c r="B441" s="1">
        <v>28689.45</v>
      </c>
      <c r="C441" s="1">
        <v>28759.35</v>
      </c>
      <c r="D441" s="1">
        <v>28305.4</v>
      </c>
      <c r="E441" s="1">
        <v>28538.799999999999</v>
      </c>
      <c r="F441" s="1">
        <v>400383734</v>
      </c>
      <c r="G441" s="1">
        <v>6136.08</v>
      </c>
      <c r="H441" s="3">
        <f>IF(ISERR(LN(Table13918[[#This Row],[Close]]/E440)),"-",LN(Table13918[[#This Row],[Close]]/E440))</f>
        <v>-5.7098921050605686E-4</v>
      </c>
    </row>
    <row r="442" spans="1:8" x14ac:dyDescent="0.3">
      <c r="A442" s="2">
        <v>43755</v>
      </c>
      <c r="B442" s="1">
        <v>28596.35</v>
      </c>
      <c r="C442" s="1">
        <v>29049.05</v>
      </c>
      <c r="D442" s="1">
        <v>28487.95</v>
      </c>
      <c r="E442" s="1">
        <v>28989.45</v>
      </c>
      <c r="F442" s="1">
        <v>617849861</v>
      </c>
      <c r="G442" s="1">
        <v>7434.75</v>
      </c>
      <c r="H442" s="3">
        <f>IF(ISERR(LN(Table13918[[#This Row],[Close]]/E441)),"-",LN(Table13918[[#This Row],[Close]]/E441))</f>
        <v>1.5667405780415655E-2</v>
      </c>
    </row>
    <row r="443" spans="1:8" x14ac:dyDescent="0.3">
      <c r="A443" s="2">
        <v>43756</v>
      </c>
      <c r="B443" s="1">
        <v>28954.799999999999</v>
      </c>
      <c r="C443" s="1">
        <v>29249.5</v>
      </c>
      <c r="D443" s="1">
        <v>28864.1</v>
      </c>
      <c r="E443" s="1">
        <v>29120.25</v>
      </c>
      <c r="F443" s="1">
        <v>605170183</v>
      </c>
      <c r="G443" s="1">
        <v>7459.77</v>
      </c>
      <c r="H443" s="3">
        <f>IF(ISERR(LN(Table13918[[#This Row],[Close]]/E442)),"-",LN(Table13918[[#This Row],[Close]]/E442))</f>
        <v>4.5018377622064358E-3</v>
      </c>
    </row>
    <row r="444" spans="1:8" x14ac:dyDescent="0.3">
      <c r="A444" s="2">
        <v>43760</v>
      </c>
      <c r="B444" s="1">
        <v>29416.25</v>
      </c>
      <c r="C444" s="1">
        <v>29690</v>
      </c>
      <c r="D444" s="1">
        <v>29231.200000000001</v>
      </c>
      <c r="E444" s="1">
        <v>29411.15</v>
      </c>
      <c r="F444" s="1">
        <v>582221306</v>
      </c>
      <c r="G444" s="1">
        <v>8753.58</v>
      </c>
      <c r="H444" s="3">
        <f>IF(ISERR(LN(Table13918[[#This Row],[Close]]/E443)),"-",LN(Table13918[[#This Row],[Close]]/E443))</f>
        <v>9.9400456910995593E-3</v>
      </c>
    </row>
    <row r="445" spans="1:8" x14ac:dyDescent="0.3">
      <c r="A445" s="2">
        <v>43761</v>
      </c>
      <c r="B445" s="1">
        <v>29478.85</v>
      </c>
      <c r="C445" s="1">
        <v>29643.8</v>
      </c>
      <c r="D445" s="1">
        <v>29214.05</v>
      </c>
      <c r="E445" s="1">
        <v>29459.599999999999</v>
      </c>
      <c r="F445" s="1">
        <v>497765615</v>
      </c>
      <c r="G445" s="1">
        <v>8082.3</v>
      </c>
      <c r="H445" s="3">
        <f>IF(ISERR(LN(Table13918[[#This Row],[Close]]/E444)),"-",LN(Table13918[[#This Row],[Close]]/E444))</f>
        <v>1.6459790622196549E-3</v>
      </c>
    </row>
    <row r="446" spans="1:8" x14ac:dyDescent="0.3">
      <c r="A446" s="2">
        <v>43762</v>
      </c>
      <c r="B446" s="1">
        <v>29604.35</v>
      </c>
      <c r="C446" s="1">
        <v>29693.25</v>
      </c>
      <c r="D446" s="1">
        <v>28994.2</v>
      </c>
      <c r="E446" s="1">
        <v>29107.95</v>
      </c>
      <c r="F446" s="1">
        <v>439980796</v>
      </c>
      <c r="G446" s="1">
        <v>7551.17</v>
      </c>
      <c r="H446" s="3">
        <f>IF(ISERR(LN(Table13918[[#This Row],[Close]]/E445)),"-",LN(Table13918[[#This Row],[Close]]/E445))</f>
        <v>-1.2008500467249831E-2</v>
      </c>
    </row>
    <row r="447" spans="1:8" x14ac:dyDescent="0.3">
      <c r="A447" s="2">
        <v>43763</v>
      </c>
      <c r="B447" s="1">
        <v>29228.65</v>
      </c>
      <c r="C447" s="1">
        <v>29452.1</v>
      </c>
      <c r="D447" s="1">
        <v>28923.8</v>
      </c>
      <c r="E447" s="1">
        <v>29395.95</v>
      </c>
      <c r="F447" s="1" t="s">
        <v>22</v>
      </c>
      <c r="G447" s="1" t="s">
        <v>22</v>
      </c>
      <c r="H447" s="3">
        <f>IF(ISERR(LN(Table13918[[#This Row],[Close]]/E446)),"-",LN(Table13918[[#This Row],[Close]]/E446))</f>
        <v>9.8455770109522351E-3</v>
      </c>
    </row>
    <row r="448" spans="1:8" x14ac:dyDescent="0.3">
      <c r="A448" s="2">
        <v>43765</v>
      </c>
      <c r="B448" s="1">
        <v>29605.4</v>
      </c>
      <c r="C448" s="1">
        <v>29644.45</v>
      </c>
      <c r="D448" s="1">
        <v>29446.799999999999</v>
      </c>
      <c r="E448" s="1">
        <v>29516.3</v>
      </c>
      <c r="F448" s="1">
        <v>110013856</v>
      </c>
      <c r="G448" s="1">
        <v>1489.52</v>
      </c>
      <c r="H448" s="3">
        <f>IF(ISERR(LN(Table13918[[#This Row],[Close]]/E447)),"-",LN(Table13918[[#This Row],[Close]]/E447))</f>
        <v>4.085743369836573E-3</v>
      </c>
    </row>
    <row r="449" spans="1:8" x14ac:dyDescent="0.3">
      <c r="A449" s="2">
        <v>43767</v>
      </c>
      <c r="B449" s="1">
        <v>29527.599999999999</v>
      </c>
      <c r="C449" s="1">
        <v>29997.65</v>
      </c>
      <c r="D449" s="1">
        <v>29385.45</v>
      </c>
      <c r="E449" s="1">
        <v>29873.05</v>
      </c>
      <c r="F449" s="1">
        <v>567556033</v>
      </c>
      <c r="G449" s="1">
        <v>8794.15</v>
      </c>
      <c r="H449" s="3">
        <f>IF(ISERR(LN(Table13918[[#This Row],[Close]]/E448)),"-",LN(Table13918[[#This Row],[Close]]/E448))</f>
        <v>1.2014083031513868E-2</v>
      </c>
    </row>
    <row r="450" spans="1:8" x14ac:dyDescent="0.3">
      <c r="A450" s="2">
        <v>43768</v>
      </c>
      <c r="B450" s="1">
        <v>30005.7</v>
      </c>
      <c r="C450" s="1">
        <v>30151.1</v>
      </c>
      <c r="D450" s="1">
        <v>29753</v>
      </c>
      <c r="E450" s="1">
        <v>29987.5</v>
      </c>
      <c r="F450" s="1">
        <v>448802636</v>
      </c>
      <c r="G450" s="1">
        <v>7242.26</v>
      </c>
      <c r="H450" s="3">
        <f>IF(ISERR(LN(Table13918[[#This Row],[Close]]/E449)),"-",LN(Table13918[[#This Row],[Close]]/E449))</f>
        <v>3.8238920109728933E-3</v>
      </c>
    </row>
    <row r="451" spans="1:8" x14ac:dyDescent="0.3">
      <c r="A451" s="2">
        <v>43769</v>
      </c>
      <c r="B451" s="1">
        <v>30168.65</v>
      </c>
      <c r="C451" s="1">
        <v>30415.65</v>
      </c>
      <c r="D451" s="1">
        <v>29987.15</v>
      </c>
      <c r="E451" s="1">
        <v>30066.25</v>
      </c>
      <c r="F451" s="1">
        <v>1186433992</v>
      </c>
      <c r="G451" s="1">
        <v>15535.72</v>
      </c>
      <c r="H451" s="3">
        <f>IF(ISERR(LN(Table13918[[#This Row],[Close]]/E450)),"-",LN(Table13918[[#This Row],[Close]]/E450))</f>
        <v>2.6226520455046253E-3</v>
      </c>
    </row>
    <row r="452" spans="1:8" x14ac:dyDescent="0.3">
      <c r="A452" s="2">
        <v>43770</v>
      </c>
      <c r="B452" s="1">
        <v>30196.15</v>
      </c>
      <c r="C452" s="1">
        <v>30409</v>
      </c>
      <c r="D452" s="1">
        <v>30028.9</v>
      </c>
      <c r="E452" s="1">
        <v>30330.55</v>
      </c>
      <c r="F452" s="1">
        <v>646745938</v>
      </c>
      <c r="G452" s="1">
        <v>9226.1200000000008</v>
      </c>
      <c r="H452" s="3">
        <f>IF(ISERR(LN(Table13918[[#This Row],[Close]]/E451)),"-",LN(Table13918[[#This Row],[Close]]/E451))</f>
        <v>8.7521751856194183E-3</v>
      </c>
    </row>
    <row r="453" spans="1:8" x14ac:dyDescent="0.3">
      <c r="A453" s="2">
        <v>43773</v>
      </c>
      <c r="B453" s="1">
        <v>30415.9</v>
      </c>
      <c r="C453" s="1">
        <v>30607.05</v>
      </c>
      <c r="D453" s="1">
        <v>30227.25</v>
      </c>
      <c r="E453" s="1">
        <v>30333.1</v>
      </c>
      <c r="F453" s="1">
        <v>613019002</v>
      </c>
      <c r="G453" s="1">
        <v>7721.63</v>
      </c>
      <c r="H453" s="3">
        <f>IF(ISERR(LN(Table13918[[#This Row],[Close]]/E452)),"-",LN(Table13918[[#This Row],[Close]]/E452))</f>
        <v>8.4070114525035736E-5</v>
      </c>
    </row>
    <row r="454" spans="1:8" x14ac:dyDescent="0.3">
      <c r="A454" s="2">
        <v>43774</v>
      </c>
      <c r="B454" s="1">
        <v>30403.25</v>
      </c>
      <c r="C454" s="1">
        <v>30452.7</v>
      </c>
      <c r="D454" s="1">
        <v>30091.35</v>
      </c>
      <c r="E454" s="1">
        <v>30219.85</v>
      </c>
      <c r="F454" s="1">
        <v>534711559</v>
      </c>
      <c r="G454" s="1">
        <v>7772.51</v>
      </c>
      <c r="H454" s="3">
        <f>IF(ISERR(LN(Table13918[[#This Row],[Close]]/E453)),"-",LN(Table13918[[#This Row],[Close]]/E453))</f>
        <v>-3.7405322794520322E-3</v>
      </c>
    </row>
    <row r="455" spans="1:8" x14ac:dyDescent="0.3">
      <c r="A455" s="2">
        <v>43775</v>
      </c>
      <c r="B455" s="1">
        <v>30225.200000000001</v>
      </c>
      <c r="C455" s="1">
        <v>30699</v>
      </c>
      <c r="D455" s="1">
        <v>30013.65</v>
      </c>
      <c r="E455" s="1">
        <v>30609.599999999999</v>
      </c>
      <c r="F455" s="1">
        <v>403957809</v>
      </c>
      <c r="G455" s="1">
        <v>6876.72</v>
      </c>
      <c r="H455" s="3">
        <f>IF(ISERR(LN(Table13918[[#This Row],[Close]]/E454)),"-",LN(Table13918[[#This Row],[Close]]/E454))</f>
        <v>1.2814692014969648E-2</v>
      </c>
    </row>
    <row r="456" spans="1:8" x14ac:dyDescent="0.3">
      <c r="A456" s="2">
        <v>43776</v>
      </c>
      <c r="B456" s="1">
        <v>30722.6</v>
      </c>
      <c r="C456" s="1">
        <v>30821.35</v>
      </c>
      <c r="D456" s="1">
        <v>30462.55</v>
      </c>
      <c r="E456" s="1">
        <v>30633.15</v>
      </c>
      <c r="F456" s="1">
        <v>364819481</v>
      </c>
      <c r="G456" s="1">
        <v>7186.41</v>
      </c>
      <c r="H456" s="3">
        <f>IF(ISERR(LN(Table13918[[#This Row],[Close]]/E455)),"-",LN(Table13918[[#This Row],[Close]]/E455))</f>
        <v>7.690706625930379E-4</v>
      </c>
    </row>
    <row r="457" spans="1:8" x14ac:dyDescent="0.3">
      <c r="A457" s="2">
        <v>43777</v>
      </c>
      <c r="B457" s="1">
        <v>30571.3</v>
      </c>
      <c r="C457" s="1">
        <v>31108.400000000001</v>
      </c>
      <c r="D457" s="1">
        <v>30504.05</v>
      </c>
      <c r="E457" s="1">
        <v>30749.4</v>
      </c>
      <c r="F457" s="1">
        <v>620047286</v>
      </c>
      <c r="G457" s="1">
        <v>10804.54</v>
      </c>
      <c r="H457" s="3">
        <f>IF(ISERR(LN(Table13918[[#This Row],[Close]]/E456)),"-",LN(Table13918[[#This Row],[Close]]/E456))</f>
        <v>3.7877259574668294E-3</v>
      </c>
    </row>
    <row r="458" spans="1:8" x14ac:dyDescent="0.3">
      <c r="A458" s="2">
        <v>43780</v>
      </c>
      <c r="B458" s="1">
        <v>30664.65</v>
      </c>
      <c r="C458" s="1">
        <v>31205.200000000001</v>
      </c>
      <c r="D458" s="1">
        <v>30625.8</v>
      </c>
      <c r="E458" s="1">
        <v>31115.55</v>
      </c>
      <c r="F458" s="1">
        <v>422777530</v>
      </c>
      <c r="G458" s="1">
        <v>7377.8</v>
      </c>
      <c r="H458" s="3">
        <f>IF(ISERR(LN(Table13918[[#This Row],[Close]]/E457)),"-",LN(Table13918[[#This Row],[Close]]/E457))</f>
        <v>1.1837212359799816E-2</v>
      </c>
    </row>
    <row r="459" spans="1:8" x14ac:dyDescent="0.3">
      <c r="A459" s="2">
        <v>43782</v>
      </c>
      <c r="B459" s="1">
        <v>31084.75</v>
      </c>
      <c r="C459" s="1">
        <v>31198.5</v>
      </c>
      <c r="D459" s="1">
        <v>30488.1</v>
      </c>
      <c r="E459" s="1">
        <v>30541.55</v>
      </c>
      <c r="F459" s="1">
        <v>474514279</v>
      </c>
      <c r="G459" s="1">
        <v>7993.03</v>
      </c>
      <c r="H459" s="3">
        <f>IF(ISERR(LN(Table13918[[#This Row],[Close]]/E458)),"-",LN(Table13918[[#This Row],[Close]]/E458))</f>
        <v>-1.8619642613574117E-2</v>
      </c>
    </row>
    <row r="460" spans="1:8" x14ac:dyDescent="0.3">
      <c r="A460" s="2">
        <v>43783</v>
      </c>
      <c r="B460" s="1">
        <v>30615.8</v>
      </c>
      <c r="C460" s="1">
        <v>30789.200000000001</v>
      </c>
      <c r="D460" s="1">
        <v>30338.35</v>
      </c>
      <c r="E460" s="1">
        <v>30749.95</v>
      </c>
      <c r="F460" s="1">
        <v>383307292</v>
      </c>
      <c r="G460" s="1">
        <v>7906.64</v>
      </c>
      <c r="H460" s="3">
        <f>IF(ISERR(LN(Table13918[[#This Row],[Close]]/E459)),"-",LN(Table13918[[#This Row],[Close]]/E459))</f>
        <v>6.8003166216793398E-3</v>
      </c>
    </row>
    <row r="461" spans="1:8" x14ac:dyDescent="0.3">
      <c r="A461" s="2">
        <v>43784</v>
      </c>
      <c r="B461" s="1">
        <v>30912.400000000001</v>
      </c>
      <c r="C461" s="1">
        <v>31165.45</v>
      </c>
      <c r="D461" s="1">
        <v>30860.7</v>
      </c>
      <c r="E461" s="1">
        <v>31008.400000000001</v>
      </c>
      <c r="F461" s="1">
        <v>393946823</v>
      </c>
      <c r="G461" s="1">
        <v>9304.25</v>
      </c>
      <c r="H461" s="3">
        <f>IF(ISERR(LN(Table13918[[#This Row],[Close]]/E460)),"-",LN(Table13918[[#This Row],[Close]]/E460))</f>
        <v>8.3697672870088041E-3</v>
      </c>
    </row>
    <row r="462" spans="1:8" x14ac:dyDescent="0.3">
      <c r="A462" s="2">
        <v>43787</v>
      </c>
      <c r="B462" s="1">
        <v>31036.799999999999</v>
      </c>
      <c r="C462" s="1">
        <v>31203.55</v>
      </c>
      <c r="D462" s="1">
        <v>30901.85</v>
      </c>
      <c r="E462" s="1">
        <v>30992.1</v>
      </c>
      <c r="F462" s="1">
        <v>331730315</v>
      </c>
      <c r="G462" s="1">
        <v>6249.74</v>
      </c>
      <c r="H462" s="3">
        <f>IF(ISERR(LN(Table13918[[#This Row],[Close]]/E461)),"-",LN(Table13918[[#This Row],[Close]]/E461))</f>
        <v>-5.2580222338652631E-4</v>
      </c>
    </row>
    <row r="463" spans="1:8" x14ac:dyDescent="0.3">
      <c r="A463" s="2">
        <v>43788</v>
      </c>
      <c r="B463" s="1">
        <v>31045.15</v>
      </c>
      <c r="C463" s="1">
        <v>31298.05</v>
      </c>
      <c r="D463" s="1">
        <v>30974.3</v>
      </c>
      <c r="E463" s="1">
        <v>31236.25</v>
      </c>
      <c r="F463" s="1">
        <v>429946749</v>
      </c>
      <c r="G463" s="1">
        <v>7988.03</v>
      </c>
      <c r="H463" s="3">
        <f>IF(ISERR(LN(Table13918[[#This Row],[Close]]/E462)),"-",LN(Table13918[[#This Row],[Close]]/E462))</f>
        <v>7.846946055439355E-3</v>
      </c>
    </row>
    <row r="464" spans="1:8" x14ac:dyDescent="0.3">
      <c r="A464" s="2">
        <v>43789</v>
      </c>
      <c r="B464" s="1">
        <v>31292.35</v>
      </c>
      <c r="C464" s="1">
        <v>31471.65</v>
      </c>
      <c r="D464" s="1">
        <v>31205.55</v>
      </c>
      <c r="E464" s="1">
        <v>31353.85</v>
      </c>
      <c r="F464" s="1">
        <v>418997557</v>
      </c>
      <c r="G464" s="1">
        <v>7712.76</v>
      </c>
      <c r="H464" s="3">
        <f>IF(ISERR(LN(Table13918[[#This Row],[Close]]/E463)),"-",LN(Table13918[[#This Row],[Close]]/E463))</f>
        <v>3.7577872023026029E-3</v>
      </c>
    </row>
    <row r="465" spans="1:8" x14ac:dyDescent="0.3">
      <c r="A465" s="2">
        <v>43790</v>
      </c>
      <c r="B465" s="1">
        <v>31413.25</v>
      </c>
      <c r="C465" s="1">
        <v>31463.15</v>
      </c>
      <c r="D465" s="1">
        <v>31243</v>
      </c>
      <c r="E465" s="1">
        <v>31349.95</v>
      </c>
      <c r="F465" s="1">
        <v>296147991</v>
      </c>
      <c r="G465" s="1">
        <v>6836.85</v>
      </c>
      <c r="H465" s="3">
        <f>IF(ISERR(LN(Table13918[[#This Row],[Close]]/E464)),"-",LN(Table13918[[#This Row],[Close]]/E464))</f>
        <v>-1.2439437498294292E-4</v>
      </c>
    </row>
    <row r="466" spans="1:8" x14ac:dyDescent="0.3">
      <c r="A466" s="2">
        <v>43791</v>
      </c>
      <c r="B466" s="1">
        <v>31389.599999999999</v>
      </c>
      <c r="C466" s="1">
        <v>31394.2</v>
      </c>
      <c r="D466" s="1">
        <v>31055.200000000001</v>
      </c>
      <c r="E466" s="1">
        <v>31111.599999999999</v>
      </c>
      <c r="F466" s="1">
        <v>257772972</v>
      </c>
      <c r="G466" s="1">
        <v>5313.89</v>
      </c>
      <c r="H466" s="3">
        <f>IF(ISERR(LN(Table13918[[#This Row],[Close]]/E465)),"-",LN(Table13918[[#This Row],[Close]]/E465))</f>
        <v>-7.6319321860497599E-3</v>
      </c>
    </row>
    <row r="467" spans="1:8" x14ac:dyDescent="0.3">
      <c r="A467" s="2">
        <v>43794</v>
      </c>
      <c r="B467" s="1">
        <v>31065.1</v>
      </c>
      <c r="C467" s="1">
        <v>31591.599999999999</v>
      </c>
      <c r="D467" s="1">
        <v>31049.75</v>
      </c>
      <c r="E467" s="1">
        <v>31555.9</v>
      </c>
      <c r="F467" s="1">
        <v>317309578</v>
      </c>
      <c r="G467" s="1">
        <v>6108.08</v>
      </c>
      <c r="H467" s="3">
        <f>IF(ISERR(LN(Table13918[[#This Row],[Close]]/E466)),"-",LN(Table13918[[#This Row],[Close]]/E466))</f>
        <v>1.417983626309457E-2</v>
      </c>
    </row>
    <row r="468" spans="1:8" x14ac:dyDescent="0.3">
      <c r="A468" s="2">
        <v>43795</v>
      </c>
      <c r="B468" s="1">
        <v>31692.85</v>
      </c>
      <c r="C468" s="1">
        <v>31850.35</v>
      </c>
      <c r="D468" s="1">
        <v>31465.85</v>
      </c>
      <c r="E468" s="1">
        <v>31718.35</v>
      </c>
      <c r="F468" s="1">
        <v>856689798</v>
      </c>
      <c r="G468" s="1">
        <v>22529.25</v>
      </c>
      <c r="H468" s="3">
        <f>IF(ISERR(LN(Table13918[[#This Row],[Close]]/E467)),"-",LN(Table13918[[#This Row],[Close]]/E467))</f>
        <v>5.1348015008345184E-3</v>
      </c>
    </row>
    <row r="469" spans="1:8" x14ac:dyDescent="0.3">
      <c r="A469" s="2">
        <v>43796</v>
      </c>
      <c r="B469" s="1">
        <v>31832.75</v>
      </c>
      <c r="C469" s="1">
        <v>31916.799999999999</v>
      </c>
      <c r="D469" s="1">
        <v>31734.5</v>
      </c>
      <c r="E469" s="1">
        <v>31875.95</v>
      </c>
      <c r="F469" s="1">
        <v>417569581</v>
      </c>
      <c r="G469" s="1">
        <v>7883.95</v>
      </c>
      <c r="H469" s="3">
        <f>IF(ISERR(LN(Table13918[[#This Row],[Close]]/E468)),"-",LN(Table13918[[#This Row],[Close]]/E468))</f>
        <v>4.9564291968254518E-3</v>
      </c>
    </row>
    <row r="470" spans="1:8" x14ac:dyDescent="0.3">
      <c r="A470" s="2">
        <v>43797</v>
      </c>
      <c r="B470" s="1">
        <v>31981.7</v>
      </c>
      <c r="C470" s="1">
        <v>32157.05</v>
      </c>
      <c r="D470" s="1">
        <v>31905.9</v>
      </c>
      <c r="E470" s="1">
        <v>32122.95</v>
      </c>
      <c r="F470" s="1">
        <v>498304741</v>
      </c>
      <c r="G470" s="1">
        <v>9846.6</v>
      </c>
      <c r="H470" s="3">
        <f>IF(ISERR(LN(Table13918[[#This Row],[Close]]/E469)),"-",LN(Table13918[[#This Row],[Close]]/E469))</f>
        <v>7.7189209936304347E-3</v>
      </c>
    </row>
    <row r="471" spans="1:8" x14ac:dyDescent="0.3">
      <c r="A471" s="2">
        <v>43798</v>
      </c>
      <c r="B471" s="1">
        <v>32074.15</v>
      </c>
      <c r="C471" s="1">
        <v>32086.95</v>
      </c>
      <c r="D471" s="1">
        <v>31770.799999999999</v>
      </c>
      <c r="E471" s="1">
        <v>31946.1</v>
      </c>
      <c r="F471" s="1">
        <v>667784235</v>
      </c>
      <c r="G471" s="1">
        <v>9376.34</v>
      </c>
      <c r="H471" s="3">
        <f>IF(ISERR(LN(Table13918[[#This Row],[Close]]/E470)),"-",LN(Table13918[[#This Row],[Close]]/E470))</f>
        <v>-5.5206203044441257E-3</v>
      </c>
    </row>
    <row r="472" spans="1:8" x14ac:dyDescent="0.3">
      <c r="A472" s="2">
        <v>43801</v>
      </c>
      <c r="B472" s="1">
        <v>32008.3</v>
      </c>
      <c r="C472" s="1">
        <v>32024.1</v>
      </c>
      <c r="D472" s="1">
        <v>31720.6</v>
      </c>
      <c r="E472" s="1">
        <v>31871.45</v>
      </c>
      <c r="F472" s="1">
        <v>495997384</v>
      </c>
      <c r="G472" s="1">
        <v>6878.37</v>
      </c>
      <c r="H472" s="3">
        <f>IF(ISERR(LN(Table13918[[#This Row],[Close]]/E471)),"-",LN(Table13918[[#This Row],[Close]]/E471))</f>
        <v>-2.3394829180292316E-3</v>
      </c>
    </row>
    <row r="473" spans="1:8" x14ac:dyDescent="0.3">
      <c r="A473" s="2">
        <v>43802</v>
      </c>
      <c r="B473" s="1">
        <v>31920.1</v>
      </c>
      <c r="C473" s="1">
        <v>31936.6</v>
      </c>
      <c r="D473" s="1">
        <v>31502.95</v>
      </c>
      <c r="E473" s="1">
        <v>31613.35</v>
      </c>
      <c r="F473" s="1">
        <v>431512247</v>
      </c>
      <c r="G473" s="1">
        <v>6262.52</v>
      </c>
      <c r="H473" s="3">
        <f>IF(ISERR(LN(Table13918[[#This Row],[Close]]/E472)),"-",LN(Table13918[[#This Row],[Close]]/E472))</f>
        <v>-8.1311249945201867E-3</v>
      </c>
    </row>
    <row r="474" spans="1:8" x14ac:dyDescent="0.3">
      <c r="A474" s="2">
        <v>43803</v>
      </c>
      <c r="B474" s="1">
        <v>31549.3</v>
      </c>
      <c r="C474" s="1">
        <v>32017.75</v>
      </c>
      <c r="D474" s="1">
        <v>31444</v>
      </c>
      <c r="E474" s="1">
        <v>31979.3</v>
      </c>
      <c r="F474" s="1">
        <v>516797101</v>
      </c>
      <c r="G474" s="1">
        <v>7977.93</v>
      </c>
      <c r="H474" s="3">
        <f>IF(ISERR(LN(Table13918[[#This Row],[Close]]/E473)),"-",LN(Table13918[[#This Row],[Close]]/E473))</f>
        <v>1.1509318753154599E-2</v>
      </c>
    </row>
    <row r="475" spans="1:8" x14ac:dyDescent="0.3">
      <c r="A475" s="2">
        <v>43804</v>
      </c>
      <c r="B475" s="1">
        <v>32083.8</v>
      </c>
      <c r="C475" s="1">
        <v>32126.95</v>
      </c>
      <c r="D475" s="1">
        <v>31628.3</v>
      </c>
      <c r="E475" s="1">
        <v>31712.95</v>
      </c>
      <c r="F475" s="1">
        <v>393274720</v>
      </c>
      <c r="G475" s="1">
        <v>7477.51</v>
      </c>
      <c r="H475" s="3">
        <f>IF(ISERR(LN(Table13918[[#This Row],[Close]]/E474)),"-",LN(Table13918[[#This Row],[Close]]/E474))</f>
        <v>-8.3637036729239129E-3</v>
      </c>
    </row>
    <row r="476" spans="1:8" x14ac:dyDescent="0.3">
      <c r="A476" s="2">
        <v>43805</v>
      </c>
      <c r="B476" s="1">
        <v>31797.15</v>
      </c>
      <c r="C476" s="1">
        <v>31883.7</v>
      </c>
      <c r="D476" s="1">
        <v>31250.65</v>
      </c>
      <c r="E476" s="1">
        <v>31341.55</v>
      </c>
      <c r="F476" s="1">
        <v>485386658</v>
      </c>
      <c r="G476" s="1">
        <v>8458.57</v>
      </c>
      <c r="H476" s="3">
        <f>IF(ISERR(LN(Table13918[[#This Row],[Close]]/E475)),"-",LN(Table13918[[#This Row],[Close]]/E475))</f>
        <v>-1.178042154578776E-2</v>
      </c>
    </row>
    <row r="477" spans="1:8" x14ac:dyDescent="0.3">
      <c r="A477" s="2">
        <v>43808</v>
      </c>
      <c r="B477" s="1">
        <v>31321.4</v>
      </c>
      <c r="C477" s="1">
        <v>31537.65</v>
      </c>
      <c r="D477" s="1">
        <v>31122.05</v>
      </c>
      <c r="E477" s="1">
        <v>31316.65</v>
      </c>
      <c r="F477" s="1">
        <v>494482008</v>
      </c>
      <c r="G477" s="1">
        <v>7409.06</v>
      </c>
      <c r="H477" s="3">
        <f>IF(ISERR(LN(Table13918[[#This Row],[Close]]/E476)),"-",LN(Table13918[[#This Row],[Close]]/E476))</f>
        <v>-7.9478827386521137E-4</v>
      </c>
    </row>
    <row r="478" spans="1:8" x14ac:dyDescent="0.3">
      <c r="A478" s="2">
        <v>43809</v>
      </c>
      <c r="B478" s="1">
        <v>31386.400000000001</v>
      </c>
      <c r="C478" s="1">
        <v>31412.799999999999</v>
      </c>
      <c r="D478" s="1">
        <v>31126</v>
      </c>
      <c r="E478" s="1">
        <v>31160.35</v>
      </c>
      <c r="F478" s="1">
        <v>505390598</v>
      </c>
      <c r="G478" s="1">
        <v>6959.37</v>
      </c>
      <c r="H478" s="3">
        <f>IF(ISERR(LN(Table13918[[#This Row],[Close]]/E477)),"-",LN(Table13918[[#This Row],[Close]]/E477))</f>
        <v>-5.0034517046146903E-3</v>
      </c>
    </row>
    <row r="479" spans="1:8" x14ac:dyDescent="0.3">
      <c r="A479" s="2">
        <v>43810</v>
      </c>
      <c r="B479" s="1">
        <v>31151.65</v>
      </c>
      <c r="C479" s="1">
        <v>31337.85</v>
      </c>
      <c r="D479" s="1">
        <v>30996.400000000001</v>
      </c>
      <c r="E479" s="1">
        <v>31256.75</v>
      </c>
      <c r="F479" s="1">
        <v>815353303</v>
      </c>
      <c r="G479" s="1">
        <v>8323.6299999999992</v>
      </c>
      <c r="H479" s="3">
        <f>IF(ISERR(LN(Table13918[[#This Row],[Close]]/E478)),"-",LN(Table13918[[#This Row],[Close]]/E478))</f>
        <v>3.0888995691384586E-3</v>
      </c>
    </row>
    <row r="480" spans="1:8" x14ac:dyDescent="0.3">
      <c r="A480" s="2">
        <v>43811</v>
      </c>
      <c r="B480" s="1">
        <v>31356.799999999999</v>
      </c>
      <c r="C480" s="1">
        <v>31711.45</v>
      </c>
      <c r="D480" s="1">
        <v>31352.1</v>
      </c>
      <c r="E480" s="1">
        <v>31665.45</v>
      </c>
      <c r="F480" s="1">
        <v>529686754</v>
      </c>
      <c r="G480" s="1">
        <v>6543.15</v>
      </c>
      <c r="H480" s="3">
        <f>IF(ISERR(LN(Table13918[[#This Row],[Close]]/E479)),"-",LN(Table13918[[#This Row],[Close]]/E479))</f>
        <v>1.2990828283922748E-2</v>
      </c>
    </row>
    <row r="481" spans="1:8" x14ac:dyDescent="0.3">
      <c r="A481" s="2">
        <v>43812</v>
      </c>
      <c r="B481" s="1">
        <v>31775.55</v>
      </c>
      <c r="C481" s="1">
        <v>32105.05</v>
      </c>
      <c r="D481" s="1">
        <v>31770.5</v>
      </c>
      <c r="E481" s="1">
        <v>32014.25</v>
      </c>
      <c r="F481" s="1">
        <v>390513196</v>
      </c>
      <c r="G481" s="1">
        <v>7416.72</v>
      </c>
      <c r="H481" s="3">
        <f>IF(ISERR(LN(Table13918[[#This Row],[Close]]/E480)),"-",LN(Table13918[[#This Row],[Close]]/E480))</f>
        <v>1.0954935035848927E-2</v>
      </c>
    </row>
    <row r="482" spans="1:8" x14ac:dyDescent="0.3">
      <c r="A482" s="2">
        <v>43815</v>
      </c>
      <c r="B482" s="1">
        <v>32159</v>
      </c>
      <c r="C482" s="1">
        <v>32186.95</v>
      </c>
      <c r="D482" s="1">
        <v>31897.75</v>
      </c>
      <c r="E482" s="1">
        <v>31974.2</v>
      </c>
      <c r="F482" s="1">
        <v>306021290</v>
      </c>
      <c r="G482" s="1">
        <v>5773.52</v>
      </c>
      <c r="H482" s="3">
        <f>IF(ISERR(LN(Table13918[[#This Row],[Close]]/E481)),"-",LN(Table13918[[#This Row],[Close]]/E481))</f>
        <v>-1.2517885721493819E-3</v>
      </c>
    </row>
    <row r="483" spans="1:8" x14ac:dyDescent="0.3">
      <c r="A483" s="2">
        <v>43816</v>
      </c>
      <c r="B483" s="1">
        <v>32082.400000000001</v>
      </c>
      <c r="C483" s="1">
        <v>32213.35</v>
      </c>
      <c r="D483" s="1">
        <v>31987.35</v>
      </c>
      <c r="E483" s="1">
        <v>32140.25</v>
      </c>
      <c r="F483" s="1">
        <v>259934353</v>
      </c>
      <c r="G483" s="1">
        <v>5360.57</v>
      </c>
      <c r="H483" s="3">
        <f>IF(ISERR(LN(Table13918[[#This Row],[Close]]/E482)),"-",LN(Table13918[[#This Row],[Close]]/E482))</f>
        <v>5.1798111429199566E-3</v>
      </c>
    </row>
    <row r="484" spans="1:8" x14ac:dyDescent="0.3">
      <c r="A484" s="2">
        <v>43817</v>
      </c>
      <c r="B484" s="1">
        <v>32292.25</v>
      </c>
      <c r="C484" s="1">
        <v>32293.65</v>
      </c>
      <c r="D484" s="1">
        <v>32017.3</v>
      </c>
      <c r="E484" s="1">
        <v>32244.25</v>
      </c>
      <c r="F484" s="1">
        <v>258844226</v>
      </c>
      <c r="G484" s="1">
        <v>5720.31</v>
      </c>
      <c r="H484" s="3">
        <f>IF(ISERR(LN(Table13918[[#This Row],[Close]]/E483)),"-",LN(Table13918[[#This Row],[Close]]/E483))</f>
        <v>3.2305940234595119E-3</v>
      </c>
    </row>
    <row r="485" spans="1:8" x14ac:dyDescent="0.3">
      <c r="A485" s="2">
        <v>43818</v>
      </c>
      <c r="B485" s="1">
        <v>32281.65</v>
      </c>
      <c r="C485" s="1">
        <v>32328.35</v>
      </c>
      <c r="D485" s="1">
        <v>32085.05</v>
      </c>
      <c r="E485" s="1">
        <v>32241.45</v>
      </c>
      <c r="F485" s="1">
        <v>436934080</v>
      </c>
      <c r="G485" s="1">
        <v>6160.59</v>
      </c>
      <c r="H485" s="3">
        <f>IF(ISERR(LN(Table13918[[#This Row],[Close]]/E484)),"-",LN(Table13918[[#This Row],[Close]]/E484))</f>
        <v>-8.6840958592609684E-5</v>
      </c>
    </row>
    <row r="486" spans="1:8" x14ac:dyDescent="0.3">
      <c r="A486" s="2">
        <v>43819</v>
      </c>
      <c r="B486" s="1">
        <v>32266.85</v>
      </c>
      <c r="C486" s="1">
        <v>32443.35</v>
      </c>
      <c r="D486" s="1">
        <v>32199.45</v>
      </c>
      <c r="E486" s="1">
        <v>32384.95</v>
      </c>
      <c r="F486" s="1">
        <v>535239232</v>
      </c>
      <c r="G486" s="1">
        <v>8520.4500000000007</v>
      </c>
      <c r="H486" s="3">
        <f>IF(ISERR(LN(Table13918[[#This Row],[Close]]/E485)),"-",LN(Table13918[[#This Row],[Close]]/E485))</f>
        <v>4.4409168958536313E-3</v>
      </c>
    </row>
    <row r="487" spans="1:8" x14ac:dyDescent="0.3">
      <c r="A487" s="2">
        <v>43822</v>
      </c>
      <c r="B487" s="1">
        <v>32381</v>
      </c>
      <c r="C487" s="1">
        <v>32502.799999999999</v>
      </c>
      <c r="D487" s="1">
        <v>32196.85</v>
      </c>
      <c r="E487" s="1">
        <v>32339.45</v>
      </c>
      <c r="F487" s="1">
        <v>391458232</v>
      </c>
      <c r="G487" s="1">
        <v>5677.31</v>
      </c>
      <c r="H487" s="3">
        <f>IF(ISERR(LN(Table13918[[#This Row],[Close]]/E486)),"-",LN(Table13918[[#This Row],[Close]]/E486))</f>
        <v>-1.4059615074096168E-3</v>
      </c>
    </row>
    <row r="488" spans="1:8" x14ac:dyDescent="0.3">
      <c r="A488" s="2">
        <v>43823</v>
      </c>
      <c r="B488" s="1">
        <v>32337.8</v>
      </c>
      <c r="C488" s="1">
        <v>32390.35</v>
      </c>
      <c r="D488" s="1">
        <v>32246.05</v>
      </c>
      <c r="E488" s="1">
        <v>32280.75</v>
      </c>
      <c r="F488" s="1">
        <v>330830416</v>
      </c>
      <c r="G488" s="1">
        <v>4598.4399999999996</v>
      </c>
      <c r="H488" s="3">
        <f>IF(ISERR(LN(Table13918[[#This Row],[Close]]/E487)),"-",LN(Table13918[[#This Row],[Close]]/E487))</f>
        <v>-1.816769869040679E-3</v>
      </c>
    </row>
    <row r="489" spans="1:8" x14ac:dyDescent="0.3">
      <c r="A489" s="2">
        <v>43825</v>
      </c>
      <c r="B489" s="1">
        <v>32276.15</v>
      </c>
      <c r="C489" s="1">
        <v>32314.6</v>
      </c>
      <c r="D489" s="1">
        <v>31963.25</v>
      </c>
      <c r="E489" s="1">
        <v>31997.7</v>
      </c>
      <c r="F489" s="1">
        <v>339790478</v>
      </c>
      <c r="G489" s="1">
        <v>5214.1400000000003</v>
      </c>
      <c r="H489" s="3">
        <f>IF(ISERR(LN(Table13918[[#This Row],[Close]]/E488)),"-",LN(Table13918[[#This Row],[Close]]/E488))</f>
        <v>-8.8070521159866553E-3</v>
      </c>
    </row>
    <row r="490" spans="1:8" x14ac:dyDescent="0.3">
      <c r="A490" s="2">
        <v>43826</v>
      </c>
      <c r="B490" s="1">
        <v>32142.5</v>
      </c>
      <c r="C490" s="1">
        <v>32444.85</v>
      </c>
      <c r="D490" s="1">
        <v>32056.25</v>
      </c>
      <c r="E490" s="1">
        <v>32412.35</v>
      </c>
      <c r="F490" s="1">
        <v>332429461</v>
      </c>
      <c r="G490" s="1">
        <v>5364.91</v>
      </c>
      <c r="H490" s="3">
        <f>IF(ISERR(LN(Table13918[[#This Row],[Close]]/E489)),"-",LN(Table13918[[#This Row],[Close]]/E489))</f>
        <v>1.2875497793283404E-2</v>
      </c>
    </row>
    <row r="491" spans="1:8" x14ac:dyDescent="0.3">
      <c r="A491" s="2">
        <v>43829</v>
      </c>
      <c r="B491" s="1">
        <v>32486.6</v>
      </c>
      <c r="C491" s="1">
        <v>32613.1</v>
      </c>
      <c r="D491" s="1">
        <v>32248.5</v>
      </c>
      <c r="E491" s="1">
        <v>32354.9</v>
      </c>
      <c r="F491" s="1">
        <v>274051378</v>
      </c>
      <c r="G491" s="1">
        <v>5034.21</v>
      </c>
      <c r="H491" s="3">
        <f>IF(ISERR(LN(Table13918[[#This Row],[Close]]/E490)),"-",LN(Table13918[[#This Row],[Close]]/E490))</f>
        <v>-1.7740452178343843E-3</v>
      </c>
    </row>
    <row r="492" spans="1:8" x14ac:dyDescent="0.3">
      <c r="A492" s="2">
        <v>43830</v>
      </c>
      <c r="B492" s="1">
        <v>32345.95</v>
      </c>
      <c r="C492" s="1">
        <v>32345.95</v>
      </c>
      <c r="D492" s="1">
        <v>32108.75</v>
      </c>
      <c r="E492" s="1">
        <v>32161.65</v>
      </c>
      <c r="F492" s="1">
        <v>251409106</v>
      </c>
      <c r="G492" s="1">
        <v>4779.55</v>
      </c>
      <c r="H492" s="3">
        <f>IF(ISERR(LN(Table13918[[#This Row],[Close]]/E491)),"-",LN(Table13918[[#This Row],[Close]]/E491))</f>
        <v>-5.9907288272353712E-3</v>
      </c>
    </row>
    <row r="493" spans="1:8" x14ac:dyDescent="0.3">
      <c r="A493" s="2">
        <v>43831</v>
      </c>
      <c r="B493" s="1">
        <v>32237.9</v>
      </c>
      <c r="C493" s="1">
        <v>32348</v>
      </c>
      <c r="D493" s="1">
        <v>32057.200000000001</v>
      </c>
      <c r="E493" s="1">
        <v>32102.9</v>
      </c>
      <c r="F493" s="1">
        <v>184671555</v>
      </c>
      <c r="G493" s="1">
        <v>3183.97</v>
      </c>
      <c r="H493" s="3">
        <f>IF(ISERR(LN(Table13918[[#This Row],[Close]]/E492)),"-",LN(Table13918[[#This Row],[Close]]/E492))</f>
        <v>-1.8283802303647831E-3</v>
      </c>
    </row>
    <row r="494" spans="1:8" x14ac:dyDescent="0.3">
      <c r="A494" s="2">
        <v>43832</v>
      </c>
      <c r="B494" s="1">
        <v>32133.15</v>
      </c>
      <c r="C494" s="1">
        <v>32465.45</v>
      </c>
      <c r="D494" s="1">
        <v>32121.4</v>
      </c>
      <c r="E494" s="1">
        <v>32443.85</v>
      </c>
      <c r="F494" s="1">
        <v>253558509</v>
      </c>
      <c r="G494" s="1">
        <v>4310.34</v>
      </c>
      <c r="H494" s="3">
        <f>IF(ISERR(LN(Table13918[[#This Row],[Close]]/E493)),"-",LN(Table13918[[#This Row],[Close]]/E493))</f>
        <v>1.0564534111961739E-2</v>
      </c>
    </row>
    <row r="495" spans="1:8" x14ac:dyDescent="0.3">
      <c r="A495" s="2">
        <v>43833</v>
      </c>
      <c r="B495" s="1">
        <v>32326.95</v>
      </c>
      <c r="C495" s="1">
        <v>32329.8</v>
      </c>
      <c r="D495" s="1">
        <v>31960.400000000001</v>
      </c>
      <c r="E495" s="1">
        <v>32069.25</v>
      </c>
      <c r="F495" s="1">
        <v>217584385</v>
      </c>
      <c r="G495" s="1">
        <v>4537.6499999999996</v>
      </c>
      <c r="H495" s="3">
        <f>IF(ISERR(LN(Table13918[[#This Row],[Close]]/E494)),"-",LN(Table13918[[#This Row],[Close]]/E494))</f>
        <v>-1.1613275757182955E-2</v>
      </c>
    </row>
    <row r="496" spans="1:8" x14ac:dyDescent="0.3">
      <c r="A496" s="2">
        <v>43836</v>
      </c>
      <c r="B496" s="1">
        <v>31910.45</v>
      </c>
      <c r="C496" s="1">
        <v>31914.45</v>
      </c>
      <c r="D496" s="1">
        <v>31170.55</v>
      </c>
      <c r="E496" s="1">
        <v>31237.15</v>
      </c>
      <c r="F496" s="1">
        <v>256236748</v>
      </c>
      <c r="G496" s="1">
        <v>5048.53</v>
      </c>
      <c r="H496" s="3">
        <f>IF(ISERR(LN(Table13918[[#This Row],[Close]]/E495)),"-",LN(Table13918[[#This Row],[Close]]/E495))</f>
        <v>-2.6289535472715311E-2</v>
      </c>
    </row>
    <row r="497" spans="1:8" x14ac:dyDescent="0.3">
      <c r="A497" s="2">
        <v>43837</v>
      </c>
      <c r="B497" s="1">
        <v>31598.05</v>
      </c>
      <c r="C497" s="1">
        <v>31851.45</v>
      </c>
      <c r="D497" s="1">
        <v>31200.9</v>
      </c>
      <c r="E497" s="1">
        <v>31399.4</v>
      </c>
      <c r="F497" s="1">
        <v>294368120</v>
      </c>
      <c r="G497" s="1">
        <v>6636.37</v>
      </c>
      <c r="H497" s="3">
        <f>IF(ISERR(LN(Table13918[[#This Row],[Close]]/E496)),"-",LN(Table13918[[#This Row],[Close]]/E496))</f>
        <v>5.1806928348799644E-3</v>
      </c>
    </row>
    <row r="498" spans="1:8" x14ac:dyDescent="0.3">
      <c r="A498" s="2">
        <v>43838</v>
      </c>
      <c r="B498" s="1">
        <v>30995.5</v>
      </c>
      <c r="C498" s="1">
        <v>31451.85</v>
      </c>
      <c r="D498" s="1">
        <v>30899.55</v>
      </c>
      <c r="E498" s="1">
        <v>31373.65</v>
      </c>
      <c r="F498" s="1">
        <v>304484779</v>
      </c>
      <c r="G498" s="1">
        <v>6150.28</v>
      </c>
      <c r="H498" s="3">
        <f>IF(ISERR(LN(Table13918[[#This Row],[Close]]/E497)),"-",LN(Table13918[[#This Row],[Close]]/E497))</f>
        <v>-8.2041581361179622E-4</v>
      </c>
    </row>
    <row r="499" spans="1:8" x14ac:dyDescent="0.3">
      <c r="A499" s="2">
        <v>43839</v>
      </c>
      <c r="B499" s="1">
        <v>31748.25</v>
      </c>
      <c r="C499" s="1">
        <v>32172.7</v>
      </c>
      <c r="D499" s="1">
        <v>31667.15</v>
      </c>
      <c r="E499" s="1">
        <v>32092.400000000001</v>
      </c>
      <c r="F499" s="1">
        <v>307977487</v>
      </c>
      <c r="G499" s="1">
        <v>6013.85</v>
      </c>
      <c r="H499" s="3">
        <f>IF(ISERR(LN(Table13918[[#This Row],[Close]]/E498)),"-",LN(Table13918[[#This Row],[Close]]/E498))</f>
        <v>2.2650873341481047E-2</v>
      </c>
    </row>
    <row r="500" spans="1:8" x14ac:dyDescent="0.3">
      <c r="A500" s="2">
        <v>43840</v>
      </c>
      <c r="B500" s="1">
        <v>32215.7</v>
      </c>
      <c r="C500" s="1">
        <v>32347.200000000001</v>
      </c>
      <c r="D500" s="1">
        <v>31953.4</v>
      </c>
      <c r="E500" s="1">
        <v>32097.4</v>
      </c>
      <c r="F500" s="1">
        <v>444709730</v>
      </c>
      <c r="G500" s="1">
        <v>6362.46</v>
      </c>
      <c r="H500" s="3">
        <f>IF(ISERR(LN(Table13918[[#This Row],[Close]]/E499)),"-",LN(Table13918[[#This Row],[Close]]/E499))</f>
        <v>1.5578799155355856E-4</v>
      </c>
    </row>
    <row r="501" spans="1:8" x14ac:dyDescent="0.3">
      <c r="A501" s="2">
        <v>43843</v>
      </c>
      <c r="B501" s="1">
        <v>32139.1</v>
      </c>
      <c r="C501" s="1">
        <v>32322.65</v>
      </c>
      <c r="D501" s="1">
        <v>32074.05</v>
      </c>
      <c r="E501" s="1">
        <v>32177.65</v>
      </c>
      <c r="F501" s="1">
        <v>291441682</v>
      </c>
      <c r="G501" s="1">
        <v>4403.1099999999997</v>
      </c>
      <c r="H501" s="3">
        <f>IF(ISERR(LN(Table13918[[#This Row],[Close]]/E500)),"-",LN(Table13918[[#This Row],[Close]]/E500))</f>
        <v>2.4970822021722731E-3</v>
      </c>
    </row>
    <row r="502" spans="1:8" x14ac:dyDescent="0.3">
      <c r="A502" s="2">
        <v>43844</v>
      </c>
      <c r="B502" s="1">
        <v>32196.45</v>
      </c>
      <c r="C502" s="1">
        <v>32196.45</v>
      </c>
      <c r="D502" s="1">
        <v>31989.200000000001</v>
      </c>
      <c r="E502" s="1">
        <v>32071.65</v>
      </c>
      <c r="F502" s="1">
        <v>438912100</v>
      </c>
      <c r="G502" s="1">
        <v>7185</v>
      </c>
      <c r="H502" s="3">
        <f>IF(ISERR(LN(Table13918[[#This Row],[Close]]/E501)),"-",LN(Table13918[[#This Row],[Close]]/E501))</f>
        <v>-3.2996498381949401E-3</v>
      </c>
    </row>
    <row r="503" spans="1:8" x14ac:dyDescent="0.3">
      <c r="A503" s="2">
        <v>43845</v>
      </c>
      <c r="B503" s="1">
        <v>31994.75</v>
      </c>
      <c r="C503" s="1">
        <v>32000.9</v>
      </c>
      <c r="D503" s="1">
        <v>31670.35</v>
      </c>
      <c r="E503" s="1">
        <v>31824.9</v>
      </c>
      <c r="F503" s="1">
        <v>545708720</v>
      </c>
      <c r="G503" s="1">
        <v>7722.68</v>
      </c>
      <c r="H503" s="3">
        <f>IF(ISERR(LN(Table13918[[#This Row],[Close]]/E502)),"-",LN(Table13918[[#This Row],[Close]]/E502))</f>
        <v>-7.7234600800716183E-3</v>
      </c>
    </row>
    <row r="504" spans="1:8" x14ac:dyDescent="0.3">
      <c r="A504" s="2">
        <v>43846</v>
      </c>
      <c r="B504" s="1">
        <v>31810.55</v>
      </c>
      <c r="C504" s="1">
        <v>31988.9</v>
      </c>
      <c r="D504" s="1">
        <v>31692.400000000001</v>
      </c>
      <c r="E504" s="1">
        <v>31853.9</v>
      </c>
      <c r="F504" s="1">
        <v>253715802</v>
      </c>
      <c r="G504" s="1">
        <v>5618.01</v>
      </c>
      <c r="H504" s="3">
        <f>IF(ISERR(LN(Table13918[[#This Row],[Close]]/E503)),"-",LN(Table13918[[#This Row],[Close]]/E503))</f>
        <v>9.108212467840045E-4</v>
      </c>
    </row>
    <row r="505" spans="1:8" x14ac:dyDescent="0.3">
      <c r="A505" s="2">
        <v>43847</v>
      </c>
      <c r="B505" s="1">
        <v>31571.65</v>
      </c>
      <c r="C505" s="1">
        <v>31773.55</v>
      </c>
      <c r="D505" s="1">
        <v>31445.5</v>
      </c>
      <c r="E505" s="1">
        <v>31590.65</v>
      </c>
      <c r="F505" s="1">
        <v>308136774</v>
      </c>
      <c r="G505" s="1">
        <v>7404.95</v>
      </c>
      <c r="H505" s="3">
        <f>IF(ISERR(LN(Table13918[[#This Row],[Close]]/E504)),"-",LN(Table13918[[#This Row],[Close]]/E504))</f>
        <v>-8.2986327675044647E-3</v>
      </c>
    </row>
    <row r="506" spans="1:8" x14ac:dyDescent="0.3">
      <c r="A506" s="2">
        <v>43850</v>
      </c>
      <c r="B506" s="1">
        <v>31923.95</v>
      </c>
      <c r="C506" s="1">
        <v>31923.95</v>
      </c>
      <c r="D506" s="1">
        <v>31050.95</v>
      </c>
      <c r="E506" s="1">
        <v>31080.65</v>
      </c>
      <c r="F506" s="1">
        <v>282225576</v>
      </c>
      <c r="G506" s="1">
        <v>7796.06</v>
      </c>
      <c r="H506" s="3">
        <f>IF(ISERR(LN(Table13918[[#This Row],[Close]]/E505)),"-",LN(Table13918[[#This Row],[Close]]/E505))</f>
        <v>-1.6275751682324726E-2</v>
      </c>
    </row>
    <row r="507" spans="1:8" x14ac:dyDescent="0.3">
      <c r="A507" s="2">
        <v>43851</v>
      </c>
      <c r="B507" s="1">
        <v>30978.85</v>
      </c>
      <c r="C507" s="1">
        <v>31171.25</v>
      </c>
      <c r="D507" s="1">
        <v>30858.6</v>
      </c>
      <c r="E507" s="1">
        <v>30947.55</v>
      </c>
      <c r="F507" s="1">
        <v>227481016</v>
      </c>
      <c r="G507" s="1">
        <v>6114.46</v>
      </c>
      <c r="H507" s="3">
        <f>IF(ISERR(LN(Table13918[[#This Row],[Close]]/E506)),"-",LN(Table13918[[#This Row],[Close]]/E506))</f>
        <v>-4.2916029897582973E-3</v>
      </c>
    </row>
    <row r="508" spans="1:8" x14ac:dyDescent="0.3">
      <c r="A508" s="2">
        <v>43852</v>
      </c>
      <c r="B508" s="1">
        <v>31061.599999999999</v>
      </c>
      <c r="C508" s="1">
        <v>31149.05</v>
      </c>
      <c r="D508" s="1">
        <v>30614</v>
      </c>
      <c r="E508" s="1">
        <v>30701.45</v>
      </c>
      <c r="F508" s="1">
        <v>200582131</v>
      </c>
      <c r="G508" s="1">
        <v>6087.35</v>
      </c>
      <c r="H508" s="3">
        <f>IF(ISERR(LN(Table13918[[#This Row],[Close]]/E507)),"-",LN(Table13918[[#This Row],[Close]]/E507))</f>
        <v>-7.9839513137638912E-3</v>
      </c>
    </row>
    <row r="509" spans="1:8" x14ac:dyDescent="0.3">
      <c r="A509" s="2">
        <v>43853</v>
      </c>
      <c r="B509" s="1">
        <v>30742.2</v>
      </c>
      <c r="C509" s="1">
        <v>31087.25</v>
      </c>
      <c r="D509" s="1">
        <v>30621.35</v>
      </c>
      <c r="E509" s="1">
        <v>31004.05</v>
      </c>
      <c r="F509" s="1">
        <v>343817897</v>
      </c>
      <c r="G509" s="1">
        <v>7242.49</v>
      </c>
      <c r="H509" s="3">
        <f>IF(ISERR(LN(Table13918[[#This Row],[Close]]/E508)),"-",LN(Table13918[[#This Row],[Close]]/E508))</f>
        <v>9.8079563649522312E-3</v>
      </c>
    </row>
    <row r="510" spans="1:8" x14ac:dyDescent="0.3">
      <c r="A510" s="2">
        <v>43854</v>
      </c>
      <c r="B510" s="1">
        <v>31040.1</v>
      </c>
      <c r="C510" s="1">
        <v>31375.45</v>
      </c>
      <c r="D510" s="1">
        <v>30879.05</v>
      </c>
      <c r="E510" s="1">
        <v>31241.75</v>
      </c>
      <c r="F510" s="1">
        <v>424623379</v>
      </c>
      <c r="G510" s="1">
        <v>6538.81</v>
      </c>
      <c r="H510" s="3">
        <f>IF(ISERR(LN(Table13918[[#This Row],[Close]]/E509)),"-",LN(Table13918[[#This Row],[Close]]/E509))</f>
        <v>7.6375002151753352E-3</v>
      </c>
    </row>
    <row r="511" spans="1:8" x14ac:dyDescent="0.3">
      <c r="A511" s="2">
        <v>43857</v>
      </c>
      <c r="B511" s="1">
        <v>31110.55</v>
      </c>
      <c r="C511" s="1">
        <v>31227.05</v>
      </c>
      <c r="D511" s="1">
        <v>30808.55</v>
      </c>
      <c r="E511" s="1">
        <v>30837.4</v>
      </c>
      <c r="F511" s="1">
        <v>309934514</v>
      </c>
      <c r="G511" s="1">
        <v>7207.69</v>
      </c>
      <c r="H511" s="3">
        <f>IF(ISERR(LN(Table13918[[#This Row],[Close]]/E510)),"-",LN(Table13918[[#This Row],[Close]]/E510))</f>
        <v>-1.3027102283085215E-2</v>
      </c>
    </row>
    <row r="512" spans="1:8" x14ac:dyDescent="0.3">
      <c r="A512" s="2">
        <v>43858</v>
      </c>
      <c r="B512" s="1">
        <v>30922</v>
      </c>
      <c r="C512" s="1">
        <v>31048.45</v>
      </c>
      <c r="D512" s="1">
        <v>30656.35</v>
      </c>
      <c r="E512" s="1">
        <v>30761.4</v>
      </c>
      <c r="F512" s="1">
        <v>239604935</v>
      </c>
      <c r="G512" s="1">
        <v>5707.39</v>
      </c>
      <c r="H512" s="3">
        <f>IF(ISERR(LN(Table13918[[#This Row],[Close]]/E511)),"-",LN(Table13918[[#This Row],[Close]]/E511))</f>
        <v>-2.4675817893663162E-3</v>
      </c>
    </row>
    <row r="513" spans="1:8" x14ac:dyDescent="0.3">
      <c r="A513" s="2">
        <v>43859</v>
      </c>
      <c r="B513" s="1">
        <v>30915.1</v>
      </c>
      <c r="C513" s="1">
        <v>31082.85</v>
      </c>
      <c r="D513" s="1">
        <v>30835.8</v>
      </c>
      <c r="E513" s="1">
        <v>30877</v>
      </c>
      <c r="F513" s="1">
        <v>268788386</v>
      </c>
      <c r="G513" s="1">
        <v>5105.28</v>
      </c>
      <c r="H513" s="3">
        <f>IF(ISERR(LN(Table13918[[#This Row],[Close]]/E512)),"-",LN(Table13918[[#This Row],[Close]]/E512))</f>
        <v>3.7509129222914098E-3</v>
      </c>
    </row>
    <row r="514" spans="1:8" x14ac:dyDescent="0.3">
      <c r="A514" s="2">
        <v>43860</v>
      </c>
      <c r="B514" s="1">
        <v>30889.25</v>
      </c>
      <c r="C514" s="1">
        <v>30909.5</v>
      </c>
      <c r="D514" s="1">
        <v>30521.3</v>
      </c>
      <c r="E514" s="1">
        <v>30647.4</v>
      </c>
      <c r="F514" s="1">
        <v>328858847</v>
      </c>
      <c r="G514" s="1">
        <v>5410.61</v>
      </c>
      <c r="H514" s="3">
        <f>IF(ISERR(LN(Table13918[[#This Row],[Close]]/E513)),"-",LN(Table13918[[#This Row],[Close]]/E513))</f>
        <v>-7.4637401053103004E-3</v>
      </c>
    </row>
    <row r="515" spans="1:8" x14ac:dyDescent="0.3">
      <c r="A515" s="2">
        <v>43861</v>
      </c>
      <c r="B515" s="1">
        <v>30950.5</v>
      </c>
      <c r="C515" s="1">
        <v>31033.45</v>
      </c>
      <c r="D515" s="1">
        <v>30691.8</v>
      </c>
      <c r="E515" s="1">
        <v>30833.599999999999</v>
      </c>
      <c r="F515" s="1">
        <v>333435455</v>
      </c>
      <c r="G515" s="1">
        <v>8892.15</v>
      </c>
      <c r="H515" s="3">
        <f>IF(ISERR(LN(Table13918[[#This Row],[Close]]/E514)),"-",LN(Table13918[[#This Row],[Close]]/E514))</f>
        <v>6.0571743887133109E-3</v>
      </c>
    </row>
    <row r="516" spans="1:8" x14ac:dyDescent="0.3">
      <c r="A516" s="2">
        <v>43862</v>
      </c>
      <c r="B516" s="1">
        <v>30726.2</v>
      </c>
      <c r="C516" s="1">
        <v>30918.6</v>
      </c>
      <c r="D516" s="1">
        <v>29753</v>
      </c>
      <c r="E516" s="1">
        <v>29820.9</v>
      </c>
      <c r="F516" s="1">
        <v>255295791</v>
      </c>
      <c r="G516" s="1">
        <v>5451.95</v>
      </c>
      <c r="H516" s="3">
        <f>IF(ISERR(LN(Table13918[[#This Row],[Close]]/E515)),"-",LN(Table13918[[#This Row],[Close]]/E515))</f>
        <v>-3.3395514493847402E-2</v>
      </c>
    </row>
    <row r="517" spans="1:8" x14ac:dyDescent="0.3">
      <c r="A517" s="2">
        <v>43864</v>
      </c>
      <c r="B517" s="1">
        <v>29811.75</v>
      </c>
      <c r="C517" s="1">
        <v>30105.8</v>
      </c>
      <c r="D517" s="1">
        <v>29612.55</v>
      </c>
      <c r="E517" s="1">
        <v>30023.25</v>
      </c>
      <c r="F517" s="1">
        <v>337112135</v>
      </c>
      <c r="G517" s="1">
        <v>7123.19</v>
      </c>
      <c r="H517" s="3">
        <f>IF(ISERR(LN(Table13918[[#This Row],[Close]]/E516)),"-",LN(Table13918[[#This Row],[Close]]/E516))</f>
        <v>6.7625915370549362E-3</v>
      </c>
    </row>
    <row r="518" spans="1:8" x14ac:dyDescent="0.3">
      <c r="A518" s="2">
        <v>43865</v>
      </c>
      <c r="B518" s="1">
        <v>30235.3</v>
      </c>
      <c r="C518" s="1">
        <v>30776.95</v>
      </c>
      <c r="D518" s="1">
        <v>30182.45</v>
      </c>
      <c r="E518" s="1">
        <v>30686.7</v>
      </c>
      <c r="F518" s="1">
        <v>336610481</v>
      </c>
      <c r="G518" s="1">
        <v>6719.43</v>
      </c>
      <c r="H518" s="3">
        <f>IF(ISERR(LN(Table13918[[#This Row],[Close]]/E517)),"-",LN(Table13918[[#This Row],[Close]]/E517))</f>
        <v>2.1857254463768145E-2</v>
      </c>
    </row>
    <row r="519" spans="1:8" x14ac:dyDescent="0.3">
      <c r="A519" s="2">
        <v>43866</v>
      </c>
      <c r="B519" s="1">
        <v>30761.95</v>
      </c>
      <c r="C519" s="1">
        <v>31065.85</v>
      </c>
      <c r="D519" s="1">
        <v>30630.85</v>
      </c>
      <c r="E519" s="1">
        <v>31001.95</v>
      </c>
      <c r="F519" s="1">
        <v>427604425</v>
      </c>
      <c r="G519" s="1">
        <v>6380.13</v>
      </c>
      <c r="H519" s="3">
        <f>IF(ISERR(LN(Table13918[[#This Row],[Close]]/E518)),"-",LN(Table13918[[#This Row],[Close]]/E518))</f>
        <v>1.022076976413294E-2</v>
      </c>
    </row>
    <row r="520" spans="1:8" x14ac:dyDescent="0.3">
      <c r="A520" s="2">
        <v>43867</v>
      </c>
      <c r="B520" s="1">
        <v>31070.75</v>
      </c>
      <c r="C520" s="1">
        <v>31470.65</v>
      </c>
      <c r="D520" s="1">
        <v>30917.25</v>
      </c>
      <c r="E520" s="1">
        <v>31304.05</v>
      </c>
      <c r="F520" s="1">
        <v>334000323</v>
      </c>
      <c r="G520" s="1">
        <v>7041.81</v>
      </c>
      <c r="H520" s="3">
        <f>IF(ISERR(LN(Table13918[[#This Row],[Close]]/E519)),"-",LN(Table13918[[#This Row],[Close]]/E519))</f>
        <v>9.6973764141773684E-3</v>
      </c>
    </row>
    <row r="521" spans="1:8" x14ac:dyDescent="0.3">
      <c r="A521" s="2">
        <v>43868</v>
      </c>
      <c r="B521" s="1">
        <v>31367.05</v>
      </c>
      <c r="C521" s="1">
        <v>31368.2</v>
      </c>
      <c r="D521" s="1">
        <v>31111.05</v>
      </c>
      <c r="E521" s="1">
        <v>31201.95</v>
      </c>
      <c r="F521" s="1">
        <v>254381768</v>
      </c>
      <c r="G521" s="1">
        <v>4762.96</v>
      </c>
      <c r="H521" s="3">
        <f>IF(ISERR(LN(Table13918[[#This Row],[Close]]/E520)),"-",LN(Table13918[[#This Row],[Close]]/E520))</f>
        <v>-3.2668892844119699E-3</v>
      </c>
    </row>
    <row r="522" spans="1:8" x14ac:dyDescent="0.3">
      <c r="A522" s="2">
        <v>43871</v>
      </c>
      <c r="B522" s="1">
        <v>31248.65</v>
      </c>
      <c r="C522" s="1">
        <v>31248.799999999999</v>
      </c>
      <c r="D522" s="1">
        <v>30957.200000000001</v>
      </c>
      <c r="E522" s="1">
        <v>31058.15</v>
      </c>
      <c r="F522" s="1">
        <v>239696426</v>
      </c>
      <c r="G522" s="1">
        <v>4087.3</v>
      </c>
      <c r="H522" s="3">
        <f>IF(ISERR(LN(Table13918[[#This Row],[Close]]/E521)),"-",LN(Table13918[[#This Row],[Close]]/E521))</f>
        <v>-4.6193390535443912E-3</v>
      </c>
    </row>
    <row r="523" spans="1:8" x14ac:dyDescent="0.3">
      <c r="A523" s="2">
        <v>43872</v>
      </c>
      <c r="B523" s="1">
        <v>31230.2</v>
      </c>
      <c r="C523" s="1">
        <v>31505.95</v>
      </c>
      <c r="D523" s="1">
        <v>31225.9</v>
      </c>
      <c r="E523" s="1">
        <v>31300.6</v>
      </c>
      <c r="F523" s="1">
        <v>198887095</v>
      </c>
      <c r="G523" s="1">
        <v>4532.51</v>
      </c>
      <c r="H523" s="3">
        <f>IF(ISERR(LN(Table13918[[#This Row],[Close]]/E522)),"-",LN(Table13918[[#This Row],[Close]]/E522))</f>
        <v>7.77601288260313E-3</v>
      </c>
    </row>
    <row r="524" spans="1:8" x14ac:dyDescent="0.3">
      <c r="A524" s="2">
        <v>43873</v>
      </c>
      <c r="B524" s="1">
        <v>31441.15</v>
      </c>
      <c r="C524" s="1">
        <v>31588.6</v>
      </c>
      <c r="D524" s="1">
        <v>31398.15</v>
      </c>
      <c r="E524" s="1">
        <v>31492.9</v>
      </c>
      <c r="F524" s="1">
        <v>225958605</v>
      </c>
      <c r="G524" s="1">
        <v>5411.53</v>
      </c>
      <c r="H524" s="3">
        <f>IF(ISERR(LN(Table13918[[#This Row],[Close]]/E523)),"-",LN(Table13918[[#This Row],[Close]]/E523))</f>
        <v>6.1248569090567081E-3</v>
      </c>
    </row>
    <row r="525" spans="1:8" x14ac:dyDescent="0.3">
      <c r="A525" s="2">
        <v>43874</v>
      </c>
      <c r="B525" s="1">
        <v>31586.55</v>
      </c>
      <c r="C525" s="1">
        <v>31649.45</v>
      </c>
      <c r="D525" s="1">
        <v>31180.6</v>
      </c>
      <c r="E525" s="1">
        <v>31230.25</v>
      </c>
      <c r="F525" s="1">
        <v>303030451</v>
      </c>
      <c r="G525" s="1">
        <v>5780.04</v>
      </c>
      <c r="H525" s="3">
        <f>IF(ISERR(LN(Table13918[[#This Row],[Close]]/E524)),"-",LN(Table13918[[#This Row],[Close]]/E524))</f>
        <v>-8.3749472142832758E-3</v>
      </c>
    </row>
    <row r="526" spans="1:8" x14ac:dyDescent="0.3">
      <c r="A526" s="2">
        <v>43875</v>
      </c>
      <c r="B526" s="1">
        <v>31281.85</v>
      </c>
      <c r="C526" s="1">
        <v>31436.65</v>
      </c>
      <c r="D526" s="1">
        <v>30776.1</v>
      </c>
      <c r="E526" s="1">
        <v>30834.799999999999</v>
      </c>
      <c r="F526" s="1">
        <v>341366207</v>
      </c>
      <c r="G526" s="1">
        <v>6732.23</v>
      </c>
      <c r="H526" s="3">
        <f>IF(ISERR(LN(Table13918[[#This Row],[Close]]/E525)),"-",LN(Table13918[[#This Row],[Close]]/E525))</f>
        <v>-1.2743254099688765E-2</v>
      </c>
    </row>
    <row r="527" spans="1:8" x14ac:dyDescent="0.3">
      <c r="A527" s="2">
        <v>43878</v>
      </c>
      <c r="B527" s="1">
        <v>30873.85</v>
      </c>
      <c r="C527" s="1">
        <v>30998.15</v>
      </c>
      <c r="D527" s="1">
        <v>30630.5</v>
      </c>
      <c r="E527" s="1">
        <v>30680.7</v>
      </c>
      <c r="F527" s="1">
        <v>251931924</v>
      </c>
      <c r="G527" s="1">
        <v>5100.18</v>
      </c>
      <c r="H527" s="3">
        <f>IF(ISERR(LN(Table13918[[#This Row],[Close]]/E526)),"-",LN(Table13918[[#This Row],[Close]]/E526))</f>
        <v>-5.0101298808818929E-3</v>
      </c>
    </row>
    <row r="528" spans="1:8" x14ac:dyDescent="0.3">
      <c r="A528" s="2">
        <v>43879</v>
      </c>
      <c r="B528" s="1">
        <v>30661.5</v>
      </c>
      <c r="C528" s="1">
        <v>30692.75</v>
      </c>
      <c r="D528" s="1">
        <v>30252.45</v>
      </c>
      <c r="E528" s="1">
        <v>30562.5</v>
      </c>
      <c r="F528" s="1">
        <v>398866924</v>
      </c>
      <c r="G528" s="1">
        <v>6353.48</v>
      </c>
      <c r="H528" s="3">
        <f>IF(ISERR(LN(Table13918[[#This Row],[Close]]/E527)),"-",LN(Table13918[[#This Row],[Close]]/E527))</f>
        <v>-3.8600251705639011E-3</v>
      </c>
    </row>
    <row r="529" spans="1:8" x14ac:dyDescent="0.3">
      <c r="A529" s="2">
        <v>43880</v>
      </c>
      <c r="B529" s="1">
        <v>30905</v>
      </c>
      <c r="C529" s="1">
        <v>30947.15</v>
      </c>
      <c r="D529" s="1">
        <v>30606.15</v>
      </c>
      <c r="E529" s="1">
        <v>30838.2</v>
      </c>
      <c r="F529" s="1">
        <v>268822099</v>
      </c>
      <c r="G529" s="1">
        <v>5918.93</v>
      </c>
      <c r="H529" s="3">
        <f>IF(ISERR(LN(Table13918[[#This Row],[Close]]/E528)),"-",LN(Table13918[[#This Row],[Close]]/E528))</f>
        <v>8.9804139979358672E-3</v>
      </c>
    </row>
    <row r="530" spans="1:8" x14ac:dyDescent="0.3">
      <c r="A530" s="2">
        <v>43881</v>
      </c>
      <c r="B530" s="1">
        <v>30862.3</v>
      </c>
      <c r="C530" s="1">
        <v>31085.3</v>
      </c>
      <c r="D530" s="1">
        <v>30702.45</v>
      </c>
      <c r="E530" s="1">
        <v>30942.85</v>
      </c>
      <c r="F530" s="1">
        <v>273065120</v>
      </c>
      <c r="G530" s="1">
        <v>6647.05</v>
      </c>
      <c r="H530" s="3">
        <f>IF(ISERR(LN(Table13918[[#This Row],[Close]]/E529)),"-",LN(Table13918[[#This Row],[Close]]/E529))</f>
        <v>3.3877734382649996E-3</v>
      </c>
    </row>
    <row r="531" spans="1:8" x14ac:dyDescent="0.3">
      <c r="A531" s="2">
        <v>43885</v>
      </c>
      <c r="B531" s="1">
        <v>30666.35</v>
      </c>
      <c r="C531" s="1">
        <v>30702.15</v>
      </c>
      <c r="D531" s="1">
        <v>30428</v>
      </c>
      <c r="E531" s="1">
        <v>30455.1</v>
      </c>
      <c r="F531" s="1">
        <v>254235861</v>
      </c>
      <c r="G531" s="1">
        <v>6006.34</v>
      </c>
      <c r="H531" s="3">
        <f>IF(ISERR(LN(Table13918[[#This Row],[Close]]/E530)),"-",LN(Table13918[[#This Row],[Close]]/E530))</f>
        <v>-1.5888486855153032E-2</v>
      </c>
    </row>
    <row r="532" spans="1:8" x14ac:dyDescent="0.3">
      <c r="A532" s="2">
        <v>43886</v>
      </c>
      <c r="B532" s="1">
        <v>30517</v>
      </c>
      <c r="C532" s="1">
        <v>30610.7</v>
      </c>
      <c r="D532" s="1">
        <v>30329.95</v>
      </c>
      <c r="E532" s="1">
        <v>30432.7</v>
      </c>
      <c r="F532" s="1">
        <v>215913422</v>
      </c>
      <c r="G532" s="1">
        <v>5070.95</v>
      </c>
      <c r="H532" s="3">
        <f>IF(ISERR(LN(Table13918[[#This Row],[Close]]/E531)),"-",LN(Table13918[[#This Row],[Close]]/E531))</f>
        <v>-7.3577961465375453E-4</v>
      </c>
    </row>
    <row r="533" spans="1:8" x14ac:dyDescent="0.3">
      <c r="A533" s="2">
        <v>43887</v>
      </c>
      <c r="B533" s="1">
        <v>30279.95</v>
      </c>
      <c r="C533" s="1">
        <v>30515.35</v>
      </c>
      <c r="D533" s="1">
        <v>30131.75</v>
      </c>
      <c r="E533" s="1">
        <v>30306.85</v>
      </c>
      <c r="F533" s="1">
        <v>290964252</v>
      </c>
      <c r="G533" s="1">
        <v>5885.09</v>
      </c>
      <c r="H533" s="3">
        <f>IF(ISERR(LN(Table13918[[#This Row],[Close]]/E532)),"-",LN(Table13918[[#This Row],[Close]]/E532))</f>
        <v>-4.1439286294619251E-3</v>
      </c>
    </row>
    <row r="534" spans="1:8" x14ac:dyDescent="0.3">
      <c r="A534" s="2">
        <v>43888</v>
      </c>
      <c r="B534" s="1">
        <v>30270</v>
      </c>
      <c r="C534" s="1">
        <v>30271.95</v>
      </c>
      <c r="D534" s="1">
        <v>29914.15</v>
      </c>
      <c r="E534" s="1">
        <v>30187</v>
      </c>
      <c r="F534" s="1">
        <v>358020830</v>
      </c>
      <c r="G534" s="1">
        <v>7321.45</v>
      </c>
      <c r="H534" s="3">
        <f>IF(ISERR(LN(Table13918[[#This Row],[Close]]/E533)),"-",LN(Table13918[[#This Row],[Close]]/E533))</f>
        <v>-3.9623914433999765E-3</v>
      </c>
    </row>
    <row r="535" spans="1:8" x14ac:dyDescent="0.3">
      <c r="A535" s="2">
        <v>43889</v>
      </c>
      <c r="B535" s="1">
        <v>29501.55</v>
      </c>
      <c r="C535" s="1">
        <v>29564.1</v>
      </c>
      <c r="D535" s="1">
        <v>29051.5</v>
      </c>
      <c r="E535" s="1">
        <v>29147.15</v>
      </c>
      <c r="F535" s="1">
        <v>386879090</v>
      </c>
      <c r="G535" s="1">
        <v>9281.27</v>
      </c>
      <c r="H535" s="3">
        <f>IF(ISERR(LN(Table13918[[#This Row],[Close]]/E534)),"-",LN(Table13918[[#This Row],[Close]]/E534))</f>
        <v>-3.5054230266308675E-2</v>
      </c>
    </row>
    <row r="536" spans="1:8" x14ac:dyDescent="0.3">
      <c r="A536" s="2">
        <v>43892</v>
      </c>
      <c r="B536" s="1">
        <v>29701</v>
      </c>
      <c r="C536" s="1">
        <v>29791.15</v>
      </c>
      <c r="D536" s="1">
        <v>28571.7</v>
      </c>
      <c r="E536" s="1">
        <v>28868.400000000001</v>
      </c>
      <c r="F536" s="1">
        <v>368259606</v>
      </c>
      <c r="G536" s="1">
        <v>8026.59</v>
      </c>
      <c r="H536" s="3">
        <f>IF(ISERR(LN(Table13918[[#This Row],[Close]]/E535)),"-",LN(Table13918[[#This Row],[Close]]/E535))</f>
        <v>-9.6095665753584466E-3</v>
      </c>
    </row>
    <row r="537" spans="1:8" x14ac:dyDescent="0.3">
      <c r="A537" s="2">
        <v>43893</v>
      </c>
      <c r="B537" s="1">
        <v>29012.55</v>
      </c>
      <c r="C537" s="1">
        <v>29285.35</v>
      </c>
      <c r="D537" s="1">
        <v>28749.55</v>
      </c>
      <c r="E537" s="1">
        <v>29177.05</v>
      </c>
      <c r="F537" s="1">
        <v>367320137</v>
      </c>
      <c r="G537" s="1">
        <v>7152.89</v>
      </c>
      <c r="H537" s="3">
        <f>IF(ISERR(LN(Table13918[[#This Row],[Close]]/E536)),"-",LN(Table13918[[#This Row],[Close]]/E536))</f>
        <v>1.0634870055538325E-2</v>
      </c>
    </row>
    <row r="538" spans="1:8" x14ac:dyDescent="0.3">
      <c r="A538" s="2">
        <v>43894</v>
      </c>
      <c r="B538" s="1">
        <v>29252.95</v>
      </c>
      <c r="C538" s="1">
        <v>29273.65</v>
      </c>
      <c r="D538" s="1">
        <v>28125.15</v>
      </c>
      <c r="E538" s="1">
        <v>28653.7</v>
      </c>
      <c r="F538" s="1">
        <v>425845356</v>
      </c>
      <c r="G538" s="1">
        <v>8645.8799999999992</v>
      </c>
      <c r="H538" s="3">
        <f>IF(ISERR(LN(Table13918[[#This Row],[Close]]/E537)),"-",LN(Table13918[[#This Row],[Close]]/E537))</f>
        <v>-1.8099861668566218E-2</v>
      </c>
    </row>
    <row r="539" spans="1:8" x14ac:dyDescent="0.3">
      <c r="A539" s="2">
        <v>43895</v>
      </c>
      <c r="B539" s="1">
        <v>28830.3</v>
      </c>
      <c r="C539" s="1">
        <v>29134.3</v>
      </c>
      <c r="D539" s="1">
        <v>28535.599999999999</v>
      </c>
      <c r="E539" s="1">
        <v>28815.35</v>
      </c>
      <c r="F539" s="1">
        <v>1075709340</v>
      </c>
      <c r="G539" s="1">
        <v>12062.92</v>
      </c>
      <c r="H539" s="3">
        <f>IF(ISERR(LN(Table13918[[#This Row],[Close]]/E538)),"-",LN(Table13918[[#This Row],[Close]]/E538))</f>
        <v>5.6256515924350062E-3</v>
      </c>
    </row>
    <row r="540" spans="1:8" x14ac:dyDescent="0.3">
      <c r="A540" s="2">
        <v>43896</v>
      </c>
      <c r="B540" s="1">
        <v>27649.95</v>
      </c>
      <c r="C540" s="1">
        <v>28047.200000000001</v>
      </c>
      <c r="D540" s="1">
        <v>27162.3</v>
      </c>
      <c r="E540" s="1">
        <v>27801.45</v>
      </c>
      <c r="F540" s="1">
        <v>1568142743</v>
      </c>
      <c r="G540" s="1">
        <v>12009.32</v>
      </c>
      <c r="H540" s="3">
        <f>IF(ISERR(LN(Table13918[[#This Row],[Close]]/E539)),"-",LN(Table13918[[#This Row],[Close]]/E539))</f>
        <v>-3.5820053656585714E-2</v>
      </c>
    </row>
    <row r="541" spans="1:8" x14ac:dyDescent="0.3">
      <c r="A541" s="2">
        <v>43899</v>
      </c>
      <c r="B541" s="1">
        <v>27031.45</v>
      </c>
      <c r="C541" s="1">
        <v>27091.599999999999</v>
      </c>
      <c r="D541" s="1">
        <v>25923.4</v>
      </c>
      <c r="E541" s="1">
        <v>26462.6</v>
      </c>
      <c r="F541" s="1">
        <v>1058982970</v>
      </c>
      <c r="G541" s="1">
        <v>12182.52</v>
      </c>
      <c r="H541" s="3">
        <f>IF(ISERR(LN(Table13918[[#This Row],[Close]]/E540)),"-",LN(Table13918[[#This Row],[Close]]/E540))</f>
        <v>-4.9355762223482286E-2</v>
      </c>
    </row>
    <row r="542" spans="1:8" x14ac:dyDescent="0.3">
      <c r="A542" s="2">
        <v>43901</v>
      </c>
      <c r="B542" s="1">
        <v>26272.75</v>
      </c>
      <c r="C542" s="1">
        <v>26791.45</v>
      </c>
      <c r="D542" s="1">
        <v>26234.1</v>
      </c>
      <c r="E542" s="1">
        <v>26487.8</v>
      </c>
      <c r="F542" s="1">
        <v>723295485</v>
      </c>
      <c r="G542" s="1">
        <v>10720.97</v>
      </c>
      <c r="H542" s="3">
        <f>IF(ISERR(LN(Table13918[[#This Row],[Close]]/E541)),"-",LN(Table13918[[#This Row],[Close]]/E541))</f>
        <v>9.518342411984922E-4</v>
      </c>
    </row>
    <row r="543" spans="1:8" x14ac:dyDescent="0.3">
      <c r="A543" s="2">
        <v>43902</v>
      </c>
      <c r="B543" s="1">
        <v>25175.9</v>
      </c>
      <c r="C543" s="1">
        <v>25223.1</v>
      </c>
      <c r="D543" s="1">
        <v>23536.35</v>
      </c>
      <c r="E543" s="1">
        <v>23971.15</v>
      </c>
      <c r="F543" s="1">
        <v>760576349</v>
      </c>
      <c r="G543" s="1">
        <v>13585.6</v>
      </c>
      <c r="H543" s="3">
        <f>IF(ISERR(LN(Table13918[[#This Row],[Close]]/E542)),"-",LN(Table13918[[#This Row],[Close]]/E542))</f>
        <v>-9.9833225694578878E-2</v>
      </c>
    </row>
    <row r="544" spans="1:8" x14ac:dyDescent="0.3">
      <c r="A544" s="2">
        <v>43903</v>
      </c>
      <c r="B544" s="1">
        <v>22720.75</v>
      </c>
      <c r="C544" s="1">
        <v>25670.75</v>
      </c>
      <c r="D544" s="1">
        <v>21351.7</v>
      </c>
      <c r="E544" s="1">
        <v>25166.45</v>
      </c>
      <c r="F544" s="1">
        <v>783385213</v>
      </c>
      <c r="G544" s="1">
        <v>16247.37</v>
      </c>
      <c r="H544" s="3">
        <f>IF(ISERR(LN(Table13918[[#This Row],[Close]]/E543)),"-",LN(Table13918[[#This Row],[Close]]/E543))</f>
        <v>4.8660734345371784E-2</v>
      </c>
    </row>
    <row r="545" spans="1:8" x14ac:dyDescent="0.3">
      <c r="A545" s="2">
        <v>43906</v>
      </c>
      <c r="B545" s="1">
        <v>24061.599999999999</v>
      </c>
      <c r="C545" s="1">
        <v>24074.15</v>
      </c>
      <c r="D545" s="1">
        <v>23008.25</v>
      </c>
      <c r="E545" s="1">
        <v>23101.15</v>
      </c>
      <c r="F545" s="1">
        <v>481906496</v>
      </c>
      <c r="G545" s="1">
        <v>9586.4</v>
      </c>
      <c r="H545" s="3">
        <f>IF(ISERR(LN(Table13918[[#This Row],[Close]]/E544)),"-",LN(Table13918[[#This Row],[Close]]/E544))</f>
        <v>-8.5629358439914455E-2</v>
      </c>
    </row>
    <row r="546" spans="1:8" x14ac:dyDescent="0.3">
      <c r="A546" s="2">
        <v>43907</v>
      </c>
      <c r="B546" s="1">
        <v>23348.05</v>
      </c>
      <c r="C546" s="1">
        <v>23449.5</v>
      </c>
      <c r="D546" s="1">
        <v>22002</v>
      </c>
      <c r="E546" s="1">
        <v>22155.15</v>
      </c>
      <c r="F546" s="1">
        <v>537689478</v>
      </c>
      <c r="G546" s="1">
        <v>10577.21</v>
      </c>
      <c r="H546" s="3">
        <f>IF(ISERR(LN(Table13918[[#This Row],[Close]]/E545)),"-",LN(Table13918[[#This Row],[Close]]/E545))</f>
        <v>-4.181242472913424E-2</v>
      </c>
    </row>
    <row r="547" spans="1:8" x14ac:dyDescent="0.3">
      <c r="A547" s="2">
        <v>43908</v>
      </c>
      <c r="B547" s="1">
        <v>22411.85</v>
      </c>
      <c r="C547" s="1">
        <v>22544.05</v>
      </c>
      <c r="D547" s="1">
        <v>20267.95</v>
      </c>
      <c r="E547" s="1">
        <v>20580.2</v>
      </c>
      <c r="F547" s="1">
        <v>875287959</v>
      </c>
      <c r="G547" s="1">
        <v>17440.23</v>
      </c>
      <c r="H547" s="3">
        <f>IF(ISERR(LN(Table13918[[#This Row],[Close]]/E546)),"-",LN(Table13918[[#This Row],[Close]]/E546))</f>
        <v>-7.3740526577571505E-2</v>
      </c>
    </row>
    <row r="548" spans="1:8" x14ac:dyDescent="0.3">
      <c r="A548" s="2">
        <v>43909</v>
      </c>
      <c r="B548" s="1">
        <v>19428.95</v>
      </c>
      <c r="C548" s="1">
        <v>21035.05</v>
      </c>
      <c r="D548" s="1">
        <v>18675.650000000001</v>
      </c>
      <c r="E548" s="1">
        <v>20083.5</v>
      </c>
      <c r="F548" s="1">
        <v>476621914</v>
      </c>
      <c r="G548" s="1">
        <v>12018.94</v>
      </c>
      <c r="H548" s="3">
        <f>IF(ISERR(LN(Table13918[[#This Row],[Close]]/E547)),"-",LN(Table13918[[#This Row],[Close]]/E547))</f>
        <v>-2.4430866108259008E-2</v>
      </c>
    </row>
    <row r="549" spans="1:8" x14ac:dyDescent="0.3">
      <c r="A549" s="2">
        <v>43910</v>
      </c>
      <c r="B549" s="1">
        <v>19898.3</v>
      </c>
      <c r="C549" s="1">
        <v>20924.55</v>
      </c>
      <c r="D549" s="1">
        <v>19265</v>
      </c>
      <c r="E549" s="1">
        <v>20317.599999999999</v>
      </c>
      <c r="F549" s="1">
        <v>501768418</v>
      </c>
      <c r="G549" s="1">
        <v>13698.45</v>
      </c>
      <c r="H549" s="3">
        <f>IF(ISERR(LN(Table13918[[#This Row],[Close]]/E548)),"-",LN(Table13918[[#This Row],[Close]]/E548))</f>
        <v>1.1588923075090459E-2</v>
      </c>
    </row>
    <row r="550" spans="1:8" x14ac:dyDescent="0.3">
      <c r="A550" s="2">
        <v>43913</v>
      </c>
      <c r="B550" s="1">
        <v>18311.3</v>
      </c>
      <c r="C550" s="1">
        <v>18895.650000000001</v>
      </c>
      <c r="D550" s="1">
        <v>16791.05</v>
      </c>
      <c r="E550" s="1">
        <v>16917.650000000001</v>
      </c>
      <c r="F550" s="1">
        <v>307639369</v>
      </c>
      <c r="G550" s="1">
        <v>7807.32</v>
      </c>
      <c r="H550" s="3">
        <f>IF(ISERR(LN(Table13918[[#This Row],[Close]]/E549)),"-",LN(Table13918[[#This Row],[Close]]/E549))</f>
        <v>-0.18313004985526379</v>
      </c>
    </row>
    <row r="551" spans="1:8" x14ac:dyDescent="0.3">
      <c r="A551" s="2">
        <v>43914</v>
      </c>
      <c r="B551" s="1">
        <v>17705.849999999999</v>
      </c>
      <c r="C551" s="1">
        <v>17841.400000000001</v>
      </c>
      <c r="D551" s="1">
        <v>16116.25</v>
      </c>
      <c r="E551" s="1">
        <v>17107.3</v>
      </c>
      <c r="F551" s="1">
        <v>391702593</v>
      </c>
      <c r="G551" s="1">
        <v>9905.9</v>
      </c>
      <c r="H551" s="3">
        <f>IF(ISERR(LN(Table13918[[#This Row],[Close]]/E550)),"-",LN(Table13918[[#This Row],[Close]]/E550))</f>
        <v>1.1147817354046416E-2</v>
      </c>
    </row>
    <row r="552" spans="1:8" x14ac:dyDescent="0.3">
      <c r="A552" s="2">
        <v>43915</v>
      </c>
      <c r="B552" s="1">
        <v>16759.95</v>
      </c>
      <c r="C552" s="1">
        <v>18740.2</v>
      </c>
      <c r="D552" s="1">
        <v>16635.5</v>
      </c>
      <c r="E552" s="1">
        <v>18481.05</v>
      </c>
      <c r="F552" s="1">
        <v>394556026</v>
      </c>
      <c r="G552" s="1">
        <v>9791.5400000000009</v>
      </c>
      <c r="H552" s="3">
        <f>IF(ISERR(LN(Table13918[[#This Row],[Close]]/E551)),"-",LN(Table13918[[#This Row],[Close]]/E551))</f>
        <v>7.7240609783984657E-2</v>
      </c>
    </row>
    <row r="553" spans="1:8" x14ac:dyDescent="0.3">
      <c r="A553" s="2">
        <v>43916</v>
      </c>
      <c r="B553" s="1">
        <v>18781.849999999999</v>
      </c>
      <c r="C553" s="1">
        <v>20409.349999999999</v>
      </c>
      <c r="D553" s="1">
        <v>18364.5</v>
      </c>
      <c r="E553" s="1">
        <v>19613.900000000001</v>
      </c>
      <c r="F553" s="1">
        <v>482884243</v>
      </c>
      <c r="G553" s="1">
        <v>13335.36</v>
      </c>
      <c r="H553" s="3">
        <f>IF(ISERR(LN(Table13918[[#This Row],[Close]]/E552)),"-",LN(Table13918[[#This Row],[Close]]/E552))</f>
        <v>5.9492615776764603E-2</v>
      </c>
    </row>
    <row r="554" spans="1:8" x14ac:dyDescent="0.3">
      <c r="A554" s="2">
        <v>43917</v>
      </c>
      <c r="B554" s="1">
        <v>20801.599999999999</v>
      </c>
      <c r="C554" s="1">
        <v>21462.400000000001</v>
      </c>
      <c r="D554" s="1">
        <v>19580.099999999999</v>
      </c>
      <c r="E554" s="1">
        <v>19969</v>
      </c>
      <c r="F554" s="1">
        <v>539418047</v>
      </c>
      <c r="G554" s="1">
        <v>14946.08</v>
      </c>
      <c r="H554" s="3">
        <f>IF(ISERR(LN(Table13918[[#This Row],[Close]]/E553)),"-",LN(Table13918[[#This Row],[Close]]/E553))</f>
        <v>1.7942572503225548E-2</v>
      </c>
    </row>
    <row r="555" spans="1:8" x14ac:dyDescent="0.3">
      <c r="A555" s="2">
        <v>43920</v>
      </c>
      <c r="B555" s="1">
        <v>19254.45</v>
      </c>
      <c r="C555" s="1">
        <v>19716.25</v>
      </c>
      <c r="D555" s="1">
        <v>18668.7</v>
      </c>
      <c r="E555" s="1">
        <v>18782.400000000001</v>
      </c>
      <c r="F555" s="1">
        <v>326991879</v>
      </c>
      <c r="G555" s="1">
        <v>9137.65</v>
      </c>
      <c r="H555" s="3">
        <f>IF(ISERR(LN(Table13918[[#This Row],[Close]]/E554)),"-",LN(Table13918[[#This Row],[Close]]/E554))</f>
        <v>-6.1260809919133817E-2</v>
      </c>
    </row>
    <row r="556" spans="1:8" x14ac:dyDescent="0.3">
      <c r="A556" s="2">
        <v>43921</v>
      </c>
      <c r="B556" s="1">
        <v>19307.650000000001</v>
      </c>
      <c r="C556" s="1">
        <v>19466.3</v>
      </c>
      <c r="D556" s="1">
        <v>18792.400000000001</v>
      </c>
      <c r="E556" s="1">
        <v>19144</v>
      </c>
      <c r="F556" s="1">
        <v>309805792</v>
      </c>
      <c r="G556" s="1">
        <v>8241.5300000000007</v>
      </c>
      <c r="H556" s="3">
        <f>IF(ISERR(LN(Table13918[[#This Row],[Close]]/E555)),"-",LN(Table13918[[#This Row],[Close]]/E555))</f>
        <v>1.906908946395152E-2</v>
      </c>
    </row>
    <row r="557" spans="1:8" x14ac:dyDescent="0.3">
      <c r="A557" s="2">
        <v>43922</v>
      </c>
      <c r="B557" s="1">
        <v>19122.400000000001</v>
      </c>
      <c r="C557" s="1">
        <v>19154.75</v>
      </c>
      <c r="D557" s="1">
        <v>18042.25</v>
      </c>
      <c r="E557" s="1">
        <v>18208.349999999999</v>
      </c>
      <c r="F557" s="1">
        <v>274864724</v>
      </c>
      <c r="G557" s="1">
        <v>7400.87</v>
      </c>
      <c r="H557" s="3">
        <f>IF(ISERR(LN(Table13918[[#This Row],[Close]]/E556)),"-",LN(Table13918[[#This Row],[Close]]/E556))</f>
        <v>-5.0109070527038876E-2</v>
      </c>
    </row>
    <row r="558" spans="1:8" x14ac:dyDescent="0.3">
      <c r="A558" s="2">
        <v>43924</v>
      </c>
      <c r="B558" s="1">
        <v>18325.05</v>
      </c>
      <c r="C558" s="1">
        <v>18326.099999999999</v>
      </c>
      <c r="D558" s="1">
        <v>17143.2</v>
      </c>
      <c r="E558" s="1">
        <v>17249.3</v>
      </c>
      <c r="F558" s="1">
        <v>342530350</v>
      </c>
      <c r="G558" s="1">
        <v>8497.01</v>
      </c>
      <c r="H558" s="3">
        <f>IF(ISERR(LN(Table13918[[#This Row],[Close]]/E557)),"-",LN(Table13918[[#This Row],[Close]]/E557))</f>
        <v>-5.4108717135188278E-2</v>
      </c>
    </row>
    <row r="559" spans="1:8" x14ac:dyDescent="0.3">
      <c r="A559" s="2">
        <v>43928</v>
      </c>
      <c r="B559" s="1">
        <v>18454.55</v>
      </c>
      <c r="C559" s="1">
        <v>19190.55</v>
      </c>
      <c r="D559" s="1">
        <v>17953.75</v>
      </c>
      <c r="E559" s="1">
        <v>19062.5</v>
      </c>
      <c r="F559" s="1">
        <v>435419014</v>
      </c>
      <c r="G559" s="1">
        <v>11758.61</v>
      </c>
      <c r="H559" s="3">
        <f>IF(ISERR(LN(Table13918[[#This Row],[Close]]/E558)),"-",LN(Table13918[[#This Row],[Close]]/E558))</f>
        <v>9.9951491423785385E-2</v>
      </c>
    </row>
    <row r="560" spans="1:8" x14ac:dyDescent="0.3">
      <c r="A560" s="2">
        <v>43929</v>
      </c>
      <c r="B560" s="1">
        <v>18799.400000000001</v>
      </c>
      <c r="C560" s="1">
        <v>20324.099999999999</v>
      </c>
      <c r="D560" s="1">
        <v>18482.900000000001</v>
      </c>
      <c r="E560" s="1">
        <v>18946.45</v>
      </c>
      <c r="F560" s="1">
        <v>508444556</v>
      </c>
      <c r="G560" s="1">
        <v>13710.09</v>
      </c>
      <c r="H560" s="3">
        <f>IF(ISERR(LN(Table13918[[#This Row],[Close]]/E559)),"-",LN(Table13918[[#This Row],[Close]]/E559))</f>
        <v>-6.1064754809534265E-3</v>
      </c>
    </row>
    <row r="561" spans="1:8" x14ac:dyDescent="0.3">
      <c r="A561" s="2">
        <v>43930</v>
      </c>
      <c r="B561" s="1">
        <v>19553.150000000001</v>
      </c>
      <c r="C561" s="1">
        <v>19988.3</v>
      </c>
      <c r="D561" s="1">
        <v>19166.900000000001</v>
      </c>
      <c r="E561" s="1">
        <v>19913.599999999999</v>
      </c>
      <c r="F561" s="1">
        <v>389986610</v>
      </c>
      <c r="G561" s="1">
        <v>10229.4</v>
      </c>
      <c r="H561" s="3">
        <f>IF(ISERR(LN(Table13918[[#This Row],[Close]]/E560)),"-",LN(Table13918[[#This Row],[Close]]/E560))</f>
        <v>4.9786336506084668E-2</v>
      </c>
    </row>
    <row r="562" spans="1:8" x14ac:dyDescent="0.3">
      <c r="A562" s="2">
        <v>43934</v>
      </c>
      <c r="B562" s="1">
        <v>19854.900000000001</v>
      </c>
      <c r="C562" s="1">
        <v>19887.05</v>
      </c>
      <c r="D562" s="1">
        <v>19294</v>
      </c>
      <c r="E562" s="1">
        <v>19488</v>
      </c>
      <c r="F562" s="1">
        <v>288209448</v>
      </c>
      <c r="G562" s="1">
        <v>7634.04</v>
      </c>
      <c r="H562" s="3">
        <f>IF(ISERR(LN(Table13918[[#This Row],[Close]]/E561)),"-",LN(Table13918[[#This Row],[Close]]/E561))</f>
        <v>-2.1604023865275088E-2</v>
      </c>
    </row>
    <row r="563" spans="1:8" x14ac:dyDescent="0.3">
      <c r="A563" s="2">
        <v>43936</v>
      </c>
      <c r="B563" s="1">
        <v>20096.349999999999</v>
      </c>
      <c r="C563" s="1">
        <v>20184.099999999999</v>
      </c>
      <c r="D563" s="1">
        <v>18776.75</v>
      </c>
      <c r="E563" s="1">
        <v>19057.05</v>
      </c>
      <c r="F563" s="1">
        <v>389865463</v>
      </c>
      <c r="G563" s="1">
        <v>11188.39</v>
      </c>
      <c r="H563" s="3">
        <f>IF(ISERR(LN(Table13918[[#This Row],[Close]]/E562)),"-",LN(Table13918[[#This Row],[Close]]/E562))</f>
        <v>-2.2361779676865614E-2</v>
      </c>
    </row>
    <row r="564" spans="1:8" x14ac:dyDescent="0.3">
      <c r="A564" s="2">
        <v>43937</v>
      </c>
      <c r="B564" s="1">
        <v>18957.150000000001</v>
      </c>
      <c r="C564" s="1">
        <v>19520.3</v>
      </c>
      <c r="D564" s="1">
        <v>18703.45</v>
      </c>
      <c r="E564" s="1">
        <v>19400</v>
      </c>
      <c r="F564" s="1">
        <v>350278671</v>
      </c>
      <c r="G564" s="1">
        <v>10404.75</v>
      </c>
      <c r="H564" s="3">
        <f>IF(ISERR(LN(Table13918[[#This Row],[Close]]/E563)),"-",LN(Table13918[[#This Row],[Close]]/E563))</f>
        <v>1.7835954218661531E-2</v>
      </c>
    </row>
    <row r="565" spans="1:8" x14ac:dyDescent="0.3">
      <c r="A565" s="2">
        <v>43938</v>
      </c>
      <c r="B565" s="1">
        <v>20394.75</v>
      </c>
      <c r="C565" s="1">
        <v>20866.55</v>
      </c>
      <c r="D565" s="1">
        <v>19729.3</v>
      </c>
      <c r="E565" s="1">
        <v>20681.45</v>
      </c>
      <c r="F565" s="1">
        <v>475038288</v>
      </c>
      <c r="G565" s="1">
        <v>12586.71</v>
      </c>
      <c r="H565" s="3">
        <f>IF(ISERR(LN(Table13918[[#This Row],[Close]]/E564)),"-",LN(Table13918[[#This Row],[Close]]/E564))</f>
        <v>6.3964097167089035E-2</v>
      </c>
    </row>
    <row r="566" spans="1:8" x14ac:dyDescent="0.3">
      <c r="A566" s="2">
        <v>43941</v>
      </c>
      <c r="B566" s="1">
        <v>21104.7</v>
      </c>
      <c r="C566" s="1">
        <v>21122.1</v>
      </c>
      <c r="D566" s="1">
        <v>20444.25</v>
      </c>
      <c r="E566" s="1">
        <v>20522.650000000001</v>
      </c>
      <c r="F566" s="1">
        <v>438637821</v>
      </c>
      <c r="G566" s="1">
        <v>11742.64</v>
      </c>
      <c r="H566" s="3">
        <f>IF(ISERR(LN(Table13918[[#This Row],[Close]]/E565)),"-",LN(Table13918[[#This Row],[Close]]/E565))</f>
        <v>-7.7080089717565525E-3</v>
      </c>
    </row>
    <row r="567" spans="1:8" x14ac:dyDescent="0.3">
      <c r="A567" s="2">
        <v>43942</v>
      </c>
      <c r="B567" s="1">
        <v>19812.05</v>
      </c>
      <c r="C567" s="1">
        <v>19891.45</v>
      </c>
      <c r="D567" s="1">
        <v>19247.95</v>
      </c>
      <c r="E567" s="1">
        <v>19409.349999999999</v>
      </c>
      <c r="F567" s="1">
        <v>311922545</v>
      </c>
      <c r="G567" s="1">
        <v>8248.51</v>
      </c>
      <c r="H567" s="3">
        <f>IF(ISERR(LN(Table13918[[#This Row],[Close]]/E566)),"-",LN(Table13918[[#This Row],[Close]]/E566))</f>
        <v>-5.577424553726669E-2</v>
      </c>
    </row>
    <row r="568" spans="1:8" x14ac:dyDescent="0.3">
      <c r="A568" s="2">
        <v>43943</v>
      </c>
      <c r="B568" s="1">
        <v>19306.95</v>
      </c>
      <c r="C568" s="1">
        <v>19806.349999999999</v>
      </c>
      <c r="D568" s="1">
        <v>19051.95</v>
      </c>
      <c r="E568" s="1">
        <v>19701.849999999999</v>
      </c>
      <c r="F568" s="1">
        <v>349355747</v>
      </c>
      <c r="G568" s="1">
        <v>9091.0499999999993</v>
      </c>
      <c r="H568" s="3">
        <f>IF(ISERR(LN(Table13918[[#This Row],[Close]]/E567)),"-",LN(Table13918[[#This Row],[Close]]/E567))</f>
        <v>1.4957631236897025E-2</v>
      </c>
    </row>
    <row r="569" spans="1:8" x14ac:dyDescent="0.3">
      <c r="A569" s="2">
        <v>43944</v>
      </c>
      <c r="B569" s="1">
        <v>19871.349999999999</v>
      </c>
      <c r="C569" s="1">
        <v>20356.5</v>
      </c>
      <c r="D569" s="1">
        <v>19584.400000000001</v>
      </c>
      <c r="E569" s="1">
        <v>20267.95</v>
      </c>
      <c r="F569" s="1">
        <v>325385187</v>
      </c>
      <c r="G569" s="1">
        <v>8994.59</v>
      </c>
      <c r="H569" s="3">
        <f>IF(ISERR(LN(Table13918[[#This Row],[Close]]/E568)),"-",LN(Table13918[[#This Row],[Close]]/E568))</f>
        <v>2.8328280703411059E-2</v>
      </c>
    </row>
    <row r="570" spans="1:8" x14ac:dyDescent="0.3">
      <c r="A570" s="2">
        <v>43945</v>
      </c>
      <c r="B570" s="1">
        <v>19697.650000000001</v>
      </c>
      <c r="C570" s="1">
        <v>19950.150000000001</v>
      </c>
      <c r="D570" s="1">
        <v>19515.400000000001</v>
      </c>
      <c r="E570" s="1">
        <v>19586.650000000001</v>
      </c>
      <c r="F570" s="1">
        <v>305735017</v>
      </c>
      <c r="G570" s="1">
        <v>8019.89</v>
      </c>
      <c r="H570" s="3">
        <f>IF(ISERR(LN(Table13918[[#This Row],[Close]]/E569)),"-",LN(Table13918[[#This Row],[Close]]/E569))</f>
        <v>-3.4192608949443828E-2</v>
      </c>
    </row>
    <row r="571" spans="1:8" x14ac:dyDescent="0.3">
      <c r="A571" s="2">
        <v>43948</v>
      </c>
      <c r="B571" s="1">
        <v>19870.8</v>
      </c>
      <c r="C571" s="1">
        <v>20224.75</v>
      </c>
      <c r="D571" s="1">
        <v>19847.650000000001</v>
      </c>
      <c r="E571" s="1">
        <v>20081.150000000001</v>
      </c>
      <c r="F571" s="1">
        <v>299864446</v>
      </c>
      <c r="G571" s="1">
        <v>8082.32</v>
      </c>
      <c r="H571" s="3">
        <f>IF(ISERR(LN(Table13918[[#This Row],[Close]]/E570)),"-",LN(Table13918[[#This Row],[Close]]/E570))</f>
        <v>2.4933352381734438E-2</v>
      </c>
    </row>
    <row r="572" spans="1:8" x14ac:dyDescent="0.3">
      <c r="A572" s="2">
        <v>43949</v>
      </c>
      <c r="B572" s="1">
        <v>20436.599999999999</v>
      </c>
      <c r="C572" s="1">
        <v>20751.3</v>
      </c>
      <c r="D572" s="1">
        <v>20260.8</v>
      </c>
      <c r="E572" s="1">
        <v>20671.099999999999</v>
      </c>
      <c r="F572" s="1">
        <v>367772101</v>
      </c>
      <c r="G572" s="1">
        <v>10339.15</v>
      </c>
      <c r="H572" s="3">
        <f>IF(ISERR(LN(Table13918[[#This Row],[Close]]/E571)),"-",LN(Table13918[[#This Row],[Close]]/E571))</f>
        <v>2.8955025400772424E-2</v>
      </c>
    </row>
    <row r="573" spans="1:8" x14ac:dyDescent="0.3">
      <c r="A573" s="2">
        <v>43950</v>
      </c>
      <c r="B573" s="1">
        <v>20440.400000000001</v>
      </c>
      <c r="C573" s="1">
        <v>21348.15</v>
      </c>
      <c r="D573" s="1">
        <v>20393.650000000001</v>
      </c>
      <c r="E573" s="1">
        <v>21090.2</v>
      </c>
      <c r="F573" s="1">
        <v>400629555</v>
      </c>
      <c r="G573" s="1">
        <v>12331.95</v>
      </c>
      <c r="H573" s="3">
        <f>IF(ISERR(LN(Table13918[[#This Row],[Close]]/E572)),"-",LN(Table13918[[#This Row],[Close]]/E572))</f>
        <v>2.0071888112377066E-2</v>
      </c>
    </row>
    <row r="574" spans="1:8" x14ac:dyDescent="0.3">
      <c r="A574" s="2">
        <v>43951</v>
      </c>
      <c r="B574" s="1">
        <v>21589.200000000001</v>
      </c>
      <c r="C574" s="1">
        <v>21967</v>
      </c>
      <c r="D574" s="1">
        <v>21353.65</v>
      </c>
      <c r="E574" s="1">
        <v>21534.5</v>
      </c>
      <c r="F574" s="1">
        <v>471511130</v>
      </c>
      <c r="G574" s="1">
        <v>11158.91</v>
      </c>
      <c r="H574" s="3">
        <f>IF(ISERR(LN(Table13918[[#This Row],[Close]]/E573)),"-",LN(Table13918[[#This Row],[Close]]/E573))</f>
        <v>2.0847822606253955E-2</v>
      </c>
    </row>
    <row r="575" spans="1:8" x14ac:dyDescent="0.3">
      <c r="A575" s="2">
        <v>43955</v>
      </c>
      <c r="B575" s="1">
        <v>20514.75</v>
      </c>
      <c r="C575" s="1">
        <v>20530.45</v>
      </c>
      <c r="D575" s="1">
        <v>19643.599999999999</v>
      </c>
      <c r="E575" s="1">
        <v>19743.75</v>
      </c>
      <c r="F575" s="1">
        <v>328804506</v>
      </c>
      <c r="G575" s="1">
        <v>7635.19</v>
      </c>
      <c r="H575" s="3">
        <f>IF(ISERR(LN(Table13918[[#This Row],[Close]]/E574)),"-",LN(Table13918[[#This Row],[Close]]/E574))</f>
        <v>-8.6819314651091981E-2</v>
      </c>
    </row>
    <row r="576" spans="1:8" x14ac:dyDescent="0.3">
      <c r="A576" s="2">
        <v>43956</v>
      </c>
      <c r="B576" s="1">
        <v>20147.3</v>
      </c>
      <c r="C576" s="1">
        <v>20223.150000000001</v>
      </c>
      <c r="D576" s="1">
        <v>19212.349999999999</v>
      </c>
      <c r="E576" s="1">
        <v>19271.75</v>
      </c>
      <c r="F576" s="1">
        <v>381269938</v>
      </c>
      <c r="G576" s="1">
        <v>9095.4</v>
      </c>
      <c r="H576" s="3">
        <f>IF(ISERR(LN(Table13918[[#This Row],[Close]]/E575)),"-",LN(Table13918[[#This Row],[Close]]/E575))</f>
        <v>-2.419669252745725E-2</v>
      </c>
    </row>
    <row r="577" spans="1:8" x14ac:dyDescent="0.3">
      <c r="A577" s="2">
        <v>43957</v>
      </c>
      <c r="B577" s="1">
        <v>19302.45</v>
      </c>
      <c r="C577" s="1">
        <v>19806.599999999999</v>
      </c>
      <c r="D577" s="1">
        <v>18941</v>
      </c>
      <c r="E577" s="1">
        <v>19694.55</v>
      </c>
      <c r="F577" s="1">
        <v>395557269</v>
      </c>
      <c r="G577" s="1">
        <v>9797.35</v>
      </c>
      <c r="H577" s="3">
        <f>IF(ISERR(LN(Table13918[[#This Row],[Close]]/E576)),"-",LN(Table13918[[#This Row],[Close]]/E576))</f>
        <v>2.170165468234873E-2</v>
      </c>
    </row>
    <row r="578" spans="1:8" x14ac:dyDescent="0.3">
      <c r="A578" s="2">
        <v>43958</v>
      </c>
      <c r="B578" s="1">
        <v>19536.05</v>
      </c>
      <c r="C578" s="1">
        <v>19757.25</v>
      </c>
      <c r="D578" s="1">
        <v>19332.150000000001</v>
      </c>
      <c r="E578" s="1">
        <v>19491.8</v>
      </c>
      <c r="F578" s="1">
        <v>300140979</v>
      </c>
      <c r="G578" s="1">
        <v>7706.31</v>
      </c>
      <c r="H578" s="3">
        <f>IF(ISERR(LN(Table13918[[#This Row],[Close]]/E577)),"-",LN(Table13918[[#This Row],[Close]]/E577))</f>
        <v>-1.0348083414271805E-2</v>
      </c>
    </row>
    <row r="579" spans="1:8" x14ac:dyDescent="0.3">
      <c r="A579" s="2">
        <v>43959</v>
      </c>
      <c r="B579" s="1">
        <v>19844</v>
      </c>
      <c r="C579" s="1">
        <v>19969.599999999999</v>
      </c>
      <c r="D579" s="1">
        <v>19285.05</v>
      </c>
      <c r="E579" s="1">
        <v>19352.900000000001</v>
      </c>
      <c r="F579" s="1">
        <v>330610646</v>
      </c>
      <c r="G579" s="1">
        <v>7983.74</v>
      </c>
      <c r="H579" s="3">
        <f>IF(ISERR(LN(Table13918[[#This Row],[Close]]/E578)),"-",LN(Table13918[[#This Row],[Close]]/E578))</f>
        <v>-7.1515852615597801E-3</v>
      </c>
    </row>
    <row r="580" spans="1:8" x14ac:dyDescent="0.3">
      <c r="A580" s="2">
        <v>43962</v>
      </c>
      <c r="B580" s="1">
        <v>19610.45</v>
      </c>
      <c r="C580" s="1">
        <v>19733.400000000001</v>
      </c>
      <c r="D580" s="1">
        <v>18900.900000000001</v>
      </c>
      <c r="E580" s="1">
        <v>18950.5</v>
      </c>
      <c r="F580" s="1">
        <v>342556509</v>
      </c>
      <c r="G580" s="1">
        <v>8610.25</v>
      </c>
      <c r="H580" s="3">
        <f>IF(ISERR(LN(Table13918[[#This Row],[Close]]/E579)),"-",LN(Table13918[[#This Row],[Close]]/E579))</f>
        <v>-2.1011962642692072E-2</v>
      </c>
    </row>
    <row r="581" spans="1:8" x14ac:dyDescent="0.3">
      <c r="A581" s="2">
        <v>43963</v>
      </c>
      <c r="B581" s="1">
        <v>18751.400000000001</v>
      </c>
      <c r="C581" s="1">
        <v>18993.400000000001</v>
      </c>
      <c r="D581" s="1">
        <v>18287</v>
      </c>
      <c r="E581" s="1">
        <v>18862.849999999999</v>
      </c>
      <c r="F581" s="1">
        <v>395412970</v>
      </c>
      <c r="G581" s="1">
        <v>10402.200000000001</v>
      </c>
      <c r="H581" s="3">
        <f>IF(ISERR(LN(Table13918[[#This Row],[Close]]/E580)),"-",LN(Table13918[[#This Row],[Close]]/E580))</f>
        <v>-4.6359371481480612E-3</v>
      </c>
    </row>
    <row r="582" spans="1:8" x14ac:dyDescent="0.3">
      <c r="A582" s="2">
        <v>43964</v>
      </c>
      <c r="B582" s="1">
        <v>20017.75</v>
      </c>
      <c r="C582" s="1">
        <v>20122.25</v>
      </c>
      <c r="D582" s="1">
        <v>19429.900000000001</v>
      </c>
      <c r="E582" s="1">
        <v>19634.95</v>
      </c>
      <c r="F582" s="1">
        <v>520830667</v>
      </c>
      <c r="G582" s="1">
        <v>12055.56</v>
      </c>
      <c r="H582" s="3">
        <f>IF(ISERR(LN(Table13918[[#This Row],[Close]]/E581)),"-",LN(Table13918[[#This Row],[Close]]/E581))</f>
        <v>4.0116762297118115E-2</v>
      </c>
    </row>
    <row r="583" spans="1:8" x14ac:dyDescent="0.3">
      <c r="A583" s="2">
        <v>43965</v>
      </c>
      <c r="B583" s="1">
        <v>19197.7</v>
      </c>
      <c r="C583" s="1">
        <v>19380.099999999999</v>
      </c>
      <c r="D583" s="1">
        <v>19024.75</v>
      </c>
      <c r="E583" s="1">
        <v>19068.5</v>
      </c>
      <c r="F583" s="1">
        <v>333038859</v>
      </c>
      <c r="G583" s="1">
        <v>7758.17</v>
      </c>
      <c r="H583" s="3">
        <f>IF(ISERR(LN(Table13918[[#This Row],[Close]]/E582)),"-",LN(Table13918[[#This Row],[Close]]/E582))</f>
        <v>-2.9273382612284363E-2</v>
      </c>
    </row>
    <row r="584" spans="1:8" x14ac:dyDescent="0.3">
      <c r="A584" s="2">
        <v>43966</v>
      </c>
      <c r="B584" s="1">
        <v>19098.8</v>
      </c>
      <c r="C584" s="1">
        <v>19119.099999999999</v>
      </c>
      <c r="D584" s="1">
        <v>18683.650000000001</v>
      </c>
      <c r="E584" s="1">
        <v>18833.95</v>
      </c>
      <c r="F584" s="1">
        <v>240590869</v>
      </c>
      <c r="G584" s="1">
        <v>5598.32</v>
      </c>
      <c r="H584" s="3">
        <f>IF(ISERR(LN(Table13918[[#This Row],[Close]]/E583)),"-",LN(Table13918[[#This Row],[Close]]/E583))</f>
        <v>-1.2376666630246396E-2</v>
      </c>
    </row>
    <row r="585" spans="1:8" x14ac:dyDescent="0.3">
      <c r="A585" s="2">
        <v>43969</v>
      </c>
      <c r="B585" s="1">
        <v>18795.099999999999</v>
      </c>
      <c r="C585" s="1">
        <v>18795.099999999999</v>
      </c>
      <c r="D585" s="1">
        <v>17514.2</v>
      </c>
      <c r="E585" s="1">
        <v>17573.2</v>
      </c>
      <c r="F585" s="1">
        <v>434763906</v>
      </c>
      <c r="G585" s="1">
        <v>9980.5</v>
      </c>
      <c r="H585" s="3">
        <f>IF(ISERR(LN(Table13918[[#This Row],[Close]]/E584)),"-",LN(Table13918[[#This Row],[Close]]/E584))</f>
        <v>-6.9286078067120727E-2</v>
      </c>
    </row>
    <row r="586" spans="1:8" x14ac:dyDescent="0.3">
      <c r="A586" s="2">
        <v>43970</v>
      </c>
      <c r="B586" s="1">
        <v>18037.150000000001</v>
      </c>
      <c r="C586" s="1">
        <v>18175.3</v>
      </c>
      <c r="D586" s="1">
        <v>17390.650000000001</v>
      </c>
      <c r="E586" s="1">
        <v>17486.25</v>
      </c>
      <c r="F586" s="1">
        <v>415466049</v>
      </c>
      <c r="G586" s="1">
        <v>9541.76</v>
      </c>
      <c r="H586" s="3">
        <f>IF(ISERR(LN(Table13918[[#This Row],[Close]]/E585)),"-",LN(Table13918[[#This Row],[Close]]/E585))</f>
        <v>-4.9601564354412458E-3</v>
      </c>
    </row>
    <row r="587" spans="1:8" x14ac:dyDescent="0.3">
      <c r="A587" s="2">
        <v>43971</v>
      </c>
      <c r="B587" s="1">
        <v>17486.5</v>
      </c>
      <c r="C587" s="1">
        <v>18002.650000000001</v>
      </c>
      <c r="D587" s="1">
        <v>17407.7</v>
      </c>
      <c r="E587" s="1">
        <v>17840.2</v>
      </c>
      <c r="F587" s="1">
        <v>326225920</v>
      </c>
      <c r="G587" s="1">
        <v>7525.24</v>
      </c>
      <c r="H587" s="3">
        <f>IF(ISERR(LN(Table13918[[#This Row],[Close]]/E586)),"-",LN(Table13918[[#This Row],[Close]]/E586))</f>
        <v>2.0039480042851741E-2</v>
      </c>
    </row>
    <row r="588" spans="1:8" x14ac:dyDescent="0.3">
      <c r="A588" s="2">
        <v>43972</v>
      </c>
      <c r="B588" s="1">
        <v>17901.95</v>
      </c>
      <c r="C588" s="1">
        <v>18200.7</v>
      </c>
      <c r="D588" s="1">
        <v>17658.55</v>
      </c>
      <c r="E588" s="1">
        <v>17735.099999999999</v>
      </c>
      <c r="F588" s="1">
        <v>347575113</v>
      </c>
      <c r="G588" s="1">
        <v>7748.12</v>
      </c>
      <c r="H588" s="3">
        <f>IF(ISERR(LN(Table13918[[#This Row],[Close]]/E587)),"-",LN(Table13918[[#This Row],[Close]]/E587))</f>
        <v>-5.9086110738628779E-3</v>
      </c>
    </row>
    <row r="589" spans="1:8" x14ac:dyDescent="0.3">
      <c r="A589" s="2">
        <v>43973</v>
      </c>
      <c r="B589" s="1">
        <v>17554.25</v>
      </c>
      <c r="C589" s="1">
        <v>17952.25</v>
      </c>
      <c r="D589" s="1">
        <v>17105</v>
      </c>
      <c r="E589" s="1">
        <v>17278.900000000001</v>
      </c>
      <c r="F589" s="1">
        <v>484792159</v>
      </c>
      <c r="G589" s="1">
        <v>9991.9500000000007</v>
      </c>
      <c r="H589" s="3">
        <f>IF(ISERR(LN(Table13918[[#This Row],[Close]]/E588)),"-",LN(Table13918[[#This Row],[Close]]/E588))</f>
        <v>-2.6059622835208716E-2</v>
      </c>
    </row>
    <row r="590" spans="1:8" x14ac:dyDescent="0.3">
      <c r="A590" s="2">
        <v>43977</v>
      </c>
      <c r="B590" s="1">
        <v>17537.650000000001</v>
      </c>
      <c r="C590" s="1">
        <v>17681.7</v>
      </c>
      <c r="D590" s="1">
        <v>17311.25</v>
      </c>
      <c r="E590" s="1">
        <v>17440.349999999999</v>
      </c>
      <c r="F590" s="1">
        <v>336758208</v>
      </c>
      <c r="G590" s="1">
        <v>6854.37</v>
      </c>
      <c r="H590" s="3">
        <f>IF(ISERR(LN(Table13918[[#This Row],[Close]]/E589)),"-",LN(Table13918[[#This Row],[Close]]/E589))</f>
        <v>9.3003831445136204E-3</v>
      </c>
    </row>
    <row r="591" spans="1:8" x14ac:dyDescent="0.3">
      <c r="A591" s="2">
        <v>43978</v>
      </c>
      <c r="B591" s="1">
        <v>17603.400000000001</v>
      </c>
      <c r="C591" s="1">
        <v>18874.25</v>
      </c>
      <c r="D591" s="1">
        <v>17560.349999999999</v>
      </c>
      <c r="E591" s="1">
        <v>18710.55</v>
      </c>
      <c r="F591" s="1">
        <v>538003230</v>
      </c>
      <c r="G591" s="1">
        <v>12905.82</v>
      </c>
      <c r="H591" s="3">
        <f>IF(ISERR(LN(Table13918[[#This Row],[Close]]/E590)),"-",LN(Table13918[[#This Row],[Close]]/E590))</f>
        <v>7.0301048812041717E-2</v>
      </c>
    </row>
    <row r="592" spans="1:8" x14ac:dyDescent="0.3">
      <c r="A592" s="2">
        <v>43979</v>
      </c>
      <c r="B592" s="1">
        <v>18924.45</v>
      </c>
      <c r="C592" s="1">
        <v>19455.55</v>
      </c>
      <c r="D592" s="1">
        <v>18818.95</v>
      </c>
      <c r="E592" s="1">
        <v>19169.8</v>
      </c>
      <c r="F592" s="1">
        <v>561124154</v>
      </c>
      <c r="G592" s="1">
        <v>14381.4</v>
      </c>
      <c r="H592" s="3">
        <f>IF(ISERR(LN(Table13918[[#This Row],[Close]]/E591)),"-",LN(Table13918[[#This Row],[Close]]/E591))</f>
        <v>2.42485881361111E-2</v>
      </c>
    </row>
    <row r="593" spans="1:8" x14ac:dyDescent="0.3">
      <c r="A593" s="2">
        <v>43980</v>
      </c>
      <c r="B593" s="1">
        <v>18962</v>
      </c>
      <c r="C593" s="1">
        <v>19358.05</v>
      </c>
      <c r="D593" s="1">
        <v>18729.900000000001</v>
      </c>
      <c r="E593" s="1">
        <v>19297.25</v>
      </c>
      <c r="F593" s="1">
        <v>581732090</v>
      </c>
      <c r="G593" s="1">
        <v>10922.76</v>
      </c>
      <c r="H593" s="3">
        <f>IF(ISERR(LN(Table13918[[#This Row],[Close]]/E592)),"-",LN(Table13918[[#This Row],[Close]]/E592))</f>
        <v>6.6264746770143754E-3</v>
      </c>
    </row>
    <row r="594" spans="1:8" x14ac:dyDescent="0.3">
      <c r="A594" s="2">
        <v>43983</v>
      </c>
      <c r="B594" s="1">
        <v>19728.900000000001</v>
      </c>
      <c r="C594" s="1">
        <v>20225.349999999999</v>
      </c>
      <c r="D594" s="1">
        <v>19632.900000000001</v>
      </c>
      <c r="E594" s="1">
        <v>19959.900000000001</v>
      </c>
      <c r="F594" s="1">
        <v>558065113</v>
      </c>
      <c r="G594" s="1">
        <v>10263.32</v>
      </c>
      <c r="H594" s="3">
        <f>IF(ISERR(LN(Table13918[[#This Row],[Close]]/E593)),"-",LN(Table13918[[#This Row],[Close]]/E593))</f>
        <v>3.3762662138763569E-2</v>
      </c>
    </row>
    <row r="595" spans="1:8" x14ac:dyDescent="0.3">
      <c r="A595" s="2">
        <v>43984</v>
      </c>
      <c r="B595" s="1">
        <v>20120.599999999999</v>
      </c>
      <c r="C595" s="1">
        <v>20615.75</v>
      </c>
      <c r="D595" s="1">
        <v>19852.55</v>
      </c>
      <c r="E595" s="1">
        <v>20530.2</v>
      </c>
      <c r="F595" s="1">
        <v>448324616</v>
      </c>
      <c r="G595" s="1">
        <v>11334.54</v>
      </c>
      <c r="H595" s="3">
        <f>IF(ISERR(LN(Table13918[[#This Row],[Close]]/E594)),"-",LN(Table13918[[#This Row],[Close]]/E594))</f>
        <v>2.8171711973871007E-2</v>
      </c>
    </row>
    <row r="596" spans="1:8" x14ac:dyDescent="0.3">
      <c r="A596" s="2">
        <v>43985</v>
      </c>
      <c r="B596" s="1">
        <v>20966.599999999999</v>
      </c>
      <c r="C596" s="1">
        <v>21619.55</v>
      </c>
      <c r="D596" s="1">
        <v>20822</v>
      </c>
      <c r="E596" s="1">
        <v>20940.7</v>
      </c>
      <c r="F596" s="1">
        <v>616871764</v>
      </c>
      <c r="G596" s="1">
        <v>14189.77</v>
      </c>
      <c r="H596" s="3">
        <f>IF(ISERR(LN(Table13918[[#This Row],[Close]]/E595)),"-",LN(Table13918[[#This Row],[Close]]/E595))</f>
        <v>1.9797660903377822E-2</v>
      </c>
    </row>
    <row r="597" spans="1:8" x14ac:dyDescent="0.3">
      <c r="A597" s="2">
        <v>43986</v>
      </c>
      <c r="B597" s="1">
        <v>20932.349999999999</v>
      </c>
      <c r="C597" s="1">
        <v>21141.8</v>
      </c>
      <c r="D597" s="1">
        <v>20316.2</v>
      </c>
      <c r="E597" s="1">
        <v>20390.45</v>
      </c>
      <c r="F597" s="1">
        <v>587859629</v>
      </c>
      <c r="G597" s="1">
        <v>11840.17</v>
      </c>
      <c r="H597" s="3">
        <f>IF(ISERR(LN(Table13918[[#This Row],[Close]]/E596)),"-",LN(Table13918[[#This Row],[Close]]/E596))</f>
        <v>-2.662797974316233E-2</v>
      </c>
    </row>
    <row r="598" spans="1:8" x14ac:dyDescent="0.3">
      <c r="A598" s="2">
        <v>43987</v>
      </c>
      <c r="B598" s="1">
        <v>20516.400000000001</v>
      </c>
      <c r="C598" s="1">
        <v>21198.7</v>
      </c>
      <c r="D598" s="1">
        <v>20425.05</v>
      </c>
      <c r="E598" s="1">
        <v>21034.5</v>
      </c>
      <c r="F598" s="1">
        <v>637447046</v>
      </c>
      <c r="G598" s="1">
        <v>11950.42</v>
      </c>
      <c r="H598" s="3">
        <f>IF(ISERR(LN(Table13918[[#This Row],[Close]]/E597)),"-",LN(Table13918[[#This Row],[Close]]/E597))</f>
        <v>3.1097292867863908E-2</v>
      </c>
    </row>
    <row r="599" spans="1:8" x14ac:dyDescent="0.3">
      <c r="A599" s="2">
        <v>43990</v>
      </c>
      <c r="B599" s="1">
        <v>21636.1</v>
      </c>
      <c r="C599" s="1">
        <v>21807.4</v>
      </c>
      <c r="D599" s="1">
        <v>20911.25</v>
      </c>
      <c r="E599" s="1">
        <v>21187.35</v>
      </c>
      <c r="F599" s="1">
        <v>748110342</v>
      </c>
      <c r="G599" s="1">
        <v>14784.22</v>
      </c>
      <c r="H599" s="3">
        <f>IF(ISERR(LN(Table13918[[#This Row],[Close]]/E598)),"-",LN(Table13918[[#This Row],[Close]]/E598))</f>
        <v>7.2403586169123421E-3</v>
      </c>
    </row>
    <row r="600" spans="1:8" x14ac:dyDescent="0.3">
      <c r="A600" s="2">
        <v>43991</v>
      </c>
      <c r="B600" s="1">
        <v>21295.5</v>
      </c>
      <c r="C600" s="1">
        <v>21568.85</v>
      </c>
      <c r="D600" s="1">
        <v>20629.7</v>
      </c>
      <c r="E600" s="1">
        <v>20724.900000000001</v>
      </c>
      <c r="F600" s="1">
        <v>641246103</v>
      </c>
      <c r="G600" s="1">
        <v>14242.32</v>
      </c>
      <c r="H600" s="3">
        <f>IF(ISERR(LN(Table13918[[#This Row],[Close]]/E599)),"-",LN(Table13918[[#This Row],[Close]]/E599))</f>
        <v>-2.2068429550342911E-2</v>
      </c>
    </row>
    <row r="601" spans="1:8" x14ac:dyDescent="0.3">
      <c r="A601" s="2">
        <v>43992</v>
      </c>
      <c r="B601" s="1">
        <v>20760.95</v>
      </c>
      <c r="C601" s="1">
        <v>21251.45</v>
      </c>
      <c r="D601" s="1">
        <v>20671.55</v>
      </c>
      <c r="E601" s="1">
        <v>21100.1</v>
      </c>
      <c r="F601" s="1">
        <v>582992179</v>
      </c>
      <c r="G601" s="1">
        <v>12121.73</v>
      </c>
      <c r="H601" s="3">
        <f>IF(ISERR(LN(Table13918[[#This Row],[Close]]/E600)),"-",LN(Table13918[[#This Row],[Close]]/E600))</f>
        <v>1.7941903888035605E-2</v>
      </c>
    </row>
    <row r="602" spans="1:8" x14ac:dyDescent="0.3">
      <c r="A602" s="2">
        <v>43993</v>
      </c>
      <c r="B602" s="1">
        <v>21084.7</v>
      </c>
      <c r="C602" s="1">
        <v>21244.45</v>
      </c>
      <c r="D602" s="1">
        <v>20458.3</v>
      </c>
      <c r="E602" s="1">
        <v>20525.150000000001</v>
      </c>
      <c r="F602" s="1">
        <v>747065326</v>
      </c>
      <c r="G602" s="1">
        <v>15002.14</v>
      </c>
      <c r="H602" s="3">
        <f>IF(ISERR(LN(Table13918[[#This Row],[Close]]/E601)),"-",LN(Table13918[[#This Row],[Close]]/E601))</f>
        <v>-2.7626816334715986E-2</v>
      </c>
    </row>
    <row r="603" spans="1:8" x14ac:dyDescent="0.3">
      <c r="A603" s="2">
        <v>43994</v>
      </c>
      <c r="B603" s="1">
        <v>19529.3</v>
      </c>
      <c r="C603" s="1">
        <v>20747.7</v>
      </c>
      <c r="D603" s="1">
        <v>19526.099999999999</v>
      </c>
      <c r="E603" s="1">
        <v>20654.55</v>
      </c>
      <c r="F603" s="1">
        <v>599190078</v>
      </c>
      <c r="G603" s="1">
        <v>13935.65</v>
      </c>
      <c r="H603" s="3">
        <f>IF(ISERR(LN(Table13918[[#This Row],[Close]]/E602)),"-",LN(Table13918[[#This Row],[Close]]/E602))</f>
        <v>6.284670646457032E-3</v>
      </c>
    </row>
    <row r="604" spans="1:8" x14ac:dyDescent="0.3">
      <c r="A604" s="2">
        <v>43997</v>
      </c>
      <c r="B604" s="1">
        <v>20457.150000000001</v>
      </c>
      <c r="C604" s="1">
        <v>20470.849999999999</v>
      </c>
      <c r="D604" s="1">
        <v>19740.2</v>
      </c>
      <c r="E604" s="1">
        <v>19912.900000000001</v>
      </c>
      <c r="F604" s="1">
        <v>465009106</v>
      </c>
      <c r="G604" s="1">
        <v>10707.3</v>
      </c>
      <c r="H604" s="3">
        <f>IF(ISERR(LN(Table13918[[#This Row],[Close]]/E603)),"-",LN(Table13918[[#This Row],[Close]]/E603))</f>
        <v>-3.6567871200121192E-2</v>
      </c>
    </row>
    <row r="605" spans="1:8" x14ac:dyDescent="0.3">
      <c r="A605" s="2">
        <v>43998</v>
      </c>
      <c r="B605" s="1">
        <v>20500.650000000001</v>
      </c>
      <c r="C605" s="1">
        <v>20638.849999999999</v>
      </c>
      <c r="D605" s="1">
        <v>19507.05</v>
      </c>
      <c r="E605" s="1">
        <v>20296.7</v>
      </c>
      <c r="F605" s="1">
        <v>552448328</v>
      </c>
      <c r="G605" s="1">
        <v>13903.52</v>
      </c>
      <c r="H605" s="3">
        <f>IF(ISERR(LN(Table13918[[#This Row],[Close]]/E604)),"-",LN(Table13918[[#This Row],[Close]]/E604))</f>
        <v>1.9090548337919091E-2</v>
      </c>
    </row>
    <row r="606" spans="1:8" x14ac:dyDescent="0.3">
      <c r="A606" s="2">
        <v>43999</v>
      </c>
      <c r="B606" s="1">
        <v>20137.45</v>
      </c>
      <c r="C606" s="1">
        <v>20627.900000000001</v>
      </c>
      <c r="D606" s="1">
        <v>19978.150000000001</v>
      </c>
      <c r="E606" s="1">
        <v>20201.75</v>
      </c>
      <c r="F606" s="1">
        <v>453526032</v>
      </c>
      <c r="G606" s="1">
        <v>11014.55</v>
      </c>
      <c r="H606" s="3">
        <f>IF(ISERR(LN(Table13918[[#This Row],[Close]]/E605)),"-",LN(Table13918[[#This Row],[Close]]/E605))</f>
        <v>-4.6890769387755099E-3</v>
      </c>
    </row>
    <row r="607" spans="1:8" x14ac:dyDescent="0.3">
      <c r="A607" s="2">
        <v>44000</v>
      </c>
      <c r="B607" s="1">
        <v>20137.599999999999</v>
      </c>
      <c r="C607" s="1">
        <v>21028.35</v>
      </c>
      <c r="D607" s="1">
        <v>20030.349999999999</v>
      </c>
      <c r="E607" s="1">
        <v>20956.3</v>
      </c>
      <c r="F607" s="1">
        <v>362837078</v>
      </c>
      <c r="G607" s="1">
        <v>9472.1200000000008</v>
      </c>
      <c r="H607" s="3">
        <f>IF(ISERR(LN(Table13918[[#This Row],[Close]]/E606)),"-",LN(Table13918[[#This Row],[Close]]/E606))</f>
        <v>3.6670082834562918E-2</v>
      </c>
    </row>
    <row r="608" spans="1:8" x14ac:dyDescent="0.3">
      <c r="A608" s="2">
        <v>44001</v>
      </c>
      <c r="B608" s="1">
        <v>20970.099999999999</v>
      </c>
      <c r="C608" s="1">
        <v>21467.65</v>
      </c>
      <c r="D608" s="1">
        <v>20878.25</v>
      </c>
      <c r="E608" s="1">
        <v>21338.1</v>
      </c>
      <c r="F608" s="1">
        <v>523371321</v>
      </c>
      <c r="G608" s="1">
        <v>13175.29</v>
      </c>
      <c r="H608" s="3">
        <f>IF(ISERR(LN(Table13918[[#This Row],[Close]]/E607)),"-",LN(Table13918[[#This Row],[Close]]/E607))</f>
        <v>1.805489008051232E-2</v>
      </c>
    </row>
    <row r="609" spans="1:8" x14ac:dyDescent="0.3">
      <c r="A609" s="2">
        <v>44004</v>
      </c>
      <c r="B609" s="1">
        <v>21491.55</v>
      </c>
      <c r="C609" s="1">
        <v>22078.25</v>
      </c>
      <c r="D609" s="1">
        <v>21425.55</v>
      </c>
      <c r="E609" s="1">
        <v>21708.35</v>
      </c>
      <c r="F609" s="1">
        <v>664606529</v>
      </c>
      <c r="G609" s="1">
        <v>12224.92</v>
      </c>
      <c r="H609" s="3">
        <f>IF(ISERR(LN(Table13918[[#This Row],[Close]]/E608)),"-",LN(Table13918[[#This Row],[Close]]/E608))</f>
        <v>1.7202771926323482E-2</v>
      </c>
    </row>
    <row r="610" spans="1:8" x14ac:dyDescent="0.3">
      <c r="A610" s="2">
        <v>44005</v>
      </c>
      <c r="B610" s="1">
        <v>21859.25</v>
      </c>
      <c r="C610" s="1">
        <v>22322.3</v>
      </c>
      <c r="D610" s="1">
        <v>21647.8</v>
      </c>
      <c r="E610" s="1">
        <v>22264.9</v>
      </c>
      <c r="F610" s="1">
        <v>527935624</v>
      </c>
      <c r="G610" s="1">
        <v>10872.51</v>
      </c>
      <c r="H610" s="3">
        <f>IF(ISERR(LN(Table13918[[#This Row],[Close]]/E609)),"-",LN(Table13918[[#This Row],[Close]]/E609))</f>
        <v>2.5314468249991257E-2</v>
      </c>
    </row>
    <row r="611" spans="1:8" x14ac:dyDescent="0.3">
      <c r="A611" s="2">
        <v>44006</v>
      </c>
      <c r="B611" s="1">
        <v>22479.35</v>
      </c>
      <c r="C611" s="1">
        <v>22479.55</v>
      </c>
      <c r="D611" s="1">
        <v>21336.35</v>
      </c>
      <c r="E611" s="1">
        <v>21426.799999999999</v>
      </c>
      <c r="F611" s="1">
        <v>684574815</v>
      </c>
      <c r="G611" s="1">
        <v>14467.17</v>
      </c>
      <c r="H611" s="3">
        <f>IF(ISERR(LN(Table13918[[#This Row],[Close]]/E610)),"-",LN(Table13918[[#This Row],[Close]]/E610))</f>
        <v>-3.8368972452237832E-2</v>
      </c>
    </row>
    <row r="612" spans="1:8" x14ac:dyDescent="0.3">
      <c r="A612" s="2">
        <v>44007</v>
      </c>
      <c r="B612" s="1">
        <v>21218.05</v>
      </c>
      <c r="C612" s="1">
        <v>21703.5</v>
      </c>
      <c r="D612" s="1">
        <v>20926.45</v>
      </c>
      <c r="E612" s="1">
        <v>21506.15</v>
      </c>
      <c r="F612" s="1">
        <v>586179820</v>
      </c>
      <c r="G612" s="1">
        <v>15602.68</v>
      </c>
      <c r="H612" s="3">
        <f>IF(ISERR(LN(Table13918[[#This Row],[Close]]/E611)),"-",LN(Table13918[[#This Row],[Close]]/E611))</f>
        <v>3.6964657845430953E-3</v>
      </c>
    </row>
    <row r="613" spans="1:8" x14ac:dyDescent="0.3">
      <c r="A613" s="2">
        <v>44008</v>
      </c>
      <c r="B613" s="1">
        <v>21735.05</v>
      </c>
      <c r="C613" s="1">
        <v>21784.65</v>
      </c>
      <c r="D613" s="1">
        <v>21320.1</v>
      </c>
      <c r="E613" s="1">
        <v>21592.05</v>
      </c>
      <c r="F613" s="1">
        <v>375592321</v>
      </c>
      <c r="G613" s="1">
        <v>9898.51</v>
      </c>
      <c r="H613" s="3">
        <f>IF(ISERR(LN(Table13918[[#This Row],[Close]]/E612)),"-",LN(Table13918[[#This Row],[Close]]/E612))</f>
        <v>3.9862506437519157E-3</v>
      </c>
    </row>
    <row r="614" spans="1:8" x14ac:dyDescent="0.3">
      <c r="A614" s="2">
        <v>44011</v>
      </c>
      <c r="B614" s="1">
        <v>21291.55</v>
      </c>
      <c r="C614" s="1">
        <v>21440.05</v>
      </c>
      <c r="D614" s="1">
        <v>21026.45</v>
      </c>
      <c r="E614" s="1">
        <v>21359</v>
      </c>
      <c r="F614" s="1">
        <v>328004604</v>
      </c>
      <c r="G614" s="1">
        <v>8606.69</v>
      </c>
      <c r="H614" s="3">
        <f>IF(ISERR(LN(Table13918[[#This Row],[Close]]/E613)),"-",LN(Table13918[[#This Row],[Close]]/E613))</f>
        <v>-1.0851994868825843E-2</v>
      </c>
    </row>
    <row r="615" spans="1:8" x14ac:dyDescent="0.3">
      <c r="A615" s="2">
        <v>44012</v>
      </c>
      <c r="B615" s="1">
        <v>21524.3</v>
      </c>
      <c r="C615" s="1">
        <v>21650.5</v>
      </c>
      <c r="D615" s="1">
        <v>21212</v>
      </c>
      <c r="E615" s="1">
        <v>21370.15</v>
      </c>
      <c r="F615" s="1">
        <v>292655825</v>
      </c>
      <c r="G615" s="1">
        <v>8208.92</v>
      </c>
      <c r="H615" s="3">
        <f>IF(ISERR(LN(Table13918[[#This Row],[Close]]/E614)),"-",LN(Table13918[[#This Row],[Close]]/E614))</f>
        <v>5.2189197552860529E-4</v>
      </c>
    </row>
    <row r="616" spans="1:8" x14ac:dyDescent="0.3">
      <c r="A616" s="2">
        <v>44013</v>
      </c>
      <c r="B616" s="1">
        <v>21354.1</v>
      </c>
      <c r="C616" s="1">
        <v>22061.599999999999</v>
      </c>
      <c r="D616" s="1">
        <v>21281.85</v>
      </c>
      <c r="E616" s="1">
        <v>21977.599999999999</v>
      </c>
      <c r="F616" s="1">
        <v>385956486</v>
      </c>
      <c r="G616" s="1">
        <v>10267.969999999999</v>
      </c>
      <c r="H616" s="3">
        <f>IF(ISERR(LN(Table13918[[#This Row],[Close]]/E615)),"-",LN(Table13918[[#This Row],[Close]]/E615))</f>
        <v>2.8028664348713411E-2</v>
      </c>
    </row>
    <row r="617" spans="1:8" x14ac:dyDescent="0.3">
      <c r="A617" s="2">
        <v>44014</v>
      </c>
      <c r="B617" s="1">
        <v>22133.8</v>
      </c>
      <c r="C617" s="1">
        <v>22344.85</v>
      </c>
      <c r="D617" s="1">
        <v>21890.5</v>
      </c>
      <c r="E617" s="1">
        <v>21953.200000000001</v>
      </c>
      <c r="F617" s="1">
        <v>398994350</v>
      </c>
      <c r="G617" s="1">
        <v>11077.87</v>
      </c>
      <c r="H617" s="3">
        <f>IF(ISERR(LN(Table13918[[#This Row],[Close]]/E616)),"-",LN(Table13918[[#This Row],[Close]]/E616))</f>
        <v>-1.1108380684645835E-3</v>
      </c>
    </row>
    <row r="618" spans="1:8" x14ac:dyDescent="0.3">
      <c r="A618" s="2">
        <v>44015</v>
      </c>
      <c r="B618" s="1">
        <v>22101.75</v>
      </c>
      <c r="C618" s="1">
        <v>22130.3</v>
      </c>
      <c r="D618" s="1">
        <v>21768</v>
      </c>
      <c r="E618" s="1">
        <v>21852.400000000001</v>
      </c>
      <c r="F618" s="1">
        <v>256179957</v>
      </c>
      <c r="G618" s="1">
        <v>7084.5</v>
      </c>
      <c r="H618" s="3">
        <f>IF(ISERR(LN(Table13918[[#This Row],[Close]]/E617)),"-",LN(Table13918[[#This Row],[Close]]/E617))</f>
        <v>-4.6021594458634796E-3</v>
      </c>
    </row>
    <row r="619" spans="1:8" x14ac:dyDescent="0.3">
      <c r="A619" s="2">
        <v>44018</v>
      </c>
      <c r="B619" s="1">
        <v>22270.95</v>
      </c>
      <c r="C619" s="1">
        <v>22399.25</v>
      </c>
      <c r="D619" s="1">
        <v>22171.05</v>
      </c>
      <c r="E619" s="1">
        <v>22198.95</v>
      </c>
      <c r="F619" s="1">
        <v>290921694</v>
      </c>
      <c r="G619" s="1">
        <v>7884.54</v>
      </c>
      <c r="H619" s="3">
        <f>IF(ISERR(LN(Table13918[[#This Row],[Close]]/E618)),"-",LN(Table13918[[#This Row],[Close]]/E618))</f>
        <v>1.5734235135802143E-2</v>
      </c>
    </row>
    <row r="620" spans="1:8" x14ac:dyDescent="0.3">
      <c r="A620" s="2">
        <v>44019</v>
      </c>
      <c r="B620" s="1">
        <v>22254.3</v>
      </c>
      <c r="C620" s="1">
        <v>22674.5</v>
      </c>
      <c r="D620" s="1">
        <v>22040.35</v>
      </c>
      <c r="E620" s="1">
        <v>22628</v>
      </c>
      <c r="F620" s="1">
        <v>455766093</v>
      </c>
      <c r="G620" s="1">
        <v>11652.55</v>
      </c>
      <c r="H620" s="3">
        <f>IF(ISERR(LN(Table13918[[#This Row],[Close]]/E619)),"-",LN(Table13918[[#This Row],[Close]]/E619))</f>
        <v>1.9143087018525108E-2</v>
      </c>
    </row>
    <row r="621" spans="1:8" x14ac:dyDescent="0.3">
      <c r="A621" s="2">
        <v>44020</v>
      </c>
      <c r="B621" s="1">
        <v>22700.9</v>
      </c>
      <c r="C621" s="1">
        <v>23080.6</v>
      </c>
      <c r="D621" s="1">
        <v>22499.5</v>
      </c>
      <c r="E621" s="1">
        <v>22584.65</v>
      </c>
      <c r="F621" s="1">
        <v>673130542</v>
      </c>
      <c r="G621" s="1">
        <v>16312.4</v>
      </c>
      <c r="H621" s="3">
        <f>IF(ISERR(LN(Table13918[[#This Row],[Close]]/E620)),"-",LN(Table13918[[#This Row],[Close]]/E620))</f>
        <v>-1.9176055057123019E-3</v>
      </c>
    </row>
    <row r="622" spans="1:8" x14ac:dyDescent="0.3">
      <c r="A622" s="2">
        <v>44021</v>
      </c>
      <c r="B622" s="1">
        <v>22753.15</v>
      </c>
      <c r="C622" s="1">
        <v>22998.3</v>
      </c>
      <c r="D622" s="1">
        <v>22673.4</v>
      </c>
      <c r="E622" s="1">
        <v>22907.200000000001</v>
      </c>
      <c r="F622" s="1">
        <v>355982560</v>
      </c>
      <c r="G622" s="1">
        <v>8998.85</v>
      </c>
      <c r="H622" s="3">
        <f>IF(ISERR(LN(Table13918[[#This Row],[Close]]/E621)),"-",LN(Table13918[[#This Row],[Close]]/E621))</f>
        <v>1.4180799648729127E-2</v>
      </c>
    </row>
    <row r="623" spans="1:8" x14ac:dyDescent="0.3">
      <c r="A623" s="2">
        <v>44022</v>
      </c>
      <c r="B623" s="1">
        <v>22720.95</v>
      </c>
      <c r="C623" s="1">
        <v>22835.200000000001</v>
      </c>
      <c r="D623" s="1">
        <v>22320.05</v>
      </c>
      <c r="E623" s="1">
        <v>22398.45</v>
      </c>
      <c r="F623" s="1">
        <v>457099610</v>
      </c>
      <c r="G623" s="1">
        <v>8969.6299999999992</v>
      </c>
      <c r="H623" s="3">
        <f>IF(ISERR(LN(Table13918[[#This Row],[Close]]/E622)),"-",LN(Table13918[[#This Row],[Close]]/E622))</f>
        <v>-2.2459511585686594E-2</v>
      </c>
    </row>
    <row r="624" spans="1:8" x14ac:dyDescent="0.3">
      <c r="A624" s="2">
        <v>44025</v>
      </c>
      <c r="B624" s="1">
        <v>22613.25</v>
      </c>
      <c r="C624" s="1">
        <v>22657.4</v>
      </c>
      <c r="D624" s="1">
        <v>21981.65</v>
      </c>
      <c r="E624" s="1">
        <v>22089.25</v>
      </c>
      <c r="F624" s="1">
        <v>293704011</v>
      </c>
      <c r="G624" s="1">
        <v>7516.64</v>
      </c>
      <c r="H624" s="3">
        <f>IF(ISERR(LN(Table13918[[#This Row],[Close]]/E623)),"-",LN(Table13918[[#This Row],[Close]]/E623))</f>
        <v>-1.3900695197082577E-2</v>
      </c>
    </row>
    <row r="625" spans="1:8" x14ac:dyDescent="0.3">
      <c r="A625" s="2">
        <v>44026</v>
      </c>
      <c r="B625" s="1">
        <v>21877.599999999999</v>
      </c>
      <c r="C625" s="1">
        <v>21909.7</v>
      </c>
      <c r="D625" s="1">
        <v>21222.45</v>
      </c>
      <c r="E625" s="1">
        <v>21392.2</v>
      </c>
      <c r="F625" s="1">
        <v>338499620</v>
      </c>
      <c r="G625" s="1">
        <v>8134.81</v>
      </c>
      <c r="H625" s="3">
        <f>IF(ISERR(LN(Table13918[[#This Row],[Close]]/E624)),"-",LN(Table13918[[#This Row],[Close]]/E624))</f>
        <v>-3.2064695235819909E-2</v>
      </c>
    </row>
    <row r="626" spans="1:8" x14ac:dyDescent="0.3">
      <c r="A626" s="2">
        <v>44027</v>
      </c>
      <c r="B626" s="1">
        <v>21634.25</v>
      </c>
      <c r="C626" s="1">
        <v>21935.5</v>
      </c>
      <c r="D626" s="1">
        <v>21230.55</v>
      </c>
      <c r="E626" s="1">
        <v>21340.75</v>
      </c>
      <c r="F626" s="1">
        <v>359145119</v>
      </c>
      <c r="G626" s="1">
        <v>8748.15</v>
      </c>
      <c r="H626" s="3">
        <f>IF(ISERR(LN(Table13918[[#This Row],[Close]]/E625)),"-",LN(Table13918[[#This Row],[Close]]/E625))</f>
        <v>-2.4079790822061683E-3</v>
      </c>
    </row>
    <row r="627" spans="1:8" x14ac:dyDescent="0.3">
      <c r="A627" s="2">
        <v>44028</v>
      </c>
      <c r="B627" s="1">
        <v>21453.25</v>
      </c>
      <c r="C627" s="1">
        <v>21671.25</v>
      </c>
      <c r="D627" s="1">
        <v>21027.85</v>
      </c>
      <c r="E627" s="1">
        <v>21597.15</v>
      </c>
      <c r="F627" s="1">
        <v>348563989</v>
      </c>
      <c r="G627" s="1">
        <v>7838.97</v>
      </c>
      <c r="H627" s="3">
        <f>IF(ISERR(LN(Table13918[[#This Row],[Close]]/E626)),"-",LN(Table13918[[#This Row],[Close]]/E626))</f>
        <v>1.194297101711011E-2</v>
      </c>
    </row>
    <row r="628" spans="1:8" x14ac:dyDescent="0.3">
      <c r="A628" s="2">
        <v>44029</v>
      </c>
      <c r="B628" s="1">
        <v>21608.05</v>
      </c>
      <c r="C628" s="1">
        <v>22065</v>
      </c>
      <c r="D628" s="1">
        <v>21550.799999999999</v>
      </c>
      <c r="E628" s="1">
        <v>21966.799999999999</v>
      </c>
      <c r="F628" s="1">
        <v>294921788</v>
      </c>
      <c r="G628" s="1">
        <v>7404.45</v>
      </c>
      <c r="H628" s="3">
        <f>IF(ISERR(LN(Table13918[[#This Row],[Close]]/E627)),"-",LN(Table13918[[#This Row],[Close]]/E627))</f>
        <v>1.6970861084421009E-2</v>
      </c>
    </row>
    <row r="629" spans="1:8" x14ac:dyDescent="0.3">
      <c r="A629" s="2">
        <v>44032</v>
      </c>
      <c r="B629" s="1">
        <v>22307.3</v>
      </c>
      <c r="C629" s="1">
        <v>22520.45</v>
      </c>
      <c r="D629" s="1">
        <v>22187.8</v>
      </c>
      <c r="E629" s="1">
        <v>22321.85</v>
      </c>
      <c r="F629" s="1">
        <v>349653489</v>
      </c>
      <c r="G629" s="1">
        <v>10172.450000000001</v>
      </c>
      <c r="H629" s="3">
        <f>IF(ISERR(LN(Table13918[[#This Row],[Close]]/E628)),"-",LN(Table13918[[#This Row],[Close]]/E628))</f>
        <v>1.603379675831058E-2</v>
      </c>
    </row>
    <row r="630" spans="1:8" x14ac:dyDescent="0.3">
      <c r="A630" s="2">
        <v>44033</v>
      </c>
      <c r="B630" s="1">
        <v>22639.85</v>
      </c>
      <c r="C630" s="1">
        <v>22861.9</v>
      </c>
      <c r="D630" s="1">
        <v>22597.95</v>
      </c>
      <c r="E630" s="1">
        <v>22782</v>
      </c>
      <c r="F630" s="1">
        <v>316649600</v>
      </c>
      <c r="G630" s="1">
        <v>9744.39</v>
      </c>
      <c r="H630" s="3">
        <f>IF(ISERR(LN(Table13918[[#This Row],[Close]]/E629)),"-",LN(Table13918[[#This Row],[Close]]/E629))</f>
        <v>2.0404731094747785E-2</v>
      </c>
    </row>
    <row r="631" spans="1:8" x14ac:dyDescent="0.3">
      <c r="A631" s="2">
        <v>44034</v>
      </c>
      <c r="B631" s="1">
        <v>23159</v>
      </c>
      <c r="C631" s="1">
        <v>23211.35</v>
      </c>
      <c r="D631" s="1">
        <v>22658.2</v>
      </c>
      <c r="E631" s="1">
        <v>22882.6</v>
      </c>
      <c r="F631" s="1">
        <v>412721326</v>
      </c>
      <c r="G631" s="1">
        <v>11349.74</v>
      </c>
      <c r="H631" s="3">
        <f>IF(ISERR(LN(Table13918[[#This Row],[Close]]/E630)),"-",LN(Table13918[[#This Row],[Close]]/E630))</f>
        <v>4.4060459413907561E-3</v>
      </c>
    </row>
    <row r="632" spans="1:8" x14ac:dyDescent="0.3">
      <c r="A632" s="2">
        <v>44035</v>
      </c>
      <c r="B632" s="1">
        <v>22854.85</v>
      </c>
      <c r="C632" s="1">
        <v>23122.35</v>
      </c>
      <c r="D632" s="1">
        <v>22734.9</v>
      </c>
      <c r="E632" s="1">
        <v>23083.9</v>
      </c>
      <c r="F632" s="1">
        <v>307580829</v>
      </c>
      <c r="G632" s="1">
        <v>8038.76</v>
      </c>
      <c r="H632" s="3">
        <f>IF(ISERR(LN(Table13918[[#This Row],[Close]]/E631)),"-",LN(Table13918[[#This Row],[Close]]/E631))</f>
        <v>8.7586084153739949E-3</v>
      </c>
    </row>
    <row r="633" spans="1:8" x14ac:dyDescent="0.3">
      <c r="A633" s="2">
        <v>44036</v>
      </c>
      <c r="B633" s="1">
        <v>22853.200000000001</v>
      </c>
      <c r="C633" s="1">
        <v>22854.05</v>
      </c>
      <c r="D633" s="1">
        <v>22417.200000000001</v>
      </c>
      <c r="E633" s="1">
        <v>22662.05</v>
      </c>
      <c r="F633" s="1">
        <v>436264876</v>
      </c>
      <c r="G633" s="1">
        <v>9908.17</v>
      </c>
      <c r="H633" s="3">
        <f>IF(ISERR(LN(Table13918[[#This Row],[Close]]/E632)),"-",LN(Table13918[[#This Row],[Close]]/E632))</f>
        <v>-1.8443685541945483E-2</v>
      </c>
    </row>
    <row r="634" spans="1:8" x14ac:dyDescent="0.3">
      <c r="A634" s="2">
        <v>44039</v>
      </c>
      <c r="B634" s="1">
        <v>22664.6</v>
      </c>
      <c r="C634" s="1">
        <v>22668.05</v>
      </c>
      <c r="D634" s="1">
        <v>21801.35</v>
      </c>
      <c r="E634" s="1">
        <v>21848.75</v>
      </c>
      <c r="F634" s="1">
        <v>340888880</v>
      </c>
      <c r="G634" s="1">
        <v>9407.5300000000007</v>
      </c>
      <c r="H634" s="3">
        <f>IF(ISERR(LN(Table13918[[#This Row],[Close]]/E633)),"-",LN(Table13918[[#This Row],[Close]]/E633))</f>
        <v>-3.6548007625380317E-2</v>
      </c>
    </row>
    <row r="635" spans="1:8" x14ac:dyDescent="0.3">
      <c r="A635" s="2">
        <v>44040</v>
      </c>
      <c r="B635" s="1">
        <v>21940.15</v>
      </c>
      <c r="C635" s="1">
        <v>22233</v>
      </c>
      <c r="D635" s="1">
        <v>21611.4</v>
      </c>
      <c r="E635" s="1">
        <v>22105.200000000001</v>
      </c>
      <c r="F635" s="1">
        <v>379785455</v>
      </c>
      <c r="G635" s="1">
        <v>11478.58</v>
      </c>
      <c r="H635" s="3">
        <f>IF(ISERR(LN(Table13918[[#This Row],[Close]]/E634)),"-",LN(Table13918[[#This Row],[Close]]/E634))</f>
        <v>1.1669163296875451E-2</v>
      </c>
    </row>
    <row r="636" spans="1:8" x14ac:dyDescent="0.3">
      <c r="A636" s="2">
        <v>44041</v>
      </c>
      <c r="B636" s="1">
        <v>22075</v>
      </c>
      <c r="C636" s="1">
        <v>22346.400000000001</v>
      </c>
      <c r="D636" s="1">
        <v>21906.35</v>
      </c>
      <c r="E636" s="1">
        <v>22076.6</v>
      </c>
      <c r="F636" s="1">
        <v>400357048</v>
      </c>
      <c r="G636" s="1">
        <v>10163.56</v>
      </c>
      <c r="H636" s="3">
        <f>IF(ISERR(LN(Table13918[[#This Row],[Close]]/E635)),"-",LN(Table13918[[#This Row],[Close]]/E635))</f>
        <v>-1.2946509193720477E-3</v>
      </c>
    </row>
    <row r="637" spans="1:8" x14ac:dyDescent="0.3">
      <c r="A637" s="2">
        <v>44042</v>
      </c>
      <c r="B637" s="1">
        <v>22195.05</v>
      </c>
      <c r="C637" s="1">
        <v>22252.6</v>
      </c>
      <c r="D637" s="1">
        <v>21580.15</v>
      </c>
      <c r="E637" s="1">
        <v>21646.85</v>
      </c>
      <c r="F637" s="1">
        <v>299568955</v>
      </c>
      <c r="G637" s="1">
        <v>7662.27</v>
      </c>
      <c r="H637" s="3">
        <f>IF(ISERR(LN(Table13918[[#This Row],[Close]]/E636)),"-",LN(Table13918[[#This Row],[Close]]/E636))</f>
        <v>-1.9658276717608419E-2</v>
      </c>
    </row>
    <row r="638" spans="1:8" x14ac:dyDescent="0.3">
      <c r="A638" s="2">
        <v>44043</v>
      </c>
      <c r="B638" s="1">
        <v>21730.55</v>
      </c>
      <c r="C638" s="1">
        <v>21806.95</v>
      </c>
      <c r="D638" s="1">
        <v>21375</v>
      </c>
      <c r="E638" s="1">
        <v>21640.05</v>
      </c>
      <c r="F638" s="1">
        <v>397341689</v>
      </c>
      <c r="G638" s="1">
        <v>9345.2000000000007</v>
      </c>
      <c r="H638" s="3">
        <f>IF(ISERR(LN(Table13918[[#This Row],[Close]]/E637)),"-",LN(Table13918[[#This Row],[Close]]/E637))</f>
        <v>-3.1418281539847035E-4</v>
      </c>
    </row>
    <row r="639" spans="1:8" x14ac:dyDescent="0.3">
      <c r="A639" s="2">
        <v>44046</v>
      </c>
      <c r="B639" s="1">
        <v>21543.8</v>
      </c>
      <c r="C639" s="1">
        <v>21543.8</v>
      </c>
      <c r="D639" s="1">
        <v>21031.45</v>
      </c>
      <c r="E639" s="1">
        <v>21072.1</v>
      </c>
      <c r="F639" s="1">
        <v>431029295</v>
      </c>
      <c r="G639" s="1">
        <v>11151.87</v>
      </c>
      <c r="H639" s="3">
        <f>IF(ISERR(LN(Table13918[[#This Row],[Close]]/E638)),"-",LN(Table13918[[#This Row],[Close]]/E638))</f>
        <v>-2.6595873887974398E-2</v>
      </c>
    </row>
    <row r="640" spans="1:8" x14ac:dyDescent="0.3">
      <c r="A640" s="2">
        <v>44047</v>
      </c>
      <c r="B640" s="1">
        <v>21248.25</v>
      </c>
      <c r="C640" s="1">
        <v>21576.35</v>
      </c>
      <c r="D640" s="1">
        <v>21057.75</v>
      </c>
      <c r="E640" s="1">
        <v>21490.5</v>
      </c>
      <c r="F640" s="1">
        <v>297019822</v>
      </c>
      <c r="G640" s="1">
        <v>9152.34</v>
      </c>
      <c r="H640" s="3">
        <f>IF(ISERR(LN(Table13918[[#This Row],[Close]]/E639)),"-",LN(Table13918[[#This Row],[Close]]/E639))</f>
        <v>1.9661086395718317E-2</v>
      </c>
    </row>
    <row r="641" spans="1:8" x14ac:dyDescent="0.3">
      <c r="A641" s="2">
        <v>44048</v>
      </c>
      <c r="B641" s="1">
        <v>21686.85</v>
      </c>
      <c r="C641" s="1">
        <v>21936.5</v>
      </c>
      <c r="D641" s="1">
        <v>21448.400000000001</v>
      </c>
      <c r="E641" s="1">
        <v>21509.95</v>
      </c>
      <c r="F641" s="1">
        <v>338829581</v>
      </c>
      <c r="G641" s="1">
        <v>8818.01</v>
      </c>
      <c r="H641" s="3">
        <f>IF(ISERR(LN(Table13918[[#This Row],[Close]]/E640)),"-",LN(Table13918[[#This Row],[Close]]/E640))</f>
        <v>9.0464175730505805E-4</v>
      </c>
    </row>
    <row r="642" spans="1:8" x14ac:dyDescent="0.3">
      <c r="A642" s="2">
        <v>44049</v>
      </c>
      <c r="B642" s="1">
        <v>21644.25</v>
      </c>
      <c r="C642" s="1">
        <v>21926.55</v>
      </c>
      <c r="D642" s="1">
        <v>21370.3</v>
      </c>
      <c r="E642" s="1">
        <v>21642.6</v>
      </c>
      <c r="F642" s="1">
        <v>386597915</v>
      </c>
      <c r="G642" s="1">
        <v>9575.39</v>
      </c>
      <c r="H642" s="3">
        <f>IF(ISERR(LN(Table13918[[#This Row],[Close]]/E641)),"-",LN(Table13918[[#This Row],[Close]]/E641))</f>
        <v>6.1479758587051235E-3</v>
      </c>
    </row>
    <row r="643" spans="1:8" x14ac:dyDescent="0.3">
      <c r="A643" s="2">
        <v>44050</v>
      </c>
      <c r="B643" s="1">
        <v>21620.25</v>
      </c>
      <c r="C643" s="1">
        <v>21787.25</v>
      </c>
      <c r="D643" s="1">
        <v>21451.3</v>
      </c>
      <c r="E643" s="1">
        <v>21754</v>
      </c>
      <c r="F643" s="1">
        <v>378616471</v>
      </c>
      <c r="G643" s="1">
        <v>7686.14</v>
      </c>
      <c r="H643" s="3">
        <f>IF(ISERR(LN(Table13918[[#This Row],[Close]]/E642)),"-",LN(Table13918[[#This Row],[Close]]/E642))</f>
        <v>5.134054036248825E-3</v>
      </c>
    </row>
    <row r="644" spans="1:8" x14ac:dyDescent="0.3">
      <c r="A644" s="2">
        <v>44053</v>
      </c>
      <c r="B644" s="1">
        <v>21824.9</v>
      </c>
      <c r="C644" s="1">
        <v>22071.95</v>
      </c>
      <c r="D644" s="1">
        <v>21795.1</v>
      </c>
      <c r="E644" s="1">
        <v>21900.25</v>
      </c>
      <c r="F644" s="1">
        <v>261796164</v>
      </c>
      <c r="G644" s="1">
        <v>5943.76</v>
      </c>
      <c r="H644" s="3">
        <f>IF(ISERR(LN(Table13918[[#This Row],[Close]]/E643)),"-",LN(Table13918[[#This Row],[Close]]/E643))</f>
        <v>6.7004036107541562E-3</v>
      </c>
    </row>
    <row r="645" spans="1:8" x14ac:dyDescent="0.3">
      <c r="A645" s="2">
        <v>44054</v>
      </c>
      <c r="B645" s="1">
        <v>22050.2</v>
      </c>
      <c r="C645" s="1">
        <v>22277.599999999999</v>
      </c>
      <c r="D645" s="1">
        <v>22039.85</v>
      </c>
      <c r="E645" s="1">
        <v>22227.200000000001</v>
      </c>
      <c r="F645" s="1">
        <v>377912975</v>
      </c>
      <c r="G645" s="1">
        <v>8137.5</v>
      </c>
      <c r="H645" s="3">
        <f>IF(ISERR(LN(Table13918[[#This Row],[Close]]/E644)),"-",LN(Table13918[[#This Row],[Close]]/E644))</f>
        <v>1.4818711845150458E-2</v>
      </c>
    </row>
    <row r="646" spans="1:8" x14ac:dyDescent="0.3">
      <c r="A646" s="2">
        <v>44055</v>
      </c>
      <c r="B646" s="1">
        <v>22135.95</v>
      </c>
      <c r="C646" s="1">
        <v>22326.55</v>
      </c>
      <c r="D646" s="1">
        <v>21990.2</v>
      </c>
      <c r="E646" s="1">
        <v>22264</v>
      </c>
      <c r="F646" s="1">
        <v>507472323</v>
      </c>
      <c r="G646" s="1">
        <v>9323.94</v>
      </c>
      <c r="H646" s="3">
        <f>IF(ISERR(LN(Table13918[[#This Row],[Close]]/E645)),"-",LN(Table13918[[#This Row],[Close]]/E645))</f>
        <v>1.6542600960264681E-3</v>
      </c>
    </row>
    <row r="647" spans="1:8" x14ac:dyDescent="0.3">
      <c r="A647" s="2">
        <v>44056</v>
      </c>
      <c r="B647" s="1">
        <v>22395.200000000001</v>
      </c>
      <c r="C647" s="1">
        <v>22439.95</v>
      </c>
      <c r="D647" s="1">
        <v>22139.599999999999</v>
      </c>
      <c r="E647" s="1">
        <v>22196.35</v>
      </c>
      <c r="F647" s="1">
        <v>289096635</v>
      </c>
      <c r="G647" s="1">
        <v>6479.17</v>
      </c>
      <c r="H647" s="3">
        <f>IF(ISERR(LN(Table13918[[#This Row],[Close]]/E646)),"-",LN(Table13918[[#This Row],[Close]]/E646))</f>
        <v>-3.0431632773018935E-3</v>
      </c>
    </row>
    <row r="648" spans="1:8" x14ac:dyDescent="0.3">
      <c r="A648" s="2">
        <v>44057</v>
      </c>
      <c r="B648" s="1">
        <v>22334.95</v>
      </c>
      <c r="C648" s="1">
        <v>22334.95</v>
      </c>
      <c r="D648" s="1">
        <v>21459.1</v>
      </c>
      <c r="E648" s="1">
        <v>21679.4</v>
      </c>
      <c r="F648" s="1">
        <v>318837489</v>
      </c>
      <c r="G648" s="1">
        <v>7137.99</v>
      </c>
      <c r="H648" s="3">
        <f>IF(ISERR(LN(Table13918[[#This Row],[Close]]/E647)),"-",LN(Table13918[[#This Row],[Close]]/E647))</f>
        <v>-2.3565360034562527E-2</v>
      </c>
    </row>
    <row r="649" spans="1:8" x14ac:dyDescent="0.3">
      <c r="A649" s="2">
        <v>44060</v>
      </c>
      <c r="B649" s="1">
        <v>21906.95</v>
      </c>
      <c r="C649" s="1">
        <v>21909.4</v>
      </c>
      <c r="D649" s="1">
        <v>21403.15</v>
      </c>
      <c r="E649" s="1">
        <v>21700.85</v>
      </c>
      <c r="F649" s="1">
        <v>263359893</v>
      </c>
      <c r="G649" s="1">
        <v>6133.05</v>
      </c>
      <c r="H649" s="3">
        <f>IF(ISERR(LN(Table13918[[#This Row],[Close]]/E648)),"-",LN(Table13918[[#This Row],[Close]]/E648))</f>
        <v>9.8892937445672359E-4</v>
      </c>
    </row>
    <row r="650" spans="1:8" x14ac:dyDescent="0.3">
      <c r="A650" s="2">
        <v>44061</v>
      </c>
      <c r="B650" s="1">
        <v>21702</v>
      </c>
      <c r="C650" s="1">
        <v>22227.75</v>
      </c>
      <c r="D650" s="1">
        <v>21629.4</v>
      </c>
      <c r="E650" s="1">
        <v>22170.6</v>
      </c>
      <c r="F650" s="1">
        <v>311809274</v>
      </c>
      <c r="G650" s="1">
        <v>6815.59</v>
      </c>
      <c r="H650" s="3">
        <f>IF(ISERR(LN(Table13918[[#This Row],[Close]]/E649)),"-",LN(Table13918[[#This Row],[Close]]/E649))</f>
        <v>2.1415656575284082E-2</v>
      </c>
    </row>
    <row r="651" spans="1:8" x14ac:dyDescent="0.3">
      <c r="A651" s="2">
        <v>44062</v>
      </c>
      <c r="B651" s="1">
        <v>22315.4</v>
      </c>
      <c r="C651" s="1">
        <v>22419.35</v>
      </c>
      <c r="D651" s="1">
        <v>22234.25</v>
      </c>
      <c r="E651" s="1">
        <v>22285.9</v>
      </c>
      <c r="F651" s="1">
        <v>348005901</v>
      </c>
      <c r="G651" s="1">
        <v>6826.17</v>
      </c>
      <c r="H651" s="3">
        <f>IF(ISERR(LN(Table13918[[#This Row],[Close]]/E650)),"-",LN(Table13918[[#This Row],[Close]]/E650))</f>
        <v>5.1871046313689212E-3</v>
      </c>
    </row>
    <row r="652" spans="1:8" x14ac:dyDescent="0.3">
      <c r="A652" s="2">
        <v>44063</v>
      </c>
      <c r="B652" s="1">
        <v>21989.9</v>
      </c>
      <c r="C652" s="1">
        <v>22079.9</v>
      </c>
      <c r="D652" s="1">
        <v>21886.7</v>
      </c>
      <c r="E652" s="1">
        <v>21999.45</v>
      </c>
      <c r="F652" s="1">
        <v>314838525</v>
      </c>
      <c r="G652" s="1">
        <v>7200.49</v>
      </c>
      <c r="H652" s="3">
        <f>IF(ISERR(LN(Table13918[[#This Row],[Close]]/E651)),"-",LN(Table13918[[#This Row],[Close]]/E651))</f>
        <v>-1.2936738447024466E-2</v>
      </c>
    </row>
    <row r="653" spans="1:8" x14ac:dyDescent="0.3">
      <c r="A653" s="2">
        <v>44064</v>
      </c>
      <c r="B653" s="1">
        <v>22190.7</v>
      </c>
      <c r="C653" s="1">
        <v>22344.05</v>
      </c>
      <c r="D653" s="1">
        <v>22165.05</v>
      </c>
      <c r="E653" s="1">
        <v>22299.599999999999</v>
      </c>
      <c r="F653" s="1">
        <v>347083160</v>
      </c>
      <c r="G653" s="1">
        <v>7452.15</v>
      </c>
      <c r="H653" s="3">
        <f>IF(ISERR(LN(Table13918[[#This Row],[Close]]/E652)),"-",LN(Table13918[[#This Row],[Close]]/E652))</f>
        <v>1.3551288039657534E-2</v>
      </c>
    </row>
    <row r="654" spans="1:8" x14ac:dyDescent="0.3">
      <c r="A654" s="2">
        <v>44067</v>
      </c>
      <c r="B654" s="1">
        <v>22436.85</v>
      </c>
      <c r="C654" s="1">
        <v>22897.5</v>
      </c>
      <c r="D654" s="1">
        <v>22410.05</v>
      </c>
      <c r="E654" s="1">
        <v>22833</v>
      </c>
      <c r="F654" s="1">
        <v>346273118</v>
      </c>
      <c r="G654" s="1">
        <v>8022.91</v>
      </c>
      <c r="H654" s="3">
        <f>IF(ISERR(LN(Table13918[[#This Row],[Close]]/E653)),"-",LN(Table13918[[#This Row],[Close]]/E653))</f>
        <v>2.3638116867895964E-2</v>
      </c>
    </row>
    <row r="655" spans="1:8" x14ac:dyDescent="0.3">
      <c r="A655" s="2">
        <v>44068</v>
      </c>
      <c r="B655" s="1">
        <v>22973.4</v>
      </c>
      <c r="C655" s="1">
        <v>23180.3</v>
      </c>
      <c r="D655" s="1">
        <v>22857.9</v>
      </c>
      <c r="E655" s="1">
        <v>23092.15</v>
      </c>
      <c r="F655" s="1">
        <v>422190044</v>
      </c>
      <c r="G655" s="1">
        <v>10281.89</v>
      </c>
      <c r="H655" s="3">
        <f>IF(ISERR(LN(Table13918[[#This Row],[Close]]/E654)),"-",LN(Table13918[[#This Row],[Close]]/E654))</f>
        <v>1.1285874980331781E-2</v>
      </c>
    </row>
    <row r="656" spans="1:8" x14ac:dyDescent="0.3">
      <c r="A656" s="2">
        <v>44069</v>
      </c>
      <c r="B656" s="1">
        <v>23175.55</v>
      </c>
      <c r="C656" s="1">
        <v>23453.4</v>
      </c>
      <c r="D656" s="1">
        <v>23093.15</v>
      </c>
      <c r="E656" s="1">
        <v>23414.2</v>
      </c>
      <c r="F656" s="1">
        <v>337920632</v>
      </c>
      <c r="G656" s="1">
        <v>9538.81</v>
      </c>
      <c r="H656" s="3">
        <f>IF(ISERR(LN(Table13918[[#This Row],[Close]]/E655)),"-",LN(Table13918[[#This Row],[Close]]/E655))</f>
        <v>1.3849942985312792E-2</v>
      </c>
    </row>
    <row r="657" spans="1:8" x14ac:dyDescent="0.3">
      <c r="A657" s="2">
        <v>44070</v>
      </c>
      <c r="B657" s="1">
        <v>23511.45</v>
      </c>
      <c r="C657" s="1">
        <v>23704.05</v>
      </c>
      <c r="D657" s="1">
        <v>23464.15</v>
      </c>
      <c r="E657" s="1">
        <v>23600.35</v>
      </c>
      <c r="F657" s="1">
        <v>430926732</v>
      </c>
      <c r="G657" s="1">
        <v>11647.67</v>
      </c>
      <c r="H657" s="3">
        <f>IF(ISERR(LN(Table13918[[#This Row],[Close]]/E656)),"-",LN(Table13918[[#This Row],[Close]]/E656))</f>
        <v>7.9188665110592454E-3</v>
      </c>
    </row>
    <row r="658" spans="1:8" x14ac:dyDescent="0.3">
      <c r="A658" s="2">
        <v>44071</v>
      </c>
      <c r="B658" s="1">
        <v>23635.3</v>
      </c>
      <c r="C658" s="1">
        <v>24611.8</v>
      </c>
      <c r="D658" s="1">
        <v>23599.200000000001</v>
      </c>
      <c r="E658" s="1">
        <v>24523.8</v>
      </c>
      <c r="F658" s="1">
        <v>812646625</v>
      </c>
      <c r="G658" s="1">
        <v>19923.72</v>
      </c>
      <c r="H658" s="3">
        <f>IF(ISERR(LN(Table13918[[#This Row],[Close]]/E657)),"-",LN(Table13918[[#This Row],[Close]]/E657))</f>
        <v>3.838253216065509E-2</v>
      </c>
    </row>
    <row r="659" spans="1:8" x14ac:dyDescent="0.3">
      <c r="A659" s="2">
        <v>44074</v>
      </c>
      <c r="B659" s="1">
        <v>25038.799999999999</v>
      </c>
      <c r="C659" s="1">
        <v>25232.6</v>
      </c>
      <c r="D659" s="1">
        <v>23385.3</v>
      </c>
      <c r="E659" s="1">
        <v>23754.35</v>
      </c>
      <c r="F659" s="1">
        <v>712975732</v>
      </c>
      <c r="G659" s="1">
        <v>18730.27</v>
      </c>
      <c r="H659" s="3">
        <f>IF(ISERR(LN(Table13918[[#This Row],[Close]]/E658)),"-",LN(Table13918[[#This Row],[Close]]/E658))</f>
        <v>-3.1878402986695545E-2</v>
      </c>
    </row>
    <row r="660" spans="1:8" x14ac:dyDescent="0.3">
      <c r="A660" s="2">
        <v>44075</v>
      </c>
      <c r="B660" s="1">
        <v>23893.8</v>
      </c>
      <c r="C660" s="1">
        <v>24199.65</v>
      </c>
      <c r="D660" s="1">
        <v>23473.15</v>
      </c>
      <c r="E660" s="1">
        <v>23812</v>
      </c>
      <c r="F660" s="1">
        <v>484334092</v>
      </c>
      <c r="G660" s="1">
        <v>11653.99</v>
      </c>
      <c r="H660" s="3">
        <f>IF(ISERR(LN(Table13918[[#This Row],[Close]]/E659)),"-",LN(Table13918[[#This Row],[Close]]/E659))</f>
        <v>2.4239836871161177E-3</v>
      </c>
    </row>
    <row r="661" spans="1:8" x14ac:dyDescent="0.3">
      <c r="A661" s="2">
        <v>44076</v>
      </c>
      <c r="B661" s="1">
        <v>23769</v>
      </c>
      <c r="C661" s="1">
        <v>23926.15</v>
      </c>
      <c r="D661" s="1">
        <v>23482.55</v>
      </c>
      <c r="E661" s="1">
        <v>23874.55</v>
      </c>
      <c r="F661" s="1">
        <v>293508250</v>
      </c>
      <c r="G661" s="1">
        <v>7341.21</v>
      </c>
      <c r="H661" s="3">
        <f>IF(ISERR(LN(Table13918[[#This Row],[Close]]/E660)),"-",LN(Table13918[[#This Row],[Close]]/E660))</f>
        <v>2.6233827304821119E-3</v>
      </c>
    </row>
    <row r="662" spans="1:8" x14ac:dyDescent="0.3">
      <c r="A662" s="2">
        <v>44077</v>
      </c>
      <c r="B662" s="1">
        <v>23986.15</v>
      </c>
      <c r="C662" s="1">
        <v>24051.599999999999</v>
      </c>
      <c r="D662" s="1">
        <v>23451.65</v>
      </c>
      <c r="E662" s="1">
        <v>23530.85</v>
      </c>
      <c r="F662" s="1">
        <v>214818095</v>
      </c>
      <c r="G662" s="1">
        <v>5849.15</v>
      </c>
      <c r="H662" s="3">
        <f>IF(ISERR(LN(Table13918[[#This Row],[Close]]/E661)),"-",LN(Table13918[[#This Row],[Close]]/E661))</f>
        <v>-1.4500711837916522E-2</v>
      </c>
    </row>
    <row r="663" spans="1:8" x14ac:dyDescent="0.3">
      <c r="A663" s="2">
        <v>44078</v>
      </c>
      <c r="B663" s="1">
        <v>23119.15</v>
      </c>
      <c r="C663" s="1">
        <v>23394.799999999999</v>
      </c>
      <c r="D663" s="1">
        <v>22876.9</v>
      </c>
      <c r="E663" s="1">
        <v>23011.5</v>
      </c>
      <c r="F663" s="1">
        <v>341042607</v>
      </c>
      <c r="G663" s="1">
        <v>8634.33</v>
      </c>
      <c r="H663" s="3">
        <f>IF(ISERR(LN(Table13918[[#This Row],[Close]]/E662)),"-",LN(Table13918[[#This Row],[Close]]/E662))</f>
        <v>-2.2318235212908401E-2</v>
      </c>
    </row>
    <row r="664" spans="1:8" x14ac:dyDescent="0.3">
      <c r="A664" s="2">
        <v>44081</v>
      </c>
      <c r="B664" s="1">
        <v>23036.25</v>
      </c>
      <c r="C664" s="1">
        <v>23109.1</v>
      </c>
      <c r="D664" s="1">
        <v>22716.25</v>
      </c>
      <c r="E664" s="1">
        <v>22945.05</v>
      </c>
      <c r="F664" s="1">
        <v>245264124</v>
      </c>
      <c r="G664" s="1">
        <v>5986.14</v>
      </c>
      <c r="H664" s="3">
        <f>IF(ISERR(LN(Table13918[[#This Row],[Close]]/E663)),"-",LN(Table13918[[#This Row],[Close]]/E663))</f>
        <v>-2.8918640023860393E-3</v>
      </c>
    </row>
    <row r="665" spans="1:8" x14ac:dyDescent="0.3">
      <c r="A665" s="2">
        <v>44082</v>
      </c>
      <c r="B665" s="1">
        <v>22971.200000000001</v>
      </c>
      <c r="C665" s="1">
        <v>23064.15</v>
      </c>
      <c r="D665" s="1">
        <v>22641.4</v>
      </c>
      <c r="E665" s="1">
        <v>22744.400000000001</v>
      </c>
      <c r="F665" s="1">
        <v>231451727</v>
      </c>
      <c r="G665" s="1">
        <v>5907.64</v>
      </c>
      <c r="H665" s="3">
        <f>IF(ISERR(LN(Table13918[[#This Row],[Close]]/E664)),"-",LN(Table13918[[#This Row],[Close]]/E664))</f>
        <v>-8.7832657184395077E-3</v>
      </c>
    </row>
    <row r="666" spans="1:8" x14ac:dyDescent="0.3">
      <c r="A666" s="2">
        <v>44083</v>
      </c>
      <c r="B666" s="1">
        <v>22486.7</v>
      </c>
      <c r="C666" s="1">
        <v>22554.6</v>
      </c>
      <c r="D666" s="1">
        <v>22080.400000000001</v>
      </c>
      <c r="E666" s="1">
        <v>22267</v>
      </c>
      <c r="F666" s="1">
        <v>305088443</v>
      </c>
      <c r="G666" s="1">
        <v>7212.74</v>
      </c>
      <c r="H666" s="3">
        <f>IF(ISERR(LN(Table13918[[#This Row],[Close]]/E665)),"-",LN(Table13918[[#This Row],[Close]]/E665))</f>
        <v>-2.1213199427654695E-2</v>
      </c>
    </row>
    <row r="667" spans="1:8" x14ac:dyDescent="0.3">
      <c r="A667" s="2">
        <v>44084</v>
      </c>
      <c r="B667" s="1">
        <v>22466.55</v>
      </c>
      <c r="C667" s="1">
        <v>22678.65</v>
      </c>
      <c r="D667" s="1">
        <v>22225.25</v>
      </c>
      <c r="E667" s="1">
        <v>22466.2</v>
      </c>
      <c r="F667" s="1">
        <v>278551123</v>
      </c>
      <c r="G667" s="1">
        <v>7079.21</v>
      </c>
      <c r="H667" s="3">
        <f>IF(ISERR(LN(Table13918[[#This Row],[Close]]/E666)),"-",LN(Table13918[[#This Row],[Close]]/E666))</f>
        <v>8.9061956987472948E-3</v>
      </c>
    </row>
    <row r="668" spans="1:8" x14ac:dyDescent="0.3">
      <c r="A668" s="2">
        <v>44085</v>
      </c>
      <c r="B668" s="1">
        <v>22509.95</v>
      </c>
      <c r="C668" s="1">
        <v>22668.75</v>
      </c>
      <c r="D668" s="1">
        <v>22205.95</v>
      </c>
      <c r="E668" s="1">
        <v>22479.95</v>
      </c>
      <c r="F668" s="1">
        <v>214789265</v>
      </c>
      <c r="G668" s="1">
        <v>5767.58</v>
      </c>
      <c r="H668" s="3">
        <f>IF(ISERR(LN(Table13918[[#This Row],[Close]]/E667)),"-",LN(Table13918[[#This Row],[Close]]/E667))</f>
        <v>6.1184330266085801E-4</v>
      </c>
    </row>
    <row r="669" spans="1:8" x14ac:dyDescent="0.3">
      <c r="A669" s="2">
        <v>44088</v>
      </c>
      <c r="B669" s="1">
        <v>22683.35</v>
      </c>
      <c r="C669" s="1">
        <v>22757.3</v>
      </c>
      <c r="D669" s="1">
        <v>22028.15</v>
      </c>
      <c r="E669" s="1">
        <v>22101.25</v>
      </c>
      <c r="F669" s="1">
        <v>265397711</v>
      </c>
      <c r="G669" s="1">
        <v>6512.78</v>
      </c>
      <c r="H669" s="3">
        <f>IF(ISERR(LN(Table13918[[#This Row],[Close]]/E668)),"-",LN(Table13918[[#This Row],[Close]]/E668))</f>
        <v>-1.6989632813566549E-2</v>
      </c>
    </row>
    <row r="670" spans="1:8" x14ac:dyDescent="0.3">
      <c r="A670" s="2">
        <v>44089</v>
      </c>
      <c r="B670" s="1">
        <v>22202.799999999999</v>
      </c>
      <c r="C670" s="1">
        <v>22514.15</v>
      </c>
      <c r="D670" s="1">
        <v>22062.35</v>
      </c>
      <c r="E670" s="1">
        <v>22465.65</v>
      </c>
      <c r="F670" s="1">
        <v>248826760</v>
      </c>
      <c r="G670" s="1">
        <v>6131.93</v>
      </c>
      <c r="H670" s="3">
        <f>IF(ISERR(LN(Table13918[[#This Row],[Close]]/E669)),"-",LN(Table13918[[#This Row],[Close]]/E669))</f>
        <v>1.6353307990557522E-2</v>
      </c>
    </row>
    <row r="671" spans="1:8" x14ac:dyDescent="0.3">
      <c r="A671" s="2">
        <v>44090</v>
      </c>
      <c r="B671" s="1">
        <v>22476.3</v>
      </c>
      <c r="C671" s="1">
        <v>22659.4</v>
      </c>
      <c r="D671" s="1">
        <v>22216.5</v>
      </c>
      <c r="E671" s="1">
        <v>22573.55</v>
      </c>
      <c r="F671" s="1">
        <v>245862302</v>
      </c>
      <c r="G671" s="1">
        <v>6180.56</v>
      </c>
      <c r="H671" s="3">
        <f>IF(ISERR(LN(Table13918[[#This Row],[Close]]/E670)),"-",LN(Table13918[[#This Row],[Close]]/E670))</f>
        <v>4.7913908961724934E-3</v>
      </c>
    </row>
    <row r="672" spans="1:8" x14ac:dyDescent="0.3">
      <c r="A672" s="2">
        <v>44091</v>
      </c>
      <c r="B672" s="1">
        <v>22352</v>
      </c>
      <c r="C672" s="1">
        <v>22504.45</v>
      </c>
      <c r="D672" s="1">
        <v>22267.05</v>
      </c>
      <c r="E672" s="1">
        <v>22320.35</v>
      </c>
      <c r="F672" s="1">
        <v>216408615</v>
      </c>
      <c r="G672" s="1">
        <v>5116.72</v>
      </c>
      <c r="H672" s="3">
        <f>IF(ISERR(LN(Table13918[[#This Row],[Close]]/E671)),"-",LN(Table13918[[#This Row],[Close]]/E671))</f>
        <v>-1.1280048503143458E-2</v>
      </c>
    </row>
    <row r="673" spans="1:8" x14ac:dyDescent="0.3">
      <c r="A673" s="2">
        <v>44092</v>
      </c>
      <c r="B673" s="1">
        <v>22439.35</v>
      </c>
      <c r="C673" s="1">
        <v>22469.4</v>
      </c>
      <c r="D673" s="1">
        <v>21784.9</v>
      </c>
      <c r="E673" s="1">
        <v>22031.05</v>
      </c>
      <c r="F673" s="1">
        <v>320585881</v>
      </c>
      <c r="G673" s="1">
        <v>8691.08</v>
      </c>
      <c r="H673" s="3">
        <f>IF(ISERR(LN(Table13918[[#This Row],[Close]]/E672)),"-",LN(Table13918[[#This Row],[Close]]/E672))</f>
        <v>-1.3045996436596432E-2</v>
      </c>
    </row>
    <row r="674" spans="1:8" x14ac:dyDescent="0.3">
      <c r="A674" s="2">
        <v>44095</v>
      </c>
      <c r="B674" s="1">
        <v>21983.4</v>
      </c>
      <c r="C674" s="1">
        <v>22098.85</v>
      </c>
      <c r="D674" s="1">
        <v>21274.3</v>
      </c>
      <c r="E674" s="1">
        <v>21366.799999999999</v>
      </c>
      <c r="F674" s="1">
        <v>283525089</v>
      </c>
      <c r="G674" s="1">
        <v>6846.44</v>
      </c>
      <c r="H674" s="3">
        <f>IF(ISERR(LN(Table13918[[#This Row],[Close]]/E673)),"-",LN(Table13918[[#This Row],[Close]]/E673))</f>
        <v>-3.061450646849791E-2</v>
      </c>
    </row>
    <row r="675" spans="1:8" x14ac:dyDescent="0.3">
      <c r="A675" s="2">
        <v>44096</v>
      </c>
      <c r="B675" s="1">
        <v>21445.25</v>
      </c>
      <c r="C675" s="1">
        <v>21473.35</v>
      </c>
      <c r="D675" s="1">
        <v>20958.45</v>
      </c>
      <c r="E675" s="1">
        <v>21139.1</v>
      </c>
      <c r="F675" s="1">
        <v>325400312</v>
      </c>
      <c r="G675" s="1">
        <v>7324.61</v>
      </c>
      <c r="H675" s="3">
        <f>IF(ISERR(LN(Table13918[[#This Row],[Close]]/E674)),"-",LN(Table13918[[#This Row],[Close]]/E674))</f>
        <v>-1.0713909273551358E-2</v>
      </c>
    </row>
    <row r="676" spans="1:8" x14ac:dyDescent="0.3">
      <c r="A676" s="2">
        <v>44097</v>
      </c>
      <c r="B676" s="1">
        <v>21350.799999999999</v>
      </c>
      <c r="C676" s="1">
        <v>21365.05</v>
      </c>
      <c r="D676" s="1">
        <v>20821</v>
      </c>
      <c r="E676" s="1">
        <v>21178.5</v>
      </c>
      <c r="F676" s="1">
        <v>299197195</v>
      </c>
      <c r="G676" s="1">
        <v>5766.31</v>
      </c>
      <c r="H676" s="3">
        <f>IF(ISERR(LN(Table13918[[#This Row],[Close]]/E675)),"-",LN(Table13918[[#This Row],[Close]]/E675))</f>
        <v>1.8621099204494905E-3</v>
      </c>
    </row>
    <row r="677" spans="1:8" x14ac:dyDescent="0.3">
      <c r="A677" s="2">
        <v>44098</v>
      </c>
      <c r="B677" s="1">
        <v>20898.8</v>
      </c>
      <c r="C677" s="1">
        <v>20955.599999999999</v>
      </c>
      <c r="D677" s="1">
        <v>20404.900000000001</v>
      </c>
      <c r="E677" s="1">
        <v>20456.849999999999</v>
      </c>
      <c r="F677" s="1">
        <v>276420580</v>
      </c>
      <c r="G677" s="1">
        <v>6218.63</v>
      </c>
      <c r="H677" s="3">
        <f>IF(ISERR(LN(Table13918[[#This Row],[Close]]/E676)),"-",LN(Table13918[[#This Row],[Close]]/E676))</f>
        <v>-3.4668726409248382E-2</v>
      </c>
    </row>
    <row r="678" spans="1:8" x14ac:dyDescent="0.3">
      <c r="A678" s="2">
        <v>44099</v>
      </c>
      <c r="B678" s="1">
        <v>20740.8</v>
      </c>
      <c r="C678" s="1">
        <v>21064.3</v>
      </c>
      <c r="D678" s="1">
        <v>20430.7</v>
      </c>
      <c r="E678" s="1">
        <v>20982.35</v>
      </c>
      <c r="F678" s="1">
        <v>280646576</v>
      </c>
      <c r="G678" s="1">
        <v>5902.57</v>
      </c>
      <c r="H678" s="3">
        <f>IF(ISERR(LN(Table13918[[#This Row],[Close]]/E677)),"-",LN(Table13918[[#This Row],[Close]]/E677))</f>
        <v>2.5363818408500421E-2</v>
      </c>
    </row>
    <row r="679" spans="1:8" x14ac:dyDescent="0.3">
      <c r="A679" s="2">
        <v>44102</v>
      </c>
      <c r="B679" s="1">
        <v>21152.05</v>
      </c>
      <c r="C679" s="1">
        <v>21708.85</v>
      </c>
      <c r="D679" s="1">
        <v>21055.1</v>
      </c>
      <c r="E679" s="1">
        <v>21665.5</v>
      </c>
      <c r="F679" s="1">
        <v>240223120</v>
      </c>
      <c r="G679" s="1">
        <v>5550.96</v>
      </c>
      <c r="H679" s="3">
        <f>IF(ISERR(LN(Table13918[[#This Row],[Close]]/E678)),"-",LN(Table13918[[#This Row],[Close]]/E678))</f>
        <v>3.2039525489120736E-2</v>
      </c>
    </row>
    <row r="680" spans="1:8" x14ac:dyDescent="0.3">
      <c r="A680" s="2">
        <v>44103</v>
      </c>
      <c r="B680" s="1">
        <v>21770.9</v>
      </c>
      <c r="C680" s="1">
        <v>21811.5</v>
      </c>
      <c r="D680" s="1">
        <v>21280.6</v>
      </c>
      <c r="E680" s="1">
        <v>21411.3</v>
      </c>
      <c r="F680" s="1">
        <v>242993739</v>
      </c>
      <c r="G680" s="1">
        <v>5129.99</v>
      </c>
      <c r="H680" s="3">
        <f>IF(ISERR(LN(Table13918[[#This Row],[Close]]/E679)),"-",LN(Table13918[[#This Row],[Close]]/E679))</f>
        <v>-1.1802313575623819E-2</v>
      </c>
    </row>
    <row r="681" spans="1:8" x14ac:dyDescent="0.3">
      <c r="A681" s="2">
        <v>44104</v>
      </c>
      <c r="B681" s="1">
        <v>21405.25</v>
      </c>
      <c r="C681" s="1">
        <v>21549.35</v>
      </c>
      <c r="D681" s="1">
        <v>21128.5</v>
      </c>
      <c r="E681" s="1">
        <v>21451.8</v>
      </c>
      <c r="F681" s="1">
        <v>240051659</v>
      </c>
      <c r="G681" s="1">
        <v>5310.13</v>
      </c>
      <c r="H681" s="3">
        <f>IF(ISERR(LN(Table13918[[#This Row],[Close]]/E680)),"-",LN(Table13918[[#This Row],[Close]]/E680))</f>
        <v>1.8897378888831527E-3</v>
      </c>
    </row>
  </sheetData>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93390-476C-4E9B-9070-7648099CAFFC}">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9"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IF(ISERR(LN(Table21019[[#This Row],[Close]]/E1)),"-",LN(Table21019[[#This Row],[Close]]/E1))</f>
        <v>-</v>
      </c>
      <c r="J2" s="5" t="s">
        <v>29</v>
      </c>
      <c r="K2" s="6">
        <f>_xlfn.VAR.P(Table1817[Return])</f>
        <v>6.0190245574133939E-4</v>
      </c>
    </row>
    <row r="3" spans="1:11" x14ac:dyDescent="0.3">
      <c r="A3" s="2">
        <v>43102</v>
      </c>
      <c r="B3" s="1">
        <v>10477.549999999999</v>
      </c>
      <c r="C3" s="1">
        <v>10495.2</v>
      </c>
      <c r="D3" s="1">
        <v>10404.65</v>
      </c>
      <c r="E3" s="1">
        <v>10442.200000000001</v>
      </c>
      <c r="F3" s="1">
        <v>158092430</v>
      </c>
      <c r="G3" s="1">
        <v>8665.4699999999993</v>
      </c>
      <c r="H3" s="3">
        <f>IF(ISERR(LN(Table21019[[#This Row],[Close]]/E2)),"-",LN(Table21019[[#This Row],[Close]]/E2))</f>
        <v>6.3704184836916721E-4</v>
      </c>
      <c r="J3" s="7" t="s">
        <v>26</v>
      </c>
      <c r="K3" s="8">
        <f>_xlfn.COVARIANCE.P(Table1817[Return],Table21019[Return])</f>
        <v>2.3941045980376458E-4</v>
      </c>
    </row>
    <row r="4" spans="1:11" x14ac:dyDescent="0.3">
      <c r="A4" s="2">
        <v>43103</v>
      </c>
      <c r="B4" s="1">
        <v>10482.65</v>
      </c>
      <c r="C4" s="1">
        <v>10503.6</v>
      </c>
      <c r="D4" s="1">
        <v>10429.549999999999</v>
      </c>
      <c r="E4" s="1">
        <v>10443.200000000001</v>
      </c>
      <c r="F4" s="1">
        <v>172516859</v>
      </c>
      <c r="G4" s="1">
        <v>9541.6</v>
      </c>
      <c r="H4" s="3">
        <f>IF(ISERR(LN(Table21019[[#This Row],[Close]]/E3)),"-",LN(Table21019[[#This Row],[Close]]/E3))</f>
        <v>9.5760674994483299E-5</v>
      </c>
      <c r="J4" s="7" t="s">
        <v>27</v>
      </c>
      <c r="K4" s="8">
        <f>_xlfn.VAR.P(Table21019[Return])</f>
        <v>1.8954869759224571E-4</v>
      </c>
    </row>
    <row r="5" spans="1:11" x14ac:dyDescent="0.3">
      <c r="A5" s="2">
        <v>43104</v>
      </c>
      <c r="B5" s="1">
        <v>10469.4</v>
      </c>
      <c r="C5" s="1">
        <v>10513</v>
      </c>
      <c r="D5" s="1">
        <v>10441.450000000001</v>
      </c>
      <c r="E5" s="1">
        <v>10504.8</v>
      </c>
      <c r="F5" s="1">
        <v>180257392</v>
      </c>
      <c r="G5" s="1">
        <v>9561.9500000000007</v>
      </c>
      <c r="H5" s="3">
        <f>IF(ISERR(LN(Table21019[[#This Row],[Close]]/E4)),"-",LN(Table21019[[#This Row],[Close]]/E4))</f>
        <v>5.8812466638422118E-3</v>
      </c>
      <c r="J5" s="15" t="s">
        <v>28</v>
      </c>
      <c r="K5" s="12">
        <f>K3/K4</f>
        <v>1.2630551559830854</v>
      </c>
    </row>
    <row r="6" spans="1:11" x14ac:dyDescent="0.3">
      <c r="A6" s="2">
        <v>43105</v>
      </c>
      <c r="B6" s="1">
        <v>10534.25</v>
      </c>
      <c r="C6" s="1">
        <v>10566.1</v>
      </c>
      <c r="D6" s="1">
        <v>10520.1</v>
      </c>
      <c r="E6" s="1">
        <v>10558.85</v>
      </c>
      <c r="F6" s="1">
        <v>186469717</v>
      </c>
      <c r="G6" s="1">
        <v>10306.219999999999</v>
      </c>
      <c r="H6" s="3">
        <f>IF(ISERR(LN(Table21019[[#This Row],[Close]]/E5)),"-",LN(Table21019[[#This Row],[Close]]/E5))</f>
        <v>5.1320752701052418E-3</v>
      </c>
      <c r="J6" s="15" t="s">
        <v>30</v>
      </c>
      <c r="K6" s="13">
        <f>K4*K5*K5</f>
        <v>3.0238861565142606E-4</v>
      </c>
    </row>
    <row r="7" spans="1:11" ht="15" thickBot="1" x14ac:dyDescent="0.35">
      <c r="A7" s="2">
        <v>43108</v>
      </c>
      <c r="B7" s="1">
        <v>10591.7</v>
      </c>
      <c r="C7" s="1">
        <v>10631.2</v>
      </c>
      <c r="D7" s="1">
        <v>10588.55</v>
      </c>
      <c r="E7" s="1">
        <v>10623.6</v>
      </c>
      <c r="F7" s="1">
        <v>174181231</v>
      </c>
      <c r="G7" s="1">
        <v>9907.27</v>
      </c>
      <c r="H7" s="3">
        <f>IF(ISERR(LN(Table21019[[#This Row],[Close]]/E6)),"-",LN(Table21019[[#This Row],[Close]]/E6))</f>
        <v>6.1135705901032523E-3</v>
      </c>
      <c r="J7" s="16" t="s">
        <v>31</v>
      </c>
      <c r="K7" s="14">
        <f>K2-K6</f>
        <v>2.9951384008991333E-4</v>
      </c>
    </row>
    <row r="8" spans="1:11" x14ac:dyDescent="0.3">
      <c r="A8" s="2">
        <v>43109</v>
      </c>
      <c r="B8" s="1">
        <v>10645.1</v>
      </c>
      <c r="C8" s="1">
        <v>10659.15</v>
      </c>
      <c r="D8" s="1">
        <v>10603.6</v>
      </c>
      <c r="E8" s="1">
        <v>10637</v>
      </c>
      <c r="F8" s="1">
        <v>211291563</v>
      </c>
      <c r="G8" s="1">
        <v>10733.37</v>
      </c>
      <c r="H8" s="3">
        <f>IF(ISERR(LN(Table21019[[#This Row],[Close]]/E7)),"-",LN(Table21019[[#This Row],[Close]]/E7))</f>
        <v>1.2605478466610116E-3</v>
      </c>
    </row>
    <row r="9" spans="1:11" x14ac:dyDescent="0.3">
      <c r="A9" s="2">
        <v>43110</v>
      </c>
      <c r="B9" s="1">
        <v>10652.05</v>
      </c>
      <c r="C9" s="1">
        <v>10655.5</v>
      </c>
      <c r="D9" s="1">
        <v>10592.7</v>
      </c>
      <c r="E9" s="1">
        <v>10632.2</v>
      </c>
      <c r="F9" s="1">
        <v>181900014</v>
      </c>
      <c r="G9" s="1">
        <v>9720.65</v>
      </c>
      <c r="H9" s="3">
        <f>IF(ISERR(LN(Table21019[[#This Row],[Close]]/E8)),"-",LN(Table21019[[#This Row],[Close]]/E8))</f>
        <v>-4.5135689931809334E-4</v>
      </c>
    </row>
    <row r="10" spans="1:11" x14ac:dyDescent="0.3">
      <c r="A10" s="2">
        <v>43111</v>
      </c>
      <c r="B10" s="1">
        <v>10637.05</v>
      </c>
      <c r="C10" s="1">
        <v>10664.6</v>
      </c>
      <c r="D10" s="1">
        <v>10612.35</v>
      </c>
      <c r="E10" s="1">
        <v>10651.2</v>
      </c>
      <c r="F10" s="1">
        <v>158630055</v>
      </c>
      <c r="G10" s="1">
        <v>9635.01</v>
      </c>
      <c r="H10" s="3">
        <f>IF(ISERR(LN(Table21019[[#This Row],[Close]]/E9)),"-",LN(Table21019[[#This Row],[Close]]/E9))</f>
        <v>1.7854294940923756E-3</v>
      </c>
    </row>
    <row r="11" spans="1:11" x14ac:dyDescent="0.3">
      <c r="A11" s="2">
        <v>43112</v>
      </c>
      <c r="B11" s="1">
        <v>10682.55</v>
      </c>
      <c r="C11" s="1">
        <v>10690.4</v>
      </c>
      <c r="D11" s="1">
        <v>10597.1</v>
      </c>
      <c r="E11" s="1">
        <v>10681.25</v>
      </c>
      <c r="F11" s="1">
        <v>180592153</v>
      </c>
      <c r="G11" s="1">
        <v>11005.12</v>
      </c>
      <c r="H11" s="3">
        <f>IF(ISERR(LN(Table21019[[#This Row],[Close]]/E10)),"-",LN(Table21019[[#This Row],[Close]]/E10))</f>
        <v>2.8173060174616839E-3</v>
      </c>
    </row>
    <row r="12" spans="1:11" x14ac:dyDescent="0.3">
      <c r="A12" s="2">
        <v>43115</v>
      </c>
      <c r="B12" s="1">
        <v>10718.5</v>
      </c>
      <c r="C12" s="1">
        <v>10782.65</v>
      </c>
      <c r="D12" s="1">
        <v>10713.8</v>
      </c>
      <c r="E12" s="1">
        <v>10741.55</v>
      </c>
      <c r="F12" s="1">
        <v>181262074</v>
      </c>
      <c r="G12" s="1">
        <v>11333.11</v>
      </c>
      <c r="H12" s="3">
        <f>IF(ISERR(LN(Table21019[[#This Row],[Close]]/E11)),"-",LN(Table21019[[#This Row],[Close]]/E11))</f>
        <v>5.6295310837339019E-3</v>
      </c>
    </row>
    <row r="13" spans="1:11" x14ac:dyDescent="0.3">
      <c r="A13" s="2">
        <v>43116</v>
      </c>
      <c r="B13" s="1">
        <v>10761.5</v>
      </c>
      <c r="C13" s="1">
        <v>10762.35</v>
      </c>
      <c r="D13" s="1">
        <v>10687.85</v>
      </c>
      <c r="E13" s="1">
        <v>10700.45</v>
      </c>
      <c r="F13" s="1">
        <v>217468081</v>
      </c>
      <c r="G13" s="1">
        <v>12709.44</v>
      </c>
      <c r="H13" s="3">
        <f>IF(ISERR(LN(Table21019[[#This Row],[Close]]/E12)),"-",LN(Table21019[[#This Row],[Close]]/E12))</f>
        <v>-3.8336023072027756E-3</v>
      </c>
    </row>
    <row r="14" spans="1:11" x14ac:dyDescent="0.3">
      <c r="A14" s="2">
        <v>43117</v>
      </c>
      <c r="B14" s="1">
        <v>10702.45</v>
      </c>
      <c r="C14" s="1">
        <v>10803</v>
      </c>
      <c r="D14" s="1">
        <v>10666.75</v>
      </c>
      <c r="E14" s="1">
        <v>10788.55</v>
      </c>
      <c r="F14" s="1">
        <v>260488465</v>
      </c>
      <c r="G14" s="1">
        <v>14334.26</v>
      </c>
      <c r="H14" s="3">
        <f>IF(ISERR(LN(Table21019[[#This Row],[Close]]/E13)),"-",LN(Table21019[[#This Row],[Close]]/E13))</f>
        <v>8.199589892850731E-3</v>
      </c>
    </row>
    <row r="15" spans="1:11" x14ac:dyDescent="0.3">
      <c r="A15" s="2">
        <v>43118</v>
      </c>
      <c r="B15" s="1">
        <v>10873.4</v>
      </c>
      <c r="C15" s="1">
        <v>10887.5</v>
      </c>
      <c r="D15" s="1">
        <v>10782.4</v>
      </c>
      <c r="E15" s="1">
        <v>10817</v>
      </c>
      <c r="F15" s="1">
        <v>321609375</v>
      </c>
      <c r="G15" s="1">
        <v>17930.3</v>
      </c>
      <c r="H15" s="3">
        <f>IF(ISERR(LN(Table21019[[#This Row],[Close]]/E14)),"-",LN(Table21019[[#This Row],[Close]]/E14))</f>
        <v>2.6335840970066761E-3</v>
      </c>
    </row>
    <row r="16" spans="1:11" x14ac:dyDescent="0.3">
      <c r="A16" s="2">
        <v>43119</v>
      </c>
      <c r="B16" s="1">
        <v>10829.2</v>
      </c>
      <c r="C16" s="1">
        <v>10906.85</v>
      </c>
      <c r="D16" s="1">
        <v>10793.9</v>
      </c>
      <c r="E16" s="1">
        <v>10894.7</v>
      </c>
      <c r="F16" s="1">
        <v>214011963</v>
      </c>
      <c r="G16" s="1">
        <v>11792.26</v>
      </c>
      <c r="H16" s="3">
        <f>IF(ISERR(LN(Table21019[[#This Row],[Close]]/E15)),"-",LN(Table21019[[#This Row],[Close]]/E15))</f>
        <v>7.1574618025462651E-3</v>
      </c>
    </row>
    <row r="17" spans="1:8" x14ac:dyDescent="0.3">
      <c r="A17" s="2">
        <v>43122</v>
      </c>
      <c r="B17" s="1">
        <v>10883.2</v>
      </c>
      <c r="C17" s="1">
        <v>10975.1</v>
      </c>
      <c r="D17" s="1">
        <v>10881.4</v>
      </c>
      <c r="E17" s="1">
        <v>10966.2</v>
      </c>
      <c r="F17" s="1">
        <v>238815813</v>
      </c>
      <c r="G17" s="1">
        <v>14469.06</v>
      </c>
      <c r="H17" s="3">
        <f>IF(ISERR(LN(Table21019[[#This Row],[Close]]/E16)),"-",LN(Table21019[[#This Row],[Close]]/E16))</f>
        <v>6.5413825556156846E-3</v>
      </c>
    </row>
    <row r="18" spans="1:8" x14ac:dyDescent="0.3">
      <c r="A18" s="2">
        <v>43123</v>
      </c>
      <c r="B18" s="1">
        <v>10997.4</v>
      </c>
      <c r="C18" s="1">
        <v>11092.9</v>
      </c>
      <c r="D18" s="1">
        <v>10994.55</v>
      </c>
      <c r="E18" s="1">
        <v>11083.7</v>
      </c>
      <c r="F18" s="1">
        <v>293445774</v>
      </c>
      <c r="G18" s="1">
        <v>16423.91</v>
      </c>
      <c r="H18" s="3">
        <f>IF(ISERR(LN(Table21019[[#This Row],[Close]]/E17)),"-",LN(Table21019[[#This Row],[Close]]/E17))</f>
        <v>1.0657745586985299E-2</v>
      </c>
    </row>
    <row r="19" spans="1:8" x14ac:dyDescent="0.3">
      <c r="A19" s="2">
        <v>43124</v>
      </c>
      <c r="B19" s="1">
        <v>11069.35</v>
      </c>
      <c r="C19" s="1">
        <v>11110.1</v>
      </c>
      <c r="D19" s="1">
        <v>11046.15</v>
      </c>
      <c r="E19" s="1">
        <v>11086</v>
      </c>
      <c r="F19" s="1">
        <v>292197072</v>
      </c>
      <c r="G19" s="1">
        <v>16915.14</v>
      </c>
      <c r="H19" s="3">
        <f>IF(ISERR(LN(Table21019[[#This Row],[Close]]/E18)),"-",LN(Table21019[[#This Row],[Close]]/E18))</f>
        <v>2.0749040431318157E-4</v>
      </c>
    </row>
    <row r="20" spans="1:8" x14ac:dyDescent="0.3">
      <c r="A20" s="2">
        <v>43125</v>
      </c>
      <c r="B20" s="1">
        <v>11095.6</v>
      </c>
      <c r="C20" s="1">
        <v>11095.6</v>
      </c>
      <c r="D20" s="1">
        <v>11009.2</v>
      </c>
      <c r="E20" s="1">
        <v>11069.65</v>
      </c>
      <c r="F20" s="1">
        <v>340469462</v>
      </c>
      <c r="G20" s="1">
        <v>19939.54</v>
      </c>
      <c r="H20" s="3">
        <f>IF(ISERR(LN(Table21019[[#This Row],[Close]]/E19)),"-",LN(Table21019[[#This Row],[Close]]/E19))</f>
        <v>-1.4759217597312849E-3</v>
      </c>
    </row>
    <row r="21" spans="1:8" x14ac:dyDescent="0.3">
      <c r="A21" s="2">
        <v>43129</v>
      </c>
      <c r="B21" s="1">
        <v>11079.35</v>
      </c>
      <c r="C21" s="1">
        <v>11171.55</v>
      </c>
      <c r="D21" s="1">
        <v>11075.95</v>
      </c>
      <c r="E21" s="1">
        <v>11130.4</v>
      </c>
      <c r="F21" s="1">
        <v>249220726</v>
      </c>
      <c r="G21" s="1">
        <v>16118.36</v>
      </c>
      <c r="H21" s="3">
        <f>IF(ISERR(LN(Table21019[[#This Row],[Close]]/E20)),"-",LN(Table21019[[#This Row],[Close]]/E20))</f>
        <v>5.4729743076483948E-3</v>
      </c>
    </row>
    <row r="22" spans="1:8" x14ac:dyDescent="0.3">
      <c r="A22" s="2">
        <v>43130</v>
      </c>
      <c r="B22" s="1">
        <v>11120.85</v>
      </c>
      <c r="C22" s="1">
        <v>11121.1</v>
      </c>
      <c r="D22" s="1">
        <v>11033.9</v>
      </c>
      <c r="E22" s="1">
        <v>11049.65</v>
      </c>
      <c r="F22" s="1">
        <v>234969503</v>
      </c>
      <c r="G22" s="1">
        <v>13232.19</v>
      </c>
      <c r="H22" s="3">
        <f>IF(ISERR(LN(Table21019[[#This Row],[Close]]/E21)),"-",LN(Table21019[[#This Row],[Close]]/E21))</f>
        <v>-7.2813502915512083E-3</v>
      </c>
    </row>
    <row r="23" spans="1:8" x14ac:dyDescent="0.3">
      <c r="A23" s="2">
        <v>43131</v>
      </c>
      <c r="B23" s="1">
        <v>11018.8</v>
      </c>
      <c r="C23" s="1">
        <v>11058.5</v>
      </c>
      <c r="D23" s="1">
        <v>10979.3</v>
      </c>
      <c r="E23" s="1">
        <v>11027.7</v>
      </c>
      <c r="F23" s="1">
        <v>253462573</v>
      </c>
      <c r="G23" s="1">
        <v>14459.69</v>
      </c>
      <c r="H23" s="3">
        <f>IF(ISERR(LN(Table21019[[#This Row],[Close]]/E22)),"-",LN(Table21019[[#This Row],[Close]]/E22))</f>
        <v>-1.9884639444954625E-3</v>
      </c>
    </row>
    <row r="24" spans="1:8" x14ac:dyDescent="0.3">
      <c r="A24" s="2">
        <v>43132</v>
      </c>
      <c r="B24" s="1">
        <v>11044.55</v>
      </c>
      <c r="C24" s="1">
        <v>11117.35</v>
      </c>
      <c r="D24" s="1">
        <v>10878.8</v>
      </c>
      <c r="E24" s="1">
        <v>11016.9</v>
      </c>
      <c r="F24" s="1">
        <v>315743486</v>
      </c>
      <c r="G24" s="1">
        <v>17719.400000000001</v>
      </c>
      <c r="H24" s="3">
        <f>IF(ISERR(LN(Table21019[[#This Row],[Close]]/E23)),"-",LN(Table21019[[#This Row],[Close]]/E23))</f>
        <v>-9.7983187393412951E-4</v>
      </c>
    </row>
    <row r="25" spans="1:8" x14ac:dyDescent="0.3">
      <c r="A25" s="2">
        <v>43133</v>
      </c>
      <c r="B25" s="1">
        <v>10938.2</v>
      </c>
      <c r="C25" s="1">
        <v>10954.95</v>
      </c>
      <c r="D25" s="1">
        <v>10736.1</v>
      </c>
      <c r="E25" s="1">
        <v>10760.6</v>
      </c>
      <c r="F25" s="1">
        <v>291431992</v>
      </c>
      <c r="G25" s="1">
        <v>16542.509999999998</v>
      </c>
      <c r="H25" s="3">
        <f>IF(ISERR(LN(Table21019[[#This Row],[Close]]/E24)),"-",LN(Table21019[[#This Row],[Close]]/E24))</f>
        <v>-2.3539142174773337E-2</v>
      </c>
    </row>
    <row r="26" spans="1:8" x14ac:dyDescent="0.3">
      <c r="A26" s="2">
        <v>43136</v>
      </c>
      <c r="B26" s="1">
        <v>10604.3</v>
      </c>
      <c r="C26" s="1">
        <v>10702.75</v>
      </c>
      <c r="D26" s="1">
        <v>10586.8</v>
      </c>
      <c r="E26" s="1">
        <v>10666.55</v>
      </c>
      <c r="F26" s="1">
        <v>247479157</v>
      </c>
      <c r="G26" s="1">
        <v>13980.63</v>
      </c>
      <c r="H26" s="3">
        <f>IF(ISERR(LN(Table21019[[#This Row],[Close]]/E25)),"-",LN(Table21019[[#This Row],[Close]]/E25))</f>
        <v>-8.7786386889738433E-3</v>
      </c>
    </row>
    <row r="27" spans="1:8" x14ac:dyDescent="0.3">
      <c r="A27" s="2">
        <v>43137</v>
      </c>
      <c r="B27" s="1">
        <v>10295.15</v>
      </c>
      <c r="C27" s="1">
        <v>10594.15</v>
      </c>
      <c r="D27" s="1">
        <v>10276.299999999999</v>
      </c>
      <c r="E27" s="1">
        <v>10498.25</v>
      </c>
      <c r="F27" s="1">
        <v>274656443</v>
      </c>
      <c r="G27" s="1">
        <v>15606.34</v>
      </c>
      <c r="H27" s="3">
        <f>IF(ISERR(LN(Table21019[[#This Row],[Close]]/E26)),"-",LN(Table21019[[#This Row],[Close]]/E26))</f>
        <v>-1.5904099965423114E-2</v>
      </c>
    </row>
    <row r="28" spans="1:8" x14ac:dyDescent="0.3">
      <c r="A28" s="2">
        <v>43138</v>
      </c>
      <c r="B28" s="1">
        <v>10607.2</v>
      </c>
      <c r="C28" s="1">
        <v>10614</v>
      </c>
      <c r="D28" s="1">
        <v>10446.4</v>
      </c>
      <c r="E28" s="1">
        <v>10476.700000000001</v>
      </c>
      <c r="F28" s="1">
        <v>258095424</v>
      </c>
      <c r="G28" s="1">
        <v>13971.66</v>
      </c>
      <c r="H28" s="3">
        <f>IF(ISERR(LN(Table21019[[#This Row],[Close]]/E27)),"-",LN(Table21019[[#This Row],[Close]]/E27))</f>
        <v>-2.0548327965133673E-3</v>
      </c>
    </row>
    <row r="29" spans="1:8" x14ac:dyDescent="0.3">
      <c r="A29" s="2">
        <v>43139</v>
      </c>
      <c r="B29" s="1">
        <v>10518.5</v>
      </c>
      <c r="C29" s="1">
        <v>10637.8</v>
      </c>
      <c r="D29" s="1">
        <v>10479.549999999999</v>
      </c>
      <c r="E29" s="1">
        <v>10576.85</v>
      </c>
      <c r="F29" s="1">
        <v>239407938</v>
      </c>
      <c r="G29" s="1">
        <v>12569.23</v>
      </c>
      <c r="H29" s="3">
        <f>IF(ISERR(LN(Table21019[[#This Row],[Close]]/E28)),"-",LN(Table21019[[#This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IF(ISERR(LN(Table21019[[#This Row],[Close]]/E29)),"-",LN(Table21019[[#This Row],[Close]]/E29))</f>
        <v>-1.1592100061916256E-2</v>
      </c>
    </row>
    <row r="31" spans="1:8" x14ac:dyDescent="0.3">
      <c r="A31" s="2">
        <v>43143</v>
      </c>
      <c r="B31" s="1">
        <v>10518.2</v>
      </c>
      <c r="C31" s="1">
        <v>10555.5</v>
      </c>
      <c r="D31" s="1">
        <v>10485.4</v>
      </c>
      <c r="E31" s="1">
        <v>10539.75</v>
      </c>
      <c r="F31" s="1">
        <v>224114801</v>
      </c>
      <c r="G31" s="1">
        <v>11133.78</v>
      </c>
      <c r="H31" s="3">
        <f>IF(ISERR(LN(Table21019[[#This Row],[Close]]/E30)),"-",LN(Table21019[[#This Row],[Close]]/E30))</f>
        <v>8.0782731984308572E-3</v>
      </c>
    </row>
    <row r="32" spans="1:8" x14ac:dyDescent="0.3">
      <c r="A32" s="2">
        <v>43145</v>
      </c>
      <c r="B32" s="1">
        <v>10585.75</v>
      </c>
      <c r="C32" s="1">
        <v>10590.55</v>
      </c>
      <c r="D32" s="1">
        <v>10456.65</v>
      </c>
      <c r="E32" s="1">
        <v>10500.9</v>
      </c>
      <c r="F32" s="1">
        <v>236329440</v>
      </c>
      <c r="G32" s="1">
        <v>12188.94</v>
      </c>
      <c r="H32" s="3">
        <f>IF(ISERR(LN(Table21019[[#This Row],[Close]]/E31)),"-",LN(Table21019[[#This Row],[Close]]/E31))</f>
        <v>-3.6928558908946208E-3</v>
      </c>
    </row>
    <row r="33" spans="1:8" x14ac:dyDescent="0.3">
      <c r="A33" s="2">
        <v>43146</v>
      </c>
      <c r="B33" s="1">
        <v>10537.9</v>
      </c>
      <c r="C33" s="1">
        <v>10618.1</v>
      </c>
      <c r="D33" s="1">
        <v>10511.05</v>
      </c>
      <c r="E33" s="1">
        <v>10545.5</v>
      </c>
      <c r="F33" s="1">
        <v>217090245</v>
      </c>
      <c r="G33" s="1">
        <v>11035.38</v>
      </c>
      <c r="H33" s="3">
        <f>IF(ISERR(LN(Table21019[[#This Row],[Close]]/E32)),"-",LN(Table21019[[#This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IF(ISERR(LN(Table21019[[#This Row],[Close]]/E33)),"-",LN(Table21019[[#This Row],[Close]]/E33))</f>
        <v>-8.877178756436177E-3</v>
      </c>
    </row>
    <row r="35" spans="1:8" x14ac:dyDescent="0.3">
      <c r="A35" s="2">
        <v>43150</v>
      </c>
      <c r="B35" s="1">
        <v>10488.9</v>
      </c>
      <c r="C35" s="1">
        <v>10489.35</v>
      </c>
      <c r="D35" s="1">
        <v>10302.75</v>
      </c>
      <c r="E35" s="1">
        <v>10378.4</v>
      </c>
      <c r="F35" s="1">
        <v>193087737</v>
      </c>
      <c r="G35" s="1">
        <v>9871.36</v>
      </c>
      <c r="H35" s="3">
        <f>IF(ISERR(LN(Table21019[[#This Row],[Close]]/E34)),"-",LN(Table21019[[#This Row],[Close]]/E34))</f>
        <v>-7.0953266124304595E-3</v>
      </c>
    </row>
    <row r="36" spans="1:8" x14ac:dyDescent="0.3">
      <c r="A36" s="2">
        <v>43151</v>
      </c>
      <c r="B36" s="1">
        <v>10391</v>
      </c>
      <c r="C36" s="1">
        <v>10429.35</v>
      </c>
      <c r="D36" s="1">
        <v>10347.65</v>
      </c>
      <c r="E36" s="1">
        <v>10360.4</v>
      </c>
      <c r="F36" s="1">
        <v>193464871</v>
      </c>
      <c r="G36" s="1">
        <v>9619.9500000000007</v>
      </c>
      <c r="H36" s="3">
        <f>IF(ISERR(LN(Table21019[[#This Row],[Close]]/E35)),"-",LN(Table21019[[#This Row],[Close]]/E35))</f>
        <v>-1.7358771500669238E-3</v>
      </c>
    </row>
    <row r="37" spans="1:8" x14ac:dyDescent="0.3">
      <c r="A37" s="2">
        <v>43152</v>
      </c>
      <c r="B37" s="1">
        <v>10426</v>
      </c>
      <c r="C37" s="1">
        <v>10426.1</v>
      </c>
      <c r="D37" s="1">
        <v>10349.6</v>
      </c>
      <c r="E37" s="1">
        <v>10397.450000000001</v>
      </c>
      <c r="F37" s="1">
        <v>241331542</v>
      </c>
      <c r="G37" s="1">
        <v>12996.36</v>
      </c>
      <c r="H37" s="3">
        <f>IF(ISERR(LN(Table21019[[#This Row],[Close]]/E36)),"-",LN(Table21019[[#This Row],[Close]]/E36))</f>
        <v>3.569737650487671E-3</v>
      </c>
    </row>
    <row r="38" spans="1:8" x14ac:dyDescent="0.3">
      <c r="A38" s="2">
        <v>43153</v>
      </c>
      <c r="B38" s="1">
        <v>10354.35</v>
      </c>
      <c r="C38" s="1">
        <v>10397.549999999999</v>
      </c>
      <c r="D38" s="1">
        <v>10340.65</v>
      </c>
      <c r="E38" s="1">
        <v>10382.700000000001</v>
      </c>
      <c r="F38" s="1">
        <v>323259078</v>
      </c>
      <c r="G38" s="1">
        <v>17711.46</v>
      </c>
      <c r="H38" s="3">
        <f>IF(ISERR(LN(Table21019[[#This Row],[Close]]/E37)),"-",LN(Table21019[[#This Row],[Close]]/E37))</f>
        <v>-1.4196242546064732E-3</v>
      </c>
    </row>
    <row r="39" spans="1:8" x14ac:dyDescent="0.3">
      <c r="A39" s="2">
        <v>43154</v>
      </c>
      <c r="B39" s="1">
        <v>10408.1</v>
      </c>
      <c r="C39" s="1">
        <v>10499.1</v>
      </c>
      <c r="D39" s="1">
        <v>10396.65</v>
      </c>
      <c r="E39" s="1">
        <v>10491.05</v>
      </c>
      <c r="F39" s="1">
        <v>217134363</v>
      </c>
      <c r="G39" s="1">
        <v>12704.32</v>
      </c>
      <c r="H39" s="3">
        <f>IF(ISERR(LN(Table21019[[#This Row],[Close]]/E38)),"-",LN(Table21019[[#This Row],[Close]]/E38))</f>
        <v>1.0381553207407197E-2</v>
      </c>
    </row>
    <row r="40" spans="1:8" x14ac:dyDescent="0.3">
      <c r="A40" s="2">
        <v>43157</v>
      </c>
      <c r="B40" s="1">
        <v>10526.55</v>
      </c>
      <c r="C40" s="1">
        <v>10592.95</v>
      </c>
      <c r="D40" s="1">
        <v>10520.2</v>
      </c>
      <c r="E40" s="1">
        <v>10582.6</v>
      </c>
      <c r="F40" s="1">
        <v>177238616</v>
      </c>
      <c r="G40" s="1">
        <v>10274.89</v>
      </c>
      <c r="H40" s="3">
        <f>IF(ISERR(LN(Table21019[[#This Row],[Close]]/E39)),"-",LN(Table21019[[#This Row],[Close]]/E39))</f>
        <v>8.6886302033653117E-3</v>
      </c>
    </row>
    <row r="41" spans="1:8" x14ac:dyDescent="0.3">
      <c r="A41" s="2">
        <v>43158</v>
      </c>
      <c r="B41" s="1">
        <v>10615.2</v>
      </c>
      <c r="C41" s="1">
        <v>10631.65</v>
      </c>
      <c r="D41" s="1">
        <v>10537.25</v>
      </c>
      <c r="E41" s="1">
        <v>10554.3</v>
      </c>
      <c r="F41" s="1">
        <v>193250158</v>
      </c>
      <c r="G41" s="1">
        <v>10276.42</v>
      </c>
      <c r="H41" s="3">
        <f>IF(ISERR(LN(Table21019[[#This Row],[Close]]/E40)),"-",LN(Table21019[[#This Row],[Close]]/E40))</f>
        <v>-2.677783110151532E-3</v>
      </c>
    </row>
    <row r="42" spans="1:8" x14ac:dyDescent="0.3">
      <c r="A42" s="2">
        <v>43159</v>
      </c>
      <c r="B42" s="1">
        <v>10488.95</v>
      </c>
      <c r="C42" s="1">
        <v>10535.5</v>
      </c>
      <c r="D42" s="1">
        <v>10461.549999999999</v>
      </c>
      <c r="E42" s="1">
        <v>10492.85</v>
      </c>
      <c r="F42" s="1">
        <v>294794221</v>
      </c>
      <c r="G42" s="1">
        <v>16299.11</v>
      </c>
      <c r="H42" s="3">
        <f>IF(ISERR(LN(Table21019[[#This Row],[Close]]/E41)),"-",LN(Table21019[[#This Row],[Close]]/E41))</f>
        <v>-5.8392869919537968E-3</v>
      </c>
    </row>
    <row r="43" spans="1:8" x14ac:dyDescent="0.3">
      <c r="A43" s="2">
        <v>43160</v>
      </c>
      <c r="B43" s="1">
        <v>10479.950000000001</v>
      </c>
      <c r="C43" s="1">
        <v>10525.5</v>
      </c>
      <c r="D43" s="1">
        <v>10447.15</v>
      </c>
      <c r="E43" s="1">
        <v>10458.35</v>
      </c>
      <c r="F43" s="1">
        <v>181378504</v>
      </c>
      <c r="G43" s="1">
        <v>10179.48</v>
      </c>
      <c r="H43" s="3">
        <f>IF(ISERR(LN(Table21019[[#This Row],[Close]]/E42)),"-",LN(Table21019[[#This Row],[Close]]/E42))</f>
        <v>-3.2933704210808511E-3</v>
      </c>
    </row>
    <row r="44" spans="1:8" x14ac:dyDescent="0.3">
      <c r="A44" s="2">
        <v>43164</v>
      </c>
      <c r="B44" s="1">
        <v>10428.299999999999</v>
      </c>
      <c r="C44" s="1">
        <v>10428.700000000001</v>
      </c>
      <c r="D44" s="1">
        <v>10323.9</v>
      </c>
      <c r="E44" s="1">
        <v>10358.85</v>
      </c>
      <c r="F44" s="1">
        <v>199975720</v>
      </c>
      <c r="G44" s="1">
        <v>10673.92</v>
      </c>
      <c r="H44" s="3">
        <f>IF(ISERR(LN(Table21019[[#This Row],[Close]]/E43)),"-",LN(Table21019[[#This Row],[Close]]/E43))</f>
        <v>-9.559475599117866E-3</v>
      </c>
    </row>
    <row r="45" spans="1:8" x14ac:dyDescent="0.3">
      <c r="A45" s="2">
        <v>43165</v>
      </c>
      <c r="B45" s="1">
        <v>10420.5</v>
      </c>
      <c r="C45" s="1">
        <v>10441.35</v>
      </c>
      <c r="D45" s="1">
        <v>10215.9</v>
      </c>
      <c r="E45" s="1">
        <v>10249.25</v>
      </c>
      <c r="F45" s="1">
        <v>229782297</v>
      </c>
      <c r="G45" s="1">
        <v>12143.95</v>
      </c>
      <c r="H45" s="3">
        <f>IF(ISERR(LN(Table21019[[#This Row],[Close]]/E44)),"-",LN(Table21019[[#This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IF(ISERR(LN(Table21019[[#This Row],[Close]]/E45)),"-",LN(Table21019[[#This Row],[Close]]/E45))</f>
        <v>-9.3171191731129289E-3</v>
      </c>
    </row>
    <row r="47" spans="1:8" x14ac:dyDescent="0.3">
      <c r="A47" s="2">
        <v>43167</v>
      </c>
      <c r="B47" s="1">
        <v>10216.25</v>
      </c>
      <c r="C47" s="1">
        <v>10270.35</v>
      </c>
      <c r="D47" s="1">
        <v>10146.4</v>
      </c>
      <c r="E47" s="1">
        <v>10242.65</v>
      </c>
      <c r="F47" s="1">
        <v>233377712</v>
      </c>
      <c r="G47" s="1">
        <v>11479.51</v>
      </c>
      <c r="H47" s="3">
        <f>IF(ISERR(LN(Table21019[[#This Row],[Close]]/E46)),"-",LN(Table21019[[#This Row],[Close]]/E46))</f>
        <v>8.6729621912598857E-3</v>
      </c>
    </row>
    <row r="48" spans="1:8" x14ac:dyDescent="0.3">
      <c r="A48" s="2">
        <v>43168</v>
      </c>
      <c r="B48" s="1">
        <v>10271.299999999999</v>
      </c>
      <c r="C48" s="1">
        <v>10296.700000000001</v>
      </c>
      <c r="D48" s="1">
        <v>10211.9</v>
      </c>
      <c r="E48" s="1">
        <v>10226.85</v>
      </c>
      <c r="F48" s="1">
        <v>192333334</v>
      </c>
      <c r="G48" s="1">
        <v>9874.81</v>
      </c>
      <c r="H48" s="3">
        <f>IF(ISERR(LN(Table21019[[#This Row],[Close]]/E47)),"-",LN(Table21019[[#This Row],[Close]]/E47))</f>
        <v>-1.5437605352231351E-3</v>
      </c>
    </row>
    <row r="49" spans="1:8" x14ac:dyDescent="0.3">
      <c r="A49" s="2">
        <v>43171</v>
      </c>
      <c r="B49" s="1">
        <v>10301.6</v>
      </c>
      <c r="C49" s="1">
        <v>10433.65</v>
      </c>
      <c r="D49" s="1">
        <v>10295.450000000001</v>
      </c>
      <c r="E49" s="1">
        <v>10421.4</v>
      </c>
      <c r="F49" s="1">
        <v>223135459</v>
      </c>
      <c r="G49" s="1">
        <v>10968.95</v>
      </c>
      <c r="H49" s="3">
        <f>IF(ISERR(LN(Table21019[[#This Row],[Close]]/E48)),"-",LN(Table21019[[#This Row],[Close]]/E48))</f>
        <v>1.884476964735966E-2</v>
      </c>
    </row>
    <row r="50" spans="1:8" x14ac:dyDescent="0.3">
      <c r="A50" s="2">
        <v>43172</v>
      </c>
      <c r="B50" s="1">
        <v>10389.5</v>
      </c>
      <c r="C50" s="1">
        <v>10478.6</v>
      </c>
      <c r="D50" s="1">
        <v>10377.85</v>
      </c>
      <c r="E50" s="1">
        <v>10426.85</v>
      </c>
      <c r="F50" s="1">
        <v>274852794</v>
      </c>
      <c r="G50" s="1">
        <v>23965.25</v>
      </c>
      <c r="H50" s="3">
        <f>IF(ISERR(LN(Table21019[[#This Row],[Close]]/E49)),"-",LN(Table21019[[#This Row],[Close]]/E49))</f>
        <v>5.228256687392662E-4</v>
      </c>
    </row>
    <row r="51" spans="1:8" x14ac:dyDescent="0.3">
      <c r="A51" s="2">
        <v>43173</v>
      </c>
      <c r="B51" s="1">
        <v>10393.049999999999</v>
      </c>
      <c r="C51" s="1">
        <v>10420.35</v>
      </c>
      <c r="D51" s="1">
        <v>10336.299999999999</v>
      </c>
      <c r="E51" s="1">
        <v>10410.9</v>
      </c>
      <c r="F51" s="1">
        <v>186991169</v>
      </c>
      <c r="G51" s="1">
        <v>9564.68</v>
      </c>
      <c r="H51" s="3">
        <f>IF(ISERR(LN(Table21019[[#This Row],[Close]]/E50)),"-",LN(Table21019[[#This Row],[Close]]/E50))</f>
        <v>-1.5308757533812772E-3</v>
      </c>
    </row>
    <row r="52" spans="1:8" x14ac:dyDescent="0.3">
      <c r="A52" s="2">
        <v>43174</v>
      </c>
      <c r="B52" s="1">
        <v>10405.450000000001</v>
      </c>
      <c r="C52" s="1">
        <v>10420</v>
      </c>
      <c r="D52" s="1">
        <v>10346.200000000001</v>
      </c>
      <c r="E52" s="1">
        <v>10360.15</v>
      </c>
      <c r="F52" s="1">
        <v>179308593</v>
      </c>
      <c r="G52" s="1">
        <v>8588.01</v>
      </c>
      <c r="H52" s="3">
        <f>IF(ISERR(LN(Table21019[[#This Row],[Close]]/E51)),"-",LN(Table21019[[#This Row],[Close]]/E51))</f>
        <v>-4.8866187302434253E-3</v>
      </c>
    </row>
    <row r="53" spans="1:8" x14ac:dyDescent="0.3">
      <c r="A53" s="2">
        <v>43175</v>
      </c>
      <c r="B53" s="1">
        <v>10345.15</v>
      </c>
      <c r="C53" s="1">
        <v>10346.299999999999</v>
      </c>
      <c r="D53" s="1">
        <v>10180.25</v>
      </c>
      <c r="E53" s="1">
        <v>10195.15</v>
      </c>
      <c r="F53" s="1">
        <v>338702439</v>
      </c>
      <c r="G53" s="1">
        <v>18811.97</v>
      </c>
      <c r="H53" s="3">
        <f>IF(ISERR(LN(Table21019[[#This Row],[Close]]/E52)),"-",LN(Table21019[[#This Row],[Close]]/E52))</f>
        <v>-1.6054598478163293E-2</v>
      </c>
    </row>
    <row r="54" spans="1:8" x14ac:dyDescent="0.3">
      <c r="A54" s="2">
        <v>43178</v>
      </c>
      <c r="B54" s="1">
        <v>10215.35</v>
      </c>
      <c r="C54" s="1">
        <v>10224.549999999999</v>
      </c>
      <c r="D54" s="1">
        <v>10075.299999999999</v>
      </c>
      <c r="E54" s="1">
        <v>10094.25</v>
      </c>
      <c r="F54" s="1">
        <v>216670033</v>
      </c>
      <c r="G54" s="1">
        <v>11111.43</v>
      </c>
      <c r="H54" s="3">
        <f>IF(ISERR(LN(Table21019[[#This Row],[Close]]/E53)),"-",LN(Table21019[[#This Row],[Close]]/E53))</f>
        <v>-9.9461622130384876E-3</v>
      </c>
    </row>
    <row r="55" spans="1:8" x14ac:dyDescent="0.3">
      <c r="A55" s="2">
        <v>43179</v>
      </c>
      <c r="B55" s="1">
        <v>10051.549999999999</v>
      </c>
      <c r="C55" s="1">
        <v>10155.65</v>
      </c>
      <c r="D55" s="1">
        <v>10049.1</v>
      </c>
      <c r="E55" s="1">
        <v>10124.35</v>
      </c>
      <c r="F55" s="1">
        <v>209327593</v>
      </c>
      <c r="G55" s="1">
        <v>10947.12</v>
      </c>
      <c r="H55" s="3">
        <f>IF(ISERR(LN(Table21019[[#This Row],[Close]]/E54)),"-",LN(Table21019[[#This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IF(ISERR(LN(Table21019[[#This Row],[Close]]/E55)),"-",LN(Table21019[[#This Row],[Close]]/E55))</f>
        <v>3.0473997429050059E-3</v>
      </c>
    </row>
    <row r="57" spans="1:8" x14ac:dyDescent="0.3">
      <c r="A57" s="2">
        <v>43181</v>
      </c>
      <c r="B57" s="1">
        <v>10167.5</v>
      </c>
      <c r="C57" s="1">
        <v>10207.85</v>
      </c>
      <c r="D57" s="1">
        <v>10105.4</v>
      </c>
      <c r="E57" s="1">
        <v>10114.75</v>
      </c>
      <c r="F57" s="1">
        <v>237632983</v>
      </c>
      <c r="G57" s="1">
        <v>11558.88</v>
      </c>
      <c r="H57" s="3">
        <f>IF(ISERR(LN(Table21019[[#This Row],[Close]]/E56)),"-",LN(Table21019[[#This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IF(ISERR(LN(Table21019[[#This Row],[Close]]/E57)),"-",LN(Table21019[[#This Row],[Close]]/E57))</f>
        <v>-1.1604680566535094E-2</v>
      </c>
    </row>
    <row r="59" spans="1:8" x14ac:dyDescent="0.3">
      <c r="A59" s="2">
        <v>43185</v>
      </c>
      <c r="B59" s="1">
        <v>9989.15</v>
      </c>
      <c r="C59" s="1">
        <v>10143.5</v>
      </c>
      <c r="D59" s="1">
        <v>9958.5499999999993</v>
      </c>
      <c r="E59" s="1">
        <v>10130.65</v>
      </c>
      <c r="F59" s="1">
        <v>270665332</v>
      </c>
      <c r="G59" s="1">
        <v>12695.47</v>
      </c>
      <c r="H59" s="3">
        <f>IF(ISERR(LN(Table21019[[#This Row],[Close]]/E58)),"-",LN(Table21019[[#This Row],[Close]]/E58))</f>
        <v>1.317540806700627E-2</v>
      </c>
    </row>
    <row r="60" spans="1:8" x14ac:dyDescent="0.3">
      <c r="A60" s="2">
        <v>43186</v>
      </c>
      <c r="B60" s="1">
        <v>10188</v>
      </c>
      <c r="C60" s="1">
        <v>10207.9</v>
      </c>
      <c r="D60" s="1">
        <v>10139.65</v>
      </c>
      <c r="E60" s="1">
        <v>10184.15</v>
      </c>
      <c r="F60" s="1">
        <v>232713976</v>
      </c>
      <c r="G60" s="1">
        <v>11175.79</v>
      </c>
      <c r="H60" s="3">
        <f>IF(ISERR(LN(Table21019[[#This Row],[Close]]/E59)),"-",LN(Table21019[[#This Row],[Close]]/E59))</f>
        <v>5.2671080872007661E-3</v>
      </c>
    </row>
    <row r="61" spans="1:8" x14ac:dyDescent="0.3">
      <c r="A61" s="2">
        <v>43187</v>
      </c>
      <c r="B61" s="1">
        <v>10143.6</v>
      </c>
      <c r="C61" s="1">
        <v>10158.35</v>
      </c>
      <c r="D61" s="1">
        <v>10096.9</v>
      </c>
      <c r="E61" s="1">
        <v>10113.700000000001</v>
      </c>
      <c r="F61" s="1">
        <v>354977198</v>
      </c>
      <c r="G61" s="1">
        <v>18807.48</v>
      </c>
      <c r="H61" s="3">
        <f>IF(ISERR(LN(Table21019[[#This Row],[Close]]/E60)),"-",LN(Table21019[[#This Row],[Close]]/E60))</f>
        <v>-6.9416497702654151E-3</v>
      </c>
    </row>
    <row r="62" spans="1:8" x14ac:dyDescent="0.3">
      <c r="A62" s="2">
        <v>43192</v>
      </c>
      <c r="B62" s="1">
        <v>10151.65</v>
      </c>
      <c r="C62" s="1">
        <v>10220.1</v>
      </c>
      <c r="D62" s="1">
        <v>10127.75</v>
      </c>
      <c r="E62" s="1">
        <v>10211.799999999999</v>
      </c>
      <c r="F62" s="1">
        <v>223135459</v>
      </c>
      <c r="G62" s="1">
        <v>10968.95</v>
      </c>
      <c r="H62" s="3">
        <f>IF(ISERR(LN(Table21019[[#This Row],[Close]]/E61)),"-",LN(Table21019[[#This Row],[Close]]/E61))</f>
        <v>9.6529740222437918E-3</v>
      </c>
    </row>
    <row r="63" spans="1:8" x14ac:dyDescent="0.3">
      <c r="A63" s="2">
        <v>43193</v>
      </c>
      <c r="B63" s="1">
        <v>10186.85</v>
      </c>
      <c r="C63" s="1">
        <v>10255.35</v>
      </c>
      <c r="D63" s="1">
        <v>10171.049999999999</v>
      </c>
      <c r="E63" s="1">
        <v>10245</v>
      </c>
      <c r="F63" s="1">
        <v>211652029</v>
      </c>
      <c r="G63" s="1">
        <v>10167.120000000001</v>
      </c>
      <c r="H63" s="3">
        <f>IF(ISERR(LN(Table21019[[#This Row],[Close]]/E62)),"-",LN(Table21019[[#This Row],[Close]]/E62))</f>
        <v>3.2458673056040936E-3</v>
      </c>
    </row>
    <row r="64" spans="1:8" x14ac:dyDescent="0.3">
      <c r="A64" s="2">
        <v>43194</v>
      </c>
      <c r="B64" s="1">
        <v>10274.6</v>
      </c>
      <c r="C64" s="1">
        <v>10279.85</v>
      </c>
      <c r="D64" s="1">
        <v>10111.299999999999</v>
      </c>
      <c r="E64" s="1">
        <v>10128.4</v>
      </c>
      <c r="F64" s="1">
        <v>238182921</v>
      </c>
      <c r="G64" s="1">
        <v>11861.79</v>
      </c>
      <c r="H64" s="3">
        <f>IF(ISERR(LN(Table21019[[#This Row],[Close]]/E63)),"-",LN(Table21019[[#This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IF(ISERR(LN(Table21019[[#This Row],[Close]]/E64)),"-",LN(Table21019[[#This Row],[Close]]/E64))</f>
        <v>1.9239307493896241E-2</v>
      </c>
    </row>
    <row r="66" spans="1:8" x14ac:dyDescent="0.3">
      <c r="A66" s="2">
        <v>43196</v>
      </c>
      <c r="B66" s="1">
        <v>10322.75</v>
      </c>
      <c r="C66" s="1">
        <v>10350.450000000001</v>
      </c>
      <c r="D66" s="1">
        <v>10290.85</v>
      </c>
      <c r="E66" s="1">
        <v>10331.6</v>
      </c>
      <c r="F66" s="1">
        <v>206355691</v>
      </c>
      <c r="G66" s="1">
        <v>10131.74</v>
      </c>
      <c r="H66" s="3">
        <f>IF(ISERR(LN(Table21019[[#This Row],[Close]]/E65)),"-",LN(Table21019[[#This Row],[Close]]/E65))</f>
        <v>6.2449322469616732E-4</v>
      </c>
    </row>
    <row r="67" spans="1:8" x14ac:dyDescent="0.3">
      <c r="A67" s="2">
        <v>43199</v>
      </c>
      <c r="B67" s="1">
        <v>10333.700000000001</v>
      </c>
      <c r="C67" s="1">
        <v>10397.700000000001</v>
      </c>
      <c r="D67" s="1">
        <v>10328.5</v>
      </c>
      <c r="E67" s="1">
        <v>10379.35</v>
      </c>
      <c r="F67" s="1">
        <v>228512954</v>
      </c>
      <c r="G67" s="1">
        <v>10714.13</v>
      </c>
      <c r="H67" s="3">
        <f>IF(ISERR(LN(Table21019[[#This Row],[Close]]/E66)),"-",LN(Table21019[[#This Row],[Close]]/E66))</f>
        <v>4.6110955418090394E-3</v>
      </c>
    </row>
    <row r="68" spans="1:8" x14ac:dyDescent="0.3">
      <c r="A68" s="2">
        <v>43200</v>
      </c>
      <c r="B68" s="1">
        <v>10412.9</v>
      </c>
      <c r="C68" s="1">
        <v>10424.85</v>
      </c>
      <c r="D68" s="1">
        <v>10381.5</v>
      </c>
      <c r="E68" s="1">
        <v>10402.25</v>
      </c>
      <c r="F68" s="1">
        <v>259523888</v>
      </c>
      <c r="G68" s="1">
        <v>11905.12</v>
      </c>
      <c r="H68" s="3">
        <f>IF(ISERR(LN(Table21019[[#This Row],[Close]]/E67)),"-",LN(Table21019[[#This Row],[Close]]/E67))</f>
        <v>2.2038735486090344E-3</v>
      </c>
    </row>
    <row r="69" spans="1:8" x14ac:dyDescent="0.3">
      <c r="A69" s="2">
        <v>43201</v>
      </c>
      <c r="B69" s="1">
        <v>10428.15</v>
      </c>
      <c r="C69" s="1">
        <v>10428.15</v>
      </c>
      <c r="D69" s="1">
        <v>10355.6</v>
      </c>
      <c r="E69" s="1">
        <v>10417.15</v>
      </c>
      <c r="F69" s="1">
        <v>258077363</v>
      </c>
      <c r="G69" s="1">
        <v>11790.58</v>
      </c>
      <c r="H69" s="3">
        <f>IF(ISERR(LN(Table21019[[#This Row],[Close]]/E68)),"-",LN(Table21019[[#This Row],[Close]]/E68))</f>
        <v>1.4313575361352732E-3</v>
      </c>
    </row>
    <row r="70" spans="1:8" x14ac:dyDescent="0.3">
      <c r="A70" s="2">
        <v>43202</v>
      </c>
      <c r="B70" s="1">
        <v>10410.65</v>
      </c>
      <c r="C70" s="1">
        <v>10469.9</v>
      </c>
      <c r="D70" s="1">
        <v>10395.25</v>
      </c>
      <c r="E70" s="1">
        <v>10458.65</v>
      </c>
      <c r="F70" s="1">
        <v>246027888</v>
      </c>
      <c r="G70" s="1">
        <v>12249.66</v>
      </c>
      <c r="H70" s="3">
        <f>IF(ISERR(LN(Table21019[[#This Row],[Close]]/E69)),"-",LN(Table21019[[#This Row],[Close]]/E69))</f>
        <v>3.9759007720501531E-3</v>
      </c>
    </row>
    <row r="71" spans="1:8" x14ac:dyDescent="0.3">
      <c r="A71" s="2">
        <v>43203</v>
      </c>
      <c r="B71" s="1">
        <v>10495.3</v>
      </c>
      <c r="C71" s="1">
        <v>10519.9</v>
      </c>
      <c r="D71" s="1">
        <v>10451.450000000001</v>
      </c>
      <c r="E71" s="1">
        <v>10480.6</v>
      </c>
      <c r="F71" s="1">
        <v>219724716</v>
      </c>
      <c r="G71" s="1">
        <v>12354.55</v>
      </c>
      <c r="H71" s="3">
        <f>IF(ISERR(LN(Table21019[[#This Row],[Close]]/E70)),"-",LN(Table21019[[#This Row],[Close]]/E70))</f>
        <v>2.0965419525609827E-3</v>
      </c>
    </row>
    <row r="72" spans="1:8" x14ac:dyDescent="0.3">
      <c r="A72" s="2">
        <v>43206</v>
      </c>
      <c r="B72" s="1">
        <v>10398.299999999999</v>
      </c>
      <c r="C72" s="1">
        <v>10540.15</v>
      </c>
      <c r="D72" s="1">
        <v>10396.35</v>
      </c>
      <c r="E72" s="1">
        <v>10528.35</v>
      </c>
      <c r="F72" s="1">
        <v>200950876</v>
      </c>
      <c r="G72" s="1">
        <v>11242.05</v>
      </c>
      <c r="H72" s="3">
        <f>IF(ISERR(LN(Table21019[[#This Row],[Close]]/E71)),"-",LN(Table21019[[#This Row],[Close]]/E71))</f>
        <v>4.5456895487553045E-3</v>
      </c>
    </row>
    <row r="73" spans="1:8" x14ac:dyDescent="0.3">
      <c r="A73" s="2">
        <v>43207</v>
      </c>
      <c r="B73" s="1">
        <v>10557.3</v>
      </c>
      <c r="C73" s="1">
        <v>10560.45</v>
      </c>
      <c r="D73" s="1">
        <v>10495.65</v>
      </c>
      <c r="E73" s="1">
        <v>10548.7</v>
      </c>
      <c r="F73" s="1">
        <v>212449535</v>
      </c>
      <c r="G73" s="1">
        <v>10501.71</v>
      </c>
      <c r="H73" s="3">
        <f>IF(ISERR(LN(Table21019[[#This Row],[Close]]/E72)),"-",LN(Table21019[[#This Row],[Close]]/E72))</f>
        <v>1.9310108694935376E-3</v>
      </c>
    </row>
    <row r="74" spans="1:8" x14ac:dyDescent="0.3">
      <c r="A74" s="2">
        <v>43208</v>
      </c>
      <c r="B74" s="1">
        <v>10578.9</v>
      </c>
      <c r="C74" s="1">
        <v>10594.2</v>
      </c>
      <c r="D74" s="1">
        <v>10509.7</v>
      </c>
      <c r="E74" s="1">
        <v>10526.2</v>
      </c>
      <c r="F74" s="1">
        <v>211823044</v>
      </c>
      <c r="G74" s="1">
        <v>9888.65</v>
      </c>
      <c r="H74" s="3">
        <f>IF(ISERR(LN(Table21019[[#This Row],[Close]]/E73)),"-",LN(Table21019[[#This Row],[Close]]/E73))</f>
        <v>-2.1352422596178809E-3</v>
      </c>
    </row>
    <row r="75" spans="1:8" x14ac:dyDescent="0.3">
      <c r="A75" s="2">
        <v>43209</v>
      </c>
      <c r="B75" s="1">
        <v>10563.65</v>
      </c>
      <c r="C75" s="1">
        <v>10572.2</v>
      </c>
      <c r="D75" s="1">
        <v>10546.2</v>
      </c>
      <c r="E75" s="1">
        <v>10565.3</v>
      </c>
      <c r="F75" s="1">
        <v>270740891</v>
      </c>
      <c r="G75" s="1">
        <v>12559.11</v>
      </c>
      <c r="H75" s="3">
        <f>IF(ISERR(LN(Table21019[[#This Row],[Close]]/E74)),"-",LN(Table21019[[#This Row],[Close]]/E74))</f>
        <v>3.7076589897762787E-3</v>
      </c>
    </row>
    <row r="76" spans="1:8" x14ac:dyDescent="0.3">
      <c r="A76" s="2">
        <v>43210</v>
      </c>
      <c r="B76" s="1">
        <v>10560.35</v>
      </c>
      <c r="C76" s="1">
        <v>10582.35</v>
      </c>
      <c r="D76" s="1">
        <v>10527.45</v>
      </c>
      <c r="E76" s="1">
        <v>10564.05</v>
      </c>
      <c r="F76" s="1">
        <v>252227268</v>
      </c>
      <c r="G76" s="1">
        <v>15372.66</v>
      </c>
      <c r="H76" s="3">
        <f>IF(ISERR(LN(Table21019[[#This Row],[Close]]/E75)),"-",LN(Table21019[[#This Row],[Close]]/E75))</f>
        <v>-1.1831883152662677E-4</v>
      </c>
    </row>
    <row r="77" spans="1:8" x14ac:dyDescent="0.3">
      <c r="A77" s="2">
        <v>43213</v>
      </c>
      <c r="B77" s="1">
        <v>10592.8</v>
      </c>
      <c r="C77" s="1">
        <v>10638.35</v>
      </c>
      <c r="D77" s="1">
        <v>10514.95</v>
      </c>
      <c r="E77" s="1">
        <v>10584.7</v>
      </c>
      <c r="F77" s="1">
        <v>200203196</v>
      </c>
      <c r="G77" s="1">
        <v>13642.67</v>
      </c>
      <c r="H77" s="3">
        <f>IF(ISERR(LN(Table21019[[#This Row],[Close]]/E76)),"-",LN(Table21019[[#This Row],[Close]]/E76))</f>
        <v>1.9528347124542745E-3</v>
      </c>
    </row>
    <row r="78" spans="1:8" x14ac:dyDescent="0.3">
      <c r="A78" s="2">
        <v>43214</v>
      </c>
      <c r="B78" s="1">
        <v>10578.1</v>
      </c>
      <c r="C78" s="1">
        <v>10636.8</v>
      </c>
      <c r="D78" s="1">
        <v>10569</v>
      </c>
      <c r="E78" s="1">
        <v>10614.35</v>
      </c>
      <c r="F78" s="1">
        <v>225972673</v>
      </c>
      <c r="G78" s="1">
        <v>12281.53</v>
      </c>
      <c r="H78" s="3">
        <f>IF(ISERR(LN(Table21019[[#This Row],[Close]]/E77)),"-",LN(Table21019[[#This Row],[Close]]/E77))</f>
        <v>2.7972969858506736E-3</v>
      </c>
    </row>
    <row r="79" spans="1:8" x14ac:dyDescent="0.3">
      <c r="A79" s="2">
        <v>43215</v>
      </c>
      <c r="B79" s="1">
        <v>10612.4</v>
      </c>
      <c r="C79" s="1">
        <v>10612.6</v>
      </c>
      <c r="D79" s="1">
        <v>10536.45</v>
      </c>
      <c r="E79" s="1">
        <v>10570.55</v>
      </c>
      <c r="F79" s="1">
        <v>195129613</v>
      </c>
      <c r="G79" s="1">
        <v>11125.11</v>
      </c>
      <c r="H79" s="3">
        <f>IF(ISERR(LN(Table21019[[#This Row],[Close]]/E78)),"-",LN(Table21019[[#This Row],[Close]]/E78))</f>
        <v>-4.1350265905722629E-3</v>
      </c>
    </row>
    <row r="80" spans="1:8" x14ac:dyDescent="0.3">
      <c r="A80" s="2">
        <v>43216</v>
      </c>
      <c r="B80" s="1">
        <v>10586.5</v>
      </c>
      <c r="C80" s="1">
        <v>10628.4</v>
      </c>
      <c r="D80" s="1">
        <v>10559.65</v>
      </c>
      <c r="E80" s="1">
        <v>10617.8</v>
      </c>
      <c r="F80" s="1">
        <v>345536167</v>
      </c>
      <c r="G80" s="1">
        <v>19200.41</v>
      </c>
      <c r="H80" s="3">
        <f>IF(ISERR(LN(Table21019[[#This Row],[Close]]/E79)),"-",LN(Table21019[[#This Row],[Close]]/E79))</f>
        <v>4.4600054580314101E-3</v>
      </c>
    </row>
    <row r="81" spans="1:8" x14ac:dyDescent="0.3">
      <c r="A81" s="2">
        <v>43217</v>
      </c>
      <c r="B81" s="1">
        <v>10651.65</v>
      </c>
      <c r="C81" s="1">
        <v>10719.8</v>
      </c>
      <c r="D81" s="1">
        <v>10647.55</v>
      </c>
      <c r="E81" s="1">
        <v>10692.3</v>
      </c>
      <c r="F81" s="1">
        <v>306671172</v>
      </c>
      <c r="G81" s="1">
        <v>16886.89</v>
      </c>
      <c r="H81" s="3">
        <f>IF(ISERR(LN(Table21019[[#This Row],[Close]]/E80)),"-",LN(Table21019[[#This Row],[Close]]/E80))</f>
        <v>6.9920181993261129E-3</v>
      </c>
    </row>
    <row r="82" spans="1:8" x14ac:dyDescent="0.3">
      <c r="A82" s="2">
        <v>43220</v>
      </c>
      <c r="B82" s="1">
        <v>10705.75</v>
      </c>
      <c r="C82" s="1">
        <v>10759</v>
      </c>
      <c r="D82" s="1">
        <v>10704.6</v>
      </c>
      <c r="E82" s="1">
        <v>10739.35</v>
      </c>
      <c r="F82" s="1">
        <v>179163468</v>
      </c>
      <c r="G82" s="1">
        <v>10412.57</v>
      </c>
      <c r="H82" s="3">
        <f>IF(ISERR(LN(Table21019[[#This Row],[Close]]/E81)),"-",LN(Table21019[[#This Row],[Close]]/E81))</f>
        <v>4.3907095895181257E-3</v>
      </c>
    </row>
    <row r="83" spans="1:8" x14ac:dyDescent="0.3">
      <c r="A83" s="2">
        <v>43222</v>
      </c>
      <c r="B83" s="1">
        <v>10783.85</v>
      </c>
      <c r="C83" s="1">
        <v>10784.65</v>
      </c>
      <c r="D83" s="1">
        <v>10689.8</v>
      </c>
      <c r="E83" s="1">
        <v>10718.05</v>
      </c>
      <c r="F83" s="1">
        <v>236757172</v>
      </c>
      <c r="G83" s="1">
        <v>14820.58</v>
      </c>
      <c r="H83" s="3">
        <f>IF(ISERR(LN(Table21019[[#This Row],[Close]]/E82)),"-",LN(Table21019[[#This Row],[Close]]/E82))</f>
        <v>-1.9853297227271902E-3</v>
      </c>
    </row>
    <row r="84" spans="1:8" x14ac:dyDescent="0.3">
      <c r="A84" s="2">
        <v>43223</v>
      </c>
      <c r="B84" s="1">
        <v>10720.15</v>
      </c>
      <c r="C84" s="1">
        <v>10720.6</v>
      </c>
      <c r="D84" s="1">
        <v>10647.45</v>
      </c>
      <c r="E84" s="1">
        <v>10679.65</v>
      </c>
      <c r="F84" s="1">
        <v>190869804</v>
      </c>
      <c r="G84" s="1">
        <v>11018.21</v>
      </c>
      <c r="H84" s="3">
        <f>IF(ISERR(LN(Table21019[[#This Row],[Close]]/E83)),"-",LN(Table21019[[#This Row],[Close]]/E83))</f>
        <v>-3.5891746517569662E-3</v>
      </c>
    </row>
    <row r="85" spans="1:8" x14ac:dyDescent="0.3">
      <c r="A85" s="2">
        <v>43224</v>
      </c>
      <c r="B85" s="1">
        <v>10700.45</v>
      </c>
      <c r="C85" s="1">
        <v>10700.45</v>
      </c>
      <c r="D85" s="1">
        <v>10601.6</v>
      </c>
      <c r="E85" s="1">
        <v>10618.25</v>
      </c>
      <c r="F85" s="1">
        <v>192296041</v>
      </c>
      <c r="G85" s="1">
        <v>9721.56</v>
      </c>
      <c r="H85" s="3">
        <f>IF(ISERR(LN(Table21019[[#This Row],[Close]]/E84)),"-",LN(Table21019[[#This Row],[Close]]/E84))</f>
        <v>-5.7658426514528623E-3</v>
      </c>
    </row>
    <row r="86" spans="1:8" x14ac:dyDescent="0.3">
      <c r="A86" s="2">
        <v>43227</v>
      </c>
      <c r="B86" s="1">
        <v>10653.15</v>
      </c>
      <c r="C86" s="1">
        <v>10725.65</v>
      </c>
      <c r="D86" s="1">
        <v>10635.65</v>
      </c>
      <c r="E86" s="1">
        <v>10715.5</v>
      </c>
      <c r="F86" s="1">
        <v>173620240</v>
      </c>
      <c r="G86" s="1">
        <v>9239.44</v>
      </c>
      <c r="H86" s="3">
        <f>IF(ISERR(LN(Table21019[[#This Row],[Close]]/E85)),"-",LN(Table21019[[#This Row],[Close]]/E85))</f>
        <v>9.1170725845766357E-3</v>
      </c>
    </row>
    <row r="87" spans="1:8" x14ac:dyDescent="0.3">
      <c r="A87" s="2">
        <v>43228</v>
      </c>
      <c r="B87" s="1">
        <v>10757.9</v>
      </c>
      <c r="C87" s="1">
        <v>10758.55</v>
      </c>
      <c r="D87" s="1">
        <v>10689.4</v>
      </c>
      <c r="E87" s="1">
        <v>10717.8</v>
      </c>
      <c r="F87" s="1">
        <v>278118616</v>
      </c>
      <c r="G87" s="1">
        <v>12783.49</v>
      </c>
      <c r="H87" s="3">
        <f>IF(ISERR(LN(Table21019[[#This Row],[Close]]/E86)),"-",LN(Table21019[[#This Row],[Close]]/E86))</f>
        <v>2.1461930816327936E-4</v>
      </c>
    </row>
    <row r="88" spans="1:8" x14ac:dyDescent="0.3">
      <c r="A88" s="2">
        <v>43229</v>
      </c>
      <c r="B88" s="1">
        <v>10693.35</v>
      </c>
      <c r="C88" s="1">
        <v>10766.25</v>
      </c>
      <c r="D88" s="1">
        <v>10689.85</v>
      </c>
      <c r="E88" s="1">
        <v>10741.7</v>
      </c>
      <c r="F88" s="1">
        <v>222115640</v>
      </c>
      <c r="G88" s="1">
        <v>10390.92</v>
      </c>
      <c r="H88" s="3">
        <f>IF(ISERR(LN(Table21019[[#This Row],[Close]]/E87)),"-",LN(Table21019[[#This Row],[Close]]/E87))</f>
        <v>2.2274526323300824E-3</v>
      </c>
    </row>
    <row r="89" spans="1:8" x14ac:dyDescent="0.3">
      <c r="A89" s="2">
        <v>43230</v>
      </c>
      <c r="B89" s="1">
        <v>10779.65</v>
      </c>
      <c r="C89" s="1">
        <v>10785.55</v>
      </c>
      <c r="D89" s="1">
        <v>10705</v>
      </c>
      <c r="E89" s="1">
        <v>10716.55</v>
      </c>
      <c r="F89" s="1">
        <v>197988475</v>
      </c>
      <c r="G89" s="1">
        <v>10526.38</v>
      </c>
      <c r="H89" s="3">
        <f>IF(ISERR(LN(Table21019[[#This Row],[Close]]/E88)),"-",LN(Table21019[[#This Row],[Close]]/E88))</f>
        <v>-2.3440878464996416E-3</v>
      </c>
    </row>
    <row r="90" spans="1:8" x14ac:dyDescent="0.3">
      <c r="A90" s="2">
        <v>43231</v>
      </c>
      <c r="B90" s="1">
        <v>10741.95</v>
      </c>
      <c r="C90" s="1">
        <v>10812.05</v>
      </c>
      <c r="D90" s="1">
        <v>10724.45</v>
      </c>
      <c r="E90" s="1">
        <v>10806.5</v>
      </c>
      <c r="F90" s="1">
        <v>209392114</v>
      </c>
      <c r="G90" s="1">
        <v>10432.43</v>
      </c>
      <c r="H90" s="3">
        <f>IF(ISERR(LN(Table21019[[#This Row],[Close]]/E89)),"-",LN(Table21019[[#This Row],[Close]]/E89))</f>
        <v>8.3585294552487952E-3</v>
      </c>
    </row>
    <row r="91" spans="1:8" x14ac:dyDescent="0.3">
      <c r="A91" s="2">
        <v>43234</v>
      </c>
      <c r="B91" s="1">
        <v>10815.15</v>
      </c>
      <c r="C91" s="1">
        <v>10834.85</v>
      </c>
      <c r="D91" s="1">
        <v>10774.75</v>
      </c>
      <c r="E91" s="1">
        <v>10806.6</v>
      </c>
      <c r="F91" s="1">
        <v>176697512</v>
      </c>
      <c r="G91" s="1">
        <v>9075.44</v>
      </c>
      <c r="H91" s="3">
        <f>IF(ISERR(LN(Table21019[[#This Row],[Close]]/E90)),"-",LN(Table21019[[#This Row],[Close]]/E90))</f>
        <v>9.2536470936592816E-6</v>
      </c>
    </row>
    <row r="92" spans="1:8" x14ac:dyDescent="0.3">
      <c r="A92" s="2">
        <v>43235</v>
      </c>
      <c r="B92" s="1">
        <v>10812.6</v>
      </c>
      <c r="C92" s="1">
        <v>10929.2</v>
      </c>
      <c r="D92" s="1">
        <v>10781.4</v>
      </c>
      <c r="E92" s="1">
        <v>10801.85</v>
      </c>
      <c r="F92" s="1">
        <v>262202312</v>
      </c>
      <c r="G92" s="1">
        <v>13582.7</v>
      </c>
      <c r="H92" s="3">
        <f>IF(ISERR(LN(Table21019[[#This Row],[Close]]/E91)),"-",LN(Table21019[[#This Row],[Close]]/E91))</f>
        <v>-4.3964283199478618E-4</v>
      </c>
    </row>
    <row r="93" spans="1:8" x14ac:dyDescent="0.3">
      <c r="A93" s="2">
        <v>43236</v>
      </c>
      <c r="B93" s="1">
        <v>10751.95</v>
      </c>
      <c r="C93" s="1">
        <v>10790.45</v>
      </c>
      <c r="D93" s="1">
        <v>10699.7</v>
      </c>
      <c r="E93" s="1">
        <v>10741.1</v>
      </c>
      <c r="F93" s="1">
        <v>238221884</v>
      </c>
      <c r="G93" s="1">
        <v>11359.48</v>
      </c>
      <c r="H93" s="3">
        <f>IF(ISERR(LN(Table21019[[#This Row],[Close]]/E92)),"-",LN(Table21019[[#This Row],[Close]]/E92))</f>
        <v>-5.6399110642633577E-3</v>
      </c>
    </row>
    <row r="94" spans="1:8" x14ac:dyDescent="0.3">
      <c r="A94" s="2">
        <v>43237</v>
      </c>
      <c r="B94" s="1">
        <v>10775.6</v>
      </c>
      <c r="C94" s="1">
        <v>10777.25</v>
      </c>
      <c r="D94" s="1">
        <v>10664.5</v>
      </c>
      <c r="E94" s="1">
        <v>10682.7</v>
      </c>
      <c r="F94" s="1">
        <v>220738923</v>
      </c>
      <c r="G94" s="1">
        <v>12506.3</v>
      </c>
      <c r="H94" s="3">
        <f>IF(ISERR(LN(Table21019[[#This Row],[Close]]/E93)),"-",LN(Table21019[[#This Row],[Close]]/E93))</f>
        <v>-5.4518941226662544E-3</v>
      </c>
    </row>
    <row r="95" spans="1:8" x14ac:dyDescent="0.3">
      <c r="A95" s="2">
        <v>43238</v>
      </c>
      <c r="B95" s="1">
        <v>10671.85</v>
      </c>
      <c r="C95" s="1">
        <v>10674.95</v>
      </c>
      <c r="D95" s="1">
        <v>10589.1</v>
      </c>
      <c r="E95" s="1">
        <v>10596.4</v>
      </c>
      <c r="F95" s="1">
        <v>229908939</v>
      </c>
      <c r="G95" s="1">
        <v>13908.47</v>
      </c>
      <c r="H95" s="3">
        <f>IF(ISERR(LN(Table21019[[#This Row],[Close]]/E94)),"-",LN(Table21019[[#This Row],[Close]]/E94))</f>
        <v>-8.1112897783238019E-3</v>
      </c>
    </row>
    <row r="96" spans="1:8" x14ac:dyDescent="0.3">
      <c r="A96" s="2">
        <v>43241</v>
      </c>
      <c r="B96" s="1">
        <v>10616.7</v>
      </c>
      <c r="C96" s="1">
        <v>10621.7</v>
      </c>
      <c r="D96" s="1">
        <v>10505.8</v>
      </c>
      <c r="E96" s="1">
        <v>10516.7</v>
      </c>
      <c r="F96" s="1">
        <v>197294184</v>
      </c>
      <c r="G96" s="1">
        <v>11346.13</v>
      </c>
      <c r="H96" s="3">
        <f>IF(ISERR(LN(Table21019[[#This Row],[Close]]/E95)),"-",LN(Table21019[[#This Row],[Close]]/E95))</f>
        <v>-7.5498509054843163E-3</v>
      </c>
    </row>
    <row r="97" spans="1:8" x14ac:dyDescent="0.3">
      <c r="A97" s="2">
        <v>43242</v>
      </c>
      <c r="B97" s="1">
        <v>10518.45</v>
      </c>
      <c r="C97" s="1">
        <v>10558.6</v>
      </c>
      <c r="D97" s="1">
        <v>10490.55</v>
      </c>
      <c r="E97" s="1">
        <v>10536.7</v>
      </c>
      <c r="F97" s="1">
        <v>249236637</v>
      </c>
      <c r="G97" s="1">
        <v>12017.36</v>
      </c>
      <c r="H97" s="3">
        <f>IF(ISERR(LN(Table21019[[#This Row],[Close]]/E96)),"-",LN(Table21019[[#This Row],[Close]]/E96))</f>
        <v>1.8999312240523454E-3</v>
      </c>
    </row>
    <row r="98" spans="1:8" x14ac:dyDescent="0.3">
      <c r="A98" s="2">
        <v>43243</v>
      </c>
      <c r="B98" s="1">
        <v>10521.1</v>
      </c>
      <c r="C98" s="1">
        <v>10533.55</v>
      </c>
      <c r="D98" s="1">
        <v>10417.799999999999</v>
      </c>
      <c r="E98" s="1">
        <v>10430.35</v>
      </c>
      <c r="F98" s="1">
        <v>299919120</v>
      </c>
      <c r="G98" s="1">
        <v>13456.6</v>
      </c>
      <c r="H98" s="3">
        <f>IF(ISERR(LN(Table21019[[#This Row],[Close]]/E97)),"-",LN(Table21019[[#This Row],[Close]]/E97))</f>
        <v>-1.0144575613613642E-2</v>
      </c>
    </row>
    <row r="99" spans="1:8" x14ac:dyDescent="0.3">
      <c r="A99" s="2">
        <v>43244</v>
      </c>
      <c r="B99" s="1">
        <v>10464.85</v>
      </c>
      <c r="C99" s="1">
        <v>10535.15</v>
      </c>
      <c r="D99" s="1">
        <v>10419.799999999999</v>
      </c>
      <c r="E99" s="1">
        <v>10513.85</v>
      </c>
      <c r="F99" s="1">
        <v>306792497</v>
      </c>
      <c r="G99" s="1">
        <v>12914.16</v>
      </c>
      <c r="H99" s="3">
        <f>IF(ISERR(LN(Table21019[[#This Row],[Close]]/E98)),"-",LN(Table21019[[#This Row],[Close]]/E98))</f>
        <v>7.9736101068204873E-3</v>
      </c>
    </row>
    <row r="100" spans="1:8" x14ac:dyDescent="0.3">
      <c r="A100" s="2">
        <v>43245</v>
      </c>
      <c r="B100" s="1">
        <v>10533.05</v>
      </c>
      <c r="C100" s="1">
        <v>10628.05</v>
      </c>
      <c r="D100" s="1">
        <v>10524</v>
      </c>
      <c r="E100" s="1">
        <v>10605.15</v>
      </c>
      <c r="F100" s="1">
        <v>268914888</v>
      </c>
      <c r="G100" s="1">
        <v>12431.16</v>
      </c>
      <c r="H100" s="3">
        <f>IF(ISERR(LN(Table21019[[#This Row],[Close]]/E99)),"-",LN(Table21019[[#This Row],[Close]]/E99))</f>
        <v>8.6462965847299792E-3</v>
      </c>
    </row>
    <row r="101" spans="1:8" x14ac:dyDescent="0.3">
      <c r="A101" s="2">
        <v>43248</v>
      </c>
      <c r="B101" s="1">
        <v>10648.35</v>
      </c>
      <c r="C101" s="1">
        <v>10709.8</v>
      </c>
      <c r="D101" s="1">
        <v>10640.55</v>
      </c>
      <c r="E101" s="1">
        <v>10688.65</v>
      </c>
      <c r="F101" s="1">
        <v>239786001</v>
      </c>
      <c r="G101" s="1">
        <v>11764.35</v>
      </c>
      <c r="H101" s="3">
        <f>IF(ISERR(LN(Table21019[[#This Row],[Close]]/E100)),"-",LN(Table21019[[#This Row],[Close]]/E100))</f>
        <v>7.8426986251568815E-3</v>
      </c>
    </row>
    <row r="102" spans="1:8" x14ac:dyDescent="0.3">
      <c r="A102" s="2">
        <v>43249</v>
      </c>
      <c r="B102" s="1">
        <v>10689.4</v>
      </c>
      <c r="C102" s="1">
        <v>10717.25</v>
      </c>
      <c r="D102" s="1">
        <v>10616.1</v>
      </c>
      <c r="E102" s="1">
        <v>10633.3</v>
      </c>
      <c r="F102" s="1">
        <v>232761575</v>
      </c>
      <c r="G102" s="1">
        <v>11817.39</v>
      </c>
      <c r="H102" s="3">
        <f>IF(ISERR(LN(Table21019[[#This Row],[Close]]/E101)),"-",LN(Table21019[[#This Row],[Close]]/E101))</f>
        <v>-5.1918444918060431E-3</v>
      </c>
    </row>
    <row r="103" spans="1:8" x14ac:dyDescent="0.3">
      <c r="A103" s="2">
        <v>43250</v>
      </c>
      <c r="B103" s="1">
        <v>10579</v>
      </c>
      <c r="C103" s="1">
        <v>10648.7</v>
      </c>
      <c r="D103" s="1">
        <v>10558.45</v>
      </c>
      <c r="E103" s="1">
        <v>10614.35</v>
      </c>
      <c r="F103" s="1">
        <v>246124259</v>
      </c>
      <c r="G103" s="1">
        <v>12224.76</v>
      </c>
      <c r="H103" s="3">
        <f>IF(ISERR(LN(Table21019[[#This Row],[Close]]/E102)),"-",LN(Table21019[[#This Row],[Close]]/E102))</f>
        <v>-1.7837271438870593E-3</v>
      </c>
    </row>
    <row r="104" spans="1:8" x14ac:dyDescent="0.3">
      <c r="A104" s="2">
        <v>43251</v>
      </c>
      <c r="B104" s="1">
        <v>10670.1</v>
      </c>
      <c r="C104" s="1">
        <v>10763.8</v>
      </c>
      <c r="D104" s="1">
        <v>10620.4</v>
      </c>
      <c r="E104" s="1">
        <v>10736.15</v>
      </c>
      <c r="F104" s="1">
        <v>629198569</v>
      </c>
      <c r="G104" s="1">
        <v>29479.77</v>
      </c>
      <c r="H104" s="3">
        <f>IF(ISERR(LN(Table21019[[#This Row],[Close]]/E103)),"-",LN(Table21019[[#This Row],[Close]]/E103))</f>
        <v>1.1409692638126136E-2</v>
      </c>
    </row>
    <row r="105" spans="1:8" x14ac:dyDescent="0.3">
      <c r="A105" s="2">
        <v>43252</v>
      </c>
      <c r="B105" s="1">
        <v>10738.45</v>
      </c>
      <c r="C105" s="1">
        <v>10764.75</v>
      </c>
      <c r="D105" s="1">
        <v>10681.5</v>
      </c>
      <c r="E105" s="1">
        <v>10696.2</v>
      </c>
      <c r="F105" s="1">
        <v>227355567</v>
      </c>
      <c r="G105" s="1">
        <v>12965.01</v>
      </c>
      <c r="H105" s="3">
        <f>IF(ISERR(LN(Table21019[[#This Row],[Close]]/E104)),"-",LN(Table21019[[#This Row],[Close]]/E104))</f>
        <v>-3.7280136120426276E-3</v>
      </c>
    </row>
    <row r="106" spans="1:8" x14ac:dyDescent="0.3">
      <c r="A106" s="2">
        <v>43255</v>
      </c>
      <c r="B106" s="1">
        <v>10765.95</v>
      </c>
      <c r="C106" s="1">
        <v>10770.3</v>
      </c>
      <c r="D106" s="1">
        <v>10618.35</v>
      </c>
      <c r="E106" s="1">
        <v>10628.5</v>
      </c>
      <c r="F106" s="1">
        <v>210148313</v>
      </c>
      <c r="G106" s="1">
        <v>14120.49</v>
      </c>
      <c r="H106" s="3">
        <f>IF(ISERR(LN(Table21019[[#This Row],[Close]]/E105)),"-",LN(Table21019[[#This Row],[Close]]/E105))</f>
        <v>-6.3494658726906857E-3</v>
      </c>
    </row>
    <row r="107" spans="1:8" x14ac:dyDescent="0.3">
      <c r="A107" s="2">
        <v>43256</v>
      </c>
      <c r="B107" s="1">
        <v>10630.7</v>
      </c>
      <c r="C107" s="1">
        <v>10633.15</v>
      </c>
      <c r="D107" s="1">
        <v>10550.9</v>
      </c>
      <c r="E107" s="1">
        <v>10593.15</v>
      </c>
      <c r="F107" s="1">
        <v>172898027</v>
      </c>
      <c r="G107" s="1">
        <v>10027.540000000001</v>
      </c>
      <c r="H107" s="3">
        <f>IF(ISERR(LN(Table21019[[#This Row],[Close]]/E106)),"-",LN(Table21019[[#This Row],[Close]]/E106))</f>
        <v>-3.3315065224060682E-3</v>
      </c>
    </row>
    <row r="108" spans="1:8" x14ac:dyDescent="0.3">
      <c r="A108" s="2">
        <v>43257</v>
      </c>
      <c r="B108" s="1">
        <v>10603.45</v>
      </c>
      <c r="C108" s="1">
        <v>10698.35</v>
      </c>
      <c r="D108" s="1">
        <v>10587.5</v>
      </c>
      <c r="E108" s="1">
        <v>10684.65</v>
      </c>
      <c r="F108" s="1">
        <v>195761429</v>
      </c>
      <c r="G108" s="1">
        <v>9920.75</v>
      </c>
      <c r="H108" s="3">
        <f>IF(ISERR(LN(Table21019[[#This Row],[Close]]/E107)),"-",LN(Table21019[[#This Row],[Close]]/E107))</f>
        <v>8.6005662256969095E-3</v>
      </c>
    </row>
    <row r="109" spans="1:8" x14ac:dyDescent="0.3">
      <c r="A109" s="2">
        <v>43258</v>
      </c>
      <c r="B109" s="1">
        <v>10722.6</v>
      </c>
      <c r="C109" s="1">
        <v>10818</v>
      </c>
      <c r="D109" s="1">
        <v>10722.6</v>
      </c>
      <c r="E109" s="1">
        <v>10768.35</v>
      </c>
      <c r="F109" s="1">
        <v>227663151</v>
      </c>
      <c r="G109" s="1">
        <v>11315.24</v>
      </c>
      <c r="H109" s="3">
        <f>IF(ISERR(LN(Table21019[[#This Row],[Close]]/E108)),"-",LN(Table21019[[#This Row],[Close]]/E108))</f>
        <v>7.8031440545139521E-3</v>
      </c>
    </row>
    <row r="110" spans="1:8" x14ac:dyDescent="0.3">
      <c r="A110" s="2">
        <v>43259</v>
      </c>
      <c r="B110" s="1">
        <v>10736.4</v>
      </c>
      <c r="C110" s="1">
        <v>10779.45</v>
      </c>
      <c r="D110" s="1">
        <v>10709.05</v>
      </c>
      <c r="E110" s="1">
        <v>10767.65</v>
      </c>
      <c r="F110" s="1">
        <v>215942528</v>
      </c>
      <c r="G110" s="1">
        <v>12360.88</v>
      </c>
      <c r="H110" s="3">
        <f>IF(ISERR(LN(Table21019[[#This Row],[Close]]/E109)),"-",LN(Table21019[[#This Row],[Close]]/E109))</f>
        <v>-6.5007429443483659E-5</v>
      </c>
    </row>
    <row r="111" spans="1:8" x14ac:dyDescent="0.3">
      <c r="A111" s="2">
        <v>43262</v>
      </c>
      <c r="B111" s="1">
        <v>10781.85</v>
      </c>
      <c r="C111" s="1">
        <v>10850.55</v>
      </c>
      <c r="D111" s="1">
        <v>10777.05</v>
      </c>
      <c r="E111" s="1">
        <v>10786.95</v>
      </c>
      <c r="F111" s="1">
        <v>217849903</v>
      </c>
      <c r="G111" s="1">
        <v>11384.97</v>
      </c>
      <c r="H111" s="3">
        <f>IF(ISERR(LN(Table21019[[#This Row],[Close]]/E110)),"-",LN(Table21019[[#This Row],[Close]]/E110))</f>
        <v>1.7908015140969788E-3</v>
      </c>
    </row>
    <row r="112" spans="1:8" x14ac:dyDescent="0.3">
      <c r="A112" s="2">
        <v>43263</v>
      </c>
      <c r="B112" s="1">
        <v>10816.15</v>
      </c>
      <c r="C112" s="1">
        <v>10856.55</v>
      </c>
      <c r="D112" s="1">
        <v>10789.4</v>
      </c>
      <c r="E112" s="1">
        <v>10842.85</v>
      </c>
      <c r="F112" s="1">
        <v>204419184</v>
      </c>
      <c r="G112" s="1">
        <v>11989.07</v>
      </c>
      <c r="H112" s="3">
        <f>IF(ISERR(LN(Table21019[[#This Row],[Close]]/E111)),"-",LN(Table21019[[#This Row],[Close]]/E111))</f>
        <v>5.1688064110242352E-3</v>
      </c>
    </row>
    <row r="113" spans="1:8" x14ac:dyDescent="0.3">
      <c r="A113" s="2">
        <v>43264</v>
      </c>
      <c r="B113" s="1">
        <v>10887.5</v>
      </c>
      <c r="C113" s="1">
        <v>10893.25</v>
      </c>
      <c r="D113" s="1">
        <v>10842.65</v>
      </c>
      <c r="E113" s="1">
        <v>10856.7</v>
      </c>
      <c r="F113" s="1">
        <v>220003032</v>
      </c>
      <c r="G113" s="1">
        <v>12982.8</v>
      </c>
      <c r="H113" s="3">
        <f>IF(ISERR(LN(Table21019[[#This Row],[Close]]/E112)),"-",LN(Table21019[[#This Row],[Close]]/E112))</f>
        <v>1.2765243408948135E-3</v>
      </c>
    </row>
    <row r="114" spans="1:8" x14ac:dyDescent="0.3">
      <c r="A114" s="2">
        <v>43265</v>
      </c>
      <c r="B114" s="1">
        <v>10832.9</v>
      </c>
      <c r="C114" s="1">
        <v>10833.7</v>
      </c>
      <c r="D114" s="1">
        <v>10773.55</v>
      </c>
      <c r="E114" s="1">
        <v>10808.05</v>
      </c>
      <c r="F114" s="1">
        <v>190031664</v>
      </c>
      <c r="G114" s="1">
        <v>11659.79</v>
      </c>
      <c r="H114" s="3">
        <f>IF(ISERR(LN(Table21019[[#This Row],[Close]]/E113)),"-",LN(Table21019[[#This Row],[Close]]/E113))</f>
        <v>-4.4911740754108491E-3</v>
      </c>
    </row>
    <row r="115" spans="1:8" x14ac:dyDescent="0.3">
      <c r="A115" s="2">
        <v>43266</v>
      </c>
      <c r="B115" s="1">
        <v>10808.65</v>
      </c>
      <c r="C115" s="1">
        <v>10834</v>
      </c>
      <c r="D115" s="1">
        <v>10755.4</v>
      </c>
      <c r="E115" s="1">
        <v>10817.7</v>
      </c>
      <c r="F115" s="1">
        <v>314764425</v>
      </c>
      <c r="G115" s="1">
        <v>19271.43</v>
      </c>
      <c r="H115" s="3">
        <f>IF(ISERR(LN(Table21019[[#This Row],[Close]]/E114)),"-",LN(Table21019[[#This Row],[Close]]/E114))</f>
        <v>8.9245465618541871E-4</v>
      </c>
    </row>
    <row r="116" spans="1:8" x14ac:dyDescent="0.3">
      <c r="A116" s="2">
        <v>43269</v>
      </c>
      <c r="B116" s="1">
        <v>10830.2</v>
      </c>
      <c r="C116" s="1">
        <v>10830.2</v>
      </c>
      <c r="D116" s="1">
        <v>10787.35</v>
      </c>
      <c r="E116" s="1">
        <v>10799.85</v>
      </c>
      <c r="F116" s="1">
        <v>202727202</v>
      </c>
      <c r="G116" s="1">
        <v>11182.48</v>
      </c>
      <c r="H116" s="3">
        <f>IF(ISERR(LN(Table21019[[#This Row],[Close]]/E115)),"-",LN(Table21019[[#This Row],[Close]]/E115))</f>
        <v>-1.6514363613613185E-3</v>
      </c>
    </row>
    <row r="117" spans="1:8" x14ac:dyDescent="0.3">
      <c r="A117" s="2">
        <v>43270</v>
      </c>
      <c r="B117" s="1">
        <v>10789.45</v>
      </c>
      <c r="C117" s="1">
        <v>10789.45</v>
      </c>
      <c r="D117" s="1">
        <v>10701.2</v>
      </c>
      <c r="E117" s="1">
        <v>10710.45</v>
      </c>
      <c r="F117" s="1">
        <v>231382790</v>
      </c>
      <c r="G117" s="1">
        <v>12290.16</v>
      </c>
      <c r="H117" s="3">
        <f>IF(ISERR(LN(Table21019[[#This Row],[Close]]/E116)),"-",LN(Table21019[[#This Row],[Close]]/E116))</f>
        <v>-8.3123447611347413E-3</v>
      </c>
    </row>
    <row r="118" spans="1:8" x14ac:dyDescent="0.3">
      <c r="A118" s="2">
        <v>43271</v>
      </c>
      <c r="B118" s="1">
        <v>10734.65</v>
      </c>
      <c r="C118" s="1">
        <v>10781.8</v>
      </c>
      <c r="D118" s="1">
        <v>10724.05</v>
      </c>
      <c r="E118" s="1">
        <v>10772.05</v>
      </c>
      <c r="F118" s="1">
        <v>199467082</v>
      </c>
      <c r="G118" s="1">
        <v>10858.35</v>
      </c>
      <c r="H118" s="3">
        <f>IF(ISERR(LN(Table21019[[#This Row],[Close]]/E117)),"-",LN(Table21019[[#This Row],[Close]]/E117))</f>
        <v>5.7349162184533176E-3</v>
      </c>
    </row>
    <row r="119" spans="1:8" x14ac:dyDescent="0.3">
      <c r="A119" s="2">
        <v>43272</v>
      </c>
      <c r="B119" s="1">
        <v>10808.45</v>
      </c>
      <c r="C119" s="1">
        <v>10809.6</v>
      </c>
      <c r="D119" s="1">
        <v>10725.9</v>
      </c>
      <c r="E119" s="1">
        <v>10741.1</v>
      </c>
      <c r="F119" s="1">
        <v>230507383</v>
      </c>
      <c r="G119" s="1">
        <v>12211.18</v>
      </c>
      <c r="H119" s="3">
        <f>IF(ISERR(LN(Table21019[[#This Row],[Close]]/E118)),"-",LN(Table21019[[#This Row],[Close]]/E118))</f>
        <v>-2.8773119094804597E-3</v>
      </c>
    </row>
    <row r="120" spans="1:8" x14ac:dyDescent="0.3">
      <c r="A120" s="2">
        <v>43273</v>
      </c>
      <c r="B120" s="1">
        <v>10742.7</v>
      </c>
      <c r="C120" s="1">
        <v>10837</v>
      </c>
      <c r="D120" s="1">
        <v>10710.45</v>
      </c>
      <c r="E120" s="1">
        <v>10821.85</v>
      </c>
      <c r="F120" s="1">
        <v>236898415</v>
      </c>
      <c r="G120" s="1">
        <v>13520.01</v>
      </c>
      <c r="H120" s="3">
        <f>IF(ISERR(LN(Table21019[[#This Row],[Close]]/E119)),"-",LN(Table21019[[#This Row],[Close]]/E119))</f>
        <v>7.489733777589257E-3</v>
      </c>
    </row>
    <row r="121" spans="1:8" x14ac:dyDescent="0.3">
      <c r="A121" s="2">
        <v>43276</v>
      </c>
      <c r="B121" s="1">
        <v>10822.9</v>
      </c>
      <c r="C121" s="1">
        <v>10831.05</v>
      </c>
      <c r="D121" s="1">
        <v>10753.05</v>
      </c>
      <c r="E121" s="1">
        <v>10762.45</v>
      </c>
      <c r="F121" s="1">
        <v>236693278</v>
      </c>
      <c r="G121" s="1">
        <v>12012.41</v>
      </c>
      <c r="H121" s="3">
        <f>IF(ISERR(LN(Table21019[[#This Row],[Close]]/E120)),"-",LN(Table21019[[#This Row],[Close]]/E120))</f>
        <v>-5.5040144879465814E-3</v>
      </c>
    </row>
    <row r="122" spans="1:8" x14ac:dyDescent="0.3">
      <c r="A122" s="2">
        <v>43277</v>
      </c>
      <c r="B122" s="1">
        <v>10742.7</v>
      </c>
      <c r="C122" s="1">
        <v>10805.25</v>
      </c>
      <c r="D122" s="1">
        <v>10732.55</v>
      </c>
      <c r="E122" s="1">
        <v>10769.15</v>
      </c>
      <c r="F122" s="1">
        <v>226846382</v>
      </c>
      <c r="G122" s="1">
        <v>12113.53</v>
      </c>
      <c r="H122" s="3">
        <f>IF(ISERR(LN(Table21019[[#This Row],[Close]]/E121)),"-",LN(Table21019[[#This Row],[Close]]/E121))</f>
        <v>6.2234113732792811E-4</v>
      </c>
    </row>
    <row r="123" spans="1:8" x14ac:dyDescent="0.3">
      <c r="A123" s="2">
        <v>43278</v>
      </c>
      <c r="B123" s="1">
        <v>10785.5</v>
      </c>
      <c r="C123" s="1">
        <v>10785.5</v>
      </c>
      <c r="D123" s="1">
        <v>10652.4</v>
      </c>
      <c r="E123" s="1">
        <v>10671.4</v>
      </c>
      <c r="F123" s="1">
        <v>253620792</v>
      </c>
      <c r="G123" s="1">
        <v>13837.03</v>
      </c>
      <c r="H123" s="3">
        <f>IF(ISERR(LN(Table21019[[#This Row],[Close]]/E122)),"-",LN(Table21019[[#This Row],[Close]]/E122))</f>
        <v>-9.1182994159396107E-3</v>
      </c>
    </row>
    <row r="124" spans="1:8" x14ac:dyDescent="0.3">
      <c r="A124" s="2">
        <v>43279</v>
      </c>
      <c r="B124" s="1">
        <v>10660.8</v>
      </c>
      <c r="C124" s="1">
        <v>10674.2</v>
      </c>
      <c r="D124" s="1">
        <v>10557.7</v>
      </c>
      <c r="E124" s="1">
        <v>10589.1</v>
      </c>
      <c r="F124" s="1">
        <v>363157327</v>
      </c>
      <c r="G124" s="1">
        <v>20187.98</v>
      </c>
      <c r="H124" s="3">
        <f>IF(ISERR(LN(Table21019[[#This Row],[Close]]/E123)),"-",LN(Table21019[[#This Row],[Close]]/E123))</f>
        <v>-7.7420955375824396E-3</v>
      </c>
    </row>
    <row r="125" spans="1:8" x14ac:dyDescent="0.3">
      <c r="A125" s="2">
        <v>43280</v>
      </c>
      <c r="B125" s="1">
        <v>10612.85</v>
      </c>
      <c r="C125" s="1">
        <v>10723.05</v>
      </c>
      <c r="D125" s="1">
        <v>10612.35</v>
      </c>
      <c r="E125" s="1">
        <v>10714.3</v>
      </c>
      <c r="F125" s="1">
        <v>250327878</v>
      </c>
      <c r="G125" s="1">
        <v>14440.17</v>
      </c>
      <c r="H125" s="3">
        <f>IF(ISERR(LN(Table21019[[#This Row],[Close]]/E124)),"-",LN(Table21019[[#This Row],[Close]]/E124))</f>
        <v>1.1754127647321299E-2</v>
      </c>
    </row>
    <row r="126" spans="1:8" x14ac:dyDescent="0.3">
      <c r="A126" s="2">
        <v>43283</v>
      </c>
      <c r="B126" s="1">
        <v>10732.35</v>
      </c>
      <c r="C126" s="1">
        <v>10736.15</v>
      </c>
      <c r="D126" s="1">
        <v>10604.65</v>
      </c>
      <c r="E126" s="1">
        <v>10657.3</v>
      </c>
      <c r="F126" s="1">
        <v>304536687</v>
      </c>
      <c r="G126" s="1">
        <v>13591.3</v>
      </c>
      <c r="H126" s="3">
        <f>IF(ISERR(LN(Table21019[[#This Row],[Close]]/E125)),"-",LN(Table21019[[#This Row],[Close]]/E125))</f>
        <v>-5.334194459439767E-3</v>
      </c>
    </row>
    <row r="127" spans="1:8" x14ac:dyDescent="0.3">
      <c r="A127" s="2">
        <v>43284</v>
      </c>
      <c r="B127" s="1">
        <v>10668.6</v>
      </c>
      <c r="C127" s="1">
        <v>10713.3</v>
      </c>
      <c r="D127" s="1">
        <v>10630.25</v>
      </c>
      <c r="E127" s="1">
        <v>10699.9</v>
      </c>
      <c r="F127" s="1">
        <v>208371545</v>
      </c>
      <c r="G127" s="1">
        <v>10896.89</v>
      </c>
      <c r="H127" s="3">
        <f>IF(ISERR(LN(Table21019[[#This Row],[Close]]/E126)),"-",LN(Table21019[[#This Row],[Close]]/E126))</f>
        <v>3.9892922757939599E-3</v>
      </c>
    </row>
    <row r="128" spans="1:8" x14ac:dyDescent="0.3">
      <c r="A128" s="2">
        <v>43285</v>
      </c>
      <c r="B128" s="1">
        <v>10715</v>
      </c>
      <c r="C128" s="1">
        <v>10777.15</v>
      </c>
      <c r="D128" s="1">
        <v>10677.75</v>
      </c>
      <c r="E128" s="1">
        <v>10769.9</v>
      </c>
      <c r="F128" s="1">
        <v>179268271</v>
      </c>
      <c r="G128" s="1">
        <v>10388.69</v>
      </c>
      <c r="H128" s="3">
        <f>IF(ISERR(LN(Table21019[[#This Row],[Close]]/E127)),"-",LN(Table21019[[#This Row],[Close]]/E127))</f>
        <v>6.5208104443272496E-3</v>
      </c>
    </row>
    <row r="129" spans="1:8" x14ac:dyDescent="0.3">
      <c r="A129" s="2">
        <v>43286</v>
      </c>
      <c r="B129" s="1">
        <v>10786.05</v>
      </c>
      <c r="C129" s="1">
        <v>10786.05</v>
      </c>
      <c r="D129" s="1">
        <v>10726.25</v>
      </c>
      <c r="E129" s="1">
        <v>10749.75</v>
      </c>
      <c r="F129" s="1">
        <v>227267176</v>
      </c>
      <c r="G129" s="1">
        <v>13676.58</v>
      </c>
      <c r="H129" s="3">
        <f>IF(ISERR(LN(Table21019[[#This Row],[Close]]/E128)),"-",LN(Table21019[[#This Row],[Close]]/E128))</f>
        <v>-1.8727075848253383E-3</v>
      </c>
    </row>
    <row r="130" spans="1:8" x14ac:dyDescent="0.3">
      <c r="A130" s="2">
        <v>43287</v>
      </c>
      <c r="B130" s="1">
        <v>10744.15</v>
      </c>
      <c r="C130" s="1">
        <v>10816.35</v>
      </c>
      <c r="D130" s="1">
        <v>10735.05</v>
      </c>
      <c r="E130" s="1">
        <v>10772.65</v>
      </c>
      <c r="F130" s="1">
        <v>256547706</v>
      </c>
      <c r="G130" s="1">
        <v>14006.48</v>
      </c>
      <c r="H130" s="3">
        <f>IF(ISERR(LN(Table21019[[#This Row],[Close]]/E129)),"-",LN(Table21019[[#This Row],[Close]]/E129))</f>
        <v>2.1280162660109484E-3</v>
      </c>
    </row>
    <row r="131" spans="1:8" x14ac:dyDescent="0.3">
      <c r="A131" s="2">
        <v>43290</v>
      </c>
      <c r="B131" s="1">
        <v>10838.3</v>
      </c>
      <c r="C131" s="1">
        <v>10860.35</v>
      </c>
      <c r="D131" s="1">
        <v>10807.15</v>
      </c>
      <c r="E131" s="1">
        <v>10852.9</v>
      </c>
      <c r="F131" s="1">
        <v>189331016</v>
      </c>
      <c r="G131" s="1">
        <v>10843.92</v>
      </c>
      <c r="H131" s="3">
        <f>IF(ISERR(LN(Table21019[[#This Row],[Close]]/E130)),"-",LN(Table21019[[#This Row],[Close]]/E130))</f>
        <v>7.4218106239193555E-3</v>
      </c>
    </row>
    <row r="132" spans="1:8" x14ac:dyDescent="0.3">
      <c r="A132" s="2">
        <v>43291</v>
      </c>
      <c r="B132" s="1">
        <v>10902.75</v>
      </c>
      <c r="C132" s="1">
        <v>10956.9</v>
      </c>
      <c r="D132" s="1">
        <v>10876.65</v>
      </c>
      <c r="E132" s="1">
        <v>10947.25</v>
      </c>
      <c r="F132" s="1">
        <v>203061980</v>
      </c>
      <c r="G132" s="1">
        <v>12834.85</v>
      </c>
      <c r="H132" s="3">
        <f>IF(ISERR(LN(Table21019[[#This Row],[Close]]/E131)),"-",LN(Table21019[[#This Row],[Close]]/E131))</f>
        <v>8.6559577894496902E-3</v>
      </c>
    </row>
    <row r="133" spans="1:8" x14ac:dyDescent="0.3">
      <c r="A133" s="2">
        <v>43292</v>
      </c>
      <c r="B133" s="1">
        <v>10956.4</v>
      </c>
      <c r="C133" s="1">
        <v>10976.65</v>
      </c>
      <c r="D133" s="1">
        <v>10923</v>
      </c>
      <c r="E133" s="1">
        <v>10948.3</v>
      </c>
      <c r="F133" s="1">
        <v>229211999</v>
      </c>
      <c r="G133" s="1">
        <v>15944.45</v>
      </c>
      <c r="H133" s="3">
        <f>IF(ISERR(LN(Table21019[[#This Row],[Close]]/E132)),"-",LN(Table21019[[#This Row],[Close]]/E132))</f>
        <v>9.5909899573626465E-5</v>
      </c>
    </row>
    <row r="134" spans="1:8" x14ac:dyDescent="0.3">
      <c r="A134" s="2">
        <v>43293</v>
      </c>
      <c r="B134" s="1">
        <v>11006.95</v>
      </c>
      <c r="C134" s="1">
        <v>11078.3</v>
      </c>
      <c r="D134" s="1">
        <v>10999.65</v>
      </c>
      <c r="E134" s="1">
        <v>11023.2</v>
      </c>
      <c r="F134" s="1">
        <v>256034815</v>
      </c>
      <c r="G134" s="1">
        <v>15787.28</v>
      </c>
      <c r="H134" s="3">
        <f>IF(ISERR(LN(Table21019[[#This Row],[Close]]/E133)),"-",LN(Table21019[[#This Row],[Close]]/E133))</f>
        <v>6.8179496293051707E-3</v>
      </c>
    </row>
    <row r="135" spans="1:8" x14ac:dyDescent="0.3">
      <c r="A135" s="2">
        <v>43294</v>
      </c>
      <c r="B135" s="1">
        <v>11056.9</v>
      </c>
      <c r="C135" s="1">
        <v>11071.35</v>
      </c>
      <c r="D135" s="1">
        <v>10999.75</v>
      </c>
      <c r="E135" s="1">
        <v>11018.9</v>
      </c>
      <c r="F135" s="1">
        <v>241670818</v>
      </c>
      <c r="G135" s="1">
        <v>14744.56</v>
      </c>
      <c r="H135" s="3">
        <f>IF(ISERR(LN(Table21019[[#This Row],[Close]]/E134)),"-",LN(Table21019[[#This Row],[Close]]/E134))</f>
        <v>-3.9016246678396689E-4</v>
      </c>
    </row>
    <row r="136" spans="1:8" x14ac:dyDescent="0.3">
      <c r="A136" s="2">
        <v>43297</v>
      </c>
      <c r="B136" s="1">
        <v>11018.95</v>
      </c>
      <c r="C136" s="1">
        <v>11019.5</v>
      </c>
      <c r="D136" s="1">
        <v>10926.25</v>
      </c>
      <c r="E136" s="1">
        <v>10936.85</v>
      </c>
      <c r="F136" s="1">
        <v>216971413</v>
      </c>
      <c r="G136" s="1">
        <v>13709.57</v>
      </c>
      <c r="H136" s="3">
        <f>IF(ISERR(LN(Table21019[[#This Row],[Close]]/E135)),"-",LN(Table21019[[#This Row],[Close]]/E135))</f>
        <v>-7.4741588844156994E-3</v>
      </c>
    </row>
    <row r="137" spans="1:8" x14ac:dyDescent="0.3">
      <c r="A137" s="2">
        <v>43298</v>
      </c>
      <c r="B137" s="1">
        <v>10939.65</v>
      </c>
      <c r="C137" s="1">
        <v>11018.5</v>
      </c>
      <c r="D137" s="1">
        <v>10925.6</v>
      </c>
      <c r="E137" s="1">
        <v>11008.05</v>
      </c>
      <c r="F137" s="1">
        <v>217107580</v>
      </c>
      <c r="G137" s="1">
        <v>12649.4</v>
      </c>
      <c r="H137" s="3">
        <f>IF(ISERR(LN(Table21019[[#This Row],[Close]]/E136)),"-",LN(Table21019[[#This Row],[Close]]/E136))</f>
        <v>6.4890019854781638E-3</v>
      </c>
    </row>
    <row r="138" spans="1:8" x14ac:dyDescent="0.3">
      <c r="A138" s="2">
        <v>43299</v>
      </c>
      <c r="B138" s="1">
        <v>11060.2</v>
      </c>
      <c r="C138" s="1">
        <v>11076.2</v>
      </c>
      <c r="D138" s="1">
        <v>10956.3</v>
      </c>
      <c r="E138" s="1">
        <v>10980.45</v>
      </c>
      <c r="F138" s="1">
        <v>232502459</v>
      </c>
      <c r="G138" s="1">
        <v>13320.2</v>
      </c>
      <c r="H138" s="3">
        <f>IF(ISERR(LN(Table21019[[#This Row],[Close]]/E137)),"-",LN(Table21019[[#This Row],[Close]]/E137))</f>
        <v>-2.5104044836980507E-3</v>
      </c>
    </row>
    <row r="139" spans="1:8" x14ac:dyDescent="0.3">
      <c r="A139" s="2">
        <v>43300</v>
      </c>
      <c r="B139" s="1">
        <v>10999.5</v>
      </c>
      <c r="C139" s="1">
        <v>11006.5</v>
      </c>
      <c r="D139" s="1">
        <v>10935.45</v>
      </c>
      <c r="E139" s="1">
        <v>10957.1</v>
      </c>
      <c r="F139" s="1">
        <v>222056399</v>
      </c>
      <c r="G139" s="1">
        <v>12199.98</v>
      </c>
      <c r="H139" s="3">
        <f>IF(ISERR(LN(Table21019[[#This Row],[Close]]/E138)),"-",LN(Table21019[[#This Row],[Close]]/E138))</f>
        <v>-2.1287708807833992E-3</v>
      </c>
    </row>
    <row r="140" spans="1:8" x14ac:dyDescent="0.3">
      <c r="A140" s="2">
        <v>43301</v>
      </c>
      <c r="B140" s="1">
        <v>10963.5</v>
      </c>
      <c r="C140" s="1">
        <v>11030.25</v>
      </c>
      <c r="D140" s="1">
        <v>10946.2</v>
      </c>
      <c r="E140" s="1">
        <v>11010.2</v>
      </c>
      <c r="F140" s="1">
        <v>193144113</v>
      </c>
      <c r="G140" s="1">
        <v>14105.94</v>
      </c>
      <c r="H140" s="3">
        <f>IF(ISERR(LN(Table21019[[#This Row],[Close]]/E139)),"-",LN(Table21019[[#This Row],[Close]]/E139))</f>
        <v>4.8344679065168992E-3</v>
      </c>
    </row>
    <row r="141" spans="1:8" x14ac:dyDescent="0.3">
      <c r="A141" s="2">
        <v>43304</v>
      </c>
      <c r="B141" s="1">
        <v>11019.85</v>
      </c>
      <c r="C141" s="1">
        <v>11093.4</v>
      </c>
      <c r="D141" s="1">
        <v>11010.95</v>
      </c>
      <c r="E141" s="1">
        <v>11084.75</v>
      </c>
      <c r="F141" s="1">
        <v>236153085</v>
      </c>
      <c r="G141" s="1">
        <v>14932.51</v>
      </c>
      <c r="H141" s="3">
        <f>IF(ISERR(LN(Table21019[[#This Row],[Close]]/E140)),"-",LN(Table21019[[#This Row],[Close]]/E140))</f>
        <v>6.7481739405328336E-3</v>
      </c>
    </row>
    <row r="142" spans="1:8" x14ac:dyDescent="0.3">
      <c r="A142" s="2">
        <v>43305</v>
      </c>
      <c r="B142" s="1">
        <v>11109</v>
      </c>
      <c r="C142" s="1">
        <v>11143.4</v>
      </c>
      <c r="D142" s="1">
        <v>11092.5</v>
      </c>
      <c r="E142" s="1">
        <v>11134.3</v>
      </c>
      <c r="F142" s="1">
        <v>212247395</v>
      </c>
      <c r="G142" s="1">
        <v>13931.15</v>
      </c>
      <c r="H142" s="3">
        <f>IF(ISERR(LN(Table21019[[#This Row],[Close]]/E141)),"-",LN(Table21019[[#This Row],[Close]]/E141))</f>
        <v>4.4601440782581301E-3</v>
      </c>
    </row>
    <row r="143" spans="1:8" x14ac:dyDescent="0.3">
      <c r="A143" s="2">
        <v>43306</v>
      </c>
      <c r="B143" s="1">
        <v>11148.4</v>
      </c>
      <c r="C143" s="1">
        <v>11157.15</v>
      </c>
      <c r="D143" s="1">
        <v>11113.25</v>
      </c>
      <c r="E143" s="1">
        <v>11132</v>
      </c>
      <c r="F143" s="1">
        <v>212333169</v>
      </c>
      <c r="G143" s="1">
        <v>12528.8</v>
      </c>
      <c r="H143" s="3">
        <f>IF(ISERR(LN(Table21019[[#This Row],[Close]]/E142)),"-",LN(Table21019[[#This Row],[Close]]/E142))</f>
        <v>-2.0659022901692162E-4</v>
      </c>
    </row>
    <row r="144" spans="1:8" x14ac:dyDescent="0.3">
      <c r="A144" s="2">
        <v>43307</v>
      </c>
      <c r="B144" s="1">
        <v>11132.95</v>
      </c>
      <c r="C144" s="1">
        <v>11185.85</v>
      </c>
      <c r="D144" s="1">
        <v>11125.7</v>
      </c>
      <c r="E144" s="1">
        <v>11167.3</v>
      </c>
      <c r="F144" s="1">
        <v>376657398</v>
      </c>
      <c r="G144" s="1">
        <v>21595.33</v>
      </c>
      <c r="H144" s="3">
        <f>IF(ISERR(LN(Table21019[[#This Row],[Close]]/E143)),"-",LN(Table21019[[#This Row],[Close]]/E143))</f>
        <v>3.1660213088618083E-3</v>
      </c>
    </row>
    <row r="145" spans="1:8" x14ac:dyDescent="0.3">
      <c r="A145" s="2">
        <v>43308</v>
      </c>
      <c r="B145" s="1">
        <v>11232.75</v>
      </c>
      <c r="C145" s="1">
        <v>11283.4</v>
      </c>
      <c r="D145" s="1">
        <v>11210.25</v>
      </c>
      <c r="E145" s="1">
        <v>11278.35</v>
      </c>
      <c r="F145" s="1">
        <v>324343457</v>
      </c>
      <c r="G145" s="1">
        <v>15203.09</v>
      </c>
      <c r="H145" s="3">
        <f>IF(ISERR(LN(Table21019[[#This Row],[Close]]/E144)),"-",LN(Table21019[[#This Row],[Close]]/E144))</f>
        <v>9.8950938021973352E-3</v>
      </c>
    </row>
    <row r="146" spans="1:8" x14ac:dyDescent="0.3">
      <c r="A146" s="2">
        <v>43311</v>
      </c>
      <c r="B146" s="1">
        <v>11296.65</v>
      </c>
      <c r="C146" s="1">
        <v>11328.1</v>
      </c>
      <c r="D146" s="1">
        <v>11261.45</v>
      </c>
      <c r="E146" s="1">
        <v>11319.55</v>
      </c>
      <c r="F146" s="1">
        <v>287435926</v>
      </c>
      <c r="G146" s="1">
        <v>14716.66</v>
      </c>
      <c r="H146" s="3">
        <f>IF(ISERR(LN(Table21019[[#This Row],[Close]]/E145)),"-",LN(Table21019[[#This Row],[Close]]/E145))</f>
        <v>3.6463605599989543E-3</v>
      </c>
    </row>
    <row r="147" spans="1:8" x14ac:dyDescent="0.3">
      <c r="A147" s="2">
        <v>43312</v>
      </c>
      <c r="B147" s="1">
        <v>11311.05</v>
      </c>
      <c r="C147" s="1">
        <v>11366</v>
      </c>
      <c r="D147" s="1">
        <v>11267.75</v>
      </c>
      <c r="E147" s="1">
        <v>11356.5</v>
      </c>
      <c r="F147" s="1">
        <v>264430889</v>
      </c>
      <c r="G147" s="1">
        <v>15297.4</v>
      </c>
      <c r="H147" s="3">
        <f>IF(ISERR(LN(Table21019[[#This Row],[Close]]/E146)),"-",LN(Table21019[[#This Row],[Close]]/E146))</f>
        <v>3.2589478946312938E-3</v>
      </c>
    </row>
    <row r="148" spans="1:8" x14ac:dyDescent="0.3">
      <c r="A148" s="2">
        <v>43313</v>
      </c>
      <c r="B148" s="1">
        <v>11359.8</v>
      </c>
      <c r="C148" s="1">
        <v>11390.55</v>
      </c>
      <c r="D148" s="1">
        <v>11313.55</v>
      </c>
      <c r="E148" s="1">
        <v>11346.2</v>
      </c>
      <c r="F148" s="1">
        <v>278012697</v>
      </c>
      <c r="G148" s="1">
        <v>14436.12</v>
      </c>
      <c r="H148" s="3">
        <f>IF(ISERR(LN(Table21019[[#This Row],[Close]]/E147)),"-",LN(Table21019[[#This Row],[Close]]/E147))</f>
        <v>-9.0738112265936017E-4</v>
      </c>
    </row>
    <row r="149" spans="1:8" x14ac:dyDescent="0.3">
      <c r="A149" s="2">
        <v>43314</v>
      </c>
      <c r="B149" s="1">
        <v>11328.9</v>
      </c>
      <c r="C149" s="1">
        <v>11328.9</v>
      </c>
      <c r="D149" s="1">
        <v>11234.95</v>
      </c>
      <c r="E149" s="1">
        <v>11244.7</v>
      </c>
      <c r="F149" s="1">
        <v>216533127</v>
      </c>
      <c r="G149" s="1">
        <v>12267.66</v>
      </c>
      <c r="H149" s="3">
        <f>IF(ISERR(LN(Table21019[[#This Row],[Close]]/E148)),"-",LN(Table21019[[#This Row],[Close]]/E148))</f>
        <v>-8.9859795750619302E-3</v>
      </c>
    </row>
    <row r="150" spans="1:8" x14ac:dyDescent="0.3">
      <c r="A150" s="2">
        <v>43315</v>
      </c>
      <c r="B150" s="1">
        <v>11297.8</v>
      </c>
      <c r="C150" s="1">
        <v>11368</v>
      </c>
      <c r="D150" s="1">
        <v>11294.55</v>
      </c>
      <c r="E150" s="1">
        <v>11360.8</v>
      </c>
      <c r="F150" s="1">
        <v>225146360</v>
      </c>
      <c r="G150" s="1">
        <v>12984.66</v>
      </c>
      <c r="H150" s="3">
        <f>IF(ISERR(LN(Table21019[[#This Row],[Close]]/E149)),"-",LN(Table21019[[#This Row],[Close]]/E149))</f>
        <v>1.0271926817053497E-2</v>
      </c>
    </row>
    <row r="151" spans="1:8" x14ac:dyDescent="0.3">
      <c r="A151" s="2">
        <v>43318</v>
      </c>
      <c r="B151" s="1">
        <v>11401.5</v>
      </c>
      <c r="C151" s="1">
        <v>11427.65</v>
      </c>
      <c r="D151" s="1">
        <v>11370.6</v>
      </c>
      <c r="E151" s="1">
        <v>11387.1</v>
      </c>
      <c r="F151" s="1">
        <v>210002582</v>
      </c>
      <c r="G151" s="1">
        <v>11321.55</v>
      </c>
      <c r="H151" s="3">
        <f>IF(ISERR(LN(Table21019[[#This Row],[Close]]/E150)),"-",LN(Table21019[[#This Row],[Close]]/E150))</f>
        <v>2.312302385563333E-3</v>
      </c>
    </row>
    <row r="152" spans="1:8" x14ac:dyDescent="0.3">
      <c r="A152" s="2">
        <v>43319</v>
      </c>
      <c r="B152" s="1">
        <v>11423.15</v>
      </c>
      <c r="C152" s="1">
        <v>11428.95</v>
      </c>
      <c r="D152" s="1">
        <v>11359.7</v>
      </c>
      <c r="E152" s="1">
        <v>11389.45</v>
      </c>
      <c r="F152" s="1">
        <v>233409612</v>
      </c>
      <c r="G152" s="1">
        <v>12457.71</v>
      </c>
      <c r="H152" s="3">
        <f>IF(ISERR(LN(Table21019[[#This Row],[Close]]/E151)),"-",LN(Table21019[[#This Row],[Close]]/E151))</f>
        <v>2.0635258705455244E-4</v>
      </c>
    </row>
    <row r="153" spans="1:8" x14ac:dyDescent="0.3">
      <c r="A153" s="2">
        <v>43320</v>
      </c>
      <c r="B153" s="1">
        <v>11412.5</v>
      </c>
      <c r="C153" s="1">
        <v>11459.95</v>
      </c>
      <c r="D153" s="1">
        <v>11379.3</v>
      </c>
      <c r="E153" s="1">
        <v>11450</v>
      </c>
      <c r="F153" s="1">
        <v>217047641</v>
      </c>
      <c r="G153" s="1">
        <v>12422.62</v>
      </c>
      <c r="H153" s="3">
        <f>IF(ISERR(LN(Table21019[[#This Row],[Close]]/E152)),"-",LN(Table21019[[#This Row],[Close]]/E152))</f>
        <v>5.3022416789647508E-3</v>
      </c>
    </row>
    <row r="154" spans="1:8" x14ac:dyDescent="0.3">
      <c r="A154" s="2">
        <v>43321</v>
      </c>
      <c r="B154" s="1">
        <v>11493.25</v>
      </c>
      <c r="C154" s="1">
        <v>11495.2</v>
      </c>
      <c r="D154" s="1">
        <v>11454.1</v>
      </c>
      <c r="E154" s="1">
        <v>11470.7</v>
      </c>
      <c r="F154" s="1">
        <v>311521403</v>
      </c>
      <c r="G154" s="1">
        <v>15842.76</v>
      </c>
      <c r="H154" s="3">
        <f>IF(ISERR(LN(Table21019[[#This Row],[Close]]/E153)),"-",LN(Table21019[[#This Row],[Close]]/E153))</f>
        <v>1.806228049557314E-3</v>
      </c>
    </row>
    <row r="155" spans="1:8" x14ac:dyDescent="0.3">
      <c r="A155" s="2">
        <v>43322</v>
      </c>
      <c r="B155" s="1">
        <v>11474.95</v>
      </c>
      <c r="C155" s="1">
        <v>11478.75</v>
      </c>
      <c r="D155" s="1">
        <v>11419.65</v>
      </c>
      <c r="E155" s="1">
        <v>11429.5</v>
      </c>
      <c r="F155" s="1">
        <v>336424182</v>
      </c>
      <c r="G155" s="1">
        <v>15738.26</v>
      </c>
      <c r="H155" s="3">
        <f>IF(ISERR(LN(Table21019[[#This Row],[Close]]/E154)),"-",LN(Table21019[[#This Row],[Close]]/E154))</f>
        <v>-3.5982257318400699E-3</v>
      </c>
    </row>
    <row r="156" spans="1:8" x14ac:dyDescent="0.3">
      <c r="A156" s="2">
        <v>43325</v>
      </c>
      <c r="B156" s="1">
        <v>11369.6</v>
      </c>
      <c r="C156" s="1">
        <v>11406.3</v>
      </c>
      <c r="D156" s="1">
        <v>11340.3</v>
      </c>
      <c r="E156" s="1">
        <v>11355.75</v>
      </c>
      <c r="F156" s="1">
        <v>254466760</v>
      </c>
      <c r="G156" s="1">
        <v>12899.22</v>
      </c>
      <c r="H156" s="3">
        <f>IF(ISERR(LN(Table21019[[#This Row],[Close]]/E155)),"-",LN(Table21019[[#This Row],[Close]]/E155))</f>
        <v>-6.4735087435117758E-3</v>
      </c>
    </row>
    <row r="157" spans="1:8" x14ac:dyDescent="0.3">
      <c r="A157" s="2">
        <v>43326</v>
      </c>
      <c r="B157" s="1">
        <v>11381.7</v>
      </c>
      <c r="C157" s="1">
        <v>11452.45</v>
      </c>
      <c r="D157" s="1">
        <v>11370.8</v>
      </c>
      <c r="E157" s="1">
        <v>11435.1</v>
      </c>
      <c r="F157" s="1">
        <v>239841680</v>
      </c>
      <c r="G157" s="1">
        <v>13935.35</v>
      </c>
      <c r="H157" s="3">
        <f>IF(ISERR(LN(Table21019[[#This Row],[Close]]/E156)),"-",LN(Table21019[[#This Row],[Close]]/E156))</f>
        <v>6.9633489429444069E-3</v>
      </c>
    </row>
    <row r="158" spans="1:8" x14ac:dyDescent="0.3">
      <c r="A158" s="2">
        <v>43328</v>
      </c>
      <c r="B158" s="1">
        <v>11397.15</v>
      </c>
      <c r="C158" s="1">
        <v>11449.85</v>
      </c>
      <c r="D158" s="1">
        <v>11366.25</v>
      </c>
      <c r="E158" s="1">
        <v>11385.05</v>
      </c>
      <c r="F158" s="1">
        <v>299610298</v>
      </c>
      <c r="G158" s="1">
        <v>17081.62</v>
      </c>
      <c r="H158" s="3">
        <f>IF(ISERR(LN(Table21019[[#This Row],[Close]]/E157)),"-",LN(Table21019[[#This Row],[Close]]/E157))</f>
        <v>-4.38648126781707E-3</v>
      </c>
    </row>
    <row r="159" spans="1:8" x14ac:dyDescent="0.3">
      <c r="A159" s="2">
        <v>43329</v>
      </c>
      <c r="B159" s="1">
        <v>11437.15</v>
      </c>
      <c r="C159" s="1">
        <v>11486.45</v>
      </c>
      <c r="D159" s="1">
        <v>11431.8</v>
      </c>
      <c r="E159" s="1">
        <v>11470.75</v>
      </c>
      <c r="F159" s="1">
        <v>241985503</v>
      </c>
      <c r="G159" s="1">
        <v>13275.31</v>
      </c>
      <c r="H159" s="3">
        <f>IF(ISERR(LN(Table21019[[#This Row],[Close]]/E158)),"-",LN(Table21019[[#This Row],[Close]]/E158))</f>
        <v>7.4992257226116294E-3</v>
      </c>
    </row>
    <row r="160" spans="1:8" x14ac:dyDescent="0.3">
      <c r="A160" s="2">
        <v>43332</v>
      </c>
      <c r="B160" s="1">
        <v>11502.1</v>
      </c>
      <c r="C160" s="1">
        <v>11565.3</v>
      </c>
      <c r="D160" s="1">
        <v>11499.65</v>
      </c>
      <c r="E160" s="1">
        <v>11551.75</v>
      </c>
      <c r="F160" s="1">
        <v>239843358</v>
      </c>
      <c r="G160" s="1">
        <v>14119.93</v>
      </c>
      <c r="H160" s="3">
        <f>IF(ISERR(LN(Table21019[[#This Row],[Close]]/E159)),"-",LN(Table21019[[#This Row],[Close]]/E159))</f>
        <v>7.0366236698632748E-3</v>
      </c>
    </row>
    <row r="161" spans="1:8" x14ac:dyDescent="0.3">
      <c r="A161" s="2">
        <v>43333</v>
      </c>
      <c r="B161" s="1">
        <v>11576.2</v>
      </c>
      <c r="C161" s="1">
        <v>11581.75</v>
      </c>
      <c r="D161" s="1">
        <v>11539.6</v>
      </c>
      <c r="E161" s="1">
        <v>11570.9</v>
      </c>
      <c r="F161" s="1">
        <v>231063669</v>
      </c>
      <c r="G161" s="1">
        <v>13528.83</v>
      </c>
      <c r="H161" s="3">
        <f>IF(ISERR(LN(Table21019[[#This Row],[Close]]/E160)),"-",LN(Table21019[[#This Row],[Close]]/E160))</f>
        <v>1.6563849194054057E-3</v>
      </c>
    </row>
    <row r="162" spans="1:8" x14ac:dyDescent="0.3">
      <c r="A162" s="2">
        <v>43335</v>
      </c>
      <c r="B162" s="1">
        <v>11620.7</v>
      </c>
      <c r="C162" s="1">
        <v>11620.7</v>
      </c>
      <c r="D162" s="1">
        <v>11546.7</v>
      </c>
      <c r="E162" s="1">
        <v>11582.75</v>
      </c>
      <c r="F162" s="1">
        <v>256163842</v>
      </c>
      <c r="G162" s="1">
        <v>16117.77</v>
      </c>
      <c r="H162" s="3">
        <f>IF(ISERR(LN(Table21019[[#This Row],[Close]]/E161)),"-",LN(Table21019[[#This Row],[Close]]/E161))</f>
        <v>1.0235968009065074E-3</v>
      </c>
    </row>
    <row r="163" spans="1:8" x14ac:dyDescent="0.3">
      <c r="A163" s="2">
        <v>43336</v>
      </c>
      <c r="B163" s="1">
        <v>11566.6</v>
      </c>
      <c r="C163" s="1">
        <v>11604.6</v>
      </c>
      <c r="D163" s="1">
        <v>11532</v>
      </c>
      <c r="E163" s="1">
        <v>11557.1</v>
      </c>
      <c r="F163" s="1">
        <v>225604574</v>
      </c>
      <c r="G163" s="1">
        <v>13019.55</v>
      </c>
      <c r="H163" s="3">
        <f>IF(ISERR(LN(Table21019[[#This Row],[Close]]/E162)),"-",LN(Table21019[[#This Row],[Close]]/E162))</f>
        <v>-2.2169556419407827E-3</v>
      </c>
    </row>
    <row r="164" spans="1:8" x14ac:dyDescent="0.3">
      <c r="A164" s="2">
        <v>43339</v>
      </c>
      <c r="B164" s="1">
        <v>11605.85</v>
      </c>
      <c r="C164" s="1">
        <v>11700.95</v>
      </c>
      <c r="D164" s="1">
        <v>11595.6</v>
      </c>
      <c r="E164" s="1">
        <v>11691.95</v>
      </c>
      <c r="F164" s="1">
        <v>205689327</v>
      </c>
      <c r="G164" s="1">
        <v>11707.5</v>
      </c>
      <c r="H164" s="3">
        <f>IF(ISERR(LN(Table21019[[#This Row],[Close]]/E163)),"-",LN(Table21019[[#This Row],[Close]]/E163))</f>
        <v>1.1600604091100921E-2</v>
      </c>
    </row>
    <row r="165" spans="1:8" x14ac:dyDescent="0.3">
      <c r="A165" s="2">
        <v>43340</v>
      </c>
      <c r="B165" s="1">
        <v>11731.95</v>
      </c>
      <c r="C165" s="1">
        <v>11760.2</v>
      </c>
      <c r="D165" s="1">
        <v>11710.5</v>
      </c>
      <c r="E165" s="1">
        <v>11738.5</v>
      </c>
      <c r="F165" s="1">
        <v>249420312</v>
      </c>
      <c r="G165" s="1">
        <v>13946.7</v>
      </c>
      <c r="H165" s="3">
        <f>IF(ISERR(LN(Table21019[[#This Row],[Close]]/E164)),"-",LN(Table21019[[#This Row],[Close]]/E164))</f>
        <v>3.973467111897261E-3</v>
      </c>
    </row>
    <row r="166" spans="1:8" x14ac:dyDescent="0.3">
      <c r="A166" s="2">
        <v>43341</v>
      </c>
      <c r="B166" s="1">
        <v>11744.95</v>
      </c>
      <c r="C166" s="1">
        <v>11753.2</v>
      </c>
      <c r="D166" s="1">
        <v>11678.85</v>
      </c>
      <c r="E166" s="1">
        <v>11691.9</v>
      </c>
      <c r="F166" s="1">
        <v>259351550</v>
      </c>
      <c r="G166" s="1">
        <v>14324.65</v>
      </c>
      <c r="H166" s="3">
        <f>IF(ISERR(LN(Table21019[[#This Row],[Close]]/E165)),"-",LN(Table21019[[#This Row],[Close]]/E165))</f>
        <v>-3.9777435676563271E-3</v>
      </c>
    </row>
    <row r="167" spans="1:8" x14ac:dyDescent="0.3">
      <c r="A167" s="2">
        <v>43342</v>
      </c>
      <c r="B167" s="1">
        <v>11694.75</v>
      </c>
      <c r="C167" s="1">
        <v>11698.8</v>
      </c>
      <c r="D167" s="1">
        <v>11639.7</v>
      </c>
      <c r="E167" s="1">
        <v>11676.8</v>
      </c>
      <c r="F167" s="1">
        <v>323450305</v>
      </c>
      <c r="G167" s="1">
        <v>18275.54</v>
      </c>
      <c r="H167" s="3">
        <f>IF(ISERR(LN(Table21019[[#This Row],[Close]]/E166)),"-",LN(Table21019[[#This Row],[Close]]/E166))</f>
        <v>-1.2923270957780808E-3</v>
      </c>
    </row>
    <row r="168" spans="1:8" x14ac:dyDescent="0.3">
      <c r="A168" s="2">
        <v>43343</v>
      </c>
      <c r="B168" s="1">
        <v>11675.85</v>
      </c>
      <c r="C168" s="1">
        <v>11727.65</v>
      </c>
      <c r="D168" s="1">
        <v>11640.1</v>
      </c>
      <c r="E168" s="1">
        <v>11680.5</v>
      </c>
      <c r="F168" s="1">
        <v>357230312</v>
      </c>
      <c r="G168" s="1">
        <v>20755.73</v>
      </c>
      <c r="H168" s="3">
        <f>IF(ISERR(LN(Table21019[[#This Row],[Close]]/E167)),"-",LN(Table21019[[#This Row],[Close]]/E167))</f>
        <v>3.1681744302199772E-4</v>
      </c>
    </row>
    <row r="169" spans="1:8" x14ac:dyDescent="0.3">
      <c r="A169" s="2">
        <v>43346</v>
      </c>
      <c r="B169" s="1">
        <v>11751.8</v>
      </c>
      <c r="C169" s="1">
        <v>11751.8</v>
      </c>
      <c r="D169" s="1">
        <v>11567.4</v>
      </c>
      <c r="E169" s="1">
        <v>11582.35</v>
      </c>
      <c r="F169" s="1">
        <v>241726864</v>
      </c>
      <c r="G169" s="1">
        <v>16139.58</v>
      </c>
      <c r="H169" s="3">
        <f>IF(ISERR(LN(Table21019[[#This Row],[Close]]/E168)),"-",LN(Table21019[[#This Row],[Close]]/E168))</f>
        <v>-8.4383970501899584E-3</v>
      </c>
    </row>
    <row r="170" spans="1:8" x14ac:dyDescent="0.3">
      <c r="A170" s="2">
        <v>43347</v>
      </c>
      <c r="B170" s="1">
        <v>11598.75</v>
      </c>
      <c r="C170" s="1">
        <v>11602.55</v>
      </c>
      <c r="D170" s="1">
        <v>11496.85</v>
      </c>
      <c r="E170" s="1">
        <v>11520.3</v>
      </c>
      <c r="F170" s="1">
        <v>262701030</v>
      </c>
      <c r="G170" s="1">
        <v>16254.78</v>
      </c>
      <c r="H170" s="3">
        <f>IF(ISERR(LN(Table21019[[#This Row],[Close]]/E169)),"-",LN(Table21019[[#This Row],[Close]]/E169))</f>
        <v>-5.371691057489936E-3</v>
      </c>
    </row>
    <row r="171" spans="1:8" x14ac:dyDescent="0.3">
      <c r="A171" s="2">
        <v>43348</v>
      </c>
      <c r="B171" s="1">
        <v>11514.85</v>
      </c>
      <c r="C171" s="1">
        <v>11542.65</v>
      </c>
      <c r="D171" s="1">
        <v>11393.85</v>
      </c>
      <c r="E171" s="1">
        <v>11476.95</v>
      </c>
      <c r="F171" s="1">
        <v>253689858</v>
      </c>
      <c r="G171" s="1">
        <v>15078.23</v>
      </c>
      <c r="H171" s="3">
        <f>IF(ISERR(LN(Table21019[[#This Row],[Close]]/E170)),"-",LN(Table21019[[#This Row],[Close]]/E170))</f>
        <v>-3.770020445457141E-3</v>
      </c>
    </row>
    <row r="172" spans="1:8" x14ac:dyDescent="0.3">
      <c r="A172" s="2">
        <v>43349</v>
      </c>
      <c r="B172" s="1">
        <v>11514.15</v>
      </c>
      <c r="C172" s="1">
        <v>11562.25</v>
      </c>
      <c r="D172" s="1">
        <v>11436.05</v>
      </c>
      <c r="E172" s="1">
        <v>11536.9</v>
      </c>
      <c r="F172" s="1">
        <v>255558129</v>
      </c>
      <c r="G172" s="1">
        <v>15161</v>
      </c>
      <c r="H172" s="3">
        <f>IF(ISERR(LN(Table21019[[#This Row],[Close]]/E171)),"-",LN(Table21019[[#This Row],[Close]]/E171))</f>
        <v>5.2099179931275122E-3</v>
      </c>
    </row>
    <row r="173" spans="1:8" x14ac:dyDescent="0.3">
      <c r="A173" s="2">
        <v>43350</v>
      </c>
      <c r="B173" s="1">
        <v>11558.25</v>
      </c>
      <c r="C173" s="1">
        <v>11603</v>
      </c>
      <c r="D173" s="1">
        <v>11484.4</v>
      </c>
      <c r="E173" s="1">
        <v>11589.1</v>
      </c>
      <c r="F173" s="1">
        <v>305029077</v>
      </c>
      <c r="G173" s="1">
        <v>16441.02</v>
      </c>
      <c r="H173" s="3">
        <f>IF(ISERR(LN(Table21019[[#This Row],[Close]]/E172)),"-",LN(Table21019[[#This Row],[Close]]/E172))</f>
        <v>4.5144070442281106E-3</v>
      </c>
    </row>
    <row r="174" spans="1:8" x14ac:dyDescent="0.3">
      <c r="A174" s="2">
        <v>43353</v>
      </c>
      <c r="B174" s="1">
        <v>11570.25</v>
      </c>
      <c r="C174" s="1">
        <v>11573</v>
      </c>
      <c r="D174" s="1">
        <v>11427.3</v>
      </c>
      <c r="E174" s="1">
        <v>11438.1</v>
      </c>
      <c r="F174" s="1">
        <v>295597988</v>
      </c>
      <c r="G174" s="1">
        <v>16513.89</v>
      </c>
      <c r="H174" s="3">
        <f>IF(ISERR(LN(Table21019[[#This Row],[Close]]/E173)),"-",LN(Table21019[[#This Row],[Close]]/E173))</f>
        <v>-1.311511294512481E-2</v>
      </c>
    </row>
    <row r="175" spans="1:8" x14ac:dyDescent="0.3">
      <c r="A175" s="2">
        <v>43354</v>
      </c>
      <c r="B175" s="1">
        <v>11476.85</v>
      </c>
      <c r="C175" s="1">
        <v>11479.4</v>
      </c>
      <c r="D175" s="1">
        <v>11274</v>
      </c>
      <c r="E175" s="1">
        <v>11287.5</v>
      </c>
      <c r="F175" s="1">
        <v>318093125</v>
      </c>
      <c r="G175" s="1">
        <v>18745.54</v>
      </c>
      <c r="H175" s="3">
        <f>IF(ISERR(LN(Table21019[[#This Row],[Close]]/E174)),"-",LN(Table21019[[#This Row],[Close]]/E174))</f>
        <v>-1.3253969499003263E-2</v>
      </c>
    </row>
    <row r="176" spans="1:8" x14ac:dyDescent="0.3">
      <c r="A176" s="2">
        <v>43355</v>
      </c>
      <c r="B176" s="1">
        <v>11340.1</v>
      </c>
      <c r="C176" s="1">
        <v>11380.75</v>
      </c>
      <c r="D176" s="1">
        <v>11250.2</v>
      </c>
      <c r="E176" s="1">
        <v>11369.9</v>
      </c>
      <c r="F176" s="1">
        <v>276509748</v>
      </c>
      <c r="G176" s="1">
        <v>15567.9</v>
      </c>
      <c r="H176" s="3">
        <f>IF(ISERR(LN(Table21019[[#This Row],[Close]]/E175)),"-",LN(Table21019[[#This Row],[Close]]/E175))</f>
        <v>7.2735939059058573E-3</v>
      </c>
    </row>
    <row r="177" spans="1:8" x14ac:dyDescent="0.3">
      <c r="A177" s="2">
        <v>43357</v>
      </c>
      <c r="B177" s="1">
        <v>11443.5</v>
      </c>
      <c r="C177" s="1">
        <v>11523.25</v>
      </c>
      <c r="D177" s="1">
        <v>11430.55</v>
      </c>
      <c r="E177" s="1">
        <v>11515.2</v>
      </c>
      <c r="F177" s="1">
        <v>285218296</v>
      </c>
      <c r="G177" s="1">
        <v>16423.36</v>
      </c>
      <c r="H177" s="3">
        <f>IF(ISERR(LN(Table21019[[#This Row],[Close]]/E176)),"-",LN(Table21019[[#This Row],[Close]]/E176))</f>
        <v>1.2698389122393185E-2</v>
      </c>
    </row>
    <row r="178" spans="1:8" x14ac:dyDescent="0.3">
      <c r="A178" s="2">
        <v>43360</v>
      </c>
      <c r="B178" s="1">
        <v>11464.95</v>
      </c>
      <c r="C178" s="1">
        <v>11464.95</v>
      </c>
      <c r="D178" s="1">
        <v>11366.9</v>
      </c>
      <c r="E178" s="1">
        <v>11377.75</v>
      </c>
      <c r="F178" s="1">
        <v>207620518</v>
      </c>
      <c r="G178" s="1">
        <v>11294.84</v>
      </c>
      <c r="H178" s="3">
        <f>IF(ISERR(LN(Table21019[[#This Row],[Close]]/E177)),"-",LN(Table21019[[#This Row],[Close]]/E177))</f>
        <v>-1.2008207911445088E-2</v>
      </c>
    </row>
    <row r="179" spans="1:8" x14ac:dyDescent="0.3">
      <c r="A179" s="2">
        <v>43361</v>
      </c>
      <c r="B179" s="1">
        <v>11381.55</v>
      </c>
      <c r="C179" s="1">
        <v>11411.45</v>
      </c>
      <c r="D179" s="1">
        <v>11268.95</v>
      </c>
      <c r="E179" s="1">
        <v>11278.9</v>
      </c>
      <c r="F179" s="1">
        <v>248298794</v>
      </c>
      <c r="G179" s="1">
        <v>13814.11</v>
      </c>
      <c r="H179" s="3">
        <f>IF(ISERR(LN(Table21019[[#This Row],[Close]]/E178)),"-",LN(Table21019[[#This Row],[Close]]/E178))</f>
        <v>-8.7259702757044692E-3</v>
      </c>
    </row>
    <row r="180" spans="1:8" x14ac:dyDescent="0.3">
      <c r="A180" s="2">
        <v>43362</v>
      </c>
      <c r="B180" s="1">
        <v>11326.65</v>
      </c>
      <c r="C180" s="1">
        <v>11332.05</v>
      </c>
      <c r="D180" s="1">
        <v>11210.9</v>
      </c>
      <c r="E180" s="1">
        <v>11234.35</v>
      </c>
      <c r="F180" s="1">
        <v>258424384</v>
      </c>
      <c r="G180" s="1">
        <v>15116.69</v>
      </c>
      <c r="H180" s="3">
        <f>IF(ISERR(LN(Table21019[[#This Row],[Close]]/E179)),"-",LN(Table21019[[#This Row],[Close]]/E179))</f>
        <v>-3.9576745382891472E-3</v>
      </c>
    </row>
    <row r="181" spans="1:8" x14ac:dyDescent="0.3">
      <c r="A181" s="2">
        <v>43364</v>
      </c>
      <c r="B181" s="1">
        <v>11271.3</v>
      </c>
      <c r="C181" s="1">
        <v>11346.8</v>
      </c>
      <c r="D181" s="1">
        <v>10866.45</v>
      </c>
      <c r="E181" s="1">
        <v>11143.1</v>
      </c>
      <c r="F181" s="1">
        <v>741153209</v>
      </c>
      <c r="G181" s="1">
        <v>35131.19</v>
      </c>
      <c r="H181" s="3">
        <f>IF(ISERR(LN(Table21019[[#This Row],[Close]]/E180)),"-",LN(Table21019[[#This Row],[Close]]/E180))</f>
        <v>-8.1555767773956976E-3</v>
      </c>
    </row>
    <row r="182" spans="1:8" x14ac:dyDescent="0.3">
      <c r="A182" s="2">
        <v>43367</v>
      </c>
      <c r="B182" s="1">
        <v>11164.4</v>
      </c>
      <c r="C182" s="1">
        <v>11170.15</v>
      </c>
      <c r="D182" s="1">
        <v>10943.6</v>
      </c>
      <c r="E182" s="1">
        <v>10967.4</v>
      </c>
      <c r="F182" s="1">
        <v>398815949</v>
      </c>
      <c r="G182" s="1">
        <v>23023.34</v>
      </c>
      <c r="H182" s="3">
        <f>IF(ISERR(LN(Table21019[[#This Row],[Close]]/E181)),"-",LN(Table21019[[#This Row],[Close]]/E181))</f>
        <v>-1.5893236100092235E-2</v>
      </c>
    </row>
    <row r="183" spans="1:8" x14ac:dyDescent="0.3">
      <c r="A183" s="2">
        <v>43368</v>
      </c>
      <c r="B183" s="1">
        <v>10969.95</v>
      </c>
      <c r="C183" s="1">
        <v>11080.6</v>
      </c>
      <c r="D183" s="1">
        <v>10882.85</v>
      </c>
      <c r="E183" s="1">
        <v>11067.45</v>
      </c>
      <c r="F183" s="1">
        <v>417548830</v>
      </c>
      <c r="G183" s="1">
        <v>22878.57</v>
      </c>
      <c r="H183" s="3">
        <f>IF(ISERR(LN(Table21019[[#This Row],[Close]]/E182)),"-",LN(Table21019[[#This Row],[Close]]/E182))</f>
        <v>9.081131713379249E-3</v>
      </c>
    </row>
    <row r="184" spans="1:8" x14ac:dyDescent="0.3">
      <c r="A184" s="2">
        <v>43369</v>
      </c>
      <c r="B184" s="1">
        <v>11145.55</v>
      </c>
      <c r="C184" s="1">
        <v>11145.55</v>
      </c>
      <c r="D184" s="1">
        <v>10993.05</v>
      </c>
      <c r="E184" s="1">
        <v>11053.8</v>
      </c>
      <c r="F184" s="1">
        <v>351041146</v>
      </c>
      <c r="G184" s="1">
        <v>17803.68</v>
      </c>
      <c r="H184" s="3">
        <f>IF(ISERR(LN(Table21019[[#This Row],[Close]]/E183)),"-",LN(Table21019[[#This Row],[Close]]/E183))</f>
        <v>-1.2341076324745481E-3</v>
      </c>
    </row>
    <row r="185" spans="1:8" x14ac:dyDescent="0.3">
      <c r="A185" s="2">
        <v>43370</v>
      </c>
      <c r="B185" s="1">
        <v>11079.8</v>
      </c>
      <c r="C185" s="1">
        <v>11089.45</v>
      </c>
      <c r="D185" s="1">
        <v>10953.35</v>
      </c>
      <c r="E185" s="1">
        <v>10977.55</v>
      </c>
      <c r="F185" s="1">
        <v>418210067</v>
      </c>
      <c r="G185" s="1">
        <v>22582.86</v>
      </c>
      <c r="H185" s="3">
        <f>IF(ISERR(LN(Table21019[[#This Row],[Close]]/E184)),"-",LN(Table21019[[#This Row],[Close]]/E184))</f>
        <v>-6.9219820348958589E-3</v>
      </c>
    </row>
    <row r="186" spans="1:8" x14ac:dyDescent="0.3">
      <c r="A186" s="2">
        <v>43371</v>
      </c>
      <c r="B186" s="1">
        <v>11008.1</v>
      </c>
      <c r="C186" s="1">
        <v>11034.1</v>
      </c>
      <c r="D186" s="1">
        <v>10850.3</v>
      </c>
      <c r="E186" s="1">
        <v>10930.45</v>
      </c>
      <c r="F186" s="1">
        <v>492894147</v>
      </c>
      <c r="G186" s="1">
        <v>23227.86</v>
      </c>
      <c r="H186" s="3">
        <f>IF(ISERR(LN(Table21019[[#This Row],[Close]]/E185)),"-",LN(Table21019[[#This Row],[Close]]/E185))</f>
        <v>-4.2998057847973671E-3</v>
      </c>
    </row>
    <row r="187" spans="1:8" x14ac:dyDescent="0.3">
      <c r="A187" s="2">
        <v>43374</v>
      </c>
      <c r="B187" s="1">
        <v>10930.9</v>
      </c>
      <c r="C187" s="1">
        <v>11035.65</v>
      </c>
      <c r="D187" s="1">
        <v>10821.55</v>
      </c>
      <c r="E187" s="1">
        <v>11008.3</v>
      </c>
      <c r="F187" s="1">
        <v>398987274</v>
      </c>
      <c r="G187" s="1">
        <v>20391.72</v>
      </c>
      <c r="H187" s="3">
        <f>IF(ISERR(LN(Table21019[[#This Row],[Close]]/E186)),"-",LN(Table21019[[#This Row],[Close]]/E186))</f>
        <v>7.0970612969229975E-3</v>
      </c>
    </row>
    <row r="188" spans="1:8" x14ac:dyDescent="0.3">
      <c r="A188" s="2">
        <v>43376</v>
      </c>
      <c r="B188" s="1">
        <v>10982.7</v>
      </c>
      <c r="C188" s="1">
        <v>10989.05</v>
      </c>
      <c r="D188" s="1">
        <v>10843.75</v>
      </c>
      <c r="E188" s="1">
        <v>10858.25</v>
      </c>
      <c r="F188" s="1">
        <v>398756507</v>
      </c>
      <c r="G188" s="1">
        <v>21225.59</v>
      </c>
      <c r="H188" s="3">
        <f>IF(ISERR(LN(Table21019[[#This Row],[Close]]/E187)),"-",LN(Table21019[[#This Row],[Close]]/E187))</f>
        <v>-1.3724374010345193E-2</v>
      </c>
    </row>
    <row r="189" spans="1:8" x14ac:dyDescent="0.3">
      <c r="A189" s="2">
        <v>43377</v>
      </c>
      <c r="B189" s="1">
        <v>10754.7</v>
      </c>
      <c r="C189" s="1">
        <v>10754.7</v>
      </c>
      <c r="D189" s="1">
        <v>10547.25</v>
      </c>
      <c r="E189" s="1">
        <v>10599.25</v>
      </c>
      <c r="F189" s="1">
        <v>438202008</v>
      </c>
      <c r="G189" s="1">
        <v>23711.57</v>
      </c>
      <c r="H189" s="3">
        <f>IF(ISERR(LN(Table21019[[#This Row],[Close]]/E188)),"-",LN(Table21019[[#This Row],[Close]]/E188))</f>
        <v>-2.4141915818458322E-2</v>
      </c>
    </row>
    <row r="190" spans="1:8" x14ac:dyDescent="0.3">
      <c r="A190" s="2">
        <v>43378</v>
      </c>
      <c r="B190" s="1">
        <v>10514.1</v>
      </c>
      <c r="C190" s="1">
        <v>10540.65</v>
      </c>
      <c r="D190" s="1">
        <v>10261.9</v>
      </c>
      <c r="E190" s="1">
        <v>10316.450000000001</v>
      </c>
      <c r="F190" s="1">
        <v>625153832</v>
      </c>
      <c r="G190" s="1">
        <v>25254.21</v>
      </c>
      <c r="H190" s="3">
        <f>IF(ISERR(LN(Table21019[[#This Row],[Close]]/E189)),"-",LN(Table21019[[#This Row],[Close]]/E189))</f>
        <v>-2.7043535271357683E-2</v>
      </c>
    </row>
    <row r="191" spans="1:8" x14ac:dyDescent="0.3">
      <c r="A191" s="2">
        <v>43381</v>
      </c>
      <c r="B191" s="1">
        <v>10310.15</v>
      </c>
      <c r="C191" s="1">
        <v>10398.35</v>
      </c>
      <c r="D191" s="1">
        <v>10198.4</v>
      </c>
      <c r="E191" s="1">
        <v>10348.049999999999</v>
      </c>
      <c r="F191" s="1">
        <v>470279031</v>
      </c>
      <c r="G191" s="1">
        <v>22130.94</v>
      </c>
      <c r="H191" s="3">
        <f>IF(ISERR(LN(Table21019[[#This Row],[Close]]/E190)),"-",LN(Table21019[[#This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IF(ISERR(LN(Table21019[[#This Row],[Close]]/E191)),"-",LN(Table21019[[#This Row],[Close]]/E191))</f>
        <v>-4.5522643762188489E-3</v>
      </c>
    </row>
    <row r="193" spans="1:8" x14ac:dyDescent="0.3">
      <c r="A193" s="2">
        <v>43383</v>
      </c>
      <c r="B193" s="1">
        <v>10331.85</v>
      </c>
      <c r="C193" s="1">
        <v>10482.35</v>
      </c>
      <c r="D193" s="1">
        <v>10318.25</v>
      </c>
      <c r="E193" s="1">
        <v>10460.1</v>
      </c>
      <c r="F193" s="1">
        <v>373844130</v>
      </c>
      <c r="G193" s="1">
        <v>19592.59</v>
      </c>
      <c r="H193" s="3">
        <f>IF(ISERR(LN(Table21019[[#This Row],[Close]]/E192)),"-",LN(Table21019[[#This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IF(ISERR(LN(Table21019[[#This Row],[Close]]/E193)),"-",LN(Table21019[[#This Row],[Close]]/E193))</f>
        <v>-2.1788996676934184E-2</v>
      </c>
    </row>
    <row r="195" spans="1:8" x14ac:dyDescent="0.3">
      <c r="A195" s="2">
        <v>43385</v>
      </c>
      <c r="B195" s="1">
        <v>10331.549999999999</v>
      </c>
      <c r="C195" s="1">
        <v>10492.45</v>
      </c>
      <c r="D195" s="1">
        <v>10322.15</v>
      </c>
      <c r="E195" s="1">
        <v>10472.5</v>
      </c>
      <c r="F195" s="1">
        <v>354056762</v>
      </c>
      <c r="G195" s="1">
        <v>18606.04</v>
      </c>
      <c r="H195" s="3">
        <f>IF(ISERR(LN(Table21019[[#This Row],[Close]]/E194)),"-",LN(Table21019[[#This Row],[Close]]/E194))</f>
        <v>2.2973751695463417E-2</v>
      </c>
    </row>
    <row r="196" spans="1:8" x14ac:dyDescent="0.3">
      <c r="A196" s="2">
        <v>43388</v>
      </c>
      <c r="B196" s="1">
        <v>10524.2</v>
      </c>
      <c r="C196" s="1">
        <v>10526.3</v>
      </c>
      <c r="D196" s="1">
        <v>10410.15</v>
      </c>
      <c r="E196" s="1">
        <v>10512.5</v>
      </c>
      <c r="F196" s="1">
        <v>267517728</v>
      </c>
      <c r="G196" s="1">
        <v>14372.15</v>
      </c>
      <c r="H196" s="3">
        <f>IF(ISERR(LN(Table21019[[#This Row],[Close]]/E195)),"-",LN(Table21019[[#This Row],[Close]]/E195))</f>
        <v>3.8122514600135221E-3</v>
      </c>
    </row>
    <row r="197" spans="1:8" x14ac:dyDescent="0.3">
      <c r="A197" s="2">
        <v>43389</v>
      </c>
      <c r="B197" s="1">
        <v>10550.15</v>
      </c>
      <c r="C197" s="1">
        <v>10604.9</v>
      </c>
      <c r="D197" s="1">
        <v>10525.3</v>
      </c>
      <c r="E197" s="1">
        <v>10584.75</v>
      </c>
      <c r="F197" s="1">
        <v>273444095</v>
      </c>
      <c r="G197" s="1">
        <v>15453.03</v>
      </c>
      <c r="H197" s="3">
        <f>IF(ISERR(LN(Table21019[[#This Row],[Close]]/E196)),"-",LN(Table21019[[#This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IF(ISERR(LN(Table21019[[#This Row],[Close]]/E197)),"-",LN(Table21019[[#This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IF(ISERR(LN(Table21019[[#This Row],[Close]]/E198)),"-",LN(Table21019[[#This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IF(ISERR(LN(Table21019[[#This Row],[Close]]/E199)),"-",LN(Table21019[[#This Row],[Close]]/E199))</f>
        <v>-5.6743125075594458E-3</v>
      </c>
    </row>
    <row r="201" spans="1:8" x14ac:dyDescent="0.3">
      <c r="A201" s="2">
        <v>43396</v>
      </c>
      <c r="B201" s="1">
        <v>10152.6</v>
      </c>
      <c r="C201" s="1">
        <v>10222.1</v>
      </c>
      <c r="D201" s="1">
        <v>10102.35</v>
      </c>
      <c r="E201" s="1">
        <v>10146.799999999999</v>
      </c>
      <c r="F201" s="1">
        <v>312042090</v>
      </c>
      <c r="G201" s="1">
        <v>18114.71</v>
      </c>
      <c r="H201" s="3">
        <f>IF(ISERR(LN(Table21019[[#This Row],[Close]]/E200)),"-",LN(Table21019[[#This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IF(ISERR(LN(Table21019[[#This Row],[Close]]/E201)),"-",LN(Table21019[[#This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IF(ISERR(LN(Table21019[[#This Row],[Close]]/E202)),"-",LN(Table21019[[#This Row],[Close]]/E202))</f>
        <v>-9.813515351592101E-3</v>
      </c>
    </row>
    <row r="204" spans="1:8" x14ac:dyDescent="0.3">
      <c r="A204" s="2">
        <v>43399</v>
      </c>
      <c r="B204" s="1">
        <v>10122.35</v>
      </c>
      <c r="C204" s="1">
        <v>10128.85</v>
      </c>
      <c r="D204" s="1">
        <v>10004.549999999999</v>
      </c>
      <c r="E204" s="1">
        <v>10030</v>
      </c>
      <c r="F204" s="1">
        <v>375563273</v>
      </c>
      <c r="G204" s="1">
        <v>16120.14</v>
      </c>
      <c r="H204" s="3">
        <f>IF(ISERR(LN(Table21019[[#This Row],[Close]]/E203)),"-",LN(Table21019[[#This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IF(ISERR(LN(Table21019[[#This Row],[Close]]/E204)),"-",LN(Table21019[[#This Row],[Close]]/E204))</f>
        <v>2.1780027001601827E-2</v>
      </c>
    </row>
    <row r="206" spans="1:8" x14ac:dyDescent="0.3">
      <c r="A206" s="2">
        <v>43403</v>
      </c>
      <c r="B206" s="1">
        <v>10239.4</v>
      </c>
      <c r="C206" s="1">
        <v>10285.1</v>
      </c>
      <c r="D206" s="1">
        <v>10175.35</v>
      </c>
      <c r="E206" s="1">
        <v>10198.4</v>
      </c>
      <c r="F206" s="1">
        <v>298753965</v>
      </c>
      <c r="G206" s="1">
        <v>14789.51</v>
      </c>
      <c r="H206" s="3">
        <f>IF(ISERR(LN(Table21019[[#This Row],[Close]]/E205)),"-",LN(Table21019[[#This Row],[Close]]/E205))</f>
        <v>-5.129783734565848E-3</v>
      </c>
    </row>
    <row r="207" spans="1:8" x14ac:dyDescent="0.3">
      <c r="A207" s="2">
        <v>43404</v>
      </c>
      <c r="B207" s="1">
        <v>10209.549999999999</v>
      </c>
      <c r="C207" s="1">
        <v>10396</v>
      </c>
      <c r="D207" s="1">
        <v>10105.1</v>
      </c>
      <c r="E207" s="1">
        <v>10386.6</v>
      </c>
      <c r="F207" s="1">
        <v>386618948</v>
      </c>
      <c r="G207" s="1">
        <v>21513.85</v>
      </c>
      <c r="H207" s="3">
        <f>IF(ISERR(LN(Table21019[[#This Row],[Close]]/E206)),"-",LN(Table21019[[#This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IF(ISERR(LN(Table21019[[#This Row],[Close]]/E207)),"-",LN(Table21019[[#This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IF(ISERR(LN(Table21019[[#This Row],[Close]]/E208)),"-",LN(Table21019[[#This Row],[Close]]/E208))</f>
        <v>1.648595028975125E-2</v>
      </c>
    </row>
    <row r="210" spans="1:8" x14ac:dyDescent="0.3">
      <c r="A210" s="2">
        <v>43409</v>
      </c>
      <c r="B210" s="1">
        <v>10558.75</v>
      </c>
      <c r="C210" s="1">
        <v>10558.8</v>
      </c>
      <c r="D210" s="1">
        <v>10477</v>
      </c>
      <c r="E210" s="1">
        <v>10524</v>
      </c>
      <c r="F210" s="1">
        <v>311176379</v>
      </c>
      <c r="G210" s="1">
        <v>14761.17</v>
      </c>
      <c r="H210" s="3">
        <f>IF(ISERR(LN(Table21019[[#This Row],[Close]]/E209)),"-",LN(Table21019[[#This Row],[Close]]/E209))</f>
        <v>-2.7518165109068284E-3</v>
      </c>
    </row>
    <row r="211" spans="1:8" x14ac:dyDescent="0.3">
      <c r="A211" s="2">
        <v>43410</v>
      </c>
      <c r="B211" s="1">
        <v>10552</v>
      </c>
      <c r="C211" s="1">
        <v>10600.25</v>
      </c>
      <c r="D211" s="1">
        <v>10491.45</v>
      </c>
      <c r="E211" s="1">
        <v>10530</v>
      </c>
      <c r="F211" s="1">
        <v>309878810</v>
      </c>
      <c r="G211" s="1">
        <v>14006.19</v>
      </c>
      <c r="H211" s="3">
        <f>IF(ISERR(LN(Table21019[[#This Row],[Close]]/E210)),"-",LN(Table21019[[#This Row],[Close]]/E210))</f>
        <v>5.6996296783781274E-4</v>
      </c>
    </row>
    <row r="212" spans="1:8" x14ac:dyDescent="0.3">
      <c r="A212" s="2">
        <v>43411</v>
      </c>
      <c r="B212" s="1">
        <v>10614.45</v>
      </c>
      <c r="C212" s="1">
        <v>10616.45</v>
      </c>
      <c r="D212" s="1">
        <v>10582.3</v>
      </c>
      <c r="E212" s="1">
        <v>10598.4</v>
      </c>
      <c r="F212" s="1">
        <v>32194181</v>
      </c>
      <c r="G212" s="1">
        <v>1534.08</v>
      </c>
      <c r="H212" s="3">
        <f>IF(ISERR(LN(Table21019[[#This Row],[Close]]/E211)),"-",LN(Table21019[[#This Row],[Close]]/E211))</f>
        <v>6.4747201828098773E-3</v>
      </c>
    </row>
    <row r="213" spans="1:8" x14ac:dyDescent="0.3">
      <c r="A213" s="2">
        <v>43413</v>
      </c>
      <c r="B213" s="1">
        <v>10614.7</v>
      </c>
      <c r="C213" s="1">
        <v>10619.55</v>
      </c>
      <c r="D213" s="1">
        <v>10544.85</v>
      </c>
      <c r="E213" s="1">
        <v>10585.2</v>
      </c>
      <c r="F213" s="1">
        <v>305817331</v>
      </c>
      <c r="G213" s="1">
        <v>15294.83</v>
      </c>
      <c r="H213" s="3">
        <f>IF(ISERR(LN(Table21019[[#This Row],[Close]]/E212)),"-",LN(Table21019[[#This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IF(ISERR(LN(Table21019[[#This Row],[Close]]/E213)),"-",LN(Table21019[[#This Row],[Close]]/E213))</f>
        <v>-9.7782185444554946E-3</v>
      </c>
    </row>
    <row r="215" spans="1:8" x14ac:dyDescent="0.3">
      <c r="A215" s="2">
        <v>43417</v>
      </c>
      <c r="B215" s="1">
        <v>10451.9</v>
      </c>
      <c r="C215" s="1">
        <v>10596.25</v>
      </c>
      <c r="D215" s="1">
        <v>10440.549999999999</v>
      </c>
      <c r="E215" s="1">
        <v>10582.5</v>
      </c>
      <c r="F215" s="1">
        <v>262541595</v>
      </c>
      <c r="G215" s="1">
        <v>13078.98</v>
      </c>
      <c r="H215" s="3">
        <f>IF(ISERR(LN(Table21019[[#This Row],[Close]]/E214)),"-",LN(Table21019[[#This Row],[Close]]/E214))</f>
        <v>9.5231128868126375E-3</v>
      </c>
    </row>
    <row r="216" spans="1:8" x14ac:dyDescent="0.3">
      <c r="A216" s="2">
        <v>43418</v>
      </c>
      <c r="B216" s="1">
        <v>10634.9</v>
      </c>
      <c r="C216" s="1">
        <v>10651.6</v>
      </c>
      <c r="D216" s="1">
        <v>10532.7</v>
      </c>
      <c r="E216" s="1">
        <v>10576.3</v>
      </c>
      <c r="F216" s="1">
        <v>396373781</v>
      </c>
      <c r="G216" s="1">
        <v>19374.89</v>
      </c>
      <c r="H216" s="3">
        <f>IF(ISERR(LN(Table21019[[#This Row],[Close]]/E215)),"-",LN(Table21019[[#This Row],[Close]]/E215))</f>
        <v>-5.8604459397027908E-4</v>
      </c>
    </row>
    <row r="217" spans="1:8" x14ac:dyDescent="0.3">
      <c r="A217" s="2">
        <v>43419</v>
      </c>
      <c r="B217" s="1">
        <v>10580.6</v>
      </c>
      <c r="C217" s="1">
        <v>10646.5</v>
      </c>
      <c r="D217" s="1">
        <v>10557.5</v>
      </c>
      <c r="E217" s="1">
        <v>10616.7</v>
      </c>
      <c r="F217" s="1">
        <v>306011926</v>
      </c>
      <c r="G217" s="1">
        <v>14937.67</v>
      </c>
      <c r="H217" s="3">
        <f>IF(ISERR(LN(Table21019[[#This Row],[Close]]/E216)),"-",LN(Table21019[[#This Row],[Close]]/E216))</f>
        <v>3.8125842435878768E-3</v>
      </c>
    </row>
    <row r="218" spans="1:8" x14ac:dyDescent="0.3">
      <c r="A218" s="2">
        <v>43420</v>
      </c>
      <c r="B218" s="1">
        <v>10644</v>
      </c>
      <c r="C218" s="1">
        <v>10695.15</v>
      </c>
      <c r="D218" s="1">
        <v>10631.15</v>
      </c>
      <c r="E218" s="1">
        <v>10682.2</v>
      </c>
      <c r="F218" s="1">
        <v>353384918</v>
      </c>
      <c r="G218" s="1">
        <v>16728.88</v>
      </c>
      <c r="H218" s="3">
        <f>IF(ISERR(LN(Table21019[[#This Row],[Close]]/E217)),"-",LN(Table21019[[#This Row],[Close]]/E217))</f>
        <v>6.1505717653091464E-3</v>
      </c>
    </row>
    <row r="219" spans="1:8" x14ac:dyDescent="0.3">
      <c r="A219" s="2">
        <v>43423</v>
      </c>
      <c r="B219" s="1">
        <v>10731.25</v>
      </c>
      <c r="C219" s="1">
        <v>10774.7</v>
      </c>
      <c r="D219" s="1">
        <v>10688.8</v>
      </c>
      <c r="E219" s="1">
        <v>10763.4</v>
      </c>
      <c r="F219" s="1">
        <v>280522364</v>
      </c>
      <c r="G219" s="1">
        <v>13540.9</v>
      </c>
      <c r="H219" s="3">
        <f>IF(ISERR(LN(Table21019[[#This Row],[Close]]/E218)),"-",LN(Table21019[[#This Row],[Close]]/E218))</f>
        <v>7.5726851230944036E-3</v>
      </c>
    </row>
    <row r="220" spans="1:8" x14ac:dyDescent="0.3">
      <c r="A220" s="2">
        <v>43424</v>
      </c>
      <c r="B220" s="1">
        <v>10740.1</v>
      </c>
      <c r="C220" s="1">
        <v>10740.85</v>
      </c>
      <c r="D220" s="1">
        <v>10640.85</v>
      </c>
      <c r="E220" s="1">
        <v>10656.2</v>
      </c>
      <c r="F220" s="1">
        <v>304322623</v>
      </c>
      <c r="G220" s="1">
        <v>13077.24</v>
      </c>
      <c r="H220" s="3">
        <f>IF(ISERR(LN(Table21019[[#This Row],[Close]]/E219)),"-",LN(Table21019[[#This Row],[Close]]/E219))</f>
        <v>-1.0009607560291778E-2</v>
      </c>
    </row>
    <row r="221" spans="1:8" x14ac:dyDescent="0.3">
      <c r="A221" s="2">
        <v>43425</v>
      </c>
      <c r="B221" s="1">
        <v>10670.95</v>
      </c>
      <c r="C221" s="1">
        <v>10671.3</v>
      </c>
      <c r="D221" s="1">
        <v>10562.35</v>
      </c>
      <c r="E221" s="1">
        <v>10600.05</v>
      </c>
      <c r="F221" s="1">
        <v>310191008</v>
      </c>
      <c r="G221" s="1">
        <v>15382.32</v>
      </c>
      <c r="H221" s="3">
        <f>IF(ISERR(LN(Table21019[[#This Row],[Close]]/E220)),"-",LN(Table21019[[#This Row],[Close]]/E220))</f>
        <v>-5.2831643026424535E-3</v>
      </c>
    </row>
    <row r="222" spans="1:8" x14ac:dyDescent="0.3">
      <c r="A222" s="2">
        <v>43426</v>
      </c>
      <c r="B222" s="1">
        <v>10612.65</v>
      </c>
      <c r="C222" s="1">
        <v>10646.25</v>
      </c>
      <c r="D222" s="1">
        <v>10512</v>
      </c>
      <c r="E222" s="1">
        <v>10526.75</v>
      </c>
      <c r="F222" s="1">
        <v>246926671</v>
      </c>
      <c r="G222" s="1">
        <v>12254.36</v>
      </c>
      <c r="H222" s="3">
        <f>IF(ISERR(LN(Table21019[[#This Row],[Close]]/E221)),"-",LN(Table21019[[#This Row],[Close]]/E221))</f>
        <v>-6.9390815571901548E-3</v>
      </c>
    </row>
    <row r="223" spans="1:8" x14ac:dyDescent="0.3">
      <c r="A223" s="2">
        <v>43430</v>
      </c>
      <c r="B223" s="1">
        <v>10568.3</v>
      </c>
      <c r="C223" s="1">
        <v>10637.8</v>
      </c>
      <c r="D223" s="1">
        <v>10489.75</v>
      </c>
      <c r="E223" s="1">
        <v>10628.6</v>
      </c>
      <c r="F223" s="1">
        <v>332863041</v>
      </c>
      <c r="G223" s="1">
        <v>15927.25</v>
      </c>
      <c r="H223" s="3">
        <f>IF(ISERR(LN(Table21019[[#This Row],[Close]]/E222)),"-",LN(Table21019[[#This Row],[Close]]/E222))</f>
        <v>9.6288444213244173E-3</v>
      </c>
    </row>
    <row r="224" spans="1:8" x14ac:dyDescent="0.3">
      <c r="A224" s="2">
        <v>43431</v>
      </c>
      <c r="B224" s="1">
        <v>10621.45</v>
      </c>
      <c r="C224" s="1">
        <v>10695.15</v>
      </c>
      <c r="D224" s="1">
        <v>10596.35</v>
      </c>
      <c r="E224" s="1">
        <v>10685.6</v>
      </c>
      <c r="F224" s="1">
        <v>382834178</v>
      </c>
      <c r="G224" s="1">
        <v>17296.28</v>
      </c>
      <c r="H224" s="3">
        <f>IF(ISERR(LN(Table21019[[#This Row],[Close]]/E223)),"-",LN(Table21019[[#This Row],[Close]]/E223))</f>
        <v>5.3485597285956952E-3</v>
      </c>
    </row>
    <row r="225" spans="1:8" x14ac:dyDescent="0.3">
      <c r="A225" s="2">
        <v>43432</v>
      </c>
      <c r="B225" s="1">
        <v>10708.75</v>
      </c>
      <c r="C225" s="1">
        <v>10757.8</v>
      </c>
      <c r="D225" s="1">
        <v>10699.85</v>
      </c>
      <c r="E225" s="1">
        <v>10728.85</v>
      </c>
      <c r="F225" s="1">
        <v>437627174</v>
      </c>
      <c r="G225" s="1">
        <v>17737.28</v>
      </c>
      <c r="H225" s="3">
        <f>IF(ISERR(LN(Table21019[[#This Row],[Close]]/E224)),"-",LN(Table21019[[#This Row],[Close]]/E224))</f>
        <v>4.0393340764166815E-3</v>
      </c>
    </row>
    <row r="226" spans="1:8" x14ac:dyDescent="0.3">
      <c r="A226" s="2">
        <v>43433</v>
      </c>
      <c r="B226" s="1">
        <v>10808.7</v>
      </c>
      <c r="C226" s="1">
        <v>10883.05</v>
      </c>
      <c r="D226" s="1">
        <v>10782.35</v>
      </c>
      <c r="E226" s="1">
        <v>10858.7</v>
      </c>
      <c r="F226" s="1">
        <v>712650890</v>
      </c>
      <c r="G226" s="1">
        <v>26283.43</v>
      </c>
      <c r="H226" s="3">
        <f>IF(ISERR(LN(Table21019[[#This Row],[Close]]/E225)),"-",LN(Table21019[[#This Row],[Close]]/E225))</f>
        <v>1.203022724265825E-2</v>
      </c>
    </row>
    <row r="227" spans="1:8" x14ac:dyDescent="0.3">
      <c r="A227" s="2">
        <v>43434</v>
      </c>
      <c r="B227" s="1">
        <v>10892.1</v>
      </c>
      <c r="C227" s="1">
        <v>10922.45</v>
      </c>
      <c r="D227" s="1">
        <v>10835.1</v>
      </c>
      <c r="E227" s="1">
        <v>10876.75</v>
      </c>
      <c r="F227" s="1">
        <v>467857329</v>
      </c>
      <c r="G227" s="1">
        <v>19964.330000000002</v>
      </c>
      <c r="H227" s="3">
        <f>IF(ISERR(LN(Table21019[[#This Row],[Close]]/E226)),"-",LN(Table21019[[#This Row],[Close]]/E226))</f>
        <v>1.660881568983717E-3</v>
      </c>
    </row>
    <row r="228" spans="1:8" x14ac:dyDescent="0.3">
      <c r="A228" s="2">
        <v>43437</v>
      </c>
      <c r="B228" s="1">
        <v>10930.7</v>
      </c>
      <c r="C228" s="1">
        <v>10941.2</v>
      </c>
      <c r="D228" s="1">
        <v>10845.35</v>
      </c>
      <c r="E228" s="1">
        <v>10883.75</v>
      </c>
      <c r="F228" s="1">
        <v>422358631</v>
      </c>
      <c r="G228" s="1">
        <v>18484.91</v>
      </c>
      <c r="H228" s="3">
        <f>IF(ISERR(LN(Table21019[[#This Row],[Close]]/E227)),"-",LN(Table21019[[#This Row],[Close]]/E227))</f>
        <v>6.4336759187107249E-4</v>
      </c>
    </row>
    <row r="229" spans="1:8" x14ac:dyDescent="0.3">
      <c r="A229" s="2">
        <v>43438</v>
      </c>
      <c r="B229" s="1">
        <v>10877.1</v>
      </c>
      <c r="C229" s="1">
        <v>10890.95</v>
      </c>
      <c r="D229" s="1">
        <v>10833.35</v>
      </c>
      <c r="E229" s="1">
        <v>10869.5</v>
      </c>
      <c r="F229" s="1">
        <v>332137359</v>
      </c>
      <c r="G229" s="1">
        <v>15857.16</v>
      </c>
      <c r="H229" s="3">
        <f>IF(ISERR(LN(Table21019[[#This Row],[Close]]/E228)),"-",LN(Table21019[[#This Row],[Close]]/E228))</f>
        <v>-1.3101492455916805E-3</v>
      </c>
    </row>
    <row r="230" spans="1:8" x14ac:dyDescent="0.3">
      <c r="A230" s="2">
        <v>43439</v>
      </c>
      <c r="B230" s="1">
        <v>10820.45</v>
      </c>
      <c r="C230" s="1">
        <v>10821.05</v>
      </c>
      <c r="D230" s="1">
        <v>10747.95</v>
      </c>
      <c r="E230" s="1">
        <v>10782.9</v>
      </c>
      <c r="F230" s="1">
        <v>322019985</v>
      </c>
      <c r="G230" s="1">
        <v>15176.26</v>
      </c>
      <c r="H230" s="3">
        <f>IF(ISERR(LN(Table21019[[#This Row],[Close]]/E229)),"-",LN(Table21019[[#This Row],[Close]]/E229))</f>
        <v>-7.9991559151610485E-3</v>
      </c>
    </row>
    <row r="231" spans="1:8" x14ac:dyDescent="0.3">
      <c r="A231" s="2">
        <v>43440</v>
      </c>
      <c r="B231" s="1">
        <v>10718.15</v>
      </c>
      <c r="C231" s="1">
        <v>10722.65</v>
      </c>
      <c r="D231" s="1">
        <v>10588.25</v>
      </c>
      <c r="E231" s="1">
        <v>10601.15</v>
      </c>
      <c r="F231" s="1">
        <v>328275196</v>
      </c>
      <c r="G231" s="1">
        <v>16488.87</v>
      </c>
      <c r="H231" s="3">
        <f>IF(ISERR(LN(Table21019[[#This Row],[Close]]/E230)),"-",LN(Table21019[[#This Row],[Close]]/E230))</f>
        <v>-1.6999060200552332E-2</v>
      </c>
    </row>
    <row r="232" spans="1:8" x14ac:dyDescent="0.3">
      <c r="A232" s="2">
        <v>43441</v>
      </c>
      <c r="B232" s="1">
        <v>10644.8</v>
      </c>
      <c r="C232" s="1">
        <v>10704.55</v>
      </c>
      <c r="D232" s="1">
        <v>10599.35</v>
      </c>
      <c r="E232" s="1">
        <v>10693.7</v>
      </c>
      <c r="F232" s="1">
        <v>335849636</v>
      </c>
      <c r="G232" s="1">
        <v>18597.830000000002</v>
      </c>
      <c r="H232" s="3">
        <f>IF(ISERR(LN(Table21019[[#This Row],[Close]]/E231)),"-",LN(Table21019[[#This Row],[Close]]/E231))</f>
        <v>8.6922972197649214E-3</v>
      </c>
    </row>
    <row r="233" spans="1:8" x14ac:dyDescent="0.3">
      <c r="A233" s="2">
        <v>43444</v>
      </c>
      <c r="B233" s="1">
        <v>10508.7</v>
      </c>
      <c r="C233" s="1">
        <v>10558.85</v>
      </c>
      <c r="D233" s="1">
        <v>10474.950000000001</v>
      </c>
      <c r="E233" s="1">
        <v>10488.45</v>
      </c>
      <c r="F233" s="1">
        <v>393097292</v>
      </c>
      <c r="G233" s="1">
        <v>16524.36</v>
      </c>
      <c r="H233" s="3">
        <f>IF(ISERR(LN(Table21019[[#This Row],[Close]]/E232)),"-",LN(Table21019[[#This Row],[Close]]/E232))</f>
        <v>-1.9380131299703507E-2</v>
      </c>
    </row>
    <row r="234" spans="1:8" x14ac:dyDescent="0.3">
      <c r="A234" s="2">
        <v>43445</v>
      </c>
      <c r="B234" s="1">
        <v>10350.049999999999</v>
      </c>
      <c r="C234" s="1">
        <v>10567.15</v>
      </c>
      <c r="D234" s="1">
        <v>10333.85</v>
      </c>
      <c r="E234" s="1">
        <v>10549.15</v>
      </c>
      <c r="F234" s="1">
        <v>438699334</v>
      </c>
      <c r="G234" s="1">
        <v>20112.91</v>
      </c>
      <c r="H234" s="3">
        <f>IF(ISERR(LN(Table21019[[#This Row],[Close]]/E233)),"-",LN(Table21019[[#This Row],[Close]]/E233))</f>
        <v>5.7706362364179642E-3</v>
      </c>
    </row>
    <row r="235" spans="1:8" x14ac:dyDescent="0.3">
      <c r="A235" s="2">
        <v>43446</v>
      </c>
      <c r="B235" s="1">
        <v>10591</v>
      </c>
      <c r="C235" s="1">
        <v>10752.2</v>
      </c>
      <c r="D235" s="1">
        <v>10560.8</v>
      </c>
      <c r="E235" s="1">
        <v>10737.6</v>
      </c>
      <c r="F235" s="1">
        <v>371697496</v>
      </c>
      <c r="G235" s="1">
        <v>17447.45</v>
      </c>
      <c r="H235" s="3">
        <f>IF(ISERR(LN(Table21019[[#This Row],[Close]]/E234)),"-",LN(Table21019[[#This Row],[Close]]/E234))</f>
        <v>1.7706312465975173E-2</v>
      </c>
    </row>
    <row r="236" spans="1:8" x14ac:dyDescent="0.3">
      <c r="A236" s="2">
        <v>43447</v>
      </c>
      <c r="B236" s="1">
        <v>10810.75</v>
      </c>
      <c r="C236" s="1">
        <v>10838.6</v>
      </c>
      <c r="D236" s="1">
        <v>10749.5</v>
      </c>
      <c r="E236" s="1">
        <v>10791.55</v>
      </c>
      <c r="F236" s="1">
        <v>387810061</v>
      </c>
      <c r="G236" s="1">
        <v>17582.8</v>
      </c>
      <c r="H236" s="3">
        <f>IF(ISERR(LN(Table21019[[#This Row],[Close]]/E235)),"-",LN(Table21019[[#This Row],[Close]]/E235))</f>
        <v>5.0118200605062885E-3</v>
      </c>
    </row>
    <row r="237" spans="1:8" x14ac:dyDescent="0.3">
      <c r="A237" s="2">
        <v>43448</v>
      </c>
      <c r="B237" s="1">
        <v>10784.5</v>
      </c>
      <c r="C237" s="1">
        <v>10815.75</v>
      </c>
      <c r="D237" s="1">
        <v>10752.1</v>
      </c>
      <c r="E237" s="1">
        <v>10805.45</v>
      </c>
      <c r="F237" s="1">
        <v>350579275</v>
      </c>
      <c r="G237" s="1">
        <v>14486.1</v>
      </c>
      <c r="H237" s="3">
        <f>IF(ISERR(LN(Table21019[[#This Row],[Close]]/E236)),"-",LN(Table21019[[#This Row],[Close]]/E236))</f>
        <v>1.287215994746788E-3</v>
      </c>
    </row>
    <row r="238" spans="1:8" x14ac:dyDescent="0.3">
      <c r="A238" s="2">
        <v>43451</v>
      </c>
      <c r="B238" s="1">
        <v>10853.2</v>
      </c>
      <c r="C238" s="1">
        <v>10900.35</v>
      </c>
      <c r="D238" s="1">
        <v>10844.85</v>
      </c>
      <c r="E238" s="1">
        <v>10888.35</v>
      </c>
      <c r="F238" s="1">
        <v>306145514</v>
      </c>
      <c r="G238" s="1">
        <v>12528.59</v>
      </c>
      <c r="H238" s="3">
        <f>IF(ISERR(LN(Table21019[[#This Row],[Close]]/E237)),"-",LN(Table21019[[#This Row],[Close]]/E237))</f>
        <v>7.6427738366829845E-3</v>
      </c>
    </row>
    <row r="239" spans="1:8" x14ac:dyDescent="0.3">
      <c r="A239" s="2">
        <v>43452</v>
      </c>
      <c r="B239" s="1">
        <v>10850.9</v>
      </c>
      <c r="C239" s="1">
        <v>10915.4</v>
      </c>
      <c r="D239" s="1">
        <v>10819.1</v>
      </c>
      <c r="E239" s="1">
        <v>10908.7</v>
      </c>
      <c r="F239" s="1">
        <v>294942271</v>
      </c>
      <c r="G239" s="1">
        <v>13556.45</v>
      </c>
      <c r="H239" s="3">
        <f>IF(ISERR(LN(Table21019[[#This Row],[Close]]/E238)),"-",LN(Table21019[[#This Row],[Close]]/E238))</f>
        <v>1.8672256945391607E-3</v>
      </c>
    </row>
    <row r="240" spans="1:8" x14ac:dyDescent="0.3">
      <c r="A240" s="2">
        <v>43453</v>
      </c>
      <c r="B240" s="1">
        <v>10930.55</v>
      </c>
      <c r="C240" s="1">
        <v>10985.15</v>
      </c>
      <c r="D240" s="1">
        <v>10928</v>
      </c>
      <c r="E240" s="1">
        <v>10967.3</v>
      </c>
      <c r="F240" s="1">
        <v>321801803</v>
      </c>
      <c r="G240" s="1">
        <v>17172.64</v>
      </c>
      <c r="H240" s="3">
        <f>IF(ISERR(LN(Table21019[[#This Row],[Close]]/E239)),"-",LN(Table21019[[#This Row],[Close]]/E239))</f>
        <v>5.3574821872709151E-3</v>
      </c>
    </row>
    <row r="241" spans="1:8" x14ac:dyDescent="0.3">
      <c r="A241" s="2">
        <v>43454</v>
      </c>
      <c r="B241" s="1">
        <v>10885.2</v>
      </c>
      <c r="C241" s="1">
        <v>10962.55</v>
      </c>
      <c r="D241" s="1">
        <v>10880.05</v>
      </c>
      <c r="E241" s="1">
        <v>10951.7</v>
      </c>
      <c r="F241" s="1">
        <v>328802751</v>
      </c>
      <c r="G241" s="1">
        <v>14945.94</v>
      </c>
      <c r="H241" s="3">
        <f>IF(ISERR(LN(Table21019[[#This Row],[Close]]/E240)),"-",LN(Table21019[[#This Row],[Close]]/E240))</f>
        <v>-1.4234228417328702E-3</v>
      </c>
    </row>
    <row r="242" spans="1:8" x14ac:dyDescent="0.3">
      <c r="A242" s="2">
        <v>43455</v>
      </c>
      <c r="B242" s="1">
        <v>10944.25</v>
      </c>
      <c r="C242" s="1">
        <v>10963.65</v>
      </c>
      <c r="D242" s="1">
        <v>10738.65</v>
      </c>
      <c r="E242" s="1">
        <v>10754</v>
      </c>
      <c r="F242" s="1">
        <v>389235107</v>
      </c>
      <c r="G242" s="1">
        <v>18663.849999999999</v>
      </c>
      <c r="H242" s="3">
        <f>IF(ISERR(LN(Table21019[[#This Row],[Close]]/E241)),"-",LN(Table21019[[#This Row],[Close]]/E241))</f>
        <v>-1.8216916966364759E-2</v>
      </c>
    </row>
    <row r="243" spans="1:8" x14ac:dyDescent="0.3">
      <c r="A243" s="2">
        <v>43458</v>
      </c>
      <c r="B243" s="1">
        <v>10780.9</v>
      </c>
      <c r="C243" s="1">
        <v>10782.3</v>
      </c>
      <c r="D243" s="1">
        <v>10649.25</v>
      </c>
      <c r="E243" s="1">
        <v>10663.5</v>
      </c>
      <c r="F243" s="1">
        <v>230291344</v>
      </c>
      <c r="G243" s="1">
        <v>10695.6</v>
      </c>
      <c r="H243" s="3">
        <f>IF(ISERR(LN(Table21019[[#This Row],[Close]]/E242)),"-",LN(Table21019[[#This Row],[Close]]/E242))</f>
        <v>-8.4510833319758998E-3</v>
      </c>
    </row>
    <row r="244" spans="1:8" x14ac:dyDescent="0.3">
      <c r="A244" s="2">
        <v>43460</v>
      </c>
      <c r="B244" s="1">
        <v>10635.45</v>
      </c>
      <c r="C244" s="1">
        <v>10747.5</v>
      </c>
      <c r="D244" s="1">
        <v>10534.55</v>
      </c>
      <c r="E244" s="1">
        <v>10729.85</v>
      </c>
      <c r="F244" s="1">
        <v>271942701</v>
      </c>
      <c r="G244" s="1">
        <v>12831.99</v>
      </c>
      <c r="H244" s="3">
        <f>IF(ISERR(LN(Table21019[[#This Row],[Close]]/E243)),"-",LN(Table21019[[#This Row],[Close]]/E243))</f>
        <v>6.2028819926444774E-3</v>
      </c>
    </row>
    <row r="245" spans="1:8" x14ac:dyDescent="0.3">
      <c r="A245" s="2">
        <v>43461</v>
      </c>
      <c r="B245" s="1">
        <v>10817.9</v>
      </c>
      <c r="C245" s="1">
        <v>10834.2</v>
      </c>
      <c r="D245" s="1">
        <v>10764.45</v>
      </c>
      <c r="E245" s="1">
        <v>10779.8</v>
      </c>
      <c r="F245" s="1">
        <v>470160392</v>
      </c>
      <c r="G245" s="1">
        <v>19119.88</v>
      </c>
      <c r="H245" s="3">
        <f>IF(ISERR(LN(Table21019[[#This Row],[Close]]/E244)),"-",LN(Table21019[[#This Row],[Close]]/E244))</f>
        <v>4.6444353848936974E-3</v>
      </c>
    </row>
    <row r="246" spans="1:8" x14ac:dyDescent="0.3">
      <c r="A246" s="2">
        <v>43462</v>
      </c>
      <c r="B246" s="1">
        <v>10820.95</v>
      </c>
      <c r="C246" s="1">
        <v>10893.6</v>
      </c>
      <c r="D246" s="1">
        <v>10817.15</v>
      </c>
      <c r="E246" s="1">
        <v>10859.9</v>
      </c>
      <c r="F246" s="1">
        <v>253086507</v>
      </c>
      <c r="G246" s="1">
        <v>12615.01</v>
      </c>
      <c r="H246" s="3">
        <f>IF(ISERR(LN(Table21019[[#This Row],[Close]]/E245)),"-",LN(Table21019[[#This Row],[Close]]/E245))</f>
        <v>7.4030939272151253E-3</v>
      </c>
    </row>
    <row r="247" spans="1:8" x14ac:dyDescent="0.3">
      <c r="A247" s="2">
        <v>43465</v>
      </c>
      <c r="B247" s="1">
        <v>10913.2</v>
      </c>
      <c r="C247" s="1">
        <v>10923.55</v>
      </c>
      <c r="D247" s="1">
        <v>10853.2</v>
      </c>
      <c r="E247" s="1">
        <v>10862.55</v>
      </c>
      <c r="F247" s="1">
        <v>186494657</v>
      </c>
      <c r="G247" s="1">
        <v>10176.129999999999</v>
      </c>
      <c r="H247" s="3">
        <f>IF(ISERR(LN(Table21019[[#This Row],[Close]]/E246)),"-",LN(Table21019[[#This Row],[Close]]/E246))</f>
        <v>2.4398721259765596E-4</v>
      </c>
    </row>
    <row r="248" spans="1:8" x14ac:dyDescent="0.3">
      <c r="A248" s="2">
        <v>43466</v>
      </c>
      <c r="B248" s="1">
        <v>10881.7</v>
      </c>
      <c r="C248" s="1">
        <v>10923.6</v>
      </c>
      <c r="D248" s="1">
        <v>10807.1</v>
      </c>
      <c r="E248" s="1">
        <v>10910.1</v>
      </c>
      <c r="F248" s="1">
        <v>159404542</v>
      </c>
      <c r="G248" s="1">
        <v>8688.26</v>
      </c>
      <c r="H248" s="3">
        <f>IF(ISERR(LN(Table21019[[#This Row],[Close]]/E247)),"-",LN(Table21019[[#This Row],[Close]]/E247))</f>
        <v>4.3678721329528042E-3</v>
      </c>
    </row>
    <row r="249" spans="1:8" x14ac:dyDescent="0.3">
      <c r="A249" s="2">
        <v>43467</v>
      </c>
      <c r="B249" s="1">
        <v>10868.85</v>
      </c>
      <c r="C249" s="1">
        <v>10895.35</v>
      </c>
      <c r="D249" s="1">
        <v>10735.05</v>
      </c>
      <c r="E249" s="1">
        <v>10792.5</v>
      </c>
      <c r="F249" s="1">
        <v>309665939</v>
      </c>
      <c r="G249" s="1">
        <v>15352.25</v>
      </c>
      <c r="H249" s="3">
        <f>IF(ISERR(LN(Table21019[[#This Row],[Close]]/E248)),"-",LN(Table21019[[#This Row],[Close]]/E248))</f>
        <v>-1.0837517258318774E-2</v>
      </c>
    </row>
    <row r="250" spans="1:8" x14ac:dyDescent="0.3">
      <c r="A250" s="2">
        <v>43468</v>
      </c>
      <c r="B250" s="1">
        <v>10796.8</v>
      </c>
      <c r="C250" s="1">
        <v>10814.05</v>
      </c>
      <c r="D250" s="1">
        <v>10661.25</v>
      </c>
      <c r="E250" s="1">
        <v>10672.25</v>
      </c>
      <c r="F250" s="1">
        <v>286241745</v>
      </c>
      <c r="G250" s="1">
        <v>15030.45</v>
      </c>
      <c r="H250" s="3">
        <f>IF(ISERR(LN(Table21019[[#This Row],[Close]]/E249)),"-",LN(Table21019[[#This Row],[Close]]/E249))</f>
        <v>-1.1204533761500678E-2</v>
      </c>
    </row>
    <row r="251" spans="1:8" x14ac:dyDescent="0.3">
      <c r="A251" s="2">
        <v>43469</v>
      </c>
      <c r="B251" s="1">
        <v>10699.7</v>
      </c>
      <c r="C251" s="1">
        <v>10741.05</v>
      </c>
      <c r="D251" s="1">
        <v>10628.65</v>
      </c>
      <c r="E251" s="1">
        <v>10727.35</v>
      </c>
      <c r="F251" s="1">
        <v>296596655</v>
      </c>
      <c r="G251" s="1">
        <v>14516.74</v>
      </c>
      <c r="H251" s="3">
        <f>IF(ISERR(LN(Table21019[[#This Row],[Close]]/E250)),"-",LN(Table21019[[#This Row],[Close]]/E250))</f>
        <v>5.1496403451855395E-3</v>
      </c>
    </row>
    <row r="252" spans="1:8" x14ac:dyDescent="0.3">
      <c r="A252" s="2">
        <v>43472</v>
      </c>
      <c r="B252" s="1">
        <v>10804.85</v>
      </c>
      <c r="C252" s="1">
        <v>10835.95</v>
      </c>
      <c r="D252" s="1">
        <v>10750.15</v>
      </c>
      <c r="E252" s="1">
        <v>10771.8</v>
      </c>
      <c r="F252" s="1">
        <v>269371080</v>
      </c>
      <c r="G252" s="1">
        <v>12731.29</v>
      </c>
      <c r="H252" s="3">
        <f>IF(ISERR(LN(Table21019[[#This Row],[Close]]/E251)),"-",LN(Table21019[[#This Row],[Close]]/E251))</f>
        <v>4.1350530915205807E-3</v>
      </c>
    </row>
    <row r="253" spans="1:8" x14ac:dyDescent="0.3">
      <c r="A253" s="2">
        <v>43473</v>
      </c>
      <c r="B253" s="1">
        <v>10786.25</v>
      </c>
      <c r="C253" s="1">
        <v>10818.45</v>
      </c>
      <c r="D253" s="1">
        <v>10733.25</v>
      </c>
      <c r="E253" s="1">
        <v>10802.15</v>
      </c>
      <c r="F253" s="1">
        <v>277697672</v>
      </c>
      <c r="G253" s="1">
        <v>13433.48</v>
      </c>
      <c r="H253" s="3">
        <f>IF(ISERR(LN(Table21019[[#This Row],[Close]]/E252)),"-",LN(Table21019[[#This Row],[Close]]/E252))</f>
        <v>2.81358026893282E-3</v>
      </c>
    </row>
    <row r="254" spans="1:8" x14ac:dyDescent="0.3">
      <c r="A254" s="2">
        <v>43474</v>
      </c>
      <c r="B254" s="1">
        <v>10862.4</v>
      </c>
      <c r="C254" s="1">
        <v>10870.4</v>
      </c>
      <c r="D254" s="1">
        <v>10749.4</v>
      </c>
      <c r="E254" s="1">
        <v>10855.15</v>
      </c>
      <c r="F254" s="1">
        <v>333010535</v>
      </c>
      <c r="G254" s="1">
        <v>16213.3</v>
      </c>
      <c r="H254" s="3">
        <f>IF(ISERR(LN(Table21019[[#This Row],[Close]]/E253)),"-",LN(Table21019[[#This Row],[Close]]/E253))</f>
        <v>4.8944333599588354E-3</v>
      </c>
    </row>
    <row r="255" spans="1:8" x14ac:dyDescent="0.3">
      <c r="A255" s="2">
        <v>43475</v>
      </c>
      <c r="B255" s="1">
        <v>10859.35</v>
      </c>
      <c r="C255" s="1">
        <v>10859.35</v>
      </c>
      <c r="D255" s="1">
        <v>10801.8</v>
      </c>
      <c r="E255" s="1">
        <v>10821.6</v>
      </c>
      <c r="F255" s="1">
        <v>254365477</v>
      </c>
      <c r="G255" s="1">
        <v>12031.26</v>
      </c>
      <c r="H255" s="3">
        <f>IF(ISERR(LN(Table21019[[#This Row],[Close]]/E254)),"-",LN(Table21019[[#This Row],[Close]]/E254))</f>
        <v>-3.0954849587457233E-3</v>
      </c>
    </row>
    <row r="256" spans="1:8" x14ac:dyDescent="0.3">
      <c r="A256" s="2">
        <v>43476</v>
      </c>
      <c r="B256" s="1">
        <v>10834.75</v>
      </c>
      <c r="C256" s="1">
        <v>10850.15</v>
      </c>
      <c r="D256" s="1">
        <v>10739.4</v>
      </c>
      <c r="E256" s="1">
        <v>10794.95</v>
      </c>
      <c r="F256" s="1">
        <v>260792200</v>
      </c>
      <c r="G256" s="1">
        <v>13084.6</v>
      </c>
      <c r="H256" s="3">
        <f>IF(ISERR(LN(Table21019[[#This Row],[Close]]/E255)),"-",LN(Table21019[[#This Row],[Close]]/E255))</f>
        <v>-2.4657046107725011E-3</v>
      </c>
    </row>
    <row r="257" spans="1:8" x14ac:dyDescent="0.3">
      <c r="A257" s="2">
        <v>43479</v>
      </c>
      <c r="B257" s="1">
        <v>10807</v>
      </c>
      <c r="C257" s="1">
        <v>10808</v>
      </c>
      <c r="D257" s="1">
        <v>10692.35</v>
      </c>
      <c r="E257" s="1">
        <v>10737.6</v>
      </c>
      <c r="F257" s="1">
        <v>298774178</v>
      </c>
      <c r="G257" s="1">
        <v>12732.57</v>
      </c>
      <c r="H257" s="3">
        <f>IF(ISERR(LN(Table21019[[#This Row],[Close]]/E256)),"-",LN(Table21019[[#This Row],[Close]]/E256))</f>
        <v>-5.32683176023677E-3</v>
      </c>
    </row>
    <row r="258" spans="1:8" x14ac:dyDescent="0.3">
      <c r="A258" s="2">
        <v>43480</v>
      </c>
      <c r="B258" s="1">
        <v>10777.55</v>
      </c>
      <c r="C258" s="1">
        <v>10896.95</v>
      </c>
      <c r="D258" s="1">
        <v>10777.55</v>
      </c>
      <c r="E258" s="1">
        <v>10886.8</v>
      </c>
      <c r="F258" s="1">
        <v>310737078</v>
      </c>
      <c r="G258" s="1">
        <v>14879.91</v>
      </c>
      <c r="H258" s="3">
        <f>IF(ISERR(LN(Table21019[[#This Row],[Close]]/E257)),"-",LN(Table21019[[#This Row],[Close]]/E257))</f>
        <v>1.3799445774800724E-2</v>
      </c>
    </row>
    <row r="259" spans="1:8" x14ac:dyDescent="0.3">
      <c r="A259" s="2">
        <v>43481</v>
      </c>
      <c r="B259" s="1">
        <v>10899.65</v>
      </c>
      <c r="C259" s="1">
        <v>10928.15</v>
      </c>
      <c r="D259" s="1">
        <v>10876.9</v>
      </c>
      <c r="E259" s="1">
        <v>10890.3</v>
      </c>
      <c r="F259" s="1">
        <v>276539042</v>
      </c>
      <c r="G259" s="1">
        <v>13081.63</v>
      </c>
      <c r="H259" s="3">
        <f>IF(ISERR(LN(Table21019[[#This Row],[Close]]/E258)),"-",LN(Table21019[[#This Row],[Close]]/E258))</f>
        <v>3.2143857815191898E-4</v>
      </c>
    </row>
    <row r="260" spans="1:8" x14ac:dyDescent="0.3">
      <c r="A260" s="2">
        <v>43482</v>
      </c>
      <c r="B260" s="1">
        <v>10920.85</v>
      </c>
      <c r="C260" s="1">
        <v>10930.65</v>
      </c>
      <c r="D260" s="1">
        <v>10844.65</v>
      </c>
      <c r="E260" s="1">
        <v>10905.2</v>
      </c>
      <c r="F260" s="1">
        <v>271676319</v>
      </c>
      <c r="G260" s="1">
        <v>13215.83</v>
      </c>
      <c r="H260" s="3">
        <f>IF(ISERR(LN(Table21019[[#This Row],[Close]]/E259)),"-",LN(Table21019[[#This Row],[Close]]/E259))</f>
        <v>1.3672549215348114E-3</v>
      </c>
    </row>
    <row r="261" spans="1:8" x14ac:dyDescent="0.3">
      <c r="A261" s="2">
        <v>43483</v>
      </c>
      <c r="B261" s="1">
        <v>10914.85</v>
      </c>
      <c r="C261" s="1">
        <v>10928.2</v>
      </c>
      <c r="D261" s="1">
        <v>10852.2</v>
      </c>
      <c r="E261" s="1">
        <v>10906.95</v>
      </c>
      <c r="F261" s="1">
        <v>323814108</v>
      </c>
      <c r="G261" s="1">
        <v>16408.830000000002</v>
      </c>
      <c r="H261" s="3">
        <f>IF(ISERR(LN(Table21019[[#This Row],[Close]]/E260)),"-",LN(Table21019[[#This Row],[Close]]/E260))</f>
        <v>1.6046102779907089E-4</v>
      </c>
    </row>
    <row r="262" spans="1:8" x14ac:dyDescent="0.3">
      <c r="A262" s="2">
        <v>43486</v>
      </c>
      <c r="B262" s="1">
        <v>10919.35</v>
      </c>
      <c r="C262" s="1">
        <v>10987.45</v>
      </c>
      <c r="D262" s="1">
        <v>10885.75</v>
      </c>
      <c r="E262" s="1">
        <v>10961.85</v>
      </c>
      <c r="F262" s="1">
        <v>288829125</v>
      </c>
      <c r="G262" s="1">
        <v>17289.7</v>
      </c>
      <c r="H262" s="3">
        <f>IF(ISERR(LN(Table21019[[#This Row],[Close]]/E261)),"-",LN(Table21019[[#This Row],[Close]]/E261))</f>
        <v>5.0208621718052576E-3</v>
      </c>
    </row>
    <row r="263" spans="1:8" x14ac:dyDescent="0.3">
      <c r="A263" s="2">
        <v>43487</v>
      </c>
      <c r="B263" s="1">
        <v>10949.8</v>
      </c>
      <c r="C263" s="1">
        <v>10949.8</v>
      </c>
      <c r="D263" s="1">
        <v>10864.15</v>
      </c>
      <c r="E263" s="1">
        <v>10922.75</v>
      </c>
      <c r="F263" s="1">
        <v>300768112</v>
      </c>
      <c r="G263" s="1">
        <v>17483.62</v>
      </c>
      <c r="H263" s="3">
        <f>IF(ISERR(LN(Table21019[[#This Row],[Close]]/E262)),"-",LN(Table21019[[#This Row],[Close]]/E262))</f>
        <v>-3.573292781569112E-3</v>
      </c>
    </row>
    <row r="264" spans="1:8" x14ac:dyDescent="0.3">
      <c r="A264" s="2">
        <v>43488</v>
      </c>
      <c r="B264" s="1">
        <v>10931.05</v>
      </c>
      <c r="C264" s="1">
        <v>10944.8</v>
      </c>
      <c r="D264" s="1">
        <v>10811.95</v>
      </c>
      <c r="E264" s="1">
        <v>10831.5</v>
      </c>
      <c r="F264" s="1">
        <v>298876314</v>
      </c>
      <c r="G264" s="1">
        <v>14736.91</v>
      </c>
      <c r="H264" s="3">
        <f>IF(ISERR(LN(Table21019[[#This Row],[Close]]/E263)),"-",LN(Table21019[[#This Row],[Close]]/E263))</f>
        <v>-8.3892145371514976E-3</v>
      </c>
    </row>
    <row r="265" spans="1:8" x14ac:dyDescent="0.3">
      <c r="A265" s="2">
        <v>43489</v>
      </c>
      <c r="B265" s="1">
        <v>10844.05</v>
      </c>
      <c r="C265" s="1">
        <v>10866.6</v>
      </c>
      <c r="D265" s="1">
        <v>10798.65</v>
      </c>
      <c r="E265" s="1">
        <v>10849.8</v>
      </c>
      <c r="F265" s="1">
        <v>361082096</v>
      </c>
      <c r="G265" s="1">
        <v>15298.48</v>
      </c>
      <c r="H265" s="3">
        <f>IF(ISERR(LN(Table21019[[#This Row],[Close]]/E264)),"-",LN(Table21019[[#This Row],[Close]]/E264))</f>
        <v>1.6880910596428552E-3</v>
      </c>
    </row>
    <row r="266" spans="1:8" x14ac:dyDescent="0.3">
      <c r="A266" s="2">
        <v>43490</v>
      </c>
      <c r="B266" s="1">
        <v>10859.75</v>
      </c>
      <c r="C266" s="1">
        <v>10931.7</v>
      </c>
      <c r="D266" s="1">
        <v>10756.45</v>
      </c>
      <c r="E266" s="1">
        <v>10780.55</v>
      </c>
      <c r="F266" s="1">
        <v>463444758</v>
      </c>
      <c r="G266" s="1">
        <v>20542.36</v>
      </c>
      <c r="H266" s="3">
        <f>IF(ISERR(LN(Table21019[[#This Row],[Close]]/E265)),"-",LN(Table21019[[#This Row],[Close]]/E265))</f>
        <v>-6.403062049334338E-3</v>
      </c>
    </row>
    <row r="267" spans="1:8" x14ac:dyDescent="0.3">
      <c r="A267" s="2">
        <v>43493</v>
      </c>
      <c r="B267" s="1">
        <v>10792.45</v>
      </c>
      <c r="C267" s="1">
        <v>10804.45</v>
      </c>
      <c r="D267" s="1">
        <v>10630.95</v>
      </c>
      <c r="E267" s="1">
        <v>10661.55</v>
      </c>
      <c r="F267" s="1">
        <v>419682627</v>
      </c>
      <c r="G267" s="1">
        <v>21144.33</v>
      </c>
      <c r="H267" s="3">
        <f>IF(ISERR(LN(Table21019[[#This Row],[Close]]/E266)),"-",LN(Table21019[[#This Row],[Close]]/E266))</f>
        <v>-1.1099773042754829E-2</v>
      </c>
    </row>
    <row r="268" spans="1:8" x14ac:dyDescent="0.3">
      <c r="A268" s="2">
        <v>43494</v>
      </c>
      <c r="B268" s="1">
        <v>10653.7</v>
      </c>
      <c r="C268" s="1">
        <v>10690.35</v>
      </c>
      <c r="D268" s="1">
        <v>10583.65</v>
      </c>
      <c r="E268" s="1">
        <v>10652.2</v>
      </c>
      <c r="F268" s="1">
        <v>356908994</v>
      </c>
      <c r="G268" s="1">
        <v>18832.060000000001</v>
      </c>
      <c r="H268" s="3">
        <f>IF(ISERR(LN(Table21019[[#This Row],[Close]]/E267)),"-",LN(Table21019[[#This Row],[Close]]/E267))</f>
        <v>-8.7736795259221625E-4</v>
      </c>
    </row>
    <row r="269" spans="1:8" x14ac:dyDescent="0.3">
      <c r="A269" s="2">
        <v>43495</v>
      </c>
      <c r="B269" s="1">
        <v>10702.25</v>
      </c>
      <c r="C269" s="1">
        <v>10710.2</v>
      </c>
      <c r="D269" s="1">
        <v>10612.85</v>
      </c>
      <c r="E269" s="1">
        <v>10651.8</v>
      </c>
      <c r="F269" s="1">
        <v>410107910</v>
      </c>
      <c r="G269" s="1">
        <v>21214.81</v>
      </c>
      <c r="H269" s="3">
        <f>IF(ISERR(LN(Table21019[[#This Row],[Close]]/E268)),"-",LN(Table21019[[#This Row],[Close]]/E268))</f>
        <v>-3.7551633500580681E-5</v>
      </c>
    </row>
    <row r="270" spans="1:8" x14ac:dyDescent="0.3">
      <c r="A270" s="2">
        <v>43496</v>
      </c>
      <c r="B270" s="1">
        <v>10690.55</v>
      </c>
      <c r="C270" s="1">
        <v>10838.05</v>
      </c>
      <c r="D270" s="1">
        <v>10678.55</v>
      </c>
      <c r="E270" s="1">
        <v>10830.95</v>
      </c>
      <c r="F270" s="1">
        <v>604818027</v>
      </c>
      <c r="G270" s="1">
        <v>27471.18</v>
      </c>
      <c r="H270" s="3">
        <f>IF(ISERR(LN(Table21019[[#This Row],[Close]]/E269)),"-",LN(Table21019[[#This Row],[Close]]/E269))</f>
        <v>1.6678884505362462E-2</v>
      </c>
    </row>
    <row r="271" spans="1:8" x14ac:dyDescent="0.3">
      <c r="A271" s="2">
        <v>43497</v>
      </c>
      <c r="B271" s="1">
        <v>10851.35</v>
      </c>
      <c r="C271" s="1">
        <v>10983.45</v>
      </c>
      <c r="D271" s="1">
        <v>10813.45</v>
      </c>
      <c r="E271" s="1">
        <v>10893.65</v>
      </c>
      <c r="F271" s="1">
        <v>482272661</v>
      </c>
      <c r="G271" s="1">
        <v>23112.37</v>
      </c>
      <c r="H271" s="3">
        <f>IF(ISERR(LN(Table21019[[#This Row],[Close]]/E270)),"-",LN(Table21019[[#This Row],[Close]]/E270))</f>
        <v>5.7722742045844006E-3</v>
      </c>
    </row>
    <row r="272" spans="1:8" x14ac:dyDescent="0.3">
      <c r="A272" s="2">
        <v>43500</v>
      </c>
      <c r="B272" s="1">
        <v>10876.75</v>
      </c>
      <c r="C272" s="1">
        <v>10927.9</v>
      </c>
      <c r="D272" s="1">
        <v>10814.15</v>
      </c>
      <c r="E272" s="1">
        <v>10912.25</v>
      </c>
      <c r="F272" s="1">
        <v>318300039</v>
      </c>
      <c r="G272" s="1">
        <v>15478.81</v>
      </c>
      <c r="H272" s="3">
        <f>IF(ISERR(LN(Table21019[[#This Row],[Close]]/E271)),"-",LN(Table21019[[#This Row],[Close]]/E271))</f>
        <v>1.7059607272313906E-3</v>
      </c>
    </row>
    <row r="273" spans="1:8" x14ac:dyDescent="0.3">
      <c r="A273" s="2">
        <v>43501</v>
      </c>
      <c r="B273" s="1">
        <v>10908.65</v>
      </c>
      <c r="C273" s="1">
        <v>10956.7</v>
      </c>
      <c r="D273" s="1">
        <v>10886.7</v>
      </c>
      <c r="E273" s="1">
        <v>10934.35</v>
      </c>
      <c r="F273" s="1">
        <v>268095127</v>
      </c>
      <c r="G273" s="1">
        <v>13435.13</v>
      </c>
      <c r="H273" s="3">
        <f>IF(ISERR(LN(Table21019[[#This Row],[Close]]/E272)),"-",LN(Table21019[[#This Row],[Close]]/E272))</f>
        <v>2.0231988079203052E-3</v>
      </c>
    </row>
    <row r="274" spans="1:8" x14ac:dyDescent="0.3">
      <c r="A274" s="2">
        <v>43502</v>
      </c>
      <c r="B274" s="1">
        <v>10965.1</v>
      </c>
      <c r="C274" s="1">
        <v>11072.6</v>
      </c>
      <c r="D274" s="1">
        <v>10962.7</v>
      </c>
      <c r="E274" s="1">
        <v>11062.45</v>
      </c>
      <c r="F274" s="1">
        <v>298510497</v>
      </c>
      <c r="G274" s="1">
        <v>15172.85</v>
      </c>
      <c r="H274" s="3">
        <f>IF(ISERR(LN(Table21019[[#This Row],[Close]]/E273)),"-",LN(Table21019[[#This Row],[Close]]/E273))</f>
        <v>1.1647280346053989E-2</v>
      </c>
    </row>
    <row r="275" spans="1:8" x14ac:dyDescent="0.3">
      <c r="A275" s="2">
        <v>43503</v>
      </c>
      <c r="B275" s="1">
        <v>11070.45</v>
      </c>
      <c r="C275" s="1">
        <v>11118.1</v>
      </c>
      <c r="D275" s="1">
        <v>11043.6</v>
      </c>
      <c r="E275" s="1">
        <v>11069.4</v>
      </c>
      <c r="F275" s="1">
        <v>263544426</v>
      </c>
      <c r="G275" s="1">
        <v>13542.69</v>
      </c>
      <c r="H275" s="3">
        <f>IF(ISERR(LN(Table21019[[#This Row],[Close]]/E274)),"-",LN(Table21019[[#This Row],[Close]]/E274))</f>
        <v>6.2805415981511683E-4</v>
      </c>
    </row>
    <row r="276" spans="1:8" x14ac:dyDescent="0.3">
      <c r="A276" s="2">
        <v>43504</v>
      </c>
      <c r="B276" s="1">
        <v>11023.5</v>
      </c>
      <c r="C276" s="1">
        <v>11041.2</v>
      </c>
      <c r="D276" s="1">
        <v>10925.45</v>
      </c>
      <c r="E276" s="1">
        <v>10943.6</v>
      </c>
      <c r="F276" s="1">
        <v>352787419</v>
      </c>
      <c r="G276" s="1">
        <v>15507.05</v>
      </c>
      <c r="H276" s="3">
        <f>IF(ISERR(LN(Table21019[[#This Row],[Close]]/E275)),"-",LN(Table21019[[#This Row],[Close]]/E275))</f>
        <v>-1.1429734205002075E-2</v>
      </c>
    </row>
    <row r="277" spans="1:8" x14ac:dyDescent="0.3">
      <c r="A277" s="2">
        <v>43507</v>
      </c>
      <c r="B277" s="1">
        <v>10930.9</v>
      </c>
      <c r="C277" s="1">
        <v>10930.9</v>
      </c>
      <c r="D277" s="1">
        <v>10857.1</v>
      </c>
      <c r="E277" s="1">
        <v>10888.8</v>
      </c>
      <c r="F277" s="1">
        <v>285985383</v>
      </c>
      <c r="G277" s="1">
        <v>13818.92</v>
      </c>
      <c r="H277" s="3">
        <f>IF(ISERR(LN(Table21019[[#This Row],[Close]]/E276)),"-",LN(Table21019[[#This Row],[Close]]/E276))</f>
        <v>-5.0200724689087872E-3</v>
      </c>
    </row>
    <row r="278" spans="1:8" x14ac:dyDescent="0.3">
      <c r="A278" s="2">
        <v>43508</v>
      </c>
      <c r="B278" s="1">
        <v>10879.7</v>
      </c>
      <c r="C278" s="1">
        <v>10910.9</v>
      </c>
      <c r="D278" s="1">
        <v>10823.8</v>
      </c>
      <c r="E278" s="1">
        <v>10831.4</v>
      </c>
      <c r="F278" s="1">
        <v>292314643</v>
      </c>
      <c r="G278" s="1">
        <v>14424.78</v>
      </c>
      <c r="H278" s="3">
        <f>IF(ISERR(LN(Table21019[[#This Row],[Close]]/E277)),"-",LN(Table21019[[#This Row],[Close]]/E277))</f>
        <v>-5.2854148327613464E-3</v>
      </c>
    </row>
    <row r="279" spans="1:8" x14ac:dyDescent="0.3">
      <c r="A279" s="2">
        <v>43509</v>
      </c>
      <c r="B279" s="1">
        <v>10870.55</v>
      </c>
      <c r="C279" s="1">
        <v>10891.65</v>
      </c>
      <c r="D279" s="1">
        <v>10772.1</v>
      </c>
      <c r="E279" s="1">
        <v>10793.65</v>
      </c>
      <c r="F279" s="1">
        <v>321958549</v>
      </c>
      <c r="G279" s="1">
        <v>15360.98</v>
      </c>
      <c r="H279" s="3">
        <f>IF(ISERR(LN(Table21019[[#This Row],[Close]]/E278)),"-",LN(Table21019[[#This Row],[Close]]/E278))</f>
        <v>-3.4913249537601204E-3</v>
      </c>
    </row>
    <row r="280" spans="1:8" x14ac:dyDescent="0.3">
      <c r="A280" s="2">
        <v>43510</v>
      </c>
      <c r="B280" s="1">
        <v>10786.1</v>
      </c>
      <c r="C280" s="1">
        <v>10792.7</v>
      </c>
      <c r="D280" s="1">
        <v>10718.75</v>
      </c>
      <c r="E280" s="1">
        <v>10746.05</v>
      </c>
      <c r="F280" s="1">
        <v>627041405</v>
      </c>
      <c r="G280" s="1">
        <v>20797.41</v>
      </c>
      <c r="H280" s="3">
        <f>IF(ISERR(LN(Table21019[[#This Row],[Close]]/E279)),"-",LN(Table21019[[#This Row],[Close]]/E279))</f>
        <v>-4.4197530593000694E-3</v>
      </c>
    </row>
    <row r="281" spans="1:8" x14ac:dyDescent="0.3">
      <c r="A281" s="2">
        <v>43511</v>
      </c>
      <c r="B281" s="1">
        <v>10780.25</v>
      </c>
      <c r="C281" s="1">
        <v>10785.75</v>
      </c>
      <c r="D281" s="1">
        <v>10620.4</v>
      </c>
      <c r="E281" s="1">
        <v>10724.4</v>
      </c>
      <c r="F281" s="1">
        <v>521876968</v>
      </c>
      <c r="G281" s="1">
        <v>20733.95</v>
      </c>
      <c r="H281" s="3">
        <f>IF(ISERR(LN(Table21019[[#This Row],[Close]]/E280)),"-",LN(Table21019[[#This Row],[Close]]/E280))</f>
        <v>-2.0167259966956514E-3</v>
      </c>
    </row>
    <row r="282" spans="1:8" x14ac:dyDescent="0.3">
      <c r="A282" s="2">
        <v>43514</v>
      </c>
      <c r="B282" s="1">
        <v>10738.65</v>
      </c>
      <c r="C282" s="1">
        <v>10759.9</v>
      </c>
      <c r="D282" s="1">
        <v>10628.4</v>
      </c>
      <c r="E282" s="1">
        <v>10640.95</v>
      </c>
      <c r="F282" s="1">
        <v>345440240</v>
      </c>
      <c r="G282" s="1">
        <v>14903.19</v>
      </c>
      <c r="H282" s="3">
        <f>IF(ISERR(LN(Table21019[[#This Row],[Close]]/E281)),"-",LN(Table21019[[#This Row],[Close]]/E281))</f>
        <v>-7.8117535511575027E-3</v>
      </c>
    </row>
    <row r="283" spans="1:8" x14ac:dyDescent="0.3">
      <c r="A283" s="2">
        <v>43515</v>
      </c>
      <c r="B283" s="1">
        <v>10636.7</v>
      </c>
      <c r="C283" s="1">
        <v>10722.85</v>
      </c>
      <c r="D283" s="1">
        <v>10585.65</v>
      </c>
      <c r="E283" s="1">
        <v>10604.35</v>
      </c>
      <c r="F283" s="1">
        <v>291507060</v>
      </c>
      <c r="G283" s="1">
        <v>13765.01</v>
      </c>
      <c r="H283" s="3">
        <f>IF(ISERR(LN(Table21019[[#This Row],[Close]]/E282)),"-",LN(Table21019[[#This Row],[Close]]/E282))</f>
        <v>-3.4454713472979819E-3</v>
      </c>
    </row>
    <row r="284" spans="1:8" x14ac:dyDescent="0.3">
      <c r="A284" s="2">
        <v>43516</v>
      </c>
      <c r="B284" s="1">
        <v>10655.45</v>
      </c>
      <c r="C284" s="1">
        <v>10752.7</v>
      </c>
      <c r="D284" s="1">
        <v>10646.4</v>
      </c>
      <c r="E284" s="1">
        <v>10735.45</v>
      </c>
      <c r="F284" s="1">
        <v>289195306</v>
      </c>
      <c r="G284" s="1">
        <v>13209.71</v>
      </c>
      <c r="H284" s="3">
        <f>IF(ISERR(LN(Table21019[[#This Row],[Close]]/E283)),"-",LN(Table21019[[#This Row],[Close]]/E283))</f>
        <v>1.2287055114099292E-2</v>
      </c>
    </row>
    <row r="285" spans="1:8" x14ac:dyDescent="0.3">
      <c r="A285" s="2">
        <v>43517</v>
      </c>
      <c r="B285" s="1">
        <v>10744.1</v>
      </c>
      <c r="C285" s="1">
        <v>10808.85</v>
      </c>
      <c r="D285" s="1">
        <v>10721.5</v>
      </c>
      <c r="E285" s="1">
        <v>10789.85</v>
      </c>
      <c r="F285" s="1">
        <v>279584955</v>
      </c>
      <c r="G285" s="1">
        <v>14758.5</v>
      </c>
      <c r="H285" s="3">
        <f>IF(ISERR(LN(Table21019[[#This Row],[Close]]/E284)),"-",LN(Table21019[[#This Row],[Close]]/E284))</f>
        <v>5.0545280036699341E-3</v>
      </c>
    </row>
    <row r="286" spans="1:8" x14ac:dyDescent="0.3">
      <c r="A286" s="2">
        <v>43518</v>
      </c>
      <c r="B286" s="1">
        <v>10782.7</v>
      </c>
      <c r="C286" s="1">
        <v>10801.55</v>
      </c>
      <c r="D286" s="1">
        <v>10758.4</v>
      </c>
      <c r="E286" s="1">
        <v>10791.65</v>
      </c>
      <c r="F286" s="1">
        <v>396846597</v>
      </c>
      <c r="G286" s="1">
        <v>24386.42</v>
      </c>
      <c r="H286" s="3">
        <f>IF(ISERR(LN(Table21019[[#This Row],[Close]]/E285)),"-",LN(Table21019[[#This Row],[Close]]/E285))</f>
        <v>1.6680953633189361E-4</v>
      </c>
    </row>
    <row r="287" spans="1:8" x14ac:dyDescent="0.3">
      <c r="A287" s="2">
        <v>43521</v>
      </c>
      <c r="B287" s="1">
        <v>10813.25</v>
      </c>
      <c r="C287" s="1">
        <v>10887.1</v>
      </c>
      <c r="D287" s="1">
        <v>10788.05</v>
      </c>
      <c r="E287" s="1">
        <v>10880.1</v>
      </c>
      <c r="F287" s="1">
        <v>385905142</v>
      </c>
      <c r="G287" s="1">
        <v>16466.09</v>
      </c>
      <c r="H287" s="3">
        <f>IF(ISERR(LN(Table21019[[#This Row],[Close]]/E286)),"-",LN(Table21019[[#This Row],[Close]]/E286))</f>
        <v>8.1627456131734746E-3</v>
      </c>
    </row>
    <row r="288" spans="1:8" x14ac:dyDescent="0.3">
      <c r="A288" s="2">
        <v>43522</v>
      </c>
      <c r="B288" s="1">
        <v>10775.3</v>
      </c>
      <c r="C288" s="1">
        <v>10888.75</v>
      </c>
      <c r="D288" s="1">
        <v>10729.3</v>
      </c>
      <c r="E288" s="1">
        <v>10835.3</v>
      </c>
      <c r="F288" s="1">
        <v>414954476</v>
      </c>
      <c r="G288" s="1">
        <v>19186.75</v>
      </c>
      <c r="H288" s="3">
        <f>IF(ISERR(LN(Table21019[[#This Row],[Close]]/E287)),"-",LN(Table21019[[#This Row],[Close]]/E287))</f>
        <v>-4.1261099090206159E-3</v>
      </c>
    </row>
    <row r="289" spans="1:8" x14ac:dyDescent="0.3">
      <c r="A289" s="2">
        <v>43523</v>
      </c>
      <c r="B289" s="1">
        <v>10881.2</v>
      </c>
      <c r="C289" s="1">
        <v>10939.7</v>
      </c>
      <c r="D289" s="1">
        <v>10751.2</v>
      </c>
      <c r="E289" s="1">
        <v>10806.65</v>
      </c>
      <c r="F289" s="1">
        <v>381080073</v>
      </c>
      <c r="G289" s="1">
        <v>18313.849999999999</v>
      </c>
      <c r="H289" s="3">
        <f>IF(ISERR(LN(Table21019[[#This Row],[Close]]/E288)),"-",LN(Table21019[[#This Row],[Close]]/E288))</f>
        <v>-2.6476372726424741E-3</v>
      </c>
    </row>
    <row r="290" spans="1:8" x14ac:dyDescent="0.3">
      <c r="A290" s="2">
        <v>43524</v>
      </c>
      <c r="B290" s="1">
        <v>10865.7</v>
      </c>
      <c r="C290" s="1">
        <v>10865.7</v>
      </c>
      <c r="D290" s="1">
        <v>10784.85</v>
      </c>
      <c r="E290" s="1">
        <v>10792.5</v>
      </c>
      <c r="F290" s="1">
        <v>644159018</v>
      </c>
      <c r="G290" s="1">
        <v>27123.34</v>
      </c>
      <c r="H290" s="3">
        <f>IF(ISERR(LN(Table21019[[#This Row],[Close]]/E289)),"-",LN(Table21019[[#This Row],[Close]]/E289))</f>
        <v>-1.3102369328699957E-3</v>
      </c>
    </row>
    <row r="291" spans="1:8" x14ac:dyDescent="0.3">
      <c r="A291" s="2">
        <v>43525</v>
      </c>
      <c r="B291" s="1">
        <v>10842.65</v>
      </c>
      <c r="C291" s="1">
        <v>10877.9</v>
      </c>
      <c r="D291" s="1">
        <v>10823.1</v>
      </c>
      <c r="E291" s="1">
        <v>10863.5</v>
      </c>
      <c r="F291" s="1">
        <v>308526309</v>
      </c>
      <c r="G291" s="1">
        <v>15010.06</v>
      </c>
      <c r="H291" s="3">
        <f>IF(ISERR(LN(Table21019[[#This Row],[Close]]/E290)),"-",LN(Table21019[[#This Row],[Close]]/E290))</f>
        <v>6.5570977456633371E-3</v>
      </c>
    </row>
    <row r="292" spans="1:8" x14ac:dyDescent="0.3">
      <c r="A292" s="2">
        <v>43529</v>
      </c>
      <c r="B292" s="1">
        <v>10864.85</v>
      </c>
      <c r="C292" s="1">
        <v>10994.9</v>
      </c>
      <c r="D292" s="1">
        <v>10817</v>
      </c>
      <c r="E292" s="1">
        <v>10987.45</v>
      </c>
      <c r="F292" s="1">
        <v>373220239</v>
      </c>
      <c r="G292" s="1">
        <v>17960.03</v>
      </c>
      <c r="H292" s="3">
        <f>IF(ISERR(LN(Table21019[[#This Row],[Close]]/E291)),"-",LN(Table21019[[#This Row],[Close]]/E291))</f>
        <v>1.1345166182071391E-2</v>
      </c>
    </row>
    <row r="293" spans="1:8" x14ac:dyDescent="0.3">
      <c r="A293" s="2">
        <v>43530</v>
      </c>
      <c r="B293" s="1">
        <v>11024.85</v>
      </c>
      <c r="C293" s="1">
        <v>11062.3</v>
      </c>
      <c r="D293" s="1">
        <v>10998.85</v>
      </c>
      <c r="E293" s="1">
        <v>11053</v>
      </c>
      <c r="F293" s="1">
        <v>372550850</v>
      </c>
      <c r="G293" s="1">
        <v>17850.93</v>
      </c>
      <c r="H293" s="3">
        <f>IF(ISERR(LN(Table21019[[#This Row],[Close]]/E292)),"-",LN(Table21019[[#This Row],[Close]]/E292))</f>
        <v>5.9481719535880405E-3</v>
      </c>
    </row>
    <row r="294" spans="1:8" x14ac:dyDescent="0.3">
      <c r="A294" s="2">
        <v>43531</v>
      </c>
      <c r="B294" s="1">
        <v>11077.95</v>
      </c>
      <c r="C294" s="1">
        <v>11089.05</v>
      </c>
      <c r="D294" s="1">
        <v>11027.1</v>
      </c>
      <c r="E294" s="1">
        <v>11058.2</v>
      </c>
      <c r="F294" s="1">
        <v>321208766</v>
      </c>
      <c r="G294" s="1">
        <v>15321.68</v>
      </c>
      <c r="H294" s="3">
        <f>IF(ISERR(LN(Table21019[[#This Row],[Close]]/E293)),"-",LN(Table21019[[#This Row],[Close]]/E293))</f>
        <v>4.7034987661157636E-4</v>
      </c>
    </row>
    <row r="295" spans="1:8" x14ac:dyDescent="0.3">
      <c r="A295" s="2">
        <v>43532</v>
      </c>
      <c r="B295" s="1">
        <v>11038.85</v>
      </c>
      <c r="C295" s="1">
        <v>11049</v>
      </c>
      <c r="D295" s="1">
        <v>11008.95</v>
      </c>
      <c r="E295" s="1">
        <v>11035.4</v>
      </c>
      <c r="F295" s="1">
        <v>326569833</v>
      </c>
      <c r="G295" s="1">
        <v>14369.77</v>
      </c>
      <c r="H295" s="3">
        <f>IF(ISERR(LN(Table21019[[#This Row],[Close]]/E294)),"-",LN(Table21019[[#This Row],[Close]]/E294))</f>
        <v>-2.0639468528230618E-3</v>
      </c>
    </row>
    <row r="296" spans="1:8" x14ac:dyDescent="0.3">
      <c r="A296" s="2">
        <v>43535</v>
      </c>
      <c r="B296" s="1">
        <v>11068.75</v>
      </c>
      <c r="C296" s="1">
        <v>11180.9</v>
      </c>
      <c r="D296" s="1">
        <v>11059.85</v>
      </c>
      <c r="E296" s="1">
        <v>11168.05</v>
      </c>
      <c r="F296" s="1">
        <v>352242287</v>
      </c>
      <c r="G296" s="1">
        <v>17349.95</v>
      </c>
      <c r="H296" s="3">
        <f>IF(ISERR(LN(Table21019[[#This Row],[Close]]/E295)),"-",LN(Table21019[[#This Row],[Close]]/E295))</f>
        <v>1.1948735734751558E-2</v>
      </c>
    </row>
    <row r="297" spans="1:8" x14ac:dyDescent="0.3">
      <c r="A297" s="2">
        <v>43536</v>
      </c>
      <c r="B297" s="1">
        <v>11231.35</v>
      </c>
      <c r="C297" s="1">
        <v>11320.4</v>
      </c>
      <c r="D297" s="1">
        <v>11227</v>
      </c>
      <c r="E297" s="1">
        <v>11301.2</v>
      </c>
      <c r="F297" s="1">
        <v>391310519</v>
      </c>
      <c r="G297" s="1">
        <v>20861.349999999999</v>
      </c>
      <c r="H297" s="3">
        <f>IF(ISERR(LN(Table21019[[#This Row],[Close]]/E296)),"-",LN(Table21019[[#This Row],[Close]]/E296))</f>
        <v>1.1851891682945155E-2</v>
      </c>
    </row>
    <row r="298" spans="1:8" x14ac:dyDescent="0.3">
      <c r="A298" s="2">
        <v>43537</v>
      </c>
      <c r="B298" s="1">
        <v>11326.2</v>
      </c>
      <c r="C298" s="1">
        <v>11352.3</v>
      </c>
      <c r="D298" s="1">
        <v>11276.6</v>
      </c>
      <c r="E298" s="1">
        <v>11341.7</v>
      </c>
      <c r="F298" s="1">
        <v>382996187</v>
      </c>
      <c r="G298" s="1">
        <v>20851.669999999998</v>
      </c>
      <c r="H298" s="3">
        <f>IF(ISERR(LN(Table21019[[#This Row],[Close]]/E297)),"-",LN(Table21019[[#This Row],[Close]]/E297))</f>
        <v>3.5772841102276773E-3</v>
      </c>
    </row>
    <row r="299" spans="1:8" x14ac:dyDescent="0.3">
      <c r="A299" s="2">
        <v>43538</v>
      </c>
      <c r="B299" s="1">
        <v>11382.5</v>
      </c>
      <c r="C299" s="1">
        <v>11383.45</v>
      </c>
      <c r="D299" s="1">
        <v>11313.75</v>
      </c>
      <c r="E299" s="1">
        <v>11343.25</v>
      </c>
      <c r="F299" s="1">
        <v>294480678</v>
      </c>
      <c r="G299" s="1">
        <v>15661.05</v>
      </c>
      <c r="H299" s="3">
        <f>IF(ISERR(LN(Table21019[[#This Row],[Close]]/E298)),"-",LN(Table21019[[#This Row],[Close]]/E298))</f>
        <v>1.3665447818145347E-4</v>
      </c>
    </row>
    <row r="300" spans="1:8" x14ac:dyDescent="0.3">
      <c r="A300" s="2">
        <v>43539</v>
      </c>
      <c r="B300" s="1">
        <v>11376.85</v>
      </c>
      <c r="C300" s="1">
        <v>11487</v>
      </c>
      <c r="D300" s="1">
        <v>11370.8</v>
      </c>
      <c r="E300" s="1">
        <v>11426.85</v>
      </c>
      <c r="F300" s="1">
        <v>463704896</v>
      </c>
      <c r="G300" s="1">
        <v>25143.26</v>
      </c>
      <c r="H300" s="3">
        <f>IF(ISERR(LN(Table21019[[#This Row],[Close]]/E299)),"-",LN(Table21019[[#This Row],[Close]]/E299))</f>
        <v>7.3429959147711344E-3</v>
      </c>
    </row>
    <row r="301" spans="1:8" x14ac:dyDescent="0.3">
      <c r="A301" s="2">
        <v>43542</v>
      </c>
      <c r="B301" s="1">
        <v>11473.85</v>
      </c>
      <c r="C301" s="1">
        <v>11530.15</v>
      </c>
      <c r="D301" s="1">
        <v>11412.5</v>
      </c>
      <c r="E301" s="1">
        <v>11462.2</v>
      </c>
      <c r="F301" s="1">
        <v>320250041</v>
      </c>
      <c r="G301" s="1">
        <v>16942.22</v>
      </c>
      <c r="H301" s="3">
        <f>IF(ISERR(LN(Table21019[[#This Row],[Close]]/E300)),"-",LN(Table21019[[#This Row],[Close]]/E300))</f>
        <v>3.0888156656173325E-3</v>
      </c>
    </row>
    <row r="302" spans="1:8" x14ac:dyDescent="0.3">
      <c r="A302" s="2">
        <v>43543</v>
      </c>
      <c r="B302" s="1">
        <v>11500.3</v>
      </c>
      <c r="C302" s="1">
        <v>11543.85</v>
      </c>
      <c r="D302" s="1">
        <v>11451.25</v>
      </c>
      <c r="E302" s="1">
        <v>11532.4</v>
      </c>
      <c r="F302" s="1">
        <v>326099667</v>
      </c>
      <c r="G302" s="1">
        <v>16179.92</v>
      </c>
      <c r="H302" s="3">
        <f>IF(ISERR(LN(Table21019[[#This Row],[Close]]/E301)),"-",LN(Table21019[[#This Row],[Close]]/E301))</f>
        <v>6.1058003263835944E-3</v>
      </c>
    </row>
    <row r="303" spans="1:8" x14ac:dyDescent="0.3">
      <c r="A303" s="2">
        <v>43544</v>
      </c>
      <c r="B303" s="1">
        <v>11553.35</v>
      </c>
      <c r="C303" s="1">
        <v>11556.1</v>
      </c>
      <c r="D303" s="1">
        <v>11503.1</v>
      </c>
      <c r="E303" s="1">
        <v>11521.05</v>
      </c>
      <c r="F303" s="1">
        <v>366298049</v>
      </c>
      <c r="G303" s="1">
        <v>18311.439999999999</v>
      </c>
      <c r="H303" s="3">
        <f>IF(ISERR(LN(Table21019[[#This Row],[Close]]/E302)),"-",LN(Table21019[[#This Row],[Close]]/E302))</f>
        <v>-9.8466831793539802E-4</v>
      </c>
    </row>
    <row r="304" spans="1:8" x14ac:dyDescent="0.3">
      <c r="A304" s="2">
        <v>43546</v>
      </c>
      <c r="B304" s="1">
        <v>11549.2</v>
      </c>
      <c r="C304" s="1">
        <v>11572.8</v>
      </c>
      <c r="D304" s="1">
        <v>11434.55</v>
      </c>
      <c r="E304" s="1">
        <v>11456.9</v>
      </c>
      <c r="F304" s="1">
        <v>386193935</v>
      </c>
      <c r="G304" s="1">
        <v>19755.740000000002</v>
      </c>
      <c r="H304" s="3">
        <f>IF(ISERR(LN(Table21019[[#This Row],[Close]]/E303)),"-",LN(Table21019[[#This Row],[Close]]/E303))</f>
        <v>-5.5836283625349536E-3</v>
      </c>
    </row>
    <row r="305" spans="1:8" x14ac:dyDescent="0.3">
      <c r="A305" s="2">
        <v>43549</v>
      </c>
      <c r="B305" s="1">
        <v>11395.65</v>
      </c>
      <c r="C305" s="1">
        <v>11395.65</v>
      </c>
      <c r="D305" s="1">
        <v>11311.6</v>
      </c>
      <c r="E305" s="1">
        <v>11354.25</v>
      </c>
      <c r="F305" s="1">
        <v>294459196</v>
      </c>
      <c r="G305" s="1">
        <v>14101.14</v>
      </c>
      <c r="H305" s="3">
        <f>IF(ISERR(LN(Table21019[[#This Row],[Close]]/E304)),"-",LN(Table21019[[#This Row],[Close]]/E304))</f>
        <v>-9.0000454070535869E-3</v>
      </c>
    </row>
    <row r="306" spans="1:8" x14ac:dyDescent="0.3">
      <c r="A306" s="2">
        <v>43550</v>
      </c>
      <c r="B306" s="1">
        <v>11375.2</v>
      </c>
      <c r="C306" s="1">
        <v>11496.75</v>
      </c>
      <c r="D306" s="1">
        <v>11352.45</v>
      </c>
      <c r="E306" s="1">
        <v>11483.25</v>
      </c>
      <c r="F306" s="1">
        <v>282575496</v>
      </c>
      <c r="G306" s="1">
        <v>14611.68</v>
      </c>
      <c r="H306" s="3">
        <f>IF(ISERR(LN(Table21019[[#This Row],[Close]]/E305)),"-",LN(Table21019[[#This Row],[Close]]/E305))</f>
        <v>1.1297328693216403E-2</v>
      </c>
    </row>
    <row r="307" spans="1:8" x14ac:dyDescent="0.3">
      <c r="A307" s="2">
        <v>43551</v>
      </c>
      <c r="B307" s="1">
        <v>11531.45</v>
      </c>
      <c r="C307" s="1">
        <v>11546.2</v>
      </c>
      <c r="D307" s="1">
        <v>11413</v>
      </c>
      <c r="E307" s="1">
        <v>11445.05</v>
      </c>
      <c r="F307" s="1">
        <v>350446089</v>
      </c>
      <c r="G307" s="1">
        <v>18356.52</v>
      </c>
      <c r="H307" s="3">
        <f>IF(ISERR(LN(Table21019[[#This Row],[Close]]/E306)),"-",LN(Table21019[[#This Row],[Close]]/E306))</f>
        <v>-3.3321297562249825E-3</v>
      </c>
    </row>
    <row r="308" spans="1:8" x14ac:dyDescent="0.3">
      <c r="A308" s="2">
        <v>43552</v>
      </c>
      <c r="B308" s="1">
        <v>11463.65</v>
      </c>
      <c r="C308" s="1">
        <v>11588.5</v>
      </c>
      <c r="D308" s="1">
        <v>11452.45</v>
      </c>
      <c r="E308" s="1">
        <v>11570</v>
      </c>
      <c r="F308" s="1">
        <v>527678809</v>
      </c>
      <c r="G308" s="1">
        <v>25719.65</v>
      </c>
      <c r="H308" s="3">
        <f>IF(ISERR(LN(Table21019[[#This Row],[Close]]/E307)),"-",LN(Table21019[[#This Row],[Close]]/E307))</f>
        <v>1.085821909063313E-2</v>
      </c>
    </row>
    <row r="309" spans="1:8" x14ac:dyDescent="0.3">
      <c r="A309" s="2">
        <v>43553</v>
      </c>
      <c r="B309" s="1">
        <v>11625.45</v>
      </c>
      <c r="C309" s="1">
        <v>11630.35</v>
      </c>
      <c r="D309" s="1">
        <v>11570.15</v>
      </c>
      <c r="E309" s="1">
        <v>11623.9</v>
      </c>
      <c r="F309" s="1">
        <v>416276981</v>
      </c>
      <c r="G309" s="1">
        <v>20515.25</v>
      </c>
      <c r="H309" s="3">
        <f>IF(ISERR(LN(Table21019[[#This Row],[Close]]/E308)),"-",LN(Table21019[[#This Row],[Close]]/E308))</f>
        <v>4.6477821348202336E-3</v>
      </c>
    </row>
    <row r="310" spans="1:8" x14ac:dyDescent="0.3">
      <c r="A310" s="2">
        <v>43556</v>
      </c>
      <c r="B310" s="1">
        <v>11665.2</v>
      </c>
      <c r="C310" s="1">
        <v>11738.1</v>
      </c>
      <c r="D310" s="1">
        <v>11644.75</v>
      </c>
      <c r="E310" s="1">
        <v>11669.15</v>
      </c>
      <c r="F310" s="1">
        <v>379572660</v>
      </c>
      <c r="G310" s="1">
        <v>18977.990000000002</v>
      </c>
      <c r="H310" s="3">
        <f>IF(ISERR(LN(Table21019[[#This Row],[Close]]/E309)),"-",LN(Table21019[[#This Row],[Close]]/E309))</f>
        <v>3.8852839728881735E-3</v>
      </c>
    </row>
    <row r="311" spans="1:8" x14ac:dyDescent="0.3">
      <c r="A311" s="2">
        <v>43557</v>
      </c>
      <c r="B311" s="1">
        <v>11711.55</v>
      </c>
      <c r="C311" s="1">
        <v>11729.35</v>
      </c>
      <c r="D311" s="1">
        <v>11655.85</v>
      </c>
      <c r="E311" s="1">
        <v>11713.2</v>
      </c>
      <c r="F311" s="1">
        <v>386131413</v>
      </c>
      <c r="G311" s="1">
        <v>18673.7</v>
      </c>
      <c r="H311" s="3">
        <f>IF(ISERR(LN(Table21019[[#This Row],[Close]]/E310)),"-",LN(Table21019[[#This Row],[Close]]/E310))</f>
        <v>3.7678036734890082E-3</v>
      </c>
    </row>
    <row r="312" spans="1:8" x14ac:dyDescent="0.3">
      <c r="A312" s="2">
        <v>43558</v>
      </c>
      <c r="B312" s="1">
        <v>11735.3</v>
      </c>
      <c r="C312" s="1">
        <v>11761</v>
      </c>
      <c r="D312" s="1">
        <v>11629.15</v>
      </c>
      <c r="E312" s="1">
        <v>11643.95</v>
      </c>
      <c r="F312" s="1">
        <v>365760070</v>
      </c>
      <c r="G312" s="1">
        <v>19050.95</v>
      </c>
      <c r="H312" s="3">
        <f>IF(ISERR(LN(Table21019[[#This Row],[Close]]/E311)),"-",LN(Table21019[[#This Row],[Close]]/E311))</f>
        <v>-5.9296791696504684E-3</v>
      </c>
    </row>
    <row r="313" spans="1:8" x14ac:dyDescent="0.3">
      <c r="A313" s="2">
        <v>43559</v>
      </c>
      <c r="B313" s="1">
        <v>11660.2</v>
      </c>
      <c r="C313" s="1">
        <v>11662.55</v>
      </c>
      <c r="D313" s="1">
        <v>11559.2</v>
      </c>
      <c r="E313" s="1">
        <v>11598</v>
      </c>
      <c r="F313" s="1">
        <v>349029830</v>
      </c>
      <c r="G313" s="1">
        <v>19713.009999999998</v>
      </c>
      <c r="H313" s="3">
        <f>IF(ISERR(LN(Table21019[[#This Row],[Close]]/E312)),"-",LN(Table21019[[#This Row],[Close]]/E312))</f>
        <v>-3.9540623628834554E-3</v>
      </c>
    </row>
    <row r="314" spans="1:8" x14ac:dyDescent="0.3">
      <c r="A314" s="2">
        <v>43560</v>
      </c>
      <c r="B314" s="1">
        <v>11638.4</v>
      </c>
      <c r="C314" s="1">
        <v>11689.65</v>
      </c>
      <c r="D314" s="1">
        <v>11609.5</v>
      </c>
      <c r="E314" s="1">
        <v>11665.95</v>
      </c>
      <c r="F314" s="1">
        <v>266665797</v>
      </c>
      <c r="G314" s="1">
        <v>15000.35</v>
      </c>
      <c r="H314" s="3">
        <f>IF(ISERR(LN(Table21019[[#This Row],[Close]]/E313)),"-",LN(Table21019[[#This Row],[Close]]/E313))</f>
        <v>5.8416729088147249E-3</v>
      </c>
    </row>
    <row r="315" spans="1:8" x14ac:dyDescent="0.3">
      <c r="A315" s="2">
        <v>43563</v>
      </c>
      <c r="B315" s="1">
        <v>11704.35</v>
      </c>
      <c r="C315" s="1">
        <v>11710.3</v>
      </c>
      <c r="D315" s="1">
        <v>11549.1</v>
      </c>
      <c r="E315" s="1">
        <v>11604.5</v>
      </c>
      <c r="F315" s="1">
        <v>260932608</v>
      </c>
      <c r="G315" s="1">
        <v>14203.96</v>
      </c>
      <c r="H315" s="3">
        <f>IF(ISERR(LN(Table21019[[#This Row],[Close]]/E314)),"-",LN(Table21019[[#This Row],[Close]]/E314))</f>
        <v>-5.2813884420512712E-3</v>
      </c>
    </row>
    <row r="316" spans="1:8" x14ac:dyDescent="0.3">
      <c r="A316" s="2">
        <v>43564</v>
      </c>
      <c r="B316" s="1">
        <v>11612.05</v>
      </c>
      <c r="C316" s="1">
        <v>11683.9</v>
      </c>
      <c r="D316" s="1">
        <v>11569.7</v>
      </c>
      <c r="E316" s="1">
        <v>11671.95</v>
      </c>
      <c r="F316" s="1">
        <v>300467538</v>
      </c>
      <c r="G316" s="1">
        <v>15984.39</v>
      </c>
      <c r="H316" s="3">
        <f>IF(ISERR(LN(Table21019[[#This Row],[Close]]/E315)),"-",LN(Table21019[[#This Row],[Close]]/E315))</f>
        <v>5.7955735342997616E-3</v>
      </c>
    </row>
    <row r="317" spans="1:8" x14ac:dyDescent="0.3">
      <c r="A317" s="2">
        <v>43565</v>
      </c>
      <c r="B317" s="1">
        <v>11646.85</v>
      </c>
      <c r="C317" s="1">
        <v>11680.05</v>
      </c>
      <c r="D317" s="1">
        <v>11571.75</v>
      </c>
      <c r="E317" s="1">
        <v>11584.3</v>
      </c>
      <c r="F317" s="1">
        <v>359941110</v>
      </c>
      <c r="G317" s="1">
        <v>22258.46</v>
      </c>
      <c r="H317" s="3">
        <f>IF(ISERR(LN(Table21019[[#This Row],[Close]]/E316)),"-",LN(Table21019[[#This Row],[Close]]/E316))</f>
        <v>-7.5377943572383106E-3</v>
      </c>
    </row>
    <row r="318" spans="1:8" x14ac:dyDescent="0.3">
      <c r="A318" s="2">
        <v>43566</v>
      </c>
      <c r="B318" s="1">
        <v>11592.55</v>
      </c>
      <c r="C318" s="1">
        <v>11606.7</v>
      </c>
      <c r="D318" s="1">
        <v>11550.55</v>
      </c>
      <c r="E318" s="1">
        <v>11596.7</v>
      </c>
      <c r="F318" s="1">
        <v>279775726</v>
      </c>
      <c r="G318" s="1">
        <v>14332.2</v>
      </c>
      <c r="H318" s="3">
        <f>IF(ISERR(LN(Table21019[[#This Row],[Close]]/E317)),"-",LN(Table21019[[#This Row],[Close]]/E317))</f>
        <v>1.0698417827284545E-3</v>
      </c>
    </row>
    <row r="319" spans="1:8" x14ac:dyDescent="0.3">
      <c r="A319" s="2">
        <v>43567</v>
      </c>
      <c r="B319" s="1">
        <v>11612.85</v>
      </c>
      <c r="C319" s="1">
        <v>11657.35</v>
      </c>
      <c r="D319" s="1">
        <v>11578.8</v>
      </c>
      <c r="E319" s="1">
        <v>11643.45</v>
      </c>
      <c r="F319" s="1">
        <v>246006184</v>
      </c>
      <c r="G319" s="1">
        <v>13598.61</v>
      </c>
      <c r="H319" s="3">
        <f>IF(ISERR(LN(Table21019[[#This Row],[Close]]/E318)),"-",LN(Table21019[[#This Row],[Close]]/E318))</f>
        <v>4.0232152597085759E-3</v>
      </c>
    </row>
    <row r="320" spans="1:8" x14ac:dyDescent="0.3">
      <c r="A320" s="2">
        <v>43570</v>
      </c>
      <c r="B320" s="1">
        <v>11667</v>
      </c>
      <c r="C320" s="1">
        <v>11704.6</v>
      </c>
      <c r="D320" s="1">
        <v>11648.25</v>
      </c>
      <c r="E320" s="1">
        <v>11690.35</v>
      </c>
      <c r="F320" s="1">
        <v>289996075</v>
      </c>
      <c r="G320" s="1">
        <v>15635.79</v>
      </c>
      <c r="H320" s="3">
        <f>IF(ISERR(LN(Table21019[[#This Row],[Close]]/E319)),"-",LN(Table21019[[#This Row],[Close]]/E319))</f>
        <v>4.01992501503014E-3</v>
      </c>
    </row>
    <row r="321" spans="1:8" x14ac:dyDescent="0.3">
      <c r="A321" s="2">
        <v>43571</v>
      </c>
      <c r="B321" s="1">
        <v>11736.2</v>
      </c>
      <c r="C321" s="1">
        <v>11810.95</v>
      </c>
      <c r="D321" s="1">
        <v>11731.55</v>
      </c>
      <c r="E321" s="1">
        <v>11787.15</v>
      </c>
      <c r="F321" s="1">
        <v>354315040</v>
      </c>
      <c r="G321" s="1">
        <v>17585.48</v>
      </c>
      <c r="H321" s="3">
        <f>IF(ISERR(LN(Table21019[[#This Row],[Close]]/E320)),"-",LN(Table21019[[#This Row],[Close]]/E320))</f>
        <v>8.2462398923668495E-3</v>
      </c>
    </row>
    <row r="322" spans="1:8" x14ac:dyDescent="0.3">
      <c r="A322" s="2">
        <v>43573</v>
      </c>
      <c r="B322" s="1">
        <v>11856.15</v>
      </c>
      <c r="C322" s="1">
        <v>11856.15</v>
      </c>
      <c r="D322" s="1">
        <v>11738.5</v>
      </c>
      <c r="E322" s="1">
        <v>11752.8</v>
      </c>
      <c r="F322" s="1">
        <v>339653709</v>
      </c>
      <c r="G322" s="1">
        <v>18271.27</v>
      </c>
      <c r="H322" s="3">
        <f>IF(ISERR(LN(Table21019[[#This Row],[Close]]/E321)),"-",LN(Table21019[[#This Row],[Close]]/E321))</f>
        <v>-2.9184449738277464E-3</v>
      </c>
    </row>
    <row r="323" spans="1:8" x14ac:dyDescent="0.3">
      <c r="A323" s="2">
        <v>43577</v>
      </c>
      <c r="B323" s="1">
        <v>11727.05</v>
      </c>
      <c r="C323" s="1">
        <v>11727.05</v>
      </c>
      <c r="D323" s="1">
        <v>11583.95</v>
      </c>
      <c r="E323" s="1">
        <v>11594.45</v>
      </c>
      <c r="F323" s="1">
        <v>260356055</v>
      </c>
      <c r="G323" s="1">
        <v>13754.12</v>
      </c>
      <c r="H323" s="3">
        <f>IF(ISERR(LN(Table21019[[#This Row],[Close]]/E322)),"-",LN(Table21019[[#This Row],[Close]]/E322))</f>
        <v>-1.3564974730520374E-2</v>
      </c>
    </row>
    <row r="324" spans="1:8" x14ac:dyDescent="0.3">
      <c r="A324" s="2">
        <v>43578</v>
      </c>
      <c r="B324" s="1">
        <v>11612.95</v>
      </c>
      <c r="C324" s="1">
        <v>11645.95</v>
      </c>
      <c r="D324" s="1">
        <v>11564.8</v>
      </c>
      <c r="E324" s="1">
        <v>11575.95</v>
      </c>
      <c r="F324" s="1">
        <v>272544486</v>
      </c>
      <c r="G324" s="1">
        <v>14500.53</v>
      </c>
      <c r="H324" s="3">
        <f>IF(ISERR(LN(Table21019[[#This Row],[Close]]/E323)),"-",LN(Table21019[[#This Row],[Close]]/E323))</f>
        <v>-1.5968653049767416E-3</v>
      </c>
    </row>
    <row r="325" spans="1:8" x14ac:dyDescent="0.3">
      <c r="A325" s="2">
        <v>43579</v>
      </c>
      <c r="B325" s="1">
        <v>11601.5</v>
      </c>
      <c r="C325" s="1">
        <v>11740.85</v>
      </c>
      <c r="D325" s="1">
        <v>11578.85</v>
      </c>
      <c r="E325" s="1">
        <v>11726.15</v>
      </c>
      <c r="F325" s="1">
        <v>335196513</v>
      </c>
      <c r="G325" s="1">
        <v>17046.66</v>
      </c>
      <c r="H325" s="3">
        <f>IF(ISERR(LN(Table21019[[#This Row],[Close]]/E324)),"-",LN(Table21019[[#This Row],[Close]]/E324))</f>
        <v>1.2891720507584971E-2</v>
      </c>
    </row>
    <row r="326" spans="1:8" x14ac:dyDescent="0.3">
      <c r="A326" s="2">
        <v>43580</v>
      </c>
      <c r="B326" s="1">
        <v>11735.7</v>
      </c>
      <c r="C326" s="1">
        <v>11796.75</v>
      </c>
      <c r="D326" s="1">
        <v>11624.3</v>
      </c>
      <c r="E326" s="1">
        <v>11641.8</v>
      </c>
      <c r="F326" s="1">
        <v>604360395</v>
      </c>
      <c r="G326" s="1">
        <v>28254.3</v>
      </c>
      <c r="H326" s="3">
        <f>IF(ISERR(LN(Table21019[[#This Row],[Close]]/E325)),"-",LN(Table21019[[#This Row],[Close]]/E325))</f>
        <v>-7.2193210230233834E-3</v>
      </c>
    </row>
    <row r="327" spans="1:8" x14ac:dyDescent="0.3">
      <c r="A327" s="2">
        <v>43581</v>
      </c>
      <c r="B327" s="1">
        <v>11683.75</v>
      </c>
      <c r="C327" s="1">
        <v>11762.9</v>
      </c>
      <c r="D327" s="1">
        <v>11661.75</v>
      </c>
      <c r="E327" s="1">
        <v>11754.65</v>
      </c>
      <c r="F327" s="1">
        <v>333483764</v>
      </c>
      <c r="G327" s="1">
        <v>18098.830000000002</v>
      </c>
      <c r="H327" s="3">
        <f>IF(ISERR(LN(Table21019[[#This Row],[Close]]/E326)),"-",LN(Table21019[[#This Row],[Close]]/E326))</f>
        <v>9.6468374616017465E-3</v>
      </c>
    </row>
    <row r="328" spans="1:8" x14ac:dyDescent="0.3">
      <c r="A328" s="2">
        <v>43585</v>
      </c>
      <c r="B328" s="1">
        <v>11748.75</v>
      </c>
      <c r="C328" s="1">
        <v>11756.25</v>
      </c>
      <c r="D328" s="1">
        <v>11655.9</v>
      </c>
      <c r="E328" s="1">
        <v>11748.15</v>
      </c>
      <c r="F328" s="1">
        <v>532630874</v>
      </c>
      <c r="G328" s="1">
        <v>23324.98</v>
      </c>
      <c r="H328" s="3">
        <f>IF(ISERR(LN(Table21019[[#This Row],[Close]]/E327)),"-",LN(Table21019[[#This Row],[Close]]/E327))</f>
        <v>-5.531255991390112E-4</v>
      </c>
    </row>
    <row r="329" spans="1:8" x14ac:dyDescent="0.3">
      <c r="A329" s="2">
        <v>43587</v>
      </c>
      <c r="B329" s="1">
        <v>11725.55</v>
      </c>
      <c r="C329" s="1">
        <v>11789.3</v>
      </c>
      <c r="D329" s="1">
        <v>11699.55</v>
      </c>
      <c r="E329" s="1">
        <v>11724.75</v>
      </c>
      <c r="F329" s="1">
        <v>380278045</v>
      </c>
      <c r="G329" s="1">
        <v>17790.060000000001</v>
      </c>
      <c r="H329" s="3">
        <f>IF(ISERR(LN(Table21019[[#This Row],[Close]]/E328)),"-",LN(Table21019[[#This Row],[Close]]/E328))</f>
        <v>-1.9937892422010914E-3</v>
      </c>
    </row>
    <row r="330" spans="1:8" x14ac:dyDescent="0.3">
      <c r="A330" s="2">
        <v>43588</v>
      </c>
      <c r="B330" s="1">
        <v>11722.6</v>
      </c>
      <c r="C330" s="1">
        <v>11770.9</v>
      </c>
      <c r="D330" s="1">
        <v>11699.35</v>
      </c>
      <c r="E330" s="1">
        <v>11712.25</v>
      </c>
      <c r="F330" s="1">
        <v>305519934</v>
      </c>
      <c r="G330" s="1">
        <v>15156.32</v>
      </c>
      <c r="H330" s="3">
        <f>IF(ISERR(LN(Table21019[[#This Row],[Close]]/E329)),"-",LN(Table21019[[#This Row],[Close]]/E329))</f>
        <v>-1.0666895238500144E-3</v>
      </c>
    </row>
    <row r="331" spans="1:8" x14ac:dyDescent="0.3">
      <c r="A331" s="2">
        <v>43591</v>
      </c>
      <c r="B331" s="1">
        <v>11605.8</v>
      </c>
      <c r="C331" s="1">
        <v>11632.55</v>
      </c>
      <c r="D331" s="1">
        <v>11571.35</v>
      </c>
      <c r="E331" s="1">
        <v>11598.25</v>
      </c>
      <c r="F331" s="1">
        <v>299046480</v>
      </c>
      <c r="G331" s="1">
        <v>14703.42</v>
      </c>
      <c r="H331" s="3">
        <f>IF(ISERR(LN(Table21019[[#This Row],[Close]]/E330)),"-",LN(Table21019[[#This Row],[Close]]/E330))</f>
        <v>-9.7810779570294496E-3</v>
      </c>
    </row>
    <row r="332" spans="1:8" x14ac:dyDescent="0.3">
      <c r="A332" s="2">
        <v>43592</v>
      </c>
      <c r="B332" s="1">
        <v>11651.5</v>
      </c>
      <c r="C332" s="1">
        <v>11657.05</v>
      </c>
      <c r="D332" s="1">
        <v>11484.45</v>
      </c>
      <c r="E332" s="1">
        <v>11497.9</v>
      </c>
      <c r="F332" s="1">
        <v>337495624</v>
      </c>
      <c r="G332" s="1">
        <v>16632.84</v>
      </c>
      <c r="H332" s="3">
        <f>IF(ISERR(LN(Table21019[[#This Row],[Close]]/E331)),"-",LN(Table21019[[#This Row],[Close]]/E331))</f>
        <v>-8.6898146639726396E-3</v>
      </c>
    </row>
    <row r="333" spans="1:8" x14ac:dyDescent="0.3">
      <c r="A333" s="2">
        <v>43593</v>
      </c>
      <c r="B333" s="1">
        <v>11478.7</v>
      </c>
      <c r="C333" s="1">
        <v>11479.1</v>
      </c>
      <c r="D333" s="1">
        <v>11346.95</v>
      </c>
      <c r="E333" s="1">
        <v>11359.45</v>
      </c>
      <c r="F333" s="1">
        <v>372826025</v>
      </c>
      <c r="G333" s="1">
        <v>17440.009999999998</v>
      </c>
      <c r="H333" s="3">
        <f>IF(ISERR(LN(Table21019[[#This Row],[Close]]/E332)),"-",LN(Table21019[[#This Row],[Close]]/E332))</f>
        <v>-1.2114413370574466E-2</v>
      </c>
    </row>
    <row r="334" spans="1:8" x14ac:dyDescent="0.3">
      <c r="A334" s="2">
        <v>43594</v>
      </c>
      <c r="B334" s="1">
        <v>11322.4</v>
      </c>
      <c r="C334" s="1">
        <v>11357.6</v>
      </c>
      <c r="D334" s="1">
        <v>11255.05</v>
      </c>
      <c r="E334" s="1">
        <v>11301.8</v>
      </c>
      <c r="F334" s="1">
        <v>373028059</v>
      </c>
      <c r="G334" s="1">
        <v>17602.86</v>
      </c>
      <c r="H334" s="3">
        <f>IF(ISERR(LN(Table21019[[#This Row],[Close]]/E333)),"-",LN(Table21019[[#This Row],[Close]]/E333))</f>
        <v>-5.087991559915908E-3</v>
      </c>
    </row>
    <row r="335" spans="1:8" x14ac:dyDescent="0.3">
      <c r="A335" s="2">
        <v>43595</v>
      </c>
      <c r="B335" s="1">
        <v>11314.15</v>
      </c>
      <c r="C335" s="1">
        <v>11345.8</v>
      </c>
      <c r="D335" s="1">
        <v>11251.05</v>
      </c>
      <c r="E335" s="1">
        <v>11278.9</v>
      </c>
      <c r="F335" s="1">
        <v>387323416</v>
      </c>
      <c r="G335" s="1">
        <v>18085.189999999999</v>
      </c>
      <c r="H335" s="3">
        <f>IF(ISERR(LN(Table21019[[#This Row],[Close]]/E334)),"-",LN(Table21019[[#This Row],[Close]]/E334))</f>
        <v>-2.0282814838106025E-3</v>
      </c>
    </row>
    <row r="336" spans="1:8" x14ac:dyDescent="0.3">
      <c r="A336" s="2">
        <v>43598</v>
      </c>
      <c r="B336" s="1">
        <v>11258.7</v>
      </c>
      <c r="C336" s="1">
        <v>11300.2</v>
      </c>
      <c r="D336" s="1">
        <v>11125.6</v>
      </c>
      <c r="E336" s="1">
        <v>11148.2</v>
      </c>
      <c r="F336" s="1">
        <v>357586433</v>
      </c>
      <c r="G336" s="1">
        <v>16722.91</v>
      </c>
      <c r="H336" s="3">
        <f>IF(ISERR(LN(Table21019[[#This Row],[Close]]/E335)),"-",LN(Table21019[[#This Row],[Close]]/E335))</f>
        <v>-1.1655673687732526E-2</v>
      </c>
    </row>
    <row r="337" spans="1:8" x14ac:dyDescent="0.3">
      <c r="A337" s="2">
        <v>43599</v>
      </c>
      <c r="B337" s="1">
        <v>11151.65</v>
      </c>
      <c r="C337" s="1">
        <v>11294.75</v>
      </c>
      <c r="D337" s="1">
        <v>11108.3</v>
      </c>
      <c r="E337" s="1">
        <v>11222.05</v>
      </c>
      <c r="F337" s="1">
        <v>398122725</v>
      </c>
      <c r="G337" s="1">
        <v>19906.38</v>
      </c>
      <c r="H337" s="3">
        <f>IF(ISERR(LN(Table21019[[#This Row],[Close]]/E336)),"-",LN(Table21019[[#This Row],[Close]]/E336))</f>
        <v>6.6025429561064782E-3</v>
      </c>
    </row>
    <row r="338" spans="1:8" x14ac:dyDescent="0.3">
      <c r="A338" s="2">
        <v>43600</v>
      </c>
      <c r="B338" s="1">
        <v>11271.7</v>
      </c>
      <c r="C338" s="1">
        <v>11286.8</v>
      </c>
      <c r="D338" s="1">
        <v>11136.95</v>
      </c>
      <c r="E338" s="1">
        <v>11157</v>
      </c>
      <c r="F338" s="1">
        <v>414174258</v>
      </c>
      <c r="G338" s="1">
        <v>17931.75</v>
      </c>
      <c r="H338" s="3">
        <f>IF(ISERR(LN(Table21019[[#This Row],[Close]]/E337)),"-",LN(Table21019[[#This Row],[Close]]/E337))</f>
        <v>-5.8134892415845994E-3</v>
      </c>
    </row>
    <row r="339" spans="1:8" x14ac:dyDescent="0.3">
      <c r="A339" s="2">
        <v>43601</v>
      </c>
      <c r="B339" s="1">
        <v>11180.35</v>
      </c>
      <c r="C339" s="1">
        <v>11281.55</v>
      </c>
      <c r="D339" s="1">
        <v>11143.35</v>
      </c>
      <c r="E339" s="1">
        <v>11257.1</v>
      </c>
      <c r="F339" s="1">
        <v>350734572</v>
      </c>
      <c r="G339" s="1">
        <v>15629.57</v>
      </c>
      <c r="H339" s="3">
        <f>IF(ISERR(LN(Table21019[[#This Row],[Close]]/E338)),"-",LN(Table21019[[#This Row],[Close]]/E338))</f>
        <v>8.9319370836315384E-3</v>
      </c>
    </row>
    <row r="340" spans="1:8" x14ac:dyDescent="0.3">
      <c r="A340" s="2">
        <v>43602</v>
      </c>
      <c r="B340" s="1">
        <v>11261.9</v>
      </c>
      <c r="C340" s="1">
        <v>11426.15</v>
      </c>
      <c r="D340" s="1">
        <v>11259.85</v>
      </c>
      <c r="E340" s="1">
        <v>11407.15</v>
      </c>
      <c r="F340" s="1">
        <v>412109200</v>
      </c>
      <c r="G340" s="1">
        <v>20177.63</v>
      </c>
      <c r="H340" s="3">
        <f>IF(ISERR(LN(Table21019[[#This Row],[Close]]/E339)),"-",LN(Table21019[[#This Row],[Close]]/E339))</f>
        <v>1.324131108491434E-2</v>
      </c>
    </row>
    <row r="341" spans="1:8" x14ac:dyDescent="0.3">
      <c r="A341" s="2">
        <v>43605</v>
      </c>
      <c r="B341" s="1">
        <v>11651.9</v>
      </c>
      <c r="C341" s="1">
        <v>11845.2</v>
      </c>
      <c r="D341" s="1">
        <v>11591.7</v>
      </c>
      <c r="E341" s="1">
        <v>11828.25</v>
      </c>
      <c r="F341" s="1">
        <v>452096261</v>
      </c>
      <c r="G341" s="1">
        <v>25223.78</v>
      </c>
      <c r="H341" s="3">
        <f>IF(ISERR(LN(Table21019[[#This Row],[Close]]/E340)),"-",LN(Table21019[[#This Row],[Close]]/E340))</f>
        <v>3.6250386274051208E-2</v>
      </c>
    </row>
    <row r="342" spans="1:8" x14ac:dyDescent="0.3">
      <c r="A342" s="2">
        <v>43606</v>
      </c>
      <c r="B342" s="1">
        <v>11863.65</v>
      </c>
      <c r="C342" s="1">
        <v>11883.55</v>
      </c>
      <c r="D342" s="1">
        <v>11682.8</v>
      </c>
      <c r="E342" s="1">
        <v>11709.1</v>
      </c>
      <c r="F342" s="1">
        <v>381038129</v>
      </c>
      <c r="G342" s="1">
        <v>20324.669999999998</v>
      </c>
      <c r="H342" s="3">
        <f>IF(ISERR(LN(Table21019[[#This Row],[Close]]/E341)),"-",LN(Table21019[[#This Row],[Close]]/E341))</f>
        <v>-1.012442078454291E-2</v>
      </c>
    </row>
    <row r="343" spans="1:8" x14ac:dyDescent="0.3">
      <c r="A343" s="2">
        <v>43607</v>
      </c>
      <c r="B343" s="1">
        <v>11727.95</v>
      </c>
      <c r="C343" s="1">
        <v>11784.8</v>
      </c>
      <c r="D343" s="1">
        <v>11682.4</v>
      </c>
      <c r="E343" s="1">
        <v>11737.9</v>
      </c>
      <c r="F343" s="1">
        <v>355870667</v>
      </c>
      <c r="G343" s="1">
        <v>19582.41</v>
      </c>
      <c r="H343" s="3">
        <f>IF(ISERR(LN(Table21019[[#This Row],[Close]]/E342)),"-",LN(Table21019[[#This Row],[Close]]/E342))</f>
        <v>2.4566054918568484E-3</v>
      </c>
    </row>
    <row r="344" spans="1:8" x14ac:dyDescent="0.3">
      <c r="A344" s="2">
        <v>43608</v>
      </c>
      <c r="B344" s="1">
        <v>11901.3</v>
      </c>
      <c r="C344" s="1">
        <v>12041.15</v>
      </c>
      <c r="D344" s="1">
        <v>11614.5</v>
      </c>
      <c r="E344" s="1">
        <v>11657.05</v>
      </c>
      <c r="F344" s="1">
        <v>569030654</v>
      </c>
      <c r="G344" s="1">
        <v>31180.080000000002</v>
      </c>
      <c r="H344" s="3">
        <f>IF(ISERR(LN(Table21019[[#This Row],[Close]]/E343)),"-",LN(Table21019[[#This Row],[Close]]/E343))</f>
        <v>-6.9117755642064951E-3</v>
      </c>
    </row>
    <row r="345" spans="1:8" x14ac:dyDescent="0.3">
      <c r="A345" s="2">
        <v>43609</v>
      </c>
      <c r="B345" s="1">
        <v>11748</v>
      </c>
      <c r="C345" s="1">
        <v>11859</v>
      </c>
      <c r="D345" s="1">
        <v>11658.1</v>
      </c>
      <c r="E345" s="1">
        <v>11844.1</v>
      </c>
      <c r="F345" s="1">
        <v>374637415</v>
      </c>
      <c r="G345" s="1">
        <v>20028.490000000002</v>
      </c>
      <c r="H345" s="3">
        <f>IF(ISERR(LN(Table21019[[#This Row],[Close]]/E344)),"-",LN(Table21019[[#This Row],[Close]]/E344))</f>
        <v>1.5918706100504415E-2</v>
      </c>
    </row>
    <row r="346" spans="1:8" x14ac:dyDescent="0.3">
      <c r="A346" s="2">
        <v>43612</v>
      </c>
      <c r="B346" s="1">
        <v>11855.5</v>
      </c>
      <c r="C346" s="1">
        <v>11957.15</v>
      </c>
      <c r="D346" s="1">
        <v>11812.4</v>
      </c>
      <c r="E346" s="1">
        <v>11924.75</v>
      </c>
      <c r="F346" s="1">
        <v>348356214</v>
      </c>
      <c r="G346" s="1">
        <v>17735.36</v>
      </c>
      <c r="H346" s="3">
        <f>IF(ISERR(LN(Table21019[[#This Row],[Close]]/E345)),"-",LN(Table21019[[#This Row],[Close]]/E345))</f>
        <v>6.7862188968109954E-3</v>
      </c>
    </row>
    <row r="347" spans="1:8" x14ac:dyDescent="0.3">
      <c r="A347" s="2">
        <v>43613</v>
      </c>
      <c r="B347" s="1">
        <v>11958.35</v>
      </c>
      <c r="C347" s="1">
        <v>11958.55</v>
      </c>
      <c r="D347" s="1">
        <v>11864.9</v>
      </c>
      <c r="E347" s="1">
        <v>11928.75</v>
      </c>
      <c r="F347" s="1">
        <v>598308334</v>
      </c>
      <c r="G347" s="1">
        <v>28833.54</v>
      </c>
      <c r="H347" s="3">
        <f>IF(ISERR(LN(Table21019[[#This Row],[Close]]/E346)),"-",LN(Table21019[[#This Row],[Close]]/E346))</f>
        <v>3.3538055526396364E-4</v>
      </c>
    </row>
    <row r="348" spans="1:8" x14ac:dyDescent="0.3">
      <c r="A348" s="2">
        <v>43614</v>
      </c>
      <c r="B348" s="1">
        <v>11905.8</v>
      </c>
      <c r="C348" s="1">
        <v>11931.9</v>
      </c>
      <c r="D348" s="1">
        <v>11836.8</v>
      </c>
      <c r="E348" s="1">
        <v>11861.1</v>
      </c>
      <c r="F348" s="1">
        <v>318068673</v>
      </c>
      <c r="G348" s="1">
        <v>15985.92</v>
      </c>
      <c r="H348" s="3">
        <f>IF(ISERR(LN(Table21019[[#This Row],[Close]]/E347)),"-",LN(Table21019[[#This Row],[Close]]/E347))</f>
        <v>-5.6873147454005899E-3</v>
      </c>
    </row>
    <row r="349" spans="1:8" x14ac:dyDescent="0.3">
      <c r="A349" s="2">
        <v>43615</v>
      </c>
      <c r="B349" s="1">
        <v>11865.3</v>
      </c>
      <c r="C349" s="1">
        <v>11968.55</v>
      </c>
      <c r="D349" s="1">
        <v>11859.4</v>
      </c>
      <c r="E349" s="1">
        <v>11945.9</v>
      </c>
      <c r="F349" s="1">
        <v>421199867</v>
      </c>
      <c r="G349" s="1">
        <v>20261.849999999999</v>
      </c>
      <c r="H349" s="3">
        <f>IF(ISERR(LN(Table21019[[#This Row],[Close]]/E348)),"-",LN(Table21019[[#This Row],[Close]]/E348))</f>
        <v>7.123985268305006E-3</v>
      </c>
    </row>
    <row r="350" spans="1:8" x14ac:dyDescent="0.3">
      <c r="A350" s="2">
        <v>43616</v>
      </c>
      <c r="B350" s="1">
        <v>11999.8</v>
      </c>
      <c r="C350" s="1">
        <v>12039.25</v>
      </c>
      <c r="D350" s="1">
        <v>11829.45</v>
      </c>
      <c r="E350" s="1">
        <v>11922.8</v>
      </c>
      <c r="F350" s="1">
        <v>438879129</v>
      </c>
      <c r="G350" s="1">
        <v>22789</v>
      </c>
      <c r="H350" s="3">
        <f>IF(ISERR(LN(Table21019[[#This Row],[Close]]/E349)),"-",LN(Table21019[[#This Row],[Close]]/E349))</f>
        <v>-1.9355898906960182E-3</v>
      </c>
    </row>
    <row r="351" spans="1:8" x14ac:dyDescent="0.3">
      <c r="A351" s="2">
        <v>43619</v>
      </c>
      <c r="B351" s="1">
        <v>11953.75</v>
      </c>
      <c r="C351" s="1">
        <v>12103.05</v>
      </c>
      <c r="D351" s="1">
        <v>11920.1</v>
      </c>
      <c r="E351" s="1">
        <v>12088.55</v>
      </c>
      <c r="F351" s="1">
        <v>315296955</v>
      </c>
      <c r="G351" s="1">
        <v>17451.36</v>
      </c>
      <c r="H351" s="3">
        <f>IF(ISERR(LN(Table21019[[#This Row],[Close]]/E350)),"-",LN(Table21019[[#This Row],[Close]]/E350))</f>
        <v>1.3806190222918157E-2</v>
      </c>
    </row>
    <row r="352" spans="1:8" x14ac:dyDescent="0.3">
      <c r="A352" s="2">
        <v>43620</v>
      </c>
      <c r="B352" s="1">
        <v>12052.65</v>
      </c>
      <c r="C352" s="1">
        <v>12095.2</v>
      </c>
      <c r="D352" s="1">
        <v>12005.85</v>
      </c>
      <c r="E352" s="1">
        <v>12021.65</v>
      </c>
      <c r="F352" s="1">
        <v>289221904</v>
      </c>
      <c r="G352" s="1">
        <v>15308.28</v>
      </c>
      <c r="H352" s="3">
        <f>IF(ISERR(LN(Table21019[[#This Row],[Close]]/E351)),"-",LN(Table21019[[#This Row],[Close]]/E351))</f>
        <v>-5.5495327035804771E-3</v>
      </c>
    </row>
    <row r="353" spans="1:8" x14ac:dyDescent="0.3">
      <c r="A353" s="2">
        <v>43622</v>
      </c>
      <c r="B353" s="1">
        <v>12039.8</v>
      </c>
      <c r="C353" s="1">
        <v>12039.8</v>
      </c>
      <c r="D353" s="1">
        <v>11830.25</v>
      </c>
      <c r="E353" s="1">
        <v>11843.75</v>
      </c>
      <c r="F353" s="1">
        <v>415206942</v>
      </c>
      <c r="G353" s="1">
        <v>21144.77</v>
      </c>
      <c r="H353" s="3">
        <f>IF(ISERR(LN(Table21019[[#This Row],[Close]]/E352)),"-",LN(Table21019[[#This Row],[Close]]/E352))</f>
        <v>-1.4908888618172916E-2</v>
      </c>
    </row>
    <row r="354" spans="1:8" x14ac:dyDescent="0.3">
      <c r="A354" s="2">
        <v>43623</v>
      </c>
      <c r="B354" s="1">
        <v>11865.2</v>
      </c>
      <c r="C354" s="1">
        <v>11897.5</v>
      </c>
      <c r="D354" s="1">
        <v>11769.5</v>
      </c>
      <c r="E354" s="1">
        <v>11870.65</v>
      </c>
      <c r="F354" s="1">
        <v>302455910</v>
      </c>
      <c r="G354" s="1">
        <v>14939.4</v>
      </c>
      <c r="H354" s="3">
        <f>IF(ISERR(LN(Table21019[[#This Row],[Close]]/E353)),"-",LN(Table21019[[#This Row],[Close]]/E353))</f>
        <v>2.2686647385131591E-3</v>
      </c>
    </row>
    <row r="355" spans="1:8" x14ac:dyDescent="0.3">
      <c r="A355" s="2">
        <v>43626</v>
      </c>
      <c r="B355" s="1">
        <v>11934.9</v>
      </c>
      <c r="C355" s="1">
        <v>11975.05</v>
      </c>
      <c r="D355" s="1">
        <v>11871.75</v>
      </c>
      <c r="E355" s="1">
        <v>11922.7</v>
      </c>
      <c r="F355" s="1">
        <v>303329445</v>
      </c>
      <c r="G355" s="1">
        <v>13125.41</v>
      </c>
      <c r="H355" s="3">
        <f>IF(ISERR(LN(Table21019[[#This Row],[Close]]/E354)),"-",LN(Table21019[[#This Row],[Close]]/E354))</f>
        <v>4.3751790335728605E-3</v>
      </c>
    </row>
    <row r="356" spans="1:8" x14ac:dyDescent="0.3">
      <c r="A356" s="2">
        <v>43627</v>
      </c>
      <c r="B356" s="1">
        <v>11959.85</v>
      </c>
      <c r="C356" s="1">
        <v>12000.35</v>
      </c>
      <c r="D356" s="1">
        <v>11904.35</v>
      </c>
      <c r="E356" s="1">
        <v>11965.6</v>
      </c>
      <c r="F356" s="1">
        <v>332181958</v>
      </c>
      <c r="G356" s="1">
        <v>15392.28</v>
      </c>
      <c r="H356" s="3">
        <f>IF(ISERR(LN(Table21019[[#This Row],[Close]]/E355)),"-",LN(Table21019[[#This Row],[Close]]/E355))</f>
        <v>3.5917203081940467E-3</v>
      </c>
    </row>
    <row r="357" spans="1:8" x14ac:dyDescent="0.3">
      <c r="A357" s="2">
        <v>43628</v>
      </c>
      <c r="B357" s="1">
        <v>11962.45</v>
      </c>
      <c r="C357" s="1">
        <v>11962.45</v>
      </c>
      <c r="D357" s="1">
        <v>11866.35</v>
      </c>
      <c r="E357" s="1">
        <v>11906.2</v>
      </c>
      <c r="F357" s="1">
        <v>283718253</v>
      </c>
      <c r="G357" s="1">
        <v>14120.17</v>
      </c>
      <c r="H357" s="3">
        <f>IF(ISERR(LN(Table21019[[#This Row],[Close]]/E356)),"-",LN(Table21019[[#This Row],[Close]]/E356))</f>
        <v>-4.9765935198887315E-3</v>
      </c>
    </row>
    <row r="358" spans="1:8" x14ac:dyDescent="0.3">
      <c r="A358" s="2">
        <v>43629</v>
      </c>
      <c r="B358" s="1">
        <v>11873.9</v>
      </c>
      <c r="C358" s="1">
        <v>11931.35</v>
      </c>
      <c r="D358" s="1">
        <v>11817.05</v>
      </c>
      <c r="E358" s="1">
        <v>11914.05</v>
      </c>
      <c r="F358" s="1">
        <v>447901993</v>
      </c>
      <c r="G358" s="1">
        <v>18680.91</v>
      </c>
      <c r="H358" s="3">
        <f>IF(ISERR(LN(Table21019[[#This Row],[Close]]/E357)),"-",LN(Table21019[[#This Row],[Close]]/E357))</f>
        <v>6.5910309792557972E-4</v>
      </c>
    </row>
    <row r="359" spans="1:8" x14ac:dyDescent="0.3">
      <c r="A359" s="2">
        <v>43630</v>
      </c>
      <c r="B359" s="1">
        <v>11910.1</v>
      </c>
      <c r="C359" s="1">
        <v>11911.85</v>
      </c>
      <c r="D359" s="1">
        <v>11797.7</v>
      </c>
      <c r="E359" s="1">
        <v>11823.3</v>
      </c>
      <c r="F359" s="1">
        <v>390294634</v>
      </c>
      <c r="G359" s="1">
        <v>16226.57</v>
      </c>
      <c r="H359" s="3">
        <f>IF(ISERR(LN(Table21019[[#This Row],[Close]]/E358)),"-",LN(Table21019[[#This Row],[Close]]/E358))</f>
        <v>-7.6462151114719259E-3</v>
      </c>
    </row>
    <row r="360" spans="1:8" x14ac:dyDescent="0.3">
      <c r="A360" s="2">
        <v>43633</v>
      </c>
      <c r="B360" s="1">
        <v>11844</v>
      </c>
      <c r="C360" s="1">
        <v>11844.05</v>
      </c>
      <c r="D360" s="1">
        <v>11657.75</v>
      </c>
      <c r="E360" s="1">
        <v>11672.15</v>
      </c>
      <c r="F360" s="1">
        <v>295528399</v>
      </c>
      <c r="G360" s="1">
        <v>13851.67</v>
      </c>
      <c r="H360" s="3">
        <f>IF(ISERR(LN(Table21019[[#This Row],[Close]]/E359)),"-",LN(Table21019[[#This Row],[Close]]/E359))</f>
        <v>-1.2866498423645151E-2</v>
      </c>
    </row>
    <row r="361" spans="1:8" x14ac:dyDescent="0.3">
      <c r="A361" s="2">
        <v>43634</v>
      </c>
      <c r="B361" s="1">
        <v>11677.05</v>
      </c>
      <c r="C361" s="1">
        <v>11727.2</v>
      </c>
      <c r="D361" s="1">
        <v>11641.15</v>
      </c>
      <c r="E361" s="1">
        <v>11691.5</v>
      </c>
      <c r="F361" s="1">
        <v>365525622</v>
      </c>
      <c r="G361" s="1">
        <v>16120.69</v>
      </c>
      <c r="H361" s="3">
        <f>IF(ISERR(LN(Table21019[[#This Row],[Close]]/E360)),"-",LN(Table21019[[#This Row],[Close]]/E360))</f>
        <v>1.6564196454115262E-3</v>
      </c>
    </row>
    <row r="362" spans="1:8" x14ac:dyDescent="0.3">
      <c r="A362" s="2">
        <v>43635</v>
      </c>
      <c r="B362" s="1">
        <v>11744.45</v>
      </c>
      <c r="C362" s="1">
        <v>11802.5</v>
      </c>
      <c r="D362" s="1">
        <v>11625.1</v>
      </c>
      <c r="E362" s="1">
        <v>11691.45</v>
      </c>
      <c r="F362" s="1">
        <v>446933027</v>
      </c>
      <c r="G362" s="1">
        <v>18722.71</v>
      </c>
      <c r="H362" s="3">
        <f>IF(ISERR(LN(Table21019[[#This Row],[Close]]/E361)),"-",LN(Table21019[[#This Row],[Close]]/E361))</f>
        <v>-4.2766203578887255E-6</v>
      </c>
    </row>
    <row r="363" spans="1:8" x14ac:dyDescent="0.3">
      <c r="A363" s="2">
        <v>43636</v>
      </c>
      <c r="B363" s="1">
        <v>11653.65</v>
      </c>
      <c r="C363" s="1">
        <v>11843.5</v>
      </c>
      <c r="D363" s="1">
        <v>11635.05</v>
      </c>
      <c r="E363" s="1">
        <v>11831.75</v>
      </c>
      <c r="F363" s="1">
        <v>442016954</v>
      </c>
      <c r="G363" s="1">
        <v>18839.11</v>
      </c>
      <c r="H363" s="3">
        <f>IF(ISERR(LN(Table21019[[#This Row],[Close]]/E362)),"-",LN(Table21019[[#This Row],[Close]]/E362))</f>
        <v>1.1928790613010498E-2</v>
      </c>
    </row>
    <row r="364" spans="1:8" x14ac:dyDescent="0.3">
      <c r="A364" s="2">
        <v>43637</v>
      </c>
      <c r="B364" s="1">
        <v>11827.6</v>
      </c>
      <c r="C364" s="1">
        <v>11827.95</v>
      </c>
      <c r="D364" s="1">
        <v>11705.1</v>
      </c>
      <c r="E364" s="1">
        <v>11724.1</v>
      </c>
      <c r="F364" s="1">
        <v>468430388</v>
      </c>
      <c r="G364" s="1">
        <v>23346.13</v>
      </c>
      <c r="H364" s="3">
        <f>IF(ISERR(LN(Table21019[[#This Row],[Close]]/E363)),"-",LN(Table21019[[#This Row],[Close]]/E363))</f>
        <v>-9.1400437195816482E-3</v>
      </c>
    </row>
    <row r="365" spans="1:8" x14ac:dyDescent="0.3">
      <c r="A365" s="2">
        <v>43640</v>
      </c>
      <c r="B365" s="1">
        <v>11725.8</v>
      </c>
      <c r="C365" s="1">
        <v>11754</v>
      </c>
      <c r="D365" s="1">
        <v>11670.2</v>
      </c>
      <c r="E365" s="1">
        <v>11699.65</v>
      </c>
      <c r="F365" s="1">
        <v>277620788</v>
      </c>
      <c r="G365" s="1">
        <v>12631.38</v>
      </c>
      <c r="H365" s="3">
        <f>IF(ISERR(LN(Table21019[[#This Row],[Close]]/E364)),"-",LN(Table21019[[#This Row],[Close]]/E364))</f>
        <v>-2.0876254980344709E-3</v>
      </c>
    </row>
    <row r="366" spans="1:8" x14ac:dyDescent="0.3">
      <c r="A366" s="2">
        <v>43641</v>
      </c>
      <c r="B366" s="1">
        <v>11681</v>
      </c>
      <c r="C366" s="1">
        <v>11814.4</v>
      </c>
      <c r="D366" s="1">
        <v>11651</v>
      </c>
      <c r="E366" s="1">
        <v>11796.45</v>
      </c>
      <c r="F366" s="1">
        <v>300476353</v>
      </c>
      <c r="G366" s="1">
        <v>13822.83</v>
      </c>
      <c r="H366" s="3">
        <f>IF(ISERR(LN(Table21019[[#This Row],[Close]]/E365)),"-",LN(Table21019[[#This Row],[Close]]/E365))</f>
        <v>8.2397119239697916E-3</v>
      </c>
    </row>
    <row r="367" spans="1:8" x14ac:dyDescent="0.3">
      <c r="A367" s="2">
        <v>43642</v>
      </c>
      <c r="B367" s="1">
        <v>11768.15</v>
      </c>
      <c r="C367" s="1">
        <v>11871.85</v>
      </c>
      <c r="D367" s="1">
        <v>11757.55</v>
      </c>
      <c r="E367" s="1">
        <v>11847.55</v>
      </c>
      <c r="F367" s="1">
        <v>327885018</v>
      </c>
      <c r="G367" s="1">
        <v>14650.89</v>
      </c>
      <c r="H367" s="3">
        <f>IF(ISERR(LN(Table21019[[#This Row],[Close]]/E366)),"-",LN(Table21019[[#This Row],[Close]]/E366))</f>
        <v>4.3224564000250336E-3</v>
      </c>
    </row>
    <row r="368" spans="1:8" x14ac:dyDescent="0.3">
      <c r="A368" s="2">
        <v>43643</v>
      </c>
      <c r="B368" s="1">
        <v>11860.85</v>
      </c>
      <c r="C368" s="1">
        <v>11911.15</v>
      </c>
      <c r="D368" s="1">
        <v>11821.05</v>
      </c>
      <c r="E368" s="1">
        <v>11841.55</v>
      </c>
      <c r="F368" s="1">
        <v>480169350</v>
      </c>
      <c r="G368" s="1">
        <v>23300.3</v>
      </c>
      <c r="H368" s="3">
        <f>IF(ISERR(LN(Table21019[[#This Row],[Close]]/E367)),"-",LN(Table21019[[#This Row],[Close]]/E367))</f>
        <v>-5.0656210056963325E-4</v>
      </c>
    </row>
    <row r="369" spans="1:8" x14ac:dyDescent="0.3">
      <c r="A369" s="2">
        <v>43644</v>
      </c>
      <c r="B369" s="1">
        <v>11861.15</v>
      </c>
      <c r="C369" s="1">
        <v>11871.7</v>
      </c>
      <c r="D369" s="1">
        <v>11775.5</v>
      </c>
      <c r="E369" s="1">
        <v>11788.85</v>
      </c>
      <c r="F369" s="1">
        <v>303888701</v>
      </c>
      <c r="G369" s="1">
        <v>15191.9</v>
      </c>
      <c r="H369" s="3">
        <f>IF(ISERR(LN(Table21019[[#This Row],[Close]]/E368)),"-",LN(Table21019[[#This Row],[Close]]/E368))</f>
        <v>-4.4603635462361017E-3</v>
      </c>
    </row>
    <row r="370" spans="1:8" x14ac:dyDescent="0.3">
      <c r="A370" s="2">
        <v>43647</v>
      </c>
      <c r="B370" s="1">
        <v>11839.9</v>
      </c>
      <c r="C370" s="1">
        <v>11884.65</v>
      </c>
      <c r="D370" s="1">
        <v>11830.8</v>
      </c>
      <c r="E370" s="1">
        <v>11865.6</v>
      </c>
      <c r="F370" s="1">
        <v>278415889</v>
      </c>
      <c r="G370" s="1">
        <v>12874.96</v>
      </c>
      <c r="H370" s="3">
        <f>IF(ISERR(LN(Table21019[[#This Row],[Close]]/E369)),"-",LN(Table21019[[#This Row],[Close]]/E369))</f>
        <v>6.4892880057533667E-3</v>
      </c>
    </row>
    <row r="371" spans="1:8" x14ac:dyDescent="0.3">
      <c r="A371" s="2">
        <v>43648</v>
      </c>
      <c r="B371" s="1">
        <v>11890.3</v>
      </c>
      <c r="C371" s="1">
        <v>11917.45</v>
      </c>
      <c r="D371" s="1">
        <v>11814.7</v>
      </c>
      <c r="E371" s="1">
        <v>11910.3</v>
      </c>
      <c r="F371" s="1">
        <v>363197036</v>
      </c>
      <c r="G371" s="1">
        <v>13615.94</v>
      </c>
      <c r="H371" s="3">
        <f>IF(ISERR(LN(Table21019[[#This Row],[Close]]/E370)),"-",LN(Table21019[[#This Row],[Close]]/E370))</f>
        <v>3.7601144575602529E-3</v>
      </c>
    </row>
    <row r="372" spans="1:8" x14ac:dyDescent="0.3">
      <c r="A372" s="2">
        <v>43649</v>
      </c>
      <c r="B372" s="1">
        <v>11932.15</v>
      </c>
      <c r="C372" s="1">
        <v>11945.2</v>
      </c>
      <c r="D372" s="1">
        <v>11887.05</v>
      </c>
      <c r="E372" s="1">
        <v>11916.75</v>
      </c>
      <c r="F372" s="1">
        <v>340527508</v>
      </c>
      <c r="G372" s="1">
        <v>14290.33</v>
      </c>
      <c r="H372" s="3">
        <f>IF(ISERR(LN(Table21019[[#This Row],[Close]]/E371)),"-",LN(Table21019[[#This Row],[Close]]/E371))</f>
        <v>5.4140148759931482E-4</v>
      </c>
    </row>
    <row r="373" spans="1:8" x14ac:dyDescent="0.3">
      <c r="A373" s="2">
        <v>43650</v>
      </c>
      <c r="B373" s="1">
        <v>11928.8</v>
      </c>
      <c r="C373" s="1">
        <v>11969.25</v>
      </c>
      <c r="D373" s="1">
        <v>11923.65</v>
      </c>
      <c r="E373" s="1">
        <v>11946.75</v>
      </c>
      <c r="F373" s="1">
        <v>333595172</v>
      </c>
      <c r="G373" s="1">
        <v>14758.87</v>
      </c>
      <c r="H373" s="3">
        <f>IF(ISERR(LN(Table21019[[#This Row],[Close]]/E372)),"-",LN(Table21019[[#This Row],[Close]]/E372))</f>
        <v>2.5143014062712723E-3</v>
      </c>
    </row>
    <row r="374" spans="1:8" x14ac:dyDescent="0.3">
      <c r="A374" s="2">
        <v>43651</v>
      </c>
      <c r="B374" s="1">
        <v>11964.75</v>
      </c>
      <c r="C374" s="1">
        <v>11981.75</v>
      </c>
      <c r="D374" s="1">
        <v>11797.9</v>
      </c>
      <c r="E374" s="1">
        <v>11811.15</v>
      </c>
      <c r="F374" s="1">
        <v>530720039</v>
      </c>
      <c r="G374" s="1">
        <v>18871.990000000002</v>
      </c>
      <c r="H374" s="3">
        <f>IF(ISERR(LN(Table21019[[#This Row],[Close]]/E373)),"-",LN(Table21019[[#This Row],[Close]]/E373))</f>
        <v>-1.1415274286254761E-2</v>
      </c>
    </row>
    <row r="375" spans="1:8" x14ac:dyDescent="0.3">
      <c r="A375" s="2">
        <v>43654</v>
      </c>
      <c r="B375" s="1">
        <v>11770.4</v>
      </c>
      <c r="C375" s="1">
        <v>11771.9</v>
      </c>
      <c r="D375" s="1">
        <v>11523.3</v>
      </c>
      <c r="E375" s="1">
        <v>11558.6</v>
      </c>
      <c r="F375" s="1">
        <v>464029444</v>
      </c>
      <c r="G375" s="1">
        <v>19146.25</v>
      </c>
      <c r="H375" s="3">
        <f>IF(ISERR(LN(Table21019[[#This Row],[Close]]/E374)),"-",LN(Table21019[[#This Row],[Close]]/E374))</f>
        <v>-2.1614251930747241E-2</v>
      </c>
    </row>
    <row r="376" spans="1:8" x14ac:dyDescent="0.3">
      <c r="A376" s="2">
        <v>43655</v>
      </c>
      <c r="B376" s="1">
        <v>11531.6</v>
      </c>
      <c r="C376" s="1">
        <v>11582.55</v>
      </c>
      <c r="D376" s="1">
        <v>11461</v>
      </c>
      <c r="E376" s="1">
        <v>11555.9</v>
      </c>
      <c r="F376" s="1">
        <v>442520253</v>
      </c>
      <c r="G376" s="1">
        <v>21577.95</v>
      </c>
      <c r="H376" s="3">
        <f>IF(ISERR(LN(Table21019[[#This Row],[Close]]/E375)),"-",LN(Table21019[[#This Row],[Close]]/E375))</f>
        <v>-2.3361959049780261E-4</v>
      </c>
    </row>
    <row r="377" spans="1:8" x14ac:dyDescent="0.3">
      <c r="A377" s="2">
        <v>43656</v>
      </c>
      <c r="B377" s="1">
        <v>11536.15</v>
      </c>
      <c r="C377" s="1">
        <v>11593.7</v>
      </c>
      <c r="D377" s="1">
        <v>11475.65</v>
      </c>
      <c r="E377" s="1">
        <v>11498.9</v>
      </c>
      <c r="F377" s="1">
        <v>337571014</v>
      </c>
      <c r="G377" s="1">
        <v>16098.53</v>
      </c>
      <c r="H377" s="3">
        <f>IF(ISERR(LN(Table21019[[#This Row],[Close]]/E376)),"-",LN(Table21019[[#This Row],[Close]]/E376))</f>
        <v>-4.9447504328900991E-3</v>
      </c>
    </row>
    <row r="378" spans="1:8" x14ac:dyDescent="0.3">
      <c r="A378" s="2">
        <v>43657</v>
      </c>
      <c r="B378" s="1">
        <v>11561.45</v>
      </c>
      <c r="C378" s="1">
        <v>11599</v>
      </c>
      <c r="D378" s="1">
        <v>11519.5</v>
      </c>
      <c r="E378" s="1">
        <v>11582.9</v>
      </c>
      <c r="F378" s="1">
        <v>317257578</v>
      </c>
      <c r="G378" s="1">
        <v>14586.2</v>
      </c>
      <c r="H378" s="3">
        <f>IF(ISERR(LN(Table21019[[#This Row],[Close]]/E377)),"-",LN(Table21019[[#This Row],[Close]]/E377))</f>
        <v>7.2784939506443059E-3</v>
      </c>
    </row>
    <row r="379" spans="1:8" x14ac:dyDescent="0.3">
      <c r="A379" s="2">
        <v>43658</v>
      </c>
      <c r="B379" s="1">
        <v>11601.15</v>
      </c>
      <c r="C379" s="1">
        <v>11639.55</v>
      </c>
      <c r="D379" s="1">
        <v>11538.6</v>
      </c>
      <c r="E379" s="1">
        <v>11552.5</v>
      </c>
      <c r="F379" s="1">
        <v>359421182</v>
      </c>
      <c r="G379" s="1">
        <v>16947.57</v>
      </c>
      <c r="H379" s="3">
        <f>IF(ISERR(LN(Table21019[[#This Row],[Close]]/E378)),"-",LN(Table21019[[#This Row],[Close]]/E378))</f>
        <v>-2.6280088086903571E-3</v>
      </c>
    </row>
    <row r="380" spans="1:8" x14ac:dyDescent="0.3">
      <c r="A380" s="2">
        <v>43661</v>
      </c>
      <c r="B380" s="1">
        <v>11614.75</v>
      </c>
      <c r="C380" s="1">
        <v>11618.4</v>
      </c>
      <c r="D380" s="1">
        <v>11532.3</v>
      </c>
      <c r="E380" s="1">
        <v>11588.35</v>
      </c>
      <c r="F380" s="1">
        <v>368788782</v>
      </c>
      <c r="G380" s="1">
        <v>15835.99</v>
      </c>
      <c r="H380" s="3">
        <f>IF(ISERR(LN(Table21019[[#This Row],[Close]]/E379)),"-",LN(Table21019[[#This Row],[Close]]/E379))</f>
        <v>3.0984193476558532E-3</v>
      </c>
    </row>
    <row r="381" spans="1:8" x14ac:dyDescent="0.3">
      <c r="A381" s="2">
        <v>43662</v>
      </c>
      <c r="B381" s="1">
        <v>11596.65</v>
      </c>
      <c r="C381" s="1">
        <v>11670.05</v>
      </c>
      <c r="D381" s="1">
        <v>11573.95</v>
      </c>
      <c r="E381" s="1">
        <v>11662.6</v>
      </c>
      <c r="F381" s="1">
        <v>480156167</v>
      </c>
      <c r="G381" s="1">
        <v>15967.91</v>
      </c>
      <c r="H381" s="3">
        <f>IF(ISERR(LN(Table21019[[#This Row],[Close]]/E380)),"-",LN(Table21019[[#This Row],[Close]]/E380))</f>
        <v>6.386857517651002E-3</v>
      </c>
    </row>
    <row r="382" spans="1:8" x14ac:dyDescent="0.3">
      <c r="A382" s="2">
        <v>43663</v>
      </c>
      <c r="B382" s="1">
        <v>11670.75</v>
      </c>
      <c r="C382" s="1">
        <v>11706.65</v>
      </c>
      <c r="D382" s="1">
        <v>11651.15</v>
      </c>
      <c r="E382" s="1">
        <v>11687.5</v>
      </c>
      <c r="F382" s="1">
        <v>464827734</v>
      </c>
      <c r="G382" s="1">
        <v>15250.5</v>
      </c>
      <c r="H382" s="3">
        <f>IF(ISERR(LN(Table21019[[#This Row],[Close]]/E381)),"-",LN(Table21019[[#This Row],[Close]]/E381))</f>
        <v>2.1327539872141722E-3</v>
      </c>
    </row>
    <row r="383" spans="1:8" x14ac:dyDescent="0.3">
      <c r="A383" s="2">
        <v>43664</v>
      </c>
      <c r="B383" s="1">
        <v>11675.6</v>
      </c>
      <c r="C383" s="1">
        <v>11677.15</v>
      </c>
      <c r="D383" s="1">
        <v>11582.4</v>
      </c>
      <c r="E383" s="1">
        <v>11596.9</v>
      </c>
      <c r="F383" s="1">
        <v>498258158</v>
      </c>
      <c r="G383" s="1">
        <v>16684.03</v>
      </c>
      <c r="H383" s="3">
        <f>IF(ISERR(LN(Table21019[[#This Row],[Close]]/E382)),"-",LN(Table21019[[#This Row],[Close]]/E382))</f>
        <v>-7.7820735971374259E-3</v>
      </c>
    </row>
    <row r="384" spans="1:8" x14ac:dyDescent="0.3">
      <c r="A384" s="2">
        <v>43665</v>
      </c>
      <c r="B384" s="1">
        <v>11627.95</v>
      </c>
      <c r="C384" s="1">
        <v>11640.35</v>
      </c>
      <c r="D384" s="1">
        <v>11399.3</v>
      </c>
      <c r="E384" s="1">
        <v>11419.25</v>
      </c>
      <c r="F384" s="1">
        <v>446049198</v>
      </c>
      <c r="G384" s="1">
        <v>17326.400000000001</v>
      </c>
      <c r="H384" s="3">
        <f>IF(ISERR(LN(Table21019[[#This Row],[Close]]/E383)),"-",LN(Table21019[[#This Row],[Close]]/E383))</f>
        <v>-1.5437293202143871E-2</v>
      </c>
    </row>
    <row r="385" spans="1:8" x14ac:dyDescent="0.3">
      <c r="A385" s="2">
        <v>43668</v>
      </c>
      <c r="B385" s="1">
        <v>11392.85</v>
      </c>
      <c r="C385" s="1">
        <v>11398.15</v>
      </c>
      <c r="D385" s="1">
        <v>11301.25</v>
      </c>
      <c r="E385" s="1">
        <v>11346.2</v>
      </c>
      <c r="F385" s="1">
        <v>516044335</v>
      </c>
      <c r="G385" s="1">
        <v>19304.23</v>
      </c>
      <c r="H385" s="3">
        <f>IF(ISERR(LN(Table21019[[#This Row],[Close]]/E384)),"-",LN(Table21019[[#This Row],[Close]]/E384))</f>
        <v>-6.4176417088494435E-3</v>
      </c>
    </row>
    <row r="386" spans="1:8" x14ac:dyDescent="0.3">
      <c r="A386" s="2">
        <v>43669</v>
      </c>
      <c r="B386" s="1">
        <v>11372.25</v>
      </c>
      <c r="C386" s="1">
        <v>11398.15</v>
      </c>
      <c r="D386" s="1">
        <v>11302.8</v>
      </c>
      <c r="E386" s="1">
        <v>11331.05</v>
      </c>
      <c r="F386" s="1">
        <v>458931191</v>
      </c>
      <c r="G386" s="1">
        <v>19199.32</v>
      </c>
      <c r="H386" s="3">
        <f>IF(ISERR(LN(Table21019[[#This Row],[Close]]/E385)),"-",LN(Table21019[[#This Row],[Close]]/E385))</f>
        <v>-1.3361410447835524E-3</v>
      </c>
    </row>
    <row r="387" spans="1:8" x14ac:dyDescent="0.3">
      <c r="A387" s="2">
        <v>43670</v>
      </c>
      <c r="B387" s="1">
        <v>11322.45</v>
      </c>
      <c r="C387" s="1">
        <v>11359.75</v>
      </c>
      <c r="D387" s="1">
        <v>11229.8</v>
      </c>
      <c r="E387" s="1">
        <v>11271.3</v>
      </c>
      <c r="F387" s="1">
        <v>413202832</v>
      </c>
      <c r="G387" s="1">
        <v>18353.13</v>
      </c>
      <c r="H387" s="3">
        <f>IF(ISERR(LN(Table21019[[#This Row],[Close]]/E386)),"-",LN(Table21019[[#This Row],[Close]]/E386))</f>
        <v>-5.2870731745408694E-3</v>
      </c>
    </row>
    <row r="388" spans="1:8" x14ac:dyDescent="0.3">
      <c r="A388" s="2">
        <v>43671</v>
      </c>
      <c r="B388" s="1">
        <v>11290.4</v>
      </c>
      <c r="C388" s="1">
        <v>11361.4</v>
      </c>
      <c r="D388" s="1">
        <v>11239.35</v>
      </c>
      <c r="E388" s="1">
        <v>11252.15</v>
      </c>
      <c r="F388" s="1">
        <v>553676897</v>
      </c>
      <c r="G388" s="1">
        <v>24329.21</v>
      </c>
      <c r="H388" s="3">
        <f>IF(ISERR(LN(Table21019[[#This Row],[Close]]/E387)),"-",LN(Table21019[[#This Row],[Close]]/E387))</f>
        <v>-1.7004503852120314E-3</v>
      </c>
    </row>
    <row r="389" spans="1:8" x14ac:dyDescent="0.3">
      <c r="A389" s="2">
        <v>43672</v>
      </c>
      <c r="B389" s="1">
        <v>11247.45</v>
      </c>
      <c r="C389" s="1">
        <v>11307.6</v>
      </c>
      <c r="D389" s="1">
        <v>11210.05</v>
      </c>
      <c r="E389" s="1">
        <v>11284.3</v>
      </c>
      <c r="F389" s="1">
        <v>522670420</v>
      </c>
      <c r="G389" s="1">
        <v>20350.38</v>
      </c>
      <c r="H389" s="3">
        <f>IF(ISERR(LN(Table21019[[#This Row],[Close]]/E388)),"-",LN(Table21019[[#This Row],[Close]]/E388))</f>
        <v>2.8531576011107469E-3</v>
      </c>
    </row>
    <row r="390" spans="1:8" x14ac:dyDescent="0.3">
      <c r="A390" s="2">
        <v>43675</v>
      </c>
      <c r="B390" s="1">
        <v>11307.5</v>
      </c>
      <c r="C390" s="1">
        <v>11310.95</v>
      </c>
      <c r="D390" s="1">
        <v>11152.4</v>
      </c>
      <c r="E390" s="1">
        <v>11189.2</v>
      </c>
      <c r="F390" s="1">
        <v>482862376</v>
      </c>
      <c r="G390" s="1">
        <v>18705.919999999998</v>
      </c>
      <c r="H390" s="3">
        <f>IF(ISERR(LN(Table21019[[#This Row],[Close]]/E389)),"-",LN(Table21019[[#This Row],[Close]]/E389))</f>
        <v>-8.4633517390506723E-3</v>
      </c>
    </row>
    <row r="391" spans="1:8" x14ac:dyDescent="0.3">
      <c r="A391" s="2">
        <v>43676</v>
      </c>
      <c r="B391" s="1">
        <v>11213.7</v>
      </c>
      <c r="C391" s="1">
        <v>11267.45</v>
      </c>
      <c r="D391" s="1">
        <v>11072.65</v>
      </c>
      <c r="E391" s="1">
        <v>11085.4</v>
      </c>
      <c r="F391" s="1">
        <v>479059399</v>
      </c>
      <c r="G391" s="1">
        <v>20545.71</v>
      </c>
      <c r="H391" s="3">
        <f>IF(ISERR(LN(Table21019[[#This Row],[Close]]/E390)),"-",LN(Table21019[[#This Row],[Close]]/E390))</f>
        <v>-9.3201001476857486E-3</v>
      </c>
    </row>
    <row r="392" spans="1:8" x14ac:dyDescent="0.3">
      <c r="A392" s="2">
        <v>43677</v>
      </c>
      <c r="B392" s="1">
        <v>11034.05</v>
      </c>
      <c r="C392" s="1">
        <v>11145.3</v>
      </c>
      <c r="D392" s="1">
        <v>10999.4</v>
      </c>
      <c r="E392" s="1">
        <v>11118</v>
      </c>
      <c r="F392" s="1">
        <v>536694278</v>
      </c>
      <c r="G392" s="1">
        <v>23681.22</v>
      </c>
      <c r="H392" s="3">
        <f>IF(ISERR(LN(Table21019[[#This Row],[Close]]/E391)),"-",LN(Table21019[[#This Row],[Close]]/E391))</f>
        <v>2.9364893147653232E-3</v>
      </c>
    </row>
    <row r="393" spans="1:8" x14ac:dyDescent="0.3">
      <c r="A393" s="2">
        <v>43678</v>
      </c>
      <c r="B393" s="1">
        <v>11060.2</v>
      </c>
      <c r="C393" s="1">
        <v>11076.75</v>
      </c>
      <c r="D393" s="1">
        <v>10881</v>
      </c>
      <c r="E393" s="1">
        <v>10980</v>
      </c>
      <c r="F393" s="1">
        <v>499918953</v>
      </c>
      <c r="G393" s="1">
        <v>21048.32</v>
      </c>
      <c r="H393" s="3">
        <f>IF(ISERR(LN(Table21019[[#This Row],[Close]]/E392)),"-",LN(Table21019[[#This Row],[Close]]/E392))</f>
        <v>-1.2489980449893174E-2</v>
      </c>
    </row>
    <row r="394" spans="1:8" x14ac:dyDescent="0.3">
      <c r="A394" s="2">
        <v>43679</v>
      </c>
      <c r="B394" s="1">
        <v>10930.3</v>
      </c>
      <c r="C394" s="1">
        <v>11080.15</v>
      </c>
      <c r="D394" s="1">
        <v>10848.95</v>
      </c>
      <c r="E394" s="1">
        <v>10997.35</v>
      </c>
      <c r="F394" s="1">
        <v>547416246</v>
      </c>
      <c r="G394" s="1">
        <v>23972.04</v>
      </c>
      <c r="H394" s="3">
        <f>IF(ISERR(LN(Table21019[[#This Row],[Close]]/E393)),"-",LN(Table21019[[#This Row],[Close]]/E393))</f>
        <v>1.5788986028203976E-3</v>
      </c>
    </row>
    <row r="395" spans="1:8" x14ac:dyDescent="0.3">
      <c r="A395" s="2">
        <v>43682</v>
      </c>
      <c r="B395" s="1">
        <v>10895.8</v>
      </c>
      <c r="C395" s="1">
        <v>10895.8</v>
      </c>
      <c r="D395" s="1">
        <v>10782.6</v>
      </c>
      <c r="E395" s="1">
        <v>10862.6</v>
      </c>
      <c r="F395" s="1">
        <v>506556609</v>
      </c>
      <c r="G395" s="1">
        <v>20824.099999999999</v>
      </c>
      <c r="H395" s="3">
        <f>IF(ISERR(LN(Table21019[[#This Row],[Close]]/E394)),"-",LN(Table21019[[#This Row],[Close]]/E394))</f>
        <v>-1.2328638151179865E-2</v>
      </c>
    </row>
    <row r="396" spans="1:8" x14ac:dyDescent="0.3">
      <c r="A396" s="2">
        <v>43683</v>
      </c>
      <c r="B396" s="1">
        <v>10815.4</v>
      </c>
      <c r="C396" s="1">
        <v>11018.55</v>
      </c>
      <c r="D396" s="1">
        <v>10813.8</v>
      </c>
      <c r="E396" s="1">
        <v>10948.25</v>
      </c>
      <c r="F396" s="1">
        <v>517891491</v>
      </c>
      <c r="G396" s="1">
        <v>21676.400000000001</v>
      </c>
      <c r="H396" s="3">
        <f>IF(ISERR(LN(Table21019[[#This Row],[Close]]/E395)),"-",LN(Table21019[[#This Row],[Close]]/E395))</f>
        <v>7.8539296057326315E-3</v>
      </c>
    </row>
    <row r="397" spans="1:8" x14ac:dyDescent="0.3">
      <c r="A397" s="2">
        <v>43684</v>
      </c>
      <c r="B397" s="1">
        <v>10958.1</v>
      </c>
      <c r="C397" s="1">
        <v>10975.65</v>
      </c>
      <c r="D397" s="1">
        <v>10835.9</v>
      </c>
      <c r="E397" s="1">
        <v>10855.5</v>
      </c>
      <c r="F397" s="1">
        <v>548465787</v>
      </c>
      <c r="G397" s="1">
        <v>21228.28</v>
      </c>
      <c r="H397" s="3">
        <f>IF(ISERR(LN(Table21019[[#This Row],[Close]]/E396)),"-",LN(Table21019[[#This Row],[Close]]/E396))</f>
        <v>-8.5077621466028291E-3</v>
      </c>
    </row>
    <row r="398" spans="1:8" x14ac:dyDescent="0.3">
      <c r="A398" s="2">
        <v>43685</v>
      </c>
      <c r="B398" s="1">
        <v>10899.2</v>
      </c>
      <c r="C398" s="1">
        <v>11058.05</v>
      </c>
      <c r="D398" s="1">
        <v>10842.95</v>
      </c>
      <c r="E398" s="1">
        <v>11032.45</v>
      </c>
      <c r="F398" s="1">
        <v>482471622</v>
      </c>
      <c r="G398" s="1">
        <v>20667.599999999999</v>
      </c>
      <c r="H398" s="3">
        <f>IF(ISERR(LN(Table21019[[#This Row],[Close]]/E397)),"-",LN(Table21019[[#This Row],[Close]]/E397))</f>
        <v>1.6169066094785186E-2</v>
      </c>
    </row>
    <row r="399" spans="1:8" x14ac:dyDescent="0.3">
      <c r="A399" s="2">
        <v>43686</v>
      </c>
      <c r="B399" s="1">
        <v>11087.9</v>
      </c>
      <c r="C399" s="1">
        <v>11181.45</v>
      </c>
      <c r="D399" s="1">
        <v>11062.8</v>
      </c>
      <c r="E399" s="1">
        <v>11109.65</v>
      </c>
      <c r="F399" s="1">
        <v>538063563</v>
      </c>
      <c r="G399" s="1">
        <v>21092.05</v>
      </c>
      <c r="H399" s="3">
        <f>IF(ISERR(LN(Table21019[[#This Row],[Close]]/E398)),"-",LN(Table21019[[#This Row],[Close]]/E398))</f>
        <v>6.9731699180488674E-3</v>
      </c>
    </row>
    <row r="400" spans="1:8" x14ac:dyDescent="0.3">
      <c r="A400" s="2">
        <v>43690</v>
      </c>
      <c r="B400" s="1">
        <v>11139.4</v>
      </c>
      <c r="C400" s="1">
        <v>11145.9</v>
      </c>
      <c r="D400" s="1">
        <v>10901.6</v>
      </c>
      <c r="E400" s="1">
        <v>10925.85</v>
      </c>
      <c r="F400" s="1">
        <v>624634647</v>
      </c>
      <c r="G400" s="1">
        <v>24790.67</v>
      </c>
      <c r="H400" s="3">
        <f>IF(ISERR(LN(Table21019[[#This Row],[Close]]/E399)),"-",LN(Table21019[[#This Row],[Close]]/E399))</f>
        <v>-1.6682558846185944E-2</v>
      </c>
    </row>
    <row r="401" spans="1:8" x14ac:dyDescent="0.3">
      <c r="A401" s="2">
        <v>43691</v>
      </c>
      <c r="B401" s="1">
        <v>11003.25</v>
      </c>
      <c r="C401" s="1">
        <v>11078.15</v>
      </c>
      <c r="D401" s="1">
        <v>10935.6</v>
      </c>
      <c r="E401" s="1">
        <v>11029.4</v>
      </c>
      <c r="F401" s="1">
        <v>511541716</v>
      </c>
      <c r="G401" s="1">
        <v>19712.810000000001</v>
      </c>
      <c r="H401" s="3">
        <f>IF(ISERR(LN(Table21019[[#This Row],[Close]]/E400)),"-",LN(Table21019[[#This Row],[Close]]/E400))</f>
        <v>9.432893528210886E-3</v>
      </c>
    </row>
    <row r="402" spans="1:8" x14ac:dyDescent="0.3">
      <c r="A402" s="2">
        <v>43693</v>
      </c>
      <c r="B402" s="1">
        <v>11043.65</v>
      </c>
      <c r="C402" s="1">
        <v>11068.65</v>
      </c>
      <c r="D402" s="1">
        <v>10924.3</v>
      </c>
      <c r="E402" s="1">
        <v>11047.8</v>
      </c>
      <c r="F402" s="1">
        <v>470909918</v>
      </c>
      <c r="G402" s="1">
        <v>19281.91</v>
      </c>
      <c r="H402" s="3">
        <f>IF(ISERR(LN(Table21019[[#This Row],[Close]]/E401)),"-",LN(Table21019[[#This Row],[Close]]/E401))</f>
        <v>1.6668784320785558E-3</v>
      </c>
    </row>
    <row r="403" spans="1:8" x14ac:dyDescent="0.3">
      <c r="A403" s="2">
        <v>43696</v>
      </c>
      <c r="B403" s="1">
        <v>11094.8</v>
      </c>
      <c r="C403" s="1">
        <v>11146.9</v>
      </c>
      <c r="D403" s="1">
        <v>11037.85</v>
      </c>
      <c r="E403" s="1">
        <v>11053.9</v>
      </c>
      <c r="F403" s="1">
        <v>369493161</v>
      </c>
      <c r="G403" s="1">
        <v>14120.35</v>
      </c>
      <c r="H403" s="3">
        <f>IF(ISERR(LN(Table21019[[#This Row],[Close]]/E402)),"-",LN(Table21019[[#This Row],[Close]]/E402))</f>
        <v>5.5199375205423505E-4</v>
      </c>
    </row>
    <row r="404" spans="1:8" x14ac:dyDescent="0.3">
      <c r="A404" s="2">
        <v>43697</v>
      </c>
      <c r="B404" s="1">
        <v>11063.9</v>
      </c>
      <c r="C404" s="1">
        <v>11076.3</v>
      </c>
      <c r="D404" s="1">
        <v>10985.3</v>
      </c>
      <c r="E404" s="1">
        <v>11017</v>
      </c>
      <c r="F404" s="1">
        <v>444715679</v>
      </c>
      <c r="G404" s="1">
        <v>16915.96</v>
      </c>
      <c r="H404" s="3">
        <f>IF(ISERR(LN(Table21019[[#This Row],[Close]]/E403)),"-",LN(Table21019[[#This Row],[Close]]/E403))</f>
        <v>-3.3437725132185541E-3</v>
      </c>
    </row>
    <row r="405" spans="1:8" x14ac:dyDescent="0.3">
      <c r="A405" s="2">
        <v>43698</v>
      </c>
      <c r="B405" s="1">
        <v>11018.15</v>
      </c>
      <c r="C405" s="1">
        <v>11034.2</v>
      </c>
      <c r="D405" s="1">
        <v>10906.65</v>
      </c>
      <c r="E405" s="1">
        <v>10918.7</v>
      </c>
      <c r="F405" s="1">
        <v>557867906</v>
      </c>
      <c r="G405" s="1">
        <v>16747.990000000002</v>
      </c>
      <c r="H405" s="3">
        <f>IF(ISERR(LN(Table21019[[#This Row],[Close]]/E404)),"-",LN(Table21019[[#This Row],[Close]]/E404))</f>
        <v>-8.9626187469466975E-3</v>
      </c>
    </row>
    <row r="406" spans="1:8" x14ac:dyDescent="0.3">
      <c r="A406" s="2">
        <v>43699</v>
      </c>
      <c r="B406" s="1">
        <v>10905.3</v>
      </c>
      <c r="C406" s="1">
        <v>10908.25</v>
      </c>
      <c r="D406" s="1">
        <v>10718.3</v>
      </c>
      <c r="E406" s="1">
        <v>10741.35</v>
      </c>
      <c r="F406" s="1">
        <v>668193449</v>
      </c>
      <c r="G406" s="1">
        <v>18764.38</v>
      </c>
      <c r="H406" s="3">
        <f>IF(ISERR(LN(Table21019[[#This Row],[Close]]/E405)),"-",LN(Table21019[[#This Row],[Close]]/E405))</f>
        <v>-1.6376136105612608E-2</v>
      </c>
    </row>
    <row r="407" spans="1:8" x14ac:dyDescent="0.3">
      <c r="A407" s="2">
        <v>43700</v>
      </c>
      <c r="B407" s="1">
        <v>10699.6</v>
      </c>
      <c r="C407" s="1">
        <v>10862.55</v>
      </c>
      <c r="D407" s="1">
        <v>10637.15</v>
      </c>
      <c r="E407" s="1">
        <v>10829.35</v>
      </c>
      <c r="F407" s="1">
        <v>667079625</v>
      </c>
      <c r="G407" s="1">
        <v>20983.75</v>
      </c>
      <c r="H407" s="3">
        <f>IF(ISERR(LN(Table21019[[#This Row],[Close]]/E406)),"-",LN(Table21019[[#This Row],[Close]]/E406))</f>
        <v>8.1592612391295921E-3</v>
      </c>
    </row>
    <row r="408" spans="1:8" x14ac:dyDescent="0.3">
      <c r="A408" s="2">
        <v>43703</v>
      </c>
      <c r="B408" s="1">
        <v>11000.3</v>
      </c>
      <c r="C408" s="1">
        <v>11070.3</v>
      </c>
      <c r="D408" s="1">
        <v>10756.55</v>
      </c>
      <c r="E408" s="1">
        <v>11057.85</v>
      </c>
      <c r="F408" s="1">
        <v>684141923</v>
      </c>
      <c r="G408" s="1">
        <v>22375.99</v>
      </c>
      <c r="H408" s="3">
        <f>IF(ISERR(LN(Table21019[[#This Row],[Close]]/E407)),"-",LN(Table21019[[#This Row],[Close]]/E407))</f>
        <v>2.0880542239304772E-2</v>
      </c>
    </row>
    <row r="409" spans="1:8" x14ac:dyDescent="0.3">
      <c r="A409" s="2">
        <v>43704</v>
      </c>
      <c r="B409" s="1">
        <v>11106.55</v>
      </c>
      <c r="C409" s="1">
        <v>11141.75</v>
      </c>
      <c r="D409" s="1">
        <v>11049.5</v>
      </c>
      <c r="E409" s="1">
        <v>11105.35</v>
      </c>
      <c r="F409" s="1">
        <v>685551267</v>
      </c>
      <c r="G409" s="1">
        <v>27413.16</v>
      </c>
      <c r="H409" s="3">
        <f>IF(ISERR(LN(Table21019[[#This Row],[Close]]/E408)),"-",LN(Table21019[[#This Row],[Close]]/E408))</f>
        <v>4.2863912004609123E-3</v>
      </c>
    </row>
    <row r="410" spans="1:8" x14ac:dyDescent="0.3">
      <c r="A410" s="2">
        <v>43705</v>
      </c>
      <c r="B410" s="1">
        <v>11101.3</v>
      </c>
      <c r="C410" s="1">
        <v>11129.65</v>
      </c>
      <c r="D410" s="1">
        <v>10987.65</v>
      </c>
      <c r="E410" s="1">
        <v>11046.1</v>
      </c>
      <c r="F410" s="1">
        <v>549954696</v>
      </c>
      <c r="G410" s="1">
        <v>16739.43</v>
      </c>
      <c r="H410" s="3">
        <f>IF(ISERR(LN(Table21019[[#This Row],[Close]]/E409)),"-",LN(Table21019[[#This Row],[Close]]/E409))</f>
        <v>-5.3495496953686683E-3</v>
      </c>
    </row>
    <row r="411" spans="1:8" x14ac:dyDescent="0.3">
      <c r="A411" s="2">
        <v>43706</v>
      </c>
      <c r="B411" s="1">
        <v>10996.05</v>
      </c>
      <c r="C411" s="1">
        <v>11021.1</v>
      </c>
      <c r="D411" s="1">
        <v>10922.4</v>
      </c>
      <c r="E411" s="1">
        <v>10948.3</v>
      </c>
      <c r="F411" s="1">
        <v>649876160</v>
      </c>
      <c r="G411" s="1">
        <v>20127.77</v>
      </c>
      <c r="H411" s="3">
        <f>IF(ISERR(LN(Table21019[[#This Row],[Close]]/E410)),"-",LN(Table21019[[#This Row],[Close]]/E410))</f>
        <v>-8.8932314206440471E-3</v>
      </c>
    </row>
    <row r="412" spans="1:8" x14ac:dyDescent="0.3">
      <c r="A412" s="2">
        <v>43707</v>
      </c>
      <c r="B412" s="1">
        <v>10987.8</v>
      </c>
      <c r="C412" s="1">
        <v>11042.6</v>
      </c>
      <c r="D412" s="1">
        <v>10874.8</v>
      </c>
      <c r="E412" s="1">
        <v>11023.25</v>
      </c>
      <c r="F412" s="1">
        <v>628154431</v>
      </c>
      <c r="G412" s="1">
        <v>21057.31</v>
      </c>
      <c r="H412" s="3">
        <f>IF(ISERR(LN(Table21019[[#This Row],[Close]]/E411)),"-",LN(Table21019[[#This Row],[Close]]/E411))</f>
        <v>6.822485506963346E-3</v>
      </c>
    </row>
    <row r="413" spans="1:8" x14ac:dyDescent="0.3">
      <c r="A413" s="2">
        <v>43711</v>
      </c>
      <c r="B413" s="1">
        <v>10960.95</v>
      </c>
      <c r="C413" s="1">
        <v>10967.5</v>
      </c>
      <c r="D413" s="1">
        <v>10772.7</v>
      </c>
      <c r="E413" s="1">
        <v>10797.9</v>
      </c>
      <c r="F413" s="1">
        <v>483038985</v>
      </c>
      <c r="G413" s="1">
        <v>16595.599999999999</v>
      </c>
      <c r="H413" s="3">
        <f>IF(ISERR(LN(Table21019[[#This Row],[Close]]/E412)),"-",LN(Table21019[[#This Row],[Close]]/E412))</f>
        <v>-2.0655007796257053E-2</v>
      </c>
    </row>
    <row r="414" spans="1:8" x14ac:dyDescent="0.3">
      <c r="A414" s="2">
        <v>43712</v>
      </c>
      <c r="B414" s="1">
        <v>10790.4</v>
      </c>
      <c r="C414" s="1">
        <v>10858.75</v>
      </c>
      <c r="D414" s="1">
        <v>10746.35</v>
      </c>
      <c r="E414" s="1">
        <v>10844.65</v>
      </c>
      <c r="F414" s="1">
        <v>508784352</v>
      </c>
      <c r="G414" s="1">
        <v>19195.099999999999</v>
      </c>
      <c r="H414" s="3">
        <f>IF(ISERR(LN(Table21019[[#This Row],[Close]]/E413)),"-",LN(Table21019[[#This Row],[Close]]/E413))</f>
        <v>4.3202000422602948E-3</v>
      </c>
    </row>
    <row r="415" spans="1:8" x14ac:dyDescent="0.3">
      <c r="A415" s="2">
        <v>43713</v>
      </c>
      <c r="B415" s="1">
        <v>10860.95</v>
      </c>
      <c r="C415" s="1">
        <v>10920.1</v>
      </c>
      <c r="D415" s="1">
        <v>10816</v>
      </c>
      <c r="E415" s="1">
        <v>10847.9</v>
      </c>
      <c r="F415" s="1">
        <v>595699267</v>
      </c>
      <c r="G415" s="1">
        <v>18279.88</v>
      </c>
      <c r="H415" s="3">
        <f>IF(ISERR(LN(Table21019[[#This Row],[Close]]/E414)),"-",LN(Table21019[[#This Row],[Close]]/E414))</f>
        <v>2.9964204524756224E-4</v>
      </c>
    </row>
    <row r="416" spans="1:8" x14ac:dyDescent="0.3">
      <c r="A416" s="2">
        <v>43714</v>
      </c>
      <c r="B416" s="1">
        <v>10883.8</v>
      </c>
      <c r="C416" s="1">
        <v>10957.05</v>
      </c>
      <c r="D416" s="1">
        <v>10867.45</v>
      </c>
      <c r="E416" s="1">
        <v>10946.2</v>
      </c>
      <c r="F416" s="1">
        <v>497214445</v>
      </c>
      <c r="G416" s="1">
        <v>18167.78</v>
      </c>
      <c r="H416" s="3">
        <f>IF(ISERR(LN(Table21019[[#This Row],[Close]]/E415)),"-",LN(Table21019[[#This Row],[Close]]/E415))</f>
        <v>9.0208512030475613E-3</v>
      </c>
    </row>
    <row r="417" spans="1:8" x14ac:dyDescent="0.3">
      <c r="A417" s="2">
        <v>43717</v>
      </c>
      <c r="B417" s="1">
        <v>10936.7</v>
      </c>
      <c r="C417" s="1">
        <v>11028.85</v>
      </c>
      <c r="D417" s="1">
        <v>10889.8</v>
      </c>
      <c r="E417" s="1">
        <v>11003.05</v>
      </c>
      <c r="F417" s="1">
        <v>412471067</v>
      </c>
      <c r="G417" s="1">
        <v>14762.07</v>
      </c>
      <c r="H417" s="3">
        <f>IF(ISERR(LN(Table21019[[#This Row],[Close]]/E416)),"-",LN(Table21019[[#This Row],[Close]]/E416))</f>
        <v>5.1801430231516307E-3</v>
      </c>
    </row>
    <row r="418" spans="1:8" x14ac:dyDescent="0.3">
      <c r="A418" s="2">
        <v>43719</v>
      </c>
      <c r="B418" s="1">
        <v>11028.5</v>
      </c>
      <c r="C418" s="1">
        <v>11054.8</v>
      </c>
      <c r="D418" s="1">
        <v>11011.65</v>
      </c>
      <c r="E418" s="1">
        <v>11035.7</v>
      </c>
      <c r="F418" s="1">
        <v>687140326</v>
      </c>
      <c r="G418" s="1">
        <v>19550.59</v>
      </c>
      <c r="H418" s="3">
        <f>IF(ISERR(LN(Table21019[[#This Row],[Close]]/E417)),"-",LN(Table21019[[#This Row],[Close]]/E417))</f>
        <v>2.9629651306572699E-3</v>
      </c>
    </row>
    <row r="419" spans="1:8" x14ac:dyDescent="0.3">
      <c r="A419" s="2">
        <v>43720</v>
      </c>
      <c r="B419" s="1">
        <v>11058.3</v>
      </c>
      <c r="C419" s="1">
        <v>11081.75</v>
      </c>
      <c r="D419" s="1">
        <v>10964.95</v>
      </c>
      <c r="E419" s="1">
        <v>10982.8</v>
      </c>
      <c r="F419" s="1">
        <v>551436050</v>
      </c>
      <c r="G419" s="1">
        <v>17510.169999999998</v>
      </c>
      <c r="H419" s="3">
        <f>IF(ISERR(LN(Table21019[[#This Row],[Close]]/E418)),"-",LN(Table21019[[#This Row],[Close]]/E418))</f>
        <v>-4.8050595437650065E-3</v>
      </c>
    </row>
    <row r="420" spans="1:8" x14ac:dyDescent="0.3">
      <c r="A420" s="2">
        <v>43721</v>
      </c>
      <c r="B420" s="1">
        <v>10986.8</v>
      </c>
      <c r="C420" s="1">
        <v>11084.45</v>
      </c>
      <c r="D420" s="1">
        <v>10945.75</v>
      </c>
      <c r="E420" s="1">
        <v>11075.9</v>
      </c>
      <c r="F420" s="1">
        <v>624305151</v>
      </c>
      <c r="G420" s="1">
        <v>18012.759999999998</v>
      </c>
      <c r="H420" s="3">
        <f>IF(ISERR(LN(Table21019[[#This Row],[Close]]/E419)),"-",LN(Table21019[[#This Row],[Close]]/E419))</f>
        <v>8.4411640582458328E-3</v>
      </c>
    </row>
    <row r="421" spans="1:8" x14ac:dyDescent="0.3">
      <c r="A421" s="2">
        <v>43724</v>
      </c>
      <c r="B421" s="1">
        <v>10994.85</v>
      </c>
      <c r="C421" s="1">
        <v>11052.7</v>
      </c>
      <c r="D421" s="1">
        <v>10968.2</v>
      </c>
      <c r="E421" s="1">
        <v>11003.5</v>
      </c>
      <c r="F421" s="1">
        <v>434449776</v>
      </c>
      <c r="G421" s="1">
        <v>15786.17</v>
      </c>
      <c r="H421" s="3">
        <f>IF(ISERR(LN(Table21019[[#This Row],[Close]]/E420)),"-",LN(Table21019[[#This Row],[Close]]/E420))</f>
        <v>-6.5581727303500393E-3</v>
      </c>
    </row>
    <row r="422" spans="1:8" x14ac:dyDescent="0.3">
      <c r="A422" s="2">
        <v>43725</v>
      </c>
      <c r="B422" s="1">
        <v>11000.1</v>
      </c>
      <c r="C422" s="1">
        <v>11000.1</v>
      </c>
      <c r="D422" s="1">
        <v>10796.5</v>
      </c>
      <c r="E422" s="1">
        <v>10817.6</v>
      </c>
      <c r="F422" s="1">
        <v>482013044</v>
      </c>
      <c r="G422" s="1">
        <v>17721.93</v>
      </c>
      <c r="H422" s="3">
        <f>IF(ISERR(LN(Table21019[[#This Row],[Close]]/E421)),"-",LN(Table21019[[#This Row],[Close]]/E421))</f>
        <v>-1.7038966653176175E-2</v>
      </c>
    </row>
    <row r="423" spans="1:8" x14ac:dyDescent="0.3">
      <c r="A423" s="2">
        <v>43726</v>
      </c>
      <c r="B423" s="1">
        <v>10872.8</v>
      </c>
      <c r="C423" s="1">
        <v>10885.15</v>
      </c>
      <c r="D423" s="1">
        <v>10804.85</v>
      </c>
      <c r="E423" s="1">
        <v>10840.65</v>
      </c>
      <c r="F423" s="1">
        <v>519155072</v>
      </c>
      <c r="G423" s="1">
        <v>16784.43</v>
      </c>
      <c r="H423" s="3">
        <f>IF(ISERR(LN(Table21019[[#This Row],[Close]]/E422)),"-",LN(Table21019[[#This Row],[Close]]/E422))</f>
        <v>2.1285199591399326E-3</v>
      </c>
    </row>
    <row r="424" spans="1:8" x14ac:dyDescent="0.3">
      <c r="A424" s="2">
        <v>43727</v>
      </c>
      <c r="B424" s="1">
        <v>10845.2</v>
      </c>
      <c r="C424" s="1">
        <v>10845.2</v>
      </c>
      <c r="D424" s="1">
        <v>10670.25</v>
      </c>
      <c r="E424" s="1">
        <v>10704.8</v>
      </c>
      <c r="F424" s="1">
        <v>642599183</v>
      </c>
      <c r="G424" s="1">
        <v>16642.830000000002</v>
      </c>
      <c r="H424" s="3">
        <f>IF(ISERR(LN(Table21019[[#This Row],[Close]]/E423)),"-",LN(Table21019[[#This Row],[Close]]/E423))</f>
        <v>-1.2610718304774393E-2</v>
      </c>
    </row>
    <row r="425" spans="1:8" x14ac:dyDescent="0.3">
      <c r="A425" s="2">
        <v>43728</v>
      </c>
      <c r="B425" s="1">
        <v>10746.8</v>
      </c>
      <c r="C425" s="1">
        <v>11381.9</v>
      </c>
      <c r="D425" s="1">
        <v>10691</v>
      </c>
      <c r="E425" s="1">
        <v>11274.2</v>
      </c>
      <c r="F425" s="1">
        <v>1356767450</v>
      </c>
      <c r="G425" s="1">
        <v>54081.53</v>
      </c>
      <c r="H425" s="3">
        <f>IF(ISERR(LN(Table21019[[#This Row],[Close]]/E424)),"-",LN(Table21019[[#This Row],[Close]]/E424))</f>
        <v>5.1824690425978821E-2</v>
      </c>
    </row>
    <row r="426" spans="1:8" x14ac:dyDescent="0.3">
      <c r="A426" s="2">
        <v>43731</v>
      </c>
      <c r="B426" s="1">
        <v>11542.7</v>
      </c>
      <c r="C426" s="1">
        <v>11694.85</v>
      </c>
      <c r="D426" s="1">
        <v>11471.35</v>
      </c>
      <c r="E426" s="1">
        <v>11600.2</v>
      </c>
      <c r="F426" s="1">
        <v>882826741</v>
      </c>
      <c r="G426" s="1">
        <v>40005.01</v>
      </c>
      <c r="H426" s="3">
        <f>IF(ISERR(LN(Table21019[[#This Row],[Close]]/E425)),"-",LN(Table21019[[#This Row],[Close]]/E425))</f>
        <v>2.8505409908377584E-2</v>
      </c>
    </row>
    <row r="427" spans="1:8" x14ac:dyDescent="0.3">
      <c r="A427" s="2">
        <v>43732</v>
      </c>
      <c r="B427" s="1">
        <v>11590.7</v>
      </c>
      <c r="C427" s="1">
        <v>11655.05</v>
      </c>
      <c r="D427" s="1">
        <v>11539.2</v>
      </c>
      <c r="E427" s="1">
        <v>11588.2</v>
      </c>
      <c r="F427" s="1">
        <v>651722255</v>
      </c>
      <c r="G427" s="1">
        <v>26930.07</v>
      </c>
      <c r="H427" s="3">
        <f>IF(ISERR(LN(Table21019[[#This Row],[Close]]/E426)),"-",LN(Table21019[[#This Row],[Close]]/E426))</f>
        <v>-1.0350003511433552E-3</v>
      </c>
    </row>
    <row r="428" spans="1:8" x14ac:dyDescent="0.3">
      <c r="A428" s="2">
        <v>43733</v>
      </c>
      <c r="B428" s="1">
        <v>11564.85</v>
      </c>
      <c r="C428" s="1">
        <v>11564.95</v>
      </c>
      <c r="D428" s="1">
        <v>11416.1</v>
      </c>
      <c r="E428" s="1">
        <v>11440.2</v>
      </c>
      <c r="F428" s="1">
        <v>629054640</v>
      </c>
      <c r="G428" s="1">
        <v>25266.240000000002</v>
      </c>
      <c r="H428" s="3">
        <f>IF(ISERR(LN(Table21019[[#This Row],[Close]]/E427)),"-",LN(Table21019[[#This Row],[Close]]/E427))</f>
        <v>-1.2853870675538228E-2</v>
      </c>
    </row>
    <row r="429" spans="1:8" x14ac:dyDescent="0.3">
      <c r="A429" s="2">
        <v>43734</v>
      </c>
      <c r="B429" s="1">
        <v>11469.85</v>
      </c>
      <c r="C429" s="1">
        <v>11610.85</v>
      </c>
      <c r="D429" s="1">
        <v>11466.35</v>
      </c>
      <c r="E429" s="1">
        <v>11571.2</v>
      </c>
      <c r="F429" s="1">
        <v>844465614</v>
      </c>
      <c r="G429" s="1">
        <v>30707.84</v>
      </c>
      <c r="H429" s="3">
        <f>IF(ISERR(LN(Table21019[[#This Row],[Close]]/E428)),"-",LN(Table21019[[#This Row],[Close]]/E428))</f>
        <v>1.1385784019294062E-2</v>
      </c>
    </row>
    <row r="430" spans="1:8" x14ac:dyDescent="0.3">
      <c r="A430" s="2">
        <v>43735</v>
      </c>
      <c r="B430" s="1">
        <v>11556.35</v>
      </c>
      <c r="C430" s="1">
        <v>11593.6</v>
      </c>
      <c r="D430" s="1">
        <v>11499.75</v>
      </c>
      <c r="E430" s="1">
        <v>11512.4</v>
      </c>
      <c r="F430" s="1">
        <v>650017280</v>
      </c>
      <c r="G430" s="1">
        <v>19036.939999999999</v>
      </c>
      <c r="H430" s="3">
        <f>IF(ISERR(LN(Table21019[[#This Row],[Close]]/E429)),"-",LN(Table21019[[#This Row],[Close]]/E429))</f>
        <v>-5.0945370025516938E-3</v>
      </c>
    </row>
    <row r="431" spans="1:8" x14ac:dyDescent="0.3">
      <c r="A431" s="2">
        <v>43738</v>
      </c>
      <c r="B431" s="1">
        <v>11491.15</v>
      </c>
      <c r="C431" s="1">
        <v>11508.25</v>
      </c>
      <c r="D431" s="1">
        <v>11390.8</v>
      </c>
      <c r="E431" s="1">
        <v>11474.45</v>
      </c>
      <c r="F431" s="1">
        <v>756848686</v>
      </c>
      <c r="G431" s="1">
        <v>23748.07</v>
      </c>
      <c r="H431" s="3">
        <f>IF(ISERR(LN(Table21019[[#This Row],[Close]]/E430)),"-",LN(Table21019[[#This Row],[Close]]/E430))</f>
        <v>-3.3018908183674615E-3</v>
      </c>
    </row>
    <row r="432" spans="1:8" x14ac:dyDescent="0.3">
      <c r="A432" s="2">
        <v>43739</v>
      </c>
      <c r="B432" s="1">
        <v>11515.4</v>
      </c>
      <c r="C432" s="1">
        <v>11554.2</v>
      </c>
      <c r="D432" s="1">
        <v>11247.9</v>
      </c>
      <c r="E432" s="1">
        <v>11359.9</v>
      </c>
      <c r="F432" s="1">
        <v>1305415159</v>
      </c>
      <c r="G432" s="1">
        <v>28972.720000000001</v>
      </c>
      <c r="H432" s="3">
        <f>IF(ISERR(LN(Table21019[[#This Row],[Close]]/E431)),"-",LN(Table21019[[#This Row],[Close]]/E431))</f>
        <v>-1.0033214077332946E-2</v>
      </c>
    </row>
    <row r="433" spans="1:8" x14ac:dyDescent="0.3">
      <c r="A433" s="2">
        <v>43741</v>
      </c>
      <c r="B433" s="1">
        <v>11322.25</v>
      </c>
      <c r="C433" s="1">
        <v>11370.4</v>
      </c>
      <c r="D433" s="1">
        <v>11257.35</v>
      </c>
      <c r="E433" s="1">
        <v>11314</v>
      </c>
      <c r="F433" s="1">
        <v>1017479514</v>
      </c>
      <c r="G433" s="1">
        <v>21658.38</v>
      </c>
      <c r="H433" s="3">
        <f>IF(ISERR(LN(Table21019[[#This Row],[Close]]/E432)),"-",LN(Table21019[[#This Row],[Close]]/E432))</f>
        <v>-4.0487135163949257E-3</v>
      </c>
    </row>
    <row r="434" spans="1:8" x14ac:dyDescent="0.3">
      <c r="A434" s="2">
        <v>43742</v>
      </c>
      <c r="B434" s="1">
        <v>11388.45</v>
      </c>
      <c r="C434" s="1">
        <v>11400.3</v>
      </c>
      <c r="D434" s="1">
        <v>11158.35</v>
      </c>
      <c r="E434" s="1">
        <v>11174.75</v>
      </c>
      <c r="F434" s="1">
        <v>928524450</v>
      </c>
      <c r="G434" s="1">
        <v>22470.76</v>
      </c>
      <c r="H434" s="3">
        <f>IF(ISERR(LN(Table21019[[#This Row],[Close]]/E433)),"-",LN(Table21019[[#This Row],[Close]]/E433))</f>
        <v>-1.2384128036227408E-2</v>
      </c>
    </row>
    <row r="435" spans="1:8" x14ac:dyDescent="0.3">
      <c r="A435" s="2">
        <v>43745</v>
      </c>
      <c r="B435" s="1">
        <v>11196.2</v>
      </c>
      <c r="C435" s="1">
        <v>11233.85</v>
      </c>
      <c r="D435" s="1">
        <v>11112.65</v>
      </c>
      <c r="E435" s="1">
        <v>11126.4</v>
      </c>
      <c r="F435" s="1">
        <v>733198763</v>
      </c>
      <c r="G435" s="1">
        <v>18641.37</v>
      </c>
      <c r="H435" s="3">
        <f>IF(ISERR(LN(Table21019[[#This Row],[Close]]/E434)),"-",LN(Table21019[[#This Row],[Close]]/E434))</f>
        <v>-4.3361060533314236E-3</v>
      </c>
    </row>
    <row r="436" spans="1:8" x14ac:dyDescent="0.3">
      <c r="A436" s="2">
        <v>43747</v>
      </c>
      <c r="B436" s="1">
        <v>11152.95</v>
      </c>
      <c r="C436" s="1">
        <v>11321.6</v>
      </c>
      <c r="D436" s="1">
        <v>11090.15</v>
      </c>
      <c r="E436" s="1">
        <v>11313.3</v>
      </c>
      <c r="F436" s="1">
        <v>741148639</v>
      </c>
      <c r="G436" s="1">
        <v>20961.54</v>
      </c>
      <c r="H436" s="3">
        <f>IF(ISERR(LN(Table21019[[#This Row],[Close]]/E435)),"-",LN(Table21019[[#This Row],[Close]]/E435))</f>
        <v>1.6658361926267153E-2</v>
      </c>
    </row>
    <row r="437" spans="1:8" x14ac:dyDescent="0.3">
      <c r="A437" s="2">
        <v>43748</v>
      </c>
      <c r="B437" s="1">
        <v>11280.5</v>
      </c>
      <c r="C437" s="1">
        <v>11293.35</v>
      </c>
      <c r="D437" s="1">
        <v>11208.55</v>
      </c>
      <c r="E437" s="1">
        <v>11234.55</v>
      </c>
      <c r="F437" s="1">
        <v>562017945</v>
      </c>
      <c r="G437" s="1">
        <v>19234.310000000001</v>
      </c>
      <c r="H437" s="3">
        <f>IF(ISERR(LN(Table21019[[#This Row],[Close]]/E436)),"-",LN(Table21019[[#This Row],[Close]]/E436))</f>
        <v>-6.9851733270783253E-3</v>
      </c>
    </row>
    <row r="438" spans="1:8" x14ac:dyDescent="0.3">
      <c r="A438" s="2">
        <v>43749</v>
      </c>
      <c r="B438" s="1">
        <v>11257.7</v>
      </c>
      <c r="C438" s="1">
        <v>11362.9</v>
      </c>
      <c r="D438" s="1">
        <v>11189.4</v>
      </c>
      <c r="E438" s="1">
        <v>11305.05</v>
      </c>
      <c r="F438" s="1">
        <v>737795150</v>
      </c>
      <c r="G438" s="1">
        <v>22511.39</v>
      </c>
      <c r="H438" s="3">
        <f>IF(ISERR(LN(Table21019[[#This Row],[Close]]/E437)),"-",LN(Table21019[[#This Row],[Close]]/E437))</f>
        <v>6.255677111318734E-3</v>
      </c>
    </row>
    <row r="439" spans="1:8" x14ac:dyDescent="0.3">
      <c r="A439" s="2">
        <v>43752</v>
      </c>
      <c r="B439" s="1">
        <v>11335.9</v>
      </c>
      <c r="C439" s="1">
        <v>11420.45</v>
      </c>
      <c r="D439" s="1">
        <v>11290.05</v>
      </c>
      <c r="E439" s="1">
        <v>11341.15</v>
      </c>
      <c r="F439" s="1">
        <v>587579191</v>
      </c>
      <c r="G439" s="1">
        <v>17499.48</v>
      </c>
      <c r="H439" s="3">
        <f>IF(ISERR(LN(Table21019[[#This Row],[Close]]/E438)),"-",LN(Table21019[[#This Row],[Close]]/E438))</f>
        <v>3.1881755506963242E-3</v>
      </c>
    </row>
    <row r="440" spans="1:8" x14ac:dyDescent="0.3">
      <c r="A440" s="2">
        <v>43753</v>
      </c>
      <c r="B440" s="1">
        <v>11360.85</v>
      </c>
      <c r="C440" s="1">
        <v>11462.35</v>
      </c>
      <c r="D440" s="1">
        <v>11342.1</v>
      </c>
      <c r="E440" s="1">
        <v>11428.3</v>
      </c>
      <c r="F440" s="1">
        <v>527396180</v>
      </c>
      <c r="G440" s="1">
        <v>17041.55</v>
      </c>
      <c r="H440" s="3">
        <f>IF(ISERR(LN(Table21019[[#This Row],[Close]]/E439)),"-",LN(Table21019[[#This Row],[Close]]/E439))</f>
        <v>7.655031243923585E-3</v>
      </c>
    </row>
    <row r="441" spans="1:8" x14ac:dyDescent="0.3">
      <c r="A441" s="2">
        <v>43754</v>
      </c>
      <c r="B441" s="1">
        <v>11464.95</v>
      </c>
      <c r="C441" s="1">
        <v>11481.05</v>
      </c>
      <c r="D441" s="1">
        <v>11411.1</v>
      </c>
      <c r="E441" s="1">
        <v>11464</v>
      </c>
      <c r="F441" s="1">
        <v>533468525</v>
      </c>
      <c r="G441" s="1">
        <v>18266.060000000001</v>
      </c>
      <c r="H441" s="3">
        <f>IF(ISERR(LN(Table21019[[#This Row],[Close]]/E440)),"-",LN(Table21019[[#This Row],[Close]]/E440))</f>
        <v>3.1189551893382886E-3</v>
      </c>
    </row>
    <row r="442" spans="1:8" x14ac:dyDescent="0.3">
      <c r="A442" s="2">
        <v>43755</v>
      </c>
      <c r="B442" s="1">
        <v>11466.3</v>
      </c>
      <c r="C442" s="1">
        <v>11599.1</v>
      </c>
      <c r="D442" s="1">
        <v>11439.65</v>
      </c>
      <c r="E442" s="1">
        <v>11586.35</v>
      </c>
      <c r="F442" s="1">
        <v>797572398</v>
      </c>
      <c r="G442" s="1">
        <v>20839.2</v>
      </c>
      <c r="H442" s="3">
        <f>IF(ISERR(LN(Table21019[[#This Row],[Close]]/E441)),"-",LN(Table21019[[#This Row],[Close]]/E441))</f>
        <v>1.0615990565060435E-2</v>
      </c>
    </row>
    <row r="443" spans="1:8" x14ac:dyDescent="0.3">
      <c r="A443" s="2">
        <v>43756</v>
      </c>
      <c r="B443" s="1">
        <v>11580.3</v>
      </c>
      <c r="C443" s="1">
        <v>11684.7</v>
      </c>
      <c r="D443" s="1">
        <v>11553.15</v>
      </c>
      <c r="E443" s="1">
        <v>11661.85</v>
      </c>
      <c r="F443" s="1">
        <v>853440208</v>
      </c>
      <c r="G443" s="1">
        <v>22315.99</v>
      </c>
      <c r="H443" s="3">
        <f>IF(ISERR(LN(Table21019[[#This Row],[Close]]/E442)),"-",LN(Table21019[[#This Row],[Close]]/E442))</f>
        <v>6.4951493385409882E-3</v>
      </c>
    </row>
    <row r="444" spans="1:8" x14ac:dyDescent="0.3">
      <c r="A444" s="2">
        <v>43760</v>
      </c>
      <c r="B444" s="1">
        <v>11657.15</v>
      </c>
      <c r="C444" s="1">
        <v>11714.35</v>
      </c>
      <c r="D444" s="1">
        <v>11573.65</v>
      </c>
      <c r="E444" s="1">
        <v>11588.35</v>
      </c>
      <c r="F444" s="1">
        <v>867601307</v>
      </c>
      <c r="G444" s="1">
        <v>29726.27</v>
      </c>
      <c r="H444" s="3">
        <f>IF(ISERR(LN(Table21019[[#This Row],[Close]]/E443)),"-",LN(Table21019[[#This Row],[Close]]/E443))</f>
        <v>-6.3225473195318302E-3</v>
      </c>
    </row>
    <row r="445" spans="1:8" x14ac:dyDescent="0.3">
      <c r="A445" s="2">
        <v>43761</v>
      </c>
      <c r="B445" s="1">
        <v>11596.2</v>
      </c>
      <c r="C445" s="1">
        <v>11651.6</v>
      </c>
      <c r="D445" s="1">
        <v>11554.4</v>
      </c>
      <c r="E445" s="1">
        <v>11604.1</v>
      </c>
      <c r="F445" s="1">
        <v>664159887</v>
      </c>
      <c r="G445" s="1">
        <v>23397.69</v>
      </c>
      <c r="H445" s="3">
        <f>IF(ISERR(LN(Table21019[[#This Row],[Close]]/E444)),"-",LN(Table21019[[#This Row],[Close]]/E444))</f>
        <v>1.3582008301133287E-3</v>
      </c>
    </row>
    <row r="446" spans="1:8" x14ac:dyDescent="0.3">
      <c r="A446" s="2">
        <v>43762</v>
      </c>
      <c r="B446" s="1">
        <v>11661.65</v>
      </c>
      <c r="C446" s="1">
        <v>11679.6</v>
      </c>
      <c r="D446" s="1">
        <v>11534.65</v>
      </c>
      <c r="E446" s="1">
        <v>11582.6</v>
      </c>
      <c r="F446" s="1">
        <v>700481662</v>
      </c>
      <c r="G446" s="1">
        <v>25177.46</v>
      </c>
      <c r="H446" s="3">
        <f>IF(ISERR(LN(Table21019[[#This Row],[Close]]/E445)),"-",LN(Table21019[[#This Row],[Close]]/E445))</f>
        <v>-1.8545119540017269E-3</v>
      </c>
    </row>
    <row r="447" spans="1:8" x14ac:dyDescent="0.3">
      <c r="A447" s="2">
        <v>43763</v>
      </c>
      <c r="B447" s="1">
        <v>11646.15</v>
      </c>
      <c r="C447" s="1">
        <v>11646.9</v>
      </c>
      <c r="D447" s="1">
        <v>11490.75</v>
      </c>
      <c r="E447" s="1">
        <v>11583.9</v>
      </c>
      <c r="F447" s="1">
        <v>812027840</v>
      </c>
      <c r="G447" s="1">
        <v>23611.51</v>
      </c>
      <c r="H447" s="3">
        <f>IF(ISERR(LN(Table21019[[#This Row],[Close]]/E446)),"-",LN(Table21019[[#This Row],[Close]]/E446))</f>
        <v>1.1223102336253745E-4</v>
      </c>
    </row>
    <row r="448" spans="1:8" x14ac:dyDescent="0.3">
      <c r="A448" s="2">
        <v>43765</v>
      </c>
      <c r="B448" s="1">
        <v>11662.25</v>
      </c>
      <c r="C448" s="1">
        <v>11672.4</v>
      </c>
      <c r="D448" s="1">
        <v>11604.6</v>
      </c>
      <c r="E448" s="1">
        <v>11627.15</v>
      </c>
      <c r="F448" s="1">
        <v>161779004</v>
      </c>
      <c r="G448" s="1">
        <v>3548.21</v>
      </c>
      <c r="H448" s="3">
        <f>IF(ISERR(LN(Table21019[[#This Row],[Close]]/E447)),"-",LN(Table21019[[#This Row],[Close]]/E447))</f>
        <v>3.7266776001179344E-3</v>
      </c>
    </row>
    <row r="449" spans="1:8" x14ac:dyDescent="0.3">
      <c r="A449" s="2">
        <v>43767</v>
      </c>
      <c r="B449" s="1">
        <v>11643.95</v>
      </c>
      <c r="C449" s="1">
        <v>11809.4</v>
      </c>
      <c r="D449" s="1">
        <v>11627.35</v>
      </c>
      <c r="E449" s="1">
        <v>11786.85</v>
      </c>
      <c r="F449" s="1">
        <v>951722529</v>
      </c>
      <c r="G449" s="1">
        <v>27054.87</v>
      </c>
      <c r="H449" s="3">
        <f>IF(ISERR(LN(Table21019[[#This Row],[Close]]/E448)),"-",LN(Table21019[[#This Row],[Close]]/E448))</f>
        <v>1.3641622669476343E-2</v>
      </c>
    </row>
    <row r="450" spans="1:8" x14ac:dyDescent="0.3">
      <c r="A450" s="2">
        <v>43768</v>
      </c>
      <c r="B450" s="1">
        <v>11883.9</v>
      </c>
      <c r="C450" s="1">
        <v>11883.95</v>
      </c>
      <c r="D450" s="1">
        <v>11784.45</v>
      </c>
      <c r="E450" s="1">
        <v>11844.1</v>
      </c>
      <c r="F450" s="1">
        <v>725219760</v>
      </c>
      <c r="G450" s="1">
        <v>22672.18</v>
      </c>
      <c r="H450" s="3">
        <f>IF(ISERR(LN(Table21019[[#This Row],[Close]]/E449)),"-",LN(Table21019[[#This Row],[Close]]/E449))</f>
        <v>4.8453500182429254E-3</v>
      </c>
    </row>
    <row r="451" spans="1:8" x14ac:dyDescent="0.3">
      <c r="A451" s="2">
        <v>43769</v>
      </c>
      <c r="B451" s="1">
        <v>11890.45</v>
      </c>
      <c r="C451" s="1">
        <v>11945</v>
      </c>
      <c r="D451" s="1">
        <v>11855.1</v>
      </c>
      <c r="E451" s="1">
        <v>11877.45</v>
      </c>
      <c r="F451" s="1">
        <v>1414837250</v>
      </c>
      <c r="G451" s="1">
        <v>31304.73</v>
      </c>
      <c r="H451" s="3">
        <f>IF(ISERR(LN(Table21019[[#This Row],[Close]]/E450)),"-",LN(Table21019[[#This Row],[Close]]/E450))</f>
        <v>2.81179113275152E-3</v>
      </c>
    </row>
    <row r="452" spans="1:8" x14ac:dyDescent="0.3">
      <c r="A452" s="2">
        <v>43770</v>
      </c>
      <c r="B452" s="1">
        <v>11886.6</v>
      </c>
      <c r="C452" s="1">
        <v>11918.3</v>
      </c>
      <c r="D452" s="1">
        <v>11843.35</v>
      </c>
      <c r="E452" s="1">
        <v>11890.6</v>
      </c>
      <c r="F452" s="1">
        <v>855338495</v>
      </c>
      <c r="G452" s="1">
        <v>24933.55</v>
      </c>
      <c r="H452" s="3">
        <f>IF(ISERR(LN(Table21019[[#This Row],[Close]]/E451)),"-",LN(Table21019[[#This Row],[Close]]/E451))</f>
        <v>1.1065275730858378E-3</v>
      </c>
    </row>
    <row r="453" spans="1:8" x14ac:dyDescent="0.3">
      <c r="A453" s="2">
        <v>43773</v>
      </c>
      <c r="B453" s="1">
        <v>11928.9</v>
      </c>
      <c r="C453" s="1">
        <v>11989.15</v>
      </c>
      <c r="D453" s="1">
        <v>11905.35</v>
      </c>
      <c r="E453" s="1">
        <v>11941.3</v>
      </c>
      <c r="F453" s="1">
        <v>823050457</v>
      </c>
      <c r="G453" s="1">
        <v>23203.88</v>
      </c>
      <c r="H453" s="3">
        <f>IF(ISERR(LN(Table21019[[#This Row],[Close]]/E452)),"-",LN(Table21019[[#This Row],[Close]]/E452))</f>
        <v>4.254807756561208E-3</v>
      </c>
    </row>
    <row r="454" spans="1:8" x14ac:dyDescent="0.3">
      <c r="A454" s="2">
        <v>43774</v>
      </c>
      <c r="B454" s="1">
        <v>11974.6</v>
      </c>
      <c r="C454" s="1">
        <v>11978.95</v>
      </c>
      <c r="D454" s="1">
        <v>11861.9</v>
      </c>
      <c r="E454" s="1">
        <v>11917.2</v>
      </c>
      <c r="F454" s="1">
        <v>631952071</v>
      </c>
      <c r="G454" s="1">
        <v>20995.88</v>
      </c>
      <c r="H454" s="3">
        <f>IF(ISERR(LN(Table21019[[#This Row],[Close]]/E453)),"-",LN(Table21019[[#This Row],[Close]]/E453))</f>
        <v>-2.0202450444738117E-3</v>
      </c>
    </row>
    <row r="455" spans="1:8" x14ac:dyDescent="0.3">
      <c r="A455" s="2">
        <v>43775</v>
      </c>
      <c r="B455" s="1">
        <v>11911.5</v>
      </c>
      <c r="C455" s="1">
        <v>12002.9</v>
      </c>
      <c r="D455" s="1">
        <v>11850.25</v>
      </c>
      <c r="E455" s="1">
        <v>11966.05</v>
      </c>
      <c r="F455" s="1">
        <v>603351290</v>
      </c>
      <c r="G455" s="1">
        <v>23324.97</v>
      </c>
      <c r="H455" s="3">
        <f>IF(ISERR(LN(Table21019[[#This Row],[Close]]/E454)),"-",LN(Table21019[[#This Row],[Close]]/E454))</f>
        <v>4.0907387497001449E-3</v>
      </c>
    </row>
    <row r="456" spans="1:8" x14ac:dyDescent="0.3">
      <c r="A456" s="2">
        <v>43776</v>
      </c>
      <c r="B456" s="1">
        <v>12021.1</v>
      </c>
      <c r="C456" s="1">
        <v>12021.4</v>
      </c>
      <c r="D456" s="1">
        <v>11946.85</v>
      </c>
      <c r="E456" s="1">
        <v>12012.05</v>
      </c>
      <c r="F456" s="1">
        <v>562963817</v>
      </c>
      <c r="G456" s="1">
        <v>20898.240000000002</v>
      </c>
      <c r="H456" s="3">
        <f>IF(ISERR(LN(Table21019[[#This Row],[Close]]/E455)),"-",LN(Table21019[[#This Row],[Close]]/E455))</f>
        <v>3.8368391517066202E-3</v>
      </c>
    </row>
    <row r="457" spans="1:8" x14ac:dyDescent="0.3">
      <c r="A457" s="2">
        <v>43777</v>
      </c>
      <c r="B457" s="1">
        <v>11987.15</v>
      </c>
      <c r="C457" s="1">
        <v>12034.15</v>
      </c>
      <c r="D457" s="1">
        <v>11888.75</v>
      </c>
      <c r="E457" s="1">
        <v>11908.15</v>
      </c>
      <c r="F457" s="1">
        <v>789254360</v>
      </c>
      <c r="G457" s="1">
        <v>22931.52</v>
      </c>
      <c r="H457" s="3">
        <f>IF(ISERR(LN(Table21019[[#This Row],[Close]]/E456)),"-",LN(Table21019[[#This Row],[Close]]/E456))</f>
        <v>-8.6872729686573568E-3</v>
      </c>
    </row>
    <row r="458" spans="1:8" x14ac:dyDescent="0.3">
      <c r="A458" s="2">
        <v>43780</v>
      </c>
      <c r="B458" s="1">
        <v>11879.2</v>
      </c>
      <c r="C458" s="1">
        <v>11932.65</v>
      </c>
      <c r="D458" s="1">
        <v>11853.95</v>
      </c>
      <c r="E458" s="1">
        <v>11913.45</v>
      </c>
      <c r="F458" s="1">
        <v>548979515</v>
      </c>
      <c r="G458" s="1">
        <v>16548.47</v>
      </c>
      <c r="H458" s="3">
        <f>IF(ISERR(LN(Table21019[[#This Row],[Close]]/E457)),"-",LN(Table21019[[#This Row],[Close]]/E457))</f>
        <v>4.4497431637266998E-4</v>
      </c>
    </row>
    <row r="459" spans="1:8" x14ac:dyDescent="0.3">
      <c r="A459" s="2">
        <v>43782</v>
      </c>
      <c r="B459" s="1">
        <v>11908.3</v>
      </c>
      <c r="C459" s="1">
        <v>11946.8</v>
      </c>
      <c r="D459" s="1">
        <v>11823.2</v>
      </c>
      <c r="E459" s="1">
        <v>11840.45</v>
      </c>
      <c r="F459" s="1">
        <v>659035969</v>
      </c>
      <c r="G459" s="1">
        <v>20401.5</v>
      </c>
      <c r="H459" s="3">
        <f>IF(ISERR(LN(Table21019[[#This Row],[Close]]/E458)),"-",LN(Table21019[[#This Row],[Close]]/E458))</f>
        <v>-6.1463784739204446E-3</v>
      </c>
    </row>
    <row r="460" spans="1:8" x14ac:dyDescent="0.3">
      <c r="A460" s="2">
        <v>43783</v>
      </c>
      <c r="B460" s="1">
        <v>11858.75</v>
      </c>
      <c r="C460" s="1">
        <v>11895.65</v>
      </c>
      <c r="D460" s="1">
        <v>11802.65</v>
      </c>
      <c r="E460" s="1">
        <v>11872.1</v>
      </c>
      <c r="F460" s="1">
        <v>559494025</v>
      </c>
      <c r="G460" s="1">
        <v>19114.86</v>
      </c>
      <c r="H460" s="3">
        <f>IF(ISERR(LN(Table21019[[#This Row],[Close]]/E459)),"-",LN(Table21019[[#This Row],[Close]]/E459))</f>
        <v>2.6694740797649774E-3</v>
      </c>
    </row>
    <row r="461" spans="1:8" x14ac:dyDescent="0.3">
      <c r="A461" s="2">
        <v>43784</v>
      </c>
      <c r="B461" s="1">
        <v>11904.2</v>
      </c>
      <c r="C461" s="1">
        <v>11973.65</v>
      </c>
      <c r="D461" s="1">
        <v>11879.25</v>
      </c>
      <c r="E461" s="1">
        <v>11895.45</v>
      </c>
      <c r="F461" s="1">
        <v>580154179</v>
      </c>
      <c r="G461" s="1">
        <v>22350.63</v>
      </c>
      <c r="H461" s="3">
        <f>IF(ISERR(LN(Table21019[[#This Row],[Close]]/E460)),"-",LN(Table21019[[#This Row],[Close]]/E460))</f>
        <v>1.964864490640688E-3</v>
      </c>
    </row>
    <row r="462" spans="1:8" x14ac:dyDescent="0.3">
      <c r="A462" s="2">
        <v>43787</v>
      </c>
      <c r="B462" s="1">
        <v>11915.15</v>
      </c>
      <c r="C462" s="1">
        <v>11946.2</v>
      </c>
      <c r="D462" s="1">
        <v>11867.6</v>
      </c>
      <c r="E462" s="1">
        <v>11884.5</v>
      </c>
      <c r="F462" s="1">
        <v>514352437</v>
      </c>
      <c r="G462" s="1">
        <v>17991.41</v>
      </c>
      <c r="H462" s="3">
        <f>IF(ISERR(LN(Table21019[[#This Row],[Close]]/E461)),"-",LN(Table21019[[#This Row],[Close]]/E461))</f>
        <v>-9.2094396951437408E-4</v>
      </c>
    </row>
    <row r="463" spans="1:8" x14ac:dyDescent="0.3">
      <c r="A463" s="2">
        <v>43788</v>
      </c>
      <c r="B463" s="1">
        <v>11919.45</v>
      </c>
      <c r="C463" s="1">
        <v>11958.85</v>
      </c>
      <c r="D463" s="1">
        <v>11881.75</v>
      </c>
      <c r="E463" s="1">
        <v>11940.1</v>
      </c>
      <c r="F463" s="1">
        <v>613909679</v>
      </c>
      <c r="G463" s="1">
        <v>21574.84</v>
      </c>
      <c r="H463" s="3">
        <f>IF(ISERR(LN(Table21019[[#This Row],[Close]]/E462)),"-",LN(Table21019[[#This Row],[Close]]/E462))</f>
        <v>4.6674530474952423E-3</v>
      </c>
    </row>
    <row r="464" spans="1:8" x14ac:dyDescent="0.3">
      <c r="A464" s="2">
        <v>43789</v>
      </c>
      <c r="B464" s="1">
        <v>12004.75</v>
      </c>
      <c r="C464" s="1">
        <v>12038.6</v>
      </c>
      <c r="D464" s="1">
        <v>11966.05</v>
      </c>
      <c r="E464" s="1">
        <v>11999.1</v>
      </c>
      <c r="F464" s="1">
        <v>646661147</v>
      </c>
      <c r="G464" s="1">
        <v>24341.14</v>
      </c>
      <c r="H464" s="3">
        <f>IF(ISERR(LN(Table21019[[#This Row],[Close]]/E463)),"-",LN(Table21019[[#This Row],[Close]]/E463))</f>
        <v>4.9291638365952786E-3</v>
      </c>
    </row>
    <row r="465" spans="1:8" x14ac:dyDescent="0.3">
      <c r="A465" s="2">
        <v>43790</v>
      </c>
      <c r="B465" s="1">
        <v>12025.65</v>
      </c>
      <c r="C465" s="1">
        <v>12028.2</v>
      </c>
      <c r="D465" s="1">
        <v>11956.9</v>
      </c>
      <c r="E465" s="1">
        <v>11968.4</v>
      </c>
      <c r="F465" s="1">
        <v>557685781</v>
      </c>
      <c r="G465" s="1">
        <v>21609.99</v>
      </c>
      <c r="H465" s="3">
        <f>IF(ISERR(LN(Table21019[[#This Row],[Close]]/E464)),"-",LN(Table21019[[#This Row],[Close]]/E464))</f>
        <v>-2.561803841863281E-3</v>
      </c>
    </row>
    <row r="466" spans="1:8" x14ac:dyDescent="0.3">
      <c r="A466" s="2">
        <v>43791</v>
      </c>
      <c r="B466" s="1">
        <v>11967.3</v>
      </c>
      <c r="C466" s="1">
        <v>11968.1</v>
      </c>
      <c r="D466" s="1">
        <v>11883.5</v>
      </c>
      <c r="E466" s="1">
        <v>11914.4</v>
      </c>
      <c r="F466" s="1">
        <v>486815185</v>
      </c>
      <c r="G466" s="1">
        <v>19243.57</v>
      </c>
      <c r="H466" s="3">
        <f>IF(ISERR(LN(Table21019[[#This Row],[Close]]/E465)),"-",LN(Table21019[[#This Row],[Close]]/E465))</f>
        <v>-4.5220905439756973E-3</v>
      </c>
    </row>
    <row r="467" spans="1:8" x14ac:dyDescent="0.3">
      <c r="A467" s="2">
        <v>43794</v>
      </c>
      <c r="B467" s="1">
        <v>11922.45</v>
      </c>
      <c r="C467" s="1">
        <v>12084.5</v>
      </c>
      <c r="D467" s="1">
        <v>11919.75</v>
      </c>
      <c r="E467" s="1">
        <v>12073.75</v>
      </c>
      <c r="F467" s="1">
        <v>534289467</v>
      </c>
      <c r="G467" s="1">
        <v>19990.439999999999</v>
      </c>
      <c r="H467" s="3">
        <f>IF(ISERR(LN(Table21019[[#This Row],[Close]]/E466)),"-",LN(Table21019[[#This Row],[Close]]/E466))</f>
        <v>1.3285921921847858E-2</v>
      </c>
    </row>
    <row r="468" spans="1:8" x14ac:dyDescent="0.3">
      <c r="A468" s="2">
        <v>43795</v>
      </c>
      <c r="B468" s="1">
        <v>12110.2</v>
      </c>
      <c r="C468" s="1">
        <v>12132.45</v>
      </c>
      <c r="D468" s="1">
        <v>12006.35</v>
      </c>
      <c r="E468" s="1">
        <v>12037.7</v>
      </c>
      <c r="F468" s="1">
        <v>1201335831</v>
      </c>
      <c r="G468" s="1">
        <v>46030.62</v>
      </c>
      <c r="H468" s="3">
        <f>IF(ISERR(LN(Table21019[[#This Row],[Close]]/E467)),"-",LN(Table21019[[#This Row],[Close]]/E467))</f>
        <v>-2.9902827795611981E-3</v>
      </c>
    </row>
    <row r="469" spans="1:8" x14ac:dyDescent="0.3">
      <c r="A469" s="2">
        <v>43796</v>
      </c>
      <c r="B469" s="1">
        <v>12068.5</v>
      </c>
      <c r="C469" s="1">
        <v>12114.9</v>
      </c>
      <c r="D469" s="1">
        <v>12055.15</v>
      </c>
      <c r="E469" s="1">
        <v>12100.7</v>
      </c>
      <c r="F469" s="1">
        <v>584226618</v>
      </c>
      <c r="G469" s="1">
        <v>19937.400000000001</v>
      </c>
      <c r="H469" s="3">
        <f>IF(ISERR(LN(Table21019[[#This Row],[Close]]/E468)),"-",LN(Table21019[[#This Row],[Close]]/E468))</f>
        <v>5.2199104372391298E-3</v>
      </c>
    </row>
    <row r="470" spans="1:8" x14ac:dyDescent="0.3">
      <c r="A470" s="2">
        <v>43797</v>
      </c>
      <c r="B470" s="1">
        <v>12132.1</v>
      </c>
      <c r="C470" s="1">
        <v>12158.8</v>
      </c>
      <c r="D470" s="1">
        <v>12099.95</v>
      </c>
      <c r="E470" s="1">
        <v>12151.15</v>
      </c>
      <c r="F470" s="1">
        <v>620479403</v>
      </c>
      <c r="G470" s="1">
        <v>21229.58</v>
      </c>
      <c r="H470" s="3">
        <f>IF(ISERR(LN(Table21019[[#This Row],[Close]]/E469)),"-",LN(Table21019[[#This Row],[Close]]/E469))</f>
        <v>4.1605133442242075E-3</v>
      </c>
    </row>
    <row r="471" spans="1:8" x14ac:dyDescent="0.3">
      <c r="A471" s="2">
        <v>43798</v>
      </c>
      <c r="B471" s="1">
        <v>12146.2</v>
      </c>
      <c r="C471" s="1">
        <v>12147.4</v>
      </c>
      <c r="D471" s="1">
        <v>12017.4</v>
      </c>
      <c r="E471" s="1">
        <v>12056.05</v>
      </c>
      <c r="F471" s="1">
        <v>804430391</v>
      </c>
      <c r="G471" s="1">
        <v>21838.04</v>
      </c>
      <c r="H471" s="3">
        <f>IF(ISERR(LN(Table21019[[#This Row],[Close]]/E470)),"-",LN(Table21019[[#This Row],[Close]]/E470))</f>
        <v>-7.8572068851349621E-3</v>
      </c>
    </row>
    <row r="472" spans="1:8" x14ac:dyDescent="0.3">
      <c r="A472" s="2">
        <v>43801</v>
      </c>
      <c r="B472" s="1">
        <v>12137.05</v>
      </c>
      <c r="C472" s="1">
        <v>12137.15</v>
      </c>
      <c r="D472" s="1">
        <v>12023.7</v>
      </c>
      <c r="E472" s="1">
        <v>12048.2</v>
      </c>
      <c r="F472" s="1">
        <v>720945335</v>
      </c>
      <c r="G472" s="1">
        <v>23113.18</v>
      </c>
      <c r="H472" s="3">
        <f>IF(ISERR(LN(Table21019[[#This Row],[Close]]/E471)),"-",LN(Table21019[[#This Row],[Close]]/E471))</f>
        <v>-6.5133744277652886E-4</v>
      </c>
    </row>
    <row r="473" spans="1:8" x14ac:dyDescent="0.3">
      <c r="A473" s="2">
        <v>43802</v>
      </c>
      <c r="B473" s="1">
        <v>12067.65</v>
      </c>
      <c r="C473" s="1">
        <v>12068.6</v>
      </c>
      <c r="D473" s="1">
        <v>11956.4</v>
      </c>
      <c r="E473" s="1">
        <v>11994.2</v>
      </c>
      <c r="F473" s="1">
        <v>605789334</v>
      </c>
      <c r="G473" s="1">
        <v>18203.759999999998</v>
      </c>
      <c r="H473" s="3">
        <f>IF(ISERR(LN(Table21019[[#This Row],[Close]]/E472)),"-",LN(Table21019[[#This Row],[Close]]/E472))</f>
        <v>-4.4920715738986546E-3</v>
      </c>
    </row>
    <row r="474" spans="1:8" x14ac:dyDescent="0.3">
      <c r="A474" s="2">
        <v>43803</v>
      </c>
      <c r="B474" s="1">
        <v>11969.95</v>
      </c>
      <c r="C474" s="1">
        <v>12054.7</v>
      </c>
      <c r="D474" s="1">
        <v>11935.3</v>
      </c>
      <c r="E474" s="1">
        <v>12043.2</v>
      </c>
      <c r="F474" s="1">
        <v>747193818</v>
      </c>
      <c r="G474" s="1">
        <v>22132.83</v>
      </c>
      <c r="H474" s="3">
        <f>IF(ISERR(LN(Table21019[[#This Row],[Close]]/E473)),"-",LN(Table21019[[#This Row],[Close]]/E473))</f>
        <v>4.0769856866699622E-3</v>
      </c>
    </row>
    <row r="475" spans="1:8" x14ac:dyDescent="0.3">
      <c r="A475" s="2">
        <v>43804</v>
      </c>
      <c r="B475" s="1">
        <v>12071.25</v>
      </c>
      <c r="C475" s="1">
        <v>12081.2</v>
      </c>
      <c r="D475" s="1">
        <v>11998.75</v>
      </c>
      <c r="E475" s="1">
        <v>12018.4</v>
      </c>
      <c r="F475" s="1">
        <v>562228745</v>
      </c>
      <c r="G475" s="1">
        <v>19589.810000000001</v>
      </c>
      <c r="H475" s="3">
        <f>IF(ISERR(LN(Table21019[[#This Row],[Close]]/E474)),"-",LN(Table21019[[#This Row],[Close]]/E474))</f>
        <v>-2.0613765320537055E-3</v>
      </c>
    </row>
    <row r="476" spans="1:8" x14ac:dyDescent="0.3">
      <c r="A476" s="2">
        <v>43805</v>
      </c>
      <c r="B476" s="1">
        <v>12047.35</v>
      </c>
      <c r="C476" s="1">
        <v>12057.05</v>
      </c>
      <c r="D476" s="1">
        <v>11888.85</v>
      </c>
      <c r="E476" s="1">
        <v>11921.5</v>
      </c>
      <c r="F476" s="1">
        <v>609221205</v>
      </c>
      <c r="G476" s="1">
        <v>18245.490000000002</v>
      </c>
      <c r="H476" s="3">
        <f>IF(ISERR(LN(Table21019[[#This Row],[Close]]/E475)),"-",LN(Table21019[[#This Row],[Close]]/E475))</f>
        <v>-8.0953161197521266E-3</v>
      </c>
    </row>
    <row r="477" spans="1:8" x14ac:dyDescent="0.3">
      <c r="A477" s="2">
        <v>43808</v>
      </c>
      <c r="B477" s="1">
        <v>11939.1</v>
      </c>
      <c r="C477" s="1">
        <v>11981.95</v>
      </c>
      <c r="D477" s="1">
        <v>11888.05</v>
      </c>
      <c r="E477" s="1">
        <v>11937.5</v>
      </c>
      <c r="F477" s="1">
        <v>599115748</v>
      </c>
      <c r="G477" s="1">
        <v>16672.87</v>
      </c>
      <c r="H477" s="3">
        <f>IF(ISERR(LN(Table21019[[#This Row],[Close]]/E476)),"-",LN(Table21019[[#This Row],[Close]]/E476))</f>
        <v>1.3412131605239934E-3</v>
      </c>
    </row>
    <row r="478" spans="1:8" x14ac:dyDescent="0.3">
      <c r="A478" s="2">
        <v>43809</v>
      </c>
      <c r="B478" s="1">
        <v>11950.5</v>
      </c>
      <c r="C478" s="1">
        <v>11953.2</v>
      </c>
      <c r="D478" s="1">
        <v>11844.7</v>
      </c>
      <c r="E478" s="1">
        <v>11856.8</v>
      </c>
      <c r="F478" s="1">
        <v>650219487</v>
      </c>
      <c r="G478" s="1">
        <v>16514.63</v>
      </c>
      <c r="H478" s="3">
        <f>IF(ISERR(LN(Table21019[[#This Row],[Close]]/E477)),"-",LN(Table21019[[#This Row],[Close]]/E477))</f>
        <v>-6.7831631462805233E-3</v>
      </c>
    </row>
    <row r="479" spans="1:8" x14ac:dyDescent="0.3">
      <c r="A479" s="2">
        <v>43810</v>
      </c>
      <c r="B479" s="1">
        <v>11867.35</v>
      </c>
      <c r="C479" s="1">
        <v>11923.2</v>
      </c>
      <c r="D479" s="1">
        <v>11832.3</v>
      </c>
      <c r="E479" s="1">
        <v>11910.15</v>
      </c>
      <c r="F479" s="1">
        <v>997655048</v>
      </c>
      <c r="G479" s="1">
        <v>18760.57</v>
      </c>
      <c r="H479" s="3">
        <f>IF(ISERR(LN(Table21019[[#This Row],[Close]]/E478)),"-",LN(Table21019[[#This Row],[Close]]/E478))</f>
        <v>4.4894350857693126E-3</v>
      </c>
    </row>
    <row r="480" spans="1:8" x14ac:dyDescent="0.3">
      <c r="A480" s="2">
        <v>43811</v>
      </c>
      <c r="B480" s="1">
        <v>11944.3</v>
      </c>
      <c r="C480" s="1">
        <v>12005.5</v>
      </c>
      <c r="D480" s="1">
        <v>11934</v>
      </c>
      <c r="E480" s="1">
        <v>11971.8</v>
      </c>
      <c r="F480" s="1">
        <v>752617138</v>
      </c>
      <c r="G480" s="1">
        <v>18401.22</v>
      </c>
      <c r="H480" s="3">
        <f>IF(ISERR(LN(Table21019[[#This Row],[Close]]/E479)),"-",LN(Table21019[[#This Row],[Close]]/E479))</f>
        <v>5.1629064580655691E-3</v>
      </c>
    </row>
    <row r="481" spans="1:8" x14ac:dyDescent="0.3">
      <c r="A481" s="2">
        <v>43812</v>
      </c>
      <c r="B481" s="1">
        <v>12026.4</v>
      </c>
      <c r="C481" s="1">
        <v>12098.85</v>
      </c>
      <c r="D481" s="1">
        <v>12023.6</v>
      </c>
      <c r="E481" s="1">
        <v>12086.7</v>
      </c>
      <c r="F481" s="1">
        <v>597712516</v>
      </c>
      <c r="G481" s="1">
        <v>20626.8</v>
      </c>
      <c r="H481" s="3">
        <f>IF(ISERR(LN(Table21019[[#This Row],[Close]]/E480)),"-",LN(Table21019[[#This Row],[Close]]/E480))</f>
        <v>9.5517903102901938E-3</v>
      </c>
    </row>
    <row r="482" spans="1:8" x14ac:dyDescent="0.3">
      <c r="A482" s="2">
        <v>43815</v>
      </c>
      <c r="B482" s="1">
        <v>12131.35</v>
      </c>
      <c r="C482" s="1">
        <v>12134.65</v>
      </c>
      <c r="D482" s="1">
        <v>12046.3</v>
      </c>
      <c r="E482" s="1">
        <v>12053.95</v>
      </c>
      <c r="F482" s="1">
        <v>437703921</v>
      </c>
      <c r="G482" s="1">
        <v>16110.34</v>
      </c>
      <c r="H482" s="3">
        <f>IF(ISERR(LN(Table21019[[#This Row],[Close]]/E481)),"-",LN(Table21019[[#This Row],[Close]]/E481))</f>
        <v>-2.7132674631074115E-3</v>
      </c>
    </row>
    <row r="483" spans="1:8" x14ac:dyDescent="0.3">
      <c r="A483" s="2">
        <v>43816</v>
      </c>
      <c r="B483" s="1">
        <v>12082.45</v>
      </c>
      <c r="C483" s="1">
        <v>12182.75</v>
      </c>
      <c r="D483" s="1">
        <v>12070.35</v>
      </c>
      <c r="E483" s="1">
        <v>12165</v>
      </c>
      <c r="F483" s="1">
        <v>499585789</v>
      </c>
      <c r="G483" s="1">
        <v>20968.79</v>
      </c>
      <c r="H483" s="3">
        <f>IF(ISERR(LN(Table21019[[#This Row],[Close]]/E482)),"-",LN(Table21019[[#This Row],[Close]]/E482))</f>
        <v>9.1705691839000653E-3</v>
      </c>
    </row>
    <row r="484" spans="1:8" x14ac:dyDescent="0.3">
      <c r="A484" s="2">
        <v>43817</v>
      </c>
      <c r="B484" s="1">
        <v>12197</v>
      </c>
      <c r="C484" s="1">
        <v>12237.7</v>
      </c>
      <c r="D484" s="1">
        <v>12163.45</v>
      </c>
      <c r="E484" s="1">
        <v>12221.65</v>
      </c>
      <c r="F484" s="1">
        <v>518854651</v>
      </c>
      <c r="G484" s="1">
        <v>22341.06</v>
      </c>
      <c r="H484" s="3">
        <f>IF(ISERR(LN(Table21019[[#This Row],[Close]]/E483)),"-",LN(Table21019[[#This Row],[Close]]/E483))</f>
        <v>4.6459929428873644E-3</v>
      </c>
    </row>
    <row r="485" spans="1:8" x14ac:dyDescent="0.3">
      <c r="A485" s="2">
        <v>43818</v>
      </c>
      <c r="B485" s="1">
        <v>12223.4</v>
      </c>
      <c r="C485" s="1">
        <v>12268.35</v>
      </c>
      <c r="D485" s="1">
        <v>12191.15</v>
      </c>
      <c r="E485" s="1">
        <v>12259.7</v>
      </c>
      <c r="F485" s="1">
        <v>623049839</v>
      </c>
      <c r="G485" s="1">
        <v>19761.900000000001</v>
      </c>
      <c r="H485" s="3">
        <f>IF(ISERR(LN(Table21019[[#This Row],[Close]]/E484)),"-",LN(Table21019[[#This Row],[Close]]/E484))</f>
        <v>3.1084912097463736E-3</v>
      </c>
    </row>
    <row r="486" spans="1:8" x14ac:dyDescent="0.3">
      <c r="A486" s="2">
        <v>43819</v>
      </c>
      <c r="B486" s="1">
        <v>12266.45</v>
      </c>
      <c r="C486" s="1">
        <v>12293.9</v>
      </c>
      <c r="D486" s="1">
        <v>12252.75</v>
      </c>
      <c r="E486" s="1">
        <v>12271.8</v>
      </c>
      <c r="F486" s="1">
        <v>810676090</v>
      </c>
      <c r="G486" s="1">
        <v>25750.240000000002</v>
      </c>
      <c r="H486" s="3">
        <f>IF(ISERR(LN(Table21019[[#This Row],[Close]]/E485)),"-",LN(Table21019[[#This Row],[Close]]/E485))</f>
        <v>9.8648684191871439E-4</v>
      </c>
    </row>
    <row r="487" spans="1:8" x14ac:dyDescent="0.3">
      <c r="A487" s="2">
        <v>43822</v>
      </c>
      <c r="B487" s="1">
        <v>12235.45</v>
      </c>
      <c r="C487" s="1">
        <v>12287.15</v>
      </c>
      <c r="D487" s="1">
        <v>12213.25</v>
      </c>
      <c r="E487" s="1">
        <v>12262.75</v>
      </c>
      <c r="F487" s="1">
        <v>604782354</v>
      </c>
      <c r="G487" s="1">
        <v>18078.23</v>
      </c>
      <c r="H487" s="3">
        <f>IF(ISERR(LN(Table21019[[#This Row],[Close]]/E486)),"-",LN(Table21019[[#This Row],[Close]]/E486))</f>
        <v>-7.3773518653958673E-4</v>
      </c>
    </row>
    <row r="488" spans="1:8" x14ac:dyDescent="0.3">
      <c r="A488" s="2">
        <v>43823</v>
      </c>
      <c r="B488" s="1">
        <v>12269.25</v>
      </c>
      <c r="C488" s="1">
        <v>12283.7</v>
      </c>
      <c r="D488" s="1">
        <v>12202.1</v>
      </c>
      <c r="E488" s="1">
        <v>12214.55</v>
      </c>
      <c r="F488" s="1">
        <v>470290298</v>
      </c>
      <c r="G488" s="1">
        <v>13864.56</v>
      </c>
      <c r="H488" s="3">
        <f>IF(ISERR(LN(Table21019[[#This Row],[Close]]/E487)),"-",LN(Table21019[[#This Row],[Close]]/E487))</f>
        <v>-3.9383479632830202E-3</v>
      </c>
    </row>
    <row r="489" spans="1:8" x14ac:dyDescent="0.3">
      <c r="A489" s="2">
        <v>43825</v>
      </c>
      <c r="B489" s="1">
        <v>12211.85</v>
      </c>
      <c r="C489" s="1">
        <v>12221.55</v>
      </c>
      <c r="D489" s="1">
        <v>12118.85</v>
      </c>
      <c r="E489" s="1">
        <v>12126.55</v>
      </c>
      <c r="F489" s="1">
        <v>520326632</v>
      </c>
      <c r="G489" s="1">
        <v>16362.31</v>
      </c>
      <c r="H489" s="3">
        <f>IF(ISERR(LN(Table21019[[#This Row],[Close]]/E488)),"-",LN(Table21019[[#This Row],[Close]]/E488))</f>
        <v>-7.2306003753267361E-3</v>
      </c>
    </row>
    <row r="490" spans="1:8" x14ac:dyDescent="0.3">
      <c r="A490" s="2">
        <v>43826</v>
      </c>
      <c r="B490" s="1">
        <v>12172.9</v>
      </c>
      <c r="C490" s="1">
        <v>12258.45</v>
      </c>
      <c r="D490" s="1">
        <v>12157.9</v>
      </c>
      <c r="E490" s="1">
        <v>12245.8</v>
      </c>
      <c r="F490" s="1">
        <v>383788556</v>
      </c>
      <c r="G490" s="1">
        <v>13676.2</v>
      </c>
      <c r="H490" s="3">
        <f>IF(ISERR(LN(Table21019[[#This Row],[Close]]/E489)),"-",LN(Table21019[[#This Row],[Close]]/E489))</f>
        <v>9.7857573540413682E-3</v>
      </c>
    </row>
    <row r="491" spans="1:8" x14ac:dyDescent="0.3">
      <c r="A491" s="2">
        <v>43829</v>
      </c>
      <c r="B491" s="1">
        <v>12274.9</v>
      </c>
      <c r="C491" s="1">
        <v>12286.45</v>
      </c>
      <c r="D491" s="1">
        <v>12213.8</v>
      </c>
      <c r="E491" s="1">
        <v>12255.85</v>
      </c>
      <c r="F491" s="1">
        <v>411084614</v>
      </c>
      <c r="G491" s="1">
        <v>14556.73</v>
      </c>
      <c r="H491" s="3">
        <f>IF(ISERR(LN(Table21019[[#This Row],[Close]]/E490)),"-",LN(Table21019[[#This Row],[Close]]/E490))</f>
        <v>8.2035296101453205E-4</v>
      </c>
    </row>
    <row r="492" spans="1:8" x14ac:dyDescent="0.3">
      <c r="A492" s="2">
        <v>43830</v>
      </c>
      <c r="B492" s="1">
        <v>12247.1</v>
      </c>
      <c r="C492" s="1">
        <v>12247.1</v>
      </c>
      <c r="D492" s="1">
        <v>12151.8</v>
      </c>
      <c r="E492" s="1">
        <v>12168.45</v>
      </c>
      <c r="F492" s="1">
        <v>426931711</v>
      </c>
      <c r="G492" s="1">
        <v>14812.89</v>
      </c>
      <c r="H492" s="3">
        <f>IF(ISERR(LN(Table21019[[#This Row],[Close]]/E491)),"-",LN(Table21019[[#This Row],[Close]]/E491))</f>
        <v>-7.1568374982592681E-3</v>
      </c>
    </row>
    <row r="493" spans="1:8" x14ac:dyDescent="0.3">
      <c r="A493" s="2">
        <v>43831</v>
      </c>
      <c r="B493" s="1">
        <v>12202.15</v>
      </c>
      <c r="C493" s="1">
        <v>12222.2</v>
      </c>
      <c r="D493" s="1">
        <v>12165.3</v>
      </c>
      <c r="E493" s="1">
        <v>12182.5</v>
      </c>
      <c r="F493" s="1">
        <v>304078039</v>
      </c>
      <c r="G493" s="1">
        <v>10445.68</v>
      </c>
      <c r="H493" s="3">
        <f>IF(ISERR(LN(Table21019[[#This Row],[Close]]/E492)),"-",LN(Table21019[[#This Row],[Close]]/E492))</f>
        <v>1.1539592138382815E-3</v>
      </c>
    </row>
    <row r="494" spans="1:8" x14ac:dyDescent="0.3">
      <c r="A494" s="2">
        <v>43832</v>
      </c>
      <c r="B494" s="1">
        <v>12198.55</v>
      </c>
      <c r="C494" s="1">
        <v>12289.9</v>
      </c>
      <c r="D494" s="1">
        <v>12195.25</v>
      </c>
      <c r="E494" s="1">
        <v>12282.2</v>
      </c>
      <c r="F494" s="1">
        <v>407697594</v>
      </c>
      <c r="G494" s="1">
        <v>15256.55</v>
      </c>
      <c r="H494" s="3">
        <f>IF(ISERR(LN(Table21019[[#This Row],[Close]]/E493)),"-",LN(Table21019[[#This Row],[Close]]/E493))</f>
        <v>8.1505640319356996E-3</v>
      </c>
    </row>
    <row r="495" spans="1:8" x14ac:dyDescent="0.3">
      <c r="A495" s="2">
        <v>43833</v>
      </c>
      <c r="B495" s="1">
        <v>12261.1</v>
      </c>
      <c r="C495" s="1">
        <v>12265.6</v>
      </c>
      <c r="D495" s="1">
        <v>12191.35</v>
      </c>
      <c r="E495" s="1">
        <v>12226.65</v>
      </c>
      <c r="F495" s="1">
        <v>428770054</v>
      </c>
      <c r="G495" s="1">
        <v>16827.27</v>
      </c>
      <c r="H495" s="3">
        <f>IF(ISERR(LN(Table21019[[#This Row],[Close]]/E494)),"-",LN(Table21019[[#This Row],[Close]]/E494))</f>
        <v>-4.5330641889106188E-3</v>
      </c>
    </row>
    <row r="496" spans="1:8" x14ac:dyDescent="0.3">
      <c r="A496" s="2">
        <v>43836</v>
      </c>
      <c r="B496" s="1">
        <v>12170.6</v>
      </c>
      <c r="C496" s="1">
        <v>12179.1</v>
      </c>
      <c r="D496" s="1">
        <v>11974.2</v>
      </c>
      <c r="E496" s="1">
        <v>11993.05</v>
      </c>
      <c r="F496" s="1">
        <v>396501419</v>
      </c>
      <c r="G496" s="1">
        <v>16869.22</v>
      </c>
      <c r="H496" s="3">
        <f>IF(ISERR(LN(Table21019[[#This Row],[Close]]/E495)),"-",LN(Table21019[[#This Row],[Close]]/E495))</f>
        <v>-1.9290680239015083E-2</v>
      </c>
    </row>
    <row r="497" spans="1:8" x14ac:dyDescent="0.3">
      <c r="A497" s="2">
        <v>43837</v>
      </c>
      <c r="B497" s="1">
        <v>12079.1</v>
      </c>
      <c r="C497" s="1">
        <v>12152.15</v>
      </c>
      <c r="D497" s="1">
        <v>12005.35</v>
      </c>
      <c r="E497" s="1">
        <v>12052.95</v>
      </c>
      <c r="F497" s="1">
        <v>447818617</v>
      </c>
      <c r="G497" s="1">
        <v>17797.68</v>
      </c>
      <c r="H497" s="3">
        <f>IF(ISERR(LN(Table21019[[#This Row],[Close]]/E496)),"-",LN(Table21019[[#This Row],[Close]]/E496))</f>
        <v>4.9821279132576477E-3</v>
      </c>
    </row>
    <row r="498" spans="1:8" x14ac:dyDescent="0.3">
      <c r="A498" s="2">
        <v>43838</v>
      </c>
      <c r="B498" s="1">
        <v>11939.1</v>
      </c>
      <c r="C498" s="1">
        <v>12044.95</v>
      </c>
      <c r="D498" s="1">
        <v>11929.6</v>
      </c>
      <c r="E498" s="1">
        <v>12025.35</v>
      </c>
      <c r="F498" s="1">
        <v>445991640</v>
      </c>
      <c r="G498" s="1">
        <v>18281.150000000001</v>
      </c>
      <c r="H498" s="3">
        <f>IF(ISERR(LN(Table21019[[#This Row],[Close]]/E497)),"-",LN(Table21019[[#This Row],[Close]]/E497))</f>
        <v>-2.2925216554330287E-3</v>
      </c>
    </row>
    <row r="499" spans="1:8" x14ac:dyDescent="0.3">
      <c r="A499" s="2">
        <v>43839</v>
      </c>
      <c r="B499" s="1">
        <v>12153.15</v>
      </c>
      <c r="C499" s="1">
        <v>12224.05</v>
      </c>
      <c r="D499" s="1">
        <v>12132.55</v>
      </c>
      <c r="E499" s="1">
        <v>12215.9</v>
      </c>
      <c r="F499" s="1">
        <v>477469878</v>
      </c>
      <c r="G499" s="1">
        <v>18456.64</v>
      </c>
      <c r="H499" s="3">
        <f>IF(ISERR(LN(Table21019[[#This Row],[Close]]/E498)),"-",LN(Table21019[[#This Row],[Close]]/E498))</f>
        <v>1.5721460299874462E-2</v>
      </c>
    </row>
    <row r="500" spans="1:8" x14ac:dyDescent="0.3">
      <c r="A500" s="2">
        <v>43840</v>
      </c>
      <c r="B500" s="1">
        <v>12271</v>
      </c>
      <c r="C500" s="1">
        <v>12311.2</v>
      </c>
      <c r="D500" s="1">
        <v>12213.2</v>
      </c>
      <c r="E500" s="1">
        <v>12256.8</v>
      </c>
      <c r="F500" s="1">
        <v>660627930</v>
      </c>
      <c r="G500" s="1">
        <v>18818.62</v>
      </c>
      <c r="H500" s="3">
        <f>IF(ISERR(LN(Table21019[[#This Row],[Close]]/E499)),"-",LN(Table21019[[#This Row],[Close]]/E499))</f>
        <v>3.3425031221734377E-3</v>
      </c>
    </row>
    <row r="501" spans="1:8" x14ac:dyDescent="0.3">
      <c r="A501" s="2">
        <v>43843</v>
      </c>
      <c r="B501" s="1">
        <v>12296.7</v>
      </c>
      <c r="C501" s="1">
        <v>12337.75</v>
      </c>
      <c r="D501" s="1">
        <v>12285.8</v>
      </c>
      <c r="E501" s="1">
        <v>12329.55</v>
      </c>
      <c r="F501" s="1">
        <v>500968242</v>
      </c>
      <c r="G501" s="1">
        <v>17522.13</v>
      </c>
      <c r="H501" s="3">
        <f>IF(ISERR(LN(Table21019[[#This Row],[Close]]/E500)),"-",LN(Table21019[[#This Row],[Close]]/E500))</f>
        <v>5.9179351404731514E-3</v>
      </c>
    </row>
    <row r="502" spans="1:8" x14ac:dyDescent="0.3">
      <c r="A502" s="2">
        <v>43844</v>
      </c>
      <c r="B502" s="1">
        <v>12333.1</v>
      </c>
      <c r="C502" s="1">
        <v>12374.25</v>
      </c>
      <c r="D502" s="1">
        <v>12308.7</v>
      </c>
      <c r="E502" s="1">
        <v>12362.3</v>
      </c>
      <c r="F502" s="1">
        <v>616260555</v>
      </c>
      <c r="G502" s="1">
        <v>17948.919999999998</v>
      </c>
      <c r="H502" s="3">
        <f>IF(ISERR(LN(Table21019[[#This Row],[Close]]/E501)),"-",LN(Table21019[[#This Row],[Close]]/E501))</f>
        <v>2.6526987005530004E-3</v>
      </c>
    </row>
    <row r="503" spans="1:8" x14ac:dyDescent="0.3">
      <c r="A503" s="2">
        <v>43845</v>
      </c>
      <c r="B503" s="1">
        <v>12349.4</v>
      </c>
      <c r="C503" s="1">
        <v>12355.15</v>
      </c>
      <c r="D503" s="1">
        <v>12278.75</v>
      </c>
      <c r="E503" s="1">
        <v>12343.3</v>
      </c>
      <c r="F503" s="1">
        <v>684352965</v>
      </c>
      <c r="G503" s="1">
        <v>17882.509999999998</v>
      </c>
      <c r="H503" s="3">
        <f>IF(ISERR(LN(Table21019[[#This Row],[Close]]/E502)),"-",LN(Table21019[[#This Row],[Close]]/E502))</f>
        <v>-1.5381131197652743E-3</v>
      </c>
    </row>
    <row r="504" spans="1:8" x14ac:dyDescent="0.3">
      <c r="A504" s="2">
        <v>43846</v>
      </c>
      <c r="B504" s="1">
        <v>12347.1</v>
      </c>
      <c r="C504" s="1">
        <v>12389.05</v>
      </c>
      <c r="D504" s="1">
        <v>12315.8</v>
      </c>
      <c r="E504" s="1">
        <v>12355.5</v>
      </c>
      <c r="F504" s="1">
        <v>395670245</v>
      </c>
      <c r="G504" s="1">
        <v>16004.06</v>
      </c>
      <c r="H504" s="3">
        <f>IF(ISERR(LN(Table21019[[#This Row],[Close]]/E503)),"-",LN(Table21019[[#This Row],[Close]]/E503))</f>
        <v>9.8790232660840474E-4</v>
      </c>
    </row>
    <row r="505" spans="1:8" x14ac:dyDescent="0.3">
      <c r="A505" s="2">
        <v>43847</v>
      </c>
      <c r="B505" s="1">
        <v>12328.4</v>
      </c>
      <c r="C505" s="1">
        <v>12385.45</v>
      </c>
      <c r="D505" s="1">
        <v>12321.4</v>
      </c>
      <c r="E505" s="1">
        <v>12352.35</v>
      </c>
      <c r="F505" s="1">
        <v>502060615</v>
      </c>
      <c r="G505" s="1">
        <v>21397.63</v>
      </c>
      <c r="H505" s="3">
        <f>IF(ISERR(LN(Table21019[[#This Row],[Close]]/E504)),"-",LN(Table21019[[#This Row],[Close]]/E504))</f>
        <v>-2.5497969407015808E-4</v>
      </c>
    </row>
    <row r="506" spans="1:8" x14ac:dyDescent="0.3">
      <c r="A506" s="2">
        <v>43850</v>
      </c>
      <c r="B506" s="1">
        <v>12430.5</v>
      </c>
      <c r="C506" s="1">
        <v>12430.5</v>
      </c>
      <c r="D506" s="1">
        <v>12216.9</v>
      </c>
      <c r="E506" s="1">
        <v>12224.55</v>
      </c>
      <c r="F506" s="1">
        <v>491609317</v>
      </c>
      <c r="G506" s="1">
        <v>21415.43</v>
      </c>
      <c r="H506" s="3">
        <f>IF(ISERR(LN(Table21019[[#This Row],[Close]]/E505)),"-",LN(Table21019[[#This Row],[Close]]/E505))</f>
        <v>-1.0400103505719096E-2</v>
      </c>
    </row>
    <row r="507" spans="1:8" x14ac:dyDescent="0.3">
      <c r="A507" s="2">
        <v>43851</v>
      </c>
      <c r="B507" s="1">
        <v>12195.3</v>
      </c>
      <c r="C507" s="1">
        <v>12230.05</v>
      </c>
      <c r="D507" s="1">
        <v>12162.3</v>
      </c>
      <c r="E507" s="1">
        <v>12169.85</v>
      </c>
      <c r="F507" s="1">
        <v>443976442</v>
      </c>
      <c r="G507" s="1">
        <v>18682.650000000001</v>
      </c>
      <c r="H507" s="3">
        <f>IF(ISERR(LN(Table21019[[#This Row],[Close]]/E506)),"-",LN(Table21019[[#This Row],[Close]]/E506))</f>
        <v>-4.4846433343133131E-3</v>
      </c>
    </row>
    <row r="508" spans="1:8" x14ac:dyDescent="0.3">
      <c r="A508" s="2">
        <v>43852</v>
      </c>
      <c r="B508" s="1">
        <v>12218.35</v>
      </c>
      <c r="C508" s="1">
        <v>12225.05</v>
      </c>
      <c r="D508" s="1">
        <v>12087.9</v>
      </c>
      <c r="E508" s="1">
        <v>12106.9</v>
      </c>
      <c r="F508" s="1">
        <v>526294513</v>
      </c>
      <c r="G508" s="1">
        <v>19758.68</v>
      </c>
      <c r="H508" s="3">
        <f>IF(ISERR(LN(Table21019[[#This Row],[Close]]/E507)),"-",LN(Table21019[[#This Row],[Close]]/E507))</f>
        <v>-5.1860435261617648E-3</v>
      </c>
    </row>
    <row r="509" spans="1:8" x14ac:dyDescent="0.3">
      <c r="A509" s="2">
        <v>43853</v>
      </c>
      <c r="B509" s="1">
        <v>12123.75</v>
      </c>
      <c r="C509" s="1">
        <v>12189</v>
      </c>
      <c r="D509" s="1">
        <v>12094.1</v>
      </c>
      <c r="E509" s="1">
        <v>12180.35</v>
      </c>
      <c r="F509" s="1">
        <v>867653663</v>
      </c>
      <c r="G509" s="1">
        <v>23829.39</v>
      </c>
      <c r="H509" s="3">
        <f>IF(ISERR(LN(Table21019[[#This Row],[Close]]/E508)),"-",LN(Table21019[[#This Row],[Close]]/E508))</f>
        <v>6.0484594940626527E-3</v>
      </c>
    </row>
    <row r="510" spans="1:8" x14ac:dyDescent="0.3">
      <c r="A510" s="2">
        <v>43854</v>
      </c>
      <c r="B510" s="1">
        <v>12174.55</v>
      </c>
      <c r="C510" s="1">
        <v>12272.15</v>
      </c>
      <c r="D510" s="1">
        <v>12149.65</v>
      </c>
      <c r="E510" s="1">
        <v>12248.25</v>
      </c>
      <c r="F510" s="1">
        <v>593237908</v>
      </c>
      <c r="G510" s="1">
        <v>18032.27</v>
      </c>
      <c r="H510" s="3">
        <f>IF(ISERR(LN(Table21019[[#This Row],[Close]]/E509)),"-",LN(Table21019[[#This Row],[Close]]/E509))</f>
        <v>5.5590721417507587E-3</v>
      </c>
    </row>
    <row r="511" spans="1:8" x14ac:dyDescent="0.3">
      <c r="A511" s="2">
        <v>43857</v>
      </c>
      <c r="B511" s="1">
        <v>12197.1</v>
      </c>
      <c r="C511" s="1">
        <v>12216.6</v>
      </c>
      <c r="D511" s="1">
        <v>12107</v>
      </c>
      <c r="E511" s="1">
        <v>12119</v>
      </c>
      <c r="F511" s="1">
        <v>441158138</v>
      </c>
      <c r="G511" s="1">
        <v>17988.61</v>
      </c>
      <c r="H511" s="3">
        <f>IF(ISERR(LN(Table21019[[#This Row],[Close]]/E510)),"-",LN(Table21019[[#This Row],[Close]]/E510))</f>
        <v>-1.0608600656474901E-2</v>
      </c>
    </row>
    <row r="512" spans="1:8" x14ac:dyDescent="0.3">
      <c r="A512" s="2">
        <v>43858</v>
      </c>
      <c r="B512" s="1">
        <v>12148.1</v>
      </c>
      <c r="C512" s="1">
        <v>12163.55</v>
      </c>
      <c r="D512" s="1">
        <v>12024.5</v>
      </c>
      <c r="E512" s="1">
        <v>12055.8</v>
      </c>
      <c r="F512" s="1">
        <v>478484057</v>
      </c>
      <c r="G512" s="1">
        <v>20917.62</v>
      </c>
      <c r="H512" s="3">
        <f>IF(ISERR(LN(Table21019[[#This Row],[Close]]/E511)),"-",LN(Table21019[[#This Row],[Close]]/E511))</f>
        <v>-5.2285970499251228E-3</v>
      </c>
    </row>
    <row r="513" spans="1:8" x14ac:dyDescent="0.3">
      <c r="A513" s="2">
        <v>43859</v>
      </c>
      <c r="B513" s="1">
        <v>12114.9</v>
      </c>
      <c r="C513" s="1">
        <v>12169.6</v>
      </c>
      <c r="D513" s="1">
        <v>12103.8</v>
      </c>
      <c r="E513" s="1">
        <v>12129.5</v>
      </c>
      <c r="F513" s="1">
        <v>514362340</v>
      </c>
      <c r="G513" s="1">
        <v>20646.18</v>
      </c>
      <c r="H513" s="3">
        <f>IF(ISERR(LN(Table21019[[#This Row],[Close]]/E512)),"-",LN(Table21019[[#This Row],[Close]]/E512))</f>
        <v>6.0946300545449581E-3</v>
      </c>
    </row>
    <row r="514" spans="1:8" x14ac:dyDescent="0.3">
      <c r="A514" s="2">
        <v>43860</v>
      </c>
      <c r="B514" s="1">
        <v>12147.75</v>
      </c>
      <c r="C514" s="1">
        <v>12150.3</v>
      </c>
      <c r="D514" s="1">
        <v>12010.6</v>
      </c>
      <c r="E514" s="1">
        <v>12035.8</v>
      </c>
      <c r="F514" s="1">
        <v>538138743</v>
      </c>
      <c r="G514" s="1">
        <v>19372.669999999998</v>
      </c>
      <c r="H514" s="3">
        <f>IF(ISERR(LN(Table21019[[#This Row],[Close]]/E513)),"-",LN(Table21019[[#This Row],[Close]]/E513))</f>
        <v>-7.7549601774502333E-3</v>
      </c>
    </row>
    <row r="515" spans="1:8" x14ac:dyDescent="0.3">
      <c r="A515" s="2">
        <v>43861</v>
      </c>
      <c r="B515" s="1">
        <v>12100.4</v>
      </c>
      <c r="C515" s="1">
        <v>12103.55</v>
      </c>
      <c r="D515" s="1">
        <v>11945.85</v>
      </c>
      <c r="E515" s="1">
        <v>11962.1</v>
      </c>
      <c r="F515" s="1">
        <v>771278258</v>
      </c>
      <c r="G515" s="1">
        <v>26044.91</v>
      </c>
      <c r="H515" s="3">
        <f>IF(ISERR(LN(Table21019[[#This Row],[Close]]/E514)),"-",LN(Table21019[[#This Row],[Close]]/E514))</f>
        <v>-6.1422234200450227E-3</v>
      </c>
    </row>
    <row r="516" spans="1:8" x14ac:dyDescent="0.3">
      <c r="A516" s="2">
        <v>43862</v>
      </c>
      <c r="B516" s="1">
        <v>11939</v>
      </c>
      <c r="C516" s="1">
        <v>12017.35</v>
      </c>
      <c r="D516" s="1">
        <v>11633.3</v>
      </c>
      <c r="E516" s="1">
        <v>11661.85</v>
      </c>
      <c r="F516" s="1">
        <v>537634767</v>
      </c>
      <c r="G516" s="1">
        <v>20598.12</v>
      </c>
      <c r="H516" s="3">
        <f>IF(ISERR(LN(Table21019[[#This Row],[Close]]/E515)),"-",LN(Table21019[[#This Row],[Close]]/E515))</f>
        <v>-2.5420487964002748E-2</v>
      </c>
    </row>
    <row r="517" spans="1:8" x14ac:dyDescent="0.3">
      <c r="A517" s="2">
        <v>43864</v>
      </c>
      <c r="B517" s="1">
        <v>11627.45</v>
      </c>
      <c r="C517" s="1">
        <v>11749.85</v>
      </c>
      <c r="D517" s="1">
        <v>11614.5</v>
      </c>
      <c r="E517" s="1">
        <v>11707.9</v>
      </c>
      <c r="F517" s="1">
        <v>669815788</v>
      </c>
      <c r="G517" s="1">
        <v>25415.26</v>
      </c>
      <c r="H517" s="3">
        <f>IF(ISERR(LN(Table21019[[#This Row],[Close]]/E516)),"-",LN(Table21019[[#This Row],[Close]]/E516))</f>
        <v>3.940997195259483E-3</v>
      </c>
    </row>
    <row r="518" spans="1:8" x14ac:dyDescent="0.3">
      <c r="A518" s="2">
        <v>43865</v>
      </c>
      <c r="B518" s="1">
        <v>11786.25</v>
      </c>
      <c r="C518" s="1">
        <v>11986.15</v>
      </c>
      <c r="D518" s="1">
        <v>11783.4</v>
      </c>
      <c r="E518" s="1">
        <v>11979.65</v>
      </c>
      <c r="F518" s="1">
        <v>560430291</v>
      </c>
      <c r="G518" s="1">
        <v>22338.5</v>
      </c>
      <c r="H518" s="3">
        <f>IF(ISERR(LN(Table21019[[#This Row],[Close]]/E517)),"-",LN(Table21019[[#This Row],[Close]]/E517))</f>
        <v>2.2945549276863344E-2</v>
      </c>
    </row>
    <row r="519" spans="1:8" x14ac:dyDescent="0.3">
      <c r="A519" s="2">
        <v>43866</v>
      </c>
      <c r="B519" s="1">
        <v>12005.85</v>
      </c>
      <c r="C519" s="1">
        <v>12098.15</v>
      </c>
      <c r="D519" s="1">
        <v>11953.35</v>
      </c>
      <c r="E519" s="1">
        <v>12089.15</v>
      </c>
      <c r="F519" s="1">
        <v>758032580</v>
      </c>
      <c r="G519" s="1">
        <v>22998.05</v>
      </c>
      <c r="H519" s="3">
        <f>IF(ISERR(LN(Table21019[[#This Row],[Close]]/E518)),"-",LN(Table21019[[#This Row],[Close]]/E518))</f>
        <v>9.0989792154732661E-3</v>
      </c>
    </row>
    <row r="520" spans="1:8" x14ac:dyDescent="0.3">
      <c r="A520" s="2">
        <v>43867</v>
      </c>
      <c r="B520" s="1">
        <v>12120</v>
      </c>
      <c r="C520" s="1">
        <v>12160.6</v>
      </c>
      <c r="D520" s="1">
        <v>12084.65</v>
      </c>
      <c r="E520" s="1">
        <v>12137.95</v>
      </c>
      <c r="F520" s="1">
        <v>565116236</v>
      </c>
      <c r="G520" s="1">
        <v>21735.919999999998</v>
      </c>
      <c r="H520" s="3">
        <f>IF(ISERR(LN(Table21019[[#This Row],[Close]]/E519)),"-",LN(Table21019[[#This Row],[Close]]/E519))</f>
        <v>4.0285519933345231E-3</v>
      </c>
    </row>
    <row r="521" spans="1:8" x14ac:dyDescent="0.3">
      <c r="A521" s="2">
        <v>43868</v>
      </c>
      <c r="B521" s="1">
        <v>12151.15</v>
      </c>
      <c r="C521" s="1">
        <v>12154.7</v>
      </c>
      <c r="D521" s="1">
        <v>12073.95</v>
      </c>
      <c r="E521" s="1">
        <v>12098.35</v>
      </c>
      <c r="F521" s="1">
        <v>473475144</v>
      </c>
      <c r="G521" s="1">
        <v>16339.61</v>
      </c>
      <c r="H521" s="3">
        <f>IF(ISERR(LN(Table21019[[#This Row],[Close]]/E520)),"-",LN(Table21019[[#This Row],[Close]]/E520))</f>
        <v>-3.2678284424366099E-3</v>
      </c>
    </row>
    <row r="522" spans="1:8" x14ac:dyDescent="0.3">
      <c r="A522" s="2">
        <v>43871</v>
      </c>
      <c r="B522" s="1">
        <v>12102.35</v>
      </c>
      <c r="C522" s="1">
        <v>12103.55</v>
      </c>
      <c r="D522" s="1">
        <v>11990.75</v>
      </c>
      <c r="E522" s="1">
        <v>12031.5</v>
      </c>
      <c r="F522" s="1">
        <v>525674715</v>
      </c>
      <c r="G522" s="1">
        <v>17185.14</v>
      </c>
      <c r="H522" s="3">
        <f>IF(ISERR(LN(Table21019[[#This Row],[Close]]/E521)),"-",LN(Table21019[[#This Row],[Close]]/E521))</f>
        <v>-5.5408691750139499E-3</v>
      </c>
    </row>
    <row r="523" spans="1:8" x14ac:dyDescent="0.3">
      <c r="A523" s="2">
        <v>43872</v>
      </c>
      <c r="B523" s="1">
        <v>12108.4</v>
      </c>
      <c r="C523" s="1">
        <v>12172.3</v>
      </c>
      <c r="D523" s="1">
        <v>12099</v>
      </c>
      <c r="E523" s="1">
        <v>12107.9</v>
      </c>
      <c r="F523" s="1">
        <v>480491557</v>
      </c>
      <c r="G523" s="1">
        <v>16209.52</v>
      </c>
      <c r="H523" s="3">
        <f>IF(ISERR(LN(Table21019[[#This Row],[Close]]/E522)),"-",LN(Table21019[[#This Row],[Close]]/E522))</f>
        <v>6.3299216301020656E-3</v>
      </c>
    </row>
    <row r="524" spans="1:8" x14ac:dyDescent="0.3">
      <c r="A524" s="2">
        <v>43873</v>
      </c>
      <c r="B524" s="1">
        <v>12151</v>
      </c>
      <c r="C524" s="1">
        <v>12231.75</v>
      </c>
      <c r="D524" s="1">
        <v>12144.3</v>
      </c>
      <c r="E524" s="1">
        <v>12201.2</v>
      </c>
      <c r="F524" s="1">
        <v>412399174</v>
      </c>
      <c r="G524" s="1">
        <v>16598.330000000002</v>
      </c>
      <c r="H524" s="3">
        <f>IF(ISERR(LN(Table21019[[#This Row],[Close]]/E523)),"-",LN(Table21019[[#This Row],[Close]]/E523))</f>
        <v>7.6761754348025363E-3</v>
      </c>
    </row>
    <row r="525" spans="1:8" x14ac:dyDescent="0.3">
      <c r="A525" s="2">
        <v>43874</v>
      </c>
      <c r="B525" s="1">
        <v>12219.55</v>
      </c>
      <c r="C525" s="1">
        <v>12225.65</v>
      </c>
      <c r="D525" s="1">
        <v>12139.8</v>
      </c>
      <c r="E525" s="1">
        <v>12174.65</v>
      </c>
      <c r="F525" s="1">
        <v>501510138</v>
      </c>
      <c r="G525" s="1">
        <v>16315.27</v>
      </c>
      <c r="H525" s="3">
        <f>IF(ISERR(LN(Table21019[[#This Row],[Close]]/E524)),"-",LN(Table21019[[#This Row],[Close]]/E524))</f>
        <v>-2.1783864356833328E-3</v>
      </c>
    </row>
    <row r="526" spans="1:8" x14ac:dyDescent="0.3">
      <c r="A526" s="2">
        <v>43875</v>
      </c>
      <c r="B526" s="1">
        <v>12190.15</v>
      </c>
      <c r="C526" s="1">
        <v>12246.7</v>
      </c>
      <c r="D526" s="1">
        <v>12091.2</v>
      </c>
      <c r="E526" s="1">
        <v>12113.45</v>
      </c>
      <c r="F526" s="1">
        <v>623053270</v>
      </c>
      <c r="G526" s="1">
        <v>20759.509999999998</v>
      </c>
      <c r="H526" s="3">
        <f>IF(ISERR(LN(Table21019[[#This Row],[Close]]/E525)),"-",LN(Table21019[[#This Row],[Close]]/E525))</f>
        <v>-5.0395156083187786E-3</v>
      </c>
    </row>
    <row r="527" spans="1:8" x14ac:dyDescent="0.3">
      <c r="A527" s="2">
        <v>43878</v>
      </c>
      <c r="B527" s="1">
        <v>12131.8</v>
      </c>
      <c r="C527" s="1">
        <v>12159.6</v>
      </c>
      <c r="D527" s="1">
        <v>12037</v>
      </c>
      <c r="E527" s="1">
        <v>12045.8</v>
      </c>
      <c r="F527" s="1">
        <v>455412408</v>
      </c>
      <c r="G527" s="1">
        <v>15439.55</v>
      </c>
      <c r="H527" s="3">
        <f>IF(ISERR(LN(Table21019[[#This Row],[Close]]/E526)),"-",LN(Table21019[[#This Row],[Close]]/E526))</f>
        <v>-5.6003540519067732E-3</v>
      </c>
    </row>
    <row r="528" spans="1:8" x14ac:dyDescent="0.3">
      <c r="A528" s="2">
        <v>43879</v>
      </c>
      <c r="B528" s="1">
        <v>12028.25</v>
      </c>
      <c r="C528" s="1">
        <v>12030.75</v>
      </c>
      <c r="D528" s="1">
        <v>11908.05</v>
      </c>
      <c r="E528" s="1">
        <v>11992.5</v>
      </c>
      <c r="F528" s="1">
        <v>677307424</v>
      </c>
      <c r="G528" s="1">
        <v>18853</v>
      </c>
      <c r="H528" s="3">
        <f>IF(ISERR(LN(Table21019[[#This Row],[Close]]/E527)),"-",LN(Table21019[[#This Row],[Close]]/E527))</f>
        <v>-4.4345970678656412E-3</v>
      </c>
    </row>
    <row r="529" spans="1:8" x14ac:dyDescent="0.3">
      <c r="A529" s="2">
        <v>43880</v>
      </c>
      <c r="B529" s="1">
        <v>12090.6</v>
      </c>
      <c r="C529" s="1">
        <v>12134.7</v>
      </c>
      <c r="D529" s="1">
        <v>12042.1</v>
      </c>
      <c r="E529" s="1">
        <v>12125.9</v>
      </c>
      <c r="F529" s="1">
        <v>514030605</v>
      </c>
      <c r="G529" s="1">
        <v>17610.89</v>
      </c>
      <c r="H529" s="3">
        <f>IF(ISERR(LN(Table21019[[#This Row],[Close]]/E528)),"-",LN(Table21019[[#This Row],[Close]]/E528))</f>
        <v>1.1062206478915673E-2</v>
      </c>
    </row>
    <row r="530" spans="1:8" x14ac:dyDescent="0.3">
      <c r="A530" s="2">
        <v>43881</v>
      </c>
      <c r="B530" s="1">
        <v>12119</v>
      </c>
      <c r="C530" s="1">
        <v>12152</v>
      </c>
      <c r="D530" s="1">
        <v>12071.45</v>
      </c>
      <c r="E530" s="1">
        <v>12080.85</v>
      </c>
      <c r="F530" s="1">
        <v>502875583</v>
      </c>
      <c r="G530" s="1">
        <v>18831.509999999998</v>
      </c>
      <c r="H530" s="3">
        <f>IF(ISERR(LN(Table21019[[#This Row],[Close]]/E529)),"-",LN(Table21019[[#This Row],[Close]]/E529))</f>
        <v>-3.7221066033650981E-3</v>
      </c>
    </row>
    <row r="531" spans="1:8" x14ac:dyDescent="0.3">
      <c r="A531" s="2">
        <v>43885</v>
      </c>
      <c r="B531" s="1">
        <v>12012.55</v>
      </c>
      <c r="C531" s="1">
        <v>12012.55</v>
      </c>
      <c r="D531" s="1">
        <v>11813.4</v>
      </c>
      <c r="E531" s="1">
        <v>11829.4</v>
      </c>
      <c r="F531" s="1">
        <v>491224913</v>
      </c>
      <c r="G531" s="1">
        <v>19421.04</v>
      </c>
      <c r="H531" s="3">
        <f>IF(ISERR(LN(Table21019[[#This Row],[Close]]/E530)),"-",LN(Table21019[[#This Row],[Close]]/E530))</f>
        <v>-2.103359607782139E-2</v>
      </c>
    </row>
    <row r="532" spans="1:8" x14ac:dyDescent="0.3">
      <c r="A532" s="2">
        <v>43886</v>
      </c>
      <c r="B532" s="1">
        <v>11877.5</v>
      </c>
      <c r="C532" s="1">
        <v>11883.05</v>
      </c>
      <c r="D532" s="1">
        <v>11779.9</v>
      </c>
      <c r="E532" s="1">
        <v>11797.9</v>
      </c>
      <c r="F532" s="1">
        <v>461349973</v>
      </c>
      <c r="G532" s="1">
        <v>18510.82</v>
      </c>
      <c r="H532" s="3">
        <f>IF(ISERR(LN(Table21019[[#This Row],[Close]]/E531)),"-",LN(Table21019[[#This Row],[Close]]/E531))</f>
        <v>-2.6664086597328229E-3</v>
      </c>
    </row>
    <row r="533" spans="1:8" x14ac:dyDescent="0.3">
      <c r="A533" s="2">
        <v>43887</v>
      </c>
      <c r="B533" s="1">
        <v>11738.55</v>
      </c>
      <c r="C533" s="1">
        <v>11783.25</v>
      </c>
      <c r="D533" s="1">
        <v>11639.6</v>
      </c>
      <c r="E533" s="1">
        <v>11678.5</v>
      </c>
      <c r="F533" s="1">
        <v>567990976</v>
      </c>
      <c r="G533" s="1">
        <v>21887.07</v>
      </c>
      <c r="H533" s="3">
        <f>IF(ISERR(LN(Table21019[[#This Row],[Close]]/E532)),"-",LN(Table21019[[#This Row],[Close]]/E532))</f>
        <v>-1.0172005036684025E-2</v>
      </c>
    </row>
    <row r="534" spans="1:8" x14ac:dyDescent="0.3">
      <c r="A534" s="2">
        <v>43888</v>
      </c>
      <c r="B534" s="1">
        <v>11661.25</v>
      </c>
      <c r="C534" s="1">
        <v>11663.85</v>
      </c>
      <c r="D534" s="1">
        <v>11536.7</v>
      </c>
      <c r="E534" s="1">
        <v>11633.3</v>
      </c>
      <c r="F534" s="1">
        <v>609266324</v>
      </c>
      <c r="G534" s="1">
        <v>21623.47</v>
      </c>
      <c r="H534" s="3">
        <f>IF(ISERR(LN(Table21019[[#This Row],[Close]]/E533)),"-",LN(Table21019[[#This Row],[Close]]/E533))</f>
        <v>-3.877869288740577E-3</v>
      </c>
    </row>
    <row r="535" spans="1:8" x14ac:dyDescent="0.3">
      <c r="A535" s="2">
        <v>43889</v>
      </c>
      <c r="B535" s="1">
        <v>11382</v>
      </c>
      <c r="C535" s="1">
        <v>11384.8</v>
      </c>
      <c r="D535" s="1">
        <v>11175.05</v>
      </c>
      <c r="E535" s="1">
        <v>11201.75</v>
      </c>
      <c r="F535" s="1">
        <v>810523106</v>
      </c>
      <c r="G535" s="1">
        <v>32297.15</v>
      </c>
      <c r="H535" s="3">
        <f>IF(ISERR(LN(Table21019[[#This Row],[Close]]/E534)),"-",LN(Table21019[[#This Row],[Close]]/E534))</f>
        <v>-3.7801659111364752E-2</v>
      </c>
    </row>
    <row r="536" spans="1:8" x14ac:dyDescent="0.3">
      <c r="A536" s="2">
        <v>43892</v>
      </c>
      <c r="B536" s="1">
        <v>11387.35</v>
      </c>
      <c r="C536" s="1">
        <v>11433</v>
      </c>
      <c r="D536" s="1">
        <v>11036.25</v>
      </c>
      <c r="E536" s="1">
        <v>11132.75</v>
      </c>
      <c r="F536" s="1">
        <v>681148567</v>
      </c>
      <c r="G536" s="1">
        <v>24204.55</v>
      </c>
      <c r="H536" s="3">
        <f>IF(ISERR(LN(Table21019[[#This Row],[Close]]/E535)),"-",LN(Table21019[[#This Row],[Close]]/E535))</f>
        <v>-6.1788013630017435E-3</v>
      </c>
    </row>
    <row r="537" spans="1:8" x14ac:dyDescent="0.3">
      <c r="A537" s="2">
        <v>43893</v>
      </c>
      <c r="B537" s="1">
        <v>11217.55</v>
      </c>
      <c r="C537" s="1">
        <v>11342.25</v>
      </c>
      <c r="D537" s="1">
        <v>11152.55</v>
      </c>
      <c r="E537" s="1">
        <v>11303.3</v>
      </c>
      <c r="F537" s="1">
        <v>696919348</v>
      </c>
      <c r="G537" s="1">
        <v>23281.200000000001</v>
      </c>
      <c r="H537" s="3">
        <f>IF(ISERR(LN(Table21019[[#This Row],[Close]]/E536)),"-",LN(Table21019[[#This Row],[Close]]/E536))</f>
        <v>1.5203503750200955E-2</v>
      </c>
    </row>
    <row r="538" spans="1:8" x14ac:dyDescent="0.3">
      <c r="A538" s="2">
        <v>43894</v>
      </c>
      <c r="B538" s="1">
        <v>11351.35</v>
      </c>
      <c r="C538" s="1">
        <v>11356.6</v>
      </c>
      <c r="D538" s="1">
        <v>11082.15</v>
      </c>
      <c r="E538" s="1">
        <v>11251</v>
      </c>
      <c r="F538" s="1">
        <v>798021596</v>
      </c>
      <c r="G538" s="1">
        <v>26928.46</v>
      </c>
      <c r="H538" s="3">
        <f>IF(ISERR(LN(Table21019[[#This Row],[Close]]/E537)),"-",LN(Table21019[[#This Row],[Close]]/E537))</f>
        <v>-4.6377048935533358E-3</v>
      </c>
    </row>
    <row r="539" spans="1:8" x14ac:dyDescent="0.3">
      <c r="A539" s="2">
        <v>43895</v>
      </c>
      <c r="B539" s="1">
        <v>11306.05</v>
      </c>
      <c r="C539" s="1">
        <v>11389.5</v>
      </c>
      <c r="D539" s="1">
        <v>11244.6</v>
      </c>
      <c r="E539" s="1">
        <v>11269</v>
      </c>
      <c r="F539" s="1">
        <v>1353209029</v>
      </c>
      <c r="G539" s="1">
        <v>26980.65</v>
      </c>
      <c r="H539" s="3">
        <f>IF(ISERR(LN(Table21019[[#This Row],[Close]]/E538)),"-",LN(Table21019[[#This Row],[Close]]/E538))</f>
        <v>1.5985793812774052E-3</v>
      </c>
    </row>
    <row r="540" spans="1:8" x14ac:dyDescent="0.3">
      <c r="A540" s="2">
        <v>43896</v>
      </c>
      <c r="B540" s="1">
        <v>10942.65</v>
      </c>
      <c r="C540" s="1">
        <v>11035.1</v>
      </c>
      <c r="D540" s="1">
        <v>10827.4</v>
      </c>
      <c r="E540" s="1">
        <v>10989.45</v>
      </c>
      <c r="F540" s="1">
        <v>1811564187</v>
      </c>
      <c r="G540" s="1">
        <v>26455.29</v>
      </c>
      <c r="H540" s="3">
        <f>IF(ISERR(LN(Table21019[[#This Row],[Close]]/E539)),"-",LN(Table21019[[#This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IF(ISERR(LN(Table21019[[#This Row],[Close]]/E540)),"-",LN(Table21019[[#This Row],[Close]]/E540))</f>
        <v>-5.0194996901346441E-2</v>
      </c>
    </row>
    <row r="542" spans="1:8" x14ac:dyDescent="0.3">
      <c r="A542" s="2">
        <v>43901</v>
      </c>
      <c r="B542" s="1">
        <v>10334.299999999999</v>
      </c>
      <c r="C542" s="1">
        <v>10545.1</v>
      </c>
      <c r="D542" s="1">
        <v>10334</v>
      </c>
      <c r="E542" s="1">
        <v>10458.4</v>
      </c>
      <c r="F542" s="1">
        <v>1219079693</v>
      </c>
      <c r="G542" s="1">
        <v>32548.47</v>
      </c>
      <c r="H542" s="3">
        <f>IF(ISERR(LN(Table21019[[#This Row],[Close]]/E541)),"-",LN(Table21019[[#This Row],[Close]]/E541))</f>
        <v>6.6475849955268567E-4</v>
      </c>
    </row>
    <row r="543" spans="1:8" x14ac:dyDescent="0.3">
      <c r="A543" s="2">
        <v>43902</v>
      </c>
      <c r="B543" s="1">
        <v>10039.950000000001</v>
      </c>
      <c r="C543" s="1">
        <v>10040.75</v>
      </c>
      <c r="D543" s="1">
        <v>9508</v>
      </c>
      <c r="E543" s="1">
        <v>9590.15</v>
      </c>
      <c r="F543" s="1">
        <v>1344263317</v>
      </c>
      <c r="G543" s="1">
        <v>39283.97</v>
      </c>
      <c r="H543" s="3">
        <f>IF(ISERR(LN(Table21019[[#This Row],[Close]]/E542)),"-",LN(Table21019[[#This Row],[Close]]/E542))</f>
        <v>-8.6668953199476567E-2</v>
      </c>
    </row>
    <row r="544" spans="1:8" x14ac:dyDescent="0.3">
      <c r="A544" s="2">
        <v>43903</v>
      </c>
      <c r="B544" s="1">
        <v>9107.6</v>
      </c>
      <c r="C544" s="1">
        <v>10159.4</v>
      </c>
      <c r="D544" s="1">
        <v>8555.15</v>
      </c>
      <c r="E544" s="1">
        <v>9955.2000000000007</v>
      </c>
      <c r="F544" s="1">
        <v>1389061775</v>
      </c>
      <c r="G544" s="1">
        <v>44167.89</v>
      </c>
      <c r="H544" s="3">
        <f>IF(ISERR(LN(Table21019[[#This Row],[Close]]/E543)),"-",LN(Table21019[[#This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IF(ISERR(LN(Table21019[[#This Row],[Close]]/E544)),"-",LN(Table21019[[#This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IF(ISERR(LN(Table21019[[#This Row],[Close]]/E545)),"-",LN(Table21019[[#This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IF(ISERR(LN(Table21019[[#This Row],[Close]]/E546)),"-",LN(Table21019[[#This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IF(ISERR(LN(Table21019[[#This Row],[Close]]/E547)),"-",LN(Table21019[[#This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IF(ISERR(LN(Table21019[[#This Row],[Close]]/E548)),"-",LN(Table21019[[#This Row],[Close]]/E548))</f>
        <v>5.6691389247104269E-2</v>
      </c>
    </row>
    <row r="550" spans="1:8" x14ac:dyDescent="0.3">
      <c r="A550" s="2">
        <v>43913</v>
      </c>
      <c r="B550" s="1">
        <v>7945.7</v>
      </c>
      <c r="C550" s="1">
        <v>8159.25</v>
      </c>
      <c r="D550" s="1">
        <v>7583.6</v>
      </c>
      <c r="E550" s="1">
        <v>7610.25</v>
      </c>
      <c r="F550" s="1">
        <v>654151814</v>
      </c>
      <c r="G550" s="1">
        <v>23891.9</v>
      </c>
      <c r="H550" s="3">
        <f>IF(ISERR(LN(Table21019[[#This Row],[Close]]/E549)),"-",LN(Table21019[[#This Row],[Close]]/E549))</f>
        <v>-0.13903754227747062</v>
      </c>
    </row>
    <row r="551" spans="1:8" x14ac:dyDescent="0.3">
      <c r="A551" s="2">
        <v>43914</v>
      </c>
      <c r="B551" s="1">
        <v>7848.3</v>
      </c>
      <c r="C551" s="1">
        <v>8036.95</v>
      </c>
      <c r="D551" s="1">
        <v>7511.1</v>
      </c>
      <c r="E551" s="1">
        <v>7801.05</v>
      </c>
      <c r="F551" s="1">
        <v>739354439</v>
      </c>
      <c r="G551" s="1">
        <v>28282.09</v>
      </c>
      <c r="H551" s="3">
        <f>IF(ISERR(LN(Table21019[[#This Row],[Close]]/E550)),"-",LN(Table21019[[#This Row],[Close]]/E550))</f>
        <v>2.4762317175158709E-2</v>
      </c>
    </row>
    <row r="552" spans="1:8" x14ac:dyDescent="0.3">
      <c r="A552" s="2">
        <v>43915</v>
      </c>
      <c r="B552" s="1">
        <v>7735.15</v>
      </c>
      <c r="C552" s="1">
        <v>8376.75</v>
      </c>
      <c r="D552" s="1">
        <v>7714.75</v>
      </c>
      <c r="E552" s="1">
        <v>8317.85</v>
      </c>
      <c r="F552" s="1">
        <v>738114713</v>
      </c>
      <c r="G552" s="1">
        <v>28482.01</v>
      </c>
      <c r="H552" s="3">
        <f>IF(ISERR(LN(Table21019[[#This Row],[Close]]/E551)),"-",LN(Table21019[[#This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IF(ISERR(LN(Table21019[[#This Row],[Close]]/E552)),"-",LN(Table21019[[#This Row],[Close]]/E552))</f>
        <v>3.8166584832086708E-2</v>
      </c>
    </row>
    <row r="554" spans="1:8" x14ac:dyDescent="0.3">
      <c r="A554" s="2">
        <v>43917</v>
      </c>
      <c r="B554" s="1">
        <v>8949.1</v>
      </c>
      <c r="C554" s="1">
        <v>9038.9</v>
      </c>
      <c r="D554" s="1">
        <v>8522.9</v>
      </c>
      <c r="E554" s="1">
        <v>8660.25</v>
      </c>
      <c r="F554" s="1">
        <v>801923401</v>
      </c>
      <c r="G554" s="1">
        <v>31336.86</v>
      </c>
      <c r="H554" s="3">
        <f>IF(ISERR(LN(Table21019[[#This Row],[Close]]/E553)),"-",LN(Table21019[[#This Row],[Close]]/E553))</f>
        <v>2.173197708783864E-3</v>
      </c>
    </row>
    <row r="555" spans="1:8" x14ac:dyDescent="0.3">
      <c r="A555" s="2">
        <v>43920</v>
      </c>
      <c r="B555" s="1">
        <v>8385.9500000000007</v>
      </c>
      <c r="C555" s="1">
        <v>8576</v>
      </c>
      <c r="D555" s="1">
        <v>8244</v>
      </c>
      <c r="E555" s="1">
        <v>8281.1</v>
      </c>
      <c r="F555" s="1">
        <v>593953051</v>
      </c>
      <c r="G555" s="1">
        <v>24724.44</v>
      </c>
      <c r="H555" s="3">
        <f>IF(ISERR(LN(Table21019[[#This Row],[Close]]/E554)),"-",LN(Table21019[[#This Row],[Close]]/E554))</f>
        <v>-4.4767780703035449E-2</v>
      </c>
    </row>
    <row r="556" spans="1:8" x14ac:dyDescent="0.3">
      <c r="A556" s="2">
        <v>43921</v>
      </c>
      <c r="B556" s="1">
        <v>8529.35</v>
      </c>
      <c r="C556" s="1">
        <v>8678.2999999999993</v>
      </c>
      <c r="D556" s="1">
        <v>8358</v>
      </c>
      <c r="E556" s="1">
        <v>8597.75</v>
      </c>
      <c r="F556" s="1">
        <v>713390935</v>
      </c>
      <c r="G556" s="1">
        <v>27401.3</v>
      </c>
      <c r="H556" s="3">
        <f>IF(ISERR(LN(Table21019[[#This Row],[Close]]/E555)),"-",LN(Table21019[[#This Row],[Close]]/E555))</f>
        <v>3.7524731307031482E-2</v>
      </c>
    </row>
    <row r="557" spans="1:8" x14ac:dyDescent="0.3">
      <c r="A557" s="2">
        <v>43922</v>
      </c>
      <c r="B557" s="1">
        <v>8584.1</v>
      </c>
      <c r="C557" s="1">
        <v>8588.1</v>
      </c>
      <c r="D557" s="1">
        <v>8198.35</v>
      </c>
      <c r="E557" s="1">
        <v>8253.7999999999993</v>
      </c>
      <c r="F557" s="1">
        <v>507509685</v>
      </c>
      <c r="G557" s="1">
        <v>21307.3</v>
      </c>
      <c r="H557" s="3">
        <f>IF(ISERR(LN(Table21019[[#This Row],[Close]]/E556)),"-",LN(Table21019[[#This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IF(ISERR(LN(Table21019[[#This Row],[Close]]/E557)),"-",LN(Table21019[[#This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IF(ISERR(LN(Table21019[[#This Row],[Close]]/E558)),"-",LN(Table21019[[#This Row],[Close]]/E558))</f>
        <v>8.4002905787553775E-2</v>
      </c>
    </row>
    <row r="560" spans="1:8" x14ac:dyDescent="0.3">
      <c r="A560" s="2">
        <v>43929</v>
      </c>
      <c r="B560" s="1">
        <v>8688.9</v>
      </c>
      <c r="C560" s="1">
        <v>9131.7000000000007</v>
      </c>
      <c r="D560" s="1">
        <v>8653.9</v>
      </c>
      <c r="E560" s="1">
        <v>8748.75</v>
      </c>
      <c r="F560" s="1">
        <v>897562690</v>
      </c>
      <c r="G560" s="1">
        <v>37641.68</v>
      </c>
      <c r="H560" s="3">
        <f>IF(ISERR(LN(Table21019[[#This Row],[Close]]/E559)),"-",LN(Table21019[[#This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IF(ISERR(LN(Table21019[[#This Row],[Close]]/E560)),"-",LN(Table21019[[#This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IF(ISERR(LN(Table21019[[#This Row],[Close]]/E561)),"-",LN(Table21019[[#This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IF(ISERR(LN(Table21019[[#This Row],[Close]]/E562)),"-",LN(Table21019[[#This Row],[Close]]/E562))</f>
        <v>-7.6510698780880753E-3</v>
      </c>
    </row>
    <row r="564" spans="1:8" x14ac:dyDescent="0.3">
      <c r="A564" s="2">
        <v>43937</v>
      </c>
      <c r="B564" s="1">
        <v>8851.25</v>
      </c>
      <c r="C564" s="1">
        <v>9053.75</v>
      </c>
      <c r="D564" s="1">
        <v>8821.9</v>
      </c>
      <c r="E564" s="1">
        <v>8992.7999999999993</v>
      </c>
      <c r="F564" s="1">
        <v>720116479</v>
      </c>
      <c r="G564" s="1">
        <v>31318.29</v>
      </c>
      <c r="H564" s="3">
        <f>IF(ISERR(LN(Table21019[[#This Row],[Close]]/E563)),"-",LN(Table21019[[#This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IF(ISERR(LN(Table21019[[#This Row],[Close]]/E564)),"-",LN(Table21019[[#This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IF(ISERR(LN(Table21019[[#This Row],[Close]]/E565)),"-",LN(Table21019[[#This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IF(ISERR(LN(Table21019[[#This Row],[Close]]/E566)),"-",LN(Table21019[[#This Row],[Close]]/E566))</f>
        <v>-3.0742473508770931E-2</v>
      </c>
    </row>
    <row r="568" spans="1:8" x14ac:dyDescent="0.3">
      <c r="A568" s="2">
        <v>43943</v>
      </c>
      <c r="B568" s="1">
        <v>9026.75</v>
      </c>
      <c r="C568" s="1">
        <v>9209.75</v>
      </c>
      <c r="D568" s="1">
        <v>8946.25</v>
      </c>
      <c r="E568" s="1">
        <v>9187.2999999999993</v>
      </c>
      <c r="F568" s="1">
        <v>734383388</v>
      </c>
      <c r="G568" s="1">
        <v>33981.82</v>
      </c>
      <c r="H568" s="3">
        <f>IF(ISERR(LN(Table21019[[#This Row],[Close]]/E567)),"-",LN(Table21019[[#This Row],[Close]]/E567))</f>
        <v>2.2660756382103509E-2</v>
      </c>
    </row>
    <row r="569" spans="1:8" x14ac:dyDescent="0.3">
      <c r="A569" s="2">
        <v>43944</v>
      </c>
      <c r="B569" s="1">
        <v>9232.35</v>
      </c>
      <c r="C569" s="1">
        <v>9343.6</v>
      </c>
      <c r="D569" s="1">
        <v>9170.15</v>
      </c>
      <c r="E569" s="1">
        <v>9313.9</v>
      </c>
      <c r="F569" s="1">
        <v>666650462</v>
      </c>
      <c r="G569" s="1">
        <v>30270.55</v>
      </c>
      <c r="H569" s="3">
        <f>IF(ISERR(LN(Table21019[[#This Row],[Close]]/E568)),"-",LN(Table21019[[#This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IF(ISERR(LN(Table21019[[#This Row],[Close]]/E569)),"-",LN(Table21019[[#This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IF(ISERR(LN(Table21019[[#This Row],[Close]]/E570)),"-",LN(Table21019[[#This Row],[Close]]/E570))</f>
        <v>1.3874722895871999E-2</v>
      </c>
    </row>
    <row r="572" spans="1:8" x14ac:dyDescent="0.3">
      <c r="A572" s="2">
        <v>43949</v>
      </c>
      <c r="B572" s="1">
        <v>9389.7999999999993</v>
      </c>
      <c r="C572" s="1">
        <v>9404.4</v>
      </c>
      <c r="D572" s="1">
        <v>9260</v>
      </c>
      <c r="E572" s="1">
        <v>9380.9</v>
      </c>
      <c r="F572" s="1">
        <v>614548983</v>
      </c>
      <c r="G572" s="1">
        <v>30091.41</v>
      </c>
      <c r="H572" s="3">
        <f>IF(ISERR(LN(Table21019[[#This Row],[Close]]/E571)),"-",LN(Table21019[[#This Row],[Close]]/E571))</f>
        <v>1.0566346325391251E-2</v>
      </c>
    </row>
    <row r="573" spans="1:8" x14ac:dyDescent="0.3">
      <c r="A573" s="2">
        <v>43950</v>
      </c>
      <c r="B573" s="1">
        <v>9408.6</v>
      </c>
      <c r="C573" s="1">
        <v>9599.85</v>
      </c>
      <c r="D573" s="1">
        <v>9392.35</v>
      </c>
      <c r="E573" s="1">
        <v>9553.35</v>
      </c>
      <c r="F573" s="1">
        <v>653026950</v>
      </c>
      <c r="G573" s="1">
        <v>31673.23</v>
      </c>
      <c r="H573" s="3">
        <f>IF(ISERR(LN(Table21019[[#This Row],[Close]]/E572)),"-",LN(Table21019[[#This Row],[Close]]/E572))</f>
        <v>1.821617107952879E-2</v>
      </c>
    </row>
    <row r="574" spans="1:8" x14ac:dyDescent="0.3">
      <c r="A574" s="2">
        <v>43951</v>
      </c>
      <c r="B574" s="1">
        <v>9753.5</v>
      </c>
      <c r="C574" s="1">
        <v>9889.0499999999993</v>
      </c>
      <c r="D574" s="1">
        <v>9731.5</v>
      </c>
      <c r="E574" s="1">
        <v>9859.9</v>
      </c>
      <c r="F574" s="1">
        <v>931173802</v>
      </c>
      <c r="G574" s="1">
        <v>39332.46</v>
      </c>
      <c r="H574" s="3">
        <f>IF(ISERR(LN(Table21019[[#This Row],[Close]]/E573)),"-",LN(Table21019[[#This Row],[Close]]/E573))</f>
        <v>3.158414825312425E-2</v>
      </c>
    </row>
    <row r="575" spans="1:8" x14ac:dyDescent="0.3">
      <c r="A575" s="2">
        <v>43955</v>
      </c>
      <c r="B575" s="1">
        <v>9533.5</v>
      </c>
      <c r="C575" s="1">
        <v>9533.5</v>
      </c>
      <c r="D575" s="1">
        <v>9266.9500000000007</v>
      </c>
      <c r="E575" s="1">
        <v>9293.5</v>
      </c>
      <c r="F575" s="1">
        <v>687487134</v>
      </c>
      <c r="G575" s="1">
        <v>29785.95</v>
      </c>
      <c r="H575" s="3">
        <f>IF(ISERR(LN(Table21019[[#This Row],[Close]]/E574)),"-",LN(Table21019[[#This Row],[Close]]/E574))</f>
        <v>-5.9160795509013528E-2</v>
      </c>
    </row>
    <row r="576" spans="1:8" x14ac:dyDescent="0.3">
      <c r="A576" s="2">
        <v>43956</v>
      </c>
      <c r="B576" s="1">
        <v>9429.4</v>
      </c>
      <c r="C576" s="1">
        <v>9450.9</v>
      </c>
      <c r="D576" s="1">
        <v>9190.75</v>
      </c>
      <c r="E576" s="1">
        <v>9205.6</v>
      </c>
      <c r="F576" s="1">
        <v>725196178</v>
      </c>
      <c r="G576" s="1">
        <v>29700.2</v>
      </c>
      <c r="H576" s="3">
        <f>IF(ISERR(LN(Table21019[[#This Row],[Close]]/E575)),"-",LN(Table21019[[#This Row],[Close]]/E575))</f>
        <v>-9.5032365391587315E-3</v>
      </c>
    </row>
    <row r="577" spans="1:8" x14ac:dyDescent="0.3">
      <c r="A577" s="2">
        <v>43957</v>
      </c>
      <c r="B577" s="1">
        <v>9226.7999999999993</v>
      </c>
      <c r="C577" s="1">
        <v>9346.9</v>
      </c>
      <c r="D577" s="1">
        <v>9116.5</v>
      </c>
      <c r="E577" s="1">
        <v>9270.9</v>
      </c>
      <c r="F577" s="1">
        <v>722185448</v>
      </c>
      <c r="G577" s="1">
        <v>30798.1</v>
      </c>
      <c r="H577" s="3">
        <f>IF(ISERR(LN(Table21019[[#This Row],[Close]]/E576)),"-",LN(Table21019[[#This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IF(ISERR(LN(Table21019[[#This Row],[Close]]/E577)),"-",LN(Table21019[[#This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IF(ISERR(LN(Table21019[[#This Row],[Close]]/E578)),"-",LN(Table21019[[#This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IF(ISERR(LN(Table21019[[#This Row],[Close]]/E579)),"-",LN(Table21019[[#This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IF(ISERR(LN(Table21019[[#This Row],[Close]]/E580)),"-",LN(Table21019[[#This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IF(ISERR(LN(Table21019[[#This Row],[Close]]/E581)),"-",LN(Table21019[[#This Row],[Close]]/E581))</f>
        <v>2.0129742512240333E-2</v>
      </c>
    </row>
    <row r="583" spans="1:8" x14ac:dyDescent="0.3">
      <c r="A583" s="2">
        <v>43965</v>
      </c>
      <c r="B583" s="1">
        <v>9213.9500000000007</v>
      </c>
      <c r="C583" s="1">
        <v>9281.1</v>
      </c>
      <c r="D583" s="1">
        <v>9119.75</v>
      </c>
      <c r="E583" s="1">
        <v>9142.75</v>
      </c>
      <c r="F583" s="1">
        <v>602555564</v>
      </c>
      <c r="G583" s="1">
        <v>29541.59</v>
      </c>
      <c r="H583" s="3">
        <f>IF(ISERR(LN(Table21019[[#This Row],[Close]]/E582)),"-",LN(Table21019[[#This Row],[Close]]/E582))</f>
        <v>-2.5996940751458281E-2</v>
      </c>
    </row>
    <row r="584" spans="1:8" x14ac:dyDescent="0.3">
      <c r="A584" s="2">
        <v>43966</v>
      </c>
      <c r="B584" s="1">
        <v>9182.4</v>
      </c>
      <c r="C584" s="1">
        <v>9182.4</v>
      </c>
      <c r="D584" s="1">
        <v>9050</v>
      </c>
      <c r="E584" s="1">
        <v>9136.85</v>
      </c>
      <c r="F584" s="1">
        <v>575857112</v>
      </c>
      <c r="G584" s="1">
        <v>25847.33</v>
      </c>
      <c r="H584" s="3">
        <f>IF(ISERR(LN(Table21019[[#This Row],[Close]]/E583)),"-",LN(Table21019[[#This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IF(ISERR(LN(Table21019[[#This Row],[Close]]/E584)),"-",LN(Table21019[[#This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IF(ISERR(LN(Table21019[[#This Row],[Close]]/E585)),"-",LN(Table21019[[#This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IF(ISERR(LN(Table21019[[#This Row],[Close]]/E586)),"-",LN(Table21019[[#This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IF(ISERR(LN(Table21019[[#This Row],[Close]]/E587)),"-",LN(Table21019[[#This Row],[Close]]/E587))</f>
        <v>4.3691740573838051E-3</v>
      </c>
    </row>
    <row r="589" spans="1:8" x14ac:dyDescent="0.3">
      <c r="A589" s="2">
        <v>43973</v>
      </c>
      <c r="B589" s="1">
        <v>9067.9</v>
      </c>
      <c r="C589" s="1">
        <v>9149.6</v>
      </c>
      <c r="D589" s="1">
        <v>8968.5499999999993</v>
      </c>
      <c r="E589" s="1">
        <v>9039.25</v>
      </c>
      <c r="F589" s="1">
        <v>675759336</v>
      </c>
      <c r="G589" s="1">
        <v>31625.47</v>
      </c>
      <c r="H589" s="3">
        <f>IF(ISERR(LN(Table21019[[#This Row],[Close]]/E588)),"-",LN(Table21019[[#This Row],[Close]]/E588))</f>
        <v>-7.3847846008156101E-3</v>
      </c>
    </row>
    <row r="590" spans="1:8" x14ac:dyDescent="0.3">
      <c r="A590" s="2">
        <v>43977</v>
      </c>
      <c r="B590" s="1">
        <v>9099.75</v>
      </c>
      <c r="C590" s="1">
        <v>9161.65</v>
      </c>
      <c r="D590" s="1">
        <v>8996.65</v>
      </c>
      <c r="E590" s="1">
        <v>9029.0499999999993</v>
      </c>
      <c r="F590" s="1">
        <v>654959960</v>
      </c>
      <c r="G590" s="1">
        <v>30871.59</v>
      </c>
      <c r="H590" s="3">
        <f>IF(ISERR(LN(Table21019[[#This Row],[Close]]/E589)),"-",LN(Table21019[[#This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IF(ISERR(LN(Table21019[[#This Row],[Close]]/E590)),"-",LN(Table21019[[#This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IF(ISERR(LN(Table21019[[#This Row],[Close]]/E591)),"-",LN(Table21019[[#This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IF(ISERR(LN(Table21019[[#This Row],[Close]]/E592)),"-",LN(Table21019[[#This Row],[Close]]/E592))</f>
        <v>9.4597567584245815E-3</v>
      </c>
    </row>
    <row r="594" spans="1:8" x14ac:dyDescent="0.3">
      <c r="A594" s="2">
        <v>43983</v>
      </c>
      <c r="B594" s="1">
        <v>9726.85</v>
      </c>
      <c r="C594" s="1">
        <v>9931.6</v>
      </c>
      <c r="D594" s="1">
        <v>9706.9500000000007</v>
      </c>
      <c r="E594" s="1">
        <v>9826.15</v>
      </c>
      <c r="F594" s="1">
        <v>794183122</v>
      </c>
      <c r="G594" s="1">
        <v>38096.92</v>
      </c>
      <c r="H594" s="3">
        <f>IF(ISERR(LN(Table21019[[#This Row],[Close]]/E593)),"-",LN(Table21019[[#This Row],[Close]]/E593))</f>
        <v>2.5338292519217084E-2</v>
      </c>
    </row>
    <row r="595" spans="1:8" x14ac:dyDescent="0.3">
      <c r="A595" s="2">
        <v>43984</v>
      </c>
      <c r="B595" s="1">
        <v>9880.85</v>
      </c>
      <c r="C595" s="1">
        <v>9995.6</v>
      </c>
      <c r="D595" s="1">
        <v>9824.0499999999993</v>
      </c>
      <c r="E595" s="1">
        <v>9979.1</v>
      </c>
      <c r="F595" s="1">
        <v>770192848</v>
      </c>
      <c r="G595" s="1">
        <v>36723.11</v>
      </c>
      <c r="H595" s="3">
        <f>IF(ISERR(LN(Table21019[[#This Row],[Close]]/E594)),"-",LN(Table21019[[#This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IF(ISERR(LN(Table21019[[#This Row],[Close]]/E595)),"-",LN(Table21019[[#This Row],[Close]]/E595))</f>
        <v>8.2283224537368568E-3</v>
      </c>
    </row>
    <row r="597" spans="1:8" x14ac:dyDescent="0.3">
      <c r="A597" s="2">
        <v>43986</v>
      </c>
      <c r="B597" s="1">
        <v>10054.25</v>
      </c>
      <c r="C597" s="1">
        <v>10123.85</v>
      </c>
      <c r="D597" s="1">
        <v>9944.25</v>
      </c>
      <c r="E597" s="1">
        <v>10029.1</v>
      </c>
      <c r="F597" s="1">
        <v>775106567</v>
      </c>
      <c r="G597" s="1">
        <v>36399.040000000001</v>
      </c>
      <c r="H597" s="3">
        <f>IF(ISERR(LN(Table21019[[#This Row],[Close]]/E596)),"-",LN(Table21019[[#This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IF(ISERR(LN(Table21019[[#This Row],[Close]]/E597)),"-",LN(Table21019[[#This Row],[Close]]/E597))</f>
        <v>1.120914010549148E-2</v>
      </c>
    </row>
    <row r="599" spans="1:8" x14ac:dyDescent="0.3">
      <c r="A599" s="2">
        <v>43990</v>
      </c>
      <c r="B599" s="1">
        <v>10326.75</v>
      </c>
      <c r="C599" s="1">
        <v>10328.5</v>
      </c>
      <c r="D599" s="1">
        <v>10120.25</v>
      </c>
      <c r="E599" s="1">
        <v>10167.450000000001</v>
      </c>
      <c r="F599" s="1">
        <v>936485541</v>
      </c>
      <c r="G599" s="1">
        <v>37819.06</v>
      </c>
      <c r="H599" s="3">
        <f>IF(ISERR(LN(Table21019[[#This Row],[Close]]/E598)),"-",LN(Table21019[[#This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IF(ISERR(LN(Table21019[[#This Row],[Close]]/E599)),"-",LN(Table21019[[#This Row],[Close]]/E599))</f>
        <v>-1.1952195553601492E-2</v>
      </c>
    </row>
    <row r="601" spans="1:8" x14ac:dyDescent="0.3">
      <c r="A601" s="2">
        <v>43992</v>
      </c>
      <c r="B601" s="1">
        <v>10072.6</v>
      </c>
      <c r="C601" s="1">
        <v>10148.75</v>
      </c>
      <c r="D601" s="1">
        <v>10036.85</v>
      </c>
      <c r="E601" s="1">
        <v>10116.15</v>
      </c>
      <c r="F601" s="1">
        <v>632383068</v>
      </c>
      <c r="G601" s="1">
        <v>28485.47</v>
      </c>
      <c r="H601" s="3">
        <f>IF(ISERR(LN(Table21019[[#This Row],[Close]]/E600)),"-",LN(Table21019[[#This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IF(ISERR(LN(Table21019[[#This Row],[Close]]/E601)),"-",LN(Table21019[[#This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IF(ISERR(LN(Table21019[[#This Row],[Close]]/E602)),"-",LN(Table21019[[#This Row],[Close]]/E602))</f>
        <v>7.1346573571307781E-3</v>
      </c>
    </row>
    <row r="604" spans="1:8" x14ac:dyDescent="0.3">
      <c r="A604" s="2">
        <v>43997</v>
      </c>
      <c r="B604" s="1">
        <v>9919.35</v>
      </c>
      <c r="C604" s="1">
        <v>9943.35</v>
      </c>
      <c r="D604" s="1">
        <v>9726.35</v>
      </c>
      <c r="E604" s="1">
        <v>9813.7000000000007</v>
      </c>
      <c r="F604" s="1">
        <v>716053036</v>
      </c>
      <c r="G604" s="1">
        <v>31926.65</v>
      </c>
      <c r="H604" s="3">
        <f>IF(ISERR(LN(Table21019[[#This Row],[Close]]/E603)),"-",LN(Table21019[[#This Row],[Close]]/E603))</f>
        <v>-1.6092045671383177E-2</v>
      </c>
    </row>
    <row r="605" spans="1:8" x14ac:dyDescent="0.3">
      <c r="A605" s="2">
        <v>43998</v>
      </c>
      <c r="B605" s="1">
        <v>10014.799999999999</v>
      </c>
      <c r="C605" s="1">
        <v>10046.15</v>
      </c>
      <c r="D605" s="1">
        <v>9728.5</v>
      </c>
      <c r="E605" s="1">
        <v>9914</v>
      </c>
      <c r="F605" s="1">
        <v>899895044</v>
      </c>
      <c r="G605" s="1">
        <v>36257.89</v>
      </c>
      <c r="H605" s="3">
        <f>IF(ISERR(LN(Table21019[[#This Row],[Close]]/E604)),"-",LN(Table21019[[#This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IF(ISERR(LN(Table21019[[#This Row],[Close]]/E605)),"-",LN(Table21019[[#This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IF(ISERR(LN(Table21019[[#This Row],[Close]]/E606)),"-",LN(Table21019[[#This Row],[Close]]/E606))</f>
        <v>2.1079447494686824E-2</v>
      </c>
    </row>
    <row r="608" spans="1:8" x14ac:dyDescent="0.3">
      <c r="A608" s="2">
        <v>44001</v>
      </c>
      <c r="B608" s="1">
        <v>10119</v>
      </c>
      <c r="C608" s="1">
        <v>10272.4</v>
      </c>
      <c r="D608" s="1">
        <v>10072.65</v>
      </c>
      <c r="E608" s="1">
        <v>10244.4</v>
      </c>
      <c r="F608" s="1">
        <v>892096343</v>
      </c>
      <c r="G608" s="1">
        <v>48103.56</v>
      </c>
      <c r="H608" s="3">
        <f>IF(ISERR(LN(Table21019[[#This Row],[Close]]/E607)),"-",LN(Table21019[[#This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IF(ISERR(LN(Table21019[[#This Row],[Close]]/E608)),"-",LN(Table21019[[#This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IF(ISERR(LN(Table21019[[#This Row],[Close]]/E609)),"-",LN(Table21019[[#This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IF(ISERR(LN(Table21019[[#This Row],[Close]]/E610)),"-",LN(Table21019[[#This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IF(ISERR(LN(Table21019[[#This Row],[Close]]/E611)),"-",LN(Table21019[[#This Row],[Close]]/E611))</f>
        <v>-1.5926817712496291E-3</v>
      </c>
    </row>
    <row r="613" spans="1:8" x14ac:dyDescent="0.3">
      <c r="A613" s="2">
        <v>44008</v>
      </c>
      <c r="B613" s="1">
        <v>10378.9</v>
      </c>
      <c r="C613" s="1">
        <v>10409.85</v>
      </c>
      <c r="D613" s="1">
        <v>10311.25</v>
      </c>
      <c r="E613" s="1">
        <v>10383</v>
      </c>
      <c r="F613" s="1">
        <v>671910159</v>
      </c>
      <c r="G613" s="1">
        <v>31841.68</v>
      </c>
      <c r="H613" s="3">
        <f>IF(ISERR(LN(Table21019[[#This Row],[Close]]/E612)),"-",LN(Table21019[[#This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IF(ISERR(LN(Table21019[[#This Row],[Close]]/E613)),"-",LN(Table21019[[#This Row],[Close]]/E613))</f>
        <v>-6.8227986772304633E-3</v>
      </c>
    </row>
    <row r="615" spans="1:8" x14ac:dyDescent="0.3">
      <c r="A615" s="2">
        <v>44012</v>
      </c>
      <c r="B615" s="1">
        <v>10382.6</v>
      </c>
      <c r="C615" s="1">
        <v>10401.049999999999</v>
      </c>
      <c r="D615" s="1">
        <v>10267.35</v>
      </c>
      <c r="E615" s="1">
        <v>10302.1</v>
      </c>
      <c r="F615" s="1">
        <v>556238560</v>
      </c>
      <c r="G615" s="1">
        <v>27342.55</v>
      </c>
      <c r="H615" s="3">
        <f>IF(ISERR(LN(Table21019[[#This Row],[Close]]/E614)),"-",LN(Table21019[[#This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IF(ISERR(LN(Table21019[[#This Row],[Close]]/E615)),"-",LN(Table21019[[#This Row],[Close]]/E615))</f>
        <v>1.2343304915724197E-2</v>
      </c>
    </row>
    <row r="617" spans="1:8" x14ac:dyDescent="0.3">
      <c r="A617" s="2">
        <v>44014</v>
      </c>
      <c r="B617" s="1">
        <v>10493.05</v>
      </c>
      <c r="C617" s="1">
        <v>10598.2</v>
      </c>
      <c r="D617" s="1">
        <v>10485.549999999999</v>
      </c>
      <c r="E617" s="1">
        <v>10551.7</v>
      </c>
      <c r="F617" s="1">
        <v>597423931</v>
      </c>
      <c r="G617" s="1">
        <v>31235.17</v>
      </c>
      <c r="H617" s="3">
        <f>IF(ISERR(LN(Table21019[[#This Row],[Close]]/E616)),"-",LN(Table21019[[#This Row],[Close]]/E616))</f>
        <v>1.1595921516546171E-2</v>
      </c>
    </row>
    <row r="618" spans="1:8" x14ac:dyDescent="0.3">
      <c r="A618" s="2">
        <v>44015</v>
      </c>
      <c r="B618" s="1">
        <v>10614.95</v>
      </c>
      <c r="C618" s="1">
        <v>10631.3</v>
      </c>
      <c r="D618" s="1">
        <v>10562.65</v>
      </c>
      <c r="E618" s="1">
        <v>10607.35</v>
      </c>
      <c r="F618" s="1">
        <v>525190704</v>
      </c>
      <c r="G618" s="1">
        <v>25186.39</v>
      </c>
      <c r="H618" s="3">
        <f>IF(ISERR(LN(Table21019[[#This Row],[Close]]/E617)),"-",LN(Table21019[[#This Row],[Close]]/E617))</f>
        <v>5.2601726747523682E-3</v>
      </c>
    </row>
    <row r="619" spans="1:8" x14ac:dyDescent="0.3">
      <c r="A619" s="2">
        <v>44018</v>
      </c>
      <c r="B619" s="1">
        <v>10723.85</v>
      </c>
      <c r="C619" s="1">
        <v>10811.4</v>
      </c>
      <c r="D619" s="1">
        <v>10695.1</v>
      </c>
      <c r="E619" s="1">
        <v>10763.65</v>
      </c>
      <c r="F619" s="1">
        <v>571212914</v>
      </c>
      <c r="G619" s="1">
        <v>29857.54</v>
      </c>
      <c r="H619" s="3">
        <f>IF(ISERR(LN(Table21019[[#This Row],[Close]]/E618)),"-",LN(Table21019[[#This Row],[Close]]/E618))</f>
        <v>1.4627559486280819E-2</v>
      </c>
    </row>
    <row r="620" spans="1:8" x14ac:dyDescent="0.3">
      <c r="A620" s="2">
        <v>44019</v>
      </c>
      <c r="B620" s="1">
        <v>10802.85</v>
      </c>
      <c r="C620" s="1">
        <v>10813.8</v>
      </c>
      <c r="D620" s="1">
        <v>10689.7</v>
      </c>
      <c r="E620" s="1">
        <v>10799.65</v>
      </c>
      <c r="F620" s="1">
        <v>636764929</v>
      </c>
      <c r="G620" s="1">
        <v>36502.370000000003</v>
      </c>
      <c r="H620" s="3">
        <f>IF(ISERR(LN(Table21019[[#This Row],[Close]]/E619)),"-",LN(Table21019[[#This Row],[Close]]/E619))</f>
        <v>3.3390096550110133E-3</v>
      </c>
    </row>
    <row r="621" spans="1:8" x14ac:dyDescent="0.3">
      <c r="A621" s="2">
        <v>44020</v>
      </c>
      <c r="B621" s="1">
        <v>10818.65</v>
      </c>
      <c r="C621" s="1">
        <v>10847.85</v>
      </c>
      <c r="D621" s="1">
        <v>10676.55</v>
      </c>
      <c r="E621" s="1">
        <v>10705.75</v>
      </c>
      <c r="F621" s="1">
        <v>767941333</v>
      </c>
      <c r="G621" s="1">
        <v>37676.339999999997</v>
      </c>
      <c r="H621" s="3">
        <f>IF(ISERR(LN(Table21019[[#This Row],[Close]]/E620)),"-",LN(Table21019[[#This Row],[Close]]/E620))</f>
        <v>-8.7327458908366285E-3</v>
      </c>
    </row>
    <row r="622" spans="1:8" x14ac:dyDescent="0.3">
      <c r="A622" s="2">
        <v>44021</v>
      </c>
      <c r="B622" s="1">
        <v>10755.55</v>
      </c>
      <c r="C622" s="1">
        <v>10836.85</v>
      </c>
      <c r="D622" s="1">
        <v>10733</v>
      </c>
      <c r="E622" s="1">
        <v>10813.45</v>
      </c>
      <c r="F622" s="1">
        <v>618652409</v>
      </c>
      <c r="G622" s="1">
        <v>31315.87</v>
      </c>
      <c r="H622" s="3">
        <f>IF(ISERR(LN(Table21019[[#This Row],[Close]]/E621)),"-",LN(Table21019[[#This Row],[Close]]/E621))</f>
        <v>1.000974936330002E-2</v>
      </c>
    </row>
    <row r="623" spans="1:8" x14ac:dyDescent="0.3">
      <c r="A623" s="2">
        <v>44022</v>
      </c>
      <c r="B623" s="1">
        <v>10764.1</v>
      </c>
      <c r="C623" s="1">
        <v>10819.4</v>
      </c>
      <c r="D623" s="1">
        <v>10713</v>
      </c>
      <c r="E623" s="1">
        <v>10768.05</v>
      </c>
      <c r="F623" s="1">
        <v>590705425</v>
      </c>
      <c r="G623" s="1">
        <v>31557.58</v>
      </c>
      <c r="H623" s="3">
        <f>IF(ISERR(LN(Table21019[[#This Row],[Close]]/E622)),"-",LN(Table21019[[#This Row],[Close]]/E622))</f>
        <v>-4.2073133906914339E-3</v>
      </c>
    </row>
    <row r="624" spans="1:8" x14ac:dyDescent="0.3">
      <c r="A624" s="2">
        <v>44025</v>
      </c>
      <c r="B624" s="1">
        <v>10851.85</v>
      </c>
      <c r="C624" s="1">
        <v>10894.05</v>
      </c>
      <c r="D624" s="1">
        <v>10756.05</v>
      </c>
      <c r="E624" s="1">
        <v>10802.7</v>
      </c>
      <c r="F624" s="1">
        <v>554050579</v>
      </c>
      <c r="G624" s="1">
        <v>30606.3</v>
      </c>
      <c r="H624" s="3">
        <f>IF(ISERR(LN(Table21019[[#This Row],[Close]]/E623)),"-",LN(Table21019[[#This Row],[Close]]/E623))</f>
        <v>3.2126866059741998E-3</v>
      </c>
    </row>
    <row r="625" spans="1:8" x14ac:dyDescent="0.3">
      <c r="A625" s="2">
        <v>44026</v>
      </c>
      <c r="B625" s="1">
        <v>10750.85</v>
      </c>
      <c r="C625" s="1">
        <v>10755.65</v>
      </c>
      <c r="D625" s="1">
        <v>10562.9</v>
      </c>
      <c r="E625" s="1">
        <v>10607.35</v>
      </c>
      <c r="F625" s="1">
        <v>532368699</v>
      </c>
      <c r="G625" s="1">
        <v>30902.47</v>
      </c>
      <c r="H625" s="3">
        <f>IF(ISERR(LN(Table21019[[#This Row],[Close]]/E624)),"-",LN(Table21019[[#This Row],[Close]]/E624))</f>
        <v>-1.8248945829038105E-2</v>
      </c>
    </row>
    <row r="626" spans="1:8" x14ac:dyDescent="0.3">
      <c r="A626" s="2">
        <v>44027</v>
      </c>
      <c r="B626" s="1">
        <v>10701</v>
      </c>
      <c r="C626" s="1">
        <v>10827.45</v>
      </c>
      <c r="D626" s="1">
        <v>10577.75</v>
      </c>
      <c r="E626" s="1">
        <v>10618.2</v>
      </c>
      <c r="F626" s="1">
        <v>715901258</v>
      </c>
      <c r="G626" s="1">
        <v>42376.03</v>
      </c>
      <c r="H626" s="3">
        <f>IF(ISERR(LN(Table21019[[#This Row],[Close]]/E625)),"-",LN(Table21019[[#This Row],[Close]]/E625))</f>
        <v>1.0223528667139743E-3</v>
      </c>
    </row>
    <row r="627" spans="1:8" x14ac:dyDescent="0.3">
      <c r="A627" s="2">
        <v>44028</v>
      </c>
      <c r="B627" s="1">
        <v>10706.2</v>
      </c>
      <c r="C627" s="1">
        <v>10755.3</v>
      </c>
      <c r="D627" s="1">
        <v>10595.2</v>
      </c>
      <c r="E627" s="1">
        <v>10739.95</v>
      </c>
      <c r="F627" s="1">
        <v>694402635</v>
      </c>
      <c r="G627" s="1">
        <v>41453.949999999997</v>
      </c>
      <c r="H627" s="3">
        <f>IF(ISERR(LN(Table21019[[#This Row],[Close]]/E626)),"-",LN(Table21019[[#This Row],[Close]]/E626))</f>
        <v>1.1400923653342283E-2</v>
      </c>
    </row>
    <row r="628" spans="1:8" x14ac:dyDescent="0.3">
      <c r="A628" s="2">
        <v>44029</v>
      </c>
      <c r="B628" s="1">
        <v>10752</v>
      </c>
      <c r="C628" s="1">
        <v>10933.45</v>
      </c>
      <c r="D628" s="1">
        <v>10749.65</v>
      </c>
      <c r="E628" s="1">
        <v>10901.7</v>
      </c>
      <c r="F628" s="1">
        <v>676881092</v>
      </c>
      <c r="G628" s="1">
        <v>35592.83</v>
      </c>
      <c r="H628" s="3">
        <f>IF(ISERR(LN(Table21019[[#This Row],[Close]]/E627)),"-",LN(Table21019[[#This Row],[Close]]/E627))</f>
        <v>1.4948306800439333E-2</v>
      </c>
    </row>
    <row r="629" spans="1:8" x14ac:dyDescent="0.3">
      <c r="A629" s="2">
        <v>44032</v>
      </c>
      <c r="B629" s="1">
        <v>10999.45</v>
      </c>
      <c r="C629" s="1">
        <v>11037.9</v>
      </c>
      <c r="D629" s="1">
        <v>10953</v>
      </c>
      <c r="E629" s="1">
        <v>11022.2</v>
      </c>
      <c r="F629" s="1">
        <v>554306867</v>
      </c>
      <c r="G629" s="1">
        <v>32738.639999999999</v>
      </c>
      <c r="H629" s="3">
        <f>IF(ISERR(LN(Table21019[[#This Row],[Close]]/E628)),"-",LN(Table21019[[#This Row],[Close]]/E628))</f>
        <v>1.0992680446704291E-2</v>
      </c>
    </row>
    <row r="630" spans="1:8" x14ac:dyDescent="0.3">
      <c r="A630" s="2">
        <v>44033</v>
      </c>
      <c r="B630" s="1">
        <v>11126.1</v>
      </c>
      <c r="C630" s="1">
        <v>11179.55</v>
      </c>
      <c r="D630" s="1">
        <v>11113.25</v>
      </c>
      <c r="E630" s="1">
        <v>11162.25</v>
      </c>
      <c r="F630" s="1">
        <v>771998838</v>
      </c>
      <c r="G630" s="1">
        <v>42461.89</v>
      </c>
      <c r="H630" s="3">
        <f>IF(ISERR(LN(Table21019[[#This Row],[Close]]/E629)),"-",LN(Table21019[[#This Row],[Close]]/E629))</f>
        <v>1.2626128711697352E-2</v>
      </c>
    </row>
    <row r="631" spans="1:8" x14ac:dyDescent="0.3">
      <c r="A631" s="2">
        <v>44034</v>
      </c>
      <c r="B631" s="1">
        <v>11231.2</v>
      </c>
      <c r="C631" s="1">
        <v>11238.1</v>
      </c>
      <c r="D631" s="1">
        <v>11056.55</v>
      </c>
      <c r="E631" s="1">
        <v>11132.6</v>
      </c>
      <c r="F631" s="1">
        <v>765074288</v>
      </c>
      <c r="G631" s="1">
        <v>41068.720000000001</v>
      </c>
      <c r="H631" s="3">
        <f>IF(ISERR(LN(Table21019[[#This Row],[Close]]/E630)),"-",LN(Table21019[[#This Row],[Close]]/E630))</f>
        <v>-2.6598086535778794E-3</v>
      </c>
    </row>
    <row r="632" spans="1:8" x14ac:dyDescent="0.3">
      <c r="A632" s="2">
        <v>44035</v>
      </c>
      <c r="B632" s="1">
        <v>11135</v>
      </c>
      <c r="C632" s="1">
        <v>11239.8</v>
      </c>
      <c r="D632" s="1">
        <v>11103.15</v>
      </c>
      <c r="E632" s="1">
        <v>11215.45</v>
      </c>
      <c r="F632" s="1">
        <v>621575333</v>
      </c>
      <c r="G632" s="1">
        <v>32744.93</v>
      </c>
      <c r="H632" s="3">
        <f>IF(ISERR(LN(Table21019[[#This Row],[Close]]/E631)),"-",LN(Table21019[[#This Row],[Close]]/E631))</f>
        <v>7.414551118342539E-3</v>
      </c>
    </row>
    <row r="633" spans="1:8" x14ac:dyDescent="0.3">
      <c r="A633" s="2">
        <v>44036</v>
      </c>
      <c r="B633" s="1">
        <v>11149.95</v>
      </c>
      <c r="C633" s="1">
        <v>11225.4</v>
      </c>
      <c r="D633" s="1">
        <v>11090.3</v>
      </c>
      <c r="E633" s="1">
        <v>11194.15</v>
      </c>
      <c r="F633" s="1">
        <v>678935175</v>
      </c>
      <c r="G633" s="1">
        <v>40217.17</v>
      </c>
      <c r="H633" s="3">
        <f>IF(ISERR(LN(Table21019[[#This Row],[Close]]/E632)),"-",LN(Table21019[[#This Row],[Close]]/E632))</f>
        <v>-1.9009715848837335E-3</v>
      </c>
    </row>
    <row r="634" spans="1:8" x14ac:dyDescent="0.3">
      <c r="A634" s="2">
        <v>44039</v>
      </c>
      <c r="B634" s="1">
        <v>11225</v>
      </c>
      <c r="C634" s="1">
        <v>11225</v>
      </c>
      <c r="D634" s="1">
        <v>11087.85</v>
      </c>
      <c r="E634" s="1">
        <v>11131.8</v>
      </c>
      <c r="F634" s="1">
        <v>588148687</v>
      </c>
      <c r="G634" s="1">
        <v>34539.730000000003</v>
      </c>
      <c r="H634" s="3">
        <f>IF(ISERR(LN(Table21019[[#This Row],[Close]]/E633)),"-",LN(Table21019[[#This Row],[Close]]/E633))</f>
        <v>-5.5854431363716118E-3</v>
      </c>
    </row>
    <row r="635" spans="1:8" x14ac:dyDescent="0.3">
      <c r="A635" s="2">
        <v>44040</v>
      </c>
      <c r="B635" s="1">
        <v>11154.1</v>
      </c>
      <c r="C635" s="1">
        <v>11317.75</v>
      </c>
      <c r="D635" s="1">
        <v>11151.4</v>
      </c>
      <c r="E635" s="1">
        <v>11300.55</v>
      </c>
      <c r="F635" s="1">
        <v>683891350</v>
      </c>
      <c r="G635" s="1">
        <v>38677.47</v>
      </c>
      <c r="H635" s="3">
        <f>IF(ISERR(LN(Table21019[[#This Row],[Close]]/E634)),"-",LN(Table21019[[#This Row],[Close]]/E634))</f>
        <v>1.504551982144569E-2</v>
      </c>
    </row>
    <row r="636" spans="1:8" x14ac:dyDescent="0.3">
      <c r="A636" s="2">
        <v>44041</v>
      </c>
      <c r="B636" s="1">
        <v>11276.9</v>
      </c>
      <c r="C636" s="1">
        <v>11341.4</v>
      </c>
      <c r="D636" s="1">
        <v>11149.75</v>
      </c>
      <c r="E636" s="1">
        <v>11202.85</v>
      </c>
      <c r="F636" s="1">
        <v>600726301</v>
      </c>
      <c r="G636" s="1">
        <v>38726.019999999997</v>
      </c>
      <c r="H636" s="3">
        <f>IF(ISERR(LN(Table21019[[#This Row],[Close]]/E635)),"-",LN(Table21019[[#This Row],[Close]]/E635))</f>
        <v>-8.6831868839774111E-3</v>
      </c>
    </row>
    <row r="637" spans="1:8" x14ac:dyDescent="0.3">
      <c r="A637" s="2">
        <v>44042</v>
      </c>
      <c r="B637" s="1">
        <v>11254.3</v>
      </c>
      <c r="C637" s="1">
        <v>11299.95</v>
      </c>
      <c r="D637" s="1">
        <v>11084.95</v>
      </c>
      <c r="E637" s="1">
        <v>11102.15</v>
      </c>
      <c r="F637" s="1">
        <v>677761342</v>
      </c>
      <c r="G637" s="1">
        <v>39150.44</v>
      </c>
      <c r="H637" s="3">
        <f>IF(ISERR(LN(Table21019[[#This Row],[Close]]/E636)),"-",LN(Table21019[[#This Row],[Close]]/E636))</f>
        <v>-9.0294269604375872E-3</v>
      </c>
    </row>
    <row r="638" spans="1:8" x14ac:dyDescent="0.3">
      <c r="A638" s="2">
        <v>44043</v>
      </c>
      <c r="B638" s="1">
        <v>11139.5</v>
      </c>
      <c r="C638" s="1">
        <v>11150.4</v>
      </c>
      <c r="D638" s="1">
        <v>11026.65</v>
      </c>
      <c r="E638" s="1">
        <v>11073.45</v>
      </c>
      <c r="F638" s="1">
        <v>642560311</v>
      </c>
      <c r="G638" s="1">
        <v>36220.089999999997</v>
      </c>
      <c r="H638" s="3">
        <f>IF(ISERR(LN(Table21019[[#This Row],[Close]]/E637)),"-",LN(Table21019[[#This Row],[Close]]/E637))</f>
        <v>-2.5884319724486563E-3</v>
      </c>
    </row>
    <row r="639" spans="1:8" x14ac:dyDescent="0.3">
      <c r="A639" s="2">
        <v>44046</v>
      </c>
      <c r="B639" s="1">
        <v>11057.55</v>
      </c>
      <c r="C639" s="1">
        <v>11058.05</v>
      </c>
      <c r="D639" s="1">
        <v>10882.25</v>
      </c>
      <c r="E639" s="1">
        <v>10891.6</v>
      </c>
      <c r="F639" s="1">
        <v>680929323</v>
      </c>
      <c r="G639" s="1">
        <v>31149.94</v>
      </c>
      <c r="H639" s="3">
        <f>IF(ISERR(LN(Table21019[[#This Row],[Close]]/E638)),"-",LN(Table21019[[#This Row],[Close]]/E638))</f>
        <v>-1.6558501347417372E-2</v>
      </c>
    </row>
    <row r="640" spans="1:8" x14ac:dyDescent="0.3">
      <c r="A640" s="2">
        <v>44047</v>
      </c>
      <c r="B640" s="1">
        <v>10946.65</v>
      </c>
      <c r="C640" s="1">
        <v>11112.25</v>
      </c>
      <c r="D640" s="1">
        <v>10908.1</v>
      </c>
      <c r="E640" s="1">
        <v>11095.25</v>
      </c>
      <c r="F640" s="1">
        <v>625738313</v>
      </c>
      <c r="G640" s="1">
        <v>35357.96</v>
      </c>
      <c r="H640" s="3">
        <f>IF(ISERR(LN(Table21019[[#This Row],[Close]]/E639)),"-",LN(Table21019[[#This Row],[Close]]/E639))</f>
        <v>1.8525238867160679E-2</v>
      </c>
    </row>
    <row r="641" spans="1:8" x14ac:dyDescent="0.3">
      <c r="A641" s="2">
        <v>44048</v>
      </c>
      <c r="B641" s="1">
        <v>11155.75</v>
      </c>
      <c r="C641" s="1">
        <v>11225.65</v>
      </c>
      <c r="D641" s="1">
        <v>11064.05</v>
      </c>
      <c r="E641" s="1">
        <v>11101.65</v>
      </c>
      <c r="F641" s="1">
        <v>667639446</v>
      </c>
      <c r="G641" s="1">
        <v>34894.58</v>
      </c>
      <c r="H641" s="3">
        <f>IF(ISERR(LN(Table21019[[#This Row],[Close]]/E640)),"-",LN(Table21019[[#This Row],[Close]]/E640))</f>
        <v>5.7665711674614829E-4</v>
      </c>
    </row>
    <row r="642" spans="1:8" x14ac:dyDescent="0.3">
      <c r="A642" s="2">
        <v>44049</v>
      </c>
      <c r="B642" s="1">
        <v>11185.7</v>
      </c>
      <c r="C642" s="1">
        <v>11256.8</v>
      </c>
      <c r="D642" s="1">
        <v>11127.3</v>
      </c>
      <c r="E642" s="1">
        <v>11200.15</v>
      </c>
      <c r="F642" s="1">
        <v>600374615</v>
      </c>
      <c r="G642" s="1">
        <v>31501.08</v>
      </c>
      <c r="H642" s="3">
        <f>IF(ISERR(LN(Table21019[[#This Row],[Close]]/E641)),"-",LN(Table21019[[#This Row],[Close]]/E641))</f>
        <v>8.8334251486867181E-3</v>
      </c>
    </row>
    <row r="643" spans="1:8" x14ac:dyDescent="0.3">
      <c r="A643" s="2">
        <v>44050</v>
      </c>
      <c r="B643" s="1">
        <v>11186.65</v>
      </c>
      <c r="C643" s="1">
        <v>11231.9</v>
      </c>
      <c r="D643" s="1">
        <v>11142.05</v>
      </c>
      <c r="E643" s="1">
        <v>11214.05</v>
      </c>
      <c r="F643" s="1">
        <v>452629891</v>
      </c>
      <c r="G643" s="1">
        <v>27054.43</v>
      </c>
      <c r="H643" s="3">
        <f>IF(ISERR(LN(Table21019[[#This Row],[Close]]/E642)),"-",LN(Table21019[[#This Row],[Close]]/E642))</f>
        <v>1.2402853353563766E-3</v>
      </c>
    </row>
    <row r="644" spans="1:8" x14ac:dyDescent="0.3">
      <c r="A644" s="2">
        <v>44053</v>
      </c>
      <c r="B644" s="1">
        <v>11270.25</v>
      </c>
      <c r="C644" s="1">
        <v>11337.3</v>
      </c>
      <c r="D644" s="1">
        <v>11238</v>
      </c>
      <c r="E644" s="1">
        <v>11270.15</v>
      </c>
      <c r="F644" s="1">
        <v>491999534</v>
      </c>
      <c r="G644" s="1">
        <v>29108.25</v>
      </c>
      <c r="H644" s="3">
        <f>IF(ISERR(LN(Table21019[[#This Row],[Close]]/E643)),"-",LN(Table21019[[#This Row],[Close]]/E643))</f>
        <v>4.9901812309422651E-3</v>
      </c>
    </row>
    <row r="645" spans="1:8" x14ac:dyDescent="0.3">
      <c r="A645" s="2">
        <v>44054</v>
      </c>
      <c r="B645" s="1">
        <v>11322.25</v>
      </c>
      <c r="C645" s="1">
        <v>11373.6</v>
      </c>
      <c r="D645" s="1">
        <v>11299.15</v>
      </c>
      <c r="E645" s="1">
        <v>11322.5</v>
      </c>
      <c r="F645" s="1">
        <v>586084846</v>
      </c>
      <c r="G645" s="1">
        <v>30314.89</v>
      </c>
      <c r="H645" s="3">
        <f>IF(ISERR(LN(Table21019[[#This Row],[Close]]/E644)),"-",LN(Table21019[[#This Row],[Close]]/E644))</f>
        <v>4.6342588134252122E-3</v>
      </c>
    </row>
    <row r="646" spans="1:8" x14ac:dyDescent="0.3">
      <c r="A646" s="2">
        <v>44055</v>
      </c>
      <c r="B646" s="1">
        <v>11289</v>
      </c>
      <c r="C646" s="1">
        <v>11322</v>
      </c>
      <c r="D646" s="1">
        <v>11242.65</v>
      </c>
      <c r="E646" s="1">
        <v>11308.4</v>
      </c>
      <c r="F646" s="1">
        <v>609858960</v>
      </c>
      <c r="G646" s="1">
        <v>28088.09</v>
      </c>
      <c r="H646" s="3">
        <f>IF(ISERR(LN(Table21019[[#This Row],[Close]]/E645)),"-",LN(Table21019[[#This Row],[Close]]/E645))</f>
        <v>-1.246084055380327E-3</v>
      </c>
    </row>
    <row r="647" spans="1:8" x14ac:dyDescent="0.3">
      <c r="A647" s="2">
        <v>44056</v>
      </c>
      <c r="B647" s="1">
        <v>11334.85</v>
      </c>
      <c r="C647" s="1">
        <v>11359.3</v>
      </c>
      <c r="D647" s="1">
        <v>11269.95</v>
      </c>
      <c r="E647" s="1">
        <v>11300.45</v>
      </c>
      <c r="F647" s="1">
        <v>562355175</v>
      </c>
      <c r="G647" s="1">
        <v>26500.52</v>
      </c>
      <c r="H647" s="3">
        <f>IF(ISERR(LN(Table21019[[#This Row],[Close]]/E646)),"-",LN(Table21019[[#This Row],[Close]]/E646))</f>
        <v>-7.0326445862201709E-4</v>
      </c>
    </row>
    <row r="648" spans="1:8" x14ac:dyDescent="0.3">
      <c r="A648" s="2">
        <v>44057</v>
      </c>
      <c r="B648" s="1">
        <v>11353.3</v>
      </c>
      <c r="C648" s="1">
        <v>11366.25</v>
      </c>
      <c r="D648" s="1">
        <v>11111.45</v>
      </c>
      <c r="E648" s="1">
        <v>11178.4</v>
      </c>
      <c r="F648" s="1">
        <v>645109756</v>
      </c>
      <c r="G648" s="1">
        <v>31059.23</v>
      </c>
      <c r="H648" s="3">
        <f>IF(ISERR(LN(Table21019[[#This Row],[Close]]/E647)),"-",LN(Table21019[[#This Row],[Close]]/E647))</f>
        <v>-1.0859203150128484E-2</v>
      </c>
    </row>
    <row r="649" spans="1:8" x14ac:dyDescent="0.3">
      <c r="A649" s="2">
        <v>44060</v>
      </c>
      <c r="B649" s="1">
        <v>11248.9</v>
      </c>
      <c r="C649" s="1">
        <v>11267.1</v>
      </c>
      <c r="D649" s="1">
        <v>11144.5</v>
      </c>
      <c r="E649" s="1">
        <v>11247.1</v>
      </c>
      <c r="F649" s="1">
        <v>633963958</v>
      </c>
      <c r="G649" s="1">
        <v>27468.67</v>
      </c>
      <c r="H649" s="3">
        <f>IF(ISERR(LN(Table21019[[#This Row],[Close]]/E648)),"-",LN(Table21019[[#This Row],[Close]]/E648))</f>
        <v>6.126972858148093E-3</v>
      </c>
    </row>
    <row r="650" spans="1:8" x14ac:dyDescent="0.3">
      <c r="A650" s="2">
        <v>44061</v>
      </c>
      <c r="B650" s="1">
        <v>11259.8</v>
      </c>
      <c r="C650" s="1">
        <v>11401.7</v>
      </c>
      <c r="D650" s="1">
        <v>11253.15</v>
      </c>
      <c r="E650" s="1">
        <v>11385.35</v>
      </c>
      <c r="F650" s="1">
        <v>579242492</v>
      </c>
      <c r="G650" s="1">
        <v>27267.51</v>
      </c>
      <c r="H650" s="3">
        <f>IF(ISERR(LN(Table21019[[#This Row],[Close]]/E649)),"-",LN(Table21019[[#This Row],[Close]]/E649))</f>
        <v>1.2217123605577227E-2</v>
      </c>
    </row>
    <row r="651" spans="1:8" x14ac:dyDescent="0.3">
      <c r="A651" s="2">
        <v>44062</v>
      </c>
      <c r="B651" s="1">
        <v>11452.15</v>
      </c>
      <c r="C651" s="1">
        <v>11460.35</v>
      </c>
      <c r="D651" s="1">
        <v>11394.1</v>
      </c>
      <c r="E651" s="1">
        <v>11408.4</v>
      </c>
      <c r="F651" s="1">
        <v>626217997</v>
      </c>
      <c r="G651" s="1">
        <v>27528.12</v>
      </c>
      <c r="H651" s="3">
        <f>IF(ISERR(LN(Table21019[[#This Row],[Close]]/E650)),"-",LN(Table21019[[#This Row],[Close]]/E650))</f>
        <v>2.0224849230216792E-3</v>
      </c>
    </row>
    <row r="652" spans="1:8" x14ac:dyDescent="0.3">
      <c r="A652" s="2">
        <v>44063</v>
      </c>
      <c r="B652" s="1">
        <v>11317.45</v>
      </c>
      <c r="C652" s="1">
        <v>11361.45</v>
      </c>
      <c r="D652" s="1">
        <v>11289.8</v>
      </c>
      <c r="E652" s="1">
        <v>11312.2</v>
      </c>
      <c r="F652" s="1">
        <v>791587770</v>
      </c>
      <c r="G652" s="1">
        <v>27676.18</v>
      </c>
      <c r="H652" s="3">
        <f>IF(ISERR(LN(Table21019[[#This Row],[Close]]/E651)),"-",LN(Table21019[[#This Row],[Close]]/E651))</f>
        <v>-8.4681368334637991E-3</v>
      </c>
    </row>
    <row r="653" spans="1:8" x14ac:dyDescent="0.3">
      <c r="A653" s="2">
        <v>44064</v>
      </c>
      <c r="B653" s="1">
        <v>11409.65</v>
      </c>
      <c r="C653" s="1">
        <v>11418.5</v>
      </c>
      <c r="D653" s="1">
        <v>11362.2</v>
      </c>
      <c r="E653" s="1">
        <v>11371.6</v>
      </c>
      <c r="F653" s="1">
        <v>668719170</v>
      </c>
      <c r="G653" s="1">
        <v>26294.26</v>
      </c>
      <c r="H653" s="3">
        <f>IF(ISERR(LN(Table21019[[#This Row],[Close]]/E652)),"-",LN(Table21019[[#This Row],[Close]]/E652))</f>
        <v>5.2372297208920626E-3</v>
      </c>
    </row>
    <row r="654" spans="1:8" x14ac:dyDescent="0.3">
      <c r="A654" s="2">
        <v>44067</v>
      </c>
      <c r="B654" s="1">
        <v>11412</v>
      </c>
      <c r="C654" s="1">
        <v>11497.25</v>
      </c>
      <c r="D654" s="1">
        <v>11410.65</v>
      </c>
      <c r="E654" s="1">
        <v>11466.45</v>
      </c>
      <c r="F654" s="1">
        <v>532900535</v>
      </c>
      <c r="G654" s="1">
        <v>28920.84</v>
      </c>
      <c r="H654" s="3">
        <f>IF(ISERR(LN(Table21019[[#This Row],[Close]]/E653)),"-",LN(Table21019[[#This Row],[Close]]/E653))</f>
        <v>8.3063611256103259E-3</v>
      </c>
    </row>
    <row r="655" spans="1:8" x14ac:dyDescent="0.3">
      <c r="A655" s="2">
        <v>44068</v>
      </c>
      <c r="B655" s="1">
        <v>11513.1</v>
      </c>
      <c r="C655" s="1">
        <v>11525.9</v>
      </c>
      <c r="D655" s="1">
        <v>11423.35</v>
      </c>
      <c r="E655" s="1">
        <v>11472.25</v>
      </c>
      <c r="F655" s="1">
        <v>638152608</v>
      </c>
      <c r="G655" s="1">
        <v>28742.82</v>
      </c>
      <c r="H655" s="3">
        <f>IF(ISERR(LN(Table21019[[#This Row],[Close]]/E654)),"-",LN(Table21019[[#This Row],[Close]]/E654))</f>
        <v>5.0569562561106503E-4</v>
      </c>
    </row>
    <row r="656" spans="1:8" x14ac:dyDescent="0.3">
      <c r="A656" s="2">
        <v>44069</v>
      </c>
      <c r="B656" s="1">
        <v>11512.85</v>
      </c>
      <c r="C656" s="1">
        <v>11561.75</v>
      </c>
      <c r="D656" s="1">
        <v>11461.85</v>
      </c>
      <c r="E656" s="1">
        <v>11549.6</v>
      </c>
      <c r="F656" s="1">
        <v>743442521</v>
      </c>
      <c r="G656" s="1">
        <v>34852.01</v>
      </c>
      <c r="H656" s="3">
        <f>IF(ISERR(LN(Table21019[[#This Row],[Close]]/E655)),"-",LN(Table21019[[#This Row],[Close]]/E655))</f>
        <v>6.7197285239703015E-3</v>
      </c>
    </row>
    <row r="657" spans="1:8" x14ac:dyDescent="0.3">
      <c r="A657" s="2">
        <v>44070</v>
      </c>
      <c r="B657" s="1">
        <v>11609.3</v>
      </c>
      <c r="C657" s="1">
        <v>11617.35</v>
      </c>
      <c r="D657" s="1">
        <v>11540.6</v>
      </c>
      <c r="E657" s="1">
        <v>11559.25</v>
      </c>
      <c r="F657" s="1">
        <v>719776490</v>
      </c>
      <c r="G657" s="1">
        <v>31580.61</v>
      </c>
      <c r="H657" s="3">
        <f>IF(ISERR(LN(Table21019[[#This Row],[Close]]/E656)),"-",LN(Table21019[[#This Row],[Close]]/E656))</f>
        <v>8.3517791330367671E-4</v>
      </c>
    </row>
    <row r="658" spans="1:8" x14ac:dyDescent="0.3">
      <c r="A658" s="2">
        <v>44071</v>
      </c>
      <c r="B658" s="1">
        <v>11602.95</v>
      </c>
      <c r="C658" s="1">
        <v>11686.05</v>
      </c>
      <c r="D658" s="1">
        <v>11589.4</v>
      </c>
      <c r="E658" s="1">
        <v>11647.6</v>
      </c>
      <c r="F658" s="1">
        <v>806997707</v>
      </c>
      <c r="G658" s="1">
        <v>39349.919999999998</v>
      </c>
      <c r="H658" s="3">
        <f>IF(ISERR(LN(Table21019[[#This Row],[Close]]/E657)),"-",LN(Table21019[[#This Row],[Close]]/E657))</f>
        <v>7.614167958564083E-3</v>
      </c>
    </row>
    <row r="659" spans="1:8" x14ac:dyDescent="0.3">
      <c r="A659" s="2">
        <v>44074</v>
      </c>
      <c r="B659" s="1">
        <v>11777.55</v>
      </c>
      <c r="C659" s="1">
        <v>11794.25</v>
      </c>
      <c r="D659" s="1">
        <v>11325.85</v>
      </c>
      <c r="E659" s="1">
        <v>11387.5</v>
      </c>
      <c r="F659" s="1">
        <v>1371789450</v>
      </c>
      <c r="G659" s="1">
        <v>61668.55</v>
      </c>
      <c r="H659" s="3">
        <f>IF(ISERR(LN(Table21019[[#This Row],[Close]]/E658)),"-",LN(Table21019[[#This Row],[Close]]/E658))</f>
        <v>-2.2583887619258884E-2</v>
      </c>
    </row>
    <row r="660" spans="1:8" x14ac:dyDescent="0.3">
      <c r="A660" s="2">
        <v>44075</v>
      </c>
      <c r="B660" s="1">
        <v>11464.3</v>
      </c>
      <c r="C660" s="1">
        <v>11553.55</v>
      </c>
      <c r="D660" s="1">
        <v>11366.9</v>
      </c>
      <c r="E660" s="1">
        <v>11470.25</v>
      </c>
      <c r="F660" s="1">
        <v>783769555</v>
      </c>
      <c r="G660" s="1">
        <v>36752.54</v>
      </c>
      <c r="H660" s="3">
        <f>IF(ISERR(LN(Table21019[[#This Row],[Close]]/E659)),"-",LN(Table21019[[#This Row],[Close]]/E659))</f>
        <v>7.2404643072113339E-3</v>
      </c>
    </row>
    <row r="661" spans="1:8" x14ac:dyDescent="0.3">
      <c r="A661" s="2">
        <v>44076</v>
      </c>
      <c r="B661" s="1">
        <v>11478.55</v>
      </c>
      <c r="C661" s="1">
        <v>11554.75</v>
      </c>
      <c r="D661" s="1">
        <v>11430.4</v>
      </c>
      <c r="E661" s="1">
        <v>11535</v>
      </c>
      <c r="F661" s="1">
        <v>593494423</v>
      </c>
      <c r="G661" s="1">
        <v>27454.65</v>
      </c>
      <c r="H661" s="3">
        <f>IF(ISERR(LN(Table21019[[#This Row],[Close]]/E660)),"-",LN(Table21019[[#This Row],[Close]]/E660))</f>
        <v>5.6291647324288943E-3</v>
      </c>
    </row>
    <row r="662" spans="1:8" x14ac:dyDescent="0.3">
      <c r="A662" s="2">
        <v>44077</v>
      </c>
      <c r="B662" s="1">
        <v>11566.2</v>
      </c>
      <c r="C662" s="1">
        <v>11584.95</v>
      </c>
      <c r="D662" s="1">
        <v>11507.65</v>
      </c>
      <c r="E662" s="1">
        <v>11527.45</v>
      </c>
      <c r="F662" s="1">
        <v>607115212</v>
      </c>
      <c r="G662" s="1">
        <v>26868.26</v>
      </c>
      <c r="H662" s="3">
        <f>IF(ISERR(LN(Table21019[[#This Row],[Close]]/E661)),"-",LN(Table21019[[#This Row],[Close]]/E661))</f>
        <v>-6.5474399031464003E-4</v>
      </c>
    </row>
    <row r="663" spans="1:8" x14ac:dyDescent="0.3">
      <c r="A663" s="2">
        <v>44078</v>
      </c>
      <c r="B663" s="1">
        <v>11354.4</v>
      </c>
      <c r="C663" s="1">
        <v>11452.05</v>
      </c>
      <c r="D663" s="1">
        <v>11303.65</v>
      </c>
      <c r="E663" s="1">
        <v>11333.85</v>
      </c>
      <c r="F663" s="1">
        <v>681338905</v>
      </c>
      <c r="G663" s="1">
        <v>31746.86</v>
      </c>
      <c r="H663" s="3">
        <f>IF(ISERR(LN(Table21019[[#This Row],[Close]]/E662)),"-",LN(Table21019[[#This Row],[Close]]/E662))</f>
        <v>-1.6937324491168509E-2</v>
      </c>
    </row>
    <row r="664" spans="1:8" x14ac:dyDescent="0.3">
      <c r="A664" s="2">
        <v>44081</v>
      </c>
      <c r="B664" s="1">
        <v>11359.6</v>
      </c>
      <c r="C664" s="1">
        <v>11381.15</v>
      </c>
      <c r="D664" s="1">
        <v>11251.7</v>
      </c>
      <c r="E664" s="1">
        <v>11355.05</v>
      </c>
      <c r="F664" s="1">
        <v>560322964</v>
      </c>
      <c r="G664" s="1">
        <v>25959.82</v>
      </c>
      <c r="H664" s="3">
        <f>IF(ISERR(LN(Table21019[[#This Row],[Close]]/E663)),"-",LN(Table21019[[#This Row],[Close]]/E663))</f>
        <v>1.8687557501366183E-3</v>
      </c>
    </row>
    <row r="665" spans="1:8" x14ac:dyDescent="0.3">
      <c r="A665" s="2">
        <v>44082</v>
      </c>
      <c r="B665" s="1">
        <v>11378.55</v>
      </c>
      <c r="C665" s="1">
        <v>11437.25</v>
      </c>
      <c r="D665" s="1">
        <v>11290.45</v>
      </c>
      <c r="E665" s="1">
        <v>11317.35</v>
      </c>
      <c r="F665" s="1">
        <v>572239350</v>
      </c>
      <c r="G665" s="1">
        <v>27979.7</v>
      </c>
      <c r="H665" s="3">
        <f>IF(ISERR(LN(Table21019[[#This Row],[Close]]/E664)),"-",LN(Table21019[[#This Row],[Close]]/E664))</f>
        <v>-3.3256324646967609E-3</v>
      </c>
    </row>
    <row r="666" spans="1:8" x14ac:dyDescent="0.3">
      <c r="A666" s="2">
        <v>44083</v>
      </c>
      <c r="B666" s="1">
        <v>11218.6</v>
      </c>
      <c r="C666" s="1">
        <v>11298.15</v>
      </c>
      <c r="D666" s="1">
        <v>11185.15</v>
      </c>
      <c r="E666" s="1">
        <v>11278</v>
      </c>
      <c r="F666" s="1">
        <v>728880693</v>
      </c>
      <c r="G666" s="1">
        <v>32660.67</v>
      </c>
      <c r="H666" s="3">
        <f>IF(ISERR(LN(Table21019[[#This Row],[Close]]/E665)),"-",LN(Table21019[[#This Row],[Close]]/E665))</f>
        <v>-3.4830210446831823E-3</v>
      </c>
    </row>
    <row r="667" spans="1:8" x14ac:dyDescent="0.3">
      <c r="A667" s="2">
        <v>44084</v>
      </c>
      <c r="B667" s="1">
        <v>11363.3</v>
      </c>
      <c r="C667" s="1">
        <v>11464.05</v>
      </c>
      <c r="D667" s="1">
        <v>11327.4</v>
      </c>
      <c r="E667" s="1">
        <v>11449.25</v>
      </c>
      <c r="F667" s="1">
        <v>679419973</v>
      </c>
      <c r="G667" s="1">
        <v>39239.1</v>
      </c>
      <c r="H667" s="3">
        <f>IF(ISERR(LN(Table21019[[#This Row],[Close]]/E666)),"-",LN(Table21019[[#This Row],[Close]]/E666))</f>
        <v>1.507030028649042E-2</v>
      </c>
    </row>
    <row r="668" spans="1:8" x14ac:dyDescent="0.3">
      <c r="A668" s="2">
        <v>44085</v>
      </c>
      <c r="B668" s="1">
        <v>11447.8</v>
      </c>
      <c r="C668" s="1">
        <v>11493.5</v>
      </c>
      <c r="D668" s="1">
        <v>11419.9</v>
      </c>
      <c r="E668" s="1">
        <v>11464.45</v>
      </c>
      <c r="F668" s="1">
        <v>554789157</v>
      </c>
      <c r="G668" s="1">
        <v>29614.09</v>
      </c>
      <c r="H668" s="3">
        <f>IF(ISERR(LN(Table21019[[#This Row],[Close]]/E667)),"-",LN(Table21019[[#This Row],[Close]]/E667))</f>
        <v>1.3267173987232086E-3</v>
      </c>
    </row>
    <row r="669" spans="1:8" x14ac:dyDescent="0.3">
      <c r="A669" s="2">
        <v>44088</v>
      </c>
      <c r="B669" s="1">
        <v>11540.15</v>
      </c>
      <c r="C669" s="1">
        <v>11568.9</v>
      </c>
      <c r="D669" s="1">
        <v>11383.55</v>
      </c>
      <c r="E669" s="1">
        <v>11440.05</v>
      </c>
      <c r="F669" s="1">
        <v>642270123</v>
      </c>
      <c r="G669" s="1">
        <v>33996.94</v>
      </c>
      <c r="H669" s="3">
        <f>IF(ISERR(LN(Table21019[[#This Row],[Close]]/E668)),"-",LN(Table21019[[#This Row],[Close]]/E668))</f>
        <v>-2.1305864987327225E-3</v>
      </c>
    </row>
    <row r="670" spans="1:8" x14ac:dyDescent="0.3">
      <c r="A670" s="2">
        <v>44089</v>
      </c>
      <c r="B670" s="1">
        <v>11487.2</v>
      </c>
      <c r="C670" s="1">
        <v>11535.95</v>
      </c>
      <c r="D670" s="1">
        <v>11442.25</v>
      </c>
      <c r="E670" s="1">
        <v>11521.8</v>
      </c>
      <c r="F670" s="1">
        <v>506667239</v>
      </c>
      <c r="G670" s="1">
        <v>28054.51</v>
      </c>
      <c r="H670" s="3">
        <f>IF(ISERR(LN(Table21019[[#This Row],[Close]]/E669)),"-",LN(Table21019[[#This Row],[Close]]/E669))</f>
        <v>7.1205364905140263E-3</v>
      </c>
    </row>
    <row r="671" spans="1:8" x14ac:dyDescent="0.3">
      <c r="A671" s="2">
        <v>44090</v>
      </c>
      <c r="B671" s="1">
        <v>11538.45</v>
      </c>
      <c r="C671" s="1">
        <v>11618.1</v>
      </c>
      <c r="D671" s="1">
        <v>11516.75</v>
      </c>
      <c r="E671" s="1">
        <v>11604.55</v>
      </c>
      <c r="F671" s="1">
        <v>527804775</v>
      </c>
      <c r="G671" s="1">
        <v>27629.71</v>
      </c>
      <c r="H671" s="3">
        <f>IF(ISERR(LN(Table21019[[#This Row],[Close]]/E670)),"-",LN(Table21019[[#This Row],[Close]]/E670))</f>
        <v>7.1563695231040263E-3</v>
      </c>
    </row>
    <row r="672" spans="1:8" x14ac:dyDescent="0.3">
      <c r="A672" s="2">
        <v>44091</v>
      </c>
      <c r="B672" s="1">
        <v>11539.4</v>
      </c>
      <c r="C672" s="1">
        <v>11587.2</v>
      </c>
      <c r="D672" s="1">
        <v>11498.5</v>
      </c>
      <c r="E672" s="1">
        <v>11516.1</v>
      </c>
      <c r="F672" s="1">
        <v>517729494</v>
      </c>
      <c r="G672" s="1">
        <v>29674.95</v>
      </c>
      <c r="H672" s="3">
        <f>IF(ISERR(LN(Table21019[[#This Row],[Close]]/E671)),"-",LN(Table21019[[#This Row],[Close]]/E671))</f>
        <v>-7.651206302177675E-3</v>
      </c>
    </row>
    <row r="673" spans="1:8" x14ac:dyDescent="0.3">
      <c r="A673" s="2">
        <v>44092</v>
      </c>
      <c r="B673" s="1">
        <v>11584.1</v>
      </c>
      <c r="C673" s="1">
        <v>11584.1</v>
      </c>
      <c r="D673" s="1">
        <v>11446.1</v>
      </c>
      <c r="E673" s="1">
        <v>11504.95</v>
      </c>
      <c r="F673" s="1">
        <v>764154094</v>
      </c>
      <c r="G673" s="1">
        <v>48698.68</v>
      </c>
      <c r="H673" s="3">
        <f>IF(ISERR(LN(Table21019[[#This Row],[Close]]/E672)),"-",LN(Table21019[[#This Row],[Close]]/E672))</f>
        <v>-9.6867874157542232E-4</v>
      </c>
    </row>
    <row r="674" spans="1:8" x14ac:dyDescent="0.3">
      <c r="A674" s="2">
        <v>44095</v>
      </c>
      <c r="B674" s="1">
        <v>11503.8</v>
      </c>
      <c r="C674" s="1">
        <v>11535.25</v>
      </c>
      <c r="D674" s="1">
        <v>11218.5</v>
      </c>
      <c r="E674" s="1">
        <v>11250.55</v>
      </c>
      <c r="F674" s="1">
        <v>602851737</v>
      </c>
      <c r="G674" s="1">
        <v>37213.230000000003</v>
      </c>
      <c r="H674" s="3">
        <f>IF(ISERR(LN(Table21019[[#This Row],[Close]]/E673)),"-",LN(Table21019[[#This Row],[Close]]/E673))</f>
        <v>-2.2360361197041149E-2</v>
      </c>
    </row>
    <row r="675" spans="1:8" x14ac:dyDescent="0.3">
      <c r="A675" s="2">
        <v>44096</v>
      </c>
      <c r="B675" s="1">
        <v>11301.75</v>
      </c>
      <c r="C675" s="1">
        <v>11302.2</v>
      </c>
      <c r="D675" s="1">
        <v>11084.65</v>
      </c>
      <c r="E675" s="1">
        <v>11153.65</v>
      </c>
      <c r="F675" s="1">
        <v>672249921</v>
      </c>
      <c r="G675" s="1">
        <v>36296.49</v>
      </c>
      <c r="H675" s="3">
        <f>IF(ISERR(LN(Table21019[[#This Row],[Close]]/E674)),"-",LN(Table21019[[#This Row],[Close]]/E674))</f>
        <v>-8.650217746793273E-3</v>
      </c>
    </row>
    <row r="676" spans="1:8" x14ac:dyDescent="0.3">
      <c r="A676" s="2">
        <v>44097</v>
      </c>
      <c r="B676" s="1">
        <v>11258.75</v>
      </c>
      <c r="C676" s="1">
        <v>11259.55</v>
      </c>
      <c r="D676" s="1">
        <v>11024.4</v>
      </c>
      <c r="E676" s="1">
        <v>11131.85</v>
      </c>
      <c r="F676" s="1">
        <v>714925847</v>
      </c>
      <c r="G676" s="1">
        <v>35542.980000000003</v>
      </c>
      <c r="H676" s="3">
        <f>IF(ISERR(LN(Table21019[[#This Row],[Close]]/E675)),"-",LN(Table21019[[#This Row],[Close]]/E675))</f>
        <v>-1.9564296922665279E-3</v>
      </c>
    </row>
    <row r="677" spans="1:8" x14ac:dyDescent="0.3">
      <c r="A677" s="2">
        <v>44098</v>
      </c>
      <c r="B677" s="1">
        <v>11011</v>
      </c>
      <c r="C677" s="1">
        <v>11015.3</v>
      </c>
      <c r="D677" s="1">
        <v>10790.2</v>
      </c>
      <c r="E677" s="1">
        <v>10805.55</v>
      </c>
      <c r="F677" s="1">
        <v>706139506</v>
      </c>
      <c r="G677" s="1">
        <v>33623.71</v>
      </c>
      <c r="H677" s="3">
        <f>IF(ISERR(LN(Table21019[[#This Row],[Close]]/E676)),"-",LN(Table21019[[#This Row],[Close]]/E676))</f>
        <v>-2.9750477881848796E-2</v>
      </c>
    </row>
    <row r="678" spans="1:8" x14ac:dyDescent="0.3">
      <c r="A678" s="2">
        <v>44099</v>
      </c>
      <c r="B678" s="1">
        <v>10910.4</v>
      </c>
      <c r="C678" s="1">
        <v>11072.6</v>
      </c>
      <c r="D678" s="1">
        <v>10854.85</v>
      </c>
      <c r="E678" s="1">
        <v>11050.25</v>
      </c>
      <c r="F678" s="1">
        <v>559597322</v>
      </c>
      <c r="G678" s="1">
        <v>31122.18</v>
      </c>
      <c r="H678" s="3">
        <f>IF(ISERR(LN(Table21019[[#This Row],[Close]]/E677)),"-",LN(Table21019[[#This Row],[Close]]/E677))</f>
        <v>2.2393161118835776E-2</v>
      </c>
    </row>
    <row r="679" spans="1:8" x14ac:dyDescent="0.3">
      <c r="A679" s="2">
        <v>44102</v>
      </c>
      <c r="B679" s="1">
        <v>11140.85</v>
      </c>
      <c r="C679" s="1">
        <v>11239.35</v>
      </c>
      <c r="D679" s="1">
        <v>11099.85</v>
      </c>
      <c r="E679" s="1">
        <v>11227.55</v>
      </c>
      <c r="F679" s="1">
        <v>472777324</v>
      </c>
      <c r="G679" s="1">
        <v>24361.17</v>
      </c>
      <c r="H679" s="3">
        <f>IF(ISERR(LN(Table21019[[#This Row],[Close]]/E678)),"-",LN(Table21019[[#This Row],[Close]]/E678))</f>
        <v>1.5917527178764334E-2</v>
      </c>
    </row>
    <row r="680" spans="1:8" x14ac:dyDescent="0.3">
      <c r="A680" s="2">
        <v>44103</v>
      </c>
      <c r="B680" s="1">
        <v>11288.6</v>
      </c>
      <c r="C680" s="1">
        <v>11305.4</v>
      </c>
      <c r="D680" s="1">
        <v>11181</v>
      </c>
      <c r="E680" s="1">
        <v>11222.4</v>
      </c>
      <c r="F680" s="1">
        <v>498295735</v>
      </c>
      <c r="G680" s="1">
        <v>26875.14</v>
      </c>
      <c r="H680" s="3">
        <f>IF(ISERR(LN(Table21019[[#This Row],[Close]]/E679)),"-",LN(Table21019[[#This Row],[Close]]/E679))</f>
        <v>-4.5879835726466887E-4</v>
      </c>
    </row>
    <row r="681" spans="1:8" x14ac:dyDescent="0.3">
      <c r="A681" s="2">
        <v>44104</v>
      </c>
      <c r="B681" s="1">
        <v>11244.45</v>
      </c>
      <c r="C681" s="1">
        <v>11295.4</v>
      </c>
      <c r="D681" s="1">
        <v>11184.55</v>
      </c>
      <c r="E681" s="1">
        <v>11247.55</v>
      </c>
      <c r="F681" s="1">
        <v>499343849</v>
      </c>
      <c r="G681" s="1">
        <v>28134.77</v>
      </c>
      <c r="H681" s="3">
        <f>IF(ISERR(LN(Table21019[[#This Row],[Close]]/E680)),"-",LN(Table21019[[#This Row],[Close]]/E680))</f>
        <v>2.238546191905813E-3</v>
      </c>
    </row>
  </sheetData>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40C66-A37B-4D49-8B30-A10E2457840F}">
  <dimension ref="A1:N681"/>
  <sheetViews>
    <sheetView showGridLines="0" workbookViewId="0"/>
  </sheetViews>
  <sheetFormatPr defaultRowHeight="14.4" x14ac:dyDescent="0.3"/>
  <cols>
    <col min="1" max="1" width="9.21875" style="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37</v>
      </c>
      <c r="B2" s="1" t="s">
        <v>14</v>
      </c>
      <c r="C2" s="2">
        <v>43101</v>
      </c>
      <c r="D2" s="1">
        <v>349.7</v>
      </c>
      <c r="E2" s="1">
        <v>351</v>
      </c>
      <c r="F2" s="1">
        <v>351.85</v>
      </c>
      <c r="G2" s="1">
        <v>347.7</v>
      </c>
      <c r="H2" s="1">
        <v>349.95</v>
      </c>
      <c r="I2" s="1">
        <v>349</v>
      </c>
      <c r="J2" s="1">
        <v>349.55</v>
      </c>
      <c r="K2" s="1">
        <v>272884</v>
      </c>
      <c r="L2" s="1">
        <v>95387282.150000006</v>
      </c>
      <c r="M2" s="1">
        <v>5356</v>
      </c>
      <c r="N2" s="3" t="str">
        <f>IF(ISERR(LN(Table120[[#This Row],[Close Price]]/I1)),"-",LN(Table120[[#This Row],[Close Price]]/I1))</f>
        <v>-</v>
      </c>
    </row>
    <row r="3" spans="1:14" x14ac:dyDescent="0.3">
      <c r="A3" s="1" t="s">
        <v>37</v>
      </c>
      <c r="B3" s="1" t="s">
        <v>14</v>
      </c>
      <c r="C3" s="2">
        <v>43102</v>
      </c>
      <c r="D3" s="1">
        <v>349</v>
      </c>
      <c r="E3" s="1">
        <v>351</v>
      </c>
      <c r="F3" s="1">
        <v>352</v>
      </c>
      <c r="G3" s="1">
        <v>346.45</v>
      </c>
      <c r="H3" s="1">
        <v>348.6</v>
      </c>
      <c r="I3" s="1">
        <v>349.05</v>
      </c>
      <c r="J3" s="1">
        <v>349.48</v>
      </c>
      <c r="K3" s="1">
        <v>595436</v>
      </c>
      <c r="L3" s="1">
        <v>208095060.19999999</v>
      </c>
      <c r="M3" s="1">
        <v>15789</v>
      </c>
      <c r="N3" s="3">
        <f>IF(ISERR(LN(Table120[[#This Row],[Close Price]]/I2)),"-",LN(Table120[[#This Row],[Close Price]]/I2))</f>
        <v>1.4325621398323339E-4</v>
      </c>
    </row>
    <row r="4" spans="1:14" x14ac:dyDescent="0.3">
      <c r="A4" s="1" t="s">
        <v>37</v>
      </c>
      <c r="B4" s="1" t="s">
        <v>14</v>
      </c>
      <c r="C4" s="2">
        <v>43103</v>
      </c>
      <c r="D4" s="1">
        <v>349.05</v>
      </c>
      <c r="E4" s="1">
        <v>350</v>
      </c>
      <c r="F4" s="1">
        <v>360.9</v>
      </c>
      <c r="G4" s="1">
        <v>349.25</v>
      </c>
      <c r="H4" s="1">
        <v>354.8</v>
      </c>
      <c r="I4" s="1">
        <v>354.65</v>
      </c>
      <c r="J4" s="1">
        <v>356.98</v>
      </c>
      <c r="K4" s="1">
        <v>1819175</v>
      </c>
      <c r="L4" s="1">
        <v>649402297.25</v>
      </c>
      <c r="M4" s="1">
        <v>30019</v>
      </c>
      <c r="N4" s="3">
        <f>IF(ISERR(LN(Table120[[#This Row],[Close Price]]/I3)),"-",LN(Table120[[#This Row],[Close Price]]/I3))</f>
        <v>1.5916209231685258E-2</v>
      </c>
    </row>
    <row r="5" spans="1:14" x14ac:dyDescent="0.3">
      <c r="A5" s="1" t="s">
        <v>37</v>
      </c>
      <c r="B5" s="1" t="s">
        <v>14</v>
      </c>
      <c r="C5" s="2">
        <v>43104</v>
      </c>
      <c r="D5" s="1">
        <v>354.65</v>
      </c>
      <c r="E5" s="1">
        <v>354.15</v>
      </c>
      <c r="F5" s="1">
        <v>356</v>
      </c>
      <c r="G5" s="1">
        <v>353.65</v>
      </c>
      <c r="H5" s="1">
        <v>354.85</v>
      </c>
      <c r="I5" s="1">
        <v>355</v>
      </c>
      <c r="J5" s="1">
        <v>354.88</v>
      </c>
      <c r="K5" s="1">
        <v>1107800</v>
      </c>
      <c r="L5" s="1">
        <v>393137676.44999999</v>
      </c>
      <c r="M5" s="1">
        <v>14046</v>
      </c>
      <c r="N5" s="3">
        <f>IF(ISERR(LN(Table120[[#This Row],[Close Price]]/I4)),"-",LN(Table120[[#This Row],[Close Price]]/I4))</f>
        <v>9.8640182732001504E-4</v>
      </c>
    </row>
    <row r="6" spans="1:14" x14ac:dyDescent="0.3">
      <c r="A6" s="1" t="s">
        <v>37</v>
      </c>
      <c r="B6" s="1" t="s">
        <v>14</v>
      </c>
      <c r="C6" s="2">
        <v>43105</v>
      </c>
      <c r="D6" s="1">
        <v>355</v>
      </c>
      <c r="E6" s="1">
        <v>356</v>
      </c>
      <c r="F6" s="1">
        <v>360</v>
      </c>
      <c r="G6" s="1">
        <v>352.1</v>
      </c>
      <c r="H6" s="1">
        <v>359.45</v>
      </c>
      <c r="I6" s="1">
        <v>358.2</v>
      </c>
      <c r="J6" s="1">
        <v>354.99</v>
      </c>
      <c r="K6" s="1">
        <v>1200209</v>
      </c>
      <c r="L6" s="1">
        <v>426061317.39999998</v>
      </c>
      <c r="M6" s="1">
        <v>17248</v>
      </c>
      <c r="N6" s="3">
        <f>IF(ISERR(LN(Table120[[#This Row],[Close Price]]/I5)),"-",LN(Table120[[#This Row],[Close Price]]/I5))</f>
        <v>8.9737001511956838E-3</v>
      </c>
    </row>
    <row r="7" spans="1:14" x14ac:dyDescent="0.3">
      <c r="A7" s="1" t="s">
        <v>37</v>
      </c>
      <c r="B7" s="1" t="s">
        <v>14</v>
      </c>
      <c r="C7" s="2">
        <v>43108</v>
      </c>
      <c r="D7" s="1">
        <v>358.2</v>
      </c>
      <c r="E7" s="1">
        <v>358.2</v>
      </c>
      <c r="F7" s="1">
        <v>362.25</v>
      </c>
      <c r="G7" s="1">
        <v>358</v>
      </c>
      <c r="H7" s="1">
        <v>360.1</v>
      </c>
      <c r="I7" s="1">
        <v>361.35</v>
      </c>
      <c r="J7" s="1">
        <v>360.33</v>
      </c>
      <c r="K7" s="1">
        <v>1129672</v>
      </c>
      <c r="L7" s="1">
        <v>407051926.35000002</v>
      </c>
      <c r="M7" s="1">
        <v>18547</v>
      </c>
      <c r="N7" s="3">
        <f>IF(ISERR(LN(Table120[[#This Row],[Close Price]]/I6)),"-",LN(Table120[[#This Row],[Close Price]]/I6))</f>
        <v>8.7555281023787238E-3</v>
      </c>
    </row>
    <row r="8" spans="1:14" x14ac:dyDescent="0.3">
      <c r="A8" s="1" t="s">
        <v>37</v>
      </c>
      <c r="B8" s="1" t="s">
        <v>14</v>
      </c>
      <c r="C8" s="2">
        <v>43109</v>
      </c>
      <c r="D8" s="1">
        <v>361.35</v>
      </c>
      <c r="E8" s="1">
        <v>361</v>
      </c>
      <c r="F8" s="1">
        <v>361.05</v>
      </c>
      <c r="G8" s="1">
        <v>354.65</v>
      </c>
      <c r="H8" s="1">
        <v>359.4</v>
      </c>
      <c r="I8" s="1">
        <v>359.35</v>
      </c>
      <c r="J8" s="1">
        <v>359.53</v>
      </c>
      <c r="K8" s="1">
        <v>758032</v>
      </c>
      <c r="L8" s="1">
        <v>272532105.55000001</v>
      </c>
      <c r="M8" s="1">
        <v>7214</v>
      </c>
      <c r="N8" s="3">
        <f>IF(ISERR(LN(Table120[[#This Row],[Close Price]]/I7)),"-",LN(Table120[[#This Row],[Close Price]]/I7))</f>
        <v>-5.5501738145384474E-3</v>
      </c>
    </row>
    <row r="9" spans="1:14" x14ac:dyDescent="0.3">
      <c r="A9" s="1" t="s">
        <v>37</v>
      </c>
      <c r="B9" s="1" t="s">
        <v>14</v>
      </c>
      <c r="C9" s="2">
        <v>43110</v>
      </c>
      <c r="D9" s="1">
        <v>359.35</v>
      </c>
      <c r="E9" s="1">
        <v>359.95</v>
      </c>
      <c r="F9" s="1">
        <v>362.35</v>
      </c>
      <c r="G9" s="1">
        <v>356.1</v>
      </c>
      <c r="H9" s="1">
        <v>356.5</v>
      </c>
      <c r="I9" s="1">
        <v>357.8</v>
      </c>
      <c r="J9" s="1">
        <v>360</v>
      </c>
      <c r="K9" s="1">
        <v>894740</v>
      </c>
      <c r="L9" s="1">
        <v>322107053</v>
      </c>
      <c r="M9" s="1">
        <v>19913</v>
      </c>
      <c r="N9" s="3">
        <f>IF(ISERR(LN(Table120[[#This Row],[Close Price]]/I8)),"-",LN(Table120[[#This Row],[Close Price]]/I8))</f>
        <v>-4.3226728398328218E-3</v>
      </c>
    </row>
    <row r="10" spans="1:14" x14ac:dyDescent="0.3">
      <c r="A10" s="1" t="s">
        <v>37</v>
      </c>
      <c r="B10" s="1" t="s">
        <v>14</v>
      </c>
      <c r="C10" s="2">
        <v>43111</v>
      </c>
      <c r="D10" s="1">
        <v>357.8</v>
      </c>
      <c r="E10" s="1">
        <v>357.45</v>
      </c>
      <c r="F10" s="1">
        <v>361.25</v>
      </c>
      <c r="G10" s="1">
        <v>356</v>
      </c>
      <c r="H10" s="1">
        <v>358.4</v>
      </c>
      <c r="I10" s="1">
        <v>359.9</v>
      </c>
      <c r="J10" s="1">
        <v>358.45</v>
      </c>
      <c r="K10" s="1">
        <v>557697</v>
      </c>
      <c r="L10" s="1">
        <v>199905815.90000001</v>
      </c>
      <c r="M10" s="1">
        <v>10029</v>
      </c>
      <c r="N10" s="3">
        <f>IF(ISERR(LN(Table120[[#This Row],[Close Price]]/I9)),"-",LN(Table120[[#This Row],[Close Price]]/I9))</f>
        <v>5.8520440103661236E-3</v>
      </c>
    </row>
    <row r="11" spans="1:14" x14ac:dyDescent="0.3">
      <c r="A11" s="1" t="s">
        <v>37</v>
      </c>
      <c r="B11" s="1" t="s">
        <v>14</v>
      </c>
      <c r="C11" s="2">
        <v>43112</v>
      </c>
      <c r="D11" s="1">
        <v>359.9</v>
      </c>
      <c r="E11" s="1">
        <v>359.8</v>
      </c>
      <c r="F11" s="1">
        <v>360.9</v>
      </c>
      <c r="G11" s="1">
        <v>356.65</v>
      </c>
      <c r="H11" s="1">
        <v>358.2</v>
      </c>
      <c r="I11" s="1">
        <v>358.15</v>
      </c>
      <c r="J11" s="1">
        <v>358.48</v>
      </c>
      <c r="K11" s="1">
        <v>843519</v>
      </c>
      <c r="L11" s="1">
        <v>302387561.14999998</v>
      </c>
      <c r="M11" s="1">
        <v>17741</v>
      </c>
      <c r="N11" s="3">
        <f>IF(ISERR(LN(Table120[[#This Row],[Close Price]]/I10)),"-",LN(Table120[[#This Row],[Close Price]]/I10))</f>
        <v>-4.8743220245247307E-3</v>
      </c>
    </row>
    <row r="12" spans="1:14" x14ac:dyDescent="0.3">
      <c r="A12" s="1" t="s">
        <v>37</v>
      </c>
      <c r="B12" s="1" t="s">
        <v>14</v>
      </c>
      <c r="C12" s="2">
        <v>43115</v>
      </c>
      <c r="D12" s="1">
        <v>358.15</v>
      </c>
      <c r="E12" s="1">
        <v>360.3</v>
      </c>
      <c r="F12" s="1">
        <v>363.85</v>
      </c>
      <c r="G12" s="1">
        <v>359</v>
      </c>
      <c r="H12" s="1">
        <v>361</v>
      </c>
      <c r="I12" s="1">
        <v>361.25</v>
      </c>
      <c r="J12" s="1">
        <v>361.13</v>
      </c>
      <c r="K12" s="1">
        <v>1334475</v>
      </c>
      <c r="L12" s="1">
        <v>481925095.64999998</v>
      </c>
      <c r="M12" s="1">
        <v>8296</v>
      </c>
      <c r="N12" s="3">
        <f>IF(ISERR(LN(Table120[[#This Row],[Close Price]]/I11)),"-",LN(Table120[[#This Row],[Close Price]]/I11))</f>
        <v>8.6183463661817141E-3</v>
      </c>
    </row>
    <row r="13" spans="1:14" x14ac:dyDescent="0.3">
      <c r="A13" s="1" t="s">
        <v>37</v>
      </c>
      <c r="B13" s="1" t="s">
        <v>14</v>
      </c>
      <c r="C13" s="2">
        <v>43116</v>
      </c>
      <c r="D13" s="1">
        <v>361.25</v>
      </c>
      <c r="E13" s="1">
        <v>363</v>
      </c>
      <c r="F13" s="1">
        <v>363</v>
      </c>
      <c r="G13" s="1">
        <v>355.2</v>
      </c>
      <c r="H13" s="1">
        <v>357.1</v>
      </c>
      <c r="I13" s="1">
        <v>358.4</v>
      </c>
      <c r="J13" s="1">
        <v>358.36</v>
      </c>
      <c r="K13" s="1">
        <v>919047</v>
      </c>
      <c r="L13" s="1">
        <v>329352856.35000002</v>
      </c>
      <c r="M13" s="1">
        <v>16683</v>
      </c>
      <c r="N13" s="3">
        <f>IF(ISERR(LN(Table120[[#This Row],[Close Price]]/I12)),"-",LN(Table120[[#This Row],[Close Price]]/I12))</f>
        <v>-7.9205583258665658E-3</v>
      </c>
    </row>
    <row r="14" spans="1:14" x14ac:dyDescent="0.3">
      <c r="A14" s="1" t="s">
        <v>37</v>
      </c>
      <c r="B14" s="1" t="s">
        <v>14</v>
      </c>
      <c r="C14" s="2">
        <v>43117</v>
      </c>
      <c r="D14" s="1">
        <v>358.4</v>
      </c>
      <c r="E14" s="1">
        <v>355.55</v>
      </c>
      <c r="F14" s="1">
        <v>361.95</v>
      </c>
      <c r="G14" s="1">
        <v>352</v>
      </c>
      <c r="H14" s="1">
        <v>361</v>
      </c>
      <c r="I14" s="1">
        <v>358.9</v>
      </c>
      <c r="J14" s="1">
        <v>356.23</v>
      </c>
      <c r="K14" s="1">
        <v>1599096</v>
      </c>
      <c r="L14" s="1">
        <v>569639487.5</v>
      </c>
      <c r="M14" s="1">
        <v>34102</v>
      </c>
      <c r="N14" s="3">
        <f>IF(ISERR(LN(Table120[[#This Row],[Close Price]]/I13)),"-",LN(Table120[[#This Row],[Close Price]]/I13))</f>
        <v>1.3941170527860816E-3</v>
      </c>
    </row>
    <row r="15" spans="1:14" x14ac:dyDescent="0.3">
      <c r="A15" s="1" t="s">
        <v>37</v>
      </c>
      <c r="B15" s="1" t="s">
        <v>14</v>
      </c>
      <c r="C15" s="2">
        <v>43118</v>
      </c>
      <c r="D15" s="1">
        <v>358.9</v>
      </c>
      <c r="E15" s="1">
        <v>365</v>
      </c>
      <c r="F15" s="1">
        <v>368.6</v>
      </c>
      <c r="G15" s="1">
        <v>361.35</v>
      </c>
      <c r="H15" s="1">
        <v>364.8</v>
      </c>
      <c r="I15" s="1">
        <v>364.65</v>
      </c>
      <c r="J15" s="1">
        <v>365.06</v>
      </c>
      <c r="K15" s="1">
        <v>1240349</v>
      </c>
      <c r="L15" s="1">
        <v>452799826.35000002</v>
      </c>
      <c r="M15" s="1">
        <v>22434</v>
      </c>
      <c r="N15" s="3">
        <f>IF(ISERR(LN(Table120[[#This Row],[Close Price]]/I14)),"-",LN(Table120[[#This Row],[Close Price]]/I14))</f>
        <v>1.5894191276680413E-2</v>
      </c>
    </row>
    <row r="16" spans="1:14" x14ac:dyDescent="0.3">
      <c r="A16" s="1" t="s">
        <v>37</v>
      </c>
      <c r="B16" s="1" t="s">
        <v>14</v>
      </c>
      <c r="C16" s="2">
        <v>43119</v>
      </c>
      <c r="D16" s="1">
        <v>364.65</v>
      </c>
      <c r="E16" s="1">
        <v>362.3</v>
      </c>
      <c r="F16" s="1">
        <v>367.35</v>
      </c>
      <c r="G16" s="1">
        <v>358.7</v>
      </c>
      <c r="H16" s="1">
        <v>367</v>
      </c>
      <c r="I16" s="1">
        <v>363.8</v>
      </c>
      <c r="J16" s="1">
        <v>362.77</v>
      </c>
      <c r="K16" s="1">
        <v>565302</v>
      </c>
      <c r="L16" s="1">
        <v>205073550.55000001</v>
      </c>
      <c r="M16" s="1">
        <v>7998</v>
      </c>
      <c r="N16" s="3">
        <f>IF(ISERR(LN(Table120[[#This Row],[Close Price]]/I15)),"-",LN(Table120[[#This Row],[Close Price]]/I15))</f>
        <v>-2.3337233462201001E-3</v>
      </c>
    </row>
    <row r="17" spans="1:14" x14ac:dyDescent="0.3">
      <c r="A17" s="1" t="s">
        <v>37</v>
      </c>
      <c r="B17" s="1" t="s">
        <v>14</v>
      </c>
      <c r="C17" s="2">
        <v>43122</v>
      </c>
      <c r="D17" s="1">
        <v>363.8</v>
      </c>
      <c r="E17" s="1">
        <v>365.15</v>
      </c>
      <c r="F17" s="1">
        <v>368.45</v>
      </c>
      <c r="G17" s="1">
        <v>361.3</v>
      </c>
      <c r="H17" s="1">
        <v>365.6</v>
      </c>
      <c r="I17" s="1">
        <v>363.1</v>
      </c>
      <c r="J17" s="1">
        <v>363.58</v>
      </c>
      <c r="K17" s="1">
        <v>939881</v>
      </c>
      <c r="L17" s="1">
        <v>341718808.60000002</v>
      </c>
      <c r="M17" s="1">
        <v>12363</v>
      </c>
      <c r="N17" s="3">
        <f>IF(ISERR(LN(Table120[[#This Row],[Close Price]]/I16)),"-",LN(Table120[[#This Row],[Close Price]]/I16))</f>
        <v>-1.925987663731716E-3</v>
      </c>
    </row>
    <row r="18" spans="1:14" x14ac:dyDescent="0.3">
      <c r="A18" s="1" t="s">
        <v>37</v>
      </c>
      <c r="B18" s="1" t="s">
        <v>14</v>
      </c>
      <c r="C18" s="2">
        <v>43123</v>
      </c>
      <c r="D18" s="1">
        <v>363.1</v>
      </c>
      <c r="E18" s="1">
        <v>364.4</v>
      </c>
      <c r="F18" s="1">
        <v>367.25</v>
      </c>
      <c r="G18" s="1">
        <v>360.35</v>
      </c>
      <c r="H18" s="1">
        <v>363.7</v>
      </c>
      <c r="I18" s="1">
        <v>364</v>
      </c>
      <c r="J18" s="1">
        <v>363.98</v>
      </c>
      <c r="K18" s="1">
        <v>1287281</v>
      </c>
      <c r="L18" s="1">
        <v>468546031.94999999</v>
      </c>
      <c r="M18" s="1">
        <v>28485</v>
      </c>
      <c r="N18" s="3">
        <f>IF(ISERR(LN(Table120[[#This Row],[Close Price]]/I17)),"-",LN(Table120[[#This Row],[Close Price]]/I17))</f>
        <v>2.4755892164505405E-3</v>
      </c>
    </row>
    <row r="19" spans="1:14" x14ac:dyDescent="0.3">
      <c r="A19" s="1" t="s">
        <v>37</v>
      </c>
      <c r="B19" s="1" t="s">
        <v>14</v>
      </c>
      <c r="C19" s="2">
        <v>43124</v>
      </c>
      <c r="D19" s="1">
        <v>364</v>
      </c>
      <c r="E19" s="1">
        <v>363.8</v>
      </c>
      <c r="F19" s="1">
        <v>365.8</v>
      </c>
      <c r="G19" s="1">
        <v>358.5</v>
      </c>
      <c r="H19" s="1">
        <v>359</v>
      </c>
      <c r="I19" s="1">
        <v>359.2</v>
      </c>
      <c r="J19" s="1">
        <v>360.49</v>
      </c>
      <c r="K19" s="1">
        <v>1374753</v>
      </c>
      <c r="L19" s="1">
        <v>495583512.44999999</v>
      </c>
      <c r="M19" s="1">
        <v>12057</v>
      </c>
      <c r="N19" s="3">
        <f>IF(ISERR(LN(Table120[[#This Row],[Close Price]]/I18)),"-",LN(Table120[[#This Row],[Close Price]]/I18))</f>
        <v>-1.3274531208696188E-2</v>
      </c>
    </row>
    <row r="20" spans="1:14" x14ac:dyDescent="0.3">
      <c r="A20" s="1" t="s">
        <v>37</v>
      </c>
      <c r="B20" s="1" t="s">
        <v>14</v>
      </c>
      <c r="C20" s="2">
        <v>43125</v>
      </c>
      <c r="D20" s="1">
        <v>359.2</v>
      </c>
      <c r="E20" s="1">
        <v>359.1</v>
      </c>
      <c r="F20" s="1">
        <v>364.5</v>
      </c>
      <c r="G20" s="1">
        <v>352</v>
      </c>
      <c r="H20" s="1">
        <v>354</v>
      </c>
      <c r="I20" s="1">
        <v>353.75</v>
      </c>
      <c r="J20" s="1">
        <v>358.29</v>
      </c>
      <c r="K20" s="1">
        <v>991272</v>
      </c>
      <c r="L20" s="1">
        <v>355158769.14999998</v>
      </c>
      <c r="M20" s="1">
        <v>12975</v>
      </c>
      <c r="N20" s="3">
        <f>IF(ISERR(LN(Table120[[#This Row],[Close Price]]/I19)),"-",LN(Table120[[#This Row],[Close Price]]/I19))</f>
        <v>-1.5288887470597109E-2</v>
      </c>
    </row>
    <row r="21" spans="1:14" x14ac:dyDescent="0.3">
      <c r="A21" s="1" t="s">
        <v>37</v>
      </c>
      <c r="B21" s="1" t="s">
        <v>14</v>
      </c>
      <c r="C21" s="2">
        <v>43129</v>
      </c>
      <c r="D21" s="1">
        <v>353.75</v>
      </c>
      <c r="E21" s="1">
        <v>354.35</v>
      </c>
      <c r="F21" s="1">
        <v>361</v>
      </c>
      <c r="G21" s="1">
        <v>354.35</v>
      </c>
      <c r="H21" s="1">
        <v>358.2</v>
      </c>
      <c r="I21" s="1">
        <v>359.7</v>
      </c>
      <c r="J21" s="1">
        <v>358.03</v>
      </c>
      <c r="K21" s="1">
        <v>1118359</v>
      </c>
      <c r="L21" s="1">
        <v>400408069.5</v>
      </c>
      <c r="M21" s="1">
        <v>38509</v>
      </c>
      <c r="N21" s="3">
        <f>IF(ISERR(LN(Table120[[#This Row],[Close Price]]/I20)),"-",LN(Table120[[#This Row],[Close Price]]/I20))</f>
        <v>1.6679901744130737E-2</v>
      </c>
    </row>
    <row r="22" spans="1:14" x14ac:dyDescent="0.3">
      <c r="A22" s="1" t="s">
        <v>37</v>
      </c>
      <c r="B22" s="1" t="s">
        <v>14</v>
      </c>
      <c r="C22" s="2">
        <v>43130</v>
      </c>
      <c r="D22" s="1">
        <v>359.7</v>
      </c>
      <c r="E22" s="1">
        <v>359.5</v>
      </c>
      <c r="F22" s="1">
        <v>362</v>
      </c>
      <c r="G22" s="1">
        <v>356.6</v>
      </c>
      <c r="H22" s="1">
        <v>359.9</v>
      </c>
      <c r="I22" s="1">
        <v>358.6</v>
      </c>
      <c r="J22" s="1">
        <v>358.63</v>
      </c>
      <c r="K22" s="1">
        <v>774775</v>
      </c>
      <c r="L22" s="1">
        <v>277856351.94999999</v>
      </c>
      <c r="M22" s="1">
        <v>12464</v>
      </c>
      <c r="N22" s="3">
        <f>IF(ISERR(LN(Table120[[#This Row],[Close Price]]/I21)),"-",LN(Table120[[#This Row],[Close Price]]/I21))</f>
        <v>-3.0627895305456558E-3</v>
      </c>
    </row>
    <row r="23" spans="1:14" x14ac:dyDescent="0.3">
      <c r="A23" s="1" t="s">
        <v>37</v>
      </c>
      <c r="B23" s="1" t="s">
        <v>14</v>
      </c>
      <c r="C23" s="2">
        <v>43131</v>
      </c>
      <c r="D23" s="1">
        <v>358.6</v>
      </c>
      <c r="E23" s="1">
        <v>359.35</v>
      </c>
      <c r="F23" s="1">
        <v>360.8</v>
      </c>
      <c r="G23" s="1">
        <v>346.65</v>
      </c>
      <c r="H23" s="1">
        <v>356.5</v>
      </c>
      <c r="I23" s="1">
        <v>355.6</v>
      </c>
      <c r="J23" s="1">
        <v>353.98</v>
      </c>
      <c r="K23" s="1">
        <v>4361853</v>
      </c>
      <c r="L23" s="1">
        <v>1544028766</v>
      </c>
      <c r="M23" s="1">
        <v>38315</v>
      </c>
      <c r="N23" s="3">
        <f>IF(ISERR(LN(Table120[[#This Row],[Close Price]]/I22)),"-",LN(Table120[[#This Row],[Close Price]]/I22))</f>
        <v>-8.4010575312829412E-3</v>
      </c>
    </row>
    <row r="24" spans="1:14" x14ac:dyDescent="0.3">
      <c r="A24" s="1" t="s">
        <v>37</v>
      </c>
      <c r="B24" s="1" t="s">
        <v>14</v>
      </c>
      <c r="C24" s="2">
        <v>43132</v>
      </c>
      <c r="D24" s="1">
        <v>355.6</v>
      </c>
      <c r="E24" s="1">
        <v>357.35</v>
      </c>
      <c r="F24" s="1">
        <v>358.85</v>
      </c>
      <c r="G24" s="1">
        <v>348.5</v>
      </c>
      <c r="H24" s="1">
        <v>350</v>
      </c>
      <c r="I24" s="1">
        <v>349.7</v>
      </c>
      <c r="J24" s="1">
        <v>353.66</v>
      </c>
      <c r="K24" s="1">
        <v>2438075</v>
      </c>
      <c r="L24" s="1">
        <v>862252820.89999998</v>
      </c>
      <c r="M24" s="1">
        <v>36010</v>
      </c>
      <c r="N24" s="3">
        <f>IF(ISERR(LN(Table120[[#This Row],[Close Price]]/I23)),"-",LN(Table120[[#This Row],[Close Price]]/I23))</f>
        <v>-1.6730859570419469E-2</v>
      </c>
    </row>
    <row r="25" spans="1:14" x14ac:dyDescent="0.3">
      <c r="A25" s="1" t="s">
        <v>37</v>
      </c>
      <c r="B25" s="1" t="s">
        <v>14</v>
      </c>
      <c r="C25" s="2">
        <v>43133</v>
      </c>
      <c r="D25" s="1">
        <v>349.7</v>
      </c>
      <c r="E25" s="1">
        <v>348</v>
      </c>
      <c r="F25" s="1">
        <v>353.85</v>
      </c>
      <c r="G25" s="1">
        <v>340.2</v>
      </c>
      <c r="H25" s="1">
        <v>344.45</v>
      </c>
      <c r="I25" s="1">
        <v>344.45</v>
      </c>
      <c r="J25" s="1">
        <v>346.35</v>
      </c>
      <c r="K25" s="1">
        <v>1350425</v>
      </c>
      <c r="L25" s="1">
        <v>467716767.39999998</v>
      </c>
      <c r="M25" s="1">
        <v>26793</v>
      </c>
      <c r="N25" s="3">
        <f>IF(ISERR(LN(Table120[[#This Row],[Close Price]]/I24)),"-",LN(Table120[[#This Row],[Close Price]]/I24))</f>
        <v>-1.5126702030125349E-2</v>
      </c>
    </row>
    <row r="26" spans="1:14" x14ac:dyDescent="0.3">
      <c r="A26" s="1" t="s">
        <v>37</v>
      </c>
      <c r="B26" s="1" t="s">
        <v>14</v>
      </c>
      <c r="C26" s="2">
        <v>43136</v>
      </c>
      <c r="D26" s="1">
        <v>344.45</v>
      </c>
      <c r="E26" s="1">
        <v>348.2</v>
      </c>
      <c r="F26" s="1">
        <v>349</v>
      </c>
      <c r="G26" s="1">
        <v>337.1</v>
      </c>
      <c r="H26" s="1">
        <v>339.1</v>
      </c>
      <c r="I26" s="1">
        <v>339.1</v>
      </c>
      <c r="J26" s="1">
        <v>342.11</v>
      </c>
      <c r="K26" s="1">
        <v>1270434</v>
      </c>
      <c r="L26" s="1">
        <v>434628908.55000001</v>
      </c>
      <c r="M26" s="1">
        <v>31044</v>
      </c>
      <c r="N26" s="3">
        <f>IF(ISERR(LN(Table120[[#This Row],[Close Price]]/I25)),"-",LN(Table120[[#This Row],[Close Price]]/I25))</f>
        <v>-1.5653892907611797E-2</v>
      </c>
    </row>
    <row r="27" spans="1:14" x14ac:dyDescent="0.3">
      <c r="A27" s="1" t="s">
        <v>37</v>
      </c>
      <c r="B27" s="1" t="s">
        <v>14</v>
      </c>
      <c r="C27" s="2">
        <v>43137</v>
      </c>
      <c r="D27" s="1">
        <v>339.1</v>
      </c>
      <c r="E27" s="1">
        <v>330.6</v>
      </c>
      <c r="F27" s="1">
        <v>341.65</v>
      </c>
      <c r="G27" s="1">
        <v>326</v>
      </c>
      <c r="H27" s="1">
        <v>338.25</v>
      </c>
      <c r="I27" s="1">
        <v>339.25</v>
      </c>
      <c r="J27" s="1">
        <v>336.19</v>
      </c>
      <c r="K27" s="1">
        <v>1948962</v>
      </c>
      <c r="L27" s="1">
        <v>655221013.70000005</v>
      </c>
      <c r="M27" s="1">
        <v>29494</v>
      </c>
      <c r="N27" s="3">
        <f>IF(ISERR(LN(Table120[[#This Row],[Close Price]]/I26)),"-",LN(Table120[[#This Row],[Close Price]]/I26))</f>
        <v>4.4224958338545049E-4</v>
      </c>
    </row>
    <row r="28" spans="1:14" x14ac:dyDescent="0.3">
      <c r="A28" s="1" t="s">
        <v>37</v>
      </c>
      <c r="B28" s="1" t="s">
        <v>14</v>
      </c>
      <c r="C28" s="2">
        <v>43138</v>
      </c>
      <c r="D28" s="1">
        <v>339.25</v>
      </c>
      <c r="E28" s="1">
        <v>342.15</v>
      </c>
      <c r="F28" s="1">
        <v>347</v>
      </c>
      <c r="G28" s="1">
        <v>337.05</v>
      </c>
      <c r="H28" s="1">
        <v>338.35</v>
      </c>
      <c r="I28" s="1">
        <v>338.35</v>
      </c>
      <c r="J28" s="1">
        <v>341.09</v>
      </c>
      <c r="K28" s="1">
        <v>835895</v>
      </c>
      <c r="L28" s="1">
        <v>285113199.89999998</v>
      </c>
      <c r="M28" s="1">
        <v>12820</v>
      </c>
      <c r="N28" s="3">
        <f>IF(ISERR(LN(Table120[[#This Row],[Close Price]]/I27)),"-",LN(Table120[[#This Row],[Close Price]]/I27))</f>
        <v>-2.656436036743896E-3</v>
      </c>
    </row>
    <row r="29" spans="1:14" x14ac:dyDescent="0.3">
      <c r="A29" s="1" t="s">
        <v>37</v>
      </c>
      <c r="B29" s="1" t="s">
        <v>14</v>
      </c>
      <c r="C29" s="2">
        <v>43139</v>
      </c>
      <c r="D29" s="1">
        <v>338.35</v>
      </c>
      <c r="E29" s="1">
        <v>339.5</v>
      </c>
      <c r="F29" s="1">
        <v>342.5</v>
      </c>
      <c r="G29" s="1">
        <v>337.2</v>
      </c>
      <c r="H29" s="1">
        <v>340.55</v>
      </c>
      <c r="I29" s="1">
        <v>340.3</v>
      </c>
      <c r="J29" s="1">
        <v>340.14</v>
      </c>
      <c r="K29" s="1">
        <v>1463375</v>
      </c>
      <c r="L29" s="1">
        <v>497753333.75</v>
      </c>
      <c r="M29" s="1">
        <v>18834</v>
      </c>
      <c r="N29" s="3">
        <f>IF(ISERR(LN(Table120[[#This Row],[Close Price]]/I28)),"-",LN(Table120[[#This Row],[Close Price]]/I28))</f>
        <v>5.7467188286254162E-3</v>
      </c>
    </row>
    <row r="30" spans="1:14" x14ac:dyDescent="0.3">
      <c r="A30" s="1" t="s">
        <v>37</v>
      </c>
      <c r="B30" s="1" t="s">
        <v>14</v>
      </c>
      <c r="C30" s="2">
        <v>43140</v>
      </c>
      <c r="D30" s="1">
        <v>340.3</v>
      </c>
      <c r="E30" s="1">
        <v>337.5</v>
      </c>
      <c r="F30" s="1">
        <v>343.45</v>
      </c>
      <c r="G30" s="1">
        <v>336</v>
      </c>
      <c r="H30" s="1">
        <v>340.75</v>
      </c>
      <c r="I30" s="1">
        <v>340.55</v>
      </c>
      <c r="J30" s="1">
        <v>339.51</v>
      </c>
      <c r="K30" s="1">
        <v>744243</v>
      </c>
      <c r="L30" s="1">
        <v>252677964.55000001</v>
      </c>
      <c r="M30" s="1">
        <v>14807</v>
      </c>
      <c r="N30" s="3">
        <f>IF(ISERR(LN(Table120[[#This Row],[Close Price]]/I29)),"-",LN(Table120[[#This Row],[Close Price]]/I29))</f>
        <v>7.3437618046730193E-4</v>
      </c>
    </row>
    <row r="31" spans="1:14" x14ac:dyDescent="0.3">
      <c r="A31" s="1" t="s">
        <v>37</v>
      </c>
      <c r="B31" s="1" t="s">
        <v>14</v>
      </c>
      <c r="C31" s="2">
        <v>43143</v>
      </c>
      <c r="D31" s="1">
        <v>340.55</v>
      </c>
      <c r="E31" s="1">
        <v>344.85</v>
      </c>
      <c r="F31" s="1">
        <v>346.5</v>
      </c>
      <c r="G31" s="1">
        <v>340.9</v>
      </c>
      <c r="H31" s="1">
        <v>344.6</v>
      </c>
      <c r="I31" s="1">
        <v>344.75</v>
      </c>
      <c r="J31" s="1">
        <v>344.46</v>
      </c>
      <c r="K31" s="1">
        <v>919718</v>
      </c>
      <c r="L31" s="1">
        <v>316803912.75</v>
      </c>
      <c r="M31" s="1">
        <v>15332</v>
      </c>
      <c r="N31" s="3">
        <f>IF(ISERR(LN(Table120[[#This Row],[Close Price]]/I30)),"-",LN(Table120[[#This Row],[Close Price]]/I30))</f>
        <v>1.2257558986083838E-2</v>
      </c>
    </row>
    <row r="32" spans="1:14" x14ac:dyDescent="0.3">
      <c r="A32" s="1" t="s">
        <v>37</v>
      </c>
      <c r="B32" s="1" t="s">
        <v>14</v>
      </c>
      <c r="C32" s="2">
        <v>43145</v>
      </c>
      <c r="D32" s="1">
        <v>344.75</v>
      </c>
      <c r="E32" s="1">
        <v>344.5</v>
      </c>
      <c r="F32" s="1">
        <v>347.6</v>
      </c>
      <c r="G32" s="1">
        <v>339.55</v>
      </c>
      <c r="H32" s="1">
        <v>339.8</v>
      </c>
      <c r="I32" s="1">
        <v>340.75</v>
      </c>
      <c r="J32" s="1">
        <v>343.03</v>
      </c>
      <c r="K32" s="1">
        <v>825559</v>
      </c>
      <c r="L32" s="1">
        <v>283188002.94999999</v>
      </c>
      <c r="M32" s="1">
        <v>19090</v>
      </c>
      <c r="N32" s="3">
        <f>IF(ISERR(LN(Table120[[#This Row],[Close Price]]/I31)),"-",LN(Table120[[#This Row],[Close Price]]/I31))</f>
        <v>-1.167044609676925E-2</v>
      </c>
    </row>
    <row r="33" spans="1:14" x14ac:dyDescent="0.3">
      <c r="A33" s="1" t="s">
        <v>37</v>
      </c>
      <c r="B33" s="1" t="s">
        <v>14</v>
      </c>
      <c r="C33" s="2">
        <v>43146</v>
      </c>
      <c r="D33" s="1">
        <v>340.75</v>
      </c>
      <c r="E33" s="1">
        <v>342.55</v>
      </c>
      <c r="F33" s="1">
        <v>344.65</v>
      </c>
      <c r="G33" s="1">
        <v>339</v>
      </c>
      <c r="H33" s="1">
        <v>341.3</v>
      </c>
      <c r="I33" s="1">
        <v>339.6</v>
      </c>
      <c r="J33" s="1">
        <v>341.44</v>
      </c>
      <c r="K33" s="1">
        <v>366437</v>
      </c>
      <c r="L33" s="1">
        <v>125117924.15000001</v>
      </c>
      <c r="M33" s="1">
        <v>7277</v>
      </c>
      <c r="N33" s="3">
        <f>IF(ISERR(LN(Table120[[#This Row],[Close Price]]/I32)),"-",LN(Table120[[#This Row],[Close Price]]/I32))</f>
        <v>-3.3806161394497108E-3</v>
      </c>
    </row>
    <row r="34" spans="1:14" x14ac:dyDescent="0.3">
      <c r="A34" s="1" t="s">
        <v>37</v>
      </c>
      <c r="B34" s="1" t="s">
        <v>14</v>
      </c>
      <c r="C34" s="2">
        <v>43147</v>
      </c>
      <c r="D34" s="1">
        <v>339.6</v>
      </c>
      <c r="E34" s="1">
        <v>343.4</v>
      </c>
      <c r="F34" s="1">
        <v>344.75</v>
      </c>
      <c r="G34" s="1">
        <v>341.4</v>
      </c>
      <c r="H34" s="1">
        <v>341.9</v>
      </c>
      <c r="I34" s="1">
        <v>342.75</v>
      </c>
      <c r="J34" s="1">
        <v>343.09</v>
      </c>
      <c r="K34" s="1">
        <v>871481</v>
      </c>
      <c r="L34" s="1">
        <v>298997415.64999998</v>
      </c>
      <c r="M34" s="1">
        <v>17951</v>
      </c>
      <c r="N34" s="3">
        <f>IF(ISERR(LN(Table120[[#This Row],[Close Price]]/I33)),"-",LN(Table120[[#This Row],[Close Price]]/I33))</f>
        <v>9.232864005231366E-3</v>
      </c>
    </row>
    <row r="35" spans="1:14" x14ac:dyDescent="0.3">
      <c r="A35" s="1" t="s">
        <v>37</v>
      </c>
      <c r="B35" s="1" t="s">
        <v>14</v>
      </c>
      <c r="C35" s="2">
        <v>43150</v>
      </c>
      <c r="D35" s="1">
        <v>342.75</v>
      </c>
      <c r="E35" s="1">
        <v>342.9</v>
      </c>
      <c r="F35" s="1">
        <v>344</v>
      </c>
      <c r="G35" s="1">
        <v>338.6</v>
      </c>
      <c r="H35" s="1">
        <v>339.5</v>
      </c>
      <c r="I35" s="1">
        <v>339.35</v>
      </c>
      <c r="J35" s="1">
        <v>340.32</v>
      </c>
      <c r="K35" s="1">
        <v>515046</v>
      </c>
      <c r="L35" s="1">
        <v>175279259.5</v>
      </c>
      <c r="M35" s="1">
        <v>7829</v>
      </c>
      <c r="N35" s="3">
        <f>IF(ISERR(LN(Table120[[#This Row],[Close Price]]/I34)),"-",LN(Table120[[#This Row],[Close Price]]/I34))</f>
        <v>-9.9692952926563761E-3</v>
      </c>
    </row>
    <row r="36" spans="1:14" x14ac:dyDescent="0.3">
      <c r="A36" s="1" t="s">
        <v>37</v>
      </c>
      <c r="B36" s="1" t="s">
        <v>14</v>
      </c>
      <c r="C36" s="2">
        <v>43151</v>
      </c>
      <c r="D36" s="1">
        <v>339.35</v>
      </c>
      <c r="E36" s="1">
        <v>339.25</v>
      </c>
      <c r="F36" s="1">
        <v>345</v>
      </c>
      <c r="G36" s="1">
        <v>339.25</v>
      </c>
      <c r="H36" s="1">
        <v>339.95</v>
      </c>
      <c r="I36" s="1">
        <v>340.7</v>
      </c>
      <c r="J36" s="1">
        <v>341.74</v>
      </c>
      <c r="K36" s="1">
        <v>890534</v>
      </c>
      <c r="L36" s="1">
        <v>304327896.35000002</v>
      </c>
      <c r="M36" s="1">
        <v>14165</v>
      </c>
      <c r="N36" s="3">
        <f>IF(ISERR(LN(Table120[[#This Row],[Close Price]]/I35)),"-",LN(Table120[[#This Row],[Close Price]]/I35))</f>
        <v>3.9703015171533408E-3</v>
      </c>
    </row>
    <row r="37" spans="1:14" x14ac:dyDescent="0.3">
      <c r="A37" s="1" t="s">
        <v>37</v>
      </c>
      <c r="B37" s="1" t="s">
        <v>14</v>
      </c>
      <c r="C37" s="2">
        <v>43152</v>
      </c>
      <c r="D37" s="1">
        <v>340.7</v>
      </c>
      <c r="E37" s="1">
        <v>341.7</v>
      </c>
      <c r="F37" s="1">
        <v>343.1</v>
      </c>
      <c r="G37" s="1">
        <v>333.3</v>
      </c>
      <c r="H37" s="1">
        <v>336.45</v>
      </c>
      <c r="I37" s="1">
        <v>334.5</v>
      </c>
      <c r="J37" s="1">
        <v>334.83</v>
      </c>
      <c r="K37" s="1">
        <v>1312888</v>
      </c>
      <c r="L37" s="1">
        <v>439593360.19999999</v>
      </c>
      <c r="M37" s="1">
        <v>11291</v>
      </c>
      <c r="N37" s="3">
        <f>IF(ISERR(LN(Table120[[#This Row],[Close Price]]/I36)),"-",LN(Table120[[#This Row],[Close Price]]/I36))</f>
        <v>-1.8365445098637662E-2</v>
      </c>
    </row>
    <row r="38" spans="1:14" x14ac:dyDescent="0.3">
      <c r="A38" s="1" t="s">
        <v>37</v>
      </c>
      <c r="B38" s="1" t="s">
        <v>14</v>
      </c>
      <c r="C38" s="2">
        <v>43153</v>
      </c>
      <c r="D38" s="1">
        <v>334.5</v>
      </c>
      <c r="E38" s="1">
        <v>335.75</v>
      </c>
      <c r="F38" s="1">
        <v>335.8</v>
      </c>
      <c r="G38" s="1">
        <v>326.3</v>
      </c>
      <c r="H38" s="1">
        <v>327.3</v>
      </c>
      <c r="I38" s="1">
        <v>327.10000000000002</v>
      </c>
      <c r="J38" s="1">
        <v>328.55</v>
      </c>
      <c r="K38" s="1">
        <v>2278159</v>
      </c>
      <c r="L38" s="1">
        <v>748497023.85000002</v>
      </c>
      <c r="M38" s="1">
        <v>20829</v>
      </c>
      <c r="N38" s="3">
        <f>IF(ISERR(LN(Table120[[#This Row],[Close Price]]/I37)),"-",LN(Table120[[#This Row],[Close Price]]/I37))</f>
        <v>-2.2370945023944874E-2</v>
      </c>
    </row>
    <row r="39" spans="1:14" x14ac:dyDescent="0.3">
      <c r="A39" s="1" t="s">
        <v>37</v>
      </c>
      <c r="B39" s="1" t="s">
        <v>14</v>
      </c>
      <c r="C39" s="2">
        <v>43154</v>
      </c>
      <c r="D39" s="1">
        <v>327.10000000000002</v>
      </c>
      <c r="E39" s="1">
        <v>329.8</v>
      </c>
      <c r="F39" s="1">
        <v>334.4</v>
      </c>
      <c r="G39" s="1">
        <v>324.60000000000002</v>
      </c>
      <c r="H39" s="1">
        <v>333</v>
      </c>
      <c r="I39" s="1">
        <v>330.6</v>
      </c>
      <c r="J39" s="1">
        <v>327.25</v>
      </c>
      <c r="K39" s="1">
        <v>2071180</v>
      </c>
      <c r="L39" s="1">
        <v>677783821.04999995</v>
      </c>
      <c r="M39" s="1">
        <v>27883</v>
      </c>
      <c r="N39" s="3">
        <f>IF(ISERR(LN(Table120[[#This Row],[Close Price]]/I38)),"-",LN(Table120[[#This Row],[Close Price]]/I38))</f>
        <v>1.0643250842585647E-2</v>
      </c>
    </row>
    <row r="40" spans="1:14" x14ac:dyDescent="0.3">
      <c r="A40" s="1" t="s">
        <v>37</v>
      </c>
      <c r="B40" s="1" t="s">
        <v>14</v>
      </c>
      <c r="C40" s="2">
        <v>43157</v>
      </c>
      <c r="D40" s="1">
        <v>330.6</v>
      </c>
      <c r="E40" s="1">
        <v>335</v>
      </c>
      <c r="F40" s="1">
        <v>337.4</v>
      </c>
      <c r="G40" s="1">
        <v>331.15</v>
      </c>
      <c r="H40" s="1">
        <v>331.75</v>
      </c>
      <c r="I40" s="1">
        <v>331.75</v>
      </c>
      <c r="J40" s="1">
        <v>333.34</v>
      </c>
      <c r="K40" s="1">
        <v>778390</v>
      </c>
      <c r="L40" s="1">
        <v>259465014.90000001</v>
      </c>
      <c r="M40" s="1">
        <v>7698</v>
      </c>
      <c r="N40" s="3">
        <f>IF(ISERR(LN(Table120[[#This Row],[Close Price]]/I39)),"-",LN(Table120[[#This Row],[Close Price]]/I39))</f>
        <v>3.4724878253930402E-3</v>
      </c>
    </row>
    <row r="41" spans="1:14" x14ac:dyDescent="0.3">
      <c r="A41" s="1" t="s">
        <v>37</v>
      </c>
      <c r="B41" s="1" t="s">
        <v>14</v>
      </c>
      <c r="C41" s="2">
        <v>43158</v>
      </c>
      <c r="D41" s="1">
        <v>331.75</v>
      </c>
      <c r="E41" s="1">
        <v>332.05</v>
      </c>
      <c r="F41" s="1">
        <v>334.2</v>
      </c>
      <c r="G41" s="1">
        <v>326.35000000000002</v>
      </c>
      <c r="H41" s="1">
        <v>327.95</v>
      </c>
      <c r="I41" s="1">
        <v>328.1</v>
      </c>
      <c r="J41" s="1">
        <v>330.29</v>
      </c>
      <c r="K41" s="1">
        <v>698699</v>
      </c>
      <c r="L41" s="1">
        <v>230774188.94999999</v>
      </c>
      <c r="M41" s="1">
        <v>11435</v>
      </c>
      <c r="N41" s="3">
        <f>IF(ISERR(LN(Table120[[#This Row],[Close Price]]/I40)),"-",LN(Table120[[#This Row],[Close Price]]/I40))</f>
        <v>-1.1063233245260881E-2</v>
      </c>
    </row>
    <row r="42" spans="1:14" x14ac:dyDescent="0.3">
      <c r="A42" s="1" t="s">
        <v>37</v>
      </c>
      <c r="B42" s="1" t="s">
        <v>14</v>
      </c>
      <c r="C42" s="2">
        <v>43159</v>
      </c>
      <c r="D42" s="1">
        <v>328.1</v>
      </c>
      <c r="E42" s="1">
        <v>328.05</v>
      </c>
      <c r="F42" s="1">
        <v>328.05</v>
      </c>
      <c r="G42" s="1">
        <v>323.64999999999998</v>
      </c>
      <c r="H42" s="1">
        <v>325</v>
      </c>
      <c r="I42" s="1">
        <v>325.05</v>
      </c>
      <c r="J42" s="1">
        <v>325.47000000000003</v>
      </c>
      <c r="K42" s="1">
        <v>2526442</v>
      </c>
      <c r="L42" s="1">
        <v>822289775.04999995</v>
      </c>
      <c r="M42" s="1">
        <v>23286</v>
      </c>
      <c r="N42" s="3">
        <f>IF(ISERR(LN(Table120[[#This Row],[Close Price]]/I41)),"-",LN(Table120[[#This Row],[Close Price]]/I41))</f>
        <v>-9.3394233165781798E-3</v>
      </c>
    </row>
    <row r="43" spans="1:14" x14ac:dyDescent="0.3">
      <c r="A43" s="1" t="s">
        <v>37</v>
      </c>
      <c r="B43" s="1" t="s">
        <v>14</v>
      </c>
      <c r="C43" s="2">
        <v>43160</v>
      </c>
      <c r="D43" s="1">
        <v>325.05</v>
      </c>
      <c r="E43" s="1">
        <v>326.39999999999998</v>
      </c>
      <c r="F43" s="1">
        <v>327.55</v>
      </c>
      <c r="G43" s="1">
        <v>323.75</v>
      </c>
      <c r="H43" s="1">
        <v>326.2</v>
      </c>
      <c r="I43" s="1">
        <v>325.2</v>
      </c>
      <c r="J43" s="1">
        <v>325.74</v>
      </c>
      <c r="K43" s="1">
        <v>818541</v>
      </c>
      <c r="L43" s="1">
        <v>266632179.90000001</v>
      </c>
      <c r="M43" s="1">
        <v>12083</v>
      </c>
      <c r="N43" s="3">
        <f>IF(ISERR(LN(Table120[[#This Row],[Close Price]]/I42)),"-",LN(Table120[[#This Row],[Close Price]]/I42))</f>
        <v>4.613610231776881E-4</v>
      </c>
    </row>
    <row r="44" spans="1:14" x14ac:dyDescent="0.3">
      <c r="A44" s="1" t="s">
        <v>37</v>
      </c>
      <c r="B44" s="1" t="s">
        <v>14</v>
      </c>
      <c r="C44" s="2">
        <v>43164</v>
      </c>
      <c r="D44" s="1">
        <v>325.2</v>
      </c>
      <c r="E44" s="1">
        <v>326</v>
      </c>
      <c r="F44" s="1">
        <v>327.2</v>
      </c>
      <c r="G44" s="1">
        <v>322.10000000000002</v>
      </c>
      <c r="H44" s="1">
        <v>325</v>
      </c>
      <c r="I44" s="1">
        <v>325</v>
      </c>
      <c r="J44" s="1">
        <v>325.23</v>
      </c>
      <c r="K44" s="1">
        <v>5281481</v>
      </c>
      <c r="L44" s="1">
        <v>1717715051.5999999</v>
      </c>
      <c r="M44" s="1">
        <v>21159</v>
      </c>
      <c r="N44" s="3">
        <f>IF(ISERR(LN(Table120[[#This Row],[Close Price]]/I43)),"-",LN(Table120[[#This Row],[Close Price]]/I43))</f>
        <v>-6.1519534391803275E-4</v>
      </c>
    </row>
    <row r="45" spans="1:14" x14ac:dyDescent="0.3">
      <c r="A45" s="1" t="s">
        <v>37</v>
      </c>
      <c r="B45" s="1" t="s">
        <v>14</v>
      </c>
      <c r="C45" s="2">
        <v>43165</v>
      </c>
      <c r="D45" s="1">
        <v>325</v>
      </c>
      <c r="E45" s="1">
        <v>326.35000000000002</v>
      </c>
      <c r="F45" s="1">
        <v>329.6</v>
      </c>
      <c r="G45" s="1">
        <v>321</v>
      </c>
      <c r="H45" s="1">
        <v>321.60000000000002</v>
      </c>
      <c r="I45" s="1">
        <v>322.7</v>
      </c>
      <c r="J45" s="1">
        <v>326.2</v>
      </c>
      <c r="K45" s="1">
        <v>678537</v>
      </c>
      <c r="L45" s="1">
        <v>221339102.84999999</v>
      </c>
      <c r="M45" s="1">
        <v>11441</v>
      </c>
      <c r="N45" s="3">
        <f>IF(ISERR(LN(Table120[[#This Row],[Close Price]]/I44)),"-",LN(Table120[[#This Row],[Close Price]]/I44))</f>
        <v>-7.1020832718213609E-3</v>
      </c>
    </row>
    <row r="46" spans="1:14" x14ac:dyDescent="0.3">
      <c r="A46" s="1" t="s">
        <v>37</v>
      </c>
      <c r="B46" s="1" t="s">
        <v>14</v>
      </c>
      <c r="C46" s="2">
        <v>43166</v>
      </c>
      <c r="D46" s="1">
        <v>322.7</v>
      </c>
      <c r="E46" s="1">
        <v>321.2</v>
      </c>
      <c r="F46" s="1">
        <v>326.8</v>
      </c>
      <c r="G46" s="1">
        <v>321.10000000000002</v>
      </c>
      <c r="H46" s="1">
        <v>323.7</v>
      </c>
      <c r="I46" s="1">
        <v>323.39999999999998</v>
      </c>
      <c r="J46" s="1">
        <v>324.88</v>
      </c>
      <c r="K46" s="1">
        <v>2118798</v>
      </c>
      <c r="L46" s="1">
        <v>688349732.89999998</v>
      </c>
      <c r="M46" s="1">
        <v>14674</v>
      </c>
      <c r="N46" s="3">
        <f>IF(ISERR(LN(Table120[[#This Row],[Close Price]]/I45)),"-",LN(Table120[[#This Row],[Close Price]]/I45))</f>
        <v>2.1668480850902932E-3</v>
      </c>
    </row>
    <row r="47" spans="1:14" x14ac:dyDescent="0.3">
      <c r="A47" s="1" t="s">
        <v>37</v>
      </c>
      <c r="B47" s="1" t="s">
        <v>14</v>
      </c>
      <c r="C47" s="2">
        <v>43167</v>
      </c>
      <c r="D47" s="1">
        <v>323.39999999999998</v>
      </c>
      <c r="E47" s="1">
        <v>325.3</v>
      </c>
      <c r="F47" s="1">
        <v>328.9</v>
      </c>
      <c r="G47" s="1">
        <v>318.89999999999998</v>
      </c>
      <c r="H47" s="1">
        <v>327.05</v>
      </c>
      <c r="I47" s="1">
        <v>325.05</v>
      </c>
      <c r="J47" s="1">
        <v>324.89</v>
      </c>
      <c r="K47" s="1">
        <v>10405395</v>
      </c>
      <c r="L47" s="1">
        <v>3380587620.25</v>
      </c>
      <c r="M47" s="1">
        <v>24754</v>
      </c>
      <c r="N47" s="3">
        <f>IF(ISERR(LN(Table120[[#This Row],[Close Price]]/I46)),"-",LN(Table120[[#This Row],[Close Price]]/I46))</f>
        <v>5.0890695074714493E-3</v>
      </c>
    </row>
    <row r="48" spans="1:14" x14ac:dyDescent="0.3">
      <c r="A48" s="1" t="s">
        <v>37</v>
      </c>
      <c r="B48" s="1" t="s">
        <v>14</v>
      </c>
      <c r="C48" s="2">
        <v>43168</v>
      </c>
      <c r="D48" s="1">
        <v>325.05</v>
      </c>
      <c r="E48" s="1">
        <v>328.6</v>
      </c>
      <c r="F48" s="1">
        <v>334.9</v>
      </c>
      <c r="G48" s="1">
        <v>325.05</v>
      </c>
      <c r="H48" s="1">
        <v>329.55</v>
      </c>
      <c r="I48" s="1">
        <v>327.25</v>
      </c>
      <c r="J48" s="1">
        <v>331.2</v>
      </c>
      <c r="K48" s="1">
        <v>1796651</v>
      </c>
      <c r="L48" s="1">
        <v>595050956.39999998</v>
      </c>
      <c r="M48" s="1">
        <v>23280</v>
      </c>
      <c r="N48" s="3">
        <f>IF(ISERR(LN(Table120[[#This Row],[Close Price]]/I47)),"-",LN(Table120[[#This Row],[Close Price]]/I47))</f>
        <v>6.7453881395314347E-3</v>
      </c>
    </row>
    <row r="49" spans="1:14" x14ac:dyDescent="0.3">
      <c r="A49" s="1" t="s">
        <v>37</v>
      </c>
      <c r="B49" s="1" t="s">
        <v>14</v>
      </c>
      <c r="C49" s="2">
        <v>43171</v>
      </c>
      <c r="D49" s="1">
        <v>327.25</v>
      </c>
      <c r="E49" s="1">
        <v>330.05</v>
      </c>
      <c r="F49" s="1">
        <v>333.6</v>
      </c>
      <c r="G49" s="1">
        <v>327.14999999999998</v>
      </c>
      <c r="H49" s="1">
        <v>327.9</v>
      </c>
      <c r="I49" s="1">
        <v>327.75</v>
      </c>
      <c r="J49" s="1">
        <v>329.1</v>
      </c>
      <c r="K49" s="1">
        <v>1508106</v>
      </c>
      <c r="L49" s="1">
        <v>496323615.80000001</v>
      </c>
      <c r="M49" s="1">
        <v>16269</v>
      </c>
      <c r="N49" s="3">
        <f>IF(ISERR(LN(Table120[[#This Row],[Close Price]]/I48)),"-",LN(Table120[[#This Row],[Close Price]]/I48))</f>
        <v>1.5267178537998873E-3</v>
      </c>
    </row>
    <row r="50" spans="1:14" x14ac:dyDescent="0.3">
      <c r="A50" s="1" t="s">
        <v>37</v>
      </c>
      <c r="B50" s="1" t="s">
        <v>14</v>
      </c>
      <c r="C50" s="2">
        <v>43172</v>
      </c>
      <c r="D50" s="1">
        <v>327.75</v>
      </c>
      <c r="E50" s="1">
        <v>327.75</v>
      </c>
      <c r="F50" s="1">
        <v>333.05</v>
      </c>
      <c r="G50" s="1">
        <v>324.35000000000002</v>
      </c>
      <c r="H50" s="1">
        <v>325.60000000000002</v>
      </c>
      <c r="I50" s="1">
        <v>325.14999999999998</v>
      </c>
      <c r="J50" s="1">
        <v>326.42</v>
      </c>
      <c r="K50" s="1">
        <v>2618470</v>
      </c>
      <c r="L50" s="1">
        <v>854709602.54999995</v>
      </c>
      <c r="M50" s="1">
        <v>21323</v>
      </c>
      <c r="N50" s="3">
        <f>IF(ISERR(LN(Table120[[#This Row],[Close Price]]/I49)),"-",LN(Table120[[#This Row],[Close Price]]/I49))</f>
        <v>-7.9645083286484578E-3</v>
      </c>
    </row>
    <row r="51" spans="1:14" x14ac:dyDescent="0.3">
      <c r="A51" s="1" t="s">
        <v>37</v>
      </c>
      <c r="B51" s="1" t="s">
        <v>14</v>
      </c>
      <c r="C51" s="2">
        <v>43173</v>
      </c>
      <c r="D51" s="1">
        <v>325.14999999999998</v>
      </c>
      <c r="E51" s="1">
        <v>325</v>
      </c>
      <c r="F51" s="1">
        <v>326.89999999999998</v>
      </c>
      <c r="G51" s="1">
        <v>323</v>
      </c>
      <c r="H51" s="1">
        <v>325</v>
      </c>
      <c r="I51" s="1">
        <v>325</v>
      </c>
      <c r="J51" s="1">
        <v>324.99</v>
      </c>
      <c r="K51" s="1">
        <v>2212159</v>
      </c>
      <c r="L51" s="1">
        <v>718927943.45000005</v>
      </c>
      <c r="M51" s="1">
        <v>17401</v>
      </c>
      <c r="N51" s="3">
        <f>IF(ISERR(LN(Table120[[#This Row],[Close Price]]/I50)),"-",LN(Table120[[#This Row],[Close Price]]/I50))</f>
        <v>-4.6143198542329867E-4</v>
      </c>
    </row>
    <row r="52" spans="1:14" x14ac:dyDescent="0.3">
      <c r="A52" s="1" t="s">
        <v>37</v>
      </c>
      <c r="B52" s="1" t="s">
        <v>14</v>
      </c>
      <c r="C52" s="2">
        <v>43174</v>
      </c>
      <c r="D52" s="1">
        <v>325</v>
      </c>
      <c r="E52" s="1">
        <v>325.10000000000002</v>
      </c>
      <c r="F52" s="1">
        <v>327.64999999999998</v>
      </c>
      <c r="G52" s="1">
        <v>324.5</v>
      </c>
      <c r="H52" s="1">
        <v>325</v>
      </c>
      <c r="I52" s="1">
        <v>325.05</v>
      </c>
      <c r="J52" s="1">
        <v>325.23</v>
      </c>
      <c r="K52" s="1">
        <v>2053015</v>
      </c>
      <c r="L52" s="1">
        <v>667701701.79999995</v>
      </c>
      <c r="M52" s="1">
        <v>16636</v>
      </c>
      <c r="N52" s="3">
        <f>IF(ISERR(LN(Table120[[#This Row],[Close Price]]/I51)),"-",LN(Table120[[#This Row],[Close Price]]/I51))</f>
        <v>1.5383432074028076E-4</v>
      </c>
    </row>
    <row r="53" spans="1:14" x14ac:dyDescent="0.3">
      <c r="A53" s="1" t="s">
        <v>37</v>
      </c>
      <c r="B53" s="1" t="s">
        <v>14</v>
      </c>
      <c r="C53" s="2">
        <v>43175</v>
      </c>
      <c r="D53" s="1">
        <v>325.05</v>
      </c>
      <c r="E53" s="1">
        <v>325.05</v>
      </c>
      <c r="F53" s="1">
        <v>326.45</v>
      </c>
      <c r="G53" s="1">
        <v>320.45</v>
      </c>
      <c r="H53" s="1">
        <v>322.75</v>
      </c>
      <c r="I53" s="1">
        <v>321.25</v>
      </c>
      <c r="J53" s="1">
        <v>323.17</v>
      </c>
      <c r="K53" s="1">
        <v>2715500</v>
      </c>
      <c r="L53" s="1">
        <v>877570366.14999998</v>
      </c>
      <c r="M53" s="1">
        <v>57234</v>
      </c>
      <c r="N53" s="3">
        <f>IF(ISERR(LN(Table120[[#This Row],[Close Price]]/I52)),"-",LN(Table120[[#This Row],[Close Price]]/I52))</f>
        <v>-1.1759380441048186E-2</v>
      </c>
    </row>
    <row r="54" spans="1:14" x14ac:dyDescent="0.3">
      <c r="A54" s="1" t="s">
        <v>37</v>
      </c>
      <c r="B54" s="1" t="s">
        <v>14</v>
      </c>
      <c r="C54" s="2">
        <v>43178</v>
      </c>
      <c r="D54" s="1">
        <v>321.25</v>
      </c>
      <c r="E54" s="1">
        <v>321.55</v>
      </c>
      <c r="F54" s="1">
        <v>325.8</v>
      </c>
      <c r="G54" s="1">
        <v>318.05</v>
      </c>
      <c r="H54" s="1">
        <v>318.95</v>
      </c>
      <c r="I54" s="1">
        <v>319.7</v>
      </c>
      <c r="J54" s="1">
        <v>320.77999999999997</v>
      </c>
      <c r="K54" s="1">
        <v>1008579</v>
      </c>
      <c r="L54" s="1">
        <v>323531533.5</v>
      </c>
      <c r="M54" s="1">
        <v>16178</v>
      </c>
      <c r="N54" s="3">
        <f>IF(ISERR(LN(Table120[[#This Row],[Close Price]]/I53)),"-",LN(Table120[[#This Row],[Close Price]]/I53))</f>
        <v>-4.8365801436338618E-3</v>
      </c>
    </row>
    <row r="55" spans="1:14" x14ac:dyDescent="0.3">
      <c r="A55" s="1" t="s">
        <v>37</v>
      </c>
      <c r="B55" s="1" t="s">
        <v>14</v>
      </c>
      <c r="C55" s="2">
        <v>43179</v>
      </c>
      <c r="D55" s="1">
        <v>319.7</v>
      </c>
      <c r="E55" s="1">
        <v>319</v>
      </c>
      <c r="F55" s="1">
        <v>321.85000000000002</v>
      </c>
      <c r="G55" s="1">
        <v>314.64999999999998</v>
      </c>
      <c r="H55" s="1">
        <v>318.5</v>
      </c>
      <c r="I55" s="1">
        <v>319.35000000000002</v>
      </c>
      <c r="J55" s="1">
        <v>318.07</v>
      </c>
      <c r="K55" s="1">
        <v>2312806</v>
      </c>
      <c r="L55" s="1">
        <v>735623280.85000002</v>
      </c>
      <c r="M55" s="1">
        <v>48745</v>
      </c>
      <c r="N55" s="3">
        <f>IF(ISERR(LN(Table120[[#This Row],[Close Price]]/I54)),"-",LN(Table120[[#This Row],[Close Price]]/I54))</f>
        <v>-1.095376058197434E-3</v>
      </c>
    </row>
    <row r="56" spans="1:14" x14ac:dyDescent="0.3">
      <c r="A56" s="1" t="s">
        <v>37</v>
      </c>
      <c r="B56" s="1" t="s">
        <v>14</v>
      </c>
      <c r="C56" s="2">
        <v>43180</v>
      </c>
      <c r="D56" s="1">
        <v>319.35000000000002</v>
      </c>
      <c r="E56" s="1">
        <v>320</v>
      </c>
      <c r="F56" s="1">
        <v>326.39999999999998</v>
      </c>
      <c r="G56" s="1">
        <v>317.7</v>
      </c>
      <c r="H56" s="1">
        <v>321.60000000000002</v>
      </c>
      <c r="I56" s="1">
        <v>322.45</v>
      </c>
      <c r="J56" s="1">
        <v>322.83</v>
      </c>
      <c r="K56" s="1">
        <v>1446774</v>
      </c>
      <c r="L56" s="1">
        <v>467059859.10000002</v>
      </c>
      <c r="M56" s="1">
        <v>21842</v>
      </c>
      <c r="N56" s="3">
        <f>IF(ISERR(LN(Table120[[#This Row],[Close Price]]/I55)),"-",LN(Table120[[#This Row],[Close Price]]/I55))</f>
        <v>9.6604054487880783E-3</v>
      </c>
    </row>
    <row r="57" spans="1:14" x14ac:dyDescent="0.3">
      <c r="A57" s="1" t="s">
        <v>37</v>
      </c>
      <c r="B57" s="1" t="s">
        <v>14</v>
      </c>
      <c r="C57" s="2">
        <v>43181</v>
      </c>
      <c r="D57" s="1">
        <v>322.45</v>
      </c>
      <c r="E57" s="1">
        <v>320.8</v>
      </c>
      <c r="F57" s="1">
        <v>324</v>
      </c>
      <c r="G57" s="1">
        <v>315.25</v>
      </c>
      <c r="H57" s="1">
        <v>318.05</v>
      </c>
      <c r="I57" s="1">
        <v>316.95</v>
      </c>
      <c r="J57" s="1">
        <v>318.67</v>
      </c>
      <c r="K57" s="1">
        <v>2546884</v>
      </c>
      <c r="L57" s="1">
        <v>811627059.89999998</v>
      </c>
      <c r="M57" s="1">
        <v>29761</v>
      </c>
      <c r="N57" s="3">
        <f>IF(ISERR(LN(Table120[[#This Row],[Close Price]]/I56)),"-",LN(Table120[[#This Row],[Close Price]]/I56))</f>
        <v>-1.7204052726211037E-2</v>
      </c>
    </row>
    <row r="58" spans="1:14" x14ac:dyDescent="0.3">
      <c r="A58" s="1" t="s">
        <v>37</v>
      </c>
      <c r="B58" s="1" t="s">
        <v>14</v>
      </c>
      <c r="C58" s="2">
        <v>43182</v>
      </c>
      <c r="D58" s="1">
        <v>316.95</v>
      </c>
      <c r="E58" s="1">
        <v>312.85000000000002</v>
      </c>
      <c r="F58" s="1">
        <v>320.85000000000002</v>
      </c>
      <c r="G58" s="1">
        <v>311.95</v>
      </c>
      <c r="H58" s="1">
        <v>317.89999999999998</v>
      </c>
      <c r="I58" s="1">
        <v>318.2</v>
      </c>
      <c r="J58" s="1">
        <v>317.95999999999998</v>
      </c>
      <c r="K58" s="1">
        <v>2284582</v>
      </c>
      <c r="L58" s="1">
        <v>726409357.45000005</v>
      </c>
      <c r="M58" s="1">
        <v>48795</v>
      </c>
      <c r="N58" s="3">
        <f>IF(ISERR(LN(Table120[[#This Row],[Close Price]]/I57)),"-",LN(Table120[[#This Row],[Close Price]]/I57))</f>
        <v>3.9360831735110935E-3</v>
      </c>
    </row>
    <row r="59" spans="1:14" x14ac:dyDescent="0.3">
      <c r="A59" s="1" t="s">
        <v>37</v>
      </c>
      <c r="B59" s="1" t="s">
        <v>14</v>
      </c>
      <c r="C59" s="2">
        <v>43185</v>
      </c>
      <c r="D59" s="1">
        <v>318.2</v>
      </c>
      <c r="E59" s="1">
        <v>319.8</v>
      </c>
      <c r="F59" s="1">
        <v>321.10000000000002</v>
      </c>
      <c r="G59" s="1">
        <v>314.8</v>
      </c>
      <c r="H59" s="1">
        <v>315.95</v>
      </c>
      <c r="I59" s="1">
        <v>315.55</v>
      </c>
      <c r="J59" s="1">
        <v>316.10000000000002</v>
      </c>
      <c r="K59" s="1">
        <v>2439303</v>
      </c>
      <c r="L59" s="1">
        <v>771072861</v>
      </c>
      <c r="M59" s="1">
        <v>30895</v>
      </c>
      <c r="N59" s="3">
        <f>IF(ISERR(LN(Table120[[#This Row],[Close Price]]/I58)),"-",LN(Table120[[#This Row],[Close Price]]/I58))</f>
        <v>-8.3629678734378678E-3</v>
      </c>
    </row>
    <row r="60" spans="1:14" x14ac:dyDescent="0.3">
      <c r="A60" s="1" t="s">
        <v>37</v>
      </c>
      <c r="B60" s="1" t="s">
        <v>14</v>
      </c>
      <c r="C60" s="2">
        <v>43186</v>
      </c>
      <c r="D60" s="1">
        <v>315.55</v>
      </c>
      <c r="E60" s="1">
        <v>317.10000000000002</v>
      </c>
      <c r="F60" s="1">
        <v>327.5</v>
      </c>
      <c r="G60" s="1">
        <v>317.10000000000002</v>
      </c>
      <c r="H60" s="1">
        <v>324.14999999999998</v>
      </c>
      <c r="I60" s="1">
        <v>324.85000000000002</v>
      </c>
      <c r="J60" s="1">
        <v>324.62</v>
      </c>
      <c r="K60" s="1">
        <v>2876080</v>
      </c>
      <c r="L60" s="1">
        <v>933622327.04999995</v>
      </c>
      <c r="M60" s="1">
        <v>30891</v>
      </c>
      <c r="N60" s="3">
        <f>IF(ISERR(LN(Table120[[#This Row],[Close Price]]/I59)),"-",LN(Table120[[#This Row],[Close Price]]/I59))</f>
        <v>2.9046389296291567E-2</v>
      </c>
    </row>
    <row r="61" spans="1:14" x14ac:dyDescent="0.3">
      <c r="A61" s="1" t="s">
        <v>37</v>
      </c>
      <c r="B61" s="1" t="s">
        <v>14</v>
      </c>
      <c r="C61" s="2">
        <v>43187</v>
      </c>
      <c r="D61" s="1">
        <v>324.85000000000002</v>
      </c>
      <c r="E61" s="1">
        <v>323.7</v>
      </c>
      <c r="F61" s="1">
        <v>334.6</v>
      </c>
      <c r="G61" s="1">
        <v>322.7</v>
      </c>
      <c r="H61" s="1">
        <v>325.95</v>
      </c>
      <c r="I61" s="1">
        <v>328.4</v>
      </c>
      <c r="J61" s="1">
        <v>329.67</v>
      </c>
      <c r="K61" s="1">
        <v>6429642</v>
      </c>
      <c r="L61" s="1">
        <v>2119631337.5</v>
      </c>
      <c r="M61" s="1">
        <v>50904</v>
      </c>
      <c r="N61" s="3">
        <f>IF(ISERR(LN(Table120[[#This Row],[Close Price]]/I60)),"-",LN(Table120[[#This Row],[Close Price]]/I60))</f>
        <v>1.0868840251732959E-2</v>
      </c>
    </row>
    <row r="62" spans="1:14" x14ac:dyDescent="0.3">
      <c r="A62" s="1" t="s">
        <v>37</v>
      </c>
      <c r="B62" s="1" t="s">
        <v>14</v>
      </c>
      <c r="C62" s="2">
        <v>43192</v>
      </c>
      <c r="D62" s="1">
        <v>328.4</v>
      </c>
      <c r="E62" s="1">
        <v>329</v>
      </c>
      <c r="F62" s="1">
        <v>337.8</v>
      </c>
      <c r="G62" s="1">
        <v>326.2</v>
      </c>
      <c r="H62" s="1">
        <v>335.7</v>
      </c>
      <c r="I62" s="1">
        <v>335.9</v>
      </c>
      <c r="J62" s="1">
        <v>333.51</v>
      </c>
      <c r="K62" s="1">
        <v>1249566</v>
      </c>
      <c r="L62" s="1">
        <v>416745709.89999998</v>
      </c>
      <c r="M62" s="1">
        <v>39150</v>
      </c>
      <c r="N62" s="3">
        <f>IF(ISERR(LN(Table120[[#This Row],[Close Price]]/I61)),"-",LN(Table120[[#This Row],[Close Price]]/I61))</f>
        <v>2.2581119039973809E-2</v>
      </c>
    </row>
    <row r="63" spans="1:14" x14ac:dyDescent="0.3">
      <c r="A63" s="1" t="s">
        <v>37</v>
      </c>
      <c r="B63" s="1" t="s">
        <v>14</v>
      </c>
      <c r="C63" s="2">
        <v>43193</v>
      </c>
      <c r="D63" s="1">
        <v>335.9</v>
      </c>
      <c r="E63" s="1">
        <v>333.95</v>
      </c>
      <c r="F63" s="1">
        <v>339.15</v>
      </c>
      <c r="G63" s="1">
        <v>333.65</v>
      </c>
      <c r="H63" s="1">
        <v>337.5</v>
      </c>
      <c r="I63" s="1">
        <v>337.7</v>
      </c>
      <c r="J63" s="1">
        <v>337.02</v>
      </c>
      <c r="K63" s="1">
        <v>856565</v>
      </c>
      <c r="L63" s="1">
        <v>288675411.60000002</v>
      </c>
      <c r="M63" s="1">
        <v>23674</v>
      </c>
      <c r="N63" s="3">
        <f>IF(ISERR(LN(Table120[[#This Row],[Close Price]]/I62)),"-",LN(Table120[[#This Row],[Close Price]]/I62))</f>
        <v>5.3444307732749743E-3</v>
      </c>
    </row>
    <row r="64" spans="1:14" x14ac:dyDescent="0.3">
      <c r="A64" s="1" t="s">
        <v>37</v>
      </c>
      <c r="B64" s="1" t="s">
        <v>14</v>
      </c>
      <c r="C64" s="2">
        <v>43194</v>
      </c>
      <c r="D64" s="1">
        <v>337.7</v>
      </c>
      <c r="E64" s="1">
        <v>338</v>
      </c>
      <c r="F64" s="1">
        <v>341.5</v>
      </c>
      <c r="G64" s="1">
        <v>334</v>
      </c>
      <c r="H64" s="1">
        <v>335</v>
      </c>
      <c r="I64" s="1">
        <v>335.5</v>
      </c>
      <c r="J64" s="1">
        <v>338.94</v>
      </c>
      <c r="K64" s="1">
        <v>1407850</v>
      </c>
      <c r="L64" s="1">
        <v>477175885.89999998</v>
      </c>
      <c r="M64" s="1">
        <v>38528</v>
      </c>
      <c r="N64" s="3">
        <f>IF(ISERR(LN(Table120[[#This Row],[Close Price]]/I63)),"-",LN(Table120[[#This Row],[Close Price]]/I63))</f>
        <v>-6.5359709797855334E-3</v>
      </c>
    </row>
    <row r="65" spans="1:14" x14ac:dyDescent="0.3">
      <c r="A65" s="1" t="s">
        <v>37</v>
      </c>
      <c r="B65" s="1" t="s">
        <v>14</v>
      </c>
      <c r="C65" s="2">
        <v>43195</v>
      </c>
      <c r="D65" s="1">
        <v>335.5</v>
      </c>
      <c r="E65" s="1">
        <v>337.25</v>
      </c>
      <c r="F65" s="1">
        <v>339.15</v>
      </c>
      <c r="G65" s="1">
        <v>335.45</v>
      </c>
      <c r="H65" s="1">
        <v>337.7</v>
      </c>
      <c r="I65" s="1">
        <v>336.9</v>
      </c>
      <c r="J65" s="1">
        <v>336.87</v>
      </c>
      <c r="K65" s="1">
        <v>560831</v>
      </c>
      <c r="L65" s="1">
        <v>188924380.5</v>
      </c>
      <c r="M65" s="1">
        <v>17749</v>
      </c>
      <c r="N65" s="3">
        <f>IF(ISERR(LN(Table120[[#This Row],[Close Price]]/I64)),"-",LN(Table120[[#This Row],[Close Price]]/I64))</f>
        <v>4.1641940007707129E-3</v>
      </c>
    </row>
    <row r="66" spans="1:14" x14ac:dyDescent="0.3">
      <c r="A66" s="1" t="s">
        <v>37</v>
      </c>
      <c r="B66" s="1" t="s">
        <v>14</v>
      </c>
      <c r="C66" s="2">
        <v>43196</v>
      </c>
      <c r="D66" s="1">
        <v>336.9</v>
      </c>
      <c r="E66" s="1">
        <v>338</v>
      </c>
      <c r="F66" s="1">
        <v>344</v>
      </c>
      <c r="G66" s="1">
        <v>336.4</v>
      </c>
      <c r="H66" s="1">
        <v>341.75</v>
      </c>
      <c r="I66" s="1">
        <v>342.85</v>
      </c>
      <c r="J66" s="1">
        <v>342.62</v>
      </c>
      <c r="K66" s="1">
        <v>1278796</v>
      </c>
      <c r="L66" s="1">
        <v>438139168.80000001</v>
      </c>
      <c r="M66" s="1">
        <v>31383</v>
      </c>
      <c r="N66" s="3">
        <f>IF(ISERR(LN(Table120[[#This Row],[Close Price]]/I65)),"-",LN(Table120[[#This Row],[Close Price]]/I65))</f>
        <v>1.7506883317866477E-2</v>
      </c>
    </row>
    <row r="67" spans="1:14" x14ac:dyDescent="0.3">
      <c r="A67" s="1" t="s">
        <v>37</v>
      </c>
      <c r="B67" s="1" t="s">
        <v>14</v>
      </c>
      <c r="C67" s="2">
        <v>43199</v>
      </c>
      <c r="D67" s="1">
        <v>342.85</v>
      </c>
      <c r="E67" s="1">
        <v>345</v>
      </c>
      <c r="F67" s="1">
        <v>345.9</v>
      </c>
      <c r="G67" s="1">
        <v>340.65</v>
      </c>
      <c r="H67" s="1">
        <v>341.75</v>
      </c>
      <c r="I67" s="1">
        <v>342.2</v>
      </c>
      <c r="J67" s="1">
        <v>342.64</v>
      </c>
      <c r="K67" s="1">
        <v>1204038</v>
      </c>
      <c r="L67" s="1">
        <v>412548676.94999999</v>
      </c>
      <c r="M67" s="1">
        <v>21083</v>
      </c>
      <c r="N67" s="3">
        <f>IF(ISERR(LN(Table120[[#This Row],[Close Price]]/I66)),"-",LN(Table120[[#This Row],[Close Price]]/I66))</f>
        <v>-1.8976722722804128E-3</v>
      </c>
    </row>
    <row r="68" spans="1:14" x14ac:dyDescent="0.3">
      <c r="A68" s="1" t="s">
        <v>37</v>
      </c>
      <c r="B68" s="1" t="s">
        <v>14</v>
      </c>
      <c r="C68" s="2">
        <v>43200</v>
      </c>
      <c r="D68" s="1">
        <v>342.2</v>
      </c>
      <c r="E68" s="1">
        <v>344.75</v>
      </c>
      <c r="F68" s="1">
        <v>344.75</v>
      </c>
      <c r="G68" s="1">
        <v>335.5</v>
      </c>
      <c r="H68" s="1">
        <v>336.6</v>
      </c>
      <c r="I68" s="1">
        <v>337.05</v>
      </c>
      <c r="J68" s="1">
        <v>338.35</v>
      </c>
      <c r="K68" s="1">
        <v>768086</v>
      </c>
      <c r="L68" s="1">
        <v>259879314.65000001</v>
      </c>
      <c r="M68" s="1">
        <v>16739</v>
      </c>
      <c r="N68" s="3">
        <f>IF(ISERR(LN(Table120[[#This Row],[Close Price]]/I67)),"-",LN(Table120[[#This Row],[Close Price]]/I67))</f>
        <v>-1.5164074158645171E-2</v>
      </c>
    </row>
    <row r="69" spans="1:14" x14ac:dyDescent="0.3">
      <c r="A69" s="1" t="s">
        <v>37</v>
      </c>
      <c r="B69" s="1" t="s">
        <v>14</v>
      </c>
      <c r="C69" s="2">
        <v>43201</v>
      </c>
      <c r="D69" s="1">
        <v>337.05</v>
      </c>
      <c r="E69" s="1">
        <v>337.05</v>
      </c>
      <c r="F69" s="1">
        <v>345.4</v>
      </c>
      <c r="G69" s="1">
        <v>336.25</v>
      </c>
      <c r="H69" s="1">
        <v>345</v>
      </c>
      <c r="I69" s="1">
        <v>344.4</v>
      </c>
      <c r="J69" s="1">
        <v>342.79</v>
      </c>
      <c r="K69" s="1">
        <v>1244627</v>
      </c>
      <c r="L69" s="1">
        <v>426650989.25</v>
      </c>
      <c r="M69" s="1">
        <v>23604</v>
      </c>
      <c r="N69" s="3">
        <f>IF(ISERR(LN(Table120[[#This Row],[Close Price]]/I68)),"-",LN(Table120[[#This Row],[Close Price]]/I68))</f>
        <v>2.1572485254127763E-2</v>
      </c>
    </row>
    <row r="70" spans="1:14" x14ac:dyDescent="0.3">
      <c r="A70" s="1" t="s">
        <v>37</v>
      </c>
      <c r="B70" s="1" t="s">
        <v>14</v>
      </c>
      <c r="C70" s="2">
        <v>43202</v>
      </c>
      <c r="D70" s="1">
        <v>344.4</v>
      </c>
      <c r="E70" s="1">
        <v>344.95</v>
      </c>
      <c r="F70" s="1">
        <v>347</v>
      </c>
      <c r="G70" s="1">
        <v>342.5</v>
      </c>
      <c r="H70" s="1">
        <v>344.95</v>
      </c>
      <c r="I70" s="1">
        <v>345</v>
      </c>
      <c r="J70" s="1">
        <v>345.43</v>
      </c>
      <c r="K70" s="1">
        <v>763270</v>
      </c>
      <c r="L70" s="1">
        <v>263654154.84999999</v>
      </c>
      <c r="M70" s="1">
        <v>24218</v>
      </c>
      <c r="N70" s="3">
        <f>IF(ISERR(LN(Table120[[#This Row],[Close Price]]/I69)),"-",LN(Table120[[#This Row],[Close Price]]/I69))</f>
        <v>1.7406444777841182E-3</v>
      </c>
    </row>
    <row r="71" spans="1:14" x14ac:dyDescent="0.3">
      <c r="A71" s="1" t="s">
        <v>37</v>
      </c>
      <c r="B71" s="1" t="s">
        <v>14</v>
      </c>
      <c r="C71" s="2">
        <v>43203</v>
      </c>
      <c r="D71" s="1">
        <v>345</v>
      </c>
      <c r="E71" s="1">
        <v>345.2</v>
      </c>
      <c r="F71" s="1">
        <v>346.9</v>
      </c>
      <c r="G71" s="1">
        <v>339.45</v>
      </c>
      <c r="H71" s="1">
        <v>341.7</v>
      </c>
      <c r="I71" s="1">
        <v>340.45</v>
      </c>
      <c r="J71" s="1">
        <v>342.68</v>
      </c>
      <c r="K71" s="1">
        <v>701414</v>
      </c>
      <c r="L71" s="1">
        <v>240363246.30000001</v>
      </c>
      <c r="M71" s="1">
        <v>10353</v>
      </c>
      <c r="N71" s="3">
        <f>IF(ISERR(LN(Table120[[#This Row],[Close Price]]/I70)),"-",LN(Table120[[#This Row],[Close Price]]/I70))</f>
        <v>-1.3276145102384109E-2</v>
      </c>
    </row>
    <row r="72" spans="1:14" x14ac:dyDescent="0.3">
      <c r="A72" s="1" t="s">
        <v>37</v>
      </c>
      <c r="B72" s="1" t="s">
        <v>14</v>
      </c>
      <c r="C72" s="2">
        <v>43206</v>
      </c>
      <c r="D72" s="1">
        <v>340.45</v>
      </c>
      <c r="E72" s="1">
        <v>340.7</v>
      </c>
      <c r="F72" s="1">
        <v>344.45</v>
      </c>
      <c r="G72" s="1">
        <v>339.7</v>
      </c>
      <c r="H72" s="1">
        <v>344</v>
      </c>
      <c r="I72" s="1">
        <v>343.5</v>
      </c>
      <c r="J72" s="1">
        <v>342.57</v>
      </c>
      <c r="K72" s="1">
        <v>669176</v>
      </c>
      <c r="L72" s="1">
        <v>229238911.80000001</v>
      </c>
      <c r="M72" s="1">
        <v>12002</v>
      </c>
      <c r="N72" s="3">
        <f>IF(ISERR(LN(Table120[[#This Row],[Close Price]]/I71)),"-",LN(Table120[[#This Row],[Close Price]]/I71))</f>
        <v>8.9188397334284877E-3</v>
      </c>
    </row>
    <row r="73" spans="1:14" x14ac:dyDescent="0.3">
      <c r="A73" s="1" t="s">
        <v>37</v>
      </c>
      <c r="B73" s="1" t="s">
        <v>14</v>
      </c>
      <c r="C73" s="2">
        <v>43207</v>
      </c>
      <c r="D73" s="1">
        <v>343.5</v>
      </c>
      <c r="E73" s="1">
        <v>345</v>
      </c>
      <c r="F73" s="1">
        <v>347.65</v>
      </c>
      <c r="G73" s="1">
        <v>341.6</v>
      </c>
      <c r="H73" s="1">
        <v>344</v>
      </c>
      <c r="I73" s="1">
        <v>343.75</v>
      </c>
      <c r="J73" s="1">
        <v>343.56</v>
      </c>
      <c r="K73" s="1">
        <v>806533</v>
      </c>
      <c r="L73" s="1">
        <v>277093890.60000002</v>
      </c>
      <c r="M73" s="1">
        <v>27543</v>
      </c>
      <c r="N73" s="3">
        <f>IF(ISERR(LN(Table120[[#This Row],[Close Price]]/I72)),"-",LN(Table120[[#This Row],[Close Price]]/I72))</f>
        <v>7.275373183769279E-4</v>
      </c>
    </row>
    <row r="74" spans="1:14" x14ac:dyDescent="0.3">
      <c r="A74" s="1" t="s">
        <v>37</v>
      </c>
      <c r="B74" s="1" t="s">
        <v>14</v>
      </c>
      <c r="C74" s="2">
        <v>43208</v>
      </c>
      <c r="D74" s="1">
        <v>343.75</v>
      </c>
      <c r="E74" s="1">
        <v>347.55</v>
      </c>
      <c r="F74" s="1">
        <v>357.35</v>
      </c>
      <c r="G74" s="1">
        <v>347.5</v>
      </c>
      <c r="H74" s="1">
        <v>356.5</v>
      </c>
      <c r="I74" s="1">
        <v>355.85</v>
      </c>
      <c r="J74" s="1">
        <v>353.36</v>
      </c>
      <c r="K74" s="1">
        <v>2552706</v>
      </c>
      <c r="L74" s="1">
        <v>902034386</v>
      </c>
      <c r="M74" s="1">
        <v>61183</v>
      </c>
      <c r="N74" s="3">
        <f>IF(ISERR(LN(Table120[[#This Row],[Close Price]]/I73)),"-",LN(Table120[[#This Row],[Close Price]]/I73))</f>
        <v>3.459464476449918E-2</v>
      </c>
    </row>
    <row r="75" spans="1:14" x14ac:dyDescent="0.3">
      <c r="A75" s="1" t="s">
        <v>37</v>
      </c>
      <c r="B75" s="1" t="s">
        <v>14</v>
      </c>
      <c r="C75" s="2">
        <v>43209</v>
      </c>
      <c r="D75" s="1">
        <v>355.85</v>
      </c>
      <c r="E75" s="1">
        <v>359</v>
      </c>
      <c r="F75" s="1">
        <v>362</v>
      </c>
      <c r="G75" s="1">
        <v>356.1</v>
      </c>
      <c r="H75" s="1">
        <v>357.05</v>
      </c>
      <c r="I75" s="1">
        <v>358.35</v>
      </c>
      <c r="J75" s="1">
        <v>359.09</v>
      </c>
      <c r="K75" s="1">
        <v>2551633</v>
      </c>
      <c r="L75" s="1">
        <v>916271984</v>
      </c>
      <c r="M75" s="1">
        <v>44220</v>
      </c>
      <c r="N75" s="3">
        <f>IF(ISERR(LN(Table120[[#This Row],[Close Price]]/I74)),"-",LN(Table120[[#This Row],[Close Price]]/I74))</f>
        <v>7.0008686946480886E-3</v>
      </c>
    </row>
    <row r="76" spans="1:14" x14ac:dyDescent="0.3">
      <c r="A76" s="1" t="s">
        <v>37</v>
      </c>
      <c r="B76" s="1" t="s">
        <v>14</v>
      </c>
      <c r="C76" s="2">
        <v>43210</v>
      </c>
      <c r="D76" s="1">
        <v>358.35</v>
      </c>
      <c r="E76" s="1">
        <v>356.5</v>
      </c>
      <c r="F76" s="1">
        <v>359.5</v>
      </c>
      <c r="G76" s="1">
        <v>353.05</v>
      </c>
      <c r="H76" s="1">
        <v>354.15</v>
      </c>
      <c r="I76" s="1">
        <v>355.15</v>
      </c>
      <c r="J76" s="1">
        <v>354.89</v>
      </c>
      <c r="K76" s="1">
        <v>550428</v>
      </c>
      <c r="L76" s="1">
        <v>195341539.90000001</v>
      </c>
      <c r="M76" s="1">
        <v>11907</v>
      </c>
      <c r="N76" s="3">
        <f>IF(ISERR(LN(Table120[[#This Row],[Close Price]]/I75)),"-",LN(Table120[[#This Row],[Close Price]]/I75))</f>
        <v>-8.9699269961093873E-3</v>
      </c>
    </row>
    <row r="77" spans="1:14" x14ac:dyDescent="0.3">
      <c r="A77" s="1" t="s">
        <v>37</v>
      </c>
      <c r="B77" s="1" t="s">
        <v>14</v>
      </c>
      <c r="C77" s="2">
        <v>43213</v>
      </c>
      <c r="D77" s="1">
        <v>355.15</v>
      </c>
      <c r="E77" s="1">
        <v>354.8</v>
      </c>
      <c r="F77" s="1">
        <v>363.35</v>
      </c>
      <c r="G77" s="1">
        <v>353.75</v>
      </c>
      <c r="H77" s="1">
        <v>358</v>
      </c>
      <c r="I77" s="1">
        <v>357.6</v>
      </c>
      <c r="J77" s="1">
        <v>358.41</v>
      </c>
      <c r="K77" s="1">
        <v>993987</v>
      </c>
      <c r="L77" s="1">
        <v>356259614.85000002</v>
      </c>
      <c r="M77" s="1">
        <v>25793</v>
      </c>
      <c r="N77" s="3">
        <f>IF(ISERR(LN(Table120[[#This Row],[Close Price]]/I76)),"-",LN(Table120[[#This Row],[Close Price]]/I76))</f>
        <v>6.8748078555401406E-3</v>
      </c>
    </row>
    <row r="78" spans="1:14" x14ac:dyDescent="0.3">
      <c r="A78" s="1" t="s">
        <v>37</v>
      </c>
      <c r="B78" s="1" t="s">
        <v>14</v>
      </c>
      <c r="C78" s="2">
        <v>43214</v>
      </c>
      <c r="D78" s="1">
        <v>357.6</v>
      </c>
      <c r="E78" s="1">
        <v>359.65</v>
      </c>
      <c r="F78" s="1">
        <v>362.8</v>
      </c>
      <c r="G78" s="1">
        <v>355.65</v>
      </c>
      <c r="H78" s="1">
        <v>357.1</v>
      </c>
      <c r="I78" s="1">
        <v>356.9</v>
      </c>
      <c r="J78" s="1">
        <v>358.72</v>
      </c>
      <c r="K78" s="1">
        <v>740202</v>
      </c>
      <c r="L78" s="1">
        <v>265521778.59999999</v>
      </c>
      <c r="M78" s="1">
        <v>17816</v>
      </c>
      <c r="N78" s="3">
        <f>IF(ISERR(LN(Table120[[#This Row],[Close Price]]/I77)),"-",LN(Table120[[#This Row],[Close Price]]/I77))</f>
        <v>-1.9594128032445544E-3</v>
      </c>
    </row>
    <row r="79" spans="1:14" x14ac:dyDescent="0.3">
      <c r="A79" s="1" t="s">
        <v>37</v>
      </c>
      <c r="B79" s="1" t="s">
        <v>14</v>
      </c>
      <c r="C79" s="2">
        <v>43215</v>
      </c>
      <c r="D79" s="1">
        <v>356.9</v>
      </c>
      <c r="E79" s="1">
        <v>358</v>
      </c>
      <c r="F79" s="1">
        <v>360.7</v>
      </c>
      <c r="G79" s="1">
        <v>356.1</v>
      </c>
      <c r="H79" s="1">
        <v>359.5</v>
      </c>
      <c r="I79" s="1">
        <v>358.9</v>
      </c>
      <c r="J79" s="1">
        <v>358.12</v>
      </c>
      <c r="K79" s="1">
        <v>613774</v>
      </c>
      <c r="L79" s="1">
        <v>219807519</v>
      </c>
      <c r="M79" s="1">
        <v>16998</v>
      </c>
      <c r="N79" s="3">
        <f>IF(ISERR(LN(Table120[[#This Row],[Close Price]]/I78)),"-",LN(Table120[[#This Row],[Close Price]]/I78))</f>
        <v>5.5881676574468658E-3</v>
      </c>
    </row>
    <row r="80" spans="1:14" x14ac:dyDescent="0.3">
      <c r="A80" s="1" t="s">
        <v>37</v>
      </c>
      <c r="B80" s="1" t="s">
        <v>14</v>
      </c>
      <c r="C80" s="2">
        <v>43216</v>
      </c>
      <c r="D80" s="1">
        <v>358.9</v>
      </c>
      <c r="E80" s="1">
        <v>361</v>
      </c>
      <c r="F80" s="1">
        <v>364</v>
      </c>
      <c r="G80" s="1">
        <v>355</v>
      </c>
      <c r="H80" s="1">
        <v>358.2</v>
      </c>
      <c r="I80" s="1">
        <v>357.1</v>
      </c>
      <c r="J80" s="1">
        <v>359.92</v>
      </c>
      <c r="K80" s="1">
        <v>1573999</v>
      </c>
      <c r="L80" s="1">
        <v>566509619.70000005</v>
      </c>
      <c r="M80" s="1">
        <v>27920</v>
      </c>
      <c r="N80" s="3">
        <f>IF(ISERR(LN(Table120[[#This Row],[Close Price]]/I79)),"-",LN(Table120[[#This Row],[Close Price]]/I79))</f>
        <v>-5.0279435531587497E-3</v>
      </c>
    </row>
    <row r="81" spans="1:14" x14ac:dyDescent="0.3">
      <c r="A81" s="1" t="s">
        <v>37</v>
      </c>
      <c r="B81" s="1" t="s">
        <v>14</v>
      </c>
      <c r="C81" s="2">
        <v>43217</v>
      </c>
      <c r="D81" s="1">
        <v>357.1</v>
      </c>
      <c r="E81" s="1">
        <v>360</v>
      </c>
      <c r="F81" s="1">
        <v>368.9</v>
      </c>
      <c r="G81" s="1">
        <v>358.5</v>
      </c>
      <c r="H81" s="1">
        <v>367</v>
      </c>
      <c r="I81" s="1">
        <v>366.45</v>
      </c>
      <c r="J81" s="1">
        <v>365.02</v>
      </c>
      <c r="K81" s="1">
        <v>1367950</v>
      </c>
      <c r="L81" s="1">
        <v>499335679.25</v>
      </c>
      <c r="M81" s="1">
        <v>16327</v>
      </c>
      <c r="N81" s="3">
        <f>IF(ISERR(LN(Table120[[#This Row],[Close Price]]/I80)),"-",LN(Table120[[#This Row],[Close Price]]/I80))</f>
        <v>2.584623177145625E-2</v>
      </c>
    </row>
    <row r="82" spans="1:14" x14ac:dyDescent="0.3">
      <c r="A82" s="1" t="s">
        <v>37</v>
      </c>
      <c r="B82" s="1" t="s">
        <v>14</v>
      </c>
      <c r="C82" s="2">
        <v>43220</v>
      </c>
      <c r="D82" s="1">
        <v>366.45</v>
      </c>
      <c r="E82" s="1">
        <v>368.9</v>
      </c>
      <c r="F82" s="1">
        <v>371.95</v>
      </c>
      <c r="G82" s="1">
        <v>367</v>
      </c>
      <c r="H82" s="1">
        <v>371</v>
      </c>
      <c r="I82" s="1">
        <v>369.4</v>
      </c>
      <c r="J82" s="1">
        <v>368.99</v>
      </c>
      <c r="K82" s="1">
        <v>917470</v>
      </c>
      <c r="L82" s="1">
        <v>338536587.25</v>
      </c>
      <c r="M82" s="1">
        <v>12497</v>
      </c>
      <c r="N82" s="3">
        <f>IF(ISERR(LN(Table120[[#This Row],[Close Price]]/I81)),"-",LN(Table120[[#This Row],[Close Price]]/I81))</f>
        <v>8.017981393280478E-3</v>
      </c>
    </row>
    <row r="83" spans="1:14" x14ac:dyDescent="0.3">
      <c r="A83" s="1" t="s">
        <v>37</v>
      </c>
      <c r="B83" s="1" t="s">
        <v>14</v>
      </c>
      <c r="C83" s="2">
        <v>43222</v>
      </c>
      <c r="D83" s="1">
        <v>369.4</v>
      </c>
      <c r="E83" s="1">
        <v>378.7</v>
      </c>
      <c r="F83" s="1">
        <v>383</v>
      </c>
      <c r="G83" s="1">
        <v>367.55</v>
      </c>
      <c r="H83" s="1">
        <v>370.5</v>
      </c>
      <c r="I83" s="1">
        <v>371.8</v>
      </c>
      <c r="J83" s="1">
        <v>376.1</v>
      </c>
      <c r="K83" s="1">
        <v>4642509</v>
      </c>
      <c r="L83" s="1">
        <v>1746046477.45</v>
      </c>
      <c r="M83" s="1">
        <v>55161</v>
      </c>
      <c r="N83" s="3">
        <f>IF(ISERR(LN(Table120[[#This Row],[Close Price]]/I82)),"-",LN(Table120[[#This Row],[Close Price]]/I82))</f>
        <v>6.4760075222041625E-3</v>
      </c>
    </row>
    <row r="84" spans="1:14" x14ac:dyDescent="0.3">
      <c r="A84" s="1" t="s">
        <v>37</v>
      </c>
      <c r="B84" s="1" t="s">
        <v>14</v>
      </c>
      <c r="C84" s="2">
        <v>43223</v>
      </c>
      <c r="D84" s="1">
        <v>371.8</v>
      </c>
      <c r="E84" s="1">
        <v>370.5</v>
      </c>
      <c r="F84" s="1">
        <v>374.3</v>
      </c>
      <c r="G84" s="1">
        <v>368.55</v>
      </c>
      <c r="H84" s="1">
        <v>369.9</v>
      </c>
      <c r="I84" s="1">
        <v>369.9</v>
      </c>
      <c r="J84" s="1">
        <v>370.84</v>
      </c>
      <c r="K84" s="1">
        <v>875515</v>
      </c>
      <c r="L84" s="1">
        <v>324672823.80000001</v>
      </c>
      <c r="M84" s="1">
        <v>28733</v>
      </c>
      <c r="N84" s="3">
        <f>IF(ISERR(LN(Table120[[#This Row],[Close Price]]/I83)),"-",LN(Table120[[#This Row],[Close Price]]/I83))</f>
        <v>-5.1233764489353722E-3</v>
      </c>
    </row>
    <row r="85" spans="1:14" x14ac:dyDescent="0.3">
      <c r="A85" s="1" t="s">
        <v>37</v>
      </c>
      <c r="B85" s="1" t="s">
        <v>14</v>
      </c>
      <c r="C85" s="2">
        <v>43224</v>
      </c>
      <c r="D85" s="1">
        <v>369.9</v>
      </c>
      <c r="E85" s="1">
        <v>370</v>
      </c>
      <c r="F85" s="1">
        <v>373.55</v>
      </c>
      <c r="G85" s="1">
        <v>367</v>
      </c>
      <c r="H85" s="1">
        <v>370.15</v>
      </c>
      <c r="I85" s="1">
        <v>370.35</v>
      </c>
      <c r="J85" s="1">
        <v>370.37</v>
      </c>
      <c r="K85" s="1">
        <v>1086906</v>
      </c>
      <c r="L85" s="1">
        <v>402561556.69999999</v>
      </c>
      <c r="M85" s="1">
        <v>22390</v>
      </c>
      <c r="N85" s="3">
        <f>IF(ISERR(LN(Table120[[#This Row],[Close Price]]/I84)),"-",LN(Table120[[#This Row],[Close Price]]/I84))</f>
        <v>1.2158056208899498E-3</v>
      </c>
    </row>
    <row r="86" spans="1:14" x14ac:dyDescent="0.3">
      <c r="A86" s="1" t="s">
        <v>37</v>
      </c>
      <c r="B86" s="1" t="s">
        <v>14</v>
      </c>
      <c r="C86" s="2">
        <v>43227</v>
      </c>
      <c r="D86" s="1">
        <v>370.35</v>
      </c>
      <c r="E86" s="1">
        <v>370.35</v>
      </c>
      <c r="F86" s="1">
        <v>374.75</v>
      </c>
      <c r="G86" s="1">
        <v>366.8</v>
      </c>
      <c r="H86" s="1">
        <v>370.5</v>
      </c>
      <c r="I86" s="1">
        <v>369.35</v>
      </c>
      <c r="J86" s="1">
        <v>371.36</v>
      </c>
      <c r="K86" s="1">
        <v>1158622</v>
      </c>
      <c r="L86" s="1">
        <v>430263372.14999998</v>
      </c>
      <c r="M86" s="1">
        <v>16651</v>
      </c>
      <c r="N86" s="3">
        <f>IF(ISERR(LN(Table120[[#This Row],[Close Price]]/I85)),"-",LN(Table120[[#This Row],[Close Price]]/I85))</f>
        <v>-2.7038004845513935E-3</v>
      </c>
    </row>
    <row r="87" spans="1:14" x14ac:dyDescent="0.3">
      <c r="A87" s="1" t="s">
        <v>37</v>
      </c>
      <c r="B87" s="1" t="s">
        <v>14</v>
      </c>
      <c r="C87" s="2">
        <v>43228</v>
      </c>
      <c r="D87" s="1">
        <v>369.35</v>
      </c>
      <c r="E87" s="1">
        <v>370.3</v>
      </c>
      <c r="F87" s="1">
        <v>372</v>
      </c>
      <c r="G87" s="1">
        <v>368.6</v>
      </c>
      <c r="H87" s="1">
        <v>370.3</v>
      </c>
      <c r="I87" s="1">
        <v>369.7</v>
      </c>
      <c r="J87" s="1">
        <v>369.97</v>
      </c>
      <c r="K87" s="1">
        <v>1266845</v>
      </c>
      <c r="L87" s="1">
        <v>468695698.44999999</v>
      </c>
      <c r="M87" s="1">
        <v>37303</v>
      </c>
      <c r="N87" s="3">
        <f>IF(ISERR(LN(Table120[[#This Row],[Close Price]]/I86)),"-",LN(Table120[[#This Row],[Close Price]]/I86))</f>
        <v>9.4716196783927115E-4</v>
      </c>
    </row>
    <row r="88" spans="1:14" x14ac:dyDescent="0.3">
      <c r="A88" s="1" t="s">
        <v>37</v>
      </c>
      <c r="B88" s="1" t="s">
        <v>14</v>
      </c>
      <c r="C88" s="2">
        <v>43229</v>
      </c>
      <c r="D88" s="1">
        <v>369.7</v>
      </c>
      <c r="E88" s="1">
        <v>369.4</v>
      </c>
      <c r="F88" s="1">
        <v>369.4</v>
      </c>
      <c r="G88" s="1">
        <v>365.25</v>
      </c>
      <c r="H88" s="1">
        <v>368.85</v>
      </c>
      <c r="I88" s="1">
        <v>368.55</v>
      </c>
      <c r="J88" s="1">
        <v>367.26</v>
      </c>
      <c r="K88" s="1">
        <v>729600</v>
      </c>
      <c r="L88" s="1">
        <v>267953101.44999999</v>
      </c>
      <c r="M88" s="1">
        <v>11820</v>
      </c>
      <c r="N88" s="3">
        <f>IF(ISERR(LN(Table120[[#This Row],[Close Price]]/I87)),"-",LN(Table120[[#This Row],[Close Price]]/I87))</f>
        <v>-3.1154783072883411E-3</v>
      </c>
    </row>
    <row r="89" spans="1:14" x14ac:dyDescent="0.3">
      <c r="A89" s="1" t="s">
        <v>37</v>
      </c>
      <c r="B89" s="1" t="s">
        <v>14</v>
      </c>
      <c r="C89" s="2">
        <v>43230</v>
      </c>
      <c r="D89" s="1">
        <v>368.55</v>
      </c>
      <c r="E89" s="1">
        <v>368.55</v>
      </c>
      <c r="F89" s="1">
        <v>371.95</v>
      </c>
      <c r="G89" s="1">
        <v>367.05</v>
      </c>
      <c r="H89" s="1">
        <v>367.25</v>
      </c>
      <c r="I89" s="1">
        <v>367.85</v>
      </c>
      <c r="J89" s="1">
        <v>368.68</v>
      </c>
      <c r="K89" s="1">
        <v>1061262</v>
      </c>
      <c r="L89" s="1">
        <v>391269638.85000002</v>
      </c>
      <c r="M89" s="1">
        <v>25048</v>
      </c>
      <c r="N89" s="3">
        <f>IF(ISERR(LN(Table120[[#This Row],[Close Price]]/I88)),"-",LN(Table120[[#This Row],[Close Price]]/I88))</f>
        <v>-1.9011412570243075E-3</v>
      </c>
    </row>
    <row r="90" spans="1:14" x14ac:dyDescent="0.3">
      <c r="A90" s="1" t="s">
        <v>37</v>
      </c>
      <c r="B90" s="1" t="s">
        <v>14</v>
      </c>
      <c r="C90" s="2">
        <v>43231</v>
      </c>
      <c r="D90" s="1">
        <v>367.85</v>
      </c>
      <c r="E90" s="1">
        <v>368.5</v>
      </c>
      <c r="F90" s="1">
        <v>369.9</v>
      </c>
      <c r="G90" s="1">
        <v>364.6</v>
      </c>
      <c r="H90" s="1">
        <v>366.75</v>
      </c>
      <c r="I90" s="1">
        <v>366.45</v>
      </c>
      <c r="J90" s="1">
        <v>366.56</v>
      </c>
      <c r="K90" s="1">
        <v>919285</v>
      </c>
      <c r="L90" s="1">
        <v>336971238.80000001</v>
      </c>
      <c r="M90" s="1">
        <v>29403</v>
      </c>
      <c r="N90" s="3">
        <f>IF(ISERR(LN(Table120[[#This Row],[Close Price]]/I89)),"-",LN(Table120[[#This Row],[Close Price]]/I89))</f>
        <v>-3.8131600064143763E-3</v>
      </c>
    </row>
    <row r="91" spans="1:14" x14ac:dyDescent="0.3">
      <c r="A91" s="1" t="s">
        <v>37</v>
      </c>
      <c r="B91" s="1" t="s">
        <v>14</v>
      </c>
      <c r="C91" s="2">
        <v>43234</v>
      </c>
      <c r="D91" s="1">
        <v>366.45</v>
      </c>
      <c r="E91" s="1">
        <v>368.6</v>
      </c>
      <c r="F91" s="1">
        <v>372.1</v>
      </c>
      <c r="G91" s="1">
        <v>365.85</v>
      </c>
      <c r="H91" s="1">
        <v>369.6</v>
      </c>
      <c r="I91" s="1">
        <v>370.5</v>
      </c>
      <c r="J91" s="1">
        <v>369.51</v>
      </c>
      <c r="K91" s="1">
        <v>784431</v>
      </c>
      <c r="L91" s="1">
        <v>289858972.80000001</v>
      </c>
      <c r="M91" s="1">
        <v>28562</v>
      </c>
      <c r="N91" s="3">
        <f>IF(ISERR(LN(Table120[[#This Row],[Close Price]]/I90)),"-",LN(Table120[[#This Row],[Close Price]]/I90))</f>
        <v>1.099135836428239E-2</v>
      </c>
    </row>
    <row r="92" spans="1:14" x14ac:dyDescent="0.3">
      <c r="A92" s="1" t="s">
        <v>37</v>
      </c>
      <c r="B92" s="1" t="s">
        <v>14</v>
      </c>
      <c r="C92" s="2">
        <v>43235</v>
      </c>
      <c r="D92" s="1">
        <v>370.5</v>
      </c>
      <c r="E92" s="1">
        <v>371.55</v>
      </c>
      <c r="F92" s="1">
        <v>377.5</v>
      </c>
      <c r="G92" s="1">
        <v>368.4</v>
      </c>
      <c r="H92" s="1">
        <v>370.3</v>
      </c>
      <c r="I92" s="1">
        <v>370.65</v>
      </c>
      <c r="J92" s="1">
        <v>370.96</v>
      </c>
      <c r="K92" s="1">
        <v>1782317</v>
      </c>
      <c r="L92" s="1">
        <v>661167506.5</v>
      </c>
      <c r="M92" s="1">
        <v>40646</v>
      </c>
      <c r="N92" s="3">
        <f>IF(ISERR(LN(Table120[[#This Row],[Close Price]]/I91)),"-",LN(Table120[[#This Row],[Close Price]]/I91))</f>
        <v>4.0477636658707415E-4</v>
      </c>
    </row>
    <row r="93" spans="1:14" x14ac:dyDescent="0.3">
      <c r="A93" s="1" t="s">
        <v>37</v>
      </c>
      <c r="B93" s="1" t="s">
        <v>14</v>
      </c>
      <c r="C93" s="2">
        <v>43236</v>
      </c>
      <c r="D93" s="1">
        <v>370.65</v>
      </c>
      <c r="E93" s="1">
        <v>369</v>
      </c>
      <c r="F93" s="1">
        <v>379.35</v>
      </c>
      <c r="G93" s="1">
        <v>367.05</v>
      </c>
      <c r="H93" s="1">
        <v>375</v>
      </c>
      <c r="I93" s="1">
        <v>373.85</v>
      </c>
      <c r="J93" s="1">
        <v>374.43</v>
      </c>
      <c r="K93" s="1">
        <v>1962889</v>
      </c>
      <c r="L93" s="1">
        <v>734970780.89999998</v>
      </c>
      <c r="M93" s="1">
        <v>27487</v>
      </c>
      <c r="N93" s="3">
        <f>IF(ISERR(LN(Table120[[#This Row],[Close Price]]/I92)),"-",LN(Table120[[#This Row],[Close Price]]/I92))</f>
        <v>8.596426343195877E-3</v>
      </c>
    </row>
    <row r="94" spans="1:14" x14ac:dyDescent="0.3">
      <c r="A94" s="1" t="s">
        <v>37</v>
      </c>
      <c r="B94" s="1" t="s">
        <v>14</v>
      </c>
      <c r="C94" s="2">
        <v>43237</v>
      </c>
      <c r="D94" s="1">
        <v>373.85</v>
      </c>
      <c r="E94" s="1">
        <v>376.5</v>
      </c>
      <c r="F94" s="1">
        <v>377.35</v>
      </c>
      <c r="G94" s="1">
        <v>369.6</v>
      </c>
      <c r="H94" s="1">
        <v>369.7</v>
      </c>
      <c r="I94" s="1">
        <v>371.35</v>
      </c>
      <c r="J94" s="1">
        <v>374.28</v>
      </c>
      <c r="K94" s="1">
        <v>1228856</v>
      </c>
      <c r="L94" s="1">
        <v>459935056.89999998</v>
      </c>
      <c r="M94" s="1">
        <v>15799</v>
      </c>
      <c r="N94" s="3">
        <f>IF(ISERR(LN(Table120[[#This Row],[Close Price]]/I93)),"-",LN(Table120[[#This Row],[Close Price]]/I93))</f>
        <v>-6.7096333306191419E-3</v>
      </c>
    </row>
    <row r="95" spans="1:14" x14ac:dyDescent="0.3">
      <c r="A95" s="1" t="s">
        <v>37</v>
      </c>
      <c r="B95" s="1" t="s">
        <v>14</v>
      </c>
      <c r="C95" s="2">
        <v>43238</v>
      </c>
      <c r="D95" s="1">
        <v>371.35</v>
      </c>
      <c r="E95" s="1">
        <v>371.6</v>
      </c>
      <c r="F95" s="1">
        <v>383.5</v>
      </c>
      <c r="G95" s="1">
        <v>367.1</v>
      </c>
      <c r="H95" s="1">
        <v>374.95</v>
      </c>
      <c r="I95" s="1">
        <v>374.55</v>
      </c>
      <c r="J95" s="1">
        <v>372.89</v>
      </c>
      <c r="K95" s="1">
        <v>893157</v>
      </c>
      <c r="L95" s="1">
        <v>333053477.05000001</v>
      </c>
      <c r="M95" s="1">
        <v>11349</v>
      </c>
      <c r="N95" s="3">
        <f>IF(ISERR(LN(Table120[[#This Row],[Close Price]]/I94)),"-",LN(Table120[[#This Row],[Close Price]]/I94))</f>
        <v>8.5802912785864528E-3</v>
      </c>
    </row>
    <row r="96" spans="1:14" x14ac:dyDescent="0.3">
      <c r="A96" s="1" t="s">
        <v>37</v>
      </c>
      <c r="B96" s="1" t="s">
        <v>14</v>
      </c>
      <c r="C96" s="2">
        <v>43241</v>
      </c>
      <c r="D96" s="1">
        <v>374.55</v>
      </c>
      <c r="E96" s="1">
        <v>376.85</v>
      </c>
      <c r="F96" s="1">
        <v>377.5</v>
      </c>
      <c r="G96" s="1">
        <v>370.1</v>
      </c>
      <c r="H96" s="1">
        <v>373.6</v>
      </c>
      <c r="I96" s="1">
        <v>373.15</v>
      </c>
      <c r="J96" s="1">
        <v>374.17</v>
      </c>
      <c r="K96" s="1">
        <v>1435221</v>
      </c>
      <c r="L96" s="1">
        <v>537019258.45000005</v>
      </c>
      <c r="M96" s="1">
        <v>21013</v>
      </c>
      <c r="N96" s="3">
        <f>IF(ISERR(LN(Table120[[#This Row],[Close Price]]/I95)),"-",LN(Table120[[#This Row],[Close Price]]/I95))</f>
        <v>-3.7448218164955701E-3</v>
      </c>
    </row>
    <row r="97" spans="1:14" x14ac:dyDescent="0.3">
      <c r="A97" s="1" t="s">
        <v>37</v>
      </c>
      <c r="B97" s="1" t="s">
        <v>14</v>
      </c>
      <c r="C97" s="2">
        <v>43242</v>
      </c>
      <c r="D97" s="1">
        <v>373.15</v>
      </c>
      <c r="E97" s="1">
        <v>373.5</v>
      </c>
      <c r="F97" s="1">
        <v>375.25</v>
      </c>
      <c r="G97" s="1">
        <v>366</v>
      </c>
      <c r="H97" s="1">
        <v>374.35</v>
      </c>
      <c r="I97" s="1">
        <v>374.7</v>
      </c>
      <c r="J97" s="1">
        <v>370.94</v>
      </c>
      <c r="K97" s="1">
        <v>1474387</v>
      </c>
      <c r="L97" s="1">
        <v>546916032.29999995</v>
      </c>
      <c r="M97" s="1">
        <v>25876</v>
      </c>
      <c r="N97" s="3">
        <f>IF(ISERR(LN(Table120[[#This Row],[Close Price]]/I96)),"-",LN(Table120[[#This Row],[Close Price]]/I96))</f>
        <v>4.1452222222453138E-3</v>
      </c>
    </row>
    <row r="98" spans="1:14" x14ac:dyDescent="0.3">
      <c r="A98" s="1" t="s">
        <v>37</v>
      </c>
      <c r="B98" s="1" t="s">
        <v>14</v>
      </c>
      <c r="C98" s="2">
        <v>43243</v>
      </c>
      <c r="D98" s="1">
        <v>374.7</v>
      </c>
      <c r="E98" s="1">
        <v>374</v>
      </c>
      <c r="F98" s="1">
        <v>377.65</v>
      </c>
      <c r="G98" s="1">
        <v>366.6</v>
      </c>
      <c r="H98" s="1">
        <v>368.65</v>
      </c>
      <c r="I98" s="1">
        <v>368.2</v>
      </c>
      <c r="J98" s="1">
        <v>372.19</v>
      </c>
      <c r="K98" s="1">
        <v>1568630</v>
      </c>
      <c r="L98" s="1">
        <v>583826060.70000005</v>
      </c>
      <c r="M98" s="1">
        <v>18509</v>
      </c>
      <c r="N98" s="3">
        <f>IF(ISERR(LN(Table120[[#This Row],[Close Price]]/I97)),"-",LN(Table120[[#This Row],[Close Price]]/I97))</f>
        <v>-1.749943700066425E-2</v>
      </c>
    </row>
    <row r="99" spans="1:14" x14ac:dyDescent="0.3">
      <c r="A99" s="1" t="s">
        <v>37</v>
      </c>
      <c r="B99" s="1" t="s">
        <v>14</v>
      </c>
      <c r="C99" s="2">
        <v>43244</v>
      </c>
      <c r="D99" s="1">
        <v>368.2</v>
      </c>
      <c r="E99" s="1">
        <v>370.5</v>
      </c>
      <c r="F99" s="1">
        <v>373.85</v>
      </c>
      <c r="G99" s="1">
        <v>366.8</v>
      </c>
      <c r="H99" s="1">
        <v>370</v>
      </c>
      <c r="I99" s="1">
        <v>369.5</v>
      </c>
      <c r="J99" s="1">
        <v>369.96</v>
      </c>
      <c r="K99" s="1">
        <v>1137318</v>
      </c>
      <c r="L99" s="1">
        <v>420765178.69999999</v>
      </c>
      <c r="M99" s="1">
        <v>15691</v>
      </c>
      <c r="N99" s="3">
        <f>IF(ISERR(LN(Table120[[#This Row],[Close Price]]/I98)),"-",LN(Table120[[#This Row],[Close Price]]/I98))</f>
        <v>3.5244715892790214E-3</v>
      </c>
    </row>
    <row r="100" spans="1:14" x14ac:dyDescent="0.3">
      <c r="A100" s="1" t="s">
        <v>37</v>
      </c>
      <c r="B100" s="1" t="s">
        <v>14</v>
      </c>
      <c r="C100" s="2">
        <v>43245</v>
      </c>
      <c r="D100" s="1">
        <v>369.5</v>
      </c>
      <c r="E100" s="1">
        <v>371</v>
      </c>
      <c r="F100" s="1">
        <v>379.75</v>
      </c>
      <c r="G100" s="1">
        <v>370.5</v>
      </c>
      <c r="H100" s="1">
        <v>377.75</v>
      </c>
      <c r="I100" s="1">
        <v>378.3</v>
      </c>
      <c r="J100" s="1">
        <v>375.89</v>
      </c>
      <c r="K100" s="1">
        <v>1559715</v>
      </c>
      <c r="L100" s="1">
        <v>586289031.70000005</v>
      </c>
      <c r="M100" s="1">
        <v>33518</v>
      </c>
      <c r="N100" s="3">
        <f>IF(ISERR(LN(Table120[[#This Row],[Close Price]]/I99)),"-",LN(Table120[[#This Row],[Close Price]]/I99))</f>
        <v>2.35367912507271E-2</v>
      </c>
    </row>
    <row r="101" spans="1:14" x14ac:dyDescent="0.3">
      <c r="A101" s="1" t="s">
        <v>37</v>
      </c>
      <c r="B101" s="1" t="s">
        <v>14</v>
      </c>
      <c r="C101" s="2">
        <v>43248</v>
      </c>
      <c r="D101" s="1">
        <v>378.3</v>
      </c>
      <c r="E101" s="1">
        <v>380</v>
      </c>
      <c r="F101" s="1">
        <v>382</v>
      </c>
      <c r="G101" s="1">
        <v>375.6</v>
      </c>
      <c r="H101" s="1">
        <v>377.4</v>
      </c>
      <c r="I101" s="1">
        <v>377.8</v>
      </c>
      <c r="J101" s="1">
        <v>378.45</v>
      </c>
      <c r="K101" s="1">
        <v>1349683</v>
      </c>
      <c r="L101" s="1">
        <v>510787455.35000002</v>
      </c>
      <c r="M101" s="1">
        <v>30975</v>
      </c>
      <c r="N101" s="3">
        <f>IF(ISERR(LN(Table120[[#This Row],[Close Price]]/I100)),"-",LN(Table120[[#This Row],[Close Price]]/I100))</f>
        <v>-1.3225765715743833E-3</v>
      </c>
    </row>
    <row r="102" spans="1:14" x14ac:dyDescent="0.3">
      <c r="A102" s="1" t="s">
        <v>37</v>
      </c>
      <c r="B102" s="1" t="s">
        <v>14</v>
      </c>
      <c r="C102" s="2">
        <v>43249</v>
      </c>
      <c r="D102" s="1">
        <v>377.8</v>
      </c>
      <c r="E102" s="1">
        <v>378.8</v>
      </c>
      <c r="F102" s="1">
        <v>387</v>
      </c>
      <c r="G102" s="1">
        <v>375.25</v>
      </c>
      <c r="H102" s="1">
        <v>385.8</v>
      </c>
      <c r="I102" s="1">
        <v>385.55</v>
      </c>
      <c r="J102" s="1">
        <v>381.21</v>
      </c>
      <c r="K102" s="1">
        <v>1483955</v>
      </c>
      <c r="L102" s="1">
        <v>565703598.95000005</v>
      </c>
      <c r="M102" s="1">
        <v>36628</v>
      </c>
      <c r="N102" s="3">
        <f>IF(ISERR(LN(Table120[[#This Row],[Close Price]]/I101)),"-",LN(Table120[[#This Row],[Close Price]]/I101))</f>
        <v>2.0305931211560442E-2</v>
      </c>
    </row>
    <row r="103" spans="1:14" x14ac:dyDescent="0.3">
      <c r="A103" s="1" t="s">
        <v>37</v>
      </c>
      <c r="B103" s="1" t="s">
        <v>14</v>
      </c>
      <c r="C103" s="2">
        <v>43250</v>
      </c>
      <c r="D103" s="1">
        <v>385.55</v>
      </c>
      <c r="E103" s="1">
        <v>386.6</v>
      </c>
      <c r="F103" s="1">
        <v>389.25</v>
      </c>
      <c r="G103" s="1">
        <v>380.1</v>
      </c>
      <c r="H103" s="1">
        <v>382.4</v>
      </c>
      <c r="I103" s="1">
        <v>381.9</v>
      </c>
      <c r="J103" s="1">
        <v>385.41</v>
      </c>
      <c r="K103" s="1">
        <v>2348568</v>
      </c>
      <c r="L103" s="1">
        <v>905163659.35000002</v>
      </c>
      <c r="M103" s="1">
        <v>41084</v>
      </c>
      <c r="N103" s="3">
        <f>IF(ISERR(LN(Table120[[#This Row],[Close Price]]/I102)),"-",LN(Table120[[#This Row],[Close Price]]/I102))</f>
        <v>-9.512092047499204E-3</v>
      </c>
    </row>
    <row r="104" spans="1:14" x14ac:dyDescent="0.3">
      <c r="A104" s="1" t="s">
        <v>37</v>
      </c>
      <c r="B104" s="1" t="s">
        <v>14</v>
      </c>
      <c r="C104" s="2">
        <v>43251</v>
      </c>
      <c r="D104" s="1">
        <v>381.9</v>
      </c>
      <c r="E104" s="1">
        <v>383.05</v>
      </c>
      <c r="F104" s="1">
        <v>387</v>
      </c>
      <c r="G104" s="1">
        <v>380.75</v>
      </c>
      <c r="H104" s="1">
        <v>385</v>
      </c>
      <c r="I104" s="1">
        <v>383.3</v>
      </c>
      <c r="J104" s="1">
        <v>383.41</v>
      </c>
      <c r="K104" s="1">
        <v>3223114</v>
      </c>
      <c r="L104" s="1">
        <v>1235779698.0999999</v>
      </c>
      <c r="M104" s="1">
        <v>56972</v>
      </c>
      <c r="N104" s="3">
        <f>IF(ISERR(LN(Table120[[#This Row],[Close Price]]/I103)),"-",LN(Table120[[#This Row],[Close Price]]/I103))</f>
        <v>3.6591781550390705E-3</v>
      </c>
    </row>
    <row r="105" spans="1:14" x14ac:dyDescent="0.3">
      <c r="A105" s="1" t="s">
        <v>37</v>
      </c>
      <c r="B105" s="1" t="s">
        <v>14</v>
      </c>
      <c r="C105" s="2">
        <v>43252</v>
      </c>
      <c r="D105" s="1">
        <v>383.3</v>
      </c>
      <c r="E105" s="1">
        <v>385</v>
      </c>
      <c r="F105" s="1">
        <v>392.3</v>
      </c>
      <c r="G105" s="1">
        <v>382.95</v>
      </c>
      <c r="H105" s="1">
        <v>386.7</v>
      </c>
      <c r="I105" s="1">
        <v>386.75</v>
      </c>
      <c r="J105" s="1">
        <v>387</v>
      </c>
      <c r="K105" s="1">
        <v>1733390</v>
      </c>
      <c r="L105" s="1">
        <v>670828263.20000005</v>
      </c>
      <c r="M105" s="1">
        <v>36597</v>
      </c>
      <c r="N105" s="3">
        <f>IF(ISERR(LN(Table120[[#This Row],[Close Price]]/I104)),"-",LN(Table120[[#This Row],[Close Price]]/I104))</f>
        <v>8.9605170666660142E-3</v>
      </c>
    </row>
    <row r="106" spans="1:14" x14ac:dyDescent="0.3">
      <c r="A106" s="1" t="s">
        <v>37</v>
      </c>
      <c r="B106" s="1" t="s">
        <v>14</v>
      </c>
      <c r="C106" s="2">
        <v>43255</v>
      </c>
      <c r="D106" s="1">
        <v>386.75</v>
      </c>
      <c r="E106" s="1">
        <v>388</v>
      </c>
      <c r="F106" s="1">
        <v>389.3</v>
      </c>
      <c r="G106" s="1">
        <v>384.15</v>
      </c>
      <c r="H106" s="1">
        <v>387.8</v>
      </c>
      <c r="I106" s="1">
        <v>384.95</v>
      </c>
      <c r="J106" s="1">
        <v>386.53</v>
      </c>
      <c r="K106" s="1">
        <v>926051</v>
      </c>
      <c r="L106" s="1">
        <v>357948721.19999999</v>
      </c>
      <c r="M106" s="1">
        <v>27162</v>
      </c>
      <c r="N106" s="3">
        <f>IF(ISERR(LN(Table120[[#This Row],[Close Price]]/I105)),"-",LN(Table120[[#This Row],[Close Price]]/I105))</f>
        <v>-4.6650337291169203E-3</v>
      </c>
    </row>
    <row r="107" spans="1:14" x14ac:dyDescent="0.3">
      <c r="A107" s="1" t="s">
        <v>37</v>
      </c>
      <c r="B107" s="1" t="s">
        <v>14</v>
      </c>
      <c r="C107" s="2">
        <v>43256</v>
      </c>
      <c r="D107" s="1">
        <v>384.95</v>
      </c>
      <c r="E107" s="1">
        <v>386.7</v>
      </c>
      <c r="F107" s="1">
        <v>386.95</v>
      </c>
      <c r="G107" s="1">
        <v>380</v>
      </c>
      <c r="H107" s="1">
        <v>382</v>
      </c>
      <c r="I107" s="1">
        <v>380.9</v>
      </c>
      <c r="J107" s="1">
        <v>382.86</v>
      </c>
      <c r="K107" s="1">
        <v>790381</v>
      </c>
      <c r="L107" s="1">
        <v>302605741.10000002</v>
      </c>
      <c r="M107" s="1">
        <v>19846</v>
      </c>
      <c r="N107" s="3">
        <f>IF(ISERR(LN(Table120[[#This Row],[Close Price]]/I106)),"-",LN(Table120[[#This Row],[Close Price]]/I106))</f>
        <v>-1.057658223950029E-2</v>
      </c>
    </row>
    <row r="108" spans="1:14" x14ac:dyDescent="0.3">
      <c r="A108" s="1" t="s">
        <v>37</v>
      </c>
      <c r="B108" s="1" t="s">
        <v>14</v>
      </c>
      <c r="C108" s="2">
        <v>43257</v>
      </c>
      <c r="D108" s="1">
        <v>380.9</v>
      </c>
      <c r="E108" s="1">
        <v>382</v>
      </c>
      <c r="F108" s="1">
        <v>385.8</v>
      </c>
      <c r="G108" s="1">
        <v>375.3</v>
      </c>
      <c r="H108" s="1">
        <v>379.45</v>
      </c>
      <c r="I108" s="1">
        <v>378.6</v>
      </c>
      <c r="J108" s="1">
        <v>379.53</v>
      </c>
      <c r="K108" s="1">
        <v>1852078</v>
      </c>
      <c r="L108" s="1">
        <v>702913452.45000005</v>
      </c>
      <c r="M108" s="1">
        <v>46627</v>
      </c>
      <c r="N108" s="3">
        <f>IF(ISERR(LN(Table120[[#This Row],[Close Price]]/I107)),"-",LN(Table120[[#This Row],[Close Price]]/I107))</f>
        <v>-6.0566347093358192E-3</v>
      </c>
    </row>
    <row r="109" spans="1:14" x14ac:dyDescent="0.3">
      <c r="A109" s="1" t="s">
        <v>37</v>
      </c>
      <c r="B109" s="1" t="s">
        <v>14</v>
      </c>
      <c r="C109" s="2">
        <v>43258</v>
      </c>
      <c r="D109" s="1">
        <v>378.6</v>
      </c>
      <c r="E109" s="1">
        <v>379.95</v>
      </c>
      <c r="F109" s="1">
        <v>385</v>
      </c>
      <c r="G109" s="1">
        <v>378.5</v>
      </c>
      <c r="H109" s="1">
        <v>384.5</v>
      </c>
      <c r="I109" s="1">
        <v>383.95</v>
      </c>
      <c r="J109" s="1">
        <v>383.38</v>
      </c>
      <c r="K109" s="1">
        <v>2017889</v>
      </c>
      <c r="L109" s="1">
        <v>773608395.39999998</v>
      </c>
      <c r="M109" s="1">
        <v>43659</v>
      </c>
      <c r="N109" s="3">
        <f>IF(ISERR(LN(Table120[[#This Row],[Close Price]]/I108)),"-",LN(Table120[[#This Row],[Close Price]]/I108))</f>
        <v>1.4032097001330053E-2</v>
      </c>
    </row>
    <row r="110" spans="1:14" x14ac:dyDescent="0.3">
      <c r="A110" s="1" t="s">
        <v>37</v>
      </c>
      <c r="B110" s="1" t="s">
        <v>14</v>
      </c>
      <c r="C110" s="2">
        <v>43259</v>
      </c>
      <c r="D110" s="1">
        <v>383.95</v>
      </c>
      <c r="E110" s="1">
        <v>384</v>
      </c>
      <c r="F110" s="1">
        <v>384.5</v>
      </c>
      <c r="G110" s="1">
        <v>380.5</v>
      </c>
      <c r="H110" s="1">
        <v>382.35</v>
      </c>
      <c r="I110" s="1">
        <v>382.35</v>
      </c>
      <c r="J110" s="1">
        <v>382.27</v>
      </c>
      <c r="K110" s="1">
        <v>1416758</v>
      </c>
      <c r="L110" s="1">
        <v>541587944.85000002</v>
      </c>
      <c r="M110" s="1">
        <v>40766</v>
      </c>
      <c r="N110" s="3">
        <f>IF(ISERR(LN(Table120[[#This Row],[Close Price]]/I109)),"-",LN(Table120[[#This Row],[Close Price]]/I109))</f>
        <v>-4.1759162863182929E-3</v>
      </c>
    </row>
    <row r="111" spans="1:14" x14ac:dyDescent="0.3">
      <c r="A111" s="1" t="s">
        <v>37</v>
      </c>
      <c r="B111" s="1" t="s">
        <v>14</v>
      </c>
      <c r="C111" s="2">
        <v>43262</v>
      </c>
      <c r="D111" s="1">
        <v>382.35</v>
      </c>
      <c r="E111" s="1">
        <v>383.4</v>
      </c>
      <c r="F111" s="1">
        <v>389</v>
      </c>
      <c r="G111" s="1">
        <v>383.35</v>
      </c>
      <c r="H111" s="1">
        <v>386.15</v>
      </c>
      <c r="I111" s="1">
        <v>386.2</v>
      </c>
      <c r="J111" s="1">
        <v>386.47</v>
      </c>
      <c r="K111" s="1">
        <v>2111468</v>
      </c>
      <c r="L111" s="1">
        <v>816017583.70000005</v>
      </c>
      <c r="M111" s="1">
        <v>39030</v>
      </c>
      <c r="N111" s="3">
        <f>IF(ISERR(LN(Table120[[#This Row],[Close Price]]/I110)),"-",LN(Table120[[#This Row],[Close Price]]/I110))</f>
        <v>1.0018950504179756E-2</v>
      </c>
    </row>
    <row r="112" spans="1:14" x14ac:dyDescent="0.3">
      <c r="A112" s="1" t="s">
        <v>37</v>
      </c>
      <c r="B112" s="1" t="s">
        <v>14</v>
      </c>
      <c r="C112" s="2">
        <v>43263</v>
      </c>
      <c r="D112" s="1">
        <v>386.2</v>
      </c>
      <c r="E112" s="1">
        <v>387.7</v>
      </c>
      <c r="F112" s="1">
        <v>389.15</v>
      </c>
      <c r="G112" s="1">
        <v>385.3</v>
      </c>
      <c r="H112" s="1">
        <v>386.8</v>
      </c>
      <c r="I112" s="1">
        <v>387</v>
      </c>
      <c r="J112" s="1">
        <v>386.83</v>
      </c>
      <c r="K112" s="1">
        <v>890594</v>
      </c>
      <c r="L112" s="1">
        <v>344509700.44999999</v>
      </c>
      <c r="M112" s="1">
        <v>24720</v>
      </c>
      <c r="N112" s="3">
        <f>IF(ISERR(LN(Table120[[#This Row],[Close Price]]/I111)),"-",LN(Table120[[#This Row],[Close Price]]/I111))</f>
        <v>2.0693230353676833E-3</v>
      </c>
    </row>
    <row r="113" spans="1:14" x14ac:dyDescent="0.3">
      <c r="A113" s="1" t="s">
        <v>37</v>
      </c>
      <c r="B113" s="1" t="s">
        <v>14</v>
      </c>
      <c r="C113" s="2">
        <v>43264</v>
      </c>
      <c r="D113" s="1">
        <v>387</v>
      </c>
      <c r="E113" s="1">
        <v>387</v>
      </c>
      <c r="F113" s="1">
        <v>390.05</v>
      </c>
      <c r="G113" s="1">
        <v>385.45</v>
      </c>
      <c r="H113" s="1">
        <v>387.65</v>
      </c>
      <c r="I113" s="1">
        <v>388.15</v>
      </c>
      <c r="J113" s="1">
        <v>388.27</v>
      </c>
      <c r="K113" s="1">
        <v>1387211</v>
      </c>
      <c r="L113" s="1">
        <v>538615277.14999998</v>
      </c>
      <c r="M113" s="1">
        <v>49511</v>
      </c>
      <c r="N113" s="3">
        <f>IF(ISERR(LN(Table120[[#This Row],[Close Price]]/I112)),"-",LN(Table120[[#This Row],[Close Price]]/I112))</f>
        <v>2.9671698219074422E-3</v>
      </c>
    </row>
    <row r="114" spans="1:14" x14ac:dyDescent="0.3">
      <c r="A114" s="1" t="s">
        <v>37</v>
      </c>
      <c r="B114" s="1" t="s">
        <v>14</v>
      </c>
      <c r="C114" s="2">
        <v>43265</v>
      </c>
      <c r="D114" s="1">
        <v>388.15</v>
      </c>
      <c r="E114" s="1">
        <v>388.9</v>
      </c>
      <c r="F114" s="1">
        <v>388.9</v>
      </c>
      <c r="G114" s="1">
        <v>382</v>
      </c>
      <c r="H114" s="1">
        <v>386.65</v>
      </c>
      <c r="I114" s="1">
        <v>386.9</v>
      </c>
      <c r="J114" s="1">
        <v>385.7</v>
      </c>
      <c r="K114" s="1">
        <v>655966</v>
      </c>
      <c r="L114" s="1">
        <v>253008281.44999999</v>
      </c>
      <c r="M114" s="1">
        <v>19554</v>
      </c>
      <c r="N114" s="3">
        <f>IF(ISERR(LN(Table120[[#This Row],[Close Price]]/I113)),"-",LN(Table120[[#This Row],[Close Price]]/I113))</f>
        <v>-3.2256011452220573E-3</v>
      </c>
    </row>
    <row r="115" spans="1:14" x14ac:dyDescent="0.3">
      <c r="A115" s="1" t="s">
        <v>37</v>
      </c>
      <c r="B115" s="1" t="s">
        <v>14</v>
      </c>
      <c r="C115" s="2">
        <v>43266</v>
      </c>
      <c r="D115" s="1">
        <v>386.9</v>
      </c>
      <c r="E115" s="1">
        <v>387.85</v>
      </c>
      <c r="F115" s="1">
        <v>387.85</v>
      </c>
      <c r="G115" s="1">
        <v>381</v>
      </c>
      <c r="H115" s="1">
        <v>384.8</v>
      </c>
      <c r="I115" s="1">
        <v>383.85</v>
      </c>
      <c r="J115" s="1">
        <v>383.68</v>
      </c>
      <c r="K115" s="1">
        <v>1370715</v>
      </c>
      <c r="L115" s="1">
        <v>525911573.30000001</v>
      </c>
      <c r="M115" s="1">
        <v>34575</v>
      </c>
      <c r="N115" s="3">
        <f>IF(ISERR(LN(Table120[[#This Row],[Close Price]]/I114)),"-",LN(Table120[[#This Row],[Close Price]]/I114))</f>
        <v>-7.9144104325596983E-3</v>
      </c>
    </row>
    <row r="116" spans="1:14" x14ac:dyDescent="0.3">
      <c r="A116" s="1" t="s">
        <v>37</v>
      </c>
      <c r="B116" s="1" t="s">
        <v>14</v>
      </c>
      <c r="C116" s="2">
        <v>43269</v>
      </c>
      <c r="D116" s="1">
        <v>383.85</v>
      </c>
      <c r="E116" s="1">
        <v>383.65</v>
      </c>
      <c r="F116" s="1">
        <v>389.8</v>
      </c>
      <c r="G116" s="1">
        <v>382.4</v>
      </c>
      <c r="H116" s="1">
        <v>386.6</v>
      </c>
      <c r="I116" s="1">
        <v>386.4</v>
      </c>
      <c r="J116" s="1">
        <v>386.91</v>
      </c>
      <c r="K116" s="1">
        <v>1639574</v>
      </c>
      <c r="L116" s="1">
        <v>634369781.54999995</v>
      </c>
      <c r="M116" s="1">
        <v>16785</v>
      </c>
      <c r="N116" s="3">
        <f>IF(ISERR(LN(Table120[[#This Row],[Close Price]]/I115)),"-",LN(Table120[[#This Row],[Close Price]]/I115))</f>
        <v>6.6212510644553472E-3</v>
      </c>
    </row>
    <row r="117" spans="1:14" x14ac:dyDescent="0.3">
      <c r="A117" s="1" t="s">
        <v>37</v>
      </c>
      <c r="B117" s="1" t="s">
        <v>14</v>
      </c>
      <c r="C117" s="2">
        <v>43270</v>
      </c>
      <c r="D117" s="1">
        <v>386.4</v>
      </c>
      <c r="E117" s="1">
        <v>388</v>
      </c>
      <c r="F117" s="1">
        <v>388</v>
      </c>
      <c r="G117" s="1">
        <v>377.3</v>
      </c>
      <c r="H117" s="1">
        <v>379.45</v>
      </c>
      <c r="I117" s="1">
        <v>379.85</v>
      </c>
      <c r="J117" s="1">
        <v>381.8</v>
      </c>
      <c r="K117" s="1">
        <v>1043988</v>
      </c>
      <c r="L117" s="1">
        <v>398599273.19999999</v>
      </c>
      <c r="M117" s="1">
        <v>34595</v>
      </c>
      <c r="N117" s="3">
        <f>IF(ISERR(LN(Table120[[#This Row],[Close Price]]/I116)),"-",LN(Table120[[#This Row],[Close Price]]/I116))</f>
        <v>-1.7096664389132207E-2</v>
      </c>
    </row>
    <row r="118" spans="1:14" x14ac:dyDescent="0.3">
      <c r="A118" s="1" t="s">
        <v>37</v>
      </c>
      <c r="B118" s="1" t="s">
        <v>14</v>
      </c>
      <c r="C118" s="2">
        <v>43271</v>
      </c>
      <c r="D118" s="1">
        <v>379.85</v>
      </c>
      <c r="E118" s="1">
        <v>378.15</v>
      </c>
      <c r="F118" s="1">
        <v>384.5</v>
      </c>
      <c r="G118" s="1">
        <v>378.15</v>
      </c>
      <c r="H118" s="1">
        <v>379.75</v>
      </c>
      <c r="I118" s="1">
        <v>379.8</v>
      </c>
      <c r="J118" s="1">
        <v>381.39</v>
      </c>
      <c r="K118" s="1">
        <v>1215628</v>
      </c>
      <c r="L118" s="1">
        <v>463623917.60000002</v>
      </c>
      <c r="M118" s="1">
        <v>43007</v>
      </c>
      <c r="N118" s="3">
        <f>IF(ISERR(LN(Table120[[#This Row],[Close Price]]/I117)),"-",LN(Table120[[#This Row],[Close Price]]/I117))</f>
        <v>-1.3163957104516766E-4</v>
      </c>
    </row>
    <row r="119" spans="1:14" x14ac:dyDescent="0.3">
      <c r="A119" s="1" t="s">
        <v>37</v>
      </c>
      <c r="B119" s="1" t="s">
        <v>14</v>
      </c>
      <c r="C119" s="2">
        <v>43272</v>
      </c>
      <c r="D119" s="1">
        <v>379.8</v>
      </c>
      <c r="E119" s="1">
        <v>381.2</v>
      </c>
      <c r="F119" s="1">
        <v>386.1</v>
      </c>
      <c r="G119" s="1">
        <v>379.8</v>
      </c>
      <c r="H119" s="1">
        <v>385.55</v>
      </c>
      <c r="I119" s="1">
        <v>385.6</v>
      </c>
      <c r="J119" s="1">
        <v>383.52</v>
      </c>
      <c r="K119" s="1">
        <v>1033023</v>
      </c>
      <c r="L119" s="1">
        <v>396188290.14999998</v>
      </c>
      <c r="M119" s="1">
        <v>27355</v>
      </c>
      <c r="N119" s="3">
        <f>IF(ISERR(LN(Table120[[#This Row],[Close Price]]/I118)),"-",LN(Table120[[#This Row],[Close Price]]/I118))</f>
        <v>1.5155764358205042E-2</v>
      </c>
    </row>
    <row r="120" spans="1:14" x14ac:dyDescent="0.3">
      <c r="A120" s="1" t="s">
        <v>37</v>
      </c>
      <c r="B120" s="1" t="s">
        <v>14</v>
      </c>
      <c r="C120" s="2">
        <v>43273</v>
      </c>
      <c r="D120" s="1">
        <v>385.6</v>
      </c>
      <c r="E120" s="1">
        <v>385.6</v>
      </c>
      <c r="F120" s="1">
        <v>386.7</v>
      </c>
      <c r="G120" s="1">
        <v>381.1</v>
      </c>
      <c r="H120" s="1">
        <v>384.35</v>
      </c>
      <c r="I120" s="1">
        <v>385.15</v>
      </c>
      <c r="J120" s="1">
        <v>384.18</v>
      </c>
      <c r="K120" s="1">
        <v>569600</v>
      </c>
      <c r="L120" s="1">
        <v>218827380.34999999</v>
      </c>
      <c r="M120" s="1">
        <v>16749</v>
      </c>
      <c r="N120" s="3">
        <f>IF(ISERR(LN(Table120[[#This Row],[Close Price]]/I119)),"-",LN(Table120[[#This Row],[Close Price]]/I119))</f>
        <v>-1.1676939374158483E-3</v>
      </c>
    </row>
    <row r="121" spans="1:14" x14ac:dyDescent="0.3">
      <c r="A121" s="1" t="s">
        <v>37</v>
      </c>
      <c r="B121" s="1" t="s">
        <v>14</v>
      </c>
      <c r="C121" s="2">
        <v>43276</v>
      </c>
      <c r="D121" s="1">
        <v>385.15</v>
      </c>
      <c r="E121" s="1">
        <v>385</v>
      </c>
      <c r="F121" s="1">
        <v>387.5</v>
      </c>
      <c r="G121" s="1">
        <v>382.4</v>
      </c>
      <c r="H121" s="1">
        <v>384.65</v>
      </c>
      <c r="I121" s="1">
        <v>384.45</v>
      </c>
      <c r="J121" s="1">
        <v>384.63</v>
      </c>
      <c r="K121" s="1">
        <v>645746</v>
      </c>
      <c r="L121" s="1">
        <v>248370956.30000001</v>
      </c>
      <c r="M121" s="1">
        <v>21831</v>
      </c>
      <c r="N121" s="3">
        <f>IF(ISERR(LN(Table120[[#This Row],[Close Price]]/I120)),"-",LN(Table120[[#This Row],[Close Price]]/I120))</f>
        <v>-1.8191273207849936E-3</v>
      </c>
    </row>
    <row r="122" spans="1:14" x14ac:dyDescent="0.3">
      <c r="A122" s="1" t="s">
        <v>37</v>
      </c>
      <c r="B122" s="1" t="s">
        <v>14</v>
      </c>
      <c r="C122" s="2">
        <v>43277</v>
      </c>
      <c r="D122" s="1">
        <v>384.45</v>
      </c>
      <c r="E122" s="1">
        <v>386.3</v>
      </c>
      <c r="F122" s="1">
        <v>388</v>
      </c>
      <c r="G122" s="1">
        <v>383.6</v>
      </c>
      <c r="H122" s="1">
        <v>386.5</v>
      </c>
      <c r="I122" s="1">
        <v>386.5</v>
      </c>
      <c r="J122" s="1">
        <v>385.65</v>
      </c>
      <c r="K122" s="1">
        <v>804351</v>
      </c>
      <c r="L122" s="1">
        <v>310197452.10000002</v>
      </c>
      <c r="M122" s="1">
        <v>31448</v>
      </c>
      <c r="N122" s="3">
        <f>IF(ISERR(LN(Table120[[#This Row],[Close Price]]/I121)),"-",LN(Table120[[#This Row],[Close Price]]/I121))</f>
        <v>5.3181265492868385E-3</v>
      </c>
    </row>
    <row r="123" spans="1:14" x14ac:dyDescent="0.3">
      <c r="A123" s="1" t="s">
        <v>37</v>
      </c>
      <c r="B123" s="1" t="s">
        <v>14</v>
      </c>
      <c r="C123" s="2">
        <v>43278</v>
      </c>
      <c r="D123" s="1">
        <v>386.5</v>
      </c>
      <c r="E123" s="1">
        <v>387.75</v>
      </c>
      <c r="F123" s="1">
        <v>396.4</v>
      </c>
      <c r="G123" s="1">
        <v>385.35</v>
      </c>
      <c r="H123" s="1">
        <v>393.15</v>
      </c>
      <c r="I123" s="1">
        <v>393.5</v>
      </c>
      <c r="J123" s="1">
        <v>393.07</v>
      </c>
      <c r="K123" s="1">
        <v>2173065</v>
      </c>
      <c r="L123" s="1">
        <v>854162340.29999995</v>
      </c>
      <c r="M123" s="1">
        <v>68449</v>
      </c>
      <c r="N123" s="3">
        <f>IF(ISERR(LN(Table120[[#This Row],[Close Price]]/I122)),"-",LN(Table120[[#This Row],[Close Price]]/I122))</f>
        <v>1.7949199829981284E-2</v>
      </c>
    </row>
    <row r="124" spans="1:14" x14ac:dyDescent="0.3">
      <c r="A124" s="1" t="s">
        <v>37</v>
      </c>
      <c r="B124" s="1" t="s">
        <v>14</v>
      </c>
      <c r="C124" s="2">
        <v>43279</v>
      </c>
      <c r="D124" s="1">
        <v>393.5</v>
      </c>
      <c r="E124" s="1">
        <v>395</v>
      </c>
      <c r="F124" s="1">
        <v>395.5</v>
      </c>
      <c r="G124" s="1">
        <v>385.3</v>
      </c>
      <c r="H124" s="1">
        <v>389.95</v>
      </c>
      <c r="I124" s="1">
        <v>387.45</v>
      </c>
      <c r="J124" s="1">
        <v>389.29</v>
      </c>
      <c r="K124" s="1">
        <v>2014384</v>
      </c>
      <c r="L124" s="1">
        <v>784175252.89999998</v>
      </c>
      <c r="M124" s="1">
        <v>34728</v>
      </c>
      <c r="N124" s="3">
        <f>IF(ISERR(LN(Table120[[#This Row],[Close Price]]/I123)),"-",LN(Table120[[#This Row],[Close Price]]/I123))</f>
        <v>-1.5494259647498775E-2</v>
      </c>
    </row>
    <row r="125" spans="1:14" x14ac:dyDescent="0.3">
      <c r="A125" s="1" t="s">
        <v>37</v>
      </c>
      <c r="B125" s="1" t="s">
        <v>14</v>
      </c>
      <c r="C125" s="2">
        <v>43280</v>
      </c>
      <c r="D125" s="1">
        <v>387.45</v>
      </c>
      <c r="E125" s="1">
        <v>389.35</v>
      </c>
      <c r="F125" s="1">
        <v>392.9</v>
      </c>
      <c r="G125" s="1">
        <v>386.5</v>
      </c>
      <c r="H125" s="1">
        <v>389.5</v>
      </c>
      <c r="I125" s="1">
        <v>391.45</v>
      </c>
      <c r="J125" s="1">
        <v>390.07</v>
      </c>
      <c r="K125" s="1">
        <v>1551244</v>
      </c>
      <c r="L125" s="1">
        <v>605090500.85000002</v>
      </c>
      <c r="M125" s="1">
        <v>53098</v>
      </c>
      <c r="N125" s="3">
        <f>IF(ISERR(LN(Table120[[#This Row],[Close Price]]/I124)),"-",LN(Table120[[#This Row],[Close Price]]/I124))</f>
        <v>1.0270985143963948E-2</v>
      </c>
    </row>
    <row r="126" spans="1:14" x14ac:dyDescent="0.3">
      <c r="A126" s="1" t="s">
        <v>37</v>
      </c>
      <c r="B126" s="1" t="s">
        <v>14</v>
      </c>
      <c r="C126" s="2">
        <v>43283</v>
      </c>
      <c r="D126" s="1">
        <v>391.45</v>
      </c>
      <c r="E126" s="1">
        <v>391.45</v>
      </c>
      <c r="F126" s="1">
        <v>391.45</v>
      </c>
      <c r="G126" s="1">
        <v>382.3</v>
      </c>
      <c r="H126" s="1">
        <v>383.4</v>
      </c>
      <c r="I126" s="1">
        <v>383.7</v>
      </c>
      <c r="J126" s="1">
        <v>386.68</v>
      </c>
      <c r="K126" s="1">
        <v>2244408</v>
      </c>
      <c r="L126" s="1">
        <v>867859194.89999998</v>
      </c>
      <c r="M126" s="1">
        <v>61998</v>
      </c>
      <c r="N126" s="3">
        <f>IF(ISERR(LN(Table120[[#This Row],[Close Price]]/I125)),"-",LN(Table120[[#This Row],[Close Price]]/I125))</f>
        <v>-1.9996796101016442E-2</v>
      </c>
    </row>
    <row r="127" spans="1:14" x14ac:dyDescent="0.3">
      <c r="A127" s="1" t="s">
        <v>37</v>
      </c>
      <c r="B127" s="1" t="s">
        <v>14</v>
      </c>
      <c r="C127" s="2">
        <v>43284</v>
      </c>
      <c r="D127" s="1">
        <v>383.7</v>
      </c>
      <c r="E127" s="1">
        <v>384.5</v>
      </c>
      <c r="F127" s="1">
        <v>387.5</v>
      </c>
      <c r="G127" s="1">
        <v>381.35</v>
      </c>
      <c r="H127" s="1">
        <v>386.85</v>
      </c>
      <c r="I127" s="1">
        <v>384.75</v>
      </c>
      <c r="J127" s="1">
        <v>383.36</v>
      </c>
      <c r="K127" s="1">
        <v>1893774</v>
      </c>
      <c r="L127" s="1">
        <v>726004016.70000005</v>
      </c>
      <c r="M127" s="1">
        <v>58758</v>
      </c>
      <c r="N127" s="3">
        <f>IF(ISERR(LN(Table120[[#This Row],[Close Price]]/I126)),"-",LN(Table120[[#This Row],[Close Price]]/I126))</f>
        <v>2.7327754660819922E-3</v>
      </c>
    </row>
    <row r="128" spans="1:14" x14ac:dyDescent="0.3">
      <c r="A128" s="1" t="s">
        <v>37</v>
      </c>
      <c r="B128" s="1" t="s">
        <v>14</v>
      </c>
      <c r="C128" s="2">
        <v>43285</v>
      </c>
      <c r="D128" s="1">
        <v>384.75</v>
      </c>
      <c r="E128" s="1">
        <v>382</v>
      </c>
      <c r="F128" s="1">
        <v>383.95</v>
      </c>
      <c r="G128" s="1">
        <v>377.7</v>
      </c>
      <c r="H128" s="1">
        <v>379</v>
      </c>
      <c r="I128" s="1">
        <v>379.75</v>
      </c>
      <c r="J128" s="1">
        <v>380.36</v>
      </c>
      <c r="K128" s="1">
        <v>2452019</v>
      </c>
      <c r="L128" s="1">
        <v>932659030.5</v>
      </c>
      <c r="M128" s="1">
        <v>37812</v>
      </c>
      <c r="N128" s="3">
        <f>IF(ISERR(LN(Table120[[#This Row],[Close Price]]/I127)),"-",LN(Table120[[#This Row],[Close Price]]/I127))</f>
        <v>-1.3080631243106369E-2</v>
      </c>
    </row>
    <row r="129" spans="1:14" x14ac:dyDescent="0.3">
      <c r="A129" s="1" t="s">
        <v>37</v>
      </c>
      <c r="B129" s="1" t="s">
        <v>14</v>
      </c>
      <c r="C129" s="2">
        <v>43286</v>
      </c>
      <c r="D129" s="1">
        <v>379.75</v>
      </c>
      <c r="E129" s="1">
        <v>380.9</v>
      </c>
      <c r="F129" s="1">
        <v>381.7</v>
      </c>
      <c r="G129" s="1">
        <v>375.95</v>
      </c>
      <c r="H129" s="1">
        <v>376.5</v>
      </c>
      <c r="I129" s="1">
        <v>376.8</v>
      </c>
      <c r="J129" s="1">
        <v>377.66</v>
      </c>
      <c r="K129" s="1">
        <v>2379568</v>
      </c>
      <c r="L129" s="1">
        <v>898661386.54999995</v>
      </c>
      <c r="M129" s="1">
        <v>34513</v>
      </c>
      <c r="N129" s="3">
        <f>IF(ISERR(LN(Table120[[#This Row],[Close Price]]/I128)),"-",LN(Table120[[#This Row],[Close Price]]/I128))</f>
        <v>-7.7985987736742552E-3</v>
      </c>
    </row>
    <row r="130" spans="1:14" x14ac:dyDescent="0.3">
      <c r="A130" s="1" t="s">
        <v>37</v>
      </c>
      <c r="B130" s="1" t="s">
        <v>14</v>
      </c>
      <c r="C130" s="2">
        <v>43287</v>
      </c>
      <c r="D130" s="1">
        <v>376.8</v>
      </c>
      <c r="E130" s="1">
        <v>376.75</v>
      </c>
      <c r="F130" s="1">
        <v>380.05</v>
      </c>
      <c r="G130" s="1">
        <v>369.4</v>
      </c>
      <c r="H130" s="1">
        <v>370.35</v>
      </c>
      <c r="I130" s="1">
        <v>370</v>
      </c>
      <c r="J130" s="1">
        <v>373.44</v>
      </c>
      <c r="K130" s="1">
        <v>2777742</v>
      </c>
      <c r="L130" s="1">
        <v>1037310066.5</v>
      </c>
      <c r="M130" s="1">
        <v>47869</v>
      </c>
      <c r="N130" s="3">
        <f>IF(ISERR(LN(Table120[[#This Row],[Close Price]]/I129)),"-",LN(Table120[[#This Row],[Close Price]]/I129))</f>
        <v>-1.8211537063937862E-2</v>
      </c>
    </row>
    <row r="131" spans="1:14" x14ac:dyDescent="0.3">
      <c r="A131" s="1" t="s">
        <v>37</v>
      </c>
      <c r="B131" s="1" t="s">
        <v>14</v>
      </c>
      <c r="C131" s="2">
        <v>43290</v>
      </c>
      <c r="D131" s="1">
        <v>370</v>
      </c>
      <c r="E131" s="1">
        <v>371.2</v>
      </c>
      <c r="F131" s="1">
        <v>379.35</v>
      </c>
      <c r="G131" s="1">
        <v>371.2</v>
      </c>
      <c r="H131" s="1">
        <v>375</v>
      </c>
      <c r="I131" s="1">
        <v>375.15</v>
      </c>
      <c r="J131" s="1">
        <v>376</v>
      </c>
      <c r="K131" s="1">
        <v>1796707</v>
      </c>
      <c r="L131" s="1">
        <v>675553782.35000002</v>
      </c>
      <c r="M131" s="1">
        <v>28772</v>
      </c>
      <c r="N131" s="3">
        <f>IF(ISERR(LN(Table120[[#This Row],[Close Price]]/I130)),"-",LN(Table120[[#This Row],[Close Price]]/I130))</f>
        <v>1.3822940353467537E-2</v>
      </c>
    </row>
    <row r="132" spans="1:14" x14ac:dyDescent="0.3">
      <c r="A132" s="1" t="s">
        <v>37</v>
      </c>
      <c r="B132" s="1" t="s">
        <v>14</v>
      </c>
      <c r="C132" s="2">
        <v>43291</v>
      </c>
      <c r="D132" s="1">
        <v>375.15</v>
      </c>
      <c r="E132" s="1">
        <v>377.15</v>
      </c>
      <c r="F132" s="1">
        <v>380.5</v>
      </c>
      <c r="G132" s="1">
        <v>375</v>
      </c>
      <c r="H132" s="1">
        <v>377</v>
      </c>
      <c r="I132" s="1">
        <v>376.25</v>
      </c>
      <c r="J132" s="1">
        <v>377.52</v>
      </c>
      <c r="K132" s="1">
        <v>2008710</v>
      </c>
      <c r="L132" s="1">
        <v>758328165.70000005</v>
      </c>
      <c r="M132" s="1">
        <v>32731</v>
      </c>
      <c r="N132" s="3">
        <f>IF(ISERR(LN(Table120[[#This Row],[Close Price]]/I131)),"-",LN(Table120[[#This Row],[Close Price]]/I131))</f>
        <v>2.9278700713477423E-3</v>
      </c>
    </row>
    <row r="133" spans="1:14" x14ac:dyDescent="0.3">
      <c r="A133" s="1" t="s">
        <v>37</v>
      </c>
      <c r="B133" s="1" t="s">
        <v>14</v>
      </c>
      <c r="C133" s="2">
        <v>43292</v>
      </c>
      <c r="D133" s="1">
        <v>376.25</v>
      </c>
      <c r="E133" s="1">
        <v>376.75</v>
      </c>
      <c r="F133" s="1">
        <v>382.45</v>
      </c>
      <c r="G133" s="1">
        <v>376.25</v>
      </c>
      <c r="H133" s="1">
        <v>378.85</v>
      </c>
      <c r="I133" s="1">
        <v>378.7</v>
      </c>
      <c r="J133" s="1">
        <v>379.92</v>
      </c>
      <c r="K133" s="1">
        <v>4187393</v>
      </c>
      <c r="L133" s="1">
        <v>1590866690.5999999</v>
      </c>
      <c r="M133" s="1">
        <v>40279</v>
      </c>
      <c r="N133" s="3">
        <f>IF(ISERR(LN(Table120[[#This Row],[Close Price]]/I132)),"-",LN(Table120[[#This Row],[Close Price]]/I132))</f>
        <v>6.4905188446637051E-3</v>
      </c>
    </row>
    <row r="134" spans="1:14" x14ac:dyDescent="0.3">
      <c r="A134" s="1" t="s">
        <v>37</v>
      </c>
      <c r="B134" s="1" t="s">
        <v>14</v>
      </c>
      <c r="C134" s="2">
        <v>43293</v>
      </c>
      <c r="D134" s="1">
        <v>378.7</v>
      </c>
      <c r="E134" s="1">
        <v>380.7</v>
      </c>
      <c r="F134" s="1">
        <v>382.75</v>
      </c>
      <c r="G134" s="1">
        <v>375.95</v>
      </c>
      <c r="H134" s="1">
        <v>378</v>
      </c>
      <c r="I134" s="1">
        <v>378.1</v>
      </c>
      <c r="J134" s="1">
        <v>378.86</v>
      </c>
      <c r="K134" s="1">
        <v>2464624</v>
      </c>
      <c r="L134" s="1">
        <v>933743555.60000002</v>
      </c>
      <c r="M134" s="1">
        <v>37815</v>
      </c>
      <c r="N134" s="3">
        <f>IF(ISERR(LN(Table120[[#This Row],[Close Price]]/I133)),"-",LN(Table120[[#This Row],[Close Price]]/I133))</f>
        <v>-1.5856240108619278E-3</v>
      </c>
    </row>
    <row r="135" spans="1:14" x14ac:dyDescent="0.3">
      <c r="A135" s="1" t="s">
        <v>37</v>
      </c>
      <c r="B135" s="1" t="s">
        <v>14</v>
      </c>
      <c r="C135" s="2">
        <v>43294</v>
      </c>
      <c r="D135" s="1">
        <v>378.1</v>
      </c>
      <c r="E135" s="1">
        <v>379.7</v>
      </c>
      <c r="F135" s="1">
        <v>380.75</v>
      </c>
      <c r="G135" s="1">
        <v>375.05</v>
      </c>
      <c r="H135" s="1">
        <v>375.2</v>
      </c>
      <c r="I135" s="1">
        <v>376.1</v>
      </c>
      <c r="J135" s="1">
        <v>377.42</v>
      </c>
      <c r="K135" s="1">
        <v>1577536</v>
      </c>
      <c r="L135" s="1">
        <v>595390114.25</v>
      </c>
      <c r="M135" s="1">
        <v>20436</v>
      </c>
      <c r="N135" s="3">
        <f>IF(ISERR(LN(Table120[[#This Row],[Close Price]]/I134)),"-",LN(Table120[[#This Row],[Close Price]]/I134))</f>
        <v>-5.3036454205965047E-3</v>
      </c>
    </row>
    <row r="136" spans="1:14" x14ac:dyDescent="0.3">
      <c r="A136" s="1" t="s">
        <v>37</v>
      </c>
      <c r="B136" s="1" t="s">
        <v>14</v>
      </c>
      <c r="C136" s="2">
        <v>43297</v>
      </c>
      <c r="D136" s="1">
        <v>376.1</v>
      </c>
      <c r="E136" s="1">
        <v>375</v>
      </c>
      <c r="F136" s="1">
        <v>376.9</v>
      </c>
      <c r="G136" s="1">
        <v>365.55</v>
      </c>
      <c r="H136" s="1">
        <v>368</v>
      </c>
      <c r="I136" s="1">
        <v>367.3</v>
      </c>
      <c r="J136" s="1">
        <v>370.51</v>
      </c>
      <c r="K136" s="1">
        <v>906673</v>
      </c>
      <c r="L136" s="1">
        <v>335927891.19999999</v>
      </c>
      <c r="M136" s="1">
        <v>21324</v>
      </c>
      <c r="N136" s="3">
        <f>IF(ISERR(LN(Table120[[#This Row],[Close Price]]/I135)),"-",LN(Table120[[#This Row],[Close Price]]/I135))</f>
        <v>-2.3676112650669139E-2</v>
      </c>
    </row>
    <row r="137" spans="1:14" x14ac:dyDescent="0.3">
      <c r="A137" s="1" t="s">
        <v>37</v>
      </c>
      <c r="B137" s="1" t="s">
        <v>14</v>
      </c>
      <c r="C137" s="2">
        <v>43298</v>
      </c>
      <c r="D137" s="1">
        <v>367.3</v>
      </c>
      <c r="E137" s="1">
        <v>369.3</v>
      </c>
      <c r="F137" s="1">
        <v>379.4</v>
      </c>
      <c r="G137" s="1">
        <v>368.1</v>
      </c>
      <c r="H137" s="1">
        <v>377.15</v>
      </c>
      <c r="I137" s="1">
        <v>377.85</v>
      </c>
      <c r="J137" s="1">
        <v>377.16</v>
      </c>
      <c r="K137" s="1">
        <v>3469146</v>
      </c>
      <c r="L137" s="1">
        <v>1308417907.45</v>
      </c>
      <c r="M137" s="1">
        <v>39397</v>
      </c>
      <c r="N137" s="3">
        <f>IF(ISERR(LN(Table120[[#This Row],[Close Price]]/I136)),"-",LN(Table120[[#This Row],[Close Price]]/I136))</f>
        <v>2.8318338641107395E-2</v>
      </c>
    </row>
    <row r="138" spans="1:14" x14ac:dyDescent="0.3">
      <c r="A138" s="1" t="s">
        <v>37</v>
      </c>
      <c r="B138" s="1" t="s">
        <v>14</v>
      </c>
      <c r="C138" s="2">
        <v>43299</v>
      </c>
      <c r="D138" s="1">
        <v>377.85</v>
      </c>
      <c r="E138" s="1">
        <v>378.95</v>
      </c>
      <c r="F138" s="1">
        <v>381.9</v>
      </c>
      <c r="G138" s="1">
        <v>372.05</v>
      </c>
      <c r="H138" s="1">
        <v>374.85</v>
      </c>
      <c r="I138" s="1">
        <v>374.25</v>
      </c>
      <c r="J138" s="1">
        <v>377.73</v>
      </c>
      <c r="K138" s="1">
        <v>3554218</v>
      </c>
      <c r="L138" s="1">
        <v>1342546286.1500001</v>
      </c>
      <c r="M138" s="1">
        <v>33926</v>
      </c>
      <c r="N138" s="3">
        <f>IF(ISERR(LN(Table120[[#This Row],[Close Price]]/I137)),"-",LN(Table120[[#This Row],[Close Price]]/I137))</f>
        <v>-9.5732681669912466E-3</v>
      </c>
    </row>
    <row r="139" spans="1:14" x14ac:dyDescent="0.3">
      <c r="A139" s="1" t="s">
        <v>37</v>
      </c>
      <c r="B139" s="1" t="s">
        <v>14</v>
      </c>
      <c r="C139" s="2">
        <v>43300</v>
      </c>
      <c r="D139" s="1">
        <v>374.25</v>
      </c>
      <c r="E139" s="1">
        <v>374.25</v>
      </c>
      <c r="F139" s="1">
        <v>379.5</v>
      </c>
      <c r="G139" s="1">
        <v>372.5</v>
      </c>
      <c r="H139" s="1">
        <v>375.5</v>
      </c>
      <c r="I139" s="1">
        <v>375.3</v>
      </c>
      <c r="J139" s="1">
        <v>376.52</v>
      </c>
      <c r="K139" s="1">
        <v>2130414</v>
      </c>
      <c r="L139" s="1">
        <v>802144546.60000002</v>
      </c>
      <c r="M139" s="1">
        <v>32837</v>
      </c>
      <c r="N139" s="3">
        <f>IF(ISERR(LN(Table120[[#This Row],[Close Price]]/I138)),"-",LN(Table120[[#This Row],[Close Price]]/I138))</f>
        <v>2.8016828412373461E-3</v>
      </c>
    </row>
    <row r="140" spans="1:14" x14ac:dyDescent="0.3">
      <c r="A140" s="1" t="s">
        <v>37</v>
      </c>
      <c r="B140" s="1" t="s">
        <v>14</v>
      </c>
      <c r="C140" s="2">
        <v>43301</v>
      </c>
      <c r="D140" s="1">
        <v>375.3</v>
      </c>
      <c r="E140" s="1">
        <v>373.6</v>
      </c>
      <c r="F140" s="1">
        <v>377.25</v>
      </c>
      <c r="G140" s="1">
        <v>370.3</v>
      </c>
      <c r="H140" s="1">
        <v>373.55</v>
      </c>
      <c r="I140" s="1">
        <v>373</v>
      </c>
      <c r="J140" s="1">
        <v>373.47</v>
      </c>
      <c r="K140" s="1">
        <v>1534917</v>
      </c>
      <c r="L140" s="1">
        <v>573241056.39999998</v>
      </c>
      <c r="M140" s="1">
        <v>14855</v>
      </c>
      <c r="N140" s="3">
        <f>IF(ISERR(LN(Table120[[#This Row],[Close Price]]/I139)),"-",LN(Table120[[#This Row],[Close Price]]/I139))</f>
        <v>-6.1472864971596174E-3</v>
      </c>
    </row>
    <row r="141" spans="1:14" x14ac:dyDescent="0.3">
      <c r="A141" s="1" t="s">
        <v>37</v>
      </c>
      <c r="B141" s="1" t="s">
        <v>14</v>
      </c>
      <c r="C141" s="2">
        <v>43304</v>
      </c>
      <c r="D141" s="1">
        <v>373</v>
      </c>
      <c r="E141" s="1">
        <v>375.3</v>
      </c>
      <c r="F141" s="1">
        <v>377</v>
      </c>
      <c r="G141" s="1">
        <v>371.85</v>
      </c>
      <c r="H141" s="1">
        <v>374</v>
      </c>
      <c r="I141" s="1">
        <v>373.9</v>
      </c>
      <c r="J141" s="1">
        <v>373.89</v>
      </c>
      <c r="K141" s="1">
        <v>1648451</v>
      </c>
      <c r="L141" s="1">
        <v>616336252.14999998</v>
      </c>
      <c r="M141" s="1">
        <v>13434</v>
      </c>
      <c r="N141" s="3">
        <f>IF(ISERR(LN(Table120[[#This Row],[Close Price]]/I140)),"-",LN(Table120[[#This Row],[Close Price]]/I140))</f>
        <v>2.4099623392523396E-3</v>
      </c>
    </row>
    <row r="142" spans="1:14" x14ac:dyDescent="0.3">
      <c r="A142" s="1" t="s">
        <v>37</v>
      </c>
      <c r="B142" s="1" t="s">
        <v>14</v>
      </c>
      <c r="C142" s="2">
        <v>43305</v>
      </c>
      <c r="D142" s="1">
        <v>373.9</v>
      </c>
      <c r="E142" s="1">
        <v>374.65</v>
      </c>
      <c r="F142" s="1">
        <v>375.45</v>
      </c>
      <c r="G142" s="1">
        <v>372.1</v>
      </c>
      <c r="H142" s="1">
        <v>372.7</v>
      </c>
      <c r="I142" s="1">
        <v>373.7</v>
      </c>
      <c r="J142" s="1">
        <v>373.99</v>
      </c>
      <c r="K142" s="1">
        <v>1142955</v>
      </c>
      <c r="L142" s="1">
        <v>427456636.80000001</v>
      </c>
      <c r="M142" s="1">
        <v>25863</v>
      </c>
      <c r="N142" s="3">
        <f>IF(ISERR(LN(Table120[[#This Row],[Close Price]]/I141)),"-",LN(Table120[[#This Row],[Close Price]]/I141))</f>
        <v>-5.3504549162984702E-4</v>
      </c>
    </row>
    <row r="143" spans="1:14" x14ac:dyDescent="0.3">
      <c r="A143" s="1" t="s">
        <v>37</v>
      </c>
      <c r="B143" s="1" t="s">
        <v>14</v>
      </c>
      <c r="C143" s="2">
        <v>43306</v>
      </c>
      <c r="D143" s="1">
        <v>373.7</v>
      </c>
      <c r="E143" s="1">
        <v>373.65</v>
      </c>
      <c r="F143" s="1">
        <v>377.15</v>
      </c>
      <c r="G143" s="1">
        <v>370.15</v>
      </c>
      <c r="H143" s="1">
        <v>370.7</v>
      </c>
      <c r="I143" s="1">
        <v>371.6</v>
      </c>
      <c r="J143" s="1">
        <v>374.4</v>
      </c>
      <c r="K143" s="1">
        <v>2028167</v>
      </c>
      <c r="L143" s="1">
        <v>759351827.5</v>
      </c>
      <c r="M143" s="1">
        <v>21051</v>
      </c>
      <c r="N143" s="3">
        <f>IF(ISERR(LN(Table120[[#This Row],[Close Price]]/I142)),"-",LN(Table120[[#This Row],[Close Price]]/I142))</f>
        <v>-5.6353295517546165E-3</v>
      </c>
    </row>
    <row r="144" spans="1:14" x14ac:dyDescent="0.3">
      <c r="A144" s="1" t="s">
        <v>37</v>
      </c>
      <c r="B144" s="1" t="s">
        <v>14</v>
      </c>
      <c r="C144" s="2">
        <v>43307</v>
      </c>
      <c r="D144" s="1">
        <v>371.6</v>
      </c>
      <c r="E144" s="1">
        <v>370.5</v>
      </c>
      <c r="F144" s="1">
        <v>375.4</v>
      </c>
      <c r="G144" s="1">
        <v>370.5</v>
      </c>
      <c r="H144" s="1">
        <v>375</v>
      </c>
      <c r="I144" s="1">
        <v>373.3</v>
      </c>
      <c r="J144" s="1">
        <v>373.75</v>
      </c>
      <c r="K144" s="1">
        <v>2236860</v>
      </c>
      <c r="L144" s="1">
        <v>836017250.29999995</v>
      </c>
      <c r="M144" s="1">
        <v>19009</v>
      </c>
      <c r="N144" s="3">
        <f>IF(ISERR(LN(Table120[[#This Row],[Close Price]]/I143)),"-",LN(Table120[[#This Row],[Close Price]]/I143))</f>
        <v>4.5643789808546753E-3</v>
      </c>
    </row>
    <row r="145" spans="1:14" x14ac:dyDescent="0.3">
      <c r="A145" s="1" t="s">
        <v>37</v>
      </c>
      <c r="B145" s="1" t="s">
        <v>14</v>
      </c>
      <c r="C145" s="2">
        <v>43308</v>
      </c>
      <c r="D145" s="1">
        <v>373.3</v>
      </c>
      <c r="E145" s="1">
        <v>374.4</v>
      </c>
      <c r="F145" s="1">
        <v>387.8</v>
      </c>
      <c r="G145" s="1">
        <v>374.4</v>
      </c>
      <c r="H145" s="1">
        <v>387.15</v>
      </c>
      <c r="I145" s="1">
        <v>386</v>
      </c>
      <c r="J145" s="1">
        <v>383.59</v>
      </c>
      <c r="K145" s="1">
        <v>2835864</v>
      </c>
      <c r="L145" s="1">
        <v>1087813767.8499999</v>
      </c>
      <c r="M145" s="1">
        <v>39093</v>
      </c>
      <c r="N145" s="3">
        <f>IF(ISERR(LN(Table120[[#This Row],[Close Price]]/I144)),"-",LN(Table120[[#This Row],[Close Price]]/I144))</f>
        <v>3.3454983544292764E-2</v>
      </c>
    </row>
    <row r="146" spans="1:14" x14ac:dyDescent="0.3">
      <c r="A146" s="1" t="s">
        <v>37</v>
      </c>
      <c r="B146" s="1" t="s">
        <v>14</v>
      </c>
      <c r="C146" s="2">
        <v>43311</v>
      </c>
      <c r="D146" s="1">
        <v>386</v>
      </c>
      <c r="E146" s="1">
        <v>391</v>
      </c>
      <c r="F146" s="1">
        <v>395.9</v>
      </c>
      <c r="G146" s="1">
        <v>384.2</v>
      </c>
      <c r="H146" s="1">
        <v>395</v>
      </c>
      <c r="I146" s="1">
        <v>393.45</v>
      </c>
      <c r="J146" s="1">
        <v>390.9</v>
      </c>
      <c r="K146" s="1">
        <v>2998129</v>
      </c>
      <c r="L146" s="1">
        <v>1171966866.5</v>
      </c>
      <c r="M146" s="1">
        <v>54915</v>
      </c>
      <c r="N146" s="3">
        <f>IF(ISERR(LN(Table120[[#This Row],[Close Price]]/I145)),"-",LN(Table120[[#This Row],[Close Price]]/I145))</f>
        <v>1.911662551616149E-2</v>
      </c>
    </row>
    <row r="147" spans="1:14" x14ac:dyDescent="0.3">
      <c r="A147" s="1" t="s">
        <v>37</v>
      </c>
      <c r="B147" s="1" t="s">
        <v>14</v>
      </c>
      <c r="C147" s="2">
        <v>43312</v>
      </c>
      <c r="D147" s="1">
        <v>393.45</v>
      </c>
      <c r="E147" s="1">
        <v>396</v>
      </c>
      <c r="F147" s="1">
        <v>428.45</v>
      </c>
      <c r="G147" s="1">
        <v>384.65</v>
      </c>
      <c r="H147" s="1">
        <v>422</v>
      </c>
      <c r="I147" s="1">
        <v>421.55</v>
      </c>
      <c r="J147" s="1">
        <v>412.61</v>
      </c>
      <c r="K147" s="1">
        <v>18573319</v>
      </c>
      <c r="L147" s="1">
        <v>7663547264.25</v>
      </c>
      <c r="M147" s="1">
        <v>180727</v>
      </c>
      <c r="N147" s="3">
        <f>IF(ISERR(LN(Table120[[#This Row],[Close Price]]/I146)),"-",LN(Table120[[#This Row],[Close Price]]/I146))</f>
        <v>6.8984399387692324E-2</v>
      </c>
    </row>
    <row r="148" spans="1:14" x14ac:dyDescent="0.3">
      <c r="A148" s="1" t="s">
        <v>37</v>
      </c>
      <c r="B148" s="1" t="s">
        <v>14</v>
      </c>
      <c r="C148" s="2">
        <v>43313</v>
      </c>
      <c r="D148" s="1">
        <v>421.55</v>
      </c>
      <c r="E148" s="1">
        <v>423.8</v>
      </c>
      <c r="F148" s="1">
        <v>439.05</v>
      </c>
      <c r="G148" s="1">
        <v>423.7</v>
      </c>
      <c r="H148" s="1">
        <v>431.3</v>
      </c>
      <c r="I148" s="1">
        <v>432.25</v>
      </c>
      <c r="J148" s="1">
        <v>431.71</v>
      </c>
      <c r="K148" s="1">
        <v>9757456</v>
      </c>
      <c r="L148" s="1">
        <v>4212359496.3499999</v>
      </c>
      <c r="M148" s="1">
        <v>171880</v>
      </c>
      <c r="N148" s="3">
        <f>IF(ISERR(LN(Table120[[#This Row],[Close Price]]/I147)),"-",LN(Table120[[#This Row],[Close Price]]/I147))</f>
        <v>2.5065730194715124E-2</v>
      </c>
    </row>
    <row r="149" spans="1:14" x14ac:dyDescent="0.3">
      <c r="A149" s="1" t="s">
        <v>37</v>
      </c>
      <c r="B149" s="1" t="s">
        <v>14</v>
      </c>
      <c r="C149" s="2">
        <v>43314</v>
      </c>
      <c r="D149" s="1">
        <v>432.25</v>
      </c>
      <c r="E149" s="1">
        <v>431</v>
      </c>
      <c r="F149" s="1">
        <v>436.5</v>
      </c>
      <c r="G149" s="1">
        <v>426.05</v>
      </c>
      <c r="H149" s="1">
        <v>428.35</v>
      </c>
      <c r="I149" s="1">
        <v>428.9</v>
      </c>
      <c r="J149" s="1">
        <v>430.71</v>
      </c>
      <c r="K149" s="1">
        <v>3356054</v>
      </c>
      <c r="L149" s="1">
        <v>1445475212.9000001</v>
      </c>
      <c r="M149" s="1">
        <v>77475</v>
      </c>
      <c r="N149" s="3">
        <f>IF(ISERR(LN(Table120[[#This Row],[Close Price]]/I148)),"-",LN(Table120[[#This Row],[Close Price]]/I148))</f>
        <v>-7.7803330405651272E-3</v>
      </c>
    </row>
    <row r="150" spans="1:14" x14ac:dyDescent="0.3">
      <c r="A150" s="1" t="s">
        <v>37</v>
      </c>
      <c r="B150" s="1" t="s">
        <v>14</v>
      </c>
      <c r="C150" s="2">
        <v>43315</v>
      </c>
      <c r="D150" s="1">
        <v>428.9</v>
      </c>
      <c r="E150" s="1">
        <v>422</v>
      </c>
      <c r="F150" s="1">
        <v>441.35</v>
      </c>
      <c r="G150" s="1">
        <v>422</v>
      </c>
      <c r="H150" s="1">
        <v>436</v>
      </c>
      <c r="I150" s="1">
        <v>436.9</v>
      </c>
      <c r="J150" s="1">
        <v>435.04</v>
      </c>
      <c r="K150" s="1">
        <v>5007266</v>
      </c>
      <c r="L150" s="1">
        <v>2178351598.3000002</v>
      </c>
      <c r="M150" s="1">
        <v>63985</v>
      </c>
      <c r="N150" s="3">
        <f>IF(ISERR(LN(Table120[[#This Row],[Close Price]]/I149)),"-",LN(Table120[[#This Row],[Close Price]]/I149))</f>
        <v>1.848054443455547E-2</v>
      </c>
    </row>
    <row r="151" spans="1:14" x14ac:dyDescent="0.3">
      <c r="A151" s="1" t="s">
        <v>37</v>
      </c>
      <c r="B151" s="1" t="s">
        <v>14</v>
      </c>
      <c r="C151" s="2">
        <v>43318</v>
      </c>
      <c r="D151" s="1">
        <v>436.9</v>
      </c>
      <c r="E151" s="1">
        <v>437.1</v>
      </c>
      <c r="F151" s="1">
        <v>442.85</v>
      </c>
      <c r="G151" s="1">
        <v>434.1</v>
      </c>
      <c r="H151" s="1">
        <v>436</v>
      </c>
      <c r="I151" s="1">
        <v>436</v>
      </c>
      <c r="J151" s="1">
        <v>437.89</v>
      </c>
      <c r="K151" s="1">
        <v>2403824</v>
      </c>
      <c r="L151" s="1">
        <v>1052605605.95</v>
      </c>
      <c r="M151" s="1">
        <v>29332</v>
      </c>
      <c r="N151" s="3">
        <f>IF(ISERR(LN(Table120[[#This Row],[Close Price]]/I150)),"-",LN(Table120[[#This Row],[Close Price]]/I150))</f>
        <v>-2.062092608355868E-3</v>
      </c>
    </row>
    <row r="152" spans="1:14" x14ac:dyDescent="0.3">
      <c r="A152" s="1" t="s">
        <v>37</v>
      </c>
      <c r="B152" s="1" t="s">
        <v>14</v>
      </c>
      <c r="C152" s="2">
        <v>43319</v>
      </c>
      <c r="D152" s="1">
        <v>436</v>
      </c>
      <c r="E152" s="1">
        <v>436.45</v>
      </c>
      <c r="F152" s="1">
        <v>444.85</v>
      </c>
      <c r="G152" s="1">
        <v>436.45</v>
      </c>
      <c r="H152" s="1">
        <v>443.7</v>
      </c>
      <c r="I152" s="1">
        <v>443.2</v>
      </c>
      <c r="J152" s="1">
        <v>441.27</v>
      </c>
      <c r="K152" s="1">
        <v>3264114</v>
      </c>
      <c r="L152" s="1">
        <v>1440357888.5</v>
      </c>
      <c r="M152" s="1">
        <v>48085</v>
      </c>
      <c r="N152" s="3">
        <f>IF(ISERR(LN(Table120[[#This Row],[Close Price]]/I151)),"-",LN(Table120[[#This Row],[Close Price]]/I151))</f>
        <v>1.6378892084039681E-2</v>
      </c>
    </row>
    <row r="153" spans="1:14" x14ac:dyDescent="0.3">
      <c r="A153" s="1" t="s">
        <v>37</v>
      </c>
      <c r="B153" s="1" t="s">
        <v>14</v>
      </c>
      <c r="C153" s="2">
        <v>43320</v>
      </c>
      <c r="D153" s="1">
        <v>443.2</v>
      </c>
      <c r="E153" s="1">
        <v>445.15</v>
      </c>
      <c r="F153" s="1">
        <v>446.75</v>
      </c>
      <c r="G153" s="1">
        <v>441.55</v>
      </c>
      <c r="H153" s="1">
        <v>445</v>
      </c>
      <c r="I153" s="1">
        <v>445.15</v>
      </c>
      <c r="J153" s="1">
        <v>444.7</v>
      </c>
      <c r="K153" s="1">
        <v>2903147</v>
      </c>
      <c r="L153" s="1">
        <v>1291036390.1500001</v>
      </c>
      <c r="M153" s="1">
        <v>43185</v>
      </c>
      <c r="N153" s="3">
        <f>IF(ISERR(LN(Table120[[#This Row],[Close Price]]/I152)),"-",LN(Table120[[#This Row],[Close Price]]/I152))</f>
        <v>4.3901685866061958E-3</v>
      </c>
    </row>
    <row r="154" spans="1:14" x14ac:dyDescent="0.3">
      <c r="A154" s="1" t="s">
        <v>37</v>
      </c>
      <c r="B154" s="1" t="s">
        <v>14</v>
      </c>
      <c r="C154" s="2">
        <v>43321</v>
      </c>
      <c r="D154" s="1">
        <v>445.15</v>
      </c>
      <c r="E154" s="1">
        <v>443.25</v>
      </c>
      <c r="F154" s="1">
        <v>446.75</v>
      </c>
      <c r="G154" s="1">
        <v>441.1</v>
      </c>
      <c r="H154" s="1">
        <v>445.3</v>
      </c>
      <c r="I154" s="1">
        <v>445.9</v>
      </c>
      <c r="J154" s="1">
        <v>443.93</v>
      </c>
      <c r="K154" s="1">
        <v>3303838</v>
      </c>
      <c r="L154" s="1">
        <v>1466678392.3499999</v>
      </c>
      <c r="M154" s="1">
        <v>43103</v>
      </c>
      <c r="N154" s="3">
        <f>IF(ISERR(LN(Table120[[#This Row],[Close Price]]/I153)),"-",LN(Table120[[#This Row],[Close Price]]/I153))</f>
        <v>1.68340761375088E-3</v>
      </c>
    </row>
    <row r="155" spans="1:14" x14ac:dyDescent="0.3">
      <c r="A155" s="1" t="s">
        <v>37</v>
      </c>
      <c r="B155" s="1" t="s">
        <v>14</v>
      </c>
      <c r="C155" s="2">
        <v>43322</v>
      </c>
      <c r="D155" s="1">
        <v>445.9</v>
      </c>
      <c r="E155" s="1">
        <v>443.85</v>
      </c>
      <c r="F155" s="1">
        <v>444.6</v>
      </c>
      <c r="G155" s="1">
        <v>440</v>
      </c>
      <c r="H155" s="1">
        <v>442.3</v>
      </c>
      <c r="I155" s="1">
        <v>442.6</v>
      </c>
      <c r="J155" s="1">
        <v>442.48</v>
      </c>
      <c r="K155" s="1">
        <v>1682527</v>
      </c>
      <c r="L155" s="1">
        <v>744478302.95000005</v>
      </c>
      <c r="M155" s="1">
        <v>23170</v>
      </c>
      <c r="N155" s="3">
        <f>IF(ISERR(LN(Table120[[#This Row],[Close Price]]/I154)),"-",LN(Table120[[#This Row],[Close Price]]/I154))</f>
        <v>-7.4282840164815568E-3</v>
      </c>
    </row>
    <row r="156" spans="1:14" x14ac:dyDescent="0.3">
      <c r="A156" s="1" t="s">
        <v>37</v>
      </c>
      <c r="B156" s="1" t="s">
        <v>14</v>
      </c>
      <c r="C156" s="2">
        <v>43325</v>
      </c>
      <c r="D156" s="1">
        <v>442.6</v>
      </c>
      <c r="E156" s="1">
        <v>439.95</v>
      </c>
      <c r="F156" s="1">
        <v>444.45</v>
      </c>
      <c r="G156" s="1">
        <v>438.4</v>
      </c>
      <c r="H156" s="1">
        <v>440.4</v>
      </c>
      <c r="I156" s="1">
        <v>441.2</v>
      </c>
      <c r="J156" s="1">
        <v>441.94</v>
      </c>
      <c r="K156" s="1">
        <v>1636383</v>
      </c>
      <c r="L156" s="1">
        <v>723175887.64999998</v>
      </c>
      <c r="M156" s="1">
        <v>35476</v>
      </c>
      <c r="N156" s="3">
        <f>IF(ISERR(LN(Table120[[#This Row],[Close Price]]/I155)),"-",LN(Table120[[#This Row],[Close Price]]/I155))</f>
        <v>-3.1681402376019401E-3</v>
      </c>
    </row>
    <row r="157" spans="1:14" x14ac:dyDescent="0.3">
      <c r="A157" s="1" t="s">
        <v>37</v>
      </c>
      <c r="B157" s="1" t="s">
        <v>14</v>
      </c>
      <c r="C157" s="2">
        <v>43326</v>
      </c>
      <c r="D157" s="1">
        <v>441.2</v>
      </c>
      <c r="E157" s="1">
        <v>440.5</v>
      </c>
      <c r="F157" s="1">
        <v>454</v>
      </c>
      <c r="G157" s="1">
        <v>440.5</v>
      </c>
      <c r="H157" s="1">
        <v>452</v>
      </c>
      <c r="I157" s="1">
        <v>453</v>
      </c>
      <c r="J157" s="1">
        <v>448.74</v>
      </c>
      <c r="K157" s="1">
        <v>2732923</v>
      </c>
      <c r="L157" s="1">
        <v>1226382795.4000001</v>
      </c>
      <c r="M157" s="1">
        <v>54482</v>
      </c>
      <c r="N157" s="3">
        <f>IF(ISERR(LN(Table120[[#This Row],[Close Price]]/I156)),"-",LN(Table120[[#This Row],[Close Price]]/I156))</f>
        <v>2.6393838103686541E-2</v>
      </c>
    </row>
    <row r="158" spans="1:14" x14ac:dyDescent="0.3">
      <c r="A158" s="1" t="s">
        <v>37</v>
      </c>
      <c r="B158" s="1" t="s">
        <v>14</v>
      </c>
      <c r="C158" s="2">
        <v>43328</v>
      </c>
      <c r="D158" s="1">
        <v>453</v>
      </c>
      <c r="E158" s="1">
        <v>451.35</v>
      </c>
      <c r="F158" s="1">
        <v>455.85</v>
      </c>
      <c r="G158" s="1">
        <v>443.7</v>
      </c>
      <c r="H158" s="1">
        <v>444.65</v>
      </c>
      <c r="I158" s="1">
        <v>444.9</v>
      </c>
      <c r="J158" s="1">
        <v>450.24</v>
      </c>
      <c r="K158" s="1">
        <v>2271009</v>
      </c>
      <c r="L158" s="1">
        <v>1022504554.95</v>
      </c>
      <c r="M158" s="1">
        <v>45077</v>
      </c>
      <c r="N158" s="3">
        <f>IF(ISERR(LN(Table120[[#This Row],[Close Price]]/I157)),"-",LN(Table120[[#This Row],[Close Price]]/I157))</f>
        <v>-1.8042587671037943E-2</v>
      </c>
    </row>
    <row r="159" spans="1:14" x14ac:dyDescent="0.3">
      <c r="A159" s="1" t="s">
        <v>37</v>
      </c>
      <c r="B159" s="1" t="s">
        <v>14</v>
      </c>
      <c r="C159" s="2">
        <v>43329</v>
      </c>
      <c r="D159" s="1">
        <v>444.9</v>
      </c>
      <c r="E159" s="1">
        <v>447</v>
      </c>
      <c r="F159" s="1">
        <v>459</v>
      </c>
      <c r="G159" s="1">
        <v>444</v>
      </c>
      <c r="H159" s="1">
        <v>456</v>
      </c>
      <c r="I159" s="1">
        <v>456.2</v>
      </c>
      <c r="J159" s="1">
        <v>450.61</v>
      </c>
      <c r="K159" s="1">
        <v>3213894</v>
      </c>
      <c r="L159" s="1">
        <v>1448212046.45</v>
      </c>
      <c r="M159" s="1">
        <v>56522</v>
      </c>
      <c r="N159" s="3">
        <f>IF(ISERR(LN(Table120[[#This Row],[Close Price]]/I158)),"-",LN(Table120[[#This Row],[Close Price]]/I158))</f>
        <v>2.508177203829148E-2</v>
      </c>
    </row>
    <row r="160" spans="1:14" x14ac:dyDescent="0.3">
      <c r="A160" s="1" t="s">
        <v>37</v>
      </c>
      <c r="B160" s="1" t="s">
        <v>14</v>
      </c>
      <c r="C160" s="2">
        <v>43332</v>
      </c>
      <c r="D160" s="1">
        <v>456.2</v>
      </c>
      <c r="E160" s="1">
        <v>456.9</v>
      </c>
      <c r="F160" s="1">
        <v>457.8</v>
      </c>
      <c r="G160" s="1">
        <v>448.3</v>
      </c>
      <c r="H160" s="1">
        <v>452.15</v>
      </c>
      <c r="I160" s="1">
        <v>453.3</v>
      </c>
      <c r="J160" s="1">
        <v>451.86</v>
      </c>
      <c r="K160" s="1">
        <v>3313045</v>
      </c>
      <c r="L160" s="1">
        <v>1497039853.05</v>
      </c>
      <c r="M160" s="1">
        <v>60698</v>
      </c>
      <c r="N160" s="3">
        <f>IF(ISERR(LN(Table120[[#This Row],[Close Price]]/I159)),"-",LN(Table120[[#This Row],[Close Price]]/I159))</f>
        <v>-6.3771519034839762E-3</v>
      </c>
    </row>
    <row r="161" spans="1:14" x14ac:dyDescent="0.3">
      <c r="A161" s="1" t="s">
        <v>37</v>
      </c>
      <c r="B161" s="1" t="s">
        <v>14</v>
      </c>
      <c r="C161" s="2">
        <v>43333</v>
      </c>
      <c r="D161" s="1">
        <v>453.3</v>
      </c>
      <c r="E161" s="1">
        <v>454.25</v>
      </c>
      <c r="F161" s="1">
        <v>461.7</v>
      </c>
      <c r="G161" s="1">
        <v>451.8</v>
      </c>
      <c r="H161" s="1">
        <v>457</v>
      </c>
      <c r="I161" s="1">
        <v>458.8</v>
      </c>
      <c r="J161" s="1">
        <v>457.45</v>
      </c>
      <c r="K161" s="1">
        <v>3651453</v>
      </c>
      <c r="L161" s="1">
        <v>1670365487.7</v>
      </c>
      <c r="M161" s="1">
        <v>65515</v>
      </c>
      <c r="N161" s="3">
        <f>IF(ISERR(LN(Table120[[#This Row],[Close Price]]/I160)),"-",LN(Table120[[#This Row],[Close Price]]/I160))</f>
        <v>1.2060227308411981E-2</v>
      </c>
    </row>
    <row r="162" spans="1:14" x14ac:dyDescent="0.3">
      <c r="A162" s="1" t="s">
        <v>37</v>
      </c>
      <c r="B162" s="1" t="s">
        <v>14</v>
      </c>
      <c r="C162" s="2">
        <v>43335</v>
      </c>
      <c r="D162" s="1">
        <v>458.8</v>
      </c>
      <c r="E162" s="1">
        <v>465</v>
      </c>
      <c r="F162" s="1">
        <v>489.35</v>
      </c>
      <c r="G162" s="1">
        <v>462.1</v>
      </c>
      <c r="H162" s="1">
        <v>483</v>
      </c>
      <c r="I162" s="1">
        <v>483.95</v>
      </c>
      <c r="J162" s="1">
        <v>481.1</v>
      </c>
      <c r="K162" s="1">
        <v>11287480</v>
      </c>
      <c r="L162" s="1">
        <v>5430429186.1000004</v>
      </c>
      <c r="M162" s="1">
        <v>158081</v>
      </c>
      <c r="N162" s="3">
        <f>IF(ISERR(LN(Table120[[#This Row],[Close Price]]/I161)),"-",LN(Table120[[#This Row],[Close Price]]/I161))</f>
        <v>5.3367210339881878E-2</v>
      </c>
    </row>
    <row r="163" spans="1:14" x14ac:dyDescent="0.3">
      <c r="A163" s="1" t="s">
        <v>37</v>
      </c>
      <c r="B163" s="1" t="s">
        <v>14</v>
      </c>
      <c r="C163" s="2">
        <v>43336</v>
      </c>
      <c r="D163" s="1">
        <v>483.95</v>
      </c>
      <c r="E163" s="1">
        <v>483</v>
      </c>
      <c r="F163" s="1">
        <v>483.85</v>
      </c>
      <c r="G163" s="1">
        <v>473.65</v>
      </c>
      <c r="H163" s="1">
        <v>476.5</v>
      </c>
      <c r="I163" s="1">
        <v>475.1</v>
      </c>
      <c r="J163" s="1">
        <v>477.97</v>
      </c>
      <c r="K163" s="1">
        <v>2451638</v>
      </c>
      <c r="L163" s="1">
        <v>1171801862.4000001</v>
      </c>
      <c r="M163" s="1">
        <v>43623</v>
      </c>
      <c r="N163" s="3">
        <f>IF(ISERR(LN(Table120[[#This Row],[Close Price]]/I162)),"-",LN(Table120[[#This Row],[Close Price]]/I162))</f>
        <v>-1.8456287402221938E-2</v>
      </c>
    </row>
    <row r="164" spans="1:14" x14ac:dyDescent="0.3">
      <c r="A164" s="1" t="s">
        <v>37</v>
      </c>
      <c r="B164" s="1" t="s">
        <v>14</v>
      </c>
      <c r="C164" s="2">
        <v>43339</v>
      </c>
      <c r="D164" s="1">
        <v>475.1</v>
      </c>
      <c r="E164" s="1">
        <v>475.2</v>
      </c>
      <c r="F164" s="1">
        <v>490.65</v>
      </c>
      <c r="G164" s="1">
        <v>475.2</v>
      </c>
      <c r="H164" s="1">
        <v>483.4</v>
      </c>
      <c r="I164" s="1">
        <v>481.95</v>
      </c>
      <c r="J164" s="1">
        <v>483.59</v>
      </c>
      <c r="K164" s="1">
        <v>4340143</v>
      </c>
      <c r="L164" s="1">
        <v>2098858892.2</v>
      </c>
      <c r="M164" s="1">
        <v>96194</v>
      </c>
      <c r="N164" s="3">
        <f>IF(ISERR(LN(Table120[[#This Row],[Close Price]]/I163)),"-",LN(Table120[[#This Row],[Close Price]]/I163))</f>
        <v>1.4315066037101502E-2</v>
      </c>
    </row>
    <row r="165" spans="1:14" x14ac:dyDescent="0.3">
      <c r="A165" s="1" t="s">
        <v>37</v>
      </c>
      <c r="B165" s="1" t="s">
        <v>14</v>
      </c>
      <c r="C165" s="2">
        <v>43340</v>
      </c>
      <c r="D165" s="1">
        <v>481.95</v>
      </c>
      <c r="E165" s="1">
        <v>483</v>
      </c>
      <c r="F165" s="1">
        <v>488.95</v>
      </c>
      <c r="G165" s="1">
        <v>483</v>
      </c>
      <c r="H165" s="1">
        <v>486.45</v>
      </c>
      <c r="I165" s="1">
        <v>485.75</v>
      </c>
      <c r="J165" s="1">
        <v>486.15</v>
      </c>
      <c r="K165" s="1">
        <v>2612757</v>
      </c>
      <c r="L165" s="1">
        <v>1270186498.75</v>
      </c>
      <c r="M165" s="1">
        <v>49887</v>
      </c>
      <c r="N165" s="3">
        <f>IF(ISERR(LN(Table120[[#This Row],[Close Price]]/I164)),"-",LN(Table120[[#This Row],[Close Price]]/I164))</f>
        <v>7.8537140275722582E-3</v>
      </c>
    </row>
    <row r="166" spans="1:14" x14ac:dyDescent="0.3">
      <c r="A166" s="1" t="s">
        <v>37</v>
      </c>
      <c r="B166" s="1" t="s">
        <v>14</v>
      </c>
      <c r="C166" s="2">
        <v>43341</v>
      </c>
      <c r="D166" s="1">
        <v>485.75</v>
      </c>
      <c r="E166" s="1">
        <v>486.6</v>
      </c>
      <c r="F166" s="1">
        <v>488.2</v>
      </c>
      <c r="G166" s="1">
        <v>476.65</v>
      </c>
      <c r="H166" s="1">
        <v>477.5</v>
      </c>
      <c r="I166" s="1">
        <v>477.8</v>
      </c>
      <c r="J166" s="1">
        <v>480.84</v>
      </c>
      <c r="K166" s="1">
        <v>2647406</v>
      </c>
      <c r="L166" s="1">
        <v>1272979668.5999999</v>
      </c>
      <c r="M166" s="1">
        <v>62602</v>
      </c>
      <c r="N166" s="3">
        <f>IF(ISERR(LN(Table120[[#This Row],[Close Price]]/I165)),"-",LN(Table120[[#This Row],[Close Price]]/I165))</f>
        <v>-1.650185336584024E-2</v>
      </c>
    </row>
    <row r="167" spans="1:14" x14ac:dyDescent="0.3">
      <c r="A167" s="1" t="s">
        <v>37</v>
      </c>
      <c r="B167" s="1" t="s">
        <v>14</v>
      </c>
      <c r="C167" s="2">
        <v>43342</v>
      </c>
      <c r="D167" s="1">
        <v>477.8</v>
      </c>
      <c r="E167" s="1">
        <v>477.8</v>
      </c>
      <c r="F167" s="1">
        <v>484.35</v>
      </c>
      <c r="G167" s="1">
        <v>475.4</v>
      </c>
      <c r="H167" s="1">
        <v>479.9</v>
      </c>
      <c r="I167" s="1">
        <v>479.9</v>
      </c>
      <c r="J167" s="1">
        <v>480.43</v>
      </c>
      <c r="K167" s="1">
        <v>3133686</v>
      </c>
      <c r="L167" s="1">
        <v>1505513625.0999999</v>
      </c>
      <c r="M167" s="1">
        <v>56576</v>
      </c>
      <c r="N167" s="3">
        <f>IF(ISERR(LN(Table120[[#This Row],[Close Price]]/I166)),"-",LN(Table120[[#This Row],[Close Price]]/I166))</f>
        <v>4.3855139724905687E-3</v>
      </c>
    </row>
    <row r="168" spans="1:14" x14ac:dyDescent="0.3">
      <c r="A168" s="1" t="s">
        <v>37</v>
      </c>
      <c r="B168" s="1" t="s">
        <v>14</v>
      </c>
      <c r="C168" s="2">
        <v>43343</v>
      </c>
      <c r="D168" s="1">
        <v>479.9</v>
      </c>
      <c r="E168" s="1">
        <v>482.65</v>
      </c>
      <c r="F168" s="1">
        <v>482.65</v>
      </c>
      <c r="G168" s="1">
        <v>475.05</v>
      </c>
      <c r="H168" s="1">
        <v>478.25</v>
      </c>
      <c r="I168" s="1">
        <v>478.75</v>
      </c>
      <c r="J168" s="1">
        <v>478.52</v>
      </c>
      <c r="K168" s="1">
        <v>2509851</v>
      </c>
      <c r="L168" s="1">
        <v>1201018586.2</v>
      </c>
      <c r="M168" s="1">
        <v>63638</v>
      </c>
      <c r="N168" s="3">
        <f>IF(ISERR(LN(Table120[[#This Row],[Close Price]]/I167)),"-",LN(Table120[[#This Row],[Close Price]]/I167))</f>
        <v>-2.3992083693439997E-3</v>
      </c>
    </row>
    <row r="169" spans="1:14" x14ac:dyDescent="0.3">
      <c r="A169" s="1" t="s">
        <v>37</v>
      </c>
      <c r="B169" s="1" t="s">
        <v>14</v>
      </c>
      <c r="C169" s="2">
        <v>43346</v>
      </c>
      <c r="D169" s="1">
        <v>478.75</v>
      </c>
      <c r="E169" s="1">
        <v>481.05</v>
      </c>
      <c r="F169" s="1">
        <v>481.05</v>
      </c>
      <c r="G169" s="1">
        <v>465</v>
      </c>
      <c r="H169" s="1">
        <v>468</v>
      </c>
      <c r="I169" s="1">
        <v>466.35</v>
      </c>
      <c r="J169" s="1">
        <v>470.97</v>
      </c>
      <c r="K169" s="1">
        <v>2667557</v>
      </c>
      <c r="L169" s="1">
        <v>1256346420.0999999</v>
      </c>
      <c r="M169" s="1">
        <v>36622</v>
      </c>
      <c r="N169" s="3">
        <f>IF(ISERR(LN(Table120[[#This Row],[Close Price]]/I168)),"-",LN(Table120[[#This Row],[Close Price]]/I168))</f>
        <v>-2.6242115321983155E-2</v>
      </c>
    </row>
    <row r="170" spans="1:14" x14ac:dyDescent="0.3">
      <c r="A170" s="1" t="s">
        <v>37</v>
      </c>
      <c r="B170" s="1" t="s">
        <v>14</v>
      </c>
      <c r="C170" s="2">
        <v>43347</v>
      </c>
      <c r="D170" s="1">
        <v>466.35</v>
      </c>
      <c r="E170" s="1">
        <v>465</v>
      </c>
      <c r="F170" s="1">
        <v>467.75</v>
      </c>
      <c r="G170" s="1">
        <v>443.7</v>
      </c>
      <c r="H170" s="1">
        <v>448.4</v>
      </c>
      <c r="I170" s="1">
        <v>448.6</v>
      </c>
      <c r="J170" s="1">
        <v>451.47</v>
      </c>
      <c r="K170" s="1">
        <v>6220706</v>
      </c>
      <c r="L170" s="1">
        <v>2808436937.75</v>
      </c>
      <c r="M170" s="1">
        <v>76679</v>
      </c>
      <c r="N170" s="3">
        <f>IF(ISERR(LN(Table120[[#This Row],[Close Price]]/I169)),"-",LN(Table120[[#This Row],[Close Price]]/I169))</f>
        <v>-3.8804803086764622E-2</v>
      </c>
    </row>
    <row r="171" spans="1:14" x14ac:dyDescent="0.3">
      <c r="A171" s="1" t="s">
        <v>37</v>
      </c>
      <c r="B171" s="1" t="s">
        <v>14</v>
      </c>
      <c r="C171" s="2">
        <v>43348</v>
      </c>
      <c r="D171" s="1">
        <v>448.6</v>
      </c>
      <c r="E171" s="1">
        <v>445.8</v>
      </c>
      <c r="F171" s="1">
        <v>460.9</v>
      </c>
      <c r="G171" s="1">
        <v>445.8</v>
      </c>
      <c r="H171" s="1">
        <v>457</v>
      </c>
      <c r="I171" s="1">
        <v>456.9</v>
      </c>
      <c r="J171" s="1">
        <v>454.98</v>
      </c>
      <c r="K171" s="1">
        <v>3769921</v>
      </c>
      <c r="L171" s="1">
        <v>1715220583.55</v>
      </c>
      <c r="M171" s="1">
        <v>57899</v>
      </c>
      <c r="N171" s="3">
        <f>IF(ISERR(LN(Table120[[#This Row],[Close Price]]/I170)),"-",LN(Table120[[#This Row],[Close Price]]/I170))</f>
        <v>1.8332926483117774E-2</v>
      </c>
    </row>
    <row r="172" spans="1:14" x14ac:dyDescent="0.3">
      <c r="A172" s="1" t="s">
        <v>37</v>
      </c>
      <c r="B172" s="1" t="s">
        <v>14</v>
      </c>
      <c r="C172" s="2">
        <v>43349</v>
      </c>
      <c r="D172" s="1">
        <v>456.9</v>
      </c>
      <c r="E172" s="1">
        <v>457.2</v>
      </c>
      <c r="F172" s="1">
        <v>465.45</v>
      </c>
      <c r="G172" s="1">
        <v>448.5</v>
      </c>
      <c r="H172" s="1">
        <v>454</v>
      </c>
      <c r="I172" s="1">
        <v>454.1</v>
      </c>
      <c r="J172" s="1">
        <v>456.3</v>
      </c>
      <c r="K172" s="1">
        <v>2407025</v>
      </c>
      <c r="L172" s="1">
        <v>1098317304.9000001</v>
      </c>
      <c r="M172" s="1">
        <v>70170</v>
      </c>
      <c r="N172" s="3">
        <f>IF(ISERR(LN(Table120[[#This Row],[Close Price]]/I171)),"-",LN(Table120[[#This Row],[Close Price]]/I171))</f>
        <v>-6.1471104653202865E-3</v>
      </c>
    </row>
    <row r="173" spans="1:14" x14ac:dyDescent="0.3">
      <c r="A173" s="1" t="s">
        <v>37</v>
      </c>
      <c r="B173" s="1" t="s">
        <v>14</v>
      </c>
      <c r="C173" s="2">
        <v>43350</v>
      </c>
      <c r="D173" s="1">
        <v>454.1</v>
      </c>
      <c r="E173" s="1">
        <v>456.65</v>
      </c>
      <c r="F173" s="1">
        <v>469.45</v>
      </c>
      <c r="G173" s="1">
        <v>451</v>
      </c>
      <c r="H173" s="1">
        <v>467.95</v>
      </c>
      <c r="I173" s="1">
        <v>468.3</v>
      </c>
      <c r="J173" s="1">
        <v>462.16</v>
      </c>
      <c r="K173" s="1">
        <v>2225030</v>
      </c>
      <c r="L173" s="1">
        <v>1028321359.5</v>
      </c>
      <c r="M173" s="1">
        <v>30453</v>
      </c>
      <c r="N173" s="3">
        <f>IF(ISERR(LN(Table120[[#This Row],[Close Price]]/I172)),"-",LN(Table120[[#This Row],[Close Price]]/I172))</f>
        <v>3.0791678085590645E-2</v>
      </c>
    </row>
    <row r="174" spans="1:14" x14ac:dyDescent="0.3">
      <c r="A174" s="1" t="s">
        <v>37</v>
      </c>
      <c r="B174" s="1" t="s">
        <v>14</v>
      </c>
      <c r="C174" s="2">
        <v>43353</v>
      </c>
      <c r="D174" s="1">
        <v>468.3</v>
      </c>
      <c r="E174" s="1">
        <v>468.2</v>
      </c>
      <c r="F174" s="1">
        <v>468.2</v>
      </c>
      <c r="G174" s="1">
        <v>448.05</v>
      </c>
      <c r="H174" s="1">
        <v>450</v>
      </c>
      <c r="I174" s="1">
        <v>449.9</v>
      </c>
      <c r="J174" s="1">
        <v>454.23</v>
      </c>
      <c r="K174" s="1">
        <v>1861480</v>
      </c>
      <c r="L174" s="1">
        <v>845547532.25</v>
      </c>
      <c r="M174" s="1">
        <v>37895</v>
      </c>
      <c r="N174" s="3">
        <f>IF(ISERR(LN(Table120[[#This Row],[Close Price]]/I173)),"-",LN(Table120[[#This Row],[Close Price]]/I173))</f>
        <v>-4.0083780342369528E-2</v>
      </c>
    </row>
    <row r="175" spans="1:14" x14ac:dyDescent="0.3">
      <c r="A175" s="1" t="s">
        <v>37</v>
      </c>
      <c r="B175" s="1" t="s">
        <v>14</v>
      </c>
      <c r="C175" s="2">
        <v>43354</v>
      </c>
      <c r="D175" s="1">
        <v>449.9</v>
      </c>
      <c r="E175" s="1">
        <v>449.9</v>
      </c>
      <c r="F175" s="1">
        <v>454.35</v>
      </c>
      <c r="G175" s="1">
        <v>441.7</v>
      </c>
      <c r="H175" s="1">
        <v>446.25</v>
      </c>
      <c r="I175" s="1">
        <v>443.75</v>
      </c>
      <c r="J175" s="1">
        <v>445.22</v>
      </c>
      <c r="K175" s="1">
        <v>3437600</v>
      </c>
      <c r="L175" s="1">
        <v>1530502456.05</v>
      </c>
      <c r="M175" s="1">
        <v>54748</v>
      </c>
      <c r="N175" s="3">
        <f>IF(ISERR(LN(Table120[[#This Row],[Close Price]]/I174)),"-",LN(Table120[[#This Row],[Close Price]]/I174))</f>
        <v>-1.3763995057501033E-2</v>
      </c>
    </row>
    <row r="176" spans="1:14" x14ac:dyDescent="0.3">
      <c r="A176" s="1" t="s">
        <v>37</v>
      </c>
      <c r="B176" s="1" t="s">
        <v>14</v>
      </c>
      <c r="C176" s="2">
        <v>43355</v>
      </c>
      <c r="D176" s="1">
        <v>443.75</v>
      </c>
      <c r="E176" s="1">
        <v>445.95</v>
      </c>
      <c r="F176" s="1">
        <v>461</v>
      </c>
      <c r="G176" s="1">
        <v>439.4</v>
      </c>
      <c r="H176" s="1">
        <v>455</v>
      </c>
      <c r="I176" s="1">
        <v>454.2</v>
      </c>
      <c r="J176" s="1">
        <v>455.07</v>
      </c>
      <c r="K176" s="1">
        <v>5951399</v>
      </c>
      <c r="L176" s="1">
        <v>2708323351.4499998</v>
      </c>
      <c r="M176" s="1">
        <v>98874</v>
      </c>
      <c r="N176" s="3">
        <f>IF(ISERR(LN(Table120[[#This Row],[Close Price]]/I175)),"-",LN(Table120[[#This Row],[Close Price]]/I175))</f>
        <v>2.3276288881832582E-2</v>
      </c>
    </row>
    <row r="177" spans="1:14" x14ac:dyDescent="0.3">
      <c r="A177" s="1" t="s">
        <v>37</v>
      </c>
      <c r="B177" s="1" t="s">
        <v>14</v>
      </c>
      <c r="C177" s="2">
        <v>43357</v>
      </c>
      <c r="D177" s="1">
        <v>454.2</v>
      </c>
      <c r="E177" s="1">
        <v>458</v>
      </c>
      <c r="F177" s="1">
        <v>469.9</v>
      </c>
      <c r="G177" s="1">
        <v>456.65</v>
      </c>
      <c r="H177" s="1">
        <v>468.5</v>
      </c>
      <c r="I177" s="1">
        <v>468.25</v>
      </c>
      <c r="J177" s="1">
        <v>464.82</v>
      </c>
      <c r="K177" s="1">
        <v>4145878</v>
      </c>
      <c r="L177" s="1">
        <v>1927081657.1500001</v>
      </c>
      <c r="M177" s="1">
        <v>88505</v>
      </c>
      <c r="N177" s="3">
        <f>IF(ISERR(LN(Table120[[#This Row],[Close Price]]/I176)),"-",LN(Table120[[#This Row],[Close Price]]/I176))</f>
        <v>3.0464711652739927E-2</v>
      </c>
    </row>
    <row r="178" spans="1:14" x14ac:dyDescent="0.3">
      <c r="A178" s="1" t="s">
        <v>37</v>
      </c>
      <c r="B178" s="1" t="s">
        <v>14</v>
      </c>
      <c r="C178" s="2">
        <v>43360</v>
      </c>
      <c r="D178" s="1">
        <v>468.25</v>
      </c>
      <c r="E178" s="1">
        <v>468</v>
      </c>
      <c r="F178" s="1">
        <v>468</v>
      </c>
      <c r="G178" s="1">
        <v>454.05</v>
      </c>
      <c r="H178" s="1">
        <v>462.55</v>
      </c>
      <c r="I178" s="1">
        <v>461.85</v>
      </c>
      <c r="J178" s="1">
        <v>460.3</v>
      </c>
      <c r="K178" s="1">
        <v>2108447</v>
      </c>
      <c r="L178" s="1">
        <v>970522975.95000005</v>
      </c>
      <c r="M178" s="1">
        <v>36950</v>
      </c>
      <c r="N178" s="3">
        <f>IF(ISERR(LN(Table120[[#This Row],[Close Price]]/I177)),"-",LN(Table120[[#This Row],[Close Price]]/I177))</f>
        <v>-1.3762178285578817E-2</v>
      </c>
    </row>
    <row r="179" spans="1:14" x14ac:dyDescent="0.3">
      <c r="A179" s="1" t="s">
        <v>37</v>
      </c>
      <c r="B179" s="1" t="s">
        <v>14</v>
      </c>
      <c r="C179" s="2">
        <v>43361</v>
      </c>
      <c r="D179" s="1">
        <v>461.85</v>
      </c>
      <c r="E179" s="1">
        <v>462.85</v>
      </c>
      <c r="F179" s="1">
        <v>475.15</v>
      </c>
      <c r="G179" s="1">
        <v>461.85</v>
      </c>
      <c r="H179" s="1">
        <v>471.7</v>
      </c>
      <c r="I179" s="1">
        <v>470.4</v>
      </c>
      <c r="J179" s="1">
        <v>471.26</v>
      </c>
      <c r="K179" s="1">
        <v>2843314</v>
      </c>
      <c r="L179" s="1">
        <v>1339949849.8499999</v>
      </c>
      <c r="M179" s="1">
        <v>41459</v>
      </c>
      <c r="N179" s="3">
        <f>IF(ISERR(LN(Table120[[#This Row],[Close Price]]/I178)),"-",LN(Table120[[#This Row],[Close Price]]/I178))</f>
        <v>1.8343233545798004E-2</v>
      </c>
    </row>
    <row r="180" spans="1:14" x14ac:dyDescent="0.3">
      <c r="A180" s="1" t="s">
        <v>37</v>
      </c>
      <c r="B180" s="1" t="s">
        <v>14</v>
      </c>
      <c r="C180" s="2">
        <v>43362</v>
      </c>
      <c r="D180" s="1">
        <v>470.4</v>
      </c>
      <c r="E180" s="1">
        <v>470.7</v>
      </c>
      <c r="F180" s="1">
        <v>474</v>
      </c>
      <c r="G180" s="1">
        <v>462.5</v>
      </c>
      <c r="H180" s="1">
        <v>465</v>
      </c>
      <c r="I180" s="1">
        <v>466.85</v>
      </c>
      <c r="J180" s="1">
        <v>468.82</v>
      </c>
      <c r="K180" s="1">
        <v>4251592</v>
      </c>
      <c r="L180" s="1">
        <v>1993233920.55</v>
      </c>
      <c r="M180" s="1">
        <v>37062</v>
      </c>
      <c r="N180" s="3">
        <f>IF(ISERR(LN(Table120[[#This Row],[Close Price]]/I179)),"-",LN(Table120[[#This Row],[Close Price]]/I179))</f>
        <v>-7.5753896544822168E-3</v>
      </c>
    </row>
    <row r="181" spans="1:14" x14ac:dyDescent="0.3">
      <c r="A181" s="1" t="s">
        <v>37</v>
      </c>
      <c r="B181" s="1" t="s">
        <v>14</v>
      </c>
      <c r="C181" s="2">
        <v>43364</v>
      </c>
      <c r="D181" s="1">
        <v>466.85</v>
      </c>
      <c r="E181" s="1">
        <v>465</v>
      </c>
      <c r="F181" s="1">
        <v>466.7</v>
      </c>
      <c r="G181" s="1">
        <v>430.15</v>
      </c>
      <c r="H181" s="1">
        <v>455.8</v>
      </c>
      <c r="I181" s="1">
        <v>455.7</v>
      </c>
      <c r="J181" s="1">
        <v>452.02</v>
      </c>
      <c r="K181" s="1">
        <v>3634800</v>
      </c>
      <c r="L181" s="1">
        <v>1642989136.45</v>
      </c>
      <c r="M181" s="1">
        <v>41249</v>
      </c>
      <c r="N181" s="3">
        <f>IF(ISERR(LN(Table120[[#This Row],[Close Price]]/I180)),"-",LN(Table120[[#This Row],[Close Price]]/I180))</f>
        <v>-2.4173308660098061E-2</v>
      </c>
    </row>
    <row r="182" spans="1:14" x14ac:dyDescent="0.3">
      <c r="A182" s="1" t="s">
        <v>37</v>
      </c>
      <c r="B182" s="1" t="s">
        <v>14</v>
      </c>
      <c r="C182" s="2">
        <v>43367</v>
      </c>
      <c r="D182" s="1">
        <v>455.7</v>
      </c>
      <c r="E182" s="1">
        <v>452.9</v>
      </c>
      <c r="F182" s="1">
        <v>457.5</v>
      </c>
      <c r="G182" s="1">
        <v>429</v>
      </c>
      <c r="H182" s="1">
        <v>431.9</v>
      </c>
      <c r="I182" s="1">
        <v>432.4</v>
      </c>
      <c r="J182" s="1">
        <v>438.67</v>
      </c>
      <c r="K182" s="1">
        <v>2851579</v>
      </c>
      <c r="L182" s="1">
        <v>1250907284.6500001</v>
      </c>
      <c r="M182" s="1">
        <v>57838</v>
      </c>
      <c r="N182" s="3">
        <f>IF(ISERR(LN(Table120[[#This Row],[Close Price]]/I181)),"-",LN(Table120[[#This Row],[Close Price]]/I181))</f>
        <v>-5.2483612504783728E-2</v>
      </c>
    </row>
    <row r="183" spans="1:14" x14ac:dyDescent="0.3">
      <c r="A183" s="1" t="s">
        <v>37</v>
      </c>
      <c r="B183" s="1" t="s">
        <v>14</v>
      </c>
      <c r="C183" s="2">
        <v>43368</v>
      </c>
      <c r="D183" s="1">
        <v>432.4</v>
      </c>
      <c r="E183" s="1">
        <v>430.15</v>
      </c>
      <c r="F183" s="1">
        <v>441.45</v>
      </c>
      <c r="G183" s="1">
        <v>422</v>
      </c>
      <c r="H183" s="1">
        <v>437.25</v>
      </c>
      <c r="I183" s="1">
        <v>437.5</v>
      </c>
      <c r="J183" s="1">
        <v>433.57</v>
      </c>
      <c r="K183" s="1">
        <v>3324143</v>
      </c>
      <c r="L183" s="1">
        <v>1441242997.7</v>
      </c>
      <c r="M183" s="1">
        <v>80737</v>
      </c>
      <c r="N183" s="3">
        <f>IF(ISERR(LN(Table120[[#This Row],[Close Price]]/I182)),"-",LN(Table120[[#This Row],[Close Price]]/I182))</f>
        <v>1.1725620032615866E-2</v>
      </c>
    </row>
    <row r="184" spans="1:14" x14ac:dyDescent="0.3">
      <c r="A184" s="1" t="s">
        <v>37</v>
      </c>
      <c r="B184" s="1" t="s">
        <v>14</v>
      </c>
      <c r="C184" s="2">
        <v>43369</v>
      </c>
      <c r="D184" s="1">
        <v>437.5</v>
      </c>
      <c r="E184" s="1">
        <v>440.95</v>
      </c>
      <c r="F184" s="1">
        <v>442.35</v>
      </c>
      <c r="G184" s="1">
        <v>432.05</v>
      </c>
      <c r="H184" s="1">
        <v>436.45</v>
      </c>
      <c r="I184" s="1">
        <v>436.45</v>
      </c>
      <c r="J184" s="1">
        <v>436.71</v>
      </c>
      <c r="K184" s="1">
        <v>2052494</v>
      </c>
      <c r="L184" s="1">
        <v>896354059.79999995</v>
      </c>
      <c r="M184" s="1">
        <v>47461</v>
      </c>
      <c r="N184" s="3">
        <f>IF(ISERR(LN(Table120[[#This Row],[Close Price]]/I183)),"-",LN(Table120[[#This Row],[Close Price]]/I183))</f>
        <v>-2.402884616310426E-3</v>
      </c>
    </row>
    <row r="185" spans="1:14" x14ac:dyDescent="0.3">
      <c r="A185" s="1" t="s">
        <v>37</v>
      </c>
      <c r="B185" s="1" t="s">
        <v>14</v>
      </c>
      <c r="C185" s="2">
        <v>43370</v>
      </c>
      <c r="D185" s="1">
        <v>436.45</v>
      </c>
      <c r="E185" s="1">
        <v>438</v>
      </c>
      <c r="F185" s="1">
        <v>440</v>
      </c>
      <c r="G185" s="1">
        <v>426.4</v>
      </c>
      <c r="H185" s="1">
        <v>439</v>
      </c>
      <c r="I185" s="1">
        <v>437.3</v>
      </c>
      <c r="J185" s="1">
        <v>435.51</v>
      </c>
      <c r="K185" s="1">
        <v>2875616</v>
      </c>
      <c r="L185" s="1">
        <v>1252371599</v>
      </c>
      <c r="M185" s="1">
        <v>34418</v>
      </c>
      <c r="N185" s="3">
        <f>IF(ISERR(LN(Table120[[#This Row],[Close Price]]/I184)),"-",LN(Table120[[#This Row],[Close Price]]/I184))</f>
        <v>1.9456372375162433E-3</v>
      </c>
    </row>
    <row r="186" spans="1:14" x14ac:dyDescent="0.3">
      <c r="A186" s="1" t="s">
        <v>37</v>
      </c>
      <c r="B186" s="1" t="s">
        <v>14</v>
      </c>
      <c r="C186" s="2">
        <v>43371</v>
      </c>
      <c r="D186" s="1">
        <v>437.3</v>
      </c>
      <c r="E186" s="1">
        <v>441</v>
      </c>
      <c r="F186" s="1">
        <v>441.5</v>
      </c>
      <c r="G186" s="1">
        <v>416.55</v>
      </c>
      <c r="H186" s="1">
        <v>428.9</v>
      </c>
      <c r="I186" s="1">
        <v>426.9</v>
      </c>
      <c r="J186" s="1">
        <v>427.04</v>
      </c>
      <c r="K186" s="1">
        <v>3675960</v>
      </c>
      <c r="L186" s="1">
        <v>1569793323.25</v>
      </c>
      <c r="M186" s="1">
        <v>66054</v>
      </c>
      <c r="N186" s="3">
        <f>IF(ISERR(LN(Table120[[#This Row],[Close Price]]/I185)),"-",LN(Table120[[#This Row],[Close Price]]/I185))</f>
        <v>-2.4069664654958575E-2</v>
      </c>
    </row>
    <row r="187" spans="1:14" x14ac:dyDescent="0.3">
      <c r="A187" s="1" t="s">
        <v>37</v>
      </c>
      <c r="B187" s="1" t="s">
        <v>14</v>
      </c>
      <c r="C187" s="2">
        <v>43374</v>
      </c>
      <c r="D187" s="1">
        <v>426.9</v>
      </c>
      <c r="E187" s="1">
        <v>425</v>
      </c>
      <c r="F187" s="1">
        <v>441</v>
      </c>
      <c r="G187" s="1">
        <v>423.05</v>
      </c>
      <c r="H187" s="1">
        <v>438.95</v>
      </c>
      <c r="I187" s="1">
        <v>439.25</v>
      </c>
      <c r="J187" s="1">
        <v>433.83</v>
      </c>
      <c r="K187" s="1">
        <v>1829837</v>
      </c>
      <c r="L187" s="1">
        <v>793832411.75</v>
      </c>
      <c r="M187" s="1">
        <v>40529</v>
      </c>
      <c r="N187" s="3">
        <f>IF(ISERR(LN(Table120[[#This Row],[Close Price]]/I186)),"-",LN(Table120[[#This Row],[Close Price]]/I186))</f>
        <v>2.8518933303290316E-2</v>
      </c>
    </row>
    <row r="188" spans="1:14" x14ac:dyDescent="0.3">
      <c r="A188" s="1" t="s">
        <v>37</v>
      </c>
      <c r="B188" s="1" t="s">
        <v>14</v>
      </c>
      <c r="C188" s="2">
        <v>43376</v>
      </c>
      <c r="D188" s="1">
        <v>439.25</v>
      </c>
      <c r="E188" s="1">
        <v>440</v>
      </c>
      <c r="F188" s="1">
        <v>442.5</v>
      </c>
      <c r="G188" s="1">
        <v>421.6</v>
      </c>
      <c r="H188" s="1">
        <v>425</v>
      </c>
      <c r="I188" s="1">
        <v>425.3</v>
      </c>
      <c r="J188" s="1">
        <v>429.86</v>
      </c>
      <c r="K188" s="1">
        <v>2273144</v>
      </c>
      <c r="L188" s="1">
        <v>977126177.29999995</v>
      </c>
      <c r="M188" s="1">
        <v>55588</v>
      </c>
      <c r="N188" s="3">
        <f>IF(ISERR(LN(Table120[[#This Row],[Close Price]]/I187)),"-",LN(Table120[[#This Row],[Close Price]]/I187))</f>
        <v>-3.2273924807618704E-2</v>
      </c>
    </row>
    <row r="189" spans="1:14" x14ac:dyDescent="0.3">
      <c r="A189" s="1" t="s">
        <v>37</v>
      </c>
      <c r="B189" s="1" t="s">
        <v>14</v>
      </c>
      <c r="C189" s="2">
        <v>43377</v>
      </c>
      <c r="D189" s="1">
        <v>425.3</v>
      </c>
      <c r="E189" s="1">
        <v>419.05</v>
      </c>
      <c r="F189" s="1">
        <v>425</v>
      </c>
      <c r="G189" s="1">
        <v>410.1</v>
      </c>
      <c r="H189" s="1">
        <v>414.85</v>
      </c>
      <c r="I189" s="1">
        <v>415.45</v>
      </c>
      <c r="J189" s="1">
        <v>415.83</v>
      </c>
      <c r="K189" s="1">
        <v>2016129</v>
      </c>
      <c r="L189" s="1">
        <v>838372257.10000002</v>
      </c>
      <c r="M189" s="1">
        <v>54732</v>
      </c>
      <c r="N189" s="3">
        <f>IF(ISERR(LN(Table120[[#This Row],[Close Price]]/I188)),"-",LN(Table120[[#This Row],[Close Price]]/I188))</f>
        <v>-2.3432532148597515E-2</v>
      </c>
    </row>
    <row r="190" spans="1:14" x14ac:dyDescent="0.3">
      <c r="A190" s="1" t="s">
        <v>37</v>
      </c>
      <c r="B190" s="1" t="s">
        <v>14</v>
      </c>
      <c r="C190" s="2">
        <v>43378</v>
      </c>
      <c r="D190" s="1">
        <v>415.45</v>
      </c>
      <c r="E190" s="1">
        <v>412.55</v>
      </c>
      <c r="F190" s="1">
        <v>425</v>
      </c>
      <c r="G190" s="1">
        <v>403.95</v>
      </c>
      <c r="H190" s="1">
        <v>420</v>
      </c>
      <c r="I190" s="1">
        <v>420.05</v>
      </c>
      <c r="J190" s="1">
        <v>415.68</v>
      </c>
      <c r="K190" s="1">
        <v>3797505</v>
      </c>
      <c r="L190" s="1">
        <v>1578538423.45</v>
      </c>
      <c r="M190" s="1">
        <v>76289</v>
      </c>
      <c r="N190" s="3">
        <f>IF(ISERR(LN(Table120[[#This Row],[Close Price]]/I189)),"-",LN(Table120[[#This Row],[Close Price]]/I189))</f>
        <v>1.1011481699865808E-2</v>
      </c>
    </row>
    <row r="191" spans="1:14" x14ac:dyDescent="0.3">
      <c r="A191" s="1" t="s">
        <v>37</v>
      </c>
      <c r="B191" s="1" t="s">
        <v>14</v>
      </c>
      <c r="C191" s="2">
        <v>43381</v>
      </c>
      <c r="D191" s="1">
        <v>420.05</v>
      </c>
      <c r="E191" s="1">
        <v>421</v>
      </c>
      <c r="F191" s="1">
        <v>423.3</v>
      </c>
      <c r="G191" s="1">
        <v>404.85</v>
      </c>
      <c r="H191" s="1">
        <v>408.5</v>
      </c>
      <c r="I191" s="1">
        <v>409.7</v>
      </c>
      <c r="J191" s="1">
        <v>412.63</v>
      </c>
      <c r="K191" s="1">
        <v>2069981</v>
      </c>
      <c r="L191" s="1">
        <v>854146364.45000005</v>
      </c>
      <c r="M191" s="1">
        <v>49732</v>
      </c>
      <c r="N191" s="3">
        <f>IF(ISERR(LN(Table120[[#This Row],[Close Price]]/I190)),"-",LN(Table120[[#This Row],[Close Price]]/I190))</f>
        <v>-2.4948567258030772E-2</v>
      </c>
    </row>
    <row r="192" spans="1:14" x14ac:dyDescent="0.3">
      <c r="A192" s="1" t="s">
        <v>37</v>
      </c>
      <c r="B192" s="1" t="s">
        <v>14</v>
      </c>
      <c r="C192" s="2">
        <v>43382</v>
      </c>
      <c r="D192" s="1">
        <v>409.7</v>
      </c>
      <c r="E192" s="1">
        <v>409</v>
      </c>
      <c r="F192" s="1">
        <v>410.7</v>
      </c>
      <c r="G192" s="1">
        <v>383.8</v>
      </c>
      <c r="H192" s="1">
        <v>394.8</v>
      </c>
      <c r="I192" s="1">
        <v>392.4</v>
      </c>
      <c r="J192" s="1">
        <v>393.43</v>
      </c>
      <c r="K192" s="1">
        <v>5737986</v>
      </c>
      <c r="L192" s="1">
        <v>2257509528.5500002</v>
      </c>
      <c r="M192" s="1">
        <v>133889</v>
      </c>
      <c r="N192" s="3">
        <f>IF(ISERR(LN(Table120[[#This Row],[Close Price]]/I191)),"-",LN(Table120[[#This Row],[Close Price]]/I191))</f>
        <v>-4.3143456861617448E-2</v>
      </c>
    </row>
    <row r="193" spans="1:14" x14ac:dyDescent="0.3">
      <c r="A193" s="1" t="s">
        <v>37</v>
      </c>
      <c r="B193" s="1" t="s">
        <v>14</v>
      </c>
      <c r="C193" s="2">
        <v>43383</v>
      </c>
      <c r="D193" s="1">
        <v>392.4</v>
      </c>
      <c r="E193" s="1">
        <v>394.65</v>
      </c>
      <c r="F193" s="1">
        <v>411.6</v>
      </c>
      <c r="G193" s="1">
        <v>391.55</v>
      </c>
      <c r="H193" s="1">
        <v>405.3</v>
      </c>
      <c r="I193" s="1">
        <v>405.25</v>
      </c>
      <c r="J193" s="1">
        <v>404.39</v>
      </c>
      <c r="K193" s="1">
        <v>3567594</v>
      </c>
      <c r="L193" s="1">
        <v>1442684641.9000001</v>
      </c>
      <c r="M193" s="1">
        <v>91149</v>
      </c>
      <c r="N193" s="3">
        <f>IF(ISERR(LN(Table120[[#This Row],[Close Price]]/I192)),"-",LN(Table120[[#This Row],[Close Price]]/I192))</f>
        <v>3.2222432924577438E-2</v>
      </c>
    </row>
    <row r="194" spans="1:14" x14ac:dyDescent="0.3">
      <c r="A194" s="1" t="s">
        <v>37</v>
      </c>
      <c r="B194" s="1" t="s">
        <v>14</v>
      </c>
      <c r="C194" s="2">
        <v>43384</v>
      </c>
      <c r="D194" s="1">
        <v>405.25</v>
      </c>
      <c r="E194" s="1">
        <v>391.5</v>
      </c>
      <c r="F194" s="1">
        <v>396.65</v>
      </c>
      <c r="G194" s="1">
        <v>385</v>
      </c>
      <c r="H194" s="1">
        <v>394.6</v>
      </c>
      <c r="I194" s="1">
        <v>393.35</v>
      </c>
      <c r="J194" s="1">
        <v>391.28</v>
      </c>
      <c r="K194" s="1">
        <v>4493264</v>
      </c>
      <c r="L194" s="1">
        <v>1758117502.2</v>
      </c>
      <c r="M194" s="1">
        <v>86153</v>
      </c>
      <c r="N194" s="3">
        <f>IF(ISERR(LN(Table120[[#This Row],[Close Price]]/I193)),"-",LN(Table120[[#This Row],[Close Price]]/I193))</f>
        <v>-2.9804359840533902E-2</v>
      </c>
    </row>
    <row r="195" spans="1:14" x14ac:dyDescent="0.3">
      <c r="A195" s="1" t="s">
        <v>37</v>
      </c>
      <c r="B195" s="1" t="s">
        <v>14</v>
      </c>
      <c r="C195" s="2">
        <v>43385</v>
      </c>
      <c r="D195" s="1">
        <v>393.35</v>
      </c>
      <c r="E195" s="1">
        <v>397.3</v>
      </c>
      <c r="F195" s="1">
        <v>411.4</v>
      </c>
      <c r="G195" s="1">
        <v>397.3</v>
      </c>
      <c r="H195" s="1">
        <v>405.5</v>
      </c>
      <c r="I195" s="1">
        <v>407.85</v>
      </c>
      <c r="J195" s="1">
        <v>406.41</v>
      </c>
      <c r="K195" s="1">
        <v>3680197</v>
      </c>
      <c r="L195" s="1">
        <v>1495665796.5</v>
      </c>
      <c r="M195" s="1">
        <v>50229</v>
      </c>
      <c r="N195" s="3">
        <f>IF(ISERR(LN(Table120[[#This Row],[Close Price]]/I194)),"-",LN(Table120[[#This Row],[Close Price]]/I194))</f>
        <v>3.619965897133795E-2</v>
      </c>
    </row>
    <row r="196" spans="1:14" x14ac:dyDescent="0.3">
      <c r="A196" s="1" t="s">
        <v>37</v>
      </c>
      <c r="B196" s="1" t="s">
        <v>14</v>
      </c>
      <c r="C196" s="2">
        <v>43388</v>
      </c>
      <c r="D196" s="1">
        <v>407.85</v>
      </c>
      <c r="E196" s="1">
        <v>411</v>
      </c>
      <c r="F196" s="1">
        <v>411</v>
      </c>
      <c r="G196" s="1">
        <v>393.05</v>
      </c>
      <c r="H196" s="1">
        <v>396.8</v>
      </c>
      <c r="I196" s="1">
        <v>396.35</v>
      </c>
      <c r="J196" s="1">
        <v>397.6</v>
      </c>
      <c r="K196" s="1">
        <v>2730907</v>
      </c>
      <c r="L196" s="1">
        <v>1085799471.5999999</v>
      </c>
      <c r="M196" s="1">
        <v>36669</v>
      </c>
      <c r="N196" s="3">
        <f>IF(ISERR(LN(Table120[[#This Row],[Close Price]]/I195)),"-",LN(Table120[[#This Row],[Close Price]]/I195))</f>
        <v>-2.8601800463424521E-2</v>
      </c>
    </row>
    <row r="197" spans="1:14" x14ac:dyDescent="0.3">
      <c r="A197" s="1" t="s">
        <v>37</v>
      </c>
      <c r="B197" s="1" t="s">
        <v>14</v>
      </c>
      <c r="C197" s="2">
        <v>43389</v>
      </c>
      <c r="D197" s="1">
        <v>396.35</v>
      </c>
      <c r="E197" s="1">
        <v>398.8</v>
      </c>
      <c r="F197" s="1">
        <v>408.3</v>
      </c>
      <c r="G197" s="1">
        <v>397.95</v>
      </c>
      <c r="H197" s="1">
        <v>408.15</v>
      </c>
      <c r="I197" s="1">
        <v>406.65</v>
      </c>
      <c r="J197" s="1">
        <v>403.63</v>
      </c>
      <c r="K197" s="1">
        <v>1943053</v>
      </c>
      <c r="L197" s="1">
        <v>784266874.29999995</v>
      </c>
      <c r="M197" s="1">
        <v>47322</v>
      </c>
      <c r="N197" s="3">
        <f>IF(ISERR(LN(Table120[[#This Row],[Close Price]]/I196)),"-",LN(Table120[[#This Row],[Close Price]]/I196))</f>
        <v>2.5655205329619152E-2</v>
      </c>
    </row>
    <row r="198" spans="1:14" x14ac:dyDescent="0.3">
      <c r="A198" s="1" t="s">
        <v>37</v>
      </c>
      <c r="B198" s="1" t="s">
        <v>14</v>
      </c>
      <c r="C198" s="2">
        <v>43390</v>
      </c>
      <c r="D198" s="1">
        <v>406.65</v>
      </c>
      <c r="E198" s="1">
        <v>409</v>
      </c>
      <c r="F198" s="1">
        <v>423</v>
      </c>
      <c r="G198" s="1">
        <v>400.75</v>
      </c>
      <c r="H198" s="1">
        <v>404.5</v>
      </c>
      <c r="I198" s="1">
        <v>403.05</v>
      </c>
      <c r="J198" s="1">
        <v>413.23</v>
      </c>
      <c r="K198" s="1">
        <v>3809686</v>
      </c>
      <c r="L198" s="1">
        <v>1574283386.55</v>
      </c>
      <c r="M198" s="1">
        <v>59710</v>
      </c>
      <c r="N198" s="3">
        <f>IF(ISERR(LN(Table120[[#This Row],[Close Price]]/I197)),"-",LN(Table120[[#This Row],[Close Price]]/I197))</f>
        <v>-8.8922408831742239E-3</v>
      </c>
    </row>
    <row r="199" spans="1:14" x14ac:dyDescent="0.3">
      <c r="A199" s="1" t="s">
        <v>37</v>
      </c>
      <c r="B199" s="1" t="s">
        <v>14</v>
      </c>
      <c r="C199" s="2">
        <v>43392</v>
      </c>
      <c r="D199" s="1">
        <v>403.05</v>
      </c>
      <c r="E199" s="1">
        <v>404.35</v>
      </c>
      <c r="F199" s="1">
        <v>414</v>
      </c>
      <c r="G199" s="1">
        <v>398</v>
      </c>
      <c r="H199" s="1">
        <v>406.4</v>
      </c>
      <c r="I199" s="1">
        <v>404.45</v>
      </c>
      <c r="J199" s="1">
        <v>405.2</v>
      </c>
      <c r="K199" s="1">
        <v>2437432</v>
      </c>
      <c r="L199" s="1">
        <v>987649714.20000005</v>
      </c>
      <c r="M199" s="1">
        <v>51625</v>
      </c>
      <c r="N199" s="3">
        <f>IF(ISERR(LN(Table120[[#This Row],[Close Price]]/I198)),"-",LN(Table120[[#This Row],[Close Price]]/I198))</f>
        <v>3.4674957343515328E-3</v>
      </c>
    </row>
    <row r="200" spans="1:14" x14ac:dyDescent="0.3">
      <c r="A200" s="1" t="s">
        <v>37</v>
      </c>
      <c r="B200" s="1" t="s">
        <v>14</v>
      </c>
      <c r="C200" s="2">
        <v>43395</v>
      </c>
      <c r="D200" s="1">
        <v>404.45</v>
      </c>
      <c r="E200" s="1">
        <v>408</v>
      </c>
      <c r="F200" s="1">
        <v>414</v>
      </c>
      <c r="G200" s="1">
        <v>402.8</v>
      </c>
      <c r="H200" s="1">
        <v>404.5</v>
      </c>
      <c r="I200" s="1">
        <v>404.7</v>
      </c>
      <c r="J200" s="1">
        <v>409.08</v>
      </c>
      <c r="K200" s="1">
        <v>2276552</v>
      </c>
      <c r="L200" s="1">
        <v>931298116.85000002</v>
      </c>
      <c r="M200" s="1">
        <v>88386</v>
      </c>
      <c r="N200" s="3">
        <f>IF(ISERR(LN(Table120[[#This Row],[Close Price]]/I199)),"-",LN(Table120[[#This Row],[Close Price]]/I199))</f>
        <v>6.1793241785819712E-4</v>
      </c>
    </row>
    <row r="201" spans="1:14" x14ac:dyDescent="0.3">
      <c r="A201" s="1" t="s">
        <v>37</v>
      </c>
      <c r="B201" s="1" t="s">
        <v>14</v>
      </c>
      <c r="C201" s="2">
        <v>43396</v>
      </c>
      <c r="D201" s="1">
        <v>404.7</v>
      </c>
      <c r="E201" s="1">
        <v>399.5</v>
      </c>
      <c r="F201" s="1">
        <v>409.65</v>
      </c>
      <c r="G201" s="1">
        <v>397</v>
      </c>
      <c r="H201" s="1">
        <v>402</v>
      </c>
      <c r="I201" s="1">
        <v>400.6</v>
      </c>
      <c r="J201" s="1">
        <v>403.25</v>
      </c>
      <c r="K201" s="1">
        <v>2552727</v>
      </c>
      <c r="L201" s="1">
        <v>1029393331.2</v>
      </c>
      <c r="M201" s="1">
        <v>46932</v>
      </c>
      <c r="N201" s="3">
        <f>IF(ISERR(LN(Table120[[#This Row],[Close Price]]/I200)),"-",LN(Table120[[#This Row],[Close Price]]/I200))</f>
        <v>-1.0182628650101874E-2</v>
      </c>
    </row>
    <row r="202" spans="1:14" x14ac:dyDescent="0.3">
      <c r="A202" s="1" t="s">
        <v>37</v>
      </c>
      <c r="B202" s="1" t="s">
        <v>14</v>
      </c>
      <c r="C202" s="2">
        <v>43397</v>
      </c>
      <c r="D202" s="1">
        <v>400.6</v>
      </c>
      <c r="E202" s="1">
        <v>404</v>
      </c>
      <c r="F202" s="1">
        <v>408.6</v>
      </c>
      <c r="G202" s="1">
        <v>400.6</v>
      </c>
      <c r="H202" s="1">
        <v>406.5</v>
      </c>
      <c r="I202" s="1">
        <v>405.15</v>
      </c>
      <c r="J202" s="1">
        <v>404.06</v>
      </c>
      <c r="K202" s="1">
        <v>1262996</v>
      </c>
      <c r="L202" s="1">
        <v>510327973.94999999</v>
      </c>
      <c r="M202" s="1">
        <v>39400</v>
      </c>
      <c r="N202" s="3">
        <f>IF(ISERR(LN(Table120[[#This Row],[Close Price]]/I201)),"-",LN(Table120[[#This Row],[Close Price]]/I201))</f>
        <v>1.1293945675016327E-2</v>
      </c>
    </row>
    <row r="203" spans="1:14" x14ac:dyDescent="0.3">
      <c r="A203" s="1" t="s">
        <v>37</v>
      </c>
      <c r="B203" s="1" t="s">
        <v>14</v>
      </c>
      <c r="C203" s="2">
        <v>43398</v>
      </c>
      <c r="D203" s="1">
        <v>405.15</v>
      </c>
      <c r="E203" s="1">
        <v>403.95</v>
      </c>
      <c r="F203" s="1">
        <v>405.6</v>
      </c>
      <c r="G203" s="1">
        <v>396</v>
      </c>
      <c r="H203" s="1">
        <v>399.1</v>
      </c>
      <c r="I203" s="1">
        <v>398.55</v>
      </c>
      <c r="J203" s="1">
        <v>400.92</v>
      </c>
      <c r="K203" s="1">
        <v>3241540</v>
      </c>
      <c r="L203" s="1">
        <v>1299597498.8</v>
      </c>
      <c r="M203" s="1">
        <v>50912</v>
      </c>
      <c r="N203" s="3">
        <f>IF(ISERR(LN(Table120[[#This Row],[Close Price]]/I202)),"-",LN(Table120[[#This Row],[Close Price]]/I202))</f>
        <v>-1.6424408032801933E-2</v>
      </c>
    </row>
    <row r="204" spans="1:14" x14ac:dyDescent="0.3">
      <c r="A204" s="1" t="s">
        <v>37</v>
      </c>
      <c r="B204" s="1" t="s">
        <v>14</v>
      </c>
      <c r="C204" s="2">
        <v>43399</v>
      </c>
      <c r="D204" s="1">
        <v>398.55</v>
      </c>
      <c r="E204" s="1">
        <v>395.05</v>
      </c>
      <c r="F204" s="1">
        <v>405</v>
      </c>
      <c r="G204" s="1">
        <v>394</v>
      </c>
      <c r="H204" s="1">
        <v>398.9</v>
      </c>
      <c r="I204" s="1">
        <v>398.25</v>
      </c>
      <c r="J204" s="1">
        <v>400.15</v>
      </c>
      <c r="K204" s="1">
        <v>1294180</v>
      </c>
      <c r="L204" s="1">
        <v>517865093.94999999</v>
      </c>
      <c r="M204" s="1">
        <v>20849</v>
      </c>
      <c r="N204" s="3">
        <f>IF(ISERR(LN(Table120[[#This Row],[Close Price]]/I203)),"-",LN(Table120[[#This Row],[Close Price]]/I203))</f>
        <v>-7.5301208377430125E-4</v>
      </c>
    </row>
    <row r="205" spans="1:14" x14ac:dyDescent="0.3">
      <c r="A205" s="1" t="s">
        <v>37</v>
      </c>
      <c r="B205" s="1" t="s">
        <v>14</v>
      </c>
      <c r="C205" s="2">
        <v>43402</v>
      </c>
      <c r="D205" s="1">
        <v>398.25</v>
      </c>
      <c r="E205" s="1">
        <v>400.7</v>
      </c>
      <c r="F205" s="1">
        <v>416.7</v>
      </c>
      <c r="G205" s="1">
        <v>400</v>
      </c>
      <c r="H205" s="1">
        <v>406.85</v>
      </c>
      <c r="I205" s="1">
        <v>409.4</v>
      </c>
      <c r="J205" s="1">
        <v>411.84</v>
      </c>
      <c r="K205" s="1">
        <v>5964529</v>
      </c>
      <c r="L205" s="1">
        <v>2456454330.4000001</v>
      </c>
      <c r="M205" s="1">
        <v>55935</v>
      </c>
      <c r="N205" s="3">
        <f>IF(ISERR(LN(Table120[[#This Row],[Close Price]]/I204)),"-",LN(Table120[[#This Row],[Close Price]]/I204))</f>
        <v>2.7612724437031187E-2</v>
      </c>
    </row>
    <row r="206" spans="1:14" x14ac:dyDescent="0.3">
      <c r="A206" s="1" t="s">
        <v>37</v>
      </c>
      <c r="B206" s="1" t="s">
        <v>14</v>
      </c>
      <c r="C206" s="2">
        <v>43403</v>
      </c>
      <c r="D206" s="1">
        <v>409.4</v>
      </c>
      <c r="E206" s="1">
        <v>405.25</v>
      </c>
      <c r="F206" s="1">
        <v>407.45</v>
      </c>
      <c r="G206" s="1">
        <v>388.2</v>
      </c>
      <c r="H206" s="1">
        <v>394.15</v>
      </c>
      <c r="I206" s="1">
        <v>396.35</v>
      </c>
      <c r="J206" s="1">
        <v>394.17</v>
      </c>
      <c r="K206" s="1">
        <v>4806534</v>
      </c>
      <c r="L206" s="1">
        <v>1894572200.7</v>
      </c>
      <c r="M206" s="1">
        <v>93877</v>
      </c>
      <c r="N206" s="3">
        <f>IF(ISERR(LN(Table120[[#This Row],[Close Price]]/I205)),"-",LN(Table120[[#This Row],[Close Price]]/I205))</f>
        <v>-3.2395013944024137E-2</v>
      </c>
    </row>
    <row r="207" spans="1:14" x14ac:dyDescent="0.3">
      <c r="A207" s="1" t="s">
        <v>37</v>
      </c>
      <c r="B207" s="1" t="s">
        <v>14</v>
      </c>
      <c r="C207" s="2">
        <v>43404</v>
      </c>
      <c r="D207" s="1">
        <v>396.35</v>
      </c>
      <c r="E207" s="1">
        <v>398</v>
      </c>
      <c r="F207" s="1">
        <v>401.75</v>
      </c>
      <c r="G207" s="1">
        <v>379.5</v>
      </c>
      <c r="H207" s="1">
        <v>384.55</v>
      </c>
      <c r="I207" s="1">
        <v>384.75</v>
      </c>
      <c r="J207" s="1">
        <v>388.89</v>
      </c>
      <c r="K207" s="1">
        <v>7847341</v>
      </c>
      <c r="L207" s="1">
        <v>3051714769.4499998</v>
      </c>
      <c r="M207" s="1">
        <v>106406</v>
      </c>
      <c r="N207" s="3">
        <f>IF(ISERR(LN(Table120[[#This Row],[Close Price]]/I206)),"-",LN(Table120[[#This Row],[Close Price]]/I206))</f>
        <v>-2.9703886564176354E-2</v>
      </c>
    </row>
    <row r="208" spans="1:14" x14ac:dyDescent="0.3">
      <c r="A208" s="1" t="s">
        <v>37</v>
      </c>
      <c r="B208" s="1" t="s">
        <v>14</v>
      </c>
      <c r="C208" s="2">
        <v>43405</v>
      </c>
      <c r="D208" s="1">
        <v>384.75</v>
      </c>
      <c r="E208" s="1">
        <v>384.75</v>
      </c>
      <c r="F208" s="1">
        <v>387.15</v>
      </c>
      <c r="G208" s="1">
        <v>369.4</v>
      </c>
      <c r="H208" s="1">
        <v>370.2</v>
      </c>
      <c r="I208" s="1">
        <v>370.65</v>
      </c>
      <c r="J208" s="1">
        <v>373.83</v>
      </c>
      <c r="K208" s="1">
        <v>6914459</v>
      </c>
      <c r="L208" s="1">
        <v>2584804763.4000001</v>
      </c>
      <c r="M208" s="1">
        <v>119717</v>
      </c>
      <c r="N208" s="3">
        <f>IF(ISERR(LN(Table120[[#This Row],[Close Price]]/I207)),"-",LN(Table120[[#This Row],[Close Price]]/I207))</f>
        <v>-3.7335551616259906E-2</v>
      </c>
    </row>
    <row r="209" spans="1:14" x14ac:dyDescent="0.3">
      <c r="A209" s="1" t="s">
        <v>37</v>
      </c>
      <c r="B209" s="1" t="s">
        <v>14</v>
      </c>
      <c r="C209" s="2">
        <v>43406</v>
      </c>
      <c r="D209" s="1">
        <v>370.65</v>
      </c>
      <c r="E209" s="1">
        <v>373.7</v>
      </c>
      <c r="F209" s="1">
        <v>374.9</v>
      </c>
      <c r="G209" s="1">
        <v>365.45</v>
      </c>
      <c r="H209" s="1">
        <v>368.05</v>
      </c>
      <c r="I209" s="1">
        <v>369.45</v>
      </c>
      <c r="J209" s="1">
        <v>370.03</v>
      </c>
      <c r="K209" s="1">
        <v>6169192</v>
      </c>
      <c r="L209" s="1">
        <v>2282757481.3000002</v>
      </c>
      <c r="M209" s="1">
        <v>96956</v>
      </c>
      <c r="N209" s="3">
        <f>IF(ISERR(LN(Table120[[#This Row],[Close Price]]/I208)),"-",LN(Table120[[#This Row],[Close Price]]/I208))</f>
        <v>-3.2428078680721692E-3</v>
      </c>
    </row>
    <row r="210" spans="1:14" x14ac:dyDescent="0.3">
      <c r="A210" s="1" t="s">
        <v>37</v>
      </c>
      <c r="B210" s="1" t="s">
        <v>14</v>
      </c>
      <c r="C210" s="2">
        <v>43409</v>
      </c>
      <c r="D210" s="1">
        <v>369.45</v>
      </c>
      <c r="E210" s="1">
        <v>369</v>
      </c>
      <c r="F210" s="1">
        <v>373.25</v>
      </c>
      <c r="G210" s="1">
        <v>362.6</v>
      </c>
      <c r="H210" s="1">
        <v>366.85</v>
      </c>
      <c r="I210" s="1">
        <v>366.85</v>
      </c>
      <c r="J210" s="1">
        <v>366.04</v>
      </c>
      <c r="K210" s="1">
        <v>4362441</v>
      </c>
      <c r="L210" s="1">
        <v>1596822142.6500001</v>
      </c>
      <c r="M210" s="1">
        <v>62598</v>
      </c>
      <c r="N210" s="3">
        <f>IF(ISERR(LN(Table120[[#This Row],[Close Price]]/I209)),"-",LN(Table120[[#This Row],[Close Price]]/I209))</f>
        <v>-7.0623680746532327E-3</v>
      </c>
    </row>
    <row r="211" spans="1:14" x14ac:dyDescent="0.3">
      <c r="A211" s="1" t="s">
        <v>37</v>
      </c>
      <c r="B211" s="1" t="s">
        <v>14</v>
      </c>
      <c r="C211" s="2">
        <v>43410</v>
      </c>
      <c r="D211" s="1">
        <v>366.85</v>
      </c>
      <c r="E211" s="1">
        <v>368</v>
      </c>
      <c r="F211" s="1">
        <v>368.55</v>
      </c>
      <c r="G211" s="1">
        <v>364</v>
      </c>
      <c r="H211" s="1">
        <v>366.05</v>
      </c>
      <c r="I211" s="1">
        <v>365.95</v>
      </c>
      <c r="J211" s="1">
        <v>365.42</v>
      </c>
      <c r="K211" s="1">
        <v>3681999</v>
      </c>
      <c r="L211" s="1">
        <v>1345462619.95</v>
      </c>
      <c r="M211" s="1">
        <v>84022</v>
      </c>
      <c r="N211" s="3">
        <f>IF(ISERR(LN(Table120[[#This Row],[Close Price]]/I210)),"-",LN(Table120[[#This Row],[Close Price]]/I210))</f>
        <v>-2.4563331127672489E-3</v>
      </c>
    </row>
    <row r="212" spans="1:14" x14ac:dyDescent="0.3">
      <c r="A212" s="1" t="s">
        <v>37</v>
      </c>
      <c r="B212" s="1" t="s">
        <v>14</v>
      </c>
      <c r="C212" s="2">
        <v>43411</v>
      </c>
      <c r="D212" s="1">
        <v>365.95</v>
      </c>
      <c r="E212" s="1">
        <v>368.5</v>
      </c>
      <c r="F212" s="1">
        <v>370.3</v>
      </c>
      <c r="G212" s="1">
        <v>367.2</v>
      </c>
      <c r="H212" s="1">
        <v>369.5</v>
      </c>
      <c r="I212" s="1">
        <v>369.3</v>
      </c>
      <c r="J212" s="1">
        <v>369.19</v>
      </c>
      <c r="K212" s="1">
        <v>361716</v>
      </c>
      <c r="L212" s="1">
        <v>133541977</v>
      </c>
      <c r="M212" s="1">
        <v>5685</v>
      </c>
      <c r="N212" s="3">
        <f>IF(ISERR(LN(Table120[[#This Row],[Close Price]]/I211)),"-",LN(Table120[[#This Row],[Close Price]]/I211))</f>
        <v>9.1126098112813986E-3</v>
      </c>
    </row>
    <row r="213" spans="1:14" x14ac:dyDescent="0.3">
      <c r="A213" s="1" t="s">
        <v>37</v>
      </c>
      <c r="B213" s="1" t="s">
        <v>14</v>
      </c>
      <c r="C213" s="2">
        <v>43413</v>
      </c>
      <c r="D213" s="1">
        <v>369.3</v>
      </c>
      <c r="E213" s="1">
        <v>372</v>
      </c>
      <c r="F213" s="1">
        <v>379.9</v>
      </c>
      <c r="G213" s="1">
        <v>367</v>
      </c>
      <c r="H213" s="1">
        <v>377</v>
      </c>
      <c r="I213" s="1">
        <v>377.2</v>
      </c>
      <c r="J213" s="1">
        <v>374.17</v>
      </c>
      <c r="K213" s="1">
        <v>3518530</v>
      </c>
      <c r="L213" s="1">
        <v>1316542673.25</v>
      </c>
      <c r="M213" s="1">
        <v>94800</v>
      </c>
      <c r="N213" s="3">
        <f>IF(ISERR(LN(Table120[[#This Row],[Close Price]]/I212)),"-",LN(Table120[[#This Row],[Close Price]]/I212))</f>
        <v>2.1166228900784935E-2</v>
      </c>
    </row>
    <row r="214" spans="1:14" x14ac:dyDescent="0.3">
      <c r="A214" s="1" t="s">
        <v>37</v>
      </c>
      <c r="B214" s="1" t="s">
        <v>14</v>
      </c>
      <c r="C214" s="2">
        <v>43416</v>
      </c>
      <c r="D214" s="1">
        <v>377.2</v>
      </c>
      <c r="E214" s="1">
        <v>378</v>
      </c>
      <c r="F214" s="1">
        <v>383.45</v>
      </c>
      <c r="G214" s="1">
        <v>374.5</v>
      </c>
      <c r="H214" s="1">
        <v>375.8</v>
      </c>
      <c r="I214" s="1">
        <v>376.3</v>
      </c>
      <c r="J214" s="1">
        <v>380.05</v>
      </c>
      <c r="K214" s="1">
        <v>3151205</v>
      </c>
      <c r="L214" s="1">
        <v>1197607167.25</v>
      </c>
      <c r="M214" s="1">
        <v>50002</v>
      </c>
      <c r="N214" s="3">
        <f>IF(ISERR(LN(Table120[[#This Row],[Close Price]]/I213)),"-",LN(Table120[[#This Row],[Close Price]]/I213))</f>
        <v>-2.388853159910768E-3</v>
      </c>
    </row>
    <row r="215" spans="1:14" x14ac:dyDescent="0.3">
      <c r="A215" s="1" t="s">
        <v>37</v>
      </c>
      <c r="B215" s="1" t="s">
        <v>14</v>
      </c>
      <c r="C215" s="2">
        <v>43417</v>
      </c>
      <c r="D215" s="1">
        <v>376.3</v>
      </c>
      <c r="E215" s="1">
        <v>375</v>
      </c>
      <c r="F215" s="1">
        <v>375</v>
      </c>
      <c r="G215" s="1">
        <v>366.2</v>
      </c>
      <c r="H215" s="1">
        <v>370.5</v>
      </c>
      <c r="I215" s="1">
        <v>369.55</v>
      </c>
      <c r="J215" s="1">
        <v>368.69</v>
      </c>
      <c r="K215" s="1">
        <v>3678684</v>
      </c>
      <c r="L215" s="1">
        <v>1356291766.2</v>
      </c>
      <c r="M215" s="1">
        <v>50578</v>
      </c>
      <c r="N215" s="3">
        <f>IF(ISERR(LN(Table120[[#This Row],[Close Price]]/I214)),"-",LN(Table120[[#This Row],[Close Price]]/I214))</f>
        <v>-1.8100648368495811E-2</v>
      </c>
    </row>
    <row r="216" spans="1:14" x14ac:dyDescent="0.3">
      <c r="A216" s="1" t="s">
        <v>37</v>
      </c>
      <c r="B216" s="1" t="s">
        <v>14</v>
      </c>
      <c r="C216" s="2">
        <v>43418</v>
      </c>
      <c r="D216" s="1">
        <v>369.55</v>
      </c>
      <c r="E216" s="1">
        <v>372</v>
      </c>
      <c r="F216" s="1">
        <v>381.1</v>
      </c>
      <c r="G216" s="1">
        <v>369</v>
      </c>
      <c r="H216" s="1">
        <v>377.4</v>
      </c>
      <c r="I216" s="1">
        <v>378.85</v>
      </c>
      <c r="J216" s="1">
        <v>377.33</v>
      </c>
      <c r="K216" s="1">
        <v>3170677</v>
      </c>
      <c r="L216" s="1">
        <v>1196383330</v>
      </c>
      <c r="M216" s="1">
        <v>58193</v>
      </c>
      <c r="N216" s="3">
        <f>IF(ISERR(LN(Table120[[#This Row],[Close Price]]/I215)),"-",LN(Table120[[#This Row],[Close Price]]/I215))</f>
        <v>2.4854299146486691E-2</v>
      </c>
    </row>
    <row r="217" spans="1:14" x14ac:dyDescent="0.3">
      <c r="A217" s="1" t="s">
        <v>37</v>
      </c>
      <c r="B217" s="1" t="s">
        <v>14</v>
      </c>
      <c r="C217" s="2">
        <v>43419</v>
      </c>
      <c r="D217" s="1">
        <v>378.85</v>
      </c>
      <c r="E217" s="1">
        <v>382.5</v>
      </c>
      <c r="F217" s="1">
        <v>389.85</v>
      </c>
      <c r="G217" s="1">
        <v>375.3</v>
      </c>
      <c r="H217" s="1">
        <v>388.6</v>
      </c>
      <c r="I217" s="1">
        <v>388.85</v>
      </c>
      <c r="J217" s="1">
        <v>385.2</v>
      </c>
      <c r="K217" s="1">
        <v>3649804</v>
      </c>
      <c r="L217" s="1">
        <v>1405908827.5999999</v>
      </c>
      <c r="M217" s="1">
        <v>60985</v>
      </c>
      <c r="N217" s="3">
        <f>IF(ISERR(LN(Table120[[#This Row],[Close Price]]/I216)),"-",LN(Table120[[#This Row],[Close Price]]/I216))</f>
        <v>2.6053316763569957E-2</v>
      </c>
    </row>
    <row r="218" spans="1:14" x14ac:dyDescent="0.3">
      <c r="A218" s="1" t="s">
        <v>37</v>
      </c>
      <c r="B218" s="1" t="s">
        <v>14</v>
      </c>
      <c r="C218" s="2">
        <v>43420</v>
      </c>
      <c r="D218" s="1">
        <v>388.85</v>
      </c>
      <c r="E218" s="1">
        <v>392.85</v>
      </c>
      <c r="F218" s="1">
        <v>397</v>
      </c>
      <c r="G218" s="1">
        <v>388.3</v>
      </c>
      <c r="H218" s="1">
        <v>395.45</v>
      </c>
      <c r="I218" s="1">
        <v>395.65</v>
      </c>
      <c r="J218" s="1">
        <v>393.48</v>
      </c>
      <c r="K218" s="1">
        <v>3658867</v>
      </c>
      <c r="L218" s="1">
        <v>1439682939.8</v>
      </c>
      <c r="M218" s="1">
        <v>59420</v>
      </c>
      <c r="N218" s="3">
        <f>IF(ISERR(LN(Table120[[#This Row],[Close Price]]/I217)),"-",LN(Table120[[#This Row],[Close Price]]/I217))</f>
        <v>1.7336316914249996E-2</v>
      </c>
    </row>
    <row r="219" spans="1:14" x14ac:dyDescent="0.3">
      <c r="A219" s="1" t="s">
        <v>37</v>
      </c>
      <c r="B219" s="1" t="s">
        <v>14</v>
      </c>
      <c r="C219" s="2">
        <v>43423</v>
      </c>
      <c r="D219" s="1">
        <v>395.65</v>
      </c>
      <c r="E219" s="1">
        <v>396.1</v>
      </c>
      <c r="F219" s="1">
        <v>409.9</v>
      </c>
      <c r="G219" s="1">
        <v>393.25</v>
      </c>
      <c r="H219" s="1">
        <v>405.7</v>
      </c>
      <c r="I219" s="1">
        <v>408.5</v>
      </c>
      <c r="J219" s="1">
        <v>403.51</v>
      </c>
      <c r="K219" s="1">
        <v>3624536</v>
      </c>
      <c r="L219" s="1">
        <v>1462551712.3499999</v>
      </c>
      <c r="M219" s="1">
        <v>58980</v>
      </c>
      <c r="N219" s="3">
        <f>IF(ISERR(LN(Table120[[#This Row],[Close Price]]/I218)),"-",LN(Table120[[#This Row],[Close Price]]/I218))</f>
        <v>3.1961932244855169E-2</v>
      </c>
    </row>
    <row r="220" spans="1:14" x14ac:dyDescent="0.3">
      <c r="A220" s="1" t="s">
        <v>37</v>
      </c>
      <c r="B220" s="1" t="s">
        <v>14</v>
      </c>
      <c r="C220" s="2">
        <v>43424</v>
      </c>
      <c r="D220" s="1">
        <v>408.5</v>
      </c>
      <c r="E220" s="1">
        <v>406</v>
      </c>
      <c r="F220" s="1">
        <v>406.45</v>
      </c>
      <c r="G220" s="1">
        <v>393.1</v>
      </c>
      <c r="H220" s="1">
        <v>394.2</v>
      </c>
      <c r="I220" s="1">
        <v>394.1</v>
      </c>
      <c r="J220" s="1">
        <v>398.97</v>
      </c>
      <c r="K220" s="1">
        <v>1734543</v>
      </c>
      <c r="L220" s="1">
        <v>692022053.64999998</v>
      </c>
      <c r="M220" s="1">
        <v>29058</v>
      </c>
      <c r="N220" s="3">
        <f>IF(ISERR(LN(Table120[[#This Row],[Close Price]]/I219)),"-",LN(Table120[[#This Row],[Close Price]]/I219))</f>
        <v>-3.5887230099099519E-2</v>
      </c>
    </row>
    <row r="221" spans="1:14" x14ac:dyDescent="0.3">
      <c r="A221" s="1" t="s">
        <v>37</v>
      </c>
      <c r="B221" s="1" t="s">
        <v>14</v>
      </c>
      <c r="C221" s="2">
        <v>43425</v>
      </c>
      <c r="D221" s="1">
        <v>394.1</v>
      </c>
      <c r="E221" s="1">
        <v>394.15</v>
      </c>
      <c r="F221" s="1">
        <v>403.45</v>
      </c>
      <c r="G221" s="1">
        <v>394.15</v>
      </c>
      <c r="H221" s="1">
        <v>399.4</v>
      </c>
      <c r="I221" s="1">
        <v>400.5</v>
      </c>
      <c r="J221" s="1">
        <v>400.24</v>
      </c>
      <c r="K221" s="1">
        <v>1189054</v>
      </c>
      <c r="L221" s="1">
        <v>475907369.25</v>
      </c>
      <c r="M221" s="1">
        <v>38260</v>
      </c>
      <c r="N221" s="3">
        <f>IF(ISERR(LN(Table120[[#This Row],[Close Price]]/I220)),"-",LN(Table120[[#This Row],[Close Price]]/I220))</f>
        <v>1.6109082307455776E-2</v>
      </c>
    </row>
    <row r="222" spans="1:14" x14ac:dyDescent="0.3">
      <c r="A222" s="1" t="s">
        <v>37</v>
      </c>
      <c r="B222" s="1" t="s">
        <v>14</v>
      </c>
      <c r="C222" s="2">
        <v>43426</v>
      </c>
      <c r="D222" s="1">
        <v>400.5</v>
      </c>
      <c r="E222" s="1">
        <v>395.2</v>
      </c>
      <c r="F222" s="1">
        <v>406.25</v>
      </c>
      <c r="G222" s="1">
        <v>395.2</v>
      </c>
      <c r="H222" s="1">
        <v>400.5</v>
      </c>
      <c r="I222" s="1">
        <v>400.8</v>
      </c>
      <c r="J222" s="1">
        <v>402.51</v>
      </c>
      <c r="K222" s="1">
        <v>3013407</v>
      </c>
      <c r="L222" s="1">
        <v>1212932415.6500001</v>
      </c>
      <c r="M222" s="1">
        <v>72104</v>
      </c>
      <c r="N222" s="3">
        <f>IF(ISERR(LN(Table120[[#This Row],[Close Price]]/I221)),"-",LN(Table120[[#This Row],[Close Price]]/I221))</f>
        <v>7.487832622410887E-4</v>
      </c>
    </row>
    <row r="223" spans="1:14" x14ac:dyDescent="0.3">
      <c r="A223" s="1" t="s">
        <v>37</v>
      </c>
      <c r="B223" s="1" t="s">
        <v>14</v>
      </c>
      <c r="C223" s="2">
        <v>43430</v>
      </c>
      <c r="D223" s="1">
        <v>400.8</v>
      </c>
      <c r="E223" s="1">
        <v>401.5</v>
      </c>
      <c r="F223" s="1">
        <v>420.05</v>
      </c>
      <c r="G223" s="1">
        <v>399.25</v>
      </c>
      <c r="H223" s="1">
        <v>418.5</v>
      </c>
      <c r="I223" s="1">
        <v>419.05</v>
      </c>
      <c r="J223" s="1">
        <v>413.84</v>
      </c>
      <c r="K223" s="1">
        <v>5599857</v>
      </c>
      <c r="L223" s="1">
        <v>2317453190.3000002</v>
      </c>
      <c r="M223" s="1">
        <v>71140</v>
      </c>
      <c r="N223" s="3">
        <f>IF(ISERR(LN(Table120[[#This Row],[Close Price]]/I222)),"-",LN(Table120[[#This Row],[Close Price]]/I222))</f>
        <v>4.4527694774260253E-2</v>
      </c>
    </row>
    <row r="224" spans="1:14" x14ac:dyDescent="0.3">
      <c r="A224" s="1" t="s">
        <v>37</v>
      </c>
      <c r="B224" s="1" t="s">
        <v>14</v>
      </c>
      <c r="C224" s="2">
        <v>43431</v>
      </c>
      <c r="D224" s="1">
        <v>419.05</v>
      </c>
      <c r="E224" s="1">
        <v>420</v>
      </c>
      <c r="F224" s="1">
        <v>422.25</v>
      </c>
      <c r="G224" s="1">
        <v>413.35</v>
      </c>
      <c r="H224" s="1">
        <v>420.8</v>
      </c>
      <c r="I224" s="1">
        <v>420.85</v>
      </c>
      <c r="J224" s="1">
        <v>418.49</v>
      </c>
      <c r="K224" s="1">
        <v>3658792</v>
      </c>
      <c r="L224" s="1">
        <v>1531163010.4000001</v>
      </c>
      <c r="M224" s="1">
        <v>44394</v>
      </c>
      <c r="N224" s="3">
        <f>IF(ISERR(LN(Table120[[#This Row],[Close Price]]/I223)),"-",LN(Table120[[#This Row],[Close Price]]/I223))</f>
        <v>4.2862311126698619E-3</v>
      </c>
    </row>
    <row r="225" spans="1:14" x14ac:dyDescent="0.3">
      <c r="A225" s="1" t="s">
        <v>37</v>
      </c>
      <c r="B225" s="1" t="s">
        <v>14</v>
      </c>
      <c r="C225" s="2">
        <v>43432</v>
      </c>
      <c r="D225" s="1">
        <v>420.85</v>
      </c>
      <c r="E225" s="1">
        <v>421</v>
      </c>
      <c r="F225" s="1">
        <v>426.55</v>
      </c>
      <c r="G225" s="1">
        <v>413.25</v>
      </c>
      <c r="H225" s="1">
        <v>414.8</v>
      </c>
      <c r="I225" s="1">
        <v>414.8</v>
      </c>
      <c r="J225" s="1">
        <v>420.02</v>
      </c>
      <c r="K225" s="1">
        <v>2591499</v>
      </c>
      <c r="L225" s="1">
        <v>1088491405.0999999</v>
      </c>
      <c r="M225" s="1">
        <v>51429</v>
      </c>
      <c r="N225" s="3">
        <f>IF(ISERR(LN(Table120[[#This Row],[Close Price]]/I224)),"-",LN(Table120[[#This Row],[Close Price]]/I224))</f>
        <v>-1.4479999302212844E-2</v>
      </c>
    </row>
    <row r="226" spans="1:14" x14ac:dyDescent="0.3">
      <c r="A226" s="1" t="s">
        <v>37</v>
      </c>
      <c r="B226" s="1" t="s">
        <v>14</v>
      </c>
      <c r="C226" s="2">
        <v>43433</v>
      </c>
      <c r="D226" s="1">
        <v>414.8</v>
      </c>
      <c r="E226" s="1">
        <v>416.75</v>
      </c>
      <c r="F226" s="1">
        <v>421.05</v>
      </c>
      <c r="G226" s="1">
        <v>411.4</v>
      </c>
      <c r="H226" s="1">
        <v>414.3</v>
      </c>
      <c r="I226" s="1">
        <v>414.95</v>
      </c>
      <c r="J226" s="1">
        <v>415.43</v>
      </c>
      <c r="K226" s="1">
        <v>2462246</v>
      </c>
      <c r="L226" s="1">
        <v>1022891155.15</v>
      </c>
      <c r="M226" s="1">
        <v>43021</v>
      </c>
      <c r="N226" s="3">
        <f>IF(ISERR(LN(Table120[[#This Row],[Close Price]]/I225)),"-",LN(Table120[[#This Row],[Close Price]]/I225))</f>
        <v>3.615546890846222E-4</v>
      </c>
    </row>
    <row r="227" spans="1:14" x14ac:dyDescent="0.3">
      <c r="A227" s="1" t="s">
        <v>37</v>
      </c>
      <c r="B227" s="1" t="s">
        <v>14</v>
      </c>
      <c r="C227" s="2">
        <v>43434</v>
      </c>
      <c r="D227" s="1">
        <v>414.95</v>
      </c>
      <c r="E227" s="1">
        <v>415.15</v>
      </c>
      <c r="F227" s="1">
        <v>418.4</v>
      </c>
      <c r="G227" s="1">
        <v>406.55</v>
      </c>
      <c r="H227" s="1">
        <v>411.5</v>
      </c>
      <c r="I227" s="1">
        <v>409.1</v>
      </c>
      <c r="J227" s="1">
        <v>409.62</v>
      </c>
      <c r="K227" s="1">
        <v>4471587</v>
      </c>
      <c r="L227" s="1">
        <v>1831641349.25</v>
      </c>
      <c r="M227" s="1">
        <v>72609</v>
      </c>
      <c r="N227" s="3">
        <f>IF(ISERR(LN(Table120[[#This Row],[Close Price]]/I226)),"-",LN(Table120[[#This Row],[Close Price]]/I226))</f>
        <v>-1.4198406109104047E-2</v>
      </c>
    </row>
    <row r="228" spans="1:14" x14ac:dyDescent="0.3">
      <c r="A228" s="1" t="s">
        <v>37</v>
      </c>
      <c r="B228" s="1" t="s">
        <v>14</v>
      </c>
      <c r="C228" s="2">
        <v>43437</v>
      </c>
      <c r="D228" s="1">
        <v>409.1</v>
      </c>
      <c r="E228" s="1">
        <v>412.8</v>
      </c>
      <c r="F228" s="1">
        <v>417.8</v>
      </c>
      <c r="G228" s="1">
        <v>407.65</v>
      </c>
      <c r="H228" s="1">
        <v>413.5</v>
      </c>
      <c r="I228" s="1">
        <v>412.95</v>
      </c>
      <c r="J228" s="1">
        <v>412.73</v>
      </c>
      <c r="K228" s="1">
        <v>1489299</v>
      </c>
      <c r="L228" s="1">
        <v>614677516</v>
      </c>
      <c r="M228" s="1">
        <v>34676</v>
      </c>
      <c r="N228" s="3">
        <f>IF(ISERR(LN(Table120[[#This Row],[Close Price]]/I227)),"-",LN(Table120[[#This Row],[Close Price]]/I227))</f>
        <v>9.366895321373107E-3</v>
      </c>
    </row>
    <row r="229" spans="1:14" x14ac:dyDescent="0.3">
      <c r="A229" s="1" t="s">
        <v>37</v>
      </c>
      <c r="B229" s="1" t="s">
        <v>14</v>
      </c>
      <c r="C229" s="2">
        <v>43438</v>
      </c>
      <c r="D229" s="1">
        <v>412.95</v>
      </c>
      <c r="E229" s="1">
        <v>413.2</v>
      </c>
      <c r="F229" s="1">
        <v>416</v>
      </c>
      <c r="G229" s="1">
        <v>405</v>
      </c>
      <c r="H229" s="1">
        <v>409</v>
      </c>
      <c r="I229" s="1">
        <v>409</v>
      </c>
      <c r="J229" s="1">
        <v>408.73</v>
      </c>
      <c r="K229" s="1">
        <v>2328913</v>
      </c>
      <c r="L229" s="1">
        <v>951894724.5</v>
      </c>
      <c r="M229" s="1">
        <v>61808</v>
      </c>
      <c r="N229" s="3">
        <f>IF(ISERR(LN(Table120[[#This Row],[Close Price]]/I228)),"-",LN(Table120[[#This Row],[Close Price]]/I228))</f>
        <v>-9.6113642139242714E-3</v>
      </c>
    </row>
    <row r="230" spans="1:14" x14ac:dyDescent="0.3">
      <c r="A230" s="1" t="s">
        <v>37</v>
      </c>
      <c r="B230" s="1" t="s">
        <v>14</v>
      </c>
      <c r="C230" s="2">
        <v>43439</v>
      </c>
      <c r="D230" s="1">
        <v>409</v>
      </c>
      <c r="E230" s="1">
        <v>408.4</v>
      </c>
      <c r="F230" s="1">
        <v>412.7</v>
      </c>
      <c r="G230" s="1">
        <v>401.8</v>
      </c>
      <c r="H230" s="1">
        <v>410</v>
      </c>
      <c r="I230" s="1">
        <v>409.55</v>
      </c>
      <c r="J230" s="1">
        <v>407.37</v>
      </c>
      <c r="K230" s="1">
        <v>2710255</v>
      </c>
      <c r="L230" s="1">
        <v>1104065486.6500001</v>
      </c>
      <c r="M230" s="1">
        <v>52373</v>
      </c>
      <c r="N230" s="3">
        <f>IF(ISERR(LN(Table120[[#This Row],[Close Price]]/I229)),"-",LN(Table120[[#This Row],[Close Price]]/I229))</f>
        <v>1.3438399188093267E-3</v>
      </c>
    </row>
    <row r="231" spans="1:14" x14ac:dyDescent="0.3">
      <c r="A231" s="1" t="s">
        <v>37</v>
      </c>
      <c r="B231" s="1" t="s">
        <v>14</v>
      </c>
      <c r="C231" s="2">
        <v>43440</v>
      </c>
      <c r="D231" s="1">
        <v>409.55</v>
      </c>
      <c r="E231" s="1">
        <v>407.85</v>
      </c>
      <c r="F231" s="1">
        <v>407.85</v>
      </c>
      <c r="G231" s="1">
        <v>395</v>
      </c>
      <c r="H231" s="1">
        <v>400.65</v>
      </c>
      <c r="I231" s="1">
        <v>400.6</v>
      </c>
      <c r="J231" s="1">
        <v>400.11</v>
      </c>
      <c r="K231" s="1">
        <v>2984610</v>
      </c>
      <c r="L231" s="1">
        <v>1194179104.5</v>
      </c>
      <c r="M231" s="1">
        <v>83325</v>
      </c>
      <c r="N231" s="3">
        <f>IF(ISERR(LN(Table120[[#This Row],[Close Price]]/I230)),"-",LN(Table120[[#This Row],[Close Price]]/I230))</f>
        <v>-2.2095572729893164E-2</v>
      </c>
    </row>
    <row r="232" spans="1:14" x14ac:dyDescent="0.3">
      <c r="A232" s="1" t="s">
        <v>37</v>
      </c>
      <c r="B232" s="1" t="s">
        <v>14</v>
      </c>
      <c r="C232" s="2">
        <v>43441</v>
      </c>
      <c r="D232" s="1">
        <v>400.6</v>
      </c>
      <c r="E232" s="1">
        <v>403.5</v>
      </c>
      <c r="F232" s="1">
        <v>414.2</v>
      </c>
      <c r="G232" s="1">
        <v>401.6</v>
      </c>
      <c r="H232" s="1">
        <v>410.5</v>
      </c>
      <c r="I232" s="1">
        <v>411.45</v>
      </c>
      <c r="J232" s="1">
        <v>408.94</v>
      </c>
      <c r="K232" s="1">
        <v>2219884</v>
      </c>
      <c r="L232" s="1">
        <v>907802660.64999998</v>
      </c>
      <c r="M232" s="1">
        <v>46643</v>
      </c>
      <c r="N232" s="3">
        <f>IF(ISERR(LN(Table120[[#This Row],[Close Price]]/I231)),"-",LN(Table120[[#This Row],[Close Price]]/I231))</f>
        <v>2.6724082820003863E-2</v>
      </c>
    </row>
    <row r="233" spans="1:14" x14ac:dyDescent="0.3">
      <c r="A233" s="1" t="s">
        <v>37</v>
      </c>
      <c r="B233" s="1" t="s">
        <v>14</v>
      </c>
      <c r="C233" s="2">
        <v>43444</v>
      </c>
      <c r="D233" s="1">
        <v>411.45</v>
      </c>
      <c r="E233" s="1">
        <v>407.8</v>
      </c>
      <c r="F233" s="1">
        <v>410.8</v>
      </c>
      <c r="G233" s="1">
        <v>402.2</v>
      </c>
      <c r="H233" s="1">
        <v>405.1</v>
      </c>
      <c r="I233" s="1">
        <v>405.6</v>
      </c>
      <c r="J233" s="1">
        <v>406.25</v>
      </c>
      <c r="K233" s="1">
        <v>1450549</v>
      </c>
      <c r="L233" s="1">
        <v>589280695.10000002</v>
      </c>
      <c r="M233" s="1">
        <v>41554</v>
      </c>
      <c r="N233" s="3">
        <f>IF(ISERR(LN(Table120[[#This Row],[Close Price]]/I232)),"-",LN(Table120[[#This Row],[Close Price]]/I232))</f>
        <v>-1.4320053774748445E-2</v>
      </c>
    </row>
    <row r="234" spans="1:14" x14ac:dyDescent="0.3">
      <c r="A234" s="1" t="s">
        <v>37</v>
      </c>
      <c r="B234" s="1" t="s">
        <v>14</v>
      </c>
      <c r="C234" s="2">
        <v>43445</v>
      </c>
      <c r="D234" s="1">
        <v>405.6</v>
      </c>
      <c r="E234" s="1">
        <v>396.25</v>
      </c>
      <c r="F234" s="1">
        <v>416.3</v>
      </c>
      <c r="G234" s="1">
        <v>396</v>
      </c>
      <c r="H234" s="1">
        <v>412.25</v>
      </c>
      <c r="I234" s="1">
        <v>412.45</v>
      </c>
      <c r="J234" s="1">
        <v>408.98</v>
      </c>
      <c r="K234" s="1">
        <v>2266498</v>
      </c>
      <c r="L234" s="1">
        <v>926955879.45000005</v>
      </c>
      <c r="M234" s="1">
        <v>43623</v>
      </c>
      <c r="N234" s="3">
        <f>IF(ISERR(LN(Table120[[#This Row],[Close Price]]/I233)),"-",LN(Table120[[#This Row],[Close Price]]/I233))</f>
        <v>1.6747534029767204E-2</v>
      </c>
    </row>
    <row r="235" spans="1:14" x14ac:dyDescent="0.3">
      <c r="A235" s="1" t="s">
        <v>37</v>
      </c>
      <c r="B235" s="1" t="s">
        <v>14</v>
      </c>
      <c r="C235" s="2">
        <v>43446</v>
      </c>
      <c r="D235" s="1">
        <v>412.45</v>
      </c>
      <c r="E235" s="1">
        <v>414.15</v>
      </c>
      <c r="F235" s="1">
        <v>432.95</v>
      </c>
      <c r="G235" s="1">
        <v>413.7</v>
      </c>
      <c r="H235" s="1">
        <v>429.15</v>
      </c>
      <c r="I235" s="1">
        <v>430.55</v>
      </c>
      <c r="J235" s="1">
        <v>424.9</v>
      </c>
      <c r="K235" s="1">
        <v>4236256</v>
      </c>
      <c r="L235" s="1">
        <v>1799995160.3499999</v>
      </c>
      <c r="M235" s="1">
        <v>87824</v>
      </c>
      <c r="N235" s="3">
        <f>IF(ISERR(LN(Table120[[#This Row],[Close Price]]/I234)),"-",LN(Table120[[#This Row],[Close Price]]/I234))</f>
        <v>4.2948474835433563E-2</v>
      </c>
    </row>
    <row r="236" spans="1:14" x14ac:dyDescent="0.3">
      <c r="A236" s="1" t="s">
        <v>37</v>
      </c>
      <c r="B236" s="1" t="s">
        <v>14</v>
      </c>
      <c r="C236" s="2">
        <v>43447</v>
      </c>
      <c r="D236" s="1">
        <v>430.55</v>
      </c>
      <c r="E236" s="1">
        <v>434</v>
      </c>
      <c r="F236" s="1">
        <v>441</v>
      </c>
      <c r="G236" s="1">
        <v>430.25</v>
      </c>
      <c r="H236" s="1">
        <v>436.2</v>
      </c>
      <c r="I236" s="1">
        <v>434.7</v>
      </c>
      <c r="J236" s="1">
        <v>436.36</v>
      </c>
      <c r="K236" s="1">
        <v>3906222</v>
      </c>
      <c r="L236" s="1">
        <v>1704529648.05</v>
      </c>
      <c r="M236" s="1">
        <v>81820</v>
      </c>
      <c r="N236" s="3">
        <f>IF(ISERR(LN(Table120[[#This Row],[Close Price]]/I235)),"-",LN(Table120[[#This Row],[Close Price]]/I235))</f>
        <v>9.5926768525721028E-3</v>
      </c>
    </row>
    <row r="237" spans="1:14" x14ac:dyDescent="0.3">
      <c r="A237" s="1" t="s">
        <v>37</v>
      </c>
      <c r="B237" s="1" t="s">
        <v>14</v>
      </c>
      <c r="C237" s="2">
        <v>43448</v>
      </c>
      <c r="D237" s="1">
        <v>434.7</v>
      </c>
      <c r="E237" s="1">
        <v>426</v>
      </c>
      <c r="F237" s="1">
        <v>446.3</v>
      </c>
      <c r="G237" s="1">
        <v>426</v>
      </c>
      <c r="H237" s="1">
        <v>444.55</v>
      </c>
      <c r="I237" s="1">
        <v>444.05</v>
      </c>
      <c r="J237" s="1">
        <v>440.76</v>
      </c>
      <c r="K237" s="1">
        <v>3600390</v>
      </c>
      <c r="L237" s="1">
        <v>1586890263.3</v>
      </c>
      <c r="M237" s="1">
        <v>63170</v>
      </c>
      <c r="N237" s="3">
        <f>IF(ISERR(LN(Table120[[#This Row],[Close Price]]/I236)),"-",LN(Table120[[#This Row],[Close Price]]/I236))</f>
        <v>2.1281030709766686E-2</v>
      </c>
    </row>
    <row r="238" spans="1:14" x14ac:dyDescent="0.3">
      <c r="A238" s="1" t="s">
        <v>37</v>
      </c>
      <c r="B238" s="1" t="s">
        <v>14</v>
      </c>
      <c r="C238" s="2">
        <v>43451</v>
      </c>
      <c r="D238" s="1">
        <v>444.05</v>
      </c>
      <c r="E238" s="1">
        <v>444.05</v>
      </c>
      <c r="F238" s="1">
        <v>448.75</v>
      </c>
      <c r="G238" s="1">
        <v>438.8</v>
      </c>
      <c r="H238" s="1">
        <v>444</v>
      </c>
      <c r="I238" s="1">
        <v>442.4</v>
      </c>
      <c r="J238" s="1">
        <v>445.11</v>
      </c>
      <c r="K238" s="1">
        <v>3996750</v>
      </c>
      <c r="L238" s="1">
        <v>1778990031.7</v>
      </c>
      <c r="M238" s="1">
        <v>52776</v>
      </c>
      <c r="N238" s="3">
        <f>IF(ISERR(LN(Table120[[#This Row],[Close Price]]/I237)),"-",LN(Table120[[#This Row],[Close Price]]/I237))</f>
        <v>-3.7227184963881678E-3</v>
      </c>
    </row>
    <row r="239" spans="1:14" x14ac:dyDescent="0.3">
      <c r="A239" s="1" t="s">
        <v>37</v>
      </c>
      <c r="B239" s="1" t="s">
        <v>14</v>
      </c>
      <c r="C239" s="2">
        <v>43452</v>
      </c>
      <c r="D239" s="1">
        <v>442.4</v>
      </c>
      <c r="E239" s="1">
        <v>440.8</v>
      </c>
      <c r="F239" s="1">
        <v>444.95</v>
      </c>
      <c r="G239" s="1">
        <v>438</v>
      </c>
      <c r="H239" s="1">
        <v>444.3</v>
      </c>
      <c r="I239" s="1">
        <v>442.9</v>
      </c>
      <c r="J239" s="1">
        <v>441</v>
      </c>
      <c r="K239" s="1">
        <v>2109797</v>
      </c>
      <c r="L239" s="1">
        <v>930416707.5</v>
      </c>
      <c r="M239" s="1">
        <v>38730</v>
      </c>
      <c r="N239" s="3">
        <f>IF(ISERR(LN(Table120[[#This Row],[Close Price]]/I238)),"-",LN(Table120[[#This Row],[Close Price]]/I238))</f>
        <v>1.1295607210274094E-3</v>
      </c>
    </row>
    <row r="240" spans="1:14" x14ac:dyDescent="0.3">
      <c r="A240" s="1" t="s">
        <v>37</v>
      </c>
      <c r="B240" s="1" t="s">
        <v>14</v>
      </c>
      <c r="C240" s="2">
        <v>43453</v>
      </c>
      <c r="D240" s="1">
        <v>442.9</v>
      </c>
      <c r="E240" s="1">
        <v>445.95</v>
      </c>
      <c r="F240" s="1">
        <v>458.8</v>
      </c>
      <c r="G240" s="1">
        <v>445.3</v>
      </c>
      <c r="H240" s="1">
        <v>456.95</v>
      </c>
      <c r="I240" s="1">
        <v>456.8</v>
      </c>
      <c r="J240" s="1">
        <v>454.4</v>
      </c>
      <c r="K240" s="1">
        <v>4720385</v>
      </c>
      <c r="L240" s="1">
        <v>2144933543.05</v>
      </c>
      <c r="M240" s="1">
        <v>104534</v>
      </c>
      <c r="N240" s="3">
        <f>IF(ISERR(LN(Table120[[#This Row],[Close Price]]/I239)),"-",LN(Table120[[#This Row],[Close Price]]/I239))</f>
        <v>3.0901647412648017E-2</v>
      </c>
    </row>
    <row r="241" spans="1:14" x14ac:dyDescent="0.3">
      <c r="A241" s="1" t="s">
        <v>37</v>
      </c>
      <c r="B241" s="1" t="s">
        <v>14</v>
      </c>
      <c r="C241" s="2">
        <v>43454</v>
      </c>
      <c r="D241" s="1">
        <v>456.8</v>
      </c>
      <c r="E241" s="1">
        <v>452.75</v>
      </c>
      <c r="F241" s="1">
        <v>454</v>
      </c>
      <c r="G241" s="1">
        <v>440.1</v>
      </c>
      <c r="H241" s="1">
        <v>444.9</v>
      </c>
      <c r="I241" s="1">
        <v>444.05</v>
      </c>
      <c r="J241" s="1">
        <v>445.97</v>
      </c>
      <c r="K241" s="1">
        <v>2723047</v>
      </c>
      <c r="L241" s="1">
        <v>1214409421.95</v>
      </c>
      <c r="M241" s="1">
        <v>70898</v>
      </c>
      <c r="N241" s="3">
        <f>IF(ISERR(LN(Table120[[#This Row],[Close Price]]/I240)),"-",LN(Table120[[#This Row],[Close Price]]/I240))</f>
        <v>-2.8308489637287351E-2</v>
      </c>
    </row>
    <row r="242" spans="1:14" x14ac:dyDescent="0.3">
      <c r="A242" s="1" t="s">
        <v>37</v>
      </c>
      <c r="B242" s="1" t="s">
        <v>14</v>
      </c>
      <c r="C242" s="2">
        <v>43455</v>
      </c>
      <c r="D242" s="1">
        <v>444.05</v>
      </c>
      <c r="E242" s="1">
        <v>445</v>
      </c>
      <c r="F242" s="1">
        <v>448.5</v>
      </c>
      <c r="G242" s="1">
        <v>434.2</v>
      </c>
      <c r="H242" s="1">
        <v>438.8</v>
      </c>
      <c r="I242" s="1">
        <v>437.75</v>
      </c>
      <c r="J242" s="1">
        <v>440.31</v>
      </c>
      <c r="K242" s="1">
        <v>2130122</v>
      </c>
      <c r="L242" s="1">
        <v>937918274.35000002</v>
      </c>
      <c r="M242" s="1">
        <v>41598</v>
      </c>
      <c r="N242" s="3">
        <f>IF(ISERR(LN(Table120[[#This Row],[Close Price]]/I241)),"-",LN(Table120[[#This Row],[Close Price]]/I241))</f>
        <v>-1.4289197538551847E-2</v>
      </c>
    </row>
    <row r="243" spans="1:14" x14ac:dyDescent="0.3">
      <c r="A243" s="1" t="s">
        <v>37</v>
      </c>
      <c r="B243" s="1" t="s">
        <v>14</v>
      </c>
      <c r="C243" s="2">
        <v>43458</v>
      </c>
      <c r="D243" s="1">
        <v>437.75</v>
      </c>
      <c r="E243" s="1">
        <v>439</v>
      </c>
      <c r="F243" s="1">
        <v>441.95</v>
      </c>
      <c r="G243" s="1">
        <v>424.25</v>
      </c>
      <c r="H243" s="1">
        <v>425.45</v>
      </c>
      <c r="I243" s="1">
        <v>425.85</v>
      </c>
      <c r="J243" s="1">
        <v>430.82</v>
      </c>
      <c r="K243" s="1">
        <v>3263009</v>
      </c>
      <c r="L243" s="1">
        <v>1405779975.0999999</v>
      </c>
      <c r="M243" s="1">
        <v>60895</v>
      </c>
      <c r="N243" s="3">
        <f>IF(ISERR(LN(Table120[[#This Row],[Close Price]]/I242)),"-",LN(Table120[[#This Row],[Close Price]]/I242))</f>
        <v>-2.7560799578871243E-2</v>
      </c>
    </row>
    <row r="244" spans="1:14" x14ac:dyDescent="0.3">
      <c r="A244" s="1" t="s">
        <v>37</v>
      </c>
      <c r="B244" s="1" t="s">
        <v>14</v>
      </c>
      <c r="C244" s="2">
        <v>43460</v>
      </c>
      <c r="D244" s="1">
        <v>425.85</v>
      </c>
      <c r="E244" s="1">
        <v>424.9</v>
      </c>
      <c r="F244" s="1">
        <v>429.8</v>
      </c>
      <c r="G244" s="1">
        <v>414.2</v>
      </c>
      <c r="H244" s="1">
        <v>421.25</v>
      </c>
      <c r="I244" s="1">
        <v>422.6</v>
      </c>
      <c r="J244" s="1">
        <v>422.07</v>
      </c>
      <c r="K244" s="1">
        <v>7349664</v>
      </c>
      <c r="L244" s="1">
        <v>3102061887.8499999</v>
      </c>
      <c r="M244" s="1">
        <v>58852</v>
      </c>
      <c r="N244" s="3">
        <f>IF(ISERR(LN(Table120[[#This Row],[Close Price]]/I243)),"-",LN(Table120[[#This Row],[Close Price]]/I243))</f>
        <v>-7.6610664051335077E-3</v>
      </c>
    </row>
    <row r="245" spans="1:14" x14ac:dyDescent="0.3">
      <c r="A245" s="1" t="s">
        <v>37</v>
      </c>
      <c r="B245" s="1" t="s">
        <v>14</v>
      </c>
      <c r="C245" s="2">
        <v>43461</v>
      </c>
      <c r="D245" s="1">
        <v>422.6</v>
      </c>
      <c r="E245" s="1">
        <v>428</v>
      </c>
      <c r="F245" s="1">
        <v>432</v>
      </c>
      <c r="G245" s="1">
        <v>422.35</v>
      </c>
      <c r="H245" s="1">
        <v>430</v>
      </c>
      <c r="I245" s="1">
        <v>429.95</v>
      </c>
      <c r="J245" s="1">
        <v>429.09</v>
      </c>
      <c r="K245" s="1">
        <v>3386941</v>
      </c>
      <c r="L245" s="1">
        <v>1453287499.8499999</v>
      </c>
      <c r="M245" s="1">
        <v>38515</v>
      </c>
      <c r="N245" s="3">
        <f>IF(ISERR(LN(Table120[[#This Row],[Close Price]]/I244)),"-",LN(Table120[[#This Row],[Close Price]]/I244))</f>
        <v>1.7242817674949101E-2</v>
      </c>
    </row>
    <row r="246" spans="1:14" x14ac:dyDescent="0.3">
      <c r="A246" s="1" t="s">
        <v>37</v>
      </c>
      <c r="B246" s="1" t="s">
        <v>14</v>
      </c>
      <c r="C246" s="2">
        <v>43462</v>
      </c>
      <c r="D246" s="1">
        <v>429.95</v>
      </c>
      <c r="E246" s="1">
        <v>431.85</v>
      </c>
      <c r="F246" s="1">
        <v>437.25</v>
      </c>
      <c r="G246" s="1">
        <v>428.5</v>
      </c>
      <c r="H246" s="1">
        <v>433</v>
      </c>
      <c r="I246" s="1">
        <v>433.25</v>
      </c>
      <c r="J246" s="1">
        <v>434.34</v>
      </c>
      <c r="K246" s="1">
        <v>1925920</v>
      </c>
      <c r="L246" s="1">
        <v>836512570</v>
      </c>
      <c r="M246" s="1">
        <v>40889</v>
      </c>
      <c r="N246" s="3">
        <f>IF(ISERR(LN(Table120[[#This Row],[Close Price]]/I245)),"-",LN(Table120[[#This Row],[Close Price]]/I245))</f>
        <v>7.6460057388100583E-3</v>
      </c>
    </row>
    <row r="247" spans="1:14" x14ac:dyDescent="0.3">
      <c r="A247" s="1" t="s">
        <v>37</v>
      </c>
      <c r="B247" s="1" t="s">
        <v>14</v>
      </c>
      <c r="C247" s="2">
        <v>43465</v>
      </c>
      <c r="D247" s="1">
        <v>433.25</v>
      </c>
      <c r="E247" s="1">
        <v>433.65</v>
      </c>
      <c r="F247" s="1">
        <v>439.9</v>
      </c>
      <c r="G247" s="1">
        <v>428.95</v>
      </c>
      <c r="H247" s="1">
        <v>430</v>
      </c>
      <c r="I247" s="1">
        <v>430.65</v>
      </c>
      <c r="J247" s="1">
        <v>434.84</v>
      </c>
      <c r="K247" s="1">
        <v>2076007</v>
      </c>
      <c r="L247" s="1">
        <v>902737284.79999995</v>
      </c>
      <c r="M247" s="1">
        <v>31079</v>
      </c>
      <c r="N247" s="3">
        <f>IF(ISERR(LN(Table120[[#This Row],[Close Price]]/I246)),"-",LN(Table120[[#This Row],[Close Price]]/I246))</f>
        <v>-6.0192333605328897E-3</v>
      </c>
    </row>
    <row r="248" spans="1:14" x14ac:dyDescent="0.3">
      <c r="A248" s="1" t="s">
        <v>37</v>
      </c>
      <c r="B248" s="1" t="s">
        <v>14</v>
      </c>
      <c r="C248" s="2">
        <v>43466</v>
      </c>
      <c r="D248" s="1">
        <v>430.65</v>
      </c>
      <c r="E248" s="1">
        <v>431.75</v>
      </c>
      <c r="F248" s="1">
        <v>433.95</v>
      </c>
      <c r="G248" s="1">
        <v>421.1</v>
      </c>
      <c r="H248" s="1">
        <v>422</v>
      </c>
      <c r="I248" s="1">
        <v>421.85</v>
      </c>
      <c r="J248" s="1">
        <v>424.91</v>
      </c>
      <c r="K248" s="1">
        <v>1617567</v>
      </c>
      <c r="L248" s="1">
        <v>687317181.5</v>
      </c>
      <c r="M248" s="1">
        <v>14783</v>
      </c>
      <c r="N248" s="3">
        <f>IF(ISERR(LN(Table120[[#This Row],[Close Price]]/I247)),"-",LN(Table120[[#This Row],[Close Price]]/I247))</f>
        <v>-2.0645894623546789E-2</v>
      </c>
    </row>
    <row r="249" spans="1:14" x14ac:dyDescent="0.3">
      <c r="A249" s="1" t="s">
        <v>37</v>
      </c>
      <c r="B249" s="1" t="s">
        <v>14</v>
      </c>
      <c r="C249" s="2">
        <v>43467</v>
      </c>
      <c r="D249" s="1">
        <v>421.85</v>
      </c>
      <c r="E249" s="1">
        <v>421.95</v>
      </c>
      <c r="F249" s="1">
        <v>425.35</v>
      </c>
      <c r="G249" s="1">
        <v>411</v>
      </c>
      <c r="H249" s="1">
        <v>416.15</v>
      </c>
      <c r="I249" s="1">
        <v>416.4</v>
      </c>
      <c r="J249" s="1">
        <v>418.18</v>
      </c>
      <c r="K249" s="1">
        <v>2550167</v>
      </c>
      <c r="L249" s="1">
        <v>1066418754.5</v>
      </c>
      <c r="M249" s="1">
        <v>41839</v>
      </c>
      <c r="N249" s="3">
        <f>IF(ISERR(LN(Table120[[#This Row],[Close Price]]/I248)),"-",LN(Table120[[#This Row],[Close Price]]/I248))</f>
        <v>-1.3003463870821984E-2</v>
      </c>
    </row>
    <row r="250" spans="1:14" x14ac:dyDescent="0.3">
      <c r="A250" s="1" t="s">
        <v>37</v>
      </c>
      <c r="B250" s="1" t="s">
        <v>14</v>
      </c>
      <c r="C250" s="2">
        <v>43468</v>
      </c>
      <c r="D250" s="1">
        <v>416.4</v>
      </c>
      <c r="E250" s="1">
        <v>416.4</v>
      </c>
      <c r="F250" s="1">
        <v>426</v>
      </c>
      <c r="G250" s="1">
        <v>413.5</v>
      </c>
      <c r="H250" s="1">
        <v>422.1</v>
      </c>
      <c r="I250" s="1">
        <v>422</v>
      </c>
      <c r="J250" s="1">
        <v>422.49</v>
      </c>
      <c r="K250" s="1">
        <v>3271824</v>
      </c>
      <c r="L250" s="1">
        <v>1382301107.9000001</v>
      </c>
      <c r="M250" s="1">
        <v>50119</v>
      </c>
      <c r="N250" s="3">
        <f>IF(ISERR(LN(Table120[[#This Row],[Close Price]]/I249)),"-",LN(Table120[[#This Row],[Close Price]]/I249))</f>
        <v>1.3358977295198074E-2</v>
      </c>
    </row>
    <row r="251" spans="1:14" x14ac:dyDescent="0.3">
      <c r="A251" s="1" t="s">
        <v>37</v>
      </c>
      <c r="B251" s="1" t="s">
        <v>14</v>
      </c>
      <c r="C251" s="2">
        <v>43469</v>
      </c>
      <c r="D251" s="1">
        <v>422</v>
      </c>
      <c r="E251" s="1">
        <v>423</v>
      </c>
      <c r="F251" s="1">
        <v>425.45</v>
      </c>
      <c r="G251" s="1">
        <v>416.9</v>
      </c>
      <c r="H251" s="1">
        <v>418.9</v>
      </c>
      <c r="I251" s="1">
        <v>419.25</v>
      </c>
      <c r="J251" s="1">
        <v>420.24</v>
      </c>
      <c r="K251" s="1">
        <v>1831799</v>
      </c>
      <c r="L251" s="1">
        <v>769791454.39999998</v>
      </c>
      <c r="M251" s="1">
        <v>49724</v>
      </c>
      <c r="N251" s="3">
        <f>IF(ISERR(LN(Table120[[#This Row],[Close Price]]/I250)),"-",LN(Table120[[#This Row],[Close Price]]/I250))</f>
        <v>-6.5379133326935708E-3</v>
      </c>
    </row>
    <row r="252" spans="1:14" x14ac:dyDescent="0.3">
      <c r="A252" s="1" t="s">
        <v>37</v>
      </c>
      <c r="B252" s="1" t="s">
        <v>14</v>
      </c>
      <c r="C252" s="2">
        <v>43472</v>
      </c>
      <c r="D252" s="1">
        <v>419.25</v>
      </c>
      <c r="E252" s="1">
        <v>421.55</v>
      </c>
      <c r="F252" s="1">
        <v>425.75</v>
      </c>
      <c r="G252" s="1">
        <v>418.4</v>
      </c>
      <c r="H252" s="1">
        <v>420.5</v>
      </c>
      <c r="I252" s="1">
        <v>420.45</v>
      </c>
      <c r="J252" s="1">
        <v>421.89</v>
      </c>
      <c r="K252" s="1">
        <v>1394010</v>
      </c>
      <c r="L252" s="1">
        <v>588119438.85000002</v>
      </c>
      <c r="M252" s="1">
        <v>26516</v>
      </c>
      <c r="N252" s="3">
        <f>IF(ISERR(LN(Table120[[#This Row],[Close Price]]/I251)),"-",LN(Table120[[#This Row],[Close Price]]/I251))</f>
        <v>2.8581655755887192E-3</v>
      </c>
    </row>
    <row r="253" spans="1:14" x14ac:dyDescent="0.3">
      <c r="A253" s="1" t="s">
        <v>37</v>
      </c>
      <c r="B253" s="1" t="s">
        <v>14</v>
      </c>
      <c r="C253" s="2">
        <v>43473</v>
      </c>
      <c r="D253" s="1">
        <v>420.45</v>
      </c>
      <c r="E253" s="1">
        <v>422.35</v>
      </c>
      <c r="F253" s="1">
        <v>422.5</v>
      </c>
      <c r="G253" s="1">
        <v>414</v>
      </c>
      <c r="H253" s="1">
        <v>417.45</v>
      </c>
      <c r="I253" s="1">
        <v>416.4</v>
      </c>
      <c r="J253" s="1">
        <v>417.59</v>
      </c>
      <c r="K253" s="1">
        <v>1412597</v>
      </c>
      <c r="L253" s="1">
        <v>589891348.04999995</v>
      </c>
      <c r="M253" s="1">
        <v>30714</v>
      </c>
      <c r="N253" s="3">
        <f>IF(ISERR(LN(Table120[[#This Row],[Close Price]]/I252)),"-",LN(Table120[[#This Row],[Close Price]]/I252))</f>
        <v>-9.6792295380931856E-3</v>
      </c>
    </row>
    <row r="254" spans="1:14" x14ac:dyDescent="0.3">
      <c r="A254" s="1" t="s">
        <v>37</v>
      </c>
      <c r="B254" s="1" t="s">
        <v>14</v>
      </c>
      <c r="C254" s="2">
        <v>43474</v>
      </c>
      <c r="D254" s="1">
        <v>416.4</v>
      </c>
      <c r="E254" s="1">
        <v>419.75</v>
      </c>
      <c r="F254" s="1">
        <v>426.8</v>
      </c>
      <c r="G254" s="1">
        <v>417</v>
      </c>
      <c r="H254" s="1">
        <v>421.6</v>
      </c>
      <c r="I254" s="1">
        <v>421.5</v>
      </c>
      <c r="J254" s="1">
        <v>422.38</v>
      </c>
      <c r="K254" s="1">
        <v>2975792</v>
      </c>
      <c r="L254" s="1">
        <v>1256923544.5999999</v>
      </c>
      <c r="M254" s="1">
        <v>87333</v>
      </c>
      <c r="N254" s="3">
        <f>IF(ISERR(LN(Table120[[#This Row],[Close Price]]/I253)),"-",LN(Table120[[#This Row],[Close Price]]/I253))</f>
        <v>1.2173440701096485E-2</v>
      </c>
    </row>
    <row r="255" spans="1:14" x14ac:dyDescent="0.3">
      <c r="A255" s="1" t="s">
        <v>37</v>
      </c>
      <c r="B255" s="1" t="s">
        <v>14</v>
      </c>
      <c r="C255" s="2">
        <v>43475</v>
      </c>
      <c r="D255" s="1">
        <v>421.5</v>
      </c>
      <c r="E255" s="1">
        <v>422.5</v>
      </c>
      <c r="F255" s="1">
        <v>423.9</v>
      </c>
      <c r="G255" s="1">
        <v>418.55</v>
      </c>
      <c r="H255" s="1">
        <v>421.55</v>
      </c>
      <c r="I255" s="1">
        <v>421.15</v>
      </c>
      <c r="J255" s="1">
        <v>420.81</v>
      </c>
      <c r="K255" s="1">
        <v>1089796</v>
      </c>
      <c r="L255" s="1">
        <v>458599603.69999999</v>
      </c>
      <c r="M255" s="1">
        <v>37889</v>
      </c>
      <c r="N255" s="3">
        <f>IF(ISERR(LN(Table120[[#This Row],[Close Price]]/I254)),"-",LN(Table120[[#This Row],[Close Price]]/I254))</f>
        <v>-8.307126805374705E-4</v>
      </c>
    </row>
    <row r="256" spans="1:14" x14ac:dyDescent="0.3">
      <c r="A256" s="1" t="s">
        <v>37</v>
      </c>
      <c r="B256" s="1" t="s">
        <v>14</v>
      </c>
      <c r="C256" s="2">
        <v>43476</v>
      </c>
      <c r="D256" s="1">
        <v>421.15</v>
      </c>
      <c r="E256" s="1">
        <v>422.45</v>
      </c>
      <c r="F256" s="1">
        <v>422.75</v>
      </c>
      <c r="G256" s="1">
        <v>418.65</v>
      </c>
      <c r="H256" s="1">
        <v>421.2</v>
      </c>
      <c r="I256" s="1">
        <v>421.65</v>
      </c>
      <c r="J256" s="1">
        <v>420.92</v>
      </c>
      <c r="K256" s="1">
        <v>929656</v>
      </c>
      <c r="L256" s="1">
        <v>391309999.55000001</v>
      </c>
      <c r="M256" s="1">
        <v>18123</v>
      </c>
      <c r="N256" s="3">
        <f>IF(ISERR(LN(Table120[[#This Row],[Close Price]]/I255)),"-",LN(Table120[[#This Row],[Close Price]]/I255))</f>
        <v>1.1865212592777833E-3</v>
      </c>
    </row>
    <row r="257" spans="1:14" x14ac:dyDescent="0.3">
      <c r="A257" s="1" t="s">
        <v>37</v>
      </c>
      <c r="B257" s="1" t="s">
        <v>14</v>
      </c>
      <c r="C257" s="2">
        <v>43479</v>
      </c>
      <c r="D257" s="1">
        <v>421.65</v>
      </c>
      <c r="E257" s="1">
        <v>422.35</v>
      </c>
      <c r="F257" s="1">
        <v>435.3</v>
      </c>
      <c r="G257" s="1">
        <v>420.8</v>
      </c>
      <c r="H257" s="1">
        <v>433.4</v>
      </c>
      <c r="I257" s="1">
        <v>433.5</v>
      </c>
      <c r="J257" s="1">
        <v>428.44</v>
      </c>
      <c r="K257" s="1">
        <v>3145076</v>
      </c>
      <c r="L257" s="1">
        <v>1347462128.45</v>
      </c>
      <c r="M257" s="1">
        <v>51666</v>
      </c>
      <c r="N257" s="3">
        <f>IF(ISERR(LN(Table120[[#This Row],[Close Price]]/I256)),"-",LN(Table120[[#This Row],[Close Price]]/I256))</f>
        <v>2.771621019994602E-2</v>
      </c>
    </row>
    <row r="258" spans="1:14" x14ac:dyDescent="0.3">
      <c r="A258" s="1" t="s">
        <v>37</v>
      </c>
      <c r="B258" s="1" t="s">
        <v>14</v>
      </c>
      <c r="C258" s="2">
        <v>43480</v>
      </c>
      <c r="D258" s="1">
        <v>433.5</v>
      </c>
      <c r="E258" s="1">
        <v>434.9</v>
      </c>
      <c r="F258" s="1">
        <v>438</v>
      </c>
      <c r="G258" s="1">
        <v>424</v>
      </c>
      <c r="H258" s="1">
        <v>424.95</v>
      </c>
      <c r="I258" s="1">
        <v>426.1</v>
      </c>
      <c r="J258" s="1">
        <v>430.54</v>
      </c>
      <c r="K258" s="1">
        <v>4594571</v>
      </c>
      <c r="L258" s="1">
        <v>1978145054.3</v>
      </c>
      <c r="M258" s="1">
        <v>54301</v>
      </c>
      <c r="N258" s="3">
        <f>IF(ISERR(LN(Table120[[#This Row],[Close Price]]/I257)),"-",LN(Table120[[#This Row],[Close Price]]/I257))</f>
        <v>-1.7217735714730158E-2</v>
      </c>
    </row>
    <row r="259" spans="1:14" x14ac:dyDescent="0.3">
      <c r="A259" s="1" t="s">
        <v>37</v>
      </c>
      <c r="B259" s="1" t="s">
        <v>14</v>
      </c>
      <c r="C259" s="2">
        <v>43481</v>
      </c>
      <c r="D259" s="1">
        <v>426.1</v>
      </c>
      <c r="E259" s="1">
        <v>425.15</v>
      </c>
      <c r="F259" s="1">
        <v>427.4</v>
      </c>
      <c r="G259" s="1">
        <v>419.35</v>
      </c>
      <c r="H259" s="1">
        <v>424.35</v>
      </c>
      <c r="I259" s="1">
        <v>423.85</v>
      </c>
      <c r="J259" s="1">
        <v>423.06</v>
      </c>
      <c r="K259" s="1">
        <v>1621386</v>
      </c>
      <c r="L259" s="1">
        <v>685935830.04999995</v>
      </c>
      <c r="M259" s="1">
        <v>34575</v>
      </c>
      <c r="N259" s="3">
        <f>IF(ISERR(LN(Table120[[#This Row],[Close Price]]/I258)),"-",LN(Table120[[#This Row],[Close Price]]/I258))</f>
        <v>-5.2944414514517766E-3</v>
      </c>
    </row>
    <row r="260" spans="1:14" x14ac:dyDescent="0.3">
      <c r="A260" s="1" t="s">
        <v>37</v>
      </c>
      <c r="B260" s="1" t="s">
        <v>14</v>
      </c>
      <c r="C260" s="2">
        <v>43482</v>
      </c>
      <c r="D260" s="1">
        <v>423.85</v>
      </c>
      <c r="E260" s="1">
        <v>425.85</v>
      </c>
      <c r="F260" s="1">
        <v>426.75</v>
      </c>
      <c r="G260" s="1">
        <v>417.65</v>
      </c>
      <c r="H260" s="1">
        <v>421</v>
      </c>
      <c r="I260" s="1">
        <v>420.3</v>
      </c>
      <c r="J260" s="1">
        <v>421.96</v>
      </c>
      <c r="K260" s="1">
        <v>2118185</v>
      </c>
      <c r="L260" s="1">
        <v>893791668.5</v>
      </c>
      <c r="M260" s="1">
        <v>29733</v>
      </c>
      <c r="N260" s="3">
        <f>IF(ISERR(LN(Table120[[#This Row],[Close Price]]/I259)),"-",LN(Table120[[#This Row],[Close Price]]/I259))</f>
        <v>-8.4108770433435689E-3</v>
      </c>
    </row>
    <row r="261" spans="1:14" x14ac:dyDescent="0.3">
      <c r="A261" s="1" t="s">
        <v>37</v>
      </c>
      <c r="B261" s="1" t="s">
        <v>14</v>
      </c>
      <c r="C261" s="2">
        <v>43483</v>
      </c>
      <c r="D261" s="1">
        <v>420.3</v>
      </c>
      <c r="E261" s="1">
        <v>422.95</v>
      </c>
      <c r="F261" s="1">
        <v>427</v>
      </c>
      <c r="G261" s="1">
        <v>418.55</v>
      </c>
      <c r="H261" s="1">
        <v>424.3</v>
      </c>
      <c r="I261" s="1">
        <v>424.1</v>
      </c>
      <c r="J261" s="1">
        <v>422</v>
      </c>
      <c r="K261" s="1">
        <v>2301927</v>
      </c>
      <c r="L261" s="1">
        <v>971409998.25</v>
      </c>
      <c r="M261" s="1">
        <v>54992</v>
      </c>
      <c r="N261" s="3">
        <f>IF(ISERR(LN(Table120[[#This Row],[Close Price]]/I260)),"-",LN(Table120[[#This Row],[Close Price]]/I260))</f>
        <v>9.0005344694741116E-3</v>
      </c>
    </row>
    <row r="262" spans="1:14" x14ac:dyDescent="0.3">
      <c r="A262" s="1" t="s">
        <v>37</v>
      </c>
      <c r="B262" s="1" t="s">
        <v>14</v>
      </c>
      <c r="C262" s="2">
        <v>43486</v>
      </c>
      <c r="D262" s="1">
        <v>424.1</v>
      </c>
      <c r="E262" s="1">
        <v>425.1</v>
      </c>
      <c r="F262" s="1">
        <v>433.75</v>
      </c>
      <c r="G262" s="1">
        <v>424.15</v>
      </c>
      <c r="H262" s="1">
        <v>427.6</v>
      </c>
      <c r="I262" s="1">
        <v>428.15</v>
      </c>
      <c r="J262" s="1">
        <v>430.4</v>
      </c>
      <c r="K262" s="1">
        <v>2235926</v>
      </c>
      <c r="L262" s="1">
        <v>962350992</v>
      </c>
      <c r="M262" s="1">
        <v>47840</v>
      </c>
      <c r="N262" s="3">
        <f>IF(ISERR(LN(Table120[[#This Row],[Close Price]]/I261)),"-",LN(Table120[[#This Row],[Close Price]]/I261))</f>
        <v>9.5043249916559065E-3</v>
      </c>
    </row>
    <row r="263" spans="1:14" x14ac:dyDescent="0.3">
      <c r="A263" s="1" t="s">
        <v>37</v>
      </c>
      <c r="B263" s="1" t="s">
        <v>14</v>
      </c>
      <c r="C263" s="2">
        <v>43487</v>
      </c>
      <c r="D263" s="1">
        <v>428.15</v>
      </c>
      <c r="E263" s="1">
        <v>428.2</v>
      </c>
      <c r="F263" s="1">
        <v>434.35</v>
      </c>
      <c r="G263" s="1">
        <v>423.2</v>
      </c>
      <c r="H263" s="1">
        <v>433.3</v>
      </c>
      <c r="I263" s="1">
        <v>433.35</v>
      </c>
      <c r="J263" s="1">
        <v>429.82</v>
      </c>
      <c r="K263" s="1">
        <v>1553097</v>
      </c>
      <c r="L263" s="1">
        <v>667556544.10000002</v>
      </c>
      <c r="M263" s="1">
        <v>24896</v>
      </c>
      <c r="N263" s="3">
        <f>IF(ISERR(LN(Table120[[#This Row],[Close Price]]/I262)),"-",LN(Table120[[#This Row],[Close Price]]/I262))</f>
        <v>1.2072114108153007E-2</v>
      </c>
    </row>
    <row r="264" spans="1:14" x14ac:dyDescent="0.3">
      <c r="A264" s="1" t="s">
        <v>37</v>
      </c>
      <c r="B264" s="1" t="s">
        <v>14</v>
      </c>
      <c r="C264" s="2">
        <v>43488</v>
      </c>
      <c r="D264" s="1">
        <v>433.35</v>
      </c>
      <c r="E264" s="1">
        <v>433.35</v>
      </c>
      <c r="F264" s="1">
        <v>436.05</v>
      </c>
      <c r="G264" s="1">
        <v>428.65</v>
      </c>
      <c r="H264" s="1">
        <v>430.3</v>
      </c>
      <c r="I264" s="1">
        <v>430.65</v>
      </c>
      <c r="J264" s="1">
        <v>432.87</v>
      </c>
      <c r="K264" s="1">
        <v>1537391</v>
      </c>
      <c r="L264" s="1">
        <v>665493785.10000002</v>
      </c>
      <c r="M264" s="1">
        <v>34181</v>
      </c>
      <c r="N264" s="3">
        <f>IF(ISERR(LN(Table120[[#This Row],[Close Price]]/I263)),"-",LN(Table120[[#This Row],[Close Price]]/I263))</f>
        <v>-6.2500203451714056E-3</v>
      </c>
    </row>
    <row r="265" spans="1:14" x14ac:dyDescent="0.3">
      <c r="A265" s="1" t="s">
        <v>37</v>
      </c>
      <c r="B265" s="1" t="s">
        <v>14</v>
      </c>
      <c r="C265" s="2">
        <v>43489</v>
      </c>
      <c r="D265" s="1">
        <v>430.65</v>
      </c>
      <c r="E265" s="1">
        <v>429.4</v>
      </c>
      <c r="F265" s="1">
        <v>433.8</v>
      </c>
      <c r="G265" s="1">
        <v>427.4</v>
      </c>
      <c r="H265" s="1">
        <v>430.45</v>
      </c>
      <c r="I265" s="1">
        <v>430.4</v>
      </c>
      <c r="J265" s="1">
        <v>430.05</v>
      </c>
      <c r="K265" s="1">
        <v>1179389</v>
      </c>
      <c r="L265" s="1">
        <v>507202119.19999999</v>
      </c>
      <c r="M265" s="1">
        <v>35556</v>
      </c>
      <c r="N265" s="3">
        <f>IF(ISERR(LN(Table120[[#This Row],[Close Price]]/I264)),"-",LN(Table120[[#This Row],[Close Price]]/I264))</f>
        <v>-5.8068638760802398E-4</v>
      </c>
    </row>
    <row r="266" spans="1:14" x14ac:dyDescent="0.3">
      <c r="A266" s="1" t="s">
        <v>37</v>
      </c>
      <c r="B266" s="1" t="s">
        <v>14</v>
      </c>
      <c r="C266" s="2">
        <v>43490</v>
      </c>
      <c r="D266" s="1">
        <v>430.4</v>
      </c>
      <c r="E266" s="1">
        <v>432.15</v>
      </c>
      <c r="F266" s="1">
        <v>438.45</v>
      </c>
      <c r="G266" s="1">
        <v>428.2</v>
      </c>
      <c r="H266" s="1">
        <v>431</v>
      </c>
      <c r="I266" s="1">
        <v>430</v>
      </c>
      <c r="J266" s="1">
        <v>433.58</v>
      </c>
      <c r="K266" s="1">
        <v>1819072</v>
      </c>
      <c r="L266" s="1">
        <v>788717533.39999998</v>
      </c>
      <c r="M266" s="1">
        <v>47045</v>
      </c>
      <c r="N266" s="3">
        <f>IF(ISERR(LN(Table120[[#This Row],[Close Price]]/I265)),"-",LN(Table120[[#This Row],[Close Price]]/I265))</f>
        <v>-9.298001599665276E-4</v>
      </c>
    </row>
    <row r="267" spans="1:14" x14ac:dyDescent="0.3">
      <c r="A267" s="1" t="s">
        <v>37</v>
      </c>
      <c r="B267" s="1" t="s">
        <v>14</v>
      </c>
      <c r="C267" s="2">
        <v>43493</v>
      </c>
      <c r="D267" s="1">
        <v>430</v>
      </c>
      <c r="E267" s="1">
        <v>430.75</v>
      </c>
      <c r="F267" s="1">
        <v>432</v>
      </c>
      <c r="G267" s="1">
        <v>422.5</v>
      </c>
      <c r="H267" s="1">
        <v>424.3</v>
      </c>
      <c r="I267" s="1">
        <v>427.4</v>
      </c>
      <c r="J267" s="1">
        <v>427.17</v>
      </c>
      <c r="K267" s="1">
        <v>1613234</v>
      </c>
      <c r="L267" s="1">
        <v>689122098.5</v>
      </c>
      <c r="M267" s="1">
        <v>27114</v>
      </c>
      <c r="N267" s="3">
        <f>IF(ISERR(LN(Table120[[#This Row],[Close Price]]/I266)),"-",LN(Table120[[#This Row],[Close Price]]/I266))</f>
        <v>-6.0648658025609222E-3</v>
      </c>
    </row>
    <row r="268" spans="1:14" x14ac:dyDescent="0.3">
      <c r="A268" s="1" t="s">
        <v>37</v>
      </c>
      <c r="B268" s="1" t="s">
        <v>14</v>
      </c>
      <c r="C268" s="2">
        <v>43494</v>
      </c>
      <c r="D268" s="1">
        <v>427.4</v>
      </c>
      <c r="E268" s="1">
        <v>425</v>
      </c>
      <c r="F268" s="1">
        <v>426.15</v>
      </c>
      <c r="G268" s="1">
        <v>417.6</v>
      </c>
      <c r="H268" s="1">
        <v>423.15</v>
      </c>
      <c r="I268" s="1">
        <v>423.15</v>
      </c>
      <c r="J268" s="1">
        <v>421.62</v>
      </c>
      <c r="K268" s="1">
        <v>1910592</v>
      </c>
      <c r="L268" s="1">
        <v>805546292.5</v>
      </c>
      <c r="M268" s="1">
        <v>39290</v>
      </c>
      <c r="N268" s="3">
        <f>IF(ISERR(LN(Table120[[#This Row],[Close Price]]/I267)),"-",LN(Table120[[#This Row],[Close Price]]/I267))</f>
        <v>-9.9936167689322827E-3</v>
      </c>
    </row>
    <row r="269" spans="1:14" x14ac:dyDescent="0.3">
      <c r="A269" s="1" t="s">
        <v>37</v>
      </c>
      <c r="B269" s="1" t="s">
        <v>14</v>
      </c>
      <c r="C269" s="2">
        <v>43495</v>
      </c>
      <c r="D269" s="1">
        <v>423.15</v>
      </c>
      <c r="E269" s="1">
        <v>425.55</v>
      </c>
      <c r="F269" s="1">
        <v>432.45</v>
      </c>
      <c r="G269" s="1">
        <v>424.35</v>
      </c>
      <c r="H269" s="1">
        <v>430.9</v>
      </c>
      <c r="I269" s="1">
        <v>431.15</v>
      </c>
      <c r="J269" s="1">
        <v>429.27</v>
      </c>
      <c r="K269" s="1">
        <v>1919495</v>
      </c>
      <c r="L269" s="1">
        <v>823979775.04999995</v>
      </c>
      <c r="M269" s="1">
        <v>33380</v>
      </c>
      <c r="N269" s="3">
        <f>IF(ISERR(LN(Table120[[#This Row],[Close Price]]/I268)),"-",LN(Table120[[#This Row],[Close Price]]/I268))</f>
        <v>1.8729331282218549E-2</v>
      </c>
    </row>
    <row r="270" spans="1:14" x14ac:dyDescent="0.3">
      <c r="A270" s="1" t="s">
        <v>37</v>
      </c>
      <c r="B270" s="1" t="s">
        <v>14</v>
      </c>
      <c r="C270" s="2">
        <v>43496</v>
      </c>
      <c r="D270" s="1">
        <v>431.15</v>
      </c>
      <c r="E270" s="1">
        <v>434.45</v>
      </c>
      <c r="F270" s="1">
        <v>448.2</v>
      </c>
      <c r="G270" s="1">
        <v>427.2</v>
      </c>
      <c r="H270" s="1">
        <v>447.5</v>
      </c>
      <c r="I270" s="1">
        <v>443.65</v>
      </c>
      <c r="J270" s="1">
        <v>437.94</v>
      </c>
      <c r="K270" s="1">
        <v>10969400</v>
      </c>
      <c r="L270" s="1">
        <v>4803947952.1000004</v>
      </c>
      <c r="M270" s="1">
        <v>134181</v>
      </c>
      <c r="N270" s="3">
        <f>IF(ISERR(LN(Table120[[#This Row],[Close Price]]/I269)),"-",LN(Table120[[#This Row],[Close Price]]/I269))</f>
        <v>2.857990588301337E-2</v>
      </c>
    </row>
    <row r="271" spans="1:14" x14ac:dyDescent="0.3">
      <c r="A271" s="1" t="s">
        <v>37</v>
      </c>
      <c r="B271" s="1" t="s">
        <v>14</v>
      </c>
      <c r="C271" s="2">
        <v>43497</v>
      </c>
      <c r="D271" s="1">
        <v>443.65</v>
      </c>
      <c r="E271" s="1">
        <v>450</v>
      </c>
      <c r="F271" s="1">
        <v>456</v>
      </c>
      <c r="G271" s="1">
        <v>441.35</v>
      </c>
      <c r="H271" s="1">
        <v>451.5</v>
      </c>
      <c r="I271" s="1">
        <v>451.85</v>
      </c>
      <c r="J271" s="1">
        <v>450.7</v>
      </c>
      <c r="K271" s="1">
        <v>6034606</v>
      </c>
      <c r="L271" s="1">
        <v>2719819621.3499999</v>
      </c>
      <c r="M271" s="1">
        <v>94639</v>
      </c>
      <c r="N271" s="3">
        <f>IF(ISERR(LN(Table120[[#This Row],[Close Price]]/I270)),"-",LN(Table120[[#This Row],[Close Price]]/I270))</f>
        <v>1.831430306661808E-2</v>
      </c>
    </row>
    <row r="272" spans="1:14" x14ac:dyDescent="0.3">
      <c r="A272" s="1" t="s">
        <v>37</v>
      </c>
      <c r="B272" s="1" t="s">
        <v>14</v>
      </c>
      <c r="C272" s="2">
        <v>43500</v>
      </c>
      <c r="D272" s="1">
        <v>451.85</v>
      </c>
      <c r="E272" s="1">
        <v>452</v>
      </c>
      <c r="F272" s="1">
        <v>458</v>
      </c>
      <c r="G272" s="1">
        <v>443.6</v>
      </c>
      <c r="H272" s="1">
        <v>447.5</v>
      </c>
      <c r="I272" s="1">
        <v>447.45</v>
      </c>
      <c r="J272" s="1">
        <v>450.94</v>
      </c>
      <c r="K272" s="1">
        <v>2210541</v>
      </c>
      <c r="L272" s="1">
        <v>996830414.20000005</v>
      </c>
      <c r="M272" s="1">
        <v>49251</v>
      </c>
      <c r="N272" s="3">
        <f>IF(ISERR(LN(Table120[[#This Row],[Close Price]]/I271)),"-",LN(Table120[[#This Row],[Close Price]]/I271))</f>
        <v>-9.7854667190976387E-3</v>
      </c>
    </row>
    <row r="273" spans="1:14" x14ac:dyDescent="0.3">
      <c r="A273" s="1" t="s">
        <v>37</v>
      </c>
      <c r="B273" s="1" t="s">
        <v>14</v>
      </c>
      <c r="C273" s="2">
        <v>43501</v>
      </c>
      <c r="D273" s="1">
        <v>447.45</v>
      </c>
      <c r="E273" s="1">
        <v>447.9</v>
      </c>
      <c r="F273" s="1">
        <v>453</v>
      </c>
      <c r="G273" s="1">
        <v>444.2</v>
      </c>
      <c r="H273" s="1">
        <v>449.5</v>
      </c>
      <c r="I273" s="1">
        <v>449.05</v>
      </c>
      <c r="J273" s="1">
        <v>448.13</v>
      </c>
      <c r="K273" s="1">
        <v>1499771</v>
      </c>
      <c r="L273" s="1">
        <v>672090908.04999995</v>
      </c>
      <c r="M273" s="1">
        <v>24830</v>
      </c>
      <c r="N273" s="3">
        <f>IF(ISERR(LN(Table120[[#This Row],[Close Price]]/I272)),"-",LN(Table120[[#This Row],[Close Price]]/I272))</f>
        <v>3.5694404880916748E-3</v>
      </c>
    </row>
    <row r="274" spans="1:14" x14ac:dyDescent="0.3">
      <c r="A274" s="1" t="s">
        <v>37</v>
      </c>
      <c r="B274" s="1" t="s">
        <v>14</v>
      </c>
      <c r="C274" s="2">
        <v>43502</v>
      </c>
      <c r="D274" s="1">
        <v>449.05</v>
      </c>
      <c r="E274" s="1">
        <v>451</v>
      </c>
      <c r="F274" s="1">
        <v>455</v>
      </c>
      <c r="G274" s="1">
        <v>447.1</v>
      </c>
      <c r="H274" s="1">
        <v>454</v>
      </c>
      <c r="I274" s="1">
        <v>453.7</v>
      </c>
      <c r="J274" s="1">
        <v>452.02</v>
      </c>
      <c r="K274" s="1">
        <v>1491252</v>
      </c>
      <c r="L274" s="1">
        <v>674082242.89999998</v>
      </c>
      <c r="M274" s="1">
        <v>19406</v>
      </c>
      <c r="N274" s="3">
        <f>IF(ISERR(LN(Table120[[#This Row],[Close Price]]/I273)),"-",LN(Table120[[#This Row],[Close Price]]/I273))</f>
        <v>1.0301946552959481E-2</v>
      </c>
    </row>
    <row r="275" spans="1:14" x14ac:dyDescent="0.3">
      <c r="A275" s="1" t="s">
        <v>37</v>
      </c>
      <c r="B275" s="1" t="s">
        <v>14</v>
      </c>
      <c r="C275" s="2">
        <v>43503</v>
      </c>
      <c r="D275" s="1">
        <v>453.7</v>
      </c>
      <c r="E275" s="1">
        <v>453.5</v>
      </c>
      <c r="F275" s="1">
        <v>462</v>
      </c>
      <c r="G275" s="1">
        <v>453</v>
      </c>
      <c r="H275" s="1">
        <v>457</v>
      </c>
      <c r="I275" s="1">
        <v>459.8</v>
      </c>
      <c r="J275" s="1">
        <v>458.12</v>
      </c>
      <c r="K275" s="1">
        <v>2064428</v>
      </c>
      <c r="L275" s="1">
        <v>945761753.10000002</v>
      </c>
      <c r="M275" s="1">
        <v>32314</v>
      </c>
      <c r="N275" s="3">
        <f>IF(ISERR(LN(Table120[[#This Row],[Close Price]]/I274)),"-",LN(Table120[[#This Row],[Close Price]]/I274))</f>
        <v>1.3355425659162914E-2</v>
      </c>
    </row>
    <row r="276" spans="1:14" x14ac:dyDescent="0.3">
      <c r="A276" s="1" t="s">
        <v>37</v>
      </c>
      <c r="B276" s="1" t="s">
        <v>14</v>
      </c>
      <c r="C276" s="2">
        <v>43504</v>
      </c>
      <c r="D276" s="1">
        <v>459.8</v>
      </c>
      <c r="E276" s="1">
        <v>459.9</v>
      </c>
      <c r="F276" s="1">
        <v>464.2</v>
      </c>
      <c r="G276" s="1">
        <v>449.55</v>
      </c>
      <c r="H276" s="1">
        <v>451.1</v>
      </c>
      <c r="I276" s="1">
        <v>451.95</v>
      </c>
      <c r="J276" s="1">
        <v>456.28</v>
      </c>
      <c r="K276" s="1">
        <v>1970613</v>
      </c>
      <c r="L276" s="1">
        <v>899156735.75</v>
      </c>
      <c r="M276" s="1">
        <v>28648</v>
      </c>
      <c r="N276" s="3">
        <f>IF(ISERR(LN(Table120[[#This Row],[Close Price]]/I275)),"-",LN(Table120[[#This Row],[Close Price]]/I275))</f>
        <v>-1.7220058084661292E-2</v>
      </c>
    </row>
    <row r="277" spans="1:14" x14ac:dyDescent="0.3">
      <c r="A277" s="1" t="s">
        <v>37</v>
      </c>
      <c r="B277" s="1" t="s">
        <v>14</v>
      </c>
      <c r="C277" s="2">
        <v>43507</v>
      </c>
      <c r="D277" s="1">
        <v>451.95</v>
      </c>
      <c r="E277" s="1">
        <v>451</v>
      </c>
      <c r="F277" s="1">
        <v>452.5</v>
      </c>
      <c r="G277" s="1">
        <v>441.8</v>
      </c>
      <c r="H277" s="1">
        <v>451</v>
      </c>
      <c r="I277" s="1">
        <v>448.95</v>
      </c>
      <c r="J277" s="1">
        <v>446.51</v>
      </c>
      <c r="K277" s="1">
        <v>1208431</v>
      </c>
      <c r="L277" s="1">
        <v>539571505.60000002</v>
      </c>
      <c r="M277" s="1">
        <v>19410</v>
      </c>
      <c r="N277" s="3">
        <f>IF(ISERR(LN(Table120[[#This Row],[Close Price]]/I276)),"-",LN(Table120[[#This Row],[Close Price]]/I276))</f>
        <v>-6.6600312776022696E-3</v>
      </c>
    </row>
    <row r="278" spans="1:14" x14ac:dyDescent="0.3">
      <c r="A278" s="1" t="s">
        <v>37</v>
      </c>
      <c r="B278" s="1" t="s">
        <v>14</v>
      </c>
      <c r="C278" s="2">
        <v>43508</v>
      </c>
      <c r="D278" s="1">
        <v>448.95</v>
      </c>
      <c r="E278" s="1">
        <v>450.9</v>
      </c>
      <c r="F278" s="1">
        <v>452.9</v>
      </c>
      <c r="G278" s="1">
        <v>444</v>
      </c>
      <c r="H278" s="1">
        <v>444.5</v>
      </c>
      <c r="I278" s="1">
        <v>446.25</v>
      </c>
      <c r="J278" s="1">
        <v>447.92</v>
      </c>
      <c r="K278" s="1">
        <v>1103428</v>
      </c>
      <c r="L278" s="1">
        <v>494252082.80000001</v>
      </c>
      <c r="M278" s="1">
        <v>44571</v>
      </c>
      <c r="N278" s="3">
        <f>IF(ISERR(LN(Table120[[#This Row],[Close Price]]/I277)),"-",LN(Table120[[#This Row],[Close Price]]/I277))</f>
        <v>-6.0321898729687514E-3</v>
      </c>
    </row>
    <row r="279" spans="1:14" x14ac:dyDescent="0.3">
      <c r="A279" s="1" t="s">
        <v>37</v>
      </c>
      <c r="B279" s="1" t="s">
        <v>14</v>
      </c>
      <c r="C279" s="2">
        <v>43509</v>
      </c>
      <c r="D279" s="1">
        <v>446.25</v>
      </c>
      <c r="E279" s="1">
        <v>446.3</v>
      </c>
      <c r="F279" s="1">
        <v>448</v>
      </c>
      <c r="G279" s="1">
        <v>437.5</v>
      </c>
      <c r="H279" s="1">
        <v>439.5</v>
      </c>
      <c r="I279" s="1">
        <v>439.5</v>
      </c>
      <c r="J279" s="1">
        <v>442.59</v>
      </c>
      <c r="K279" s="1">
        <v>1191003</v>
      </c>
      <c r="L279" s="1">
        <v>527130495.05000001</v>
      </c>
      <c r="M279" s="1">
        <v>28641</v>
      </c>
      <c r="N279" s="3">
        <f>IF(ISERR(LN(Table120[[#This Row],[Close Price]]/I278)),"-",LN(Table120[[#This Row],[Close Price]]/I278))</f>
        <v>-1.5241615968617089E-2</v>
      </c>
    </row>
    <row r="280" spans="1:14" x14ac:dyDescent="0.3">
      <c r="A280" s="1" t="s">
        <v>37</v>
      </c>
      <c r="B280" s="1" t="s">
        <v>14</v>
      </c>
      <c r="C280" s="2">
        <v>43510</v>
      </c>
      <c r="D280" s="1">
        <v>439.5</v>
      </c>
      <c r="E280" s="1">
        <v>438.5</v>
      </c>
      <c r="F280" s="1">
        <v>444.4</v>
      </c>
      <c r="G280" s="1">
        <v>437</v>
      </c>
      <c r="H280" s="1">
        <v>441</v>
      </c>
      <c r="I280" s="1">
        <v>440.2</v>
      </c>
      <c r="J280" s="1">
        <v>441.41</v>
      </c>
      <c r="K280" s="1">
        <v>1107732</v>
      </c>
      <c r="L280" s="1">
        <v>488961525.14999998</v>
      </c>
      <c r="M280" s="1">
        <v>28111</v>
      </c>
      <c r="N280" s="3">
        <f>IF(ISERR(LN(Table120[[#This Row],[Close Price]]/I279)),"-",LN(Table120[[#This Row],[Close Price]]/I279))</f>
        <v>1.5914519671295249E-3</v>
      </c>
    </row>
    <row r="281" spans="1:14" x14ac:dyDescent="0.3">
      <c r="A281" s="1" t="s">
        <v>37</v>
      </c>
      <c r="B281" s="1" t="s">
        <v>14</v>
      </c>
      <c r="C281" s="2">
        <v>43511</v>
      </c>
      <c r="D281" s="1">
        <v>440.2</v>
      </c>
      <c r="E281" s="1">
        <v>440</v>
      </c>
      <c r="F281" s="1">
        <v>443.45</v>
      </c>
      <c r="G281" s="1">
        <v>430.1</v>
      </c>
      <c r="H281" s="1">
        <v>433.4</v>
      </c>
      <c r="I281" s="1">
        <v>434.3</v>
      </c>
      <c r="J281" s="1">
        <v>436.3</v>
      </c>
      <c r="K281" s="1">
        <v>1882950</v>
      </c>
      <c r="L281" s="1">
        <v>821530031.54999995</v>
      </c>
      <c r="M281" s="1">
        <v>32300</v>
      </c>
      <c r="N281" s="3">
        <f>IF(ISERR(LN(Table120[[#This Row],[Close Price]]/I280)),"-",LN(Table120[[#This Row],[Close Price]]/I280))</f>
        <v>-1.3493629551585045E-2</v>
      </c>
    </row>
    <row r="282" spans="1:14" x14ac:dyDescent="0.3">
      <c r="A282" s="1" t="s">
        <v>37</v>
      </c>
      <c r="B282" s="1" t="s">
        <v>14</v>
      </c>
      <c r="C282" s="2">
        <v>43514</v>
      </c>
      <c r="D282" s="1">
        <v>434.3</v>
      </c>
      <c r="E282" s="1">
        <v>431.35</v>
      </c>
      <c r="F282" s="1">
        <v>434.5</v>
      </c>
      <c r="G282" s="1">
        <v>417.5</v>
      </c>
      <c r="H282" s="1">
        <v>421</v>
      </c>
      <c r="I282" s="1">
        <v>422.35</v>
      </c>
      <c r="J282" s="1">
        <v>421.79</v>
      </c>
      <c r="K282" s="1">
        <v>3075577</v>
      </c>
      <c r="L282" s="1">
        <v>1297239152.45</v>
      </c>
      <c r="M282" s="1">
        <v>65938</v>
      </c>
      <c r="N282" s="3" t="str">
        <f>IF(ISERR(LN(Table120[[#This Row],[Close Price]]/#REF!)),"-",LN(Table120[[#This Row],[Close Price]]/#REF!))</f>
        <v>-</v>
      </c>
    </row>
    <row r="283" spans="1:14" x14ac:dyDescent="0.3">
      <c r="A283" s="1" t="s">
        <v>37</v>
      </c>
      <c r="B283" s="1" t="s">
        <v>14</v>
      </c>
      <c r="C283" s="2">
        <v>43515</v>
      </c>
      <c r="D283" s="1">
        <v>422.35</v>
      </c>
      <c r="E283" s="1">
        <v>420</v>
      </c>
      <c r="F283" s="1">
        <v>427.4</v>
      </c>
      <c r="G283" s="1">
        <v>417.7</v>
      </c>
      <c r="H283" s="1">
        <v>421.2</v>
      </c>
      <c r="I283" s="1">
        <v>420.8</v>
      </c>
      <c r="J283" s="1">
        <v>421.98</v>
      </c>
      <c r="K283" s="1">
        <v>1806783</v>
      </c>
      <c r="L283" s="1">
        <v>762424237.79999995</v>
      </c>
      <c r="M283" s="1">
        <v>31467</v>
      </c>
      <c r="N283" s="3">
        <f>IF(ISERR(LN(Table120[[#This Row],[Close Price]]/I282)),"-",LN(Table120[[#This Row],[Close Price]]/I282))</f>
        <v>-3.6766927500055556E-3</v>
      </c>
    </row>
    <row r="284" spans="1:14" x14ac:dyDescent="0.3">
      <c r="A284" s="1" t="s">
        <v>37</v>
      </c>
      <c r="B284" s="1" t="s">
        <v>14</v>
      </c>
      <c r="C284" s="2">
        <v>43516</v>
      </c>
      <c r="D284" s="1">
        <v>420.8</v>
      </c>
      <c r="E284" s="1">
        <v>422.25</v>
      </c>
      <c r="F284" s="1">
        <v>426</v>
      </c>
      <c r="G284" s="1">
        <v>421.3</v>
      </c>
      <c r="H284" s="1">
        <v>425</v>
      </c>
      <c r="I284" s="1">
        <v>424.7</v>
      </c>
      <c r="J284" s="1">
        <v>424.03</v>
      </c>
      <c r="K284" s="1">
        <v>912999</v>
      </c>
      <c r="L284" s="1">
        <v>387134876.35000002</v>
      </c>
      <c r="M284" s="1">
        <v>21962</v>
      </c>
      <c r="N284" s="3">
        <f>IF(ISERR(LN(Table120[[#This Row],[Close Price]]/I283)),"-",LN(Table120[[#This Row],[Close Price]]/I283))</f>
        <v>9.2253758957253611E-3</v>
      </c>
    </row>
    <row r="285" spans="1:14" x14ac:dyDescent="0.3">
      <c r="A285" s="1" t="s">
        <v>37</v>
      </c>
      <c r="B285" s="1" t="s">
        <v>14</v>
      </c>
      <c r="C285" s="2">
        <v>43517</v>
      </c>
      <c r="D285" s="1">
        <v>424.7</v>
      </c>
      <c r="E285" s="1">
        <v>426</v>
      </c>
      <c r="F285" s="1">
        <v>428.75</v>
      </c>
      <c r="G285" s="1">
        <v>423.1</v>
      </c>
      <c r="H285" s="1">
        <v>427.4</v>
      </c>
      <c r="I285" s="1">
        <v>426.55</v>
      </c>
      <c r="J285" s="1">
        <v>426.1</v>
      </c>
      <c r="K285" s="1">
        <v>892660</v>
      </c>
      <c r="L285" s="1">
        <v>380361547.10000002</v>
      </c>
      <c r="M285" s="1">
        <v>29128</v>
      </c>
      <c r="N285" s="3">
        <f>IF(ISERR(LN(Table120[[#This Row],[Close Price]]/I284)),"-",LN(Table120[[#This Row],[Close Price]]/I284))</f>
        <v>4.3465560354782754E-3</v>
      </c>
    </row>
    <row r="286" spans="1:14" x14ac:dyDescent="0.3">
      <c r="A286" s="1" t="s">
        <v>37</v>
      </c>
      <c r="B286" s="1" t="s">
        <v>14</v>
      </c>
      <c r="C286" s="2">
        <v>43518</v>
      </c>
      <c r="D286" s="1">
        <v>426.55</v>
      </c>
      <c r="E286" s="1">
        <v>426.15</v>
      </c>
      <c r="F286" s="1">
        <v>436.2</v>
      </c>
      <c r="G286" s="1">
        <v>425.4</v>
      </c>
      <c r="H286" s="1">
        <v>436.1</v>
      </c>
      <c r="I286" s="1">
        <v>435.4</v>
      </c>
      <c r="J286" s="1">
        <v>432.64</v>
      </c>
      <c r="K286" s="1">
        <v>1427270</v>
      </c>
      <c r="L286" s="1">
        <v>617497266.10000002</v>
      </c>
      <c r="M286" s="1">
        <v>36914</v>
      </c>
      <c r="N286" s="3">
        <f>IF(ISERR(LN(Table120[[#This Row],[Close Price]]/I285)),"-",LN(Table120[[#This Row],[Close Price]]/I285))</f>
        <v>2.0535555445743266E-2</v>
      </c>
    </row>
    <row r="287" spans="1:14" x14ac:dyDescent="0.3">
      <c r="A287" s="1" t="s">
        <v>37</v>
      </c>
      <c r="B287" s="1" t="s">
        <v>14</v>
      </c>
      <c r="C287" s="2">
        <v>43521</v>
      </c>
      <c r="D287" s="1">
        <v>435.4</v>
      </c>
      <c r="E287" s="1">
        <v>438.5</v>
      </c>
      <c r="F287" s="1">
        <v>439.85</v>
      </c>
      <c r="G287" s="1">
        <v>429.75</v>
      </c>
      <c r="H287" s="1">
        <v>431.8</v>
      </c>
      <c r="I287" s="1">
        <v>431.9</v>
      </c>
      <c r="J287" s="1">
        <v>434.87</v>
      </c>
      <c r="K287" s="1">
        <v>1630382</v>
      </c>
      <c r="L287" s="1">
        <v>709003708.70000005</v>
      </c>
      <c r="M287" s="1">
        <v>39840</v>
      </c>
      <c r="N287" s="3" t="str">
        <f>IF(ISERR(LN(Table120[[#This Row],[Close Price]]/#REF!)),"-",LN(Table120[[#This Row],[Close Price]]/#REF!))</f>
        <v>-</v>
      </c>
    </row>
    <row r="288" spans="1:14" x14ac:dyDescent="0.3">
      <c r="A288" s="1" t="s">
        <v>37</v>
      </c>
      <c r="B288" s="1" t="s">
        <v>14</v>
      </c>
      <c r="C288" s="2">
        <v>43522</v>
      </c>
      <c r="D288" s="1">
        <v>431.9</v>
      </c>
      <c r="E288" s="1">
        <v>426.75</v>
      </c>
      <c r="F288" s="1">
        <v>433.55</v>
      </c>
      <c r="G288" s="1">
        <v>424</v>
      </c>
      <c r="H288" s="1">
        <v>430</v>
      </c>
      <c r="I288" s="1">
        <v>428.85</v>
      </c>
      <c r="J288" s="1">
        <v>429.92</v>
      </c>
      <c r="K288" s="1">
        <v>1333714</v>
      </c>
      <c r="L288" s="1">
        <v>573396042.39999998</v>
      </c>
      <c r="M288" s="1">
        <v>30934</v>
      </c>
      <c r="N288" s="3">
        <f>IF(ISERR(LN(Table120[[#This Row],[Close Price]]/I287)),"-",LN(Table120[[#This Row],[Close Price]]/I287))</f>
        <v>-7.086872530224806E-3</v>
      </c>
    </row>
    <row r="289" spans="1:14" x14ac:dyDescent="0.3">
      <c r="A289" s="1" t="s">
        <v>37</v>
      </c>
      <c r="B289" s="1" t="s">
        <v>14</v>
      </c>
      <c r="C289" s="2">
        <v>43523</v>
      </c>
      <c r="D289" s="1">
        <v>428.85</v>
      </c>
      <c r="E289" s="1">
        <v>431</v>
      </c>
      <c r="F289" s="1">
        <v>441</v>
      </c>
      <c r="G289" s="1">
        <v>429.5</v>
      </c>
      <c r="H289" s="1">
        <v>435</v>
      </c>
      <c r="I289" s="1">
        <v>434.6</v>
      </c>
      <c r="J289" s="1">
        <v>435.69</v>
      </c>
      <c r="K289" s="1">
        <v>3023613</v>
      </c>
      <c r="L289" s="1">
        <v>1317346489.55</v>
      </c>
      <c r="M289" s="1">
        <v>55437</v>
      </c>
      <c r="N289" s="3">
        <f>IF(ISERR(LN(Table120[[#This Row],[Close Price]]/I288)),"-",LN(Table120[[#This Row],[Close Price]]/I288))</f>
        <v>1.331886038589877E-2</v>
      </c>
    </row>
    <row r="290" spans="1:14" x14ac:dyDescent="0.3">
      <c r="A290" s="1" t="s">
        <v>37</v>
      </c>
      <c r="B290" s="1" t="s">
        <v>14</v>
      </c>
      <c r="C290" s="2">
        <v>43524</v>
      </c>
      <c r="D290" s="1">
        <v>434.6</v>
      </c>
      <c r="E290" s="1">
        <v>437.95</v>
      </c>
      <c r="F290" s="1">
        <v>440</v>
      </c>
      <c r="G290" s="1">
        <v>433</v>
      </c>
      <c r="H290" s="1">
        <v>439.65</v>
      </c>
      <c r="I290" s="1">
        <v>438.05</v>
      </c>
      <c r="J290" s="1">
        <v>437.55</v>
      </c>
      <c r="K290" s="1">
        <v>2950017</v>
      </c>
      <c r="L290" s="1">
        <v>1290786853.8</v>
      </c>
      <c r="M290" s="1">
        <v>50823</v>
      </c>
      <c r="N290" s="3">
        <f>IF(ISERR(LN(Table120[[#This Row],[Close Price]]/I289)),"-",LN(Table120[[#This Row],[Close Price]]/I289))</f>
        <v>7.9069912900435035E-3</v>
      </c>
    </row>
    <row r="291" spans="1:14" x14ac:dyDescent="0.3">
      <c r="A291" s="1" t="s">
        <v>37</v>
      </c>
      <c r="B291" s="1" t="s">
        <v>14</v>
      </c>
      <c r="C291" s="2">
        <v>43525</v>
      </c>
      <c r="D291" s="1">
        <v>438.05</v>
      </c>
      <c r="E291" s="1">
        <v>439.7</v>
      </c>
      <c r="F291" s="1">
        <v>446.05</v>
      </c>
      <c r="G291" s="1">
        <v>439.7</v>
      </c>
      <c r="H291" s="1">
        <v>445</v>
      </c>
      <c r="I291" s="1">
        <v>445.3</v>
      </c>
      <c r="J291" s="1">
        <v>443.46</v>
      </c>
      <c r="K291" s="1">
        <v>2704142</v>
      </c>
      <c r="L291" s="1">
        <v>1199170455.9000001</v>
      </c>
      <c r="M291" s="1">
        <v>27209</v>
      </c>
      <c r="N291" s="3">
        <f>IF(ISERR(LN(Table120[[#This Row],[Close Price]]/I290)),"-",LN(Table120[[#This Row],[Close Price]]/I290))</f>
        <v>1.6415153215283779E-2</v>
      </c>
    </row>
    <row r="292" spans="1:14" x14ac:dyDescent="0.3">
      <c r="A292" s="1" t="s">
        <v>37</v>
      </c>
      <c r="B292" s="1" t="s">
        <v>14</v>
      </c>
      <c r="C292" s="2">
        <v>43529</v>
      </c>
      <c r="D292" s="1">
        <v>445.3</v>
      </c>
      <c r="E292" s="1">
        <v>445.5</v>
      </c>
      <c r="F292" s="1">
        <v>445.85</v>
      </c>
      <c r="G292" s="1">
        <v>440.05</v>
      </c>
      <c r="H292" s="1">
        <v>443</v>
      </c>
      <c r="I292" s="1">
        <v>442.8</v>
      </c>
      <c r="J292" s="1">
        <v>442.31</v>
      </c>
      <c r="K292" s="1">
        <v>3043292</v>
      </c>
      <c r="L292" s="1">
        <v>1346090771.6500001</v>
      </c>
      <c r="M292" s="1">
        <v>53527</v>
      </c>
      <c r="N292" s="3">
        <f>IF(ISERR(LN(Table120[[#This Row],[Close Price]]/I291)),"-",LN(Table120[[#This Row],[Close Price]]/I291))</f>
        <v>-5.6300114931749348E-3</v>
      </c>
    </row>
    <row r="293" spans="1:14" x14ac:dyDescent="0.3">
      <c r="A293" s="1" t="s">
        <v>37</v>
      </c>
      <c r="B293" s="1" t="s">
        <v>14</v>
      </c>
      <c r="C293" s="2">
        <v>43530</v>
      </c>
      <c r="D293" s="1">
        <v>442.8</v>
      </c>
      <c r="E293" s="1">
        <v>443.05</v>
      </c>
      <c r="F293" s="1">
        <v>445</v>
      </c>
      <c r="G293" s="1">
        <v>435.25</v>
      </c>
      <c r="H293" s="1">
        <v>437</v>
      </c>
      <c r="I293" s="1">
        <v>436.75</v>
      </c>
      <c r="J293" s="1">
        <v>438.73</v>
      </c>
      <c r="K293" s="1">
        <v>1699096</v>
      </c>
      <c r="L293" s="1">
        <v>745448675</v>
      </c>
      <c r="M293" s="1">
        <v>30741</v>
      </c>
      <c r="N293" s="3">
        <f>IF(ISERR(LN(Table120[[#This Row],[Close Price]]/I292)),"-",LN(Table120[[#This Row],[Close Price]]/I292))</f>
        <v>-1.3757251820315862E-2</v>
      </c>
    </row>
    <row r="294" spans="1:14" x14ac:dyDescent="0.3">
      <c r="A294" s="1" t="s">
        <v>37</v>
      </c>
      <c r="B294" s="1" t="s">
        <v>14</v>
      </c>
      <c r="C294" s="2">
        <v>43531</v>
      </c>
      <c r="D294" s="1">
        <v>436.75</v>
      </c>
      <c r="E294" s="1">
        <v>438.75</v>
      </c>
      <c r="F294" s="1">
        <v>441.8</v>
      </c>
      <c r="G294" s="1">
        <v>432.1</v>
      </c>
      <c r="H294" s="1">
        <v>432.8</v>
      </c>
      <c r="I294" s="1">
        <v>433.1</v>
      </c>
      <c r="J294" s="1">
        <v>437.11</v>
      </c>
      <c r="K294" s="1">
        <v>1361590</v>
      </c>
      <c r="L294" s="1">
        <v>595163662.60000002</v>
      </c>
      <c r="M294" s="1">
        <v>46338</v>
      </c>
      <c r="N294" s="3">
        <f>IF(ISERR(LN(Table120[[#This Row],[Close Price]]/I293)),"-",LN(Table120[[#This Row],[Close Price]]/I293))</f>
        <v>-8.3923007935848854E-3</v>
      </c>
    </row>
    <row r="295" spans="1:14" x14ac:dyDescent="0.3">
      <c r="A295" s="1" t="s">
        <v>37</v>
      </c>
      <c r="B295" s="1" t="s">
        <v>14</v>
      </c>
      <c r="C295" s="2">
        <v>43532</v>
      </c>
      <c r="D295" s="1">
        <v>433.1</v>
      </c>
      <c r="E295" s="1">
        <v>431.5</v>
      </c>
      <c r="F295" s="1">
        <v>435.55</v>
      </c>
      <c r="G295" s="1">
        <v>430.8</v>
      </c>
      <c r="H295" s="1">
        <v>431.95</v>
      </c>
      <c r="I295" s="1">
        <v>432.2</v>
      </c>
      <c r="J295" s="1">
        <v>433.04</v>
      </c>
      <c r="K295" s="1">
        <v>832863</v>
      </c>
      <c r="L295" s="1">
        <v>360659654.05000001</v>
      </c>
      <c r="M295" s="1">
        <v>29366</v>
      </c>
      <c r="N295" s="3">
        <f>IF(ISERR(LN(Table120[[#This Row],[Close Price]]/I294)),"-",LN(Table120[[#This Row],[Close Price]]/I294))</f>
        <v>-2.0802041477954417E-3</v>
      </c>
    </row>
    <row r="296" spans="1:14" x14ac:dyDescent="0.3">
      <c r="A296" s="1" t="s">
        <v>37</v>
      </c>
      <c r="B296" s="1" t="s">
        <v>14</v>
      </c>
      <c r="C296" s="2">
        <v>43535</v>
      </c>
      <c r="D296" s="1">
        <v>432.2</v>
      </c>
      <c r="E296" s="1">
        <v>434.3</v>
      </c>
      <c r="F296" s="1">
        <v>444</v>
      </c>
      <c r="G296" s="1">
        <v>432.7</v>
      </c>
      <c r="H296" s="1">
        <v>443.6</v>
      </c>
      <c r="I296" s="1">
        <v>442.3</v>
      </c>
      <c r="J296" s="1">
        <v>440.17</v>
      </c>
      <c r="K296" s="1">
        <v>1940292</v>
      </c>
      <c r="L296" s="1">
        <v>854062954.95000005</v>
      </c>
      <c r="M296" s="1">
        <v>68687</v>
      </c>
      <c r="N296" s="3">
        <f>IF(ISERR(LN(Table120[[#This Row],[Close Price]]/I295)),"-",LN(Table120[[#This Row],[Close Price]]/I295))</f>
        <v>2.3099940801495571E-2</v>
      </c>
    </row>
    <row r="297" spans="1:14" x14ac:dyDescent="0.3">
      <c r="A297" s="1" t="s">
        <v>37</v>
      </c>
      <c r="B297" s="1" t="s">
        <v>14</v>
      </c>
      <c r="C297" s="2">
        <v>43536</v>
      </c>
      <c r="D297" s="1">
        <v>442.3</v>
      </c>
      <c r="E297" s="1">
        <v>448</v>
      </c>
      <c r="F297" s="1">
        <v>454.7</v>
      </c>
      <c r="G297" s="1">
        <v>444.7</v>
      </c>
      <c r="H297" s="1">
        <v>445.35</v>
      </c>
      <c r="I297" s="1">
        <v>447.3</v>
      </c>
      <c r="J297" s="1">
        <v>450.36</v>
      </c>
      <c r="K297" s="1">
        <v>2683161</v>
      </c>
      <c r="L297" s="1">
        <v>1208393274.55</v>
      </c>
      <c r="M297" s="1">
        <v>59052</v>
      </c>
      <c r="N297" s="3">
        <f>IF(ISERR(LN(Table120[[#This Row],[Close Price]]/I296)),"-",LN(Table120[[#This Row],[Close Price]]/I296))</f>
        <v>1.1241125564521328E-2</v>
      </c>
    </row>
    <row r="298" spans="1:14" x14ac:dyDescent="0.3">
      <c r="A298" s="1" t="s">
        <v>37</v>
      </c>
      <c r="B298" s="1" t="s">
        <v>14</v>
      </c>
      <c r="C298" s="2">
        <v>43537</v>
      </c>
      <c r="D298" s="1">
        <v>447.3</v>
      </c>
      <c r="E298" s="1">
        <v>447.3</v>
      </c>
      <c r="F298" s="1">
        <v>448</v>
      </c>
      <c r="G298" s="1">
        <v>439.15</v>
      </c>
      <c r="H298" s="1">
        <v>440</v>
      </c>
      <c r="I298" s="1">
        <v>440.3</v>
      </c>
      <c r="J298" s="1">
        <v>442.58</v>
      </c>
      <c r="K298" s="1">
        <v>1630557</v>
      </c>
      <c r="L298" s="1">
        <v>721647680</v>
      </c>
      <c r="M298" s="1">
        <v>37353</v>
      </c>
      <c r="N298" s="3">
        <f>IF(ISERR(LN(Table120[[#This Row],[Close Price]]/I297)),"-",LN(Table120[[#This Row],[Close Price]]/I297))</f>
        <v>-1.5773197677094283E-2</v>
      </c>
    </row>
    <row r="299" spans="1:14" x14ac:dyDescent="0.3">
      <c r="A299" s="1" t="s">
        <v>37</v>
      </c>
      <c r="B299" s="1" t="s">
        <v>14</v>
      </c>
      <c r="C299" s="2">
        <v>43538</v>
      </c>
      <c r="D299" s="1">
        <v>440.3</v>
      </c>
      <c r="E299" s="1">
        <v>440</v>
      </c>
      <c r="F299" s="1">
        <v>440.8</v>
      </c>
      <c r="G299" s="1">
        <v>435.15</v>
      </c>
      <c r="H299" s="1">
        <v>438.6</v>
      </c>
      <c r="I299" s="1">
        <v>438.9</v>
      </c>
      <c r="J299" s="1">
        <v>438.3</v>
      </c>
      <c r="K299" s="1">
        <v>1205591</v>
      </c>
      <c r="L299" s="1">
        <v>528414669.35000002</v>
      </c>
      <c r="M299" s="1">
        <v>46919</v>
      </c>
      <c r="N299" s="3">
        <f>IF(ISERR(LN(Table120[[#This Row],[Close Price]]/I298)),"-",LN(Table120[[#This Row],[Close Price]]/I298))</f>
        <v>-3.1847160675199473E-3</v>
      </c>
    </row>
    <row r="300" spans="1:14" x14ac:dyDescent="0.3">
      <c r="A300" s="1" t="s">
        <v>37</v>
      </c>
      <c r="B300" s="1" t="s">
        <v>14</v>
      </c>
      <c r="C300" s="2">
        <v>43539</v>
      </c>
      <c r="D300" s="1">
        <v>438.9</v>
      </c>
      <c r="E300" s="1">
        <v>438</v>
      </c>
      <c r="F300" s="1">
        <v>439.15</v>
      </c>
      <c r="G300" s="1">
        <v>423.5</v>
      </c>
      <c r="H300" s="1">
        <v>426.65</v>
      </c>
      <c r="I300" s="1">
        <v>425.45</v>
      </c>
      <c r="J300" s="1">
        <v>428.89</v>
      </c>
      <c r="K300" s="1">
        <v>2771756</v>
      </c>
      <c r="L300" s="1">
        <v>1188777003.9000001</v>
      </c>
      <c r="M300" s="1">
        <v>57737</v>
      </c>
      <c r="N300" s="3">
        <f>IF(ISERR(LN(Table120[[#This Row],[Close Price]]/I299)),"-",LN(Table120[[#This Row],[Close Price]]/I299))</f>
        <v>-3.1124164398621909E-2</v>
      </c>
    </row>
    <row r="301" spans="1:14" x14ac:dyDescent="0.3">
      <c r="A301" s="1" t="s">
        <v>37</v>
      </c>
      <c r="B301" s="1" t="s">
        <v>14</v>
      </c>
      <c r="C301" s="2">
        <v>43542</v>
      </c>
      <c r="D301" s="1">
        <v>425.45</v>
      </c>
      <c r="E301" s="1">
        <v>426.75</v>
      </c>
      <c r="F301" s="1">
        <v>429.8</v>
      </c>
      <c r="G301" s="1">
        <v>422.2</v>
      </c>
      <c r="H301" s="1">
        <v>427.55</v>
      </c>
      <c r="I301" s="1">
        <v>428.4</v>
      </c>
      <c r="J301" s="1">
        <v>426.06</v>
      </c>
      <c r="K301" s="1">
        <v>1967141</v>
      </c>
      <c r="L301" s="1">
        <v>838112031.75</v>
      </c>
      <c r="M301" s="1">
        <v>42762</v>
      </c>
      <c r="N301" s="3">
        <f>IF(ISERR(LN(Table120[[#This Row],[Close Price]]/I300)),"-",LN(Table120[[#This Row],[Close Price]]/I300))</f>
        <v>6.9099062780274305E-3</v>
      </c>
    </row>
    <row r="302" spans="1:14" x14ac:dyDescent="0.3">
      <c r="A302" s="1" t="s">
        <v>37</v>
      </c>
      <c r="B302" s="1" t="s">
        <v>14</v>
      </c>
      <c r="C302" s="2">
        <v>43543</v>
      </c>
      <c r="D302" s="1">
        <v>428.4</v>
      </c>
      <c r="E302" s="1">
        <v>429.9</v>
      </c>
      <c r="F302" s="1">
        <v>429.9</v>
      </c>
      <c r="G302" s="1">
        <v>425.4</v>
      </c>
      <c r="H302" s="1">
        <v>427</v>
      </c>
      <c r="I302" s="1">
        <v>427.05</v>
      </c>
      <c r="J302" s="1">
        <v>427.23</v>
      </c>
      <c r="K302" s="1">
        <v>1463935</v>
      </c>
      <c r="L302" s="1">
        <v>625440144.35000002</v>
      </c>
      <c r="M302" s="1">
        <v>40314</v>
      </c>
      <c r="N302" s="3">
        <f>IF(ISERR(LN(Table120[[#This Row],[Close Price]]/I301)),"-",LN(Table120[[#This Row],[Close Price]]/I301))</f>
        <v>-3.1562361814373259E-3</v>
      </c>
    </row>
    <row r="303" spans="1:14" x14ac:dyDescent="0.3">
      <c r="A303" s="1" t="s">
        <v>37</v>
      </c>
      <c r="B303" s="1" t="s">
        <v>14</v>
      </c>
      <c r="C303" s="2">
        <v>43544</v>
      </c>
      <c r="D303" s="1">
        <v>427.05</v>
      </c>
      <c r="E303" s="1">
        <v>427.2</v>
      </c>
      <c r="F303" s="1">
        <v>427.95</v>
      </c>
      <c r="G303" s="1">
        <v>423.55</v>
      </c>
      <c r="H303" s="1">
        <v>425.3</v>
      </c>
      <c r="I303" s="1">
        <v>426.05</v>
      </c>
      <c r="J303" s="1">
        <v>425.26</v>
      </c>
      <c r="K303" s="1">
        <v>2261001</v>
      </c>
      <c r="L303" s="1">
        <v>961503573.5</v>
      </c>
      <c r="M303" s="1">
        <v>36256</v>
      </c>
      <c r="N303" s="3">
        <f>IF(ISERR(LN(Table120[[#This Row],[Close Price]]/I302)),"-",LN(Table120[[#This Row],[Close Price]]/I302))</f>
        <v>-2.3443921181912912E-3</v>
      </c>
    </row>
    <row r="304" spans="1:14" x14ac:dyDescent="0.3">
      <c r="A304" s="1" t="s">
        <v>37</v>
      </c>
      <c r="B304" s="1" t="s">
        <v>14</v>
      </c>
      <c r="C304" s="2">
        <v>43546</v>
      </c>
      <c r="D304" s="1">
        <v>426.05</v>
      </c>
      <c r="E304" s="1">
        <v>426.5</v>
      </c>
      <c r="F304" s="1">
        <v>428</v>
      </c>
      <c r="G304" s="1">
        <v>424.1</v>
      </c>
      <c r="H304" s="1">
        <v>425.45</v>
      </c>
      <c r="I304" s="1">
        <v>425.05</v>
      </c>
      <c r="J304" s="1">
        <v>425.29</v>
      </c>
      <c r="K304" s="1">
        <v>2909755</v>
      </c>
      <c r="L304" s="1">
        <v>1237489718.8</v>
      </c>
      <c r="M304" s="1">
        <v>45302</v>
      </c>
      <c r="N304" s="3">
        <f>IF(ISERR(LN(Table120[[#This Row],[Close Price]]/I303)),"-",LN(Table120[[#This Row],[Close Price]]/I303))</f>
        <v>-2.349901210597089E-3</v>
      </c>
    </row>
    <row r="305" spans="1:14" x14ac:dyDescent="0.3">
      <c r="A305" s="1" t="s">
        <v>37</v>
      </c>
      <c r="B305" s="1" t="s">
        <v>14</v>
      </c>
      <c r="C305" s="2">
        <v>43549</v>
      </c>
      <c r="D305" s="1">
        <v>425.05</v>
      </c>
      <c r="E305" s="1">
        <v>420.55</v>
      </c>
      <c r="F305" s="1">
        <v>423.9</v>
      </c>
      <c r="G305" s="1">
        <v>416.2</v>
      </c>
      <c r="H305" s="1">
        <v>420</v>
      </c>
      <c r="I305" s="1">
        <v>419.95</v>
      </c>
      <c r="J305" s="1">
        <v>419.98</v>
      </c>
      <c r="K305" s="1">
        <v>3136076</v>
      </c>
      <c r="L305" s="1">
        <v>1317090014.5999999</v>
      </c>
      <c r="M305" s="1">
        <v>58153</v>
      </c>
      <c r="N305" s="3">
        <f>IF(ISERR(LN(Table120[[#This Row],[Close Price]]/I304)),"-",LN(Table120[[#This Row],[Close Price]]/I304))</f>
        <v>-1.2071152491731778E-2</v>
      </c>
    </row>
    <row r="306" spans="1:14" x14ac:dyDescent="0.3">
      <c r="A306" s="1" t="s">
        <v>37</v>
      </c>
      <c r="B306" s="1" t="s">
        <v>14</v>
      </c>
      <c r="C306" s="2">
        <v>43550</v>
      </c>
      <c r="D306" s="1">
        <v>419.95</v>
      </c>
      <c r="E306" s="1">
        <v>422</v>
      </c>
      <c r="F306" s="1">
        <v>431.7</v>
      </c>
      <c r="G306" s="1">
        <v>420.3</v>
      </c>
      <c r="H306" s="1">
        <v>425.15</v>
      </c>
      <c r="I306" s="1">
        <v>425.1</v>
      </c>
      <c r="J306" s="1">
        <v>426.73</v>
      </c>
      <c r="K306" s="1">
        <v>2340305</v>
      </c>
      <c r="L306" s="1">
        <v>998688831.29999995</v>
      </c>
      <c r="M306" s="1">
        <v>85629</v>
      </c>
      <c r="N306" s="3">
        <f>IF(ISERR(LN(Table120[[#This Row],[Close Price]]/I305)),"-",LN(Table120[[#This Row],[Close Price]]/I305))</f>
        <v>1.2188778793108347E-2</v>
      </c>
    </row>
    <row r="307" spans="1:14" x14ac:dyDescent="0.3">
      <c r="A307" s="1" t="s">
        <v>37</v>
      </c>
      <c r="B307" s="1" t="s">
        <v>14</v>
      </c>
      <c r="C307" s="2">
        <v>43551</v>
      </c>
      <c r="D307" s="1">
        <v>425.1</v>
      </c>
      <c r="E307" s="1">
        <v>425.2</v>
      </c>
      <c r="F307" s="1">
        <v>427.05</v>
      </c>
      <c r="G307" s="1">
        <v>409.45</v>
      </c>
      <c r="H307" s="1">
        <v>410.45</v>
      </c>
      <c r="I307" s="1">
        <v>411.25</v>
      </c>
      <c r="J307" s="1">
        <v>418.23</v>
      </c>
      <c r="K307" s="1">
        <v>5120542</v>
      </c>
      <c r="L307" s="1">
        <v>2141562080.3499999</v>
      </c>
      <c r="M307" s="1">
        <v>97533</v>
      </c>
      <c r="N307" s="3">
        <f>IF(ISERR(LN(Table120[[#This Row],[Close Price]]/I306)),"-",LN(Table120[[#This Row],[Close Price]]/I306))</f>
        <v>-3.3123133285162865E-2</v>
      </c>
    </row>
    <row r="308" spans="1:14" x14ac:dyDescent="0.3">
      <c r="A308" s="1" t="s">
        <v>37</v>
      </c>
      <c r="B308" s="1" t="s">
        <v>14</v>
      </c>
      <c r="C308" s="2">
        <v>43552</v>
      </c>
      <c r="D308" s="1">
        <v>411.25</v>
      </c>
      <c r="E308" s="1">
        <v>410</v>
      </c>
      <c r="F308" s="1">
        <v>417.3</v>
      </c>
      <c r="G308" s="1">
        <v>407.45</v>
      </c>
      <c r="H308" s="1">
        <v>412</v>
      </c>
      <c r="I308" s="1">
        <v>410.95</v>
      </c>
      <c r="J308" s="1">
        <v>412.5</v>
      </c>
      <c r="K308" s="1">
        <v>6247333</v>
      </c>
      <c r="L308" s="1">
        <v>2577037031.1999998</v>
      </c>
      <c r="M308" s="1">
        <v>106217</v>
      </c>
      <c r="N308" s="3">
        <f>IF(ISERR(LN(Table120[[#This Row],[Close Price]]/I307)),"-",LN(Table120[[#This Row],[Close Price]]/I307))</f>
        <v>-7.2974948507260439E-4</v>
      </c>
    </row>
    <row r="309" spans="1:14" x14ac:dyDescent="0.3">
      <c r="A309" s="1" t="s">
        <v>37</v>
      </c>
      <c r="B309" s="1" t="s">
        <v>14</v>
      </c>
      <c r="C309" s="2">
        <v>43553</v>
      </c>
      <c r="D309" s="1">
        <v>410.95</v>
      </c>
      <c r="E309" s="1">
        <v>414.3</v>
      </c>
      <c r="F309" s="1">
        <v>414.5</v>
      </c>
      <c r="G309" s="1">
        <v>407</v>
      </c>
      <c r="H309" s="1">
        <v>409</v>
      </c>
      <c r="I309" s="1">
        <v>408.8</v>
      </c>
      <c r="J309" s="1">
        <v>409.42</v>
      </c>
      <c r="K309" s="1">
        <v>5749812</v>
      </c>
      <c r="L309" s="1">
        <v>2354100600.75</v>
      </c>
      <c r="M309" s="1">
        <v>98618</v>
      </c>
      <c r="N309" s="3">
        <f>IF(ISERR(LN(Table120[[#This Row],[Close Price]]/I308)),"-",LN(Table120[[#This Row],[Close Price]]/I308))</f>
        <v>-5.2455137050142556E-3</v>
      </c>
    </row>
    <row r="310" spans="1:14" x14ac:dyDescent="0.3">
      <c r="A310" s="1" t="s">
        <v>37</v>
      </c>
      <c r="B310" s="1" t="s">
        <v>14</v>
      </c>
      <c r="C310" s="2">
        <v>43556</v>
      </c>
      <c r="D310" s="1">
        <v>408.8</v>
      </c>
      <c r="E310" s="1">
        <v>410.05</v>
      </c>
      <c r="F310" s="1">
        <v>411.35</v>
      </c>
      <c r="G310" s="1">
        <v>399.1</v>
      </c>
      <c r="H310" s="1">
        <v>400.55</v>
      </c>
      <c r="I310" s="1">
        <v>400.95</v>
      </c>
      <c r="J310" s="1">
        <v>402.78</v>
      </c>
      <c r="K310" s="1">
        <v>5907663</v>
      </c>
      <c r="L310" s="1">
        <v>2379496428.9499998</v>
      </c>
      <c r="M310" s="1">
        <v>97725</v>
      </c>
      <c r="N310" s="3">
        <f>IF(ISERR(LN(Table120[[#This Row],[Close Price]]/I309)),"-",LN(Table120[[#This Row],[Close Price]]/I309))</f>
        <v>-1.9389307636456989E-2</v>
      </c>
    </row>
    <row r="311" spans="1:14" x14ac:dyDescent="0.3">
      <c r="A311" s="1" t="s">
        <v>37</v>
      </c>
      <c r="B311" s="1" t="s">
        <v>14</v>
      </c>
      <c r="C311" s="2">
        <v>43557</v>
      </c>
      <c r="D311" s="1">
        <v>400.95</v>
      </c>
      <c r="E311" s="1">
        <v>402.1</v>
      </c>
      <c r="F311" s="1">
        <v>408</v>
      </c>
      <c r="G311" s="1">
        <v>399.6</v>
      </c>
      <c r="H311" s="1">
        <v>401.7</v>
      </c>
      <c r="I311" s="1">
        <v>402</v>
      </c>
      <c r="J311" s="1">
        <v>403.19</v>
      </c>
      <c r="K311" s="1">
        <v>4074190</v>
      </c>
      <c r="L311" s="1">
        <v>1642669279.5</v>
      </c>
      <c r="M311" s="1">
        <v>70821</v>
      </c>
      <c r="N311" s="3">
        <f>IF(ISERR(LN(Table120[[#This Row],[Close Price]]/I310)),"-",LN(Table120[[#This Row],[Close Price]]/I310))</f>
        <v>2.6153573659834601E-3</v>
      </c>
    </row>
    <row r="312" spans="1:14" x14ac:dyDescent="0.3">
      <c r="A312" s="1" t="s">
        <v>37</v>
      </c>
      <c r="B312" s="1" t="s">
        <v>14</v>
      </c>
      <c r="C312" s="2">
        <v>43558</v>
      </c>
      <c r="D312" s="1">
        <v>402</v>
      </c>
      <c r="E312" s="1">
        <v>406.9</v>
      </c>
      <c r="F312" s="1">
        <v>408.85</v>
      </c>
      <c r="G312" s="1">
        <v>402.15</v>
      </c>
      <c r="H312" s="1">
        <v>403.2</v>
      </c>
      <c r="I312" s="1">
        <v>403.45</v>
      </c>
      <c r="J312" s="1">
        <v>406.58</v>
      </c>
      <c r="K312" s="1">
        <v>3689189</v>
      </c>
      <c r="L312" s="1">
        <v>1499948142.5</v>
      </c>
      <c r="M312" s="1">
        <v>50943</v>
      </c>
      <c r="N312" s="3">
        <f>IF(ISERR(LN(Table120[[#This Row],[Close Price]]/I311)),"-",LN(Table120[[#This Row],[Close Price]]/I311))</f>
        <v>3.6004756754944413E-3</v>
      </c>
    </row>
    <row r="313" spans="1:14" x14ac:dyDescent="0.3">
      <c r="A313" s="1" t="s">
        <v>37</v>
      </c>
      <c r="B313" s="1" t="s">
        <v>14</v>
      </c>
      <c r="C313" s="2">
        <v>43559</v>
      </c>
      <c r="D313" s="1">
        <v>403.45</v>
      </c>
      <c r="E313" s="1">
        <v>405.6</v>
      </c>
      <c r="F313" s="1">
        <v>406.8</v>
      </c>
      <c r="G313" s="1">
        <v>403.25</v>
      </c>
      <c r="H313" s="1">
        <v>406</v>
      </c>
      <c r="I313" s="1">
        <v>405.05</v>
      </c>
      <c r="J313" s="1">
        <v>405.25</v>
      </c>
      <c r="K313" s="1">
        <v>2366959</v>
      </c>
      <c r="L313" s="1">
        <v>959201784.64999998</v>
      </c>
      <c r="M313" s="1">
        <v>33554</v>
      </c>
      <c r="N313" s="3">
        <f>IF(ISERR(LN(Table120[[#This Row],[Close Price]]/I312)),"-",LN(Table120[[#This Row],[Close Price]]/I312))</f>
        <v>3.9579519819847907E-3</v>
      </c>
    </row>
    <row r="314" spans="1:14" x14ac:dyDescent="0.3">
      <c r="A314" s="1" t="s">
        <v>37</v>
      </c>
      <c r="B314" s="1" t="s">
        <v>14</v>
      </c>
      <c r="C314" s="2">
        <v>43560</v>
      </c>
      <c r="D314" s="1">
        <v>405.05</v>
      </c>
      <c r="E314" s="1">
        <v>405.5</v>
      </c>
      <c r="F314" s="1">
        <v>407.15</v>
      </c>
      <c r="G314" s="1">
        <v>399.65</v>
      </c>
      <c r="H314" s="1">
        <v>400.4</v>
      </c>
      <c r="I314" s="1">
        <v>400.35</v>
      </c>
      <c r="J314" s="1">
        <v>401.72</v>
      </c>
      <c r="K314" s="1">
        <v>2956038</v>
      </c>
      <c r="L314" s="1">
        <v>1187486703.3</v>
      </c>
      <c r="M314" s="1">
        <v>54145</v>
      </c>
      <c r="N314" s="3">
        <f>IF(ISERR(LN(Table120[[#This Row],[Close Price]]/I313)),"-",LN(Table120[[#This Row],[Close Price]]/I313))</f>
        <v>-1.1671351757857426E-2</v>
      </c>
    </row>
    <row r="315" spans="1:14" x14ac:dyDescent="0.3">
      <c r="A315" s="1" t="s">
        <v>37</v>
      </c>
      <c r="B315" s="1" t="s">
        <v>14</v>
      </c>
      <c r="C315" s="2">
        <v>43563</v>
      </c>
      <c r="D315" s="1">
        <v>400.35</v>
      </c>
      <c r="E315" s="1">
        <v>401.05</v>
      </c>
      <c r="F315" s="1">
        <v>405</v>
      </c>
      <c r="G315" s="1">
        <v>400.4</v>
      </c>
      <c r="H315" s="1">
        <v>400.9</v>
      </c>
      <c r="I315" s="1">
        <v>401.1</v>
      </c>
      <c r="J315" s="1">
        <v>402.53</v>
      </c>
      <c r="K315" s="1">
        <v>1381349</v>
      </c>
      <c r="L315" s="1">
        <v>556028083.79999995</v>
      </c>
      <c r="M315" s="1">
        <v>38755</v>
      </c>
      <c r="N315" s="3">
        <f>IF(ISERR(LN(Table120[[#This Row],[Close Price]]/I314)),"-",LN(Table120[[#This Row],[Close Price]]/I314))</f>
        <v>1.871608257364271E-3</v>
      </c>
    </row>
    <row r="316" spans="1:14" x14ac:dyDescent="0.3">
      <c r="A316" s="1" t="s">
        <v>37</v>
      </c>
      <c r="B316" s="1" t="s">
        <v>14</v>
      </c>
      <c r="C316" s="2">
        <v>43564</v>
      </c>
      <c r="D316" s="1">
        <v>401.1</v>
      </c>
      <c r="E316" s="1">
        <v>402</v>
      </c>
      <c r="F316" s="1">
        <v>404.55</v>
      </c>
      <c r="G316" s="1">
        <v>400</v>
      </c>
      <c r="H316" s="1">
        <v>404.15</v>
      </c>
      <c r="I316" s="1">
        <v>403.65</v>
      </c>
      <c r="J316" s="1">
        <v>402.32</v>
      </c>
      <c r="K316" s="1">
        <v>1468121</v>
      </c>
      <c r="L316" s="1">
        <v>590657687.64999998</v>
      </c>
      <c r="M316" s="1">
        <v>39636</v>
      </c>
      <c r="N316" s="3">
        <f>IF(ISERR(LN(Table120[[#This Row],[Close Price]]/I315)),"-",LN(Table120[[#This Row],[Close Price]]/I315))</f>
        <v>6.3373930650171828E-3</v>
      </c>
    </row>
    <row r="317" spans="1:14" x14ac:dyDescent="0.3">
      <c r="A317" s="1" t="s">
        <v>37</v>
      </c>
      <c r="B317" s="1" t="s">
        <v>14</v>
      </c>
      <c r="C317" s="2">
        <v>43565</v>
      </c>
      <c r="D317" s="1">
        <v>403.65</v>
      </c>
      <c r="E317" s="1">
        <v>406.75</v>
      </c>
      <c r="F317" s="1">
        <v>408.75</v>
      </c>
      <c r="G317" s="1">
        <v>401.25</v>
      </c>
      <c r="H317" s="1">
        <v>402.95</v>
      </c>
      <c r="I317" s="1">
        <v>403.3</v>
      </c>
      <c r="J317" s="1">
        <v>404.84</v>
      </c>
      <c r="K317" s="1">
        <v>2861296</v>
      </c>
      <c r="L317" s="1">
        <v>1158368532.45</v>
      </c>
      <c r="M317" s="1">
        <v>40939</v>
      </c>
      <c r="N317" s="3">
        <f>IF(ISERR(LN(Table120[[#This Row],[Close Price]]/I316)),"-",LN(Table120[[#This Row],[Close Price]]/I316))</f>
        <v>-8.6746396170193105E-4</v>
      </c>
    </row>
    <row r="318" spans="1:14" x14ac:dyDescent="0.3">
      <c r="A318" s="1" t="s">
        <v>37</v>
      </c>
      <c r="B318" s="1" t="s">
        <v>14</v>
      </c>
      <c r="C318" s="2">
        <v>43566</v>
      </c>
      <c r="D318" s="1">
        <v>403.3</v>
      </c>
      <c r="E318" s="1">
        <v>403.5</v>
      </c>
      <c r="F318" s="1">
        <v>406.2</v>
      </c>
      <c r="G318" s="1">
        <v>399.3</v>
      </c>
      <c r="H318" s="1">
        <v>404.2</v>
      </c>
      <c r="I318" s="1">
        <v>403.7</v>
      </c>
      <c r="J318" s="1">
        <v>403.13</v>
      </c>
      <c r="K318" s="1">
        <v>1319979</v>
      </c>
      <c r="L318" s="1">
        <v>532119622.55000001</v>
      </c>
      <c r="M318" s="1">
        <v>27228</v>
      </c>
      <c r="N318" s="3">
        <f>IF(ISERR(LN(Table120[[#This Row],[Close Price]]/I317)),"-",LN(Table120[[#This Row],[Close Price]]/I317))</f>
        <v>9.9132597957267096E-4</v>
      </c>
    </row>
    <row r="319" spans="1:14" x14ac:dyDescent="0.3">
      <c r="A319" s="1" t="s">
        <v>37</v>
      </c>
      <c r="B319" s="1" t="s">
        <v>14</v>
      </c>
      <c r="C319" s="2">
        <v>43567</v>
      </c>
      <c r="D319" s="1">
        <v>403.7</v>
      </c>
      <c r="E319" s="1">
        <v>404.6</v>
      </c>
      <c r="F319" s="1">
        <v>409.35</v>
      </c>
      <c r="G319" s="1">
        <v>403</v>
      </c>
      <c r="H319" s="1">
        <v>407</v>
      </c>
      <c r="I319" s="1">
        <v>407.3</v>
      </c>
      <c r="J319" s="1">
        <v>406.22</v>
      </c>
      <c r="K319" s="1">
        <v>3346428</v>
      </c>
      <c r="L319" s="1">
        <v>1359379039.55</v>
      </c>
      <c r="M319" s="1">
        <v>36608</v>
      </c>
      <c r="N319" s="3">
        <f>IF(ISERR(LN(Table120[[#This Row],[Close Price]]/I318)),"-",LN(Table120[[#This Row],[Close Price]]/I318))</f>
        <v>8.8779867954718542E-3</v>
      </c>
    </row>
    <row r="320" spans="1:14" x14ac:dyDescent="0.3">
      <c r="A320" s="1" t="s">
        <v>37</v>
      </c>
      <c r="B320" s="1" t="s">
        <v>14</v>
      </c>
      <c r="C320" s="2">
        <v>43570</v>
      </c>
      <c r="D320" s="1">
        <v>407.3</v>
      </c>
      <c r="E320" s="1">
        <v>409</v>
      </c>
      <c r="F320" s="1">
        <v>411</v>
      </c>
      <c r="G320" s="1">
        <v>404.85</v>
      </c>
      <c r="H320" s="1">
        <v>406</v>
      </c>
      <c r="I320" s="1">
        <v>405.75</v>
      </c>
      <c r="J320" s="1">
        <v>407.48</v>
      </c>
      <c r="K320" s="1">
        <v>1289166</v>
      </c>
      <c r="L320" s="1">
        <v>525313005.80000001</v>
      </c>
      <c r="M320" s="1">
        <v>17812</v>
      </c>
      <c r="N320" s="3">
        <f>IF(ISERR(LN(Table120[[#This Row],[Close Price]]/I319)),"-",LN(Table120[[#This Row],[Close Price]]/I319))</f>
        <v>-3.8128082596663735E-3</v>
      </c>
    </row>
    <row r="321" spans="1:14" x14ac:dyDescent="0.3">
      <c r="A321" s="1" t="s">
        <v>37</v>
      </c>
      <c r="B321" s="1" t="s">
        <v>14</v>
      </c>
      <c r="C321" s="2">
        <v>43571</v>
      </c>
      <c r="D321" s="1">
        <v>405.75</v>
      </c>
      <c r="E321" s="1">
        <v>406.65</v>
      </c>
      <c r="F321" s="1">
        <v>410</v>
      </c>
      <c r="G321" s="1">
        <v>406.35</v>
      </c>
      <c r="H321" s="1">
        <v>409</v>
      </c>
      <c r="I321" s="1">
        <v>409</v>
      </c>
      <c r="J321" s="1">
        <v>408.35</v>
      </c>
      <c r="K321" s="1">
        <v>1586331</v>
      </c>
      <c r="L321" s="1">
        <v>647779560.14999998</v>
      </c>
      <c r="M321" s="1">
        <v>45378</v>
      </c>
      <c r="N321" s="3">
        <f>IF(ISERR(LN(Table120[[#This Row],[Close Price]]/I320)),"-",LN(Table120[[#This Row],[Close Price]]/I320))</f>
        <v>7.9779496481011784E-3</v>
      </c>
    </row>
    <row r="322" spans="1:14" x14ac:dyDescent="0.3">
      <c r="A322" s="1" t="s">
        <v>37</v>
      </c>
      <c r="B322" s="1" t="s">
        <v>14</v>
      </c>
      <c r="C322" s="2">
        <v>43573</v>
      </c>
      <c r="D322" s="1">
        <v>409</v>
      </c>
      <c r="E322" s="1">
        <v>409.9</v>
      </c>
      <c r="F322" s="1">
        <v>412</v>
      </c>
      <c r="G322" s="1">
        <v>403.55</v>
      </c>
      <c r="H322" s="1">
        <v>405.5</v>
      </c>
      <c r="I322" s="1">
        <v>404.95</v>
      </c>
      <c r="J322" s="1">
        <v>407.31</v>
      </c>
      <c r="K322" s="1">
        <v>1435665</v>
      </c>
      <c r="L322" s="1">
        <v>584759990.20000005</v>
      </c>
      <c r="M322" s="1">
        <v>38867</v>
      </c>
      <c r="N322" s="3">
        <f>IF(ISERR(LN(Table120[[#This Row],[Close Price]]/I321)),"-",LN(Table120[[#This Row],[Close Price]]/I321))</f>
        <v>-9.9515533478028977E-3</v>
      </c>
    </row>
    <row r="323" spans="1:14" x14ac:dyDescent="0.3">
      <c r="A323" s="1" t="s">
        <v>37</v>
      </c>
      <c r="B323" s="1" t="s">
        <v>14</v>
      </c>
      <c r="C323" s="2">
        <v>43577</v>
      </c>
      <c r="D323" s="1">
        <v>404.95</v>
      </c>
      <c r="E323" s="1">
        <v>405.7</v>
      </c>
      <c r="F323" s="1">
        <v>405.85</v>
      </c>
      <c r="G323" s="1">
        <v>401.5</v>
      </c>
      <c r="H323" s="1">
        <v>404.65</v>
      </c>
      <c r="I323" s="1">
        <v>403.55</v>
      </c>
      <c r="J323" s="1">
        <v>403.39</v>
      </c>
      <c r="K323" s="1">
        <v>838599</v>
      </c>
      <c r="L323" s="1">
        <v>338284114.14999998</v>
      </c>
      <c r="M323" s="1">
        <v>16119</v>
      </c>
      <c r="N323" s="3">
        <f>IF(ISERR(LN(Table120[[#This Row],[Close Price]]/I322)),"-",LN(Table120[[#This Row],[Close Price]]/I322))</f>
        <v>-3.4632069246174797E-3</v>
      </c>
    </row>
    <row r="324" spans="1:14" x14ac:dyDescent="0.3">
      <c r="A324" s="1" t="s">
        <v>37</v>
      </c>
      <c r="B324" s="1" t="s">
        <v>14</v>
      </c>
      <c r="C324" s="2">
        <v>43578</v>
      </c>
      <c r="D324" s="1">
        <v>403.55</v>
      </c>
      <c r="E324" s="1">
        <v>404.1</v>
      </c>
      <c r="F324" s="1">
        <v>406.7</v>
      </c>
      <c r="G324" s="1">
        <v>402</v>
      </c>
      <c r="H324" s="1">
        <v>403</v>
      </c>
      <c r="I324" s="1">
        <v>403.05</v>
      </c>
      <c r="J324" s="1">
        <v>403.86</v>
      </c>
      <c r="K324" s="1">
        <v>1045407</v>
      </c>
      <c r="L324" s="1">
        <v>422196537.39999998</v>
      </c>
      <c r="M324" s="1">
        <v>23946</v>
      </c>
      <c r="N324" s="3">
        <f>IF(ISERR(LN(Table120[[#This Row],[Close Price]]/I323)),"-",LN(Table120[[#This Row],[Close Price]]/I323))</f>
        <v>-1.2397720407714195E-3</v>
      </c>
    </row>
    <row r="325" spans="1:14" x14ac:dyDescent="0.3">
      <c r="A325" s="1" t="s">
        <v>37</v>
      </c>
      <c r="B325" s="1" t="s">
        <v>14</v>
      </c>
      <c r="C325" s="2">
        <v>43579</v>
      </c>
      <c r="D325" s="1">
        <v>403.05</v>
      </c>
      <c r="E325" s="1">
        <v>403.85</v>
      </c>
      <c r="F325" s="1">
        <v>404.3</v>
      </c>
      <c r="G325" s="1">
        <v>397</v>
      </c>
      <c r="H325" s="1">
        <v>398.7</v>
      </c>
      <c r="I325" s="1">
        <v>398.65</v>
      </c>
      <c r="J325" s="1">
        <v>399.44</v>
      </c>
      <c r="K325" s="1">
        <v>1863429</v>
      </c>
      <c r="L325" s="1">
        <v>744333673.04999995</v>
      </c>
      <c r="M325" s="1">
        <v>41568</v>
      </c>
      <c r="N325" s="3">
        <f>IF(ISERR(LN(Table120[[#This Row],[Close Price]]/I324)),"-",LN(Table120[[#This Row],[Close Price]]/I324))</f>
        <v>-1.0976784781105612E-2</v>
      </c>
    </row>
    <row r="326" spans="1:14" x14ac:dyDescent="0.3">
      <c r="A326" s="1" t="s">
        <v>37</v>
      </c>
      <c r="B326" s="1" t="s">
        <v>14</v>
      </c>
      <c r="C326" s="2">
        <v>43580</v>
      </c>
      <c r="D326" s="1">
        <v>398.65</v>
      </c>
      <c r="E326" s="1">
        <v>398.65</v>
      </c>
      <c r="F326" s="1">
        <v>401.7</v>
      </c>
      <c r="G326" s="1">
        <v>393.8</v>
      </c>
      <c r="H326" s="1">
        <v>395.1</v>
      </c>
      <c r="I326" s="1">
        <v>395.1</v>
      </c>
      <c r="J326" s="1">
        <v>397.6</v>
      </c>
      <c r="K326" s="1">
        <v>1937889</v>
      </c>
      <c r="L326" s="1">
        <v>770506310.45000005</v>
      </c>
      <c r="M326" s="1">
        <v>42684</v>
      </c>
      <c r="N326" s="3">
        <f>IF(ISERR(LN(Table120[[#This Row],[Close Price]]/I325)),"-",LN(Table120[[#This Row],[Close Price]]/I325))</f>
        <v>-8.9449415311592412E-3</v>
      </c>
    </row>
    <row r="327" spans="1:14" x14ac:dyDescent="0.3">
      <c r="A327" s="1" t="s">
        <v>37</v>
      </c>
      <c r="B327" s="1" t="s">
        <v>14</v>
      </c>
      <c r="C327" s="2">
        <v>43581</v>
      </c>
      <c r="D327" s="1">
        <v>395.1</v>
      </c>
      <c r="E327" s="1">
        <v>395.25</v>
      </c>
      <c r="F327" s="1">
        <v>400.6</v>
      </c>
      <c r="G327" s="1">
        <v>394.5</v>
      </c>
      <c r="H327" s="1">
        <v>398.6</v>
      </c>
      <c r="I327" s="1">
        <v>397.95</v>
      </c>
      <c r="J327" s="1">
        <v>397.59</v>
      </c>
      <c r="K327" s="1">
        <v>1400795</v>
      </c>
      <c r="L327" s="1">
        <v>556942937.20000005</v>
      </c>
      <c r="M327" s="1">
        <v>31060</v>
      </c>
      <c r="N327" s="3">
        <f>IF(ISERR(LN(Table120[[#This Row],[Close Price]]/I326)),"-",LN(Table120[[#This Row],[Close Price]]/I326))</f>
        <v>7.1874718345133135E-3</v>
      </c>
    </row>
    <row r="328" spans="1:14" x14ac:dyDescent="0.3">
      <c r="A328" s="1" t="s">
        <v>37</v>
      </c>
      <c r="B328" s="1" t="s">
        <v>14</v>
      </c>
      <c r="C328" s="2">
        <v>43585</v>
      </c>
      <c r="D328" s="1">
        <v>397.95</v>
      </c>
      <c r="E328" s="1">
        <v>398.55</v>
      </c>
      <c r="F328" s="1">
        <v>403.1</v>
      </c>
      <c r="G328" s="1">
        <v>397</v>
      </c>
      <c r="H328" s="1">
        <v>397.8</v>
      </c>
      <c r="I328" s="1">
        <v>398.1</v>
      </c>
      <c r="J328" s="1">
        <v>399.78</v>
      </c>
      <c r="K328" s="1">
        <v>2073958</v>
      </c>
      <c r="L328" s="1">
        <v>829124162.64999998</v>
      </c>
      <c r="M328" s="1">
        <v>40291</v>
      </c>
      <c r="N328" s="3">
        <f>IF(ISERR(LN(Table120[[#This Row],[Close Price]]/I327)),"-",LN(Table120[[#This Row],[Close Price]]/I327))</f>
        <v>3.768607544133139E-4</v>
      </c>
    </row>
    <row r="329" spans="1:14" x14ac:dyDescent="0.3">
      <c r="A329" s="1" t="s">
        <v>37</v>
      </c>
      <c r="B329" s="1" t="s">
        <v>14</v>
      </c>
      <c r="C329" s="2">
        <v>43587</v>
      </c>
      <c r="D329" s="1">
        <v>398.1</v>
      </c>
      <c r="E329" s="1">
        <v>398.1</v>
      </c>
      <c r="F329" s="1">
        <v>399.7</v>
      </c>
      <c r="G329" s="1">
        <v>376.9</v>
      </c>
      <c r="H329" s="1">
        <v>382.8</v>
      </c>
      <c r="I329" s="1">
        <v>382.15</v>
      </c>
      <c r="J329" s="1">
        <v>384.63</v>
      </c>
      <c r="K329" s="1">
        <v>13091778</v>
      </c>
      <c r="L329" s="1">
        <v>5035518218.0500002</v>
      </c>
      <c r="M329" s="1">
        <v>132694</v>
      </c>
      <c r="N329" s="3">
        <f>IF(ISERR(LN(Table120[[#This Row],[Close Price]]/I328)),"-",LN(Table120[[#This Row],[Close Price]]/I328))</f>
        <v>-4.0890028317378591E-2</v>
      </c>
    </row>
    <row r="330" spans="1:14" x14ac:dyDescent="0.3">
      <c r="A330" s="1" t="s">
        <v>37</v>
      </c>
      <c r="B330" s="1" t="s">
        <v>14</v>
      </c>
      <c r="C330" s="2">
        <v>43588</v>
      </c>
      <c r="D330" s="1">
        <v>382.15</v>
      </c>
      <c r="E330" s="1">
        <v>382.15</v>
      </c>
      <c r="F330" s="1">
        <v>385.9</v>
      </c>
      <c r="G330" s="1">
        <v>377.3</v>
      </c>
      <c r="H330" s="1">
        <v>382</v>
      </c>
      <c r="I330" s="1">
        <v>380.2</v>
      </c>
      <c r="J330" s="1">
        <v>380.93</v>
      </c>
      <c r="K330" s="1">
        <v>5523649</v>
      </c>
      <c r="L330" s="1">
        <v>2104132828.6500001</v>
      </c>
      <c r="M330" s="1">
        <v>111619</v>
      </c>
      <c r="N330" s="3">
        <f>IF(ISERR(LN(Table120[[#This Row],[Close Price]]/I329)),"-",LN(Table120[[#This Row],[Close Price]]/I329))</f>
        <v>-5.115771634564263E-3</v>
      </c>
    </row>
    <row r="331" spans="1:14" x14ac:dyDescent="0.3">
      <c r="A331" s="1" t="s">
        <v>37</v>
      </c>
      <c r="B331" s="1" t="s">
        <v>14</v>
      </c>
      <c r="C331" s="2">
        <v>43591</v>
      </c>
      <c r="D331" s="1">
        <v>380.2</v>
      </c>
      <c r="E331" s="1">
        <v>380</v>
      </c>
      <c r="F331" s="1">
        <v>380.95</v>
      </c>
      <c r="G331" s="1">
        <v>375.1</v>
      </c>
      <c r="H331" s="1">
        <v>377</v>
      </c>
      <c r="I331" s="1">
        <v>377.75</v>
      </c>
      <c r="J331" s="1">
        <v>377.69</v>
      </c>
      <c r="K331" s="1">
        <v>1785915</v>
      </c>
      <c r="L331" s="1">
        <v>674524811.20000005</v>
      </c>
      <c r="M331" s="1">
        <v>55008</v>
      </c>
      <c r="N331" s="3">
        <f>IF(ISERR(LN(Table120[[#This Row],[Close Price]]/I330)),"-",LN(Table120[[#This Row],[Close Price]]/I330))</f>
        <v>-6.4648289014798332E-3</v>
      </c>
    </row>
    <row r="332" spans="1:14" x14ac:dyDescent="0.3">
      <c r="A332" s="1" t="s">
        <v>37</v>
      </c>
      <c r="B332" s="1" t="s">
        <v>14</v>
      </c>
      <c r="C332" s="2">
        <v>43592</v>
      </c>
      <c r="D332" s="1">
        <v>377.75</v>
      </c>
      <c r="E332" s="1">
        <v>378.55</v>
      </c>
      <c r="F332" s="1">
        <v>384.35</v>
      </c>
      <c r="G332" s="1">
        <v>374.45</v>
      </c>
      <c r="H332" s="1">
        <v>375</v>
      </c>
      <c r="I332" s="1">
        <v>375.5</v>
      </c>
      <c r="J332" s="1">
        <v>378.54</v>
      </c>
      <c r="K332" s="1">
        <v>3510917</v>
      </c>
      <c r="L332" s="1">
        <v>1329005704.55</v>
      </c>
      <c r="M332" s="1">
        <v>62781</v>
      </c>
      <c r="N332" s="3">
        <f>IF(ISERR(LN(Table120[[#This Row],[Close Price]]/I331)),"-",LN(Table120[[#This Row],[Close Price]]/I331))</f>
        <v>-5.9741299486595597E-3</v>
      </c>
    </row>
    <row r="333" spans="1:14" x14ac:dyDescent="0.3">
      <c r="A333" s="1" t="s">
        <v>37</v>
      </c>
      <c r="B333" s="1" t="s">
        <v>14</v>
      </c>
      <c r="C333" s="2">
        <v>43593</v>
      </c>
      <c r="D333" s="1">
        <v>375.5</v>
      </c>
      <c r="E333" s="1">
        <v>375.5</v>
      </c>
      <c r="F333" s="1">
        <v>375.75</v>
      </c>
      <c r="G333" s="1">
        <v>365</v>
      </c>
      <c r="H333" s="1">
        <v>367</v>
      </c>
      <c r="I333" s="1">
        <v>367.25</v>
      </c>
      <c r="J333" s="1">
        <v>367.75</v>
      </c>
      <c r="K333" s="1">
        <v>5290060</v>
      </c>
      <c r="L333" s="1">
        <v>1945410849.55</v>
      </c>
      <c r="M333" s="1">
        <v>107160</v>
      </c>
      <c r="N333" s="3">
        <f>IF(ISERR(LN(Table120[[#This Row],[Close Price]]/I332)),"-",LN(Table120[[#This Row],[Close Price]]/I332))</f>
        <v>-2.2215656150202715E-2</v>
      </c>
    </row>
    <row r="334" spans="1:14" x14ac:dyDescent="0.3">
      <c r="A334" s="1" t="s">
        <v>37</v>
      </c>
      <c r="B334" s="1" t="s">
        <v>14</v>
      </c>
      <c r="C334" s="2">
        <v>43594</v>
      </c>
      <c r="D334" s="1">
        <v>367.25</v>
      </c>
      <c r="E334" s="1">
        <v>367</v>
      </c>
      <c r="F334" s="1">
        <v>368.5</v>
      </c>
      <c r="G334" s="1">
        <v>364.4</v>
      </c>
      <c r="H334" s="1">
        <v>367.3</v>
      </c>
      <c r="I334" s="1">
        <v>367.3</v>
      </c>
      <c r="J334" s="1">
        <v>366.91</v>
      </c>
      <c r="K334" s="1">
        <v>1718130</v>
      </c>
      <c r="L334" s="1">
        <v>630405066.85000002</v>
      </c>
      <c r="M334" s="1">
        <v>57019</v>
      </c>
      <c r="N334" s="3">
        <f>IF(ISERR(LN(Table120[[#This Row],[Close Price]]/I333)),"-",LN(Table120[[#This Row],[Close Price]]/I333))</f>
        <v>1.3613777163497175E-4</v>
      </c>
    </row>
    <row r="335" spans="1:14" x14ac:dyDescent="0.3">
      <c r="A335" s="1" t="s">
        <v>37</v>
      </c>
      <c r="B335" s="1" t="s">
        <v>14</v>
      </c>
      <c r="C335" s="2">
        <v>43595</v>
      </c>
      <c r="D335" s="1">
        <v>367.3</v>
      </c>
      <c r="E335" s="1">
        <v>368.2</v>
      </c>
      <c r="F335" s="1">
        <v>371.45</v>
      </c>
      <c r="G335" s="1">
        <v>367.45</v>
      </c>
      <c r="H335" s="1">
        <v>369.25</v>
      </c>
      <c r="I335" s="1">
        <v>369.8</v>
      </c>
      <c r="J335" s="1">
        <v>369.53</v>
      </c>
      <c r="K335" s="1">
        <v>3122309</v>
      </c>
      <c r="L335" s="1">
        <v>1153774342.55</v>
      </c>
      <c r="M335" s="1">
        <v>56049</v>
      </c>
      <c r="N335" s="3">
        <f>IF(ISERR(LN(Table120[[#This Row],[Close Price]]/I334)),"-",LN(Table120[[#This Row],[Close Price]]/I334))</f>
        <v>6.783366127402761E-3</v>
      </c>
    </row>
    <row r="336" spans="1:14" x14ac:dyDescent="0.3">
      <c r="A336" s="1" t="s">
        <v>37</v>
      </c>
      <c r="B336" s="1" t="s">
        <v>14</v>
      </c>
      <c r="C336" s="2">
        <v>43598</v>
      </c>
      <c r="D336" s="1">
        <v>369.8</v>
      </c>
      <c r="E336" s="1">
        <v>368</v>
      </c>
      <c r="F336" s="1">
        <v>372.25</v>
      </c>
      <c r="G336" s="1">
        <v>362.05</v>
      </c>
      <c r="H336" s="1">
        <v>363.85</v>
      </c>
      <c r="I336" s="1">
        <v>363.15</v>
      </c>
      <c r="J336" s="1">
        <v>367.71</v>
      </c>
      <c r="K336" s="1">
        <v>2096407</v>
      </c>
      <c r="L336" s="1">
        <v>770875954</v>
      </c>
      <c r="M336" s="1">
        <v>43596</v>
      </c>
      <c r="N336" s="3">
        <f>IF(ISERR(LN(Table120[[#This Row],[Close Price]]/I335)),"-",LN(Table120[[#This Row],[Close Price]]/I335))</f>
        <v>-1.8146346900847338E-2</v>
      </c>
    </row>
    <row r="337" spans="1:14" x14ac:dyDescent="0.3">
      <c r="A337" s="1" t="s">
        <v>37</v>
      </c>
      <c r="B337" s="1" t="s">
        <v>14</v>
      </c>
      <c r="C337" s="2">
        <v>43599</v>
      </c>
      <c r="D337" s="1">
        <v>363.15</v>
      </c>
      <c r="E337" s="1">
        <v>363.65</v>
      </c>
      <c r="F337" s="1">
        <v>370.75</v>
      </c>
      <c r="G337" s="1">
        <v>360.55</v>
      </c>
      <c r="H337" s="1">
        <v>368.35</v>
      </c>
      <c r="I337" s="1">
        <v>368.6</v>
      </c>
      <c r="J337" s="1">
        <v>366.04</v>
      </c>
      <c r="K337" s="1">
        <v>2082247</v>
      </c>
      <c r="L337" s="1">
        <v>762187220.85000002</v>
      </c>
      <c r="M337" s="1">
        <v>62986</v>
      </c>
      <c r="N337" s="3">
        <f>IF(ISERR(LN(Table120[[#This Row],[Close Price]]/I336)),"-",LN(Table120[[#This Row],[Close Price]]/I336))</f>
        <v>1.4896073183545942E-2</v>
      </c>
    </row>
    <row r="338" spans="1:14" x14ac:dyDescent="0.3">
      <c r="A338" s="1" t="s">
        <v>37</v>
      </c>
      <c r="B338" s="1" t="s">
        <v>14</v>
      </c>
      <c r="C338" s="2">
        <v>43600</v>
      </c>
      <c r="D338" s="1">
        <v>368.6</v>
      </c>
      <c r="E338" s="1">
        <v>369</v>
      </c>
      <c r="F338" s="1">
        <v>370.85</v>
      </c>
      <c r="G338" s="1">
        <v>362.5</v>
      </c>
      <c r="H338" s="1">
        <v>363.5</v>
      </c>
      <c r="I338" s="1">
        <v>363.55</v>
      </c>
      <c r="J338" s="1">
        <v>365.47</v>
      </c>
      <c r="K338" s="1">
        <v>1360428</v>
      </c>
      <c r="L338" s="1">
        <v>497197585.85000002</v>
      </c>
      <c r="M338" s="1">
        <v>31418</v>
      </c>
      <c r="N338" s="3">
        <f>IF(ISERR(LN(Table120[[#This Row],[Close Price]]/I337)),"-",LN(Table120[[#This Row],[Close Price]]/I337))</f>
        <v>-1.3795206139657063E-2</v>
      </c>
    </row>
    <row r="339" spans="1:14" x14ac:dyDescent="0.3">
      <c r="A339" s="1" t="s">
        <v>37</v>
      </c>
      <c r="B339" s="1" t="s">
        <v>14</v>
      </c>
      <c r="C339" s="2">
        <v>43601</v>
      </c>
      <c r="D339" s="1">
        <v>363.55</v>
      </c>
      <c r="E339" s="1">
        <v>365.1</v>
      </c>
      <c r="F339" s="1">
        <v>365.1</v>
      </c>
      <c r="G339" s="1">
        <v>357.55</v>
      </c>
      <c r="H339" s="1">
        <v>361.95</v>
      </c>
      <c r="I339" s="1">
        <v>361.05</v>
      </c>
      <c r="J339" s="1">
        <v>360.25</v>
      </c>
      <c r="K339" s="1">
        <v>1864739</v>
      </c>
      <c r="L339" s="1">
        <v>671777199.29999995</v>
      </c>
      <c r="M339" s="1">
        <v>45619</v>
      </c>
      <c r="N339" s="3">
        <f>IF(ISERR(LN(Table120[[#This Row],[Close Price]]/I338)),"-",LN(Table120[[#This Row],[Close Price]]/I338))</f>
        <v>-6.9003861988752146E-3</v>
      </c>
    </row>
    <row r="340" spans="1:14" x14ac:dyDescent="0.3">
      <c r="A340" s="1" t="s">
        <v>37</v>
      </c>
      <c r="B340" s="1" t="s">
        <v>14</v>
      </c>
      <c r="C340" s="2">
        <v>43602</v>
      </c>
      <c r="D340" s="1">
        <v>361.05</v>
      </c>
      <c r="E340" s="1">
        <v>361</v>
      </c>
      <c r="F340" s="1">
        <v>377.3</v>
      </c>
      <c r="G340" s="1">
        <v>361</v>
      </c>
      <c r="H340" s="1">
        <v>370</v>
      </c>
      <c r="I340" s="1">
        <v>370.05</v>
      </c>
      <c r="J340" s="1">
        <v>370.91</v>
      </c>
      <c r="K340" s="1">
        <v>6586973</v>
      </c>
      <c r="L340" s="1">
        <v>2443143634.5999999</v>
      </c>
      <c r="M340" s="1">
        <v>75716</v>
      </c>
      <c r="N340" s="3">
        <f>IF(ISERR(LN(Table120[[#This Row],[Close Price]]/I339)),"-",LN(Table120[[#This Row],[Close Price]]/I339))</f>
        <v>2.4621678746284684E-2</v>
      </c>
    </row>
    <row r="341" spans="1:14" x14ac:dyDescent="0.3">
      <c r="A341" s="1" t="s">
        <v>37</v>
      </c>
      <c r="B341" s="1" t="s">
        <v>14</v>
      </c>
      <c r="C341" s="2">
        <v>43605</v>
      </c>
      <c r="D341" s="1">
        <v>370.05</v>
      </c>
      <c r="E341" s="1">
        <v>377.6</v>
      </c>
      <c r="F341" s="1">
        <v>384.55</v>
      </c>
      <c r="G341" s="1">
        <v>374.25</v>
      </c>
      <c r="H341" s="1">
        <v>384.05</v>
      </c>
      <c r="I341" s="1">
        <v>382.4</v>
      </c>
      <c r="J341" s="1">
        <v>379.93</v>
      </c>
      <c r="K341" s="1">
        <v>4140456</v>
      </c>
      <c r="L341" s="1">
        <v>1573082305.4000001</v>
      </c>
      <c r="M341" s="1">
        <v>55619</v>
      </c>
      <c r="N341" s="3">
        <f>IF(ISERR(LN(Table120[[#This Row],[Close Price]]/I340)),"-",LN(Table120[[#This Row],[Close Price]]/I340))</f>
        <v>3.2829049533770777E-2</v>
      </c>
    </row>
    <row r="342" spans="1:14" x14ac:dyDescent="0.3">
      <c r="A342" s="1" t="s">
        <v>37</v>
      </c>
      <c r="B342" s="1" t="s">
        <v>14</v>
      </c>
      <c r="C342" s="2">
        <v>43606</v>
      </c>
      <c r="D342" s="1">
        <v>382.4</v>
      </c>
      <c r="E342" s="1">
        <v>389.95</v>
      </c>
      <c r="F342" s="1">
        <v>389.95</v>
      </c>
      <c r="G342" s="1">
        <v>381.65</v>
      </c>
      <c r="H342" s="1">
        <v>382.3</v>
      </c>
      <c r="I342" s="1">
        <v>382.95</v>
      </c>
      <c r="J342" s="1">
        <v>384.82</v>
      </c>
      <c r="K342" s="1">
        <v>2949046</v>
      </c>
      <c r="L342" s="1">
        <v>1134863263.5999999</v>
      </c>
      <c r="M342" s="1">
        <v>44851</v>
      </c>
      <c r="N342" s="3">
        <f>IF(ISERR(LN(Table120[[#This Row],[Close Price]]/I341)),"-",LN(Table120[[#This Row],[Close Price]]/I341))</f>
        <v>1.4372511783563994E-3</v>
      </c>
    </row>
    <row r="343" spans="1:14" x14ac:dyDescent="0.3">
      <c r="A343" s="1" t="s">
        <v>37</v>
      </c>
      <c r="B343" s="1" t="s">
        <v>14</v>
      </c>
      <c r="C343" s="2">
        <v>43607</v>
      </c>
      <c r="D343" s="1">
        <v>382.95</v>
      </c>
      <c r="E343" s="1">
        <v>383</v>
      </c>
      <c r="F343" s="1">
        <v>386.95</v>
      </c>
      <c r="G343" s="1">
        <v>378.85</v>
      </c>
      <c r="H343" s="1">
        <v>385.65</v>
      </c>
      <c r="I343" s="1">
        <v>385.65</v>
      </c>
      <c r="J343" s="1">
        <v>384.49</v>
      </c>
      <c r="K343" s="1">
        <v>1811235</v>
      </c>
      <c r="L343" s="1">
        <v>696409563.60000002</v>
      </c>
      <c r="M343" s="1">
        <v>37116</v>
      </c>
      <c r="N343" s="3">
        <f>IF(ISERR(LN(Table120[[#This Row],[Close Price]]/I342)),"-",LN(Table120[[#This Row],[Close Price]]/I342))</f>
        <v>7.0257900244056022E-3</v>
      </c>
    </row>
    <row r="344" spans="1:14" x14ac:dyDescent="0.3">
      <c r="A344" s="1" t="s">
        <v>37</v>
      </c>
      <c r="B344" s="1" t="s">
        <v>14</v>
      </c>
      <c r="C344" s="2">
        <v>43608</v>
      </c>
      <c r="D344" s="1">
        <v>385.65</v>
      </c>
      <c r="E344" s="1">
        <v>390.3</v>
      </c>
      <c r="F344" s="1">
        <v>393.65</v>
      </c>
      <c r="G344" s="1">
        <v>384.3</v>
      </c>
      <c r="H344" s="1">
        <v>386</v>
      </c>
      <c r="I344" s="1">
        <v>385.45</v>
      </c>
      <c r="J344" s="1">
        <v>388.78</v>
      </c>
      <c r="K344" s="1">
        <v>2477785</v>
      </c>
      <c r="L344" s="1">
        <v>963305611.95000005</v>
      </c>
      <c r="M344" s="1">
        <v>38839</v>
      </c>
      <c r="N344" s="3">
        <f>IF(ISERR(LN(Table120[[#This Row],[Close Price]]/I343)),"-",LN(Table120[[#This Row],[Close Price]]/I343))</f>
        <v>-5.1873947473698957E-4</v>
      </c>
    </row>
    <row r="345" spans="1:14" x14ac:dyDescent="0.3">
      <c r="A345" s="1" t="s">
        <v>37</v>
      </c>
      <c r="B345" s="1" t="s">
        <v>14</v>
      </c>
      <c r="C345" s="2">
        <v>43609</v>
      </c>
      <c r="D345" s="1">
        <v>385.45</v>
      </c>
      <c r="E345" s="1">
        <v>390</v>
      </c>
      <c r="F345" s="1">
        <v>405.95</v>
      </c>
      <c r="G345" s="1">
        <v>388</v>
      </c>
      <c r="H345" s="1">
        <v>400</v>
      </c>
      <c r="I345" s="1">
        <v>399.05</v>
      </c>
      <c r="J345" s="1">
        <v>398.04</v>
      </c>
      <c r="K345" s="1">
        <v>5822005</v>
      </c>
      <c r="L345" s="1">
        <v>2317377137</v>
      </c>
      <c r="M345" s="1">
        <v>65855</v>
      </c>
      <c r="N345" s="3">
        <f>IF(ISERR(LN(Table120[[#This Row],[Close Price]]/I344)),"-",LN(Table120[[#This Row],[Close Price]]/I344))</f>
        <v>3.4675239416746689E-2</v>
      </c>
    </row>
    <row r="346" spans="1:14" x14ac:dyDescent="0.3">
      <c r="A346" s="1" t="s">
        <v>37</v>
      </c>
      <c r="B346" s="1" t="s">
        <v>14</v>
      </c>
      <c r="C346" s="2">
        <v>43612</v>
      </c>
      <c r="D346" s="1">
        <v>399.05</v>
      </c>
      <c r="E346" s="1">
        <v>400.2</v>
      </c>
      <c r="F346" s="1">
        <v>408.4</v>
      </c>
      <c r="G346" s="1">
        <v>397.4</v>
      </c>
      <c r="H346" s="1">
        <v>402.45</v>
      </c>
      <c r="I346" s="1">
        <v>400.1</v>
      </c>
      <c r="J346" s="1">
        <v>401.95</v>
      </c>
      <c r="K346" s="1">
        <v>3052919</v>
      </c>
      <c r="L346" s="1">
        <v>1227122407.6500001</v>
      </c>
      <c r="M346" s="1">
        <v>34914</v>
      </c>
      <c r="N346" s="3">
        <f>IF(ISERR(LN(Table120[[#This Row],[Close Price]]/I345)),"-",LN(Table120[[#This Row],[Close Price]]/I345))</f>
        <v>2.6277935411714039E-3</v>
      </c>
    </row>
    <row r="347" spans="1:14" x14ac:dyDescent="0.3">
      <c r="A347" s="1" t="s">
        <v>37</v>
      </c>
      <c r="B347" s="1" t="s">
        <v>14</v>
      </c>
      <c r="C347" s="2">
        <v>43613</v>
      </c>
      <c r="D347" s="1">
        <v>400.1</v>
      </c>
      <c r="E347" s="1">
        <v>402</v>
      </c>
      <c r="F347" s="1">
        <v>405.9</v>
      </c>
      <c r="G347" s="1">
        <v>396.05</v>
      </c>
      <c r="H347" s="1">
        <v>397.1</v>
      </c>
      <c r="I347" s="1">
        <v>398.1</v>
      </c>
      <c r="J347" s="1">
        <v>400.28</v>
      </c>
      <c r="K347" s="1">
        <v>3755326</v>
      </c>
      <c r="L347" s="1">
        <v>1503173080.5</v>
      </c>
      <c r="M347" s="1">
        <v>72515</v>
      </c>
      <c r="N347" s="3">
        <f>IF(ISERR(LN(Table120[[#This Row],[Close Price]]/I346)),"-",LN(Table120[[#This Row],[Close Price]]/I346))</f>
        <v>-5.0112858569178508E-3</v>
      </c>
    </row>
    <row r="348" spans="1:14" x14ac:dyDescent="0.3">
      <c r="A348" s="1" t="s">
        <v>37</v>
      </c>
      <c r="B348" s="1" t="s">
        <v>14</v>
      </c>
      <c r="C348" s="2">
        <v>43614</v>
      </c>
      <c r="D348" s="1">
        <v>398.1</v>
      </c>
      <c r="E348" s="1">
        <v>396.7</v>
      </c>
      <c r="F348" s="1">
        <v>400.75</v>
      </c>
      <c r="G348" s="1">
        <v>391</v>
      </c>
      <c r="H348" s="1">
        <v>397.85</v>
      </c>
      <c r="I348" s="1">
        <v>399</v>
      </c>
      <c r="J348" s="1">
        <v>395.34</v>
      </c>
      <c r="K348" s="1">
        <v>1312259</v>
      </c>
      <c r="L348" s="1">
        <v>518793264.5</v>
      </c>
      <c r="M348" s="1">
        <v>33966</v>
      </c>
      <c r="N348" s="3">
        <f>IF(ISERR(LN(Table120[[#This Row],[Close Price]]/I347)),"-",LN(Table120[[#This Row],[Close Price]]/I347))</f>
        <v>2.2581868835918847E-3</v>
      </c>
    </row>
    <row r="349" spans="1:14" x14ac:dyDescent="0.3">
      <c r="A349" s="1" t="s">
        <v>37</v>
      </c>
      <c r="B349" s="1" t="s">
        <v>14</v>
      </c>
      <c r="C349" s="2">
        <v>43615</v>
      </c>
      <c r="D349" s="1">
        <v>399</v>
      </c>
      <c r="E349" s="1">
        <v>399.95</v>
      </c>
      <c r="F349" s="1">
        <v>402</v>
      </c>
      <c r="G349" s="1">
        <v>394.2</v>
      </c>
      <c r="H349" s="1">
        <v>396.15</v>
      </c>
      <c r="I349" s="1">
        <v>396.35</v>
      </c>
      <c r="J349" s="1">
        <v>397.02</v>
      </c>
      <c r="K349" s="1">
        <v>1171056</v>
      </c>
      <c r="L349" s="1">
        <v>464930368.30000001</v>
      </c>
      <c r="M349" s="1">
        <v>21433</v>
      </c>
      <c r="N349" s="3">
        <f>IF(ISERR(LN(Table120[[#This Row],[Close Price]]/I348)),"-",LN(Table120[[#This Row],[Close Price]]/I348))</f>
        <v>-6.6637576066985284E-3</v>
      </c>
    </row>
    <row r="350" spans="1:14" x14ac:dyDescent="0.3">
      <c r="A350" s="1" t="s">
        <v>37</v>
      </c>
      <c r="B350" s="1" t="s">
        <v>14</v>
      </c>
      <c r="C350" s="2">
        <v>43616</v>
      </c>
      <c r="D350" s="1">
        <v>396.35</v>
      </c>
      <c r="E350" s="1">
        <v>396.95</v>
      </c>
      <c r="F350" s="1">
        <v>403.2</v>
      </c>
      <c r="G350" s="1">
        <v>394.85</v>
      </c>
      <c r="H350" s="1">
        <v>397.85</v>
      </c>
      <c r="I350" s="1">
        <v>395.95</v>
      </c>
      <c r="J350" s="1">
        <v>397.96</v>
      </c>
      <c r="K350" s="1">
        <v>3194649</v>
      </c>
      <c r="L350" s="1">
        <v>1271341581.6500001</v>
      </c>
      <c r="M350" s="1">
        <v>60580</v>
      </c>
      <c r="N350" s="3">
        <f>IF(ISERR(LN(Table120[[#This Row],[Close Price]]/I349)),"-",LN(Table120[[#This Row],[Close Price]]/I349))</f>
        <v>-1.0097186267435047E-3</v>
      </c>
    </row>
    <row r="351" spans="1:14" x14ac:dyDescent="0.3">
      <c r="A351" s="1" t="s">
        <v>37</v>
      </c>
      <c r="B351" s="1" t="s">
        <v>14</v>
      </c>
      <c r="C351" s="2">
        <v>43619</v>
      </c>
      <c r="D351" s="1">
        <v>395.95</v>
      </c>
      <c r="E351" s="1">
        <v>400</v>
      </c>
      <c r="F351" s="1">
        <v>409.5</v>
      </c>
      <c r="G351" s="1">
        <v>398.05</v>
      </c>
      <c r="H351" s="1">
        <v>408.7</v>
      </c>
      <c r="I351" s="1">
        <v>408.8</v>
      </c>
      <c r="J351" s="1">
        <v>405.94</v>
      </c>
      <c r="K351" s="1">
        <v>3171471</v>
      </c>
      <c r="L351" s="1">
        <v>1287424046.1500001</v>
      </c>
      <c r="M351" s="1">
        <v>57810</v>
      </c>
      <c r="N351" s="3">
        <f>IF(ISERR(LN(Table120[[#This Row],[Close Price]]/I350)),"-",LN(Table120[[#This Row],[Close Price]]/I350))</f>
        <v>3.1938098233073246E-2</v>
      </c>
    </row>
    <row r="352" spans="1:14" x14ac:dyDescent="0.3">
      <c r="A352" s="1" t="s">
        <v>37</v>
      </c>
      <c r="B352" s="1" t="s">
        <v>14</v>
      </c>
      <c r="C352" s="2">
        <v>43620</v>
      </c>
      <c r="D352" s="1">
        <v>408.8</v>
      </c>
      <c r="E352" s="1">
        <v>408.7</v>
      </c>
      <c r="F352" s="1">
        <v>410.3</v>
      </c>
      <c r="G352" s="1">
        <v>404.2</v>
      </c>
      <c r="H352" s="1">
        <v>405.5</v>
      </c>
      <c r="I352" s="1">
        <v>405.55</v>
      </c>
      <c r="J352" s="1">
        <v>407.33</v>
      </c>
      <c r="K352" s="1">
        <v>1662840</v>
      </c>
      <c r="L352" s="1">
        <v>677328745.85000002</v>
      </c>
      <c r="M352" s="1">
        <v>49113</v>
      </c>
      <c r="N352" s="3">
        <f>IF(ISERR(LN(Table120[[#This Row],[Close Price]]/I351)),"-",LN(Table120[[#This Row],[Close Price]]/I351))</f>
        <v>-7.9818683731409466E-3</v>
      </c>
    </row>
    <row r="353" spans="1:14" x14ac:dyDescent="0.3">
      <c r="A353" s="1" t="s">
        <v>37</v>
      </c>
      <c r="B353" s="1" t="s">
        <v>14</v>
      </c>
      <c r="C353" s="2">
        <v>43622</v>
      </c>
      <c r="D353" s="1">
        <v>405.55</v>
      </c>
      <c r="E353" s="1">
        <v>406</v>
      </c>
      <c r="F353" s="1">
        <v>408.7</v>
      </c>
      <c r="G353" s="1">
        <v>401.5</v>
      </c>
      <c r="H353" s="1">
        <v>403.1</v>
      </c>
      <c r="I353" s="1">
        <v>402.95</v>
      </c>
      <c r="J353" s="1">
        <v>405.75</v>
      </c>
      <c r="K353" s="1">
        <v>1621809</v>
      </c>
      <c r="L353" s="1">
        <v>658041731.39999998</v>
      </c>
      <c r="M353" s="1">
        <v>42743</v>
      </c>
      <c r="N353" s="3">
        <f>IF(ISERR(LN(Table120[[#This Row],[Close Price]]/I352)),"-",LN(Table120[[#This Row],[Close Price]]/I352))</f>
        <v>-6.4316857458335056E-3</v>
      </c>
    </row>
    <row r="354" spans="1:14" x14ac:dyDescent="0.3">
      <c r="A354" s="1" t="s">
        <v>37</v>
      </c>
      <c r="B354" s="1" t="s">
        <v>14</v>
      </c>
      <c r="C354" s="2">
        <v>43623</v>
      </c>
      <c r="D354" s="1">
        <v>402.95</v>
      </c>
      <c r="E354" s="1">
        <v>403.1</v>
      </c>
      <c r="F354" s="1">
        <v>408.3</v>
      </c>
      <c r="G354" s="1">
        <v>400.85</v>
      </c>
      <c r="H354" s="1">
        <v>404.05</v>
      </c>
      <c r="I354" s="1">
        <v>404.15</v>
      </c>
      <c r="J354" s="1">
        <v>405.31</v>
      </c>
      <c r="K354" s="1">
        <v>1097730</v>
      </c>
      <c r="L354" s="1">
        <v>444918899.39999998</v>
      </c>
      <c r="M354" s="1">
        <v>18724</v>
      </c>
      <c r="N354" s="3">
        <f>IF(ISERR(LN(Table120[[#This Row],[Close Price]]/I353)),"-",LN(Table120[[#This Row],[Close Price]]/I353))</f>
        <v>2.973611409333065E-3</v>
      </c>
    </row>
    <row r="355" spans="1:14" x14ac:dyDescent="0.3">
      <c r="A355" s="1" t="s">
        <v>37</v>
      </c>
      <c r="B355" s="1" t="s">
        <v>14</v>
      </c>
      <c r="C355" s="2">
        <v>43626</v>
      </c>
      <c r="D355" s="1">
        <v>404.15</v>
      </c>
      <c r="E355" s="1">
        <v>408</v>
      </c>
      <c r="F355" s="1">
        <v>414.35</v>
      </c>
      <c r="G355" s="1">
        <v>406.9</v>
      </c>
      <c r="H355" s="1">
        <v>409.5</v>
      </c>
      <c r="I355" s="1">
        <v>409.3</v>
      </c>
      <c r="J355" s="1">
        <v>410.56</v>
      </c>
      <c r="K355" s="1">
        <v>2216371</v>
      </c>
      <c r="L355" s="1">
        <v>909960399.20000005</v>
      </c>
      <c r="M355" s="1">
        <v>41548</v>
      </c>
      <c r="N355" s="3">
        <f>IF(ISERR(LN(Table120[[#This Row],[Close Price]]/I354)),"-",LN(Table120[[#This Row],[Close Price]]/I354))</f>
        <v>1.2662287318504099E-2</v>
      </c>
    </row>
    <row r="356" spans="1:14" x14ac:dyDescent="0.3">
      <c r="A356" s="1" t="s">
        <v>37</v>
      </c>
      <c r="B356" s="1" t="s">
        <v>14</v>
      </c>
      <c r="C356" s="2">
        <v>43627</v>
      </c>
      <c r="D356" s="1">
        <v>409.3</v>
      </c>
      <c r="E356" s="1">
        <v>411</v>
      </c>
      <c r="F356" s="1">
        <v>413.95</v>
      </c>
      <c r="G356" s="1">
        <v>407</v>
      </c>
      <c r="H356" s="1">
        <v>409.65</v>
      </c>
      <c r="I356" s="1">
        <v>409.75</v>
      </c>
      <c r="J356" s="1">
        <v>410.31</v>
      </c>
      <c r="K356" s="1">
        <v>1644164</v>
      </c>
      <c r="L356" s="1">
        <v>674612822.14999998</v>
      </c>
      <c r="M356" s="1">
        <v>39710</v>
      </c>
      <c r="N356" s="3">
        <f>IF(ISERR(LN(Table120[[#This Row],[Close Price]]/I355)),"-",LN(Table120[[#This Row],[Close Price]]/I355))</f>
        <v>1.0988341255816539E-3</v>
      </c>
    </row>
    <row r="357" spans="1:14" x14ac:dyDescent="0.3">
      <c r="A357" s="1" t="s">
        <v>37</v>
      </c>
      <c r="B357" s="1" t="s">
        <v>14</v>
      </c>
      <c r="C357" s="2">
        <v>43628</v>
      </c>
      <c r="D357" s="1">
        <v>409.75</v>
      </c>
      <c r="E357" s="1">
        <v>409.7</v>
      </c>
      <c r="F357" s="1">
        <v>410.45</v>
      </c>
      <c r="G357" s="1">
        <v>406.15</v>
      </c>
      <c r="H357" s="1">
        <v>410.45</v>
      </c>
      <c r="I357" s="1">
        <v>409</v>
      </c>
      <c r="J357" s="1">
        <v>408.17</v>
      </c>
      <c r="K357" s="1">
        <v>930133</v>
      </c>
      <c r="L357" s="1">
        <v>379649674.60000002</v>
      </c>
      <c r="M357" s="1">
        <v>30827</v>
      </c>
      <c r="N357" s="3">
        <f>IF(ISERR(LN(Table120[[#This Row],[Close Price]]/I356)),"-",LN(Table120[[#This Row],[Close Price]]/I356))</f>
        <v>-1.8320615811372874E-3</v>
      </c>
    </row>
    <row r="358" spans="1:14" x14ac:dyDescent="0.3">
      <c r="A358" s="1" t="s">
        <v>37</v>
      </c>
      <c r="B358" s="1" t="s">
        <v>14</v>
      </c>
      <c r="C358" s="2">
        <v>43629</v>
      </c>
      <c r="D358" s="1">
        <v>409</v>
      </c>
      <c r="E358" s="1">
        <v>410.85</v>
      </c>
      <c r="F358" s="1">
        <v>411</v>
      </c>
      <c r="G358" s="1">
        <v>406.2</v>
      </c>
      <c r="H358" s="1">
        <v>408.8</v>
      </c>
      <c r="I358" s="1">
        <v>409.05</v>
      </c>
      <c r="J358" s="1">
        <v>408.59</v>
      </c>
      <c r="K358" s="1">
        <v>1347458</v>
      </c>
      <c r="L358" s="1">
        <v>550563295.70000005</v>
      </c>
      <c r="M358" s="1">
        <v>46150</v>
      </c>
      <c r="N358" s="3">
        <f>IF(ISERR(LN(Table120[[#This Row],[Close Price]]/I357)),"-",LN(Table120[[#This Row],[Close Price]]/I357))</f>
        <v>1.2224191690558055E-4</v>
      </c>
    </row>
    <row r="359" spans="1:14" x14ac:dyDescent="0.3">
      <c r="A359" s="1" t="s">
        <v>37</v>
      </c>
      <c r="B359" s="1" t="s">
        <v>14</v>
      </c>
      <c r="C359" s="2">
        <v>43630</v>
      </c>
      <c r="D359" s="1">
        <v>409.05</v>
      </c>
      <c r="E359" s="1">
        <v>408</v>
      </c>
      <c r="F359" s="1">
        <v>408.9</v>
      </c>
      <c r="G359" s="1">
        <v>400</v>
      </c>
      <c r="H359" s="1">
        <v>400.5</v>
      </c>
      <c r="I359" s="1">
        <v>400.55</v>
      </c>
      <c r="J359" s="1">
        <v>403.22</v>
      </c>
      <c r="K359" s="1">
        <v>1247599</v>
      </c>
      <c r="L359" s="1">
        <v>503060188.64999998</v>
      </c>
      <c r="M359" s="1">
        <v>31899</v>
      </c>
      <c r="N359" s="3">
        <f>IF(ISERR(LN(Table120[[#This Row],[Close Price]]/I358)),"-",LN(Table120[[#This Row],[Close Price]]/I358))</f>
        <v>-2.0998795298581358E-2</v>
      </c>
    </row>
    <row r="360" spans="1:14" x14ac:dyDescent="0.3">
      <c r="A360" s="1" t="s">
        <v>37</v>
      </c>
      <c r="B360" s="1" t="s">
        <v>14</v>
      </c>
      <c r="C360" s="2">
        <v>43633</v>
      </c>
      <c r="D360" s="1">
        <v>400.55</v>
      </c>
      <c r="E360" s="1">
        <v>398.35</v>
      </c>
      <c r="F360" s="1">
        <v>404.6</v>
      </c>
      <c r="G360" s="1">
        <v>398.35</v>
      </c>
      <c r="H360" s="1">
        <v>400.65</v>
      </c>
      <c r="I360" s="1">
        <v>400.85</v>
      </c>
      <c r="J360" s="1">
        <v>401.82</v>
      </c>
      <c r="K360" s="1">
        <v>1561211</v>
      </c>
      <c r="L360" s="1">
        <v>627320444.35000002</v>
      </c>
      <c r="M360" s="1">
        <v>24157</v>
      </c>
      <c r="N360" s="3">
        <f>IF(ISERR(LN(Table120[[#This Row],[Close Price]]/I359)),"-",LN(Table120[[#This Row],[Close Price]]/I359))</f>
        <v>7.4868982783480914E-4</v>
      </c>
    </row>
    <row r="361" spans="1:14" x14ac:dyDescent="0.3">
      <c r="A361" s="1" t="s">
        <v>37</v>
      </c>
      <c r="B361" s="1" t="s">
        <v>14</v>
      </c>
      <c r="C361" s="2">
        <v>43634</v>
      </c>
      <c r="D361" s="1">
        <v>400.85</v>
      </c>
      <c r="E361" s="1">
        <v>398</v>
      </c>
      <c r="F361" s="1">
        <v>399.25</v>
      </c>
      <c r="G361" s="1">
        <v>382.3</v>
      </c>
      <c r="H361" s="1">
        <v>387.4</v>
      </c>
      <c r="I361" s="1">
        <v>387.7</v>
      </c>
      <c r="J361" s="1">
        <v>387.36</v>
      </c>
      <c r="K361" s="1">
        <v>4943967</v>
      </c>
      <c r="L361" s="1">
        <v>1915087176.8499999</v>
      </c>
      <c r="M361" s="1">
        <v>77313</v>
      </c>
      <c r="N361" s="3">
        <f>IF(ISERR(LN(Table120[[#This Row],[Close Price]]/I360)),"-",LN(Table120[[#This Row],[Close Price]]/I360))</f>
        <v>-3.3355447812077235E-2</v>
      </c>
    </row>
    <row r="362" spans="1:14" x14ac:dyDescent="0.3">
      <c r="A362" s="1" t="s">
        <v>37</v>
      </c>
      <c r="B362" s="1" t="s">
        <v>14</v>
      </c>
      <c r="C362" s="2">
        <v>43635</v>
      </c>
      <c r="D362" s="1">
        <v>387.7</v>
      </c>
      <c r="E362" s="1">
        <v>387</v>
      </c>
      <c r="F362" s="1">
        <v>387</v>
      </c>
      <c r="G362" s="1">
        <v>379.1</v>
      </c>
      <c r="H362" s="1">
        <v>381.15</v>
      </c>
      <c r="I362" s="1">
        <v>381.95</v>
      </c>
      <c r="J362" s="1">
        <v>382.29</v>
      </c>
      <c r="K362" s="1">
        <v>2457109</v>
      </c>
      <c r="L362" s="1">
        <v>939326183.25</v>
      </c>
      <c r="M362" s="1">
        <v>59803</v>
      </c>
      <c r="N362" s="3">
        <f>IF(ISERR(LN(Table120[[#This Row],[Close Price]]/I361)),"-",LN(Table120[[#This Row],[Close Price]]/I361))</f>
        <v>-1.4942134689514691E-2</v>
      </c>
    </row>
    <row r="363" spans="1:14" x14ac:dyDescent="0.3">
      <c r="A363" s="1" t="s">
        <v>37</v>
      </c>
      <c r="B363" s="1" t="s">
        <v>14</v>
      </c>
      <c r="C363" s="2">
        <v>43636</v>
      </c>
      <c r="D363" s="1">
        <v>381.95</v>
      </c>
      <c r="E363" s="1">
        <v>380</v>
      </c>
      <c r="F363" s="1">
        <v>389.8</v>
      </c>
      <c r="G363" s="1">
        <v>376.85</v>
      </c>
      <c r="H363" s="1">
        <v>388</v>
      </c>
      <c r="I363" s="1">
        <v>387.8</v>
      </c>
      <c r="J363" s="1">
        <v>384.01</v>
      </c>
      <c r="K363" s="1">
        <v>1635129</v>
      </c>
      <c r="L363" s="1">
        <v>627901707.70000005</v>
      </c>
      <c r="M363" s="1">
        <v>25063</v>
      </c>
      <c r="N363" s="3">
        <f>IF(ISERR(LN(Table120[[#This Row],[Close Price]]/I362)),"-",LN(Table120[[#This Row],[Close Price]]/I362))</f>
        <v>1.5200032821182808E-2</v>
      </c>
    </row>
    <row r="364" spans="1:14" x14ac:dyDescent="0.3">
      <c r="A364" s="1" t="s">
        <v>37</v>
      </c>
      <c r="B364" s="1" t="s">
        <v>14</v>
      </c>
      <c r="C364" s="2">
        <v>43637</v>
      </c>
      <c r="D364" s="1">
        <v>387.8</v>
      </c>
      <c r="E364" s="1">
        <v>388</v>
      </c>
      <c r="F364" s="1">
        <v>393.95</v>
      </c>
      <c r="G364" s="1">
        <v>385.9</v>
      </c>
      <c r="H364" s="1">
        <v>392</v>
      </c>
      <c r="I364" s="1">
        <v>392.6</v>
      </c>
      <c r="J364" s="1">
        <v>390.78</v>
      </c>
      <c r="K364" s="1">
        <v>2511877</v>
      </c>
      <c r="L364" s="1">
        <v>981600373.39999998</v>
      </c>
      <c r="M364" s="1">
        <v>41846</v>
      </c>
      <c r="N364" s="3">
        <f>IF(ISERR(LN(Table120[[#This Row],[Close Price]]/I363)),"-",LN(Table120[[#This Row],[Close Price]]/I363))</f>
        <v>1.2301539033809308E-2</v>
      </c>
    </row>
    <row r="365" spans="1:14" x14ac:dyDescent="0.3">
      <c r="A365" s="1" t="s">
        <v>37</v>
      </c>
      <c r="B365" s="1" t="s">
        <v>14</v>
      </c>
      <c r="C365" s="2">
        <v>43640</v>
      </c>
      <c r="D365" s="1">
        <v>392.6</v>
      </c>
      <c r="E365" s="1">
        <v>392.6</v>
      </c>
      <c r="F365" s="1">
        <v>396.4</v>
      </c>
      <c r="G365" s="1">
        <v>388.05</v>
      </c>
      <c r="H365" s="1">
        <v>391.5</v>
      </c>
      <c r="I365" s="1">
        <v>392.35</v>
      </c>
      <c r="J365" s="1">
        <v>391.59</v>
      </c>
      <c r="K365" s="1">
        <v>1284017</v>
      </c>
      <c r="L365" s="1">
        <v>502807535.64999998</v>
      </c>
      <c r="M365" s="1">
        <v>29017</v>
      </c>
      <c r="N365" s="3">
        <f>IF(ISERR(LN(Table120[[#This Row],[Close Price]]/I364)),"-",LN(Table120[[#This Row],[Close Price]]/I364))</f>
        <v>-6.3698326887841566E-4</v>
      </c>
    </row>
    <row r="366" spans="1:14" x14ac:dyDescent="0.3">
      <c r="A366" s="1" t="s">
        <v>37</v>
      </c>
      <c r="B366" s="1" t="s">
        <v>14</v>
      </c>
      <c r="C366" s="2">
        <v>43641</v>
      </c>
      <c r="D366" s="1">
        <v>392.35</v>
      </c>
      <c r="E366" s="1">
        <v>389.6</v>
      </c>
      <c r="F366" s="1">
        <v>395.4</v>
      </c>
      <c r="G366" s="1">
        <v>388.2</v>
      </c>
      <c r="H366" s="1">
        <v>393.05</v>
      </c>
      <c r="I366" s="1">
        <v>394.3</v>
      </c>
      <c r="J366" s="1">
        <v>393.1</v>
      </c>
      <c r="K366" s="1">
        <v>1284969</v>
      </c>
      <c r="L366" s="1">
        <v>505121116.35000002</v>
      </c>
      <c r="M366" s="1">
        <v>27330</v>
      </c>
      <c r="N366" s="3">
        <f>IF(ISERR(LN(Table120[[#This Row],[Close Price]]/I365)),"-",LN(Table120[[#This Row],[Close Price]]/I365))</f>
        <v>4.9577423100993119E-3</v>
      </c>
    </row>
    <row r="367" spans="1:14" x14ac:dyDescent="0.3">
      <c r="A367" s="1" t="s">
        <v>37</v>
      </c>
      <c r="B367" s="1" t="s">
        <v>14</v>
      </c>
      <c r="C367" s="2">
        <v>43642</v>
      </c>
      <c r="D367" s="1">
        <v>394.3</v>
      </c>
      <c r="E367" s="1">
        <v>394</v>
      </c>
      <c r="F367" s="1">
        <v>397.25</v>
      </c>
      <c r="G367" s="1">
        <v>392.6</v>
      </c>
      <c r="H367" s="1">
        <v>394.25</v>
      </c>
      <c r="I367" s="1">
        <v>394.25</v>
      </c>
      <c r="J367" s="1">
        <v>394.95</v>
      </c>
      <c r="K367" s="1">
        <v>1161718</v>
      </c>
      <c r="L367" s="1">
        <v>458816097.75</v>
      </c>
      <c r="M367" s="1">
        <v>18319</v>
      </c>
      <c r="N367" s="3">
        <f>IF(ISERR(LN(Table120[[#This Row],[Close Price]]/I366)),"-",LN(Table120[[#This Row],[Close Price]]/I366))</f>
        <v>-1.2681504043377478E-4</v>
      </c>
    </row>
    <row r="368" spans="1:14" x14ac:dyDescent="0.3">
      <c r="A368" s="1" t="s">
        <v>37</v>
      </c>
      <c r="B368" s="1" t="s">
        <v>14</v>
      </c>
      <c r="C368" s="2">
        <v>43643</v>
      </c>
      <c r="D368" s="1">
        <v>394.25</v>
      </c>
      <c r="E368" s="1">
        <v>396.6</v>
      </c>
      <c r="F368" s="1">
        <v>402.9</v>
      </c>
      <c r="G368" s="1">
        <v>395.05</v>
      </c>
      <c r="H368" s="1">
        <v>401.4</v>
      </c>
      <c r="I368" s="1">
        <v>401.1</v>
      </c>
      <c r="J368" s="1">
        <v>399.6</v>
      </c>
      <c r="K368" s="1">
        <v>1810323</v>
      </c>
      <c r="L368" s="1">
        <v>723398300.85000002</v>
      </c>
      <c r="M368" s="1">
        <v>46449</v>
      </c>
      <c r="N368" s="3">
        <f>IF(ISERR(LN(Table120[[#This Row],[Close Price]]/I367)),"-",LN(Table120[[#This Row],[Close Price]]/I367))</f>
        <v>1.7225546932859534E-2</v>
      </c>
    </row>
    <row r="369" spans="1:14" x14ac:dyDescent="0.3">
      <c r="A369" s="1" t="s">
        <v>37</v>
      </c>
      <c r="B369" s="1" t="s">
        <v>14</v>
      </c>
      <c r="C369" s="2">
        <v>43644</v>
      </c>
      <c r="D369" s="1">
        <v>401.1</v>
      </c>
      <c r="E369" s="1">
        <v>403</v>
      </c>
      <c r="F369" s="1">
        <v>403.1</v>
      </c>
      <c r="G369" s="1">
        <v>394.3</v>
      </c>
      <c r="H369" s="1">
        <v>399.15</v>
      </c>
      <c r="I369" s="1">
        <v>400.5</v>
      </c>
      <c r="J369" s="1">
        <v>398.39</v>
      </c>
      <c r="K369" s="1">
        <v>1385118</v>
      </c>
      <c r="L369" s="1">
        <v>551821026.14999998</v>
      </c>
      <c r="M369" s="1">
        <v>32824</v>
      </c>
      <c r="N369" s="3">
        <f>IF(ISERR(LN(Table120[[#This Row],[Close Price]]/I368)),"-",LN(Table120[[#This Row],[Close Price]]/I368))</f>
        <v>-1.4970062675933387E-3</v>
      </c>
    </row>
    <row r="370" spans="1:14" x14ac:dyDescent="0.3">
      <c r="A370" s="1" t="s">
        <v>37</v>
      </c>
      <c r="B370" s="1" t="s">
        <v>14</v>
      </c>
      <c r="C370" s="2">
        <v>43647</v>
      </c>
      <c r="D370" s="1">
        <v>400.5</v>
      </c>
      <c r="E370" s="1">
        <v>400.8</v>
      </c>
      <c r="F370" s="1">
        <v>405.35</v>
      </c>
      <c r="G370" s="1">
        <v>399.3</v>
      </c>
      <c r="H370" s="1">
        <v>403.1</v>
      </c>
      <c r="I370" s="1">
        <v>401.75</v>
      </c>
      <c r="J370" s="1">
        <v>402.2</v>
      </c>
      <c r="K370" s="1">
        <v>1475814</v>
      </c>
      <c r="L370" s="1">
        <v>593575069.14999998</v>
      </c>
      <c r="M370" s="1">
        <v>23021</v>
      </c>
      <c r="N370" s="3">
        <f>IF(ISERR(LN(Table120[[#This Row],[Close Price]]/I369)),"-",LN(Table120[[#This Row],[Close Price]]/I369))</f>
        <v>3.1162381092079529E-3</v>
      </c>
    </row>
    <row r="371" spans="1:14" x14ac:dyDescent="0.3">
      <c r="A371" s="1" t="s">
        <v>37</v>
      </c>
      <c r="B371" s="1" t="s">
        <v>14</v>
      </c>
      <c r="C371" s="2">
        <v>43648</v>
      </c>
      <c r="D371" s="1">
        <v>401.75</v>
      </c>
      <c r="E371" s="1">
        <v>403</v>
      </c>
      <c r="F371" s="1">
        <v>404.15</v>
      </c>
      <c r="G371" s="1">
        <v>397.8</v>
      </c>
      <c r="H371" s="1">
        <v>402</v>
      </c>
      <c r="I371" s="1">
        <v>402.65</v>
      </c>
      <c r="J371" s="1">
        <v>401.44</v>
      </c>
      <c r="K371" s="1">
        <v>705067</v>
      </c>
      <c r="L371" s="1">
        <v>283043296.39999998</v>
      </c>
      <c r="M371" s="1">
        <v>13993</v>
      </c>
      <c r="N371" s="3">
        <f>IF(ISERR(LN(Table120[[#This Row],[Close Price]]/I370)),"-",LN(Table120[[#This Row],[Close Price]]/I370))</f>
        <v>2.2376936239319471E-3</v>
      </c>
    </row>
    <row r="372" spans="1:14" x14ac:dyDescent="0.3">
      <c r="A372" s="1" t="s">
        <v>37</v>
      </c>
      <c r="B372" s="1" t="s">
        <v>14</v>
      </c>
      <c r="C372" s="2">
        <v>43649</v>
      </c>
      <c r="D372" s="1">
        <v>402.65</v>
      </c>
      <c r="E372" s="1">
        <v>403.6</v>
      </c>
      <c r="F372" s="1">
        <v>410</v>
      </c>
      <c r="G372" s="1">
        <v>402.6</v>
      </c>
      <c r="H372" s="1">
        <v>407.65</v>
      </c>
      <c r="I372" s="1">
        <v>407.65</v>
      </c>
      <c r="J372" s="1">
        <v>407.64</v>
      </c>
      <c r="K372" s="1">
        <v>2134582</v>
      </c>
      <c r="L372" s="1">
        <v>870133691.45000005</v>
      </c>
      <c r="M372" s="1">
        <v>43236</v>
      </c>
      <c r="N372" s="3">
        <f>IF(ISERR(LN(Table120[[#This Row],[Close Price]]/I371)),"-",LN(Table120[[#This Row],[Close Price]]/I371))</f>
        <v>1.2341264867365793E-2</v>
      </c>
    </row>
    <row r="373" spans="1:14" x14ac:dyDescent="0.3">
      <c r="A373" s="1" t="s">
        <v>37</v>
      </c>
      <c r="B373" s="1" t="s">
        <v>14</v>
      </c>
      <c r="C373" s="2">
        <v>43650</v>
      </c>
      <c r="D373" s="1">
        <v>407.65</v>
      </c>
      <c r="E373" s="1">
        <v>407.65</v>
      </c>
      <c r="F373" s="1">
        <v>407.65</v>
      </c>
      <c r="G373" s="1">
        <v>400.8</v>
      </c>
      <c r="H373" s="1">
        <v>403.4</v>
      </c>
      <c r="I373" s="1">
        <v>402.95</v>
      </c>
      <c r="J373" s="1">
        <v>403.31</v>
      </c>
      <c r="K373" s="1">
        <v>1981032</v>
      </c>
      <c r="L373" s="1">
        <v>798961833.89999998</v>
      </c>
      <c r="M373" s="1">
        <v>58330</v>
      </c>
      <c r="N373" s="3">
        <f>IF(ISERR(LN(Table120[[#This Row],[Close Price]]/I372)),"-",LN(Table120[[#This Row],[Close Price]]/I372))</f>
        <v>-1.1596478338399408E-2</v>
      </c>
    </row>
    <row r="374" spans="1:14" x14ac:dyDescent="0.3">
      <c r="A374" s="1" t="s">
        <v>37</v>
      </c>
      <c r="B374" s="1" t="s">
        <v>14</v>
      </c>
      <c r="C374" s="2">
        <v>43651</v>
      </c>
      <c r="D374" s="1">
        <v>402.95</v>
      </c>
      <c r="E374" s="1">
        <v>403.6</v>
      </c>
      <c r="F374" s="1">
        <v>411.5</v>
      </c>
      <c r="G374" s="1">
        <v>403.6</v>
      </c>
      <c r="H374" s="1">
        <v>406.4</v>
      </c>
      <c r="I374" s="1">
        <v>407.3</v>
      </c>
      <c r="J374" s="1">
        <v>407.87</v>
      </c>
      <c r="K374" s="1">
        <v>3490386</v>
      </c>
      <c r="L374" s="1">
        <v>1423639842.0999999</v>
      </c>
      <c r="M374" s="1">
        <v>63486</v>
      </c>
      <c r="N374" s="3">
        <f>IF(ISERR(LN(Table120[[#This Row],[Close Price]]/I373)),"-",LN(Table120[[#This Row],[Close Price]]/I373))</f>
        <v>1.0737529883846691E-2</v>
      </c>
    </row>
    <row r="375" spans="1:14" x14ac:dyDescent="0.3">
      <c r="A375" s="1" t="s">
        <v>37</v>
      </c>
      <c r="B375" s="1" t="s">
        <v>14</v>
      </c>
      <c r="C375" s="2">
        <v>43654</v>
      </c>
      <c r="D375" s="1">
        <v>407.3</v>
      </c>
      <c r="E375" s="1">
        <v>405.2</v>
      </c>
      <c r="F375" s="1">
        <v>408.95</v>
      </c>
      <c r="G375" s="1">
        <v>399.75</v>
      </c>
      <c r="H375" s="1">
        <v>401.65</v>
      </c>
      <c r="I375" s="1">
        <v>401.35</v>
      </c>
      <c r="J375" s="1">
        <v>404.87</v>
      </c>
      <c r="K375" s="1">
        <v>1995705</v>
      </c>
      <c r="L375" s="1">
        <v>807991665.60000002</v>
      </c>
      <c r="M375" s="1">
        <v>27865</v>
      </c>
      <c r="N375" s="3">
        <f>IF(ISERR(LN(Table120[[#This Row],[Close Price]]/I374)),"-",LN(Table120[[#This Row],[Close Price]]/I374))</f>
        <v>-1.4716150076781046E-2</v>
      </c>
    </row>
    <row r="376" spans="1:14" x14ac:dyDescent="0.3">
      <c r="A376" s="1" t="s">
        <v>37</v>
      </c>
      <c r="B376" s="1" t="s">
        <v>14</v>
      </c>
      <c r="C376" s="2">
        <v>43655</v>
      </c>
      <c r="D376" s="1">
        <v>401.35</v>
      </c>
      <c r="E376" s="1">
        <v>401.65</v>
      </c>
      <c r="F376" s="1">
        <v>407.25</v>
      </c>
      <c r="G376" s="1">
        <v>397.3</v>
      </c>
      <c r="H376" s="1">
        <v>406.2</v>
      </c>
      <c r="I376" s="1">
        <v>406.25</v>
      </c>
      <c r="J376" s="1">
        <v>403.58</v>
      </c>
      <c r="K376" s="1">
        <v>1626488</v>
      </c>
      <c r="L376" s="1">
        <v>656425784.60000002</v>
      </c>
      <c r="M376" s="1">
        <v>37443</v>
      </c>
      <c r="N376" s="3">
        <f>IF(ISERR(LN(Table120[[#This Row],[Close Price]]/I375)),"-",LN(Table120[[#This Row],[Close Price]]/I375))</f>
        <v>1.2134869066361223E-2</v>
      </c>
    </row>
    <row r="377" spans="1:14" x14ac:dyDescent="0.3">
      <c r="A377" s="1" t="s">
        <v>37</v>
      </c>
      <c r="B377" s="1" t="s">
        <v>14</v>
      </c>
      <c r="C377" s="2">
        <v>43656</v>
      </c>
      <c r="D377" s="1">
        <v>406.25</v>
      </c>
      <c r="E377" s="1">
        <v>404</v>
      </c>
      <c r="F377" s="1">
        <v>410.9</v>
      </c>
      <c r="G377" s="1">
        <v>404</v>
      </c>
      <c r="H377" s="1">
        <v>409.75</v>
      </c>
      <c r="I377" s="1">
        <v>409.75</v>
      </c>
      <c r="J377" s="1">
        <v>408.87</v>
      </c>
      <c r="K377" s="1">
        <v>1681840</v>
      </c>
      <c r="L377" s="1">
        <v>687653451.10000002</v>
      </c>
      <c r="M377" s="1">
        <v>29281</v>
      </c>
      <c r="N377" s="3">
        <f>IF(ISERR(LN(Table120[[#This Row],[Close Price]]/I376)),"-",LN(Table120[[#This Row],[Close Price]]/I376))</f>
        <v>8.5784839799918997E-3</v>
      </c>
    </row>
    <row r="378" spans="1:14" x14ac:dyDescent="0.3">
      <c r="A378" s="1" t="s">
        <v>37</v>
      </c>
      <c r="B378" s="1" t="s">
        <v>14</v>
      </c>
      <c r="C378" s="2">
        <v>43657</v>
      </c>
      <c r="D378" s="1">
        <v>409.75</v>
      </c>
      <c r="E378" s="1">
        <v>411</v>
      </c>
      <c r="F378" s="1">
        <v>411.8</v>
      </c>
      <c r="G378" s="1">
        <v>405.25</v>
      </c>
      <c r="H378" s="1">
        <v>408.5</v>
      </c>
      <c r="I378" s="1">
        <v>409.25</v>
      </c>
      <c r="J378" s="1">
        <v>408.5</v>
      </c>
      <c r="K378" s="1">
        <v>1473109</v>
      </c>
      <c r="L378" s="1">
        <v>601764392</v>
      </c>
      <c r="M378" s="1">
        <v>20347</v>
      </c>
      <c r="N378" s="3">
        <f>IF(ISERR(LN(Table120[[#This Row],[Close Price]]/I377)),"-",LN(Table120[[#This Row],[Close Price]]/I377))</f>
        <v>-1.2210013726947598E-3</v>
      </c>
    </row>
    <row r="379" spans="1:14" x14ac:dyDescent="0.3">
      <c r="A379" s="1" t="s">
        <v>37</v>
      </c>
      <c r="B379" s="1" t="s">
        <v>14</v>
      </c>
      <c r="C379" s="2">
        <v>43658</v>
      </c>
      <c r="D379" s="1">
        <v>409.25</v>
      </c>
      <c r="E379" s="1">
        <v>410.05</v>
      </c>
      <c r="F379" s="1">
        <v>413</v>
      </c>
      <c r="G379" s="1">
        <v>406</v>
      </c>
      <c r="H379" s="1">
        <v>408.8</v>
      </c>
      <c r="I379" s="1">
        <v>407.7</v>
      </c>
      <c r="J379" s="1">
        <v>409.49</v>
      </c>
      <c r="K379" s="1">
        <v>1868831</v>
      </c>
      <c r="L379" s="1">
        <v>765258522.54999995</v>
      </c>
      <c r="M379" s="1">
        <v>31737</v>
      </c>
      <c r="N379" s="3">
        <f>IF(ISERR(LN(Table120[[#This Row],[Close Price]]/I378)),"-",LN(Table120[[#This Row],[Close Price]]/I378))</f>
        <v>-3.7946064260365444E-3</v>
      </c>
    </row>
    <row r="380" spans="1:14" x14ac:dyDescent="0.3">
      <c r="A380" s="1" t="s">
        <v>37</v>
      </c>
      <c r="B380" s="1" t="s">
        <v>14</v>
      </c>
      <c r="C380" s="2">
        <v>43661</v>
      </c>
      <c r="D380" s="1">
        <v>407.7</v>
      </c>
      <c r="E380" s="1">
        <v>407</v>
      </c>
      <c r="F380" s="1">
        <v>411.7</v>
      </c>
      <c r="G380" s="1">
        <v>406.15</v>
      </c>
      <c r="H380" s="1">
        <v>410.7</v>
      </c>
      <c r="I380" s="1">
        <v>410.7</v>
      </c>
      <c r="J380" s="1">
        <v>408.68</v>
      </c>
      <c r="K380" s="1">
        <v>1439581</v>
      </c>
      <c r="L380" s="1">
        <v>588330488</v>
      </c>
      <c r="M380" s="1">
        <v>15308</v>
      </c>
      <c r="N380" s="3">
        <f>IF(ISERR(LN(Table120[[#This Row],[Close Price]]/I379)),"-",LN(Table120[[#This Row],[Close Price]]/I379))</f>
        <v>7.3314111373051407E-3</v>
      </c>
    </row>
    <row r="381" spans="1:14" x14ac:dyDescent="0.3">
      <c r="A381" s="1" t="s">
        <v>37</v>
      </c>
      <c r="B381" s="1" t="s">
        <v>14</v>
      </c>
      <c r="C381" s="2">
        <v>43662</v>
      </c>
      <c r="D381" s="1">
        <v>410.7</v>
      </c>
      <c r="E381" s="1">
        <v>408.6</v>
      </c>
      <c r="F381" s="1">
        <v>426.95</v>
      </c>
      <c r="G381" s="1">
        <v>407.25</v>
      </c>
      <c r="H381" s="1">
        <v>426</v>
      </c>
      <c r="I381" s="1">
        <v>425</v>
      </c>
      <c r="J381" s="1">
        <v>418.14</v>
      </c>
      <c r="K381" s="1">
        <v>3403659</v>
      </c>
      <c r="L381" s="1">
        <v>1423211185.5</v>
      </c>
      <c r="M381" s="1">
        <v>52738</v>
      </c>
      <c r="N381" s="3">
        <f>IF(ISERR(LN(Table120[[#This Row],[Close Price]]/I380)),"-",LN(Table120[[#This Row],[Close Price]]/I380))</f>
        <v>3.4226147961904048E-2</v>
      </c>
    </row>
    <row r="382" spans="1:14" x14ac:dyDescent="0.3">
      <c r="A382" s="1" t="s">
        <v>37</v>
      </c>
      <c r="B382" s="1" t="s">
        <v>14</v>
      </c>
      <c r="C382" s="2">
        <v>43663</v>
      </c>
      <c r="D382" s="1">
        <v>425</v>
      </c>
      <c r="E382" s="1">
        <v>425</v>
      </c>
      <c r="F382" s="1">
        <v>433.25</v>
      </c>
      <c r="G382" s="1">
        <v>424.5</v>
      </c>
      <c r="H382" s="1">
        <v>430.3</v>
      </c>
      <c r="I382" s="1">
        <v>431.15</v>
      </c>
      <c r="J382" s="1">
        <v>429.93</v>
      </c>
      <c r="K382" s="1">
        <v>3953381</v>
      </c>
      <c r="L382" s="1">
        <v>1699666861.7</v>
      </c>
      <c r="M382" s="1">
        <v>60026</v>
      </c>
      <c r="N382" s="3">
        <f>IF(ISERR(LN(Table120[[#This Row],[Close Price]]/I381)),"-",LN(Table120[[#This Row],[Close Price]]/I381))</f>
        <v>1.436688847391652E-2</v>
      </c>
    </row>
    <row r="383" spans="1:14" x14ac:dyDescent="0.3">
      <c r="A383" s="1" t="s">
        <v>37</v>
      </c>
      <c r="B383" s="1" t="s">
        <v>14</v>
      </c>
      <c r="C383" s="2">
        <v>43664</v>
      </c>
      <c r="D383" s="1">
        <v>431.15</v>
      </c>
      <c r="E383" s="1">
        <v>429.9</v>
      </c>
      <c r="F383" s="1">
        <v>435.25</v>
      </c>
      <c r="G383" s="1">
        <v>426.65</v>
      </c>
      <c r="H383" s="1">
        <v>428.75</v>
      </c>
      <c r="I383" s="1">
        <v>428.9</v>
      </c>
      <c r="J383" s="1">
        <v>430.45</v>
      </c>
      <c r="K383" s="1">
        <v>3432159</v>
      </c>
      <c r="L383" s="1">
        <v>1477370845.55</v>
      </c>
      <c r="M383" s="1">
        <v>68439</v>
      </c>
      <c r="N383" s="3">
        <f>IF(ISERR(LN(Table120[[#This Row],[Close Price]]/I382)),"-",LN(Table120[[#This Row],[Close Price]]/I382))</f>
        <v>-5.2322658754986274E-3</v>
      </c>
    </row>
    <row r="384" spans="1:14" x14ac:dyDescent="0.3">
      <c r="A384" s="1" t="s">
        <v>37</v>
      </c>
      <c r="B384" s="1" t="s">
        <v>14</v>
      </c>
      <c r="C384" s="2">
        <v>43665</v>
      </c>
      <c r="D384" s="1">
        <v>428.9</v>
      </c>
      <c r="E384" s="1">
        <v>431.05</v>
      </c>
      <c r="F384" s="1">
        <v>435.4</v>
      </c>
      <c r="G384" s="1">
        <v>415.85</v>
      </c>
      <c r="H384" s="1">
        <v>424.95</v>
      </c>
      <c r="I384" s="1">
        <v>420.2</v>
      </c>
      <c r="J384" s="1">
        <v>426.08</v>
      </c>
      <c r="K384" s="1">
        <v>12364368</v>
      </c>
      <c r="L384" s="1">
        <v>5268228479.6000004</v>
      </c>
      <c r="M384" s="1">
        <v>161372</v>
      </c>
      <c r="N384" s="3">
        <f>IF(ISERR(LN(Table120[[#This Row],[Close Price]]/I383)),"-",LN(Table120[[#This Row],[Close Price]]/I383))</f>
        <v>-2.0493003111934756E-2</v>
      </c>
    </row>
    <row r="385" spans="1:14" x14ac:dyDescent="0.3">
      <c r="A385" s="1" t="s">
        <v>37</v>
      </c>
      <c r="B385" s="1" t="s">
        <v>14</v>
      </c>
      <c r="C385" s="2">
        <v>43668</v>
      </c>
      <c r="D385" s="1">
        <v>420.2</v>
      </c>
      <c r="E385" s="1">
        <v>423.6</v>
      </c>
      <c r="F385" s="1">
        <v>428.9</v>
      </c>
      <c r="G385" s="1">
        <v>417.8</v>
      </c>
      <c r="H385" s="1">
        <v>421.25</v>
      </c>
      <c r="I385" s="1">
        <v>421.4</v>
      </c>
      <c r="J385" s="1">
        <v>423.36</v>
      </c>
      <c r="K385" s="1">
        <v>3104361</v>
      </c>
      <c r="L385" s="1">
        <v>1314277374.3499999</v>
      </c>
      <c r="M385" s="1">
        <v>59052</v>
      </c>
      <c r="N385" s="3">
        <f>IF(ISERR(LN(Table120[[#This Row],[Close Price]]/I384)),"-",LN(Table120[[#This Row],[Close Price]]/I384))</f>
        <v>2.8517129591885495E-3</v>
      </c>
    </row>
    <row r="386" spans="1:14" x14ac:dyDescent="0.3">
      <c r="A386" s="1" t="s">
        <v>37</v>
      </c>
      <c r="B386" s="1" t="s">
        <v>14</v>
      </c>
      <c r="C386" s="2">
        <v>43669</v>
      </c>
      <c r="D386" s="1">
        <v>421.4</v>
      </c>
      <c r="E386" s="1">
        <v>422.9</v>
      </c>
      <c r="F386" s="1">
        <v>427.45</v>
      </c>
      <c r="G386" s="1">
        <v>418.3</v>
      </c>
      <c r="H386" s="1">
        <v>421.9</v>
      </c>
      <c r="I386" s="1">
        <v>423.75</v>
      </c>
      <c r="J386" s="1">
        <v>424.41</v>
      </c>
      <c r="K386" s="1">
        <v>2420287</v>
      </c>
      <c r="L386" s="1">
        <v>1027190370.95</v>
      </c>
      <c r="M386" s="1">
        <v>50070</v>
      </c>
      <c r="N386" s="3">
        <f>IF(ISERR(LN(Table120[[#This Row],[Close Price]]/I385)),"-",LN(Table120[[#This Row],[Close Price]]/I385))</f>
        <v>5.5611573245714207E-3</v>
      </c>
    </row>
    <row r="387" spans="1:14" x14ac:dyDescent="0.3">
      <c r="A387" s="1" t="s">
        <v>37</v>
      </c>
      <c r="B387" s="1" t="s">
        <v>14</v>
      </c>
      <c r="C387" s="2">
        <v>43670</v>
      </c>
      <c r="D387" s="1">
        <v>423.75</v>
      </c>
      <c r="E387" s="1">
        <v>423.75</v>
      </c>
      <c r="F387" s="1">
        <v>423.75</v>
      </c>
      <c r="G387" s="1">
        <v>413.55</v>
      </c>
      <c r="H387" s="1">
        <v>421.25</v>
      </c>
      <c r="I387" s="1">
        <v>420.95</v>
      </c>
      <c r="J387" s="1">
        <v>416.62</v>
      </c>
      <c r="K387" s="1">
        <v>2726560</v>
      </c>
      <c r="L387" s="1">
        <v>1135931911.45</v>
      </c>
      <c r="M387" s="1">
        <v>43344</v>
      </c>
      <c r="N387" s="3">
        <f>IF(ISERR(LN(Table120[[#This Row],[Close Price]]/I386)),"-",LN(Table120[[#This Row],[Close Price]]/I386))</f>
        <v>-6.6295969109869983E-3</v>
      </c>
    </row>
    <row r="388" spans="1:14" x14ac:dyDescent="0.3">
      <c r="A388" s="1" t="s">
        <v>37</v>
      </c>
      <c r="B388" s="1" t="s">
        <v>14</v>
      </c>
      <c r="C388" s="2">
        <v>43671</v>
      </c>
      <c r="D388" s="1">
        <v>420.95</v>
      </c>
      <c r="E388" s="1">
        <v>420.8</v>
      </c>
      <c r="F388" s="1">
        <v>426.35</v>
      </c>
      <c r="G388" s="1">
        <v>419.05</v>
      </c>
      <c r="H388" s="1">
        <v>422.6</v>
      </c>
      <c r="I388" s="1">
        <v>422.85</v>
      </c>
      <c r="J388" s="1">
        <v>422.24</v>
      </c>
      <c r="K388" s="1">
        <v>2074309</v>
      </c>
      <c r="L388" s="1">
        <v>875864025.39999998</v>
      </c>
      <c r="M388" s="1">
        <v>41780</v>
      </c>
      <c r="N388" s="3">
        <f>IF(ISERR(LN(Table120[[#This Row],[Close Price]]/I387)),"-",LN(Table120[[#This Row],[Close Price]]/I387))</f>
        <v>4.5034444445582467E-3</v>
      </c>
    </row>
    <row r="389" spans="1:14" x14ac:dyDescent="0.3">
      <c r="A389" s="1" t="s">
        <v>37</v>
      </c>
      <c r="B389" s="1" t="s">
        <v>14</v>
      </c>
      <c r="C389" s="2">
        <v>43672</v>
      </c>
      <c r="D389" s="1">
        <v>422.85</v>
      </c>
      <c r="E389" s="1">
        <v>423.2</v>
      </c>
      <c r="F389" s="1">
        <v>429.5</v>
      </c>
      <c r="G389" s="1">
        <v>421.55</v>
      </c>
      <c r="H389" s="1">
        <v>429</v>
      </c>
      <c r="I389" s="1">
        <v>428.15</v>
      </c>
      <c r="J389" s="1">
        <v>427.34</v>
      </c>
      <c r="K389" s="1">
        <v>1517097</v>
      </c>
      <c r="L389" s="1">
        <v>648323201.75</v>
      </c>
      <c r="M389" s="1">
        <v>20397</v>
      </c>
      <c r="N389" s="3">
        <f>IF(ISERR(LN(Table120[[#This Row],[Close Price]]/I388)),"-",LN(Table120[[#This Row],[Close Price]]/I388))</f>
        <v>1.2456095243969723E-2</v>
      </c>
    </row>
    <row r="390" spans="1:14" x14ac:dyDescent="0.3">
      <c r="A390" s="1" t="s">
        <v>37</v>
      </c>
      <c r="B390" s="1" t="s">
        <v>14</v>
      </c>
      <c r="C390" s="2">
        <v>43675</v>
      </c>
      <c r="D390" s="1">
        <v>428.15</v>
      </c>
      <c r="E390" s="1">
        <v>429</v>
      </c>
      <c r="F390" s="1">
        <v>433.85</v>
      </c>
      <c r="G390" s="1">
        <v>425</v>
      </c>
      <c r="H390" s="1">
        <v>427.25</v>
      </c>
      <c r="I390" s="1">
        <v>427.9</v>
      </c>
      <c r="J390" s="1">
        <v>428.31</v>
      </c>
      <c r="K390" s="1">
        <v>1868355</v>
      </c>
      <c r="L390" s="1">
        <v>800229925.64999998</v>
      </c>
      <c r="M390" s="1">
        <v>27884</v>
      </c>
      <c r="N390" s="3">
        <f>IF(ISERR(LN(Table120[[#This Row],[Close Price]]/I389)),"-",LN(Table120[[#This Row],[Close Price]]/I389))</f>
        <v>-5.8407804942990692E-4</v>
      </c>
    </row>
    <row r="391" spans="1:14" x14ac:dyDescent="0.3">
      <c r="A391" s="1" t="s">
        <v>37</v>
      </c>
      <c r="B391" s="1" t="s">
        <v>14</v>
      </c>
      <c r="C391" s="2">
        <v>43676</v>
      </c>
      <c r="D391" s="1">
        <v>427.9</v>
      </c>
      <c r="E391" s="1">
        <v>428</v>
      </c>
      <c r="F391" s="1">
        <v>429.25</v>
      </c>
      <c r="G391" s="1">
        <v>420.55</v>
      </c>
      <c r="H391" s="1">
        <v>421.35</v>
      </c>
      <c r="I391" s="1">
        <v>422.95</v>
      </c>
      <c r="J391" s="1">
        <v>425.86</v>
      </c>
      <c r="K391" s="1">
        <v>1587114</v>
      </c>
      <c r="L391" s="1">
        <v>675888646.64999998</v>
      </c>
      <c r="M391" s="1">
        <v>20433</v>
      </c>
      <c r="N391" s="3">
        <f>IF(ISERR(LN(Table120[[#This Row],[Close Price]]/I390)),"-",LN(Table120[[#This Row],[Close Price]]/I390))</f>
        <v>-1.1635554672747576E-2</v>
      </c>
    </row>
    <row r="392" spans="1:14" x14ac:dyDescent="0.3">
      <c r="A392" s="1" t="s">
        <v>37</v>
      </c>
      <c r="B392" s="1" t="s">
        <v>14</v>
      </c>
      <c r="C392" s="2">
        <v>43677</v>
      </c>
      <c r="D392" s="1">
        <v>422.95</v>
      </c>
      <c r="E392" s="1">
        <v>422.95</v>
      </c>
      <c r="F392" s="1">
        <v>429.6</v>
      </c>
      <c r="G392" s="1">
        <v>415.7</v>
      </c>
      <c r="H392" s="1">
        <v>426.5</v>
      </c>
      <c r="I392" s="1">
        <v>426.45</v>
      </c>
      <c r="J392" s="1">
        <v>424.44</v>
      </c>
      <c r="K392" s="1">
        <v>1776047</v>
      </c>
      <c r="L392" s="1">
        <v>753826622.60000002</v>
      </c>
      <c r="M392" s="1">
        <v>38803</v>
      </c>
      <c r="N392" s="3">
        <f>IF(ISERR(LN(Table120[[#This Row],[Close Price]]/I391)),"-",LN(Table120[[#This Row],[Close Price]]/I391))</f>
        <v>8.2411580150949567E-3</v>
      </c>
    </row>
    <row r="393" spans="1:14" x14ac:dyDescent="0.3">
      <c r="A393" s="1" t="s">
        <v>37</v>
      </c>
      <c r="B393" s="1" t="s">
        <v>14</v>
      </c>
      <c r="C393" s="2">
        <v>43678</v>
      </c>
      <c r="D393" s="1">
        <v>426.45</v>
      </c>
      <c r="E393" s="1">
        <v>424.45</v>
      </c>
      <c r="F393" s="1">
        <v>428</v>
      </c>
      <c r="G393" s="1">
        <v>421.85</v>
      </c>
      <c r="H393" s="1">
        <v>425.05</v>
      </c>
      <c r="I393" s="1">
        <v>425.4</v>
      </c>
      <c r="J393" s="1">
        <v>425.68</v>
      </c>
      <c r="K393" s="1">
        <v>1848165</v>
      </c>
      <c r="L393" s="1">
        <v>786728380.14999998</v>
      </c>
      <c r="M393" s="1">
        <v>28869</v>
      </c>
      <c r="N393" s="3">
        <f>IF(ISERR(LN(Table120[[#This Row],[Close Price]]/I392)),"-",LN(Table120[[#This Row],[Close Price]]/I392))</f>
        <v>-2.4652239989817449E-3</v>
      </c>
    </row>
    <row r="394" spans="1:14" x14ac:dyDescent="0.3">
      <c r="A394" s="1" t="s">
        <v>37</v>
      </c>
      <c r="B394" s="1" t="s">
        <v>14</v>
      </c>
      <c r="C394" s="2">
        <v>43679</v>
      </c>
      <c r="D394" s="1">
        <v>425.4</v>
      </c>
      <c r="E394" s="1">
        <v>424</v>
      </c>
      <c r="F394" s="1">
        <v>428.95</v>
      </c>
      <c r="G394" s="1">
        <v>422.6</v>
      </c>
      <c r="H394" s="1">
        <v>426.25</v>
      </c>
      <c r="I394" s="1">
        <v>426.5</v>
      </c>
      <c r="J394" s="1">
        <v>425.25</v>
      </c>
      <c r="K394" s="1">
        <v>2240395</v>
      </c>
      <c r="L394" s="1">
        <v>952729561.29999995</v>
      </c>
      <c r="M394" s="1">
        <v>65565</v>
      </c>
      <c r="N394" s="3">
        <f>IF(ISERR(LN(Table120[[#This Row],[Close Price]]/I393)),"-",LN(Table120[[#This Row],[Close Price]]/I393))</f>
        <v>2.5824641655970994E-3</v>
      </c>
    </row>
    <row r="395" spans="1:14" x14ac:dyDescent="0.3">
      <c r="A395" s="1" t="s">
        <v>37</v>
      </c>
      <c r="B395" s="1" t="s">
        <v>14</v>
      </c>
      <c r="C395" s="2">
        <v>43682</v>
      </c>
      <c r="D395" s="1">
        <v>426.5</v>
      </c>
      <c r="E395" s="1">
        <v>424.3</v>
      </c>
      <c r="F395" s="1">
        <v>432</v>
      </c>
      <c r="G395" s="1">
        <v>421</v>
      </c>
      <c r="H395" s="1">
        <v>429.5</v>
      </c>
      <c r="I395" s="1">
        <v>429.6</v>
      </c>
      <c r="J395" s="1">
        <v>428.28</v>
      </c>
      <c r="K395" s="1">
        <v>1525725</v>
      </c>
      <c r="L395" s="1">
        <v>653437106.10000002</v>
      </c>
      <c r="M395" s="1">
        <v>35064</v>
      </c>
      <c r="N395" s="3">
        <f>IF(ISERR(LN(Table120[[#This Row],[Close Price]]/I394)),"-",LN(Table120[[#This Row],[Close Price]]/I394))</f>
        <v>7.2421762629210681E-3</v>
      </c>
    </row>
    <row r="396" spans="1:14" x14ac:dyDescent="0.3">
      <c r="A396" s="1" t="s">
        <v>37</v>
      </c>
      <c r="B396" s="1" t="s">
        <v>14</v>
      </c>
      <c r="C396" s="2">
        <v>43683</v>
      </c>
      <c r="D396" s="1">
        <v>429.6</v>
      </c>
      <c r="E396" s="1">
        <v>428.15</v>
      </c>
      <c r="F396" s="1">
        <v>439</v>
      </c>
      <c r="G396" s="1">
        <v>425.6</v>
      </c>
      <c r="H396" s="1">
        <v>431.95</v>
      </c>
      <c r="I396" s="1">
        <v>433.5</v>
      </c>
      <c r="J396" s="1">
        <v>432.85</v>
      </c>
      <c r="K396" s="1">
        <v>2116448</v>
      </c>
      <c r="L396" s="1">
        <v>916103179.29999995</v>
      </c>
      <c r="M396" s="1">
        <v>47147</v>
      </c>
      <c r="N396" s="3">
        <f>IF(ISERR(LN(Table120[[#This Row],[Close Price]]/I395)),"-",LN(Table120[[#This Row],[Close Price]]/I395))</f>
        <v>9.0372530259414698E-3</v>
      </c>
    </row>
    <row r="397" spans="1:14" x14ac:dyDescent="0.3">
      <c r="A397" s="1" t="s">
        <v>37</v>
      </c>
      <c r="B397" s="1" t="s">
        <v>14</v>
      </c>
      <c r="C397" s="2">
        <v>43684</v>
      </c>
      <c r="D397" s="1">
        <v>433.5</v>
      </c>
      <c r="E397" s="1">
        <v>433</v>
      </c>
      <c r="F397" s="1">
        <v>438</v>
      </c>
      <c r="G397" s="1">
        <v>429.2</v>
      </c>
      <c r="H397" s="1">
        <v>430.4</v>
      </c>
      <c r="I397" s="1">
        <v>430.65</v>
      </c>
      <c r="J397" s="1">
        <v>433.33</v>
      </c>
      <c r="K397" s="1">
        <v>1457292</v>
      </c>
      <c r="L397" s="1">
        <v>631481805.85000002</v>
      </c>
      <c r="M397" s="1">
        <v>30794</v>
      </c>
      <c r="N397" s="3">
        <f>IF(ISERR(LN(Table120[[#This Row],[Close Price]]/I396)),"-",LN(Table120[[#This Row],[Close Price]]/I396))</f>
        <v>-6.5961009854139923E-3</v>
      </c>
    </row>
    <row r="398" spans="1:14" x14ac:dyDescent="0.3">
      <c r="A398" s="1" t="s">
        <v>37</v>
      </c>
      <c r="B398" s="1" t="s">
        <v>14</v>
      </c>
      <c r="C398" s="2">
        <v>43685</v>
      </c>
      <c r="D398" s="1">
        <v>430.65</v>
      </c>
      <c r="E398" s="1">
        <v>432.65</v>
      </c>
      <c r="F398" s="1">
        <v>437.9</v>
      </c>
      <c r="G398" s="1">
        <v>431.5</v>
      </c>
      <c r="H398" s="1">
        <v>435.95</v>
      </c>
      <c r="I398" s="1">
        <v>435.4</v>
      </c>
      <c r="J398" s="1">
        <v>435.2</v>
      </c>
      <c r="K398" s="1">
        <v>1319364</v>
      </c>
      <c r="L398" s="1">
        <v>574188042.04999995</v>
      </c>
      <c r="M398" s="1">
        <v>30469</v>
      </c>
      <c r="N398" s="3">
        <f>IF(ISERR(LN(Table120[[#This Row],[Close Price]]/I397)),"-",LN(Table120[[#This Row],[Close Price]]/I397))</f>
        <v>1.0969453565264351E-2</v>
      </c>
    </row>
    <row r="399" spans="1:14" x14ac:dyDescent="0.3">
      <c r="A399" s="1" t="s">
        <v>37</v>
      </c>
      <c r="B399" s="1" t="s">
        <v>14</v>
      </c>
      <c r="C399" s="2">
        <v>43686</v>
      </c>
      <c r="D399" s="1">
        <v>435.4</v>
      </c>
      <c r="E399" s="1">
        <v>436.35</v>
      </c>
      <c r="F399" s="1">
        <v>440.85</v>
      </c>
      <c r="G399" s="1">
        <v>431.35</v>
      </c>
      <c r="H399" s="1">
        <v>438.5</v>
      </c>
      <c r="I399" s="1">
        <v>439.05</v>
      </c>
      <c r="J399" s="1">
        <v>436.84</v>
      </c>
      <c r="K399" s="1">
        <v>2005066</v>
      </c>
      <c r="L399" s="1">
        <v>875885589.70000005</v>
      </c>
      <c r="M399" s="1">
        <v>37527</v>
      </c>
      <c r="N399" s="3">
        <f>IF(ISERR(LN(Table120[[#This Row],[Close Price]]/I398)),"-",LN(Table120[[#This Row],[Close Price]]/I398))</f>
        <v>8.3481530055575168E-3</v>
      </c>
    </row>
    <row r="400" spans="1:14" x14ac:dyDescent="0.3">
      <c r="A400" s="1" t="s">
        <v>37</v>
      </c>
      <c r="B400" s="1" t="s">
        <v>14</v>
      </c>
      <c r="C400" s="2">
        <v>43690</v>
      </c>
      <c r="D400" s="1">
        <v>439.05</v>
      </c>
      <c r="E400" s="1">
        <v>438</v>
      </c>
      <c r="F400" s="1">
        <v>438.5</v>
      </c>
      <c r="G400" s="1">
        <v>427</v>
      </c>
      <c r="H400" s="1">
        <v>429.25</v>
      </c>
      <c r="I400" s="1">
        <v>429.25</v>
      </c>
      <c r="J400" s="1">
        <v>433.04</v>
      </c>
      <c r="K400" s="1">
        <v>1357430</v>
      </c>
      <c r="L400" s="1">
        <v>587825051.95000005</v>
      </c>
      <c r="M400" s="1">
        <v>43111</v>
      </c>
      <c r="N400" s="3">
        <f>IF(ISERR(LN(Table120[[#This Row],[Close Price]]/I399)),"-",LN(Table120[[#This Row],[Close Price]]/I399))</f>
        <v>-2.2573802028419611E-2</v>
      </c>
    </row>
    <row r="401" spans="1:14" x14ac:dyDescent="0.3">
      <c r="A401" s="1" t="s">
        <v>37</v>
      </c>
      <c r="B401" s="1" t="s">
        <v>14</v>
      </c>
      <c r="C401" s="2">
        <v>43691</v>
      </c>
      <c r="D401" s="1">
        <v>429.25</v>
      </c>
      <c r="E401" s="1">
        <v>430.35</v>
      </c>
      <c r="F401" s="1">
        <v>433.85</v>
      </c>
      <c r="G401" s="1">
        <v>426</v>
      </c>
      <c r="H401" s="1">
        <v>432.3</v>
      </c>
      <c r="I401" s="1">
        <v>431.75</v>
      </c>
      <c r="J401" s="1">
        <v>431.18</v>
      </c>
      <c r="K401" s="1">
        <v>1117663</v>
      </c>
      <c r="L401" s="1">
        <v>481918995.60000002</v>
      </c>
      <c r="M401" s="1">
        <v>42476</v>
      </c>
      <c r="N401" s="3">
        <f>IF(ISERR(LN(Table120[[#This Row],[Close Price]]/I400)),"-",LN(Table120[[#This Row],[Close Price]]/I400))</f>
        <v>5.8072172492030236E-3</v>
      </c>
    </row>
    <row r="402" spans="1:14" x14ac:dyDescent="0.3">
      <c r="A402" s="1" t="s">
        <v>37</v>
      </c>
      <c r="B402" s="1" t="s">
        <v>14</v>
      </c>
      <c r="C402" s="2">
        <v>43693</v>
      </c>
      <c r="D402" s="1">
        <v>431.75</v>
      </c>
      <c r="E402" s="1">
        <v>430.95</v>
      </c>
      <c r="F402" s="1">
        <v>431.6</v>
      </c>
      <c r="G402" s="1">
        <v>427.1</v>
      </c>
      <c r="H402" s="1">
        <v>428.4</v>
      </c>
      <c r="I402" s="1">
        <v>428.05</v>
      </c>
      <c r="J402" s="1">
        <v>428.89</v>
      </c>
      <c r="K402" s="1">
        <v>1115520</v>
      </c>
      <c r="L402" s="1">
        <v>478440261.30000001</v>
      </c>
      <c r="M402" s="1">
        <v>28824</v>
      </c>
      <c r="N402" s="3">
        <f>IF(ISERR(LN(Table120[[#This Row],[Close Price]]/I401)),"-",LN(Table120[[#This Row],[Close Price]]/I401))</f>
        <v>-8.6067058382933038E-3</v>
      </c>
    </row>
    <row r="403" spans="1:14" x14ac:dyDescent="0.3">
      <c r="A403" s="1" t="s">
        <v>37</v>
      </c>
      <c r="B403" s="1" t="s">
        <v>14</v>
      </c>
      <c r="C403" s="2">
        <v>43696</v>
      </c>
      <c r="D403" s="1">
        <v>428.05</v>
      </c>
      <c r="E403" s="1">
        <v>428.1</v>
      </c>
      <c r="F403" s="1">
        <v>436</v>
      </c>
      <c r="G403" s="1">
        <v>428.1</v>
      </c>
      <c r="H403" s="1">
        <v>431.35</v>
      </c>
      <c r="I403" s="1">
        <v>432.1</v>
      </c>
      <c r="J403" s="1">
        <v>433.33</v>
      </c>
      <c r="K403" s="1">
        <v>1127677</v>
      </c>
      <c r="L403" s="1">
        <v>488650764.75</v>
      </c>
      <c r="M403" s="1">
        <v>27879</v>
      </c>
      <c r="N403" s="3">
        <f>IF(ISERR(LN(Table120[[#This Row],[Close Price]]/I402)),"-",LN(Table120[[#This Row],[Close Price]]/I402))</f>
        <v>9.4170317493929116E-3</v>
      </c>
    </row>
    <row r="404" spans="1:14" x14ac:dyDescent="0.3">
      <c r="A404" s="1" t="s">
        <v>37</v>
      </c>
      <c r="B404" s="1" t="s">
        <v>14</v>
      </c>
      <c r="C404" s="2">
        <v>43697</v>
      </c>
      <c r="D404" s="1">
        <v>432.1</v>
      </c>
      <c r="E404" s="1">
        <v>432.1</v>
      </c>
      <c r="F404" s="1">
        <v>433.25</v>
      </c>
      <c r="G404" s="1">
        <v>428.2</v>
      </c>
      <c r="H404" s="1">
        <v>430.45</v>
      </c>
      <c r="I404" s="1">
        <v>431.75</v>
      </c>
      <c r="J404" s="1">
        <v>430.58</v>
      </c>
      <c r="K404" s="1">
        <v>1064051</v>
      </c>
      <c r="L404" s="1">
        <v>458157130.19999999</v>
      </c>
      <c r="M404" s="1">
        <v>39322</v>
      </c>
      <c r="N404" s="3">
        <f>IF(ISERR(LN(Table120[[#This Row],[Close Price]]/I403)),"-",LN(Table120[[#This Row],[Close Price]]/I403))</f>
        <v>-8.1032591109959039E-4</v>
      </c>
    </row>
    <row r="405" spans="1:14" x14ac:dyDescent="0.3">
      <c r="A405" s="1" t="s">
        <v>37</v>
      </c>
      <c r="B405" s="1" t="s">
        <v>14</v>
      </c>
      <c r="C405" s="2">
        <v>43698</v>
      </c>
      <c r="D405" s="1">
        <v>431.75</v>
      </c>
      <c r="E405" s="1">
        <v>431.7</v>
      </c>
      <c r="F405" s="1">
        <v>431.7</v>
      </c>
      <c r="G405" s="1">
        <v>421.6</v>
      </c>
      <c r="H405" s="1">
        <v>427</v>
      </c>
      <c r="I405" s="1">
        <v>427.05</v>
      </c>
      <c r="J405" s="1">
        <v>426.59</v>
      </c>
      <c r="K405" s="1">
        <v>1151788</v>
      </c>
      <c r="L405" s="1">
        <v>491341061.05000001</v>
      </c>
      <c r="M405" s="1">
        <v>32109</v>
      </c>
      <c r="N405" s="3">
        <f>IF(ISERR(LN(Table120[[#This Row],[Close Price]]/I404)),"-",LN(Table120[[#This Row],[Close Price]]/I404))</f>
        <v>-1.0945614634631746E-2</v>
      </c>
    </row>
    <row r="406" spans="1:14" x14ac:dyDescent="0.3">
      <c r="A406" s="1" t="s">
        <v>37</v>
      </c>
      <c r="B406" s="1" t="s">
        <v>14</v>
      </c>
      <c r="C406" s="2">
        <v>43699</v>
      </c>
      <c r="D406" s="1">
        <v>427.05</v>
      </c>
      <c r="E406" s="1">
        <v>425</v>
      </c>
      <c r="F406" s="1">
        <v>431.85</v>
      </c>
      <c r="G406" s="1">
        <v>424.8</v>
      </c>
      <c r="H406" s="1">
        <v>426</v>
      </c>
      <c r="I406" s="1">
        <v>427.5</v>
      </c>
      <c r="J406" s="1">
        <v>428.5</v>
      </c>
      <c r="K406" s="1">
        <v>1582956</v>
      </c>
      <c r="L406" s="1">
        <v>678299922.5</v>
      </c>
      <c r="M406" s="1">
        <v>44309</v>
      </c>
      <c r="N406" s="3">
        <f>IF(ISERR(LN(Table120[[#This Row],[Close Price]]/I405)),"-",LN(Table120[[#This Row],[Close Price]]/I405))</f>
        <v>1.0531859846586405E-3</v>
      </c>
    </row>
    <row r="407" spans="1:14" x14ac:dyDescent="0.3">
      <c r="A407" s="1" t="s">
        <v>37</v>
      </c>
      <c r="B407" s="1" t="s">
        <v>14</v>
      </c>
      <c r="C407" s="2">
        <v>43700</v>
      </c>
      <c r="D407" s="1">
        <v>427.5</v>
      </c>
      <c r="E407" s="1">
        <v>426</v>
      </c>
      <c r="F407" s="1">
        <v>429.65</v>
      </c>
      <c r="G407" s="1">
        <v>422.85</v>
      </c>
      <c r="H407" s="1">
        <v>424.5</v>
      </c>
      <c r="I407" s="1">
        <v>424.4</v>
      </c>
      <c r="J407" s="1">
        <v>427.38</v>
      </c>
      <c r="K407" s="1">
        <v>1681100</v>
      </c>
      <c r="L407" s="1">
        <v>718465238.79999995</v>
      </c>
      <c r="M407" s="1">
        <v>40617</v>
      </c>
      <c r="N407" s="3">
        <f>IF(ISERR(LN(Table120[[#This Row],[Close Price]]/I406)),"-",LN(Table120[[#This Row],[Close Price]]/I406))</f>
        <v>-7.2778816369869206E-3</v>
      </c>
    </row>
    <row r="408" spans="1:14" x14ac:dyDescent="0.3">
      <c r="A408" s="1" t="s">
        <v>37</v>
      </c>
      <c r="B408" s="1" t="s">
        <v>14</v>
      </c>
      <c r="C408" s="2">
        <v>43703</v>
      </c>
      <c r="D408" s="1">
        <v>424.4</v>
      </c>
      <c r="E408" s="1">
        <v>426</v>
      </c>
      <c r="F408" s="1">
        <v>437</v>
      </c>
      <c r="G408" s="1">
        <v>419.25</v>
      </c>
      <c r="H408" s="1">
        <v>434.3</v>
      </c>
      <c r="I408" s="1">
        <v>435.85</v>
      </c>
      <c r="J408" s="1">
        <v>429.8</v>
      </c>
      <c r="K408" s="1">
        <v>1464917</v>
      </c>
      <c r="L408" s="1">
        <v>629617851.60000002</v>
      </c>
      <c r="M408" s="1">
        <v>33485</v>
      </c>
      <c r="N408" s="3">
        <f>IF(ISERR(LN(Table120[[#This Row],[Close Price]]/I407)),"-",LN(Table120[[#This Row],[Close Price]]/I407))</f>
        <v>2.6621740717757067E-2</v>
      </c>
    </row>
    <row r="409" spans="1:14" x14ac:dyDescent="0.3">
      <c r="A409" s="1" t="s">
        <v>37</v>
      </c>
      <c r="B409" s="1" t="s">
        <v>14</v>
      </c>
      <c r="C409" s="2">
        <v>43704</v>
      </c>
      <c r="D409" s="1">
        <v>435.85</v>
      </c>
      <c r="E409" s="1">
        <v>436</v>
      </c>
      <c r="F409" s="1">
        <v>446.9</v>
      </c>
      <c r="G409" s="1">
        <v>436</v>
      </c>
      <c r="H409" s="1">
        <v>440.15</v>
      </c>
      <c r="I409" s="1">
        <v>440.15</v>
      </c>
      <c r="J409" s="1">
        <v>441.35</v>
      </c>
      <c r="K409" s="1">
        <v>3122216</v>
      </c>
      <c r="L409" s="1">
        <v>1377993742.75</v>
      </c>
      <c r="M409" s="1">
        <v>61865</v>
      </c>
      <c r="N409" s="3">
        <f>IF(ISERR(LN(Table120[[#This Row],[Close Price]]/I408)),"-",LN(Table120[[#This Row],[Close Price]]/I408))</f>
        <v>9.8174304493300751E-3</v>
      </c>
    </row>
    <row r="410" spans="1:14" x14ac:dyDescent="0.3">
      <c r="A410" s="1" t="s">
        <v>37</v>
      </c>
      <c r="B410" s="1" t="s">
        <v>14</v>
      </c>
      <c r="C410" s="2">
        <v>43705</v>
      </c>
      <c r="D410" s="1">
        <v>440.15</v>
      </c>
      <c r="E410" s="1">
        <v>441</v>
      </c>
      <c r="F410" s="1">
        <v>442.15</v>
      </c>
      <c r="G410" s="1">
        <v>433.15</v>
      </c>
      <c r="H410" s="1">
        <v>434</v>
      </c>
      <c r="I410" s="1">
        <v>434.8</v>
      </c>
      <c r="J410" s="1">
        <v>436.08</v>
      </c>
      <c r="K410" s="1">
        <v>1583233</v>
      </c>
      <c r="L410" s="1">
        <v>690411217.5</v>
      </c>
      <c r="M410" s="1">
        <v>25142</v>
      </c>
      <c r="N410" s="3">
        <f>IF(ISERR(LN(Table120[[#This Row],[Close Price]]/I409)),"-",LN(Table120[[#This Row],[Close Price]]/I409))</f>
        <v>-1.222942265986068E-2</v>
      </c>
    </row>
    <row r="411" spans="1:14" x14ac:dyDescent="0.3">
      <c r="A411" s="1" t="s">
        <v>37</v>
      </c>
      <c r="B411" s="1" t="s">
        <v>14</v>
      </c>
      <c r="C411" s="2">
        <v>43706</v>
      </c>
      <c r="D411" s="1">
        <v>434.8</v>
      </c>
      <c r="E411" s="1">
        <v>434.75</v>
      </c>
      <c r="F411" s="1">
        <v>445</v>
      </c>
      <c r="G411" s="1">
        <v>432</v>
      </c>
      <c r="H411" s="1">
        <v>443.45</v>
      </c>
      <c r="I411" s="1">
        <v>442.85</v>
      </c>
      <c r="J411" s="1">
        <v>441.1</v>
      </c>
      <c r="K411" s="1">
        <v>1652654</v>
      </c>
      <c r="L411" s="1">
        <v>728982055.64999998</v>
      </c>
      <c r="M411" s="1">
        <v>34928</v>
      </c>
      <c r="N411" s="3">
        <f>IF(ISERR(LN(Table120[[#This Row],[Close Price]]/I410)),"-",LN(Table120[[#This Row],[Close Price]]/I410))</f>
        <v>1.8344957008537627E-2</v>
      </c>
    </row>
    <row r="412" spans="1:14" x14ac:dyDescent="0.3">
      <c r="A412" s="1" t="s">
        <v>37</v>
      </c>
      <c r="B412" s="1" t="s">
        <v>14</v>
      </c>
      <c r="C412" s="2">
        <v>43707</v>
      </c>
      <c r="D412" s="1">
        <v>442.85</v>
      </c>
      <c r="E412" s="1">
        <v>444.7</v>
      </c>
      <c r="F412" s="1">
        <v>450.35</v>
      </c>
      <c r="G412" s="1">
        <v>444</v>
      </c>
      <c r="H412" s="1">
        <v>448.1</v>
      </c>
      <c r="I412" s="1">
        <v>448.8</v>
      </c>
      <c r="J412" s="1">
        <v>446.48</v>
      </c>
      <c r="K412" s="1">
        <v>3191823</v>
      </c>
      <c r="L412" s="1">
        <v>1425080876.8</v>
      </c>
      <c r="M412" s="1">
        <v>71493</v>
      </c>
      <c r="N412" s="3">
        <f>IF(ISERR(LN(Table120[[#This Row],[Close Price]]/I411)),"-",LN(Table120[[#This Row],[Close Price]]/I411))</f>
        <v>1.3346241952894486E-2</v>
      </c>
    </row>
    <row r="413" spans="1:14" x14ac:dyDescent="0.3">
      <c r="A413" s="1" t="s">
        <v>37</v>
      </c>
      <c r="B413" s="1" t="s">
        <v>14</v>
      </c>
      <c r="C413" s="2">
        <v>43711</v>
      </c>
      <c r="D413" s="1">
        <v>448.8</v>
      </c>
      <c r="E413" s="1">
        <v>447.95</v>
      </c>
      <c r="F413" s="1">
        <v>452.3</v>
      </c>
      <c r="G413" s="1">
        <v>439.4</v>
      </c>
      <c r="H413" s="1">
        <v>442.15</v>
      </c>
      <c r="I413" s="1">
        <v>443.05</v>
      </c>
      <c r="J413" s="1">
        <v>446.63</v>
      </c>
      <c r="K413" s="1">
        <v>2282758</v>
      </c>
      <c r="L413" s="1">
        <v>1019559370.45</v>
      </c>
      <c r="M413" s="1">
        <v>58855</v>
      </c>
      <c r="N413" s="3">
        <f>IF(ISERR(LN(Table120[[#This Row],[Close Price]]/I412)),"-",LN(Table120[[#This Row],[Close Price]]/I412))</f>
        <v>-1.2894723715175152E-2</v>
      </c>
    </row>
    <row r="414" spans="1:14" x14ac:dyDescent="0.3">
      <c r="A414" s="1" t="s">
        <v>37</v>
      </c>
      <c r="B414" s="1" t="s">
        <v>14</v>
      </c>
      <c r="C414" s="2">
        <v>43712</v>
      </c>
      <c r="D414" s="1">
        <v>443.05</v>
      </c>
      <c r="E414" s="1">
        <v>443.55</v>
      </c>
      <c r="F414" s="1">
        <v>446.8</v>
      </c>
      <c r="G414" s="1">
        <v>433.95</v>
      </c>
      <c r="H414" s="1">
        <v>442.3</v>
      </c>
      <c r="I414" s="1">
        <v>442.2</v>
      </c>
      <c r="J414" s="1">
        <v>439.64</v>
      </c>
      <c r="K414" s="1">
        <v>2053458</v>
      </c>
      <c r="L414" s="1">
        <v>902791182.10000002</v>
      </c>
      <c r="M414" s="1">
        <v>54314</v>
      </c>
      <c r="N414" s="3">
        <f>IF(ISERR(LN(Table120[[#This Row],[Close Price]]/I413)),"-",LN(Table120[[#This Row],[Close Price]]/I413))</f>
        <v>-1.9203620699655634E-3</v>
      </c>
    </row>
    <row r="415" spans="1:14" x14ac:dyDescent="0.3">
      <c r="A415" s="1" t="s">
        <v>37</v>
      </c>
      <c r="B415" s="1" t="s">
        <v>14</v>
      </c>
      <c r="C415" s="2">
        <v>43713</v>
      </c>
      <c r="D415" s="1">
        <v>442.2</v>
      </c>
      <c r="E415" s="1">
        <v>444.45</v>
      </c>
      <c r="F415" s="1">
        <v>445.65</v>
      </c>
      <c r="G415" s="1">
        <v>437.1</v>
      </c>
      <c r="H415" s="1">
        <v>439</v>
      </c>
      <c r="I415" s="1">
        <v>438.95</v>
      </c>
      <c r="J415" s="1">
        <v>441.6</v>
      </c>
      <c r="K415" s="1">
        <v>887639</v>
      </c>
      <c r="L415" s="1">
        <v>391979014.14999998</v>
      </c>
      <c r="M415" s="1">
        <v>30441</v>
      </c>
      <c r="N415" s="3">
        <f>IF(ISERR(LN(Table120[[#This Row],[Close Price]]/I414)),"-",LN(Table120[[#This Row],[Close Price]]/I414))</f>
        <v>-7.3767570511282209E-3</v>
      </c>
    </row>
    <row r="416" spans="1:14" x14ac:dyDescent="0.3">
      <c r="A416" s="1" t="s">
        <v>37</v>
      </c>
      <c r="B416" s="1" t="s">
        <v>14</v>
      </c>
      <c r="C416" s="2">
        <v>43714</v>
      </c>
      <c r="D416" s="1">
        <v>438.95</v>
      </c>
      <c r="E416" s="1">
        <v>440.45</v>
      </c>
      <c r="F416" s="1">
        <v>442.65</v>
      </c>
      <c r="G416" s="1">
        <v>437.15</v>
      </c>
      <c r="H416" s="1">
        <v>441.05</v>
      </c>
      <c r="I416" s="1">
        <v>441.3</v>
      </c>
      <c r="J416" s="1">
        <v>439.99</v>
      </c>
      <c r="K416" s="1">
        <v>500428</v>
      </c>
      <c r="L416" s="1">
        <v>220181963</v>
      </c>
      <c r="M416" s="1">
        <v>13810</v>
      </c>
      <c r="N416" s="3">
        <f>IF(ISERR(LN(Table120[[#This Row],[Close Price]]/I415)),"-",LN(Table120[[#This Row],[Close Price]]/I415))</f>
        <v>5.3394049032837905E-3</v>
      </c>
    </row>
    <row r="417" spans="1:14" x14ac:dyDescent="0.3">
      <c r="A417" s="1" t="s">
        <v>37</v>
      </c>
      <c r="B417" s="1" t="s">
        <v>14</v>
      </c>
      <c r="C417" s="2">
        <v>43717</v>
      </c>
      <c r="D417" s="1">
        <v>441.3</v>
      </c>
      <c r="E417" s="1">
        <v>441</v>
      </c>
      <c r="F417" s="1">
        <v>447.2</v>
      </c>
      <c r="G417" s="1">
        <v>438</v>
      </c>
      <c r="H417" s="1">
        <v>444.15</v>
      </c>
      <c r="I417" s="1">
        <v>444.25</v>
      </c>
      <c r="J417" s="1">
        <v>443.22</v>
      </c>
      <c r="K417" s="1">
        <v>1327946</v>
      </c>
      <c r="L417" s="1">
        <v>588576875.45000005</v>
      </c>
      <c r="M417" s="1">
        <v>28638</v>
      </c>
      <c r="N417" s="3">
        <f>IF(ISERR(LN(Table120[[#This Row],[Close Price]]/I416)),"-",LN(Table120[[#This Row],[Close Price]]/I416))</f>
        <v>6.6625507592590677E-3</v>
      </c>
    </row>
    <row r="418" spans="1:14" x14ac:dyDescent="0.3">
      <c r="A418" s="1" t="s">
        <v>37</v>
      </c>
      <c r="B418" s="1" t="s">
        <v>14</v>
      </c>
      <c r="C418" s="2">
        <v>43719</v>
      </c>
      <c r="D418" s="1">
        <v>444.25</v>
      </c>
      <c r="E418" s="1">
        <v>445</v>
      </c>
      <c r="F418" s="1">
        <v>450</v>
      </c>
      <c r="G418" s="1">
        <v>441.7</v>
      </c>
      <c r="H418" s="1">
        <v>448.6</v>
      </c>
      <c r="I418" s="1">
        <v>449.1</v>
      </c>
      <c r="J418" s="1">
        <v>446.9</v>
      </c>
      <c r="K418" s="1">
        <v>3044215</v>
      </c>
      <c r="L418" s="1">
        <v>1360474818.2</v>
      </c>
      <c r="M418" s="1">
        <v>40924</v>
      </c>
      <c r="N418" s="3">
        <f>IF(ISERR(LN(Table120[[#This Row],[Close Price]]/I417)),"-",LN(Table120[[#This Row],[Close Price]]/I417))</f>
        <v>1.0858113058931636E-2</v>
      </c>
    </row>
    <row r="419" spans="1:14" x14ac:dyDescent="0.3">
      <c r="A419" s="1" t="s">
        <v>37</v>
      </c>
      <c r="B419" s="1" t="s">
        <v>14</v>
      </c>
      <c r="C419" s="2">
        <v>43720</v>
      </c>
      <c r="D419" s="1">
        <v>449.1</v>
      </c>
      <c r="E419" s="1">
        <v>449.1</v>
      </c>
      <c r="F419" s="1">
        <v>451.7</v>
      </c>
      <c r="G419" s="1">
        <v>446.55</v>
      </c>
      <c r="H419" s="1">
        <v>450.4</v>
      </c>
      <c r="I419" s="1">
        <v>450.2</v>
      </c>
      <c r="J419" s="1">
        <v>449.98</v>
      </c>
      <c r="K419" s="1">
        <v>1327793</v>
      </c>
      <c r="L419" s="1">
        <v>597478985.29999995</v>
      </c>
      <c r="M419" s="1">
        <v>27814</v>
      </c>
      <c r="N419" s="3">
        <f>IF(ISERR(LN(Table120[[#This Row],[Close Price]]/I418)),"-",LN(Table120[[#This Row],[Close Price]]/I418))</f>
        <v>2.4463483789394199E-3</v>
      </c>
    </row>
    <row r="420" spans="1:14" x14ac:dyDescent="0.3">
      <c r="A420" s="1" t="s">
        <v>37</v>
      </c>
      <c r="B420" s="1" t="s">
        <v>14</v>
      </c>
      <c r="C420" s="2">
        <v>43721</v>
      </c>
      <c r="D420" s="1">
        <v>450.2</v>
      </c>
      <c r="E420" s="1">
        <v>451.7</v>
      </c>
      <c r="F420" s="1">
        <v>454.65</v>
      </c>
      <c r="G420" s="1">
        <v>446.55</v>
      </c>
      <c r="H420" s="1">
        <v>451.7</v>
      </c>
      <c r="I420" s="1">
        <v>452.2</v>
      </c>
      <c r="J420" s="1">
        <v>450.91</v>
      </c>
      <c r="K420" s="1">
        <v>2368150</v>
      </c>
      <c r="L420" s="1">
        <v>1067832439.25</v>
      </c>
      <c r="M420" s="1">
        <v>37598</v>
      </c>
      <c r="N420" s="3">
        <f>IF(ISERR(LN(Table120[[#This Row],[Close Price]]/I419)),"-",LN(Table120[[#This Row],[Close Price]]/I419))</f>
        <v>4.432631371237619E-3</v>
      </c>
    </row>
    <row r="421" spans="1:14" x14ac:dyDescent="0.3">
      <c r="A421" s="1" t="s">
        <v>37</v>
      </c>
      <c r="B421" s="1" t="s">
        <v>14</v>
      </c>
      <c r="C421" s="2">
        <v>43724</v>
      </c>
      <c r="D421" s="1">
        <v>452.2</v>
      </c>
      <c r="E421" s="1">
        <v>449.9</v>
      </c>
      <c r="F421" s="1">
        <v>457.3</v>
      </c>
      <c r="G421" s="1">
        <v>449</v>
      </c>
      <c r="H421" s="1">
        <v>455</v>
      </c>
      <c r="I421" s="1">
        <v>454.75</v>
      </c>
      <c r="J421" s="1">
        <v>455.09</v>
      </c>
      <c r="K421" s="1">
        <v>2261361</v>
      </c>
      <c r="L421" s="1">
        <v>1029120037.1</v>
      </c>
      <c r="M421" s="1">
        <v>35788</v>
      </c>
      <c r="N421" s="3">
        <f>IF(ISERR(LN(Table120[[#This Row],[Close Price]]/I420)),"-",LN(Table120[[#This Row],[Close Price]]/I420))</f>
        <v>5.6232575543622605E-3</v>
      </c>
    </row>
    <row r="422" spans="1:14" x14ac:dyDescent="0.3">
      <c r="A422" s="1" t="s">
        <v>37</v>
      </c>
      <c r="B422" s="1" t="s">
        <v>14</v>
      </c>
      <c r="C422" s="2">
        <v>43725</v>
      </c>
      <c r="D422" s="1">
        <v>454.75</v>
      </c>
      <c r="E422" s="1">
        <v>455</v>
      </c>
      <c r="F422" s="1">
        <v>456.85</v>
      </c>
      <c r="G422" s="1">
        <v>450.25</v>
      </c>
      <c r="H422" s="1">
        <v>453</v>
      </c>
      <c r="I422" s="1">
        <v>451.7</v>
      </c>
      <c r="J422" s="1">
        <v>453.08</v>
      </c>
      <c r="K422" s="1">
        <v>1991114</v>
      </c>
      <c r="L422" s="1">
        <v>902126465.45000005</v>
      </c>
      <c r="M422" s="1">
        <v>41063</v>
      </c>
      <c r="N422" s="3">
        <f>IF(ISERR(LN(Table120[[#This Row],[Close Price]]/I421)),"-",LN(Table120[[#This Row],[Close Price]]/I421))</f>
        <v>-6.7295747376732058E-3</v>
      </c>
    </row>
    <row r="423" spans="1:14" x14ac:dyDescent="0.3">
      <c r="A423" s="1" t="s">
        <v>37</v>
      </c>
      <c r="B423" s="1" t="s">
        <v>14</v>
      </c>
      <c r="C423" s="2">
        <v>43726</v>
      </c>
      <c r="D423" s="1">
        <v>451.7</v>
      </c>
      <c r="E423" s="1">
        <v>453.95</v>
      </c>
      <c r="F423" s="1">
        <v>462</v>
      </c>
      <c r="G423" s="1">
        <v>451.95</v>
      </c>
      <c r="H423" s="1">
        <v>461.95</v>
      </c>
      <c r="I423" s="1">
        <v>460</v>
      </c>
      <c r="J423" s="1">
        <v>456.51</v>
      </c>
      <c r="K423" s="1">
        <v>2286519</v>
      </c>
      <c r="L423" s="1">
        <v>1043826175.35</v>
      </c>
      <c r="M423" s="1">
        <v>44906</v>
      </c>
      <c r="N423" s="3">
        <f>IF(ISERR(LN(Table120[[#This Row],[Close Price]]/I422)),"-",LN(Table120[[#This Row],[Close Price]]/I422))</f>
        <v>1.8208246822582159E-2</v>
      </c>
    </row>
    <row r="424" spans="1:14" x14ac:dyDescent="0.3">
      <c r="A424" s="1" t="s">
        <v>37</v>
      </c>
      <c r="B424" s="1" t="s">
        <v>14</v>
      </c>
      <c r="C424" s="2">
        <v>43727</v>
      </c>
      <c r="D424" s="1">
        <v>460</v>
      </c>
      <c r="E424" s="1">
        <v>462.85</v>
      </c>
      <c r="F424" s="1">
        <v>462.85</v>
      </c>
      <c r="G424" s="1">
        <v>456.4</v>
      </c>
      <c r="H424" s="1">
        <v>458.5</v>
      </c>
      <c r="I424" s="1">
        <v>458.55</v>
      </c>
      <c r="J424" s="1">
        <v>459.03</v>
      </c>
      <c r="K424" s="1">
        <v>1914739</v>
      </c>
      <c r="L424" s="1">
        <v>878931314.70000005</v>
      </c>
      <c r="M424" s="1">
        <v>35341</v>
      </c>
      <c r="N424" s="3">
        <f>IF(ISERR(LN(Table120[[#This Row],[Close Price]]/I423)),"-",LN(Table120[[#This Row],[Close Price]]/I423))</f>
        <v>-3.1571524781874574E-3</v>
      </c>
    </row>
    <row r="425" spans="1:14" x14ac:dyDescent="0.3">
      <c r="A425" s="1" t="s">
        <v>37</v>
      </c>
      <c r="B425" s="1" t="s">
        <v>14</v>
      </c>
      <c r="C425" s="2">
        <v>43728</v>
      </c>
      <c r="D425" s="1">
        <v>458.55</v>
      </c>
      <c r="E425" s="1">
        <v>458.5</v>
      </c>
      <c r="F425" s="1">
        <v>469.2</v>
      </c>
      <c r="G425" s="1">
        <v>441.1</v>
      </c>
      <c r="H425" s="1">
        <v>446.15</v>
      </c>
      <c r="I425" s="1">
        <v>445.7</v>
      </c>
      <c r="J425" s="1">
        <v>452.34</v>
      </c>
      <c r="K425" s="1">
        <v>5241569</v>
      </c>
      <c r="L425" s="1">
        <v>2370951145.6500001</v>
      </c>
      <c r="M425" s="1">
        <v>148361</v>
      </c>
      <c r="N425" s="3">
        <f>IF(ISERR(LN(Table120[[#This Row],[Close Price]]/I424)),"-",LN(Table120[[#This Row],[Close Price]]/I424))</f>
        <v>-2.8423257052443064E-2</v>
      </c>
    </row>
    <row r="426" spans="1:14" x14ac:dyDescent="0.3">
      <c r="A426" s="1" t="s">
        <v>37</v>
      </c>
      <c r="B426" s="1" t="s">
        <v>14</v>
      </c>
      <c r="C426" s="2">
        <v>43731</v>
      </c>
      <c r="D426" s="1">
        <v>445.7</v>
      </c>
      <c r="E426" s="1">
        <v>443</v>
      </c>
      <c r="F426" s="1">
        <v>451.75</v>
      </c>
      <c r="G426" s="1">
        <v>432.7</v>
      </c>
      <c r="H426" s="1">
        <v>440</v>
      </c>
      <c r="I426" s="1">
        <v>440.8</v>
      </c>
      <c r="J426" s="1">
        <v>440.05</v>
      </c>
      <c r="K426" s="1">
        <v>3523419</v>
      </c>
      <c r="L426" s="1">
        <v>1550483472.5</v>
      </c>
      <c r="M426" s="1">
        <v>88720</v>
      </c>
      <c r="N426" s="3">
        <f>IF(ISERR(LN(Table120[[#This Row],[Close Price]]/I425)),"-",LN(Table120[[#This Row],[Close Price]]/I425))</f>
        <v>-1.1054822113805344E-2</v>
      </c>
    </row>
    <row r="427" spans="1:14" x14ac:dyDescent="0.3">
      <c r="A427" s="1" t="s">
        <v>37</v>
      </c>
      <c r="B427" s="1" t="s">
        <v>14</v>
      </c>
      <c r="C427" s="2">
        <v>43732</v>
      </c>
      <c r="D427" s="1">
        <v>440.8</v>
      </c>
      <c r="E427" s="1">
        <v>441</v>
      </c>
      <c r="F427" s="1">
        <v>453.55</v>
      </c>
      <c r="G427" s="1">
        <v>436</v>
      </c>
      <c r="H427" s="1">
        <v>452</v>
      </c>
      <c r="I427" s="1">
        <v>451.9</v>
      </c>
      <c r="J427" s="1">
        <v>445.01</v>
      </c>
      <c r="K427" s="1">
        <v>3051265</v>
      </c>
      <c r="L427" s="1">
        <v>1357845508.2</v>
      </c>
      <c r="M427" s="1">
        <v>60306</v>
      </c>
      <c r="N427" s="3">
        <f>IF(ISERR(LN(Table120[[#This Row],[Close Price]]/I426)),"-",LN(Table120[[#This Row],[Close Price]]/I426))</f>
        <v>2.4869658578529085E-2</v>
      </c>
    </row>
    <row r="428" spans="1:14" x14ac:dyDescent="0.3">
      <c r="A428" s="1" t="s">
        <v>37</v>
      </c>
      <c r="B428" s="1" t="s">
        <v>14</v>
      </c>
      <c r="C428" s="2">
        <v>43733</v>
      </c>
      <c r="D428" s="1">
        <v>451.9</v>
      </c>
      <c r="E428" s="1">
        <v>452</v>
      </c>
      <c r="F428" s="1">
        <v>453.3</v>
      </c>
      <c r="G428" s="1">
        <v>441.95</v>
      </c>
      <c r="H428" s="1">
        <v>442.5</v>
      </c>
      <c r="I428" s="1">
        <v>445.55</v>
      </c>
      <c r="J428" s="1">
        <v>447.34</v>
      </c>
      <c r="K428" s="1">
        <v>1691954</v>
      </c>
      <c r="L428" s="1">
        <v>756882234.70000005</v>
      </c>
      <c r="M428" s="1">
        <v>38883</v>
      </c>
      <c r="N428" s="3">
        <f>IF(ISERR(LN(Table120[[#This Row],[Close Price]]/I427)),"-",LN(Table120[[#This Row],[Close Price]]/I427))</f>
        <v>-1.4151442358505108E-2</v>
      </c>
    </row>
    <row r="429" spans="1:14" x14ac:dyDescent="0.3">
      <c r="A429" s="1" t="s">
        <v>37</v>
      </c>
      <c r="B429" s="1" t="s">
        <v>14</v>
      </c>
      <c r="C429" s="2">
        <v>43734</v>
      </c>
      <c r="D429" s="1">
        <v>445.55</v>
      </c>
      <c r="E429" s="1">
        <v>445.55</v>
      </c>
      <c r="F429" s="1">
        <v>449.8</v>
      </c>
      <c r="G429" s="1">
        <v>443</v>
      </c>
      <c r="H429" s="1">
        <v>446.65</v>
      </c>
      <c r="I429" s="1">
        <v>447.2</v>
      </c>
      <c r="J429" s="1">
        <v>446.32</v>
      </c>
      <c r="K429" s="1">
        <v>1913386</v>
      </c>
      <c r="L429" s="1">
        <v>853984525.25</v>
      </c>
      <c r="M429" s="1">
        <v>44641</v>
      </c>
      <c r="N429" s="3">
        <f>IF(ISERR(LN(Table120[[#This Row],[Close Price]]/I428)),"-",LN(Table120[[#This Row],[Close Price]]/I428))</f>
        <v>3.6964477821605666E-3</v>
      </c>
    </row>
    <row r="430" spans="1:14" x14ac:dyDescent="0.3">
      <c r="A430" s="1" t="s">
        <v>37</v>
      </c>
      <c r="B430" s="1" t="s">
        <v>14</v>
      </c>
      <c r="C430" s="2">
        <v>43735</v>
      </c>
      <c r="D430" s="1">
        <v>447.2</v>
      </c>
      <c r="E430" s="1">
        <v>446.2</v>
      </c>
      <c r="F430" s="1">
        <v>448.9</v>
      </c>
      <c r="G430" s="1">
        <v>442</v>
      </c>
      <c r="H430" s="1">
        <v>447</v>
      </c>
      <c r="I430" s="1">
        <v>447.1</v>
      </c>
      <c r="J430" s="1">
        <v>445.54</v>
      </c>
      <c r="K430" s="1">
        <v>1470958</v>
      </c>
      <c r="L430" s="1">
        <v>655374972.10000002</v>
      </c>
      <c r="M430" s="1">
        <v>25688</v>
      </c>
      <c r="N430" s="3">
        <f>IF(ISERR(LN(Table120[[#This Row],[Close Price]]/I429)),"-",LN(Table120[[#This Row],[Close Price]]/I429))</f>
        <v>-2.2363860095438851E-4</v>
      </c>
    </row>
    <row r="431" spans="1:14" x14ac:dyDescent="0.3">
      <c r="A431" s="1" t="s">
        <v>37</v>
      </c>
      <c r="B431" s="1" t="s">
        <v>14</v>
      </c>
      <c r="C431" s="2">
        <v>43738</v>
      </c>
      <c r="D431" s="1">
        <v>447.1</v>
      </c>
      <c r="E431" s="1">
        <v>446</v>
      </c>
      <c r="F431" s="1">
        <v>449.25</v>
      </c>
      <c r="G431" s="1">
        <v>442.05</v>
      </c>
      <c r="H431" s="1">
        <v>445.45</v>
      </c>
      <c r="I431" s="1">
        <v>447.25</v>
      </c>
      <c r="J431" s="1">
        <v>446.05</v>
      </c>
      <c r="K431" s="1">
        <v>1130716</v>
      </c>
      <c r="L431" s="1">
        <v>504352103.80000001</v>
      </c>
      <c r="M431" s="1">
        <v>29827</v>
      </c>
      <c r="N431" s="3">
        <f>IF(ISERR(LN(Table120[[#This Row],[Close Price]]/I430)),"-",LN(Table120[[#This Row],[Close Price]]/I430))</f>
        <v>3.3543914889356722E-4</v>
      </c>
    </row>
    <row r="432" spans="1:14" x14ac:dyDescent="0.3">
      <c r="A432" s="1" t="s">
        <v>37</v>
      </c>
      <c r="B432" s="1" t="s">
        <v>14</v>
      </c>
      <c r="C432" s="2">
        <v>43739</v>
      </c>
      <c r="D432" s="1">
        <v>447.25</v>
      </c>
      <c r="E432" s="1">
        <v>446</v>
      </c>
      <c r="F432" s="1">
        <v>451.5</v>
      </c>
      <c r="G432" s="1">
        <v>438</v>
      </c>
      <c r="H432" s="1">
        <v>438.9</v>
      </c>
      <c r="I432" s="1">
        <v>439.65</v>
      </c>
      <c r="J432" s="1">
        <v>445.46</v>
      </c>
      <c r="K432" s="1">
        <v>1043636</v>
      </c>
      <c r="L432" s="1">
        <v>464896500.69999999</v>
      </c>
      <c r="M432" s="1">
        <v>42547</v>
      </c>
      <c r="N432" s="3">
        <f>IF(ISERR(LN(Table120[[#This Row],[Close Price]]/I431)),"-",LN(Table120[[#This Row],[Close Price]]/I431))</f>
        <v>-1.7138766563817458E-2</v>
      </c>
    </row>
    <row r="433" spans="1:14" x14ac:dyDescent="0.3">
      <c r="A433" s="1" t="s">
        <v>37</v>
      </c>
      <c r="B433" s="1" t="s">
        <v>14</v>
      </c>
      <c r="C433" s="2">
        <v>43741</v>
      </c>
      <c r="D433" s="1">
        <v>439.65</v>
      </c>
      <c r="E433" s="1">
        <v>436.1</v>
      </c>
      <c r="F433" s="1">
        <v>438.95</v>
      </c>
      <c r="G433" s="1">
        <v>431.65</v>
      </c>
      <c r="H433" s="1">
        <v>433.5</v>
      </c>
      <c r="I433" s="1">
        <v>433.65</v>
      </c>
      <c r="J433" s="1">
        <v>435.02</v>
      </c>
      <c r="K433" s="1">
        <v>1637904</v>
      </c>
      <c r="L433" s="1">
        <v>712527810.95000005</v>
      </c>
      <c r="M433" s="1">
        <v>35173</v>
      </c>
      <c r="N433" s="3">
        <f>IF(ISERR(LN(Table120[[#This Row],[Close Price]]/I432)),"-",LN(Table120[[#This Row],[Close Price]]/I432))</f>
        <v>-1.374119869454641E-2</v>
      </c>
    </row>
    <row r="434" spans="1:14" x14ac:dyDescent="0.3">
      <c r="A434" s="1" t="s">
        <v>37</v>
      </c>
      <c r="B434" s="1" t="s">
        <v>14</v>
      </c>
      <c r="C434" s="2">
        <v>43742</v>
      </c>
      <c r="D434" s="1">
        <v>433.65</v>
      </c>
      <c r="E434" s="1">
        <v>434.75</v>
      </c>
      <c r="F434" s="1">
        <v>436.05</v>
      </c>
      <c r="G434" s="1">
        <v>424.25</v>
      </c>
      <c r="H434" s="1">
        <v>425.1</v>
      </c>
      <c r="I434" s="1">
        <v>425.7</v>
      </c>
      <c r="J434" s="1">
        <v>429.69</v>
      </c>
      <c r="K434" s="1">
        <v>2334293</v>
      </c>
      <c r="L434" s="1">
        <v>1003010849.55</v>
      </c>
      <c r="M434" s="1">
        <v>28189</v>
      </c>
      <c r="N434" s="3">
        <f>IF(ISERR(LN(Table120[[#This Row],[Close Price]]/I433)),"-",LN(Table120[[#This Row],[Close Price]]/I433))</f>
        <v>-1.8502884296358029E-2</v>
      </c>
    </row>
    <row r="435" spans="1:14" x14ac:dyDescent="0.3">
      <c r="A435" s="1" t="s">
        <v>37</v>
      </c>
      <c r="B435" s="1" t="s">
        <v>14</v>
      </c>
      <c r="C435" s="2">
        <v>43745</v>
      </c>
      <c r="D435" s="1">
        <v>425.7</v>
      </c>
      <c r="E435" s="1">
        <v>425.15</v>
      </c>
      <c r="F435" s="1">
        <v>433.95</v>
      </c>
      <c r="G435" s="1">
        <v>421.5</v>
      </c>
      <c r="H435" s="1">
        <v>431.45</v>
      </c>
      <c r="I435" s="1">
        <v>432.55</v>
      </c>
      <c r="J435" s="1">
        <v>430.43</v>
      </c>
      <c r="K435" s="1">
        <v>1546043</v>
      </c>
      <c r="L435" s="1">
        <v>665456007.70000005</v>
      </c>
      <c r="M435" s="1">
        <v>18488</v>
      </c>
      <c r="N435" s="3">
        <f>IF(ISERR(LN(Table120[[#This Row],[Close Price]]/I434)),"-",LN(Table120[[#This Row],[Close Price]]/I434))</f>
        <v>1.5963053792276735E-2</v>
      </c>
    </row>
    <row r="436" spans="1:14" x14ac:dyDescent="0.3">
      <c r="A436" s="1" t="s">
        <v>37</v>
      </c>
      <c r="B436" s="1" t="s">
        <v>14</v>
      </c>
      <c r="C436" s="2">
        <v>43747</v>
      </c>
      <c r="D436" s="1">
        <v>432.55</v>
      </c>
      <c r="E436" s="1">
        <v>432.8</v>
      </c>
      <c r="F436" s="1">
        <v>445.75</v>
      </c>
      <c r="G436" s="1">
        <v>431.25</v>
      </c>
      <c r="H436" s="1">
        <v>441.65</v>
      </c>
      <c r="I436" s="1">
        <v>443.8</v>
      </c>
      <c r="J436" s="1">
        <v>439.66</v>
      </c>
      <c r="K436" s="1">
        <v>1488325</v>
      </c>
      <c r="L436" s="1">
        <v>654355194.95000005</v>
      </c>
      <c r="M436" s="1">
        <v>24545</v>
      </c>
      <c r="N436" s="3">
        <f>IF(ISERR(LN(Table120[[#This Row],[Close Price]]/I435)),"-",LN(Table120[[#This Row],[Close Price]]/I435))</f>
        <v>2.567608387211015E-2</v>
      </c>
    </row>
    <row r="437" spans="1:14" x14ac:dyDescent="0.3">
      <c r="A437" s="1" t="s">
        <v>37</v>
      </c>
      <c r="B437" s="1" t="s">
        <v>14</v>
      </c>
      <c r="C437" s="2">
        <v>43748</v>
      </c>
      <c r="D437" s="1">
        <v>443.8</v>
      </c>
      <c r="E437" s="1">
        <v>443.4</v>
      </c>
      <c r="F437" s="1">
        <v>443.45</v>
      </c>
      <c r="G437" s="1">
        <v>436.45</v>
      </c>
      <c r="H437" s="1">
        <v>439.3</v>
      </c>
      <c r="I437" s="1">
        <v>439.4</v>
      </c>
      <c r="J437" s="1">
        <v>439.74</v>
      </c>
      <c r="K437" s="1">
        <v>571364</v>
      </c>
      <c r="L437" s="1">
        <v>251252402.55000001</v>
      </c>
      <c r="M437" s="1">
        <v>13903</v>
      </c>
      <c r="N437" s="3">
        <f>IF(ISERR(LN(Table120[[#This Row],[Close Price]]/I436)),"-",LN(Table120[[#This Row],[Close Price]]/I436))</f>
        <v>-9.9638505479838404E-3</v>
      </c>
    </row>
    <row r="438" spans="1:14" x14ac:dyDescent="0.3">
      <c r="A438" s="1" t="s">
        <v>37</v>
      </c>
      <c r="B438" s="1" t="s">
        <v>14</v>
      </c>
      <c r="C438" s="2">
        <v>43749</v>
      </c>
      <c r="D438" s="1">
        <v>439.4</v>
      </c>
      <c r="E438" s="1">
        <v>441.4</v>
      </c>
      <c r="F438" s="1">
        <v>447</v>
      </c>
      <c r="G438" s="1">
        <v>440</v>
      </c>
      <c r="H438" s="1">
        <v>445</v>
      </c>
      <c r="I438" s="1">
        <v>445.6</v>
      </c>
      <c r="J438" s="1">
        <v>444.01</v>
      </c>
      <c r="K438" s="1">
        <v>846266</v>
      </c>
      <c r="L438" s="1">
        <v>375753628.10000002</v>
      </c>
      <c r="M438" s="1">
        <v>20686</v>
      </c>
      <c r="N438" s="3">
        <f>IF(ISERR(LN(Table120[[#This Row],[Close Price]]/I437)),"-",LN(Table120[[#This Row],[Close Price]]/I437))</f>
        <v>1.4011528662564537E-2</v>
      </c>
    </row>
    <row r="439" spans="1:14" x14ac:dyDescent="0.3">
      <c r="A439" s="1" t="s">
        <v>37</v>
      </c>
      <c r="B439" s="1" t="s">
        <v>14</v>
      </c>
      <c r="C439" s="2">
        <v>43752</v>
      </c>
      <c r="D439" s="1">
        <v>445.6</v>
      </c>
      <c r="E439" s="1">
        <v>446.85</v>
      </c>
      <c r="F439" s="1">
        <v>456.85</v>
      </c>
      <c r="G439" s="1">
        <v>444</v>
      </c>
      <c r="H439" s="1">
        <v>455.1</v>
      </c>
      <c r="I439" s="1">
        <v>455</v>
      </c>
      <c r="J439" s="1">
        <v>453.02</v>
      </c>
      <c r="K439" s="1">
        <v>2030424</v>
      </c>
      <c r="L439" s="1">
        <v>919829435.39999998</v>
      </c>
      <c r="M439" s="1">
        <v>24522</v>
      </c>
      <c r="N439" s="3">
        <f>IF(ISERR(LN(Table120[[#This Row],[Close Price]]/I438)),"-",LN(Table120[[#This Row],[Close Price]]/I438))</f>
        <v>2.0875730337876024E-2</v>
      </c>
    </row>
    <row r="440" spans="1:14" x14ac:dyDescent="0.3">
      <c r="A440" s="1" t="s">
        <v>37</v>
      </c>
      <c r="B440" s="1" t="s">
        <v>14</v>
      </c>
      <c r="C440" s="2">
        <v>43753</v>
      </c>
      <c r="D440" s="1">
        <v>455</v>
      </c>
      <c r="E440" s="1">
        <v>458.6</v>
      </c>
      <c r="F440" s="1">
        <v>459.05</v>
      </c>
      <c r="G440" s="1">
        <v>447.4</v>
      </c>
      <c r="H440" s="1">
        <v>450</v>
      </c>
      <c r="I440" s="1">
        <v>450</v>
      </c>
      <c r="J440" s="1">
        <v>452.12</v>
      </c>
      <c r="K440" s="1">
        <v>2746832</v>
      </c>
      <c r="L440" s="1">
        <v>1241900333.9000001</v>
      </c>
      <c r="M440" s="1">
        <v>35717</v>
      </c>
      <c r="N440" s="3">
        <f>IF(ISERR(LN(Table120[[#This Row],[Close Price]]/I439)),"-",LN(Table120[[#This Row],[Close Price]]/I439))</f>
        <v>-1.1049836186584935E-2</v>
      </c>
    </row>
    <row r="441" spans="1:14" x14ac:dyDescent="0.3">
      <c r="A441" s="1" t="s">
        <v>37</v>
      </c>
      <c r="B441" s="1" t="s">
        <v>14</v>
      </c>
      <c r="C441" s="2">
        <v>43754</v>
      </c>
      <c r="D441" s="1">
        <v>450</v>
      </c>
      <c r="E441" s="1">
        <v>452</v>
      </c>
      <c r="F441" s="1">
        <v>458</v>
      </c>
      <c r="G441" s="1">
        <v>450</v>
      </c>
      <c r="H441" s="1">
        <v>455.85</v>
      </c>
      <c r="I441" s="1">
        <v>456.1</v>
      </c>
      <c r="J441" s="1">
        <v>453.9</v>
      </c>
      <c r="K441" s="1">
        <v>927864</v>
      </c>
      <c r="L441" s="1">
        <v>421153014.35000002</v>
      </c>
      <c r="M441" s="1">
        <v>18431</v>
      </c>
      <c r="N441" s="3">
        <f>IF(ISERR(LN(Table120[[#This Row],[Close Price]]/I440)),"-",LN(Table120[[#This Row],[Close Price]]/I440))</f>
        <v>1.3464500953289295E-2</v>
      </c>
    </row>
    <row r="442" spans="1:14" x14ac:dyDescent="0.3">
      <c r="A442" s="1" t="s">
        <v>37</v>
      </c>
      <c r="B442" s="1" t="s">
        <v>14</v>
      </c>
      <c r="C442" s="2">
        <v>43755</v>
      </c>
      <c r="D442" s="1">
        <v>456.1</v>
      </c>
      <c r="E442" s="1">
        <v>455.95</v>
      </c>
      <c r="F442" s="1">
        <v>463.6</v>
      </c>
      <c r="G442" s="1">
        <v>454.4</v>
      </c>
      <c r="H442" s="1">
        <v>463.05</v>
      </c>
      <c r="I442" s="1">
        <v>462.4</v>
      </c>
      <c r="J442" s="1">
        <v>459.77</v>
      </c>
      <c r="K442" s="1">
        <v>1122519</v>
      </c>
      <c r="L442" s="1">
        <v>516104221.05000001</v>
      </c>
      <c r="M442" s="1">
        <v>19194</v>
      </c>
      <c r="N442" s="3">
        <f>IF(ISERR(LN(Table120[[#This Row],[Close Price]]/I441)),"-",LN(Table120[[#This Row],[Close Price]]/I441))</f>
        <v>1.3718233640512828E-2</v>
      </c>
    </row>
    <row r="443" spans="1:14" x14ac:dyDescent="0.3">
      <c r="A443" s="1" t="s">
        <v>37</v>
      </c>
      <c r="B443" s="1" t="s">
        <v>14</v>
      </c>
      <c r="C443" s="2">
        <v>43756</v>
      </c>
      <c r="D443" s="1">
        <v>462.4</v>
      </c>
      <c r="E443" s="1">
        <v>462.5</v>
      </c>
      <c r="F443" s="1">
        <v>467.7</v>
      </c>
      <c r="G443" s="1">
        <v>461</v>
      </c>
      <c r="H443" s="1">
        <v>465.5</v>
      </c>
      <c r="I443" s="1">
        <v>466.5</v>
      </c>
      <c r="J443" s="1">
        <v>464.85</v>
      </c>
      <c r="K443" s="1">
        <v>918558</v>
      </c>
      <c r="L443" s="1">
        <v>426996221.69999999</v>
      </c>
      <c r="M443" s="1">
        <v>19448</v>
      </c>
      <c r="N443" s="3">
        <f>IF(ISERR(LN(Table120[[#This Row],[Close Price]]/I442)),"-",LN(Table120[[#This Row],[Close Price]]/I442))</f>
        <v>8.8277029292307581E-3</v>
      </c>
    </row>
    <row r="444" spans="1:14" x14ac:dyDescent="0.3">
      <c r="A444" s="1" t="s">
        <v>37</v>
      </c>
      <c r="B444" s="1" t="s">
        <v>14</v>
      </c>
      <c r="C444" s="2">
        <v>43760</v>
      </c>
      <c r="D444" s="1">
        <v>466.5</v>
      </c>
      <c r="E444" s="1">
        <v>466</v>
      </c>
      <c r="F444" s="1">
        <v>480</v>
      </c>
      <c r="G444" s="1">
        <v>465.7</v>
      </c>
      <c r="H444" s="1">
        <v>471</v>
      </c>
      <c r="I444" s="1">
        <v>472.6</v>
      </c>
      <c r="J444" s="1">
        <v>473.9</v>
      </c>
      <c r="K444" s="1">
        <v>1981127</v>
      </c>
      <c r="L444" s="1">
        <v>938860134.79999995</v>
      </c>
      <c r="M444" s="1">
        <v>44539</v>
      </c>
      <c r="N444" s="3">
        <f>IF(ISERR(LN(Table120[[#This Row],[Close Price]]/I443)),"-",LN(Table120[[#This Row],[Close Price]]/I443))</f>
        <v>1.2991344465409095E-2</v>
      </c>
    </row>
    <row r="445" spans="1:14" x14ac:dyDescent="0.3">
      <c r="A445" s="1" t="s">
        <v>37</v>
      </c>
      <c r="B445" s="1" t="s">
        <v>14</v>
      </c>
      <c r="C445" s="2">
        <v>43761</v>
      </c>
      <c r="D445" s="1">
        <v>472.6</v>
      </c>
      <c r="E445" s="1">
        <v>474</v>
      </c>
      <c r="F445" s="1">
        <v>478.1</v>
      </c>
      <c r="G445" s="1">
        <v>468.35</v>
      </c>
      <c r="H445" s="1">
        <v>471.5</v>
      </c>
      <c r="I445" s="1">
        <v>471.75</v>
      </c>
      <c r="J445" s="1">
        <v>472.43</v>
      </c>
      <c r="K445" s="1">
        <v>1432436</v>
      </c>
      <c r="L445" s="1">
        <v>676724335.89999998</v>
      </c>
      <c r="M445" s="1">
        <v>25667</v>
      </c>
      <c r="N445" s="3">
        <f>IF(ISERR(LN(Table120[[#This Row],[Close Price]]/I444)),"-",LN(Table120[[#This Row],[Close Price]]/I444))</f>
        <v>-1.8001805041479657E-3</v>
      </c>
    </row>
    <row r="446" spans="1:14" x14ac:dyDescent="0.3">
      <c r="A446" s="1" t="s">
        <v>37</v>
      </c>
      <c r="B446" s="1" t="s">
        <v>14</v>
      </c>
      <c r="C446" s="2">
        <v>43762</v>
      </c>
      <c r="D446" s="1">
        <v>471.75</v>
      </c>
      <c r="E446" s="1">
        <v>472.05</v>
      </c>
      <c r="F446" s="1">
        <v>479</v>
      </c>
      <c r="G446" s="1">
        <v>464.3</v>
      </c>
      <c r="H446" s="1">
        <v>468.85</v>
      </c>
      <c r="I446" s="1">
        <v>469.8</v>
      </c>
      <c r="J446" s="1">
        <v>470.82</v>
      </c>
      <c r="K446" s="1">
        <v>1429210</v>
      </c>
      <c r="L446" s="1">
        <v>672899286.20000005</v>
      </c>
      <c r="M446" s="1">
        <v>29917</v>
      </c>
      <c r="N446" s="3">
        <f>IF(ISERR(LN(Table120[[#This Row],[Close Price]]/I445)),"-",LN(Table120[[#This Row],[Close Price]]/I445))</f>
        <v>-4.1421120238471429E-3</v>
      </c>
    </row>
    <row r="447" spans="1:14" x14ac:dyDescent="0.3">
      <c r="A447" s="1" t="s">
        <v>37</v>
      </c>
      <c r="B447" s="1" t="s">
        <v>14</v>
      </c>
      <c r="C447" s="2">
        <v>43763</v>
      </c>
      <c r="D447" s="1">
        <v>469.8</v>
      </c>
      <c r="E447" s="1">
        <v>472.15</v>
      </c>
      <c r="F447" s="1">
        <v>472.8</v>
      </c>
      <c r="G447" s="1">
        <v>463</v>
      </c>
      <c r="H447" s="1">
        <v>465.6</v>
      </c>
      <c r="I447" s="1">
        <v>465.55</v>
      </c>
      <c r="J447" s="1">
        <v>467.38</v>
      </c>
      <c r="K447" s="1">
        <v>649773</v>
      </c>
      <c r="L447" s="1">
        <v>303688077</v>
      </c>
      <c r="M447" s="1">
        <v>16859</v>
      </c>
      <c r="N447" s="3">
        <f>IF(ISERR(LN(Table120[[#This Row],[Close Price]]/I446)),"-",LN(Table120[[#This Row],[Close Price]]/I446))</f>
        <v>-9.087569890273671E-3</v>
      </c>
    </row>
    <row r="448" spans="1:14" x14ac:dyDescent="0.3">
      <c r="A448" s="1" t="s">
        <v>37</v>
      </c>
      <c r="B448" s="1" t="s">
        <v>14</v>
      </c>
      <c r="C448" s="2">
        <v>43765</v>
      </c>
      <c r="D448" s="1">
        <v>465.55</v>
      </c>
      <c r="E448" s="1">
        <v>468.65</v>
      </c>
      <c r="F448" s="1">
        <v>470.8</v>
      </c>
      <c r="G448" s="1">
        <v>467</v>
      </c>
      <c r="H448" s="1">
        <v>468.95</v>
      </c>
      <c r="I448" s="1">
        <v>469.3</v>
      </c>
      <c r="J448" s="1">
        <v>469.47</v>
      </c>
      <c r="K448" s="1">
        <v>153353</v>
      </c>
      <c r="L448" s="1">
        <v>71994438.799999997</v>
      </c>
      <c r="M448" s="1">
        <v>4168</v>
      </c>
      <c r="N448" s="3">
        <f>IF(ISERR(LN(Table120[[#This Row],[Close Price]]/I447)),"-",LN(Table120[[#This Row],[Close Price]]/I447))</f>
        <v>8.022720465833074E-3</v>
      </c>
    </row>
    <row r="449" spans="1:14" x14ac:dyDescent="0.3">
      <c r="A449" s="1" t="s">
        <v>37</v>
      </c>
      <c r="B449" s="1" t="s">
        <v>14</v>
      </c>
      <c r="C449" s="2">
        <v>43767</v>
      </c>
      <c r="D449" s="1">
        <v>469.3</v>
      </c>
      <c r="E449" s="1">
        <v>469.3</v>
      </c>
      <c r="F449" s="1">
        <v>469.9</v>
      </c>
      <c r="G449" s="1">
        <v>458.7</v>
      </c>
      <c r="H449" s="1">
        <v>465.05</v>
      </c>
      <c r="I449" s="1">
        <v>465.85</v>
      </c>
      <c r="J449" s="1">
        <v>464.38</v>
      </c>
      <c r="K449" s="1">
        <v>1134661</v>
      </c>
      <c r="L449" s="1">
        <v>526911874</v>
      </c>
      <c r="M449" s="1">
        <v>49573</v>
      </c>
      <c r="N449" s="3">
        <f>IF(ISERR(LN(Table120[[#This Row],[Close Price]]/I448)),"-",LN(Table120[[#This Row],[Close Price]]/I448))</f>
        <v>-7.3785289039379831E-3</v>
      </c>
    </row>
    <row r="450" spans="1:14" x14ac:dyDescent="0.3">
      <c r="A450" s="1" t="s">
        <v>37</v>
      </c>
      <c r="B450" s="1" t="s">
        <v>14</v>
      </c>
      <c r="C450" s="2">
        <v>43768</v>
      </c>
      <c r="D450" s="1">
        <v>465.85</v>
      </c>
      <c r="E450" s="1">
        <v>465.85</v>
      </c>
      <c r="F450" s="1">
        <v>467.8</v>
      </c>
      <c r="G450" s="1">
        <v>456.95</v>
      </c>
      <c r="H450" s="1">
        <v>462</v>
      </c>
      <c r="I450" s="1">
        <v>460.35</v>
      </c>
      <c r="J450" s="1">
        <v>461.27</v>
      </c>
      <c r="K450" s="1">
        <v>1796647</v>
      </c>
      <c r="L450" s="1">
        <v>828745702.95000005</v>
      </c>
      <c r="M450" s="1">
        <v>32243</v>
      </c>
      <c r="N450" s="3">
        <f>IF(ISERR(LN(Table120[[#This Row],[Close Price]]/I449)),"-",LN(Table120[[#This Row],[Close Price]]/I449))</f>
        <v>-1.1876624162579098E-2</v>
      </c>
    </row>
    <row r="451" spans="1:14" x14ac:dyDescent="0.3">
      <c r="A451" s="1" t="s">
        <v>37</v>
      </c>
      <c r="B451" s="1" t="s">
        <v>14</v>
      </c>
      <c r="C451" s="2">
        <v>43769</v>
      </c>
      <c r="D451" s="1">
        <v>460.35</v>
      </c>
      <c r="E451" s="1">
        <v>462</v>
      </c>
      <c r="F451" s="1">
        <v>465</v>
      </c>
      <c r="G451" s="1">
        <v>458.15</v>
      </c>
      <c r="H451" s="1">
        <v>462</v>
      </c>
      <c r="I451" s="1">
        <v>461.95</v>
      </c>
      <c r="J451" s="1">
        <v>460.82</v>
      </c>
      <c r="K451" s="1">
        <v>1885493</v>
      </c>
      <c r="L451" s="1">
        <v>868865020.85000002</v>
      </c>
      <c r="M451" s="1">
        <v>46125</v>
      </c>
      <c r="N451" s="3">
        <f>IF(ISERR(LN(Table120[[#This Row],[Close Price]]/I450)),"-",LN(Table120[[#This Row],[Close Price]]/I450))</f>
        <v>3.4695903828991749E-3</v>
      </c>
    </row>
    <row r="452" spans="1:14" x14ac:dyDescent="0.3">
      <c r="A452" s="1" t="s">
        <v>37</v>
      </c>
      <c r="B452" s="1" t="s">
        <v>14</v>
      </c>
      <c r="C452" s="2">
        <v>43770</v>
      </c>
      <c r="D452" s="1">
        <v>461.95</v>
      </c>
      <c r="E452" s="1">
        <v>462.5</v>
      </c>
      <c r="F452" s="1">
        <v>471.95</v>
      </c>
      <c r="G452" s="1">
        <v>461</v>
      </c>
      <c r="H452" s="1">
        <v>463.9</v>
      </c>
      <c r="I452" s="1">
        <v>463.85</v>
      </c>
      <c r="J452" s="1">
        <v>466.73</v>
      </c>
      <c r="K452" s="1">
        <v>1818491</v>
      </c>
      <c r="L452" s="1">
        <v>848743686.64999998</v>
      </c>
      <c r="M452" s="1">
        <v>27779</v>
      </c>
      <c r="N452" s="3">
        <f>IF(ISERR(LN(Table120[[#This Row],[Close Price]]/I451)),"-",LN(Table120[[#This Row],[Close Price]]/I451))</f>
        <v>4.1045639825264364E-3</v>
      </c>
    </row>
    <row r="453" spans="1:14" x14ac:dyDescent="0.3">
      <c r="A453" s="1" t="s">
        <v>37</v>
      </c>
      <c r="B453" s="1" t="s">
        <v>14</v>
      </c>
      <c r="C453" s="2">
        <v>43773</v>
      </c>
      <c r="D453" s="1">
        <v>463.85</v>
      </c>
      <c r="E453" s="1">
        <v>464.2</v>
      </c>
      <c r="F453" s="1">
        <v>467.95</v>
      </c>
      <c r="G453" s="1">
        <v>458</v>
      </c>
      <c r="H453" s="1">
        <v>458.2</v>
      </c>
      <c r="I453" s="1">
        <v>460.4</v>
      </c>
      <c r="J453" s="1">
        <v>463.5</v>
      </c>
      <c r="K453" s="1">
        <v>1679706</v>
      </c>
      <c r="L453" s="1">
        <v>778549258.85000002</v>
      </c>
      <c r="M453" s="1">
        <v>38453</v>
      </c>
      <c r="N453" s="3">
        <f>IF(ISERR(LN(Table120[[#This Row],[Close Price]]/I452)),"-",LN(Table120[[#This Row],[Close Price]]/I452))</f>
        <v>-7.465547251552994E-3</v>
      </c>
    </row>
    <row r="454" spans="1:14" x14ac:dyDescent="0.3">
      <c r="A454" s="1" t="s">
        <v>37</v>
      </c>
      <c r="B454" s="1" t="s">
        <v>14</v>
      </c>
      <c r="C454" s="2">
        <v>43774</v>
      </c>
      <c r="D454" s="1">
        <v>460.4</v>
      </c>
      <c r="E454" s="1">
        <v>459.05</v>
      </c>
      <c r="F454" s="1">
        <v>483.4</v>
      </c>
      <c r="G454" s="1">
        <v>455.2</v>
      </c>
      <c r="H454" s="1">
        <v>482.9</v>
      </c>
      <c r="I454" s="1">
        <v>481.35</v>
      </c>
      <c r="J454" s="1">
        <v>474.1</v>
      </c>
      <c r="K454" s="1">
        <v>8858287</v>
      </c>
      <c r="L454" s="1">
        <v>4199747871.5500002</v>
      </c>
      <c r="M454" s="1">
        <v>112850</v>
      </c>
      <c r="N454" s="3">
        <f>IF(ISERR(LN(Table120[[#This Row],[Close Price]]/I453)),"-",LN(Table120[[#This Row],[Close Price]]/I453))</f>
        <v>4.4498979376248117E-2</v>
      </c>
    </row>
    <row r="455" spans="1:14" x14ac:dyDescent="0.3">
      <c r="A455" s="1" t="s">
        <v>37</v>
      </c>
      <c r="B455" s="1" t="s">
        <v>14</v>
      </c>
      <c r="C455" s="2">
        <v>43775</v>
      </c>
      <c r="D455" s="1">
        <v>481.35</v>
      </c>
      <c r="E455" s="1">
        <v>484.5</v>
      </c>
      <c r="F455" s="1">
        <v>487.7</v>
      </c>
      <c r="G455" s="1">
        <v>473.5</v>
      </c>
      <c r="H455" s="1">
        <v>477.85</v>
      </c>
      <c r="I455" s="1">
        <v>476.55</v>
      </c>
      <c r="J455" s="1">
        <v>481.01</v>
      </c>
      <c r="K455" s="1">
        <v>3883468</v>
      </c>
      <c r="L455" s="1">
        <v>1867992884.75</v>
      </c>
      <c r="M455" s="1">
        <v>61326</v>
      </c>
      <c r="N455" s="3">
        <f>IF(ISERR(LN(Table120[[#This Row],[Close Price]]/I454)),"-",LN(Table120[[#This Row],[Close Price]]/I454))</f>
        <v>-1.0022006840340693E-2</v>
      </c>
    </row>
    <row r="456" spans="1:14" x14ac:dyDescent="0.3">
      <c r="A456" s="1" t="s">
        <v>37</v>
      </c>
      <c r="B456" s="1" t="s">
        <v>14</v>
      </c>
      <c r="C456" s="2">
        <v>43776</v>
      </c>
      <c r="D456" s="1">
        <v>476.55</v>
      </c>
      <c r="E456" s="1">
        <v>478.55</v>
      </c>
      <c r="F456" s="1">
        <v>480.8</v>
      </c>
      <c r="G456" s="1">
        <v>472</v>
      </c>
      <c r="H456" s="1">
        <v>479.7</v>
      </c>
      <c r="I456" s="1">
        <v>477.7</v>
      </c>
      <c r="J456" s="1">
        <v>476.61</v>
      </c>
      <c r="K456" s="1">
        <v>1456741</v>
      </c>
      <c r="L456" s="1">
        <v>694299802.14999998</v>
      </c>
      <c r="M456" s="1">
        <v>22120</v>
      </c>
      <c r="N456" s="3">
        <f>IF(ISERR(LN(Table120[[#This Row],[Close Price]]/I455)),"-",LN(Table120[[#This Row],[Close Price]]/I455))</f>
        <v>2.4102710122813351E-3</v>
      </c>
    </row>
    <row r="457" spans="1:14" x14ac:dyDescent="0.3">
      <c r="A457" s="1" t="s">
        <v>37</v>
      </c>
      <c r="B457" s="1" t="s">
        <v>14</v>
      </c>
      <c r="C457" s="2">
        <v>43777</v>
      </c>
      <c r="D457" s="1">
        <v>477.7</v>
      </c>
      <c r="E457" s="1">
        <v>477.7</v>
      </c>
      <c r="F457" s="1">
        <v>484.3</v>
      </c>
      <c r="G457" s="1">
        <v>471.6</v>
      </c>
      <c r="H457" s="1">
        <v>474.9</v>
      </c>
      <c r="I457" s="1">
        <v>473.65</v>
      </c>
      <c r="J457" s="1">
        <v>478.18</v>
      </c>
      <c r="K457" s="1">
        <v>1561299</v>
      </c>
      <c r="L457" s="1">
        <v>746576452.70000005</v>
      </c>
      <c r="M457" s="1">
        <v>26490</v>
      </c>
      <c r="N457" s="3">
        <f>IF(ISERR(LN(Table120[[#This Row],[Close Price]]/I456)),"-",LN(Table120[[#This Row],[Close Price]]/I456))</f>
        <v>-8.5142680743726731E-3</v>
      </c>
    </row>
    <row r="458" spans="1:14" x14ac:dyDescent="0.3">
      <c r="A458" s="1" t="s">
        <v>37</v>
      </c>
      <c r="B458" s="1" t="s">
        <v>14</v>
      </c>
      <c r="C458" s="2">
        <v>43780</v>
      </c>
      <c r="D458" s="1">
        <v>473.65</v>
      </c>
      <c r="E458" s="1">
        <v>474.4</v>
      </c>
      <c r="F458" s="1">
        <v>480.6</v>
      </c>
      <c r="G458" s="1">
        <v>472.1</v>
      </c>
      <c r="H458" s="1">
        <v>477.15</v>
      </c>
      <c r="I458" s="1">
        <v>477.45</v>
      </c>
      <c r="J458" s="1">
        <v>477.74</v>
      </c>
      <c r="K458" s="1">
        <v>1100336</v>
      </c>
      <c r="L458" s="1">
        <v>525670770.10000002</v>
      </c>
      <c r="M458" s="1">
        <v>32349</v>
      </c>
      <c r="N458" s="3">
        <f>IF(ISERR(LN(Table120[[#This Row],[Close Price]]/I457)),"-",LN(Table120[[#This Row],[Close Price]]/I457))</f>
        <v>7.9907900746680333E-3</v>
      </c>
    </row>
    <row r="459" spans="1:14" x14ac:dyDescent="0.3">
      <c r="A459" s="1" t="s">
        <v>37</v>
      </c>
      <c r="B459" s="1" t="s">
        <v>14</v>
      </c>
      <c r="C459" s="2">
        <v>43782</v>
      </c>
      <c r="D459" s="1">
        <v>477.45</v>
      </c>
      <c r="E459" s="1">
        <v>479</v>
      </c>
      <c r="F459" s="1">
        <v>480.65</v>
      </c>
      <c r="G459" s="1">
        <v>462.45</v>
      </c>
      <c r="H459" s="1">
        <v>465</v>
      </c>
      <c r="I459" s="1">
        <v>463.9</v>
      </c>
      <c r="J459" s="1">
        <v>471.23</v>
      </c>
      <c r="K459" s="1">
        <v>1734670</v>
      </c>
      <c r="L459" s="1">
        <v>817422914.29999995</v>
      </c>
      <c r="M459" s="1">
        <v>32800</v>
      </c>
      <c r="N459" s="3">
        <f>IF(ISERR(LN(Table120[[#This Row],[Close Price]]/I458)),"-",LN(Table120[[#This Row],[Close Price]]/I458))</f>
        <v>-2.8790430638513581E-2</v>
      </c>
    </row>
    <row r="460" spans="1:14" x14ac:dyDescent="0.3">
      <c r="A460" s="1" t="s">
        <v>37</v>
      </c>
      <c r="B460" s="1" t="s">
        <v>14</v>
      </c>
      <c r="C460" s="2">
        <v>43783</v>
      </c>
      <c r="D460" s="1">
        <v>463.9</v>
      </c>
      <c r="E460" s="1">
        <v>465.5</v>
      </c>
      <c r="F460" s="1">
        <v>468.75</v>
      </c>
      <c r="G460" s="1">
        <v>455</v>
      </c>
      <c r="H460" s="1">
        <v>461.6</v>
      </c>
      <c r="I460" s="1">
        <v>462.55</v>
      </c>
      <c r="J460" s="1">
        <v>463.18</v>
      </c>
      <c r="K460" s="1">
        <v>1593020</v>
      </c>
      <c r="L460" s="1">
        <v>737848333.70000005</v>
      </c>
      <c r="M460" s="1">
        <v>26046</v>
      </c>
      <c r="N460" s="3">
        <f>IF(ISERR(LN(Table120[[#This Row],[Close Price]]/I459)),"-",LN(Table120[[#This Row],[Close Price]]/I459))</f>
        <v>-2.914352540370274E-3</v>
      </c>
    </row>
    <row r="461" spans="1:14" x14ac:dyDescent="0.3">
      <c r="A461" s="1" t="s">
        <v>37</v>
      </c>
      <c r="B461" s="1" t="s">
        <v>14</v>
      </c>
      <c r="C461" s="2">
        <v>43784</v>
      </c>
      <c r="D461" s="1">
        <v>462.55</v>
      </c>
      <c r="E461" s="1">
        <v>464.5</v>
      </c>
      <c r="F461" s="1">
        <v>466.6</v>
      </c>
      <c r="G461" s="1">
        <v>460.05</v>
      </c>
      <c r="H461" s="1">
        <v>461</v>
      </c>
      <c r="I461" s="1">
        <v>461.7</v>
      </c>
      <c r="J461" s="1">
        <v>463</v>
      </c>
      <c r="K461" s="1">
        <v>594085</v>
      </c>
      <c r="L461" s="1">
        <v>275060620.60000002</v>
      </c>
      <c r="M461" s="1">
        <v>14392</v>
      </c>
      <c r="N461" s="3">
        <f>IF(ISERR(LN(Table120[[#This Row],[Close Price]]/I460)),"-",LN(Table120[[#This Row],[Close Price]]/I460))</f>
        <v>-1.8393297043844045E-3</v>
      </c>
    </row>
    <row r="462" spans="1:14" x14ac:dyDescent="0.3">
      <c r="A462" s="1" t="s">
        <v>37</v>
      </c>
      <c r="B462" s="1" t="s">
        <v>14</v>
      </c>
      <c r="C462" s="2">
        <v>43787</v>
      </c>
      <c r="D462" s="1">
        <v>461.7</v>
      </c>
      <c r="E462" s="1">
        <v>461.7</v>
      </c>
      <c r="F462" s="1">
        <v>462.85</v>
      </c>
      <c r="G462" s="1">
        <v>452.2</v>
      </c>
      <c r="H462" s="1">
        <v>455.1</v>
      </c>
      <c r="I462" s="1">
        <v>455.1</v>
      </c>
      <c r="J462" s="1">
        <v>455.14</v>
      </c>
      <c r="K462" s="1">
        <v>1318573</v>
      </c>
      <c r="L462" s="1">
        <v>600139983.25</v>
      </c>
      <c r="M462" s="1">
        <v>31883</v>
      </c>
      <c r="N462" s="3">
        <f>IF(ISERR(LN(Table120[[#This Row],[Close Price]]/I461)),"-",LN(Table120[[#This Row],[Close Price]]/I461))</f>
        <v>-1.4398154490346864E-2</v>
      </c>
    </row>
    <row r="463" spans="1:14" x14ac:dyDescent="0.3">
      <c r="A463" s="1" t="s">
        <v>37</v>
      </c>
      <c r="B463" s="1" t="s">
        <v>14</v>
      </c>
      <c r="C463" s="2">
        <v>43788</v>
      </c>
      <c r="D463" s="1">
        <v>455.1</v>
      </c>
      <c r="E463" s="1">
        <v>455.9</v>
      </c>
      <c r="F463" s="1">
        <v>456.65</v>
      </c>
      <c r="G463" s="1">
        <v>448.6</v>
      </c>
      <c r="H463" s="1">
        <v>456.5</v>
      </c>
      <c r="I463" s="1">
        <v>453.7</v>
      </c>
      <c r="J463" s="1">
        <v>452.16</v>
      </c>
      <c r="K463" s="1">
        <v>1811882</v>
      </c>
      <c r="L463" s="1">
        <v>819261014.10000002</v>
      </c>
      <c r="M463" s="1">
        <v>45502</v>
      </c>
      <c r="N463" s="3">
        <f>IF(ISERR(LN(Table120[[#This Row],[Close Price]]/I462)),"-",LN(Table120[[#This Row],[Close Price]]/I462))</f>
        <v>-3.0809883526780632E-3</v>
      </c>
    </row>
    <row r="464" spans="1:14" x14ac:dyDescent="0.3">
      <c r="A464" s="1" t="s">
        <v>37</v>
      </c>
      <c r="B464" s="1" t="s">
        <v>14</v>
      </c>
      <c r="C464" s="2">
        <v>43789</v>
      </c>
      <c r="D464" s="1">
        <v>453.7</v>
      </c>
      <c r="E464" s="1">
        <v>458</v>
      </c>
      <c r="F464" s="1">
        <v>470.9</v>
      </c>
      <c r="G464" s="1">
        <v>455.5</v>
      </c>
      <c r="H464" s="1">
        <v>470</v>
      </c>
      <c r="I464" s="1">
        <v>468.8</v>
      </c>
      <c r="J464" s="1">
        <v>464.69</v>
      </c>
      <c r="K464" s="1">
        <v>2389925</v>
      </c>
      <c r="L464" s="1">
        <v>1110580345.0999999</v>
      </c>
      <c r="M464" s="1">
        <v>48830</v>
      </c>
      <c r="N464" s="3">
        <f>IF(ISERR(LN(Table120[[#This Row],[Close Price]]/I463)),"-",LN(Table120[[#This Row],[Close Price]]/I463))</f>
        <v>3.2740051592884616E-2</v>
      </c>
    </row>
    <row r="465" spans="1:14" x14ac:dyDescent="0.3">
      <c r="A465" s="1" t="s">
        <v>37</v>
      </c>
      <c r="B465" s="1" t="s">
        <v>14</v>
      </c>
      <c r="C465" s="2">
        <v>43790</v>
      </c>
      <c r="D465" s="1">
        <v>468.8</v>
      </c>
      <c r="E465" s="1">
        <v>470</v>
      </c>
      <c r="F465" s="1">
        <v>473.9</v>
      </c>
      <c r="G465" s="1">
        <v>462.4</v>
      </c>
      <c r="H465" s="1">
        <v>463.75</v>
      </c>
      <c r="I465" s="1">
        <v>464.25</v>
      </c>
      <c r="J465" s="1">
        <v>467.94</v>
      </c>
      <c r="K465" s="1">
        <v>2168444</v>
      </c>
      <c r="L465" s="1">
        <v>1014697877.9</v>
      </c>
      <c r="M465" s="1">
        <v>94660</v>
      </c>
      <c r="N465" s="3">
        <f>IF(ISERR(LN(Table120[[#This Row],[Close Price]]/I464)),"-",LN(Table120[[#This Row],[Close Price]]/I464))</f>
        <v>-9.7530380299877401E-3</v>
      </c>
    </row>
    <row r="466" spans="1:14" x14ac:dyDescent="0.3">
      <c r="A466" s="1" t="s">
        <v>37</v>
      </c>
      <c r="B466" s="1" t="s">
        <v>14</v>
      </c>
      <c r="C466" s="2">
        <v>43791</v>
      </c>
      <c r="D466" s="1">
        <v>464.25</v>
      </c>
      <c r="E466" s="1">
        <v>464.1</v>
      </c>
      <c r="F466" s="1">
        <v>464.9</v>
      </c>
      <c r="G466" s="1">
        <v>457.05</v>
      </c>
      <c r="H466" s="1">
        <v>463.8</v>
      </c>
      <c r="I466" s="1">
        <v>463.8</v>
      </c>
      <c r="J466" s="1">
        <v>461.6</v>
      </c>
      <c r="K466" s="1">
        <v>1117561</v>
      </c>
      <c r="L466" s="1">
        <v>515863278.19999999</v>
      </c>
      <c r="M466" s="1">
        <v>21076</v>
      </c>
      <c r="N466" s="3">
        <f>IF(ISERR(LN(Table120[[#This Row],[Close Price]]/I465)),"-",LN(Table120[[#This Row],[Close Price]]/I465))</f>
        <v>-9.6977541138391248E-4</v>
      </c>
    </row>
    <row r="467" spans="1:14" x14ac:dyDescent="0.3">
      <c r="A467" s="1" t="s">
        <v>37</v>
      </c>
      <c r="B467" s="1" t="s">
        <v>14</v>
      </c>
      <c r="C467" s="2">
        <v>43794</v>
      </c>
      <c r="D467" s="1">
        <v>463.8</v>
      </c>
      <c r="E467" s="1">
        <v>463.7</v>
      </c>
      <c r="F467" s="1">
        <v>470.7</v>
      </c>
      <c r="G467" s="1">
        <v>463.65</v>
      </c>
      <c r="H467" s="1">
        <v>470.5</v>
      </c>
      <c r="I467" s="1">
        <v>469.6</v>
      </c>
      <c r="J467" s="1">
        <v>467.35</v>
      </c>
      <c r="K467" s="1">
        <v>1229982</v>
      </c>
      <c r="L467" s="1">
        <v>574826663.25</v>
      </c>
      <c r="M467" s="1">
        <v>27538</v>
      </c>
      <c r="N467" s="3">
        <f>IF(ISERR(LN(Table120[[#This Row],[Close Price]]/I466)),"-",LN(Table120[[#This Row],[Close Price]]/I466))</f>
        <v>1.2427843692455505E-2</v>
      </c>
    </row>
    <row r="468" spans="1:14" x14ac:dyDescent="0.3">
      <c r="A468" s="1" t="s">
        <v>37</v>
      </c>
      <c r="B468" s="1" t="s">
        <v>14</v>
      </c>
      <c r="C468" s="2">
        <v>43795</v>
      </c>
      <c r="D468" s="1">
        <v>469.6</v>
      </c>
      <c r="E468" s="1">
        <v>470.3</v>
      </c>
      <c r="F468" s="1">
        <v>476.95</v>
      </c>
      <c r="G468" s="1">
        <v>459</v>
      </c>
      <c r="H468" s="1">
        <v>466.35</v>
      </c>
      <c r="I468" s="1">
        <v>462.75</v>
      </c>
      <c r="J468" s="1">
        <v>464.12</v>
      </c>
      <c r="K468" s="1">
        <v>6724984</v>
      </c>
      <c r="L468" s="1">
        <v>3121180120.5999999</v>
      </c>
      <c r="M468" s="1">
        <v>69543</v>
      </c>
      <c r="N468" s="3">
        <f>IF(ISERR(LN(Table120[[#This Row],[Close Price]]/I467)),"-",LN(Table120[[#This Row],[Close Price]]/I467))</f>
        <v>-1.4694317060279839E-2</v>
      </c>
    </row>
    <row r="469" spans="1:14" x14ac:dyDescent="0.3">
      <c r="A469" s="1" t="s">
        <v>37</v>
      </c>
      <c r="B469" s="1" t="s">
        <v>14</v>
      </c>
      <c r="C469" s="2">
        <v>43796</v>
      </c>
      <c r="D469" s="1">
        <v>462.75</v>
      </c>
      <c r="E469" s="1">
        <v>465.1</v>
      </c>
      <c r="F469" s="1">
        <v>470.45</v>
      </c>
      <c r="G469" s="1">
        <v>462.85</v>
      </c>
      <c r="H469" s="1">
        <v>468.6</v>
      </c>
      <c r="I469" s="1">
        <v>469.3</v>
      </c>
      <c r="J469" s="1">
        <v>467.06</v>
      </c>
      <c r="K469" s="1">
        <v>1173971</v>
      </c>
      <c r="L469" s="1">
        <v>548310463.20000005</v>
      </c>
      <c r="M469" s="1">
        <v>23538</v>
      </c>
      <c r="N469" s="3">
        <f>IF(ISERR(LN(Table120[[#This Row],[Close Price]]/I468)),"-",LN(Table120[[#This Row],[Close Price]]/I468))</f>
        <v>1.405527134676501E-2</v>
      </c>
    </row>
    <row r="470" spans="1:14" x14ac:dyDescent="0.3">
      <c r="A470" s="1" t="s">
        <v>37</v>
      </c>
      <c r="B470" s="1" t="s">
        <v>14</v>
      </c>
      <c r="C470" s="2">
        <v>43797</v>
      </c>
      <c r="D470" s="1">
        <v>469.3</v>
      </c>
      <c r="E470" s="1">
        <v>467</v>
      </c>
      <c r="F470" s="1">
        <v>471.75</v>
      </c>
      <c r="G470" s="1">
        <v>464.3</v>
      </c>
      <c r="H470" s="1">
        <v>466</v>
      </c>
      <c r="I470" s="1">
        <v>466.25</v>
      </c>
      <c r="J470" s="1">
        <v>466.96</v>
      </c>
      <c r="K470" s="1">
        <v>893025</v>
      </c>
      <c r="L470" s="1">
        <v>417007528.19999999</v>
      </c>
      <c r="M470" s="1">
        <v>20655</v>
      </c>
      <c r="N470" s="3">
        <f>IF(ISERR(LN(Table120[[#This Row],[Close Price]]/I469)),"-",LN(Table120[[#This Row],[Close Price]]/I469))</f>
        <v>-6.5202518423466988E-3</v>
      </c>
    </row>
    <row r="471" spans="1:14" x14ac:dyDescent="0.3">
      <c r="A471" s="1" t="s">
        <v>37</v>
      </c>
      <c r="B471" s="1" t="s">
        <v>14</v>
      </c>
      <c r="C471" s="2">
        <v>43798</v>
      </c>
      <c r="D471" s="1">
        <v>466.25</v>
      </c>
      <c r="E471" s="1">
        <v>466.75</v>
      </c>
      <c r="F471" s="1">
        <v>466.9</v>
      </c>
      <c r="G471" s="1">
        <v>457.3</v>
      </c>
      <c r="H471" s="1">
        <v>458.4</v>
      </c>
      <c r="I471" s="1">
        <v>459.1</v>
      </c>
      <c r="J471" s="1">
        <v>459.94</v>
      </c>
      <c r="K471" s="1">
        <v>3751777</v>
      </c>
      <c r="L471" s="1">
        <v>1725594007.75</v>
      </c>
      <c r="M471" s="1">
        <v>68748</v>
      </c>
      <c r="N471" s="3">
        <f>IF(ISERR(LN(Table120[[#This Row],[Close Price]]/I470)),"-",LN(Table120[[#This Row],[Close Price]]/I470))</f>
        <v>-1.5453919702848862E-2</v>
      </c>
    </row>
    <row r="472" spans="1:14" x14ac:dyDescent="0.3">
      <c r="A472" s="1" t="s">
        <v>37</v>
      </c>
      <c r="B472" s="1" t="s">
        <v>14</v>
      </c>
      <c r="C472" s="2">
        <v>43801</v>
      </c>
      <c r="D472" s="1">
        <v>459.1</v>
      </c>
      <c r="E472" s="1">
        <v>458.9</v>
      </c>
      <c r="F472" s="1">
        <v>459.1</v>
      </c>
      <c r="G472" s="1">
        <v>449.25</v>
      </c>
      <c r="H472" s="1">
        <v>453.6</v>
      </c>
      <c r="I472" s="1">
        <v>453.75</v>
      </c>
      <c r="J472" s="1">
        <v>451.73</v>
      </c>
      <c r="K472" s="1">
        <v>3468701</v>
      </c>
      <c r="L472" s="1">
        <v>1566920203.5</v>
      </c>
      <c r="M472" s="1">
        <v>45738</v>
      </c>
      <c r="N472" s="3">
        <f>IF(ISERR(LN(Table120[[#This Row],[Close Price]]/I471)),"-",LN(Table120[[#This Row],[Close Price]]/I471))</f>
        <v>-1.1721665676115899E-2</v>
      </c>
    </row>
    <row r="473" spans="1:14" x14ac:dyDescent="0.3">
      <c r="A473" s="1" t="s">
        <v>37</v>
      </c>
      <c r="B473" s="1" t="s">
        <v>14</v>
      </c>
      <c r="C473" s="2">
        <v>43802</v>
      </c>
      <c r="D473" s="1">
        <v>453.75</v>
      </c>
      <c r="E473" s="1">
        <v>453.6</v>
      </c>
      <c r="F473" s="1">
        <v>454.8</v>
      </c>
      <c r="G473" s="1">
        <v>449.7</v>
      </c>
      <c r="H473" s="1">
        <v>453</v>
      </c>
      <c r="I473" s="1">
        <v>451.05</v>
      </c>
      <c r="J473" s="1">
        <v>451.5</v>
      </c>
      <c r="K473" s="1">
        <v>2600811</v>
      </c>
      <c r="L473" s="1">
        <v>1174270481.55</v>
      </c>
      <c r="M473" s="1">
        <v>36245</v>
      </c>
      <c r="N473" s="3">
        <f>IF(ISERR(LN(Table120[[#This Row],[Close Price]]/I472)),"-",LN(Table120[[#This Row],[Close Price]]/I472))</f>
        <v>-5.9681874764127675E-3</v>
      </c>
    </row>
    <row r="474" spans="1:14" x14ac:dyDescent="0.3">
      <c r="A474" s="1" t="s">
        <v>37</v>
      </c>
      <c r="B474" s="1" t="s">
        <v>14</v>
      </c>
      <c r="C474" s="2">
        <v>43803</v>
      </c>
      <c r="D474" s="1">
        <v>451.05</v>
      </c>
      <c r="E474" s="1">
        <v>452.9</v>
      </c>
      <c r="F474" s="1">
        <v>458.75</v>
      </c>
      <c r="G474" s="1">
        <v>446.15</v>
      </c>
      <c r="H474" s="1">
        <v>457.85</v>
      </c>
      <c r="I474" s="1">
        <v>457.8</v>
      </c>
      <c r="J474" s="1">
        <v>453.04</v>
      </c>
      <c r="K474" s="1">
        <v>3264668</v>
      </c>
      <c r="L474" s="1">
        <v>1479018922.75</v>
      </c>
      <c r="M474" s="1">
        <v>45053</v>
      </c>
      <c r="N474" s="3">
        <f>IF(ISERR(LN(Table120[[#This Row],[Close Price]]/I473)),"-",LN(Table120[[#This Row],[Close Price]]/I473))</f>
        <v>1.4854209415818581E-2</v>
      </c>
    </row>
    <row r="475" spans="1:14" x14ac:dyDescent="0.3">
      <c r="A475" s="1" t="s">
        <v>37</v>
      </c>
      <c r="B475" s="1" t="s">
        <v>14</v>
      </c>
      <c r="C475" s="2">
        <v>43804</v>
      </c>
      <c r="D475" s="1">
        <v>457.8</v>
      </c>
      <c r="E475" s="1">
        <v>456.1</v>
      </c>
      <c r="F475" s="1">
        <v>466.85</v>
      </c>
      <c r="G475" s="1">
        <v>455.6</v>
      </c>
      <c r="H475" s="1">
        <v>466.5</v>
      </c>
      <c r="I475" s="1">
        <v>466.1</v>
      </c>
      <c r="J475" s="1">
        <v>462.5</v>
      </c>
      <c r="K475" s="1">
        <v>2047971</v>
      </c>
      <c r="L475" s="1">
        <v>947196428.75</v>
      </c>
      <c r="M475" s="1">
        <v>36587</v>
      </c>
      <c r="N475" s="3">
        <f>IF(ISERR(LN(Table120[[#This Row],[Close Price]]/I474)),"-",LN(Table120[[#This Row],[Close Price]]/I474))</f>
        <v>1.79677958602289E-2</v>
      </c>
    </row>
    <row r="476" spans="1:14" x14ac:dyDescent="0.3">
      <c r="A476" s="1" t="s">
        <v>37</v>
      </c>
      <c r="B476" s="1" t="s">
        <v>14</v>
      </c>
      <c r="C476" s="2">
        <v>43805</v>
      </c>
      <c r="D476" s="1">
        <v>466.1</v>
      </c>
      <c r="E476" s="1">
        <v>468.75</v>
      </c>
      <c r="F476" s="1">
        <v>471.85</v>
      </c>
      <c r="G476" s="1">
        <v>460.9</v>
      </c>
      <c r="H476" s="1">
        <v>463.25</v>
      </c>
      <c r="I476" s="1">
        <v>463.8</v>
      </c>
      <c r="J476" s="1">
        <v>466.77</v>
      </c>
      <c r="K476" s="1">
        <v>1614204</v>
      </c>
      <c r="L476" s="1">
        <v>753462267.85000002</v>
      </c>
      <c r="M476" s="1">
        <v>24387</v>
      </c>
      <c r="N476" s="3">
        <f>IF(ISERR(LN(Table120[[#This Row],[Close Price]]/I475)),"-",LN(Table120[[#This Row],[Close Price]]/I475))</f>
        <v>-4.9467785572639865E-3</v>
      </c>
    </row>
    <row r="477" spans="1:14" x14ac:dyDescent="0.3">
      <c r="A477" s="1" t="s">
        <v>37</v>
      </c>
      <c r="B477" s="1" t="s">
        <v>14</v>
      </c>
      <c r="C477" s="2">
        <v>43808</v>
      </c>
      <c r="D477" s="1">
        <v>463.8</v>
      </c>
      <c r="E477" s="1">
        <v>463.85</v>
      </c>
      <c r="F477" s="1">
        <v>468.5</v>
      </c>
      <c r="G477" s="1">
        <v>461.5</v>
      </c>
      <c r="H477" s="1">
        <v>463.05</v>
      </c>
      <c r="I477" s="1">
        <v>465.35</v>
      </c>
      <c r="J477" s="1">
        <v>464.34</v>
      </c>
      <c r="K477" s="1">
        <v>1721369</v>
      </c>
      <c r="L477" s="1">
        <v>799297260.10000002</v>
      </c>
      <c r="M477" s="1">
        <v>37685</v>
      </c>
      <c r="N477" s="3">
        <f>IF(ISERR(LN(Table120[[#This Row],[Close Price]]/I476)),"-",LN(Table120[[#This Row],[Close Price]]/I476))</f>
        <v>3.336385810288325E-3</v>
      </c>
    </row>
    <row r="478" spans="1:14" x14ac:dyDescent="0.3">
      <c r="A478" s="1" t="s">
        <v>37</v>
      </c>
      <c r="B478" s="1" t="s">
        <v>14</v>
      </c>
      <c r="C478" s="2">
        <v>43809</v>
      </c>
      <c r="D478" s="1">
        <v>465.35</v>
      </c>
      <c r="E478" s="1">
        <v>463.65</v>
      </c>
      <c r="F478" s="1">
        <v>464.9</v>
      </c>
      <c r="G478" s="1">
        <v>455</v>
      </c>
      <c r="H478" s="1">
        <v>458.5</v>
      </c>
      <c r="I478" s="1">
        <v>456.9</v>
      </c>
      <c r="J478" s="1">
        <v>459.23</v>
      </c>
      <c r="K478" s="1">
        <v>1963909</v>
      </c>
      <c r="L478" s="1">
        <v>901879668.54999995</v>
      </c>
      <c r="M478" s="1">
        <v>36653</v>
      </c>
      <c r="N478" s="3">
        <f>IF(ISERR(LN(Table120[[#This Row],[Close Price]]/I477)),"-",LN(Table120[[#This Row],[Close Price]]/I477))</f>
        <v>-1.8325262062493731E-2</v>
      </c>
    </row>
    <row r="479" spans="1:14" x14ac:dyDescent="0.3">
      <c r="A479" s="1" t="s">
        <v>37</v>
      </c>
      <c r="B479" s="1" t="s">
        <v>14</v>
      </c>
      <c r="C479" s="2">
        <v>43810</v>
      </c>
      <c r="D479" s="1">
        <v>456.9</v>
      </c>
      <c r="E479" s="1">
        <v>458.5</v>
      </c>
      <c r="F479" s="1">
        <v>459.15</v>
      </c>
      <c r="G479" s="1">
        <v>448.4</v>
      </c>
      <c r="H479" s="1">
        <v>451.4</v>
      </c>
      <c r="I479" s="1">
        <v>451.4</v>
      </c>
      <c r="J479" s="1">
        <v>451.84</v>
      </c>
      <c r="K479" s="1">
        <v>2047964</v>
      </c>
      <c r="L479" s="1">
        <v>925342384.85000002</v>
      </c>
      <c r="M479" s="1">
        <v>52031</v>
      </c>
      <c r="N479" s="3">
        <f>IF(ISERR(LN(Table120[[#This Row],[Close Price]]/I478)),"-",LN(Table120[[#This Row],[Close Price]]/I478))</f>
        <v>-1.2110684185790525E-2</v>
      </c>
    </row>
    <row r="480" spans="1:14" x14ac:dyDescent="0.3">
      <c r="A480" s="1" t="s">
        <v>37</v>
      </c>
      <c r="B480" s="1" t="s">
        <v>14</v>
      </c>
      <c r="C480" s="2">
        <v>43811</v>
      </c>
      <c r="D480" s="1">
        <v>451.4</v>
      </c>
      <c r="E480" s="1">
        <v>453.1</v>
      </c>
      <c r="F480" s="1">
        <v>460.35</v>
      </c>
      <c r="G480" s="1">
        <v>451.7</v>
      </c>
      <c r="H480" s="1">
        <v>458.75</v>
      </c>
      <c r="I480" s="1">
        <v>457.7</v>
      </c>
      <c r="J480" s="1">
        <v>456.61</v>
      </c>
      <c r="K480" s="1">
        <v>974325</v>
      </c>
      <c r="L480" s="1">
        <v>444887680.35000002</v>
      </c>
      <c r="M480" s="1">
        <v>26601</v>
      </c>
      <c r="N480" s="3">
        <f>IF(ISERR(LN(Table120[[#This Row],[Close Price]]/I479)),"-",LN(Table120[[#This Row],[Close Price]]/I479))</f>
        <v>1.3860083276161072E-2</v>
      </c>
    </row>
    <row r="481" spans="1:14" x14ac:dyDescent="0.3">
      <c r="A481" s="1" t="s">
        <v>37</v>
      </c>
      <c r="B481" s="1" t="s">
        <v>14</v>
      </c>
      <c r="C481" s="2">
        <v>43812</v>
      </c>
      <c r="D481" s="1">
        <v>457.7</v>
      </c>
      <c r="E481" s="1">
        <v>460</v>
      </c>
      <c r="F481" s="1">
        <v>462.8</v>
      </c>
      <c r="G481" s="1">
        <v>457.65</v>
      </c>
      <c r="H481" s="1">
        <v>459.75</v>
      </c>
      <c r="I481" s="1">
        <v>460</v>
      </c>
      <c r="J481" s="1">
        <v>459.88</v>
      </c>
      <c r="K481" s="1">
        <v>855397</v>
      </c>
      <c r="L481" s="1">
        <v>393382179.39999998</v>
      </c>
      <c r="M481" s="1">
        <v>29764</v>
      </c>
      <c r="N481" s="3">
        <f>IF(ISERR(LN(Table120[[#This Row],[Close Price]]/I480)),"-",LN(Table120[[#This Row],[Close Price]]/I480))</f>
        <v>5.0125418235444138E-3</v>
      </c>
    </row>
    <row r="482" spans="1:14" x14ac:dyDescent="0.3">
      <c r="A482" s="1" t="s">
        <v>37</v>
      </c>
      <c r="B482" s="1" t="s">
        <v>14</v>
      </c>
      <c r="C482" s="2">
        <v>43815</v>
      </c>
      <c r="D482" s="1">
        <v>460</v>
      </c>
      <c r="E482" s="1">
        <v>461</v>
      </c>
      <c r="F482" s="1">
        <v>462</v>
      </c>
      <c r="G482" s="1">
        <v>456</v>
      </c>
      <c r="H482" s="1">
        <v>458</v>
      </c>
      <c r="I482" s="1">
        <v>459.5</v>
      </c>
      <c r="J482" s="1">
        <v>459.46</v>
      </c>
      <c r="K482" s="1">
        <v>903982</v>
      </c>
      <c r="L482" s="1">
        <v>415341501.5</v>
      </c>
      <c r="M482" s="1">
        <v>16986</v>
      </c>
      <c r="N482" s="3">
        <f>IF(ISERR(LN(Table120[[#This Row],[Close Price]]/I481)),"-",LN(Table120[[#This Row],[Close Price]]/I481))</f>
        <v>-1.0875476873989933E-3</v>
      </c>
    </row>
    <row r="483" spans="1:14" x14ac:dyDescent="0.3">
      <c r="A483" s="1" t="s">
        <v>37</v>
      </c>
      <c r="B483" s="1" t="s">
        <v>14</v>
      </c>
      <c r="C483" s="2">
        <v>43816</v>
      </c>
      <c r="D483" s="1">
        <v>459.5</v>
      </c>
      <c r="E483" s="1">
        <v>459</v>
      </c>
      <c r="F483" s="1">
        <v>462.4</v>
      </c>
      <c r="G483" s="1">
        <v>456.4</v>
      </c>
      <c r="H483" s="1">
        <v>460</v>
      </c>
      <c r="I483" s="1">
        <v>460.6</v>
      </c>
      <c r="J483" s="1">
        <v>460.15</v>
      </c>
      <c r="K483" s="1">
        <v>1011059</v>
      </c>
      <c r="L483" s="1">
        <v>465236003.30000001</v>
      </c>
      <c r="M483" s="1">
        <v>40368</v>
      </c>
      <c r="N483" s="3">
        <f>IF(ISERR(LN(Table120[[#This Row],[Close Price]]/I482)),"-",LN(Table120[[#This Row],[Close Price]]/I482))</f>
        <v>2.3910455908431158E-3</v>
      </c>
    </row>
    <row r="484" spans="1:14" x14ac:dyDescent="0.3">
      <c r="A484" s="1" t="s">
        <v>37</v>
      </c>
      <c r="B484" s="1" t="s">
        <v>14</v>
      </c>
      <c r="C484" s="2">
        <v>43817</v>
      </c>
      <c r="D484" s="1">
        <v>460.6</v>
      </c>
      <c r="E484" s="1">
        <v>458.5</v>
      </c>
      <c r="F484" s="1">
        <v>464.2</v>
      </c>
      <c r="G484" s="1">
        <v>457.2</v>
      </c>
      <c r="H484" s="1">
        <v>463</v>
      </c>
      <c r="I484" s="1">
        <v>462.8</v>
      </c>
      <c r="J484" s="1">
        <v>460.2</v>
      </c>
      <c r="K484" s="1">
        <v>1178799</v>
      </c>
      <c r="L484" s="1">
        <v>542480336.64999998</v>
      </c>
      <c r="M484" s="1">
        <v>24014</v>
      </c>
      <c r="N484" s="3">
        <f>IF(ISERR(LN(Table120[[#This Row],[Close Price]]/I483)),"-",LN(Table120[[#This Row],[Close Price]]/I483))</f>
        <v>4.7650079329365647E-3</v>
      </c>
    </row>
    <row r="485" spans="1:14" x14ac:dyDescent="0.3">
      <c r="A485" s="1" t="s">
        <v>37</v>
      </c>
      <c r="B485" s="1" t="s">
        <v>14</v>
      </c>
      <c r="C485" s="2">
        <v>43818</v>
      </c>
      <c r="D485" s="1">
        <v>462.8</v>
      </c>
      <c r="E485" s="1">
        <v>463.6</v>
      </c>
      <c r="F485" s="1">
        <v>466</v>
      </c>
      <c r="G485" s="1">
        <v>458.5</v>
      </c>
      <c r="H485" s="1">
        <v>459.9</v>
      </c>
      <c r="I485" s="1">
        <v>460</v>
      </c>
      <c r="J485" s="1">
        <v>461.87</v>
      </c>
      <c r="K485" s="1">
        <v>1348905</v>
      </c>
      <c r="L485" s="1">
        <v>623020632.75</v>
      </c>
      <c r="M485" s="1">
        <v>16588</v>
      </c>
      <c r="N485" s="3">
        <f>IF(ISERR(LN(Table120[[#This Row],[Close Price]]/I484)),"-",LN(Table120[[#This Row],[Close Price]]/I484))</f>
        <v>-6.0685058363809004E-3</v>
      </c>
    </row>
    <row r="486" spans="1:14" x14ac:dyDescent="0.3">
      <c r="A486" s="1" t="s">
        <v>37</v>
      </c>
      <c r="B486" s="1" t="s">
        <v>14</v>
      </c>
      <c r="C486" s="2">
        <v>43819</v>
      </c>
      <c r="D486" s="1">
        <v>460</v>
      </c>
      <c r="E486" s="1">
        <v>459.9</v>
      </c>
      <c r="F486" s="1">
        <v>461.95</v>
      </c>
      <c r="G486" s="1">
        <v>457.7</v>
      </c>
      <c r="H486" s="1">
        <v>459.45</v>
      </c>
      <c r="I486" s="1">
        <v>459.8</v>
      </c>
      <c r="J486" s="1">
        <v>460</v>
      </c>
      <c r="K486" s="1">
        <v>1603344</v>
      </c>
      <c r="L486" s="1">
        <v>737536064.54999995</v>
      </c>
      <c r="M486" s="1">
        <v>18140</v>
      </c>
      <c r="N486" s="3">
        <f>IF(ISERR(LN(Table120[[#This Row],[Close Price]]/I485)),"-",LN(Table120[[#This Row],[Close Price]]/I485))</f>
        <v>-4.348771540595304E-4</v>
      </c>
    </row>
    <row r="487" spans="1:14" x14ac:dyDescent="0.3">
      <c r="A487" s="1" t="s">
        <v>37</v>
      </c>
      <c r="B487" s="1" t="s">
        <v>14</v>
      </c>
      <c r="C487" s="2">
        <v>43822</v>
      </c>
      <c r="D487" s="1">
        <v>459.8</v>
      </c>
      <c r="E487" s="1">
        <v>458</v>
      </c>
      <c r="F487" s="1">
        <v>462.9</v>
      </c>
      <c r="G487" s="1">
        <v>456.95</v>
      </c>
      <c r="H487" s="1">
        <v>460.1</v>
      </c>
      <c r="I487" s="1">
        <v>461</v>
      </c>
      <c r="J487" s="1">
        <v>460.41</v>
      </c>
      <c r="K487" s="1">
        <v>1339055</v>
      </c>
      <c r="L487" s="1">
        <v>616513953.29999995</v>
      </c>
      <c r="M487" s="1">
        <v>21022</v>
      </c>
      <c r="N487" s="3">
        <f>IF(ISERR(LN(Table120[[#This Row],[Close Price]]/I486)),"-",LN(Table120[[#This Row],[Close Price]]/I486))</f>
        <v>2.6064306675672778E-3</v>
      </c>
    </row>
    <row r="488" spans="1:14" x14ac:dyDescent="0.3">
      <c r="A488" s="1" t="s">
        <v>37</v>
      </c>
      <c r="B488" s="1" t="s">
        <v>14</v>
      </c>
      <c r="C488" s="2">
        <v>43823</v>
      </c>
      <c r="D488" s="1">
        <v>461</v>
      </c>
      <c r="E488" s="1">
        <v>459.5</v>
      </c>
      <c r="F488" s="1">
        <v>461</v>
      </c>
      <c r="G488" s="1">
        <v>454.65</v>
      </c>
      <c r="H488" s="1">
        <v>457.75</v>
      </c>
      <c r="I488" s="1">
        <v>457.7</v>
      </c>
      <c r="J488" s="1">
        <v>457.28</v>
      </c>
      <c r="K488" s="1">
        <v>748881</v>
      </c>
      <c r="L488" s="1">
        <v>342447311.30000001</v>
      </c>
      <c r="M488" s="1">
        <v>13404</v>
      </c>
      <c r="N488" s="3">
        <f>IF(ISERR(LN(Table120[[#This Row],[Close Price]]/I487)),"-",LN(Table120[[#This Row],[Close Price]]/I487))</f>
        <v>-7.1840953370521446E-3</v>
      </c>
    </row>
    <row r="489" spans="1:14" x14ac:dyDescent="0.3">
      <c r="A489" s="1" t="s">
        <v>37</v>
      </c>
      <c r="B489" s="1" t="s">
        <v>14</v>
      </c>
      <c r="C489" s="2">
        <v>43825</v>
      </c>
      <c r="D489" s="1">
        <v>457.7</v>
      </c>
      <c r="E489" s="1">
        <v>457.7</v>
      </c>
      <c r="F489" s="1">
        <v>461.2</v>
      </c>
      <c r="G489" s="1">
        <v>456.7</v>
      </c>
      <c r="H489" s="1">
        <v>456.85</v>
      </c>
      <c r="I489" s="1">
        <v>457.6</v>
      </c>
      <c r="J489" s="1">
        <v>458.99</v>
      </c>
      <c r="K489" s="1">
        <v>744378</v>
      </c>
      <c r="L489" s="1">
        <v>341662265.80000001</v>
      </c>
      <c r="M489" s="1">
        <v>15854</v>
      </c>
      <c r="N489" s="3">
        <f>IF(ISERR(LN(Table120[[#This Row],[Close Price]]/I488)),"-",LN(Table120[[#This Row],[Close Price]]/I488))</f>
        <v>-2.1850759400813443E-4</v>
      </c>
    </row>
    <row r="490" spans="1:14" x14ac:dyDescent="0.3">
      <c r="A490" s="1" t="s">
        <v>37</v>
      </c>
      <c r="B490" s="1" t="s">
        <v>14</v>
      </c>
      <c r="C490" s="2">
        <v>43826</v>
      </c>
      <c r="D490" s="1">
        <v>457.6</v>
      </c>
      <c r="E490" s="1">
        <v>459.9</v>
      </c>
      <c r="F490" s="1">
        <v>460.9</v>
      </c>
      <c r="G490" s="1">
        <v>455.9</v>
      </c>
      <c r="H490" s="1">
        <v>459.15</v>
      </c>
      <c r="I490" s="1">
        <v>459.8</v>
      </c>
      <c r="J490" s="1">
        <v>459.35</v>
      </c>
      <c r="K490" s="1">
        <v>1081584</v>
      </c>
      <c r="L490" s="1">
        <v>496822330.94999999</v>
      </c>
      <c r="M490" s="1">
        <v>19303</v>
      </c>
      <c r="N490" s="3">
        <f>IF(ISERR(LN(Table120[[#This Row],[Close Price]]/I489)),"-",LN(Table120[[#This Row],[Close Price]]/I489))</f>
        <v>4.7961722634930135E-3</v>
      </c>
    </row>
    <row r="491" spans="1:14" x14ac:dyDescent="0.3">
      <c r="A491" s="1" t="s">
        <v>37</v>
      </c>
      <c r="B491" s="1" t="s">
        <v>14</v>
      </c>
      <c r="C491" s="2">
        <v>43829</v>
      </c>
      <c r="D491" s="1">
        <v>459.8</v>
      </c>
      <c r="E491" s="1">
        <v>459.5</v>
      </c>
      <c r="F491" s="1">
        <v>465.65</v>
      </c>
      <c r="G491" s="1">
        <v>458.35</v>
      </c>
      <c r="H491" s="1">
        <v>463</v>
      </c>
      <c r="I491" s="1">
        <v>462.6</v>
      </c>
      <c r="J491" s="1">
        <v>463.17</v>
      </c>
      <c r="K491" s="1">
        <v>1349981</v>
      </c>
      <c r="L491" s="1">
        <v>625267739.39999998</v>
      </c>
      <c r="M491" s="1">
        <v>27018</v>
      </c>
      <c r="N491" s="3">
        <f>IF(ISERR(LN(Table120[[#This Row],[Close Price]]/I490)),"-",LN(Table120[[#This Row],[Close Price]]/I490))</f>
        <v>6.0711374682576244E-3</v>
      </c>
    </row>
    <row r="492" spans="1:14" x14ac:dyDescent="0.3">
      <c r="A492" s="1" t="s">
        <v>37</v>
      </c>
      <c r="B492" s="1" t="s">
        <v>14</v>
      </c>
      <c r="C492" s="2">
        <v>43830</v>
      </c>
      <c r="D492" s="1">
        <v>462.6</v>
      </c>
      <c r="E492" s="1">
        <v>462.6</v>
      </c>
      <c r="F492" s="1">
        <v>466.8</v>
      </c>
      <c r="G492" s="1">
        <v>457.5</v>
      </c>
      <c r="H492" s="1">
        <v>458</v>
      </c>
      <c r="I492" s="1">
        <v>458.4</v>
      </c>
      <c r="J492" s="1">
        <v>461.85</v>
      </c>
      <c r="K492" s="1">
        <v>1167751</v>
      </c>
      <c r="L492" s="1">
        <v>539326899.70000005</v>
      </c>
      <c r="M492" s="1">
        <v>22093</v>
      </c>
      <c r="N492" s="3">
        <f>IF(ISERR(LN(Table120[[#This Row],[Close Price]]/I491)),"-",LN(Table120[[#This Row],[Close Price]]/I491))</f>
        <v>-9.1205843968090779E-3</v>
      </c>
    </row>
    <row r="493" spans="1:14" x14ac:dyDescent="0.3">
      <c r="A493" s="1" t="s">
        <v>37</v>
      </c>
      <c r="B493" s="1" t="s">
        <v>14</v>
      </c>
      <c r="C493" s="2">
        <v>43831</v>
      </c>
      <c r="D493" s="1">
        <v>458.4</v>
      </c>
      <c r="E493" s="1">
        <v>459.7</v>
      </c>
      <c r="F493" s="1">
        <v>460.8</v>
      </c>
      <c r="G493" s="1">
        <v>457.55</v>
      </c>
      <c r="H493" s="1">
        <v>459</v>
      </c>
      <c r="I493" s="1">
        <v>459.8</v>
      </c>
      <c r="J493" s="1">
        <v>459.73</v>
      </c>
      <c r="K493" s="1">
        <v>495678</v>
      </c>
      <c r="L493" s="1">
        <v>227880218.25</v>
      </c>
      <c r="M493" s="1">
        <v>9069</v>
      </c>
      <c r="N493" s="3">
        <f>IF(ISERR(LN(Table120[[#This Row],[Close Price]]/I492)),"-",LN(Table120[[#This Row],[Close Price]]/I492))</f>
        <v>3.0494469285513915E-3</v>
      </c>
    </row>
    <row r="494" spans="1:14" x14ac:dyDescent="0.3">
      <c r="A494" s="1" t="s">
        <v>37</v>
      </c>
      <c r="B494" s="1" t="s">
        <v>14</v>
      </c>
      <c r="C494" s="2">
        <v>43832</v>
      </c>
      <c r="D494" s="1">
        <v>459.8</v>
      </c>
      <c r="E494" s="1">
        <v>459.8</v>
      </c>
      <c r="F494" s="1">
        <v>462.2</v>
      </c>
      <c r="G494" s="1">
        <v>458</v>
      </c>
      <c r="H494" s="1">
        <v>460.1</v>
      </c>
      <c r="I494" s="1">
        <v>459.95</v>
      </c>
      <c r="J494" s="1">
        <v>460.36</v>
      </c>
      <c r="K494" s="1">
        <v>502422</v>
      </c>
      <c r="L494" s="1">
        <v>231294209.25</v>
      </c>
      <c r="M494" s="1">
        <v>13149</v>
      </c>
      <c r="N494" s="3">
        <f>IF(ISERR(LN(Table120[[#This Row],[Close Price]]/I493)),"-",LN(Table120[[#This Row],[Close Price]]/I493))</f>
        <v>3.2617559408499994E-4</v>
      </c>
    </row>
    <row r="495" spans="1:14" x14ac:dyDescent="0.3">
      <c r="A495" s="1" t="s">
        <v>37</v>
      </c>
      <c r="B495" s="1" t="s">
        <v>14</v>
      </c>
      <c r="C495" s="2">
        <v>43833</v>
      </c>
      <c r="D495" s="1">
        <v>459.95</v>
      </c>
      <c r="E495" s="1">
        <v>459</v>
      </c>
      <c r="F495" s="1">
        <v>460.7</v>
      </c>
      <c r="G495" s="1">
        <v>453.55</v>
      </c>
      <c r="H495" s="1">
        <v>457</v>
      </c>
      <c r="I495" s="1">
        <v>455.6</v>
      </c>
      <c r="J495" s="1">
        <v>456.53</v>
      </c>
      <c r="K495" s="1">
        <v>1376230</v>
      </c>
      <c r="L495" s="1">
        <v>628291235.54999995</v>
      </c>
      <c r="M495" s="1">
        <v>21527</v>
      </c>
      <c r="N495" s="3">
        <f>IF(ISERR(LN(Table120[[#This Row],[Close Price]]/I494)),"-",LN(Table120[[#This Row],[Close Price]]/I494))</f>
        <v>-9.5025563501391231E-3</v>
      </c>
    </row>
    <row r="496" spans="1:14" x14ac:dyDescent="0.3">
      <c r="A496" s="1" t="s">
        <v>37</v>
      </c>
      <c r="B496" s="1" t="s">
        <v>14</v>
      </c>
      <c r="C496" s="2">
        <v>43836</v>
      </c>
      <c r="D496" s="1">
        <v>455.6</v>
      </c>
      <c r="E496" s="1">
        <v>454</v>
      </c>
      <c r="F496" s="1">
        <v>456.45</v>
      </c>
      <c r="G496" s="1">
        <v>445.7</v>
      </c>
      <c r="H496" s="1">
        <v>449</v>
      </c>
      <c r="I496" s="1">
        <v>448</v>
      </c>
      <c r="J496" s="1">
        <v>450.66</v>
      </c>
      <c r="K496" s="1">
        <v>1415568</v>
      </c>
      <c r="L496" s="1">
        <v>637933471.04999995</v>
      </c>
      <c r="M496" s="1">
        <v>27837</v>
      </c>
      <c r="N496" s="3">
        <f>IF(ISERR(LN(Table120[[#This Row],[Close Price]]/I495)),"-",LN(Table120[[#This Row],[Close Price]]/I495))</f>
        <v>-1.6821999158041941E-2</v>
      </c>
    </row>
    <row r="497" spans="1:14" x14ac:dyDescent="0.3">
      <c r="A497" s="1" t="s">
        <v>37</v>
      </c>
      <c r="B497" s="1" t="s">
        <v>14</v>
      </c>
      <c r="C497" s="2">
        <v>43837</v>
      </c>
      <c r="D497" s="1">
        <v>448</v>
      </c>
      <c r="E497" s="1">
        <v>450.3</v>
      </c>
      <c r="F497" s="1">
        <v>456</v>
      </c>
      <c r="G497" s="1">
        <v>449.15</v>
      </c>
      <c r="H497" s="1">
        <v>452.75</v>
      </c>
      <c r="I497" s="1">
        <v>453.5</v>
      </c>
      <c r="J497" s="1">
        <v>453.29</v>
      </c>
      <c r="K497" s="1">
        <v>966767</v>
      </c>
      <c r="L497" s="1">
        <v>438224231.14999998</v>
      </c>
      <c r="M497" s="1">
        <v>35195</v>
      </c>
      <c r="N497" s="3">
        <f>IF(ISERR(LN(Table120[[#This Row],[Close Price]]/I496)),"-",LN(Table120[[#This Row],[Close Price]]/I496))</f>
        <v>1.2202037140206226E-2</v>
      </c>
    </row>
    <row r="498" spans="1:14" x14ac:dyDescent="0.3">
      <c r="A498" s="1" t="s">
        <v>37</v>
      </c>
      <c r="B498" s="1" t="s">
        <v>14</v>
      </c>
      <c r="C498" s="2">
        <v>43838</v>
      </c>
      <c r="D498" s="1">
        <v>453.5</v>
      </c>
      <c r="E498" s="1">
        <v>449.8</v>
      </c>
      <c r="F498" s="1">
        <v>457.95</v>
      </c>
      <c r="G498" s="1">
        <v>446.6</v>
      </c>
      <c r="H498" s="1">
        <v>456.65</v>
      </c>
      <c r="I498" s="1">
        <v>456.65</v>
      </c>
      <c r="J498" s="1">
        <v>454.11</v>
      </c>
      <c r="K498" s="1">
        <v>1291151</v>
      </c>
      <c r="L498" s="1">
        <v>586325134.29999995</v>
      </c>
      <c r="M498" s="1">
        <v>23634</v>
      </c>
      <c r="N498" s="3">
        <f>IF(ISERR(LN(Table120[[#This Row],[Close Price]]/I497)),"-",LN(Table120[[#This Row],[Close Price]]/I497))</f>
        <v>6.921963582496595E-3</v>
      </c>
    </row>
    <row r="499" spans="1:14" x14ac:dyDescent="0.3">
      <c r="A499" s="1" t="s">
        <v>37</v>
      </c>
      <c r="B499" s="1" t="s">
        <v>14</v>
      </c>
      <c r="C499" s="2">
        <v>43839</v>
      </c>
      <c r="D499" s="1">
        <v>456.65</v>
      </c>
      <c r="E499" s="1">
        <v>459.15</v>
      </c>
      <c r="F499" s="1">
        <v>464</v>
      </c>
      <c r="G499" s="1">
        <v>457.75</v>
      </c>
      <c r="H499" s="1">
        <v>460.75</v>
      </c>
      <c r="I499" s="1">
        <v>460.7</v>
      </c>
      <c r="J499" s="1">
        <v>461.08</v>
      </c>
      <c r="K499" s="1">
        <v>1811623</v>
      </c>
      <c r="L499" s="1">
        <v>835300414.25</v>
      </c>
      <c r="M499" s="1">
        <v>55758</v>
      </c>
      <c r="N499" s="3">
        <f>IF(ISERR(LN(Table120[[#This Row],[Close Price]]/I498)),"-",LN(Table120[[#This Row],[Close Price]]/I498))</f>
        <v>8.8298388041834659E-3</v>
      </c>
    </row>
    <row r="500" spans="1:14" x14ac:dyDescent="0.3">
      <c r="A500" s="1" t="s">
        <v>37</v>
      </c>
      <c r="B500" s="1" t="s">
        <v>14</v>
      </c>
      <c r="C500" s="2">
        <v>43840</v>
      </c>
      <c r="D500" s="1">
        <v>460.7</v>
      </c>
      <c r="E500" s="1">
        <v>463</v>
      </c>
      <c r="F500" s="1">
        <v>469</v>
      </c>
      <c r="G500" s="1">
        <v>459.9</v>
      </c>
      <c r="H500" s="1">
        <v>469</v>
      </c>
      <c r="I500" s="1">
        <v>466.85</v>
      </c>
      <c r="J500" s="1">
        <v>464.84</v>
      </c>
      <c r="K500" s="1">
        <v>1037751</v>
      </c>
      <c r="L500" s="1">
        <v>482388080.64999998</v>
      </c>
      <c r="M500" s="1">
        <v>23980</v>
      </c>
      <c r="N500" s="3">
        <f>IF(ISERR(LN(Table120[[#This Row],[Close Price]]/I499)),"-",LN(Table120[[#This Row],[Close Price]]/I499))</f>
        <v>1.3260934988063687E-2</v>
      </c>
    </row>
    <row r="501" spans="1:14" x14ac:dyDescent="0.3">
      <c r="A501" s="1" t="s">
        <v>37</v>
      </c>
      <c r="B501" s="1" t="s">
        <v>14</v>
      </c>
      <c r="C501" s="2">
        <v>43843</v>
      </c>
      <c r="D501" s="1">
        <v>466.85</v>
      </c>
      <c r="E501" s="1">
        <v>469.75</v>
      </c>
      <c r="F501" s="1">
        <v>479.45</v>
      </c>
      <c r="G501" s="1">
        <v>469.5</v>
      </c>
      <c r="H501" s="1">
        <v>477.75</v>
      </c>
      <c r="I501" s="1">
        <v>478.7</v>
      </c>
      <c r="J501" s="1">
        <v>475.94</v>
      </c>
      <c r="K501" s="1">
        <v>2755979</v>
      </c>
      <c r="L501" s="1">
        <v>1311672419.45</v>
      </c>
      <c r="M501" s="1">
        <v>33278</v>
      </c>
      <c r="N501" s="3">
        <f>IF(ISERR(LN(Table120[[#This Row],[Close Price]]/I500)),"-",LN(Table120[[#This Row],[Close Price]]/I500))</f>
        <v>2.5066089468528403E-2</v>
      </c>
    </row>
    <row r="502" spans="1:14" x14ac:dyDescent="0.3">
      <c r="A502" s="1" t="s">
        <v>37</v>
      </c>
      <c r="B502" s="1" t="s">
        <v>14</v>
      </c>
      <c r="C502" s="2">
        <v>43844</v>
      </c>
      <c r="D502" s="1">
        <v>478.7</v>
      </c>
      <c r="E502" s="1">
        <v>480.95</v>
      </c>
      <c r="F502" s="1">
        <v>483.65</v>
      </c>
      <c r="G502" s="1">
        <v>477.55</v>
      </c>
      <c r="H502" s="1">
        <v>483.3</v>
      </c>
      <c r="I502" s="1">
        <v>482.65</v>
      </c>
      <c r="J502" s="1">
        <v>480.89</v>
      </c>
      <c r="K502" s="1">
        <v>1804874</v>
      </c>
      <c r="L502" s="1">
        <v>867941351.25</v>
      </c>
      <c r="M502" s="1">
        <v>34719</v>
      </c>
      <c r="N502" s="3">
        <f>IF(ISERR(LN(Table120[[#This Row],[Close Price]]/I501)),"-",LN(Table120[[#This Row],[Close Price]]/I501))</f>
        <v>8.2176568961608108E-3</v>
      </c>
    </row>
    <row r="503" spans="1:14" x14ac:dyDescent="0.3">
      <c r="A503" s="1" t="s">
        <v>37</v>
      </c>
      <c r="B503" s="1" t="s">
        <v>14</v>
      </c>
      <c r="C503" s="2">
        <v>43845</v>
      </c>
      <c r="D503" s="1">
        <v>482.65</v>
      </c>
      <c r="E503" s="1">
        <v>481.95</v>
      </c>
      <c r="F503" s="1">
        <v>492.1</v>
      </c>
      <c r="G503" s="1">
        <v>480.25</v>
      </c>
      <c r="H503" s="1">
        <v>489.8</v>
      </c>
      <c r="I503" s="1">
        <v>490.55</v>
      </c>
      <c r="J503" s="1">
        <v>486.42</v>
      </c>
      <c r="K503" s="1">
        <v>1346372</v>
      </c>
      <c r="L503" s="1">
        <v>654908680.54999995</v>
      </c>
      <c r="M503" s="1">
        <v>32937</v>
      </c>
      <c r="N503" s="3">
        <f>IF(ISERR(LN(Table120[[#This Row],[Close Price]]/I502)),"-",LN(Table120[[#This Row],[Close Price]]/I502))</f>
        <v>1.623545731477587E-2</v>
      </c>
    </row>
    <row r="504" spans="1:14" x14ac:dyDescent="0.3">
      <c r="A504" s="1" t="s">
        <v>37</v>
      </c>
      <c r="B504" s="1" t="s">
        <v>14</v>
      </c>
      <c r="C504" s="2">
        <v>43846</v>
      </c>
      <c r="D504" s="1">
        <v>490.55</v>
      </c>
      <c r="E504" s="1">
        <v>491.75</v>
      </c>
      <c r="F504" s="1">
        <v>494.4</v>
      </c>
      <c r="G504" s="1">
        <v>485.35</v>
      </c>
      <c r="H504" s="1">
        <v>487.7</v>
      </c>
      <c r="I504" s="1">
        <v>487.6</v>
      </c>
      <c r="J504" s="1">
        <v>488.66</v>
      </c>
      <c r="K504" s="1">
        <v>2012701</v>
      </c>
      <c r="L504" s="1">
        <v>983524134.04999995</v>
      </c>
      <c r="M504" s="1">
        <v>31692</v>
      </c>
      <c r="N504" s="3">
        <f>IF(ISERR(LN(Table120[[#This Row],[Close Price]]/I503)),"-",LN(Table120[[#This Row],[Close Price]]/I503))</f>
        <v>-6.0318130022832955E-3</v>
      </c>
    </row>
    <row r="505" spans="1:14" x14ac:dyDescent="0.3">
      <c r="A505" s="1" t="s">
        <v>37</v>
      </c>
      <c r="B505" s="1" t="s">
        <v>14</v>
      </c>
      <c r="C505" s="2">
        <v>43847</v>
      </c>
      <c r="D505" s="1">
        <v>487.6</v>
      </c>
      <c r="E505" s="1">
        <v>488</v>
      </c>
      <c r="F505" s="1">
        <v>491.95</v>
      </c>
      <c r="G505" s="1">
        <v>486.7</v>
      </c>
      <c r="H505" s="1">
        <v>488.25</v>
      </c>
      <c r="I505" s="1">
        <v>489.65</v>
      </c>
      <c r="J505" s="1">
        <v>488.79</v>
      </c>
      <c r="K505" s="1">
        <v>1015739</v>
      </c>
      <c r="L505" s="1">
        <v>496478931.14999998</v>
      </c>
      <c r="M505" s="1">
        <v>24510</v>
      </c>
      <c r="N505" s="3">
        <f>IF(ISERR(LN(Table120[[#This Row],[Close Price]]/I504)),"-",LN(Table120[[#This Row],[Close Price]]/I504))</f>
        <v>4.1954525596868981E-3</v>
      </c>
    </row>
    <row r="506" spans="1:14" x14ac:dyDescent="0.3">
      <c r="A506" s="1" t="s">
        <v>37</v>
      </c>
      <c r="B506" s="1" t="s">
        <v>14</v>
      </c>
      <c r="C506" s="2">
        <v>43850</v>
      </c>
      <c r="D506" s="1">
        <v>489.65</v>
      </c>
      <c r="E506" s="1">
        <v>489.65</v>
      </c>
      <c r="F506" s="1">
        <v>492.7</v>
      </c>
      <c r="G506" s="1">
        <v>484.55</v>
      </c>
      <c r="H506" s="1">
        <v>485.2</v>
      </c>
      <c r="I506" s="1">
        <v>486.05</v>
      </c>
      <c r="J506" s="1">
        <v>488.6</v>
      </c>
      <c r="K506" s="1">
        <v>1406615</v>
      </c>
      <c r="L506" s="1">
        <v>687266856.5</v>
      </c>
      <c r="M506" s="1">
        <v>23304</v>
      </c>
      <c r="N506" s="3">
        <f>IF(ISERR(LN(Table120[[#This Row],[Close Price]]/I505)),"-",LN(Table120[[#This Row],[Close Price]]/I505))</f>
        <v>-7.3793508997254493E-3</v>
      </c>
    </row>
    <row r="507" spans="1:14" x14ac:dyDescent="0.3">
      <c r="A507" s="1" t="s">
        <v>37</v>
      </c>
      <c r="B507" s="1" t="s">
        <v>14</v>
      </c>
      <c r="C507" s="2">
        <v>43851</v>
      </c>
      <c r="D507" s="1">
        <v>486.05</v>
      </c>
      <c r="E507" s="1">
        <v>485.4</v>
      </c>
      <c r="F507" s="1">
        <v>488.35</v>
      </c>
      <c r="G507" s="1">
        <v>480.45</v>
      </c>
      <c r="H507" s="1">
        <v>487.5</v>
      </c>
      <c r="I507" s="1">
        <v>487</v>
      </c>
      <c r="J507" s="1">
        <v>485.29</v>
      </c>
      <c r="K507" s="1">
        <v>788507</v>
      </c>
      <c r="L507" s="1">
        <v>382652866.10000002</v>
      </c>
      <c r="M507" s="1">
        <v>22632</v>
      </c>
      <c r="N507" s="3">
        <f>IF(ISERR(LN(Table120[[#This Row],[Close Price]]/I506)),"-",LN(Table120[[#This Row],[Close Price]]/I506))</f>
        <v>1.9526238155117633E-3</v>
      </c>
    </row>
    <row r="508" spans="1:14" x14ac:dyDescent="0.3">
      <c r="A508" s="1" t="s">
        <v>37</v>
      </c>
      <c r="B508" s="1" t="s">
        <v>14</v>
      </c>
      <c r="C508" s="2">
        <v>43852</v>
      </c>
      <c r="D508" s="1">
        <v>487</v>
      </c>
      <c r="E508" s="1">
        <v>489.2</v>
      </c>
      <c r="F508" s="1">
        <v>494</v>
      </c>
      <c r="G508" s="1">
        <v>486.25</v>
      </c>
      <c r="H508" s="1">
        <v>487</v>
      </c>
      <c r="I508" s="1">
        <v>486.8</v>
      </c>
      <c r="J508" s="1">
        <v>489.6</v>
      </c>
      <c r="K508" s="1">
        <v>1140015</v>
      </c>
      <c r="L508" s="1">
        <v>558147422.85000002</v>
      </c>
      <c r="M508" s="1">
        <v>23053</v>
      </c>
      <c r="N508" s="3">
        <f>IF(ISERR(LN(Table120[[#This Row],[Close Price]]/I507)),"-",LN(Table120[[#This Row],[Close Price]]/I507))</f>
        <v>-4.1076196921765589E-4</v>
      </c>
    </row>
    <row r="509" spans="1:14" x14ac:dyDescent="0.3">
      <c r="A509" s="1" t="s">
        <v>37</v>
      </c>
      <c r="B509" s="1" t="s">
        <v>14</v>
      </c>
      <c r="C509" s="2">
        <v>43853</v>
      </c>
      <c r="D509" s="1">
        <v>486.8</v>
      </c>
      <c r="E509" s="1">
        <v>486.7</v>
      </c>
      <c r="F509" s="1">
        <v>492</v>
      </c>
      <c r="G509" s="1">
        <v>482.75</v>
      </c>
      <c r="H509" s="1">
        <v>492</v>
      </c>
      <c r="I509" s="1">
        <v>489.8</v>
      </c>
      <c r="J509" s="1">
        <v>486.21</v>
      </c>
      <c r="K509" s="1">
        <v>798731</v>
      </c>
      <c r="L509" s="1">
        <v>388350519.89999998</v>
      </c>
      <c r="M509" s="1">
        <v>21899</v>
      </c>
      <c r="N509" s="3">
        <f>IF(ISERR(LN(Table120[[#This Row],[Close Price]]/I508)),"-",LN(Table120[[#This Row],[Close Price]]/I508))</f>
        <v>6.1437834046951757E-3</v>
      </c>
    </row>
    <row r="510" spans="1:14" x14ac:dyDescent="0.3">
      <c r="A510" s="1" t="s">
        <v>37</v>
      </c>
      <c r="B510" s="1" t="s">
        <v>14</v>
      </c>
      <c r="C510" s="2">
        <v>43854</v>
      </c>
      <c r="D510" s="1">
        <v>489.8</v>
      </c>
      <c r="E510" s="1">
        <v>490.05</v>
      </c>
      <c r="F510" s="1">
        <v>501.9</v>
      </c>
      <c r="G510" s="1">
        <v>490</v>
      </c>
      <c r="H510" s="1">
        <v>500.15</v>
      </c>
      <c r="I510" s="1">
        <v>500.5</v>
      </c>
      <c r="J510" s="1">
        <v>498.56</v>
      </c>
      <c r="K510" s="1">
        <v>2564212</v>
      </c>
      <c r="L510" s="1">
        <v>1278407900.55</v>
      </c>
      <c r="M510" s="1">
        <v>45098</v>
      </c>
      <c r="N510" s="3">
        <f>IF(ISERR(LN(Table120[[#This Row],[Close Price]]/I509)),"-",LN(Table120[[#This Row],[Close Price]]/I509))</f>
        <v>2.1610454237207904E-2</v>
      </c>
    </row>
    <row r="511" spans="1:14" x14ac:dyDescent="0.3">
      <c r="A511" s="1" t="s">
        <v>37</v>
      </c>
      <c r="B511" s="1" t="s">
        <v>14</v>
      </c>
      <c r="C511" s="2">
        <v>43857</v>
      </c>
      <c r="D511" s="1">
        <v>500.5</v>
      </c>
      <c r="E511" s="1">
        <v>500.4</v>
      </c>
      <c r="F511" s="1">
        <v>505.85</v>
      </c>
      <c r="G511" s="1">
        <v>491.65</v>
      </c>
      <c r="H511" s="1">
        <v>492.6</v>
      </c>
      <c r="I511" s="1">
        <v>493.2</v>
      </c>
      <c r="J511" s="1">
        <v>499.74</v>
      </c>
      <c r="K511" s="1">
        <v>1640739</v>
      </c>
      <c r="L511" s="1">
        <v>819945309.25</v>
      </c>
      <c r="M511" s="1">
        <v>27376</v>
      </c>
      <c r="N511" s="3">
        <f>IF(ISERR(LN(Table120[[#This Row],[Close Price]]/I510)),"-",LN(Table120[[#This Row],[Close Price]]/I510))</f>
        <v>-1.4692827465086083E-2</v>
      </c>
    </row>
    <row r="512" spans="1:14" x14ac:dyDescent="0.3">
      <c r="A512" s="1" t="s">
        <v>37</v>
      </c>
      <c r="B512" s="1" t="s">
        <v>14</v>
      </c>
      <c r="C512" s="2">
        <v>43858</v>
      </c>
      <c r="D512" s="1">
        <v>493.2</v>
      </c>
      <c r="E512" s="1">
        <v>493.25</v>
      </c>
      <c r="F512" s="1">
        <v>499.2</v>
      </c>
      <c r="G512" s="1">
        <v>486.75</v>
      </c>
      <c r="H512" s="1">
        <v>489.9</v>
      </c>
      <c r="I512" s="1">
        <v>488.4</v>
      </c>
      <c r="J512" s="1">
        <v>491.24</v>
      </c>
      <c r="K512" s="1">
        <v>1372031</v>
      </c>
      <c r="L512" s="1">
        <v>673998840.25</v>
      </c>
      <c r="M512" s="1">
        <v>20801</v>
      </c>
      <c r="N512" s="3">
        <f>IF(ISERR(LN(Table120[[#This Row],[Close Price]]/I511)),"-",LN(Table120[[#This Row],[Close Price]]/I511))</f>
        <v>-9.7800290536396058E-3</v>
      </c>
    </row>
    <row r="513" spans="1:14" x14ac:dyDescent="0.3">
      <c r="A513" s="1" t="s">
        <v>37</v>
      </c>
      <c r="B513" s="1" t="s">
        <v>14</v>
      </c>
      <c r="C513" s="2">
        <v>43859</v>
      </c>
      <c r="D513" s="1">
        <v>488.4</v>
      </c>
      <c r="E513" s="1">
        <v>490.9</v>
      </c>
      <c r="F513" s="1">
        <v>495.5</v>
      </c>
      <c r="G513" s="1">
        <v>488.7</v>
      </c>
      <c r="H513" s="1">
        <v>491.35</v>
      </c>
      <c r="I513" s="1">
        <v>491.6</v>
      </c>
      <c r="J513" s="1">
        <v>491.97</v>
      </c>
      <c r="K513" s="1">
        <v>830287</v>
      </c>
      <c r="L513" s="1">
        <v>408472821.89999998</v>
      </c>
      <c r="M513" s="1">
        <v>16475</v>
      </c>
      <c r="N513" s="3">
        <f>IF(ISERR(LN(Table120[[#This Row],[Close Price]]/I512)),"-",LN(Table120[[#This Row],[Close Price]]/I512))</f>
        <v>6.5306354553301953E-3</v>
      </c>
    </row>
    <row r="514" spans="1:14" x14ac:dyDescent="0.3">
      <c r="A514" s="1" t="s">
        <v>37</v>
      </c>
      <c r="B514" s="1" t="s">
        <v>14</v>
      </c>
      <c r="C514" s="2">
        <v>43860</v>
      </c>
      <c r="D514" s="1">
        <v>491.6</v>
      </c>
      <c r="E514" s="1">
        <v>492</v>
      </c>
      <c r="F514" s="1">
        <v>496.2</v>
      </c>
      <c r="G514" s="1">
        <v>472.15</v>
      </c>
      <c r="H514" s="1">
        <v>478.5</v>
      </c>
      <c r="I514" s="1">
        <v>478.75</v>
      </c>
      <c r="J514" s="1">
        <v>484.95</v>
      </c>
      <c r="K514" s="1">
        <v>7747030</v>
      </c>
      <c r="L514" s="1">
        <v>3756892024.25</v>
      </c>
      <c r="M514" s="1">
        <v>111246</v>
      </c>
      <c r="N514" s="3">
        <f>IF(ISERR(LN(Table120[[#This Row],[Close Price]]/I513)),"-",LN(Table120[[#This Row],[Close Price]]/I513))</f>
        <v>-2.648683719702408E-2</v>
      </c>
    </row>
    <row r="515" spans="1:14" x14ac:dyDescent="0.3">
      <c r="A515" s="1" t="s">
        <v>37</v>
      </c>
      <c r="B515" s="1" t="s">
        <v>14</v>
      </c>
      <c r="C515" s="2">
        <v>43861</v>
      </c>
      <c r="D515" s="1">
        <v>478.75</v>
      </c>
      <c r="E515" s="1">
        <v>483.95</v>
      </c>
      <c r="F515" s="1">
        <v>503.45</v>
      </c>
      <c r="G515" s="1">
        <v>480.05</v>
      </c>
      <c r="H515" s="1">
        <v>496.4</v>
      </c>
      <c r="I515" s="1">
        <v>495.75</v>
      </c>
      <c r="J515" s="1">
        <v>496.84</v>
      </c>
      <c r="K515" s="1">
        <v>7462427</v>
      </c>
      <c r="L515" s="1">
        <v>3707623801.0500002</v>
      </c>
      <c r="M515" s="1">
        <v>112616</v>
      </c>
      <c r="N515" s="3">
        <f>IF(ISERR(LN(Table120[[#This Row],[Close Price]]/I514)),"-",LN(Table120[[#This Row],[Close Price]]/I514))</f>
        <v>3.4893226905049528E-2</v>
      </c>
    </row>
    <row r="516" spans="1:14" x14ac:dyDescent="0.3">
      <c r="A516" s="1" t="s">
        <v>37</v>
      </c>
      <c r="B516" s="1" t="s">
        <v>14</v>
      </c>
      <c r="C516" s="2">
        <v>43862</v>
      </c>
      <c r="D516" s="1">
        <v>495.75</v>
      </c>
      <c r="E516" s="1">
        <v>498.5</v>
      </c>
      <c r="F516" s="1">
        <v>507.75</v>
      </c>
      <c r="G516" s="1">
        <v>480.25</v>
      </c>
      <c r="H516" s="1">
        <v>483.5</v>
      </c>
      <c r="I516" s="1">
        <v>486.4</v>
      </c>
      <c r="J516" s="1">
        <v>496.52</v>
      </c>
      <c r="K516" s="1">
        <v>2791544</v>
      </c>
      <c r="L516" s="1">
        <v>1386066836.8499999</v>
      </c>
      <c r="M516" s="1">
        <v>41724</v>
      </c>
      <c r="N516" s="3">
        <f>IF(ISERR(LN(Table120[[#This Row],[Close Price]]/I515)),"-",LN(Table120[[#This Row],[Close Price]]/I515))</f>
        <v>-1.9040436747948183E-2</v>
      </c>
    </row>
    <row r="517" spans="1:14" x14ac:dyDescent="0.3">
      <c r="A517" s="1" t="s">
        <v>37</v>
      </c>
      <c r="B517" s="1" t="s">
        <v>14</v>
      </c>
      <c r="C517" s="2">
        <v>43864</v>
      </c>
      <c r="D517" s="1">
        <v>486.4</v>
      </c>
      <c r="E517" s="1">
        <v>484.9</v>
      </c>
      <c r="F517" s="1">
        <v>500.9</v>
      </c>
      <c r="G517" s="1">
        <v>483.9</v>
      </c>
      <c r="H517" s="1">
        <v>496.1</v>
      </c>
      <c r="I517" s="1">
        <v>497</v>
      </c>
      <c r="J517" s="1">
        <v>496.68</v>
      </c>
      <c r="K517" s="1">
        <v>3688146</v>
      </c>
      <c r="L517" s="1">
        <v>1831818969.75</v>
      </c>
      <c r="M517" s="1">
        <v>50883</v>
      </c>
      <c r="N517" s="3">
        <f>IF(ISERR(LN(Table120[[#This Row],[Close Price]]/I516)),"-",LN(Table120[[#This Row],[Close Price]]/I516))</f>
        <v>2.1558695444671431E-2</v>
      </c>
    </row>
    <row r="518" spans="1:14" x14ac:dyDescent="0.3">
      <c r="A518" s="1" t="s">
        <v>37</v>
      </c>
      <c r="B518" s="1" t="s">
        <v>14</v>
      </c>
      <c r="C518" s="2">
        <v>43865</v>
      </c>
      <c r="D518" s="1">
        <v>497</v>
      </c>
      <c r="E518" s="1">
        <v>498.2</v>
      </c>
      <c r="F518" s="1">
        <v>513</v>
      </c>
      <c r="G518" s="1">
        <v>498.1</v>
      </c>
      <c r="H518" s="1">
        <v>504.95</v>
      </c>
      <c r="I518" s="1">
        <v>503.35</v>
      </c>
      <c r="J518" s="1">
        <v>505.64</v>
      </c>
      <c r="K518" s="1">
        <v>3128490</v>
      </c>
      <c r="L518" s="1">
        <v>1581900270.45</v>
      </c>
      <c r="M518" s="1">
        <v>61217</v>
      </c>
      <c r="N518" s="3">
        <f>IF(ISERR(LN(Table120[[#This Row],[Close Price]]/I517)),"-",LN(Table120[[#This Row],[Close Price]]/I517))</f>
        <v>1.2695727078803553E-2</v>
      </c>
    </row>
    <row r="519" spans="1:14" x14ac:dyDescent="0.3">
      <c r="A519" s="1" t="s">
        <v>37</v>
      </c>
      <c r="B519" s="1" t="s">
        <v>14</v>
      </c>
      <c r="C519" s="2">
        <v>43866</v>
      </c>
      <c r="D519" s="1">
        <v>503.35</v>
      </c>
      <c r="E519" s="1">
        <v>505</v>
      </c>
      <c r="F519" s="1">
        <v>513</v>
      </c>
      <c r="G519" s="1">
        <v>503.5</v>
      </c>
      <c r="H519" s="1">
        <v>512.45000000000005</v>
      </c>
      <c r="I519" s="1">
        <v>511.15</v>
      </c>
      <c r="J519" s="1">
        <v>509.44</v>
      </c>
      <c r="K519" s="1">
        <v>1728547</v>
      </c>
      <c r="L519" s="1">
        <v>880599564.89999998</v>
      </c>
      <c r="M519" s="1">
        <v>40067</v>
      </c>
      <c r="N519" s="3">
        <f>IF(ISERR(LN(Table120[[#This Row],[Close Price]]/I518)),"-",LN(Table120[[#This Row],[Close Price]]/I518))</f>
        <v>1.5377336027590643E-2</v>
      </c>
    </row>
    <row r="520" spans="1:14" x14ac:dyDescent="0.3">
      <c r="A520" s="1" t="s">
        <v>37</v>
      </c>
      <c r="B520" s="1" t="s">
        <v>14</v>
      </c>
      <c r="C520" s="2">
        <v>43867</v>
      </c>
      <c r="D520" s="1">
        <v>511.15</v>
      </c>
      <c r="E520" s="1">
        <v>514.4</v>
      </c>
      <c r="F520" s="1">
        <v>518</v>
      </c>
      <c r="G520" s="1">
        <v>505.3</v>
      </c>
      <c r="H520" s="1">
        <v>510.65</v>
      </c>
      <c r="I520" s="1">
        <v>509.65</v>
      </c>
      <c r="J520" s="1">
        <v>511.23</v>
      </c>
      <c r="K520" s="1">
        <v>1730852</v>
      </c>
      <c r="L520" s="1">
        <v>884863861.85000002</v>
      </c>
      <c r="M520" s="1">
        <v>52497</v>
      </c>
      <c r="N520" s="3">
        <f>IF(ISERR(LN(Table120[[#This Row],[Close Price]]/I519)),"-",LN(Table120[[#This Row],[Close Price]]/I519))</f>
        <v>-2.9388735886012492E-3</v>
      </c>
    </row>
    <row r="521" spans="1:14" x14ac:dyDescent="0.3">
      <c r="A521" s="1" t="s">
        <v>37</v>
      </c>
      <c r="B521" s="1" t="s">
        <v>14</v>
      </c>
      <c r="C521" s="2">
        <v>43868</v>
      </c>
      <c r="D521" s="1">
        <v>509.65</v>
      </c>
      <c r="E521" s="1">
        <v>512.79999999999995</v>
      </c>
      <c r="F521" s="1">
        <v>517.70000000000005</v>
      </c>
      <c r="G521" s="1">
        <v>506.4</v>
      </c>
      <c r="H521" s="1">
        <v>512.35</v>
      </c>
      <c r="I521" s="1">
        <v>513.65</v>
      </c>
      <c r="J521" s="1">
        <v>513.69000000000005</v>
      </c>
      <c r="K521" s="1">
        <v>1439486</v>
      </c>
      <c r="L521" s="1">
        <v>739446593.85000002</v>
      </c>
      <c r="M521" s="1">
        <v>21575</v>
      </c>
      <c r="N521" s="3">
        <f>IF(ISERR(LN(Table120[[#This Row],[Close Price]]/I520)),"-",LN(Table120[[#This Row],[Close Price]]/I520))</f>
        <v>7.8178840478509964E-3</v>
      </c>
    </row>
    <row r="522" spans="1:14" x14ac:dyDescent="0.3">
      <c r="A522" s="1" t="s">
        <v>37</v>
      </c>
      <c r="B522" s="1" t="s">
        <v>14</v>
      </c>
      <c r="C522" s="2">
        <v>43871</v>
      </c>
      <c r="D522" s="1">
        <v>513.65</v>
      </c>
      <c r="E522" s="1">
        <v>513.6</v>
      </c>
      <c r="F522" s="1">
        <v>517.5</v>
      </c>
      <c r="G522" s="1">
        <v>508.55</v>
      </c>
      <c r="H522" s="1">
        <v>512.5</v>
      </c>
      <c r="I522" s="1">
        <v>512.85</v>
      </c>
      <c r="J522" s="1">
        <v>512.55999999999995</v>
      </c>
      <c r="K522" s="1">
        <v>1094750</v>
      </c>
      <c r="L522" s="1">
        <v>561129144.35000002</v>
      </c>
      <c r="M522" s="1">
        <v>15064</v>
      </c>
      <c r="N522" s="3">
        <f>IF(ISERR(LN(Table120[[#This Row],[Close Price]]/I521)),"-",LN(Table120[[#This Row],[Close Price]]/I521))</f>
        <v>-1.5586949088526453E-3</v>
      </c>
    </row>
    <row r="523" spans="1:14" x14ac:dyDescent="0.3">
      <c r="A523" s="1" t="s">
        <v>37</v>
      </c>
      <c r="B523" s="1" t="s">
        <v>14</v>
      </c>
      <c r="C523" s="2">
        <v>43872</v>
      </c>
      <c r="D523" s="1">
        <v>512.85</v>
      </c>
      <c r="E523" s="1">
        <v>514.85</v>
      </c>
      <c r="F523" s="1">
        <v>517</v>
      </c>
      <c r="G523" s="1">
        <v>507.8</v>
      </c>
      <c r="H523" s="1">
        <v>508.75</v>
      </c>
      <c r="I523" s="1">
        <v>508.9</v>
      </c>
      <c r="J523" s="1">
        <v>512.17999999999995</v>
      </c>
      <c r="K523" s="1">
        <v>1212549</v>
      </c>
      <c r="L523" s="1">
        <v>621037725.79999995</v>
      </c>
      <c r="M523" s="1">
        <v>48807</v>
      </c>
      <c r="N523" s="3">
        <f>IF(ISERR(LN(Table120[[#This Row],[Close Price]]/I522)),"-",LN(Table120[[#This Row],[Close Price]]/I522))</f>
        <v>-7.7318711586330845E-3</v>
      </c>
    </row>
    <row r="524" spans="1:14" x14ac:dyDescent="0.3">
      <c r="A524" s="1" t="s">
        <v>37</v>
      </c>
      <c r="B524" s="1" t="s">
        <v>14</v>
      </c>
      <c r="C524" s="2">
        <v>43873</v>
      </c>
      <c r="D524" s="1">
        <v>508.9</v>
      </c>
      <c r="E524" s="1">
        <v>511.3</v>
      </c>
      <c r="F524" s="1">
        <v>523.25</v>
      </c>
      <c r="G524" s="1">
        <v>511.3</v>
      </c>
      <c r="H524" s="1">
        <v>520.1</v>
      </c>
      <c r="I524" s="1">
        <v>519.9</v>
      </c>
      <c r="J524" s="1">
        <v>519.58000000000004</v>
      </c>
      <c r="K524" s="1">
        <v>2805428</v>
      </c>
      <c r="L524" s="1">
        <v>1457634845.45</v>
      </c>
      <c r="M524" s="1">
        <v>44520</v>
      </c>
      <c r="N524" s="3">
        <f>IF(ISERR(LN(Table120[[#This Row],[Close Price]]/I523)),"-",LN(Table120[[#This Row],[Close Price]]/I523))</f>
        <v>2.1384951794883162E-2</v>
      </c>
    </row>
    <row r="525" spans="1:14" x14ac:dyDescent="0.3">
      <c r="A525" s="1" t="s">
        <v>37</v>
      </c>
      <c r="B525" s="1" t="s">
        <v>14</v>
      </c>
      <c r="C525" s="2">
        <v>43874</v>
      </c>
      <c r="D525" s="1">
        <v>519.9</v>
      </c>
      <c r="E525" s="1">
        <v>518.79999999999995</v>
      </c>
      <c r="F525" s="1">
        <v>518.79999999999995</v>
      </c>
      <c r="G525" s="1">
        <v>510.65</v>
      </c>
      <c r="H525" s="1">
        <v>513</v>
      </c>
      <c r="I525" s="1">
        <v>512.70000000000005</v>
      </c>
      <c r="J525" s="1">
        <v>513.77</v>
      </c>
      <c r="K525" s="1">
        <v>1632953</v>
      </c>
      <c r="L525" s="1">
        <v>838966451.64999998</v>
      </c>
      <c r="M525" s="1">
        <v>39976</v>
      </c>
      <c r="N525" s="3">
        <f>IF(ISERR(LN(Table120[[#This Row],[Close Price]]/I524)),"-",LN(Table120[[#This Row],[Close Price]]/I524))</f>
        <v>-1.3945606600015032E-2</v>
      </c>
    </row>
    <row r="526" spans="1:14" x14ac:dyDescent="0.3">
      <c r="A526" s="1" t="s">
        <v>37</v>
      </c>
      <c r="B526" s="1" t="s">
        <v>14</v>
      </c>
      <c r="C526" s="2">
        <v>43875</v>
      </c>
      <c r="D526" s="1">
        <v>512.70000000000005</v>
      </c>
      <c r="E526" s="1">
        <v>515</v>
      </c>
      <c r="F526" s="1">
        <v>516.95000000000005</v>
      </c>
      <c r="G526" s="1">
        <v>503.45</v>
      </c>
      <c r="H526" s="1">
        <v>506</v>
      </c>
      <c r="I526" s="1">
        <v>506.1</v>
      </c>
      <c r="J526" s="1">
        <v>508.7</v>
      </c>
      <c r="K526" s="1">
        <v>1260687</v>
      </c>
      <c r="L526" s="1">
        <v>641310591.04999995</v>
      </c>
      <c r="M526" s="1">
        <v>49209</v>
      </c>
      <c r="N526" s="3">
        <f>IF(ISERR(LN(Table120[[#This Row],[Close Price]]/I525)),"-",LN(Table120[[#This Row],[Close Price]]/I525))</f>
        <v>-1.2956600569622596E-2</v>
      </c>
    </row>
    <row r="527" spans="1:14" x14ac:dyDescent="0.3">
      <c r="A527" s="1" t="s">
        <v>37</v>
      </c>
      <c r="B527" s="1" t="s">
        <v>14</v>
      </c>
      <c r="C527" s="2">
        <v>43878</v>
      </c>
      <c r="D527" s="1">
        <v>506.1</v>
      </c>
      <c r="E527" s="1">
        <v>506.45</v>
      </c>
      <c r="F527" s="1">
        <v>510</v>
      </c>
      <c r="G527" s="1">
        <v>500.25</v>
      </c>
      <c r="H527" s="1">
        <v>501.7</v>
      </c>
      <c r="I527" s="1">
        <v>500.95</v>
      </c>
      <c r="J527" s="1">
        <v>503.44</v>
      </c>
      <c r="K527" s="1">
        <v>1336491</v>
      </c>
      <c r="L527" s="1">
        <v>672836782.39999998</v>
      </c>
      <c r="M527" s="1">
        <v>29101</v>
      </c>
      <c r="N527" s="3">
        <f>IF(ISERR(LN(Table120[[#This Row],[Close Price]]/I526)),"-",LN(Table120[[#This Row],[Close Price]]/I526))</f>
        <v>-1.0227982514760389E-2</v>
      </c>
    </row>
    <row r="528" spans="1:14" x14ac:dyDescent="0.3">
      <c r="A528" s="1" t="s">
        <v>37</v>
      </c>
      <c r="B528" s="1" t="s">
        <v>14</v>
      </c>
      <c r="C528" s="2">
        <v>43879</v>
      </c>
      <c r="D528" s="1">
        <v>500.95</v>
      </c>
      <c r="E528" s="1">
        <v>499</v>
      </c>
      <c r="F528" s="1">
        <v>507.2</v>
      </c>
      <c r="G528" s="1">
        <v>496</v>
      </c>
      <c r="H528" s="1">
        <v>506</v>
      </c>
      <c r="I528" s="1">
        <v>504.55</v>
      </c>
      <c r="J528" s="1">
        <v>501.93</v>
      </c>
      <c r="K528" s="1">
        <v>2041114</v>
      </c>
      <c r="L528" s="1">
        <v>1024495106.1</v>
      </c>
      <c r="M528" s="1">
        <v>32614</v>
      </c>
      <c r="N528" s="3">
        <f>IF(ISERR(LN(Table120[[#This Row],[Close Price]]/I527)),"-",LN(Table120[[#This Row],[Close Price]]/I527))</f>
        <v>7.1606472052657714E-3</v>
      </c>
    </row>
    <row r="529" spans="1:14" x14ac:dyDescent="0.3">
      <c r="A529" s="1" t="s">
        <v>37</v>
      </c>
      <c r="B529" s="1" t="s">
        <v>14</v>
      </c>
      <c r="C529" s="2">
        <v>43880</v>
      </c>
      <c r="D529" s="1">
        <v>504.55</v>
      </c>
      <c r="E529" s="1">
        <v>499</v>
      </c>
      <c r="F529" s="1">
        <v>510.5</v>
      </c>
      <c r="G529" s="1">
        <v>488.85</v>
      </c>
      <c r="H529" s="1">
        <v>507.9</v>
      </c>
      <c r="I529" s="1">
        <v>508.05</v>
      </c>
      <c r="J529" s="1">
        <v>501.89</v>
      </c>
      <c r="K529" s="1">
        <v>3634077</v>
      </c>
      <c r="L529" s="1">
        <v>1823917053.25</v>
      </c>
      <c r="M529" s="1">
        <v>99275</v>
      </c>
      <c r="N529" s="3">
        <f>IF(ISERR(LN(Table120[[#This Row],[Close Price]]/I528)),"-",LN(Table120[[#This Row],[Close Price]]/I528))</f>
        <v>6.9129250213526621E-3</v>
      </c>
    </row>
    <row r="530" spans="1:14" x14ac:dyDescent="0.3">
      <c r="A530" s="1" t="s">
        <v>37</v>
      </c>
      <c r="B530" s="1" t="s">
        <v>14</v>
      </c>
      <c r="C530" s="2">
        <v>43881</v>
      </c>
      <c r="D530" s="1">
        <v>508.05</v>
      </c>
      <c r="E530" s="1">
        <v>509</v>
      </c>
      <c r="F530" s="1">
        <v>517</v>
      </c>
      <c r="G530" s="1">
        <v>503.05</v>
      </c>
      <c r="H530" s="1">
        <v>504.4</v>
      </c>
      <c r="I530" s="1">
        <v>506.15</v>
      </c>
      <c r="J530" s="1">
        <v>510.7</v>
      </c>
      <c r="K530" s="1">
        <v>2543540</v>
      </c>
      <c r="L530" s="1">
        <v>1298974067.7</v>
      </c>
      <c r="M530" s="1">
        <v>97999</v>
      </c>
      <c r="N530" s="3">
        <f>IF(ISERR(LN(Table120[[#This Row],[Close Price]]/I529)),"-",LN(Table120[[#This Row],[Close Price]]/I529))</f>
        <v>-3.7467998871298035E-3</v>
      </c>
    </row>
    <row r="531" spans="1:14" x14ac:dyDescent="0.3">
      <c r="A531" s="1" t="s">
        <v>37</v>
      </c>
      <c r="B531" s="1" t="s">
        <v>14</v>
      </c>
      <c r="C531" s="2">
        <v>43885</v>
      </c>
      <c r="D531" s="1">
        <v>506.15</v>
      </c>
      <c r="E531" s="1">
        <v>503.55</v>
      </c>
      <c r="F531" s="1">
        <v>513.4</v>
      </c>
      <c r="G531" s="1">
        <v>498.5</v>
      </c>
      <c r="H531" s="1">
        <v>501</v>
      </c>
      <c r="I531" s="1">
        <v>501</v>
      </c>
      <c r="J531" s="1">
        <v>507.39</v>
      </c>
      <c r="K531" s="1">
        <v>3415189</v>
      </c>
      <c r="L531" s="1">
        <v>1732843004.2</v>
      </c>
      <c r="M531" s="1">
        <v>75306</v>
      </c>
      <c r="N531" s="3">
        <f>IF(ISERR(LN(Table120[[#This Row],[Close Price]]/I530)),"-",LN(Table120[[#This Row],[Close Price]]/I530))</f>
        <v>-1.0226966959895842E-2</v>
      </c>
    </row>
    <row r="532" spans="1:14" x14ac:dyDescent="0.3">
      <c r="A532" s="1" t="s">
        <v>37</v>
      </c>
      <c r="B532" s="1" t="s">
        <v>14</v>
      </c>
      <c r="C532" s="2">
        <v>43886</v>
      </c>
      <c r="D532" s="1">
        <v>501</v>
      </c>
      <c r="E532" s="1">
        <v>503.5</v>
      </c>
      <c r="F532" s="1">
        <v>509.5</v>
      </c>
      <c r="G532" s="1">
        <v>499.1</v>
      </c>
      <c r="H532" s="1">
        <v>500</v>
      </c>
      <c r="I532" s="1">
        <v>500.25</v>
      </c>
      <c r="J532" s="1">
        <v>503.9</v>
      </c>
      <c r="K532" s="1">
        <v>2111814</v>
      </c>
      <c r="L532" s="1">
        <v>1064133522.7</v>
      </c>
      <c r="M532" s="1">
        <v>61229</v>
      </c>
      <c r="N532" s="3">
        <f>IF(ISERR(LN(Table120[[#This Row],[Close Price]]/I531)),"-",LN(Table120[[#This Row],[Close Price]]/I531))</f>
        <v>-1.4981276210219922E-3</v>
      </c>
    </row>
    <row r="533" spans="1:14" x14ac:dyDescent="0.3">
      <c r="A533" s="1" t="s">
        <v>37</v>
      </c>
      <c r="B533" s="1" t="s">
        <v>14</v>
      </c>
      <c r="C533" s="2">
        <v>43887</v>
      </c>
      <c r="D533" s="1">
        <v>500.25</v>
      </c>
      <c r="E533" s="1">
        <v>501</v>
      </c>
      <c r="F533" s="1">
        <v>507</v>
      </c>
      <c r="G533" s="1">
        <v>497.25</v>
      </c>
      <c r="H533" s="1">
        <v>500.5</v>
      </c>
      <c r="I533" s="1">
        <v>501.95</v>
      </c>
      <c r="J533" s="1">
        <v>503.61</v>
      </c>
      <c r="K533" s="1">
        <v>2775398</v>
      </c>
      <c r="L533" s="1">
        <v>1397731009.25</v>
      </c>
      <c r="M533" s="1">
        <v>53166</v>
      </c>
      <c r="N533" s="3">
        <f>IF(ISERR(LN(Table120[[#This Row],[Close Price]]/I532)),"-",LN(Table120[[#This Row],[Close Price]]/I532))</f>
        <v>3.3925396736928428E-3</v>
      </c>
    </row>
    <row r="534" spans="1:14" x14ac:dyDescent="0.3">
      <c r="A534" s="1" t="s">
        <v>37</v>
      </c>
      <c r="B534" s="1" t="s">
        <v>14</v>
      </c>
      <c r="C534" s="2">
        <v>43888</v>
      </c>
      <c r="D534" s="1">
        <v>501.95</v>
      </c>
      <c r="E534" s="1">
        <v>502.8</v>
      </c>
      <c r="F534" s="1">
        <v>508.2</v>
      </c>
      <c r="G534" s="1">
        <v>501.4</v>
      </c>
      <c r="H534" s="1">
        <v>505.6</v>
      </c>
      <c r="I534" s="1">
        <v>506.35</v>
      </c>
      <c r="J534" s="1">
        <v>504.73</v>
      </c>
      <c r="K534" s="1">
        <v>3265481</v>
      </c>
      <c r="L534" s="1">
        <v>1648189574.5</v>
      </c>
      <c r="M534" s="1">
        <v>71350</v>
      </c>
      <c r="N534" s="3">
        <f>IF(ISERR(LN(Table120[[#This Row],[Close Price]]/I533)),"-",LN(Table120[[#This Row],[Close Price]]/I533))</f>
        <v>8.7276166407585492E-3</v>
      </c>
    </row>
    <row r="535" spans="1:14" x14ac:dyDescent="0.3">
      <c r="A535" s="1" t="s">
        <v>37</v>
      </c>
      <c r="B535" s="1" t="s">
        <v>14</v>
      </c>
      <c r="C535" s="2">
        <v>43889</v>
      </c>
      <c r="D535" s="1">
        <v>506.35</v>
      </c>
      <c r="E535" s="1">
        <v>501</v>
      </c>
      <c r="F535" s="1">
        <v>504.95</v>
      </c>
      <c r="G535" s="1">
        <v>492</v>
      </c>
      <c r="H535" s="1">
        <v>494</v>
      </c>
      <c r="I535" s="1">
        <v>496.1</v>
      </c>
      <c r="J535" s="1">
        <v>497.93</v>
      </c>
      <c r="K535" s="1">
        <v>4192788</v>
      </c>
      <c r="L535" s="1">
        <v>2087696241.7</v>
      </c>
      <c r="M535" s="1">
        <v>85636</v>
      </c>
      <c r="N535" s="3">
        <f>IF(ISERR(LN(Table120[[#This Row],[Close Price]]/I534)),"-",LN(Table120[[#This Row],[Close Price]]/I534))</f>
        <v>-2.0450610471290768E-2</v>
      </c>
    </row>
    <row r="536" spans="1:14" x14ac:dyDescent="0.3">
      <c r="A536" s="1" t="s">
        <v>37</v>
      </c>
      <c r="B536" s="1" t="s">
        <v>14</v>
      </c>
      <c r="C536" s="2">
        <v>43892</v>
      </c>
      <c r="D536" s="1">
        <v>496.1</v>
      </c>
      <c r="E536" s="1">
        <v>503.8</v>
      </c>
      <c r="F536" s="1">
        <v>513.70000000000005</v>
      </c>
      <c r="G536" s="1">
        <v>493.7</v>
      </c>
      <c r="H536" s="1">
        <v>497.5</v>
      </c>
      <c r="I536" s="1">
        <v>499.25</v>
      </c>
      <c r="J536" s="1">
        <v>505.07</v>
      </c>
      <c r="K536" s="1">
        <v>3441005</v>
      </c>
      <c r="L536" s="1">
        <v>1737945513.2</v>
      </c>
      <c r="M536" s="1">
        <v>87422</v>
      </c>
      <c r="N536" s="3">
        <f>IF(ISERR(LN(Table120[[#This Row],[Close Price]]/I535)),"-",LN(Table120[[#This Row],[Close Price]]/I535))</f>
        <v>6.3294529889212471E-3</v>
      </c>
    </row>
    <row r="537" spans="1:14" x14ac:dyDescent="0.3">
      <c r="A537" s="1" t="s">
        <v>37</v>
      </c>
      <c r="B537" s="1" t="s">
        <v>14</v>
      </c>
      <c r="C537" s="2">
        <v>43893</v>
      </c>
      <c r="D537" s="1">
        <v>499.25</v>
      </c>
      <c r="E537" s="1">
        <v>503</v>
      </c>
      <c r="F537" s="1">
        <v>513</v>
      </c>
      <c r="G537" s="1">
        <v>500.3</v>
      </c>
      <c r="H537" s="1">
        <v>507.3</v>
      </c>
      <c r="I537" s="1">
        <v>506.6</v>
      </c>
      <c r="J537" s="1">
        <v>508.55</v>
      </c>
      <c r="K537" s="1">
        <v>3579242</v>
      </c>
      <c r="L537" s="1">
        <v>1820228946.8</v>
      </c>
      <c r="M537" s="1">
        <v>101209</v>
      </c>
      <c r="N537" s="3">
        <f>IF(ISERR(LN(Table120[[#This Row],[Close Price]]/I536)),"-",LN(Table120[[#This Row],[Close Price]]/I536))</f>
        <v>1.4614765271650254E-2</v>
      </c>
    </row>
    <row r="538" spans="1:14" x14ac:dyDescent="0.3">
      <c r="A538" s="1" t="s">
        <v>37</v>
      </c>
      <c r="B538" s="1" t="s">
        <v>14</v>
      </c>
      <c r="C538" s="2">
        <v>43894</v>
      </c>
      <c r="D538" s="1">
        <v>506.6</v>
      </c>
      <c r="E538" s="1">
        <v>511</v>
      </c>
      <c r="F538" s="1">
        <v>516.9</v>
      </c>
      <c r="G538" s="1">
        <v>506.6</v>
      </c>
      <c r="H538" s="1">
        <v>516.9</v>
      </c>
      <c r="I538" s="1">
        <v>514.4</v>
      </c>
      <c r="J538" s="1">
        <v>512.17999999999995</v>
      </c>
      <c r="K538" s="1">
        <v>3354621</v>
      </c>
      <c r="L538" s="1">
        <v>1718156018.5999999</v>
      </c>
      <c r="M538" s="1">
        <v>86541</v>
      </c>
      <c r="N538" s="3">
        <f>IF(ISERR(LN(Table120[[#This Row],[Close Price]]/I537)),"-",LN(Table120[[#This Row],[Close Price]]/I537))</f>
        <v>1.5279435355834614E-2</v>
      </c>
    </row>
    <row r="539" spans="1:14" x14ac:dyDescent="0.3">
      <c r="A539" s="1" t="s">
        <v>37</v>
      </c>
      <c r="B539" s="1" t="s">
        <v>14</v>
      </c>
      <c r="C539" s="2">
        <v>43895</v>
      </c>
      <c r="D539" s="1">
        <v>514.4</v>
      </c>
      <c r="E539" s="1">
        <v>520</v>
      </c>
      <c r="F539" s="1">
        <v>525</v>
      </c>
      <c r="G539" s="1">
        <v>514.54999999999995</v>
      </c>
      <c r="H539" s="1">
        <v>519.4</v>
      </c>
      <c r="I539" s="1">
        <v>517.95000000000005</v>
      </c>
      <c r="J539" s="1">
        <v>520.55999999999995</v>
      </c>
      <c r="K539" s="1">
        <v>3594544</v>
      </c>
      <c r="L539" s="1">
        <v>1871158112.4000001</v>
      </c>
      <c r="M539" s="1">
        <v>49920</v>
      </c>
      <c r="N539" s="3">
        <f>IF(ISERR(LN(Table120[[#This Row],[Close Price]]/I538)),"-",LN(Table120[[#This Row],[Close Price]]/I538))</f>
        <v>6.8775395807015097E-3</v>
      </c>
    </row>
    <row r="540" spans="1:14" x14ac:dyDescent="0.3">
      <c r="A540" s="1" t="s">
        <v>37</v>
      </c>
      <c r="B540" s="1" t="s">
        <v>14</v>
      </c>
      <c r="C540" s="2">
        <v>43896</v>
      </c>
      <c r="D540" s="1">
        <v>517.95000000000005</v>
      </c>
      <c r="E540" s="1">
        <v>511</v>
      </c>
      <c r="F540" s="1">
        <v>513.25</v>
      </c>
      <c r="G540" s="1">
        <v>496.2</v>
      </c>
      <c r="H540" s="1">
        <v>500</v>
      </c>
      <c r="I540" s="1">
        <v>500.55</v>
      </c>
      <c r="J540" s="1">
        <v>501.9</v>
      </c>
      <c r="K540" s="1">
        <v>2903801</v>
      </c>
      <c r="L540" s="1">
        <v>1457410037.1500001</v>
      </c>
      <c r="M540" s="1">
        <v>49558</v>
      </c>
      <c r="N540" s="3">
        <f>IF(ISERR(LN(Table120[[#This Row],[Close Price]]/I539)),"-",LN(Table120[[#This Row],[Close Price]]/I539))</f>
        <v>-3.4171218638618432E-2</v>
      </c>
    </row>
    <row r="541" spans="1:14" x14ac:dyDescent="0.3">
      <c r="A541" s="1" t="s">
        <v>37</v>
      </c>
      <c r="B541" s="1" t="s">
        <v>14</v>
      </c>
      <c r="C541" s="2">
        <v>43899</v>
      </c>
      <c r="D541" s="1">
        <v>500.55</v>
      </c>
      <c r="E541" s="1">
        <v>492</v>
      </c>
      <c r="F541" s="1">
        <v>494.95</v>
      </c>
      <c r="G541" s="1">
        <v>478.1</v>
      </c>
      <c r="H541" s="1">
        <v>488</v>
      </c>
      <c r="I541" s="1">
        <v>483.15</v>
      </c>
      <c r="J541" s="1">
        <v>485.82</v>
      </c>
      <c r="K541" s="1">
        <v>2176031</v>
      </c>
      <c r="L541" s="1">
        <v>1057166093.8</v>
      </c>
      <c r="M541" s="1">
        <v>63398</v>
      </c>
      <c r="N541" s="3">
        <f>IF(ISERR(LN(Table120[[#This Row],[Close Price]]/I540)),"-",LN(Table120[[#This Row],[Close Price]]/I540))</f>
        <v>-3.5380329420175292E-2</v>
      </c>
    </row>
    <row r="542" spans="1:14" x14ac:dyDescent="0.3">
      <c r="A542" s="1" t="s">
        <v>37</v>
      </c>
      <c r="B542" s="1" t="s">
        <v>14</v>
      </c>
      <c r="C542" s="2">
        <v>43901</v>
      </c>
      <c r="D542" s="1">
        <v>483.15</v>
      </c>
      <c r="E542" s="1">
        <v>479.8</v>
      </c>
      <c r="F542" s="1">
        <v>494.35</v>
      </c>
      <c r="G542" s="1">
        <v>476.45</v>
      </c>
      <c r="H542" s="1">
        <v>488.55</v>
      </c>
      <c r="I542" s="1">
        <v>488</v>
      </c>
      <c r="J542" s="1">
        <v>487.63</v>
      </c>
      <c r="K542" s="1">
        <v>2848964</v>
      </c>
      <c r="L542" s="1">
        <v>1389245270.3499999</v>
      </c>
      <c r="M542" s="1">
        <v>96208</v>
      </c>
      <c r="N542" s="3">
        <f>IF(ISERR(LN(Table120[[#This Row],[Close Price]]/I541)),"-",LN(Table120[[#This Row],[Close Price]]/I541))</f>
        <v>9.9882414078297302E-3</v>
      </c>
    </row>
    <row r="543" spans="1:14" x14ac:dyDescent="0.3">
      <c r="A543" s="1" t="s">
        <v>37</v>
      </c>
      <c r="B543" s="1" t="s">
        <v>14</v>
      </c>
      <c r="C543" s="2">
        <v>43902</v>
      </c>
      <c r="D543" s="1">
        <v>488</v>
      </c>
      <c r="E543" s="1">
        <v>477.5</v>
      </c>
      <c r="F543" s="1">
        <v>478</v>
      </c>
      <c r="G543" s="1">
        <v>451.7</v>
      </c>
      <c r="H543" s="1">
        <v>456.55</v>
      </c>
      <c r="I543" s="1">
        <v>455.25</v>
      </c>
      <c r="J543" s="1">
        <v>462.78</v>
      </c>
      <c r="K543" s="1">
        <v>2856386</v>
      </c>
      <c r="L543" s="1">
        <v>1321883274.1500001</v>
      </c>
      <c r="M543" s="1">
        <v>75716</v>
      </c>
      <c r="N543" s="3">
        <f>IF(ISERR(LN(Table120[[#This Row],[Close Price]]/I542)),"-",LN(Table120[[#This Row],[Close Price]]/I542))</f>
        <v>-6.9468687245429844E-2</v>
      </c>
    </row>
    <row r="544" spans="1:14" x14ac:dyDescent="0.3">
      <c r="A544" s="1" t="s">
        <v>37</v>
      </c>
      <c r="B544" s="1" t="s">
        <v>14</v>
      </c>
      <c r="C544" s="2">
        <v>43903</v>
      </c>
      <c r="D544" s="1">
        <v>455.25</v>
      </c>
      <c r="E544" s="1">
        <v>425</v>
      </c>
      <c r="F544" s="1">
        <v>472.75</v>
      </c>
      <c r="G544" s="1">
        <v>401.7</v>
      </c>
      <c r="H544" s="1">
        <v>453.65</v>
      </c>
      <c r="I544" s="1">
        <v>450.6</v>
      </c>
      <c r="J544" s="1">
        <v>447.43</v>
      </c>
      <c r="K544" s="1">
        <v>4078608</v>
      </c>
      <c r="L544" s="1">
        <v>1824901931.3499999</v>
      </c>
      <c r="M544" s="1">
        <v>102383</v>
      </c>
      <c r="N544" s="3">
        <f>IF(ISERR(LN(Table120[[#This Row],[Close Price]]/I543)),"-",LN(Table120[[#This Row],[Close Price]]/I543))</f>
        <v>-1.0266690609573232E-2</v>
      </c>
    </row>
    <row r="545" spans="1:14" x14ac:dyDescent="0.3">
      <c r="A545" s="1" t="s">
        <v>37</v>
      </c>
      <c r="B545" s="1" t="s">
        <v>14</v>
      </c>
      <c r="C545" s="2">
        <v>43906</v>
      </c>
      <c r="D545" s="1">
        <v>450.6</v>
      </c>
      <c r="E545" s="1">
        <v>439.4</v>
      </c>
      <c r="F545" s="1">
        <v>454.95</v>
      </c>
      <c r="G545" s="1">
        <v>426.4</v>
      </c>
      <c r="H545" s="1">
        <v>432.8</v>
      </c>
      <c r="I545" s="1">
        <v>431.5</v>
      </c>
      <c r="J545" s="1">
        <v>439.52</v>
      </c>
      <c r="K545" s="1">
        <v>3101283</v>
      </c>
      <c r="L545" s="1">
        <v>1363091000.2</v>
      </c>
      <c r="M545" s="1">
        <v>108050</v>
      </c>
      <c r="N545" s="3">
        <f>IF(ISERR(LN(Table120[[#This Row],[Close Price]]/I544)),"-",LN(Table120[[#This Row],[Close Price]]/I544))</f>
        <v>-4.3312517474661513E-2</v>
      </c>
    </row>
    <row r="546" spans="1:14" x14ac:dyDescent="0.3">
      <c r="A546" s="1" t="s">
        <v>37</v>
      </c>
      <c r="B546" s="1" t="s">
        <v>14</v>
      </c>
      <c r="C546" s="2">
        <v>43907</v>
      </c>
      <c r="D546" s="1">
        <v>431.5</v>
      </c>
      <c r="E546" s="1">
        <v>431.5</v>
      </c>
      <c r="F546" s="1">
        <v>450.9</v>
      </c>
      <c r="G546" s="1">
        <v>424.4</v>
      </c>
      <c r="H546" s="1">
        <v>438</v>
      </c>
      <c r="I546" s="1">
        <v>430.4</v>
      </c>
      <c r="J546" s="1">
        <v>439.88</v>
      </c>
      <c r="K546" s="1">
        <v>2506836</v>
      </c>
      <c r="L546" s="1">
        <v>1102712508.7</v>
      </c>
      <c r="M546" s="1">
        <v>99085</v>
      </c>
      <c r="N546" s="3">
        <f>IF(ISERR(LN(Table120[[#This Row],[Close Price]]/I545)),"-",LN(Table120[[#This Row],[Close Price]]/I545))</f>
        <v>-2.5525016759079789E-3</v>
      </c>
    </row>
    <row r="547" spans="1:14" x14ac:dyDescent="0.3">
      <c r="A547" s="1" t="s">
        <v>37</v>
      </c>
      <c r="B547" s="1" t="s">
        <v>14</v>
      </c>
      <c r="C547" s="2">
        <v>43908</v>
      </c>
      <c r="D547" s="1">
        <v>430.4</v>
      </c>
      <c r="E547" s="1">
        <v>435</v>
      </c>
      <c r="F547" s="1">
        <v>437.25</v>
      </c>
      <c r="G547" s="1">
        <v>412.1</v>
      </c>
      <c r="H547" s="1">
        <v>417.4</v>
      </c>
      <c r="I547" s="1">
        <v>414.55</v>
      </c>
      <c r="J547" s="1">
        <v>421.9</v>
      </c>
      <c r="K547" s="1">
        <v>2896377</v>
      </c>
      <c r="L547" s="1">
        <v>1221982165.05</v>
      </c>
      <c r="M547" s="1">
        <v>110547</v>
      </c>
      <c r="N547" s="3">
        <f>IF(ISERR(LN(Table120[[#This Row],[Close Price]]/I546)),"-",LN(Table120[[#This Row],[Close Price]]/I546))</f>
        <v>-3.7521414285346909E-2</v>
      </c>
    </row>
    <row r="548" spans="1:14" x14ac:dyDescent="0.3">
      <c r="A548" s="1" t="s">
        <v>37</v>
      </c>
      <c r="B548" s="1" t="s">
        <v>14</v>
      </c>
      <c r="C548" s="2">
        <v>43909</v>
      </c>
      <c r="D548" s="1">
        <v>414.55</v>
      </c>
      <c r="E548" s="1">
        <v>400.45</v>
      </c>
      <c r="F548" s="1">
        <v>428.45</v>
      </c>
      <c r="G548" s="1">
        <v>390.5</v>
      </c>
      <c r="H548" s="1">
        <v>416</v>
      </c>
      <c r="I548" s="1">
        <v>418.85</v>
      </c>
      <c r="J548" s="1">
        <v>407.38</v>
      </c>
      <c r="K548" s="1">
        <v>3097172</v>
      </c>
      <c r="L548" s="1">
        <v>1261719221.25</v>
      </c>
      <c r="M548" s="1">
        <v>62764</v>
      </c>
      <c r="N548" s="3">
        <f>IF(ISERR(LN(Table120[[#This Row],[Close Price]]/I547)),"-",LN(Table120[[#This Row],[Close Price]]/I547))</f>
        <v>1.0319266037590846E-2</v>
      </c>
    </row>
    <row r="549" spans="1:14" x14ac:dyDescent="0.3">
      <c r="A549" s="1" t="s">
        <v>37</v>
      </c>
      <c r="B549" s="1" t="s">
        <v>14</v>
      </c>
      <c r="C549" s="2">
        <v>43910</v>
      </c>
      <c r="D549" s="1">
        <v>418.85</v>
      </c>
      <c r="E549" s="1">
        <v>419</v>
      </c>
      <c r="F549" s="1">
        <v>452.7</v>
      </c>
      <c r="G549" s="1">
        <v>415</v>
      </c>
      <c r="H549" s="1">
        <v>446.5</v>
      </c>
      <c r="I549" s="1">
        <v>444.35</v>
      </c>
      <c r="J549" s="1">
        <v>434.86</v>
      </c>
      <c r="K549" s="1">
        <v>4011074</v>
      </c>
      <c r="L549" s="1">
        <v>1744273753.7</v>
      </c>
      <c r="M549" s="1">
        <v>85398</v>
      </c>
      <c r="N549" s="3">
        <f>IF(ISERR(LN(Table120[[#This Row],[Close Price]]/I548)),"-",LN(Table120[[#This Row],[Close Price]]/I548))</f>
        <v>5.9099679584665651E-2</v>
      </c>
    </row>
    <row r="550" spans="1:14" x14ac:dyDescent="0.3">
      <c r="A550" s="1" t="s">
        <v>37</v>
      </c>
      <c r="B550" s="1" t="s">
        <v>14</v>
      </c>
      <c r="C550" s="2">
        <v>43913</v>
      </c>
      <c r="D550" s="1">
        <v>444.35</v>
      </c>
      <c r="E550" s="1">
        <v>408</v>
      </c>
      <c r="F550" s="1">
        <v>428</v>
      </c>
      <c r="G550" s="1">
        <v>386.05</v>
      </c>
      <c r="H550" s="1">
        <v>392.25</v>
      </c>
      <c r="I550" s="1">
        <v>396.05</v>
      </c>
      <c r="J550" s="1">
        <v>408.24</v>
      </c>
      <c r="K550" s="1">
        <v>2662372</v>
      </c>
      <c r="L550" s="1">
        <v>1086896663.5</v>
      </c>
      <c r="M550" s="1">
        <v>86689</v>
      </c>
      <c r="N550" s="3">
        <f>IF(ISERR(LN(Table120[[#This Row],[Close Price]]/I549)),"-",LN(Table120[[#This Row],[Close Price]]/I549))</f>
        <v>-0.11507207427419552</v>
      </c>
    </row>
    <row r="551" spans="1:14" x14ac:dyDescent="0.3">
      <c r="A551" s="1" t="s">
        <v>37</v>
      </c>
      <c r="B551" s="1" t="s">
        <v>14</v>
      </c>
      <c r="C551" s="2">
        <v>43914</v>
      </c>
      <c r="D551" s="1">
        <v>396.05</v>
      </c>
      <c r="E551" s="1">
        <v>392.15</v>
      </c>
      <c r="F551" s="1">
        <v>419.6</v>
      </c>
      <c r="G551" s="1">
        <v>391</v>
      </c>
      <c r="H551" s="1">
        <v>396.3</v>
      </c>
      <c r="I551" s="1">
        <v>401.2</v>
      </c>
      <c r="J551" s="1">
        <v>409.31</v>
      </c>
      <c r="K551" s="1">
        <v>4912101</v>
      </c>
      <c r="L551" s="1">
        <v>2010583315.75</v>
      </c>
      <c r="M551" s="1">
        <v>123505</v>
      </c>
      <c r="N551" s="3">
        <f>IF(ISERR(LN(Table120[[#This Row],[Close Price]]/I550)),"-",LN(Table120[[#This Row],[Close Price]]/I550))</f>
        <v>1.2919590177491752E-2</v>
      </c>
    </row>
    <row r="552" spans="1:14" x14ac:dyDescent="0.3">
      <c r="A552" s="1" t="s">
        <v>37</v>
      </c>
      <c r="B552" s="1" t="s">
        <v>14</v>
      </c>
      <c r="C552" s="2">
        <v>43915</v>
      </c>
      <c r="D552" s="1">
        <v>401.2</v>
      </c>
      <c r="E552" s="1">
        <v>403.65</v>
      </c>
      <c r="F552" s="1">
        <v>412.05</v>
      </c>
      <c r="G552" s="1">
        <v>391.05</v>
      </c>
      <c r="H552" s="1">
        <v>405.2</v>
      </c>
      <c r="I552" s="1">
        <v>405.2</v>
      </c>
      <c r="J552" s="1">
        <v>404.4</v>
      </c>
      <c r="K552" s="1">
        <v>4409305</v>
      </c>
      <c r="L552" s="1">
        <v>1783102858.3499999</v>
      </c>
      <c r="M552" s="1">
        <v>146610</v>
      </c>
      <c r="N552" s="3">
        <f>IF(ISERR(LN(Table120[[#This Row],[Close Price]]/I551)),"-",LN(Table120[[#This Row],[Close Price]]/I551))</f>
        <v>9.9207162867477588E-3</v>
      </c>
    </row>
    <row r="553" spans="1:14" x14ac:dyDescent="0.3">
      <c r="A553" s="1" t="s">
        <v>37</v>
      </c>
      <c r="B553" s="1" t="s">
        <v>14</v>
      </c>
      <c r="C553" s="2">
        <v>43916</v>
      </c>
      <c r="D553" s="1">
        <v>405.2</v>
      </c>
      <c r="E553" s="1">
        <v>415</v>
      </c>
      <c r="F553" s="1">
        <v>433.95</v>
      </c>
      <c r="G553" s="1">
        <v>400.55</v>
      </c>
      <c r="H553" s="1">
        <v>429</v>
      </c>
      <c r="I553" s="1">
        <v>425.95</v>
      </c>
      <c r="J553" s="1">
        <v>419.77</v>
      </c>
      <c r="K553" s="1">
        <v>5838692</v>
      </c>
      <c r="L553" s="1">
        <v>2450905070.75</v>
      </c>
      <c r="M553" s="1">
        <v>125071</v>
      </c>
      <c r="N553" s="3">
        <f>IF(ISERR(LN(Table120[[#This Row],[Close Price]]/I552)),"-",LN(Table120[[#This Row],[Close Price]]/I552))</f>
        <v>4.9941196114321226E-2</v>
      </c>
    </row>
    <row r="554" spans="1:14" x14ac:dyDescent="0.3">
      <c r="A554" s="1" t="s">
        <v>37</v>
      </c>
      <c r="B554" s="1" t="s">
        <v>14</v>
      </c>
      <c r="C554" s="2">
        <v>43917</v>
      </c>
      <c r="D554" s="1">
        <v>425.95</v>
      </c>
      <c r="E554" s="1">
        <v>441.5</v>
      </c>
      <c r="F554" s="1">
        <v>445.6</v>
      </c>
      <c r="G554" s="1">
        <v>418</v>
      </c>
      <c r="H554" s="1">
        <v>424.7</v>
      </c>
      <c r="I554" s="1">
        <v>423</v>
      </c>
      <c r="J554" s="1">
        <v>429.07</v>
      </c>
      <c r="K554" s="1">
        <v>3674758</v>
      </c>
      <c r="L554" s="1">
        <v>1576721377.8</v>
      </c>
      <c r="M554" s="1">
        <v>79721</v>
      </c>
      <c r="N554" s="3">
        <f>IF(ISERR(LN(Table120[[#This Row],[Close Price]]/I553)),"-",LN(Table120[[#This Row],[Close Price]]/I553))</f>
        <v>-6.9497894425714652E-3</v>
      </c>
    </row>
    <row r="555" spans="1:14" x14ac:dyDescent="0.3">
      <c r="A555" s="1" t="s">
        <v>37</v>
      </c>
      <c r="B555" s="1" t="s">
        <v>14</v>
      </c>
      <c r="C555" s="2">
        <v>43920</v>
      </c>
      <c r="D555" s="1">
        <v>423</v>
      </c>
      <c r="E555" s="1">
        <v>415</v>
      </c>
      <c r="F555" s="1">
        <v>434.9</v>
      </c>
      <c r="G555" s="1">
        <v>404.1</v>
      </c>
      <c r="H555" s="1">
        <v>430</v>
      </c>
      <c r="I555" s="1">
        <v>427.55</v>
      </c>
      <c r="J555" s="1">
        <v>425.92</v>
      </c>
      <c r="K555" s="1">
        <v>3175357</v>
      </c>
      <c r="L555" s="1">
        <v>1352440871.5999999</v>
      </c>
      <c r="M555" s="1">
        <v>56013</v>
      </c>
      <c r="N555" s="3">
        <f>IF(ISERR(LN(Table120[[#This Row],[Close Price]]/I554)),"-",LN(Table120[[#This Row],[Close Price]]/I554))</f>
        <v>1.0699061555686422E-2</v>
      </c>
    </row>
    <row r="556" spans="1:14" x14ac:dyDescent="0.3">
      <c r="A556" s="1" t="s">
        <v>37</v>
      </c>
      <c r="B556" s="1" t="s">
        <v>14</v>
      </c>
      <c r="C556" s="2">
        <v>43921</v>
      </c>
      <c r="D556" s="1">
        <v>427.55</v>
      </c>
      <c r="E556" s="1">
        <v>435.9</v>
      </c>
      <c r="F556" s="1">
        <v>455.55</v>
      </c>
      <c r="G556" s="1">
        <v>430.45</v>
      </c>
      <c r="H556" s="1">
        <v>447.95</v>
      </c>
      <c r="I556" s="1">
        <v>450.05</v>
      </c>
      <c r="J556" s="1">
        <v>448.2</v>
      </c>
      <c r="K556" s="1">
        <v>3302641</v>
      </c>
      <c r="L556" s="1">
        <v>1480241971.05</v>
      </c>
      <c r="M556" s="1">
        <v>68437</v>
      </c>
      <c r="N556" s="3">
        <f>IF(ISERR(LN(Table120[[#This Row],[Close Price]]/I555)),"-",LN(Table120[[#This Row],[Close Price]]/I555))</f>
        <v>5.1287447101129958E-2</v>
      </c>
    </row>
    <row r="557" spans="1:14" x14ac:dyDescent="0.3">
      <c r="A557" s="1" t="s">
        <v>37</v>
      </c>
      <c r="B557" s="1" t="s">
        <v>14</v>
      </c>
      <c r="C557" s="2">
        <v>43922</v>
      </c>
      <c r="D557" s="1">
        <v>450.05</v>
      </c>
      <c r="E557" s="1">
        <v>450.9</v>
      </c>
      <c r="F557" s="1">
        <v>454.8</v>
      </c>
      <c r="G557" s="1">
        <v>430.3</v>
      </c>
      <c r="H557" s="1">
        <v>435</v>
      </c>
      <c r="I557" s="1">
        <v>434.85</v>
      </c>
      <c r="J557" s="1">
        <v>441.31</v>
      </c>
      <c r="K557" s="1">
        <v>2154766</v>
      </c>
      <c r="L557" s="1">
        <v>950909144.10000002</v>
      </c>
      <c r="M557" s="1">
        <v>71887</v>
      </c>
      <c r="N557" s="3">
        <f>IF(ISERR(LN(Table120[[#This Row],[Close Price]]/I556)),"-",LN(Table120[[#This Row],[Close Price]]/I556))</f>
        <v>-3.4357543667320044E-2</v>
      </c>
    </row>
    <row r="558" spans="1:14" x14ac:dyDescent="0.3">
      <c r="A558" s="1" t="s">
        <v>37</v>
      </c>
      <c r="B558" s="1" t="s">
        <v>14</v>
      </c>
      <c r="C558" s="2">
        <v>43924</v>
      </c>
      <c r="D558" s="1">
        <v>434.85</v>
      </c>
      <c r="E558" s="1">
        <v>444.5</v>
      </c>
      <c r="F558" s="1">
        <v>454.25</v>
      </c>
      <c r="G558" s="1">
        <v>424.05</v>
      </c>
      <c r="H558" s="1">
        <v>427</v>
      </c>
      <c r="I558" s="1">
        <v>427.8</v>
      </c>
      <c r="J558" s="1">
        <v>434.92</v>
      </c>
      <c r="K558" s="1">
        <v>4235837</v>
      </c>
      <c r="L558" s="1">
        <v>1842263607.9000001</v>
      </c>
      <c r="M558" s="1">
        <v>112806</v>
      </c>
      <c r="N558" s="3">
        <f>IF(ISERR(LN(Table120[[#This Row],[Close Price]]/I557)),"-",LN(Table120[[#This Row],[Close Price]]/I557))</f>
        <v>-1.6345347387469004E-2</v>
      </c>
    </row>
    <row r="559" spans="1:14" x14ac:dyDescent="0.3">
      <c r="A559" s="1" t="s">
        <v>37</v>
      </c>
      <c r="B559" s="1" t="s">
        <v>14</v>
      </c>
      <c r="C559" s="2">
        <v>43928</v>
      </c>
      <c r="D559" s="1">
        <v>427.8</v>
      </c>
      <c r="E559" s="1">
        <v>446.85</v>
      </c>
      <c r="F559" s="1">
        <v>489</v>
      </c>
      <c r="G559" s="1">
        <v>434.4</v>
      </c>
      <c r="H559" s="1">
        <v>474.5</v>
      </c>
      <c r="I559" s="1">
        <v>477.55</v>
      </c>
      <c r="J559" s="1">
        <v>461.85</v>
      </c>
      <c r="K559" s="1">
        <v>4522154</v>
      </c>
      <c r="L559" s="1">
        <v>2088555731.1500001</v>
      </c>
      <c r="M559" s="1">
        <v>88423</v>
      </c>
      <c r="N559" s="3">
        <f>IF(ISERR(LN(Table120[[#This Row],[Close Price]]/I558)),"-",LN(Table120[[#This Row],[Close Price]]/I558))</f>
        <v>0.11001306983244134</v>
      </c>
    </row>
    <row r="560" spans="1:14" x14ac:dyDescent="0.3">
      <c r="A560" s="1" t="s">
        <v>37</v>
      </c>
      <c r="B560" s="1" t="s">
        <v>14</v>
      </c>
      <c r="C560" s="2">
        <v>43929</v>
      </c>
      <c r="D560" s="1">
        <v>477.55</v>
      </c>
      <c r="E560" s="1">
        <v>474.3</v>
      </c>
      <c r="F560" s="1">
        <v>517.4</v>
      </c>
      <c r="G560" s="1">
        <v>470</v>
      </c>
      <c r="H560" s="1">
        <v>490</v>
      </c>
      <c r="I560" s="1">
        <v>488.3</v>
      </c>
      <c r="J560" s="1">
        <v>498.17</v>
      </c>
      <c r="K560" s="1">
        <v>5642445</v>
      </c>
      <c r="L560" s="1">
        <v>2810882047.3499999</v>
      </c>
      <c r="M560" s="1">
        <v>104185</v>
      </c>
      <c r="N560" s="3">
        <f>IF(ISERR(LN(Table120[[#This Row],[Close Price]]/I559)),"-",LN(Table120[[#This Row],[Close Price]]/I559))</f>
        <v>2.2261104586868037E-2</v>
      </c>
    </row>
    <row r="561" spans="1:14" x14ac:dyDescent="0.3">
      <c r="A561" s="1" t="s">
        <v>37</v>
      </c>
      <c r="B561" s="1" t="s">
        <v>14</v>
      </c>
      <c r="C561" s="2">
        <v>43930</v>
      </c>
      <c r="D561" s="1">
        <v>488.3</v>
      </c>
      <c r="E561" s="1">
        <v>501</v>
      </c>
      <c r="F561" s="1">
        <v>514</v>
      </c>
      <c r="G561" s="1">
        <v>479.25</v>
      </c>
      <c r="H561" s="1">
        <v>483.55</v>
      </c>
      <c r="I561" s="1">
        <v>485.35</v>
      </c>
      <c r="J561" s="1">
        <v>500.27</v>
      </c>
      <c r="K561" s="1">
        <v>5378102</v>
      </c>
      <c r="L561" s="1">
        <v>2690483117.8499999</v>
      </c>
      <c r="M561" s="1">
        <v>112330</v>
      </c>
      <c r="N561" s="3">
        <f>IF(ISERR(LN(Table120[[#This Row],[Close Price]]/I560)),"-",LN(Table120[[#This Row],[Close Price]]/I560))</f>
        <v>-6.0596909093792841E-3</v>
      </c>
    </row>
    <row r="562" spans="1:14" x14ac:dyDescent="0.3">
      <c r="A562" s="1" t="s">
        <v>37</v>
      </c>
      <c r="B562" s="1" t="s">
        <v>14</v>
      </c>
      <c r="C562" s="2">
        <v>43934</v>
      </c>
      <c r="D562" s="1">
        <v>485.35</v>
      </c>
      <c r="E562" s="1">
        <v>485.9</v>
      </c>
      <c r="F562" s="1">
        <v>492.95</v>
      </c>
      <c r="G562" s="1">
        <v>472.75</v>
      </c>
      <c r="H562" s="1">
        <v>479</v>
      </c>
      <c r="I562" s="1">
        <v>479.8</v>
      </c>
      <c r="J562" s="1">
        <v>482.81</v>
      </c>
      <c r="K562" s="1">
        <v>2769955</v>
      </c>
      <c r="L562" s="1">
        <v>1337368134.5999999</v>
      </c>
      <c r="M562" s="1">
        <v>55602</v>
      </c>
      <c r="N562" s="3">
        <f>IF(ISERR(LN(Table120[[#This Row],[Close Price]]/I561)),"-",LN(Table120[[#This Row],[Close Price]]/I561))</f>
        <v>-1.1500929752641132E-2</v>
      </c>
    </row>
    <row r="563" spans="1:14" x14ac:dyDescent="0.3">
      <c r="A563" s="1" t="s">
        <v>37</v>
      </c>
      <c r="B563" s="1" t="s">
        <v>14</v>
      </c>
      <c r="C563" s="2">
        <v>43936</v>
      </c>
      <c r="D563" s="1">
        <v>479.8</v>
      </c>
      <c r="E563" s="1">
        <v>480</v>
      </c>
      <c r="F563" s="1">
        <v>506</v>
      </c>
      <c r="G563" s="1">
        <v>480</v>
      </c>
      <c r="H563" s="1">
        <v>503</v>
      </c>
      <c r="I563" s="1">
        <v>502.85</v>
      </c>
      <c r="J563" s="1">
        <v>496.99</v>
      </c>
      <c r="K563" s="1">
        <v>4343315</v>
      </c>
      <c r="L563" s="1">
        <v>2158586251.5500002</v>
      </c>
      <c r="M563" s="1">
        <v>86825</v>
      </c>
      <c r="N563" s="3">
        <f>IF(ISERR(LN(Table120[[#This Row],[Close Price]]/I562)),"-",LN(Table120[[#This Row],[Close Price]]/I562))</f>
        <v>4.6922564484895291E-2</v>
      </c>
    </row>
    <row r="564" spans="1:14" x14ac:dyDescent="0.3">
      <c r="A564" s="1" t="s">
        <v>37</v>
      </c>
      <c r="B564" s="1" t="s">
        <v>14</v>
      </c>
      <c r="C564" s="2">
        <v>43937</v>
      </c>
      <c r="D564" s="1">
        <v>502.85</v>
      </c>
      <c r="E564" s="1">
        <v>497.75</v>
      </c>
      <c r="F564" s="1">
        <v>509</v>
      </c>
      <c r="G564" s="1">
        <v>492.15</v>
      </c>
      <c r="H564" s="1">
        <v>502.5</v>
      </c>
      <c r="I564" s="1">
        <v>503.5</v>
      </c>
      <c r="J564" s="1">
        <v>502.6</v>
      </c>
      <c r="K564" s="1">
        <v>3438673</v>
      </c>
      <c r="L564" s="1">
        <v>1728271477.8499999</v>
      </c>
      <c r="M564" s="1">
        <v>63461</v>
      </c>
      <c r="N564" s="3">
        <f>IF(ISERR(LN(Table120[[#This Row],[Close Price]]/I563)),"-",LN(Table120[[#This Row],[Close Price]]/I563))</f>
        <v>1.2917972681276157E-3</v>
      </c>
    </row>
    <row r="565" spans="1:14" x14ac:dyDescent="0.3">
      <c r="A565" s="1" t="s">
        <v>37</v>
      </c>
      <c r="B565" s="1" t="s">
        <v>14</v>
      </c>
      <c r="C565" s="2">
        <v>43938</v>
      </c>
      <c r="D565" s="1">
        <v>503.5</v>
      </c>
      <c r="E565" s="1">
        <v>515</v>
      </c>
      <c r="F565" s="1">
        <v>515</v>
      </c>
      <c r="G565" s="1">
        <v>487.2</v>
      </c>
      <c r="H565" s="1">
        <v>488.4</v>
      </c>
      <c r="I565" s="1">
        <v>490.1</v>
      </c>
      <c r="J565" s="1">
        <v>495.63</v>
      </c>
      <c r="K565" s="1">
        <v>3429733</v>
      </c>
      <c r="L565" s="1">
        <v>1699884452.55</v>
      </c>
      <c r="M565" s="1">
        <v>66609</v>
      </c>
      <c r="N565" s="3">
        <f>IF(ISERR(LN(Table120[[#This Row],[Close Price]]/I564)),"-",LN(Table120[[#This Row],[Close Price]]/I564))</f>
        <v>-2.6974260243115097E-2</v>
      </c>
    </row>
    <row r="566" spans="1:14" x14ac:dyDescent="0.3">
      <c r="A566" s="1" t="s">
        <v>37</v>
      </c>
      <c r="B566" s="1" t="s">
        <v>14</v>
      </c>
      <c r="C566" s="2">
        <v>43941</v>
      </c>
      <c r="D566" s="1">
        <v>490.1</v>
      </c>
      <c r="E566" s="1">
        <v>492.4</v>
      </c>
      <c r="F566" s="1">
        <v>499.95</v>
      </c>
      <c r="G566" s="1">
        <v>482.5</v>
      </c>
      <c r="H566" s="1">
        <v>495.15</v>
      </c>
      <c r="I566" s="1">
        <v>492.85</v>
      </c>
      <c r="J566" s="1">
        <v>491.43</v>
      </c>
      <c r="K566" s="1">
        <v>3234062</v>
      </c>
      <c r="L566" s="1">
        <v>1589302506.1500001</v>
      </c>
      <c r="M566" s="1">
        <v>51890</v>
      </c>
      <c r="N566" s="3">
        <f>IF(ISERR(LN(Table120[[#This Row],[Close Price]]/I565)),"-",LN(Table120[[#This Row],[Close Price]]/I565))</f>
        <v>5.595416195946226E-3</v>
      </c>
    </row>
    <row r="567" spans="1:14" x14ac:dyDescent="0.3">
      <c r="A567" s="1" t="s">
        <v>37</v>
      </c>
      <c r="B567" s="1" t="s">
        <v>14</v>
      </c>
      <c r="C567" s="2">
        <v>43942</v>
      </c>
      <c r="D567" s="1">
        <v>492.85</v>
      </c>
      <c r="E567" s="1">
        <v>486.5</v>
      </c>
      <c r="F567" s="1">
        <v>503</v>
      </c>
      <c r="G567" s="1">
        <v>484</v>
      </c>
      <c r="H567" s="1">
        <v>498</v>
      </c>
      <c r="I567" s="1">
        <v>498.2</v>
      </c>
      <c r="J567" s="1">
        <v>494.73</v>
      </c>
      <c r="K567" s="1">
        <v>4519020</v>
      </c>
      <c r="L567" s="1">
        <v>2235705652.3000002</v>
      </c>
      <c r="M567" s="1">
        <v>91501</v>
      </c>
      <c r="N567" s="3">
        <f>IF(ISERR(LN(Table120[[#This Row],[Close Price]]/I566)),"-",LN(Table120[[#This Row],[Close Price]]/I566))</f>
        <v>1.0796734716631923E-2</v>
      </c>
    </row>
    <row r="568" spans="1:14" x14ac:dyDescent="0.3">
      <c r="A568" s="1" t="s">
        <v>37</v>
      </c>
      <c r="B568" s="1" t="s">
        <v>14</v>
      </c>
      <c r="C568" s="2">
        <v>43943</v>
      </c>
      <c r="D568" s="1">
        <v>498.2</v>
      </c>
      <c r="E568" s="1">
        <v>498.5</v>
      </c>
      <c r="F568" s="1">
        <v>504.8</v>
      </c>
      <c r="G568" s="1">
        <v>495.55</v>
      </c>
      <c r="H568" s="1">
        <v>503.7</v>
      </c>
      <c r="I568" s="1">
        <v>502.7</v>
      </c>
      <c r="J568" s="1">
        <v>501.22</v>
      </c>
      <c r="K568" s="1">
        <v>2801955</v>
      </c>
      <c r="L568" s="1">
        <v>1404397709.3</v>
      </c>
      <c r="M568" s="1">
        <v>49027</v>
      </c>
      <c r="N568" s="3">
        <f>IF(ISERR(LN(Table120[[#This Row],[Close Price]]/I567)),"-",LN(Table120[[#This Row],[Close Price]]/I567))</f>
        <v>8.9919678704495597E-3</v>
      </c>
    </row>
    <row r="569" spans="1:14" x14ac:dyDescent="0.3">
      <c r="A569" s="1" t="s">
        <v>37</v>
      </c>
      <c r="B569" s="1" t="s">
        <v>14</v>
      </c>
      <c r="C569" s="2">
        <v>43944</v>
      </c>
      <c r="D569" s="1">
        <v>502.7</v>
      </c>
      <c r="E569" s="1">
        <v>506.1</v>
      </c>
      <c r="F569" s="1">
        <v>516.15</v>
      </c>
      <c r="G569" s="1">
        <v>497.05</v>
      </c>
      <c r="H569" s="1">
        <v>500.3</v>
      </c>
      <c r="I569" s="1">
        <v>499</v>
      </c>
      <c r="J569" s="1">
        <v>507.86</v>
      </c>
      <c r="K569" s="1">
        <v>4322555</v>
      </c>
      <c r="L569" s="1">
        <v>2195258472.3000002</v>
      </c>
      <c r="M569" s="1">
        <v>86109</v>
      </c>
      <c r="N569" s="3">
        <f>IF(ISERR(LN(Table120[[#This Row],[Close Price]]/I568)),"-",LN(Table120[[#This Row],[Close Price]]/I568))</f>
        <v>-7.3874749470109044E-3</v>
      </c>
    </row>
    <row r="570" spans="1:14" x14ac:dyDescent="0.3">
      <c r="A570" s="1" t="s">
        <v>37</v>
      </c>
      <c r="B570" s="1" t="s">
        <v>14</v>
      </c>
      <c r="C570" s="2">
        <v>43945</v>
      </c>
      <c r="D570" s="1">
        <v>499</v>
      </c>
      <c r="E570" s="1">
        <v>499</v>
      </c>
      <c r="F570" s="1">
        <v>503.75</v>
      </c>
      <c r="G570" s="1">
        <v>494.5</v>
      </c>
      <c r="H570" s="1">
        <v>497.1</v>
      </c>
      <c r="I570" s="1">
        <v>499.05</v>
      </c>
      <c r="J570" s="1">
        <v>499.34</v>
      </c>
      <c r="K570" s="1">
        <v>2376828</v>
      </c>
      <c r="L570" s="1">
        <v>1186837744.45</v>
      </c>
      <c r="M570" s="1">
        <v>40039</v>
      </c>
      <c r="N570" s="3">
        <f>IF(ISERR(LN(Table120[[#This Row],[Close Price]]/I569)),"-",LN(Table120[[#This Row],[Close Price]]/I569))</f>
        <v>1.0019538107687563E-4</v>
      </c>
    </row>
    <row r="571" spans="1:14" x14ac:dyDescent="0.3">
      <c r="A571" s="1" t="s">
        <v>37</v>
      </c>
      <c r="B571" s="1" t="s">
        <v>14</v>
      </c>
      <c r="C571" s="2">
        <v>43948</v>
      </c>
      <c r="D571" s="1">
        <v>499.05</v>
      </c>
      <c r="E571" s="1">
        <v>502</v>
      </c>
      <c r="F571" s="1">
        <v>504.65</v>
      </c>
      <c r="G571" s="1">
        <v>487.25</v>
      </c>
      <c r="H571" s="1">
        <v>491</v>
      </c>
      <c r="I571" s="1">
        <v>491.75</v>
      </c>
      <c r="J571" s="1">
        <v>492.03</v>
      </c>
      <c r="K571" s="1">
        <v>4482202</v>
      </c>
      <c r="L571" s="1">
        <v>2205371225.5</v>
      </c>
      <c r="M571" s="1">
        <v>87381</v>
      </c>
      <c r="N571" s="3">
        <f>IF(ISERR(LN(Table120[[#This Row],[Close Price]]/I570)),"-",LN(Table120[[#This Row],[Close Price]]/I570))</f>
        <v>-1.4735833863427028E-2</v>
      </c>
    </row>
    <row r="572" spans="1:14" x14ac:dyDescent="0.3">
      <c r="A572" s="1" t="s">
        <v>37</v>
      </c>
      <c r="B572" s="1" t="s">
        <v>14</v>
      </c>
      <c r="C572" s="2">
        <v>43949</v>
      </c>
      <c r="D572" s="1">
        <v>491.75</v>
      </c>
      <c r="E572" s="1">
        <v>494</v>
      </c>
      <c r="F572" s="1">
        <v>494.4</v>
      </c>
      <c r="G572" s="1">
        <v>482.4</v>
      </c>
      <c r="H572" s="1">
        <v>487.75</v>
      </c>
      <c r="I572" s="1">
        <v>487.55</v>
      </c>
      <c r="J572" s="1">
        <v>487.47</v>
      </c>
      <c r="K572" s="1">
        <v>2010669</v>
      </c>
      <c r="L572" s="1">
        <v>980138767.60000002</v>
      </c>
      <c r="M572" s="1">
        <v>53572</v>
      </c>
      <c r="N572" s="3">
        <f>IF(ISERR(LN(Table120[[#This Row],[Close Price]]/I571)),"-",LN(Table120[[#This Row],[Close Price]]/I571))</f>
        <v>-8.5776079880403883E-3</v>
      </c>
    </row>
    <row r="573" spans="1:14" x14ac:dyDescent="0.3">
      <c r="A573" s="1" t="s">
        <v>37</v>
      </c>
      <c r="B573" s="1" t="s">
        <v>14</v>
      </c>
      <c r="C573" s="2">
        <v>43950</v>
      </c>
      <c r="D573" s="1">
        <v>487.55</v>
      </c>
      <c r="E573" s="1">
        <v>490</v>
      </c>
      <c r="F573" s="1">
        <v>490.65</v>
      </c>
      <c r="G573" s="1">
        <v>475.45</v>
      </c>
      <c r="H573" s="1">
        <v>477.55</v>
      </c>
      <c r="I573" s="1">
        <v>478.25</v>
      </c>
      <c r="J573" s="1">
        <v>480.74</v>
      </c>
      <c r="K573" s="1">
        <v>2503273</v>
      </c>
      <c r="L573" s="1">
        <v>1203423122.7</v>
      </c>
      <c r="M573" s="1">
        <v>66885</v>
      </c>
      <c r="N573" s="3">
        <f>IF(ISERR(LN(Table120[[#This Row],[Close Price]]/I572)),"-",LN(Table120[[#This Row],[Close Price]]/I572))</f>
        <v>-1.9259240960765762E-2</v>
      </c>
    </row>
    <row r="574" spans="1:14" x14ac:dyDescent="0.3">
      <c r="A574" s="1" t="s">
        <v>37</v>
      </c>
      <c r="B574" s="1" t="s">
        <v>14</v>
      </c>
      <c r="C574" s="2">
        <v>43951</v>
      </c>
      <c r="D574" s="1">
        <v>478.25</v>
      </c>
      <c r="E574" s="1">
        <v>485</v>
      </c>
      <c r="F574" s="1">
        <v>495.35</v>
      </c>
      <c r="G574" s="1">
        <v>478.25</v>
      </c>
      <c r="H574" s="1">
        <v>490</v>
      </c>
      <c r="I574" s="1">
        <v>489.3</v>
      </c>
      <c r="J574" s="1">
        <v>488.28</v>
      </c>
      <c r="K574" s="1">
        <v>4295419</v>
      </c>
      <c r="L574" s="1">
        <v>2097355259.75</v>
      </c>
      <c r="M574" s="1">
        <v>95765</v>
      </c>
      <c r="N574" s="3">
        <f>IF(ISERR(LN(Table120[[#This Row],[Close Price]]/I573)),"-",LN(Table120[[#This Row],[Close Price]]/I573))</f>
        <v>2.2842189974715668E-2</v>
      </c>
    </row>
    <row r="575" spans="1:14" x14ac:dyDescent="0.3">
      <c r="A575" s="1" t="s">
        <v>37</v>
      </c>
      <c r="B575" s="1" t="s">
        <v>14</v>
      </c>
      <c r="C575" s="2">
        <v>43955</v>
      </c>
      <c r="D575" s="1">
        <v>489.3</v>
      </c>
      <c r="E575" s="1">
        <v>480</v>
      </c>
      <c r="F575" s="1">
        <v>482.8</v>
      </c>
      <c r="G575" s="1">
        <v>465.7</v>
      </c>
      <c r="H575" s="1">
        <v>466.7</v>
      </c>
      <c r="I575" s="1">
        <v>468.75</v>
      </c>
      <c r="J575" s="1">
        <v>472.61</v>
      </c>
      <c r="K575" s="1">
        <v>3267524</v>
      </c>
      <c r="L575" s="1">
        <v>1544260097.2</v>
      </c>
      <c r="M575" s="1">
        <v>78392</v>
      </c>
      <c r="N575" s="3">
        <f>IF(ISERR(LN(Table120[[#This Row],[Close Price]]/I574)),"-",LN(Table120[[#This Row],[Close Price]]/I574))</f>
        <v>-4.2906221010457317E-2</v>
      </c>
    </row>
    <row r="576" spans="1:14" x14ac:dyDescent="0.3">
      <c r="A576" s="1" t="s">
        <v>37</v>
      </c>
      <c r="B576" s="1" t="s">
        <v>14</v>
      </c>
      <c r="C576" s="2">
        <v>43956</v>
      </c>
      <c r="D576" s="1">
        <v>468.75</v>
      </c>
      <c r="E576" s="1">
        <v>471</v>
      </c>
      <c r="F576" s="1">
        <v>475.55</v>
      </c>
      <c r="G576" s="1">
        <v>450</v>
      </c>
      <c r="H576" s="1">
        <v>455</v>
      </c>
      <c r="I576" s="1">
        <v>452.5</v>
      </c>
      <c r="J576" s="1">
        <v>459.48</v>
      </c>
      <c r="K576" s="1">
        <v>3676081</v>
      </c>
      <c r="L576" s="1">
        <v>1689103899.1500001</v>
      </c>
      <c r="M576" s="1">
        <v>70997</v>
      </c>
      <c r="N576" s="3">
        <f>IF(ISERR(LN(Table120[[#This Row],[Close Price]]/I575)),"-",LN(Table120[[#This Row],[Close Price]]/I575))</f>
        <v>-3.5281814144639712E-2</v>
      </c>
    </row>
    <row r="577" spans="1:14" x14ac:dyDescent="0.3">
      <c r="A577" s="1" t="s">
        <v>37</v>
      </c>
      <c r="B577" s="1" t="s">
        <v>14</v>
      </c>
      <c r="C577" s="2">
        <v>43957</v>
      </c>
      <c r="D577" s="1">
        <v>452.5</v>
      </c>
      <c r="E577" s="1">
        <v>454.95</v>
      </c>
      <c r="F577" s="1">
        <v>458.35</v>
      </c>
      <c r="G577" s="1">
        <v>443.1</v>
      </c>
      <c r="H577" s="1">
        <v>456.45</v>
      </c>
      <c r="I577" s="1">
        <v>455.7</v>
      </c>
      <c r="J577" s="1">
        <v>451.35</v>
      </c>
      <c r="K577" s="1">
        <v>4087839</v>
      </c>
      <c r="L577" s="1">
        <v>1845031338.7</v>
      </c>
      <c r="M577" s="1">
        <v>96486</v>
      </c>
      <c r="N577" s="3">
        <f>IF(ISERR(LN(Table120[[#This Row],[Close Price]]/I576)),"-",LN(Table120[[#This Row],[Close Price]]/I576))</f>
        <v>7.0469351298559539E-3</v>
      </c>
    </row>
    <row r="578" spans="1:14" x14ac:dyDescent="0.3">
      <c r="A578" s="1" t="s">
        <v>37</v>
      </c>
      <c r="B578" s="1" t="s">
        <v>14</v>
      </c>
      <c r="C578" s="2">
        <v>43958</v>
      </c>
      <c r="D578" s="1">
        <v>455.7</v>
      </c>
      <c r="E578" s="1">
        <v>456.5</v>
      </c>
      <c r="F578" s="1">
        <v>456.5</v>
      </c>
      <c r="G578" s="1">
        <v>440</v>
      </c>
      <c r="H578" s="1">
        <v>442.6</v>
      </c>
      <c r="I578" s="1">
        <v>441.9</v>
      </c>
      <c r="J578" s="1">
        <v>444.86</v>
      </c>
      <c r="K578" s="1">
        <v>3356815</v>
      </c>
      <c r="L578" s="1">
        <v>1493309350.75</v>
      </c>
      <c r="M578" s="1">
        <v>84621</v>
      </c>
      <c r="N578" s="3">
        <f>IF(ISERR(LN(Table120[[#This Row],[Close Price]]/I577)),"-",LN(Table120[[#This Row],[Close Price]]/I577))</f>
        <v>-3.0751086133142567E-2</v>
      </c>
    </row>
    <row r="579" spans="1:14" x14ac:dyDescent="0.3">
      <c r="A579" s="1" t="s">
        <v>37</v>
      </c>
      <c r="B579" s="1" t="s">
        <v>14</v>
      </c>
      <c r="C579" s="2">
        <v>43959</v>
      </c>
      <c r="D579" s="1">
        <v>441.9</v>
      </c>
      <c r="E579" s="1">
        <v>447</v>
      </c>
      <c r="F579" s="1">
        <v>452</v>
      </c>
      <c r="G579" s="1">
        <v>441.65</v>
      </c>
      <c r="H579" s="1">
        <v>446.55</v>
      </c>
      <c r="I579" s="1">
        <v>446.8</v>
      </c>
      <c r="J579" s="1">
        <v>447.82</v>
      </c>
      <c r="K579" s="1">
        <v>3238326</v>
      </c>
      <c r="L579" s="1">
        <v>1450196476</v>
      </c>
      <c r="M579" s="1">
        <v>59119</v>
      </c>
      <c r="N579" s="3">
        <f>IF(ISERR(LN(Table120[[#This Row],[Close Price]]/I578)),"-",LN(Table120[[#This Row],[Close Price]]/I578))</f>
        <v>1.1027455058351478E-2</v>
      </c>
    </row>
    <row r="580" spans="1:14" x14ac:dyDescent="0.3">
      <c r="A580" s="1" t="s">
        <v>37</v>
      </c>
      <c r="B580" s="1" t="s">
        <v>14</v>
      </c>
      <c r="C580" s="2">
        <v>43962</v>
      </c>
      <c r="D580" s="1">
        <v>446.8</v>
      </c>
      <c r="E580" s="1">
        <v>450</v>
      </c>
      <c r="F580" s="1">
        <v>454.7</v>
      </c>
      <c r="G580" s="1">
        <v>443.5</v>
      </c>
      <c r="H580" s="1">
        <v>446.95</v>
      </c>
      <c r="I580" s="1">
        <v>446.55</v>
      </c>
      <c r="J580" s="1">
        <v>448.94</v>
      </c>
      <c r="K580" s="1">
        <v>2890780</v>
      </c>
      <c r="L580" s="1">
        <v>1297791268.6500001</v>
      </c>
      <c r="M580" s="1">
        <v>63062</v>
      </c>
      <c r="N580" s="3">
        <f>IF(ISERR(LN(Table120[[#This Row],[Close Price]]/I579)),"-",LN(Table120[[#This Row],[Close Price]]/I579))</f>
        <v>-5.5969106515052665E-4</v>
      </c>
    </row>
    <row r="581" spans="1:14" x14ac:dyDescent="0.3">
      <c r="A581" s="1" t="s">
        <v>37</v>
      </c>
      <c r="B581" s="1" t="s">
        <v>14</v>
      </c>
      <c r="C581" s="2">
        <v>43963</v>
      </c>
      <c r="D581" s="1">
        <v>446.55</v>
      </c>
      <c r="E581" s="1">
        <v>447</v>
      </c>
      <c r="F581" s="1">
        <v>451.75</v>
      </c>
      <c r="G581" s="1">
        <v>439.2</v>
      </c>
      <c r="H581" s="1">
        <v>442.05</v>
      </c>
      <c r="I581" s="1">
        <v>443.15</v>
      </c>
      <c r="J581" s="1">
        <v>442.78</v>
      </c>
      <c r="K581" s="1">
        <v>2465976</v>
      </c>
      <c r="L581" s="1">
        <v>1091875299.5</v>
      </c>
      <c r="M581" s="1">
        <v>43761</v>
      </c>
      <c r="N581" s="3">
        <f>IF(ISERR(LN(Table120[[#This Row],[Close Price]]/I580)),"-",LN(Table120[[#This Row],[Close Price]]/I580))</f>
        <v>-7.6430629454881669E-3</v>
      </c>
    </row>
    <row r="582" spans="1:14" x14ac:dyDescent="0.3">
      <c r="A582" s="1" t="s">
        <v>37</v>
      </c>
      <c r="B582" s="1" t="s">
        <v>14</v>
      </c>
      <c r="C582" s="2">
        <v>43964</v>
      </c>
      <c r="D582" s="1">
        <v>443.15</v>
      </c>
      <c r="E582" s="1">
        <v>458</v>
      </c>
      <c r="F582" s="1">
        <v>458.6</v>
      </c>
      <c r="G582" s="1">
        <v>442.45</v>
      </c>
      <c r="H582" s="1">
        <v>445.45</v>
      </c>
      <c r="I582" s="1">
        <v>444.05</v>
      </c>
      <c r="J582" s="1">
        <v>447.54</v>
      </c>
      <c r="K582" s="1">
        <v>2202274</v>
      </c>
      <c r="L582" s="1">
        <v>985598398.60000002</v>
      </c>
      <c r="M582" s="1">
        <v>32670</v>
      </c>
      <c r="N582" s="3">
        <f>IF(ISERR(LN(Table120[[#This Row],[Close Price]]/I581)),"-",LN(Table120[[#This Row],[Close Price]]/I581))</f>
        <v>2.0288555201061292E-3</v>
      </c>
    </row>
    <row r="583" spans="1:14" x14ac:dyDescent="0.3">
      <c r="A583" s="1" t="s">
        <v>37</v>
      </c>
      <c r="B583" s="1" t="s">
        <v>14</v>
      </c>
      <c r="C583" s="2">
        <v>43965</v>
      </c>
      <c r="D583" s="1">
        <v>444.05</v>
      </c>
      <c r="E583" s="1">
        <v>445.5</v>
      </c>
      <c r="F583" s="1">
        <v>461</v>
      </c>
      <c r="G583" s="1">
        <v>445</v>
      </c>
      <c r="H583" s="1">
        <v>459.7</v>
      </c>
      <c r="I583" s="1">
        <v>458.6</v>
      </c>
      <c r="J583" s="1">
        <v>456.04</v>
      </c>
      <c r="K583" s="1">
        <v>3710985</v>
      </c>
      <c r="L583" s="1">
        <v>1692349069.5999999</v>
      </c>
      <c r="M583" s="1">
        <v>55531</v>
      </c>
      <c r="N583" s="3">
        <f>IF(ISERR(LN(Table120[[#This Row],[Close Price]]/I582)),"-",LN(Table120[[#This Row],[Close Price]]/I582))</f>
        <v>3.2241201719291027E-2</v>
      </c>
    </row>
    <row r="584" spans="1:14" x14ac:dyDescent="0.3">
      <c r="A584" s="1" t="s">
        <v>37</v>
      </c>
      <c r="B584" s="1" t="s">
        <v>14</v>
      </c>
      <c r="C584" s="2">
        <v>43966</v>
      </c>
      <c r="D584" s="1">
        <v>458.6</v>
      </c>
      <c r="E584" s="1">
        <v>463</v>
      </c>
      <c r="F584" s="1">
        <v>463.65</v>
      </c>
      <c r="G584" s="1">
        <v>441.35</v>
      </c>
      <c r="H584" s="1">
        <v>443</v>
      </c>
      <c r="I584" s="1">
        <v>443.9</v>
      </c>
      <c r="J584" s="1">
        <v>450.7</v>
      </c>
      <c r="K584" s="1">
        <v>4050139</v>
      </c>
      <c r="L584" s="1">
        <v>1825416417.05</v>
      </c>
      <c r="M584" s="1">
        <v>62507</v>
      </c>
      <c r="N584" s="3">
        <f>IF(ISERR(LN(Table120[[#This Row],[Close Price]]/I583)),"-",LN(Table120[[#This Row],[Close Price]]/I583))</f>
        <v>-3.2579058583814657E-2</v>
      </c>
    </row>
    <row r="585" spans="1:14" x14ac:dyDescent="0.3">
      <c r="A585" s="1" t="s">
        <v>37</v>
      </c>
      <c r="B585" s="1" t="s">
        <v>14</v>
      </c>
      <c r="C585" s="2">
        <v>43969</v>
      </c>
      <c r="D585" s="1">
        <v>443.9</v>
      </c>
      <c r="E585" s="1">
        <v>446</v>
      </c>
      <c r="F585" s="1">
        <v>446</v>
      </c>
      <c r="G585" s="1">
        <v>430.1</v>
      </c>
      <c r="H585" s="1">
        <v>435.35</v>
      </c>
      <c r="I585" s="1">
        <v>436.1</v>
      </c>
      <c r="J585" s="1">
        <v>436.47</v>
      </c>
      <c r="K585" s="1">
        <v>3056877</v>
      </c>
      <c r="L585" s="1">
        <v>1334234614.55</v>
      </c>
      <c r="M585" s="1">
        <v>79782</v>
      </c>
      <c r="N585" s="3">
        <f>IF(ISERR(LN(Table120[[#This Row],[Close Price]]/I584)),"-",LN(Table120[[#This Row],[Close Price]]/I584))</f>
        <v>-1.7727736991268672E-2</v>
      </c>
    </row>
    <row r="586" spans="1:14" x14ac:dyDescent="0.3">
      <c r="A586" s="1" t="s">
        <v>37</v>
      </c>
      <c r="B586" s="1" t="s">
        <v>14</v>
      </c>
      <c r="C586" s="2">
        <v>43970</v>
      </c>
      <c r="D586" s="1">
        <v>436.1</v>
      </c>
      <c r="E586" s="1">
        <v>440.45</v>
      </c>
      <c r="F586" s="1">
        <v>447.15</v>
      </c>
      <c r="G586" s="1">
        <v>433.5</v>
      </c>
      <c r="H586" s="1">
        <v>438</v>
      </c>
      <c r="I586" s="1">
        <v>437.1</v>
      </c>
      <c r="J586" s="1">
        <v>439.01</v>
      </c>
      <c r="K586" s="1">
        <v>3631047</v>
      </c>
      <c r="L586" s="1">
        <v>1594052404.05</v>
      </c>
      <c r="M586" s="1">
        <v>52543</v>
      </c>
      <c r="N586" s="3">
        <f>IF(ISERR(LN(Table120[[#This Row],[Close Price]]/I585)),"-",LN(Table120[[#This Row],[Close Price]]/I585))</f>
        <v>2.2904270205481854E-3</v>
      </c>
    </row>
    <row r="587" spans="1:14" x14ac:dyDescent="0.3">
      <c r="A587" s="1" t="s">
        <v>37</v>
      </c>
      <c r="B587" s="1" t="s">
        <v>14</v>
      </c>
      <c r="C587" s="2">
        <v>43971</v>
      </c>
      <c r="D587" s="1">
        <v>437.1</v>
      </c>
      <c r="E587" s="1">
        <v>437.8</v>
      </c>
      <c r="F587" s="1">
        <v>444.95</v>
      </c>
      <c r="G587" s="1">
        <v>435.25</v>
      </c>
      <c r="H587" s="1">
        <v>439.9</v>
      </c>
      <c r="I587" s="1">
        <v>439.65</v>
      </c>
      <c r="J587" s="1">
        <v>440.6</v>
      </c>
      <c r="K587" s="1">
        <v>2544159</v>
      </c>
      <c r="L587" s="1">
        <v>1120946314.4000001</v>
      </c>
      <c r="M587" s="1">
        <v>38665</v>
      </c>
      <c r="N587" s="3">
        <f>IF(ISERR(LN(Table120[[#This Row],[Close Price]]/I586)),"-",LN(Table120[[#This Row],[Close Price]]/I586))</f>
        <v>5.8169539557421856E-3</v>
      </c>
    </row>
    <row r="588" spans="1:14" x14ac:dyDescent="0.3">
      <c r="A588" s="1" t="s">
        <v>37</v>
      </c>
      <c r="B588" s="1" t="s">
        <v>14</v>
      </c>
      <c r="C588" s="2">
        <v>43972</v>
      </c>
      <c r="D588" s="1">
        <v>439.65</v>
      </c>
      <c r="E588" s="1">
        <v>440</v>
      </c>
      <c r="F588" s="1">
        <v>449.4</v>
      </c>
      <c r="G588" s="1">
        <v>439.1</v>
      </c>
      <c r="H588" s="1">
        <v>439.95</v>
      </c>
      <c r="I588" s="1">
        <v>440.15</v>
      </c>
      <c r="J588" s="1">
        <v>444.33</v>
      </c>
      <c r="K588" s="1">
        <v>2934541</v>
      </c>
      <c r="L588" s="1">
        <v>1303917595.3499999</v>
      </c>
      <c r="M588" s="1">
        <v>52371</v>
      </c>
      <c r="N588" s="3">
        <f>IF(ISERR(LN(Table120[[#This Row],[Close Price]]/I587)),"-",LN(Table120[[#This Row],[Close Price]]/I587))</f>
        <v>1.1366220819039347E-3</v>
      </c>
    </row>
    <row r="589" spans="1:14" x14ac:dyDescent="0.3">
      <c r="A589" s="1" t="s">
        <v>37</v>
      </c>
      <c r="B589" s="1" t="s">
        <v>14</v>
      </c>
      <c r="C589" s="2">
        <v>43973</v>
      </c>
      <c r="D589" s="1">
        <v>440.15</v>
      </c>
      <c r="E589" s="1">
        <v>439.6</v>
      </c>
      <c r="F589" s="1">
        <v>443.95</v>
      </c>
      <c r="G589" s="1">
        <v>429.9</v>
      </c>
      <c r="H589" s="1">
        <v>431.8</v>
      </c>
      <c r="I589" s="1">
        <v>431.7</v>
      </c>
      <c r="J589" s="1">
        <v>437.18</v>
      </c>
      <c r="K589" s="1">
        <v>3327014</v>
      </c>
      <c r="L589" s="1">
        <v>1454503945.3499999</v>
      </c>
      <c r="M589" s="1">
        <v>45955</v>
      </c>
      <c r="N589" s="3">
        <f>IF(ISERR(LN(Table120[[#This Row],[Close Price]]/I588)),"-",LN(Table120[[#This Row],[Close Price]]/I588))</f>
        <v>-1.9384675345483323E-2</v>
      </c>
    </row>
    <row r="590" spans="1:14" x14ac:dyDescent="0.3">
      <c r="A590" s="1" t="s">
        <v>37</v>
      </c>
      <c r="B590" s="1" t="s">
        <v>14</v>
      </c>
      <c r="C590" s="2">
        <v>43977</v>
      </c>
      <c r="D590" s="1">
        <v>431.7</v>
      </c>
      <c r="E590" s="1">
        <v>431.7</v>
      </c>
      <c r="F590" s="1">
        <v>436.2</v>
      </c>
      <c r="G590" s="1">
        <v>427.4</v>
      </c>
      <c r="H590" s="1">
        <v>431.95</v>
      </c>
      <c r="I590" s="1">
        <v>433.1</v>
      </c>
      <c r="J590" s="1">
        <v>432.87</v>
      </c>
      <c r="K590" s="1">
        <v>3334582</v>
      </c>
      <c r="L590" s="1">
        <v>1443429328.1500001</v>
      </c>
      <c r="M590" s="1">
        <v>59618</v>
      </c>
      <c r="N590" s="3">
        <f>IF(ISERR(LN(Table120[[#This Row],[Close Price]]/I589)),"-",LN(Table120[[#This Row],[Close Price]]/I589))</f>
        <v>3.237745659149186E-3</v>
      </c>
    </row>
    <row r="591" spans="1:14" x14ac:dyDescent="0.3">
      <c r="A591" s="1" t="s">
        <v>37</v>
      </c>
      <c r="B591" s="1" t="s">
        <v>14</v>
      </c>
      <c r="C591" s="2">
        <v>43978</v>
      </c>
      <c r="D591" s="1">
        <v>433.1</v>
      </c>
      <c r="E591" s="1">
        <v>432</v>
      </c>
      <c r="F591" s="1">
        <v>434.85</v>
      </c>
      <c r="G591" s="1">
        <v>424.1</v>
      </c>
      <c r="H591" s="1">
        <v>431</v>
      </c>
      <c r="I591" s="1">
        <v>428.95</v>
      </c>
      <c r="J591" s="1">
        <v>429.23</v>
      </c>
      <c r="K591" s="1">
        <v>5829559</v>
      </c>
      <c r="L591" s="1">
        <v>2502194981.3000002</v>
      </c>
      <c r="M591" s="1">
        <v>86982</v>
      </c>
      <c r="N591" s="3">
        <f>IF(ISERR(LN(Table120[[#This Row],[Close Price]]/I590)),"-",LN(Table120[[#This Row],[Close Price]]/I590))</f>
        <v>-9.6282862016068681E-3</v>
      </c>
    </row>
    <row r="592" spans="1:14" x14ac:dyDescent="0.3">
      <c r="A592" s="1" t="s">
        <v>37</v>
      </c>
      <c r="B592" s="1" t="s">
        <v>14</v>
      </c>
      <c r="C592" s="2">
        <v>43979</v>
      </c>
      <c r="D592" s="1">
        <v>428.95</v>
      </c>
      <c r="E592" s="1">
        <v>429.95</v>
      </c>
      <c r="F592" s="1">
        <v>451.25</v>
      </c>
      <c r="G592" s="1">
        <v>421.2</v>
      </c>
      <c r="H592" s="1">
        <v>448.3</v>
      </c>
      <c r="I592" s="1">
        <v>448.4</v>
      </c>
      <c r="J592" s="1">
        <v>437.56</v>
      </c>
      <c r="K592" s="1">
        <v>10807949</v>
      </c>
      <c r="L592" s="1">
        <v>4729122837.3500004</v>
      </c>
      <c r="M592" s="1">
        <v>173559</v>
      </c>
      <c r="N592" s="3">
        <f>IF(ISERR(LN(Table120[[#This Row],[Close Price]]/I591)),"-",LN(Table120[[#This Row],[Close Price]]/I591))</f>
        <v>4.4345329179030488E-2</v>
      </c>
    </row>
    <row r="593" spans="1:14" x14ac:dyDescent="0.3">
      <c r="A593" s="1" t="s">
        <v>37</v>
      </c>
      <c r="B593" s="1" t="s">
        <v>14</v>
      </c>
      <c r="C593" s="2">
        <v>43980</v>
      </c>
      <c r="D593" s="1">
        <v>448.4</v>
      </c>
      <c r="E593" s="1">
        <v>443.75</v>
      </c>
      <c r="F593" s="1">
        <v>470</v>
      </c>
      <c r="G593" s="1">
        <v>440.3</v>
      </c>
      <c r="H593" s="1">
        <v>468</v>
      </c>
      <c r="I593" s="1">
        <v>466.45</v>
      </c>
      <c r="J593" s="1">
        <v>454.68</v>
      </c>
      <c r="K593" s="1">
        <v>7711614</v>
      </c>
      <c r="L593" s="1">
        <v>3506346875.8000002</v>
      </c>
      <c r="M593" s="1">
        <v>102529</v>
      </c>
      <c r="N593" s="3">
        <f>IF(ISERR(LN(Table120[[#This Row],[Close Price]]/I592)),"-",LN(Table120[[#This Row],[Close Price]]/I592))</f>
        <v>3.9465142208965201E-2</v>
      </c>
    </row>
    <row r="594" spans="1:14" x14ac:dyDescent="0.3">
      <c r="A594" s="1" t="s">
        <v>37</v>
      </c>
      <c r="B594" s="1" t="s">
        <v>14</v>
      </c>
      <c r="C594" s="2">
        <v>43983</v>
      </c>
      <c r="D594" s="1">
        <v>466.45</v>
      </c>
      <c r="E594" s="1">
        <v>470</v>
      </c>
      <c r="F594" s="1">
        <v>473.95</v>
      </c>
      <c r="G594" s="1">
        <v>462</v>
      </c>
      <c r="H594" s="1">
        <v>468.9</v>
      </c>
      <c r="I594" s="1">
        <v>469.25</v>
      </c>
      <c r="J594" s="1">
        <v>467.76</v>
      </c>
      <c r="K594" s="1">
        <v>6224534</v>
      </c>
      <c r="L594" s="1">
        <v>2911571245.8499999</v>
      </c>
      <c r="M594" s="1">
        <v>98656</v>
      </c>
      <c r="N594" s="3">
        <f>IF(ISERR(LN(Table120[[#This Row],[Close Price]]/I593)),"-",LN(Table120[[#This Row],[Close Price]]/I593))</f>
        <v>5.9848420596482843E-3</v>
      </c>
    </row>
    <row r="595" spans="1:14" x14ac:dyDescent="0.3">
      <c r="A595" s="1" t="s">
        <v>37</v>
      </c>
      <c r="B595" s="1" t="s">
        <v>14</v>
      </c>
      <c r="C595" s="2">
        <v>43984</v>
      </c>
      <c r="D595" s="1">
        <v>469.25</v>
      </c>
      <c r="E595" s="1">
        <v>469.25</v>
      </c>
      <c r="F595" s="1">
        <v>476.9</v>
      </c>
      <c r="G595" s="1">
        <v>459.05</v>
      </c>
      <c r="H595" s="1">
        <v>460.95</v>
      </c>
      <c r="I595" s="1">
        <v>460.85</v>
      </c>
      <c r="J595" s="1">
        <v>467.04</v>
      </c>
      <c r="K595" s="1">
        <v>3195325</v>
      </c>
      <c r="L595" s="1">
        <v>1492349228.55</v>
      </c>
      <c r="M595" s="1">
        <v>53679</v>
      </c>
      <c r="N595" s="3">
        <f>IF(ISERR(LN(Table120[[#This Row],[Close Price]]/I594)),"-",LN(Table120[[#This Row],[Close Price]]/I594))</f>
        <v>-1.8063065026944918E-2</v>
      </c>
    </row>
    <row r="596" spans="1:14" x14ac:dyDescent="0.3">
      <c r="A596" s="1" t="s">
        <v>37</v>
      </c>
      <c r="B596" s="1" t="s">
        <v>14</v>
      </c>
      <c r="C596" s="2">
        <v>43985</v>
      </c>
      <c r="D596" s="1">
        <v>460.85</v>
      </c>
      <c r="E596" s="1">
        <v>464.1</v>
      </c>
      <c r="F596" s="1">
        <v>470.6</v>
      </c>
      <c r="G596" s="1">
        <v>457.1</v>
      </c>
      <c r="H596" s="1">
        <v>466</v>
      </c>
      <c r="I596" s="1">
        <v>463.35</v>
      </c>
      <c r="J596" s="1">
        <v>464.79</v>
      </c>
      <c r="K596" s="1">
        <v>3870392</v>
      </c>
      <c r="L596" s="1">
        <v>1798921733</v>
      </c>
      <c r="M596" s="1">
        <v>59400</v>
      </c>
      <c r="N596" s="3">
        <f>IF(ISERR(LN(Table120[[#This Row],[Close Price]]/I595)),"-",LN(Table120[[#This Row],[Close Price]]/I595))</f>
        <v>5.4100975930271031E-3</v>
      </c>
    </row>
    <row r="597" spans="1:14" x14ac:dyDescent="0.3">
      <c r="A597" s="1" t="s">
        <v>37</v>
      </c>
      <c r="B597" s="1" t="s">
        <v>14</v>
      </c>
      <c r="C597" s="2">
        <v>43986</v>
      </c>
      <c r="D597" s="1">
        <v>463.35</v>
      </c>
      <c r="E597" s="1">
        <v>465</v>
      </c>
      <c r="F597" s="1">
        <v>469.45</v>
      </c>
      <c r="G597" s="1">
        <v>458</v>
      </c>
      <c r="H597" s="1">
        <v>462.85</v>
      </c>
      <c r="I597" s="1">
        <v>462.55</v>
      </c>
      <c r="J597" s="1">
        <v>461.01</v>
      </c>
      <c r="K597" s="1">
        <v>2631672</v>
      </c>
      <c r="L597" s="1">
        <v>1213234810.1500001</v>
      </c>
      <c r="M597" s="1">
        <v>50100</v>
      </c>
      <c r="N597" s="3">
        <f>IF(ISERR(LN(Table120[[#This Row],[Close Price]]/I596)),"-",LN(Table120[[#This Row],[Close Price]]/I596))</f>
        <v>-1.7280488153727802E-3</v>
      </c>
    </row>
    <row r="598" spans="1:14" x14ac:dyDescent="0.3">
      <c r="A598" s="1" t="s">
        <v>37</v>
      </c>
      <c r="B598" s="1" t="s">
        <v>14</v>
      </c>
      <c r="C598" s="2">
        <v>43987</v>
      </c>
      <c r="D598" s="1">
        <v>462.55</v>
      </c>
      <c r="E598" s="1">
        <v>464</v>
      </c>
      <c r="F598" s="1">
        <v>466.5</v>
      </c>
      <c r="G598" s="1">
        <v>457.5</v>
      </c>
      <c r="H598" s="1">
        <v>463</v>
      </c>
      <c r="I598" s="1">
        <v>462.85</v>
      </c>
      <c r="J598" s="1">
        <v>462.15</v>
      </c>
      <c r="K598" s="1">
        <v>2549236</v>
      </c>
      <c r="L598" s="1">
        <v>1178123855.5999999</v>
      </c>
      <c r="M598" s="1">
        <v>55145</v>
      </c>
      <c r="N598" s="3">
        <f>IF(ISERR(LN(Table120[[#This Row],[Close Price]]/I597)),"-",LN(Table120[[#This Row],[Close Price]]/I597))</f>
        <v>6.4836829589276783E-4</v>
      </c>
    </row>
    <row r="599" spans="1:14" x14ac:dyDescent="0.3">
      <c r="A599" s="1" t="s">
        <v>37</v>
      </c>
      <c r="B599" s="1" t="s">
        <v>14</v>
      </c>
      <c r="C599" s="2">
        <v>43990</v>
      </c>
      <c r="D599" s="1">
        <v>462.85</v>
      </c>
      <c r="E599" s="1">
        <v>469.5</v>
      </c>
      <c r="F599" s="1">
        <v>469.5</v>
      </c>
      <c r="G599" s="1">
        <v>456.95</v>
      </c>
      <c r="H599" s="1">
        <v>458.75</v>
      </c>
      <c r="I599" s="1">
        <v>458.1</v>
      </c>
      <c r="J599" s="1">
        <v>462.72</v>
      </c>
      <c r="K599" s="1">
        <v>2555232</v>
      </c>
      <c r="L599" s="1">
        <v>1182350353</v>
      </c>
      <c r="M599" s="1">
        <v>51592</v>
      </c>
      <c r="N599" s="3">
        <f>IF(ISERR(LN(Table120[[#This Row],[Close Price]]/I598)),"-",LN(Table120[[#This Row],[Close Price]]/I598))</f>
        <v>-1.0315526620523773E-2</v>
      </c>
    </row>
    <row r="600" spans="1:14" x14ac:dyDescent="0.3">
      <c r="A600" s="1" t="s">
        <v>37</v>
      </c>
      <c r="B600" s="1" t="s">
        <v>14</v>
      </c>
      <c r="C600" s="2">
        <v>43991</v>
      </c>
      <c r="D600" s="1">
        <v>458.1</v>
      </c>
      <c r="E600" s="1">
        <v>460.3</v>
      </c>
      <c r="F600" s="1">
        <v>475.85</v>
      </c>
      <c r="G600" s="1">
        <v>458.7</v>
      </c>
      <c r="H600" s="1">
        <v>467.3</v>
      </c>
      <c r="I600" s="1">
        <v>466.55</v>
      </c>
      <c r="J600" s="1">
        <v>469.82</v>
      </c>
      <c r="K600" s="1">
        <v>5028363</v>
      </c>
      <c r="L600" s="1">
        <v>2362431044.4499998</v>
      </c>
      <c r="M600" s="1">
        <v>80647</v>
      </c>
      <c r="N600" s="3">
        <f>IF(ISERR(LN(Table120[[#This Row],[Close Price]]/I599)),"-",LN(Table120[[#This Row],[Close Price]]/I599))</f>
        <v>1.82776947873345E-2</v>
      </c>
    </row>
    <row r="601" spans="1:14" x14ac:dyDescent="0.3">
      <c r="A601" s="1" t="s">
        <v>37</v>
      </c>
      <c r="B601" s="1" t="s">
        <v>14</v>
      </c>
      <c r="C601" s="2">
        <v>43992</v>
      </c>
      <c r="D601" s="1">
        <v>466.55</v>
      </c>
      <c r="E601" s="1">
        <v>468</v>
      </c>
      <c r="F601" s="1">
        <v>473.9</v>
      </c>
      <c r="G601" s="1">
        <v>458.9</v>
      </c>
      <c r="H601" s="1">
        <v>462.2</v>
      </c>
      <c r="I601" s="1">
        <v>461.9</v>
      </c>
      <c r="J601" s="1">
        <v>465.04</v>
      </c>
      <c r="K601" s="1">
        <v>3752089</v>
      </c>
      <c r="L601" s="1">
        <v>1744889270.0999999</v>
      </c>
      <c r="M601" s="1">
        <v>51210</v>
      </c>
      <c r="N601" s="3">
        <f>IF(ISERR(LN(Table120[[#This Row],[Close Price]]/I600)),"-",LN(Table120[[#This Row],[Close Price]]/I600))</f>
        <v>-1.0016778243471344E-2</v>
      </c>
    </row>
    <row r="602" spans="1:14" x14ac:dyDescent="0.3">
      <c r="A602" s="1" t="s">
        <v>37</v>
      </c>
      <c r="B602" s="1" t="s">
        <v>14</v>
      </c>
      <c r="C602" s="2">
        <v>43993</v>
      </c>
      <c r="D602" s="1">
        <v>461.9</v>
      </c>
      <c r="E602" s="1">
        <v>461.9</v>
      </c>
      <c r="F602" s="1">
        <v>465</v>
      </c>
      <c r="G602" s="1">
        <v>448</v>
      </c>
      <c r="H602" s="1">
        <v>450.8</v>
      </c>
      <c r="I602" s="1">
        <v>450.1</v>
      </c>
      <c r="J602" s="1">
        <v>455.87</v>
      </c>
      <c r="K602" s="1">
        <v>3476465</v>
      </c>
      <c r="L602" s="1">
        <v>1584817630.0999999</v>
      </c>
      <c r="M602" s="1">
        <v>52126</v>
      </c>
      <c r="N602" s="3">
        <f>IF(ISERR(LN(Table120[[#This Row],[Close Price]]/I601)),"-",LN(Table120[[#This Row],[Close Price]]/I601))</f>
        <v>-2.587863713767256E-2</v>
      </c>
    </row>
    <row r="603" spans="1:14" x14ac:dyDescent="0.3">
      <c r="A603" s="1" t="s">
        <v>37</v>
      </c>
      <c r="B603" s="1" t="s">
        <v>14</v>
      </c>
      <c r="C603" s="2">
        <v>43994</v>
      </c>
      <c r="D603" s="1">
        <v>450.1</v>
      </c>
      <c r="E603" s="1">
        <v>431.35</v>
      </c>
      <c r="F603" s="1">
        <v>457</v>
      </c>
      <c r="G603" s="1">
        <v>431</v>
      </c>
      <c r="H603" s="1">
        <v>455.85</v>
      </c>
      <c r="I603" s="1">
        <v>455.65</v>
      </c>
      <c r="J603" s="1">
        <v>450.02</v>
      </c>
      <c r="K603" s="1">
        <v>2789834</v>
      </c>
      <c r="L603" s="1">
        <v>1255482687.4000001</v>
      </c>
      <c r="M603" s="1">
        <v>37606</v>
      </c>
      <c r="N603" s="3">
        <f>IF(ISERR(LN(Table120[[#This Row],[Close Price]]/I602)),"-",LN(Table120[[#This Row],[Close Price]]/I602))</f>
        <v>1.2255190643248802E-2</v>
      </c>
    </row>
    <row r="604" spans="1:14" x14ac:dyDescent="0.3">
      <c r="A604" s="1" t="s">
        <v>37</v>
      </c>
      <c r="B604" s="1" t="s">
        <v>14</v>
      </c>
      <c r="C604" s="2">
        <v>43997</v>
      </c>
      <c r="D604" s="1">
        <v>455.65</v>
      </c>
      <c r="E604" s="1">
        <v>456</v>
      </c>
      <c r="F604" s="1">
        <v>460.45</v>
      </c>
      <c r="G604" s="1">
        <v>451.9</v>
      </c>
      <c r="H604" s="1">
        <v>453.3</v>
      </c>
      <c r="I604" s="1">
        <v>453.65</v>
      </c>
      <c r="J604" s="1">
        <v>455.65</v>
      </c>
      <c r="K604" s="1">
        <v>1990221</v>
      </c>
      <c r="L604" s="1">
        <v>906834407.35000002</v>
      </c>
      <c r="M604" s="1">
        <v>29034</v>
      </c>
      <c r="N604" s="3">
        <f>IF(ISERR(LN(Table120[[#This Row],[Close Price]]/I603)),"-",LN(Table120[[#This Row],[Close Price]]/I603))</f>
        <v>-4.3989953264979269E-3</v>
      </c>
    </row>
    <row r="605" spans="1:14" x14ac:dyDescent="0.3">
      <c r="A605" s="1" t="s">
        <v>37</v>
      </c>
      <c r="B605" s="1" t="s">
        <v>14</v>
      </c>
      <c r="C605" s="2">
        <v>43998</v>
      </c>
      <c r="D605" s="1">
        <v>453.65</v>
      </c>
      <c r="E605" s="1">
        <v>455.6</v>
      </c>
      <c r="F605" s="1">
        <v>458</v>
      </c>
      <c r="G605" s="1">
        <v>445.8</v>
      </c>
      <c r="H605" s="1">
        <v>448.9</v>
      </c>
      <c r="I605" s="1">
        <v>448.5</v>
      </c>
      <c r="J605" s="1">
        <v>452.4</v>
      </c>
      <c r="K605" s="1">
        <v>3353929</v>
      </c>
      <c r="L605" s="1">
        <v>1517321920.5999999</v>
      </c>
      <c r="M605" s="1">
        <v>45826</v>
      </c>
      <c r="N605" s="3">
        <f>IF(ISERR(LN(Table120[[#This Row],[Close Price]]/I604)),"-",LN(Table120[[#This Row],[Close Price]]/I604))</f>
        <v>-1.1417294116787107E-2</v>
      </c>
    </row>
    <row r="606" spans="1:14" x14ac:dyDescent="0.3">
      <c r="A606" s="1" t="s">
        <v>37</v>
      </c>
      <c r="B606" s="1" t="s">
        <v>14</v>
      </c>
      <c r="C606" s="2">
        <v>43999</v>
      </c>
      <c r="D606" s="1">
        <v>448.5</v>
      </c>
      <c r="E606" s="1">
        <v>446.5</v>
      </c>
      <c r="F606" s="1">
        <v>457.4</v>
      </c>
      <c r="G606" s="1">
        <v>438</v>
      </c>
      <c r="H606" s="1">
        <v>439.4</v>
      </c>
      <c r="I606" s="1">
        <v>440.5</v>
      </c>
      <c r="J606" s="1">
        <v>442.41</v>
      </c>
      <c r="K606" s="1">
        <v>4824066</v>
      </c>
      <c r="L606" s="1">
        <v>2134224569.5</v>
      </c>
      <c r="M606" s="1">
        <v>60555</v>
      </c>
      <c r="N606" s="3">
        <f>IF(ISERR(LN(Table120[[#This Row],[Close Price]]/I605)),"-",LN(Table120[[#This Row],[Close Price]]/I605))</f>
        <v>-1.799823612261656E-2</v>
      </c>
    </row>
    <row r="607" spans="1:14" x14ac:dyDescent="0.3">
      <c r="A607" s="1" t="s">
        <v>37</v>
      </c>
      <c r="B607" s="1" t="s">
        <v>14</v>
      </c>
      <c r="C607" s="2">
        <v>44000</v>
      </c>
      <c r="D607" s="1">
        <v>440.5</v>
      </c>
      <c r="E607" s="1">
        <v>440</v>
      </c>
      <c r="F607" s="1">
        <v>443.55</v>
      </c>
      <c r="G607" s="1">
        <v>436.5</v>
      </c>
      <c r="H607" s="1">
        <v>441</v>
      </c>
      <c r="I607" s="1">
        <v>440</v>
      </c>
      <c r="J607" s="1">
        <v>439.7</v>
      </c>
      <c r="K607" s="1">
        <v>3947082</v>
      </c>
      <c r="L607" s="1">
        <v>1735530015.2</v>
      </c>
      <c r="M607" s="1">
        <v>58300</v>
      </c>
      <c r="N607" s="3">
        <f>IF(ISERR(LN(Table120[[#This Row],[Close Price]]/I606)),"-",LN(Table120[[#This Row],[Close Price]]/I606))</f>
        <v>-1.1357184639273798E-3</v>
      </c>
    </row>
    <row r="608" spans="1:14" x14ac:dyDescent="0.3">
      <c r="A608" s="1" t="s">
        <v>37</v>
      </c>
      <c r="B608" s="1" t="s">
        <v>14</v>
      </c>
      <c r="C608" s="2">
        <v>44001</v>
      </c>
      <c r="D608" s="1">
        <v>440</v>
      </c>
      <c r="E608" s="1">
        <v>442.9</v>
      </c>
      <c r="F608" s="1">
        <v>449.5</v>
      </c>
      <c r="G608" s="1">
        <v>441.5</v>
      </c>
      <c r="H608" s="1">
        <v>444</v>
      </c>
      <c r="I608" s="1">
        <v>443.05</v>
      </c>
      <c r="J608" s="1">
        <v>444.76</v>
      </c>
      <c r="K608" s="1">
        <v>4482129</v>
      </c>
      <c r="L608" s="1">
        <v>1993452136.8499999</v>
      </c>
      <c r="M608" s="1">
        <v>43983</v>
      </c>
      <c r="N608" s="3">
        <f>IF(ISERR(LN(Table120[[#This Row],[Close Price]]/I607)),"-",LN(Table120[[#This Row],[Close Price]]/I607))</f>
        <v>6.9079035810047E-3</v>
      </c>
    </row>
    <row r="609" spans="1:14" x14ac:dyDescent="0.3">
      <c r="A609" s="1" t="s">
        <v>37</v>
      </c>
      <c r="B609" s="1" t="s">
        <v>14</v>
      </c>
      <c r="C609" s="2">
        <v>44004</v>
      </c>
      <c r="D609" s="1">
        <v>443.05</v>
      </c>
      <c r="E609" s="1">
        <v>445</v>
      </c>
      <c r="F609" s="1">
        <v>449</v>
      </c>
      <c r="G609" s="1">
        <v>441.05</v>
      </c>
      <c r="H609" s="1">
        <v>443</v>
      </c>
      <c r="I609" s="1">
        <v>443.5</v>
      </c>
      <c r="J609" s="1">
        <v>444.54</v>
      </c>
      <c r="K609" s="1">
        <v>3082797</v>
      </c>
      <c r="L609" s="1">
        <v>1370416169.45</v>
      </c>
      <c r="M609" s="1">
        <v>61540</v>
      </c>
      <c r="N609" s="3">
        <f>IF(ISERR(LN(Table120[[#This Row],[Close Price]]/I608)),"-",LN(Table120[[#This Row],[Close Price]]/I608))</f>
        <v>1.015171256322694E-3</v>
      </c>
    </row>
    <row r="610" spans="1:14" x14ac:dyDescent="0.3">
      <c r="A610" s="1" t="s">
        <v>37</v>
      </c>
      <c r="B610" s="1" t="s">
        <v>14</v>
      </c>
      <c r="C610" s="2">
        <v>44005</v>
      </c>
      <c r="D610" s="1">
        <v>443.5</v>
      </c>
      <c r="E610" s="1">
        <v>441.5</v>
      </c>
      <c r="F610" s="1">
        <v>460</v>
      </c>
      <c r="G610" s="1">
        <v>441.5</v>
      </c>
      <c r="H610" s="1">
        <v>459.75</v>
      </c>
      <c r="I610" s="1">
        <v>458.6</v>
      </c>
      <c r="J610" s="1">
        <v>454.28</v>
      </c>
      <c r="K610" s="1">
        <v>5596516</v>
      </c>
      <c r="L610" s="1">
        <v>2542363478.8499999</v>
      </c>
      <c r="M610" s="1">
        <v>87173</v>
      </c>
      <c r="N610" s="3">
        <f>IF(ISERR(LN(Table120[[#This Row],[Close Price]]/I609)),"-",LN(Table120[[#This Row],[Close Price]]/I609))</f>
        <v>3.3480568674169826E-2</v>
      </c>
    </row>
    <row r="611" spans="1:14" x14ac:dyDescent="0.3">
      <c r="A611" s="1" t="s">
        <v>37</v>
      </c>
      <c r="B611" s="1" t="s">
        <v>14</v>
      </c>
      <c r="C611" s="2">
        <v>44006</v>
      </c>
      <c r="D611" s="1">
        <v>458.6</v>
      </c>
      <c r="E611" s="1">
        <v>460.95</v>
      </c>
      <c r="F611" s="1">
        <v>464.85</v>
      </c>
      <c r="G611" s="1">
        <v>450.8</v>
      </c>
      <c r="H611" s="1">
        <v>455.25</v>
      </c>
      <c r="I611" s="1">
        <v>455.05</v>
      </c>
      <c r="J611" s="1">
        <v>459.48</v>
      </c>
      <c r="K611" s="1">
        <v>3473535</v>
      </c>
      <c r="L611" s="1">
        <v>1596012568.8499999</v>
      </c>
      <c r="M611" s="1">
        <v>60538</v>
      </c>
      <c r="N611" s="3">
        <f>IF(ISERR(LN(Table120[[#This Row],[Close Price]]/I610)),"-",LN(Table120[[#This Row],[Close Price]]/I610))</f>
        <v>-7.771067400439393E-3</v>
      </c>
    </row>
    <row r="612" spans="1:14" x14ac:dyDescent="0.3">
      <c r="A612" s="1" t="s">
        <v>37</v>
      </c>
      <c r="B612" s="1" t="s">
        <v>14</v>
      </c>
      <c r="C612" s="2">
        <v>44007</v>
      </c>
      <c r="D612" s="1">
        <v>455.05</v>
      </c>
      <c r="E612" s="1">
        <v>454.6</v>
      </c>
      <c r="F612" s="1">
        <v>465.75</v>
      </c>
      <c r="G612" s="1">
        <v>452.75</v>
      </c>
      <c r="H612" s="1">
        <v>459.75</v>
      </c>
      <c r="I612" s="1">
        <v>459.15</v>
      </c>
      <c r="J612" s="1">
        <v>461.54</v>
      </c>
      <c r="K612" s="1">
        <v>3846216</v>
      </c>
      <c r="L612" s="1">
        <v>1775165099.8499999</v>
      </c>
      <c r="M612" s="1">
        <v>69744</v>
      </c>
      <c r="N612" s="3">
        <f>IF(ISERR(LN(Table120[[#This Row],[Close Price]]/I611)),"-",LN(Table120[[#This Row],[Close Price]]/I611))</f>
        <v>8.9696510361664192E-3</v>
      </c>
    </row>
    <row r="613" spans="1:14" x14ac:dyDescent="0.3">
      <c r="A613" s="1" t="s">
        <v>37</v>
      </c>
      <c r="B613" s="1" t="s">
        <v>14</v>
      </c>
      <c r="C613" s="2">
        <v>44008</v>
      </c>
      <c r="D613" s="1">
        <v>459.15</v>
      </c>
      <c r="E613" s="1">
        <v>462.1</v>
      </c>
      <c r="F613" s="1">
        <v>464.95</v>
      </c>
      <c r="G613" s="1">
        <v>455.05</v>
      </c>
      <c r="H613" s="1">
        <v>460.5</v>
      </c>
      <c r="I613" s="1">
        <v>460.35</v>
      </c>
      <c r="J613" s="1">
        <v>459.26</v>
      </c>
      <c r="K613" s="1">
        <v>3102744</v>
      </c>
      <c r="L613" s="1">
        <v>1424967765.05</v>
      </c>
      <c r="M613" s="1">
        <v>46416</v>
      </c>
      <c r="N613" s="3">
        <f>IF(ISERR(LN(Table120[[#This Row],[Close Price]]/I612)),"-",LN(Table120[[#This Row],[Close Price]]/I612))</f>
        <v>2.6101156743238044E-3</v>
      </c>
    </row>
    <row r="614" spans="1:14" x14ac:dyDescent="0.3">
      <c r="A614" s="1" t="s">
        <v>37</v>
      </c>
      <c r="B614" s="1" t="s">
        <v>14</v>
      </c>
      <c r="C614" s="2">
        <v>44011</v>
      </c>
      <c r="D614" s="1">
        <v>460.35</v>
      </c>
      <c r="E614" s="1">
        <v>460</v>
      </c>
      <c r="F614" s="1">
        <v>469</v>
      </c>
      <c r="G614" s="1">
        <v>458.1</v>
      </c>
      <c r="H614" s="1">
        <v>465</v>
      </c>
      <c r="I614" s="1">
        <v>463.75</v>
      </c>
      <c r="J614" s="1">
        <v>463.05</v>
      </c>
      <c r="K614" s="1">
        <v>5083780</v>
      </c>
      <c r="L614" s="1">
        <v>2354042607.5</v>
      </c>
      <c r="M614" s="1">
        <v>82045</v>
      </c>
      <c r="N614" s="3">
        <f>IF(ISERR(LN(Table120[[#This Row],[Close Price]]/I613)),"-",LN(Table120[[#This Row],[Close Price]]/I613))</f>
        <v>7.3585441877899197E-3</v>
      </c>
    </row>
    <row r="615" spans="1:14" x14ac:dyDescent="0.3">
      <c r="A615" s="1" t="s">
        <v>37</v>
      </c>
      <c r="B615" s="1" t="s">
        <v>14</v>
      </c>
      <c r="C615" s="2">
        <v>44012</v>
      </c>
      <c r="D615" s="1">
        <v>463.75</v>
      </c>
      <c r="E615" s="1">
        <v>468.5</v>
      </c>
      <c r="F615" s="1">
        <v>472.7</v>
      </c>
      <c r="G615" s="1">
        <v>462.5</v>
      </c>
      <c r="H615" s="1">
        <v>467</v>
      </c>
      <c r="I615" s="1">
        <v>465.95</v>
      </c>
      <c r="J615" s="1">
        <v>468.75</v>
      </c>
      <c r="K615" s="1">
        <v>4999118</v>
      </c>
      <c r="L615" s="1">
        <v>2343327191.3000002</v>
      </c>
      <c r="M615" s="1">
        <v>85365</v>
      </c>
      <c r="N615" s="3">
        <f>IF(ISERR(LN(Table120[[#This Row],[Close Price]]/I614)),"-",LN(Table120[[#This Row],[Close Price]]/I614))</f>
        <v>4.7327183100195225E-3</v>
      </c>
    </row>
    <row r="616" spans="1:14" x14ac:dyDescent="0.3">
      <c r="A616" s="1" t="s">
        <v>37</v>
      </c>
      <c r="B616" s="1" t="s">
        <v>14</v>
      </c>
      <c r="C616" s="2">
        <v>44013</v>
      </c>
      <c r="D616" s="1">
        <v>465.95</v>
      </c>
      <c r="E616" s="1">
        <v>470.9</v>
      </c>
      <c r="F616" s="1">
        <v>471</v>
      </c>
      <c r="G616" s="1">
        <v>465.55</v>
      </c>
      <c r="H616" s="1">
        <v>466.7</v>
      </c>
      <c r="I616" s="1">
        <v>466.6</v>
      </c>
      <c r="J616" s="1">
        <v>468.1</v>
      </c>
      <c r="K616" s="1">
        <v>2383843</v>
      </c>
      <c r="L616" s="1">
        <v>1115868945.2</v>
      </c>
      <c r="M616" s="1">
        <v>31881</v>
      </c>
      <c r="N616" s="3">
        <f>IF(ISERR(LN(Table120[[#This Row],[Close Price]]/I615)),"-",LN(Table120[[#This Row],[Close Price]]/I615))</f>
        <v>1.3940273556652426E-3</v>
      </c>
    </row>
    <row r="617" spans="1:14" x14ac:dyDescent="0.3">
      <c r="A617" s="1" t="s">
        <v>37</v>
      </c>
      <c r="B617" s="1" t="s">
        <v>14</v>
      </c>
      <c r="C617" s="2">
        <v>44014</v>
      </c>
      <c r="D617" s="1">
        <v>466.6</v>
      </c>
      <c r="E617" s="1">
        <v>469.5</v>
      </c>
      <c r="F617" s="1">
        <v>471.5</v>
      </c>
      <c r="G617" s="1">
        <v>463.9</v>
      </c>
      <c r="H617" s="1">
        <v>466</v>
      </c>
      <c r="I617" s="1">
        <v>465.05</v>
      </c>
      <c r="J617" s="1">
        <v>466.47</v>
      </c>
      <c r="K617" s="1">
        <v>2370799</v>
      </c>
      <c r="L617" s="1">
        <v>1105897181.5</v>
      </c>
      <c r="M617" s="1">
        <v>38526</v>
      </c>
      <c r="N617" s="3">
        <f>IF(ISERR(LN(Table120[[#This Row],[Close Price]]/I616)),"-",LN(Table120[[#This Row],[Close Price]]/I616))</f>
        <v>-3.3274328988536685E-3</v>
      </c>
    </row>
    <row r="618" spans="1:14" x14ac:dyDescent="0.3">
      <c r="A618" s="1" t="s">
        <v>37</v>
      </c>
      <c r="B618" s="1" t="s">
        <v>14</v>
      </c>
      <c r="C618" s="2">
        <v>44015</v>
      </c>
      <c r="D618" s="1">
        <v>465.05</v>
      </c>
      <c r="E618" s="1">
        <v>467.1</v>
      </c>
      <c r="F618" s="1">
        <v>470.75</v>
      </c>
      <c r="G618" s="1">
        <v>464.7</v>
      </c>
      <c r="H618" s="1">
        <v>467</v>
      </c>
      <c r="I618" s="1">
        <v>467.05</v>
      </c>
      <c r="J618" s="1">
        <v>467.03</v>
      </c>
      <c r="K618" s="1">
        <v>2323284</v>
      </c>
      <c r="L618" s="1">
        <v>1085037734.4000001</v>
      </c>
      <c r="M618" s="1">
        <v>29020</v>
      </c>
      <c r="N618" s="3">
        <f>IF(ISERR(LN(Table120[[#This Row],[Close Price]]/I617)),"-",LN(Table120[[#This Row],[Close Price]]/I617))</f>
        <v>4.2913916303817237E-3</v>
      </c>
    </row>
    <row r="619" spans="1:14" x14ac:dyDescent="0.3">
      <c r="A619" s="1" t="s">
        <v>37</v>
      </c>
      <c r="B619" s="1" t="s">
        <v>14</v>
      </c>
      <c r="C619" s="2">
        <v>44018</v>
      </c>
      <c r="D619" s="1">
        <v>467.05</v>
      </c>
      <c r="E619" s="1">
        <v>470</v>
      </c>
      <c r="F619" s="1">
        <v>470.1</v>
      </c>
      <c r="G619" s="1">
        <v>464</v>
      </c>
      <c r="H619" s="1">
        <v>465.3</v>
      </c>
      <c r="I619" s="1">
        <v>465.95</v>
      </c>
      <c r="J619" s="1">
        <v>466.6</v>
      </c>
      <c r="K619" s="1">
        <v>1892745</v>
      </c>
      <c r="L619" s="1">
        <v>883157018.79999995</v>
      </c>
      <c r="M619" s="1">
        <v>30473</v>
      </c>
      <c r="N619" s="3">
        <f>IF(ISERR(LN(Table120[[#This Row],[Close Price]]/I618)),"-",LN(Table120[[#This Row],[Close Price]]/I618))</f>
        <v>-2.3579860871933249E-3</v>
      </c>
    </row>
    <row r="620" spans="1:14" x14ac:dyDescent="0.3">
      <c r="A620" s="1" t="s">
        <v>37</v>
      </c>
      <c r="B620" s="1" t="s">
        <v>14</v>
      </c>
      <c r="C620" s="2">
        <v>44019</v>
      </c>
      <c r="D620" s="1">
        <v>465.95</v>
      </c>
      <c r="E620" s="1">
        <v>466</v>
      </c>
      <c r="F620" s="1">
        <v>481.9</v>
      </c>
      <c r="G620" s="1">
        <v>465.05</v>
      </c>
      <c r="H620" s="1">
        <v>479.9</v>
      </c>
      <c r="I620" s="1">
        <v>478.55</v>
      </c>
      <c r="J620" s="1">
        <v>475.68</v>
      </c>
      <c r="K620" s="1">
        <v>5373500</v>
      </c>
      <c r="L620" s="1">
        <v>2556060675.3499999</v>
      </c>
      <c r="M620" s="1">
        <v>84430</v>
      </c>
      <c r="N620" s="3">
        <f>IF(ISERR(LN(Table120[[#This Row],[Close Price]]/I619)),"-",LN(Table120[[#This Row],[Close Price]]/I619))</f>
        <v>2.6682366410251065E-2</v>
      </c>
    </row>
    <row r="621" spans="1:14" x14ac:dyDescent="0.3">
      <c r="A621" s="1" t="s">
        <v>37</v>
      </c>
      <c r="B621" s="1" t="s">
        <v>14</v>
      </c>
      <c r="C621" s="2">
        <v>44020</v>
      </c>
      <c r="D621" s="1">
        <v>478.55</v>
      </c>
      <c r="E621" s="1">
        <v>483.9</v>
      </c>
      <c r="F621" s="1">
        <v>483.9</v>
      </c>
      <c r="G621" s="1">
        <v>471.05</v>
      </c>
      <c r="H621" s="1">
        <v>471.1</v>
      </c>
      <c r="I621" s="1">
        <v>473.25</v>
      </c>
      <c r="J621" s="1">
        <v>476.45</v>
      </c>
      <c r="K621" s="1">
        <v>2670810</v>
      </c>
      <c r="L621" s="1">
        <v>1272512805.55</v>
      </c>
      <c r="M621" s="1">
        <v>56629</v>
      </c>
      <c r="N621" s="3">
        <f>IF(ISERR(LN(Table120[[#This Row],[Close Price]]/I620)),"-",LN(Table120[[#This Row],[Close Price]]/I620))</f>
        <v>-1.1136908552483286E-2</v>
      </c>
    </row>
    <row r="622" spans="1:14" x14ac:dyDescent="0.3">
      <c r="A622" s="1" t="s">
        <v>37</v>
      </c>
      <c r="B622" s="1" t="s">
        <v>14</v>
      </c>
      <c r="C622" s="2">
        <v>44021</v>
      </c>
      <c r="D622" s="1">
        <v>473.25</v>
      </c>
      <c r="E622" s="1">
        <v>466</v>
      </c>
      <c r="F622" s="1">
        <v>477</v>
      </c>
      <c r="G622" s="1">
        <v>466</v>
      </c>
      <c r="H622" s="1">
        <v>473.5</v>
      </c>
      <c r="I622" s="1">
        <v>473.05</v>
      </c>
      <c r="J622" s="1">
        <v>472.22</v>
      </c>
      <c r="K622" s="1">
        <v>1944233</v>
      </c>
      <c r="L622" s="1">
        <v>918097650.75</v>
      </c>
      <c r="M622" s="1">
        <v>39179</v>
      </c>
      <c r="N622" s="3">
        <f>IF(ISERR(LN(Table120[[#This Row],[Close Price]]/I621)),"-",LN(Table120[[#This Row],[Close Price]]/I621))</f>
        <v>-4.2269893897894294E-4</v>
      </c>
    </row>
    <row r="623" spans="1:14" x14ac:dyDescent="0.3">
      <c r="A623" s="1" t="s">
        <v>37</v>
      </c>
      <c r="B623" s="1" t="s">
        <v>14</v>
      </c>
      <c r="C623" s="2">
        <v>44022</v>
      </c>
      <c r="D623" s="1">
        <v>473.05</v>
      </c>
      <c r="E623" s="1">
        <v>473.4</v>
      </c>
      <c r="F623" s="1">
        <v>478.4</v>
      </c>
      <c r="G623" s="1">
        <v>472.1</v>
      </c>
      <c r="H623" s="1">
        <v>474.95</v>
      </c>
      <c r="I623" s="1">
        <v>474.15</v>
      </c>
      <c r="J623" s="1">
        <v>474.87</v>
      </c>
      <c r="K623" s="1">
        <v>2126443</v>
      </c>
      <c r="L623" s="1">
        <v>1009792602.8</v>
      </c>
      <c r="M623" s="1">
        <v>29960</v>
      </c>
      <c r="N623" s="3">
        <f>IF(ISERR(LN(Table120[[#This Row],[Close Price]]/I622)),"-",LN(Table120[[#This Row],[Close Price]]/I622))</f>
        <v>2.3226361792829989E-3</v>
      </c>
    </row>
    <row r="624" spans="1:14" x14ac:dyDescent="0.3">
      <c r="A624" s="1" t="s">
        <v>37</v>
      </c>
      <c r="B624" s="1" t="s">
        <v>14</v>
      </c>
      <c r="C624" s="2">
        <v>44025</v>
      </c>
      <c r="D624" s="1">
        <v>474.15</v>
      </c>
      <c r="E624" s="1">
        <v>474.95</v>
      </c>
      <c r="F624" s="1">
        <v>486</v>
      </c>
      <c r="G624" s="1">
        <v>474.6</v>
      </c>
      <c r="H624" s="1">
        <v>484.5</v>
      </c>
      <c r="I624" s="1">
        <v>484.5</v>
      </c>
      <c r="J624" s="1">
        <v>481.48</v>
      </c>
      <c r="K624" s="1">
        <v>3108357</v>
      </c>
      <c r="L624" s="1">
        <v>1496626646.4000001</v>
      </c>
      <c r="M624" s="1">
        <v>55959</v>
      </c>
      <c r="N624" s="3">
        <f>IF(ISERR(LN(Table120[[#This Row],[Close Price]]/I623)),"-",LN(Table120[[#This Row],[Close Price]]/I623))</f>
        <v>2.1593704001084502E-2</v>
      </c>
    </row>
    <row r="625" spans="1:14" x14ac:dyDescent="0.3">
      <c r="A625" s="1" t="s">
        <v>37</v>
      </c>
      <c r="B625" s="1" t="s">
        <v>14</v>
      </c>
      <c r="C625" s="2">
        <v>44026</v>
      </c>
      <c r="D625" s="1">
        <v>484.5</v>
      </c>
      <c r="E625" s="1">
        <v>486</v>
      </c>
      <c r="F625" s="1">
        <v>487.4</v>
      </c>
      <c r="G625" s="1">
        <v>475.85</v>
      </c>
      <c r="H625" s="1">
        <v>480</v>
      </c>
      <c r="I625" s="1">
        <v>479.45</v>
      </c>
      <c r="J625" s="1">
        <v>481.36</v>
      </c>
      <c r="K625" s="1">
        <v>3209773</v>
      </c>
      <c r="L625" s="1">
        <v>1545070280.5999999</v>
      </c>
      <c r="M625" s="1">
        <v>46831</v>
      </c>
      <c r="N625" s="3">
        <f>IF(ISERR(LN(Table120[[#This Row],[Close Price]]/I624)),"-",LN(Table120[[#This Row],[Close Price]]/I624))</f>
        <v>-1.0477817731130773E-2</v>
      </c>
    </row>
    <row r="626" spans="1:14" x14ac:dyDescent="0.3">
      <c r="A626" s="1" t="s">
        <v>37</v>
      </c>
      <c r="B626" s="1" t="s">
        <v>14</v>
      </c>
      <c r="C626" s="2">
        <v>44027</v>
      </c>
      <c r="D626" s="1">
        <v>479.45</v>
      </c>
      <c r="E626" s="1">
        <v>484.9</v>
      </c>
      <c r="F626" s="1">
        <v>486.85</v>
      </c>
      <c r="G626" s="1">
        <v>477.35</v>
      </c>
      <c r="H626" s="1">
        <v>481.4</v>
      </c>
      <c r="I626" s="1">
        <v>479.65</v>
      </c>
      <c r="J626" s="1">
        <v>483.07</v>
      </c>
      <c r="K626" s="1">
        <v>2305139</v>
      </c>
      <c r="L626" s="1">
        <v>1113539619.45</v>
      </c>
      <c r="M626" s="1">
        <v>32141</v>
      </c>
      <c r="N626" s="3">
        <f>IF(ISERR(LN(Table120[[#This Row],[Close Price]]/I625)),"-",LN(Table120[[#This Row],[Close Price]]/I625))</f>
        <v>4.1705766426627618E-4</v>
      </c>
    </row>
    <row r="627" spans="1:14" x14ac:dyDescent="0.3">
      <c r="A627" s="1" t="s">
        <v>37</v>
      </c>
      <c r="B627" s="1" t="s">
        <v>14</v>
      </c>
      <c r="C627" s="2">
        <v>44028</v>
      </c>
      <c r="D627" s="1">
        <v>479.65</v>
      </c>
      <c r="E627" s="1">
        <v>481</v>
      </c>
      <c r="F627" s="1">
        <v>489</v>
      </c>
      <c r="G627" s="1">
        <v>474.5</v>
      </c>
      <c r="H627" s="1">
        <v>487.7</v>
      </c>
      <c r="I627" s="1">
        <v>487.65</v>
      </c>
      <c r="J627" s="1">
        <v>483.89</v>
      </c>
      <c r="K627" s="1">
        <v>3164943</v>
      </c>
      <c r="L627" s="1">
        <v>1531492279.75</v>
      </c>
      <c r="M627" s="1">
        <v>52560</v>
      </c>
      <c r="N627" s="3">
        <f>IF(ISERR(LN(Table120[[#This Row],[Close Price]]/I626)),"-",LN(Table120[[#This Row],[Close Price]]/I626))</f>
        <v>1.6541264154067547E-2</v>
      </c>
    </row>
    <row r="628" spans="1:14" x14ac:dyDescent="0.3">
      <c r="A628" s="1" t="s">
        <v>37</v>
      </c>
      <c r="B628" s="1" t="s">
        <v>14</v>
      </c>
      <c r="C628" s="2">
        <v>44029</v>
      </c>
      <c r="D628" s="1">
        <v>487.65</v>
      </c>
      <c r="E628" s="1">
        <v>489.95</v>
      </c>
      <c r="F628" s="1">
        <v>495.35</v>
      </c>
      <c r="G628" s="1">
        <v>483.5</v>
      </c>
      <c r="H628" s="1">
        <v>490.85</v>
      </c>
      <c r="I628" s="1">
        <v>490.75</v>
      </c>
      <c r="J628" s="1">
        <v>490.2</v>
      </c>
      <c r="K628" s="1">
        <v>5791104</v>
      </c>
      <c r="L628" s="1">
        <v>2838784785</v>
      </c>
      <c r="M628" s="1">
        <v>55529</v>
      </c>
      <c r="N628" s="3">
        <f>IF(ISERR(LN(Table120[[#This Row],[Close Price]]/I627)),"-",LN(Table120[[#This Row],[Close Price]]/I627))</f>
        <v>6.3368977385464733E-3</v>
      </c>
    </row>
    <row r="629" spans="1:14" x14ac:dyDescent="0.3">
      <c r="A629" s="1" t="s">
        <v>37</v>
      </c>
      <c r="B629" s="1" t="s">
        <v>14</v>
      </c>
      <c r="C629" s="2">
        <v>44032</v>
      </c>
      <c r="D629" s="1">
        <v>490.75</v>
      </c>
      <c r="E629" s="1">
        <v>494</v>
      </c>
      <c r="F629" s="1">
        <v>503</v>
      </c>
      <c r="G629" s="1">
        <v>487.3</v>
      </c>
      <c r="H629" s="1">
        <v>500.6</v>
      </c>
      <c r="I629" s="1">
        <v>500.95</v>
      </c>
      <c r="J629" s="1">
        <v>496.57</v>
      </c>
      <c r="K629" s="1">
        <v>3529550</v>
      </c>
      <c r="L629" s="1">
        <v>1752651580.9000001</v>
      </c>
      <c r="M629" s="1">
        <v>44908</v>
      </c>
      <c r="N629" s="3">
        <f>IF(ISERR(LN(Table120[[#This Row],[Close Price]]/I628)),"-",LN(Table120[[#This Row],[Close Price]]/I628))</f>
        <v>2.0571462548701566E-2</v>
      </c>
    </row>
    <row r="630" spans="1:14" x14ac:dyDescent="0.3">
      <c r="A630" s="1" t="s">
        <v>37</v>
      </c>
      <c r="B630" s="1" t="s">
        <v>14</v>
      </c>
      <c r="C630" s="2">
        <v>44033</v>
      </c>
      <c r="D630" s="1">
        <v>500.95</v>
      </c>
      <c r="E630" s="1">
        <v>499.1</v>
      </c>
      <c r="F630" s="1">
        <v>502.7</v>
      </c>
      <c r="G630" s="1">
        <v>490.45</v>
      </c>
      <c r="H630" s="1">
        <v>493.65</v>
      </c>
      <c r="I630" s="1">
        <v>491.65</v>
      </c>
      <c r="J630" s="1">
        <v>494.48</v>
      </c>
      <c r="K630" s="1">
        <v>3328043</v>
      </c>
      <c r="L630" s="1">
        <v>1645656288.9000001</v>
      </c>
      <c r="M630" s="1">
        <v>75501</v>
      </c>
      <c r="N630" s="3">
        <f>IF(ISERR(LN(Table120[[#This Row],[Close Price]]/I629)),"-",LN(Table120[[#This Row],[Close Price]]/I629))</f>
        <v>-1.8739214479106741E-2</v>
      </c>
    </row>
    <row r="631" spans="1:14" x14ac:dyDescent="0.3">
      <c r="A631" s="1" t="s">
        <v>37</v>
      </c>
      <c r="B631" s="1" t="s">
        <v>14</v>
      </c>
      <c r="C631" s="2">
        <v>44034</v>
      </c>
      <c r="D631" s="1">
        <v>491.65</v>
      </c>
      <c r="E631" s="1">
        <v>493</v>
      </c>
      <c r="F631" s="1">
        <v>495.2</v>
      </c>
      <c r="G631" s="1">
        <v>478.4</v>
      </c>
      <c r="H631" s="1">
        <v>481.85</v>
      </c>
      <c r="I631" s="1">
        <v>481.05</v>
      </c>
      <c r="J631" s="1">
        <v>486.55</v>
      </c>
      <c r="K631" s="1">
        <v>3073110</v>
      </c>
      <c r="L631" s="1">
        <v>1495234528.2</v>
      </c>
      <c r="M631" s="1">
        <v>50833</v>
      </c>
      <c r="N631" s="3">
        <f>IF(ISERR(LN(Table120[[#This Row],[Close Price]]/I630)),"-",LN(Table120[[#This Row],[Close Price]]/I630))</f>
        <v>-2.1795866418891589E-2</v>
      </c>
    </row>
    <row r="632" spans="1:14" x14ac:dyDescent="0.3">
      <c r="A632" s="1" t="s">
        <v>37</v>
      </c>
      <c r="B632" s="1" t="s">
        <v>14</v>
      </c>
      <c r="C632" s="2">
        <v>44035</v>
      </c>
      <c r="D632" s="1">
        <v>481.05</v>
      </c>
      <c r="E632" s="1">
        <v>482.95</v>
      </c>
      <c r="F632" s="1">
        <v>486.85</v>
      </c>
      <c r="G632" s="1">
        <v>476.65</v>
      </c>
      <c r="H632" s="1">
        <v>481.5</v>
      </c>
      <c r="I632" s="1">
        <v>479.45</v>
      </c>
      <c r="J632" s="1">
        <v>481.41</v>
      </c>
      <c r="K632" s="1">
        <v>2331308</v>
      </c>
      <c r="L632" s="1">
        <v>1122317816.8</v>
      </c>
      <c r="M632" s="1">
        <v>40937</v>
      </c>
      <c r="N632" s="3">
        <f>IF(ISERR(LN(Table120[[#This Row],[Close Price]]/I631)),"-",LN(Table120[[#This Row],[Close Price]]/I631))</f>
        <v>-3.3316012075834535E-3</v>
      </c>
    </row>
    <row r="633" spans="1:14" x14ac:dyDescent="0.3">
      <c r="A633" s="1" t="s">
        <v>37</v>
      </c>
      <c r="B633" s="1" t="s">
        <v>14</v>
      </c>
      <c r="C633" s="2">
        <v>44036</v>
      </c>
      <c r="D633" s="1">
        <v>479.45</v>
      </c>
      <c r="E633" s="1">
        <v>479</v>
      </c>
      <c r="F633" s="1">
        <v>482.8</v>
      </c>
      <c r="G633" s="1">
        <v>470.15</v>
      </c>
      <c r="H633" s="1">
        <v>470.3</v>
      </c>
      <c r="I633" s="1">
        <v>471.5</v>
      </c>
      <c r="J633" s="1">
        <v>473.46</v>
      </c>
      <c r="K633" s="1">
        <v>2141721</v>
      </c>
      <c r="L633" s="1">
        <v>1014010678.45</v>
      </c>
      <c r="M633" s="1">
        <v>31479</v>
      </c>
      <c r="N633" s="3">
        <f>IF(ISERR(LN(Table120[[#This Row],[Close Price]]/I632)),"-",LN(Table120[[#This Row],[Close Price]]/I632))</f>
        <v>-1.6720511526178011E-2</v>
      </c>
    </row>
    <row r="634" spans="1:14" x14ac:dyDescent="0.3">
      <c r="A634" s="1" t="s">
        <v>37</v>
      </c>
      <c r="B634" s="1" t="s">
        <v>14</v>
      </c>
      <c r="C634" s="2">
        <v>44039</v>
      </c>
      <c r="D634" s="1">
        <v>471.5</v>
      </c>
      <c r="E634" s="1">
        <v>473</v>
      </c>
      <c r="F634" s="1">
        <v>474.2</v>
      </c>
      <c r="G634" s="1">
        <v>462.95</v>
      </c>
      <c r="H634" s="1">
        <v>466.8</v>
      </c>
      <c r="I634" s="1">
        <v>466.4</v>
      </c>
      <c r="J634" s="1">
        <v>468.11</v>
      </c>
      <c r="K634" s="1">
        <v>3751567</v>
      </c>
      <c r="L634" s="1">
        <v>1756149437.95</v>
      </c>
      <c r="M634" s="1">
        <v>47911</v>
      </c>
      <c r="N634" s="3">
        <f>IF(ISERR(LN(Table120[[#This Row],[Close Price]]/I633)),"-",LN(Table120[[#This Row],[Close Price]]/I633))</f>
        <v>-1.0875467037229631E-2</v>
      </c>
    </row>
    <row r="635" spans="1:14" x14ac:dyDescent="0.3">
      <c r="A635" s="1" t="s">
        <v>37</v>
      </c>
      <c r="B635" s="1" t="s">
        <v>14</v>
      </c>
      <c r="C635" s="2">
        <v>44040</v>
      </c>
      <c r="D635" s="1">
        <v>466.4</v>
      </c>
      <c r="E635" s="1">
        <v>466.4</v>
      </c>
      <c r="F635" s="1">
        <v>477</v>
      </c>
      <c r="G635" s="1">
        <v>466</v>
      </c>
      <c r="H635" s="1">
        <v>474.75</v>
      </c>
      <c r="I635" s="1">
        <v>475.1</v>
      </c>
      <c r="J635" s="1">
        <v>473.29</v>
      </c>
      <c r="K635" s="1">
        <v>3183537</v>
      </c>
      <c r="L635" s="1">
        <v>1506732141.25</v>
      </c>
      <c r="M635" s="1">
        <v>46683</v>
      </c>
      <c r="N635" s="3">
        <f>IF(ISERR(LN(Table120[[#This Row],[Close Price]]/I634)),"-",LN(Table120[[#This Row],[Close Price]]/I634))</f>
        <v>1.8481673156593159E-2</v>
      </c>
    </row>
    <row r="636" spans="1:14" x14ac:dyDescent="0.3">
      <c r="A636" s="1" t="s">
        <v>37</v>
      </c>
      <c r="B636" s="1" t="s">
        <v>14</v>
      </c>
      <c r="C636" s="2">
        <v>44041</v>
      </c>
      <c r="D636" s="1">
        <v>475.1</v>
      </c>
      <c r="E636" s="1">
        <v>476.75</v>
      </c>
      <c r="F636" s="1">
        <v>491.65</v>
      </c>
      <c r="G636" s="1">
        <v>476.55</v>
      </c>
      <c r="H636" s="1">
        <v>491.25</v>
      </c>
      <c r="I636" s="1">
        <v>489.6</v>
      </c>
      <c r="J636" s="1">
        <v>486.18</v>
      </c>
      <c r="K636" s="1">
        <v>6554414</v>
      </c>
      <c r="L636" s="1">
        <v>3186598371.9000001</v>
      </c>
      <c r="M636" s="1">
        <v>65771</v>
      </c>
      <c r="N636" s="3">
        <f>IF(ISERR(LN(Table120[[#This Row],[Close Price]]/I635)),"-",LN(Table120[[#This Row],[Close Price]]/I635))</f>
        <v>3.0063423005240654E-2</v>
      </c>
    </row>
    <row r="637" spans="1:14" x14ac:dyDescent="0.3">
      <c r="A637" s="1" t="s">
        <v>37</v>
      </c>
      <c r="B637" s="1" t="s">
        <v>14</v>
      </c>
      <c r="C637" s="2">
        <v>44042</v>
      </c>
      <c r="D637" s="1">
        <v>489.6</v>
      </c>
      <c r="E637" s="1">
        <v>493.9</v>
      </c>
      <c r="F637" s="1">
        <v>497.75</v>
      </c>
      <c r="G637" s="1">
        <v>480.75</v>
      </c>
      <c r="H637" s="1">
        <v>494</v>
      </c>
      <c r="I637" s="1">
        <v>491.9</v>
      </c>
      <c r="J637" s="1">
        <v>491.1</v>
      </c>
      <c r="K637" s="1">
        <v>8628663</v>
      </c>
      <c r="L637" s="1">
        <v>4237522724.4000001</v>
      </c>
      <c r="M637" s="1">
        <v>89364</v>
      </c>
      <c r="N637" s="3">
        <f>IF(ISERR(LN(Table120[[#This Row],[Close Price]]/I636)),"-",LN(Table120[[#This Row],[Close Price]]/I636))</f>
        <v>4.6867126031776727E-3</v>
      </c>
    </row>
    <row r="638" spans="1:14" x14ac:dyDescent="0.3">
      <c r="A638" s="1" t="s">
        <v>37</v>
      </c>
      <c r="B638" s="1" t="s">
        <v>14</v>
      </c>
      <c r="C638" s="2">
        <v>44043</v>
      </c>
      <c r="D638" s="1">
        <v>491.9</v>
      </c>
      <c r="E638" s="1">
        <v>496</v>
      </c>
      <c r="F638" s="1">
        <v>515</v>
      </c>
      <c r="G638" s="1">
        <v>494.05</v>
      </c>
      <c r="H638" s="1">
        <v>512.75</v>
      </c>
      <c r="I638" s="1">
        <v>513.54999999999995</v>
      </c>
      <c r="J638" s="1">
        <v>508.26</v>
      </c>
      <c r="K638" s="1">
        <v>8509912</v>
      </c>
      <c r="L638" s="1">
        <v>4325246028.3000002</v>
      </c>
      <c r="M638" s="1">
        <v>99442</v>
      </c>
      <c r="N638" s="3">
        <f>IF(ISERR(LN(Table120[[#This Row],[Close Price]]/I637)),"-",LN(Table120[[#This Row],[Close Price]]/I637))</f>
        <v>4.3071951810519114E-2</v>
      </c>
    </row>
    <row r="639" spans="1:14" x14ac:dyDescent="0.3">
      <c r="A639" s="1" t="s">
        <v>37</v>
      </c>
      <c r="B639" s="1" t="s">
        <v>14</v>
      </c>
      <c r="C639" s="2">
        <v>44046</v>
      </c>
      <c r="D639" s="1">
        <v>513.54999999999995</v>
      </c>
      <c r="E639" s="1">
        <v>514.85</v>
      </c>
      <c r="F639" s="1">
        <v>518.65</v>
      </c>
      <c r="G639" s="1">
        <v>507.3</v>
      </c>
      <c r="H639" s="1">
        <v>511.05</v>
      </c>
      <c r="I639" s="1">
        <v>510.45</v>
      </c>
      <c r="J639" s="1">
        <v>512.92999999999995</v>
      </c>
      <c r="K639" s="1">
        <v>4310502</v>
      </c>
      <c r="L639" s="1">
        <v>2210974009.1999998</v>
      </c>
      <c r="M639" s="1">
        <v>59483</v>
      </c>
      <c r="N639" s="3">
        <f>IF(ISERR(LN(Table120[[#This Row],[Close Price]]/I638)),"-",LN(Table120[[#This Row],[Close Price]]/I638))</f>
        <v>-6.0547059967888976E-3</v>
      </c>
    </row>
    <row r="640" spans="1:14" x14ac:dyDescent="0.3">
      <c r="A640" s="1" t="s">
        <v>37</v>
      </c>
      <c r="B640" s="1" t="s">
        <v>14</v>
      </c>
      <c r="C640" s="2">
        <v>44047</v>
      </c>
      <c r="D640" s="1">
        <v>510.45</v>
      </c>
      <c r="E640" s="1">
        <v>515</v>
      </c>
      <c r="F640" s="1">
        <v>516.20000000000005</v>
      </c>
      <c r="G640" s="1">
        <v>505.55</v>
      </c>
      <c r="H640" s="1">
        <v>505.6</v>
      </c>
      <c r="I640" s="1">
        <v>506.95</v>
      </c>
      <c r="J640" s="1">
        <v>509.59</v>
      </c>
      <c r="K640" s="1">
        <v>2173947</v>
      </c>
      <c r="L640" s="1">
        <v>1107815337.25</v>
      </c>
      <c r="M640" s="1">
        <v>46697</v>
      </c>
      <c r="N640" s="3">
        <f>IF(ISERR(LN(Table120[[#This Row],[Close Price]]/I639)),"-",LN(Table120[[#This Row],[Close Price]]/I639))</f>
        <v>-6.8803102164356165E-3</v>
      </c>
    </row>
    <row r="641" spans="1:14" x14ac:dyDescent="0.3">
      <c r="A641" s="1" t="s">
        <v>37</v>
      </c>
      <c r="B641" s="1" t="s">
        <v>14</v>
      </c>
      <c r="C641" s="2">
        <v>44048</v>
      </c>
      <c r="D641" s="1">
        <v>506.95</v>
      </c>
      <c r="E641" s="1">
        <v>508.05</v>
      </c>
      <c r="F641" s="1">
        <v>511.15</v>
      </c>
      <c r="G641" s="1">
        <v>501</v>
      </c>
      <c r="H641" s="1">
        <v>503.6</v>
      </c>
      <c r="I641" s="1">
        <v>503.05</v>
      </c>
      <c r="J641" s="1">
        <v>503.81</v>
      </c>
      <c r="K641" s="1">
        <v>2597667</v>
      </c>
      <c r="L641" s="1">
        <v>1308720871.25</v>
      </c>
      <c r="M641" s="1">
        <v>33635</v>
      </c>
      <c r="N641" s="3">
        <f>IF(ISERR(LN(Table120[[#This Row],[Close Price]]/I640)),"-",LN(Table120[[#This Row],[Close Price]]/I640))</f>
        <v>-7.7228106605290014E-3</v>
      </c>
    </row>
    <row r="642" spans="1:14" x14ac:dyDescent="0.3">
      <c r="A642" s="1" t="s">
        <v>37</v>
      </c>
      <c r="B642" s="1" t="s">
        <v>14</v>
      </c>
      <c r="C642" s="2">
        <v>44049</v>
      </c>
      <c r="D642" s="1">
        <v>503.05</v>
      </c>
      <c r="E642" s="1">
        <v>503.95</v>
      </c>
      <c r="F642" s="1">
        <v>509.6</v>
      </c>
      <c r="G642" s="1">
        <v>501.3</v>
      </c>
      <c r="H642" s="1">
        <v>506.2</v>
      </c>
      <c r="I642" s="1">
        <v>506.8</v>
      </c>
      <c r="J642" s="1">
        <v>505.04</v>
      </c>
      <c r="K642" s="1">
        <v>2350027</v>
      </c>
      <c r="L642" s="1">
        <v>1186848360.3499999</v>
      </c>
      <c r="M642" s="1">
        <v>26422</v>
      </c>
      <c r="N642" s="3">
        <f>IF(ISERR(LN(Table120[[#This Row],[Close Price]]/I641)),"-",LN(Table120[[#This Row],[Close Price]]/I641))</f>
        <v>7.4268797089241815E-3</v>
      </c>
    </row>
    <row r="643" spans="1:14" x14ac:dyDescent="0.3">
      <c r="A643" s="1" t="s">
        <v>37</v>
      </c>
      <c r="B643" s="1" t="s">
        <v>14</v>
      </c>
      <c r="C643" s="2">
        <v>44050</v>
      </c>
      <c r="D643" s="1">
        <v>506.8</v>
      </c>
      <c r="E643" s="1">
        <v>507.9</v>
      </c>
      <c r="F643" s="1">
        <v>513.70000000000005</v>
      </c>
      <c r="G643" s="1">
        <v>506.05</v>
      </c>
      <c r="H643" s="1">
        <v>512.1</v>
      </c>
      <c r="I643" s="1">
        <v>512.29999999999995</v>
      </c>
      <c r="J643" s="1">
        <v>510.84</v>
      </c>
      <c r="K643" s="1">
        <v>2754143</v>
      </c>
      <c r="L643" s="1">
        <v>1406916440.8</v>
      </c>
      <c r="M643" s="1">
        <v>45009</v>
      </c>
      <c r="N643" s="3">
        <f>IF(ISERR(LN(Table120[[#This Row],[Close Price]]/I642)),"-",LN(Table120[[#This Row],[Close Price]]/I642))</f>
        <v>1.0793942498172608E-2</v>
      </c>
    </row>
    <row r="644" spans="1:14" x14ac:dyDescent="0.3">
      <c r="A644" s="1" t="s">
        <v>37</v>
      </c>
      <c r="B644" s="1" t="s">
        <v>14</v>
      </c>
      <c r="C644" s="2">
        <v>44053</v>
      </c>
      <c r="D644" s="1">
        <v>512.29999999999995</v>
      </c>
      <c r="E644" s="1">
        <v>515</v>
      </c>
      <c r="F644" s="1">
        <v>528</v>
      </c>
      <c r="G644" s="1">
        <v>506.35</v>
      </c>
      <c r="H644" s="1">
        <v>509.05</v>
      </c>
      <c r="I644" s="1">
        <v>508.55</v>
      </c>
      <c r="J644" s="1">
        <v>518.35</v>
      </c>
      <c r="K644" s="1">
        <v>5418102</v>
      </c>
      <c r="L644" s="1">
        <v>2808481890.4000001</v>
      </c>
      <c r="M644" s="1">
        <v>67735</v>
      </c>
      <c r="N644" s="3">
        <f>IF(ISERR(LN(Table120[[#This Row],[Close Price]]/I643)),"-",LN(Table120[[#This Row],[Close Price]]/I643))</f>
        <v>-7.3468518735512389E-3</v>
      </c>
    </row>
    <row r="645" spans="1:14" x14ac:dyDescent="0.3">
      <c r="A645" s="1" t="s">
        <v>37</v>
      </c>
      <c r="B645" s="1" t="s">
        <v>14</v>
      </c>
      <c r="C645" s="2">
        <v>44054</v>
      </c>
      <c r="D645" s="1">
        <v>508.55</v>
      </c>
      <c r="E645" s="1">
        <v>510</v>
      </c>
      <c r="F645" s="1">
        <v>524.6</v>
      </c>
      <c r="G645" s="1">
        <v>510</v>
      </c>
      <c r="H645" s="1">
        <v>513.6</v>
      </c>
      <c r="I645" s="1">
        <v>513.15</v>
      </c>
      <c r="J645" s="1">
        <v>517.84</v>
      </c>
      <c r="K645" s="1">
        <v>5206548</v>
      </c>
      <c r="L645" s="1">
        <v>2696183107.3000002</v>
      </c>
      <c r="M645" s="1">
        <v>69352</v>
      </c>
      <c r="N645" s="3">
        <f>IF(ISERR(LN(Table120[[#This Row],[Close Price]]/I644)),"-",LN(Table120[[#This Row],[Close Price]]/I644))</f>
        <v>9.0046610201179912E-3</v>
      </c>
    </row>
    <row r="646" spans="1:14" x14ac:dyDescent="0.3">
      <c r="A646" s="1" t="s">
        <v>37</v>
      </c>
      <c r="B646" s="1" t="s">
        <v>14</v>
      </c>
      <c r="C646" s="2">
        <v>44055</v>
      </c>
      <c r="D646" s="1">
        <v>513.15</v>
      </c>
      <c r="E646" s="1">
        <v>513.9</v>
      </c>
      <c r="F646" s="1">
        <v>519.5</v>
      </c>
      <c r="G646" s="1">
        <v>502</v>
      </c>
      <c r="H646" s="1">
        <v>504.8</v>
      </c>
      <c r="I646" s="1">
        <v>503.6</v>
      </c>
      <c r="J646" s="1">
        <v>508.53</v>
      </c>
      <c r="K646" s="1">
        <v>4289689</v>
      </c>
      <c r="L646" s="1">
        <v>2181434840.5</v>
      </c>
      <c r="M646" s="1">
        <v>80395</v>
      </c>
      <c r="N646" s="3">
        <f>IF(ISERR(LN(Table120[[#This Row],[Close Price]]/I645)),"-",LN(Table120[[#This Row],[Close Price]]/I645))</f>
        <v>-1.878589792153117E-2</v>
      </c>
    </row>
    <row r="647" spans="1:14" x14ac:dyDescent="0.3">
      <c r="A647" s="1" t="s">
        <v>37</v>
      </c>
      <c r="B647" s="1" t="s">
        <v>14</v>
      </c>
      <c r="C647" s="2">
        <v>44056</v>
      </c>
      <c r="D647" s="1">
        <v>503.6</v>
      </c>
      <c r="E647" s="1">
        <v>508.9</v>
      </c>
      <c r="F647" s="1">
        <v>509.3</v>
      </c>
      <c r="G647" s="1">
        <v>495.75</v>
      </c>
      <c r="H647" s="1">
        <v>499</v>
      </c>
      <c r="I647" s="1">
        <v>497.85</v>
      </c>
      <c r="J647" s="1">
        <v>500.99</v>
      </c>
      <c r="K647" s="1">
        <v>3607640</v>
      </c>
      <c r="L647" s="1">
        <v>1807407387.9000001</v>
      </c>
      <c r="M647" s="1">
        <v>50497</v>
      </c>
      <c r="N647" s="3">
        <f>IF(ISERR(LN(Table120[[#This Row],[Close Price]]/I646)),"-",LN(Table120[[#This Row],[Close Price]]/I646))</f>
        <v>-1.1483475336098812E-2</v>
      </c>
    </row>
    <row r="648" spans="1:14" x14ac:dyDescent="0.3">
      <c r="A648" s="1" t="s">
        <v>37</v>
      </c>
      <c r="B648" s="1" t="s">
        <v>14</v>
      </c>
      <c r="C648" s="2">
        <v>44057</v>
      </c>
      <c r="D648" s="1">
        <v>497.85</v>
      </c>
      <c r="E648" s="1">
        <v>499.5</v>
      </c>
      <c r="F648" s="1">
        <v>501.6</v>
      </c>
      <c r="G648" s="1">
        <v>488.75</v>
      </c>
      <c r="H648" s="1">
        <v>500</v>
      </c>
      <c r="I648" s="1">
        <v>497.1</v>
      </c>
      <c r="J648" s="1">
        <v>495.68</v>
      </c>
      <c r="K648" s="1">
        <v>4703261</v>
      </c>
      <c r="L648" s="1">
        <v>2331307416.25</v>
      </c>
      <c r="M648" s="1">
        <v>41298</v>
      </c>
      <c r="N648" s="3">
        <f>IF(ISERR(LN(Table120[[#This Row],[Close Price]]/I647)),"-",LN(Table120[[#This Row],[Close Price]]/I647))</f>
        <v>-1.5076137334663901E-3</v>
      </c>
    </row>
    <row r="649" spans="1:14" x14ac:dyDescent="0.3">
      <c r="A649" s="1" t="s">
        <v>37</v>
      </c>
      <c r="B649" s="1" t="s">
        <v>14</v>
      </c>
      <c r="C649" s="2">
        <v>44060</v>
      </c>
      <c r="D649" s="1">
        <v>497.1</v>
      </c>
      <c r="E649" s="1">
        <v>503.55</v>
      </c>
      <c r="F649" s="1">
        <v>503.55</v>
      </c>
      <c r="G649" s="1">
        <v>491</v>
      </c>
      <c r="H649" s="1">
        <v>495.7</v>
      </c>
      <c r="I649" s="1">
        <v>495.55</v>
      </c>
      <c r="J649" s="1">
        <v>496.4</v>
      </c>
      <c r="K649" s="1">
        <v>2880081</v>
      </c>
      <c r="L649" s="1">
        <v>1429671394.55</v>
      </c>
      <c r="M649" s="1">
        <v>35102</v>
      </c>
      <c r="N649" s="3">
        <f>IF(ISERR(LN(Table120[[#This Row],[Close Price]]/I648)),"-",LN(Table120[[#This Row],[Close Price]]/I648))</f>
        <v>-3.1229562479094244E-3</v>
      </c>
    </row>
    <row r="650" spans="1:14" x14ac:dyDescent="0.3">
      <c r="A650" s="1" t="s">
        <v>37</v>
      </c>
      <c r="B650" s="1" t="s">
        <v>14</v>
      </c>
      <c r="C650" s="2">
        <v>44061</v>
      </c>
      <c r="D650" s="1">
        <v>495.55</v>
      </c>
      <c r="E650" s="1">
        <v>494</v>
      </c>
      <c r="F650" s="1">
        <v>499.1</v>
      </c>
      <c r="G650" s="1">
        <v>492.75</v>
      </c>
      <c r="H650" s="1">
        <v>497</v>
      </c>
      <c r="I650" s="1">
        <v>497</v>
      </c>
      <c r="J650" s="1">
        <v>496.44</v>
      </c>
      <c r="K650" s="1">
        <v>3279523</v>
      </c>
      <c r="L650" s="1">
        <v>1628084513.3</v>
      </c>
      <c r="M650" s="1">
        <v>54073</v>
      </c>
      <c r="N650" s="3">
        <f>IF(ISERR(LN(Table120[[#This Row],[Close Price]]/I649)),"-",LN(Table120[[#This Row],[Close Price]]/I649))</f>
        <v>2.9217692439112144E-3</v>
      </c>
    </row>
    <row r="651" spans="1:14" x14ac:dyDescent="0.3">
      <c r="A651" s="1" t="s">
        <v>37</v>
      </c>
      <c r="B651" s="1" t="s">
        <v>14</v>
      </c>
      <c r="C651" s="2">
        <v>44062</v>
      </c>
      <c r="D651" s="1">
        <v>497</v>
      </c>
      <c r="E651" s="1">
        <v>497</v>
      </c>
      <c r="F651" s="1">
        <v>504.9</v>
      </c>
      <c r="G651" s="1">
        <v>493</v>
      </c>
      <c r="H651" s="1">
        <v>494.5</v>
      </c>
      <c r="I651" s="1">
        <v>494.2</v>
      </c>
      <c r="J651" s="1">
        <v>500.18</v>
      </c>
      <c r="K651" s="1">
        <v>3390446</v>
      </c>
      <c r="L651" s="1">
        <v>1695836363.3499999</v>
      </c>
      <c r="M651" s="1">
        <v>40352</v>
      </c>
      <c r="N651" s="3">
        <f>IF(ISERR(LN(Table120[[#This Row],[Close Price]]/I650)),"-",LN(Table120[[#This Row],[Close Price]]/I650))</f>
        <v>-5.6497325421190209E-3</v>
      </c>
    </row>
    <row r="652" spans="1:14" x14ac:dyDescent="0.3">
      <c r="A652" s="1" t="s">
        <v>37</v>
      </c>
      <c r="B652" s="1" t="s">
        <v>14</v>
      </c>
      <c r="C652" s="2">
        <v>44063</v>
      </c>
      <c r="D652" s="1">
        <v>494.2</v>
      </c>
      <c r="E652" s="1">
        <v>492.8</v>
      </c>
      <c r="F652" s="1">
        <v>496.85</v>
      </c>
      <c r="G652" s="1">
        <v>490.35</v>
      </c>
      <c r="H652" s="1">
        <v>494.4</v>
      </c>
      <c r="I652" s="1">
        <v>492.6</v>
      </c>
      <c r="J652" s="1">
        <v>493.71</v>
      </c>
      <c r="K652" s="1">
        <v>1638348</v>
      </c>
      <c r="L652" s="1">
        <v>808868127.89999998</v>
      </c>
      <c r="M652" s="1">
        <v>52697</v>
      </c>
      <c r="N652" s="3">
        <f>IF(ISERR(LN(Table120[[#This Row],[Close Price]]/I651)),"-",LN(Table120[[#This Row],[Close Price]]/I651))</f>
        <v>-3.2428078680720577E-3</v>
      </c>
    </row>
    <row r="653" spans="1:14" x14ac:dyDescent="0.3">
      <c r="A653" s="1" t="s">
        <v>37</v>
      </c>
      <c r="B653" s="1" t="s">
        <v>14</v>
      </c>
      <c r="C653" s="2">
        <v>44064</v>
      </c>
      <c r="D653" s="1">
        <v>492.6</v>
      </c>
      <c r="E653" s="1">
        <v>496.5</v>
      </c>
      <c r="F653" s="1">
        <v>498.5</v>
      </c>
      <c r="G653" s="1">
        <v>491</v>
      </c>
      <c r="H653" s="1">
        <v>492.6</v>
      </c>
      <c r="I653" s="1">
        <v>491.95</v>
      </c>
      <c r="J653" s="1">
        <v>493.63</v>
      </c>
      <c r="K653" s="1">
        <v>1911511</v>
      </c>
      <c r="L653" s="1">
        <v>943586169.5</v>
      </c>
      <c r="M653" s="1">
        <v>51817</v>
      </c>
      <c r="N653" s="3">
        <f>IF(ISERR(LN(Table120[[#This Row],[Close Price]]/I652)),"-",LN(Table120[[#This Row],[Close Price]]/I652))</f>
        <v>-1.3204003746631332E-3</v>
      </c>
    </row>
    <row r="654" spans="1:14" x14ac:dyDescent="0.3">
      <c r="A654" s="1" t="s">
        <v>37</v>
      </c>
      <c r="B654" s="1" t="s">
        <v>14</v>
      </c>
      <c r="C654" s="2">
        <v>44067</v>
      </c>
      <c r="D654" s="1">
        <v>491.95</v>
      </c>
      <c r="E654" s="1">
        <v>492.3</v>
      </c>
      <c r="F654" s="1">
        <v>495.45</v>
      </c>
      <c r="G654" s="1">
        <v>486.55</v>
      </c>
      <c r="H654" s="1">
        <v>491.5</v>
      </c>
      <c r="I654" s="1">
        <v>490.5</v>
      </c>
      <c r="J654" s="1">
        <v>490.41</v>
      </c>
      <c r="K654" s="1">
        <v>2692624</v>
      </c>
      <c r="L654" s="1">
        <v>1320486644.5</v>
      </c>
      <c r="M654" s="1">
        <v>54569</v>
      </c>
      <c r="N654" s="3">
        <f>IF(ISERR(LN(Table120[[#This Row],[Close Price]]/I653)),"-",LN(Table120[[#This Row],[Close Price]]/I653))</f>
        <v>-2.9518063063566475E-3</v>
      </c>
    </row>
    <row r="655" spans="1:14" x14ac:dyDescent="0.3">
      <c r="A655" s="1" t="s">
        <v>37</v>
      </c>
      <c r="B655" s="1" t="s">
        <v>14</v>
      </c>
      <c r="C655" s="2">
        <v>44068</v>
      </c>
      <c r="D655" s="1">
        <v>490.5</v>
      </c>
      <c r="E655" s="1">
        <v>492.95</v>
      </c>
      <c r="F655" s="1">
        <v>494</v>
      </c>
      <c r="G655" s="1">
        <v>486.3</v>
      </c>
      <c r="H655" s="1">
        <v>494</v>
      </c>
      <c r="I655" s="1">
        <v>491.95</v>
      </c>
      <c r="J655" s="1">
        <v>488.99</v>
      </c>
      <c r="K655" s="1">
        <v>2055913</v>
      </c>
      <c r="L655" s="1">
        <v>1005321673.05</v>
      </c>
      <c r="M655" s="1">
        <v>49067</v>
      </c>
      <c r="N655" s="3">
        <f>IF(ISERR(LN(Table120[[#This Row],[Close Price]]/I654)),"-",LN(Table120[[#This Row],[Close Price]]/I654))</f>
        <v>2.9518063063567598E-3</v>
      </c>
    </row>
    <row r="656" spans="1:14" x14ac:dyDescent="0.3">
      <c r="A656" s="1" t="s">
        <v>37</v>
      </c>
      <c r="B656" s="1" t="s">
        <v>14</v>
      </c>
      <c r="C656" s="2">
        <v>44069</v>
      </c>
      <c r="D656" s="1">
        <v>491.95</v>
      </c>
      <c r="E656" s="1">
        <v>496</v>
      </c>
      <c r="F656" s="1">
        <v>502</v>
      </c>
      <c r="G656" s="1">
        <v>492.15</v>
      </c>
      <c r="H656" s="1">
        <v>495.2</v>
      </c>
      <c r="I656" s="1">
        <v>495.95</v>
      </c>
      <c r="J656" s="1">
        <v>497.12</v>
      </c>
      <c r="K656" s="1">
        <v>4093153</v>
      </c>
      <c r="L656" s="1">
        <v>2034793851.3499999</v>
      </c>
      <c r="M656" s="1">
        <v>46887</v>
      </c>
      <c r="N656" s="3">
        <f>IF(ISERR(LN(Table120[[#This Row],[Close Price]]/I655)),"-",LN(Table120[[#This Row],[Close Price]]/I655))</f>
        <v>8.0980298802282094E-3</v>
      </c>
    </row>
    <row r="657" spans="1:14" x14ac:dyDescent="0.3">
      <c r="A657" s="1" t="s">
        <v>37</v>
      </c>
      <c r="B657" s="1" t="s">
        <v>14</v>
      </c>
      <c r="C657" s="2">
        <v>44070</v>
      </c>
      <c r="D657" s="1">
        <v>495.95</v>
      </c>
      <c r="E657" s="1">
        <v>498.75</v>
      </c>
      <c r="F657" s="1">
        <v>499.35</v>
      </c>
      <c r="G657" s="1">
        <v>491</v>
      </c>
      <c r="H657" s="1">
        <v>493.5</v>
      </c>
      <c r="I657" s="1">
        <v>493.15</v>
      </c>
      <c r="J657" s="1">
        <v>493.68</v>
      </c>
      <c r="K657" s="1">
        <v>1859971</v>
      </c>
      <c r="L657" s="1">
        <v>918229186.64999998</v>
      </c>
      <c r="M657" s="1">
        <v>25593</v>
      </c>
      <c r="N657" s="3">
        <f>IF(ISERR(LN(Table120[[#This Row],[Close Price]]/I656)),"-",LN(Table120[[#This Row],[Close Price]]/I656))</f>
        <v>-5.6617277920002198E-3</v>
      </c>
    </row>
    <row r="658" spans="1:14" x14ac:dyDescent="0.3">
      <c r="A658" s="1" t="s">
        <v>37</v>
      </c>
      <c r="B658" s="1" t="s">
        <v>14</v>
      </c>
      <c r="C658" s="2">
        <v>44071</v>
      </c>
      <c r="D658" s="1">
        <v>493.15</v>
      </c>
      <c r="E658" s="1">
        <v>495.2</v>
      </c>
      <c r="F658" s="1">
        <v>495.65</v>
      </c>
      <c r="G658" s="1">
        <v>488</v>
      </c>
      <c r="H658" s="1">
        <v>488</v>
      </c>
      <c r="I658" s="1">
        <v>489.1</v>
      </c>
      <c r="J658" s="1">
        <v>490.83</v>
      </c>
      <c r="K658" s="1">
        <v>1854758</v>
      </c>
      <c r="L658" s="1">
        <v>910376986.54999995</v>
      </c>
      <c r="M658" s="1">
        <v>36353</v>
      </c>
      <c r="N658" s="3">
        <f>IF(ISERR(LN(Table120[[#This Row],[Close Price]]/I657)),"-",LN(Table120[[#This Row],[Close Price]]/I657))</f>
        <v>-8.2464198546909583E-3</v>
      </c>
    </row>
    <row r="659" spans="1:14" x14ac:dyDescent="0.3">
      <c r="A659" s="1" t="s">
        <v>37</v>
      </c>
      <c r="B659" s="1" t="s">
        <v>14</v>
      </c>
      <c r="C659" s="2">
        <v>44074</v>
      </c>
      <c r="D659" s="1">
        <v>489.1</v>
      </c>
      <c r="E659" s="1">
        <v>491.4</v>
      </c>
      <c r="F659" s="1">
        <v>495.4</v>
      </c>
      <c r="G659" s="1">
        <v>470.9</v>
      </c>
      <c r="H659" s="1">
        <v>472.05</v>
      </c>
      <c r="I659" s="1">
        <v>474.6</v>
      </c>
      <c r="J659" s="1">
        <v>482.25</v>
      </c>
      <c r="K659" s="1">
        <v>4785824</v>
      </c>
      <c r="L659" s="1">
        <v>2307987014.8000002</v>
      </c>
      <c r="M659" s="1">
        <v>68322</v>
      </c>
      <c r="N659" s="3">
        <f>IF(ISERR(LN(Table120[[#This Row],[Close Price]]/I658)),"-",LN(Table120[[#This Row],[Close Price]]/I658))</f>
        <v>-3.0094623543648329E-2</v>
      </c>
    </row>
    <row r="660" spans="1:14" x14ac:dyDescent="0.3">
      <c r="A660" s="1" t="s">
        <v>37</v>
      </c>
      <c r="B660" s="1" t="s">
        <v>14</v>
      </c>
      <c r="C660" s="2">
        <v>44075</v>
      </c>
      <c r="D660" s="1">
        <v>474.6</v>
      </c>
      <c r="E660" s="1">
        <v>478.4</v>
      </c>
      <c r="F660" s="1">
        <v>491</v>
      </c>
      <c r="G660" s="1">
        <v>473.65</v>
      </c>
      <c r="H660" s="1">
        <v>488.5</v>
      </c>
      <c r="I660" s="1">
        <v>487.6</v>
      </c>
      <c r="J660" s="1">
        <v>483.68</v>
      </c>
      <c r="K660" s="1">
        <v>3914565</v>
      </c>
      <c r="L660" s="1">
        <v>1893393808.1500001</v>
      </c>
      <c r="M660" s="1">
        <v>45752</v>
      </c>
      <c r="N660" s="3">
        <f>IF(ISERR(LN(Table120[[#This Row],[Close Price]]/I659)),"-",LN(Table120[[#This Row],[Close Price]]/I659))</f>
        <v>2.7023053605453196E-2</v>
      </c>
    </row>
    <row r="661" spans="1:14" x14ac:dyDescent="0.3">
      <c r="A661" s="1" t="s">
        <v>37</v>
      </c>
      <c r="B661" s="1" t="s">
        <v>14</v>
      </c>
      <c r="C661" s="2">
        <v>44076</v>
      </c>
      <c r="D661" s="1">
        <v>487.6</v>
      </c>
      <c r="E661" s="1">
        <v>488.8</v>
      </c>
      <c r="F661" s="1">
        <v>494.8</v>
      </c>
      <c r="G661" s="1">
        <v>487.6</v>
      </c>
      <c r="H661" s="1">
        <v>489.8</v>
      </c>
      <c r="I661" s="1">
        <v>489.5</v>
      </c>
      <c r="J661" s="1">
        <v>491.2</v>
      </c>
      <c r="K661" s="1">
        <v>2111745</v>
      </c>
      <c r="L661" s="1">
        <v>1037296392.65</v>
      </c>
      <c r="M661" s="1">
        <v>32695</v>
      </c>
      <c r="N661" s="3">
        <f>IF(ISERR(LN(Table120[[#This Row],[Close Price]]/I660)),"-",LN(Table120[[#This Row],[Close Price]]/I660))</f>
        <v>3.8890643634486386E-3</v>
      </c>
    </row>
    <row r="662" spans="1:14" x14ac:dyDescent="0.3">
      <c r="A662" s="1" t="s">
        <v>37</v>
      </c>
      <c r="B662" s="1" t="s">
        <v>14</v>
      </c>
      <c r="C662" s="2">
        <v>44077</v>
      </c>
      <c r="D662" s="1">
        <v>489.5</v>
      </c>
      <c r="E662" s="1">
        <v>491.7</v>
      </c>
      <c r="F662" s="1">
        <v>497.3</v>
      </c>
      <c r="G662" s="1">
        <v>484.75</v>
      </c>
      <c r="H662" s="1">
        <v>496.4</v>
      </c>
      <c r="I662" s="1">
        <v>494.7</v>
      </c>
      <c r="J662" s="1">
        <v>490.49</v>
      </c>
      <c r="K662" s="1">
        <v>2149283</v>
      </c>
      <c r="L662" s="1">
        <v>1054203516.65</v>
      </c>
      <c r="M662" s="1">
        <v>31700</v>
      </c>
      <c r="N662" s="3">
        <f>IF(ISERR(LN(Table120[[#This Row],[Close Price]]/I661)),"-",LN(Table120[[#This Row],[Close Price]]/I661))</f>
        <v>1.0567056263097778E-2</v>
      </c>
    </row>
    <row r="663" spans="1:14" x14ac:dyDescent="0.3">
      <c r="A663" s="1" t="s">
        <v>37</v>
      </c>
      <c r="B663" s="1" t="s">
        <v>14</v>
      </c>
      <c r="C663" s="2">
        <v>44078</v>
      </c>
      <c r="D663" s="1">
        <v>494.7</v>
      </c>
      <c r="E663" s="1">
        <v>493</v>
      </c>
      <c r="F663" s="1">
        <v>496</v>
      </c>
      <c r="G663" s="1">
        <v>481.3</v>
      </c>
      <c r="H663" s="1">
        <v>485.1</v>
      </c>
      <c r="I663" s="1">
        <v>483.8</v>
      </c>
      <c r="J663" s="1">
        <v>488.77</v>
      </c>
      <c r="K663" s="1">
        <v>2578717</v>
      </c>
      <c r="L663" s="1">
        <v>1260412234.95</v>
      </c>
      <c r="M663" s="1">
        <v>46693</v>
      </c>
      <c r="N663" s="3">
        <f>IF(ISERR(LN(Table120[[#This Row],[Close Price]]/I662)),"-",LN(Table120[[#This Row],[Close Price]]/I662))</f>
        <v>-2.227992005773595E-2</v>
      </c>
    </row>
    <row r="664" spans="1:14" x14ac:dyDescent="0.3">
      <c r="A664" s="1" t="s">
        <v>37</v>
      </c>
      <c r="B664" s="1" t="s">
        <v>14</v>
      </c>
      <c r="C664" s="2">
        <v>44081</v>
      </c>
      <c r="D664" s="1">
        <v>483.8</v>
      </c>
      <c r="E664" s="1">
        <v>486.9</v>
      </c>
      <c r="F664" s="1">
        <v>490.95</v>
      </c>
      <c r="G664" s="1">
        <v>478.4</v>
      </c>
      <c r="H664" s="1">
        <v>487</v>
      </c>
      <c r="I664" s="1">
        <v>487.9</v>
      </c>
      <c r="J664" s="1">
        <v>486.72</v>
      </c>
      <c r="K664" s="1">
        <v>2631682</v>
      </c>
      <c r="L664" s="1">
        <v>1280885136.3499999</v>
      </c>
      <c r="M664" s="1">
        <v>40166</v>
      </c>
      <c r="N664" s="3">
        <f>IF(ISERR(LN(Table120[[#This Row],[Close Price]]/I663)),"-",LN(Table120[[#This Row],[Close Price]]/I663))</f>
        <v>8.4388686458646035E-3</v>
      </c>
    </row>
    <row r="665" spans="1:14" x14ac:dyDescent="0.3">
      <c r="A665" s="1" t="s">
        <v>37</v>
      </c>
      <c r="B665" s="1" t="s">
        <v>14</v>
      </c>
      <c r="C665" s="2">
        <v>44082</v>
      </c>
      <c r="D665" s="1">
        <v>487.9</v>
      </c>
      <c r="E665" s="1">
        <v>484.2</v>
      </c>
      <c r="F665" s="1">
        <v>490.4</v>
      </c>
      <c r="G665" s="1">
        <v>481.5</v>
      </c>
      <c r="H665" s="1">
        <v>485</v>
      </c>
      <c r="I665" s="1">
        <v>486.4</v>
      </c>
      <c r="J665" s="1">
        <v>486.98</v>
      </c>
      <c r="K665" s="1">
        <v>2088168</v>
      </c>
      <c r="L665" s="1">
        <v>1016885971.4</v>
      </c>
      <c r="M665" s="1">
        <v>54631</v>
      </c>
      <c r="N665" s="3">
        <f>IF(ISERR(LN(Table120[[#This Row],[Close Price]]/I664)),"-",LN(Table120[[#This Row],[Close Price]]/I664))</f>
        <v>-3.0791361698342809E-3</v>
      </c>
    </row>
    <row r="666" spans="1:14" x14ac:dyDescent="0.3">
      <c r="A666" s="1" t="s">
        <v>37</v>
      </c>
      <c r="B666" s="1" t="s">
        <v>14</v>
      </c>
      <c r="C666" s="2">
        <v>44083</v>
      </c>
      <c r="D666" s="1">
        <v>486.4</v>
      </c>
      <c r="E666" s="1">
        <v>485</v>
      </c>
      <c r="F666" s="1">
        <v>494</v>
      </c>
      <c r="G666" s="1">
        <v>482.05</v>
      </c>
      <c r="H666" s="1">
        <v>493</v>
      </c>
      <c r="I666" s="1">
        <v>492.35</v>
      </c>
      <c r="J666" s="1">
        <v>488.84</v>
      </c>
      <c r="K666" s="1">
        <v>2157285</v>
      </c>
      <c r="L666" s="1">
        <v>1054556452.3</v>
      </c>
      <c r="M666" s="1">
        <v>39445</v>
      </c>
      <c r="N666" s="3">
        <f>IF(ISERR(LN(Table120[[#This Row],[Close Price]]/I665)),"-",LN(Table120[[#This Row],[Close Price]]/I665))</f>
        <v>1.2158515041853897E-2</v>
      </c>
    </row>
    <row r="667" spans="1:14" x14ac:dyDescent="0.3">
      <c r="A667" s="1" t="s">
        <v>37</v>
      </c>
      <c r="B667" s="1" t="s">
        <v>14</v>
      </c>
      <c r="C667" s="2">
        <v>44084</v>
      </c>
      <c r="D667" s="1">
        <v>492.35</v>
      </c>
      <c r="E667" s="1">
        <v>497.4</v>
      </c>
      <c r="F667" s="1">
        <v>497.5</v>
      </c>
      <c r="G667" s="1">
        <v>489.6</v>
      </c>
      <c r="H667" s="1">
        <v>496.2</v>
      </c>
      <c r="I667" s="1">
        <v>495.5</v>
      </c>
      <c r="J667" s="1">
        <v>493.35</v>
      </c>
      <c r="K667" s="1">
        <v>2500434</v>
      </c>
      <c r="L667" s="1">
        <v>1233599672.55</v>
      </c>
      <c r="M667" s="1">
        <v>47864</v>
      </c>
      <c r="N667" s="3">
        <f>IF(ISERR(LN(Table120[[#This Row],[Close Price]]/I666)),"-",LN(Table120[[#This Row],[Close Price]]/I666))</f>
        <v>6.3775080762316144E-3</v>
      </c>
    </row>
    <row r="668" spans="1:14" x14ac:dyDescent="0.3">
      <c r="A668" s="1" t="s">
        <v>37</v>
      </c>
      <c r="B668" s="1" t="s">
        <v>14</v>
      </c>
      <c r="C668" s="2">
        <v>44085</v>
      </c>
      <c r="D668" s="1">
        <v>495.5</v>
      </c>
      <c r="E668" s="1">
        <v>491.7</v>
      </c>
      <c r="F668" s="1">
        <v>511.7</v>
      </c>
      <c r="G668" s="1">
        <v>491.7</v>
      </c>
      <c r="H668" s="1">
        <v>507</v>
      </c>
      <c r="I668" s="1">
        <v>508.25</v>
      </c>
      <c r="J668" s="1">
        <v>504.89</v>
      </c>
      <c r="K668" s="1">
        <v>5351472</v>
      </c>
      <c r="L668" s="1">
        <v>2701910648.8000002</v>
      </c>
      <c r="M668" s="1">
        <v>94739</v>
      </c>
      <c r="N668" s="3">
        <f>IF(ISERR(LN(Table120[[#This Row],[Close Price]]/I667)),"-",LN(Table120[[#This Row],[Close Price]]/I667))</f>
        <v>2.5406098738413409E-2</v>
      </c>
    </row>
    <row r="669" spans="1:14" x14ac:dyDescent="0.3">
      <c r="A669" s="1" t="s">
        <v>37</v>
      </c>
      <c r="B669" s="1" t="s">
        <v>14</v>
      </c>
      <c r="C669" s="2">
        <v>44088</v>
      </c>
      <c r="D669" s="1">
        <v>508.25</v>
      </c>
      <c r="E669" s="1">
        <v>511</v>
      </c>
      <c r="F669" s="1">
        <v>514.70000000000005</v>
      </c>
      <c r="G669" s="1">
        <v>498.25</v>
      </c>
      <c r="H669" s="1">
        <v>502.1</v>
      </c>
      <c r="I669" s="1">
        <v>504.2</v>
      </c>
      <c r="J669" s="1">
        <v>506.21</v>
      </c>
      <c r="K669" s="1">
        <v>4233224</v>
      </c>
      <c r="L669" s="1">
        <v>2142881015.2</v>
      </c>
      <c r="M669" s="1">
        <v>73241</v>
      </c>
      <c r="N669" s="3">
        <f>IF(ISERR(LN(Table120[[#This Row],[Close Price]]/I668)),"-",LN(Table120[[#This Row],[Close Price]]/I668))</f>
        <v>-8.0004377546365833E-3</v>
      </c>
    </row>
    <row r="670" spans="1:14" x14ac:dyDescent="0.3">
      <c r="A670" s="1" t="s">
        <v>37</v>
      </c>
      <c r="B670" s="1" t="s">
        <v>14</v>
      </c>
      <c r="C670" s="2">
        <v>44089</v>
      </c>
      <c r="D670" s="1">
        <v>504.2</v>
      </c>
      <c r="E670" s="1">
        <v>503.9</v>
      </c>
      <c r="F670" s="1">
        <v>508</v>
      </c>
      <c r="G670" s="1">
        <v>499.55</v>
      </c>
      <c r="H670" s="1">
        <v>506.65</v>
      </c>
      <c r="I670" s="1">
        <v>505.75</v>
      </c>
      <c r="J670" s="1">
        <v>503.67</v>
      </c>
      <c r="K670" s="1">
        <v>2657482</v>
      </c>
      <c r="L670" s="1">
        <v>1338499987.7</v>
      </c>
      <c r="M670" s="1">
        <v>49190</v>
      </c>
      <c r="N670" s="3">
        <f>IF(ISERR(LN(Table120[[#This Row],[Close Price]]/I669)),"-",LN(Table120[[#This Row],[Close Price]]/I669))</f>
        <v>3.0694612940354378E-3</v>
      </c>
    </row>
    <row r="671" spans="1:14" x14ac:dyDescent="0.3">
      <c r="A671" s="1" t="s">
        <v>37</v>
      </c>
      <c r="B671" s="1" t="s">
        <v>14</v>
      </c>
      <c r="C671" s="2">
        <v>44090</v>
      </c>
      <c r="D671" s="1">
        <v>505.75</v>
      </c>
      <c r="E671" s="1">
        <v>507</v>
      </c>
      <c r="F671" s="1">
        <v>513</v>
      </c>
      <c r="G671" s="1">
        <v>504.3</v>
      </c>
      <c r="H671" s="1">
        <v>510</v>
      </c>
      <c r="I671" s="1">
        <v>509.6</v>
      </c>
      <c r="J671" s="1">
        <v>509.08</v>
      </c>
      <c r="K671" s="1">
        <v>2763452</v>
      </c>
      <c r="L671" s="1">
        <v>1406818074.55</v>
      </c>
      <c r="M671" s="1">
        <v>54084</v>
      </c>
      <c r="N671" s="3">
        <f>IF(ISERR(LN(Table120[[#This Row],[Close Price]]/I670)),"-",LN(Table120[[#This Row],[Close Price]]/I670))</f>
        <v>7.5836282100988596E-3</v>
      </c>
    </row>
    <row r="672" spans="1:14" x14ac:dyDescent="0.3">
      <c r="A672" s="1" t="s">
        <v>37</v>
      </c>
      <c r="B672" s="1" t="s">
        <v>14</v>
      </c>
      <c r="C672" s="2">
        <v>44091</v>
      </c>
      <c r="D672" s="1">
        <v>509.6</v>
      </c>
      <c r="E672" s="1">
        <v>509.7</v>
      </c>
      <c r="F672" s="1">
        <v>510.95</v>
      </c>
      <c r="G672" s="1">
        <v>501.15</v>
      </c>
      <c r="H672" s="1">
        <v>502.1</v>
      </c>
      <c r="I672" s="1">
        <v>502.55</v>
      </c>
      <c r="J672" s="1">
        <v>505.56</v>
      </c>
      <c r="K672" s="1">
        <v>2087642</v>
      </c>
      <c r="L672" s="1">
        <v>1055436102.25</v>
      </c>
      <c r="M672" s="1">
        <v>36893</v>
      </c>
      <c r="N672" s="3">
        <f>IF(ISERR(LN(Table120[[#This Row],[Close Price]]/I671)),"-",LN(Table120[[#This Row],[Close Price]]/I671))</f>
        <v>-1.3930966787204757E-2</v>
      </c>
    </row>
    <row r="673" spans="1:14" x14ac:dyDescent="0.3">
      <c r="A673" s="1" t="s">
        <v>37</v>
      </c>
      <c r="B673" s="1" t="s">
        <v>14</v>
      </c>
      <c r="C673" s="2">
        <v>44092</v>
      </c>
      <c r="D673" s="1">
        <v>502.55</v>
      </c>
      <c r="E673" s="1">
        <v>503.9</v>
      </c>
      <c r="F673" s="1">
        <v>509.9</v>
      </c>
      <c r="G673" s="1">
        <v>498.75</v>
      </c>
      <c r="H673" s="1">
        <v>509.5</v>
      </c>
      <c r="I673" s="1">
        <v>508.45</v>
      </c>
      <c r="J673" s="1">
        <v>504.81</v>
      </c>
      <c r="K673" s="1">
        <v>3067745</v>
      </c>
      <c r="L673" s="1">
        <v>1548633437.0999999</v>
      </c>
      <c r="M673" s="1">
        <v>57908</v>
      </c>
      <c r="N673" s="3">
        <f>IF(ISERR(LN(Table120[[#This Row],[Close Price]]/I672)),"-",LN(Table120[[#This Row],[Close Price]]/I672))</f>
        <v>1.1671744766397573E-2</v>
      </c>
    </row>
    <row r="674" spans="1:14" x14ac:dyDescent="0.3">
      <c r="A674" s="1" t="s">
        <v>37</v>
      </c>
      <c r="B674" s="1" t="s">
        <v>14</v>
      </c>
      <c r="C674" s="2">
        <v>44095</v>
      </c>
      <c r="D674" s="1">
        <v>508.45</v>
      </c>
      <c r="E674" s="1">
        <v>510</v>
      </c>
      <c r="F674" s="1">
        <v>511.95</v>
      </c>
      <c r="G674" s="1">
        <v>487.25</v>
      </c>
      <c r="H674" s="1">
        <v>488</v>
      </c>
      <c r="I674" s="1">
        <v>490.7</v>
      </c>
      <c r="J674" s="1">
        <v>497.59</v>
      </c>
      <c r="K674" s="1">
        <v>2405043</v>
      </c>
      <c r="L674" s="1">
        <v>1196727616.9000001</v>
      </c>
      <c r="M674" s="1">
        <v>42551</v>
      </c>
      <c r="N674" s="3">
        <f>IF(ISERR(LN(Table120[[#This Row],[Close Price]]/I673)),"-",LN(Table120[[#This Row],[Close Price]]/I673))</f>
        <v>-3.5533939141288738E-2</v>
      </c>
    </row>
    <row r="675" spans="1:14" x14ac:dyDescent="0.3">
      <c r="A675" s="1" t="s">
        <v>37</v>
      </c>
      <c r="B675" s="1" t="s">
        <v>14</v>
      </c>
      <c r="C675" s="2">
        <v>44096</v>
      </c>
      <c r="D675" s="1">
        <v>490.7</v>
      </c>
      <c r="E675" s="1">
        <v>492.2</v>
      </c>
      <c r="F675" s="1">
        <v>494.6</v>
      </c>
      <c r="G675" s="1">
        <v>480</v>
      </c>
      <c r="H675" s="1">
        <v>494</v>
      </c>
      <c r="I675" s="1">
        <v>492.1</v>
      </c>
      <c r="J675" s="1">
        <v>488.5</v>
      </c>
      <c r="K675" s="1">
        <v>1843708</v>
      </c>
      <c r="L675" s="1">
        <v>900650750.29999995</v>
      </c>
      <c r="M675" s="1">
        <v>28925</v>
      </c>
      <c r="N675" s="3">
        <f>IF(ISERR(LN(Table120[[#This Row],[Close Price]]/I674)),"-",LN(Table120[[#This Row],[Close Price]]/I674))</f>
        <v>2.8490047760748711E-3</v>
      </c>
    </row>
    <row r="676" spans="1:14" x14ac:dyDescent="0.3">
      <c r="A676" s="1" t="s">
        <v>37</v>
      </c>
      <c r="B676" s="1" t="s">
        <v>14</v>
      </c>
      <c r="C676" s="2">
        <v>44097</v>
      </c>
      <c r="D676" s="1">
        <v>492.1</v>
      </c>
      <c r="E676" s="1">
        <v>495.05</v>
      </c>
      <c r="F676" s="1">
        <v>495.95</v>
      </c>
      <c r="G676" s="1">
        <v>484.35</v>
      </c>
      <c r="H676" s="1">
        <v>486</v>
      </c>
      <c r="I676" s="1">
        <v>485.75</v>
      </c>
      <c r="J676" s="1">
        <v>488.26</v>
      </c>
      <c r="K676" s="1">
        <v>2096287</v>
      </c>
      <c r="L676" s="1">
        <v>1023528557.15</v>
      </c>
      <c r="M676" s="1">
        <v>36769</v>
      </c>
      <c r="N676" s="3">
        <f>IF(ISERR(LN(Table120[[#This Row],[Close Price]]/I675)),"-",LN(Table120[[#This Row],[Close Price]]/I675))</f>
        <v>-1.2987859614383132E-2</v>
      </c>
    </row>
    <row r="677" spans="1:14" x14ac:dyDescent="0.3">
      <c r="A677" s="1" t="s">
        <v>37</v>
      </c>
      <c r="B677" s="1" t="s">
        <v>14</v>
      </c>
      <c r="C677" s="2">
        <v>44098</v>
      </c>
      <c r="D677" s="1">
        <v>485.75</v>
      </c>
      <c r="E677" s="1">
        <v>484</v>
      </c>
      <c r="F677" s="1">
        <v>490.75</v>
      </c>
      <c r="G677" s="1">
        <v>478.8</v>
      </c>
      <c r="H677" s="1">
        <v>487</v>
      </c>
      <c r="I677" s="1">
        <v>486.3</v>
      </c>
      <c r="J677" s="1">
        <v>485.42</v>
      </c>
      <c r="K677" s="1">
        <v>2732039</v>
      </c>
      <c r="L677" s="1">
        <v>1326189835.25</v>
      </c>
      <c r="M677" s="1">
        <v>57801</v>
      </c>
      <c r="N677" s="3">
        <f>IF(ISERR(LN(Table120[[#This Row],[Close Price]]/I676)),"-",LN(Table120[[#This Row],[Close Price]]/I676))</f>
        <v>1.1316291521906575E-3</v>
      </c>
    </row>
    <row r="678" spans="1:14" x14ac:dyDescent="0.3">
      <c r="A678" s="1" t="s">
        <v>37</v>
      </c>
      <c r="B678" s="1" t="s">
        <v>14</v>
      </c>
      <c r="C678" s="2">
        <v>44099</v>
      </c>
      <c r="D678" s="1">
        <v>486.3</v>
      </c>
      <c r="E678" s="1">
        <v>491.4</v>
      </c>
      <c r="F678" s="1">
        <v>496</v>
      </c>
      <c r="G678" s="1">
        <v>488.25</v>
      </c>
      <c r="H678" s="1">
        <v>492.8</v>
      </c>
      <c r="I678" s="1">
        <v>492.6</v>
      </c>
      <c r="J678" s="1">
        <v>492.1</v>
      </c>
      <c r="K678" s="1">
        <v>2817378</v>
      </c>
      <c r="L678" s="1">
        <v>1386418265.3</v>
      </c>
      <c r="M678" s="1">
        <v>54349</v>
      </c>
      <c r="N678" s="3">
        <f>IF(ISERR(LN(Table120[[#This Row],[Close Price]]/I677)),"-",LN(Table120[[#This Row],[Close Price]]/I677))</f>
        <v>1.2871768276697448E-2</v>
      </c>
    </row>
    <row r="679" spans="1:14" x14ac:dyDescent="0.3">
      <c r="A679" s="1" t="s">
        <v>37</v>
      </c>
      <c r="B679" s="1" t="s">
        <v>14</v>
      </c>
      <c r="C679" s="2">
        <v>44102</v>
      </c>
      <c r="D679" s="1">
        <v>492.6</v>
      </c>
      <c r="E679" s="1">
        <v>494.95</v>
      </c>
      <c r="F679" s="1">
        <v>504.65</v>
      </c>
      <c r="G679" s="1">
        <v>492.05</v>
      </c>
      <c r="H679" s="1">
        <v>503.05</v>
      </c>
      <c r="I679" s="1">
        <v>503.25</v>
      </c>
      <c r="J679" s="1">
        <v>499.05</v>
      </c>
      <c r="K679" s="1">
        <v>2319668</v>
      </c>
      <c r="L679" s="1">
        <v>1157624584.95</v>
      </c>
      <c r="M679" s="1">
        <v>36538</v>
      </c>
      <c r="N679" s="3">
        <f>IF(ISERR(LN(Table120[[#This Row],[Close Price]]/I678)),"-",LN(Table120[[#This Row],[Close Price]]/I678))</f>
        <v>2.1389578833463201E-2</v>
      </c>
    </row>
    <row r="680" spans="1:14" x14ac:dyDescent="0.3">
      <c r="A680" s="1" t="s">
        <v>37</v>
      </c>
      <c r="B680" s="1" t="s">
        <v>14</v>
      </c>
      <c r="C680" s="2">
        <v>44103</v>
      </c>
      <c r="D680" s="1">
        <v>503.25</v>
      </c>
      <c r="E680" s="1">
        <v>503.05</v>
      </c>
      <c r="F680" s="1">
        <v>510.3</v>
      </c>
      <c r="G680" s="1">
        <v>496.25</v>
      </c>
      <c r="H680" s="1">
        <v>497.05</v>
      </c>
      <c r="I680" s="1">
        <v>497.2</v>
      </c>
      <c r="J680" s="1">
        <v>502.56</v>
      </c>
      <c r="K680" s="1">
        <v>2520678</v>
      </c>
      <c r="L680" s="1">
        <v>1266782176.5999999</v>
      </c>
      <c r="M680" s="1">
        <v>43088</v>
      </c>
      <c r="N680" s="3">
        <f>IF(ISERR(LN(Table120[[#This Row],[Close Price]]/I679)),"-",LN(Table120[[#This Row],[Close Price]]/I679))</f>
        <v>-1.2094704883344853E-2</v>
      </c>
    </row>
    <row r="681" spans="1:14" x14ac:dyDescent="0.3">
      <c r="A681" s="1" t="s">
        <v>37</v>
      </c>
      <c r="B681" s="1" t="s">
        <v>14</v>
      </c>
      <c r="C681" s="2">
        <v>44104</v>
      </c>
      <c r="D681" s="1">
        <v>497.2</v>
      </c>
      <c r="E681" s="1">
        <v>497.25</v>
      </c>
      <c r="F681" s="1">
        <v>514</v>
      </c>
      <c r="G681" s="1">
        <v>496.3</v>
      </c>
      <c r="H681" s="1">
        <v>509.8</v>
      </c>
      <c r="I681" s="1">
        <v>510.55</v>
      </c>
      <c r="J681" s="1">
        <v>507.72</v>
      </c>
      <c r="K681" s="1">
        <v>4019167</v>
      </c>
      <c r="L681" s="1">
        <v>2040612894.9000001</v>
      </c>
      <c r="M681" s="1">
        <v>57394</v>
      </c>
      <c r="N681" s="3">
        <f>IF(ISERR(LN(Table120[[#This Row],[Close Price]]/I680)),"-",LN(Table120[[#This Row],[Close Price]]/I680))</f>
        <v>2.6496216364990995E-2</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2CC1B-C57D-4883-8629-D16611C9A4D9}">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26885.599999999999</v>
      </c>
      <c r="C2" s="1">
        <v>26960.5</v>
      </c>
      <c r="D2" s="1">
        <v>26636.400000000001</v>
      </c>
      <c r="E2" s="1">
        <v>26686.35</v>
      </c>
      <c r="F2" s="1">
        <v>15110093</v>
      </c>
      <c r="G2" s="1">
        <v>725.21</v>
      </c>
      <c r="H2" s="3" t="str">
        <f>IF(ISERR(LN(Table1321[[#This Row],[Close]]/E1)),"-",LN(Table1321[[#This Row],[Close]]/E1))</f>
        <v>-</v>
      </c>
    </row>
    <row r="3" spans="1:11" x14ac:dyDescent="0.3">
      <c r="A3" s="2">
        <v>43102</v>
      </c>
      <c r="B3" s="1">
        <v>26734.35</v>
      </c>
      <c r="C3" s="1">
        <v>26802.35</v>
      </c>
      <c r="D3" s="1">
        <v>26474.05</v>
      </c>
      <c r="E3" s="1">
        <v>26533.5</v>
      </c>
      <c r="F3" s="1">
        <v>12462339</v>
      </c>
      <c r="G3" s="1">
        <v>813.33</v>
      </c>
      <c r="H3" s="3">
        <f>IF(ISERR(LN(Table1321[[#This Row],[Close]]/E2)),"-",LN(Table1321[[#This Row],[Close]]/E2))</f>
        <v>-5.7441131559555414E-3</v>
      </c>
      <c r="J3" s="5" t="s">
        <v>23</v>
      </c>
      <c r="K3" s="6">
        <f>_xlfn.COVARIANCE.P(Table120[Return],Table1321[Return])</f>
        <v>1.3695505033021238E-4</v>
      </c>
    </row>
    <row r="4" spans="1:11" x14ac:dyDescent="0.3">
      <c r="A4" s="2">
        <v>43103</v>
      </c>
      <c r="B4" s="1">
        <v>26606.95</v>
      </c>
      <c r="C4" s="1">
        <v>26762.799999999999</v>
      </c>
      <c r="D4" s="1">
        <v>26572.35</v>
      </c>
      <c r="E4" s="1">
        <v>26648.400000000001</v>
      </c>
      <c r="F4" s="1">
        <v>20023647</v>
      </c>
      <c r="G4" s="1">
        <v>1079.33</v>
      </c>
      <c r="H4" s="3">
        <f>IF(ISERR(LN(Table1321[[#This Row],[Close]]/E3)),"-",LN(Table1321[[#This Row],[Close]]/E3))</f>
        <v>4.3210257165424374E-3</v>
      </c>
      <c r="J4" s="7" t="s">
        <v>24</v>
      </c>
      <c r="K4" s="8">
        <f>_xlfn.VAR.P(Table1321[Return])</f>
        <v>1.4975764196590541E-4</v>
      </c>
    </row>
    <row r="5" spans="1:11" ht="15" thickBot="1" x14ac:dyDescent="0.35">
      <c r="A5" s="2">
        <v>43104</v>
      </c>
      <c r="B5" s="1">
        <v>26657.1</v>
      </c>
      <c r="C5" s="1">
        <v>26718.65</v>
      </c>
      <c r="D5" s="1">
        <v>26611.05</v>
      </c>
      <c r="E5" s="1">
        <v>26689.599999999999</v>
      </c>
      <c r="F5" s="1">
        <v>17409477</v>
      </c>
      <c r="G5" s="1">
        <v>934.26</v>
      </c>
      <c r="H5" s="3">
        <f>IF(ISERR(LN(Table1321[[#This Row],[Close]]/E4)),"-",LN(Table1321[[#This Row],[Close]]/E4))</f>
        <v>1.5448651315766988E-3</v>
      </c>
      <c r="J5" s="9" t="s">
        <v>25</v>
      </c>
      <c r="K5" s="17">
        <f>K3/K4</f>
        <v>0.91451126321414877</v>
      </c>
    </row>
    <row r="6" spans="1:11" x14ac:dyDescent="0.3">
      <c r="A6" s="2">
        <v>43105</v>
      </c>
      <c r="B6" s="1">
        <v>26730.400000000001</v>
      </c>
      <c r="C6" s="1">
        <v>26946.6</v>
      </c>
      <c r="D6" s="1">
        <v>26728.55</v>
      </c>
      <c r="E6" s="1">
        <v>26914.3</v>
      </c>
      <c r="F6" s="1">
        <v>19321951</v>
      </c>
      <c r="G6" s="1">
        <v>1499.96</v>
      </c>
      <c r="H6" s="3">
        <f>IF(ISERR(LN(Table1321[[#This Row],[Close]]/E5)),"-",LN(Table1321[[#This Row],[Close]]/E5))</f>
        <v>8.3837674547172919E-3</v>
      </c>
    </row>
    <row r="7" spans="1:11" x14ac:dyDescent="0.3">
      <c r="A7" s="2">
        <v>43108</v>
      </c>
      <c r="B7" s="1">
        <v>26980.65</v>
      </c>
      <c r="C7" s="1">
        <v>27147</v>
      </c>
      <c r="D7" s="1">
        <v>26954.400000000001</v>
      </c>
      <c r="E7" s="1">
        <v>27120.85</v>
      </c>
      <c r="F7" s="1">
        <v>22820261</v>
      </c>
      <c r="G7" s="1">
        <v>1148.6199999999999</v>
      </c>
      <c r="H7" s="3">
        <f>IF(ISERR(LN(Table1321[[#This Row],[Close]]/E6)),"-",LN(Table1321[[#This Row],[Close]]/E6))</f>
        <v>7.645060891558599E-3</v>
      </c>
    </row>
    <row r="8" spans="1:11" x14ac:dyDescent="0.3">
      <c r="A8" s="2">
        <v>43109</v>
      </c>
      <c r="B8" s="1">
        <v>27150.75</v>
      </c>
      <c r="C8" s="1">
        <v>27367.1</v>
      </c>
      <c r="D8" s="1">
        <v>27056.75</v>
      </c>
      <c r="E8" s="1">
        <v>27249.200000000001</v>
      </c>
      <c r="F8" s="1">
        <v>32220918</v>
      </c>
      <c r="G8" s="1">
        <v>1343.91</v>
      </c>
      <c r="H8" s="3">
        <f>IF(ISERR(LN(Table1321[[#This Row],[Close]]/E7)),"-",LN(Table1321[[#This Row],[Close]]/E7))</f>
        <v>4.7213581162097312E-3</v>
      </c>
    </row>
    <row r="9" spans="1:11" x14ac:dyDescent="0.3">
      <c r="A9" s="2">
        <v>43110</v>
      </c>
      <c r="B9" s="1">
        <v>27397.45</v>
      </c>
      <c r="C9" s="1">
        <v>27482.799999999999</v>
      </c>
      <c r="D9" s="1">
        <v>27164.7</v>
      </c>
      <c r="E9" s="1">
        <v>27210.6</v>
      </c>
      <c r="F9" s="1">
        <v>24237721</v>
      </c>
      <c r="G9" s="1">
        <v>1255.31</v>
      </c>
      <c r="H9" s="3">
        <f>IF(ISERR(LN(Table1321[[#This Row],[Close]]/E8)),"-",LN(Table1321[[#This Row],[Close]]/E8))</f>
        <v>-1.4175596114497217E-3</v>
      </c>
    </row>
    <row r="10" spans="1:11" x14ac:dyDescent="0.3">
      <c r="A10" s="2">
        <v>43111</v>
      </c>
      <c r="B10" s="1">
        <v>27186.799999999999</v>
      </c>
      <c r="C10" s="1">
        <v>27338.7</v>
      </c>
      <c r="D10" s="1">
        <v>27143.75</v>
      </c>
      <c r="E10" s="1">
        <v>27307.7</v>
      </c>
      <c r="F10" s="1">
        <v>21301310</v>
      </c>
      <c r="G10" s="1">
        <v>1106.8699999999999</v>
      </c>
      <c r="H10" s="3">
        <f>IF(ISERR(LN(Table1321[[#This Row],[Close]]/E9)),"-",LN(Table1321[[#This Row],[Close]]/E9))</f>
        <v>3.5621104352906185E-3</v>
      </c>
    </row>
    <row r="11" spans="1:11" x14ac:dyDescent="0.3">
      <c r="A11" s="2">
        <v>43112</v>
      </c>
      <c r="B11" s="1">
        <v>27370.3</v>
      </c>
      <c r="C11" s="1">
        <v>27424.05</v>
      </c>
      <c r="D11" s="1">
        <v>27035.7</v>
      </c>
      <c r="E11" s="1">
        <v>27196.65</v>
      </c>
      <c r="F11" s="1">
        <v>29277994</v>
      </c>
      <c r="G11" s="1">
        <v>1438.12</v>
      </c>
      <c r="H11" s="3">
        <f>IF(ISERR(LN(Table1321[[#This Row],[Close]]/E10)),"-",LN(Table1321[[#This Row],[Close]]/E10))</f>
        <v>-4.0749097517673713E-3</v>
      </c>
    </row>
    <row r="12" spans="1:11" x14ac:dyDescent="0.3">
      <c r="A12" s="2">
        <v>43115</v>
      </c>
      <c r="B12" s="1">
        <v>27238.85</v>
      </c>
      <c r="C12" s="1">
        <v>27404.15</v>
      </c>
      <c r="D12" s="1">
        <v>27148.799999999999</v>
      </c>
      <c r="E12" s="1">
        <v>27171.4</v>
      </c>
      <c r="F12" s="1">
        <v>21129791</v>
      </c>
      <c r="G12" s="1">
        <v>1143.76</v>
      </c>
      <c r="H12" s="3">
        <f>IF(ISERR(LN(Table1321[[#This Row],[Close]]/E11)),"-",LN(Table1321[[#This Row],[Close]]/E11))</f>
        <v>-9.288544214998551E-4</v>
      </c>
    </row>
    <row r="13" spans="1:11" x14ac:dyDescent="0.3">
      <c r="A13" s="2">
        <v>43116</v>
      </c>
      <c r="B13" s="1">
        <v>27229.599999999999</v>
      </c>
      <c r="C13" s="1">
        <v>27327.55</v>
      </c>
      <c r="D13" s="1">
        <v>26796.799999999999</v>
      </c>
      <c r="E13" s="1">
        <v>26874.55</v>
      </c>
      <c r="F13" s="1">
        <v>22816313</v>
      </c>
      <c r="G13" s="1">
        <v>1171.45</v>
      </c>
      <c r="H13" s="3">
        <f>IF(ISERR(LN(Table1321[[#This Row],[Close]]/E12)),"-",LN(Table1321[[#This Row],[Close]]/E12))</f>
        <v>-1.0985207409118141E-2</v>
      </c>
    </row>
    <row r="14" spans="1:11" x14ac:dyDescent="0.3">
      <c r="A14" s="2">
        <v>43117</v>
      </c>
      <c r="B14" s="1">
        <v>26906.15</v>
      </c>
      <c r="C14" s="1">
        <v>27117.599999999999</v>
      </c>
      <c r="D14" s="1">
        <v>26631.95</v>
      </c>
      <c r="E14" s="1">
        <v>27044.75</v>
      </c>
      <c r="F14" s="1">
        <v>27758956</v>
      </c>
      <c r="G14" s="1">
        <v>1485.79</v>
      </c>
      <c r="H14" s="3">
        <f>IF(ISERR(LN(Table1321[[#This Row],[Close]]/E13)),"-",LN(Table1321[[#This Row],[Close]]/E13))</f>
        <v>6.3131593062329284E-3</v>
      </c>
    </row>
    <row r="15" spans="1:11" x14ac:dyDescent="0.3">
      <c r="A15" s="2">
        <v>43118</v>
      </c>
      <c r="B15" s="1">
        <v>27304.3</v>
      </c>
      <c r="C15" s="1">
        <v>27567.1</v>
      </c>
      <c r="D15" s="1">
        <v>27140.35</v>
      </c>
      <c r="E15" s="1">
        <v>27347.85</v>
      </c>
      <c r="F15" s="1">
        <v>38956924</v>
      </c>
      <c r="G15" s="1">
        <v>2021.97</v>
      </c>
      <c r="H15" s="3">
        <f>IF(ISERR(LN(Table1321[[#This Row],[Close]]/E14)),"-",LN(Table1321[[#This Row],[Close]]/E14))</f>
        <v>1.1145013746896301E-2</v>
      </c>
    </row>
    <row r="16" spans="1:11" x14ac:dyDescent="0.3">
      <c r="A16" s="2">
        <v>43119</v>
      </c>
      <c r="B16" s="1">
        <v>27539.3</v>
      </c>
      <c r="C16" s="1">
        <v>27573.65</v>
      </c>
      <c r="D16" s="1">
        <v>27238</v>
      </c>
      <c r="E16" s="1">
        <v>27517.1</v>
      </c>
      <c r="F16" s="1">
        <v>39050314</v>
      </c>
      <c r="G16" s="1">
        <v>2443.31</v>
      </c>
      <c r="H16" s="3">
        <f>IF(ISERR(LN(Table1321[[#This Row],[Close]]/E15)),"-",LN(Table1321[[#This Row],[Close]]/E15))</f>
        <v>6.1697144308002667E-3</v>
      </c>
    </row>
    <row r="17" spans="1:8" x14ac:dyDescent="0.3">
      <c r="A17" s="2">
        <v>43122</v>
      </c>
      <c r="B17" s="1">
        <v>27555.8</v>
      </c>
      <c r="C17" s="1">
        <v>27680.1</v>
      </c>
      <c r="D17" s="1">
        <v>27452.25</v>
      </c>
      <c r="E17" s="1">
        <v>27607.75</v>
      </c>
      <c r="F17" s="1">
        <v>24017874</v>
      </c>
      <c r="G17" s="1">
        <v>2549.8000000000002</v>
      </c>
      <c r="H17" s="3">
        <f>IF(ISERR(LN(Table1321[[#This Row],[Close]]/E16)),"-",LN(Table1321[[#This Row],[Close]]/E16))</f>
        <v>3.2889008029016614E-3</v>
      </c>
    </row>
    <row r="18" spans="1:8" x14ac:dyDescent="0.3">
      <c r="A18" s="2">
        <v>43123</v>
      </c>
      <c r="B18" s="1">
        <v>27673.7</v>
      </c>
      <c r="C18" s="1">
        <v>27801.200000000001</v>
      </c>
      <c r="D18" s="1">
        <v>27589.1</v>
      </c>
      <c r="E18" s="1">
        <v>27761.45</v>
      </c>
      <c r="F18" s="1">
        <v>31110307</v>
      </c>
      <c r="G18" s="1">
        <v>1983.6</v>
      </c>
      <c r="H18" s="3">
        <f>IF(ISERR(LN(Table1321[[#This Row],[Close]]/E17)),"-",LN(Table1321[[#This Row],[Close]]/E17))</f>
        <v>5.551837295454656E-3</v>
      </c>
    </row>
    <row r="19" spans="1:8" x14ac:dyDescent="0.3">
      <c r="A19" s="2">
        <v>43124</v>
      </c>
      <c r="B19" s="1">
        <v>27691.5</v>
      </c>
      <c r="C19" s="1">
        <v>27924.2</v>
      </c>
      <c r="D19" s="1">
        <v>27562.95</v>
      </c>
      <c r="E19" s="1">
        <v>27889.05</v>
      </c>
      <c r="F19" s="1">
        <v>29611634</v>
      </c>
      <c r="G19" s="1">
        <v>2382.86</v>
      </c>
      <c r="H19" s="3">
        <f>IF(ISERR(LN(Table1321[[#This Row],[Close]]/E18)),"-",LN(Table1321[[#This Row],[Close]]/E18))</f>
        <v>4.5857709674280199E-3</v>
      </c>
    </row>
    <row r="20" spans="1:8" x14ac:dyDescent="0.3">
      <c r="A20" s="2">
        <v>43125</v>
      </c>
      <c r="B20" s="1">
        <v>27866.15</v>
      </c>
      <c r="C20" s="1">
        <v>27895.5</v>
      </c>
      <c r="D20" s="1">
        <v>27614.35</v>
      </c>
      <c r="E20" s="1">
        <v>27716.5</v>
      </c>
      <c r="F20" s="1">
        <v>27303323</v>
      </c>
      <c r="G20" s="1">
        <v>2039.79</v>
      </c>
      <c r="H20" s="3">
        <f>IF(ISERR(LN(Table1321[[#This Row],[Close]]/E19)),"-",LN(Table1321[[#This Row],[Close]]/E19))</f>
        <v>-6.206234947665183E-3</v>
      </c>
    </row>
    <row r="21" spans="1:8" x14ac:dyDescent="0.3">
      <c r="A21" s="2">
        <v>43129</v>
      </c>
      <c r="B21" s="1">
        <v>27735.45</v>
      </c>
      <c r="C21" s="1">
        <v>27858.75</v>
      </c>
      <c r="D21" s="1">
        <v>27464.6</v>
      </c>
      <c r="E21" s="1">
        <v>27557.35</v>
      </c>
      <c r="F21" s="1">
        <v>18192106</v>
      </c>
      <c r="G21" s="1">
        <v>1176.3599999999999</v>
      </c>
      <c r="H21" s="3">
        <f>IF(ISERR(LN(Table1321[[#This Row],[Close]]/E20)),"-",LN(Table1321[[#This Row],[Close]]/E20))</f>
        <v>-5.75861604741693E-3</v>
      </c>
    </row>
    <row r="22" spans="1:8" x14ac:dyDescent="0.3">
      <c r="A22" s="2">
        <v>43130</v>
      </c>
      <c r="B22" s="1">
        <v>27503.4</v>
      </c>
      <c r="C22" s="1">
        <v>27579.4</v>
      </c>
      <c r="D22" s="1">
        <v>27313.9</v>
      </c>
      <c r="E22" s="1">
        <v>27512.1</v>
      </c>
      <c r="F22" s="1">
        <v>22072257</v>
      </c>
      <c r="G22" s="1">
        <v>1313.72</v>
      </c>
      <c r="H22" s="3">
        <f>IF(ISERR(LN(Table1321[[#This Row],[Close]]/E21)),"-",LN(Table1321[[#This Row],[Close]]/E21))</f>
        <v>-1.6433797753156337E-3</v>
      </c>
    </row>
    <row r="23" spans="1:8" x14ac:dyDescent="0.3">
      <c r="A23" s="2">
        <v>43131</v>
      </c>
      <c r="B23" s="1">
        <v>27457.15</v>
      </c>
      <c r="C23" s="1">
        <v>27479.8</v>
      </c>
      <c r="D23" s="1">
        <v>27012.9</v>
      </c>
      <c r="E23" s="1">
        <v>27127.3</v>
      </c>
      <c r="F23" s="1">
        <v>36400861</v>
      </c>
      <c r="G23" s="1">
        <v>1871.65</v>
      </c>
      <c r="H23" s="3">
        <f>IF(ISERR(LN(Table1321[[#This Row],[Close]]/E22)),"-",LN(Table1321[[#This Row],[Close]]/E22))</f>
        <v>-1.4085307008250669E-2</v>
      </c>
    </row>
    <row r="24" spans="1:8" x14ac:dyDescent="0.3">
      <c r="A24" s="2">
        <v>43132</v>
      </c>
      <c r="B24" s="1">
        <v>27190.45</v>
      </c>
      <c r="C24" s="1">
        <v>28099.599999999999</v>
      </c>
      <c r="D24" s="1">
        <v>26843.599999999999</v>
      </c>
      <c r="E24" s="1">
        <v>27351.9</v>
      </c>
      <c r="F24" s="1">
        <v>72530946</v>
      </c>
      <c r="G24" s="1">
        <v>2833.93</v>
      </c>
      <c r="H24" s="3">
        <f>IF(ISERR(LN(Table1321[[#This Row],[Close]]/E23)),"-",LN(Table1321[[#This Row],[Close]]/E23))</f>
        <v>8.2453953978789424E-3</v>
      </c>
    </row>
    <row r="25" spans="1:8" x14ac:dyDescent="0.3">
      <c r="A25" s="2">
        <v>43133</v>
      </c>
      <c r="B25" s="1">
        <v>27164.95</v>
      </c>
      <c r="C25" s="1">
        <v>27735.85</v>
      </c>
      <c r="D25" s="1">
        <v>26871.1</v>
      </c>
      <c r="E25" s="1">
        <v>27180.1</v>
      </c>
      <c r="F25" s="1">
        <v>49825017</v>
      </c>
      <c r="G25" s="1">
        <v>2152.7199999999998</v>
      </c>
      <c r="H25" s="3">
        <f>IF(ISERR(LN(Table1321[[#This Row],[Close]]/E24)),"-",LN(Table1321[[#This Row],[Close]]/E24))</f>
        <v>-6.3009083984451146E-3</v>
      </c>
    </row>
    <row r="26" spans="1:8" x14ac:dyDescent="0.3">
      <c r="A26" s="2">
        <v>43136</v>
      </c>
      <c r="B26" s="1">
        <v>26898.15</v>
      </c>
      <c r="C26" s="1">
        <v>27281.1</v>
      </c>
      <c r="D26" s="1">
        <v>26802.2</v>
      </c>
      <c r="E26" s="1">
        <v>27191.7</v>
      </c>
      <c r="F26" s="1">
        <v>36207512</v>
      </c>
      <c r="G26" s="1">
        <v>1858.26</v>
      </c>
      <c r="H26" s="3">
        <f>IF(ISERR(LN(Table1321[[#This Row],[Close]]/E25)),"-",LN(Table1321[[#This Row],[Close]]/E25))</f>
        <v>4.266917841968363E-4</v>
      </c>
    </row>
    <row r="27" spans="1:8" x14ac:dyDescent="0.3">
      <c r="A27" s="2">
        <v>43137</v>
      </c>
      <c r="B27" s="1">
        <v>26257.15</v>
      </c>
      <c r="C27" s="1">
        <v>26899.8</v>
      </c>
      <c r="D27" s="1">
        <v>26193.15</v>
      </c>
      <c r="E27" s="1">
        <v>26672.6</v>
      </c>
      <c r="F27" s="1">
        <v>34339414</v>
      </c>
      <c r="G27" s="1">
        <v>1863.51</v>
      </c>
      <c r="H27" s="3">
        <f>IF(ISERR(LN(Table1321[[#This Row],[Close]]/E26)),"-",LN(Table1321[[#This Row],[Close]]/E26))</f>
        <v>-1.9274958419973023E-2</v>
      </c>
    </row>
    <row r="28" spans="1:8" x14ac:dyDescent="0.3">
      <c r="A28" s="2">
        <v>43138</v>
      </c>
      <c r="B28" s="1">
        <v>26984.799999999999</v>
      </c>
      <c r="C28" s="1">
        <v>27023.1</v>
      </c>
      <c r="D28" s="1">
        <v>26691.65</v>
      </c>
      <c r="E28" s="1">
        <v>26733.55</v>
      </c>
      <c r="F28" s="1">
        <v>28790960</v>
      </c>
      <c r="G28" s="1">
        <v>1396.42</v>
      </c>
      <c r="H28" s="3">
        <f>IF(ISERR(LN(Table1321[[#This Row],[Close]]/E27)),"-",LN(Table1321[[#This Row],[Close]]/E27))</f>
        <v>2.2825096533526058E-3</v>
      </c>
    </row>
    <row r="29" spans="1:8" x14ac:dyDescent="0.3">
      <c r="A29" s="2">
        <v>43139</v>
      </c>
      <c r="B29" s="1">
        <v>26856.85</v>
      </c>
      <c r="C29" s="1">
        <v>26944.85</v>
      </c>
      <c r="D29" s="1">
        <v>26678.95</v>
      </c>
      <c r="E29" s="1">
        <v>26786.6</v>
      </c>
      <c r="F29" s="1">
        <v>22520502</v>
      </c>
      <c r="G29" s="1">
        <v>1137.57</v>
      </c>
      <c r="H29" s="3">
        <f>IF(ISERR(LN(Table1321[[#This Row],[Close]]/E28)),"-",LN(Table1321[[#This Row],[Close]]/E28))</f>
        <v>1.9824315654580734E-3</v>
      </c>
    </row>
    <row r="30" spans="1:8" x14ac:dyDescent="0.3">
      <c r="A30" s="2">
        <v>43140</v>
      </c>
      <c r="B30" s="1">
        <v>26460.15</v>
      </c>
      <c r="C30" s="1">
        <v>26724.6</v>
      </c>
      <c r="D30" s="1">
        <v>26342.55</v>
      </c>
      <c r="E30" s="1">
        <v>26664.3</v>
      </c>
      <c r="F30" s="1">
        <v>21952594</v>
      </c>
      <c r="G30" s="1">
        <v>1090.7</v>
      </c>
      <c r="H30" s="3">
        <f>IF(ISERR(LN(Table1321[[#This Row],[Close]]/E29)),"-",LN(Table1321[[#This Row],[Close]]/E29))</f>
        <v>-4.5761704078710313E-3</v>
      </c>
    </row>
    <row r="31" spans="1:8" x14ac:dyDescent="0.3">
      <c r="A31" s="2">
        <v>43143</v>
      </c>
      <c r="B31" s="1">
        <v>26849.4</v>
      </c>
      <c r="C31" s="1">
        <v>26945.1</v>
      </c>
      <c r="D31" s="1">
        <v>26707.85</v>
      </c>
      <c r="E31" s="1">
        <v>26782.2</v>
      </c>
      <c r="F31" s="1">
        <v>19396923</v>
      </c>
      <c r="G31" s="1">
        <v>1090.3499999999999</v>
      </c>
      <c r="H31" s="3">
        <f>IF(ISERR(LN(Table1321[[#This Row],[Close]]/E30)),"-",LN(Table1321[[#This Row],[Close]]/E30))</f>
        <v>4.4118956804216573E-3</v>
      </c>
    </row>
    <row r="32" spans="1:8" x14ac:dyDescent="0.3">
      <c r="A32" s="2">
        <v>43145</v>
      </c>
      <c r="B32" s="1">
        <v>26900</v>
      </c>
      <c r="C32" s="1">
        <v>26926.95</v>
      </c>
      <c r="D32" s="1">
        <v>26557.200000000001</v>
      </c>
      <c r="E32" s="1">
        <v>26645.1</v>
      </c>
      <c r="F32" s="1">
        <v>21864465</v>
      </c>
      <c r="G32" s="1">
        <v>1277.99</v>
      </c>
      <c r="H32" s="3">
        <f>IF(ISERR(LN(Table1321[[#This Row],[Close]]/E31)),"-",LN(Table1321[[#This Row],[Close]]/E31))</f>
        <v>-5.1322189566239216E-3</v>
      </c>
    </row>
    <row r="33" spans="1:8" x14ac:dyDescent="0.3">
      <c r="A33" s="2">
        <v>43146</v>
      </c>
      <c r="B33" s="1">
        <v>26701.75</v>
      </c>
      <c r="C33" s="1">
        <v>26877.25</v>
      </c>
      <c r="D33" s="1">
        <v>26597.95</v>
      </c>
      <c r="E33" s="1">
        <v>26733.5</v>
      </c>
      <c r="F33" s="1">
        <v>20616456</v>
      </c>
      <c r="G33" s="1">
        <v>1332.17</v>
      </c>
      <c r="H33" s="3">
        <f>IF(ISERR(LN(Table1321[[#This Row],[Close]]/E32)),"-",LN(Table1321[[#This Row],[Close]]/E32))</f>
        <v>3.3121918078349178E-3</v>
      </c>
    </row>
    <row r="34" spans="1:8" x14ac:dyDescent="0.3">
      <c r="A34" s="2">
        <v>43147</v>
      </c>
      <c r="B34" s="1">
        <v>26890.75</v>
      </c>
      <c r="C34" s="1">
        <v>26906</v>
      </c>
      <c r="D34" s="1">
        <v>26520.35</v>
      </c>
      <c r="E34" s="1">
        <v>26599.05</v>
      </c>
      <c r="F34" s="1">
        <v>13858785</v>
      </c>
      <c r="G34" s="1">
        <v>979.9</v>
      </c>
      <c r="H34" s="3">
        <f>IF(ISERR(LN(Table1321[[#This Row],[Close]]/E33)),"-",LN(Table1321[[#This Row],[Close]]/E33))</f>
        <v>-5.0419597347215253E-3</v>
      </c>
    </row>
    <row r="35" spans="1:8" x14ac:dyDescent="0.3">
      <c r="A35" s="2">
        <v>43150</v>
      </c>
      <c r="B35" s="1">
        <v>26635.55</v>
      </c>
      <c r="C35" s="1">
        <v>26659.3</v>
      </c>
      <c r="D35" s="1">
        <v>26262.55</v>
      </c>
      <c r="E35" s="1">
        <v>26411.4</v>
      </c>
      <c r="F35" s="1">
        <v>13027486</v>
      </c>
      <c r="G35" s="1">
        <v>777.23</v>
      </c>
      <c r="H35" s="3">
        <f>IF(ISERR(LN(Table1321[[#This Row],[Close]]/E34)),"-",LN(Table1321[[#This Row],[Close]]/E34))</f>
        <v>-7.0797657367199134E-3</v>
      </c>
    </row>
    <row r="36" spans="1:8" x14ac:dyDescent="0.3">
      <c r="A36" s="2">
        <v>43151</v>
      </c>
      <c r="B36" s="1">
        <v>26411.9</v>
      </c>
      <c r="C36" s="1">
        <v>26537.55</v>
      </c>
      <c r="D36" s="1">
        <v>26303.5</v>
      </c>
      <c r="E36" s="1">
        <v>26356.400000000001</v>
      </c>
      <c r="F36" s="1">
        <v>19465315</v>
      </c>
      <c r="G36" s="1">
        <v>1050.4000000000001</v>
      </c>
      <c r="H36" s="3">
        <f>IF(ISERR(LN(Table1321[[#This Row],[Close]]/E35)),"-",LN(Table1321[[#This Row],[Close]]/E35))</f>
        <v>-2.0846053812073862E-3</v>
      </c>
    </row>
    <row r="37" spans="1:8" x14ac:dyDescent="0.3">
      <c r="A37" s="2">
        <v>43152</v>
      </c>
      <c r="B37" s="1">
        <v>26468.400000000001</v>
      </c>
      <c r="C37" s="1">
        <v>26603.95</v>
      </c>
      <c r="D37" s="1">
        <v>26388.5</v>
      </c>
      <c r="E37" s="1">
        <v>26572</v>
      </c>
      <c r="F37" s="1">
        <v>19584422</v>
      </c>
      <c r="G37" s="1">
        <v>1002.13</v>
      </c>
      <c r="H37" s="3">
        <f>IF(ISERR(LN(Table1321[[#This Row],[Close]]/E36)),"-",LN(Table1321[[#This Row],[Close]]/E36))</f>
        <v>8.146900056753361E-3</v>
      </c>
    </row>
    <row r="38" spans="1:8" x14ac:dyDescent="0.3">
      <c r="A38" s="2">
        <v>43153</v>
      </c>
      <c r="B38" s="1">
        <v>26530.3</v>
      </c>
      <c r="C38" s="1">
        <v>26574.35</v>
      </c>
      <c r="D38" s="1">
        <v>26400.65</v>
      </c>
      <c r="E38" s="1">
        <v>26460.75</v>
      </c>
      <c r="F38" s="1">
        <v>33133430</v>
      </c>
      <c r="G38" s="1">
        <v>1601.29</v>
      </c>
      <c r="H38" s="3">
        <f>IF(ISERR(LN(Table1321[[#This Row],[Close]]/E37)),"-",LN(Table1321[[#This Row],[Close]]/E37))</f>
        <v>-4.1955268466859251E-3</v>
      </c>
    </row>
    <row r="39" spans="1:8" x14ac:dyDescent="0.3">
      <c r="A39" s="2">
        <v>43154</v>
      </c>
      <c r="B39" s="1">
        <v>26538.05</v>
      </c>
      <c r="C39" s="1">
        <v>26699.599999999999</v>
      </c>
      <c r="D39" s="1">
        <v>26448.3</v>
      </c>
      <c r="E39" s="1">
        <v>26669.9</v>
      </c>
      <c r="F39" s="1">
        <v>16522592</v>
      </c>
      <c r="G39" s="1">
        <v>892.97</v>
      </c>
      <c r="H39" s="3">
        <f>IF(ISERR(LN(Table1321[[#This Row],[Close]]/E38)),"-",LN(Table1321[[#This Row],[Close]]/E38))</f>
        <v>7.8730856992759498E-3</v>
      </c>
    </row>
    <row r="40" spans="1:8" x14ac:dyDescent="0.3">
      <c r="A40" s="2">
        <v>43157</v>
      </c>
      <c r="B40" s="1">
        <v>26677.85</v>
      </c>
      <c r="C40" s="1">
        <v>26779.75</v>
      </c>
      <c r="D40" s="1">
        <v>26610</v>
      </c>
      <c r="E40" s="1">
        <v>26645.85</v>
      </c>
      <c r="F40" s="1">
        <v>19990797</v>
      </c>
      <c r="G40" s="1">
        <v>1060.48</v>
      </c>
      <c r="H40" s="3">
        <f>IF(ISERR(LN(Table1321[[#This Row],[Close]]/E39)),"-",LN(Table1321[[#This Row],[Close]]/E39))</f>
        <v>-9.0217249616574133E-4</v>
      </c>
    </row>
    <row r="41" spans="1:8" x14ac:dyDescent="0.3">
      <c r="A41" s="2">
        <v>43158</v>
      </c>
      <c r="B41" s="1">
        <v>26767.55</v>
      </c>
      <c r="C41" s="1">
        <v>26807.200000000001</v>
      </c>
      <c r="D41" s="1">
        <v>26681.95</v>
      </c>
      <c r="E41" s="1">
        <v>26728.2</v>
      </c>
      <c r="F41" s="1">
        <v>18478957</v>
      </c>
      <c r="G41" s="1">
        <v>1154.8599999999999</v>
      </c>
      <c r="H41" s="3">
        <f>IF(ISERR(LN(Table1321[[#This Row],[Close]]/E40)),"-",LN(Table1321[[#This Row],[Close]]/E40))</f>
        <v>3.0857716566242512E-3</v>
      </c>
    </row>
    <row r="42" spans="1:8" x14ac:dyDescent="0.3">
      <c r="A42" s="2">
        <v>43159</v>
      </c>
      <c r="B42" s="1">
        <v>26592.55</v>
      </c>
      <c r="C42" s="1">
        <v>26640.55</v>
      </c>
      <c r="D42" s="1">
        <v>26440.400000000001</v>
      </c>
      <c r="E42" s="1">
        <v>26513.7</v>
      </c>
      <c r="F42" s="1">
        <v>24194450</v>
      </c>
      <c r="G42" s="1">
        <v>1205.8499999999999</v>
      </c>
      <c r="H42" s="3">
        <f>IF(ISERR(LN(Table1321[[#This Row],[Close]]/E41)),"-",LN(Table1321[[#This Row],[Close]]/E41))</f>
        <v>-8.0576072804969742E-3</v>
      </c>
    </row>
    <row r="43" spans="1:8" x14ac:dyDescent="0.3">
      <c r="A43" s="2">
        <v>43160</v>
      </c>
      <c r="B43" s="1">
        <v>26489.599999999999</v>
      </c>
      <c r="C43" s="1">
        <v>26589.55</v>
      </c>
      <c r="D43" s="1">
        <v>26380.85</v>
      </c>
      <c r="E43" s="1">
        <v>26492.35</v>
      </c>
      <c r="F43" s="1">
        <v>16274536</v>
      </c>
      <c r="G43" s="1">
        <v>922.21</v>
      </c>
      <c r="H43" s="3">
        <f>IF(ISERR(LN(Table1321[[#This Row],[Close]]/E42)),"-",LN(Table1321[[#This Row],[Close]]/E42))</f>
        <v>-8.0556846452723492E-4</v>
      </c>
    </row>
    <row r="44" spans="1:8" x14ac:dyDescent="0.3">
      <c r="A44" s="2">
        <v>43164</v>
      </c>
      <c r="B44" s="1">
        <v>26434.799999999999</v>
      </c>
      <c r="C44" s="1">
        <v>26434.85</v>
      </c>
      <c r="D44" s="1">
        <v>26093.35</v>
      </c>
      <c r="E44" s="1">
        <v>26164.75</v>
      </c>
      <c r="F44" s="1">
        <v>20210900</v>
      </c>
      <c r="G44" s="1">
        <v>935.41</v>
      </c>
      <c r="H44" s="3">
        <f>IF(ISERR(LN(Table1321[[#This Row],[Close]]/E43)),"-",LN(Table1321[[#This Row],[Close]]/E43))</f>
        <v>-1.2442927041205141E-2</v>
      </c>
    </row>
    <row r="45" spans="1:8" x14ac:dyDescent="0.3">
      <c r="A45" s="2">
        <v>43165</v>
      </c>
      <c r="B45" s="1">
        <v>26232.65</v>
      </c>
      <c r="C45" s="1">
        <v>26353.05</v>
      </c>
      <c r="D45" s="1">
        <v>25793.7</v>
      </c>
      <c r="E45" s="1">
        <v>25891.8</v>
      </c>
      <c r="F45" s="1">
        <v>20378186</v>
      </c>
      <c r="G45" s="1">
        <v>1161.27</v>
      </c>
      <c r="H45" s="3">
        <f>IF(ISERR(LN(Table1321[[#This Row],[Close]]/E44)),"-",LN(Table1321[[#This Row],[Close]]/E44))</f>
        <v>-1.0486768770018726E-2</v>
      </c>
    </row>
    <row r="46" spans="1:8" x14ac:dyDescent="0.3">
      <c r="A46" s="2">
        <v>43166</v>
      </c>
      <c r="B46" s="1">
        <v>25887.1</v>
      </c>
      <c r="C46" s="1">
        <v>26139.3</v>
      </c>
      <c r="D46" s="1">
        <v>25730.799999999999</v>
      </c>
      <c r="E46" s="1">
        <v>26061.1</v>
      </c>
      <c r="F46" s="1">
        <v>26614374</v>
      </c>
      <c r="G46" s="1">
        <v>1254.78</v>
      </c>
      <c r="H46" s="3">
        <f>IF(ISERR(LN(Table1321[[#This Row],[Close]]/E45)),"-",LN(Table1321[[#This Row],[Close]]/E45))</f>
        <v>6.5174648300347117E-3</v>
      </c>
    </row>
    <row r="47" spans="1:8" x14ac:dyDescent="0.3">
      <c r="A47" s="2">
        <v>43167</v>
      </c>
      <c r="B47" s="1">
        <v>26165</v>
      </c>
      <c r="C47" s="1">
        <v>26262.55</v>
      </c>
      <c r="D47" s="1">
        <v>25883.85</v>
      </c>
      <c r="E47" s="1">
        <v>25953.200000000001</v>
      </c>
      <c r="F47" s="1">
        <v>22767148</v>
      </c>
      <c r="G47" s="1">
        <v>1184.44</v>
      </c>
      <c r="H47" s="3">
        <f>IF(ISERR(LN(Table1321[[#This Row],[Close]]/E46)),"-",LN(Table1321[[#This Row],[Close]]/E46))</f>
        <v>-4.1488650149762735E-3</v>
      </c>
    </row>
    <row r="48" spans="1:8" x14ac:dyDescent="0.3">
      <c r="A48" s="2">
        <v>43168</v>
      </c>
      <c r="B48" s="1">
        <v>25993</v>
      </c>
      <c r="C48" s="1">
        <v>26140</v>
      </c>
      <c r="D48" s="1">
        <v>25951.4</v>
      </c>
      <c r="E48" s="1">
        <v>26020.05</v>
      </c>
      <c r="F48" s="1" t="s">
        <v>22</v>
      </c>
      <c r="G48" s="1" t="s">
        <v>22</v>
      </c>
      <c r="H48" s="3">
        <f>IF(ISERR(LN(Table1321[[#This Row],[Close]]/E47)),"-",LN(Table1321[[#This Row],[Close]]/E47))</f>
        <v>2.5724786064292827E-3</v>
      </c>
    </row>
    <row r="49" spans="1:8" x14ac:dyDescent="0.3">
      <c r="A49" s="2">
        <v>43171</v>
      </c>
      <c r="B49" s="1">
        <v>26322.15</v>
      </c>
      <c r="C49" s="1">
        <v>26743.15</v>
      </c>
      <c r="D49" s="1">
        <v>26271.05</v>
      </c>
      <c r="E49" s="1">
        <v>26703</v>
      </c>
      <c r="F49" s="1">
        <v>28759743</v>
      </c>
      <c r="G49" s="1">
        <v>1392.22</v>
      </c>
      <c r="H49" s="3">
        <f>IF(ISERR(LN(Table1321[[#This Row],[Close]]/E48)),"-",LN(Table1321[[#This Row],[Close]]/E48))</f>
        <v>2.5908523963621099E-2</v>
      </c>
    </row>
    <row r="50" spans="1:8" x14ac:dyDescent="0.3">
      <c r="A50" s="2">
        <v>43172</v>
      </c>
      <c r="B50" s="1">
        <v>26694.95</v>
      </c>
      <c r="C50" s="1">
        <v>26817.45</v>
      </c>
      <c r="D50" s="1">
        <v>26482.25</v>
      </c>
      <c r="E50" s="1">
        <v>26644.799999999999</v>
      </c>
      <c r="F50" s="1">
        <v>18431868</v>
      </c>
      <c r="G50" s="1">
        <v>981.65</v>
      </c>
      <c r="H50" s="3">
        <f>IF(ISERR(LN(Table1321[[#This Row],[Close]]/E49)),"-",LN(Table1321[[#This Row],[Close]]/E49))</f>
        <v>-2.1819090230346802E-3</v>
      </c>
    </row>
    <row r="51" spans="1:8" x14ac:dyDescent="0.3">
      <c r="A51" s="2">
        <v>43173</v>
      </c>
      <c r="B51" s="1">
        <v>26549.1</v>
      </c>
      <c r="C51" s="1">
        <v>26584.400000000001</v>
      </c>
      <c r="D51" s="1">
        <v>26371.85</v>
      </c>
      <c r="E51" s="1">
        <v>26532.15</v>
      </c>
      <c r="F51" s="1">
        <v>16077554</v>
      </c>
      <c r="G51" s="1">
        <v>828.21</v>
      </c>
      <c r="H51" s="3">
        <f>IF(ISERR(LN(Table1321[[#This Row],[Close]]/E50)),"-",LN(Table1321[[#This Row],[Close]]/E50))</f>
        <v>-4.2368044241114511E-3</v>
      </c>
    </row>
    <row r="52" spans="1:8" x14ac:dyDescent="0.3">
      <c r="A52" s="2">
        <v>43174</v>
      </c>
      <c r="B52" s="1">
        <v>26479</v>
      </c>
      <c r="C52" s="1">
        <v>26638.3</v>
      </c>
      <c r="D52" s="1">
        <v>26341.75</v>
      </c>
      <c r="E52" s="1">
        <v>26381.3</v>
      </c>
      <c r="F52" s="1">
        <v>15975480</v>
      </c>
      <c r="G52" s="1">
        <v>1130.49</v>
      </c>
      <c r="H52" s="3">
        <f>IF(ISERR(LN(Table1321[[#This Row],[Close]]/E51)),"-",LN(Table1321[[#This Row],[Close]]/E51))</f>
        <v>-5.7017793654049204E-3</v>
      </c>
    </row>
    <row r="53" spans="1:8" x14ac:dyDescent="0.3">
      <c r="A53" s="2">
        <v>43175</v>
      </c>
      <c r="B53" s="1">
        <v>26438.5</v>
      </c>
      <c r="C53" s="1">
        <v>26438.5</v>
      </c>
      <c r="D53" s="1">
        <v>25911.05</v>
      </c>
      <c r="E53" s="1">
        <v>26052.15</v>
      </c>
      <c r="F53" s="1">
        <v>36372384</v>
      </c>
      <c r="G53" s="1">
        <v>1945.96</v>
      </c>
      <c r="H53" s="3">
        <f>IF(ISERR(LN(Table1321[[#This Row],[Close]]/E52)),"-",LN(Table1321[[#This Row],[Close]]/E52))</f>
        <v>-1.2555127449435011E-2</v>
      </c>
    </row>
    <row r="54" spans="1:8" x14ac:dyDescent="0.3">
      <c r="A54" s="2">
        <v>43178</v>
      </c>
      <c r="B54" s="1">
        <v>26127.85</v>
      </c>
      <c r="C54" s="1">
        <v>26152.55</v>
      </c>
      <c r="D54" s="1">
        <v>25885.95</v>
      </c>
      <c r="E54" s="1">
        <v>25935.8</v>
      </c>
      <c r="F54" s="1">
        <v>23928336</v>
      </c>
      <c r="G54" s="1">
        <v>1267.0999999999999</v>
      </c>
      <c r="H54" s="3">
        <f>IF(ISERR(LN(Table1321[[#This Row],[Close]]/E53)),"-",LN(Table1321[[#This Row],[Close]]/E53))</f>
        <v>-4.4760447086576215E-3</v>
      </c>
    </row>
    <row r="55" spans="1:8" x14ac:dyDescent="0.3">
      <c r="A55" s="2">
        <v>43179</v>
      </c>
      <c r="B55" s="1">
        <v>25864.400000000001</v>
      </c>
      <c r="C55" s="1">
        <v>26084.799999999999</v>
      </c>
      <c r="D55" s="1">
        <v>25860.9</v>
      </c>
      <c r="E55" s="1">
        <v>26044</v>
      </c>
      <c r="F55" s="1">
        <v>19194578</v>
      </c>
      <c r="G55" s="1">
        <v>987.04</v>
      </c>
      <c r="H55" s="3">
        <f>IF(ISERR(LN(Table1321[[#This Row],[Close]]/E54)),"-",LN(Table1321[[#This Row],[Close]]/E54))</f>
        <v>4.1631617003551396E-3</v>
      </c>
    </row>
    <row r="56" spans="1:8" x14ac:dyDescent="0.3">
      <c r="A56" s="2">
        <v>43180</v>
      </c>
      <c r="B56" s="1">
        <v>26117.8</v>
      </c>
      <c r="C56" s="1">
        <v>26245.75</v>
      </c>
      <c r="D56" s="1">
        <v>26059.8</v>
      </c>
      <c r="E56" s="1">
        <v>26093</v>
      </c>
      <c r="F56" s="1" t="s">
        <v>22</v>
      </c>
      <c r="G56" s="1" t="s">
        <v>22</v>
      </c>
      <c r="H56" s="3">
        <f>IF(ISERR(LN(Table1321[[#This Row],[Close]]/E55)),"-",LN(Table1321[[#This Row],[Close]]/E55))</f>
        <v>1.8796637484693351E-3</v>
      </c>
    </row>
    <row r="57" spans="1:8" x14ac:dyDescent="0.3">
      <c r="A57" s="2">
        <v>43181</v>
      </c>
      <c r="B57" s="1">
        <v>26126.55</v>
      </c>
      <c r="C57" s="1">
        <v>26228.45</v>
      </c>
      <c r="D57" s="1">
        <v>26009</v>
      </c>
      <c r="E57" s="1">
        <v>26036.15</v>
      </c>
      <c r="F57" s="1">
        <v>21099810</v>
      </c>
      <c r="G57" s="1">
        <v>1633.84</v>
      </c>
      <c r="H57" s="3">
        <f>IF(ISERR(LN(Table1321[[#This Row],[Close]]/E56)),"-",LN(Table1321[[#This Row],[Close]]/E56))</f>
        <v>-2.181122175891068E-3</v>
      </c>
    </row>
    <row r="58" spans="1:8" x14ac:dyDescent="0.3">
      <c r="A58" s="2">
        <v>43182</v>
      </c>
      <c r="B58" s="1">
        <v>25749.200000000001</v>
      </c>
      <c r="C58" s="1">
        <v>26025.599999999999</v>
      </c>
      <c r="D58" s="1">
        <v>25695.95</v>
      </c>
      <c r="E58" s="1">
        <v>25910.05</v>
      </c>
      <c r="F58" s="1">
        <v>22239103</v>
      </c>
      <c r="G58" s="1">
        <v>1406.33</v>
      </c>
      <c r="H58" s="3">
        <f>IF(ISERR(LN(Table1321[[#This Row],[Close]]/E57)),"-",LN(Table1321[[#This Row],[Close]]/E57))</f>
        <v>-4.8550326181865345E-3</v>
      </c>
    </row>
    <row r="59" spans="1:8" x14ac:dyDescent="0.3">
      <c r="A59" s="2">
        <v>43185</v>
      </c>
      <c r="B59" s="1">
        <v>25795.05</v>
      </c>
      <c r="C59" s="1">
        <v>26218.400000000001</v>
      </c>
      <c r="D59" s="1">
        <v>25777.95</v>
      </c>
      <c r="E59" s="1">
        <v>26168.95</v>
      </c>
      <c r="F59" s="1">
        <v>24719377</v>
      </c>
      <c r="G59" s="1">
        <v>1521.04</v>
      </c>
      <c r="H59" s="3">
        <f>IF(ISERR(LN(Table1321[[#This Row],[Close]]/E58)),"-",LN(Table1321[[#This Row],[Close]]/E58))</f>
        <v>9.942669130710376E-3</v>
      </c>
    </row>
    <row r="60" spans="1:8" x14ac:dyDescent="0.3">
      <c r="A60" s="2">
        <v>43186</v>
      </c>
      <c r="B60" s="1">
        <v>26300.45</v>
      </c>
      <c r="C60" s="1">
        <v>26362.6</v>
      </c>
      <c r="D60" s="1">
        <v>26132.85</v>
      </c>
      <c r="E60" s="1">
        <v>26300.15</v>
      </c>
      <c r="F60" s="1">
        <v>20571765</v>
      </c>
      <c r="G60" s="1">
        <v>1367.88</v>
      </c>
      <c r="H60" s="3">
        <f>IF(ISERR(LN(Table1321[[#This Row],[Close]]/E59)),"-",LN(Table1321[[#This Row],[Close]]/E59))</f>
        <v>5.0010491297900741E-3</v>
      </c>
    </row>
    <row r="61" spans="1:8" x14ac:dyDescent="0.3">
      <c r="A61" s="2">
        <v>43187</v>
      </c>
      <c r="B61" s="1">
        <v>26210.2</v>
      </c>
      <c r="C61" s="1">
        <v>26316.5</v>
      </c>
      <c r="D61" s="1">
        <v>26055</v>
      </c>
      <c r="E61" s="1">
        <v>26127.4</v>
      </c>
      <c r="F61" s="1">
        <v>27855305</v>
      </c>
      <c r="G61" s="1">
        <v>1637.31</v>
      </c>
      <c r="H61" s="3">
        <f>IF(ISERR(LN(Table1321[[#This Row],[Close]]/E60)),"-",LN(Table1321[[#This Row],[Close]]/E60))</f>
        <v>-6.590070495249672E-3</v>
      </c>
    </row>
    <row r="62" spans="1:8" x14ac:dyDescent="0.3">
      <c r="A62" s="2">
        <v>43192</v>
      </c>
      <c r="B62" s="1">
        <v>26169.35</v>
      </c>
      <c r="C62" s="1">
        <v>26573.45</v>
      </c>
      <c r="D62" s="1">
        <v>26151</v>
      </c>
      <c r="E62" s="1">
        <v>26501.45</v>
      </c>
      <c r="F62" s="1" t="s">
        <v>22</v>
      </c>
      <c r="G62" s="1" t="s">
        <v>22</v>
      </c>
      <c r="H62" s="3">
        <f>IF(ISERR(LN(Table1321[[#This Row],[Close]]/E61)),"-",LN(Table1321[[#This Row],[Close]]/E61))</f>
        <v>1.4214876382131265E-2</v>
      </c>
    </row>
    <row r="63" spans="1:8" x14ac:dyDescent="0.3">
      <c r="A63" s="2">
        <v>43193</v>
      </c>
      <c r="B63" s="1">
        <v>26462.95</v>
      </c>
      <c r="C63" s="1">
        <v>26588.65</v>
      </c>
      <c r="D63" s="1">
        <v>26357.05</v>
      </c>
      <c r="E63" s="1">
        <v>26506.45</v>
      </c>
      <c r="F63" s="1" t="s">
        <v>22</v>
      </c>
      <c r="G63" s="1" t="s">
        <v>22</v>
      </c>
      <c r="H63" s="3">
        <f>IF(ISERR(LN(Table1321[[#This Row],[Close]]/E62)),"-",LN(Table1321[[#This Row],[Close]]/E62))</f>
        <v>1.8865112614654719E-4</v>
      </c>
    </row>
    <row r="64" spans="1:8" x14ac:dyDescent="0.3">
      <c r="A64" s="2">
        <v>43194</v>
      </c>
      <c r="B64" s="1">
        <v>26551.35</v>
      </c>
      <c r="C64" s="1">
        <v>26586.25</v>
      </c>
      <c r="D64" s="1">
        <v>26375.599999999999</v>
      </c>
      <c r="E64" s="1">
        <v>26448.05</v>
      </c>
      <c r="F64" s="1">
        <v>18929208</v>
      </c>
      <c r="G64" s="1">
        <v>1122.5899999999999</v>
      </c>
      <c r="H64" s="3">
        <f>IF(ISERR(LN(Table1321[[#This Row],[Close]]/E63)),"-",LN(Table1321[[#This Row],[Close]]/E63))</f>
        <v>-2.2056680235369506E-3</v>
      </c>
    </row>
    <row r="65" spans="1:8" x14ac:dyDescent="0.3">
      <c r="A65" s="2">
        <v>43195</v>
      </c>
      <c r="B65" s="1">
        <v>26467.45</v>
      </c>
      <c r="C65" s="1">
        <v>26698.7</v>
      </c>
      <c r="D65" s="1">
        <v>26447.599999999999</v>
      </c>
      <c r="E65" s="1">
        <v>26676.45</v>
      </c>
      <c r="F65" s="1">
        <v>16795351</v>
      </c>
      <c r="G65" s="1">
        <v>853.54</v>
      </c>
      <c r="H65" s="3">
        <f>IF(ISERR(LN(Table1321[[#This Row],[Close]]/E64)),"-",LN(Table1321[[#This Row],[Close]]/E64))</f>
        <v>8.5987221445960205E-3</v>
      </c>
    </row>
    <row r="66" spans="1:8" x14ac:dyDescent="0.3">
      <c r="A66" s="2">
        <v>43196</v>
      </c>
      <c r="B66" s="1">
        <v>26747.05</v>
      </c>
      <c r="C66" s="1">
        <v>26835</v>
      </c>
      <c r="D66" s="1">
        <v>26667.9</v>
      </c>
      <c r="E66" s="1">
        <v>26805.9</v>
      </c>
      <c r="F66" s="1">
        <v>15244584</v>
      </c>
      <c r="G66" s="1">
        <v>1262.0899999999999</v>
      </c>
      <c r="H66" s="3">
        <f>IF(ISERR(LN(Table1321[[#This Row],[Close]]/E65)),"-",LN(Table1321[[#This Row],[Close]]/E65))</f>
        <v>4.8408588176566654E-3</v>
      </c>
    </row>
    <row r="67" spans="1:8" x14ac:dyDescent="0.3">
      <c r="A67" s="2">
        <v>43199</v>
      </c>
      <c r="B67" s="1">
        <v>26811.85</v>
      </c>
      <c r="C67" s="1">
        <v>27140.05</v>
      </c>
      <c r="D67" s="1">
        <v>26803.599999999999</v>
      </c>
      <c r="E67" s="1">
        <v>27107.7</v>
      </c>
      <c r="F67" s="1" t="s">
        <v>22</v>
      </c>
      <c r="G67" s="1" t="s">
        <v>22</v>
      </c>
      <c r="H67" s="3">
        <f>IF(ISERR(LN(Table1321[[#This Row],[Close]]/E66)),"-",LN(Table1321[[#This Row],[Close]]/E66))</f>
        <v>1.1195807827641114E-2</v>
      </c>
    </row>
    <row r="68" spans="1:8" x14ac:dyDescent="0.3">
      <c r="A68" s="2">
        <v>43200</v>
      </c>
      <c r="B68" s="1">
        <v>27188.55</v>
      </c>
      <c r="C68" s="1">
        <v>27208.55</v>
      </c>
      <c r="D68" s="1">
        <v>27049.4</v>
      </c>
      <c r="E68" s="1">
        <v>27103.45</v>
      </c>
      <c r="F68" s="1">
        <v>22459528</v>
      </c>
      <c r="G68" s="1">
        <v>1098.24</v>
      </c>
      <c r="H68" s="3">
        <f>IF(ISERR(LN(Table1321[[#This Row],[Close]]/E67)),"-",LN(Table1321[[#This Row],[Close]]/E67))</f>
        <v>-1.5679431293036205E-4</v>
      </c>
    </row>
    <row r="69" spans="1:8" x14ac:dyDescent="0.3">
      <c r="A69" s="2">
        <v>43201</v>
      </c>
      <c r="B69" s="1">
        <v>27140.400000000001</v>
      </c>
      <c r="C69" s="1">
        <v>27223</v>
      </c>
      <c r="D69" s="1">
        <v>26950.75</v>
      </c>
      <c r="E69" s="1">
        <v>27159.4</v>
      </c>
      <c r="F69" s="1">
        <v>14391285</v>
      </c>
      <c r="G69" s="1">
        <v>1136.3900000000001</v>
      </c>
      <c r="H69" s="3">
        <f>IF(ISERR(LN(Table1321[[#This Row],[Close]]/E68)),"-",LN(Table1321[[#This Row],[Close]]/E68))</f>
        <v>2.0621850797655707E-3</v>
      </c>
    </row>
    <row r="70" spans="1:8" x14ac:dyDescent="0.3">
      <c r="A70" s="2">
        <v>43202</v>
      </c>
      <c r="B70" s="1">
        <v>27168.5</v>
      </c>
      <c r="C70" s="1">
        <v>27174</v>
      </c>
      <c r="D70" s="1">
        <v>26971.25</v>
      </c>
      <c r="E70" s="1">
        <v>27041.45</v>
      </c>
      <c r="F70" s="1">
        <v>14769032</v>
      </c>
      <c r="G70" s="1">
        <v>1045.8399999999999</v>
      </c>
      <c r="H70" s="3">
        <f>IF(ISERR(LN(Table1321[[#This Row],[Close]]/E69)),"-",LN(Table1321[[#This Row],[Close]]/E69))</f>
        <v>-4.3523371383386109E-3</v>
      </c>
    </row>
    <row r="71" spans="1:8" x14ac:dyDescent="0.3">
      <c r="A71" s="2">
        <v>43203</v>
      </c>
      <c r="B71" s="1">
        <v>27133.8</v>
      </c>
      <c r="C71" s="1">
        <v>27156.55</v>
      </c>
      <c r="D71" s="1">
        <v>26898.25</v>
      </c>
      <c r="E71" s="1">
        <v>26982.9</v>
      </c>
      <c r="F71" s="1">
        <v>14071105</v>
      </c>
      <c r="G71" s="1">
        <v>1126.8399999999999</v>
      </c>
      <c r="H71" s="3">
        <f>IF(ISERR(LN(Table1321[[#This Row],[Close]]/E70)),"-",LN(Table1321[[#This Row],[Close]]/E70))</f>
        <v>-2.1675419666681624E-3</v>
      </c>
    </row>
    <row r="72" spans="1:8" x14ac:dyDescent="0.3">
      <c r="A72" s="2">
        <v>43206</v>
      </c>
      <c r="B72" s="1">
        <v>26932.400000000001</v>
      </c>
      <c r="C72" s="1">
        <v>27295.65</v>
      </c>
      <c r="D72" s="1">
        <v>26924.2</v>
      </c>
      <c r="E72" s="1">
        <v>27267.200000000001</v>
      </c>
      <c r="F72" s="1">
        <v>12348120</v>
      </c>
      <c r="G72" s="1">
        <v>754.83</v>
      </c>
      <c r="H72" s="3">
        <f>IF(ISERR(LN(Table1321[[#This Row],[Close]]/E71)),"-",LN(Table1321[[#This Row],[Close]]/E71))</f>
        <v>1.0481182620778752E-2</v>
      </c>
    </row>
    <row r="73" spans="1:8" x14ac:dyDescent="0.3">
      <c r="A73" s="2">
        <v>43207</v>
      </c>
      <c r="B73" s="1">
        <v>27354.6</v>
      </c>
      <c r="C73" s="1">
        <v>27571.05</v>
      </c>
      <c r="D73" s="1">
        <v>27228</v>
      </c>
      <c r="E73" s="1">
        <v>27536.7</v>
      </c>
      <c r="F73" s="1">
        <v>24907586</v>
      </c>
      <c r="G73" s="1">
        <v>1346.87</v>
      </c>
      <c r="H73" s="3">
        <f>IF(ISERR(LN(Table1321[[#This Row],[Close]]/E72)),"-",LN(Table1321[[#This Row],[Close]]/E72))</f>
        <v>9.8351457612743196E-3</v>
      </c>
    </row>
    <row r="74" spans="1:8" x14ac:dyDescent="0.3">
      <c r="A74" s="2">
        <v>43208</v>
      </c>
      <c r="B74" s="1">
        <v>27650.45</v>
      </c>
      <c r="C74" s="1">
        <v>28184.25</v>
      </c>
      <c r="D74" s="1">
        <v>27589.65</v>
      </c>
      <c r="E74" s="1">
        <v>28016.85</v>
      </c>
      <c r="F74" s="1" t="s">
        <v>22</v>
      </c>
      <c r="G74" s="1" t="s">
        <v>22</v>
      </c>
      <c r="H74" s="3">
        <f>IF(ISERR(LN(Table1321[[#This Row],[Close]]/E73)),"-",LN(Table1321[[#This Row],[Close]]/E73))</f>
        <v>1.7286454476304617E-2</v>
      </c>
    </row>
    <row r="75" spans="1:8" x14ac:dyDescent="0.3">
      <c r="A75" s="2">
        <v>43209</v>
      </c>
      <c r="B75" s="1">
        <v>28158.75</v>
      </c>
      <c r="C75" s="1">
        <v>28290.7</v>
      </c>
      <c r="D75" s="1">
        <v>28036.5</v>
      </c>
      <c r="E75" s="1">
        <v>28173.200000000001</v>
      </c>
      <c r="F75" s="1">
        <v>23764360</v>
      </c>
      <c r="G75" s="1">
        <v>1243.76</v>
      </c>
      <c r="H75" s="3">
        <f>IF(ISERR(LN(Table1321[[#This Row],[Close]]/E74)),"-",LN(Table1321[[#This Row],[Close]]/E74))</f>
        <v>5.5650565718019717E-3</v>
      </c>
    </row>
    <row r="76" spans="1:8" x14ac:dyDescent="0.3">
      <c r="A76" s="2">
        <v>43210</v>
      </c>
      <c r="B76" s="1">
        <v>28055.1</v>
      </c>
      <c r="C76" s="1">
        <v>28246.95</v>
      </c>
      <c r="D76" s="1">
        <v>27926.799999999999</v>
      </c>
      <c r="E76" s="1">
        <v>28110.95</v>
      </c>
      <c r="F76" s="1">
        <v>17861913</v>
      </c>
      <c r="G76" s="1">
        <v>960.92</v>
      </c>
      <c r="H76" s="3">
        <f>IF(ISERR(LN(Table1321[[#This Row],[Close]]/E75)),"-",LN(Table1321[[#This Row],[Close]]/E75))</f>
        <v>-2.2119913112996952E-3</v>
      </c>
    </row>
    <row r="77" spans="1:8" x14ac:dyDescent="0.3">
      <c r="A77" s="2">
        <v>43213</v>
      </c>
      <c r="B77" s="1">
        <v>28136.6</v>
      </c>
      <c r="C77" s="1">
        <v>28180.65</v>
      </c>
      <c r="D77" s="1">
        <v>28003.9</v>
      </c>
      <c r="E77" s="1">
        <v>28022.05</v>
      </c>
      <c r="F77" s="1">
        <v>17360905</v>
      </c>
      <c r="G77" s="1">
        <v>887.88</v>
      </c>
      <c r="H77" s="3">
        <f>IF(ISERR(LN(Table1321[[#This Row],[Close]]/E76)),"-",LN(Table1321[[#This Row],[Close]]/E76))</f>
        <v>-3.1674798898070245E-3</v>
      </c>
    </row>
    <row r="78" spans="1:8" x14ac:dyDescent="0.3">
      <c r="A78" s="2">
        <v>43214</v>
      </c>
      <c r="B78" s="1">
        <v>28130</v>
      </c>
      <c r="C78" s="1">
        <v>28282.3</v>
      </c>
      <c r="D78" s="1">
        <v>28009.75</v>
      </c>
      <c r="E78" s="1">
        <v>28078.7</v>
      </c>
      <c r="F78" s="1">
        <v>16181415</v>
      </c>
      <c r="G78" s="1">
        <v>982.89</v>
      </c>
      <c r="H78" s="3">
        <f>IF(ISERR(LN(Table1321[[#This Row],[Close]]/E77)),"-",LN(Table1321[[#This Row],[Close]]/E77))</f>
        <v>2.0195815298335732E-3</v>
      </c>
    </row>
    <row r="79" spans="1:8" x14ac:dyDescent="0.3">
      <c r="A79" s="2">
        <v>43215</v>
      </c>
      <c r="B79" s="1">
        <v>28070.75</v>
      </c>
      <c r="C79" s="1">
        <v>28138.25</v>
      </c>
      <c r="D79" s="1">
        <v>27873.75</v>
      </c>
      <c r="E79" s="1">
        <v>28013.1</v>
      </c>
      <c r="F79" s="1">
        <v>14645098</v>
      </c>
      <c r="G79" s="1">
        <v>867.14</v>
      </c>
      <c r="H79" s="3">
        <f>IF(ISERR(LN(Table1321[[#This Row],[Close]]/E78)),"-",LN(Table1321[[#This Row],[Close]]/E78))</f>
        <v>-2.3390238825750226E-3</v>
      </c>
    </row>
    <row r="80" spans="1:8" x14ac:dyDescent="0.3">
      <c r="A80" s="2">
        <v>43216</v>
      </c>
      <c r="B80" s="1">
        <v>28102.65</v>
      </c>
      <c r="C80" s="1">
        <v>28399.45</v>
      </c>
      <c r="D80" s="1">
        <v>28010</v>
      </c>
      <c r="E80" s="1">
        <v>28342.35</v>
      </c>
      <c r="F80" s="1">
        <v>35730630</v>
      </c>
      <c r="G80" s="1">
        <v>1760.73</v>
      </c>
      <c r="H80" s="3">
        <f>IF(ISERR(LN(Table1321[[#This Row],[Close]]/E79)),"-",LN(Table1321[[#This Row],[Close]]/E79))</f>
        <v>1.1684894583181015E-2</v>
      </c>
    </row>
    <row r="81" spans="1:8" x14ac:dyDescent="0.3">
      <c r="A81" s="2">
        <v>43217</v>
      </c>
      <c r="B81" s="1">
        <v>28445.5</v>
      </c>
      <c r="C81" s="1">
        <v>28557.95</v>
      </c>
      <c r="D81" s="1">
        <v>28371.5</v>
      </c>
      <c r="E81" s="1">
        <v>28433.5</v>
      </c>
      <c r="F81" s="1">
        <v>17543978</v>
      </c>
      <c r="G81" s="1">
        <v>1028.72</v>
      </c>
      <c r="H81" s="3">
        <f>IF(ISERR(LN(Table1321[[#This Row],[Close]]/E80)),"-",LN(Table1321[[#This Row],[Close]]/E80))</f>
        <v>3.2108749868434341E-3</v>
      </c>
    </row>
    <row r="82" spans="1:8" x14ac:dyDescent="0.3">
      <c r="A82" s="2">
        <v>43220</v>
      </c>
      <c r="B82" s="1">
        <v>28483.15</v>
      </c>
      <c r="C82" s="1">
        <v>28832</v>
      </c>
      <c r="D82" s="1">
        <v>28479.55</v>
      </c>
      <c r="E82" s="1">
        <v>28772.75</v>
      </c>
      <c r="F82" s="1">
        <v>14358532</v>
      </c>
      <c r="G82" s="1">
        <v>789.27</v>
      </c>
      <c r="H82" s="3">
        <f>IF(ISERR(LN(Table1321[[#This Row],[Close]]/E81)),"-",LN(Table1321[[#This Row],[Close]]/E81))</f>
        <v>1.1860731197906741E-2</v>
      </c>
    </row>
    <row r="83" spans="1:8" x14ac:dyDescent="0.3">
      <c r="A83" s="2">
        <v>43222</v>
      </c>
      <c r="B83" s="1">
        <v>28870.7</v>
      </c>
      <c r="C83" s="1">
        <v>29133.8</v>
      </c>
      <c r="D83" s="1">
        <v>28697.7</v>
      </c>
      <c r="E83" s="1">
        <v>28818.2</v>
      </c>
      <c r="F83" s="1">
        <v>34644085</v>
      </c>
      <c r="G83" s="1">
        <v>1637.61</v>
      </c>
      <c r="H83" s="3">
        <f>IF(ISERR(LN(Table1321[[#This Row],[Close]]/E82)),"-",LN(Table1321[[#This Row],[Close]]/E82))</f>
        <v>1.5783733185736136E-3</v>
      </c>
    </row>
    <row r="84" spans="1:8" x14ac:dyDescent="0.3">
      <c r="A84" s="2">
        <v>43223</v>
      </c>
      <c r="B84" s="1">
        <v>28797.15</v>
      </c>
      <c r="C84" s="1">
        <v>28865.9</v>
      </c>
      <c r="D84" s="1">
        <v>28392.6</v>
      </c>
      <c r="E84" s="1">
        <v>28486.3</v>
      </c>
      <c r="F84" s="1">
        <v>20034044</v>
      </c>
      <c r="G84" s="1">
        <v>1083.72</v>
      </c>
      <c r="H84" s="3">
        <f>IF(ISERR(LN(Table1321[[#This Row],[Close]]/E83)),"-",LN(Table1321[[#This Row],[Close]]/E83))</f>
        <v>-1.1583862047446323E-2</v>
      </c>
    </row>
    <row r="85" spans="1:8" x14ac:dyDescent="0.3">
      <c r="A85" s="2">
        <v>43224</v>
      </c>
      <c r="B85" s="1">
        <v>28615.5</v>
      </c>
      <c r="C85" s="1">
        <v>28657.1</v>
      </c>
      <c r="D85" s="1">
        <v>28104.85</v>
      </c>
      <c r="E85" s="1">
        <v>28177.95</v>
      </c>
      <c r="F85" s="1">
        <v>20569599</v>
      </c>
      <c r="G85" s="1">
        <v>1035.83</v>
      </c>
      <c r="H85" s="3">
        <f>IF(ISERR(LN(Table1321[[#This Row],[Close]]/E84)),"-",LN(Table1321[[#This Row],[Close]]/E84))</f>
        <v>-1.0883512750536168E-2</v>
      </c>
    </row>
    <row r="86" spans="1:8" x14ac:dyDescent="0.3">
      <c r="A86" s="2">
        <v>43227</v>
      </c>
      <c r="B86" s="1">
        <v>28286.35</v>
      </c>
      <c r="C86" s="1">
        <v>28635.25</v>
      </c>
      <c r="D86" s="1">
        <v>28195</v>
      </c>
      <c r="E86" s="1">
        <v>28586.5</v>
      </c>
      <c r="F86" s="1">
        <v>15509642</v>
      </c>
      <c r="G86" s="1">
        <v>1004.1</v>
      </c>
      <c r="H86" s="3">
        <f>IF(ISERR(LN(Table1321[[#This Row],[Close]]/E85)),"-",LN(Table1321[[#This Row],[Close]]/E85))</f>
        <v>1.4394821217950706E-2</v>
      </c>
    </row>
    <row r="87" spans="1:8" x14ac:dyDescent="0.3">
      <c r="A87" s="2">
        <v>43228</v>
      </c>
      <c r="B87" s="1">
        <v>28642.400000000001</v>
      </c>
      <c r="C87" s="1">
        <v>28692.9</v>
      </c>
      <c r="D87" s="1">
        <v>28523.200000000001</v>
      </c>
      <c r="E87" s="1">
        <v>28555.15</v>
      </c>
      <c r="F87" s="1">
        <v>20798639</v>
      </c>
      <c r="G87" s="1">
        <v>2297.12</v>
      </c>
      <c r="H87" s="3">
        <f>IF(ISERR(LN(Table1321[[#This Row],[Close]]/E86)),"-",LN(Table1321[[#This Row],[Close]]/E86))</f>
        <v>-1.0972732899897242E-3</v>
      </c>
    </row>
    <row r="88" spans="1:8" x14ac:dyDescent="0.3">
      <c r="A88" s="2">
        <v>43229</v>
      </c>
      <c r="B88" s="1">
        <v>28481.5</v>
      </c>
      <c r="C88" s="1">
        <v>28593.55</v>
      </c>
      <c r="D88" s="1">
        <v>28399.05</v>
      </c>
      <c r="E88" s="1">
        <v>28435.9</v>
      </c>
      <c r="F88" s="1">
        <v>13088408</v>
      </c>
      <c r="G88" s="1">
        <v>1284.42</v>
      </c>
      <c r="H88" s="3">
        <f>IF(ISERR(LN(Table1321[[#This Row],[Close]]/E87)),"-",LN(Table1321[[#This Row],[Close]]/E87))</f>
        <v>-4.1848737314739278E-3</v>
      </c>
    </row>
    <row r="89" spans="1:8" x14ac:dyDescent="0.3">
      <c r="A89" s="2">
        <v>43230</v>
      </c>
      <c r="B89" s="1">
        <v>28460.75</v>
      </c>
      <c r="C89" s="1">
        <v>28580.75</v>
      </c>
      <c r="D89" s="1">
        <v>28135.3</v>
      </c>
      <c r="E89" s="1">
        <v>28231.35</v>
      </c>
      <c r="F89" s="1">
        <v>14296838</v>
      </c>
      <c r="G89" s="1">
        <v>1208.05</v>
      </c>
      <c r="H89" s="3">
        <f>IF(ISERR(LN(Table1321[[#This Row],[Close]]/E88)),"-",LN(Table1321[[#This Row],[Close]]/E88))</f>
        <v>-7.2193688035291203E-3</v>
      </c>
    </row>
    <row r="90" spans="1:8" x14ac:dyDescent="0.3">
      <c r="A90" s="2">
        <v>43231</v>
      </c>
      <c r="B90" s="1">
        <v>28342.15</v>
      </c>
      <c r="C90" s="1">
        <v>28496.75</v>
      </c>
      <c r="D90" s="1">
        <v>28213.5</v>
      </c>
      <c r="E90" s="1">
        <v>28476</v>
      </c>
      <c r="F90" s="1">
        <v>12560746</v>
      </c>
      <c r="G90" s="1">
        <v>1012.52</v>
      </c>
      <c r="H90" s="3">
        <f>IF(ISERR(LN(Table1321[[#This Row],[Close]]/E89)),"-",LN(Table1321[[#This Row],[Close]]/E89))</f>
        <v>8.6285646531137246E-3</v>
      </c>
    </row>
    <row r="91" spans="1:8" x14ac:dyDescent="0.3">
      <c r="A91" s="2">
        <v>43234</v>
      </c>
      <c r="B91" s="1">
        <v>28519.9</v>
      </c>
      <c r="C91" s="1">
        <v>28620.400000000001</v>
      </c>
      <c r="D91" s="1">
        <v>28338.7</v>
      </c>
      <c r="E91" s="1">
        <v>28437.1</v>
      </c>
      <c r="F91" s="1">
        <v>27949295</v>
      </c>
      <c r="G91" s="1">
        <v>1271.3900000000001</v>
      </c>
      <c r="H91" s="3">
        <f>IF(ISERR(LN(Table1321[[#This Row],[Close]]/E90)),"-",LN(Table1321[[#This Row],[Close]]/E90))</f>
        <v>-1.3669965634498127E-3</v>
      </c>
    </row>
    <row r="92" spans="1:8" x14ac:dyDescent="0.3">
      <c r="A92" s="2">
        <v>43235</v>
      </c>
      <c r="B92" s="1">
        <v>28546.3</v>
      </c>
      <c r="C92" s="1">
        <v>28669.1</v>
      </c>
      <c r="D92" s="1">
        <v>28292.25</v>
      </c>
      <c r="E92" s="1">
        <v>28352.65</v>
      </c>
      <c r="F92" s="1">
        <v>27172742</v>
      </c>
      <c r="G92" s="1">
        <v>1828.51</v>
      </c>
      <c r="H92" s="3">
        <f>IF(ISERR(LN(Table1321[[#This Row],[Close]]/E91)),"-",LN(Table1321[[#This Row],[Close]]/E91))</f>
        <v>-2.9741304460701042E-3</v>
      </c>
    </row>
    <row r="93" spans="1:8" x14ac:dyDescent="0.3">
      <c r="A93" s="2">
        <v>43236</v>
      </c>
      <c r="B93" s="1">
        <v>28219.599999999999</v>
      </c>
      <c r="C93" s="1">
        <v>28987.5</v>
      </c>
      <c r="D93" s="1">
        <v>28200.65</v>
      </c>
      <c r="E93" s="1">
        <v>28866</v>
      </c>
      <c r="F93" s="1">
        <v>35432904</v>
      </c>
      <c r="G93" s="1">
        <v>1889.42</v>
      </c>
      <c r="H93" s="3">
        <f>IF(ISERR(LN(Table1321[[#This Row],[Close]]/E92)),"-",LN(Table1321[[#This Row],[Close]]/E92))</f>
        <v>1.7943931713264711E-2</v>
      </c>
    </row>
    <row r="94" spans="1:8" x14ac:dyDescent="0.3">
      <c r="A94" s="2">
        <v>43237</v>
      </c>
      <c r="B94" s="1">
        <v>29002.25</v>
      </c>
      <c r="C94" s="1">
        <v>29037.1</v>
      </c>
      <c r="D94" s="1">
        <v>28441.599999999999</v>
      </c>
      <c r="E94" s="1">
        <v>28496</v>
      </c>
      <c r="F94" s="1">
        <v>26796635</v>
      </c>
      <c r="G94" s="1">
        <v>1431.8</v>
      </c>
      <c r="H94" s="3">
        <f>IF(ISERR(LN(Table1321[[#This Row],[Close]]/E93)),"-",LN(Table1321[[#This Row],[Close]]/E93))</f>
        <v>-1.2900705398065763E-2</v>
      </c>
    </row>
    <row r="95" spans="1:8" x14ac:dyDescent="0.3">
      <c r="A95" s="2">
        <v>43238</v>
      </c>
      <c r="B95" s="1">
        <v>28469</v>
      </c>
      <c r="C95" s="1">
        <v>28985.599999999999</v>
      </c>
      <c r="D95" s="1">
        <v>28320.35</v>
      </c>
      <c r="E95" s="1">
        <v>28852.7</v>
      </c>
      <c r="F95" s="1">
        <v>26116894</v>
      </c>
      <c r="G95" s="1">
        <v>1587.91</v>
      </c>
      <c r="H95" s="3">
        <f>IF(ISERR(LN(Table1321[[#This Row],[Close]]/E94)),"-",LN(Table1321[[#This Row],[Close]]/E94))</f>
        <v>1.2439849549427621E-2</v>
      </c>
    </row>
    <row r="96" spans="1:8" x14ac:dyDescent="0.3">
      <c r="A96" s="2">
        <v>43241</v>
      </c>
      <c r="B96" s="1">
        <v>28911.599999999999</v>
      </c>
      <c r="C96" s="1">
        <v>28961.599999999999</v>
      </c>
      <c r="D96" s="1">
        <v>28602.25</v>
      </c>
      <c r="E96" s="1">
        <v>28673.7</v>
      </c>
      <c r="F96" s="1">
        <v>23006893</v>
      </c>
      <c r="G96" s="1">
        <v>1697.45</v>
      </c>
      <c r="H96" s="3">
        <f>IF(ISERR(LN(Table1321[[#This Row],[Close]]/E95)),"-",LN(Table1321[[#This Row],[Close]]/E95))</f>
        <v>-6.2232497672299924E-3</v>
      </c>
    </row>
    <row r="97" spans="1:8" x14ac:dyDescent="0.3">
      <c r="A97" s="2">
        <v>43242</v>
      </c>
      <c r="B97" s="1">
        <v>28623</v>
      </c>
      <c r="C97" s="1">
        <v>28757.9</v>
      </c>
      <c r="D97" s="1">
        <v>28528.2</v>
      </c>
      <c r="E97" s="1">
        <v>28593.35</v>
      </c>
      <c r="F97" s="1">
        <v>15467225</v>
      </c>
      <c r="G97" s="1">
        <v>1222.31</v>
      </c>
      <c r="H97" s="3">
        <f>IF(ISERR(LN(Table1321[[#This Row],[Close]]/E96)),"-",LN(Table1321[[#This Row],[Close]]/E96))</f>
        <v>-2.8061530225949758E-3</v>
      </c>
    </row>
    <row r="98" spans="1:8" x14ac:dyDescent="0.3">
      <c r="A98" s="2">
        <v>43243</v>
      </c>
      <c r="B98" s="1">
        <v>28589.15</v>
      </c>
      <c r="C98" s="1">
        <v>28669.3</v>
      </c>
      <c r="D98" s="1">
        <v>28381.200000000001</v>
      </c>
      <c r="E98" s="1">
        <v>28415.4</v>
      </c>
      <c r="F98" s="1">
        <v>17986609</v>
      </c>
      <c r="G98" s="1">
        <v>1154.8</v>
      </c>
      <c r="H98" s="3">
        <f>IF(ISERR(LN(Table1321[[#This Row],[Close]]/E97)),"-",LN(Table1321[[#This Row],[Close]]/E97))</f>
        <v>-6.2429215849356583E-3</v>
      </c>
    </row>
    <row r="99" spans="1:8" x14ac:dyDescent="0.3">
      <c r="A99" s="2">
        <v>43244</v>
      </c>
      <c r="B99" s="1">
        <v>28486.6</v>
      </c>
      <c r="C99" s="1">
        <v>28628.15</v>
      </c>
      <c r="D99" s="1">
        <v>28327.45</v>
      </c>
      <c r="E99" s="1">
        <v>28500.25</v>
      </c>
      <c r="F99" s="1">
        <v>19072318</v>
      </c>
      <c r="G99" s="1">
        <v>1294.19</v>
      </c>
      <c r="H99" s="3">
        <f>IF(ISERR(LN(Table1321[[#This Row],[Close]]/E98)),"-",LN(Table1321[[#This Row],[Close]]/E98))</f>
        <v>2.9816074439833694E-3</v>
      </c>
    </row>
    <row r="100" spans="1:8" x14ac:dyDescent="0.3">
      <c r="A100" s="2">
        <v>43245</v>
      </c>
      <c r="B100" s="1">
        <v>28453.35</v>
      </c>
      <c r="C100" s="1">
        <v>28728.05</v>
      </c>
      <c r="D100" s="1">
        <v>28303.1</v>
      </c>
      <c r="E100" s="1">
        <v>28595.8</v>
      </c>
      <c r="F100" s="1">
        <v>23361306</v>
      </c>
      <c r="G100" s="1">
        <v>2177.25</v>
      </c>
      <c r="H100" s="3">
        <f>IF(ISERR(LN(Table1321[[#This Row],[Close]]/E99)),"-",LN(Table1321[[#This Row],[Close]]/E99))</f>
        <v>3.3469947290183737E-3</v>
      </c>
    </row>
    <row r="101" spans="1:8" x14ac:dyDescent="0.3">
      <c r="A101" s="2">
        <v>43248</v>
      </c>
      <c r="B101" s="1">
        <v>28746.6</v>
      </c>
      <c r="C101" s="1">
        <v>28889.25</v>
      </c>
      <c r="D101" s="1">
        <v>28640.400000000001</v>
      </c>
      <c r="E101" s="1">
        <v>28791.85</v>
      </c>
      <c r="F101" s="1">
        <v>15578568</v>
      </c>
      <c r="G101" s="1">
        <v>1074.4000000000001</v>
      </c>
      <c r="H101" s="3">
        <f>IF(ISERR(LN(Table1321[[#This Row],[Close]]/E100)),"-",LN(Table1321[[#This Row],[Close]]/E100))</f>
        <v>6.8325070876894866E-3</v>
      </c>
    </row>
    <row r="102" spans="1:8" x14ac:dyDescent="0.3">
      <c r="A102" s="2">
        <v>43249</v>
      </c>
      <c r="B102" s="1">
        <v>28726.55</v>
      </c>
      <c r="C102" s="1">
        <v>28952.55</v>
      </c>
      <c r="D102" s="1">
        <v>28621.7</v>
      </c>
      <c r="E102" s="1">
        <v>28706.1</v>
      </c>
      <c r="F102" s="1">
        <v>18255333</v>
      </c>
      <c r="G102" s="1">
        <v>1415.41</v>
      </c>
      <c r="H102" s="3">
        <f>IF(ISERR(LN(Table1321[[#This Row],[Close]]/E101)),"-",LN(Table1321[[#This Row],[Close]]/E101))</f>
        <v>-2.9827172472628167E-3</v>
      </c>
    </row>
    <row r="103" spans="1:8" x14ac:dyDescent="0.3">
      <c r="A103" s="2">
        <v>43250</v>
      </c>
      <c r="B103" s="1">
        <v>28591.85</v>
      </c>
      <c r="C103" s="1">
        <v>28705.9</v>
      </c>
      <c r="D103" s="1">
        <v>28506</v>
      </c>
      <c r="E103" s="1">
        <v>28658.05</v>
      </c>
      <c r="F103" s="1">
        <v>22764560</v>
      </c>
      <c r="G103" s="1">
        <v>1926.44</v>
      </c>
      <c r="H103" s="3">
        <f>IF(ISERR(LN(Table1321[[#This Row],[Close]]/E102)),"-",LN(Table1321[[#This Row],[Close]]/E102))</f>
        <v>-1.6752627289941518E-3</v>
      </c>
    </row>
    <row r="104" spans="1:8" x14ac:dyDescent="0.3">
      <c r="A104" s="2">
        <v>43251</v>
      </c>
      <c r="B104" s="1">
        <v>28756.65</v>
      </c>
      <c r="C104" s="1">
        <v>28861.7</v>
      </c>
      <c r="D104" s="1">
        <v>28577.599999999999</v>
      </c>
      <c r="E104" s="1">
        <v>28814.3</v>
      </c>
      <c r="F104" s="1">
        <v>31362300</v>
      </c>
      <c r="G104" s="1">
        <v>2258.8000000000002</v>
      </c>
      <c r="H104" s="3">
        <f>IF(ISERR(LN(Table1321[[#This Row],[Close]]/E103)),"-",LN(Table1321[[#This Row],[Close]]/E103))</f>
        <v>5.4374106841432145E-3</v>
      </c>
    </row>
    <row r="105" spans="1:8" x14ac:dyDescent="0.3">
      <c r="A105" s="2">
        <v>43252</v>
      </c>
      <c r="B105" s="1">
        <v>28839</v>
      </c>
      <c r="C105" s="1">
        <v>28907.4</v>
      </c>
      <c r="D105" s="1">
        <v>28579.65</v>
      </c>
      <c r="E105" s="1">
        <v>28611.4</v>
      </c>
      <c r="F105" s="1">
        <v>17369395</v>
      </c>
      <c r="G105" s="1">
        <v>1219.3</v>
      </c>
      <c r="H105" s="3">
        <f>IF(ISERR(LN(Table1321[[#This Row],[Close]]/E104)),"-",LN(Table1321[[#This Row],[Close]]/E104))</f>
        <v>-7.0665518865754267E-3</v>
      </c>
    </row>
    <row r="106" spans="1:8" x14ac:dyDescent="0.3">
      <c r="A106" s="2">
        <v>43255</v>
      </c>
      <c r="B106" s="1">
        <v>28669.95</v>
      </c>
      <c r="C106" s="1">
        <v>28678.05</v>
      </c>
      <c r="D106" s="1">
        <v>28325.7</v>
      </c>
      <c r="E106" s="1">
        <v>28394.799999999999</v>
      </c>
      <c r="F106" s="1">
        <v>16490257</v>
      </c>
      <c r="G106" s="1">
        <v>1147.43</v>
      </c>
      <c r="H106" s="3">
        <f>IF(ISERR(LN(Table1321[[#This Row],[Close]]/E105)),"-",LN(Table1321[[#This Row],[Close]]/E105))</f>
        <v>-7.599209992957396E-3</v>
      </c>
    </row>
    <row r="107" spans="1:8" x14ac:dyDescent="0.3">
      <c r="A107" s="2">
        <v>43256</v>
      </c>
      <c r="B107" s="1">
        <v>28417.200000000001</v>
      </c>
      <c r="C107" s="1">
        <v>28482.85</v>
      </c>
      <c r="D107" s="1">
        <v>28287.35</v>
      </c>
      <c r="E107" s="1">
        <v>28346.45</v>
      </c>
      <c r="F107" s="1">
        <v>18139530</v>
      </c>
      <c r="G107" s="1">
        <v>1250.9100000000001</v>
      </c>
      <c r="H107" s="3">
        <f>IF(ISERR(LN(Table1321[[#This Row],[Close]]/E106)),"-",LN(Table1321[[#This Row],[Close]]/E106))</f>
        <v>-1.7042279365463665E-3</v>
      </c>
    </row>
    <row r="108" spans="1:8" x14ac:dyDescent="0.3">
      <c r="A108" s="2">
        <v>43257</v>
      </c>
      <c r="B108" s="1">
        <v>28378.1</v>
      </c>
      <c r="C108" s="1">
        <v>28645.85</v>
      </c>
      <c r="D108" s="1">
        <v>28368.5</v>
      </c>
      <c r="E108" s="1">
        <v>28602</v>
      </c>
      <c r="F108" s="1">
        <v>17741206</v>
      </c>
      <c r="G108" s="1">
        <v>1145.5899999999999</v>
      </c>
      <c r="H108" s="3">
        <f>IF(ISERR(LN(Table1321[[#This Row],[Close]]/E107)),"-",LN(Table1321[[#This Row],[Close]]/E107))</f>
        <v>8.9748435762725468E-3</v>
      </c>
    </row>
    <row r="109" spans="1:8" x14ac:dyDescent="0.3">
      <c r="A109" s="2">
        <v>43258</v>
      </c>
      <c r="B109" s="1">
        <v>28659.85</v>
      </c>
      <c r="C109" s="1">
        <v>28897.8</v>
      </c>
      <c r="D109" s="1">
        <v>28657.05</v>
      </c>
      <c r="E109" s="1">
        <v>28864.2</v>
      </c>
      <c r="F109" s="1">
        <v>15891413</v>
      </c>
      <c r="G109" s="1">
        <v>1149.57</v>
      </c>
      <c r="H109" s="3">
        <f>IF(ISERR(LN(Table1321[[#This Row],[Close]]/E108)),"-",LN(Table1321[[#This Row],[Close]]/E108))</f>
        <v>9.1254274520270098E-3</v>
      </c>
    </row>
    <row r="110" spans="1:8" x14ac:dyDescent="0.3">
      <c r="A110" s="2">
        <v>43259</v>
      </c>
      <c r="B110" s="1">
        <v>28843.05</v>
      </c>
      <c r="C110" s="1">
        <v>28866.45</v>
      </c>
      <c r="D110" s="1">
        <v>28619.55</v>
      </c>
      <c r="E110" s="1">
        <v>28713.5</v>
      </c>
      <c r="F110" s="1">
        <v>14457896</v>
      </c>
      <c r="G110" s="1">
        <v>988.24</v>
      </c>
      <c r="H110" s="3">
        <f>IF(ISERR(LN(Table1321[[#This Row],[Close]]/E109)),"-",LN(Table1321[[#This Row],[Close]]/E109))</f>
        <v>-5.2346774574665109E-3</v>
      </c>
    </row>
    <row r="111" spans="1:8" x14ac:dyDescent="0.3">
      <c r="A111" s="2">
        <v>43262</v>
      </c>
      <c r="B111" s="1">
        <v>28779.3</v>
      </c>
      <c r="C111" s="1">
        <v>29007.05</v>
      </c>
      <c r="D111" s="1">
        <v>28722.2</v>
      </c>
      <c r="E111" s="1">
        <v>28806.3</v>
      </c>
      <c r="F111" s="1">
        <v>21769845</v>
      </c>
      <c r="G111" s="1">
        <v>1276.56</v>
      </c>
      <c r="H111" s="3">
        <f>IF(ISERR(LN(Table1321[[#This Row],[Close]]/E110)),"-",LN(Table1321[[#This Row],[Close]]/E110))</f>
        <v>3.2267177743034062E-3</v>
      </c>
    </row>
    <row r="112" spans="1:8" x14ac:dyDescent="0.3">
      <c r="A112" s="2">
        <v>43263</v>
      </c>
      <c r="B112" s="1">
        <v>28844.9</v>
      </c>
      <c r="C112" s="1">
        <v>29122.65</v>
      </c>
      <c r="D112" s="1">
        <v>28794.65</v>
      </c>
      <c r="E112" s="1">
        <v>29060.65</v>
      </c>
      <c r="F112" s="1">
        <v>15921389</v>
      </c>
      <c r="G112" s="1">
        <v>1061.44</v>
      </c>
      <c r="H112" s="3">
        <f>IF(ISERR(LN(Table1321[[#This Row],[Close]]/E111)),"-",LN(Table1321[[#This Row],[Close]]/E111))</f>
        <v>8.7909121878654121E-3</v>
      </c>
    </row>
    <row r="113" spans="1:8" x14ac:dyDescent="0.3">
      <c r="A113" s="2">
        <v>43264</v>
      </c>
      <c r="B113" s="1">
        <v>29151.7</v>
      </c>
      <c r="C113" s="1">
        <v>29161.05</v>
      </c>
      <c r="D113" s="1">
        <v>28874.55</v>
      </c>
      <c r="E113" s="1">
        <v>28915.65</v>
      </c>
      <c r="F113" s="1">
        <v>14692581</v>
      </c>
      <c r="G113" s="1">
        <v>969.5</v>
      </c>
      <c r="H113" s="3">
        <f>IF(ISERR(LN(Table1321[[#This Row],[Close]]/E112)),"-",LN(Table1321[[#This Row],[Close]]/E112))</f>
        <v>-5.0020543681295456E-3</v>
      </c>
    </row>
    <row r="114" spans="1:8" x14ac:dyDescent="0.3">
      <c r="A114" s="2">
        <v>43265</v>
      </c>
      <c r="B114" s="1">
        <v>28863.5</v>
      </c>
      <c r="C114" s="1">
        <v>29016.1</v>
      </c>
      <c r="D114" s="1">
        <v>28773.5</v>
      </c>
      <c r="E114" s="1">
        <v>28885.05</v>
      </c>
      <c r="F114" s="1">
        <v>19508052</v>
      </c>
      <c r="G114" s="1">
        <v>1324.19</v>
      </c>
      <c r="H114" s="3">
        <f>IF(ISERR(LN(Table1321[[#This Row],[Close]]/E113)),"-",LN(Table1321[[#This Row],[Close]]/E113))</f>
        <v>-1.0588108053624953E-3</v>
      </c>
    </row>
    <row r="115" spans="1:8" x14ac:dyDescent="0.3">
      <c r="A115" s="2">
        <v>43266</v>
      </c>
      <c r="B115" s="1">
        <v>28842.65</v>
      </c>
      <c r="C115" s="1">
        <v>28891.55</v>
      </c>
      <c r="D115" s="1">
        <v>28618.9</v>
      </c>
      <c r="E115" s="1">
        <v>28774.55</v>
      </c>
      <c r="F115" s="1">
        <v>24678382</v>
      </c>
      <c r="G115" s="1">
        <v>1724.13</v>
      </c>
      <c r="H115" s="3">
        <f>IF(ISERR(LN(Table1321[[#This Row],[Close]]/E114)),"-",LN(Table1321[[#This Row],[Close]]/E114))</f>
        <v>-3.8328443234704438E-3</v>
      </c>
    </row>
    <row r="116" spans="1:8" x14ac:dyDescent="0.3">
      <c r="A116" s="2">
        <v>43269</v>
      </c>
      <c r="B116" s="1">
        <v>28807.45</v>
      </c>
      <c r="C116" s="1">
        <v>28904.799999999999</v>
      </c>
      <c r="D116" s="1">
        <v>28673.1</v>
      </c>
      <c r="E116" s="1">
        <v>28711.8</v>
      </c>
      <c r="F116" s="1">
        <v>13866646</v>
      </c>
      <c r="G116" s="1">
        <v>984.13</v>
      </c>
      <c r="H116" s="3">
        <f>IF(ISERR(LN(Table1321[[#This Row],[Close]]/E115)),"-",LN(Table1321[[#This Row],[Close]]/E115))</f>
        <v>-2.1831278180803474E-3</v>
      </c>
    </row>
    <row r="117" spans="1:8" x14ac:dyDescent="0.3">
      <c r="A117" s="2">
        <v>43270</v>
      </c>
      <c r="B117" s="1">
        <v>28688.35</v>
      </c>
      <c r="C117" s="1">
        <v>28722.05</v>
      </c>
      <c r="D117" s="1">
        <v>28497.75</v>
      </c>
      <c r="E117" s="1">
        <v>28651.599999999999</v>
      </c>
      <c r="F117" s="1">
        <v>21824735</v>
      </c>
      <c r="G117" s="1">
        <v>1237.2</v>
      </c>
      <c r="H117" s="3">
        <f>IF(ISERR(LN(Table1321[[#This Row],[Close]]/E116)),"-",LN(Table1321[[#This Row],[Close]]/E116))</f>
        <v>-2.0989000686964126E-3</v>
      </c>
    </row>
    <row r="118" spans="1:8" x14ac:dyDescent="0.3">
      <c r="A118" s="2">
        <v>43271</v>
      </c>
      <c r="B118" s="1">
        <v>28684.2</v>
      </c>
      <c r="C118" s="1">
        <v>28721.95</v>
      </c>
      <c r="D118" s="1">
        <v>28456.35</v>
      </c>
      <c r="E118" s="1">
        <v>28519.599999999999</v>
      </c>
      <c r="F118" s="1">
        <v>21211422</v>
      </c>
      <c r="G118" s="1">
        <v>1326.48</v>
      </c>
      <c r="H118" s="3">
        <f>IF(ISERR(LN(Table1321[[#This Row],[Close]]/E117)),"-",LN(Table1321[[#This Row],[Close]]/E117))</f>
        <v>-4.6177178214349985E-3</v>
      </c>
    </row>
    <row r="119" spans="1:8" x14ac:dyDescent="0.3">
      <c r="A119" s="2">
        <v>43272</v>
      </c>
      <c r="B119" s="1">
        <v>28519.35</v>
      </c>
      <c r="C119" s="1">
        <v>28580.400000000001</v>
      </c>
      <c r="D119" s="1">
        <v>28298</v>
      </c>
      <c r="E119" s="1">
        <v>28330.5</v>
      </c>
      <c r="F119" s="1">
        <v>17026875</v>
      </c>
      <c r="G119" s="1">
        <v>922.7</v>
      </c>
      <c r="H119" s="3">
        <f>IF(ISERR(LN(Table1321[[#This Row],[Close]]/E118)),"-",LN(Table1321[[#This Row],[Close]]/E118))</f>
        <v>-6.6526073804252812E-3</v>
      </c>
    </row>
    <row r="120" spans="1:8" x14ac:dyDescent="0.3">
      <c r="A120" s="2">
        <v>43273</v>
      </c>
      <c r="B120" s="1">
        <v>28295.05</v>
      </c>
      <c r="C120" s="1">
        <v>28687.85</v>
      </c>
      <c r="D120" s="1">
        <v>28200.2</v>
      </c>
      <c r="E120" s="1">
        <v>28630.75</v>
      </c>
      <c r="F120" s="1">
        <v>28876965</v>
      </c>
      <c r="G120" s="1">
        <v>1481.46</v>
      </c>
      <c r="H120" s="3">
        <f>IF(ISERR(LN(Table1321[[#This Row],[Close]]/E119)),"-",LN(Table1321[[#This Row],[Close]]/E119))</f>
        <v>1.0542352242623206E-2</v>
      </c>
    </row>
    <row r="121" spans="1:8" x14ac:dyDescent="0.3">
      <c r="A121" s="2">
        <v>43276</v>
      </c>
      <c r="B121" s="1">
        <v>28670.2</v>
      </c>
      <c r="C121" s="1">
        <v>28680.05</v>
      </c>
      <c r="D121" s="1">
        <v>28429.5</v>
      </c>
      <c r="E121" s="1">
        <v>28495.65</v>
      </c>
      <c r="F121" s="1">
        <v>22298119</v>
      </c>
      <c r="G121" s="1">
        <v>1106.46</v>
      </c>
      <c r="H121" s="3">
        <f>IF(ISERR(LN(Table1321[[#This Row],[Close]]/E120)),"-",LN(Table1321[[#This Row],[Close]]/E120))</f>
        <v>-4.7298710182239303E-3</v>
      </c>
    </row>
    <row r="122" spans="1:8" x14ac:dyDescent="0.3">
      <c r="A122" s="2">
        <v>43277</v>
      </c>
      <c r="B122" s="1">
        <v>28494.05</v>
      </c>
      <c r="C122" s="1">
        <v>28868.25</v>
      </c>
      <c r="D122" s="1">
        <v>28471.7</v>
      </c>
      <c r="E122" s="1">
        <v>28792.15</v>
      </c>
      <c r="F122" s="1">
        <v>22434207</v>
      </c>
      <c r="G122" s="1">
        <v>1222.5</v>
      </c>
      <c r="H122" s="3">
        <f>IF(ISERR(LN(Table1321[[#This Row],[Close]]/E121)),"-",LN(Table1321[[#This Row],[Close]]/E121))</f>
        <v>1.03513364973807E-2</v>
      </c>
    </row>
    <row r="123" spans="1:8" x14ac:dyDescent="0.3">
      <c r="A123" s="2">
        <v>43278</v>
      </c>
      <c r="B123" s="1">
        <v>28859.200000000001</v>
      </c>
      <c r="C123" s="1">
        <v>28874.1</v>
      </c>
      <c r="D123" s="1">
        <v>28556.3</v>
      </c>
      <c r="E123" s="1">
        <v>28625.15</v>
      </c>
      <c r="F123" s="1">
        <v>24477246</v>
      </c>
      <c r="G123" s="1">
        <v>1588.94</v>
      </c>
      <c r="H123" s="3">
        <f>IF(ISERR(LN(Table1321[[#This Row],[Close]]/E122)),"-",LN(Table1321[[#This Row],[Close]]/E122))</f>
        <v>-5.8170785083067516E-3</v>
      </c>
    </row>
    <row r="124" spans="1:8" x14ac:dyDescent="0.3">
      <c r="A124" s="2">
        <v>43279</v>
      </c>
      <c r="B124" s="1">
        <v>28590.9</v>
      </c>
      <c r="C124" s="1">
        <v>28676.95</v>
      </c>
      <c r="D124" s="1">
        <v>28318.2</v>
      </c>
      <c r="E124" s="1">
        <v>28411.85</v>
      </c>
      <c r="F124" s="1">
        <v>29399946</v>
      </c>
      <c r="G124" s="1">
        <v>1464.74</v>
      </c>
      <c r="H124" s="3">
        <f>IF(ISERR(LN(Table1321[[#This Row],[Close]]/E123)),"-",LN(Table1321[[#This Row],[Close]]/E123))</f>
        <v>-7.4793903731028635E-3</v>
      </c>
    </row>
    <row r="125" spans="1:8" x14ac:dyDescent="0.3">
      <c r="A125" s="2">
        <v>43280</v>
      </c>
      <c r="B125" s="1">
        <v>28517.45</v>
      </c>
      <c r="C125" s="1">
        <v>29016.9</v>
      </c>
      <c r="D125" s="1">
        <v>28473.599999999999</v>
      </c>
      <c r="E125" s="1">
        <v>28966</v>
      </c>
      <c r="F125" s="1">
        <v>22095986</v>
      </c>
      <c r="G125" s="1">
        <v>1257.8599999999999</v>
      </c>
      <c r="H125" s="3">
        <f>IF(ISERR(LN(Table1321[[#This Row],[Close]]/E124)),"-",LN(Table1321[[#This Row],[Close]]/E124))</f>
        <v>1.9316416716420867E-2</v>
      </c>
    </row>
    <row r="126" spans="1:8" x14ac:dyDescent="0.3">
      <c r="A126" s="2">
        <v>43283</v>
      </c>
      <c r="B126" s="1">
        <v>29025.3</v>
      </c>
      <c r="C126" s="1">
        <v>29029.7</v>
      </c>
      <c r="D126" s="1">
        <v>28601.200000000001</v>
      </c>
      <c r="E126" s="1">
        <v>28777.5</v>
      </c>
      <c r="F126" s="1">
        <v>30789716</v>
      </c>
      <c r="G126" s="1">
        <v>1347.87</v>
      </c>
      <c r="H126" s="3">
        <f>IF(ISERR(LN(Table1321[[#This Row],[Close]]/E125)),"-",LN(Table1321[[#This Row],[Close]]/E125))</f>
        <v>-6.5288965715844848E-3</v>
      </c>
    </row>
    <row r="127" spans="1:8" x14ac:dyDescent="0.3">
      <c r="A127" s="2">
        <v>43284</v>
      </c>
      <c r="B127" s="1">
        <v>28826.55</v>
      </c>
      <c r="C127" s="1">
        <v>29040.1</v>
      </c>
      <c r="D127" s="1">
        <v>28691.75</v>
      </c>
      <c r="E127" s="1">
        <v>28973.599999999999</v>
      </c>
      <c r="F127" s="1">
        <v>27134492</v>
      </c>
      <c r="G127" s="1">
        <v>1393.94</v>
      </c>
      <c r="H127" s="3">
        <f>IF(ISERR(LN(Table1321[[#This Row],[Close]]/E126)),"-",LN(Table1321[[#This Row],[Close]]/E126))</f>
        <v>6.7912387363074159E-3</v>
      </c>
    </row>
    <row r="128" spans="1:8" x14ac:dyDescent="0.3">
      <c r="A128" s="2">
        <v>43285</v>
      </c>
      <c r="B128" s="1">
        <v>29014.3</v>
      </c>
      <c r="C128" s="1">
        <v>29138.1</v>
      </c>
      <c r="D128" s="1">
        <v>28822.05</v>
      </c>
      <c r="E128" s="1">
        <v>29108.15</v>
      </c>
      <c r="F128" s="1">
        <v>20240287</v>
      </c>
      <c r="G128" s="1">
        <v>1109.18</v>
      </c>
      <c r="H128" s="3">
        <f>IF(ISERR(LN(Table1321[[#This Row],[Close]]/E127)),"-",LN(Table1321[[#This Row],[Close]]/E127))</f>
        <v>4.6331331506566133E-3</v>
      </c>
    </row>
    <row r="129" spans="1:8" x14ac:dyDescent="0.3">
      <c r="A129" s="2">
        <v>43286</v>
      </c>
      <c r="B129" s="1">
        <v>29146.400000000001</v>
      </c>
      <c r="C129" s="1">
        <v>29519.9</v>
      </c>
      <c r="D129" s="1">
        <v>29063.9</v>
      </c>
      <c r="E129" s="1">
        <v>29399.15</v>
      </c>
      <c r="F129" s="1">
        <v>27289991</v>
      </c>
      <c r="G129" s="1">
        <v>1287</v>
      </c>
      <c r="H129" s="3">
        <f>IF(ISERR(LN(Table1321[[#This Row],[Close]]/E128)),"-",LN(Table1321[[#This Row],[Close]]/E128))</f>
        <v>9.9475586680186391E-3</v>
      </c>
    </row>
    <row r="130" spans="1:8" x14ac:dyDescent="0.3">
      <c r="A130" s="2">
        <v>43287</v>
      </c>
      <c r="B130" s="1">
        <v>29385.7</v>
      </c>
      <c r="C130" s="1">
        <v>29555.15</v>
      </c>
      <c r="D130" s="1">
        <v>29262.2</v>
      </c>
      <c r="E130" s="1">
        <v>29344.65</v>
      </c>
      <c r="F130" s="1">
        <v>25982469</v>
      </c>
      <c r="G130" s="1">
        <v>1412.74</v>
      </c>
      <c r="H130" s="3">
        <f>IF(ISERR(LN(Table1321[[#This Row],[Close]]/E129)),"-",LN(Table1321[[#This Row],[Close]]/E129))</f>
        <v>-1.8555154973520032E-3</v>
      </c>
    </row>
    <row r="131" spans="1:8" x14ac:dyDescent="0.3">
      <c r="A131" s="2">
        <v>43290</v>
      </c>
      <c r="B131" s="1">
        <v>29504.65</v>
      </c>
      <c r="C131" s="1">
        <v>29663.65</v>
      </c>
      <c r="D131" s="1">
        <v>29352.1</v>
      </c>
      <c r="E131" s="1">
        <v>29587.55</v>
      </c>
      <c r="F131" s="1">
        <v>19402482</v>
      </c>
      <c r="G131" s="1">
        <v>1049.33</v>
      </c>
      <c r="H131" s="3">
        <f>IF(ISERR(LN(Table1321[[#This Row],[Close]]/E130)),"-",LN(Table1321[[#This Row],[Close]]/E130))</f>
        <v>8.2434178767942824E-3</v>
      </c>
    </row>
    <row r="132" spans="1:8" x14ac:dyDescent="0.3">
      <c r="A132" s="2">
        <v>43291</v>
      </c>
      <c r="B132" s="1">
        <v>29674.1</v>
      </c>
      <c r="C132" s="1">
        <v>29746.75</v>
      </c>
      <c r="D132" s="1">
        <v>29549.5</v>
      </c>
      <c r="E132" s="1">
        <v>29715.4</v>
      </c>
      <c r="F132" s="1">
        <v>21183605</v>
      </c>
      <c r="G132" s="1">
        <v>1152.3699999999999</v>
      </c>
      <c r="H132" s="3">
        <f>IF(ISERR(LN(Table1321[[#This Row],[Close]]/E131)),"-",LN(Table1321[[#This Row],[Close]]/E131))</f>
        <v>4.311765201392345E-3</v>
      </c>
    </row>
    <row r="133" spans="1:8" x14ac:dyDescent="0.3">
      <c r="A133" s="2">
        <v>43292</v>
      </c>
      <c r="B133" s="1">
        <v>29710.9</v>
      </c>
      <c r="C133" s="1">
        <v>29958.1</v>
      </c>
      <c r="D133" s="1">
        <v>29543.05</v>
      </c>
      <c r="E133" s="1">
        <v>29802.6</v>
      </c>
      <c r="F133" s="1">
        <v>23896352</v>
      </c>
      <c r="G133" s="1">
        <v>1359.25</v>
      </c>
      <c r="H133" s="3">
        <f>IF(ISERR(LN(Table1321[[#This Row],[Close]]/E132)),"-",LN(Table1321[[#This Row],[Close]]/E132))</f>
        <v>2.9302080846956577E-3</v>
      </c>
    </row>
    <row r="134" spans="1:8" x14ac:dyDescent="0.3">
      <c r="A134" s="2">
        <v>43293</v>
      </c>
      <c r="B134" s="1">
        <v>29862.75</v>
      </c>
      <c r="C134" s="1">
        <v>30008.3</v>
      </c>
      <c r="D134" s="1">
        <v>29772.799999999999</v>
      </c>
      <c r="E134" s="1">
        <v>29932.65</v>
      </c>
      <c r="F134" s="1">
        <v>25435887</v>
      </c>
      <c r="G134" s="1">
        <v>1391.82</v>
      </c>
      <c r="H134" s="3">
        <f>IF(ISERR(LN(Table1321[[#This Row],[Close]]/E133)),"-",LN(Table1321[[#This Row],[Close]]/E133))</f>
        <v>4.3542198440820511E-3</v>
      </c>
    </row>
    <row r="135" spans="1:8" x14ac:dyDescent="0.3">
      <c r="A135" s="2">
        <v>43294</v>
      </c>
      <c r="B135" s="1">
        <v>29976.25</v>
      </c>
      <c r="C135" s="1">
        <v>30036.3</v>
      </c>
      <c r="D135" s="1">
        <v>29546.400000000001</v>
      </c>
      <c r="E135" s="1">
        <v>29629.55</v>
      </c>
      <c r="F135" s="1">
        <v>33306729</v>
      </c>
      <c r="G135" s="1">
        <v>1450.37</v>
      </c>
      <c r="H135" s="3">
        <f>IF(ISERR(LN(Table1321[[#This Row],[Close]]/E134)),"-",LN(Table1321[[#This Row],[Close]]/E134))</f>
        <v>-1.017768371168795E-2</v>
      </c>
    </row>
    <row r="136" spans="1:8" x14ac:dyDescent="0.3">
      <c r="A136" s="2">
        <v>43297</v>
      </c>
      <c r="B136" s="1">
        <v>29655.3</v>
      </c>
      <c r="C136" s="1">
        <v>29824.65</v>
      </c>
      <c r="D136" s="1">
        <v>29522.7</v>
      </c>
      <c r="E136" s="1">
        <v>29571.35</v>
      </c>
      <c r="F136" s="1">
        <v>23523801</v>
      </c>
      <c r="G136" s="1">
        <v>1410.81</v>
      </c>
      <c r="H136" s="3">
        <f>IF(ISERR(LN(Table1321[[#This Row],[Close]]/E135)),"-",LN(Table1321[[#This Row],[Close]]/E135))</f>
        <v>-1.9661869582918851E-3</v>
      </c>
    </row>
    <row r="137" spans="1:8" x14ac:dyDescent="0.3">
      <c r="A137" s="2">
        <v>43298</v>
      </c>
      <c r="B137" s="1">
        <v>29636.35</v>
      </c>
      <c r="C137" s="1">
        <v>29740.25</v>
      </c>
      <c r="D137" s="1">
        <v>29231.3</v>
      </c>
      <c r="E137" s="1">
        <v>29273.05</v>
      </c>
      <c r="F137" s="1">
        <v>29081500</v>
      </c>
      <c r="G137" s="1">
        <v>2078.0300000000002</v>
      </c>
      <c r="H137" s="3">
        <f>IF(ISERR(LN(Table1321[[#This Row],[Close]]/E136)),"-",LN(Table1321[[#This Row],[Close]]/E136))</f>
        <v>-1.0138689671709913E-2</v>
      </c>
    </row>
    <row r="138" spans="1:8" x14ac:dyDescent="0.3">
      <c r="A138" s="2">
        <v>43299</v>
      </c>
      <c r="B138" s="1">
        <v>29400.799999999999</v>
      </c>
      <c r="C138" s="1">
        <v>29427.45</v>
      </c>
      <c r="D138" s="1">
        <v>28897.65</v>
      </c>
      <c r="E138" s="1">
        <v>28993.15</v>
      </c>
      <c r="F138" s="1">
        <v>24732196</v>
      </c>
      <c r="G138" s="1">
        <v>1494.91</v>
      </c>
      <c r="H138" s="3">
        <f>IF(ISERR(LN(Table1321[[#This Row],[Close]]/E137)),"-",LN(Table1321[[#This Row],[Close]]/E137))</f>
        <v>-9.6077023413054172E-3</v>
      </c>
    </row>
    <row r="139" spans="1:8" x14ac:dyDescent="0.3">
      <c r="A139" s="2">
        <v>43300</v>
      </c>
      <c r="B139" s="1">
        <v>29035.4</v>
      </c>
      <c r="C139" s="1">
        <v>29254.2</v>
      </c>
      <c r="D139" s="1">
        <v>28838.2</v>
      </c>
      <c r="E139" s="1">
        <v>29212.5</v>
      </c>
      <c r="F139" s="1">
        <v>22719605</v>
      </c>
      <c r="G139" s="1">
        <v>1180.99</v>
      </c>
      <c r="H139" s="3">
        <f>IF(ISERR(LN(Table1321[[#This Row],[Close]]/E138)),"-",LN(Table1321[[#This Row],[Close]]/E138))</f>
        <v>7.5371046762967801E-3</v>
      </c>
    </row>
    <row r="140" spans="1:8" x14ac:dyDescent="0.3">
      <c r="A140" s="2">
        <v>43301</v>
      </c>
      <c r="B140" s="1">
        <v>29236.25</v>
      </c>
      <c r="C140" s="1">
        <v>29374.85</v>
      </c>
      <c r="D140" s="1">
        <v>29080.1</v>
      </c>
      <c r="E140" s="1">
        <v>29281</v>
      </c>
      <c r="F140" s="1">
        <v>21407985</v>
      </c>
      <c r="G140" s="1">
        <v>1409.59</v>
      </c>
      <c r="H140" s="3">
        <f>IF(ISERR(LN(Table1321[[#This Row],[Close]]/E139)),"-",LN(Table1321[[#This Row],[Close]]/E139))</f>
        <v>2.3421416503983297E-3</v>
      </c>
    </row>
    <row r="141" spans="1:8" x14ac:dyDescent="0.3">
      <c r="A141" s="2">
        <v>43304</v>
      </c>
      <c r="B141" s="1">
        <v>29643.55</v>
      </c>
      <c r="C141" s="1">
        <v>30031.7</v>
      </c>
      <c r="D141" s="1">
        <v>29529.95</v>
      </c>
      <c r="E141" s="1">
        <v>30000.9</v>
      </c>
      <c r="F141" s="1">
        <v>38962495</v>
      </c>
      <c r="G141" s="1">
        <v>1775.33</v>
      </c>
      <c r="H141" s="3">
        <f>IF(ISERR(LN(Table1321[[#This Row],[Close]]/E140)),"-",LN(Table1321[[#This Row],[Close]]/E140))</f>
        <v>2.4288539696789728E-2</v>
      </c>
    </row>
    <row r="142" spans="1:8" x14ac:dyDescent="0.3">
      <c r="A142" s="2">
        <v>43305</v>
      </c>
      <c r="B142" s="1">
        <v>30041.15</v>
      </c>
      <c r="C142" s="1">
        <v>30162.6</v>
      </c>
      <c r="D142" s="1">
        <v>29858.1</v>
      </c>
      <c r="E142" s="1">
        <v>30026.15</v>
      </c>
      <c r="F142" s="1">
        <v>28529536</v>
      </c>
      <c r="G142" s="1">
        <v>1505.52</v>
      </c>
      <c r="H142" s="3">
        <f>IF(ISERR(LN(Table1321[[#This Row],[Close]]/E141)),"-",LN(Table1321[[#This Row],[Close]]/E141))</f>
        <v>8.4128743588948263E-4</v>
      </c>
    </row>
    <row r="143" spans="1:8" x14ac:dyDescent="0.3">
      <c r="A143" s="2">
        <v>43306</v>
      </c>
      <c r="B143" s="1">
        <v>30000.25</v>
      </c>
      <c r="C143" s="1">
        <v>30098.1</v>
      </c>
      <c r="D143" s="1">
        <v>29918.6</v>
      </c>
      <c r="E143" s="1">
        <v>29965.25</v>
      </c>
      <c r="F143" s="1">
        <v>34328564</v>
      </c>
      <c r="G143" s="1">
        <v>2296.56</v>
      </c>
      <c r="H143" s="3">
        <f>IF(ISERR(LN(Table1321[[#This Row],[Close]]/E142)),"-",LN(Table1321[[#This Row],[Close]]/E142))</f>
        <v>-2.0302917057971118E-3</v>
      </c>
    </row>
    <row r="144" spans="1:8" x14ac:dyDescent="0.3">
      <c r="A144" s="2">
        <v>43307</v>
      </c>
      <c r="B144" s="1">
        <v>30050.35</v>
      </c>
      <c r="C144" s="1">
        <v>30242.95</v>
      </c>
      <c r="D144" s="1">
        <v>29834.75</v>
      </c>
      <c r="E144" s="1">
        <v>30036.25</v>
      </c>
      <c r="F144" s="1">
        <v>40898850</v>
      </c>
      <c r="G144" s="1">
        <v>2353.41</v>
      </c>
      <c r="H144" s="3">
        <f>IF(ISERR(LN(Table1321[[#This Row],[Close]]/E143)),"-",LN(Table1321[[#This Row],[Close]]/E143))</f>
        <v>2.3666086060607733E-3</v>
      </c>
    </row>
    <row r="145" spans="1:8" x14ac:dyDescent="0.3">
      <c r="A145" s="2">
        <v>43308</v>
      </c>
      <c r="B145" s="1">
        <v>30641.599999999999</v>
      </c>
      <c r="C145" s="1">
        <v>31014.799999999999</v>
      </c>
      <c r="D145" s="1">
        <v>30410.9</v>
      </c>
      <c r="E145" s="1">
        <v>30749.35</v>
      </c>
      <c r="F145" s="1">
        <v>90519072</v>
      </c>
      <c r="G145" s="1">
        <v>3376.9</v>
      </c>
      <c r="H145" s="3">
        <f>IF(ISERR(LN(Table1321[[#This Row],[Close]]/E144)),"-",LN(Table1321[[#This Row],[Close]]/E144))</f>
        <v>2.3463870269411925E-2</v>
      </c>
    </row>
    <row r="146" spans="1:8" x14ac:dyDescent="0.3">
      <c r="A146" s="2">
        <v>43311</v>
      </c>
      <c r="B146" s="1">
        <v>30787.75</v>
      </c>
      <c r="C146" s="1">
        <v>30928.35</v>
      </c>
      <c r="D146" s="1">
        <v>30658.7</v>
      </c>
      <c r="E146" s="1">
        <v>30836.6</v>
      </c>
      <c r="F146" s="1">
        <v>29625073</v>
      </c>
      <c r="G146" s="1">
        <v>1650.95</v>
      </c>
      <c r="H146" s="3">
        <f>IF(ISERR(LN(Table1321[[#This Row],[Close]]/E145)),"-",LN(Table1321[[#This Row],[Close]]/E145))</f>
        <v>2.8334403666107418E-3</v>
      </c>
    </row>
    <row r="147" spans="1:8" x14ac:dyDescent="0.3">
      <c r="A147" s="2">
        <v>43312</v>
      </c>
      <c r="B147" s="1">
        <v>30863.25</v>
      </c>
      <c r="C147" s="1">
        <v>31038.25</v>
      </c>
      <c r="D147" s="1">
        <v>30638.55</v>
      </c>
      <c r="E147" s="1">
        <v>31007.25</v>
      </c>
      <c r="F147" s="1">
        <v>48753410</v>
      </c>
      <c r="G147" s="1">
        <v>2420.5100000000002</v>
      </c>
      <c r="H147" s="3">
        <f>IF(ISERR(LN(Table1321[[#This Row],[Close]]/E146)),"-",LN(Table1321[[#This Row],[Close]]/E146))</f>
        <v>5.5187519249961375E-3</v>
      </c>
    </row>
    <row r="148" spans="1:8" x14ac:dyDescent="0.3">
      <c r="A148" s="2">
        <v>43313</v>
      </c>
      <c r="B148" s="1">
        <v>31085.85</v>
      </c>
      <c r="C148" s="1">
        <v>31244.75</v>
      </c>
      <c r="D148" s="1">
        <v>30886.45</v>
      </c>
      <c r="E148" s="1">
        <v>31175.1</v>
      </c>
      <c r="F148" s="1">
        <v>49180599</v>
      </c>
      <c r="G148" s="1">
        <v>2233.17</v>
      </c>
      <c r="H148" s="3">
        <f>IF(ISERR(LN(Table1321[[#This Row],[Close]]/E147)),"-",LN(Table1321[[#This Row],[Close]]/E147))</f>
        <v>5.3986511500951897E-3</v>
      </c>
    </row>
    <row r="149" spans="1:8" x14ac:dyDescent="0.3">
      <c r="A149" s="2">
        <v>43314</v>
      </c>
      <c r="B149" s="1">
        <v>31137.85</v>
      </c>
      <c r="C149" s="1">
        <v>31364.45</v>
      </c>
      <c r="D149" s="1">
        <v>31003.5</v>
      </c>
      <c r="E149" s="1">
        <v>31075.25</v>
      </c>
      <c r="F149" s="1">
        <v>31565330</v>
      </c>
      <c r="G149" s="1">
        <v>1573.52</v>
      </c>
      <c r="H149" s="3">
        <f>IF(ISERR(LN(Table1321[[#This Row],[Close]]/E148)),"-",LN(Table1321[[#This Row],[Close]]/E148))</f>
        <v>-3.2080168427254551E-3</v>
      </c>
    </row>
    <row r="150" spans="1:8" x14ac:dyDescent="0.3">
      <c r="A150" s="2">
        <v>43315</v>
      </c>
      <c r="B150" s="1">
        <v>31162.3</v>
      </c>
      <c r="C150" s="1">
        <v>31490.7</v>
      </c>
      <c r="D150" s="1">
        <v>31044.799999999999</v>
      </c>
      <c r="E150" s="1">
        <v>31424.95</v>
      </c>
      <c r="F150" s="1">
        <v>32593926</v>
      </c>
      <c r="G150" s="1">
        <v>1832.29</v>
      </c>
      <c r="H150" s="3">
        <f>IF(ISERR(LN(Table1321[[#This Row],[Close]]/E149)),"-",LN(Table1321[[#This Row],[Close]]/E149))</f>
        <v>1.1190480968442466E-2</v>
      </c>
    </row>
    <row r="151" spans="1:8" x14ac:dyDescent="0.3">
      <c r="A151" s="2">
        <v>43318</v>
      </c>
      <c r="B151" s="1">
        <v>31505.95</v>
      </c>
      <c r="C151" s="1">
        <v>31551.35</v>
      </c>
      <c r="D151" s="1">
        <v>31134.95</v>
      </c>
      <c r="E151" s="1">
        <v>31222</v>
      </c>
      <c r="F151" s="1">
        <v>22313682</v>
      </c>
      <c r="G151" s="1">
        <v>1730.04</v>
      </c>
      <c r="H151" s="3">
        <f>IF(ISERR(LN(Table1321[[#This Row],[Close]]/E150)),"-",LN(Table1321[[#This Row],[Close]]/E150))</f>
        <v>-6.4791888506738598E-3</v>
      </c>
    </row>
    <row r="152" spans="1:8" x14ac:dyDescent="0.3">
      <c r="A152" s="2">
        <v>43319</v>
      </c>
      <c r="B152" s="1">
        <v>31304.2</v>
      </c>
      <c r="C152" s="1">
        <v>31328.95</v>
      </c>
      <c r="D152" s="1">
        <v>31083.7</v>
      </c>
      <c r="E152" s="1">
        <v>31140.35</v>
      </c>
      <c r="F152" s="1">
        <v>19908767</v>
      </c>
      <c r="G152" s="1">
        <v>1402.61</v>
      </c>
      <c r="H152" s="3">
        <f>IF(ISERR(LN(Table1321[[#This Row],[Close]]/E151)),"-",LN(Table1321[[#This Row],[Close]]/E151))</f>
        <v>-2.6185686285233887E-3</v>
      </c>
    </row>
    <row r="153" spans="1:8" x14ac:dyDescent="0.3">
      <c r="A153" s="2">
        <v>43320</v>
      </c>
      <c r="B153" s="1">
        <v>31141.3</v>
      </c>
      <c r="C153" s="1">
        <v>31335.8</v>
      </c>
      <c r="D153" s="1">
        <v>31117.599999999999</v>
      </c>
      <c r="E153" s="1">
        <v>31302.5</v>
      </c>
      <c r="F153" s="1">
        <v>18327407</v>
      </c>
      <c r="G153" s="1">
        <v>1251.72</v>
      </c>
      <c r="H153" s="3">
        <f>IF(ISERR(LN(Table1321[[#This Row],[Close]]/E152)),"-",LN(Table1321[[#This Row],[Close]]/E152))</f>
        <v>5.1935606550142224E-3</v>
      </c>
    </row>
    <row r="154" spans="1:8" x14ac:dyDescent="0.3">
      <c r="A154" s="2">
        <v>43321</v>
      </c>
      <c r="B154" s="1">
        <v>31376</v>
      </c>
      <c r="C154" s="1">
        <v>31505.9</v>
      </c>
      <c r="D154" s="1">
        <v>31221.85</v>
      </c>
      <c r="E154" s="1">
        <v>31378.55</v>
      </c>
      <c r="F154" s="1">
        <v>19259356</v>
      </c>
      <c r="G154" s="1">
        <v>1121.19</v>
      </c>
      <c r="H154" s="3">
        <f>IF(ISERR(LN(Table1321[[#This Row],[Close]]/E153)),"-",LN(Table1321[[#This Row],[Close]]/E153))</f>
        <v>2.4265719006554424E-3</v>
      </c>
    </row>
    <row r="155" spans="1:8" x14ac:dyDescent="0.3">
      <c r="A155" s="2">
        <v>43322</v>
      </c>
      <c r="B155" s="1">
        <v>31345.95</v>
      </c>
      <c r="C155" s="1">
        <v>31551.5</v>
      </c>
      <c r="D155" s="1">
        <v>31269.05</v>
      </c>
      <c r="E155" s="1">
        <v>31474.9</v>
      </c>
      <c r="F155" s="1">
        <v>25124863</v>
      </c>
      <c r="G155" s="1">
        <v>1316.61</v>
      </c>
      <c r="H155" s="3">
        <f>IF(ISERR(LN(Table1321[[#This Row],[Close]]/E154)),"-",LN(Table1321[[#This Row],[Close]]/E154))</f>
        <v>3.0658643390407002E-3</v>
      </c>
    </row>
    <row r="156" spans="1:8" x14ac:dyDescent="0.3">
      <c r="A156" s="2">
        <v>43325</v>
      </c>
      <c r="B156" s="1">
        <v>31354.7</v>
      </c>
      <c r="C156" s="1">
        <v>31652</v>
      </c>
      <c r="D156" s="1">
        <v>31317.599999999999</v>
      </c>
      <c r="E156" s="1">
        <v>31479.75</v>
      </c>
      <c r="F156" s="1">
        <v>21768571</v>
      </c>
      <c r="G156" s="1">
        <v>1404.55</v>
      </c>
      <c r="H156" s="3">
        <f>IF(ISERR(LN(Table1321[[#This Row],[Close]]/E155)),"-",LN(Table1321[[#This Row],[Close]]/E155))</f>
        <v>1.540791668158219E-4</v>
      </c>
    </row>
    <row r="157" spans="1:8" x14ac:dyDescent="0.3">
      <c r="A157" s="2">
        <v>43326</v>
      </c>
      <c r="B157" s="1">
        <v>31545.7</v>
      </c>
      <c r="C157" s="1">
        <v>31821.599999999999</v>
      </c>
      <c r="D157" s="1">
        <v>31526.15</v>
      </c>
      <c r="E157" s="1">
        <v>31725.25</v>
      </c>
      <c r="F157" s="1">
        <v>23492575</v>
      </c>
      <c r="G157" s="1">
        <v>1326.56</v>
      </c>
      <c r="H157" s="3">
        <f>IF(ISERR(LN(Table1321[[#This Row],[Close]]/E156)),"-",LN(Table1321[[#This Row],[Close]]/E156))</f>
        <v>7.7684118225711607E-3</v>
      </c>
    </row>
    <row r="158" spans="1:8" x14ac:dyDescent="0.3">
      <c r="A158" s="2">
        <v>43328</v>
      </c>
      <c r="B158" s="1">
        <v>31701.65</v>
      </c>
      <c r="C158" s="1">
        <v>31848.5</v>
      </c>
      <c r="D158" s="1">
        <v>31532.05</v>
      </c>
      <c r="E158" s="1">
        <v>31731.25</v>
      </c>
      <c r="F158" s="1">
        <v>31529892</v>
      </c>
      <c r="G158" s="1">
        <v>1692.83</v>
      </c>
      <c r="H158" s="3">
        <f>IF(ISERR(LN(Table1321[[#This Row],[Close]]/E157)),"-",LN(Table1321[[#This Row],[Close]]/E157))</f>
        <v>1.8910592351868607E-4</v>
      </c>
    </row>
    <row r="159" spans="1:8" x14ac:dyDescent="0.3">
      <c r="A159" s="2">
        <v>43329</v>
      </c>
      <c r="B159" s="1">
        <v>31799.200000000001</v>
      </c>
      <c r="C159" s="1">
        <v>32383.200000000001</v>
      </c>
      <c r="D159" s="1">
        <v>31785.95</v>
      </c>
      <c r="E159" s="1">
        <v>32340.05</v>
      </c>
      <c r="F159" s="1">
        <v>41062169</v>
      </c>
      <c r="G159" s="1">
        <v>2200.21</v>
      </c>
      <c r="H159" s="3">
        <f>IF(ISERR(LN(Table1321[[#This Row],[Close]]/E158)),"-",LN(Table1321[[#This Row],[Close]]/E158))</f>
        <v>1.9004400507172822E-2</v>
      </c>
    </row>
    <row r="160" spans="1:8" x14ac:dyDescent="0.3">
      <c r="A160" s="2">
        <v>43332</v>
      </c>
      <c r="B160" s="1">
        <v>32422</v>
      </c>
      <c r="C160" s="1">
        <v>32466.95</v>
      </c>
      <c r="D160" s="1">
        <v>32291.55</v>
      </c>
      <c r="E160" s="1">
        <v>32379.4</v>
      </c>
      <c r="F160" s="1">
        <v>31049825</v>
      </c>
      <c r="G160" s="1">
        <v>1592.02</v>
      </c>
      <c r="H160" s="3">
        <f>IF(ISERR(LN(Table1321[[#This Row],[Close]]/E159)),"-",LN(Table1321[[#This Row],[Close]]/E159))</f>
        <v>1.216017900303604E-3</v>
      </c>
    </row>
    <row r="161" spans="1:8" x14ac:dyDescent="0.3">
      <c r="A161" s="2">
        <v>43333</v>
      </c>
      <c r="B161" s="1">
        <v>32455.3</v>
      </c>
      <c r="C161" s="1">
        <v>32534.9</v>
      </c>
      <c r="D161" s="1">
        <v>32240.1</v>
      </c>
      <c r="E161" s="1">
        <v>32306.400000000001</v>
      </c>
      <c r="F161" s="1">
        <v>28108612</v>
      </c>
      <c r="G161" s="1">
        <v>1646.55</v>
      </c>
      <c r="H161" s="3">
        <f>IF(ISERR(LN(Table1321[[#This Row],[Close]]/E160)),"-",LN(Table1321[[#This Row],[Close]]/E160))</f>
        <v>-2.2570651051879195E-3</v>
      </c>
    </row>
    <row r="162" spans="1:8" x14ac:dyDescent="0.3">
      <c r="A162" s="2">
        <v>43335</v>
      </c>
      <c r="B162" s="1">
        <v>32457.599999999999</v>
      </c>
      <c r="C162" s="1">
        <v>32660.6</v>
      </c>
      <c r="D162" s="1">
        <v>32251.95</v>
      </c>
      <c r="E162" s="1">
        <v>32600.25</v>
      </c>
      <c r="F162" s="1">
        <v>37099108</v>
      </c>
      <c r="G162" s="1">
        <v>2281.37</v>
      </c>
      <c r="H162" s="3">
        <f>IF(ISERR(LN(Table1321[[#This Row],[Close]]/E161)),"-",LN(Table1321[[#This Row],[Close]]/E161))</f>
        <v>9.0546040390580267E-3</v>
      </c>
    </row>
    <row r="163" spans="1:8" x14ac:dyDescent="0.3">
      <c r="A163" s="2">
        <v>43336</v>
      </c>
      <c r="B163" s="1">
        <v>32550.15</v>
      </c>
      <c r="C163" s="1">
        <v>32583.5</v>
      </c>
      <c r="D163" s="1">
        <v>32217.4</v>
      </c>
      <c r="E163" s="1">
        <v>32385.55</v>
      </c>
      <c r="F163" s="1">
        <v>21473000</v>
      </c>
      <c r="G163" s="1">
        <v>1507.54</v>
      </c>
      <c r="H163" s="3">
        <f>IF(ISERR(LN(Table1321[[#This Row],[Close]]/E162)),"-",LN(Table1321[[#This Row],[Close]]/E162))</f>
        <v>-6.607621393024809E-3</v>
      </c>
    </row>
    <row r="164" spans="1:8" x14ac:dyDescent="0.3">
      <c r="A164" s="2">
        <v>43339</v>
      </c>
      <c r="B164" s="1">
        <v>32508.05</v>
      </c>
      <c r="C164" s="1">
        <v>32730.95</v>
      </c>
      <c r="D164" s="1">
        <v>32449.5</v>
      </c>
      <c r="E164" s="1">
        <v>32604.1</v>
      </c>
      <c r="F164" s="1">
        <v>17937947</v>
      </c>
      <c r="G164" s="1">
        <v>1123.1199999999999</v>
      </c>
      <c r="H164" s="3">
        <f>IF(ISERR(LN(Table1321[[#This Row],[Close]]/E163)),"-",LN(Table1321[[#This Row],[Close]]/E163))</f>
        <v>6.7257116739484687E-3</v>
      </c>
    </row>
    <row r="165" spans="1:8" x14ac:dyDescent="0.3">
      <c r="A165" s="2">
        <v>43340</v>
      </c>
      <c r="B165" s="1">
        <v>32650.75</v>
      </c>
      <c r="C165" s="1">
        <v>32752</v>
      </c>
      <c r="D165" s="1">
        <v>32455.599999999999</v>
      </c>
      <c r="E165" s="1">
        <v>32494.35</v>
      </c>
      <c r="F165" s="1">
        <v>18847472</v>
      </c>
      <c r="G165" s="1">
        <v>1183.4000000000001</v>
      </c>
      <c r="H165" s="3">
        <f>IF(ISERR(LN(Table1321[[#This Row],[Close]]/E164)),"-",LN(Table1321[[#This Row],[Close]]/E164))</f>
        <v>-3.3718192669862862E-3</v>
      </c>
    </row>
    <row r="166" spans="1:8" x14ac:dyDescent="0.3">
      <c r="A166" s="2">
        <v>43341</v>
      </c>
      <c r="B166" s="1">
        <v>32519.200000000001</v>
      </c>
      <c r="C166" s="1">
        <v>32577.200000000001</v>
      </c>
      <c r="D166" s="1">
        <v>32354.75</v>
      </c>
      <c r="E166" s="1">
        <v>32429.599999999999</v>
      </c>
      <c r="F166" s="1">
        <v>21240744</v>
      </c>
      <c r="G166" s="1">
        <v>1229.3</v>
      </c>
      <c r="H166" s="3">
        <f>IF(ISERR(LN(Table1321[[#This Row],[Close]]/E165)),"-",LN(Table1321[[#This Row],[Close]]/E165))</f>
        <v>-1.994642084095148E-3</v>
      </c>
    </row>
    <row r="167" spans="1:8" x14ac:dyDescent="0.3">
      <c r="A167" s="2">
        <v>43342</v>
      </c>
      <c r="B167" s="1">
        <v>32458.65</v>
      </c>
      <c r="C167" s="1">
        <v>32898.35</v>
      </c>
      <c r="D167" s="1">
        <v>32445.15</v>
      </c>
      <c r="E167" s="1">
        <v>32844</v>
      </c>
      <c r="F167" s="1">
        <v>40700509</v>
      </c>
      <c r="G167" s="1">
        <v>2294.25</v>
      </c>
      <c r="H167" s="3">
        <f>IF(ISERR(LN(Table1321[[#This Row],[Close]]/E166)),"-",LN(Table1321[[#This Row],[Close]]/E166))</f>
        <v>1.2697493861785999E-2</v>
      </c>
    </row>
    <row r="168" spans="1:8" x14ac:dyDescent="0.3">
      <c r="A168" s="2">
        <v>43343</v>
      </c>
      <c r="B168" s="1">
        <v>32984.35</v>
      </c>
      <c r="C168" s="1">
        <v>33067.15</v>
      </c>
      <c r="D168" s="1">
        <v>32773.800000000003</v>
      </c>
      <c r="E168" s="1">
        <v>32911.550000000003</v>
      </c>
      <c r="F168" s="1">
        <v>34414139</v>
      </c>
      <c r="G168" s="1">
        <v>1785.2</v>
      </c>
      <c r="H168" s="3">
        <f>IF(ISERR(LN(Table1321[[#This Row],[Close]]/E167)),"-",LN(Table1321[[#This Row],[Close]]/E167))</f>
        <v>2.0545801460835193E-3</v>
      </c>
    </row>
    <row r="169" spans="1:8" x14ac:dyDescent="0.3">
      <c r="A169" s="2">
        <v>43346</v>
      </c>
      <c r="B169" s="1">
        <v>33167.9</v>
      </c>
      <c r="C169" s="1">
        <v>33167.9</v>
      </c>
      <c r="D169" s="1">
        <v>31978.35</v>
      </c>
      <c r="E169" s="1">
        <v>32109.55</v>
      </c>
      <c r="F169" s="1">
        <v>26090972</v>
      </c>
      <c r="G169" s="1">
        <v>1528.18</v>
      </c>
      <c r="H169" s="3">
        <f>IF(ISERR(LN(Table1321[[#This Row],[Close]]/E168)),"-",LN(Table1321[[#This Row],[Close]]/E168))</f>
        <v>-2.4670166315160082E-2</v>
      </c>
    </row>
    <row r="170" spans="1:8" x14ac:dyDescent="0.3">
      <c r="A170" s="2">
        <v>43347</v>
      </c>
      <c r="B170" s="1">
        <v>32033.85</v>
      </c>
      <c r="C170" s="1">
        <v>32042.35</v>
      </c>
      <c r="D170" s="1">
        <v>31223.55</v>
      </c>
      <c r="E170" s="1">
        <v>31442.65</v>
      </c>
      <c r="F170" s="1">
        <v>33062263</v>
      </c>
      <c r="G170" s="1">
        <v>2326.04</v>
      </c>
      <c r="H170" s="3">
        <f>IF(ISERR(LN(Table1321[[#This Row],[Close]]/E169)),"-",LN(Table1321[[#This Row],[Close]]/E169))</f>
        <v>-2.0988242136647677E-2</v>
      </c>
    </row>
    <row r="171" spans="1:8" x14ac:dyDescent="0.3">
      <c r="A171" s="2">
        <v>43348</v>
      </c>
      <c r="B171" s="1">
        <v>31395.15</v>
      </c>
      <c r="C171" s="1">
        <v>31456.65</v>
      </c>
      <c r="D171" s="1">
        <v>30931.8</v>
      </c>
      <c r="E171" s="1">
        <v>31168.85</v>
      </c>
      <c r="F171" s="1">
        <v>26756509</v>
      </c>
      <c r="G171" s="1">
        <v>1883.81</v>
      </c>
      <c r="H171" s="3">
        <f>IF(ISERR(LN(Table1321[[#This Row],[Close]]/E170)),"-",LN(Table1321[[#This Row],[Close]]/E170))</f>
        <v>-8.7460528919808319E-3</v>
      </c>
    </row>
    <row r="172" spans="1:8" x14ac:dyDescent="0.3">
      <c r="A172" s="2">
        <v>43349</v>
      </c>
      <c r="B172" s="1">
        <v>31299.3</v>
      </c>
      <c r="C172" s="1">
        <v>31377.65</v>
      </c>
      <c r="D172" s="1">
        <v>30952.7</v>
      </c>
      <c r="E172" s="1">
        <v>31157.25</v>
      </c>
      <c r="F172" s="1">
        <v>20412571</v>
      </c>
      <c r="G172" s="1">
        <v>1475.76</v>
      </c>
      <c r="H172" s="3">
        <f>IF(ISERR(LN(Table1321[[#This Row],[Close]]/E171)),"-",LN(Table1321[[#This Row],[Close]]/E171))</f>
        <v>-3.7223571293369906E-4</v>
      </c>
    </row>
    <row r="173" spans="1:8" x14ac:dyDescent="0.3">
      <c r="A173" s="2">
        <v>43350</v>
      </c>
      <c r="B173" s="1">
        <v>31241.55</v>
      </c>
      <c r="C173" s="1">
        <v>31438.35</v>
      </c>
      <c r="D173" s="1">
        <v>31009.3</v>
      </c>
      <c r="E173" s="1">
        <v>31354.3</v>
      </c>
      <c r="F173" s="1">
        <v>17249497</v>
      </c>
      <c r="G173" s="1">
        <v>1155.6500000000001</v>
      </c>
      <c r="H173" s="3">
        <f>IF(ISERR(LN(Table1321[[#This Row],[Close]]/E172)),"-",LN(Table1321[[#This Row],[Close]]/E172))</f>
        <v>6.3044558218341143E-3</v>
      </c>
    </row>
    <row r="174" spans="1:8" x14ac:dyDescent="0.3">
      <c r="A174" s="2">
        <v>43353</v>
      </c>
      <c r="B174" s="1">
        <v>31305.5</v>
      </c>
      <c r="C174" s="1">
        <v>31348.15</v>
      </c>
      <c r="D174" s="1">
        <v>30769.8</v>
      </c>
      <c r="E174" s="1">
        <v>30811.599999999999</v>
      </c>
      <c r="F174" s="1">
        <v>25926492</v>
      </c>
      <c r="G174" s="1">
        <v>1279.74</v>
      </c>
      <c r="H174" s="3">
        <f>IF(ISERR(LN(Table1321[[#This Row],[Close]]/E173)),"-",LN(Table1321[[#This Row],[Close]]/E173))</f>
        <v>-1.7460176306367141E-2</v>
      </c>
    </row>
    <row r="175" spans="1:8" x14ac:dyDescent="0.3">
      <c r="A175" s="2">
        <v>43354</v>
      </c>
      <c r="B175" s="1">
        <v>30845.200000000001</v>
      </c>
      <c r="C175" s="1">
        <v>30874.25</v>
      </c>
      <c r="D175" s="1">
        <v>29988.85</v>
      </c>
      <c r="E175" s="1">
        <v>30067.55</v>
      </c>
      <c r="F175" s="1">
        <v>44199495</v>
      </c>
      <c r="G175" s="1">
        <v>2222.5100000000002</v>
      </c>
      <c r="H175" s="3">
        <f>IF(ISERR(LN(Table1321[[#This Row],[Close]]/E174)),"-",LN(Table1321[[#This Row],[Close]]/E174))</f>
        <v>-2.4444725325033355E-2</v>
      </c>
    </row>
    <row r="176" spans="1:8" x14ac:dyDescent="0.3">
      <c r="A176" s="2">
        <v>43355</v>
      </c>
      <c r="B176" s="1">
        <v>30147.5</v>
      </c>
      <c r="C176" s="1">
        <v>30873.55</v>
      </c>
      <c r="D176" s="1">
        <v>30029.75</v>
      </c>
      <c r="E176" s="1">
        <v>30828.2</v>
      </c>
      <c r="F176" s="1">
        <v>42283776</v>
      </c>
      <c r="G176" s="1">
        <v>2163.9</v>
      </c>
      <c r="H176" s="3">
        <f>IF(ISERR(LN(Table1321[[#This Row],[Close]]/E175)),"-",LN(Table1321[[#This Row],[Close]]/E175))</f>
        <v>2.498333837703259E-2</v>
      </c>
    </row>
    <row r="177" spans="1:8" x14ac:dyDescent="0.3">
      <c r="A177" s="2">
        <v>43357</v>
      </c>
      <c r="B177" s="1">
        <v>30957.200000000001</v>
      </c>
      <c r="C177" s="1">
        <v>31095.5</v>
      </c>
      <c r="D177" s="1">
        <v>30834.5</v>
      </c>
      <c r="E177" s="1">
        <v>30987.599999999999</v>
      </c>
      <c r="F177" s="1">
        <v>31484888</v>
      </c>
      <c r="G177" s="1">
        <v>1767.77</v>
      </c>
      <c r="H177" s="3">
        <f>IF(ISERR(LN(Table1321[[#This Row],[Close]]/E176)),"-",LN(Table1321[[#This Row],[Close]]/E176))</f>
        <v>5.1572689604366022E-3</v>
      </c>
    </row>
    <row r="178" spans="1:8" x14ac:dyDescent="0.3">
      <c r="A178" s="2">
        <v>43360</v>
      </c>
      <c r="B178" s="1">
        <v>30824.799999999999</v>
      </c>
      <c r="C178" s="1">
        <v>30832.65</v>
      </c>
      <c r="D178" s="1">
        <v>30483.5</v>
      </c>
      <c r="E178" s="1">
        <v>30559.75</v>
      </c>
      <c r="F178" s="1">
        <v>16551447</v>
      </c>
      <c r="G178" s="1">
        <v>1003.17</v>
      </c>
      <c r="H178" s="3">
        <f>IF(ISERR(LN(Table1321[[#This Row],[Close]]/E177)),"-",LN(Table1321[[#This Row],[Close]]/E177))</f>
        <v>-1.3903340827220511E-2</v>
      </c>
    </row>
    <row r="179" spans="1:8" x14ac:dyDescent="0.3">
      <c r="A179" s="2">
        <v>43361</v>
      </c>
      <c r="B179" s="1">
        <v>30647.200000000001</v>
      </c>
      <c r="C179" s="1">
        <v>31049.85</v>
      </c>
      <c r="D179" s="1">
        <v>30568.05</v>
      </c>
      <c r="E179" s="1">
        <v>30893.25</v>
      </c>
      <c r="F179" s="1">
        <v>24817709</v>
      </c>
      <c r="G179" s="1">
        <v>1856.75</v>
      </c>
      <c r="H179" s="3">
        <f>IF(ISERR(LN(Table1321[[#This Row],[Close]]/E178)),"-",LN(Table1321[[#This Row],[Close]]/E178))</f>
        <v>1.0853929802237858E-2</v>
      </c>
    </row>
    <row r="180" spans="1:8" x14ac:dyDescent="0.3">
      <c r="A180" s="2">
        <v>43362</v>
      </c>
      <c r="B180" s="1">
        <v>31027.75</v>
      </c>
      <c r="C180" s="1">
        <v>31084.7</v>
      </c>
      <c r="D180" s="1">
        <v>30385.15</v>
      </c>
      <c r="E180" s="1">
        <v>30487.7</v>
      </c>
      <c r="F180" s="1">
        <v>19727525</v>
      </c>
      <c r="G180" s="1">
        <v>1312.86</v>
      </c>
      <c r="H180" s="3">
        <f>IF(ISERR(LN(Table1321[[#This Row],[Close]]/E179)),"-",LN(Table1321[[#This Row],[Close]]/E179))</f>
        <v>-1.321438985270159E-2</v>
      </c>
    </row>
    <row r="181" spans="1:8" x14ac:dyDescent="0.3">
      <c r="A181" s="2">
        <v>43364</v>
      </c>
      <c r="B181" s="1">
        <v>30555.85</v>
      </c>
      <c r="C181" s="1">
        <v>30787.05</v>
      </c>
      <c r="D181" s="1">
        <v>29728.65</v>
      </c>
      <c r="E181" s="1">
        <v>30406.9</v>
      </c>
      <c r="F181" s="1">
        <v>41659774</v>
      </c>
      <c r="G181" s="1">
        <v>2523.04</v>
      </c>
      <c r="H181" s="3">
        <f>IF(ISERR(LN(Table1321[[#This Row],[Close]]/E180)),"-",LN(Table1321[[#This Row],[Close]]/E180))</f>
        <v>-2.6537672443653041E-3</v>
      </c>
    </row>
    <row r="182" spans="1:8" x14ac:dyDescent="0.3">
      <c r="A182" s="2">
        <v>43367</v>
      </c>
      <c r="B182" s="1">
        <v>30510.35</v>
      </c>
      <c r="C182" s="1">
        <v>30572.45</v>
      </c>
      <c r="D182" s="1">
        <v>29415.3</v>
      </c>
      <c r="E182" s="1">
        <v>29749.200000000001</v>
      </c>
      <c r="F182" s="1">
        <v>29254316</v>
      </c>
      <c r="G182" s="1">
        <v>1580.26</v>
      </c>
      <c r="H182" s="3">
        <f>IF(ISERR(LN(Table1321[[#This Row],[Close]]/E181)),"-",LN(Table1321[[#This Row],[Close]]/E181))</f>
        <v>-2.1867315467983494E-2</v>
      </c>
    </row>
    <row r="183" spans="1:8" x14ac:dyDescent="0.3">
      <c r="A183" s="2">
        <v>43368</v>
      </c>
      <c r="B183" s="1">
        <v>29763.1</v>
      </c>
      <c r="C183" s="1">
        <v>30209.75</v>
      </c>
      <c r="D183" s="1">
        <v>29384.35</v>
      </c>
      <c r="E183" s="1">
        <v>30124.35</v>
      </c>
      <c r="F183" s="1">
        <v>28238372</v>
      </c>
      <c r="G183" s="1">
        <v>1471.11</v>
      </c>
      <c r="H183" s="3">
        <f>IF(ISERR(LN(Table1321[[#This Row],[Close]]/E182)),"-",LN(Table1321[[#This Row],[Close]]/E182))</f>
        <v>1.2531573940778482E-2</v>
      </c>
    </row>
    <row r="184" spans="1:8" x14ac:dyDescent="0.3">
      <c r="A184" s="2">
        <v>43369</v>
      </c>
      <c r="B184" s="1">
        <v>30352.85</v>
      </c>
      <c r="C184" s="1">
        <v>30352.85</v>
      </c>
      <c r="D184" s="1">
        <v>29507.8</v>
      </c>
      <c r="E184" s="1">
        <v>29682.65</v>
      </c>
      <c r="F184" s="1">
        <v>34319814</v>
      </c>
      <c r="G184" s="1">
        <v>1698.56</v>
      </c>
      <c r="H184" s="3">
        <f>IF(ISERR(LN(Table1321[[#This Row],[Close]]/E183)),"-",LN(Table1321[[#This Row],[Close]]/E183))</f>
        <v>-1.4771114786818508E-2</v>
      </c>
    </row>
    <row r="185" spans="1:8" x14ac:dyDescent="0.3">
      <c r="A185" s="2">
        <v>43370</v>
      </c>
      <c r="B185" s="1">
        <v>29726.3</v>
      </c>
      <c r="C185" s="1">
        <v>29753.75</v>
      </c>
      <c r="D185" s="1">
        <v>29431</v>
      </c>
      <c r="E185" s="1">
        <v>29660.25</v>
      </c>
      <c r="F185" s="1">
        <v>30522414</v>
      </c>
      <c r="G185" s="1">
        <v>1716.68</v>
      </c>
      <c r="H185" s="3">
        <f>IF(ISERR(LN(Table1321[[#This Row],[Close]]/E184)),"-",LN(Table1321[[#This Row],[Close]]/E184))</f>
        <v>-7.5493449305180443E-4</v>
      </c>
    </row>
    <row r="186" spans="1:8" x14ac:dyDescent="0.3">
      <c r="A186" s="2">
        <v>43371</v>
      </c>
      <c r="B186" s="1">
        <v>29808.1</v>
      </c>
      <c r="C186" s="1">
        <v>29902.25</v>
      </c>
      <c r="D186" s="1">
        <v>29372.7</v>
      </c>
      <c r="E186" s="1">
        <v>29757.7</v>
      </c>
      <c r="F186" s="1">
        <v>42492078</v>
      </c>
      <c r="G186" s="1">
        <v>2275.13</v>
      </c>
      <c r="H186" s="3">
        <f>IF(ISERR(LN(Table1321[[#This Row],[Close]]/E185)),"-",LN(Table1321[[#This Row],[Close]]/E185))</f>
        <v>3.2801564973378087E-3</v>
      </c>
    </row>
    <row r="187" spans="1:8" x14ac:dyDescent="0.3">
      <c r="A187" s="2">
        <v>43374</v>
      </c>
      <c r="B187" s="1">
        <v>29908.9</v>
      </c>
      <c r="C187" s="1">
        <v>30029.4</v>
      </c>
      <c r="D187" s="1">
        <v>29488.85</v>
      </c>
      <c r="E187" s="1">
        <v>29923.65</v>
      </c>
      <c r="F187" s="1">
        <v>21919553</v>
      </c>
      <c r="G187" s="1">
        <v>1344.21</v>
      </c>
      <c r="H187" s="3">
        <f>IF(ISERR(LN(Table1321[[#This Row],[Close]]/E186)),"-",LN(Table1321[[#This Row],[Close]]/E186))</f>
        <v>5.5612156124507164E-3</v>
      </c>
    </row>
    <row r="188" spans="1:8" x14ac:dyDescent="0.3">
      <c r="A188" s="2">
        <v>43376</v>
      </c>
      <c r="B188" s="1">
        <v>29916.35</v>
      </c>
      <c r="C188" s="1">
        <v>29945.75</v>
      </c>
      <c r="D188" s="1">
        <v>29444.15</v>
      </c>
      <c r="E188" s="1">
        <v>29498.05</v>
      </c>
      <c r="F188" s="1">
        <v>18905641</v>
      </c>
      <c r="G188" s="1">
        <v>1123.07</v>
      </c>
      <c r="H188" s="3">
        <f>IF(ISERR(LN(Table1321[[#This Row],[Close]]/E187)),"-",LN(Table1321[[#This Row],[Close]]/E187))</f>
        <v>-1.4324978178424264E-2</v>
      </c>
    </row>
    <row r="189" spans="1:8" x14ac:dyDescent="0.3">
      <c r="A189" s="2">
        <v>43377</v>
      </c>
      <c r="B189" s="1">
        <v>29274.2</v>
      </c>
      <c r="C189" s="1">
        <v>29335.200000000001</v>
      </c>
      <c r="D189" s="1">
        <v>28506.9</v>
      </c>
      <c r="E189" s="1">
        <v>28630.1</v>
      </c>
      <c r="F189" s="1">
        <v>22095817</v>
      </c>
      <c r="G189" s="1">
        <v>1399.14</v>
      </c>
      <c r="H189" s="3">
        <f>IF(ISERR(LN(Table1321[[#This Row],[Close]]/E188)),"-",LN(Table1321[[#This Row],[Close]]/E188))</f>
        <v>-2.9865547522443255E-2</v>
      </c>
    </row>
    <row r="190" spans="1:8" x14ac:dyDescent="0.3">
      <c r="A190" s="2">
        <v>43378</v>
      </c>
      <c r="B190" s="1">
        <v>28457.3</v>
      </c>
      <c r="C190" s="1">
        <v>28488.6</v>
      </c>
      <c r="D190" s="1">
        <v>27782.400000000001</v>
      </c>
      <c r="E190" s="1">
        <v>27873.8</v>
      </c>
      <c r="F190" s="1">
        <v>37536992</v>
      </c>
      <c r="G190" s="1">
        <v>1866.11</v>
      </c>
      <c r="H190" s="3">
        <f>IF(ISERR(LN(Table1321[[#This Row],[Close]]/E189)),"-",LN(Table1321[[#This Row],[Close]]/E189))</f>
        <v>-2.677143241732264E-2</v>
      </c>
    </row>
    <row r="191" spans="1:8" x14ac:dyDescent="0.3">
      <c r="A191" s="2">
        <v>43381</v>
      </c>
      <c r="B191" s="1">
        <v>27957.65</v>
      </c>
      <c r="C191" s="1">
        <v>28087.4</v>
      </c>
      <c r="D191" s="1">
        <v>27421.25</v>
      </c>
      <c r="E191" s="1">
        <v>27705.8</v>
      </c>
      <c r="F191" s="1">
        <v>33060651</v>
      </c>
      <c r="G191" s="1">
        <v>1614.22</v>
      </c>
      <c r="H191" s="3">
        <f>IF(ISERR(LN(Table1321[[#This Row],[Close]]/E190)),"-",LN(Table1321[[#This Row],[Close]]/E190))</f>
        <v>-6.0454019696463699E-3</v>
      </c>
    </row>
    <row r="192" spans="1:8" x14ac:dyDescent="0.3">
      <c r="A192" s="2">
        <v>43382</v>
      </c>
      <c r="B192" s="1">
        <v>27882.95</v>
      </c>
      <c r="C192" s="1">
        <v>27893.75</v>
      </c>
      <c r="D192" s="1">
        <v>27013.9</v>
      </c>
      <c r="E192" s="1">
        <v>27149.65</v>
      </c>
      <c r="F192" s="1">
        <v>32394771</v>
      </c>
      <c r="G192" s="1">
        <v>1713.26</v>
      </c>
      <c r="H192" s="3">
        <f>IF(ISERR(LN(Table1321[[#This Row],[Close]]/E191)),"-",LN(Table1321[[#This Row],[Close]]/E191))</f>
        <v>-2.0277622604166004E-2</v>
      </c>
    </row>
    <row r="193" spans="1:8" x14ac:dyDescent="0.3">
      <c r="A193" s="2">
        <v>43383</v>
      </c>
      <c r="B193" s="1">
        <v>27210.45</v>
      </c>
      <c r="C193" s="1">
        <v>27663.25</v>
      </c>
      <c r="D193" s="1">
        <v>27096.9</v>
      </c>
      <c r="E193" s="1">
        <v>27596.5</v>
      </c>
      <c r="F193" s="1">
        <v>29491751</v>
      </c>
      <c r="G193" s="1">
        <v>1543.83</v>
      </c>
      <c r="H193" s="3">
        <f>IF(ISERR(LN(Table1321[[#This Row],[Close]]/E192)),"-",LN(Table1321[[#This Row],[Close]]/E192))</f>
        <v>1.63247981351641E-2</v>
      </c>
    </row>
    <row r="194" spans="1:8" x14ac:dyDescent="0.3">
      <c r="A194" s="2">
        <v>43384</v>
      </c>
      <c r="B194" s="1">
        <v>26954.7</v>
      </c>
      <c r="C194" s="1">
        <v>27519.3</v>
      </c>
      <c r="D194" s="1">
        <v>26889.65</v>
      </c>
      <c r="E194" s="1">
        <v>27375</v>
      </c>
      <c r="F194" s="1">
        <v>27486143</v>
      </c>
      <c r="G194" s="1">
        <v>1437.11</v>
      </c>
      <c r="H194" s="3">
        <f>IF(ISERR(LN(Table1321[[#This Row],[Close]]/E193)),"-",LN(Table1321[[#This Row],[Close]]/E193))</f>
        <v>-8.0587649509664683E-3</v>
      </c>
    </row>
    <row r="195" spans="1:8" x14ac:dyDescent="0.3">
      <c r="A195" s="2">
        <v>43385</v>
      </c>
      <c r="B195" s="1">
        <v>27655.55</v>
      </c>
      <c r="C195" s="1">
        <v>28291</v>
      </c>
      <c r="D195" s="1">
        <v>27617.1</v>
      </c>
      <c r="E195" s="1">
        <v>28153.55</v>
      </c>
      <c r="F195" s="1">
        <v>31598562</v>
      </c>
      <c r="G195" s="1">
        <v>1600.6</v>
      </c>
      <c r="H195" s="3">
        <f>IF(ISERR(LN(Table1321[[#This Row],[Close]]/E194)),"-",LN(Table1321[[#This Row],[Close]]/E194))</f>
        <v>2.8043268622155105E-2</v>
      </c>
    </row>
    <row r="196" spans="1:8" x14ac:dyDescent="0.3">
      <c r="A196" s="2">
        <v>43388</v>
      </c>
      <c r="B196" s="1">
        <v>28329.3</v>
      </c>
      <c r="C196" s="1">
        <v>28385.55</v>
      </c>
      <c r="D196" s="1">
        <v>27931.7</v>
      </c>
      <c r="E196" s="1">
        <v>28330.7</v>
      </c>
      <c r="F196" s="1">
        <v>32254132</v>
      </c>
      <c r="G196" s="1">
        <v>1779.87</v>
      </c>
      <c r="H196" s="3">
        <f>IF(ISERR(LN(Table1321[[#This Row],[Close]]/E195)),"-",LN(Table1321[[#This Row],[Close]]/E195))</f>
        <v>6.2725655676173896E-3</v>
      </c>
    </row>
    <row r="197" spans="1:8" x14ac:dyDescent="0.3">
      <c r="A197" s="2">
        <v>43389</v>
      </c>
      <c r="B197" s="1">
        <v>28425.3</v>
      </c>
      <c r="C197" s="1">
        <v>28577.75</v>
      </c>
      <c r="D197" s="1">
        <v>28124.75</v>
      </c>
      <c r="E197" s="1">
        <v>28498.25</v>
      </c>
      <c r="F197" s="1">
        <v>23764133</v>
      </c>
      <c r="G197" s="1">
        <v>1307.33</v>
      </c>
      <c r="H197" s="3">
        <f>IF(ISERR(LN(Table1321[[#This Row],[Close]]/E196)),"-",LN(Table1321[[#This Row],[Close]]/E196))</f>
        <v>5.8966595541228685E-3</v>
      </c>
    </row>
    <row r="198" spans="1:8" x14ac:dyDescent="0.3">
      <c r="A198" s="2">
        <v>43390</v>
      </c>
      <c r="B198" s="1">
        <v>28680.45</v>
      </c>
      <c r="C198" s="1">
        <v>29059.4</v>
      </c>
      <c r="D198" s="1">
        <v>28412.35</v>
      </c>
      <c r="E198" s="1">
        <v>28623.35</v>
      </c>
      <c r="F198" s="1">
        <v>34682457</v>
      </c>
      <c r="G198" s="1">
        <v>1738.06</v>
      </c>
      <c r="H198" s="3">
        <f>IF(ISERR(LN(Table1321[[#This Row],[Close]]/E197)),"-",LN(Table1321[[#This Row],[Close]]/E197))</f>
        <v>4.380136411086628E-3</v>
      </c>
    </row>
    <row r="199" spans="1:8" x14ac:dyDescent="0.3">
      <c r="A199" s="2">
        <v>43392</v>
      </c>
      <c r="B199" s="1">
        <v>28515.65</v>
      </c>
      <c r="C199" s="1">
        <v>28956.75</v>
      </c>
      <c r="D199" s="1">
        <v>28476.1</v>
      </c>
      <c r="E199" s="1">
        <v>28845.25</v>
      </c>
      <c r="F199" s="1">
        <v>20935530</v>
      </c>
      <c r="G199" s="1">
        <v>1167.93</v>
      </c>
      <c r="H199" s="3">
        <f>IF(ISERR(LN(Table1321[[#This Row],[Close]]/E198)),"-",LN(Table1321[[#This Row],[Close]]/E198))</f>
        <v>7.7225163929946191E-3</v>
      </c>
    </row>
    <row r="200" spans="1:8" x14ac:dyDescent="0.3">
      <c r="A200" s="2">
        <v>43395</v>
      </c>
      <c r="B200" s="1">
        <v>29062.3</v>
      </c>
      <c r="C200" s="1">
        <v>29116.7</v>
      </c>
      <c r="D200" s="1">
        <v>28729.200000000001</v>
      </c>
      <c r="E200" s="1">
        <v>28797.55</v>
      </c>
      <c r="F200" s="1">
        <v>25976254</v>
      </c>
      <c r="G200" s="1">
        <v>1238.69</v>
      </c>
      <c r="H200" s="3">
        <f>IF(ISERR(LN(Table1321[[#This Row],[Close]]/E199)),"-",LN(Table1321[[#This Row],[Close]]/E199))</f>
        <v>-1.6550206057962577E-3</v>
      </c>
    </row>
    <row r="201" spans="1:8" x14ac:dyDescent="0.3">
      <c r="A201" s="2">
        <v>43396</v>
      </c>
      <c r="B201" s="1">
        <v>28596.25</v>
      </c>
      <c r="C201" s="1">
        <v>28797.7</v>
      </c>
      <c r="D201" s="1">
        <v>28403.45</v>
      </c>
      <c r="E201" s="1">
        <v>28480.6</v>
      </c>
      <c r="F201" s="1">
        <v>22825660</v>
      </c>
      <c r="G201" s="1">
        <v>1263.48</v>
      </c>
      <c r="H201" s="3">
        <f>IF(ISERR(LN(Table1321[[#This Row],[Close]]/E200)),"-",LN(Table1321[[#This Row],[Close]]/E200))</f>
        <v>-1.1067160341254942E-2</v>
      </c>
    </row>
    <row r="202" spans="1:8" x14ac:dyDescent="0.3">
      <c r="A202" s="2">
        <v>43397</v>
      </c>
      <c r="B202" s="1">
        <v>28680.75</v>
      </c>
      <c r="C202" s="1">
        <v>28784.3</v>
      </c>
      <c r="D202" s="1">
        <v>28449.15</v>
      </c>
      <c r="E202" s="1">
        <v>28631</v>
      </c>
      <c r="F202" s="1">
        <v>23881827</v>
      </c>
      <c r="G202" s="1">
        <v>1496.42</v>
      </c>
      <c r="H202" s="3">
        <f>IF(ISERR(LN(Table1321[[#This Row],[Close]]/E201)),"-",LN(Table1321[[#This Row],[Close]]/E201))</f>
        <v>5.2668931592376239E-3</v>
      </c>
    </row>
    <row r="203" spans="1:8" x14ac:dyDescent="0.3">
      <c r="A203" s="2">
        <v>43398</v>
      </c>
      <c r="B203" s="1">
        <v>28400.95</v>
      </c>
      <c r="C203" s="1">
        <v>28524.7</v>
      </c>
      <c r="D203" s="1">
        <v>28284.400000000001</v>
      </c>
      <c r="E203" s="1">
        <v>28413.599999999999</v>
      </c>
      <c r="F203" s="1">
        <v>33597536</v>
      </c>
      <c r="G203" s="1">
        <v>2091.89</v>
      </c>
      <c r="H203" s="3">
        <f>IF(ISERR(LN(Table1321[[#This Row],[Close]]/E202)),"-",LN(Table1321[[#This Row],[Close]]/E202))</f>
        <v>-7.6221431134289473E-3</v>
      </c>
    </row>
    <row r="204" spans="1:8" x14ac:dyDescent="0.3">
      <c r="A204" s="2">
        <v>43399</v>
      </c>
      <c r="B204" s="1">
        <v>28485.7</v>
      </c>
      <c r="C204" s="1">
        <v>28502.799999999999</v>
      </c>
      <c r="D204" s="1">
        <v>27832.9</v>
      </c>
      <c r="E204" s="1">
        <v>28013.55</v>
      </c>
      <c r="F204" s="1">
        <v>34161253</v>
      </c>
      <c r="G204" s="1">
        <v>1645.38</v>
      </c>
      <c r="H204" s="3">
        <f>IF(ISERR(LN(Table1321[[#This Row],[Close]]/E203)),"-",LN(Table1321[[#This Row],[Close]]/E203))</f>
        <v>-1.4179582092434832E-2</v>
      </c>
    </row>
    <row r="205" spans="1:8" x14ac:dyDescent="0.3">
      <c r="A205" s="2">
        <v>43402</v>
      </c>
      <c r="B205" s="1">
        <v>28070.9</v>
      </c>
      <c r="C205" s="1">
        <v>28336.5</v>
      </c>
      <c r="D205" s="1">
        <v>27886.9</v>
      </c>
      <c r="E205" s="1">
        <v>28257.5</v>
      </c>
      <c r="F205" s="1">
        <v>27611526</v>
      </c>
      <c r="G205" s="1">
        <v>1501.79</v>
      </c>
      <c r="H205" s="3">
        <f>IF(ISERR(LN(Table1321[[#This Row],[Close]]/E204)),"-",LN(Table1321[[#This Row],[Close]]/E204))</f>
        <v>8.6705873917849157E-3</v>
      </c>
    </row>
    <row r="206" spans="1:8" x14ac:dyDescent="0.3">
      <c r="A206" s="2">
        <v>43403</v>
      </c>
      <c r="B206" s="1">
        <v>28247.4</v>
      </c>
      <c r="C206" s="1">
        <v>28359.3</v>
      </c>
      <c r="D206" s="1">
        <v>28112</v>
      </c>
      <c r="E206" s="1">
        <v>28271.3</v>
      </c>
      <c r="F206" s="1">
        <v>25444637</v>
      </c>
      <c r="G206" s="1">
        <v>1404.48</v>
      </c>
      <c r="H206" s="3">
        <f>IF(ISERR(LN(Table1321[[#This Row],[Close]]/E205)),"-",LN(Table1321[[#This Row],[Close]]/E205))</f>
        <v>4.8824670872702944E-4</v>
      </c>
    </row>
    <row r="207" spans="1:8" x14ac:dyDescent="0.3">
      <c r="A207" s="2">
        <v>43404</v>
      </c>
      <c r="B207" s="1">
        <v>28305.5</v>
      </c>
      <c r="C207" s="1">
        <v>28599.15</v>
      </c>
      <c r="D207" s="1">
        <v>27795.95</v>
      </c>
      <c r="E207" s="1">
        <v>28547.1</v>
      </c>
      <c r="F207" s="1">
        <v>45780486</v>
      </c>
      <c r="G207" s="1">
        <v>2130.2800000000002</v>
      </c>
      <c r="H207" s="3">
        <f>IF(ISERR(LN(Table1321[[#This Row],[Close]]/E206)),"-",LN(Table1321[[#This Row],[Close]]/E206))</f>
        <v>9.7081989691966426E-3</v>
      </c>
    </row>
    <row r="208" spans="1:8" x14ac:dyDescent="0.3">
      <c r="A208" s="2">
        <v>43405</v>
      </c>
      <c r="B208" s="1">
        <v>28628.25</v>
      </c>
      <c r="C208" s="1">
        <v>28718.25</v>
      </c>
      <c r="D208" s="1">
        <v>28161.7</v>
      </c>
      <c r="E208" s="1">
        <v>28355.1</v>
      </c>
      <c r="F208" s="1">
        <v>37813719</v>
      </c>
      <c r="G208" s="1">
        <v>2070.44</v>
      </c>
      <c r="H208" s="3">
        <f>IF(ISERR(LN(Table1321[[#This Row],[Close]]/E207)),"-",LN(Table1321[[#This Row],[Close]]/E207))</f>
        <v>-6.7484465860352281E-3</v>
      </c>
    </row>
    <row r="209" spans="1:8" x14ac:dyDescent="0.3">
      <c r="A209" s="2">
        <v>43406</v>
      </c>
      <c r="B209" s="1">
        <v>28489.75</v>
      </c>
      <c r="C209" s="1">
        <v>29091.05</v>
      </c>
      <c r="D209" s="1">
        <v>28489.1</v>
      </c>
      <c r="E209" s="1">
        <v>28836.799999999999</v>
      </c>
      <c r="F209" s="1">
        <v>32736904</v>
      </c>
      <c r="G209" s="1">
        <v>1757.93</v>
      </c>
      <c r="H209" s="3">
        <f>IF(ISERR(LN(Table1321[[#This Row],[Close]]/E208)),"-",LN(Table1321[[#This Row],[Close]]/E208))</f>
        <v>1.6845441081766183E-2</v>
      </c>
    </row>
    <row r="210" spans="1:8" x14ac:dyDescent="0.3">
      <c r="A210" s="2">
        <v>43409</v>
      </c>
      <c r="B210" s="1">
        <v>28929.3</v>
      </c>
      <c r="C210" s="1">
        <v>28929.3</v>
      </c>
      <c r="D210" s="1">
        <v>28517</v>
      </c>
      <c r="E210" s="1">
        <v>28725.1</v>
      </c>
      <c r="F210" s="1">
        <v>20726089</v>
      </c>
      <c r="G210" s="1">
        <v>1081.98</v>
      </c>
      <c r="H210" s="3">
        <f>IF(ISERR(LN(Table1321[[#This Row],[Close]]/E209)),"-",LN(Table1321[[#This Row],[Close]]/E209))</f>
        <v>-3.8810442395673544E-3</v>
      </c>
    </row>
    <row r="211" spans="1:8" x14ac:dyDescent="0.3">
      <c r="A211" s="2">
        <v>43410</v>
      </c>
      <c r="B211" s="1">
        <v>28874.25</v>
      </c>
      <c r="C211" s="1">
        <v>28875.25</v>
      </c>
      <c r="D211" s="1">
        <v>28396.5</v>
      </c>
      <c r="E211" s="1">
        <v>28497.1</v>
      </c>
      <c r="F211" s="1">
        <v>22024383</v>
      </c>
      <c r="G211" s="1">
        <v>1084.6099999999999</v>
      </c>
      <c r="H211" s="3">
        <f>IF(ISERR(LN(Table1321[[#This Row],[Close]]/E210)),"-",LN(Table1321[[#This Row],[Close]]/E210))</f>
        <v>-7.9689773055251576E-3</v>
      </c>
    </row>
    <row r="212" spans="1:8" x14ac:dyDescent="0.3">
      <c r="A212" s="2">
        <v>43411</v>
      </c>
      <c r="B212" s="1">
        <v>28759</v>
      </c>
      <c r="C212" s="1">
        <v>28795.65</v>
      </c>
      <c r="D212" s="1">
        <v>28652.55</v>
      </c>
      <c r="E212" s="1">
        <v>28757.85</v>
      </c>
      <c r="F212" s="1">
        <v>2406541</v>
      </c>
      <c r="G212" s="1">
        <v>141.28</v>
      </c>
      <c r="H212" s="3">
        <f>IF(ISERR(LN(Table1321[[#This Row],[Close]]/E211)),"-",LN(Table1321[[#This Row],[Close]]/E211))</f>
        <v>9.108445740722601E-3</v>
      </c>
    </row>
    <row r="213" spans="1:8" x14ac:dyDescent="0.3">
      <c r="A213" s="2">
        <v>43413</v>
      </c>
      <c r="B213" s="1">
        <v>28769.4</v>
      </c>
      <c r="C213" s="1">
        <v>28866.55</v>
      </c>
      <c r="D213" s="1">
        <v>28586</v>
      </c>
      <c r="E213" s="1">
        <v>28731.05</v>
      </c>
      <c r="F213" s="1">
        <v>30824705</v>
      </c>
      <c r="G213" s="1">
        <v>1508.04</v>
      </c>
      <c r="H213" s="3">
        <f>IF(ISERR(LN(Table1321[[#This Row],[Close]]/E212)),"-",LN(Table1321[[#This Row],[Close]]/E212))</f>
        <v>-9.3235396542285702E-4</v>
      </c>
    </row>
    <row r="214" spans="1:8" x14ac:dyDescent="0.3">
      <c r="A214" s="2">
        <v>43416</v>
      </c>
      <c r="B214" s="1">
        <v>28783</v>
      </c>
      <c r="C214" s="1">
        <v>28839.599999999999</v>
      </c>
      <c r="D214" s="1">
        <v>28479.65</v>
      </c>
      <c r="E214" s="1">
        <v>28536.35</v>
      </c>
      <c r="F214" s="1">
        <v>21683802</v>
      </c>
      <c r="G214" s="1">
        <v>1305.72</v>
      </c>
      <c r="H214" s="3">
        <f>IF(ISERR(LN(Table1321[[#This Row],[Close]]/E213)),"-",LN(Table1321[[#This Row],[Close]]/E213))</f>
        <v>-6.7997062963785467E-3</v>
      </c>
    </row>
    <row r="215" spans="1:8" x14ac:dyDescent="0.3">
      <c r="A215" s="2">
        <v>43417</v>
      </c>
      <c r="B215" s="1">
        <v>28499.05</v>
      </c>
      <c r="C215" s="1">
        <v>28850.35</v>
      </c>
      <c r="D215" s="1">
        <v>28405</v>
      </c>
      <c r="E215" s="1">
        <v>28783.35</v>
      </c>
      <c r="F215" s="1">
        <v>26888800</v>
      </c>
      <c r="G215" s="1">
        <v>1544.87</v>
      </c>
      <c r="H215" s="3">
        <f>IF(ISERR(LN(Table1321[[#This Row],[Close]]/E214)),"-",LN(Table1321[[#This Row],[Close]]/E214))</f>
        <v>8.6183817729736031E-3</v>
      </c>
    </row>
    <row r="216" spans="1:8" x14ac:dyDescent="0.3">
      <c r="A216" s="2">
        <v>43418</v>
      </c>
      <c r="B216" s="1">
        <v>28892.6</v>
      </c>
      <c r="C216" s="1">
        <v>29196.15</v>
      </c>
      <c r="D216" s="1">
        <v>28803.599999999999</v>
      </c>
      <c r="E216" s="1">
        <v>29047.9</v>
      </c>
      <c r="F216" s="1">
        <v>22304571</v>
      </c>
      <c r="G216" s="1">
        <v>1413.9</v>
      </c>
      <c r="H216" s="3">
        <f>IF(ISERR(LN(Table1321[[#This Row],[Close]]/E215)),"-",LN(Table1321[[#This Row],[Close]]/E215))</f>
        <v>9.1490965651009823E-3</v>
      </c>
    </row>
    <row r="217" spans="1:8" x14ac:dyDescent="0.3">
      <c r="A217" s="2">
        <v>43419</v>
      </c>
      <c r="B217" s="1">
        <v>29134.3</v>
      </c>
      <c r="C217" s="1">
        <v>29277.15</v>
      </c>
      <c r="D217" s="1">
        <v>28900.35</v>
      </c>
      <c r="E217" s="1">
        <v>29020.5</v>
      </c>
      <c r="F217" s="1">
        <v>27852163</v>
      </c>
      <c r="G217" s="1">
        <v>1545.82</v>
      </c>
      <c r="H217" s="3">
        <f>IF(ISERR(LN(Table1321[[#This Row],[Close]]/E216)),"-",LN(Table1321[[#This Row],[Close]]/E216))</f>
        <v>-9.4371472379238292E-4</v>
      </c>
    </row>
    <row r="218" spans="1:8" x14ac:dyDescent="0.3">
      <c r="A218" s="2">
        <v>43420</v>
      </c>
      <c r="B218" s="1">
        <v>29099.95</v>
      </c>
      <c r="C218" s="1">
        <v>29266.400000000001</v>
      </c>
      <c r="D218" s="1">
        <v>29041.55</v>
      </c>
      <c r="E218" s="1">
        <v>29153.35</v>
      </c>
      <c r="F218" s="1">
        <v>26522264</v>
      </c>
      <c r="G218" s="1">
        <v>1490.48</v>
      </c>
      <c r="H218" s="3">
        <f>IF(ISERR(LN(Table1321[[#This Row],[Close]]/E217)),"-",LN(Table1321[[#This Row],[Close]]/E217))</f>
        <v>4.567352201902279E-3</v>
      </c>
    </row>
    <row r="219" spans="1:8" x14ac:dyDescent="0.3">
      <c r="A219" s="2">
        <v>43423</v>
      </c>
      <c r="B219" s="1">
        <v>29248.3</v>
      </c>
      <c r="C219" s="1">
        <v>29702.35</v>
      </c>
      <c r="D219" s="1">
        <v>29141.599999999999</v>
      </c>
      <c r="E219" s="1">
        <v>29651.599999999999</v>
      </c>
      <c r="F219" s="1">
        <v>29200252</v>
      </c>
      <c r="G219" s="1">
        <v>1387.6</v>
      </c>
      <c r="H219" s="3">
        <f>IF(ISERR(LN(Table1321[[#This Row],[Close]]/E218)),"-",LN(Table1321[[#This Row],[Close]]/E218))</f>
        <v>1.6946257881878583E-2</v>
      </c>
    </row>
    <row r="220" spans="1:8" x14ac:dyDescent="0.3">
      <c r="A220" s="2">
        <v>43424</v>
      </c>
      <c r="B220" s="1">
        <v>29660.2</v>
      </c>
      <c r="C220" s="1">
        <v>29721.1</v>
      </c>
      <c r="D220" s="1">
        <v>29307.95</v>
      </c>
      <c r="E220" s="1">
        <v>29407.65</v>
      </c>
      <c r="F220" s="1">
        <v>20012991</v>
      </c>
      <c r="G220" s="1">
        <v>1166.8599999999999</v>
      </c>
      <c r="H220" s="3">
        <f>IF(ISERR(LN(Table1321[[#This Row],[Close]]/E219)),"-",LN(Table1321[[#This Row],[Close]]/E219))</f>
        <v>-8.2612423092374692E-3</v>
      </c>
    </row>
    <row r="221" spans="1:8" x14ac:dyDescent="0.3">
      <c r="A221" s="2">
        <v>43425</v>
      </c>
      <c r="B221" s="1">
        <v>29425.75</v>
      </c>
      <c r="C221" s="1">
        <v>29516.45</v>
      </c>
      <c r="D221" s="1">
        <v>29228.799999999999</v>
      </c>
      <c r="E221" s="1">
        <v>29390.85</v>
      </c>
      <c r="F221" s="1">
        <v>15307113</v>
      </c>
      <c r="G221" s="1">
        <v>1037.56</v>
      </c>
      <c r="H221" s="3">
        <f>IF(ISERR(LN(Table1321[[#This Row],[Close]]/E220)),"-",LN(Table1321[[#This Row],[Close]]/E220))</f>
        <v>-5.7144316461028161E-4</v>
      </c>
    </row>
    <row r="222" spans="1:8" x14ac:dyDescent="0.3">
      <c r="A222" s="2">
        <v>43426</v>
      </c>
      <c r="B222" s="1">
        <v>29385.65</v>
      </c>
      <c r="C222" s="1">
        <v>29581.05</v>
      </c>
      <c r="D222" s="1">
        <v>29179.75</v>
      </c>
      <c r="E222" s="1">
        <v>29244.1</v>
      </c>
      <c r="F222" s="1">
        <v>18660074</v>
      </c>
      <c r="G222" s="1">
        <v>1044.19</v>
      </c>
      <c r="H222" s="3">
        <f>IF(ISERR(LN(Table1321[[#This Row],[Close]]/E221)),"-",LN(Table1321[[#This Row],[Close]]/E221))</f>
        <v>-5.0055574843689502E-3</v>
      </c>
    </row>
    <row r="223" spans="1:8" x14ac:dyDescent="0.3">
      <c r="A223" s="2">
        <v>43430</v>
      </c>
      <c r="B223" s="1">
        <v>29336.3</v>
      </c>
      <c r="C223" s="1">
        <v>29984.95</v>
      </c>
      <c r="D223" s="1">
        <v>29312.75</v>
      </c>
      <c r="E223" s="1">
        <v>29935.5</v>
      </c>
      <c r="F223" s="1">
        <v>26440792</v>
      </c>
      <c r="G223" s="1">
        <v>1626.66</v>
      </c>
      <c r="H223" s="3">
        <f>IF(ISERR(LN(Table1321[[#This Row],[Close]]/E222)),"-",LN(Table1321[[#This Row],[Close]]/E222))</f>
        <v>2.3367223163934046E-2</v>
      </c>
    </row>
    <row r="224" spans="1:8" x14ac:dyDescent="0.3">
      <c r="A224" s="2">
        <v>43431</v>
      </c>
      <c r="B224" s="1">
        <v>29938.15</v>
      </c>
      <c r="C224" s="1">
        <v>29951.8</v>
      </c>
      <c r="D224" s="1">
        <v>29711.95</v>
      </c>
      <c r="E224" s="1">
        <v>29913.45</v>
      </c>
      <c r="F224" s="1">
        <v>21772153</v>
      </c>
      <c r="G224" s="1">
        <v>1431.16</v>
      </c>
      <c r="H224" s="3">
        <f>IF(ISERR(LN(Table1321[[#This Row],[Close]]/E223)),"-",LN(Table1321[[#This Row],[Close]]/E223))</f>
        <v>-7.3685506588439507E-4</v>
      </c>
    </row>
    <row r="225" spans="1:8" x14ac:dyDescent="0.3">
      <c r="A225" s="2">
        <v>43432</v>
      </c>
      <c r="B225" s="1">
        <v>29952.95</v>
      </c>
      <c r="C225" s="1">
        <v>30151.9</v>
      </c>
      <c r="D225" s="1">
        <v>29578.1</v>
      </c>
      <c r="E225" s="1">
        <v>29682.6</v>
      </c>
      <c r="F225" s="1">
        <v>20661001</v>
      </c>
      <c r="G225" s="1">
        <v>1246.52</v>
      </c>
      <c r="H225" s="3">
        <f>IF(ISERR(LN(Table1321[[#This Row],[Close]]/E224)),"-",LN(Table1321[[#This Row],[Close]]/E224))</f>
        <v>-7.747196487531879E-3</v>
      </c>
    </row>
    <row r="226" spans="1:8" x14ac:dyDescent="0.3">
      <c r="A226" s="2">
        <v>43433</v>
      </c>
      <c r="B226" s="1">
        <v>29863.05</v>
      </c>
      <c r="C226" s="1">
        <v>30176.3</v>
      </c>
      <c r="D226" s="1">
        <v>29798.5</v>
      </c>
      <c r="E226" s="1">
        <v>30097.95</v>
      </c>
      <c r="F226" s="1">
        <v>28979967</v>
      </c>
      <c r="G226" s="1">
        <v>1667.62</v>
      </c>
      <c r="H226" s="3">
        <f>IF(ISERR(LN(Table1321[[#This Row],[Close]]/E225)),"-",LN(Table1321[[#This Row],[Close]]/E225))</f>
        <v>1.3896047582601059E-2</v>
      </c>
    </row>
    <row r="227" spans="1:8" x14ac:dyDescent="0.3">
      <c r="A227" s="2">
        <v>43434</v>
      </c>
      <c r="B227" s="1">
        <v>30226.15</v>
      </c>
      <c r="C227" s="1">
        <v>30438.55</v>
      </c>
      <c r="D227" s="1">
        <v>29924.7</v>
      </c>
      <c r="E227" s="1">
        <v>30126.25</v>
      </c>
      <c r="F227" s="1">
        <v>29499881</v>
      </c>
      <c r="G227" s="1">
        <v>2023.32</v>
      </c>
      <c r="H227" s="3">
        <f>IF(ISERR(LN(Table1321[[#This Row],[Close]]/E226)),"-",LN(Table1321[[#This Row],[Close]]/E226))</f>
        <v>9.3982160271217409E-4</v>
      </c>
    </row>
    <row r="228" spans="1:8" x14ac:dyDescent="0.3">
      <c r="A228" s="2">
        <v>43437</v>
      </c>
      <c r="B228" s="1">
        <v>30312</v>
      </c>
      <c r="C228" s="1">
        <v>30526.25</v>
      </c>
      <c r="D228" s="1">
        <v>30077.85</v>
      </c>
      <c r="E228" s="1">
        <v>30348.35</v>
      </c>
      <c r="F228" s="1">
        <v>27261251</v>
      </c>
      <c r="G228" s="1">
        <v>2486.2399999999998</v>
      </c>
      <c r="H228" s="3">
        <f>IF(ISERR(LN(Table1321[[#This Row],[Close]]/E227)),"-",LN(Table1321[[#This Row],[Close]]/E227))</f>
        <v>7.3452655686137361E-3</v>
      </c>
    </row>
    <row r="229" spans="1:8" x14ac:dyDescent="0.3">
      <c r="A229" s="2">
        <v>43438</v>
      </c>
      <c r="B229" s="1">
        <v>30306.05</v>
      </c>
      <c r="C229" s="1">
        <v>30476.45</v>
      </c>
      <c r="D229" s="1">
        <v>30111.1</v>
      </c>
      <c r="E229" s="1">
        <v>30150.7</v>
      </c>
      <c r="F229" s="1">
        <v>20480866</v>
      </c>
      <c r="G229" s="1">
        <v>1646.51</v>
      </c>
      <c r="H229" s="3">
        <f>IF(ISERR(LN(Table1321[[#This Row],[Close]]/E228)),"-",LN(Table1321[[#This Row],[Close]]/E228))</f>
        <v>-6.5340101437473428E-3</v>
      </c>
    </row>
    <row r="230" spans="1:8" x14ac:dyDescent="0.3">
      <c r="A230" s="2">
        <v>43439</v>
      </c>
      <c r="B230" s="1">
        <v>30056.95</v>
      </c>
      <c r="C230" s="1">
        <v>30101.8</v>
      </c>
      <c r="D230" s="1">
        <v>29745</v>
      </c>
      <c r="E230" s="1">
        <v>29936.2</v>
      </c>
      <c r="F230" s="1">
        <v>25361827</v>
      </c>
      <c r="G230" s="1">
        <v>1575.68</v>
      </c>
      <c r="H230" s="3">
        <f>IF(ISERR(LN(Table1321[[#This Row],[Close]]/E229)),"-",LN(Table1321[[#This Row],[Close]]/E229))</f>
        <v>-7.1396897220651397E-3</v>
      </c>
    </row>
    <row r="231" spans="1:8" x14ac:dyDescent="0.3">
      <c r="A231" s="2">
        <v>43440</v>
      </c>
      <c r="B231" s="1">
        <v>29803.85</v>
      </c>
      <c r="C231" s="1">
        <v>29803.85</v>
      </c>
      <c r="D231" s="1">
        <v>29440.5</v>
      </c>
      <c r="E231" s="1">
        <v>29489.3</v>
      </c>
      <c r="F231" s="1">
        <v>24811527</v>
      </c>
      <c r="G231" s="1">
        <v>1574.2</v>
      </c>
      <c r="H231" s="3">
        <f>IF(ISERR(LN(Table1321[[#This Row],[Close]]/E230)),"-",LN(Table1321[[#This Row],[Close]]/E230))</f>
        <v>-1.5040964743202464E-2</v>
      </c>
    </row>
    <row r="232" spans="1:8" x14ac:dyDescent="0.3">
      <c r="A232" s="2">
        <v>43441</v>
      </c>
      <c r="B232" s="1">
        <v>29606.15</v>
      </c>
      <c r="C232" s="1">
        <v>29745.65</v>
      </c>
      <c r="D232" s="1">
        <v>29530.95</v>
      </c>
      <c r="E232" s="1">
        <v>29673.65</v>
      </c>
      <c r="F232" s="1">
        <v>20648264</v>
      </c>
      <c r="G232" s="1">
        <v>1362.99</v>
      </c>
      <c r="H232" s="3">
        <f>IF(ISERR(LN(Table1321[[#This Row],[Close]]/E231)),"-",LN(Table1321[[#This Row],[Close]]/E231))</f>
        <v>6.2319609363023481E-3</v>
      </c>
    </row>
    <row r="233" spans="1:8" x14ac:dyDescent="0.3">
      <c r="A233" s="2">
        <v>43444</v>
      </c>
      <c r="B233" s="1">
        <v>29315.9</v>
      </c>
      <c r="C233" s="1">
        <v>29382.55</v>
      </c>
      <c r="D233" s="1">
        <v>29161.8</v>
      </c>
      <c r="E233" s="1">
        <v>29211.5</v>
      </c>
      <c r="F233" s="1">
        <v>16809916</v>
      </c>
      <c r="G233" s="1">
        <v>1014.53</v>
      </c>
      <c r="H233" s="3">
        <f>IF(ISERR(LN(Table1321[[#This Row],[Close]]/E232)),"-",LN(Table1321[[#This Row],[Close]]/E232))</f>
        <v>-1.5696979264026825E-2</v>
      </c>
    </row>
    <row r="234" spans="1:8" x14ac:dyDescent="0.3">
      <c r="A234" s="2">
        <v>43445</v>
      </c>
      <c r="B234" s="1">
        <v>28974.65</v>
      </c>
      <c r="C234" s="1">
        <v>29700.9</v>
      </c>
      <c r="D234" s="1">
        <v>28960.65</v>
      </c>
      <c r="E234" s="1">
        <v>29562.95</v>
      </c>
      <c r="F234" s="1">
        <v>24788061</v>
      </c>
      <c r="G234" s="1">
        <v>1623.17</v>
      </c>
      <c r="H234" s="3">
        <f>IF(ISERR(LN(Table1321[[#This Row],[Close]]/E233)),"-",LN(Table1321[[#This Row],[Close]]/E233))</f>
        <v>1.1959420765829345E-2</v>
      </c>
    </row>
    <row r="235" spans="1:8" x14ac:dyDescent="0.3">
      <c r="A235" s="2">
        <v>43446</v>
      </c>
      <c r="B235" s="1">
        <v>29656.35</v>
      </c>
      <c r="C235" s="1">
        <v>30169.4</v>
      </c>
      <c r="D235" s="1">
        <v>29573.65</v>
      </c>
      <c r="E235" s="1">
        <v>30085.4</v>
      </c>
      <c r="F235" s="1">
        <v>27735120</v>
      </c>
      <c r="G235" s="1">
        <v>1691.6</v>
      </c>
      <c r="H235" s="3">
        <f>IF(ISERR(LN(Table1321[[#This Row],[Close]]/E234)),"-",LN(Table1321[[#This Row],[Close]]/E234))</f>
        <v>1.7518116122605322E-2</v>
      </c>
    </row>
    <row r="236" spans="1:8" x14ac:dyDescent="0.3">
      <c r="A236" s="2">
        <v>43447</v>
      </c>
      <c r="B236" s="1">
        <v>30286.95</v>
      </c>
      <c r="C236" s="1">
        <v>30489.05</v>
      </c>
      <c r="D236" s="1">
        <v>30179.05</v>
      </c>
      <c r="E236" s="1">
        <v>30291.25</v>
      </c>
      <c r="F236" s="1">
        <v>34381258</v>
      </c>
      <c r="G236" s="1">
        <v>2075.4499999999998</v>
      </c>
      <c r="H236" s="3">
        <f>IF(ISERR(LN(Table1321[[#This Row],[Close]]/E235)),"-",LN(Table1321[[#This Row],[Close]]/E235))</f>
        <v>6.8188876865675815E-3</v>
      </c>
    </row>
    <row r="237" spans="1:8" x14ac:dyDescent="0.3">
      <c r="A237" s="2">
        <v>43448</v>
      </c>
      <c r="B237" s="1">
        <v>30166.9</v>
      </c>
      <c r="C237" s="1">
        <v>30406.75</v>
      </c>
      <c r="D237" s="1">
        <v>30119.55</v>
      </c>
      <c r="E237" s="1">
        <v>30371.5</v>
      </c>
      <c r="F237" s="1">
        <v>22204600</v>
      </c>
      <c r="G237" s="1">
        <v>1471.34</v>
      </c>
      <c r="H237" s="3">
        <f>IF(ISERR(LN(Table1321[[#This Row],[Close]]/E236)),"-",LN(Table1321[[#This Row],[Close]]/E236))</f>
        <v>2.6457767514132488E-3</v>
      </c>
    </row>
    <row r="238" spans="1:8" x14ac:dyDescent="0.3">
      <c r="A238" s="2">
        <v>43451</v>
      </c>
      <c r="B238" s="1">
        <v>30477.599999999999</v>
      </c>
      <c r="C238" s="1">
        <v>30719.7</v>
      </c>
      <c r="D238" s="1">
        <v>30393.5</v>
      </c>
      <c r="E238" s="1">
        <v>30624.2</v>
      </c>
      <c r="F238" s="1">
        <v>25830591</v>
      </c>
      <c r="G238" s="1">
        <v>1464.68</v>
      </c>
      <c r="H238" s="3">
        <f>IF(ISERR(LN(Table1321[[#This Row],[Close]]/E237)),"-",LN(Table1321[[#This Row],[Close]]/E237))</f>
        <v>8.2858773905148675E-3</v>
      </c>
    </row>
    <row r="239" spans="1:8" x14ac:dyDescent="0.3">
      <c r="A239" s="2">
        <v>43452</v>
      </c>
      <c r="B239" s="1">
        <v>30566.65</v>
      </c>
      <c r="C239" s="1">
        <v>30652.65</v>
      </c>
      <c r="D239" s="1">
        <v>30426.1</v>
      </c>
      <c r="E239" s="1">
        <v>30589.4</v>
      </c>
      <c r="F239" s="1">
        <v>23869735</v>
      </c>
      <c r="G239" s="1">
        <v>1678.61</v>
      </c>
      <c r="H239" s="3">
        <f>IF(ISERR(LN(Table1321[[#This Row],[Close]]/E238)),"-",LN(Table1321[[#This Row],[Close]]/E238))</f>
        <v>-1.1370023572881175E-3</v>
      </c>
    </row>
    <row r="240" spans="1:8" x14ac:dyDescent="0.3">
      <c r="A240" s="2">
        <v>43453</v>
      </c>
      <c r="B240" s="1">
        <v>30720.3</v>
      </c>
      <c r="C240" s="1">
        <v>31058.65</v>
      </c>
      <c r="D240" s="1">
        <v>30692.5</v>
      </c>
      <c r="E240" s="1">
        <v>30977.25</v>
      </c>
      <c r="F240" s="1">
        <v>35218693</v>
      </c>
      <c r="G240" s="1">
        <v>2227.73</v>
      </c>
      <c r="H240" s="3">
        <f>IF(ISERR(LN(Table1321[[#This Row],[Close]]/E239)),"-",LN(Table1321[[#This Row],[Close]]/E239))</f>
        <v>1.2599520384860613E-2</v>
      </c>
    </row>
    <row r="241" spans="1:8" x14ac:dyDescent="0.3">
      <c r="A241" s="2">
        <v>43454</v>
      </c>
      <c r="B241" s="1">
        <v>30791.65</v>
      </c>
      <c r="C241" s="1">
        <v>31064.35</v>
      </c>
      <c r="D241" s="1">
        <v>30642.15</v>
      </c>
      <c r="E241" s="1">
        <v>30759.95</v>
      </c>
      <c r="F241" s="1">
        <v>18413821</v>
      </c>
      <c r="G241" s="1">
        <v>1293.1600000000001</v>
      </c>
      <c r="H241" s="3">
        <f>IF(ISERR(LN(Table1321[[#This Row],[Close]]/E240)),"-",LN(Table1321[[#This Row],[Close]]/E240))</f>
        <v>-7.0395449538111698E-3</v>
      </c>
    </row>
    <row r="242" spans="1:8" x14ac:dyDescent="0.3">
      <c r="A242" s="2">
        <v>43455</v>
      </c>
      <c r="B242" s="1">
        <v>30798</v>
      </c>
      <c r="C242" s="1">
        <v>30886.6</v>
      </c>
      <c r="D242" s="1">
        <v>30157.35</v>
      </c>
      <c r="E242" s="1">
        <v>30199.8</v>
      </c>
      <c r="F242" s="1">
        <v>24031966</v>
      </c>
      <c r="G242" s="1">
        <v>1441.15</v>
      </c>
      <c r="H242" s="3">
        <f>IF(ISERR(LN(Table1321[[#This Row],[Close]]/E241)),"-",LN(Table1321[[#This Row],[Close]]/E241))</f>
        <v>-1.8378217306137184E-2</v>
      </c>
    </row>
    <row r="243" spans="1:8" x14ac:dyDescent="0.3">
      <c r="A243" s="2">
        <v>43458</v>
      </c>
      <c r="B243" s="1">
        <v>30371.7</v>
      </c>
      <c r="C243" s="1">
        <v>30420.05</v>
      </c>
      <c r="D243" s="1">
        <v>29876.400000000001</v>
      </c>
      <c r="E243" s="1">
        <v>29950.95</v>
      </c>
      <c r="F243" s="1">
        <v>27425019</v>
      </c>
      <c r="G243" s="1">
        <v>1584.12</v>
      </c>
      <c r="H243" s="3">
        <f>IF(ISERR(LN(Table1321[[#This Row],[Close]]/E242)),"-",LN(Table1321[[#This Row],[Close]]/E242))</f>
        <v>-8.274258251379828E-3</v>
      </c>
    </row>
    <row r="244" spans="1:8" x14ac:dyDescent="0.3">
      <c r="A244" s="2">
        <v>43460</v>
      </c>
      <c r="B244" s="1">
        <v>29841.200000000001</v>
      </c>
      <c r="C244" s="1">
        <v>30109.1</v>
      </c>
      <c r="D244" s="1">
        <v>29569.8</v>
      </c>
      <c r="E244" s="1">
        <v>29996.25</v>
      </c>
      <c r="F244" s="1">
        <v>35573877</v>
      </c>
      <c r="G244" s="1">
        <v>2627</v>
      </c>
      <c r="H244" s="3">
        <f>IF(ISERR(LN(Table1321[[#This Row],[Close]]/E243)),"-",LN(Table1321[[#This Row],[Close]]/E243))</f>
        <v>1.5113302580453953E-3</v>
      </c>
    </row>
    <row r="245" spans="1:8" x14ac:dyDescent="0.3">
      <c r="A245" s="2">
        <v>43461</v>
      </c>
      <c r="B245" s="1">
        <v>30218.25</v>
      </c>
      <c r="C245" s="1">
        <v>30431.35</v>
      </c>
      <c r="D245" s="1">
        <v>30148.95</v>
      </c>
      <c r="E245" s="1">
        <v>30377.5</v>
      </c>
      <c r="F245" s="1">
        <v>35923531</v>
      </c>
      <c r="G245" s="1">
        <v>1915.33</v>
      </c>
      <c r="H245" s="3">
        <f>IF(ISERR(LN(Table1321[[#This Row],[Close]]/E244)),"-",LN(Table1321[[#This Row],[Close]]/E244))</f>
        <v>1.2629828951625417E-2</v>
      </c>
    </row>
    <row r="246" spans="1:8" x14ac:dyDescent="0.3">
      <c r="A246" s="2">
        <v>43462</v>
      </c>
      <c r="B246" s="1">
        <v>30354.75</v>
      </c>
      <c r="C246" s="1">
        <v>30666.6</v>
      </c>
      <c r="D246" s="1">
        <v>30336.45</v>
      </c>
      <c r="E246" s="1">
        <v>30544</v>
      </c>
      <c r="F246" s="1">
        <v>26462642</v>
      </c>
      <c r="G246" s="1">
        <v>1476.2</v>
      </c>
      <c r="H246" s="3">
        <f>IF(ISERR(LN(Table1321[[#This Row],[Close]]/E245)),"-",LN(Table1321[[#This Row],[Close]]/E245))</f>
        <v>5.4660641827620256E-3</v>
      </c>
    </row>
    <row r="247" spans="1:8" x14ac:dyDescent="0.3">
      <c r="A247" s="2">
        <v>43465</v>
      </c>
      <c r="B247" s="1">
        <v>30633.85</v>
      </c>
      <c r="C247" s="1">
        <v>30729.05</v>
      </c>
      <c r="D247" s="1">
        <v>30486.5</v>
      </c>
      <c r="E247" s="1">
        <v>30516.65</v>
      </c>
      <c r="F247" s="1">
        <v>15478306</v>
      </c>
      <c r="G247" s="1">
        <v>1026.5999999999999</v>
      </c>
      <c r="H247" s="3">
        <f>IF(ISERR(LN(Table1321[[#This Row],[Close]]/E246)),"-",LN(Table1321[[#This Row],[Close]]/E246))</f>
        <v>-8.9583068077581801E-4</v>
      </c>
    </row>
    <row r="248" spans="1:8" x14ac:dyDescent="0.3">
      <c r="A248" s="2">
        <v>43466</v>
      </c>
      <c r="B248" s="1">
        <v>30579.1</v>
      </c>
      <c r="C248" s="1">
        <v>30613.200000000001</v>
      </c>
      <c r="D248" s="1">
        <v>30259.65</v>
      </c>
      <c r="E248" s="1">
        <v>30398.45</v>
      </c>
      <c r="F248" s="1">
        <v>10324249</v>
      </c>
      <c r="G248" s="1">
        <v>730.34</v>
      </c>
      <c r="H248" s="3">
        <f>IF(ISERR(LN(Table1321[[#This Row],[Close]]/E247)),"-",LN(Table1321[[#This Row],[Close]]/E247))</f>
        <v>-3.8808160324183484E-3</v>
      </c>
    </row>
    <row r="249" spans="1:8" x14ac:dyDescent="0.3">
      <c r="A249" s="2">
        <v>43467</v>
      </c>
      <c r="B249" s="1">
        <v>30347.599999999999</v>
      </c>
      <c r="C249" s="1">
        <v>30455.1</v>
      </c>
      <c r="D249" s="1">
        <v>29985.8</v>
      </c>
      <c r="E249" s="1">
        <v>30195.200000000001</v>
      </c>
      <c r="F249" s="1">
        <v>23768072</v>
      </c>
      <c r="G249" s="1">
        <v>1510.5</v>
      </c>
      <c r="H249" s="3">
        <f>IF(ISERR(LN(Table1321[[#This Row],[Close]]/E248)),"-",LN(Table1321[[#This Row],[Close]]/E248))</f>
        <v>-6.7086489190880888E-3</v>
      </c>
    </row>
    <row r="250" spans="1:8" x14ac:dyDescent="0.3">
      <c r="A250" s="2">
        <v>43468</v>
      </c>
      <c r="B250" s="1">
        <v>30187.8</v>
      </c>
      <c r="C250" s="1">
        <v>30479.3</v>
      </c>
      <c r="D250" s="1">
        <v>30122.1</v>
      </c>
      <c r="E250" s="1">
        <v>30189.200000000001</v>
      </c>
      <c r="F250" s="1">
        <v>20217241</v>
      </c>
      <c r="G250" s="1">
        <v>1252.1600000000001</v>
      </c>
      <c r="H250" s="3">
        <f>IF(ISERR(LN(Table1321[[#This Row],[Close]]/E249)),"-",LN(Table1321[[#This Row],[Close]]/E249))</f>
        <v>-1.9872682413818175E-4</v>
      </c>
    </row>
    <row r="251" spans="1:8" x14ac:dyDescent="0.3">
      <c r="A251" s="2">
        <v>43469</v>
      </c>
      <c r="B251" s="1">
        <v>30256.1</v>
      </c>
      <c r="C251" s="1">
        <v>30350.3</v>
      </c>
      <c r="D251" s="1">
        <v>30085.5</v>
      </c>
      <c r="E251" s="1">
        <v>30190.2</v>
      </c>
      <c r="F251" s="1">
        <v>20339807</v>
      </c>
      <c r="G251" s="1">
        <v>1327.42</v>
      </c>
      <c r="H251" s="3">
        <f>IF(ISERR(LN(Table1321[[#This Row],[Close]]/E250)),"-",LN(Table1321[[#This Row],[Close]]/E250))</f>
        <v>3.3123880001822105E-5</v>
      </c>
    </row>
    <row r="252" spans="1:8" x14ac:dyDescent="0.3">
      <c r="A252" s="2">
        <v>43472</v>
      </c>
      <c r="B252" s="1">
        <v>30440.9</v>
      </c>
      <c r="C252" s="1">
        <v>30491.200000000001</v>
      </c>
      <c r="D252" s="1">
        <v>30241.9</v>
      </c>
      <c r="E252" s="1">
        <v>30282.6</v>
      </c>
      <c r="F252" s="1">
        <v>20899470</v>
      </c>
      <c r="G252" s="1">
        <v>1128.42</v>
      </c>
      <c r="H252" s="3">
        <f>IF(ISERR(LN(Table1321[[#This Row],[Close]]/E251)),"-",LN(Table1321[[#This Row],[Close]]/E251))</f>
        <v>3.0559217336604805E-3</v>
      </c>
    </row>
    <row r="253" spans="1:8" x14ac:dyDescent="0.3">
      <c r="A253" s="2">
        <v>43473</v>
      </c>
      <c r="B253" s="1">
        <v>30341.85</v>
      </c>
      <c r="C253" s="1">
        <v>30385.1</v>
      </c>
      <c r="D253" s="1">
        <v>30159.7</v>
      </c>
      <c r="E253" s="1">
        <v>30272</v>
      </c>
      <c r="F253" s="1">
        <v>18731288</v>
      </c>
      <c r="G253" s="1">
        <v>1195.03</v>
      </c>
      <c r="H253" s="3">
        <f>IF(ISERR(LN(Table1321[[#This Row],[Close]]/E252)),"-",LN(Table1321[[#This Row],[Close]]/E252))</f>
        <v>-3.5009727116577783E-4</v>
      </c>
    </row>
    <row r="254" spans="1:8" x14ac:dyDescent="0.3">
      <c r="A254" s="2">
        <v>43474</v>
      </c>
      <c r="B254" s="1">
        <v>30404.7</v>
      </c>
      <c r="C254" s="1">
        <v>30640.7</v>
      </c>
      <c r="D254" s="1">
        <v>30331.05</v>
      </c>
      <c r="E254" s="1">
        <v>30577.35</v>
      </c>
      <c r="F254" s="1">
        <v>24818176</v>
      </c>
      <c r="G254" s="1">
        <v>1459.78</v>
      </c>
      <c r="H254" s="3">
        <f>IF(ISERR(LN(Table1321[[#This Row],[Close]]/E253)),"-",LN(Table1321[[#This Row],[Close]]/E253))</f>
        <v>1.0036345930061459E-2</v>
      </c>
    </row>
    <row r="255" spans="1:8" x14ac:dyDescent="0.3">
      <c r="A255" s="2">
        <v>43475</v>
      </c>
      <c r="B255" s="1">
        <v>30614.55</v>
      </c>
      <c r="C255" s="1">
        <v>30774.3</v>
      </c>
      <c r="D255" s="1">
        <v>30519.25</v>
      </c>
      <c r="E255" s="1">
        <v>30571.65</v>
      </c>
      <c r="F255" s="1">
        <v>19305431</v>
      </c>
      <c r="G255" s="1">
        <v>1139.49</v>
      </c>
      <c r="H255" s="3">
        <f>IF(ISERR(LN(Table1321[[#This Row],[Close]]/E254)),"-",LN(Table1321[[#This Row],[Close]]/E254))</f>
        <v>-1.8642986856718768E-4</v>
      </c>
    </row>
    <row r="256" spans="1:8" x14ac:dyDescent="0.3">
      <c r="A256" s="2">
        <v>43476</v>
      </c>
      <c r="B256" s="1">
        <v>30704.45</v>
      </c>
      <c r="C256" s="1">
        <v>30849.25</v>
      </c>
      <c r="D256" s="1">
        <v>30611.95</v>
      </c>
      <c r="E256" s="1">
        <v>30759.05</v>
      </c>
      <c r="F256" s="1">
        <v>25793965</v>
      </c>
      <c r="G256" s="1">
        <v>1292.49</v>
      </c>
      <c r="H256" s="3">
        <f>IF(ISERR(LN(Table1321[[#This Row],[Close]]/E255)),"-",LN(Table1321[[#This Row],[Close]]/E255))</f>
        <v>6.1111509642727269E-3</v>
      </c>
    </row>
    <row r="257" spans="1:8" x14ac:dyDescent="0.3">
      <c r="A257" s="2">
        <v>43479</v>
      </c>
      <c r="B257" s="1">
        <v>30735.1</v>
      </c>
      <c r="C257" s="1">
        <v>30753</v>
      </c>
      <c r="D257" s="1">
        <v>30456.799999999999</v>
      </c>
      <c r="E257" s="1">
        <v>30716.400000000001</v>
      </c>
      <c r="F257" s="1">
        <v>16657850</v>
      </c>
      <c r="G257" s="1">
        <v>959.76</v>
      </c>
      <c r="H257" s="3">
        <f>IF(ISERR(LN(Table1321[[#This Row],[Close]]/E256)),"-",LN(Table1321[[#This Row],[Close]]/E256))</f>
        <v>-1.3875459827549432E-3</v>
      </c>
    </row>
    <row r="258" spans="1:8" x14ac:dyDescent="0.3">
      <c r="A258" s="2">
        <v>43480</v>
      </c>
      <c r="B258" s="1">
        <v>30797.200000000001</v>
      </c>
      <c r="C258" s="1">
        <v>31045.9</v>
      </c>
      <c r="D258" s="1">
        <v>30759.9</v>
      </c>
      <c r="E258" s="1">
        <v>31011.05</v>
      </c>
      <c r="F258" s="1">
        <v>20150165</v>
      </c>
      <c r="G258" s="1">
        <v>1256.8900000000001</v>
      </c>
      <c r="H258" s="3">
        <f>IF(ISERR(LN(Table1321[[#This Row],[Close]]/E257)),"-",LN(Table1321[[#This Row],[Close]]/E257))</f>
        <v>9.5468786717860226E-3</v>
      </c>
    </row>
    <row r="259" spans="1:8" x14ac:dyDescent="0.3">
      <c r="A259" s="2">
        <v>43481</v>
      </c>
      <c r="B259" s="1">
        <v>30995.25</v>
      </c>
      <c r="C259" s="1">
        <v>31040.85</v>
      </c>
      <c r="D259" s="1">
        <v>30691</v>
      </c>
      <c r="E259" s="1">
        <v>30783.85</v>
      </c>
      <c r="F259" s="1">
        <v>17921690</v>
      </c>
      <c r="G259" s="1">
        <v>1233.81</v>
      </c>
      <c r="H259" s="3">
        <f>IF(ISERR(LN(Table1321[[#This Row],[Close]]/E258)),"-",LN(Table1321[[#This Row],[Close]]/E258))</f>
        <v>-7.3533907739640825E-3</v>
      </c>
    </row>
    <row r="260" spans="1:8" x14ac:dyDescent="0.3">
      <c r="A260" s="2">
        <v>43482</v>
      </c>
      <c r="B260" s="1">
        <v>30822.3</v>
      </c>
      <c r="C260" s="1">
        <v>30912.799999999999</v>
      </c>
      <c r="D260" s="1">
        <v>30514.95</v>
      </c>
      <c r="E260" s="1">
        <v>30737.25</v>
      </c>
      <c r="F260" s="1">
        <v>21370739</v>
      </c>
      <c r="G260" s="1">
        <v>1338.35</v>
      </c>
      <c r="H260" s="3">
        <f>IF(ISERR(LN(Table1321[[#This Row],[Close]]/E259)),"-",LN(Table1321[[#This Row],[Close]]/E259))</f>
        <v>-1.5149276886229823E-3</v>
      </c>
    </row>
    <row r="261" spans="1:8" x14ac:dyDescent="0.3">
      <c r="A261" s="2">
        <v>43483</v>
      </c>
      <c r="B261" s="1">
        <v>30727.8</v>
      </c>
      <c r="C261" s="1">
        <v>30855.95</v>
      </c>
      <c r="D261" s="1">
        <v>30461.3</v>
      </c>
      <c r="E261" s="1">
        <v>30540.35</v>
      </c>
      <c r="F261" s="1">
        <v>21911405</v>
      </c>
      <c r="G261" s="1">
        <v>1416.66</v>
      </c>
      <c r="H261" s="3">
        <f>IF(ISERR(LN(Table1321[[#This Row],[Close]]/E260)),"-",LN(Table1321[[#This Row],[Close]]/E260))</f>
        <v>-6.4265140170324964E-3</v>
      </c>
    </row>
    <row r="262" spans="1:8" x14ac:dyDescent="0.3">
      <c r="A262" s="2">
        <v>43486</v>
      </c>
      <c r="B262" s="1">
        <v>30626.7</v>
      </c>
      <c r="C262" s="1">
        <v>30727.4</v>
      </c>
      <c r="D262" s="1">
        <v>30403</v>
      </c>
      <c r="E262" s="1">
        <v>30485</v>
      </c>
      <c r="F262" s="1">
        <v>19604898</v>
      </c>
      <c r="G262" s="1">
        <v>1382.95</v>
      </c>
      <c r="H262" s="3">
        <f>IF(ISERR(LN(Table1321[[#This Row],[Close]]/E261)),"-",LN(Table1321[[#This Row],[Close]]/E261))</f>
        <v>-1.8140007448669462E-3</v>
      </c>
    </row>
    <row r="263" spans="1:8" x14ac:dyDescent="0.3">
      <c r="A263" s="2">
        <v>43487</v>
      </c>
      <c r="B263" s="1">
        <v>30486.3</v>
      </c>
      <c r="C263" s="1">
        <v>30592.400000000001</v>
      </c>
      <c r="D263" s="1">
        <v>30205.35</v>
      </c>
      <c r="E263" s="1">
        <v>30507.599999999999</v>
      </c>
      <c r="F263" s="1">
        <v>22864495</v>
      </c>
      <c r="G263" s="1">
        <v>1510.02</v>
      </c>
      <c r="H263" s="3">
        <f>IF(ISERR(LN(Table1321[[#This Row],[Close]]/E262)),"-",LN(Table1321[[#This Row],[Close]]/E262))</f>
        <v>7.4107354119382638E-4</v>
      </c>
    </row>
    <row r="264" spans="1:8" x14ac:dyDescent="0.3">
      <c r="A264" s="2">
        <v>43488</v>
      </c>
      <c r="B264" s="1">
        <v>30620</v>
      </c>
      <c r="C264" s="1">
        <v>30854.55</v>
      </c>
      <c r="D264" s="1">
        <v>29869.75</v>
      </c>
      <c r="E264" s="1">
        <v>29991.4</v>
      </c>
      <c r="F264" s="1">
        <v>51981317</v>
      </c>
      <c r="G264" s="1">
        <v>2288.37</v>
      </c>
      <c r="H264" s="3">
        <f>IF(ISERR(LN(Table1321[[#This Row],[Close]]/E263)),"-",LN(Table1321[[#This Row],[Close]]/E263))</f>
        <v>-1.7065159002227558E-2</v>
      </c>
    </row>
    <row r="265" spans="1:8" x14ac:dyDescent="0.3">
      <c r="A265" s="2">
        <v>43489</v>
      </c>
      <c r="B265" s="1">
        <v>30118.75</v>
      </c>
      <c r="C265" s="1">
        <v>30264.55</v>
      </c>
      <c r="D265" s="1">
        <v>29983.4</v>
      </c>
      <c r="E265" s="1">
        <v>30036.75</v>
      </c>
      <c r="F265" s="1">
        <v>42081326</v>
      </c>
      <c r="G265" s="1">
        <v>1999</v>
      </c>
      <c r="H265" s="3">
        <f>IF(ISERR(LN(Table1321[[#This Row],[Close]]/E264)),"-",LN(Table1321[[#This Row],[Close]]/E264))</f>
        <v>1.5109580631026121E-3</v>
      </c>
    </row>
    <row r="266" spans="1:8" x14ac:dyDescent="0.3">
      <c r="A266" s="2">
        <v>43490</v>
      </c>
      <c r="B266" s="1">
        <v>30125.8</v>
      </c>
      <c r="C266" s="1">
        <v>30331.1</v>
      </c>
      <c r="D266" s="1">
        <v>29856.25</v>
      </c>
      <c r="E266" s="1">
        <v>29938.05</v>
      </c>
      <c r="F266" s="1">
        <v>22428348</v>
      </c>
      <c r="G266" s="1">
        <v>1434.35</v>
      </c>
      <c r="H266" s="3">
        <f>IF(ISERR(LN(Table1321[[#This Row],[Close]]/E265)),"-",LN(Table1321[[#This Row],[Close]]/E265))</f>
        <v>-3.2913853519544382E-3</v>
      </c>
    </row>
    <row r="267" spans="1:8" x14ac:dyDescent="0.3">
      <c r="A267" s="2">
        <v>43493</v>
      </c>
      <c r="B267" s="1">
        <v>29951.8</v>
      </c>
      <c r="C267" s="1">
        <v>29991.3</v>
      </c>
      <c r="D267" s="1">
        <v>29533.5</v>
      </c>
      <c r="E267" s="1">
        <v>29565.55</v>
      </c>
      <c r="F267" s="1">
        <v>19921938</v>
      </c>
      <c r="G267" s="1">
        <v>1136.2</v>
      </c>
      <c r="H267" s="3">
        <f>IF(ISERR(LN(Table1321[[#This Row],[Close]]/E266)),"-",LN(Table1321[[#This Row],[Close]]/E266))</f>
        <v>-1.2520414432171811E-2</v>
      </c>
    </row>
    <row r="268" spans="1:8" x14ac:dyDescent="0.3">
      <c r="A268" s="2">
        <v>43494</v>
      </c>
      <c r="B268" s="1">
        <v>29561.55</v>
      </c>
      <c r="C268" s="1">
        <v>29842.1</v>
      </c>
      <c r="D268" s="1">
        <v>29488.7</v>
      </c>
      <c r="E268" s="1">
        <v>29758.9</v>
      </c>
      <c r="F268" s="1">
        <v>17781812</v>
      </c>
      <c r="G268" s="1">
        <v>1087.29</v>
      </c>
      <c r="H268" s="3">
        <f>IF(ISERR(LN(Table1321[[#This Row],[Close]]/E267)),"-",LN(Table1321[[#This Row],[Close]]/E267))</f>
        <v>6.5184147384527453E-3</v>
      </c>
    </row>
    <row r="269" spans="1:8" x14ac:dyDescent="0.3">
      <c r="A269" s="2">
        <v>43495</v>
      </c>
      <c r="B269" s="1">
        <v>29853.9</v>
      </c>
      <c r="C269" s="1">
        <v>29857.55</v>
      </c>
      <c r="D269" s="1">
        <v>29337.35</v>
      </c>
      <c r="E269" s="1">
        <v>29463.85</v>
      </c>
      <c r="F269" s="1">
        <v>30784000</v>
      </c>
      <c r="G269" s="1">
        <v>2077.09</v>
      </c>
      <c r="H269" s="3">
        <f>IF(ISERR(LN(Table1321[[#This Row],[Close]]/E268)),"-",LN(Table1321[[#This Row],[Close]]/E268))</f>
        <v>-9.9641587448272752E-3</v>
      </c>
    </row>
    <row r="270" spans="1:8" x14ac:dyDescent="0.3">
      <c r="A270" s="2">
        <v>43496</v>
      </c>
      <c r="B270" s="1">
        <v>29571.8</v>
      </c>
      <c r="C270" s="1">
        <v>29872.75</v>
      </c>
      <c r="D270" s="1">
        <v>29450.6</v>
      </c>
      <c r="E270" s="1">
        <v>29800.55</v>
      </c>
      <c r="F270" s="1">
        <v>47908371</v>
      </c>
      <c r="G270" s="1">
        <v>2732.29</v>
      </c>
      <c r="H270" s="3">
        <f>IF(ISERR(LN(Table1321[[#This Row],[Close]]/E269)),"-",LN(Table1321[[#This Row],[Close]]/E269))</f>
        <v>1.1362761545533508E-2</v>
      </c>
    </row>
    <row r="271" spans="1:8" x14ac:dyDescent="0.3">
      <c r="A271" s="2">
        <v>43497</v>
      </c>
      <c r="B271" s="1">
        <v>29936.1</v>
      </c>
      <c r="C271" s="1">
        <v>30536.6</v>
      </c>
      <c r="D271" s="1">
        <v>29872.2</v>
      </c>
      <c r="E271" s="1">
        <v>30199.9</v>
      </c>
      <c r="F271" s="1">
        <v>43443621</v>
      </c>
      <c r="G271" s="1">
        <v>2750.68</v>
      </c>
      <c r="H271" s="3">
        <f>IF(ISERR(LN(Table1321[[#This Row],[Close]]/E270)),"-",LN(Table1321[[#This Row],[Close]]/E270))</f>
        <v>1.3311763400182818E-2</v>
      </c>
    </row>
    <row r="272" spans="1:8" x14ac:dyDescent="0.3">
      <c r="A272" s="2">
        <v>43500</v>
      </c>
      <c r="B272" s="1">
        <v>30233</v>
      </c>
      <c r="C272" s="1">
        <v>30299.35</v>
      </c>
      <c r="D272" s="1">
        <v>29889.200000000001</v>
      </c>
      <c r="E272" s="1">
        <v>30008.9</v>
      </c>
      <c r="F272" s="1">
        <v>19318602</v>
      </c>
      <c r="G272" s="1">
        <v>1354.11</v>
      </c>
      <c r="H272" s="3">
        <f>IF(ISERR(LN(Table1321[[#This Row],[Close]]/E271)),"-",LN(Table1321[[#This Row],[Close]]/E271))</f>
        <v>-6.3446087850957253E-3</v>
      </c>
    </row>
    <row r="273" spans="1:8" x14ac:dyDescent="0.3">
      <c r="A273" s="2">
        <v>43501</v>
      </c>
      <c r="B273" s="1">
        <v>30023.95</v>
      </c>
      <c r="C273" s="1">
        <v>30053.65</v>
      </c>
      <c r="D273" s="1">
        <v>29695.35</v>
      </c>
      <c r="E273" s="1">
        <v>29759.85</v>
      </c>
      <c r="F273" s="1">
        <v>37339130</v>
      </c>
      <c r="G273" s="1">
        <v>2542.08</v>
      </c>
      <c r="H273" s="3">
        <f>IF(ISERR(LN(Table1321[[#This Row],[Close]]/E272)),"-",LN(Table1321[[#This Row],[Close]]/E272))</f>
        <v>-8.3338347023599792E-3</v>
      </c>
    </row>
    <row r="274" spans="1:8" x14ac:dyDescent="0.3">
      <c r="A274" s="2">
        <v>43502</v>
      </c>
      <c r="B274" s="1">
        <v>29883.35</v>
      </c>
      <c r="C274" s="1">
        <v>30074.65</v>
      </c>
      <c r="D274" s="1">
        <v>29805.599999999999</v>
      </c>
      <c r="E274" s="1">
        <v>30029</v>
      </c>
      <c r="F274" s="1">
        <v>28548850</v>
      </c>
      <c r="G274" s="1">
        <v>2123.02</v>
      </c>
      <c r="H274" s="3">
        <f>IF(ISERR(LN(Table1321[[#This Row],[Close]]/E273)),"-",LN(Table1321[[#This Row],[Close]]/E273))</f>
        <v>9.0034117778724134E-3</v>
      </c>
    </row>
    <row r="275" spans="1:8" x14ac:dyDescent="0.3">
      <c r="A275" s="2">
        <v>43503</v>
      </c>
      <c r="B275" s="1">
        <v>30091.65</v>
      </c>
      <c r="C275" s="1">
        <v>30319.5</v>
      </c>
      <c r="D275" s="1">
        <v>30034.45</v>
      </c>
      <c r="E275" s="1">
        <v>30266.3</v>
      </c>
      <c r="F275" s="1">
        <v>22339374</v>
      </c>
      <c r="G275" s="1">
        <v>1575.51</v>
      </c>
      <c r="H275" s="3">
        <f>IF(ISERR(LN(Table1321[[#This Row],[Close]]/E274)),"-",LN(Table1321[[#This Row],[Close]]/E274))</f>
        <v>7.8713009208309509E-3</v>
      </c>
    </row>
    <row r="276" spans="1:8" x14ac:dyDescent="0.3">
      <c r="A276" s="2">
        <v>43504</v>
      </c>
      <c r="B276" s="1">
        <v>30163.200000000001</v>
      </c>
      <c r="C276" s="1">
        <v>30315.45</v>
      </c>
      <c r="D276" s="1">
        <v>29699.9</v>
      </c>
      <c r="E276" s="1">
        <v>29769.05</v>
      </c>
      <c r="F276" s="1">
        <v>16403218</v>
      </c>
      <c r="G276" s="1">
        <v>1282.18</v>
      </c>
      <c r="H276" s="3">
        <f>IF(ISERR(LN(Table1321[[#This Row],[Close]]/E275)),"-",LN(Table1321[[#This Row],[Close]]/E275))</f>
        <v>-1.6565619129924294E-2</v>
      </c>
    </row>
    <row r="277" spans="1:8" x14ac:dyDescent="0.3">
      <c r="A277" s="2">
        <v>43507</v>
      </c>
      <c r="B277" s="1">
        <v>29744.5</v>
      </c>
      <c r="C277" s="1">
        <v>29842.95</v>
      </c>
      <c r="D277" s="1">
        <v>29320.85</v>
      </c>
      <c r="E277" s="1">
        <v>29728.5</v>
      </c>
      <c r="F277" s="1">
        <v>24711817</v>
      </c>
      <c r="G277" s="1">
        <v>1316.38</v>
      </c>
      <c r="H277" s="3">
        <f>IF(ISERR(LN(Table1321[[#This Row],[Close]]/E276)),"-",LN(Table1321[[#This Row],[Close]]/E276))</f>
        <v>-1.3630815480119777E-3</v>
      </c>
    </row>
    <row r="278" spans="1:8" x14ac:dyDescent="0.3">
      <c r="A278" s="2">
        <v>43508</v>
      </c>
      <c r="B278" s="1">
        <v>29767.599999999999</v>
      </c>
      <c r="C278" s="1">
        <v>29817.9</v>
      </c>
      <c r="D278" s="1">
        <v>29483.5</v>
      </c>
      <c r="E278" s="1">
        <v>29524</v>
      </c>
      <c r="F278" s="1">
        <v>20199811</v>
      </c>
      <c r="G278" s="1">
        <v>1199.92</v>
      </c>
      <c r="H278" s="3">
        <f>IF(ISERR(LN(Table1321[[#This Row],[Close]]/E277)),"-",LN(Table1321[[#This Row],[Close]]/E277))</f>
        <v>-6.9026897425691477E-3</v>
      </c>
    </row>
    <row r="279" spans="1:8" x14ac:dyDescent="0.3">
      <c r="A279" s="2">
        <v>43509</v>
      </c>
      <c r="B279" s="1">
        <v>29779.25</v>
      </c>
      <c r="C279" s="1">
        <v>29970.1</v>
      </c>
      <c r="D279" s="1">
        <v>29365.65</v>
      </c>
      <c r="E279" s="1">
        <v>29438.5</v>
      </c>
      <c r="F279" s="1">
        <v>29306568</v>
      </c>
      <c r="G279" s="1">
        <v>1654.2</v>
      </c>
      <c r="H279" s="3">
        <f>IF(ISERR(LN(Table1321[[#This Row],[Close]]/E278)),"-",LN(Table1321[[#This Row],[Close]]/E278))</f>
        <v>-2.9001504321376757E-3</v>
      </c>
    </row>
    <row r="280" spans="1:8" x14ac:dyDescent="0.3">
      <c r="A280" s="2">
        <v>43510</v>
      </c>
      <c r="B280" s="1">
        <v>29423.8</v>
      </c>
      <c r="C280" s="1">
        <v>29597.3</v>
      </c>
      <c r="D280" s="1">
        <v>29399.95</v>
      </c>
      <c r="E280" s="1">
        <v>29451.45</v>
      </c>
      <c r="F280" s="1">
        <v>21880290</v>
      </c>
      <c r="G280" s="1">
        <v>1342.33</v>
      </c>
      <c r="H280" s="3">
        <f>IF(ISERR(LN(Table1321[[#This Row],[Close]]/E279)),"-",LN(Table1321[[#This Row],[Close]]/E279))</f>
        <v>4.3980340308454854E-4</v>
      </c>
    </row>
    <row r="281" spans="1:8" x14ac:dyDescent="0.3">
      <c r="A281" s="2">
        <v>43511</v>
      </c>
      <c r="B281" s="1">
        <v>29542.75</v>
      </c>
      <c r="C281" s="1">
        <v>29568.3</v>
      </c>
      <c r="D281" s="1">
        <v>29003.25</v>
      </c>
      <c r="E281" s="1">
        <v>29309.1</v>
      </c>
      <c r="F281" s="1">
        <v>51245356</v>
      </c>
      <c r="G281" s="1">
        <v>2166.6799999999998</v>
      </c>
      <c r="H281" s="3">
        <f>IF(ISERR(LN(Table1321[[#This Row],[Close]]/E280)),"-",LN(Table1321[[#This Row],[Close]]/E280))</f>
        <v>-4.845096871000998E-3</v>
      </c>
    </row>
    <row r="282" spans="1:8" x14ac:dyDescent="0.3">
      <c r="A282" s="2">
        <v>43514</v>
      </c>
      <c r="B282" s="1">
        <v>29238.35</v>
      </c>
      <c r="C282" s="1">
        <v>29348.65</v>
      </c>
      <c r="D282" s="1">
        <v>28887.7</v>
      </c>
      <c r="E282" s="1">
        <v>28965.15</v>
      </c>
      <c r="F282" s="1">
        <v>56594379</v>
      </c>
      <c r="G282" s="1">
        <v>2422.89</v>
      </c>
      <c r="H282" s="3">
        <f>IF(ISERR(LN(Table1321[[#This Row],[Close]]/E281)),"-",LN(Table1321[[#This Row],[Close]]/E281))</f>
        <v>-1.1804664808668852E-2</v>
      </c>
    </row>
    <row r="283" spans="1:8" x14ac:dyDescent="0.3">
      <c r="A283" s="2">
        <v>43515</v>
      </c>
      <c r="B283" s="1">
        <v>28913.200000000001</v>
      </c>
      <c r="C283" s="1">
        <v>29267.7</v>
      </c>
      <c r="D283" s="1">
        <v>28913.200000000001</v>
      </c>
      <c r="E283" s="1">
        <v>29009.7</v>
      </c>
      <c r="F283" s="1">
        <v>55365248</v>
      </c>
      <c r="G283" s="1">
        <v>2531.75</v>
      </c>
      <c r="H283" s="3">
        <f>IF(ISERR(LN(Table1321[[#This Row],[Close]]/E282)),"-",LN(Table1321[[#This Row],[Close]]/E282))</f>
        <v>1.5368736191246526E-3</v>
      </c>
    </row>
    <row r="284" spans="1:8" x14ac:dyDescent="0.3">
      <c r="A284" s="2">
        <v>43516</v>
      </c>
      <c r="B284" s="1">
        <v>29124.35</v>
      </c>
      <c r="C284" s="1">
        <v>29175.7</v>
      </c>
      <c r="D284" s="1">
        <v>28907.599999999999</v>
      </c>
      <c r="E284" s="1">
        <v>29053.4</v>
      </c>
      <c r="F284" s="1">
        <v>19553998</v>
      </c>
      <c r="G284" s="1">
        <v>1326.52</v>
      </c>
      <c r="H284" s="3">
        <f>IF(ISERR(LN(Table1321[[#This Row],[Close]]/E283)),"-",LN(Table1321[[#This Row],[Close]]/E283))</f>
        <v>1.5052592180338372E-3</v>
      </c>
    </row>
    <row r="285" spans="1:8" x14ac:dyDescent="0.3">
      <c r="A285" s="2">
        <v>43517</v>
      </c>
      <c r="B285" s="1">
        <v>29092.55</v>
      </c>
      <c r="C285" s="1">
        <v>29229.3</v>
      </c>
      <c r="D285" s="1">
        <v>29024.75</v>
      </c>
      <c r="E285" s="1">
        <v>29166.35</v>
      </c>
      <c r="F285" s="1">
        <v>21946832</v>
      </c>
      <c r="G285" s="1">
        <v>1421.86</v>
      </c>
      <c r="H285" s="3">
        <f>IF(ISERR(LN(Table1321[[#This Row],[Close]]/E284)),"-",LN(Table1321[[#This Row],[Close]]/E284))</f>
        <v>3.8801314574212799E-3</v>
      </c>
    </row>
    <row r="286" spans="1:8" x14ac:dyDescent="0.3">
      <c r="A286" s="2">
        <v>43518</v>
      </c>
      <c r="B286" s="1">
        <v>29214.6</v>
      </c>
      <c r="C286" s="1">
        <v>29282</v>
      </c>
      <c r="D286" s="1">
        <v>29121</v>
      </c>
      <c r="E286" s="1">
        <v>29241.200000000001</v>
      </c>
      <c r="F286" s="1">
        <v>22015109</v>
      </c>
      <c r="G286" s="1">
        <v>1373.75</v>
      </c>
      <c r="H286" s="3">
        <f>IF(ISERR(LN(Table1321[[#This Row],[Close]]/E285)),"-",LN(Table1321[[#This Row],[Close]]/E285))</f>
        <v>2.5630262174935548E-3</v>
      </c>
    </row>
    <row r="287" spans="1:8" x14ac:dyDescent="0.3">
      <c r="A287" s="2">
        <v>43521</v>
      </c>
      <c r="B287" s="1">
        <v>29294.45</v>
      </c>
      <c r="C287" s="1">
        <v>29362.7</v>
      </c>
      <c r="D287" s="1">
        <v>29165.599999999999</v>
      </c>
      <c r="E287" s="1">
        <v>29327.05</v>
      </c>
      <c r="F287" s="1">
        <v>42226812</v>
      </c>
      <c r="G287" s="1">
        <v>1947.65</v>
      </c>
      <c r="H287" s="3">
        <f>IF(ISERR(LN(Table1321[[#This Row],[Close]]/E286)),"-",LN(Table1321[[#This Row],[Close]]/E286))</f>
        <v>2.9316246084156675E-3</v>
      </c>
    </row>
    <row r="288" spans="1:8" x14ac:dyDescent="0.3">
      <c r="A288" s="2">
        <v>43522</v>
      </c>
      <c r="B288" s="1">
        <v>29171</v>
      </c>
      <c r="C288" s="1">
        <v>29391.3</v>
      </c>
      <c r="D288" s="1">
        <v>29095.05</v>
      </c>
      <c r="E288" s="1">
        <v>29253.65</v>
      </c>
      <c r="F288" s="1">
        <v>28240715</v>
      </c>
      <c r="G288" s="1">
        <v>1805.08</v>
      </c>
      <c r="H288" s="3">
        <f>IF(ISERR(LN(Table1321[[#This Row],[Close]]/E287)),"-",LN(Table1321[[#This Row],[Close]]/E287))</f>
        <v>-2.5059461020857628E-3</v>
      </c>
    </row>
    <row r="289" spans="1:8" x14ac:dyDescent="0.3">
      <c r="A289" s="2">
        <v>43523</v>
      </c>
      <c r="B289" s="1">
        <v>29340.85</v>
      </c>
      <c r="C289" s="1">
        <v>29547.85</v>
      </c>
      <c r="D289" s="1">
        <v>29055.599999999999</v>
      </c>
      <c r="E289" s="1">
        <v>29171.95</v>
      </c>
      <c r="F289" s="1">
        <v>30000909</v>
      </c>
      <c r="G289" s="1">
        <v>1659.63</v>
      </c>
      <c r="H289" s="3">
        <f>IF(ISERR(LN(Table1321[[#This Row],[Close]]/E288)),"-",LN(Table1321[[#This Row],[Close]]/E288))</f>
        <v>-2.7967210692705462E-3</v>
      </c>
    </row>
    <row r="290" spans="1:8" x14ac:dyDescent="0.3">
      <c r="A290" s="2">
        <v>43524</v>
      </c>
      <c r="B290" s="1">
        <v>29375.15</v>
      </c>
      <c r="C290" s="1">
        <v>29375.15</v>
      </c>
      <c r="D290" s="1">
        <v>29180.95</v>
      </c>
      <c r="E290" s="1">
        <v>29262.85</v>
      </c>
      <c r="F290" s="1">
        <v>60223280</v>
      </c>
      <c r="G290" s="1">
        <v>2581.69</v>
      </c>
      <c r="H290" s="3">
        <f>IF(ISERR(LN(Table1321[[#This Row],[Close]]/E289)),"-",LN(Table1321[[#This Row],[Close]]/E289))</f>
        <v>3.1111622978403264E-3</v>
      </c>
    </row>
    <row r="291" spans="1:8" x14ac:dyDescent="0.3">
      <c r="A291" s="2">
        <v>43525</v>
      </c>
      <c r="B291" s="1">
        <v>29335.200000000001</v>
      </c>
      <c r="C291" s="1">
        <v>29494.75</v>
      </c>
      <c r="D291" s="1">
        <v>29334.45</v>
      </c>
      <c r="E291" s="1">
        <v>29464.9</v>
      </c>
      <c r="F291" s="1">
        <v>23232320</v>
      </c>
      <c r="G291" s="1">
        <v>1238.32</v>
      </c>
      <c r="H291" s="3">
        <f>IF(ISERR(LN(Table1321[[#This Row],[Close]]/E290)),"-",LN(Table1321[[#This Row],[Close]]/E290))</f>
        <v>6.8809309809432489E-3</v>
      </c>
    </row>
    <row r="292" spans="1:8" x14ac:dyDescent="0.3">
      <c r="A292" s="2">
        <v>43529</v>
      </c>
      <c r="B292" s="1">
        <v>29559.35</v>
      </c>
      <c r="C292" s="1">
        <v>29726.1</v>
      </c>
      <c r="D292" s="1">
        <v>29371.8</v>
      </c>
      <c r="E292" s="1">
        <v>29649.200000000001</v>
      </c>
      <c r="F292" s="1">
        <v>29030097</v>
      </c>
      <c r="G292" s="1">
        <v>1559.34</v>
      </c>
      <c r="H292" s="3">
        <f>IF(ISERR(LN(Table1321[[#This Row],[Close]]/E291)),"-",LN(Table1321[[#This Row],[Close]]/E291))</f>
        <v>6.2354192024766178E-3</v>
      </c>
    </row>
    <row r="293" spans="1:8" x14ac:dyDescent="0.3">
      <c r="A293" s="2">
        <v>43530</v>
      </c>
      <c r="B293" s="1">
        <v>29822.65</v>
      </c>
      <c r="C293" s="1">
        <v>29997.7</v>
      </c>
      <c r="D293" s="1">
        <v>29651.3</v>
      </c>
      <c r="E293" s="1">
        <v>29710.3</v>
      </c>
      <c r="F293" s="1">
        <v>37894667</v>
      </c>
      <c r="G293" s="1">
        <v>2242.9499999999998</v>
      </c>
      <c r="H293" s="3">
        <f>IF(ISERR(LN(Table1321[[#This Row],[Close]]/E292)),"-",LN(Table1321[[#This Row],[Close]]/E292))</f>
        <v>2.0586434042923355E-3</v>
      </c>
    </row>
    <row r="294" spans="1:8" x14ac:dyDescent="0.3">
      <c r="A294" s="2">
        <v>43531</v>
      </c>
      <c r="B294" s="1">
        <v>29812</v>
      </c>
      <c r="C294" s="1">
        <v>30012.9</v>
      </c>
      <c r="D294" s="1">
        <v>29754.2</v>
      </c>
      <c r="E294" s="1">
        <v>29904.05</v>
      </c>
      <c r="F294" s="1">
        <v>26558673</v>
      </c>
      <c r="G294" s="1">
        <v>1597.69</v>
      </c>
      <c r="H294" s="3">
        <f>IF(ISERR(LN(Table1321[[#This Row],[Close]]/E293)),"-",LN(Table1321[[#This Row],[Close]]/E293))</f>
        <v>6.5001356951625991E-3</v>
      </c>
    </row>
    <row r="295" spans="1:8" x14ac:dyDescent="0.3">
      <c r="A295" s="2">
        <v>43532</v>
      </c>
      <c r="B295" s="1">
        <v>29920.2</v>
      </c>
      <c r="C295" s="1">
        <v>30071.05</v>
      </c>
      <c r="D295" s="1">
        <v>29777.5</v>
      </c>
      <c r="E295" s="1">
        <v>29945.75</v>
      </c>
      <c r="F295" s="1">
        <v>23274485</v>
      </c>
      <c r="G295" s="1">
        <v>1267.3599999999999</v>
      </c>
      <c r="H295" s="3">
        <f>IF(ISERR(LN(Table1321[[#This Row],[Close]]/E294)),"-",LN(Table1321[[#This Row],[Close]]/E294))</f>
        <v>1.3934885913668329E-3</v>
      </c>
    </row>
    <row r="296" spans="1:8" x14ac:dyDescent="0.3">
      <c r="A296" s="2">
        <v>43535</v>
      </c>
      <c r="B296" s="1">
        <v>30069.200000000001</v>
      </c>
      <c r="C296" s="1">
        <v>30290.799999999999</v>
      </c>
      <c r="D296" s="1">
        <v>29977.35</v>
      </c>
      <c r="E296" s="1">
        <v>30256.400000000001</v>
      </c>
      <c r="F296" s="1">
        <v>32289014</v>
      </c>
      <c r="G296" s="1">
        <v>1667.93</v>
      </c>
      <c r="H296" s="3">
        <f>IF(ISERR(LN(Table1321[[#This Row],[Close]]/E295)),"-",LN(Table1321[[#This Row],[Close]]/E295))</f>
        <v>1.0320321026658436E-2</v>
      </c>
    </row>
    <row r="297" spans="1:8" x14ac:dyDescent="0.3">
      <c r="A297" s="2">
        <v>43536</v>
      </c>
      <c r="B297" s="1">
        <v>30411.35</v>
      </c>
      <c r="C297" s="1">
        <v>30563.75</v>
      </c>
      <c r="D297" s="1">
        <v>30387.35</v>
      </c>
      <c r="E297" s="1">
        <v>30480.799999999999</v>
      </c>
      <c r="F297" s="1">
        <v>29800665</v>
      </c>
      <c r="G297" s="1">
        <v>1744.81</v>
      </c>
      <c r="H297" s="3">
        <f>IF(ISERR(LN(Table1321[[#This Row],[Close]]/E296)),"-",LN(Table1321[[#This Row],[Close]]/E296))</f>
        <v>7.3892448462107903E-3</v>
      </c>
    </row>
    <row r="298" spans="1:8" x14ac:dyDescent="0.3">
      <c r="A298" s="2">
        <v>43537</v>
      </c>
      <c r="B298" s="1">
        <v>30578.85</v>
      </c>
      <c r="C298" s="1">
        <v>30628.95</v>
      </c>
      <c r="D298" s="1">
        <v>30391.4</v>
      </c>
      <c r="E298" s="1">
        <v>30451.599999999999</v>
      </c>
      <c r="F298" s="1">
        <v>24797164</v>
      </c>
      <c r="G298" s="1">
        <v>1421.18</v>
      </c>
      <c r="H298" s="3">
        <f>IF(ISERR(LN(Table1321[[#This Row],[Close]]/E297)),"-",LN(Table1321[[#This Row],[Close]]/E297))</f>
        <v>-9.5843926171544245E-4</v>
      </c>
    </row>
    <row r="299" spans="1:8" x14ac:dyDescent="0.3">
      <c r="A299" s="2">
        <v>43538</v>
      </c>
      <c r="B299" s="1">
        <v>30500.25</v>
      </c>
      <c r="C299" s="1">
        <v>30516.3</v>
      </c>
      <c r="D299" s="1">
        <v>30166.35</v>
      </c>
      <c r="E299" s="1">
        <v>30467.3</v>
      </c>
      <c r="F299" s="1">
        <v>27751589</v>
      </c>
      <c r="G299" s="1">
        <v>1578.01</v>
      </c>
      <c r="H299" s="3">
        <f>IF(ISERR(LN(Table1321[[#This Row],[Close]]/E298)),"-",LN(Table1321[[#This Row],[Close]]/E298))</f>
        <v>5.1543939065197271E-4</v>
      </c>
    </row>
    <row r="300" spans="1:8" x14ac:dyDescent="0.3">
      <c r="A300" s="2">
        <v>43539</v>
      </c>
      <c r="B300" s="1">
        <v>30538.2</v>
      </c>
      <c r="C300" s="1">
        <v>30553.35</v>
      </c>
      <c r="D300" s="1">
        <v>29854.7</v>
      </c>
      <c r="E300" s="1">
        <v>29953.4</v>
      </c>
      <c r="F300" s="1">
        <v>42328262</v>
      </c>
      <c r="G300" s="1">
        <v>2464.86</v>
      </c>
      <c r="H300" s="3">
        <f>IF(ISERR(LN(Table1321[[#This Row],[Close]]/E299)),"-",LN(Table1321[[#This Row],[Close]]/E299))</f>
        <v>-1.7011136666277717E-2</v>
      </c>
    </row>
    <row r="301" spans="1:8" x14ac:dyDescent="0.3">
      <c r="A301" s="2">
        <v>43542</v>
      </c>
      <c r="B301" s="1">
        <v>30105.5</v>
      </c>
      <c r="C301" s="1">
        <v>30192.7</v>
      </c>
      <c r="D301" s="1">
        <v>29971.75</v>
      </c>
      <c r="E301" s="1">
        <v>30172.3</v>
      </c>
      <c r="F301" s="1">
        <v>22699510</v>
      </c>
      <c r="G301" s="1">
        <v>1438.84</v>
      </c>
      <c r="H301" s="3">
        <f>IF(ISERR(LN(Table1321[[#This Row],[Close]]/E300)),"-",LN(Table1321[[#This Row],[Close]]/E300))</f>
        <v>7.2814442796316457E-3</v>
      </c>
    </row>
    <row r="302" spans="1:8" x14ac:dyDescent="0.3">
      <c r="A302" s="2">
        <v>43543</v>
      </c>
      <c r="B302" s="1">
        <v>30244.6</v>
      </c>
      <c r="C302" s="1">
        <v>30468.85</v>
      </c>
      <c r="D302" s="1">
        <v>30119.85</v>
      </c>
      <c r="E302" s="1">
        <v>30433.15</v>
      </c>
      <c r="F302" s="1">
        <v>30877740</v>
      </c>
      <c r="G302" s="1">
        <v>1874.92</v>
      </c>
      <c r="H302" s="3">
        <f>IF(ISERR(LN(Table1321[[#This Row],[Close]]/E301)),"-",LN(Table1321[[#This Row],[Close]]/E301))</f>
        <v>8.6081898828255163E-3</v>
      </c>
    </row>
    <row r="303" spans="1:8" x14ac:dyDescent="0.3">
      <c r="A303" s="2">
        <v>43544</v>
      </c>
      <c r="B303" s="1">
        <v>30491.75</v>
      </c>
      <c r="C303" s="1">
        <v>30584.05</v>
      </c>
      <c r="D303" s="1">
        <v>30250.400000000001</v>
      </c>
      <c r="E303" s="1">
        <v>30297.35</v>
      </c>
      <c r="F303" s="1">
        <v>30051038</v>
      </c>
      <c r="G303" s="1">
        <v>1726.45</v>
      </c>
      <c r="H303" s="3">
        <f>IF(ISERR(LN(Table1321[[#This Row],[Close]]/E302)),"-",LN(Table1321[[#This Row],[Close]]/E302))</f>
        <v>-4.4722248735729157E-3</v>
      </c>
    </row>
    <row r="304" spans="1:8" x14ac:dyDescent="0.3">
      <c r="A304" s="2">
        <v>43546</v>
      </c>
      <c r="B304" s="1">
        <v>30363.599999999999</v>
      </c>
      <c r="C304" s="1">
        <v>30424.7</v>
      </c>
      <c r="D304" s="1">
        <v>30095.7</v>
      </c>
      <c r="E304" s="1">
        <v>30198.85</v>
      </c>
      <c r="F304" s="1">
        <v>21614196</v>
      </c>
      <c r="G304" s="1">
        <v>1404.01</v>
      </c>
      <c r="H304" s="3">
        <f>IF(ISERR(LN(Table1321[[#This Row],[Close]]/E303)),"-",LN(Table1321[[#This Row],[Close]]/E303))</f>
        <v>-3.2564057591259552E-3</v>
      </c>
    </row>
    <row r="305" spans="1:8" x14ac:dyDescent="0.3">
      <c r="A305" s="2">
        <v>43549</v>
      </c>
      <c r="B305" s="1">
        <v>30065.8</v>
      </c>
      <c r="C305" s="1">
        <v>30065.8</v>
      </c>
      <c r="D305" s="1">
        <v>29792.25</v>
      </c>
      <c r="E305" s="1">
        <v>29921.45</v>
      </c>
      <c r="F305" s="1">
        <v>23753563</v>
      </c>
      <c r="G305" s="1">
        <v>1625.27</v>
      </c>
      <c r="H305" s="3">
        <f>IF(ISERR(LN(Table1321[[#This Row],[Close]]/E304)),"-",LN(Table1321[[#This Row],[Close]]/E304))</f>
        <v>-9.228229686734599E-3</v>
      </c>
    </row>
    <row r="306" spans="1:8" x14ac:dyDescent="0.3">
      <c r="A306" s="2">
        <v>43550</v>
      </c>
      <c r="B306" s="1">
        <v>29959.599999999999</v>
      </c>
      <c r="C306" s="1">
        <v>30013.9</v>
      </c>
      <c r="D306" s="1">
        <v>29787.95</v>
      </c>
      <c r="E306" s="1">
        <v>29957.8</v>
      </c>
      <c r="F306" s="1">
        <v>22946782</v>
      </c>
      <c r="G306" s="1">
        <v>1458.97</v>
      </c>
      <c r="H306" s="3">
        <f>IF(ISERR(LN(Table1321[[#This Row],[Close]]/E305)),"-",LN(Table1321[[#This Row],[Close]]/E305))</f>
        <v>1.214110212308369E-3</v>
      </c>
    </row>
    <row r="307" spans="1:8" x14ac:dyDescent="0.3">
      <c r="A307" s="2">
        <v>43551</v>
      </c>
      <c r="B307" s="1">
        <v>30012.95</v>
      </c>
      <c r="C307" s="1">
        <v>30202.2</v>
      </c>
      <c r="D307" s="1">
        <v>29821.4</v>
      </c>
      <c r="E307" s="1">
        <v>29891.35</v>
      </c>
      <c r="F307" s="1">
        <v>27271587</v>
      </c>
      <c r="G307" s="1">
        <v>1679.42</v>
      </c>
      <c r="H307" s="3">
        <f>IF(ISERR(LN(Table1321[[#This Row],[Close]]/E306)),"-",LN(Table1321[[#This Row],[Close]]/E306))</f>
        <v>-2.2205838280199234E-3</v>
      </c>
    </row>
    <row r="308" spans="1:8" x14ac:dyDescent="0.3">
      <c r="A308" s="2">
        <v>43552</v>
      </c>
      <c r="B308" s="1">
        <v>29952.6</v>
      </c>
      <c r="C308" s="1">
        <v>30316.1</v>
      </c>
      <c r="D308" s="1">
        <v>29882.25</v>
      </c>
      <c r="E308" s="1">
        <v>30243.25</v>
      </c>
      <c r="F308" s="1">
        <v>41830420</v>
      </c>
      <c r="G308" s="1">
        <v>3071.49</v>
      </c>
      <c r="H308" s="3">
        <f>IF(ISERR(LN(Table1321[[#This Row],[Close]]/E307)),"-",LN(Table1321[[#This Row],[Close]]/E307))</f>
        <v>1.1703878198300486E-2</v>
      </c>
    </row>
    <row r="309" spans="1:8" x14ac:dyDescent="0.3">
      <c r="A309" s="2">
        <v>43553</v>
      </c>
      <c r="B309" s="1">
        <v>30430.45</v>
      </c>
      <c r="C309" s="1">
        <v>30443.75</v>
      </c>
      <c r="D309" s="1">
        <v>30245.25</v>
      </c>
      <c r="E309" s="1">
        <v>30321.4</v>
      </c>
      <c r="F309" s="1">
        <v>33942204</v>
      </c>
      <c r="G309" s="1">
        <v>2087.89</v>
      </c>
      <c r="H309" s="3">
        <f>IF(ISERR(LN(Table1321[[#This Row],[Close]]/E308)),"-",LN(Table1321[[#This Row],[Close]]/E308))</f>
        <v>2.5807147692201871E-3</v>
      </c>
    </row>
    <row r="310" spans="1:8" x14ac:dyDescent="0.3">
      <c r="A310" s="2">
        <v>43556</v>
      </c>
      <c r="B310" s="1">
        <v>30402.6</v>
      </c>
      <c r="C310" s="1">
        <v>30539.4</v>
      </c>
      <c r="D310" s="1">
        <v>30162.15</v>
      </c>
      <c r="E310" s="1">
        <v>30193.15</v>
      </c>
      <c r="F310" s="1">
        <v>22973796</v>
      </c>
      <c r="G310" s="1">
        <v>1421.04</v>
      </c>
      <c r="H310" s="3">
        <f>IF(ISERR(LN(Table1321[[#This Row],[Close]]/E309)),"-",LN(Table1321[[#This Row],[Close]]/E309))</f>
        <v>-4.2386563897042536E-3</v>
      </c>
    </row>
    <row r="311" spans="1:8" x14ac:dyDescent="0.3">
      <c r="A311" s="2">
        <v>43557</v>
      </c>
      <c r="B311" s="1">
        <v>30237.15</v>
      </c>
      <c r="C311" s="1">
        <v>30295</v>
      </c>
      <c r="D311" s="1">
        <v>30024.7</v>
      </c>
      <c r="E311" s="1">
        <v>30073.15</v>
      </c>
      <c r="F311" s="1">
        <v>26883591</v>
      </c>
      <c r="G311" s="1">
        <v>1403.65</v>
      </c>
      <c r="H311" s="3">
        <f>IF(ISERR(LN(Table1321[[#This Row],[Close]]/E310)),"-",LN(Table1321[[#This Row],[Close]]/E310))</f>
        <v>-3.98233037666195E-3</v>
      </c>
    </row>
    <row r="312" spans="1:8" x14ac:dyDescent="0.3">
      <c r="A312" s="2">
        <v>43558</v>
      </c>
      <c r="B312" s="1">
        <v>30140</v>
      </c>
      <c r="C312" s="1">
        <v>30177.95</v>
      </c>
      <c r="D312" s="1">
        <v>29929.599999999999</v>
      </c>
      <c r="E312" s="1">
        <v>29969</v>
      </c>
      <c r="F312" s="1">
        <v>28648668</v>
      </c>
      <c r="G312" s="1">
        <v>1501.65</v>
      </c>
      <c r="H312" s="3">
        <f>IF(ISERR(LN(Table1321[[#This Row],[Close]]/E311)),"-",LN(Table1321[[#This Row],[Close]]/E311))</f>
        <v>-3.4692330124342671E-3</v>
      </c>
    </row>
    <row r="313" spans="1:8" x14ac:dyDescent="0.3">
      <c r="A313" s="2">
        <v>43559</v>
      </c>
      <c r="B313" s="1">
        <v>29980.6</v>
      </c>
      <c r="C313" s="1">
        <v>30078.35</v>
      </c>
      <c r="D313" s="1">
        <v>29907.35</v>
      </c>
      <c r="E313" s="1">
        <v>29998.7</v>
      </c>
      <c r="F313" s="1">
        <v>20403646</v>
      </c>
      <c r="G313" s="1">
        <v>1233.4000000000001</v>
      </c>
      <c r="H313" s="3">
        <f>IF(ISERR(LN(Table1321[[#This Row],[Close]]/E312)),"-",LN(Table1321[[#This Row],[Close]]/E312))</f>
        <v>9.9053331804820738E-4</v>
      </c>
    </row>
    <row r="314" spans="1:8" x14ac:dyDescent="0.3">
      <c r="A314" s="2">
        <v>43560</v>
      </c>
      <c r="B314" s="1">
        <v>30057.599999999999</v>
      </c>
      <c r="C314" s="1">
        <v>30100</v>
      </c>
      <c r="D314" s="1">
        <v>29801.1</v>
      </c>
      <c r="E314" s="1">
        <v>29869.15</v>
      </c>
      <c r="F314" s="1">
        <v>21563374</v>
      </c>
      <c r="G314" s="1">
        <v>1272.3699999999999</v>
      </c>
      <c r="H314" s="3">
        <f>IF(ISERR(LN(Table1321[[#This Row],[Close]]/E313)),"-",LN(Table1321[[#This Row],[Close]]/E313))</f>
        <v>-4.3278722122492806E-3</v>
      </c>
    </row>
    <row r="315" spans="1:8" x14ac:dyDescent="0.3">
      <c r="A315" s="2">
        <v>43563</v>
      </c>
      <c r="B315" s="1">
        <v>29934.65</v>
      </c>
      <c r="C315" s="1">
        <v>29986.15</v>
      </c>
      <c r="D315" s="1">
        <v>29731.25</v>
      </c>
      <c r="E315" s="1">
        <v>29804.45</v>
      </c>
      <c r="F315" s="1">
        <v>15017780</v>
      </c>
      <c r="G315" s="1">
        <v>991.8</v>
      </c>
      <c r="H315" s="3">
        <f>IF(ISERR(LN(Table1321[[#This Row],[Close]]/E314)),"-",LN(Table1321[[#This Row],[Close]]/E314))</f>
        <v>-2.1684639556818607E-3</v>
      </c>
    </row>
    <row r="316" spans="1:8" x14ac:dyDescent="0.3">
      <c r="A316" s="2">
        <v>43564</v>
      </c>
      <c r="B316" s="1">
        <v>29834</v>
      </c>
      <c r="C316" s="1">
        <v>30038.400000000001</v>
      </c>
      <c r="D316" s="1">
        <v>29787.3</v>
      </c>
      <c r="E316" s="1">
        <v>30019.25</v>
      </c>
      <c r="F316" s="1">
        <v>16200092</v>
      </c>
      <c r="G316" s="1">
        <v>998.18</v>
      </c>
      <c r="H316" s="3">
        <f>IF(ISERR(LN(Table1321[[#This Row],[Close]]/E315)),"-",LN(Table1321[[#This Row],[Close]]/E315))</f>
        <v>7.1811313268150302E-3</v>
      </c>
    </row>
    <row r="317" spans="1:8" x14ac:dyDescent="0.3">
      <c r="A317" s="2">
        <v>43565</v>
      </c>
      <c r="B317" s="1">
        <v>30052.3</v>
      </c>
      <c r="C317" s="1">
        <v>30133.65</v>
      </c>
      <c r="D317" s="1">
        <v>29948.85</v>
      </c>
      <c r="E317" s="1">
        <v>29994.95</v>
      </c>
      <c r="F317" s="1">
        <v>20128277</v>
      </c>
      <c r="G317" s="1">
        <v>1301.8800000000001</v>
      </c>
      <c r="H317" s="3">
        <f>IF(ISERR(LN(Table1321[[#This Row],[Close]]/E316)),"-",LN(Table1321[[#This Row],[Close]]/E316))</f>
        <v>-8.0980838961353585E-4</v>
      </c>
    </row>
    <row r="318" spans="1:8" x14ac:dyDescent="0.3">
      <c r="A318" s="2">
        <v>43566</v>
      </c>
      <c r="B318" s="1">
        <v>30034</v>
      </c>
      <c r="C318" s="1">
        <v>30203.5</v>
      </c>
      <c r="D318" s="1">
        <v>29998.3</v>
      </c>
      <c r="E318" s="1">
        <v>30151.15</v>
      </c>
      <c r="F318" s="1">
        <v>26697765</v>
      </c>
      <c r="G318" s="1">
        <v>1613.77</v>
      </c>
      <c r="H318" s="3">
        <f>IF(ISERR(LN(Table1321[[#This Row],[Close]]/E317)),"-",LN(Table1321[[#This Row],[Close]]/E317))</f>
        <v>5.1940309068391043E-3</v>
      </c>
    </row>
    <row r="319" spans="1:8" x14ac:dyDescent="0.3">
      <c r="A319" s="2">
        <v>43567</v>
      </c>
      <c r="B319" s="1">
        <v>30205.4</v>
      </c>
      <c r="C319" s="1">
        <v>30582.25</v>
      </c>
      <c r="D319" s="1">
        <v>30193.5</v>
      </c>
      <c r="E319" s="1">
        <v>30533.7</v>
      </c>
      <c r="F319" s="1">
        <v>36470890</v>
      </c>
      <c r="G319" s="1">
        <v>1758.68</v>
      </c>
      <c r="H319" s="3">
        <f>IF(ISERR(LN(Table1321[[#This Row],[Close]]/E318)),"-",LN(Table1321[[#This Row],[Close]]/E318))</f>
        <v>1.2607926607479593E-2</v>
      </c>
    </row>
    <row r="320" spans="1:8" x14ac:dyDescent="0.3">
      <c r="A320" s="2">
        <v>43570</v>
      </c>
      <c r="B320" s="1">
        <v>30670.35</v>
      </c>
      <c r="C320" s="1">
        <v>30751.7</v>
      </c>
      <c r="D320" s="1">
        <v>30455</v>
      </c>
      <c r="E320" s="1">
        <v>30547.4</v>
      </c>
      <c r="F320" s="1">
        <v>23623321</v>
      </c>
      <c r="G320" s="1">
        <v>1163.5999999999999</v>
      </c>
      <c r="H320" s="3">
        <f>IF(ISERR(LN(Table1321[[#This Row],[Close]]/E319)),"-",LN(Table1321[[#This Row],[Close]]/E319))</f>
        <v>4.4858393937675895E-4</v>
      </c>
    </row>
    <row r="321" spans="1:8" x14ac:dyDescent="0.3">
      <c r="A321" s="2">
        <v>43571</v>
      </c>
      <c r="B321" s="1">
        <v>30643.200000000001</v>
      </c>
      <c r="C321" s="1">
        <v>30828.1</v>
      </c>
      <c r="D321" s="1">
        <v>30578.75</v>
      </c>
      <c r="E321" s="1">
        <v>30742.6</v>
      </c>
      <c r="F321" s="1">
        <v>20683496</v>
      </c>
      <c r="G321" s="1">
        <v>1277.1500000000001</v>
      </c>
      <c r="H321" s="3">
        <f>IF(ISERR(LN(Table1321[[#This Row],[Close]]/E320)),"-",LN(Table1321[[#This Row],[Close]]/E320))</f>
        <v>6.3697392721953246E-3</v>
      </c>
    </row>
    <row r="322" spans="1:8" x14ac:dyDescent="0.3">
      <c r="A322" s="2">
        <v>43573</v>
      </c>
      <c r="B322" s="1">
        <v>30785.65</v>
      </c>
      <c r="C322" s="1">
        <v>30811.35</v>
      </c>
      <c r="D322" s="1">
        <v>30532.45</v>
      </c>
      <c r="E322" s="1">
        <v>30558.95</v>
      </c>
      <c r="F322" s="1">
        <v>22804409</v>
      </c>
      <c r="G322" s="1">
        <v>1314.08</v>
      </c>
      <c r="H322" s="3">
        <f>IF(ISERR(LN(Table1321[[#This Row],[Close]]/E321)),"-",LN(Table1321[[#This Row],[Close]]/E321))</f>
        <v>-5.9917098157624702E-3</v>
      </c>
    </row>
    <row r="323" spans="1:8" x14ac:dyDescent="0.3">
      <c r="A323" s="2">
        <v>43577</v>
      </c>
      <c r="B323" s="1">
        <v>30539.65</v>
      </c>
      <c r="C323" s="1">
        <v>30562.799999999999</v>
      </c>
      <c r="D323" s="1">
        <v>30365.1</v>
      </c>
      <c r="E323" s="1">
        <v>30418.1</v>
      </c>
      <c r="F323" s="1">
        <v>14106079</v>
      </c>
      <c r="G323" s="1">
        <v>782.63</v>
      </c>
      <c r="H323" s="3">
        <f>IF(ISERR(LN(Table1321[[#This Row],[Close]]/E322)),"-",LN(Table1321[[#This Row],[Close]]/E322))</f>
        <v>-4.6197790974095796E-3</v>
      </c>
    </row>
    <row r="324" spans="1:8" x14ac:dyDescent="0.3">
      <c r="A324" s="2">
        <v>43578</v>
      </c>
      <c r="B324" s="1">
        <v>30459.8</v>
      </c>
      <c r="C324" s="1">
        <v>30565.15</v>
      </c>
      <c r="D324" s="1">
        <v>30407.599999999999</v>
      </c>
      <c r="E324" s="1">
        <v>30495.05</v>
      </c>
      <c r="F324" s="1">
        <v>19629974</v>
      </c>
      <c r="G324" s="1">
        <v>1031.3900000000001</v>
      </c>
      <c r="H324" s="3">
        <f>IF(ISERR(LN(Table1321[[#This Row],[Close]]/E323)),"-",LN(Table1321[[#This Row],[Close]]/E323))</f>
        <v>2.5265493882316147E-3</v>
      </c>
    </row>
    <row r="325" spans="1:8" x14ac:dyDescent="0.3">
      <c r="A325" s="2">
        <v>43579</v>
      </c>
      <c r="B325" s="1">
        <v>30493.45</v>
      </c>
      <c r="C325" s="1">
        <v>30678.75</v>
      </c>
      <c r="D325" s="1">
        <v>30247.75</v>
      </c>
      <c r="E325" s="1">
        <v>30631.25</v>
      </c>
      <c r="F325" s="1">
        <v>29832006</v>
      </c>
      <c r="G325" s="1">
        <v>1312.08</v>
      </c>
      <c r="H325" s="3">
        <f>IF(ISERR(LN(Table1321[[#This Row],[Close]]/E324)),"-",LN(Table1321[[#This Row],[Close]]/E324))</f>
        <v>4.4563543155936962E-3</v>
      </c>
    </row>
    <row r="326" spans="1:8" x14ac:dyDescent="0.3">
      <c r="A326" s="2">
        <v>43580</v>
      </c>
      <c r="B326" s="1">
        <v>30686.95</v>
      </c>
      <c r="C326" s="1">
        <v>30786.15</v>
      </c>
      <c r="D326" s="1">
        <v>30312.2</v>
      </c>
      <c r="E326" s="1">
        <v>30371.3</v>
      </c>
      <c r="F326" s="1">
        <v>38457309</v>
      </c>
      <c r="G326" s="1">
        <v>1781.59</v>
      </c>
      <c r="H326" s="3">
        <f>IF(ISERR(LN(Table1321[[#This Row],[Close]]/E325)),"-",LN(Table1321[[#This Row],[Close]]/E325))</f>
        <v>-8.5226461341222932E-3</v>
      </c>
    </row>
    <row r="327" spans="1:8" x14ac:dyDescent="0.3">
      <c r="A327" s="2">
        <v>43581</v>
      </c>
      <c r="B327" s="1">
        <v>30446.1</v>
      </c>
      <c r="C327" s="1">
        <v>30511.35</v>
      </c>
      <c r="D327" s="1">
        <v>30298.35</v>
      </c>
      <c r="E327" s="1">
        <v>30440.75</v>
      </c>
      <c r="F327" s="1">
        <v>14392110</v>
      </c>
      <c r="G327" s="1">
        <v>860.8</v>
      </c>
      <c r="H327" s="3">
        <f>IF(ISERR(LN(Table1321[[#This Row],[Close]]/E326)),"-",LN(Table1321[[#This Row],[Close]]/E326))</f>
        <v>2.2840877817379554E-3</v>
      </c>
    </row>
    <row r="328" spans="1:8" x14ac:dyDescent="0.3">
      <c r="A328" s="2">
        <v>43585</v>
      </c>
      <c r="B328" s="1">
        <v>30442.45</v>
      </c>
      <c r="C328" s="1">
        <v>30628.75</v>
      </c>
      <c r="D328" s="1">
        <v>30255.1</v>
      </c>
      <c r="E328" s="1">
        <v>30336.9</v>
      </c>
      <c r="F328" s="1">
        <v>24101454</v>
      </c>
      <c r="G328" s="1">
        <v>1291.6400000000001</v>
      </c>
      <c r="H328" s="3">
        <f>IF(ISERR(LN(Table1321[[#This Row],[Close]]/E327)),"-",LN(Table1321[[#This Row],[Close]]/E327))</f>
        <v>-3.4173779692839037E-3</v>
      </c>
    </row>
    <row r="329" spans="1:8" x14ac:dyDescent="0.3">
      <c r="A329" s="2">
        <v>43587</v>
      </c>
      <c r="B329" s="1">
        <v>30349.5</v>
      </c>
      <c r="C329" s="1">
        <v>30442.6</v>
      </c>
      <c r="D329" s="1">
        <v>30030.25</v>
      </c>
      <c r="E329" s="1">
        <v>30091.25</v>
      </c>
      <c r="F329" s="1">
        <v>31138750</v>
      </c>
      <c r="G329" s="1">
        <v>1846.78</v>
      </c>
      <c r="H329" s="3">
        <f>IF(ISERR(LN(Table1321[[#This Row],[Close]]/E328)),"-",LN(Table1321[[#This Row],[Close]]/E328))</f>
        <v>-8.1303615344000112E-3</v>
      </c>
    </row>
    <row r="330" spans="1:8" x14ac:dyDescent="0.3">
      <c r="A330" s="2">
        <v>43588</v>
      </c>
      <c r="B330" s="1">
        <v>30026</v>
      </c>
      <c r="C330" s="1">
        <v>30063.4</v>
      </c>
      <c r="D330" s="1">
        <v>29688.15</v>
      </c>
      <c r="E330" s="1">
        <v>29750.55</v>
      </c>
      <c r="F330" s="1">
        <v>25929607</v>
      </c>
      <c r="G330" s="1">
        <v>1890.44</v>
      </c>
      <c r="H330" s="3">
        <f>IF(ISERR(LN(Table1321[[#This Row],[Close]]/E329)),"-",LN(Table1321[[#This Row],[Close]]/E329))</f>
        <v>-1.1386812603945281E-2</v>
      </c>
    </row>
    <row r="331" spans="1:8" x14ac:dyDescent="0.3">
      <c r="A331" s="2">
        <v>43591</v>
      </c>
      <c r="B331" s="1">
        <v>29677.05</v>
      </c>
      <c r="C331" s="1">
        <v>29677.05</v>
      </c>
      <c r="D331" s="1">
        <v>29371.1</v>
      </c>
      <c r="E331" s="1">
        <v>29575.85</v>
      </c>
      <c r="F331" s="1">
        <v>19977935</v>
      </c>
      <c r="G331" s="1">
        <v>1402.04</v>
      </c>
      <c r="H331" s="3">
        <f>IF(ISERR(LN(Table1321[[#This Row],[Close]]/E330)),"-",LN(Table1321[[#This Row],[Close]]/E330))</f>
        <v>-5.8894692739774983E-3</v>
      </c>
    </row>
    <row r="332" spans="1:8" x14ac:dyDescent="0.3">
      <c r="A332" s="2">
        <v>43592</v>
      </c>
      <c r="B332" s="1">
        <v>29742.45</v>
      </c>
      <c r="C332" s="1">
        <v>29910.75</v>
      </c>
      <c r="D332" s="1">
        <v>29521</v>
      </c>
      <c r="E332" s="1">
        <v>29557.05</v>
      </c>
      <c r="F332" s="1">
        <v>40204807</v>
      </c>
      <c r="G332" s="1">
        <v>2198.39</v>
      </c>
      <c r="H332" s="3">
        <f>IF(ISERR(LN(Table1321[[#This Row],[Close]]/E331)),"-",LN(Table1321[[#This Row],[Close]]/E331))</f>
        <v>-6.3585586478670595E-4</v>
      </c>
    </row>
    <row r="333" spans="1:8" x14ac:dyDescent="0.3">
      <c r="A333" s="2">
        <v>43593</v>
      </c>
      <c r="B333" s="1">
        <v>29480.7</v>
      </c>
      <c r="C333" s="1">
        <v>29587.45</v>
      </c>
      <c r="D333" s="1">
        <v>29310.400000000001</v>
      </c>
      <c r="E333" s="1">
        <v>29395.7</v>
      </c>
      <c r="F333" s="1">
        <v>26240056</v>
      </c>
      <c r="G333" s="1">
        <v>1432.1</v>
      </c>
      <c r="H333" s="3">
        <f>IF(ISERR(LN(Table1321[[#This Row],[Close]]/E332)),"-",LN(Table1321[[#This Row],[Close]]/E332))</f>
        <v>-5.4738889325260118E-3</v>
      </c>
    </row>
    <row r="334" spans="1:8" x14ac:dyDescent="0.3">
      <c r="A334" s="2">
        <v>43594</v>
      </c>
      <c r="B334" s="1">
        <v>29296.05</v>
      </c>
      <c r="C334" s="1">
        <v>29550.6</v>
      </c>
      <c r="D334" s="1">
        <v>29217.05</v>
      </c>
      <c r="E334" s="1">
        <v>29474.799999999999</v>
      </c>
      <c r="F334" s="1">
        <v>20225348</v>
      </c>
      <c r="G334" s="1">
        <v>1098.73</v>
      </c>
      <c r="H334" s="3">
        <f>IF(ISERR(LN(Table1321[[#This Row],[Close]]/E333)),"-",LN(Table1321[[#This Row],[Close]]/E333))</f>
        <v>2.6872558446312754E-3</v>
      </c>
    </row>
    <row r="335" spans="1:8" x14ac:dyDescent="0.3">
      <c r="A335" s="2">
        <v>43595</v>
      </c>
      <c r="B335" s="1">
        <v>29505.3</v>
      </c>
      <c r="C335" s="1">
        <v>29533.3</v>
      </c>
      <c r="D335" s="1">
        <v>29257.200000000001</v>
      </c>
      <c r="E335" s="1">
        <v>29359.05</v>
      </c>
      <c r="F335" s="1">
        <v>18436110</v>
      </c>
      <c r="G335" s="1">
        <v>1070.1400000000001</v>
      </c>
      <c r="H335" s="3">
        <f>IF(ISERR(LN(Table1321[[#This Row],[Close]]/E334)),"-",LN(Table1321[[#This Row],[Close]]/E334))</f>
        <v>-3.9348147144594734E-3</v>
      </c>
    </row>
    <row r="336" spans="1:8" x14ac:dyDescent="0.3">
      <c r="A336" s="2">
        <v>43598</v>
      </c>
      <c r="B336" s="1">
        <v>29295.95</v>
      </c>
      <c r="C336" s="1">
        <v>29658.55</v>
      </c>
      <c r="D336" s="1">
        <v>28988.55</v>
      </c>
      <c r="E336" s="1">
        <v>29061</v>
      </c>
      <c r="F336" s="1">
        <v>48698880</v>
      </c>
      <c r="G336" s="1">
        <v>1901.43</v>
      </c>
      <c r="H336" s="3">
        <f>IF(ISERR(LN(Table1321[[#This Row],[Close]]/E335)),"-",LN(Table1321[[#This Row],[Close]]/E335))</f>
        <v>-1.0203777162231009E-2</v>
      </c>
    </row>
    <row r="337" spans="1:8" x14ac:dyDescent="0.3">
      <c r="A337" s="2">
        <v>43599</v>
      </c>
      <c r="B337" s="1">
        <v>29105.3</v>
      </c>
      <c r="C337" s="1">
        <v>29406.65</v>
      </c>
      <c r="D337" s="1">
        <v>28996.2</v>
      </c>
      <c r="E337" s="1">
        <v>29235.1</v>
      </c>
      <c r="F337" s="1">
        <v>36928697</v>
      </c>
      <c r="G337" s="1">
        <v>1673.87</v>
      </c>
      <c r="H337" s="3">
        <f>IF(ISERR(LN(Table1321[[#This Row],[Close]]/E336)),"-",LN(Table1321[[#This Row],[Close]]/E336))</f>
        <v>5.9729730669770614E-3</v>
      </c>
    </row>
    <row r="338" spans="1:8" x14ac:dyDescent="0.3">
      <c r="A338" s="2">
        <v>43600</v>
      </c>
      <c r="B338" s="1">
        <v>29361</v>
      </c>
      <c r="C338" s="1">
        <v>29368.75</v>
      </c>
      <c r="D338" s="1">
        <v>29118.55</v>
      </c>
      <c r="E338" s="1">
        <v>29185.1</v>
      </c>
      <c r="F338" s="1">
        <v>36347341</v>
      </c>
      <c r="G338" s="1">
        <v>1983.48</v>
      </c>
      <c r="H338" s="3">
        <f>IF(ISERR(LN(Table1321[[#This Row],[Close]]/E337)),"-",LN(Table1321[[#This Row],[Close]]/E337))</f>
        <v>-1.7117371117700904E-3</v>
      </c>
    </row>
    <row r="339" spans="1:8" x14ac:dyDescent="0.3">
      <c r="A339" s="2">
        <v>43601</v>
      </c>
      <c r="B339" s="1">
        <v>29258.799999999999</v>
      </c>
      <c r="C339" s="1">
        <v>29344.2</v>
      </c>
      <c r="D339" s="1">
        <v>29032.1</v>
      </c>
      <c r="E339" s="1">
        <v>29228.7</v>
      </c>
      <c r="F339" s="1">
        <v>45065053</v>
      </c>
      <c r="G339" s="1">
        <v>1732.23</v>
      </c>
      <c r="H339" s="3">
        <f>IF(ISERR(LN(Table1321[[#This Row],[Close]]/E338)),"-",LN(Table1321[[#This Row],[Close]]/E338))</f>
        <v>1.4927982119530819E-3</v>
      </c>
    </row>
    <row r="340" spans="1:8" x14ac:dyDescent="0.3">
      <c r="A340" s="2">
        <v>43602</v>
      </c>
      <c r="B340" s="1">
        <v>29251.7</v>
      </c>
      <c r="C340" s="1">
        <v>30002.45</v>
      </c>
      <c r="D340" s="1">
        <v>29250.9</v>
      </c>
      <c r="E340" s="1">
        <v>29962.15</v>
      </c>
      <c r="F340" s="1">
        <v>46727172</v>
      </c>
      <c r="G340" s="1">
        <v>2153.7399999999998</v>
      </c>
      <c r="H340" s="3">
        <f>IF(ISERR(LN(Table1321[[#This Row],[Close]]/E339)),"-",LN(Table1321[[#This Row],[Close]]/E339))</f>
        <v>2.4783815144506824E-2</v>
      </c>
    </row>
    <row r="341" spans="1:8" x14ac:dyDescent="0.3">
      <c r="A341" s="2">
        <v>43605</v>
      </c>
      <c r="B341" s="1">
        <v>30447.05</v>
      </c>
      <c r="C341" s="1">
        <v>30592.85</v>
      </c>
      <c r="D341" s="1">
        <v>30055.5</v>
      </c>
      <c r="E341" s="1">
        <v>30547.65</v>
      </c>
      <c r="F341" s="1">
        <v>33027463</v>
      </c>
      <c r="G341" s="1">
        <v>1688.54</v>
      </c>
      <c r="H341" s="3">
        <f>IF(ISERR(LN(Table1321[[#This Row],[Close]]/E340)),"-",LN(Table1321[[#This Row],[Close]]/E340))</f>
        <v>1.9352841157925342E-2</v>
      </c>
    </row>
    <row r="342" spans="1:8" x14ac:dyDescent="0.3">
      <c r="A342" s="2">
        <v>43606</v>
      </c>
      <c r="B342" s="1">
        <v>30557.65</v>
      </c>
      <c r="C342" s="1">
        <v>30824.95</v>
      </c>
      <c r="D342" s="1">
        <v>30491.3</v>
      </c>
      <c r="E342" s="1">
        <v>30537.9</v>
      </c>
      <c r="F342" s="1">
        <v>32762161</v>
      </c>
      <c r="G342" s="1">
        <v>2002.4</v>
      </c>
      <c r="H342" s="3">
        <f>IF(ISERR(LN(Table1321[[#This Row],[Close]]/E341)),"-",LN(Table1321[[#This Row],[Close]]/E341))</f>
        <v>-3.192244346755016E-4</v>
      </c>
    </row>
    <row r="343" spans="1:8" x14ac:dyDescent="0.3">
      <c r="A343" s="2">
        <v>43607</v>
      </c>
      <c r="B343" s="1">
        <v>30459.65</v>
      </c>
      <c r="C343" s="1">
        <v>30459.65</v>
      </c>
      <c r="D343" s="1">
        <v>30064.25</v>
      </c>
      <c r="E343" s="1">
        <v>30247.65</v>
      </c>
      <c r="F343" s="1">
        <v>27293137</v>
      </c>
      <c r="G343" s="1">
        <v>1383.56</v>
      </c>
      <c r="H343" s="3">
        <f>IF(ISERR(LN(Table1321[[#This Row],[Close]]/E342)),"-",LN(Table1321[[#This Row],[Close]]/E342))</f>
        <v>-9.5500396385465435E-3</v>
      </c>
    </row>
    <row r="344" spans="1:8" x14ac:dyDescent="0.3">
      <c r="A344" s="2">
        <v>43608</v>
      </c>
      <c r="B344" s="1">
        <v>30609.65</v>
      </c>
      <c r="C344" s="1">
        <v>30664</v>
      </c>
      <c r="D344" s="1">
        <v>29630.799999999999</v>
      </c>
      <c r="E344" s="1">
        <v>29723.8</v>
      </c>
      <c r="F344" s="1">
        <v>45616577</v>
      </c>
      <c r="G344" s="1">
        <v>1967.24</v>
      </c>
      <c r="H344" s="3">
        <f>IF(ISERR(LN(Table1321[[#This Row],[Close]]/E343)),"-",LN(Table1321[[#This Row],[Close]]/E343))</f>
        <v>-1.7470423805647776E-2</v>
      </c>
    </row>
    <row r="345" spans="1:8" x14ac:dyDescent="0.3">
      <c r="A345" s="2">
        <v>43609</v>
      </c>
      <c r="B345" s="1">
        <v>29889.8</v>
      </c>
      <c r="C345" s="1">
        <v>30038.3</v>
      </c>
      <c r="D345" s="1">
        <v>29606.85</v>
      </c>
      <c r="E345" s="1">
        <v>29965.4</v>
      </c>
      <c r="F345" s="1">
        <v>29148853</v>
      </c>
      <c r="G345" s="1">
        <v>1604.69</v>
      </c>
      <c r="H345" s="3">
        <f>IF(ISERR(LN(Table1321[[#This Row],[Close]]/E344)),"-",LN(Table1321[[#This Row],[Close]]/E344))</f>
        <v>8.0953110250312193E-3</v>
      </c>
    </row>
    <row r="346" spans="1:8" x14ac:dyDescent="0.3">
      <c r="A346" s="2">
        <v>43612</v>
      </c>
      <c r="B346" s="1">
        <v>29994.05</v>
      </c>
      <c r="C346" s="1">
        <v>30129.3</v>
      </c>
      <c r="D346" s="1">
        <v>29948.9</v>
      </c>
      <c r="E346" s="1">
        <v>30105.4</v>
      </c>
      <c r="F346" s="1">
        <v>21432272</v>
      </c>
      <c r="G346" s="1">
        <v>1273.17</v>
      </c>
      <c r="H346" s="3">
        <f>IF(ISERR(LN(Table1321[[#This Row],[Close]]/E345)),"-",LN(Table1321[[#This Row],[Close]]/E345))</f>
        <v>4.661174929461478E-3</v>
      </c>
    </row>
    <row r="347" spans="1:8" x14ac:dyDescent="0.3">
      <c r="A347" s="2">
        <v>43613</v>
      </c>
      <c r="B347" s="1">
        <v>30194.45</v>
      </c>
      <c r="C347" s="1">
        <v>30223.55</v>
      </c>
      <c r="D347" s="1">
        <v>29997.1</v>
      </c>
      <c r="E347" s="1">
        <v>30068.95</v>
      </c>
      <c r="F347" s="1">
        <v>36831783</v>
      </c>
      <c r="G347" s="1">
        <v>1993.08</v>
      </c>
      <c r="H347" s="3">
        <f>IF(ISERR(LN(Table1321[[#This Row],[Close]]/E346)),"-",LN(Table1321[[#This Row],[Close]]/E346))</f>
        <v>-1.211479790245775E-3</v>
      </c>
    </row>
    <row r="348" spans="1:8" x14ac:dyDescent="0.3">
      <c r="A348" s="2">
        <v>43614</v>
      </c>
      <c r="B348" s="1">
        <v>30073.599999999999</v>
      </c>
      <c r="C348" s="1">
        <v>30207.75</v>
      </c>
      <c r="D348" s="1">
        <v>29960.799999999999</v>
      </c>
      <c r="E348" s="1">
        <v>30014.2</v>
      </c>
      <c r="F348" s="1">
        <v>18426320</v>
      </c>
      <c r="G348" s="1">
        <v>945.3</v>
      </c>
      <c r="H348" s="3">
        <f>IF(ISERR(LN(Table1321[[#This Row],[Close]]/E347)),"-",LN(Table1321[[#This Row],[Close]]/E347))</f>
        <v>-1.8224748587234111E-3</v>
      </c>
    </row>
    <row r="349" spans="1:8" x14ac:dyDescent="0.3">
      <c r="A349" s="2">
        <v>43615</v>
      </c>
      <c r="B349" s="1">
        <v>30055.7</v>
      </c>
      <c r="C349" s="1">
        <v>30124.799999999999</v>
      </c>
      <c r="D349" s="1">
        <v>29974.9</v>
      </c>
      <c r="E349" s="1">
        <v>30002.400000000001</v>
      </c>
      <c r="F349" s="1">
        <v>24842085</v>
      </c>
      <c r="G349" s="1">
        <v>1314.3</v>
      </c>
      <c r="H349" s="3">
        <f>IF(ISERR(LN(Table1321[[#This Row],[Close]]/E348)),"-",LN(Table1321[[#This Row],[Close]]/E348))</f>
        <v>-3.9322454627717049E-4</v>
      </c>
    </row>
    <row r="350" spans="1:8" x14ac:dyDescent="0.3">
      <c r="A350" s="2">
        <v>43616</v>
      </c>
      <c r="B350" s="1">
        <v>30060.95</v>
      </c>
      <c r="C350" s="1">
        <v>30316.75</v>
      </c>
      <c r="D350" s="1">
        <v>29756.400000000001</v>
      </c>
      <c r="E350" s="1">
        <v>29850.400000000001</v>
      </c>
      <c r="F350" s="1">
        <v>48777826</v>
      </c>
      <c r="G350" s="1">
        <v>2171.12</v>
      </c>
      <c r="H350" s="3">
        <f>IF(ISERR(LN(Table1321[[#This Row],[Close]]/E349)),"-",LN(Table1321[[#This Row],[Close]]/E349))</f>
        <v>-5.0791383784902291E-3</v>
      </c>
    </row>
    <row r="351" spans="1:8" x14ac:dyDescent="0.3">
      <c r="A351" s="2">
        <v>43619</v>
      </c>
      <c r="B351" s="1">
        <v>30019.95</v>
      </c>
      <c r="C351" s="1">
        <v>30313.35</v>
      </c>
      <c r="D351" s="1">
        <v>29956.3</v>
      </c>
      <c r="E351" s="1">
        <v>30278.75</v>
      </c>
      <c r="F351" s="1">
        <v>38563328</v>
      </c>
      <c r="G351" s="1">
        <v>1965.63</v>
      </c>
      <c r="H351" s="3">
        <f>IF(ISERR(LN(Table1321[[#This Row],[Close]]/E350)),"-",LN(Table1321[[#This Row],[Close]]/E350))</f>
        <v>1.4247906259468613E-2</v>
      </c>
    </row>
    <row r="352" spans="1:8" x14ac:dyDescent="0.3">
      <c r="A352" s="2">
        <v>43620</v>
      </c>
      <c r="B352" s="1">
        <v>30254.1</v>
      </c>
      <c r="C352" s="1">
        <v>30339.95</v>
      </c>
      <c r="D352" s="1">
        <v>30150.75</v>
      </c>
      <c r="E352" s="1">
        <v>30197.95</v>
      </c>
      <c r="F352" s="1">
        <v>36086791</v>
      </c>
      <c r="G352" s="1">
        <v>1617.07</v>
      </c>
      <c r="H352" s="3">
        <f>IF(ISERR(LN(Table1321[[#This Row],[Close]]/E351)),"-",LN(Table1321[[#This Row],[Close]]/E351))</f>
        <v>-2.6721050611879151E-3</v>
      </c>
    </row>
    <row r="353" spans="1:8" x14ac:dyDescent="0.3">
      <c r="A353" s="2">
        <v>43622</v>
      </c>
      <c r="B353" s="1">
        <v>30313.1</v>
      </c>
      <c r="C353" s="1">
        <v>30375</v>
      </c>
      <c r="D353" s="1">
        <v>30010.1</v>
      </c>
      <c r="E353" s="1">
        <v>30057.4</v>
      </c>
      <c r="F353" s="1">
        <v>28037466</v>
      </c>
      <c r="G353" s="1">
        <v>1489.63</v>
      </c>
      <c r="H353" s="3">
        <f>IF(ISERR(LN(Table1321[[#This Row],[Close]]/E352)),"-",LN(Table1321[[#This Row],[Close]]/E352))</f>
        <v>-4.6651543773900944E-3</v>
      </c>
    </row>
    <row r="354" spans="1:8" x14ac:dyDescent="0.3">
      <c r="A354" s="2">
        <v>43623</v>
      </c>
      <c r="B354" s="1">
        <v>30098.1</v>
      </c>
      <c r="C354" s="1">
        <v>30110.9</v>
      </c>
      <c r="D354" s="1">
        <v>29793.599999999999</v>
      </c>
      <c r="E354" s="1">
        <v>29971.45</v>
      </c>
      <c r="F354" s="1">
        <v>20464421</v>
      </c>
      <c r="G354" s="1">
        <v>984.31</v>
      </c>
      <c r="H354" s="3">
        <f>IF(ISERR(LN(Table1321[[#This Row],[Close]]/E353)),"-",LN(Table1321[[#This Row],[Close]]/E353))</f>
        <v>-2.8636250314635807E-3</v>
      </c>
    </row>
    <row r="355" spans="1:8" x14ac:dyDescent="0.3">
      <c r="A355" s="2">
        <v>43626</v>
      </c>
      <c r="B355" s="1">
        <v>30161.4</v>
      </c>
      <c r="C355" s="1">
        <v>30437.25</v>
      </c>
      <c r="D355" s="1">
        <v>30117.599999999999</v>
      </c>
      <c r="E355" s="1">
        <v>30360.9</v>
      </c>
      <c r="F355" s="1">
        <v>22483520</v>
      </c>
      <c r="G355" s="1">
        <v>1228.01</v>
      </c>
      <c r="H355" s="3">
        <f>IF(ISERR(LN(Table1321[[#This Row],[Close]]/E354)),"-",LN(Table1321[[#This Row],[Close]]/E354))</f>
        <v>1.2910334483558553E-2</v>
      </c>
    </row>
    <row r="356" spans="1:8" x14ac:dyDescent="0.3">
      <c r="A356" s="2">
        <v>43627</v>
      </c>
      <c r="B356" s="1">
        <v>30459.55</v>
      </c>
      <c r="C356" s="1">
        <v>30466.9</v>
      </c>
      <c r="D356" s="1">
        <v>30267.3</v>
      </c>
      <c r="E356" s="1">
        <v>30311.3</v>
      </c>
      <c r="F356" s="1">
        <v>20035966</v>
      </c>
      <c r="G356" s="1">
        <v>1126.6300000000001</v>
      </c>
      <c r="H356" s="3">
        <f>IF(ISERR(LN(Table1321[[#This Row],[Close]]/E355)),"-",LN(Table1321[[#This Row],[Close]]/E355))</f>
        <v>-1.6350160715961958E-3</v>
      </c>
    </row>
    <row r="357" spans="1:8" x14ac:dyDescent="0.3">
      <c r="A357" s="2">
        <v>43628</v>
      </c>
      <c r="B357" s="1">
        <v>30351</v>
      </c>
      <c r="C357" s="1">
        <v>30433</v>
      </c>
      <c r="D357" s="1">
        <v>30156.9</v>
      </c>
      <c r="E357" s="1">
        <v>30379.25</v>
      </c>
      <c r="F357" s="1">
        <v>17450219</v>
      </c>
      <c r="G357" s="1">
        <v>900.9</v>
      </c>
      <c r="H357" s="3">
        <f>IF(ISERR(LN(Table1321[[#This Row],[Close]]/E356)),"-",LN(Table1321[[#This Row],[Close]]/E356))</f>
        <v>2.2392292833928696E-3</v>
      </c>
    </row>
    <row r="358" spans="1:8" x14ac:dyDescent="0.3">
      <c r="A358" s="2">
        <v>43629</v>
      </c>
      <c r="B358" s="1">
        <v>30351.5</v>
      </c>
      <c r="C358" s="1">
        <v>30389.7</v>
      </c>
      <c r="D358" s="1">
        <v>30162.6</v>
      </c>
      <c r="E358" s="1">
        <v>30354.55</v>
      </c>
      <c r="F358" s="1">
        <v>14875584</v>
      </c>
      <c r="G358" s="1">
        <v>795.82</v>
      </c>
      <c r="H358" s="3">
        <f>IF(ISERR(LN(Table1321[[#This Row],[Close]]/E357)),"-",LN(Table1321[[#This Row],[Close]]/E357))</f>
        <v>-8.1338567195812458E-4</v>
      </c>
    </row>
    <row r="359" spans="1:8" x14ac:dyDescent="0.3">
      <c r="A359" s="2">
        <v>43630</v>
      </c>
      <c r="B359" s="1">
        <v>30313.95</v>
      </c>
      <c r="C359" s="1">
        <v>30356</v>
      </c>
      <c r="D359" s="1">
        <v>29897.5</v>
      </c>
      <c r="E359" s="1">
        <v>29966.1</v>
      </c>
      <c r="F359" s="1">
        <v>16180099</v>
      </c>
      <c r="G359" s="1">
        <v>867.27</v>
      </c>
      <c r="H359" s="3">
        <f>IF(ISERR(LN(Table1321[[#This Row],[Close]]/E358)),"-",LN(Table1321[[#This Row],[Close]]/E358))</f>
        <v>-1.2879681165878129E-2</v>
      </c>
    </row>
    <row r="360" spans="1:8" x14ac:dyDescent="0.3">
      <c r="A360" s="2">
        <v>43633</v>
      </c>
      <c r="B360" s="1">
        <v>30019.4</v>
      </c>
      <c r="C360" s="1">
        <v>30020.55</v>
      </c>
      <c r="D360" s="1">
        <v>29657.25</v>
      </c>
      <c r="E360" s="1">
        <v>29703.9</v>
      </c>
      <c r="F360" s="1">
        <v>19005568</v>
      </c>
      <c r="G360" s="1">
        <v>947.87</v>
      </c>
      <c r="H360" s="3">
        <f>IF(ISERR(LN(Table1321[[#This Row],[Close]]/E359)),"-",LN(Table1321[[#This Row],[Close]]/E359))</f>
        <v>-8.7883924116291014E-3</v>
      </c>
    </row>
    <row r="361" spans="1:8" x14ac:dyDescent="0.3">
      <c r="A361" s="2">
        <v>43634</v>
      </c>
      <c r="B361" s="1">
        <v>29706.3</v>
      </c>
      <c r="C361" s="1">
        <v>29733.55</v>
      </c>
      <c r="D361" s="1">
        <v>29409.85</v>
      </c>
      <c r="E361" s="1">
        <v>29580.75</v>
      </c>
      <c r="F361" s="1">
        <v>29398576</v>
      </c>
      <c r="G361" s="1">
        <v>1579.18</v>
      </c>
      <c r="H361" s="3">
        <f>IF(ISERR(LN(Table1321[[#This Row],[Close]]/E360)),"-",LN(Table1321[[#This Row],[Close]]/E360))</f>
        <v>-4.154538388356604E-3</v>
      </c>
    </row>
    <row r="362" spans="1:8" x14ac:dyDescent="0.3">
      <c r="A362" s="2">
        <v>43635</v>
      </c>
      <c r="B362" s="1">
        <v>29657.5</v>
      </c>
      <c r="C362" s="1">
        <v>29789.8</v>
      </c>
      <c r="D362" s="1">
        <v>29473.35</v>
      </c>
      <c r="E362" s="1">
        <v>29585.4</v>
      </c>
      <c r="F362" s="1">
        <v>19741541</v>
      </c>
      <c r="G362" s="1">
        <v>950.38</v>
      </c>
      <c r="H362" s="3">
        <f>IF(ISERR(LN(Table1321[[#This Row],[Close]]/E361)),"-",LN(Table1321[[#This Row],[Close]]/E361))</f>
        <v>1.5718447151209103E-4</v>
      </c>
    </row>
    <row r="363" spans="1:8" x14ac:dyDescent="0.3">
      <c r="A363" s="2">
        <v>43636</v>
      </c>
      <c r="B363" s="1">
        <v>29467.15</v>
      </c>
      <c r="C363" s="1">
        <v>29702.85</v>
      </c>
      <c r="D363" s="1">
        <v>29357.1</v>
      </c>
      <c r="E363" s="1">
        <v>29651.45</v>
      </c>
      <c r="F363" s="1">
        <v>22642382</v>
      </c>
      <c r="G363" s="1">
        <v>1043.21</v>
      </c>
      <c r="H363" s="3">
        <f>IF(ISERR(LN(Table1321[[#This Row],[Close]]/E362)),"-",LN(Table1321[[#This Row],[Close]]/E362))</f>
        <v>2.2300317242543526E-3</v>
      </c>
    </row>
    <row r="364" spans="1:8" x14ac:dyDescent="0.3">
      <c r="A364" s="2">
        <v>43637</v>
      </c>
      <c r="B364" s="1">
        <v>29642.799999999999</v>
      </c>
      <c r="C364" s="1">
        <v>29665.7</v>
      </c>
      <c r="D364" s="1">
        <v>29388.5</v>
      </c>
      <c r="E364" s="1">
        <v>29423.85</v>
      </c>
      <c r="F364" s="1">
        <v>37626684</v>
      </c>
      <c r="G364" s="1">
        <v>1870.56</v>
      </c>
      <c r="H364" s="3">
        <f>IF(ISERR(LN(Table1321[[#This Row],[Close]]/E363)),"-",LN(Table1321[[#This Row],[Close]]/E363))</f>
        <v>-7.7054581568735308E-3</v>
      </c>
    </row>
    <row r="365" spans="1:8" x14ac:dyDescent="0.3">
      <c r="A365" s="2">
        <v>43640</v>
      </c>
      <c r="B365" s="1">
        <v>29440.7</v>
      </c>
      <c r="C365" s="1">
        <v>29625.5</v>
      </c>
      <c r="D365" s="1">
        <v>29406.85</v>
      </c>
      <c r="E365" s="1">
        <v>29464.2</v>
      </c>
      <c r="F365" s="1">
        <v>41483451</v>
      </c>
      <c r="G365" s="1">
        <v>1548.66</v>
      </c>
      <c r="H365" s="3">
        <f>IF(ISERR(LN(Table1321[[#This Row],[Close]]/E364)),"-",LN(Table1321[[#This Row],[Close]]/E364))</f>
        <v>1.370397094647854E-3</v>
      </c>
    </row>
    <row r="366" spans="1:8" x14ac:dyDescent="0.3">
      <c r="A366" s="2">
        <v>43641</v>
      </c>
      <c r="B366" s="1">
        <v>29424.85</v>
      </c>
      <c r="C366" s="1">
        <v>29618.6</v>
      </c>
      <c r="D366" s="1">
        <v>29285.65</v>
      </c>
      <c r="E366" s="1">
        <v>29552.6</v>
      </c>
      <c r="F366" s="1">
        <v>33851661</v>
      </c>
      <c r="G366" s="1">
        <v>1387.56</v>
      </c>
      <c r="H366" s="3">
        <f>IF(ISERR(LN(Table1321[[#This Row],[Close]]/E365)),"-",LN(Table1321[[#This Row],[Close]]/E365))</f>
        <v>2.9957593808097815E-3</v>
      </c>
    </row>
    <row r="367" spans="1:8" x14ac:dyDescent="0.3">
      <c r="A367" s="2">
        <v>43642</v>
      </c>
      <c r="B367" s="1">
        <v>29508.05</v>
      </c>
      <c r="C367" s="1">
        <v>29634.5</v>
      </c>
      <c r="D367" s="1">
        <v>29440.85</v>
      </c>
      <c r="E367" s="1">
        <v>29524.1</v>
      </c>
      <c r="F367" s="1" t="s">
        <v>22</v>
      </c>
      <c r="G367" s="1" t="s">
        <v>22</v>
      </c>
      <c r="H367" s="3">
        <f>IF(ISERR(LN(Table1321[[#This Row],[Close]]/E366)),"-",LN(Table1321[[#This Row],[Close]]/E366))</f>
        <v>-9.6484746815443559E-4</v>
      </c>
    </row>
    <row r="368" spans="1:8" x14ac:dyDescent="0.3">
      <c r="A368" s="2">
        <v>43643</v>
      </c>
      <c r="B368" s="1">
        <v>29591.25</v>
      </c>
      <c r="C368" s="1">
        <v>29668.799999999999</v>
      </c>
      <c r="D368" s="1">
        <v>29429.95</v>
      </c>
      <c r="E368" s="1">
        <v>29486.799999999999</v>
      </c>
      <c r="F368" s="1">
        <v>39820803</v>
      </c>
      <c r="G368" s="1">
        <v>1824.21</v>
      </c>
      <c r="H368" s="3">
        <f>IF(ISERR(LN(Table1321[[#This Row],[Close]]/E367)),"-",LN(Table1321[[#This Row],[Close]]/E367))</f>
        <v>-1.2641733973734776E-3</v>
      </c>
    </row>
    <row r="369" spans="1:8" x14ac:dyDescent="0.3">
      <c r="A369" s="2">
        <v>43644</v>
      </c>
      <c r="B369" s="1">
        <v>29544.2</v>
      </c>
      <c r="C369" s="1">
        <v>29575.25</v>
      </c>
      <c r="D369" s="1">
        <v>29446.65</v>
      </c>
      <c r="E369" s="1">
        <v>29546.05</v>
      </c>
      <c r="F369" s="1">
        <v>22332813</v>
      </c>
      <c r="G369" s="1">
        <v>1190.8900000000001</v>
      </c>
      <c r="H369" s="3">
        <f>IF(ISERR(LN(Table1321[[#This Row],[Close]]/E368)),"-",LN(Table1321[[#This Row],[Close]]/E368))</f>
        <v>2.0073575948163737E-3</v>
      </c>
    </row>
    <row r="370" spans="1:8" x14ac:dyDescent="0.3">
      <c r="A370" s="2">
        <v>43647</v>
      </c>
      <c r="B370" s="1">
        <v>29630.1</v>
      </c>
      <c r="C370" s="1">
        <v>29728.799999999999</v>
      </c>
      <c r="D370" s="1">
        <v>29579.4</v>
      </c>
      <c r="E370" s="1">
        <v>29600.400000000001</v>
      </c>
      <c r="F370" s="1">
        <v>14018949</v>
      </c>
      <c r="G370" s="1">
        <v>761.43</v>
      </c>
      <c r="H370" s="3">
        <f>IF(ISERR(LN(Table1321[[#This Row],[Close]]/E369)),"-",LN(Table1321[[#This Row],[Close]]/E369))</f>
        <v>1.8378115777868981E-3</v>
      </c>
    </row>
    <row r="371" spans="1:8" x14ac:dyDescent="0.3">
      <c r="A371" s="2">
        <v>43648</v>
      </c>
      <c r="B371" s="1">
        <v>29663.35</v>
      </c>
      <c r="C371" s="1">
        <v>29750.9</v>
      </c>
      <c r="D371" s="1">
        <v>29568.75</v>
      </c>
      <c r="E371" s="1">
        <v>29710.95</v>
      </c>
      <c r="F371" s="1">
        <v>20226219</v>
      </c>
      <c r="G371" s="1">
        <v>1001.05</v>
      </c>
      <c r="H371" s="3">
        <f>IF(ISERR(LN(Table1321[[#This Row],[Close]]/E370)),"-",LN(Table1321[[#This Row],[Close]]/E370))</f>
        <v>3.727789976816295E-3</v>
      </c>
    </row>
    <row r="372" spans="1:8" x14ac:dyDescent="0.3">
      <c r="A372" s="2">
        <v>43649</v>
      </c>
      <c r="B372" s="1">
        <v>29776.35</v>
      </c>
      <c r="C372" s="1">
        <v>29850.35</v>
      </c>
      <c r="D372" s="1">
        <v>29609.35</v>
      </c>
      <c r="E372" s="1">
        <v>29812.65</v>
      </c>
      <c r="F372" s="1">
        <v>28596202</v>
      </c>
      <c r="G372" s="1">
        <v>1326.07</v>
      </c>
      <c r="H372" s="3">
        <f>IF(ISERR(LN(Table1321[[#This Row],[Close]]/E371)),"-",LN(Table1321[[#This Row],[Close]]/E371))</f>
        <v>3.4171353534054828E-3</v>
      </c>
    </row>
    <row r="373" spans="1:8" x14ac:dyDescent="0.3">
      <c r="A373" s="2">
        <v>43650</v>
      </c>
      <c r="B373" s="1">
        <v>29830.45</v>
      </c>
      <c r="C373" s="1">
        <v>29924.75</v>
      </c>
      <c r="D373" s="1">
        <v>29754.15</v>
      </c>
      <c r="E373" s="1">
        <v>29889.45</v>
      </c>
      <c r="F373" s="1">
        <v>21259166</v>
      </c>
      <c r="G373" s="1">
        <v>1064.8399999999999</v>
      </c>
      <c r="H373" s="3">
        <f>IF(ISERR(LN(Table1321[[#This Row],[Close]]/E372)),"-",LN(Table1321[[#This Row],[Close]]/E372))</f>
        <v>2.5727752411623087E-3</v>
      </c>
    </row>
    <row r="374" spans="1:8" x14ac:dyDescent="0.3">
      <c r="A374" s="2">
        <v>43651</v>
      </c>
      <c r="B374" s="1">
        <v>29940.2</v>
      </c>
      <c r="C374" s="1">
        <v>30151.3</v>
      </c>
      <c r="D374" s="1">
        <v>29570.25</v>
      </c>
      <c r="E374" s="1">
        <v>29973.25</v>
      </c>
      <c r="F374" s="1">
        <v>50510430</v>
      </c>
      <c r="G374" s="1">
        <v>1957.14</v>
      </c>
      <c r="H374" s="3">
        <f>IF(ISERR(LN(Table1321[[#This Row],[Close]]/E373)),"-",LN(Table1321[[#This Row],[Close]]/E373))</f>
        <v>2.7997419006905236E-3</v>
      </c>
    </row>
    <row r="375" spans="1:8" x14ac:dyDescent="0.3">
      <c r="A375" s="2">
        <v>43654</v>
      </c>
      <c r="B375" s="1">
        <v>29931.8</v>
      </c>
      <c r="C375" s="1">
        <v>29999.95</v>
      </c>
      <c r="D375" s="1">
        <v>29541.8</v>
      </c>
      <c r="E375" s="1">
        <v>29594.65</v>
      </c>
      <c r="F375" s="1">
        <v>23794696</v>
      </c>
      <c r="G375" s="1">
        <v>1216.99</v>
      </c>
      <c r="H375" s="3">
        <f>IF(ISERR(LN(Table1321[[#This Row],[Close]]/E374)),"-",LN(Table1321[[#This Row],[Close]]/E374))</f>
        <v>-1.2711715473552952E-2</v>
      </c>
    </row>
    <row r="376" spans="1:8" x14ac:dyDescent="0.3">
      <c r="A376" s="2">
        <v>43655</v>
      </c>
      <c r="B376" s="1">
        <v>29539.9</v>
      </c>
      <c r="C376" s="1">
        <v>29550.55</v>
      </c>
      <c r="D376" s="1">
        <v>29259.4</v>
      </c>
      <c r="E376" s="1">
        <v>29321.3</v>
      </c>
      <c r="F376" s="1">
        <v>19743464</v>
      </c>
      <c r="G376" s="1">
        <v>1149.46</v>
      </c>
      <c r="H376" s="3">
        <f>IF(ISERR(LN(Table1321[[#This Row],[Close]]/E375)),"-",LN(Table1321[[#This Row],[Close]]/E375))</f>
        <v>-9.2793873796001725E-3</v>
      </c>
    </row>
    <row r="377" spans="1:8" x14ac:dyDescent="0.3">
      <c r="A377" s="2">
        <v>43656</v>
      </c>
      <c r="B377" s="1">
        <v>29322.25</v>
      </c>
      <c r="C377" s="1">
        <v>29495.8</v>
      </c>
      <c r="D377" s="1">
        <v>29056.55</v>
      </c>
      <c r="E377" s="1">
        <v>29154.05</v>
      </c>
      <c r="F377" s="1">
        <v>19801803</v>
      </c>
      <c r="G377" s="1">
        <v>1017.73</v>
      </c>
      <c r="H377" s="3">
        <f>IF(ISERR(LN(Table1321[[#This Row],[Close]]/E376)),"-",LN(Table1321[[#This Row],[Close]]/E376))</f>
        <v>-5.7203746902650772E-3</v>
      </c>
    </row>
    <row r="378" spans="1:8" x14ac:dyDescent="0.3">
      <c r="A378" s="2">
        <v>43657</v>
      </c>
      <c r="B378" s="1">
        <v>29201.200000000001</v>
      </c>
      <c r="C378" s="1">
        <v>29370.55</v>
      </c>
      <c r="D378" s="1">
        <v>29166.2</v>
      </c>
      <c r="E378" s="1">
        <v>29293.65</v>
      </c>
      <c r="F378" s="1">
        <v>16523982</v>
      </c>
      <c r="G378" s="1">
        <v>813.68</v>
      </c>
      <c r="H378" s="3">
        <f>IF(ISERR(LN(Table1321[[#This Row],[Close]]/E377)),"-",LN(Table1321[[#This Row],[Close]]/E377))</f>
        <v>4.7769293047137387E-3</v>
      </c>
    </row>
    <row r="379" spans="1:8" x14ac:dyDescent="0.3">
      <c r="A379" s="2">
        <v>43658</v>
      </c>
      <c r="B379" s="1">
        <v>29269.05</v>
      </c>
      <c r="C379" s="1">
        <v>29406.7</v>
      </c>
      <c r="D379" s="1">
        <v>29157</v>
      </c>
      <c r="E379" s="1">
        <v>29252</v>
      </c>
      <c r="F379" s="1">
        <v>21635959</v>
      </c>
      <c r="G379" s="1">
        <v>1128.03</v>
      </c>
      <c r="H379" s="3">
        <f>IF(ISERR(LN(Table1321[[#This Row],[Close]]/E378)),"-",LN(Table1321[[#This Row],[Close]]/E378))</f>
        <v>-1.422821576886752E-3</v>
      </c>
    </row>
    <row r="380" spans="1:8" x14ac:dyDescent="0.3">
      <c r="A380" s="2">
        <v>43661</v>
      </c>
      <c r="B380" s="1">
        <v>29288.95</v>
      </c>
      <c r="C380" s="1">
        <v>29329</v>
      </c>
      <c r="D380" s="1">
        <v>29023.85</v>
      </c>
      <c r="E380" s="1">
        <v>29079.9</v>
      </c>
      <c r="F380" s="1">
        <v>17628528</v>
      </c>
      <c r="G380" s="1">
        <v>851.26</v>
      </c>
      <c r="H380" s="3">
        <f>IF(ISERR(LN(Table1321[[#This Row],[Close]]/E379)),"-",LN(Table1321[[#This Row],[Close]]/E379))</f>
        <v>-5.9007335388447735E-3</v>
      </c>
    </row>
    <row r="381" spans="1:8" x14ac:dyDescent="0.3">
      <c r="A381" s="2">
        <v>43662</v>
      </c>
      <c r="B381" s="1">
        <v>29101</v>
      </c>
      <c r="C381" s="1">
        <v>29420.5</v>
      </c>
      <c r="D381" s="1">
        <v>29078.1</v>
      </c>
      <c r="E381" s="1">
        <v>29366.6</v>
      </c>
      <c r="F381" s="1">
        <v>19143296</v>
      </c>
      <c r="G381" s="1">
        <v>1172.24</v>
      </c>
      <c r="H381" s="3">
        <f>IF(ISERR(LN(Table1321[[#This Row],[Close]]/E380)),"-",LN(Table1321[[#This Row],[Close]]/E380))</f>
        <v>9.8107602540277658E-3</v>
      </c>
    </row>
    <row r="382" spans="1:8" x14ac:dyDescent="0.3">
      <c r="A382" s="2">
        <v>43663</v>
      </c>
      <c r="B382" s="1">
        <v>29367.95</v>
      </c>
      <c r="C382" s="1">
        <v>29631.7</v>
      </c>
      <c r="D382" s="1">
        <v>29285.7</v>
      </c>
      <c r="E382" s="1">
        <v>29614.25</v>
      </c>
      <c r="F382" s="1">
        <v>21582629</v>
      </c>
      <c r="G382" s="1">
        <v>1273.08</v>
      </c>
      <c r="H382" s="3">
        <f>IF(ISERR(LN(Table1321[[#This Row],[Close]]/E381)),"-",LN(Table1321[[#This Row],[Close]]/E381))</f>
        <v>8.3976902801365851E-3</v>
      </c>
    </row>
    <row r="383" spans="1:8" x14ac:dyDescent="0.3">
      <c r="A383" s="2">
        <v>43664</v>
      </c>
      <c r="B383" s="1">
        <v>29620.5</v>
      </c>
      <c r="C383" s="1">
        <v>29674.25</v>
      </c>
      <c r="D383" s="1">
        <v>29506.75</v>
      </c>
      <c r="E383" s="1">
        <v>29553.9</v>
      </c>
      <c r="F383" s="1">
        <v>23177175</v>
      </c>
      <c r="G383" s="1">
        <v>1431.06</v>
      </c>
      <c r="H383" s="3">
        <f>IF(ISERR(LN(Table1321[[#This Row],[Close]]/E382)),"-",LN(Table1321[[#This Row],[Close]]/E382))</f>
        <v>-2.0399495650394255E-3</v>
      </c>
    </row>
    <row r="384" spans="1:8" x14ac:dyDescent="0.3">
      <c r="A384" s="2">
        <v>43665</v>
      </c>
      <c r="B384" s="1">
        <v>29665.25</v>
      </c>
      <c r="C384" s="1">
        <v>29685.95</v>
      </c>
      <c r="D384" s="1">
        <v>28936.9</v>
      </c>
      <c r="E384" s="1">
        <v>29027.55</v>
      </c>
      <c r="F384" s="1">
        <v>31507031</v>
      </c>
      <c r="G384" s="1">
        <v>1619.24</v>
      </c>
      <c r="H384" s="3">
        <f>IF(ISERR(LN(Table1321[[#This Row],[Close]]/E383)),"-",LN(Table1321[[#This Row],[Close]]/E383))</f>
        <v>-1.7970335816922759E-2</v>
      </c>
    </row>
    <row r="385" spans="1:8" x14ac:dyDescent="0.3">
      <c r="A385" s="2">
        <v>43668</v>
      </c>
      <c r="B385" s="1">
        <v>29039.05</v>
      </c>
      <c r="C385" s="1">
        <v>29054.75</v>
      </c>
      <c r="D385" s="1">
        <v>28580.6</v>
      </c>
      <c r="E385" s="1">
        <v>28714.95</v>
      </c>
      <c r="F385" s="1">
        <v>25801704</v>
      </c>
      <c r="G385" s="1">
        <v>1273</v>
      </c>
      <c r="H385" s="3">
        <f>IF(ISERR(LN(Table1321[[#This Row],[Close]]/E384)),"-",LN(Table1321[[#This Row],[Close]]/E384))</f>
        <v>-1.0827485957535922E-2</v>
      </c>
    </row>
    <row r="386" spans="1:8" x14ac:dyDescent="0.3">
      <c r="A386" s="2">
        <v>43669</v>
      </c>
      <c r="B386" s="1">
        <v>28783</v>
      </c>
      <c r="C386" s="1">
        <v>29043</v>
      </c>
      <c r="D386" s="1">
        <v>28625.1</v>
      </c>
      <c r="E386" s="1">
        <v>28990.9</v>
      </c>
      <c r="F386" s="1">
        <v>27736970</v>
      </c>
      <c r="G386" s="1">
        <v>1379.94</v>
      </c>
      <c r="H386" s="3">
        <f>IF(ISERR(LN(Table1321[[#This Row],[Close]]/E385)),"-",LN(Table1321[[#This Row],[Close]]/E385))</f>
        <v>9.5640945751418547E-3</v>
      </c>
    </row>
    <row r="387" spans="1:8" x14ac:dyDescent="0.3">
      <c r="A387" s="2">
        <v>43670</v>
      </c>
      <c r="B387" s="1">
        <v>28970.6</v>
      </c>
      <c r="C387" s="1">
        <v>29105.05</v>
      </c>
      <c r="D387" s="1">
        <v>28719.65</v>
      </c>
      <c r="E387" s="1">
        <v>28992.5</v>
      </c>
      <c r="F387" s="1">
        <v>29095096</v>
      </c>
      <c r="G387" s="1">
        <v>1876.7</v>
      </c>
      <c r="H387" s="3">
        <f>IF(ISERR(LN(Table1321[[#This Row],[Close]]/E386)),"-",LN(Table1321[[#This Row],[Close]]/E386))</f>
        <v>5.5188209053064763E-5</v>
      </c>
    </row>
    <row r="388" spans="1:8" x14ac:dyDescent="0.3">
      <c r="A388" s="2">
        <v>43671</v>
      </c>
      <c r="B388" s="1">
        <v>29012.400000000001</v>
      </c>
      <c r="C388" s="1">
        <v>29225.25</v>
      </c>
      <c r="D388" s="1">
        <v>28931.15</v>
      </c>
      <c r="E388" s="1">
        <v>28983.55</v>
      </c>
      <c r="F388" s="1">
        <v>32751167</v>
      </c>
      <c r="G388" s="1">
        <v>1892.6</v>
      </c>
      <c r="H388" s="3">
        <f>IF(ISERR(LN(Table1321[[#This Row],[Close]]/E387)),"-",LN(Table1321[[#This Row],[Close]]/E387))</f>
        <v>-3.0874818381369676E-4</v>
      </c>
    </row>
    <row r="389" spans="1:8" x14ac:dyDescent="0.3">
      <c r="A389" s="2">
        <v>43672</v>
      </c>
      <c r="B389" s="1">
        <v>28970.55</v>
      </c>
      <c r="C389" s="1">
        <v>29172.05</v>
      </c>
      <c r="D389" s="1">
        <v>28875.45</v>
      </c>
      <c r="E389" s="1">
        <v>29142.3</v>
      </c>
      <c r="F389" s="1">
        <v>13381422</v>
      </c>
      <c r="G389" s="1">
        <v>818.28</v>
      </c>
      <c r="H389" s="3">
        <f>IF(ISERR(LN(Table1321[[#This Row],[Close]]/E388)),"-",LN(Table1321[[#This Row],[Close]]/E388))</f>
        <v>5.4622992941921987E-3</v>
      </c>
    </row>
    <row r="390" spans="1:8" x14ac:dyDescent="0.3">
      <c r="A390" s="2">
        <v>43675</v>
      </c>
      <c r="B390" s="1">
        <v>29126.6</v>
      </c>
      <c r="C390" s="1">
        <v>29248.7</v>
      </c>
      <c r="D390" s="1">
        <v>28881.4</v>
      </c>
      <c r="E390" s="1">
        <v>28974.95</v>
      </c>
      <c r="F390" s="1">
        <v>14447209</v>
      </c>
      <c r="G390" s="1">
        <v>834.57</v>
      </c>
      <c r="H390" s="3">
        <f>IF(ISERR(LN(Table1321[[#This Row],[Close]]/E389)),"-",LN(Table1321[[#This Row],[Close]]/E389))</f>
        <v>-5.7590633603124067E-3</v>
      </c>
    </row>
    <row r="391" spans="1:8" x14ac:dyDescent="0.3">
      <c r="A391" s="2">
        <v>43676</v>
      </c>
      <c r="B391" s="1">
        <v>28981.200000000001</v>
      </c>
      <c r="C391" s="1">
        <v>29051.55</v>
      </c>
      <c r="D391" s="1">
        <v>28817.85</v>
      </c>
      <c r="E391" s="1">
        <v>28864.6</v>
      </c>
      <c r="F391" s="1">
        <v>22821542</v>
      </c>
      <c r="G391" s="1">
        <v>1110.51</v>
      </c>
      <c r="H391" s="3">
        <f>IF(ISERR(LN(Table1321[[#This Row],[Close]]/E390)),"-",LN(Table1321[[#This Row],[Close]]/E390))</f>
        <v>-3.815732794934162E-3</v>
      </c>
    </row>
    <row r="392" spans="1:8" x14ac:dyDescent="0.3">
      <c r="A392" s="2">
        <v>43677</v>
      </c>
      <c r="B392" s="1">
        <v>28828.3</v>
      </c>
      <c r="C392" s="1">
        <v>29157.25</v>
      </c>
      <c r="D392" s="1">
        <v>28514.3</v>
      </c>
      <c r="E392" s="1">
        <v>29065.95</v>
      </c>
      <c r="F392" s="1">
        <v>24885801</v>
      </c>
      <c r="G392" s="1">
        <v>1275.9100000000001</v>
      </c>
      <c r="H392" s="3">
        <f>IF(ISERR(LN(Table1321[[#This Row],[Close]]/E391)),"-",LN(Table1321[[#This Row],[Close]]/E391))</f>
        <v>6.9514551757051974E-3</v>
      </c>
    </row>
    <row r="393" spans="1:8" x14ac:dyDescent="0.3">
      <c r="A393" s="2">
        <v>43678</v>
      </c>
      <c r="B393" s="1">
        <v>29011.65</v>
      </c>
      <c r="C393" s="1">
        <v>29120.1</v>
      </c>
      <c r="D393" s="1">
        <v>28767.75</v>
      </c>
      <c r="E393" s="1">
        <v>28925.35</v>
      </c>
      <c r="F393" s="1">
        <v>26008573</v>
      </c>
      <c r="G393" s="1">
        <v>1293.6099999999999</v>
      </c>
      <c r="H393" s="3">
        <f>IF(ISERR(LN(Table1321[[#This Row],[Close]]/E392)),"-",LN(Table1321[[#This Row],[Close]]/E392))</f>
        <v>-4.8490127137343431E-3</v>
      </c>
    </row>
    <row r="394" spans="1:8" x14ac:dyDescent="0.3">
      <c r="A394" s="2">
        <v>43679</v>
      </c>
      <c r="B394" s="1">
        <v>28846.799999999999</v>
      </c>
      <c r="C394" s="1">
        <v>29066.7</v>
      </c>
      <c r="D394" s="1">
        <v>28623.85</v>
      </c>
      <c r="E394" s="1">
        <v>28930.75</v>
      </c>
      <c r="F394" s="1">
        <v>28722521</v>
      </c>
      <c r="G394" s="1">
        <v>1448.63</v>
      </c>
      <c r="H394" s="3">
        <f>IF(ISERR(LN(Table1321[[#This Row],[Close]]/E393)),"-",LN(Table1321[[#This Row],[Close]]/E393))</f>
        <v>1.8667003187840229E-4</v>
      </c>
    </row>
    <row r="395" spans="1:8" x14ac:dyDescent="0.3">
      <c r="A395" s="2">
        <v>43682</v>
      </c>
      <c r="B395" s="1">
        <v>28832.05</v>
      </c>
      <c r="C395" s="1">
        <v>28882.6</v>
      </c>
      <c r="D395" s="1">
        <v>28489.15</v>
      </c>
      <c r="E395" s="1">
        <v>28777.55</v>
      </c>
      <c r="F395" s="1">
        <v>24451312</v>
      </c>
      <c r="G395" s="1">
        <v>1207.26</v>
      </c>
      <c r="H395" s="3">
        <f>IF(ISERR(LN(Table1321[[#This Row],[Close]]/E394)),"-",LN(Table1321[[#This Row],[Close]]/E394))</f>
        <v>-5.3094740236233609E-3</v>
      </c>
    </row>
    <row r="396" spans="1:8" x14ac:dyDescent="0.3">
      <c r="A396" s="2">
        <v>43683</v>
      </c>
      <c r="B396" s="1">
        <v>28687.7</v>
      </c>
      <c r="C396" s="1">
        <v>29045.1</v>
      </c>
      <c r="D396" s="1">
        <v>28671.75</v>
      </c>
      <c r="E396" s="1">
        <v>28847.35</v>
      </c>
      <c r="F396" s="1">
        <v>23774162</v>
      </c>
      <c r="G396" s="1">
        <v>1246.78</v>
      </c>
      <c r="H396" s="3">
        <f>IF(ISERR(LN(Table1321[[#This Row],[Close]]/E395)),"-",LN(Table1321[[#This Row],[Close]]/E395))</f>
        <v>2.4225650417431972E-3</v>
      </c>
    </row>
    <row r="397" spans="1:8" x14ac:dyDescent="0.3">
      <c r="A397" s="2">
        <v>43684</v>
      </c>
      <c r="B397" s="1">
        <v>28861.35</v>
      </c>
      <c r="C397" s="1">
        <v>29055.8</v>
      </c>
      <c r="D397" s="1">
        <v>28771.4</v>
      </c>
      <c r="E397" s="1">
        <v>28814.55</v>
      </c>
      <c r="F397" s="1">
        <v>22345599</v>
      </c>
      <c r="G397" s="1">
        <v>1330.81</v>
      </c>
      <c r="H397" s="3">
        <f>IF(ISERR(LN(Table1321[[#This Row],[Close]]/E396)),"-",LN(Table1321[[#This Row],[Close]]/E396))</f>
        <v>-1.1376664153526423E-3</v>
      </c>
    </row>
    <row r="398" spans="1:8" x14ac:dyDescent="0.3">
      <c r="A398" s="2">
        <v>43685</v>
      </c>
      <c r="B398" s="1">
        <v>28914.9</v>
      </c>
      <c r="C398" s="1">
        <v>29165.9</v>
      </c>
      <c r="D398" s="1">
        <v>28834.9</v>
      </c>
      <c r="E398" s="1">
        <v>29131.8</v>
      </c>
      <c r="F398" s="1">
        <v>20797582</v>
      </c>
      <c r="G398" s="1">
        <v>1253.44</v>
      </c>
      <c r="H398" s="3">
        <f>IF(ISERR(LN(Table1321[[#This Row],[Close]]/E397)),"-",LN(Table1321[[#This Row],[Close]]/E397))</f>
        <v>1.0949893128872876E-2</v>
      </c>
    </row>
    <row r="399" spans="1:8" x14ac:dyDescent="0.3">
      <c r="A399" s="2">
        <v>43686</v>
      </c>
      <c r="B399" s="1">
        <v>29219.85</v>
      </c>
      <c r="C399" s="1">
        <v>29365.1</v>
      </c>
      <c r="D399" s="1">
        <v>29123.65</v>
      </c>
      <c r="E399" s="1">
        <v>29302.2</v>
      </c>
      <c r="F399" s="1">
        <v>22749012</v>
      </c>
      <c r="G399" s="1">
        <v>1467.83</v>
      </c>
      <c r="H399" s="3">
        <f>IF(ISERR(LN(Table1321[[#This Row],[Close]]/E398)),"-",LN(Table1321[[#This Row],[Close]]/E398))</f>
        <v>5.832237499149402E-3</v>
      </c>
    </row>
    <row r="400" spans="1:8" x14ac:dyDescent="0.3">
      <c r="A400" s="2">
        <v>43690</v>
      </c>
      <c r="B400" s="1">
        <v>29285.55</v>
      </c>
      <c r="C400" s="1">
        <v>29292.3</v>
      </c>
      <c r="D400" s="1">
        <v>28643.8</v>
      </c>
      <c r="E400" s="1">
        <v>28728.5</v>
      </c>
      <c r="F400" s="1">
        <v>36596139</v>
      </c>
      <c r="G400" s="1">
        <v>1791.88</v>
      </c>
      <c r="H400" s="3">
        <f>IF(ISERR(LN(Table1321[[#This Row],[Close]]/E399)),"-",LN(Table1321[[#This Row],[Close]]/E399))</f>
        <v>-1.9772937133501044E-2</v>
      </c>
    </row>
    <row r="401" spans="1:8" x14ac:dyDescent="0.3">
      <c r="A401" s="2">
        <v>43691</v>
      </c>
      <c r="B401" s="1">
        <v>28771.65</v>
      </c>
      <c r="C401" s="1">
        <v>29021.75</v>
      </c>
      <c r="D401" s="1">
        <v>28620.75</v>
      </c>
      <c r="E401" s="1">
        <v>28839.599999999999</v>
      </c>
      <c r="F401" s="1">
        <v>25993375</v>
      </c>
      <c r="G401" s="1">
        <v>1433.74</v>
      </c>
      <c r="H401" s="3">
        <f>IF(ISERR(LN(Table1321[[#This Row],[Close]]/E400)),"-",LN(Table1321[[#This Row],[Close]]/E400))</f>
        <v>3.8597813000533165E-3</v>
      </c>
    </row>
    <row r="402" spans="1:8" x14ac:dyDescent="0.3">
      <c r="A402" s="2">
        <v>43693</v>
      </c>
      <c r="B402" s="1">
        <v>28822.5</v>
      </c>
      <c r="C402" s="1">
        <v>28965.95</v>
      </c>
      <c r="D402" s="1">
        <v>28567.35</v>
      </c>
      <c r="E402" s="1">
        <v>28889.95</v>
      </c>
      <c r="F402" s="1">
        <v>20573084</v>
      </c>
      <c r="G402" s="1">
        <v>1220.77</v>
      </c>
      <c r="H402" s="3">
        <f>IF(ISERR(LN(Table1321[[#This Row],[Close]]/E401)),"-",LN(Table1321[[#This Row],[Close]]/E401))</f>
        <v>1.7443410789369299E-3</v>
      </c>
    </row>
    <row r="403" spans="1:8" x14ac:dyDescent="0.3">
      <c r="A403" s="2">
        <v>43696</v>
      </c>
      <c r="B403" s="1">
        <v>28950.1</v>
      </c>
      <c r="C403" s="1">
        <v>29204.1</v>
      </c>
      <c r="D403" s="1">
        <v>28795.85</v>
      </c>
      <c r="E403" s="1">
        <v>28837.5</v>
      </c>
      <c r="F403" s="1">
        <v>24022924</v>
      </c>
      <c r="G403" s="1">
        <v>1213.7</v>
      </c>
      <c r="H403" s="3">
        <f>IF(ISERR(LN(Table1321[[#This Row],[Close]]/E402)),"-",LN(Table1321[[#This Row],[Close]]/E402))</f>
        <v>-1.8171602741088558E-3</v>
      </c>
    </row>
    <row r="404" spans="1:8" x14ac:dyDescent="0.3">
      <c r="A404" s="2">
        <v>43697</v>
      </c>
      <c r="B404" s="1">
        <v>28861.05</v>
      </c>
      <c r="C404" s="1">
        <v>28872.85</v>
      </c>
      <c r="D404" s="1">
        <v>28592.55</v>
      </c>
      <c r="E404" s="1">
        <v>28669.85</v>
      </c>
      <c r="F404" s="1">
        <v>24153166</v>
      </c>
      <c r="G404" s="1">
        <v>1338.19</v>
      </c>
      <c r="H404" s="3">
        <f>IF(ISERR(LN(Table1321[[#This Row],[Close]]/E403)),"-",LN(Table1321[[#This Row],[Close]]/E403))</f>
        <v>-5.8305755680536607E-3</v>
      </c>
    </row>
    <row r="405" spans="1:8" x14ac:dyDescent="0.3">
      <c r="A405" s="2">
        <v>43698</v>
      </c>
      <c r="B405" s="1">
        <v>28704.3</v>
      </c>
      <c r="C405" s="1">
        <v>28720.7</v>
      </c>
      <c r="D405" s="1">
        <v>28337.55</v>
      </c>
      <c r="E405" s="1">
        <v>28399.1</v>
      </c>
      <c r="F405" s="1">
        <v>30615494</v>
      </c>
      <c r="G405" s="1">
        <v>1975.52</v>
      </c>
      <c r="H405" s="3">
        <f>IF(ISERR(LN(Table1321[[#This Row],[Close]]/E404)),"-",LN(Table1321[[#This Row],[Close]]/E404))</f>
        <v>-9.4885934076463403E-3</v>
      </c>
    </row>
    <row r="406" spans="1:8" x14ac:dyDescent="0.3">
      <c r="A406" s="2">
        <v>43699</v>
      </c>
      <c r="B406" s="1">
        <v>28422.799999999999</v>
      </c>
      <c r="C406" s="1">
        <v>28746.400000000001</v>
      </c>
      <c r="D406" s="1">
        <v>28342.5</v>
      </c>
      <c r="E406" s="1">
        <v>28396.15</v>
      </c>
      <c r="F406" s="1">
        <v>23097045</v>
      </c>
      <c r="G406" s="1">
        <v>1590.8</v>
      </c>
      <c r="H406" s="3">
        <f>IF(ISERR(LN(Table1321[[#This Row],[Close]]/E405)),"-",LN(Table1321[[#This Row],[Close]]/E405))</f>
        <v>-1.0388192683892413E-4</v>
      </c>
    </row>
    <row r="407" spans="1:8" x14ac:dyDescent="0.3">
      <c r="A407" s="2">
        <v>43700</v>
      </c>
      <c r="B407" s="1">
        <v>28349.5</v>
      </c>
      <c r="C407" s="1">
        <v>28422</v>
      </c>
      <c r="D407" s="1">
        <v>28099.15</v>
      </c>
      <c r="E407" s="1">
        <v>28257.1</v>
      </c>
      <c r="F407" s="1">
        <v>29634215</v>
      </c>
      <c r="G407" s="1">
        <v>1429.35</v>
      </c>
      <c r="H407" s="3">
        <f>IF(ISERR(LN(Table1321[[#This Row],[Close]]/E406)),"-",LN(Table1321[[#This Row],[Close]]/E406))</f>
        <v>-4.908819148703651E-3</v>
      </c>
    </row>
    <row r="408" spans="1:8" x14ac:dyDescent="0.3">
      <c r="A408" s="2">
        <v>43703</v>
      </c>
      <c r="B408" s="1">
        <v>28526.95</v>
      </c>
      <c r="C408" s="1">
        <v>28779</v>
      </c>
      <c r="D408" s="1">
        <v>28115.05</v>
      </c>
      <c r="E408" s="1">
        <v>28707.8</v>
      </c>
      <c r="F408" s="1">
        <v>26789257</v>
      </c>
      <c r="G408" s="1">
        <v>1309.79</v>
      </c>
      <c r="H408" s="3">
        <f>IF(ISERR(LN(Table1321[[#This Row],[Close]]/E407)),"-",LN(Table1321[[#This Row],[Close]]/E407))</f>
        <v>1.5824109395750439E-2</v>
      </c>
    </row>
    <row r="409" spans="1:8" x14ac:dyDescent="0.3">
      <c r="A409" s="2">
        <v>43704</v>
      </c>
      <c r="B409" s="1">
        <v>28813.05</v>
      </c>
      <c r="C409" s="1">
        <v>29079.7</v>
      </c>
      <c r="D409" s="1">
        <v>28735.200000000001</v>
      </c>
      <c r="E409" s="1">
        <v>28927.25</v>
      </c>
      <c r="F409" s="1">
        <v>32250553</v>
      </c>
      <c r="G409" s="1">
        <v>2128.13</v>
      </c>
      <c r="H409" s="3">
        <f>IF(ISERR(LN(Table1321[[#This Row],[Close]]/E408)),"-",LN(Table1321[[#This Row],[Close]]/E408))</f>
        <v>7.6151945912369904E-3</v>
      </c>
    </row>
    <row r="410" spans="1:8" x14ac:dyDescent="0.3">
      <c r="A410" s="2">
        <v>43705</v>
      </c>
      <c r="B410" s="1">
        <v>28873.4</v>
      </c>
      <c r="C410" s="1">
        <v>28978.45</v>
      </c>
      <c r="D410" s="1">
        <v>28598.75</v>
      </c>
      <c r="E410" s="1">
        <v>28815</v>
      </c>
      <c r="F410" s="1">
        <v>27695889</v>
      </c>
      <c r="G410" s="1">
        <v>1712.95</v>
      </c>
      <c r="H410" s="3">
        <f>IF(ISERR(LN(Table1321[[#This Row],[Close]]/E409)),"-",LN(Table1321[[#This Row],[Close]]/E409))</f>
        <v>-3.8879725469872805E-3</v>
      </c>
    </row>
    <row r="411" spans="1:8" x14ac:dyDescent="0.3">
      <c r="A411" s="2">
        <v>43706</v>
      </c>
      <c r="B411" s="1">
        <v>28707.85</v>
      </c>
      <c r="C411" s="1">
        <v>28930.35</v>
      </c>
      <c r="D411" s="1">
        <v>28626.799999999999</v>
      </c>
      <c r="E411" s="1">
        <v>28751.8</v>
      </c>
      <c r="F411" s="1">
        <v>28222760</v>
      </c>
      <c r="G411" s="1">
        <v>1721.96</v>
      </c>
      <c r="H411" s="3">
        <f>IF(ISERR(LN(Table1321[[#This Row],[Close]]/E410)),"-",LN(Table1321[[#This Row],[Close]]/E410))</f>
        <v>-2.1957109094606149E-3</v>
      </c>
    </row>
    <row r="412" spans="1:8" x14ac:dyDescent="0.3">
      <c r="A412" s="2">
        <v>43707</v>
      </c>
      <c r="B412" s="1">
        <v>28869.95</v>
      </c>
      <c r="C412" s="1">
        <v>29318.2</v>
      </c>
      <c r="D412" s="1">
        <v>28676</v>
      </c>
      <c r="E412" s="1">
        <v>29257.35</v>
      </c>
      <c r="F412" s="1">
        <v>28514514</v>
      </c>
      <c r="G412" s="1">
        <v>1558.53</v>
      </c>
      <c r="H412" s="3">
        <f>IF(ISERR(LN(Table1321[[#This Row],[Close]]/E411)),"-",LN(Table1321[[#This Row],[Close]]/E411))</f>
        <v>1.7430450183931658E-2</v>
      </c>
    </row>
    <row r="413" spans="1:8" x14ac:dyDescent="0.3">
      <c r="A413" s="2">
        <v>43711</v>
      </c>
      <c r="B413" s="1">
        <v>29116.45</v>
      </c>
      <c r="C413" s="1">
        <v>29142.3</v>
      </c>
      <c r="D413" s="1">
        <v>28712.7</v>
      </c>
      <c r="E413" s="1">
        <v>28766.9</v>
      </c>
      <c r="F413" s="1">
        <v>21178244</v>
      </c>
      <c r="G413" s="1">
        <v>1206.04</v>
      </c>
      <c r="H413" s="3">
        <f>IF(ISERR(LN(Table1321[[#This Row],[Close]]/E412)),"-",LN(Table1321[[#This Row],[Close]]/E412))</f>
        <v>-1.6905403534863046E-2</v>
      </c>
    </row>
    <row r="414" spans="1:8" x14ac:dyDescent="0.3">
      <c r="A414" s="2">
        <v>43712</v>
      </c>
      <c r="B414" s="1">
        <v>28812.9</v>
      </c>
      <c r="C414" s="1">
        <v>28989.599999999999</v>
      </c>
      <c r="D414" s="1">
        <v>28503</v>
      </c>
      <c r="E414" s="1">
        <v>28725.65</v>
      </c>
      <c r="F414" s="1">
        <v>22008508</v>
      </c>
      <c r="G414" s="1">
        <v>1349.13</v>
      </c>
      <c r="H414" s="3">
        <f>IF(ISERR(LN(Table1321[[#This Row],[Close]]/E413)),"-",LN(Table1321[[#This Row],[Close]]/E413))</f>
        <v>-1.4349687769381178E-3</v>
      </c>
    </row>
    <row r="415" spans="1:8" x14ac:dyDescent="0.3">
      <c r="A415" s="2">
        <v>43713</v>
      </c>
      <c r="B415" s="1">
        <v>28693.45</v>
      </c>
      <c r="C415" s="1">
        <v>28879.25</v>
      </c>
      <c r="D415" s="1">
        <v>28612.75</v>
      </c>
      <c r="E415" s="1">
        <v>28710</v>
      </c>
      <c r="F415" s="1">
        <v>19087482</v>
      </c>
      <c r="G415" s="1">
        <v>1130.32</v>
      </c>
      <c r="H415" s="3">
        <f>IF(ISERR(LN(Table1321[[#This Row],[Close]]/E414)),"-",LN(Table1321[[#This Row],[Close]]/E414))</f>
        <v>-5.4495771832689362E-4</v>
      </c>
    </row>
    <row r="416" spans="1:8" x14ac:dyDescent="0.3">
      <c r="A416" s="2">
        <v>43714</v>
      </c>
      <c r="B416" s="1">
        <v>28751.3</v>
      </c>
      <c r="C416" s="1">
        <v>28851.7</v>
      </c>
      <c r="D416" s="1">
        <v>28609.3</v>
      </c>
      <c r="E416" s="1">
        <v>28649.75</v>
      </c>
      <c r="F416" s="1">
        <v>16059055</v>
      </c>
      <c r="G416" s="1">
        <v>853.22</v>
      </c>
      <c r="H416" s="3">
        <f>IF(ISERR(LN(Table1321[[#This Row],[Close]]/E415)),"-",LN(Table1321[[#This Row],[Close]]/E415))</f>
        <v>-2.1007770137862172E-3</v>
      </c>
    </row>
    <row r="417" spans="1:8" x14ac:dyDescent="0.3">
      <c r="A417" s="2">
        <v>43717</v>
      </c>
      <c r="B417" s="1">
        <v>28679.75</v>
      </c>
      <c r="C417" s="1">
        <v>28971</v>
      </c>
      <c r="D417" s="1">
        <v>28616.95</v>
      </c>
      <c r="E417" s="1">
        <v>28845.65</v>
      </c>
      <c r="F417" s="1">
        <v>19008171</v>
      </c>
      <c r="G417" s="1">
        <v>964.81</v>
      </c>
      <c r="H417" s="3">
        <f>IF(ISERR(LN(Table1321[[#This Row],[Close]]/E416)),"-",LN(Table1321[[#This Row],[Close]]/E416))</f>
        <v>6.8144845704770389E-3</v>
      </c>
    </row>
    <row r="418" spans="1:8" x14ac:dyDescent="0.3">
      <c r="A418" s="2">
        <v>43719</v>
      </c>
      <c r="B418" s="1">
        <v>28830.9</v>
      </c>
      <c r="C418" s="1">
        <v>28909.65</v>
      </c>
      <c r="D418" s="1">
        <v>28708.75</v>
      </c>
      <c r="E418" s="1">
        <v>28759.35</v>
      </c>
      <c r="F418" s="1">
        <v>25161449</v>
      </c>
      <c r="G418" s="1">
        <v>1309.71</v>
      </c>
      <c r="H418" s="3">
        <f>IF(ISERR(LN(Table1321[[#This Row],[Close]]/E417)),"-",LN(Table1321[[#This Row],[Close]]/E417))</f>
        <v>-2.9962699267125866E-3</v>
      </c>
    </row>
    <row r="419" spans="1:8" x14ac:dyDescent="0.3">
      <c r="A419" s="2">
        <v>43720</v>
      </c>
      <c r="B419" s="1">
        <v>28824.400000000001</v>
      </c>
      <c r="C419" s="1">
        <v>28881.9</v>
      </c>
      <c r="D419" s="1">
        <v>28534.1</v>
      </c>
      <c r="E419" s="1">
        <v>28575.200000000001</v>
      </c>
      <c r="F419" s="1">
        <v>21882372</v>
      </c>
      <c r="G419" s="1">
        <v>1134.98</v>
      </c>
      <c r="H419" s="3">
        <f>IF(ISERR(LN(Table1321[[#This Row],[Close]]/E418)),"-",LN(Table1321[[#This Row],[Close]]/E418))</f>
        <v>-6.4237229814608455E-3</v>
      </c>
    </row>
    <row r="420" spans="1:8" x14ac:dyDescent="0.3">
      <c r="A420" s="2">
        <v>43721</v>
      </c>
      <c r="B420" s="1">
        <v>28614.65</v>
      </c>
      <c r="C420" s="1">
        <v>28678</v>
      </c>
      <c r="D420" s="1">
        <v>28503.45</v>
      </c>
      <c r="E420" s="1">
        <v>28592.05</v>
      </c>
      <c r="F420" s="1">
        <v>26539799</v>
      </c>
      <c r="G420" s="1">
        <v>1248.1099999999999</v>
      </c>
      <c r="H420" s="3">
        <f>IF(ISERR(LN(Table1321[[#This Row],[Close]]/E419)),"-",LN(Table1321[[#This Row],[Close]]/E419))</f>
        <v>5.8949837495965191E-4</v>
      </c>
    </row>
    <row r="421" spans="1:8" x14ac:dyDescent="0.3">
      <c r="A421" s="2">
        <v>43724</v>
      </c>
      <c r="B421" s="1">
        <v>28496.45</v>
      </c>
      <c r="C421" s="1">
        <v>28796.45</v>
      </c>
      <c r="D421" s="1">
        <v>28449.35</v>
      </c>
      <c r="E421" s="1">
        <v>28751.75</v>
      </c>
      <c r="F421" s="1">
        <v>19651323</v>
      </c>
      <c r="G421" s="1">
        <v>1266.6600000000001</v>
      </c>
      <c r="H421" s="3">
        <f>IF(ISERR(LN(Table1321[[#This Row],[Close]]/E420)),"-",LN(Table1321[[#This Row],[Close]]/E420))</f>
        <v>5.5699277996502251E-3</v>
      </c>
    </row>
    <row r="422" spans="1:8" x14ac:dyDescent="0.3">
      <c r="A422" s="2">
        <v>43725</v>
      </c>
      <c r="B422" s="1">
        <v>28768.5</v>
      </c>
      <c r="C422" s="1">
        <v>28903</v>
      </c>
      <c r="D422" s="1">
        <v>28641.599999999999</v>
      </c>
      <c r="E422" s="1">
        <v>28675.3</v>
      </c>
      <c r="F422" s="1">
        <v>26126766</v>
      </c>
      <c r="G422" s="1">
        <v>1471.3</v>
      </c>
      <c r="H422" s="3">
        <f>IF(ISERR(LN(Table1321[[#This Row],[Close]]/E421)),"-",LN(Table1321[[#This Row],[Close]]/E421))</f>
        <v>-2.6625099204145878E-3</v>
      </c>
    </row>
    <row r="423" spans="1:8" x14ac:dyDescent="0.3">
      <c r="A423" s="2">
        <v>43726</v>
      </c>
      <c r="B423" s="1">
        <v>28764.9</v>
      </c>
      <c r="C423" s="1">
        <v>28821.200000000001</v>
      </c>
      <c r="D423" s="1">
        <v>28514.45</v>
      </c>
      <c r="E423" s="1">
        <v>28752.15</v>
      </c>
      <c r="F423" s="1">
        <v>31276999</v>
      </c>
      <c r="G423" s="1">
        <v>1367.19</v>
      </c>
      <c r="H423" s="3">
        <f>IF(ISERR(LN(Table1321[[#This Row],[Close]]/E422)),"-",LN(Table1321[[#This Row],[Close]]/E422))</f>
        <v>2.6764220202898444E-3</v>
      </c>
    </row>
    <row r="424" spans="1:8" x14ac:dyDescent="0.3">
      <c r="A424" s="2">
        <v>43727</v>
      </c>
      <c r="B424" s="1">
        <v>28794.799999999999</v>
      </c>
      <c r="C424" s="1">
        <v>28814.7</v>
      </c>
      <c r="D424" s="1">
        <v>28529.05</v>
      </c>
      <c r="E424" s="1">
        <v>28575.599999999999</v>
      </c>
      <c r="F424" s="1">
        <v>21131302</v>
      </c>
      <c r="G424" s="1">
        <v>1113.47</v>
      </c>
      <c r="H424" s="3">
        <f>IF(ISERR(LN(Table1321[[#This Row],[Close]]/E423)),"-",LN(Table1321[[#This Row],[Close]]/E423))</f>
        <v>-6.1593402202146322E-3</v>
      </c>
    </row>
    <row r="425" spans="1:8" x14ac:dyDescent="0.3">
      <c r="A425" s="2">
        <v>43728</v>
      </c>
      <c r="B425" s="1">
        <v>28660.35</v>
      </c>
      <c r="C425" s="1">
        <v>30003.599999999999</v>
      </c>
      <c r="D425" s="1">
        <v>28500.799999999999</v>
      </c>
      <c r="E425" s="1">
        <v>29835.35</v>
      </c>
      <c r="F425" s="1">
        <v>94166643</v>
      </c>
      <c r="G425" s="1">
        <v>4400.95</v>
      </c>
      <c r="H425" s="3">
        <f>IF(ISERR(LN(Table1321[[#This Row],[Close]]/E424)),"-",LN(Table1321[[#This Row],[Close]]/E424))</f>
        <v>4.3140725257676454E-2</v>
      </c>
    </row>
    <row r="426" spans="1:8" x14ac:dyDescent="0.3">
      <c r="A426" s="2">
        <v>43731</v>
      </c>
      <c r="B426" s="1">
        <v>30449.3</v>
      </c>
      <c r="C426" s="1">
        <v>31813.8</v>
      </c>
      <c r="D426" s="1">
        <v>30449.3</v>
      </c>
      <c r="E426" s="1">
        <v>31120.1</v>
      </c>
      <c r="F426" s="1">
        <v>87252141</v>
      </c>
      <c r="G426" s="1">
        <v>4493.6499999999996</v>
      </c>
      <c r="H426" s="3">
        <f>IF(ISERR(LN(Table1321[[#This Row],[Close]]/E425)),"-",LN(Table1321[[#This Row],[Close]]/E425))</f>
        <v>4.2159980579200153E-2</v>
      </c>
    </row>
    <row r="427" spans="1:8" x14ac:dyDescent="0.3">
      <c r="A427" s="2">
        <v>43732</v>
      </c>
      <c r="B427" s="1">
        <v>31197.65</v>
      </c>
      <c r="C427" s="1">
        <v>31401.05</v>
      </c>
      <c r="D427" s="1">
        <v>30939.65</v>
      </c>
      <c r="E427" s="1">
        <v>31312.400000000001</v>
      </c>
      <c r="F427" s="1">
        <v>32512629</v>
      </c>
      <c r="G427" s="1">
        <v>1805.93</v>
      </c>
      <c r="H427" s="3">
        <f>IF(ISERR(LN(Table1321[[#This Row],[Close]]/E426)),"-",LN(Table1321[[#This Row],[Close]]/E426))</f>
        <v>6.160272554572346E-3</v>
      </c>
    </row>
    <row r="428" spans="1:8" x14ac:dyDescent="0.3">
      <c r="A428" s="2">
        <v>43733</v>
      </c>
      <c r="B428" s="1">
        <v>31249.15</v>
      </c>
      <c r="C428" s="1">
        <v>31281.75</v>
      </c>
      <c r="D428" s="1">
        <v>30810.95</v>
      </c>
      <c r="E428" s="1">
        <v>30925.95</v>
      </c>
      <c r="F428" s="1">
        <v>37931229</v>
      </c>
      <c r="G428" s="1">
        <v>1952.64</v>
      </c>
      <c r="H428" s="3">
        <f>IF(ISERR(LN(Table1321[[#This Row],[Close]]/E427)),"-",LN(Table1321[[#This Row],[Close]]/E427))</f>
        <v>-1.2418547937872372E-2</v>
      </c>
    </row>
    <row r="429" spans="1:8" x14ac:dyDescent="0.3">
      <c r="A429" s="2">
        <v>43734</v>
      </c>
      <c r="B429" s="1">
        <v>30914.75</v>
      </c>
      <c r="C429" s="1">
        <v>31185.5</v>
      </c>
      <c r="D429" s="1">
        <v>30760.85</v>
      </c>
      <c r="E429" s="1">
        <v>31027.7</v>
      </c>
      <c r="F429" s="1">
        <v>39950950</v>
      </c>
      <c r="G429" s="1">
        <v>2474.6999999999998</v>
      </c>
      <c r="H429" s="3">
        <f>IF(ISERR(LN(Table1321[[#This Row],[Close]]/E428)),"-",LN(Table1321[[#This Row],[Close]]/E428))</f>
        <v>3.2847166061981767E-3</v>
      </c>
    </row>
    <row r="430" spans="1:8" x14ac:dyDescent="0.3">
      <c r="A430" s="2">
        <v>43735</v>
      </c>
      <c r="B430" s="1">
        <v>30977</v>
      </c>
      <c r="C430" s="1">
        <v>31343</v>
      </c>
      <c r="D430" s="1">
        <v>30952.85</v>
      </c>
      <c r="E430" s="1">
        <v>31026</v>
      </c>
      <c r="F430" s="1">
        <v>31745350</v>
      </c>
      <c r="G430" s="1">
        <v>1745.72</v>
      </c>
      <c r="H430" s="3">
        <f>IF(ISERR(LN(Table1321[[#This Row],[Close]]/E429)),"-",LN(Table1321[[#This Row],[Close]]/E429))</f>
        <v>-5.4791253395910291E-5</v>
      </c>
    </row>
    <row r="431" spans="1:8" x14ac:dyDescent="0.3">
      <c r="A431" s="2">
        <v>43738</v>
      </c>
      <c r="B431" s="1">
        <v>31089.200000000001</v>
      </c>
      <c r="C431" s="1">
        <v>31193.35</v>
      </c>
      <c r="D431" s="1">
        <v>30745.85</v>
      </c>
      <c r="E431" s="1">
        <v>31134.5</v>
      </c>
      <c r="F431" s="1">
        <v>32873305</v>
      </c>
      <c r="G431" s="1">
        <v>1897.72</v>
      </c>
      <c r="H431" s="3">
        <f>IF(ISERR(LN(Table1321[[#This Row],[Close]]/E430)),"-",LN(Table1321[[#This Row],[Close]]/E430))</f>
        <v>3.4909664558484244E-3</v>
      </c>
    </row>
    <row r="432" spans="1:8" x14ac:dyDescent="0.3">
      <c r="A432" s="2">
        <v>43739</v>
      </c>
      <c r="B432" s="1">
        <v>31130.25</v>
      </c>
      <c r="C432" s="1">
        <v>31341.75</v>
      </c>
      <c r="D432" s="1">
        <v>30717.35</v>
      </c>
      <c r="E432" s="1">
        <v>30801.35</v>
      </c>
      <c r="F432" s="1">
        <v>28815493</v>
      </c>
      <c r="G432" s="1">
        <v>1584.14</v>
      </c>
      <c r="H432" s="3">
        <f>IF(ISERR(LN(Table1321[[#This Row],[Close]]/E431)),"-",LN(Table1321[[#This Row],[Close]]/E431))</f>
        <v>-1.0758008910185567E-2</v>
      </c>
    </row>
    <row r="433" spans="1:8" x14ac:dyDescent="0.3">
      <c r="A433" s="2">
        <v>43741</v>
      </c>
      <c r="B433" s="1">
        <v>30819.599999999999</v>
      </c>
      <c r="C433" s="1">
        <v>30831.200000000001</v>
      </c>
      <c r="D433" s="1">
        <v>30567.95</v>
      </c>
      <c r="E433" s="1">
        <v>30791</v>
      </c>
      <c r="F433" s="1">
        <v>26332585</v>
      </c>
      <c r="G433" s="1">
        <v>1385.02</v>
      </c>
      <c r="H433" s="3">
        <f>IF(ISERR(LN(Table1321[[#This Row],[Close]]/E432)),"-",LN(Table1321[[#This Row],[Close]]/E432))</f>
        <v>-3.3608070149682688E-4</v>
      </c>
    </row>
    <row r="434" spans="1:8" x14ac:dyDescent="0.3">
      <c r="A434" s="2">
        <v>43742</v>
      </c>
      <c r="B434" s="1">
        <v>30921.45</v>
      </c>
      <c r="C434" s="1">
        <v>30991.75</v>
      </c>
      <c r="D434" s="1">
        <v>30300</v>
      </c>
      <c r="E434" s="1">
        <v>30327.15</v>
      </c>
      <c r="F434" s="1">
        <v>33150151</v>
      </c>
      <c r="G434" s="1">
        <v>1735.34</v>
      </c>
      <c r="H434" s="3">
        <f>IF(ISERR(LN(Table1321[[#This Row],[Close]]/E433)),"-",LN(Table1321[[#This Row],[Close]]/E433))</f>
        <v>-1.5179088570862441E-2</v>
      </c>
    </row>
    <row r="435" spans="1:8" x14ac:dyDescent="0.3">
      <c r="A435" s="2">
        <v>43745</v>
      </c>
      <c r="B435" s="1">
        <v>30347.15</v>
      </c>
      <c r="C435" s="1">
        <v>30527.45</v>
      </c>
      <c r="D435" s="1">
        <v>30151.8</v>
      </c>
      <c r="E435" s="1">
        <v>30218.1</v>
      </c>
      <c r="F435" s="1">
        <v>30123304</v>
      </c>
      <c r="G435" s="1">
        <v>1502.18</v>
      </c>
      <c r="H435" s="3">
        <f>IF(ISERR(LN(Table1321[[#This Row],[Close]]/E434)),"-",LN(Table1321[[#This Row],[Close]]/E434))</f>
        <v>-3.6022683174135486E-3</v>
      </c>
    </row>
    <row r="436" spans="1:8" x14ac:dyDescent="0.3">
      <c r="A436" s="2">
        <v>43747</v>
      </c>
      <c r="B436" s="1">
        <v>30249.55</v>
      </c>
      <c r="C436" s="1">
        <v>30370.95</v>
      </c>
      <c r="D436" s="1">
        <v>30022.799999999999</v>
      </c>
      <c r="E436" s="1">
        <v>30269.15</v>
      </c>
      <c r="F436" s="1">
        <v>34618805</v>
      </c>
      <c r="G436" s="1">
        <v>1920.82</v>
      </c>
      <c r="H436" s="3">
        <f>IF(ISERR(LN(Table1321[[#This Row],[Close]]/E435)),"-",LN(Table1321[[#This Row],[Close]]/E435))</f>
        <v>1.6879594334676094E-3</v>
      </c>
    </row>
    <row r="437" spans="1:8" x14ac:dyDescent="0.3">
      <c r="A437" s="2">
        <v>43748</v>
      </c>
      <c r="B437" s="1">
        <v>30245.8</v>
      </c>
      <c r="C437" s="1">
        <v>30323.25</v>
      </c>
      <c r="D437" s="1">
        <v>30071.45</v>
      </c>
      <c r="E437" s="1">
        <v>30147.200000000001</v>
      </c>
      <c r="F437" s="1">
        <v>32905944</v>
      </c>
      <c r="G437" s="1">
        <v>1508.89</v>
      </c>
      <c r="H437" s="3">
        <f>IF(ISERR(LN(Table1321[[#This Row],[Close]]/E436)),"-",LN(Table1321[[#This Row],[Close]]/E436))</f>
        <v>-4.0369921592855462E-3</v>
      </c>
    </row>
    <row r="438" spans="1:8" x14ac:dyDescent="0.3">
      <c r="A438" s="2">
        <v>43749</v>
      </c>
      <c r="B438" s="1">
        <v>30222.9</v>
      </c>
      <c r="C438" s="1">
        <v>30498.25</v>
      </c>
      <c r="D438" s="1">
        <v>30102.25</v>
      </c>
      <c r="E438" s="1">
        <v>30416.2</v>
      </c>
      <c r="F438" s="1">
        <v>37651431</v>
      </c>
      <c r="G438" s="1">
        <v>1854.77</v>
      </c>
      <c r="H438" s="3">
        <f>IF(ISERR(LN(Table1321[[#This Row],[Close]]/E437)),"-",LN(Table1321[[#This Row],[Close]]/E437))</f>
        <v>8.8833113388294346E-3</v>
      </c>
    </row>
    <row r="439" spans="1:8" x14ac:dyDescent="0.3">
      <c r="A439" s="2">
        <v>43752</v>
      </c>
      <c r="B439" s="1">
        <v>30585.5</v>
      </c>
      <c r="C439" s="1">
        <v>30699.9</v>
      </c>
      <c r="D439" s="1">
        <v>30493.1</v>
      </c>
      <c r="E439" s="1">
        <v>30591</v>
      </c>
      <c r="F439" s="1">
        <v>26432735</v>
      </c>
      <c r="G439" s="1">
        <v>1530.78</v>
      </c>
      <c r="H439" s="3">
        <f>IF(ISERR(LN(Table1321[[#This Row],[Close]]/E438)),"-",LN(Table1321[[#This Row],[Close]]/E438))</f>
        <v>5.7304868391573945E-3</v>
      </c>
    </row>
    <row r="440" spans="1:8" x14ac:dyDescent="0.3">
      <c r="A440" s="2">
        <v>43753</v>
      </c>
      <c r="B440" s="1">
        <v>30783.5</v>
      </c>
      <c r="C440" s="1">
        <v>31059.599999999999</v>
      </c>
      <c r="D440" s="1">
        <v>30687.85</v>
      </c>
      <c r="E440" s="1">
        <v>30927.9</v>
      </c>
      <c r="F440" s="1">
        <v>26669990</v>
      </c>
      <c r="G440" s="1">
        <v>2446.25</v>
      </c>
      <c r="H440" s="3">
        <f>IF(ISERR(LN(Table1321[[#This Row],[Close]]/E439)),"-",LN(Table1321[[#This Row],[Close]]/E439))</f>
        <v>1.0952841094460587E-2</v>
      </c>
    </row>
    <row r="441" spans="1:8" x14ac:dyDescent="0.3">
      <c r="A441" s="2">
        <v>43754</v>
      </c>
      <c r="B441" s="1">
        <v>30945.599999999999</v>
      </c>
      <c r="C441" s="1">
        <v>30980.25</v>
      </c>
      <c r="D441" s="1">
        <v>30754.400000000001</v>
      </c>
      <c r="E441" s="1">
        <v>30899</v>
      </c>
      <c r="F441" s="1">
        <v>26229295</v>
      </c>
      <c r="G441" s="1">
        <v>1508.81</v>
      </c>
      <c r="H441" s="3">
        <f>IF(ISERR(LN(Table1321[[#This Row],[Close]]/E440)),"-",LN(Table1321[[#This Row],[Close]]/E440))</f>
        <v>-9.3486822418186539E-4</v>
      </c>
    </row>
    <row r="442" spans="1:8" x14ac:dyDescent="0.3">
      <c r="A442" s="2">
        <v>43755</v>
      </c>
      <c r="B442" s="1">
        <v>30928.5</v>
      </c>
      <c r="C442" s="1">
        <v>31358.55</v>
      </c>
      <c r="D442" s="1">
        <v>30889.3</v>
      </c>
      <c r="E442" s="1">
        <v>31331.9</v>
      </c>
      <c r="F442" s="1">
        <v>28730635</v>
      </c>
      <c r="G442" s="1">
        <v>1909.51</v>
      </c>
      <c r="H442" s="3">
        <f>IF(ISERR(LN(Table1321[[#This Row],[Close]]/E441)),"-",LN(Table1321[[#This Row],[Close]]/E441))</f>
        <v>1.3912926954246221E-2</v>
      </c>
    </row>
    <row r="443" spans="1:8" x14ac:dyDescent="0.3">
      <c r="A443" s="2">
        <v>43756</v>
      </c>
      <c r="B443" s="1">
        <v>31313.05</v>
      </c>
      <c r="C443" s="1">
        <v>31544.2</v>
      </c>
      <c r="D443" s="1">
        <v>31227.25</v>
      </c>
      <c r="E443" s="1">
        <v>31501.45</v>
      </c>
      <c r="F443" s="1">
        <v>26492156</v>
      </c>
      <c r="G443" s="1">
        <v>1659.51</v>
      </c>
      <c r="H443" s="3">
        <f>IF(ISERR(LN(Table1321[[#This Row],[Close]]/E442)),"-",LN(Table1321[[#This Row],[Close]]/E442))</f>
        <v>5.3968286434675616E-3</v>
      </c>
    </row>
    <row r="444" spans="1:8" x14ac:dyDescent="0.3">
      <c r="A444" s="2">
        <v>43760</v>
      </c>
      <c r="B444" s="1">
        <v>31462.400000000001</v>
      </c>
      <c r="C444" s="1">
        <v>31842.799999999999</v>
      </c>
      <c r="D444" s="1">
        <v>31453.05</v>
      </c>
      <c r="E444" s="1">
        <v>31659.4</v>
      </c>
      <c r="F444" s="1">
        <v>35348738</v>
      </c>
      <c r="G444" s="1">
        <v>2332.2399999999998</v>
      </c>
      <c r="H444" s="3">
        <f>IF(ISERR(LN(Table1321[[#This Row],[Close]]/E443)),"-",LN(Table1321[[#This Row],[Close]]/E443))</f>
        <v>5.0015263969153071E-3</v>
      </c>
    </row>
    <row r="445" spans="1:8" x14ac:dyDescent="0.3">
      <c r="A445" s="2">
        <v>43761</v>
      </c>
      <c r="B445" s="1">
        <v>31739.7</v>
      </c>
      <c r="C445" s="1">
        <v>31939.45</v>
      </c>
      <c r="D445" s="1">
        <v>31643.55</v>
      </c>
      <c r="E445" s="1">
        <v>31899.55</v>
      </c>
      <c r="F445" s="1">
        <v>26728900</v>
      </c>
      <c r="G445" s="1">
        <v>2077.33</v>
      </c>
      <c r="H445" s="3">
        <f>IF(ISERR(LN(Table1321[[#This Row],[Close]]/E444)),"-",LN(Table1321[[#This Row],[Close]]/E444))</f>
        <v>7.556800193121869E-3</v>
      </c>
    </row>
    <row r="446" spans="1:8" x14ac:dyDescent="0.3">
      <c r="A446" s="2">
        <v>43762</v>
      </c>
      <c r="B446" s="1">
        <v>32026.2</v>
      </c>
      <c r="C446" s="1">
        <v>32089.75</v>
      </c>
      <c r="D446" s="1">
        <v>31649.05</v>
      </c>
      <c r="E446" s="1">
        <v>31752.799999999999</v>
      </c>
      <c r="F446" s="1">
        <v>28540362</v>
      </c>
      <c r="G446" s="1">
        <v>1644.01</v>
      </c>
      <c r="H446" s="3">
        <f>IF(ISERR(LN(Table1321[[#This Row],[Close]]/E445)),"-",LN(Table1321[[#This Row],[Close]]/E445))</f>
        <v>-4.6109926815685511E-3</v>
      </c>
    </row>
    <row r="447" spans="1:8" x14ac:dyDescent="0.3">
      <c r="A447" s="2">
        <v>43763</v>
      </c>
      <c r="B447" s="1">
        <v>32172.15</v>
      </c>
      <c r="C447" s="1">
        <v>32176.400000000001</v>
      </c>
      <c r="D447" s="1">
        <v>31589.599999999999</v>
      </c>
      <c r="E447" s="1">
        <v>31685.599999999999</v>
      </c>
      <c r="F447" s="1" t="s">
        <v>22</v>
      </c>
      <c r="G447" s="1" t="s">
        <v>22</v>
      </c>
      <c r="H447" s="3">
        <f>IF(ISERR(LN(Table1321[[#This Row],[Close]]/E446)),"-",LN(Table1321[[#This Row],[Close]]/E446))</f>
        <v>-2.1185914252315127E-3</v>
      </c>
    </row>
    <row r="448" spans="1:8" x14ac:dyDescent="0.3">
      <c r="A448" s="2">
        <v>43765</v>
      </c>
      <c r="B448" s="1">
        <v>31879.85</v>
      </c>
      <c r="C448" s="1">
        <v>31918.35</v>
      </c>
      <c r="D448" s="1">
        <v>31758.400000000001</v>
      </c>
      <c r="E448" s="1">
        <v>31803.45</v>
      </c>
      <c r="F448" s="1">
        <v>4769954</v>
      </c>
      <c r="G448" s="1">
        <v>220.1</v>
      </c>
      <c r="H448" s="3">
        <f>IF(ISERR(LN(Table1321[[#This Row],[Close]]/E447)),"-",LN(Table1321[[#This Row],[Close]]/E447))</f>
        <v>3.7124554660651916E-3</v>
      </c>
    </row>
    <row r="449" spans="1:8" x14ac:dyDescent="0.3">
      <c r="A449" s="2">
        <v>43767</v>
      </c>
      <c r="B449" s="1">
        <v>31828.7</v>
      </c>
      <c r="C449" s="1">
        <v>31995.1</v>
      </c>
      <c r="D449" s="1">
        <v>31526.7</v>
      </c>
      <c r="E449" s="1">
        <v>31950.75</v>
      </c>
      <c r="F449" s="1">
        <v>30676234</v>
      </c>
      <c r="G449" s="1">
        <v>1822</v>
      </c>
      <c r="H449" s="3">
        <f>IF(ISERR(LN(Table1321[[#This Row],[Close]]/E448)),"-",LN(Table1321[[#This Row],[Close]]/E448))</f>
        <v>4.6208802589403266E-3</v>
      </c>
    </row>
    <row r="450" spans="1:8" x14ac:dyDescent="0.3">
      <c r="A450" s="2">
        <v>43768</v>
      </c>
      <c r="B450" s="1">
        <v>32229.85</v>
      </c>
      <c r="C450" s="1">
        <v>32385.95</v>
      </c>
      <c r="D450" s="1">
        <v>32039.8</v>
      </c>
      <c r="E450" s="1">
        <v>32274.1</v>
      </c>
      <c r="F450" s="1">
        <v>50326074</v>
      </c>
      <c r="G450" s="1">
        <v>2291.0300000000002</v>
      </c>
      <c r="H450" s="3">
        <f>IF(ISERR(LN(Table1321[[#This Row],[Close]]/E449)),"-",LN(Table1321[[#This Row],[Close]]/E449))</f>
        <v>1.0069396257282991E-2</v>
      </c>
    </row>
    <row r="451" spans="1:8" x14ac:dyDescent="0.3">
      <c r="A451" s="2">
        <v>43769</v>
      </c>
      <c r="B451" s="1">
        <v>32310.1</v>
      </c>
      <c r="C451" s="1">
        <v>32533.75</v>
      </c>
      <c r="D451" s="1">
        <v>32208.1</v>
      </c>
      <c r="E451" s="1">
        <v>32319.75</v>
      </c>
      <c r="F451" s="1">
        <v>52892699</v>
      </c>
      <c r="G451" s="1">
        <v>2539.3200000000002</v>
      </c>
      <c r="H451" s="3">
        <f>IF(ISERR(LN(Table1321[[#This Row],[Close]]/E450)),"-",LN(Table1321[[#This Row],[Close]]/E450))</f>
        <v>1.4134474907469435E-3</v>
      </c>
    </row>
    <row r="452" spans="1:8" x14ac:dyDescent="0.3">
      <c r="A452" s="2">
        <v>43770</v>
      </c>
      <c r="B452" s="1">
        <v>32396.1</v>
      </c>
      <c r="C452" s="1">
        <v>32591.3</v>
      </c>
      <c r="D452" s="1">
        <v>32338.25</v>
      </c>
      <c r="E452" s="1">
        <v>32449.85</v>
      </c>
      <c r="F452" s="1">
        <v>32862226</v>
      </c>
      <c r="G452" s="1">
        <v>1820.28</v>
      </c>
      <c r="H452" s="3">
        <f>IF(ISERR(LN(Table1321[[#This Row],[Close]]/E451)),"-",LN(Table1321[[#This Row],[Close]]/E451))</f>
        <v>4.0173221688039953E-3</v>
      </c>
    </row>
    <row r="453" spans="1:8" x14ac:dyDescent="0.3">
      <c r="A453" s="2">
        <v>43773</v>
      </c>
      <c r="B453" s="1">
        <v>32541.1</v>
      </c>
      <c r="C453" s="1">
        <v>32644.9</v>
      </c>
      <c r="D453" s="1">
        <v>32228.3</v>
      </c>
      <c r="E453" s="1">
        <v>32255.7</v>
      </c>
      <c r="F453" s="1">
        <v>23829411</v>
      </c>
      <c r="G453" s="1">
        <v>1494.17</v>
      </c>
      <c r="H453" s="3">
        <f>IF(ISERR(LN(Table1321[[#This Row],[Close]]/E452)),"-",LN(Table1321[[#This Row],[Close]]/E452))</f>
        <v>-6.0010488328526923E-3</v>
      </c>
    </row>
    <row r="454" spans="1:8" x14ac:dyDescent="0.3">
      <c r="A454" s="2">
        <v>43774</v>
      </c>
      <c r="B454" s="1">
        <v>32257</v>
      </c>
      <c r="C454" s="1">
        <v>32390.05</v>
      </c>
      <c r="D454" s="1">
        <v>32064.75</v>
      </c>
      <c r="E454" s="1">
        <v>32361.45</v>
      </c>
      <c r="F454" s="1">
        <v>30820818</v>
      </c>
      <c r="G454" s="1">
        <v>1975.62</v>
      </c>
      <c r="H454" s="3">
        <f>IF(ISERR(LN(Table1321[[#This Row],[Close]]/E453)),"-",LN(Table1321[[#This Row],[Close]]/E453))</f>
        <v>3.2731277814486964E-3</v>
      </c>
    </row>
    <row r="455" spans="1:8" x14ac:dyDescent="0.3">
      <c r="A455" s="2">
        <v>43775</v>
      </c>
      <c r="B455" s="1">
        <v>32360.6</v>
      </c>
      <c r="C455" s="1">
        <v>32543.05</v>
      </c>
      <c r="D455" s="1">
        <v>32181.9</v>
      </c>
      <c r="E455" s="1">
        <v>32393</v>
      </c>
      <c r="F455" s="1">
        <v>29055223</v>
      </c>
      <c r="G455" s="1">
        <v>1994.11</v>
      </c>
      <c r="H455" s="3">
        <f>IF(ISERR(LN(Table1321[[#This Row],[Close]]/E454)),"-",LN(Table1321[[#This Row],[Close]]/E454))</f>
        <v>9.7445048167448911E-4</v>
      </c>
    </row>
    <row r="456" spans="1:8" x14ac:dyDescent="0.3">
      <c r="A456" s="2">
        <v>43776</v>
      </c>
      <c r="B456" s="1">
        <v>32587.8</v>
      </c>
      <c r="C456" s="1">
        <v>32608.05</v>
      </c>
      <c r="D456" s="1">
        <v>32340.75</v>
      </c>
      <c r="E456" s="1">
        <v>32535.9</v>
      </c>
      <c r="F456" s="1">
        <v>30953761</v>
      </c>
      <c r="G456" s="1">
        <v>1969.59</v>
      </c>
      <c r="H456" s="3">
        <f>IF(ISERR(LN(Table1321[[#This Row],[Close]]/E455)),"-",LN(Table1321[[#This Row],[Close]]/E455))</f>
        <v>4.4017450080985178E-3</v>
      </c>
    </row>
    <row r="457" spans="1:8" x14ac:dyDescent="0.3">
      <c r="A457" s="2">
        <v>43777</v>
      </c>
      <c r="B457" s="1">
        <v>32489.55</v>
      </c>
      <c r="C457" s="1">
        <v>32551.45</v>
      </c>
      <c r="D457" s="1">
        <v>31907.4</v>
      </c>
      <c r="E457" s="1">
        <v>31947.5</v>
      </c>
      <c r="F457" s="1">
        <v>29030887</v>
      </c>
      <c r="G457" s="1">
        <v>2101.7800000000002</v>
      </c>
      <c r="H457" s="3">
        <f>IF(ISERR(LN(Table1321[[#This Row],[Close]]/E456)),"-",LN(Table1321[[#This Row],[Close]]/E456))</f>
        <v>-1.8250164580914802E-2</v>
      </c>
    </row>
    <row r="458" spans="1:8" x14ac:dyDescent="0.3">
      <c r="A458" s="2">
        <v>43780</v>
      </c>
      <c r="B458" s="1">
        <v>31928.400000000001</v>
      </c>
      <c r="C458" s="1">
        <v>32061.3</v>
      </c>
      <c r="D458" s="1">
        <v>31751.65</v>
      </c>
      <c r="E458" s="1">
        <v>31802.55</v>
      </c>
      <c r="F458" s="1">
        <v>18384216</v>
      </c>
      <c r="G458" s="1">
        <v>1339.77</v>
      </c>
      <c r="H458" s="3">
        <f>IF(ISERR(LN(Table1321[[#This Row],[Close]]/E457)),"-",LN(Table1321[[#This Row],[Close]]/E457))</f>
        <v>-4.547455250285209E-3</v>
      </c>
    </row>
    <row r="459" spans="1:8" x14ac:dyDescent="0.3">
      <c r="A459" s="2">
        <v>43782</v>
      </c>
      <c r="B459" s="1">
        <v>31913.9</v>
      </c>
      <c r="C459" s="1">
        <v>31999.95</v>
      </c>
      <c r="D459" s="1">
        <v>31525.15</v>
      </c>
      <c r="E459" s="1">
        <v>31582.45</v>
      </c>
      <c r="F459" s="1">
        <v>24491690</v>
      </c>
      <c r="G459" s="1">
        <v>1871.28</v>
      </c>
      <c r="H459" s="3">
        <f>IF(ISERR(LN(Table1321[[#This Row],[Close]]/E458)),"-",LN(Table1321[[#This Row],[Close]]/E458))</f>
        <v>-6.9448886848621728E-3</v>
      </c>
    </row>
    <row r="460" spans="1:8" x14ac:dyDescent="0.3">
      <c r="A460" s="2">
        <v>43783</v>
      </c>
      <c r="B460" s="1">
        <v>31587</v>
      </c>
      <c r="C460" s="1">
        <v>31602.35</v>
      </c>
      <c r="D460" s="1">
        <v>31347.65</v>
      </c>
      <c r="E460" s="1">
        <v>31439.45</v>
      </c>
      <c r="F460" s="1">
        <v>24733867</v>
      </c>
      <c r="G460" s="1">
        <v>1520.14</v>
      </c>
      <c r="H460" s="3">
        <f>IF(ISERR(LN(Table1321[[#This Row],[Close]]/E459)),"-",LN(Table1321[[#This Row],[Close]]/E459))</f>
        <v>-4.5381127962604243E-3</v>
      </c>
    </row>
    <row r="461" spans="1:8" x14ac:dyDescent="0.3">
      <c r="A461" s="2">
        <v>43784</v>
      </c>
      <c r="B461" s="1">
        <v>31447.15</v>
      </c>
      <c r="C461" s="1">
        <v>31624.2</v>
      </c>
      <c r="D461" s="1">
        <v>31235.3</v>
      </c>
      <c r="E461" s="1">
        <v>31289.7</v>
      </c>
      <c r="F461" s="1">
        <v>27814384</v>
      </c>
      <c r="G461" s="1">
        <v>1396.27</v>
      </c>
      <c r="H461" s="3">
        <f>IF(ISERR(LN(Table1321[[#This Row],[Close]]/E460)),"-",LN(Table1321[[#This Row],[Close]]/E460))</f>
        <v>-4.7745038621938166E-3</v>
      </c>
    </row>
    <row r="462" spans="1:8" x14ac:dyDescent="0.3">
      <c r="A462" s="2">
        <v>43787</v>
      </c>
      <c r="B462" s="1">
        <v>31342.95</v>
      </c>
      <c r="C462" s="1">
        <v>31422.35</v>
      </c>
      <c r="D462" s="1">
        <v>31076.65</v>
      </c>
      <c r="E462" s="1">
        <v>31165.25</v>
      </c>
      <c r="F462" s="1">
        <v>18848184</v>
      </c>
      <c r="G462" s="1">
        <v>1212.1400000000001</v>
      </c>
      <c r="H462" s="3">
        <f>IF(ISERR(LN(Table1321[[#This Row],[Close]]/E461)),"-",LN(Table1321[[#This Row],[Close]]/E461))</f>
        <v>-3.9852778591317837E-3</v>
      </c>
    </row>
    <row r="463" spans="1:8" x14ac:dyDescent="0.3">
      <c r="A463" s="2">
        <v>43788</v>
      </c>
      <c r="B463" s="1">
        <v>31241.1</v>
      </c>
      <c r="C463" s="1">
        <v>31248.6</v>
      </c>
      <c r="D463" s="1">
        <v>30924.75</v>
      </c>
      <c r="E463" s="1">
        <v>30972.95</v>
      </c>
      <c r="F463" s="1">
        <v>21805568</v>
      </c>
      <c r="G463" s="1">
        <v>1240.83</v>
      </c>
      <c r="H463" s="3">
        <f>IF(ISERR(LN(Table1321[[#This Row],[Close]]/E462)),"-",LN(Table1321[[#This Row],[Close]]/E462))</f>
        <v>-6.1894491280991889E-3</v>
      </c>
    </row>
    <row r="464" spans="1:8" x14ac:dyDescent="0.3">
      <c r="A464" s="2">
        <v>43789</v>
      </c>
      <c r="B464" s="1">
        <v>31009.3</v>
      </c>
      <c r="C464" s="1">
        <v>31210.9</v>
      </c>
      <c r="D464" s="1">
        <v>30786.3</v>
      </c>
      <c r="E464" s="1">
        <v>31089.35</v>
      </c>
      <c r="F464" s="1">
        <v>20591887</v>
      </c>
      <c r="G464" s="1">
        <v>1294.8699999999999</v>
      </c>
      <c r="H464" s="3">
        <f>IF(ISERR(LN(Table1321[[#This Row],[Close]]/E463)),"-",LN(Table1321[[#This Row],[Close]]/E463))</f>
        <v>3.7510738881526974E-3</v>
      </c>
    </row>
    <row r="465" spans="1:8" x14ac:dyDescent="0.3">
      <c r="A465" s="2">
        <v>43790</v>
      </c>
      <c r="B465" s="1">
        <v>31128.75</v>
      </c>
      <c r="C465" s="1">
        <v>31128.75</v>
      </c>
      <c r="D465" s="1">
        <v>30839.45</v>
      </c>
      <c r="E465" s="1">
        <v>30893.55</v>
      </c>
      <c r="F465" s="1">
        <v>22273320</v>
      </c>
      <c r="G465" s="1">
        <v>1333.13</v>
      </c>
      <c r="H465" s="3">
        <f>IF(ISERR(LN(Table1321[[#This Row],[Close]]/E464)),"-",LN(Table1321[[#This Row],[Close]]/E464))</f>
        <v>-6.317892557199457E-3</v>
      </c>
    </row>
    <row r="466" spans="1:8" x14ac:dyDescent="0.3">
      <c r="A466" s="2">
        <v>43791</v>
      </c>
      <c r="B466" s="1">
        <v>30964.15</v>
      </c>
      <c r="C466" s="1">
        <v>31066.85</v>
      </c>
      <c r="D466" s="1">
        <v>30745.15</v>
      </c>
      <c r="E466" s="1">
        <v>30809.55</v>
      </c>
      <c r="F466" s="1">
        <v>25036780</v>
      </c>
      <c r="G466" s="1">
        <v>1259.81</v>
      </c>
      <c r="H466" s="3">
        <f>IF(ISERR(LN(Table1321[[#This Row],[Close]]/E465)),"-",LN(Table1321[[#This Row],[Close]]/E465))</f>
        <v>-2.7227173964460122E-3</v>
      </c>
    </row>
    <row r="467" spans="1:8" x14ac:dyDescent="0.3">
      <c r="A467" s="2">
        <v>43794</v>
      </c>
      <c r="B467" s="1">
        <v>30798.9</v>
      </c>
      <c r="C467" s="1">
        <v>31127.85</v>
      </c>
      <c r="D467" s="1">
        <v>30783.15</v>
      </c>
      <c r="E467" s="1">
        <v>31085.599999999999</v>
      </c>
      <c r="F467" s="1">
        <v>19187289</v>
      </c>
      <c r="G467" s="1">
        <v>1231.8</v>
      </c>
      <c r="H467" s="3">
        <f>IF(ISERR(LN(Table1321[[#This Row],[Close]]/E466)),"-",LN(Table1321[[#This Row],[Close]]/E466))</f>
        <v>8.9199825947317481E-3</v>
      </c>
    </row>
    <row r="468" spans="1:8" x14ac:dyDescent="0.3">
      <c r="A468" s="2">
        <v>43795</v>
      </c>
      <c r="B468" s="1">
        <v>31137.8</v>
      </c>
      <c r="C468" s="1">
        <v>31281</v>
      </c>
      <c r="D468" s="1">
        <v>30912.1</v>
      </c>
      <c r="E468" s="1">
        <v>31055.35</v>
      </c>
      <c r="F468" s="1">
        <v>51029897</v>
      </c>
      <c r="G468" s="1">
        <v>3803.89</v>
      </c>
      <c r="H468" s="3">
        <f>IF(ISERR(LN(Table1321[[#This Row],[Close]]/E467)),"-",LN(Table1321[[#This Row],[Close]]/E467))</f>
        <v>-9.7359317453171138E-4</v>
      </c>
    </row>
    <row r="469" spans="1:8" x14ac:dyDescent="0.3">
      <c r="A469" s="2">
        <v>43796</v>
      </c>
      <c r="B469" s="1">
        <v>31120.400000000001</v>
      </c>
      <c r="C469" s="1">
        <v>31256.1</v>
      </c>
      <c r="D469" s="1">
        <v>31096.35</v>
      </c>
      <c r="E469" s="1">
        <v>31221.95</v>
      </c>
      <c r="F469" s="1">
        <v>19315572</v>
      </c>
      <c r="G469" s="1">
        <v>1244.1199999999999</v>
      </c>
      <c r="H469" s="3">
        <f>IF(ISERR(LN(Table1321[[#This Row],[Close]]/E468)),"-",LN(Table1321[[#This Row],[Close]]/E468))</f>
        <v>5.3502768237108688E-3</v>
      </c>
    </row>
    <row r="470" spans="1:8" x14ac:dyDescent="0.3">
      <c r="A470" s="2">
        <v>43797</v>
      </c>
      <c r="B470" s="1">
        <v>31277.599999999999</v>
      </c>
      <c r="C470" s="1">
        <v>31290.3</v>
      </c>
      <c r="D470" s="1">
        <v>31101.1</v>
      </c>
      <c r="E470" s="1">
        <v>31263.4</v>
      </c>
      <c r="F470" s="1">
        <v>25965956</v>
      </c>
      <c r="G470" s="1">
        <v>1330.64</v>
      </c>
      <c r="H470" s="3">
        <f>IF(ISERR(LN(Table1321[[#This Row],[Close]]/E469)),"-",LN(Table1321[[#This Row],[Close]]/E469))</f>
        <v>1.3267111756561335E-3</v>
      </c>
    </row>
    <row r="471" spans="1:8" x14ac:dyDescent="0.3">
      <c r="A471" s="2">
        <v>43798</v>
      </c>
      <c r="B471" s="1">
        <v>31243.25</v>
      </c>
      <c r="C471" s="1">
        <v>31260.6</v>
      </c>
      <c r="D471" s="1">
        <v>30892.1</v>
      </c>
      <c r="E471" s="1">
        <v>30975.5</v>
      </c>
      <c r="F471" s="1">
        <v>25124223</v>
      </c>
      <c r="G471" s="1">
        <v>1427.2</v>
      </c>
      <c r="H471" s="3">
        <f>IF(ISERR(LN(Table1321[[#This Row],[Close]]/E470)),"-",LN(Table1321[[#This Row],[Close]]/E470))</f>
        <v>-9.251514838998165E-3</v>
      </c>
    </row>
    <row r="472" spans="1:8" x14ac:dyDescent="0.3">
      <c r="A472" s="2">
        <v>43801</v>
      </c>
      <c r="B472" s="1">
        <v>30977</v>
      </c>
      <c r="C472" s="1">
        <v>31018.55</v>
      </c>
      <c r="D472" s="1">
        <v>30823.05</v>
      </c>
      <c r="E472" s="1">
        <v>30889.5</v>
      </c>
      <c r="F472" s="1">
        <v>22581987</v>
      </c>
      <c r="G472" s="1">
        <v>1412.7</v>
      </c>
      <c r="H472" s="3">
        <f>IF(ISERR(LN(Table1321[[#This Row],[Close]]/E471)),"-",LN(Table1321[[#This Row],[Close]]/E471))</f>
        <v>-2.780249103589569E-3</v>
      </c>
    </row>
    <row r="473" spans="1:8" x14ac:dyDescent="0.3">
      <c r="A473" s="2">
        <v>43802</v>
      </c>
      <c r="B473" s="1">
        <v>30898.2</v>
      </c>
      <c r="C473" s="1">
        <v>30983.85</v>
      </c>
      <c r="D473" s="1">
        <v>30603.200000000001</v>
      </c>
      <c r="E473" s="1">
        <v>30677.5</v>
      </c>
      <c r="F473" s="1">
        <v>20505384</v>
      </c>
      <c r="G473" s="1">
        <v>1369.06</v>
      </c>
      <c r="H473" s="3">
        <f>IF(ISERR(LN(Table1321[[#This Row],[Close]]/E472)),"-",LN(Table1321[[#This Row],[Close]]/E472))</f>
        <v>-6.8868334628095921E-3</v>
      </c>
    </row>
    <row r="474" spans="1:8" x14ac:dyDescent="0.3">
      <c r="A474" s="2">
        <v>43803</v>
      </c>
      <c r="B474" s="1">
        <v>30629.85</v>
      </c>
      <c r="C474" s="1">
        <v>30771.45</v>
      </c>
      <c r="D474" s="1">
        <v>30543.1</v>
      </c>
      <c r="E474" s="1">
        <v>30705.55</v>
      </c>
      <c r="F474" s="1">
        <v>24122501</v>
      </c>
      <c r="G474" s="1">
        <v>1359.46</v>
      </c>
      <c r="H474" s="3">
        <f>IF(ISERR(LN(Table1321[[#This Row],[Close]]/E473)),"-",LN(Table1321[[#This Row],[Close]]/E473))</f>
        <v>9.1393314449033573E-4</v>
      </c>
    </row>
    <row r="475" spans="1:8" x14ac:dyDescent="0.3">
      <c r="A475" s="2">
        <v>43804</v>
      </c>
      <c r="B475" s="1">
        <v>30739.599999999999</v>
      </c>
      <c r="C475" s="1">
        <v>30833.8</v>
      </c>
      <c r="D475" s="1">
        <v>30665.05</v>
      </c>
      <c r="E475" s="1">
        <v>30795.1</v>
      </c>
      <c r="F475" s="1">
        <v>22869220</v>
      </c>
      <c r="G475" s="1">
        <v>1257.71</v>
      </c>
      <c r="H475" s="3">
        <f>IF(ISERR(LN(Table1321[[#This Row],[Close]]/E474)),"-",LN(Table1321[[#This Row],[Close]]/E474))</f>
        <v>2.9121664010806083E-3</v>
      </c>
    </row>
    <row r="476" spans="1:8" x14ac:dyDescent="0.3">
      <c r="A476" s="2">
        <v>43805</v>
      </c>
      <c r="B476" s="1">
        <v>30854.75</v>
      </c>
      <c r="C476" s="1">
        <v>30883.5</v>
      </c>
      <c r="D476" s="1">
        <v>30482.5</v>
      </c>
      <c r="E476" s="1">
        <v>30536.45</v>
      </c>
      <c r="F476" s="1">
        <v>21202331</v>
      </c>
      <c r="G476" s="1">
        <v>1147.54</v>
      </c>
      <c r="H476" s="3">
        <f>IF(ISERR(LN(Table1321[[#This Row],[Close]]/E475)),"-",LN(Table1321[[#This Row],[Close]]/E475))</f>
        <v>-8.4345343755743863E-3</v>
      </c>
    </row>
    <row r="477" spans="1:8" x14ac:dyDescent="0.3">
      <c r="A477" s="2">
        <v>43808</v>
      </c>
      <c r="B477" s="1">
        <v>30562</v>
      </c>
      <c r="C477" s="1">
        <v>30574.5</v>
      </c>
      <c r="D477" s="1">
        <v>30298.7</v>
      </c>
      <c r="E477" s="1">
        <v>30375</v>
      </c>
      <c r="F477" s="1">
        <v>16200608</v>
      </c>
      <c r="G477" s="1">
        <v>1115.3900000000001</v>
      </c>
      <c r="H477" s="3">
        <f>IF(ISERR(LN(Table1321[[#This Row],[Close]]/E476)),"-",LN(Table1321[[#This Row],[Close]]/E476))</f>
        <v>-5.3011503778499173E-3</v>
      </c>
    </row>
    <row r="478" spans="1:8" x14ac:dyDescent="0.3">
      <c r="A478" s="2">
        <v>43809</v>
      </c>
      <c r="B478" s="1">
        <v>30424</v>
      </c>
      <c r="C478" s="1">
        <v>30431.75</v>
      </c>
      <c r="D478" s="1">
        <v>30024.25</v>
      </c>
      <c r="E478" s="1">
        <v>30059</v>
      </c>
      <c r="F478" s="1">
        <v>26692148</v>
      </c>
      <c r="G478" s="1">
        <v>1419.22</v>
      </c>
      <c r="H478" s="3">
        <f>IF(ISERR(LN(Table1321[[#This Row],[Close]]/E477)),"-",LN(Table1321[[#This Row],[Close]]/E477))</f>
        <v>-1.0457784688970203E-2</v>
      </c>
    </row>
    <row r="479" spans="1:8" x14ac:dyDescent="0.3">
      <c r="A479" s="2">
        <v>43810</v>
      </c>
      <c r="B479" s="1">
        <v>30072.799999999999</v>
      </c>
      <c r="C479" s="1">
        <v>30250.15</v>
      </c>
      <c r="D479" s="1">
        <v>29985.4</v>
      </c>
      <c r="E479" s="1">
        <v>30102.45</v>
      </c>
      <c r="F479" s="1">
        <v>25519628</v>
      </c>
      <c r="G479" s="1">
        <v>1345.23</v>
      </c>
      <c r="H479" s="3">
        <f>IF(ISERR(LN(Table1321[[#This Row],[Close]]/E478)),"-",LN(Table1321[[#This Row],[Close]]/E478))</f>
        <v>1.4444468195032002E-3</v>
      </c>
    </row>
    <row r="480" spans="1:8" x14ac:dyDescent="0.3">
      <c r="A480" s="2">
        <v>43811</v>
      </c>
      <c r="B480" s="1">
        <v>30155.599999999999</v>
      </c>
      <c r="C480" s="1">
        <v>30351.8</v>
      </c>
      <c r="D480" s="1">
        <v>30135.15</v>
      </c>
      <c r="E480" s="1">
        <v>30227.95</v>
      </c>
      <c r="F480" s="1">
        <v>23614875</v>
      </c>
      <c r="G480" s="1">
        <v>1300.23</v>
      </c>
      <c r="H480" s="3">
        <f>IF(ISERR(LN(Table1321[[#This Row],[Close]]/E479)),"-",LN(Table1321[[#This Row],[Close]]/E479))</f>
        <v>4.16042927031936E-3</v>
      </c>
    </row>
    <row r="481" spans="1:8" x14ac:dyDescent="0.3">
      <c r="A481" s="2">
        <v>43812</v>
      </c>
      <c r="B481" s="1">
        <v>30380</v>
      </c>
      <c r="C481" s="1">
        <v>30489.25</v>
      </c>
      <c r="D481" s="1">
        <v>30245.85</v>
      </c>
      <c r="E481" s="1">
        <v>30426.25</v>
      </c>
      <c r="F481" s="1">
        <v>20934519</v>
      </c>
      <c r="G481" s="1">
        <v>1359.55</v>
      </c>
      <c r="H481" s="3">
        <f>IF(ISERR(LN(Table1321[[#This Row],[Close]]/E480)),"-",LN(Table1321[[#This Row],[Close]]/E480))</f>
        <v>6.5387296024222458E-3</v>
      </c>
    </row>
    <row r="482" spans="1:8" x14ac:dyDescent="0.3">
      <c r="A482" s="2">
        <v>43815</v>
      </c>
      <c r="B482" s="1">
        <v>30459.8</v>
      </c>
      <c r="C482" s="1">
        <v>30523.35</v>
      </c>
      <c r="D482" s="1">
        <v>30008.25</v>
      </c>
      <c r="E482" s="1">
        <v>30043.1</v>
      </c>
      <c r="F482" s="1">
        <v>22268600</v>
      </c>
      <c r="G482" s="1">
        <v>1320.63</v>
      </c>
      <c r="H482" s="3">
        <f>IF(ISERR(LN(Table1321[[#This Row],[Close]]/E481)),"-",LN(Table1321[[#This Row],[Close]]/E481))</f>
        <v>-1.2672705353352519E-2</v>
      </c>
    </row>
    <row r="483" spans="1:8" x14ac:dyDescent="0.3">
      <c r="A483" s="2">
        <v>43816</v>
      </c>
      <c r="B483" s="1">
        <v>30115.65</v>
      </c>
      <c r="C483" s="1">
        <v>30334.799999999999</v>
      </c>
      <c r="D483" s="1">
        <v>30084.35</v>
      </c>
      <c r="E483" s="1">
        <v>30182.05</v>
      </c>
      <c r="F483" s="1">
        <v>28731629</v>
      </c>
      <c r="G483" s="1">
        <v>1603</v>
      </c>
      <c r="H483" s="3">
        <f>IF(ISERR(LN(Table1321[[#This Row],[Close]]/E482)),"-",LN(Table1321[[#This Row],[Close]]/E482))</f>
        <v>4.6143595008782262E-3</v>
      </c>
    </row>
    <row r="484" spans="1:8" x14ac:dyDescent="0.3">
      <c r="A484" s="2">
        <v>43817</v>
      </c>
      <c r="B484" s="1">
        <v>30186.85</v>
      </c>
      <c r="C484" s="1">
        <v>30331.9</v>
      </c>
      <c r="D484" s="1">
        <v>29964.799999999999</v>
      </c>
      <c r="E484" s="1">
        <v>30291.05</v>
      </c>
      <c r="F484" s="1">
        <v>34723017</v>
      </c>
      <c r="G484" s="1">
        <v>2158.5</v>
      </c>
      <c r="H484" s="3">
        <f>IF(ISERR(LN(Table1321[[#This Row],[Close]]/E483)),"-",LN(Table1321[[#This Row],[Close]]/E483))</f>
        <v>3.6049125327284898E-3</v>
      </c>
    </row>
    <row r="485" spans="1:8" x14ac:dyDescent="0.3">
      <c r="A485" s="2">
        <v>43818</v>
      </c>
      <c r="B485" s="1">
        <v>30341.05</v>
      </c>
      <c r="C485" s="1">
        <v>30515.8</v>
      </c>
      <c r="D485" s="1">
        <v>30303.7</v>
      </c>
      <c r="E485" s="1">
        <v>30386.1</v>
      </c>
      <c r="F485" s="1">
        <v>25215426</v>
      </c>
      <c r="G485" s="1">
        <v>1508.49</v>
      </c>
      <c r="H485" s="3">
        <f>IF(ISERR(LN(Table1321[[#This Row],[Close]]/E484)),"-",LN(Table1321[[#This Row],[Close]]/E484))</f>
        <v>3.132977661189155E-3</v>
      </c>
    </row>
    <row r="486" spans="1:8" x14ac:dyDescent="0.3">
      <c r="A486" s="2">
        <v>43819</v>
      </c>
      <c r="B486" s="1">
        <v>30372.15</v>
      </c>
      <c r="C486" s="1">
        <v>30443.95</v>
      </c>
      <c r="D486" s="1">
        <v>30152.799999999999</v>
      </c>
      <c r="E486" s="1">
        <v>30356.35</v>
      </c>
      <c r="F486" s="1">
        <v>29111225</v>
      </c>
      <c r="G486" s="1">
        <v>2418.27</v>
      </c>
      <c r="H486" s="3">
        <f>IF(ISERR(LN(Table1321[[#This Row],[Close]]/E485)),"-",LN(Table1321[[#This Row],[Close]]/E485))</f>
        <v>-9.7954568440306706E-4</v>
      </c>
    </row>
    <row r="487" spans="1:8" x14ac:dyDescent="0.3">
      <c r="A487" s="2">
        <v>43822</v>
      </c>
      <c r="B487" s="1">
        <v>30392.15</v>
      </c>
      <c r="C487" s="1">
        <v>30548.5</v>
      </c>
      <c r="D487" s="1">
        <v>30173.75</v>
      </c>
      <c r="E487" s="1">
        <v>30217.95</v>
      </c>
      <c r="F487" s="1">
        <v>32436149</v>
      </c>
      <c r="G487" s="1">
        <v>1463.45</v>
      </c>
      <c r="H487" s="3">
        <f>IF(ISERR(LN(Table1321[[#This Row],[Close]]/E486)),"-",LN(Table1321[[#This Row],[Close]]/E486))</f>
        <v>-4.5696026476753958E-3</v>
      </c>
    </row>
    <row r="488" spans="1:8" x14ac:dyDescent="0.3">
      <c r="A488" s="2">
        <v>43823</v>
      </c>
      <c r="B488" s="1">
        <v>30241.95</v>
      </c>
      <c r="C488" s="1">
        <v>30302.2</v>
      </c>
      <c r="D488" s="1">
        <v>30132.65</v>
      </c>
      <c r="E488" s="1">
        <v>30197.55</v>
      </c>
      <c r="F488" s="1">
        <v>17316630</v>
      </c>
      <c r="G488" s="1">
        <v>1040.3800000000001</v>
      </c>
      <c r="H488" s="3">
        <f>IF(ISERR(LN(Table1321[[#This Row],[Close]]/E487)),"-",LN(Table1321[[#This Row],[Close]]/E487))</f>
        <v>-6.7532341122087747E-4</v>
      </c>
    </row>
    <row r="489" spans="1:8" x14ac:dyDescent="0.3">
      <c r="A489" s="2">
        <v>43825</v>
      </c>
      <c r="B489" s="1">
        <v>30218.85</v>
      </c>
      <c r="C489" s="1">
        <v>30264.1</v>
      </c>
      <c r="D489" s="1">
        <v>30040.65</v>
      </c>
      <c r="E489" s="1">
        <v>30063.55</v>
      </c>
      <c r="F489" s="1">
        <v>26824232</v>
      </c>
      <c r="G489" s="1">
        <v>1269.52</v>
      </c>
      <c r="H489" s="3">
        <f>IF(ISERR(LN(Table1321[[#This Row],[Close]]/E488)),"-",LN(Table1321[[#This Row],[Close]]/E488))</f>
        <v>-4.4473207711658823E-3</v>
      </c>
    </row>
    <row r="490" spans="1:8" x14ac:dyDescent="0.3">
      <c r="A490" s="2">
        <v>43826</v>
      </c>
      <c r="B490" s="1">
        <v>30147.4</v>
      </c>
      <c r="C490" s="1">
        <v>30172.400000000001</v>
      </c>
      <c r="D490" s="1">
        <v>30063.599999999999</v>
      </c>
      <c r="E490" s="1">
        <v>30145.45</v>
      </c>
      <c r="F490" s="1">
        <v>21592041</v>
      </c>
      <c r="G490" s="1">
        <v>1229.3499999999999</v>
      </c>
      <c r="H490" s="3">
        <f>IF(ISERR(LN(Table1321[[#This Row],[Close]]/E489)),"-",LN(Table1321[[#This Row],[Close]]/E489))</f>
        <v>2.7205251877153026E-3</v>
      </c>
    </row>
    <row r="491" spans="1:8" x14ac:dyDescent="0.3">
      <c r="A491" s="2">
        <v>43829</v>
      </c>
      <c r="B491" s="1">
        <v>30206.400000000001</v>
      </c>
      <c r="C491" s="1">
        <v>30367.75</v>
      </c>
      <c r="D491" s="1">
        <v>30163.5</v>
      </c>
      <c r="E491" s="1">
        <v>30225.35</v>
      </c>
      <c r="F491" s="1">
        <v>22976493</v>
      </c>
      <c r="G491" s="1">
        <v>1219.7</v>
      </c>
      <c r="H491" s="3">
        <f>IF(ISERR(LN(Table1321[[#This Row],[Close]]/E490)),"-",LN(Table1321[[#This Row],[Close]]/E490))</f>
        <v>2.646976573161282E-3</v>
      </c>
    </row>
    <row r="492" spans="1:8" x14ac:dyDescent="0.3">
      <c r="A492" s="2">
        <v>43830</v>
      </c>
      <c r="B492" s="1">
        <v>30254.75</v>
      </c>
      <c r="C492" s="1">
        <v>30309.35</v>
      </c>
      <c r="D492" s="1">
        <v>30098.1</v>
      </c>
      <c r="E492" s="1">
        <v>30121.5</v>
      </c>
      <c r="F492" s="1">
        <v>18170821</v>
      </c>
      <c r="G492" s="1">
        <v>1163.8599999999999</v>
      </c>
      <c r="H492" s="3">
        <f>IF(ISERR(LN(Table1321[[#This Row],[Close]]/E491)),"-",LN(Table1321[[#This Row],[Close]]/E491))</f>
        <v>-3.4417737633550822E-3</v>
      </c>
    </row>
    <row r="493" spans="1:8" x14ac:dyDescent="0.3">
      <c r="A493" s="2">
        <v>43831</v>
      </c>
      <c r="B493" s="1">
        <v>30202.75</v>
      </c>
      <c r="C493" s="1">
        <v>30251.200000000001</v>
      </c>
      <c r="D493" s="1">
        <v>30119.1</v>
      </c>
      <c r="E493" s="1">
        <v>30234.25</v>
      </c>
      <c r="F493" s="1">
        <v>10343897</v>
      </c>
      <c r="G493" s="1">
        <v>676.25</v>
      </c>
      <c r="H493" s="3">
        <f>IF(ISERR(LN(Table1321[[#This Row],[Close]]/E492)),"-",LN(Table1321[[#This Row],[Close]]/E492))</f>
        <v>3.7361852402515981E-3</v>
      </c>
    </row>
    <row r="494" spans="1:8" x14ac:dyDescent="0.3">
      <c r="A494" s="2">
        <v>43832</v>
      </c>
      <c r="B494" s="1">
        <v>30271.3</v>
      </c>
      <c r="C494" s="1">
        <v>30357.3</v>
      </c>
      <c r="D494" s="1">
        <v>30220.05</v>
      </c>
      <c r="E494" s="1">
        <v>30266.2</v>
      </c>
      <c r="F494" s="1">
        <v>17998667</v>
      </c>
      <c r="G494" s="1">
        <v>939.47</v>
      </c>
      <c r="H494" s="3">
        <f>IF(ISERR(LN(Table1321[[#This Row],[Close]]/E493)),"-",LN(Table1321[[#This Row],[Close]]/E493))</f>
        <v>1.0561905893302151E-3</v>
      </c>
    </row>
    <row r="495" spans="1:8" x14ac:dyDescent="0.3">
      <c r="A495" s="2">
        <v>43833</v>
      </c>
      <c r="B495" s="1">
        <v>30302.15</v>
      </c>
      <c r="C495" s="1">
        <v>30306.05</v>
      </c>
      <c r="D495" s="1">
        <v>30050.75</v>
      </c>
      <c r="E495" s="1">
        <v>30109.25</v>
      </c>
      <c r="F495" s="1">
        <v>20089305</v>
      </c>
      <c r="G495" s="1">
        <v>1229.69</v>
      </c>
      <c r="H495" s="3">
        <f>IF(ISERR(LN(Table1321[[#This Row],[Close]]/E494)),"-",LN(Table1321[[#This Row],[Close]]/E494))</f>
        <v>-5.19914480286907E-3</v>
      </c>
    </row>
    <row r="496" spans="1:8" x14ac:dyDescent="0.3">
      <c r="A496" s="2">
        <v>43836</v>
      </c>
      <c r="B496" s="1">
        <v>30024.75</v>
      </c>
      <c r="C496" s="1">
        <v>30049.3</v>
      </c>
      <c r="D496" s="1">
        <v>29765.15</v>
      </c>
      <c r="E496" s="1">
        <v>29799.3</v>
      </c>
      <c r="F496" s="1">
        <v>17667570</v>
      </c>
      <c r="G496" s="1">
        <v>1011.2</v>
      </c>
      <c r="H496" s="3">
        <f>IF(ISERR(LN(Table1321[[#This Row],[Close]]/E495)),"-",LN(Table1321[[#This Row],[Close]]/E495))</f>
        <v>-1.0347530212619872E-2</v>
      </c>
    </row>
    <row r="497" spans="1:8" x14ac:dyDescent="0.3">
      <c r="A497" s="2">
        <v>43837</v>
      </c>
      <c r="B497" s="1">
        <v>29903.05</v>
      </c>
      <c r="C497" s="1">
        <v>30049.35</v>
      </c>
      <c r="D497" s="1">
        <v>29841.15</v>
      </c>
      <c r="E497" s="1">
        <v>29861.8</v>
      </c>
      <c r="F497" s="1">
        <v>18622056</v>
      </c>
      <c r="G497" s="1">
        <v>1097.3599999999999</v>
      </c>
      <c r="H497" s="3">
        <f>IF(ISERR(LN(Table1321[[#This Row],[Close]]/E496)),"-",LN(Table1321[[#This Row],[Close]]/E496))</f>
        <v>2.0951683044119042E-3</v>
      </c>
    </row>
    <row r="498" spans="1:8" x14ac:dyDescent="0.3">
      <c r="A498" s="2">
        <v>43838</v>
      </c>
      <c r="B498" s="1">
        <v>29685.15</v>
      </c>
      <c r="C498" s="1">
        <v>29932.799999999999</v>
      </c>
      <c r="D498" s="1">
        <v>29660.1</v>
      </c>
      <c r="E498" s="1">
        <v>29893.200000000001</v>
      </c>
      <c r="F498" s="1">
        <v>18127207</v>
      </c>
      <c r="G498" s="1">
        <v>1302.8499999999999</v>
      </c>
      <c r="H498" s="3">
        <f>IF(ISERR(LN(Table1321[[#This Row],[Close]]/E497)),"-",LN(Table1321[[#This Row],[Close]]/E497))</f>
        <v>1.0509581755550803E-3</v>
      </c>
    </row>
    <row r="499" spans="1:8" x14ac:dyDescent="0.3">
      <c r="A499" s="2">
        <v>43839</v>
      </c>
      <c r="B499" s="1">
        <v>30071.4</v>
      </c>
      <c r="C499" s="1">
        <v>30170.65</v>
      </c>
      <c r="D499" s="1">
        <v>30035.3</v>
      </c>
      <c r="E499" s="1">
        <v>30123.599999999999</v>
      </c>
      <c r="F499" s="1">
        <v>25835515</v>
      </c>
      <c r="G499" s="1">
        <v>1540.16</v>
      </c>
      <c r="H499" s="3">
        <f>IF(ISERR(LN(Table1321[[#This Row],[Close]]/E498)),"-",LN(Table1321[[#This Row],[Close]]/E498))</f>
        <v>7.6778879193217589E-3</v>
      </c>
    </row>
    <row r="500" spans="1:8" x14ac:dyDescent="0.3">
      <c r="A500" s="2">
        <v>43840</v>
      </c>
      <c r="B500" s="1">
        <v>30244.55</v>
      </c>
      <c r="C500" s="1">
        <v>30393.200000000001</v>
      </c>
      <c r="D500" s="1">
        <v>30183.8</v>
      </c>
      <c r="E500" s="1">
        <v>30370.45</v>
      </c>
      <c r="F500" s="1">
        <v>27618464</v>
      </c>
      <c r="G500" s="1">
        <v>1371.61</v>
      </c>
      <c r="H500" s="3">
        <f>IF(ISERR(LN(Table1321[[#This Row],[Close]]/E499)),"-",LN(Table1321[[#This Row],[Close]]/E499))</f>
        <v>8.1611784998832579E-3</v>
      </c>
    </row>
    <row r="501" spans="1:8" x14ac:dyDescent="0.3">
      <c r="A501" s="2">
        <v>43843</v>
      </c>
      <c r="B501" s="1">
        <v>30455.75</v>
      </c>
      <c r="C501" s="1">
        <v>30735.45</v>
      </c>
      <c r="D501" s="1">
        <v>30443.5</v>
      </c>
      <c r="E501" s="1">
        <v>30713.45</v>
      </c>
      <c r="F501" s="1">
        <v>31666435</v>
      </c>
      <c r="G501" s="1">
        <v>1834.49</v>
      </c>
      <c r="H501" s="3">
        <f>IF(ISERR(LN(Table1321[[#This Row],[Close]]/E500)),"-",LN(Table1321[[#This Row],[Close]]/E500))</f>
        <v>1.1230573198092305E-2</v>
      </c>
    </row>
    <row r="502" spans="1:8" x14ac:dyDescent="0.3">
      <c r="A502" s="2">
        <v>43844</v>
      </c>
      <c r="B502" s="1">
        <v>30798.55</v>
      </c>
      <c r="C502" s="1">
        <v>31179.3</v>
      </c>
      <c r="D502" s="1">
        <v>30690.7</v>
      </c>
      <c r="E502" s="1">
        <v>31145.4</v>
      </c>
      <c r="F502" s="1">
        <v>67441140</v>
      </c>
      <c r="G502" s="1">
        <v>3240.44</v>
      </c>
      <c r="H502" s="3">
        <f>IF(ISERR(LN(Table1321[[#This Row],[Close]]/E501)),"-",LN(Table1321[[#This Row],[Close]]/E501))</f>
        <v>1.3965892376786285E-2</v>
      </c>
    </row>
    <row r="503" spans="1:8" x14ac:dyDescent="0.3">
      <c r="A503" s="2">
        <v>43845</v>
      </c>
      <c r="B503" s="1">
        <v>31133.4</v>
      </c>
      <c r="C503" s="1">
        <v>31273.05</v>
      </c>
      <c r="D503" s="1">
        <v>31006.3</v>
      </c>
      <c r="E503" s="1">
        <v>31237.1</v>
      </c>
      <c r="F503" s="1">
        <v>38166019</v>
      </c>
      <c r="G503" s="1">
        <v>2067.56</v>
      </c>
      <c r="H503" s="3">
        <f>IF(ISERR(LN(Table1321[[#This Row],[Close]]/E502)),"-",LN(Table1321[[#This Row],[Close]]/E502))</f>
        <v>2.9399291804052931E-3</v>
      </c>
    </row>
    <row r="504" spans="1:8" x14ac:dyDescent="0.3">
      <c r="A504" s="2">
        <v>43846</v>
      </c>
      <c r="B504" s="1">
        <v>31255.9</v>
      </c>
      <c r="C504" s="1">
        <v>31507.7</v>
      </c>
      <c r="D504" s="1">
        <v>31210.95</v>
      </c>
      <c r="E504" s="1">
        <v>31338.2</v>
      </c>
      <c r="F504" s="1">
        <v>33199268</v>
      </c>
      <c r="G504" s="1">
        <v>2277.62</v>
      </c>
      <c r="H504" s="3">
        <f>IF(ISERR(LN(Table1321[[#This Row],[Close]]/E503)),"-",LN(Table1321[[#This Row],[Close]]/E503))</f>
        <v>3.2313097330246439E-3</v>
      </c>
    </row>
    <row r="505" spans="1:8" x14ac:dyDescent="0.3">
      <c r="A505" s="2">
        <v>43847</v>
      </c>
      <c r="B505" s="1">
        <v>31372.25</v>
      </c>
      <c r="C505" s="1">
        <v>31490.75</v>
      </c>
      <c r="D505" s="1">
        <v>31305.65</v>
      </c>
      <c r="E505" s="1">
        <v>31371.45</v>
      </c>
      <c r="F505" s="1">
        <v>21148293</v>
      </c>
      <c r="G505" s="1">
        <v>1271.5</v>
      </c>
      <c r="H505" s="3">
        <f>IF(ISERR(LN(Table1321[[#This Row],[Close]]/E504)),"-",LN(Table1321[[#This Row],[Close]]/E504))</f>
        <v>1.0604429498780417E-3</v>
      </c>
    </row>
    <row r="506" spans="1:8" x14ac:dyDescent="0.3">
      <c r="A506" s="2">
        <v>43850</v>
      </c>
      <c r="B506" s="1">
        <v>31369.65</v>
      </c>
      <c r="C506" s="1">
        <v>31546.799999999999</v>
      </c>
      <c r="D506" s="1">
        <v>31368.1</v>
      </c>
      <c r="E506" s="1">
        <v>31426.75</v>
      </c>
      <c r="F506" s="1">
        <v>24432676</v>
      </c>
      <c r="G506" s="1">
        <v>1370.05</v>
      </c>
      <c r="H506" s="3">
        <f>IF(ISERR(LN(Table1321[[#This Row],[Close]]/E505)),"-",LN(Table1321[[#This Row],[Close]]/E505))</f>
        <v>1.7611974322258579E-3</v>
      </c>
    </row>
    <row r="507" spans="1:8" x14ac:dyDescent="0.3">
      <c r="A507" s="2">
        <v>43851</v>
      </c>
      <c r="B507" s="1">
        <v>31358.35</v>
      </c>
      <c r="C507" s="1">
        <v>31362.85</v>
      </c>
      <c r="D507" s="1">
        <v>31105.5</v>
      </c>
      <c r="E507" s="1">
        <v>31145.95</v>
      </c>
      <c r="F507" s="1">
        <v>22451037</v>
      </c>
      <c r="G507" s="1">
        <v>1161.5</v>
      </c>
      <c r="H507" s="3">
        <f>IF(ISERR(LN(Table1321[[#This Row],[Close]]/E506)),"-",LN(Table1321[[#This Row],[Close]]/E506))</f>
        <v>-8.9752203428858594E-3</v>
      </c>
    </row>
    <row r="508" spans="1:8" x14ac:dyDescent="0.3">
      <c r="A508" s="2">
        <v>43852</v>
      </c>
      <c r="B508" s="1">
        <v>31270.7</v>
      </c>
      <c r="C508" s="1">
        <v>31275.599999999999</v>
      </c>
      <c r="D508" s="1">
        <v>31024.400000000001</v>
      </c>
      <c r="E508" s="1">
        <v>31153.15</v>
      </c>
      <c r="F508" s="1">
        <v>19256107</v>
      </c>
      <c r="G508" s="1">
        <v>1130.25</v>
      </c>
      <c r="H508" s="3">
        <f>IF(ISERR(LN(Table1321[[#This Row],[Close]]/E507)),"-",LN(Table1321[[#This Row],[Close]]/E507))</f>
        <v>2.3114298704346673E-4</v>
      </c>
    </row>
    <row r="509" spans="1:8" x14ac:dyDescent="0.3">
      <c r="A509" s="2">
        <v>43853</v>
      </c>
      <c r="B509" s="1">
        <v>31147</v>
      </c>
      <c r="C509" s="1">
        <v>31257.15</v>
      </c>
      <c r="D509" s="1">
        <v>30995.3</v>
      </c>
      <c r="E509" s="1">
        <v>31226.9</v>
      </c>
      <c r="F509" s="1">
        <v>25011188</v>
      </c>
      <c r="G509" s="1">
        <v>1319.04</v>
      </c>
      <c r="H509" s="3">
        <f>IF(ISERR(LN(Table1321[[#This Row],[Close]]/E508)),"-",LN(Table1321[[#This Row],[Close]]/E508))</f>
        <v>2.3645391230571666E-3</v>
      </c>
    </row>
    <row r="510" spans="1:8" x14ac:dyDescent="0.3">
      <c r="A510" s="2">
        <v>43854</v>
      </c>
      <c r="B510" s="1">
        <v>31223.05</v>
      </c>
      <c r="C510" s="1">
        <v>31526.95</v>
      </c>
      <c r="D510" s="1">
        <v>31173.8</v>
      </c>
      <c r="E510" s="1">
        <v>31474.9</v>
      </c>
      <c r="F510" s="1">
        <v>21949485</v>
      </c>
      <c r="G510" s="1">
        <v>1375.91</v>
      </c>
      <c r="H510" s="3">
        <f>IF(ISERR(LN(Table1321[[#This Row],[Close]]/E509)),"-",LN(Table1321[[#This Row],[Close]]/E509))</f>
        <v>7.9104999612829661E-3</v>
      </c>
    </row>
    <row r="511" spans="1:8" x14ac:dyDescent="0.3">
      <c r="A511" s="2">
        <v>43857</v>
      </c>
      <c r="B511" s="1">
        <v>31373.25</v>
      </c>
      <c r="C511" s="1">
        <v>31450.35</v>
      </c>
      <c r="D511" s="1">
        <v>31110.55</v>
      </c>
      <c r="E511" s="1">
        <v>31149.7</v>
      </c>
      <c r="F511" s="1">
        <v>17500325</v>
      </c>
      <c r="G511" s="1">
        <v>976.58</v>
      </c>
      <c r="H511" s="3">
        <f>IF(ISERR(LN(Table1321[[#This Row],[Close]]/E510)),"-",LN(Table1321[[#This Row],[Close]]/E510))</f>
        <v>-1.0385788432195741E-2</v>
      </c>
    </row>
    <row r="512" spans="1:8" x14ac:dyDescent="0.3">
      <c r="A512" s="2">
        <v>43858</v>
      </c>
      <c r="B512" s="1">
        <v>31210.55</v>
      </c>
      <c r="C512" s="1">
        <v>31234.1</v>
      </c>
      <c r="D512" s="1">
        <v>31007.200000000001</v>
      </c>
      <c r="E512" s="1">
        <v>31027.05</v>
      </c>
      <c r="F512" s="1">
        <v>49576185</v>
      </c>
      <c r="G512" s="1">
        <v>2901.77</v>
      </c>
      <c r="H512" s="3">
        <f>IF(ISERR(LN(Table1321[[#This Row],[Close]]/E511)),"-",LN(Table1321[[#This Row],[Close]]/E511))</f>
        <v>-3.945209715334329E-3</v>
      </c>
    </row>
    <row r="513" spans="1:8" x14ac:dyDescent="0.3">
      <c r="A513" s="2">
        <v>43859</v>
      </c>
      <c r="B513" s="1">
        <v>31150.45</v>
      </c>
      <c r="C513" s="1">
        <v>31506.55</v>
      </c>
      <c r="D513" s="1">
        <v>31132.2</v>
      </c>
      <c r="E513" s="1">
        <v>31426.25</v>
      </c>
      <c r="F513" s="1">
        <v>46825220</v>
      </c>
      <c r="G513" s="1">
        <v>2601.1799999999998</v>
      </c>
      <c r="H513" s="3">
        <f>IF(ISERR(LN(Table1321[[#This Row],[Close]]/E512)),"-",LN(Table1321[[#This Row],[Close]]/E512))</f>
        <v>1.2784126279500149E-2</v>
      </c>
    </row>
    <row r="514" spans="1:8" x14ac:dyDescent="0.3">
      <c r="A514" s="2">
        <v>43860</v>
      </c>
      <c r="B514" s="1">
        <v>31419.200000000001</v>
      </c>
      <c r="C514" s="1">
        <v>31438.35</v>
      </c>
      <c r="D514" s="1">
        <v>30849.85</v>
      </c>
      <c r="E514" s="1">
        <v>30936.45</v>
      </c>
      <c r="F514" s="1">
        <v>37175318</v>
      </c>
      <c r="G514" s="1">
        <v>2540.91</v>
      </c>
      <c r="H514" s="3">
        <f>IF(ISERR(LN(Table1321[[#This Row],[Close]]/E513)),"-",LN(Table1321[[#This Row],[Close]]/E513))</f>
        <v>-1.5708430573616448E-2</v>
      </c>
    </row>
    <row r="515" spans="1:8" x14ac:dyDescent="0.3">
      <c r="A515" s="2">
        <v>43861</v>
      </c>
      <c r="B515" s="1">
        <v>31099.25</v>
      </c>
      <c r="C515" s="1">
        <v>31108.6</v>
      </c>
      <c r="D515" s="1">
        <v>30729.599999999999</v>
      </c>
      <c r="E515" s="1">
        <v>30775.3</v>
      </c>
      <c r="F515" s="1">
        <v>49149652</v>
      </c>
      <c r="G515" s="1">
        <v>2871.93</v>
      </c>
      <c r="H515" s="3">
        <f>IF(ISERR(LN(Table1321[[#This Row],[Close]]/E514)),"-",LN(Table1321[[#This Row],[Close]]/E514))</f>
        <v>-5.2226801637936049E-3</v>
      </c>
    </row>
    <row r="516" spans="1:8" x14ac:dyDescent="0.3">
      <c r="A516" s="2">
        <v>43862</v>
      </c>
      <c r="B516" s="1">
        <v>30865.05</v>
      </c>
      <c r="C516" s="1">
        <v>31140</v>
      </c>
      <c r="D516" s="1">
        <v>30016.400000000001</v>
      </c>
      <c r="E516" s="1">
        <v>30196.65</v>
      </c>
      <c r="F516" s="1">
        <v>60387092</v>
      </c>
      <c r="G516" s="1">
        <v>2514.25</v>
      </c>
      <c r="H516" s="3">
        <f>IF(ISERR(LN(Table1321[[#This Row],[Close]]/E515)),"-",LN(Table1321[[#This Row],[Close]]/E515))</f>
        <v>-1.8981429119587206E-2</v>
      </c>
    </row>
    <row r="517" spans="1:8" x14ac:dyDescent="0.3">
      <c r="A517" s="2">
        <v>43864</v>
      </c>
      <c r="B517" s="1">
        <v>30049.3</v>
      </c>
      <c r="C517" s="1">
        <v>30702.95</v>
      </c>
      <c r="D517" s="1">
        <v>29833.05</v>
      </c>
      <c r="E517" s="1">
        <v>30435.3</v>
      </c>
      <c r="F517" s="1">
        <v>102457740</v>
      </c>
      <c r="G517" s="1">
        <v>4310.87</v>
      </c>
      <c r="H517" s="3">
        <f>IF(ISERR(LN(Table1321[[#This Row],[Close]]/E516)),"-",LN(Table1321[[#This Row],[Close]]/E516))</f>
        <v>7.8721278941219705E-3</v>
      </c>
    </row>
    <row r="518" spans="1:8" x14ac:dyDescent="0.3">
      <c r="A518" s="2">
        <v>43865</v>
      </c>
      <c r="B518" s="1">
        <v>30614.05</v>
      </c>
      <c r="C518" s="1">
        <v>30857.05</v>
      </c>
      <c r="D518" s="1">
        <v>30467</v>
      </c>
      <c r="E518" s="1">
        <v>30744</v>
      </c>
      <c r="F518" s="1">
        <v>58565411</v>
      </c>
      <c r="G518" s="1">
        <v>2751.13</v>
      </c>
      <c r="H518" s="3">
        <f>IF(ISERR(LN(Table1321[[#This Row],[Close]]/E517)),"-",LN(Table1321[[#This Row],[Close]]/E517))</f>
        <v>1.0091734292786217E-2</v>
      </c>
    </row>
    <row r="519" spans="1:8" x14ac:dyDescent="0.3">
      <c r="A519" s="2">
        <v>43866</v>
      </c>
      <c r="B519" s="1">
        <v>30885.200000000001</v>
      </c>
      <c r="C519" s="1">
        <v>30984.5</v>
      </c>
      <c r="D519" s="1">
        <v>30736.05</v>
      </c>
      <c r="E519" s="1">
        <v>30934.400000000001</v>
      </c>
      <c r="F519" s="1">
        <v>64580430</v>
      </c>
      <c r="G519" s="1">
        <v>2859.8</v>
      </c>
      <c r="H519" s="3">
        <f>IF(ISERR(LN(Table1321[[#This Row],[Close]]/E518)),"-",LN(Table1321[[#This Row],[Close]]/E518))</f>
        <v>6.1739800256064431E-3</v>
      </c>
    </row>
    <row r="520" spans="1:8" x14ac:dyDescent="0.3">
      <c r="A520" s="2">
        <v>43867</v>
      </c>
      <c r="B520" s="1">
        <v>31055.4</v>
      </c>
      <c r="C520" s="1">
        <v>31158.65</v>
      </c>
      <c r="D520" s="1">
        <v>30590.25</v>
      </c>
      <c r="E520" s="1">
        <v>30736.6</v>
      </c>
      <c r="F520" s="1">
        <v>49485384</v>
      </c>
      <c r="G520" s="1">
        <v>2314.59</v>
      </c>
      <c r="H520" s="3">
        <f>IF(ISERR(LN(Table1321[[#This Row],[Close]]/E519)),"-",LN(Table1321[[#This Row],[Close]]/E519))</f>
        <v>-6.4147063697129799E-3</v>
      </c>
    </row>
    <row r="521" spans="1:8" x14ac:dyDescent="0.3">
      <c r="A521" s="2">
        <v>43868</v>
      </c>
      <c r="B521" s="1">
        <v>30806.5</v>
      </c>
      <c r="C521" s="1">
        <v>30930</v>
      </c>
      <c r="D521" s="1">
        <v>30724.05</v>
      </c>
      <c r="E521" s="1">
        <v>30809.5</v>
      </c>
      <c r="F521" s="1">
        <v>47794999</v>
      </c>
      <c r="G521" s="1">
        <v>2450</v>
      </c>
      <c r="H521" s="3">
        <f>IF(ISERR(LN(Table1321[[#This Row],[Close]]/E520)),"-",LN(Table1321[[#This Row],[Close]]/E520))</f>
        <v>2.3689570612156169E-3</v>
      </c>
    </row>
    <row r="522" spans="1:8" x14ac:dyDescent="0.3">
      <c r="A522" s="2">
        <v>43871</v>
      </c>
      <c r="B522" s="1">
        <v>30863.7</v>
      </c>
      <c r="C522" s="1">
        <v>30872.15</v>
      </c>
      <c r="D522" s="1">
        <v>30496.55</v>
      </c>
      <c r="E522" s="1">
        <v>30528.45</v>
      </c>
      <c r="F522" s="1">
        <v>24442191</v>
      </c>
      <c r="G522" s="1">
        <v>1666.28</v>
      </c>
      <c r="H522" s="3">
        <f>IF(ISERR(LN(Table1321[[#This Row],[Close]]/E521)),"-",LN(Table1321[[#This Row],[Close]]/E521))</f>
        <v>-9.1640482563791793E-3</v>
      </c>
    </row>
    <row r="523" spans="1:8" x14ac:dyDescent="0.3">
      <c r="A523" s="2">
        <v>43872</v>
      </c>
      <c r="B523" s="1">
        <v>30856.25</v>
      </c>
      <c r="C523" s="1">
        <v>30871.15</v>
      </c>
      <c r="D523" s="1">
        <v>30375.35</v>
      </c>
      <c r="E523" s="1">
        <v>30414.55</v>
      </c>
      <c r="F523" s="1">
        <v>46118449</v>
      </c>
      <c r="G523" s="1">
        <v>2078.7600000000002</v>
      </c>
      <c r="H523" s="3">
        <f>IF(ISERR(LN(Table1321[[#This Row],[Close]]/E522)),"-",LN(Table1321[[#This Row],[Close]]/E522))</f>
        <v>-3.7379233913071167E-3</v>
      </c>
    </row>
    <row r="524" spans="1:8" x14ac:dyDescent="0.3">
      <c r="A524" s="2">
        <v>43873</v>
      </c>
      <c r="B524" s="1">
        <v>30494.95</v>
      </c>
      <c r="C524" s="1">
        <v>31084.45</v>
      </c>
      <c r="D524" s="1">
        <v>30488.45</v>
      </c>
      <c r="E524" s="1">
        <v>30986.25</v>
      </c>
      <c r="F524" s="1">
        <v>35306974</v>
      </c>
      <c r="G524" s="1">
        <v>2975.79</v>
      </c>
      <c r="H524" s="3">
        <f>IF(ISERR(LN(Table1321[[#This Row],[Close]]/E523)),"-",LN(Table1321[[#This Row],[Close]]/E523))</f>
        <v>1.8622445369401056E-2</v>
      </c>
    </row>
    <row r="525" spans="1:8" x14ac:dyDescent="0.3">
      <c r="A525" s="2">
        <v>43874</v>
      </c>
      <c r="B525" s="1">
        <v>30968.35</v>
      </c>
      <c r="C525" s="1">
        <v>31066.6</v>
      </c>
      <c r="D525" s="1">
        <v>30817.55</v>
      </c>
      <c r="E525" s="1">
        <v>31039.3</v>
      </c>
      <c r="F525" s="1">
        <v>27421091</v>
      </c>
      <c r="G525" s="1">
        <v>2150.39</v>
      </c>
      <c r="H525" s="3">
        <f>IF(ISERR(LN(Table1321[[#This Row],[Close]]/E524)),"-",LN(Table1321[[#This Row],[Close]]/E524))</f>
        <v>1.7105858129694462E-3</v>
      </c>
    </row>
    <row r="526" spans="1:8" x14ac:dyDescent="0.3">
      <c r="A526" s="2">
        <v>43875</v>
      </c>
      <c r="B526" s="1">
        <v>31036.9</v>
      </c>
      <c r="C526" s="1">
        <v>31205.9</v>
      </c>
      <c r="D526" s="1">
        <v>30556.3</v>
      </c>
      <c r="E526" s="1">
        <v>30646.75</v>
      </c>
      <c r="F526" s="1">
        <v>29591320</v>
      </c>
      <c r="G526" s="1">
        <v>1793.23</v>
      </c>
      <c r="H526" s="3">
        <f>IF(ISERR(LN(Table1321[[#This Row],[Close]]/E525)),"-",LN(Table1321[[#This Row],[Close]]/E525))</f>
        <v>-1.272752264338833E-2</v>
      </c>
    </row>
    <row r="527" spans="1:8" x14ac:dyDescent="0.3">
      <c r="A527" s="2">
        <v>43878</v>
      </c>
      <c r="B527" s="1">
        <v>30660.35</v>
      </c>
      <c r="C527" s="1">
        <v>30788.6</v>
      </c>
      <c r="D527" s="1">
        <v>30451.1</v>
      </c>
      <c r="E527" s="1">
        <v>30481.05</v>
      </c>
      <c r="F527" s="1">
        <v>35459574</v>
      </c>
      <c r="G527" s="1">
        <v>1819.01</v>
      </c>
      <c r="H527" s="3">
        <f>IF(ISERR(LN(Table1321[[#This Row],[Close]]/E526)),"-",LN(Table1321[[#This Row],[Close]]/E526))</f>
        <v>-5.4214418269517787E-3</v>
      </c>
    </row>
    <row r="528" spans="1:8" x14ac:dyDescent="0.3">
      <c r="A528" s="2">
        <v>43879</v>
      </c>
      <c r="B528" s="1">
        <v>30463</v>
      </c>
      <c r="C528" s="1">
        <v>30471.35</v>
      </c>
      <c r="D528" s="1">
        <v>30076.65</v>
      </c>
      <c r="E528" s="1">
        <v>30360.6</v>
      </c>
      <c r="F528" s="1">
        <v>40610242</v>
      </c>
      <c r="G528" s="1">
        <v>1938.5</v>
      </c>
      <c r="H528" s="3">
        <f>IF(ISERR(LN(Table1321[[#This Row],[Close]]/E527)),"-",LN(Table1321[[#This Row],[Close]]/E527))</f>
        <v>-3.9594638659997709E-3</v>
      </c>
    </row>
    <row r="529" spans="1:8" x14ac:dyDescent="0.3">
      <c r="A529" s="2">
        <v>43880</v>
      </c>
      <c r="B529" s="1">
        <v>30529.4</v>
      </c>
      <c r="C529" s="1">
        <v>30888.9</v>
      </c>
      <c r="D529" s="1">
        <v>30440.35</v>
      </c>
      <c r="E529" s="1">
        <v>30835</v>
      </c>
      <c r="F529" s="1">
        <v>28679644</v>
      </c>
      <c r="G529" s="1">
        <v>1885.78</v>
      </c>
      <c r="H529" s="3">
        <f>IF(ISERR(LN(Table1321[[#This Row],[Close]]/E528)),"-",LN(Table1321[[#This Row],[Close]]/E528))</f>
        <v>1.5504693265459751E-2</v>
      </c>
    </row>
    <row r="530" spans="1:8" x14ac:dyDescent="0.3">
      <c r="A530" s="2">
        <v>43881</v>
      </c>
      <c r="B530" s="1">
        <v>30807.75</v>
      </c>
      <c r="C530" s="1">
        <v>30904.45</v>
      </c>
      <c r="D530" s="1">
        <v>30585.200000000001</v>
      </c>
      <c r="E530" s="1">
        <v>30636.25</v>
      </c>
      <c r="F530" s="1">
        <v>34634952</v>
      </c>
      <c r="G530" s="1">
        <v>1836.83</v>
      </c>
      <c r="H530" s="3">
        <f>IF(ISERR(LN(Table1321[[#This Row],[Close]]/E529)),"-",LN(Table1321[[#This Row],[Close]]/E529))</f>
        <v>-6.4664600951571533E-3</v>
      </c>
    </row>
    <row r="531" spans="1:8" x14ac:dyDescent="0.3">
      <c r="A531" s="2">
        <v>43885</v>
      </c>
      <c r="B531" s="1">
        <v>30545.5</v>
      </c>
      <c r="C531" s="1">
        <v>30590</v>
      </c>
      <c r="D531" s="1">
        <v>30108.400000000001</v>
      </c>
      <c r="E531" s="1">
        <v>30147.599999999999</v>
      </c>
      <c r="F531" s="1">
        <v>32962208</v>
      </c>
      <c r="G531" s="1">
        <v>1786.82</v>
      </c>
      <c r="H531" s="3">
        <f>IF(ISERR(LN(Table1321[[#This Row],[Close]]/E530)),"-",LN(Table1321[[#This Row],[Close]]/E530))</f>
        <v>-1.607863033356096E-2</v>
      </c>
    </row>
    <row r="532" spans="1:8" x14ac:dyDescent="0.3">
      <c r="A532" s="2">
        <v>43886</v>
      </c>
      <c r="B532" s="1">
        <v>30295.8</v>
      </c>
      <c r="C532" s="1">
        <v>30580.25</v>
      </c>
      <c r="D532" s="1">
        <v>30145.1</v>
      </c>
      <c r="E532" s="1">
        <v>30173.200000000001</v>
      </c>
      <c r="F532" s="1">
        <v>31166143</v>
      </c>
      <c r="G532" s="1">
        <v>1846.41</v>
      </c>
      <c r="H532" s="3">
        <f>IF(ISERR(LN(Table1321[[#This Row],[Close]]/E531)),"-",LN(Table1321[[#This Row],[Close]]/E531))</f>
        <v>8.4879515977795818E-4</v>
      </c>
    </row>
    <row r="533" spans="1:8" x14ac:dyDescent="0.3">
      <c r="A533" s="2">
        <v>43887</v>
      </c>
      <c r="B533" s="1">
        <v>30155.1</v>
      </c>
      <c r="C533" s="1">
        <v>30231.75</v>
      </c>
      <c r="D533" s="1">
        <v>29851.200000000001</v>
      </c>
      <c r="E533" s="1">
        <v>29965.55</v>
      </c>
      <c r="F533" s="1">
        <v>35992533</v>
      </c>
      <c r="G533" s="1">
        <v>2161.59</v>
      </c>
      <c r="H533" s="3">
        <f>IF(ISERR(LN(Table1321[[#This Row],[Close]]/E532)),"-",LN(Table1321[[#This Row],[Close]]/E532))</f>
        <v>-6.9057246856087497E-3</v>
      </c>
    </row>
    <row r="534" spans="1:8" x14ac:dyDescent="0.3">
      <c r="A534" s="2">
        <v>43888</v>
      </c>
      <c r="B534" s="1">
        <v>29993.4</v>
      </c>
      <c r="C534" s="1">
        <v>30012.6</v>
      </c>
      <c r="D534" s="1">
        <v>29622.25</v>
      </c>
      <c r="E534" s="1">
        <v>29981.200000000001</v>
      </c>
      <c r="F534" s="1">
        <v>33412776</v>
      </c>
      <c r="G534" s="1">
        <v>2022.87</v>
      </c>
      <c r="H534" s="3">
        <f>IF(ISERR(LN(Table1321[[#This Row],[Close]]/E533)),"-",LN(Table1321[[#This Row],[Close]]/E533))</f>
        <v>5.2213006895429701E-4</v>
      </c>
    </row>
    <row r="535" spans="1:8" x14ac:dyDescent="0.3">
      <c r="A535" s="2">
        <v>43889</v>
      </c>
      <c r="B535" s="1">
        <v>29468.400000000001</v>
      </c>
      <c r="C535" s="1">
        <v>29578.5</v>
      </c>
      <c r="D535" s="1">
        <v>29151.8</v>
      </c>
      <c r="E535" s="1">
        <v>29310.25</v>
      </c>
      <c r="F535" s="1">
        <v>60349528</v>
      </c>
      <c r="G535" s="1">
        <v>3312.2</v>
      </c>
      <c r="H535" s="3">
        <f>IF(ISERR(LN(Table1321[[#This Row],[Close]]/E534)),"-",LN(Table1321[[#This Row],[Close]]/E534))</f>
        <v>-2.2633234359324718E-2</v>
      </c>
    </row>
    <row r="536" spans="1:8" x14ac:dyDescent="0.3">
      <c r="A536" s="2">
        <v>43892</v>
      </c>
      <c r="B536" s="1">
        <v>29610.15</v>
      </c>
      <c r="C536" s="1">
        <v>29913.1</v>
      </c>
      <c r="D536" s="1">
        <v>28911.5</v>
      </c>
      <c r="E536" s="1">
        <v>29138.9</v>
      </c>
      <c r="F536" s="1">
        <v>40844563</v>
      </c>
      <c r="G536" s="1">
        <v>2311.88</v>
      </c>
      <c r="H536" s="3">
        <f>IF(ISERR(LN(Table1321[[#This Row],[Close]]/E535)),"-",LN(Table1321[[#This Row],[Close]]/E535))</f>
        <v>-5.8632329428837549E-3</v>
      </c>
    </row>
    <row r="537" spans="1:8" x14ac:dyDescent="0.3">
      <c r="A537" s="2">
        <v>43893</v>
      </c>
      <c r="B537" s="1">
        <v>29350.45</v>
      </c>
      <c r="C537" s="1">
        <v>29539.5</v>
      </c>
      <c r="D537" s="1">
        <v>29119.5</v>
      </c>
      <c r="E537" s="1">
        <v>29406.2</v>
      </c>
      <c r="F537" s="1">
        <v>40485393</v>
      </c>
      <c r="G537" s="1">
        <v>2290.63</v>
      </c>
      <c r="H537" s="3">
        <f>IF(ISERR(LN(Table1321[[#This Row],[Close]]/E536)),"-",LN(Table1321[[#This Row],[Close]]/E536))</f>
        <v>9.131485209744581E-3</v>
      </c>
    </row>
    <row r="538" spans="1:8" x14ac:dyDescent="0.3">
      <c r="A538" s="2">
        <v>43894</v>
      </c>
      <c r="B538" s="1">
        <v>29563.15</v>
      </c>
      <c r="C538" s="1">
        <v>29604.7</v>
      </c>
      <c r="D538" s="1">
        <v>28873.35</v>
      </c>
      <c r="E538" s="1">
        <v>29223.75</v>
      </c>
      <c r="F538" s="1">
        <v>45837467</v>
      </c>
      <c r="G538" s="1">
        <v>2210.7199999999998</v>
      </c>
      <c r="H538" s="3">
        <f>IF(ISERR(LN(Table1321[[#This Row],[Close]]/E537)),"-",LN(Table1321[[#This Row],[Close]]/E537))</f>
        <v>-6.2238016216545127E-3</v>
      </c>
    </row>
    <row r="539" spans="1:8" x14ac:dyDescent="0.3">
      <c r="A539" s="2">
        <v>43895</v>
      </c>
      <c r="B539" s="1">
        <v>29333.25</v>
      </c>
      <c r="C539" s="1">
        <v>29844.1</v>
      </c>
      <c r="D539" s="1">
        <v>29332.05</v>
      </c>
      <c r="E539" s="1">
        <v>29530.5</v>
      </c>
      <c r="F539" s="1">
        <v>38389692</v>
      </c>
      <c r="G539" s="1">
        <v>2305.92</v>
      </c>
      <c r="H539" s="3">
        <f>IF(ISERR(LN(Table1321[[#This Row],[Close]]/E538)),"-",LN(Table1321[[#This Row],[Close]]/E538))</f>
        <v>1.0441892702371221E-2</v>
      </c>
    </row>
    <row r="540" spans="1:8" x14ac:dyDescent="0.3">
      <c r="A540" s="2">
        <v>43896</v>
      </c>
      <c r="B540" s="1">
        <v>28988.2</v>
      </c>
      <c r="C540" s="1">
        <v>29201.75</v>
      </c>
      <c r="D540" s="1">
        <v>28689.45</v>
      </c>
      <c r="E540" s="1">
        <v>28937</v>
      </c>
      <c r="F540" s="1">
        <v>47823517</v>
      </c>
      <c r="G540" s="1">
        <v>2312.56</v>
      </c>
      <c r="H540" s="3">
        <f>IF(ISERR(LN(Table1321[[#This Row],[Close]]/E539)),"-",LN(Table1321[[#This Row],[Close]]/E539))</f>
        <v>-2.0302574466649383E-2</v>
      </c>
    </row>
    <row r="541" spans="1:8" x14ac:dyDescent="0.3">
      <c r="A541" s="2">
        <v>43899</v>
      </c>
      <c r="B541" s="1">
        <v>28466.25</v>
      </c>
      <c r="C541" s="1">
        <v>28530.45</v>
      </c>
      <c r="D541" s="1">
        <v>27841.3</v>
      </c>
      <c r="E541" s="1">
        <v>28056.5</v>
      </c>
      <c r="F541" s="1">
        <v>43871379</v>
      </c>
      <c r="G541" s="1">
        <v>2283.5700000000002</v>
      </c>
      <c r="H541" s="3">
        <f>IF(ISERR(LN(Table1321[[#This Row],[Close]]/E540)),"-",LN(Table1321[[#This Row],[Close]]/E540))</f>
        <v>-3.0900718900531868E-2</v>
      </c>
    </row>
    <row r="542" spans="1:8" x14ac:dyDescent="0.3">
      <c r="A542" s="2">
        <v>43901</v>
      </c>
      <c r="B542" s="1">
        <v>27697.95</v>
      </c>
      <c r="C542" s="1">
        <v>28256.9</v>
      </c>
      <c r="D542" s="1">
        <v>27639.3</v>
      </c>
      <c r="E542" s="1">
        <v>28078.75</v>
      </c>
      <c r="F542" s="1">
        <v>48363955</v>
      </c>
      <c r="G542" s="1">
        <v>2479.7600000000002</v>
      </c>
      <c r="H542" s="3">
        <f>IF(ISERR(LN(Table1321[[#This Row],[Close]]/E541)),"-",LN(Table1321[[#This Row],[Close]]/E541))</f>
        <v>7.9272831830950617E-4</v>
      </c>
    </row>
    <row r="543" spans="1:8" x14ac:dyDescent="0.3">
      <c r="A543" s="2">
        <v>43902</v>
      </c>
      <c r="B543" s="1">
        <v>27305.85</v>
      </c>
      <c r="C543" s="1">
        <v>27319.599999999999</v>
      </c>
      <c r="D543" s="1">
        <v>25716.2</v>
      </c>
      <c r="E543" s="1">
        <v>26083</v>
      </c>
      <c r="F543" s="1">
        <v>85959069</v>
      </c>
      <c r="G543" s="1">
        <v>3740.6</v>
      </c>
      <c r="H543" s="3">
        <f>IF(ISERR(LN(Table1321[[#This Row],[Close]]/E542)),"-",LN(Table1321[[#This Row],[Close]]/E542))</f>
        <v>-7.3729301379464804E-2</v>
      </c>
    </row>
    <row r="544" spans="1:8" x14ac:dyDescent="0.3">
      <c r="A544" s="2">
        <v>43903</v>
      </c>
      <c r="B544" s="1">
        <v>24896.85</v>
      </c>
      <c r="C544" s="1">
        <v>26935</v>
      </c>
      <c r="D544" s="1">
        <v>23420.400000000001</v>
      </c>
      <c r="E544" s="1">
        <v>26208</v>
      </c>
      <c r="F544" s="1">
        <v>93535575</v>
      </c>
      <c r="G544" s="1">
        <v>3752.03</v>
      </c>
      <c r="H544" s="3">
        <f>IF(ISERR(LN(Table1321[[#This Row],[Close]]/E543)),"-",LN(Table1321[[#This Row],[Close]]/E543))</f>
        <v>4.7809465528807866E-3</v>
      </c>
    </row>
    <row r="545" spans="1:8" x14ac:dyDescent="0.3">
      <c r="A545" s="2">
        <v>43906</v>
      </c>
      <c r="B545" s="1">
        <v>25586.400000000001</v>
      </c>
      <c r="C545" s="1">
        <v>25624.35</v>
      </c>
      <c r="D545" s="1">
        <v>24492.7</v>
      </c>
      <c r="E545" s="1">
        <v>24707.65</v>
      </c>
      <c r="F545" s="1">
        <v>57561430</v>
      </c>
      <c r="G545" s="1">
        <v>2679.64</v>
      </c>
      <c r="H545" s="3">
        <f>IF(ISERR(LN(Table1321[[#This Row],[Close]]/E544)),"-",LN(Table1321[[#This Row],[Close]]/E544))</f>
        <v>-5.8951795389822141E-2</v>
      </c>
    </row>
    <row r="546" spans="1:8" x14ac:dyDescent="0.3">
      <c r="A546" s="2">
        <v>43907</v>
      </c>
      <c r="B546" s="1">
        <v>24850.5</v>
      </c>
      <c r="C546" s="1">
        <v>25677.55</v>
      </c>
      <c r="D546" s="1">
        <v>24598.2</v>
      </c>
      <c r="E546" s="1">
        <v>24929.85</v>
      </c>
      <c r="F546" s="1">
        <v>74735778</v>
      </c>
      <c r="G546" s="1">
        <v>3027.26</v>
      </c>
      <c r="H546" s="3">
        <f>IF(ISERR(LN(Table1321[[#This Row],[Close]]/E545)),"-",LN(Table1321[[#This Row],[Close]]/E545))</f>
        <v>8.9529683893563548E-3</v>
      </c>
    </row>
    <row r="547" spans="1:8" x14ac:dyDescent="0.3">
      <c r="A547" s="2">
        <v>43908</v>
      </c>
      <c r="B547" s="1">
        <v>25269.25</v>
      </c>
      <c r="C547" s="1">
        <v>25392.65</v>
      </c>
      <c r="D547" s="1">
        <v>24047</v>
      </c>
      <c r="E547" s="1">
        <v>24186.5</v>
      </c>
      <c r="F547" s="1">
        <v>74132447</v>
      </c>
      <c r="G547" s="1">
        <v>3017.75</v>
      </c>
      <c r="H547" s="3">
        <f>IF(ISERR(LN(Table1321[[#This Row],[Close]]/E546)),"-",LN(Table1321[[#This Row],[Close]]/E546))</f>
        <v>-3.0271254404116221E-2</v>
      </c>
    </row>
    <row r="548" spans="1:8" x14ac:dyDescent="0.3">
      <c r="A548" s="2">
        <v>43909</v>
      </c>
      <c r="B548" s="1">
        <v>23695.9</v>
      </c>
      <c r="C548" s="1">
        <v>24382</v>
      </c>
      <c r="D548" s="1">
        <v>22699.05</v>
      </c>
      <c r="E548" s="1">
        <v>23970.75</v>
      </c>
      <c r="F548" s="1">
        <v>118829938</v>
      </c>
      <c r="G548" s="1">
        <v>3781.5</v>
      </c>
      <c r="H548" s="3">
        <f>IF(ISERR(LN(Table1321[[#This Row],[Close]]/E547)),"-",LN(Table1321[[#This Row],[Close]]/E547))</f>
        <v>-8.9602891978886479E-3</v>
      </c>
    </row>
    <row r="549" spans="1:8" x14ac:dyDescent="0.3">
      <c r="A549" s="2">
        <v>43910</v>
      </c>
      <c r="B549" s="1">
        <v>24198.2</v>
      </c>
      <c r="C549" s="1">
        <v>26113.7</v>
      </c>
      <c r="D549" s="1">
        <v>24198.2</v>
      </c>
      <c r="E549" s="1">
        <v>25931.599999999999</v>
      </c>
      <c r="F549" s="1">
        <v>87762108</v>
      </c>
      <c r="G549" s="1">
        <v>3500.99</v>
      </c>
      <c r="H549" s="3">
        <f>IF(ISERR(LN(Table1321[[#This Row],[Close]]/E548)),"-",LN(Table1321[[#This Row],[Close]]/E548))</f>
        <v>7.8627965168013764E-2</v>
      </c>
    </row>
    <row r="550" spans="1:8" x14ac:dyDescent="0.3">
      <c r="A550" s="2">
        <v>43913</v>
      </c>
      <c r="B550" s="1">
        <v>23950.55</v>
      </c>
      <c r="C550" s="1">
        <v>24373.55</v>
      </c>
      <c r="D550" s="1">
        <v>23082.2</v>
      </c>
      <c r="E550" s="1">
        <v>23184.05</v>
      </c>
      <c r="F550" s="1">
        <v>69667235</v>
      </c>
      <c r="G550" s="1">
        <v>2477.46</v>
      </c>
      <c r="H550" s="3">
        <f>IF(ISERR(LN(Table1321[[#This Row],[Close]]/E549)),"-",LN(Table1321[[#This Row],[Close]]/E549))</f>
        <v>-0.11199776000043561</v>
      </c>
    </row>
    <row r="551" spans="1:8" x14ac:dyDescent="0.3">
      <c r="A551" s="2">
        <v>43914</v>
      </c>
      <c r="B551" s="1">
        <v>24123.3</v>
      </c>
      <c r="C551" s="1">
        <v>24584.85</v>
      </c>
      <c r="D551" s="1">
        <v>23390.45</v>
      </c>
      <c r="E551" s="1">
        <v>23935.3</v>
      </c>
      <c r="F551" s="1">
        <v>83206249</v>
      </c>
      <c r="G551" s="1">
        <v>3679.16</v>
      </c>
      <c r="H551" s="3">
        <f>IF(ISERR(LN(Table1321[[#This Row],[Close]]/E550)),"-",LN(Table1321[[#This Row],[Close]]/E550))</f>
        <v>3.1889814476260742E-2</v>
      </c>
    </row>
    <row r="552" spans="1:8" x14ac:dyDescent="0.3">
      <c r="A552" s="2">
        <v>43915</v>
      </c>
      <c r="B552" s="1">
        <v>23804.85</v>
      </c>
      <c r="C552" s="1">
        <v>24695.25</v>
      </c>
      <c r="D552" s="1">
        <v>23646.7</v>
      </c>
      <c r="E552" s="1">
        <v>24471.7</v>
      </c>
      <c r="F552" s="1">
        <v>92962761</v>
      </c>
      <c r="G552" s="1">
        <v>3654.07</v>
      </c>
      <c r="H552" s="3">
        <f>IF(ISERR(LN(Table1321[[#This Row],[Close]]/E551)),"-",LN(Table1321[[#This Row],[Close]]/E551))</f>
        <v>2.2162991153294401E-2</v>
      </c>
    </row>
    <row r="553" spans="1:8" x14ac:dyDescent="0.3">
      <c r="A553" s="2">
        <v>43916</v>
      </c>
      <c r="B553" s="1">
        <v>24727.15</v>
      </c>
      <c r="C553" s="1">
        <v>26091.05</v>
      </c>
      <c r="D553" s="1">
        <v>24295.599999999999</v>
      </c>
      <c r="E553" s="1">
        <v>25680.1</v>
      </c>
      <c r="F553" s="1">
        <v>87681348</v>
      </c>
      <c r="G553" s="1">
        <v>3359.69</v>
      </c>
      <c r="H553" s="3">
        <f>IF(ISERR(LN(Table1321[[#This Row],[Close]]/E552)),"-",LN(Table1321[[#This Row],[Close]]/E552))</f>
        <v>4.8199025029853834E-2</v>
      </c>
    </row>
    <row r="554" spans="1:8" x14ac:dyDescent="0.3">
      <c r="A554" s="2">
        <v>43917</v>
      </c>
      <c r="B554" s="1">
        <v>26382.25</v>
      </c>
      <c r="C554" s="1">
        <v>26557.7</v>
      </c>
      <c r="D554" s="1">
        <v>25301.8</v>
      </c>
      <c r="E554" s="1">
        <v>25740.45</v>
      </c>
      <c r="F554" s="1">
        <v>55047455</v>
      </c>
      <c r="G554" s="1">
        <v>2532.5300000000002</v>
      </c>
      <c r="H554" s="3">
        <f>IF(ISERR(LN(Table1321[[#This Row],[Close]]/E553)),"-",LN(Table1321[[#This Row],[Close]]/E553))</f>
        <v>2.3473116374703447E-3</v>
      </c>
    </row>
    <row r="555" spans="1:8" x14ac:dyDescent="0.3">
      <c r="A555" s="2">
        <v>43920</v>
      </c>
      <c r="B555" s="1">
        <v>25218.5</v>
      </c>
      <c r="C555" s="1">
        <v>26164.1</v>
      </c>
      <c r="D555" s="1">
        <v>25159.85</v>
      </c>
      <c r="E555" s="1">
        <v>25831.55</v>
      </c>
      <c r="F555" s="1">
        <v>48612218</v>
      </c>
      <c r="G555" s="1">
        <v>2410</v>
      </c>
      <c r="H555" s="3">
        <f>IF(ISERR(LN(Table1321[[#This Row],[Close]]/E554)),"-",LN(Table1321[[#This Row],[Close]]/E554))</f>
        <v>3.5329285176454255E-3</v>
      </c>
    </row>
    <row r="556" spans="1:8" x14ac:dyDescent="0.3">
      <c r="A556" s="2">
        <v>43921</v>
      </c>
      <c r="B556" s="1">
        <v>26472.75</v>
      </c>
      <c r="C556" s="1">
        <v>27406.2</v>
      </c>
      <c r="D556" s="1">
        <v>26038.799999999999</v>
      </c>
      <c r="E556" s="1">
        <v>27319.200000000001</v>
      </c>
      <c r="F556" s="1">
        <v>64851135</v>
      </c>
      <c r="G556" s="1">
        <v>2700.48</v>
      </c>
      <c r="H556" s="3">
        <f>IF(ISERR(LN(Table1321[[#This Row],[Close]]/E555)),"-",LN(Table1321[[#This Row],[Close]]/E555))</f>
        <v>5.5993138646688381E-2</v>
      </c>
    </row>
    <row r="557" spans="1:8" x14ac:dyDescent="0.3">
      <c r="A557" s="2">
        <v>43922</v>
      </c>
      <c r="B557" s="1">
        <v>27346.95</v>
      </c>
      <c r="C557" s="1">
        <v>27683.9</v>
      </c>
      <c r="D557" s="1">
        <v>26197.05</v>
      </c>
      <c r="E557" s="1">
        <v>26358.799999999999</v>
      </c>
      <c r="F557" s="1">
        <v>41906619</v>
      </c>
      <c r="G557" s="1">
        <v>2357.79</v>
      </c>
      <c r="H557" s="3">
        <f>IF(ISERR(LN(Table1321[[#This Row],[Close]]/E556)),"-",LN(Table1321[[#This Row],[Close]]/E556))</f>
        <v>-3.5787566619385647E-2</v>
      </c>
    </row>
    <row r="558" spans="1:8" x14ac:dyDescent="0.3">
      <c r="A558" s="2">
        <v>43924</v>
      </c>
      <c r="B558" s="1">
        <v>26716.5</v>
      </c>
      <c r="C558" s="1">
        <v>27180.75</v>
      </c>
      <c r="D558" s="1">
        <v>26114.2</v>
      </c>
      <c r="E558" s="1">
        <v>26537.75</v>
      </c>
      <c r="F558" s="1">
        <v>90161887</v>
      </c>
      <c r="G558" s="1">
        <v>3517.89</v>
      </c>
      <c r="H558" s="3">
        <f>IF(ISERR(LN(Table1321[[#This Row],[Close]]/E557)),"-",LN(Table1321[[#This Row],[Close]]/E557))</f>
        <v>6.7660625385888894E-3</v>
      </c>
    </row>
    <row r="559" spans="1:8" x14ac:dyDescent="0.3">
      <c r="A559" s="2">
        <v>43928</v>
      </c>
      <c r="B559" s="1">
        <v>27491.599999999999</v>
      </c>
      <c r="C559" s="1">
        <v>28823.5</v>
      </c>
      <c r="D559" s="1">
        <v>27272.9</v>
      </c>
      <c r="E559" s="1">
        <v>28745.3</v>
      </c>
      <c r="F559" s="1">
        <v>70920964</v>
      </c>
      <c r="G559" s="1">
        <v>4510.8500000000004</v>
      </c>
      <c r="H559" s="3">
        <f>IF(ISERR(LN(Table1321[[#This Row],[Close]]/E558)),"-",LN(Table1321[[#This Row],[Close]]/E558))</f>
        <v>7.9906028002279555E-2</v>
      </c>
    </row>
    <row r="560" spans="1:8" x14ac:dyDescent="0.3">
      <c r="A560" s="2">
        <v>43929</v>
      </c>
      <c r="B560" s="1">
        <v>28600.25</v>
      </c>
      <c r="C560" s="1">
        <v>29817.599999999999</v>
      </c>
      <c r="D560" s="1">
        <v>28397.35</v>
      </c>
      <c r="E560" s="1">
        <v>28839.9</v>
      </c>
      <c r="F560" s="1">
        <v>75200365</v>
      </c>
      <c r="G560" s="1">
        <v>5179.12</v>
      </c>
      <c r="H560" s="3">
        <f>IF(ISERR(LN(Table1321[[#This Row],[Close]]/E559)),"-",LN(Table1321[[#This Row],[Close]]/E559))</f>
        <v>3.2855693858944209E-3</v>
      </c>
    </row>
    <row r="561" spans="1:8" x14ac:dyDescent="0.3">
      <c r="A561" s="2">
        <v>43930</v>
      </c>
      <c r="B561" s="1">
        <v>29500.75</v>
      </c>
      <c r="C561" s="1">
        <v>29501.200000000001</v>
      </c>
      <c r="D561" s="1">
        <v>28764.25</v>
      </c>
      <c r="E561" s="1">
        <v>28953.200000000001</v>
      </c>
      <c r="F561" s="1">
        <v>76633055</v>
      </c>
      <c r="G561" s="1">
        <v>3862.95</v>
      </c>
      <c r="H561" s="3">
        <f>IF(ISERR(LN(Table1321[[#This Row],[Close]]/E560)),"-",LN(Table1321[[#This Row],[Close]]/E560))</f>
        <v>3.9208883119318414E-3</v>
      </c>
    </row>
    <row r="562" spans="1:8" x14ac:dyDescent="0.3">
      <c r="A562" s="2">
        <v>43934</v>
      </c>
      <c r="B562" s="1">
        <v>28913.3</v>
      </c>
      <c r="C562" s="1">
        <v>28963.05</v>
      </c>
      <c r="D562" s="1">
        <v>28357.75</v>
      </c>
      <c r="E562" s="1">
        <v>28509.85</v>
      </c>
      <c r="F562" s="1">
        <v>41204171</v>
      </c>
      <c r="G562" s="1">
        <v>2397.4299999999998</v>
      </c>
      <c r="H562" s="3">
        <f>IF(ISERR(LN(Table1321[[#This Row],[Close]]/E561)),"-",LN(Table1321[[#This Row],[Close]]/E561))</f>
        <v>-1.5431091717369236E-2</v>
      </c>
    </row>
    <row r="563" spans="1:8" x14ac:dyDescent="0.3">
      <c r="A563" s="2">
        <v>43936</v>
      </c>
      <c r="B563" s="1">
        <v>28979.599999999999</v>
      </c>
      <c r="C563" s="1">
        <v>29865.35</v>
      </c>
      <c r="D563" s="1">
        <v>28880.6</v>
      </c>
      <c r="E563" s="1">
        <v>29686.95</v>
      </c>
      <c r="F563" s="1">
        <v>106868399</v>
      </c>
      <c r="G563" s="1">
        <v>10280.94</v>
      </c>
      <c r="H563" s="3">
        <f>IF(ISERR(LN(Table1321[[#This Row],[Close]]/E562)),"-",LN(Table1321[[#This Row],[Close]]/E562))</f>
        <v>4.045791370853688E-2</v>
      </c>
    </row>
    <row r="564" spans="1:8" x14ac:dyDescent="0.3">
      <c r="A564" s="2">
        <v>43937</v>
      </c>
      <c r="B564" s="1">
        <v>29563.45</v>
      </c>
      <c r="C564" s="1">
        <v>30023</v>
      </c>
      <c r="D564" s="1">
        <v>29233.1</v>
      </c>
      <c r="E564" s="1">
        <v>29512.3</v>
      </c>
      <c r="F564" s="1">
        <v>61078096</v>
      </c>
      <c r="G564" s="1">
        <v>3879.6</v>
      </c>
      <c r="H564" s="3">
        <f>IF(ISERR(LN(Table1321[[#This Row],[Close]]/E563)),"-",LN(Table1321[[#This Row],[Close]]/E563))</f>
        <v>-5.9004297082834566E-3</v>
      </c>
    </row>
    <row r="565" spans="1:8" x14ac:dyDescent="0.3">
      <c r="A565" s="2">
        <v>43938</v>
      </c>
      <c r="B565" s="1">
        <v>30202.75</v>
      </c>
      <c r="C565" s="1">
        <v>30202.75</v>
      </c>
      <c r="D565" s="1">
        <v>29092.35</v>
      </c>
      <c r="E565" s="1">
        <v>29202.35</v>
      </c>
      <c r="F565" s="1">
        <v>57684415</v>
      </c>
      <c r="G565" s="1">
        <v>3509.68</v>
      </c>
      <c r="H565" s="3">
        <f>IF(ISERR(LN(Table1321[[#This Row],[Close]]/E564)),"-",LN(Table1321[[#This Row],[Close]]/E564))</f>
        <v>-1.0557940111179262E-2</v>
      </c>
    </row>
    <row r="566" spans="1:8" x14ac:dyDescent="0.3">
      <c r="A566" s="2">
        <v>43941</v>
      </c>
      <c r="B566" s="1">
        <v>29490.25</v>
      </c>
      <c r="C566" s="1">
        <v>29490.25</v>
      </c>
      <c r="D566" s="1">
        <v>28542.3</v>
      </c>
      <c r="E566" s="1">
        <v>28598.1</v>
      </c>
      <c r="F566" s="1">
        <v>56367919</v>
      </c>
      <c r="G566" s="1">
        <v>2694.25</v>
      </c>
      <c r="H566" s="3">
        <f>IF(ISERR(LN(Table1321[[#This Row],[Close]]/E565)),"-",LN(Table1321[[#This Row],[Close]]/E565))</f>
        <v>-2.0908903435427253E-2</v>
      </c>
    </row>
    <row r="567" spans="1:8" x14ac:dyDescent="0.3">
      <c r="A567" s="2">
        <v>43942</v>
      </c>
      <c r="B567" s="1">
        <v>28134.3</v>
      </c>
      <c r="C567" s="1">
        <v>28791.200000000001</v>
      </c>
      <c r="D567" s="1">
        <v>28063.3</v>
      </c>
      <c r="E567" s="1">
        <v>28480.6</v>
      </c>
      <c r="F567" s="1">
        <v>46484214</v>
      </c>
      <c r="G567" s="1">
        <v>2764.71</v>
      </c>
      <c r="H567" s="3">
        <f>IF(ISERR(LN(Table1321[[#This Row],[Close]]/E566)),"-",LN(Table1321[[#This Row],[Close]]/E566))</f>
        <v>-4.1171283149757662E-3</v>
      </c>
    </row>
    <row r="568" spans="1:8" x14ac:dyDescent="0.3">
      <c r="A568" s="2">
        <v>43943</v>
      </c>
      <c r="B568" s="1">
        <v>28453.35</v>
      </c>
      <c r="C568" s="1">
        <v>29264.25</v>
      </c>
      <c r="D568" s="1">
        <v>28197.1</v>
      </c>
      <c r="E568" s="1">
        <v>29185.15</v>
      </c>
      <c r="F568" s="1">
        <v>50159275</v>
      </c>
      <c r="G568" s="1">
        <v>3055.08</v>
      </c>
      <c r="H568" s="3">
        <f>IF(ISERR(LN(Table1321[[#This Row],[Close]]/E567)),"-",LN(Table1321[[#This Row],[Close]]/E567))</f>
        <v>2.4436864531476584E-2</v>
      </c>
    </row>
    <row r="569" spans="1:8" x14ac:dyDescent="0.3">
      <c r="A569" s="2">
        <v>43944</v>
      </c>
      <c r="B569" s="1">
        <v>29278.45</v>
      </c>
      <c r="C569" s="1">
        <v>29698.35</v>
      </c>
      <c r="D569" s="1">
        <v>28689.599999999999</v>
      </c>
      <c r="E569" s="1">
        <v>28786.25</v>
      </c>
      <c r="F569" s="1">
        <v>63716288</v>
      </c>
      <c r="G569" s="1">
        <v>4326.74</v>
      </c>
      <c r="H569" s="3">
        <f>IF(ISERR(LN(Table1321[[#This Row],[Close]]/E568)),"-",LN(Table1321[[#This Row],[Close]]/E568))</f>
        <v>-1.3762175688978164E-2</v>
      </c>
    </row>
    <row r="570" spans="1:8" x14ac:dyDescent="0.3">
      <c r="A570" s="2">
        <v>43945</v>
      </c>
      <c r="B570" s="1">
        <v>28736.45</v>
      </c>
      <c r="C570" s="1">
        <v>29008.9</v>
      </c>
      <c r="D570" s="1">
        <v>28591.200000000001</v>
      </c>
      <c r="E570" s="1">
        <v>28636.7</v>
      </c>
      <c r="F570" s="1">
        <v>42113333</v>
      </c>
      <c r="G570" s="1">
        <v>2946.71</v>
      </c>
      <c r="H570" s="3">
        <f>IF(ISERR(LN(Table1321[[#This Row],[Close]]/E569)),"-",LN(Table1321[[#This Row],[Close]]/E569))</f>
        <v>-5.208730590064335E-3</v>
      </c>
    </row>
    <row r="571" spans="1:8" x14ac:dyDescent="0.3">
      <c r="A571" s="2">
        <v>43948</v>
      </c>
      <c r="B571" s="1">
        <v>28805.200000000001</v>
      </c>
      <c r="C571" s="1">
        <v>29101.65</v>
      </c>
      <c r="D571" s="1">
        <v>28771.599999999999</v>
      </c>
      <c r="E571" s="1">
        <v>29052.55</v>
      </c>
      <c r="F571" s="1">
        <v>42007893</v>
      </c>
      <c r="G571" s="1">
        <v>2912.86</v>
      </c>
      <c r="H571" s="3">
        <f>IF(ISERR(LN(Table1321[[#This Row],[Close]]/E570)),"-",LN(Table1321[[#This Row],[Close]]/E570))</f>
        <v>1.4417147145673511E-2</v>
      </c>
    </row>
    <row r="572" spans="1:8" x14ac:dyDescent="0.3">
      <c r="A572" s="2">
        <v>43949</v>
      </c>
      <c r="B572" s="1">
        <v>29208.9</v>
      </c>
      <c r="C572" s="1">
        <v>29233.4</v>
      </c>
      <c r="D572" s="1">
        <v>28636</v>
      </c>
      <c r="E572" s="1">
        <v>28778.15</v>
      </c>
      <c r="F572" s="1">
        <v>39175236</v>
      </c>
      <c r="G572" s="1">
        <v>2465.34</v>
      </c>
      <c r="H572" s="3">
        <f>IF(ISERR(LN(Table1321[[#This Row],[Close]]/E571)),"-",LN(Table1321[[#This Row],[Close]]/E571))</f>
        <v>-9.4898404930932965E-3</v>
      </c>
    </row>
    <row r="573" spans="1:8" x14ac:dyDescent="0.3">
      <c r="A573" s="2">
        <v>43950</v>
      </c>
      <c r="B573" s="1">
        <v>28887.5</v>
      </c>
      <c r="C573" s="1">
        <v>28932.35</v>
      </c>
      <c r="D573" s="1">
        <v>28608.25</v>
      </c>
      <c r="E573" s="1">
        <v>28665</v>
      </c>
      <c r="F573" s="1">
        <v>43005148</v>
      </c>
      <c r="G573" s="1">
        <v>2702.84</v>
      </c>
      <c r="H573" s="3">
        <f>IF(ISERR(LN(Table1321[[#This Row],[Close]]/E572)),"-",LN(Table1321[[#This Row],[Close]]/E572))</f>
        <v>-3.9395522822585289E-3</v>
      </c>
    </row>
    <row r="574" spans="1:8" x14ac:dyDescent="0.3">
      <c r="A574" s="2">
        <v>43951</v>
      </c>
      <c r="B574" s="1">
        <v>29078.45</v>
      </c>
      <c r="C574" s="1">
        <v>29078.45</v>
      </c>
      <c r="D574" s="1">
        <v>28460.05</v>
      </c>
      <c r="E574" s="1">
        <v>28669.3</v>
      </c>
      <c r="F574" s="1">
        <v>65338853</v>
      </c>
      <c r="G574" s="1">
        <v>4467.92</v>
      </c>
      <c r="H574" s="3">
        <f>IF(ISERR(LN(Table1321[[#This Row],[Close]]/E573)),"-",LN(Table1321[[#This Row],[Close]]/E573))</f>
        <v>1.4999747125403861E-4</v>
      </c>
    </row>
    <row r="575" spans="1:8" x14ac:dyDescent="0.3">
      <c r="A575" s="2">
        <v>43955</v>
      </c>
      <c r="B575" s="1">
        <v>28197.45</v>
      </c>
      <c r="C575" s="1">
        <v>28235.45</v>
      </c>
      <c r="D575" s="1">
        <v>27544.75</v>
      </c>
      <c r="E575" s="1">
        <v>27599</v>
      </c>
      <c r="F575" s="1">
        <v>74361350</v>
      </c>
      <c r="G575" s="1">
        <v>4647.32</v>
      </c>
      <c r="H575" s="3">
        <f>IF(ISERR(LN(Table1321[[#This Row],[Close]]/E574)),"-",LN(Table1321[[#This Row],[Close]]/E574))</f>
        <v>-3.804732364894433E-2</v>
      </c>
    </row>
    <row r="576" spans="1:8" x14ac:dyDescent="0.3">
      <c r="A576" s="2">
        <v>43956</v>
      </c>
      <c r="B576" s="1">
        <v>27815.7</v>
      </c>
      <c r="C576" s="1">
        <v>28011.75</v>
      </c>
      <c r="D576" s="1">
        <v>27065.85</v>
      </c>
      <c r="E576" s="1">
        <v>27138.6</v>
      </c>
      <c r="F576" s="1">
        <v>65780211</v>
      </c>
      <c r="G576" s="1">
        <v>3698.67</v>
      </c>
      <c r="H576" s="3">
        <f>IF(ISERR(LN(Table1321[[#This Row],[Close]]/E575)),"-",LN(Table1321[[#This Row],[Close]]/E575))</f>
        <v>-1.6822471483755329E-2</v>
      </c>
    </row>
    <row r="577" spans="1:8" x14ac:dyDescent="0.3">
      <c r="A577" s="2">
        <v>43957</v>
      </c>
      <c r="B577" s="1">
        <v>27061.5</v>
      </c>
      <c r="C577" s="1">
        <v>27062.1</v>
      </c>
      <c r="D577" s="1">
        <v>26373.95</v>
      </c>
      <c r="E577" s="1">
        <v>26630.2</v>
      </c>
      <c r="F577" s="1">
        <v>101493046</v>
      </c>
      <c r="G577" s="1">
        <v>4183.3500000000004</v>
      </c>
      <c r="H577" s="3">
        <f>IF(ISERR(LN(Table1321[[#This Row],[Close]]/E576)),"-",LN(Table1321[[#This Row],[Close]]/E576))</f>
        <v>-1.8911158574562614E-2</v>
      </c>
    </row>
    <row r="578" spans="1:8" x14ac:dyDescent="0.3">
      <c r="A578" s="2">
        <v>43958</v>
      </c>
      <c r="B578" s="1">
        <v>26402.25</v>
      </c>
      <c r="C578" s="1">
        <v>26445.1</v>
      </c>
      <c r="D578" s="1">
        <v>25984</v>
      </c>
      <c r="E578" s="1">
        <v>26254.55</v>
      </c>
      <c r="F578" s="1">
        <v>236904193</v>
      </c>
      <c r="G578" s="1">
        <v>38001.24</v>
      </c>
      <c r="H578" s="3">
        <f>IF(ISERR(LN(Table1321[[#This Row],[Close]]/E577)),"-",LN(Table1321[[#This Row],[Close]]/E577))</f>
        <v>-1.4206602773858235E-2</v>
      </c>
    </row>
    <row r="579" spans="1:8" x14ac:dyDescent="0.3">
      <c r="A579" s="2">
        <v>43959</v>
      </c>
      <c r="B579" s="1">
        <v>26809.4</v>
      </c>
      <c r="C579" s="1">
        <v>26809.4</v>
      </c>
      <c r="D579" s="1">
        <v>26598.05</v>
      </c>
      <c r="E579" s="1">
        <v>26759.8</v>
      </c>
      <c r="F579" s="1">
        <v>65277326</v>
      </c>
      <c r="G579" s="1">
        <v>5603.39</v>
      </c>
      <c r="H579" s="3">
        <f>IF(ISERR(LN(Table1321[[#This Row],[Close]]/E578)),"-",LN(Table1321[[#This Row],[Close]]/E578))</f>
        <v>1.9061454040064416E-2</v>
      </c>
    </row>
    <row r="580" spans="1:8" x14ac:dyDescent="0.3">
      <c r="A580" s="2">
        <v>43962</v>
      </c>
      <c r="B580" s="1">
        <v>26895.65</v>
      </c>
      <c r="C580" s="1">
        <v>27149.05</v>
      </c>
      <c r="D580" s="1">
        <v>26608.2</v>
      </c>
      <c r="E580" s="1">
        <v>26667.8</v>
      </c>
      <c r="F580" s="1">
        <v>50403534</v>
      </c>
      <c r="G580" s="1">
        <v>4289.03</v>
      </c>
      <c r="H580" s="3">
        <f>IF(ISERR(LN(Table1321[[#This Row],[Close]]/E579)),"-",LN(Table1321[[#This Row],[Close]]/E579))</f>
        <v>-3.4439162878713535E-3</v>
      </c>
    </row>
    <row r="581" spans="1:8" x14ac:dyDescent="0.3">
      <c r="A581" s="2">
        <v>43963</v>
      </c>
      <c r="B581" s="1">
        <v>26571.05</v>
      </c>
      <c r="C581" s="1">
        <v>26913.65</v>
      </c>
      <c r="D581" s="1">
        <v>26321.9</v>
      </c>
      <c r="E581" s="1">
        <v>26857.15</v>
      </c>
      <c r="F581" s="1">
        <v>53361288</v>
      </c>
      <c r="G581" s="1">
        <v>4988.38</v>
      </c>
      <c r="H581" s="3">
        <f>IF(ISERR(LN(Table1321[[#This Row],[Close]]/E580)),"-",LN(Table1321[[#This Row],[Close]]/E580))</f>
        <v>7.0752346293749034E-3</v>
      </c>
    </row>
    <row r="582" spans="1:8" x14ac:dyDescent="0.3">
      <c r="A582" s="2">
        <v>43964</v>
      </c>
      <c r="B582" s="1">
        <v>27761.9</v>
      </c>
      <c r="C582" s="1">
        <v>27765.9</v>
      </c>
      <c r="D582" s="1">
        <v>26680.75</v>
      </c>
      <c r="E582" s="1">
        <v>26746.5</v>
      </c>
      <c r="F582" s="1">
        <v>56803279</v>
      </c>
      <c r="G582" s="1">
        <v>4676.1099999999997</v>
      </c>
      <c r="H582" s="3">
        <f>IF(ISERR(LN(Table1321[[#This Row],[Close]]/E581)),"-",LN(Table1321[[#This Row],[Close]]/E581))</f>
        <v>-4.1284560719733743E-3</v>
      </c>
    </row>
    <row r="583" spans="1:8" x14ac:dyDescent="0.3">
      <c r="A583" s="2">
        <v>43965</v>
      </c>
      <c r="B583" s="1">
        <v>26618.1</v>
      </c>
      <c r="C583" s="1">
        <v>27090.799999999999</v>
      </c>
      <c r="D583" s="1">
        <v>26587</v>
      </c>
      <c r="E583" s="1">
        <v>26933.65</v>
      </c>
      <c r="F583" s="1">
        <v>65530916</v>
      </c>
      <c r="G583" s="1">
        <v>5089.0200000000004</v>
      </c>
      <c r="H583" s="3">
        <f>IF(ISERR(LN(Table1321[[#This Row],[Close]]/E582)),"-",LN(Table1321[[#This Row],[Close]]/E582))</f>
        <v>6.9728105554906963E-3</v>
      </c>
    </row>
    <row r="584" spans="1:8" x14ac:dyDescent="0.3">
      <c r="A584" s="2">
        <v>43966</v>
      </c>
      <c r="B584" s="1">
        <v>26969.4</v>
      </c>
      <c r="C584" s="1">
        <v>27028.95</v>
      </c>
      <c r="D584" s="1">
        <v>26795.85</v>
      </c>
      <c r="E584" s="1">
        <v>26958.65</v>
      </c>
      <c r="F584" s="1">
        <v>54811702</v>
      </c>
      <c r="G584" s="1">
        <v>3759.54</v>
      </c>
      <c r="H584" s="3">
        <f>IF(ISERR(LN(Table1321[[#This Row],[Close]]/E583)),"-",LN(Table1321[[#This Row],[Close]]/E583))</f>
        <v>9.2777639081165772E-4</v>
      </c>
    </row>
    <row r="585" spans="1:8" x14ac:dyDescent="0.3">
      <c r="A585" s="2">
        <v>43969</v>
      </c>
      <c r="B585" s="1">
        <v>27057.5</v>
      </c>
      <c r="C585" s="1">
        <v>27092.5</v>
      </c>
      <c r="D585" s="1">
        <v>26653.95</v>
      </c>
      <c r="E585" s="1">
        <v>26694.65</v>
      </c>
      <c r="F585" s="1">
        <v>59539266</v>
      </c>
      <c r="G585" s="1">
        <v>4178.91</v>
      </c>
      <c r="H585" s="3">
        <f>IF(ISERR(LN(Table1321[[#This Row],[Close]]/E584)),"-",LN(Table1321[[#This Row],[Close]]/E584))</f>
        <v>-9.8410398096661442E-3</v>
      </c>
    </row>
    <row r="586" spans="1:8" x14ac:dyDescent="0.3">
      <c r="A586" s="2">
        <v>43970</v>
      </c>
      <c r="B586" s="1">
        <v>26895.200000000001</v>
      </c>
      <c r="C586" s="1">
        <v>26987.65</v>
      </c>
      <c r="D586" s="1">
        <v>26731.45</v>
      </c>
      <c r="E586" s="1">
        <v>26895.75</v>
      </c>
      <c r="F586" s="1">
        <v>49736991</v>
      </c>
      <c r="G586" s="1">
        <v>3203.66</v>
      </c>
      <c r="H586" s="3">
        <f>IF(ISERR(LN(Table1321[[#This Row],[Close]]/E585)),"-",LN(Table1321[[#This Row],[Close]]/E585))</f>
        <v>7.5051107638875562E-3</v>
      </c>
    </row>
    <row r="587" spans="1:8" x14ac:dyDescent="0.3">
      <c r="A587" s="2">
        <v>43971</v>
      </c>
      <c r="B587" s="1">
        <v>26995.1</v>
      </c>
      <c r="C587" s="1">
        <v>27428.25</v>
      </c>
      <c r="D587" s="1">
        <v>26935.65</v>
      </c>
      <c r="E587" s="1">
        <v>27290.35</v>
      </c>
      <c r="F587" s="1">
        <v>50600732</v>
      </c>
      <c r="G587" s="1">
        <v>2921.4</v>
      </c>
      <c r="H587" s="3">
        <f>IF(ISERR(LN(Table1321[[#This Row],[Close]]/E586)),"-",LN(Table1321[[#This Row],[Close]]/E586))</f>
        <v>1.456487828810692E-2</v>
      </c>
    </row>
    <row r="588" spans="1:8" x14ac:dyDescent="0.3">
      <c r="A588" s="2">
        <v>43972</v>
      </c>
      <c r="B588" s="1">
        <v>27366.5</v>
      </c>
      <c r="C588" s="1">
        <v>27967</v>
      </c>
      <c r="D588" s="1">
        <v>27207.45</v>
      </c>
      <c r="E588" s="1">
        <v>27887.1</v>
      </c>
      <c r="F588" s="1">
        <v>91935088</v>
      </c>
      <c r="G588" s="1">
        <v>4381.5200000000004</v>
      </c>
      <c r="H588" s="3">
        <f>IF(ISERR(LN(Table1321[[#This Row],[Close]]/E587)),"-",LN(Table1321[[#This Row],[Close]]/E587))</f>
        <v>2.1631056463287387E-2</v>
      </c>
    </row>
    <row r="589" spans="1:8" x14ac:dyDescent="0.3">
      <c r="A589" s="2">
        <v>43973</v>
      </c>
      <c r="B589" s="1">
        <v>27843.25</v>
      </c>
      <c r="C589" s="1">
        <v>28051.25</v>
      </c>
      <c r="D589" s="1">
        <v>27658.1</v>
      </c>
      <c r="E589" s="1">
        <v>27786.1</v>
      </c>
      <c r="F589" s="1">
        <v>68203306</v>
      </c>
      <c r="G589" s="1">
        <v>3646.08</v>
      </c>
      <c r="H589" s="3">
        <f>IF(ISERR(LN(Table1321[[#This Row],[Close]]/E588)),"-",LN(Table1321[[#This Row],[Close]]/E588))</f>
        <v>-3.6283206570830507E-3</v>
      </c>
    </row>
    <row r="590" spans="1:8" x14ac:dyDescent="0.3">
      <c r="A590" s="2">
        <v>43977</v>
      </c>
      <c r="B590" s="1">
        <v>28071.7</v>
      </c>
      <c r="C590" s="1">
        <v>28403.75</v>
      </c>
      <c r="D590" s="1">
        <v>27957.599999999999</v>
      </c>
      <c r="E590" s="1">
        <v>28122.3</v>
      </c>
      <c r="F590" s="1">
        <v>88109568</v>
      </c>
      <c r="G590" s="1">
        <v>4245.6000000000004</v>
      </c>
      <c r="H590" s="3">
        <f>IF(ISERR(LN(Table1321[[#This Row],[Close]]/E589)),"-",LN(Table1321[[#This Row],[Close]]/E589))</f>
        <v>1.2026960261380221E-2</v>
      </c>
    </row>
    <row r="591" spans="1:8" x14ac:dyDescent="0.3">
      <c r="A591" s="2">
        <v>43978</v>
      </c>
      <c r="B591" s="1">
        <v>28226.25</v>
      </c>
      <c r="C591" s="1">
        <v>28296.1</v>
      </c>
      <c r="D591" s="1">
        <v>27742.25</v>
      </c>
      <c r="E591" s="1">
        <v>28222.400000000001</v>
      </c>
      <c r="F591" s="1">
        <v>51946214</v>
      </c>
      <c r="G591" s="1">
        <v>3039.78</v>
      </c>
      <c r="H591" s="3">
        <f>IF(ISERR(LN(Table1321[[#This Row],[Close]]/E590)),"-",LN(Table1321[[#This Row],[Close]]/E590))</f>
        <v>3.5531329587865346E-3</v>
      </c>
    </row>
    <row r="592" spans="1:8" x14ac:dyDescent="0.3">
      <c r="A592" s="2">
        <v>43979</v>
      </c>
      <c r="B592" s="1">
        <v>28223.1</v>
      </c>
      <c r="C592" s="1">
        <v>28524.25</v>
      </c>
      <c r="D592" s="1">
        <v>28096.75</v>
      </c>
      <c r="E592" s="1">
        <v>28451.599999999999</v>
      </c>
      <c r="F592" s="1">
        <v>63838520</v>
      </c>
      <c r="G592" s="1">
        <v>4212.9399999999996</v>
      </c>
      <c r="H592" s="3">
        <f>IF(ISERR(LN(Table1321[[#This Row],[Close]]/E591)),"-",LN(Table1321[[#This Row],[Close]]/E591))</f>
        <v>8.0884091317272311E-3</v>
      </c>
    </row>
    <row r="593" spans="1:8" x14ac:dyDescent="0.3">
      <c r="A593" s="2">
        <v>43980</v>
      </c>
      <c r="B593" s="1">
        <v>28374.75</v>
      </c>
      <c r="C593" s="1">
        <v>29384.9</v>
      </c>
      <c r="D593" s="1">
        <v>28297.9</v>
      </c>
      <c r="E593" s="1">
        <v>29296.95</v>
      </c>
      <c r="F593" s="1">
        <v>158631717</v>
      </c>
      <c r="G593" s="1">
        <v>9786.4</v>
      </c>
      <c r="H593" s="3">
        <f>IF(ISERR(LN(Table1321[[#This Row],[Close]]/E592)),"-",LN(Table1321[[#This Row],[Close]]/E592))</f>
        <v>2.9279017034759571E-2</v>
      </c>
    </row>
    <row r="594" spans="1:8" x14ac:dyDescent="0.3">
      <c r="A594" s="2">
        <v>43983</v>
      </c>
      <c r="B594" s="1">
        <v>29579.45</v>
      </c>
      <c r="C594" s="1">
        <v>30023.35</v>
      </c>
      <c r="D594" s="1">
        <v>29483.5</v>
      </c>
      <c r="E594" s="1">
        <v>29571.3</v>
      </c>
      <c r="F594" s="1">
        <v>69900757</v>
      </c>
      <c r="G594" s="1">
        <v>4447.8100000000004</v>
      </c>
      <c r="H594" s="3">
        <f>IF(ISERR(LN(Table1321[[#This Row],[Close]]/E593)),"-",LN(Table1321[[#This Row],[Close]]/E593))</f>
        <v>9.3208813329544189E-3</v>
      </c>
    </row>
    <row r="595" spans="1:8" x14ac:dyDescent="0.3">
      <c r="A595" s="2">
        <v>43984</v>
      </c>
      <c r="B595" s="1">
        <v>29751.55</v>
      </c>
      <c r="C595" s="1">
        <v>29752.05</v>
      </c>
      <c r="D595" s="1">
        <v>29326.2</v>
      </c>
      <c r="E595" s="1">
        <v>29359.85</v>
      </c>
      <c r="F595" s="1">
        <v>44818763</v>
      </c>
      <c r="G595" s="1">
        <v>2760.05</v>
      </c>
      <c r="H595" s="3">
        <f>IF(ISERR(LN(Table1321[[#This Row],[Close]]/E594)),"-",LN(Table1321[[#This Row],[Close]]/E594))</f>
        <v>-7.176201633078744E-3</v>
      </c>
    </row>
    <row r="596" spans="1:8" x14ac:dyDescent="0.3">
      <c r="A596" s="2">
        <v>43985</v>
      </c>
      <c r="B596" s="1">
        <v>29704.1</v>
      </c>
      <c r="C596" s="1">
        <v>29887.8</v>
      </c>
      <c r="D596" s="1">
        <v>29431.5</v>
      </c>
      <c r="E596" s="1">
        <v>29527</v>
      </c>
      <c r="F596" s="1">
        <v>52614359</v>
      </c>
      <c r="G596" s="1">
        <v>4468.22</v>
      </c>
      <c r="H596" s="3">
        <f>IF(ISERR(LN(Table1321[[#This Row],[Close]]/E595)),"-",LN(Table1321[[#This Row],[Close]]/E595))</f>
        <v>5.6770042518558481E-3</v>
      </c>
    </row>
    <row r="597" spans="1:8" x14ac:dyDescent="0.3">
      <c r="A597" s="2">
        <v>43986</v>
      </c>
      <c r="B597" s="1">
        <v>29573.25</v>
      </c>
      <c r="C597" s="1">
        <v>29725.15</v>
      </c>
      <c r="D597" s="1">
        <v>29311.3</v>
      </c>
      <c r="E597" s="1">
        <v>29621.55</v>
      </c>
      <c r="F597" s="1">
        <v>44781238</v>
      </c>
      <c r="G597" s="1">
        <v>2804.16</v>
      </c>
      <c r="H597" s="3">
        <f>IF(ISERR(LN(Table1321[[#This Row],[Close]]/E596)),"-",LN(Table1321[[#This Row],[Close]]/E596))</f>
        <v>3.1970379843075103E-3</v>
      </c>
    </row>
    <row r="598" spans="1:8" x14ac:dyDescent="0.3">
      <c r="A598" s="2">
        <v>43987</v>
      </c>
      <c r="B598" s="1">
        <v>29789.35</v>
      </c>
      <c r="C598" s="1">
        <v>29802.75</v>
      </c>
      <c r="D598" s="1">
        <v>29428.25</v>
      </c>
      <c r="E598" s="1">
        <v>29542</v>
      </c>
      <c r="F598" s="1">
        <v>39218958</v>
      </c>
      <c r="G598" s="1">
        <v>2824.18</v>
      </c>
      <c r="H598" s="3">
        <f>IF(ISERR(LN(Table1321[[#This Row],[Close]]/E597)),"-",LN(Table1321[[#This Row],[Close]]/E597))</f>
        <v>-2.6891573591935527E-3</v>
      </c>
    </row>
    <row r="599" spans="1:8" x14ac:dyDescent="0.3">
      <c r="A599" s="2">
        <v>43990</v>
      </c>
      <c r="B599" s="1">
        <v>29891.3</v>
      </c>
      <c r="C599" s="1">
        <v>29891.3</v>
      </c>
      <c r="D599" s="1">
        <v>29447.55</v>
      </c>
      <c r="E599" s="1">
        <v>29502.15</v>
      </c>
      <c r="F599" s="1">
        <v>47190168</v>
      </c>
      <c r="G599" s="1">
        <v>3174.02</v>
      </c>
      <c r="H599" s="3">
        <f>IF(ISERR(LN(Table1321[[#This Row],[Close]]/E598)),"-",LN(Table1321[[#This Row],[Close]]/E598))</f>
        <v>-1.3498375724186828E-3</v>
      </c>
    </row>
    <row r="600" spans="1:8" x14ac:dyDescent="0.3">
      <c r="A600" s="2">
        <v>43991</v>
      </c>
      <c r="B600" s="1">
        <v>29507.25</v>
      </c>
      <c r="C600" s="1">
        <v>30117.65</v>
      </c>
      <c r="D600" s="1">
        <v>29455.05</v>
      </c>
      <c r="E600" s="1">
        <v>29524.9</v>
      </c>
      <c r="F600" s="1">
        <v>67577739</v>
      </c>
      <c r="G600" s="1">
        <v>3397.43</v>
      </c>
      <c r="H600" s="3">
        <f>IF(ISERR(LN(Table1321[[#This Row],[Close]]/E599)),"-",LN(Table1321[[#This Row],[Close]]/E599))</f>
        <v>7.708330714976321E-4</v>
      </c>
    </row>
    <row r="601" spans="1:8" x14ac:dyDescent="0.3">
      <c r="A601" s="2">
        <v>43992</v>
      </c>
      <c r="B601" s="1">
        <v>29645.200000000001</v>
      </c>
      <c r="C601" s="1">
        <v>29770.75</v>
      </c>
      <c r="D601" s="1">
        <v>29379.9</v>
      </c>
      <c r="E601" s="1">
        <v>29503.200000000001</v>
      </c>
      <c r="F601" s="1">
        <v>48134327</v>
      </c>
      <c r="G601" s="1">
        <v>2517.4899999999998</v>
      </c>
      <c r="H601" s="3">
        <f>IF(ISERR(LN(Table1321[[#This Row],[Close]]/E600)),"-",LN(Table1321[[#This Row],[Close]]/E600))</f>
        <v>-7.3524307838314254E-4</v>
      </c>
    </row>
    <row r="602" spans="1:8" x14ac:dyDescent="0.3">
      <c r="A602" s="2">
        <v>43993</v>
      </c>
      <c r="B602" s="1">
        <v>29552.1</v>
      </c>
      <c r="C602" s="1">
        <v>29698.95</v>
      </c>
      <c r="D602" s="1">
        <v>29045.65</v>
      </c>
      <c r="E602" s="1">
        <v>29092.45</v>
      </c>
      <c r="F602" s="1">
        <v>40953084</v>
      </c>
      <c r="G602" s="1">
        <v>2515.27</v>
      </c>
      <c r="H602" s="3">
        <f>IF(ISERR(LN(Table1321[[#This Row],[Close]]/E601)),"-",LN(Table1321[[#This Row],[Close]]/E601))</f>
        <v>-1.402004169649694E-2</v>
      </c>
    </row>
    <row r="603" spans="1:8" x14ac:dyDescent="0.3">
      <c r="A603" s="2">
        <v>43994</v>
      </c>
      <c r="B603" s="1">
        <v>28356.65</v>
      </c>
      <c r="C603" s="1">
        <v>29227.25</v>
      </c>
      <c r="D603" s="1">
        <v>28319.1</v>
      </c>
      <c r="E603" s="1">
        <v>29145.599999999999</v>
      </c>
      <c r="F603" s="1">
        <v>50796438</v>
      </c>
      <c r="G603" s="1">
        <v>3070.28</v>
      </c>
      <c r="H603" s="3">
        <f>IF(ISERR(LN(Table1321[[#This Row],[Close]]/E602)),"-",LN(Table1321[[#This Row],[Close]]/E602))</f>
        <v>1.8252676645670568E-3</v>
      </c>
    </row>
    <row r="604" spans="1:8" x14ac:dyDescent="0.3">
      <c r="A604" s="2">
        <v>43997</v>
      </c>
      <c r="B604" s="1">
        <v>29187.5</v>
      </c>
      <c r="C604" s="1">
        <v>29215.85</v>
      </c>
      <c r="D604" s="1">
        <v>28591.15</v>
      </c>
      <c r="E604" s="1">
        <v>28701.8</v>
      </c>
      <c r="F604" s="1">
        <v>46194485</v>
      </c>
      <c r="G604" s="1">
        <v>2626.53</v>
      </c>
      <c r="H604" s="3">
        <f>IF(ISERR(LN(Table1321[[#This Row],[Close]]/E603)),"-",LN(Table1321[[#This Row],[Close]]/E603))</f>
        <v>-1.5344119438240832E-2</v>
      </c>
    </row>
    <row r="605" spans="1:8" x14ac:dyDescent="0.3">
      <c r="A605" s="2">
        <v>43998</v>
      </c>
      <c r="B605" s="1">
        <v>29081.200000000001</v>
      </c>
      <c r="C605" s="1">
        <v>29103.3</v>
      </c>
      <c r="D605" s="1">
        <v>28349</v>
      </c>
      <c r="E605" s="1">
        <v>28575.35</v>
      </c>
      <c r="F605" s="1">
        <v>51030891</v>
      </c>
      <c r="G605" s="1">
        <v>2850.98</v>
      </c>
      <c r="H605" s="3">
        <f>IF(ISERR(LN(Table1321[[#This Row],[Close]]/E604)),"-",LN(Table1321[[#This Row],[Close]]/E604))</f>
        <v>-4.415380494129293E-3</v>
      </c>
    </row>
    <row r="606" spans="1:8" x14ac:dyDescent="0.3">
      <c r="A606" s="2">
        <v>43999</v>
      </c>
      <c r="B606" s="1">
        <v>28517.9</v>
      </c>
      <c r="C606" s="1">
        <v>28673.85</v>
      </c>
      <c r="D606" s="1">
        <v>28384.7</v>
      </c>
      <c r="E606" s="1">
        <v>28431.75</v>
      </c>
      <c r="F606" s="1">
        <v>41710967</v>
      </c>
      <c r="G606" s="1">
        <v>2335.12</v>
      </c>
      <c r="H606" s="3">
        <f>IF(ISERR(LN(Table1321[[#This Row],[Close]]/E605)),"-",LN(Table1321[[#This Row],[Close]]/E605))</f>
        <v>-5.0379796105640496E-3</v>
      </c>
    </row>
    <row r="607" spans="1:8" x14ac:dyDescent="0.3">
      <c r="A607" s="2">
        <v>44000</v>
      </c>
      <c r="B607" s="1">
        <v>28402.3</v>
      </c>
      <c r="C607" s="1">
        <v>28730.2</v>
      </c>
      <c r="D607" s="1">
        <v>28393.8</v>
      </c>
      <c r="E607" s="1">
        <v>28648.7</v>
      </c>
      <c r="F607" s="1">
        <v>45432001</v>
      </c>
      <c r="G607" s="1">
        <v>2330.64</v>
      </c>
      <c r="H607" s="3">
        <f>IF(ISERR(LN(Table1321[[#This Row],[Close]]/E606)),"-",LN(Table1321[[#This Row],[Close]]/E606))</f>
        <v>7.6015884488722625E-3</v>
      </c>
    </row>
    <row r="608" spans="1:8" x14ac:dyDescent="0.3">
      <c r="A608" s="2">
        <v>44001</v>
      </c>
      <c r="B608" s="1">
        <v>28784.1</v>
      </c>
      <c r="C608" s="1">
        <v>28816.85</v>
      </c>
      <c r="D608" s="1">
        <v>28592.45</v>
      </c>
      <c r="E608" s="1">
        <v>28709.45</v>
      </c>
      <c r="F608" s="1">
        <v>59057453</v>
      </c>
      <c r="G608" s="1">
        <v>3420.96</v>
      </c>
      <c r="H608" s="3">
        <f>IF(ISERR(LN(Table1321[[#This Row],[Close]]/E607)),"-",LN(Table1321[[#This Row],[Close]]/E607))</f>
        <v>2.118269948238593E-3</v>
      </c>
    </row>
    <row r="609" spans="1:8" x14ac:dyDescent="0.3">
      <c r="A609" s="2">
        <v>44004</v>
      </c>
      <c r="B609" s="1">
        <v>28961.05</v>
      </c>
      <c r="C609" s="1">
        <v>29058.2</v>
      </c>
      <c r="D609" s="1">
        <v>28718.95</v>
      </c>
      <c r="E609" s="1">
        <v>28865.45</v>
      </c>
      <c r="F609" s="1">
        <v>51163839</v>
      </c>
      <c r="G609" s="1">
        <v>2474.2399999999998</v>
      </c>
      <c r="H609" s="3">
        <f>IF(ISERR(LN(Table1321[[#This Row],[Close]]/E608)),"-",LN(Table1321[[#This Row],[Close]]/E608))</f>
        <v>5.4190413446808501E-3</v>
      </c>
    </row>
    <row r="610" spans="1:8" x14ac:dyDescent="0.3">
      <c r="A610" s="2">
        <v>44005</v>
      </c>
      <c r="B610" s="1">
        <v>28993.35</v>
      </c>
      <c r="C610" s="1">
        <v>29452.05</v>
      </c>
      <c r="D610" s="1">
        <v>28923.05</v>
      </c>
      <c r="E610" s="1">
        <v>29355.200000000001</v>
      </c>
      <c r="F610" s="1">
        <v>56744985</v>
      </c>
      <c r="G610" s="1">
        <v>3490.97</v>
      </c>
      <c r="H610" s="3">
        <f>IF(ISERR(LN(Table1321[[#This Row],[Close]]/E609)),"-",LN(Table1321[[#This Row],[Close]]/E609))</f>
        <v>1.6824324436286692E-2</v>
      </c>
    </row>
    <row r="611" spans="1:8" x14ac:dyDescent="0.3">
      <c r="A611" s="2">
        <v>44006</v>
      </c>
      <c r="B611" s="1">
        <v>29568.2</v>
      </c>
      <c r="C611" s="1">
        <v>29942.7</v>
      </c>
      <c r="D611" s="1">
        <v>29433.599999999999</v>
      </c>
      <c r="E611" s="1">
        <v>29487.4</v>
      </c>
      <c r="F611" s="1">
        <v>79281997</v>
      </c>
      <c r="G611" s="1">
        <v>3539</v>
      </c>
      <c r="H611" s="3">
        <f>IF(ISERR(LN(Table1321[[#This Row],[Close]]/E610)),"-",LN(Table1321[[#This Row],[Close]]/E610))</f>
        <v>4.4933508182387069E-3</v>
      </c>
    </row>
    <row r="612" spans="1:8" x14ac:dyDescent="0.3">
      <c r="A612" s="2">
        <v>44007</v>
      </c>
      <c r="B612" s="1">
        <v>29378.25</v>
      </c>
      <c r="C612" s="1">
        <v>30174.6</v>
      </c>
      <c r="D612" s="1">
        <v>29338.35</v>
      </c>
      <c r="E612" s="1">
        <v>30113.25</v>
      </c>
      <c r="F612" s="1">
        <v>101089409</v>
      </c>
      <c r="G612" s="1">
        <v>4778.1499999999996</v>
      </c>
      <c r="H612" s="3">
        <f>IF(ISERR(LN(Table1321[[#This Row],[Close]]/E611)),"-",LN(Table1321[[#This Row],[Close]]/E611))</f>
        <v>2.1002220770517641E-2</v>
      </c>
    </row>
    <row r="613" spans="1:8" x14ac:dyDescent="0.3">
      <c r="A613" s="2">
        <v>44008</v>
      </c>
      <c r="B613" s="1">
        <v>30369.75</v>
      </c>
      <c r="C613" s="1">
        <v>30505.15</v>
      </c>
      <c r="D613" s="1">
        <v>29655.5</v>
      </c>
      <c r="E613" s="1">
        <v>29757.05</v>
      </c>
      <c r="F613" s="1">
        <v>94831983</v>
      </c>
      <c r="G613" s="1">
        <v>3542.15</v>
      </c>
      <c r="H613" s="3">
        <f>IF(ISERR(LN(Table1321[[#This Row],[Close]]/E612)),"-",LN(Table1321[[#This Row],[Close]]/E612))</f>
        <v>-1.1899195523610222E-2</v>
      </c>
    </row>
    <row r="614" spans="1:8" x14ac:dyDescent="0.3">
      <c r="A614" s="2">
        <v>44011</v>
      </c>
      <c r="B614" s="1">
        <v>30035.3</v>
      </c>
      <c r="C614" s="1">
        <v>30168.35</v>
      </c>
      <c r="D614" s="1">
        <v>29820.2</v>
      </c>
      <c r="E614" s="1">
        <v>29971.65</v>
      </c>
      <c r="F614" s="1">
        <v>113894850</v>
      </c>
      <c r="G614" s="1">
        <v>4115.91</v>
      </c>
      <c r="H614" s="3">
        <f>IF(ISERR(LN(Table1321[[#This Row],[Close]]/E613)),"-",LN(Table1321[[#This Row],[Close]]/E613))</f>
        <v>7.185856160688656E-3</v>
      </c>
    </row>
    <row r="615" spans="1:8" x14ac:dyDescent="0.3">
      <c r="A615" s="2">
        <v>44012</v>
      </c>
      <c r="B615" s="1">
        <v>30170.45</v>
      </c>
      <c r="C615" s="1">
        <v>30219.8</v>
      </c>
      <c r="D615" s="1">
        <v>30019.75</v>
      </c>
      <c r="E615" s="1">
        <v>30063.25</v>
      </c>
      <c r="F615" s="1">
        <v>70668065</v>
      </c>
      <c r="G615" s="1">
        <v>3456.56</v>
      </c>
      <c r="H615" s="3">
        <f>IF(ISERR(LN(Table1321[[#This Row],[Close]]/E614)),"-",LN(Table1321[[#This Row],[Close]]/E614))</f>
        <v>3.0515607115782148E-3</v>
      </c>
    </row>
    <row r="616" spans="1:8" x14ac:dyDescent="0.3">
      <c r="A616" s="2">
        <v>44013</v>
      </c>
      <c r="B616" s="1">
        <v>30093.9</v>
      </c>
      <c r="C616" s="1">
        <v>30286.1</v>
      </c>
      <c r="D616" s="1">
        <v>29983.65</v>
      </c>
      <c r="E616" s="1">
        <v>30232.5</v>
      </c>
      <c r="F616" s="1">
        <v>61624757</v>
      </c>
      <c r="G616" s="1">
        <v>2630.52</v>
      </c>
      <c r="H616" s="3">
        <f>IF(ISERR(LN(Table1321[[#This Row],[Close]]/E615)),"-",LN(Table1321[[#This Row],[Close]]/E615))</f>
        <v>5.6140090975622652E-3</v>
      </c>
    </row>
    <row r="617" spans="1:8" x14ac:dyDescent="0.3">
      <c r="A617" s="2">
        <v>44014</v>
      </c>
      <c r="B617" s="1">
        <v>30352.5</v>
      </c>
      <c r="C617" s="1">
        <v>30399.7</v>
      </c>
      <c r="D617" s="1">
        <v>30136.5</v>
      </c>
      <c r="E617" s="1">
        <v>30316.2</v>
      </c>
      <c r="F617" s="1">
        <v>60014284</v>
      </c>
      <c r="G617" s="1">
        <v>2625.83</v>
      </c>
      <c r="H617" s="3">
        <f>IF(ISERR(LN(Table1321[[#This Row],[Close]]/E616)),"-",LN(Table1321[[#This Row],[Close]]/E616))</f>
        <v>2.7647184271363391E-3</v>
      </c>
    </row>
    <row r="618" spans="1:8" x14ac:dyDescent="0.3">
      <c r="A618" s="2">
        <v>44015</v>
      </c>
      <c r="B618" s="1">
        <v>30501.95</v>
      </c>
      <c r="C618" s="1">
        <v>30632.3</v>
      </c>
      <c r="D618" s="1">
        <v>30428.35</v>
      </c>
      <c r="E618" s="1">
        <v>30529.1</v>
      </c>
      <c r="F618" s="1">
        <v>57187574</v>
      </c>
      <c r="G618" s="1">
        <v>2528.14</v>
      </c>
      <c r="H618" s="3">
        <f>IF(ISERR(LN(Table1321[[#This Row],[Close]]/E617)),"-",LN(Table1321[[#This Row],[Close]]/E617))</f>
        <v>6.9981040070502369E-3</v>
      </c>
    </row>
    <row r="619" spans="1:8" x14ac:dyDescent="0.3">
      <c r="A619" s="2">
        <v>44018</v>
      </c>
      <c r="B619" s="1">
        <v>30724.799999999999</v>
      </c>
      <c r="C619" s="1">
        <v>30736.5</v>
      </c>
      <c r="D619" s="1">
        <v>30566.6</v>
      </c>
      <c r="E619" s="1">
        <v>30647.65</v>
      </c>
      <c r="F619" s="1">
        <v>56527182</v>
      </c>
      <c r="G619" s="1">
        <v>2527.16</v>
      </c>
      <c r="H619" s="3">
        <f>IF(ISERR(LN(Table1321[[#This Row],[Close]]/E618)),"-",LN(Table1321[[#This Row],[Close]]/E618))</f>
        <v>3.8756602268797571E-3</v>
      </c>
    </row>
    <row r="620" spans="1:8" x14ac:dyDescent="0.3">
      <c r="A620" s="2">
        <v>44019</v>
      </c>
      <c r="B620" s="1">
        <v>30772.85</v>
      </c>
      <c r="C620" s="1">
        <v>30797.25</v>
      </c>
      <c r="D620" s="1">
        <v>30420.75</v>
      </c>
      <c r="E620" s="1">
        <v>30518.2</v>
      </c>
      <c r="F620" s="1">
        <v>59860232</v>
      </c>
      <c r="G620" s="1">
        <v>2974.75</v>
      </c>
      <c r="H620" s="3">
        <f>IF(ISERR(LN(Table1321[[#This Row],[Close]]/E619)),"-",LN(Table1321[[#This Row],[Close]]/E619))</f>
        <v>-4.2327603808858302E-3</v>
      </c>
    </row>
    <row r="621" spans="1:8" x14ac:dyDescent="0.3">
      <c r="A621" s="2">
        <v>44020</v>
      </c>
      <c r="B621" s="1">
        <v>30574.25</v>
      </c>
      <c r="C621" s="1">
        <v>30919.1</v>
      </c>
      <c r="D621" s="1">
        <v>30402.75</v>
      </c>
      <c r="E621" s="1">
        <v>30773.9</v>
      </c>
      <c r="F621" s="1">
        <v>51567719</v>
      </c>
      <c r="G621" s="1">
        <v>3243.91</v>
      </c>
      <c r="H621" s="3">
        <f>IF(ISERR(LN(Table1321[[#This Row],[Close]]/E620)),"-",LN(Table1321[[#This Row],[Close]]/E620))</f>
        <v>8.3437011761046918E-3</v>
      </c>
    </row>
    <row r="622" spans="1:8" x14ac:dyDescent="0.3">
      <c r="A622" s="2">
        <v>44021</v>
      </c>
      <c r="B622" s="1">
        <v>30785.7</v>
      </c>
      <c r="C622" s="1">
        <v>30891.4</v>
      </c>
      <c r="D622" s="1">
        <v>30581.45</v>
      </c>
      <c r="E622" s="1">
        <v>30671.75</v>
      </c>
      <c r="F622" s="1">
        <v>39786405</v>
      </c>
      <c r="G622" s="1">
        <v>2352.9499999999998</v>
      </c>
      <c r="H622" s="3">
        <f>IF(ISERR(LN(Table1321[[#This Row],[Close]]/E621)),"-",LN(Table1321[[#This Row],[Close]]/E621))</f>
        <v>-3.3248926198978634E-3</v>
      </c>
    </row>
    <row r="623" spans="1:8" x14ac:dyDescent="0.3">
      <c r="A623" s="2">
        <v>44022</v>
      </c>
      <c r="B623" s="1">
        <v>30618.2</v>
      </c>
      <c r="C623" s="1">
        <v>30860.55</v>
      </c>
      <c r="D623" s="1">
        <v>30575.75</v>
      </c>
      <c r="E623" s="1">
        <v>30821.15</v>
      </c>
      <c r="F623" s="1">
        <v>36864480</v>
      </c>
      <c r="G623" s="1">
        <v>2537.7399999999998</v>
      </c>
      <c r="H623" s="3">
        <f>IF(ISERR(LN(Table1321[[#This Row],[Close]]/E622)),"-",LN(Table1321[[#This Row],[Close]]/E622))</f>
        <v>4.8591071149959144E-3</v>
      </c>
    </row>
    <row r="624" spans="1:8" x14ac:dyDescent="0.3">
      <c r="A624" s="2">
        <v>44025</v>
      </c>
      <c r="B624" s="1">
        <v>31011.9</v>
      </c>
      <c r="C624" s="1">
        <v>31283.15</v>
      </c>
      <c r="D624" s="1">
        <v>30977.15</v>
      </c>
      <c r="E624" s="1">
        <v>31214.9</v>
      </c>
      <c r="F624" s="1">
        <v>42666375</v>
      </c>
      <c r="G624" s="1">
        <v>3156.21</v>
      </c>
      <c r="H624" s="3">
        <f>IF(ISERR(LN(Table1321[[#This Row],[Close]]/E623)),"-",LN(Table1321[[#This Row],[Close]]/E623))</f>
        <v>1.269440229188076E-2</v>
      </c>
    </row>
    <row r="625" spans="1:8" x14ac:dyDescent="0.3">
      <c r="A625" s="2">
        <v>44026</v>
      </c>
      <c r="B625" s="1">
        <v>31192.35</v>
      </c>
      <c r="C625" s="1">
        <v>31305.65</v>
      </c>
      <c r="D625" s="1">
        <v>30848.3</v>
      </c>
      <c r="E625" s="1">
        <v>30932.85</v>
      </c>
      <c r="F625" s="1">
        <v>37205261</v>
      </c>
      <c r="G625" s="1">
        <v>2187.65</v>
      </c>
      <c r="H625" s="3">
        <f>IF(ISERR(LN(Table1321[[#This Row],[Close]]/E624)),"-",LN(Table1321[[#This Row],[Close]]/E624))</f>
        <v>-9.0768189185838257E-3</v>
      </c>
    </row>
    <row r="626" spans="1:8" x14ac:dyDescent="0.3">
      <c r="A626" s="2">
        <v>44027</v>
      </c>
      <c r="B626" s="1">
        <v>31038.1</v>
      </c>
      <c r="C626" s="1">
        <v>31236.45</v>
      </c>
      <c r="D626" s="1">
        <v>30978.3</v>
      </c>
      <c r="E626" s="1">
        <v>31140.45</v>
      </c>
      <c r="F626" s="1">
        <v>44227840</v>
      </c>
      <c r="G626" s="1">
        <v>2571.69</v>
      </c>
      <c r="H626" s="3">
        <f>IF(ISERR(LN(Table1321[[#This Row],[Close]]/E625)),"-",LN(Table1321[[#This Row],[Close]]/E625))</f>
        <v>6.6888911665178973E-3</v>
      </c>
    </row>
    <row r="627" spans="1:8" x14ac:dyDescent="0.3">
      <c r="A627" s="2">
        <v>44028</v>
      </c>
      <c r="B627" s="1">
        <v>31195.15</v>
      </c>
      <c r="C627" s="1">
        <v>31246.2</v>
      </c>
      <c r="D627" s="1">
        <v>30633.7</v>
      </c>
      <c r="E627" s="1">
        <v>31182.35</v>
      </c>
      <c r="F627" s="1">
        <v>39586709</v>
      </c>
      <c r="G627" s="1">
        <v>2769.73</v>
      </c>
      <c r="H627" s="3">
        <f>IF(ISERR(LN(Table1321[[#This Row],[Close]]/E626)),"-",LN(Table1321[[#This Row],[Close]]/E626))</f>
        <v>1.3446124472221415E-3</v>
      </c>
    </row>
    <row r="628" spans="1:8" x14ac:dyDescent="0.3">
      <c r="A628" s="2">
        <v>44029</v>
      </c>
      <c r="B628" s="1">
        <v>31217.3</v>
      </c>
      <c r="C628" s="1">
        <v>31528.400000000001</v>
      </c>
      <c r="D628" s="1">
        <v>31191.5</v>
      </c>
      <c r="E628" s="1">
        <v>31439.3</v>
      </c>
      <c r="F628" s="1">
        <v>39264408</v>
      </c>
      <c r="G628" s="1">
        <v>3947.37</v>
      </c>
      <c r="H628" s="3">
        <f>IF(ISERR(LN(Table1321[[#This Row],[Close]]/E627)),"-",LN(Table1321[[#This Row],[Close]]/E627))</f>
        <v>8.2064730663881907E-3</v>
      </c>
    </row>
    <row r="629" spans="1:8" x14ac:dyDescent="0.3">
      <c r="A629" s="2">
        <v>44032</v>
      </c>
      <c r="B629" s="1">
        <v>31571.4</v>
      </c>
      <c r="C629" s="1">
        <v>31598.6</v>
      </c>
      <c r="D629" s="1">
        <v>31284.05</v>
      </c>
      <c r="E629" s="1">
        <v>31536.35</v>
      </c>
      <c r="F629" s="1">
        <v>37452764</v>
      </c>
      <c r="G629" s="1">
        <v>3585.29</v>
      </c>
      <c r="H629" s="3">
        <f>IF(ISERR(LN(Table1321[[#This Row],[Close]]/E628)),"-",LN(Table1321[[#This Row],[Close]]/E628))</f>
        <v>3.0821460938696074E-3</v>
      </c>
    </row>
    <row r="630" spans="1:8" x14ac:dyDescent="0.3">
      <c r="A630" s="2">
        <v>44033</v>
      </c>
      <c r="B630" s="1">
        <v>31626.799999999999</v>
      </c>
      <c r="C630" s="1">
        <v>31708</v>
      </c>
      <c r="D630" s="1">
        <v>31240.9</v>
      </c>
      <c r="E630" s="1">
        <v>31280.25</v>
      </c>
      <c r="F630" s="1">
        <v>48250528</v>
      </c>
      <c r="G630" s="1">
        <v>3277.19</v>
      </c>
      <c r="H630" s="3">
        <f>IF(ISERR(LN(Table1321[[#This Row],[Close]]/E629)),"-",LN(Table1321[[#This Row],[Close]]/E629))</f>
        <v>-8.1539408034339428E-3</v>
      </c>
    </row>
    <row r="631" spans="1:8" x14ac:dyDescent="0.3">
      <c r="A631" s="2">
        <v>44034</v>
      </c>
      <c r="B631" s="1">
        <v>31420.85</v>
      </c>
      <c r="C631" s="1">
        <v>31422.3</v>
      </c>
      <c r="D631" s="1">
        <v>30946.35</v>
      </c>
      <c r="E631" s="1">
        <v>31051.599999999999</v>
      </c>
      <c r="F631" s="1">
        <v>58426954</v>
      </c>
      <c r="G631" s="1">
        <v>3966.77</v>
      </c>
      <c r="H631" s="3">
        <f>IF(ISERR(LN(Table1321[[#This Row],[Close]]/E630)),"-",LN(Table1321[[#This Row],[Close]]/E630))</f>
        <v>-7.336571130003698E-3</v>
      </c>
    </row>
    <row r="632" spans="1:8" x14ac:dyDescent="0.3">
      <c r="A632" s="2">
        <v>44035</v>
      </c>
      <c r="B632" s="1">
        <v>31177.9</v>
      </c>
      <c r="C632" s="1">
        <v>31326.45</v>
      </c>
      <c r="D632" s="1">
        <v>31052.400000000001</v>
      </c>
      <c r="E632" s="1">
        <v>31101.9</v>
      </c>
      <c r="F632" s="1">
        <v>54206420</v>
      </c>
      <c r="G632" s="1">
        <v>3074.55</v>
      </c>
      <c r="H632" s="3">
        <f>IF(ISERR(LN(Table1321[[#This Row],[Close]]/E631)),"-",LN(Table1321[[#This Row],[Close]]/E631))</f>
        <v>1.618573724126523E-3</v>
      </c>
    </row>
    <row r="633" spans="1:8" x14ac:dyDescent="0.3">
      <c r="A633" s="2">
        <v>44036</v>
      </c>
      <c r="B633" s="1">
        <v>31009.95</v>
      </c>
      <c r="C633" s="1">
        <v>31138.55</v>
      </c>
      <c r="D633" s="1">
        <v>30653.4</v>
      </c>
      <c r="E633" s="1">
        <v>31018.85</v>
      </c>
      <c r="F633" s="1">
        <v>80399286</v>
      </c>
      <c r="G633" s="1">
        <v>3673.39</v>
      </c>
      <c r="H633" s="3">
        <f>IF(ISERR(LN(Table1321[[#This Row],[Close]]/E632)),"-",LN(Table1321[[#This Row],[Close]]/E632))</f>
        <v>-2.6738263617049093E-3</v>
      </c>
    </row>
    <row r="634" spans="1:8" x14ac:dyDescent="0.3">
      <c r="A634" s="2">
        <v>44039</v>
      </c>
      <c r="B634" s="1">
        <v>31129.45</v>
      </c>
      <c r="C634" s="1">
        <v>31183.15</v>
      </c>
      <c r="D634" s="1">
        <v>30708.2</v>
      </c>
      <c r="E634" s="1">
        <v>30819.75</v>
      </c>
      <c r="F634" s="1">
        <v>42846932</v>
      </c>
      <c r="G634" s="1">
        <v>2254.9</v>
      </c>
      <c r="H634" s="3">
        <f>IF(ISERR(LN(Table1321[[#This Row],[Close]]/E633)),"-",LN(Table1321[[#This Row],[Close]]/E633))</f>
        <v>-6.4393659617191044E-3</v>
      </c>
    </row>
    <row r="635" spans="1:8" x14ac:dyDescent="0.3">
      <c r="A635" s="2">
        <v>44040</v>
      </c>
      <c r="B635" s="1">
        <v>30891</v>
      </c>
      <c r="C635" s="1">
        <v>31047.1</v>
      </c>
      <c r="D635" s="1">
        <v>30764.3</v>
      </c>
      <c r="E635" s="1">
        <v>30910.9</v>
      </c>
      <c r="F635" s="1">
        <v>47078774</v>
      </c>
      <c r="G635" s="1">
        <v>2519.0700000000002</v>
      </c>
      <c r="H635" s="3">
        <f>IF(ISERR(LN(Table1321[[#This Row],[Close]]/E634)),"-",LN(Table1321[[#This Row],[Close]]/E634))</f>
        <v>2.9531542675856775E-3</v>
      </c>
    </row>
    <row r="636" spans="1:8" x14ac:dyDescent="0.3">
      <c r="A636" s="2">
        <v>44041</v>
      </c>
      <c r="B636" s="1">
        <v>30818.1</v>
      </c>
      <c r="C636" s="1">
        <v>31139.75</v>
      </c>
      <c r="D636" s="1">
        <v>30816.400000000001</v>
      </c>
      <c r="E636" s="1">
        <v>30948.5</v>
      </c>
      <c r="F636" s="1">
        <v>43005172</v>
      </c>
      <c r="G636" s="1">
        <v>3484.08</v>
      </c>
      <c r="H636" s="3">
        <f>IF(ISERR(LN(Table1321[[#This Row],[Close]]/E635)),"-",LN(Table1321[[#This Row],[Close]]/E635))</f>
        <v>1.2156601787450304E-3</v>
      </c>
    </row>
    <row r="637" spans="1:8" x14ac:dyDescent="0.3">
      <c r="A637" s="2">
        <v>44042</v>
      </c>
      <c r="B637" s="1">
        <v>31104.45</v>
      </c>
      <c r="C637" s="1">
        <v>31134.55</v>
      </c>
      <c r="D637" s="1">
        <v>30582.75</v>
      </c>
      <c r="E637" s="1">
        <v>30696.400000000001</v>
      </c>
      <c r="F637" s="1">
        <v>39765129</v>
      </c>
      <c r="G637" s="1">
        <v>2687.68</v>
      </c>
      <c r="H637" s="3">
        <f>IF(ISERR(LN(Table1321[[#This Row],[Close]]/E636)),"-",LN(Table1321[[#This Row],[Close]]/E636))</f>
        <v>-8.1791488160059145E-3</v>
      </c>
    </row>
    <row r="638" spans="1:8" x14ac:dyDescent="0.3">
      <c r="A638" s="2">
        <v>44043</v>
      </c>
      <c r="B638" s="1">
        <v>30734.799999999999</v>
      </c>
      <c r="C638" s="1">
        <v>31032.55</v>
      </c>
      <c r="D638" s="1">
        <v>30677.65</v>
      </c>
      <c r="E638" s="1">
        <v>30872.45</v>
      </c>
      <c r="F638" s="1">
        <v>39156532</v>
      </c>
      <c r="G638" s="1">
        <v>2465.35</v>
      </c>
      <c r="H638" s="3">
        <f>IF(ISERR(LN(Table1321[[#This Row],[Close]]/E637)),"-",LN(Table1321[[#This Row],[Close]]/E637))</f>
        <v>5.7188165706304923E-3</v>
      </c>
    </row>
    <row r="639" spans="1:8" x14ac:dyDescent="0.3">
      <c r="A639" s="2">
        <v>44046</v>
      </c>
      <c r="B639" s="1">
        <v>30892.799999999999</v>
      </c>
      <c r="C639" s="1">
        <v>30985</v>
      </c>
      <c r="D639" s="1">
        <v>30674.45</v>
      </c>
      <c r="E639" s="1">
        <v>30759.8</v>
      </c>
      <c r="F639" s="1">
        <v>31101220</v>
      </c>
      <c r="G639" s="1">
        <v>1970.93</v>
      </c>
      <c r="H639" s="3">
        <f>IF(ISERR(LN(Table1321[[#This Row],[Close]]/E638)),"-",LN(Table1321[[#This Row],[Close]]/E638))</f>
        <v>-3.6555577784714798E-3</v>
      </c>
    </row>
    <row r="640" spans="1:8" x14ac:dyDescent="0.3">
      <c r="A640" s="2">
        <v>44047</v>
      </c>
      <c r="B640" s="1">
        <v>30903.5</v>
      </c>
      <c r="C640" s="1">
        <v>31059.45</v>
      </c>
      <c r="D640" s="1">
        <v>30782.85</v>
      </c>
      <c r="E640" s="1">
        <v>30901.65</v>
      </c>
      <c r="F640" s="1">
        <v>40672518</v>
      </c>
      <c r="G640" s="1">
        <v>2579.9699999999998</v>
      </c>
      <c r="H640" s="3">
        <f>IF(ISERR(LN(Table1321[[#This Row],[Close]]/E639)),"-",LN(Table1321[[#This Row],[Close]]/E639))</f>
        <v>4.6009378706064067E-3</v>
      </c>
    </row>
    <row r="641" spans="1:8" x14ac:dyDescent="0.3">
      <c r="A641" s="2">
        <v>44048</v>
      </c>
      <c r="B641" s="1">
        <v>31050.3</v>
      </c>
      <c r="C641" s="1">
        <v>31090.1</v>
      </c>
      <c r="D641" s="1">
        <v>30728.5</v>
      </c>
      <c r="E641" s="1">
        <v>30863.599999999999</v>
      </c>
      <c r="F641" s="1">
        <v>85517874</v>
      </c>
      <c r="G641" s="1">
        <v>3693.94</v>
      </c>
      <c r="H641" s="3">
        <f>IF(ISERR(LN(Table1321[[#This Row],[Close]]/E640)),"-",LN(Table1321[[#This Row],[Close]]/E640))</f>
        <v>-1.2320845398805804E-3</v>
      </c>
    </row>
    <row r="642" spans="1:8" x14ac:dyDescent="0.3">
      <c r="A642" s="2">
        <v>44049</v>
      </c>
      <c r="B642" s="1">
        <v>31010.25</v>
      </c>
      <c r="C642" s="1">
        <v>31326.85</v>
      </c>
      <c r="D642" s="1">
        <v>30926.25</v>
      </c>
      <c r="E642" s="1">
        <v>31287.599999999999</v>
      </c>
      <c r="F642" s="1">
        <v>46808207</v>
      </c>
      <c r="G642" s="1">
        <v>2767.64</v>
      </c>
      <c r="H642" s="3">
        <f>IF(ISERR(LN(Table1321[[#This Row],[Close]]/E641)),"-",LN(Table1321[[#This Row],[Close]]/E641))</f>
        <v>1.3644356920941222E-2</v>
      </c>
    </row>
    <row r="643" spans="1:8" x14ac:dyDescent="0.3">
      <c r="A643" s="2">
        <v>44050</v>
      </c>
      <c r="B643" s="1">
        <v>31329.65</v>
      </c>
      <c r="C643" s="1">
        <v>31597</v>
      </c>
      <c r="D643" s="1">
        <v>31209</v>
      </c>
      <c r="E643" s="1">
        <v>31490.6</v>
      </c>
      <c r="F643" s="1">
        <v>69952396</v>
      </c>
      <c r="G643" s="1">
        <v>3867.27</v>
      </c>
      <c r="H643" s="3">
        <f>IF(ISERR(LN(Table1321[[#This Row],[Close]]/E642)),"-",LN(Table1321[[#This Row],[Close]]/E642))</f>
        <v>6.4672356818580648E-3</v>
      </c>
    </row>
    <row r="644" spans="1:8" x14ac:dyDescent="0.3">
      <c r="A644" s="2">
        <v>44053</v>
      </c>
      <c r="B644" s="1">
        <v>31597.05</v>
      </c>
      <c r="C644" s="1">
        <v>31791.7</v>
      </c>
      <c r="D644" s="1">
        <v>31584.65</v>
      </c>
      <c r="E644" s="1">
        <v>31621.75</v>
      </c>
      <c r="F644" s="1">
        <v>48164023</v>
      </c>
      <c r="G644" s="1">
        <v>2633.12</v>
      </c>
      <c r="H644" s="3">
        <f>IF(ISERR(LN(Table1321[[#This Row],[Close]]/E643)),"-",LN(Table1321[[#This Row],[Close]]/E643))</f>
        <v>4.1560863691506768E-3</v>
      </c>
    </row>
    <row r="645" spans="1:8" x14ac:dyDescent="0.3">
      <c r="A645" s="2">
        <v>44054</v>
      </c>
      <c r="B645" s="1">
        <v>31730.1</v>
      </c>
      <c r="C645" s="1">
        <v>32155.5</v>
      </c>
      <c r="D645" s="1">
        <v>31725.599999999999</v>
      </c>
      <c r="E645" s="1">
        <v>31767.75</v>
      </c>
      <c r="F645" s="1">
        <v>82198272</v>
      </c>
      <c r="G645" s="1">
        <v>3078.01</v>
      </c>
      <c r="H645" s="3">
        <f>IF(ISERR(LN(Table1321[[#This Row],[Close]]/E644)),"-",LN(Table1321[[#This Row],[Close]]/E644))</f>
        <v>4.6064492753206451E-3</v>
      </c>
    </row>
    <row r="646" spans="1:8" x14ac:dyDescent="0.3">
      <c r="A646" s="2">
        <v>44055</v>
      </c>
      <c r="B646" s="1">
        <v>31690.3</v>
      </c>
      <c r="C646" s="1">
        <v>31723.45</v>
      </c>
      <c r="D646" s="1">
        <v>31537.9</v>
      </c>
      <c r="E646" s="1">
        <v>31636.7</v>
      </c>
      <c r="F646" s="1">
        <v>41031436</v>
      </c>
      <c r="G646" s="1">
        <v>2085.3200000000002</v>
      </c>
      <c r="H646" s="3">
        <f>IF(ISERR(LN(Table1321[[#This Row],[Close]]/E645)),"-",LN(Table1321[[#This Row],[Close]]/E645))</f>
        <v>-4.1337851402262291E-3</v>
      </c>
    </row>
    <row r="647" spans="1:8" x14ac:dyDescent="0.3">
      <c r="A647" s="2">
        <v>44056</v>
      </c>
      <c r="B647" s="1">
        <v>31680.799999999999</v>
      </c>
      <c r="C647" s="1">
        <v>31867.8</v>
      </c>
      <c r="D647" s="1">
        <v>31441.1</v>
      </c>
      <c r="E647" s="1">
        <v>31668.15</v>
      </c>
      <c r="F647" s="1">
        <v>48597230</v>
      </c>
      <c r="G647" s="1">
        <v>2567.34</v>
      </c>
      <c r="H647" s="3">
        <f>IF(ISERR(LN(Table1321[[#This Row],[Close]]/E646)),"-",LN(Table1321[[#This Row],[Close]]/E646))</f>
        <v>9.9360483714658115E-4</v>
      </c>
    </row>
    <row r="648" spans="1:8" x14ac:dyDescent="0.3">
      <c r="A648" s="2">
        <v>44057</v>
      </c>
      <c r="B648" s="1">
        <v>31763.35</v>
      </c>
      <c r="C648" s="1">
        <v>31828.799999999999</v>
      </c>
      <c r="D648" s="1">
        <v>31115.5</v>
      </c>
      <c r="E648" s="1">
        <v>31237.95</v>
      </c>
      <c r="F648" s="1">
        <v>51162508</v>
      </c>
      <c r="G648" s="1">
        <v>2435.25</v>
      </c>
      <c r="H648" s="3">
        <f>IF(ISERR(LN(Table1321[[#This Row],[Close]]/E647)),"-",LN(Table1321[[#This Row],[Close]]/E647))</f>
        <v>-1.3677742121023522E-2</v>
      </c>
    </row>
    <row r="649" spans="1:8" x14ac:dyDescent="0.3">
      <c r="A649" s="2">
        <v>44060</v>
      </c>
      <c r="B649" s="1">
        <v>31428.95</v>
      </c>
      <c r="C649" s="1">
        <v>31600</v>
      </c>
      <c r="D649" s="1">
        <v>31179.05</v>
      </c>
      <c r="E649" s="1">
        <v>31545.15</v>
      </c>
      <c r="F649" s="1">
        <v>29580884</v>
      </c>
      <c r="G649" s="1">
        <v>1988.58</v>
      </c>
      <c r="H649" s="3">
        <f>IF(ISERR(LN(Table1321[[#This Row],[Close]]/E648)),"-",LN(Table1321[[#This Row],[Close]]/E648))</f>
        <v>9.7861511035986764E-3</v>
      </c>
    </row>
    <row r="650" spans="1:8" x14ac:dyDescent="0.3">
      <c r="A650" s="2">
        <v>44061</v>
      </c>
      <c r="B650" s="1">
        <v>31626.75</v>
      </c>
      <c r="C650" s="1">
        <v>31762.65</v>
      </c>
      <c r="D650" s="1">
        <v>31559.7</v>
      </c>
      <c r="E650" s="1">
        <v>31726.15</v>
      </c>
      <c r="F650" s="1">
        <v>30234921</v>
      </c>
      <c r="G650" s="1">
        <v>2094.0500000000002</v>
      </c>
      <c r="H650" s="3">
        <f>IF(ISERR(LN(Table1321[[#This Row],[Close]]/E649)),"-",LN(Table1321[[#This Row],[Close]]/E649))</f>
        <v>5.7214090352316642E-3</v>
      </c>
    </row>
    <row r="651" spans="1:8" x14ac:dyDescent="0.3">
      <c r="A651" s="2">
        <v>44062</v>
      </c>
      <c r="B651" s="1">
        <v>31738.45</v>
      </c>
      <c r="C651" s="1">
        <v>31911.25</v>
      </c>
      <c r="D651" s="1">
        <v>31548.6</v>
      </c>
      <c r="E651" s="1">
        <v>31586.05</v>
      </c>
      <c r="F651" s="1">
        <v>32271639</v>
      </c>
      <c r="G651" s="1">
        <v>1989.21</v>
      </c>
      <c r="H651" s="3">
        <f>IF(ISERR(LN(Table1321[[#This Row],[Close]]/E650)),"-",LN(Table1321[[#This Row],[Close]]/E650))</f>
        <v>-4.4256945320330799E-3</v>
      </c>
    </row>
    <row r="652" spans="1:8" x14ac:dyDescent="0.3">
      <c r="A652" s="2">
        <v>44063</v>
      </c>
      <c r="B652" s="1">
        <v>31445.599999999999</v>
      </c>
      <c r="C652" s="1">
        <v>31556.35</v>
      </c>
      <c r="D652" s="1">
        <v>31307.1</v>
      </c>
      <c r="E652" s="1">
        <v>31439.9</v>
      </c>
      <c r="F652" s="1">
        <v>32399851</v>
      </c>
      <c r="G652" s="1">
        <v>1970.91</v>
      </c>
      <c r="H652" s="3">
        <f>IF(ISERR(LN(Table1321[[#This Row],[Close]]/E651)),"-",LN(Table1321[[#This Row],[Close]]/E651))</f>
        <v>-4.6377805320412021E-3</v>
      </c>
    </row>
    <row r="653" spans="1:8" x14ac:dyDescent="0.3">
      <c r="A653" s="2">
        <v>44064</v>
      </c>
      <c r="B653" s="1">
        <v>31690.25</v>
      </c>
      <c r="C653" s="1">
        <v>31724.15</v>
      </c>
      <c r="D653" s="1">
        <v>31563.4</v>
      </c>
      <c r="E653" s="1">
        <v>31604.400000000001</v>
      </c>
      <c r="F653" s="1">
        <v>30990640</v>
      </c>
      <c r="G653" s="1">
        <v>1865.49</v>
      </c>
      <c r="H653" s="3">
        <f>IF(ISERR(LN(Table1321[[#This Row],[Close]]/E652)),"-",LN(Table1321[[#This Row],[Close]]/E652))</f>
        <v>5.218564511766108E-3</v>
      </c>
    </row>
    <row r="654" spans="1:8" x14ac:dyDescent="0.3">
      <c r="A654" s="2">
        <v>44067</v>
      </c>
      <c r="B654" s="1">
        <v>31692.25</v>
      </c>
      <c r="C654" s="1">
        <v>31799.4</v>
      </c>
      <c r="D654" s="1">
        <v>31606.799999999999</v>
      </c>
      <c r="E654" s="1">
        <v>31642</v>
      </c>
      <c r="F654" s="1">
        <v>32498639</v>
      </c>
      <c r="G654" s="1">
        <v>2431.88</v>
      </c>
      <c r="H654" s="3">
        <f>IF(ISERR(LN(Table1321[[#This Row],[Close]]/E653)),"-",LN(Table1321[[#This Row],[Close]]/E653))</f>
        <v>1.1890006207361116E-3</v>
      </c>
    </row>
    <row r="655" spans="1:8" x14ac:dyDescent="0.3">
      <c r="A655" s="2">
        <v>44068</v>
      </c>
      <c r="B655" s="1">
        <v>31700.65</v>
      </c>
      <c r="C655" s="1">
        <v>31724.400000000001</v>
      </c>
      <c r="D655" s="1">
        <v>31394</v>
      </c>
      <c r="E655" s="1">
        <v>31460.3</v>
      </c>
      <c r="F655" s="1">
        <v>31125667</v>
      </c>
      <c r="G655" s="1">
        <v>2004.86</v>
      </c>
      <c r="H655" s="3">
        <f>IF(ISERR(LN(Table1321[[#This Row],[Close]]/E654)),"-",LN(Table1321[[#This Row],[Close]]/E654))</f>
        <v>-5.7589185235801766E-3</v>
      </c>
    </row>
    <row r="656" spans="1:8" x14ac:dyDescent="0.3">
      <c r="A656" s="2">
        <v>44069</v>
      </c>
      <c r="B656" s="1">
        <v>31528</v>
      </c>
      <c r="C656" s="1">
        <v>31536.2</v>
      </c>
      <c r="D656" s="1">
        <v>31313.65</v>
      </c>
      <c r="E656" s="1">
        <v>31408.45</v>
      </c>
      <c r="F656" s="1">
        <v>41957471</v>
      </c>
      <c r="G656" s="1">
        <v>2435.69</v>
      </c>
      <c r="H656" s="3">
        <f>IF(ISERR(LN(Table1321[[#This Row],[Close]]/E655)),"-",LN(Table1321[[#This Row],[Close]]/E655))</f>
        <v>-1.6494685119678139E-3</v>
      </c>
    </row>
    <row r="657" spans="1:8" x14ac:dyDescent="0.3">
      <c r="A657" s="2">
        <v>44070</v>
      </c>
      <c r="B657" s="1">
        <v>31602.05</v>
      </c>
      <c r="C657" s="1">
        <v>31636.6</v>
      </c>
      <c r="D657" s="1">
        <v>31277.1</v>
      </c>
      <c r="E657" s="1">
        <v>31314.45</v>
      </c>
      <c r="F657" s="1">
        <v>61728229</v>
      </c>
      <c r="G657" s="1">
        <v>2751.8</v>
      </c>
      <c r="H657" s="3">
        <f>IF(ISERR(LN(Table1321[[#This Row],[Close]]/E656)),"-",LN(Table1321[[#This Row],[Close]]/E656))</f>
        <v>-2.9973126361739892E-3</v>
      </c>
    </row>
    <row r="658" spans="1:8" x14ac:dyDescent="0.3">
      <c r="A658" s="2">
        <v>44071</v>
      </c>
      <c r="B658" s="1">
        <v>31410.799999999999</v>
      </c>
      <c r="C658" s="1">
        <v>31451.3</v>
      </c>
      <c r="D658" s="1">
        <v>31203.7</v>
      </c>
      <c r="E658" s="1">
        <v>31253.45</v>
      </c>
      <c r="F658" s="1">
        <v>52707865</v>
      </c>
      <c r="G658" s="1">
        <v>2647.32</v>
      </c>
      <c r="H658" s="3">
        <f>IF(ISERR(LN(Table1321[[#This Row],[Close]]/E657)),"-",LN(Table1321[[#This Row],[Close]]/E657))</f>
        <v>-1.9498822663710695E-3</v>
      </c>
    </row>
    <row r="659" spans="1:8" x14ac:dyDescent="0.3">
      <c r="A659" s="2">
        <v>44074</v>
      </c>
      <c r="B659" s="1">
        <v>31457.85</v>
      </c>
      <c r="C659" s="1">
        <v>31457.85</v>
      </c>
      <c r="D659" s="1">
        <v>30475.85</v>
      </c>
      <c r="E659" s="1">
        <v>30595.15</v>
      </c>
      <c r="F659" s="1">
        <v>126435123</v>
      </c>
      <c r="G659" s="1">
        <v>4838</v>
      </c>
      <c r="H659" s="3">
        <f>IF(ISERR(LN(Table1321[[#This Row],[Close]]/E658)),"-",LN(Table1321[[#This Row],[Close]]/E658))</f>
        <v>-2.1288270424404426E-2</v>
      </c>
    </row>
    <row r="660" spans="1:8" x14ac:dyDescent="0.3">
      <c r="A660" s="2">
        <v>44075</v>
      </c>
      <c r="B660" s="1">
        <v>30727.5</v>
      </c>
      <c r="C660" s="1">
        <v>31130.85</v>
      </c>
      <c r="D660" s="1">
        <v>30525.3</v>
      </c>
      <c r="E660" s="1">
        <v>30988.15</v>
      </c>
      <c r="F660" s="1">
        <v>61292900</v>
      </c>
      <c r="G660" s="1">
        <v>2796.04</v>
      </c>
      <c r="H660" s="3">
        <f>IF(ISERR(LN(Table1321[[#This Row],[Close]]/E659)),"-",LN(Table1321[[#This Row],[Close]]/E659))</f>
        <v>1.2763373677017704E-2</v>
      </c>
    </row>
    <row r="661" spans="1:8" x14ac:dyDescent="0.3">
      <c r="A661" s="2">
        <v>44076</v>
      </c>
      <c r="B661" s="1">
        <v>31099.4</v>
      </c>
      <c r="C661" s="1">
        <v>31248.35</v>
      </c>
      <c r="D661" s="1">
        <v>30942.25</v>
      </c>
      <c r="E661" s="1">
        <v>31084.35</v>
      </c>
      <c r="F661" s="1">
        <v>42533239</v>
      </c>
      <c r="G661" s="1">
        <v>2875.26</v>
      </c>
      <c r="H661" s="3">
        <f>IF(ISERR(LN(Table1321[[#This Row],[Close]]/E660)),"-",LN(Table1321[[#This Row],[Close]]/E660))</f>
        <v>3.0996037543341982E-3</v>
      </c>
    </row>
    <row r="662" spans="1:8" x14ac:dyDescent="0.3">
      <c r="A662" s="2">
        <v>44077</v>
      </c>
      <c r="B662" s="1">
        <v>31155.599999999999</v>
      </c>
      <c r="C662" s="1">
        <v>31346.95</v>
      </c>
      <c r="D662" s="1">
        <v>31100.7</v>
      </c>
      <c r="E662" s="1">
        <v>31316.85</v>
      </c>
      <c r="F662" s="1">
        <v>45238628</v>
      </c>
      <c r="G662" s="1">
        <v>3093.41</v>
      </c>
      <c r="H662" s="3">
        <f>IF(ISERR(LN(Table1321[[#This Row],[Close]]/E661)),"-",LN(Table1321[[#This Row],[Close]]/E661))</f>
        <v>7.451814256256504E-3</v>
      </c>
    </row>
    <row r="663" spans="1:8" x14ac:dyDescent="0.3">
      <c r="A663" s="2">
        <v>44078</v>
      </c>
      <c r="B663" s="1">
        <v>30969.8</v>
      </c>
      <c r="C663" s="1">
        <v>31156.25</v>
      </c>
      <c r="D663" s="1">
        <v>30769.1</v>
      </c>
      <c r="E663" s="1">
        <v>30828.65</v>
      </c>
      <c r="F663" s="1">
        <v>60593264</v>
      </c>
      <c r="G663" s="1">
        <v>2723.53</v>
      </c>
      <c r="H663" s="3">
        <f>IF(ISERR(LN(Table1321[[#This Row],[Close]]/E662)),"-",LN(Table1321[[#This Row],[Close]]/E662))</f>
        <v>-1.5711838930346712E-2</v>
      </c>
    </row>
    <row r="664" spans="1:8" x14ac:dyDescent="0.3">
      <c r="A664" s="2">
        <v>44081</v>
      </c>
      <c r="B664" s="1">
        <v>30897.7</v>
      </c>
      <c r="C664" s="1">
        <v>31053.25</v>
      </c>
      <c r="D664" s="1">
        <v>30407.85</v>
      </c>
      <c r="E664" s="1">
        <v>31003.85</v>
      </c>
      <c r="F664" s="1">
        <v>50948337</v>
      </c>
      <c r="G664" s="1">
        <v>2544.44</v>
      </c>
      <c r="H664" s="3">
        <f>IF(ISERR(LN(Table1321[[#This Row],[Close]]/E663)),"-",LN(Table1321[[#This Row],[Close]]/E663))</f>
        <v>5.6669379005166408E-3</v>
      </c>
    </row>
    <row r="665" spans="1:8" x14ac:dyDescent="0.3">
      <c r="A665" s="2">
        <v>44082</v>
      </c>
      <c r="B665" s="1">
        <v>31001.65</v>
      </c>
      <c r="C665" s="1">
        <v>31052.65</v>
      </c>
      <c r="D665" s="1">
        <v>30748.400000000001</v>
      </c>
      <c r="E665" s="1">
        <v>30818.45</v>
      </c>
      <c r="F665" s="1">
        <v>41681915</v>
      </c>
      <c r="G665" s="1">
        <v>2213.52</v>
      </c>
      <c r="H665" s="3">
        <f>IF(ISERR(LN(Table1321[[#This Row],[Close]]/E664)),"-",LN(Table1321[[#This Row],[Close]]/E664))</f>
        <v>-5.9978537130392501E-3</v>
      </c>
    </row>
    <row r="666" spans="1:8" x14ac:dyDescent="0.3">
      <c r="A666" s="2">
        <v>44083</v>
      </c>
      <c r="B666" s="1">
        <v>30534.6</v>
      </c>
      <c r="C666" s="1">
        <v>30678.1</v>
      </c>
      <c r="D666" s="1">
        <v>30461</v>
      </c>
      <c r="E666" s="1">
        <v>30633.599999999999</v>
      </c>
      <c r="F666" s="1">
        <v>45838428</v>
      </c>
      <c r="G666" s="1">
        <v>2377.9</v>
      </c>
      <c r="H666" s="3">
        <f>IF(ISERR(LN(Table1321[[#This Row],[Close]]/E665)),"-",LN(Table1321[[#This Row],[Close]]/E665))</f>
        <v>-6.0160908392168297E-3</v>
      </c>
    </row>
    <row r="667" spans="1:8" x14ac:dyDescent="0.3">
      <c r="A667" s="2">
        <v>44084</v>
      </c>
      <c r="B667" s="1">
        <v>30757.15</v>
      </c>
      <c r="C667" s="1">
        <v>30824</v>
      </c>
      <c r="D667" s="1">
        <v>30578.95</v>
      </c>
      <c r="E667" s="1">
        <v>30778.75</v>
      </c>
      <c r="F667" s="1">
        <v>33547489</v>
      </c>
      <c r="G667" s="1">
        <v>2068.62</v>
      </c>
      <c r="H667" s="3">
        <f>IF(ISERR(LN(Table1321[[#This Row],[Close]]/E666)),"-",LN(Table1321[[#This Row],[Close]]/E666))</f>
        <v>4.7270710299711074E-3</v>
      </c>
    </row>
    <row r="668" spans="1:8" x14ac:dyDescent="0.3">
      <c r="A668" s="2">
        <v>44085</v>
      </c>
      <c r="B668" s="1">
        <v>30736.5</v>
      </c>
      <c r="C668" s="1">
        <v>31023</v>
      </c>
      <c r="D668" s="1">
        <v>30730.55</v>
      </c>
      <c r="E668" s="1">
        <v>30972.25</v>
      </c>
      <c r="F668" s="1">
        <v>40985552</v>
      </c>
      <c r="G668" s="1">
        <v>2887.79</v>
      </c>
      <c r="H668" s="3">
        <f>IF(ISERR(LN(Table1321[[#This Row],[Close]]/E667)),"-",LN(Table1321[[#This Row],[Close]]/E667))</f>
        <v>6.267125498825566E-3</v>
      </c>
    </row>
    <row r="669" spans="1:8" x14ac:dyDescent="0.3">
      <c r="A669" s="2">
        <v>44088</v>
      </c>
      <c r="B669" s="1">
        <v>31151.85</v>
      </c>
      <c r="C669" s="1">
        <v>31153.8</v>
      </c>
      <c r="D669" s="1">
        <v>30669.25</v>
      </c>
      <c r="E669" s="1">
        <v>30760.5</v>
      </c>
      <c r="F669" s="1">
        <v>47903562</v>
      </c>
      <c r="G669" s="1">
        <v>2327.54</v>
      </c>
      <c r="H669" s="3">
        <f>IF(ISERR(LN(Table1321[[#This Row],[Close]]/E668)),"-",LN(Table1321[[#This Row],[Close]]/E668))</f>
        <v>-6.8602429168964111E-3</v>
      </c>
    </row>
    <row r="670" spans="1:8" x14ac:dyDescent="0.3">
      <c r="A670" s="2">
        <v>44089</v>
      </c>
      <c r="B670" s="1">
        <v>30846.25</v>
      </c>
      <c r="C670" s="1">
        <v>30866.6</v>
      </c>
      <c r="D670" s="1">
        <v>30617.9</v>
      </c>
      <c r="E670" s="1">
        <v>30712.2</v>
      </c>
      <c r="F670" s="1">
        <v>44767543</v>
      </c>
      <c r="G670" s="1">
        <v>1961.46</v>
      </c>
      <c r="H670" s="3">
        <f>IF(ISERR(LN(Table1321[[#This Row],[Close]]/E669)),"-",LN(Table1321[[#This Row],[Close]]/E669))</f>
        <v>-1.571429591974914E-3</v>
      </c>
    </row>
    <row r="671" spans="1:8" x14ac:dyDescent="0.3">
      <c r="A671" s="2">
        <v>44090</v>
      </c>
      <c r="B671" s="1">
        <v>30748.3</v>
      </c>
      <c r="C671" s="1">
        <v>30865.9</v>
      </c>
      <c r="D671" s="1">
        <v>30670.05</v>
      </c>
      <c r="E671" s="1">
        <v>30837.55</v>
      </c>
      <c r="F671" s="1">
        <v>67774629</v>
      </c>
      <c r="G671" s="1">
        <v>2809.24</v>
      </c>
      <c r="H671" s="3">
        <f>IF(ISERR(LN(Table1321[[#This Row],[Close]]/E670)),"-",LN(Table1321[[#This Row],[Close]]/E670))</f>
        <v>4.0731334668515189E-3</v>
      </c>
    </row>
    <row r="672" spans="1:8" x14ac:dyDescent="0.3">
      <c r="A672" s="2">
        <v>44091</v>
      </c>
      <c r="B672" s="1">
        <v>30822.7</v>
      </c>
      <c r="C672" s="1">
        <v>30894.400000000001</v>
      </c>
      <c r="D672" s="1">
        <v>30613.45</v>
      </c>
      <c r="E672" s="1">
        <v>30651.75</v>
      </c>
      <c r="F672" s="1">
        <v>53980789</v>
      </c>
      <c r="G672" s="1">
        <v>2663.33</v>
      </c>
      <c r="H672" s="3">
        <f>IF(ISERR(LN(Table1321[[#This Row],[Close]]/E671)),"-",LN(Table1321[[#This Row],[Close]]/E671))</f>
        <v>-6.0433462564212798E-3</v>
      </c>
    </row>
    <row r="673" spans="1:8" x14ac:dyDescent="0.3">
      <c r="A673" s="2">
        <v>44092</v>
      </c>
      <c r="B673" s="1">
        <v>30730.1</v>
      </c>
      <c r="C673" s="1">
        <v>30758.65</v>
      </c>
      <c r="D673" s="1">
        <v>30321.9</v>
      </c>
      <c r="E673" s="1">
        <v>30460.85</v>
      </c>
      <c r="F673" s="1">
        <v>57959542</v>
      </c>
      <c r="G673" s="1">
        <v>3601.68</v>
      </c>
      <c r="H673" s="3">
        <f>IF(ISERR(LN(Table1321[[#This Row],[Close]]/E672)),"-",LN(Table1321[[#This Row],[Close]]/E672))</f>
        <v>-6.2475044728164137E-3</v>
      </c>
    </row>
    <row r="674" spans="1:8" x14ac:dyDescent="0.3">
      <c r="A674" s="2">
        <v>44095</v>
      </c>
      <c r="B674" s="1">
        <v>30491.75</v>
      </c>
      <c r="C674" s="1">
        <v>30526.65</v>
      </c>
      <c r="D674" s="1">
        <v>29381.35</v>
      </c>
      <c r="E674" s="1">
        <v>29541.75</v>
      </c>
      <c r="F674" s="1">
        <v>42355098</v>
      </c>
      <c r="G674" s="1">
        <v>2726.17</v>
      </c>
      <c r="H674" s="3">
        <f>IF(ISERR(LN(Table1321[[#This Row],[Close]]/E673)),"-",LN(Table1321[[#This Row],[Close]]/E673))</f>
        <v>-3.0637735472761742E-2</v>
      </c>
    </row>
    <row r="675" spans="1:8" x14ac:dyDescent="0.3">
      <c r="A675" s="2">
        <v>44096</v>
      </c>
      <c r="B675" s="1">
        <v>29564.6</v>
      </c>
      <c r="C675" s="1">
        <v>29583.85</v>
      </c>
      <c r="D675" s="1">
        <v>29065.45</v>
      </c>
      <c r="E675" s="1">
        <v>29312.400000000001</v>
      </c>
      <c r="F675" s="1">
        <v>36295074</v>
      </c>
      <c r="G675" s="1">
        <v>2101.8200000000002</v>
      </c>
      <c r="H675" s="3">
        <f>IF(ISERR(LN(Table1321[[#This Row],[Close]]/E674)),"-",LN(Table1321[[#This Row],[Close]]/E674))</f>
        <v>-7.7938823678546576E-3</v>
      </c>
    </row>
    <row r="676" spans="1:8" x14ac:dyDescent="0.3">
      <c r="A676" s="2">
        <v>44097</v>
      </c>
      <c r="B676" s="1">
        <v>29426</v>
      </c>
      <c r="C676" s="1">
        <v>29652.25</v>
      </c>
      <c r="D676" s="1">
        <v>29149.15</v>
      </c>
      <c r="E676" s="1">
        <v>29322.35</v>
      </c>
      <c r="F676" s="1">
        <v>79424899</v>
      </c>
      <c r="G676" s="1">
        <v>2809.51</v>
      </c>
      <c r="H676" s="3">
        <f>IF(ISERR(LN(Table1321[[#This Row],[Close]]/E675)),"-",LN(Table1321[[#This Row],[Close]]/E675))</f>
        <v>3.3938918799880055E-4</v>
      </c>
    </row>
    <row r="677" spans="1:8" x14ac:dyDescent="0.3">
      <c r="A677" s="2">
        <v>44098</v>
      </c>
      <c r="B677" s="1">
        <v>29200.400000000001</v>
      </c>
      <c r="C677" s="1">
        <v>29275.95</v>
      </c>
      <c r="D677" s="1">
        <v>28969.35</v>
      </c>
      <c r="E677" s="1">
        <v>29044.95</v>
      </c>
      <c r="F677" s="1">
        <v>58951516</v>
      </c>
      <c r="G677" s="1">
        <v>3074.18</v>
      </c>
      <c r="H677" s="3">
        <f>IF(ISERR(LN(Table1321[[#This Row],[Close]]/E676)),"-",LN(Table1321[[#This Row],[Close]]/E676))</f>
        <v>-9.5053938984939398E-3</v>
      </c>
    </row>
    <row r="678" spans="1:8" x14ac:dyDescent="0.3">
      <c r="A678" s="2">
        <v>44099</v>
      </c>
      <c r="B678" s="1">
        <v>29371.9</v>
      </c>
      <c r="C678" s="1">
        <v>29763.75</v>
      </c>
      <c r="D678" s="1">
        <v>29221.1</v>
      </c>
      <c r="E678" s="1">
        <v>29633.5</v>
      </c>
      <c r="F678" s="1">
        <v>52444101</v>
      </c>
      <c r="G678" s="1">
        <v>2775.16</v>
      </c>
      <c r="H678" s="3">
        <f>IF(ISERR(LN(Table1321[[#This Row],[Close]]/E677)),"-",LN(Table1321[[#This Row],[Close]]/E677))</f>
        <v>2.0060848156571338E-2</v>
      </c>
    </row>
    <row r="679" spans="1:8" x14ac:dyDescent="0.3">
      <c r="A679" s="2">
        <v>44102</v>
      </c>
      <c r="B679" s="1">
        <v>29754.95</v>
      </c>
      <c r="C679" s="1">
        <v>30001.599999999999</v>
      </c>
      <c r="D679" s="1">
        <v>29630.55</v>
      </c>
      <c r="E679" s="1">
        <v>29886.2</v>
      </c>
      <c r="F679" s="1">
        <v>41743164</v>
      </c>
      <c r="G679" s="1">
        <v>2092.1999999999998</v>
      </c>
      <c r="H679" s="3">
        <f>IF(ISERR(LN(Table1321[[#This Row],[Close]]/E678)),"-",LN(Table1321[[#This Row],[Close]]/E678))</f>
        <v>8.4913572605474878E-3</v>
      </c>
    </row>
    <row r="680" spans="1:8" x14ac:dyDescent="0.3">
      <c r="A680" s="2">
        <v>44103</v>
      </c>
      <c r="B680" s="1">
        <v>30026.1</v>
      </c>
      <c r="C680" s="1">
        <v>30056.45</v>
      </c>
      <c r="D680" s="1">
        <v>29396.799999999999</v>
      </c>
      <c r="E680" s="1">
        <v>29434.799999999999</v>
      </c>
      <c r="F680" s="1">
        <v>46576009</v>
      </c>
      <c r="G680" s="1">
        <v>2331.59</v>
      </c>
      <c r="H680" s="3">
        <f>IF(ISERR(LN(Table1321[[#This Row],[Close]]/E679)),"-",LN(Table1321[[#This Row],[Close]]/E679))</f>
        <v>-1.5219187568542725E-2</v>
      </c>
    </row>
    <row r="681" spans="1:8" x14ac:dyDescent="0.3">
      <c r="A681" s="2">
        <v>44104</v>
      </c>
      <c r="B681" s="1">
        <v>29507.9</v>
      </c>
      <c r="C681" s="1">
        <v>30015.95</v>
      </c>
      <c r="D681" s="1">
        <v>29437.75</v>
      </c>
      <c r="E681" s="1">
        <v>29841.75</v>
      </c>
      <c r="F681" s="1">
        <v>42766330</v>
      </c>
      <c r="G681" s="1">
        <v>2546.8200000000002</v>
      </c>
      <c r="H681" s="3">
        <f>IF(ISERR(LN(Table1321[[#This Row],[Close]]/E680)),"-",LN(Table1321[[#This Row],[Close]]/E680))</f>
        <v>1.3730771903644034E-2</v>
      </c>
    </row>
  </sheetData>
  <pageMargins left="0.7" right="0.7" top="0.75" bottom="0.75" header="0.3" footer="0.3"/>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0E9E3-94AA-4D4E-8EA1-2B4E3ABB8BED}">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12"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IF(ISERR(LN(Table222[[#This Row],[Close]]/E1)),"-",LN(Table222[[#This Row],[Close]]/E1))</f>
        <v>-</v>
      </c>
      <c r="J2" s="5" t="s">
        <v>29</v>
      </c>
      <c r="K2" s="6">
        <f>_xlfn.VAR.P(Table120[Return])</f>
        <v>2.9445418555215701E-4</v>
      </c>
    </row>
    <row r="3" spans="1:11" x14ac:dyDescent="0.3">
      <c r="A3" s="2">
        <v>43102</v>
      </c>
      <c r="B3" s="1">
        <v>10477.549999999999</v>
      </c>
      <c r="C3" s="1">
        <v>10495.2</v>
      </c>
      <c r="D3" s="1">
        <v>10404.65</v>
      </c>
      <c r="E3" s="1">
        <v>10442.200000000001</v>
      </c>
      <c r="F3" s="1">
        <v>158092430</v>
      </c>
      <c r="G3" s="1">
        <v>8665.4699999999993</v>
      </c>
      <c r="H3" s="3">
        <f>IF(ISERR(LN(Table222[[#This Row],[Close]]/E2)),"-",LN(Table222[[#This Row],[Close]]/E2))</f>
        <v>6.3704184836916721E-4</v>
      </c>
      <c r="J3" s="7" t="s">
        <v>26</v>
      </c>
      <c r="K3" s="8">
        <f>_xlfn.COVARIANCE.P(Table120[Return],Table222[Return])</f>
        <v>1.2228009894508409E-4</v>
      </c>
    </row>
    <row r="4" spans="1:11" x14ac:dyDescent="0.3">
      <c r="A4" s="2">
        <v>43103</v>
      </c>
      <c r="B4" s="1">
        <v>10482.65</v>
      </c>
      <c r="C4" s="1">
        <v>10503.6</v>
      </c>
      <c r="D4" s="1">
        <v>10429.549999999999</v>
      </c>
      <c r="E4" s="1">
        <v>10443.200000000001</v>
      </c>
      <c r="F4" s="1">
        <v>172516859</v>
      </c>
      <c r="G4" s="1">
        <v>9541.6</v>
      </c>
      <c r="H4" s="3">
        <f>IF(ISERR(LN(Table222[[#This Row],[Close]]/E3)),"-",LN(Table222[[#This Row],[Close]]/E3))</f>
        <v>9.5760674994483299E-5</v>
      </c>
      <c r="J4" s="7" t="s">
        <v>27</v>
      </c>
      <c r="K4" s="8">
        <f>_xlfn.VAR.P(Table222[Return])</f>
        <v>1.8954869759224571E-4</v>
      </c>
    </row>
    <row r="5" spans="1:11" x14ac:dyDescent="0.3">
      <c r="A5" s="2">
        <v>43104</v>
      </c>
      <c r="B5" s="1">
        <v>10469.4</v>
      </c>
      <c r="C5" s="1">
        <v>10513</v>
      </c>
      <c r="D5" s="1">
        <v>10441.450000000001</v>
      </c>
      <c r="E5" s="1">
        <v>10504.8</v>
      </c>
      <c r="F5" s="1">
        <v>180257392</v>
      </c>
      <c r="G5" s="1">
        <v>9561.9500000000007</v>
      </c>
      <c r="H5" s="3">
        <f>IF(ISERR(LN(Table222[[#This Row],[Close]]/E4)),"-",LN(Table222[[#This Row],[Close]]/E4))</f>
        <v>5.8812466638422118E-3</v>
      </c>
      <c r="J5" s="15" t="s">
        <v>28</v>
      </c>
      <c r="K5" s="12">
        <f>K3/K4</f>
        <v>0.64511178656648538</v>
      </c>
    </row>
    <row r="6" spans="1:11" x14ac:dyDescent="0.3">
      <c r="A6" s="2">
        <v>43105</v>
      </c>
      <c r="B6" s="1">
        <v>10534.25</v>
      </c>
      <c r="C6" s="1">
        <v>10566.1</v>
      </c>
      <c r="D6" s="1">
        <v>10520.1</v>
      </c>
      <c r="E6" s="1">
        <v>10558.85</v>
      </c>
      <c r="F6" s="1">
        <v>186469717</v>
      </c>
      <c r="G6" s="1">
        <v>10306.219999999999</v>
      </c>
      <c r="H6" s="3">
        <f>IF(ISERR(LN(Table222[[#This Row],[Close]]/E5)),"-",LN(Table222[[#This Row],[Close]]/E5))</f>
        <v>5.1320752701052418E-3</v>
      </c>
      <c r="J6" s="15" t="s">
        <v>30</v>
      </c>
      <c r="K6" s="13">
        <f>K4*K5*K5</f>
        <v>7.8884333091989794E-5</v>
      </c>
    </row>
    <row r="7" spans="1:11" ht="15" thickBot="1" x14ac:dyDescent="0.35">
      <c r="A7" s="2">
        <v>43108</v>
      </c>
      <c r="B7" s="1">
        <v>10591.7</v>
      </c>
      <c r="C7" s="1">
        <v>10631.2</v>
      </c>
      <c r="D7" s="1">
        <v>10588.55</v>
      </c>
      <c r="E7" s="1">
        <v>10623.6</v>
      </c>
      <c r="F7" s="1">
        <v>174181231</v>
      </c>
      <c r="G7" s="1">
        <v>9907.27</v>
      </c>
      <c r="H7" s="3">
        <f>IF(ISERR(LN(Table222[[#This Row],[Close]]/E6)),"-",LN(Table222[[#This Row],[Close]]/E6))</f>
        <v>6.1135705901032523E-3</v>
      </c>
      <c r="J7" s="16" t="s">
        <v>31</v>
      </c>
      <c r="K7" s="18">
        <f>K2-K6</f>
        <v>2.1556985246016722E-4</v>
      </c>
    </row>
    <row r="8" spans="1:11" x14ac:dyDescent="0.3">
      <c r="A8" s="2">
        <v>43109</v>
      </c>
      <c r="B8" s="1">
        <v>10645.1</v>
      </c>
      <c r="C8" s="1">
        <v>10659.15</v>
      </c>
      <c r="D8" s="1">
        <v>10603.6</v>
      </c>
      <c r="E8" s="1">
        <v>10637</v>
      </c>
      <c r="F8" s="1">
        <v>211291563</v>
      </c>
      <c r="G8" s="1">
        <v>10733.37</v>
      </c>
      <c r="H8" s="3">
        <f>IF(ISERR(LN(Table222[[#This Row],[Close]]/E7)),"-",LN(Table222[[#This Row],[Close]]/E7))</f>
        <v>1.2605478466610116E-3</v>
      </c>
    </row>
    <row r="9" spans="1:11" x14ac:dyDescent="0.3">
      <c r="A9" s="2">
        <v>43110</v>
      </c>
      <c r="B9" s="1">
        <v>10652.05</v>
      </c>
      <c r="C9" s="1">
        <v>10655.5</v>
      </c>
      <c r="D9" s="1">
        <v>10592.7</v>
      </c>
      <c r="E9" s="1">
        <v>10632.2</v>
      </c>
      <c r="F9" s="1">
        <v>181900014</v>
      </c>
      <c r="G9" s="1">
        <v>9720.65</v>
      </c>
      <c r="H9" s="3">
        <f>IF(ISERR(LN(Table222[[#This Row],[Close]]/E8)),"-",LN(Table222[[#This Row],[Close]]/E8))</f>
        <v>-4.5135689931809334E-4</v>
      </c>
    </row>
    <row r="10" spans="1:11" x14ac:dyDescent="0.3">
      <c r="A10" s="2">
        <v>43111</v>
      </c>
      <c r="B10" s="1">
        <v>10637.05</v>
      </c>
      <c r="C10" s="1">
        <v>10664.6</v>
      </c>
      <c r="D10" s="1">
        <v>10612.35</v>
      </c>
      <c r="E10" s="1">
        <v>10651.2</v>
      </c>
      <c r="F10" s="1">
        <v>158630055</v>
      </c>
      <c r="G10" s="1">
        <v>9635.01</v>
      </c>
      <c r="H10" s="3">
        <f>IF(ISERR(LN(Table222[[#This Row],[Close]]/E9)),"-",LN(Table222[[#This Row],[Close]]/E9))</f>
        <v>1.7854294940923756E-3</v>
      </c>
    </row>
    <row r="11" spans="1:11" x14ac:dyDescent="0.3">
      <c r="A11" s="2">
        <v>43112</v>
      </c>
      <c r="B11" s="1">
        <v>10682.55</v>
      </c>
      <c r="C11" s="1">
        <v>10690.4</v>
      </c>
      <c r="D11" s="1">
        <v>10597.1</v>
      </c>
      <c r="E11" s="1">
        <v>10681.25</v>
      </c>
      <c r="F11" s="1">
        <v>180592153</v>
      </c>
      <c r="G11" s="1">
        <v>11005.12</v>
      </c>
      <c r="H11" s="3">
        <f>IF(ISERR(LN(Table222[[#This Row],[Close]]/E10)),"-",LN(Table222[[#This Row],[Close]]/E10))</f>
        <v>2.8173060174616839E-3</v>
      </c>
    </row>
    <row r="12" spans="1:11" x14ac:dyDescent="0.3">
      <c r="A12" s="2">
        <v>43115</v>
      </c>
      <c r="B12" s="1">
        <v>10718.5</v>
      </c>
      <c r="C12" s="1">
        <v>10782.65</v>
      </c>
      <c r="D12" s="1">
        <v>10713.8</v>
      </c>
      <c r="E12" s="1">
        <v>10741.55</v>
      </c>
      <c r="F12" s="1">
        <v>181262074</v>
      </c>
      <c r="G12" s="1">
        <v>11333.11</v>
      </c>
      <c r="H12" s="3">
        <f>IF(ISERR(LN(Table222[[#This Row],[Close]]/E11)),"-",LN(Table222[[#This Row],[Close]]/E11))</f>
        <v>5.6295310837339019E-3</v>
      </c>
    </row>
    <row r="13" spans="1:11" x14ac:dyDescent="0.3">
      <c r="A13" s="2">
        <v>43116</v>
      </c>
      <c r="B13" s="1">
        <v>10761.5</v>
      </c>
      <c r="C13" s="1">
        <v>10762.35</v>
      </c>
      <c r="D13" s="1">
        <v>10687.85</v>
      </c>
      <c r="E13" s="1">
        <v>10700.45</v>
      </c>
      <c r="F13" s="1">
        <v>217468081</v>
      </c>
      <c r="G13" s="1">
        <v>12709.44</v>
      </c>
      <c r="H13" s="3">
        <f>IF(ISERR(LN(Table222[[#This Row],[Close]]/E12)),"-",LN(Table222[[#This Row],[Close]]/E12))</f>
        <v>-3.8336023072027756E-3</v>
      </c>
    </row>
    <row r="14" spans="1:11" x14ac:dyDescent="0.3">
      <c r="A14" s="2">
        <v>43117</v>
      </c>
      <c r="B14" s="1">
        <v>10702.45</v>
      </c>
      <c r="C14" s="1">
        <v>10803</v>
      </c>
      <c r="D14" s="1">
        <v>10666.75</v>
      </c>
      <c r="E14" s="1">
        <v>10788.55</v>
      </c>
      <c r="F14" s="1">
        <v>260488465</v>
      </c>
      <c r="G14" s="1">
        <v>14334.26</v>
      </c>
      <c r="H14" s="3">
        <f>IF(ISERR(LN(Table222[[#This Row],[Close]]/E13)),"-",LN(Table222[[#This Row],[Close]]/E13))</f>
        <v>8.199589892850731E-3</v>
      </c>
    </row>
    <row r="15" spans="1:11" x14ac:dyDescent="0.3">
      <c r="A15" s="2">
        <v>43118</v>
      </c>
      <c r="B15" s="1">
        <v>10873.4</v>
      </c>
      <c r="C15" s="1">
        <v>10887.5</v>
      </c>
      <c r="D15" s="1">
        <v>10782.4</v>
      </c>
      <c r="E15" s="1">
        <v>10817</v>
      </c>
      <c r="F15" s="1">
        <v>321609375</v>
      </c>
      <c r="G15" s="1">
        <v>17930.3</v>
      </c>
      <c r="H15" s="3">
        <f>IF(ISERR(LN(Table222[[#This Row],[Close]]/E14)),"-",LN(Table222[[#This Row],[Close]]/E14))</f>
        <v>2.6335840970066761E-3</v>
      </c>
    </row>
    <row r="16" spans="1:11" x14ac:dyDescent="0.3">
      <c r="A16" s="2">
        <v>43119</v>
      </c>
      <c r="B16" s="1">
        <v>10829.2</v>
      </c>
      <c r="C16" s="1">
        <v>10906.85</v>
      </c>
      <c r="D16" s="1">
        <v>10793.9</v>
      </c>
      <c r="E16" s="1">
        <v>10894.7</v>
      </c>
      <c r="F16" s="1">
        <v>214011963</v>
      </c>
      <c r="G16" s="1">
        <v>11792.26</v>
      </c>
      <c r="H16" s="3">
        <f>IF(ISERR(LN(Table222[[#This Row],[Close]]/E15)),"-",LN(Table222[[#This Row],[Close]]/E15))</f>
        <v>7.1574618025462651E-3</v>
      </c>
    </row>
    <row r="17" spans="1:8" x14ac:dyDescent="0.3">
      <c r="A17" s="2">
        <v>43122</v>
      </c>
      <c r="B17" s="1">
        <v>10883.2</v>
      </c>
      <c r="C17" s="1">
        <v>10975.1</v>
      </c>
      <c r="D17" s="1">
        <v>10881.4</v>
      </c>
      <c r="E17" s="1">
        <v>10966.2</v>
      </c>
      <c r="F17" s="1">
        <v>238815813</v>
      </c>
      <c r="G17" s="1">
        <v>14469.06</v>
      </c>
      <c r="H17" s="3">
        <f>IF(ISERR(LN(Table222[[#This Row],[Close]]/E16)),"-",LN(Table222[[#This Row],[Close]]/E16))</f>
        <v>6.5413825556156846E-3</v>
      </c>
    </row>
    <row r="18" spans="1:8" x14ac:dyDescent="0.3">
      <c r="A18" s="2">
        <v>43123</v>
      </c>
      <c r="B18" s="1">
        <v>10997.4</v>
      </c>
      <c r="C18" s="1">
        <v>11092.9</v>
      </c>
      <c r="D18" s="1">
        <v>10994.55</v>
      </c>
      <c r="E18" s="1">
        <v>11083.7</v>
      </c>
      <c r="F18" s="1">
        <v>293445774</v>
      </c>
      <c r="G18" s="1">
        <v>16423.91</v>
      </c>
      <c r="H18" s="3">
        <f>IF(ISERR(LN(Table222[[#This Row],[Close]]/E17)),"-",LN(Table222[[#This Row],[Close]]/E17))</f>
        <v>1.0657745586985299E-2</v>
      </c>
    </row>
    <row r="19" spans="1:8" x14ac:dyDescent="0.3">
      <c r="A19" s="2">
        <v>43124</v>
      </c>
      <c r="B19" s="1">
        <v>11069.35</v>
      </c>
      <c r="C19" s="1">
        <v>11110.1</v>
      </c>
      <c r="D19" s="1">
        <v>11046.15</v>
      </c>
      <c r="E19" s="1">
        <v>11086</v>
      </c>
      <c r="F19" s="1">
        <v>292197072</v>
      </c>
      <c r="G19" s="1">
        <v>16915.14</v>
      </c>
      <c r="H19" s="3">
        <f>IF(ISERR(LN(Table222[[#This Row],[Close]]/E18)),"-",LN(Table222[[#This Row],[Close]]/E18))</f>
        <v>2.0749040431318157E-4</v>
      </c>
    </row>
    <row r="20" spans="1:8" x14ac:dyDescent="0.3">
      <c r="A20" s="2">
        <v>43125</v>
      </c>
      <c r="B20" s="1">
        <v>11095.6</v>
      </c>
      <c r="C20" s="1">
        <v>11095.6</v>
      </c>
      <c r="D20" s="1">
        <v>11009.2</v>
      </c>
      <c r="E20" s="1">
        <v>11069.65</v>
      </c>
      <c r="F20" s="1">
        <v>340469462</v>
      </c>
      <c r="G20" s="1">
        <v>19939.54</v>
      </c>
      <c r="H20" s="3">
        <f>IF(ISERR(LN(Table222[[#This Row],[Close]]/E19)),"-",LN(Table222[[#This Row],[Close]]/E19))</f>
        <v>-1.4759217597312849E-3</v>
      </c>
    </row>
    <row r="21" spans="1:8" x14ac:dyDescent="0.3">
      <c r="A21" s="2">
        <v>43129</v>
      </c>
      <c r="B21" s="1">
        <v>11079.35</v>
      </c>
      <c r="C21" s="1">
        <v>11171.55</v>
      </c>
      <c r="D21" s="1">
        <v>11075.95</v>
      </c>
      <c r="E21" s="1">
        <v>11130.4</v>
      </c>
      <c r="F21" s="1">
        <v>249220726</v>
      </c>
      <c r="G21" s="1">
        <v>16118.36</v>
      </c>
      <c r="H21" s="3">
        <f>IF(ISERR(LN(Table222[[#This Row],[Close]]/E20)),"-",LN(Table222[[#This Row],[Close]]/E20))</f>
        <v>5.4729743076483948E-3</v>
      </c>
    </row>
    <row r="22" spans="1:8" x14ac:dyDescent="0.3">
      <c r="A22" s="2">
        <v>43130</v>
      </c>
      <c r="B22" s="1">
        <v>11120.85</v>
      </c>
      <c r="C22" s="1">
        <v>11121.1</v>
      </c>
      <c r="D22" s="1">
        <v>11033.9</v>
      </c>
      <c r="E22" s="1">
        <v>11049.65</v>
      </c>
      <c r="F22" s="1">
        <v>234969503</v>
      </c>
      <c r="G22" s="1">
        <v>13232.19</v>
      </c>
      <c r="H22" s="3">
        <f>IF(ISERR(LN(Table222[[#This Row],[Close]]/E21)),"-",LN(Table222[[#This Row],[Close]]/E21))</f>
        <v>-7.2813502915512083E-3</v>
      </c>
    </row>
    <row r="23" spans="1:8" x14ac:dyDescent="0.3">
      <c r="A23" s="2">
        <v>43131</v>
      </c>
      <c r="B23" s="1">
        <v>11018.8</v>
      </c>
      <c r="C23" s="1">
        <v>11058.5</v>
      </c>
      <c r="D23" s="1">
        <v>10979.3</v>
      </c>
      <c r="E23" s="1">
        <v>11027.7</v>
      </c>
      <c r="F23" s="1">
        <v>253462573</v>
      </c>
      <c r="G23" s="1">
        <v>14459.69</v>
      </c>
      <c r="H23" s="3">
        <f>IF(ISERR(LN(Table222[[#This Row],[Close]]/E22)),"-",LN(Table222[[#This Row],[Close]]/E22))</f>
        <v>-1.9884639444954625E-3</v>
      </c>
    </row>
    <row r="24" spans="1:8" x14ac:dyDescent="0.3">
      <c r="A24" s="2">
        <v>43132</v>
      </c>
      <c r="B24" s="1">
        <v>11044.55</v>
      </c>
      <c r="C24" s="1">
        <v>11117.35</v>
      </c>
      <c r="D24" s="1">
        <v>10878.8</v>
      </c>
      <c r="E24" s="1">
        <v>11016.9</v>
      </c>
      <c r="F24" s="1">
        <v>315743486</v>
      </c>
      <c r="G24" s="1">
        <v>17719.400000000001</v>
      </c>
      <c r="H24" s="3">
        <f>IF(ISERR(LN(Table222[[#This Row],[Close]]/E23)),"-",LN(Table222[[#This Row],[Close]]/E23))</f>
        <v>-9.7983187393412951E-4</v>
      </c>
    </row>
    <row r="25" spans="1:8" x14ac:dyDescent="0.3">
      <c r="A25" s="2">
        <v>43133</v>
      </c>
      <c r="B25" s="1">
        <v>10938.2</v>
      </c>
      <c r="C25" s="1">
        <v>10954.95</v>
      </c>
      <c r="D25" s="1">
        <v>10736.1</v>
      </c>
      <c r="E25" s="1">
        <v>10760.6</v>
      </c>
      <c r="F25" s="1">
        <v>291431992</v>
      </c>
      <c r="G25" s="1">
        <v>16542.509999999998</v>
      </c>
      <c r="H25" s="3">
        <f>IF(ISERR(LN(Table222[[#This Row],[Close]]/E24)),"-",LN(Table222[[#This Row],[Close]]/E24))</f>
        <v>-2.3539142174773337E-2</v>
      </c>
    </row>
    <row r="26" spans="1:8" x14ac:dyDescent="0.3">
      <c r="A26" s="2">
        <v>43136</v>
      </c>
      <c r="B26" s="1">
        <v>10604.3</v>
      </c>
      <c r="C26" s="1">
        <v>10702.75</v>
      </c>
      <c r="D26" s="1">
        <v>10586.8</v>
      </c>
      <c r="E26" s="1">
        <v>10666.55</v>
      </c>
      <c r="F26" s="1">
        <v>247479157</v>
      </c>
      <c r="G26" s="1">
        <v>13980.63</v>
      </c>
      <c r="H26" s="3">
        <f>IF(ISERR(LN(Table222[[#This Row],[Close]]/E25)),"-",LN(Table222[[#This Row],[Close]]/E25))</f>
        <v>-8.7786386889738433E-3</v>
      </c>
    </row>
    <row r="27" spans="1:8" x14ac:dyDescent="0.3">
      <c r="A27" s="2">
        <v>43137</v>
      </c>
      <c r="B27" s="1">
        <v>10295.15</v>
      </c>
      <c r="C27" s="1">
        <v>10594.15</v>
      </c>
      <c r="D27" s="1">
        <v>10276.299999999999</v>
      </c>
      <c r="E27" s="1">
        <v>10498.25</v>
      </c>
      <c r="F27" s="1">
        <v>274656443</v>
      </c>
      <c r="G27" s="1">
        <v>15606.34</v>
      </c>
      <c r="H27" s="3">
        <f>IF(ISERR(LN(Table222[[#This Row],[Close]]/E26)),"-",LN(Table222[[#This Row],[Close]]/E26))</f>
        <v>-1.5904099965423114E-2</v>
      </c>
    </row>
    <row r="28" spans="1:8" x14ac:dyDescent="0.3">
      <c r="A28" s="2">
        <v>43138</v>
      </c>
      <c r="B28" s="1">
        <v>10607.2</v>
      </c>
      <c r="C28" s="1">
        <v>10614</v>
      </c>
      <c r="D28" s="1">
        <v>10446.4</v>
      </c>
      <c r="E28" s="1">
        <v>10476.700000000001</v>
      </c>
      <c r="F28" s="1">
        <v>258095424</v>
      </c>
      <c r="G28" s="1">
        <v>13971.66</v>
      </c>
      <c r="H28" s="3">
        <f>IF(ISERR(LN(Table222[[#This Row],[Close]]/E27)),"-",LN(Table222[[#This Row],[Close]]/E27))</f>
        <v>-2.0548327965133673E-3</v>
      </c>
    </row>
    <row r="29" spans="1:8" x14ac:dyDescent="0.3">
      <c r="A29" s="2">
        <v>43139</v>
      </c>
      <c r="B29" s="1">
        <v>10518.5</v>
      </c>
      <c r="C29" s="1">
        <v>10637.8</v>
      </c>
      <c r="D29" s="1">
        <v>10479.549999999999</v>
      </c>
      <c r="E29" s="1">
        <v>10576.85</v>
      </c>
      <c r="F29" s="1">
        <v>239407938</v>
      </c>
      <c r="G29" s="1">
        <v>12569.23</v>
      </c>
      <c r="H29" s="3">
        <f>IF(ISERR(LN(Table222[[#This Row],[Close]]/E28)),"-",LN(Table222[[#This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IF(ISERR(LN(Table222[[#This Row],[Close]]/E29)),"-",LN(Table222[[#This Row],[Close]]/E29))</f>
        <v>-1.1592100061916256E-2</v>
      </c>
    </row>
    <row r="31" spans="1:8" x14ac:dyDescent="0.3">
      <c r="A31" s="2">
        <v>43143</v>
      </c>
      <c r="B31" s="1">
        <v>10518.2</v>
      </c>
      <c r="C31" s="1">
        <v>10555.5</v>
      </c>
      <c r="D31" s="1">
        <v>10485.4</v>
      </c>
      <c r="E31" s="1">
        <v>10539.75</v>
      </c>
      <c r="F31" s="1">
        <v>224114801</v>
      </c>
      <c r="G31" s="1">
        <v>11133.78</v>
      </c>
      <c r="H31" s="3">
        <f>IF(ISERR(LN(Table222[[#This Row],[Close]]/E30)),"-",LN(Table222[[#This Row],[Close]]/E30))</f>
        <v>8.0782731984308572E-3</v>
      </c>
    </row>
    <row r="32" spans="1:8" x14ac:dyDescent="0.3">
      <c r="A32" s="2">
        <v>43145</v>
      </c>
      <c r="B32" s="1">
        <v>10585.75</v>
      </c>
      <c r="C32" s="1">
        <v>10590.55</v>
      </c>
      <c r="D32" s="1">
        <v>10456.65</v>
      </c>
      <c r="E32" s="1">
        <v>10500.9</v>
      </c>
      <c r="F32" s="1">
        <v>236329440</v>
      </c>
      <c r="G32" s="1">
        <v>12188.94</v>
      </c>
      <c r="H32" s="3">
        <f>IF(ISERR(LN(Table222[[#This Row],[Close]]/E31)),"-",LN(Table222[[#This Row],[Close]]/E31))</f>
        <v>-3.6928558908946208E-3</v>
      </c>
    </row>
    <row r="33" spans="1:8" x14ac:dyDescent="0.3">
      <c r="A33" s="2">
        <v>43146</v>
      </c>
      <c r="B33" s="1">
        <v>10537.9</v>
      </c>
      <c r="C33" s="1">
        <v>10618.1</v>
      </c>
      <c r="D33" s="1">
        <v>10511.05</v>
      </c>
      <c r="E33" s="1">
        <v>10545.5</v>
      </c>
      <c r="F33" s="1">
        <v>217090245</v>
      </c>
      <c r="G33" s="1">
        <v>11035.38</v>
      </c>
      <c r="H33" s="3">
        <f>IF(ISERR(LN(Table222[[#This Row],[Close]]/E32)),"-",LN(Table222[[#This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IF(ISERR(LN(Table222[[#This Row],[Close]]/E33)),"-",LN(Table222[[#This Row],[Close]]/E33))</f>
        <v>-8.877178756436177E-3</v>
      </c>
    </row>
    <row r="35" spans="1:8" x14ac:dyDescent="0.3">
      <c r="A35" s="2">
        <v>43150</v>
      </c>
      <c r="B35" s="1">
        <v>10488.9</v>
      </c>
      <c r="C35" s="1">
        <v>10489.35</v>
      </c>
      <c r="D35" s="1">
        <v>10302.75</v>
      </c>
      <c r="E35" s="1">
        <v>10378.4</v>
      </c>
      <c r="F35" s="1">
        <v>193087737</v>
      </c>
      <c r="G35" s="1">
        <v>9871.36</v>
      </c>
      <c r="H35" s="3">
        <f>IF(ISERR(LN(Table222[[#This Row],[Close]]/E34)),"-",LN(Table222[[#This Row],[Close]]/E34))</f>
        <v>-7.0953266124304595E-3</v>
      </c>
    </row>
    <row r="36" spans="1:8" x14ac:dyDescent="0.3">
      <c r="A36" s="2">
        <v>43151</v>
      </c>
      <c r="B36" s="1">
        <v>10391</v>
      </c>
      <c r="C36" s="1">
        <v>10429.35</v>
      </c>
      <c r="D36" s="1">
        <v>10347.65</v>
      </c>
      <c r="E36" s="1">
        <v>10360.4</v>
      </c>
      <c r="F36" s="1">
        <v>193464871</v>
      </c>
      <c r="G36" s="1">
        <v>9619.9500000000007</v>
      </c>
      <c r="H36" s="3">
        <f>IF(ISERR(LN(Table222[[#This Row],[Close]]/E35)),"-",LN(Table222[[#This Row],[Close]]/E35))</f>
        <v>-1.7358771500669238E-3</v>
      </c>
    </row>
    <row r="37" spans="1:8" x14ac:dyDescent="0.3">
      <c r="A37" s="2">
        <v>43152</v>
      </c>
      <c r="B37" s="1">
        <v>10426</v>
      </c>
      <c r="C37" s="1">
        <v>10426.1</v>
      </c>
      <c r="D37" s="1">
        <v>10349.6</v>
      </c>
      <c r="E37" s="1">
        <v>10397.450000000001</v>
      </c>
      <c r="F37" s="1">
        <v>241331542</v>
      </c>
      <c r="G37" s="1">
        <v>12996.36</v>
      </c>
      <c r="H37" s="3">
        <f>IF(ISERR(LN(Table222[[#This Row],[Close]]/E36)),"-",LN(Table222[[#This Row],[Close]]/E36))</f>
        <v>3.569737650487671E-3</v>
      </c>
    </row>
    <row r="38" spans="1:8" x14ac:dyDescent="0.3">
      <c r="A38" s="2">
        <v>43153</v>
      </c>
      <c r="B38" s="1">
        <v>10354.35</v>
      </c>
      <c r="C38" s="1">
        <v>10397.549999999999</v>
      </c>
      <c r="D38" s="1">
        <v>10340.65</v>
      </c>
      <c r="E38" s="1">
        <v>10382.700000000001</v>
      </c>
      <c r="F38" s="1">
        <v>323259078</v>
      </c>
      <c r="G38" s="1">
        <v>17711.46</v>
      </c>
      <c r="H38" s="3">
        <f>IF(ISERR(LN(Table222[[#This Row],[Close]]/E37)),"-",LN(Table222[[#This Row],[Close]]/E37))</f>
        <v>-1.4196242546064732E-3</v>
      </c>
    </row>
    <row r="39" spans="1:8" x14ac:dyDescent="0.3">
      <c r="A39" s="2">
        <v>43154</v>
      </c>
      <c r="B39" s="1">
        <v>10408.1</v>
      </c>
      <c r="C39" s="1">
        <v>10499.1</v>
      </c>
      <c r="D39" s="1">
        <v>10396.65</v>
      </c>
      <c r="E39" s="1">
        <v>10491.05</v>
      </c>
      <c r="F39" s="1">
        <v>217134363</v>
      </c>
      <c r="G39" s="1">
        <v>12704.32</v>
      </c>
      <c r="H39" s="3">
        <f>IF(ISERR(LN(Table222[[#This Row],[Close]]/E38)),"-",LN(Table222[[#This Row],[Close]]/E38))</f>
        <v>1.0381553207407197E-2</v>
      </c>
    </row>
    <row r="40" spans="1:8" x14ac:dyDescent="0.3">
      <c r="A40" s="2">
        <v>43157</v>
      </c>
      <c r="B40" s="1">
        <v>10526.55</v>
      </c>
      <c r="C40" s="1">
        <v>10592.95</v>
      </c>
      <c r="D40" s="1">
        <v>10520.2</v>
      </c>
      <c r="E40" s="1">
        <v>10582.6</v>
      </c>
      <c r="F40" s="1">
        <v>177238616</v>
      </c>
      <c r="G40" s="1">
        <v>10274.89</v>
      </c>
      <c r="H40" s="3">
        <f>IF(ISERR(LN(Table222[[#This Row],[Close]]/E39)),"-",LN(Table222[[#This Row],[Close]]/E39))</f>
        <v>8.6886302033653117E-3</v>
      </c>
    </row>
    <row r="41" spans="1:8" x14ac:dyDescent="0.3">
      <c r="A41" s="2">
        <v>43158</v>
      </c>
      <c r="B41" s="1">
        <v>10615.2</v>
      </c>
      <c r="C41" s="1">
        <v>10631.65</v>
      </c>
      <c r="D41" s="1">
        <v>10537.25</v>
      </c>
      <c r="E41" s="1">
        <v>10554.3</v>
      </c>
      <c r="F41" s="1">
        <v>193250158</v>
      </c>
      <c r="G41" s="1">
        <v>10276.42</v>
      </c>
      <c r="H41" s="3">
        <f>IF(ISERR(LN(Table222[[#This Row],[Close]]/E40)),"-",LN(Table222[[#This Row],[Close]]/E40))</f>
        <v>-2.677783110151532E-3</v>
      </c>
    </row>
    <row r="42" spans="1:8" x14ac:dyDescent="0.3">
      <c r="A42" s="2">
        <v>43159</v>
      </c>
      <c r="B42" s="1">
        <v>10488.95</v>
      </c>
      <c r="C42" s="1">
        <v>10535.5</v>
      </c>
      <c r="D42" s="1">
        <v>10461.549999999999</v>
      </c>
      <c r="E42" s="1">
        <v>10492.85</v>
      </c>
      <c r="F42" s="1">
        <v>294794221</v>
      </c>
      <c r="G42" s="1">
        <v>16299.11</v>
      </c>
      <c r="H42" s="3">
        <f>IF(ISERR(LN(Table222[[#This Row],[Close]]/E41)),"-",LN(Table222[[#This Row],[Close]]/E41))</f>
        <v>-5.8392869919537968E-3</v>
      </c>
    </row>
    <row r="43" spans="1:8" x14ac:dyDescent="0.3">
      <c r="A43" s="2">
        <v>43160</v>
      </c>
      <c r="B43" s="1">
        <v>10479.950000000001</v>
      </c>
      <c r="C43" s="1">
        <v>10525.5</v>
      </c>
      <c r="D43" s="1">
        <v>10447.15</v>
      </c>
      <c r="E43" s="1">
        <v>10458.35</v>
      </c>
      <c r="F43" s="1">
        <v>181378504</v>
      </c>
      <c r="G43" s="1">
        <v>10179.48</v>
      </c>
      <c r="H43" s="3">
        <f>IF(ISERR(LN(Table222[[#This Row],[Close]]/E42)),"-",LN(Table222[[#This Row],[Close]]/E42))</f>
        <v>-3.2933704210808511E-3</v>
      </c>
    </row>
    <row r="44" spans="1:8" x14ac:dyDescent="0.3">
      <c r="A44" s="2">
        <v>43164</v>
      </c>
      <c r="B44" s="1">
        <v>10428.299999999999</v>
      </c>
      <c r="C44" s="1">
        <v>10428.700000000001</v>
      </c>
      <c r="D44" s="1">
        <v>10323.9</v>
      </c>
      <c r="E44" s="1">
        <v>10358.85</v>
      </c>
      <c r="F44" s="1">
        <v>199975720</v>
      </c>
      <c r="G44" s="1">
        <v>10673.92</v>
      </c>
      <c r="H44" s="3">
        <f>IF(ISERR(LN(Table222[[#This Row],[Close]]/E43)),"-",LN(Table222[[#This Row],[Close]]/E43))</f>
        <v>-9.559475599117866E-3</v>
      </c>
    </row>
    <row r="45" spans="1:8" x14ac:dyDescent="0.3">
      <c r="A45" s="2">
        <v>43165</v>
      </c>
      <c r="B45" s="1">
        <v>10420.5</v>
      </c>
      <c r="C45" s="1">
        <v>10441.35</v>
      </c>
      <c r="D45" s="1">
        <v>10215.9</v>
      </c>
      <c r="E45" s="1">
        <v>10249.25</v>
      </c>
      <c r="F45" s="1">
        <v>229782297</v>
      </c>
      <c r="G45" s="1">
        <v>12143.95</v>
      </c>
      <c r="H45" s="3">
        <f>IF(ISERR(LN(Table222[[#This Row],[Close]]/E44)),"-",LN(Table222[[#This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IF(ISERR(LN(Table222[[#This Row],[Close]]/E45)),"-",LN(Table222[[#This Row],[Close]]/E45))</f>
        <v>-9.3171191731129289E-3</v>
      </c>
    </row>
    <row r="47" spans="1:8" x14ac:dyDescent="0.3">
      <c r="A47" s="2">
        <v>43167</v>
      </c>
      <c r="B47" s="1">
        <v>10216.25</v>
      </c>
      <c r="C47" s="1">
        <v>10270.35</v>
      </c>
      <c r="D47" s="1">
        <v>10146.4</v>
      </c>
      <c r="E47" s="1">
        <v>10242.65</v>
      </c>
      <c r="F47" s="1">
        <v>233377712</v>
      </c>
      <c r="G47" s="1">
        <v>11479.51</v>
      </c>
      <c r="H47" s="3">
        <f>IF(ISERR(LN(Table222[[#This Row],[Close]]/E46)),"-",LN(Table222[[#This Row],[Close]]/E46))</f>
        <v>8.6729621912598857E-3</v>
      </c>
    </row>
    <row r="48" spans="1:8" x14ac:dyDescent="0.3">
      <c r="A48" s="2">
        <v>43168</v>
      </c>
      <c r="B48" s="1">
        <v>10271.299999999999</v>
      </c>
      <c r="C48" s="1">
        <v>10296.700000000001</v>
      </c>
      <c r="D48" s="1">
        <v>10211.9</v>
      </c>
      <c r="E48" s="1">
        <v>10226.85</v>
      </c>
      <c r="F48" s="1">
        <v>192333334</v>
      </c>
      <c r="G48" s="1">
        <v>9874.81</v>
      </c>
      <c r="H48" s="3">
        <f>IF(ISERR(LN(Table222[[#This Row],[Close]]/E47)),"-",LN(Table222[[#This Row],[Close]]/E47))</f>
        <v>-1.5437605352231351E-3</v>
      </c>
    </row>
    <row r="49" spans="1:8" x14ac:dyDescent="0.3">
      <c r="A49" s="2">
        <v>43171</v>
      </c>
      <c r="B49" s="1">
        <v>10301.6</v>
      </c>
      <c r="C49" s="1">
        <v>10433.65</v>
      </c>
      <c r="D49" s="1">
        <v>10295.450000000001</v>
      </c>
      <c r="E49" s="1">
        <v>10421.4</v>
      </c>
      <c r="F49" s="1">
        <v>223135459</v>
      </c>
      <c r="G49" s="1">
        <v>10968.95</v>
      </c>
      <c r="H49" s="3">
        <f>IF(ISERR(LN(Table222[[#This Row],[Close]]/E48)),"-",LN(Table222[[#This Row],[Close]]/E48))</f>
        <v>1.884476964735966E-2</v>
      </c>
    </row>
    <row r="50" spans="1:8" x14ac:dyDescent="0.3">
      <c r="A50" s="2">
        <v>43172</v>
      </c>
      <c r="B50" s="1">
        <v>10389.5</v>
      </c>
      <c r="C50" s="1">
        <v>10478.6</v>
      </c>
      <c r="D50" s="1">
        <v>10377.85</v>
      </c>
      <c r="E50" s="1">
        <v>10426.85</v>
      </c>
      <c r="F50" s="1">
        <v>274852794</v>
      </c>
      <c r="G50" s="1">
        <v>23965.25</v>
      </c>
      <c r="H50" s="3">
        <f>IF(ISERR(LN(Table222[[#This Row],[Close]]/E49)),"-",LN(Table222[[#This Row],[Close]]/E49))</f>
        <v>5.228256687392662E-4</v>
      </c>
    </row>
    <row r="51" spans="1:8" x14ac:dyDescent="0.3">
      <c r="A51" s="2">
        <v>43173</v>
      </c>
      <c r="B51" s="1">
        <v>10393.049999999999</v>
      </c>
      <c r="C51" s="1">
        <v>10420.35</v>
      </c>
      <c r="D51" s="1">
        <v>10336.299999999999</v>
      </c>
      <c r="E51" s="1">
        <v>10410.9</v>
      </c>
      <c r="F51" s="1">
        <v>186991169</v>
      </c>
      <c r="G51" s="1">
        <v>9564.68</v>
      </c>
      <c r="H51" s="3">
        <f>IF(ISERR(LN(Table222[[#This Row],[Close]]/E50)),"-",LN(Table222[[#This Row],[Close]]/E50))</f>
        <v>-1.5308757533812772E-3</v>
      </c>
    </row>
    <row r="52" spans="1:8" x14ac:dyDescent="0.3">
      <c r="A52" s="2">
        <v>43174</v>
      </c>
      <c r="B52" s="1">
        <v>10405.450000000001</v>
      </c>
      <c r="C52" s="1">
        <v>10420</v>
      </c>
      <c r="D52" s="1">
        <v>10346.200000000001</v>
      </c>
      <c r="E52" s="1">
        <v>10360.15</v>
      </c>
      <c r="F52" s="1">
        <v>179308593</v>
      </c>
      <c r="G52" s="1">
        <v>8588.01</v>
      </c>
      <c r="H52" s="3">
        <f>IF(ISERR(LN(Table222[[#This Row],[Close]]/E51)),"-",LN(Table222[[#This Row],[Close]]/E51))</f>
        <v>-4.8866187302434253E-3</v>
      </c>
    </row>
    <row r="53" spans="1:8" x14ac:dyDescent="0.3">
      <c r="A53" s="2">
        <v>43175</v>
      </c>
      <c r="B53" s="1">
        <v>10345.15</v>
      </c>
      <c r="C53" s="1">
        <v>10346.299999999999</v>
      </c>
      <c r="D53" s="1">
        <v>10180.25</v>
      </c>
      <c r="E53" s="1">
        <v>10195.15</v>
      </c>
      <c r="F53" s="1">
        <v>338702439</v>
      </c>
      <c r="G53" s="1">
        <v>18811.97</v>
      </c>
      <c r="H53" s="3">
        <f>IF(ISERR(LN(Table222[[#This Row],[Close]]/E52)),"-",LN(Table222[[#This Row],[Close]]/E52))</f>
        <v>-1.6054598478163293E-2</v>
      </c>
    </row>
    <row r="54" spans="1:8" x14ac:dyDescent="0.3">
      <c r="A54" s="2">
        <v>43178</v>
      </c>
      <c r="B54" s="1">
        <v>10215.35</v>
      </c>
      <c r="C54" s="1">
        <v>10224.549999999999</v>
      </c>
      <c r="D54" s="1">
        <v>10075.299999999999</v>
      </c>
      <c r="E54" s="1">
        <v>10094.25</v>
      </c>
      <c r="F54" s="1">
        <v>216670033</v>
      </c>
      <c r="G54" s="1">
        <v>11111.43</v>
      </c>
      <c r="H54" s="3">
        <f>IF(ISERR(LN(Table222[[#This Row],[Close]]/E53)),"-",LN(Table222[[#This Row],[Close]]/E53))</f>
        <v>-9.9461622130384876E-3</v>
      </c>
    </row>
    <row r="55" spans="1:8" x14ac:dyDescent="0.3">
      <c r="A55" s="2">
        <v>43179</v>
      </c>
      <c r="B55" s="1">
        <v>10051.549999999999</v>
      </c>
      <c r="C55" s="1">
        <v>10155.65</v>
      </c>
      <c r="D55" s="1">
        <v>10049.1</v>
      </c>
      <c r="E55" s="1">
        <v>10124.35</v>
      </c>
      <c r="F55" s="1">
        <v>209327593</v>
      </c>
      <c r="G55" s="1">
        <v>10947.12</v>
      </c>
      <c r="H55" s="3">
        <f>IF(ISERR(LN(Table222[[#This Row],[Close]]/E54)),"-",LN(Table222[[#This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IF(ISERR(LN(Table222[[#This Row],[Close]]/E55)),"-",LN(Table222[[#This Row],[Close]]/E55))</f>
        <v>3.0473997429050059E-3</v>
      </c>
    </row>
    <row r="57" spans="1:8" x14ac:dyDescent="0.3">
      <c r="A57" s="2">
        <v>43181</v>
      </c>
      <c r="B57" s="1">
        <v>10167.5</v>
      </c>
      <c r="C57" s="1">
        <v>10207.85</v>
      </c>
      <c r="D57" s="1">
        <v>10105.4</v>
      </c>
      <c r="E57" s="1">
        <v>10114.75</v>
      </c>
      <c r="F57" s="1">
        <v>237632983</v>
      </c>
      <c r="G57" s="1">
        <v>11558.88</v>
      </c>
      <c r="H57" s="3">
        <f>IF(ISERR(LN(Table222[[#This Row],[Close]]/E56)),"-",LN(Table222[[#This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IF(ISERR(LN(Table222[[#This Row],[Close]]/E57)),"-",LN(Table222[[#This Row],[Close]]/E57))</f>
        <v>-1.1604680566535094E-2</v>
      </c>
    </row>
    <row r="59" spans="1:8" x14ac:dyDescent="0.3">
      <c r="A59" s="2">
        <v>43185</v>
      </c>
      <c r="B59" s="1">
        <v>9989.15</v>
      </c>
      <c r="C59" s="1">
        <v>10143.5</v>
      </c>
      <c r="D59" s="1">
        <v>9958.5499999999993</v>
      </c>
      <c r="E59" s="1">
        <v>10130.65</v>
      </c>
      <c r="F59" s="1">
        <v>270665332</v>
      </c>
      <c r="G59" s="1">
        <v>12695.47</v>
      </c>
      <c r="H59" s="3">
        <f>IF(ISERR(LN(Table222[[#This Row],[Close]]/E58)),"-",LN(Table222[[#This Row],[Close]]/E58))</f>
        <v>1.317540806700627E-2</v>
      </c>
    </row>
    <row r="60" spans="1:8" x14ac:dyDescent="0.3">
      <c r="A60" s="2">
        <v>43186</v>
      </c>
      <c r="B60" s="1">
        <v>10188</v>
      </c>
      <c r="C60" s="1">
        <v>10207.9</v>
      </c>
      <c r="D60" s="1">
        <v>10139.65</v>
      </c>
      <c r="E60" s="1">
        <v>10184.15</v>
      </c>
      <c r="F60" s="1">
        <v>232713976</v>
      </c>
      <c r="G60" s="1">
        <v>11175.79</v>
      </c>
      <c r="H60" s="3">
        <f>IF(ISERR(LN(Table222[[#This Row],[Close]]/E59)),"-",LN(Table222[[#This Row],[Close]]/E59))</f>
        <v>5.2671080872007661E-3</v>
      </c>
    </row>
    <row r="61" spans="1:8" x14ac:dyDescent="0.3">
      <c r="A61" s="2">
        <v>43187</v>
      </c>
      <c r="B61" s="1">
        <v>10143.6</v>
      </c>
      <c r="C61" s="1">
        <v>10158.35</v>
      </c>
      <c r="D61" s="1">
        <v>10096.9</v>
      </c>
      <c r="E61" s="1">
        <v>10113.700000000001</v>
      </c>
      <c r="F61" s="1">
        <v>354977198</v>
      </c>
      <c r="G61" s="1">
        <v>18807.48</v>
      </c>
      <c r="H61" s="3">
        <f>IF(ISERR(LN(Table222[[#This Row],[Close]]/E60)),"-",LN(Table222[[#This Row],[Close]]/E60))</f>
        <v>-6.9416497702654151E-3</v>
      </c>
    </row>
    <row r="62" spans="1:8" x14ac:dyDescent="0.3">
      <c r="A62" s="2">
        <v>43192</v>
      </c>
      <c r="B62" s="1">
        <v>10151.65</v>
      </c>
      <c r="C62" s="1">
        <v>10220.1</v>
      </c>
      <c r="D62" s="1">
        <v>10127.75</v>
      </c>
      <c r="E62" s="1">
        <v>10211.799999999999</v>
      </c>
      <c r="F62" s="1">
        <v>223135459</v>
      </c>
      <c r="G62" s="1">
        <v>10968.95</v>
      </c>
      <c r="H62" s="3">
        <f>IF(ISERR(LN(Table222[[#This Row],[Close]]/E61)),"-",LN(Table222[[#This Row],[Close]]/E61))</f>
        <v>9.6529740222437918E-3</v>
      </c>
    </row>
    <row r="63" spans="1:8" x14ac:dyDescent="0.3">
      <c r="A63" s="2">
        <v>43193</v>
      </c>
      <c r="B63" s="1">
        <v>10186.85</v>
      </c>
      <c r="C63" s="1">
        <v>10255.35</v>
      </c>
      <c r="D63" s="1">
        <v>10171.049999999999</v>
      </c>
      <c r="E63" s="1">
        <v>10245</v>
      </c>
      <c r="F63" s="1">
        <v>211652029</v>
      </c>
      <c r="G63" s="1">
        <v>10167.120000000001</v>
      </c>
      <c r="H63" s="3">
        <f>IF(ISERR(LN(Table222[[#This Row],[Close]]/E62)),"-",LN(Table222[[#This Row],[Close]]/E62))</f>
        <v>3.2458673056040936E-3</v>
      </c>
    </row>
    <row r="64" spans="1:8" x14ac:dyDescent="0.3">
      <c r="A64" s="2">
        <v>43194</v>
      </c>
      <c r="B64" s="1">
        <v>10274.6</v>
      </c>
      <c r="C64" s="1">
        <v>10279.85</v>
      </c>
      <c r="D64" s="1">
        <v>10111.299999999999</v>
      </c>
      <c r="E64" s="1">
        <v>10128.4</v>
      </c>
      <c r="F64" s="1">
        <v>238182921</v>
      </c>
      <c r="G64" s="1">
        <v>11861.79</v>
      </c>
      <c r="H64" s="3">
        <f>IF(ISERR(LN(Table222[[#This Row],[Close]]/E63)),"-",LN(Table222[[#This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IF(ISERR(LN(Table222[[#This Row],[Close]]/E64)),"-",LN(Table222[[#This Row],[Close]]/E64))</f>
        <v>1.9239307493896241E-2</v>
      </c>
    </row>
    <row r="66" spans="1:8" x14ac:dyDescent="0.3">
      <c r="A66" s="2">
        <v>43196</v>
      </c>
      <c r="B66" s="1">
        <v>10322.75</v>
      </c>
      <c r="C66" s="1">
        <v>10350.450000000001</v>
      </c>
      <c r="D66" s="1">
        <v>10290.85</v>
      </c>
      <c r="E66" s="1">
        <v>10331.6</v>
      </c>
      <c r="F66" s="1">
        <v>206355691</v>
      </c>
      <c r="G66" s="1">
        <v>10131.74</v>
      </c>
      <c r="H66" s="3">
        <f>IF(ISERR(LN(Table222[[#This Row],[Close]]/E65)),"-",LN(Table222[[#This Row],[Close]]/E65))</f>
        <v>6.2449322469616732E-4</v>
      </c>
    </row>
    <row r="67" spans="1:8" x14ac:dyDescent="0.3">
      <c r="A67" s="2">
        <v>43199</v>
      </c>
      <c r="B67" s="1">
        <v>10333.700000000001</v>
      </c>
      <c r="C67" s="1">
        <v>10397.700000000001</v>
      </c>
      <c r="D67" s="1">
        <v>10328.5</v>
      </c>
      <c r="E67" s="1">
        <v>10379.35</v>
      </c>
      <c r="F67" s="1">
        <v>228512954</v>
      </c>
      <c r="G67" s="1">
        <v>10714.13</v>
      </c>
      <c r="H67" s="3">
        <f>IF(ISERR(LN(Table222[[#This Row],[Close]]/E66)),"-",LN(Table222[[#This Row],[Close]]/E66))</f>
        <v>4.6110955418090394E-3</v>
      </c>
    </row>
    <row r="68" spans="1:8" x14ac:dyDescent="0.3">
      <c r="A68" s="2">
        <v>43200</v>
      </c>
      <c r="B68" s="1">
        <v>10412.9</v>
      </c>
      <c r="C68" s="1">
        <v>10424.85</v>
      </c>
      <c r="D68" s="1">
        <v>10381.5</v>
      </c>
      <c r="E68" s="1">
        <v>10402.25</v>
      </c>
      <c r="F68" s="1">
        <v>259523888</v>
      </c>
      <c r="G68" s="1">
        <v>11905.12</v>
      </c>
      <c r="H68" s="3">
        <f>IF(ISERR(LN(Table222[[#This Row],[Close]]/E67)),"-",LN(Table222[[#This Row],[Close]]/E67))</f>
        <v>2.2038735486090344E-3</v>
      </c>
    </row>
    <row r="69" spans="1:8" x14ac:dyDescent="0.3">
      <c r="A69" s="2">
        <v>43201</v>
      </c>
      <c r="B69" s="1">
        <v>10428.15</v>
      </c>
      <c r="C69" s="1">
        <v>10428.15</v>
      </c>
      <c r="D69" s="1">
        <v>10355.6</v>
      </c>
      <c r="E69" s="1">
        <v>10417.15</v>
      </c>
      <c r="F69" s="1">
        <v>258077363</v>
      </c>
      <c r="G69" s="1">
        <v>11790.58</v>
      </c>
      <c r="H69" s="3">
        <f>IF(ISERR(LN(Table222[[#This Row],[Close]]/E68)),"-",LN(Table222[[#This Row],[Close]]/E68))</f>
        <v>1.4313575361352732E-3</v>
      </c>
    </row>
    <row r="70" spans="1:8" x14ac:dyDescent="0.3">
      <c r="A70" s="2">
        <v>43202</v>
      </c>
      <c r="B70" s="1">
        <v>10410.65</v>
      </c>
      <c r="C70" s="1">
        <v>10469.9</v>
      </c>
      <c r="D70" s="1">
        <v>10395.25</v>
      </c>
      <c r="E70" s="1">
        <v>10458.65</v>
      </c>
      <c r="F70" s="1">
        <v>246027888</v>
      </c>
      <c r="G70" s="1">
        <v>12249.66</v>
      </c>
      <c r="H70" s="3">
        <f>IF(ISERR(LN(Table222[[#This Row],[Close]]/E69)),"-",LN(Table222[[#This Row],[Close]]/E69))</f>
        <v>3.9759007720501531E-3</v>
      </c>
    </row>
    <row r="71" spans="1:8" x14ac:dyDescent="0.3">
      <c r="A71" s="2">
        <v>43203</v>
      </c>
      <c r="B71" s="1">
        <v>10495.3</v>
      </c>
      <c r="C71" s="1">
        <v>10519.9</v>
      </c>
      <c r="D71" s="1">
        <v>10451.450000000001</v>
      </c>
      <c r="E71" s="1">
        <v>10480.6</v>
      </c>
      <c r="F71" s="1">
        <v>219724716</v>
      </c>
      <c r="G71" s="1">
        <v>12354.55</v>
      </c>
      <c r="H71" s="3">
        <f>IF(ISERR(LN(Table222[[#This Row],[Close]]/E70)),"-",LN(Table222[[#This Row],[Close]]/E70))</f>
        <v>2.0965419525609827E-3</v>
      </c>
    </row>
    <row r="72" spans="1:8" x14ac:dyDescent="0.3">
      <c r="A72" s="2">
        <v>43206</v>
      </c>
      <c r="B72" s="1">
        <v>10398.299999999999</v>
      </c>
      <c r="C72" s="1">
        <v>10540.15</v>
      </c>
      <c r="D72" s="1">
        <v>10396.35</v>
      </c>
      <c r="E72" s="1">
        <v>10528.35</v>
      </c>
      <c r="F72" s="1">
        <v>200950876</v>
      </c>
      <c r="G72" s="1">
        <v>11242.05</v>
      </c>
      <c r="H72" s="3">
        <f>IF(ISERR(LN(Table222[[#This Row],[Close]]/E71)),"-",LN(Table222[[#This Row],[Close]]/E71))</f>
        <v>4.5456895487553045E-3</v>
      </c>
    </row>
    <row r="73" spans="1:8" x14ac:dyDescent="0.3">
      <c r="A73" s="2">
        <v>43207</v>
      </c>
      <c r="B73" s="1">
        <v>10557.3</v>
      </c>
      <c r="C73" s="1">
        <v>10560.45</v>
      </c>
      <c r="D73" s="1">
        <v>10495.65</v>
      </c>
      <c r="E73" s="1">
        <v>10548.7</v>
      </c>
      <c r="F73" s="1">
        <v>212449535</v>
      </c>
      <c r="G73" s="1">
        <v>10501.71</v>
      </c>
      <c r="H73" s="3">
        <f>IF(ISERR(LN(Table222[[#This Row],[Close]]/E72)),"-",LN(Table222[[#This Row],[Close]]/E72))</f>
        <v>1.9310108694935376E-3</v>
      </c>
    </row>
    <row r="74" spans="1:8" x14ac:dyDescent="0.3">
      <c r="A74" s="2">
        <v>43208</v>
      </c>
      <c r="B74" s="1">
        <v>10578.9</v>
      </c>
      <c r="C74" s="1">
        <v>10594.2</v>
      </c>
      <c r="D74" s="1">
        <v>10509.7</v>
      </c>
      <c r="E74" s="1">
        <v>10526.2</v>
      </c>
      <c r="F74" s="1">
        <v>211823044</v>
      </c>
      <c r="G74" s="1">
        <v>9888.65</v>
      </c>
      <c r="H74" s="3">
        <f>IF(ISERR(LN(Table222[[#This Row],[Close]]/E73)),"-",LN(Table222[[#This Row],[Close]]/E73))</f>
        <v>-2.1352422596178809E-3</v>
      </c>
    </row>
    <row r="75" spans="1:8" x14ac:dyDescent="0.3">
      <c r="A75" s="2">
        <v>43209</v>
      </c>
      <c r="B75" s="1">
        <v>10563.65</v>
      </c>
      <c r="C75" s="1">
        <v>10572.2</v>
      </c>
      <c r="D75" s="1">
        <v>10546.2</v>
      </c>
      <c r="E75" s="1">
        <v>10565.3</v>
      </c>
      <c r="F75" s="1">
        <v>270740891</v>
      </c>
      <c r="G75" s="1">
        <v>12559.11</v>
      </c>
      <c r="H75" s="3">
        <f>IF(ISERR(LN(Table222[[#This Row],[Close]]/E74)),"-",LN(Table222[[#This Row],[Close]]/E74))</f>
        <v>3.7076589897762787E-3</v>
      </c>
    </row>
    <row r="76" spans="1:8" x14ac:dyDescent="0.3">
      <c r="A76" s="2">
        <v>43210</v>
      </c>
      <c r="B76" s="1">
        <v>10560.35</v>
      </c>
      <c r="C76" s="1">
        <v>10582.35</v>
      </c>
      <c r="D76" s="1">
        <v>10527.45</v>
      </c>
      <c r="E76" s="1">
        <v>10564.05</v>
      </c>
      <c r="F76" s="1">
        <v>252227268</v>
      </c>
      <c r="G76" s="1">
        <v>15372.66</v>
      </c>
      <c r="H76" s="3">
        <f>IF(ISERR(LN(Table222[[#This Row],[Close]]/E75)),"-",LN(Table222[[#This Row],[Close]]/E75))</f>
        <v>-1.1831883152662677E-4</v>
      </c>
    </row>
    <row r="77" spans="1:8" x14ac:dyDescent="0.3">
      <c r="A77" s="2">
        <v>43213</v>
      </c>
      <c r="B77" s="1">
        <v>10592.8</v>
      </c>
      <c r="C77" s="1">
        <v>10638.35</v>
      </c>
      <c r="D77" s="1">
        <v>10514.95</v>
      </c>
      <c r="E77" s="1">
        <v>10584.7</v>
      </c>
      <c r="F77" s="1">
        <v>200203196</v>
      </c>
      <c r="G77" s="1">
        <v>13642.67</v>
      </c>
      <c r="H77" s="3">
        <f>IF(ISERR(LN(Table222[[#This Row],[Close]]/E76)),"-",LN(Table222[[#This Row],[Close]]/E76))</f>
        <v>1.9528347124542745E-3</v>
      </c>
    </row>
    <row r="78" spans="1:8" x14ac:dyDescent="0.3">
      <c r="A78" s="2">
        <v>43214</v>
      </c>
      <c r="B78" s="1">
        <v>10578.1</v>
      </c>
      <c r="C78" s="1">
        <v>10636.8</v>
      </c>
      <c r="D78" s="1">
        <v>10569</v>
      </c>
      <c r="E78" s="1">
        <v>10614.35</v>
      </c>
      <c r="F78" s="1">
        <v>225972673</v>
      </c>
      <c r="G78" s="1">
        <v>12281.53</v>
      </c>
      <c r="H78" s="3">
        <f>IF(ISERR(LN(Table222[[#This Row],[Close]]/E77)),"-",LN(Table222[[#This Row],[Close]]/E77))</f>
        <v>2.7972969858506736E-3</v>
      </c>
    </row>
    <row r="79" spans="1:8" x14ac:dyDescent="0.3">
      <c r="A79" s="2">
        <v>43215</v>
      </c>
      <c r="B79" s="1">
        <v>10612.4</v>
      </c>
      <c r="C79" s="1">
        <v>10612.6</v>
      </c>
      <c r="D79" s="1">
        <v>10536.45</v>
      </c>
      <c r="E79" s="1">
        <v>10570.55</v>
      </c>
      <c r="F79" s="1">
        <v>195129613</v>
      </c>
      <c r="G79" s="1">
        <v>11125.11</v>
      </c>
      <c r="H79" s="3">
        <f>IF(ISERR(LN(Table222[[#This Row],[Close]]/E78)),"-",LN(Table222[[#This Row],[Close]]/E78))</f>
        <v>-4.1350265905722629E-3</v>
      </c>
    </row>
    <row r="80" spans="1:8" x14ac:dyDescent="0.3">
      <c r="A80" s="2">
        <v>43216</v>
      </c>
      <c r="B80" s="1">
        <v>10586.5</v>
      </c>
      <c r="C80" s="1">
        <v>10628.4</v>
      </c>
      <c r="D80" s="1">
        <v>10559.65</v>
      </c>
      <c r="E80" s="1">
        <v>10617.8</v>
      </c>
      <c r="F80" s="1">
        <v>345536167</v>
      </c>
      <c r="G80" s="1">
        <v>19200.41</v>
      </c>
      <c r="H80" s="3">
        <f>IF(ISERR(LN(Table222[[#This Row],[Close]]/E79)),"-",LN(Table222[[#This Row],[Close]]/E79))</f>
        <v>4.4600054580314101E-3</v>
      </c>
    </row>
    <row r="81" spans="1:8" x14ac:dyDescent="0.3">
      <c r="A81" s="2">
        <v>43217</v>
      </c>
      <c r="B81" s="1">
        <v>10651.65</v>
      </c>
      <c r="C81" s="1">
        <v>10719.8</v>
      </c>
      <c r="D81" s="1">
        <v>10647.55</v>
      </c>
      <c r="E81" s="1">
        <v>10692.3</v>
      </c>
      <c r="F81" s="1">
        <v>306671172</v>
      </c>
      <c r="G81" s="1">
        <v>16886.89</v>
      </c>
      <c r="H81" s="3">
        <f>IF(ISERR(LN(Table222[[#This Row],[Close]]/E80)),"-",LN(Table222[[#This Row],[Close]]/E80))</f>
        <v>6.9920181993261129E-3</v>
      </c>
    </row>
    <row r="82" spans="1:8" x14ac:dyDescent="0.3">
      <c r="A82" s="2">
        <v>43220</v>
      </c>
      <c r="B82" s="1">
        <v>10705.75</v>
      </c>
      <c r="C82" s="1">
        <v>10759</v>
      </c>
      <c r="D82" s="1">
        <v>10704.6</v>
      </c>
      <c r="E82" s="1">
        <v>10739.35</v>
      </c>
      <c r="F82" s="1">
        <v>179163468</v>
      </c>
      <c r="G82" s="1">
        <v>10412.57</v>
      </c>
      <c r="H82" s="3">
        <f>IF(ISERR(LN(Table222[[#This Row],[Close]]/E81)),"-",LN(Table222[[#This Row],[Close]]/E81))</f>
        <v>4.3907095895181257E-3</v>
      </c>
    </row>
    <row r="83" spans="1:8" x14ac:dyDescent="0.3">
      <c r="A83" s="2">
        <v>43222</v>
      </c>
      <c r="B83" s="1">
        <v>10783.85</v>
      </c>
      <c r="C83" s="1">
        <v>10784.65</v>
      </c>
      <c r="D83" s="1">
        <v>10689.8</v>
      </c>
      <c r="E83" s="1">
        <v>10718.05</v>
      </c>
      <c r="F83" s="1">
        <v>236757172</v>
      </c>
      <c r="G83" s="1">
        <v>14820.58</v>
      </c>
      <c r="H83" s="3">
        <f>IF(ISERR(LN(Table222[[#This Row],[Close]]/E82)),"-",LN(Table222[[#This Row],[Close]]/E82))</f>
        <v>-1.9853297227271902E-3</v>
      </c>
    </row>
    <row r="84" spans="1:8" x14ac:dyDescent="0.3">
      <c r="A84" s="2">
        <v>43223</v>
      </c>
      <c r="B84" s="1">
        <v>10720.15</v>
      </c>
      <c r="C84" s="1">
        <v>10720.6</v>
      </c>
      <c r="D84" s="1">
        <v>10647.45</v>
      </c>
      <c r="E84" s="1">
        <v>10679.65</v>
      </c>
      <c r="F84" s="1">
        <v>190869804</v>
      </c>
      <c r="G84" s="1">
        <v>11018.21</v>
      </c>
      <c r="H84" s="3">
        <f>IF(ISERR(LN(Table222[[#This Row],[Close]]/E83)),"-",LN(Table222[[#This Row],[Close]]/E83))</f>
        <v>-3.5891746517569662E-3</v>
      </c>
    </row>
    <row r="85" spans="1:8" x14ac:dyDescent="0.3">
      <c r="A85" s="2">
        <v>43224</v>
      </c>
      <c r="B85" s="1">
        <v>10700.45</v>
      </c>
      <c r="C85" s="1">
        <v>10700.45</v>
      </c>
      <c r="D85" s="1">
        <v>10601.6</v>
      </c>
      <c r="E85" s="1">
        <v>10618.25</v>
      </c>
      <c r="F85" s="1">
        <v>192296041</v>
      </c>
      <c r="G85" s="1">
        <v>9721.56</v>
      </c>
      <c r="H85" s="3">
        <f>IF(ISERR(LN(Table222[[#This Row],[Close]]/E84)),"-",LN(Table222[[#This Row],[Close]]/E84))</f>
        <v>-5.7658426514528623E-3</v>
      </c>
    </row>
    <row r="86" spans="1:8" x14ac:dyDescent="0.3">
      <c r="A86" s="2">
        <v>43227</v>
      </c>
      <c r="B86" s="1">
        <v>10653.15</v>
      </c>
      <c r="C86" s="1">
        <v>10725.65</v>
      </c>
      <c r="D86" s="1">
        <v>10635.65</v>
      </c>
      <c r="E86" s="1">
        <v>10715.5</v>
      </c>
      <c r="F86" s="1">
        <v>173620240</v>
      </c>
      <c r="G86" s="1">
        <v>9239.44</v>
      </c>
      <c r="H86" s="3">
        <f>IF(ISERR(LN(Table222[[#This Row],[Close]]/E85)),"-",LN(Table222[[#This Row],[Close]]/E85))</f>
        <v>9.1170725845766357E-3</v>
      </c>
    </row>
    <row r="87" spans="1:8" x14ac:dyDescent="0.3">
      <c r="A87" s="2">
        <v>43228</v>
      </c>
      <c r="B87" s="1">
        <v>10757.9</v>
      </c>
      <c r="C87" s="1">
        <v>10758.55</v>
      </c>
      <c r="D87" s="1">
        <v>10689.4</v>
      </c>
      <c r="E87" s="1">
        <v>10717.8</v>
      </c>
      <c r="F87" s="1">
        <v>278118616</v>
      </c>
      <c r="G87" s="1">
        <v>12783.49</v>
      </c>
      <c r="H87" s="3">
        <f>IF(ISERR(LN(Table222[[#This Row],[Close]]/E86)),"-",LN(Table222[[#This Row],[Close]]/E86))</f>
        <v>2.1461930816327936E-4</v>
      </c>
    </row>
    <row r="88" spans="1:8" x14ac:dyDescent="0.3">
      <c r="A88" s="2">
        <v>43229</v>
      </c>
      <c r="B88" s="1">
        <v>10693.35</v>
      </c>
      <c r="C88" s="1">
        <v>10766.25</v>
      </c>
      <c r="D88" s="1">
        <v>10689.85</v>
      </c>
      <c r="E88" s="1">
        <v>10741.7</v>
      </c>
      <c r="F88" s="1">
        <v>222115640</v>
      </c>
      <c r="G88" s="1">
        <v>10390.92</v>
      </c>
      <c r="H88" s="3">
        <f>IF(ISERR(LN(Table222[[#This Row],[Close]]/E87)),"-",LN(Table222[[#This Row],[Close]]/E87))</f>
        <v>2.2274526323300824E-3</v>
      </c>
    </row>
    <row r="89" spans="1:8" x14ac:dyDescent="0.3">
      <c r="A89" s="2">
        <v>43230</v>
      </c>
      <c r="B89" s="1">
        <v>10779.65</v>
      </c>
      <c r="C89" s="1">
        <v>10785.55</v>
      </c>
      <c r="D89" s="1">
        <v>10705</v>
      </c>
      <c r="E89" s="1">
        <v>10716.55</v>
      </c>
      <c r="F89" s="1">
        <v>197988475</v>
      </c>
      <c r="G89" s="1">
        <v>10526.38</v>
      </c>
      <c r="H89" s="3">
        <f>IF(ISERR(LN(Table222[[#This Row],[Close]]/E88)),"-",LN(Table222[[#This Row],[Close]]/E88))</f>
        <v>-2.3440878464996416E-3</v>
      </c>
    </row>
    <row r="90" spans="1:8" x14ac:dyDescent="0.3">
      <c r="A90" s="2">
        <v>43231</v>
      </c>
      <c r="B90" s="1">
        <v>10741.95</v>
      </c>
      <c r="C90" s="1">
        <v>10812.05</v>
      </c>
      <c r="D90" s="1">
        <v>10724.45</v>
      </c>
      <c r="E90" s="1">
        <v>10806.5</v>
      </c>
      <c r="F90" s="1">
        <v>209392114</v>
      </c>
      <c r="G90" s="1">
        <v>10432.43</v>
      </c>
      <c r="H90" s="3">
        <f>IF(ISERR(LN(Table222[[#This Row],[Close]]/E89)),"-",LN(Table222[[#This Row],[Close]]/E89))</f>
        <v>8.3585294552487952E-3</v>
      </c>
    </row>
    <row r="91" spans="1:8" x14ac:dyDescent="0.3">
      <c r="A91" s="2">
        <v>43234</v>
      </c>
      <c r="B91" s="1">
        <v>10815.15</v>
      </c>
      <c r="C91" s="1">
        <v>10834.85</v>
      </c>
      <c r="D91" s="1">
        <v>10774.75</v>
      </c>
      <c r="E91" s="1">
        <v>10806.6</v>
      </c>
      <c r="F91" s="1">
        <v>176697512</v>
      </c>
      <c r="G91" s="1">
        <v>9075.44</v>
      </c>
      <c r="H91" s="3">
        <f>IF(ISERR(LN(Table222[[#This Row],[Close]]/E90)),"-",LN(Table222[[#This Row],[Close]]/E90))</f>
        <v>9.2536470936592816E-6</v>
      </c>
    </row>
    <row r="92" spans="1:8" x14ac:dyDescent="0.3">
      <c r="A92" s="2">
        <v>43235</v>
      </c>
      <c r="B92" s="1">
        <v>10812.6</v>
      </c>
      <c r="C92" s="1">
        <v>10929.2</v>
      </c>
      <c r="D92" s="1">
        <v>10781.4</v>
      </c>
      <c r="E92" s="1">
        <v>10801.85</v>
      </c>
      <c r="F92" s="1">
        <v>262202312</v>
      </c>
      <c r="G92" s="1">
        <v>13582.7</v>
      </c>
      <c r="H92" s="3">
        <f>IF(ISERR(LN(Table222[[#This Row],[Close]]/E91)),"-",LN(Table222[[#This Row],[Close]]/E91))</f>
        <v>-4.3964283199478618E-4</v>
      </c>
    </row>
    <row r="93" spans="1:8" x14ac:dyDescent="0.3">
      <c r="A93" s="2">
        <v>43236</v>
      </c>
      <c r="B93" s="1">
        <v>10751.95</v>
      </c>
      <c r="C93" s="1">
        <v>10790.45</v>
      </c>
      <c r="D93" s="1">
        <v>10699.7</v>
      </c>
      <c r="E93" s="1">
        <v>10741.1</v>
      </c>
      <c r="F93" s="1">
        <v>238221884</v>
      </c>
      <c r="G93" s="1">
        <v>11359.48</v>
      </c>
      <c r="H93" s="3">
        <f>IF(ISERR(LN(Table222[[#This Row],[Close]]/E92)),"-",LN(Table222[[#This Row],[Close]]/E92))</f>
        <v>-5.6399110642633577E-3</v>
      </c>
    </row>
    <row r="94" spans="1:8" x14ac:dyDescent="0.3">
      <c r="A94" s="2">
        <v>43237</v>
      </c>
      <c r="B94" s="1">
        <v>10775.6</v>
      </c>
      <c r="C94" s="1">
        <v>10777.25</v>
      </c>
      <c r="D94" s="1">
        <v>10664.5</v>
      </c>
      <c r="E94" s="1">
        <v>10682.7</v>
      </c>
      <c r="F94" s="1">
        <v>220738923</v>
      </c>
      <c r="G94" s="1">
        <v>12506.3</v>
      </c>
      <c r="H94" s="3">
        <f>IF(ISERR(LN(Table222[[#This Row],[Close]]/E93)),"-",LN(Table222[[#This Row],[Close]]/E93))</f>
        <v>-5.4518941226662544E-3</v>
      </c>
    </row>
    <row r="95" spans="1:8" x14ac:dyDescent="0.3">
      <c r="A95" s="2">
        <v>43238</v>
      </c>
      <c r="B95" s="1">
        <v>10671.85</v>
      </c>
      <c r="C95" s="1">
        <v>10674.95</v>
      </c>
      <c r="D95" s="1">
        <v>10589.1</v>
      </c>
      <c r="E95" s="1">
        <v>10596.4</v>
      </c>
      <c r="F95" s="1">
        <v>229908939</v>
      </c>
      <c r="G95" s="1">
        <v>13908.47</v>
      </c>
      <c r="H95" s="3">
        <f>IF(ISERR(LN(Table222[[#This Row],[Close]]/E94)),"-",LN(Table222[[#This Row],[Close]]/E94))</f>
        <v>-8.1112897783238019E-3</v>
      </c>
    </row>
    <row r="96" spans="1:8" x14ac:dyDescent="0.3">
      <c r="A96" s="2">
        <v>43241</v>
      </c>
      <c r="B96" s="1">
        <v>10616.7</v>
      </c>
      <c r="C96" s="1">
        <v>10621.7</v>
      </c>
      <c r="D96" s="1">
        <v>10505.8</v>
      </c>
      <c r="E96" s="1">
        <v>10516.7</v>
      </c>
      <c r="F96" s="1">
        <v>197294184</v>
      </c>
      <c r="G96" s="1">
        <v>11346.13</v>
      </c>
      <c r="H96" s="3">
        <f>IF(ISERR(LN(Table222[[#This Row],[Close]]/E95)),"-",LN(Table222[[#This Row],[Close]]/E95))</f>
        <v>-7.5498509054843163E-3</v>
      </c>
    </row>
    <row r="97" spans="1:8" x14ac:dyDescent="0.3">
      <c r="A97" s="2">
        <v>43242</v>
      </c>
      <c r="B97" s="1">
        <v>10518.45</v>
      </c>
      <c r="C97" s="1">
        <v>10558.6</v>
      </c>
      <c r="D97" s="1">
        <v>10490.55</v>
      </c>
      <c r="E97" s="1">
        <v>10536.7</v>
      </c>
      <c r="F97" s="1">
        <v>249236637</v>
      </c>
      <c r="G97" s="1">
        <v>12017.36</v>
      </c>
      <c r="H97" s="3">
        <f>IF(ISERR(LN(Table222[[#This Row],[Close]]/E96)),"-",LN(Table222[[#This Row],[Close]]/E96))</f>
        <v>1.8999312240523454E-3</v>
      </c>
    </row>
    <row r="98" spans="1:8" x14ac:dyDescent="0.3">
      <c r="A98" s="2">
        <v>43243</v>
      </c>
      <c r="B98" s="1">
        <v>10521.1</v>
      </c>
      <c r="C98" s="1">
        <v>10533.55</v>
      </c>
      <c r="D98" s="1">
        <v>10417.799999999999</v>
      </c>
      <c r="E98" s="1">
        <v>10430.35</v>
      </c>
      <c r="F98" s="1">
        <v>299919120</v>
      </c>
      <c r="G98" s="1">
        <v>13456.6</v>
      </c>
      <c r="H98" s="3">
        <f>IF(ISERR(LN(Table222[[#This Row],[Close]]/E97)),"-",LN(Table222[[#This Row],[Close]]/E97))</f>
        <v>-1.0144575613613642E-2</v>
      </c>
    </row>
    <row r="99" spans="1:8" x14ac:dyDescent="0.3">
      <c r="A99" s="2">
        <v>43244</v>
      </c>
      <c r="B99" s="1">
        <v>10464.85</v>
      </c>
      <c r="C99" s="1">
        <v>10535.15</v>
      </c>
      <c r="D99" s="1">
        <v>10419.799999999999</v>
      </c>
      <c r="E99" s="1">
        <v>10513.85</v>
      </c>
      <c r="F99" s="1">
        <v>306792497</v>
      </c>
      <c r="G99" s="1">
        <v>12914.16</v>
      </c>
      <c r="H99" s="3">
        <f>IF(ISERR(LN(Table222[[#This Row],[Close]]/E98)),"-",LN(Table222[[#This Row],[Close]]/E98))</f>
        <v>7.9736101068204873E-3</v>
      </c>
    </row>
    <row r="100" spans="1:8" x14ac:dyDescent="0.3">
      <c r="A100" s="2">
        <v>43245</v>
      </c>
      <c r="B100" s="1">
        <v>10533.05</v>
      </c>
      <c r="C100" s="1">
        <v>10628.05</v>
      </c>
      <c r="D100" s="1">
        <v>10524</v>
      </c>
      <c r="E100" s="1">
        <v>10605.15</v>
      </c>
      <c r="F100" s="1">
        <v>268914888</v>
      </c>
      <c r="G100" s="1">
        <v>12431.16</v>
      </c>
      <c r="H100" s="3">
        <f>IF(ISERR(LN(Table222[[#This Row],[Close]]/E99)),"-",LN(Table222[[#This Row],[Close]]/E99))</f>
        <v>8.6462965847299792E-3</v>
      </c>
    </row>
    <row r="101" spans="1:8" x14ac:dyDescent="0.3">
      <c r="A101" s="2">
        <v>43248</v>
      </c>
      <c r="B101" s="1">
        <v>10648.35</v>
      </c>
      <c r="C101" s="1">
        <v>10709.8</v>
      </c>
      <c r="D101" s="1">
        <v>10640.55</v>
      </c>
      <c r="E101" s="1">
        <v>10688.65</v>
      </c>
      <c r="F101" s="1">
        <v>239786001</v>
      </c>
      <c r="G101" s="1">
        <v>11764.35</v>
      </c>
      <c r="H101" s="3">
        <f>IF(ISERR(LN(Table222[[#This Row],[Close]]/E100)),"-",LN(Table222[[#This Row],[Close]]/E100))</f>
        <v>7.8426986251568815E-3</v>
      </c>
    </row>
    <row r="102" spans="1:8" x14ac:dyDescent="0.3">
      <c r="A102" s="2">
        <v>43249</v>
      </c>
      <c r="B102" s="1">
        <v>10689.4</v>
      </c>
      <c r="C102" s="1">
        <v>10717.25</v>
      </c>
      <c r="D102" s="1">
        <v>10616.1</v>
      </c>
      <c r="E102" s="1">
        <v>10633.3</v>
      </c>
      <c r="F102" s="1">
        <v>232761575</v>
      </c>
      <c r="G102" s="1">
        <v>11817.39</v>
      </c>
      <c r="H102" s="3">
        <f>IF(ISERR(LN(Table222[[#This Row],[Close]]/E101)),"-",LN(Table222[[#This Row],[Close]]/E101))</f>
        <v>-5.1918444918060431E-3</v>
      </c>
    </row>
    <row r="103" spans="1:8" x14ac:dyDescent="0.3">
      <c r="A103" s="2">
        <v>43250</v>
      </c>
      <c r="B103" s="1">
        <v>10579</v>
      </c>
      <c r="C103" s="1">
        <v>10648.7</v>
      </c>
      <c r="D103" s="1">
        <v>10558.45</v>
      </c>
      <c r="E103" s="1">
        <v>10614.35</v>
      </c>
      <c r="F103" s="1">
        <v>246124259</v>
      </c>
      <c r="G103" s="1">
        <v>12224.76</v>
      </c>
      <c r="H103" s="3">
        <f>IF(ISERR(LN(Table222[[#This Row],[Close]]/E102)),"-",LN(Table222[[#This Row],[Close]]/E102))</f>
        <v>-1.7837271438870593E-3</v>
      </c>
    </row>
    <row r="104" spans="1:8" x14ac:dyDescent="0.3">
      <c r="A104" s="2">
        <v>43251</v>
      </c>
      <c r="B104" s="1">
        <v>10670.1</v>
      </c>
      <c r="C104" s="1">
        <v>10763.8</v>
      </c>
      <c r="D104" s="1">
        <v>10620.4</v>
      </c>
      <c r="E104" s="1">
        <v>10736.15</v>
      </c>
      <c r="F104" s="1">
        <v>629198569</v>
      </c>
      <c r="G104" s="1">
        <v>29479.77</v>
      </c>
      <c r="H104" s="3">
        <f>IF(ISERR(LN(Table222[[#This Row],[Close]]/E103)),"-",LN(Table222[[#This Row],[Close]]/E103))</f>
        <v>1.1409692638126136E-2</v>
      </c>
    </row>
    <row r="105" spans="1:8" x14ac:dyDescent="0.3">
      <c r="A105" s="2">
        <v>43252</v>
      </c>
      <c r="B105" s="1">
        <v>10738.45</v>
      </c>
      <c r="C105" s="1">
        <v>10764.75</v>
      </c>
      <c r="D105" s="1">
        <v>10681.5</v>
      </c>
      <c r="E105" s="1">
        <v>10696.2</v>
      </c>
      <c r="F105" s="1">
        <v>227355567</v>
      </c>
      <c r="G105" s="1">
        <v>12965.01</v>
      </c>
      <c r="H105" s="3">
        <f>IF(ISERR(LN(Table222[[#This Row],[Close]]/E104)),"-",LN(Table222[[#This Row],[Close]]/E104))</f>
        <v>-3.7280136120426276E-3</v>
      </c>
    </row>
    <row r="106" spans="1:8" x14ac:dyDescent="0.3">
      <c r="A106" s="2">
        <v>43255</v>
      </c>
      <c r="B106" s="1">
        <v>10765.95</v>
      </c>
      <c r="C106" s="1">
        <v>10770.3</v>
      </c>
      <c r="D106" s="1">
        <v>10618.35</v>
      </c>
      <c r="E106" s="1">
        <v>10628.5</v>
      </c>
      <c r="F106" s="1">
        <v>210148313</v>
      </c>
      <c r="G106" s="1">
        <v>14120.49</v>
      </c>
      <c r="H106" s="3">
        <f>IF(ISERR(LN(Table222[[#This Row],[Close]]/E105)),"-",LN(Table222[[#This Row],[Close]]/E105))</f>
        <v>-6.3494658726906857E-3</v>
      </c>
    </row>
    <row r="107" spans="1:8" x14ac:dyDescent="0.3">
      <c r="A107" s="2">
        <v>43256</v>
      </c>
      <c r="B107" s="1">
        <v>10630.7</v>
      </c>
      <c r="C107" s="1">
        <v>10633.15</v>
      </c>
      <c r="D107" s="1">
        <v>10550.9</v>
      </c>
      <c r="E107" s="1">
        <v>10593.15</v>
      </c>
      <c r="F107" s="1">
        <v>172898027</v>
      </c>
      <c r="G107" s="1">
        <v>10027.540000000001</v>
      </c>
      <c r="H107" s="3">
        <f>IF(ISERR(LN(Table222[[#This Row],[Close]]/E106)),"-",LN(Table222[[#This Row],[Close]]/E106))</f>
        <v>-3.3315065224060682E-3</v>
      </c>
    </row>
    <row r="108" spans="1:8" x14ac:dyDescent="0.3">
      <c r="A108" s="2">
        <v>43257</v>
      </c>
      <c r="B108" s="1">
        <v>10603.45</v>
      </c>
      <c r="C108" s="1">
        <v>10698.35</v>
      </c>
      <c r="D108" s="1">
        <v>10587.5</v>
      </c>
      <c r="E108" s="1">
        <v>10684.65</v>
      </c>
      <c r="F108" s="1">
        <v>195761429</v>
      </c>
      <c r="G108" s="1">
        <v>9920.75</v>
      </c>
      <c r="H108" s="3">
        <f>IF(ISERR(LN(Table222[[#This Row],[Close]]/E107)),"-",LN(Table222[[#This Row],[Close]]/E107))</f>
        <v>8.6005662256969095E-3</v>
      </c>
    </row>
    <row r="109" spans="1:8" x14ac:dyDescent="0.3">
      <c r="A109" s="2">
        <v>43258</v>
      </c>
      <c r="B109" s="1">
        <v>10722.6</v>
      </c>
      <c r="C109" s="1">
        <v>10818</v>
      </c>
      <c r="D109" s="1">
        <v>10722.6</v>
      </c>
      <c r="E109" s="1">
        <v>10768.35</v>
      </c>
      <c r="F109" s="1">
        <v>227663151</v>
      </c>
      <c r="G109" s="1">
        <v>11315.24</v>
      </c>
      <c r="H109" s="3">
        <f>IF(ISERR(LN(Table222[[#This Row],[Close]]/E108)),"-",LN(Table222[[#This Row],[Close]]/E108))</f>
        <v>7.8031440545139521E-3</v>
      </c>
    </row>
    <row r="110" spans="1:8" x14ac:dyDescent="0.3">
      <c r="A110" s="2">
        <v>43259</v>
      </c>
      <c r="B110" s="1">
        <v>10736.4</v>
      </c>
      <c r="C110" s="1">
        <v>10779.45</v>
      </c>
      <c r="D110" s="1">
        <v>10709.05</v>
      </c>
      <c r="E110" s="1">
        <v>10767.65</v>
      </c>
      <c r="F110" s="1">
        <v>215942528</v>
      </c>
      <c r="G110" s="1">
        <v>12360.88</v>
      </c>
      <c r="H110" s="3">
        <f>IF(ISERR(LN(Table222[[#This Row],[Close]]/E109)),"-",LN(Table222[[#This Row],[Close]]/E109))</f>
        <v>-6.5007429443483659E-5</v>
      </c>
    </row>
    <row r="111" spans="1:8" x14ac:dyDescent="0.3">
      <c r="A111" s="2">
        <v>43262</v>
      </c>
      <c r="B111" s="1">
        <v>10781.85</v>
      </c>
      <c r="C111" s="1">
        <v>10850.55</v>
      </c>
      <c r="D111" s="1">
        <v>10777.05</v>
      </c>
      <c r="E111" s="1">
        <v>10786.95</v>
      </c>
      <c r="F111" s="1">
        <v>217849903</v>
      </c>
      <c r="G111" s="1">
        <v>11384.97</v>
      </c>
      <c r="H111" s="3">
        <f>IF(ISERR(LN(Table222[[#This Row],[Close]]/E110)),"-",LN(Table222[[#This Row],[Close]]/E110))</f>
        <v>1.7908015140969788E-3</v>
      </c>
    </row>
    <row r="112" spans="1:8" x14ac:dyDescent="0.3">
      <c r="A112" s="2">
        <v>43263</v>
      </c>
      <c r="B112" s="1">
        <v>10816.15</v>
      </c>
      <c r="C112" s="1">
        <v>10856.55</v>
      </c>
      <c r="D112" s="1">
        <v>10789.4</v>
      </c>
      <c r="E112" s="1">
        <v>10842.85</v>
      </c>
      <c r="F112" s="1">
        <v>204419184</v>
      </c>
      <c r="G112" s="1">
        <v>11989.07</v>
      </c>
      <c r="H112" s="3">
        <f>IF(ISERR(LN(Table222[[#This Row],[Close]]/E111)),"-",LN(Table222[[#This Row],[Close]]/E111))</f>
        <v>5.1688064110242352E-3</v>
      </c>
    </row>
    <row r="113" spans="1:8" x14ac:dyDescent="0.3">
      <c r="A113" s="2">
        <v>43264</v>
      </c>
      <c r="B113" s="1">
        <v>10887.5</v>
      </c>
      <c r="C113" s="1">
        <v>10893.25</v>
      </c>
      <c r="D113" s="1">
        <v>10842.65</v>
      </c>
      <c r="E113" s="1">
        <v>10856.7</v>
      </c>
      <c r="F113" s="1">
        <v>220003032</v>
      </c>
      <c r="G113" s="1">
        <v>12982.8</v>
      </c>
      <c r="H113" s="3">
        <f>IF(ISERR(LN(Table222[[#This Row],[Close]]/E112)),"-",LN(Table222[[#This Row],[Close]]/E112))</f>
        <v>1.2765243408948135E-3</v>
      </c>
    </row>
    <row r="114" spans="1:8" x14ac:dyDescent="0.3">
      <c r="A114" s="2">
        <v>43265</v>
      </c>
      <c r="B114" s="1">
        <v>10832.9</v>
      </c>
      <c r="C114" s="1">
        <v>10833.7</v>
      </c>
      <c r="D114" s="1">
        <v>10773.55</v>
      </c>
      <c r="E114" s="1">
        <v>10808.05</v>
      </c>
      <c r="F114" s="1">
        <v>190031664</v>
      </c>
      <c r="G114" s="1">
        <v>11659.79</v>
      </c>
      <c r="H114" s="3">
        <f>IF(ISERR(LN(Table222[[#This Row],[Close]]/E113)),"-",LN(Table222[[#This Row],[Close]]/E113))</f>
        <v>-4.4911740754108491E-3</v>
      </c>
    </row>
    <row r="115" spans="1:8" x14ac:dyDescent="0.3">
      <c r="A115" s="2">
        <v>43266</v>
      </c>
      <c r="B115" s="1">
        <v>10808.65</v>
      </c>
      <c r="C115" s="1">
        <v>10834</v>
      </c>
      <c r="D115" s="1">
        <v>10755.4</v>
      </c>
      <c r="E115" s="1">
        <v>10817.7</v>
      </c>
      <c r="F115" s="1">
        <v>314764425</v>
      </c>
      <c r="G115" s="1">
        <v>19271.43</v>
      </c>
      <c r="H115" s="3">
        <f>IF(ISERR(LN(Table222[[#This Row],[Close]]/E114)),"-",LN(Table222[[#This Row],[Close]]/E114))</f>
        <v>8.9245465618541871E-4</v>
      </c>
    </row>
    <row r="116" spans="1:8" x14ac:dyDescent="0.3">
      <c r="A116" s="2">
        <v>43269</v>
      </c>
      <c r="B116" s="1">
        <v>10830.2</v>
      </c>
      <c r="C116" s="1">
        <v>10830.2</v>
      </c>
      <c r="D116" s="1">
        <v>10787.35</v>
      </c>
      <c r="E116" s="1">
        <v>10799.85</v>
      </c>
      <c r="F116" s="1">
        <v>202727202</v>
      </c>
      <c r="G116" s="1">
        <v>11182.48</v>
      </c>
      <c r="H116" s="3">
        <f>IF(ISERR(LN(Table222[[#This Row],[Close]]/E115)),"-",LN(Table222[[#This Row],[Close]]/E115))</f>
        <v>-1.6514363613613185E-3</v>
      </c>
    </row>
    <row r="117" spans="1:8" x14ac:dyDescent="0.3">
      <c r="A117" s="2">
        <v>43270</v>
      </c>
      <c r="B117" s="1">
        <v>10789.45</v>
      </c>
      <c r="C117" s="1">
        <v>10789.45</v>
      </c>
      <c r="D117" s="1">
        <v>10701.2</v>
      </c>
      <c r="E117" s="1">
        <v>10710.45</v>
      </c>
      <c r="F117" s="1">
        <v>231382790</v>
      </c>
      <c r="G117" s="1">
        <v>12290.16</v>
      </c>
      <c r="H117" s="3">
        <f>IF(ISERR(LN(Table222[[#This Row],[Close]]/E116)),"-",LN(Table222[[#This Row],[Close]]/E116))</f>
        <v>-8.3123447611347413E-3</v>
      </c>
    </row>
    <row r="118" spans="1:8" x14ac:dyDescent="0.3">
      <c r="A118" s="2">
        <v>43271</v>
      </c>
      <c r="B118" s="1">
        <v>10734.65</v>
      </c>
      <c r="C118" s="1">
        <v>10781.8</v>
      </c>
      <c r="D118" s="1">
        <v>10724.05</v>
      </c>
      <c r="E118" s="1">
        <v>10772.05</v>
      </c>
      <c r="F118" s="1">
        <v>199467082</v>
      </c>
      <c r="G118" s="1">
        <v>10858.35</v>
      </c>
      <c r="H118" s="3">
        <f>IF(ISERR(LN(Table222[[#This Row],[Close]]/E117)),"-",LN(Table222[[#This Row],[Close]]/E117))</f>
        <v>5.7349162184533176E-3</v>
      </c>
    </row>
    <row r="119" spans="1:8" x14ac:dyDescent="0.3">
      <c r="A119" s="2">
        <v>43272</v>
      </c>
      <c r="B119" s="1">
        <v>10808.45</v>
      </c>
      <c r="C119" s="1">
        <v>10809.6</v>
      </c>
      <c r="D119" s="1">
        <v>10725.9</v>
      </c>
      <c r="E119" s="1">
        <v>10741.1</v>
      </c>
      <c r="F119" s="1">
        <v>230507383</v>
      </c>
      <c r="G119" s="1">
        <v>12211.18</v>
      </c>
      <c r="H119" s="3">
        <f>IF(ISERR(LN(Table222[[#This Row],[Close]]/E118)),"-",LN(Table222[[#This Row],[Close]]/E118))</f>
        <v>-2.8773119094804597E-3</v>
      </c>
    </row>
    <row r="120" spans="1:8" x14ac:dyDescent="0.3">
      <c r="A120" s="2">
        <v>43273</v>
      </c>
      <c r="B120" s="1">
        <v>10742.7</v>
      </c>
      <c r="C120" s="1">
        <v>10837</v>
      </c>
      <c r="D120" s="1">
        <v>10710.45</v>
      </c>
      <c r="E120" s="1">
        <v>10821.85</v>
      </c>
      <c r="F120" s="1">
        <v>236898415</v>
      </c>
      <c r="G120" s="1">
        <v>13520.01</v>
      </c>
      <c r="H120" s="3">
        <f>IF(ISERR(LN(Table222[[#This Row],[Close]]/E119)),"-",LN(Table222[[#This Row],[Close]]/E119))</f>
        <v>7.489733777589257E-3</v>
      </c>
    </row>
    <row r="121" spans="1:8" x14ac:dyDescent="0.3">
      <c r="A121" s="2">
        <v>43276</v>
      </c>
      <c r="B121" s="1">
        <v>10822.9</v>
      </c>
      <c r="C121" s="1">
        <v>10831.05</v>
      </c>
      <c r="D121" s="1">
        <v>10753.05</v>
      </c>
      <c r="E121" s="1">
        <v>10762.45</v>
      </c>
      <c r="F121" s="1">
        <v>236693278</v>
      </c>
      <c r="G121" s="1">
        <v>12012.41</v>
      </c>
      <c r="H121" s="3">
        <f>IF(ISERR(LN(Table222[[#This Row],[Close]]/E120)),"-",LN(Table222[[#This Row],[Close]]/E120))</f>
        <v>-5.5040144879465814E-3</v>
      </c>
    </row>
    <row r="122" spans="1:8" x14ac:dyDescent="0.3">
      <c r="A122" s="2">
        <v>43277</v>
      </c>
      <c r="B122" s="1">
        <v>10742.7</v>
      </c>
      <c r="C122" s="1">
        <v>10805.25</v>
      </c>
      <c r="D122" s="1">
        <v>10732.55</v>
      </c>
      <c r="E122" s="1">
        <v>10769.15</v>
      </c>
      <c r="F122" s="1">
        <v>226846382</v>
      </c>
      <c r="G122" s="1">
        <v>12113.53</v>
      </c>
      <c r="H122" s="3">
        <f>IF(ISERR(LN(Table222[[#This Row],[Close]]/E121)),"-",LN(Table222[[#This Row],[Close]]/E121))</f>
        <v>6.2234113732792811E-4</v>
      </c>
    </row>
    <row r="123" spans="1:8" x14ac:dyDescent="0.3">
      <c r="A123" s="2">
        <v>43278</v>
      </c>
      <c r="B123" s="1">
        <v>10785.5</v>
      </c>
      <c r="C123" s="1">
        <v>10785.5</v>
      </c>
      <c r="D123" s="1">
        <v>10652.4</v>
      </c>
      <c r="E123" s="1">
        <v>10671.4</v>
      </c>
      <c r="F123" s="1">
        <v>253620792</v>
      </c>
      <c r="G123" s="1">
        <v>13837.03</v>
      </c>
      <c r="H123" s="3">
        <f>IF(ISERR(LN(Table222[[#This Row],[Close]]/E122)),"-",LN(Table222[[#This Row],[Close]]/E122))</f>
        <v>-9.1182994159396107E-3</v>
      </c>
    </row>
    <row r="124" spans="1:8" x14ac:dyDescent="0.3">
      <c r="A124" s="2">
        <v>43279</v>
      </c>
      <c r="B124" s="1">
        <v>10660.8</v>
      </c>
      <c r="C124" s="1">
        <v>10674.2</v>
      </c>
      <c r="D124" s="1">
        <v>10557.7</v>
      </c>
      <c r="E124" s="1">
        <v>10589.1</v>
      </c>
      <c r="F124" s="1">
        <v>363157327</v>
      </c>
      <c r="G124" s="1">
        <v>20187.98</v>
      </c>
      <c r="H124" s="3">
        <f>IF(ISERR(LN(Table222[[#This Row],[Close]]/E123)),"-",LN(Table222[[#This Row],[Close]]/E123))</f>
        <v>-7.7420955375824396E-3</v>
      </c>
    </row>
    <row r="125" spans="1:8" x14ac:dyDescent="0.3">
      <c r="A125" s="2">
        <v>43280</v>
      </c>
      <c r="B125" s="1">
        <v>10612.85</v>
      </c>
      <c r="C125" s="1">
        <v>10723.05</v>
      </c>
      <c r="D125" s="1">
        <v>10612.35</v>
      </c>
      <c r="E125" s="1">
        <v>10714.3</v>
      </c>
      <c r="F125" s="1">
        <v>250327878</v>
      </c>
      <c r="G125" s="1">
        <v>14440.17</v>
      </c>
      <c r="H125" s="3">
        <f>IF(ISERR(LN(Table222[[#This Row],[Close]]/E124)),"-",LN(Table222[[#This Row],[Close]]/E124))</f>
        <v>1.1754127647321299E-2</v>
      </c>
    </row>
    <row r="126" spans="1:8" x14ac:dyDescent="0.3">
      <c r="A126" s="2">
        <v>43283</v>
      </c>
      <c r="B126" s="1">
        <v>10732.35</v>
      </c>
      <c r="C126" s="1">
        <v>10736.15</v>
      </c>
      <c r="D126" s="1">
        <v>10604.65</v>
      </c>
      <c r="E126" s="1">
        <v>10657.3</v>
      </c>
      <c r="F126" s="1">
        <v>304536687</v>
      </c>
      <c r="G126" s="1">
        <v>13591.3</v>
      </c>
      <c r="H126" s="3">
        <f>IF(ISERR(LN(Table222[[#This Row],[Close]]/E125)),"-",LN(Table222[[#This Row],[Close]]/E125))</f>
        <v>-5.334194459439767E-3</v>
      </c>
    </row>
    <row r="127" spans="1:8" x14ac:dyDescent="0.3">
      <c r="A127" s="2">
        <v>43284</v>
      </c>
      <c r="B127" s="1">
        <v>10668.6</v>
      </c>
      <c r="C127" s="1">
        <v>10713.3</v>
      </c>
      <c r="D127" s="1">
        <v>10630.25</v>
      </c>
      <c r="E127" s="1">
        <v>10699.9</v>
      </c>
      <c r="F127" s="1">
        <v>208371545</v>
      </c>
      <c r="G127" s="1">
        <v>10896.89</v>
      </c>
      <c r="H127" s="3">
        <f>IF(ISERR(LN(Table222[[#This Row],[Close]]/E126)),"-",LN(Table222[[#This Row],[Close]]/E126))</f>
        <v>3.9892922757939599E-3</v>
      </c>
    </row>
    <row r="128" spans="1:8" x14ac:dyDescent="0.3">
      <c r="A128" s="2">
        <v>43285</v>
      </c>
      <c r="B128" s="1">
        <v>10715</v>
      </c>
      <c r="C128" s="1">
        <v>10777.15</v>
      </c>
      <c r="D128" s="1">
        <v>10677.75</v>
      </c>
      <c r="E128" s="1">
        <v>10769.9</v>
      </c>
      <c r="F128" s="1">
        <v>179268271</v>
      </c>
      <c r="G128" s="1">
        <v>10388.69</v>
      </c>
      <c r="H128" s="3">
        <f>IF(ISERR(LN(Table222[[#This Row],[Close]]/E127)),"-",LN(Table222[[#This Row],[Close]]/E127))</f>
        <v>6.5208104443272496E-3</v>
      </c>
    </row>
    <row r="129" spans="1:8" x14ac:dyDescent="0.3">
      <c r="A129" s="2">
        <v>43286</v>
      </c>
      <c r="B129" s="1">
        <v>10786.05</v>
      </c>
      <c r="C129" s="1">
        <v>10786.05</v>
      </c>
      <c r="D129" s="1">
        <v>10726.25</v>
      </c>
      <c r="E129" s="1">
        <v>10749.75</v>
      </c>
      <c r="F129" s="1">
        <v>227267176</v>
      </c>
      <c r="G129" s="1">
        <v>13676.58</v>
      </c>
      <c r="H129" s="3">
        <f>IF(ISERR(LN(Table222[[#This Row],[Close]]/E128)),"-",LN(Table222[[#This Row],[Close]]/E128))</f>
        <v>-1.8727075848253383E-3</v>
      </c>
    </row>
    <row r="130" spans="1:8" x14ac:dyDescent="0.3">
      <c r="A130" s="2">
        <v>43287</v>
      </c>
      <c r="B130" s="1">
        <v>10744.15</v>
      </c>
      <c r="C130" s="1">
        <v>10816.35</v>
      </c>
      <c r="D130" s="1">
        <v>10735.05</v>
      </c>
      <c r="E130" s="1">
        <v>10772.65</v>
      </c>
      <c r="F130" s="1">
        <v>256547706</v>
      </c>
      <c r="G130" s="1">
        <v>14006.48</v>
      </c>
      <c r="H130" s="3">
        <f>IF(ISERR(LN(Table222[[#This Row],[Close]]/E129)),"-",LN(Table222[[#This Row],[Close]]/E129))</f>
        <v>2.1280162660109484E-3</v>
      </c>
    </row>
    <row r="131" spans="1:8" x14ac:dyDescent="0.3">
      <c r="A131" s="2">
        <v>43290</v>
      </c>
      <c r="B131" s="1">
        <v>10838.3</v>
      </c>
      <c r="C131" s="1">
        <v>10860.35</v>
      </c>
      <c r="D131" s="1">
        <v>10807.15</v>
      </c>
      <c r="E131" s="1">
        <v>10852.9</v>
      </c>
      <c r="F131" s="1">
        <v>189331016</v>
      </c>
      <c r="G131" s="1">
        <v>10843.92</v>
      </c>
      <c r="H131" s="3">
        <f>IF(ISERR(LN(Table222[[#This Row],[Close]]/E130)),"-",LN(Table222[[#This Row],[Close]]/E130))</f>
        <v>7.4218106239193555E-3</v>
      </c>
    </row>
    <row r="132" spans="1:8" x14ac:dyDescent="0.3">
      <c r="A132" s="2">
        <v>43291</v>
      </c>
      <c r="B132" s="1">
        <v>10902.75</v>
      </c>
      <c r="C132" s="1">
        <v>10956.9</v>
      </c>
      <c r="D132" s="1">
        <v>10876.65</v>
      </c>
      <c r="E132" s="1">
        <v>10947.25</v>
      </c>
      <c r="F132" s="1">
        <v>203061980</v>
      </c>
      <c r="G132" s="1">
        <v>12834.85</v>
      </c>
      <c r="H132" s="3">
        <f>IF(ISERR(LN(Table222[[#This Row],[Close]]/E131)),"-",LN(Table222[[#This Row],[Close]]/E131))</f>
        <v>8.6559577894496902E-3</v>
      </c>
    </row>
    <row r="133" spans="1:8" x14ac:dyDescent="0.3">
      <c r="A133" s="2">
        <v>43292</v>
      </c>
      <c r="B133" s="1">
        <v>10956.4</v>
      </c>
      <c r="C133" s="1">
        <v>10976.65</v>
      </c>
      <c r="D133" s="1">
        <v>10923</v>
      </c>
      <c r="E133" s="1">
        <v>10948.3</v>
      </c>
      <c r="F133" s="1">
        <v>229211999</v>
      </c>
      <c r="G133" s="1">
        <v>15944.45</v>
      </c>
      <c r="H133" s="3">
        <f>IF(ISERR(LN(Table222[[#This Row],[Close]]/E132)),"-",LN(Table222[[#This Row],[Close]]/E132))</f>
        <v>9.5909899573626465E-5</v>
      </c>
    </row>
    <row r="134" spans="1:8" x14ac:dyDescent="0.3">
      <c r="A134" s="2">
        <v>43293</v>
      </c>
      <c r="B134" s="1">
        <v>11006.95</v>
      </c>
      <c r="C134" s="1">
        <v>11078.3</v>
      </c>
      <c r="D134" s="1">
        <v>10999.65</v>
      </c>
      <c r="E134" s="1">
        <v>11023.2</v>
      </c>
      <c r="F134" s="1">
        <v>256034815</v>
      </c>
      <c r="G134" s="1">
        <v>15787.28</v>
      </c>
      <c r="H134" s="3">
        <f>IF(ISERR(LN(Table222[[#This Row],[Close]]/E133)),"-",LN(Table222[[#This Row],[Close]]/E133))</f>
        <v>6.8179496293051707E-3</v>
      </c>
    </row>
    <row r="135" spans="1:8" x14ac:dyDescent="0.3">
      <c r="A135" s="2">
        <v>43294</v>
      </c>
      <c r="B135" s="1">
        <v>11056.9</v>
      </c>
      <c r="C135" s="1">
        <v>11071.35</v>
      </c>
      <c r="D135" s="1">
        <v>10999.75</v>
      </c>
      <c r="E135" s="1">
        <v>11018.9</v>
      </c>
      <c r="F135" s="1">
        <v>241670818</v>
      </c>
      <c r="G135" s="1">
        <v>14744.56</v>
      </c>
      <c r="H135" s="3">
        <f>IF(ISERR(LN(Table222[[#This Row],[Close]]/E134)),"-",LN(Table222[[#This Row],[Close]]/E134))</f>
        <v>-3.9016246678396689E-4</v>
      </c>
    </row>
    <row r="136" spans="1:8" x14ac:dyDescent="0.3">
      <c r="A136" s="2">
        <v>43297</v>
      </c>
      <c r="B136" s="1">
        <v>11018.95</v>
      </c>
      <c r="C136" s="1">
        <v>11019.5</v>
      </c>
      <c r="D136" s="1">
        <v>10926.25</v>
      </c>
      <c r="E136" s="1">
        <v>10936.85</v>
      </c>
      <c r="F136" s="1">
        <v>216971413</v>
      </c>
      <c r="G136" s="1">
        <v>13709.57</v>
      </c>
      <c r="H136" s="3">
        <f>IF(ISERR(LN(Table222[[#This Row],[Close]]/E135)),"-",LN(Table222[[#This Row],[Close]]/E135))</f>
        <v>-7.4741588844156994E-3</v>
      </c>
    </row>
    <row r="137" spans="1:8" x14ac:dyDescent="0.3">
      <c r="A137" s="2">
        <v>43298</v>
      </c>
      <c r="B137" s="1">
        <v>10939.65</v>
      </c>
      <c r="C137" s="1">
        <v>11018.5</v>
      </c>
      <c r="D137" s="1">
        <v>10925.6</v>
      </c>
      <c r="E137" s="1">
        <v>11008.05</v>
      </c>
      <c r="F137" s="1">
        <v>217107580</v>
      </c>
      <c r="G137" s="1">
        <v>12649.4</v>
      </c>
      <c r="H137" s="3">
        <f>IF(ISERR(LN(Table222[[#This Row],[Close]]/E136)),"-",LN(Table222[[#This Row],[Close]]/E136))</f>
        <v>6.4890019854781638E-3</v>
      </c>
    </row>
    <row r="138" spans="1:8" x14ac:dyDescent="0.3">
      <c r="A138" s="2">
        <v>43299</v>
      </c>
      <c r="B138" s="1">
        <v>11060.2</v>
      </c>
      <c r="C138" s="1">
        <v>11076.2</v>
      </c>
      <c r="D138" s="1">
        <v>10956.3</v>
      </c>
      <c r="E138" s="1">
        <v>10980.45</v>
      </c>
      <c r="F138" s="1">
        <v>232502459</v>
      </c>
      <c r="G138" s="1">
        <v>13320.2</v>
      </c>
      <c r="H138" s="3">
        <f>IF(ISERR(LN(Table222[[#This Row],[Close]]/E137)),"-",LN(Table222[[#This Row],[Close]]/E137))</f>
        <v>-2.5104044836980507E-3</v>
      </c>
    </row>
    <row r="139" spans="1:8" x14ac:dyDescent="0.3">
      <c r="A139" s="2">
        <v>43300</v>
      </c>
      <c r="B139" s="1">
        <v>10999.5</v>
      </c>
      <c r="C139" s="1">
        <v>11006.5</v>
      </c>
      <c r="D139" s="1">
        <v>10935.45</v>
      </c>
      <c r="E139" s="1">
        <v>10957.1</v>
      </c>
      <c r="F139" s="1">
        <v>222056399</v>
      </c>
      <c r="G139" s="1">
        <v>12199.98</v>
      </c>
      <c r="H139" s="3">
        <f>IF(ISERR(LN(Table222[[#This Row],[Close]]/E138)),"-",LN(Table222[[#This Row],[Close]]/E138))</f>
        <v>-2.1287708807833992E-3</v>
      </c>
    </row>
    <row r="140" spans="1:8" x14ac:dyDescent="0.3">
      <c r="A140" s="2">
        <v>43301</v>
      </c>
      <c r="B140" s="1">
        <v>10963.5</v>
      </c>
      <c r="C140" s="1">
        <v>11030.25</v>
      </c>
      <c r="D140" s="1">
        <v>10946.2</v>
      </c>
      <c r="E140" s="1">
        <v>11010.2</v>
      </c>
      <c r="F140" s="1">
        <v>193144113</v>
      </c>
      <c r="G140" s="1">
        <v>14105.94</v>
      </c>
      <c r="H140" s="3">
        <f>IF(ISERR(LN(Table222[[#This Row],[Close]]/E139)),"-",LN(Table222[[#This Row],[Close]]/E139))</f>
        <v>4.8344679065168992E-3</v>
      </c>
    </row>
    <row r="141" spans="1:8" x14ac:dyDescent="0.3">
      <c r="A141" s="2">
        <v>43304</v>
      </c>
      <c r="B141" s="1">
        <v>11019.85</v>
      </c>
      <c r="C141" s="1">
        <v>11093.4</v>
      </c>
      <c r="D141" s="1">
        <v>11010.95</v>
      </c>
      <c r="E141" s="1">
        <v>11084.75</v>
      </c>
      <c r="F141" s="1">
        <v>236153085</v>
      </c>
      <c r="G141" s="1">
        <v>14932.51</v>
      </c>
      <c r="H141" s="3">
        <f>IF(ISERR(LN(Table222[[#This Row],[Close]]/E140)),"-",LN(Table222[[#This Row],[Close]]/E140))</f>
        <v>6.7481739405328336E-3</v>
      </c>
    </row>
    <row r="142" spans="1:8" x14ac:dyDescent="0.3">
      <c r="A142" s="2">
        <v>43305</v>
      </c>
      <c r="B142" s="1">
        <v>11109</v>
      </c>
      <c r="C142" s="1">
        <v>11143.4</v>
      </c>
      <c r="D142" s="1">
        <v>11092.5</v>
      </c>
      <c r="E142" s="1">
        <v>11134.3</v>
      </c>
      <c r="F142" s="1">
        <v>212247395</v>
      </c>
      <c r="G142" s="1">
        <v>13931.15</v>
      </c>
      <c r="H142" s="3">
        <f>IF(ISERR(LN(Table222[[#This Row],[Close]]/E141)),"-",LN(Table222[[#This Row],[Close]]/E141))</f>
        <v>4.4601440782581301E-3</v>
      </c>
    </row>
    <row r="143" spans="1:8" x14ac:dyDescent="0.3">
      <c r="A143" s="2">
        <v>43306</v>
      </c>
      <c r="B143" s="1">
        <v>11148.4</v>
      </c>
      <c r="C143" s="1">
        <v>11157.15</v>
      </c>
      <c r="D143" s="1">
        <v>11113.25</v>
      </c>
      <c r="E143" s="1">
        <v>11132</v>
      </c>
      <c r="F143" s="1">
        <v>212333169</v>
      </c>
      <c r="G143" s="1">
        <v>12528.8</v>
      </c>
      <c r="H143" s="3">
        <f>IF(ISERR(LN(Table222[[#This Row],[Close]]/E142)),"-",LN(Table222[[#This Row],[Close]]/E142))</f>
        <v>-2.0659022901692162E-4</v>
      </c>
    </row>
    <row r="144" spans="1:8" x14ac:dyDescent="0.3">
      <c r="A144" s="2">
        <v>43307</v>
      </c>
      <c r="B144" s="1">
        <v>11132.95</v>
      </c>
      <c r="C144" s="1">
        <v>11185.85</v>
      </c>
      <c r="D144" s="1">
        <v>11125.7</v>
      </c>
      <c r="E144" s="1">
        <v>11167.3</v>
      </c>
      <c r="F144" s="1">
        <v>376657398</v>
      </c>
      <c r="G144" s="1">
        <v>21595.33</v>
      </c>
      <c r="H144" s="3">
        <f>IF(ISERR(LN(Table222[[#This Row],[Close]]/E143)),"-",LN(Table222[[#This Row],[Close]]/E143))</f>
        <v>3.1660213088618083E-3</v>
      </c>
    </row>
    <row r="145" spans="1:8" x14ac:dyDescent="0.3">
      <c r="A145" s="2">
        <v>43308</v>
      </c>
      <c r="B145" s="1">
        <v>11232.75</v>
      </c>
      <c r="C145" s="1">
        <v>11283.4</v>
      </c>
      <c r="D145" s="1">
        <v>11210.25</v>
      </c>
      <c r="E145" s="1">
        <v>11278.35</v>
      </c>
      <c r="F145" s="1">
        <v>324343457</v>
      </c>
      <c r="G145" s="1">
        <v>15203.09</v>
      </c>
      <c r="H145" s="3">
        <f>IF(ISERR(LN(Table222[[#This Row],[Close]]/E144)),"-",LN(Table222[[#This Row],[Close]]/E144))</f>
        <v>9.8950938021973352E-3</v>
      </c>
    </row>
    <row r="146" spans="1:8" x14ac:dyDescent="0.3">
      <c r="A146" s="2">
        <v>43311</v>
      </c>
      <c r="B146" s="1">
        <v>11296.65</v>
      </c>
      <c r="C146" s="1">
        <v>11328.1</v>
      </c>
      <c r="D146" s="1">
        <v>11261.45</v>
      </c>
      <c r="E146" s="1">
        <v>11319.55</v>
      </c>
      <c r="F146" s="1">
        <v>287435926</v>
      </c>
      <c r="G146" s="1">
        <v>14716.66</v>
      </c>
      <c r="H146" s="3">
        <f>IF(ISERR(LN(Table222[[#This Row],[Close]]/E145)),"-",LN(Table222[[#This Row],[Close]]/E145))</f>
        <v>3.6463605599989543E-3</v>
      </c>
    </row>
    <row r="147" spans="1:8" x14ac:dyDescent="0.3">
      <c r="A147" s="2">
        <v>43312</v>
      </c>
      <c r="B147" s="1">
        <v>11311.05</v>
      </c>
      <c r="C147" s="1">
        <v>11366</v>
      </c>
      <c r="D147" s="1">
        <v>11267.75</v>
      </c>
      <c r="E147" s="1">
        <v>11356.5</v>
      </c>
      <c r="F147" s="1">
        <v>264430889</v>
      </c>
      <c r="G147" s="1">
        <v>15297.4</v>
      </c>
      <c r="H147" s="3">
        <f>IF(ISERR(LN(Table222[[#This Row],[Close]]/E146)),"-",LN(Table222[[#This Row],[Close]]/E146))</f>
        <v>3.2589478946312938E-3</v>
      </c>
    </row>
    <row r="148" spans="1:8" x14ac:dyDescent="0.3">
      <c r="A148" s="2">
        <v>43313</v>
      </c>
      <c r="B148" s="1">
        <v>11359.8</v>
      </c>
      <c r="C148" s="1">
        <v>11390.55</v>
      </c>
      <c r="D148" s="1">
        <v>11313.55</v>
      </c>
      <c r="E148" s="1">
        <v>11346.2</v>
      </c>
      <c r="F148" s="1">
        <v>278012697</v>
      </c>
      <c r="G148" s="1">
        <v>14436.12</v>
      </c>
      <c r="H148" s="3">
        <f>IF(ISERR(LN(Table222[[#This Row],[Close]]/E147)),"-",LN(Table222[[#This Row],[Close]]/E147))</f>
        <v>-9.0738112265936017E-4</v>
      </c>
    </row>
    <row r="149" spans="1:8" x14ac:dyDescent="0.3">
      <c r="A149" s="2">
        <v>43314</v>
      </c>
      <c r="B149" s="1">
        <v>11328.9</v>
      </c>
      <c r="C149" s="1">
        <v>11328.9</v>
      </c>
      <c r="D149" s="1">
        <v>11234.95</v>
      </c>
      <c r="E149" s="1">
        <v>11244.7</v>
      </c>
      <c r="F149" s="1">
        <v>216533127</v>
      </c>
      <c r="G149" s="1">
        <v>12267.66</v>
      </c>
      <c r="H149" s="3">
        <f>IF(ISERR(LN(Table222[[#This Row],[Close]]/E148)),"-",LN(Table222[[#This Row],[Close]]/E148))</f>
        <v>-8.9859795750619302E-3</v>
      </c>
    </row>
    <row r="150" spans="1:8" x14ac:dyDescent="0.3">
      <c r="A150" s="2">
        <v>43315</v>
      </c>
      <c r="B150" s="1">
        <v>11297.8</v>
      </c>
      <c r="C150" s="1">
        <v>11368</v>
      </c>
      <c r="D150" s="1">
        <v>11294.55</v>
      </c>
      <c r="E150" s="1">
        <v>11360.8</v>
      </c>
      <c r="F150" s="1">
        <v>225146360</v>
      </c>
      <c r="G150" s="1">
        <v>12984.66</v>
      </c>
      <c r="H150" s="3">
        <f>IF(ISERR(LN(Table222[[#This Row],[Close]]/E149)),"-",LN(Table222[[#This Row],[Close]]/E149))</f>
        <v>1.0271926817053497E-2</v>
      </c>
    </row>
    <row r="151" spans="1:8" x14ac:dyDescent="0.3">
      <c r="A151" s="2">
        <v>43318</v>
      </c>
      <c r="B151" s="1">
        <v>11401.5</v>
      </c>
      <c r="C151" s="1">
        <v>11427.65</v>
      </c>
      <c r="D151" s="1">
        <v>11370.6</v>
      </c>
      <c r="E151" s="1">
        <v>11387.1</v>
      </c>
      <c r="F151" s="1">
        <v>210002582</v>
      </c>
      <c r="G151" s="1">
        <v>11321.55</v>
      </c>
      <c r="H151" s="3">
        <f>IF(ISERR(LN(Table222[[#This Row],[Close]]/E150)),"-",LN(Table222[[#This Row],[Close]]/E150))</f>
        <v>2.312302385563333E-3</v>
      </c>
    </row>
    <row r="152" spans="1:8" x14ac:dyDescent="0.3">
      <c r="A152" s="2">
        <v>43319</v>
      </c>
      <c r="B152" s="1">
        <v>11423.15</v>
      </c>
      <c r="C152" s="1">
        <v>11428.95</v>
      </c>
      <c r="D152" s="1">
        <v>11359.7</v>
      </c>
      <c r="E152" s="1">
        <v>11389.45</v>
      </c>
      <c r="F152" s="1">
        <v>233409612</v>
      </c>
      <c r="G152" s="1">
        <v>12457.71</v>
      </c>
      <c r="H152" s="3">
        <f>IF(ISERR(LN(Table222[[#This Row],[Close]]/E151)),"-",LN(Table222[[#This Row],[Close]]/E151))</f>
        <v>2.0635258705455244E-4</v>
      </c>
    </row>
    <row r="153" spans="1:8" x14ac:dyDescent="0.3">
      <c r="A153" s="2">
        <v>43320</v>
      </c>
      <c r="B153" s="1">
        <v>11412.5</v>
      </c>
      <c r="C153" s="1">
        <v>11459.95</v>
      </c>
      <c r="D153" s="1">
        <v>11379.3</v>
      </c>
      <c r="E153" s="1">
        <v>11450</v>
      </c>
      <c r="F153" s="1">
        <v>217047641</v>
      </c>
      <c r="G153" s="1">
        <v>12422.62</v>
      </c>
      <c r="H153" s="3">
        <f>IF(ISERR(LN(Table222[[#This Row],[Close]]/E152)),"-",LN(Table222[[#This Row],[Close]]/E152))</f>
        <v>5.3022416789647508E-3</v>
      </c>
    </row>
    <row r="154" spans="1:8" x14ac:dyDescent="0.3">
      <c r="A154" s="2">
        <v>43321</v>
      </c>
      <c r="B154" s="1">
        <v>11493.25</v>
      </c>
      <c r="C154" s="1">
        <v>11495.2</v>
      </c>
      <c r="D154" s="1">
        <v>11454.1</v>
      </c>
      <c r="E154" s="1">
        <v>11470.7</v>
      </c>
      <c r="F154" s="1">
        <v>311521403</v>
      </c>
      <c r="G154" s="1">
        <v>15842.76</v>
      </c>
      <c r="H154" s="3">
        <f>IF(ISERR(LN(Table222[[#This Row],[Close]]/E153)),"-",LN(Table222[[#This Row],[Close]]/E153))</f>
        <v>1.806228049557314E-3</v>
      </c>
    </row>
    <row r="155" spans="1:8" x14ac:dyDescent="0.3">
      <c r="A155" s="2">
        <v>43322</v>
      </c>
      <c r="B155" s="1">
        <v>11474.95</v>
      </c>
      <c r="C155" s="1">
        <v>11478.75</v>
      </c>
      <c r="D155" s="1">
        <v>11419.65</v>
      </c>
      <c r="E155" s="1">
        <v>11429.5</v>
      </c>
      <c r="F155" s="1">
        <v>336424182</v>
      </c>
      <c r="G155" s="1">
        <v>15738.26</v>
      </c>
      <c r="H155" s="3">
        <f>IF(ISERR(LN(Table222[[#This Row],[Close]]/E154)),"-",LN(Table222[[#This Row],[Close]]/E154))</f>
        <v>-3.5982257318400699E-3</v>
      </c>
    </row>
    <row r="156" spans="1:8" x14ac:dyDescent="0.3">
      <c r="A156" s="2">
        <v>43325</v>
      </c>
      <c r="B156" s="1">
        <v>11369.6</v>
      </c>
      <c r="C156" s="1">
        <v>11406.3</v>
      </c>
      <c r="D156" s="1">
        <v>11340.3</v>
      </c>
      <c r="E156" s="1">
        <v>11355.75</v>
      </c>
      <c r="F156" s="1">
        <v>254466760</v>
      </c>
      <c r="G156" s="1">
        <v>12899.22</v>
      </c>
      <c r="H156" s="3">
        <f>IF(ISERR(LN(Table222[[#This Row],[Close]]/E155)),"-",LN(Table222[[#This Row],[Close]]/E155))</f>
        <v>-6.4735087435117758E-3</v>
      </c>
    </row>
    <row r="157" spans="1:8" x14ac:dyDescent="0.3">
      <c r="A157" s="2">
        <v>43326</v>
      </c>
      <c r="B157" s="1">
        <v>11381.7</v>
      </c>
      <c r="C157" s="1">
        <v>11452.45</v>
      </c>
      <c r="D157" s="1">
        <v>11370.8</v>
      </c>
      <c r="E157" s="1">
        <v>11435.1</v>
      </c>
      <c r="F157" s="1">
        <v>239841680</v>
      </c>
      <c r="G157" s="1">
        <v>13935.35</v>
      </c>
      <c r="H157" s="3">
        <f>IF(ISERR(LN(Table222[[#This Row],[Close]]/E156)),"-",LN(Table222[[#This Row],[Close]]/E156))</f>
        <v>6.9633489429444069E-3</v>
      </c>
    </row>
    <row r="158" spans="1:8" x14ac:dyDescent="0.3">
      <c r="A158" s="2">
        <v>43328</v>
      </c>
      <c r="B158" s="1">
        <v>11397.15</v>
      </c>
      <c r="C158" s="1">
        <v>11449.85</v>
      </c>
      <c r="D158" s="1">
        <v>11366.25</v>
      </c>
      <c r="E158" s="1">
        <v>11385.05</v>
      </c>
      <c r="F158" s="1">
        <v>299610298</v>
      </c>
      <c r="G158" s="1">
        <v>17081.62</v>
      </c>
      <c r="H158" s="3">
        <f>IF(ISERR(LN(Table222[[#This Row],[Close]]/E157)),"-",LN(Table222[[#This Row],[Close]]/E157))</f>
        <v>-4.38648126781707E-3</v>
      </c>
    </row>
    <row r="159" spans="1:8" x14ac:dyDescent="0.3">
      <c r="A159" s="2">
        <v>43329</v>
      </c>
      <c r="B159" s="1">
        <v>11437.15</v>
      </c>
      <c r="C159" s="1">
        <v>11486.45</v>
      </c>
      <c r="D159" s="1">
        <v>11431.8</v>
      </c>
      <c r="E159" s="1">
        <v>11470.75</v>
      </c>
      <c r="F159" s="1">
        <v>241985503</v>
      </c>
      <c r="G159" s="1">
        <v>13275.31</v>
      </c>
      <c r="H159" s="3">
        <f>IF(ISERR(LN(Table222[[#This Row],[Close]]/E158)),"-",LN(Table222[[#This Row],[Close]]/E158))</f>
        <v>7.4992257226116294E-3</v>
      </c>
    </row>
    <row r="160" spans="1:8" x14ac:dyDescent="0.3">
      <c r="A160" s="2">
        <v>43332</v>
      </c>
      <c r="B160" s="1">
        <v>11502.1</v>
      </c>
      <c r="C160" s="1">
        <v>11565.3</v>
      </c>
      <c r="D160" s="1">
        <v>11499.65</v>
      </c>
      <c r="E160" s="1">
        <v>11551.75</v>
      </c>
      <c r="F160" s="1">
        <v>239843358</v>
      </c>
      <c r="G160" s="1">
        <v>14119.93</v>
      </c>
      <c r="H160" s="3">
        <f>IF(ISERR(LN(Table222[[#This Row],[Close]]/E159)),"-",LN(Table222[[#This Row],[Close]]/E159))</f>
        <v>7.0366236698632748E-3</v>
      </c>
    </row>
    <row r="161" spans="1:8" x14ac:dyDescent="0.3">
      <c r="A161" s="2">
        <v>43333</v>
      </c>
      <c r="B161" s="1">
        <v>11576.2</v>
      </c>
      <c r="C161" s="1">
        <v>11581.75</v>
      </c>
      <c r="D161" s="1">
        <v>11539.6</v>
      </c>
      <c r="E161" s="1">
        <v>11570.9</v>
      </c>
      <c r="F161" s="1">
        <v>231063669</v>
      </c>
      <c r="G161" s="1">
        <v>13528.83</v>
      </c>
      <c r="H161" s="3">
        <f>IF(ISERR(LN(Table222[[#This Row],[Close]]/E160)),"-",LN(Table222[[#This Row],[Close]]/E160))</f>
        <v>1.6563849194054057E-3</v>
      </c>
    </row>
    <row r="162" spans="1:8" x14ac:dyDescent="0.3">
      <c r="A162" s="2">
        <v>43335</v>
      </c>
      <c r="B162" s="1">
        <v>11620.7</v>
      </c>
      <c r="C162" s="1">
        <v>11620.7</v>
      </c>
      <c r="D162" s="1">
        <v>11546.7</v>
      </c>
      <c r="E162" s="1">
        <v>11582.75</v>
      </c>
      <c r="F162" s="1">
        <v>256163842</v>
      </c>
      <c r="G162" s="1">
        <v>16117.77</v>
      </c>
      <c r="H162" s="3">
        <f>IF(ISERR(LN(Table222[[#This Row],[Close]]/E161)),"-",LN(Table222[[#This Row],[Close]]/E161))</f>
        <v>1.0235968009065074E-3</v>
      </c>
    </row>
    <row r="163" spans="1:8" x14ac:dyDescent="0.3">
      <c r="A163" s="2">
        <v>43336</v>
      </c>
      <c r="B163" s="1">
        <v>11566.6</v>
      </c>
      <c r="C163" s="1">
        <v>11604.6</v>
      </c>
      <c r="D163" s="1">
        <v>11532</v>
      </c>
      <c r="E163" s="1">
        <v>11557.1</v>
      </c>
      <c r="F163" s="1">
        <v>225604574</v>
      </c>
      <c r="G163" s="1">
        <v>13019.55</v>
      </c>
      <c r="H163" s="3">
        <f>IF(ISERR(LN(Table222[[#This Row],[Close]]/E162)),"-",LN(Table222[[#This Row],[Close]]/E162))</f>
        <v>-2.2169556419407827E-3</v>
      </c>
    </row>
    <row r="164" spans="1:8" x14ac:dyDescent="0.3">
      <c r="A164" s="2">
        <v>43339</v>
      </c>
      <c r="B164" s="1">
        <v>11605.85</v>
      </c>
      <c r="C164" s="1">
        <v>11700.95</v>
      </c>
      <c r="D164" s="1">
        <v>11595.6</v>
      </c>
      <c r="E164" s="1">
        <v>11691.95</v>
      </c>
      <c r="F164" s="1">
        <v>205689327</v>
      </c>
      <c r="G164" s="1">
        <v>11707.5</v>
      </c>
      <c r="H164" s="3">
        <f>IF(ISERR(LN(Table222[[#This Row],[Close]]/E163)),"-",LN(Table222[[#This Row],[Close]]/E163))</f>
        <v>1.1600604091100921E-2</v>
      </c>
    </row>
    <row r="165" spans="1:8" x14ac:dyDescent="0.3">
      <c r="A165" s="2">
        <v>43340</v>
      </c>
      <c r="B165" s="1">
        <v>11731.95</v>
      </c>
      <c r="C165" s="1">
        <v>11760.2</v>
      </c>
      <c r="D165" s="1">
        <v>11710.5</v>
      </c>
      <c r="E165" s="1">
        <v>11738.5</v>
      </c>
      <c r="F165" s="1">
        <v>249420312</v>
      </c>
      <c r="G165" s="1">
        <v>13946.7</v>
      </c>
      <c r="H165" s="3">
        <f>IF(ISERR(LN(Table222[[#This Row],[Close]]/E164)),"-",LN(Table222[[#This Row],[Close]]/E164))</f>
        <v>3.973467111897261E-3</v>
      </c>
    </row>
    <row r="166" spans="1:8" x14ac:dyDescent="0.3">
      <c r="A166" s="2">
        <v>43341</v>
      </c>
      <c r="B166" s="1">
        <v>11744.95</v>
      </c>
      <c r="C166" s="1">
        <v>11753.2</v>
      </c>
      <c r="D166" s="1">
        <v>11678.85</v>
      </c>
      <c r="E166" s="1">
        <v>11691.9</v>
      </c>
      <c r="F166" s="1">
        <v>259351550</v>
      </c>
      <c r="G166" s="1">
        <v>14324.65</v>
      </c>
      <c r="H166" s="3">
        <f>IF(ISERR(LN(Table222[[#This Row],[Close]]/E165)),"-",LN(Table222[[#This Row],[Close]]/E165))</f>
        <v>-3.9777435676563271E-3</v>
      </c>
    </row>
    <row r="167" spans="1:8" x14ac:dyDescent="0.3">
      <c r="A167" s="2">
        <v>43342</v>
      </c>
      <c r="B167" s="1">
        <v>11694.75</v>
      </c>
      <c r="C167" s="1">
        <v>11698.8</v>
      </c>
      <c r="D167" s="1">
        <v>11639.7</v>
      </c>
      <c r="E167" s="1">
        <v>11676.8</v>
      </c>
      <c r="F167" s="1">
        <v>323450305</v>
      </c>
      <c r="G167" s="1">
        <v>18275.54</v>
      </c>
      <c r="H167" s="3">
        <f>IF(ISERR(LN(Table222[[#This Row],[Close]]/E166)),"-",LN(Table222[[#This Row],[Close]]/E166))</f>
        <v>-1.2923270957780808E-3</v>
      </c>
    </row>
    <row r="168" spans="1:8" x14ac:dyDescent="0.3">
      <c r="A168" s="2">
        <v>43343</v>
      </c>
      <c r="B168" s="1">
        <v>11675.85</v>
      </c>
      <c r="C168" s="1">
        <v>11727.65</v>
      </c>
      <c r="D168" s="1">
        <v>11640.1</v>
      </c>
      <c r="E168" s="1">
        <v>11680.5</v>
      </c>
      <c r="F168" s="1">
        <v>357230312</v>
      </c>
      <c r="G168" s="1">
        <v>20755.73</v>
      </c>
      <c r="H168" s="3">
        <f>IF(ISERR(LN(Table222[[#This Row],[Close]]/E167)),"-",LN(Table222[[#This Row],[Close]]/E167))</f>
        <v>3.1681744302199772E-4</v>
      </c>
    </row>
    <row r="169" spans="1:8" x14ac:dyDescent="0.3">
      <c r="A169" s="2">
        <v>43346</v>
      </c>
      <c r="B169" s="1">
        <v>11751.8</v>
      </c>
      <c r="C169" s="1">
        <v>11751.8</v>
      </c>
      <c r="D169" s="1">
        <v>11567.4</v>
      </c>
      <c r="E169" s="1">
        <v>11582.35</v>
      </c>
      <c r="F169" s="1">
        <v>241726864</v>
      </c>
      <c r="G169" s="1">
        <v>16139.58</v>
      </c>
      <c r="H169" s="3">
        <f>IF(ISERR(LN(Table222[[#This Row],[Close]]/E168)),"-",LN(Table222[[#This Row],[Close]]/E168))</f>
        <v>-8.4383970501899584E-3</v>
      </c>
    </row>
    <row r="170" spans="1:8" x14ac:dyDescent="0.3">
      <c r="A170" s="2">
        <v>43347</v>
      </c>
      <c r="B170" s="1">
        <v>11598.75</v>
      </c>
      <c r="C170" s="1">
        <v>11602.55</v>
      </c>
      <c r="D170" s="1">
        <v>11496.85</v>
      </c>
      <c r="E170" s="1">
        <v>11520.3</v>
      </c>
      <c r="F170" s="1">
        <v>262701030</v>
      </c>
      <c r="G170" s="1">
        <v>16254.78</v>
      </c>
      <c r="H170" s="3">
        <f>IF(ISERR(LN(Table222[[#This Row],[Close]]/E169)),"-",LN(Table222[[#This Row],[Close]]/E169))</f>
        <v>-5.371691057489936E-3</v>
      </c>
    </row>
    <row r="171" spans="1:8" x14ac:dyDescent="0.3">
      <c r="A171" s="2">
        <v>43348</v>
      </c>
      <c r="B171" s="1">
        <v>11514.85</v>
      </c>
      <c r="C171" s="1">
        <v>11542.65</v>
      </c>
      <c r="D171" s="1">
        <v>11393.85</v>
      </c>
      <c r="E171" s="1">
        <v>11476.95</v>
      </c>
      <c r="F171" s="1">
        <v>253689858</v>
      </c>
      <c r="G171" s="1">
        <v>15078.23</v>
      </c>
      <c r="H171" s="3">
        <f>IF(ISERR(LN(Table222[[#This Row],[Close]]/E170)),"-",LN(Table222[[#This Row],[Close]]/E170))</f>
        <v>-3.770020445457141E-3</v>
      </c>
    </row>
    <row r="172" spans="1:8" x14ac:dyDescent="0.3">
      <c r="A172" s="2">
        <v>43349</v>
      </c>
      <c r="B172" s="1">
        <v>11514.15</v>
      </c>
      <c r="C172" s="1">
        <v>11562.25</v>
      </c>
      <c r="D172" s="1">
        <v>11436.05</v>
      </c>
      <c r="E172" s="1">
        <v>11536.9</v>
      </c>
      <c r="F172" s="1">
        <v>255558129</v>
      </c>
      <c r="G172" s="1">
        <v>15161</v>
      </c>
      <c r="H172" s="3">
        <f>IF(ISERR(LN(Table222[[#This Row],[Close]]/E171)),"-",LN(Table222[[#This Row],[Close]]/E171))</f>
        <v>5.2099179931275122E-3</v>
      </c>
    </row>
    <row r="173" spans="1:8" x14ac:dyDescent="0.3">
      <c r="A173" s="2">
        <v>43350</v>
      </c>
      <c r="B173" s="1">
        <v>11558.25</v>
      </c>
      <c r="C173" s="1">
        <v>11603</v>
      </c>
      <c r="D173" s="1">
        <v>11484.4</v>
      </c>
      <c r="E173" s="1">
        <v>11589.1</v>
      </c>
      <c r="F173" s="1">
        <v>305029077</v>
      </c>
      <c r="G173" s="1">
        <v>16441.02</v>
      </c>
      <c r="H173" s="3">
        <f>IF(ISERR(LN(Table222[[#This Row],[Close]]/E172)),"-",LN(Table222[[#This Row],[Close]]/E172))</f>
        <v>4.5144070442281106E-3</v>
      </c>
    </row>
    <row r="174" spans="1:8" x14ac:dyDescent="0.3">
      <c r="A174" s="2">
        <v>43353</v>
      </c>
      <c r="B174" s="1">
        <v>11570.25</v>
      </c>
      <c r="C174" s="1">
        <v>11573</v>
      </c>
      <c r="D174" s="1">
        <v>11427.3</v>
      </c>
      <c r="E174" s="1">
        <v>11438.1</v>
      </c>
      <c r="F174" s="1">
        <v>295597988</v>
      </c>
      <c r="G174" s="1">
        <v>16513.89</v>
      </c>
      <c r="H174" s="3">
        <f>IF(ISERR(LN(Table222[[#This Row],[Close]]/E173)),"-",LN(Table222[[#This Row],[Close]]/E173))</f>
        <v>-1.311511294512481E-2</v>
      </c>
    </row>
    <row r="175" spans="1:8" x14ac:dyDescent="0.3">
      <c r="A175" s="2">
        <v>43354</v>
      </c>
      <c r="B175" s="1">
        <v>11476.85</v>
      </c>
      <c r="C175" s="1">
        <v>11479.4</v>
      </c>
      <c r="D175" s="1">
        <v>11274</v>
      </c>
      <c r="E175" s="1">
        <v>11287.5</v>
      </c>
      <c r="F175" s="1">
        <v>318093125</v>
      </c>
      <c r="G175" s="1">
        <v>18745.54</v>
      </c>
      <c r="H175" s="3">
        <f>IF(ISERR(LN(Table222[[#This Row],[Close]]/E174)),"-",LN(Table222[[#This Row],[Close]]/E174))</f>
        <v>-1.3253969499003263E-2</v>
      </c>
    </row>
    <row r="176" spans="1:8" x14ac:dyDescent="0.3">
      <c r="A176" s="2">
        <v>43355</v>
      </c>
      <c r="B176" s="1">
        <v>11340.1</v>
      </c>
      <c r="C176" s="1">
        <v>11380.75</v>
      </c>
      <c r="D176" s="1">
        <v>11250.2</v>
      </c>
      <c r="E176" s="1">
        <v>11369.9</v>
      </c>
      <c r="F176" s="1">
        <v>276509748</v>
      </c>
      <c r="G176" s="1">
        <v>15567.9</v>
      </c>
      <c r="H176" s="3">
        <f>IF(ISERR(LN(Table222[[#This Row],[Close]]/E175)),"-",LN(Table222[[#This Row],[Close]]/E175))</f>
        <v>7.2735939059058573E-3</v>
      </c>
    </row>
    <row r="177" spans="1:8" x14ac:dyDescent="0.3">
      <c r="A177" s="2">
        <v>43357</v>
      </c>
      <c r="B177" s="1">
        <v>11443.5</v>
      </c>
      <c r="C177" s="1">
        <v>11523.25</v>
      </c>
      <c r="D177" s="1">
        <v>11430.55</v>
      </c>
      <c r="E177" s="1">
        <v>11515.2</v>
      </c>
      <c r="F177" s="1">
        <v>285218296</v>
      </c>
      <c r="G177" s="1">
        <v>16423.36</v>
      </c>
      <c r="H177" s="3">
        <f>IF(ISERR(LN(Table222[[#This Row],[Close]]/E176)),"-",LN(Table222[[#This Row],[Close]]/E176))</f>
        <v>1.2698389122393185E-2</v>
      </c>
    </row>
    <row r="178" spans="1:8" x14ac:dyDescent="0.3">
      <c r="A178" s="2">
        <v>43360</v>
      </c>
      <c r="B178" s="1">
        <v>11464.95</v>
      </c>
      <c r="C178" s="1">
        <v>11464.95</v>
      </c>
      <c r="D178" s="1">
        <v>11366.9</v>
      </c>
      <c r="E178" s="1">
        <v>11377.75</v>
      </c>
      <c r="F178" s="1">
        <v>207620518</v>
      </c>
      <c r="G178" s="1">
        <v>11294.84</v>
      </c>
      <c r="H178" s="3">
        <f>IF(ISERR(LN(Table222[[#This Row],[Close]]/E177)),"-",LN(Table222[[#This Row],[Close]]/E177))</f>
        <v>-1.2008207911445088E-2</v>
      </c>
    </row>
    <row r="179" spans="1:8" x14ac:dyDescent="0.3">
      <c r="A179" s="2">
        <v>43361</v>
      </c>
      <c r="B179" s="1">
        <v>11381.55</v>
      </c>
      <c r="C179" s="1">
        <v>11411.45</v>
      </c>
      <c r="D179" s="1">
        <v>11268.95</v>
      </c>
      <c r="E179" s="1">
        <v>11278.9</v>
      </c>
      <c r="F179" s="1">
        <v>248298794</v>
      </c>
      <c r="G179" s="1">
        <v>13814.11</v>
      </c>
      <c r="H179" s="3">
        <f>IF(ISERR(LN(Table222[[#This Row],[Close]]/E178)),"-",LN(Table222[[#This Row],[Close]]/E178))</f>
        <v>-8.7259702757044692E-3</v>
      </c>
    </row>
    <row r="180" spans="1:8" x14ac:dyDescent="0.3">
      <c r="A180" s="2">
        <v>43362</v>
      </c>
      <c r="B180" s="1">
        <v>11326.65</v>
      </c>
      <c r="C180" s="1">
        <v>11332.05</v>
      </c>
      <c r="D180" s="1">
        <v>11210.9</v>
      </c>
      <c r="E180" s="1">
        <v>11234.35</v>
      </c>
      <c r="F180" s="1">
        <v>258424384</v>
      </c>
      <c r="G180" s="1">
        <v>15116.69</v>
      </c>
      <c r="H180" s="3">
        <f>IF(ISERR(LN(Table222[[#This Row],[Close]]/E179)),"-",LN(Table222[[#This Row],[Close]]/E179))</f>
        <v>-3.9576745382891472E-3</v>
      </c>
    </row>
    <row r="181" spans="1:8" x14ac:dyDescent="0.3">
      <c r="A181" s="2">
        <v>43364</v>
      </c>
      <c r="B181" s="1">
        <v>11271.3</v>
      </c>
      <c r="C181" s="1">
        <v>11346.8</v>
      </c>
      <c r="D181" s="1">
        <v>10866.45</v>
      </c>
      <c r="E181" s="1">
        <v>11143.1</v>
      </c>
      <c r="F181" s="1">
        <v>741153209</v>
      </c>
      <c r="G181" s="1">
        <v>35131.19</v>
      </c>
      <c r="H181" s="3">
        <f>IF(ISERR(LN(Table222[[#This Row],[Close]]/E180)),"-",LN(Table222[[#This Row],[Close]]/E180))</f>
        <v>-8.1555767773956976E-3</v>
      </c>
    </row>
    <row r="182" spans="1:8" x14ac:dyDescent="0.3">
      <c r="A182" s="2">
        <v>43367</v>
      </c>
      <c r="B182" s="1">
        <v>11164.4</v>
      </c>
      <c r="C182" s="1">
        <v>11170.15</v>
      </c>
      <c r="D182" s="1">
        <v>10943.6</v>
      </c>
      <c r="E182" s="1">
        <v>10967.4</v>
      </c>
      <c r="F182" s="1">
        <v>398815949</v>
      </c>
      <c r="G182" s="1">
        <v>23023.34</v>
      </c>
      <c r="H182" s="3">
        <f>IF(ISERR(LN(Table222[[#This Row],[Close]]/E181)),"-",LN(Table222[[#This Row],[Close]]/E181))</f>
        <v>-1.5893236100092235E-2</v>
      </c>
    </row>
    <row r="183" spans="1:8" x14ac:dyDescent="0.3">
      <c r="A183" s="2">
        <v>43368</v>
      </c>
      <c r="B183" s="1">
        <v>10969.95</v>
      </c>
      <c r="C183" s="1">
        <v>11080.6</v>
      </c>
      <c r="D183" s="1">
        <v>10882.85</v>
      </c>
      <c r="E183" s="1">
        <v>11067.45</v>
      </c>
      <c r="F183" s="1">
        <v>417548830</v>
      </c>
      <c r="G183" s="1">
        <v>22878.57</v>
      </c>
      <c r="H183" s="3">
        <f>IF(ISERR(LN(Table222[[#This Row],[Close]]/E182)),"-",LN(Table222[[#This Row],[Close]]/E182))</f>
        <v>9.081131713379249E-3</v>
      </c>
    </row>
    <row r="184" spans="1:8" x14ac:dyDescent="0.3">
      <c r="A184" s="2">
        <v>43369</v>
      </c>
      <c r="B184" s="1">
        <v>11145.55</v>
      </c>
      <c r="C184" s="1">
        <v>11145.55</v>
      </c>
      <c r="D184" s="1">
        <v>10993.05</v>
      </c>
      <c r="E184" s="1">
        <v>11053.8</v>
      </c>
      <c r="F184" s="1">
        <v>351041146</v>
      </c>
      <c r="G184" s="1">
        <v>17803.68</v>
      </c>
      <c r="H184" s="3">
        <f>IF(ISERR(LN(Table222[[#This Row],[Close]]/E183)),"-",LN(Table222[[#This Row],[Close]]/E183))</f>
        <v>-1.2341076324745481E-3</v>
      </c>
    </row>
    <row r="185" spans="1:8" x14ac:dyDescent="0.3">
      <c r="A185" s="2">
        <v>43370</v>
      </c>
      <c r="B185" s="1">
        <v>11079.8</v>
      </c>
      <c r="C185" s="1">
        <v>11089.45</v>
      </c>
      <c r="D185" s="1">
        <v>10953.35</v>
      </c>
      <c r="E185" s="1">
        <v>10977.55</v>
      </c>
      <c r="F185" s="1">
        <v>418210067</v>
      </c>
      <c r="G185" s="1">
        <v>22582.86</v>
      </c>
      <c r="H185" s="3">
        <f>IF(ISERR(LN(Table222[[#This Row],[Close]]/E184)),"-",LN(Table222[[#This Row],[Close]]/E184))</f>
        <v>-6.9219820348958589E-3</v>
      </c>
    </row>
    <row r="186" spans="1:8" x14ac:dyDescent="0.3">
      <c r="A186" s="2">
        <v>43371</v>
      </c>
      <c r="B186" s="1">
        <v>11008.1</v>
      </c>
      <c r="C186" s="1">
        <v>11034.1</v>
      </c>
      <c r="D186" s="1">
        <v>10850.3</v>
      </c>
      <c r="E186" s="1">
        <v>10930.45</v>
      </c>
      <c r="F186" s="1">
        <v>492894147</v>
      </c>
      <c r="G186" s="1">
        <v>23227.86</v>
      </c>
      <c r="H186" s="3">
        <f>IF(ISERR(LN(Table222[[#This Row],[Close]]/E185)),"-",LN(Table222[[#This Row],[Close]]/E185))</f>
        <v>-4.2998057847973671E-3</v>
      </c>
    </row>
    <row r="187" spans="1:8" x14ac:dyDescent="0.3">
      <c r="A187" s="2">
        <v>43374</v>
      </c>
      <c r="B187" s="1">
        <v>10930.9</v>
      </c>
      <c r="C187" s="1">
        <v>11035.65</v>
      </c>
      <c r="D187" s="1">
        <v>10821.55</v>
      </c>
      <c r="E187" s="1">
        <v>11008.3</v>
      </c>
      <c r="F187" s="1">
        <v>398987274</v>
      </c>
      <c r="G187" s="1">
        <v>20391.72</v>
      </c>
      <c r="H187" s="3">
        <f>IF(ISERR(LN(Table222[[#This Row],[Close]]/E186)),"-",LN(Table222[[#This Row],[Close]]/E186))</f>
        <v>7.0970612969229975E-3</v>
      </c>
    </row>
    <row r="188" spans="1:8" x14ac:dyDescent="0.3">
      <c r="A188" s="2">
        <v>43376</v>
      </c>
      <c r="B188" s="1">
        <v>10982.7</v>
      </c>
      <c r="C188" s="1">
        <v>10989.05</v>
      </c>
      <c r="D188" s="1">
        <v>10843.75</v>
      </c>
      <c r="E188" s="1">
        <v>10858.25</v>
      </c>
      <c r="F188" s="1">
        <v>398756507</v>
      </c>
      <c r="G188" s="1">
        <v>21225.59</v>
      </c>
      <c r="H188" s="3">
        <f>IF(ISERR(LN(Table222[[#This Row],[Close]]/E187)),"-",LN(Table222[[#This Row],[Close]]/E187))</f>
        <v>-1.3724374010345193E-2</v>
      </c>
    </row>
    <row r="189" spans="1:8" x14ac:dyDescent="0.3">
      <c r="A189" s="2">
        <v>43377</v>
      </c>
      <c r="B189" s="1">
        <v>10754.7</v>
      </c>
      <c r="C189" s="1">
        <v>10754.7</v>
      </c>
      <c r="D189" s="1">
        <v>10547.25</v>
      </c>
      <c r="E189" s="1">
        <v>10599.25</v>
      </c>
      <c r="F189" s="1">
        <v>438202008</v>
      </c>
      <c r="G189" s="1">
        <v>23711.57</v>
      </c>
      <c r="H189" s="3">
        <f>IF(ISERR(LN(Table222[[#This Row],[Close]]/E188)),"-",LN(Table222[[#This Row],[Close]]/E188))</f>
        <v>-2.4141915818458322E-2</v>
      </c>
    </row>
    <row r="190" spans="1:8" x14ac:dyDescent="0.3">
      <c r="A190" s="2">
        <v>43378</v>
      </c>
      <c r="B190" s="1">
        <v>10514.1</v>
      </c>
      <c r="C190" s="1">
        <v>10540.65</v>
      </c>
      <c r="D190" s="1">
        <v>10261.9</v>
      </c>
      <c r="E190" s="1">
        <v>10316.450000000001</v>
      </c>
      <c r="F190" s="1">
        <v>625153832</v>
      </c>
      <c r="G190" s="1">
        <v>25254.21</v>
      </c>
      <c r="H190" s="3">
        <f>IF(ISERR(LN(Table222[[#This Row],[Close]]/E189)),"-",LN(Table222[[#This Row],[Close]]/E189))</f>
        <v>-2.7043535271357683E-2</v>
      </c>
    </row>
    <row r="191" spans="1:8" x14ac:dyDescent="0.3">
      <c r="A191" s="2">
        <v>43381</v>
      </c>
      <c r="B191" s="1">
        <v>10310.15</v>
      </c>
      <c r="C191" s="1">
        <v>10398.35</v>
      </c>
      <c r="D191" s="1">
        <v>10198.4</v>
      </c>
      <c r="E191" s="1">
        <v>10348.049999999999</v>
      </c>
      <c r="F191" s="1">
        <v>470279031</v>
      </c>
      <c r="G191" s="1">
        <v>22130.94</v>
      </c>
      <c r="H191" s="3">
        <f>IF(ISERR(LN(Table222[[#This Row],[Close]]/E190)),"-",LN(Table222[[#This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IF(ISERR(LN(Table222[[#This Row],[Close]]/E191)),"-",LN(Table222[[#This Row],[Close]]/E191))</f>
        <v>-4.5522643762188489E-3</v>
      </c>
    </row>
    <row r="193" spans="1:8" x14ac:dyDescent="0.3">
      <c r="A193" s="2">
        <v>43383</v>
      </c>
      <c r="B193" s="1">
        <v>10331.85</v>
      </c>
      <c r="C193" s="1">
        <v>10482.35</v>
      </c>
      <c r="D193" s="1">
        <v>10318.25</v>
      </c>
      <c r="E193" s="1">
        <v>10460.1</v>
      </c>
      <c r="F193" s="1">
        <v>373844130</v>
      </c>
      <c r="G193" s="1">
        <v>19592.59</v>
      </c>
      <c r="H193" s="3">
        <f>IF(ISERR(LN(Table222[[#This Row],[Close]]/E192)),"-",LN(Table222[[#This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IF(ISERR(LN(Table222[[#This Row],[Close]]/E193)),"-",LN(Table222[[#This Row],[Close]]/E193))</f>
        <v>-2.1788996676934184E-2</v>
      </c>
    </row>
    <row r="195" spans="1:8" x14ac:dyDescent="0.3">
      <c r="A195" s="2">
        <v>43385</v>
      </c>
      <c r="B195" s="1">
        <v>10331.549999999999</v>
      </c>
      <c r="C195" s="1">
        <v>10492.45</v>
      </c>
      <c r="D195" s="1">
        <v>10322.15</v>
      </c>
      <c r="E195" s="1">
        <v>10472.5</v>
      </c>
      <c r="F195" s="1">
        <v>354056762</v>
      </c>
      <c r="G195" s="1">
        <v>18606.04</v>
      </c>
      <c r="H195" s="3">
        <f>IF(ISERR(LN(Table222[[#This Row],[Close]]/E194)),"-",LN(Table222[[#This Row],[Close]]/E194))</f>
        <v>2.2973751695463417E-2</v>
      </c>
    </row>
    <row r="196" spans="1:8" x14ac:dyDescent="0.3">
      <c r="A196" s="2">
        <v>43388</v>
      </c>
      <c r="B196" s="1">
        <v>10524.2</v>
      </c>
      <c r="C196" s="1">
        <v>10526.3</v>
      </c>
      <c r="D196" s="1">
        <v>10410.15</v>
      </c>
      <c r="E196" s="1">
        <v>10512.5</v>
      </c>
      <c r="F196" s="1">
        <v>267517728</v>
      </c>
      <c r="G196" s="1">
        <v>14372.15</v>
      </c>
      <c r="H196" s="3">
        <f>IF(ISERR(LN(Table222[[#This Row],[Close]]/E195)),"-",LN(Table222[[#This Row],[Close]]/E195))</f>
        <v>3.8122514600135221E-3</v>
      </c>
    </row>
    <row r="197" spans="1:8" x14ac:dyDescent="0.3">
      <c r="A197" s="2">
        <v>43389</v>
      </c>
      <c r="B197" s="1">
        <v>10550.15</v>
      </c>
      <c r="C197" s="1">
        <v>10604.9</v>
      </c>
      <c r="D197" s="1">
        <v>10525.3</v>
      </c>
      <c r="E197" s="1">
        <v>10584.75</v>
      </c>
      <c r="F197" s="1">
        <v>273444095</v>
      </c>
      <c r="G197" s="1">
        <v>15453.03</v>
      </c>
      <c r="H197" s="3">
        <f>IF(ISERR(LN(Table222[[#This Row],[Close]]/E196)),"-",LN(Table222[[#This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IF(ISERR(LN(Table222[[#This Row],[Close]]/E197)),"-",LN(Table222[[#This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IF(ISERR(LN(Table222[[#This Row],[Close]]/E198)),"-",LN(Table222[[#This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IF(ISERR(LN(Table222[[#This Row],[Close]]/E199)),"-",LN(Table222[[#This Row],[Close]]/E199))</f>
        <v>-5.6743125075594458E-3</v>
      </c>
    </row>
    <row r="201" spans="1:8" x14ac:dyDescent="0.3">
      <c r="A201" s="2">
        <v>43396</v>
      </c>
      <c r="B201" s="1">
        <v>10152.6</v>
      </c>
      <c r="C201" s="1">
        <v>10222.1</v>
      </c>
      <c r="D201" s="1">
        <v>10102.35</v>
      </c>
      <c r="E201" s="1">
        <v>10146.799999999999</v>
      </c>
      <c r="F201" s="1">
        <v>312042090</v>
      </c>
      <c r="G201" s="1">
        <v>18114.71</v>
      </c>
      <c r="H201" s="3">
        <f>IF(ISERR(LN(Table222[[#This Row],[Close]]/E200)),"-",LN(Table222[[#This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IF(ISERR(LN(Table222[[#This Row],[Close]]/E201)),"-",LN(Table222[[#This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IF(ISERR(LN(Table222[[#This Row],[Close]]/E202)),"-",LN(Table222[[#This Row],[Close]]/E202))</f>
        <v>-9.813515351592101E-3</v>
      </c>
    </row>
    <row r="204" spans="1:8" x14ac:dyDescent="0.3">
      <c r="A204" s="2">
        <v>43399</v>
      </c>
      <c r="B204" s="1">
        <v>10122.35</v>
      </c>
      <c r="C204" s="1">
        <v>10128.85</v>
      </c>
      <c r="D204" s="1">
        <v>10004.549999999999</v>
      </c>
      <c r="E204" s="1">
        <v>10030</v>
      </c>
      <c r="F204" s="1">
        <v>375563273</v>
      </c>
      <c r="G204" s="1">
        <v>16120.14</v>
      </c>
      <c r="H204" s="3">
        <f>IF(ISERR(LN(Table222[[#This Row],[Close]]/E203)),"-",LN(Table222[[#This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IF(ISERR(LN(Table222[[#This Row],[Close]]/E204)),"-",LN(Table222[[#This Row],[Close]]/E204))</f>
        <v>2.1780027001601827E-2</v>
      </c>
    </row>
    <row r="206" spans="1:8" x14ac:dyDescent="0.3">
      <c r="A206" s="2">
        <v>43403</v>
      </c>
      <c r="B206" s="1">
        <v>10239.4</v>
      </c>
      <c r="C206" s="1">
        <v>10285.1</v>
      </c>
      <c r="D206" s="1">
        <v>10175.35</v>
      </c>
      <c r="E206" s="1">
        <v>10198.4</v>
      </c>
      <c r="F206" s="1">
        <v>298753965</v>
      </c>
      <c r="G206" s="1">
        <v>14789.51</v>
      </c>
      <c r="H206" s="3">
        <f>IF(ISERR(LN(Table222[[#This Row],[Close]]/E205)),"-",LN(Table222[[#This Row],[Close]]/E205))</f>
        <v>-5.129783734565848E-3</v>
      </c>
    </row>
    <row r="207" spans="1:8" x14ac:dyDescent="0.3">
      <c r="A207" s="2">
        <v>43404</v>
      </c>
      <c r="B207" s="1">
        <v>10209.549999999999</v>
      </c>
      <c r="C207" s="1">
        <v>10396</v>
      </c>
      <c r="D207" s="1">
        <v>10105.1</v>
      </c>
      <c r="E207" s="1">
        <v>10386.6</v>
      </c>
      <c r="F207" s="1">
        <v>386618948</v>
      </c>
      <c r="G207" s="1">
        <v>21513.85</v>
      </c>
      <c r="H207" s="3">
        <f>IF(ISERR(LN(Table222[[#This Row],[Close]]/E206)),"-",LN(Table222[[#This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IF(ISERR(LN(Table222[[#This Row],[Close]]/E207)),"-",LN(Table222[[#This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IF(ISERR(LN(Table222[[#This Row],[Close]]/E208)),"-",LN(Table222[[#This Row],[Close]]/E208))</f>
        <v>1.648595028975125E-2</v>
      </c>
    </row>
    <row r="210" spans="1:8" x14ac:dyDescent="0.3">
      <c r="A210" s="2">
        <v>43409</v>
      </c>
      <c r="B210" s="1">
        <v>10558.75</v>
      </c>
      <c r="C210" s="1">
        <v>10558.8</v>
      </c>
      <c r="D210" s="1">
        <v>10477</v>
      </c>
      <c r="E210" s="1">
        <v>10524</v>
      </c>
      <c r="F210" s="1">
        <v>311176379</v>
      </c>
      <c r="G210" s="1">
        <v>14761.17</v>
      </c>
      <c r="H210" s="3">
        <f>IF(ISERR(LN(Table222[[#This Row],[Close]]/E209)),"-",LN(Table222[[#This Row],[Close]]/E209))</f>
        <v>-2.7518165109068284E-3</v>
      </c>
    </row>
    <row r="211" spans="1:8" x14ac:dyDescent="0.3">
      <c r="A211" s="2">
        <v>43410</v>
      </c>
      <c r="B211" s="1">
        <v>10552</v>
      </c>
      <c r="C211" s="1">
        <v>10600.25</v>
      </c>
      <c r="D211" s="1">
        <v>10491.45</v>
      </c>
      <c r="E211" s="1">
        <v>10530</v>
      </c>
      <c r="F211" s="1">
        <v>309878810</v>
      </c>
      <c r="G211" s="1">
        <v>14006.19</v>
      </c>
      <c r="H211" s="3">
        <f>IF(ISERR(LN(Table222[[#This Row],[Close]]/E210)),"-",LN(Table222[[#This Row],[Close]]/E210))</f>
        <v>5.6996296783781274E-4</v>
      </c>
    </row>
    <row r="212" spans="1:8" x14ac:dyDescent="0.3">
      <c r="A212" s="2">
        <v>43411</v>
      </c>
      <c r="B212" s="1">
        <v>10614.45</v>
      </c>
      <c r="C212" s="1">
        <v>10616.45</v>
      </c>
      <c r="D212" s="1">
        <v>10582.3</v>
      </c>
      <c r="E212" s="1">
        <v>10598.4</v>
      </c>
      <c r="F212" s="1">
        <v>32194181</v>
      </c>
      <c r="G212" s="1">
        <v>1534.08</v>
      </c>
      <c r="H212" s="3">
        <f>IF(ISERR(LN(Table222[[#This Row],[Close]]/E211)),"-",LN(Table222[[#This Row],[Close]]/E211))</f>
        <v>6.4747201828098773E-3</v>
      </c>
    </row>
    <row r="213" spans="1:8" x14ac:dyDescent="0.3">
      <c r="A213" s="2">
        <v>43413</v>
      </c>
      <c r="B213" s="1">
        <v>10614.7</v>
      </c>
      <c r="C213" s="1">
        <v>10619.55</v>
      </c>
      <c r="D213" s="1">
        <v>10544.85</v>
      </c>
      <c r="E213" s="1">
        <v>10585.2</v>
      </c>
      <c r="F213" s="1">
        <v>305817331</v>
      </c>
      <c r="G213" s="1">
        <v>15294.83</v>
      </c>
      <c r="H213" s="3">
        <f>IF(ISERR(LN(Table222[[#This Row],[Close]]/E212)),"-",LN(Table222[[#This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IF(ISERR(LN(Table222[[#This Row],[Close]]/E213)),"-",LN(Table222[[#This Row],[Close]]/E213))</f>
        <v>-9.7782185444554946E-3</v>
      </c>
    </row>
    <row r="215" spans="1:8" x14ac:dyDescent="0.3">
      <c r="A215" s="2">
        <v>43417</v>
      </c>
      <c r="B215" s="1">
        <v>10451.9</v>
      </c>
      <c r="C215" s="1">
        <v>10596.25</v>
      </c>
      <c r="D215" s="1">
        <v>10440.549999999999</v>
      </c>
      <c r="E215" s="1">
        <v>10582.5</v>
      </c>
      <c r="F215" s="1">
        <v>262541595</v>
      </c>
      <c r="G215" s="1">
        <v>13078.98</v>
      </c>
      <c r="H215" s="3">
        <f>IF(ISERR(LN(Table222[[#This Row],[Close]]/E214)),"-",LN(Table222[[#This Row],[Close]]/E214))</f>
        <v>9.5231128868126375E-3</v>
      </c>
    </row>
    <row r="216" spans="1:8" x14ac:dyDescent="0.3">
      <c r="A216" s="2">
        <v>43418</v>
      </c>
      <c r="B216" s="1">
        <v>10634.9</v>
      </c>
      <c r="C216" s="1">
        <v>10651.6</v>
      </c>
      <c r="D216" s="1">
        <v>10532.7</v>
      </c>
      <c r="E216" s="1">
        <v>10576.3</v>
      </c>
      <c r="F216" s="1">
        <v>396373781</v>
      </c>
      <c r="G216" s="1">
        <v>19374.89</v>
      </c>
      <c r="H216" s="3">
        <f>IF(ISERR(LN(Table222[[#This Row],[Close]]/E215)),"-",LN(Table222[[#This Row],[Close]]/E215))</f>
        <v>-5.8604459397027908E-4</v>
      </c>
    </row>
    <row r="217" spans="1:8" x14ac:dyDescent="0.3">
      <c r="A217" s="2">
        <v>43419</v>
      </c>
      <c r="B217" s="1">
        <v>10580.6</v>
      </c>
      <c r="C217" s="1">
        <v>10646.5</v>
      </c>
      <c r="D217" s="1">
        <v>10557.5</v>
      </c>
      <c r="E217" s="1">
        <v>10616.7</v>
      </c>
      <c r="F217" s="1">
        <v>306011926</v>
      </c>
      <c r="G217" s="1">
        <v>14937.67</v>
      </c>
      <c r="H217" s="3">
        <f>IF(ISERR(LN(Table222[[#This Row],[Close]]/E216)),"-",LN(Table222[[#This Row],[Close]]/E216))</f>
        <v>3.8125842435878768E-3</v>
      </c>
    </row>
    <row r="218" spans="1:8" x14ac:dyDescent="0.3">
      <c r="A218" s="2">
        <v>43420</v>
      </c>
      <c r="B218" s="1">
        <v>10644</v>
      </c>
      <c r="C218" s="1">
        <v>10695.15</v>
      </c>
      <c r="D218" s="1">
        <v>10631.15</v>
      </c>
      <c r="E218" s="1">
        <v>10682.2</v>
      </c>
      <c r="F218" s="1">
        <v>353384918</v>
      </c>
      <c r="G218" s="1">
        <v>16728.88</v>
      </c>
      <c r="H218" s="3">
        <f>IF(ISERR(LN(Table222[[#This Row],[Close]]/E217)),"-",LN(Table222[[#This Row],[Close]]/E217))</f>
        <v>6.1505717653091464E-3</v>
      </c>
    </row>
    <row r="219" spans="1:8" x14ac:dyDescent="0.3">
      <c r="A219" s="2">
        <v>43423</v>
      </c>
      <c r="B219" s="1">
        <v>10731.25</v>
      </c>
      <c r="C219" s="1">
        <v>10774.7</v>
      </c>
      <c r="D219" s="1">
        <v>10688.8</v>
      </c>
      <c r="E219" s="1">
        <v>10763.4</v>
      </c>
      <c r="F219" s="1">
        <v>280522364</v>
      </c>
      <c r="G219" s="1">
        <v>13540.9</v>
      </c>
      <c r="H219" s="3">
        <f>IF(ISERR(LN(Table222[[#This Row],[Close]]/E218)),"-",LN(Table222[[#This Row],[Close]]/E218))</f>
        <v>7.5726851230944036E-3</v>
      </c>
    </row>
    <row r="220" spans="1:8" x14ac:dyDescent="0.3">
      <c r="A220" s="2">
        <v>43424</v>
      </c>
      <c r="B220" s="1">
        <v>10740.1</v>
      </c>
      <c r="C220" s="1">
        <v>10740.85</v>
      </c>
      <c r="D220" s="1">
        <v>10640.85</v>
      </c>
      <c r="E220" s="1">
        <v>10656.2</v>
      </c>
      <c r="F220" s="1">
        <v>304322623</v>
      </c>
      <c r="G220" s="1">
        <v>13077.24</v>
      </c>
      <c r="H220" s="3">
        <f>IF(ISERR(LN(Table222[[#This Row],[Close]]/E219)),"-",LN(Table222[[#This Row],[Close]]/E219))</f>
        <v>-1.0009607560291778E-2</v>
      </c>
    </row>
    <row r="221" spans="1:8" x14ac:dyDescent="0.3">
      <c r="A221" s="2">
        <v>43425</v>
      </c>
      <c r="B221" s="1">
        <v>10670.95</v>
      </c>
      <c r="C221" s="1">
        <v>10671.3</v>
      </c>
      <c r="D221" s="1">
        <v>10562.35</v>
      </c>
      <c r="E221" s="1">
        <v>10600.05</v>
      </c>
      <c r="F221" s="1">
        <v>310191008</v>
      </c>
      <c r="G221" s="1">
        <v>15382.32</v>
      </c>
      <c r="H221" s="3">
        <f>IF(ISERR(LN(Table222[[#This Row],[Close]]/E220)),"-",LN(Table222[[#This Row],[Close]]/E220))</f>
        <v>-5.2831643026424535E-3</v>
      </c>
    </row>
    <row r="222" spans="1:8" x14ac:dyDescent="0.3">
      <c r="A222" s="2">
        <v>43426</v>
      </c>
      <c r="B222" s="1">
        <v>10612.65</v>
      </c>
      <c r="C222" s="1">
        <v>10646.25</v>
      </c>
      <c r="D222" s="1">
        <v>10512</v>
      </c>
      <c r="E222" s="1">
        <v>10526.75</v>
      </c>
      <c r="F222" s="1">
        <v>246926671</v>
      </c>
      <c r="G222" s="1">
        <v>12254.36</v>
      </c>
      <c r="H222" s="3">
        <f>IF(ISERR(LN(Table222[[#This Row],[Close]]/E221)),"-",LN(Table222[[#This Row],[Close]]/E221))</f>
        <v>-6.9390815571901548E-3</v>
      </c>
    </row>
    <row r="223" spans="1:8" x14ac:dyDescent="0.3">
      <c r="A223" s="2">
        <v>43430</v>
      </c>
      <c r="B223" s="1">
        <v>10568.3</v>
      </c>
      <c r="C223" s="1">
        <v>10637.8</v>
      </c>
      <c r="D223" s="1">
        <v>10489.75</v>
      </c>
      <c r="E223" s="1">
        <v>10628.6</v>
      </c>
      <c r="F223" s="1">
        <v>332863041</v>
      </c>
      <c r="G223" s="1">
        <v>15927.25</v>
      </c>
      <c r="H223" s="3">
        <f>IF(ISERR(LN(Table222[[#This Row],[Close]]/E222)),"-",LN(Table222[[#This Row],[Close]]/E222))</f>
        <v>9.6288444213244173E-3</v>
      </c>
    </row>
    <row r="224" spans="1:8" x14ac:dyDescent="0.3">
      <c r="A224" s="2">
        <v>43431</v>
      </c>
      <c r="B224" s="1">
        <v>10621.45</v>
      </c>
      <c r="C224" s="1">
        <v>10695.15</v>
      </c>
      <c r="D224" s="1">
        <v>10596.35</v>
      </c>
      <c r="E224" s="1">
        <v>10685.6</v>
      </c>
      <c r="F224" s="1">
        <v>382834178</v>
      </c>
      <c r="G224" s="1">
        <v>17296.28</v>
      </c>
      <c r="H224" s="3">
        <f>IF(ISERR(LN(Table222[[#This Row],[Close]]/E223)),"-",LN(Table222[[#This Row],[Close]]/E223))</f>
        <v>5.3485597285956952E-3</v>
      </c>
    </row>
    <row r="225" spans="1:8" x14ac:dyDescent="0.3">
      <c r="A225" s="2">
        <v>43432</v>
      </c>
      <c r="B225" s="1">
        <v>10708.75</v>
      </c>
      <c r="C225" s="1">
        <v>10757.8</v>
      </c>
      <c r="D225" s="1">
        <v>10699.85</v>
      </c>
      <c r="E225" s="1">
        <v>10728.85</v>
      </c>
      <c r="F225" s="1">
        <v>437627174</v>
      </c>
      <c r="G225" s="1">
        <v>17737.28</v>
      </c>
      <c r="H225" s="3">
        <f>IF(ISERR(LN(Table222[[#This Row],[Close]]/E224)),"-",LN(Table222[[#This Row],[Close]]/E224))</f>
        <v>4.0393340764166815E-3</v>
      </c>
    </row>
    <row r="226" spans="1:8" x14ac:dyDescent="0.3">
      <c r="A226" s="2">
        <v>43433</v>
      </c>
      <c r="B226" s="1">
        <v>10808.7</v>
      </c>
      <c r="C226" s="1">
        <v>10883.05</v>
      </c>
      <c r="D226" s="1">
        <v>10782.35</v>
      </c>
      <c r="E226" s="1">
        <v>10858.7</v>
      </c>
      <c r="F226" s="1">
        <v>712650890</v>
      </c>
      <c r="G226" s="1">
        <v>26283.43</v>
      </c>
      <c r="H226" s="3">
        <f>IF(ISERR(LN(Table222[[#This Row],[Close]]/E225)),"-",LN(Table222[[#This Row],[Close]]/E225))</f>
        <v>1.203022724265825E-2</v>
      </c>
    </row>
    <row r="227" spans="1:8" x14ac:dyDescent="0.3">
      <c r="A227" s="2">
        <v>43434</v>
      </c>
      <c r="B227" s="1">
        <v>10892.1</v>
      </c>
      <c r="C227" s="1">
        <v>10922.45</v>
      </c>
      <c r="D227" s="1">
        <v>10835.1</v>
      </c>
      <c r="E227" s="1">
        <v>10876.75</v>
      </c>
      <c r="F227" s="1">
        <v>467857329</v>
      </c>
      <c r="G227" s="1">
        <v>19964.330000000002</v>
      </c>
      <c r="H227" s="3">
        <f>IF(ISERR(LN(Table222[[#This Row],[Close]]/E226)),"-",LN(Table222[[#This Row],[Close]]/E226))</f>
        <v>1.660881568983717E-3</v>
      </c>
    </row>
    <row r="228" spans="1:8" x14ac:dyDescent="0.3">
      <c r="A228" s="2">
        <v>43437</v>
      </c>
      <c r="B228" s="1">
        <v>10930.7</v>
      </c>
      <c r="C228" s="1">
        <v>10941.2</v>
      </c>
      <c r="D228" s="1">
        <v>10845.35</v>
      </c>
      <c r="E228" s="1">
        <v>10883.75</v>
      </c>
      <c r="F228" s="1">
        <v>422358631</v>
      </c>
      <c r="G228" s="1">
        <v>18484.91</v>
      </c>
      <c r="H228" s="3">
        <f>IF(ISERR(LN(Table222[[#This Row],[Close]]/E227)),"-",LN(Table222[[#This Row],[Close]]/E227))</f>
        <v>6.4336759187107249E-4</v>
      </c>
    </row>
    <row r="229" spans="1:8" x14ac:dyDescent="0.3">
      <c r="A229" s="2">
        <v>43438</v>
      </c>
      <c r="B229" s="1">
        <v>10877.1</v>
      </c>
      <c r="C229" s="1">
        <v>10890.95</v>
      </c>
      <c r="D229" s="1">
        <v>10833.35</v>
      </c>
      <c r="E229" s="1">
        <v>10869.5</v>
      </c>
      <c r="F229" s="1">
        <v>332137359</v>
      </c>
      <c r="G229" s="1">
        <v>15857.16</v>
      </c>
      <c r="H229" s="3">
        <f>IF(ISERR(LN(Table222[[#This Row],[Close]]/E228)),"-",LN(Table222[[#This Row],[Close]]/E228))</f>
        <v>-1.3101492455916805E-3</v>
      </c>
    </row>
    <row r="230" spans="1:8" x14ac:dyDescent="0.3">
      <c r="A230" s="2">
        <v>43439</v>
      </c>
      <c r="B230" s="1">
        <v>10820.45</v>
      </c>
      <c r="C230" s="1">
        <v>10821.05</v>
      </c>
      <c r="D230" s="1">
        <v>10747.95</v>
      </c>
      <c r="E230" s="1">
        <v>10782.9</v>
      </c>
      <c r="F230" s="1">
        <v>322019985</v>
      </c>
      <c r="G230" s="1">
        <v>15176.26</v>
      </c>
      <c r="H230" s="3">
        <f>IF(ISERR(LN(Table222[[#This Row],[Close]]/E229)),"-",LN(Table222[[#This Row],[Close]]/E229))</f>
        <v>-7.9991559151610485E-3</v>
      </c>
    </row>
    <row r="231" spans="1:8" x14ac:dyDescent="0.3">
      <c r="A231" s="2">
        <v>43440</v>
      </c>
      <c r="B231" s="1">
        <v>10718.15</v>
      </c>
      <c r="C231" s="1">
        <v>10722.65</v>
      </c>
      <c r="D231" s="1">
        <v>10588.25</v>
      </c>
      <c r="E231" s="1">
        <v>10601.15</v>
      </c>
      <c r="F231" s="1">
        <v>328275196</v>
      </c>
      <c r="G231" s="1">
        <v>16488.87</v>
      </c>
      <c r="H231" s="3">
        <f>IF(ISERR(LN(Table222[[#This Row],[Close]]/E230)),"-",LN(Table222[[#This Row],[Close]]/E230))</f>
        <v>-1.6999060200552332E-2</v>
      </c>
    </row>
    <row r="232" spans="1:8" x14ac:dyDescent="0.3">
      <c r="A232" s="2">
        <v>43441</v>
      </c>
      <c r="B232" s="1">
        <v>10644.8</v>
      </c>
      <c r="C232" s="1">
        <v>10704.55</v>
      </c>
      <c r="D232" s="1">
        <v>10599.35</v>
      </c>
      <c r="E232" s="1">
        <v>10693.7</v>
      </c>
      <c r="F232" s="1">
        <v>335849636</v>
      </c>
      <c r="G232" s="1">
        <v>18597.830000000002</v>
      </c>
      <c r="H232" s="3">
        <f>IF(ISERR(LN(Table222[[#This Row],[Close]]/E231)),"-",LN(Table222[[#This Row],[Close]]/E231))</f>
        <v>8.6922972197649214E-3</v>
      </c>
    </row>
    <row r="233" spans="1:8" x14ac:dyDescent="0.3">
      <c r="A233" s="2">
        <v>43444</v>
      </c>
      <c r="B233" s="1">
        <v>10508.7</v>
      </c>
      <c r="C233" s="1">
        <v>10558.85</v>
      </c>
      <c r="D233" s="1">
        <v>10474.950000000001</v>
      </c>
      <c r="E233" s="1">
        <v>10488.45</v>
      </c>
      <c r="F233" s="1">
        <v>393097292</v>
      </c>
      <c r="G233" s="1">
        <v>16524.36</v>
      </c>
      <c r="H233" s="3">
        <f>IF(ISERR(LN(Table222[[#This Row],[Close]]/E232)),"-",LN(Table222[[#This Row],[Close]]/E232))</f>
        <v>-1.9380131299703507E-2</v>
      </c>
    </row>
    <row r="234" spans="1:8" x14ac:dyDescent="0.3">
      <c r="A234" s="2">
        <v>43445</v>
      </c>
      <c r="B234" s="1">
        <v>10350.049999999999</v>
      </c>
      <c r="C234" s="1">
        <v>10567.15</v>
      </c>
      <c r="D234" s="1">
        <v>10333.85</v>
      </c>
      <c r="E234" s="1">
        <v>10549.15</v>
      </c>
      <c r="F234" s="1">
        <v>438699334</v>
      </c>
      <c r="G234" s="1">
        <v>20112.91</v>
      </c>
      <c r="H234" s="3">
        <f>IF(ISERR(LN(Table222[[#This Row],[Close]]/E233)),"-",LN(Table222[[#This Row],[Close]]/E233))</f>
        <v>5.7706362364179642E-3</v>
      </c>
    </row>
    <row r="235" spans="1:8" x14ac:dyDescent="0.3">
      <c r="A235" s="2">
        <v>43446</v>
      </c>
      <c r="B235" s="1">
        <v>10591</v>
      </c>
      <c r="C235" s="1">
        <v>10752.2</v>
      </c>
      <c r="D235" s="1">
        <v>10560.8</v>
      </c>
      <c r="E235" s="1">
        <v>10737.6</v>
      </c>
      <c r="F235" s="1">
        <v>371697496</v>
      </c>
      <c r="G235" s="1">
        <v>17447.45</v>
      </c>
      <c r="H235" s="3">
        <f>IF(ISERR(LN(Table222[[#This Row],[Close]]/E234)),"-",LN(Table222[[#This Row],[Close]]/E234))</f>
        <v>1.7706312465975173E-2</v>
      </c>
    </row>
    <row r="236" spans="1:8" x14ac:dyDescent="0.3">
      <c r="A236" s="2">
        <v>43447</v>
      </c>
      <c r="B236" s="1">
        <v>10810.75</v>
      </c>
      <c r="C236" s="1">
        <v>10838.6</v>
      </c>
      <c r="D236" s="1">
        <v>10749.5</v>
      </c>
      <c r="E236" s="1">
        <v>10791.55</v>
      </c>
      <c r="F236" s="1">
        <v>387810061</v>
      </c>
      <c r="G236" s="1">
        <v>17582.8</v>
      </c>
      <c r="H236" s="3">
        <f>IF(ISERR(LN(Table222[[#This Row],[Close]]/E235)),"-",LN(Table222[[#This Row],[Close]]/E235))</f>
        <v>5.0118200605062885E-3</v>
      </c>
    </row>
    <row r="237" spans="1:8" x14ac:dyDescent="0.3">
      <c r="A237" s="2">
        <v>43448</v>
      </c>
      <c r="B237" s="1">
        <v>10784.5</v>
      </c>
      <c r="C237" s="1">
        <v>10815.75</v>
      </c>
      <c r="D237" s="1">
        <v>10752.1</v>
      </c>
      <c r="E237" s="1">
        <v>10805.45</v>
      </c>
      <c r="F237" s="1">
        <v>350579275</v>
      </c>
      <c r="G237" s="1">
        <v>14486.1</v>
      </c>
      <c r="H237" s="3">
        <f>IF(ISERR(LN(Table222[[#This Row],[Close]]/E236)),"-",LN(Table222[[#This Row],[Close]]/E236))</f>
        <v>1.287215994746788E-3</v>
      </c>
    </row>
    <row r="238" spans="1:8" x14ac:dyDescent="0.3">
      <c r="A238" s="2">
        <v>43451</v>
      </c>
      <c r="B238" s="1">
        <v>10853.2</v>
      </c>
      <c r="C238" s="1">
        <v>10900.35</v>
      </c>
      <c r="D238" s="1">
        <v>10844.85</v>
      </c>
      <c r="E238" s="1">
        <v>10888.35</v>
      </c>
      <c r="F238" s="1">
        <v>306145514</v>
      </c>
      <c r="G238" s="1">
        <v>12528.59</v>
      </c>
      <c r="H238" s="3">
        <f>IF(ISERR(LN(Table222[[#This Row],[Close]]/E237)),"-",LN(Table222[[#This Row],[Close]]/E237))</f>
        <v>7.6427738366829845E-3</v>
      </c>
    </row>
    <row r="239" spans="1:8" x14ac:dyDescent="0.3">
      <c r="A239" s="2">
        <v>43452</v>
      </c>
      <c r="B239" s="1">
        <v>10850.9</v>
      </c>
      <c r="C239" s="1">
        <v>10915.4</v>
      </c>
      <c r="D239" s="1">
        <v>10819.1</v>
      </c>
      <c r="E239" s="1">
        <v>10908.7</v>
      </c>
      <c r="F239" s="1">
        <v>294942271</v>
      </c>
      <c r="G239" s="1">
        <v>13556.45</v>
      </c>
      <c r="H239" s="3">
        <f>IF(ISERR(LN(Table222[[#This Row],[Close]]/E238)),"-",LN(Table222[[#This Row],[Close]]/E238))</f>
        <v>1.8672256945391607E-3</v>
      </c>
    </row>
    <row r="240" spans="1:8" x14ac:dyDescent="0.3">
      <c r="A240" s="2">
        <v>43453</v>
      </c>
      <c r="B240" s="1">
        <v>10930.55</v>
      </c>
      <c r="C240" s="1">
        <v>10985.15</v>
      </c>
      <c r="D240" s="1">
        <v>10928</v>
      </c>
      <c r="E240" s="1">
        <v>10967.3</v>
      </c>
      <c r="F240" s="1">
        <v>321801803</v>
      </c>
      <c r="G240" s="1">
        <v>17172.64</v>
      </c>
      <c r="H240" s="3">
        <f>IF(ISERR(LN(Table222[[#This Row],[Close]]/E239)),"-",LN(Table222[[#This Row],[Close]]/E239))</f>
        <v>5.3574821872709151E-3</v>
      </c>
    </row>
    <row r="241" spans="1:8" x14ac:dyDescent="0.3">
      <c r="A241" s="2">
        <v>43454</v>
      </c>
      <c r="B241" s="1">
        <v>10885.2</v>
      </c>
      <c r="C241" s="1">
        <v>10962.55</v>
      </c>
      <c r="D241" s="1">
        <v>10880.05</v>
      </c>
      <c r="E241" s="1">
        <v>10951.7</v>
      </c>
      <c r="F241" s="1">
        <v>328802751</v>
      </c>
      <c r="G241" s="1">
        <v>14945.94</v>
      </c>
      <c r="H241" s="3">
        <f>IF(ISERR(LN(Table222[[#This Row],[Close]]/E240)),"-",LN(Table222[[#This Row],[Close]]/E240))</f>
        <v>-1.4234228417328702E-3</v>
      </c>
    </row>
    <row r="242" spans="1:8" x14ac:dyDescent="0.3">
      <c r="A242" s="2">
        <v>43455</v>
      </c>
      <c r="B242" s="1">
        <v>10944.25</v>
      </c>
      <c r="C242" s="1">
        <v>10963.65</v>
      </c>
      <c r="D242" s="1">
        <v>10738.65</v>
      </c>
      <c r="E242" s="1">
        <v>10754</v>
      </c>
      <c r="F242" s="1">
        <v>389235107</v>
      </c>
      <c r="G242" s="1">
        <v>18663.849999999999</v>
      </c>
      <c r="H242" s="3">
        <f>IF(ISERR(LN(Table222[[#This Row],[Close]]/E241)),"-",LN(Table222[[#This Row],[Close]]/E241))</f>
        <v>-1.8216916966364759E-2</v>
      </c>
    </row>
    <row r="243" spans="1:8" x14ac:dyDescent="0.3">
      <c r="A243" s="2">
        <v>43458</v>
      </c>
      <c r="B243" s="1">
        <v>10780.9</v>
      </c>
      <c r="C243" s="1">
        <v>10782.3</v>
      </c>
      <c r="D243" s="1">
        <v>10649.25</v>
      </c>
      <c r="E243" s="1">
        <v>10663.5</v>
      </c>
      <c r="F243" s="1">
        <v>230291344</v>
      </c>
      <c r="G243" s="1">
        <v>10695.6</v>
      </c>
      <c r="H243" s="3">
        <f>IF(ISERR(LN(Table222[[#This Row],[Close]]/E242)),"-",LN(Table222[[#This Row],[Close]]/E242))</f>
        <v>-8.4510833319758998E-3</v>
      </c>
    </row>
    <row r="244" spans="1:8" x14ac:dyDescent="0.3">
      <c r="A244" s="2">
        <v>43460</v>
      </c>
      <c r="B244" s="1">
        <v>10635.45</v>
      </c>
      <c r="C244" s="1">
        <v>10747.5</v>
      </c>
      <c r="D244" s="1">
        <v>10534.55</v>
      </c>
      <c r="E244" s="1">
        <v>10729.85</v>
      </c>
      <c r="F244" s="1">
        <v>271942701</v>
      </c>
      <c r="G244" s="1">
        <v>12831.99</v>
      </c>
      <c r="H244" s="3">
        <f>IF(ISERR(LN(Table222[[#This Row],[Close]]/E243)),"-",LN(Table222[[#This Row],[Close]]/E243))</f>
        <v>6.2028819926444774E-3</v>
      </c>
    </row>
    <row r="245" spans="1:8" x14ac:dyDescent="0.3">
      <c r="A245" s="2">
        <v>43461</v>
      </c>
      <c r="B245" s="1">
        <v>10817.9</v>
      </c>
      <c r="C245" s="1">
        <v>10834.2</v>
      </c>
      <c r="D245" s="1">
        <v>10764.45</v>
      </c>
      <c r="E245" s="1">
        <v>10779.8</v>
      </c>
      <c r="F245" s="1">
        <v>470160392</v>
      </c>
      <c r="G245" s="1">
        <v>19119.88</v>
      </c>
      <c r="H245" s="3">
        <f>IF(ISERR(LN(Table222[[#This Row],[Close]]/E244)),"-",LN(Table222[[#This Row],[Close]]/E244))</f>
        <v>4.6444353848936974E-3</v>
      </c>
    </row>
    <row r="246" spans="1:8" x14ac:dyDescent="0.3">
      <c r="A246" s="2">
        <v>43462</v>
      </c>
      <c r="B246" s="1">
        <v>10820.95</v>
      </c>
      <c r="C246" s="1">
        <v>10893.6</v>
      </c>
      <c r="D246" s="1">
        <v>10817.15</v>
      </c>
      <c r="E246" s="1">
        <v>10859.9</v>
      </c>
      <c r="F246" s="1">
        <v>253086507</v>
      </c>
      <c r="G246" s="1">
        <v>12615.01</v>
      </c>
      <c r="H246" s="3">
        <f>IF(ISERR(LN(Table222[[#This Row],[Close]]/E245)),"-",LN(Table222[[#This Row],[Close]]/E245))</f>
        <v>7.4030939272151253E-3</v>
      </c>
    </row>
    <row r="247" spans="1:8" x14ac:dyDescent="0.3">
      <c r="A247" s="2">
        <v>43465</v>
      </c>
      <c r="B247" s="1">
        <v>10913.2</v>
      </c>
      <c r="C247" s="1">
        <v>10923.55</v>
      </c>
      <c r="D247" s="1">
        <v>10853.2</v>
      </c>
      <c r="E247" s="1">
        <v>10862.55</v>
      </c>
      <c r="F247" s="1">
        <v>186494657</v>
      </c>
      <c r="G247" s="1">
        <v>10176.129999999999</v>
      </c>
      <c r="H247" s="3">
        <f>IF(ISERR(LN(Table222[[#This Row],[Close]]/E246)),"-",LN(Table222[[#This Row],[Close]]/E246))</f>
        <v>2.4398721259765596E-4</v>
      </c>
    </row>
    <row r="248" spans="1:8" x14ac:dyDescent="0.3">
      <c r="A248" s="2">
        <v>43466</v>
      </c>
      <c r="B248" s="1">
        <v>10881.7</v>
      </c>
      <c r="C248" s="1">
        <v>10923.6</v>
      </c>
      <c r="D248" s="1">
        <v>10807.1</v>
      </c>
      <c r="E248" s="1">
        <v>10910.1</v>
      </c>
      <c r="F248" s="1">
        <v>159404542</v>
      </c>
      <c r="G248" s="1">
        <v>8688.26</v>
      </c>
      <c r="H248" s="3">
        <f>IF(ISERR(LN(Table222[[#This Row],[Close]]/E247)),"-",LN(Table222[[#This Row],[Close]]/E247))</f>
        <v>4.3678721329528042E-3</v>
      </c>
    </row>
    <row r="249" spans="1:8" x14ac:dyDescent="0.3">
      <c r="A249" s="2">
        <v>43467</v>
      </c>
      <c r="B249" s="1">
        <v>10868.85</v>
      </c>
      <c r="C249" s="1">
        <v>10895.35</v>
      </c>
      <c r="D249" s="1">
        <v>10735.05</v>
      </c>
      <c r="E249" s="1">
        <v>10792.5</v>
      </c>
      <c r="F249" s="1">
        <v>309665939</v>
      </c>
      <c r="G249" s="1">
        <v>15352.25</v>
      </c>
      <c r="H249" s="3">
        <f>IF(ISERR(LN(Table222[[#This Row],[Close]]/E248)),"-",LN(Table222[[#This Row],[Close]]/E248))</f>
        <v>-1.0837517258318774E-2</v>
      </c>
    </row>
    <row r="250" spans="1:8" x14ac:dyDescent="0.3">
      <c r="A250" s="2">
        <v>43468</v>
      </c>
      <c r="B250" s="1">
        <v>10796.8</v>
      </c>
      <c r="C250" s="1">
        <v>10814.05</v>
      </c>
      <c r="D250" s="1">
        <v>10661.25</v>
      </c>
      <c r="E250" s="1">
        <v>10672.25</v>
      </c>
      <c r="F250" s="1">
        <v>286241745</v>
      </c>
      <c r="G250" s="1">
        <v>15030.45</v>
      </c>
      <c r="H250" s="3">
        <f>IF(ISERR(LN(Table222[[#This Row],[Close]]/E249)),"-",LN(Table222[[#This Row],[Close]]/E249))</f>
        <v>-1.1204533761500678E-2</v>
      </c>
    </row>
    <row r="251" spans="1:8" x14ac:dyDescent="0.3">
      <c r="A251" s="2">
        <v>43469</v>
      </c>
      <c r="B251" s="1">
        <v>10699.7</v>
      </c>
      <c r="C251" s="1">
        <v>10741.05</v>
      </c>
      <c r="D251" s="1">
        <v>10628.65</v>
      </c>
      <c r="E251" s="1">
        <v>10727.35</v>
      </c>
      <c r="F251" s="1">
        <v>296596655</v>
      </c>
      <c r="G251" s="1">
        <v>14516.74</v>
      </c>
      <c r="H251" s="3">
        <f>IF(ISERR(LN(Table222[[#This Row],[Close]]/E250)),"-",LN(Table222[[#This Row],[Close]]/E250))</f>
        <v>5.1496403451855395E-3</v>
      </c>
    </row>
    <row r="252" spans="1:8" x14ac:dyDescent="0.3">
      <c r="A252" s="2">
        <v>43472</v>
      </c>
      <c r="B252" s="1">
        <v>10804.85</v>
      </c>
      <c r="C252" s="1">
        <v>10835.95</v>
      </c>
      <c r="D252" s="1">
        <v>10750.15</v>
      </c>
      <c r="E252" s="1">
        <v>10771.8</v>
      </c>
      <c r="F252" s="1">
        <v>269371080</v>
      </c>
      <c r="G252" s="1">
        <v>12731.29</v>
      </c>
      <c r="H252" s="3">
        <f>IF(ISERR(LN(Table222[[#This Row],[Close]]/E251)),"-",LN(Table222[[#This Row],[Close]]/E251))</f>
        <v>4.1350530915205807E-3</v>
      </c>
    </row>
    <row r="253" spans="1:8" x14ac:dyDescent="0.3">
      <c r="A253" s="2">
        <v>43473</v>
      </c>
      <c r="B253" s="1">
        <v>10786.25</v>
      </c>
      <c r="C253" s="1">
        <v>10818.45</v>
      </c>
      <c r="D253" s="1">
        <v>10733.25</v>
      </c>
      <c r="E253" s="1">
        <v>10802.15</v>
      </c>
      <c r="F253" s="1">
        <v>277697672</v>
      </c>
      <c r="G253" s="1">
        <v>13433.48</v>
      </c>
      <c r="H253" s="3">
        <f>IF(ISERR(LN(Table222[[#This Row],[Close]]/E252)),"-",LN(Table222[[#This Row],[Close]]/E252))</f>
        <v>2.81358026893282E-3</v>
      </c>
    </row>
    <row r="254" spans="1:8" x14ac:dyDescent="0.3">
      <c r="A254" s="2">
        <v>43474</v>
      </c>
      <c r="B254" s="1">
        <v>10862.4</v>
      </c>
      <c r="C254" s="1">
        <v>10870.4</v>
      </c>
      <c r="D254" s="1">
        <v>10749.4</v>
      </c>
      <c r="E254" s="1">
        <v>10855.15</v>
      </c>
      <c r="F254" s="1">
        <v>333010535</v>
      </c>
      <c r="G254" s="1">
        <v>16213.3</v>
      </c>
      <c r="H254" s="3">
        <f>IF(ISERR(LN(Table222[[#This Row],[Close]]/E253)),"-",LN(Table222[[#This Row],[Close]]/E253))</f>
        <v>4.8944333599588354E-3</v>
      </c>
    </row>
    <row r="255" spans="1:8" x14ac:dyDescent="0.3">
      <c r="A255" s="2">
        <v>43475</v>
      </c>
      <c r="B255" s="1">
        <v>10859.35</v>
      </c>
      <c r="C255" s="1">
        <v>10859.35</v>
      </c>
      <c r="D255" s="1">
        <v>10801.8</v>
      </c>
      <c r="E255" s="1">
        <v>10821.6</v>
      </c>
      <c r="F255" s="1">
        <v>254365477</v>
      </c>
      <c r="G255" s="1">
        <v>12031.26</v>
      </c>
      <c r="H255" s="3">
        <f>IF(ISERR(LN(Table222[[#This Row],[Close]]/E254)),"-",LN(Table222[[#This Row],[Close]]/E254))</f>
        <v>-3.0954849587457233E-3</v>
      </c>
    </row>
    <row r="256" spans="1:8" x14ac:dyDescent="0.3">
      <c r="A256" s="2">
        <v>43476</v>
      </c>
      <c r="B256" s="1">
        <v>10834.75</v>
      </c>
      <c r="C256" s="1">
        <v>10850.15</v>
      </c>
      <c r="D256" s="1">
        <v>10739.4</v>
      </c>
      <c r="E256" s="1">
        <v>10794.95</v>
      </c>
      <c r="F256" s="1">
        <v>260792200</v>
      </c>
      <c r="G256" s="1">
        <v>13084.6</v>
      </c>
      <c r="H256" s="3">
        <f>IF(ISERR(LN(Table222[[#This Row],[Close]]/E255)),"-",LN(Table222[[#This Row],[Close]]/E255))</f>
        <v>-2.4657046107725011E-3</v>
      </c>
    </row>
    <row r="257" spans="1:8" x14ac:dyDescent="0.3">
      <c r="A257" s="2">
        <v>43479</v>
      </c>
      <c r="B257" s="1">
        <v>10807</v>
      </c>
      <c r="C257" s="1">
        <v>10808</v>
      </c>
      <c r="D257" s="1">
        <v>10692.35</v>
      </c>
      <c r="E257" s="1">
        <v>10737.6</v>
      </c>
      <c r="F257" s="1">
        <v>298774178</v>
      </c>
      <c r="G257" s="1">
        <v>12732.57</v>
      </c>
      <c r="H257" s="3">
        <f>IF(ISERR(LN(Table222[[#This Row],[Close]]/E256)),"-",LN(Table222[[#This Row],[Close]]/E256))</f>
        <v>-5.32683176023677E-3</v>
      </c>
    </row>
    <row r="258" spans="1:8" x14ac:dyDescent="0.3">
      <c r="A258" s="2">
        <v>43480</v>
      </c>
      <c r="B258" s="1">
        <v>10777.55</v>
      </c>
      <c r="C258" s="1">
        <v>10896.95</v>
      </c>
      <c r="D258" s="1">
        <v>10777.55</v>
      </c>
      <c r="E258" s="1">
        <v>10886.8</v>
      </c>
      <c r="F258" s="1">
        <v>310737078</v>
      </c>
      <c r="G258" s="1">
        <v>14879.91</v>
      </c>
      <c r="H258" s="3">
        <f>IF(ISERR(LN(Table222[[#This Row],[Close]]/E257)),"-",LN(Table222[[#This Row],[Close]]/E257))</f>
        <v>1.3799445774800724E-2</v>
      </c>
    </row>
    <row r="259" spans="1:8" x14ac:dyDescent="0.3">
      <c r="A259" s="2">
        <v>43481</v>
      </c>
      <c r="B259" s="1">
        <v>10899.65</v>
      </c>
      <c r="C259" s="1">
        <v>10928.15</v>
      </c>
      <c r="D259" s="1">
        <v>10876.9</v>
      </c>
      <c r="E259" s="1">
        <v>10890.3</v>
      </c>
      <c r="F259" s="1">
        <v>276539042</v>
      </c>
      <c r="G259" s="1">
        <v>13081.63</v>
      </c>
      <c r="H259" s="3">
        <f>IF(ISERR(LN(Table222[[#This Row],[Close]]/E258)),"-",LN(Table222[[#This Row],[Close]]/E258))</f>
        <v>3.2143857815191898E-4</v>
      </c>
    </row>
    <row r="260" spans="1:8" x14ac:dyDescent="0.3">
      <c r="A260" s="2">
        <v>43482</v>
      </c>
      <c r="B260" s="1">
        <v>10920.85</v>
      </c>
      <c r="C260" s="1">
        <v>10930.65</v>
      </c>
      <c r="D260" s="1">
        <v>10844.65</v>
      </c>
      <c r="E260" s="1">
        <v>10905.2</v>
      </c>
      <c r="F260" s="1">
        <v>271676319</v>
      </c>
      <c r="G260" s="1">
        <v>13215.83</v>
      </c>
      <c r="H260" s="3">
        <f>IF(ISERR(LN(Table222[[#This Row],[Close]]/E259)),"-",LN(Table222[[#This Row],[Close]]/E259))</f>
        <v>1.3672549215348114E-3</v>
      </c>
    </row>
    <row r="261" spans="1:8" x14ac:dyDescent="0.3">
      <c r="A261" s="2">
        <v>43483</v>
      </c>
      <c r="B261" s="1">
        <v>10914.85</v>
      </c>
      <c r="C261" s="1">
        <v>10928.2</v>
      </c>
      <c r="D261" s="1">
        <v>10852.2</v>
      </c>
      <c r="E261" s="1">
        <v>10906.95</v>
      </c>
      <c r="F261" s="1">
        <v>323814108</v>
      </c>
      <c r="G261" s="1">
        <v>16408.830000000002</v>
      </c>
      <c r="H261" s="3">
        <f>IF(ISERR(LN(Table222[[#This Row],[Close]]/E260)),"-",LN(Table222[[#This Row],[Close]]/E260))</f>
        <v>1.6046102779907089E-4</v>
      </c>
    </row>
    <row r="262" spans="1:8" x14ac:dyDescent="0.3">
      <c r="A262" s="2">
        <v>43486</v>
      </c>
      <c r="B262" s="1">
        <v>10919.35</v>
      </c>
      <c r="C262" s="1">
        <v>10987.45</v>
      </c>
      <c r="D262" s="1">
        <v>10885.75</v>
      </c>
      <c r="E262" s="1">
        <v>10961.85</v>
      </c>
      <c r="F262" s="1">
        <v>288829125</v>
      </c>
      <c r="G262" s="1">
        <v>17289.7</v>
      </c>
      <c r="H262" s="3">
        <f>IF(ISERR(LN(Table222[[#This Row],[Close]]/E261)),"-",LN(Table222[[#This Row],[Close]]/E261))</f>
        <v>5.0208621718052576E-3</v>
      </c>
    </row>
    <row r="263" spans="1:8" x14ac:dyDescent="0.3">
      <c r="A263" s="2">
        <v>43487</v>
      </c>
      <c r="B263" s="1">
        <v>10949.8</v>
      </c>
      <c r="C263" s="1">
        <v>10949.8</v>
      </c>
      <c r="D263" s="1">
        <v>10864.15</v>
      </c>
      <c r="E263" s="1">
        <v>10922.75</v>
      </c>
      <c r="F263" s="1">
        <v>300768112</v>
      </c>
      <c r="G263" s="1">
        <v>17483.62</v>
      </c>
      <c r="H263" s="3">
        <f>IF(ISERR(LN(Table222[[#This Row],[Close]]/E262)),"-",LN(Table222[[#This Row],[Close]]/E262))</f>
        <v>-3.573292781569112E-3</v>
      </c>
    </row>
    <row r="264" spans="1:8" x14ac:dyDescent="0.3">
      <c r="A264" s="2">
        <v>43488</v>
      </c>
      <c r="B264" s="1">
        <v>10931.05</v>
      </c>
      <c r="C264" s="1">
        <v>10944.8</v>
      </c>
      <c r="D264" s="1">
        <v>10811.95</v>
      </c>
      <c r="E264" s="1">
        <v>10831.5</v>
      </c>
      <c r="F264" s="1">
        <v>298876314</v>
      </c>
      <c r="G264" s="1">
        <v>14736.91</v>
      </c>
      <c r="H264" s="3">
        <f>IF(ISERR(LN(Table222[[#This Row],[Close]]/E263)),"-",LN(Table222[[#This Row],[Close]]/E263))</f>
        <v>-8.3892145371514976E-3</v>
      </c>
    </row>
    <row r="265" spans="1:8" x14ac:dyDescent="0.3">
      <c r="A265" s="2">
        <v>43489</v>
      </c>
      <c r="B265" s="1">
        <v>10844.05</v>
      </c>
      <c r="C265" s="1">
        <v>10866.6</v>
      </c>
      <c r="D265" s="1">
        <v>10798.65</v>
      </c>
      <c r="E265" s="1">
        <v>10849.8</v>
      </c>
      <c r="F265" s="1">
        <v>361082096</v>
      </c>
      <c r="G265" s="1">
        <v>15298.48</v>
      </c>
      <c r="H265" s="3">
        <f>IF(ISERR(LN(Table222[[#This Row],[Close]]/E264)),"-",LN(Table222[[#This Row],[Close]]/E264))</f>
        <v>1.6880910596428552E-3</v>
      </c>
    </row>
    <row r="266" spans="1:8" x14ac:dyDescent="0.3">
      <c r="A266" s="2">
        <v>43490</v>
      </c>
      <c r="B266" s="1">
        <v>10859.75</v>
      </c>
      <c r="C266" s="1">
        <v>10931.7</v>
      </c>
      <c r="D266" s="1">
        <v>10756.45</v>
      </c>
      <c r="E266" s="1">
        <v>10780.55</v>
      </c>
      <c r="F266" s="1">
        <v>463444758</v>
      </c>
      <c r="G266" s="1">
        <v>20542.36</v>
      </c>
      <c r="H266" s="3">
        <f>IF(ISERR(LN(Table222[[#This Row],[Close]]/E265)),"-",LN(Table222[[#This Row],[Close]]/E265))</f>
        <v>-6.403062049334338E-3</v>
      </c>
    </row>
    <row r="267" spans="1:8" x14ac:dyDescent="0.3">
      <c r="A267" s="2">
        <v>43493</v>
      </c>
      <c r="B267" s="1">
        <v>10792.45</v>
      </c>
      <c r="C267" s="1">
        <v>10804.45</v>
      </c>
      <c r="D267" s="1">
        <v>10630.95</v>
      </c>
      <c r="E267" s="1">
        <v>10661.55</v>
      </c>
      <c r="F267" s="1">
        <v>419682627</v>
      </c>
      <c r="G267" s="1">
        <v>21144.33</v>
      </c>
      <c r="H267" s="3">
        <f>IF(ISERR(LN(Table222[[#This Row],[Close]]/E266)),"-",LN(Table222[[#This Row],[Close]]/E266))</f>
        <v>-1.1099773042754829E-2</v>
      </c>
    </row>
    <row r="268" spans="1:8" x14ac:dyDescent="0.3">
      <c r="A268" s="2">
        <v>43494</v>
      </c>
      <c r="B268" s="1">
        <v>10653.7</v>
      </c>
      <c r="C268" s="1">
        <v>10690.35</v>
      </c>
      <c r="D268" s="1">
        <v>10583.65</v>
      </c>
      <c r="E268" s="1">
        <v>10652.2</v>
      </c>
      <c r="F268" s="1">
        <v>356908994</v>
      </c>
      <c r="G268" s="1">
        <v>18832.060000000001</v>
      </c>
      <c r="H268" s="3">
        <f>IF(ISERR(LN(Table222[[#This Row],[Close]]/E267)),"-",LN(Table222[[#This Row],[Close]]/E267))</f>
        <v>-8.7736795259221625E-4</v>
      </c>
    </row>
    <row r="269" spans="1:8" x14ac:dyDescent="0.3">
      <c r="A269" s="2">
        <v>43495</v>
      </c>
      <c r="B269" s="1">
        <v>10702.25</v>
      </c>
      <c r="C269" s="1">
        <v>10710.2</v>
      </c>
      <c r="D269" s="1">
        <v>10612.85</v>
      </c>
      <c r="E269" s="1">
        <v>10651.8</v>
      </c>
      <c r="F269" s="1">
        <v>410107910</v>
      </c>
      <c r="G269" s="1">
        <v>21214.81</v>
      </c>
      <c r="H269" s="3">
        <f>IF(ISERR(LN(Table222[[#This Row],[Close]]/E268)),"-",LN(Table222[[#This Row],[Close]]/E268))</f>
        <v>-3.7551633500580681E-5</v>
      </c>
    </row>
    <row r="270" spans="1:8" x14ac:dyDescent="0.3">
      <c r="A270" s="2">
        <v>43496</v>
      </c>
      <c r="B270" s="1">
        <v>10690.55</v>
      </c>
      <c r="C270" s="1">
        <v>10838.05</v>
      </c>
      <c r="D270" s="1">
        <v>10678.55</v>
      </c>
      <c r="E270" s="1">
        <v>10830.95</v>
      </c>
      <c r="F270" s="1">
        <v>604818027</v>
      </c>
      <c r="G270" s="1">
        <v>27471.18</v>
      </c>
      <c r="H270" s="3">
        <f>IF(ISERR(LN(Table222[[#This Row],[Close]]/E269)),"-",LN(Table222[[#This Row],[Close]]/E269))</f>
        <v>1.6678884505362462E-2</v>
      </c>
    </row>
    <row r="271" spans="1:8" x14ac:dyDescent="0.3">
      <c r="A271" s="2">
        <v>43497</v>
      </c>
      <c r="B271" s="1">
        <v>10851.35</v>
      </c>
      <c r="C271" s="1">
        <v>10983.45</v>
      </c>
      <c r="D271" s="1">
        <v>10813.45</v>
      </c>
      <c r="E271" s="1">
        <v>10893.65</v>
      </c>
      <c r="F271" s="1">
        <v>482272661</v>
      </c>
      <c r="G271" s="1">
        <v>23112.37</v>
      </c>
      <c r="H271" s="3">
        <f>IF(ISERR(LN(Table222[[#This Row],[Close]]/E270)),"-",LN(Table222[[#This Row],[Close]]/E270))</f>
        <v>5.7722742045844006E-3</v>
      </c>
    </row>
    <row r="272" spans="1:8" x14ac:dyDescent="0.3">
      <c r="A272" s="2">
        <v>43500</v>
      </c>
      <c r="B272" s="1">
        <v>10876.75</v>
      </c>
      <c r="C272" s="1">
        <v>10927.9</v>
      </c>
      <c r="D272" s="1">
        <v>10814.15</v>
      </c>
      <c r="E272" s="1">
        <v>10912.25</v>
      </c>
      <c r="F272" s="1">
        <v>318300039</v>
      </c>
      <c r="G272" s="1">
        <v>15478.81</v>
      </c>
      <c r="H272" s="3">
        <f>IF(ISERR(LN(Table222[[#This Row],[Close]]/E271)),"-",LN(Table222[[#This Row],[Close]]/E271))</f>
        <v>1.7059607272313906E-3</v>
      </c>
    </row>
    <row r="273" spans="1:8" x14ac:dyDescent="0.3">
      <c r="A273" s="2">
        <v>43501</v>
      </c>
      <c r="B273" s="1">
        <v>10908.65</v>
      </c>
      <c r="C273" s="1">
        <v>10956.7</v>
      </c>
      <c r="D273" s="1">
        <v>10886.7</v>
      </c>
      <c r="E273" s="1">
        <v>10934.35</v>
      </c>
      <c r="F273" s="1">
        <v>268095127</v>
      </c>
      <c r="G273" s="1">
        <v>13435.13</v>
      </c>
      <c r="H273" s="3">
        <f>IF(ISERR(LN(Table222[[#This Row],[Close]]/E272)),"-",LN(Table222[[#This Row],[Close]]/E272))</f>
        <v>2.0231988079203052E-3</v>
      </c>
    </row>
    <row r="274" spans="1:8" x14ac:dyDescent="0.3">
      <c r="A274" s="2">
        <v>43502</v>
      </c>
      <c r="B274" s="1">
        <v>10965.1</v>
      </c>
      <c r="C274" s="1">
        <v>11072.6</v>
      </c>
      <c r="D274" s="1">
        <v>10962.7</v>
      </c>
      <c r="E274" s="1">
        <v>11062.45</v>
      </c>
      <c r="F274" s="1">
        <v>298510497</v>
      </c>
      <c r="G274" s="1">
        <v>15172.85</v>
      </c>
      <c r="H274" s="3">
        <f>IF(ISERR(LN(Table222[[#This Row],[Close]]/E273)),"-",LN(Table222[[#This Row],[Close]]/E273))</f>
        <v>1.1647280346053989E-2</v>
      </c>
    </row>
    <row r="275" spans="1:8" x14ac:dyDescent="0.3">
      <c r="A275" s="2">
        <v>43503</v>
      </c>
      <c r="B275" s="1">
        <v>11070.45</v>
      </c>
      <c r="C275" s="1">
        <v>11118.1</v>
      </c>
      <c r="D275" s="1">
        <v>11043.6</v>
      </c>
      <c r="E275" s="1">
        <v>11069.4</v>
      </c>
      <c r="F275" s="1">
        <v>263544426</v>
      </c>
      <c r="G275" s="1">
        <v>13542.69</v>
      </c>
      <c r="H275" s="3">
        <f>IF(ISERR(LN(Table222[[#This Row],[Close]]/E274)),"-",LN(Table222[[#This Row],[Close]]/E274))</f>
        <v>6.2805415981511683E-4</v>
      </c>
    </row>
    <row r="276" spans="1:8" x14ac:dyDescent="0.3">
      <c r="A276" s="2">
        <v>43504</v>
      </c>
      <c r="B276" s="1">
        <v>11023.5</v>
      </c>
      <c r="C276" s="1">
        <v>11041.2</v>
      </c>
      <c r="D276" s="1">
        <v>10925.45</v>
      </c>
      <c r="E276" s="1">
        <v>10943.6</v>
      </c>
      <c r="F276" s="1">
        <v>352787419</v>
      </c>
      <c r="G276" s="1">
        <v>15507.05</v>
      </c>
      <c r="H276" s="3">
        <f>IF(ISERR(LN(Table222[[#This Row],[Close]]/E275)),"-",LN(Table222[[#This Row],[Close]]/E275))</f>
        <v>-1.1429734205002075E-2</v>
      </c>
    </row>
    <row r="277" spans="1:8" x14ac:dyDescent="0.3">
      <c r="A277" s="2">
        <v>43507</v>
      </c>
      <c r="B277" s="1">
        <v>10930.9</v>
      </c>
      <c r="C277" s="1">
        <v>10930.9</v>
      </c>
      <c r="D277" s="1">
        <v>10857.1</v>
      </c>
      <c r="E277" s="1">
        <v>10888.8</v>
      </c>
      <c r="F277" s="1">
        <v>285985383</v>
      </c>
      <c r="G277" s="1">
        <v>13818.92</v>
      </c>
      <c r="H277" s="3">
        <f>IF(ISERR(LN(Table222[[#This Row],[Close]]/E276)),"-",LN(Table222[[#This Row],[Close]]/E276))</f>
        <v>-5.0200724689087872E-3</v>
      </c>
    </row>
    <row r="278" spans="1:8" x14ac:dyDescent="0.3">
      <c r="A278" s="2">
        <v>43508</v>
      </c>
      <c r="B278" s="1">
        <v>10879.7</v>
      </c>
      <c r="C278" s="1">
        <v>10910.9</v>
      </c>
      <c r="D278" s="1">
        <v>10823.8</v>
      </c>
      <c r="E278" s="1">
        <v>10831.4</v>
      </c>
      <c r="F278" s="1">
        <v>292314643</v>
      </c>
      <c r="G278" s="1">
        <v>14424.78</v>
      </c>
      <c r="H278" s="3">
        <f>IF(ISERR(LN(Table222[[#This Row],[Close]]/E277)),"-",LN(Table222[[#This Row],[Close]]/E277))</f>
        <v>-5.2854148327613464E-3</v>
      </c>
    </row>
    <row r="279" spans="1:8" x14ac:dyDescent="0.3">
      <c r="A279" s="2">
        <v>43509</v>
      </c>
      <c r="B279" s="1">
        <v>10870.55</v>
      </c>
      <c r="C279" s="1">
        <v>10891.65</v>
      </c>
      <c r="D279" s="1">
        <v>10772.1</v>
      </c>
      <c r="E279" s="1">
        <v>10793.65</v>
      </c>
      <c r="F279" s="1">
        <v>321958549</v>
      </c>
      <c r="G279" s="1">
        <v>15360.98</v>
      </c>
      <c r="H279" s="3">
        <f>IF(ISERR(LN(Table222[[#This Row],[Close]]/E278)),"-",LN(Table222[[#This Row],[Close]]/E278))</f>
        <v>-3.4913249537601204E-3</v>
      </c>
    </row>
    <row r="280" spans="1:8" x14ac:dyDescent="0.3">
      <c r="A280" s="2">
        <v>43510</v>
      </c>
      <c r="B280" s="1">
        <v>10786.1</v>
      </c>
      <c r="C280" s="1">
        <v>10792.7</v>
      </c>
      <c r="D280" s="1">
        <v>10718.75</v>
      </c>
      <c r="E280" s="1">
        <v>10746.05</v>
      </c>
      <c r="F280" s="1">
        <v>627041405</v>
      </c>
      <c r="G280" s="1">
        <v>20797.41</v>
      </c>
      <c r="H280" s="3">
        <f>IF(ISERR(LN(Table222[[#This Row],[Close]]/E279)),"-",LN(Table222[[#This Row],[Close]]/E279))</f>
        <v>-4.4197530593000694E-3</v>
      </c>
    </row>
    <row r="281" spans="1:8" x14ac:dyDescent="0.3">
      <c r="A281" s="2">
        <v>43511</v>
      </c>
      <c r="B281" s="1">
        <v>10780.25</v>
      </c>
      <c r="C281" s="1">
        <v>10785.75</v>
      </c>
      <c r="D281" s="1">
        <v>10620.4</v>
      </c>
      <c r="E281" s="1">
        <v>10724.4</v>
      </c>
      <c r="F281" s="1">
        <v>521876968</v>
      </c>
      <c r="G281" s="1">
        <v>20733.95</v>
      </c>
      <c r="H281" s="3">
        <f>IF(ISERR(LN(Table222[[#This Row],[Close]]/E280)),"-",LN(Table222[[#This Row],[Close]]/E280))</f>
        <v>-2.0167259966956514E-3</v>
      </c>
    </row>
    <row r="282" spans="1:8" x14ac:dyDescent="0.3">
      <c r="A282" s="2">
        <v>43514</v>
      </c>
      <c r="B282" s="1">
        <v>10738.65</v>
      </c>
      <c r="C282" s="1">
        <v>10759.9</v>
      </c>
      <c r="D282" s="1">
        <v>10628.4</v>
      </c>
      <c r="E282" s="1">
        <v>10640.95</v>
      </c>
      <c r="F282" s="1">
        <v>345440240</v>
      </c>
      <c r="G282" s="1">
        <v>14903.19</v>
      </c>
      <c r="H282" s="3">
        <f>IF(ISERR(LN(Table222[[#This Row],[Close]]/E281)),"-",LN(Table222[[#This Row],[Close]]/E281))</f>
        <v>-7.8117535511575027E-3</v>
      </c>
    </row>
    <row r="283" spans="1:8" x14ac:dyDescent="0.3">
      <c r="A283" s="2">
        <v>43515</v>
      </c>
      <c r="B283" s="1">
        <v>10636.7</v>
      </c>
      <c r="C283" s="1">
        <v>10722.85</v>
      </c>
      <c r="D283" s="1">
        <v>10585.65</v>
      </c>
      <c r="E283" s="1">
        <v>10604.35</v>
      </c>
      <c r="F283" s="1">
        <v>291507060</v>
      </c>
      <c r="G283" s="1">
        <v>13765.01</v>
      </c>
      <c r="H283" s="3">
        <f>IF(ISERR(LN(Table222[[#This Row],[Close]]/E282)),"-",LN(Table222[[#This Row],[Close]]/E282))</f>
        <v>-3.4454713472979819E-3</v>
      </c>
    </row>
    <row r="284" spans="1:8" x14ac:dyDescent="0.3">
      <c r="A284" s="2">
        <v>43516</v>
      </c>
      <c r="B284" s="1">
        <v>10655.45</v>
      </c>
      <c r="C284" s="1">
        <v>10752.7</v>
      </c>
      <c r="D284" s="1">
        <v>10646.4</v>
      </c>
      <c r="E284" s="1">
        <v>10735.45</v>
      </c>
      <c r="F284" s="1">
        <v>289195306</v>
      </c>
      <c r="G284" s="1">
        <v>13209.71</v>
      </c>
      <c r="H284" s="3">
        <f>IF(ISERR(LN(Table222[[#This Row],[Close]]/E283)),"-",LN(Table222[[#This Row],[Close]]/E283))</f>
        <v>1.2287055114099292E-2</v>
      </c>
    </row>
    <row r="285" spans="1:8" x14ac:dyDescent="0.3">
      <c r="A285" s="2">
        <v>43517</v>
      </c>
      <c r="B285" s="1">
        <v>10744.1</v>
      </c>
      <c r="C285" s="1">
        <v>10808.85</v>
      </c>
      <c r="D285" s="1">
        <v>10721.5</v>
      </c>
      <c r="E285" s="1">
        <v>10789.85</v>
      </c>
      <c r="F285" s="1">
        <v>279584955</v>
      </c>
      <c r="G285" s="1">
        <v>14758.5</v>
      </c>
      <c r="H285" s="3">
        <f>IF(ISERR(LN(Table222[[#This Row],[Close]]/E284)),"-",LN(Table222[[#This Row],[Close]]/E284))</f>
        <v>5.0545280036699341E-3</v>
      </c>
    </row>
    <row r="286" spans="1:8" x14ac:dyDescent="0.3">
      <c r="A286" s="2">
        <v>43518</v>
      </c>
      <c r="B286" s="1">
        <v>10782.7</v>
      </c>
      <c r="C286" s="1">
        <v>10801.55</v>
      </c>
      <c r="D286" s="1">
        <v>10758.4</v>
      </c>
      <c r="E286" s="1">
        <v>10791.65</v>
      </c>
      <c r="F286" s="1">
        <v>396846597</v>
      </c>
      <c r="G286" s="1">
        <v>24386.42</v>
      </c>
      <c r="H286" s="3">
        <f>IF(ISERR(LN(Table222[[#This Row],[Close]]/E285)),"-",LN(Table222[[#This Row],[Close]]/E285))</f>
        <v>1.6680953633189361E-4</v>
      </c>
    </row>
    <row r="287" spans="1:8" x14ac:dyDescent="0.3">
      <c r="A287" s="2">
        <v>43521</v>
      </c>
      <c r="B287" s="1">
        <v>10813.25</v>
      </c>
      <c r="C287" s="1">
        <v>10887.1</v>
      </c>
      <c r="D287" s="1">
        <v>10788.05</v>
      </c>
      <c r="E287" s="1">
        <v>10880.1</v>
      </c>
      <c r="F287" s="1">
        <v>385905142</v>
      </c>
      <c r="G287" s="1">
        <v>16466.09</v>
      </c>
      <c r="H287" s="3">
        <f>IF(ISERR(LN(Table222[[#This Row],[Close]]/E286)),"-",LN(Table222[[#This Row],[Close]]/E286))</f>
        <v>8.1627456131734746E-3</v>
      </c>
    </row>
    <row r="288" spans="1:8" x14ac:dyDescent="0.3">
      <c r="A288" s="2">
        <v>43522</v>
      </c>
      <c r="B288" s="1">
        <v>10775.3</v>
      </c>
      <c r="C288" s="1">
        <v>10888.75</v>
      </c>
      <c r="D288" s="1">
        <v>10729.3</v>
      </c>
      <c r="E288" s="1">
        <v>10835.3</v>
      </c>
      <c r="F288" s="1">
        <v>414954476</v>
      </c>
      <c r="G288" s="1">
        <v>19186.75</v>
      </c>
      <c r="H288" s="3">
        <f>IF(ISERR(LN(Table222[[#This Row],[Close]]/E287)),"-",LN(Table222[[#This Row],[Close]]/E287))</f>
        <v>-4.1261099090206159E-3</v>
      </c>
    </row>
    <row r="289" spans="1:8" x14ac:dyDescent="0.3">
      <c r="A289" s="2">
        <v>43523</v>
      </c>
      <c r="B289" s="1">
        <v>10881.2</v>
      </c>
      <c r="C289" s="1">
        <v>10939.7</v>
      </c>
      <c r="D289" s="1">
        <v>10751.2</v>
      </c>
      <c r="E289" s="1">
        <v>10806.65</v>
      </c>
      <c r="F289" s="1">
        <v>381080073</v>
      </c>
      <c r="G289" s="1">
        <v>18313.849999999999</v>
      </c>
      <c r="H289" s="3">
        <f>IF(ISERR(LN(Table222[[#This Row],[Close]]/E288)),"-",LN(Table222[[#This Row],[Close]]/E288))</f>
        <v>-2.6476372726424741E-3</v>
      </c>
    </row>
    <row r="290" spans="1:8" x14ac:dyDescent="0.3">
      <c r="A290" s="2">
        <v>43524</v>
      </c>
      <c r="B290" s="1">
        <v>10865.7</v>
      </c>
      <c r="C290" s="1">
        <v>10865.7</v>
      </c>
      <c r="D290" s="1">
        <v>10784.85</v>
      </c>
      <c r="E290" s="1">
        <v>10792.5</v>
      </c>
      <c r="F290" s="1">
        <v>644159018</v>
      </c>
      <c r="G290" s="1">
        <v>27123.34</v>
      </c>
      <c r="H290" s="3">
        <f>IF(ISERR(LN(Table222[[#This Row],[Close]]/E289)),"-",LN(Table222[[#This Row],[Close]]/E289))</f>
        <v>-1.3102369328699957E-3</v>
      </c>
    </row>
    <row r="291" spans="1:8" x14ac:dyDescent="0.3">
      <c r="A291" s="2">
        <v>43525</v>
      </c>
      <c r="B291" s="1">
        <v>10842.65</v>
      </c>
      <c r="C291" s="1">
        <v>10877.9</v>
      </c>
      <c r="D291" s="1">
        <v>10823.1</v>
      </c>
      <c r="E291" s="1">
        <v>10863.5</v>
      </c>
      <c r="F291" s="1">
        <v>308526309</v>
      </c>
      <c r="G291" s="1">
        <v>15010.06</v>
      </c>
      <c r="H291" s="3">
        <f>IF(ISERR(LN(Table222[[#This Row],[Close]]/E290)),"-",LN(Table222[[#This Row],[Close]]/E290))</f>
        <v>6.5570977456633371E-3</v>
      </c>
    </row>
    <row r="292" spans="1:8" x14ac:dyDescent="0.3">
      <c r="A292" s="2">
        <v>43529</v>
      </c>
      <c r="B292" s="1">
        <v>10864.85</v>
      </c>
      <c r="C292" s="1">
        <v>10994.9</v>
      </c>
      <c r="D292" s="1">
        <v>10817</v>
      </c>
      <c r="E292" s="1">
        <v>10987.45</v>
      </c>
      <c r="F292" s="1">
        <v>373220239</v>
      </c>
      <c r="G292" s="1">
        <v>17960.03</v>
      </c>
      <c r="H292" s="3">
        <f>IF(ISERR(LN(Table222[[#This Row],[Close]]/E291)),"-",LN(Table222[[#This Row],[Close]]/E291))</f>
        <v>1.1345166182071391E-2</v>
      </c>
    </row>
    <row r="293" spans="1:8" x14ac:dyDescent="0.3">
      <c r="A293" s="2">
        <v>43530</v>
      </c>
      <c r="B293" s="1">
        <v>11024.85</v>
      </c>
      <c r="C293" s="1">
        <v>11062.3</v>
      </c>
      <c r="D293" s="1">
        <v>10998.85</v>
      </c>
      <c r="E293" s="1">
        <v>11053</v>
      </c>
      <c r="F293" s="1">
        <v>372550850</v>
      </c>
      <c r="G293" s="1">
        <v>17850.93</v>
      </c>
      <c r="H293" s="3">
        <f>IF(ISERR(LN(Table222[[#This Row],[Close]]/E292)),"-",LN(Table222[[#This Row],[Close]]/E292))</f>
        <v>5.9481719535880405E-3</v>
      </c>
    </row>
    <row r="294" spans="1:8" x14ac:dyDescent="0.3">
      <c r="A294" s="2">
        <v>43531</v>
      </c>
      <c r="B294" s="1">
        <v>11077.95</v>
      </c>
      <c r="C294" s="1">
        <v>11089.05</v>
      </c>
      <c r="D294" s="1">
        <v>11027.1</v>
      </c>
      <c r="E294" s="1">
        <v>11058.2</v>
      </c>
      <c r="F294" s="1">
        <v>321208766</v>
      </c>
      <c r="G294" s="1">
        <v>15321.68</v>
      </c>
      <c r="H294" s="3">
        <f>IF(ISERR(LN(Table222[[#This Row],[Close]]/E293)),"-",LN(Table222[[#This Row],[Close]]/E293))</f>
        <v>4.7034987661157636E-4</v>
      </c>
    </row>
    <row r="295" spans="1:8" x14ac:dyDescent="0.3">
      <c r="A295" s="2">
        <v>43532</v>
      </c>
      <c r="B295" s="1">
        <v>11038.85</v>
      </c>
      <c r="C295" s="1">
        <v>11049</v>
      </c>
      <c r="D295" s="1">
        <v>11008.95</v>
      </c>
      <c r="E295" s="1">
        <v>11035.4</v>
      </c>
      <c r="F295" s="1">
        <v>326569833</v>
      </c>
      <c r="G295" s="1">
        <v>14369.77</v>
      </c>
      <c r="H295" s="3">
        <f>IF(ISERR(LN(Table222[[#This Row],[Close]]/E294)),"-",LN(Table222[[#This Row],[Close]]/E294))</f>
        <v>-2.0639468528230618E-3</v>
      </c>
    </row>
    <row r="296" spans="1:8" x14ac:dyDescent="0.3">
      <c r="A296" s="2">
        <v>43535</v>
      </c>
      <c r="B296" s="1">
        <v>11068.75</v>
      </c>
      <c r="C296" s="1">
        <v>11180.9</v>
      </c>
      <c r="D296" s="1">
        <v>11059.85</v>
      </c>
      <c r="E296" s="1">
        <v>11168.05</v>
      </c>
      <c r="F296" s="1">
        <v>352242287</v>
      </c>
      <c r="G296" s="1">
        <v>17349.95</v>
      </c>
      <c r="H296" s="3">
        <f>IF(ISERR(LN(Table222[[#This Row],[Close]]/E295)),"-",LN(Table222[[#This Row],[Close]]/E295))</f>
        <v>1.1948735734751558E-2</v>
      </c>
    </row>
    <row r="297" spans="1:8" x14ac:dyDescent="0.3">
      <c r="A297" s="2">
        <v>43536</v>
      </c>
      <c r="B297" s="1">
        <v>11231.35</v>
      </c>
      <c r="C297" s="1">
        <v>11320.4</v>
      </c>
      <c r="D297" s="1">
        <v>11227</v>
      </c>
      <c r="E297" s="1">
        <v>11301.2</v>
      </c>
      <c r="F297" s="1">
        <v>391310519</v>
      </c>
      <c r="G297" s="1">
        <v>20861.349999999999</v>
      </c>
      <c r="H297" s="3">
        <f>IF(ISERR(LN(Table222[[#This Row],[Close]]/E296)),"-",LN(Table222[[#This Row],[Close]]/E296))</f>
        <v>1.1851891682945155E-2</v>
      </c>
    </row>
    <row r="298" spans="1:8" x14ac:dyDescent="0.3">
      <c r="A298" s="2">
        <v>43537</v>
      </c>
      <c r="B298" s="1">
        <v>11326.2</v>
      </c>
      <c r="C298" s="1">
        <v>11352.3</v>
      </c>
      <c r="D298" s="1">
        <v>11276.6</v>
      </c>
      <c r="E298" s="1">
        <v>11341.7</v>
      </c>
      <c r="F298" s="1">
        <v>382996187</v>
      </c>
      <c r="G298" s="1">
        <v>20851.669999999998</v>
      </c>
      <c r="H298" s="3">
        <f>IF(ISERR(LN(Table222[[#This Row],[Close]]/E297)),"-",LN(Table222[[#This Row],[Close]]/E297))</f>
        <v>3.5772841102276773E-3</v>
      </c>
    </row>
    <row r="299" spans="1:8" x14ac:dyDescent="0.3">
      <c r="A299" s="2">
        <v>43538</v>
      </c>
      <c r="B299" s="1">
        <v>11382.5</v>
      </c>
      <c r="C299" s="1">
        <v>11383.45</v>
      </c>
      <c r="D299" s="1">
        <v>11313.75</v>
      </c>
      <c r="E299" s="1">
        <v>11343.25</v>
      </c>
      <c r="F299" s="1">
        <v>294480678</v>
      </c>
      <c r="G299" s="1">
        <v>15661.05</v>
      </c>
      <c r="H299" s="3">
        <f>IF(ISERR(LN(Table222[[#This Row],[Close]]/E298)),"-",LN(Table222[[#This Row],[Close]]/E298))</f>
        <v>1.3665447818145347E-4</v>
      </c>
    </row>
    <row r="300" spans="1:8" x14ac:dyDescent="0.3">
      <c r="A300" s="2">
        <v>43539</v>
      </c>
      <c r="B300" s="1">
        <v>11376.85</v>
      </c>
      <c r="C300" s="1">
        <v>11487</v>
      </c>
      <c r="D300" s="1">
        <v>11370.8</v>
      </c>
      <c r="E300" s="1">
        <v>11426.85</v>
      </c>
      <c r="F300" s="1">
        <v>463704896</v>
      </c>
      <c r="G300" s="1">
        <v>25143.26</v>
      </c>
      <c r="H300" s="3">
        <f>IF(ISERR(LN(Table222[[#This Row],[Close]]/E299)),"-",LN(Table222[[#This Row],[Close]]/E299))</f>
        <v>7.3429959147711344E-3</v>
      </c>
    </row>
    <row r="301" spans="1:8" x14ac:dyDescent="0.3">
      <c r="A301" s="2">
        <v>43542</v>
      </c>
      <c r="B301" s="1">
        <v>11473.85</v>
      </c>
      <c r="C301" s="1">
        <v>11530.15</v>
      </c>
      <c r="D301" s="1">
        <v>11412.5</v>
      </c>
      <c r="E301" s="1">
        <v>11462.2</v>
      </c>
      <c r="F301" s="1">
        <v>320250041</v>
      </c>
      <c r="G301" s="1">
        <v>16942.22</v>
      </c>
      <c r="H301" s="3">
        <f>IF(ISERR(LN(Table222[[#This Row],[Close]]/E300)),"-",LN(Table222[[#This Row],[Close]]/E300))</f>
        <v>3.0888156656173325E-3</v>
      </c>
    </row>
    <row r="302" spans="1:8" x14ac:dyDescent="0.3">
      <c r="A302" s="2">
        <v>43543</v>
      </c>
      <c r="B302" s="1">
        <v>11500.3</v>
      </c>
      <c r="C302" s="1">
        <v>11543.85</v>
      </c>
      <c r="D302" s="1">
        <v>11451.25</v>
      </c>
      <c r="E302" s="1">
        <v>11532.4</v>
      </c>
      <c r="F302" s="1">
        <v>326099667</v>
      </c>
      <c r="G302" s="1">
        <v>16179.92</v>
      </c>
      <c r="H302" s="3">
        <f>IF(ISERR(LN(Table222[[#This Row],[Close]]/E301)),"-",LN(Table222[[#This Row],[Close]]/E301))</f>
        <v>6.1058003263835944E-3</v>
      </c>
    </row>
    <row r="303" spans="1:8" x14ac:dyDescent="0.3">
      <c r="A303" s="2">
        <v>43544</v>
      </c>
      <c r="B303" s="1">
        <v>11553.35</v>
      </c>
      <c r="C303" s="1">
        <v>11556.1</v>
      </c>
      <c r="D303" s="1">
        <v>11503.1</v>
      </c>
      <c r="E303" s="1">
        <v>11521.05</v>
      </c>
      <c r="F303" s="1">
        <v>366298049</v>
      </c>
      <c r="G303" s="1">
        <v>18311.439999999999</v>
      </c>
      <c r="H303" s="3">
        <f>IF(ISERR(LN(Table222[[#This Row],[Close]]/E302)),"-",LN(Table222[[#This Row],[Close]]/E302))</f>
        <v>-9.8466831793539802E-4</v>
      </c>
    </row>
    <row r="304" spans="1:8" x14ac:dyDescent="0.3">
      <c r="A304" s="2">
        <v>43546</v>
      </c>
      <c r="B304" s="1">
        <v>11549.2</v>
      </c>
      <c r="C304" s="1">
        <v>11572.8</v>
      </c>
      <c r="D304" s="1">
        <v>11434.55</v>
      </c>
      <c r="E304" s="1">
        <v>11456.9</v>
      </c>
      <c r="F304" s="1">
        <v>386193935</v>
      </c>
      <c r="G304" s="1">
        <v>19755.740000000002</v>
      </c>
      <c r="H304" s="3">
        <f>IF(ISERR(LN(Table222[[#This Row],[Close]]/E303)),"-",LN(Table222[[#This Row],[Close]]/E303))</f>
        <v>-5.5836283625349536E-3</v>
      </c>
    </row>
    <row r="305" spans="1:8" x14ac:dyDescent="0.3">
      <c r="A305" s="2">
        <v>43549</v>
      </c>
      <c r="B305" s="1">
        <v>11395.65</v>
      </c>
      <c r="C305" s="1">
        <v>11395.65</v>
      </c>
      <c r="D305" s="1">
        <v>11311.6</v>
      </c>
      <c r="E305" s="1">
        <v>11354.25</v>
      </c>
      <c r="F305" s="1">
        <v>294459196</v>
      </c>
      <c r="G305" s="1">
        <v>14101.14</v>
      </c>
      <c r="H305" s="3">
        <f>IF(ISERR(LN(Table222[[#This Row],[Close]]/E304)),"-",LN(Table222[[#This Row],[Close]]/E304))</f>
        <v>-9.0000454070535869E-3</v>
      </c>
    </row>
    <row r="306" spans="1:8" x14ac:dyDescent="0.3">
      <c r="A306" s="2">
        <v>43550</v>
      </c>
      <c r="B306" s="1">
        <v>11375.2</v>
      </c>
      <c r="C306" s="1">
        <v>11496.75</v>
      </c>
      <c r="D306" s="1">
        <v>11352.45</v>
      </c>
      <c r="E306" s="1">
        <v>11483.25</v>
      </c>
      <c r="F306" s="1">
        <v>282575496</v>
      </c>
      <c r="G306" s="1">
        <v>14611.68</v>
      </c>
      <c r="H306" s="3">
        <f>IF(ISERR(LN(Table222[[#This Row],[Close]]/E305)),"-",LN(Table222[[#This Row],[Close]]/E305))</f>
        <v>1.1297328693216403E-2</v>
      </c>
    </row>
    <row r="307" spans="1:8" x14ac:dyDescent="0.3">
      <c r="A307" s="2">
        <v>43551</v>
      </c>
      <c r="B307" s="1">
        <v>11531.45</v>
      </c>
      <c r="C307" s="1">
        <v>11546.2</v>
      </c>
      <c r="D307" s="1">
        <v>11413</v>
      </c>
      <c r="E307" s="1">
        <v>11445.05</v>
      </c>
      <c r="F307" s="1">
        <v>350446089</v>
      </c>
      <c r="G307" s="1">
        <v>18356.52</v>
      </c>
      <c r="H307" s="3">
        <f>IF(ISERR(LN(Table222[[#This Row],[Close]]/E306)),"-",LN(Table222[[#This Row],[Close]]/E306))</f>
        <v>-3.3321297562249825E-3</v>
      </c>
    </row>
    <row r="308" spans="1:8" x14ac:dyDescent="0.3">
      <c r="A308" s="2">
        <v>43552</v>
      </c>
      <c r="B308" s="1">
        <v>11463.65</v>
      </c>
      <c r="C308" s="1">
        <v>11588.5</v>
      </c>
      <c r="D308" s="1">
        <v>11452.45</v>
      </c>
      <c r="E308" s="1">
        <v>11570</v>
      </c>
      <c r="F308" s="1">
        <v>527678809</v>
      </c>
      <c r="G308" s="1">
        <v>25719.65</v>
      </c>
      <c r="H308" s="3">
        <f>IF(ISERR(LN(Table222[[#This Row],[Close]]/E307)),"-",LN(Table222[[#This Row],[Close]]/E307))</f>
        <v>1.085821909063313E-2</v>
      </c>
    </row>
    <row r="309" spans="1:8" x14ac:dyDescent="0.3">
      <c r="A309" s="2">
        <v>43553</v>
      </c>
      <c r="B309" s="1">
        <v>11625.45</v>
      </c>
      <c r="C309" s="1">
        <v>11630.35</v>
      </c>
      <c r="D309" s="1">
        <v>11570.15</v>
      </c>
      <c r="E309" s="1">
        <v>11623.9</v>
      </c>
      <c r="F309" s="1">
        <v>416276981</v>
      </c>
      <c r="G309" s="1">
        <v>20515.25</v>
      </c>
      <c r="H309" s="3">
        <f>IF(ISERR(LN(Table222[[#This Row],[Close]]/E308)),"-",LN(Table222[[#This Row],[Close]]/E308))</f>
        <v>4.6477821348202336E-3</v>
      </c>
    </row>
    <row r="310" spans="1:8" x14ac:dyDescent="0.3">
      <c r="A310" s="2">
        <v>43556</v>
      </c>
      <c r="B310" s="1">
        <v>11665.2</v>
      </c>
      <c r="C310" s="1">
        <v>11738.1</v>
      </c>
      <c r="D310" s="1">
        <v>11644.75</v>
      </c>
      <c r="E310" s="1">
        <v>11669.15</v>
      </c>
      <c r="F310" s="1">
        <v>379572660</v>
      </c>
      <c r="G310" s="1">
        <v>18977.990000000002</v>
      </c>
      <c r="H310" s="3">
        <f>IF(ISERR(LN(Table222[[#This Row],[Close]]/E309)),"-",LN(Table222[[#This Row],[Close]]/E309))</f>
        <v>3.8852839728881735E-3</v>
      </c>
    </row>
    <row r="311" spans="1:8" x14ac:dyDescent="0.3">
      <c r="A311" s="2">
        <v>43557</v>
      </c>
      <c r="B311" s="1">
        <v>11711.55</v>
      </c>
      <c r="C311" s="1">
        <v>11729.35</v>
      </c>
      <c r="D311" s="1">
        <v>11655.85</v>
      </c>
      <c r="E311" s="1">
        <v>11713.2</v>
      </c>
      <c r="F311" s="1">
        <v>386131413</v>
      </c>
      <c r="G311" s="1">
        <v>18673.7</v>
      </c>
      <c r="H311" s="3">
        <f>IF(ISERR(LN(Table222[[#This Row],[Close]]/E310)),"-",LN(Table222[[#This Row],[Close]]/E310))</f>
        <v>3.7678036734890082E-3</v>
      </c>
    </row>
    <row r="312" spans="1:8" x14ac:dyDescent="0.3">
      <c r="A312" s="2">
        <v>43558</v>
      </c>
      <c r="B312" s="1">
        <v>11735.3</v>
      </c>
      <c r="C312" s="1">
        <v>11761</v>
      </c>
      <c r="D312" s="1">
        <v>11629.15</v>
      </c>
      <c r="E312" s="1">
        <v>11643.95</v>
      </c>
      <c r="F312" s="1">
        <v>365760070</v>
      </c>
      <c r="G312" s="1">
        <v>19050.95</v>
      </c>
      <c r="H312" s="3">
        <f>IF(ISERR(LN(Table222[[#This Row],[Close]]/E311)),"-",LN(Table222[[#This Row],[Close]]/E311))</f>
        <v>-5.9296791696504684E-3</v>
      </c>
    </row>
    <row r="313" spans="1:8" x14ac:dyDescent="0.3">
      <c r="A313" s="2">
        <v>43559</v>
      </c>
      <c r="B313" s="1">
        <v>11660.2</v>
      </c>
      <c r="C313" s="1">
        <v>11662.55</v>
      </c>
      <c r="D313" s="1">
        <v>11559.2</v>
      </c>
      <c r="E313" s="1">
        <v>11598</v>
      </c>
      <c r="F313" s="1">
        <v>349029830</v>
      </c>
      <c r="G313" s="1">
        <v>19713.009999999998</v>
      </c>
      <c r="H313" s="3">
        <f>IF(ISERR(LN(Table222[[#This Row],[Close]]/E312)),"-",LN(Table222[[#This Row],[Close]]/E312))</f>
        <v>-3.9540623628834554E-3</v>
      </c>
    </row>
    <row r="314" spans="1:8" x14ac:dyDescent="0.3">
      <c r="A314" s="2">
        <v>43560</v>
      </c>
      <c r="B314" s="1">
        <v>11638.4</v>
      </c>
      <c r="C314" s="1">
        <v>11689.65</v>
      </c>
      <c r="D314" s="1">
        <v>11609.5</v>
      </c>
      <c r="E314" s="1">
        <v>11665.95</v>
      </c>
      <c r="F314" s="1">
        <v>266665797</v>
      </c>
      <c r="G314" s="1">
        <v>15000.35</v>
      </c>
      <c r="H314" s="3">
        <f>IF(ISERR(LN(Table222[[#This Row],[Close]]/E313)),"-",LN(Table222[[#This Row],[Close]]/E313))</f>
        <v>5.8416729088147249E-3</v>
      </c>
    </row>
    <row r="315" spans="1:8" x14ac:dyDescent="0.3">
      <c r="A315" s="2">
        <v>43563</v>
      </c>
      <c r="B315" s="1">
        <v>11704.35</v>
      </c>
      <c r="C315" s="1">
        <v>11710.3</v>
      </c>
      <c r="D315" s="1">
        <v>11549.1</v>
      </c>
      <c r="E315" s="1">
        <v>11604.5</v>
      </c>
      <c r="F315" s="1">
        <v>260932608</v>
      </c>
      <c r="G315" s="1">
        <v>14203.96</v>
      </c>
      <c r="H315" s="3">
        <f>IF(ISERR(LN(Table222[[#This Row],[Close]]/E314)),"-",LN(Table222[[#This Row],[Close]]/E314))</f>
        <v>-5.2813884420512712E-3</v>
      </c>
    </row>
    <row r="316" spans="1:8" x14ac:dyDescent="0.3">
      <c r="A316" s="2">
        <v>43564</v>
      </c>
      <c r="B316" s="1">
        <v>11612.05</v>
      </c>
      <c r="C316" s="1">
        <v>11683.9</v>
      </c>
      <c r="D316" s="1">
        <v>11569.7</v>
      </c>
      <c r="E316" s="1">
        <v>11671.95</v>
      </c>
      <c r="F316" s="1">
        <v>300467538</v>
      </c>
      <c r="G316" s="1">
        <v>15984.39</v>
      </c>
      <c r="H316" s="3">
        <f>IF(ISERR(LN(Table222[[#This Row],[Close]]/E315)),"-",LN(Table222[[#This Row],[Close]]/E315))</f>
        <v>5.7955735342997616E-3</v>
      </c>
    </row>
    <row r="317" spans="1:8" x14ac:dyDescent="0.3">
      <c r="A317" s="2">
        <v>43565</v>
      </c>
      <c r="B317" s="1">
        <v>11646.85</v>
      </c>
      <c r="C317" s="1">
        <v>11680.05</v>
      </c>
      <c r="D317" s="1">
        <v>11571.75</v>
      </c>
      <c r="E317" s="1">
        <v>11584.3</v>
      </c>
      <c r="F317" s="1">
        <v>359941110</v>
      </c>
      <c r="G317" s="1">
        <v>22258.46</v>
      </c>
      <c r="H317" s="3">
        <f>IF(ISERR(LN(Table222[[#This Row],[Close]]/E316)),"-",LN(Table222[[#This Row],[Close]]/E316))</f>
        <v>-7.5377943572383106E-3</v>
      </c>
    </row>
    <row r="318" spans="1:8" x14ac:dyDescent="0.3">
      <c r="A318" s="2">
        <v>43566</v>
      </c>
      <c r="B318" s="1">
        <v>11592.55</v>
      </c>
      <c r="C318" s="1">
        <v>11606.7</v>
      </c>
      <c r="D318" s="1">
        <v>11550.55</v>
      </c>
      <c r="E318" s="1">
        <v>11596.7</v>
      </c>
      <c r="F318" s="1">
        <v>279775726</v>
      </c>
      <c r="G318" s="1">
        <v>14332.2</v>
      </c>
      <c r="H318" s="3">
        <f>IF(ISERR(LN(Table222[[#This Row],[Close]]/E317)),"-",LN(Table222[[#This Row],[Close]]/E317))</f>
        <v>1.0698417827284545E-3</v>
      </c>
    </row>
    <row r="319" spans="1:8" x14ac:dyDescent="0.3">
      <c r="A319" s="2">
        <v>43567</v>
      </c>
      <c r="B319" s="1">
        <v>11612.85</v>
      </c>
      <c r="C319" s="1">
        <v>11657.35</v>
      </c>
      <c r="D319" s="1">
        <v>11578.8</v>
      </c>
      <c r="E319" s="1">
        <v>11643.45</v>
      </c>
      <c r="F319" s="1">
        <v>246006184</v>
      </c>
      <c r="G319" s="1">
        <v>13598.61</v>
      </c>
      <c r="H319" s="3">
        <f>IF(ISERR(LN(Table222[[#This Row],[Close]]/E318)),"-",LN(Table222[[#This Row],[Close]]/E318))</f>
        <v>4.0232152597085759E-3</v>
      </c>
    </row>
    <row r="320" spans="1:8" x14ac:dyDescent="0.3">
      <c r="A320" s="2">
        <v>43570</v>
      </c>
      <c r="B320" s="1">
        <v>11667</v>
      </c>
      <c r="C320" s="1">
        <v>11704.6</v>
      </c>
      <c r="D320" s="1">
        <v>11648.25</v>
      </c>
      <c r="E320" s="1">
        <v>11690.35</v>
      </c>
      <c r="F320" s="1">
        <v>289996075</v>
      </c>
      <c r="G320" s="1">
        <v>15635.79</v>
      </c>
      <c r="H320" s="3">
        <f>IF(ISERR(LN(Table222[[#This Row],[Close]]/E319)),"-",LN(Table222[[#This Row],[Close]]/E319))</f>
        <v>4.01992501503014E-3</v>
      </c>
    </row>
    <row r="321" spans="1:8" x14ac:dyDescent="0.3">
      <c r="A321" s="2">
        <v>43571</v>
      </c>
      <c r="B321" s="1">
        <v>11736.2</v>
      </c>
      <c r="C321" s="1">
        <v>11810.95</v>
      </c>
      <c r="D321" s="1">
        <v>11731.55</v>
      </c>
      <c r="E321" s="1">
        <v>11787.15</v>
      </c>
      <c r="F321" s="1">
        <v>354315040</v>
      </c>
      <c r="G321" s="1">
        <v>17585.48</v>
      </c>
      <c r="H321" s="3">
        <f>IF(ISERR(LN(Table222[[#This Row],[Close]]/E320)),"-",LN(Table222[[#This Row],[Close]]/E320))</f>
        <v>8.2462398923668495E-3</v>
      </c>
    </row>
    <row r="322" spans="1:8" x14ac:dyDescent="0.3">
      <c r="A322" s="2">
        <v>43573</v>
      </c>
      <c r="B322" s="1">
        <v>11856.15</v>
      </c>
      <c r="C322" s="1">
        <v>11856.15</v>
      </c>
      <c r="D322" s="1">
        <v>11738.5</v>
      </c>
      <c r="E322" s="1">
        <v>11752.8</v>
      </c>
      <c r="F322" s="1">
        <v>339653709</v>
      </c>
      <c r="G322" s="1">
        <v>18271.27</v>
      </c>
      <c r="H322" s="3">
        <f>IF(ISERR(LN(Table222[[#This Row],[Close]]/E321)),"-",LN(Table222[[#This Row],[Close]]/E321))</f>
        <v>-2.9184449738277464E-3</v>
      </c>
    </row>
    <row r="323" spans="1:8" x14ac:dyDescent="0.3">
      <c r="A323" s="2">
        <v>43577</v>
      </c>
      <c r="B323" s="1">
        <v>11727.05</v>
      </c>
      <c r="C323" s="1">
        <v>11727.05</v>
      </c>
      <c r="D323" s="1">
        <v>11583.95</v>
      </c>
      <c r="E323" s="1">
        <v>11594.45</v>
      </c>
      <c r="F323" s="1">
        <v>260356055</v>
      </c>
      <c r="G323" s="1">
        <v>13754.12</v>
      </c>
      <c r="H323" s="3">
        <f>IF(ISERR(LN(Table222[[#This Row],[Close]]/E322)),"-",LN(Table222[[#This Row],[Close]]/E322))</f>
        <v>-1.3564974730520374E-2</v>
      </c>
    </row>
    <row r="324" spans="1:8" x14ac:dyDescent="0.3">
      <c r="A324" s="2">
        <v>43578</v>
      </c>
      <c r="B324" s="1">
        <v>11612.95</v>
      </c>
      <c r="C324" s="1">
        <v>11645.95</v>
      </c>
      <c r="D324" s="1">
        <v>11564.8</v>
      </c>
      <c r="E324" s="1">
        <v>11575.95</v>
      </c>
      <c r="F324" s="1">
        <v>272544486</v>
      </c>
      <c r="G324" s="1">
        <v>14500.53</v>
      </c>
      <c r="H324" s="3">
        <f>IF(ISERR(LN(Table222[[#This Row],[Close]]/E323)),"-",LN(Table222[[#This Row],[Close]]/E323))</f>
        <v>-1.5968653049767416E-3</v>
      </c>
    </row>
    <row r="325" spans="1:8" x14ac:dyDescent="0.3">
      <c r="A325" s="2">
        <v>43579</v>
      </c>
      <c r="B325" s="1">
        <v>11601.5</v>
      </c>
      <c r="C325" s="1">
        <v>11740.85</v>
      </c>
      <c r="D325" s="1">
        <v>11578.85</v>
      </c>
      <c r="E325" s="1">
        <v>11726.15</v>
      </c>
      <c r="F325" s="1">
        <v>335196513</v>
      </c>
      <c r="G325" s="1">
        <v>17046.66</v>
      </c>
      <c r="H325" s="3">
        <f>IF(ISERR(LN(Table222[[#This Row],[Close]]/E324)),"-",LN(Table222[[#This Row],[Close]]/E324))</f>
        <v>1.2891720507584971E-2</v>
      </c>
    </row>
    <row r="326" spans="1:8" x14ac:dyDescent="0.3">
      <c r="A326" s="2">
        <v>43580</v>
      </c>
      <c r="B326" s="1">
        <v>11735.7</v>
      </c>
      <c r="C326" s="1">
        <v>11796.75</v>
      </c>
      <c r="D326" s="1">
        <v>11624.3</v>
      </c>
      <c r="E326" s="1">
        <v>11641.8</v>
      </c>
      <c r="F326" s="1">
        <v>604360395</v>
      </c>
      <c r="G326" s="1">
        <v>28254.3</v>
      </c>
      <c r="H326" s="3">
        <f>IF(ISERR(LN(Table222[[#This Row],[Close]]/E325)),"-",LN(Table222[[#This Row],[Close]]/E325))</f>
        <v>-7.2193210230233834E-3</v>
      </c>
    </row>
    <row r="327" spans="1:8" x14ac:dyDescent="0.3">
      <c r="A327" s="2">
        <v>43581</v>
      </c>
      <c r="B327" s="1">
        <v>11683.75</v>
      </c>
      <c r="C327" s="1">
        <v>11762.9</v>
      </c>
      <c r="D327" s="1">
        <v>11661.75</v>
      </c>
      <c r="E327" s="1">
        <v>11754.65</v>
      </c>
      <c r="F327" s="1">
        <v>333483764</v>
      </c>
      <c r="G327" s="1">
        <v>18098.830000000002</v>
      </c>
      <c r="H327" s="3">
        <f>IF(ISERR(LN(Table222[[#This Row],[Close]]/E326)),"-",LN(Table222[[#This Row],[Close]]/E326))</f>
        <v>9.6468374616017465E-3</v>
      </c>
    </row>
    <row r="328" spans="1:8" x14ac:dyDescent="0.3">
      <c r="A328" s="2">
        <v>43585</v>
      </c>
      <c r="B328" s="1">
        <v>11748.75</v>
      </c>
      <c r="C328" s="1">
        <v>11756.25</v>
      </c>
      <c r="D328" s="1">
        <v>11655.9</v>
      </c>
      <c r="E328" s="1">
        <v>11748.15</v>
      </c>
      <c r="F328" s="1">
        <v>532630874</v>
      </c>
      <c r="G328" s="1">
        <v>23324.98</v>
      </c>
      <c r="H328" s="3">
        <f>IF(ISERR(LN(Table222[[#This Row],[Close]]/E327)),"-",LN(Table222[[#This Row],[Close]]/E327))</f>
        <v>-5.531255991390112E-4</v>
      </c>
    </row>
    <row r="329" spans="1:8" x14ac:dyDescent="0.3">
      <c r="A329" s="2">
        <v>43587</v>
      </c>
      <c r="B329" s="1">
        <v>11725.55</v>
      </c>
      <c r="C329" s="1">
        <v>11789.3</v>
      </c>
      <c r="D329" s="1">
        <v>11699.55</v>
      </c>
      <c r="E329" s="1">
        <v>11724.75</v>
      </c>
      <c r="F329" s="1">
        <v>380278045</v>
      </c>
      <c r="G329" s="1">
        <v>17790.060000000001</v>
      </c>
      <c r="H329" s="3">
        <f>IF(ISERR(LN(Table222[[#This Row],[Close]]/E328)),"-",LN(Table222[[#This Row],[Close]]/E328))</f>
        <v>-1.9937892422010914E-3</v>
      </c>
    </row>
    <row r="330" spans="1:8" x14ac:dyDescent="0.3">
      <c r="A330" s="2">
        <v>43588</v>
      </c>
      <c r="B330" s="1">
        <v>11722.6</v>
      </c>
      <c r="C330" s="1">
        <v>11770.9</v>
      </c>
      <c r="D330" s="1">
        <v>11699.35</v>
      </c>
      <c r="E330" s="1">
        <v>11712.25</v>
      </c>
      <c r="F330" s="1">
        <v>305519934</v>
      </c>
      <c r="G330" s="1">
        <v>15156.32</v>
      </c>
      <c r="H330" s="3">
        <f>IF(ISERR(LN(Table222[[#This Row],[Close]]/E329)),"-",LN(Table222[[#This Row],[Close]]/E329))</f>
        <v>-1.0666895238500144E-3</v>
      </c>
    </row>
    <row r="331" spans="1:8" x14ac:dyDescent="0.3">
      <c r="A331" s="2">
        <v>43591</v>
      </c>
      <c r="B331" s="1">
        <v>11605.8</v>
      </c>
      <c r="C331" s="1">
        <v>11632.55</v>
      </c>
      <c r="D331" s="1">
        <v>11571.35</v>
      </c>
      <c r="E331" s="1">
        <v>11598.25</v>
      </c>
      <c r="F331" s="1">
        <v>299046480</v>
      </c>
      <c r="G331" s="1">
        <v>14703.42</v>
      </c>
      <c r="H331" s="3">
        <f>IF(ISERR(LN(Table222[[#This Row],[Close]]/E330)),"-",LN(Table222[[#This Row],[Close]]/E330))</f>
        <v>-9.7810779570294496E-3</v>
      </c>
    </row>
    <row r="332" spans="1:8" x14ac:dyDescent="0.3">
      <c r="A332" s="2">
        <v>43592</v>
      </c>
      <c r="B332" s="1">
        <v>11651.5</v>
      </c>
      <c r="C332" s="1">
        <v>11657.05</v>
      </c>
      <c r="D332" s="1">
        <v>11484.45</v>
      </c>
      <c r="E332" s="1">
        <v>11497.9</v>
      </c>
      <c r="F332" s="1">
        <v>337495624</v>
      </c>
      <c r="G332" s="1">
        <v>16632.84</v>
      </c>
      <c r="H332" s="3">
        <f>IF(ISERR(LN(Table222[[#This Row],[Close]]/E331)),"-",LN(Table222[[#This Row],[Close]]/E331))</f>
        <v>-8.6898146639726396E-3</v>
      </c>
    </row>
    <row r="333" spans="1:8" x14ac:dyDescent="0.3">
      <c r="A333" s="2">
        <v>43593</v>
      </c>
      <c r="B333" s="1">
        <v>11478.7</v>
      </c>
      <c r="C333" s="1">
        <v>11479.1</v>
      </c>
      <c r="D333" s="1">
        <v>11346.95</v>
      </c>
      <c r="E333" s="1">
        <v>11359.45</v>
      </c>
      <c r="F333" s="1">
        <v>372826025</v>
      </c>
      <c r="G333" s="1">
        <v>17440.009999999998</v>
      </c>
      <c r="H333" s="3">
        <f>IF(ISERR(LN(Table222[[#This Row],[Close]]/E332)),"-",LN(Table222[[#This Row],[Close]]/E332))</f>
        <v>-1.2114413370574466E-2</v>
      </c>
    </row>
    <row r="334" spans="1:8" x14ac:dyDescent="0.3">
      <c r="A334" s="2">
        <v>43594</v>
      </c>
      <c r="B334" s="1">
        <v>11322.4</v>
      </c>
      <c r="C334" s="1">
        <v>11357.6</v>
      </c>
      <c r="D334" s="1">
        <v>11255.05</v>
      </c>
      <c r="E334" s="1">
        <v>11301.8</v>
      </c>
      <c r="F334" s="1">
        <v>373028059</v>
      </c>
      <c r="G334" s="1">
        <v>17602.86</v>
      </c>
      <c r="H334" s="3">
        <f>IF(ISERR(LN(Table222[[#This Row],[Close]]/E333)),"-",LN(Table222[[#This Row],[Close]]/E333))</f>
        <v>-5.087991559915908E-3</v>
      </c>
    </row>
    <row r="335" spans="1:8" x14ac:dyDescent="0.3">
      <c r="A335" s="2">
        <v>43595</v>
      </c>
      <c r="B335" s="1">
        <v>11314.15</v>
      </c>
      <c r="C335" s="1">
        <v>11345.8</v>
      </c>
      <c r="D335" s="1">
        <v>11251.05</v>
      </c>
      <c r="E335" s="1">
        <v>11278.9</v>
      </c>
      <c r="F335" s="1">
        <v>387323416</v>
      </c>
      <c r="G335" s="1">
        <v>18085.189999999999</v>
      </c>
      <c r="H335" s="3">
        <f>IF(ISERR(LN(Table222[[#This Row],[Close]]/E334)),"-",LN(Table222[[#This Row],[Close]]/E334))</f>
        <v>-2.0282814838106025E-3</v>
      </c>
    </row>
    <row r="336" spans="1:8" x14ac:dyDescent="0.3">
      <c r="A336" s="2">
        <v>43598</v>
      </c>
      <c r="B336" s="1">
        <v>11258.7</v>
      </c>
      <c r="C336" s="1">
        <v>11300.2</v>
      </c>
      <c r="D336" s="1">
        <v>11125.6</v>
      </c>
      <c r="E336" s="1">
        <v>11148.2</v>
      </c>
      <c r="F336" s="1">
        <v>357586433</v>
      </c>
      <c r="G336" s="1">
        <v>16722.91</v>
      </c>
      <c r="H336" s="3">
        <f>IF(ISERR(LN(Table222[[#This Row],[Close]]/E335)),"-",LN(Table222[[#This Row],[Close]]/E335))</f>
        <v>-1.1655673687732526E-2</v>
      </c>
    </row>
    <row r="337" spans="1:8" x14ac:dyDescent="0.3">
      <c r="A337" s="2">
        <v>43599</v>
      </c>
      <c r="B337" s="1">
        <v>11151.65</v>
      </c>
      <c r="C337" s="1">
        <v>11294.75</v>
      </c>
      <c r="D337" s="1">
        <v>11108.3</v>
      </c>
      <c r="E337" s="1">
        <v>11222.05</v>
      </c>
      <c r="F337" s="1">
        <v>398122725</v>
      </c>
      <c r="G337" s="1">
        <v>19906.38</v>
      </c>
      <c r="H337" s="3">
        <f>IF(ISERR(LN(Table222[[#This Row],[Close]]/E336)),"-",LN(Table222[[#This Row],[Close]]/E336))</f>
        <v>6.6025429561064782E-3</v>
      </c>
    </row>
    <row r="338" spans="1:8" x14ac:dyDescent="0.3">
      <c r="A338" s="2">
        <v>43600</v>
      </c>
      <c r="B338" s="1">
        <v>11271.7</v>
      </c>
      <c r="C338" s="1">
        <v>11286.8</v>
      </c>
      <c r="D338" s="1">
        <v>11136.95</v>
      </c>
      <c r="E338" s="1">
        <v>11157</v>
      </c>
      <c r="F338" s="1">
        <v>414174258</v>
      </c>
      <c r="G338" s="1">
        <v>17931.75</v>
      </c>
      <c r="H338" s="3">
        <f>IF(ISERR(LN(Table222[[#This Row],[Close]]/E337)),"-",LN(Table222[[#This Row],[Close]]/E337))</f>
        <v>-5.8134892415845994E-3</v>
      </c>
    </row>
    <row r="339" spans="1:8" x14ac:dyDescent="0.3">
      <c r="A339" s="2">
        <v>43601</v>
      </c>
      <c r="B339" s="1">
        <v>11180.35</v>
      </c>
      <c r="C339" s="1">
        <v>11281.55</v>
      </c>
      <c r="D339" s="1">
        <v>11143.35</v>
      </c>
      <c r="E339" s="1">
        <v>11257.1</v>
      </c>
      <c r="F339" s="1">
        <v>350734572</v>
      </c>
      <c r="G339" s="1">
        <v>15629.57</v>
      </c>
      <c r="H339" s="3">
        <f>IF(ISERR(LN(Table222[[#This Row],[Close]]/E338)),"-",LN(Table222[[#This Row],[Close]]/E338))</f>
        <v>8.9319370836315384E-3</v>
      </c>
    </row>
    <row r="340" spans="1:8" x14ac:dyDescent="0.3">
      <c r="A340" s="2">
        <v>43602</v>
      </c>
      <c r="B340" s="1">
        <v>11261.9</v>
      </c>
      <c r="C340" s="1">
        <v>11426.15</v>
      </c>
      <c r="D340" s="1">
        <v>11259.85</v>
      </c>
      <c r="E340" s="1">
        <v>11407.15</v>
      </c>
      <c r="F340" s="1">
        <v>412109200</v>
      </c>
      <c r="G340" s="1">
        <v>20177.63</v>
      </c>
      <c r="H340" s="3">
        <f>IF(ISERR(LN(Table222[[#This Row],[Close]]/E339)),"-",LN(Table222[[#This Row],[Close]]/E339))</f>
        <v>1.324131108491434E-2</v>
      </c>
    </row>
    <row r="341" spans="1:8" x14ac:dyDescent="0.3">
      <c r="A341" s="2">
        <v>43605</v>
      </c>
      <c r="B341" s="1">
        <v>11651.9</v>
      </c>
      <c r="C341" s="1">
        <v>11845.2</v>
      </c>
      <c r="D341" s="1">
        <v>11591.7</v>
      </c>
      <c r="E341" s="1">
        <v>11828.25</v>
      </c>
      <c r="F341" s="1">
        <v>452096261</v>
      </c>
      <c r="G341" s="1">
        <v>25223.78</v>
      </c>
      <c r="H341" s="3">
        <f>IF(ISERR(LN(Table222[[#This Row],[Close]]/E340)),"-",LN(Table222[[#This Row],[Close]]/E340))</f>
        <v>3.6250386274051208E-2</v>
      </c>
    </row>
    <row r="342" spans="1:8" x14ac:dyDescent="0.3">
      <c r="A342" s="2">
        <v>43606</v>
      </c>
      <c r="B342" s="1">
        <v>11863.65</v>
      </c>
      <c r="C342" s="1">
        <v>11883.55</v>
      </c>
      <c r="D342" s="1">
        <v>11682.8</v>
      </c>
      <c r="E342" s="1">
        <v>11709.1</v>
      </c>
      <c r="F342" s="1">
        <v>381038129</v>
      </c>
      <c r="G342" s="1">
        <v>20324.669999999998</v>
      </c>
      <c r="H342" s="3">
        <f>IF(ISERR(LN(Table222[[#This Row],[Close]]/E341)),"-",LN(Table222[[#This Row],[Close]]/E341))</f>
        <v>-1.012442078454291E-2</v>
      </c>
    </row>
    <row r="343" spans="1:8" x14ac:dyDescent="0.3">
      <c r="A343" s="2">
        <v>43607</v>
      </c>
      <c r="B343" s="1">
        <v>11727.95</v>
      </c>
      <c r="C343" s="1">
        <v>11784.8</v>
      </c>
      <c r="D343" s="1">
        <v>11682.4</v>
      </c>
      <c r="E343" s="1">
        <v>11737.9</v>
      </c>
      <c r="F343" s="1">
        <v>355870667</v>
      </c>
      <c r="G343" s="1">
        <v>19582.41</v>
      </c>
      <c r="H343" s="3">
        <f>IF(ISERR(LN(Table222[[#This Row],[Close]]/E342)),"-",LN(Table222[[#This Row],[Close]]/E342))</f>
        <v>2.4566054918568484E-3</v>
      </c>
    </row>
    <row r="344" spans="1:8" x14ac:dyDescent="0.3">
      <c r="A344" s="2">
        <v>43608</v>
      </c>
      <c r="B344" s="1">
        <v>11901.3</v>
      </c>
      <c r="C344" s="1">
        <v>12041.15</v>
      </c>
      <c r="D344" s="1">
        <v>11614.5</v>
      </c>
      <c r="E344" s="1">
        <v>11657.05</v>
      </c>
      <c r="F344" s="1">
        <v>569030654</v>
      </c>
      <c r="G344" s="1">
        <v>31180.080000000002</v>
      </c>
      <c r="H344" s="3">
        <f>IF(ISERR(LN(Table222[[#This Row],[Close]]/E343)),"-",LN(Table222[[#This Row],[Close]]/E343))</f>
        <v>-6.9117755642064951E-3</v>
      </c>
    </row>
    <row r="345" spans="1:8" x14ac:dyDescent="0.3">
      <c r="A345" s="2">
        <v>43609</v>
      </c>
      <c r="B345" s="1">
        <v>11748</v>
      </c>
      <c r="C345" s="1">
        <v>11859</v>
      </c>
      <c r="D345" s="1">
        <v>11658.1</v>
      </c>
      <c r="E345" s="1">
        <v>11844.1</v>
      </c>
      <c r="F345" s="1">
        <v>374637415</v>
      </c>
      <c r="G345" s="1">
        <v>20028.490000000002</v>
      </c>
      <c r="H345" s="3">
        <f>IF(ISERR(LN(Table222[[#This Row],[Close]]/E344)),"-",LN(Table222[[#This Row],[Close]]/E344))</f>
        <v>1.5918706100504415E-2</v>
      </c>
    </row>
    <row r="346" spans="1:8" x14ac:dyDescent="0.3">
      <c r="A346" s="2">
        <v>43612</v>
      </c>
      <c r="B346" s="1">
        <v>11855.5</v>
      </c>
      <c r="C346" s="1">
        <v>11957.15</v>
      </c>
      <c r="D346" s="1">
        <v>11812.4</v>
      </c>
      <c r="E346" s="1">
        <v>11924.75</v>
      </c>
      <c r="F346" s="1">
        <v>348356214</v>
      </c>
      <c r="G346" s="1">
        <v>17735.36</v>
      </c>
      <c r="H346" s="3">
        <f>IF(ISERR(LN(Table222[[#This Row],[Close]]/E345)),"-",LN(Table222[[#This Row],[Close]]/E345))</f>
        <v>6.7862188968109954E-3</v>
      </c>
    </row>
    <row r="347" spans="1:8" x14ac:dyDescent="0.3">
      <c r="A347" s="2">
        <v>43613</v>
      </c>
      <c r="B347" s="1">
        <v>11958.35</v>
      </c>
      <c r="C347" s="1">
        <v>11958.55</v>
      </c>
      <c r="D347" s="1">
        <v>11864.9</v>
      </c>
      <c r="E347" s="1">
        <v>11928.75</v>
      </c>
      <c r="F347" s="1">
        <v>598308334</v>
      </c>
      <c r="G347" s="1">
        <v>28833.54</v>
      </c>
      <c r="H347" s="3">
        <f>IF(ISERR(LN(Table222[[#This Row],[Close]]/E346)),"-",LN(Table222[[#This Row],[Close]]/E346))</f>
        <v>3.3538055526396364E-4</v>
      </c>
    </row>
    <row r="348" spans="1:8" x14ac:dyDescent="0.3">
      <c r="A348" s="2">
        <v>43614</v>
      </c>
      <c r="B348" s="1">
        <v>11905.8</v>
      </c>
      <c r="C348" s="1">
        <v>11931.9</v>
      </c>
      <c r="D348" s="1">
        <v>11836.8</v>
      </c>
      <c r="E348" s="1">
        <v>11861.1</v>
      </c>
      <c r="F348" s="1">
        <v>318068673</v>
      </c>
      <c r="G348" s="1">
        <v>15985.92</v>
      </c>
      <c r="H348" s="3">
        <f>IF(ISERR(LN(Table222[[#This Row],[Close]]/E347)),"-",LN(Table222[[#This Row],[Close]]/E347))</f>
        <v>-5.6873147454005899E-3</v>
      </c>
    </row>
    <row r="349" spans="1:8" x14ac:dyDescent="0.3">
      <c r="A349" s="2">
        <v>43615</v>
      </c>
      <c r="B349" s="1">
        <v>11865.3</v>
      </c>
      <c r="C349" s="1">
        <v>11968.55</v>
      </c>
      <c r="D349" s="1">
        <v>11859.4</v>
      </c>
      <c r="E349" s="1">
        <v>11945.9</v>
      </c>
      <c r="F349" s="1">
        <v>421199867</v>
      </c>
      <c r="G349" s="1">
        <v>20261.849999999999</v>
      </c>
      <c r="H349" s="3">
        <f>IF(ISERR(LN(Table222[[#This Row],[Close]]/E348)),"-",LN(Table222[[#This Row],[Close]]/E348))</f>
        <v>7.123985268305006E-3</v>
      </c>
    </row>
    <row r="350" spans="1:8" x14ac:dyDescent="0.3">
      <c r="A350" s="2">
        <v>43616</v>
      </c>
      <c r="B350" s="1">
        <v>11999.8</v>
      </c>
      <c r="C350" s="1">
        <v>12039.25</v>
      </c>
      <c r="D350" s="1">
        <v>11829.45</v>
      </c>
      <c r="E350" s="1">
        <v>11922.8</v>
      </c>
      <c r="F350" s="1">
        <v>438879129</v>
      </c>
      <c r="G350" s="1">
        <v>22789</v>
      </c>
      <c r="H350" s="3">
        <f>IF(ISERR(LN(Table222[[#This Row],[Close]]/E349)),"-",LN(Table222[[#This Row],[Close]]/E349))</f>
        <v>-1.9355898906960182E-3</v>
      </c>
    </row>
    <row r="351" spans="1:8" x14ac:dyDescent="0.3">
      <c r="A351" s="2">
        <v>43619</v>
      </c>
      <c r="B351" s="1">
        <v>11953.75</v>
      </c>
      <c r="C351" s="1">
        <v>12103.05</v>
      </c>
      <c r="D351" s="1">
        <v>11920.1</v>
      </c>
      <c r="E351" s="1">
        <v>12088.55</v>
      </c>
      <c r="F351" s="1">
        <v>315296955</v>
      </c>
      <c r="G351" s="1">
        <v>17451.36</v>
      </c>
      <c r="H351" s="3">
        <f>IF(ISERR(LN(Table222[[#This Row],[Close]]/E350)),"-",LN(Table222[[#This Row],[Close]]/E350))</f>
        <v>1.3806190222918157E-2</v>
      </c>
    </row>
    <row r="352" spans="1:8" x14ac:dyDescent="0.3">
      <c r="A352" s="2">
        <v>43620</v>
      </c>
      <c r="B352" s="1">
        <v>12052.65</v>
      </c>
      <c r="C352" s="1">
        <v>12095.2</v>
      </c>
      <c r="D352" s="1">
        <v>12005.85</v>
      </c>
      <c r="E352" s="1">
        <v>12021.65</v>
      </c>
      <c r="F352" s="1">
        <v>289221904</v>
      </c>
      <c r="G352" s="1">
        <v>15308.28</v>
      </c>
      <c r="H352" s="3">
        <f>IF(ISERR(LN(Table222[[#This Row],[Close]]/E351)),"-",LN(Table222[[#This Row],[Close]]/E351))</f>
        <v>-5.5495327035804771E-3</v>
      </c>
    </row>
    <row r="353" spans="1:8" x14ac:dyDescent="0.3">
      <c r="A353" s="2">
        <v>43622</v>
      </c>
      <c r="B353" s="1">
        <v>12039.8</v>
      </c>
      <c r="C353" s="1">
        <v>12039.8</v>
      </c>
      <c r="D353" s="1">
        <v>11830.25</v>
      </c>
      <c r="E353" s="1">
        <v>11843.75</v>
      </c>
      <c r="F353" s="1">
        <v>415206942</v>
      </c>
      <c r="G353" s="1">
        <v>21144.77</v>
      </c>
      <c r="H353" s="3">
        <f>IF(ISERR(LN(Table222[[#This Row],[Close]]/E352)),"-",LN(Table222[[#This Row],[Close]]/E352))</f>
        <v>-1.4908888618172916E-2</v>
      </c>
    </row>
    <row r="354" spans="1:8" x14ac:dyDescent="0.3">
      <c r="A354" s="2">
        <v>43623</v>
      </c>
      <c r="B354" s="1">
        <v>11865.2</v>
      </c>
      <c r="C354" s="1">
        <v>11897.5</v>
      </c>
      <c r="D354" s="1">
        <v>11769.5</v>
      </c>
      <c r="E354" s="1">
        <v>11870.65</v>
      </c>
      <c r="F354" s="1">
        <v>302455910</v>
      </c>
      <c r="G354" s="1">
        <v>14939.4</v>
      </c>
      <c r="H354" s="3">
        <f>IF(ISERR(LN(Table222[[#This Row],[Close]]/E353)),"-",LN(Table222[[#This Row],[Close]]/E353))</f>
        <v>2.2686647385131591E-3</v>
      </c>
    </row>
    <row r="355" spans="1:8" x14ac:dyDescent="0.3">
      <c r="A355" s="2">
        <v>43626</v>
      </c>
      <c r="B355" s="1">
        <v>11934.9</v>
      </c>
      <c r="C355" s="1">
        <v>11975.05</v>
      </c>
      <c r="D355" s="1">
        <v>11871.75</v>
      </c>
      <c r="E355" s="1">
        <v>11922.7</v>
      </c>
      <c r="F355" s="1">
        <v>303329445</v>
      </c>
      <c r="G355" s="1">
        <v>13125.41</v>
      </c>
      <c r="H355" s="3">
        <f>IF(ISERR(LN(Table222[[#This Row],[Close]]/E354)),"-",LN(Table222[[#This Row],[Close]]/E354))</f>
        <v>4.3751790335728605E-3</v>
      </c>
    </row>
    <row r="356" spans="1:8" x14ac:dyDescent="0.3">
      <c r="A356" s="2">
        <v>43627</v>
      </c>
      <c r="B356" s="1">
        <v>11959.85</v>
      </c>
      <c r="C356" s="1">
        <v>12000.35</v>
      </c>
      <c r="D356" s="1">
        <v>11904.35</v>
      </c>
      <c r="E356" s="1">
        <v>11965.6</v>
      </c>
      <c r="F356" s="1">
        <v>332181958</v>
      </c>
      <c r="G356" s="1">
        <v>15392.28</v>
      </c>
      <c r="H356" s="3">
        <f>IF(ISERR(LN(Table222[[#This Row],[Close]]/E355)),"-",LN(Table222[[#This Row],[Close]]/E355))</f>
        <v>3.5917203081940467E-3</v>
      </c>
    </row>
    <row r="357" spans="1:8" x14ac:dyDescent="0.3">
      <c r="A357" s="2">
        <v>43628</v>
      </c>
      <c r="B357" s="1">
        <v>11962.45</v>
      </c>
      <c r="C357" s="1">
        <v>11962.45</v>
      </c>
      <c r="D357" s="1">
        <v>11866.35</v>
      </c>
      <c r="E357" s="1">
        <v>11906.2</v>
      </c>
      <c r="F357" s="1">
        <v>283718253</v>
      </c>
      <c r="G357" s="1">
        <v>14120.17</v>
      </c>
      <c r="H357" s="3">
        <f>IF(ISERR(LN(Table222[[#This Row],[Close]]/E356)),"-",LN(Table222[[#This Row],[Close]]/E356))</f>
        <v>-4.9765935198887315E-3</v>
      </c>
    </row>
    <row r="358" spans="1:8" x14ac:dyDescent="0.3">
      <c r="A358" s="2">
        <v>43629</v>
      </c>
      <c r="B358" s="1">
        <v>11873.9</v>
      </c>
      <c r="C358" s="1">
        <v>11931.35</v>
      </c>
      <c r="D358" s="1">
        <v>11817.05</v>
      </c>
      <c r="E358" s="1">
        <v>11914.05</v>
      </c>
      <c r="F358" s="1">
        <v>447901993</v>
      </c>
      <c r="G358" s="1">
        <v>18680.91</v>
      </c>
      <c r="H358" s="3">
        <f>IF(ISERR(LN(Table222[[#This Row],[Close]]/E357)),"-",LN(Table222[[#This Row],[Close]]/E357))</f>
        <v>6.5910309792557972E-4</v>
      </c>
    </row>
    <row r="359" spans="1:8" x14ac:dyDescent="0.3">
      <c r="A359" s="2">
        <v>43630</v>
      </c>
      <c r="B359" s="1">
        <v>11910.1</v>
      </c>
      <c r="C359" s="1">
        <v>11911.85</v>
      </c>
      <c r="D359" s="1">
        <v>11797.7</v>
      </c>
      <c r="E359" s="1">
        <v>11823.3</v>
      </c>
      <c r="F359" s="1">
        <v>390294634</v>
      </c>
      <c r="G359" s="1">
        <v>16226.57</v>
      </c>
      <c r="H359" s="3">
        <f>IF(ISERR(LN(Table222[[#This Row],[Close]]/E358)),"-",LN(Table222[[#This Row],[Close]]/E358))</f>
        <v>-7.6462151114719259E-3</v>
      </c>
    </row>
    <row r="360" spans="1:8" x14ac:dyDescent="0.3">
      <c r="A360" s="2">
        <v>43633</v>
      </c>
      <c r="B360" s="1">
        <v>11844</v>
      </c>
      <c r="C360" s="1">
        <v>11844.05</v>
      </c>
      <c r="D360" s="1">
        <v>11657.75</v>
      </c>
      <c r="E360" s="1">
        <v>11672.15</v>
      </c>
      <c r="F360" s="1">
        <v>295528399</v>
      </c>
      <c r="G360" s="1">
        <v>13851.67</v>
      </c>
      <c r="H360" s="3">
        <f>IF(ISERR(LN(Table222[[#This Row],[Close]]/E359)),"-",LN(Table222[[#This Row],[Close]]/E359))</f>
        <v>-1.2866498423645151E-2</v>
      </c>
    </row>
    <row r="361" spans="1:8" x14ac:dyDescent="0.3">
      <c r="A361" s="2">
        <v>43634</v>
      </c>
      <c r="B361" s="1">
        <v>11677.05</v>
      </c>
      <c r="C361" s="1">
        <v>11727.2</v>
      </c>
      <c r="D361" s="1">
        <v>11641.15</v>
      </c>
      <c r="E361" s="1">
        <v>11691.5</v>
      </c>
      <c r="F361" s="1">
        <v>365525622</v>
      </c>
      <c r="G361" s="1">
        <v>16120.69</v>
      </c>
      <c r="H361" s="3">
        <f>IF(ISERR(LN(Table222[[#This Row],[Close]]/E360)),"-",LN(Table222[[#This Row],[Close]]/E360))</f>
        <v>1.6564196454115262E-3</v>
      </c>
    </row>
    <row r="362" spans="1:8" x14ac:dyDescent="0.3">
      <c r="A362" s="2">
        <v>43635</v>
      </c>
      <c r="B362" s="1">
        <v>11744.45</v>
      </c>
      <c r="C362" s="1">
        <v>11802.5</v>
      </c>
      <c r="D362" s="1">
        <v>11625.1</v>
      </c>
      <c r="E362" s="1">
        <v>11691.45</v>
      </c>
      <c r="F362" s="1">
        <v>446933027</v>
      </c>
      <c r="G362" s="1">
        <v>18722.71</v>
      </c>
      <c r="H362" s="3">
        <f>IF(ISERR(LN(Table222[[#This Row],[Close]]/E361)),"-",LN(Table222[[#This Row],[Close]]/E361))</f>
        <v>-4.2766203578887255E-6</v>
      </c>
    </row>
    <row r="363" spans="1:8" x14ac:dyDescent="0.3">
      <c r="A363" s="2">
        <v>43636</v>
      </c>
      <c r="B363" s="1">
        <v>11653.65</v>
      </c>
      <c r="C363" s="1">
        <v>11843.5</v>
      </c>
      <c r="D363" s="1">
        <v>11635.05</v>
      </c>
      <c r="E363" s="1">
        <v>11831.75</v>
      </c>
      <c r="F363" s="1">
        <v>442016954</v>
      </c>
      <c r="G363" s="1">
        <v>18839.11</v>
      </c>
      <c r="H363" s="3">
        <f>IF(ISERR(LN(Table222[[#This Row],[Close]]/E362)),"-",LN(Table222[[#This Row],[Close]]/E362))</f>
        <v>1.1928790613010498E-2</v>
      </c>
    </row>
    <row r="364" spans="1:8" x14ac:dyDescent="0.3">
      <c r="A364" s="2">
        <v>43637</v>
      </c>
      <c r="B364" s="1">
        <v>11827.6</v>
      </c>
      <c r="C364" s="1">
        <v>11827.95</v>
      </c>
      <c r="D364" s="1">
        <v>11705.1</v>
      </c>
      <c r="E364" s="1">
        <v>11724.1</v>
      </c>
      <c r="F364" s="1">
        <v>468430388</v>
      </c>
      <c r="G364" s="1">
        <v>23346.13</v>
      </c>
      <c r="H364" s="3">
        <f>IF(ISERR(LN(Table222[[#This Row],[Close]]/E363)),"-",LN(Table222[[#This Row],[Close]]/E363))</f>
        <v>-9.1400437195816482E-3</v>
      </c>
    </row>
    <row r="365" spans="1:8" x14ac:dyDescent="0.3">
      <c r="A365" s="2">
        <v>43640</v>
      </c>
      <c r="B365" s="1">
        <v>11725.8</v>
      </c>
      <c r="C365" s="1">
        <v>11754</v>
      </c>
      <c r="D365" s="1">
        <v>11670.2</v>
      </c>
      <c r="E365" s="1">
        <v>11699.65</v>
      </c>
      <c r="F365" s="1">
        <v>277620788</v>
      </c>
      <c r="G365" s="1">
        <v>12631.38</v>
      </c>
      <c r="H365" s="3">
        <f>IF(ISERR(LN(Table222[[#This Row],[Close]]/E364)),"-",LN(Table222[[#This Row],[Close]]/E364))</f>
        <v>-2.0876254980344709E-3</v>
      </c>
    </row>
    <row r="366" spans="1:8" x14ac:dyDescent="0.3">
      <c r="A366" s="2">
        <v>43641</v>
      </c>
      <c r="B366" s="1">
        <v>11681</v>
      </c>
      <c r="C366" s="1">
        <v>11814.4</v>
      </c>
      <c r="D366" s="1">
        <v>11651</v>
      </c>
      <c r="E366" s="1">
        <v>11796.45</v>
      </c>
      <c r="F366" s="1">
        <v>300476353</v>
      </c>
      <c r="G366" s="1">
        <v>13822.83</v>
      </c>
      <c r="H366" s="3">
        <f>IF(ISERR(LN(Table222[[#This Row],[Close]]/E365)),"-",LN(Table222[[#This Row],[Close]]/E365))</f>
        <v>8.2397119239697916E-3</v>
      </c>
    </row>
    <row r="367" spans="1:8" x14ac:dyDescent="0.3">
      <c r="A367" s="2">
        <v>43642</v>
      </c>
      <c r="B367" s="1">
        <v>11768.15</v>
      </c>
      <c r="C367" s="1">
        <v>11871.85</v>
      </c>
      <c r="D367" s="1">
        <v>11757.55</v>
      </c>
      <c r="E367" s="1">
        <v>11847.55</v>
      </c>
      <c r="F367" s="1">
        <v>327885018</v>
      </c>
      <c r="G367" s="1">
        <v>14650.89</v>
      </c>
      <c r="H367" s="3">
        <f>IF(ISERR(LN(Table222[[#This Row],[Close]]/E366)),"-",LN(Table222[[#This Row],[Close]]/E366))</f>
        <v>4.3224564000250336E-3</v>
      </c>
    </row>
    <row r="368" spans="1:8" x14ac:dyDescent="0.3">
      <c r="A368" s="2">
        <v>43643</v>
      </c>
      <c r="B368" s="1">
        <v>11860.85</v>
      </c>
      <c r="C368" s="1">
        <v>11911.15</v>
      </c>
      <c r="D368" s="1">
        <v>11821.05</v>
      </c>
      <c r="E368" s="1">
        <v>11841.55</v>
      </c>
      <c r="F368" s="1">
        <v>480169350</v>
      </c>
      <c r="G368" s="1">
        <v>23300.3</v>
      </c>
      <c r="H368" s="3">
        <f>IF(ISERR(LN(Table222[[#This Row],[Close]]/E367)),"-",LN(Table222[[#This Row],[Close]]/E367))</f>
        <v>-5.0656210056963325E-4</v>
      </c>
    </row>
    <row r="369" spans="1:8" x14ac:dyDescent="0.3">
      <c r="A369" s="2">
        <v>43644</v>
      </c>
      <c r="B369" s="1">
        <v>11861.15</v>
      </c>
      <c r="C369" s="1">
        <v>11871.7</v>
      </c>
      <c r="D369" s="1">
        <v>11775.5</v>
      </c>
      <c r="E369" s="1">
        <v>11788.85</v>
      </c>
      <c r="F369" s="1">
        <v>303888701</v>
      </c>
      <c r="G369" s="1">
        <v>15191.9</v>
      </c>
      <c r="H369" s="3">
        <f>IF(ISERR(LN(Table222[[#This Row],[Close]]/E368)),"-",LN(Table222[[#This Row],[Close]]/E368))</f>
        <v>-4.4603635462361017E-3</v>
      </c>
    </row>
    <row r="370" spans="1:8" x14ac:dyDescent="0.3">
      <c r="A370" s="2">
        <v>43647</v>
      </c>
      <c r="B370" s="1">
        <v>11839.9</v>
      </c>
      <c r="C370" s="1">
        <v>11884.65</v>
      </c>
      <c r="D370" s="1">
        <v>11830.8</v>
      </c>
      <c r="E370" s="1">
        <v>11865.6</v>
      </c>
      <c r="F370" s="1">
        <v>278415889</v>
      </c>
      <c r="G370" s="1">
        <v>12874.96</v>
      </c>
      <c r="H370" s="3">
        <f>IF(ISERR(LN(Table222[[#This Row],[Close]]/E369)),"-",LN(Table222[[#This Row],[Close]]/E369))</f>
        <v>6.4892880057533667E-3</v>
      </c>
    </row>
    <row r="371" spans="1:8" x14ac:dyDescent="0.3">
      <c r="A371" s="2">
        <v>43648</v>
      </c>
      <c r="B371" s="1">
        <v>11890.3</v>
      </c>
      <c r="C371" s="1">
        <v>11917.45</v>
      </c>
      <c r="D371" s="1">
        <v>11814.7</v>
      </c>
      <c r="E371" s="1">
        <v>11910.3</v>
      </c>
      <c r="F371" s="1">
        <v>363197036</v>
      </c>
      <c r="G371" s="1">
        <v>13615.94</v>
      </c>
      <c r="H371" s="3">
        <f>IF(ISERR(LN(Table222[[#This Row],[Close]]/E370)),"-",LN(Table222[[#This Row],[Close]]/E370))</f>
        <v>3.7601144575602529E-3</v>
      </c>
    </row>
    <row r="372" spans="1:8" x14ac:dyDescent="0.3">
      <c r="A372" s="2">
        <v>43649</v>
      </c>
      <c r="B372" s="1">
        <v>11932.15</v>
      </c>
      <c r="C372" s="1">
        <v>11945.2</v>
      </c>
      <c r="D372" s="1">
        <v>11887.05</v>
      </c>
      <c r="E372" s="1">
        <v>11916.75</v>
      </c>
      <c r="F372" s="1">
        <v>340527508</v>
      </c>
      <c r="G372" s="1">
        <v>14290.33</v>
      </c>
      <c r="H372" s="3">
        <f>IF(ISERR(LN(Table222[[#This Row],[Close]]/E371)),"-",LN(Table222[[#This Row],[Close]]/E371))</f>
        <v>5.4140148759931482E-4</v>
      </c>
    </row>
    <row r="373" spans="1:8" x14ac:dyDescent="0.3">
      <c r="A373" s="2">
        <v>43650</v>
      </c>
      <c r="B373" s="1">
        <v>11928.8</v>
      </c>
      <c r="C373" s="1">
        <v>11969.25</v>
      </c>
      <c r="D373" s="1">
        <v>11923.65</v>
      </c>
      <c r="E373" s="1">
        <v>11946.75</v>
      </c>
      <c r="F373" s="1">
        <v>333595172</v>
      </c>
      <c r="G373" s="1">
        <v>14758.87</v>
      </c>
      <c r="H373" s="3">
        <f>IF(ISERR(LN(Table222[[#This Row],[Close]]/E372)),"-",LN(Table222[[#This Row],[Close]]/E372))</f>
        <v>2.5143014062712723E-3</v>
      </c>
    </row>
    <row r="374" spans="1:8" x14ac:dyDescent="0.3">
      <c r="A374" s="2">
        <v>43651</v>
      </c>
      <c r="B374" s="1">
        <v>11964.75</v>
      </c>
      <c r="C374" s="1">
        <v>11981.75</v>
      </c>
      <c r="D374" s="1">
        <v>11797.9</v>
      </c>
      <c r="E374" s="1">
        <v>11811.15</v>
      </c>
      <c r="F374" s="1">
        <v>530720039</v>
      </c>
      <c r="G374" s="1">
        <v>18871.990000000002</v>
      </c>
      <c r="H374" s="3">
        <f>IF(ISERR(LN(Table222[[#This Row],[Close]]/E373)),"-",LN(Table222[[#This Row],[Close]]/E373))</f>
        <v>-1.1415274286254761E-2</v>
      </c>
    </row>
    <row r="375" spans="1:8" x14ac:dyDescent="0.3">
      <c r="A375" s="2">
        <v>43654</v>
      </c>
      <c r="B375" s="1">
        <v>11770.4</v>
      </c>
      <c r="C375" s="1">
        <v>11771.9</v>
      </c>
      <c r="D375" s="1">
        <v>11523.3</v>
      </c>
      <c r="E375" s="1">
        <v>11558.6</v>
      </c>
      <c r="F375" s="1">
        <v>464029444</v>
      </c>
      <c r="G375" s="1">
        <v>19146.25</v>
      </c>
      <c r="H375" s="3">
        <f>IF(ISERR(LN(Table222[[#This Row],[Close]]/E374)),"-",LN(Table222[[#This Row],[Close]]/E374))</f>
        <v>-2.1614251930747241E-2</v>
      </c>
    </row>
    <row r="376" spans="1:8" x14ac:dyDescent="0.3">
      <c r="A376" s="2">
        <v>43655</v>
      </c>
      <c r="B376" s="1">
        <v>11531.6</v>
      </c>
      <c r="C376" s="1">
        <v>11582.55</v>
      </c>
      <c r="D376" s="1">
        <v>11461</v>
      </c>
      <c r="E376" s="1">
        <v>11555.9</v>
      </c>
      <c r="F376" s="1">
        <v>442520253</v>
      </c>
      <c r="G376" s="1">
        <v>21577.95</v>
      </c>
      <c r="H376" s="3">
        <f>IF(ISERR(LN(Table222[[#This Row],[Close]]/E375)),"-",LN(Table222[[#This Row],[Close]]/E375))</f>
        <v>-2.3361959049780261E-4</v>
      </c>
    </row>
    <row r="377" spans="1:8" x14ac:dyDescent="0.3">
      <c r="A377" s="2">
        <v>43656</v>
      </c>
      <c r="B377" s="1">
        <v>11536.15</v>
      </c>
      <c r="C377" s="1">
        <v>11593.7</v>
      </c>
      <c r="D377" s="1">
        <v>11475.65</v>
      </c>
      <c r="E377" s="1">
        <v>11498.9</v>
      </c>
      <c r="F377" s="1">
        <v>337571014</v>
      </c>
      <c r="G377" s="1">
        <v>16098.53</v>
      </c>
      <c r="H377" s="3">
        <f>IF(ISERR(LN(Table222[[#This Row],[Close]]/E376)),"-",LN(Table222[[#This Row],[Close]]/E376))</f>
        <v>-4.9447504328900991E-3</v>
      </c>
    </row>
    <row r="378" spans="1:8" x14ac:dyDescent="0.3">
      <c r="A378" s="2">
        <v>43657</v>
      </c>
      <c r="B378" s="1">
        <v>11561.45</v>
      </c>
      <c r="C378" s="1">
        <v>11599</v>
      </c>
      <c r="D378" s="1">
        <v>11519.5</v>
      </c>
      <c r="E378" s="1">
        <v>11582.9</v>
      </c>
      <c r="F378" s="1">
        <v>317257578</v>
      </c>
      <c r="G378" s="1">
        <v>14586.2</v>
      </c>
      <c r="H378" s="3">
        <f>IF(ISERR(LN(Table222[[#This Row],[Close]]/E377)),"-",LN(Table222[[#This Row],[Close]]/E377))</f>
        <v>7.2784939506443059E-3</v>
      </c>
    </row>
    <row r="379" spans="1:8" x14ac:dyDescent="0.3">
      <c r="A379" s="2">
        <v>43658</v>
      </c>
      <c r="B379" s="1">
        <v>11601.15</v>
      </c>
      <c r="C379" s="1">
        <v>11639.55</v>
      </c>
      <c r="D379" s="1">
        <v>11538.6</v>
      </c>
      <c r="E379" s="1">
        <v>11552.5</v>
      </c>
      <c r="F379" s="1">
        <v>359421182</v>
      </c>
      <c r="G379" s="1">
        <v>16947.57</v>
      </c>
      <c r="H379" s="3">
        <f>IF(ISERR(LN(Table222[[#This Row],[Close]]/E378)),"-",LN(Table222[[#This Row],[Close]]/E378))</f>
        <v>-2.6280088086903571E-3</v>
      </c>
    </row>
    <row r="380" spans="1:8" x14ac:dyDescent="0.3">
      <c r="A380" s="2">
        <v>43661</v>
      </c>
      <c r="B380" s="1">
        <v>11614.75</v>
      </c>
      <c r="C380" s="1">
        <v>11618.4</v>
      </c>
      <c r="D380" s="1">
        <v>11532.3</v>
      </c>
      <c r="E380" s="1">
        <v>11588.35</v>
      </c>
      <c r="F380" s="1">
        <v>368788782</v>
      </c>
      <c r="G380" s="1">
        <v>15835.99</v>
      </c>
      <c r="H380" s="3">
        <f>IF(ISERR(LN(Table222[[#This Row],[Close]]/E379)),"-",LN(Table222[[#This Row],[Close]]/E379))</f>
        <v>3.0984193476558532E-3</v>
      </c>
    </row>
    <row r="381" spans="1:8" x14ac:dyDescent="0.3">
      <c r="A381" s="2">
        <v>43662</v>
      </c>
      <c r="B381" s="1">
        <v>11596.65</v>
      </c>
      <c r="C381" s="1">
        <v>11670.05</v>
      </c>
      <c r="D381" s="1">
        <v>11573.95</v>
      </c>
      <c r="E381" s="1">
        <v>11662.6</v>
      </c>
      <c r="F381" s="1">
        <v>480156167</v>
      </c>
      <c r="G381" s="1">
        <v>15967.91</v>
      </c>
      <c r="H381" s="3">
        <f>IF(ISERR(LN(Table222[[#This Row],[Close]]/E380)),"-",LN(Table222[[#This Row],[Close]]/E380))</f>
        <v>6.386857517651002E-3</v>
      </c>
    </row>
    <row r="382" spans="1:8" x14ac:dyDescent="0.3">
      <c r="A382" s="2">
        <v>43663</v>
      </c>
      <c r="B382" s="1">
        <v>11670.75</v>
      </c>
      <c r="C382" s="1">
        <v>11706.65</v>
      </c>
      <c r="D382" s="1">
        <v>11651.15</v>
      </c>
      <c r="E382" s="1">
        <v>11687.5</v>
      </c>
      <c r="F382" s="1">
        <v>464827734</v>
      </c>
      <c r="G382" s="1">
        <v>15250.5</v>
      </c>
      <c r="H382" s="3">
        <f>IF(ISERR(LN(Table222[[#This Row],[Close]]/E381)),"-",LN(Table222[[#This Row],[Close]]/E381))</f>
        <v>2.1327539872141722E-3</v>
      </c>
    </row>
    <row r="383" spans="1:8" x14ac:dyDescent="0.3">
      <c r="A383" s="2">
        <v>43664</v>
      </c>
      <c r="B383" s="1">
        <v>11675.6</v>
      </c>
      <c r="C383" s="1">
        <v>11677.15</v>
      </c>
      <c r="D383" s="1">
        <v>11582.4</v>
      </c>
      <c r="E383" s="1">
        <v>11596.9</v>
      </c>
      <c r="F383" s="1">
        <v>498258158</v>
      </c>
      <c r="G383" s="1">
        <v>16684.03</v>
      </c>
      <c r="H383" s="3">
        <f>IF(ISERR(LN(Table222[[#This Row],[Close]]/E382)),"-",LN(Table222[[#This Row],[Close]]/E382))</f>
        <v>-7.7820735971374259E-3</v>
      </c>
    </row>
    <row r="384" spans="1:8" x14ac:dyDescent="0.3">
      <c r="A384" s="2">
        <v>43665</v>
      </c>
      <c r="B384" s="1">
        <v>11627.95</v>
      </c>
      <c r="C384" s="1">
        <v>11640.35</v>
      </c>
      <c r="D384" s="1">
        <v>11399.3</v>
      </c>
      <c r="E384" s="1">
        <v>11419.25</v>
      </c>
      <c r="F384" s="1">
        <v>446049198</v>
      </c>
      <c r="G384" s="1">
        <v>17326.400000000001</v>
      </c>
      <c r="H384" s="3">
        <f>IF(ISERR(LN(Table222[[#This Row],[Close]]/E383)),"-",LN(Table222[[#This Row],[Close]]/E383))</f>
        <v>-1.5437293202143871E-2</v>
      </c>
    </row>
    <row r="385" spans="1:8" x14ac:dyDescent="0.3">
      <c r="A385" s="2">
        <v>43668</v>
      </c>
      <c r="B385" s="1">
        <v>11392.85</v>
      </c>
      <c r="C385" s="1">
        <v>11398.15</v>
      </c>
      <c r="D385" s="1">
        <v>11301.25</v>
      </c>
      <c r="E385" s="1">
        <v>11346.2</v>
      </c>
      <c r="F385" s="1">
        <v>516044335</v>
      </c>
      <c r="G385" s="1">
        <v>19304.23</v>
      </c>
      <c r="H385" s="3">
        <f>IF(ISERR(LN(Table222[[#This Row],[Close]]/E384)),"-",LN(Table222[[#This Row],[Close]]/E384))</f>
        <v>-6.4176417088494435E-3</v>
      </c>
    </row>
    <row r="386" spans="1:8" x14ac:dyDescent="0.3">
      <c r="A386" s="2">
        <v>43669</v>
      </c>
      <c r="B386" s="1">
        <v>11372.25</v>
      </c>
      <c r="C386" s="1">
        <v>11398.15</v>
      </c>
      <c r="D386" s="1">
        <v>11302.8</v>
      </c>
      <c r="E386" s="1">
        <v>11331.05</v>
      </c>
      <c r="F386" s="1">
        <v>458931191</v>
      </c>
      <c r="G386" s="1">
        <v>19199.32</v>
      </c>
      <c r="H386" s="3">
        <f>IF(ISERR(LN(Table222[[#This Row],[Close]]/E385)),"-",LN(Table222[[#This Row],[Close]]/E385))</f>
        <v>-1.3361410447835524E-3</v>
      </c>
    </row>
    <row r="387" spans="1:8" x14ac:dyDescent="0.3">
      <c r="A387" s="2">
        <v>43670</v>
      </c>
      <c r="B387" s="1">
        <v>11322.45</v>
      </c>
      <c r="C387" s="1">
        <v>11359.75</v>
      </c>
      <c r="D387" s="1">
        <v>11229.8</v>
      </c>
      <c r="E387" s="1">
        <v>11271.3</v>
      </c>
      <c r="F387" s="1">
        <v>413202832</v>
      </c>
      <c r="G387" s="1">
        <v>18353.13</v>
      </c>
      <c r="H387" s="3">
        <f>IF(ISERR(LN(Table222[[#This Row],[Close]]/E386)),"-",LN(Table222[[#This Row],[Close]]/E386))</f>
        <v>-5.2870731745408694E-3</v>
      </c>
    </row>
    <row r="388" spans="1:8" x14ac:dyDescent="0.3">
      <c r="A388" s="2">
        <v>43671</v>
      </c>
      <c r="B388" s="1">
        <v>11290.4</v>
      </c>
      <c r="C388" s="1">
        <v>11361.4</v>
      </c>
      <c r="D388" s="1">
        <v>11239.35</v>
      </c>
      <c r="E388" s="1">
        <v>11252.15</v>
      </c>
      <c r="F388" s="1">
        <v>553676897</v>
      </c>
      <c r="G388" s="1">
        <v>24329.21</v>
      </c>
      <c r="H388" s="3">
        <f>IF(ISERR(LN(Table222[[#This Row],[Close]]/E387)),"-",LN(Table222[[#This Row],[Close]]/E387))</f>
        <v>-1.7004503852120314E-3</v>
      </c>
    </row>
    <row r="389" spans="1:8" x14ac:dyDescent="0.3">
      <c r="A389" s="2">
        <v>43672</v>
      </c>
      <c r="B389" s="1">
        <v>11247.45</v>
      </c>
      <c r="C389" s="1">
        <v>11307.6</v>
      </c>
      <c r="D389" s="1">
        <v>11210.05</v>
      </c>
      <c r="E389" s="1">
        <v>11284.3</v>
      </c>
      <c r="F389" s="1">
        <v>522670420</v>
      </c>
      <c r="G389" s="1">
        <v>20350.38</v>
      </c>
      <c r="H389" s="3">
        <f>IF(ISERR(LN(Table222[[#This Row],[Close]]/E388)),"-",LN(Table222[[#This Row],[Close]]/E388))</f>
        <v>2.8531576011107469E-3</v>
      </c>
    </row>
    <row r="390" spans="1:8" x14ac:dyDescent="0.3">
      <c r="A390" s="2">
        <v>43675</v>
      </c>
      <c r="B390" s="1">
        <v>11307.5</v>
      </c>
      <c r="C390" s="1">
        <v>11310.95</v>
      </c>
      <c r="D390" s="1">
        <v>11152.4</v>
      </c>
      <c r="E390" s="1">
        <v>11189.2</v>
      </c>
      <c r="F390" s="1">
        <v>482862376</v>
      </c>
      <c r="G390" s="1">
        <v>18705.919999999998</v>
      </c>
      <c r="H390" s="3">
        <f>IF(ISERR(LN(Table222[[#This Row],[Close]]/E389)),"-",LN(Table222[[#This Row],[Close]]/E389))</f>
        <v>-8.4633517390506723E-3</v>
      </c>
    </row>
    <row r="391" spans="1:8" x14ac:dyDescent="0.3">
      <c r="A391" s="2">
        <v>43676</v>
      </c>
      <c r="B391" s="1">
        <v>11213.7</v>
      </c>
      <c r="C391" s="1">
        <v>11267.45</v>
      </c>
      <c r="D391" s="1">
        <v>11072.65</v>
      </c>
      <c r="E391" s="1">
        <v>11085.4</v>
      </c>
      <c r="F391" s="1">
        <v>479059399</v>
      </c>
      <c r="G391" s="1">
        <v>20545.71</v>
      </c>
      <c r="H391" s="3">
        <f>IF(ISERR(LN(Table222[[#This Row],[Close]]/E390)),"-",LN(Table222[[#This Row],[Close]]/E390))</f>
        <v>-9.3201001476857486E-3</v>
      </c>
    </row>
    <row r="392" spans="1:8" x14ac:dyDescent="0.3">
      <c r="A392" s="2">
        <v>43677</v>
      </c>
      <c r="B392" s="1">
        <v>11034.05</v>
      </c>
      <c r="C392" s="1">
        <v>11145.3</v>
      </c>
      <c r="D392" s="1">
        <v>10999.4</v>
      </c>
      <c r="E392" s="1">
        <v>11118</v>
      </c>
      <c r="F392" s="1">
        <v>536694278</v>
      </c>
      <c r="G392" s="1">
        <v>23681.22</v>
      </c>
      <c r="H392" s="3">
        <f>IF(ISERR(LN(Table222[[#This Row],[Close]]/E391)),"-",LN(Table222[[#This Row],[Close]]/E391))</f>
        <v>2.9364893147653232E-3</v>
      </c>
    </row>
    <row r="393" spans="1:8" x14ac:dyDescent="0.3">
      <c r="A393" s="2">
        <v>43678</v>
      </c>
      <c r="B393" s="1">
        <v>11060.2</v>
      </c>
      <c r="C393" s="1">
        <v>11076.75</v>
      </c>
      <c r="D393" s="1">
        <v>10881</v>
      </c>
      <c r="E393" s="1">
        <v>10980</v>
      </c>
      <c r="F393" s="1">
        <v>499918953</v>
      </c>
      <c r="G393" s="1">
        <v>21048.32</v>
      </c>
      <c r="H393" s="3">
        <f>IF(ISERR(LN(Table222[[#This Row],[Close]]/E392)),"-",LN(Table222[[#This Row],[Close]]/E392))</f>
        <v>-1.2489980449893174E-2</v>
      </c>
    </row>
    <row r="394" spans="1:8" x14ac:dyDescent="0.3">
      <c r="A394" s="2">
        <v>43679</v>
      </c>
      <c r="B394" s="1">
        <v>10930.3</v>
      </c>
      <c r="C394" s="1">
        <v>11080.15</v>
      </c>
      <c r="D394" s="1">
        <v>10848.95</v>
      </c>
      <c r="E394" s="1">
        <v>10997.35</v>
      </c>
      <c r="F394" s="1">
        <v>547416246</v>
      </c>
      <c r="G394" s="1">
        <v>23972.04</v>
      </c>
      <c r="H394" s="3">
        <f>IF(ISERR(LN(Table222[[#This Row],[Close]]/E393)),"-",LN(Table222[[#This Row],[Close]]/E393))</f>
        <v>1.5788986028203976E-3</v>
      </c>
    </row>
    <row r="395" spans="1:8" x14ac:dyDescent="0.3">
      <c r="A395" s="2">
        <v>43682</v>
      </c>
      <c r="B395" s="1">
        <v>10895.8</v>
      </c>
      <c r="C395" s="1">
        <v>10895.8</v>
      </c>
      <c r="D395" s="1">
        <v>10782.6</v>
      </c>
      <c r="E395" s="1">
        <v>10862.6</v>
      </c>
      <c r="F395" s="1">
        <v>506556609</v>
      </c>
      <c r="G395" s="1">
        <v>20824.099999999999</v>
      </c>
      <c r="H395" s="3">
        <f>IF(ISERR(LN(Table222[[#This Row],[Close]]/E394)),"-",LN(Table222[[#This Row],[Close]]/E394))</f>
        <v>-1.2328638151179865E-2</v>
      </c>
    </row>
    <row r="396" spans="1:8" x14ac:dyDescent="0.3">
      <c r="A396" s="2">
        <v>43683</v>
      </c>
      <c r="B396" s="1">
        <v>10815.4</v>
      </c>
      <c r="C396" s="1">
        <v>11018.55</v>
      </c>
      <c r="D396" s="1">
        <v>10813.8</v>
      </c>
      <c r="E396" s="1">
        <v>10948.25</v>
      </c>
      <c r="F396" s="1">
        <v>517891491</v>
      </c>
      <c r="G396" s="1">
        <v>21676.400000000001</v>
      </c>
      <c r="H396" s="3">
        <f>IF(ISERR(LN(Table222[[#This Row],[Close]]/E395)),"-",LN(Table222[[#This Row],[Close]]/E395))</f>
        <v>7.8539296057326315E-3</v>
      </c>
    </row>
    <row r="397" spans="1:8" x14ac:dyDescent="0.3">
      <c r="A397" s="2">
        <v>43684</v>
      </c>
      <c r="B397" s="1">
        <v>10958.1</v>
      </c>
      <c r="C397" s="1">
        <v>10975.65</v>
      </c>
      <c r="D397" s="1">
        <v>10835.9</v>
      </c>
      <c r="E397" s="1">
        <v>10855.5</v>
      </c>
      <c r="F397" s="1">
        <v>548465787</v>
      </c>
      <c r="G397" s="1">
        <v>21228.28</v>
      </c>
      <c r="H397" s="3">
        <f>IF(ISERR(LN(Table222[[#This Row],[Close]]/E396)),"-",LN(Table222[[#This Row],[Close]]/E396))</f>
        <v>-8.5077621466028291E-3</v>
      </c>
    </row>
    <row r="398" spans="1:8" x14ac:dyDescent="0.3">
      <c r="A398" s="2">
        <v>43685</v>
      </c>
      <c r="B398" s="1">
        <v>10899.2</v>
      </c>
      <c r="C398" s="1">
        <v>11058.05</v>
      </c>
      <c r="D398" s="1">
        <v>10842.95</v>
      </c>
      <c r="E398" s="1">
        <v>11032.45</v>
      </c>
      <c r="F398" s="1">
        <v>482471622</v>
      </c>
      <c r="G398" s="1">
        <v>20667.599999999999</v>
      </c>
      <c r="H398" s="3">
        <f>IF(ISERR(LN(Table222[[#This Row],[Close]]/E397)),"-",LN(Table222[[#This Row],[Close]]/E397))</f>
        <v>1.6169066094785186E-2</v>
      </c>
    </row>
    <row r="399" spans="1:8" x14ac:dyDescent="0.3">
      <c r="A399" s="2">
        <v>43686</v>
      </c>
      <c r="B399" s="1">
        <v>11087.9</v>
      </c>
      <c r="C399" s="1">
        <v>11181.45</v>
      </c>
      <c r="D399" s="1">
        <v>11062.8</v>
      </c>
      <c r="E399" s="1">
        <v>11109.65</v>
      </c>
      <c r="F399" s="1">
        <v>538063563</v>
      </c>
      <c r="G399" s="1">
        <v>21092.05</v>
      </c>
      <c r="H399" s="3">
        <f>IF(ISERR(LN(Table222[[#This Row],[Close]]/E398)),"-",LN(Table222[[#This Row],[Close]]/E398))</f>
        <v>6.9731699180488674E-3</v>
      </c>
    </row>
    <row r="400" spans="1:8" x14ac:dyDescent="0.3">
      <c r="A400" s="2">
        <v>43690</v>
      </c>
      <c r="B400" s="1">
        <v>11139.4</v>
      </c>
      <c r="C400" s="1">
        <v>11145.9</v>
      </c>
      <c r="D400" s="1">
        <v>10901.6</v>
      </c>
      <c r="E400" s="1">
        <v>10925.85</v>
      </c>
      <c r="F400" s="1">
        <v>624634647</v>
      </c>
      <c r="G400" s="1">
        <v>24790.67</v>
      </c>
      <c r="H400" s="3">
        <f>IF(ISERR(LN(Table222[[#This Row],[Close]]/E399)),"-",LN(Table222[[#This Row],[Close]]/E399))</f>
        <v>-1.6682558846185944E-2</v>
      </c>
    </row>
    <row r="401" spans="1:8" x14ac:dyDescent="0.3">
      <c r="A401" s="2">
        <v>43691</v>
      </c>
      <c r="B401" s="1">
        <v>11003.25</v>
      </c>
      <c r="C401" s="1">
        <v>11078.15</v>
      </c>
      <c r="D401" s="1">
        <v>10935.6</v>
      </c>
      <c r="E401" s="1">
        <v>11029.4</v>
      </c>
      <c r="F401" s="1">
        <v>511541716</v>
      </c>
      <c r="G401" s="1">
        <v>19712.810000000001</v>
      </c>
      <c r="H401" s="3">
        <f>IF(ISERR(LN(Table222[[#This Row],[Close]]/E400)),"-",LN(Table222[[#This Row],[Close]]/E400))</f>
        <v>9.432893528210886E-3</v>
      </c>
    </row>
    <row r="402" spans="1:8" x14ac:dyDescent="0.3">
      <c r="A402" s="2">
        <v>43693</v>
      </c>
      <c r="B402" s="1">
        <v>11043.65</v>
      </c>
      <c r="C402" s="1">
        <v>11068.65</v>
      </c>
      <c r="D402" s="1">
        <v>10924.3</v>
      </c>
      <c r="E402" s="1">
        <v>11047.8</v>
      </c>
      <c r="F402" s="1">
        <v>470909918</v>
      </c>
      <c r="G402" s="1">
        <v>19281.91</v>
      </c>
      <c r="H402" s="3">
        <f>IF(ISERR(LN(Table222[[#This Row],[Close]]/E401)),"-",LN(Table222[[#This Row],[Close]]/E401))</f>
        <v>1.6668784320785558E-3</v>
      </c>
    </row>
    <row r="403" spans="1:8" x14ac:dyDescent="0.3">
      <c r="A403" s="2">
        <v>43696</v>
      </c>
      <c r="B403" s="1">
        <v>11094.8</v>
      </c>
      <c r="C403" s="1">
        <v>11146.9</v>
      </c>
      <c r="D403" s="1">
        <v>11037.85</v>
      </c>
      <c r="E403" s="1">
        <v>11053.9</v>
      </c>
      <c r="F403" s="1">
        <v>369493161</v>
      </c>
      <c r="G403" s="1">
        <v>14120.35</v>
      </c>
      <c r="H403" s="3">
        <f>IF(ISERR(LN(Table222[[#This Row],[Close]]/E402)),"-",LN(Table222[[#This Row],[Close]]/E402))</f>
        <v>5.5199375205423505E-4</v>
      </c>
    </row>
    <row r="404" spans="1:8" x14ac:dyDescent="0.3">
      <c r="A404" s="2">
        <v>43697</v>
      </c>
      <c r="B404" s="1">
        <v>11063.9</v>
      </c>
      <c r="C404" s="1">
        <v>11076.3</v>
      </c>
      <c r="D404" s="1">
        <v>10985.3</v>
      </c>
      <c r="E404" s="1">
        <v>11017</v>
      </c>
      <c r="F404" s="1">
        <v>444715679</v>
      </c>
      <c r="G404" s="1">
        <v>16915.96</v>
      </c>
      <c r="H404" s="3">
        <f>IF(ISERR(LN(Table222[[#This Row],[Close]]/E403)),"-",LN(Table222[[#This Row],[Close]]/E403))</f>
        <v>-3.3437725132185541E-3</v>
      </c>
    </row>
    <row r="405" spans="1:8" x14ac:dyDescent="0.3">
      <c r="A405" s="2">
        <v>43698</v>
      </c>
      <c r="B405" s="1">
        <v>11018.15</v>
      </c>
      <c r="C405" s="1">
        <v>11034.2</v>
      </c>
      <c r="D405" s="1">
        <v>10906.65</v>
      </c>
      <c r="E405" s="1">
        <v>10918.7</v>
      </c>
      <c r="F405" s="1">
        <v>557867906</v>
      </c>
      <c r="G405" s="1">
        <v>16747.990000000002</v>
      </c>
      <c r="H405" s="3">
        <f>IF(ISERR(LN(Table222[[#This Row],[Close]]/E404)),"-",LN(Table222[[#This Row],[Close]]/E404))</f>
        <v>-8.9626187469466975E-3</v>
      </c>
    </row>
    <row r="406" spans="1:8" x14ac:dyDescent="0.3">
      <c r="A406" s="2">
        <v>43699</v>
      </c>
      <c r="B406" s="1">
        <v>10905.3</v>
      </c>
      <c r="C406" s="1">
        <v>10908.25</v>
      </c>
      <c r="D406" s="1">
        <v>10718.3</v>
      </c>
      <c r="E406" s="1">
        <v>10741.35</v>
      </c>
      <c r="F406" s="1">
        <v>668193449</v>
      </c>
      <c r="G406" s="1">
        <v>18764.38</v>
      </c>
      <c r="H406" s="3">
        <f>IF(ISERR(LN(Table222[[#This Row],[Close]]/E405)),"-",LN(Table222[[#This Row],[Close]]/E405))</f>
        <v>-1.6376136105612608E-2</v>
      </c>
    </row>
    <row r="407" spans="1:8" x14ac:dyDescent="0.3">
      <c r="A407" s="2">
        <v>43700</v>
      </c>
      <c r="B407" s="1">
        <v>10699.6</v>
      </c>
      <c r="C407" s="1">
        <v>10862.55</v>
      </c>
      <c r="D407" s="1">
        <v>10637.15</v>
      </c>
      <c r="E407" s="1">
        <v>10829.35</v>
      </c>
      <c r="F407" s="1">
        <v>667079625</v>
      </c>
      <c r="G407" s="1">
        <v>20983.75</v>
      </c>
      <c r="H407" s="3">
        <f>IF(ISERR(LN(Table222[[#This Row],[Close]]/E406)),"-",LN(Table222[[#This Row],[Close]]/E406))</f>
        <v>8.1592612391295921E-3</v>
      </c>
    </row>
    <row r="408" spans="1:8" x14ac:dyDescent="0.3">
      <c r="A408" s="2">
        <v>43703</v>
      </c>
      <c r="B408" s="1">
        <v>11000.3</v>
      </c>
      <c r="C408" s="1">
        <v>11070.3</v>
      </c>
      <c r="D408" s="1">
        <v>10756.55</v>
      </c>
      <c r="E408" s="1">
        <v>11057.85</v>
      </c>
      <c r="F408" s="1">
        <v>684141923</v>
      </c>
      <c r="G408" s="1">
        <v>22375.99</v>
      </c>
      <c r="H408" s="3">
        <f>IF(ISERR(LN(Table222[[#This Row],[Close]]/E407)),"-",LN(Table222[[#This Row],[Close]]/E407))</f>
        <v>2.0880542239304772E-2</v>
      </c>
    </row>
    <row r="409" spans="1:8" x14ac:dyDescent="0.3">
      <c r="A409" s="2">
        <v>43704</v>
      </c>
      <c r="B409" s="1">
        <v>11106.55</v>
      </c>
      <c r="C409" s="1">
        <v>11141.75</v>
      </c>
      <c r="D409" s="1">
        <v>11049.5</v>
      </c>
      <c r="E409" s="1">
        <v>11105.35</v>
      </c>
      <c r="F409" s="1">
        <v>685551267</v>
      </c>
      <c r="G409" s="1">
        <v>27413.16</v>
      </c>
      <c r="H409" s="3">
        <f>IF(ISERR(LN(Table222[[#This Row],[Close]]/E408)),"-",LN(Table222[[#This Row],[Close]]/E408))</f>
        <v>4.2863912004609123E-3</v>
      </c>
    </row>
    <row r="410" spans="1:8" x14ac:dyDescent="0.3">
      <c r="A410" s="2">
        <v>43705</v>
      </c>
      <c r="B410" s="1">
        <v>11101.3</v>
      </c>
      <c r="C410" s="1">
        <v>11129.65</v>
      </c>
      <c r="D410" s="1">
        <v>10987.65</v>
      </c>
      <c r="E410" s="1">
        <v>11046.1</v>
      </c>
      <c r="F410" s="1">
        <v>549954696</v>
      </c>
      <c r="G410" s="1">
        <v>16739.43</v>
      </c>
      <c r="H410" s="3">
        <f>IF(ISERR(LN(Table222[[#This Row],[Close]]/E409)),"-",LN(Table222[[#This Row],[Close]]/E409))</f>
        <v>-5.3495496953686683E-3</v>
      </c>
    </row>
    <row r="411" spans="1:8" x14ac:dyDescent="0.3">
      <c r="A411" s="2">
        <v>43706</v>
      </c>
      <c r="B411" s="1">
        <v>10996.05</v>
      </c>
      <c r="C411" s="1">
        <v>11021.1</v>
      </c>
      <c r="D411" s="1">
        <v>10922.4</v>
      </c>
      <c r="E411" s="1">
        <v>10948.3</v>
      </c>
      <c r="F411" s="1">
        <v>649876160</v>
      </c>
      <c r="G411" s="1">
        <v>20127.77</v>
      </c>
      <c r="H411" s="3">
        <f>IF(ISERR(LN(Table222[[#This Row],[Close]]/E410)),"-",LN(Table222[[#This Row],[Close]]/E410))</f>
        <v>-8.8932314206440471E-3</v>
      </c>
    </row>
    <row r="412" spans="1:8" x14ac:dyDescent="0.3">
      <c r="A412" s="2">
        <v>43707</v>
      </c>
      <c r="B412" s="1">
        <v>10987.8</v>
      </c>
      <c r="C412" s="1">
        <v>11042.6</v>
      </c>
      <c r="D412" s="1">
        <v>10874.8</v>
      </c>
      <c r="E412" s="1">
        <v>11023.25</v>
      </c>
      <c r="F412" s="1">
        <v>628154431</v>
      </c>
      <c r="G412" s="1">
        <v>21057.31</v>
      </c>
      <c r="H412" s="3">
        <f>IF(ISERR(LN(Table222[[#This Row],[Close]]/E411)),"-",LN(Table222[[#This Row],[Close]]/E411))</f>
        <v>6.822485506963346E-3</v>
      </c>
    </row>
    <row r="413" spans="1:8" x14ac:dyDescent="0.3">
      <c r="A413" s="2">
        <v>43711</v>
      </c>
      <c r="B413" s="1">
        <v>10960.95</v>
      </c>
      <c r="C413" s="1">
        <v>10967.5</v>
      </c>
      <c r="D413" s="1">
        <v>10772.7</v>
      </c>
      <c r="E413" s="1">
        <v>10797.9</v>
      </c>
      <c r="F413" s="1">
        <v>483038985</v>
      </c>
      <c r="G413" s="1">
        <v>16595.599999999999</v>
      </c>
      <c r="H413" s="3">
        <f>IF(ISERR(LN(Table222[[#This Row],[Close]]/E412)),"-",LN(Table222[[#This Row],[Close]]/E412))</f>
        <v>-2.0655007796257053E-2</v>
      </c>
    </row>
    <row r="414" spans="1:8" x14ac:dyDescent="0.3">
      <c r="A414" s="2">
        <v>43712</v>
      </c>
      <c r="B414" s="1">
        <v>10790.4</v>
      </c>
      <c r="C414" s="1">
        <v>10858.75</v>
      </c>
      <c r="D414" s="1">
        <v>10746.35</v>
      </c>
      <c r="E414" s="1">
        <v>10844.65</v>
      </c>
      <c r="F414" s="1">
        <v>508784352</v>
      </c>
      <c r="G414" s="1">
        <v>19195.099999999999</v>
      </c>
      <c r="H414" s="3">
        <f>IF(ISERR(LN(Table222[[#This Row],[Close]]/E413)),"-",LN(Table222[[#This Row],[Close]]/E413))</f>
        <v>4.3202000422602948E-3</v>
      </c>
    </row>
    <row r="415" spans="1:8" x14ac:dyDescent="0.3">
      <c r="A415" s="2">
        <v>43713</v>
      </c>
      <c r="B415" s="1">
        <v>10860.95</v>
      </c>
      <c r="C415" s="1">
        <v>10920.1</v>
      </c>
      <c r="D415" s="1">
        <v>10816</v>
      </c>
      <c r="E415" s="1">
        <v>10847.9</v>
      </c>
      <c r="F415" s="1">
        <v>595699267</v>
      </c>
      <c r="G415" s="1">
        <v>18279.88</v>
      </c>
      <c r="H415" s="3">
        <f>IF(ISERR(LN(Table222[[#This Row],[Close]]/E414)),"-",LN(Table222[[#This Row],[Close]]/E414))</f>
        <v>2.9964204524756224E-4</v>
      </c>
    </row>
    <row r="416" spans="1:8" x14ac:dyDescent="0.3">
      <c r="A416" s="2">
        <v>43714</v>
      </c>
      <c r="B416" s="1">
        <v>10883.8</v>
      </c>
      <c r="C416" s="1">
        <v>10957.05</v>
      </c>
      <c r="D416" s="1">
        <v>10867.45</v>
      </c>
      <c r="E416" s="1">
        <v>10946.2</v>
      </c>
      <c r="F416" s="1">
        <v>497214445</v>
      </c>
      <c r="G416" s="1">
        <v>18167.78</v>
      </c>
      <c r="H416" s="3">
        <f>IF(ISERR(LN(Table222[[#This Row],[Close]]/E415)),"-",LN(Table222[[#This Row],[Close]]/E415))</f>
        <v>9.0208512030475613E-3</v>
      </c>
    </row>
    <row r="417" spans="1:8" x14ac:dyDescent="0.3">
      <c r="A417" s="2">
        <v>43717</v>
      </c>
      <c r="B417" s="1">
        <v>10936.7</v>
      </c>
      <c r="C417" s="1">
        <v>11028.85</v>
      </c>
      <c r="D417" s="1">
        <v>10889.8</v>
      </c>
      <c r="E417" s="1">
        <v>11003.05</v>
      </c>
      <c r="F417" s="1">
        <v>412471067</v>
      </c>
      <c r="G417" s="1">
        <v>14762.07</v>
      </c>
      <c r="H417" s="3">
        <f>IF(ISERR(LN(Table222[[#This Row],[Close]]/E416)),"-",LN(Table222[[#This Row],[Close]]/E416))</f>
        <v>5.1801430231516307E-3</v>
      </c>
    </row>
    <row r="418" spans="1:8" x14ac:dyDescent="0.3">
      <c r="A418" s="2">
        <v>43719</v>
      </c>
      <c r="B418" s="1">
        <v>11028.5</v>
      </c>
      <c r="C418" s="1">
        <v>11054.8</v>
      </c>
      <c r="D418" s="1">
        <v>11011.65</v>
      </c>
      <c r="E418" s="1">
        <v>11035.7</v>
      </c>
      <c r="F418" s="1">
        <v>687140326</v>
      </c>
      <c r="G418" s="1">
        <v>19550.59</v>
      </c>
      <c r="H418" s="3">
        <f>IF(ISERR(LN(Table222[[#This Row],[Close]]/E417)),"-",LN(Table222[[#This Row],[Close]]/E417))</f>
        <v>2.9629651306572699E-3</v>
      </c>
    </row>
    <row r="419" spans="1:8" x14ac:dyDescent="0.3">
      <c r="A419" s="2">
        <v>43720</v>
      </c>
      <c r="B419" s="1">
        <v>11058.3</v>
      </c>
      <c r="C419" s="1">
        <v>11081.75</v>
      </c>
      <c r="D419" s="1">
        <v>10964.95</v>
      </c>
      <c r="E419" s="1">
        <v>10982.8</v>
      </c>
      <c r="F419" s="1">
        <v>551436050</v>
      </c>
      <c r="G419" s="1">
        <v>17510.169999999998</v>
      </c>
      <c r="H419" s="3">
        <f>IF(ISERR(LN(Table222[[#This Row],[Close]]/E418)),"-",LN(Table222[[#This Row],[Close]]/E418))</f>
        <v>-4.8050595437650065E-3</v>
      </c>
    </row>
    <row r="420" spans="1:8" x14ac:dyDescent="0.3">
      <c r="A420" s="2">
        <v>43721</v>
      </c>
      <c r="B420" s="1">
        <v>10986.8</v>
      </c>
      <c r="C420" s="1">
        <v>11084.45</v>
      </c>
      <c r="D420" s="1">
        <v>10945.75</v>
      </c>
      <c r="E420" s="1">
        <v>11075.9</v>
      </c>
      <c r="F420" s="1">
        <v>624305151</v>
      </c>
      <c r="G420" s="1">
        <v>18012.759999999998</v>
      </c>
      <c r="H420" s="3">
        <f>IF(ISERR(LN(Table222[[#This Row],[Close]]/E419)),"-",LN(Table222[[#This Row],[Close]]/E419))</f>
        <v>8.4411640582458328E-3</v>
      </c>
    </row>
    <row r="421" spans="1:8" x14ac:dyDescent="0.3">
      <c r="A421" s="2">
        <v>43724</v>
      </c>
      <c r="B421" s="1">
        <v>10994.85</v>
      </c>
      <c r="C421" s="1">
        <v>11052.7</v>
      </c>
      <c r="D421" s="1">
        <v>10968.2</v>
      </c>
      <c r="E421" s="1">
        <v>11003.5</v>
      </c>
      <c r="F421" s="1">
        <v>434449776</v>
      </c>
      <c r="G421" s="1">
        <v>15786.17</v>
      </c>
      <c r="H421" s="3">
        <f>IF(ISERR(LN(Table222[[#This Row],[Close]]/E420)),"-",LN(Table222[[#This Row],[Close]]/E420))</f>
        <v>-6.5581727303500393E-3</v>
      </c>
    </row>
    <row r="422" spans="1:8" x14ac:dyDescent="0.3">
      <c r="A422" s="2">
        <v>43725</v>
      </c>
      <c r="B422" s="1">
        <v>11000.1</v>
      </c>
      <c r="C422" s="1">
        <v>11000.1</v>
      </c>
      <c r="D422" s="1">
        <v>10796.5</v>
      </c>
      <c r="E422" s="1">
        <v>10817.6</v>
      </c>
      <c r="F422" s="1">
        <v>482013044</v>
      </c>
      <c r="G422" s="1">
        <v>17721.93</v>
      </c>
      <c r="H422" s="3">
        <f>IF(ISERR(LN(Table222[[#This Row],[Close]]/E421)),"-",LN(Table222[[#This Row],[Close]]/E421))</f>
        <v>-1.7038966653176175E-2</v>
      </c>
    </row>
    <row r="423" spans="1:8" x14ac:dyDescent="0.3">
      <c r="A423" s="2">
        <v>43726</v>
      </c>
      <c r="B423" s="1">
        <v>10872.8</v>
      </c>
      <c r="C423" s="1">
        <v>10885.15</v>
      </c>
      <c r="D423" s="1">
        <v>10804.85</v>
      </c>
      <c r="E423" s="1">
        <v>10840.65</v>
      </c>
      <c r="F423" s="1">
        <v>519155072</v>
      </c>
      <c r="G423" s="1">
        <v>16784.43</v>
      </c>
      <c r="H423" s="3">
        <f>IF(ISERR(LN(Table222[[#This Row],[Close]]/E422)),"-",LN(Table222[[#This Row],[Close]]/E422))</f>
        <v>2.1285199591399326E-3</v>
      </c>
    </row>
    <row r="424" spans="1:8" x14ac:dyDescent="0.3">
      <c r="A424" s="2">
        <v>43727</v>
      </c>
      <c r="B424" s="1">
        <v>10845.2</v>
      </c>
      <c r="C424" s="1">
        <v>10845.2</v>
      </c>
      <c r="D424" s="1">
        <v>10670.25</v>
      </c>
      <c r="E424" s="1">
        <v>10704.8</v>
      </c>
      <c r="F424" s="1">
        <v>642599183</v>
      </c>
      <c r="G424" s="1">
        <v>16642.830000000002</v>
      </c>
      <c r="H424" s="3">
        <f>IF(ISERR(LN(Table222[[#This Row],[Close]]/E423)),"-",LN(Table222[[#This Row],[Close]]/E423))</f>
        <v>-1.2610718304774393E-2</v>
      </c>
    </row>
    <row r="425" spans="1:8" x14ac:dyDescent="0.3">
      <c r="A425" s="2">
        <v>43728</v>
      </c>
      <c r="B425" s="1">
        <v>10746.8</v>
      </c>
      <c r="C425" s="1">
        <v>11381.9</v>
      </c>
      <c r="D425" s="1">
        <v>10691</v>
      </c>
      <c r="E425" s="1">
        <v>11274.2</v>
      </c>
      <c r="F425" s="1">
        <v>1356767450</v>
      </c>
      <c r="G425" s="1">
        <v>54081.53</v>
      </c>
      <c r="H425" s="3">
        <f>IF(ISERR(LN(Table222[[#This Row],[Close]]/E424)),"-",LN(Table222[[#This Row],[Close]]/E424))</f>
        <v>5.1824690425978821E-2</v>
      </c>
    </row>
    <row r="426" spans="1:8" x14ac:dyDescent="0.3">
      <c r="A426" s="2">
        <v>43731</v>
      </c>
      <c r="B426" s="1">
        <v>11542.7</v>
      </c>
      <c r="C426" s="1">
        <v>11694.85</v>
      </c>
      <c r="D426" s="1">
        <v>11471.35</v>
      </c>
      <c r="E426" s="1">
        <v>11600.2</v>
      </c>
      <c r="F426" s="1">
        <v>882826741</v>
      </c>
      <c r="G426" s="1">
        <v>40005.01</v>
      </c>
      <c r="H426" s="3">
        <f>IF(ISERR(LN(Table222[[#This Row],[Close]]/E425)),"-",LN(Table222[[#This Row],[Close]]/E425))</f>
        <v>2.8505409908377584E-2</v>
      </c>
    </row>
    <row r="427" spans="1:8" x14ac:dyDescent="0.3">
      <c r="A427" s="2">
        <v>43732</v>
      </c>
      <c r="B427" s="1">
        <v>11590.7</v>
      </c>
      <c r="C427" s="1">
        <v>11655.05</v>
      </c>
      <c r="D427" s="1">
        <v>11539.2</v>
      </c>
      <c r="E427" s="1">
        <v>11588.2</v>
      </c>
      <c r="F427" s="1">
        <v>651722255</v>
      </c>
      <c r="G427" s="1">
        <v>26930.07</v>
      </c>
      <c r="H427" s="3">
        <f>IF(ISERR(LN(Table222[[#This Row],[Close]]/E426)),"-",LN(Table222[[#This Row],[Close]]/E426))</f>
        <v>-1.0350003511433552E-3</v>
      </c>
    </row>
    <row r="428" spans="1:8" x14ac:dyDescent="0.3">
      <c r="A428" s="2">
        <v>43733</v>
      </c>
      <c r="B428" s="1">
        <v>11564.85</v>
      </c>
      <c r="C428" s="1">
        <v>11564.95</v>
      </c>
      <c r="D428" s="1">
        <v>11416.1</v>
      </c>
      <c r="E428" s="1">
        <v>11440.2</v>
      </c>
      <c r="F428" s="1">
        <v>629054640</v>
      </c>
      <c r="G428" s="1">
        <v>25266.240000000002</v>
      </c>
      <c r="H428" s="3">
        <f>IF(ISERR(LN(Table222[[#This Row],[Close]]/E427)),"-",LN(Table222[[#This Row],[Close]]/E427))</f>
        <v>-1.2853870675538228E-2</v>
      </c>
    </row>
    <row r="429" spans="1:8" x14ac:dyDescent="0.3">
      <c r="A429" s="2">
        <v>43734</v>
      </c>
      <c r="B429" s="1">
        <v>11469.85</v>
      </c>
      <c r="C429" s="1">
        <v>11610.85</v>
      </c>
      <c r="D429" s="1">
        <v>11466.35</v>
      </c>
      <c r="E429" s="1">
        <v>11571.2</v>
      </c>
      <c r="F429" s="1">
        <v>844465614</v>
      </c>
      <c r="G429" s="1">
        <v>30707.84</v>
      </c>
      <c r="H429" s="3">
        <f>IF(ISERR(LN(Table222[[#This Row],[Close]]/E428)),"-",LN(Table222[[#This Row],[Close]]/E428))</f>
        <v>1.1385784019294062E-2</v>
      </c>
    </row>
    <row r="430" spans="1:8" x14ac:dyDescent="0.3">
      <c r="A430" s="2">
        <v>43735</v>
      </c>
      <c r="B430" s="1">
        <v>11556.35</v>
      </c>
      <c r="C430" s="1">
        <v>11593.6</v>
      </c>
      <c r="D430" s="1">
        <v>11499.75</v>
      </c>
      <c r="E430" s="1">
        <v>11512.4</v>
      </c>
      <c r="F430" s="1">
        <v>650017280</v>
      </c>
      <c r="G430" s="1">
        <v>19036.939999999999</v>
      </c>
      <c r="H430" s="3">
        <f>IF(ISERR(LN(Table222[[#This Row],[Close]]/E429)),"-",LN(Table222[[#This Row],[Close]]/E429))</f>
        <v>-5.0945370025516938E-3</v>
      </c>
    </row>
    <row r="431" spans="1:8" x14ac:dyDescent="0.3">
      <c r="A431" s="2">
        <v>43738</v>
      </c>
      <c r="B431" s="1">
        <v>11491.15</v>
      </c>
      <c r="C431" s="1">
        <v>11508.25</v>
      </c>
      <c r="D431" s="1">
        <v>11390.8</v>
      </c>
      <c r="E431" s="1">
        <v>11474.45</v>
      </c>
      <c r="F431" s="1">
        <v>756848686</v>
      </c>
      <c r="G431" s="1">
        <v>23748.07</v>
      </c>
      <c r="H431" s="3">
        <f>IF(ISERR(LN(Table222[[#This Row],[Close]]/E430)),"-",LN(Table222[[#This Row],[Close]]/E430))</f>
        <v>-3.3018908183674615E-3</v>
      </c>
    </row>
    <row r="432" spans="1:8" x14ac:dyDescent="0.3">
      <c r="A432" s="2">
        <v>43739</v>
      </c>
      <c r="B432" s="1">
        <v>11515.4</v>
      </c>
      <c r="C432" s="1">
        <v>11554.2</v>
      </c>
      <c r="D432" s="1">
        <v>11247.9</v>
      </c>
      <c r="E432" s="1">
        <v>11359.9</v>
      </c>
      <c r="F432" s="1">
        <v>1305415159</v>
      </c>
      <c r="G432" s="1">
        <v>28972.720000000001</v>
      </c>
      <c r="H432" s="3">
        <f>IF(ISERR(LN(Table222[[#This Row],[Close]]/E431)),"-",LN(Table222[[#This Row],[Close]]/E431))</f>
        <v>-1.0033214077332946E-2</v>
      </c>
    </row>
    <row r="433" spans="1:8" x14ac:dyDescent="0.3">
      <c r="A433" s="2">
        <v>43741</v>
      </c>
      <c r="B433" s="1">
        <v>11322.25</v>
      </c>
      <c r="C433" s="1">
        <v>11370.4</v>
      </c>
      <c r="D433" s="1">
        <v>11257.35</v>
      </c>
      <c r="E433" s="1">
        <v>11314</v>
      </c>
      <c r="F433" s="1">
        <v>1017479514</v>
      </c>
      <c r="G433" s="1">
        <v>21658.38</v>
      </c>
      <c r="H433" s="3">
        <f>IF(ISERR(LN(Table222[[#This Row],[Close]]/E432)),"-",LN(Table222[[#This Row],[Close]]/E432))</f>
        <v>-4.0487135163949257E-3</v>
      </c>
    </row>
    <row r="434" spans="1:8" x14ac:dyDescent="0.3">
      <c r="A434" s="2">
        <v>43742</v>
      </c>
      <c r="B434" s="1">
        <v>11388.45</v>
      </c>
      <c r="C434" s="1">
        <v>11400.3</v>
      </c>
      <c r="D434" s="1">
        <v>11158.35</v>
      </c>
      <c r="E434" s="1">
        <v>11174.75</v>
      </c>
      <c r="F434" s="1">
        <v>928524450</v>
      </c>
      <c r="G434" s="1">
        <v>22470.76</v>
      </c>
      <c r="H434" s="3">
        <f>IF(ISERR(LN(Table222[[#This Row],[Close]]/E433)),"-",LN(Table222[[#This Row],[Close]]/E433))</f>
        <v>-1.2384128036227408E-2</v>
      </c>
    </row>
    <row r="435" spans="1:8" x14ac:dyDescent="0.3">
      <c r="A435" s="2">
        <v>43745</v>
      </c>
      <c r="B435" s="1">
        <v>11196.2</v>
      </c>
      <c r="C435" s="1">
        <v>11233.85</v>
      </c>
      <c r="D435" s="1">
        <v>11112.65</v>
      </c>
      <c r="E435" s="1">
        <v>11126.4</v>
      </c>
      <c r="F435" s="1">
        <v>733198763</v>
      </c>
      <c r="G435" s="1">
        <v>18641.37</v>
      </c>
      <c r="H435" s="3">
        <f>IF(ISERR(LN(Table222[[#This Row],[Close]]/E434)),"-",LN(Table222[[#This Row],[Close]]/E434))</f>
        <v>-4.3361060533314236E-3</v>
      </c>
    </row>
    <row r="436" spans="1:8" x14ac:dyDescent="0.3">
      <c r="A436" s="2">
        <v>43747</v>
      </c>
      <c r="B436" s="1">
        <v>11152.95</v>
      </c>
      <c r="C436" s="1">
        <v>11321.6</v>
      </c>
      <c r="D436" s="1">
        <v>11090.15</v>
      </c>
      <c r="E436" s="1">
        <v>11313.3</v>
      </c>
      <c r="F436" s="1">
        <v>741148639</v>
      </c>
      <c r="G436" s="1">
        <v>20961.54</v>
      </c>
      <c r="H436" s="3">
        <f>IF(ISERR(LN(Table222[[#This Row],[Close]]/E435)),"-",LN(Table222[[#This Row],[Close]]/E435))</f>
        <v>1.6658361926267153E-2</v>
      </c>
    </row>
    <row r="437" spans="1:8" x14ac:dyDescent="0.3">
      <c r="A437" s="2">
        <v>43748</v>
      </c>
      <c r="B437" s="1">
        <v>11280.5</v>
      </c>
      <c r="C437" s="1">
        <v>11293.35</v>
      </c>
      <c r="D437" s="1">
        <v>11208.55</v>
      </c>
      <c r="E437" s="1">
        <v>11234.55</v>
      </c>
      <c r="F437" s="1">
        <v>562017945</v>
      </c>
      <c r="G437" s="1">
        <v>19234.310000000001</v>
      </c>
      <c r="H437" s="3">
        <f>IF(ISERR(LN(Table222[[#This Row],[Close]]/E436)),"-",LN(Table222[[#This Row],[Close]]/E436))</f>
        <v>-6.9851733270783253E-3</v>
      </c>
    </row>
    <row r="438" spans="1:8" x14ac:dyDescent="0.3">
      <c r="A438" s="2">
        <v>43749</v>
      </c>
      <c r="B438" s="1">
        <v>11257.7</v>
      </c>
      <c r="C438" s="1">
        <v>11362.9</v>
      </c>
      <c r="D438" s="1">
        <v>11189.4</v>
      </c>
      <c r="E438" s="1">
        <v>11305.05</v>
      </c>
      <c r="F438" s="1">
        <v>737795150</v>
      </c>
      <c r="G438" s="1">
        <v>22511.39</v>
      </c>
      <c r="H438" s="3">
        <f>IF(ISERR(LN(Table222[[#This Row],[Close]]/E437)),"-",LN(Table222[[#This Row],[Close]]/E437))</f>
        <v>6.255677111318734E-3</v>
      </c>
    </row>
    <row r="439" spans="1:8" x14ac:dyDescent="0.3">
      <c r="A439" s="2">
        <v>43752</v>
      </c>
      <c r="B439" s="1">
        <v>11335.9</v>
      </c>
      <c r="C439" s="1">
        <v>11420.45</v>
      </c>
      <c r="D439" s="1">
        <v>11290.05</v>
      </c>
      <c r="E439" s="1">
        <v>11341.15</v>
      </c>
      <c r="F439" s="1">
        <v>587579191</v>
      </c>
      <c r="G439" s="1">
        <v>17499.48</v>
      </c>
      <c r="H439" s="3">
        <f>IF(ISERR(LN(Table222[[#This Row],[Close]]/E438)),"-",LN(Table222[[#This Row],[Close]]/E438))</f>
        <v>3.1881755506963242E-3</v>
      </c>
    </row>
    <row r="440" spans="1:8" x14ac:dyDescent="0.3">
      <c r="A440" s="2">
        <v>43753</v>
      </c>
      <c r="B440" s="1">
        <v>11360.85</v>
      </c>
      <c r="C440" s="1">
        <v>11462.35</v>
      </c>
      <c r="D440" s="1">
        <v>11342.1</v>
      </c>
      <c r="E440" s="1">
        <v>11428.3</v>
      </c>
      <c r="F440" s="1">
        <v>527396180</v>
      </c>
      <c r="G440" s="1">
        <v>17041.55</v>
      </c>
      <c r="H440" s="3">
        <f>IF(ISERR(LN(Table222[[#This Row],[Close]]/E439)),"-",LN(Table222[[#This Row],[Close]]/E439))</f>
        <v>7.655031243923585E-3</v>
      </c>
    </row>
    <row r="441" spans="1:8" x14ac:dyDescent="0.3">
      <c r="A441" s="2">
        <v>43754</v>
      </c>
      <c r="B441" s="1">
        <v>11464.95</v>
      </c>
      <c r="C441" s="1">
        <v>11481.05</v>
      </c>
      <c r="D441" s="1">
        <v>11411.1</v>
      </c>
      <c r="E441" s="1">
        <v>11464</v>
      </c>
      <c r="F441" s="1">
        <v>533468525</v>
      </c>
      <c r="G441" s="1">
        <v>18266.060000000001</v>
      </c>
      <c r="H441" s="3">
        <f>IF(ISERR(LN(Table222[[#This Row],[Close]]/E440)),"-",LN(Table222[[#This Row],[Close]]/E440))</f>
        <v>3.1189551893382886E-3</v>
      </c>
    </row>
    <row r="442" spans="1:8" x14ac:dyDescent="0.3">
      <c r="A442" s="2">
        <v>43755</v>
      </c>
      <c r="B442" s="1">
        <v>11466.3</v>
      </c>
      <c r="C442" s="1">
        <v>11599.1</v>
      </c>
      <c r="D442" s="1">
        <v>11439.65</v>
      </c>
      <c r="E442" s="1">
        <v>11586.35</v>
      </c>
      <c r="F442" s="1">
        <v>797572398</v>
      </c>
      <c r="G442" s="1">
        <v>20839.2</v>
      </c>
      <c r="H442" s="3">
        <f>IF(ISERR(LN(Table222[[#This Row],[Close]]/E441)),"-",LN(Table222[[#This Row],[Close]]/E441))</f>
        <v>1.0615990565060435E-2</v>
      </c>
    </row>
    <row r="443" spans="1:8" x14ac:dyDescent="0.3">
      <c r="A443" s="2">
        <v>43756</v>
      </c>
      <c r="B443" s="1">
        <v>11580.3</v>
      </c>
      <c r="C443" s="1">
        <v>11684.7</v>
      </c>
      <c r="D443" s="1">
        <v>11553.15</v>
      </c>
      <c r="E443" s="1">
        <v>11661.85</v>
      </c>
      <c r="F443" s="1">
        <v>853440208</v>
      </c>
      <c r="G443" s="1">
        <v>22315.99</v>
      </c>
      <c r="H443" s="3">
        <f>IF(ISERR(LN(Table222[[#This Row],[Close]]/E442)),"-",LN(Table222[[#This Row],[Close]]/E442))</f>
        <v>6.4951493385409882E-3</v>
      </c>
    </row>
    <row r="444" spans="1:8" x14ac:dyDescent="0.3">
      <c r="A444" s="2">
        <v>43760</v>
      </c>
      <c r="B444" s="1">
        <v>11657.15</v>
      </c>
      <c r="C444" s="1">
        <v>11714.35</v>
      </c>
      <c r="D444" s="1">
        <v>11573.65</v>
      </c>
      <c r="E444" s="1">
        <v>11588.35</v>
      </c>
      <c r="F444" s="1">
        <v>867601307</v>
      </c>
      <c r="G444" s="1">
        <v>29726.27</v>
      </c>
      <c r="H444" s="3">
        <f>IF(ISERR(LN(Table222[[#This Row],[Close]]/E443)),"-",LN(Table222[[#This Row],[Close]]/E443))</f>
        <v>-6.3225473195318302E-3</v>
      </c>
    </row>
    <row r="445" spans="1:8" x14ac:dyDescent="0.3">
      <c r="A445" s="2">
        <v>43761</v>
      </c>
      <c r="B445" s="1">
        <v>11596.2</v>
      </c>
      <c r="C445" s="1">
        <v>11651.6</v>
      </c>
      <c r="D445" s="1">
        <v>11554.4</v>
      </c>
      <c r="E445" s="1">
        <v>11604.1</v>
      </c>
      <c r="F445" s="1">
        <v>664159887</v>
      </c>
      <c r="G445" s="1">
        <v>23397.69</v>
      </c>
      <c r="H445" s="3">
        <f>IF(ISERR(LN(Table222[[#This Row],[Close]]/E444)),"-",LN(Table222[[#This Row],[Close]]/E444))</f>
        <v>1.3582008301133287E-3</v>
      </c>
    </row>
    <row r="446" spans="1:8" x14ac:dyDescent="0.3">
      <c r="A446" s="2">
        <v>43762</v>
      </c>
      <c r="B446" s="1">
        <v>11661.65</v>
      </c>
      <c r="C446" s="1">
        <v>11679.6</v>
      </c>
      <c r="D446" s="1">
        <v>11534.65</v>
      </c>
      <c r="E446" s="1">
        <v>11582.6</v>
      </c>
      <c r="F446" s="1">
        <v>700481662</v>
      </c>
      <c r="G446" s="1">
        <v>25177.46</v>
      </c>
      <c r="H446" s="3">
        <f>IF(ISERR(LN(Table222[[#This Row],[Close]]/E445)),"-",LN(Table222[[#This Row],[Close]]/E445))</f>
        <v>-1.8545119540017269E-3</v>
      </c>
    </row>
    <row r="447" spans="1:8" x14ac:dyDescent="0.3">
      <c r="A447" s="2">
        <v>43763</v>
      </c>
      <c r="B447" s="1">
        <v>11646.15</v>
      </c>
      <c r="C447" s="1">
        <v>11646.9</v>
      </c>
      <c r="D447" s="1">
        <v>11490.75</v>
      </c>
      <c r="E447" s="1">
        <v>11583.9</v>
      </c>
      <c r="F447" s="1">
        <v>812027840</v>
      </c>
      <c r="G447" s="1">
        <v>23611.51</v>
      </c>
      <c r="H447" s="3">
        <f>IF(ISERR(LN(Table222[[#This Row],[Close]]/E446)),"-",LN(Table222[[#This Row],[Close]]/E446))</f>
        <v>1.1223102336253745E-4</v>
      </c>
    </row>
    <row r="448" spans="1:8" x14ac:dyDescent="0.3">
      <c r="A448" s="2">
        <v>43765</v>
      </c>
      <c r="B448" s="1">
        <v>11662.25</v>
      </c>
      <c r="C448" s="1">
        <v>11672.4</v>
      </c>
      <c r="D448" s="1">
        <v>11604.6</v>
      </c>
      <c r="E448" s="1">
        <v>11627.15</v>
      </c>
      <c r="F448" s="1">
        <v>161779004</v>
      </c>
      <c r="G448" s="1">
        <v>3548.21</v>
      </c>
      <c r="H448" s="3">
        <f>IF(ISERR(LN(Table222[[#This Row],[Close]]/E447)),"-",LN(Table222[[#This Row],[Close]]/E447))</f>
        <v>3.7266776001179344E-3</v>
      </c>
    </row>
    <row r="449" spans="1:8" x14ac:dyDescent="0.3">
      <c r="A449" s="2">
        <v>43767</v>
      </c>
      <c r="B449" s="1">
        <v>11643.95</v>
      </c>
      <c r="C449" s="1">
        <v>11809.4</v>
      </c>
      <c r="D449" s="1">
        <v>11627.35</v>
      </c>
      <c r="E449" s="1">
        <v>11786.85</v>
      </c>
      <c r="F449" s="1">
        <v>951722529</v>
      </c>
      <c r="G449" s="1">
        <v>27054.87</v>
      </c>
      <c r="H449" s="3">
        <f>IF(ISERR(LN(Table222[[#This Row],[Close]]/E448)),"-",LN(Table222[[#This Row],[Close]]/E448))</f>
        <v>1.3641622669476343E-2</v>
      </c>
    </row>
    <row r="450" spans="1:8" x14ac:dyDescent="0.3">
      <c r="A450" s="2">
        <v>43768</v>
      </c>
      <c r="B450" s="1">
        <v>11883.9</v>
      </c>
      <c r="C450" s="1">
        <v>11883.95</v>
      </c>
      <c r="D450" s="1">
        <v>11784.45</v>
      </c>
      <c r="E450" s="1">
        <v>11844.1</v>
      </c>
      <c r="F450" s="1">
        <v>725219760</v>
      </c>
      <c r="G450" s="1">
        <v>22672.18</v>
      </c>
      <c r="H450" s="3">
        <f>IF(ISERR(LN(Table222[[#This Row],[Close]]/E449)),"-",LN(Table222[[#This Row],[Close]]/E449))</f>
        <v>4.8453500182429254E-3</v>
      </c>
    </row>
    <row r="451" spans="1:8" x14ac:dyDescent="0.3">
      <c r="A451" s="2">
        <v>43769</v>
      </c>
      <c r="B451" s="1">
        <v>11890.45</v>
      </c>
      <c r="C451" s="1">
        <v>11945</v>
      </c>
      <c r="D451" s="1">
        <v>11855.1</v>
      </c>
      <c r="E451" s="1">
        <v>11877.45</v>
      </c>
      <c r="F451" s="1">
        <v>1414837250</v>
      </c>
      <c r="G451" s="1">
        <v>31304.73</v>
      </c>
      <c r="H451" s="3">
        <f>IF(ISERR(LN(Table222[[#This Row],[Close]]/E450)),"-",LN(Table222[[#This Row],[Close]]/E450))</f>
        <v>2.81179113275152E-3</v>
      </c>
    </row>
    <row r="452" spans="1:8" x14ac:dyDescent="0.3">
      <c r="A452" s="2">
        <v>43770</v>
      </c>
      <c r="B452" s="1">
        <v>11886.6</v>
      </c>
      <c r="C452" s="1">
        <v>11918.3</v>
      </c>
      <c r="D452" s="1">
        <v>11843.35</v>
      </c>
      <c r="E452" s="1">
        <v>11890.6</v>
      </c>
      <c r="F452" s="1">
        <v>855338495</v>
      </c>
      <c r="G452" s="1">
        <v>24933.55</v>
      </c>
      <c r="H452" s="3">
        <f>IF(ISERR(LN(Table222[[#This Row],[Close]]/E451)),"-",LN(Table222[[#This Row],[Close]]/E451))</f>
        <v>1.1065275730858378E-3</v>
      </c>
    </row>
    <row r="453" spans="1:8" x14ac:dyDescent="0.3">
      <c r="A453" s="2">
        <v>43773</v>
      </c>
      <c r="B453" s="1">
        <v>11928.9</v>
      </c>
      <c r="C453" s="1">
        <v>11989.15</v>
      </c>
      <c r="D453" s="1">
        <v>11905.35</v>
      </c>
      <c r="E453" s="1">
        <v>11941.3</v>
      </c>
      <c r="F453" s="1">
        <v>823050457</v>
      </c>
      <c r="G453" s="1">
        <v>23203.88</v>
      </c>
      <c r="H453" s="3">
        <f>IF(ISERR(LN(Table222[[#This Row],[Close]]/E452)),"-",LN(Table222[[#This Row],[Close]]/E452))</f>
        <v>4.254807756561208E-3</v>
      </c>
    </row>
    <row r="454" spans="1:8" x14ac:dyDescent="0.3">
      <c r="A454" s="2">
        <v>43774</v>
      </c>
      <c r="B454" s="1">
        <v>11974.6</v>
      </c>
      <c r="C454" s="1">
        <v>11978.95</v>
      </c>
      <c r="D454" s="1">
        <v>11861.9</v>
      </c>
      <c r="E454" s="1">
        <v>11917.2</v>
      </c>
      <c r="F454" s="1">
        <v>631952071</v>
      </c>
      <c r="G454" s="1">
        <v>20995.88</v>
      </c>
      <c r="H454" s="3">
        <f>IF(ISERR(LN(Table222[[#This Row],[Close]]/E453)),"-",LN(Table222[[#This Row],[Close]]/E453))</f>
        <v>-2.0202450444738117E-3</v>
      </c>
    </row>
    <row r="455" spans="1:8" x14ac:dyDescent="0.3">
      <c r="A455" s="2">
        <v>43775</v>
      </c>
      <c r="B455" s="1">
        <v>11911.5</v>
      </c>
      <c r="C455" s="1">
        <v>12002.9</v>
      </c>
      <c r="D455" s="1">
        <v>11850.25</v>
      </c>
      <c r="E455" s="1">
        <v>11966.05</v>
      </c>
      <c r="F455" s="1">
        <v>603351290</v>
      </c>
      <c r="G455" s="1">
        <v>23324.97</v>
      </c>
      <c r="H455" s="3">
        <f>IF(ISERR(LN(Table222[[#This Row],[Close]]/E454)),"-",LN(Table222[[#This Row],[Close]]/E454))</f>
        <v>4.0907387497001449E-3</v>
      </c>
    </row>
    <row r="456" spans="1:8" x14ac:dyDescent="0.3">
      <c r="A456" s="2">
        <v>43776</v>
      </c>
      <c r="B456" s="1">
        <v>12021.1</v>
      </c>
      <c r="C456" s="1">
        <v>12021.4</v>
      </c>
      <c r="D456" s="1">
        <v>11946.85</v>
      </c>
      <c r="E456" s="1">
        <v>12012.05</v>
      </c>
      <c r="F456" s="1">
        <v>562963817</v>
      </c>
      <c r="G456" s="1">
        <v>20898.240000000002</v>
      </c>
      <c r="H456" s="3">
        <f>IF(ISERR(LN(Table222[[#This Row],[Close]]/E455)),"-",LN(Table222[[#This Row],[Close]]/E455))</f>
        <v>3.8368391517066202E-3</v>
      </c>
    </row>
    <row r="457" spans="1:8" x14ac:dyDescent="0.3">
      <c r="A457" s="2">
        <v>43777</v>
      </c>
      <c r="B457" s="1">
        <v>11987.15</v>
      </c>
      <c r="C457" s="1">
        <v>12034.15</v>
      </c>
      <c r="D457" s="1">
        <v>11888.75</v>
      </c>
      <c r="E457" s="1">
        <v>11908.15</v>
      </c>
      <c r="F457" s="1">
        <v>789254360</v>
      </c>
      <c r="G457" s="1">
        <v>22931.52</v>
      </c>
      <c r="H457" s="3">
        <f>IF(ISERR(LN(Table222[[#This Row],[Close]]/E456)),"-",LN(Table222[[#This Row],[Close]]/E456))</f>
        <v>-8.6872729686573568E-3</v>
      </c>
    </row>
    <row r="458" spans="1:8" x14ac:dyDescent="0.3">
      <c r="A458" s="2">
        <v>43780</v>
      </c>
      <c r="B458" s="1">
        <v>11879.2</v>
      </c>
      <c r="C458" s="1">
        <v>11932.65</v>
      </c>
      <c r="D458" s="1">
        <v>11853.95</v>
      </c>
      <c r="E458" s="1">
        <v>11913.45</v>
      </c>
      <c r="F458" s="1">
        <v>548979515</v>
      </c>
      <c r="G458" s="1">
        <v>16548.47</v>
      </c>
      <c r="H458" s="3">
        <f>IF(ISERR(LN(Table222[[#This Row],[Close]]/E457)),"-",LN(Table222[[#This Row],[Close]]/E457))</f>
        <v>4.4497431637266998E-4</v>
      </c>
    </row>
    <row r="459" spans="1:8" x14ac:dyDescent="0.3">
      <c r="A459" s="2">
        <v>43782</v>
      </c>
      <c r="B459" s="1">
        <v>11908.3</v>
      </c>
      <c r="C459" s="1">
        <v>11946.8</v>
      </c>
      <c r="D459" s="1">
        <v>11823.2</v>
      </c>
      <c r="E459" s="1">
        <v>11840.45</v>
      </c>
      <c r="F459" s="1">
        <v>659035969</v>
      </c>
      <c r="G459" s="1">
        <v>20401.5</v>
      </c>
      <c r="H459" s="3">
        <f>IF(ISERR(LN(Table222[[#This Row],[Close]]/E458)),"-",LN(Table222[[#This Row],[Close]]/E458))</f>
        <v>-6.1463784739204446E-3</v>
      </c>
    </row>
    <row r="460" spans="1:8" x14ac:dyDescent="0.3">
      <c r="A460" s="2">
        <v>43783</v>
      </c>
      <c r="B460" s="1">
        <v>11858.75</v>
      </c>
      <c r="C460" s="1">
        <v>11895.65</v>
      </c>
      <c r="D460" s="1">
        <v>11802.65</v>
      </c>
      <c r="E460" s="1">
        <v>11872.1</v>
      </c>
      <c r="F460" s="1">
        <v>559494025</v>
      </c>
      <c r="G460" s="1">
        <v>19114.86</v>
      </c>
      <c r="H460" s="3">
        <f>IF(ISERR(LN(Table222[[#This Row],[Close]]/E459)),"-",LN(Table222[[#This Row],[Close]]/E459))</f>
        <v>2.6694740797649774E-3</v>
      </c>
    </row>
    <row r="461" spans="1:8" x14ac:dyDescent="0.3">
      <c r="A461" s="2">
        <v>43784</v>
      </c>
      <c r="B461" s="1">
        <v>11904.2</v>
      </c>
      <c r="C461" s="1">
        <v>11973.65</v>
      </c>
      <c r="D461" s="1">
        <v>11879.25</v>
      </c>
      <c r="E461" s="1">
        <v>11895.45</v>
      </c>
      <c r="F461" s="1">
        <v>580154179</v>
      </c>
      <c r="G461" s="1">
        <v>22350.63</v>
      </c>
      <c r="H461" s="3">
        <f>IF(ISERR(LN(Table222[[#This Row],[Close]]/E460)),"-",LN(Table222[[#This Row],[Close]]/E460))</f>
        <v>1.964864490640688E-3</v>
      </c>
    </row>
    <row r="462" spans="1:8" x14ac:dyDescent="0.3">
      <c r="A462" s="2">
        <v>43787</v>
      </c>
      <c r="B462" s="1">
        <v>11915.15</v>
      </c>
      <c r="C462" s="1">
        <v>11946.2</v>
      </c>
      <c r="D462" s="1">
        <v>11867.6</v>
      </c>
      <c r="E462" s="1">
        <v>11884.5</v>
      </c>
      <c r="F462" s="1">
        <v>514352437</v>
      </c>
      <c r="G462" s="1">
        <v>17991.41</v>
      </c>
      <c r="H462" s="3">
        <f>IF(ISERR(LN(Table222[[#This Row],[Close]]/E461)),"-",LN(Table222[[#This Row],[Close]]/E461))</f>
        <v>-9.2094396951437408E-4</v>
      </c>
    </row>
    <row r="463" spans="1:8" x14ac:dyDescent="0.3">
      <c r="A463" s="2">
        <v>43788</v>
      </c>
      <c r="B463" s="1">
        <v>11919.45</v>
      </c>
      <c r="C463" s="1">
        <v>11958.85</v>
      </c>
      <c r="D463" s="1">
        <v>11881.75</v>
      </c>
      <c r="E463" s="1">
        <v>11940.1</v>
      </c>
      <c r="F463" s="1">
        <v>613909679</v>
      </c>
      <c r="G463" s="1">
        <v>21574.84</v>
      </c>
      <c r="H463" s="3">
        <f>IF(ISERR(LN(Table222[[#This Row],[Close]]/E462)),"-",LN(Table222[[#This Row],[Close]]/E462))</f>
        <v>4.6674530474952423E-3</v>
      </c>
    </row>
    <row r="464" spans="1:8" x14ac:dyDescent="0.3">
      <c r="A464" s="2">
        <v>43789</v>
      </c>
      <c r="B464" s="1">
        <v>12004.75</v>
      </c>
      <c r="C464" s="1">
        <v>12038.6</v>
      </c>
      <c r="D464" s="1">
        <v>11966.05</v>
      </c>
      <c r="E464" s="1">
        <v>11999.1</v>
      </c>
      <c r="F464" s="1">
        <v>646661147</v>
      </c>
      <c r="G464" s="1">
        <v>24341.14</v>
      </c>
      <c r="H464" s="3">
        <f>IF(ISERR(LN(Table222[[#This Row],[Close]]/E463)),"-",LN(Table222[[#This Row],[Close]]/E463))</f>
        <v>4.9291638365952786E-3</v>
      </c>
    </row>
    <row r="465" spans="1:8" x14ac:dyDescent="0.3">
      <c r="A465" s="2">
        <v>43790</v>
      </c>
      <c r="B465" s="1">
        <v>12025.65</v>
      </c>
      <c r="C465" s="1">
        <v>12028.2</v>
      </c>
      <c r="D465" s="1">
        <v>11956.9</v>
      </c>
      <c r="E465" s="1">
        <v>11968.4</v>
      </c>
      <c r="F465" s="1">
        <v>557685781</v>
      </c>
      <c r="G465" s="1">
        <v>21609.99</v>
      </c>
      <c r="H465" s="3">
        <f>IF(ISERR(LN(Table222[[#This Row],[Close]]/E464)),"-",LN(Table222[[#This Row],[Close]]/E464))</f>
        <v>-2.561803841863281E-3</v>
      </c>
    </row>
    <row r="466" spans="1:8" x14ac:dyDescent="0.3">
      <c r="A466" s="2">
        <v>43791</v>
      </c>
      <c r="B466" s="1">
        <v>11967.3</v>
      </c>
      <c r="C466" s="1">
        <v>11968.1</v>
      </c>
      <c r="D466" s="1">
        <v>11883.5</v>
      </c>
      <c r="E466" s="1">
        <v>11914.4</v>
      </c>
      <c r="F466" s="1">
        <v>486815185</v>
      </c>
      <c r="G466" s="1">
        <v>19243.57</v>
      </c>
      <c r="H466" s="3">
        <f>IF(ISERR(LN(Table222[[#This Row],[Close]]/E465)),"-",LN(Table222[[#This Row],[Close]]/E465))</f>
        <v>-4.5220905439756973E-3</v>
      </c>
    </row>
    <row r="467" spans="1:8" x14ac:dyDescent="0.3">
      <c r="A467" s="2">
        <v>43794</v>
      </c>
      <c r="B467" s="1">
        <v>11922.45</v>
      </c>
      <c r="C467" s="1">
        <v>12084.5</v>
      </c>
      <c r="D467" s="1">
        <v>11919.75</v>
      </c>
      <c r="E467" s="1">
        <v>12073.75</v>
      </c>
      <c r="F467" s="1">
        <v>534289467</v>
      </c>
      <c r="G467" s="1">
        <v>19990.439999999999</v>
      </c>
      <c r="H467" s="3">
        <f>IF(ISERR(LN(Table222[[#This Row],[Close]]/E466)),"-",LN(Table222[[#This Row],[Close]]/E466))</f>
        <v>1.3285921921847858E-2</v>
      </c>
    </row>
    <row r="468" spans="1:8" x14ac:dyDescent="0.3">
      <c r="A468" s="2">
        <v>43795</v>
      </c>
      <c r="B468" s="1">
        <v>12110.2</v>
      </c>
      <c r="C468" s="1">
        <v>12132.45</v>
      </c>
      <c r="D468" s="1">
        <v>12006.35</v>
      </c>
      <c r="E468" s="1">
        <v>12037.7</v>
      </c>
      <c r="F468" s="1">
        <v>1201335831</v>
      </c>
      <c r="G468" s="1">
        <v>46030.62</v>
      </c>
      <c r="H468" s="3">
        <f>IF(ISERR(LN(Table222[[#This Row],[Close]]/E467)),"-",LN(Table222[[#This Row],[Close]]/E467))</f>
        <v>-2.9902827795611981E-3</v>
      </c>
    </row>
    <row r="469" spans="1:8" x14ac:dyDescent="0.3">
      <c r="A469" s="2">
        <v>43796</v>
      </c>
      <c r="B469" s="1">
        <v>12068.5</v>
      </c>
      <c r="C469" s="1">
        <v>12114.9</v>
      </c>
      <c r="D469" s="1">
        <v>12055.15</v>
      </c>
      <c r="E469" s="1">
        <v>12100.7</v>
      </c>
      <c r="F469" s="1">
        <v>584226618</v>
      </c>
      <c r="G469" s="1">
        <v>19937.400000000001</v>
      </c>
      <c r="H469" s="3">
        <f>IF(ISERR(LN(Table222[[#This Row],[Close]]/E468)),"-",LN(Table222[[#This Row],[Close]]/E468))</f>
        <v>5.2199104372391298E-3</v>
      </c>
    </row>
    <row r="470" spans="1:8" x14ac:dyDescent="0.3">
      <c r="A470" s="2">
        <v>43797</v>
      </c>
      <c r="B470" s="1">
        <v>12132.1</v>
      </c>
      <c r="C470" s="1">
        <v>12158.8</v>
      </c>
      <c r="D470" s="1">
        <v>12099.95</v>
      </c>
      <c r="E470" s="1">
        <v>12151.15</v>
      </c>
      <c r="F470" s="1">
        <v>620479403</v>
      </c>
      <c r="G470" s="1">
        <v>21229.58</v>
      </c>
      <c r="H470" s="3">
        <f>IF(ISERR(LN(Table222[[#This Row],[Close]]/E469)),"-",LN(Table222[[#This Row],[Close]]/E469))</f>
        <v>4.1605133442242075E-3</v>
      </c>
    </row>
    <row r="471" spans="1:8" x14ac:dyDescent="0.3">
      <c r="A471" s="2">
        <v>43798</v>
      </c>
      <c r="B471" s="1">
        <v>12146.2</v>
      </c>
      <c r="C471" s="1">
        <v>12147.4</v>
      </c>
      <c r="D471" s="1">
        <v>12017.4</v>
      </c>
      <c r="E471" s="1">
        <v>12056.05</v>
      </c>
      <c r="F471" s="1">
        <v>804430391</v>
      </c>
      <c r="G471" s="1">
        <v>21838.04</v>
      </c>
      <c r="H471" s="3">
        <f>IF(ISERR(LN(Table222[[#This Row],[Close]]/E470)),"-",LN(Table222[[#This Row],[Close]]/E470))</f>
        <v>-7.8572068851349621E-3</v>
      </c>
    </row>
    <row r="472" spans="1:8" x14ac:dyDescent="0.3">
      <c r="A472" s="2">
        <v>43801</v>
      </c>
      <c r="B472" s="1">
        <v>12137.05</v>
      </c>
      <c r="C472" s="1">
        <v>12137.15</v>
      </c>
      <c r="D472" s="1">
        <v>12023.7</v>
      </c>
      <c r="E472" s="1">
        <v>12048.2</v>
      </c>
      <c r="F472" s="1">
        <v>720945335</v>
      </c>
      <c r="G472" s="1">
        <v>23113.18</v>
      </c>
      <c r="H472" s="3">
        <f>IF(ISERR(LN(Table222[[#This Row],[Close]]/E471)),"-",LN(Table222[[#This Row],[Close]]/E471))</f>
        <v>-6.5133744277652886E-4</v>
      </c>
    </row>
    <row r="473" spans="1:8" x14ac:dyDescent="0.3">
      <c r="A473" s="2">
        <v>43802</v>
      </c>
      <c r="B473" s="1">
        <v>12067.65</v>
      </c>
      <c r="C473" s="1">
        <v>12068.6</v>
      </c>
      <c r="D473" s="1">
        <v>11956.4</v>
      </c>
      <c r="E473" s="1">
        <v>11994.2</v>
      </c>
      <c r="F473" s="1">
        <v>605789334</v>
      </c>
      <c r="G473" s="1">
        <v>18203.759999999998</v>
      </c>
      <c r="H473" s="3">
        <f>IF(ISERR(LN(Table222[[#This Row],[Close]]/E472)),"-",LN(Table222[[#This Row],[Close]]/E472))</f>
        <v>-4.4920715738986546E-3</v>
      </c>
    </row>
    <row r="474" spans="1:8" x14ac:dyDescent="0.3">
      <c r="A474" s="2">
        <v>43803</v>
      </c>
      <c r="B474" s="1">
        <v>11969.95</v>
      </c>
      <c r="C474" s="1">
        <v>12054.7</v>
      </c>
      <c r="D474" s="1">
        <v>11935.3</v>
      </c>
      <c r="E474" s="1">
        <v>12043.2</v>
      </c>
      <c r="F474" s="1">
        <v>747193818</v>
      </c>
      <c r="G474" s="1">
        <v>22132.83</v>
      </c>
      <c r="H474" s="3">
        <f>IF(ISERR(LN(Table222[[#This Row],[Close]]/E473)),"-",LN(Table222[[#This Row],[Close]]/E473))</f>
        <v>4.0769856866699622E-3</v>
      </c>
    </row>
    <row r="475" spans="1:8" x14ac:dyDescent="0.3">
      <c r="A475" s="2">
        <v>43804</v>
      </c>
      <c r="B475" s="1">
        <v>12071.25</v>
      </c>
      <c r="C475" s="1">
        <v>12081.2</v>
      </c>
      <c r="D475" s="1">
        <v>11998.75</v>
      </c>
      <c r="E475" s="1">
        <v>12018.4</v>
      </c>
      <c r="F475" s="1">
        <v>562228745</v>
      </c>
      <c r="G475" s="1">
        <v>19589.810000000001</v>
      </c>
      <c r="H475" s="3">
        <f>IF(ISERR(LN(Table222[[#This Row],[Close]]/E474)),"-",LN(Table222[[#This Row],[Close]]/E474))</f>
        <v>-2.0613765320537055E-3</v>
      </c>
    </row>
    <row r="476" spans="1:8" x14ac:dyDescent="0.3">
      <c r="A476" s="2">
        <v>43805</v>
      </c>
      <c r="B476" s="1">
        <v>12047.35</v>
      </c>
      <c r="C476" s="1">
        <v>12057.05</v>
      </c>
      <c r="D476" s="1">
        <v>11888.85</v>
      </c>
      <c r="E476" s="1">
        <v>11921.5</v>
      </c>
      <c r="F476" s="1">
        <v>609221205</v>
      </c>
      <c r="G476" s="1">
        <v>18245.490000000002</v>
      </c>
      <c r="H476" s="3">
        <f>IF(ISERR(LN(Table222[[#This Row],[Close]]/E475)),"-",LN(Table222[[#This Row],[Close]]/E475))</f>
        <v>-8.0953161197521266E-3</v>
      </c>
    </row>
    <row r="477" spans="1:8" x14ac:dyDescent="0.3">
      <c r="A477" s="2">
        <v>43808</v>
      </c>
      <c r="B477" s="1">
        <v>11939.1</v>
      </c>
      <c r="C477" s="1">
        <v>11981.95</v>
      </c>
      <c r="D477" s="1">
        <v>11888.05</v>
      </c>
      <c r="E477" s="1">
        <v>11937.5</v>
      </c>
      <c r="F477" s="1">
        <v>599115748</v>
      </c>
      <c r="G477" s="1">
        <v>16672.87</v>
      </c>
      <c r="H477" s="3">
        <f>IF(ISERR(LN(Table222[[#This Row],[Close]]/E476)),"-",LN(Table222[[#This Row],[Close]]/E476))</f>
        <v>1.3412131605239934E-3</v>
      </c>
    </row>
    <row r="478" spans="1:8" x14ac:dyDescent="0.3">
      <c r="A478" s="2">
        <v>43809</v>
      </c>
      <c r="B478" s="1">
        <v>11950.5</v>
      </c>
      <c r="C478" s="1">
        <v>11953.2</v>
      </c>
      <c r="D478" s="1">
        <v>11844.7</v>
      </c>
      <c r="E478" s="1">
        <v>11856.8</v>
      </c>
      <c r="F478" s="1">
        <v>650219487</v>
      </c>
      <c r="G478" s="1">
        <v>16514.63</v>
      </c>
      <c r="H478" s="3">
        <f>IF(ISERR(LN(Table222[[#This Row],[Close]]/E477)),"-",LN(Table222[[#This Row],[Close]]/E477))</f>
        <v>-6.7831631462805233E-3</v>
      </c>
    </row>
    <row r="479" spans="1:8" x14ac:dyDescent="0.3">
      <c r="A479" s="2">
        <v>43810</v>
      </c>
      <c r="B479" s="1">
        <v>11867.35</v>
      </c>
      <c r="C479" s="1">
        <v>11923.2</v>
      </c>
      <c r="D479" s="1">
        <v>11832.3</v>
      </c>
      <c r="E479" s="1">
        <v>11910.15</v>
      </c>
      <c r="F479" s="1">
        <v>997655048</v>
      </c>
      <c r="G479" s="1">
        <v>18760.57</v>
      </c>
      <c r="H479" s="3">
        <f>IF(ISERR(LN(Table222[[#This Row],[Close]]/E478)),"-",LN(Table222[[#This Row],[Close]]/E478))</f>
        <v>4.4894350857693126E-3</v>
      </c>
    </row>
    <row r="480" spans="1:8" x14ac:dyDescent="0.3">
      <c r="A480" s="2">
        <v>43811</v>
      </c>
      <c r="B480" s="1">
        <v>11944.3</v>
      </c>
      <c r="C480" s="1">
        <v>12005.5</v>
      </c>
      <c r="D480" s="1">
        <v>11934</v>
      </c>
      <c r="E480" s="1">
        <v>11971.8</v>
      </c>
      <c r="F480" s="1">
        <v>752617138</v>
      </c>
      <c r="G480" s="1">
        <v>18401.22</v>
      </c>
      <c r="H480" s="3">
        <f>IF(ISERR(LN(Table222[[#This Row],[Close]]/E479)),"-",LN(Table222[[#This Row],[Close]]/E479))</f>
        <v>5.1629064580655691E-3</v>
      </c>
    </row>
    <row r="481" spans="1:8" x14ac:dyDescent="0.3">
      <c r="A481" s="2">
        <v>43812</v>
      </c>
      <c r="B481" s="1">
        <v>12026.4</v>
      </c>
      <c r="C481" s="1">
        <v>12098.85</v>
      </c>
      <c r="D481" s="1">
        <v>12023.6</v>
      </c>
      <c r="E481" s="1">
        <v>12086.7</v>
      </c>
      <c r="F481" s="1">
        <v>597712516</v>
      </c>
      <c r="G481" s="1">
        <v>20626.8</v>
      </c>
      <c r="H481" s="3">
        <f>IF(ISERR(LN(Table222[[#This Row],[Close]]/E480)),"-",LN(Table222[[#This Row],[Close]]/E480))</f>
        <v>9.5517903102901938E-3</v>
      </c>
    </row>
    <row r="482" spans="1:8" x14ac:dyDescent="0.3">
      <c r="A482" s="2">
        <v>43815</v>
      </c>
      <c r="B482" s="1">
        <v>12131.35</v>
      </c>
      <c r="C482" s="1">
        <v>12134.65</v>
      </c>
      <c r="D482" s="1">
        <v>12046.3</v>
      </c>
      <c r="E482" s="1">
        <v>12053.95</v>
      </c>
      <c r="F482" s="1">
        <v>437703921</v>
      </c>
      <c r="G482" s="1">
        <v>16110.34</v>
      </c>
      <c r="H482" s="3">
        <f>IF(ISERR(LN(Table222[[#This Row],[Close]]/E481)),"-",LN(Table222[[#This Row],[Close]]/E481))</f>
        <v>-2.7132674631074115E-3</v>
      </c>
    </row>
    <row r="483" spans="1:8" x14ac:dyDescent="0.3">
      <c r="A483" s="2">
        <v>43816</v>
      </c>
      <c r="B483" s="1">
        <v>12082.45</v>
      </c>
      <c r="C483" s="1">
        <v>12182.75</v>
      </c>
      <c r="D483" s="1">
        <v>12070.35</v>
      </c>
      <c r="E483" s="1">
        <v>12165</v>
      </c>
      <c r="F483" s="1">
        <v>499585789</v>
      </c>
      <c r="G483" s="1">
        <v>20968.79</v>
      </c>
      <c r="H483" s="3">
        <f>IF(ISERR(LN(Table222[[#This Row],[Close]]/E482)),"-",LN(Table222[[#This Row],[Close]]/E482))</f>
        <v>9.1705691839000653E-3</v>
      </c>
    </row>
    <row r="484" spans="1:8" x14ac:dyDescent="0.3">
      <c r="A484" s="2">
        <v>43817</v>
      </c>
      <c r="B484" s="1">
        <v>12197</v>
      </c>
      <c r="C484" s="1">
        <v>12237.7</v>
      </c>
      <c r="D484" s="1">
        <v>12163.45</v>
      </c>
      <c r="E484" s="1">
        <v>12221.65</v>
      </c>
      <c r="F484" s="1">
        <v>518854651</v>
      </c>
      <c r="G484" s="1">
        <v>22341.06</v>
      </c>
      <c r="H484" s="3">
        <f>IF(ISERR(LN(Table222[[#This Row],[Close]]/E483)),"-",LN(Table222[[#This Row],[Close]]/E483))</f>
        <v>4.6459929428873644E-3</v>
      </c>
    </row>
    <row r="485" spans="1:8" x14ac:dyDescent="0.3">
      <c r="A485" s="2">
        <v>43818</v>
      </c>
      <c r="B485" s="1">
        <v>12223.4</v>
      </c>
      <c r="C485" s="1">
        <v>12268.35</v>
      </c>
      <c r="D485" s="1">
        <v>12191.15</v>
      </c>
      <c r="E485" s="1">
        <v>12259.7</v>
      </c>
      <c r="F485" s="1">
        <v>623049839</v>
      </c>
      <c r="G485" s="1">
        <v>19761.900000000001</v>
      </c>
      <c r="H485" s="3">
        <f>IF(ISERR(LN(Table222[[#This Row],[Close]]/E484)),"-",LN(Table222[[#This Row],[Close]]/E484))</f>
        <v>3.1084912097463736E-3</v>
      </c>
    </row>
    <row r="486" spans="1:8" x14ac:dyDescent="0.3">
      <c r="A486" s="2">
        <v>43819</v>
      </c>
      <c r="B486" s="1">
        <v>12266.45</v>
      </c>
      <c r="C486" s="1">
        <v>12293.9</v>
      </c>
      <c r="D486" s="1">
        <v>12252.75</v>
      </c>
      <c r="E486" s="1">
        <v>12271.8</v>
      </c>
      <c r="F486" s="1">
        <v>810676090</v>
      </c>
      <c r="G486" s="1">
        <v>25750.240000000002</v>
      </c>
      <c r="H486" s="3">
        <f>IF(ISERR(LN(Table222[[#This Row],[Close]]/E485)),"-",LN(Table222[[#This Row],[Close]]/E485))</f>
        <v>9.8648684191871439E-4</v>
      </c>
    </row>
    <row r="487" spans="1:8" x14ac:dyDescent="0.3">
      <c r="A487" s="2">
        <v>43822</v>
      </c>
      <c r="B487" s="1">
        <v>12235.45</v>
      </c>
      <c r="C487" s="1">
        <v>12287.15</v>
      </c>
      <c r="D487" s="1">
        <v>12213.25</v>
      </c>
      <c r="E487" s="1">
        <v>12262.75</v>
      </c>
      <c r="F487" s="1">
        <v>604782354</v>
      </c>
      <c r="G487" s="1">
        <v>18078.23</v>
      </c>
      <c r="H487" s="3">
        <f>IF(ISERR(LN(Table222[[#This Row],[Close]]/E486)),"-",LN(Table222[[#This Row],[Close]]/E486))</f>
        <v>-7.3773518653958673E-4</v>
      </c>
    </row>
    <row r="488" spans="1:8" x14ac:dyDescent="0.3">
      <c r="A488" s="2">
        <v>43823</v>
      </c>
      <c r="B488" s="1">
        <v>12269.25</v>
      </c>
      <c r="C488" s="1">
        <v>12283.7</v>
      </c>
      <c r="D488" s="1">
        <v>12202.1</v>
      </c>
      <c r="E488" s="1">
        <v>12214.55</v>
      </c>
      <c r="F488" s="1">
        <v>470290298</v>
      </c>
      <c r="G488" s="1">
        <v>13864.56</v>
      </c>
      <c r="H488" s="3">
        <f>IF(ISERR(LN(Table222[[#This Row],[Close]]/E487)),"-",LN(Table222[[#This Row],[Close]]/E487))</f>
        <v>-3.9383479632830202E-3</v>
      </c>
    </row>
    <row r="489" spans="1:8" x14ac:dyDescent="0.3">
      <c r="A489" s="2">
        <v>43825</v>
      </c>
      <c r="B489" s="1">
        <v>12211.85</v>
      </c>
      <c r="C489" s="1">
        <v>12221.55</v>
      </c>
      <c r="D489" s="1">
        <v>12118.85</v>
      </c>
      <c r="E489" s="1">
        <v>12126.55</v>
      </c>
      <c r="F489" s="1">
        <v>520326632</v>
      </c>
      <c r="G489" s="1">
        <v>16362.31</v>
      </c>
      <c r="H489" s="3">
        <f>IF(ISERR(LN(Table222[[#This Row],[Close]]/E488)),"-",LN(Table222[[#This Row],[Close]]/E488))</f>
        <v>-7.2306003753267361E-3</v>
      </c>
    </row>
    <row r="490" spans="1:8" x14ac:dyDescent="0.3">
      <c r="A490" s="2">
        <v>43826</v>
      </c>
      <c r="B490" s="1">
        <v>12172.9</v>
      </c>
      <c r="C490" s="1">
        <v>12258.45</v>
      </c>
      <c r="D490" s="1">
        <v>12157.9</v>
      </c>
      <c r="E490" s="1">
        <v>12245.8</v>
      </c>
      <c r="F490" s="1">
        <v>383788556</v>
      </c>
      <c r="G490" s="1">
        <v>13676.2</v>
      </c>
      <c r="H490" s="3">
        <f>IF(ISERR(LN(Table222[[#This Row],[Close]]/E489)),"-",LN(Table222[[#This Row],[Close]]/E489))</f>
        <v>9.7857573540413682E-3</v>
      </c>
    </row>
    <row r="491" spans="1:8" x14ac:dyDescent="0.3">
      <c r="A491" s="2">
        <v>43829</v>
      </c>
      <c r="B491" s="1">
        <v>12274.9</v>
      </c>
      <c r="C491" s="1">
        <v>12286.45</v>
      </c>
      <c r="D491" s="1">
        <v>12213.8</v>
      </c>
      <c r="E491" s="1">
        <v>12255.85</v>
      </c>
      <c r="F491" s="1">
        <v>411084614</v>
      </c>
      <c r="G491" s="1">
        <v>14556.73</v>
      </c>
      <c r="H491" s="3">
        <f>IF(ISERR(LN(Table222[[#This Row],[Close]]/E490)),"-",LN(Table222[[#This Row],[Close]]/E490))</f>
        <v>8.2035296101453205E-4</v>
      </c>
    </row>
    <row r="492" spans="1:8" x14ac:dyDescent="0.3">
      <c r="A492" s="2">
        <v>43830</v>
      </c>
      <c r="B492" s="1">
        <v>12247.1</v>
      </c>
      <c r="C492" s="1">
        <v>12247.1</v>
      </c>
      <c r="D492" s="1">
        <v>12151.8</v>
      </c>
      <c r="E492" s="1">
        <v>12168.45</v>
      </c>
      <c r="F492" s="1">
        <v>426931711</v>
      </c>
      <c r="G492" s="1">
        <v>14812.89</v>
      </c>
      <c r="H492" s="3">
        <f>IF(ISERR(LN(Table222[[#This Row],[Close]]/E491)),"-",LN(Table222[[#This Row],[Close]]/E491))</f>
        <v>-7.1568374982592681E-3</v>
      </c>
    </row>
    <row r="493" spans="1:8" x14ac:dyDescent="0.3">
      <c r="A493" s="2">
        <v>43831</v>
      </c>
      <c r="B493" s="1">
        <v>12202.15</v>
      </c>
      <c r="C493" s="1">
        <v>12222.2</v>
      </c>
      <c r="D493" s="1">
        <v>12165.3</v>
      </c>
      <c r="E493" s="1">
        <v>12182.5</v>
      </c>
      <c r="F493" s="1">
        <v>304078039</v>
      </c>
      <c r="G493" s="1">
        <v>10445.68</v>
      </c>
      <c r="H493" s="3">
        <f>IF(ISERR(LN(Table222[[#This Row],[Close]]/E492)),"-",LN(Table222[[#This Row],[Close]]/E492))</f>
        <v>1.1539592138382815E-3</v>
      </c>
    </row>
    <row r="494" spans="1:8" x14ac:dyDescent="0.3">
      <c r="A494" s="2">
        <v>43832</v>
      </c>
      <c r="B494" s="1">
        <v>12198.55</v>
      </c>
      <c r="C494" s="1">
        <v>12289.9</v>
      </c>
      <c r="D494" s="1">
        <v>12195.25</v>
      </c>
      <c r="E494" s="1">
        <v>12282.2</v>
      </c>
      <c r="F494" s="1">
        <v>407697594</v>
      </c>
      <c r="G494" s="1">
        <v>15256.55</v>
      </c>
      <c r="H494" s="3">
        <f>IF(ISERR(LN(Table222[[#This Row],[Close]]/E493)),"-",LN(Table222[[#This Row],[Close]]/E493))</f>
        <v>8.1505640319356996E-3</v>
      </c>
    </row>
    <row r="495" spans="1:8" x14ac:dyDescent="0.3">
      <c r="A495" s="2">
        <v>43833</v>
      </c>
      <c r="B495" s="1">
        <v>12261.1</v>
      </c>
      <c r="C495" s="1">
        <v>12265.6</v>
      </c>
      <c r="D495" s="1">
        <v>12191.35</v>
      </c>
      <c r="E495" s="1">
        <v>12226.65</v>
      </c>
      <c r="F495" s="1">
        <v>428770054</v>
      </c>
      <c r="G495" s="1">
        <v>16827.27</v>
      </c>
      <c r="H495" s="3">
        <f>IF(ISERR(LN(Table222[[#This Row],[Close]]/E494)),"-",LN(Table222[[#This Row],[Close]]/E494))</f>
        <v>-4.5330641889106188E-3</v>
      </c>
    </row>
    <row r="496" spans="1:8" x14ac:dyDescent="0.3">
      <c r="A496" s="2">
        <v>43836</v>
      </c>
      <c r="B496" s="1">
        <v>12170.6</v>
      </c>
      <c r="C496" s="1">
        <v>12179.1</v>
      </c>
      <c r="D496" s="1">
        <v>11974.2</v>
      </c>
      <c r="E496" s="1">
        <v>11993.05</v>
      </c>
      <c r="F496" s="1">
        <v>396501419</v>
      </c>
      <c r="G496" s="1">
        <v>16869.22</v>
      </c>
      <c r="H496" s="3">
        <f>IF(ISERR(LN(Table222[[#This Row],[Close]]/E495)),"-",LN(Table222[[#This Row],[Close]]/E495))</f>
        <v>-1.9290680239015083E-2</v>
      </c>
    </row>
    <row r="497" spans="1:8" x14ac:dyDescent="0.3">
      <c r="A497" s="2">
        <v>43837</v>
      </c>
      <c r="B497" s="1">
        <v>12079.1</v>
      </c>
      <c r="C497" s="1">
        <v>12152.15</v>
      </c>
      <c r="D497" s="1">
        <v>12005.35</v>
      </c>
      <c r="E497" s="1">
        <v>12052.95</v>
      </c>
      <c r="F497" s="1">
        <v>447818617</v>
      </c>
      <c r="G497" s="1">
        <v>17797.68</v>
      </c>
      <c r="H497" s="3">
        <f>IF(ISERR(LN(Table222[[#This Row],[Close]]/E496)),"-",LN(Table222[[#This Row],[Close]]/E496))</f>
        <v>4.9821279132576477E-3</v>
      </c>
    </row>
    <row r="498" spans="1:8" x14ac:dyDescent="0.3">
      <c r="A498" s="2">
        <v>43838</v>
      </c>
      <c r="B498" s="1">
        <v>11939.1</v>
      </c>
      <c r="C498" s="1">
        <v>12044.95</v>
      </c>
      <c r="D498" s="1">
        <v>11929.6</v>
      </c>
      <c r="E498" s="1">
        <v>12025.35</v>
      </c>
      <c r="F498" s="1">
        <v>445991640</v>
      </c>
      <c r="G498" s="1">
        <v>18281.150000000001</v>
      </c>
      <c r="H498" s="3">
        <f>IF(ISERR(LN(Table222[[#This Row],[Close]]/E497)),"-",LN(Table222[[#This Row],[Close]]/E497))</f>
        <v>-2.2925216554330287E-3</v>
      </c>
    </row>
    <row r="499" spans="1:8" x14ac:dyDescent="0.3">
      <c r="A499" s="2">
        <v>43839</v>
      </c>
      <c r="B499" s="1">
        <v>12153.15</v>
      </c>
      <c r="C499" s="1">
        <v>12224.05</v>
      </c>
      <c r="D499" s="1">
        <v>12132.55</v>
      </c>
      <c r="E499" s="1">
        <v>12215.9</v>
      </c>
      <c r="F499" s="1">
        <v>477469878</v>
      </c>
      <c r="G499" s="1">
        <v>18456.64</v>
      </c>
      <c r="H499" s="3">
        <f>IF(ISERR(LN(Table222[[#This Row],[Close]]/E498)),"-",LN(Table222[[#This Row],[Close]]/E498))</f>
        <v>1.5721460299874462E-2</v>
      </c>
    </row>
    <row r="500" spans="1:8" x14ac:dyDescent="0.3">
      <c r="A500" s="2">
        <v>43840</v>
      </c>
      <c r="B500" s="1">
        <v>12271</v>
      </c>
      <c r="C500" s="1">
        <v>12311.2</v>
      </c>
      <c r="D500" s="1">
        <v>12213.2</v>
      </c>
      <c r="E500" s="1">
        <v>12256.8</v>
      </c>
      <c r="F500" s="1">
        <v>660627930</v>
      </c>
      <c r="G500" s="1">
        <v>18818.62</v>
      </c>
      <c r="H500" s="3">
        <f>IF(ISERR(LN(Table222[[#This Row],[Close]]/E499)),"-",LN(Table222[[#This Row],[Close]]/E499))</f>
        <v>3.3425031221734377E-3</v>
      </c>
    </row>
    <row r="501" spans="1:8" x14ac:dyDescent="0.3">
      <c r="A501" s="2">
        <v>43843</v>
      </c>
      <c r="B501" s="1">
        <v>12296.7</v>
      </c>
      <c r="C501" s="1">
        <v>12337.75</v>
      </c>
      <c r="D501" s="1">
        <v>12285.8</v>
      </c>
      <c r="E501" s="1">
        <v>12329.55</v>
      </c>
      <c r="F501" s="1">
        <v>500968242</v>
      </c>
      <c r="G501" s="1">
        <v>17522.13</v>
      </c>
      <c r="H501" s="3">
        <f>IF(ISERR(LN(Table222[[#This Row],[Close]]/E500)),"-",LN(Table222[[#This Row],[Close]]/E500))</f>
        <v>5.9179351404731514E-3</v>
      </c>
    </row>
    <row r="502" spans="1:8" x14ac:dyDescent="0.3">
      <c r="A502" s="2">
        <v>43844</v>
      </c>
      <c r="B502" s="1">
        <v>12333.1</v>
      </c>
      <c r="C502" s="1">
        <v>12374.25</v>
      </c>
      <c r="D502" s="1">
        <v>12308.7</v>
      </c>
      <c r="E502" s="1">
        <v>12362.3</v>
      </c>
      <c r="F502" s="1">
        <v>616260555</v>
      </c>
      <c r="G502" s="1">
        <v>17948.919999999998</v>
      </c>
      <c r="H502" s="3">
        <f>IF(ISERR(LN(Table222[[#This Row],[Close]]/E501)),"-",LN(Table222[[#This Row],[Close]]/E501))</f>
        <v>2.6526987005530004E-3</v>
      </c>
    </row>
    <row r="503" spans="1:8" x14ac:dyDescent="0.3">
      <c r="A503" s="2">
        <v>43845</v>
      </c>
      <c r="B503" s="1">
        <v>12349.4</v>
      </c>
      <c r="C503" s="1">
        <v>12355.15</v>
      </c>
      <c r="D503" s="1">
        <v>12278.75</v>
      </c>
      <c r="E503" s="1">
        <v>12343.3</v>
      </c>
      <c r="F503" s="1">
        <v>684352965</v>
      </c>
      <c r="G503" s="1">
        <v>17882.509999999998</v>
      </c>
      <c r="H503" s="3">
        <f>IF(ISERR(LN(Table222[[#This Row],[Close]]/E502)),"-",LN(Table222[[#This Row],[Close]]/E502))</f>
        <v>-1.5381131197652743E-3</v>
      </c>
    </row>
    <row r="504" spans="1:8" x14ac:dyDescent="0.3">
      <c r="A504" s="2">
        <v>43846</v>
      </c>
      <c r="B504" s="1">
        <v>12347.1</v>
      </c>
      <c r="C504" s="1">
        <v>12389.05</v>
      </c>
      <c r="D504" s="1">
        <v>12315.8</v>
      </c>
      <c r="E504" s="1">
        <v>12355.5</v>
      </c>
      <c r="F504" s="1">
        <v>395670245</v>
      </c>
      <c r="G504" s="1">
        <v>16004.06</v>
      </c>
      <c r="H504" s="3">
        <f>IF(ISERR(LN(Table222[[#This Row],[Close]]/E503)),"-",LN(Table222[[#This Row],[Close]]/E503))</f>
        <v>9.8790232660840474E-4</v>
      </c>
    </row>
    <row r="505" spans="1:8" x14ac:dyDescent="0.3">
      <c r="A505" s="2">
        <v>43847</v>
      </c>
      <c r="B505" s="1">
        <v>12328.4</v>
      </c>
      <c r="C505" s="1">
        <v>12385.45</v>
      </c>
      <c r="D505" s="1">
        <v>12321.4</v>
      </c>
      <c r="E505" s="1">
        <v>12352.35</v>
      </c>
      <c r="F505" s="1">
        <v>502060615</v>
      </c>
      <c r="G505" s="1">
        <v>21397.63</v>
      </c>
      <c r="H505" s="3">
        <f>IF(ISERR(LN(Table222[[#This Row],[Close]]/E504)),"-",LN(Table222[[#This Row],[Close]]/E504))</f>
        <v>-2.5497969407015808E-4</v>
      </c>
    </row>
    <row r="506" spans="1:8" x14ac:dyDescent="0.3">
      <c r="A506" s="2">
        <v>43850</v>
      </c>
      <c r="B506" s="1">
        <v>12430.5</v>
      </c>
      <c r="C506" s="1">
        <v>12430.5</v>
      </c>
      <c r="D506" s="1">
        <v>12216.9</v>
      </c>
      <c r="E506" s="1">
        <v>12224.55</v>
      </c>
      <c r="F506" s="1">
        <v>491609317</v>
      </c>
      <c r="G506" s="1">
        <v>21415.43</v>
      </c>
      <c r="H506" s="3">
        <f>IF(ISERR(LN(Table222[[#This Row],[Close]]/E505)),"-",LN(Table222[[#This Row],[Close]]/E505))</f>
        <v>-1.0400103505719096E-2</v>
      </c>
    </row>
    <row r="507" spans="1:8" x14ac:dyDescent="0.3">
      <c r="A507" s="2">
        <v>43851</v>
      </c>
      <c r="B507" s="1">
        <v>12195.3</v>
      </c>
      <c r="C507" s="1">
        <v>12230.05</v>
      </c>
      <c r="D507" s="1">
        <v>12162.3</v>
      </c>
      <c r="E507" s="1">
        <v>12169.85</v>
      </c>
      <c r="F507" s="1">
        <v>443976442</v>
      </c>
      <c r="G507" s="1">
        <v>18682.650000000001</v>
      </c>
      <c r="H507" s="3">
        <f>IF(ISERR(LN(Table222[[#This Row],[Close]]/E506)),"-",LN(Table222[[#This Row],[Close]]/E506))</f>
        <v>-4.4846433343133131E-3</v>
      </c>
    </row>
    <row r="508" spans="1:8" x14ac:dyDescent="0.3">
      <c r="A508" s="2">
        <v>43852</v>
      </c>
      <c r="B508" s="1">
        <v>12218.35</v>
      </c>
      <c r="C508" s="1">
        <v>12225.05</v>
      </c>
      <c r="D508" s="1">
        <v>12087.9</v>
      </c>
      <c r="E508" s="1">
        <v>12106.9</v>
      </c>
      <c r="F508" s="1">
        <v>526294513</v>
      </c>
      <c r="G508" s="1">
        <v>19758.68</v>
      </c>
      <c r="H508" s="3">
        <f>IF(ISERR(LN(Table222[[#This Row],[Close]]/E507)),"-",LN(Table222[[#This Row],[Close]]/E507))</f>
        <v>-5.1860435261617648E-3</v>
      </c>
    </row>
    <row r="509" spans="1:8" x14ac:dyDescent="0.3">
      <c r="A509" s="2">
        <v>43853</v>
      </c>
      <c r="B509" s="1">
        <v>12123.75</v>
      </c>
      <c r="C509" s="1">
        <v>12189</v>
      </c>
      <c r="D509" s="1">
        <v>12094.1</v>
      </c>
      <c r="E509" s="1">
        <v>12180.35</v>
      </c>
      <c r="F509" s="1">
        <v>867653663</v>
      </c>
      <c r="G509" s="1">
        <v>23829.39</v>
      </c>
      <c r="H509" s="3">
        <f>IF(ISERR(LN(Table222[[#This Row],[Close]]/E508)),"-",LN(Table222[[#This Row],[Close]]/E508))</f>
        <v>6.0484594940626527E-3</v>
      </c>
    </row>
    <row r="510" spans="1:8" x14ac:dyDescent="0.3">
      <c r="A510" s="2">
        <v>43854</v>
      </c>
      <c r="B510" s="1">
        <v>12174.55</v>
      </c>
      <c r="C510" s="1">
        <v>12272.15</v>
      </c>
      <c r="D510" s="1">
        <v>12149.65</v>
      </c>
      <c r="E510" s="1">
        <v>12248.25</v>
      </c>
      <c r="F510" s="1">
        <v>593237908</v>
      </c>
      <c r="G510" s="1">
        <v>18032.27</v>
      </c>
      <c r="H510" s="3">
        <f>IF(ISERR(LN(Table222[[#This Row],[Close]]/E509)),"-",LN(Table222[[#This Row],[Close]]/E509))</f>
        <v>5.5590721417507587E-3</v>
      </c>
    </row>
    <row r="511" spans="1:8" x14ac:dyDescent="0.3">
      <c r="A511" s="2">
        <v>43857</v>
      </c>
      <c r="B511" s="1">
        <v>12197.1</v>
      </c>
      <c r="C511" s="1">
        <v>12216.6</v>
      </c>
      <c r="D511" s="1">
        <v>12107</v>
      </c>
      <c r="E511" s="1">
        <v>12119</v>
      </c>
      <c r="F511" s="1">
        <v>441158138</v>
      </c>
      <c r="G511" s="1">
        <v>17988.61</v>
      </c>
      <c r="H511" s="3">
        <f>IF(ISERR(LN(Table222[[#This Row],[Close]]/E510)),"-",LN(Table222[[#This Row],[Close]]/E510))</f>
        <v>-1.0608600656474901E-2</v>
      </c>
    </row>
    <row r="512" spans="1:8" x14ac:dyDescent="0.3">
      <c r="A512" s="2">
        <v>43858</v>
      </c>
      <c r="B512" s="1">
        <v>12148.1</v>
      </c>
      <c r="C512" s="1">
        <v>12163.55</v>
      </c>
      <c r="D512" s="1">
        <v>12024.5</v>
      </c>
      <c r="E512" s="1">
        <v>12055.8</v>
      </c>
      <c r="F512" s="1">
        <v>478484057</v>
      </c>
      <c r="G512" s="1">
        <v>20917.62</v>
      </c>
      <c r="H512" s="3">
        <f>IF(ISERR(LN(Table222[[#This Row],[Close]]/E511)),"-",LN(Table222[[#This Row],[Close]]/E511))</f>
        <v>-5.2285970499251228E-3</v>
      </c>
    </row>
    <row r="513" spans="1:8" x14ac:dyDescent="0.3">
      <c r="A513" s="2">
        <v>43859</v>
      </c>
      <c r="B513" s="1">
        <v>12114.9</v>
      </c>
      <c r="C513" s="1">
        <v>12169.6</v>
      </c>
      <c r="D513" s="1">
        <v>12103.8</v>
      </c>
      <c r="E513" s="1">
        <v>12129.5</v>
      </c>
      <c r="F513" s="1">
        <v>514362340</v>
      </c>
      <c r="G513" s="1">
        <v>20646.18</v>
      </c>
      <c r="H513" s="3">
        <f>IF(ISERR(LN(Table222[[#This Row],[Close]]/E512)),"-",LN(Table222[[#This Row],[Close]]/E512))</f>
        <v>6.0946300545449581E-3</v>
      </c>
    </row>
    <row r="514" spans="1:8" x14ac:dyDescent="0.3">
      <c r="A514" s="2">
        <v>43860</v>
      </c>
      <c r="B514" s="1">
        <v>12147.75</v>
      </c>
      <c r="C514" s="1">
        <v>12150.3</v>
      </c>
      <c r="D514" s="1">
        <v>12010.6</v>
      </c>
      <c r="E514" s="1">
        <v>12035.8</v>
      </c>
      <c r="F514" s="1">
        <v>538138743</v>
      </c>
      <c r="G514" s="1">
        <v>19372.669999999998</v>
      </c>
      <c r="H514" s="3">
        <f>IF(ISERR(LN(Table222[[#This Row],[Close]]/E513)),"-",LN(Table222[[#This Row],[Close]]/E513))</f>
        <v>-7.7549601774502333E-3</v>
      </c>
    </row>
    <row r="515" spans="1:8" x14ac:dyDescent="0.3">
      <c r="A515" s="2">
        <v>43861</v>
      </c>
      <c r="B515" s="1">
        <v>12100.4</v>
      </c>
      <c r="C515" s="1">
        <v>12103.55</v>
      </c>
      <c r="D515" s="1">
        <v>11945.85</v>
      </c>
      <c r="E515" s="1">
        <v>11962.1</v>
      </c>
      <c r="F515" s="1">
        <v>771278258</v>
      </c>
      <c r="G515" s="1">
        <v>26044.91</v>
      </c>
      <c r="H515" s="3">
        <f>IF(ISERR(LN(Table222[[#This Row],[Close]]/E514)),"-",LN(Table222[[#This Row],[Close]]/E514))</f>
        <v>-6.1422234200450227E-3</v>
      </c>
    </row>
    <row r="516" spans="1:8" x14ac:dyDescent="0.3">
      <c r="A516" s="2">
        <v>43862</v>
      </c>
      <c r="B516" s="1">
        <v>11939</v>
      </c>
      <c r="C516" s="1">
        <v>12017.35</v>
      </c>
      <c r="D516" s="1">
        <v>11633.3</v>
      </c>
      <c r="E516" s="1">
        <v>11661.85</v>
      </c>
      <c r="F516" s="1">
        <v>537634767</v>
      </c>
      <c r="G516" s="1">
        <v>20598.12</v>
      </c>
      <c r="H516" s="3">
        <f>IF(ISERR(LN(Table222[[#This Row],[Close]]/E515)),"-",LN(Table222[[#This Row],[Close]]/E515))</f>
        <v>-2.5420487964002748E-2</v>
      </c>
    </row>
    <row r="517" spans="1:8" x14ac:dyDescent="0.3">
      <c r="A517" s="2">
        <v>43864</v>
      </c>
      <c r="B517" s="1">
        <v>11627.45</v>
      </c>
      <c r="C517" s="1">
        <v>11749.85</v>
      </c>
      <c r="D517" s="1">
        <v>11614.5</v>
      </c>
      <c r="E517" s="1">
        <v>11707.9</v>
      </c>
      <c r="F517" s="1">
        <v>669815788</v>
      </c>
      <c r="G517" s="1">
        <v>25415.26</v>
      </c>
      <c r="H517" s="3">
        <f>IF(ISERR(LN(Table222[[#This Row],[Close]]/E516)),"-",LN(Table222[[#This Row],[Close]]/E516))</f>
        <v>3.940997195259483E-3</v>
      </c>
    </row>
    <row r="518" spans="1:8" x14ac:dyDescent="0.3">
      <c r="A518" s="2">
        <v>43865</v>
      </c>
      <c r="B518" s="1">
        <v>11786.25</v>
      </c>
      <c r="C518" s="1">
        <v>11986.15</v>
      </c>
      <c r="D518" s="1">
        <v>11783.4</v>
      </c>
      <c r="E518" s="1">
        <v>11979.65</v>
      </c>
      <c r="F518" s="1">
        <v>560430291</v>
      </c>
      <c r="G518" s="1">
        <v>22338.5</v>
      </c>
      <c r="H518" s="3">
        <f>IF(ISERR(LN(Table222[[#This Row],[Close]]/E517)),"-",LN(Table222[[#This Row],[Close]]/E517))</f>
        <v>2.2945549276863344E-2</v>
      </c>
    </row>
    <row r="519" spans="1:8" x14ac:dyDescent="0.3">
      <c r="A519" s="2">
        <v>43866</v>
      </c>
      <c r="B519" s="1">
        <v>12005.85</v>
      </c>
      <c r="C519" s="1">
        <v>12098.15</v>
      </c>
      <c r="D519" s="1">
        <v>11953.35</v>
      </c>
      <c r="E519" s="1">
        <v>12089.15</v>
      </c>
      <c r="F519" s="1">
        <v>758032580</v>
      </c>
      <c r="G519" s="1">
        <v>22998.05</v>
      </c>
      <c r="H519" s="3">
        <f>IF(ISERR(LN(Table222[[#This Row],[Close]]/E518)),"-",LN(Table222[[#This Row],[Close]]/E518))</f>
        <v>9.0989792154732661E-3</v>
      </c>
    </row>
    <row r="520" spans="1:8" x14ac:dyDescent="0.3">
      <c r="A520" s="2">
        <v>43867</v>
      </c>
      <c r="B520" s="1">
        <v>12120</v>
      </c>
      <c r="C520" s="1">
        <v>12160.6</v>
      </c>
      <c r="D520" s="1">
        <v>12084.65</v>
      </c>
      <c r="E520" s="1">
        <v>12137.95</v>
      </c>
      <c r="F520" s="1">
        <v>565116236</v>
      </c>
      <c r="G520" s="1">
        <v>21735.919999999998</v>
      </c>
      <c r="H520" s="3">
        <f>IF(ISERR(LN(Table222[[#This Row],[Close]]/E519)),"-",LN(Table222[[#This Row],[Close]]/E519))</f>
        <v>4.0285519933345231E-3</v>
      </c>
    </row>
    <row r="521" spans="1:8" x14ac:dyDescent="0.3">
      <c r="A521" s="2">
        <v>43868</v>
      </c>
      <c r="B521" s="1">
        <v>12151.15</v>
      </c>
      <c r="C521" s="1">
        <v>12154.7</v>
      </c>
      <c r="D521" s="1">
        <v>12073.95</v>
      </c>
      <c r="E521" s="1">
        <v>12098.35</v>
      </c>
      <c r="F521" s="1">
        <v>473475144</v>
      </c>
      <c r="G521" s="1">
        <v>16339.61</v>
      </c>
      <c r="H521" s="3">
        <f>IF(ISERR(LN(Table222[[#This Row],[Close]]/E520)),"-",LN(Table222[[#This Row],[Close]]/E520))</f>
        <v>-3.2678284424366099E-3</v>
      </c>
    </row>
    <row r="522" spans="1:8" x14ac:dyDescent="0.3">
      <c r="A522" s="2">
        <v>43871</v>
      </c>
      <c r="B522" s="1">
        <v>12102.35</v>
      </c>
      <c r="C522" s="1">
        <v>12103.55</v>
      </c>
      <c r="D522" s="1">
        <v>11990.75</v>
      </c>
      <c r="E522" s="1">
        <v>12031.5</v>
      </c>
      <c r="F522" s="1">
        <v>525674715</v>
      </c>
      <c r="G522" s="1">
        <v>17185.14</v>
      </c>
      <c r="H522" s="3">
        <f>IF(ISERR(LN(Table222[[#This Row],[Close]]/E521)),"-",LN(Table222[[#This Row],[Close]]/E521))</f>
        <v>-5.5408691750139499E-3</v>
      </c>
    </row>
    <row r="523" spans="1:8" x14ac:dyDescent="0.3">
      <c r="A523" s="2">
        <v>43872</v>
      </c>
      <c r="B523" s="1">
        <v>12108.4</v>
      </c>
      <c r="C523" s="1">
        <v>12172.3</v>
      </c>
      <c r="D523" s="1">
        <v>12099</v>
      </c>
      <c r="E523" s="1">
        <v>12107.9</v>
      </c>
      <c r="F523" s="1">
        <v>480491557</v>
      </c>
      <c r="G523" s="1">
        <v>16209.52</v>
      </c>
      <c r="H523" s="3">
        <f>IF(ISERR(LN(Table222[[#This Row],[Close]]/E522)),"-",LN(Table222[[#This Row],[Close]]/E522))</f>
        <v>6.3299216301020656E-3</v>
      </c>
    </row>
    <row r="524" spans="1:8" x14ac:dyDescent="0.3">
      <c r="A524" s="2">
        <v>43873</v>
      </c>
      <c r="B524" s="1">
        <v>12151</v>
      </c>
      <c r="C524" s="1">
        <v>12231.75</v>
      </c>
      <c r="D524" s="1">
        <v>12144.3</v>
      </c>
      <c r="E524" s="1">
        <v>12201.2</v>
      </c>
      <c r="F524" s="1">
        <v>412399174</v>
      </c>
      <c r="G524" s="1">
        <v>16598.330000000002</v>
      </c>
      <c r="H524" s="3">
        <f>IF(ISERR(LN(Table222[[#This Row],[Close]]/E523)),"-",LN(Table222[[#This Row],[Close]]/E523))</f>
        <v>7.6761754348025363E-3</v>
      </c>
    </row>
    <row r="525" spans="1:8" x14ac:dyDescent="0.3">
      <c r="A525" s="2">
        <v>43874</v>
      </c>
      <c r="B525" s="1">
        <v>12219.55</v>
      </c>
      <c r="C525" s="1">
        <v>12225.65</v>
      </c>
      <c r="D525" s="1">
        <v>12139.8</v>
      </c>
      <c r="E525" s="1">
        <v>12174.65</v>
      </c>
      <c r="F525" s="1">
        <v>501510138</v>
      </c>
      <c r="G525" s="1">
        <v>16315.27</v>
      </c>
      <c r="H525" s="3">
        <f>IF(ISERR(LN(Table222[[#This Row],[Close]]/E524)),"-",LN(Table222[[#This Row],[Close]]/E524))</f>
        <v>-2.1783864356833328E-3</v>
      </c>
    </row>
    <row r="526" spans="1:8" x14ac:dyDescent="0.3">
      <c r="A526" s="2">
        <v>43875</v>
      </c>
      <c r="B526" s="1">
        <v>12190.15</v>
      </c>
      <c r="C526" s="1">
        <v>12246.7</v>
      </c>
      <c r="D526" s="1">
        <v>12091.2</v>
      </c>
      <c r="E526" s="1">
        <v>12113.45</v>
      </c>
      <c r="F526" s="1">
        <v>623053270</v>
      </c>
      <c r="G526" s="1">
        <v>20759.509999999998</v>
      </c>
      <c r="H526" s="3">
        <f>IF(ISERR(LN(Table222[[#This Row],[Close]]/E525)),"-",LN(Table222[[#This Row],[Close]]/E525))</f>
        <v>-5.0395156083187786E-3</v>
      </c>
    </row>
    <row r="527" spans="1:8" x14ac:dyDescent="0.3">
      <c r="A527" s="2">
        <v>43878</v>
      </c>
      <c r="B527" s="1">
        <v>12131.8</v>
      </c>
      <c r="C527" s="1">
        <v>12159.6</v>
      </c>
      <c r="D527" s="1">
        <v>12037</v>
      </c>
      <c r="E527" s="1">
        <v>12045.8</v>
      </c>
      <c r="F527" s="1">
        <v>455412408</v>
      </c>
      <c r="G527" s="1">
        <v>15439.55</v>
      </c>
      <c r="H527" s="3">
        <f>IF(ISERR(LN(Table222[[#This Row],[Close]]/E526)),"-",LN(Table222[[#This Row],[Close]]/E526))</f>
        <v>-5.6003540519067732E-3</v>
      </c>
    </row>
    <row r="528" spans="1:8" x14ac:dyDescent="0.3">
      <c r="A528" s="2">
        <v>43879</v>
      </c>
      <c r="B528" s="1">
        <v>12028.25</v>
      </c>
      <c r="C528" s="1">
        <v>12030.75</v>
      </c>
      <c r="D528" s="1">
        <v>11908.05</v>
      </c>
      <c r="E528" s="1">
        <v>11992.5</v>
      </c>
      <c r="F528" s="1">
        <v>677307424</v>
      </c>
      <c r="G528" s="1">
        <v>18853</v>
      </c>
      <c r="H528" s="3">
        <f>IF(ISERR(LN(Table222[[#This Row],[Close]]/E527)),"-",LN(Table222[[#This Row],[Close]]/E527))</f>
        <v>-4.4345970678656412E-3</v>
      </c>
    </row>
    <row r="529" spans="1:8" x14ac:dyDescent="0.3">
      <c r="A529" s="2">
        <v>43880</v>
      </c>
      <c r="B529" s="1">
        <v>12090.6</v>
      </c>
      <c r="C529" s="1">
        <v>12134.7</v>
      </c>
      <c r="D529" s="1">
        <v>12042.1</v>
      </c>
      <c r="E529" s="1">
        <v>12125.9</v>
      </c>
      <c r="F529" s="1">
        <v>514030605</v>
      </c>
      <c r="G529" s="1">
        <v>17610.89</v>
      </c>
      <c r="H529" s="3">
        <f>IF(ISERR(LN(Table222[[#This Row],[Close]]/E528)),"-",LN(Table222[[#This Row],[Close]]/E528))</f>
        <v>1.1062206478915673E-2</v>
      </c>
    </row>
    <row r="530" spans="1:8" x14ac:dyDescent="0.3">
      <c r="A530" s="2">
        <v>43881</v>
      </c>
      <c r="B530" s="1">
        <v>12119</v>
      </c>
      <c r="C530" s="1">
        <v>12152</v>
      </c>
      <c r="D530" s="1">
        <v>12071.45</v>
      </c>
      <c r="E530" s="1">
        <v>12080.85</v>
      </c>
      <c r="F530" s="1">
        <v>502875583</v>
      </c>
      <c r="G530" s="1">
        <v>18831.509999999998</v>
      </c>
      <c r="H530" s="3">
        <f>IF(ISERR(LN(Table222[[#This Row],[Close]]/E529)),"-",LN(Table222[[#This Row],[Close]]/E529))</f>
        <v>-3.7221066033650981E-3</v>
      </c>
    </row>
    <row r="531" spans="1:8" x14ac:dyDescent="0.3">
      <c r="A531" s="2">
        <v>43885</v>
      </c>
      <c r="B531" s="1">
        <v>12012.55</v>
      </c>
      <c r="C531" s="1">
        <v>12012.55</v>
      </c>
      <c r="D531" s="1">
        <v>11813.4</v>
      </c>
      <c r="E531" s="1">
        <v>11829.4</v>
      </c>
      <c r="F531" s="1">
        <v>491224913</v>
      </c>
      <c r="G531" s="1">
        <v>19421.04</v>
      </c>
      <c r="H531" s="3">
        <f>IF(ISERR(LN(Table222[[#This Row],[Close]]/E530)),"-",LN(Table222[[#This Row],[Close]]/E530))</f>
        <v>-2.103359607782139E-2</v>
      </c>
    </row>
    <row r="532" spans="1:8" x14ac:dyDescent="0.3">
      <c r="A532" s="2">
        <v>43886</v>
      </c>
      <c r="B532" s="1">
        <v>11877.5</v>
      </c>
      <c r="C532" s="1">
        <v>11883.05</v>
      </c>
      <c r="D532" s="1">
        <v>11779.9</v>
      </c>
      <c r="E532" s="1">
        <v>11797.9</v>
      </c>
      <c r="F532" s="1">
        <v>461349973</v>
      </c>
      <c r="G532" s="1">
        <v>18510.82</v>
      </c>
      <c r="H532" s="3">
        <f>IF(ISERR(LN(Table222[[#This Row],[Close]]/E531)),"-",LN(Table222[[#This Row],[Close]]/E531))</f>
        <v>-2.6664086597328229E-3</v>
      </c>
    </row>
    <row r="533" spans="1:8" x14ac:dyDescent="0.3">
      <c r="A533" s="2">
        <v>43887</v>
      </c>
      <c r="B533" s="1">
        <v>11738.55</v>
      </c>
      <c r="C533" s="1">
        <v>11783.25</v>
      </c>
      <c r="D533" s="1">
        <v>11639.6</v>
      </c>
      <c r="E533" s="1">
        <v>11678.5</v>
      </c>
      <c r="F533" s="1">
        <v>567990976</v>
      </c>
      <c r="G533" s="1">
        <v>21887.07</v>
      </c>
      <c r="H533" s="3">
        <f>IF(ISERR(LN(Table222[[#This Row],[Close]]/E532)),"-",LN(Table222[[#This Row],[Close]]/E532))</f>
        <v>-1.0172005036684025E-2</v>
      </c>
    </row>
    <row r="534" spans="1:8" x14ac:dyDescent="0.3">
      <c r="A534" s="2">
        <v>43888</v>
      </c>
      <c r="B534" s="1">
        <v>11661.25</v>
      </c>
      <c r="C534" s="1">
        <v>11663.85</v>
      </c>
      <c r="D534" s="1">
        <v>11536.7</v>
      </c>
      <c r="E534" s="1">
        <v>11633.3</v>
      </c>
      <c r="F534" s="1">
        <v>609266324</v>
      </c>
      <c r="G534" s="1">
        <v>21623.47</v>
      </c>
      <c r="H534" s="3">
        <f>IF(ISERR(LN(Table222[[#This Row],[Close]]/E533)),"-",LN(Table222[[#This Row],[Close]]/E533))</f>
        <v>-3.877869288740577E-3</v>
      </c>
    </row>
    <row r="535" spans="1:8" x14ac:dyDescent="0.3">
      <c r="A535" s="2">
        <v>43889</v>
      </c>
      <c r="B535" s="1">
        <v>11382</v>
      </c>
      <c r="C535" s="1">
        <v>11384.8</v>
      </c>
      <c r="D535" s="1">
        <v>11175.05</v>
      </c>
      <c r="E535" s="1">
        <v>11201.75</v>
      </c>
      <c r="F535" s="1">
        <v>810523106</v>
      </c>
      <c r="G535" s="1">
        <v>32297.15</v>
      </c>
      <c r="H535" s="3">
        <f>IF(ISERR(LN(Table222[[#This Row],[Close]]/E534)),"-",LN(Table222[[#This Row],[Close]]/E534))</f>
        <v>-3.7801659111364752E-2</v>
      </c>
    </row>
    <row r="536" spans="1:8" x14ac:dyDescent="0.3">
      <c r="A536" s="2">
        <v>43892</v>
      </c>
      <c r="B536" s="1">
        <v>11387.35</v>
      </c>
      <c r="C536" s="1">
        <v>11433</v>
      </c>
      <c r="D536" s="1">
        <v>11036.25</v>
      </c>
      <c r="E536" s="1">
        <v>11132.75</v>
      </c>
      <c r="F536" s="1">
        <v>681148567</v>
      </c>
      <c r="G536" s="1">
        <v>24204.55</v>
      </c>
      <c r="H536" s="3">
        <f>IF(ISERR(LN(Table222[[#This Row],[Close]]/E535)),"-",LN(Table222[[#This Row],[Close]]/E535))</f>
        <v>-6.1788013630017435E-3</v>
      </c>
    </row>
    <row r="537" spans="1:8" x14ac:dyDescent="0.3">
      <c r="A537" s="2">
        <v>43893</v>
      </c>
      <c r="B537" s="1">
        <v>11217.55</v>
      </c>
      <c r="C537" s="1">
        <v>11342.25</v>
      </c>
      <c r="D537" s="1">
        <v>11152.55</v>
      </c>
      <c r="E537" s="1">
        <v>11303.3</v>
      </c>
      <c r="F537" s="1">
        <v>696919348</v>
      </c>
      <c r="G537" s="1">
        <v>23281.200000000001</v>
      </c>
      <c r="H537" s="3">
        <f>IF(ISERR(LN(Table222[[#This Row],[Close]]/E536)),"-",LN(Table222[[#This Row],[Close]]/E536))</f>
        <v>1.5203503750200955E-2</v>
      </c>
    </row>
    <row r="538" spans="1:8" x14ac:dyDescent="0.3">
      <c r="A538" s="2">
        <v>43894</v>
      </c>
      <c r="B538" s="1">
        <v>11351.35</v>
      </c>
      <c r="C538" s="1">
        <v>11356.6</v>
      </c>
      <c r="D538" s="1">
        <v>11082.15</v>
      </c>
      <c r="E538" s="1">
        <v>11251</v>
      </c>
      <c r="F538" s="1">
        <v>798021596</v>
      </c>
      <c r="G538" s="1">
        <v>26928.46</v>
      </c>
      <c r="H538" s="3">
        <f>IF(ISERR(LN(Table222[[#This Row],[Close]]/E537)),"-",LN(Table222[[#This Row],[Close]]/E537))</f>
        <v>-4.6377048935533358E-3</v>
      </c>
    </row>
    <row r="539" spans="1:8" x14ac:dyDescent="0.3">
      <c r="A539" s="2">
        <v>43895</v>
      </c>
      <c r="B539" s="1">
        <v>11306.05</v>
      </c>
      <c r="C539" s="1">
        <v>11389.5</v>
      </c>
      <c r="D539" s="1">
        <v>11244.6</v>
      </c>
      <c r="E539" s="1">
        <v>11269</v>
      </c>
      <c r="F539" s="1">
        <v>1353209029</v>
      </c>
      <c r="G539" s="1">
        <v>26980.65</v>
      </c>
      <c r="H539" s="3">
        <f>IF(ISERR(LN(Table222[[#This Row],[Close]]/E538)),"-",LN(Table222[[#This Row],[Close]]/E538))</f>
        <v>1.5985793812774052E-3</v>
      </c>
    </row>
    <row r="540" spans="1:8" x14ac:dyDescent="0.3">
      <c r="A540" s="2">
        <v>43896</v>
      </c>
      <c r="B540" s="1">
        <v>10942.65</v>
      </c>
      <c r="C540" s="1">
        <v>11035.1</v>
      </c>
      <c r="D540" s="1">
        <v>10827.4</v>
      </c>
      <c r="E540" s="1">
        <v>10989.45</v>
      </c>
      <c r="F540" s="1">
        <v>1811564187</v>
      </c>
      <c r="G540" s="1">
        <v>26455.29</v>
      </c>
      <c r="H540" s="3">
        <f>IF(ISERR(LN(Table222[[#This Row],[Close]]/E539)),"-",LN(Table222[[#This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IF(ISERR(LN(Table222[[#This Row],[Close]]/E540)),"-",LN(Table222[[#This Row],[Close]]/E540))</f>
        <v>-5.0194996901346441E-2</v>
      </c>
    </row>
    <row r="542" spans="1:8" x14ac:dyDescent="0.3">
      <c r="A542" s="2">
        <v>43901</v>
      </c>
      <c r="B542" s="1">
        <v>10334.299999999999</v>
      </c>
      <c r="C542" s="1">
        <v>10545.1</v>
      </c>
      <c r="D542" s="1">
        <v>10334</v>
      </c>
      <c r="E542" s="1">
        <v>10458.4</v>
      </c>
      <c r="F542" s="1">
        <v>1219079693</v>
      </c>
      <c r="G542" s="1">
        <v>32548.47</v>
      </c>
      <c r="H542" s="3">
        <f>IF(ISERR(LN(Table222[[#This Row],[Close]]/E541)),"-",LN(Table222[[#This Row],[Close]]/E541))</f>
        <v>6.6475849955268567E-4</v>
      </c>
    </row>
    <row r="543" spans="1:8" x14ac:dyDescent="0.3">
      <c r="A543" s="2">
        <v>43902</v>
      </c>
      <c r="B543" s="1">
        <v>10039.950000000001</v>
      </c>
      <c r="C543" s="1">
        <v>10040.75</v>
      </c>
      <c r="D543" s="1">
        <v>9508</v>
      </c>
      <c r="E543" s="1">
        <v>9590.15</v>
      </c>
      <c r="F543" s="1">
        <v>1344263317</v>
      </c>
      <c r="G543" s="1">
        <v>39283.97</v>
      </c>
      <c r="H543" s="3">
        <f>IF(ISERR(LN(Table222[[#This Row],[Close]]/E542)),"-",LN(Table222[[#This Row],[Close]]/E542))</f>
        <v>-8.6668953199476567E-2</v>
      </c>
    </row>
    <row r="544" spans="1:8" x14ac:dyDescent="0.3">
      <c r="A544" s="2">
        <v>43903</v>
      </c>
      <c r="B544" s="1">
        <v>9107.6</v>
      </c>
      <c r="C544" s="1">
        <v>10159.4</v>
      </c>
      <c r="D544" s="1">
        <v>8555.15</v>
      </c>
      <c r="E544" s="1">
        <v>9955.2000000000007</v>
      </c>
      <c r="F544" s="1">
        <v>1389061775</v>
      </c>
      <c r="G544" s="1">
        <v>44167.89</v>
      </c>
      <c r="H544" s="3">
        <f>IF(ISERR(LN(Table222[[#This Row],[Close]]/E543)),"-",LN(Table222[[#This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IF(ISERR(LN(Table222[[#This Row],[Close]]/E544)),"-",LN(Table222[[#This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IF(ISERR(LN(Table222[[#This Row],[Close]]/E545)),"-",LN(Table222[[#This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IF(ISERR(LN(Table222[[#This Row],[Close]]/E546)),"-",LN(Table222[[#This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IF(ISERR(LN(Table222[[#This Row],[Close]]/E547)),"-",LN(Table222[[#This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IF(ISERR(LN(Table222[[#This Row],[Close]]/E548)),"-",LN(Table222[[#This Row],[Close]]/E548))</f>
        <v>5.6691389247104269E-2</v>
      </c>
    </row>
    <row r="550" spans="1:8" x14ac:dyDescent="0.3">
      <c r="A550" s="2">
        <v>43913</v>
      </c>
      <c r="B550" s="1">
        <v>7945.7</v>
      </c>
      <c r="C550" s="1">
        <v>8159.25</v>
      </c>
      <c r="D550" s="1">
        <v>7583.6</v>
      </c>
      <c r="E550" s="1">
        <v>7610.25</v>
      </c>
      <c r="F550" s="1">
        <v>654151814</v>
      </c>
      <c r="G550" s="1">
        <v>23891.9</v>
      </c>
      <c r="H550" s="3">
        <f>IF(ISERR(LN(Table222[[#This Row],[Close]]/E549)),"-",LN(Table222[[#This Row],[Close]]/E549))</f>
        <v>-0.13903754227747062</v>
      </c>
    </row>
    <row r="551" spans="1:8" x14ac:dyDescent="0.3">
      <c r="A551" s="2">
        <v>43914</v>
      </c>
      <c r="B551" s="1">
        <v>7848.3</v>
      </c>
      <c r="C551" s="1">
        <v>8036.95</v>
      </c>
      <c r="D551" s="1">
        <v>7511.1</v>
      </c>
      <c r="E551" s="1">
        <v>7801.05</v>
      </c>
      <c r="F551" s="1">
        <v>739354439</v>
      </c>
      <c r="G551" s="1">
        <v>28282.09</v>
      </c>
      <c r="H551" s="3">
        <f>IF(ISERR(LN(Table222[[#This Row],[Close]]/E550)),"-",LN(Table222[[#This Row],[Close]]/E550))</f>
        <v>2.4762317175158709E-2</v>
      </c>
    </row>
    <row r="552" spans="1:8" x14ac:dyDescent="0.3">
      <c r="A552" s="2">
        <v>43915</v>
      </c>
      <c r="B552" s="1">
        <v>7735.15</v>
      </c>
      <c r="C552" s="1">
        <v>8376.75</v>
      </c>
      <c r="D552" s="1">
        <v>7714.75</v>
      </c>
      <c r="E552" s="1">
        <v>8317.85</v>
      </c>
      <c r="F552" s="1">
        <v>738114713</v>
      </c>
      <c r="G552" s="1">
        <v>28482.01</v>
      </c>
      <c r="H552" s="3">
        <f>IF(ISERR(LN(Table222[[#This Row],[Close]]/E551)),"-",LN(Table222[[#This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IF(ISERR(LN(Table222[[#This Row],[Close]]/E552)),"-",LN(Table222[[#This Row],[Close]]/E552))</f>
        <v>3.8166584832086708E-2</v>
      </c>
    </row>
    <row r="554" spans="1:8" x14ac:dyDescent="0.3">
      <c r="A554" s="2">
        <v>43917</v>
      </c>
      <c r="B554" s="1">
        <v>8949.1</v>
      </c>
      <c r="C554" s="1">
        <v>9038.9</v>
      </c>
      <c r="D554" s="1">
        <v>8522.9</v>
      </c>
      <c r="E554" s="1">
        <v>8660.25</v>
      </c>
      <c r="F554" s="1">
        <v>801923401</v>
      </c>
      <c r="G554" s="1">
        <v>31336.86</v>
      </c>
      <c r="H554" s="3">
        <f>IF(ISERR(LN(Table222[[#This Row],[Close]]/E553)),"-",LN(Table222[[#This Row],[Close]]/E553))</f>
        <v>2.173197708783864E-3</v>
      </c>
    </row>
    <row r="555" spans="1:8" x14ac:dyDescent="0.3">
      <c r="A555" s="2">
        <v>43920</v>
      </c>
      <c r="B555" s="1">
        <v>8385.9500000000007</v>
      </c>
      <c r="C555" s="1">
        <v>8576</v>
      </c>
      <c r="D555" s="1">
        <v>8244</v>
      </c>
      <c r="E555" s="1">
        <v>8281.1</v>
      </c>
      <c r="F555" s="1">
        <v>593953051</v>
      </c>
      <c r="G555" s="1">
        <v>24724.44</v>
      </c>
      <c r="H555" s="3">
        <f>IF(ISERR(LN(Table222[[#This Row],[Close]]/E554)),"-",LN(Table222[[#This Row],[Close]]/E554))</f>
        <v>-4.4767780703035449E-2</v>
      </c>
    </row>
    <row r="556" spans="1:8" x14ac:dyDescent="0.3">
      <c r="A556" s="2">
        <v>43921</v>
      </c>
      <c r="B556" s="1">
        <v>8529.35</v>
      </c>
      <c r="C556" s="1">
        <v>8678.2999999999993</v>
      </c>
      <c r="D556" s="1">
        <v>8358</v>
      </c>
      <c r="E556" s="1">
        <v>8597.75</v>
      </c>
      <c r="F556" s="1">
        <v>713390935</v>
      </c>
      <c r="G556" s="1">
        <v>27401.3</v>
      </c>
      <c r="H556" s="3">
        <f>IF(ISERR(LN(Table222[[#This Row],[Close]]/E555)),"-",LN(Table222[[#This Row],[Close]]/E555))</f>
        <v>3.7524731307031482E-2</v>
      </c>
    </row>
    <row r="557" spans="1:8" x14ac:dyDescent="0.3">
      <c r="A557" s="2">
        <v>43922</v>
      </c>
      <c r="B557" s="1">
        <v>8584.1</v>
      </c>
      <c r="C557" s="1">
        <v>8588.1</v>
      </c>
      <c r="D557" s="1">
        <v>8198.35</v>
      </c>
      <c r="E557" s="1">
        <v>8253.7999999999993</v>
      </c>
      <c r="F557" s="1">
        <v>507509685</v>
      </c>
      <c r="G557" s="1">
        <v>21307.3</v>
      </c>
      <c r="H557" s="3">
        <f>IF(ISERR(LN(Table222[[#This Row],[Close]]/E556)),"-",LN(Table222[[#This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IF(ISERR(LN(Table222[[#This Row],[Close]]/E557)),"-",LN(Table222[[#This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IF(ISERR(LN(Table222[[#This Row],[Close]]/E558)),"-",LN(Table222[[#This Row],[Close]]/E558))</f>
        <v>8.4002905787553775E-2</v>
      </c>
    </row>
    <row r="560" spans="1:8" x14ac:dyDescent="0.3">
      <c r="A560" s="2">
        <v>43929</v>
      </c>
      <c r="B560" s="1">
        <v>8688.9</v>
      </c>
      <c r="C560" s="1">
        <v>9131.7000000000007</v>
      </c>
      <c r="D560" s="1">
        <v>8653.9</v>
      </c>
      <c r="E560" s="1">
        <v>8748.75</v>
      </c>
      <c r="F560" s="1">
        <v>897562690</v>
      </c>
      <c r="G560" s="1">
        <v>37641.68</v>
      </c>
      <c r="H560" s="3">
        <f>IF(ISERR(LN(Table222[[#This Row],[Close]]/E559)),"-",LN(Table222[[#This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IF(ISERR(LN(Table222[[#This Row],[Close]]/E560)),"-",LN(Table222[[#This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IF(ISERR(LN(Table222[[#This Row],[Close]]/E561)),"-",LN(Table222[[#This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IF(ISERR(LN(Table222[[#This Row],[Close]]/E562)),"-",LN(Table222[[#This Row],[Close]]/E562))</f>
        <v>-7.6510698780880753E-3</v>
      </c>
    </row>
    <row r="564" spans="1:8" x14ac:dyDescent="0.3">
      <c r="A564" s="2">
        <v>43937</v>
      </c>
      <c r="B564" s="1">
        <v>8851.25</v>
      </c>
      <c r="C564" s="1">
        <v>9053.75</v>
      </c>
      <c r="D564" s="1">
        <v>8821.9</v>
      </c>
      <c r="E564" s="1">
        <v>8992.7999999999993</v>
      </c>
      <c r="F564" s="1">
        <v>720116479</v>
      </c>
      <c r="G564" s="1">
        <v>31318.29</v>
      </c>
      <c r="H564" s="3">
        <f>IF(ISERR(LN(Table222[[#This Row],[Close]]/E563)),"-",LN(Table222[[#This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IF(ISERR(LN(Table222[[#This Row],[Close]]/E564)),"-",LN(Table222[[#This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IF(ISERR(LN(Table222[[#This Row],[Close]]/E565)),"-",LN(Table222[[#This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IF(ISERR(LN(Table222[[#This Row],[Close]]/E566)),"-",LN(Table222[[#This Row],[Close]]/E566))</f>
        <v>-3.0742473508770931E-2</v>
      </c>
    </row>
    <row r="568" spans="1:8" x14ac:dyDescent="0.3">
      <c r="A568" s="2">
        <v>43943</v>
      </c>
      <c r="B568" s="1">
        <v>9026.75</v>
      </c>
      <c r="C568" s="1">
        <v>9209.75</v>
      </c>
      <c r="D568" s="1">
        <v>8946.25</v>
      </c>
      <c r="E568" s="1">
        <v>9187.2999999999993</v>
      </c>
      <c r="F568" s="1">
        <v>734383388</v>
      </c>
      <c r="G568" s="1">
        <v>33981.82</v>
      </c>
      <c r="H568" s="3">
        <f>IF(ISERR(LN(Table222[[#This Row],[Close]]/E567)),"-",LN(Table222[[#This Row],[Close]]/E567))</f>
        <v>2.2660756382103509E-2</v>
      </c>
    </row>
    <row r="569" spans="1:8" x14ac:dyDescent="0.3">
      <c r="A569" s="2">
        <v>43944</v>
      </c>
      <c r="B569" s="1">
        <v>9232.35</v>
      </c>
      <c r="C569" s="1">
        <v>9343.6</v>
      </c>
      <c r="D569" s="1">
        <v>9170.15</v>
      </c>
      <c r="E569" s="1">
        <v>9313.9</v>
      </c>
      <c r="F569" s="1">
        <v>666650462</v>
      </c>
      <c r="G569" s="1">
        <v>30270.55</v>
      </c>
      <c r="H569" s="3">
        <f>IF(ISERR(LN(Table222[[#This Row],[Close]]/E568)),"-",LN(Table222[[#This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IF(ISERR(LN(Table222[[#This Row],[Close]]/E569)),"-",LN(Table222[[#This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IF(ISERR(LN(Table222[[#This Row],[Close]]/E570)),"-",LN(Table222[[#This Row],[Close]]/E570))</f>
        <v>1.3874722895871999E-2</v>
      </c>
    </row>
    <row r="572" spans="1:8" x14ac:dyDescent="0.3">
      <c r="A572" s="2">
        <v>43949</v>
      </c>
      <c r="B572" s="1">
        <v>9389.7999999999993</v>
      </c>
      <c r="C572" s="1">
        <v>9404.4</v>
      </c>
      <c r="D572" s="1">
        <v>9260</v>
      </c>
      <c r="E572" s="1">
        <v>9380.9</v>
      </c>
      <c r="F572" s="1">
        <v>614548983</v>
      </c>
      <c r="G572" s="1">
        <v>30091.41</v>
      </c>
      <c r="H572" s="3">
        <f>IF(ISERR(LN(Table222[[#This Row],[Close]]/E571)),"-",LN(Table222[[#This Row],[Close]]/E571))</f>
        <v>1.0566346325391251E-2</v>
      </c>
    </row>
    <row r="573" spans="1:8" x14ac:dyDescent="0.3">
      <c r="A573" s="2">
        <v>43950</v>
      </c>
      <c r="B573" s="1">
        <v>9408.6</v>
      </c>
      <c r="C573" s="1">
        <v>9599.85</v>
      </c>
      <c r="D573" s="1">
        <v>9392.35</v>
      </c>
      <c r="E573" s="1">
        <v>9553.35</v>
      </c>
      <c r="F573" s="1">
        <v>653026950</v>
      </c>
      <c r="G573" s="1">
        <v>31673.23</v>
      </c>
      <c r="H573" s="3">
        <f>IF(ISERR(LN(Table222[[#This Row],[Close]]/E572)),"-",LN(Table222[[#This Row],[Close]]/E572))</f>
        <v>1.821617107952879E-2</v>
      </c>
    </row>
    <row r="574" spans="1:8" x14ac:dyDescent="0.3">
      <c r="A574" s="2">
        <v>43951</v>
      </c>
      <c r="B574" s="1">
        <v>9753.5</v>
      </c>
      <c r="C574" s="1">
        <v>9889.0499999999993</v>
      </c>
      <c r="D574" s="1">
        <v>9731.5</v>
      </c>
      <c r="E574" s="1">
        <v>9859.9</v>
      </c>
      <c r="F574" s="1">
        <v>931173802</v>
      </c>
      <c r="G574" s="1">
        <v>39332.46</v>
      </c>
      <c r="H574" s="3">
        <f>IF(ISERR(LN(Table222[[#This Row],[Close]]/E573)),"-",LN(Table222[[#This Row],[Close]]/E573))</f>
        <v>3.158414825312425E-2</v>
      </c>
    </row>
    <row r="575" spans="1:8" x14ac:dyDescent="0.3">
      <c r="A575" s="2">
        <v>43955</v>
      </c>
      <c r="B575" s="1">
        <v>9533.5</v>
      </c>
      <c r="C575" s="1">
        <v>9533.5</v>
      </c>
      <c r="D575" s="1">
        <v>9266.9500000000007</v>
      </c>
      <c r="E575" s="1">
        <v>9293.5</v>
      </c>
      <c r="F575" s="1">
        <v>687487134</v>
      </c>
      <c r="G575" s="1">
        <v>29785.95</v>
      </c>
      <c r="H575" s="3">
        <f>IF(ISERR(LN(Table222[[#This Row],[Close]]/E574)),"-",LN(Table222[[#This Row],[Close]]/E574))</f>
        <v>-5.9160795509013528E-2</v>
      </c>
    </row>
    <row r="576" spans="1:8" x14ac:dyDescent="0.3">
      <c r="A576" s="2">
        <v>43956</v>
      </c>
      <c r="B576" s="1">
        <v>9429.4</v>
      </c>
      <c r="C576" s="1">
        <v>9450.9</v>
      </c>
      <c r="D576" s="1">
        <v>9190.75</v>
      </c>
      <c r="E576" s="1">
        <v>9205.6</v>
      </c>
      <c r="F576" s="1">
        <v>725196178</v>
      </c>
      <c r="G576" s="1">
        <v>29700.2</v>
      </c>
      <c r="H576" s="3">
        <f>IF(ISERR(LN(Table222[[#This Row],[Close]]/E575)),"-",LN(Table222[[#This Row],[Close]]/E575))</f>
        <v>-9.5032365391587315E-3</v>
      </c>
    </row>
    <row r="577" spans="1:8" x14ac:dyDescent="0.3">
      <c r="A577" s="2">
        <v>43957</v>
      </c>
      <c r="B577" s="1">
        <v>9226.7999999999993</v>
      </c>
      <c r="C577" s="1">
        <v>9346.9</v>
      </c>
      <c r="D577" s="1">
        <v>9116.5</v>
      </c>
      <c r="E577" s="1">
        <v>9270.9</v>
      </c>
      <c r="F577" s="1">
        <v>722185448</v>
      </c>
      <c r="G577" s="1">
        <v>30798.1</v>
      </c>
      <c r="H577" s="3">
        <f>IF(ISERR(LN(Table222[[#This Row],[Close]]/E576)),"-",LN(Table222[[#This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IF(ISERR(LN(Table222[[#This Row],[Close]]/E577)),"-",LN(Table222[[#This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IF(ISERR(LN(Table222[[#This Row],[Close]]/E578)),"-",LN(Table222[[#This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IF(ISERR(LN(Table222[[#This Row],[Close]]/E579)),"-",LN(Table222[[#This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IF(ISERR(LN(Table222[[#This Row],[Close]]/E580)),"-",LN(Table222[[#This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IF(ISERR(LN(Table222[[#This Row],[Close]]/E581)),"-",LN(Table222[[#This Row],[Close]]/E581))</f>
        <v>2.0129742512240333E-2</v>
      </c>
    </row>
    <row r="583" spans="1:8" x14ac:dyDescent="0.3">
      <c r="A583" s="2">
        <v>43965</v>
      </c>
      <c r="B583" s="1">
        <v>9213.9500000000007</v>
      </c>
      <c r="C583" s="1">
        <v>9281.1</v>
      </c>
      <c r="D583" s="1">
        <v>9119.75</v>
      </c>
      <c r="E583" s="1">
        <v>9142.75</v>
      </c>
      <c r="F583" s="1">
        <v>602555564</v>
      </c>
      <c r="G583" s="1">
        <v>29541.59</v>
      </c>
      <c r="H583" s="3">
        <f>IF(ISERR(LN(Table222[[#This Row],[Close]]/E582)),"-",LN(Table222[[#This Row],[Close]]/E582))</f>
        <v>-2.5996940751458281E-2</v>
      </c>
    </row>
    <row r="584" spans="1:8" x14ac:dyDescent="0.3">
      <c r="A584" s="2">
        <v>43966</v>
      </c>
      <c r="B584" s="1">
        <v>9182.4</v>
      </c>
      <c r="C584" s="1">
        <v>9182.4</v>
      </c>
      <c r="D584" s="1">
        <v>9050</v>
      </c>
      <c r="E584" s="1">
        <v>9136.85</v>
      </c>
      <c r="F584" s="1">
        <v>575857112</v>
      </c>
      <c r="G584" s="1">
        <v>25847.33</v>
      </c>
      <c r="H584" s="3">
        <f>IF(ISERR(LN(Table222[[#This Row],[Close]]/E583)),"-",LN(Table222[[#This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IF(ISERR(LN(Table222[[#This Row],[Close]]/E584)),"-",LN(Table222[[#This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IF(ISERR(LN(Table222[[#This Row],[Close]]/E585)),"-",LN(Table222[[#This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IF(ISERR(LN(Table222[[#This Row],[Close]]/E586)),"-",LN(Table222[[#This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IF(ISERR(LN(Table222[[#This Row],[Close]]/E587)),"-",LN(Table222[[#This Row],[Close]]/E587))</f>
        <v>4.3691740573838051E-3</v>
      </c>
    </row>
    <row r="589" spans="1:8" x14ac:dyDescent="0.3">
      <c r="A589" s="2">
        <v>43973</v>
      </c>
      <c r="B589" s="1">
        <v>9067.9</v>
      </c>
      <c r="C589" s="1">
        <v>9149.6</v>
      </c>
      <c r="D589" s="1">
        <v>8968.5499999999993</v>
      </c>
      <c r="E589" s="1">
        <v>9039.25</v>
      </c>
      <c r="F589" s="1">
        <v>675759336</v>
      </c>
      <c r="G589" s="1">
        <v>31625.47</v>
      </c>
      <c r="H589" s="3">
        <f>IF(ISERR(LN(Table222[[#This Row],[Close]]/E588)),"-",LN(Table222[[#This Row],[Close]]/E588))</f>
        <v>-7.3847846008156101E-3</v>
      </c>
    </row>
    <row r="590" spans="1:8" x14ac:dyDescent="0.3">
      <c r="A590" s="2">
        <v>43977</v>
      </c>
      <c r="B590" s="1">
        <v>9099.75</v>
      </c>
      <c r="C590" s="1">
        <v>9161.65</v>
      </c>
      <c r="D590" s="1">
        <v>8996.65</v>
      </c>
      <c r="E590" s="1">
        <v>9029.0499999999993</v>
      </c>
      <c r="F590" s="1">
        <v>654959960</v>
      </c>
      <c r="G590" s="1">
        <v>30871.59</v>
      </c>
      <c r="H590" s="3">
        <f>IF(ISERR(LN(Table222[[#This Row],[Close]]/E589)),"-",LN(Table222[[#This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IF(ISERR(LN(Table222[[#This Row],[Close]]/E590)),"-",LN(Table222[[#This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IF(ISERR(LN(Table222[[#This Row],[Close]]/E591)),"-",LN(Table222[[#This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IF(ISERR(LN(Table222[[#This Row],[Close]]/E592)),"-",LN(Table222[[#This Row],[Close]]/E592))</f>
        <v>9.4597567584245815E-3</v>
      </c>
    </row>
    <row r="594" spans="1:8" x14ac:dyDescent="0.3">
      <c r="A594" s="2">
        <v>43983</v>
      </c>
      <c r="B594" s="1">
        <v>9726.85</v>
      </c>
      <c r="C594" s="1">
        <v>9931.6</v>
      </c>
      <c r="D594" s="1">
        <v>9706.9500000000007</v>
      </c>
      <c r="E594" s="1">
        <v>9826.15</v>
      </c>
      <c r="F594" s="1">
        <v>794183122</v>
      </c>
      <c r="G594" s="1">
        <v>38096.92</v>
      </c>
      <c r="H594" s="3">
        <f>IF(ISERR(LN(Table222[[#This Row],[Close]]/E593)),"-",LN(Table222[[#This Row],[Close]]/E593))</f>
        <v>2.5338292519217084E-2</v>
      </c>
    </row>
    <row r="595" spans="1:8" x14ac:dyDescent="0.3">
      <c r="A595" s="2">
        <v>43984</v>
      </c>
      <c r="B595" s="1">
        <v>9880.85</v>
      </c>
      <c r="C595" s="1">
        <v>9995.6</v>
      </c>
      <c r="D595" s="1">
        <v>9824.0499999999993</v>
      </c>
      <c r="E595" s="1">
        <v>9979.1</v>
      </c>
      <c r="F595" s="1">
        <v>770192848</v>
      </c>
      <c r="G595" s="1">
        <v>36723.11</v>
      </c>
      <c r="H595" s="3">
        <f>IF(ISERR(LN(Table222[[#This Row],[Close]]/E594)),"-",LN(Table222[[#This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IF(ISERR(LN(Table222[[#This Row],[Close]]/E595)),"-",LN(Table222[[#This Row],[Close]]/E595))</f>
        <v>8.2283224537368568E-3</v>
      </c>
    </row>
    <row r="597" spans="1:8" x14ac:dyDescent="0.3">
      <c r="A597" s="2">
        <v>43986</v>
      </c>
      <c r="B597" s="1">
        <v>10054.25</v>
      </c>
      <c r="C597" s="1">
        <v>10123.85</v>
      </c>
      <c r="D597" s="1">
        <v>9944.25</v>
      </c>
      <c r="E597" s="1">
        <v>10029.1</v>
      </c>
      <c r="F597" s="1">
        <v>775106567</v>
      </c>
      <c r="G597" s="1">
        <v>36399.040000000001</v>
      </c>
      <c r="H597" s="3">
        <f>IF(ISERR(LN(Table222[[#This Row],[Close]]/E596)),"-",LN(Table222[[#This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IF(ISERR(LN(Table222[[#This Row],[Close]]/E597)),"-",LN(Table222[[#This Row],[Close]]/E597))</f>
        <v>1.120914010549148E-2</v>
      </c>
    </row>
    <row r="599" spans="1:8" x14ac:dyDescent="0.3">
      <c r="A599" s="2">
        <v>43990</v>
      </c>
      <c r="B599" s="1">
        <v>10326.75</v>
      </c>
      <c r="C599" s="1">
        <v>10328.5</v>
      </c>
      <c r="D599" s="1">
        <v>10120.25</v>
      </c>
      <c r="E599" s="1">
        <v>10167.450000000001</v>
      </c>
      <c r="F599" s="1">
        <v>936485541</v>
      </c>
      <c r="G599" s="1">
        <v>37819.06</v>
      </c>
      <c r="H599" s="3">
        <f>IF(ISERR(LN(Table222[[#This Row],[Close]]/E598)),"-",LN(Table222[[#This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IF(ISERR(LN(Table222[[#This Row],[Close]]/E599)),"-",LN(Table222[[#This Row],[Close]]/E599))</f>
        <v>-1.1952195553601492E-2</v>
      </c>
    </row>
    <row r="601" spans="1:8" x14ac:dyDescent="0.3">
      <c r="A601" s="2">
        <v>43992</v>
      </c>
      <c r="B601" s="1">
        <v>10072.6</v>
      </c>
      <c r="C601" s="1">
        <v>10148.75</v>
      </c>
      <c r="D601" s="1">
        <v>10036.85</v>
      </c>
      <c r="E601" s="1">
        <v>10116.15</v>
      </c>
      <c r="F601" s="1">
        <v>632383068</v>
      </c>
      <c r="G601" s="1">
        <v>28485.47</v>
      </c>
      <c r="H601" s="3">
        <f>IF(ISERR(LN(Table222[[#This Row],[Close]]/E600)),"-",LN(Table222[[#This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IF(ISERR(LN(Table222[[#This Row],[Close]]/E601)),"-",LN(Table222[[#This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IF(ISERR(LN(Table222[[#This Row],[Close]]/E602)),"-",LN(Table222[[#This Row],[Close]]/E602))</f>
        <v>7.1346573571307781E-3</v>
      </c>
    </row>
    <row r="604" spans="1:8" x14ac:dyDescent="0.3">
      <c r="A604" s="2">
        <v>43997</v>
      </c>
      <c r="B604" s="1">
        <v>9919.35</v>
      </c>
      <c r="C604" s="1">
        <v>9943.35</v>
      </c>
      <c r="D604" s="1">
        <v>9726.35</v>
      </c>
      <c r="E604" s="1">
        <v>9813.7000000000007</v>
      </c>
      <c r="F604" s="1">
        <v>716053036</v>
      </c>
      <c r="G604" s="1">
        <v>31926.65</v>
      </c>
      <c r="H604" s="3">
        <f>IF(ISERR(LN(Table222[[#This Row],[Close]]/E603)),"-",LN(Table222[[#This Row],[Close]]/E603))</f>
        <v>-1.6092045671383177E-2</v>
      </c>
    </row>
    <row r="605" spans="1:8" x14ac:dyDescent="0.3">
      <c r="A605" s="2">
        <v>43998</v>
      </c>
      <c r="B605" s="1">
        <v>10014.799999999999</v>
      </c>
      <c r="C605" s="1">
        <v>10046.15</v>
      </c>
      <c r="D605" s="1">
        <v>9728.5</v>
      </c>
      <c r="E605" s="1">
        <v>9914</v>
      </c>
      <c r="F605" s="1">
        <v>899895044</v>
      </c>
      <c r="G605" s="1">
        <v>36257.89</v>
      </c>
      <c r="H605" s="3">
        <f>IF(ISERR(LN(Table222[[#This Row],[Close]]/E604)),"-",LN(Table222[[#This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IF(ISERR(LN(Table222[[#This Row],[Close]]/E605)),"-",LN(Table222[[#This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IF(ISERR(LN(Table222[[#This Row],[Close]]/E606)),"-",LN(Table222[[#This Row],[Close]]/E606))</f>
        <v>2.1079447494686824E-2</v>
      </c>
    </row>
    <row r="608" spans="1:8" x14ac:dyDescent="0.3">
      <c r="A608" s="2">
        <v>44001</v>
      </c>
      <c r="B608" s="1">
        <v>10119</v>
      </c>
      <c r="C608" s="1">
        <v>10272.4</v>
      </c>
      <c r="D608" s="1">
        <v>10072.65</v>
      </c>
      <c r="E608" s="1">
        <v>10244.4</v>
      </c>
      <c r="F608" s="1">
        <v>892096343</v>
      </c>
      <c r="G608" s="1">
        <v>48103.56</v>
      </c>
      <c r="H608" s="3">
        <f>IF(ISERR(LN(Table222[[#This Row],[Close]]/E607)),"-",LN(Table222[[#This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IF(ISERR(LN(Table222[[#This Row],[Close]]/E608)),"-",LN(Table222[[#This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IF(ISERR(LN(Table222[[#This Row],[Close]]/E609)),"-",LN(Table222[[#This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IF(ISERR(LN(Table222[[#This Row],[Close]]/E610)),"-",LN(Table222[[#This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IF(ISERR(LN(Table222[[#This Row],[Close]]/E611)),"-",LN(Table222[[#This Row],[Close]]/E611))</f>
        <v>-1.5926817712496291E-3</v>
      </c>
    </row>
    <row r="613" spans="1:8" x14ac:dyDescent="0.3">
      <c r="A613" s="2">
        <v>44008</v>
      </c>
      <c r="B613" s="1">
        <v>10378.9</v>
      </c>
      <c r="C613" s="1">
        <v>10409.85</v>
      </c>
      <c r="D613" s="1">
        <v>10311.25</v>
      </c>
      <c r="E613" s="1">
        <v>10383</v>
      </c>
      <c r="F613" s="1">
        <v>671910159</v>
      </c>
      <c r="G613" s="1">
        <v>31841.68</v>
      </c>
      <c r="H613" s="3">
        <f>IF(ISERR(LN(Table222[[#This Row],[Close]]/E612)),"-",LN(Table222[[#This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IF(ISERR(LN(Table222[[#This Row],[Close]]/E613)),"-",LN(Table222[[#This Row],[Close]]/E613))</f>
        <v>-6.8227986772304633E-3</v>
      </c>
    </row>
    <row r="615" spans="1:8" x14ac:dyDescent="0.3">
      <c r="A615" s="2">
        <v>44012</v>
      </c>
      <c r="B615" s="1">
        <v>10382.6</v>
      </c>
      <c r="C615" s="1">
        <v>10401.049999999999</v>
      </c>
      <c r="D615" s="1">
        <v>10267.35</v>
      </c>
      <c r="E615" s="1">
        <v>10302.1</v>
      </c>
      <c r="F615" s="1">
        <v>556238560</v>
      </c>
      <c r="G615" s="1">
        <v>27342.55</v>
      </c>
      <c r="H615" s="3">
        <f>IF(ISERR(LN(Table222[[#This Row],[Close]]/E614)),"-",LN(Table222[[#This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IF(ISERR(LN(Table222[[#This Row],[Close]]/E615)),"-",LN(Table222[[#This Row],[Close]]/E615))</f>
        <v>1.2343304915724197E-2</v>
      </c>
    </row>
    <row r="617" spans="1:8" x14ac:dyDescent="0.3">
      <c r="A617" s="2">
        <v>44014</v>
      </c>
      <c r="B617" s="1">
        <v>10493.05</v>
      </c>
      <c r="C617" s="1">
        <v>10598.2</v>
      </c>
      <c r="D617" s="1">
        <v>10485.549999999999</v>
      </c>
      <c r="E617" s="1">
        <v>10551.7</v>
      </c>
      <c r="F617" s="1">
        <v>597423931</v>
      </c>
      <c r="G617" s="1">
        <v>31235.17</v>
      </c>
      <c r="H617" s="3">
        <f>IF(ISERR(LN(Table222[[#This Row],[Close]]/E616)),"-",LN(Table222[[#This Row],[Close]]/E616))</f>
        <v>1.1595921516546171E-2</v>
      </c>
    </row>
    <row r="618" spans="1:8" x14ac:dyDescent="0.3">
      <c r="A618" s="2">
        <v>44015</v>
      </c>
      <c r="B618" s="1">
        <v>10614.95</v>
      </c>
      <c r="C618" s="1">
        <v>10631.3</v>
      </c>
      <c r="D618" s="1">
        <v>10562.65</v>
      </c>
      <c r="E618" s="1">
        <v>10607.35</v>
      </c>
      <c r="F618" s="1">
        <v>525190704</v>
      </c>
      <c r="G618" s="1">
        <v>25186.39</v>
      </c>
      <c r="H618" s="3">
        <f>IF(ISERR(LN(Table222[[#This Row],[Close]]/E617)),"-",LN(Table222[[#This Row],[Close]]/E617))</f>
        <v>5.2601726747523682E-3</v>
      </c>
    </row>
    <row r="619" spans="1:8" x14ac:dyDescent="0.3">
      <c r="A619" s="2">
        <v>44018</v>
      </c>
      <c r="B619" s="1">
        <v>10723.85</v>
      </c>
      <c r="C619" s="1">
        <v>10811.4</v>
      </c>
      <c r="D619" s="1">
        <v>10695.1</v>
      </c>
      <c r="E619" s="1">
        <v>10763.65</v>
      </c>
      <c r="F619" s="1">
        <v>571212914</v>
      </c>
      <c r="G619" s="1">
        <v>29857.54</v>
      </c>
      <c r="H619" s="3">
        <f>IF(ISERR(LN(Table222[[#This Row],[Close]]/E618)),"-",LN(Table222[[#This Row],[Close]]/E618))</f>
        <v>1.4627559486280819E-2</v>
      </c>
    </row>
    <row r="620" spans="1:8" x14ac:dyDescent="0.3">
      <c r="A620" s="2">
        <v>44019</v>
      </c>
      <c r="B620" s="1">
        <v>10802.85</v>
      </c>
      <c r="C620" s="1">
        <v>10813.8</v>
      </c>
      <c r="D620" s="1">
        <v>10689.7</v>
      </c>
      <c r="E620" s="1">
        <v>10799.65</v>
      </c>
      <c r="F620" s="1">
        <v>636764929</v>
      </c>
      <c r="G620" s="1">
        <v>36502.370000000003</v>
      </c>
      <c r="H620" s="3">
        <f>IF(ISERR(LN(Table222[[#This Row],[Close]]/E619)),"-",LN(Table222[[#This Row],[Close]]/E619))</f>
        <v>3.3390096550110133E-3</v>
      </c>
    </row>
    <row r="621" spans="1:8" x14ac:dyDescent="0.3">
      <c r="A621" s="2">
        <v>44020</v>
      </c>
      <c r="B621" s="1">
        <v>10818.65</v>
      </c>
      <c r="C621" s="1">
        <v>10847.85</v>
      </c>
      <c r="D621" s="1">
        <v>10676.55</v>
      </c>
      <c r="E621" s="1">
        <v>10705.75</v>
      </c>
      <c r="F621" s="1">
        <v>767941333</v>
      </c>
      <c r="G621" s="1">
        <v>37676.339999999997</v>
      </c>
      <c r="H621" s="3">
        <f>IF(ISERR(LN(Table222[[#This Row],[Close]]/E620)),"-",LN(Table222[[#This Row],[Close]]/E620))</f>
        <v>-8.7327458908366285E-3</v>
      </c>
    </row>
    <row r="622" spans="1:8" x14ac:dyDescent="0.3">
      <c r="A622" s="2">
        <v>44021</v>
      </c>
      <c r="B622" s="1">
        <v>10755.55</v>
      </c>
      <c r="C622" s="1">
        <v>10836.85</v>
      </c>
      <c r="D622" s="1">
        <v>10733</v>
      </c>
      <c r="E622" s="1">
        <v>10813.45</v>
      </c>
      <c r="F622" s="1">
        <v>618652409</v>
      </c>
      <c r="G622" s="1">
        <v>31315.87</v>
      </c>
      <c r="H622" s="3">
        <f>IF(ISERR(LN(Table222[[#This Row],[Close]]/E621)),"-",LN(Table222[[#This Row],[Close]]/E621))</f>
        <v>1.000974936330002E-2</v>
      </c>
    </row>
    <row r="623" spans="1:8" x14ac:dyDescent="0.3">
      <c r="A623" s="2">
        <v>44022</v>
      </c>
      <c r="B623" s="1">
        <v>10764.1</v>
      </c>
      <c r="C623" s="1">
        <v>10819.4</v>
      </c>
      <c r="D623" s="1">
        <v>10713</v>
      </c>
      <c r="E623" s="1">
        <v>10768.05</v>
      </c>
      <c r="F623" s="1">
        <v>590705425</v>
      </c>
      <c r="G623" s="1">
        <v>31557.58</v>
      </c>
      <c r="H623" s="3">
        <f>IF(ISERR(LN(Table222[[#This Row],[Close]]/E622)),"-",LN(Table222[[#This Row],[Close]]/E622))</f>
        <v>-4.2073133906914339E-3</v>
      </c>
    </row>
    <row r="624" spans="1:8" x14ac:dyDescent="0.3">
      <c r="A624" s="2">
        <v>44025</v>
      </c>
      <c r="B624" s="1">
        <v>10851.85</v>
      </c>
      <c r="C624" s="1">
        <v>10894.05</v>
      </c>
      <c r="D624" s="1">
        <v>10756.05</v>
      </c>
      <c r="E624" s="1">
        <v>10802.7</v>
      </c>
      <c r="F624" s="1">
        <v>554050579</v>
      </c>
      <c r="G624" s="1">
        <v>30606.3</v>
      </c>
      <c r="H624" s="3">
        <f>IF(ISERR(LN(Table222[[#This Row],[Close]]/E623)),"-",LN(Table222[[#This Row],[Close]]/E623))</f>
        <v>3.2126866059741998E-3</v>
      </c>
    </row>
    <row r="625" spans="1:8" x14ac:dyDescent="0.3">
      <c r="A625" s="2">
        <v>44026</v>
      </c>
      <c r="B625" s="1">
        <v>10750.85</v>
      </c>
      <c r="C625" s="1">
        <v>10755.65</v>
      </c>
      <c r="D625" s="1">
        <v>10562.9</v>
      </c>
      <c r="E625" s="1">
        <v>10607.35</v>
      </c>
      <c r="F625" s="1">
        <v>532368699</v>
      </c>
      <c r="G625" s="1">
        <v>30902.47</v>
      </c>
      <c r="H625" s="3">
        <f>IF(ISERR(LN(Table222[[#This Row],[Close]]/E624)),"-",LN(Table222[[#This Row],[Close]]/E624))</f>
        <v>-1.8248945829038105E-2</v>
      </c>
    </row>
    <row r="626" spans="1:8" x14ac:dyDescent="0.3">
      <c r="A626" s="2">
        <v>44027</v>
      </c>
      <c r="B626" s="1">
        <v>10701</v>
      </c>
      <c r="C626" s="1">
        <v>10827.45</v>
      </c>
      <c r="D626" s="1">
        <v>10577.75</v>
      </c>
      <c r="E626" s="1">
        <v>10618.2</v>
      </c>
      <c r="F626" s="1">
        <v>715901258</v>
      </c>
      <c r="G626" s="1">
        <v>42376.03</v>
      </c>
      <c r="H626" s="3">
        <f>IF(ISERR(LN(Table222[[#This Row],[Close]]/E625)),"-",LN(Table222[[#This Row],[Close]]/E625))</f>
        <v>1.0223528667139743E-3</v>
      </c>
    </row>
    <row r="627" spans="1:8" x14ac:dyDescent="0.3">
      <c r="A627" s="2">
        <v>44028</v>
      </c>
      <c r="B627" s="1">
        <v>10706.2</v>
      </c>
      <c r="C627" s="1">
        <v>10755.3</v>
      </c>
      <c r="D627" s="1">
        <v>10595.2</v>
      </c>
      <c r="E627" s="1">
        <v>10739.95</v>
      </c>
      <c r="F627" s="1">
        <v>694402635</v>
      </c>
      <c r="G627" s="1">
        <v>41453.949999999997</v>
      </c>
      <c r="H627" s="3">
        <f>IF(ISERR(LN(Table222[[#This Row],[Close]]/E626)),"-",LN(Table222[[#This Row],[Close]]/E626))</f>
        <v>1.1400923653342283E-2</v>
      </c>
    </row>
    <row r="628" spans="1:8" x14ac:dyDescent="0.3">
      <c r="A628" s="2">
        <v>44029</v>
      </c>
      <c r="B628" s="1">
        <v>10752</v>
      </c>
      <c r="C628" s="1">
        <v>10933.45</v>
      </c>
      <c r="D628" s="1">
        <v>10749.65</v>
      </c>
      <c r="E628" s="1">
        <v>10901.7</v>
      </c>
      <c r="F628" s="1">
        <v>676881092</v>
      </c>
      <c r="G628" s="1">
        <v>35592.83</v>
      </c>
      <c r="H628" s="3">
        <f>IF(ISERR(LN(Table222[[#This Row],[Close]]/E627)),"-",LN(Table222[[#This Row],[Close]]/E627))</f>
        <v>1.4948306800439333E-2</v>
      </c>
    </row>
    <row r="629" spans="1:8" x14ac:dyDescent="0.3">
      <c r="A629" s="2">
        <v>44032</v>
      </c>
      <c r="B629" s="1">
        <v>10999.45</v>
      </c>
      <c r="C629" s="1">
        <v>11037.9</v>
      </c>
      <c r="D629" s="1">
        <v>10953</v>
      </c>
      <c r="E629" s="1">
        <v>11022.2</v>
      </c>
      <c r="F629" s="1">
        <v>554306867</v>
      </c>
      <c r="G629" s="1">
        <v>32738.639999999999</v>
      </c>
      <c r="H629" s="3">
        <f>IF(ISERR(LN(Table222[[#This Row],[Close]]/E628)),"-",LN(Table222[[#This Row],[Close]]/E628))</f>
        <v>1.0992680446704291E-2</v>
      </c>
    </row>
    <row r="630" spans="1:8" x14ac:dyDescent="0.3">
      <c r="A630" s="2">
        <v>44033</v>
      </c>
      <c r="B630" s="1">
        <v>11126.1</v>
      </c>
      <c r="C630" s="1">
        <v>11179.55</v>
      </c>
      <c r="D630" s="1">
        <v>11113.25</v>
      </c>
      <c r="E630" s="1">
        <v>11162.25</v>
      </c>
      <c r="F630" s="1">
        <v>771998838</v>
      </c>
      <c r="G630" s="1">
        <v>42461.89</v>
      </c>
      <c r="H630" s="3">
        <f>IF(ISERR(LN(Table222[[#This Row],[Close]]/E629)),"-",LN(Table222[[#This Row],[Close]]/E629))</f>
        <v>1.2626128711697352E-2</v>
      </c>
    </row>
    <row r="631" spans="1:8" x14ac:dyDescent="0.3">
      <c r="A631" s="2">
        <v>44034</v>
      </c>
      <c r="B631" s="1">
        <v>11231.2</v>
      </c>
      <c r="C631" s="1">
        <v>11238.1</v>
      </c>
      <c r="D631" s="1">
        <v>11056.55</v>
      </c>
      <c r="E631" s="1">
        <v>11132.6</v>
      </c>
      <c r="F631" s="1">
        <v>765074288</v>
      </c>
      <c r="G631" s="1">
        <v>41068.720000000001</v>
      </c>
      <c r="H631" s="3">
        <f>IF(ISERR(LN(Table222[[#This Row],[Close]]/E630)),"-",LN(Table222[[#This Row],[Close]]/E630))</f>
        <v>-2.6598086535778794E-3</v>
      </c>
    </row>
    <row r="632" spans="1:8" x14ac:dyDescent="0.3">
      <c r="A632" s="2">
        <v>44035</v>
      </c>
      <c r="B632" s="1">
        <v>11135</v>
      </c>
      <c r="C632" s="1">
        <v>11239.8</v>
      </c>
      <c r="D632" s="1">
        <v>11103.15</v>
      </c>
      <c r="E632" s="1">
        <v>11215.45</v>
      </c>
      <c r="F632" s="1">
        <v>621575333</v>
      </c>
      <c r="G632" s="1">
        <v>32744.93</v>
      </c>
      <c r="H632" s="3">
        <f>IF(ISERR(LN(Table222[[#This Row],[Close]]/E631)),"-",LN(Table222[[#This Row],[Close]]/E631))</f>
        <v>7.414551118342539E-3</v>
      </c>
    </row>
    <row r="633" spans="1:8" x14ac:dyDescent="0.3">
      <c r="A633" s="2">
        <v>44036</v>
      </c>
      <c r="B633" s="1">
        <v>11149.95</v>
      </c>
      <c r="C633" s="1">
        <v>11225.4</v>
      </c>
      <c r="D633" s="1">
        <v>11090.3</v>
      </c>
      <c r="E633" s="1">
        <v>11194.15</v>
      </c>
      <c r="F633" s="1">
        <v>678935175</v>
      </c>
      <c r="G633" s="1">
        <v>40217.17</v>
      </c>
      <c r="H633" s="3">
        <f>IF(ISERR(LN(Table222[[#This Row],[Close]]/E632)),"-",LN(Table222[[#This Row],[Close]]/E632))</f>
        <v>-1.9009715848837335E-3</v>
      </c>
    </row>
    <row r="634" spans="1:8" x14ac:dyDescent="0.3">
      <c r="A634" s="2">
        <v>44039</v>
      </c>
      <c r="B634" s="1">
        <v>11225</v>
      </c>
      <c r="C634" s="1">
        <v>11225</v>
      </c>
      <c r="D634" s="1">
        <v>11087.85</v>
      </c>
      <c r="E634" s="1">
        <v>11131.8</v>
      </c>
      <c r="F634" s="1">
        <v>588148687</v>
      </c>
      <c r="G634" s="1">
        <v>34539.730000000003</v>
      </c>
      <c r="H634" s="3">
        <f>IF(ISERR(LN(Table222[[#This Row],[Close]]/E633)),"-",LN(Table222[[#This Row],[Close]]/E633))</f>
        <v>-5.5854431363716118E-3</v>
      </c>
    </row>
    <row r="635" spans="1:8" x14ac:dyDescent="0.3">
      <c r="A635" s="2">
        <v>44040</v>
      </c>
      <c r="B635" s="1">
        <v>11154.1</v>
      </c>
      <c r="C635" s="1">
        <v>11317.75</v>
      </c>
      <c r="D635" s="1">
        <v>11151.4</v>
      </c>
      <c r="E635" s="1">
        <v>11300.55</v>
      </c>
      <c r="F635" s="1">
        <v>683891350</v>
      </c>
      <c r="G635" s="1">
        <v>38677.47</v>
      </c>
      <c r="H635" s="3">
        <f>IF(ISERR(LN(Table222[[#This Row],[Close]]/E634)),"-",LN(Table222[[#This Row],[Close]]/E634))</f>
        <v>1.504551982144569E-2</v>
      </c>
    </row>
    <row r="636" spans="1:8" x14ac:dyDescent="0.3">
      <c r="A636" s="2">
        <v>44041</v>
      </c>
      <c r="B636" s="1">
        <v>11276.9</v>
      </c>
      <c r="C636" s="1">
        <v>11341.4</v>
      </c>
      <c r="D636" s="1">
        <v>11149.75</v>
      </c>
      <c r="E636" s="1">
        <v>11202.85</v>
      </c>
      <c r="F636" s="1">
        <v>600726301</v>
      </c>
      <c r="G636" s="1">
        <v>38726.019999999997</v>
      </c>
      <c r="H636" s="3">
        <f>IF(ISERR(LN(Table222[[#This Row],[Close]]/E635)),"-",LN(Table222[[#This Row],[Close]]/E635))</f>
        <v>-8.6831868839774111E-3</v>
      </c>
    </row>
    <row r="637" spans="1:8" x14ac:dyDescent="0.3">
      <c r="A637" s="2">
        <v>44042</v>
      </c>
      <c r="B637" s="1">
        <v>11254.3</v>
      </c>
      <c r="C637" s="1">
        <v>11299.95</v>
      </c>
      <c r="D637" s="1">
        <v>11084.95</v>
      </c>
      <c r="E637" s="1">
        <v>11102.15</v>
      </c>
      <c r="F637" s="1">
        <v>677761342</v>
      </c>
      <c r="G637" s="1">
        <v>39150.44</v>
      </c>
      <c r="H637" s="3">
        <f>IF(ISERR(LN(Table222[[#This Row],[Close]]/E636)),"-",LN(Table222[[#This Row],[Close]]/E636))</f>
        <v>-9.0294269604375872E-3</v>
      </c>
    </row>
    <row r="638" spans="1:8" x14ac:dyDescent="0.3">
      <c r="A638" s="2">
        <v>44043</v>
      </c>
      <c r="B638" s="1">
        <v>11139.5</v>
      </c>
      <c r="C638" s="1">
        <v>11150.4</v>
      </c>
      <c r="D638" s="1">
        <v>11026.65</v>
      </c>
      <c r="E638" s="1">
        <v>11073.45</v>
      </c>
      <c r="F638" s="1">
        <v>642560311</v>
      </c>
      <c r="G638" s="1">
        <v>36220.089999999997</v>
      </c>
      <c r="H638" s="3">
        <f>IF(ISERR(LN(Table222[[#This Row],[Close]]/E637)),"-",LN(Table222[[#This Row],[Close]]/E637))</f>
        <v>-2.5884319724486563E-3</v>
      </c>
    </row>
    <row r="639" spans="1:8" x14ac:dyDescent="0.3">
      <c r="A639" s="2">
        <v>44046</v>
      </c>
      <c r="B639" s="1">
        <v>11057.55</v>
      </c>
      <c r="C639" s="1">
        <v>11058.05</v>
      </c>
      <c r="D639" s="1">
        <v>10882.25</v>
      </c>
      <c r="E639" s="1">
        <v>10891.6</v>
      </c>
      <c r="F639" s="1">
        <v>680929323</v>
      </c>
      <c r="G639" s="1">
        <v>31149.94</v>
      </c>
      <c r="H639" s="3">
        <f>IF(ISERR(LN(Table222[[#This Row],[Close]]/E638)),"-",LN(Table222[[#This Row],[Close]]/E638))</f>
        <v>-1.6558501347417372E-2</v>
      </c>
    </row>
    <row r="640" spans="1:8" x14ac:dyDescent="0.3">
      <c r="A640" s="2">
        <v>44047</v>
      </c>
      <c r="B640" s="1">
        <v>10946.65</v>
      </c>
      <c r="C640" s="1">
        <v>11112.25</v>
      </c>
      <c r="D640" s="1">
        <v>10908.1</v>
      </c>
      <c r="E640" s="1">
        <v>11095.25</v>
      </c>
      <c r="F640" s="1">
        <v>625738313</v>
      </c>
      <c r="G640" s="1">
        <v>35357.96</v>
      </c>
      <c r="H640" s="3">
        <f>IF(ISERR(LN(Table222[[#This Row],[Close]]/E639)),"-",LN(Table222[[#This Row],[Close]]/E639))</f>
        <v>1.8525238867160679E-2</v>
      </c>
    </row>
    <row r="641" spans="1:8" x14ac:dyDescent="0.3">
      <c r="A641" s="2">
        <v>44048</v>
      </c>
      <c r="B641" s="1">
        <v>11155.75</v>
      </c>
      <c r="C641" s="1">
        <v>11225.65</v>
      </c>
      <c r="D641" s="1">
        <v>11064.05</v>
      </c>
      <c r="E641" s="1">
        <v>11101.65</v>
      </c>
      <c r="F641" s="1">
        <v>667639446</v>
      </c>
      <c r="G641" s="1">
        <v>34894.58</v>
      </c>
      <c r="H641" s="3">
        <f>IF(ISERR(LN(Table222[[#This Row],[Close]]/E640)),"-",LN(Table222[[#This Row],[Close]]/E640))</f>
        <v>5.7665711674614829E-4</v>
      </c>
    </row>
    <row r="642" spans="1:8" x14ac:dyDescent="0.3">
      <c r="A642" s="2">
        <v>44049</v>
      </c>
      <c r="B642" s="1">
        <v>11185.7</v>
      </c>
      <c r="C642" s="1">
        <v>11256.8</v>
      </c>
      <c r="D642" s="1">
        <v>11127.3</v>
      </c>
      <c r="E642" s="1">
        <v>11200.15</v>
      </c>
      <c r="F642" s="1">
        <v>600374615</v>
      </c>
      <c r="G642" s="1">
        <v>31501.08</v>
      </c>
      <c r="H642" s="3">
        <f>IF(ISERR(LN(Table222[[#This Row],[Close]]/E641)),"-",LN(Table222[[#This Row],[Close]]/E641))</f>
        <v>8.8334251486867181E-3</v>
      </c>
    </row>
    <row r="643" spans="1:8" x14ac:dyDescent="0.3">
      <c r="A643" s="2">
        <v>44050</v>
      </c>
      <c r="B643" s="1">
        <v>11186.65</v>
      </c>
      <c r="C643" s="1">
        <v>11231.9</v>
      </c>
      <c r="D643" s="1">
        <v>11142.05</v>
      </c>
      <c r="E643" s="1">
        <v>11214.05</v>
      </c>
      <c r="F643" s="1">
        <v>452629891</v>
      </c>
      <c r="G643" s="1">
        <v>27054.43</v>
      </c>
      <c r="H643" s="3">
        <f>IF(ISERR(LN(Table222[[#This Row],[Close]]/E642)),"-",LN(Table222[[#This Row],[Close]]/E642))</f>
        <v>1.2402853353563766E-3</v>
      </c>
    </row>
    <row r="644" spans="1:8" x14ac:dyDescent="0.3">
      <c r="A644" s="2">
        <v>44053</v>
      </c>
      <c r="B644" s="1">
        <v>11270.25</v>
      </c>
      <c r="C644" s="1">
        <v>11337.3</v>
      </c>
      <c r="D644" s="1">
        <v>11238</v>
      </c>
      <c r="E644" s="1">
        <v>11270.15</v>
      </c>
      <c r="F644" s="1">
        <v>491999534</v>
      </c>
      <c r="G644" s="1">
        <v>29108.25</v>
      </c>
      <c r="H644" s="3">
        <f>IF(ISERR(LN(Table222[[#This Row],[Close]]/E643)),"-",LN(Table222[[#This Row],[Close]]/E643))</f>
        <v>4.9901812309422651E-3</v>
      </c>
    </row>
    <row r="645" spans="1:8" x14ac:dyDescent="0.3">
      <c r="A645" s="2">
        <v>44054</v>
      </c>
      <c r="B645" s="1">
        <v>11322.25</v>
      </c>
      <c r="C645" s="1">
        <v>11373.6</v>
      </c>
      <c r="D645" s="1">
        <v>11299.15</v>
      </c>
      <c r="E645" s="1">
        <v>11322.5</v>
      </c>
      <c r="F645" s="1">
        <v>586084846</v>
      </c>
      <c r="G645" s="1">
        <v>30314.89</v>
      </c>
      <c r="H645" s="3">
        <f>IF(ISERR(LN(Table222[[#This Row],[Close]]/E644)),"-",LN(Table222[[#This Row],[Close]]/E644))</f>
        <v>4.6342588134252122E-3</v>
      </c>
    </row>
    <row r="646" spans="1:8" x14ac:dyDescent="0.3">
      <c r="A646" s="2">
        <v>44055</v>
      </c>
      <c r="B646" s="1">
        <v>11289</v>
      </c>
      <c r="C646" s="1">
        <v>11322</v>
      </c>
      <c r="D646" s="1">
        <v>11242.65</v>
      </c>
      <c r="E646" s="1">
        <v>11308.4</v>
      </c>
      <c r="F646" s="1">
        <v>609858960</v>
      </c>
      <c r="G646" s="1">
        <v>28088.09</v>
      </c>
      <c r="H646" s="3">
        <f>IF(ISERR(LN(Table222[[#This Row],[Close]]/E645)),"-",LN(Table222[[#This Row],[Close]]/E645))</f>
        <v>-1.246084055380327E-3</v>
      </c>
    </row>
    <row r="647" spans="1:8" x14ac:dyDescent="0.3">
      <c r="A647" s="2">
        <v>44056</v>
      </c>
      <c r="B647" s="1">
        <v>11334.85</v>
      </c>
      <c r="C647" s="1">
        <v>11359.3</v>
      </c>
      <c r="D647" s="1">
        <v>11269.95</v>
      </c>
      <c r="E647" s="1">
        <v>11300.45</v>
      </c>
      <c r="F647" s="1">
        <v>562355175</v>
      </c>
      <c r="G647" s="1">
        <v>26500.52</v>
      </c>
      <c r="H647" s="3">
        <f>IF(ISERR(LN(Table222[[#This Row],[Close]]/E646)),"-",LN(Table222[[#This Row],[Close]]/E646))</f>
        <v>-7.0326445862201709E-4</v>
      </c>
    </row>
    <row r="648" spans="1:8" x14ac:dyDescent="0.3">
      <c r="A648" s="2">
        <v>44057</v>
      </c>
      <c r="B648" s="1">
        <v>11353.3</v>
      </c>
      <c r="C648" s="1">
        <v>11366.25</v>
      </c>
      <c r="D648" s="1">
        <v>11111.45</v>
      </c>
      <c r="E648" s="1">
        <v>11178.4</v>
      </c>
      <c r="F648" s="1">
        <v>645109756</v>
      </c>
      <c r="G648" s="1">
        <v>31059.23</v>
      </c>
      <c r="H648" s="3">
        <f>IF(ISERR(LN(Table222[[#This Row],[Close]]/E647)),"-",LN(Table222[[#This Row],[Close]]/E647))</f>
        <v>-1.0859203150128484E-2</v>
      </c>
    </row>
    <row r="649" spans="1:8" x14ac:dyDescent="0.3">
      <c r="A649" s="2">
        <v>44060</v>
      </c>
      <c r="B649" s="1">
        <v>11248.9</v>
      </c>
      <c r="C649" s="1">
        <v>11267.1</v>
      </c>
      <c r="D649" s="1">
        <v>11144.5</v>
      </c>
      <c r="E649" s="1">
        <v>11247.1</v>
      </c>
      <c r="F649" s="1">
        <v>633963958</v>
      </c>
      <c r="G649" s="1">
        <v>27468.67</v>
      </c>
      <c r="H649" s="3">
        <f>IF(ISERR(LN(Table222[[#This Row],[Close]]/E648)),"-",LN(Table222[[#This Row],[Close]]/E648))</f>
        <v>6.126972858148093E-3</v>
      </c>
    </row>
    <row r="650" spans="1:8" x14ac:dyDescent="0.3">
      <c r="A650" s="2">
        <v>44061</v>
      </c>
      <c r="B650" s="1">
        <v>11259.8</v>
      </c>
      <c r="C650" s="1">
        <v>11401.7</v>
      </c>
      <c r="D650" s="1">
        <v>11253.15</v>
      </c>
      <c r="E650" s="1">
        <v>11385.35</v>
      </c>
      <c r="F650" s="1">
        <v>579242492</v>
      </c>
      <c r="G650" s="1">
        <v>27267.51</v>
      </c>
      <c r="H650" s="3">
        <f>IF(ISERR(LN(Table222[[#This Row],[Close]]/E649)),"-",LN(Table222[[#This Row],[Close]]/E649))</f>
        <v>1.2217123605577227E-2</v>
      </c>
    </row>
    <row r="651" spans="1:8" x14ac:dyDescent="0.3">
      <c r="A651" s="2">
        <v>44062</v>
      </c>
      <c r="B651" s="1">
        <v>11452.15</v>
      </c>
      <c r="C651" s="1">
        <v>11460.35</v>
      </c>
      <c r="D651" s="1">
        <v>11394.1</v>
      </c>
      <c r="E651" s="1">
        <v>11408.4</v>
      </c>
      <c r="F651" s="1">
        <v>626217997</v>
      </c>
      <c r="G651" s="1">
        <v>27528.12</v>
      </c>
      <c r="H651" s="3">
        <f>IF(ISERR(LN(Table222[[#This Row],[Close]]/E650)),"-",LN(Table222[[#This Row],[Close]]/E650))</f>
        <v>2.0224849230216792E-3</v>
      </c>
    </row>
    <row r="652" spans="1:8" x14ac:dyDescent="0.3">
      <c r="A652" s="2">
        <v>44063</v>
      </c>
      <c r="B652" s="1">
        <v>11317.45</v>
      </c>
      <c r="C652" s="1">
        <v>11361.45</v>
      </c>
      <c r="D652" s="1">
        <v>11289.8</v>
      </c>
      <c r="E652" s="1">
        <v>11312.2</v>
      </c>
      <c r="F652" s="1">
        <v>791587770</v>
      </c>
      <c r="G652" s="1">
        <v>27676.18</v>
      </c>
      <c r="H652" s="3">
        <f>IF(ISERR(LN(Table222[[#This Row],[Close]]/E651)),"-",LN(Table222[[#This Row],[Close]]/E651))</f>
        <v>-8.4681368334637991E-3</v>
      </c>
    </row>
    <row r="653" spans="1:8" x14ac:dyDescent="0.3">
      <c r="A653" s="2">
        <v>44064</v>
      </c>
      <c r="B653" s="1">
        <v>11409.65</v>
      </c>
      <c r="C653" s="1">
        <v>11418.5</v>
      </c>
      <c r="D653" s="1">
        <v>11362.2</v>
      </c>
      <c r="E653" s="1">
        <v>11371.6</v>
      </c>
      <c r="F653" s="1">
        <v>668719170</v>
      </c>
      <c r="G653" s="1">
        <v>26294.26</v>
      </c>
      <c r="H653" s="3">
        <f>IF(ISERR(LN(Table222[[#This Row],[Close]]/E652)),"-",LN(Table222[[#This Row],[Close]]/E652))</f>
        <v>5.2372297208920626E-3</v>
      </c>
    </row>
    <row r="654" spans="1:8" x14ac:dyDescent="0.3">
      <c r="A654" s="2">
        <v>44067</v>
      </c>
      <c r="B654" s="1">
        <v>11412</v>
      </c>
      <c r="C654" s="1">
        <v>11497.25</v>
      </c>
      <c r="D654" s="1">
        <v>11410.65</v>
      </c>
      <c r="E654" s="1">
        <v>11466.45</v>
      </c>
      <c r="F654" s="1">
        <v>532900535</v>
      </c>
      <c r="G654" s="1">
        <v>28920.84</v>
      </c>
      <c r="H654" s="3">
        <f>IF(ISERR(LN(Table222[[#This Row],[Close]]/E653)),"-",LN(Table222[[#This Row],[Close]]/E653))</f>
        <v>8.3063611256103259E-3</v>
      </c>
    </row>
    <row r="655" spans="1:8" x14ac:dyDescent="0.3">
      <c r="A655" s="2">
        <v>44068</v>
      </c>
      <c r="B655" s="1">
        <v>11513.1</v>
      </c>
      <c r="C655" s="1">
        <v>11525.9</v>
      </c>
      <c r="D655" s="1">
        <v>11423.35</v>
      </c>
      <c r="E655" s="1">
        <v>11472.25</v>
      </c>
      <c r="F655" s="1">
        <v>638152608</v>
      </c>
      <c r="G655" s="1">
        <v>28742.82</v>
      </c>
      <c r="H655" s="3">
        <f>IF(ISERR(LN(Table222[[#This Row],[Close]]/E654)),"-",LN(Table222[[#This Row],[Close]]/E654))</f>
        <v>5.0569562561106503E-4</v>
      </c>
    </row>
    <row r="656" spans="1:8" x14ac:dyDescent="0.3">
      <c r="A656" s="2">
        <v>44069</v>
      </c>
      <c r="B656" s="1">
        <v>11512.85</v>
      </c>
      <c r="C656" s="1">
        <v>11561.75</v>
      </c>
      <c r="D656" s="1">
        <v>11461.85</v>
      </c>
      <c r="E656" s="1">
        <v>11549.6</v>
      </c>
      <c r="F656" s="1">
        <v>743442521</v>
      </c>
      <c r="G656" s="1">
        <v>34852.01</v>
      </c>
      <c r="H656" s="3">
        <f>IF(ISERR(LN(Table222[[#This Row],[Close]]/E655)),"-",LN(Table222[[#This Row],[Close]]/E655))</f>
        <v>6.7197285239703015E-3</v>
      </c>
    </row>
    <row r="657" spans="1:8" x14ac:dyDescent="0.3">
      <c r="A657" s="2">
        <v>44070</v>
      </c>
      <c r="B657" s="1">
        <v>11609.3</v>
      </c>
      <c r="C657" s="1">
        <v>11617.35</v>
      </c>
      <c r="D657" s="1">
        <v>11540.6</v>
      </c>
      <c r="E657" s="1">
        <v>11559.25</v>
      </c>
      <c r="F657" s="1">
        <v>719776490</v>
      </c>
      <c r="G657" s="1">
        <v>31580.61</v>
      </c>
      <c r="H657" s="3">
        <f>IF(ISERR(LN(Table222[[#This Row],[Close]]/E656)),"-",LN(Table222[[#This Row],[Close]]/E656))</f>
        <v>8.3517791330367671E-4</v>
      </c>
    </row>
    <row r="658" spans="1:8" x14ac:dyDescent="0.3">
      <c r="A658" s="2">
        <v>44071</v>
      </c>
      <c r="B658" s="1">
        <v>11602.95</v>
      </c>
      <c r="C658" s="1">
        <v>11686.05</v>
      </c>
      <c r="D658" s="1">
        <v>11589.4</v>
      </c>
      <c r="E658" s="1">
        <v>11647.6</v>
      </c>
      <c r="F658" s="1">
        <v>806997707</v>
      </c>
      <c r="G658" s="1">
        <v>39349.919999999998</v>
      </c>
      <c r="H658" s="3">
        <f>IF(ISERR(LN(Table222[[#This Row],[Close]]/E657)),"-",LN(Table222[[#This Row],[Close]]/E657))</f>
        <v>7.614167958564083E-3</v>
      </c>
    </row>
    <row r="659" spans="1:8" x14ac:dyDescent="0.3">
      <c r="A659" s="2">
        <v>44074</v>
      </c>
      <c r="B659" s="1">
        <v>11777.55</v>
      </c>
      <c r="C659" s="1">
        <v>11794.25</v>
      </c>
      <c r="D659" s="1">
        <v>11325.85</v>
      </c>
      <c r="E659" s="1">
        <v>11387.5</v>
      </c>
      <c r="F659" s="1">
        <v>1371789450</v>
      </c>
      <c r="G659" s="1">
        <v>61668.55</v>
      </c>
      <c r="H659" s="3">
        <f>IF(ISERR(LN(Table222[[#This Row],[Close]]/E658)),"-",LN(Table222[[#This Row],[Close]]/E658))</f>
        <v>-2.2583887619258884E-2</v>
      </c>
    </row>
    <row r="660" spans="1:8" x14ac:dyDescent="0.3">
      <c r="A660" s="2">
        <v>44075</v>
      </c>
      <c r="B660" s="1">
        <v>11464.3</v>
      </c>
      <c r="C660" s="1">
        <v>11553.55</v>
      </c>
      <c r="D660" s="1">
        <v>11366.9</v>
      </c>
      <c r="E660" s="1">
        <v>11470.25</v>
      </c>
      <c r="F660" s="1">
        <v>783769555</v>
      </c>
      <c r="G660" s="1">
        <v>36752.54</v>
      </c>
      <c r="H660" s="3">
        <f>IF(ISERR(LN(Table222[[#This Row],[Close]]/E659)),"-",LN(Table222[[#This Row],[Close]]/E659))</f>
        <v>7.2404643072113339E-3</v>
      </c>
    </row>
    <row r="661" spans="1:8" x14ac:dyDescent="0.3">
      <c r="A661" s="2">
        <v>44076</v>
      </c>
      <c r="B661" s="1">
        <v>11478.55</v>
      </c>
      <c r="C661" s="1">
        <v>11554.75</v>
      </c>
      <c r="D661" s="1">
        <v>11430.4</v>
      </c>
      <c r="E661" s="1">
        <v>11535</v>
      </c>
      <c r="F661" s="1">
        <v>593494423</v>
      </c>
      <c r="G661" s="1">
        <v>27454.65</v>
      </c>
      <c r="H661" s="3">
        <f>IF(ISERR(LN(Table222[[#This Row],[Close]]/E660)),"-",LN(Table222[[#This Row],[Close]]/E660))</f>
        <v>5.6291647324288943E-3</v>
      </c>
    </row>
    <row r="662" spans="1:8" x14ac:dyDescent="0.3">
      <c r="A662" s="2">
        <v>44077</v>
      </c>
      <c r="B662" s="1">
        <v>11566.2</v>
      </c>
      <c r="C662" s="1">
        <v>11584.95</v>
      </c>
      <c r="D662" s="1">
        <v>11507.65</v>
      </c>
      <c r="E662" s="1">
        <v>11527.45</v>
      </c>
      <c r="F662" s="1">
        <v>607115212</v>
      </c>
      <c r="G662" s="1">
        <v>26868.26</v>
      </c>
      <c r="H662" s="3">
        <f>IF(ISERR(LN(Table222[[#This Row],[Close]]/E661)),"-",LN(Table222[[#This Row],[Close]]/E661))</f>
        <v>-6.5474399031464003E-4</v>
      </c>
    </row>
    <row r="663" spans="1:8" x14ac:dyDescent="0.3">
      <c r="A663" s="2">
        <v>44078</v>
      </c>
      <c r="B663" s="1">
        <v>11354.4</v>
      </c>
      <c r="C663" s="1">
        <v>11452.05</v>
      </c>
      <c r="D663" s="1">
        <v>11303.65</v>
      </c>
      <c r="E663" s="1">
        <v>11333.85</v>
      </c>
      <c r="F663" s="1">
        <v>681338905</v>
      </c>
      <c r="G663" s="1">
        <v>31746.86</v>
      </c>
      <c r="H663" s="3">
        <f>IF(ISERR(LN(Table222[[#This Row],[Close]]/E662)),"-",LN(Table222[[#This Row],[Close]]/E662))</f>
        <v>-1.6937324491168509E-2</v>
      </c>
    </row>
    <row r="664" spans="1:8" x14ac:dyDescent="0.3">
      <c r="A664" s="2">
        <v>44081</v>
      </c>
      <c r="B664" s="1">
        <v>11359.6</v>
      </c>
      <c r="C664" s="1">
        <v>11381.15</v>
      </c>
      <c r="D664" s="1">
        <v>11251.7</v>
      </c>
      <c r="E664" s="1">
        <v>11355.05</v>
      </c>
      <c r="F664" s="1">
        <v>560322964</v>
      </c>
      <c r="G664" s="1">
        <v>25959.82</v>
      </c>
      <c r="H664" s="3">
        <f>IF(ISERR(LN(Table222[[#This Row],[Close]]/E663)),"-",LN(Table222[[#This Row],[Close]]/E663))</f>
        <v>1.8687557501366183E-3</v>
      </c>
    </row>
    <row r="665" spans="1:8" x14ac:dyDescent="0.3">
      <c r="A665" s="2">
        <v>44082</v>
      </c>
      <c r="B665" s="1">
        <v>11378.55</v>
      </c>
      <c r="C665" s="1">
        <v>11437.25</v>
      </c>
      <c r="D665" s="1">
        <v>11290.45</v>
      </c>
      <c r="E665" s="1">
        <v>11317.35</v>
      </c>
      <c r="F665" s="1">
        <v>572239350</v>
      </c>
      <c r="G665" s="1">
        <v>27979.7</v>
      </c>
      <c r="H665" s="3">
        <f>IF(ISERR(LN(Table222[[#This Row],[Close]]/E664)),"-",LN(Table222[[#This Row],[Close]]/E664))</f>
        <v>-3.3256324646967609E-3</v>
      </c>
    </row>
    <row r="666" spans="1:8" x14ac:dyDescent="0.3">
      <c r="A666" s="2">
        <v>44083</v>
      </c>
      <c r="B666" s="1">
        <v>11218.6</v>
      </c>
      <c r="C666" s="1">
        <v>11298.15</v>
      </c>
      <c r="D666" s="1">
        <v>11185.15</v>
      </c>
      <c r="E666" s="1">
        <v>11278</v>
      </c>
      <c r="F666" s="1">
        <v>728880693</v>
      </c>
      <c r="G666" s="1">
        <v>32660.67</v>
      </c>
      <c r="H666" s="3">
        <f>IF(ISERR(LN(Table222[[#This Row],[Close]]/E665)),"-",LN(Table222[[#This Row],[Close]]/E665))</f>
        <v>-3.4830210446831823E-3</v>
      </c>
    </row>
    <row r="667" spans="1:8" x14ac:dyDescent="0.3">
      <c r="A667" s="2">
        <v>44084</v>
      </c>
      <c r="B667" s="1">
        <v>11363.3</v>
      </c>
      <c r="C667" s="1">
        <v>11464.05</v>
      </c>
      <c r="D667" s="1">
        <v>11327.4</v>
      </c>
      <c r="E667" s="1">
        <v>11449.25</v>
      </c>
      <c r="F667" s="1">
        <v>679419973</v>
      </c>
      <c r="G667" s="1">
        <v>39239.1</v>
      </c>
      <c r="H667" s="3">
        <f>IF(ISERR(LN(Table222[[#This Row],[Close]]/E666)),"-",LN(Table222[[#This Row],[Close]]/E666))</f>
        <v>1.507030028649042E-2</v>
      </c>
    </row>
    <row r="668" spans="1:8" x14ac:dyDescent="0.3">
      <c r="A668" s="2">
        <v>44085</v>
      </c>
      <c r="B668" s="1">
        <v>11447.8</v>
      </c>
      <c r="C668" s="1">
        <v>11493.5</v>
      </c>
      <c r="D668" s="1">
        <v>11419.9</v>
      </c>
      <c r="E668" s="1">
        <v>11464.45</v>
      </c>
      <c r="F668" s="1">
        <v>554789157</v>
      </c>
      <c r="G668" s="1">
        <v>29614.09</v>
      </c>
      <c r="H668" s="3">
        <f>IF(ISERR(LN(Table222[[#This Row],[Close]]/E667)),"-",LN(Table222[[#This Row],[Close]]/E667))</f>
        <v>1.3267173987232086E-3</v>
      </c>
    </row>
    <row r="669" spans="1:8" x14ac:dyDescent="0.3">
      <c r="A669" s="2">
        <v>44088</v>
      </c>
      <c r="B669" s="1">
        <v>11540.15</v>
      </c>
      <c r="C669" s="1">
        <v>11568.9</v>
      </c>
      <c r="D669" s="1">
        <v>11383.55</v>
      </c>
      <c r="E669" s="1">
        <v>11440.05</v>
      </c>
      <c r="F669" s="1">
        <v>642270123</v>
      </c>
      <c r="G669" s="1">
        <v>33996.94</v>
      </c>
      <c r="H669" s="3">
        <f>IF(ISERR(LN(Table222[[#This Row],[Close]]/E668)),"-",LN(Table222[[#This Row],[Close]]/E668))</f>
        <v>-2.1305864987327225E-3</v>
      </c>
    </row>
    <row r="670" spans="1:8" x14ac:dyDescent="0.3">
      <c r="A670" s="2">
        <v>44089</v>
      </c>
      <c r="B670" s="1">
        <v>11487.2</v>
      </c>
      <c r="C670" s="1">
        <v>11535.95</v>
      </c>
      <c r="D670" s="1">
        <v>11442.25</v>
      </c>
      <c r="E670" s="1">
        <v>11521.8</v>
      </c>
      <c r="F670" s="1">
        <v>506667239</v>
      </c>
      <c r="G670" s="1">
        <v>28054.51</v>
      </c>
      <c r="H670" s="3">
        <f>IF(ISERR(LN(Table222[[#This Row],[Close]]/E669)),"-",LN(Table222[[#This Row],[Close]]/E669))</f>
        <v>7.1205364905140263E-3</v>
      </c>
    </row>
    <row r="671" spans="1:8" x14ac:dyDescent="0.3">
      <c r="A671" s="2">
        <v>44090</v>
      </c>
      <c r="B671" s="1">
        <v>11538.45</v>
      </c>
      <c r="C671" s="1">
        <v>11618.1</v>
      </c>
      <c r="D671" s="1">
        <v>11516.75</v>
      </c>
      <c r="E671" s="1">
        <v>11604.55</v>
      </c>
      <c r="F671" s="1">
        <v>527804775</v>
      </c>
      <c r="G671" s="1">
        <v>27629.71</v>
      </c>
      <c r="H671" s="3">
        <f>IF(ISERR(LN(Table222[[#This Row],[Close]]/E670)),"-",LN(Table222[[#This Row],[Close]]/E670))</f>
        <v>7.1563695231040263E-3</v>
      </c>
    </row>
    <row r="672" spans="1:8" x14ac:dyDescent="0.3">
      <c r="A672" s="2">
        <v>44091</v>
      </c>
      <c r="B672" s="1">
        <v>11539.4</v>
      </c>
      <c r="C672" s="1">
        <v>11587.2</v>
      </c>
      <c r="D672" s="1">
        <v>11498.5</v>
      </c>
      <c r="E672" s="1">
        <v>11516.1</v>
      </c>
      <c r="F672" s="1">
        <v>517729494</v>
      </c>
      <c r="G672" s="1">
        <v>29674.95</v>
      </c>
      <c r="H672" s="3">
        <f>IF(ISERR(LN(Table222[[#This Row],[Close]]/E671)),"-",LN(Table222[[#This Row],[Close]]/E671))</f>
        <v>-7.651206302177675E-3</v>
      </c>
    </row>
    <row r="673" spans="1:8" x14ac:dyDescent="0.3">
      <c r="A673" s="2">
        <v>44092</v>
      </c>
      <c r="B673" s="1">
        <v>11584.1</v>
      </c>
      <c r="C673" s="1">
        <v>11584.1</v>
      </c>
      <c r="D673" s="1">
        <v>11446.1</v>
      </c>
      <c r="E673" s="1">
        <v>11504.95</v>
      </c>
      <c r="F673" s="1">
        <v>764154094</v>
      </c>
      <c r="G673" s="1">
        <v>48698.68</v>
      </c>
      <c r="H673" s="3">
        <f>IF(ISERR(LN(Table222[[#This Row],[Close]]/E672)),"-",LN(Table222[[#This Row],[Close]]/E672))</f>
        <v>-9.6867874157542232E-4</v>
      </c>
    </row>
    <row r="674" spans="1:8" x14ac:dyDescent="0.3">
      <c r="A674" s="2">
        <v>44095</v>
      </c>
      <c r="B674" s="1">
        <v>11503.8</v>
      </c>
      <c r="C674" s="1">
        <v>11535.25</v>
      </c>
      <c r="D674" s="1">
        <v>11218.5</v>
      </c>
      <c r="E674" s="1">
        <v>11250.55</v>
      </c>
      <c r="F674" s="1">
        <v>602851737</v>
      </c>
      <c r="G674" s="1">
        <v>37213.230000000003</v>
      </c>
      <c r="H674" s="3">
        <f>IF(ISERR(LN(Table222[[#This Row],[Close]]/E673)),"-",LN(Table222[[#This Row],[Close]]/E673))</f>
        <v>-2.2360361197041149E-2</v>
      </c>
    </row>
    <row r="675" spans="1:8" x14ac:dyDescent="0.3">
      <c r="A675" s="2">
        <v>44096</v>
      </c>
      <c r="B675" s="1">
        <v>11301.75</v>
      </c>
      <c r="C675" s="1">
        <v>11302.2</v>
      </c>
      <c r="D675" s="1">
        <v>11084.65</v>
      </c>
      <c r="E675" s="1">
        <v>11153.65</v>
      </c>
      <c r="F675" s="1">
        <v>672249921</v>
      </c>
      <c r="G675" s="1">
        <v>36296.49</v>
      </c>
      <c r="H675" s="3">
        <f>IF(ISERR(LN(Table222[[#This Row],[Close]]/E674)),"-",LN(Table222[[#This Row],[Close]]/E674))</f>
        <v>-8.650217746793273E-3</v>
      </c>
    </row>
    <row r="676" spans="1:8" x14ac:dyDescent="0.3">
      <c r="A676" s="2">
        <v>44097</v>
      </c>
      <c r="B676" s="1">
        <v>11258.75</v>
      </c>
      <c r="C676" s="1">
        <v>11259.55</v>
      </c>
      <c r="D676" s="1">
        <v>11024.4</v>
      </c>
      <c r="E676" s="1">
        <v>11131.85</v>
      </c>
      <c r="F676" s="1">
        <v>714925847</v>
      </c>
      <c r="G676" s="1">
        <v>35542.980000000003</v>
      </c>
      <c r="H676" s="3">
        <f>IF(ISERR(LN(Table222[[#This Row],[Close]]/E675)),"-",LN(Table222[[#This Row],[Close]]/E675))</f>
        <v>-1.9564296922665279E-3</v>
      </c>
    </row>
    <row r="677" spans="1:8" x14ac:dyDescent="0.3">
      <c r="A677" s="2">
        <v>44098</v>
      </c>
      <c r="B677" s="1">
        <v>11011</v>
      </c>
      <c r="C677" s="1">
        <v>11015.3</v>
      </c>
      <c r="D677" s="1">
        <v>10790.2</v>
      </c>
      <c r="E677" s="1">
        <v>10805.55</v>
      </c>
      <c r="F677" s="1">
        <v>706139506</v>
      </c>
      <c r="G677" s="1">
        <v>33623.71</v>
      </c>
      <c r="H677" s="3">
        <f>IF(ISERR(LN(Table222[[#This Row],[Close]]/E676)),"-",LN(Table222[[#This Row],[Close]]/E676))</f>
        <v>-2.9750477881848796E-2</v>
      </c>
    </row>
    <row r="678" spans="1:8" x14ac:dyDescent="0.3">
      <c r="A678" s="2">
        <v>44099</v>
      </c>
      <c r="B678" s="1">
        <v>10910.4</v>
      </c>
      <c r="C678" s="1">
        <v>11072.6</v>
      </c>
      <c r="D678" s="1">
        <v>10854.85</v>
      </c>
      <c r="E678" s="1">
        <v>11050.25</v>
      </c>
      <c r="F678" s="1">
        <v>559597322</v>
      </c>
      <c r="G678" s="1">
        <v>31122.18</v>
      </c>
      <c r="H678" s="3">
        <f>IF(ISERR(LN(Table222[[#This Row],[Close]]/E677)),"-",LN(Table222[[#This Row],[Close]]/E677))</f>
        <v>2.2393161118835776E-2</v>
      </c>
    </row>
    <row r="679" spans="1:8" x14ac:dyDescent="0.3">
      <c r="A679" s="2">
        <v>44102</v>
      </c>
      <c r="B679" s="1">
        <v>11140.85</v>
      </c>
      <c r="C679" s="1">
        <v>11239.35</v>
      </c>
      <c r="D679" s="1">
        <v>11099.85</v>
      </c>
      <c r="E679" s="1">
        <v>11227.55</v>
      </c>
      <c r="F679" s="1">
        <v>472777324</v>
      </c>
      <c r="G679" s="1">
        <v>24361.17</v>
      </c>
      <c r="H679" s="3">
        <f>IF(ISERR(LN(Table222[[#This Row],[Close]]/E678)),"-",LN(Table222[[#This Row],[Close]]/E678))</f>
        <v>1.5917527178764334E-2</v>
      </c>
    </row>
    <row r="680" spans="1:8" x14ac:dyDescent="0.3">
      <c r="A680" s="2">
        <v>44103</v>
      </c>
      <c r="B680" s="1">
        <v>11288.6</v>
      </c>
      <c r="C680" s="1">
        <v>11305.4</v>
      </c>
      <c r="D680" s="1">
        <v>11181</v>
      </c>
      <c r="E680" s="1">
        <v>11222.4</v>
      </c>
      <c r="F680" s="1">
        <v>498295735</v>
      </c>
      <c r="G680" s="1">
        <v>26875.14</v>
      </c>
      <c r="H680" s="3">
        <f>IF(ISERR(LN(Table222[[#This Row],[Close]]/E679)),"-",LN(Table222[[#This Row],[Close]]/E679))</f>
        <v>-4.5879835726466887E-4</v>
      </c>
    </row>
    <row r="681" spans="1:8" x14ac:dyDescent="0.3">
      <c r="A681" s="2">
        <v>44104</v>
      </c>
      <c r="B681" s="1">
        <v>11244.45</v>
      </c>
      <c r="C681" s="1">
        <v>11295.4</v>
      </c>
      <c r="D681" s="1">
        <v>11184.55</v>
      </c>
      <c r="E681" s="1">
        <v>11247.55</v>
      </c>
      <c r="F681" s="1">
        <v>499343849</v>
      </c>
      <c r="G681" s="1">
        <v>28134.77</v>
      </c>
      <c r="H681" s="3">
        <f>IF(ISERR(LN(Table222[[#This Row],[Close]]/E680)),"-",LN(Table222[[#This Row],[Close]]/E680))</f>
        <v>2.238546191905813E-3</v>
      </c>
    </row>
  </sheetData>
  <pageMargins left="0.7" right="0.7" top="0.75" bottom="0.75" header="0.3" footer="0.3"/>
  <drawing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8D5CF-5418-47ED-BACD-6E5C8F695D1A}">
  <dimension ref="A1:N681"/>
  <sheetViews>
    <sheetView showGridLines="0" workbookViewId="0"/>
  </sheetViews>
  <sheetFormatPr defaultRowHeight="14.4" x14ac:dyDescent="0.3"/>
  <cols>
    <col min="1" max="1" width="9.21875" style="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38</v>
      </c>
      <c r="B2" s="1" t="s">
        <v>14</v>
      </c>
      <c r="C2" s="2">
        <v>43101</v>
      </c>
      <c r="D2" s="1">
        <v>263.25</v>
      </c>
      <c r="E2" s="1">
        <v>263.25</v>
      </c>
      <c r="F2" s="1">
        <v>266.3</v>
      </c>
      <c r="G2" s="1">
        <v>261.25</v>
      </c>
      <c r="H2" s="1">
        <v>261.8</v>
      </c>
      <c r="I2" s="1">
        <v>262.3</v>
      </c>
      <c r="J2" s="1">
        <v>263.26</v>
      </c>
      <c r="K2" s="1">
        <v>10461011</v>
      </c>
      <c r="L2" s="1">
        <v>2753929704.5500002</v>
      </c>
      <c r="M2" s="1">
        <v>44043</v>
      </c>
      <c r="N2" s="3" t="str">
        <f>IF(ISERR(LN(Table1523[[#This Row],[Close Price]]/I1)),"-",LN(Table1523[[#This Row],[Close Price]]/I1))</f>
        <v>-</v>
      </c>
    </row>
    <row r="3" spans="1:14" x14ac:dyDescent="0.3">
      <c r="A3" s="1" t="s">
        <v>38</v>
      </c>
      <c r="B3" s="1" t="s">
        <v>14</v>
      </c>
      <c r="C3" s="2">
        <v>43102</v>
      </c>
      <c r="D3" s="1">
        <v>262.3</v>
      </c>
      <c r="E3" s="1">
        <v>262.60000000000002</v>
      </c>
      <c r="F3" s="1">
        <v>264.2</v>
      </c>
      <c r="G3" s="1">
        <v>260.45</v>
      </c>
      <c r="H3" s="1">
        <v>260.7</v>
      </c>
      <c r="I3" s="1">
        <v>260.75</v>
      </c>
      <c r="J3" s="1">
        <v>261.83999999999997</v>
      </c>
      <c r="K3" s="1">
        <v>5688384</v>
      </c>
      <c r="L3" s="1">
        <v>1489465051</v>
      </c>
      <c r="M3" s="1">
        <v>45209</v>
      </c>
      <c r="N3" s="3">
        <f>IF(ISERR(LN(Table1523[[#This Row],[Close Price]]/I2)),"-",LN(Table1523[[#This Row],[Close Price]]/I2))</f>
        <v>-5.9267929919461625E-3</v>
      </c>
    </row>
    <row r="4" spans="1:14" x14ac:dyDescent="0.3">
      <c r="A4" s="1" t="s">
        <v>38</v>
      </c>
      <c r="B4" s="1" t="s">
        <v>14</v>
      </c>
      <c r="C4" s="2">
        <v>43103</v>
      </c>
      <c r="D4" s="1">
        <v>260.75</v>
      </c>
      <c r="E4" s="1">
        <v>261.3</v>
      </c>
      <c r="F4" s="1">
        <v>262.64999999999998</v>
      </c>
      <c r="G4" s="1">
        <v>260.60000000000002</v>
      </c>
      <c r="H4" s="1">
        <v>260.95</v>
      </c>
      <c r="I4" s="1">
        <v>261.14999999999998</v>
      </c>
      <c r="J4" s="1">
        <v>261.82</v>
      </c>
      <c r="K4" s="1">
        <v>11018996</v>
      </c>
      <c r="L4" s="1">
        <v>2884992810.3499999</v>
      </c>
      <c r="M4" s="1">
        <v>67791</v>
      </c>
      <c r="N4" s="3">
        <f>IF(ISERR(LN(Table1523[[#This Row],[Close Price]]/I3)),"-",LN(Table1523[[#This Row],[Close Price]]/I3))</f>
        <v>1.5328610014257585E-3</v>
      </c>
    </row>
    <row r="5" spans="1:14" x14ac:dyDescent="0.3">
      <c r="A5" s="1" t="s">
        <v>38</v>
      </c>
      <c r="B5" s="1" t="s">
        <v>14</v>
      </c>
      <c r="C5" s="2">
        <v>43104</v>
      </c>
      <c r="D5" s="1">
        <v>261.14999999999998</v>
      </c>
      <c r="E5" s="1">
        <v>260.95</v>
      </c>
      <c r="F5" s="1">
        <v>262.75</v>
      </c>
      <c r="G5" s="1">
        <v>260.60000000000002</v>
      </c>
      <c r="H5" s="1">
        <v>261.75</v>
      </c>
      <c r="I5" s="1">
        <v>261.55</v>
      </c>
      <c r="J5" s="1">
        <v>261.69</v>
      </c>
      <c r="K5" s="1">
        <v>9368913</v>
      </c>
      <c r="L5" s="1">
        <v>2451729469.9499998</v>
      </c>
      <c r="M5" s="1">
        <v>69338</v>
      </c>
      <c r="N5" s="3">
        <f>IF(ISERR(LN(Table1523[[#This Row],[Close Price]]/I4)),"-",LN(Table1523[[#This Row],[Close Price]]/I4))</f>
        <v>1.5305149343124748E-3</v>
      </c>
    </row>
    <row r="6" spans="1:14" x14ac:dyDescent="0.3">
      <c r="A6" s="1" t="s">
        <v>38</v>
      </c>
      <c r="B6" s="1" t="s">
        <v>14</v>
      </c>
      <c r="C6" s="2">
        <v>43105</v>
      </c>
      <c r="D6" s="1">
        <v>261.55</v>
      </c>
      <c r="E6" s="1">
        <v>261.89999999999998</v>
      </c>
      <c r="F6" s="1">
        <v>263.5</v>
      </c>
      <c r="G6" s="1">
        <v>261.89999999999998</v>
      </c>
      <c r="H6" s="1">
        <v>263</v>
      </c>
      <c r="I6" s="1">
        <v>262.89999999999998</v>
      </c>
      <c r="J6" s="1">
        <v>262.5</v>
      </c>
      <c r="K6" s="1">
        <v>9211954</v>
      </c>
      <c r="L6" s="1">
        <v>2418177130.5999999</v>
      </c>
      <c r="M6" s="1">
        <v>62706</v>
      </c>
      <c r="N6" s="3">
        <f>IF(ISERR(LN(Table1523[[#This Row],[Close Price]]/I5)),"-",LN(Table1523[[#This Row],[Close Price]]/I5))</f>
        <v>5.1482619192153084E-3</v>
      </c>
    </row>
    <row r="7" spans="1:14" x14ac:dyDescent="0.3">
      <c r="A7" s="1" t="s">
        <v>38</v>
      </c>
      <c r="B7" s="1" t="s">
        <v>14</v>
      </c>
      <c r="C7" s="2">
        <v>43108</v>
      </c>
      <c r="D7" s="1">
        <v>262.89999999999998</v>
      </c>
      <c r="E7" s="1">
        <v>264</v>
      </c>
      <c r="F7" s="1">
        <v>266.8</v>
      </c>
      <c r="G7" s="1">
        <v>263.25</v>
      </c>
      <c r="H7" s="1">
        <v>265.75</v>
      </c>
      <c r="I7" s="1">
        <v>265.60000000000002</v>
      </c>
      <c r="J7" s="1">
        <v>265.52</v>
      </c>
      <c r="K7" s="1">
        <v>14433239</v>
      </c>
      <c r="L7" s="1">
        <v>3832243909.4499998</v>
      </c>
      <c r="M7" s="1">
        <v>109978</v>
      </c>
      <c r="N7" s="3">
        <f>IF(ISERR(LN(Table1523[[#This Row],[Close Price]]/I6)),"-",LN(Table1523[[#This Row],[Close Price]]/I6))</f>
        <v>1.0217685866443371E-2</v>
      </c>
    </row>
    <row r="8" spans="1:14" x14ac:dyDescent="0.3">
      <c r="A8" s="1" t="s">
        <v>38</v>
      </c>
      <c r="B8" s="1" t="s">
        <v>14</v>
      </c>
      <c r="C8" s="2">
        <v>43109</v>
      </c>
      <c r="D8" s="1">
        <v>265.60000000000002</v>
      </c>
      <c r="E8" s="1">
        <v>265.5</v>
      </c>
      <c r="F8" s="1">
        <v>272</v>
      </c>
      <c r="G8" s="1">
        <v>264.75</v>
      </c>
      <c r="H8" s="1">
        <v>270.25</v>
      </c>
      <c r="I8" s="1">
        <v>270.55</v>
      </c>
      <c r="J8" s="1">
        <v>269.5</v>
      </c>
      <c r="K8" s="1">
        <v>25737663</v>
      </c>
      <c r="L8" s="1">
        <v>6936322435</v>
      </c>
      <c r="M8" s="1">
        <v>122424</v>
      </c>
      <c r="N8" s="3">
        <f>IF(ISERR(LN(Table1523[[#This Row],[Close Price]]/I7)),"-",LN(Table1523[[#This Row],[Close Price]]/I7))</f>
        <v>1.8465506486465524E-2</v>
      </c>
    </row>
    <row r="9" spans="1:14" x14ac:dyDescent="0.3">
      <c r="A9" s="1" t="s">
        <v>38</v>
      </c>
      <c r="B9" s="1" t="s">
        <v>14</v>
      </c>
      <c r="C9" s="2">
        <v>43110</v>
      </c>
      <c r="D9" s="1">
        <v>270.55</v>
      </c>
      <c r="E9" s="1">
        <v>273.45</v>
      </c>
      <c r="F9" s="1">
        <v>274</v>
      </c>
      <c r="G9" s="1">
        <v>269.05</v>
      </c>
      <c r="H9" s="1">
        <v>269.45</v>
      </c>
      <c r="I9" s="1">
        <v>269.39999999999998</v>
      </c>
      <c r="J9" s="1">
        <v>271.33999999999997</v>
      </c>
      <c r="K9" s="1">
        <v>16441299</v>
      </c>
      <c r="L9" s="1">
        <v>4461163514.8500004</v>
      </c>
      <c r="M9" s="1">
        <v>108628</v>
      </c>
      <c r="N9" s="3">
        <f>IF(ISERR(LN(Table1523[[#This Row],[Close Price]]/I8)),"-",LN(Table1523[[#This Row],[Close Price]]/I8))</f>
        <v>-4.2596601124808156E-3</v>
      </c>
    </row>
    <row r="10" spans="1:14" x14ac:dyDescent="0.3">
      <c r="A10" s="1" t="s">
        <v>38</v>
      </c>
      <c r="B10" s="1" t="s">
        <v>14</v>
      </c>
      <c r="C10" s="2">
        <v>43111</v>
      </c>
      <c r="D10" s="1">
        <v>269.39999999999998</v>
      </c>
      <c r="E10" s="1">
        <v>269.5</v>
      </c>
      <c r="F10" s="1">
        <v>271</v>
      </c>
      <c r="G10" s="1">
        <v>268.10000000000002</v>
      </c>
      <c r="H10" s="1">
        <v>269.95</v>
      </c>
      <c r="I10" s="1">
        <v>269.8</v>
      </c>
      <c r="J10" s="1">
        <v>269.82</v>
      </c>
      <c r="K10" s="1">
        <v>11287447</v>
      </c>
      <c r="L10" s="1">
        <v>3045589736.25</v>
      </c>
      <c r="M10" s="1">
        <v>82350</v>
      </c>
      <c r="N10" s="3">
        <f>IF(ISERR(LN(Table1523[[#This Row],[Close Price]]/I9)),"-",LN(Table1523[[#This Row],[Close Price]]/I9))</f>
        <v>1.4836797973919443E-3</v>
      </c>
    </row>
    <row r="11" spans="1:14" x14ac:dyDescent="0.3">
      <c r="A11" s="1" t="s">
        <v>38</v>
      </c>
      <c r="B11" s="1" t="s">
        <v>14</v>
      </c>
      <c r="C11" s="2">
        <v>43112</v>
      </c>
      <c r="D11" s="1">
        <v>269.8</v>
      </c>
      <c r="E11" s="1">
        <v>270.25</v>
      </c>
      <c r="F11" s="1">
        <v>271.35000000000002</v>
      </c>
      <c r="G11" s="1">
        <v>266.14999999999998</v>
      </c>
      <c r="H11" s="1">
        <v>267.14999999999998</v>
      </c>
      <c r="I11" s="1">
        <v>267.55</v>
      </c>
      <c r="J11" s="1">
        <v>268.58</v>
      </c>
      <c r="K11" s="1">
        <v>8179762</v>
      </c>
      <c r="L11" s="1">
        <v>2196889040.8000002</v>
      </c>
      <c r="M11" s="1">
        <v>66960</v>
      </c>
      <c r="N11" s="3">
        <f>IF(ISERR(LN(Table1523[[#This Row],[Close Price]]/I10)),"-",LN(Table1523[[#This Row],[Close Price]]/I10))</f>
        <v>-8.3744790163418955E-3</v>
      </c>
    </row>
    <row r="12" spans="1:14" x14ac:dyDescent="0.3">
      <c r="A12" s="1" t="s">
        <v>38</v>
      </c>
      <c r="B12" s="1" t="s">
        <v>14</v>
      </c>
      <c r="C12" s="2">
        <v>43115</v>
      </c>
      <c r="D12" s="1">
        <v>267.55</v>
      </c>
      <c r="E12" s="1">
        <v>268</v>
      </c>
      <c r="F12" s="1">
        <v>271.10000000000002</v>
      </c>
      <c r="G12" s="1">
        <v>267</v>
      </c>
      <c r="H12" s="1">
        <v>267.75</v>
      </c>
      <c r="I12" s="1">
        <v>267.60000000000002</v>
      </c>
      <c r="J12" s="1">
        <v>268.70999999999998</v>
      </c>
      <c r="K12" s="1">
        <v>10538330</v>
      </c>
      <c r="L12" s="1">
        <v>2831776794.4000001</v>
      </c>
      <c r="M12" s="1">
        <v>105293</v>
      </c>
      <c r="N12" s="3">
        <f>IF(ISERR(LN(Table1523[[#This Row],[Close Price]]/I11)),"-",LN(Table1523[[#This Row],[Close Price]]/I11))</f>
        <v>1.8686349675987144E-4</v>
      </c>
    </row>
    <row r="13" spans="1:14" x14ac:dyDescent="0.3">
      <c r="A13" s="1" t="s">
        <v>38</v>
      </c>
      <c r="B13" s="1" t="s">
        <v>14</v>
      </c>
      <c r="C13" s="2">
        <v>43116</v>
      </c>
      <c r="D13" s="1">
        <v>267.60000000000002</v>
      </c>
      <c r="E13" s="1">
        <v>268.2</v>
      </c>
      <c r="F13" s="1">
        <v>268.7</v>
      </c>
      <c r="G13" s="1">
        <v>260.8</v>
      </c>
      <c r="H13" s="1">
        <v>262.60000000000002</v>
      </c>
      <c r="I13" s="1">
        <v>261.7</v>
      </c>
      <c r="J13" s="1">
        <v>263.52</v>
      </c>
      <c r="K13" s="1">
        <v>12935712</v>
      </c>
      <c r="L13" s="1">
        <v>3408816014.1999998</v>
      </c>
      <c r="M13" s="1">
        <v>117895</v>
      </c>
      <c r="N13" s="3">
        <f>IF(ISERR(LN(Table1523[[#This Row],[Close Price]]/I12)),"-",LN(Table1523[[#This Row],[Close Price]]/I12))</f>
        <v>-2.2294518717973371E-2</v>
      </c>
    </row>
    <row r="14" spans="1:14" x14ac:dyDescent="0.3">
      <c r="A14" s="1" t="s">
        <v>38</v>
      </c>
      <c r="B14" s="1" t="s">
        <v>14</v>
      </c>
      <c r="C14" s="2">
        <v>43117</v>
      </c>
      <c r="D14" s="1">
        <v>261.7</v>
      </c>
      <c r="E14" s="1">
        <v>262</v>
      </c>
      <c r="F14" s="1">
        <v>267</v>
      </c>
      <c r="G14" s="1">
        <v>259.55</v>
      </c>
      <c r="H14" s="1">
        <v>266.39999999999998</v>
      </c>
      <c r="I14" s="1">
        <v>266.05</v>
      </c>
      <c r="J14" s="1">
        <v>263.83</v>
      </c>
      <c r="K14" s="1">
        <v>16375659</v>
      </c>
      <c r="L14" s="1">
        <v>4320376055.9499998</v>
      </c>
      <c r="M14" s="1">
        <v>113452</v>
      </c>
      <c r="N14" s="3">
        <f>IF(ISERR(LN(Table1523[[#This Row],[Close Price]]/I13)),"-",LN(Table1523[[#This Row],[Close Price]]/I13))</f>
        <v>1.6485451506278111E-2</v>
      </c>
    </row>
    <row r="15" spans="1:14" x14ac:dyDescent="0.3">
      <c r="A15" s="1" t="s">
        <v>38</v>
      </c>
      <c r="B15" s="1" t="s">
        <v>14</v>
      </c>
      <c r="C15" s="2">
        <v>43118</v>
      </c>
      <c r="D15" s="1">
        <v>266.05</v>
      </c>
      <c r="E15" s="1">
        <v>268</v>
      </c>
      <c r="F15" s="1">
        <v>275.25</v>
      </c>
      <c r="G15" s="1">
        <v>266.64999999999998</v>
      </c>
      <c r="H15" s="1">
        <v>274</v>
      </c>
      <c r="I15" s="1">
        <v>273.39999999999998</v>
      </c>
      <c r="J15" s="1">
        <v>272.79000000000002</v>
      </c>
      <c r="K15" s="1">
        <v>26442702</v>
      </c>
      <c r="L15" s="1">
        <v>7213332786.8500004</v>
      </c>
      <c r="M15" s="1">
        <v>175662</v>
      </c>
      <c r="N15" s="3">
        <f>IF(ISERR(LN(Table1523[[#This Row],[Close Price]]/I14)),"-",LN(Table1523[[#This Row],[Close Price]]/I14))</f>
        <v>2.7251663247470793E-2</v>
      </c>
    </row>
    <row r="16" spans="1:14" x14ac:dyDescent="0.3">
      <c r="A16" s="1" t="s">
        <v>38</v>
      </c>
      <c r="B16" s="1" t="s">
        <v>14</v>
      </c>
      <c r="C16" s="2">
        <v>43119</v>
      </c>
      <c r="D16" s="1">
        <v>273.39999999999998</v>
      </c>
      <c r="E16" s="1">
        <v>276</v>
      </c>
      <c r="F16" s="1">
        <v>277.5</v>
      </c>
      <c r="G16" s="1">
        <v>271.10000000000002</v>
      </c>
      <c r="H16" s="1">
        <v>274</v>
      </c>
      <c r="I16" s="1">
        <v>274.55</v>
      </c>
      <c r="J16" s="1">
        <v>274.45999999999998</v>
      </c>
      <c r="K16" s="1">
        <v>25710521</v>
      </c>
      <c r="L16" s="1">
        <v>7056517733.6000004</v>
      </c>
      <c r="M16" s="1">
        <v>196232</v>
      </c>
      <c r="N16" s="3">
        <f>IF(ISERR(LN(Table1523[[#This Row],[Close Price]]/I15)),"-",LN(Table1523[[#This Row],[Close Price]]/I15))</f>
        <v>4.1974694350326485E-3</v>
      </c>
    </row>
    <row r="17" spans="1:14" x14ac:dyDescent="0.3">
      <c r="A17" s="1" t="s">
        <v>38</v>
      </c>
      <c r="B17" s="1" t="s">
        <v>14</v>
      </c>
      <c r="C17" s="2">
        <v>43122</v>
      </c>
      <c r="D17" s="1">
        <v>274.55</v>
      </c>
      <c r="E17" s="1">
        <v>275</v>
      </c>
      <c r="F17" s="1">
        <v>275.5</v>
      </c>
      <c r="G17" s="1">
        <v>271.7</v>
      </c>
      <c r="H17" s="1">
        <v>272.7</v>
      </c>
      <c r="I17" s="1">
        <v>273.64999999999998</v>
      </c>
      <c r="J17" s="1">
        <v>272.83999999999997</v>
      </c>
      <c r="K17" s="1">
        <v>8339156</v>
      </c>
      <c r="L17" s="1">
        <v>2275255436.0500002</v>
      </c>
      <c r="M17" s="1">
        <v>60237</v>
      </c>
      <c r="N17" s="3">
        <f>IF(ISERR(LN(Table1523[[#This Row],[Close Price]]/I16)),"-",LN(Table1523[[#This Row],[Close Price]]/I16))</f>
        <v>-3.2834761349546226E-3</v>
      </c>
    </row>
    <row r="18" spans="1:14" x14ac:dyDescent="0.3">
      <c r="A18" s="1" t="s">
        <v>38</v>
      </c>
      <c r="B18" s="1" t="s">
        <v>14</v>
      </c>
      <c r="C18" s="2">
        <v>43123</v>
      </c>
      <c r="D18" s="1">
        <v>273.64999999999998</v>
      </c>
      <c r="E18" s="1">
        <v>274</v>
      </c>
      <c r="F18" s="1">
        <v>277.25</v>
      </c>
      <c r="G18" s="1">
        <v>273.55</v>
      </c>
      <c r="H18" s="1">
        <v>276.8</v>
      </c>
      <c r="I18" s="1">
        <v>276.60000000000002</v>
      </c>
      <c r="J18" s="1">
        <v>275.57</v>
      </c>
      <c r="K18" s="1">
        <v>18244388</v>
      </c>
      <c r="L18" s="1">
        <v>5027638083.6000004</v>
      </c>
      <c r="M18" s="1">
        <v>97311</v>
      </c>
      <c r="N18" s="3">
        <f>IF(ISERR(LN(Table1523[[#This Row],[Close Price]]/I17)),"-",LN(Table1523[[#This Row],[Close Price]]/I17))</f>
        <v>1.0722501640730811E-2</v>
      </c>
    </row>
    <row r="19" spans="1:14" x14ac:dyDescent="0.3">
      <c r="A19" s="1" t="s">
        <v>38</v>
      </c>
      <c r="B19" s="1" t="s">
        <v>14</v>
      </c>
      <c r="C19" s="2">
        <v>43124</v>
      </c>
      <c r="D19" s="1">
        <v>276.60000000000002</v>
      </c>
      <c r="E19" s="1">
        <v>276.64999999999998</v>
      </c>
      <c r="F19" s="1">
        <v>282</v>
      </c>
      <c r="G19" s="1">
        <v>276.05</v>
      </c>
      <c r="H19" s="1">
        <v>280.55</v>
      </c>
      <c r="I19" s="1">
        <v>281.45</v>
      </c>
      <c r="J19" s="1">
        <v>279.68</v>
      </c>
      <c r="K19" s="1">
        <v>17305234</v>
      </c>
      <c r="L19" s="1">
        <v>4839854901.3000002</v>
      </c>
      <c r="M19" s="1">
        <v>112197</v>
      </c>
      <c r="N19" s="3">
        <f>IF(ISERR(LN(Table1523[[#This Row],[Close Price]]/I18)),"-",LN(Table1523[[#This Row],[Close Price]]/I18))</f>
        <v>1.7382392679377592E-2</v>
      </c>
    </row>
    <row r="20" spans="1:14" x14ac:dyDescent="0.3">
      <c r="A20" s="1" t="s">
        <v>38</v>
      </c>
      <c r="B20" s="1" t="s">
        <v>14</v>
      </c>
      <c r="C20" s="2">
        <v>43125</v>
      </c>
      <c r="D20" s="1">
        <v>281.45</v>
      </c>
      <c r="E20" s="1">
        <v>281</v>
      </c>
      <c r="F20" s="1">
        <v>283.2</v>
      </c>
      <c r="G20" s="1">
        <v>278.60000000000002</v>
      </c>
      <c r="H20" s="1">
        <v>280.7</v>
      </c>
      <c r="I20" s="1">
        <v>281.25</v>
      </c>
      <c r="J20" s="1">
        <v>280.8</v>
      </c>
      <c r="K20" s="1">
        <v>13124518</v>
      </c>
      <c r="L20" s="1">
        <v>3685305307.6500001</v>
      </c>
      <c r="M20" s="1">
        <v>132581</v>
      </c>
      <c r="N20" s="3">
        <f>IF(ISERR(LN(Table1523[[#This Row],[Close Price]]/I19)),"-",LN(Table1523[[#This Row],[Close Price]]/I19))</f>
        <v>-7.108583914056146E-4</v>
      </c>
    </row>
    <row r="21" spans="1:14" x14ac:dyDescent="0.3">
      <c r="A21" s="1" t="s">
        <v>38</v>
      </c>
      <c r="B21" s="1" t="s">
        <v>14</v>
      </c>
      <c r="C21" s="2">
        <v>43129</v>
      </c>
      <c r="D21" s="1">
        <v>281.25</v>
      </c>
      <c r="E21" s="1">
        <v>281.14999999999998</v>
      </c>
      <c r="F21" s="1">
        <v>283.3</v>
      </c>
      <c r="G21" s="1">
        <v>275</v>
      </c>
      <c r="H21" s="1">
        <v>275.2</v>
      </c>
      <c r="I21" s="1">
        <v>275.64999999999998</v>
      </c>
      <c r="J21" s="1">
        <v>277.08</v>
      </c>
      <c r="K21" s="1">
        <v>9569723</v>
      </c>
      <c r="L21" s="1">
        <v>2651569801.5500002</v>
      </c>
      <c r="M21" s="1">
        <v>100959</v>
      </c>
      <c r="N21" s="3">
        <f>IF(ISERR(LN(Table1523[[#This Row],[Close Price]]/I20)),"-",LN(Table1523[[#This Row],[Close Price]]/I20))</f>
        <v>-2.0112008482937399E-2</v>
      </c>
    </row>
    <row r="22" spans="1:14" x14ac:dyDescent="0.3">
      <c r="A22" s="1" t="s">
        <v>38</v>
      </c>
      <c r="B22" s="1" t="s">
        <v>14</v>
      </c>
      <c r="C22" s="2">
        <v>43130</v>
      </c>
      <c r="D22" s="1">
        <v>275.64999999999998</v>
      </c>
      <c r="E22" s="1">
        <v>275</v>
      </c>
      <c r="F22" s="1">
        <v>276.45</v>
      </c>
      <c r="G22" s="1">
        <v>271.95</v>
      </c>
      <c r="H22" s="1">
        <v>275.75</v>
      </c>
      <c r="I22" s="1">
        <v>275.2</v>
      </c>
      <c r="J22" s="1">
        <v>274.41000000000003</v>
      </c>
      <c r="K22" s="1">
        <v>13057276</v>
      </c>
      <c r="L22" s="1">
        <v>3583061025.5500002</v>
      </c>
      <c r="M22" s="1">
        <v>107090</v>
      </c>
      <c r="N22" s="3">
        <f>IF(ISERR(LN(Table1523[[#This Row],[Close Price]]/I21)),"-",LN(Table1523[[#This Row],[Close Price]]/I21))</f>
        <v>-1.6338389765039696E-3</v>
      </c>
    </row>
    <row r="23" spans="1:14" x14ac:dyDescent="0.3">
      <c r="A23" s="1" t="s">
        <v>38</v>
      </c>
      <c r="B23" s="1" t="s">
        <v>14</v>
      </c>
      <c r="C23" s="2">
        <v>43131</v>
      </c>
      <c r="D23" s="1">
        <v>275.2</v>
      </c>
      <c r="E23" s="1">
        <v>273.89999999999998</v>
      </c>
      <c r="F23" s="1">
        <v>276</v>
      </c>
      <c r="G23" s="1">
        <v>269.85000000000002</v>
      </c>
      <c r="H23" s="1">
        <v>271.35000000000002</v>
      </c>
      <c r="I23" s="1">
        <v>271.39999999999998</v>
      </c>
      <c r="J23" s="1">
        <v>272.88</v>
      </c>
      <c r="K23" s="1">
        <v>18945945</v>
      </c>
      <c r="L23" s="1">
        <v>5169900054.25</v>
      </c>
      <c r="M23" s="1">
        <v>141071</v>
      </c>
      <c r="N23" s="3">
        <f>IF(ISERR(LN(Table1523[[#This Row],[Close Price]]/I22)),"-",LN(Table1523[[#This Row],[Close Price]]/I22))</f>
        <v>-1.3904358658419911E-2</v>
      </c>
    </row>
    <row r="24" spans="1:14" x14ac:dyDescent="0.3">
      <c r="A24" s="1" t="s">
        <v>38</v>
      </c>
      <c r="B24" s="1" t="s">
        <v>14</v>
      </c>
      <c r="C24" s="2">
        <v>43132</v>
      </c>
      <c r="D24" s="1">
        <v>271.39999999999998</v>
      </c>
      <c r="E24" s="1">
        <v>272</v>
      </c>
      <c r="F24" s="1">
        <v>290.3</v>
      </c>
      <c r="G24" s="1">
        <v>267.39999999999998</v>
      </c>
      <c r="H24" s="1">
        <v>275.5</v>
      </c>
      <c r="I24" s="1">
        <v>275.3</v>
      </c>
      <c r="J24" s="1">
        <v>279.2</v>
      </c>
      <c r="K24" s="1">
        <v>59362154</v>
      </c>
      <c r="L24" s="1">
        <v>16574119704.6</v>
      </c>
      <c r="M24" s="1">
        <v>283270</v>
      </c>
      <c r="N24" s="3">
        <f>IF(ISERR(LN(Table1523[[#This Row],[Close Price]]/I23)),"-",LN(Table1523[[#This Row],[Close Price]]/I23))</f>
        <v>1.4267664747793063E-2</v>
      </c>
    </row>
    <row r="25" spans="1:14" x14ac:dyDescent="0.3">
      <c r="A25" s="1" t="s">
        <v>38</v>
      </c>
      <c r="B25" s="1" t="s">
        <v>14</v>
      </c>
      <c r="C25" s="2">
        <v>43133</v>
      </c>
      <c r="D25" s="1">
        <v>275.3</v>
      </c>
      <c r="E25" s="1">
        <v>274.39999999999998</v>
      </c>
      <c r="F25" s="1">
        <v>285.64999999999998</v>
      </c>
      <c r="G25" s="1">
        <v>270.8</v>
      </c>
      <c r="H25" s="1">
        <v>274.5</v>
      </c>
      <c r="I25" s="1">
        <v>275.35000000000002</v>
      </c>
      <c r="J25" s="1">
        <v>278.35000000000002</v>
      </c>
      <c r="K25" s="1">
        <v>35008302</v>
      </c>
      <c r="L25" s="1">
        <v>9744734166.1000004</v>
      </c>
      <c r="M25" s="1">
        <v>220209</v>
      </c>
      <c r="N25" s="3">
        <f>IF(ISERR(LN(Table1523[[#This Row],[Close Price]]/I24)),"-",LN(Table1523[[#This Row],[Close Price]]/I24))</f>
        <v>1.8160355992901455E-4</v>
      </c>
    </row>
    <row r="26" spans="1:14" x14ac:dyDescent="0.3">
      <c r="A26" s="1" t="s">
        <v>38</v>
      </c>
      <c r="B26" s="1" t="s">
        <v>14</v>
      </c>
      <c r="C26" s="2">
        <v>43136</v>
      </c>
      <c r="D26" s="1">
        <v>275.35000000000002</v>
      </c>
      <c r="E26" s="1">
        <v>273.55</v>
      </c>
      <c r="F26" s="1">
        <v>281.7</v>
      </c>
      <c r="G26" s="1">
        <v>271.85000000000002</v>
      </c>
      <c r="H26" s="1">
        <v>279.8</v>
      </c>
      <c r="I26" s="1">
        <v>279.25</v>
      </c>
      <c r="J26" s="1">
        <v>278.26</v>
      </c>
      <c r="K26" s="1">
        <v>19706340</v>
      </c>
      <c r="L26" s="1">
        <v>5483539597.8999996</v>
      </c>
      <c r="M26" s="1">
        <v>190487</v>
      </c>
      <c r="N26" s="3">
        <f>IF(ISERR(LN(Table1523[[#This Row],[Close Price]]/I25)),"-",LN(Table1523[[#This Row],[Close Price]]/I25))</f>
        <v>1.406442224081947E-2</v>
      </c>
    </row>
    <row r="27" spans="1:14" x14ac:dyDescent="0.3">
      <c r="A27" s="1" t="s">
        <v>38</v>
      </c>
      <c r="B27" s="1" t="s">
        <v>14</v>
      </c>
      <c r="C27" s="2">
        <v>43137</v>
      </c>
      <c r="D27" s="1">
        <v>279.25</v>
      </c>
      <c r="E27" s="1">
        <v>269.95</v>
      </c>
      <c r="F27" s="1">
        <v>277.3</v>
      </c>
      <c r="G27" s="1">
        <v>268.14999999999998</v>
      </c>
      <c r="H27" s="1">
        <v>274.75</v>
      </c>
      <c r="I27" s="1">
        <v>273.5</v>
      </c>
      <c r="J27" s="1">
        <v>273.27</v>
      </c>
      <c r="K27" s="1">
        <v>15822723</v>
      </c>
      <c r="L27" s="1">
        <v>4323856239.4499998</v>
      </c>
      <c r="M27" s="1">
        <v>113591</v>
      </c>
      <c r="N27" s="3">
        <f>IF(ISERR(LN(Table1523[[#This Row],[Close Price]]/I26)),"-",LN(Table1523[[#This Row],[Close Price]]/I26))</f>
        <v>-2.0805816087274151E-2</v>
      </c>
    </row>
    <row r="28" spans="1:14" x14ac:dyDescent="0.3">
      <c r="A28" s="1" t="s">
        <v>38</v>
      </c>
      <c r="B28" s="1" t="s">
        <v>14</v>
      </c>
      <c r="C28" s="2">
        <v>43138</v>
      </c>
      <c r="D28" s="1">
        <v>273.5</v>
      </c>
      <c r="E28" s="1">
        <v>278</v>
      </c>
      <c r="F28" s="1">
        <v>278.75</v>
      </c>
      <c r="G28" s="1">
        <v>274</v>
      </c>
      <c r="H28" s="1">
        <v>275.2</v>
      </c>
      <c r="I28" s="1">
        <v>275.14999999999998</v>
      </c>
      <c r="J28" s="1">
        <v>275.52999999999997</v>
      </c>
      <c r="K28" s="1">
        <v>12956103</v>
      </c>
      <c r="L28" s="1">
        <v>3569741913.3000002</v>
      </c>
      <c r="M28" s="1">
        <v>67020</v>
      </c>
      <c r="N28" s="3">
        <f>IF(ISERR(LN(Table1523[[#This Row],[Close Price]]/I27)),"-",LN(Table1523[[#This Row],[Close Price]]/I27))</f>
        <v>6.0147816437317314E-3</v>
      </c>
    </row>
    <row r="29" spans="1:14" x14ac:dyDescent="0.3">
      <c r="A29" s="1" t="s">
        <v>38</v>
      </c>
      <c r="B29" s="1" t="s">
        <v>14</v>
      </c>
      <c r="C29" s="2">
        <v>43139</v>
      </c>
      <c r="D29" s="1">
        <v>275.14999999999998</v>
      </c>
      <c r="E29" s="1">
        <v>275.7</v>
      </c>
      <c r="F29" s="1">
        <v>276.89999999999998</v>
      </c>
      <c r="G29" s="1">
        <v>272.64999999999998</v>
      </c>
      <c r="H29" s="1">
        <v>273.89999999999998</v>
      </c>
      <c r="I29" s="1">
        <v>274.10000000000002</v>
      </c>
      <c r="J29" s="1">
        <v>274.87</v>
      </c>
      <c r="K29" s="1">
        <v>9779911</v>
      </c>
      <c r="L29" s="1">
        <v>2688180687.1500001</v>
      </c>
      <c r="M29" s="1">
        <v>87155</v>
      </c>
      <c r="N29" s="3">
        <f>IF(ISERR(LN(Table1523[[#This Row],[Close Price]]/I28)),"-",LN(Table1523[[#This Row],[Close Price]]/I28))</f>
        <v>-3.8234001970275018E-3</v>
      </c>
    </row>
    <row r="30" spans="1:14" x14ac:dyDescent="0.3">
      <c r="A30" s="1" t="s">
        <v>38</v>
      </c>
      <c r="B30" s="1" t="s">
        <v>14</v>
      </c>
      <c r="C30" s="2">
        <v>43140</v>
      </c>
      <c r="D30" s="1">
        <v>274.10000000000002</v>
      </c>
      <c r="E30" s="1">
        <v>271</v>
      </c>
      <c r="F30" s="1">
        <v>272.5</v>
      </c>
      <c r="G30" s="1">
        <v>267.8</v>
      </c>
      <c r="H30" s="1">
        <v>271.5</v>
      </c>
      <c r="I30" s="1">
        <v>271.35000000000002</v>
      </c>
      <c r="J30" s="1">
        <v>270.18</v>
      </c>
      <c r="K30" s="1">
        <v>14204123</v>
      </c>
      <c r="L30" s="1">
        <v>3837643796.1500001</v>
      </c>
      <c r="M30" s="1">
        <v>94584</v>
      </c>
      <c r="N30" s="3">
        <f>IF(ISERR(LN(Table1523[[#This Row],[Close Price]]/I29)),"-",LN(Table1523[[#This Row],[Close Price]]/I29))</f>
        <v>-1.0083502799326268E-2</v>
      </c>
    </row>
    <row r="31" spans="1:14" x14ac:dyDescent="0.3">
      <c r="A31" s="1" t="s">
        <v>38</v>
      </c>
      <c r="B31" s="1" t="s">
        <v>14</v>
      </c>
      <c r="C31" s="2">
        <v>43143</v>
      </c>
      <c r="D31" s="1">
        <v>271.35000000000002</v>
      </c>
      <c r="E31" s="1">
        <v>272.45</v>
      </c>
      <c r="F31" s="1">
        <v>273.85000000000002</v>
      </c>
      <c r="G31" s="1">
        <v>269.3</v>
      </c>
      <c r="H31" s="1">
        <v>270</v>
      </c>
      <c r="I31" s="1">
        <v>269.85000000000002</v>
      </c>
      <c r="J31" s="1">
        <v>270.82</v>
      </c>
      <c r="K31" s="1">
        <v>6713679</v>
      </c>
      <c r="L31" s="1">
        <v>1818221178.25</v>
      </c>
      <c r="M31" s="1">
        <v>53879</v>
      </c>
      <c r="N31" s="3">
        <f>IF(ISERR(LN(Table1523[[#This Row],[Close Price]]/I30)),"-",LN(Table1523[[#This Row],[Close Price]]/I30))</f>
        <v>-5.5432514447620049E-3</v>
      </c>
    </row>
    <row r="32" spans="1:14" x14ac:dyDescent="0.3">
      <c r="A32" s="1" t="s">
        <v>38</v>
      </c>
      <c r="B32" s="1" t="s">
        <v>14</v>
      </c>
      <c r="C32" s="2">
        <v>43145</v>
      </c>
      <c r="D32" s="1">
        <v>269.85000000000002</v>
      </c>
      <c r="E32" s="1">
        <v>270</v>
      </c>
      <c r="F32" s="1">
        <v>271</v>
      </c>
      <c r="G32" s="1">
        <v>265.10000000000002</v>
      </c>
      <c r="H32" s="1">
        <v>265.7</v>
      </c>
      <c r="I32" s="1">
        <v>266.5</v>
      </c>
      <c r="J32" s="1">
        <v>268.33</v>
      </c>
      <c r="K32" s="1">
        <v>11303222</v>
      </c>
      <c r="L32" s="1">
        <v>3033030764.9499998</v>
      </c>
      <c r="M32" s="1">
        <v>127975</v>
      </c>
      <c r="N32" s="3">
        <f>IF(ISERR(LN(Table1523[[#This Row],[Close Price]]/I31)),"-",LN(Table1523[[#This Row],[Close Price]]/I31))</f>
        <v>-1.2492005458752639E-2</v>
      </c>
    </row>
    <row r="33" spans="1:14" x14ac:dyDescent="0.3">
      <c r="A33" s="1" t="s">
        <v>38</v>
      </c>
      <c r="B33" s="1" t="s">
        <v>14</v>
      </c>
      <c r="C33" s="2">
        <v>43146</v>
      </c>
      <c r="D33" s="1">
        <v>266.5</v>
      </c>
      <c r="E33" s="1">
        <v>266.5</v>
      </c>
      <c r="F33" s="1">
        <v>269.89999999999998</v>
      </c>
      <c r="G33" s="1">
        <v>264.8</v>
      </c>
      <c r="H33" s="1">
        <v>268</v>
      </c>
      <c r="I33" s="1">
        <v>268.10000000000002</v>
      </c>
      <c r="J33" s="1">
        <v>267.87</v>
      </c>
      <c r="K33" s="1">
        <v>11736246</v>
      </c>
      <c r="L33" s="1">
        <v>3143812349.3000002</v>
      </c>
      <c r="M33" s="1">
        <v>120288</v>
      </c>
      <c r="N33" s="3">
        <f>IF(ISERR(LN(Table1523[[#This Row],[Close Price]]/I32)),"-",LN(Table1523[[#This Row],[Close Price]]/I32))</f>
        <v>5.9858016360145047E-3</v>
      </c>
    </row>
    <row r="34" spans="1:14" x14ac:dyDescent="0.3">
      <c r="A34" s="1" t="s">
        <v>38</v>
      </c>
      <c r="B34" s="1" t="s">
        <v>14</v>
      </c>
      <c r="C34" s="2">
        <v>43147</v>
      </c>
      <c r="D34" s="1">
        <v>268.10000000000002</v>
      </c>
      <c r="E34" s="1">
        <v>269.85000000000002</v>
      </c>
      <c r="F34" s="1">
        <v>270.75</v>
      </c>
      <c r="G34" s="1">
        <v>265.60000000000002</v>
      </c>
      <c r="H34" s="1">
        <v>266.14999999999998</v>
      </c>
      <c r="I34" s="1">
        <v>266.45</v>
      </c>
      <c r="J34" s="1">
        <v>267.52999999999997</v>
      </c>
      <c r="K34" s="1">
        <v>6164187</v>
      </c>
      <c r="L34" s="1">
        <v>1649122893.6500001</v>
      </c>
      <c r="M34" s="1">
        <v>44559</v>
      </c>
      <c r="N34" s="3">
        <f>IF(ISERR(LN(Table1523[[#This Row],[Close Price]]/I33)),"-",LN(Table1523[[#This Row],[Close Price]]/I33))</f>
        <v>-6.1734364991224335E-3</v>
      </c>
    </row>
    <row r="35" spans="1:14" x14ac:dyDescent="0.3">
      <c r="A35" s="1" t="s">
        <v>38</v>
      </c>
      <c r="B35" s="1" t="s">
        <v>14</v>
      </c>
      <c r="C35" s="2">
        <v>43150</v>
      </c>
      <c r="D35" s="1">
        <v>266.45</v>
      </c>
      <c r="E35" s="1">
        <v>266</v>
      </c>
      <c r="F35" s="1">
        <v>267.8</v>
      </c>
      <c r="G35" s="1">
        <v>262.5</v>
      </c>
      <c r="H35" s="1">
        <v>263.60000000000002</v>
      </c>
      <c r="I35" s="1">
        <v>264.10000000000002</v>
      </c>
      <c r="J35" s="1">
        <v>264.81</v>
      </c>
      <c r="K35" s="1">
        <v>6069585</v>
      </c>
      <c r="L35" s="1">
        <v>1607283146.05</v>
      </c>
      <c r="M35" s="1">
        <v>65593</v>
      </c>
      <c r="N35" s="3">
        <f>IF(ISERR(LN(Table1523[[#This Row],[Close Price]]/I34)),"-",LN(Table1523[[#This Row],[Close Price]]/I34))</f>
        <v>-8.8587894397046171E-3</v>
      </c>
    </row>
    <row r="36" spans="1:14" x14ac:dyDescent="0.3">
      <c r="A36" s="1" t="s">
        <v>38</v>
      </c>
      <c r="B36" s="1" t="s">
        <v>14</v>
      </c>
      <c r="C36" s="2">
        <v>43151</v>
      </c>
      <c r="D36" s="1">
        <v>264.10000000000002</v>
      </c>
      <c r="E36" s="1">
        <v>264</v>
      </c>
      <c r="F36" s="1">
        <v>265.8</v>
      </c>
      <c r="G36" s="1">
        <v>262.14999999999998</v>
      </c>
      <c r="H36" s="1">
        <v>263.85000000000002</v>
      </c>
      <c r="I36" s="1">
        <v>263.25</v>
      </c>
      <c r="J36" s="1">
        <v>263.64999999999998</v>
      </c>
      <c r="K36" s="1">
        <v>9301017</v>
      </c>
      <c r="L36" s="1">
        <v>2452224762.5</v>
      </c>
      <c r="M36" s="1">
        <v>60656</v>
      </c>
      <c r="N36" s="3">
        <f>IF(ISERR(LN(Table1523[[#This Row],[Close Price]]/I35)),"-",LN(Table1523[[#This Row],[Close Price]]/I35))</f>
        <v>-3.2236682890017711E-3</v>
      </c>
    </row>
    <row r="37" spans="1:14" x14ac:dyDescent="0.3">
      <c r="A37" s="1" t="s">
        <v>38</v>
      </c>
      <c r="B37" s="1" t="s">
        <v>14</v>
      </c>
      <c r="C37" s="2">
        <v>43152</v>
      </c>
      <c r="D37" s="1">
        <v>263.25</v>
      </c>
      <c r="E37" s="1">
        <v>264</v>
      </c>
      <c r="F37" s="1">
        <v>268.95</v>
      </c>
      <c r="G37" s="1">
        <v>263.45</v>
      </c>
      <c r="H37" s="1">
        <v>268.05</v>
      </c>
      <c r="I37" s="1">
        <v>268.2</v>
      </c>
      <c r="J37" s="1">
        <v>267.23</v>
      </c>
      <c r="K37" s="1">
        <v>10555155</v>
      </c>
      <c r="L37" s="1">
        <v>2820630713.0999999</v>
      </c>
      <c r="M37" s="1">
        <v>81624</v>
      </c>
      <c r="N37" s="3">
        <f>IF(ISERR(LN(Table1523[[#This Row],[Close Price]]/I36)),"-",LN(Table1523[[#This Row],[Close Price]]/I36))</f>
        <v>1.8628819833493199E-2</v>
      </c>
    </row>
    <row r="38" spans="1:14" x14ac:dyDescent="0.3">
      <c r="A38" s="1" t="s">
        <v>38</v>
      </c>
      <c r="B38" s="1" t="s">
        <v>14</v>
      </c>
      <c r="C38" s="2">
        <v>43153</v>
      </c>
      <c r="D38" s="1">
        <v>268.2</v>
      </c>
      <c r="E38" s="1">
        <v>267.2</v>
      </c>
      <c r="F38" s="1">
        <v>269</v>
      </c>
      <c r="G38" s="1">
        <v>265.45</v>
      </c>
      <c r="H38" s="1">
        <v>267.05</v>
      </c>
      <c r="I38" s="1">
        <v>267.10000000000002</v>
      </c>
      <c r="J38" s="1">
        <v>267.14</v>
      </c>
      <c r="K38" s="1">
        <v>19118686</v>
      </c>
      <c r="L38" s="1">
        <v>5107418306.1999998</v>
      </c>
      <c r="M38" s="1">
        <v>84590</v>
      </c>
      <c r="N38" s="3">
        <f>IF(ISERR(LN(Table1523[[#This Row],[Close Price]]/I37)),"-",LN(Table1523[[#This Row],[Close Price]]/I37))</f>
        <v>-4.1098507316628778E-3</v>
      </c>
    </row>
    <row r="39" spans="1:14" x14ac:dyDescent="0.3">
      <c r="A39" s="1" t="s">
        <v>38</v>
      </c>
      <c r="B39" s="1" t="s">
        <v>14</v>
      </c>
      <c r="C39" s="2">
        <v>43154</v>
      </c>
      <c r="D39" s="1">
        <v>267.10000000000002</v>
      </c>
      <c r="E39" s="1">
        <v>267.45</v>
      </c>
      <c r="F39" s="1">
        <v>270</v>
      </c>
      <c r="G39" s="1">
        <v>266.10000000000002</v>
      </c>
      <c r="H39" s="1">
        <v>268.7</v>
      </c>
      <c r="I39" s="1">
        <v>269.05</v>
      </c>
      <c r="J39" s="1">
        <v>268.63</v>
      </c>
      <c r="K39" s="1">
        <v>6529253</v>
      </c>
      <c r="L39" s="1">
        <v>1753964423.7</v>
      </c>
      <c r="M39" s="1">
        <v>84763</v>
      </c>
      <c r="N39" s="3">
        <f>IF(ISERR(LN(Table1523[[#This Row],[Close Price]]/I38)),"-",LN(Table1523[[#This Row],[Close Price]]/I38))</f>
        <v>7.2741158195133828E-3</v>
      </c>
    </row>
    <row r="40" spans="1:14" x14ac:dyDescent="0.3">
      <c r="A40" s="1" t="s">
        <v>38</v>
      </c>
      <c r="B40" s="1" t="s">
        <v>14</v>
      </c>
      <c r="C40" s="2">
        <v>43157</v>
      </c>
      <c r="D40" s="1">
        <v>269.05</v>
      </c>
      <c r="E40" s="1">
        <v>268.55</v>
      </c>
      <c r="F40" s="1">
        <v>269.5</v>
      </c>
      <c r="G40" s="1">
        <v>266</v>
      </c>
      <c r="H40" s="1">
        <v>266.05</v>
      </c>
      <c r="I40" s="1">
        <v>266.55</v>
      </c>
      <c r="J40" s="1">
        <v>267.63</v>
      </c>
      <c r="K40" s="1">
        <v>8378818</v>
      </c>
      <c r="L40" s="1">
        <v>2242452601.6999998</v>
      </c>
      <c r="M40" s="1">
        <v>73749</v>
      </c>
      <c r="N40" s="3">
        <f>IF(ISERR(LN(Table1523[[#This Row],[Close Price]]/I39)),"-",LN(Table1523[[#This Row],[Close Price]]/I39))</f>
        <v>-9.3353926666586116E-3</v>
      </c>
    </row>
    <row r="41" spans="1:14" x14ac:dyDescent="0.3">
      <c r="A41" s="1" t="s">
        <v>38</v>
      </c>
      <c r="B41" s="1" t="s">
        <v>14</v>
      </c>
      <c r="C41" s="2">
        <v>43158</v>
      </c>
      <c r="D41" s="1">
        <v>266.55</v>
      </c>
      <c r="E41" s="1">
        <v>268</v>
      </c>
      <c r="F41" s="1">
        <v>268.2</v>
      </c>
      <c r="G41" s="1">
        <v>265.5</v>
      </c>
      <c r="H41" s="1">
        <v>266.60000000000002</v>
      </c>
      <c r="I41" s="1">
        <v>266.39999999999998</v>
      </c>
      <c r="J41" s="1">
        <v>266.25</v>
      </c>
      <c r="K41" s="1">
        <v>7429924</v>
      </c>
      <c r="L41" s="1">
        <v>1978195127.4000001</v>
      </c>
      <c r="M41" s="1">
        <v>57606</v>
      </c>
      <c r="N41" s="3">
        <f>IF(ISERR(LN(Table1523[[#This Row],[Close Price]]/I40)),"-",LN(Table1523[[#This Row],[Close Price]]/I40))</f>
        <v>-5.6290460253605754E-4</v>
      </c>
    </row>
    <row r="42" spans="1:14" x14ac:dyDescent="0.3">
      <c r="A42" s="1" t="s">
        <v>38</v>
      </c>
      <c r="B42" s="1" t="s">
        <v>14</v>
      </c>
      <c r="C42" s="2">
        <v>43159</v>
      </c>
      <c r="D42" s="1">
        <v>266.39999999999998</v>
      </c>
      <c r="E42" s="1">
        <v>265</v>
      </c>
      <c r="F42" s="1">
        <v>266.3</v>
      </c>
      <c r="G42" s="1">
        <v>263.05</v>
      </c>
      <c r="H42" s="1">
        <v>264.89999999999998</v>
      </c>
      <c r="I42" s="1">
        <v>265.05</v>
      </c>
      <c r="J42" s="1">
        <v>264.89</v>
      </c>
      <c r="K42" s="1">
        <v>13451146</v>
      </c>
      <c r="L42" s="1">
        <v>3563094170.1500001</v>
      </c>
      <c r="M42" s="1">
        <v>109063</v>
      </c>
      <c r="N42" s="3">
        <f>IF(ISERR(LN(Table1523[[#This Row],[Close Price]]/I41)),"-",LN(Table1523[[#This Row],[Close Price]]/I41))</f>
        <v>-5.08045123241884E-3</v>
      </c>
    </row>
    <row r="43" spans="1:14" x14ac:dyDescent="0.3">
      <c r="A43" s="1" t="s">
        <v>38</v>
      </c>
      <c r="B43" s="1" t="s">
        <v>14</v>
      </c>
      <c r="C43" s="2">
        <v>43160</v>
      </c>
      <c r="D43" s="1">
        <v>265.05</v>
      </c>
      <c r="E43" s="1">
        <v>264.2</v>
      </c>
      <c r="F43" s="1">
        <v>266.10000000000002</v>
      </c>
      <c r="G43" s="1">
        <v>262.85000000000002</v>
      </c>
      <c r="H43" s="1">
        <v>263.64999999999998</v>
      </c>
      <c r="I43" s="1">
        <v>264</v>
      </c>
      <c r="J43" s="1">
        <v>263.83999999999997</v>
      </c>
      <c r="K43" s="1">
        <v>7781553</v>
      </c>
      <c r="L43" s="1">
        <v>2053119806.7</v>
      </c>
      <c r="M43" s="1">
        <v>117805</v>
      </c>
      <c r="N43" s="3">
        <f>IF(ISERR(LN(Table1523[[#This Row],[Close Price]]/I42)),"-",LN(Table1523[[#This Row],[Close Price]]/I42))</f>
        <v>-3.9693842874989694E-3</v>
      </c>
    </row>
    <row r="44" spans="1:14" x14ac:dyDescent="0.3">
      <c r="A44" s="1" t="s">
        <v>38</v>
      </c>
      <c r="B44" s="1" t="s">
        <v>14</v>
      </c>
      <c r="C44" s="2">
        <v>43164</v>
      </c>
      <c r="D44" s="1">
        <v>264</v>
      </c>
      <c r="E44" s="1">
        <v>263.3</v>
      </c>
      <c r="F44" s="1">
        <v>263.3</v>
      </c>
      <c r="G44" s="1">
        <v>260</v>
      </c>
      <c r="H44" s="1">
        <v>260.05</v>
      </c>
      <c r="I44" s="1">
        <v>260.25</v>
      </c>
      <c r="J44" s="1">
        <v>260.87</v>
      </c>
      <c r="K44" s="1">
        <v>6623613</v>
      </c>
      <c r="L44" s="1">
        <v>1727887213.25</v>
      </c>
      <c r="M44" s="1">
        <v>71775</v>
      </c>
      <c r="N44" s="3">
        <f>IF(ISERR(LN(Table1523[[#This Row],[Close Price]]/I43)),"-",LN(Table1523[[#This Row],[Close Price]]/I43))</f>
        <v>-1.4306395651237858E-2</v>
      </c>
    </row>
    <row r="45" spans="1:14" x14ac:dyDescent="0.3">
      <c r="A45" s="1" t="s">
        <v>38</v>
      </c>
      <c r="B45" s="1" t="s">
        <v>14</v>
      </c>
      <c r="C45" s="2">
        <v>43165</v>
      </c>
      <c r="D45" s="1">
        <v>260.25</v>
      </c>
      <c r="E45" s="1">
        <v>261.05</v>
      </c>
      <c r="F45" s="1">
        <v>262.39999999999998</v>
      </c>
      <c r="G45" s="1">
        <v>255.5</v>
      </c>
      <c r="H45" s="1">
        <v>256</v>
      </c>
      <c r="I45" s="1">
        <v>256.5</v>
      </c>
      <c r="J45" s="1">
        <v>259.23</v>
      </c>
      <c r="K45" s="1">
        <v>8180373</v>
      </c>
      <c r="L45" s="1">
        <v>2120638509.0999999</v>
      </c>
      <c r="M45" s="1">
        <v>66375</v>
      </c>
      <c r="N45" s="3">
        <f>IF(ISERR(LN(Table1523[[#This Row],[Close Price]]/I44)),"-",LN(Table1523[[#This Row],[Close Price]]/I44))</f>
        <v>-1.4514042884254071E-2</v>
      </c>
    </row>
    <row r="46" spans="1:14" x14ac:dyDescent="0.3">
      <c r="A46" s="1" t="s">
        <v>38</v>
      </c>
      <c r="B46" s="1" t="s">
        <v>14</v>
      </c>
      <c r="C46" s="2">
        <v>43166</v>
      </c>
      <c r="D46" s="1">
        <v>256.5</v>
      </c>
      <c r="E46" s="1">
        <v>256.5</v>
      </c>
      <c r="F46" s="1">
        <v>260.5</v>
      </c>
      <c r="G46" s="1">
        <v>253.55</v>
      </c>
      <c r="H46" s="1">
        <v>259.75</v>
      </c>
      <c r="I46" s="1">
        <v>259.89999999999998</v>
      </c>
      <c r="J46" s="1">
        <v>258.51</v>
      </c>
      <c r="K46" s="1">
        <v>15153219</v>
      </c>
      <c r="L46" s="1">
        <v>3917190656.1500001</v>
      </c>
      <c r="M46" s="1">
        <v>127773</v>
      </c>
      <c r="N46" s="3">
        <f>IF(ISERR(LN(Table1523[[#This Row],[Close Price]]/I45)),"-",LN(Table1523[[#This Row],[Close Price]]/I45))</f>
        <v>1.3168277036620197E-2</v>
      </c>
    </row>
    <row r="47" spans="1:14" x14ac:dyDescent="0.3">
      <c r="A47" s="1" t="s">
        <v>38</v>
      </c>
      <c r="B47" s="1" t="s">
        <v>14</v>
      </c>
      <c r="C47" s="2">
        <v>43167</v>
      </c>
      <c r="D47" s="1">
        <v>259.89999999999998</v>
      </c>
      <c r="E47" s="1">
        <v>260.3</v>
      </c>
      <c r="F47" s="1">
        <v>261.89999999999998</v>
      </c>
      <c r="G47" s="1">
        <v>257.75</v>
      </c>
      <c r="H47" s="1">
        <v>258.25</v>
      </c>
      <c r="I47" s="1">
        <v>258.85000000000002</v>
      </c>
      <c r="J47" s="1">
        <v>259.89999999999998</v>
      </c>
      <c r="K47" s="1">
        <v>6027032</v>
      </c>
      <c r="L47" s="1">
        <v>1566403217.2</v>
      </c>
      <c r="M47" s="1">
        <v>53562</v>
      </c>
      <c r="N47" s="3">
        <f>IF(ISERR(LN(Table1523[[#This Row],[Close Price]]/I46)),"-",LN(Table1523[[#This Row],[Close Price]]/I46))</f>
        <v>-4.0481982995340619E-3</v>
      </c>
    </row>
    <row r="48" spans="1:14" x14ac:dyDescent="0.3">
      <c r="A48" s="1" t="s">
        <v>38</v>
      </c>
      <c r="B48" s="1" t="s">
        <v>14</v>
      </c>
      <c r="C48" s="2">
        <v>43168</v>
      </c>
      <c r="D48" s="1">
        <v>258.85000000000002</v>
      </c>
      <c r="E48" s="1">
        <v>259</v>
      </c>
      <c r="F48" s="1">
        <v>260.89999999999998</v>
      </c>
      <c r="G48" s="1">
        <v>258.25</v>
      </c>
      <c r="H48" s="1">
        <v>259.3</v>
      </c>
      <c r="I48" s="1">
        <v>259.25</v>
      </c>
      <c r="J48" s="1">
        <v>259.85000000000002</v>
      </c>
      <c r="K48" s="1">
        <v>6110339</v>
      </c>
      <c r="L48" s="1">
        <v>1587753301.55</v>
      </c>
      <c r="M48" s="1">
        <v>65272</v>
      </c>
      <c r="N48" s="3">
        <f>IF(ISERR(LN(Table1523[[#This Row],[Close Price]]/I47)),"-",LN(Table1523[[#This Row],[Close Price]]/I47))</f>
        <v>1.5441037617262481E-3</v>
      </c>
    </row>
    <row r="49" spans="1:14" x14ac:dyDescent="0.3">
      <c r="A49" s="1" t="s">
        <v>38</v>
      </c>
      <c r="B49" s="1" t="s">
        <v>14</v>
      </c>
      <c r="C49" s="2">
        <v>43171</v>
      </c>
      <c r="D49" s="1">
        <v>259.25</v>
      </c>
      <c r="E49" s="1">
        <v>264</v>
      </c>
      <c r="F49" s="1">
        <v>270.85000000000002</v>
      </c>
      <c r="G49" s="1">
        <v>262.95</v>
      </c>
      <c r="H49" s="1">
        <v>269.89999999999998</v>
      </c>
      <c r="I49" s="1">
        <v>270.10000000000002</v>
      </c>
      <c r="J49" s="1">
        <v>267.45</v>
      </c>
      <c r="K49" s="1">
        <v>19900387</v>
      </c>
      <c r="L49" s="1">
        <v>5322454894.5</v>
      </c>
      <c r="M49" s="1">
        <v>139786</v>
      </c>
      <c r="N49" s="3">
        <f>IF(ISERR(LN(Table1523[[#This Row],[Close Price]]/I48)),"-",LN(Table1523[[#This Row],[Close Price]]/I48))</f>
        <v>4.0999413688933194E-2</v>
      </c>
    </row>
    <row r="50" spans="1:14" x14ac:dyDescent="0.3">
      <c r="A50" s="1" t="s">
        <v>38</v>
      </c>
      <c r="B50" s="1" t="s">
        <v>14</v>
      </c>
      <c r="C50" s="2">
        <v>43172</v>
      </c>
      <c r="D50" s="1">
        <v>270.10000000000002</v>
      </c>
      <c r="E50" s="1">
        <v>269.64999999999998</v>
      </c>
      <c r="F50" s="1">
        <v>272</v>
      </c>
      <c r="G50" s="1">
        <v>267.2</v>
      </c>
      <c r="H50" s="1">
        <v>269.75</v>
      </c>
      <c r="I50" s="1">
        <v>269.45</v>
      </c>
      <c r="J50" s="1">
        <v>269.99</v>
      </c>
      <c r="K50" s="1">
        <v>8326884</v>
      </c>
      <c r="L50" s="1">
        <v>2248200027.3000002</v>
      </c>
      <c r="M50" s="1">
        <v>50824</v>
      </c>
      <c r="N50" s="3">
        <f>IF(ISERR(LN(Table1523[[#This Row],[Close Price]]/I49)),"-",LN(Table1523[[#This Row],[Close Price]]/I49))</f>
        <v>-2.4094164190643637E-3</v>
      </c>
    </row>
    <row r="51" spans="1:14" x14ac:dyDescent="0.3">
      <c r="A51" s="1" t="s">
        <v>38</v>
      </c>
      <c r="B51" s="1" t="s">
        <v>14</v>
      </c>
      <c r="C51" s="2">
        <v>43173</v>
      </c>
      <c r="D51" s="1">
        <v>269.45</v>
      </c>
      <c r="E51" s="1">
        <v>268.05</v>
      </c>
      <c r="F51" s="1">
        <v>269.05</v>
      </c>
      <c r="G51" s="1">
        <v>265.3</v>
      </c>
      <c r="H51" s="1">
        <v>267.75</v>
      </c>
      <c r="I51" s="1">
        <v>268.05</v>
      </c>
      <c r="J51" s="1">
        <v>267.56</v>
      </c>
      <c r="K51" s="1">
        <v>7907101</v>
      </c>
      <c r="L51" s="1">
        <v>2115613733.2</v>
      </c>
      <c r="M51" s="1">
        <v>66259</v>
      </c>
      <c r="N51" s="3">
        <f>IF(ISERR(LN(Table1523[[#This Row],[Close Price]]/I50)),"-",LN(Table1523[[#This Row],[Close Price]]/I50))</f>
        <v>-5.2093141059588646E-3</v>
      </c>
    </row>
    <row r="52" spans="1:14" x14ac:dyDescent="0.3">
      <c r="A52" s="1" t="s">
        <v>38</v>
      </c>
      <c r="B52" s="1" t="s">
        <v>14</v>
      </c>
      <c r="C52" s="2">
        <v>43174</v>
      </c>
      <c r="D52" s="1">
        <v>268.05</v>
      </c>
      <c r="E52" s="1">
        <v>267</v>
      </c>
      <c r="F52" s="1">
        <v>269.89999999999998</v>
      </c>
      <c r="G52" s="1">
        <v>265.2</v>
      </c>
      <c r="H52" s="1">
        <v>265.75</v>
      </c>
      <c r="I52" s="1">
        <v>265.55</v>
      </c>
      <c r="J52" s="1">
        <v>267.01</v>
      </c>
      <c r="K52" s="1">
        <v>5557668</v>
      </c>
      <c r="L52" s="1">
        <v>1483957144.9000001</v>
      </c>
      <c r="M52" s="1">
        <v>49638</v>
      </c>
      <c r="N52" s="3">
        <f>IF(ISERR(LN(Table1523[[#This Row],[Close Price]]/I51)),"-",LN(Table1523[[#This Row],[Close Price]]/I51))</f>
        <v>-9.3703834051385836E-3</v>
      </c>
    </row>
    <row r="53" spans="1:14" x14ac:dyDescent="0.3">
      <c r="A53" s="1" t="s">
        <v>38</v>
      </c>
      <c r="B53" s="1" t="s">
        <v>14</v>
      </c>
      <c r="C53" s="2">
        <v>43175</v>
      </c>
      <c r="D53" s="1">
        <v>265.55</v>
      </c>
      <c r="E53" s="1">
        <v>266.39999999999998</v>
      </c>
      <c r="F53" s="1">
        <v>266.39999999999998</v>
      </c>
      <c r="G53" s="1">
        <v>258.85000000000002</v>
      </c>
      <c r="H53" s="1">
        <v>261.35000000000002</v>
      </c>
      <c r="I53" s="1">
        <v>260.5</v>
      </c>
      <c r="J53" s="1">
        <v>261.06</v>
      </c>
      <c r="K53" s="1">
        <v>20680532</v>
      </c>
      <c r="L53" s="1">
        <v>5398824648.5</v>
      </c>
      <c r="M53" s="1">
        <v>124346</v>
      </c>
      <c r="N53" s="3">
        <f>IF(ISERR(LN(Table1523[[#This Row],[Close Price]]/I52)),"-",LN(Table1523[[#This Row],[Close Price]]/I52))</f>
        <v>-1.9200285674986613E-2</v>
      </c>
    </row>
    <row r="54" spans="1:14" x14ac:dyDescent="0.3">
      <c r="A54" s="1" t="s">
        <v>38</v>
      </c>
      <c r="B54" s="1" t="s">
        <v>14</v>
      </c>
      <c r="C54" s="2">
        <v>43178</v>
      </c>
      <c r="D54" s="1">
        <v>260.5</v>
      </c>
      <c r="E54" s="1">
        <v>260.55</v>
      </c>
      <c r="F54" s="1">
        <v>262.2</v>
      </c>
      <c r="G54" s="1">
        <v>258.3</v>
      </c>
      <c r="H54" s="1">
        <v>259.10000000000002</v>
      </c>
      <c r="I54" s="1">
        <v>259.14999999999998</v>
      </c>
      <c r="J54" s="1">
        <v>260.45999999999998</v>
      </c>
      <c r="K54" s="1">
        <v>12926158</v>
      </c>
      <c r="L54" s="1">
        <v>3366708258.4499998</v>
      </c>
      <c r="M54" s="1">
        <v>119296</v>
      </c>
      <c r="N54" s="3">
        <f>IF(ISERR(LN(Table1523[[#This Row],[Close Price]]/I53)),"-",LN(Table1523[[#This Row],[Close Price]]/I53))</f>
        <v>-5.1958165577061519E-3</v>
      </c>
    </row>
    <row r="55" spans="1:14" x14ac:dyDescent="0.3">
      <c r="A55" s="1" t="s">
        <v>38</v>
      </c>
      <c r="B55" s="1" t="s">
        <v>14</v>
      </c>
      <c r="C55" s="2">
        <v>43179</v>
      </c>
      <c r="D55" s="1">
        <v>259.14999999999998</v>
      </c>
      <c r="E55" s="1">
        <v>258.14999999999998</v>
      </c>
      <c r="F55" s="1">
        <v>259.95</v>
      </c>
      <c r="G55" s="1">
        <v>257.5</v>
      </c>
      <c r="H55" s="1">
        <v>259.5</v>
      </c>
      <c r="I55" s="1">
        <v>259.2</v>
      </c>
      <c r="J55" s="1">
        <v>258.77999999999997</v>
      </c>
      <c r="K55" s="1">
        <v>7481088</v>
      </c>
      <c r="L55" s="1">
        <v>1935947293.0999999</v>
      </c>
      <c r="M55" s="1">
        <v>80878</v>
      </c>
      <c r="N55" s="3">
        <f>IF(ISERR(LN(Table1523[[#This Row],[Close Price]]/I54)),"-",LN(Table1523[[#This Row],[Close Price]]/I54))</f>
        <v>1.929198424040349E-4</v>
      </c>
    </row>
    <row r="56" spans="1:14" x14ac:dyDescent="0.3">
      <c r="A56" s="1" t="s">
        <v>38</v>
      </c>
      <c r="B56" s="1" t="s">
        <v>14</v>
      </c>
      <c r="C56" s="2">
        <v>43180</v>
      </c>
      <c r="D56" s="1">
        <v>259.2</v>
      </c>
      <c r="E56" s="1">
        <v>260.05</v>
      </c>
      <c r="F56" s="1">
        <v>261.64999999999998</v>
      </c>
      <c r="G56" s="1">
        <v>258.7</v>
      </c>
      <c r="H56" s="1">
        <v>259.3</v>
      </c>
      <c r="I56" s="1">
        <v>259.05</v>
      </c>
      <c r="J56" s="1">
        <v>259.88</v>
      </c>
      <c r="K56" s="1">
        <v>12920867</v>
      </c>
      <c r="L56" s="1">
        <v>3357903165.4000001</v>
      </c>
      <c r="M56" s="1">
        <v>70521</v>
      </c>
      <c r="N56" s="3">
        <f>IF(ISERR(LN(Table1523[[#This Row],[Close Price]]/I55)),"-",LN(Table1523[[#This Row],[Close Price]]/I55))</f>
        <v>-5.7887121732223454E-4</v>
      </c>
    </row>
    <row r="57" spans="1:14" x14ac:dyDescent="0.3">
      <c r="A57" s="1" t="s">
        <v>38</v>
      </c>
      <c r="B57" s="1" t="s">
        <v>14</v>
      </c>
      <c r="C57" s="2">
        <v>43181</v>
      </c>
      <c r="D57" s="1">
        <v>259.05</v>
      </c>
      <c r="E57" s="1">
        <v>260</v>
      </c>
      <c r="F57" s="1">
        <v>261.45</v>
      </c>
      <c r="G57" s="1">
        <v>257.85000000000002</v>
      </c>
      <c r="H57" s="1">
        <v>258.85000000000002</v>
      </c>
      <c r="I57" s="1">
        <v>258.3</v>
      </c>
      <c r="J57" s="1">
        <v>259.3</v>
      </c>
      <c r="K57" s="1">
        <v>8011131</v>
      </c>
      <c r="L57" s="1">
        <v>2077311368.45</v>
      </c>
      <c r="M57" s="1">
        <v>65618</v>
      </c>
      <c r="N57" s="3">
        <f>IF(ISERR(LN(Table1523[[#This Row],[Close Price]]/I56)),"-",LN(Table1523[[#This Row],[Close Price]]/I56))</f>
        <v>-2.8993931590025014E-3</v>
      </c>
    </row>
    <row r="58" spans="1:14" x14ac:dyDescent="0.3">
      <c r="A58" s="1" t="s">
        <v>38</v>
      </c>
      <c r="B58" s="1" t="s">
        <v>14</v>
      </c>
      <c r="C58" s="2">
        <v>43182</v>
      </c>
      <c r="D58" s="1">
        <v>258.3</v>
      </c>
      <c r="E58" s="1">
        <v>256</v>
      </c>
      <c r="F58" s="1">
        <v>258.8</v>
      </c>
      <c r="G58" s="1">
        <v>254.75</v>
      </c>
      <c r="H58" s="1">
        <v>255.45</v>
      </c>
      <c r="I58" s="1">
        <v>256</v>
      </c>
      <c r="J58" s="1">
        <v>256.75</v>
      </c>
      <c r="K58" s="1">
        <v>11185677</v>
      </c>
      <c r="L58" s="1">
        <v>2871948544.8000002</v>
      </c>
      <c r="M58" s="1">
        <v>109077</v>
      </c>
      <c r="N58" s="3">
        <f>IF(ISERR(LN(Table1523[[#This Row],[Close Price]]/I57)),"-",LN(Table1523[[#This Row],[Close Price]]/I57))</f>
        <v>-8.9442556222323333E-3</v>
      </c>
    </row>
    <row r="59" spans="1:14" x14ac:dyDescent="0.3">
      <c r="A59" s="1" t="s">
        <v>38</v>
      </c>
      <c r="B59" s="1" t="s">
        <v>14</v>
      </c>
      <c r="C59" s="2">
        <v>43185</v>
      </c>
      <c r="D59" s="1">
        <v>256</v>
      </c>
      <c r="E59" s="1">
        <v>252.9</v>
      </c>
      <c r="F59" s="1">
        <v>260</v>
      </c>
      <c r="G59" s="1">
        <v>252.5</v>
      </c>
      <c r="H59" s="1">
        <v>258.75</v>
      </c>
      <c r="I59" s="1">
        <v>258.10000000000002</v>
      </c>
      <c r="J59" s="1">
        <v>257.27999999999997</v>
      </c>
      <c r="K59" s="1">
        <v>12499724</v>
      </c>
      <c r="L59" s="1">
        <v>3215969231.9499998</v>
      </c>
      <c r="M59" s="1">
        <v>123750</v>
      </c>
      <c r="N59" s="3">
        <f>IF(ISERR(LN(Table1523[[#This Row],[Close Price]]/I58)),"-",LN(Table1523[[#This Row],[Close Price]]/I58))</f>
        <v>8.1696622450057946E-3</v>
      </c>
    </row>
    <row r="60" spans="1:14" x14ac:dyDescent="0.3">
      <c r="A60" s="1" t="s">
        <v>38</v>
      </c>
      <c r="B60" s="1" t="s">
        <v>14</v>
      </c>
      <c r="C60" s="2">
        <v>43186</v>
      </c>
      <c r="D60" s="1">
        <v>258.10000000000002</v>
      </c>
      <c r="E60" s="1">
        <v>258.8</v>
      </c>
      <c r="F60" s="1">
        <v>260.5</v>
      </c>
      <c r="G60" s="1">
        <v>256.89999999999998</v>
      </c>
      <c r="H60" s="1">
        <v>259.05</v>
      </c>
      <c r="I60" s="1">
        <v>258.89999999999998</v>
      </c>
      <c r="J60" s="1">
        <v>258.33999999999997</v>
      </c>
      <c r="K60" s="1">
        <v>8769415</v>
      </c>
      <c r="L60" s="1">
        <v>2265522477.8499999</v>
      </c>
      <c r="M60" s="1">
        <v>82531</v>
      </c>
      <c r="N60" s="3">
        <f>IF(ISERR(LN(Table1523[[#This Row],[Close Price]]/I59)),"-",LN(Table1523[[#This Row],[Close Price]]/I59))</f>
        <v>3.0947800329234965E-3</v>
      </c>
    </row>
    <row r="61" spans="1:14" x14ac:dyDescent="0.3">
      <c r="A61" s="1" t="s">
        <v>38</v>
      </c>
      <c r="B61" s="1" t="s">
        <v>14</v>
      </c>
      <c r="C61" s="2">
        <v>43187</v>
      </c>
      <c r="D61" s="1">
        <v>258.89999999999998</v>
      </c>
      <c r="E61" s="1">
        <v>258</v>
      </c>
      <c r="F61" s="1">
        <v>258.95</v>
      </c>
      <c r="G61" s="1">
        <v>254.35</v>
      </c>
      <c r="H61" s="1">
        <v>255</v>
      </c>
      <c r="I61" s="1">
        <v>255.5</v>
      </c>
      <c r="J61" s="1">
        <v>256.7</v>
      </c>
      <c r="K61" s="1">
        <v>12270479</v>
      </c>
      <c r="L61" s="1">
        <v>3149842990.4499998</v>
      </c>
      <c r="M61" s="1">
        <v>75788</v>
      </c>
      <c r="N61" s="3">
        <f>IF(ISERR(LN(Table1523[[#This Row],[Close Price]]/I60)),"-",LN(Table1523[[#This Row],[Close Price]]/I60))</f>
        <v>-1.3219477113732756E-2</v>
      </c>
    </row>
    <row r="62" spans="1:14" x14ac:dyDescent="0.3">
      <c r="A62" s="1" t="s">
        <v>38</v>
      </c>
      <c r="B62" s="1" t="s">
        <v>14</v>
      </c>
      <c r="C62" s="2">
        <v>43192</v>
      </c>
      <c r="D62" s="1">
        <v>255.5</v>
      </c>
      <c r="E62" s="1">
        <v>257</v>
      </c>
      <c r="F62" s="1">
        <v>258.95</v>
      </c>
      <c r="G62" s="1">
        <v>255.45</v>
      </c>
      <c r="H62" s="1">
        <v>258.8</v>
      </c>
      <c r="I62" s="1">
        <v>258.25</v>
      </c>
      <c r="J62" s="1">
        <v>256.75</v>
      </c>
      <c r="K62" s="1">
        <v>7029064</v>
      </c>
      <c r="L62" s="1">
        <v>1804685060.1500001</v>
      </c>
      <c r="M62" s="1">
        <v>85556</v>
      </c>
      <c r="N62" s="3">
        <f>IF(ISERR(LN(Table1523[[#This Row],[Close Price]]/I61)),"-",LN(Table1523[[#This Row],[Close Price]]/I61))</f>
        <v>1.0705698355988721E-2</v>
      </c>
    </row>
    <row r="63" spans="1:14" x14ac:dyDescent="0.3">
      <c r="A63" s="1" t="s">
        <v>38</v>
      </c>
      <c r="B63" s="1" t="s">
        <v>14</v>
      </c>
      <c r="C63" s="2">
        <v>43193</v>
      </c>
      <c r="D63" s="1">
        <v>258.25</v>
      </c>
      <c r="E63" s="1">
        <v>258</v>
      </c>
      <c r="F63" s="1">
        <v>260</v>
      </c>
      <c r="G63" s="1">
        <v>257.5</v>
      </c>
      <c r="H63" s="1">
        <v>259.14999999999998</v>
      </c>
      <c r="I63" s="1">
        <v>258.5</v>
      </c>
      <c r="J63" s="1">
        <v>258.63</v>
      </c>
      <c r="K63" s="1">
        <v>5098212</v>
      </c>
      <c r="L63" s="1">
        <v>1318555194.75</v>
      </c>
      <c r="M63" s="1">
        <v>48970</v>
      </c>
      <c r="N63" s="3">
        <f>IF(ISERR(LN(Table1523[[#This Row],[Close Price]]/I62)),"-",LN(Table1523[[#This Row],[Close Price]]/I62))</f>
        <v>9.6758594873581612E-4</v>
      </c>
    </row>
    <row r="64" spans="1:14" x14ac:dyDescent="0.3">
      <c r="A64" s="1" t="s">
        <v>38</v>
      </c>
      <c r="B64" s="1" t="s">
        <v>14</v>
      </c>
      <c r="C64" s="2">
        <v>43194</v>
      </c>
      <c r="D64" s="1">
        <v>258.5</v>
      </c>
      <c r="E64" s="1">
        <v>259.5</v>
      </c>
      <c r="F64" s="1">
        <v>259.8</v>
      </c>
      <c r="G64" s="1">
        <v>257.10000000000002</v>
      </c>
      <c r="H64" s="1">
        <v>259.05</v>
      </c>
      <c r="I64" s="1">
        <v>258.60000000000002</v>
      </c>
      <c r="J64" s="1">
        <v>258.54000000000002</v>
      </c>
      <c r="K64" s="1">
        <v>8392947</v>
      </c>
      <c r="L64" s="1">
        <v>2169907681.5</v>
      </c>
      <c r="M64" s="1">
        <v>77397</v>
      </c>
      <c r="N64" s="3">
        <f>IF(ISERR(LN(Table1523[[#This Row],[Close Price]]/I63)),"-",LN(Table1523[[#This Row],[Close Price]]/I63))</f>
        <v>3.867723892733139E-4</v>
      </c>
    </row>
    <row r="65" spans="1:14" x14ac:dyDescent="0.3">
      <c r="A65" s="1" t="s">
        <v>38</v>
      </c>
      <c r="B65" s="1" t="s">
        <v>14</v>
      </c>
      <c r="C65" s="2">
        <v>43195</v>
      </c>
      <c r="D65" s="1">
        <v>258.60000000000002</v>
      </c>
      <c r="E65" s="1">
        <v>255.5</v>
      </c>
      <c r="F65" s="1">
        <v>260</v>
      </c>
      <c r="G65" s="1">
        <v>255.5</v>
      </c>
      <c r="H65" s="1">
        <v>259.8</v>
      </c>
      <c r="I65" s="1">
        <v>259.64999999999998</v>
      </c>
      <c r="J65" s="1">
        <v>258.64999999999998</v>
      </c>
      <c r="K65" s="1">
        <v>9113610</v>
      </c>
      <c r="L65" s="1">
        <v>2357197515.8000002</v>
      </c>
      <c r="M65" s="1">
        <v>99052</v>
      </c>
      <c r="N65" s="3">
        <f>IF(ISERR(LN(Table1523[[#This Row],[Close Price]]/I64)),"-",LN(Table1523[[#This Row],[Close Price]]/I64))</f>
        <v>4.0521039525706079E-3</v>
      </c>
    </row>
    <row r="66" spans="1:14" x14ac:dyDescent="0.3">
      <c r="A66" s="1" t="s">
        <v>38</v>
      </c>
      <c r="B66" s="1" t="s">
        <v>14</v>
      </c>
      <c r="C66" s="2">
        <v>43196</v>
      </c>
      <c r="D66" s="1">
        <v>259.64999999999998</v>
      </c>
      <c r="E66" s="1">
        <v>260.5</v>
      </c>
      <c r="F66" s="1">
        <v>262</v>
      </c>
      <c r="G66" s="1">
        <v>260.05</v>
      </c>
      <c r="H66" s="1">
        <v>261</v>
      </c>
      <c r="I66" s="1">
        <v>260.85000000000002</v>
      </c>
      <c r="J66" s="1">
        <v>261.06</v>
      </c>
      <c r="K66" s="1">
        <v>6098959</v>
      </c>
      <c r="L66" s="1">
        <v>1592218442.2</v>
      </c>
      <c r="M66" s="1">
        <v>51328</v>
      </c>
      <c r="N66" s="3">
        <f>IF(ISERR(LN(Table1523[[#This Row],[Close Price]]/I65)),"-",LN(Table1523[[#This Row],[Close Price]]/I65))</f>
        <v>4.6109591780738868E-3</v>
      </c>
    </row>
    <row r="67" spans="1:14" x14ac:dyDescent="0.3">
      <c r="A67" s="1" t="s">
        <v>38</v>
      </c>
      <c r="B67" s="1" t="s">
        <v>14</v>
      </c>
      <c r="C67" s="2">
        <v>43199</v>
      </c>
      <c r="D67" s="1">
        <v>260.85000000000002</v>
      </c>
      <c r="E67" s="1">
        <v>261.14999999999998</v>
      </c>
      <c r="F67" s="1">
        <v>266.60000000000002</v>
      </c>
      <c r="G67" s="1">
        <v>260.89999999999998</v>
      </c>
      <c r="H67" s="1">
        <v>265.7</v>
      </c>
      <c r="I67" s="1">
        <v>265.8</v>
      </c>
      <c r="J67" s="1">
        <v>264.64999999999998</v>
      </c>
      <c r="K67" s="1">
        <v>9217475</v>
      </c>
      <c r="L67" s="1">
        <v>2439369319.6999998</v>
      </c>
      <c r="M67" s="1">
        <v>65447</v>
      </c>
      <c r="N67" s="3">
        <f>IF(ISERR(LN(Table1523[[#This Row],[Close Price]]/I66)),"-",LN(Table1523[[#This Row],[Close Price]]/I66))</f>
        <v>1.8798616810743268E-2</v>
      </c>
    </row>
    <row r="68" spans="1:14" x14ac:dyDescent="0.3">
      <c r="A68" s="1" t="s">
        <v>38</v>
      </c>
      <c r="B68" s="1" t="s">
        <v>14</v>
      </c>
      <c r="C68" s="2">
        <v>43200</v>
      </c>
      <c r="D68" s="1">
        <v>265.8</v>
      </c>
      <c r="E68" s="1">
        <v>266.35000000000002</v>
      </c>
      <c r="F68" s="1">
        <v>268.7</v>
      </c>
      <c r="G68" s="1">
        <v>265.10000000000002</v>
      </c>
      <c r="H68" s="1">
        <v>266.55</v>
      </c>
      <c r="I68" s="1">
        <v>266.7</v>
      </c>
      <c r="J68" s="1">
        <v>266.64</v>
      </c>
      <c r="K68" s="1">
        <v>14682547</v>
      </c>
      <c r="L68" s="1">
        <v>3914986494.1500001</v>
      </c>
      <c r="M68" s="1">
        <v>104111</v>
      </c>
      <c r="N68" s="3">
        <f>IF(ISERR(LN(Table1523[[#This Row],[Close Price]]/I67)),"-",LN(Table1523[[#This Row],[Close Price]]/I67))</f>
        <v>3.3802849088234699E-3</v>
      </c>
    </row>
    <row r="69" spans="1:14" x14ac:dyDescent="0.3">
      <c r="A69" s="1" t="s">
        <v>38</v>
      </c>
      <c r="B69" s="1" t="s">
        <v>14</v>
      </c>
      <c r="C69" s="2">
        <v>43201</v>
      </c>
      <c r="D69" s="1">
        <v>266.7</v>
      </c>
      <c r="E69" s="1">
        <v>266.89999999999998</v>
      </c>
      <c r="F69" s="1">
        <v>267.55</v>
      </c>
      <c r="G69" s="1">
        <v>263.39999999999998</v>
      </c>
      <c r="H69" s="1">
        <v>265.3</v>
      </c>
      <c r="I69" s="1">
        <v>265.14999999999998</v>
      </c>
      <c r="J69" s="1">
        <v>264.95</v>
      </c>
      <c r="K69" s="1">
        <v>5232228</v>
      </c>
      <c r="L69" s="1">
        <v>1386296172.25</v>
      </c>
      <c r="M69" s="1">
        <v>57667</v>
      </c>
      <c r="N69" s="3">
        <f>IF(ISERR(LN(Table1523[[#This Row],[Close Price]]/I68)),"-",LN(Table1523[[#This Row],[Close Price]]/I68))</f>
        <v>-5.8287276048295976E-3</v>
      </c>
    </row>
    <row r="70" spans="1:14" x14ac:dyDescent="0.3">
      <c r="A70" s="1" t="s">
        <v>38</v>
      </c>
      <c r="B70" s="1" t="s">
        <v>14</v>
      </c>
      <c r="C70" s="2">
        <v>43202</v>
      </c>
      <c r="D70" s="1">
        <v>265.14999999999998</v>
      </c>
      <c r="E70" s="1">
        <v>265.10000000000002</v>
      </c>
      <c r="F70" s="1">
        <v>265.14999999999998</v>
      </c>
      <c r="G70" s="1">
        <v>261.39999999999998</v>
      </c>
      <c r="H70" s="1">
        <v>262.14999999999998</v>
      </c>
      <c r="I70" s="1">
        <v>261.95</v>
      </c>
      <c r="J70" s="1">
        <v>262.57</v>
      </c>
      <c r="K70" s="1">
        <v>6125006</v>
      </c>
      <c r="L70" s="1">
        <v>1608254077.75</v>
      </c>
      <c r="M70" s="1">
        <v>61995</v>
      </c>
      <c r="N70" s="3">
        <f>IF(ISERR(LN(Table1523[[#This Row],[Close Price]]/I69)),"-",LN(Table1523[[#This Row],[Close Price]]/I69))</f>
        <v>-1.2142057728910229E-2</v>
      </c>
    </row>
    <row r="71" spans="1:14" x14ac:dyDescent="0.3">
      <c r="A71" s="1" t="s">
        <v>38</v>
      </c>
      <c r="B71" s="1" t="s">
        <v>14</v>
      </c>
      <c r="C71" s="2">
        <v>43203</v>
      </c>
      <c r="D71" s="1">
        <v>261.95</v>
      </c>
      <c r="E71" s="1">
        <v>263</v>
      </c>
      <c r="F71" s="1">
        <v>263.5</v>
      </c>
      <c r="G71" s="1">
        <v>260</v>
      </c>
      <c r="H71" s="1">
        <v>260.5</v>
      </c>
      <c r="I71" s="1">
        <v>260.75</v>
      </c>
      <c r="J71" s="1">
        <v>261.58999999999997</v>
      </c>
      <c r="K71" s="1">
        <v>4991314</v>
      </c>
      <c r="L71" s="1">
        <v>1305660006</v>
      </c>
      <c r="M71" s="1">
        <v>42992</v>
      </c>
      <c r="N71" s="3">
        <f>IF(ISERR(LN(Table1523[[#This Row],[Close Price]]/I70)),"-",LN(Table1523[[#This Row],[Close Price]]/I70))</f>
        <v>-4.5915519733469067E-3</v>
      </c>
    </row>
    <row r="72" spans="1:14" x14ac:dyDescent="0.3">
      <c r="A72" s="1" t="s">
        <v>38</v>
      </c>
      <c r="B72" s="1" t="s">
        <v>14</v>
      </c>
      <c r="C72" s="2">
        <v>43206</v>
      </c>
      <c r="D72" s="1">
        <v>260.75</v>
      </c>
      <c r="E72" s="1">
        <v>260.5</v>
      </c>
      <c r="F72" s="1">
        <v>264.89999999999998</v>
      </c>
      <c r="G72" s="1">
        <v>260</v>
      </c>
      <c r="H72" s="1">
        <v>264.35000000000002</v>
      </c>
      <c r="I72" s="1">
        <v>264.45</v>
      </c>
      <c r="J72" s="1">
        <v>263.60000000000002</v>
      </c>
      <c r="K72" s="1">
        <v>5212182</v>
      </c>
      <c r="L72" s="1">
        <v>1373910540</v>
      </c>
      <c r="M72" s="1">
        <v>110574</v>
      </c>
      <c r="N72" s="3">
        <f>IF(ISERR(LN(Table1523[[#This Row],[Close Price]]/I71)),"-",LN(Table1523[[#This Row],[Close Price]]/I71))</f>
        <v>1.4090103631107003E-2</v>
      </c>
    </row>
    <row r="73" spans="1:14" x14ac:dyDescent="0.3">
      <c r="A73" s="1" t="s">
        <v>38</v>
      </c>
      <c r="B73" s="1" t="s">
        <v>14</v>
      </c>
      <c r="C73" s="2">
        <v>43207</v>
      </c>
      <c r="D73" s="1">
        <v>264.45</v>
      </c>
      <c r="E73" s="1">
        <v>265.39999999999998</v>
      </c>
      <c r="F73" s="1">
        <v>268.39999999999998</v>
      </c>
      <c r="G73" s="1">
        <v>262.7</v>
      </c>
      <c r="H73" s="1">
        <v>267</v>
      </c>
      <c r="I73" s="1">
        <v>267.60000000000002</v>
      </c>
      <c r="J73" s="1">
        <v>265.27999999999997</v>
      </c>
      <c r="K73" s="1">
        <v>13207767</v>
      </c>
      <c r="L73" s="1">
        <v>3503727423.4000001</v>
      </c>
      <c r="M73" s="1">
        <v>83815</v>
      </c>
      <c r="N73" s="3">
        <f>IF(ISERR(LN(Table1523[[#This Row],[Close Price]]/I72)),"-",LN(Table1523[[#This Row],[Close Price]]/I72))</f>
        <v>1.1841130742084694E-2</v>
      </c>
    </row>
    <row r="74" spans="1:14" x14ac:dyDescent="0.3">
      <c r="A74" s="1" t="s">
        <v>38</v>
      </c>
      <c r="B74" s="1" t="s">
        <v>14</v>
      </c>
      <c r="C74" s="2">
        <v>43208</v>
      </c>
      <c r="D74" s="1">
        <v>267.60000000000002</v>
      </c>
      <c r="E74" s="1">
        <v>268.7</v>
      </c>
      <c r="F74" s="1">
        <v>278.89999999999998</v>
      </c>
      <c r="G74" s="1">
        <v>268</v>
      </c>
      <c r="H74" s="1">
        <v>276.5</v>
      </c>
      <c r="I74" s="1">
        <v>275.35000000000002</v>
      </c>
      <c r="J74" s="1">
        <v>275.48</v>
      </c>
      <c r="K74" s="1">
        <v>23815794</v>
      </c>
      <c r="L74" s="1">
        <v>6560787576.6999998</v>
      </c>
      <c r="M74" s="1">
        <v>157457</v>
      </c>
      <c r="N74" s="3">
        <f>IF(ISERR(LN(Table1523[[#This Row],[Close Price]]/I73)),"-",LN(Table1523[[#This Row],[Close Price]]/I73))</f>
        <v>2.8549687454417189E-2</v>
      </c>
    </row>
    <row r="75" spans="1:14" x14ac:dyDescent="0.3">
      <c r="A75" s="1" t="s">
        <v>38</v>
      </c>
      <c r="B75" s="1" t="s">
        <v>14</v>
      </c>
      <c r="C75" s="2">
        <v>43209</v>
      </c>
      <c r="D75" s="1">
        <v>275.35000000000002</v>
      </c>
      <c r="E75" s="1">
        <v>277.25</v>
      </c>
      <c r="F75" s="1">
        <v>280</v>
      </c>
      <c r="G75" s="1">
        <v>275.25</v>
      </c>
      <c r="H75" s="1">
        <v>277</v>
      </c>
      <c r="I75" s="1">
        <v>277.35000000000002</v>
      </c>
      <c r="J75" s="1">
        <v>277.18</v>
      </c>
      <c r="K75" s="1">
        <v>12823460</v>
      </c>
      <c r="L75" s="1">
        <v>3554398832.0999999</v>
      </c>
      <c r="M75" s="1">
        <v>96479</v>
      </c>
      <c r="N75" s="3">
        <f>IF(ISERR(LN(Table1523[[#This Row],[Close Price]]/I74)),"-",LN(Table1523[[#This Row],[Close Price]]/I74))</f>
        <v>7.2372307927530168E-3</v>
      </c>
    </row>
    <row r="76" spans="1:14" x14ac:dyDescent="0.3">
      <c r="A76" s="1" t="s">
        <v>38</v>
      </c>
      <c r="B76" s="1" t="s">
        <v>14</v>
      </c>
      <c r="C76" s="2">
        <v>43210</v>
      </c>
      <c r="D76" s="1">
        <v>277.35000000000002</v>
      </c>
      <c r="E76" s="1">
        <v>276</v>
      </c>
      <c r="F76" s="1">
        <v>279.25</v>
      </c>
      <c r="G76" s="1">
        <v>273.5</v>
      </c>
      <c r="H76" s="1">
        <v>275.75</v>
      </c>
      <c r="I76" s="1">
        <v>276.2</v>
      </c>
      <c r="J76" s="1">
        <v>276.20999999999998</v>
      </c>
      <c r="K76" s="1">
        <v>10790554</v>
      </c>
      <c r="L76" s="1">
        <v>2980473403.5999999</v>
      </c>
      <c r="M76" s="1">
        <v>63069</v>
      </c>
      <c r="N76" s="3">
        <f>IF(ISERR(LN(Table1523[[#This Row],[Close Price]]/I75)),"-",LN(Table1523[[#This Row],[Close Price]]/I75))</f>
        <v>-4.1550055260519301E-3</v>
      </c>
    </row>
    <row r="77" spans="1:14" x14ac:dyDescent="0.3">
      <c r="A77" s="1" t="s">
        <v>38</v>
      </c>
      <c r="B77" s="1" t="s">
        <v>14</v>
      </c>
      <c r="C77" s="2">
        <v>43213</v>
      </c>
      <c r="D77" s="1">
        <v>276.2</v>
      </c>
      <c r="E77" s="1">
        <v>276</v>
      </c>
      <c r="F77" s="1">
        <v>277.2</v>
      </c>
      <c r="G77" s="1">
        <v>275</v>
      </c>
      <c r="H77" s="1">
        <v>275.45</v>
      </c>
      <c r="I77" s="1">
        <v>275.5</v>
      </c>
      <c r="J77" s="1">
        <v>275.87</v>
      </c>
      <c r="K77" s="1">
        <v>11746220</v>
      </c>
      <c r="L77" s="1">
        <v>3240374914.1999998</v>
      </c>
      <c r="M77" s="1">
        <v>62425</v>
      </c>
      <c r="N77" s="3">
        <f>IF(ISERR(LN(Table1523[[#This Row],[Close Price]]/I76)),"-",LN(Table1523[[#This Row],[Close Price]]/I76))</f>
        <v>-2.5376123822225317E-3</v>
      </c>
    </row>
    <row r="78" spans="1:14" x14ac:dyDescent="0.3">
      <c r="A78" s="1" t="s">
        <v>38</v>
      </c>
      <c r="B78" s="1" t="s">
        <v>14</v>
      </c>
      <c r="C78" s="2">
        <v>43214</v>
      </c>
      <c r="D78" s="1">
        <v>275.5</v>
      </c>
      <c r="E78" s="1">
        <v>276</v>
      </c>
      <c r="F78" s="1">
        <v>278.85000000000002</v>
      </c>
      <c r="G78" s="1">
        <v>274.64999999999998</v>
      </c>
      <c r="H78" s="1">
        <v>275.5</v>
      </c>
      <c r="I78" s="1">
        <v>276</v>
      </c>
      <c r="J78" s="1">
        <v>276.77</v>
      </c>
      <c r="K78" s="1">
        <v>8449353</v>
      </c>
      <c r="L78" s="1">
        <v>2338520424.9000001</v>
      </c>
      <c r="M78" s="1">
        <v>98712</v>
      </c>
      <c r="N78" s="3">
        <f>IF(ISERR(LN(Table1523[[#This Row],[Close Price]]/I77)),"-",LN(Table1523[[#This Row],[Close Price]]/I77))</f>
        <v>1.8132371241807218E-3</v>
      </c>
    </row>
    <row r="79" spans="1:14" x14ac:dyDescent="0.3">
      <c r="A79" s="1" t="s">
        <v>38</v>
      </c>
      <c r="B79" s="1" t="s">
        <v>14</v>
      </c>
      <c r="C79" s="2">
        <v>43215</v>
      </c>
      <c r="D79" s="1">
        <v>276</v>
      </c>
      <c r="E79" s="1">
        <v>275.5</v>
      </c>
      <c r="F79" s="1">
        <v>276.3</v>
      </c>
      <c r="G79" s="1">
        <v>272.7</v>
      </c>
      <c r="H79" s="1">
        <v>273.89999999999998</v>
      </c>
      <c r="I79" s="1">
        <v>274.10000000000002</v>
      </c>
      <c r="J79" s="1">
        <v>274.5</v>
      </c>
      <c r="K79" s="1">
        <v>4928817</v>
      </c>
      <c r="L79" s="1">
        <v>1352940982.7</v>
      </c>
      <c r="M79" s="1">
        <v>54260</v>
      </c>
      <c r="N79" s="3">
        <f>IF(ISERR(LN(Table1523[[#This Row],[Close Price]]/I78)),"-",LN(Table1523[[#This Row],[Close Price]]/I78))</f>
        <v>-6.9078624084098353E-3</v>
      </c>
    </row>
    <row r="80" spans="1:14" x14ac:dyDescent="0.3">
      <c r="A80" s="1" t="s">
        <v>38</v>
      </c>
      <c r="B80" s="1" t="s">
        <v>14</v>
      </c>
      <c r="C80" s="2">
        <v>43216</v>
      </c>
      <c r="D80" s="1">
        <v>274.10000000000002</v>
      </c>
      <c r="E80" s="1">
        <v>274.55</v>
      </c>
      <c r="F80" s="1">
        <v>279.10000000000002</v>
      </c>
      <c r="G80" s="1">
        <v>273</v>
      </c>
      <c r="H80" s="1">
        <v>278.75</v>
      </c>
      <c r="I80" s="1">
        <v>278.25</v>
      </c>
      <c r="J80" s="1">
        <v>277.35000000000002</v>
      </c>
      <c r="K80" s="1">
        <v>20282977</v>
      </c>
      <c r="L80" s="1">
        <v>5625453400.8000002</v>
      </c>
      <c r="M80" s="1">
        <v>83108</v>
      </c>
      <c r="N80" s="3">
        <f>IF(ISERR(LN(Table1523[[#This Row],[Close Price]]/I79)),"-",LN(Table1523[[#This Row],[Close Price]]/I79))</f>
        <v>1.5026986846914097E-2</v>
      </c>
    </row>
    <row r="81" spans="1:14" x14ac:dyDescent="0.3">
      <c r="A81" s="1" t="s">
        <v>38</v>
      </c>
      <c r="B81" s="1" t="s">
        <v>14</v>
      </c>
      <c r="C81" s="2">
        <v>43217</v>
      </c>
      <c r="D81" s="1">
        <v>278.25</v>
      </c>
      <c r="E81" s="1">
        <v>279.60000000000002</v>
      </c>
      <c r="F81" s="1">
        <v>280.95</v>
      </c>
      <c r="G81" s="1">
        <v>278.39999999999998</v>
      </c>
      <c r="H81" s="1">
        <v>279.7</v>
      </c>
      <c r="I81" s="1">
        <v>279.39999999999998</v>
      </c>
      <c r="J81" s="1">
        <v>279.60000000000002</v>
      </c>
      <c r="K81" s="1">
        <v>9732842</v>
      </c>
      <c r="L81" s="1">
        <v>2721312113.8000002</v>
      </c>
      <c r="M81" s="1">
        <v>66638</v>
      </c>
      <c r="N81" s="3">
        <f>IF(ISERR(LN(Table1523[[#This Row],[Close Price]]/I80)),"-",LN(Table1523[[#This Row],[Close Price]]/I80))</f>
        <v>4.1244566672071032E-3</v>
      </c>
    </row>
    <row r="82" spans="1:14" x14ac:dyDescent="0.3">
      <c r="A82" s="1" t="s">
        <v>38</v>
      </c>
      <c r="B82" s="1" t="s">
        <v>14</v>
      </c>
      <c r="C82" s="2">
        <v>43220</v>
      </c>
      <c r="D82" s="1">
        <v>279.39999999999998</v>
      </c>
      <c r="E82" s="1">
        <v>279.60000000000002</v>
      </c>
      <c r="F82" s="1">
        <v>283.85000000000002</v>
      </c>
      <c r="G82" s="1">
        <v>279.60000000000002</v>
      </c>
      <c r="H82" s="1">
        <v>282.25</v>
      </c>
      <c r="I82" s="1">
        <v>281.45</v>
      </c>
      <c r="J82" s="1">
        <v>282.14999999999998</v>
      </c>
      <c r="K82" s="1">
        <v>5918966</v>
      </c>
      <c r="L82" s="1">
        <v>1670011563.6500001</v>
      </c>
      <c r="M82" s="1">
        <v>60650</v>
      </c>
      <c r="N82" s="3">
        <f>IF(ISERR(LN(Table1523[[#This Row],[Close Price]]/I81)),"-",LN(Table1523[[#This Row],[Close Price]]/I81))</f>
        <v>7.3103650871742341E-3</v>
      </c>
    </row>
    <row r="83" spans="1:14" x14ac:dyDescent="0.3">
      <c r="A83" s="1" t="s">
        <v>38</v>
      </c>
      <c r="B83" s="1" t="s">
        <v>14</v>
      </c>
      <c r="C83" s="2">
        <v>43222</v>
      </c>
      <c r="D83" s="1">
        <v>281.45</v>
      </c>
      <c r="E83" s="1">
        <v>282.10000000000002</v>
      </c>
      <c r="F83" s="1">
        <v>288.7</v>
      </c>
      <c r="G83" s="1">
        <v>280.25</v>
      </c>
      <c r="H83" s="1">
        <v>286.60000000000002</v>
      </c>
      <c r="I83" s="1">
        <v>287.25</v>
      </c>
      <c r="J83" s="1">
        <v>286.01</v>
      </c>
      <c r="K83" s="1">
        <v>16071685</v>
      </c>
      <c r="L83" s="1">
        <v>4596679159.8500004</v>
      </c>
      <c r="M83" s="1">
        <v>123736</v>
      </c>
      <c r="N83" s="3">
        <f>IF(ISERR(LN(Table1523[[#This Row],[Close Price]]/I82)),"-",LN(Table1523[[#This Row],[Close Price]]/I82))</f>
        <v>2.0398104818829508E-2</v>
      </c>
    </row>
    <row r="84" spans="1:14" x14ac:dyDescent="0.3">
      <c r="A84" s="1" t="s">
        <v>38</v>
      </c>
      <c r="B84" s="1" t="s">
        <v>14</v>
      </c>
      <c r="C84" s="2">
        <v>43223</v>
      </c>
      <c r="D84" s="1">
        <v>287.25</v>
      </c>
      <c r="E84" s="1">
        <v>287.5</v>
      </c>
      <c r="F84" s="1">
        <v>289.7</v>
      </c>
      <c r="G84" s="1">
        <v>283.05</v>
      </c>
      <c r="H84" s="1">
        <v>284.3</v>
      </c>
      <c r="I84" s="1">
        <v>285</v>
      </c>
      <c r="J84" s="1">
        <v>285.64</v>
      </c>
      <c r="K84" s="1">
        <v>9366444</v>
      </c>
      <c r="L84" s="1">
        <v>2675443138.75</v>
      </c>
      <c r="M84" s="1">
        <v>105773</v>
      </c>
      <c r="N84" s="3">
        <f>IF(ISERR(LN(Table1523[[#This Row],[Close Price]]/I83)),"-",LN(Table1523[[#This Row],[Close Price]]/I83))</f>
        <v>-7.8637364602145762E-3</v>
      </c>
    </row>
    <row r="85" spans="1:14" x14ac:dyDescent="0.3">
      <c r="A85" s="1" t="s">
        <v>38</v>
      </c>
      <c r="B85" s="1" t="s">
        <v>14</v>
      </c>
      <c r="C85" s="2">
        <v>43224</v>
      </c>
      <c r="D85" s="1">
        <v>285</v>
      </c>
      <c r="E85" s="1">
        <v>287</v>
      </c>
      <c r="F85" s="1">
        <v>287</v>
      </c>
      <c r="G85" s="1">
        <v>275.85000000000002</v>
      </c>
      <c r="H85" s="1">
        <v>276.85000000000002</v>
      </c>
      <c r="I85" s="1">
        <v>277.14999999999998</v>
      </c>
      <c r="J85" s="1">
        <v>279.27999999999997</v>
      </c>
      <c r="K85" s="1">
        <v>10904195</v>
      </c>
      <c r="L85" s="1">
        <v>3045326298.8499999</v>
      </c>
      <c r="M85" s="1">
        <v>84011</v>
      </c>
      <c r="N85" s="3">
        <f>IF(ISERR(LN(Table1523[[#This Row],[Close Price]]/I84)),"-",LN(Table1523[[#This Row],[Close Price]]/I84))</f>
        <v>-2.7930304402836899E-2</v>
      </c>
    </row>
    <row r="86" spans="1:14" x14ac:dyDescent="0.3">
      <c r="A86" s="1" t="s">
        <v>38</v>
      </c>
      <c r="B86" s="1" t="s">
        <v>14</v>
      </c>
      <c r="C86" s="2">
        <v>43227</v>
      </c>
      <c r="D86" s="1">
        <v>277.14999999999998</v>
      </c>
      <c r="E86" s="1">
        <v>278.3</v>
      </c>
      <c r="F86" s="1">
        <v>283.39999999999998</v>
      </c>
      <c r="G86" s="1">
        <v>276.89999999999998</v>
      </c>
      <c r="H86" s="1">
        <v>282.5</v>
      </c>
      <c r="I86" s="1">
        <v>282.25</v>
      </c>
      <c r="J86" s="1">
        <v>280.63</v>
      </c>
      <c r="K86" s="1">
        <v>6475767</v>
      </c>
      <c r="L86" s="1">
        <v>1817302906.7</v>
      </c>
      <c r="M86" s="1">
        <v>68143</v>
      </c>
      <c r="N86" s="3">
        <f>IF(ISERR(LN(Table1523[[#This Row],[Close Price]]/I85)),"-",LN(Table1523[[#This Row],[Close Price]]/I85))</f>
        <v>1.8234327163957793E-2</v>
      </c>
    </row>
    <row r="87" spans="1:14" x14ac:dyDescent="0.3">
      <c r="A87" s="1" t="s">
        <v>38</v>
      </c>
      <c r="B87" s="1" t="s">
        <v>14</v>
      </c>
      <c r="C87" s="2">
        <v>43228</v>
      </c>
      <c r="D87" s="1">
        <v>282.25</v>
      </c>
      <c r="E87" s="1">
        <v>283.14999999999998</v>
      </c>
      <c r="F87" s="1">
        <v>285.95</v>
      </c>
      <c r="G87" s="1">
        <v>282</v>
      </c>
      <c r="H87" s="1">
        <v>282.7</v>
      </c>
      <c r="I87" s="1">
        <v>282.7</v>
      </c>
      <c r="J87" s="1">
        <v>283.51</v>
      </c>
      <c r="K87" s="1">
        <v>6588906</v>
      </c>
      <c r="L87" s="1">
        <v>1868021837.55</v>
      </c>
      <c r="M87" s="1">
        <v>51445</v>
      </c>
      <c r="N87" s="3">
        <f>IF(ISERR(LN(Table1523[[#This Row],[Close Price]]/I86)),"-",LN(Table1523[[#This Row],[Close Price]]/I86))</f>
        <v>1.5930616697732165E-3</v>
      </c>
    </row>
    <row r="88" spans="1:14" x14ac:dyDescent="0.3">
      <c r="A88" s="1" t="s">
        <v>38</v>
      </c>
      <c r="B88" s="1" t="s">
        <v>14</v>
      </c>
      <c r="C88" s="2">
        <v>43229</v>
      </c>
      <c r="D88" s="1">
        <v>282.7</v>
      </c>
      <c r="E88" s="1">
        <v>281.5</v>
      </c>
      <c r="F88" s="1">
        <v>284</v>
      </c>
      <c r="G88" s="1">
        <v>281.5</v>
      </c>
      <c r="H88" s="1">
        <v>282.35000000000002</v>
      </c>
      <c r="I88" s="1">
        <v>282.3</v>
      </c>
      <c r="J88" s="1">
        <v>282.95</v>
      </c>
      <c r="K88" s="1">
        <v>4214376</v>
      </c>
      <c r="L88" s="1">
        <v>1192478707.9000001</v>
      </c>
      <c r="M88" s="1">
        <v>46450</v>
      </c>
      <c r="N88" s="3">
        <f>IF(ISERR(LN(Table1523[[#This Row],[Close Price]]/I87)),"-",LN(Table1523[[#This Row],[Close Price]]/I87))</f>
        <v>-1.4159294401009201E-3</v>
      </c>
    </row>
    <row r="89" spans="1:14" x14ac:dyDescent="0.3">
      <c r="A89" s="1" t="s">
        <v>38</v>
      </c>
      <c r="B89" s="1" t="s">
        <v>14</v>
      </c>
      <c r="C89" s="2">
        <v>43230</v>
      </c>
      <c r="D89" s="1">
        <v>282.3</v>
      </c>
      <c r="E89" s="1">
        <v>282.95</v>
      </c>
      <c r="F89" s="1">
        <v>283.95</v>
      </c>
      <c r="G89" s="1">
        <v>277.3</v>
      </c>
      <c r="H89" s="1">
        <v>282</v>
      </c>
      <c r="I89" s="1">
        <v>280.14999999999998</v>
      </c>
      <c r="J89" s="1">
        <v>279.73</v>
      </c>
      <c r="K89" s="1">
        <v>5672203</v>
      </c>
      <c r="L89" s="1">
        <v>1586690351.6500001</v>
      </c>
      <c r="M89" s="1">
        <v>62839</v>
      </c>
      <c r="N89" s="3">
        <f>IF(ISERR(LN(Table1523[[#This Row],[Close Price]]/I88)),"-",LN(Table1523[[#This Row],[Close Price]]/I88))</f>
        <v>-7.6451612481502418E-3</v>
      </c>
    </row>
    <row r="90" spans="1:14" x14ac:dyDescent="0.3">
      <c r="A90" s="1" t="s">
        <v>38</v>
      </c>
      <c r="B90" s="1" t="s">
        <v>14</v>
      </c>
      <c r="C90" s="2">
        <v>43231</v>
      </c>
      <c r="D90" s="1">
        <v>280.14999999999998</v>
      </c>
      <c r="E90" s="1">
        <v>281.89999999999998</v>
      </c>
      <c r="F90" s="1">
        <v>284</v>
      </c>
      <c r="G90" s="1">
        <v>279.75</v>
      </c>
      <c r="H90" s="1">
        <v>283</v>
      </c>
      <c r="I90" s="1">
        <v>283.64999999999998</v>
      </c>
      <c r="J90" s="1">
        <v>281.68</v>
      </c>
      <c r="K90" s="1">
        <v>3892106</v>
      </c>
      <c r="L90" s="1">
        <v>1096317363.5999999</v>
      </c>
      <c r="M90" s="1">
        <v>30833</v>
      </c>
      <c r="N90" s="3">
        <f>IF(ISERR(LN(Table1523[[#This Row],[Close Price]]/I89)),"-",LN(Table1523[[#This Row],[Close Price]]/I89))</f>
        <v>1.2415909761282659E-2</v>
      </c>
    </row>
    <row r="91" spans="1:14" x14ac:dyDescent="0.3">
      <c r="A91" s="1" t="s">
        <v>38</v>
      </c>
      <c r="B91" s="1" t="s">
        <v>14</v>
      </c>
      <c r="C91" s="2">
        <v>43234</v>
      </c>
      <c r="D91" s="1">
        <v>283.64999999999998</v>
      </c>
      <c r="E91" s="1">
        <v>283</v>
      </c>
      <c r="F91" s="1">
        <v>287.3</v>
      </c>
      <c r="G91" s="1">
        <v>282</v>
      </c>
      <c r="H91" s="1">
        <v>283.2</v>
      </c>
      <c r="I91" s="1">
        <v>284.8</v>
      </c>
      <c r="J91" s="1">
        <v>285.56</v>
      </c>
      <c r="K91" s="1">
        <v>6479302</v>
      </c>
      <c r="L91" s="1">
        <v>1850239955.05</v>
      </c>
      <c r="M91" s="1">
        <v>68532</v>
      </c>
      <c r="N91" s="3">
        <f>IF(ISERR(LN(Table1523[[#This Row],[Close Price]]/I90)),"-",LN(Table1523[[#This Row],[Close Price]]/I90))</f>
        <v>4.0460957652445634E-3</v>
      </c>
    </row>
    <row r="92" spans="1:14" x14ac:dyDescent="0.3">
      <c r="A92" s="1" t="s">
        <v>38</v>
      </c>
      <c r="B92" s="1" t="s">
        <v>14</v>
      </c>
      <c r="C92" s="2">
        <v>43235</v>
      </c>
      <c r="D92" s="1">
        <v>284.8</v>
      </c>
      <c r="E92" s="1">
        <v>284.85000000000002</v>
      </c>
      <c r="F92" s="1">
        <v>286</v>
      </c>
      <c r="G92" s="1">
        <v>280.7</v>
      </c>
      <c r="H92" s="1">
        <v>282.3</v>
      </c>
      <c r="I92" s="1">
        <v>281.85000000000002</v>
      </c>
      <c r="J92" s="1">
        <v>282.77999999999997</v>
      </c>
      <c r="K92" s="1">
        <v>7777542</v>
      </c>
      <c r="L92" s="1">
        <v>2199354526.4000001</v>
      </c>
      <c r="M92" s="1">
        <v>60036</v>
      </c>
      <c r="N92" s="3">
        <f>IF(ISERR(LN(Table1523[[#This Row],[Close Price]]/I91)),"-",LN(Table1523[[#This Row],[Close Price]]/I91))</f>
        <v>-1.0412165010236655E-2</v>
      </c>
    </row>
    <row r="93" spans="1:14" x14ac:dyDescent="0.3">
      <c r="A93" s="1" t="s">
        <v>38</v>
      </c>
      <c r="B93" s="1" t="s">
        <v>14</v>
      </c>
      <c r="C93" s="2">
        <v>43236</v>
      </c>
      <c r="D93" s="1">
        <v>281.85000000000002</v>
      </c>
      <c r="E93" s="1">
        <v>279.95</v>
      </c>
      <c r="F93" s="1">
        <v>288.8</v>
      </c>
      <c r="G93" s="1">
        <v>279.55</v>
      </c>
      <c r="H93" s="1">
        <v>286.35000000000002</v>
      </c>
      <c r="I93" s="1">
        <v>285.85000000000002</v>
      </c>
      <c r="J93" s="1">
        <v>284.33</v>
      </c>
      <c r="K93" s="1">
        <v>18062869</v>
      </c>
      <c r="L93" s="1">
        <v>5135904587.25</v>
      </c>
      <c r="M93" s="1">
        <v>139947</v>
      </c>
      <c r="N93" s="3">
        <f>IF(ISERR(LN(Table1523[[#This Row],[Close Price]]/I92)),"-",LN(Table1523[[#This Row],[Close Price]]/I92))</f>
        <v>1.4092183182396379E-2</v>
      </c>
    </row>
    <row r="94" spans="1:14" x14ac:dyDescent="0.3">
      <c r="A94" s="1" t="s">
        <v>38</v>
      </c>
      <c r="B94" s="1" t="s">
        <v>14</v>
      </c>
      <c r="C94" s="2">
        <v>43237</v>
      </c>
      <c r="D94" s="1">
        <v>285.85000000000002</v>
      </c>
      <c r="E94" s="1">
        <v>288</v>
      </c>
      <c r="F94" s="1">
        <v>288.7</v>
      </c>
      <c r="G94" s="1">
        <v>278.45</v>
      </c>
      <c r="H94" s="1">
        <v>279.10000000000002</v>
      </c>
      <c r="I94" s="1">
        <v>278.95</v>
      </c>
      <c r="J94" s="1">
        <v>282.74</v>
      </c>
      <c r="K94" s="1">
        <v>10755084</v>
      </c>
      <c r="L94" s="1">
        <v>3040885605.5999999</v>
      </c>
      <c r="M94" s="1">
        <v>109001</v>
      </c>
      <c r="N94" s="3">
        <f>IF(ISERR(LN(Table1523[[#This Row],[Close Price]]/I93)),"-",LN(Table1523[[#This Row],[Close Price]]/I93))</f>
        <v>-2.4434643418443057E-2</v>
      </c>
    </row>
    <row r="95" spans="1:14" x14ac:dyDescent="0.3">
      <c r="A95" s="1" t="s">
        <v>38</v>
      </c>
      <c r="B95" s="1" t="s">
        <v>14</v>
      </c>
      <c r="C95" s="2">
        <v>43238</v>
      </c>
      <c r="D95" s="1">
        <v>278.95</v>
      </c>
      <c r="E95" s="1">
        <v>278.55</v>
      </c>
      <c r="F95" s="1">
        <v>285.55</v>
      </c>
      <c r="G95" s="1">
        <v>276</v>
      </c>
      <c r="H95" s="1">
        <v>281.95</v>
      </c>
      <c r="I95" s="1">
        <v>282.3</v>
      </c>
      <c r="J95" s="1">
        <v>282</v>
      </c>
      <c r="K95" s="1">
        <v>15422138</v>
      </c>
      <c r="L95" s="1">
        <v>4349026699.5</v>
      </c>
      <c r="M95" s="1">
        <v>147340</v>
      </c>
      <c r="N95" s="3">
        <f>IF(ISERR(LN(Table1523[[#This Row],[Close Price]]/I94)),"-",LN(Table1523[[#This Row],[Close Price]]/I94))</f>
        <v>1.1937780967906301E-2</v>
      </c>
    </row>
    <row r="96" spans="1:14" x14ac:dyDescent="0.3">
      <c r="A96" s="1" t="s">
        <v>38</v>
      </c>
      <c r="B96" s="1" t="s">
        <v>14</v>
      </c>
      <c r="C96" s="2">
        <v>43241</v>
      </c>
      <c r="D96" s="1">
        <v>282.3</v>
      </c>
      <c r="E96" s="1">
        <v>282.3</v>
      </c>
      <c r="F96" s="1">
        <v>284</v>
      </c>
      <c r="G96" s="1">
        <v>278.5</v>
      </c>
      <c r="H96" s="1">
        <v>281.14999999999998</v>
      </c>
      <c r="I96" s="1">
        <v>282.35000000000002</v>
      </c>
      <c r="J96" s="1">
        <v>281.94</v>
      </c>
      <c r="K96" s="1">
        <v>8579200</v>
      </c>
      <c r="L96" s="1">
        <v>2418801617.3000002</v>
      </c>
      <c r="M96" s="1">
        <v>77689</v>
      </c>
      <c r="N96" s="3">
        <f>IF(ISERR(LN(Table1523[[#This Row],[Close Price]]/I95)),"-",LN(Table1523[[#This Row],[Close Price]]/I95))</f>
        <v>1.7710085940212398E-4</v>
      </c>
    </row>
    <row r="97" spans="1:14" x14ac:dyDescent="0.3">
      <c r="A97" s="1" t="s">
        <v>38</v>
      </c>
      <c r="B97" s="1" t="s">
        <v>14</v>
      </c>
      <c r="C97" s="2">
        <v>43242</v>
      </c>
      <c r="D97" s="1">
        <v>282.35000000000002</v>
      </c>
      <c r="E97" s="1">
        <v>282</v>
      </c>
      <c r="F97" s="1">
        <v>283.10000000000002</v>
      </c>
      <c r="G97" s="1">
        <v>278.05</v>
      </c>
      <c r="H97" s="1">
        <v>279</v>
      </c>
      <c r="I97" s="1">
        <v>278.75</v>
      </c>
      <c r="J97" s="1">
        <v>280.06</v>
      </c>
      <c r="K97" s="1">
        <v>4730984</v>
      </c>
      <c r="L97" s="1">
        <v>1324981606.3499999</v>
      </c>
      <c r="M97" s="1">
        <v>40943</v>
      </c>
      <c r="N97" s="3">
        <f>IF(ISERR(LN(Table1523[[#This Row],[Close Price]]/I96)),"-",LN(Table1523[[#This Row],[Close Price]]/I96))</f>
        <v>-1.2832113344517308E-2</v>
      </c>
    </row>
    <row r="98" spans="1:14" x14ac:dyDescent="0.3">
      <c r="A98" s="1" t="s">
        <v>38</v>
      </c>
      <c r="B98" s="1" t="s">
        <v>14</v>
      </c>
      <c r="C98" s="2">
        <v>43243</v>
      </c>
      <c r="D98" s="1">
        <v>278.75</v>
      </c>
      <c r="E98" s="1">
        <v>279</v>
      </c>
      <c r="F98" s="1">
        <v>279.39999999999998</v>
      </c>
      <c r="G98" s="1">
        <v>272.95</v>
      </c>
      <c r="H98" s="1">
        <v>274</v>
      </c>
      <c r="I98" s="1">
        <v>273.45</v>
      </c>
      <c r="J98" s="1">
        <v>275.22000000000003</v>
      </c>
      <c r="K98" s="1">
        <v>7891899</v>
      </c>
      <c r="L98" s="1">
        <v>2171990567.75</v>
      </c>
      <c r="M98" s="1">
        <v>88647</v>
      </c>
      <c r="N98" s="3">
        <f>IF(ISERR(LN(Table1523[[#This Row],[Close Price]]/I97)),"-",LN(Table1523[[#This Row],[Close Price]]/I97))</f>
        <v>-1.9196532981546853E-2</v>
      </c>
    </row>
    <row r="99" spans="1:14" x14ac:dyDescent="0.3">
      <c r="A99" s="1" t="s">
        <v>38</v>
      </c>
      <c r="B99" s="1" t="s">
        <v>14</v>
      </c>
      <c r="C99" s="2">
        <v>43244</v>
      </c>
      <c r="D99" s="1">
        <v>273.45</v>
      </c>
      <c r="E99" s="1">
        <v>274</v>
      </c>
      <c r="F99" s="1">
        <v>276.8</v>
      </c>
      <c r="G99" s="1">
        <v>271.75</v>
      </c>
      <c r="H99" s="1">
        <v>275.25</v>
      </c>
      <c r="I99" s="1">
        <v>274.85000000000002</v>
      </c>
      <c r="J99" s="1">
        <v>274.73</v>
      </c>
      <c r="K99" s="1">
        <v>6282351</v>
      </c>
      <c r="L99" s="1">
        <v>1725925597.3499999</v>
      </c>
      <c r="M99" s="1">
        <v>99859</v>
      </c>
      <c r="N99" s="3">
        <f>IF(ISERR(LN(Table1523[[#This Row],[Close Price]]/I98)),"-",LN(Table1523[[#This Row],[Close Price]]/I98))</f>
        <v>5.1067045138876738E-3</v>
      </c>
    </row>
    <row r="100" spans="1:14" x14ac:dyDescent="0.3">
      <c r="A100" s="1" t="s">
        <v>38</v>
      </c>
      <c r="B100" s="1" t="s">
        <v>14</v>
      </c>
      <c r="C100" s="2">
        <v>43245</v>
      </c>
      <c r="D100" s="1">
        <v>274.85000000000002</v>
      </c>
      <c r="E100" s="1">
        <v>272.39999999999998</v>
      </c>
      <c r="F100" s="1">
        <v>275</v>
      </c>
      <c r="G100" s="1">
        <v>268.75</v>
      </c>
      <c r="H100" s="1">
        <v>272.8</v>
      </c>
      <c r="I100" s="1">
        <v>272.3</v>
      </c>
      <c r="J100" s="1">
        <v>272.16000000000003</v>
      </c>
      <c r="K100" s="1">
        <v>9244273</v>
      </c>
      <c r="L100" s="1">
        <v>2515934420</v>
      </c>
      <c r="M100" s="1">
        <v>123215</v>
      </c>
      <c r="N100" s="3">
        <f>IF(ISERR(LN(Table1523[[#This Row],[Close Price]]/I99)),"-",LN(Table1523[[#This Row],[Close Price]]/I99))</f>
        <v>-9.3210946269554826E-3</v>
      </c>
    </row>
    <row r="101" spans="1:14" x14ac:dyDescent="0.3">
      <c r="A101" s="1" t="s">
        <v>38</v>
      </c>
      <c r="B101" s="1" t="s">
        <v>14</v>
      </c>
      <c r="C101" s="2">
        <v>43248</v>
      </c>
      <c r="D101" s="1">
        <v>272.3</v>
      </c>
      <c r="E101" s="1">
        <v>274</v>
      </c>
      <c r="F101" s="1">
        <v>277.5</v>
      </c>
      <c r="G101" s="1">
        <v>272.39999999999998</v>
      </c>
      <c r="H101" s="1">
        <v>275.3</v>
      </c>
      <c r="I101" s="1">
        <v>275.3</v>
      </c>
      <c r="J101" s="1">
        <v>275.87</v>
      </c>
      <c r="K101" s="1">
        <v>6997081</v>
      </c>
      <c r="L101" s="1">
        <v>1930318873.5</v>
      </c>
      <c r="M101" s="1">
        <v>92510</v>
      </c>
      <c r="N101" s="3">
        <f>IF(ISERR(LN(Table1523[[#This Row],[Close Price]]/I100)),"-",LN(Table1523[[#This Row],[Close Price]]/I100))</f>
        <v>1.0957012468847699E-2</v>
      </c>
    </row>
    <row r="102" spans="1:14" x14ac:dyDescent="0.3">
      <c r="A102" s="1" t="s">
        <v>38</v>
      </c>
      <c r="B102" s="1" t="s">
        <v>14</v>
      </c>
      <c r="C102" s="2">
        <v>43249</v>
      </c>
      <c r="D102" s="1">
        <v>275.3</v>
      </c>
      <c r="E102" s="1">
        <v>274.8</v>
      </c>
      <c r="F102" s="1">
        <v>277.75</v>
      </c>
      <c r="G102" s="1">
        <v>272.45</v>
      </c>
      <c r="H102" s="1">
        <v>274</v>
      </c>
      <c r="I102" s="1">
        <v>274.05</v>
      </c>
      <c r="J102" s="1">
        <v>275.89</v>
      </c>
      <c r="K102" s="1">
        <v>8830998</v>
      </c>
      <c r="L102" s="1">
        <v>2436422864.5999999</v>
      </c>
      <c r="M102" s="1">
        <v>75906</v>
      </c>
      <c r="N102" s="3">
        <f>IF(ISERR(LN(Table1523[[#This Row],[Close Price]]/I101)),"-",LN(Table1523[[#This Row],[Close Price]]/I101))</f>
        <v>-4.5508406564361741E-3</v>
      </c>
    </row>
    <row r="103" spans="1:14" x14ac:dyDescent="0.3">
      <c r="A103" s="1" t="s">
        <v>38</v>
      </c>
      <c r="B103" s="1" t="s">
        <v>14</v>
      </c>
      <c r="C103" s="2">
        <v>43250</v>
      </c>
      <c r="D103" s="1">
        <v>274.05</v>
      </c>
      <c r="E103" s="1">
        <v>272.5</v>
      </c>
      <c r="F103" s="1">
        <v>273.7</v>
      </c>
      <c r="G103" s="1">
        <v>270.64999999999998</v>
      </c>
      <c r="H103" s="1">
        <v>272.10000000000002</v>
      </c>
      <c r="I103" s="1">
        <v>271.89999999999998</v>
      </c>
      <c r="J103" s="1">
        <v>271.49</v>
      </c>
      <c r="K103" s="1">
        <v>8005601</v>
      </c>
      <c r="L103" s="1">
        <v>2173455928.0500002</v>
      </c>
      <c r="M103" s="1">
        <v>93089</v>
      </c>
      <c r="N103" s="3">
        <f>IF(ISERR(LN(Table1523[[#This Row],[Close Price]]/I102)),"-",LN(Table1523[[#This Row],[Close Price]]/I102))</f>
        <v>-7.8762198537005359E-3</v>
      </c>
    </row>
    <row r="104" spans="1:14" x14ac:dyDescent="0.3">
      <c r="A104" s="1" t="s">
        <v>38</v>
      </c>
      <c r="B104" s="1" t="s">
        <v>14</v>
      </c>
      <c r="C104" s="2">
        <v>43251</v>
      </c>
      <c r="D104" s="1">
        <v>271.89999999999998</v>
      </c>
      <c r="E104" s="1">
        <v>272.2</v>
      </c>
      <c r="F104" s="1">
        <v>272.7</v>
      </c>
      <c r="G104" s="1">
        <v>269.60000000000002</v>
      </c>
      <c r="H104" s="1">
        <v>270.10000000000002</v>
      </c>
      <c r="I104" s="1">
        <v>271.64999999999998</v>
      </c>
      <c r="J104" s="1">
        <v>271.41000000000003</v>
      </c>
      <c r="K104" s="1">
        <v>13212672</v>
      </c>
      <c r="L104" s="1">
        <v>3586093411.75</v>
      </c>
      <c r="M104" s="1">
        <v>136036</v>
      </c>
      <c r="N104" s="3">
        <f>IF(ISERR(LN(Table1523[[#This Row],[Close Price]]/I103)),"-",LN(Table1523[[#This Row],[Close Price]]/I103))</f>
        <v>-9.1987864089300301E-4</v>
      </c>
    </row>
    <row r="105" spans="1:14" x14ac:dyDescent="0.3">
      <c r="A105" s="1" t="s">
        <v>38</v>
      </c>
      <c r="B105" s="1" t="s">
        <v>14</v>
      </c>
      <c r="C105" s="2">
        <v>43252</v>
      </c>
      <c r="D105" s="1">
        <v>271.64999999999998</v>
      </c>
      <c r="E105" s="1">
        <v>271.14999999999998</v>
      </c>
      <c r="F105" s="1">
        <v>271.7</v>
      </c>
      <c r="G105" s="1">
        <v>269.10000000000002</v>
      </c>
      <c r="H105" s="1">
        <v>270.10000000000002</v>
      </c>
      <c r="I105" s="1">
        <v>269.95</v>
      </c>
      <c r="J105" s="1">
        <v>270.17</v>
      </c>
      <c r="K105" s="1">
        <v>6607768</v>
      </c>
      <c r="L105" s="1">
        <v>1785207851.25</v>
      </c>
      <c r="M105" s="1">
        <v>52719</v>
      </c>
      <c r="N105" s="3">
        <f>IF(ISERR(LN(Table1523[[#This Row],[Close Price]]/I104)),"-",LN(Table1523[[#This Row],[Close Price]]/I104))</f>
        <v>-6.2777163332360898E-3</v>
      </c>
    </row>
    <row r="106" spans="1:14" x14ac:dyDescent="0.3">
      <c r="A106" s="1" t="s">
        <v>38</v>
      </c>
      <c r="B106" s="1" t="s">
        <v>14</v>
      </c>
      <c r="C106" s="2">
        <v>43255</v>
      </c>
      <c r="D106" s="1">
        <v>269.95</v>
      </c>
      <c r="E106" s="1">
        <v>270.25</v>
      </c>
      <c r="F106" s="1">
        <v>271.95</v>
      </c>
      <c r="G106" s="1">
        <v>267.5</v>
      </c>
      <c r="H106" s="1">
        <v>268.35000000000002</v>
      </c>
      <c r="I106" s="1">
        <v>268.89999999999998</v>
      </c>
      <c r="J106" s="1">
        <v>270.07</v>
      </c>
      <c r="K106" s="1">
        <v>7984112</v>
      </c>
      <c r="L106" s="1">
        <v>2156246191.9499998</v>
      </c>
      <c r="M106" s="1">
        <v>67281</v>
      </c>
      <c r="N106" s="3">
        <f>IF(ISERR(LN(Table1523[[#This Row],[Close Price]]/I105)),"-",LN(Table1523[[#This Row],[Close Price]]/I105))</f>
        <v>-3.8971933894770636E-3</v>
      </c>
    </row>
    <row r="107" spans="1:14" x14ac:dyDescent="0.3">
      <c r="A107" s="1" t="s">
        <v>38</v>
      </c>
      <c r="B107" s="1" t="s">
        <v>14</v>
      </c>
      <c r="C107" s="2">
        <v>43256</v>
      </c>
      <c r="D107" s="1">
        <v>268.89999999999998</v>
      </c>
      <c r="E107" s="1">
        <v>269</v>
      </c>
      <c r="F107" s="1">
        <v>269.85000000000002</v>
      </c>
      <c r="G107" s="1">
        <v>266.85000000000002</v>
      </c>
      <c r="H107" s="1">
        <v>267.8</v>
      </c>
      <c r="I107" s="1">
        <v>267.5</v>
      </c>
      <c r="J107" s="1">
        <v>268.14</v>
      </c>
      <c r="K107" s="1">
        <v>5788321</v>
      </c>
      <c r="L107" s="1">
        <v>1552061332.8</v>
      </c>
      <c r="M107" s="1">
        <v>54577</v>
      </c>
      <c r="N107" s="3">
        <f>IF(ISERR(LN(Table1523[[#This Row],[Close Price]]/I106)),"-",LN(Table1523[[#This Row],[Close Price]]/I106))</f>
        <v>-5.2199969387576621E-3</v>
      </c>
    </row>
    <row r="108" spans="1:14" x14ac:dyDescent="0.3">
      <c r="A108" s="1" t="s">
        <v>38</v>
      </c>
      <c r="B108" s="1" t="s">
        <v>14</v>
      </c>
      <c r="C108" s="2">
        <v>43257</v>
      </c>
      <c r="D108" s="1">
        <v>267.5</v>
      </c>
      <c r="E108" s="1">
        <v>268</v>
      </c>
      <c r="F108" s="1">
        <v>271.14999999999998</v>
      </c>
      <c r="G108" s="1">
        <v>267.8</v>
      </c>
      <c r="H108" s="1">
        <v>270.85000000000002</v>
      </c>
      <c r="I108" s="1">
        <v>270.39999999999998</v>
      </c>
      <c r="J108" s="1">
        <v>269.35000000000002</v>
      </c>
      <c r="K108" s="1">
        <v>7296797</v>
      </c>
      <c r="L108" s="1">
        <v>1965367223.45</v>
      </c>
      <c r="M108" s="1">
        <v>85597</v>
      </c>
      <c r="N108" s="3">
        <f>IF(ISERR(LN(Table1523[[#This Row],[Close Price]]/I107)),"-",LN(Table1523[[#This Row],[Close Price]]/I107))</f>
        <v>1.0782777832747696E-2</v>
      </c>
    </row>
    <row r="109" spans="1:14" x14ac:dyDescent="0.3">
      <c r="A109" s="1" t="s">
        <v>38</v>
      </c>
      <c r="B109" s="1" t="s">
        <v>14</v>
      </c>
      <c r="C109" s="2">
        <v>43258</v>
      </c>
      <c r="D109" s="1">
        <v>270.39999999999998</v>
      </c>
      <c r="E109" s="1">
        <v>270.5</v>
      </c>
      <c r="F109" s="1">
        <v>272.3</v>
      </c>
      <c r="G109" s="1">
        <v>270.10000000000002</v>
      </c>
      <c r="H109" s="1">
        <v>271.89999999999998</v>
      </c>
      <c r="I109" s="1">
        <v>271.05</v>
      </c>
      <c r="J109" s="1">
        <v>271.22000000000003</v>
      </c>
      <c r="K109" s="1">
        <v>6797792</v>
      </c>
      <c r="L109" s="1">
        <v>1843676632.5</v>
      </c>
      <c r="M109" s="1">
        <v>81016</v>
      </c>
      <c r="N109" s="3">
        <f>IF(ISERR(LN(Table1523[[#This Row],[Close Price]]/I108)),"-",LN(Table1523[[#This Row],[Close Price]]/I108))</f>
        <v>2.4009615375382679E-3</v>
      </c>
    </row>
    <row r="110" spans="1:14" x14ac:dyDescent="0.3">
      <c r="A110" s="1" t="s">
        <v>38</v>
      </c>
      <c r="B110" s="1" t="s">
        <v>14</v>
      </c>
      <c r="C110" s="2">
        <v>43259</v>
      </c>
      <c r="D110" s="1">
        <v>271.05</v>
      </c>
      <c r="E110" s="1">
        <v>271.10000000000002</v>
      </c>
      <c r="F110" s="1">
        <v>271.5</v>
      </c>
      <c r="G110" s="1">
        <v>267</v>
      </c>
      <c r="H110" s="1">
        <v>267.85000000000002</v>
      </c>
      <c r="I110" s="1">
        <v>267.89999999999998</v>
      </c>
      <c r="J110" s="1">
        <v>268.62</v>
      </c>
      <c r="K110" s="1">
        <v>6769606</v>
      </c>
      <c r="L110" s="1">
        <v>1818450857.8499999</v>
      </c>
      <c r="M110" s="1">
        <v>99623</v>
      </c>
      <c r="N110" s="3">
        <f>IF(ISERR(LN(Table1523[[#This Row],[Close Price]]/I109)),"-",LN(Table1523[[#This Row],[Close Price]]/I109))</f>
        <v>-1.1689529155784211E-2</v>
      </c>
    </row>
    <row r="111" spans="1:14" x14ac:dyDescent="0.3">
      <c r="A111" s="1" t="s">
        <v>38</v>
      </c>
      <c r="B111" s="1" t="s">
        <v>14</v>
      </c>
      <c r="C111" s="2">
        <v>43262</v>
      </c>
      <c r="D111" s="1">
        <v>267.89999999999998</v>
      </c>
      <c r="E111" s="1">
        <v>268.5</v>
      </c>
      <c r="F111" s="1">
        <v>271.89999999999998</v>
      </c>
      <c r="G111" s="1">
        <v>268.14999999999998</v>
      </c>
      <c r="H111" s="1">
        <v>269.25</v>
      </c>
      <c r="I111" s="1">
        <v>269.25</v>
      </c>
      <c r="J111" s="1">
        <v>270.36</v>
      </c>
      <c r="K111" s="1">
        <v>8572974</v>
      </c>
      <c r="L111" s="1">
        <v>2317817511</v>
      </c>
      <c r="M111" s="1">
        <v>98937</v>
      </c>
      <c r="N111" s="3">
        <f>IF(ISERR(LN(Table1523[[#This Row],[Close Price]]/I110)),"-",LN(Table1523[[#This Row],[Close Price]]/I110))</f>
        <v>5.0265394859350526E-3</v>
      </c>
    </row>
    <row r="112" spans="1:14" x14ac:dyDescent="0.3">
      <c r="A112" s="1" t="s">
        <v>38</v>
      </c>
      <c r="B112" s="1" t="s">
        <v>14</v>
      </c>
      <c r="C112" s="2">
        <v>43263</v>
      </c>
      <c r="D112" s="1">
        <v>269.25</v>
      </c>
      <c r="E112" s="1">
        <v>269.3</v>
      </c>
      <c r="F112" s="1">
        <v>274.60000000000002</v>
      </c>
      <c r="G112" s="1">
        <v>269.25</v>
      </c>
      <c r="H112" s="1">
        <v>270.55</v>
      </c>
      <c r="I112" s="1">
        <v>270.25</v>
      </c>
      <c r="J112" s="1">
        <v>271.89999999999998</v>
      </c>
      <c r="K112" s="1">
        <v>8449515</v>
      </c>
      <c r="L112" s="1">
        <v>2297436670.8499999</v>
      </c>
      <c r="M112" s="1">
        <v>62031</v>
      </c>
      <c r="N112" s="3">
        <f>IF(ISERR(LN(Table1523[[#This Row],[Close Price]]/I111)),"-",LN(Table1523[[#This Row],[Close Price]]/I111))</f>
        <v>3.7071404828198048E-3</v>
      </c>
    </row>
    <row r="113" spans="1:14" x14ac:dyDescent="0.3">
      <c r="A113" s="1" t="s">
        <v>38</v>
      </c>
      <c r="B113" s="1" t="s">
        <v>14</v>
      </c>
      <c r="C113" s="2">
        <v>43264</v>
      </c>
      <c r="D113" s="1">
        <v>270.25</v>
      </c>
      <c r="E113" s="1">
        <v>271.5</v>
      </c>
      <c r="F113" s="1">
        <v>271.8</v>
      </c>
      <c r="G113" s="1">
        <v>267.2</v>
      </c>
      <c r="H113" s="1">
        <v>267.7</v>
      </c>
      <c r="I113" s="1">
        <v>267.85000000000002</v>
      </c>
      <c r="J113" s="1">
        <v>269.54000000000002</v>
      </c>
      <c r="K113" s="1">
        <v>7817856</v>
      </c>
      <c r="L113" s="1">
        <v>2107217175.0999999</v>
      </c>
      <c r="M113" s="1">
        <v>62023</v>
      </c>
      <c r="N113" s="3">
        <f>IF(ISERR(LN(Table1523[[#This Row],[Close Price]]/I112)),"-",LN(Table1523[[#This Row],[Close Price]]/I112))</f>
        <v>-8.9203341923482036E-3</v>
      </c>
    </row>
    <row r="114" spans="1:14" x14ac:dyDescent="0.3">
      <c r="A114" s="1" t="s">
        <v>38</v>
      </c>
      <c r="B114" s="1" t="s">
        <v>14</v>
      </c>
      <c r="C114" s="2">
        <v>43265</v>
      </c>
      <c r="D114" s="1">
        <v>267.85000000000002</v>
      </c>
      <c r="E114" s="1">
        <v>266.5</v>
      </c>
      <c r="F114" s="1">
        <v>268.89999999999998</v>
      </c>
      <c r="G114" s="1">
        <v>266</v>
      </c>
      <c r="H114" s="1">
        <v>267</v>
      </c>
      <c r="I114" s="1">
        <v>267.25</v>
      </c>
      <c r="J114" s="1">
        <v>267.26</v>
      </c>
      <c r="K114" s="1">
        <v>9169601</v>
      </c>
      <c r="L114" s="1">
        <v>2450664491.4499998</v>
      </c>
      <c r="M114" s="1">
        <v>68185</v>
      </c>
      <c r="N114" s="3">
        <f>IF(ISERR(LN(Table1523[[#This Row],[Close Price]]/I113)),"-",LN(Table1523[[#This Row],[Close Price]]/I113))</f>
        <v>-2.2425724218148287E-3</v>
      </c>
    </row>
    <row r="115" spans="1:14" x14ac:dyDescent="0.3">
      <c r="A115" s="1" t="s">
        <v>38</v>
      </c>
      <c r="B115" s="1" t="s">
        <v>14</v>
      </c>
      <c r="C115" s="2">
        <v>43266</v>
      </c>
      <c r="D115" s="1">
        <v>267.25</v>
      </c>
      <c r="E115" s="1">
        <v>267.5</v>
      </c>
      <c r="F115" s="1">
        <v>267.75</v>
      </c>
      <c r="G115" s="1">
        <v>263.60000000000002</v>
      </c>
      <c r="H115" s="1">
        <v>264.2</v>
      </c>
      <c r="I115" s="1">
        <v>264.5</v>
      </c>
      <c r="J115" s="1">
        <v>264.77</v>
      </c>
      <c r="K115" s="1">
        <v>10814596</v>
      </c>
      <c r="L115" s="1">
        <v>2863346627.4000001</v>
      </c>
      <c r="M115" s="1">
        <v>118705</v>
      </c>
      <c r="N115" s="3">
        <f>IF(ISERR(LN(Table1523[[#This Row],[Close Price]]/I114)),"-",LN(Table1523[[#This Row],[Close Price]]/I114))</f>
        <v>-1.0343298606800585E-2</v>
      </c>
    </row>
    <row r="116" spans="1:14" x14ac:dyDescent="0.3">
      <c r="A116" s="1" t="s">
        <v>38</v>
      </c>
      <c r="B116" s="1" t="s">
        <v>14</v>
      </c>
      <c r="C116" s="2">
        <v>43269</v>
      </c>
      <c r="D116" s="1">
        <v>264.5</v>
      </c>
      <c r="E116" s="1">
        <v>264.45</v>
      </c>
      <c r="F116" s="1">
        <v>265.5</v>
      </c>
      <c r="G116" s="1">
        <v>263.5</v>
      </c>
      <c r="H116" s="1">
        <v>265</v>
      </c>
      <c r="I116" s="1">
        <v>264.55</v>
      </c>
      <c r="J116" s="1">
        <v>264.52</v>
      </c>
      <c r="K116" s="1">
        <v>6281093</v>
      </c>
      <c r="L116" s="1">
        <v>1661479286.95</v>
      </c>
      <c r="M116" s="1">
        <v>82580</v>
      </c>
      <c r="N116" s="3">
        <f>IF(ISERR(LN(Table1523[[#This Row],[Close Price]]/I115)),"-",LN(Table1523[[#This Row],[Close Price]]/I115))</f>
        <v>1.8901805178663845E-4</v>
      </c>
    </row>
    <row r="117" spans="1:14" x14ac:dyDescent="0.3">
      <c r="A117" s="1" t="s">
        <v>38</v>
      </c>
      <c r="B117" s="1" t="s">
        <v>14</v>
      </c>
      <c r="C117" s="2">
        <v>43270</v>
      </c>
      <c r="D117" s="1">
        <v>264.55</v>
      </c>
      <c r="E117" s="1">
        <v>264.89999999999998</v>
      </c>
      <c r="F117" s="1">
        <v>267.14999999999998</v>
      </c>
      <c r="G117" s="1">
        <v>262.64999999999998</v>
      </c>
      <c r="H117" s="1">
        <v>266.10000000000002</v>
      </c>
      <c r="I117" s="1">
        <v>266.05</v>
      </c>
      <c r="J117" s="1">
        <v>265.10000000000002</v>
      </c>
      <c r="K117" s="1">
        <v>7336092</v>
      </c>
      <c r="L117" s="1">
        <v>1944780782.2</v>
      </c>
      <c r="M117" s="1">
        <v>59103</v>
      </c>
      <c r="N117" s="3">
        <f>IF(ISERR(LN(Table1523[[#This Row],[Close Price]]/I116)),"-",LN(Table1523[[#This Row],[Close Price]]/I116))</f>
        <v>5.653991692237543E-3</v>
      </c>
    </row>
    <row r="118" spans="1:14" x14ac:dyDescent="0.3">
      <c r="A118" s="1" t="s">
        <v>38</v>
      </c>
      <c r="B118" s="1" t="s">
        <v>14</v>
      </c>
      <c r="C118" s="2">
        <v>43271</v>
      </c>
      <c r="D118" s="1">
        <v>266.05</v>
      </c>
      <c r="E118" s="1">
        <v>266.45</v>
      </c>
      <c r="F118" s="1">
        <v>267</v>
      </c>
      <c r="G118" s="1">
        <v>263.05</v>
      </c>
      <c r="H118" s="1">
        <v>263.35000000000002</v>
      </c>
      <c r="I118" s="1">
        <v>263.75</v>
      </c>
      <c r="J118" s="1">
        <v>264.01</v>
      </c>
      <c r="K118" s="1">
        <v>9540207</v>
      </c>
      <c r="L118" s="1">
        <v>2518752937.4000001</v>
      </c>
      <c r="M118" s="1">
        <v>94844</v>
      </c>
      <c r="N118" s="3">
        <f>IF(ISERR(LN(Table1523[[#This Row],[Close Price]]/I117)),"-",LN(Table1523[[#This Row],[Close Price]]/I117))</f>
        <v>-8.6825762521020658E-3</v>
      </c>
    </row>
    <row r="119" spans="1:14" x14ac:dyDescent="0.3">
      <c r="A119" s="1" t="s">
        <v>38</v>
      </c>
      <c r="B119" s="1" t="s">
        <v>14</v>
      </c>
      <c r="C119" s="2">
        <v>43272</v>
      </c>
      <c r="D119" s="1">
        <v>263.75</v>
      </c>
      <c r="E119" s="1">
        <v>264.39999999999998</v>
      </c>
      <c r="F119" s="1">
        <v>264.8</v>
      </c>
      <c r="G119" s="1">
        <v>260.39999999999998</v>
      </c>
      <c r="H119" s="1">
        <v>260.64999999999998</v>
      </c>
      <c r="I119" s="1">
        <v>260.85000000000002</v>
      </c>
      <c r="J119" s="1">
        <v>261.73</v>
      </c>
      <c r="K119" s="1">
        <v>7137481</v>
      </c>
      <c r="L119" s="1">
        <v>1868092352.8</v>
      </c>
      <c r="M119" s="1">
        <v>100155</v>
      </c>
      <c r="N119" s="3">
        <f>IF(ISERR(LN(Table1523[[#This Row],[Close Price]]/I118)),"-",LN(Table1523[[#This Row],[Close Price]]/I118))</f>
        <v>-1.105615532187439E-2</v>
      </c>
    </row>
    <row r="120" spans="1:14" x14ac:dyDescent="0.3">
      <c r="A120" s="1" t="s">
        <v>38</v>
      </c>
      <c r="B120" s="1" t="s">
        <v>14</v>
      </c>
      <c r="C120" s="2">
        <v>43273</v>
      </c>
      <c r="D120" s="1">
        <v>260.85000000000002</v>
      </c>
      <c r="E120" s="1">
        <v>260.55</v>
      </c>
      <c r="F120" s="1">
        <v>266.8</v>
      </c>
      <c r="G120" s="1">
        <v>260</v>
      </c>
      <c r="H120" s="1">
        <v>265.3</v>
      </c>
      <c r="I120" s="1">
        <v>265.14999999999998</v>
      </c>
      <c r="J120" s="1">
        <v>264.82</v>
      </c>
      <c r="K120" s="1">
        <v>16820667</v>
      </c>
      <c r="L120" s="1">
        <v>4454464652.0500002</v>
      </c>
      <c r="M120" s="1">
        <v>131717</v>
      </c>
      <c r="N120" s="3">
        <f>IF(ISERR(LN(Table1523[[#This Row],[Close Price]]/I119)),"-",LN(Table1523[[#This Row],[Close Price]]/I119))</f>
        <v>1.635017411473717E-2</v>
      </c>
    </row>
    <row r="121" spans="1:14" x14ac:dyDescent="0.3">
      <c r="A121" s="1" t="s">
        <v>38</v>
      </c>
      <c r="B121" s="1" t="s">
        <v>14</v>
      </c>
      <c r="C121" s="2">
        <v>43276</v>
      </c>
      <c r="D121" s="1">
        <v>265.14999999999998</v>
      </c>
      <c r="E121" s="1">
        <v>265.14999999999998</v>
      </c>
      <c r="F121" s="1">
        <v>265.39999999999998</v>
      </c>
      <c r="G121" s="1">
        <v>259.75</v>
      </c>
      <c r="H121" s="1">
        <v>262.7</v>
      </c>
      <c r="I121" s="1">
        <v>262.60000000000002</v>
      </c>
      <c r="J121" s="1">
        <v>261.95999999999998</v>
      </c>
      <c r="K121" s="1">
        <v>13617718</v>
      </c>
      <c r="L121" s="1">
        <v>3567288273.75</v>
      </c>
      <c r="M121" s="1">
        <v>109071</v>
      </c>
      <c r="N121" s="3">
        <f>IF(ISERR(LN(Table1523[[#This Row],[Close Price]]/I120)),"-",LN(Table1523[[#This Row],[Close Price]]/I120))</f>
        <v>-9.6637417144430204E-3</v>
      </c>
    </row>
    <row r="122" spans="1:14" x14ac:dyDescent="0.3">
      <c r="A122" s="1" t="s">
        <v>38</v>
      </c>
      <c r="B122" s="1" t="s">
        <v>14</v>
      </c>
      <c r="C122" s="2">
        <v>43277</v>
      </c>
      <c r="D122" s="1">
        <v>262.60000000000002</v>
      </c>
      <c r="E122" s="1">
        <v>262.45</v>
      </c>
      <c r="F122" s="1">
        <v>266.14999999999998</v>
      </c>
      <c r="G122" s="1">
        <v>262.14999999999998</v>
      </c>
      <c r="H122" s="1">
        <v>264</v>
      </c>
      <c r="I122" s="1">
        <v>264.8</v>
      </c>
      <c r="J122" s="1">
        <v>265.06</v>
      </c>
      <c r="K122" s="1">
        <v>10087090</v>
      </c>
      <c r="L122" s="1">
        <v>2673701964.5</v>
      </c>
      <c r="M122" s="1">
        <v>71545</v>
      </c>
      <c r="N122" s="3">
        <f>IF(ISERR(LN(Table1523[[#This Row],[Close Price]]/I121)),"-",LN(Table1523[[#This Row],[Close Price]]/I121))</f>
        <v>8.3428621941571881E-3</v>
      </c>
    </row>
    <row r="123" spans="1:14" x14ac:dyDescent="0.3">
      <c r="A123" s="1" t="s">
        <v>38</v>
      </c>
      <c r="B123" s="1" t="s">
        <v>14</v>
      </c>
      <c r="C123" s="2">
        <v>43278</v>
      </c>
      <c r="D123" s="1">
        <v>264.8</v>
      </c>
      <c r="E123" s="1">
        <v>264.89999999999998</v>
      </c>
      <c r="F123" s="1">
        <v>265</v>
      </c>
      <c r="G123" s="1">
        <v>261.5</v>
      </c>
      <c r="H123" s="1">
        <v>263</v>
      </c>
      <c r="I123" s="1">
        <v>262.75</v>
      </c>
      <c r="J123" s="1">
        <v>262.45</v>
      </c>
      <c r="K123" s="1">
        <v>10036967</v>
      </c>
      <c r="L123" s="1">
        <v>2634235336.4000001</v>
      </c>
      <c r="M123" s="1">
        <v>79504</v>
      </c>
      <c r="N123" s="3">
        <f>IF(ISERR(LN(Table1523[[#This Row],[Close Price]]/I122)),"-",LN(Table1523[[#This Row],[Close Price]]/I122))</f>
        <v>-7.7718143057926362E-3</v>
      </c>
    </row>
    <row r="124" spans="1:14" x14ac:dyDescent="0.3">
      <c r="A124" s="1" t="s">
        <v>38</v>
      </c>
      <c r="B124" s="1" t="s">
        <v>14</v>
      </c>
      <c r="C124" s="2">
        <v>43279</v>
      </c>
      <c r="D124" s="1">
        <v>262.75</v>
      </c>
      <c r="E124" s="1">
        <v>262</v>
      </c>
      <c r="F124" s="1">
        <v>264</v>
      </c>
      <c r="G124" s="1">
        <v>259</v>
      </c>
      <c r="H124" s="1">
        <v>260</v>
      </c>
      <c r="I124" s="1">
        <v>260.5</v>
      </c>
      <c r="J124" s="1">
        <v>261.77999999999997</v>
      </c>
      <c r="K124" s="1">
        <v>14637010</v>
      </c>
      <c r="L124" s="1">
        <v>3831690349.9499998</v>
      </c>
      <c r="M124" s="1">
        <v>88923</v>
      </c>
      <c r="N124" s="3">
        <f>IF(ISERR(LN(Table1523[[#This Row],[Close Price]]/I123)),"-",LN(Table1523[[#This Row],[Close Price]]/I123))</f>
        <v>-8.600148563638884E-3</v>
      </c>
    </row>
    <row r="125" spans="1:14" x14ac:dyDescent="0.3">
      <c r="A125" s="1" t="s">
        <v>38</v>
      </c>
      <c r="B125" s="1" t="s">
        <v>14</v>
      </c>
      <c r="C125" s="2">
        <v>43280</v>
      </c>
      <c r="D125" s="1">
        <v>260.5</v>
      </c>
      <c r="E125" s="1">
        <v>261.8</v>
      </c>
      <c r="F125" s="1">
        <v>267.55</v>
      </c>
      <c r="G125" s="1">
        <v>260.3</v>
      </c>
      <c r="H125" s="1">
        <v>265</v>
      </c>
      <c r="I125" s="1">
        <v>266.2</v>
      </c>
      <c r="J125" s="1">
        <v>264.67</v>
      </c>
      <c r="K125" s="1">
        <v>10907020</v>
      </c>
      <c r="L125" s="1">
        <v>2886746264.4000001</v>
      </c>
      <c r="M125" s="1">
        <v>133815</v>
      </c>
      <c r="N125" s="3">
        <f>IF(ISERR(LN(Table1523[[#This Row],[Close Price]]/I124)),"-",LN(Table1523[[#This Row],[Close Price]]/I124))</f>
        <v>2.1645044767589505E-2</v>
      </c>
    </row>
    <row r="126" spans="1:14" x14ac:dyDescent="0.3">
      <c r="A126" s="1" t="s">
        <v>38</v>
      </c>
      <c r="B126" s="1" t="s">
        <v>14</v>
      </c>
      <c r="C126" s="2">
        <v>43283</v>
      </c>
      <c r="D126" s="1">
        <v>266.2</v>
      </c>
      <c r="E126" s="1">
        <v>267</v>
      </c>
      <c r="F126" s="1">
        <v>267.10000000000002</v>
      </c>
      <c r="G126" s="1">
        <v>260.05</v>
      </c>
      <c r="H126" s="1">
        <v>263.14999999999998</v>
      </c>
      <c r="I126" s="1">
        <v>263.05</v>
      </c>
      <c r="J126" s="1">
        <v>262.63</v>
      </c>
      <c r="K126" s="1">
        <v>18097981</v>
      </c>
      <c r="L126" s="1">
        <v>4753008643.1999998</v>
      </c>
      <c r="M126" s="1">
        <v>179498</v>
      </c>
      <c r="N126" s="3">
        <f>IF(ISERR(LN(Table1523[[#This Row],[Close Price]]/I125)),"-",LN(Table1523[[#This Row],[Close Price]]/I125))</f>
        <v>-1.1903777784194918E-2</v>
      </c>
    </row>
    <row r="127" spans="1:14" x14ac:dyDescent="0.3">
      <c r="A127" s="1" t="s">
        <v>38</v>
      </c>
      <c r="B127" s="1" t="s">
        <v>14</v>
      </c>
      <c r="C127" s="2">
        <v>43284</v>
      </c>
      <c r="D127" s="1">
        <v>263.05</v>
      </c>
      <c r="E127" s="1">
        <v>263.5</v>
      </c>
      <c r="F127" s="1">
        <v>266.75</v>
      </c>
      <c r="G127" s="1">
        <v>261.14999999999998</v>
      </c>
      <c r="H127" s="1">
        <v>266</v>
      </c>
      <c r="I127" s="1">
        <v>265.45</v>
      </c>
      <c r="J127" s="1">
        <v>263.64999999999998</v>
      </c>
      <c r="K127" s="1">
        <v>10385004</v>
      </c>
      <c r="L127" s="1">
        <v>2738004735.1999998</v>
      </c>
      <c r="M127" s="1">
        <v>92919</v>
      </c>
      <c r="N127" s="3">
        <f>IF(ISERR(LN(Table1523[[#This Row],[Close Price]]/I126)),"-",LN(Table1523[[#This Row],[Close Price]]/I126))</f>
        <v>9.0823708528642542E-3</v>
      </c>
    </row>
    <row r="128" spans="1:14" x14ac:dyDescent="0.3">
      <c r="A128" s="1" t="s">
        <v>38</v>
      </c>
      <c r="B128" s="1" t="s">
        <v>14</v>
      </c>
      <c r="C128" s="2">
        <v>43285</v>
      </c>
      <c r="D128" s="1">
        <v>265.45</v>
      </c>
      <c r="E128" s="1">
        <v>266.3</v>
      </c>
      <c r="F128" s="1">
        <v>266.3</v>
      </c>
      <c r="G128" s="1">
        <v>262.2</v>
      </c>
      <c r="H128" s="1">
        <v>264.3</v>
      </c>
      <c r="I128" s="1">
        <v>264.39999999999998</v>
      </c>
      <c r="J128" s="1">
        <v>263.7</v>
      </c>
      <c r="K128" s="1">
        <v>7881279</v>
      </c>
      <c r="L128" s="1">
        <v>2078269662.3</v>
      </c>
      <c r="M128" s="1">
        <v>70376</v>
      </c>
      <c r="N128" s="3">
        <f>IF(ISERR(LN(Table1523[[#This Row],[Close Price]]/I127)),"-",LN(Table1523[[#This Row],[Close Price]]/I127))</f>
        <v>-3.9633910521492772E-3</v>
      </c>
    </row>
    <row r="129" spans="1:14" x14ac:dyDescent="0.3">
      <c r="A129" s="1" t="s">
        <v>38</v>
      </c>
      <c r="B129" s="1" t="s">
        <v>14</v>
      </c>
      <c r="C129" s="2">
        <v>43286</v>
      </c>
      <c r="D129" s="1">
        <v>264.39999999999998</v>
      </c>
      <c r="E129" s="1">
        <v>264.60000000000002</v>
      </c>
      <c r="F129" s="1">
        <v>273.8</v>
      </c>
      <c r="G129" s="1">
        <v>263.5</v>
      </c>
      <c r="H129" s="1">
        <v>272.75</v>
      </c>
      <c r="I129" s="1">
        <v>272.5</v>
      </c>
      <c r="J129" s="1">
        <v>270.19</v>
      </c>
      <c r="K129" s="1">
        <v>15473199</v>
      </c>
      <c r="L129" s="1">
        <v>4180774336.5500002</v>
      </c>
      <c r="M129" s="1">
        <v>116508</v>
      </c>
      <c r="N129" s="3">
        <f>IF(ISERR(LN(Table1523[[#This Row],[Close Price]]/I128)),"-",LN(Table1523[[#This Row],[Close Price]]/I128))</f>
        <v>3.017550612576762E-2</v>
      </c>
    </row>
    <row r="130" spans="1:14" x14ac:dyDescent="0.3">
      <c r="A130" s="1" t="s">
        <v>38</v>
      </c>
      <c r="B130" s="1" t="s">
        <v>14</v>
      </c>
      <c r="C130" s="2">
        <v>43287</v>
      </c>
      <c r="D130" s="1">
        <v>272.5</v>
      </c>
      <c r="E130" s="1">
        <v>272.75</v>
      </c>
      <c r="F130" s="1">
        <v>274.75</v>
      </c>
      <c r="G130" s="1">
        <v>270.14999999999998</v>
      </c>
      <c r="H130" s="1">
        <v>271.75</v>
      </c>
      <c r="I130" s="1">
        <v>272.64999999999998</v>
      </c>
      <c r="J130" s="1">
        <v>272.52</v>
      </c>
      <c r="K130" s="1">
        <v>12936762</v>
      </c>
      <c r="L130" s="1">
        <v>3525493584.1500001</v>
      </c>
      <c r="M130" s="1">
        <v>94852</v>
      </c>
      <c r="N130" s="3">
        <f>IF(ISERR(LN(Table1523[[#This Row],[Close Price]]/I129)),"-",LN(Table1523[[#This Row],[Close Price]]/I129))</f>
        <v>5.5030726877170464E-4</v>
      </c>
    </row>
    <row r="131" spans="1:14" x14ac:dyDescent="0.3">
      <c r="A131" s="1" t="s">
        <v>38</v>
      </c>
      <c r="B131" s="1" t="s">
        <v>14</v>
      </c>
      <c r="C131" s="2">
        <v>43290</v>
      </c>
      <c r="D131" s="1">
        <v>272.64999999999998</v>
      </c>
      <c r="E131" s="1">
        <v>275</v>
      </c>
      <c r="F131" s="1">
        <v>276</v>
      </c>
      <c r="G131" s="1">
        <v>272.2</v>
      </c>
      <c r="H131" s="1">
        <v>274</v>
      </c>
      <c r="I131" s="1">
        <v>274.39999999999998</v>
      </c>
      <c r="J131" s="1">
        <v>274.2</v>
      </c>
      <c r="K131" s="1">
        <v>9782072</v>
      </c>
      <c r="L131" s="1">
        <v>2682199666.3000002</v>
      </c>
      <c r="M131" s="1">
        <v>107292</v>
      </c>
      <c r="N131" s="3">
        <f>IF(ISERR(LN(Table1523[[#This Row],[Close Price]]/I130)),"-",LN(Table1523[[#This Row],[Close Price]]/I130))</f>
        <v>6.3979744796596365E-3</v>
      </c>
    </row>
    <row r="132" spans="1:14" x14ac:dyDescent="0.3">
      <c r="A132" s="1" t="s">
        <v>38</v>
      </c>
      <c r="B132" s="1" t="s">
        <v>14</v>
      </c>
      <c r="C132" s="2">
        <v>43291</v>
      </c>
      <c r="D132" s="1">
        <v>274.39999999999998</v>
      </c>
      <c r="E132" s="1">
        <v>275.5</v>
      </c>
      <c r="F132" s="1">
        <v>277.5</v>
      </c>
      <c r="G132" s="1">
        <v>273.10000000000002</v>
      </c>
      <c r="H132" s="1">
        <v>276.39999999999998</v>
      </c>
      <c r="I132" s="1">
        <v>277.05</v>
      </c>
      <c r="J132" s="1">
        <v>275.43</v>
      </c>
      <c r="K132" s="1">
        <v>11486223</v>
      </c>
      <c r="L132" s="1">
        <v>3163705622</v>
      </c>
      <c r="M132" s="1">
        <v>84857</v>
      </c>
      <c r="N132" s="3">
        <f>IF(ISERR(LN(Table1523[[#This Row],[Close Price]]/I131)),"-",LN(Table1523[[#This Row],[Close Price]]/I131))</f>
        <v>9.6110994616287124E-3</v>
      </c>
    </row>
    <row r="133" spans="1:14" x14ac:dyDescent="0.3">
      <c r="A133" s="1" t="s">
        <v>38</v>
      </c>
      <c r="B133" s="1" t="s">
        <v>14</v>
      </c>
      <c r="C133" s="2">
        <v>43292</v>
      </c>
      <c r="D133" s="1">
        <v>277.05</v>
      </c>
      <c r="E133" s="1">
        <v>276.85000000000002</v>
      </c>
      <c r="F133" s="1">
        <v>280.3</v>
      </c>
      <c r="G133" s="1">
        <v>273.75</v>
      </c>
      <c r="H133" s="1">
        <v>275.5</v>
      </c>
      <c r="I133" s="1">
        <v>275.75</v>
      </c>
      <c r="J133" s="1">
        <v>277.74</v>
      </c>
      <c r="K133" s="1">
        <v>11362662</v>
      </c>
      <c r="L133" s="1">
        <v>3155825717.5999999</v>
      </c>
      <c r="M133" s="1">
        <v>94554</v>
      </c>
      <c r="N133" s="3">
        <f>IF(ISERR(LN(Table1523[[#This Row],[Close Price]]/I132)),"-",LN(Table1523[[#This Row],[Close Price]]/I132))</f>
        <v>-4.7033371797468243E-3</v>
      </c>
    </row>
    <row r="134" spans="1:14" x14ac:dyDescent="0.3">
      <c r="A134" s="1" t="s">
        <v>38</v>
      </c>
      <c r="B134" s="1" t="s">
        <v>14</v>
      </c>
      <c r="C134" s="2">
        <v>43293</v>
      </c>
      <c r="D134" s="1">
        <v>275.75</v>
      </c>
      <c r="E134" s="1">
        <v>275.75</v>
      </c>
      <c r="F134" s="1">
        <v>278.14999999999998</v>
      </c>
      <c r="G134" s="1">
        <v>273.3</v>
      </c>
      <c r="H134" s="1">
        <v>277.2</v>
      </c>
      <c r="I134" s="1">
        <v>277.2</v>
      </c>
      <c r="J134" s="1">
        <v>276.11</v>
      </c>
      <c r="K134" s="1">
        <v>9902834</v>
      </c>
      <c r="L134" s="1">
        <v>2734309895.5500002</v>
      </c>
      <c r="M134" s="1">
        <v>84533</v>
      </c>
      <c r="N134" s="3">
        <f>IF(ISERR(LN(Table1523[[#This Row],[Close Price]]/I133)),"-",LN(Table1523[[#This Row],[Close Price]]/I133))</f>
        <v>5.24460918213624E-3</v>
      </c>
    </row>
    <row r="135" spans="1:14" x14ac:dyDescent="0.3">
      <c r="A135" s="1" t="s">
        <v>38</v>
      </c>
      <c r="B135" s="1" t="s">
        <v>14</v>
      </c>
      <c r="C135" s="2">
        <v>43294</v>
      </c>
      <c r="D135" s="1">
        <v>277.2</v>
      </c>
      <c r="E135" s="1">
        <v>278</v>
      </c>
      <c r="F135" s="1">
        <v>278.3</v>
      </c>
      <c r="G135" s="1">
        <v>269.2</v>
      </c>
      <c r="H135" s="1">
        <v>270.14999999999998</v>
      </c>
      <c r="I135" s="1">
        <v>270.39999999999998</v>
      </c>
      <c r="J135" s="1">
        <v>271.64</v>
      </c>
      <c r="K135" s="1">
        <v>18590126</v>
      </c>
      <c r="L135" s="1">
        <v>5049733675.25</v>
      </c>
      <c r="M135" s="1">
        <v>105871</v>
      </c>
      <c r="N135" s="3">
        <f>IF(ISERR(LN(Table1523[[#This Row],[Close Price]]/I134)),"-",LN(Table1523[[#This Row],[Close Price]]/I134))</f>
        <v>-2.4836923146939239E-2</v>
      </c>
    </row>
    <row r="136" spans="1:14" x14ac:dyDescent="0.3">
      <c r="A136" s="1" t="s">
        <v>38</v>
      </c>
      <c r="B136" s="1" t="s">
        <v>14</v>
      </c>
      <c r="C136" s="2">
        <v>43297</v>
      </c>
      <c r="D136" s="1">
        <v>270.39999999999998</v>
      </c>
      <c r="E136" s="1">
        <v>270.3</v>
      </c>
      <c r="F136" s="1">
        <v>273.3</v>
      </c>
      <c r="G136" s="1">
        <v>269.7</v>
      </c>
      <c r="H136" s="1">
        <v>272.05</v>
      </c>
      <c r="I136" s="1">
        <v>271.60000000000002</v>
      </c>
      <c r="J136" s="1">
        <v>271.68</v>
      </c>
      <c r="K136" s="1">
        <v>10281018</v>
      </c>
      <c r="L136" s="1">
        <v>2793174902.3000002</v>
      </c>
      <c r="M136" s="1">
        <v>85152</v>
      </c>
      <c r="N136" s="3">
        <f>IF(ISERR(LN(Table1523[[#This Row],[Close Price]]/I135)),"-",LN(Table1523[[#This Row],[Close Price]]/I135))</f>
        <v>4.4280515157322248E-3</v>
      </c>
    </row>
    <row r="137" spans="1:14" x14ac:dyDescent="0.3">
      <c r="A137" s="1" t="s">
        <v>38</v>
      </c>
      <c r="B137" s="1" t="s">
        <v>14</v>
      </c>
      <c r="C137" s="2">
        <v>43298</v>
      </c>
      <c r="D137" s="1">
        <v>271.60000000000002</v>
      </c>
      <c r="E137" s="1">
        <v>271.05</v>
      </c>
      <c r="F137" s="1">
        <v>273</v>
      </c>
      <c r="G137" s="1">
        <v>269.3</v>
      </c>
      <c r="H137" s="1">
        <v>270</v>
      </c>
      <c r="I137" s="1">
        <v>269.85000000000002</v>
      </c>
      <c r="J137" s="1">
        <v>270.74</v>
      </c>
      <c r="K137" s="1">
        <v>10033333</v>
      </c>
      <c r="L137" s="1">
        <v>2716395360.1999998</v>
      </c>
      <c r="M137" s="1">
        <v>100890</v>
      </c>
      <c r="N137" s="3">
        <f>IF(ISERR(LN(Table1523[[#This Row],[Close Price]]/I136)),"-",LN(Table1523[[#This Row],[Close Price]]/I136))</f>
        <v>-6.4641466198892376E-3</v>
      </c>
    </row>
    <row r="138" spans="1:14" x14ac:dyDescent="0.3">
      <c r="A138" s="1" t="s">
        <v>38</v>
      </c>
      <c r="B138" s="1" t="s">
        <v>14</v>
      </c>
      <c r="C138" s="2">
        <v>43299</v>
      </c>
      <c r="D138" s="1">
        <v>269.85000000000002</v>
      </c>
      <c r="E138" s="1">
        <v>271.10000000000002</v>
      </c>
      <c r="F138" s="1">
        <v>271.3</v>
      </c>
      <c r="G138" s="1">
        <v>267.60000000000002</v>
      </c>
      <c r="H138" s="1">
        <v>268.14999999999998</v>
      </c>
      <c r="I138" s="1">
        <v>268.55</v>
      </c>
      <c r="J138" s="1">
        <v>269.27999999999997</v>
      </c>
      <c r="K138" s="1">
        <v>7050253</v>
      </c>
      <c r="L138" s="1">
        <v>1898492449.3499999</v>
      </c>
      <c r="M138" s="1">
        <v>51220</v>
      </c>
      <c r="N138" s="3">
        <f>IF(ISERR(LN(Table1523[[#This Row],[Close Price]]/I137)),"-",LN(Table1523[[#This Row],[Close Price]]/I137))</f>
        <v>-4.8291327131835416E-3</v>
      </c>
    </row>
    <row r="139" spans="1:14" x14ac:dyDescent="0.3">
      <c r="A139" s="1" t="s">
        <v>38</v>
      </c>
      <c r="B139" s="1" t="s">
        <v>14</v>
      </c>
      <c r="C139" s="2">
        <v>43300</v>
      </c>
      <c r="D139" s="1">
        <v>268.55</v>
      </c>
      <c r="E139" s="1">
        <v>268.89999999999998</v>
      </c>
      <c r="F139" s="1">
        <v>274.60000000000002</v>
      </c>
      <c r="G139" s="1">
        <v>266.25</v>
      </c>
      <c r="H139" s="1">
        <v>273.25</v>
      </c>
      <c r="I139" s="1">
        <v>273.3</v>
      </c>
      <c r="J139" s="1">
        <v>270.99</v>
      </c>
      <c r="K139" s="1">
        <v>8956760</v>
      </c>
      <c r="L139" s="1">
        <v>2427206251.75</v>
      </c>
      <c r="M139" s="1">
        <v>78638</v>
      </c>
      <c r="N139" s="3">
        <f>IF(ISERR(LN(Table1523[[#This Row],[Close Price]]/I138)),"-",LN(Table1523[[#This Row],[Close Price]]/I138))</f>
        <v>1.7532976582553903E-2</v>
      </c>
    </row>
    <row r="140" spans="1:14" x14ac:dyDescent="0.3">
      <c r="A140" s="1" t="s">
        <v>38</v>
      </c>
      <c r="B140" s="1" t="s">
        <v>14</v>
      </c>
      <c r="C140" s="2">
        <v>43301</v>
      </c>
      <c r="D140" s="1">
        <v>273.3</v>
      </c>
      <c r="E140" s="1">
        <v>273.25</v>
      </c>
      <c r="F140" s="1">
        <v>274.8</v>
      </c>
      <c r="G140" s="1">
        <v>270.64999999999998</v>
      </c>
      <c r="H140" s="1">
        <v>274.35000000000002</v>
      </c>
      <c r="I140" s="1">
        <v>274</v>
      </c>
      <c r="J140" s="1">
        <v>273.32</v>
      </c>
      <c r="K140" s="1">
        <v>6572535</v>
      </c>
      <c r="L140" s="1">
        <v>1796403276.3499999</v>
      </c>
      <c r="M140" s="1">
        <v>53813</v>
      </c>
      <c r="N140" s="3">
        <f>IF(ISERR(LN(Table1523[[#This Row],[Close Price]]/I139)),"-",LN(Table1523[[#This Row],[Close Price]]/I139))</f>
        <v>2.5580134540478631E-3</v>
      </c>
    </row>
    <row r="141" spans="1:14" x14ac:dyDescent="0.3">
      <c r="A141" s="1" t="s">
        <v>38</v>
      </c>
      <c r="B141" s="1" t="s">
        <v>14</v>
      </c>
      <c r="C141" s="2">
        <v>43304</v>
      </c>
      <c r="D141" s="1">
        <v>274</v>
      </c>
      <c r="E141" s="1">
        <v>279.5</v>
      </c>
      <c r="F141" s="1">
        <v>286.64999999999998</v>
      </c>
      <c r="G141" s="1">
        <v>277.14999999999998</v>
      </c>
      <c r="H141" s="1">
        <v>283.95</v>
      </c>
      <c r="I141" s="1">
        <v>284.14999999999998</v>
      </c>
      <c r="J141" s="1">
        <v>283.57</v>
      </c>
      <c r="K141" s="1">
        <v>26056261</v>
      </c>
      <c r="L141" s="1">
        <v>7388650087.6499996</v>
      </c>
      <c r="M141" s="1">
        <v>147326</v>
      </c>
      <c r="N141" s="3">
        <f>IF(ISERR(LN(Table1523[[#This Row],[Close Price]]/I140)),"-",LN(Table1523[[#This Row],[Close Price]]/I140))</f>
        <v>3.6374161355060233E-2</v>
      </c>
    </row>
    <row r="142" spans="1:14" x14ac:dyDescent="0.3">
      <c r="A142" s="1" t="s">
        <v>38</v>
      </c>
      <c r="B142" s="1" t="s">
        <v>14</v>
      </c>
      <c r="C142" s="2">
        <v>43305</v>
      </c>
      <c r="D142" s="1">
        <v>284.14999999999998</v>
      </c>
      <c r="E142" s="1">
        <v>284.5</v>
      </c>
      <c r="F142" s="1">
        <v>287</v>
      </c>
      <c r="G142" s="1">
        <v>283.55</v>
      </c>
      <c r="H142" s="1">
        <v>285.05</v>
      </c>
      <c r="I142" s="1">
        <v>285.64999999999998</v>
      </c>
      <c r="J142" s="1">
        <v>285.37</v>
      </c>
      <c r="K142" s="1">
        <v>12111542</v>
      </c>
      <c r="L142" s="1">
        <v>3456265377.3499999</v>
      </c>
      <c r="M142" s="1">
        <v>116799</v>
      </c>
      <c r="N142" s="3">
        <f>IF(ISERR(LN(Table1523[[#This Row],[Close Price]]/I141)),"-",LN(Table1523[[#This Row],[Close Price]]/I141))</f>
        <v>5.2650174273409468E-3</v>
      </c>
    </row>
    <row r="143" spans="1:14" x14ac:dyDescent="0.3">
      <c r="A143" s="1" t="s">
        <v>38</v>
      </c>
      <c r="B143" s="1" t="s">
        <v>14</v>
      </c>
      <c r="C143" s="2">
        <v>43306</v>
      </c>
      <c r="D143" s="1">
        <v>285.64999999999998</v>
      </c>
      <c r="E143" s="1">
        <v>284.25</v>
      </c>
      <c r="F143" s="1">
        <v>286.95</v>
      </c>
      <c r="G143" s="1">
        <v>283.2</v>
      </c>
      <c r="H143" s="1">
        <v>286.39999999999998</v>
      </c>
      <c r="I143" s="1">
        <v>286.14999999999998</v>
      </c>
      <c r="J143" s="1">
        <v>285.64</v>
      </c>
      <c r="K143" s="1">
        <v>13301823</v>
      </c>
      <c r="L143" s="1">
        <v>3799528112.3499999</v>
      </c>
      <c r="M143" s="1">
        <v>89845</v>
      </c>
      <c r="N143" s="3">
        <f>IF(ISERR(LN(Table1523[[#This Row],[Close Price]]/I142)),"-",LN(Table1523[[#This Row],[Close Price]]/I142))</f>
        <v>1.7488636846396904E-3</v>
      </c>
    </row>
    <row r="144" spans="1:14" x14ac:dyDescent="0.3">
      <c r="A144" s="1" t="s">
        <v>38</v>
      </c>
      <c r="B144" s="1" t="s">
        <v>14</v>
      </c>
      <c r="C144" s="2">
        <v>43307</v>
      </c>
      <c r="D144" s="1">
        <v>286.14999999999998</v>
      </c>
      <c r="E144" s="1">
        <v>287</v>
      </c>
      <c r="F144" s="1">
        <v>291.14999999999998</v>
      </c>
      <c r="G144" s="1">
        <v>284.2</v>
      </c>
      <c r="H144" s="1">
        <v>287.75</v>
      </c>
      <c r="I144" s="1">
        <v>287.2</v>
      </c>
      <c r="J144" s="1">
        <v>288.10000000000002</v>
      </c>
      <c r="K144" s="1">
        <v>20698478</v>
      </c>
      <c r="L144" s="1">
        <v>5963255934.3000002</v>
      </c>
      <c r="M144" s="1">
        <v>122759</v>
      </c>
      <c r="N144" s="3">
        <f>IF(ISERR(LN(Table1523[[#This Row],[Close Price]]/I143)),"-",LN(Table1523[[#This Row],[Close Price]]/I143))</f>
        <v>3.6626883189578101E-3</v>
      </c>
    </row>
    <row r="145" spans="1:14" x14ac:dyDescent="0.3">
      <c r="A145" s="1" t="s">
        <v>38</v>
      </c>
      <c r="B145" s="1" t="s">
        <v>14</v>
      </c>
      <c r="C145" s="2">
        <v>43308</v>
      </c>
      <c r="D145" s="1">
        <v>287.2</v>
      </c>
      <c r="E145" s="1">
        <v>300</v>
      </c>
      <c r="F145" s="1">
        <v>307.14999999999998</v>
      </c>
      <c r="G145" s="1">
        <v>295</v>
      </c>
      <c r="H145" s="1">
        <v>301.60000000000002</v>
      </c>
      <c r="I145" s="1">
        <v>302.55</v>
      </c>
      <c r="J145" s="1">
        <v>301.39</v>
      </c>
      <c r="K145" s="1">
        <v>75862167</v>
      </c>
      <c r="L145" s="1">
        <v>22864073328.200001</v>
      </c>
      <c r="M145" s="1">
        <v>386586</v>
      </c>
      <c r="N145" s="3">
        <f>IF(ISERR(LN(Table1523[[#This Row],[Close Price]]/I144)),"-",LN(Table1523[[#This Row],[Close Price]]/I144))</f>
        <v>5.2067715894261485E-2</v>
      </c>
    </row>
    <row r="146" spans="1:14" x14ac:dyDescent="0.3">
      <c r="A146" s="1" t="s">
        <v>38</v>
      </c>
      <c r="B146" s="1" t="s">
        <v>14</v>
      </c>
      <c r="C146" s="2">
        <v>43311</v>
      </c>
      <c r="D146" s="1">
        <v>302.55</v>
      </c>
      <c r="E146" s="1">
        <v>302</v>
      </c>
      <c r="F146" s="1">
        <v>303.60000000000002</v>
      </c>
      <c r="G146" s="1">
        <v>300</v>
      </c>
      <c r="H146" s="1">
        <v>300.60000000000002</v>
      </c>
      <c r="I146" s="1">
        <v>301.05</v>
      </c>
      <c r="J146" s="1">
        <v>301.52999999999997</v>
      </c>
      <c r="K146" s="1">
        <v>17080727</v>
      </c>
      <c r="L146" s="1">
        <v>5150420659.8999996</v>
      </c>
      <c r="M146" s="1">
        <v>99868</v>
      </c>
      <c r="N146" s="3">
        <f>IF(ISERR(LN(Table1523[[#This Row],[Close Price]]/I145)),"-",LN(Table1523[[#This Row],[Close Price]]/I145))</f>
        <v>-4.9701891578735951E-3</v>
      </c>
    </row>
    <row r="147" spans="1:14" x14ac:dyDescent="0.3">
      <c r="A147" s="1" t="s">
        <v>38</v>
      </c>
      <c r="B147" s="1" t="s">
        <v>14</v>
      </c>
      <c r="C147" s="2">
        <v>43312</v>
      </c>
      <c r="D147" s="1">
        <v>301.05</v>
      </c>
      <c r="E147" s="1">
        <v>300.75</v>
      </c>
      <c r="F147" s="1">
        <v>301.35000000000002</v>
      </c>
      <c r="G147" s="1">
        <v>295.55</v>
      </c>
      <c r="H147" s="1">
        <v>297.55</v>
      </c>
      <c r="I147" s="1">
        <v>297.7</v>
      </c>
      <c r="J147" s="1">
        <v>297.89999999999998</v>
      </c>
      <c r="K147" s="1">
        <v>14563274</v>
      </c>
      <c r="L147" s="1">
        <v>4338336293.1999998</v>
      </c>
      <c r="M147" s="1">
        <v>153105</v>
      </c>
      <c r="N147" s="3">
        <f>IF(ISERR(LN(Table1523[[#This Row],[Close Price]]/I146)),"-",LN(Table1523[[#This Row],[Close Price]]/I146))</f>
        <v>-1.1190095888726168E-2</v>
      </c>
    </row>
    <row r="148" spans="1:14" x14ac:dyDescent="0.3">
      <c r="A148" s="1" t="s">
        <v>38</v>
      </c>
      <c r="B148" s="1" t="s">
        <v>14</v>
      </c>
      <c r="C148" s="2">
        <v>43313</v>
      </c>
      <c r="D148" s="1">
        <v>297.7</v>
      </c>
      <c r="E148" s="1">
        <v>298.05</v>
      </c>
      <c r="F148" s="1">
        <v>302.95</v>
      </c>
      <c r="G148" s="1">
        <v>296.10000000000002</v>
      </c>
      <c r="H148" s="1">
        <v>300.45</v>
      </c>
      <c r="I148" s="1">
        <v>301.60000000000002</v>
      </c>
      <c r="J148" s="1">
        <v>299.14</v>
      </c>
      <c r="K148" s="1">
        <v>14624672</v>
      </c>
      <c r="L148" s="1">
        <v>4374895520.5</v>
      </c>
      <c r="M148" s="1">
        <v>162191</v>
      </c>
      <c r="N148" s="3">
        <f>IF(ISERR(LN(Table1523[[#This Row],[Close Price]]/I147)),"-",LN(Table1523[[#This Row],[Close Price]]/I147))</f>
        <v>1.3015368112070446E-2</v>
      </c>
    </row>
    <row r="149" spans="1:14" x14ac:dyDescent="0.3">
      <c r="A149" s="1" t="s">
        <v>38</v>
      </c>
      <c r="B149" s="1" t="s">
        <v>14</v>
      </c>
      <c r="C149" s="2">
        <v>43314</v>
      </c>
      <c r="D149" s="1">
        <v>301.60000000000002</v>
      </c>
      <c r="E149" s="1">
        <v>300.5</v>
      </c>
      <c r="F149" s="1">
        <v>303.5</v>
      </c>
      <c r="G149" s="1">
        <v>297.3</v>
      </c>
      <c r="H149" s="1">
        <v>298.7</v>
      </c>
      <c r="I149" s="1">
        <v>299.2</v>
      </c>
      <c r="J149" s="1">
        <v>300.56</v>
      </c>
      <c r="K149" s="1">
        <v>9847568</v>
      </c>
      <c r="L149" s="1">
        <v>2959824678</v>
      </c>
      <c r="M149" s="1">
        <v>92368</v>
      </c>
      <c r="N149" s="3">
        <f>IF(ISERR(LN(Table1523[[#This Row],[Close Price]]/I148)),"-",LN(Table1523[[#This Row],[Close Price]]/I148))</f>
        <v>-7.9893900334789755E-3</v>
      </c>
    </row>
    <row r="150" spans="1:14" x14ac:dyDescent="0.3">
      <c r="A150" s="1" t="s">
        <v>38</v>
      </c>
      <c r="B150" s="1" t="s">
        <v>14</v>
      </c>
      <c r="C150" s="2">
        <v>43315</v>
      </c>
      <c r="D150" s="1">
        <v>299.2</v>
      </c>
      <c r="E150" s="1">
        <v>300</v>
      </c>
      <c r="F150" s="1">
        <v>305.39999999999998</v>
      </c>
      <c r="G150" s="1">
        <v>298.14999999999998</v>
      </c>
      <c r="H150" s="1">
        <v>303.95</v>
      </c>
      <c r="I150" s="1">
        <v>303.95</v>
      </c>
      <c r="J150" s="1">
        <v>302.22000000000003</v>
      </c>
      <c r="K150" s="1">
        <v>12470372</v>
      </c>
      <c r="L150" s="1">
        <v>3768823077.0500002</v>
      </c>
      <c r="M150" s="1">
        <v>107619</v>
      </c>
      <c r="N150" s="3">
        <f>IF(ISERR(LN(Table1523[[#This Row],[Close Price]]/I149)),"-",LN(Table1523[[#This Row],[Close Price]]/I149))</f>
        <v>1.5750968094409314E-2</v>
      </c>
    </row>
    <row r="151" spans="1:14" x14ac:dyDescent="0.3">
      <c r="A151" s="1" t="s">
        <v>38</v>
      </c>
      <c r="B151" s="1" t="s">
        <v>14</v>
      </c>
      <c r="C151" s="2">
        <v>43318</v>
      </c>
      <c r="D151" s="1">
        <v>303.95</v>
      </c>
      <c r="E151" s="1">
        <v>305</v>
      </c>
      <c r="F151" s="1">
        <v>306.89999999999998</v>
      </c>
      <c r="G151" s="1">
        <v>300</v>
      </c>
      <c r="H151" s="1">
        <v>302.14999999999998</v>
      </c>
      <c r="I151" s="1">
        <v>301.8</v>
      </c>
      <c r="J151" s="1">
        <v>303.29000000000002</v>
      </c>
      <c r="K151" s="1">
        <v>7683950</v>
      </c>
      <c r="L151" s="1">
        <v>2330455821.9499998</v>
      </c>
      <c r="M151" s="1">
        <v>103742</v>
      </c>
      <c r="N151" s="3">
        <f>IF(ISERR(LN(Table1523[[#This Row],[Close Price]]/I150)),"-",LN(Table1523[[#This Row],[Close Price]]/I150))</f>
        <v>-7.098667860982945E-3</v>
      </c>
    </row>
    <row r="152" spans="1:14" x14ac:dyDescent="0.3">
      <c r="A152" s="1" t="s">
        <v>38</v>
      </c>
      <c r="B152" s="1" t="s">
        <v>14</v>
      </c>
      <c r="C152" s="2">
        <v>43319</v>
      </c>
      <c r="D152" s="1">
        <v>301.8</v>
      </c>
      <c r="E152" s="1">
        <v>302.95</v>
      </c>
      <c r="F152" s="1">
        <v>304.2</v>
      </c>
      <c r="G152" s="1">
        <v>299.75</v>
      </c>
      <c r="H152" s="1">
        <v>300.64999999999998</v>
      </c>
      <c r="I152" s="1">
        <v>301.10000000000002</v>
      </c>
      <c r="J152" s="1">
        <v>301.77</v>
      </c>
      <c r="K152" s="1">
        <v>7188877</v>
      </c>
      <c r="L152" s="1">
        <v>2169409210.9499998</v>
      </c>
      <c r="M152" s="1">
        <v>98599</v>
      </c>
      <c r="N152" s="3">
        <f>IF(ISERR(LN(Table1523[[#This Row],[Close Price]]/I151)),"-",LN(Table1523[[#This Row],[Close Price]]/I151))</f>
        <v>-2.3221108460603512E-3</v>
      </c>
    </row>
    <row r="153" spans="1:14" x14ac:dyDescent="0.3">
      <c r="A153" s="1" t="s">
        <v>38</v>
      </c>
      <c r="B153" s="1" t="s">
        <v>14</v>
      </c>
      <c r="C153" s="2">
        <v>43320</v>
      </c>
      <c r="D153" s="1">
        <v>301.10000000000002</v>
      </c>
      <c r="E153" s="1">
        <v>300.25</v>
      </c>
      <c r="F153" s="1">
        <v>302.39999999999998</v>
      </c>
      <c r="G153" s="1">
        <v>300</v>
      </c>
      <c r="H153" s="1">
        <v>300.95</v>
      </c>
      <c r="I153" s="1">
        <v>300.95</v>
      </c>
      <c r="J153" s="1">
        <v>301.07</v>
      </c>
      <c r="K153" s="1">
        <v>6442258</v>
      </c>
      <c r="L153" s="1">
        <v>1939564373.5999999</v>
      </c>
      <c r="M153" s="1">
        <v>91974</v>
      </c>
      <c r="N153" s="3">
        <f>IF(ISERR(LN(Table1523[[#This Row],[Close Price]]/I152)),"-",LN(Table1523[[#This Row],[Close Price]]/I152))</f>
        <v>-4.9829749390843192E-4</v>
      </c>
    </row>
    <row r="154" spans="1:14" x14ac:dyDescent="0.3">
      <c r="A154" s="1" t="s">
        <v>38</v>
      </c>
      <c r="B154" s="1" t="s">
        <v>14</v>
      </c>
      <c r="C154" s="2">
        <v>43321</v>
      </c>
      <c r="D154" s="1">
        <v>300.95</v>
      </c>
      <c r="E154" s="1">
        <v>301.75</v>
      </c>
      <c r="F154" s="1">
        <v>304.60000000000002</v>
      </c>
      <c r="G154" s="1">
        <v>300.05</v>
      </c>
      <c r="H154" s="1">
        <v>302.64999999999998</v>
      </c>
      <c r="I154" s="1">
        <v>302.5</v>
      </c>
      <c r="J154" s="1">
        <v>302.52</v>
      </c>
      <c r="K154" s="1">
        <v>9221385</v>
      </c>
      <c r="L154" s="1">
        <v>2789688718.9499998</v>
      </c>
      <c r="M154" s="1">
        <v>77082</v>
      </c>
      <c r="N154" s="3">
        <f>IF(ISERR(LN(Table1523[[#This Row],[Close Price]]/I153)),"-",LN(Table1523[[#This Row],[Close Price]]/I153))</f>
        <v>5.137139477116426E-3</v>
      </c>
    </row>
    <row r="155" spans="1:14" x14ac:dyDescent="0.3">
      <c r="A155" s="1" t="s">
        <v>38</v>
      </c>
      <c r="B155" s="1" t="s">
        <v>14</v>
      </c>
      <c r="C155" s="2">
        <v>43322</v>
      </c>
      <c r="D155" s="1">
        <v>302.5</v>
      </c>
      <c r="E155" s="1">
        <v>302</v>
      </c>
      <c r="F155" s="1">
        <v>306.89999999999998</v>
      </c>
      <c r="G155" s="1">
        <v>301.14999999999998</v>
      </c>
      <c r="H155" s="1">
        <v>303.60000000000002</v>
      </c>
      <c r="I155" s="1">
        <v>304.8</v>
      </c>
      <c r="J155" s="1">
        <v>304.58</v>
      </c>
      <c r="K155" s="1">
        <v>14777932</v>
      </c>
      <c r="L155" s="1">
        <v>4501013700.1999998</v>
      </c>
      <c r="M155" s="1">
        <v>108018</v>
      </c>
      <c r="N155" s="3">
        <f>IF(ISERR(LN(Table1523[[#This Row],[Close Price]]/I154)),"-",LN(Table1523[[#This Row],[Close Price]]/I154))</f>
        <v>7.5745463415950037E-3</v>
      </c>
    </row>
    <row r="156" spans="1:14" x14ac:dyDescent="0.3">
      <c r="A156" s="1" t="s">
        <v>38</v>
      </c>
      <c r="B156" s="1" t="s">
        <v>14</v>
      </c>
      <c r="C156" s="2">
        <v>43325</v>
      </c>
      <c r="D156" s="1">
        <v>304.8</v>
      </c>
      <c r="E156" s="1">
        <v>304</v>
      </c>
      <c r="F156" s="1">
        <v>307.8</v>
      </c>
      <c r="G156" s="1">
        <v>303.14999999999998</v>
      </c>
      <c r="H156" s="1">
        <v>305.85000000000002</v>
      </c>
      <c r="I156" s="1">
        <v>305.95</v>
      </c>
      <c r="J156" s="1">
        <v>305.91000000000003</v>
      </c>
      <c r="K156" s="1">
        <v>9957591</v>
      </c>
      <c r="L156" s="1">
        <v>3046149286.5</v>
      </c>
      <c r="M156" s="1">
        <v>73992</v>
      </c>
      <c r="N156" s="3">
        <f>IF(ISERR(LN(Table1523[[#This Row],[Close Price]]/I155)),"-",LN(Table1523[[#This Row],[Close Price]]/I155))</f>
        <v>3.765866096058351E-3</v>
      </c>
    </row>
    <row r="157" spans="1:14" x14ac:dyDescent="0.3">
      <c r="A157" s="1" t="s">
        <v>38</v>
      </c>
      <c r="B157" s="1" t="s">
        <v>14</v>
      </c>
      <c r="C157" s="2">
        <v>43326</v>
      </c>
      <c r="D157" s="1">
        <v>305.95</v>
      </c>
      <c r="E157" s="1">
        <v>307</v>
      </c>
      <c r="F157" s="1">
        <v>310.2</v>
      </c>
      <c r="G157" s="1">
        <v>306.85000000000002</v>
      </c>
      <c r="H157" s="1">
        <v>307.64999999999998</v>
      </c>
      <c r="I157" s="1">
        <v>307.89999999999998</v>
      </c>
      <c r="J157" s="1">
        <v>308.55</v>
      </c>
      <c r="K157" s="1">
        <v>12315926</v>
      </c>
      <c r="L157" s="1">
        <v>3800132940.6999998</v>
      </c>
      <c r="M157" s="1">
        <v>120377</v>
      </c>
      <c r="N157" s="3">
        <f>IF(ISERR(LN(Table1523[[#This Row],[Close Price]]/I156)),"-",LN(Table1523[[#This Row],[Close Price]]/I156))</f>
        <v>6.3533650219050617E-3</v>
      </c>
    </row>
    <row r="158" spans="1:14" x14ac:dyDescent="0.3">
      <c r="A158" s="1" t="s">
        <v>38</v>
      </c>
      <c r="B158" s="1" t="s">
        <v>14</v>
      </c>
      <c r="C158" s="2">
        <v>43328</v>
      </c>
      <c r="D158" s="1">
        <v>307.89999999999998</v>
      </c>
      <c r="E158" s="1">
        <v>307.89999999999998</v>
      </c>
      <c r="F158" s="1">
        <v>308.5</v>
      </c>
      <c r="G158" s="1">
        <v>305.10000000000002</v>
      </c>
      <c r="H158" s="1">
        <v>307.45</v>
      </c>
      <c r="I158" s="1">
        <v>307.45</v>
      </c>
      <c r="J158" s="1">
        <v>306.97000000000003</v>
      </c>
      <c r="K158" s="1">
        <v>18674289</v>
      </c>
      <c r="L158" s="1">
        <v>5732496213.6999998</v>
      </c>
      <c r="M158" s="1">
        <v>79333</v>
      </c>
      <c r="N158" s="3">
        <f>IF(ISERR(LN(Table1523[[#This Row],[Close Price]]/I157)),"-",LN(Table1523[[#This Row],[Close Price]]/I157))</f>
        <v>-1.4625825309759661E-3</v>
      </c>
    </row>
    <row r="159" spans="1:14" x14ac:dyDescent="0.3">
      <c r="A159" s="1" t="s">
        <v>38</v>
      </c>
      <c r="B159" s="1" t="s">
        <v>14</v>
      </c>
      <c r="C159" s="2">
        <v>43329</v>
      </c>
      <c r="D159" s="1">
        <v>307.45</v>
      </c>
      <c r="E159" s="1">
        <v>307.8</v>
      </c>
      <c r="F159" s="1">
        <v>315.3</v>
      </c>
      <c r="G159" s="1">
        <v>307.8</v>
      </c>
      <c r="H159" s="1">
        <v>313.7</v>
      </c>
      <c r="I159" s="1">
        <v>313.75</v>
      </c>
      <c r="J159" s="1">
        <v>313.17</v>
      </c>
      <c r="K159" s="1">
        <v>25413745</v>
      </c>
      <c r="L159" s="1">
        <v>7958925724.6000004</v>
      </c>
      <c r="M159" s="1">
        <v>188911</v>
      </c>
      <c r="N159" s="3">
        <f>IF(ISERR(LN(Table1523[[#This Row],[Close Price]]/I158)),"-",LN(Table1523[[#This Row],[Close Price]]/I158))</f>
        <v>2.0284018046514925E-2</v>
      </c>
    </row>
    <row r="160" spans="1:14" x14ac:dyDescent="0.3">
      <c r="A160" s="1" t="s">
        <v>38</v>
      </c>
      <c r="B160" s="1" t="s">
        <v>14</v>
      </c>
      <c r="C160" s="2">
        <v>43332</v>
      </c>
      <c r="D160" s="1">
        <v>313.75</v>
      </c>
      <c r="E160" s="1">
        <v>314.2</v>
      </c>
      <c r="F160" s="1">
        <v>315</v>
      </c>
      <c r="G160" s="1">
        <v>311.3</v>
      </c>
      <c r="H160" s="1">
        <v>313.35000000000002</v>
      </c>
      <c r="I160" s="1">
        <v>313.3</v>
      </c>
      <c r="J160" s="1">
        <v>313.42</v>
      </c>
      <c r="K160" s="1">
        <v>19218118</v>
      </c>
      <c r="L160" s="1">
        <v>6023336204.1000004</v>
      </c>
      <c r="M160" s="1">
        <v>159969</v>
      </c>
      <c r="N160" s="3">
        <f>IF(ISERR(LN(Table1523[[#This Row],[Close Price]]/I159)),"-",LN(Table1523[[#This Row],[Close Price]]/I159))</f>
        <v>-1.4352924878475665E-3</v>
      </c>
    </row>
    <row r="161" spans="1:14" x14ac:dyDescent="0.3">
      <c r="A161" s="1" t="s">
        <v>38</v>
      </c>
      <c r="B161" s="1" t="s">
        <v>14</v>
      </c>
      <c r="C161" s="2">
        <v>43333</v>
      </c>
      <c r="D161" s="1">
        <v>313.3</v>
      </c>
      <c r="E161" s="1">
        <v>314.5</v>
      </c>
      <c r="F161" s="1">
        <v>317</v>
      </c>
      <c r="G161" s="1">
        <v>312</v>
      </c>
      <c r="H161" s="1">
        <v>312.8</v>
      </c>
      <c r="I161" s="1">
        <v>312.89999999999998</v>
      </c>
      <c r="J161" s="1">
        <v>313.83999999999997</v>
      </c>
      <c r="K161" s="1">
        <v>13618791</v>
      </c>
      <c r="L161" s="1">
        <v>4274087158.6500001</v>
      </c>
      <c r="M161" s="1">
        <v>119997</v>
      </c>
      <c r="N161" s="3" t="str">
        <f>IF(ISERR(LN(Table1523[[#This Row],[Close Price]]/#REF!)),"-",LN(Table1523[[#This Row],[Close Price]]/#REF!))</f>
        <v>-</v>
      </c>
    </row>
    <row r="162" spans="1:14" x14ac:dyDescent="0.3">
      <c r="A162" s="1" t="s">
        <v>38</v>
      </c>
      <c r="B162" s="1" t="s">
        <v>14</v>
      </c>
      <c r="C162" s="2">
        <v>43335</v>
      </c>
      <c r="D162" s="1">
        <v>312.89999999999998</v>
      </c>
      <c r="E162" s="1">
        <v>314</v>
      </c>
      <c r="F162" s="1">
        <v>316.39999999999998</v>
      </c>
      <c r="G162" s="1">
        <v>307.35000000000002</v>
      </c>
      <c r="H162" s="1">
        <v>311.85000000000002</v>
      </c>
      <c r="I162" s="1">
        <v>312</v>
      </c>
      <c r="J162" s="1">
        <v>312.05</v>
      </c>
      <c r="K162" s="1">
        <v>11309613</v>
      </c>
      <c r="L162" s="1">
        <v>3529134270.4499998</v>
      </c>
      <c r="M162" s="1">
        <v>88596</v>
      </c>
      <c r="N162" s="3">
        <f>IF(ISERR(LN(Table1523[[#This Row],[Close Price]]/I161)),"-",LN(Table1523[[#This Row],[Close Price]]/I161))</f>
        <v>-2.8804628653540301E-3</v>
      </c>
    </row>
    <row r="163" spans="1:14" x14ac:dyDescent="0.3">
      <c r="A163" s="1" t="s">
        <v>38</v>
      </c>
      <c r="B163" s="1" t="s">
        <v>14</v>
      </c>
      <c r="C163" s="2">
        <v>43336</v>
      </c>
      <c r="D163" s="1">
        <v>312</v>
      </c>
      <c r="E163" s="1">
        <v>311</v>
      </c>
      <c r="F163" s="1">
        <v>312</v>
      </c>
      <c r="G163" s="1">
        <v>307</v>
      </c>
      <c r="H163" s="1">
        <v>310.7</v>
      </c>
      <c r="I163" s="1">
        <v>310.39999999999998</v>
      </c>
      <c r="J163" s="1">
        <v>309.64999999999998</v>
      </c>
      <c r="K163" s="1">
        <v>5445848</v>
      </c>
      <c r="L163" s="1">
        <v>1686293625.5</v>
      </c>
      <c r="M163" s="1">
        <v>46328</v>
      </c>
      <c r="N163" s="3">
        <f>IF(ISERR(LN(Table1523[[#This Row],[Close Price]]/I162)),"-",LN(Table1523[[#This Row],[Close Price]]/I162))</f>
        <v>-5.1413995004187642E-3</v>
      </c>
    </row>
    <row r="164" spans="1:14" x14ac:dyDescent="0.3">
      <c r="A164" s="1" t="s">
        <v>38</v>
      </c>
      <c r="B164" s="1" t="s">
        <v>14</v>
      </c>
      <c r="C164" s="2">
        <v>43339</v>
      </c>
      <c r="D164" s="1">
        <v>310.39999999999998</v>
      </c>
      <c r="E164" s="1">
        <v>311.2</v>
      </c>
      <c r="F164" s="1">
        <v>314.85000000000002</v>
      </c>
      <c r="G164" s="1">
        <v>310.5</v>
      </c>
      <c r="H164" s="1">
        <v>313.55</v>
      </c>
      <c r="I164" s="1">
        <v>313.39999999999998</v>
      </c>
      <c r="J164" s="1">
        <v>313.57</v>
      </c>
      <c r="K164" s="1">
        <v>5278766</v>
      </c>
      <c r="L164" s="1">
        <v>1655286147.2</v>
      </c>
      <c r="M164" s="1">
        <v>49160</v>
      </c>
      <c r="N164" s="3">
        <f>IF(ISERR(LN(Table1523[[#This Row],[Close Price]]/I163)),"-",LN(Table1523[[#This Row],[Close Price]]/I163))</f>
        <v>9.6185416128567337E-3</v>
      </c>
    </row>
    <row r="165" spans="1:14" x14ac:dyDescent="0.3">
      <c r="A165" s="1" t="s">
        <v>38</v>
      </c>
      <c r="B165" s="1" t="s">
        <v>14</v>
      </c>
      <c r="C165" s="2">
        <v>43340</v>
      </c>
      <c r="D165" s="1">
        <v>313.39999999999998</v>
      </c>
      <c r="E165" s="1">
        <v>314</v>
      </c>
      <c r="F165" s="1">
        <v>315.8</v>
      </c>
      <c r="G165" s="1">
        <v>311</v>
      </c>
      <c r="H165" s="1">
        <v>312</v>
      </c>
      <c r="I165" s="1">
        <v>311.64999999999998</v>
      </c>
      <c r="J165" s="1">
        <v>312.77999999999997</v>
      </c>
      <c r="K165" s="1">
        <v>6609740</v>
      </c>
      <c r="L165" s="1">
        <v>2067419427.6500001</v>
      </c>
      <c r="M165" s="1">
        <v>51177</v>
      </c>
      <c r="N165" s="3">
        <f>IF(ISERR(LN(Table1523[[#This Row],[Close Price]]/I164)),"-",LN(Table1523[[#This Row],[Close Price]]/I164))</f>
        <v>-5.5995666670608495E-3</v>
      </c>
    </row>
    <row r="166" spans="1:14" x14ac:dyDescent="0.3">
      <c r="A166" s="1" t="s">
        <v>38</v>
      </c>
      <c r="B166" s="1" t="s">
        <v>14</v>
      </c>
      <c r="C166" s="2">
        <v>43341</v>
      </c>
      <c r="D166" s="1">
        <v>311.64999999999998</v>
      </c>
      <c r="E166" s="1">
        <v>311.7</v>
      </c>
      <c r="F166" s="1">
        <v>315.45</v>
      </c>
      <c r="G166" s="1">
        <v>310</v>
      </c>
      <c r="H166" s="1">
        <v>312.85000000000002</v>
      </c>
      <c r="I166" s="1">
        <v>312.8</v>
      </c>
      <c r="J166" s="1">
        <v>312.10000000000002</v>
      </c>
      <c r="K166" s="1">
        <v>10349504</v>
      </c>
      <c r="L166" s="1">
        <v>3230124249.4499998</v>
      </c>
      <c r="M166" s="1">
        <v>60903</v>
      </c>
      <c r="N166" s="3">
        <f>IF(ISERR(LN(Table1523[[#This Row],[Close Price]]/I165)),"-",LN(Table1523[[#This Row],[Close Price]]/I165))</f>
        <v>3.6832454162965891E-3</v>
      </c>
    </row>
    <row r="167" spans="1:14" x14ac:dyDescent="0.3">
      <c r="A167" s="1" t="s">
        <v>38</v>
      </c>
      <c r="B167" s="1" t="s">
        <v>14</v>
      </c>
      <c r="C167" s="2">
        <v>43342</v>
      </c>
      <c r="D167" s="1">
        <v>312.8</v>
      </c>
      <c r="E167" s="1">
        <v>313.5</v>
      </c>
      <c r="F167" s="1">
        <v>320.60000000000002</v>
      </c>
      <c r="G167" s="1">
        <v>313.5</v>
      </c>
      <c r="H167" s="1">
        <v>318.95</v>
      </c>
      <c r="I167" s="1">
        <v>319.85000000000002</v>
      </c>
      <c r="J167" s="1">
        <v>318.38</v>
      </c>
      <c r="K167" s="1">
        <v>24973007</v>
      </c>
      <c r="L167" s="1">
        <v>7951028428.6499996</v>
      </c>
      <c r="M167" s="1">
        <v>159658</v>
      </c>
      <c r="N167" s="3">
        <f>IF(ISERR(LN(Table1523[[#This Row],[Close Price]]/I166)),"-",LN(Table1523[[#This Row],[Close Price]]/I166))</f>
        <v>2.2288127224990718E-2</v>
      </c>
    </row>
    <row r="168" spans="1:14" x14ac:dyDescent="0.3">
      <c r="A168" s="1" t="s">
        <v>38</v>
      </c>
      <c r="B168" s="1" t="s">
        <v>14</v>
      </c>
      <c r="C168" s="2">
        <v>43343</v>
      </c>
      <c r="D168" s="1">
        <v>319.85000000000002</v>
      </c>
      <c r="E168" s="1">
        <v>322</v>
      </c>
      <c r="F168" s="1">
        <v>322.60000000000002</v>
      </c>
      <c r="G168" s="1">
        <v>317.2</v>
      </c>
      <c r="H168" s="1">
        <v>319.60000000000002</v>
      </c>
      <c r="I168" s="1">
        <v>319.85000000000002</v>
      </c>
      <c r="J168" s="1">
        <v>320.54000000000002</v>
      </c>
      <c r="K168" s="1">
        <v>18084699</v>
      </c>
      <c r="L168" s="1">
        <v>5796783129.8999996</v>
      </c>
      <c r="M168" s="1">
        <v>119433</v>
      </c>
      <c r="N168" s="3">
        <f>IF(ISERR(LN(Table1523[[#This Row],[Close Price]]/I167)),"-",LN(Table1523[[#This Row],[Close Price]]/I167))</f>
        <v>0</v>
      </c>
    </row>
    <row r="169" spans="1:14" x14ac:dyDescent="0.3">
      <c r="A169" s="1" t="s">
        <v>38</v>
      </c>
      <c r="B169" s="1" t="s">
        <v>14</v>
      </c>
      <c r="C169" s="2">
        <v>43346</v>
      </c>
      <c r="D169" s="1">
        <v>319.85000000000002</v>
      </c>
      <c r="E169" s="1">
        <v>322.95</v>
      </c>
      <c r="F169" s="1">
        <v>322.95</v>
      </c>
      <c r="G169" s="1">
        <v>311.05</v>
      </c>
      <c r="H169" s="1">
        <v>311.5</v>
      </c>
      <c r="I169" s="1">
        <v>313.2</v>
      </c>
      <c r="J169" s="1">
        <v>318.70999999999998</v>
      </c>
      <c r="K169" s="1">
        <v>9112998</v>
      </c>
      <c r="L169" s="1">
        <v>2904372850.5500002</v>
      </c>
      <c r="M169" s="1">
        <v>85876</v>
      </c>
      <c r="N169" s="3">
        <f>IF(ISERR(LN(Table1523[[#This Row],[Close Price]]/I168)),"-",LN(Table1523[[#This Row],[Close Price]]/I168))</f>
        <v>-2.1010171779498748E-2</v>
      </c>
    </row>
    <row r="170" spans="1:14" x14ac:dyDescent="0.3">
      <c r="A170" s="1" t="s">
        <v>38</v>
      </c>
      <c r="B170" s="1" t="s">
        <v>14</v>
      </c>
      <c r="C170" s="2">
        <v>43347</v>
      </c>
      <c r="D170" s="1">
        <v>313.2</v>
      </c>
      <c r="E170" s="1">
        <v>312</v>
      </c>
      <c r="F170" s="1">
        <v>312.2</v>
      </c>
      <c r="G170" s="1">
        <v>307</v>
      </c>
      <c r="H170" s="1">
        <v>310.3</v>
      </c>
      <c r="I170" s="1">
        <v>309.60000000000002</v>
      </c>
      <c r="J170" s="1">
        <v>308.60000000000002</v>
      </c>
      <c r="K170" s="1">
        <v>11184441</v>
      </c>
      <c r="L170" s="1">
        <v>3451555523.6500001</v>
      </c>
      <c r="M170" s="1">
        <v>107727</v>
      </c>
      <c r="N170" s="3">
        <f>IF(ISERR(LN(Table1523[[#This Row],[Close Price]]/I169)),"-",LN(Table1523[[#This Row],[Close Price]]/I169))</f>
        <v>-1.1560822401075858E-2</v>
      </c>
    </row>
    <row r="171" spans="1:14" x14ac:dyDescent="0.3">
      <c r="A171" s="1" t="s">
        <v>38</v>
      </c>
      <c r="B171" s="1" t="s">
        <v>14</v>
      </c>
      <c r="C171" s="2">
        <v>43348</v>
      </c>
      <c r="D171" s="1">
        <v>309.60000000000002</v>
      </c>
      <c r="E171" s="1">
        <v>310.39999999999998</v>
      </c>
      <c r="F171" s="1">
        <v>314.45</v>
      </c>
      <c r="G171" s="1">
        <v>309.25</v>
      </c>
      <c r="H171" s="1">
        <v>310</v>
      </c>
      <c r="I171" s="1">
        <v>310.25</v>
      </c>
      <c r="J171" s="1">
        <v>311.33</v>
      </c>
      <c r="K171" s="1">
        <v>10139205</v>
      </c>
      <c r="L171" s="1">
        <v>3156622499.1500001</v>
      </c>
      <c r="M171" s="1">
        <v>91732</v>
      </c>
      <c r="N171" s="3">
        <f>IF(ISERR(LN(Table1523[[#This Row],[Close Price]]/I170)),"-",LN(Table1523[[#This Row],[Close Price]]/I170))</f>
        <v>2.0972823691445069E-3</v>
      </c>
    </row>
    <row r="172" spans="1:14" x14ac:dyDescent="0.3">
      <c r="A172" s="1" t="s">
        <v>38</v>
      </c>
      <c r="B172" s="1" t="s">
        <v>14</v>
      </c>
      <c r="C172" s="2">
        <v>43349</v>
      </c>
      <c r="D172" s="1">
        <v>310.25</v>
      </c>
      <c r="E172" s="1">
        <v>311.39999999999998</v>
      </c>
      <c r="F172" s="1">
        <v>311.75</v>
      </c>
      <c r="G172" s="1">
        <v>308.05</v>
      </c>
      <c r="H172" s="1">
        <v>310</v>
      </c>
      <c r="I172" s="1">
        <v>310.8</v>
      </c>
      <c r="J172" s="1">
        <v>310.2</v>
      </c>
      <c r="K172" s="1">
        <v>7609714</v>
      </c>
      <c r="L172" s="1">
        <v>2360540353.3499999</v>
      </c>
      <c r="M172" s="1">
        <v>72864</v>
      </c>
      <c r="N172" s="3">
        <f>IF(ISERR(LN(Table1523[[#This Row],[Close Price]]/I171)),"-",LN(Table1523[[#This Row],[Close Price]]/I171))</f>
        <v>1.7711944087758366E-3</v>
      </c>
    </row>
    <row r="173" spans="1:14" x14ac:dyDescent="0.3">
      <c r="A173" s="1" t="s">
        <v>38</v>
      </c>
      <c r="B173" s="1" t="s">
        <v>14</v>
      </c>
      <c r="C173" s="2">
        <v>43350</v>
      </c>
      <c r="D173" s="1">
        <v>310.8</v>
      </c>
      <c r="E173" s="1">
        <v>311.60000000000002</v>
      </c>
      <c r="F173" s="1">
        <v>313.2</v>
      </c>
      <c r="G173" s="1">
        <v>308.10000000000002</v>
      </c>
      <c r="H173" s="1">
        <v>310.64999999999998</v>
      </c>
      <c r="I173" s="1">
        <v>310.45</v>
      </c>
      <c r="J173" s="1">
        <v>311.02</v>
      </c>
      <c r="K173" s="1">
        <v>7188478</v>
      </c>
      <c r="L173" s="1">
        <v>2235737171.6999998</v>
      </c>
      <c r="M173" s="1">
        <v>108508</v>
      </c>
      <c r="N173" s="3">
        <f>IF(ISERR(LN(Table1523[[#This Row],[Close Price]]/I172)),"-",LN(Table1523[[#This Row],[Close Price]]/I172))</f>
        <v>-1.1267606825906176E-3</v>
      </c>
    </row>
    <row r="174" spans="1:14" x14ac:dyDescent="0.3">
      <c r="A174" s="1" t="s">
        <v>38</v>
      </c>
      <c r="B174" s="1" t="s">
        <v>14</v>
      </c>
      <c r="C174" s="2">
        <v>43353</v>
      </c>
      <c r="D174" s="1">
        <v>310.45</v>
      </c>
      <c r="E174" s="1">
        <v>310.2</v>
      </c>
      <c r="F174" s="1">
        <v>310.75</v>
      </c>
      <c r="G174" s="1">
        <v>305.55</v>
      </c>
      <c r="H174" s="1">
        <v>306.10000000000002</v>
      </c>
      <c r="I174" s="1">
        <v>306.55</v>
      </c>
      <c r="J174" s="1">
        <v>306.95999999999998</v>
      </c>
      <c r="K174" s="1">
        <v>9635849</v>
      </c>
      <c r="L174" s="1">
        <v>2957817198.1999998</v>
      </c>
      <c r="M174" s="1">
        <v>91265</v>
      </c>
      <c r="N174" s="3">
        <f>IF(ISERR(LN(Table1523[[#This Row],[Close Price]]/I173)),"-",LN(Table1523[[#This Row],[Close Price]]/I173))</f>
        <v>-1.2641983602204764E-2</v>
      </c>
    </row>
    <row r="175" spans="1:14" x14ac:dyDescent="0.3">
      <c r="A175" s="1" t="s">
        <v>38</v>
      </c>
      <c r="B175" s="1" t="s">
        <v>14</v>
      </c>
      <c r="C175" s="2">
        <v>43354</v>
      </c>
      <c r="D175" s="1">
        <v>306.55</v>
      </c>
      <c r="E175" s="1">
        <v>306.64999999999998</v>
      </c>
      <c r="F175" s="1">
        <v>306.75</v>
      </c>
      <c r="G175" s="1">
        <v>295.55</v>
      </c>
      <c r="H175" s="1">
        <v>296.2</v>
      </c>
      <c r="I175" s="1">
        <v>297.2</v>
      </c>
      <c r="J175" s="1">
        <v>298.06</v>
      </c>
      <c r="K175" s="1">
        <v>26006624</v>
      </c>
      <c r="L175" s="1">
        <v>7751563040.6999998</v>
      </c>
      <c r="M175" s="1">
        <v>178943</v>
      </c>
      <c r="N175" s="3">
        <f>IF(ISERR(LN(Table1523[[#This Row],[Close Price]]/I174)),"-",LN(Table1523[[#This Row],[Close Price]]/I174))</f>
        <v>-3.0975561365092937E-2</v>
      </c>
    </row>
    <row r="176" spans="1:14" x14ac:dyDescent="0.3">
      <c r="A176" s="1" t="s">
        <v>38</v>
      </c>
      <c r="B176" s="1" t="s">
        <v>14</v>
      </c>
      <c r="C176" s="2">
        <v>43355</v>
      </c>
      <c r="D176" s="1">
        <v>297.2</v>
      </c>
      <c r="E176" s="1">
        <v>297.75</v>
      </c>
      <c r="F176" s="1">
        <v>307.60000000000002</v>
      </c>
      <c r="G176" s="1">
        <v>295.39999999999998</v>
      </c>
      <c r="H176" s="1">
        <v>306.10000000000002</v>
      </c>
      <c r="I176" s="1">
        <v>306.8</v>
      </c>
      <c r="J176" s="1">
        <v>303.42</v>
      </c>
      <c r="K176" s="1">
        <v>19423600</v>
      </c>
      <c r="L176" s="1">
        <v>5893496997.8000002</v>
      </c>
      <c r="M176" s="1">
        <v>138154</v>
      </c>
      <c r="N176" s="3">
        <f>IF(ISERR(LN(Table1523[[#This Row],[Close Price]]/I175)),"-",LN(Table1523[[#This Row],[Close Price]]/I175))</f>
        <v>3.1790756649497119E-2</v>
      </c>
    </row>
    <row r="177" spans="1:14" x14ac:dyDescent="0.3">
      <c r="A177" s="1" t="s">
        <v>38</v>
      </c>
      <c r="B177" s="1" t="s">
        <v>14</v>
      </c>
      <c r="C177" s="2">
        <v>43357</v>
      </c>
      <c r="D177" s="1">
        <v>306.8</v>
      </c>
      <c r="E177" s="1">
        <v>307</v>
      </c>
      <c r="F177" s="1">
        <v>308.64999999999998</v>
      </c>
      <c r="G177" s="1">
        <v>305.05</v>
      </c>
      <c r="H177" s="1">
        <v>306.95</v>
      </c>
      <c r="I177" s="1">
        <v>307.14999999999998</v>
      </c>
      <c r="J177" s="1">
        <v>306.62</v>
      </c>
      <c r="K177" s="1">
        <v>12823479</v>
      </c>
      <c r="L177" s="1">
        <v>3931940129.1500001</v>
      </c>
      <c r="M177" s="1">
        <v>135884</v>
      </c>
      <c r="N177" s="3">
        <f>IF(ISERR(LN(Table1523[[#This Row],[Close Price]]/I176)),"-",LN(Table1523[[#This Row],[Close Price]]/I176))</f>
        <v>1.1401581168352835E-3</v>
      </c>
    </row>
    <row r="178" spans="1:14" x14ac:dyDescent="0.3">
      <c r="A178" s="1" t="s">
        <v>38</v>
      </c>
      <c r="B178" s="1" t="s">
        <v>14</v>
      </c>
      <c r="C178" s="2">
        <v>43360</v>
      </c>
      <c r="D178" s="1">
        <v>307.14999999999998</v>
      </c>
      <c r="E178" s="1">
        <v>305</v>
      </c>
      <c r="F178" s="1">
        <v>306.10000000000002</v>
      </c>
      <c r="G178" s="1">
        <v>301.5</v>
      </c>
      <c r="H178" s="1">
        <v>302.5</v>
      </c>
      <c r="I178" s="1">
        <v>302</v>
      </c>
      <c r="J178" s="1">
        <v>303.27</v>
      </c>
      <c r="K178" s="1">
        <v>5825628</v>
      </c>
      <c r="L178" s="1">
        <v>1766733344.0999999</v>
      </c>
      <c r="M178" s="1">
        <v>98875</v>
      </c>
      <c r="N178" s="3">
        <f>IF(ISERR(LN(Table1523[[#This Row],[Close Price]]/I177)),"-",LN(Table1523[[#This Row],[Close Price]]/I177))</f>
        <v>-1.6909210235066707E-2</v>
      </c>
    </row>
    <row r="179" spans="1:14" x14ac:dyDescent="0.3">
      <c r="A179" s="1" t="s">
        <v>38</v>
      </c>
      <c r="B179" s="1" t="s">
        <v>14</v>
      </c>
      <c r="C179" s="2">
        <v>43361</v>
      </c>
      <c r="D179" s="1">
        <v>302</v>
      </c>
      <c r="E179" s="1">
        <v>302.2</v>
      </c>
      <c r="F179" s="1">
        <v>304.89999999999998</v>
      </c>
      <c r="G179" s="1">
        <v>299.3</v>
      </c>
      <c r="H179" s="1">
        <v>304.5</v>
      </c>
      <c r="I179" s="1">
        <v>303.25</v>
      </c>
      <c r="J179" s="1">
        <v>302.47000000000003</v>
      </c>
      <c r="K179" s="1">
        <v>8199623</v>
      </c>
      <c r="L179" s="1">
        <v>2480102395.0500002</v>
      </c>
      <c r="M179" s="1">
        <v>70655</v>
      </c>
      <c r="N179" s="3">
        <f>IF(ISERR(LN(Table1523[[#This Row],[Close Price]]/I178)),"-",LN(Table1523[[#This Row],[Close Price]]/I178))</f>
        <v>4.1305304492899779E-3</v>
      </c>
    </row>
    <row r="180" spans="1:14" x14ac:dyDescent="0.3">
      <c r="A180" s="1" t="s">
        <v>38</v>
      </c>
      <c r="B180" s="1" t="s">
        <v>14</v>
      </c>
      <c r="C180" s="2">
        <v>43362</v>
      </c>
      <c r="D180" s="1">
        <v>303.25</v>
      </c>
      <c r="E180" s="1">
        <v>304.5</v>
      </c>
      <c r="F180" s="1">
        <v>305.64999999999998</v>
      </c>
      <c r="G180" s="1">
        <v>298</v>
      </c>
      <c r="H180" s="1">
        <v>300</v>
      </c>
      <c r="I180" s="1">
        <v>299.64999999999998</v>
      </c>
      <c r="J180" s="1">
        <v>302.14999999999998</v>
      </c>
      <c r="K180" s="1">
        <v>6150336</v>
      </c>
      <c r="L180" s="1">
        <v>1858304845</v>
      </c>
      <c r="M180" s="1">
        <v>74564</v>
      </c>
      <c r="N180" s="3">
        <f>IF(ISERR(LN(Table1523[[#This Row],[Close Price]]/I179)),"-",LN(Table1523[[#This Row],[Close Price]]/I179))</f>
        <v>-1.1942420919965342E-2</v>
      </c>
    </row>
    <row r="181" spans="1:14" x14ac:dyDescent="0.3">
      <c r="A181" s="1" t="s">
        <v>38</v>
      </c>
      <c r="B181" s="1" t="s">
        <v>14</v>
      </c>
      <c r="C181" s="2">
        <v>43364</v>
      </c>
      <c r="D181" s="1">
        <v>299.64999999999998</v>
      </c>
      <c r="E181" s="1">
        <v>300.39999999999998</v>
      </c>
      <c r="F181" s="1">
        <v>306.60000000000002</v>
      </c>
      <c r="G181" s="1">
        <v>300.39999999999998</v>
      </c>
      <c r="H181" s="1">
        <v>304.10000000000002</v>
      </c>
      <c r="I181" s="1">
        <v>303.95</v>
      </c>
      <c r="J181" s="1">
        <v>303.82</v>
      </c>
      <c r="K181" s="1">
        <v>16337218</v>
      </c>
      <c r="L181" s="1">
        <v>4963613172.8999996</v>
      </c>
      <c r="M181" s="1">
        <v>103478</v>
      </c>
      <c r="N181" s="3">
        <f>IF(ISERR(LN(Table1523[[#This Row],[Close Price]]/I180)),"-",LN(Table1523[[#This Row],[Close Price]]/I180))</f>
        <v>1.4248087290537255E-2</v>
      </c>
    </row>
    <row r="182" spans="1:14" x14ac:dyDescent="0.3">
      <c r="A182" s="1" t="s">
        <v>38</v>
      </c>
      <c r="B182" s="1" t="s">
        <v>14</v>
      </c>
      <c r="C182" s="2">
        <v>43367</v>
      </c>
      <c r="D182" s="1">
        <v>303.95</v>
      </c>
      <c r="E182" s="1">
        <v>305</v>
      </c>
      <c r="F182" s="1">
        <v>306.35000000000002</v>
      </c>
      <c r="G182" s="1">
        <v>292.5</v>
      </c>
      <c r="H182" s="1">
        <v>298.8</v>
      </c>
      <c r="I182" s="1">
        <v>297.95</v>
      </c>
      <c r="J182" s="1">
        <v>299.62</v>
      </c>
      <c r="K182" s="1">
        <v>14452668</v>
      </c>
      <c r="L182" s="1">
        <v>4330297146.3500004</v>
      </c>
      <c r="M182" s="1">
        <v>138196</v>
      </c>
      <c r="N182" s="3">
        <f>IF(ISERR(LN(Table1523[[#This Row],[Close Price]]/I181)),"-",LN(Table1523[[#This Row],[Close Price]]/I181))</f>
        <v>-1.9937527001743536E-2</v>
      </c>
    </row>
    <row r="183" spans="1:14" x14ac:dyDescent="0.3">
      <c r="A183" s="1" t="s">
        <v>38</v>
      </c>
      <c r="B183" s="1" t="s">
        <v>14</v>
      </c>
      <c r="C183" s="2">
        <v>43368</v>
      </c>
      <c r="D183" s="1">
        <v>297.95</v>
      </c>
      <c r="E183" s="1">
        <v>296.89999999999998</v>
      </c>
      <c r="F183" s="1">
        <v>302.35000000000002</v>
      </c>
      <c r="G183" s="1">
        <v>292.35000000000002</v>
      </c>
      <c r="H183" s="1">
        <v>301.14999999999998</v>
      </c>
      <c r="I183" s="1">
        <v>301.14999999999998</v>
      </c>
      <c r="J183" s="1">
        <v>297.89999999999998</v>
      </c>
      <c r="K183" s="1">
        <v>13273933</v>
      </c>
      <c r="L183" s="1">
        <v>3954284882.25</v>
      </c>
      <c r="M183" s="1">
        <v>170623</v>
      </c>
      <c r="N183" s="3">
        <f>IF(ISERR(LN(Table1523[[#This Row],[Close Price]]/I182)),"-",LN(Table1523[[#This Row],[Close Price]]/I182))</f>
        <v>1.068279229674207E-2</v>
      </c>
    </row>
    <row r="184" spans="1:14" x14ac:dyDescent="0.3">
      <c r="A184" s="1" t="s">
        <v>38</v>
      </c>
      <c r="B184" s="1" t="s">
        <v>14</v>
      </c>
      <c r="C184" s="2">
        <v>43369</v>
      </c>
      <c r="D184" s="1">
        <v>301.14999999999998</v>
      </c>
      <c r="E184" s="1">
        <v>303</v>
      </c>
      <c r="F184" s="1">
        <v>303</v>
      </c>
      <c r="G184" s="1">
        <v>289.75</v>
      </c>
      <c r="H184" s="1">
        <v>293.10000000000002</v>
      </c>
      <c r="I184" s="1">
        <v>293.14999999999998</v>
      </c>
      <c r="J184" s="1">
        <v>293.94</v>
      </c>
      <c r="K184" s="1">
        <v>19891787</v>
      </c>
      <c r="L184" s="1">
        <v>5847014817.8500004</v>
      </c>
      <c r="M184" s="1">
        <v>198806</v>
      </c>
      <c r="N184" s="3">
        <f>IF(ISERR(LN(Table1523[[#This Row],[Close Price]]/I183)),"-",LN(Table1523[[#This Row],[Close Price]]/I183))</f>
        <v>-2.6924056079505945E-2</v>
      </c>
    </row>
    <row r="185" spans="1:14" x14ac:dyDescent="0.3">
      <c r="A185" s="1" t="s">
        <v>38</v>
      </c>
      <c r="B185" s="1" t="s">
        <v>14</v>
      </c>
      <c r="C185" s="2">
        <v>43370</v>
      </c>
      <c r="D185" s="1">
        <v>293.14999999999998</v>
      </c>
      <c r="E185" s="1">
        <v>293.5</v>
      </c>
      <c r="F185" s="1">
        <v>295.10000000000002</v>
      </c>
      <c r="G185" s="1">
        <v>289.5</v>
      </c>
      <c r="H185" s="1">
        <v>294.14999999999998</v>
      </c>
      <c r="I185" s="1">
        <v>293.3</v>
      </c>
      <c r="J185" s="1">
        <v>292.27999999999997</v>
      </c>
      <c r="K185" s="1">
        <v>12084852</v>
      </c>
      <c r="L185" s="1">
        <v>3532133760.3499999</v>
      </c>
      <c r="M185" s="1">
        <v>111921</v>
      </c>
      <c r="N185" s="3">
        <f>IF(ISERR(LN(Table1523[[#This Row],[Close Price]]/I184)),"-",LN(Table1523[[#This Row],[Close Price]]/I184))</f>
        <v>5.115525731813769E-4</v>
      </c>
    </row>
    <row r="186" spans="1:14" x14ac:dyDescent="0.3">
      <c r="A186" s="1" t="s">
        <v>38</v>
      </c>
      <c r="B186" s="1" t="s">
        <v>14</v>
      </c>
      <c r="C186" s="2">
        <v>43371</v>
      </c>
      <c r="D186" s="1">
        <v>293.3</v>
      </c>
      <c r="E186" s="1">
        <v>295</v>
      </c>
      <c r="F186" s="1">
        <v>300</v>
      </c>
      <c r="G186" s="1">
        <v>291.8</v>
      </c>
      <c r="H186" s="1">
        <v>298.85000000000002</v>
      </c>
      <c r="I186" s="1">
        <v>297.75</v>
      </c>
      <c r="J186" s="1">
        <v>296.25</v>
      </c>
      <c r="K186" s="1">
        <v>24606864</v>
      </c>
      <c r="L186" s="1">
        <v>7289683480.3500004</v>
      </c>
      <c r="M186" s="1">
        <v>174778</v>
      </c>
      <c r="N186" s="3">
        <f>IF(ISERR(LN(Table1523[[#This Row],[Close Price]]/I185)),"-",LN(Table1523[[#This Row],[Close Price]]/I185))</f>
        <v>1.505823225200403E-2</v>
      </c>
    </row>
    <row r="187" spans="1:14" x14ac:dyDescent="0.3">
      <c r="A187" s="1" t="s">
        <v>38</v>
      </c>
      <c r="B187" s="1" t="s">
        <v>14</v>
      </c>
      <c r="C187" s="2">
        <v>43374</v>
      </c>
      <c r="D187" s="1">
        <v>297.75</v>
      </c>
      <c r="E187" s="1">
        <v>300.85000000000002</v>
      </c>
      <c r="F187" s="1">
        <v>302.95</v>
      </c>
      <c r="G187" s="1">
        <v>293.39999999999998</v>
      </c>
      <c r="H187" s="1">
        <v>297</v>
      </c>
      <c r="I187" s="1">
        <v>297.10000000000002</v>
      </c>
      <c r="J187" s="1">
        <v>296.68</v>
      </c>
      <c r="K187" s="1">
        <v>9025533</v>
      </c>
      <c r="L187" s="1">
        <v>2677655105.3499999</v>
      </c>
      <c r="M187" s="1">
        <v>95424</v>
      </c>
      <c r="N187" s="3">
        <f>IF(ISERR(LN(Table1523[[#This Row],[Close Price]]/I186)),"-",LN(Table1523[[#This Row],[Close Price]]/I186))</f>
        <v>-2.1854257668474032E-3</v>
      </c>
    </row>
    <row r="188" spans="1:14" x14ac:dyDescent="0.3">
      <c r="A188" s="1" t="s">
        <v>38</v>
      </c>
      <c r="B188" s="1" t="s">
        <v>14</v>
      </c>
      <c r="C188" s="2">
        <v>43376</v>
      </c>
      <c r="D188" s="1">
        <v>297.10000000000002</v>
      </c>
      <c r="E188" s="1">
        <v>297</v>
      </c>
      <c r="F188" s="1">
        <v>300</v>
      </c>
      <c r="G188" s="1">
        <v>294.64999999999998</v>
      </c>
      <c r="H188" s="1">
        <v>295.25</v>
      </c>
      <c r="I188" s="1">
        <v>295.2</v>
      </c>
      <c r="J188" s="1">
        <v>297.16000000000003</v>
      </c>
      <c r="K188" s="1">
        <v>7570160</v>
      </c>
      <c r="L188" s="1">
        <v>2249518627.6500001</v>
      </c>
      <c r="M188" s="1">
        <v>80374</v>
      </c>
      <c r="N188" s="3">
        <f>IF(ISERR(LN(Table1523[[#This Row],[Close Price]]/I187)),"-",LN(Table1523[[#This Row],[Close Price]]/I187))</f>
        <v>-6.4156897422446109E-3</v>
      </c>
    </row>
    <row r="189" spans="1:14" x14ac:dyDescent="0.3">
      <c r="A189" s="1" t="s">
        <v>38</v>
      </c>
      <c r="B189" s="1" t="s">
        <v>14</v>
      </c>
      <c r="C189" s="2">
        <v>43377</v>
      </c>
      <c r="D189" s="1">
        <v>295.2</v>
      </c>
      <c r="E189" s="1">
        <v>293.85000000000002</v>
      </c>
      <c r="F189" s="1">
        <v>295.7</v>
      </c>
      <c r="G189" s="1">
        <v>285.14999999999998</v>
      </c>
      <c r="H189" s="1">
        <v>287.75</v>
      </c>
      <c r="I189" s="1">
        <v>287.10000000000002</v>
      </c>
      <c r="J189" s="1">
        <v>290.27999999999997</v>
      </c>
      <c r="K189" s="1">
        <v>8105763</v>
      </c>
      <c r="L189" s="1">
        <v>2352974549.9000001</v>
      </c>
      <c r="M189" s="1">
        <v>110051</v>
      </c>
      <c r="N189" s="3">
        <f>IF(ISERR(LN(Table1523[[#This Row],[Close Price]]/I188)),"-",LN(Table1523[[#This Row],[Close Price]]/I188))</f>
        <v>-2.7822505599299073E-2</v>
      </c>
    </row>
    <row r="190" spans="1:14" x14ac:dyDescent="0.3">
      <c r="A190" s="1" t="s">
        <v>38</v>
      </c>
      <c r="B190" s="1" t="s">
        <v>14</v>
      </c>
      <c r="C190" s="2">
        <v>43378</v>
      </c>
      <c r="D190" s="1">
        <v>287.10000000000002</v>
      </c>
      <c r="E190" s="1">
        <v>285.5</v>
      </c>
      <c r="F190" s="1">
        <v>286</v>
      </c>
      <c r="G190" s="1">
        <v>275.10000000000002</v>
      </c>
      <c r="H190" s="1">
        <v>276.05</v>
      </c>
      <c r="I190" s="1">
        <v>276.5</v>
      </c>
      <c r="J190" s="1">
        <v>280.41000000000003</v>
      </c>
      <c r="K190" s="1">
        <v>17622969</v>
      </c>
      <c r="L190" s="1">
        <v>4941679510.3999996</v>
      </c>
      <c r="M190" s="1">
        <v>156108</v>
      </c>
      <c r="N190" s="3">
        <f>IF(ISERR(LN(Table1523[[#This Row],[Close Price]]/I189)),"-",LN(Table1523[[#This Row],[Close Price]]/I189))</f>
        <v>-3.7619766164628851E-2</v>
      </c>
    </row>
    <row r="191" spans="1:14" x14ac:dyDescent="0.3">
      <c r="A191" s="1" t="s">
        <v>38</v>
      </c>
      <c r="B191" s="1" t="s">
        <v>14</v>
      </c>
      <c r="C191" s="2">
        <v>43381</v>
      </c>
      <c r="D191" s="1">
        <v>276.5</v>
      </c>
      <c r="E191" s="1">
        <v>279</v>
      </c>
      <c r="F191" s="1">
        <v>279.39999999999998</v>
      </c>
      <c r="G191" s="1">
        <v>269.14999999999998</v>
      </c>
      <c r="H191" s="1">
        <v>273.5</v>
      </c>
      <c r="I191" s="1">
        <v>273.2</v>
      </c>
      <c r="J191" s="1">
        <v>273.60000000000002</v>
      </c>
      <c r="K191" s="1">
        <v>16430487</v>
      </c>
      <c r="L191" s="1">
        <v>4495397995.1999998</v>
      </c>
      <c r="M191" s="1">
        <v>171056</v>
      </c>
      <c r="N191" s="3">
        <f>IF(ISERR(LN(Table1523[[#This Row],[Close Price]]/I190)),"-",LN(Table1523[[#This Row],[Close Price]]/I190))</f>
        <v>-1.2006693265754587E-2</v>
      </c>
    </row>
    <row r="192" spans="1:14" x14ac:dyDescent="0.3">
      <c r="A192" s="1" t="s">
        <v>38</v>
      </c>
      <c r="B192" s="1" t="s">
        <v>14</v>
      </c>
      <c r="C192" s="2">
        <v>43382</v>
      </c>
      <c r="D192" s="1">
        <v>273.2</v>
      </c>
      <c r="E192" s="1">
        <v>275.5</v>
      </c>
      <c r="F192" s="1">
        <v>275.5</v>
      </c>
      <c r="G192" s="1">
        <v>267.75</v>
      </c>
      <c r="H192" s="1">
        <v>267.95</v>
      </c>
      <c r="I192" s="1">
        <v>268.5</v>
      </c>
      <c r="J192" s="1">
        <v>271.27</v>
      </c>
      <c r="K192" s="1">
        <v>10540674</v>
      </c>
      <c r="L192" s="1">
        <v>2859327449.9000001</v>
      </c>
      <c r="M192" s="1">
        <v>87278</v>
      </c>
      <c r="N192" s="3">
        <f>IF(ISERR(LN(Table1523[[#This Row],[Close Price]]/I191)),"-",LN(Table1523[[#This Row],[Close Price]]/I191))</f>
        <v>-1.7353213747715528E-2</v>
      </c>
    </row>
    <row r="193" spans="1:14" x14ac:dyDescent="0.3">
      <c r="A193" s="1" t="s">
        <v>38</v>
      </c>
      <c r="B193" s="1" t="s">
        <v>14</v>
      </c>
      <c r="C193" s="2">
        <v>43383</v>
      </c>
      <c r="D193" s="1">
        <v>268.5</v>
      </c>
      <c r="E193" s="1">
        <v>269.89999999999998</v>
      </c>
      <c r="F193" s="1">
        <v>271.14999999999998</v>
      </c>
      <c r="G193" s="1">
        <v>267.2</v>
      </c>
      <c r="H193" s="1">
        <v>270.5</v>
      </c>
      <c r="I193" s="1">
        <v>270.10000000000002</v>
      </c>
      <c r="J193" s="1">
        <v>269.63</v>
      </c>
      <c r="K193" s="1">
        <v>11479650</v>
      </c>
      <c r="L193" s="1">
        <v>3095264441.1999998</v>
      </c>
      <c r="M193" s="1">
        <v>101761</v>
      </c>
      <c r="N193" s="3">
        <f>IF(ISERR(LN(Table1523[[#This Row],[Close Price]]/I192)),"-",LN(Table1523[[#This Row],[Close Price]]/I192))</f>
        <v>5.9413468496505055E-3</v>
      </c>
    </row>
    <row r="194" spans="1:14" x14ac:dyDescent="0.3">
      <c r="A194" s="1" t="s">
        <v>38</v>
      </c>
      <c r="B194" s="1" t="s">
        <v>14</v>
      </c>
      <c r="C194" s="2">
        <v>43384</v>
      </c>
      <c r="D194" s="1">
        <v>270.10000000000002</v>
      </c>
      <c r="E194" s="1">
        <v>265</v>
      </c>
      <c r="F194" s="1">
        <v>269.3</v>
      </c>
      <c r="G194" s="1">
        <v>263.64999999999998</v>
      </c>
      <c r="H194" s="1">
        <v>265.25</v>
      </c>
      <c r="I194" s="1">
        <v>265.2</v>
      </c>
      <c r="J194" s="1">
        <v>265.95999999999998</v>
      </c>
      <c r="K194" s="1">
        <v>10609934</v>
      </c>
      <c r="L194" s="1">
        <v>2821794750.5</v>
      </c>
      <c r="M194" s="1">
        <v>135842</v>
      </c>
      <c r="N194" s="3">
        <f>IF(ISERR(LN(Table1523[[#This Row],[Close Price]]/I193)),"-",LN(Table1523[[#This Row],[Close Price]]/I193))</f>
        <v>-1.8308002486862578E-2</v>
      </c>
    </row>
    <row r="195" spans="1:14" x14ac:dyDescent="0.3">
      <c r="A195" s="1" t="s">
        <v>38</v>
      </c>
      <c r="B195" s="1" t="s">
        <v>14</v>
      </c>
      <c r="C195" s="2">
        <v>43385</v>
      </c>
      <c r="D195" s="1">
        <v>265.2</v>
      </c>
      <c r="E195" s="1">
        <v>267.5</v>
      </c>
      <c r="F195" s="1">
        <v>277.64999999999998</v>
      </c>
      <c r="G195" s="1">
        <v>267.3</v>
      </c>
      <c r="H195" s="1">
        <v>275</v>
      </c>
      <c r="I195" s="1">
        <v>275.2</v>
      </c>
      <c r="J195" s="1">
        <v>274.98</v>
      </c>
      <c r="K195" s="1">
        <v>13425871</v>
      </c>
      <c r="L195" s="1">
        <v>3691909380.5</v>
      </c>
      <c r="M195" s="1">
        <v>121517</v>
      </c>
      <c r="N195" s="3">
        <f>IF(ISERR(LN(Table1523[[#This Row],[Close Price]]/I194)),"-",LN(Table1523[[#This Row],[Close Price]]/I194))</f>
        <v>3.7013847747481239E-2</v>
      </c>
    </row>
    <row r="196" spans="1:14" x14ac:dyDescent="0.3">
      <c r="A196" s="1" t="s">
        <v>38</v>
      </c>
      <c r="B196" s="1" t="s">
        <v>14</v>
      </c>
      <c r="C196" s="2">
        <v>43388</v>
      </c>
      <c r="D196" s="1">
        <v>275.2</v>
      </c>
      <c r="E196" s="1">
        <v>278.95</v>
      </c>
      <c r="F196" s="1">
        <v>283.60000000000002</v>
      </c>
      <c r="G196" s="1">
        <v>276</v>
      </c>
      <c r="H196" s="1">
        <v>281.64999999999998</v>
      </c>
      <c r="I196" s="1">
        <v>282.5</v>
      </c>
      <c r="J196" s="1">
        <v>279.8</v>
      </c>
      <c r="K196" s="1">
        <v>17933322</v>
      </c>
      <c r="L196" s="1">
        <v>5017665408.4499998</v>
      </c>
      <c r="M196" s="1">
        <v>140842</v>
      </c>
      <c r="N196" s="3">
        <f>IF(ISERR(LN(Table1523[[#This Row],[Close Price]]/I195)),"-",LN(Table1523[[#This Row],[Close Price]]/I195))</f>
        <v>2.6180444527307004E-2</v>
      </c>
    </row>
    <row r="197" spans="1:14" x14ac:dyDescent="0.3">
      <c r="A197" s="1" t="s">
        <v>38</v>
      </c>
      <c r="B197" s="1" t="s">
        <v>14</v>
      </c>
      <c r="C197" s="2">
        <v>43389</v>
      </c>
      <c r="D197" s="1">
        <v>282.5</v>
      </c>
      <c r="E197" s="1">
        <v>283</v>
      </c>
      <c r="F197" s="1">
        <v>283.75</v>
      </c>
      <c r="G197" s="1">
        <v>276.35000000000002</v>
      </c>
      <c r="H197" s="1">
        <v>282.25</v>
      </c>
      <c r="I197" s="1">
        <v>282.64999999999998</v>
      </c>
      <c r="J197" s="1">
        <v>280.86</v>
      </c>
      <c r="K197" s="1">
        <v>11867994</v>
      </c>
      <c r="L197" s="1">
        <v>3333252662.1999998</v>
      </c>
      <c r="M197" s="1">
        <v>93880</v>
      </c>
      <c r="N197" s="3">
        <f>IF(ISERR(LN(Table1523[[#This Row],[Close Price]]/I196)),"-",LN(Table1523[[#This Row],[Close Price]]/I196))</f>
        <v>5.3083253480398491E-4</v>
      </c>
    </row>
    <row r="198" spans="1:14" x14ac:dyDescent="0.3">
      <c r="A198" s="1" t="s">
        <v>38</v>
      </c>
      <c r="B198" s="1" t="s">
        <v>14</v>
      </c>
      <c r="C198" s="2">
        <v>43390</v>
      </c>
      <c r="D198" s="1">
        <v>282.64999999999998</v>
      </c>
      <c r="E198" s="1">
        <v>283.89999999999998</v>
      </c>
      <c r="F198" s="1">
        <v>291.64999999999998</v>
      </c>
      <c r="G198" s="1">
        <v>281.55</v>
      </c>
      <c r="H198" s="1">
        <v>286.05</v>
      </c>
      <c r="I198" s="1">
        <v>286.45</v>
      </c>
      <c r="J198" s="1">
        <v>287.08</v>
      </c>
      <c r="K198" s="1">
        <v>15307324</v>
      </c>
      <c r="L198" s="1">
        <v>4394412359.8999996</v>
      </c>
      <c r="M198" s="1">
        <v>209942</v>
      </c>
      <c r="N198" s="3">
        <f>IF(ISERR(LN(Table1523[[#This Row],[Close Price]]/I197)),"-",LN(Table1523[[#This Row],[Close Price]]/I197))</f>
        <v>1.3354617733287144E-2</v>
      </c>
    </row>
    <row r="199" spans="1:14" x14ac:dyDescent="0.3">
      <c r="A199" s="1" t="s">
        <v>38</v>
      </c>
      <c r="B199" s="1" t="s">
        <v>14</v>
      </c>
      <c r="C199" s="2">
        <v>43392</v>
      </c>
      <c r="D199" s="1">
        <v>286.45</v>
      </c>
      <c r="E199" s="1">
        <v>285</v>
      </c>
      <c r="F199" s="1">
        <v>291.55</v>
      </c>
      <c r="G199" s="1">
        <v>284.75</v>
      </c>
      <c r="H199" s="1">
        <v>291</v>
      </c>
      <c r="I199" s="1">
        <v>289.45</v>
      </c>
      <c r="J199" s="1">
        <v>288.32</v>
      </c>
      <c r="K199" s="1">
        <v>8032126</v>
      </c>
      <c r="L199" s="1">
        <v>2315784333.25</v>
      </c>
      <c r="M199" s="1">
        <v>111649</v>
      </c>
      <c r="N199" s="3">
        <f>IF(ISERR(LN(Table1523[[#This Row],[Close Price]]/I198)),"-",LN(Table1523[[#This Row],[Close Price]]/I198))</f>
        <v>1.0418569670426901E-2</v>
      </c>
    </row>
    <row r="200" spans="1:14" x14ac:dyDescent="0.3">
      <c r="A200" s="1" t="s">
        <v>38</v>
      </c>
      <c r="B200" s="1" t="s">
        <v>14</v>
      </c>
      <c r="C200" s="2">
        <v>43395</v>
      </c>
      <c r="D200" s="1">
        <v>289.45</v>
      </c>
      <c r="E200" s="1">
        <v>292</v>
      </c>
      <c r="F200" s="1">
        <v>293.10000000000002</v>
      </c>
      <c r="G200" s="1">
        <v>287.3</v>
      </c>
      <c r="H200" s="1">
        <v>288.7</v>
      </c>
      <c r="I200" s="1">
        <v>288.5</v>
      </c>
      <c r="J200" s="1">
        <v>290.63</v>
      </c>
      <c r="K200" s="1">
        <v>12484871</v>
      </c>
      <c r="L200" s="1">
        <v>3628510821.75</v>
      </c>
      <c r="M200" s="1">
        <v>137138</v>
      </c>
      <c r="N200" s="3">
        <f>IF(ISERR(LN(Table1523[[#This Row],[Close Price]]/I199)),"-",LN(Table1523[[#This Row],[Close Price]]/I199))</f>
        <v>-3.2874845768592988E-3</v>
      </c>
    </row>
    <row r="201" spans="1:14" x14ac:dyDescent="0.3">
      <c r="A201" s="1" t="s">
        <v>38</v>
      </c>
      <c r="B201" s="1" t="s">
        <v>14</v>
      </c>
      <c r="C201" s="2">
        <v>43396</v>
      </c>
      <c r="D201" s="1">
        <v>288.5</v>
      </c>
      <c r="E201" s="1">
        <v>286</v>
      </c>
      <c r="F201" s="1">
        <v>291.2</v>
      </c>
      <c r="G201" s="1">
        <v>283.55</v>
      </c>
      <c r="H201" s="1">
        <v>286.7</v>
      </c>
      <c r="I201" s="1">
        <v>286</v>
      </c>
      <c r="J201" s="1">
        <v>287.61</v>
      </c>
      <c r="K201" s="1">
        <v>10843970</v>
      </c>
      <c r="L201" s="1">
        <v>3118786519.9499998</v>
      </c>
      <c r="M201" s="1">
        <v>99500</v>
      </c>
      <c r="N201" s="3">
        <f>IF(ISERR(LN(Table1523[[#This Row],[Close Price]]/I200)),"-",LN(Table1523[[#This Row],[Close Price]]/I200))</f>
        <v>-8.7032751283017008E-3</v>
      </c>
    </row>
    <row r="202" spans="1:14" x14ac:dyDescent="0.3">
      <c r="A202" s="1" t="s">
        <v>38</v>
      </c>
      <c r="B202" s="1" t="s">
        <v>14</v>
      </c>
      <c r="C202" s="2">
        <v>43397</v>
      </c>
      <c r="D202" s="1">
        <v>286</v>
      </c>
      <c r="E202" s="1">
        <v>288.7</v>
      </c>
      <c r="F202" s="1">
        <v>289.64999999999998</v>
      </c>
      <c r="G202" s="1">
        <v>286.35000000000002</v>
      </c>
      <c r="H202" s="1">
        <v>288.60000000000002</v>
      </c>
      <c r="I202" s="1">
        <v>287.75</v>
      </c>
      <c r="J202" s="1">
        <v>288.33</v>
      </c>
      <c r="K202" s="1">
        <v>8690022</v>
      </c>
      <c r="L202" s="1">
        <v>2505615939.8499999</v>
      </c>
      <c r="M202" s="1">
        <v>81397</v>
      </c>
      <c r="N202" s="3">
        <f>IF(ISERR(LN(Table1523[[#This Row],[Close Price]]/I201)),"-",LN(Table1523[[#This Row],[Close Price]]/I201))</f>
        <v>6.1002367821393535E-3</v>
      </c>
    </row>
    <row r="203" spans="1:14" x14ac:dyDescent="0.3">
      <c r="A203" s="1" t="s">
        <v>38</v>
      </c>
      <c r="B203" s="1" t="s">
        <v>14</v>
      </c>
      <c r="C203" s="2">
        <v>43398</v>
      </c>
      <c r="D203" s="1">
        <v>287.75</v>
      </c>
      <c r="E203" s="1">
        <v>286</v>
      </c>
      <c r="F203" s="1">
        <v>289.5</v>
      </c>
      <c r="G203" s="1">
        <v>284.5</v>
      </c>
      <c r="H203" s="1">
        <v>289.39999999999998</v>
      </c>
      <c r="I203" s="1">
        <v>287.55</v>
      </c>
      <c r="J203" s="1">
        <v>287.25</v>
      </c>
      <c r="K203" s="1">
        <v>9584217</v>
      </c>
      <c r="L203" s="1">
        <v>2753038730.9499998</v>
      </c>
      <c r="M203" s="1">
        <v>88998</v>
      </c>
      <c r="N203" s="3">
        <f>IF(ISERR(LN(Table1523[[#This Row],[Close Price]]/I202)),"-",LN(Table1523[[#This Row],[Close Price]]/I202))</f>
        <v>-6.9528944222875251E-4</v>
      </c>
    </row>
    <row r="204" spans="1:14" x14ac:dyDescent="0.3">
      <c r="A204" s="1" t="s">
        <v>38</v>
      </c>
      <c r="B204" s="1" t="s">
        <v>14</v>
      </c>
      <c r="C204" s="2">
        <v>43399</v>
      </c>
      <c r="D204" s="1">
        <v>287.55</v>
      </c>
      <c r="E204" s="1">
        <v>289.7</v>
      </c>
      <c r="F204" s="1">
        <v>289.8</v>
      </c>
      <c r="G204" s="1">
        <v>276</v>
      </c>
      <c r="H204" s="1">
        <v>279.89999999999998</v>
      </c>
      <c r="I204" s="1">
        <v>280.89999999999998</v>
      </c>
      <c r="J204" s="1">
        <v>281.31</v>
      </c>
      <c r="K204" s="1">
        <v>21475541</v>
      </c>
      <c r="L204" s="1">
        <v>6041259667.6999998</v>
      </c>
      <c r="M204" s="1">
        <v>186898</v>
      </c>
      <c r="N204" s="3">
        <f>IF(ISERR(LN(Table1523[[#This Row],[Close Price]]/I203)),"-",LN(Table1523[[#This Row],[Close Price]]/I203))</f>
        <v>-2.33980240495653E-2</v>
      </c>
    </row>
    <row r="205" spans="1:14" x14ac:dyDescent="0.3">
      <c r="A205" s="1" t="s">
        <v>38</v>
      </c>
      <c r="B205" s="1" t="s">
        <v>14</v>
      </c>
      <c r="C205" s="2">
        <v>43402</v>
      </c>
      <c r="D205" s="1">
        <v>280.89999999999998</v>
      </c>
      <c r="E205" s="1">
        <v>281.89999999999998</v>
      </c>
      <c r="F205" s="1">
        <v>285.25</v>
      </c>
      <c r="G205" s="1">
        <v>278.95</v>
      </c>
      <c r="H205" s="1">
        <v>282</v>
      </c>
      <c r="I205" s="1">
        <v>283.5</v>
      </c>
      <c r="J205" s="1">
        <v>282.70999999999998</v>
      </c>
      <c r="K205" s="1">
        <v>11342580</v>
      </c>
      <c r="L205" s="1">
        <v>3206618791.0999999</v>
      </c>
      <c r="M205" s="1">
        <v>112505</v>
      </c>
      <c r="N205" s="3">
        <f>IF(ISERR(LN(Table1523[[#This Row],[Close Price]]/I204)),"-",LN(Table1523[[#This Row],[Close Price]]/I204))</f>
        <v>9.2133890576088489E-3</v>
      </c>
    </row>
    <row r="206" spans="1:14" x14ac:dyDescent="0.3">
      <c r="A206" s="1" t="s">
        <v>38</v>
      </c>
      <c r="B206" s="1" t="s">
        <v>14</v>
      </c>
      <c r="C206" s="2">
        <v>43403</v>
      </c>
      <c r="D206" s="1">
        <v>283.5</v>
      </c>
      <c r="E206" s="1">
        <v>283.25</v>
      </c>
      <c r="F206" s="1">
        <v>283.85000000000002</v>
      </c>
      <c r="G206" s="1">
        <v>278</v>
      </c>
      <c r="H206" s="1">
        <v>278.39999999999998</v>
      </c>
      <c r="I206" s="1">
        <v>278.95</v>
      </c>
      <c r="J206" s="1">
        <v>280.55</v>
      </c>
      <c r="K206" s="1">
        <v>6847149</v>
      </c>
      <c r="L206" s="1">
        <v>1920934424.8</v>
      </c>
      <c r="M206" s="1">
        <v>83135</v>
      </c>
      <c r="N206" s="3">
        <f>IF(ISERR(LN(Table1523[[#This Row],[Close Price]]/I205)),"-",LN(Table1523[[#This Row],[Close Price]]/I205))</f>
        <v>-1.6179568876269416E-2</v>
      </c>
    </row>
    <row r="207" spans="1:14" x14ac:dyDescent="0.3">
      <c r="A207" s="1" t="s">
        <v>38</v>
      </c>
      <c r="B207" s="1" t="s">
        <v>14</v>
      </c>
      <c r="C207" s="2">
        <v>43404</v>
      </c>
      <c r="D207" s="1">
        <v>278.95</v>
      </c>
      <c r="E207" s="1">
        <v>279.55</v>
      </c>
      <c r="F207" s="1">
        <v>281</v>
      </c>
      <c r="G207" s="1">
        <v>272.85000000000002</v>
      </c>
      <c r="H207" s="1">
        <v>278.89999999999998</v>
      </c>
      <c r="I207" s="1">
        <v>280.10000000000002</v>
      </c>
      <c r="J207" s="1">
        <v>277.10000000000002</v>
      </c>
      <c r="K207" s="1">
        <v>13501859</v>
      </c>
      <c r="L207" s="1">
        <v>3741374192.3000002</v>
      </c>
      <c r="M207" s="1">
        <v>134439</v>
      </c>
      <c r="N207" s="3">
        <f>IF(ISERR(LN(Table1523[[#This Row],[Close Price]]/I206)),"-",LN(Table1523[[#This Row],[Close Price]]/I206))</f>
        <v>4.1141279745255614E-3</v>
      </c>
    </row>
    <row r="208" spans="1:14" x14ac:dyDescent="0.3">
      <c r="A208" s="1" t="s">
        <v>38</v>
      </c>
      <c r="B208" s="1" t="s">
        <v>14</v>
      </c>
      <c r="C208" s="2">
        <v>43405</v>
      </c>
      <c r="D208" s="1">
        <v>280.10000000000002</v>
      </c>
      <c r="E208" s="1">
        <v>280</v>
      </c>
      <c r="F208" s="1">
        <v>281.8</v>
      </c>
      <c r="G208" s="1">
        <v>274.8</v>
      </c>
      <c r="H208" s="1">
        <v>277.05</v>
      </c>
      <c r="I208" s="1">
        <v>277.39999999999998</v>
      </c>
      <c r="J208" s="1">
        <v>277.04000000000002</v>
      </c>
      <c r="K208" s="1">
        <v>9452718</v>
      </c>
      <c r="L208" s="1">
        <v>2618784123.9499998</v>
      </c>
      <c r="M208" s="1">
        <v>84790</v>
      </c>
      <c r="N208" s="3">
        <f>IF(ISERR(LN(Table1523[[#This Row],[Close Price]]/I207)),"-",LN(Table1523[[#This Row],[Close Price]]/I207))</f>
        <v>-9.686174385331767E-3</v>
      </c>
    </row>
    <row r="209" spans="1:14" x14ac:dyDescent="0.3">
      <c r="A209" s="1" t="s">
        <v>38</v>
      </c>
      <c r="B209" s="1" t="s">
        <v>14</v>
      </c>
      <c r="C209" s="2">
        <v>43406</v>
      </c>
      <c r="D209" s="1">
        <v>277.39999999999998</v>
      </c>
      <c r="E209" s="1">
        <v>278.3</v>
      </c>
      <c r="F209" s="1">
        <v>285.95</v>
      </c>
      <c r="G209" s="1">
        <v>278.3</v>
      </c>
      <c r="H209" s="1">
        <v>283.89999999999998</v>
      </c>
      <c r="I209" s="1">
        <v>283.25</v>
      </c>
      <c r="J209" s="1">
        <v>282.86</v>
      </c>
      <c r="K209" s="1">
        <v>11644681</v>
      </c>
      <c r="L209" s="1">
        <v>3293806976.3000002</v>
      </c>
      <c r="M209" s="1">
        <v>92468</v>
      </c>
      <c r="N209" s="3">
        <f>IF(ISERR(LN(Table1523[[#This Row],[Close Price]]/I208)),"-",LN(Table1523[[#This Row],[Close Price]]/I208))</f>
        <v>2.0869392027384467E-2</v>
      </c>
    </row>
    <row r="210" spans="1:14" x14ac:dyDescent="0.3">
      <c r="A210" s="1" t="s">
        <v>38</v>
      </c>
      <c r="B210" s="1" t="s">
        <v>14</v>
      </c>
      <c r="C210" s="2">
        <v>43409</v>
      </c>
      <c r="D210" s="1">
        <v>283.25</v>
      </c>
      <c r="E210" s="1">
        <v>285.25</v>
      </c>
      <c r="F210" s="1">
        <v>285.25</v>
      </c>
      <c r="G210" s="1">
        <v>278.39999999999998</v>
      </c>
      <c r="H210" s="1">
        <v>279.95</v>
      </c>
      <c r="I210" s="1">
        <v>279.60000000000002</v>
      </c>
      <c r="J210" s="1">
        <v>280.43</v>
      </c>
      <c r="K210" s="1">
        <v>7381232</v>
      </c>
      <c r="L210" s="1">
        <v>2069938751.5</v>
      </c>
      <c r="M210" s="1">
        <v>83445</v>
      </c>
      <c r="N210" s="3">
        <f>IF(ISERR(LN(Table1523[[#This Row],[Close Price]]/I209)),"-",LN(Table1523[[#This Row],[Close Price]]/I209))</f>
        <v>-1.2969889548460461E-2</v>
      </c>
    </row>
    <row r="211" spans="1:14" x14ac:dyDescent="0.3">
      <c r="A211" s="1" t="s">
        <v>38</v>
      </c>
      <c r="B211" s="1" t="s">
        <v>14</v>
      </c>
      <c r="C211" s="2">
        <v>43410</v>
      </c>
      <c r="D211" s="1">
        <v>279.60000000000002</v>
      </c>
      <c r="E211" s="1">
        <v>281.10000000000002</v>
      </c>
      <c r="F211" s="1">
        <v>281.85000000000002</v>
      </c>
      <c r="G211" s="1">
        <v>276.10000000000002</v>
      </c>
      <c r="H211" s="1">
        <v>276.7</v>
      </c>
      <c r="I211" s="1">
        <v>277.3</v>
      </c>
      <c r="J211" s="1">
        <v>277.91000000000003</v>
      </c>
      <c r="K211" s="1">
        <v>9766345</v>
      </c>
      <c r="L211" s="1">
        <v>2714157417.8499999</v>
      </c>
      <c r="M211" s="1">
        <v>104385</v>
      </c>
      <c r="N211" s="3">
        <f>IF(ISERR(LN(Table1523[[#This Row],[Close Price]]/I210)),"-",LN(Table1523[[#This Row],[Close Price]]/I210))</f>
        <v>-8.2600577379229132E-3</v>
      </c>
    </row>
    <row r="212" spans="1:14" x14ac:dyDescent="0.3">
      <c r="A212" s="1" t="s">
        <v>38</v>
      </c>
      <c r="B212" s="1" t="s">
        <v>14</v>
      </c>
      <c r="C212" s="2">
        <v>43411</v>
      </c>
      <c r="D212" s="1">
        <v>277.3</v>
      </c>
      <c r="E212" s="1">
        <v>281</v>
      </c>
      <c r="F212" s="1">
        <v>281</v>
      </c>
      <c r="G212" s="1">
        <v>278.8</v>
      </c>
      <c r="H212" s="1">
        <v>280.2</v>
      </c>
      <c r="I212" s="1">
        <v>280.05</v>
      </c>
      <c r="J212" s="1">
        <v>279.8</v>
      </c>
      <c r="K212" s="1">
        <v>957139</v>
      </c>
      <c r="L212" s="1">
        <v>267803896.34999999</v>
      </c>
      <c r="M212" s="1">
        <v>16784</v>
      </c>
      <c r="N212" s="3">
        <f>IF(ISERR(LN(Table1523[[#This Row],[Close Price]]/I211)),"-",LN(Table1523[[#This Row],[Close Price]]/I211))</f>
        <v>9.8682060341089978E-3</v>
      </c>
    </row>
    <row r="213" spans="1:14" x14ac:dyDescent="0.3">
      <c r="A213" s="1" t="s">
        <v>38</v>
      </c>
      <c r="B213" s="1" t="s">
        <v>14</v>
      </c>
      <c r="C213" s="2">
        <v>43413</v>
      </c>
      <c r="D213" s="1">
        <v>280.05</v>
      </c>
      <c r="E213" s="1">
        <v>279</v>
      </c>
      <c r="F213" s="1">
        <v>279.7</v>
      </c>
      <c r="G213" s="1">
        <v>275.89999999999998</v>
      </c>
      <c r="H213" s="1">
        <v>276.60000000000002</v>
      </c>
      <c r="I213" s="1">
        <v>277.25</v>
      </c>
      <c r="J213" s="1">
        <v>277.48</v>
      </c>
      <c r="K213" s="1">
        <v>15034793</v>
      </c>
      <c r="L213" s="1">
        <v>4171859933.0500002</v>
      </c>
      <c r="M213" s="1">
        <v>170785</v>
      </c>
      <c r="N213" s="3">
        <f>IF(ISERR(LN(Table1523[[#This Row],[Close Price]]/I212)),"-",LN(Table1523[[#This Row],[Close Price]]/I212))</f>
        <v>-1.0048532425364975E-2</v>
      </c>
    </row>
    <row r="214" spans="1:14" x14ac:dyDescent="0.3">
      <c r="A214" s="1" t="s">
        <v>38</v>
      </c>
      <c r="B214" s="1" t="s">
        <v>14</v>
      </c>
      <c r="C214" s="2">
        <v>43416</v>
      </c>
      <c r="D214" s="1">
        <v>277.25</v>
      </c>
      <c r="E214" s="1">
        <v>277.8</v>
      </c>
      <c r="F214" s="1">
        <v>278.2</v>
      </c>
      <c r="G214" s="1">
        <v>273.25</v>
      </c>
      <c r="H214" s="1">
        <v>274.2</v>
      </c>
      <c r="I214" s="1">
        <v>273.85000000000002</v>
      </c>
      <c r="J214" s="1">
        <v>275.29000000000002</v>
      </c>
      <c r="K214" s="1">
        <v>7047500</v>
      </c>
      <c r="L214" s="1">
        <v>1940133066.5</v>
      </c>
      <c r="M214" s="1">
        <v>108289</v>
      </c>
      <c r="N214" s="3">
        <f>IF(ISERR(LN(Table1523[[#This Row],[Close Price]]/I213)),"-",LN(Table1523[[#This Row],[Close Price]]/I213))</f>
        <v>-1.2339115000746031E-2</v>
      </c>
    </row>
    <row r="215" spans="1:14" x14ac:dyDescent="0.3">
      <c r="A215" s="1" t="s">
        <v>38</v>
      </c>
      <c r="B215" s="1" t="s">
        <v>14</v>
      </c>
      <c r="C215" s="2">
        <v>43417</v>
      </c>
      <c r="D215" s="1">
        <v>273.85000000000002</v>
      </c>
      <c r="E215" s="1">
        <v>273.95</v>
      </c>
      <c r="F215" s="1">
        <v>277.89999999999998</v>
      </c>
      <c r="G215" s="1">
        <v>273.14999999999998</v>
      </c>
      <c r="H215" s="1">
        <v>276.64999999999998</v>
      </c>
      <c r="I215" s="1">
        <v>276.85000000000002</v>
      </c>
      <c r="J215" s="1">
        <v>275.13</v>
      </c>
      <c r="K215" s="1">
        <v>6700755</v>
      </c>
      <c r="L215" s="1">
        <v>1843557322.5</v>
      </c>
      <c r="M215" s="1">
        <v>71903</v>
      </c>
      <c r="N215" s="3">
        <f>IF(ISERR(LN(Table1523[[#This Row],[Close Price]]/I214)),"-",LN(Table1523[[#This Row],[Close Price]]/I214))</f>
        <v>1.0895332039245795E-2</v>
      </c>
    </row>
    <row r="216" spans="1:14" x14ac:dyDescent="0.3">
      <c r="A216" s="1" t="s">
        <v>38</v>
      </c>
      <c r="B216" s="1" t="s">
        <v>14</v>
      </c>
      <c r="C216" s="2">
        <v>43418</v>
      </c>
      <c r="D216" s="1">
        <v>276.85000000000002</v>
      </c>
      <c r="E216" s="1">
        <v>278.10000000000002</v>
      </c>
      <c r="F216" s="1">
        <v>278.39999999999998</v>
      </c>
      <c r="G216" s="1">
        <v>274.64999999999998</v>
      </c>
      <c r="H216" s="1">
        <v>276.14999999999998</v>
      </c>
      <c r="I216" s="1">
        <v>276.45</v>
      </c>
      <c r="J216" s="1">
        <v>276.23</v>
      </c>
      <c r="K216" s="1">
        <v>6915975</v>
      </c>
      <c r="L216" s="1">
        <v>1910391504.3</v>
      </c>
      <c r="M216" s="1">
        <v>102616</v>
      </c>
      <c r="N216" s="3">
        <f>IF(ISERR(LN(Table1523[[#This Row],[Close Price]]/I215)),"-",LN(Table1523[[#This Row],[Close Price]]/I215))</f>
        <v>-1.4458704850343733E-3</v>
      </c>
    </row>
    <row r="217" spans="1:14" x14ac:dyDescent="0.3">
      <c r="A217" s="1" t="s">
        <v>38</v>
      </c>
      <c r="B217" s="1" t="s">
        <v>14</v>
      </c>
      <c r="C217" s="2">
        <v>43419</v>
      </c>
      <c r="D217" s="1">
        <v>276.45</v>
      </c>
      <c r="E217" s="1">
        <v>276.85000000000002</v>
      </c>
      <c r="F217" s="1">
        <v>279.25</v>
      </c>
      <c r="G217" s="1">
        <v>273.5</v>
      </c>
      <c r="H217" s="1">
        <v>274.39999999999998</v>
      </c>
      <c r="I217" s="1">
        <v>274.5</v>
      </c>
      <c r="J217" s="1">
        <v>276.10000000000002</v>
      </c>
      <c r="K217" s="1">
        <v>12153864</v>
      </c>
      <c r="L217" s="1">
        <v>3355736243</v>
      </c>
      <c r="M217" s="1">
        <v>105019</v>
      </c>
      <c r="N217" s="3">
        <f>IF(ISERR(LN(Table1523[[#This Row],[Close Price]]/I216)),"-",LN(Table1523[[#This Row],[Close Price]]/I216))</f>
        <v>-7.07871183435658E-3</v>
      </c>
    </row>
    <row r="218" spans="1:14" x14ac:dyDescent="0.3">
      <c r="A218" s="1" t="s">
        <v>38</v>
      </c>
      <c r="B218" s="1" t="s">
        <v>14</v>
      </c>
      <c r="C218" s="2">
        <v>43420</v>
      </c>
      <c r="D218" s="1">
        <v>274.5</v>
      </c>
      <c r="E218" s="1">
        <v>275.8</v>
      </c>
      <c r="F218" s="1">
        <v>278.3</v>
      </c>
      <c r="G218" s="1">
        <v>275.25</v>
      </c>
      <c r="H218" s="1">
        <v>277</v>
      </c>
      <c r="I218" s="1">
        <v>276.55</v>
      </c>
      <c r="J218" s="1">
        <v>276.61</v>
      </c>
      <c r="K218" s="1">
        <v>12635521</v>
      </c>
      <c r="L218" s="1">
        <v>3495120977.5999999</v>
      </c>
      <c r="M218" s="1">
        <v>109489</v>
      </c>
      <c r="N218" s="3">
        <f>IF(ISERR(LN(Table1523[[#This Row],[Close Price]]/I217)),"-",LN(Table1523[[#This Row],[Close Price]]/I217))</f>
        <v>7.4403754911018067E-3</v>
      </c>
    </row>
    <row r="219" spans="1:14" x14ac:dyDescent="0.3">
      <c r="A219" s="1" t="s">
        <v>38</v>
      </c>
      <c r="B219" s="1" t="s">
        <v>14</v>
      </c>
      <c r="C219" s="2">
        <v>43423</v>
      </c>
      <c r="D219" s="1">
        <v>276.55</v>
      </c>
      <c r="E219" s="1">
        <v>277.35000000000002</v>
      </c>
      <c r="F219" s="1">
        <v>285</v>
      </c>
      <c r="G219" s="1">
        <v>276.5</v>
      </c>
      <c r="H219" s="1">
        <v>284.5</v>
      </c>
      <c r="I219" s="1">
        <v>284.5</v>
      </c>
      <c r="J219" s="1">
        <v>281.29000000000002</v>
      </c>
      <c r="K219" s="1">
        <v>16720100</v>
      </c>
      <c r="L219" s="1">
        <v>4703137868.8500004</v>
      </c>
      <c r="M219" s="1">
        <v>117428</v>
      </c>
      <c r="N219" s="3">
        <f>IF(ISERR(LN(Table1523[[#This Row],[Close Price]]/I218)),"-",LN(Table1523[[#This Row],[Close Price]]/I218))</f>
        <v>2.8341617125698628E-2</v>
      </c>
    </row>
    <row r="220" spans="1:14" x14ac:dyDescent="0.3">
      <c r="A220" s="1" t="s">
        <v>38</v>
      </c>
      <c r="B220" s="1" t="s">
        <v>14</v>
      </c>
      <c r="C220" s="2">
        <v>43424</v>
      </c>
      <c r="D220" s="1">
        <v>284.5</v>
      </c>
      <c r="E220" s="1">
        <v>285</v>
      </c>
      <c r="F220" s="1">
        <v>286.64999999999998</v>
      </c>
      <c r="G220" s="1">
        <v>281.8</v>
      </c>
      <c r="H220" s="1">
        <v>283.5</v>
      </c>
      <c r="I220" s="1">
        <v>283.85000000000002</v>
      </c>
      <c r="J220" s="1">
        <v>284.45</v>
      </c>
      <c r="K220" s="1">
        <v>7796633</v>
      </c>
      <c r="L220" s="1">
        <v>2217717398.3000002</v>
      </c>
      <c r="M220" s="1">
        <v>76675</v>
      </c>
      <c r="N220" s="3">
        <f>IF(ISERR(LN(Table1523[[#This Row],[Close Price]]/I219)),"-",LN(Table1523[[#This Row],[Close Price]]/I219))</f>
        <v>-2.287323949650262E-3</v>
      </c>
    </row>
    <row r="221" spans="1:14" x14ac:dyDescent="0.3">
      <c r="A221" s="1" t="s">
        <v>38</v>
      </c>
      <c r="B221" s="1" t="s">
        <v>14</v>
      </c>
      <c r="C221" s="2">
        <v>43425</v>
      </c>
      <c r="D221" s="1">
        <v>283.85000000000002</v>
      </c>
      <c r="E221" s="1">
        <v>284.5</v>
      </c>
      <c r="F221" s="1">
        <v>284.8</v>
      </c>
      <c r="G221" s="1">
        <v>280</v>
      </c>
      <c r="H221" s="1">
        <v>282.64999999999998</v>
      </c>
      <c r="I221" s="1">
        <v>281.75</v>
      </c>
      <c r="J221" s="1">
        <v>281.99</v>
      </c>
      <c r="K221" s="1">
        <v>5650063</v>
      </c>
      <c r="L221" s="1">
        <v>1593254985.95</v>
      </c>
      <c r="M221" s="1">
        <v>52802</v>
      </c>
      <c r="N221" s="3">
        <f>IF(ISERR(LN(Table1523[[#This Row],[Close Price]]/I220)),"-",LN(Table1523[[#This Row],[Close Price]]/I220))</f>
        <v>-7.4257766968496503E-3</v>
      </c>
    </row>
    <row r="222" spans="1:14" x14ac:dyDescent="0.3">
      <c r="A222" s="1" t="s">
        <v>38</v>
      </c>
      <c r="B222" s="1" t="s">
        <v>14</v>
      </c>
      <c r="C222" s="2">
        <v>43426</v>
      </c>
      <c r="D222" s="1">
        <v>281.75</v>
      </c>
      <c r="E222" s="1">
        <v>282</v>
      </c>
      <c r="F222" s="1">
        <v>284.5</v>
      </c>
      <c r="G222" s="1">
        <v>279.60000000000002</v>
      </c>
      <c r="H222" s="1">
        <v>280</v>
      </c>
      <c r="I222" s="1">
        <v>280.5</v>
      </c>
      <c r="J222" s="1">
        <v>281.79000000000002</v>
      </c>
      <c r="K222" s="1">
        <v>6680354</v>
      </c>
      <c r="L222" s="1">
        <v>1882431108.25</v>
      </c>
      <c r="M222" s="1">
        <v>71016</v>
      </c>
      <c r="N222" s="3">
        <f>IF(ISERR(LN(Table1523[[#This Row],[Close Price]]/I221)),"-",LN(Table1523[[#This Row],[Close Price]]/I221))</f>
        <v>-4.4464279571346998E-3</v>
      </c>
    </row>
    <row r="223" spans="1:14" x14ac:dyDescent="0.3">
      <c r="A223" s="1" t="s">
        <v>38</v>
      </c>
      <c r="B223" s="1" t="s">
        <v>14</v>
      </c>
      <c r="C223" s="2">
        <v>43430</v>
      </c>
      <c r="D223" s="1">
        <v>280.5</v>
      </c>
      <c r="E223" s="1">
        <v>281.25</v>
      </c>
      <c r="F223" s="1">
        <v>286.35000000000002</v>
      </c>
      <c r="G223" s="1">
        <v>280.7</v>
      </c>
      <c r="H223" s="1">
        <v>285.5</v>
      </c>
      <c r="I223" s="1">
        <v>285.64999999999998</v>
      </c>
      <c r="J223" s="1">
        <v>284.26</v>
      </c>
      <c r="K223" s="1">
        <v>8948042</v>
      </c>
      <c r="L223" s="1">
        <v>2543577826.75</v>
      </c>
      <c r="M223" s="1">
        <v>96175</v>
      </c>
      <c r="N223" s="3">
        <f>IF(ISERR(LN(Table1523[[#This Row],[Close Price]]/I222)),"-",LN(Table1523[[#This Row],[Close Price]]/I222))</f>
        <v>1.8193560207720491E-2</v>
      </c>
    </row>
    <row r="224" spans="1:14" x14ac:dyDescent="0.3">
      <c r="A224" s="1" t="s">
        <v>38</v>
      </c>
      <c r="B224" s="1" t="s">
        <v>14</v>
      </c>
      <c r="C224" s="2">
        <v>43431</v>
      </c>
      <c r="D224" s="1">
        <v>285.64999999999998</v>
      </c>
      <c r="E224" s="1">
        <v>286.10000000000002</v>
      </c>
      <c r="F224" s="1">
        <v>286.45</v>
      </c>
      <c r="G224" s="1">
        <v>282.8</v>
      </c>
      <c r="H224" s="1">
        <v>284.39999999999998</v>
      </c>
      <c r="I224" s="1">
        <v>284.85000000000002</v>
      </c>
      <c r="J224" s="1">
        <v>284.27999999999997</v>
      </c>
      <c r="K224" s="1">
        <v>6881741</v>
      </c>
      <c r="L224" s="1">
        <v>1956349461</v>
      </c>
      <c r="M224" s="1">
        <v>71066</v>
      </c>
      <c r="N224" s="3">
        <f>IF(ISERR(LN(Table1523[[#This Row],[Close Price]]/I223)),"-",LN(Table1523[[#This Row],[Close Price]]/I223))</f>
        <v>-2.8045592440668421E-3</v>
      </c>
    </row>
    <row r="225" spans="1:14" x14ac:dyDescent="0.3">
      <c r="A225" s="1" t="s">
        <v>38</v>
      </c>
      <c r="B225" s="1" t="s">
        <v>14</v>
      </c>
      <c r="C225" s="2">
        <v>43432</v>
      </c>
      <c r="D225" s="1">
        <v>284.85000000000002</v>
      </c>
      <c r="E225" s="1">
        <v>285.39999999999998</v>
      </c>
      <c r="F225" s="1">
        <v>287.95</v>
      </c>
      <c r="G225" s="1">
        <v>280.8</v>
      </c>
      <c r="H225" s="1">
        <v>282.2</v>
      </c>
      <c r="I225" s="1">
        <v>282.2</v>
      </c>
      <c r="J225" s="1">
        <v>283.94</v>
      </c>
      <c r="K225" s="1">
        <v>8856761</v>
      </c>
      <c r="L225" s="1">
        <v>2514765773.1500001</v>
      </c>
      <c r="M225" s="1">
        <v>95315</v>
      </c>
      <c r="N225" s="3">
        <f>IF(ISERR(LN(Table1523[[#This Row],[Close Price]]/I224)),"-",LN(Table1523[[#This Row],[Close Price]]/I224))</f>
        <v>-9.3466865076910904E-3</v>
      </c>
    </row>
    <row r="226" spans="1:14" x14ac:dyDescent="0.3">
      <c r="A226" s="1" t="s">
        <v>38</v>
      </c>
      <c r="B226" s="1" t="s">
        <v>14</v>
      </c>
      <c r="C226" s="2">
        <v>43433</v>
      </c>
      <c r="D226" s="1">
        <v>282.2</v>
      </c>
      <c r="E226" s="1">
        <v>283.64999999999998</v>
      </c>
      <c r="F226" s="1">
        <v>289.3</v>
      </c>
      <c r="G226" s="1">
        <v>283.45</v>
      </c>
      <c r="H226" s="1">
        <v>288.35000000000002</v>
      </c>
      <c r="I226" s="1">
        <v>287.55</v>
      </c>
      <c r="J226" s="1">
        <v>287.04000000000002</v>
      </c>
      <c r="K226" s="1">
        <v>13657479</v>
      </c>
      <c r="L226" s="1">
        <v>3920238579.9499998</v>
      </c>
      <c r="M226" s="1">
        <v>99598</v>
      </c>
      <c r="N226" s="3">
        <f>IF(ISERR(LN(Table1523[[#This Row],[Close Price]]/I225)),"-",LN(Table1523[[#This Row],[Close Price]]/I225))</f>
        <v>1.878071874104972E-2</v>
      </c>
    </row>
    <row r="227" spans="1:14" x14ac:dyDescent="0.3">
      <c r="A227" s="1" t="s">
        <v>38</v>
      </c>
      <c r="B227" s="1" t="s">
        <v>14</v>
      </c>
      <c r="C227" s="2">
        <v>43434</v>
      </c>
      <c r="D227" s="1">
        <v>287.55</v>
      </c>
      <c r="E227" s="1">
        <v>289.5</v>
      </c>
      <c r="F227" s="1">
        <v>290</v>
      </c>
      <c r="G227" s="1">
        <v>284.8</v>
      </c>
      <c r="H227" s="1">
        <v>286.2</v>
      </c>
      <c r="I227" s="1">
        <v>285.8</v>
      </c>
      <c r="J227" s="1">
        <v>286.99</v>
      </c>
      <c r="K227" s="1">
        <v>8639876</v>
      </c>
      <c r="L227" s="1">
        <v>2479519613</v>
      </c>
      <c r="M227" s="1">
        <v>114804</v>
      </c>
      <c r="N227" s="3">
        <f>IF(ISERR(LN(Table1523[[#This Row],[Close Price]]/I226)),"-",LN(Table1523[[#This Row],[Close Price]]/I226))</f>
        <v>-6.1044926639961259E-3</v>
      </c>
    </row>
    <row r="228" spans="1:14" x14ac:dyDescent="0.3">
      <c r="A228" s="1" t="s">
        <v>38</v>
      </c>
      <c r="B228" s="1" t="s">
        <v>14</v>
      </c>
      <c r="C228" s="2">
        <v>43437</v>
      </c>
      <c r="D228" s="1">
        <v>285.8</v>
      </c>
      <c r="E228" s="1">
        <v>287.25</v>
      </c>
      <c r="F228" s="1">
        <v>289.5</v>
      </c>
      <c r="G228" s="1">
        <v>282.55</v>
      </c>
      <c r="H228" s="1">
        <v>283.5</v>
      </c>
      <c r="I228" s="1">
        <v>282.95</v>
      </c>
      <c r="J228" s="1">
        <v>285.70999999999998</v>
      </c>
      <c r="K228" s="1">
        <v>8565591</v>
      </c>
      <c r="L228" s="1">
        <v>2447285103.3499999</v>
      </c>
      <c r="M228" s="1">
        <v>122887</v>
      </c>
      <c r="N228" s="3">
        <f>IF(ISERR(LN(Table1523[[#This Row],[Close Price]]/I227)),"-",LN(Table1523[[#This Row],[Close Price]]/I227))</f>
        <v>-1.002206190723424E-2</v>
      </c>
    </row>
    <row r="229" spans="1:14" x14ac:dyDescent="0.3">
      <c r="A229" s="1" t="s">
        <v>38</v>
      </c>
      <c r="B229" s="1" t="s">
        <v>14</v>
      </c>
      <c r="C229" s="2">
        <v>43438</v>
      </c>
      <c r="D229" s="1">
        <v>282.95</v>
      </c>
      <c r="E229" s="1">
        <v>281</v>
      </c>
      <c r="F229" s="1">
        <v>283.3</v>
      </c>
      <c r="G229" s="1">
        <v>280.95</v>
      </c>
      <c r="H229" s="1">
        <v>281.8</v>
      </c>
      <c r="I229" s="1">
        <v>281.85000000000002</v>
      </c>
      <c r="J229" s="1">
        <v>282.12</v>
      </c>
      <c r="K229" s="1">
        <v>6305882</v>
      </c>
      <c r="L229" s="1">
        <v>1779018633.6500001</v>
      </c>
      <c r="M229" s="1">
        <v>74805</v>
      </c>
      <c r="N229" s="3">
        <f>IF(ISERR(LN(Table1523[[#This Row],[Close Price]]/I228)),"-",LN(Table1523[[#This Row],[Close Price]]/I228))</f>
        <v>-3.8951890609487368E-3</v>
      </c>
    </row>
    <row r="230" spans="1:14" x14ac:dyDescent="0.3">
      <c r="A230" s="1" t="s">
        <v>38</v>
      </c>
      <c r="B230" s="1" t="s">
        <v>14</v>
      </c>
      <c r="C230" s="2">
        <v>43439</v>
      </c>
      <c r="D230" s="1">
        <v>281.85000000000002</v>
      </c>
      <c r="E230" s="1">
        <v>281</v>
      </c>
      <c r="F230" s="1">
        <v>281.8</v>
      </c>
      <c r="G230" s="1">
        <v>274.2</v>
      </c>
      <c r="H230" s="1">
        <v>275.89999999999998</v>
      </c>
      <c r="I230" s="1">
        <v>275.35000000000002</v>
      </c>
      <c r="J230" s="1">
        <v>276.58</v>
      </c>
      <c r="K230" s="1">
        <v>11453283</v>
      </c>
      <c r="L230" s="1">
        <v>3167707619.9499998</v>
      </c>
      <c r="M230" s="1">
        <v>112093</v>
      </c>
      <c r="N230" s="3">
        <f>IF(ISERR(LN(Table1523[[#This Row],[Close Price]]/I229)),"-",LN(Table1523[[#This Row],[Close Price]]/I229))</f>
        <v>-2.3331998819093484E-2</v>
      </c>
    </row>
    <row r="231" spans="1:14" x14ac:dyDescent="0.3">
      <c r="A231" s="1" t="s">
        <v>38</v>
      </c>
      <c r="B231" s="1" t="s">
        <v>14</v>
      </c>
      <c r="C231" s="2">
        <v>43440</v>
      </c>
      <c r="D231" s="1">
        <v>275.35000000000002</v>
      </c>
      <c r="E231" s="1">
        <v>274.5</v>
      </c>
      <c r="F231" s="1">
        <v>274.89999999999998</v>
      </c>
      <c r="G231" s="1">
        <v>271.5</v>
      </c>
      <c r="H231" s="1">
        <v>272.8</v>
      </c>
      <c r="I231" s="1">
        <v>273.05</v>
      </c>
      <c r="J231" s="1">
        <v>273.27999999999997</v>
      </c>
      <c r="K231" s="1">
        <v>9682118</v>
      </c>
      <c r="L231" s="1">
        <v>2645884632.3000002</v>
      </c>
      <c r="M231" s="1">
        <v>110652</v>
      </c>
      <c r="N231" s="3">
        <f>IF(ISERR(LN(Table1523[[#This Row],[Close Price]]/I230)),"-",LN(Table1523[[#This Row],[Close Price]]/I230))</f>
        <v>-8.3880871103278534E-3</v>
      </c>
    </row>
    <row r="232" spans="1:14" x14ac:dyDescent="0.3">
      <c r="A232" s="1" t="s">
        <v>38</v>
      </c>
      <c r="B232" s="1" t="s">
        <v>14</v>
      </c>
      <c r="C232" s="2">
        <v>43441</v>
      </c>
      <c r="D232" s="1">
        <v>273.05</v>
      </c>
      <c r="E232" s="1">
        <v>274.95</v>
      </c>
      <c r="F232" s="1">
        <v>276.2</v>
      </c>
      <c r="G232" s="1">
        <v>273.3</v>
      </c>
      <c r="H232" s="1">
        <v>274.25</v>
      </c>
      <c r="I232" s="1">
        <v>274.05</v>
      </c>
      <c r="J232" s="1">
        <v>274.54000000000002</v>
      </c>
      <c r="K232" s="1">
        <v>8103784</v>
      </c>
      <c r="L232" s="1">
        <v>2224840242.9000001</v>
      </c>
      <c r="M232" s="1">
        <v>75302</v>
      </c>
      <c r="N232" s="3">
        <f>IF(ISERR(LN(Table1523[[#This Row],[Close Price]]/I231)),"-",LN(Table1523[[#This Row],[Close Price]]/I231))</f>
        <v>3.6556428939627651E-3</v>
      </c>
    </row>
    <row r="233" spans="1:14" x14ac:dyDescent="0.3">
      <c r="A233" s="1" t="s">
        <v>38</v>
      </c>
      <c r="B233" s="1" t="s">
        <v>14</v>
      </c>
      <c r="C233" s="2">
        <v>43444</v>
      </c>
      <c r="D233" s="1">
        <v>274.05</v>
      </c>
      <c r="E233" s="1">
        <v>272</v>
      </c>
      <c r="F233" s="1">
        <v>272.3</v>
      </c>
      <c r="G233" s="1">
        <v>269.14999999999998</v>
      </c>
      <c r="H233" s="1">
        <v>270.5</v>
      </c>
      <c r="I233" s="1">
        <v>270.45</v>
      </c>
      <c r="J233" s="1">
        <v>270.45</v>
      </c>
      <c r="K233" s="1">
        <v>6683094</v>
      </c>
      <c r="L233" s="1">
        <v>1807433519.9000001</v>
      </c>
      <c r="M233" s="1">
        <v>85199</v>
      </c>
      <c r="N233" s="3">
        <f>IF(ISERR(LN(Table1523[[#This Row],[Close Price]]/I232)),"-",LN(Table1523[[#This Row],[Close Price]]/I232))</f>
        <v>-1.3223333174689541E-2</v>
      </c>
    </row>
    <row r="234" spans="1:14" x14ac:dyDescent="0.3">
      <c r="A234" s="1" t="s">
        <v>38</v>
      </c>
      <c r="B234" s="1" t="s">
        <v>14</v>
      </c>
      <c r="C234" s="2">
        <v>43445</v>
      </c>
      <c r="D234" s="1">
        <v>270.45</v>
      </c>
      <c r="E234" s="1">
        <v>268.39999999999998</v>
      </c>
      <c r="F234" s="1">
        <v>276.05</v>
      </c>
      <c r="G234" s="1">
        <v>268.2</v>
      </c>
      <c r="H234" s="1">
        <v>274.89999999999998</v>
      </c>
      <c r="I234" s="1">
        <v>274.7</v>
      </c>
      <c r="J234" s="1">
        <v>272.14</v>
      </c>
      <c r="K234" s="1">
        <v>10238800</v>
      </c>
      <c r="L234" s="1">
        <v>2786423555.9000001</v>
      </c>
      <c r="M234" s="1">
        <v>135053</v>
      </c>
      <c r="N234" s="3">
        <f>IF(ISERR(LN(Table1523[[#This Row],[Close Price]]/I233)),"-",LN(Table1523[[#This Row],[Close Price]]/I233))</f>
        <v>1.5592354783792124E-2</v>
      </c>
    </row>
    <row r="235" spans="1:14" x14ac:dyDescent="0.3">
      <c r="A235" s="1" t="s">
        <v>38</v>
      </c>
      <c r="B235" s="1" t="s">
        <v>14</v>
      </c>
      <c r="C235" s="2">
        <v>43446</v>
      </c>
      <c r="D235" s="1">
        <v>274.7</v>
      </c>
      <c r="E235" s="1">
        <v>275.7</v>
      </c>
      <c r="F235" s="1">
        <v>277.7</v>
      </c>
      <c r="G235" s="1">
        <v>272.60000000000002</v>
      </c>
      <c r="H235" s="1">
        <v>277.25</v>
      </c>
      <c r="I235" s="1">
        <v>276.05</v>
      </c>
      <c r="J235" s="1">
        <v>274.97000000000003</v>
      </c>
      <c r="K235" s="1">
        <v>10084682</v>
      </c>
      <c r="L235" s="1">
        <v>2773012741.3499999</v>
      </c>
      <c r="M235" s="1">
        <v>147812</v>
      </c>
      <c r="N235" s="3">
        <f>IF(ISERR(LN(Table1523[[#This Row],[Close Price]]/I234)),"-",LN(Table1523[[#This Row],[Close Price]]/I234))</f>
        <v>4.9024156288255813E-3</v>
      </c>
    </row>
    <row r="236" spans="1:14" x14ac:dyDescent="0.3">
      <c r="A236" s="1" t="s">
        <v>38</v>
      </c>
      <c r="B236" s="1" t="s">
        <v>14</v>
      </c>
      <c r="C236" s="2">
        <v>43447</v>
      </c>
      <c r="D236" s="1">
        <v>276.05</v>
      </c>
      <c r="E236" s="1">
        <v>279</v>
      </c>
      <c r="F236" s="1">
        <v>279.39999999999998</v>
      </c>
      <c r="G236" s="1">
        <v>273.5</v>
      </c>
      <c r="H236" s="1">
        <v>275.2</v>
      </c>
      <c r="I236" s="1">
        <v>275.3</v>
      </c>
      <c r="J236" s="1">
        <v>276.73</v>
      </c>
      <c r="K236" s="1">
        <v>15821425</v>
      </c>
      <c r="L236" s="1">
        <v>4378309310.3999996</v>
      </c>
      <c r="M236" s="1">
        <v>115314</v>
      </c>
      <c r="N236" s="3">
        <f>IF(ISERR(LN(Table1523[[#This Row],[Close Price]]/I235)),"-",LN(Table1523[[#This Row],[Close Price]]/I235))</f>
        <v>-2.7205965814919931E-3</v>
      </c>
    </row>
    <row r="237" spans="1:14" x14ac:dyDescent="0.3">
      <c r="A237" s="1" t="s">
        <v>38</v>
      </c>
      <c r="B237" s="1" t="s">
        <v>14</v>
      </c>
      <c r="C237" s="2">
        <v>43448</v>
      </c>
      <c r="D237" s="1">
        <v>275.3</v>
      </c>
      <c r="E237" s="1">
        <v>274.35000000000002</v>
      </c>
      <c r="F237" s="1">
        <v>277.25</v>
      </c>
      <c r="G237" s="1">
        <v>273.89999999999998</v>
      </c>
      <c r="H237" s="1">
        <v>275.85000000000002</v>
      </c>
      <c r="I237" s="1">
        <v>275.75</v>
      </c>
      <c r="J237" s="1">
        <v>275.73</v>
      </c>
      <c r="K237" s="1">
        <v>8594764</v>
      </c>
      <c r="L237" s="1">
        <v>2369848394.25</v>
      </c>
      <c r="M237" s="1">
        <v>113401</v>
      </c>
      <c r="N237" s="3">
        <f>IF(ISERR(LN(Table1523[[#This Row],[Close Price]]/I236)),"-",LN(Table1523[[#This Row],[Close Price]]/I236))</f>
        <v>1.6332459850501933E-3</v>
      </c>
    </row>
    <row r="238" spans="1:14" x14ac:dyDescent="0.3">
      <c r="A238" s="1" t="s">
        <v>38</v>
      </c>
      <c r="B238" s="1" t="s">
        <v>14</v>
      </c>
      <c r="C238" s="2">
        <v>43451</v>
      </c>
      <c r="D238" s="1">
        <v>275.75</v>
      </c>
      <c r="E238" s="1">
        <v>277</v>
      </c>
      <c r="F238" s="1">
        <v>281.39999999999998</v>
      </c>
      <c r="G238" s="1">
        <v>275.89999999999998</v>
      </c>
      <c r="H238" s="1">
        <v>279.39999999999998</v>
      </c>
      <c r="I238" s="1">
        <v>279.85000000000002</v>
      </c>
      <c r="J238" s="1">
        <v>279.14</v>
      </c>
      <c r="K238" s="1">
        <v>12232198</v>
      </c>
      <c r="L238" s="1">
        <v>3414498360.25</v>
      </c>
      <c r="M238" s="1">
        <v>114946</v>
      </c>
      <c r="N238" s="3">
        <f>IF(ISERR(LN(Table1523[[#This Row],[Close Price]]/I237)),"-",LN(Table1523[[#This Row],[Close Price]]/I237))</f>
        <v>1.4759087203756786E-2</v>
      </c>
    </row>
    <row r="239" spans="1:14" x14ac:dyDescent="0.3">
      <c r="A239" s="1" t="s">
        <v>38</v>
      </c>
      <c r="B239" s="1" t="s">
        <v>14</v>
      </c>
      <c r="C239" s="2">
        <v>43452</v>
      </c>
      <c r="D239" s="1">
        <v>279.85000000000002</v>
      </c>
      <c r="E239" s="1">
        <v>279.05</v>
      </c>
      <c r="F239" s="1">
        <v>280.60000000000002</v>
      </c>
      <c r="G239" s="1">
        <v>277</v>
      </c>
      <c r="H239" s="1">
        <v>278.5</v>
      </c>
      <c r="I239" s="1">
        <v>278.14999999999998</v>
      </c>
      <c r="J239" s="1">
        <v>278.45999999999998</v>
      </c>
      <c r="K239" s="1">
        <v>8832786</v>
      </c>
      <c r="L239" s="1">
        <v>2459586365.9499998</v>
      </c>
      <c r="M239" s="1">
        <v>117492</v>
      </c>
      <c r="N239" s="3">
        <f>IF(ISERR(LN(Table1523[[#This Row],[Close Price]]/I238)),"-",LN(Table1523[[#This Row],[Close Price]]/I238))</f>
        <v>-6.093208816066527E-3</v>
      </c>
    </row>
    <row r="240" spans="1:14" x14ac:dyDescent="0.3">
      <c r="A240" s="1" t="s">
        <v>38</v>
      </c>
      <c r="B240" s="1" t="s">
        <v>14</v>
      </c>
      <c r="C240" s="2">
        <v>43453</v>
      </c>
      <c r="D240" s="1">
        <v>278.14999999999998</v>
      </c>
      <c r="E240" s="1">
        <v>279</v>
      </c>
      <c r="F240" s="1">
        <v>284</v>
      </c>
      <c r="G240" s="1">
        <v>278.5</v>
      </c>
      <c r="H240" s="1">
        <v>283.14999999999998</v>
      </c>
      <c r="I240" s="1">
        <v>283.45</v>
      </c>
      <c r="J240" s="1">
        <v>282.31</v>
      </c>
      <c r="K240" s="1">
        <v>13133469</v>
      </c>
      <c r="L240" s="1">
        <v>3707720921.8499999</v>
      </c>
      <c r="M240" s="1">
        <v>139093</v>
      </c>
      <c r="N240" s="3">
        <f>IF(ISERR(LN(Table1523[[#This Row],[Close Price]]/I239)),"-",LN(Table1523[[#This Row],[Close Price]]/I239))</f>
        <v>1.8875204249010506E-2</v>
      </c>
    </row>
    <row r="241" spans="1:14" x14ac:dyDescent="0.3">
      <c r="A241" s="1" t="s">
        <v>38</v>
      </c>
      <c r="B241" s="1" t="s">
        <v>14</v>
      </c>
      <c r="C241" s="2">
        <v>43454</v>
      </c>
      <c r="D241" s="1">
        <v>283.45</v>
      </c>
      <c r="E241" s="1">
        <v>281</v>
      </c>
      <c r="F241" s="1">
        <v>284.39999999999998</v>
      </c>
      <c r="G241" s="1">
        <v>281</v>
      </c>
      <c r="H241" s="1">
        <v>283.10000000000002</v>
      </c>
      <c r="I241" s="1">
        <v>282.64999999999998</v>
      </c>
      <c r="J241" s="1">
        <v>282.64999999999998</v>
      </c>
      <c r="K241" s="1">
        <v>4964496</v>
      </c>
      <c r="L241" s="1">
        <v>1403193291.05</v>
      </c>
      <c r="M241" s="1">
        <v>69227</v>
      </c>
      <c r="N241" s="3">
        <f>IF(ISERR(LN(Table1523[[#This Row],[Close Price]]/I240)),"-",LN(Table1523[[#This Row],[Close Price]]/I240))</f>
        <v>-2.8263576490129769E-3</v>
      </c>
    </row>
    <row r="242" spans="1:14" x14ac:dyDescent="0.3">
      <c r="A242" s="1" t="s">
        <v>38</v>
      </c>
      <c r="B242" s="1" t="s">
        <v>14</v>
      </c>
      <c r="C242" s="2">
        <v>43455</v>
      </c>
      <c r="D242" s="1">
        <v>282.64999999999998</v>
      </c>
      <c r="E242" s="1">
        <v>283</v>
      </c>
      <c r="F242" s="1">
        <v>284</v>
      </c>
      <c r="G242" s="1">
        <v>276.05</v>
      </c>
      <c r="H242" s="1">
        <v>276.60000000000002</v>
      </c>
      <c r="I242" s="1">
        <v>276.75</v>
      </c>
      <c r="J242" s="1">
        <v>278.72000000000003</v>
      </c>
      <c r="K242" s="1">
        <v>6816618</v>
      </c>
      <c r="L242" s="1">
        <v>1899911994.9000001</v>
      </c>
      <c r="M242" s="1">
        <v>95655</v>
      </c>
      <c r="N242" s="3">
        <f>IF(ISERR(LN(Table1523[[#This Row],[Close Price]]/I241)),"-",LN(Table1523[[#This Row],[Close Price]]/I241))</f>
        <v>-2.1094811532553444E-2</v>
      </c>
    </row>
    <row r="243" spans="1:14" x14ac:dyDescent="0.3">
      <c r="A243" s="1" t="s">
        <v>38</v>
      </c>
      <c r="B243" s="1" t="s">
        <v>14</v>
      </c>
      <c r="C243" s="2">
        <v>43458</v>
      </c>
      <c r="D243" s="1">
        <v>276.75</v>
      </c>
      <c r="E243" s="1">
        <v>278.85000000000002</v>
      </c>
      <c r="F243" s="1">
        <v>280.7</v>
      </c>
      <c r="G243" s="1">
        <v>275.25</v>
      </c>
      <c r="H243" s="1">
        <v>276.64999999999998</v>
      </c>
      <c r="I243" s="1">
        <v>276</v>
      </c>
      <c r="J243" s="1">
        <v>278.38</v>
      </c>
      <c r="K243" s="1">
        <v>8540575</v>
      </c>
      <c r="L243" s="1">
        <v>2377555905.1999998</v>
      </c>
      <c r="M243" s="1">
        <v>94563</v>
      </c>
      <c r="N243" s="3">
        <f>IF(ISERR(LN(Table1523[[#This Row],[Close Price]]/I242)),"-",LN(Table1523[[#This Row],[Close Price]]/I242))</f>
        <v>-2.7137058715962729E-3</v>
      </c>
    </row>
    <row r="244" spans="1:14" x14ac:dyDescent="0.3">
      <c r="A244" s="1" t="s">
        <v>38</v>
      </c>
      <c r="B244" s="1" t="s">
        <v>14</v>
      </c>
      <c r="C244" s="2">
        <v>43460</v>
      </c>
      <c r="D244" s="1">
        <v>276</v>
      </c>
      <c r="E244" s="1">
        <v>276.35000000000002</v>
      </c>
      <c r="F244" s="1">
        <v>278.8</v>
      </c>
      <c r="G244" s="1">
        <v>274.8</v>
      </c>
      <c r="H244" s="1">
        <v>276.95</v>
      </c>
      <c r="I244" s="1">
        <v>276.64999999999998</v>
      </c>
      <c r="J244" s="1">
        <v>277.08</v>
      </c>
      <c r="K244" s="1">
        <v>8494118</v>
      </c>
      <c r="L244" s="1">
        <v>2353515544.4000001</v>
      </c>
      <c r="M244" s="1">
        <v>85780</v>
      </c>
      <c r="N244" s="3">
        <f>IF(ISERR(LN(Table1523[[#This Row],[Close Price]]/I243)),"-",LN(Table1523[[#This Row],[Close Price]]/I243))</f>
        <v>2.3523036269686225E-3</v>
      </c>
    </row>
    <row r="245" spans="1:14" x14ac:dyDescent="0.3">
      <c r="A245" s="1" t="s">
        <v>38</v>
      </c>
      <c r="B245" s="1" t="s">
        <v>14</v>
      </c>
      <c r="C245" s="2">
        <v>43461</v>
      </c>
      <c r="D245" s="1">
        <v>276.64999999999998</v>
      </c>
      <c r="E245" s="1">
        <v>279</v>
      </c>
      <c r="F245" s="1">
        <v>281.64999999999998</v>
      </c>
      <c r="G245" s="1">
        <v>277.3</v>
      </c>
      <c r="H245" s="1">
        <v>279.2</v>
      </c>
      <c r="I245" s="1">
        <v>280.75</v>
      </c>
      <c r="J245" s="1">
        <v>279.93</v>
      </c>
      <c r="K245" s="1">
        <v>11441104</v>
      </c>
      <c r="L245" s="1">
        <v>3202757606.4499998</v>
      </c>
      <c r="M245" s="1">
        <v>119683</v>
      </c>
      <c r="N245" s="3">
        <f>IF(ISERR(LN(Table1523[[#This Row],[Close Price]]/I244)),"-",LN(Table1523[[#This Row],[Close Price]]/I244))</f>
        <v>1.4711424274433952E-2</v>
      </c>
    </row>
    <row r="246" spans="1:14" x14ac:dyDescent="0.3">
      <c r="A246" s="1" t="s">
        <v>38</v>
      </c>
      <c r="B246" s="1" t="s">
        <v>14</v>
      </c>
      <c r="C246" s="2">
        <v>43462</v>
      </c>
      <c r="D246" s="1">
        <v>280.75</v>
      </c>
      <c r="E246" s="1">
        <v>279.14999999999998</v>
      </c>
      <c r="F246" s="1">
        <v>284</v>
      </c>
      <c r="G246" s="1">
        <v>279.14999999999998</v>
      </c>
      <c r="H246" s="1">
        <v>282</v>
      </c>
      <c r="I246" s="1">
        <v>282.25</v>
      </c>
      <c r="J246" s="1">
        <v>282.2</v>
      </c>
      <c r="K246" s="1">
        <v>13194286</v>
      </c>
      <c r="L246" s="1">
        <v>3723488207.6999998</v>
      </c>
      <c r="M246" s="1">
        <v>125257</v>
      </c>
      <c r="N246" s="3">
        <f>IF(ISERR(LN(Table1523[[#This Row],[Close Price]]/I245)),"-",LN(Table1523[[#This Row],[Close Price]]/I245))</f>
        <v>5.3286094112189319E-3</v>
      </c>
    </row>
    <row r="247" spans="1:14" x14ac:dyDescent="0.3">
      <c r="A247" s="1" t="s">
        <v>38</v>
      </c>
      <c r="B247" s="1" t="s">
        <v>14</v>
      </c>
      <c r="C247" s="2">
        <v>43465</v>
      </c>
      <c r="D247" s="1">
        <v>282.25</v>
      </c>
      <c r="E247" s="1">
        <v>282.8</v>
      </c>
      <c r="F247" s="1">
        <v>283.85000000000002</v>
      </c>
      <c r="G247" s="1">
        <v>281.10000000000002</v>
      </c>
      <c r="H247" s="1">
        <v>281.60000000000002</v>
      </c>
      <c r="I247" s="1">
        <v>281.64999999999998</v>
      </c>
      <c r="J247" s="1">
        <v>282.39</v>
      </c>
      <c r="K247" s="1">
        <v>5452405</v>
      </c>
      <c r="L247" s="1">
        <v>1539717565.5999999</v>
      </c>
      <c r="M247" s="1">
        <v>48951</v>
      </c>
      <c r="N247" s="3">
        <f>IF(ISERR(LN(Table1523[[#This Row],[Close Price]]/I246)),"-",LN(Table1523[[#This Row],[Close Price]]/I246))</f>
        <v>-2.1280376890485514E-3</v>
      </c>
    </row>
    <row r="248" spans="1:14" x14ac:dyDescent="0.3">
      <c r="A248" s="1" t="s">
        <v>38</v>
      </c>
      <c r="B248" s="1" t="s">
        <v>14</v>
      </c>
      <c r="C248" s="2">
        <v>43466</v>
      </c>
      <c r="D248" s="1">
        <v>281.64999999999998</v>
      </c>
      <c r="E248" s="1">
        <v>282.2</v>
      </c>
      <c r="F248" s="1">
        <v>283.55</v>
      </c>
      <c r="G248" s="1">
        <v>279.8</v>
      </c>
      <c r="H248" s="1">
        <v>283</v>
      </c>
      <c r="I248" s="1">
        <v>282.7</v>
      </c>
      <c r="J248" s="1">
        <v>281.41000000000003</v>
      </c>
      <c r="K248" s="1">
        <v>2490548</v>
      </c>
      <c r="L248" s="1">
        <v>700866321.64999998</v>
      </c>
      <c r="M248" s="1">
        <v>27385</v>
      </c>
      <c r="N248" s="3">
        <f>IF(ISERR(LN(Table1523[[#This Row],[Close Price]]/I247)),"-",LN(Table1523[[#This Row],[Close Price]]/I247))</f>
        <v>3.7210993588216619E-3</v>
      </c>
    </row>
    <row r="249" spans="1:14" x14ac:dyDescent="0.3">
      <c r="A249" s="1" t="s">
        <v>38</v>
      </c>
      <c r="B249" s="1" t="s">
        <v>14</v>
      </c>
      <c r="C249" s="2">
        <v>43467</v>
      </c>
      <c r="D249" s="1">
        <v>282.7</v>
      </c>
      <c r="E249" s="1">
        <v>282.25</v>
      </c>
      <c r="F249" s="1">
        <v>283.25</v>
      </c>
      <c r="G249" s="1">
        <v>277.55</v>
      </c>
      <c r="H249" s="1">
        <v>280.60000000000002</v>
      </c>
      <c r="I249" s="1">
        <v>280.60000000000002</v>
      </c>
      <c r="J249" s="1">
        <v>280.45999999999998</v>
      </c>
      <c r="K249" s="1">
        <v>9934187</v>
      </c>
      <c r="L249" s="1">
        <v>2786162488.1500001</v>
      </c>
      <c r="M249" s="1">
        <v>78027</v>
      </c>
      <c r="N249" s="3">
        <f>IF(ISERR(LN(Table1523[[#This Row],[Close Price]]/I248)),"-",LN(Table1523[[#This Row],[Close Price]]/I248))</f>
        <v>-7.456097031184006E-3</v>
      </c>
    </row>
    <row r="250" spans="1:14" x14ac:dyDescent="0.3">
      <c r="A250" s="1" t="s">
        <v>38</v>
      </c>
      <c r="B250" s="1" t="s">
        <v>14</v>
      </c>
      <c r="C250" s="2">
        <v>43468</v>
      </c>
      <c r="D250" s="1">
        <v>280.60000000000002</v>
      </c>
      <c r="E250" s="1">
        <v>280.60000000000002</v>
      </c>
      <c r="F250" s="1">
        <v>282.45</v>
      </c>
      <c r="G250" s="1">
        <v>277.75</v>
      </c>
      <c r="H250" s="1">
        <v>278.89999999999998</v>
      </c>
      <c r="I250" s="1">
        <v>278.85000000000002</v>
      </c>
      <c r="J250" s="1">
        <v>279.76</v>
      </c>
      <c r="K250" s="1">
        <v>6114946</v>
      </c>
      <c r="L250" s="1">
        <v>1710715678.9000001</v>
      </c>
      <c r="M250" s="1">
        <v>69851</v>
      </c>
      <c r="N250" s="3">
        <f>IF(ISERR(LN(Table1523[[#This Row],[Close Price]]/I249)),"-",LN(Table1523[[#This Row],[Close Price]]/I249))</f>
        <v>-6.2561648327978314E-3</v>
      </c>
    </row>
    <row r="251" spans="1:14" x14ac:dyDescent="0.3">
      <c r="A251" s="1" t="s">
        <v>38</v>
      </c>
      <c r="B251" s="1" t="s">
        <v>14</v>
      </c>
      <c r="C251" s="2">
        <v>43469</v>
      </c>
      <c r="D251" s="1">
        <v>278.85000000000002</v>
      </c>
      <c r="E251" s="1">
        <v>279.14999999999998</v>
      </c>
      <c r="F251" s="1">
        <v>282.95</v>
      </c>
      <c r="G251" s="1">
        <v>279.14999999999998</v>
      </c>
      <c r="H251" s="1">
        <v>280.8</v>
      </c>
      <c r="I251" s="1">
        <v>280.95</v>
      </c>
      <c r="J251" s="1">
        <v>281.12</v>
      </c>
      <c r="K251" s="1">
        <v>7805148</v>
      </c>
      <c r="L251" s="1">
        <v>2194185002.6999998</v>
      </c>
      <c r="M251" s="1">
        <v>75534</v>
      </c>
      <c r="N251" s="3">
        <f>IF(ISERR(LN(Table1523[[#This Row],[Close Price]]/I250)),"-",LN(Table1523[[#This Row],[Close Price]]/I250))</f>
        <v>7.5027147226442948E-3</v>
      </c>
    </row>
    <row r="252" spans="1:14" x14ac:dyDescent="0.3">
      <c r="A252" s="1" t="s">
        <v>38</v>
      </c>
      <c r="B252" s="1" t="s">
        <v>14</v>
      </c>
      <c r="C252" s="2">
        <v>43472</v>
      </c>
      <c r="D252" s="1">
        <v>280.95</v>
      </c>
      <c r="E252" s="1">
        <v>284.3</v>
      </c>
      <c r="F252" s="1">
        <v>285.25</v>
      </c>
      <c r="G252" s="1">
        <v>281</v>
      </c>
      <c r="H252" s="1">
        <v>281.55</v>
      </c>
      <c r="I252" s="1">
        <v>281.64999999999998</v>
      </c>
      <c r="J252" s="1">
        <v>282.60000000000002</v>
      </c>
      <c r="K252" s="1">
        <v>9757529</v>
      </c>
      <c r="L252" s="1">
        <v>2757503044.5500002</v>
      </c>
      <c r="M252" s="1">
        <v>91302</v>
      </c>
      <c r="N252" s="3">
        <f>IF(ISERR(LN(Table1523[[#This Row],[Close Price]]/I251)),"-",LN(Table1523[[#This Row],[Close Price]]/I251))</f>
        <v>2.4884477825157848E-3</v>
      </c>
    </row>
    <row r="253" spans="1:14" x14ac:dyDescent="0.3">
      <c r="A253" s="1" t="s">
        <v>38</v>
      </c>
      <c r="B253" s="1" t="s">
        <v>14</v>
      </c>
      <c r="C253" s="2">
        <v>43473</v>
      </c>
      <c r="D253" s="1">
        <v>281.64999999999998</v>
      </c>
      <c r="E253" s="1">
        <v>282</v>
      </c>
      <c r="F253" s="1">
        <v>285.5</v>
      </c>
      <c r="G253" s="1">
        <v>281.35000000000002</v>
      </c>
      <c r="H253" s="1">
        <v>283.89999999999998</v>
      </c>
      <c r="I253" s="1">
        <v>284.25</v>
      </c>
      <c r="J253" s="1">
        <v>283.69</v>
      </c>
      <c r="K253" s="1">
        <v>7480522</v>
      </c>
      <c r="L253" s="1">
        <v>2122135155.1500001</v>
      </c>
      <c r="M253" s="1">
        <v>61502</v>
      </c>
      <c r="N253" s="3">
        <f>IF(ISERR(LN(Table1523[[#This Row],[Close Price]]/I252)),"-",LN(Table1523[[#This Row],[Close Price]]/I252))</f>
        <v>9.188967289922528E-3</v>
      </c>
    </row>
    <row r="254" spans="1:14" x14ac:dyDescent="0.3">
      <c r="A254" s="1" t="s">
        <v>38</v>
      </c>
      <c r="B254" s="1" t="s">
        <v>14</v>
      </c>
      <c r="C254" s="2">
        <v>43474</v>
      </c>
      <c r="D254" s="1">
        <v>284.25</v>
      </c>
      <c r="E254" s="1">
        <v>285.60000000000002</v>
      </c>
      <c r="F254" s="1">
        <v>291.7</v>
      </c>
      <c r="G254" s="1">
        <v>284.60000000000002</v>
      </c>
      <c r="H254" s="1">
        <v>291.5</v>
      </c>
      <c r="I254" s="1">
        <v>290.39999999999998</v>
      </c>
      <c r="J254" s="1">
        <v>288.51</v>
      </c>
      <c r="K254" s="1">
        <v>12182118</v>
      </c>
      <c r="L254" s="1">
        <v>3514674091.6999998</v>
      </c>
      <c r="M254" s="1">
        <v>97158</v>
      </c>
      <c r="N254" s="3">
        <f>IF(ISERR(LN(Table1523[[#This Row],[Close Price]]/I253)),"-",LN(Table1523[[#This Row],[Close Price]]/I253))</f>
        <v>2.1405150319995445E-2</v>
      </c>
    </row>
    <row r="255" spans="1:14" x14ac:dyDescent="0.3">
      <c r="A255" s="1" t="s">
        <v>38</v>
      </c>
      <c r="B255" s="1" t="s">
        <v>14</v>
      </c>
      <c r="C255" s="2">
        <v>43475</v>
      </c>
      <c r="D255" s="1">
        <v>290.39999999999998</v>
      </c>
      <c r="E255" s="1">
        <v>290.75</v>
      </c>
      <c r="F255" s="1">
        <v>293.7</v>
      </c>
      <c r="G255" s="1">
        <v>288.89999999999998</v>
      </c>
      <c r="H255" s="1">
        <v>289.5</v>
      </c>
      <c r="I255" s="1">
        <v>289.60000000000002</v>
      </c>
      <c r="J255" s="1">
        <v>291.17</v>
      </c>
      <c r="K255" s="1">
        <v>10288580</v>
      </c>
      <c r="L255" s="1">
        <v>2995759265.3000002</v>
      </c>
      <c r="M255" s="1">
        <v>87615</v>
      </c>
      <c r="N255" s="3">
        <f>IF(ISERR(LN(Table1523[[#This Row],[Close Price]]/I254)),"-",LN(Table1523[[#This Row],[Close Price]]/I254))</f>
        <v>-2.7586224390795284E-3</v>
      </c>
    </row>
    <row r="256" spans="1:14" x14ac:dyDescent="0.3">
      <c r="A256" s="1" t="s">
        <v>38</v>
      </c>
      <c r="B256" s="1" t="s">
        <v>14</v>
      </c>
      <c r="C256" s="2">
        <v>43476</v>
      </c>
      <c r="D256" s="1">
        <v>289.60000000000002</v>
      </c>
      <c r="E256" s="1">
        <v>291.89999999999998</v>
      </c>
      <c r="F256" s="1">
        <v>296</v>
      </c>
      <c r="G256" s="1">
        <v>291.5</v>
      </c>
      <c r="H256" s="1">
        <v>294.7</v>
      </c>
      <c r="I256" s="1">
        <v>295.35000000000002</v>
      </c>
      <c r="J256" s="1">
        <v>294.22000000000003</v>
      </c>
      <c r="K256" s="1">
        <v>16773035</v>
      </c>
      <c r="L256" s="1">
        <v>4934899718.8999996</v>
      </c>
      <c r="M256" s="1">
        <v>133184</v>
      </c>
      <c r="N256" s="3">
        <f>IF(ISERR(LN(Table1523[[#This Row],[Close Price]]/I255)),"-",LN(Table1523[[#This Row],[Close Price]]/I255))</f>
        <v>1.9660433241683001E-2</v>
      </c>
    </row>
    <row r="257" spans="1:14" x14ac:dyDescent="0.3">
      <c r="A257" s="1" t="s">
        <v>38</v>
      </c>
      <c r="B257" s="1" t="s">
        <v>14</v>
      </c>
      <c r="C257" s="2">
        <v>43479</v>
      </c>
      <c r="D257" s="1">
        <v>295.35000000000002</v>
      </c>
      <c r="E257" s="1">
        <v>294.5</v>
      </c>
      <c r="F257" s="1">
        <v>294.8</v>
      </c>
      <c r="G257" s="1">
        <v>290</v>
      </c>
      <c r="H257" s="1">
        <v>294.3</v>
      </c>
      <c r="I257" s="1">
        <v>294.3</v>
      </c>
      <c r="J257" s="1">
        <v>292.60000000000002</v>
      </c>
      <c r="K257" s="1">
        <v>6400147</v>
      </c>
      <c r="L257" s="1">
        <v>1872708312.8499999</v>
      </c>
      <c r="M257" s="1">
        <v>67968</v>
      </c>
      <c r="N257" s="3">
        <f>IF(ISERR(LN(Table1523[[#This Row],[Close Price]]/I256)),"-",LN(Table1523[[#This Row],[Close Price]]/I256))</f>
        <v>-3.5614385138171794E-3</v>
      </c>
    </row>
    <row r="258" spans="1:14" x14ac:dyDescent="0.3">
      <c r="A258" s="1" t="s">
        <v>38</v>
      </c>
      <c r="B258" s="1" t="s">
        <v>14</v>
      </c>
      <c r="C258" s="2">
        <v>43480</v>
      </c>
      <c r="D258" s="1">
        <v>294.3</v>
      </c>
      <c r="E258" s="1">
        <v>295.25</v>
      </c>
      <c r="F258" s="1">
        <v>297.39999999999998</v>
      </c>
      <c r="G258" s="1">
        <v>294</v>
      </c>
      <c r="H258" s="1">
        <v>295.95</v>
      </c>
      <c r="I258" s="1">
        <v>296.55</v>
      </c>
      <c r="J258" s="1">
        <v>296.12</v>
      </c>
      <c r="K258" s="1">
        <v>7213165</v>
      </c>
      <c r="L258" s="1">
        <v>2135986668.45</v>
      </c>
      <c r="M258" s="1">
        <v>71341</v>
      </c>
      <c r="N258" s="3">
        <f>IF(ISERR(LN(Table1523[[#This Row],[Close Price]]/I257)),"-",LN(Table1523[[#This Row],[Close Price]]/I257))</f>
        <v>7.616183045308509E-3</v>
      </c>
    </row>
    <row r="259" spans="1:14" x14ac:dyDescent="0.3">
      <c r="A259" s="1" t="s">
        <v>38</v>
      </c>
      <c r="B259" s="1" t="s">
        <v>14</v>
      </c>
      <c r="C259" s="2">
        <v>43481</v>
      </c>
      <c r="D259" s="1">
        <v>296.55</v>
      </c>
      <c r="E259" s="1">
        <v>296</v>
      </c>
      <c r="F259" s="1">
        <v>296.55</v>
      </c>
      <c r="G259" s="1">
        <v>291.7</v>
      </c>
      <c r="H259" s="1">
        <v>294.5</v>
      </c>
      <c r="I259" s="1">
        <v>294.05</v>
      </c>
      <c r="J259" s="1">
        <v>294.08</v>
      </c>
      <c r="K259" s="1">
        <v>7784035</v>
      </c>
      <c r="L259" s="1">
        <v>2289090307.1500001</v>
      </c>
      <c r="M259" s="1">
        <v>86623</v>
      </c>
      <c r="N259" s="3">
        <f>IF(ISERR(LN(Table1523[[#This Row],[Close Price]]/I258)),"-",LN(Table1523[[#This Row],[Close Price]]/I258))</f>
        <v>-8.4660173787706062E-3</v>
      </c>
    </row>
    <row r="260" spans="1:14" x14ac:dyDescent="0.3">
      <c r="A260" s="1" t="s">
        <v>38</v>
      </c>
      <c r="B260" s="1" t="s">
        <v>14</v>
      </c>
      <c r="C260" s="2">
        <v>43482</v>
      </c>
      <c r="D260" s="1">
        <v>294.05</v>
      </c>
      <c r="E260" s="1">
        <v>294.10000000000002</v>
      </c>
      <c r="F260" s="1">
        <v>295.60000000000002</v>
      </c>
      <c r="G260" s="1">
        <v>290.14999999999998</v>
      </c>
      <c r="H260" s="1">
        <v>292.89999999999998</v>
      </c>
      <c r="I260" s="1">
        <v>293.95</v>
      </c>
      <c r="J260" s="1">
        <v>292.42</v>
      </c>
      <c r="K260" s="1">
        <v>10601100</v>
      </c>
      <c r="L260" s="1">
        <v>3099965721.6500001</v>
      </c>
      <c r="M260" s="1">
        <v>74516</v>
      </c>
      <c r="N260" s="3">
        <f>IF(ISERR(LN(Table1523[[#This Row],[Close Price]]/I259)),"-",LN(Table1523[[#This Row],[Close Price]]/I259))</f>
        <v>-3.4013605770110084E-4</v>
      </c>
    </row>
    <row r="261" spans="1:14" x14ac:dyDescent="0.3">
      <c r="A261" s="1" t="s">
        <v>38</v>
      </c>
      <c r="B261" s="1" t="s">
        <v>14</v>
      </c>
      <c r="C261" s="2">
        <v>43483</v>
      </c>
      <c r="D261" s="1">
        <v>293.95</v>
      </c>
      <c r="E261" s="1">
        <v>293.25</v>
      </c>
      <c r="F261" s="1">
        <v>295.10000000000002</v>
      </c>
      <c r="G261" s="1">
        <v>290.64999999999998</v>
      </c>
      <c r="H261" s="1">
        <v>291.10000000000002</v>
      </c>
      <c r="I261" s="1">
        <v>291.45</v>
      </c>
      <c r="J261" s="1">
        <v>292</v>
      </c>
      <c r="K261" s="1">
        <v>10994807</v>
      </c>
      <c r="L261" s="1">
        <v>3210483094.0500002</v>
      </c>
      <c r="M261" s="1">
        <v>64900</v>
      </c>
      <c r="N261" s="3">
        <f>IF(ISERR(LN(Table1523[[#This Row],[Close Price]]/I260)),"-",LN(Table1523[[#This Row],[Close Price]]/I260))</f>
        <v>-8.5412203567051415E-3</v>
      </c>
    </row>
    <row r="262" spans="1:14" x14ac:dyDescent="0.3">
      <c r="A262" s="1" t="s">
        <v>38</v>
      </c>
      <c r="B262" s="1" t="s">
        <v>14</v>
      </c>
      <c r="C262" s="2">
        <v>43486</v>
      </c>
      <c r="D262" s="1">
        <v>291.45</v>
      </c>
      <c r="E262" s="1">
        <v>292.85000000000002</v>
      </c>
      <c r="F262" s="1">
        <v>293.2</v>
      </c>
      <c r="G262" s="1">
        <v>288.7</v>
      </c>
      <c r="H262" s="1">
        <v>289.85000000000002</v>
      </c>
      <c r="I262" s="1">
        <v>289.89999999999998</v>
      </c>
      <c r="J262" s="1">
        <v>290.89999999999998</v>
      </c>
      <c r="K262" s="1">
        <v>8203333</v>
      </c>
      <c r="L262" s="1">
        <v>2386350243.5500002</v>
      </c>
      <c r="M262" s="1">
        <v>46892</v>
      </c>
      <c r="N262" s="3">
        <f>IF(ISERR(LN(Table1523[[#This Row],[Close Price]]/I261)),"-",LN(Table1523[[#This Row],[Close Price]]/I261))</f>
        <v>-5.3324285639490578E-3</v>
      </c>
    </row>
    <row r="263" spans="1:14" x14ac:dyDescent="0.3">
      <c r="A263" s="1" t="s">
        <v>38</v>
      </c>
      <c r="B263" s="1" t="s">
        <v>14</v>
      </c>
      <c r="C263" s="2">
        <v>43487</v>
      </c>
      <c r="D263" s="1">
        <v>289.89999999999998</v>
      </c>
      <c r="E263" s="1">
        <v>289.85000000000002</v>
      </c>
      <c r="F263" s="1">
        <v>291</v>
      </c>
      <c r="G263" s="1">
        <v>285.14999999999998</v>
      </c>
      <c r="H263" s="1">
        <v>290.3</v>
      </c>
      <c r="I263" s="1">
        <v>289.75</v>
      </c>
      <c r="J263" s="1">
        <v>287.89</v>
      </c>
      <c r="K263" s="1">
        <v>10329563</v>
      </c>
      <c r="L263" s="1">
        <v>2973768882.5</v>
      </c>
      <c r="M263" s="1">
        <v>91160</v>
      </c>
      <c r="N263" s="3">
        <f>IF(ISERR(LN(Table1523[[#This Row],[Close Price]]/I262)),"-",LN(Table1523[[#This Row],[Close Price]]/I262))</f>
        <v>-5.1755370774862828E-4</v>
      </c>
    </row>
    <row r="264" spans="1:14" x14ac:dyDescent="0.3">
      <c r="A264" s="1" t="s">
        <v>38</v>
      </c>
      <c r="B264" s="1" t="s">
        <v>14</v>
      </c>
      <c r="C264" s="2">
        <v>43488</v>
      </c>
      <c r="D264" s="1">
        <v>289.75</v>
      </c>
      <c r="E264" s="1">
        <v>291.5</v>
      </c>
      <c r="F264" s="1">
        <v>294.39999999999998</v>
      </c>
      <c r="G264" s="1">
        <v>275</v>
      </c>
      <c r="H264" s="1">
        <v>276</v>
      </c>
      <c r="I264" s="1">
        <v>277.3</v>
      </c>
      <c r="J264" s="1">
        <v>284.08999999999997</v>
      </c>
      <c r="K264" s="1">
        <v>40188183</v>
      </c>
      <c r="L264" s="1">
        <v>11416871914.700001</v>
      </c>
      <c r="M264" s="1">
        <v>222738</v>
      </c>
      <c r="N264" s="3">
        <f>IF(ISERR(LN(Table1523[[#This Row],[Close Price]]/I263)),"-",LN(Table1523[[#This Row],[Close Price]]/I263))</f>
        <v>-4.3918529598128725E-2</v>
      </c>
    </row>
    <row r="265" spans="1:14" x14ac:dyDescent="0.3">
      <c r="A265" s="1" t="s">
        <v>38</v>
      </c>
      <c r="B265" s="1" t="s">
        <v>14</v>
      </c>
      <c r="C265" s="2">
        <v>43489</v>
      </c>
      <c r="D265" s="1">
        <v>277.3</v>
      </c>
      <c r="E265" s="1">
        <v>279.3</v>
      </c>
      <c r="F265" s="1">
        <v>283.35000000000002</v>
      </c>
      <c r="G265" s="1">
        <v>277.85000000000002</v>
      </c>
      <c r="H265" s="1">
        <v>279.05</v>
      </c>
      <c r="I265" s="1">
        <v>278.89999999999998</v>
      </c>
      <c r="J265" s="1">
        <v>280.55</v>
      </c>
      <c r="K265" s="1">
        <v>28026449</v>
      </c>
      <c r="L265" s="1">
        <v>7862843142.4499998</v>
      </c>
      <c r="M265" s="1">
        <v>228074</v>
      </c>
      <c r="N265" s="3">
        <f>IF(ISERR(LN(Table1523[[#This Row],[Close Price]]/I264)),"-",LN(Table1523[[#This Row],[Close Price]]/I264))</f>
        <v>5.7533420117107216E-3</v>
      </c>
    </row>
    <row r="266" spans="1:14" x14ac:dyDescent="0.3">
      <c r="A266" s="1" t="s">
        <v>38</v>
      </c>
      <c r="B266" s="1" t="s">
        <v>14</v>
      </c>
      <c r="C266" s="2">
        <v>43490</v>
      </c>
      <c r="D266" s="1">
        <v>278.89999999999998</v>
      </c>
      <c r="E266" s="1">
        <v>280</v>
      </c>
      <c r="F266" s="1">
        <v>282.7</v>
      </c>
      <c r="G266" s="1">
        <v>278.5</v>
      </c>
      <c r="H266" s="1">
        <v>278.60000000000002</v>
      </c>
      <c r="I266" s="1">
        <v>279.2</v>
      </c>
      <c r="J266" s="1">
        <v>280.86</v>
      </c>
      <c r="K266" s="1">
        <v>8897906</v>
      </c>
      <c r="L266" s="1">
        <v>2499063224.3000002</v>
      </c>
      <c r="M266" s="1">
        <v>113187</v>
      </c>
      <c r="N266" s="3">
        <f>IF(ISERR(LN(Table1523[[#This Row],[Close Price]]/I265)),"-",LN(Table1523[[#This Row],[Close Price]]/I265))</f>
        <v>1.075076254774108E-3</v>
      </c>
    </row>
    <row r="267" spans="1:14" x14ac:dyDescent="0.3">
      <c r="A267" s="1" t="s">
        <v>38</v>
      </c>
      <c r="B267" s="1" t="s">
        <v>14</v>
      </c>
      <c r="C267" s="2">
        <v>43493</v>
      </c>
      <c r="D267" s="1">
        <v>279.2</v>
      </c>
      <c r="E267" s="1">
        <v>278.89999999999998</v>
      </c>
      <c r="F267" s="1">
        <v>279.45</v>
      </c>
      <c r="G267" s="1">
        <v>274.2</v>
      </c>
      <c r="H267" s="1">
        <v>275.05</v>
      </c>
      <c r="I267" s="1">
        <v>274.75</v>
      </c>
      <c r="J267" s="1">
        <v>276.75</v>
      </c>
      <c r="K267" s="1">
        <v>8992136</v>
      </c>
      <c r="L267" s="1">
        <v>2488615337.4499998</v>
      </c>
      <c r="M267" s="1">
        <v>101975</v>
      </c>
      <c r="N267" s="3">
        <f>IF(ISERR(LN(Table1523[[#This Row],[Close Price]]/I266)),"-",LN(Table1523[[#This Row],[Close Price]]/I266))</f>
        <v>-1.606677760448659E-2</v>
      </c>
    </row>
    <row r="268" spans="1:14" x14ac:dyDescent="0.3">
      <c r="A268" s="1" t="s">
        <v>38</v>
      </c>
      <c r="B268" s="1" t="s">
        <v>14</v>
      </c>
      <c r="C268" s="2">
        <v>43494</v>
      </c>
      <c r="D268" s="1">
        <v>274.75</v>
      </c>
      <c r="E268" s="1">
        <v>275.3</v>
      </c>
      <c r="F268" s="1">
        <v>279</v>
      </c>
      <c r="G268" s="1">
        <v>274.75</v>
      </c>
      <c r="H268" s="1">
        <v>278.3</v>
      </c>
      <c r="I268" s="1">
        <v>278.45</v>
      </c>
      <c r="J268" s="1">
        <v>276.77999999999997</v>
      </c>
      <c r="K268" s="1">
        <v>6998389</v>
      </c>
      <c r="L268" s="1">
        <v>1937017436.7</v>
      </c>
      <c r="M268" s="1">
        <v>107287</v>
      </c>
      <c r="N268" s="3">
        <f>IF(ISERR(LN(Table1523[[#This Row],[Close Price]]/I267)),"-",LN(Table1523[[#This Row],[Close Price]]/I267))</f>
        <v>1.337691675194674E-2</v>
      </c>
    </row>
    <row r="269" spans="1:14" x14ac:dyDescent="0.3">
      <c r="A269" s="1" t="s">
        <v>38</v>
      </c>
      <c r="B269" s="1" t="s">
        <v>14</v>
      </c>
      <c r="C269" s="2">
        <v>43495</v>
      </c>
      <c r="D269" s="1">
        <v>278.45</v>
      </c>
      <c r="E269" s="1">
        <v>280.10000000000002</v>
      </c>
      <c r="F269" s="1">
        <v>280.2</v>
      </c>
      <c r="G269" s="1">
        <v>274.2</v>
      </c>
      <c r="H269" s="1">
        <v>274.7</v>
      </c>
      <c r="I269" s="1">
        <v>275.5</v>
      </c>
      <c r="J269" s="1">
        <v>275.93</v>
      </c>
      <c r="K269" s="1">
        <v>10449713</v>
      </c>
      <c r="L269" s="1">
        <v>2883368086.5500002</v>
      </c>
      <c r="M269" s="1">
        <v>95203</v>
      </c>
      <c r="N269" s="3">
        <f>IF(ISERR(LN(Table1523[[#This Row],[Close Price]]/I268)),"-",LN(Table1523[[#This Row],[Close Price]]/I268))</f>
        <v>-1.0650881442708425E-2</v>
      </c>
    </row>
    <row r="270" spans="1:14" x14ac:dyDescent="0.3">
      <c r="A270" s="1" t="s">
        <v>38</v>
      </c>
      <c r="B270" s="1" t="s">
        <v>14</v>
      </c>
      <c r="C270" s="2">
        <v>43496</v>
      </c>
      <c r="D270" s="1">
        <v>275.5</v>
      </c>
      <c r="E270" s="1">
        <v>276.5</v>
      </c>
      <c r="F270" s="1">
        <v>279.60000000000002</v>
      </c>
      <c r="G270" s="1">
        <v>273.60000000000002</v>
      </c>
      <c r="H270" s="1">
        <v>278.25</v>
      </c>
      <c r="I270" s="1">
        <v>278.64999999999998</v>
      </c>
      <c r="J270" s="1">
        <v>277.32</v>
      </c>
      <c r="K270" s="1">
        <v>15346406</v>
      </c>
      <c r="L270" s="1">
        <v>4255802357.3499999</v>
      </c>
      <c r="M270" s="1">
        <v>119095</v>
      </c>
      <c r="N270" s="3">
        <f>IF(ISERR(LN(Table1523[[#This Row],[Close Price]]/I269)),"-",LN(Table1523[[#This Row],[Close Price]]/I269))</f>
        <v>1.1368885422576167E-2</v>
      </c>
    </row>
    <row r="271" spans="1:14" x14ac:dyDescent="0.3">
      <c r="A271" s="1" t="s">
        <v>38</v>
      </c>
      <c r="B271" s="1" t="s">
        <v>14</v>
      </c>
      <c r="C271" s="2">
        <v>43497</v>
      </c>
      <c r="D271" s="1">
        <v>278.64999999999998</v>
      </c>
      <c r="E271" s="1">
        <v>280.64999999999998</v>
      </c>
      <c r="F271" s="1">
        <v>285.2</v>
      </c>
      <c r="G271" s="1">
        <v>279.10000000000002</v>
      </c>
      <c r="H271" s="1">
        <v>281.3</v>
      </c>
      <c r="I271" s="1">
        <v>280.85000000000002</v>
      </c>
      <c r="J271" s="1">
        <v>281.39</v>
      </c>
      <c r="K271" s="1">
        <v>18353829</v>
      </c>
      <c r="L271" s="1">
        <v>5164580734.3999996</v>
      </c>
      <c r="M271" s="1">
        <v>117521</v>
      </c>
      <c r="N271" s="3">
        <f>IF(ISERR(LN(Table1523[[#This Row],[Close Price]]/I270)),"-",LN(Table1523[[#This Row],[Close Price]]/I270))</f>
        <v>7.8642049628965763E-3</v>
      </c>
    </row>
    <row r="272" spans="1:14" x14ac:dyDescent="0.3">
      <c r="A272" s="1" t="s">
        <v>38</v>
      </c>
      <c r="B272" s="1" t="s">
        <v>14</v>
      </c>
      <c r="C272" s="2">
        <v>43500</v>
      </c>
      <c r="D272" s="1">
        <v>280.85000000000002</v>
      </c>
      <c r="E272" s="1">
        <v>281.89999999999998</v>
      </c>
      <c r="F272" s="1">
        <v>281.89999999999998</v>
      </c>
      <c r="G272" s="1">
        <v>276.05</v>
      </c>
      <c r="H272" s="1">
        <v>277.2</v>
      </c>
      <c r="I272" s="1">
        <v>277.10000000000002</v>
      </c>
      <c r="J272" s="1">
        <v>278.63</v>
      </c>
      <c r="K272" s="1">
        <v>6056619</v>
      </c>
      <c r="L272" s="1">
        <v>1687583049.4000001</v>
      </c>
      <c r="M272" s="1">
        <v>56370</v>
      </c>
      <c r="N272" s="3">
        <f>IF(ISERR(LN(Table1523[[#This Row],[Close Price]]/I271)),"-",LN(Table1523[[#This Row],[Close Price]]/I271))</f>
        <v>-1.3442267109509009E-2</v>
      </c>
    </row>
    <row r="273" spans="1:14" x14ac:dyDescent="0.3">
      <c r="A273" s="1" t="s">
        <v>38</v>
      </c>
      <c r="B273" s="1" t="s">
        <v>14</v>
      </c>
      <c r="C273" s="2">
        <v>43501</v>
      </c>
      <c r="D273" s="1">
        <v>277.10000000000002</v>
      </c>
      <c r="E273" s="1">
        <v>277.35000000000002</v>
      </c>
      <c r="F273" s="1">
        <v>277.8</v>
      </c>
      <c r="G273" s="1">
        <v>272.5</v>
      </c>
      <c r="H273" s="1">
        <v>274.10000000000002</v>
      </c>
      <c r="I273" s="1">
        <v>274.14999999999998</v>
      </c>
      <c r="J273" s="1">
        <v>274.72000000000003</v>
      </c>
      <c r="K273" s="1">
        <v>9827060</v>
      </c>
      <c r="L273" s="1">
        <v>2699671911.4499998</v>
      </c>
      <c r="M273" s="1">
        <v>76063</v>
      </c>
      <c r="N273" s="3">
        <f>IF(ISERR(LN(Table1523[[#This Row],[Close Price]]/I272)),"-",LN(Table1523[[#This Row],[Close Price]]/I272))</f>
        <v>-1.0703050018875476E-2</v>
      </c>
    </row>
    <row r="274" spans="1:14" x14ac:dyDescent="0.3">
      <c r="A274" s="1" t="s">
        <v>38</v>
      </c>
      <c r="B274" s="1" t="s">
        <v>14</v>
      </c>
      <c r="C274" s="2">
        <v>43502</v>
      </c>
      <c r="D274" s="1">
        <v>274.14999999999998</v>
      </c>
      <c r="E274" s="1">
        <v>275</v>
      </c>
      <c r="F274" s="1">
        <v>278.39999999999998</v>
      </c>
      <c r="G274" s="1">
        <v>274.55</v>
      </c>
      <c r="H274" s="1">
        <v>278</v>
      </c>
      <c r="I274" s="1">
        <v>277.7</v>
      </c>
      <c r="J274" s="1">
        <v>276.88</v>
      </c>
      <c r="K274" s="1">
        <v>8097580</v>
      </c>
      <c r="L274" s="1">
        <v>2242045784.8499999</v>
      </c>
      <c r="M274" s="1">
        <v>78240</v>
      </c>
      <c r="N274" s="3">
        <f>IF(ISERR(LN(Table1523[[#This Row],[Close Price]]/I273)),"-",LN(Table1523[[#This Row],[Close Price]]/I273))</f>
        <v>1.2865992462696494E-2</v>
      </c>
    </row>
    <row r="275" spans="1:14" x14ac:dyDescent="0.3">
      <c r="A275" s="1" t="s">
        <v>38</v>
      </c>
      <c r="B275" s="1" t="s">
        <v>14</v>
      </c>
      <c r="C275" s="2">
        <v>43503</v>
      </c>
      <c r="D275" s="1">
        <v>277.7</v>
      </c>
      <c r="E275" s="1">
        <v>277.89999999999998</v>
      </c>
      <c r="F275" s="1">
        <v>281</v>
      </c>
      <c r="G275" s="1">
        <v>277</v>
      </c>
      <c r="H275" s="1">
        <v>279.95</v>
      </c>
      <c r="I275" s="1">
        <v>280.3</v>
      </c>
      <c r="J275" s="1">
        <v>279.08999999999997</v>
      </c>
      <c r="K275" s="1">
        <v>5947966</v>
      </c>
      <c r="L275" s="1">
        <v>1660045576.25</v>
      </c>
      <c r="M275" s="1">
        <v>60408</v>
      </c>
      <c r="N275" s="3">
        <f>IF(ISERR(LN(Table1523[[#This Row],[Close Price]]/I274)),"-",LN(Table1523[[#This Row],[Close Price]]/I274))</f>
        <v>9.3190638579888699E-3</v>
      </c>
    </row>
    <row r="276" spans="1:14" x14ac:dyDescent="0.3">
      <c r="A276" s="1" t="s">
        <v>38</v>
      </c>
      <c r="B276" s="1" t="s">
        <v>14</v>
      </c>
      <c r="C276" s="2">
        <v>43504</v>
      </c>
      <c r="D276" s="1">
        <v>280.3</v>
      </c>
      <c r="E276" s="1">
        <v>279.5</v>
      </c>
      <c r="F276" s="1">
        <v>281.2</v>
      </c>
      <c r="G276" s="1">
        <v>274.60000000000002</v>
      </c>
      <c r="H276" s="1">
        <v>275.8</v>
      </c>
      <c r="I276" s="1">
        <v>275.5</v>
      </c>
      <c r="J276" s="1">
        <v>277.7</v>
      </c>
      <c r="K276" s="1">
        <v>4405887</v>
      </c>
      <c r="L276" s="1">
        <v>1223523266.8</v>
      </c>
      <c r="M276" s="1">
        <v>52501</v>
      </c>
      <c r="N276" s="3">
        <f>IF(ISERR(LN(Table1523[[#This Row],[Close Price]]/I275)),"-",LN(Table1523[[#This Row],[Close Price]]/I275))</f>
        <v>-1.7272829577773492E-2</v>
      </c>
    </row>
    <row r="277" spans="1:14" x14ac:dyDescent="0.3">
      <c r="A277" s="1" t="s">
        <v>38</v>
      </c>
      <c r="B277" s="1" t="s">
        <v>14</v>
      </c>
      <c r="C277" s="2">
        <v>43507</v>
      </c>
      <c r="D277" s="1">
        <v>275.5</v>
      </c>
      <c r="E277" s="1">
        <v>275.8</v>
      </c>
      <c r="F277" s="1">
        <v>278.2</v>
      </c>
      <c r="G277" s="1">
        <v>268.45</v>
      </c>
      <c r="H277" s="1">
        <v>277.8</v>
      </c>
      <c r="I277" s="1">
        <v>277.10000000000002</v>
      </c>
      <c r="J277" s="1">
        <v>274.39999999999998</v>
      </c>
      <c r="K277" s="1">
        <v>9952322</v>
      </c>
      <c r="L277" s="1">
        <v>2730942369.3000002</v>
      </c>
      <c r="M277" s="1">
        <v>85491</v>
      </c>
      <c r="N277" s="3">
        <f>IF(ISERR(LN(Table1523[[#This Row],[Close Price]]/I276)),"-",LN(Table1523[[#This Row],[Close Price]]/I276))</f>
        <v>5.7908232759637151E-3</v>
      </c>
    </row>
    <row r="278" spans="1:14" x14ac:dyDescent="0.3">
      <c r="A278" s="1" t="s">
        <v>38</v>
      </c>
      <c r="B278" s="1" t="s">
        <v>14</v>
      </c>
      <c r="C278" s="2">
        <v>43508</v>
      </c>
      <c r="D278" s="1">
        <v>277.10000000000002</v>
      </c>
      <c r="E278" s="1">
        <v>277.05</v>
      </c>
      <c r="F278" s="1">
        <v>280.5</v>
      </c>
      <c r="G278" s="1">
        <v>274.60000000000002</v>
      </c>
      <c r="H278" s="1">
        <v>275.60000000000002</v>
      </c>
      <c r="I278" s="1">
        <v>275.3</v>
      </c>
      <c r="J278" s="1">
        <v>277.85000000000002</v>
      </c>
      <c r="K278" s="1">
        <v>7341352</v>
      </c>
      <c r="L278" s="1">
        <v>2039761970.1500001</v>
      </c>
      <c r="M278" s="1">
        <v>80011</v>
      </c>
      <c r="N278" s="3">
        <f>IF(ISERR(LN(Table1523[[#This Row],[Close Price]]/I277)),"-",LN(Table1523[[#This Row],[Close Price]]/I277))</f>
        <v>-6.5170397203711877E-3</v>
      </c>
    </row>
    <row r="279" spans="1:14" x14ac:dyDescent="0.3">
      <c r="A279" s="1" t="s">
        <v>38</v>
      </c>
      <c r="B279" s="1" t="s">
        <v>14</v>
      </c>
      <c r="C279" s="2">
        <v>43509</v>
      </c>
      <c r="D279" s="1">
        <v>275.3</v>
      </c>
      <c r="E279" s="1">
        <v>280.05</v>
      </c>
      <c r="F279" s="1">
        <v>283.89999999999998</v>
      </c>
      <c r="G279" s="1">
        <v>275.2</v>
      </c>
      <c r="H279" s="1">
        <v>276.45</v>
      </c>
      <c r="I279" s="1">
        <v>276.85000000000002</v>
      </c>
      <c r="J279" s="1">
        <v>279.83999999999997</v>
      </c>
      <c r="K279" s="1">
        <v>15344186</v>
      </c>
      <c r="L279" s="1">
        <v>4293893416.5500002</v>
      </c>
      <c r="M279" s="1">
        <v>108395</v>
      </c>
      <c r="N279" s="3">
        <f>IF(ISERR(LN(Table1523[[#This Row],[Close Price]]/I278)),"-",LN(Table1523[[#This Row],[Close Price]]/I278))</f>
        <v>5.614431120414605E-3</v>
      </c>
    </row>
    <row r="280" spans="1:14" x14ac:dyDescent="0.3">
      <c r="A280" s="1" t="s">
        <v>38</v>
      </c>
      <c r="B280" s="1" t="s">
        <v>14</v>
      </c>
      <c r="C280" s="2">
        <v>43510</v>
      </c>
      <c r="D280" s="1">
        <v>276.85000000000002</v>
      </c>
      <c r="E280" s="1">
        <v>277</v>
      </c>
      <c r="F280" s="1">
        <v>280.2</v>
      </c>
      <c r="G280" s="1">
        <v>277</v>
      </c>
      <c r="H280" s="1">
        <v>278</v>
      </c>
      <c r="I280" s="1">
        <v>277.89999999999998</v>
      </c>
      <c r="J280" s="1">
        <v>278.42</v>
      </c>
      <c r="K280" s="1">
        <v>9993785</v>
      </c>
      <c r="L280" s="1">
        <v>2782456536</v>
      </c>
      <c r="M280" s="1">
        <v>89812</v>
      </c>
      <c r="N280" s="3">
        <f>IF(ISERR(LN(Table1523[[#This Row],[Close Price]]/I279)),"-",LN(Table1523[[#This Row],[Close Price]]/I279))</f>
        <v>3.7854934794816649E-3</v>
      </c>
    </row>
    <row r="281" spans="1:14" x14ac:dyDescent="0.3">
      <c r="A281" s="1" t="s">
        <v>38</v>
      </c>
      <c r="B281" s="1" t="s">
        <v>14</v>
      </c>
      <c r="C281" s="2">
        <v>43511</v>
      </c>
      <c r="D281" s="1">
        <v>277.89999999999998</v>
      </c>
      <c r="E281" s="1">
        <v>279</v>
      </c>
      <c r="F281" s="1">
        <v>280.95</v>
      </c>
      <c r="G281" s="1">
        <v>275.39999999999998</v>
      </c>
      <c r="H281" s="1">
        <v>279.64999999999998</v>
      </c>
      <c r="I281" s="1">
        <v>280.10000000000002</v>
      </c>
      <c r="J281" s="1">
        <v>278.39999999999998</v>
      </c>
      <c r="K281" s="1">
        <v>37552143</v>
      </c>
      <c r="L281" s="1">
        <v>10454593965.799999</v>
      </c>
      <c r="M281" s="1">
        <v>157823</v>
      </c>
      <c r="N281" s="3">
        <f>IF(ISERR(LN(Table1523[[#This Row],[Close Price]]/I280)),"-",LN(Table1523[[#This Row],[Close Price]]/I280))</f>
        <v>7.8853455176049886E-3</v>
      </c>
    </row>
    <row r="282" spans="1:14" x14ac:dyDescent="0.3">
      <c r="A282" s="1" t="s">
        <v>38</v>
      </c>
      <c r="B282" s="1" t="s">
        <v>14</v>
      </c>
      <c r="C282" s="2">
        <v>43514</v>
      </c>
      <c r="D282" s="1">
        <v>280.10000000000002</v>
      </c>
      <c r="E282" s="1">
        <v>278.8</v>
      </c>
      <c r="F282" s="1">
        <v>282.45</v>
      </c>
      <c r="G282" s="1">
        <v>273.89999999999998</v>
      </c>
      <c r="H282" s="1">
        <v>274.25</v>
      </c>
      <c r="I282" s="1">
        <v>274.7</v>
      </c>
      <c r="J282" s="1">
        <v>278.10000000000002</v>
      </c>
      <c r="K282" s="1">
        <v>40666405</v>
      </c>
      <c r="L282" s="1">
        <v>11309445911.450001</v>
      </c>
      <c r="M282" s="1">
        <v>225859</v>
      </c>
      <c r="N282" s="3">
        <f>IF(ISERR(LN(Table1523[[#This Row],[Close Price]]/I281)),"-",LN(Table1523[[#This Row],[Close Price]]/I281))</f>
        <v>-1.9467089164834833E-2</v>
      </c>
    </row>
    <row r="283" spans="1:14" x14ac:dyDescent="0.3">
      <c r="A283" s="1" t="s">
        <v>38</v>
      </c>
      <c r="B283" s="1" t="s">
        <v>14</v>
      </c>
      <c r="C283" s="2">
        <v>43515</v>
      </c>
      <c r="D283" s="1">
        <v>274.7</v>
      </c>
      <c r="E283" s="1">
        <v>274</v>
      </c>
      <c r="F283" s="1">
        <v>279.2</v>
      </c>
      <c r="G283" s="1">
        <v>274</v>
      </c>
      <c r="H283" s="1">
        <v>275.95</v>
      </c>
      <c r="I283" s="1">
        <v>275.89999999999998</v>
      </c>
      <c r="J283" s="1">
        <v>277.69</v>
      </c>
      <c r="K283" s="1">
        <v>34451117</v>
      </c>
      <c r="L283" s="1">
        <v>9566605611</v>
      </c>
      <c r="M283" s="1">
        <v>224512</v>
      </c>
      <c r="N283" s="3">
        <f>IF(ISERR(LN(Table1523[[#This Row],[Close Price]]/I282)),"-",LN(Table1523[[#This Row],[Close Price]]/I282))</f>
        <v>4.3588881220122276E-3</v>
      </c>
    </row>
    <row r="284" spans="1:14" x14ac:dyDescent="0.3">
      <c r="A284" s="1" t="s">
        <v>38</v>
      </c>
      <c r="B284" s="1" t="s">
        <v>14</v>
      </c>
      <c r="C284" s="2">
        <v>43516</v>
      </c>
      <c r="D284" s="1">
        <v>275.89999999999998</v>
      </c>
      <c r="E284" s="1">
        <v>277.25</v>
      </c>
      <c r="F284" s="1">
        <v>277.5</v>
      </c>
      <c r="G284" s="1">
        <v>274.25</v>
      </c>
      <c r="H284" s="1">
        <v>275.85000000000002</v>
      </c>
      <c r="I284" s="1">
        <v>275.85000000000002</v>
      </c>
      <c r="J284" s="1">
        <v>275.38</v>
      </c>
      <c r="K284" s="1">
        <v>5977880</v>
      </c>
      <c r="L284" s="1">
        <v>1646204111.3499999</v>
      </c>
      <c r="M284" s="1">
        <v>78072</v>
      </c>
      <c r="N284" s="3">
        <f>IF(ISERR(LN(Table1523[[#This Row],[Close Price]]/I283)),"-",LN(Table1523[[#This Row],[Close Price]]/I283))</f>
        <v>-1.8124150480048649E-4</v>
      </c>
    </row>
    <row r="285" spans="1:14" x14ac:dyDescent="0.3">
      <c r="A285" s="1" t="s">
        <v>38</v>
      </c>
      <c r="B285" s="1" t="s">
        <v>14</v>
      </c>
      <c r="C285" s="2">
        <v>43517</v>
      </c>
      <c r="D285" s="1">
        <v>275.85000000000002</v>
      </c>
      <c r="E285" s="1">
        <v>275.89999999999998</v>
      </c>
      <c r="F285" s="1">
        <v>276.75</v>
      </c>
      <c r="G285" s="1">
        <v>274.2</v>
      </c>
      <c r="H285" s="1">
        <v>275.05</v>
      </c>
      <c r="I285" s="1">
        <v>275.05</v>
      </c>
      <c r="J285" s="1">
        <v>275.06</v>
      </c>
      <c r="K285" s="1">
        <v>6995026</v>
      </c>
      <c r="L285" s="1">
        <v>1924078885.1500001</v>
      </c>
      <c r="M285" s="1">
        <v>79871</v>
      </c>
      <c r="N285" s="3">
        <f>IF(ISERR(LN(Table1523[[#This Row],[Close Price]]/I284)),"-",LN(Table1523[[#This Row],[Close Price]]/I284))</f>
        <v>-2.9043403969727559E-3</v>
      </c>
    </row>
    <row r="286" spans="1:14" x14ac:dyDescent="0.3">
      <c r="A286" s="1" t="s">
        <v>38</v>
      </c>
      <c r="B286" s="1" t="s">
        <v>14</v>
      </c>
      <c r="C286" s="2">
        <v>43518</v>
      </c>
      <c r="D286" s="1">
        <v>275.05</v>
      </c>
      <c r="E286" s="1">
        <v>275.60000000000002</v>
      </c>
      <c r="F286" s="1">
        <v>275.95</v>
      </c>
      <c r="G286" s="1">
        <v>273.10000000000002</v>
      </c>
      <c r="H286" s="1">
        <v>274.8</v>
      </c>
      <c r="I286" s="1">
        <v>274.3</v>
      </c>
      <c r="J286" s="1">
        <v>273.97000000000003</v>
      </c>
      <c r="K286" s="1">
        <v>8763445</v>
      </c>
      <c r="L286" s="1">
        <v>2400951758.0500002</v>
      </c>
      <c r="M286" s="1">
        <v>97090</v>
      </c>
      <c r="N286" s="3">
        <f>IF(ISERR(LN(Table1523[[#This Row],[Close Price]]/I285)),"-",LN(Table1523[[#This Row],[Close Price]]/I285))</f>
        <v>-2.7305013779095368E-3</v>
      </c>
    </row>
    <row r="287" spans="1:14" x14ac:dyDescent="0.3">
      <c r="A287" s="1" t="s">
        <v>38</v>
      </c>
      <c r="B287" s="1" t="s">
        <v>14</v>
      </c>
      <c r="C287" s="2">
        <v>43521</v>
      </c>
      <c r="D287" s="1">
        <v>274.3</v>
      </c>
      <c r="E287" s="1">
        <v>274.5</v>
      </c>
      <c r="F287" s="1">
        <v>277.14999999999998</v>
      </c>
      <c r="G287" s="1">
        <v>273</v>
      </c>
      <c r="H287" s="1">
        <v>276.5</v>
      </c>
      <c r="I287" s="1">
        <v>276.7</v>
      </c>
      <c r="J287" s="1">
        <v>275.47000000000003</v>
      </c>
      <c r="K287" s="1">
        <v>30047503</v>
      </c>
      <c r="L287" s="1">
        <v>8277152526</v>
      </c>
      <c r="M287" s="1">
        <v>150380</v>
      </c>
      <c r="N287" s="3">
        <f>IF(ISERR(LN(Table1523[[#This Row],[Close Price]]/I286)),"-",LN(Table1523[[#This Row],[Close Price]]/I286))</f>
        <v>8.7114888493226624E-3</v>
      </c>
    </row>
    <row r="288" spans="1:14" x14ac:dyDescent="0.3">
      <c r="A288" s="1" t="s">
        <v>38</v>
      </c>
      <c r="B288" s="1" t="s">
        <v>14</v>
      </c>
      <c r="C288" s="2">
        <v>43522</v>
      </c>
      <c r="D288" s="1">
        <v>276.7</v>
      </c>
      <c r="E288" s="1">
        <v>274.95</v>
      </c>
      <c r="F288" s="1">
        <v>277</v>
      </c>
      <c r="G288" s="1">
        <v>274.05</v>
      </c>
      <c r="H288" s="1">
        <v>275.39999999999998</v>
      </c>
      <c r="I288" s="1">
        <v>275.5</v>
      </c>
      <c r="J288" s="1">
        <v>275.45999999999998</v>
      </c>
      <c r="K288" s="1">
        <v>11779606</v>
      </c>
      <c r="L288" s="1">
        <v>3244801214.9000001</v>
      </c>
      <c r="M288" s="1">
        <v>95568</v>
      </c>
      <c r="N288" s="3">
        <f>IF(ISERR(LN(Table1523[[#This Row],[Close Price]]/I287)),"-",LN(Table1523[[#This Row],[Close Price]]/I287))</f>
        <v>-4.3462581999110421E-3</v>
      </c>
    </row>
    <row r="289" spans="1:14" x14ac:dyDescent="0.3">
      <c r="A289" s="1" t="s">
        <v>38</v>
      </c>
      <c r="B289" s="1" t="s">
        <v>14</v>
      </c>
      <c r="C289" s="2">
        <v>43523</v>
      </c>
      <c r="D289" s="1">
        <v>275.5</v>
      </c>
      <c r="E289" s="1">
        <v>276</v>
      </c>
      <c r="F289" s="1">
        <v>278.89999999999998</v>
      </c>
      <c r="G289" s="1">
        <v>273.89999999999998</v>
      </c>
      <c r="H289" s="1">
        <v>275.14999999999998</v>
      </c>
      <c r="I289" s="1">
        <v>275.10000000000002</v>
      </c>
      <c r="J289" s="1">
        <v>275.81</v>
      </c>
      <c r="K289" s="1">
        <v>13128412</v>
      </c>
      <c r="L289" s="1">
        <v>3620965794.5</v>
      </c>
      <c r="M289" s="1">
        <v>150144</v>
      </c>
      <c r="N289" s="3">
        <f>IF(ISERR(LN(Table1523[[#This Row],[Close Price]]/I288)),"-",LN(Table1523[[#This Row],[Close Price]]/I288))</f>
        <v>-1.4529606624401952E-3</v>
      </c>
    </row>
    <row r="290" spans="1:14" x14ac:dyDescent="0.3">
      <c r="A290" s="1" t="s">
        <v>38</v>
      </c>
      <c r="B290" s="1" t="s">
        <v>14</v>
      </c>
      <c r="C290" s="2">
        <v>43524</v>
      </c>
      <c r="D290" s="1">
        <v>275.10000000000002</v>
      </c>
      <c r="E290" s="1">
        <v>277.3</v>
      </c>
      <c r="F290" s="1">
        <v>277.3</v>
      </c>
      <c r="G290" s="1">
        <v>274.25</v>
      </c>
      <c r="H290" s="1">
        <v>276.5</v>
      </c>
      <c r="I290" s="1">
        <v>276.05</v>
      </c>
      <c r="J290" s="1">
        <v>275.77999999999997</v>
      </c>
      <c r="K290" s="1">
        <v>43208896</v>
      </c>
      <c r="L290" s="1">
        <v>11916046785.75</v>
      </c>
      <c r="M290" s="1">
        <v>140246</v>
      </c>
      <c r="N290" s="3">
        <f>IF(ISERR(LN(Table1523[[#This Row],[Close Price]]/I289)),"-",LN(Table1523[[#This Row],[Close Price]]/I289))</f>
        <v>3.4473407995247139E-3</v>
      </c>
    </row>
    <row r="291" spans="1:14" x14ac:dyDescent="0.3">
      <c r="A291" s="1" t="s">
        <v>38</v>
      </c>
      <c r="B291" s="1" t="s">
        <v>14</v>
      </c>
      <c r="C291" s="2">
        <v>43525</v>
      </c>
      <c r="D291" s="1">
        <v>276.05</v>
      </c>
      <c r="E291" s="1">
        <v>276.45</v>
      </c>
      <c r="F291" s="1">
        <v>279</v>
      </c>
      <c r="G291" s="1">
        <v>276.25</v>
      </c>
      <c r="H291" s="1">
        <v>278.3</v>
      </c>
      <c r="I291" s="1">
        <v>278.2</v>
      </c>
      <c r="J291" s="1">
        <v>277.45999999999998</v>
      </c>
      <c r="K291" s="1">
        <v>8830848</v>
      </c>
      <c r="L291" s="1">
        <v>2450195551.1500001</v>
      </c>
      <c r="M291" s="1">
        <v>73125</v>
      </c>
      <c r="N291" s="3">
        <f>IF(ISERR(LN(Table1523[[#This Row],[Close Price]]/I290)),"-",LN(Table1523[[#This Row],[Close Price]]/I290))</f>
        <v>7.7582707592887311E-3</v>
      </c>
    </row>
    <row r="292" spans="1:14" x14ac:dyDescent="0.3">
      <c r="A292" s="1" t="s">
        <v>38</v>
      </c>
      <c r="B292" s="1" t="s">
        <v>14</v>
      </c>
      <c r="C292" s="2">
        <v>43529</v>
      </c>
      <c r="D292" s="1">
        <v>278.2</v>
      </c>
      <c r="E292" s="1">
        <v>280</v>
      </c>
      <c r="F292" s="1">
        <v>284</v>
      </c>
      <c r="G292" s="1">
        <v>276.05</v>
      </c>
      <c r="H292" s="1">
        <v>284</v>
      </c>
      <c r="I292" s="1">
        <v>282.55</v>
      </c>
      <c r="J292" s="1">
        <v>279.76</v>
      </c>
      <c r="K292" s="1">
        <v>13580306</v>
      </c>
      <c r="L292" s="1">
        <v>3799286136.4000001</v>
      </c>
      <c r="M292" s="1">
        <v>195344</v>
      </c>
      <c r="N292" s="3">
        <f>IF(ISERR(LN(Table1523[[#This Row],[Close Price]]/I291)),"-",LN(Table1523[[#This Row],[Close Price]]/I291))</f>
        <v>1.5515246586509974E-2</v>
      </c>
    </row>
    <row r="293" spans="1:14" x14ac:dyDescent="0.3">
      <c r="A293" s="1" t="s">
        <v>38</v>
      </c>
      <c r="B293" s="1" t="s">
        <v>14</v>
      </c>
      <c r="C293" s="2">
        <v>43530</v>
      </c>
      <c r="D293" s="1">
        <v>282.55</v>
      </c>
      <c r="E293" s="1">
        <v>285</v>
      </c>
      <c r="F293" s="1">
        <v>289.2</v>
      </c>
      <c r="G293" s="1">
        <v>284.75</v>
      </c>
      <c r="H293" s="1">
        <v>285.95</v>
      </c>
      <c r="I293" s="1">
        <v>285.75</v>
      </c>
      <c r="J293" s="1">
        <v>286.76</v>
      </c>
      <c r="K293" s="1">
        <v>20045621</v>
      </c>
      <c r="L293" s="1">
        <v>5748368446.6999998</v>
      </c>
      <c r="M293" s="1">
        <v>168992</v>
      </c>
      <c r="N293" s="3">
        <f>IF(ISERR(LN(Table1523[[#This Row],[Close Price]]/I292)),"-",LN(Table1523[[#This Row],[Close Price]]/I292))</f>
        <v>1.1261776599067606E-2</v>
      </c>
    </row>
    <row r="294" spans="1:14" x14ac:dyDescent="0.3">
      <c r="A294" s="1" t="s">
        <v>38</v>
      </c>
      <c r="B294" s="1" t="s">
        <v>14</v>
      </c>
      <c r="C294" s="2">
        <v>43531</v>
      </c>
      <c r="D294" s="1">
        <v>285.75</v>
      </c>
      <c r="E294" s="1">
        <v>286.7</v>
      </c>
      <c r="F294" s="1">
        <v>291</v>
      </c>
      <c r="G294" s="1">
        <v>285.85000000000002</v>
      </c>
      <c r="H294" s="1">
        <v>289.5</v>
      </c>
      <c r="I294" s="1">
        <v>290.10000000000002</v>
      </c>
      <c r="J294" s="1">
        <v>288.8</v>
      </c>
      <c r="K294" s="1">
        <v>14287507</v>
      </c>
      <c r="L294" s="1">
        <v>4126277237.1500001</v>
      </c>
      <c r="M294" s="1">
        <v>276711</v>
      </c>
      <c r="N294" s="3">
        <f>IF(ISERR(LN(Table1523[[#This Row],[Close Price]]/I293)),"-",LN(Table1523[[#This Row],[Close Price]]/I293))</f>
        <v>1.5108388452438474E-2</v>
      </c>
    </row>
    <row r="295" spans="1:14" x14ac:dyDescent="0.3">
      <c r="A295" s="1" t="s">
        <v>38</v>
      </c>
      <c r="B295" s="1" t="s">
        <v>14</v>
      </c>
      <c r="C295" s="2">
        <v>43532</v>
      </c>
      <c r="D295" s="1">
        <v>290.10000000000002</v>
      </c>
      <c r="E295" s="1">
        <v>290.3</v>
      </c>
      <c r="F295" s="1">
        <v>293</v>
      </c>
      <c r="G295" s="1">
        <v>288.39999999999998</v>
      </c>
      <c r="H295" s="1">
        <v>291.7</v>
      </c>
      <c r="I295" s="1">
        <v>292</v>
      </c>
      <c r="J295" s="1">
        <v>291.52999999999997</v>
      </c>
      <c r="K295" s="1">
        <v>12681454</v>
      </c>
      <c r="L295" s="1">
        <v>3696980599.1999998</v>
      </c>
      <c r="M295" s="1">
        <v>159797</v>
      </c>
      <c r="N295" s="3">
        <f>IF(ISERR(LN(Table1523[[#This Row],[Close Price]]/I294)),"-",LN(Table1523[[#This Row],[Close Price]]/I294))</f>
        <v>6.5281111409233499E-3</v>
      </c>
    </row>
    <row r="296" spans="1:14" x14ac:dyDescent="0.3">
      <c r="A296" s="1" t="s">
        <v>38</v>
      </c>
      <c r="B296" s="1" t="s">
        <v>14</v>
      </c>
      <c r="C296" s="2">
        <v>43535</v>
      </c>
      <c r="D296" s="1">
        <v>292</v>
      </c>
      <c r="E296" s="1">
        <v>293</v>
      </c>
      <c r="F296" s="1">
        <v>294.89999999999998</v>
      </c>
      <c r="G296" s="1">
        <v>291.10000000000002</v>
      </c>
      <c r="H296" s="1">
        <v>293.10000000000002</v>
      </c>
      <c r="I296" s="1">
        <v>292.95</v>
      </c>
      <c r="J296" s="1">
        <v>293.18</v>
      </c>
      <c r="K296" s="1">
        <v>14720968</v>
      </c>
      <c r="L296" s="1">
        <v>4315939803.6000004</v>
      </c>
      <c r="M296" s="1">
        <v>132693</v>
      </c>
      <c r="N296" s="3">
        <f>IF(ISERR(LN(Table1523[[#This Row],[Close Price]]/I295)),"-",LN(Table1523[[#This Row],[Close Price]]/I295))</f>
        <v>3.248143722515836E-3</v>
      </c>
    </row>
    <row r="297" spans="1:14" x14ac:dyDescent="0.3">
      <c r="A297" s="1" t="s">
        <v>38</v>
      </c>
      <c r="B297" s="1" t="s">
        <v>14</v>
      </c>
      <c r="C297" s="2">
        <v>43536</v>
      </c>
      <c r="D297" s="1">
        <v>292.95</v>
      </c>
      <c r="E297" s="1">
        <v>294</v>
      </c>
      <c r="F297" s="1">
        <v>295.64999999999998</v>
      </c>
      <c r="G297" s="1">
        <v>293.14999999999998</v>
      </c>
      <c r="H297" s="1">
        <v>294.5</v>
      </c>
      <c r="I297" s="1">
        <v>294.5</v>
      </c>
      <c r="J297" s="1">
        <v>294.38</v>
      </c>
      <c r="K297" s="1">
        <v>14142103</v>
      </c>
      <c r="L297" s="1">
        <v>4163217859.0999999</v>
      </c>
      <c r="M297" s="1">
        <v>129956</v>
      </c>
      <c r="N297" s="3">
        <f>IF(ISERR(LN(Table1523[[#This Row],[Close Price]]/I296)),"-",LN(Table1523[[#This Row],[Close Price]]/I296))</f>
        <v>5.2770571008438193E-3</v>
      </c>
    </row>
    <row r="298" spans="1:14" x14ac:dyDescent="0.3">
      <c r="A298" s="1" t="s">
        <v>38</v>
      </c>
      <c r="B298" s="1" t="s">
        <v>14</v>
      </c>
      <c r="C298" s="2">
        <v>43537</v>
      </c>
      <c r="D298" s="1">
        <v>294.5</v>
      </c>
      <c r="E298" s="1">
        <v>295</v>
      </c>
      <c r="F298" s="1">
        <v>297</v>
      </c>
      <c r="G298" s="1">
        <v>294.14999999999998</v>
      </c>
      <c r="H298" s="1">
        <v>295</v>
      </c>
      <c r="I298" s="1">
        <v>294.89999999999998</v>
      </c>
      <c r="J298" s="1">
        <v>295.2</v>
      </c>
      <c r="K298" s="1">
        <v>11070294</v>
      </c>
      <c r="L298" s="1">
        <v>3267992757.4499998</v>
      </c>
      <c r="M298" s="1">
        <v>97884</v>
      </c>
      <c r="N298" s="3">
        <f>IF(ISERR(LN(Table1523[[#This Row],[Close Price]]/I297)),"-",LN(Table1523[[#This Row],[Close Price]]/I297))</f>
        <v>1.3573127295891314E-3</v>
      </c>
    </row>
    <row r="299" spans="1:14" x14ac:dyDescent="0.3">
      <c r="A299" s="1" t="s">
        <v>38</v>
      </c>
      <c r="B299" s="1" t="s">
        <v>14</v>
      </c>
      <c r="C299" s="2">
        <v>43538</v>
      </c>
      <c r="D299" s="1">
        <v>294.89999999999998</v>
      </c>
      <c r="E299" s="1">
        <v>295.39999999999998</v>
      </c>
      <c r="F299" s="1">
        <v>296</v>
      </c>
      <c r="G299" s="1">
        <v>290.45</v>
      </c>
      <c r="H299" s="1">
        <v>295.5</v>
      </c>
      <c r="I299" s="1">
        <v>295.5</v>
      </c>
      <c r="J299" s="1">
        <v>293.62</v>
      </c>
      <c r="K299" s="1">
        <v>10113962</v>
      </c>
      <c r="L299" s="1">
        <v>2969696845.75</v>
      </c>
      <c r="M299" s="1">
        <v>135308</v>
      </c>
      <c r="N299" s="3">
        <f>IF(ISERR(LN(Table1523[[#This Row],[Close Price]]/I298)),"-",LN(Table1523[[#This Row],[Close Price]]/I298))</f>
        <v>2.0325210249224307E-3</v>
      </c>
    </row>
    <row r="300" spans="1:14" x14ac:dyDescent="0.3">
      <c r="A300" s="1" t="s">
        <v>38</v>
      </c>
      <c r="B300" s="1" t="s">
        <v>14</v>
      </c>
      <c r="C300" s="2">
        <v>43539</v>
      </c>
      <c r="D300" s="1">
        <v>295.5</v>
      </c>
      <c r="E300" s="1">
        <v>295.95</v>
      </c>
      <c r="F300" s="1">
        <v>296.55</v>
      </c>
      <c r="G300" s="1">
        <v>289.35000000000002</v>
      </c>
      <c r="H300" s="1">
        <v>291.60000000000002</v>
      </c>
      <c r="I300" s="1">
        <v>290.8</v>
      </c>
      <c r="J300" s="1">
        <v>291.89999999999998</v>
      </c>
      <c r="K300" s="1">
        <v>21395473</v>
      </c>
      <c r="L300" s="1">
        <v>6245445135.3000002</v>
      </c>
      <c r="M300" s="1">
        <v>119469</v>
      </c>
      <c r="N300" s="3">
        <f>IF(ISERR(LN(Table1523[[#This Row],[Close Price]]/I299)),"-",LN(Table1523[[#This Row],[Close Price]]/I299))</f>
        <v>-1.6033091186788532E-2</v>
      </c>
    </row>
    <row r="301" spans="1:14" x14ac:dyDescent="0.3">
      <c r="A301" s="1" t="s">
        <v>38</v>
      </c>
      <c r="B301" s="1" t="s">
        <v>14</v>
      </c>
      <c r="C301" s="2">
        <v>43542</v>
      </c>
      <c r="D301" s="1">
        <v>290.8</v>
      </c>
      <c r="E301" s="1">
        <v>292</v>
      </c>
      <c r="F301" s="1">
        <v>294.2</v>
      </c>
      <c r="G301" s="1">
        <v>291.3</v>
      </c>
      <c r="H301" s="1">
        <v>293.2</v>
      </c>
      <c r="I301" s="1">
        <v>293.75</v>
      </c>
      <c r="J301" s="1">
        <v>292.93</v>
      </c>
      <c r="K301" s="1">
        <v>9166882</v>
      </c>
      <c r="L301" s="1">
        <v>2685252841.4499998</v>
      </c>
      <c r="M301" s="1">
        <v>112390</v>
      </c>
      <c r="N301" s="3">
        <f>IF(ISERR(LN(Table1523[[#This Row],[Close Price]]/I300)),"-",LN(Table1523[[#This Row],[Close Price]]/I300))</f>
        <v>1.0093319799004451E-2</v>
      </c>
    </row>
    <row r="302" spans="1:14" x14ac:dyDescent="0.3">
      <c r="A302" s="1" t="s">
        <v>38</v>
      </c>
      <c r="B302" s="1" t="s">
        <v>14</v>
      </c>
      <c r="C302" s="2">
        <v>43543</v>
      </c>
      <c r="D302" s="1">
        <v>293.75</v>
      </c>
      <c r="E302" s="1">
        <v>294.60000000000002</v>
      </c>
      <c r="F302" s="1">
        <v>300</v>
      </c>
      <c r="G302" s="1">
        <v>293.35000000000002</v>
      </c>
      <c r="H302" s="1">
        <v>299.7</v>
      </c>
      <c r="I302" s="1">
        <v>299.45</v>
      </c>
      <c r="J302" s="1">
        <v>297.33999999999997</v>
      </c>
      <c r="K302" s="1">
        <v>15756420</v>
      </c>
      <c r="L302" s="1">
        <v>4685045995.25</v>
      </c>
      <c r="M302" s="1">
        <v>132436</v>
      </c>
      <c r="N302" s="3">
        <f>IF(ISERR(LN(Table1523[[#This Row],[Close Price]]/I301)),"-",LN(Table1523[[#This Row],[Close Price]]/I301))</f>
        <v>1.9218393252102669E-2</v>
      </c>
    </row>
    <row r="303" spans="1:14" x14ac:dyDescent="0.3">
      <c r="A303" s="1" t="s">
        <v>38</v>
      </c>
      <c r="B303" s="1" t="s">
        <v>14</v>
      </c>
      <c r="C303" s="2">
        <v>43544</v>
      </c>
      <c r="D303" s="1">
        <v>299.45</v>
      </c>
      <c r="E303" s="1">
        <v>300</v>
      </c>
      <c r="F303" s="1">
        <v>301.95</v>
      </c>
      <c r="G303" s="1">
        <v>296.60000000000002</v>
      </c>
      <c r="H303" s="1">
        <v>298.55</v>
      </c>
      <c r="I303" s="1">
        <v>298.89999999999998</v>
      </c>
      <c r="J303" s="1">
        <v>299.02</v>
      </c>
      <c r="K303" s="1">
        <v>15619922</v>
      </c>
      <c r="L303" s="1">
        <v>4670747122.6499996</v>
      </c>
      <c r="M303" s="1">
        <v>149438</v>
      </c>
      <c r="N303" s="3">
        <f>IF(ISERR(LN(Table1523[[#This Row],[Close Price]]/I302)),"-",LN(Table1523[[#This Row],[Close Price]]/I302))</f>
        <v>-1.8383894205793274E-3</v>
      </c>
    </row>
    <row r="304" spans="1:14" x14ac:dyDescent="0.3">
      <c r="A304" s="1" t="s">
        <v>38</v>
      </c>
      <c r="B304" s="1" t="s">
        <v>14</v>
      </c>
      <c r="C304" s="2">
        <v>43546</v>
      </c>
      <c r="D304" s="1">
        <v>298.89999999999998</v>
      </c>
      <c r="E304" s="1">
        <v>300</v>
      </c>
      <c r="F304" s="1">
        <v>300</v>
      </c>
      <c r="G304" s="1">
        <v>296.55</v>
      </c>
      <c r="H304" s="1">
        <v>298.75</v>
      </c>
      <c r="I304" s="1">
        <v>298.2</v>
      </c>
      <c r="J304" s="1">
        <v>298.11</v>
      </c>
      <c r="K304" s="1">
        <v>8067384</v>
      </c>
      <c r="L304" s="1">
        <v>2404947406.6500001</v>
      </c>
      <c r="M304" s="1">
        <v>78074</v>
      </c>
      <c r="N304" s="3" t="str">
        <f>IF(ISERR(LN(Table1523[[#This Row],[Close Price]]/#REF!)),"-",LN(Table1523[[#This Row],[Close Price]]/#REF!))</f>
        <v>-</v>
      </c>
    </row>
    <row r="305" spans="1:14" x14ac:dyDescent="0.3">
      <c r="A305" s="1" t="s">
        <v>38</v>
      </c>
      <c r="B305" s="1" t="s">
        <v>14</v>
      </c>
      <c r="C305" s="2">
        <v>43549</v>
      </c>
      <c r="D305" s="1">
        <v>298.2</v>
      </c>
      <c r="E305" s="1">
        <v>297</v>
      </c>
      <c r="F305" s="1">
        <v>297</v>
      </c>
      <c r="G305" s="1">
        <v>293.2</v>
      </c>
      <c r="H305" s="1">
        <v>294.25</v>
      </c>
      <c r="I305" s="1">
        <v>295.05</v>
      </c>
      <c r="J305" s="1">
        <v>294.75</v>
      </c>
      <c r="K305" s="1">
        <v>8015871</v>
      </c>
      <c r="L305" s="1">
        <v>2362683216.1999998</v>
      </c>
      <c r="M305" s="1">
        <v>69876</v>
      </c>
      <c r="N305" s="3">
        <f>IF(ISERR(LN(Table1523[[#This Row],[Close Price]]/I304)),"-",LN(Table1523[[#This Row],[Close Price]]/I304))</f>
        <v>-1.0619568827460148E-2</v>
      </c>
    </row>
    <row r="306" spans="1:14" x14ac:dyDescent="0.3">
      <c r="A306" s="1" t="s">
        <v>38</v>
      </c>
      <c r="B306" s="1" t="s">
        <v>14</v>
      </c>
      <c r="C306" s="2">
        <v>43550</v>
      </c>
      <c r="D306" s="1">
        <v>295.05</v>
      </c>
      <c r="E306" s="1">
        <v>295</v>
      </c>
      <c r="F306" s="1">
        <v>296.35000000000002</v>
      </c>
      <c r="G306" s="1">
        <v>291.05</v>
      </c>
      <c r="H306" s="1">
        <v>294</v>
      </c>
      <c r="I306" s="1">
        <v>293.39999999999998</v>
      </c>
      <c r="J306" s="1">
        <v>293.19</v>
      </c>
      <c r="K306" s="1">
        <v>10763629</v>
      </c>
      <c r="L306" s="1">
        <v>3155818304.5500002</v>
      </c>
      <c r="M306" s="1">
        <v>102964</v>
      </c>
      <c r="N306" s="3">
        <f>IF(ISERR(LN(Table1523[[#This Row],[Close Price]]/I305)),"-",LN(Table1523[[#This Row],[Close Price]]/I305))</f>
        <v>-5.6079677942965514E-3</v>
      </c>
    </row>
    <row r="307" spans="1:14" x14ac:dyDescent="0.3">
      <c r="A307" s="1" t="s">
        <v>38</v>
      </c>
      <c r="B307" s="1" t="s">
        <v>14</v>
      </c>
      <c r="C307" s="2">
        <v>43551</v>
      </c>
      <c r="D307" s="1">
        <v>293.39999999999998</v>
      </c>
      <c r="E307" s="1">
        <v>294</v>
      </c>
      <c r="F307" s="1">
        <v>296.7</v>
      </c>
      <c r="G307" s="1">
        <v>291.60000000000002</v>
      </c>
      <c r="H307" s="1">
        <v>292.7</v>
      </c>
      <c r="I307" s="1">
        <v>293.10000000000002</v>
      </c>
      <c r="J307" s="1">
        <v>294.27</v>
      </c>
      <c r="K307" s="1">
        <v>8432517</v>
      </c>
      <c r="L307" s="1">
        <v>2481399656.4000001</v>
      </c>
      <c r="M307" s="1">
        <v>73984</v>
      </c>
      <c r="N307" s="3">
        <f>IF(ISERR(LN(Table1523[[#This Row],[Close Price]]/I306)),"-",LN(Table1523[[#This Row],[Close Price]]/I306))</f>
        <v>-1.0230179920344034E-3</v>
      </c>
    </row>
    <row r="308" spans="1:14" x14ac:dyDescent="0.3">
      <c r="A308" s="1" t="s">
        <v>38</v>
      </c>
      <c r="B308" s="1" t="s">
        <v>14</v>
      </c>
      <c r="C308" s="2">
        <v>43552</v>
      </c>
      <c r="D308" s="1">
        <v>293.10000000000002</v>
      </c>
      <c r="E308" s="1">
        <v>294.10000000000002</v>
      </c>
      <c r="F308" s="1">
        <v>302</v>
      </c>
      <c r="G308" s="1">
        <v>293</v>
      </c>
      <c r="H308" s="1">
        <v>301</v>
      </c>
      <c r="I308" s="1">
        <v>300</v>
      </c>
      <c r="J308" s="1">
        <v>298.2</v>
      </c>
      <c r="K308" s="1">
        <v>17752380</v>
      </c>
      <c r="L308" s="1">
        <v>5293830035.3999996</v>
      </c>
      <c r="M308" s="1">
        <v>108956</v>
      </c>
      <c r="N308" s="3">
        <f>IF(ISERR(LN(Table1523[[#This Row],[Close Price]]/I307)),"-",LN(Table1523[[#This Row],[Close Price]]/I307))</f>
        <v>2.3268626939354269E-2</v>
      </c>
    </row>
    <row r="309" spans="1:14" x14ac:dyDescent="0.3">
      <c r="A309" s="1" t="s">
        <v>38</v>
      </c>
      <c r="B309" s="1" t="s">
        <v>14</v>
      </c>
      <c r="C309" s="2">
        <v>43553</v>
      </c>
      <c r="D309" s="1">
        <v>300</v>
      </c>
      <c r="E309" s="1">
        <v>302</v>
      </c>
      <c r="F309" s="1">
        <v>303</v>
      </c>
      <c r="G309" s="1">
        <v>295.45</v>
      </c>
      <c r="H309" s="1">
        <v>296.55</v>
      </c>
      <c r="I309" s="1">
        <v>297.25</v>
      </c>
      <c r="J309" s="1">
        <v>297.57</v>
      </c>
      <c r="K309" s="1">
        <v>11913335</v>
      </c>
      <c r="L309" s="1">
        <v>3545082413.4499998</v>
      </c>
      <c r="M309" s="1">
        <v>87977</v>
      </c>
      <c r="N309" s="3">
        <f>IF(ISERR(LN(Table1523[[#This Row],[Close Price]]/I308)),"-",LN(Table1523[[#This Row],[Close Price]]/I308))</f>
        <v>-9.2089390853098366E-3</v>
      </c>
    </row>
    <row r="310" spans="1:14" x14ac:dyDescent="0.3">
      <c r="A310" s="1" t="s">
        <v>38</v>
      </c>
      <c r="B310" s="1" t="s">
        <v>14</v>
      </c>
      <c r="C310" s="2">
        <v>43556</v>
      </c>
      <c r="D310" s="1">
        <v>297.25</v>
      </c>
      <c r="E310" s="1">
        <v>297</v>
      </c>
      <c r="F310" s="1">
        <v>299.2</v>
      </c>
      <c r="G310" s="1">
        <v>296.55</v>
      </c>
      <c r="H310" s="1">
        <v>297.39999999999998</v>
      </c>
      <c r="I310" s="1">
        <v>297.25</v>
      </c>
      <c r="J310" s="1">
        <v>297.81</v>
      </c>
      <c r="K310" s="1">
        <v>6203276</v>
      </c>
      <c r="L310" s="1">
        <v>1847427385.95</v>
      </c>
      <c r="M310" s="1">
        <v>97253</v>
      </c>
      <c r="N310" s="3">
        <f>IF(ISERR(LN(Table1523[[#This Row],[Close Price]]/I309)),"-",LN(Table1523[[#This Row],[Close Price]]/I309))</f>
        <v>0</v>
      </c>
    </row>
    <row r="311" spans="1:14" x14ac:dyDescent="0.3">
      <c r="A311" s="1" t="s">
        <v>38</v>
      </c>
      <c r="B311" s="1" t="s">
        <v>14</v>
      </c>
      <c r="C311" s="2">
        <v>43557</v>
      </c>
      <c r="D311" s="1">
        <v>297.25</v>
      </c>
      <c r="E311" s="1">
        <v>297.39999999999998</v>
      </c>
      <c r="F311" s="1">
        <v>300</v>
      </c>
      <c r="G311" s="1">
        <v>294.64999999999998</v>
      </c>
      <c r="H311" s="1">
        <v>298.10000000000002</v>
      </c>
      <c r="I311" s="1">
        <v>297.89999999999998</v>
      </c>
      <c r="J311" s="1">
        <v>297.74</v>
      </c>
      <c r="K311" s="1">
        <v>9849417</v>
      </c>
      <c r="L311" s="1">
        <v>2932590627.75</v>
      </c>
      <c r="M311" s="1">
        <v>102850</v>
      </c>
      <c r="N311" s="3">
        <f>IF(ISERR(LN(Table1523[[#This Row],[Close Price]]/I310)),"-",LN(Table1523[[#This Row],[Close Price]]/I310))</f>
        <v>2.1843241483453053E-3</v>
      </c>
    </row>
    <row r="312" spans="1:14" x14ac:dyDescent="0.3">
      <c r="A312" s="1" t="s">
        <v>38</v>
      </c>
      <c r="B312" s="1" t="s">
        <v>14</v>
      </c>
      <c r="C312" s="2">
        <v>43558</v>
      </c>
      <c r="D312" s="1">
        <v>297.89999999999998</v>
      </c>
      <c r="E312" s="1">
        <v>298</v>
      </c>
      <c r="F312" s="1">
        <v>299</v>
      </c>
      <c r="G312" s="1">
        <v>295.14999999999998</v>
      </c>
      <c r="H312" s="1">
        <v>295.5</v>
      </c>
      <c r="I312" s="1">
        <v>296.14999999999998</v>
      </c>
      <c r="J312" s="1">
        <v>297.5</v>
      </c>
      <c r="K312" s="1">
        <v>9064767</v>
      </c>
      <c r="L312" s="1">
        <v>2696778799.25</v>
      </c>
      <c r="M312" s="1">
        <v>82684</v>
      </c>
      <c r="N312" s="3">
        <f>IF(ISERR(LN(Table1523[[#This Row],[Close Price]]/I311)),"-",LN(Table1523[[#This Row],[Close Price]]/I311))</f>
        <v>-5.8917769962624801E-3</v>
      </c>
    </row>
    <row r="313" spans="1:14" x14ac:dyDescent="0.3">
      <c r="A313" s="1" t="s">
        <v>38</v>
      </c>
      <c r="B313" s="1" t="s">
        <v>14</v>
      </c>
      <c r="C313" s="2">
        <v>43559</v>
      </c>
      <c r="D313" s="1">
        <v>296.14999999999998</v>
      </c>
      <c r="E313" s="1">
        <v>296</v>
      </c>
      <c r="F313" s="1">
        <v>297.3</v>
      </c>
      <c r="G313" s="1">
        <v>293.75</v>
      </c>
      <c r="H313" s="1">
        <v>295.5</v>
      </c>
      <c r="I313" s="1">
        <v>294.8</v>
      </c>
      <c r="J313" s="1">
        <v>294.95</v>
      </c>
      <c r="K313" s="1">
        <v>6965053</v>
      </c>
      <c r="L313" s="1">
        <v>2054344611.4000001</v>
      </c>
      <c r="M313" s="1">
        <v>91968</v>
      </c>
      <c r="N313" s="3">
        <f>IF(ISERR(LN(Table1523[[#This Row],[Close Price]]/I312)),"-",LN(Table1523[[#This Row],[Close Price]]/I312))</f>
        <v>-4.5689224077925718E-3</v>
      </c>
    </row>
    <row r="314" spans="1:14" x14ac:dyDescent="0.3">
      <c r="A314" s="1" t="s">
        <v>38</v>
      </c>
      <c r="B314" s="1" t="s">
        <v>14</v>
      </c>
      <c r="C314" s="2">
        <v>43560</v>
      </c>
      <c r="D314" s="1">
        <v>294.8</v>
      </c>
      <c r="E314" s="1">
        <v>295.05</v>
      </c>
      <c r="F314" s="1">
        <v>296.39999999999998</v>
      </c>
      <c r="G314" s="1">
        <v>292.64999999999998</v>
      </c>
      <c r="H314" s="1">
        <v>295.45</v>
      </c>
      <c r="I314" s="1">
        <v>294.55</v>
      </c>
      <c r="J314" s="1">
        <v>294.04000000000002</v>
      </c>
      <c r="K314" s="1">
        <v>7806991</v>
      </c>
      <c r="L314" s="1">
        <v>2295571863.0999999</v>
      </c>
      <c r="M314" s="1">
        <v>121882</v>
      </c>
      <c r="N314" s="3">
        <f>IF(ISERR(LN(Table1523[[#This Row],[Close Price]]/I313)),"-",LN(Table1523[[#This Row],[Close Price]]/I313))</f>
        <v>-8.4839234748514765E-4</v>
      </c>
    </row>
    <row r="315" spans="1:14" x14ac:dyDescent="0.3">
      <c r="A315" s="1" t="s">
        <v>38</v>
      </c>
      <c r="B315" s="1" t="s">
        <v>14</v>
      </c>
      <c r="C315" s="2">
        <v>43563</v>
      </c>
      <c r="D315" s="1">
        <v>294.55</v>
      </c>
      <c r="E315" s="1">
        <v>294.64999999999998</v>
      </c>
      <c r="F315" s="1">
        <v>295</v>
      </c>
      <c r="G315" s="1">
        <v>291.7</v>
      </c>
      <c r="H315" s="1">
        <v>292.3</v>
      </c>
      <c r="I315" s="1">
        <v>292.75</v>
      </c>
      <c r="J315" s="1">
        <v>292.86</v>
      </c>
      <c r="K315" s="1">
        <v>5288853</v>
      </c>
      <c r="L315" s="1">
        <v>1548883991</v>
      </c>
      <c r="M315" s="1">
        <v>65374</v>
      </c>
      <c r="N315" s="3">
        <f>IF(ISERR(LN(Table1523[[#This Row],[Close Price]]/I314)),"-",LN(Table1523[[#This Row],[Close Price]]/I314))</f>
        <v>-6.1297654898696515E-3</v>
      </c>
    </row>
    <row r="316" spans="1:14" x14ac:dyDescent="0.3">
      <c r="A316" s="1" t="s">
        <v>38</v>
      </c>
      <c r="B316" s="1" t="s">
        <v>14</v>
      </c>
      <c r="C316" s="2">
        <v>43564</v>
      </c>
      <c r="D316" s="1">
        <v>292.75</v>
      </c>
      <c r="E316" s="1">
        <v>292.5</v>
      </c>
      <c r="F316" s="1">
        <v>296.7</v>
      </c>
      <c r="G316" s="1">
        <v>292.25</v>
      </c>
      <c r="H316" s="1">
        <v>296</v>
      </c>
      <c r="I316" s="1">
        <v>296.3</v>
      </c>
      <c r="J316" s="1">
        <v>295.24</v>
      </c>
      <c r="K316" s="1">
        <v>6175672</v>
      </c>
      <c r="L316" s="1">
        <v>1823335235.3499999</v>
      </c>
      <c r="M316" s="1">
        <v>93094</v>
      </c>
      <c r="N316" s="3">
        <f>IF(ISERR(LN(Table1523[[#This Row],[Close Price]]/I315)),"-",LN(Table1523[[#This Row],[Close Price]]/I315))</f>
        <v>1.2053452101692883E-2</v>
      </c>
    </row>
    <row r="317" spans="1:14" x14ac:dyDescent="0.3">
      <c r="A317" s="1" t="s">
        <v>38</v>
      </c>
      <c r="B317" s="1" t="s">
        <v>14</v>
      </c>
      <c r="C317" s="2">
        <v>43565</v>
      </c>
      <c r="D317" s="1">
        <v>296.3</v>
      </c>
      <c r="E317" s="1">
        <v>296.05</v>
      </c>
      <c r="F317" s="1">
        <v>296.55</v>
      </c>
      <c r="G317" s="1">
        <v>293.5</v>
      </c>
      <c r="H317" s="1">
        <v>294.3</v>
      </c>
      <c r="I317" s="1">
        <v>294.7</v>
      </c>
      <c r="J317" s="1">
        <v>295.11</v>
      </c>
      <c r="K317" s="1">
        <v>5334642</v>
      </c>
      <c r="L317" s="1">
        <v>1574292020.8499999</v>
      </c>
      <c r="M317" s="1">
        <v>91950</v>
      </c>
      <c r="N317" s="3">
        <f>IF(ISERR(LN(Table1523[[#This Row],[Close Price]]/I316)),"-",LN(Table1523[[#This Row],[Close Price]]/I316))</f>
        <v>-5.4145648358705865E-3</v>
      </c>
    </row>
    <row r="318" spans="1:14" x14ac:dyDescent="0.3">
      <c r="A318" s="1" t="s">
        <v>38</v>
      </c>
      <c r="B318" s="1" t="s">
        <v>14</v>
      </c>
      <c r="C318" s="2">
        <v>43566</v>
      </c>
      <c r="D318" s="1">
        <v>294.7</v>
      </c>
      <c r="E318" s="1">
        <v>294.55</v>
      </c>
      <c r="F318" s="1">
        <v>297.45</v>
      </c>
      <c r="G318" s="1">
        <v>293</v>
      </c>
      <c r="H318" s="1">
        <v>297.45</v>
      </c>
      <c r="I318" s="1">
        <v>296.39999999999998</v>
      </c>
      <c r="J318" s="1">
        <v>295.33</v>
      </c>
      <c r="K318" s="1">
        <v>10764968</v>
      </c>
      <c r="L318" s="1">
        <v>3179188000.25</v>
      </c>
      <c r="M318" s="1">
        <v>103086</v>
      </c>
      <c r="N318" s="3">
        <f>IF(ISERR(LN(Table1523[[#This Row],[Close Price]]/I317)),"-",LN(Table1523[[#This Row],[Close Price]]/I317))</f>
        <v>5.7520036782827393E-3</v>
      </c>
    </row>
    <row r="319" spans="1:14" x14ac:dyDescent="0.3">
      <c r="A319" s="1" t="s">
        <v>38</v>
      </c>
      <c r="B319" s="1" t="s">
        <v>14</v>
      </c>
      <c r="C319" s="2">
        <v>43567</v>
      </c>
      <c r="D319" s="1">
        <v>296.39999999999998</v>
      </c>
      <c r="E319" s="1">
        <v>296.64999999999998</v>
      </c>
      <c r="F319" s="1">
        <v>307.39999999999998</v>
      </c>
      <c r="G319" s="1">
        <v>295.60000000000002</v>
      </c>
      <c r="H319" s="1">
        <v>307.39999999999998</v>
      </c>
      <c r="I319" s="1">
        <v>305.75</v>
      </c>
      <c r="J319" s="1">
        <v>302.45999999999998</v>
      </c>
      <c r="K319" s="1">
        <v>21818291</v>
      </c>
      <c r="L319" s="1">
        <v>6599107448.6499996</v>
      </c>
      <c r="M319" s="1">
        <v>221102</v>
      </c>
      <c r="N319" s="3">
        <f>IF(ISERR(LN(Table1523[[#This Row],[Close Price]]/I318)),"-",LN(Table1523[[#This Row],[Close Price]]/I318))</f>
        <v>3.1057881145350054E-2</v>
      </c>
    </row>
    <row r="320" spans="1:14" x14ac:dyDescent="0.3">
      <c r="A320" s="1" t="s">
        <v>38</v>
      </c>
      <c r="B320" s="1" t="s">
        <v>14</v>
      </c>
      <c r="C320" s="2">
        <v>43570</v>
      </c>
      <c r="D320" s="1">
        <v>305.75</v>
      </c>
      <c r="E320" s="1">
        <v>307.89999999999998</v>
      </c>
      <c r="F320" s="1">
        <v>310</v>
      </c>
      <c r="G320" s="1">
        <v>304.35000000000002</v>
      </c>
      <c r="H320" s="1">
        <v>305.55</v>
      </c>
      <c r="I320" s="1">
        <v>305.5</v>
      </c>
      <c r="J320" s="1">
        <v>306.76</v>
      </c>
      <c r="K320" s="1">
        <v>12612414</v>
      </c>
      <c r="L320" s="1">
        <v>3869040342.1999998</v>
      </c>
      <c r="M320" s="1">
        <v>120440</v>
      </c>
      <c r="N320" s="3">
        <f>IF(ISERR(LN(Table1523[[#This Row],[Close Price]]/I319)),"-",LN(Table1523[[#This Row],[Close Price]]/I319))</f>
        <v>-8.179959556316983E-4</v>
      </c>
    </row>
    <row r="321" spans="1:14" x14ac:dyDescent="0.3">
      <c r="A321" s="1" t="s">
        <v>38</v>
      </c>
      <c r="B321" s="1" t="s">
        <v>14</v>
      </c>
      <c r="C321" s="2">
        <v>43571</v>
      </c>
      <c r="D321" s="1">
        <v>305.5</v>
      </c>
      <c r="E321" s="1">
        <v>306.8</v>
      </c>
      <c r="F321" s="1">
        <v>309.95</v>
      </c>
      <c r="G321" s="1">
        <v>306.14999999999998</v>
      </c>
      <c r="H321" s="1">
        <v>307.95</v>
      </c>
      <c r="I321" s="1">
        <v>307.2</v>
      </c>
      <c r="J321" s="1">
        <v>308.2</v>
      </c>
      <c r="K321" s="1">
        <v>9746168</v>
      </c>
      <c r="L321" s="1">
        <v>3003737201.5</v>
      </c>
      <c r="M321" s="1">
        <v>107799</v>
      </c>
      <c r="N321" s="3">
        <f>IF(ISERR(LN(Table1523[[#This Row],[Close Price]]/I320)),"-",LN(Table1523[[#This Row],[Close Price]]/I320))</f>
        <v>5.5492226618670025E-3</v>
      </c>
    </row>
    <row r="322" spans="1:14" x14ac:dyDescent="0.3">
      <c r="A322" s="1" t="s">
        <v>38</v>
      </c>
      <c r="B322" s="1" t="s">
        <v>14</v>
      </c>
      <c r="C322" s="2">
        <v>43573</v>
      </c>
      <c r="D322" s="1">
        <v>307.2</v>
      </c>
      <c r="E322" s="1">
        <v>308.25</v>
      </c>
      <c r="F322" s="1">
        <v>308.25</v>
      </c>
      <c r="G322" s="1">
        <v>303.55</v>
      </c>
      <c r="H322" s="1">
        <v>305</v>
      </c>
      <c r="I322" s="1">
        <v>304.39999999999998</v>
      </c>
      <c r="J322" s="1">
        <v>305.58</v>
      </c>
      <c r="K322" s="1">
        <v>8838122</v>
      </c>
      <c r="L322" s="1">
        <v>2700789578.8000002</v>
      </c>
      <c r="M322" s="1">
        <v>75045</v>
      </c>
      <c r="N322" s="3">
        <f>IF(ISERR(LN(Table1523[[#This Row],[Close Price]]/I321)),"-",LN(Table1523[[#This Row],[Close Price]]/I321))</f>
        <v>-9.1563752859863679E-3</v>
      </c>
    </row>
    <row r="323" spans="1:14" x14ac:dyDescent="0.3">
      <c r="A323" s="1" t="s">
        <v>38</v>
      </c>
      <c r="B323" s="1" t="s">
        <v>14</v>
      </c>
      <c r="C323" s="2">
        <v>43577</v>
      </c>
      <c r="D323" s="1">
        <v>304.39999999999998</v>
      </c>
      <c r="E323" s="1">
        <v>303.85000000000002</v>
      </c>
      <c r="F323" s="1">
        <v>305.5</v>
      </c>
      <c r="G323" s="1">
        <v>301.05</v>
      </c>
      <c r="H323" s="1">
        <v>302.75</v>
      </c>
      <c r="I323" s="1">
        <v>301.8</v>
      </c>
      <c r="J323" s="1">
        <v>302.48</v>
      </c>
      <c r="K323" s="1">
        <v>6672456</v>
      </c>
      <c r="L323" s="1">
        <v>2018256066.7</v>
      </c>
      <c r="M323" s="1">
        <v>48254</v>
      </c>
      <c r="N323" s="3">
        <f>IF(ISERR(LN(Table1523[[#This Row],[Close Price]]/I322)),"-",LN(Table1523[[#This Row],[Close Price]]/I322))</f>
        <v>-8.57807965378218E-3</v>
      </c>
    </row>
    <row r="324" spans="1:14" x14ac:dyDescent="0.3">
      <c r="A324" s="1" t="s">
        <v>38</v>
      </c>
      <c r="B324" s="1" t="s">
        <v>14</v>
      </c>
      <c r="C324" s="2">
        <v>43578</v>
      </c>
      <c r="D324" s="1">
        <v>301.8</v>
      </c>
      <c r="E324" s="1">
        <v>302.14999999999998</v>
      </c>
      <c r="F324" s="1">
        <v>304.8</v>
      </c>
      <c r="G324" s="1">
        <v>301.55</v>
      </c>
      <c r="H324" s="1">
        <v>303</v>
      </c>
      <c r="I324" s="1">
        <v>303.39999999999998</v>
      </c>
      <c r="J324" s="1">
        <v>303.55</v>
      </c>
      <c r="K324" s="1">
        <v>7496038</v>
      </c>
      <c r="L324" s="1">
        <v>2275445761.0999999</v>
      </c>
      <c r="M324" s="1">
        <v>89404</v>
      </c>
      <c r="N324" s="3">
        <f>IF(ISERR(LN(Table1523[[#This Row],[Close Price]]/I323)),"-",LN(Table1523[[#This Row],[Close Price]]/I323))</f>
        <v>5.2875205806831973E-3</v>
      </c>
    </row>
    <row r="325" spans="1:14" x14ac:dyDescent="0.3">
      <c r="A325" s="1" t="s">
        <v>38</v>
      </c>
      <c r="B325" s="1" t="s">
        <v>14</v>
      </c>
      <c r="C325" s="2">
        <v>43579</v>
      </c>
      <c r="D325" s="1">
        <v>303.39999999999998</v>
      </c>
      <c r="E325" s="1">
        <v>303.39999999999998</v>
      </c>
      <c r="F325" s="1">
        <v>307.2</v>
      </c>
      <c r="G325" s="1">
        <v>298.5</v>
      </c>
      <c r="H325" s="1">
        <v>307.2</v>
      </c>
      <c r="I325" s="1">
        <v>306.45</v>
      </c>
      <c r="J325" s="1">
        <v>302.70999999999998</v>
      </c>
      <c r="K325" s="1">
        <v>11447878</v>
      </c>
      <c r="L325" s="1">
        <v>3465380354.1999998</v>
      </c>
      <c r="M325" s="1">
        <v>109201</v>
      </c>
      <c r="N325" s="3">
        <f>IF(ISERR(LN(Table1523[[#This Row],[Close Price]]/I324)),"-",LN(Table1523[[#This Row],[Close Price]]/I324))</f>
        <v>1.0002543017308884E-2</v>
      </c>
    </row>
    <row r="326" spans="1:14" x14ac:dyDescent="0.3">
      <c r="A326" s="1" t="s">
        <v>38</v>
      </c>
      <c r="B326" s="1" t="s">
        <v>14</v>
      </c>
      <c r="C326" s="2">
        <v>43580</v>
      </c>
      <c r="D326" s="1">
        <v>306.45</v>
      </c>
      <c r="E326" s="1">
        <v>307.25</v>
      </c>
      <c r="F326" s="1">
        <v>309.8</v>
      </c>
      <c r="G326" s="1">
        <v>302</v>
      </c>
      <c r="H326" s="1">
        <v>306</v>
      </c>
      <c r="I326" s="1">
        <v>304.14999999999998</v>
      </c>
      <c r="J326" s="1">
        <v>305.76</v>
      </c>
      <c r="K326" s="1">
        <v>23240675</v>
      </c>
      <c r="L326" s="1">
        <v>7106109510.0500002</v>
      </c>
      <c r="M326" s="1">
        <v>148719</v>
      </c>
      <c r="N326" s="3">
        <f>IF(ISERR(LN(Table1523[[#This Row],[Close Price]]/I325)),"-",LN(Table1523[[#This Row],[Close Price]]/I325))</f>
        <v>-7.5336091650264024E-3</v>
      </c>
    </row>
    <row r="327" spans="1:14" x14ac:dyDescent="0.3">
      <c r="A327" s="1" t="s">
        <v>38</v>
      </c>
      <c r="B327" s="1" t="s">
        <v>14</v>
      </c>
      <c r="C327" s="2">
        <v>43581</v>
      </c>
      <c r="D327" s="1">
        <v>304.14999999999998</v>
      </c>
      <c r="E327" s="1">
        <v>304.60000000000002</v>
      </c>
      <c r="F327" s="1">
        <v>306.39999999999998</v>
      </c>
      <c r="G327" s="1">
        <v>302.55</v>
      </c>
      <c r="H327" s="1">
        <v>305</v>
      </c>
      <c r="I327" s="1">
        <v>304.55</v>
      </c>
      <c r="J327" s="1">
        <v>304.33</v>
      </c>
      <c r="K327" s="1">
        <v>4654775</v>
      </c>
      <c r="L327" s="1">
        <v>1416581211.3</v>
      </c>
      <c r="M327" s="1">
        <v>47076</v>
      </c>
      <c r="N327" s="3">
        <f>IF(ISERR(LN(Table1523[[#This Row],[Close Price]]/I326)),"-",LN(Table1523[[#This Row],[Close Price]]/I326))</f>
        <v>1.3142765157794706E-3</v>
      </c>
    </row>
    <row r="328" spans="1:14" x14ac:dyDescent="0.3">
      <c r="A328" s="1" t="s">
        <v>38</v>
      </c>
      <c r="B328" s="1" t="s">
        <v>14</v>
      </c>
      <c r="C328" s="2">
        <v>43585</v>
      </c>
      <c r="D328" s="1">
        <v>304.55</v>
      </c>
      <c r="E328" s="1">
        <v>304.55</v>
      </c>
      <c r="F328" s="1">
        <v>307.55</v>
      </c>
      <c r="G328" s="1">
        <v>299.5</v>
      </c>
      <c r="H328" s="1">
        <v>301.5</v>
      </c>
      <c r="I328" s="1">
        <v>301.35000000000002</v>
      </c>
      <c r="J328" s="1">
        <v>302.17</v>
      </c>
      <c r="K328" s="1">
        <v>11163210</v>
      </c>
      <c r="L328" s="1">
        <v>3373186480.5999999</v>
      </c>
      <c r="M328" s="1">
        <v>114610</v>
      </c>
      <c r="N328" s="3">
        <f>IF(ISERR(LN(Table1523[[#This Row],[Close Price]]/I327)),"-",LN(Table1523[[#This Row],[Close Price]]/I327))</f>
        <v>-1.0562897353440452E-2</v>
      </c>
    </row>
    <row r="329" spans="1:14" x14ac:dyDescent="0.3">
      <c r="A329" s="1" t="s">
        <v>38</v>
      </c>
      <c r="B329" s="1" t="s">
        <v>14</v>
      </c>
      <c r="C329" s="2">
        <v>43587</v>
      </c>
      <c r="D329" s="1">
        <v>301.35000000000002</v>
      </c>
      <c r="E329" s="1">
        <v>301.10000000000002</v>
      </c>
      <c r="F329" s="1">
        <v>306.5</v>
      </c>
      <c r="G329" s="1">
        <v>300.60000000000002</v>
      </c>
      <c r="H329" s="1">
        <v>304.14999999999998</v>
      </c>
      <c r="I329" s="1">
        <v>305</v>
      </c>
      <c r="J329" s="1">
        <v>303.85000000000002</v>
      </c>
      <c r="K329" s="1">
        <v>7493271</v>
      </c>
      <c r="L329" s="1">
        <v>2276849516.6999998</v>
      </c>
      <c r="M329" s="1">
        <v>68933</v>
      </c>
      <c r="N329" s="3">
        <f>IF(ISERR(LN(Table1523[[#This Row],[Close Price]]/I328)),"-",LN(Table1523[[#This Row],[Close Price]]/I328))</f>
        <v>1.2039396678358445E-2</v>
      </c>
    </row>
    <row r="330" spans="1:14" x14ac:dyDescent="0.3">
      <c r="A330" s="1" t="s">
        <v>38</v>
      </c>
      <c r="B330" s="1" t="s">
        <v>14</v>
      </c>
      <c r="C330" s="2">
        <v>43588</v>
      </c>
      <c r="D330" s="1">
        <v>305</v>
      </c>
      <c r="E330" s="1">
        <v>304.25</v>
      </c>
      <c r="F330" s="1">
        <v>307.45</v>
      </c>
      <c r="G330" s="1">
        <v>303.3</v>
      </c>
      <c r="H330" s="1">
        <v>304.55</v>
      </c>
      <c r="I330" s="1">
        <v>304.25</v>
      </c>
      <c r="J330" s="1">
        <v>305.73</v>
      </c>
      <c r="K330" s="1">
        <v>5885895</v>
      </c>
      <c r="L330" s="1">
        <v>1799499145.95</v>
      </c>
      <c r="M330" s="1">
        <v>73319</v>
      </c>
      <c r="N330" s="3">
        <f>IF(ISERR(LN(Table1523[[#This Row],[Close Price]]/I329)),"-",LN(Table1523[[#This Row],[Close Price]]/I329))</f>
        <v>-2.4620447397750386E-3</v>
      </c>
    </row>
    <row r="331" spans="1:14" x14ac:dyDescent="0.3">
      <c r="A331" s="1" t="s">
        <v>38</v>
      </c>
      <c r="B331" s="1" t="s">
        <v>14</v>
      </c>
      <c r="C331" s="2">
        <v>43591</v>
      </c>
      <c r="D331" s="1">
        <v>304.25</v>
      </c>
      <c r="E331" s="1">
        <v>304</v>
      </c>
      <c r="F331" s="1">
        <v>307.5</v>
      </c>
      <c r="G331" s="1">
        <v>300.75</v>
      </c>
      <c r="H331" s="1">
        <v>306.2</v>
      </c>
      <c r="I331" s="1">
        <v>307</v>
      </c>
      <c r="J331" s="1">
        <v>305</v>
      </c>
      <c r="K331" s="1">
        <v>6737627</v>
      </c>
      <c r="L331" s="1">
        <v>2054980479.7</v>
      </c>
      <c r="M331" s="1">
        <v>79416</v>
      </c>
      <c r="N331" s="3">
        <f>IF(ISERR(LN(Table1523[[#This Row],[Close Price]]/I330)),"-",LN(Table1523[[#This Row],[Close Price]]/I330))</f>
        <v>8.9980157195605828E-3</v>
      </c>
    </row>
    <row r="332" spans="1:14" x14ac:dyDescent="0.3">
      <c r="A332" s="1" t="s">
        <v>38</v>
      </c>
      <c r="B332" s="1" t="s">
        <v>14</v>
      </c>
      <c r="C332" s="2">
        <v>43592</v>
      </c>
      <c r="D332" s="1">
        <v>307</v>
      </c>
      <c r="E332" s="1">
        <v>308.25</v>
      </c>
      <c r="F332" s="1">
        <v>309.5</v>
      </c>
      <c r="G332" s="1">
        <v>300.85000000000002</v>
      </c>
      <c r="H332" s="1">
        <v>302.45</v>
      </c>
      <c r="I332" s="1">
        <v>301.89999999999998</v>
      </c>
      <c r="J332" s="1">
        <v>305.31</v>
      </c>
      <c r="K332" s="1">
        <v>8655871</v>
      </c>
      <c r="L332" s="1">
        <v>2642695163.25</v>
      </c>
      <c r="M332" s="1">
        <v>99220</v>
      </c>
      <c r="N332" s="3">
        <f>IF(ISERR(LN(Table1523[[#This Row],[Close Price]]/I331)),"-",LN(Table1523[[#This Row],[Close Price]]/I331))</f>
        <v>-1.6751910874404065E-2</v>
      </c>
    </row>
    <row r="333" spans="1:14" x14ac:dyDescent="0.3">
      <c r="A333" s="1" t="s">
        <v>38</v>
      </c>
      <c r="B333" s="1" t="s">
        <v>14</v>
      </c>
      <c r="C333" s="2">
        <v>43593</v>
      </c>
      <c r="D333" s="1">
        <v>301.89999999999998</v>
      </c>
      <c r="E333" s="1">
        <v>300</v>
      </c>
      <c r="F333" s="1">
        <v>303.39999999999998</v>
      </c>
      <c r="G333" s="1">
        <v>298.64999999999998</v>
      </c>
      <c r="H333" s="1">
        <v>300.60000000000002</v>
      </c>
      <c r="I333" s="1">
        <v>300.64999999999998</v>
      </c>
      <c r="J333" s="1">
        <v>301.45999999999998</v>
      </c>
      <c r="K333" s="1">
        <v>7876031</v>
      </c>
      <c r="L333" s="1">
        <v>2374343408.3000002</v>
      </c>
      <c r="M333" s="1">
        <v>104147</v>
      </c>
      <c r="N333" s="3">
        <f>IF(ISERR(LN(Table1523[[#This Row],[Close Price]]/I332)),"-",LN(Table1523[[#This Row],[Close Price]]/I332))</f>
        <v>-4.1490392272154385E-3</v>
      </c>
    </row>
    <row r="334" spans="1:14" x14ac:dyDescent="0.3">
      <c r="A334" s="1" t="s">
        <v>38</v>
      </c>
      <c r="B334" s="1" t="s">
        <v>14</v>
      </c>
      <c r="C334" s="2">
        <v>43594</v>
      </c>
      <c r="D334" s="1">
        <v>300.64999999999998</v>
      </c>
      <c r="E334" s="1">
        <v>299.39999999999998</v>
      </c>
      <c r="F334" s="1">
        <v>301.3</v>
      </c>
      <c r="G334" s="1">
        <v>296.35000000000002</v>
      </c>
      <c r="H334" s="1">
        <v>299.85000000000002</v>
      </c>
      <c r="I334" s="1">
        <v>299.85000000000002</v>
      </c>
      <c r="J334" s="1">
        <v>299.17</v>
      </c>
      <c r="K334" s="1">
        <v>10223616</v>
      </c>
      <c r="L334" s="1">
        <v>3058550823.9499998</v>
      </c>
      <c r="M334" s="1">
        <v>129794</v>
      </c>
      <c r="N334" s="3">
        <f>IF(ISERR(LN(Table1523[[#This Row],[Close Price]]/I333)),"-",LN(Table1523[[#This Row],[Close Price]]/I333))</f>
        <v>-2.6644478710588031E-3</v>
      </c>
    </row>
    <row r="335" spans="1:14" x14ac:dyDescent="0.3">
      <c r="A335" s="1" t="s">
        <v>38</v>
      </c>
      <c r="B335" s="1" t="s">
        <v>14</v>
      </c>
      <c r="C335" s="2">
        <v>43595</v>
      </c>
      <c r="D335" s="1">
        <v>299.85000000000002</v>
      </c>
      <c r="E335" s="1">
        <v>300</v>
      </c>
      <c r="F335" s="1">
        <v>300.45</v>
      </c>
      <c r="G335" s="1">
        <v>296.89999999999998</v>
      </c>
      <c r="H335" s="1">
        <v>297.14999999999998</v>
      </c>
      <c r="I335" s="1">
        <v>297.75</v>
      </c>
      <c r="J335" s="1">
        <v>298.68</v>
      </c>
      <c r="K335" s="1">
        <v>6904657</v>
      </c>
      <c r="L335" s="1">
        <v>2062296788.75</v>
      </c>
      <c r="M335" s="1">
        <v>132469</v>
      </c>
      <c r="N335" s="3">
        <f>IF(ISERR(LN(Table1523[[#This Row],[Close Price]]/I334)),"-",LN(Table1523[[#This Row],[Close Price]]/I334))</f>
        <v>-7.0281413791093341E-3</v>
      </c>
    </row>
    <row r="336" spans="1:14" x14ac:dyDescent="0.3">
      <c r="A336" s="1" t="s">
        <v>38</v>
      </c>
      <c r="B336" s="1" t="s">
        <v>14</v>
      </c>
      <c r="C336" s="2">
        <v>43598</v>
      </c>
      <c r="D336" s="1">
        <v>297.75</v>
      </c>
      <c r="E336" s="1">
        <v>295.10000000000002</v>
      </c>
      <c r="F336" s="1">
        <v>303.5</v>
      </c>
      <c r="G336" s="1">
        <v>287.7</v>
      </c>
      <c r="H336" s="1">
        <v>288.8</v>
      </c>
      <c r="I336" s="1">
        <v>289.3</v>
      </c>
      <c r="J336" s="1">
        <v>296.20999999999998</v>
      </c>
      <c r="K336" s="1">
        <v>35880558</v>
      </c>
      <c r="L336" s="1">
        <v>10628126245.049999</v>
      </c>
      <c r="M336" s="1">
        <v>226154</v>
      </c>
      <c r="N336" s="3">
        <f>IF(ISERR(LN(Table1523[[#This Row],[Close Price]]/I335)),"-",LN(Table1523[[#This Row],[Close Price]]/I335))</f>
        <v>-2.8789996253320013E-2</v>
      </c>
    </row>
    <row r="337" spans="1:14" x14ac:dyDescent="0.3">
      <c r="A337" s="1" t="s">
        <v>38</v>
      </c>
      <c r="B337" s="1" t="s">
        <v>14</v>
      </c>
      <c r="C337" s="2">
        <v>43599</v>
      </c>
      <c r="D337" s="1">
        <v>289.3</v>
      </c>
      <c r="E337" s="1">
        <v>291</v>
      </c>
      <c r="F337" s="1">
        <v>298.25</v>
      </c>
      <c r="G337" s="1">
        <v>288.85000000000002</v>
      </c>
      <c r="H337" s="1">
        <v>295.10000000000002</v>
      </c>
      <c r="I337" s="1">
        <v>294.35000000000002</v>
      </c>
      <c r="J337" s="1">
        <v>294.07</v>
      </c>
      <c r="K337" s="1">
        <v>21145245</v>
      </c>
      <c r="L337" s="1">
        <v>6218161734.8500004</v>
      </c>
      <c r="M337" s="1">
        <v>202324</v>
      </c>
      <c r="N337" s="3">
        <f>IF(ISERR(LN(Table1523[[#This Row],[Close Price]]/I336)),"-",LN(Table1523[[#This Row],[Close Price]]/I336))</f>
        <v>1.7305323492180908E-2</v>
      </c>
    </row>
    <row r="338" spans="1:14" x14ac:dyDescent="0.3">
      <c r="A338" s="1" t="s">
        <v>38</v>
      </c>
      <c r="B338" s="1" t="s">
        <v>14</v>
      </c>
      <c r="C338" s="2">
        <v>43600</v>
      </c>
      <c r="D338" s="1">
        <v>294.35000000000002</v>
      </c>
      <c r="E338" s="1">
        <v>297.55</v>
      </c>
      <c r="F338" s="1">
        <v>299.3</v>
      </c>
      <c r="G338" s="1">
        <v>292</v>
      </c>
      <c r="H338" s="1">
        <v>296.64999999999998</v>
      </c>
      <c r="I338" s="1">
        <v>297.05</v>
      </c>
      <c r="J338" s="1">
        <v>296.8</v>
      </c>
      <c r="K338" s="1">
        <v>17894032</v>
      </c>
      <c r="L338" s="1">
        <v>5311010536.8500004</v>
      </c>
      <c r="M338" s="1">
        <v>144108</v>
      </c>
      <c r="N338" s="3">
        <f>IF(ISERR(LN(Table1523[[#This Row],[Close Price]]/I337)),"-",LN(Table1523[[#This Row],[Close Price]]/I337))</f>
        <v>9.1309393274800719E-3</v>
      </c>
    </row>
    <row r="339" spans="1:14" x14ac:dyDescent="0.3">
      <c r="A339" s="1" t="s">
        <v>38</v>
      </c>
      <c r="B339" s="1" t="s">
        <v>14</v>
      </c>
      <c r="C339" s="2">
        <v>43601</v>
      </c>
      <c r="D339" s="1">
        <v>297.05</v>
      </c>
      <c r="E339" s="1">
        <v>297</v>
      </c>
      <c r="F339" s="1">
        <v>297</v>
      </c>
      <c r="G339" s="1">
        <v>293.25</v>
      </c>
      <c r="H339" s="1">
        <v>295.5</v>
      </c>
      <c r="I339" s="1">
        <v>294.75</v>
      </c>
      <c r="J339" s="1">
        <v>294.8</v>
      </c>
      <c r="K339" s="1">
        <v>7354375</v>
      </c>
      <c r="L339" s="1">
        <v>2168070942.75</v>
      </c>
      <c r="M339" s="1">
        <v>87670</v>
      </c>
      <c r="N339" s="3">
        <f>IF(ISERR(LN(Table1523[[#This Row],[Close Price]]/I338)),"-",LN(Table1523[[#This Row],[Close Price]]/I338))</f>
        <v>-7.7729353842701278E-3</v>
      </c>
    </row>
    <row r="340" spans="1:14" x14ac:dyDescent="0.3">
      <c r="A340" s="1" t="s">
        <v>38</v>
      </c>
      <c r="B340" s="1" t="s">
        <v>14</v>
      </c>
      <c r="C340" s="2">
        <v>43602</v>
      </c>
      <c r="D340" s="1">
        <v>294.75</v>
      </c>
      <c r="E340" s="1">
        <v>295.10000000000002</v>
      </c>
      <c r="F340" s="1">
        <v>302.35000000000002</v>
      </c>
      <c r="G340" s="1">
        <v>295.10000000000002</v>
      </c>
      <c r="H340" s="1">
        <v>301.39999999999998</v>
      </c>
      <c r="I340" s="1">
        <v>301.39999999999998</v>
      </c>
      <c r="J340" s="1">
        <v>299.22000000000003</v>
      </c>
      <c r="K340" s="1">
        <v>11194900</v>
      </c>
      <c r="L340" s="1">
        <v>3349684303.0999999</v>
      </c>
      <c r="M340" s="1">
        <v>121366</v>
      </c>
      <c r="N340" s="3">
        <f>IF(ISERR(LN(Table1523[[#This Row],[Close Price]]/I339)),"-",LN(Table1523[[#This Row],[Close Price]]/I339))</f>
        <v>2.2310746774914594E-2</v>
      </c>
    </row>
    <row r="341" spans="1:14" x14ac:dyDescent="0.3">
      <c r="A341" s="1" t="s">
        <v>38</v>
      </c>
      <c r="B341" s="1" t="s">
        <v>14</v>
      </c>
      <c r="C341" s="2">
        <v>43605</v>
      </c>
      <c r="D341" s="1">
        <v>301.39999999999998</v>
      </c>
      <c r="E341" s="1">
        <v>306.85000000000002</v>
      </c>
      <c r="F341" s="1">
        <v>307.55</v>
      </c>
      <c r="G341" s="1">
        <v>302.10000000000002</v>
      </c>
      <c r="H341" s="1">
        <v>306.95</v>
      </c>
      <c r="I341" s="1">
        <v>307</v>
      </c>
      <c r="J341" s="1">
        <v>305.10000000000002</v>
      </c>
      <c r="K341" s="1">
        <v>11013451</v>
      </c>
      <c r="L341" s="1">
        <v>3360218507.0500002</v>
      </c>
      <c r="M341" s="1">
        <v>105841</v>
      </c>
      <c r="N341" s="3">
        <f>IF(ISERR(LN(Table1523[[#This Row],[Close Price]]/I340)),"-",LN(Table1523[[#This Row],[Close Price]]/I340))</f>
        <v>1.8409461394802127E-2</v>
      </c>
    </row>
    <row r="342" spans="1:14" x14ac:dyDescent="0.3">
      <c r="A342" s="1" t="s">
        <v>38</v>
      </c>
      <c r="B342" s="1" t="s">
        <v>14</v>
      </c>
      <c r="C342" s="2">
        <v>43606</v>
      </c>
      <c r="D342" s="1">
        <v>307</v>
      </c>
      <c r="E342" s="1">
        <v>307</v>
      </c>
      <c r="F342" s="1">
        <v>310</v>
      </c>
      <c r="G342" s="1">
        <v>305.3</v>
      </c>
      <c r="H342" s="1">
        <v>306.39999999999998</v>
      </c>
      <c r="I342" s="1">
        <v>305.89999999999998</v>
      </c>
      <c r="J342" s="1">
        <v>307.81</v>
      </c>
      <c r="K342" s="1">
        <v>10518883</v>
      </c>
      <c r="L342" s="1">
        <v>3237791059.5</v>
      </c>
      <c r="M342" s="1">
        <v>117130</v>
      </c>
      <c r="N342" s="3">
        <f>IF(ISERR(LN(Table1523[[#This Row],[Close Price]]/I341)),"-",LN(Table1523[[#This Row],[Close Price]]/I341))</f>
        <v>-3.5894964303394058E-3</v>
      </c>
    </row>
    <row r="343" spans="1:14" x14ac:dyDescent="0.3">
      <c r="A343" s="1" t="s">
        <v>38</v>
      </c>
      <c r="B343" s="1" t="s">
        <v>14</v>
      </c>
      <c r="C343" s="2">
        <v>43607</v>
      </c>
      <c r="D343" s="1">
        <v>305.89999999999998</v>
      </c>
      <c r="E343" s="1">
        <v>302.14999999999998</v>
      </c>
      <c r="F343" s="1">
        <v>302.8</v>
      </c>
      <c r="G343" s="1">
        <v>296.8</v>
      </c>
      <c r="H343" s="1">
        <v>300.05</v>
      </c>
      <c r="I343" s="1">
        <v>299.75</v>
      </c>
      <c r="J343" s="1">
        <v>299.48</v>
      </c>
      <c r="K343" s="1">
        <v>13737694</v>
      </c>
      <c r="L343" s="1">
        <v>4114154244.5500002</v>
      </c>
      <c r="M343" s="1">
        <v>185043</v>
      </c>
      <c r="N343" s="3">
        <f>IF(ISERR(LN(Table1523[[#This Row],[Close Price]]/I342)),"-",LN(Table1523[[#This Row],[Close Price]]/I342))</f>
        <v>-2.0309457249234105E-2</v>
      </c>
    </row>
    <row r="344" spans="1:14" x14ac:dyDescent="0.3">
      <c r="A344" s="1" t="s">
        <v>38</v>
      </c>
      <c r="B344" s="1" t="s">
        <v>14</v>
      </c>
      <c r="C344" s="2">
        <v>43608</v>
      </c>
      <c r="D344" s="1">
        <v>299.75</v>
      </c>
      <c r="E344" s="1">
        <v>305</v>
      </c>
      <c r="F344" s="1">
        <v>305.60000000000002</v>
      </c>
      <c r="G344" s="1">
        <v>287</v>
      </c>
      <c r="H344" s="1">
        <v>288.35000000000002</v>
      </c>
      <c r="I344" s="1">
        <v>288.2</v>
      </c>
      <c r="J344" s="1">
        <v>294.75</v>
      </c>
      <c r="K344" s="1">
        <v>31380501</v>
      </c>
      <c r="L344" s="1">
        <v>9249556275.0499992</v>
      </c>
      <c r="M344" s="1">
        <v>286770</v>
      </c>
      <c r="N344" s="3">
        <f>IF(ISERR(LN(Table1523[[#This Row],[Close Price]]/I343)),"-",LN(Table1523[[#This Row],[Close Price]]/I343))</f>
        <v>-3.9294110342201975E-2</v>
      </c>
    </row>
    <row r="345" spans="1:14" x14ac:dyDescent="0.3">
      <c r="A345" s="1" t="s">
        <v>38</v>
      </c>
      <c r="B345" s="1" t="s">
        <v>14</v>
      </c>
      <c r="C345" s="2">
        <v>43609</v>
      </c>
      <c r="D345" s="1">
        <v>288.2</v>
      </c>
      <c r="E345" s="1">
        <v>291.5</v>
      </c>
      <c r="F345" s="1">
        <v>291.64999999999998</v>
      </c>
      <c r="G345" s="1">
        <v>287.3</v>
      </c>
      <c r="H345" s="1">
        <v>290.95</v>
      </c>
      <c r="I345" s="1">
        <v>290.45</v>
      </c>
      <c r="J345" s="1">
        <v>289.83</v>
      </c>
      <c r="K345" s="1">
        <v>10879657</v>
      </c>
      <c r="L345" s="1">
        <v>3153246084.9499998</v>
      </c>
      <c r="M345" s="1">
        <v>155068</v>
      </c>
      <c r="N345" s="3">
        <f>IF(ISERR(LN(Table1523[[#This Row],[Close Price]]/I344)),"-",LN(Table1523[[#This Row],[Close Price]]/I344))</f>
        <v>7.7767608731198652E-3</v>
      </c>
    </row>
    <row r="346" spans="1:14" x14ac:dyDescent="0.3">
      <c r="A346" s="1" t="s">
        <v>38</v>
      </c>
      <c r="B346" s="1" t="s">
        <v>14</v>
      </c>
      <c r="C346" s="2">
        <v>43612</v>
      </c>
      <c r="D346" s="1">
        <v>290.45</v>
      </c>
      <c r="E346" s="1">
        <v>291.25</v>
      </c>
      <c r="F346" s="1">
        <v>293.55</v>
      </c>
      <c r="G346" s="1">
        <v>289.05</v>
      </c>
      <c r="H346" s="1">
        <v>290.89999999999998</v>
      </c>
      <c r="I346" s="1">
        <v>290.85000000000002</v>
      </c>
      <c r="J346" s="1">
        <v>291.64999999999998</v>
      </c>
      <c r="K346" s="1">
        <v>9024193</v>
      </c>
      <c r="L346" s="1">
        <v>2631898736.1999998</v>
      </c>
      <c r="M346" s="1">
        <v>83829</v>
      </c>
      <c r="N346" s="3">
        <f>IF(ISERR(LN(Table1523[[#This Row],[Close Price]]/I345)),"-",LN(Table1523[[#This Row],[Close Price]]/I345))</f>
        <v>1.376225918229198E-3</v>
      </c>
    </row>
    <row r="347" spans="1:14" x14ac:dyDescent="0.3">
      <c r="A347" s="1" t="s">
        <v>38</v>
      </c>
      <c r="B347" s="1" t="s">
        <v>14</v>
      </c>
      <c r="C347" s="2">
        <v>43613</v>
      </c>
      <c r="D347" s="1">
        <v>290.85000000000002</v>
      </c>
      <c r="E347" s="1">
        <v>291.8</v>
      </c>
      <c r="F347" s="1">
        <v>292</v>
      </c>
      <c r="G347" s="1">
        <v>288.10000000000002</v>
      </c>
      <c r="H347" s="1">
        <v>288.95</v>
      </c>
      <c r="I347" s="1">
        <v>288.89999999999998</v>
      </c>
      <c r="J347" s="1">
        <v>289.3</v>
      </c>
      <c r="K347" s="1">
        <v>15598601</v>
      </c>
      <c r="L347" s="1">
        <v>4512702342.1999998</v>
      </c>
      <c r="M347" s="1">
        <v>124038</v>
      </c>
      <c r="N347" s="3">
        <f>IF(ISERR(LN(Table1523[[#This Row],[Close Price]]/I346)),"-",LN(Table1523[[#This Row],[Close Price]]/I346))</f>
        <v>-6.7270628845811156E-3</v>
      </c>
    </row>
    <row r="348" spans="1:14" x14ac:dyDescent="0.3">
      <c r="A348" s="1" t="s">
        <v>38</v>
      </c>
      <c r="B348" s="1" t="s">
        <v>14</v>
      </c>
      <c r="C348" s="2">
        <v>43614</v>
      </c>
      <c r="D348" s="1">
        <v>288.89999999999998</v>
      </c>
      <c r="E348" s="1">
        <v>288.8</v>
      </c>
      <c r="F348" s="1">
        <v>291.7</v>
      </c>
      <c r="G348" s="1">
        <v>287.60000000000002</v>
      </c>
      <c r="H348" s="1">
        <v>288.25</v>
      </c>
      <c r="I348" s="1">
        <v>288.10000000000002</v>
      </c>
      <c r="J348" s="1">
        <v>289.45999999999998</v>
      </c>
      <c r="K348" s="1">
        <v>7255516</v>
      </c>
      <c r="L348" s="1">
        <v>2100176012.25</v>
      </c>
      <c r="M348" s="1">
        <v>128629</v>
      </c>
      <c r="N348" s="3">
        <f>IF(ISERR(LN(Table1523[[#This Row],[Close Price]]/I347)),"-",LN(Table1523[[#This Row],[Close Price]]/I347))</f>
        <v>-2.7729653817065913E-3</v>
      </c>
    </row>
    <row r="349" spans="1:14" x14ac:dyDescent="0.3">
      <c r="A349" s="1" t="s">
        <v>38</v>
      </c>
      <c r="B349" s="1" t="s">
        <v>14</v>
      </c>
      <c r="C349" s="2">
        <v>43615</v>
      </c>
      <c r="D349" s="1">
        <v>288.10000000000002</v>
      </c>
      <c r="E349" s="1">
        <v>289</v>
      </c>
      <c r="F349" s="1">
        <v>291.05</v>
      </c>
      <c r="G349" s="1">
        <v>288.3</v>
      </c>
      <c r="H349" s="1">
        <v>288.89999999999998</v>
      </c>
      <c r="I349" s="1">
        <v>288.64999999999998</v>
      </c>
      <c r="J349" s="1">
        <v>289.52999999999997</v>
      </c>
      <c r="K349" s="1">
        <v>8656311</v>
      </c>
      <c r="L349" s="1">
        <v>2506232085.6999998</v>
      </c>
      <c r="M349" s="1">
        <v>71765</v>
      </c>
      <c r="N349" s="3">
        <f>IF(ISERR(LN(Table1523[[#This Row],[Close Price]]/I348)),"-",LN(Table1523[[#This Row],[Close Price]]/I348))</f>
        <v>1.9072394164596225E-3</v>
      </c>
    </row>
    <row r="350" spans="1:14" x14ac:dyDescent="0.3">
      <c r="A350" s="1" t="s">
        <v>38</v>
      </c>
      <c r="B350" s="1" t="s">
        <v>14</v>
      </c>
      <c r="C350" s="2">
        <v>43616</v>
      </c>
      <c r="D350" s="1">
        <v>288.64999999999998</v>
      </c>
      <c r="E350" s="1">
        <v>289.35000000000002</v>
      </c>
      <c r="F350" s="1">
        <v>291.5</v>
      </c>
      <c r="G350" s="1">
        <v>277.45</v>
      </c>
      <c r="H350" s="1">
        <v>278.55</v>
      </c>
      <c r="I350" s="1">
        <v>278.55</v>
      </c>
      <c r="J350" s="1">
        <v>282.35000000000002</v>
      </c>
      <c r="K350" s="1">
        <v>26281811</v>
      </c>
      <c r="L350" s="1">
        <v>7420772041.1499996</v>
      </c>
      <c r="M350" s="1">
        <v>207566</v>
      </c>
      <c r="N350" s="3">
        <f>IF(ISERR(LN(Table1523[[#This Row],[Close Price]]/I349)),"-",LN(Table1523[[#This Row],[Close Price]]/I349))</f>
        <v>-3.5617305040117966E-2</v>
      </c>
    </row>
    <row r="351" spans="1:14" x14ac:dyDescent="0.3">
      <c r="A351" s="1" t="s">
        <v>38</v>
      </c>
      <c r="B351" s="1" t="s">
        <v>14</v>
      </c>
      <c r="C351" s="2">
        <v>43619</v>
      </c>
      <c r="D351" s="1">
        <v>278.55</v>
      </c>
      <c r="E351" s="1">
        <v>281.39999999999998</v>
      </c>
      <c r="F351" s="1">
        <v>281.5</v>
      </c>
      <c r="G351" s="1">
        <v>275.3</v>
      </c>
      <c r="H351" s="1">
        <v>278.64999999999998</v>
      </c>
      <c r="I351" s="1">
        <v>278.55</v>
      </c>
      <c r="J351" s="1">
        <v>277.56</v>
      </c>
      <c r="K351" s="1">
        <v>19569620</v>
      </c>
      <c r="L351" s="1">
        <v>5431687465.6999998</v>
      </c>
      <c r="M351" s="1">
        <v>160542</v>
      </c>
      <c r="N351" s="3">
        <f>IF(ISERR(LN(Table1523[[#This Row],[Close Price]]/I350)),"-",LN(Table1523[[#This Row],[Close Price]]/I350))</f>
        <v>0</v>
      </c>
    </row>
    <row r="352" spans="1:14" x14ac:dyDescent="0.3">
      <c r="A352" s="1" t="s">
        <v>38</v>
      </c>
      <c r="B352" s="1" t="s">
        <v>14</v>
      </c>
      <c r="C352" s="2">
        <v>43620</v>
      </c>
      <c r="D352" s="1">
        <v>278.55</v>
      </c>
      <c r="E352" s="1">
        <v>279.25</v>
      </c>
      <c r="F352" s="1">
        <v>282.14999999999998</v>
      </c>
      <c r="G352" s="1">
        <v>278.8</v>
      </c>
      <c r="H352" s="1">
        <v>279.8</v>
      </c>
      <c r="I352" s="1">
        <v>279.25</v>
      </c>
      <c r="J352" s="1">
        <v>280.31</v>
      </c>
      <c r="K352" s="1">
        <v>13850737</v>
      </c>
      <c r="L352" s="1">
        <v>3882480345.1500001</v>
      </c>
      <c r="M352" s="1">
        <v>143960</v>
      </c>
      <c r="N352" s="3">
        <f>IF(ISERR(LN(Table1523[[#This Row],[Close Price]]/I351)),"-",LN(Table1523[[#This Row],[Close Price]]/I351))</f>
        <v>2.5098614824854513E-3</v>
      </c>
    </row>
    <row r="353" spans="1:14" x14ac:dyDescent="0.3">
      <c r="A353" s="1" t="s">
        <v>38</v>
      </c>
      <c r="B353" s="1" t="s">
        <v>14</v>
      </c>
      <c r="C353" s="2">
        <v>43622</v>
      </c>
      <c r="D353" s="1">
        <v>279.25</v>
      </c>
      <c r="E353" s="1">
        <v>280.39999999999998</v>
      </c>
      <c r="F353" s="1">
        <v>280.39999999999998</v>
      </c>
      <c r="G353" s="1">
        <v>275.3</v>
      </c>
      <c r="H353" s="1">
        <v>275.8</v>
      </c>
      <c r="I353" s="1">
        <v>275.75</v>
      </c>
      <c r="J353" s="1">
        <v>277.27</v>
      </c>
      <c r="K353" s="1">
        <v>10660963</v>
      </c>
      <c r="L353" s="1">
        <v>2955987517.5</v>
      </c>
      <c r="M353" s="1">
        <v>109002</v>
      </c>
      <c r="N353" s="3">
        <f>IF(ISERR(LN(Table1523[[#This Row],[Close Price]]/I352)),"-",LN(Table1523[[#This Row],[Close Price]]/I352))</f>
        <v>-1.2612779815698248E-2</v>
      </c>
    </row>
    <row r="354" spans="1:14" x14ac:dyDescent="0.3">
      <c r="A354" s="1" t="s">
        <v>38</v>
      </c>
      <c r="B354" s="1" t="s">
        <v>14</v>
      </c>
      <c r="C354" s="2">
        <v>43623</v>
      </c>
      <c r="D354" s="1">
        <v>275.75</v>
      </c>
      <c r="E354" s="1">
        <v>276.8</v>
      </c>
      <c r="F354" s="1">
        <v>276.8</v>
      </c>
      <c r="G354" s="1">
        <v>274.2</v>
      </c>
      <c r="H354" s="1">
        <v>275.75</v>
      </c>
      <c r="I354" s="1">
        <v>275.25</v>
      </c>
      <c r="J354" s="1">
        <v>275.22000000000003</v>
      </c>
      <c r="K354" s="1">
        <v>7699206</v>
      </c>
      <c r="L354" s="1">
        <v>2118952031.25</v>
      </c>
      <c r="M354" s="1">
        <v>104423</v>
      </c>
      <c r="N354" s="3">
        <f>IF(ISERR(LN(Table1523[[#This Row],[Close Price]]/I353)),"-",LN(Table1523[[#This Row],[Close Price]]/I353))</f>
        <v>-1.8148825308225006E-3</v>
      </c>
    </row>
    <row r="355" spans="1:14" x14ac:dyDescent="0.3">
      <c r="A355" s="1" t="s">
        <v>38</v>
      </c>
      <c r="B355" s="1" t="s">
        <v>14</v>
      </c>
      <c r="C355" s="2">
        <v>43626</v>
      </c>
      <c r="D355" s="1">
        <v>275.25</v>
      </c>
      <c r="E355" s="1">
        <v>278.3</v>
      </c>
      <c r="F355" s="1">
        <v>280.55</v>
      </c>
      <c r="G355" s="1">
        <v>276.89999999999998</v>
      </c>
      <c r="H355" s="1">
        <v>280.14999999999998</v>
      </c>
      <c r="I355" s="1">
        <v>279.39999999999998</v>
      </c>
      <c r="J355" s="1">
        <v>278.72000000000003</v>
      </c>
      <c r="K355" s="1">
        <v>8615348</v>
      </c>
      <c r="L355" s="1">
        <v>2401281718.6999998</v>
      </c>
      <c r="M355" s="1">
        <v>92097</v>
      </c>
      <c r="N355" s="3">
        <f>IF(ISERR(LN(Table1523[[#This Row],[Close Price]]/I354)),"-",LN(Table1523[[#This Row],[Close Price]]/I354))</f>
        <v>1.4964671220071989E-2</v>
      </c>
    </row>
    <row r="356" spans="1:14" x14ac:dyDescent="0.3">
      <c r="A356" s="1" t="s">
        <v>38</v>
      </c>
      <c r="B356" s="1" t="s">
        <v>14</v>
      </c>
      <c r="C356" s="2">
        <v>43627</v>
      </c>
      <c r="D356" s="1">
        <v>279.39999999999998</v>
      </c>
      <c r="E356" s="1">
        <v>280.89999999999998</v>
      </c>
      <c r="F356" s="1">
        <v>281.39999999999998</v>
      </c>
      <c r="G356" s="1">
        <v>279.2</v>
      </c>
      <c r="H356" s="1">
        <v>279.89999999999998</v>
      </c>
      <c r="I356" s="1">
        <v>279.85000000000002</v>
      </c>
      <c r="J356" s="1">
        <v>280.17</v>
      </c>
      <c r="K356" s="1">
        <v>8461371</v>
      </c>
      <c r="L356" s="1">
        <v>2370595375.1999998</v>
      </c>
      <c r="M356" s="1">
        <v>111892</v>
      </c>
      <c r="N356" s="3">
        <f>IF(ISERR(LN(Table1523[[#This Row],[Close Price]]/I355)),"-",LN(Table1523[[#This Row],[Close Price]]/I355))</f>
        <v>1.6092985145072813E-3</v>
      </c>
    </row>
    <row r="357" spans="1:14" x14ac:dyDescent="0.3">
      <c r="A357" s="1" t="s">
        <v>38</v>
      </c>
      <c r="B357" s="1" t="s">
        <v>14</v>
      </c>
      <c r="C357" s="2">
        <v>43628</v>
      </c>
      <c r="D357" s="1">
        <v>279.85000000000002</v>
      </c>
      <c r="E357" s="1">
        <v>281.39999999999998</v>
      </c>
      <c r="F357" s="1">
        <v>281.39999999999998</v>
      </c>
      <c r="G357" s="1">
        <v>278.25</v>
      </c>
      <c r="H357" s="1">
        <v>280</v>
      </c>
      <c r="I357" s="1">
        <v>279.95</v>
      </c>
      <c r="J357" s="1">
        <v>279.83999999999997</v>
      </c>
      <c r="K357" s="1">
        <v>8247867</v>
      </c>
      <c r="L357" s="1">
        <v>2308110305.6999998</v>
      </c>
      <c r="M357" s="1">
        <v>93631</v>
      </c>
      <c r="N357" s="3">
        <f>IF(ISERR(LN(Table1523[[#This Row],[Close Price]]/I356)),"-",LN(Table1523[[#This Row],[Close Price]]/I356))</f>
        <v>3.5727045753358667E-4</v>
      </c>
    </row>
    <row r="358" spans="1:14" x14ac:dyDescent="0.3">
      <c r="A358" s="1" t="s">
        <v>38</v>
      </c>
      <c r="B358" s="1" t="s">
        <v>14</v>
      </c>
      <c r="C358" s="2">
        <v>43629</v>
      </c>
      <c r="D358" s="1">
        <v>279.95</v>
      </c>
      <c r="E358" s="1">
        <v>278.89999999999998</v>
      </c>
      <c r="F358" s="1">
        <v>281.35000000000002</v>
      </c>
      <c r="G358" s="1">
        <v>278.55</v>
      </c>
      <c r="H358" s="1">
        <v>280.05</v>
      </c>
      <c r="I358" s="1">
        <v>280.60000000000002</v>
      </c>
      <c r="J358" s="1">
        <v>279.98</v>
      </c>
      <c r="K358" s="1">
        <v>7198584</v>
      </c>
      <c r="L358" s="1">
        <v>2015434036.1500001</v>
      </c>
      <c r="M358" s="1">
        <v>91988</v>
      </c>
      <c r="N358" s="3">
        <f>IF(ISERR(LN(Table1523[[#This Row],[Close Price]]/I357)),"-",LN(Table1523[[#This Row],[Close Price]]/I357))</f>
        <v>2.319151873458485E-3</v>
      </c>
    </row>
    <row r="359" spans="1:14" x14ac:dyDescent="0.3">
      <c r="A359" s="1" t="s">
        <v>38</v>
      </c>
      <c r="B359" s="1" t="s">
        <v>14</v>
      </c>
      <c r="C359" s="2">
        <v>43630</v>
      </c>
      <c r="D359" s="1">
        <v>280.60000000000002</v>
      </c>
      <c r="E359" s="1">
        <v>280.5</v>
      </c>
      <c r="F359" s="1">
        <v>280.5</v>
      </c>
      <c r="G359" s="1">
        <v>277.14999999999998</v>
      </c>
      <c r="H359" s="1">
        <v>278.25</v>
      </c>
      <c r="I359" s="1">
        <v>278.05</v>
      </c>
      <c r="J359" s="1">
        <v>278.81</v>
      </c>
      <c r="K359" s="1">
        <v>7908039</v>
      </c>
      <c r="L359" s="1">
        <v>2204848991.0999999</v>
      </c>
      <c r="M359" s="1">
        <v>99622</v>
      </c>
      <c r="N359" s="3">
        <f>IF(ISERR(LN(Table1523[[#This Row],[Close Price]]/I358)),"-",LN(Table1523[[#This Row],[Close Price]]/I358))</f>
        <v>-9.1292140347875982E-3</v>
      </c>
    </row>
    <row r="360" spans="1:14" x14ac:dyDescent="0.3">
      <c r="A360" s="1" t="s">
        <v>38</v>
      </c>
      <c r="B360" s="1" t="s">
        <v>14</v>
      </c>
      <c r="C360" s="2">
        <v>43633</v>
      </c>
      <c r="D360" s="1">
        <v>278.05</v>
      </c>
      <c r="E360" s="1">
        <v>278.85000000000002</v>
      </c>
      <c r="F360" s="1">
        <v>278.85000000000002</v>
      </c>
      <c r="G360" s="1">
        <v>274.45</v>
      </c>
      <c r="H360" s="1">
        <v>275.89999999999998</v>
      </c>
      <c r="I360" s="1">
        <v>275</v>
      </c>
      <c r="J360" s="1">
        <v>276.08</v>
      </c>
      <c r="K360" s="1">
        <v>10013278</v>
      </c>
      <c r="L360" s="1">
        <v>2764464538.75</v>
      </c>
      <c r="M360" s="1">
        <v>121170</v>
      </c>
      <c r="N360" s="3">
        <f>IF(ISERR(LN(Table1523[[#This Row],[Close Price]]/I359)),"-",LN(Table1523[[#This Row],[Close Price]]/I359))</f>
        <v>-1.1029855967001692E-2</v>
      </c>
    </row>
    <row r="361" spans="1:14" x14ac:dyDescent="0.3">
      <c r="A361" s="1" t="s">
        <v>38</v>
      </c>
      <c r="B361" s="1" t="s">
        <v>14</v>
      </c>
      <c r="C361" s="2">
        <v>43634</v>
      </c>
      <c r="D361" s="1">
        <v>275</v>
      </c>
      <c r="E361" s="1">
        <v>276.14999999999998</v>
      </c>
      <c r="F361" s="1">
        <v>277.85000000000002</v>
      </c>
      <c r="G361" s="1">
        <v>274</v>
      </c>
      <c r="H361" s="1">
        <v>275.60000000000002</v>
      </c>
      <c r="I361" s="1">
        <v>275.10000000000002</v>
      </c>
      <c r="J361" s="1">
        <v>275.88</v>
      </c>
      <c r="K361" s="1">
        <v>13845733</v>
      </c>
      <c r="L361" s="1">
        <v>3819784156.4499998</v>
      </c>
      <c r="M361" s="1">
        <v>174943</v>
      </c>
      <c r="N361" s="3">
        <f>IF(ISERR(LN(Table1523[[#This Row],[Close Price]]/I360)),"-",LN(Table1523[[#This Row],[Close Price]]/I360))</f>
        <v>3.635702639575435E-4</v>
      </c>
    </row>
    <row r="362" spans="1:14" x14ac:dyDescent="0.3">
      <c r="A362" s="1" t="s">
        <v>38</v>
      </c>
      <c r="B362" s="1" t="s">
        <v>14</v>
      </c>
      <c r="C362" s="2">
        <v>43635</v>
      </c>
      <c r="D362" s="1">
        <v>275.10000000000002</v>
      </c>
      <c r="E362" s="1">
        <v>275.7</v>
      </c>
      <c r="F362" s="1">
        <v>278.89999999999998</v>
      </c>
      <c r="G362" s="1">
        <v>275.60000000000002</v>
      </c>
      <c r="H362" s="1">
        <v>277.64999999999998</v>
      </c>
      <c r="I362" s="1">
        <v>277.2</v>
      </c>
      <c r="J362" s="1">
        <v>277.11</v>
      </c>
      <c r="K362" s="1">
        <v>9046515</v>
      </c>
      <c r="L362" s="1">
        <v>2506913863.8499999</v>
      </c>
      <c r="M362" s="1">
        <v>180973</v>
      </c>
      <c r="N362" s="3">
        <f>IF(ISERR(LN(Table1523[[#This Row],[Close Price]]/I361)),"-",LN(Table1523[[#This Row],[Close Price]]/I361))</f>
        <v>7.6045993852192125E-3</v>
      </c>
    </row>
    <row r="363" spans="1:14" x14ac:dyDescent="0.3">
      <c r="A363" s="1" t="s">
        <v>38</v>
      </c>
      <c r="B363" s="1" t="s">
        <v>14</v>
      </c>
      <c r="C363" s="2">
        <v>43636</v>
      </c>
      <c r="D363" s="1">
        <v>277.2</v>
      </c>
      <c r="E363" s="1">
        <v>277</v>
      </c>
      <c r="F363" s="1">
        <v>277.95</v>
      </c>
      <c r="G363" s="1">
        <v>275.35000000000002</v>
      </c>
      <c r="H363" s="1">
        <v>277</v>
      </c>
      <c r="I363" s="1">
        <v>277</v>
      </c>
      <c r="J363" s="1">
        <v>276.39999999999998</v>
      </c>
      <c r="K363" s="1">
        <v>10566110</v>
      </c>
      <c r="L363" s="1">
        <v>2920457514.9000001</v>
      </c>
      <c r="M363" s="1">
        <v>100487</v>
      </c>
      <c r="N363" s="3">
        <f>IF(ISERR(LN(Table1523[[#This Row],[Close Price]]/I362)),"-",LN(Table1523[[#This Row],[Close Price]]/I362))</f>
        <v>-7.2176112840962399E-4</v>
      </c>
    </row>
    <row r="364" spans="1:14" x14ac:dyDescent="0.3">
      <c r="A364" s="1" t="s">
        <v>38</v>
      </c>
      <c r="B364" s="1" t="s">
        <v>14</v>
      </c>
      <c r="C364" s="2">
        <v>43637</v>
      </c>
      <c r="D364" s="1">
        <v>277</v>
      </c>
      <c r="E364" s="1">
        <v>276.64999999999998</v>
      </c>
      <c r="F364" s="1">
        <v>276.64999999999998</v>
      </c>
      <c r="G364" s="1">
        <v>273.25</v>
      </c>
      <c r="H364" s="1">
        <v>274.25</v>
      </c>
      <c r="I364" s="1">
        <v>274.25</v>
      </c>
      <c r="J364" s="1">
        <v>274.41000000000003</v>
      </c>
      <c r="K364" s="1">
        <v>18595809</v>
      </c>
      <c r="L364" s="1">
        <v>5102878251.1499996</v>
      </c>
      <c r="M364" s="1">
        <v>130971</v>
      </c>
      <c r="N364" s="3">
        <f>IF(ISERR(LN(Table1523[[#This Row],[Close Price]]/I363)),"-",LN(Table1523[[#This Row],[Close Price]]/I363))</f>
        <v>-9.9774070319989024E-3</v>
      </c>
    </row>
    <row r="365" spans="1:14" x14ac:dyDescent="0.3">
      <c r="A365" s="1" t="s">
        <v>38</v>
      </c>
      <c r="B365" s="1" t="s">
        <v>14</v>
      </c>
      <c r="C365" s="2">
        <v>43640</v>
      </c>
      <c r="D365" s="1">
        <v>274.25</v>
      </c>
      <c r="E365" s="1">
        <v>274.25</v>
      </c>
      <c r="F365" s="1">
        <v>277.5</v>
      </c>
      <c r="G365" s="1">
        <v>274.25</v>
      </c>
      <c r="H365" s="1">
        <v>276</v>
      </c>
      <c r="I365" s="1">
        <v>276.25</v>
      </c>
      <c r="J365" s="1">
        <v>276.29000000000002</v>
      </c>
      <c r="K365" s="1">
        <v>8935066</v>
      </c>
      <c r="L365" s="1">
        <v>2468710629.4000001</v>
      </c>
      <c r="M365" s="1">
        <v>116978</v>
      </c>
      <c r="N365" s="3">
        <f>IF(ISERR(LN(Table1523[[#This Row],[Close Price]]/I364)),"-",LN(Table1523[[#This Row],[Close Price]]/I364))</f>
        <v>7.2661536766229773E-3</v>
      </c>
    </row>
    <row r="366" spans="1:14" x14ac:dyDescent="0.3">
      <c r="A366" s="1" t="s">
        <v>38</v>
      </c>
      <c r="B366" s="1" t="s">
        <v>14</v>
      </c>
      <c r="C366" s="2">
        <v>43641</v>
      </c>
      <c r="D366" s="1">
        <v>276.25</v>
      </c>
      <c r="E366" s="1">
        <v>275.05</v>
      </c>
      <c r="F366" s="1">
        <v>280</v>
      </c>
      <c r="G366" s="1">
        <v>274.25</v>
      </c>
      <c r="H366" s="1">
        <v>277.64999999999998</v>
      </c>
      <c r="I366" s="1">
        <v>278.5</v>
      </c>
      <c r="J366" s="1">
        <v>277.68</v>
      </c>
      <c r="K366" s="1">
        <v>12379897</v>
      </c>
      <c r="L366" s="1">
        <v>3437589509.0999999</v>
      </c>
      <c r="M366" s="1">
        <v>117474</v>
      </c>
      <c r="N366" s="3">
        <f>IF(ISERR(LN(Table1523[[#This Row],[Close Price]]/I365)),"-",LN(Table1523[[#This Row],[Close Price]]/I365))</f>
        <v>8.1118065353761124E-3</v>
      </c>
    </row>
    <row r="367" spans="1:14" x14ac:dyDescent="0.3">
      <c r="A367" s="1" t="s">
        <v>38</v>
      </c>
      <c r="B367" s="1" t="s">
        <v>14</v>
      </c>
      <c r="C367" s="2">
        <v>43642</v>
      </c>
      <c r="D367" s="1">
        <v>278.5</v>
      </c>
      <c r="E367" s="1">
        <v>278.45</v>
      </c>
      <c r="F367" s="1">
        <v>278.7</v>
      </c>
      <c r="G367" s="1">
        <v>276.35000000000002</v>
      </c>
      <c r="H367" s="1">
        <v>277.2</v>
      </c>
      <c r="I367" s="1">
        <v>277.39999999999998</v>
      </c>
      <c r="J367" s="1">
        <v>277.5</v>
      </c>
      <c r="K367" s="1">
        <v>7421269</v>
      </c>
      <c r="L367" s="1">
        <v>2059374359.0999999</v>
      </c>
      <c r="M367" s="1">
        <v>92226</v>
      </c>
      <c r="N367" s="3">
        <f>IF(ISERR(LN(Table1523[[#This Row],[Close Price]]/I366)),"-",LN(Table1523[[#This Row],[Close Price]]/I366))</f>
        <v>-3.9575514866075304E-3</v>
      </c>
    </row>
    <row r="368" spans="1:14" x14ac:dyDescent="0.3">
      <c r="A368" s="1" t="s">
        <v>38</v>
      </c>
      <c r="B368" s="1" t="s">
        <v>14</v>
      </c>
      <c r="C368" s="2">
        <v>43643</v>
      </c>
      <c r="D368" s="1">
        <v>277.39999999999998</v>
      </c>
      <c r="E368" s="1">
        <v>277.95</v>
      </c>
      <c r="F368" s="1">
        <v>278.2</v>
      </c>
      <c r="G368" s="1">
        <v>272.8</v>
      </c>
      <c r="H368" s="1">
        <v>274</v>
      </c>
      <c r="I368" s="1">
        <v>273.5</v>
      </c>
      <c r="J368" s="1">
        <v>274.82</v>
      </c>
      <c r="K368" s="1">
        <v>23308215</v>
      </c>
      <c r="L368" s="1">
        <v>6405538333.8000002</v>
      </c>
      <c r="M368" s="1">
        <v>196553</v>
      </c>
      <c r="N368" s="3">
        <f>IF(ISERR(LN(Table1523[[#This Row],[Close Price]]/I367)),"-",LN(Table1523[[#This Row],[Close Price]]/I367))</f>
        <v>-1.4158886018695234E-2</v>
      </c>
    </row>
    <row r="369" spans="1:14" x14ac:dyDescent="0.3">
      <c r="A369" s="1" t="s">
        <v>38</v>
      </c>
      <c r="B369" s="1" t="s">
        <v>14</v>
      </c>
      <c r="C369" s="2">
        <v>43644</v>
      </c>
      <c r="D369" s="1">
        <v>273.5</v>
      </c>
      <c r="E369" s="1">
        <v>274.10000000000002</v>
      </c>
      <c r="F369" s="1">
        <v>275.45</v>
      </c>
      <c r="G369" s="1">
        <v>272.5</v>
      </c>
      <c r="H369" s="1">
        <v>273.8</v>
      </c>
      <c r="I369" s="1">
        <v>273.85000000000002</v>
      </c>
      <c r="J369" s="1">
        <v>273.98</v>
      </c>
      <c r="K369" s="1">
        <v>8449727</v>
      </c>
      <c r="L369" s="1">
        <v>2315047590.9000001</v>
      </c>
      <c r="M369" s="1">
        <v>129206</v>
      </c>
      <c r="N369" s="3">
        <f>IF(ISERR(LN(Table1523[[#This Row],[Close Price]]/I368)),"-",LN(Table1523[[#This Row],[Close Price]]/I368))</f>
        <v>1.2788893676944227E-3</v>
      </c>
    </row>
    <row r="370" spans="1:14" x14ac:dyDescent="0.3">
      <c r="A370" s="1" t="s">
        <v>38</v>
      </c>
      <c r="B370" s="1" t="s">
        <v>14</v>
      </c>
      <c r="C370" s="2">
        <v>43647</v>
      </c>
      <c r="D370" s="1">
        <v>273.85000000000002</v>
      </c>
      <c r="E370" s="1">
        <v>274.39999999999998</v>
      </c>
      <c r="F370" s="1">
        <v>276.25</v>
      </c>
      <c r="G370" s="1">
        <v>274.14999999999998</v>
      </c>
      <c r="H370" s="1">
        <v>275.2</v>
      </c>
      <c r="I370" s="1">
        <v>274.95</v>
      </c>
      <c r="J370" s="1">
        <v>275.18</v>
      </c>
      <c r="K370" s="1">
        <v>5042447</v>
      </c>
      <c r="L370" s="1">
        <v>1387580483.05</v>
      </c>
      <c r="M370" s="1">
        <v>59587</v>
      </c>
      <c r="N370" s="3">
        <f>IF(ISERR(LN(Table1523[[#This Row],[Close Price]]/I369)),"-",LN(Table1523[[#This Row],[Close Price]]/I369))</f>
        <v>4.0087517240933448E-3</v>
      </c>
    </row>
    <row r="371" spans="1:14" x14ac:dyDescent="0.3">
      <c r="A371" s="1" t="s">
        <v>38</v>
      </c>
      <c r="B371" s="1" t="s">
        <v>14</v>
      </c>
      <c r="C371" s="2">
        <v>43648</v>
      </c>
      <c r="D371" s="1">
        <v>274.95</v>
      </c>
      <c r="E371" s="1">
        <v>275.35000000000002</v>
      </c>
      <c r="F371" s="1">
        <v>275.64999999999998</v>
      </c>
      <c r="G371" s="1">
        <v>273.2</v>
      </c>
      <c r="H371" s="1">
        <v>273.55</v>
      </c>
      <c r="I371" s="1">
        <v>273.85000000000002</v>
      </c>
      <c r="J371" s="1">
        <v>273.97000000000003</v>
      </c>
      <c r="K371" s="1">
        <v>9976439</v>
      </c>
      <c r="L371" s="1">
        <v>2733288493.5999999</v>
      </c>
      <c r="M371" s="1">
        <v>91998</v>
      </c>
      <c r="N371" s="3">
        <f>IF(ISERR(LN(Table1523[[#This Row],[Close Price]]/I370)),"-",LN(Table1523[[#This Row],[Close Price]]/I370))</f>
        <v>-4.0087517240932425E-3</v>
      </c>
    </row>
    <row r="372" spans="1:14" x14ac:dyDescent="0.3">
      <c r="A372" s="1" t="s">
        <v>38</v>
      </c>
      <c r="B372" s="1" t="s">
        <v>14</v>
      </c>
      <c r="C372" s="2">
        <v>43649</v>
      </c>
      <c r="D372" s="1">
        <v>273.85000000000002</v>
      </c>
      <c r="E372" s="1">
        <v>274.3</v>
      </c>
      <c r="F372" s="1">
        <v>277.55</v>
      </c>
      <c r="G372" s="1">
        <v>272.14999999999998</v>
      </c>
      <c r="H372" s="1">
        <v>277.2</v>
      </c>
      <c r="I372" s="1">
        <v>276.7</v>
      </c>
      <c r="J372" s="1">
        <v>273.97000000000003</v>
      </c>
      <c r="K372" s="1">
        <v>18120809</v>
      </c>
      <c r="L372" s="1">
        <v>4964574650.25</v>
      </c>
      <c r="M372" s="1">
        <v>96803</v>
      </c>
      <c r="N372" s="3">
        <f>IF(ISERR(LN(Table1523[[#This Row],[Close Price]]/I371)),"-",LN(Table1523[[#This Row],[Close Price]]/I371))</f>
        <v>1.0353375563149747E-2</v>
      </c>
    </row>
    <row r="373" spans="1:14" x14ac:dyDescent="0.3">
      <c r="A373" s="1" t="s">
        <v>38</v>
      </c>
      <c r="B373" s="1" t="s">
        <v>14</v>
      </c>
      <c r="C373" s="2">
        <v>43650</v>
      </c>
      <c r="D373" s="1">
        <v>276.7</v>
      </c>
      <c r="E373" s="1">
        <v>277.45</v>
      </c>
      <c r="F373" s="1">
        <v>278.25</v>
      </c>
      <c r="G373" s="1">
        <v>275.2</v>
      </c>
      <c r="H373" s="1">
        <v>277.8</v>
      </c>
      <c r="I373" s="1">
        <v>277.64999999999998</v>
      </c>
      <c r="J373" s="1">
        <v>276.63</v>
      </c>
      <c r="K373" s="1">
        <v>9697597</v>
      </c>
      <c r="L373" s="1">
        <v>2682608761</v>
      </c>
      <c r="M373" s="1">
        <v>98989</v>
      </c>
      <c r="N373" s="3">
        <f>IF(ISERR(LN(Table1523[[#This Row],[Close Price]]/I372)),"-",LN(Table1523[[#This Row],[Close Price]]/I372))</f>
        <v>3.4274408947360213E-3</v>
      </c>
    </row>
    <row r="374" spans="1:14" x14ac:dyDescent="0.3">
      <c r="A374" s="1" t="s">
        <v>38</v>
      </c>
      <c r="B374" s="1" t="s">
        <v>14</v>
      </c>
      <c r="C374" s="2">
        <v>43651</v>
      </c>
      <c r="D374" s="1">
        <v>277.64999999999998</v>
      </c>
      <c r="E374" s="1">
        <v>277.64999999999998</v>
      </c>
      <c r="F374" s="1">
        <v>281.85000000000002</v>
      </c>
      <c r="G374" s="1">
        <v>268</v>
      </c>
      <c r="H374" s="1">
        <v>280.35000000000002</v>
      </c>
      <c r="I374" s="1">
        <v>279.45</v>
      </c>
      <c r="J374" s="1">
        <v>276.25</v>
      </c>
      <c r="K374" s="1">
        <v>37047327</v>
      </c>
      <c r="L374" s="1">
        <v>10234409499.200001</v>
      </c>
      <c r="M374" s="1">
        <v>218676</v>
      </c>
      <c r="N374" s="3">
        <f>IF(ISERR(LN(Table1523[[#This Row],[Close Price]]/I373)),"-",LN(Table1523[[#This Row],[Close Price]]/I373))</f>
        <v>6.462058028091024E-3</v>
      </c>
    </row>
    <row r="375" spans="1:14" x14ac:dyDescent="0.3">
      <c r="A375" s="1" t="s">
        <v>38</v>
      </c>
      <c r="B375" s="1" t="s">
        <v>14</v>
      </c>
      <c r="C375" s="2">
        <v>43654</v>
      </c>
      <c r="D375" s="1">
        <v>279.45</v>
      </c>
      <c r="E375" s="1">
        <v>280.14999999999998</v>
      </c>
      <c r="F375" s="1">
        <v>282.89999999999998</v>
      </c>
      <c r="G375" s="1">
        <v>275.8</v>
      </c>
      <c r="H375" s="1">
        <v>276.95</v>
      </c>
      <c r="I375" s="1">
        <v>277.45</v>
      </c>
      <c r="J375" s="1">
        <v>278.85000000000002</v>
      </c>
      <c r="K375" s="1">
        <v>12169249</v>
      </c>
      <c r="L375" s="1">
        <v>3393449939.5</v>
      </c>
      <c r="M375" s="1">
        <v>136376</v>
      </c>
      <c r="N375" s="3">
        <f>IF(ISERR(LN(Table1523[[#This Row],[Close Price]]/I374)),"-",LN(Table1523[[#This Row],[Close Price]]/I374))</f>
        <v>-7.1826489437968634E-3</v>
      </c>
    </row>
    <row r="376" spans="1:14" x14ac:dyDescent="0.3">
      <c r="A376" s="1" t="s">
        <v>38</v>
      </c>
      <c r="B376" s="1" t="s">
        <v>14</v>
      </c>
      <c r="C376" s="2">
        <v>43655</v>
      </c>
      <c r="D376" s="1">
        <v>277.45</v>
      </c>
      <c r="E376" s="1">
        <v>276.95</v>
      </c>
      <c r="F376" s="1">
        <v>277.55</v>
      </c>
      <c r="G376" s="1">
        <v>272.14999999999998</v>
      </c>
      <c r="H376" s="1">
        <v>272.7</v>
      </c>
      <c r="I376" s="1">
        <v>273.10000000000002</v>
      </c>
      <c r="J376" s="1">
        <v>273.98</v>
      </c>
      <c r="K376" s="1">
        <v>7706490</v>
      </c>
      <c r="L376" s="1">
        <v>2111434757.7</v>
      </c>
      <c r="M376" s="1">
        <v>90842</v>
      </c>
      <c r="N376" s="3">
        <f>IF(ISERR(LN(Table1523[[#This Row],[Close Price]]/I375)),"-",LN(Table1523[[#This Row],[Close Price]]/I375))</f>
        <v>-1.5802708292250809E-2</v>
      </c>
    </row>
    <row r="377" spans="1:14" x14ac:dyDescent="0.3">
      <c r="A377" s="1" t="s">
        <v>38</v>
      </c>
      <c r="B377" s="1" t="s">
        <v>14</v>
      </c>
      <c r="C377" s="2">
        <v>43656</v>
      </c>
      <c r="D377" s="1">
        <v>273.10000000000002</v>
      </c>
      <c r="E377" s="1">
        <v>273.55</v>
      </c>
      <c r="F377" s="1">
        <v>275.25</v>
      </c>
      <c r="G377" s="1">
        <v>270.75</v>
      </c>
      <c r="H377" s="1">
        <v>272.5</v>
      </c>
      <c r="I377" s="1">
        <v>273.14999999999998</v>
      </c>
      <c r="J377" s="1">
        <v>273.82</v>
      </c>
      <c r="K377" s="1">
        <v>8162744</v>
      </c>
      <c r="L377" s="1">
        <v>2235110825.4499998</v>
      </c>
      <c r="M377" s="1">
        <v>87800</v>
      </c>
      <c r="N377" s="3">
        <f>IF(ISERR(LN(Table1523[[#This Row],[Close Price]]/I376)),"-",LN(Table1523[[#This Row],[Close Price]]/I376))</f>
        <v>1.8306636206721609E-4</v>
      </c>
    </row>
    <row r="378" spans="1:14" x14ac:dyDescent="0.3">
      <c r="A378" s="1" t="s">
        <v>38</v>
      </c>
      <c r="B378" s="1" t="s">
        <v>14</v>
      </c>
      <c r="C378" s="2">
        <v>43657</v>
      </c>
      <c r="D378" s="1">
        <v>273.14999999999998</v>
      </c>
      <c r="E378" s="1">
        <v>274</v>
      </c>
      <c r="F378" s="1">
        <v>276.89999999999998</v>
      </c>
      <c r="G378" s="1">
        <v>273.60000000000002</v>
      </c>
      <c r="H378" s="1">
        <v>275.45</v>
      </c>
      <c r="I378" s="1">
        <v>275.64999999999998</v>
      </c>
      <c r="J378" s="1">
        <v>275.86</v>
      </c>
      <c r="K378" s="1">
        <v>8403695</v>
      </c>
      <c r="L378" s="1">
        <v>2318213488.1500001</v>
      </c>
      <c r="M378" s="1">
        <v>105958</v>
      </c>
      <c r="N378" s="3">
        <f>IF(ISERR(LN(Table1523[[#This Row],[Close Price]]/I377)),"-",LN(Table1523[[#This Row],[Close Price]]/I377))</f>
        <v>9.1108501939658349E-3</v>
      </c>
    </row>
    <row r="379" spans="1:14" x14ac:dyDescent="0.3">
      <c r="A379" s="1" t="s">
        <v>38</v>
      </c>
      <c r="B379" s="1" t="s">
        <v>14</v>
      </c>
      <c r="C379" s="2">
        <v>43658</v>
      </c>
      <c r="D379" s="1">
        <v>275.64999999999998</v>
      </c>
      <c r="E379" s="1">
        <v>275.39999999999998</v>
      </c>
      <c r="F379" s="1">
        <v>276.45</v>
      </c>
      <c r="G379" s="1">
        <v>273.10000000000002</v>
      </c>
      <c r="H379" s="1">
        <v>274.7</v>
      </c>
      <c r="I379" s="1">
        <v>275.05</v>
      </c>
      <c r="J379" s="1">
        <v>275.01</v>
      </c>
      <c r="K379" s="1">
        <v>10468936</v>
      </c>
      <c r="L379" s="1">
        <v>2879097027.5500002</v>
      </c>
      <c r="M379" s="1">
        <v>77784</v>
      </c>
      <c r="N379" s="3">
        <f>IF(ISERR(LN(Table1523[[#This Row],[Close Price]]/I378)),"-",LN(Table1523[[#This Row],[Close Price]]/I378))</f>
        <v>-2.1790457142254315E-3</v>
      </c>
    </row>
    <row r="380" spans="1:14" x14ac:dyDescent="0.3">
      <c r="A380" s="1" t="s">
        <v>38</v>
      </c>
      <c r="B380" s="1" t="s">
        <v>14</v>
      </c>
      <c r="C380" s="2">
        <v>43661</v>
      </c>
      <c r="D380" s="1">
        <v>275.05</v>
      </c>
      <c r="E380" s="1">
        <v>275</v>
      </c>
      <c r="F380" s="1">
        <v>275.60000000000002</v>
      </c>
      <c r="G380" s="1">
        <v>270.55</v>
      </c>
      <c r="H380" s="1">
        <v>271.2</v>
      </c>
      <c r="I380" s="1">
        <v>270.95</v>
      </c>
      <c r="J380" s="1">
        <v>272.07</v>
      </c>
      <c r="K380" s="1">
        <v>8536705</v>
      </c>
      <c r="L380" s="1">
        <v>2322565172.9499998</v>
      </c>
      <c r="M380" s="1">
        <v>78140</v>
      </c>
      <c r="N380" s="3">
        <f>IF(ISERR(LN(Table1523[[#This Row],[Close Price]]/I379)),"-",LN(Table1523[[#This Row],[Close Price]]/I379))</f>
        <v>-1.5018597309343972E-2</v>
      </c>
    </row>
    <row r="381" spans="1:14" x14ac:dyDescent="0.3">
      <c r="A381" s="1" t="s">
        <v>38</v>
      </c>
      <c r="B381" s="1" t="s">
        <v>14</v>
      </c>
      <c r="C381" s="2">
        <v>43662</v>
      </c>
      <c r="D381" s="1">
        <v>270.95</v>
      </c>
      <c r="E381" s="1">
        <v>271</v>
      </c>
      <c r="F381" s="1">
        <v>272.75</v>
      </c>
      <c r="G381" s="1">
        <v>270.60000000000002</v>
      </c>
      <c r="H381" s="1">
        <v>272</v>
      </c>
      <c r="I381" s="1">
        <v>271.95</v>
      </c>
      <c r="J381" s="1">
        <v>271.66000000000003</v>
      </c>
      <c r="K381" s="1">
        <v>6357525</v>
      </c>
      <c r="L381" s="1">
        <v>1727069017.05</v>
      </c>
      <c r="M381" s="1">
        <v>77524</v>
      </c>
      <c r="N381" s="3">
        <f>IF(ISERR(LN(Table1523[[#This Row],[Close Price]]/I380)),"-",LN(Table1523[[#This Row],[Close Price]]/I380))</f>
        <v>3.6839238568465871E-3</v>
      </c>
    </row>
    <row r="382" spans="1:14" x14ac:dyDescent="0.3">
      <c r="A382" s="1" t="s">
        <v>38</v>
      </c>
      <c r="B382" s="1" t="s">
        <v>14</v>
      </c>
      <c r="C382" s="2">
        <v>43663</v>
      </c>
      <c r="D382" s="1">
        <v>271.95</v>
      </c>
      <c r="E382" s="1">
        <v>272.45</v>
      </c>
      <c r="F382" s="1">
        <v>273.14999999999998</v>
      </c>
      <c r="G382" s="1">
        <v>270.7</v>
      </c>
      <c r="H382" s="1">
        <v>272.60000000000002</v>
      </c>
      <c r="I382" s="1">
        <v>272.89999999999998</v>
      </c>
      <c r="J382" s="1">
        <v>272.3</v>
      </c>
      <c r="K382" s="1">
        <v>6294203</v>
      </c>
      <c r="L382" s="1">
        <v>1713911027.25</v>
      </c>
      <c r="M382" s="1">
        <v>82149</v>
      </c>
      <c r="N382" s="3">
        <f>IF(ISERR(LN(Table1523[[#This Row],[Close Price]]/I381)),"-",LN(Table1523[[#This Row],[Close Price]]/I381))</f>
        <v>3.4872018453230807E-3</v>
      </c>
    </row>
    <row r="383" spans="1:14" x14ac:dyDescent="0.3">
      <c r="A383" s="1" t="s">
        <v>38</v>
      </c>
      <c r="B383" s="1" t="s">
        <v>14</v>
      </c>
      <c r="C383" s="2">
        <v>43664</v>
      </c>
      <c r="D383" s="1">
        <v>272.89999999999998</v>
      </c>
      <c r="E383" s="1">
        <v>272.95</v>
      </c>
      <c r="F383" s="1">
        <v>275.10000000000002</v>
      </c>
      <c r="G383" s="1">
        <v>272.3</v>
      </c>
      <c r="H383" s="1">
        <v>272.95</v>
      </c>
      <c r="I383" s="1">
        <v>273</v>
      </c>
      <c r="J383" s="1">
        <v>273.86</v>
      </c>
      <c r="K383" s="1">
        <v>9096757</v>
      </c>
      <c r="L383" s="1">
        <v>2491248528.6500001</v>
      </c>
      <c r="M383" s="1">
        <v>83228</v>
      </c>
      <c r="N383" s="3">
        <f>IF(ISERR(LN(Table1523[[#This Row],[Close Price]]/I382)),"-",LN(Table1523[[#This Row],[Close Price]]/I382))</f>
        <v>3.6636747066711632E-4</v>
      </c>
    </row>
    <row r="384" spans="1:14" x14ac:dyDescent="0.3">
      <c r="A384" s="1" t="s">
        <v>38</v>
      </c>
      <c r="B384" s="1" t="s">
        <v>14</v>
      </c>
      <c r="C384" s="2">
        <v>43665</v>
      </c>
      <c r="D384" s="1">
        <v>273</v>
      </c>
      <c r="E384" s="1">
        <v>274.10000000000002</v>
      </c>
      <c r="F384" s="1">
        <v>274.25</v>
      </c>
      <c r="G384" s="1">
        <v>268</v>
      </c>
      <c r="H384" s="1">
        <v>268.55</v>
      </c>
      <c r="I384" s="1">
        <v>268.3</v>
      </c>
      <c r="J384" s="1">
        <v>269.75</v>
      </c>
      <c r="K384" s="1">
        <v>7986847</v>
      </c>
      <c r="L384" s="1">
        <v>2154470437.0999999</v>
      </c>
      <c r="M384" s="1">
        <v>88555</v>
      </c>
      <c r="N384" s="3">
        <f>IF(ISERR(LN(Table1523[[#This Row],[Close Price]]/I383)),"-",LN(Table1523[[#This Row],[Close Price]]/I383))</f>
        <v>-1.7366037753381216E-2</v>
      </c>
    </row>
    <row r="385" spans="1:14" x14ac:dyDescent="0.3">
      <c r="A385" s="1" t="s">
        <v>38</v>
      </c>
      <c r="B385" s="1" t="s">
        <v>14</v>
      </c>
      <c r="C385" s="2">
        <v>43668</v>
      </c>
      <c r="D385" s="1">
        <v>268.3</v>
      </c>
      <c r="E385" s="1">
        <v>268</v>
      </c>
      <c r="F385" s="1">
        <v>268.2</v>
      </c>
      <c r="G385" s="1">
        <v>264</v>
      </c>
      <c r="H385" s="1">
        <v>264.3</v>
      </c>
      <c r="I385" s="1">
        <v>264.39999999999998</v>
      </c>
      <c r="J385" s="1">
        <v>265.52999999999997</v>
      </c>
      <c r="K385" s="1">
        <v>13516960</v>
      </c>
      <c r="L385" s="1">
        <v>3589097832.8000002</v>
      </c>
      <c r="M385" s="1">
        <v>168909</v>
      </c>
      <c r="N385" s="3">
        <f>IF(ISERR(LN(Table1523[[#This Row],[Close Price]]/I384)),"-",LN(Table1523[[#This Row],[Close Price]]/I384))</f>
        <v>-1.4642649454047389E-2</v>
      </c>
    </row>
    <row r="386" spans="1:14" x14ac:dyDescent="0.3">
      <c r="A386" s="1" t="s">
        <v>38</v>
      </c>
      <c r="B386" s="1" t="s">
        <v>14</v>
      </c>
      <c r="C386" s="2">
        <v>43669</v>
      </c>
      <c r="D386" s="1">
        <v>264.39999999999998</v>
      </c>
      <c r="E386" s="1">
        <v>265.5</v>
      </c>
      <c r="F386" s="1">
        <v>271.7</v>
      </c>
      <c r="G386" s="1">
        <v>265</v>
      </c>
      <c r="H386" s="1">
        <v>270.95</v>
      </c>
      <c r="I386" s="1">
        <v>270.64999999999998</v>
      </c>
      <c r="J386" s="1">
        <v>268.88</v>
      </c>
      <c r="K386" s="1">
        <v>14396986</v>
      </c>
      <c r="L386" s="1">
        <v>3871019232.5999999</v>
      </c>
      <c r="M386" s="1">
        <v>125113</v>
      </c>
      <c r="N386" s="3">
        <f>IF(ISERR(LN(Table1523[[#This Row],[Close Price]]/I385)),"-",LN(Table1523[[#This Row],[Close Price]]/I385))</f>
        <v>2.3363365265455578E-2</v>
      </c>
    </row>
    <row r="387" spans="1:14" x14ac:dyDescent="0.3">
      <c r="A387" s="1" t="s">
        <v>38</v>
      </c>
      <c r="B387" s="1" t="s">
        <v>14</v>
      </c>
      <c r="C387" s="2">
        <v>43670</v>
      </c>
      <c r="D387" s="1">
        <v>270.64999999999998</v>
      </c>
      <c r="E387" s="1">
        <v>270.3</v>
      </c>
      <c r="F387" s="1">
        <v>273.35000000000002</v>
      </c>
      <c r="G387" s="1">
        <v>267.89999999999998</v>
      </c>
      <c r="H387" s="1">
        <v>271.25</v>
      </c>
      <c r="I387" s="1">
        <v>270.85000000000002</v>
      </c>
      <c r="J387" s="1">
        <v>270.08</v>
      </c>
      <c r="K387" s="1">
        <v>12072603</v>
      </c>
      <c r="L387" s="1">
        <v>3260568843.6500001</v>
      </c>
      <c r="M387" s="1">
        <v>147314</v>
      </c>
      <c r="N387" s="3">
        <f>IF(ISERR(LN(Table1523[[#This Row],[Close Price]]/I386)),"-",LN(Table1523[[#This Row],[Close Price]]/I386))</f>
        <v>7.3868886092121695E-4</v>
      </c>
    </row>
    <row r="388" spans="1:14" x14ac:dyDescent="0.3">
      <c r="A388" s="1" t="s">
        <v>38</v>
      </c>
      <c r="B388" s="1" t="s">
        <v>14</v>
      </c>
      <c r="C388" s="2">
        <v>43671</v>
      </c>
      <c r="D388" s="1">
        <v>270.85000000000002</v>
      </c>
      <c r="E388" s="1">
        <v>271</v>
      </c>
      <c r="F388" s="1">
        <v>272.5</v>
      </c>
      <c r="G388" s="1">
        <v>266.89999999999998</v>
      </c>
      <c r="H388" s="1">
        <v>268.5</v>
      </c>
      <c r="I388" s="1">
        <v>267.85000000000002</v>
      </c>
      <c r="J388" s="1">
        <v>269.13</v>
      </c>
      <c r="K388" s="1">
        <v>17669912</v>
      </c>
      <c r="L388" s="1">
        <v>4755565428.3500004</v>
      </c>
      <c r="M388" s="1">
        <v>149734</v>
      </c>
      <c r="N388" s="3">
        <f>IF(ISERR(LN(Table1523[[#This Row],[Close Price]]/I387)),"-",LN(Table1523[[#This Row],[Close Price]]/I387))</f>
        <v>-1.1138039776938533E-2</v>
      </c>
    </row>
    <row r="389" spans="1:14" x14ac:dyDescent="0.3">
      <c r="A389" s="1" t="s">
        <v>38</v>
      </c>
      <c r="B389" s="1" t="s">
        <v>14</v>
      </c>
      <c r="C389" s="2">
        <v>43672</v>
      </c>
      <c r="D389" s="1">
        <v>267.85000000000002</v>
      </c>
      <c r="E389" s="1">
        <v>268.75</v>
      </c>
      <c r="F389" s="1">
        <v>271</v>
      </c>
      <c r="G389" s="1">
        <v>266.89999999999998</v>
      </c>
      <c r="H389" s="1">
        <v>270.60000000000002</v>
      </c>
      <c r="I389" s="1">
        <v>270.39999999999998</v>
      </c>
      <c r="J389" s="1">
        <v>269.58999999999997</v>
      </c>
      <c r="K389" s="1">
        <v>4788040</v>
      </c>
      <c r="L389" s="1">
        <v>1290822169.5</v>
      </c>
      <c r="M389" s="1">
        <v>59496</v>
      </c>
      <c r="N389" s="3">
        <f>IF(ISERR(LN(Table1523[[#This Row],[Close Price]]/I388)),"-",LN(Table1523[[#This Row],[Close Price]]/I388))</f>
        <v>9.4752218418395293E-3</v>
      </c>
    </row>
    <row r="390" spans="1:14" x14ac:dyDescent="0.3">
      <c r="A390" s="1" t="s">
        <v>38</v>
      </c>
      <c r="B390" s="1" t="s">
        <v>14</v>
      </c>
      <c r="C390" s="2">
        <v>43675</v>
      </c>
      <c r="D390" s="1">
        <v>270.39999999999998</v>
      </c>
      <c r="E390" s="1">
        <v>270</v>
      </c>
      <c r="F390" s="1">
        <v>271.14999999999998</v>
      </c>
      <c r="G390" s="1">
        <v>266.5</v>
      </c>
      <c r="H390" s="1">
        <v>267.25</v>
      </c>
      <c r="I390" s="1">
        <v>267.75</v>
      </c>
      <c r="J390" s="1">
        <v>268.52999999999997</v>
      </c>
      <c r="K390" s="1">
        <v>5525308</v>
      </c>
      <c r="L390" s="1">
        <v>1483723817.25</v>
      </c>
      <c r="M390" s="1">
        <v>41053</v>
      </c>
      <c r="N390" s="3">
        <f>IF(ISERR(LN(Table1523[[#This Row],[Close Price]]/I389)),"-",LN(Table1523[[#This Row],[Close Price]]/I389))</f>
        <v>-9.8486348409507381E-3</v>
      </c>
    </row>
    <row r="391" spans="1:14" x14ac:dyDescent="0.3">
      <c r="A391" s="1" t="s">
        <v>38</v>
      </c>
      <c r="B391" s="1" t="s">
        <v>14</v>
      </c>
      <c r="C391" s="2">
        <v>43676</v>
      </c>
      <c r="D391" s="1">
        <v>267.75</v>
      </c>
      <c r="E391" s="1">
        <v>268</v>
      </c>
      <c r="F391" s="1">
        <v>270.10000000000002</v>
      </c>
      <c r="G391" s="1">
        <v>266.55</v>
      </c>
      <c r="H391" s="1">
        <v>268.2</v>
      </c>
      <c r="I391" s="1">
        <v>268.89999999999998</v>
      </c>
      <c r="J391" s="1">
        <v>268.33</v>
      </c>
      <c r="K391" s="1">
        <v>13233351</v>
      </c>
      <c r="L391" s="1">
        <v>3550864742.75</v>
      </c>
      <c r="M391" s="1">
        <v>120106</v>
      </c>
      <c r="N391" s="3">
        <f>IF(ISERR(LN(Table1523[[#This Row],[Close Price]]/I390)),"-",LN(Table1523[[#This Row],[Close Price]]/I390))</f>
        <v>4.2858539469608206E-3</v>
      </c>
    </row>
    <row r="392" spans="1:14" x14ac:dyDescent="0.3">
      <c r="A392" s="1" t="s">
        <v>38</v>
      </c>
      <c r="B392" s="1" t="s">
        <v>14</v>
      </c>
      <c r="C392" s="2">
        <v>43677</v>
      </c>
      <c r="D392" s="1">
        <v>268.89999999999998</v>
      </c>
      <c r="E392" s="1">
        <v>268.60000000000002</v>
      </c>
      <c r="F392" s="1">
        <v>271.10000000000002</v>
      </c>
      <c r="G392" s="1">
        <v>266</v>
      </c>
      <c r="H392" s="1">
        <v>270.8</v>
      </c>
      <c r="I392" s="1">
        <v>270.2</v>
      </c>
      <c r="J392" s="1">
        <v>268.62</v>
      </c>
      <c r="K392" s="1">
        <v>13649764</v>
      </c>
      <c r="L392" s="1">
        <v>3666551243.8000002</v>
      </c>
      <c r="M392" s="1">
        <v>98085</v>
      </c>
      <c r="N392" s="3">
        <f>IF(ISERR(LN(Table1523[[#This Row],[Close Price]]/I391)),"-",LN(Table1523[[#This Row],[Close Price]]/I391))</f>
        <v>4.8228622512796011E-3</v>
      </c>
    </row>
    <row r="393" spans="1:14" x14ac:dyDescent="0.3">
      <c r="A393" s="1" t="s">
        <v>38</v>
      </c>
      <c r="B393" s="1" t="s">
        <v>14</v>
      </c>
      <c r="C393" s="2">
        <v>43678</v>
      </c>
      <c r="D393" s="1">
        <v>270.2</v>
      </c>
      <c r="E393" s="1">
        <v>270.45</v>
      </c>
      <c r="F393" s="1">
        <v>270.7</v>
      </c>
      <c r="G393" s="1">
        <v>266.5</v>
      </c>
      <c r="H393" s="1">
        <v>267.39999999999998</v>
      </c>
      <c r="I393" s="1">
        <v>267.55</v>
      </c>
      <c r="J393" s="1">
        <v>268.26</v>
      </c>
      <c r="K393" s="1">
        <v>5925611</v>
      </c>
      <c r="L393" s="1">
        <v>1589579278.25</v>
      </c>
      <c r="M393" s="1">
        <v>106877</v>
      </c>
      <c r="N393" s="3">
        <f>IF(ISERR(LN(Table1523[[#This Row],[Close Price]]/I392)),"-",LN(Table1523[[#This Row],[Close Price]]/I392))</f>
        <v>-9.8559607687847446E-3</v>
      </c>
    </row>
    <row r="394" spans="1:14" x14ac:dyDescent="0.3">
      <c r="A394" s="1" t="s">
        <v>38</v>
      </c>
      <c r="B394" s="1" t="s">
        <v>14</v>
      </c>
      <c r="C394" s="2">
        <v>43679</v>
      </c>
      <c r="D394" s="1">
        <v>267.55</v>
      </c>
      <c r="E394" s="1">
        <v>267.2</v>
      </c>
      <c r="F394" s="1">
        <v>267.2</v>
      </c>
      <c r="G394" s="1">
        <v>263.10000000000002</v>
      </c>
      <c r="H394" s="1">
        <v>263.89999999999998</v>
      </c>
      <c r="I394" s="1">
        <v>264.5</v>
      </c>
      <c r="J394" s="1">
        <v>264.77999999999997</v>
      </c>
      <c r="K394" s="1">
        <v>8890911</v>
      </c>
      <c r="L394" s="1">
        <v>2354154091.0500002</v>
      </c>
      <c r="M394" s="1">
        <v>100334</v>
      </c>
      <c r="N394" s="3">
        <f>IF(ISERR(LN(Table1523[[#This Row],[Close Price]]/I393)),"-",LN(Table1523[[#This Row],[Close Price]]/I393))</f>
        <v>-1.1465213458959648E-2</v>
      </c>
    </row>
    <row r="395" spans="1:14" x14ac:dyDescent="0.3">
      <c r="A395" s="1" t="s">
        <v>38</v>
      </c>
      <c r="B395" s="1" t="s">
        <v>14</v>
      </c>
      <c r="C395" s="2">
        <v>43682</v>
      </c>
      <c r="D395" s="1">
        <v>264.5</v>
      </c>
      <c r="E395" s="1">
        <v>264.39999999999998</v>
      </c>
      <c r="F395" s="1">
        <v>264.5</v>
      </c>
      <c r="G395" s="1">
        <v>257.64999999999998</v>
      </c>
      <c r="H395" s="1">
        <v>259.89999999999998</v>
      </c>
      <c r="I395" s="1">
        <v>259.8</v>
      </c>
      <c r="J395" s="1">
        <v>259.64999999999998</v>
      </c>
      <c r="K395" s="1">
        <v>11556743</v>
      </c>
      <c r="L395" s="1">
        <v>3000663051</v>
      </c>
      <c r="M395" s="1">
        <v>132047</v>
      </c>
      <c r="N395" s="3">
        <f>IF(ISERR(LN(Table1523[[#This Row],[Close Price]]/I394)),"-",LN(Table1523[[#This Row],[Close Price]]/I394))</f>
        <v>-1.7929147061854878E-2</v>
      </c>
    </row>
    <row r="396" spans="1:14" x14ac:dyDescent="0.3">
      <c r="A396" s="1" t="s">
        <v>38</v>
      </c>
      <c r="B396" s="1" t="s">
        <v>14</v>
      </c>
      <c r="C396" s="2">
        <v>43683</v>
      </c>
      <c r="D396" s="1">
        <v>259.8</v>
      </c>
      <c r="E396" s="1">
        <v>258.75</v>
      </c>
      <c r="F396" s="1">
        <v>261.5</v>
      </c>
      <c r="G396" s="1">
        <v>258.14999999999998</v>
      </c>
      <c r="H396" s="1">
        <v>258.2</v>
      </c>
      <c r="I396" s="1">
        <v>258.89999999999998</v>
      </c>
      <c r="J396" s="1">
        <v>259.8</v>
      </c>
      <c r="K396" s="1">
        <v>9408544</v>
      </c>
      <c r="L396" s="1">
        <v>2444295956.0999999</v>
      </c>
      <c r="M396" s="1">
        <v>157322</v>
      </c>
      <c r="N396" s="3">
        <f>IF(ISERR(LN(Table1523[[#This Row],[Close Price]]/I395)),"-",LN(Table1523[[#This Row],[Close Price]]/I395))</f>
        <v>-3.4702174790073289E-3</v>
      </c>
    </row>
    <row r="397" spans="1:14" x14ac:dyDescent="0.3">
      <c r="A397" s="1" t="s">
        <v>38</v>
      </c>
      <c r="B397" s="1" t="s">
        <v>14</v>
      </c>
      <c r="C397" s="2">
        <v>43684</v>
      </c>
      <c r="D397" s="1">
        <v>258.89999999999998</v>
      </c>
      <c r="E397" s="1">
        <v>259.05</v>
      </c>
      <c r="F397" s="1">
        <v>259.35000000000002</v>
      </c>
      <c r="G397" s="1">
        <v>253.1</v>
      </c>
      <c r="H397" s="1">
        <v>253.4</v>
      </c>
      <c r="I397" s="1">
        <v>253.65</v>
      </c>
      <c r="J397" s="1">
        <v>255.88</v>
      </c>
      <c r="K397" s="1">
        <v>8489812</v>
      </c>
      <c r="L397" s="1">
        <v>2172395935</v>
      </c>
      <c r="M397" s="1">
        <v>132222</v>
      </c>
      <c r="N397" s="3">
        <f>IF(ISERR(LN(Table1523[[#This Row],[Close Price]]/I396)),"-",LN(Table1523[[#This Row],[Close Price]]/I396))</f>
        <v>-2.0486522744792891E-2</v>
      </c>
    </row>
    <row r="398" spans="1:14" x14ac:dyDescent="0.3">
      <c r="A398" s="1" t="s">
        <v>38</v>
      </c>
      <c r="B398" s="1" t="s">
        <v>14</v>
      </c>
      <c r="C398" s="2">
        <v>43685</v>
      </c>
      <c r="D398" s="1">
        <v>253.65</v>
      </c>
      <c r="E398" s="1">
        <v>255</v>
      </c>
      <c r="F398" s="1">
        <v>258.7</v>
      </c>
      <c r="G398" s="1">
        <v>253</v>
      </c>
      <c r="H398" s="1">
        <v>257.8</v>
      </c>
      <c r="I398" s="1">
        <v>257.75</v>
      </c>
      <c r="J398" s="1">
        <v>255.73</v>
      </c>
      <c r="K398" s="1">
        <v>6370866</v>
      </c>
      <c r="L398" s="1">
        <v>1629216822.8</v>
      </c>
      <c r="M398" s="1">
        <v>80996</v>
      </c>
      <c r="N398" s="3">
        <f>IF(ISERR(LN(Table1523[[#This Row],[Close Price]]/I397)),"-",LN(Table1523[[#This Row],[Close Price]]/I397))</f>
        <v>1.6034758884370337E-2</v>
      </c>
    </row>
    <row r="399" spans="1:14" x14ac:dyDescent="0.3">
      <c r="A399" s="1" t="s">
        <v>38</v>
      </c>
      <c r="B399" s="1" t="s">
        <v>14</v>
      </c>
      <c r="C399" s="2">
        <v>43686</v>
      </c>
      <c r="D399" s="1">
        <v>257.75</v>
      </c>
      <c r="E399" s="1">
        <v>258.85000000000002</v>
      </c>
      <c r="F399" s="1">
        <v>258.85000000000002</v>
      </c>
      <c r="G399" s="1">
        <v>253.5</v>
      </c>
      <c r="H399" s="1">
        <v>254.3</v>
      </c>
      <c r="I399" s="1">
        <v>254.2</v>
      </c>
      <c r="J399" s="1">
        <v>254.99</v>
      </c>
      <c r="K399" s="1">
        <v>9927337</v>
      </c>
      <c r="L399" s="1">
        <v>2531375699.0999999</v>
      </c>
      <c r="M399" s="1">
        <v>125800</v>
      </c>
      <c r="N399" s="3">
        <f>IF(ISERR(LN(Table1523[[#This Row],[Close Price]]/I398)),"-",LN(Table1523[[#This Row],[Close Price]]/I398))</f>
        <v>-1.3868764141715662E-2</v>
      </c>
    </row>
    <row r="400" spans="1:14" x14ac:dyDescent="0.3">
      <c r="A400" s="1" t="s">
        <v>38</v>
      </c>
      <c r="B400" s="1" t="s">
        <v>14</v>
      </c>
      <c r="C400" s="2">
        <v>43690</v>
      </c>
      <c r="D400" s="1">
        <v>254.2</v>
      </c>
      <c r="E400" s="1">
        <v>253.8</v>
      </c>
      <c r="F400" s="1">
        <v>254</v>
      </c>
      <c r="G400" s="1">
        <v>244</v>
      </c>
      <c r="H400" s="1">
        <v>244.65</v>
      </c>
      <c r="I400" s="1">
        <v>246.3</v>
      </c>
      <c r="J400" s="1">
        <v>247.57</v>
      </c>
      <c r="K400" s="1">
        <v>20992894</v>
      </c>
      <c r="L400" s="1">
        <v>5197126507.8999996</v>
      </c>
      <c r="M400" s="1">
        <v>159332</v>
      </c>
      <c r="N400" s="3">
        <f>IF(ISERR(LN(Table1523[[#This Row],[Close Price]]/I399)),"-",LN(Table1523[[#This Row],[Close Price]]/I399))</f>
        <v>-3.1571053628861381E-2</v>
      </c>
    </row>
    <row r="401" spans="1:14" x14ac:dyDescent="0.3">
      <c r="A401" s="1" t="s">
        <v>38</v>
      </c>
      <c r="B401" s="1" t="s">
        <v>14</v>
      </c>
      <c r="C401" s="2">
        <v>43691</v>
      </c>
      <c r="D401" s="1">
        <v>246.3</v>
      </c>
      <c r="E401" s="1">
        <v>246.3</v>
      </c>
      <c r="F401" s="1">
        <v>253.6</v>
      </c>
      <c r="G401" s="1">
        <v>244.05</v>
      </c>
      <c r="H401" s="1">
        <v>248.6</v>
      </c>
      <c r="I401" s="1">
        <v>248.75</v>
      </c>
      <c r="J401" s="1">
        <v>249.79</v>
      </c>
      <c r="K401" s="1">
        <v>13809031</v>
      </c>
      <c r="L401" s="1">
        <v>3449376051.0999999</v>
      </c>
      <c r="M401" s="1">
        <v>111724</v>
      </c>
      <c r="N401" s="3">
        <f>IF(ISERR(LN(Table1523[[#This Row],[Close Price]]/I400)),"-",LN(Table1523[[#This Row],[Close Price]]/I400))</f>
        <v>9.8980709122098009E-3</v>
      </c>
    </row>
    <row r="402" spans="1:14" x14ac:dyDescent="0.3">
      <c r="A402" s="1" t="s">
        <v>38</v>
      </c>
      <c r="B402" s="1" t="s">
        <v>14</v>
      </c>
      <c r="C402" s="2">
        <v>43693</v>
      </c>
      <c r="D402" s="1">
        <v>248.75</v>
      </c>
      <c r="E402" s="1">
        <v>248.75</v>
      </c>
      <c r="F402" s="1">
        <v>253.4</v>
      </c>
      <c r="G402" s="1">
        <v>247.4</v>
      </c>
      <c r="H402" s="1">
        <v>252.65</v>
      </c>
      <c r="I402" s="1">
        <v>253</v>
      </c>
      <c r="J402" s="1">
        <v>251.44</v>
      </c>
      <c r="K402" s="1">
        <v>10337358</v>
      </c>
      <c r="L402" s="1">
        <v>2599188988.6999998</v>
      </c>
      <c r="M402" s="1">
        <v>102350</v>
      </c>
      <c r="N402" s="3">
        <f>IF(ISERR(LN(Table1523[[#This Row],[Close Price]]/I401)),"-",LN(Table1523[[#This Row],[Close Price]]/I401))</f>
        <v>1.6941112688818091E-2</v>
      </c>
    </row>
    <row r="403" spans="1:14" x14ac:dyDescent="0.3">
      <c r="A403" s="1" t="s">
        <v>38</v>
      </c>
      <c r="B403" s="1" t="s">
        <v>14</v>
      </c>
      <c r="C403" s="2">
        <v>43696</v>
      </c>
      <c r="D403" s="1">
        <v>253</v>
      </c>
      <c r="E403" s="1">
        <v>253.5</v>
      </c>
      <c r="F403" s="1">
        <v>257.3</v>
      </c>
      <c r="G403" s="1">
        <v>250.95</v>
      </c>
      <c r="H403" s="1">
        <v>251.6</v>
      </c>
      <c r="I403" s="1">
        <v>251.55</v>
      </c>
      <c r="J403" s="1">
        <v>254.36</v>
      </c>
      <c r="K403" s="1">
        <v>12524627</v>
      </c>
      <c r="L403" s="1">
        <v>3185723605.9000001</v>
      </c>
      <c r="M403" s="1">
        <v>137418</v>
      </c>
      <c r="N403" s="3">
        <f>IF(ISERR(LN(Table1523[[#This Row],[Close Price]]/I402)),"-",LN(Table1523[[#This Row],[Close Price]]/I402))</f>
        <v>-5.7477117901926526E-3</v>
      </c>
    </row>
    <row r="404" spans="1:14" x14ac:dyDescent="0.3">
      <c r="A404" s="1" t="s">
        <v>38</v>
      </c>
      <c r="B404" s="1" t="s">
        <v>14</v>
      </c>
      <c r="C404" s="2">
        <v>43697</v>
      </c>
      <c r="D404" s="1">
        <v>251.55</v>
      </c>
      <c r="E404" s="1">
        <v>251.6</v>
      </c>
      <c r="F404" s="1">
        <v>251.95</v>
      </c>
      <c r="G404" s="1">
        <v>245.45</v>
      </c>
      <c r="H404" s="1">
        <v>246.85</v>
      </c>
      <c r="I404" s="1">
        <v>246.5</v>
      </c>
      <c r="J404" s="1">
        <v>247.35</v>
      </c>
      <c r="K404" s="1">
        <v>15000271</v>
      </c>
      <c r="L404" s="1">
        <v>3710338930.8000002</v>
      </c>
      <c r="M404" s="1">
        <v>184129</v>
      </c>
      <c r="N404" s="3">
        <f>IF(ISERR(LN(Table1523[[#This Row],[Close Price]]/I403)),"-",LN(Table1523[[#This Row],[Close Price]]/I403))</f>
        <v>-2.0279783454582746E-2</v>
      </c>
    </row>
    <row r="405" spans="1:14" x14ac:dyDescent="0.3">
      <c r="A405" s="1" t="s">
        <v>38</v>
      </c>
      <c r="B405" s="1" t="s">
        <v>14</v>
      </c>
      <c r="C405" s="2">
        <v>43698</v>
      </c>
      <c r="D405" s="1">
        <v>246.5</v>
      </c>
      <c r="E405" s="1">
        <v>246.7</v>
      </c>
      <c r="F405" s="1">
        <v>246.9</v>
      </c>
      <c r="G405" s="1">
        <v>240.85</v>
      </c>
      <c r="H405" s="1">
        <v>242.3</v>
      </c>
      <c r="I405" s="1">
        <v>241.45</v>
      </c>
      <c r="J405" s="1">
        <v>242.98</v>
      </c>
      <c r="K405" s="1">
        <v>14736226</v>
      </c>
      <c r="L405" s="1">
        <v>3580673511.0999999</v>
      </c>
      <c r="M405" s="1">
        <v>158073</v>
      </c>
      <c r="N405" s="3">
        <f>IF(ISERR(LN(Table1523[[#This Row],[Close Price]]/I404)),"-",LN(Table1523[[#This Row],[Close Price]]/I404))</f>
        <v>-2.0699581163193932E-2</v>
      </c>
    </row>
    <row r="406" spans="1:14" x14ac:dyDescent="0.3">
      <c r="A406" s="1" t="s">
        <v>38</v>
      </c>
      <c r="B406" s="1" t="s">
        <v>14</v>
      </c>
      <c r="C406" s="2">
        <v>43699</v>
      </c>
      <c r="D406" s="1">
        <v>241.45</v>
      </c>
      <c r="E406" s="1">
        <v>242.2</v>
      </c>
      <c r="F406" s="1">
        <v>246</v>
      </c>
      <c r="G406" s="1">
        <v>239</v>
      </c>
      <c r="H406" s="1">
        <v>240</v>
      </c>
      <c r="I406" s="1">
        <v>240.05</v>
      </c>
      <c r="J406" s="1">
        <v>242.66</v>
      </c>
      <c r="K406" s="1">
        <v>10513066</v>
      </c>
      <c r="L406" s="1">
        <v>2551108535.8000002</v>
      </c>
      <c r="M406" s="1">
        <v>176021</v>
      </c>
      <c r="N406" s="3">
        <f>IF(ISERR(LN(Table1523[[#This Row],[Close Price]]/I405)),"-",LN(Table1523[[#This Row],[Close Price]]/I405))</f>
        <v>-5.8151773426014745E-3</v>
      </c>
    </row>
    <row r="407" spans="1:14" x14ac:dyDescent="0.3">
      <c r="A407" s="1" t="s">
        <v>38</v>
      </c>
      <c r="B407" s="1" t="s">
        <v>14</v>
      </c>
      <c r="C407" s="2">
        <v>43700</v>
      </c>
      <c r="D407" s="1">
        <v>240.05</v>
      </c>
      <c r="E407" s="1">
        <v>239</v>
      </c>
      <c r="F407" s="1">
        <v>239.45</v>
      </c>
      <c r="G407" s="1">
        <v>234.65</v>
      </c>
      <c r="H407" s="1">
        <v>236.45</v>
      </c>
      <c r="I407" s="1">
        <v>236.1</v>
      </c>
      <c r="J407" s="1">
        <v>236.55</v>
      </c>
      <c r="K407" s="1">
        <v>16440329</v>
      </c>
      <c r="L407" s="1">
        <v>3888935330.75</v>
      </c>
      <c r="M407" s="1">
        <v>166327</v>
      </c>
      <c r="N407" s="3">
        <f>IF(ISERR(LN(Table1523[[#This Row],[Close Price]]/I406)),"-",LN(Table1523[[#This Row],[Close Price]]/I406))</f>
        <v>-1.6591790885482217E-2</v>
      </c>
    </row>
    <row r="408" spans="1:14" x14ac:dyDescent="0.3">
      <c r="A408" s="1" t="s">
        <v>38</v>
      </c>
      <c r="B408" s="1" t="s">
        <v>14</v>
      </c>
      <c r="C408" s="2">
        <v>43703</v>
      </c>
      <c r="D408" s="1">
        <v>236.1</v>
      </c>
      <c r="E408" s="1">
        <v>240.7</v>
      </c>
      <c r="F408" s="1">
        <v>243.45</v>
      </c>
      <c r="G408" s="1">
        <v>234.95</v>
      </c>
      <c r="H408" s="1">
        <v>242</v>
      </c>
      <c r="I408" s="1">
        <v>242.5</v>
      </c>
      <c r="J408" s="1">
        <v>240.73</v>
      </c>
      <c r="K408" s="1">
        <v>12857092</v>
      </c>
      <c r="L408" s="1">
        <v>3095031740.25</v>
      </c>
      <c r="M408" s="1">
        <v>125210</v>
      </c>
      <c r="N408" s="3">
        <f>IF(ISERR(LN(Table1523[[#This Row],[Close Price]]/I407)),"-",LN(Table1523[[#This Row],[Close Price]]/I407))</f>
        <v>2.6746266286070592E-2</v>
      </c>
    </row>
    <row r="409" spans="1:14" x14ac:dyDescent="0.3">
      <c r="A409" s="1" t="s">
        <v>38</v>
      </c>
      <c r="B409" s="1" t="s">
        <v>14</v>
      </c>
      <c r="C409" s="2">
        <v>43704</v>
      </c>
      <c r="D409" s="1">
        <v>242.5</v>
      </c>
      <c r="E409" s="1">
        <v>243.95</v>
      </c>
      <c r="F409" s="1">
        <v>246.3</v>
      </c>
      <c r="G409" s="1">
        <v>242.7</v>
      </c>
      <c r="H409" s="1">
        <v>246</v>
      </c>
      <c r="I409" s="1">
        <v>245.5</v>
      </c>
      <c r="J409" s="1">
        <v>245.22</v>
      </c>
      <c r="K409" s="1">
        <v>14529777</v>
      </c>
      <c r="L409" s="1">
        <v>3562960814.5500002</v>
      </c>
      <c r="M409" s="1">
        <v>186669</v>
      </c>
      <c r="N409" s="3">
        <f>IF(ISERR(LN(Table1523[[#This Row],[Close Price]]/I408)),"-",LN(Table1523[[#This Row],[Close Price]]/I408))</f>
        <v>1.2295236857037338E-2</v>
      </c>
    </row>
    <row r="410" spans="1:14" x14ac:dyDescent="0.3">
      <c r="A410" s="1" t="s">
        <v>38</v>
      </c>
      <c r="B410" s="1" t="s">
        <v>14</v>
      </c>
      <c r="C410" s="2">
        <v>43705</v>
      </c>
      <c r="D410" s="1">
        <v>245.5</v>
      </c>
      <c r="E410" s="1">
        <v>246.15</v>
      </c>
      <c r="F410" s="1">
        <v>247.65</v>
      </c>
      <c r="G410" s="1">
        <v>243.1</v>
      </c>
      <c r="H410" s="1">
        <v>245.6</v>
      </c>
      <c r="I410" s="1">
        <v>245.95</v>
      </c>
      <c r="J410" s="1">
        <v>245.55</v>
      </c>
      <c r="K410" s="1">
        <v>8894489</v>
      </c>
      <c r="L410" s="1">
        <v>2184017013</v>
      </c>
      <c r="M410" s="1">
        <v>113351</v>
      </c>
      <c r="N410" s="3">
        <f>IF(ISERR(LN(Table1523[[#This Row],[Close Price]]/I409)),"-",LN(Table1523[[#This Row],[Close Price]]/I409))</f>
        <v>1.8313160067735207E-3</v>
      </c>
    </row>
    <row r="411" spans="1:14" x14ac:dyDescent="0.3">
      <c r="A411" s="1" t="s">
        <v>38</v>
      </c>
      <c r="B411" s="1" t="s">
        <v>14</v>
      </c>
      <c r="C411" s="2">
        <v>43706</v>
      </c>
      <c r="D411" s="1">
        <v>245.95</v>
      </c>
      <c r="E411" s="1">
        <v>243.95</v>
      </c>
      <c r="F411" s="1">
        <v>245.45</v>
      </c>
      <c r="G411" s="1">
        <v>240.15</v>
      </c>
      <c r="H411" s="1">
        <v>241.65</v>
      </c>
      <c r="I411" s="1">
        <v>241.2</v>
      </c>
      <c r="J411" s="1">
        <v>242.37</v>
      </c>
      <c r="K411" s="1">
        <v>11105245</v>
      </c>
      <c r="L411" s="1">
        <v>2691537752.3000002</v>
      </c>
      <c r="M411" s="1">
        <v>90760</v>
      </c>
      <c r="N411" s="3">
        <f>IF(ISERR(LN(Table1523[[#This Row],[Close Price]]/I410)),"-",LN(Table1523[[#This Row],[Close Price]]/I410))</f>
        <v>-1.9501798388318489E-2</v>
      </c>
    </row>
    <row r="412" spans="1:14" x14ac:dyDescent="0.3">
      <c r="A412" s="1" t="s">
        <v>38</v>
      </c>
      <c r="B412" s="1" t="s">
        <v>14</v>
      </c>
      <c r="C412" s="2">
        <v>43707</v>
      </c>
      <c r="D412" s="1">
        <v>241.2</v>
      </c>
      <c r="E412" s="1">
        <v>242.75</v>
      </c>
      <c r="F412" s="1">
        <v>247.2</v>
      </c>
      <c r="G412" s="1">
        <v>239.05</v>
      </c>
      <c r="H412" s="1">
        <v>245.5</v>
      </c>
      <c r="I412" s="1">
        <v>245.65</v>
      </c>
      <c r="J412" s="1">
        <v>244.01</v>
      </c>
      <c r="K412" s="1">
        <v>11772247</v>
      </c>
      <c r="L412" s="1">
        <v>2872586766.5999999</v>
      </c>
      <c r="M412" s="1">
        <v>115940</v>
      </c>
      <c r="N412" s="3">
        <f>IF(ISERR(LN(Table1523[[#This Row],[Close Price]]/I411)),"-",LN(Table1523[[#This Row],[Close Price]]/I411))</f>
        <v>1.8281293761627047E-2</v>
      </c>
    </row>
    <row r="413" spans="1:14" x14ac:dyDescent="0.3">
      <c r="A413" s="1" t="s">
        <v>38</v>
      </c>
      <c r="B413" s="1" t="s">
        <v>14</v>
      </c>
      <c r="C413" s="2">
        <v>43711</v>
      </c>
      <c r="D413" s="1">
        <v>245.65</v>
      </c>
      <c r="E413" s="1">
        <v>244.45</v>
      </c>
      <c r="F413" s="1">
        <v>244.45</v>
      </c>
      <c r="G413" s="1">
        <v>240.65</v>
      </c>
      <c r="H413" s="1">
        <v>241.2</v>
      </c>
      <c r="I413" s="1">
        <v>241.55</v>
      </c>
      <c r="J413" s="1">
        <v>242.18</v>
      </c>
      <c r="K413" s="1">
        <v>9546229</v>
      </c>
      <c r="L413" s="1">
        <v>2311866646.9499998</v>
      </c>
      <c r="M413" s="1">
        <v>85296</v>
      </c>
      <c r="N413" s="3">
        <f>IF(ISERR(LN(Table1523[[#This Row],[Close Price]]/I412)),"-",LN(Table1523[[#This Row],[Close Price]]/I412))</f>
        <v>-1.6831267614241589E-2</v>
      </c>
    </row>
    <row r="414" spans="1:14" x14ac:dyDescent="0.3">
      <c r="A414" s="1" t="s">
        <v>38</v>
      </c>
      <c r="B414" s="1" t="s">
        <v>14</v>
      </c>
      <c r="C414" s="2">
        <v>43712</v>
      </c>
      <c r="D414" s="1">
        <v>241.55</v>
      </c>
      <c r="E414" s="1">
        <v>241.6</v>
      </c>
      <c r="F414" s="1">
        <v>244.55</v>
      </c>
      <c r="G414" s="1">
        <v>241.3</v>
      </c>
      <c r="H414" s="1">
        <v>241.85</v>
      </c>
      <c r="I414" s="1">
        <v>243.25</v>
      </c>
      <c r="J414" s="1">
        <v>243.17</v>
      </c>
      <c r="K414" s="1">
        <v>7032392</v>
      </c>
      <c r="L414" s="1">
        <v>1710038856.25</v>
      </c>
      <c r="M414" s="1">
        <v>118139</v>
      </c>
      <c r="N414" s="3">
        <f>IF(ISERR(LN(Table1523[[#This Row],[Close Price]]/I413)),"-",LN(Table1523[[#This Row],[Close Price]]/I413))</f>
        <v>7.0132300656986319E-3</v>
      </c>
    </row>
    <row r="415" spans="1:14" x14ac:dyDescent="0.3">
      <c r="A415" s="1" t="s">
        <v>38</v>
      </c>
      <c r="B415" s="1" t="s">
        <v>14</v>
      </c>
      <c r="C415" s="2">
        <v>43713</v>
      </c>
      <c r="D415" s="1">
        <v>243.25</v>
      </c>
      <c r="E415" s="1">
        <v>242</v>
      </c>
      <c r="F415" s="1">
        <v>246.9</v>
      </c>
      <c r="G415" s="1">
        <v>242</v>
      </c>
      <c r="H415" s="1">
        <v>244.3</v>
      </c>
      <c r="I415" s="1">
        <v>244.25</v>
      </c>
      <c r="J415" s="1">
        <v>244.46</v>
      </c>
      <c r="K415" s="1">
        <v>8451611</v>
      </c>
      <c r="L415" s="1">
        <v>2066110939.8</v>
      </c>
      <c r="M415" s="1">
        <v>79361</v>
      </c>
      <c r="N415" s="3">
        <f>IF(ISERR(LN(Table1523[[#This Row],[Close Price]]/I414)),"-",LN(Table1523[[#This Row],[Close Price]]/I414))</f>
        <v>4.1025698567776839E-3</v>
      </c>
    </row>
    <row r="416" spans="1:14" x14ac:dyDescent="0.3">
      <c r="A416" s="1" t="s">
        <v>38</v>
      </c>
      <c r="B416" s="1" t="s">
        <v>14</v>
      </c>
      <c r="C416" s="2">
        <v>43714</v>
      </c>
      <c r="D416" s="1">
        <v>244.25</v>
      </c>
      <c r="E416" s="1">
        <v>244.3</v>
      </c>
      <c r="F416" s="1">
        <v>245.85</v>
      </c>
      <c r="G416" s="1">
        <v>243.25</v>
      </c>
      <c r="H416" s="1">
        <v>244</v>
      </c>
      <c r="I416" s="1">
        <v>243.9</v>
      </c>
      <c r="J416" s="1">
        <v>244.19</v>
      </c>
      <c r="K416" s="1">
        <v>8704669</v>
      </c>
      <c r="L416" s="1">
        <v>2125634185.3499999</v>
      </c>
      <c r="M416" s="1">
        <v>75591</v>
      </c>
      <c r="N416" s="3">
        <f>IF(ISERR(LN(Table1523[[#This Row],[Close Price]]/I415)),"-",LN(Table1523[[#This Row],[Close Price]]/I415))</f>
        <v>-1.4339857010174822E-3</v>
      </c>
    </row>
    <row r="417" spans="1:14" x14ac:dyDescent="0.3">
      <c r="A417" s="1" t="s">
        <v>38</v>
      </c>
      <c r="B417" s="1" t="s">
        <v>14</v>
      </c>
      <c r="C417" s="2">
        <v>43717</v>
      </c>
      <c r="D417" s="1">
        <v>243.9</v>
      </c>
      <c r="E417" s="1">
        <v>244.65</v>
      </c>
      <c r="F417" s="1">
        <v>246.5</v>
      </c>
      <c r="G417" s="1">
        <v>243.2</v>
      </c>
      <c r="H417" s="1">
        <v>245.7</v>
      </c>
      <c r="I417" s="1">
        <v>245.5</v>
      </c>
      <c r="J417" s="1">
        <v>245.47</v>
      </c>
      <c r="K417" s="1">
        <v>9085228</v>
      </c>
      <c r="L417" s="1">
        <v>2230173096.8000002</v>
      </c>
      <c r="M417" s="1">
        <v>65072</v>
      </c>
      <c r="N417" s="3">
        <f>IF(ISERR(LN(Table1523[[#This Row],[Close Price]]/I416)),"-",LN(Table1523[[#This Row],[Close Price]]/I416))</f>
        <v>6.5386420127005818E-3</v>
      </c>
    </row>
    <row r="418" spans="1:14" x14ac:dyDescent="0.3">
      <c r="A418" s="1" t="s">
        <v>38</v>
      </c>
      <c r="B418" s="1" t="s">
        <v>14</v>
      </c>
      <c r="C418" s="2">
        <v>43719</v>
      </c>
      <c r="D418" s="1">
        <v>245.5</v>
      </c>
      <c r="E418" s="1">
        <v>244.6</v>
      </c>
      <c r="F418" s="1">
        <v>245.45</v>
      </c>
      <c r="G418" s="1">
        <v>243</v>
      </c>
      <c r="H418" s="1">
        <v>243.3</v>
      </c>
      <c r="I418" s="1">
        <v>243.75</v>
      </c>
      <c r="J418" s="1">
        <v>243.89</v>
      </c>
      <c r="K418" s="1">
        <v>8968683</v>
      </c>
      <c r="L418" s="1">
        <v>2187402276.1999998</v>
      </c>
      <c r="M418" s="1">
        <v>113631</v>
      </c>
      <c r="N418" s="3">
        <f>IF(ISERR(LN(Table1523[[#This Row],[Close Price]]/I417)),"-",LN(Table1523[[#This Row],[Close Price]]/I417))</f>
        <v>-7.1538373566186579E-3</v>
      </c>
    </row>
    <row r="419" spans="1:14" x14ac:dyDescent="0.3">
      <c r="A419" s="1" t="s">
        <v>38</v>
      </c>
      <c r="B419" s="1" t="s">
        <v>14</v>
      </c>
      <c r="C419" s="2">
        <v>43720</v>
      </c>
      <c r="D419" s="1">
        <v>243.75</v>
      </c>
      <c r="E419" s="1">
        <v>244.3</v>
      </c>
      <c r="F419" s="1">
        <v>245</v>
      </c>
      <c r="G419" s="1">
        <v>240</v>
      </c>
      <c r="H419" s="1">
        <v>240.8</v>
      </c>
      <c r="I419" s="1">
        <v>240.75</v>
      </c>
      <c r="J419" s="1">
        <v>242.19</v>
      </c>
      <c r="K419" s="1">
        <v>8083759</v>
      </c>
      <c r="L419" s="1">
        <v>1957830549.3499999</v>
      </c>
      <c r="M419" s="1">
        <v>134914</v>
      </c>
      <c r="N419" s="3">
        <f>IF(ISERR(LN(Table1523[[#This Row],[Close Price]]/I418)),"-",LN(Table1523[[#This Row],[Close Price]]/I418))</f>
        <v>-1.2384059199721666E-2</v>
      </c>
    </row>
    <row r="420" spans="1:14" x14ac:dyDescent="0.3">
      <c r="A420" s="1" t="s">
        <v>38</v>
      </c>
      <c r="B420" s="1" t="s">
        <v>14</v>
      </c>
      <c r="C420" s="2">
        <v>43721</v>
      </c>
      <c r="D420" s="1">
        <v>240.75</v>
      </c>
      <c r="E420" s="1">
        <v>241</v>
      </c>
      <c r="F420" s="1">
        <v>242.45</v>
      </c>
      <c r="G420" s="1">
        <v>238.6</v>
      </c>
      <c r="H420" s="1">
        <v>240.1</v>
      </c>
      <c r="I420" s="1">
        <v>239.9</v>
      </c>
      <c r="J420" s="1">
        <v>240.31</v>
      </c>
      <c r="K420" s="1">
        <v>14031943</v>
      </c>
      <c r="L420" s="1">
        <v>3372033292</v>
      </c>
      <c r="M420" s="1">
        <v>105649</v>
      </c>
      <c r="N420" s="3">
        <f>IF(ISERR(LN(Table1523[[#This Row],[Close Price]]/I419)),"-",LN(Table1523[[#This Row],[Close Price]]/I419))</f>
        <v>-3.5368808325860778E-3</v>
      </c>
    </row>
    <row r="421" spans="1:14" x14ac:dyDescent="0.3">
      <c r="A421" s="1" t="s">
        <v>38</v>
      </c>
      <c r="B421" s="1" t="s">
        <v>14</v>
      </c>
      <c r="C421" s="2">
        <v>43724</v>
      </c>
      <c r="D421" s="1">
        <v>239.9</v>
      </c>
      <c r="E421" s="1">
        <v>239.5</v>
      </c>
      <c r="F421" s="1">
        <v>240.85</v>
      </c>
      <c r="G421" s="1">
        <v>238.3</v>
      </c>
      <c r="H421" s="1">
        <v>239.2</v>
      </c>
      <c r="I421" s="1">
        <v>239.4</v>
      </c>
      <c r="J421" s="1">
        <v>239.29</v>
      </c>
      <c r="K421" s="1">
        <v>7084644</v>
      </c>
      <c r="L421" s="1">
        <v>1695314638.8</v>
      </c>
      <c r="M421" s="1">
        <v>111124</v>
      </c>
      <c r="N421" s="3">
        <f>IF(ISERR(LN(Table1523[[#This Row],[Close Price]]/I420)),"-",LN(Table1523[[#This Row],[Close Price]]/I420))</f>
        <v>-2.086376721776076E-3</v>
      </c>
    </row>
    <row r="422" spans="1:14" x14ac:dyDescent="0.3">
      <c r="A422" s="1" t="s">
        <v>38</v>
      </c>
      <c r="B422" s="1" t="s">
        <v>14</v>
      </c>
      <c r="C422" s="2">
        <v>43725</v>
      </c>
      <c r="D422" s="1">
        <v>239.4</v>
      </c>
      <c r="E422" s="1">
        <v>239.8</v>
      </c>
      <c r="F422" s="1">
        <v>240.1</v>
      </c>
      <c r="G422" s="1">
        <v>236.8</v>
      </c>
      <c r="H422" s="1">
        <v>237.05</v>
      </c>
      <c r="I422" s="1">
        <v>237.2</v>
      </c>
      <c r="J422" s="1">
        <v>238.09</v>
      </c>
      <c r="K422" s="1">
        <v>10672279</v>
      </c>
      <c r="L422" s="1">
        <v>2540966838.5</v>
      </c>
      <c r="M422" s="1">
        <v>157813</v>
      </c>
      <c r="N422" s="3">
        <f>IF(ISERR(LN(Table1523[[#This Row],[Close Price]]/I421)),"-",LN(Table1523[[#This Row],[Close Price]]/I421))</f>
        <v>-9.2321260003024406E-3</v>
      </c>
    </row>
    <row r="423" spans="1:14" x14ac:dyDescent="0.3">
      <c r="A423" s="1" t="s">
        <v>38</v>
      </c>
      <c r="B423" s="1" t="s">
        <v>14</v>
      </c>
      <c r="C423" s="2">
        <v>43726</v>
      </c>
      <c r="D423" s="1">
        <v>237.2</v>
      </c>
      <c r="E423" s="1">
        <v>237.7</v>
      </c>
      <c r="F423" s="1">
        <v>242.3</v>
      </c>
      <c r="G423" s="1">
        <v>234.05</v>
      </c>
      <c r="H423" s="1">
        <v>238.9</v>
      </c>
      <c r="I423" s="1">
        <v>239.25</v>
      </c>
      <c r="J423" s="1">
        <v>237.53</v>
      </c>
      <c r="K423" s="1">
        <v>19956339</v>
      </c>
      <c r="L423" s="1">
        <v>4740300872.75</v>
      </c>
      <c r="M423" s="1">
        <v>175188</v>
      </c>
      <c r="N423" s="3">
        <f>IF(ISERR(LN(Table1523[[#This Row],[Close Price]]/I422)),"-",LN(Table1523[[#This Row],[Close Price]]/I422))</f>
        <v>8.605363209493299E-3</v>
      </c>
    </row>
    <row r="424" spans="1:14" x14ac:dyDescent="0.3">
      <c r="A424" s="1" t="s">
        <v>38</v>
      </c>
      <c r="B424" s="1" t="s">
        <v>14</v>
      </c>
      <c r="C424" s="2">
        <v>43727</v>
      </c>
      <c r="D424" s="1">
        <v>239.25</v>
      </c>
      <c r="E424" s="1">
        <v>239.95</v>
      </c>
      <c r="F424" s="1">
        <v>239.95</v>
      </c>
      <c r="G424" s="1">
        <v>236.1</v>
      </c>
      <c r="H424" s="1">
        <v>236.4</v>
      </c>
      <c r="I424" s="1">
        <v>236.7</v>
      </c>
      <c r="J424" s="1">
        <v>237.42</v>
      </c>
      <c r="K424" s="1">
        <v>8483309</v>
      </c>
      <c r="L424" s="1">
        <v>2014100136.0999999</v>
      </c>
      <c r="M424" s="1">
        <v>92944</v>
      </c>
      <c r="N424" s="3">
        <f>IF(ISERR(LN(Table1523[[#This Row],[Close Price]]/I423)),"-",LN(Table1523[[#This Row],[Close Price]]/I423))</f>
        <v>-1.0715513813125405E-2</v>
      </c>
    </row>
    <row r="425" spans="1:14" x14ac:dyDescent="0.3">
      <c r="A425" s="1" t="s">
        <v>38</v>
      </c>
      <c r="B425" s="1" t="s">
        <v>14</v>
      </c>
      <c r="C425" s="2">
        <v>43728</v>
      </c>
      <c r="D425" s="1">
        <v>236.7</v>
      </c>
      <c r="E425" s="1">
        <v>237</v>
      </c>
      <c r="F425" s="1">
        <v>248.5</v>
      </c>
      <c r="G425" s="1">
        <v>234.3</v>
      </c>
      <c r="H425" s="1">
        <v>237.3</v>
      </c>
      <c r="I425" s="1">
        <v>238.05</v>
      </c>
      <c r="J425" s="1">
        <v>240.62</v>
      </c>
      <c r="K425" s="1">
        <v>63568127</v>
      </c>
      <c r="L425" s="1">
        <v>15295471893.200001</v>
      </c>
      <c r="M425" s="1">
        <v>323826</v>
      </c>
      <c r="N425" s="3">
        <f>IF(ISERR(LN(Table1523[[#This Row],[Close Price]]/I424)),"-",LN(Table1523[[#This Row],[Close Price]]/I424))</f>
        <v>5.6872191205895144E-3</v>
      </c>
    </row>
    <row r="426" spans="1:14" x14ac:dyDescent="0.3">
      <c r="A426" s="1" t="s">
        <v>38</v>
      </c>
      <c r="B426" s="1" t="s">
        <v>14</v>
      </c>
      <c r="C426" s="2">
        <v>43731</v>
      </c>
      <c r="D426" s="1">
        <v>238.05</v>
      </c>
      <c r="E426" s="1">
        <v>250</v>
      </c>
      <c r="F426" s="1">
        <v>260.5</v>
      </c>
      <c r="G426" s="1">
        <v>249.9</v>
      </c>
      <c r="H426" s="1">
        <v>255</v>
      </c>
      <c r="I426" s="1">
        <v>254.85</v>
      </c>
      <c r="J426" s="1">
        <v>255.71</v>
      </c>
      <c r="K426" s="1">
        <v>52040316</v>
      </c>
      <c r="L426" s="1">
        <v>13307304241.549999</v>
      </c>
      <c r="M426" s="1">
        <v>375452</v>
      </c>
      <c r="N426" s="3">
        <f>IF(ISERR(LN(Table1523[[#This Row],[Close Price]]/I425)),"-",LN(Table1523[[#This Row],[Close Price]]/I425))</f>
        <v>6.8194401145522818E-2</v>
      </c>
    </row>
    <row r="427" spans="1:14" x14ac:dyDescent="0.3">
      <c r="A427" s="1" t="s">
        <v>38</v>
      </c>
      <c r="B427" s="1" t="s">
        <v>14</v>
      </c>
      <c r="C427" s="2">
        <v>43732</v>
      </c>
      <c r="D427" s="1">
        <v>254.85</v>
      </c>
      <c r="E427" s="1">
        <v>255</v>
      </c>
      <c r="F427" s="1">
        <v>258</v>
      </c>
      <c r="G427" s="1">
        <v>253.8</v>
      </c>
      <c r="H427" s="1">
        <v>256.2</v>
      </c>
      <c r="I427" s="1">
        <v>256</v>
      </c>
      <c r="J427" s="1">
        <v>255.96</v>
      </c>
      <c r="K427" s="1">
        <v>17167257</v>
      </c>
      <c r="L427" s="1">
        <v>4394088603.4499998</v>
      </c>
      <c r="M427" s="1">
        <v>195587</v>
      </c>
      <c r="N427" s="3">
        <f>IF(ISERR(LN(Table1523[[#This Row],[Close Price]]/I426)),"-",LN(Table1523[[#This Row],[Close Price]]/I426))</f>
        <v>4.5023076935118474E-3</v>
      </c>
    </row>
    <row r="428" spans="1:14" x14ac:dyDescent="0.3">
      <c r="A428" s="1" t="s">
        <v>38</v>
      </c>
      <c r="B428" s="1" t="s">
        <v>14</v>
      </c>
      <c r="C428" s="2">
        <v>43733</v>
      </c>
      <c r="D428" s="1">
        <v>256</v>
      </c>
      <c r="E428" s="1">
        <v>255.1</v>
      </c>
      <c r="F428" s="1">
        <v>256.25</v>
      </c>
      <c r="G428" s="1">
        <v>242.7</v>
      </c>
      <c r="H428" s="1">
        <v>245</v>
      </c>
      <c r="I428" s="1">
        <v>247.55</v>
      </c>
      <c r="J428" s="1">
        <v>251.89</v>
      </c>
      <c r="K428" s="1">
        <v>20597095</v>
      </c>
      <c r="L428" s="1">
        <v>5188141843</v>
      </c>
      <c r="M428" s="1">
        <v>200544</v>
      </c>
      <c r="N428" s="3" t="str">
        <f>IF(ISERR(LN(Table1523[[#This Row],[Close Price]]/#REF!)),"-",LN(Table1523[[#This Row],[Close Price]]/#REF!))</f>
        <v>-</v>
      </c>
    </row>
    <row r="429" spans="1:14" x14ac:dyDescent="0.3">
      <c r="A429" s="1" t="s">
        <v>38</v>
      </c>
      <c r="B429" s="1" t="s">
        <v>14</v>
      </c>
      <c r="C429" s="2">
        <v>43734</v>
      </c>
      <c r="D429" s="1">
        <v>247.55</v>
      </c>
      <c r="E429" s="1">
        <v>247.3</v>
      </c>
      <c r="F429" s="1">
        <v>251.4</v>
      </c>
      <c r="G429" s="1">
        <v>246.25</v>
      </c>
      <c r="H429" s="1">
        <v>250.35</v>
      </c>
      <c r="I429" s="1">
        <v>250.4</v>
      </c>
      <c r="J429" s="1">
        <v>249.43</v>
      </c>
      <c r="K429" s="1">
        <v>17847616</v>
      </c>
      <c r="L429" s="1">
        <v>4451751495.6499996</v>
      </c>
      <c r="M429" s="1">
        <v>143966</v>
      </c>
      <c r="N429" s="3">
        <f>IF(ISERR(LN(Table1523[[#This Row],[Close Price]]/I428)),"-",LN(Table1523[[#This Row],[Close Price]]/I428))</f>
        <v>1.1447057418511325E-2</v>
      </c>
    </row>
    <row r="430" spans="1:14" x14ac:dyDescent="0.3">
      <c r="A430" s="1" t="s">
        <v>38</v>
      </c>
      <c r="B430" s="1" t="s">
        <v>14</v>
      </c>
      <c r="C430" s="2">
        <v>43735</v>
      </c>
      <c r="D430" s="1">
        <v>250.4</v>
      </c>
      <c r="E430" s="1">
        <v>250</v>
      </c>
      <c r="F430" s="1">
        <v>258</v>
      </c>
      <c r="G430" s="1">
        <v>250</v>
      </c>
      <c r="H430" s="1">
        <v>253.8</v>
      </c>
      <c r="I430" s="1">
        <v>252.95</v>
      </c>
      <c r="J430" s="1">
        <v>254.55</v>
      </c>
      <c r="K430" s="1">
        <v>17535666</v>
      </c>
      <c r="L430" s="1">
        <v>4463779737.3000002</v>
      </c>
      <c r="M430" s="1">
        <v>150087</v>
      </c>
      <c r="N430" s="3">
        <f>IF(ISERR(LN(Table1523[[#This Row],[Close Price]]/I429)),"-",LN(Table1523[[#This Row],[Close Price]]/I429))</f>
        <v>1.0132201512001502E-2</v>
      </c>
    </row>
    <row r="431" spans="1:14" x14ac:dyDescent="0.3">
      <c r="A431" s="1" t="s">
        <v>38</v>
      </c>
      <c r="B431" s="1" t="s">
        <v>14</v>
      </c>
      <c r="C431" s="2">
        <v>43738</v>
      </c>
      <c r="D431" s="1">
        <v>252.95</v>
      </c>
      <c r="E431" s="1">
        <v>254.75</v>
      </c>
      <c r="F431" s="1">
        <v>260.8</v>
      </c>
      <c r="G431" s="1">
        <v>249.4</v>
      </c>
      <c r="H431" s="1">
        <v>259.14999999999998</v>
      </c>
      <c r="I431" s="1">
        <v>259.85000000000002</v>
      </c>
      <c r="J431" s="1">
        <v>256.60000000000002</v>
      </c>
      <c r="K431" s="1">
        <v>20588289</v>
      </c>
      <c r="L431" s="1">
        <v>5282974860.25</v>
      </c>
      <c r="M431" s="1">
        <v>146670</v>
      </c>
      <c r="N431" s="3">
        <f>IF(ISERR(LN(Table1523[[#This Row],[Close Price]]/I430)),"-",LN(Table1523[[#This Row],[Close Price]]/I430))</f>
        <v>2.6912700716505981E-2</v>
      </c>
    </row>
    <row r="432" spans="1:14" x14ac:dyDescent="0.3">
      <c r="A432" s="1" t="s">
        <v>38</v>
      </c>
      <c r="B432" s="1" t="s">
        <v>14</v>
      </c>
      <c r="C432" s="2">
        <v>43739</v>
      </c>
      <c r="D432" s="1">
        <v>259.85000000000002</v>
      </c>
      <c r="E432" s="1">
        <v>259.10000000000002</v>
      </c>
      <c r="F432" s="1">
        <v>262.45</v>
      </c>
      <c r="G432" s="1">
        <v>255</v>
      </c>
      <c r="H432" s="1">
        <v>256.14999999999998</v>
      </c>
      <c r="I432" s="1">
        <v>255.9</v>
      </c>
      <c r="J432" s="1">
        <v>258.41000000000003</v>
      </c>
      <c r="K432" s="1">
        <v>15440899</v>
      </c>
      <c r="L432" s="1">
        <v>3990005629.4000001</v>
      </c>
      <c r="M432" s="1">
        <v>151731</v>
      </c>
      <c r="N432" s="3">
        <f>IF(ISERR(LN(Table1523[[#This Row],[Close Price]]/I431)),"-",LN(Table1523[[#This Row],[Close Price]]/I431))</f>
        <v>-1.531779828870782E-2</v>
      </c>
    </row>
    <row r="433" spans="1:14" x14ac:dyDescent="0.3">
      <c r="A433" s="1" t="s">
        <v>38</v>
      </c>
      <c r="B433" s="1" t="s">
        <v>14</v>
      </c>
      <c r="C433" s="2">
        <v>43741</v>
      </c>
      <c r="D433" s="1">
        <v>255.9</v>
      </c>
      <c r="E433" s="1">
        <v>257.7</v>
      </c>
      <c r="F433" s="1">
        <v>262.14999999999998</v>
      </c>
      <c r="G433" s="1">
        <v>256.05</v>
      </c>
      <c r="H433" s="1">
        <v>261.25</v>
      </c>
      <c r="I433" s="1">
        <v>261.64999999999998</v>
      </c>
      <c r="J433" s="1">
        <v>259.37</v>
      </c>
      <c r="K433" s="1">
        <v>12356337</v>
      </c>
      <c r="L433" s="1">
        <v>3204832442.4499998</v>
      </c>
      <c r="M433" s="1">
        <v>161071</v>
      </c>
      <c r="N433" s="3">
        <f>IF(ISERR(LN(Table1523[[#This Row],[Close Price]]/I432)),"-",LN(Table1523[[#This Row],[Close Price]]/I432))</f>
        <v>2.2220989652473568E-2</v>
      </c>
    </row>
    <row r="434" spans="1:14" x14ac:dyDescent="0.3">
      <c r="A434" s="1" t="s">
        <v>38</v>
      </c>
      <c r="B434" s="1" t="s">
        <v>14</v>
      </c>
      <c r="C434" s="2">
        <v>43742</v>
      </c>
      <c r="D434" s="1">
        <v>261.64999999999998</v>
      </c>
      <c r="E434" s="1">
        <v>263</v>
      </c>
      <c r="F434" s="1">
        <v>263.89999999999998</v>
      </c>
      <c r="G434" s="1">
        <v>255.2</v>
      </c>
      <c r="H434" s="1">
        <v>257.5</v>
      </c>
      <c r="I434" s="1">
        <v>257.25</v>
      </c>
      <c r="J434" s="1">
        <v>258.07</v>
      </c>
      <c r="K434" s="1">
        <v>18085064</v>
      </c>
      <c r="L434" s="1">
        <v>4667198739.5500002</v>
      </c>
      <c r="M434" s="1">
        <v>196876</v>
      </c>
      <c r="N434" s="3">
        <f>IF(ISERR(LN(Table1523[[#This Row],[Close Price]]/I433)),"-",LN(Table1523[[#This Row],[Close Price]]/I433))</f>
        <v>-1.6959358104057746E-2</v>
      </c>
    </row>
    <row r="435" spans="1:14" x14ac:dyDescent="0.3">
      <c r="A435" s="1" t="s">
        <v>38</v>
      </c>
      <c r="B435" s="1" t="s">
        <v>14</v>
      </c>
      <c r="C435" s="2">
        <v>43745</v>
      </c>
      <c r="D435" s="1">
        <v>257.25</v>
      </c>
      <c r="E435" s="1">
        <v>257.5</v>
      </c>
      <c r="F435" s="1">
        <v>258</v>
      </c>
      <c r="G435" s="1">
        <v>250.7</v>
      </c>
      <c r="H435" s="1">
        <v>251.2</v>
      </c>
      <c r="I435" s="1">
        <v>251.9</v>
      </c>
      <c r="J435" s="1">
        <v>254.82</v>
      </c>
      <c r="K435" s="1">
        <v>21263568</v>
      </c>
      <c r="L435" s="1">
        <v>5418428616.1499996</v>
      </c>
      <c r="M435" s="1">
        <v>107061</v>
      </c>
      <c r="N435" s="3">
        <f>IF(ISERR(LN(Table1523[[#This Row],[Close Price]]/I434)),"-",LN(Table1523[[#This Row],[Close Price]]/I434))</f>
        <v>-2.1016191355594446E-2</v>
      </c>
    </row>
    <row r="436" spans="1:14" x14ac:dyDescent="0.3">
      <c r="A436" s="1" t="s">
        <v>38</v>
      </c>
      <c r="B436" s="1" t="s">
        <v>14</v>
      </c>
      <c r="C436" s="2">
        <v>43747</v>
      </c>
      <c r="D436" s="1">
        <v>251.9</v>
      </c>
      <c r="E436" s="1">
        <v>251.3</v>
      </c>
      <c r="F436" s="1">
        <v>252.2</v>
      </c>
      <c r="G436" s="1">
        <v>246.3</v>
      </c>
      <c r="H436" s="1">
        <v>247</v>
      </c>
      <c r="I436" s="1">
        <v>247.1</v>
      </c>
      <c r="J436" s="1">
        <v>248.56</v>
      </c>
      <c r="K436" s="1">
        <v>21503869</v>
      </c>
      <c r="L436" s="1">
        <v>5344913332.75</v>
      </c>
      <c r="M436" s="1">
        <v>118978</v>
      </c>
      <c r="N436" s="3">
        <f>IF(ISERR(LN(Table1523[[#This Row],[Close Price]]/I435)),"-",LN(Table1523[[#This Row],[Close Price]]/I435))</f>
        <v>-1.9239070364000195E-2</v>
      </c>
    </row>
    <row r="437" spans="1:14" x14ac:dyDescent="0.3">
      <c r="A437" s="1" t="s">
        <v>38</v>
      </c>
      <c r="B437" s="1" t="s">
        <v>14</v>
      </c>
      <c r="C437" s="2">
        <v>43748</v>
      </c>
      <c r="D437" s="1">
        <v>247.1</v>
      </c>
      <c r="E437" s="1">
        <v>247</v>
      </c>
      <c r="F437" s="1">
        <v>247.65</v>
      </c>
      <c r="G437" s="1">
        <v>242.65</v>
      </c>
      <c r="H437" s="1">
        <v>243.1</v>
      </c>
      <c r="I437" s="1">
        <v>243.2</v>
      </c>
      <c r="J437" s="1">
        <v>244.36</v>
      </c>
      <c r="K437" s="1">
        <v>24294966</v>
      </c>
      <c r="L437" s="1">
        <v>5936666498.25</v>
      </c>
      <c r="M437" s="1">
        <v>137402</v>
      </c>
      <c r="N437" s="3">
        <f>IF(ISERR(LN(Table1523[[#This Row],[Close Price]]/I436)),"-",LN(Table1523[[#This Row],[Close Price]]/I436))</f>
        <v>-1.5908962902552424E-2</v>
      </c>
    </row>
    <row r="438" spans="1:14" x14ac:dyDescent="0.3">
      <c r="A438" s="1" t="s">
        <v>38</v>
      </c>
      <c r="B438" s="1" t="s">
        <v>14</v>
      </c>
      <c r="C438" s="2">
        <v>43749</v>
      </c>
      <c r="D438" s="1">
        <v>243.2</v>
      </c>
      <c r="E438" s="1">
        <v>243.2</v>
      </c>
      <c r="F438" s="1">
        <v>246.2</v>
      </c>
      <c r="G438" s="1">
        <v>241.1</v>
      </c>
      <c r="H438" s="1">
        <v>244.15</v>
      </c>
      <c r="I438" s="1">
        <v>243.95</v>
      </c>
      <c r="J438" s="1">
        <v>244.16</v>
      </c>
      <c r="K438" s="1">
        <v>25072193</v>
      </c>
      <c r="L438" s="1">
        <v>6121668392.3000002</v>
      </c>
      <c r="M438" s="1">
        <v>132632</v>
      </c>
      <c r="N438" s="3">
        <f>IF(ISERR(LN(Table1523[[#This Row],[Close Price]]/I437)),"-",LN(Table1523[[#This Row],[Close Price]]/I437))</f>
        <v>3.0791361698342306E-3</v>
      </c>
    </row>
    <row r="439" spans="1:14" x14ac:dyDescent="0.3">
      <c r="A439" s="1" t="s">
        <v>38</v>
      </c>
      <c r="B439" s="1" t="s">
        <v>14</v>
      </c>
      <c r="C439" s="2">
        <v>43752</v>
      </c>
      <c r="D439" s="1">
        <v>243.95</v>
      </c>
      <c r="E439" s="1">
        <v>245.45</v>
      </c>
      <c r="F439" s="1">
        <v>246.4</v>
      </c>
      <c r="G439" s="1">
        <v>243</v>
      </c>
      <c r="H439" s="1">
        <v>244.15</v>
      </c>
      <c r="I439" s="1">
        <v>244.1</v>
      </c>
      <c r="J439" s="1">
        <v>244.6</v>
      </c>
      <c r="K439" s="1">
        <v>14713799</v>
      </c>
      <c r="L439" s="1">
        <v>3598983399.3499999</v>
      </c>
      <c r="M439" s="1">
        <v>105998</v>
      </c>
      <c r="N439" s="3">
        <f>IF(ISERR(LN(Table1523[[#This Row],[Close Price]]/I438)),"-",LN(Table1523[[#This Row],[Close Price]]/I438))</f>
        <v>6.1469113706810589E-4</v>
      </c>
    </row>
    <row r="440" spans="1:14" x14ac:dyDescent="0.3">
      <c r="A440" s="1" t="s">
        <v>38</v>
      </c>
      <c r="B440" s="1" t="s">
        <v>14</v>
      </c>
      <c r="C440" s="2">
        <v>43753</v>
      </c>
      <c r="D440" s="1">
        <v>244.1</v>
      </c>
      <c r="E440" s="1">
        <v>245.05</v>
      </c>
      <c r="F440" s="1">
        <v>249.2</v>
      </c>
      <c r="G440" s="1">
        <v>245.05</v>
      </c>
      <c r="H440" s="1">
        <v>247.8</v>
      </c>
      <c r="I440" s="1">
        <v>247.6</v>
      </c>
      <c r="J440" s="1">
        <v>247.71</v>
      </c>
      <c r="K440" s="1">
        <v>9989191</v>
      </c>
      <c r="L440" s="1">
        <v>2474374750.0500002</v>
      </c>
      <c r="M440" s="1">
        <v>184999</v>
      </c>
      <c r="N440" s="3">
        <f>IF(ISERR(LN(Table1523[[#This Row],[Close Price]]/I439)),"-",LN(Table1523[[#This Row],[Close Price]]/I439))</f>
        <v>1.4236563411526753E-2</v>
      </c>
    </row>
    <row r="441" spans="1:14" x14ac:dyDescent="0.3">
      <c r="A441" s="1" t="s">
        <v>38</v>
      </c>
      <c r="B441" s="1" t="s">
        <v>14</v>
      </c>
      <c r="C441" s="2">
        <v>43754</v>
      </c>
      <c r="D441" s="1">
        <v>247.6</v>
      </c>
      <c r="E441" s="1">
        <v>247.4</v>
      </c>
      <c r="F441" s="1">
        <v>247.6</v>
      </c>
      <c r="G441" s="1">
        <v>242.15</v>
      </c>
      <c r="H441" s="1">
        <v>244</v>
      </c>
      <c r="I441" s="1">
        <v>243.65</v>
      </c>
      <c r="J441" s="1">
        <v>244.04</v>
      </c>
      <c r="K441" s="1">
        <v>16063295</v>
      </c>
      <c r="L441" s="1">
        <v>3920144136.3000002</v>
      </c>
      <c r="M441" s="1">
        <v>152479</v>
      </c>
      <c r="N441" s="3">
        <f>IF(ISERR(LN(Table1523[[#This Row],[Close Price]]/I440)),"-",LN(Table1523[[#This Row],[Close Price]]/I440))</f>
        <v>-1.6081771520925756E-2</v>
      </c>
    </row>
    <row r="442" spans="1:14" x14ac:dyDescent="0.3">
      <c r="A442" s="1" t="s">
        <v>38</v>
      </c>
      <c r="B442" s="1" t="s">
        <v>14</v>
      </c>
      <c r="C442" s="2">
        <v>43755</v>
      </c>
      <c r="D442" s="1">
        <v>243.65</v>
      </c>
      <c r="E442" s="1">
        <v>244</v>
      </c>
      <c r="F442" s="1">
        <v>246.7</v>
      </c>
      <c r="G442" s="1">
        <v>243.85</v>
      </c>
      <c r="H442" s="1">
        <v>245.95</v>
      </c>
      <c r="I442" s="1">
        <v>245.85</v>
      </c>
      <c r="J442" s="1">
        <v>245.51</v>
      </c>
      <c r="K442" s="1">
        <v>13649598</v>
      </c>
      <c r="L442" s="1">
        <v>3351084507.5</v>
      </c>
      <c r="M442" s="1">
        <v>158356</v>
      </c>
      <c r="N442" s="3">
        <f>IF(ISERR(LN(Table1523[[#This Row],[Close Price]]/I441)),"-",LN(Table1523[[#This Row],[Close Price]]/I441))</f>
        <v>8.9888245684330605E-3</v>
      </c>
    </row>
    <row r="443" spans="1:14" x14ac:dyDescent="0.3">
      <c r="A443" s="1" t="s">
        <v>38</v>
      </c>
      <c r="B443" s="1" t="s">
        <v>14</v>
      </c>
      <c r="C443" s="2">
        <v>43756</v>
      </c>
      <c r="D443" s="1">
        <v>245.85</v>
      </c>
      <c r="E443" s="1">
        <v>246</v>
      </c>
      <c r="F443" s="1">
        <v>247.8</v>
      </c>
      <c r="G443" s="1">
        <v>245.1</v>
      </c>
      <c r="H443" s="1">
        <v>246.35</v>
      </c>
      <c r="I443" s="1">
        <v>246.5</v>
      </c>
      <c r="J443" s="1">
        <v>246.55</v>
      </c>
      <c r="K443" s="1">
        <v>12833554</v>
      </c>
      <c r="L443" s="1">
        <v>3164147314.6500001</v>
      </c>
      <c r="M443" s="1">
        <v>103099</v>
      </c>
      <c r="N443" s="3">
        <f>IF(ISERR(LN(Table1523[[#This Row],[Close Price]]/I442)),"-",LN(Table1523[[#This Row],[Close Price]]/I442))</f>
        <v>2.6403996247965152E-3</v>
      </c>
    </row>
    <row r="444" spans="1:14" x14ac:dyDescent="0.3">
      <c r="A444" s="1" t="s">
        <v>38</v>
      </c>
      <c r="B444" s="1" t="s">
        <v>14</v>
      </c>
      <c r="C444" s="2">
        <v>43760</v>
      </c>
      <c r="D444" s="1">
        <v>246.5</v>
      </c>
      <c r="E444" s="1">
        <v>245</v>
      </c>
      <c r="F444" s="1">
        <v>251.1</v>
      </c>
      <c r="G444" s="1">
        <v>244.95</v>
      </c>
      <c r="H444" s="1">
        <v>248.5</v>
      </c>
      <c r="I444" s="1">
        <v>248.9</v>
      </c>
      <c r="J444" s="1">
        <v>249.13</v>
      </c>
      <c r="K444" s="1">
        <v>18275636</v>
      </c>
      <c r="L444" s="1">
        <v>4552988880.75</v>
      </c>
      <c r="M444" s="1">
        <v>135996</v>
      </c>
      <c r="N444" s="3">
        <f>IF(ISERR(LN(Table1523[[#This Row],[Close Price]]/I443)),"-",LN(Table1523[[#This Row],[Close Price]]/I443))</f>
        <v>9.6892158908016314E-3</v>
      </c>
    </row>
    <row r="445" spans="1:14" x14ac:dyDescent="0.3">
      <c r="A445" s="1" t="s">
        <v>38</v>
      </c>
      <c r="B445" s="1" t="s">
        <v>14</v>
      </c>
      <c r="C445" s="2">
        <v>43761</v>
      </c>
      <c r="D445" s="1">
        <v>248.9</v>
      </c>
      <c r="E445" s="1">
        <v>250.4</v>
      </c>
      <c r="F445" s="1">
        <v>251.95</v>
      </c>
      <c r="G445" s="1">
        <v>249.05</v>
      </c>
      <c r="H445" s="1">
        <v>250.75</v>
      </c>
      <c r="I445" s="1">
        <v>251.05</v>
      </c>
      <c r="J445" s="1">
        <v>250.64</v>
      </c>
      <c r="K445" s="1">
        <v>12831461</v>
      </c>
      <c r="L445" s="1">
        <v>3216062840.25</v>
      </c>
      <c r="M445" s="1">
        <v>126405</v>
      </c>
      <c r="N445" s="3">
        <f>IF(ISERR(LN(Table1523[[#This Row],[Close Price]]/I444)),"-",LN(Table1523[[#This Row],[Close Price]]/I444))</f>
        <v>8.600913107168132E-3</v>
      </c>
    </row>
    <row r="446" spans="1:14" x14ac:dyDescent="0.3">
      <c r="A446" s="1" t="s">
        <v>38</v>
      </c>
      <c r="B446" s="1" t="s">
        <v>14</v>
      </c>
      <c r="C446" s="2">
        <v>43762</v>
      </c>
      <c r="D446" s="1">
        <v>251.05</v>
      </c>
      <c r="E446" s="1">
        <v>252.6</v>
      </c>
      <c r="F446" s="1">
        <v>254</v>
      </c>
      <c r="G446" s="1">
        <v>247.95</v>
      </c>
      <c r="H446" s="1">
        <v>249.25</v>
      </c>
      <c r="I446" s="1">
        <v>249.05</v>
      </c>
      <c r="J446" s="1">
        <v>251.28</v>
      </c>
      <c r="K446" s="1">
        <v>16791340</v>
      </c>
      <c r="L446" s="1">
        <v>4219314898.8000002</v>
      </c>
      <c r="M446" s="1">
        <v>148136</v>
      </c>
      <c r="N446" s="3">
        <f>IF(ISERR(LN(Table1523[[#This Row],[Close Price]]/I445)),"-",LN(Table1523[[#This Row],[Close Price]]/I445))</f>
        <v>-7.9984429614221343E-3</v>
      </c>
    </row>
    <row r="447" spans="1:14" x14ac:dyDescent="0.3">
      <c r="A447" s="1" t="s">
        <v>38</v>
      </c>
      <c r="B447" s="1" t="s">
        <v>14</v>
      </c>
      <c r="C447" s="2">
        <v>43763</v>
      </c>
      <c r="D447" s="1">
        <v>249.05</v>
      </c>
      <c r="E447" s="1">
        <v>256.89999999999998</v>
      </c>
      <c r="F447" s="1">
        <v>257.2</v>
      </c>
      <c r="G447" s="1">
        <v>247</v>
      </c>
      <c r="H447" s="1">
        <v>247.7</v>
      </c>
      <c r="I447" s="1">
        <v>247.7</v>
      </c>
      <c r="J447" s="1">
        <v>251.46</v>
      </c>
      <c r="K447" s="1">
        <v>32591192</v>
      </c>
      <c r="L447" s="1">
        <v>8195372591.8999996</v>
      </c>
      <c r="M447" s="1">
        <v>236984</v>
      </c>
      <c r="N447" s="3">
        <f>IF(ISERR(LN(Table1523[[#This Row],[Close Price]]/I446)),"-",LN(Table1523[[#This Row],[Close Price]]/I446))</f>
        <v>-5.4353430239786659E-3</v>
      </c>
    </row>
    <row r="448" spans="1:14" x14ac:dyDescent="0.3">
      <c r="A448" s="1" t="s">
        <v>38</v>
      </c>
      <c r="B448" s="1" t="s">
        <v>14</v>
      </c>
      <c r="C448" s="2">
        <v>43765</v>
      </c>
      <c r="D448" s="1">
        <v>247.7</v>
      </c>
      <c r="E448" s="1">
        <v>249.95</v>
      </c>
      <c r="F448" s="1">
        <v>251.1</v>
      </c>
      <c r="G448" s="1">
        <v>249.7</v>
      </c>
      <c r="H448" s="1">
        <v>250.6</v>
      </c>
      <c r="I448" s="1">
        <v>250.4</v>
      </c>
      <c r="J448" s="1">
        <v>250.32</v>
      </c>
      <c r="K448" s="1">
        <v>3132126</v>
      </c>
      <c r="L448" s="1">
        <v>784021042.25</v>
      </c>
      <c r="M448" s="1">
        <v>42658</v>
      </c>
      <c r="N448" s="3">
        <f>IF(ISERR(LN(Table1523[[#This Row],[Close Price]]/I447)),"-",LN(Table1523[[#This Row],[Close Price]]/I447))</f>
        <v>1.0841302730629705E-2</v>
      </c>
    </row>
    <row r="449" spans="1:14" x14ac:dyDescent="0.3">
      <c r="A449" s="1" t="s">
        <v>38</v>
      </c>
      <c r="B449" s="1" t="s">
        <v>14</v>
      </c>
      <c r="C449" s="2">
        <v>43767</v>
      </c>
      <c r="D449" s="1">
        <v>250.4</v>
      </c>
      <c r="E449" s="1">
        <v>250.95</v>
      </c>
      <c r="F449" s="1">
        <v>255.1</v>
      </c>
      <c r="G449" s="1">
        <v>249.55</v>
      </c>
      <c r="H449" s="1">
        <v>253.1</v>
      </c>
      <c r="I449" s="1">
        <v>253.25</v>
      </c>
      <c r="J449" s="1">
        <v>253.11</v>
      </c>
      <c r="K449" s="1">
        <v>11937562</v>
      </c>
      <c r="L449" s="1">
        <v>3021507125.5999999</v>
      </c>
      <c r="M449" s="1">
        <v>101270</v>
      </c>
      <c r="N449" s="3">
        <f>IF(ISERR(LN(Table1523[[#This Row],[Close Price]]/I448)),"-",LN(Table1523[[#This Row],[Close Price]]/I448))</f>
        <v>1.1317503902849304E-2</v>
      </c>
    </row>
    <row r="450" spans="1:14" x14ac:dyDescent="0.3">
      <c r="A450" s="1" t="s">
        <v>38</v>
      </c>
      <c r="B450" s="1" t="s">
        <v>14</v>
      </c>
      <c r="C450" s="2">
        <v>43768</v>
      </c>
      <c r="D450" s="1">
        <v>253.25</v>
      </c>
      <c r="E450" s="1">
        <v>256</v>
      </c>
      <c r="F450" s="1">
        <v>264</v>
      </c>
      <c r="G450" s="1">
        <v>254.3</v>
      </c>
      <c r="H450" s="1">
        <v>259.2</v>
      </c>
      <c r="I450" s="1">
        <v>259.39999999999998</v>
      </c>
      <c r="J450" s="1">
        <v>259.52</v>
      </c>
      <c r="K450" s="1">
        <v>34291157</v>
      </c>
      <c r="L450" s="1">
        <v>8899326542.2000008</v>
      </c>
      <c r="M450" s="1">
        <v>195917</v>
      </c>
      <c r="N450" s="3">
        <f>IF(ISERR(LN(Table1523[[#This Row],[Close Price]]/I449)),"-",LN(Table1523[[#This Row],[Close Price]]/I449))</f>
        <v>2.3994128753550649E-2</v>
      </c>
    </row>
    <row r="451" spans="1:14" x14ac:dyDescent="0.3">
      <c r="A451" s="1" t="s">
        <v>38</v>
      </c>
      <c r="B451" s="1" t="s">
        <v>14</v>
      </c>
      <c r="C451" s="2">
        <v>43769</v>
      </c>
      <c r="D451" s="1">
        <v>259.39999999999998</v>
      </c>
      <c r="E451" s="1">
        <v>260</v>
      </c>
      <c r="F451" s="1">
        <v>262.85000000000002</v>
      </c>
      <c r="G451" s="1">
        <v>256.2</v>
      </c>
      <c r="H451" s="1">
        <v>258.2</v>
      </c>
      <c r="I451" s="1">
        <v>257.64999999999998</v>
      </c>
      <c r="J451" s="1">
        <v>259.14</v>
      </c>
      <c r="K451" s="1">
        <v>16654994</v>
      </c>
      <c r="L451" s="1">
        <v>4315979364.75</v>
      </c>
      <c r="M451" s="1">
        <v>108841</v>
      </c>
      <c r="N451" s="3">
        <f>IF(ISERR(LN(Table1523[[#This Row],[Close Price]]/I450)),"-",LN(Table1523[[#This Row],[Close Price]]/I450))</f>
        <v>-6.7691971081101799E-3</v>
      </c>
    </row>
    <row r="452" spans="1:14" x14ac:dyDescent="0.3">
      <c r="A452" s="1" t="s">
        <v>38</v>
      </c>
      <c r="B452" s="1" t="s">
        <v>14</v>
      </c>
      <c r="C452" s="2">
        <v>43770</v>
      </c>
      <c r="D452" s="1">
        <v>257.64999999999998</v>
      </c>
      <c r="E452" s="1">
        <v>259.35000000000002</v>
      </c>
      <c r="F452" s="1">
        <v>263</v>
      </c>
      <c r="G452" s="1">
        <v>258.75</v>
      </c>
      <c r="H452" s="1">
        <v>261.5</v>
      </c>
      <c r="I452" s="1">
        <v>261.3</v>
      </c>
      <c r="J452" s="1">
        <v>261.29000000000002</v>
      </c>
      <c r="K452" s="1">
        <v>12571588</v>
      </c>
      <c r="L452" s="1">
        <v>3284777463.9499998</v>
      </c>
      <c r="M452" s="1">
        <v>112841</v>
      </c>
      <c r="N452" s="3">
        <f>IF(ISERR(LN(Table1523[[#This Row],[Close Price]]/I451)),"-",LN(Table1523[[#This Row],[Close Price]]/I451))</f>
        <v>1.4067097752333621E-2</v>
      </c>
    </row>
    <row r="453" spans="1:14" x14ac:dyDescent="0.3">
      <c r="A453" s="1" t="s">
        <v>38</v>
      </c>
      <c r="B453" s="1" t="s">
        <v>14</v>
      </c>
      <c r="C453" s="2">
        <v>43773</v>
      </c>
      <c r="D453" s="1">
        <v>261.3</v>
      </c>
      <c r="E453" s="1">
        <v>262.95</v>
      </c>
      <c r="F453" s="1">
        <v>264.95</v>
      </c>
      <c r="G453" s="1">
        <v>260.05</v>
      </c>
      <c r="H453" s="1">
        <v>261.05</v>
      </c>
      <c r="I453" s="1">
        <v>260.75</v>
      </c>
      <c r="J453" s="1">
        <v>262.44</v>
      </c>
      <c r="K453" s="1">
        <v>7895272</v>
      </c>
      <c r="L453" s="1">
        <v>2072023154.1500001</v>
      </c>
      <c r="M453" s="1">
        <v>92784</v>
      </c>
      <c r="N453" s="3">
        <f>IF(ISERR(LN(Table1523[[#This Row],[Close Price]]/I452)),"-",LN(Table1523[[#This Row],[Close Price]]/I452))</f>
        <v>-2.1070786456850645E-3</v>
      </c>
    </row>
    <row r="454" spans="1:14" x14ac:dyDescent="0.3">
      <c r="A454" s="1" t="s">
        <v>38</v>
      </c>
      <c r="B454" s="1" t="s">
        <v>14</v>
      </c>
      <c r="C454" s="2">
        <v>43774</v>
      </c>
      <c r="D454" s="1">
        <v>260.75</v>
      </c>
      <c r="E454" s="1">
        <v>261</v>
      </c>
      <c r="F454" s="1">
        <v>264</v>
      </c>
      <c r="G454" s="1">
        <v>258.60000000000002</v>
      </c>
      <c r="H454" s="1">
        <v>263</v>
      </c>
      <c r="I454" s="1">
        <v>262.89999999999998</v>
      </c>
      <c r="J454" s="1">
        <v>261.42</v>
      </c>
      <c r="K454" s="1">
        <v>10278362</v>
      </c>
      <c r="L454" s="1">
        <v>2686927622.9000001</v>
      </c>
      <c r="M454" s="1">
        <v>117136</v>
      </c>
      <c r="N454" s="3">
        <f>IF(ISERR(LN(Table1523[[#This Row],[Close Price]]/I453)),"-",LN(Table1523[[#This Row],[Close Price]]/I453))</f>
        <v>8.2116378549536469E-3</v>
      </c>
    </row>
    <row r="455" spans="1:14" x14ac:dyDescent="0.3">
      <c r="A455" s="1" t="s">
        <v>38</v>
      </c>
      <c r="B455" s="1" t="s">
        <v>14</v>
      </c>
      <c r="C455" s="2">
        <v>43775</v>
      </c>
      <c r="D455" s="1">
        <v>262.89999999999998</v>
      </c>
      <c r="E455" s="1">
        <v>262.95</v>
      </c>
      <c r="F455" s="1">
        <v>263.8</v>
      </c>
      <c r="G455" s="1">
        <v>260</v>
      </c>
      <c r="H455" s="1">
        <v>261.75</v>
      </c>
      <c r="I455" s="1">
        <v>261.35000000000002</v>
      </c>
      <c r="J455" s="1">
        <v>261.74</v>
      </c>
      <c r="K455" s="1">
        <v>8857419</v>
      </c>
      <c r="L455" s="1">
        <v>2318339610.4499998</v>
      </c>
      <c r="M455" s="1">
        <v>86602</v>
      </c>
      <c r="N455" s="3">
        <f>IF(ISERR(LN(Table1523[[#This Row],[Close Price]]/I454)),"-",LN(Table1523[[#This Row],[Close Price]]/I454))</f>
        <v>-5.9132265769045039E-3</v>
      </c>
    </row>
    <row r="456" spans="1:14" x14ac:dyDescent="0.3">
      <c r="A456" s="1" t="s">
        <v>38</v>
      </c>
      <c r="B456" s="1" t="s">
        <v>14</v>
      </c>
      <c r="C456" s="2">
        <v>43776</v>
      </c>
      <c r="D456" s="1">
        <v>261.35000000000002</v>
      </c>
      <c r="E456" s="1">
        <v>262.89999999999998</v>
      </c>
      <c r="F456" s="1">
        <v>266.3</v>
      </c>
      <c r="G456" s="1">
        <v>262</v>
      </c>
      <c r="H456" s="1">
        <v>265.95</v>
      </c>
      <c r="I456" s="1">
        <v>265.85000000000002</v>
      </c>
      <c r="J456" s="1">
        <v>264.76</v>
      </c>
      <c r="K456" s="1">
        <v>14782434</v>
      </c>
      <c r="L456" s="1">
        <v>3913852051.4000001</v>
      </c>
      <c r="M456" s="1">
        <v>104044</v>
      </c>
      <c r="N456" s="3">
        <f>IF(ISERR(LN(Table1523[[#This Row],[Close Price]]/I455)),"-",LN(Table1523[[#This Row],[Close Price]]/I455))</f>
        <v>1.7071734791416555E-2</v>
      </c>
    </row>
    <row r="457" spans="1:14" x14ac:dyDescent="0.3">
      <c r="A457" s="1" t="s">
        <v>38</v>
      </c>
      <c r="B457" s="1" t="s">
        <v>14</v>
      </c>
      <c r="C457" s="2">
        <v>43777</v>
      </c>
      <c r="D457" s="1">
        <v>265.85000000000002</v>
      </c>
      <c r="E457" s="1">
        <v>264.85000000000002</v>
      </c>
      <c r="F457" s="1">
        <v>265.45</v>
      </c>
      <c r="G457" s="1">
        <v>260</v>
      </c>
      <c r="H457" s="1">
        <v>260.75</v>
      </c>
      <c r="I457" s="1">
        <v>260.5</v>
      </c>
      <c r="J457" s="1">
        <v>261.73</v>
      </c>
      <c r="K457" s="1">
        <v>11899353</v>
      </c>
      <c r="L457" s="1">
        <v>3114365596.4499998</v>
      </c>
      <c r="M457" s="1">
        <v>109003</v>
      </c>
      <c r="N457" s="3">
        <f>IF(ISERR(LN(Table1523[[#This Row],[Close Price]]/I456)),"-",LN(Table1523[[#This Row],[Close Price]]/I456))</f>
        <v>-2.0329378756925909E-2</v>
      </c>
    </row>
    <row r="458" spans="1:14" x14ac:dyDescent="0.3">
      <c r="A458" s="1" t="s">
        <v>38</v>
      </c>
      <c r="B458" s="1" t="s">
        <v>14</v>
      </c>
      <c r="C458" s="2">
        <v>43780</v>
      </c>
      <c r="D458" s="1">
        <v>260.5</v>
      </c>
      <c r="E458" s="1">
        <v>260.60000000000002</v>
      </c>
      <c r="F458" s="1">
        <v>262.35000000000002</v>
      </c>
      <c r="G458" s="1">
        <v>258.8</v>
      </c>
      <c r="H458" s="1">
        <v>259.05</v>
      </c>
      <c r="I458" s="1">
        <v>259.45</v>
      </c>
      <c r="J458" s="1">
        <v>260.02</v>
      </c>
      <c r="K458" s="1">
        <v>7245151</v>
      </c>
      <c r="L458" s="1">
        <v>1883902675.8499999</v>
      </c>
      <c r="M458" s="1">
        <v>50079</v>
      </c>
      <c r="N458" s="3">
        <f>IF(ISERR(LN(Table1523[[#This Row],[Close Price]]/I457)),"-",LN(Table1523[[#This Row],[Close Price]]/I457))</f>
        <v>-4.0388553796730587E-3</v>
      </c>
    </row>
    <row r="459" spans="1:14" x14ac:dyDescent="0.3">
      <c r="A459" s="1" t="s">
        <v>38</v>
      </c>
      <c r="B459" s="1" t="s">
        <v>14</v>
      </c>
      <c r="C459" s="2">
        <v>43782</v>
      </c>
      <c r="D459" s="1">
        <v>259.45</v>
      </c>
      <c r="E459" s="1">
        <v>258.89999999999998</v>
      </c>
      <c r="F459" s="1">
        <v>259.25</v>
      </c>
      <c r="G459" s="1">
        <v>253.15</v>
      </c>
      <c r="H459" s="1">
        <v>253.7</v>
      </c>
      <c r="I459" s="1">
        <v>253.85</v>
      </c>
      <c r="J459" s="1">
        <v>255.69</v>
      </c>
      <c r="K459" s="1">
        <v>10269356</v>
      </c>
      <c r="L459" s="1">
        <v>2625819564.0999999</v>
      </c>
      <c r="M459" s="1">
        <v>86272</v>
      </c>
      <c r="N459" s="3">
        <f>IF(ISERR(LN(Table1523[[#This Row],[Close Price]]/I458)),"-",LN(Table1523[[#This Row],[Close Price]]/I458))</f>
        <v>-2.1820464420345305E-2</v>
      </c>
    </row>
    <row r="460" spans="1:14" x14ac:dyDescent="0.3">
      <c r="A460" s="1" t="s">
        <v>38</v>
      </c>
      <c r="B460" s="1" t="s">
        <v>14</v>
      </c>
      <c r="C460" s="2">
        <v>43783</v>
      </c>
      <c r="D460" s="1">
        <v>253.85</v>
      </c>
      <c r="E460" s="1">
        <v>254.1</v>
      </c>
      <c r="F460" s="1">
        <v>255.9</v>
      </c>
      <c r="G460" s="1">
        <v>253.25</v>
      </c>
      <c r="H460" s="1">
        <v>253.85</v>
      </c>
      <c r="I460" s="1">
        <v>253.9</v>
      </c>
      <c r="J460" s="1">
        <v>254.36</v>
      </c>
      <c r="K460" s="1">
        <v>8880734</v>
      </c>
      <c r="L460" s="1">
        <v>2258891592.4000001</v>
      </c>
      <c r="M460" s="1">
        <v>67254</v>
      </c>
      <c r="N460" s="3">
        <f>IF(ISERR(LN(Table1523[[#This Row],[Close Price]]/I459)),"-",LN(Table1523[[#This Row],[Close Price]]/I459))</f>
        <v>1.9694731722943884E-4</v>
      </c>
    </row>
    <row r="461" spans="1:14" x14ac:dyDescent="0.3">
      <c r="A461" s="1" t="s">
        <v>38</v>
      </c>
      <c r="B461" s="1" t="s">
        <v>14</v>
      </c>
      <c r="C461" s="2">
        <v>43784</v>
      </c>
      <c r="D461" s="1">
        <v>253.9</v>
      </c>
      <c r="E461" s="1">
        <v>254.25</v>
      </c>
      <c r="F461" s="1">
        <v>255.75</v>
      </c>
      <c r="G461" s="1">
        <v>250</v>
      </c>
      <c r="H461" s="1">
        <v>250.65</v>
      </c>
      <c r="I461" s="1">
        <v>250.65</v>
      </c>
      <c r="J461" s="1">
        <v>251.81</v>
      </c>
      <c r="K461" s="1">
        <v>16741465</v>
      </c>
      <c r="L461" s="1">
        <v>4215729900.4499998</v>
      </c>
      <c r="M461" s="1">
        <v>81190</v>
      </c>
      <c r="N461" s="3">
        <f>IF(ISERR(LN(Table1523[[#This Row],[Close Price]]/I460)),"-",LN(Table1523[[#This Row],[Close Price]]/I460))</f>
        <v>-1.2882945001120381E-2</v>
      </c>
    </row>
    <row r="462" spans="1:14" x14ac:dyDescent="0.3">
      <c r="A462" s="1" t="s">
        <v>38</v>
      </c>
      <c r="B462" s="1" t="s">
        <v>14</v>
      </c>
      <c r="C462" s="2">
        <v>43787</v>
      </c>
      <c r="D462" s="1">
        <v>250.65</v>
      </c>
      <c r="E462" s="1">
        <v>251.45</v>
      </c>
      <c r="F462" s="1">
        <v>252.25</v>
      </c>
      <c r="G462" s="1">
        <v>248.75</v>
      </c>
      <c r="H462" s="1">
        <v>250.6</v>
      </c>
      <c r="I462" s="1">
        <v>250.75</v>
      </c>
      <c r="J462" s="1">
        <v>250.64</v>
      </c>
      <c r="K462" s="1">
        <v>7864919</v>
      </c>
      <c r="L462" s="1">
        <v>1971228486.9000001</v>
      </c>
      <c r="M462" s="1">
        <v>99701</v>
      </c>
      <c r="N462" s="3">
        <f>IF(ISERR(LN(Table1523[[#This Row],[Close Price]]/I461)),"-",LN(Table1523[[#This Row],[Close Price]]/I461))</f>
        <v>3.9888313253247262E-4</v>
      </c>
    </row>
    <row r="463" spans="1:14" x14ac:dyDescent="0.3">
      <c r="A463" s="1" t="s">
        <v>38</v>
      </c>
      <c r="B463" s="1" t="s">
        <v>14</v>
      </c>
      <c r="C463" s="2">
        <v>43788</v>
      </c>
      <c r="D463" s="1">
        <v>250.75</v>
      </c>
      <c r="E463" s="1">
        <v>251.75</v>
      </c>
      <c r="F463" s="1">
        <v>251.8</v>
      </c>
      <c r="G463" s="1">
        <v>248.8</v>
      </c>
      <c r="H463" s="1">
        <v>249.25</v>
      </c>
      <c r="I463" s="1">
        <v>249.3</v>
      </c>
      <c r="J463" s="1">
        <v>249.47</v>
      </c>
      <c r="K463" s="1">
        <v>12152981</v>
      </c>
      <c r="L463" s="1">
        <v>3031825058.4000001</v>
      </c>
      <c r="M463" s="1">
        <v>98376</v>
      </c>
      <c r="N463" s="3">
        <f>IF(ISERR(LN(Table1523[[#This Row],[Close Price]]/I462)),"-",LN(Table1523[[#This Row],[Close Price]]/I462))</f>
        <v>-5.7994363125326151E-3</v>
      </c>
    </row>
    <row r="464" spans="1:14" x14ac:dyDescent="0.3">
      <c r="A464" s="1" t="s">
        <v>38</v>
      </c>
      <c r="B464" s="1" t="s">
        <v>14</v>
      </c>
      <c r="C464" s="2">
        <v>43789</v>
      </c>
      <c r="D464" s="1">
        <v>249.3</v>
      </c>
      <c r="E464" s="1">
        <v>249.3</v>
      </c>
      <c r="F464" s="1">
        <v>251.3</v>
      </c>
      <c r="G464" s="1">
        <v>246.7</v>
      </c>
      <c r="H464" s="1">
        <v>250.7</v>
      </c>
      <c r="I464" s="1">
        <v>250.7</v>
      </c>
      <c r="J464" s="1">
        <v>249.47</v>
      </c>
      <c r="K464" s="1">
        <v>9978073</v>
      </c>
      <c r="L464" s="1">
        <v>2489252521</v>
      </c>
      <c r="M464" s="1">
        <v>92673</v>
      </c>
      <c r="N464" s="3">
        <f>IF(ISERR(LN(Table1523[[#This Row],[Close Price]]/I463)),"-",LN(Table1523[[#This Row],[Close Price]]/I463))</f>
        <v>5.6000146347354165E-3</v>
      </c>
    </row>
    <row r="465" spans="1:14" x14ac:dyDescent="0.3">
      <c r="A465" s="1" t="s">
        <v>38</v>
      </c>
      <c r="B465" s="1" t="s">
        <v>14</v>
      </c>
      <c r="C465" s="2">
        <v>43790</v>
      </c>
      <c r="D465" s="1">
        <v>250.7</v>
      </c>
      <c r="E465" s="1">
        <v>251.4</v>
      </c>
      <c r="F465" s="1">
        <v>251.4</v>
      </c>
      <c r="G465" s="1">
        <v>245.05</v>
      </c>
      <c r="H465" s="1">
        <v>245.65</v>
      </c>
      <c r="I465" s="1">
        <v>245.7</v>
      </c>
      <c r="J465" s="1">
        <v>247.49</v>
      </c>
      <c r="K465" s="1">
        <v>10393219</v>
      </c>
      <c r="L465" s="1">
        <v>2572263182.8000002</v>
      </c>
      <c r="M465" s="1">
        <v>94431</v>
      </c>
      <c r="N465" s="3">
        <f>IF(ISERR(LN(Table1523[[#This Row],[Close Price]]/I464)),"-",LN(Table1523[[#This Row],[Close Price]]/I464))</f>
        <v>-2.0145725637114222E-2</v>
      </c>
    </row>
    <row r="466" spans="1:14" x14ac:dyDescent="0.3">
      <c r="A466" s="1" t="s">
        <v>38</v>
      </c>
      <c r="B466" s="1" t="s">
        <v>14</v>
      </c>
      <c r="C466" s="2">
        <v>43791</v>
      </c>
      <c r="D466" s="1">
        <v>245.7</v>
      </c>
      <c r="E466" s="1">
        <v>247.15</v>
      </c>
      <c r="F466" s="1">
        <v>252.65</v>
      </c>
      <c r="G466" s="1">
        <v>246.65</v>
      </c>
      <c r="H466" s="1">
        <v>247.5</v>
      </c>
      <c r="I466" s="1">
        <v>247.65</v>
      </c>
      <c r="J466" s="1">
        <v>249.42</v>
      </c>
      <c r="K466" s="1">
        <v>16370384</v>
      </c>
      <c r="L466" s="1">
        <v>4083147787.6999998</v>
      </c>
      <c r="M466" s="1">
        <v>114059</v>
      </c>
      <c r="N466" s="3">
        <f>IF(ISERR(LN(Table1523[[#This Row],[Close Price]]/I465)),"-",LN(Table1523[[#This Row],[Close Price]]/I465))</f>
        <v>7.9051795071132473E-3</v>
      </c>
    </row>
    <row r="467" spans="1:14" x14ac:dyDescent="0.3">
      <c r="A467" s="1" t="s">
        <v>38</v>
      </c>
      <c r="B467" s="1" t="s">
        <v>14</v>
      </c>
      <c r="C467" s="2">
        <v>43794</v>
      </c>
      <c r="D467" s="1">
        <v>247.65</v>
      </c>
      <c r="E467" s="1">
        <v>247.75</v>
      </c>
      <c r="F467" s="1">
        <v>248.4</v>
      </c>
      <c r="G467" s="1">
        <v>246.25</v>
      </c>
      <c r="H467" s="1">
        <v>247.8</v>
      </c>
      <c r="I467" s="1">
        <v>247.75</v>
      </c>
      <c r="J467" s="1">
        <v>247.31</v>
      </c>
      <c r="K467" s="1">
        <v>10586688</v>
      </c>
      <c r="L467" s="1">
        <v>2618186978.9000001</v>
      </c>
      <c r="M467" s="1">
        <v>108346</v>
      </c>
      <c r="N467" s="3">
        <f>IF(ISERR(LN(Table1523[[#This Row],[Close Price]]/I466)),"-",LN(Table1523[[#This Row],[Close Price]]/I466))</f>
        <v>4.0371417585074293E-4</v>
      </c>
    </row>
    <row r="468" spans="1:14" x14ac:dyDescent="0.3">
      <c r="A468" s="1" t="s">
        <v>38</v>
      </c>
      <c r="B468" s="1" t="s">
        <v>14</v>
      </c>
      <c r="C468" s="2">
        <v>43795</v>
      </c>
      <c r="D468" s="1">
        <v>247.75</v>
      </c>
      <c r="E468" s="1">
        <v>248.65</v>
      </c>
      <c r="F468" s="1">
        <v>250.4</v>
      </c>
      <c r="G468" s="1">
        <v>247.7</v>
      </c>
      <c r="H468" s="1">
        <v>249</v>
      </c>
      <c r="I468" s="1">
        <v>249.15</v>
      </c>
      <c r="J468" s="1">
        <v>249.25</v>
      </c>
      <c r="K468" s="1">
        <v>19778030</v>
      </c>
      <c r="L468" s="1">
        <v>4929739524.5500002</v>
      </c>
      <c r="M468" s="1">
        <v>115788</v>
      </c>
      <c r="N468" s="3">
        <f>IF(ISERR(LN(Table1523[[#This Row],[Close Price]]/I467)),"-",LN(Table1523[[#This Row],[Close Price]]/I467))</f>
        <v>5.6349515173162992E-3</v>
      </c>
    </row>
    <row r="469" spans="1:14" x14ac:dyDescent="0.3">
      <c r="A469" s="1" t="s">
        <v>38</v>
      </c>
      <c r="B469" s="1" t="s">
        <v>14</v>
      </c>
      <c r="C469" s="2">
        <v>43796</v>
      </c>
      <c r="D469" s="1">
        <v>249.15</v>
      </c>
      <c r="E469" s="1">
        <v>249.75</v>
      </c>
      <c r="F469" s="1">
        <v>250.05</v>
      </c>
      <c r="G469" s="1">
        <v>246.6</v>
      </c>
      <c r="H469" s="1">
        <v>246.65</v>
      </c>
      <c r="I469" s="1">
        <v>246.95</v>
      </c>
      <c r="J469" s="1">
        <v>247.7</v>
      </c>
      <c r="K469" s="1">
        <v>8841620</v>
      </c>
      <c r="L469" s="1">
        <v>2190047505.9000001</v>
      </c>
      <c r="M469" s="1">
        <v>76314</v>
      </c>
      <c r="N469" s="3">
        <f>IF(ISERR(LN(Table1523[[#This Row],[Close Price]]/I468)),"-",LN(Table1523[[#This Row],[Close Price]]/I468))</f>
        <v>-8.8692377407797729E-3</v>
      </c>
    </row>
    <row r="470" spans="1:14" x14ac:dyDescent="0.3">
      <c r="A470" s="1" t="s">
        <v>38</v>
      </c>
      <c r="B470" s="1" t="s">
        <v>14</v>
      </c>
      <c r="C470" s="2">
        <v>43797</v>
      </c>
      <c r="D470" s="1">
        <v>246.95</v>
      </c>
      <c r="E470" s="1">
        <v>247.3</v>
      </c>
      <c r="F470" s="1">
        <v>247.95</v>
      </c>
      <c r="G470" s="1">
        <v>245.65</v>
      </c>
      <c r="H470" s="1">
        <v>246.7</v>
      </c>
      <c r="I470" s="1">
        <v>246.7</v>
      </c>
      <c r="J470" s="1">
        <v>246.7</v>
      </c>
      <c r="K470" s="1">
        <v>10992718</v>
      </c>
      <c r="L470" s="1">
        <v>2711909018.6500001</v>
      </c>
      <c r="M470" s="1">
        <v>69670</v>
      </c>
      <c r="N470" s="3">
        <f>IF(ISERR(LN(Table1523[[#This Row],[Close Price]]/I469)),"-",LN(Table1523[[#This Row],[Close Price]]/I469))</f>
        <v>-1.0128634513228618E-3</v>
      </c>
    </row>
    <row r="471" spans="1:14" x14ac:dyDescent="0.3">
      <c r="A471" s="1" t="s">
        <v>38</v>
      </c>
      <c r="B471" s="1" t="s">
        <v>14</v>
      </c>
      <c r="C471" s="2">
        <v>43798</v>
      </c>
      <c r="D471" s="1">
        <v>246.7</v>
      </c>
      <c r="E471" s="1">
        <v>246.75</v>
      </c>
      <c r="F471" s="1">
        <v>247.4</v>
      </c>
      <c r="G471" s="1">
        <v>245</v>
      </c>
      <c r="H471" s="1">
        <v>245.95</v>
      </c>
      <c r="I471" s="1">
        <v>246.4</v>
      </c>
      <c r="J471" s="1">
        <v>246.25</v>
      </c>
      <c r="K471" s="1">
        <v>9807979</v>
      </c>
      <c r="L471" s="1">
        <v>2415200872.8499999</v>
      </c>
      <c r="M471" s="1">
        <v>65216</v>
      </c>
      <c r="N471" s="3">
        <f>IF(ISERR(LN(Table1523[[#This Row],[Close Price]]/I470)),"-",LN(Table1523[[#This Row],[Close Price]]/I470))</f>
        <v>-1.2167918759462676E-3</v>
      </c>
    </row>
    <row r="472" spans="1:14" x14ac:dyDescent="0.3">
      <c r="A472" s="1" t="s">
        <v>38</v>
      </c>
      <c r="B472" s="1" t="s">
        <v>14</v>
      </c>
      <c r="C472" s="2">
        <v>43801</v>
      </c>
      <c r="D472" s="1">
        <v>246.4</v>
      </c>
      <c r="E472" s="1">
        <v>246</v>
      </c>
      <c r="F472" s="1">
        <v>246.9</v>
      </c>
      <c r="G472" s="1">
        <v>244.55</v>
      </c>
      <c r="H472" s="1">
        <v>245</v>
      </c>
      <c r="I472" s="1">
        <v>244.95</v>
      </c>
      <c r="J472" s="1">
        <v>245.57</v>
      </c>
      <c r="K472" s="1">
        <v>9972664</v>
      </c>
      <c r="L472" s="1">
        <v>2449006619.9499998</v>
      </c>
      <c r="M472" s="1">
        <v>59806</v>
      </c>
      <c r="N472" s="3">
        <f>IF(ISERR(LN(Table1523[[#This Row],[Close Price]]/I471)),"-",LN(Table1523[[#This Row],[Close Price]]/I471))</f>
        <v>-5.9021235747809264E-3</v>
      </c>
    </row>
    <row r="473" spans="1:14" x14ac:dyDescent="0.3">
      <c r="A473" s="1" t="s">
        <v>38</v>
      </c>
      <c r="B473" s="1" t="s">
        <v>14</v>
      </c>
      <c r="C473" s="2">
        <v>43802</v>
      </c>
      <c r="D473" s="1">
        <v>244.95</v>
      </c>
      <c r="E473" s="1">
        <v>244.95</v>
      </c>
      <c r="F473" s="1">
        <v>245.8</v>
      </c>
      <c r="G473" s="1">
        <v>242.65</v>
      </c>
      <c r="H473" s="1">
        <v>244.4</v>
      </c>
      <c r="I473" s="1">
        <v>244.05</v>
      </c>
      <c r="J473" s="1">
        <v>244</v>
      </c>
      <c r="K473" s="1">
        <v>8129241</v>
      </c>
      <c r="L473" s="1">
        <v>1983548823.5</v>
      </c>
      <c r="M473" s="1">
        <v>81409</v>
      </c>
      <c r="N473" s="3">
        <f>IF(ISERR(LN(Table1523[[#This Row],[Close Price]]/I472)),"-",LN(Table1523[[#This Row],[Close Price]]/I472))</f>
        <v>-3.680985751427173E-3</v>
      </c>
    </row>
    <row r="474" spans="1:14" x14ac:dyDescent="0.3">
      <c r="A474" s="1" t="s">
        <v>38</v>
      </c>
      <c r="B474" s="1" t="s">
        <v>14</v>
      </c>
      <c r="C474" s="2">
        <v>43803</v>
      </c>
      <c r="D474" s="1">
        <v>244.05</v>
      </c>
      <c r="E474" s="1">
        <v>243.5</v>
      </c>
      <c r="F474" s="1">
        <v>244.05</v>
      </c>
      <c r="G474" s="1">
        <v>242</v>
      </c>
      <c r="H474" s="1">
        <v>243.2</v>
      </c>
      <c r="I474" s="1">
        <v>243.15</v>
      </c>
      <c r="J474" s="1">
        <v>243.08</v>
      </c>
      <c r="K474" s="1">
        <v>11946661</v>
      </c>
      <c r="L474" s="1">
        <v>2903982317.5999999</v>
      </c>
      <c r="M474" s="1">
        <v>222687</v>
      </c>
      <c r="N474" s="3">
        <f>IF(ISERR(LN(Table1523[[#This Row],[Close Price]]/I473)),"-",LN(Table1523[[#This Row],[Close Price]]/I473))</f>
        <v>-3.6945854833616756E-3</v>
      </c>
    </row>
    <row r="475" spans="1:14" x14ac:dyDescent="0.3">
      <c r="A475" s="1" t="s">
        <v>38</v>
      </c>
      <c r="B475" s="1" t="s">
        <v>14</v>
      </c>
      <c r="C475" s="2">
        <v>43804</v>
      </c>
      <c r="D475" s="1">
        <v>243.15</v>
      </c>
      <c r="E475" s="1">
        <v>243.15</v>
      </c>
      <c r="F475" s="1">
        <v>247.5</v>
      </c>
      <c r="G475" s="1">
        <v>243.1</v>
      </c>
      <c r="H475" s="1">
        <v>247</v>
      </c>
      <c r="I475" s="1">
        <v>246.95</v>
      </c>
      <c r="J475" s="1">
        <v>245.82</v>
      </c>
      <c r="K475" s="1">
        <v>11265857</v>
      </c>
      <c r="L475" s="1">
        <v>2769407367.25</v>
      </c>
      <c r="M475" s="1">
        <v>114513</v>
      </c>
      <c r="N475" s="3">
        <f>IF(ISERR(LN(Table1523[[#This Row],[Close Price]]/I474)),"-",LN(Table1523[[#This Row],[Close Price]]/I474))</f>
        <v>1.5507350136839061E-2</v>
      </c>
    </row>
    <row r="476" spans="1:14" x14ac:dyDescent="0.3">
      <c r="A476" s="1" t="s">
        <v>38</v>
      </c>
      <c r="B476" s="1" t="s">
        <v>14</v>
      </c>
      <c r="C476" s="2">
        <v>43805</v>
      </c>
      <c r="D476" s="1">
        <v>246.95</v>
      </c>
      <c r="E476" s="1">
        <v>247</v>
      </c>
      <c r="F476" s="1">
        <v>247.15</v>
      </c>
      <c r="G476" s="1">
        <v>242.5</v>
      </c>
      <c r="H476" s="1">
        <v>243</v>
      </c>
      <c r="I476" s="1">
        <v>243.35</v>
      </c>
      <c r="J476" s="1">
        <v>244.38</v>
      </c>
      <c r="K476" s="1">
        <v>10374270</v>
      </c>
      <c r="L476" s="1">
        <v>2535241597.9000001</v>
      </c>
      <c r="M476" s="1">
        <v>79374</v>
      </c>
      <c r="N476" s="3">
        <f>IF(ISERR(LN(Table1523[[#This Row],[Close Price]]/I475)),"-",LN(Table1523[[#This Row],[Close Price]]/I475))</f>
        <v>-1.4685150707170557E-2</v>
      </c>
    </row>
    <row r="477" spans="1:14" x14ac:dyDescent="0.3">
      <c r="A477" s="1" t="s">
        <v>38</v>
      </c>
      <c r="B477" s="1" t="s">
        <v>14</v>
      </c>
      <c r="C477" s="2">
        <v>43808</v>
      </c>
      <c r="D477" s="1">
        <v>243.35</v>
      </c>
      <c r="E477" s="1">
        <v>243</v>
      </c>
      <c r="F477" s="1">
        <v>243.3</v>
      </c>
      <c r="G477" s="1">
        <v>241</v>
      </c>
      <c r="H477" s="1">
        <v>241</v>
      </c>
      <c r="I477" s="1">
        <v>241.45</v>
      </c>
      <c r="J477" s="1">
        <v>241.81</v>
      </c>
      <c r="K477" s="1">
        <v>6722758</v>
      </c>
      <c r="L477" s="1">
        <v>1625602231</v>
      </c>
      <c r="M477" s="1">
        <v>77041</v>
      </c>
      <c r="N477" s="3">
        <f>IF(ISERR(LN(Table1523[[#This Row],[Close Price]]/I476)),"-",LN(Table1523[[#This Row],[Close Price]]/I476))</f>
        <v>-7.8383239599124441E-3</v>
      </c>
    </row>
    <row r="478" spans="1:14" x14ac:dyDescent="0.3">
      <c r="A478" s="1" t="s">
        <v>38</v>
      </c>
      <c r="B478" s="1" t="s">
        <v>14</v>
      </c>
      <c r="C478" s="2">
        <v>43809</v>
      </c>
      <c r="D478" s="1">
        <v>241.45</v>
      </c>
      <c r="E478" s="1">
        <v>241.6</v>
      </c>
      <c r="F478" s="1">
        <v>241.7</v>
      </c>
      <c r="G478" s="1">
        <v>235</v>
      </c>
      <c r="H478" s="1">
        <v>235.5</v>
      </c>
      <c r="I478" s="1">
        <v>235.6</v>
      </c>
      <c r="J478" s="1">
        <v>237.4</v>
      </c>
      <c r="K478" s="1">
        <v>15380232</v>
      </c>
      <c r="L478" s="1">
        <v>3651220144.6999998</v>
      </c>
      <c r="M478" s="1">
        <v>156484</v>
      </c>
      <c r="N478" s="3">
        <f>IF(ISERR(LN(Table1523[[#This Row],[Close Price]]/I477)),"-",LN(Table1523[[#This Row],[Close Price]]/I477))</f>
        <v>-2.4526960542119277E-2</v>
      </c>
    </row>
    <row r="479" spans="1:14" x14ac:dyDescent="0.3">
      <c r="A479" s="1" t="s">
        <v>38</v>
      </c>
      <c r="B479" s="1" t="s">
        <v>14</v>
      </c>
      <c r="C479" s="2">
        <v>43810</v>
      </c>
      <c r="D479" s="1">
        <v>235.6</v>
      </c>
      <c r="E479" s="1">
        <v>235.6</v>
      </c>
      <c r="F479" s="1">
        <v>238.8</v>
      </c>
      <c r="G479" s="1">
        <v>235.6</v>
      </c>
      <c r="H479" s="1">
        <v>237.9</v>
      </c>
      <c r="I479" s="1">
        <v>237.6</v>
      </c>
      <c r="J479" s="1">
        <v>237.69</v>
      </c>
      <c r="K479" s="1">
        <v>13799825</v>
      </c>
      <c r="L479" s="1">
        <v>3280118336.5999999</v>
      </c>
      <c r="M479" s="1">
        <v>100085</v>
      </c>
      <c r="N479" s="3">
        <f>IF(ISERR(LN(Table1523[[#This Row],[Close Price]]/I478)),"-",LN(Table1523[[#This Row],[Close Price]]/I478))</f>
        <v>8.4531357110581903E-3</v>
      </c>
    </row>
    <row r="480" spans="1:14" x14ac:dyDescent="0.3">
      <c r="A480" s="1" t="s">
        <v>38</v>
      </c>
      <c r="B480" s="1" t="s">
        <v>14</v>
      </c>
      <c r="C480" s="2">
        <v>43811</v>
      </c>
      <c r="D480" s="1">
        <v>237.6</v>
      </c>
      <c r="E480" s="1">
        <v>238.05</v>
      </c>
      <c r="F480" s="1">
        <v>240.2</v>
      </c>
      <c r="G480" s="1">
        <v>237.6</v>
      </c>
      <c r="H480" s="1">
        <v>238.7</v>
      </c>
      <c r="I480" s="1">
        <v>238.55</v>
      </c>
      <c r="J480" s="1">
        <v>239.08</v>
      </c>
      <c r="K480" s="1">
        <v>10307052</v>
      </c>
      <c r="L480" s="1">
        <v>2464240326.4000001</v>
      </c>
      <c r="M480" s="1">
        <v>122762</v>
      </c>
      <c r="N480" s="3">
        <f>IF(ISERR(LN(Table1523[[#This Row],[Close Price]]/I479)),"-",LN(Table1523[[#This Row],[Close Price]]/I479))</f>
        <v>3.9903444736262648E-3</v>
      </c>
    </row>
    <row r="481" spans="1:14" x14ac:dyDescent="0.3">
      <c r="A481" s="1" t="s">
        <v>38</v>
      </c>
      <c r="B481" s="1" t="s">
        <v>14</v>
      </c>
      <c r="C481" s="2">
        <v>43812</v>
      </c>
      <c r="D481" s="1">
        <v>238.55</v>
      </c>
      <c r="E481" s="1">
        <v>240</v>
      </c>
      <c r="F481" s="1">
        <v>242.5</v>
      </c>
      <c r="G481" s="1">
        <v>239.2</v>
      </c>
      <c r="H481" s="1">
        <v>241.65</v>
      </c>
      <c r="I481" s="1">
        <v>241.6</v>
      </c>
      <c r="J481" s="1">
        <v>240.64</v>
      </c>
      <c r="K481" s="1">
        <v>8205457</v>
      </c>
      <c r="L481" s="1">
        <v>1974593221.8</v>
      </c>
      <c r="M481" s="1">
        <v>116746</v>
      </c>
      <c r="N481" s="3">
        <f>IF(ISERR(LN(Table1523[[#This Row],[Close Price]]/I480)),"-",LN(Table1523[[#This Row],[Close Price]]/I480))</f>
        <v>1.2704534098543828E-2</v>
      </c>
    </row>
    <row r="482" spans="1:14" x14ac:dyDescent="0.3">
      <c r="A482" s="1" t="s">
        <v>38</v>
      </c>
      <c r="B482" s="1" t="s">
        <v>14</v>
      </c>
      <c r="C482" s="2">
        <v>43815</v>
      </c>
      <c r="D482" s="1">
        <v>241.6</v>
      </c>
      <c r="E482" s="1">
        <v>243</v>
      </c>
      <c r="F482" s="1">
        <v>243.4</v>
      </c>
      <c r="G482" s="1">
        <v>236.35</v>
      </c>
      <c r="H482" s="1">
        <v>236.95</v>
      </c>
      <c r="I482" s="1">
        <v>236.9</v>
      </c>
      <c r="J482" s="1">
        <v>238.18</v>
      </c>
      <c r="K482" s="1">
        <v>12014269</v>
      </c>
      <c r="L482" s="1">
        <v>2861614766.5999999</v>
      </c>
      <c r="M482" s="1">
        <v>128210</v>
      </c>
      <c r="N482" s="3">
        <f>IF(ISERR(LN(Table1523[[#This Row],[Close Price]]/I481)),"-",LN(Table1523[[#This Row],[Close Price]]/I481))</f>
        <v>-1.9645354895920106E-2</v>
      </c>
    </row>
    <row r="483" spans="1:14" x14ac:dyDescent="0.3">
      <c r="A483" s="1" t="s">
        <v>38</v>
      </c>
      <c r="B483" s="1" t="s">
        <v>14</v>
      </c>
      <c r="C483" s="2">
        <v>43816</v>
      </c>
      <c r="D483" s="1">
        <v>236.9</v>
      </c>
      <c r="E483" s="1">
        <v>237.5</v>
      </c>
      <c r="F483" s="1">
        <v>241.7</v>
      </c>
      <c r="G483" s="1">
        <v>237.5</v>
      </c>
      <c r="H483" s="1">
        <v>241</v>
      </c>
      <c r="I483" s="1">
        <v>241.05</v>
      </c>
      <c r="J483" s="1">
        <v>240.29</v>
      </c>
      <c r="K483" s="1">
        <v>15921196</v>
      </c>
      <c r="L483" s="1">
        <v>3825660651.6500001</v>
      </c>
      <c r="M483" s="1">
        <v>173736</v>
      </c>
      <c r="N483" s="3">
        <f>IF(ISERR(LN(Table1523[[#This Row],[Close Price]]/I482)),"-",LN(Table1523[[#This Row],[Close Price]]/I482))</f>
        <v>1.7366269686891631E-2</v>
      </c>
    </row>
    <row r="484" spans="1:14" x14ac:dyDescent="0.3">
      <c r="A484" s="1" t="s">
        <v>38</v>
      </c>
      <c r="B484" s="1" t="s">
        <v>14</v>
      </c>
      <c r="C484" s="2">
        <v>43817</v>
      </c>
      <c r="D484" s="1">
        <v>241.05</v>
      </c>
      <c r="E484" s="1">
        <v>240.6</v>
      </c>
      <c r="F484" s="1">
        <v>247.35</v>
      </c>
      <c r="G484" s="1">
        <v>239.75</v>
      </c>
      <c r="H484" s="1">
        <v>244.95</v>
      </c>
      <c r="I484" s="1">
        <v>245.15</v>
      </c>
      <c r="J484" s="1">
        <v>244.68</v>
      </c>
      <c r="K484" s="1">
        <v>17134732</v>
      </c>
      <c r="L484" s="1">
        <v>4192517746.9000001</v>
      </c>
      <c r="M484" s="1">
        <v>137442</v>
      </c>
      <c r="N484" s="3">
        <f>IF(ISERR(LN(Table1523[[#This Row],[Close Price]]/I483)),"-",LN(Table1523[[#This Row],[Close Price]]/I483))</f>
        <v>1.6865887245610854E-2</v>
      </c>
    </row>
    <row r="485" spans="1:14" x14ac:dyDescent="0.3">
      <c r="A485" s="1" t="s">
        <v>38</v>
      </c>
      <c r="B485" s="1" t="s">
        <v>14</v>
      </c>
      <c r="C485" s="2">
        <v>43818</v>
      </c>
      <c r="D485" s="1">
        <v>245.15</v>
      </c>
      <c r="E485" s="1">
        <v>246.05</v>
      </c>
      <c r="F485" s="1">
        <v>247.9</v>
      </c>
      <c r="G485" s="1">
        <v>243.25</v>
      </c>
      <c r="H485" s="1">
        <v>243.7</v>
      </c>
      <c r="I485" s="1">
        <v>244.35</v>
      </c>
      <c r="J485" s="1">
        <v>245.59</v>
      </c>
      <c r="K485" s="1">
        <v>9339714</v>
      </c>
      <c r="L485" s="1">
        <v>2293767139.5</v>
      </c>
      <c r="M485" s="1">
        <v>72183</v>
      </c>
      <c r="N485" s="3">
        <f>IF(ISERR(LN(Table1523[[#This Row],[Close Price]]/I484)),"-",LN(Table1523[[#This Row],[Close Price]]/I484))</f>
        <v>-3.2686443810784655E-3</v>
      </c>
    </row>
    <row r="486" spans="1:14" x14ac:dyDescent="0.3">
      <c r="A486" s="1" t="s">
        <v>38</v>
      </c>
      <c r="B486" s="1" t="s">
        <v>14</v>
      </c>
      <c r="C486" s="2">
        <v>43819</v>
      </c>
      <c r="D486" s="1">
        <v>244.35</v>
      </c>
      <c r="E486" s="1">
        <v>244.35</v>
      </c>
      <c r="F486" s="1">
        <v>245.1</v>
      </c>
      <c r="G486" s="1">
        <v>240.15</v>
      </c>
      <c r="H486" s="1">
        <v>241.45</v>
      </c>
      <c r="I486" s="1">
        <v>241.15</v>
      </c>
      <c r="J486" s="1">
        <v>242.03</v>
      </c>
      <c r="K486" s="1">
        <v>13958336</v>
      </c>
      <c r="L486" s="1">
        <v>3378296662.5500002</v>
      </c>
      <c r="M486" s="1">
        <v>90193</v>
      </c>
      <c r="N486" s="3">
        <f>IF(ISERR(LN(Table1523[[#This Row],[Close Price]]/I485)),"-",LN(Table1523[[#This Row],[Close Price]]/I485))</f>
        <v>-1.3182477201182949E-2</v>
      </c>
    </row>
    <row r="487" spans="1:14" x14ac:dyDescent="0.3">
      <c r="A487" s="1" t="s">
        <v>38</v>
      </c>
      <c r="B487" s="1" t="s">
        <v>14</v>
      </c>
      <c r="C487" s="2">
        <v>43822</v>
      </c>
      <c r="D487" s="1">
        <v>241.15</v>
      </c>
      <c r="E487" s="1">
        <v>242</v>
      </c>
      <c r="F487" s="1">
        <v>242.8</v>
      </c>
      <c r="G487" s="1">
        <v>238.65</v>
      </c>
      <c r="H487" s="1">
        <v>239.25</v>
      </c>
      <c r="I487" s="1">
        <v>238.9</v>
      </c>
      <c r="J487" s="1">
        <v>239.52</v>
      </c>
      <c r="K487" s="1">
        <v>19082124</v>
      </c>
      <c r="L487" s="1">
        <v>4570523162.9499998</v>
      </c>
      <c r="M487" s="1">
        <v>96737</v>
      </c>
      <c r="N487" s="3">
        <f>IF(ISERR(LN(Table1523[[#This Row],[Close Price]]/I486)),"-",LN(Table1523[[#This Row],[Close Price]]/I486))</f>
        <v>-9.3740921832170324E-3</v>
      </c>
    </row>
    <row r="488" spans="1:14" x14ac:dyDescent="0.3">
      <c r="A488" s="1" t="s">
        <v>38</v>
      </c>
      <c r="B488" s="1" t="s">
        <v>14</v>
      </c>
      <c r="C488" s="2">
        <v>43823</v>
      </c>
      <c r="D488" s="1">
        <v>238.9</v>
      </c>
      <c r="E488" s="1">
        <v>239</v>
      </c>
      <c r="F488" s="1">
        <v>240.2</v>
      </c>
      <c r="G488" s="1">
        <v>238.2</v>
      </c>
      <c r="H488" s="1">
        <v>238.75</v>
      </c>
      <c r="I488" s="1">
        <v>238.75</v>
      </c>
      <c r="J488" s="1">
        <v>239.06</v>
      </c>
      <c r="K488" s="1">
        <v>7896150</v>
      </c>
      <c r="L488" s="1">
        <v>1887674726.45</v>
      </c>
      <c r="M488" s="1">
        <v>62943</v>
      </c>
      <c r="N488" s="3">
        <f>IF(ISERR(LN(Table1523[[#This Row],[Close Price]]/I487)),"-",LN(Table1523[[#This Row],[Close Price]]/I487))</f>
        <v>-6.280749709242845E-4</v>
      </c>
    </row>
    <row r="489" spans="1:14" x14ac:dyDescent="0.3">
      <c r="A489" s="1" t="s">
        <v>38</v>
      </c>
      <c r="B489" s="1" t="s">
        <v>14</v>
      </c>
      <c r="C489" s="2">
        <v>43825</v>
      </c>
      <c r="D489" s="1">
        <v>238.75</v>
      </c>
      <c r="E489" s="1">
        <v>238.9</v>
      </c>
      <c r="F489" s="1">
        <v>239.4</v>
      </c>
      <c r="G489" s="1">
        <v>236.35</v>
      </c>
      <c r="H489" s="1">
        <v>236.95</v>
      </c>
      <c r="I489" s="1">
        <v>236.8</v>
      </c>
      <c r="J489" s="1">
        <v>237.57</v>
      </c>
      <c r="K489" s="1">
        <v>14460325</v>
      </c>
      <c r="L489" s="1">
        <v>3435355996.3499999</v>
      </c>
      <c r="M489" s="1">
        <v>113103</v>
      </c>
      <c r="N489" s="3">
        <f>IF(ISERR(LN(Table1523[[#This Row],[Close Price]]/I488)),"-",LN(Table1523[[#This Row],[Close Price]]/I488))</f>
        <v>-8.2010763509889374E-3</v>
      </c>
    </row>
    <row r="490" spans="1:14" x14ac:dyDescent="0.3">
      <c r="A490" s="1" t="s">
        <v>38</v>
      </c>
      <c r="B490" s="1" t="s">
        <v>14</v>
      </c>
      <c r="C490" s="2">
        <v>43826</v>
      </c>
      <c r="D490" s="1">
        <v>236.8</v>
      </c>
      <c r="E490" s="1">
        <v>237.5</v>
      </c>
      <c r="F490" s="1">
        <v>238.45</v>
      </c>
      <c r="G490" s="1">
        <v>236.45</v>
      </c>
      <c r="H490" s="1">
        <v>237.3</v>
      </c>
      <c r="I490" s="1">
        <v>236.9</v>
      </c>
      <c r="J490" s="1">
        <v>237.33</v>
      </c>
      <c r="K490" s="1">
        <v>8712539</v>
      </c>
      <c r="L490" s="1">
        <v>2067749206.5</v>
      </c>
      <c r="M490" s="1">
        <v>67022</v>
      </c>
      <c r="N490" s="3">
        <f>IF(ISERR(LN(Table1523[[#This Row],[Close Price]]/I489)),"-",LN(Table1523[[#This Row],[Close Price]]/I489))</f>
        <v>4.2220815488923271E-4</v>
      </c>
    </row>
    <row r="491" spans="1:14" x14ac:dyDescent="0.3">
      <c r="A491" s="1" t="s">
        <v>38</v>
      </c>
      <c r="B491" s="1" t="s">
        <v>14</v>
      </c>
      <c r="C491" s="2">
        <v>43829</v>
      </c>
      <c r="D491" s="1">
        <v>236.9</v>
      </c>
      <c r="E491" s="1">
        <v>238</v>
      </c>
      <c r="F491" s="1">
        <v>240.9</v>
      </c>
      <c r="G491" s="1">
        <v>237.5</v>
      </c>
      <c r="H491" s="1">
        <v>238.3</v>
      </c>
      <c r="I491" s="1">
        <v>238.2</v>
      </c>
      <c r="J491" s="1">
        <v>239.31</v>
      </c>
      <c r="K491" s="1">
        <v>13173134</v>
      </c>
      <c r="L491" s="1">
        <v>3152505946.25</v>
      </c>
      <c r="M491" s="1">
        <v>90371</v>
      </c>
      <c r="N491" s="3">
        <f>IF(ISERR(LN(Table1523[[#This Row],[Close Price]]/I490)),"-",LN(Table1523[[#This Row],[Close Price]]/I490))</f>
        <v>5.4725457564599785E-3</v>
      </c>
    </row>
    <row r="492" spans="1:14" x14ac:dyDescent="0.3">
      <c r="A492" s="1" t="s">
        <v>38</v>
      </c>
      <c r="B492" s="1" t="s">
        <v>14</v>
      </c>
      <c r="C492" s="2">
        <v>43830</v>
      </c>
      <c r="D492" s="1">
        <v>238.2</v>
      </c>
      <c r="E492" s="1">
        <v>238.55</v>
      </c>
      <c r="F492" s="1">
        <v>238.95</v>
      </c>
      <c r="G492" s="1">
        <v>237.4</v>
      </c>
      <c r="H492" s="1">
        <v>237.8</v>
      </c>
      <c r="I492" s="1">
        <v>237.7</v>
      </c>
      <c r="J492" s="1">
        <v>238.19</v>
      </c>
      <c r="K492" s="1">
        <v>7142051</v>
      </c>
      <c r="L492" s="1">
        <v>1701200648</v>
      </c>
      <c r="M492" s="1">
        <v>53583</v>
      </c>
      <c r="N492" s="3">
        <f>IF(ISERR(LN(Table1523[[#This Row],[Close Price]]/I491)),"-",LN(Table1523[[#This Row],[Close Price]]/I491))</f>
        <v>-2.1012825550514821E-3</v>
      </c>
    </row>
    <row r="493" spans="1:14" x14ac:dyDescent="0.3">
      <c r="A493" s="1" t="s">
        <v>38</v>
      </c>
      <c r="B493" s="1" t="s">
        <v>14</v>
      </c>
      <c r="C493" s="2">
        <v>43831</v>
      </c>
      <c r="D493" s="1">
        <v>237.7</v>
      </c>
      <c r="E493" s="1">
        <v>238.6</v>
      </c>
      <c r="F493" s="1">
        <v>238.6</v>
      </c>
      <c r="G493" s="1">
        <v>237.1</v>
      </c>
      <c r="H493" s="1">
        <v>238</v>
      </c>
      <c r="I493" s="1">
        <v>238.1</v>
      </c>
      <c r="J493" s="1">
        <v>237.85</v>
      </c>
      <c r="K493" s="1">
        <v>4208837</v>
      </c>
      <c r="L493" s="1">
        <v>1001078168.45</v>
      </c>
      <c r="M493" s="1">
        <v>38576</v>
      </c>
      <c r="N493" s="3">
        <f>IF(ISERR(LN(Table1523[[#This Row],[Close Price]]/I492)),"-",LN(Table1523[[#This Row],[Close Price]]/I492))</f>
        <v>1.6813791266687963E-3</v>
      </c>
    </row>
    <row r="494" spans="1:14" x14ac:dyDescent="0.3">
      <c r="A494" s="1" t="s">
        <v>38</v>
      </c>
      <c r="B494" s="1" t="s">
        <v>14</v>
      </c>
      <c r="C494" s="2">
        <v>43832</v>
      </c>
      <c r="D494" s="1">
        <v>238.1</v>
      </c>
      <c r="E494" s="1">
        <v>238.2</v>
      </c>
      <c r="F494" s="1">
        <v>240.95</v>
      </c>
      <c r="G494" s="1">
        <v>238.1</v>
      </c>
      <c r="H494" s="1">
        <v>240.3</v>
      </c>
      <c r="I494" s="1">
        <v>239.85</v>
      </c>
      <c r="J494" s="1">
        <v>239.71</v>
      </c>
      <c r="K494" s="1">
        <v>8402979</v>
      </c>
      <c r="L494" s="1">
        <v>2014240923</v>
      </c>
      <c r="M494" s="1">
        <v>84223</v>
      </c>
      <c r="N494" s="3">
        <f>IF(ISERR(LN(Table1523[[#This Row],[Close Price]]/I493)),"-",LN(Table1523[[#This Row],[Close Price]]/I493))</f>
        <v>7.3229744552557796E-3</v>
      </c>
    </row>
    <row r="495" spans="1:14" x14ac:dyDescent="0.3">
      <c r="A495" s="1" t="s">
        <v>38</v>
      </c>
      <c r="B495" s="1" t="s">
        <v>14</v>
      </c>
      <c r="C495" s="2">
        <v>43833</v>
      </c>
      <c r="D495" s="1">
        <v>239.85</v>
      </c>
      <c r="E495" s="1">
        <v>241</v>
      </c>
      <c r="F495" s="1">
        <v>241</v>
      </c>
      <c r="G495" s="1">
        <v>238</v>
      </c>
      <c r="H495" s="1">
        <v>238.45</v>
      </c>
      <c r="I495" s="1">
        <v>238.5</v>
      </c>
      <c r="J495" s="1">
        <v>238.66</v>
      </c>
      <c r="K495" s="1">
        <v>9284478</v>
      </c>
      <c r="L495" s="1">
        <v>2215853102.3499999</v>
      </c>
      <c r="M495" s="1">
        <v>64049</v>
      </c>
      <c r="N495" s="3">
        <f>IF(ISERR(LN(Table1523[[#This Row],[Close Price]]/I494)),"-",LN(Table1523[[#This Row],[Close Price]]/I494))</f>
        <v>-5.6444176196769578E-3</v>
      </c>
    </row>
    <row r="496" spans="1:14" x14ac:dyDescent="0.3">
      <c r="A496" s="1" t="s">
        <v>38</v>
      </c>
      <c r="B496" s="1" t="s">
        <v>14</v>
      </c>
      <c r="C496" s="2">
        <v>43836</v>
      </c>
      <c r="D496" s="1">
        <v>238.5</v>
      </c>
      <c r="E496" s="1">
        <v>237.5</v>
      </c>
      <c r="F496" s="1">
        <v>238.3</v>
      </c>
      <c r="G496" s="1">
        <v>235</v>
      </c>
      <c r="H496" s="1">
        <v>235.3</v>
      </c>
      <c r="I496" s="1">
        <v>235.1</v>
      </c>
      <c r="J496" s="1">
        <v>236.15</v>
      </c>
      <c r="K496" s="1">
        <v>7636617</v>
      </c>
      <c r="L496" s="1">
        <v>1803374990.0999999</v>
      </c>
      <c r="M496" s="1">
        <v>72977</v>
      </c>
      <c r="N496" s="3">
        <f>IF(ISERR(LN(Table1523[[#This Row],[Close Price]]/I495)),"-",LN(Table1523[[#This Row],[Close Price]]/I495))</f>
        <v>-1.4358354782372153E-2</v>
      </c>
    </row>
    <row r="497" spans="1:14" x14ac:dyDescent="0.3">
      <c r="A497" s="1" t="s">
        <v>38</v>
      </c>
      <c r="B497" s="1" t="s">
        <v>14</v>
      </c>
      <c r="C497" s="2">
        <v>43837</v>
      </c>
      <c r="D497" s="1">
        <v>235.1</v>
      </c>
      <c r="E497" s="1">
        <v>236.05</v>
      </c>
      <c r="F497" s="1">
        <v>237.9</v>
      </c>
      <c r="G497" s="1">
        <v>234.6</v>
      </c>
      <c r="H497" s="1">
        <v>235.5</v>
      </c>
      <c r="I497" s="1">
        <v>235.35</v>
      </c>
      <c r="J497" s="1">
        <v>235.94</v>
      </c>
      <c r="K497" s="1">
        <v>8416741</v>
      </c>
      <c r="L497" s="1">
        <v>1985824895.8499999</v>
      </c>
      <c r="M497" s="1">
        <v>66747</v>
      </c>
      <c r="N497" s="3">
        <f>IF(ISERR(LN(Table1523[[#This Row],[Close Price]]/I496)),"-",LN(Table1523[[#This Row],[Close Price]]/I496))</f>
        <v>1.0628123011274561E-3</v>
      </c>
    </row>
    <row r="498" spans="1:14" x14ac:dyDescent="0.3">
      <c r="A498" s="1" t="s">
        <v>38</v>
      </c>
      <c r="B498" s="1" t="s">
        <v>14</v>
      </c>
      <c r="C498" s="2">
        <v>43838</v>
      </c>
      <c r="D498" s="1">
        <v>235.35</v>
      </c>
      <c r="E498" s="1">
        <v>234</v>
      </c>
      <c r="F498" s="1">
        <v>235.8</v>
      </c>
      <c r="G498" s="1">
        <v>233.25</v>
      </c>
      <c r="H498" s="1">
        <v>234.4</v>
      </c>
      <c r="I498" s="1">
        <v>234.2</v>
      </c>
      <c r="J498" s="1">
        <v>234.46</v>
      </c>
      <c r="K498" s="1">
        <v>7043211</v>
      </c>
      <c r="L498" s="1">
        <v>1651373616</v>
      </c>
      <c r="M498" s="1">
        <v>66642</v>
      </c>
      <c r="N498" s="3">
        <f>IF(ISERR(LN(Table1523[[#This Row],[Close Price]]/I497)),"-",LN(Table1523[[#This Row],[Close Price]]/I497))</f>
        <v>-4.8983166835343539E-3</v>
      </c>
    </row>
    <row r="499" spans="1:14" x14ac:dyDescent="0.3">
      <c r="A499" s="1" t="s">
        <v>38</v>
      </c>
      <c r="B499" s="1" t="s">
        <v>14</v>
      </c>
      <c r="C499" s="2">
        <v>43839</v>
      </c>
      <c r="D499" s="1">
        <v>234.2</v>
      </c>
      <c r="E499" s="1">
        <v>235.6</v>
      </c>
      <c r="F499" s="1">
        <v>236.6</v>
      </c>
      <c r="G499" s="1">
        <v>235.05</v>
      </c>
      <c r="H499" s="1">
        <v>236.1</v>
      </c>
      <c r="I499" s="1">
        <v>235.8</v>
      </c>
      <c r="J499" s="1">
        <v>235.72</v>
      </c>
      <c r="K499" s="1">
        <v>9452653</v>
      </c>
      <c r="L499" s="1">
        <v>2228176873.8499999</v>
      </c>
      <c r="M499" s="1">
        <v>107069</v>
      </c>
      <c r="N499" s="3">
        <f>IF(ISERR(LN(Table1523[[#This Row],[Close Price]]/I498)),"-",LN(Table1523[[#This Row],[Close Price]]/I498))</f>
        <v>6.8085369396537459E-3</v>
      </c>
    </row>
    <row r="500" spans="1:14" x14ac:dyDescent="0.3">
      <c r="A500" s="1" t="s">
        <v>38</v>
      </c>
      <c r="B500" s="1" t="s">
        <v>14</v>
      </c>
      <c r="C500" s="2">
        <v>43840</v>
      </c>
      <c r="D500" s="1">
        <v>235.8</v>
      </c>
      <c r="E500" s="1">
        <v>237.6</v>
      </c>
      <c r="F500" s="1">
        <v>238.75</v>
      </c>
      <c r="G500" s="1">
        <v>236.8</v>
      </c>
      <c r="H500" s="1">
        <v>238.1</v>
      </c>
      <c r="I500" s="1">
        <v>238</v>
      </c>
      <c r="J500" s="1">
        <v>237.86</v>
      </c>
      <c r="K500" s="1">
        <v>9973746</v>
      </c>
      <c r="L500" s="1">
        <v>2372397224.5999999</v>
      </c>
      <c r="M500" s="1">
        <v>89471</v>
      </c>
      <c r="N500" s="3">
        <f>IF(ISERR(LN(Table1523[[#This Row],[Close Price]]/I499)),"-",LN(Table1523[[#This Row],[Close Price]]/I499))</f>
        <v>9.2866855682041706E-3</v>
      </c>
    </row>
    <row r="501" spans="1:14" x14ac:dyDescent="0.3">
      <c r="A501" s="1" t="s">
        <v>38</v>
      </c>
      <c r="B501" s="1" t="s">
        <v>14</v>
      </c>
      <c r="C501" s="2">
        <v>43843</v>
      </c>
      <c r="D501" s="1">
        <v>238</v>
      </c>
      <c r="E501" s="1">
        <v>238.5</v>
      </c>
      <c r="F501" s="1">
        <v>240.5</v>
      </c>
      <c r="G501" s="1">
        <v>238.25</v>
      </c>
      <c r="H501" s="1">
        <v>239.25</v>
      </c>
      <c r="I501" s="1">
        <v>239.25</v>
      </c>
      <c r="J501" s="1">
        <v>239.58</v>
      </c>
      <c r="K501" s="1">
        <v>12243639</v>
      </c>
      <c r="L501" s="1">
        <v>2933349672.3000002</v>
      </c>
      <c r="M501" s="1">
        <v>83515</v>
      </c>
      <c r="N501" s="3">
        <f>IF(ISERR(LN(Table1523[[#This Row],[Close Price]]/I500)),"-",LN(Table1523[[#This Row],[Close Price]]/I500))</f>
        <v>5.2383566615889308E-3</v>
      </c>
    </row>
    <row r="502" spans="1:14" x14ac:dyDescent="0.3">
      <c r="A502" s="1" t="s">
        <v>38</v>
      </c>
      <c r="B502" s="1" t="s">
        <v>14</v>
      </c>
      <c r="C502" s="2">
        <v>43844</v>
      </c>
      <c r="D502" s="1">
        <v>239.25</v>
      </c>
      <c r="E502" s="1">
        <v>240.25</v>
      </c>
      <c r="F502" s="1">
        <v>243.8</v>
      </c>
      <c r="G502" s="1">
        <v>238.3</v>
      </c>
      <c r="H502" s="1">
        <v>243.1</v>
      </c>
      <c r="I502" s="1">
        <v>243.25</v>
      </c>
      <c r="J502" s="1">
        <v>241.86</v>
      </c>
      <c r="K502" s="1">
        <v>11843444</v>
      </c>
      <c r="L502" s="1">
        <v>2864487787.1500001</v>
      </c>
      <c r="M502" s="1">
        <v>89338</v>
      </c>
      <c r="N502" s="3">
        <f>IF(ISERR(LN(Table1523[[#This Row],[Close Price]]/I501)),"-",LN(Table1523[[#This Row],[Close Price]]/I501))</f>
        <v>1.658069073305074E-2</v>
      </c>
    </row>
    <row r="503" spans="1:14" x14ac:dyDescent="0.3">
      <c r="A503" s="1" t="s">
        <v>38</v>
      </c>
      <c r="B503" s="1" t="s">
        <v>14</v>
      </c>
      <c r="C503" s="2">
        <v>43845</v>
      </c>
      <c r="D503" s="1">
        <v>243.25</v>
      </c>
      <c r="E503" s="1">
        <v>242.55</v>
      </c>
      <c r="F503" s="1">
        <v>243</v>
      </c>
      <c r="G503" s="1">
        <v>241.1</v>
      </c>
      <c r="H503" s="1">
        <v>241.85</v>
      </c>
      <c r="I503" s="1">
        <v>242.4</v>
      </c>
      <c r="J503" s="1">
        <v>242.13</v>
      </c>
      <c r="K503" s="1">
        <v>5476729</v>
      </c>
      <c r="L503" s="1">
        <v>1326099721.25</v>
      </c>
      <c r="M503" s="1">
        <v>60662</v>
      </c>
      <c r="N503" s="3">
        <f>IF(ISERR(LN(Table1523[[#This Row],[Close Price]]/I502)),"-",LN(Table1523[[#This Row],[Close Price]]/I502))</f>
        <v>-3.5004668709550735E-3</v>
      </c>
    </row>
    <row r="504" spans="1:14" x14ac:dyDescent="0.3">
      <c r="A504" s="1" t="s">
        <v>38</v>
      </c>
      <c r="B504" s="1" t="s">
        <v>14</v>
      </c>
      <c r="C504" s="2">
        <v>43846</v>
      </c>
      <c r="D504" s="1">
        <v>242.4</v>
      </c>
      <c r="E504" s="1">
        <v>242.5</v>
      </c>
      <c r="F504" s="1">
        <v>243.9</v>
      </c>
      <c r="G504" s="1">
        <v>240.1</v>
      </c>
      <c r="H504" s="1">
        <v>240.45</v>
      </c>
      <c r="I504" s="1">
        <v>240.75</v>
      </c>
      <c r="J504" s="1">
        <v>241.88</v>
      </c>
      <c r="K504" s="1">
        <v>9369668</v>
      </c>
      <c r="L504" s="1">
        <v>2266360483.9000001</v>
      </c>
      <c r="M504" s="1">
        <v>85618</v>
      </c>
      <c r="N504" s="3">
        <f>IF(ISERR(LN(Table1523[[#This Row],[Close Price]]/I503)),"-",LN(Table1523[[#This Row],[Close Price]]/I503))</f>
        <v>-6.830203516924511E-3</v>
      </c>
    </row>
    <row r="505" spans="1:14" x14ac:dyDescent="0.3">
      <c r="A505" s="1" t="s">
        <v>38</v>
      </c>
      <c r="B505" s="1" t="s">
        <v>14</v>
      </c>
      <c r="C505" s="2">
        <v>43847</v>
      </c>
      <c r="D505" s="1">
        <v>240.75</v>
      </c>
      <c r="E505" s="1">
        <v>240.75</v>
      </c>
      <c r="F505" s="1">
        <v>242.1</v>
      </c>
      <c r="G505" s="1">
        <v>239.4</v>
      </c>
      <c r="H505" s="1">
        <v>239.95</v>
      </c>
      <c r="I505" s="1">
        <v>239.95</v>
      </c>
      <c r="J505" s="1">
        <v>240.43</v>
      </c>
      <c r="K505" s="1">
        <v>7392403</v>
      </c>
      <c r="L505" s="1">
        <v>1777321066.9000001</v>
      </c>
      <c r="M505" s="1">
        <v>97633</v>
      </c>
      <c r="N505" s="3">
        <f>IF(ISERR(LN(Table1523[[#This Row],[Close Price]]/I504)),"-",LN(Table1523[[#This Row],[Close Price]]/I504))</f>
        <v>-3.3284823739804237E-3</v>
      </c>
    </row>
    <row r="506" spans="1:14" x14ac:dyDescent="0.3">
      <c r="A506" s="1" t="s">
        <v>38</v>
      </c>
      <c r="B506" s="1" t="s">
        <v>14</v>
      </c>
      <c r="C506" s="2">
        <v>43850</v>
      </c>
      <c r="D506" s="1">
        <v>239.95</v>
      </c>
      <c r="E506" s="1">
        <v>240.05</v>
      </c>
      <c r="F506" s="1">
        <v>243.25</v>
      </c>
      <c r="G506" s="1">
        <v>240.05</v>
      </c>
      <c r="H506" s="1">
        <v>242.3</v>
      </c>
      <c r="I506" s="1">
        <v>241.9</v>
      </c>
      <c r="J506" s="1">
        <v>241.96</v>
      </c>
      <c r="K506" s="1">
        <v>8020816</v>
      </c>
      <c r="L506" s="1">
        <v>1940753812.5</v>
      </c>
      <c r="M506" s="1">
        <v>70844</v>
      </c>
      <c r="N506" s="3">
        <f>IF(ISERR(LN(Table1523[[#This Row],[Close Price]]/I505)),"-",LN(Table1523[[#This Row],[Close Price]]/I505))</f>
        <v>8.0938493117270575E-3</v>
      </c>
    </row>
    <row r="507" spans="1:14" x14ac:dyDescent="0.3">
      <c r="A507" s="1" t="s">
        <v>38</v>
      </c>
      <c r="B507" s="1" t="s">
        <v>14</v>
      </c>
      <c r="C507" s="2">
        <v>43851</v>
      </c>
      <c r="D507" s="1">
        <v>241.9</v>
      </c>
      <c r="E507" s="1">
        <v>241.45</v>
      </c>
      <c r="F507" s="1">
        <v>241.45</v>
      </c>
      <c r="G507" s="1">
        <v>238</v>
      </c>
      <c r="H507" s="1">
        <v>238.45</v>
      </c>
      <c r="I507" s="1">
        <v>238.45</v>
      </c>
      <c r="J507" s="1">
        <v>239.25</v>
      </c>
      <c r="K507" s="1">
        <v>9571070</v>
      </c>
      <c r="L507" s="1">
        <v>2289906472.5999999</v>
      </c>
      <c r="M507" s="1">
        <v>90383</v>
      </c>
      <c r="N507" s="3">
        <f>IF(ISERR(LN(Table1523[[#This Row],[Close Price]]/I506)),"-",LN(Table1523[[#This Row],[Close Price]]/I506))</f>
        <v>-1.4364772871748272E-2</v>
      </c>
    </row>
    <row r="508" spans="1:14" x14ac:dyDescent="0.3">
      <c r="A508" s="1" t="s">
        <v>38</v>
      </c>
      <c r="B508" s="1" t="s">
        <v>14</v>
      </c>
      <c r="C508" s="2">
        <v>43852</v>
      </c>
      <c r="D508" s="1">
        <v>238.45</v>
      </c>
      <c r="E508" s="1">
        <v>239.6</v>
      </c>
      <c r="F508" s="1">
        <v>239.6</v>
      </c>
      <c r="G508" s="1">
        <v>237.1</v>
      </c>
      <c r="H508" s="1">
        <v>238.3</v>
      </c>
      <c r="I508" s="1">
        <v>238.05</v>
      </c>
      <c r="J508" s="1">
        <v>238.27</v>
      </c>
      <c r="K508" s="1">
        <v>7654918</v>
      </c>
      <c r="L508" s="1">
        <v>1823901029.05</v>
      </c>
      <c r="M508" s="1">
        <v>83042</v>
      </c>
      <c r="N508" s="3">
        <f>IF(ISERR(LN(Table1523[[#This Row],[Close Price]]/I507)),"-",LN(Table1523[[#This Row],[Close Price]]/I507))</f>
        <v>-1.6789091037054456E-3</v>
      </c>
    </row>
    <row r="509" spans="1:14" x14ac:dyDescent="0.3">
      <c r="A509" s="1" t="s">
        <v>38</v>
      </c>
      <c r="B509" s="1" t="s">
        <v>14</v>
      </c>
      <c r="C509" s="2">
        <v>43853</v>
      </c>
      <c r="D509" s="1">
        <v>238.05</v>
      </c>
      <c r="E509" s="1">
        <v>238.1</v>
      </c>
      <c r="F509" s="1">
        <v>238.75</v>
      </c>
      <c r="G509" s="1">
        <v>236.9</v>
      </c>
      <c r="H509" s="1">
        <v>237.95</v>
      </c>
      <c r="I509" s="1">
        <v>237.9</v>
      </c>
      <c r="J509" s="1">
        <v>237.67</v>
      </c>
      <c r="K509" s="1">
        <v>6120434</v>
      </c>
      <c r="L509" s="1">
        <v>1454654742.2</v>
      </c>
      <c r="M509" s="1">
        <v>69953</v>
      </c>
      <c r="N509" s="3">
        <f>IF(ISERR(LN(Table1523[[#This Row],[Close Price]]/I508)),"-",LN(Table1523[[#This Row],[Close Price]]/I508))</f>
        <v>-6.3031833161574782E-4</v>
      </c>
    </row>
    <row r="510" spans="1:14" x14ac:dyDescent="0.3">
      <c r="A510" s="1" t="s">
        <v>38</v>
      </c>
      <c r="B510" s="1" t="s">
        <v>14</v>
      </c>
      <c r="C510" s="2">
        <v>43854</v>
      </c>
      <c r="D510" s="1">
        <v>237.9</v>
      </c>
      <c r="E510" s="1">
        <v>237.4</v>
      </c>
      <c r="F510" s="1">
        <v>239.1</v>
      </c>
      <c r="G510" s="1">
        <v>237</v>
      </c>
      <c r="H510" s="1">
        <v>238.25</v>
      </c>
      <c r="I510" s="1">
        <v>238.15</v>
      </c>
      <c r="J510" s="1">
        <v>238.21</v>
      </c>
      <c r="K510" s="1">
        <v>6801874</v>
      </c>
      <c r="L510" s="1">
        <v>1620247560.8499999</v>
      </c>
      <c r="M510" s="1">
        <v>66148</v>
      </c>
      <c r="N510" s="3">
        <f>IF(ISERR(LN(Table1523[[#This Row],[Close Price]]/I509)),"-",LN(Table1523[[#This Row],[Close Price]]/I509))</f>
        <v>1.0503099379573979E-3</v>
      </c>
    </row>
    <row r="511" spans="1:14" x14ac:dyDescent="0.3">
      <c r="A511" s="1" t="s">
        <v>38</v>
      </c>
      <c r="B511" s="1" t="s">
        <v>14</v>
      </c>
      <c r="C511" s="2">
        <v>43857</v>
      </c>
      <c r="D511" s="1">
        <v>238.15</v>
      </c>
      <c r="E511" s="1">
        <v>237</v>
      </c>
      <c r="F511" s="1">
        <v>237.4</v>
      </c>
      <c r="G511" s="1">
        <v>234.3</v>
      </c>
      <c r="H511" s="1">
        <v>234.65</v>
      </c>
      <c r="I511" s="1">
        <v>234.6</v>
      </c>
      <c r="J511" s="1">
        <v>235.8</v>
      </c>
      <c r="K511" s="1">
        <v>6837613</v>
      </c>
      <c r="L511" s="1">
        <v>1612314627.9000001</v>
      </c>
      <c r="M511" s="1">
        <v>73157</v>
      </c>
      <c r="N511" s="3">
        <f>IF(ISERR(LN(Table1523[[#This Row],[Close Price]]/I510)),"-",LN(Table1523[[#This Row],[Close Price]]/I510))</f>
        <v>-1.5018791027494352E-2</v>
      </c>
    </row>
    <row r="512" spans="1:14" x14ac:dyDescent="0.3">
      <c r="A512" s="1" t="s">
        <v>38</v>
      </c>
      <c r="B512" s="1" t="s">
        <v>14</v>
      </c>
      <c r="C512" s="2">
        <v>43858</v>
      </c>
      <c r="D512" s="1">
        <v>234.6</v>
      </c>
      <c r="E512" s="1">
        <v>234.75</v>
      </c>
      <c r="F512" s="1">
        <v>235.9</v>
      </c>
      <c r="G512" s="1">
        <v>230.5</v>
      </c>
      <c r="H512" s="1">
        <v>231</v>
      </c>
      <c r="I512" s="1">
        <v>230.75</v>
      </c>
      <c r="J512" s="1">
        <v>232.39</v>
      </c>
      <c r="K512" s="1">
        <v>14582907</v>
      </c>
      <c r="L512" s="1">
        <v>3388953374</v>
      </c>
      <c r="M512" s="1">
        <v>134277</v>
      </c>
      <c r="N512" s="3">
        <f>IF(ISERR(LN(Table1523[[#This Row],[Close Price]]/I511)),"-",LN(Table1523[[#This Row],[Close Price]]/I511))</f>
        <v>-1.6547062836413565E-2</v>
      </c>
    </row>
    <row r="513" spans="1:14" x14ac:dyDescent="0.3">
      <c r="A513" s="1" t="s">
        <v>38</v>
      </c>
      <c r="B513" s="1" t="s">
        <v>14</v>
      </c>
      <c r="C513" s="2">
        <v>43859</v>
      </c>
      <c r="D513" s="1">
        <v>230.75</v>
      </c>
      <c r="E513" s="1">
        <v>231.5</v>
      </c>
      <c r="F513" s="1">
        <v>237.65</v>
      </c>
      <c r="G513" s="1">
        <v>231.15</v>
      </c>
      <c r="H513" s="1">
        <v>237.3</v>
      </c>
      <c r="I513" s="1">
        <v>236.65</v>
      </c>
      <c r="J513" s="1">
        <v>236.14</v>
      </c>
      <c r="K513" s="1">
        <v>20469708</v>
      </c>
      <c r="L513" s="1">
        <v>4833759395.6999998</v>
      </c>
      <c r="M513" s="1">
        <v>136048</v>
      </c>
      <c r="N513" s="3">
        <f>IF(ISERR(LN(Table1523[[#This Row],[Close Price]]/I512)),"-",LN(Table1523[[#This Row],[Close Price]]/I512))</f>
        <v>2.5247382969295486E-2</v>
      </c>
    </row>
    <row r="514" spans="1:14" x14ac:dyDescent="0.3">
      <c r="A514" s="1" t="s">
        <v>38</v>
      </c>
      <c r="B514" s="1" t="s">
        <v>14</v>
      </c>
      <c r="C514" s="2">
        <v>43860</v>
      </c>
      <c r="D514" s="1">
        <v>236.65</v>
      </c>
      <c r="E514" s="1">
        <v>236.95</v>
      </c>
      <c r="F514" s="1">
        <v>237</v>
      </c>
      <c r="G514" s="1">
        <v>233</v>
      </c>
      <c r="H514" s="1">
        <v>233.7</v>
      </c>
      <c r="I514" s="1">
        <v>234.05</v>
      </c>
      <c r="J514" s="1">
        <v>234.92</v>
      </c>
      <c r="K514" s="1">
        <v>10394149</v>
      </c>
      <c r="L514" s="1">
        <v>2441843188.25</v>
      </c>
      <c r="M514" s="1">
        <v>75658</v>
      </c>
      <c r="N514" s="3">
        <f>IF(ISERR(LN(Table1523[[#This Row],[Close Price]]/I513)),"-",LN(Table1523[[#This Row],[Close Price]]/I513))</f>
        <v>-1.1047488606177394E-2</v>
      </c>
    </row>
    <row r="515" spans="1:14" x14ac:dyDescent="0.3">
      <c r="A515" s="1" t="s">
        <v>38</v>
      </c>
      <c r="B515" s="1" t="s">
        <v>14</v>
      </c>
      <c r="C515" s="2">
        <v>43861</v>
      </c>
      <c r="D515" s="1">
        <v>234.05</v>
      </c>
      <c r="E515" s="1">
        <v>235.75</v>
      </c>
      <c r="F515" s="1">
        <v>238.4</v>
      </c>
      <c r="G515" s="1">
        <v>234.05</v>
      </c>
      <c r="H515" s="1">
        <v>235.2</v>
      </c>
      <c r="I515" s="1">
        <v>235.15</v>
      </c>
      <c r="J515" s="1">
        <v>236.11</v>
      </c>
      <c r="K515" s="1">
        <v>18455880</v>
      </c>
      <c r="L515" s="1">
        <v>4357677128.8999996</v>
      </c>
      <c r="M515" s="1">
        <v>119578</v>
      </c>
      <c r="N515" s="3">
        <f>IF(ISERR(LN(Table1523[[#This Row],[Close Price]]/I514)),"-",LN(Table1523[[#This Row],[Close Price]]/I514))</f>
        <v>4.6888406449772727E-3</v>
      </c>
    </row>
    <row r="516" spans="1:14" x14ac:dyDescent="0.3">
      <c r="A516" s="1" t="s">
        <v>38</v>
      </c>
      <c r="B516" s="1" t="s">
        <v>14</v>
      </c>
      <c r="C516" s="2">
        <v>43862</v>
      </c>
      <c r="D516" s="1">
        <v>235.15</v>
      </c>
      <c r="E516" s="1">
        <v>236.9</v>
      </c>
      <c r="F516" s="1">
        <v>239.25</v>
      </c>
      <c r="G516" s="1">
        <v>215.5</v>
      </c>
      <c r="H516" s="1">
        <v>219.25</v>
      </c>
      <c r="I516" s="1">
        <v>219</v>
      </c>
      <c r="J516" s="1">
        <v>226.82</v>
      </c>
      <c r="K516" s="1">
        <v>42268141</v>
      </c>
      <c r="L516" s="1">
        <v>9587357755.2000008</v>
      </c>
      <c r="M516" s="1">
        <v>307308</v>
      </c>
      <c r="N516" s="3">
        <f>IF(ISERR(LN(Table1523[[#This Row],[Close Price]]/I515)),"-",LN(Table1523[[#This Row],[Close Price]]/I515))</f>
        <v>-7.1151878574556238E-2</v>
      </c>
    </row>
    <row r="517" spans="1:14" x14ac:dyDescent="0.3">
      <c r="A517" s="1" t="s">
        <v>38</v>
      </c>
      <c r="B517" s="1" t="s">
        <v>14</v>
      </c>
      <c r="C517" s="2">
        <v>43864</v>
      </c>
      <c r="D517" s="1">
        <v>219</v>
      </c>
      <c r="E517" s="1">
        <v>215</v>
      </c>
      <c r="F517" s="1">
        <v>216.9</v>
      </c>
      <c r="G517" s="1">
        <v>205</v>
      </c>
      <c r="H517" s="1">
        <v>208.9</v>
      </c>
      <c r="I517" s="1">
        <v>207.6</v>
      </c>
      <c r="J517" s="1">
        <v>209.48</v>
      </c>
      <c r="K517" s="1">
        <v>79764370</v>
      </c>
      <c r="L517" s="1">
        <v>16708887974.200001</v>
      </c>
      <c r="M517" s="1">
        <v>436227</v>
      </c>
      <c r="N517" s="3">
        <f>IF(ISERR(LN(Table1523[[#This Row],[Close Price]]/I516)),"-",LN(Table1523[[#This Row],[Close Price]]/I516))</f>
        <v>-5.3458578524767257E-2</v>
      </c>
    </row>
    <row r="518" spans="1:14" x14ac:dyDescent="0.3">
      <c r="A518" s="1" t="s">
        <v>38</v>
      </c>
      <c r="B518" s="1" t="s">
        <v>14</v>
      </c>
      <c r="C518" s="2">
        <v>43865</v>
      </c>
      <c r="D518" s="1">
        <v>207.6</v>
      </c>
      <c r="E518" s="1">
        <v>210.8</v>
      </c>
      <c r="F518" s="1">
        <v>217.6</v>
      </c>
      <c r="G518" s="1">
        <v>209.15</v>
      </c>
      <c r="H518" s="1">
        <v>215.95</v>
      </c>
      <c r="I518" s="1">
        <v>215.65</v>
      </c>
      <c r="J518" s="1">
        <v>213.76</v>
      </c>
      <c r="K518" s="1">
        <v>35767812</v>
      </c>
      <c r="L518" s="1">
        <v>7645555501.6000004</v>
      </c>
      <c r="M518" s="1">
        <v>182198</v>
      </c>
      <c r="N518" s="3">
        <f>IF(ISERR(LN(Table1523[[#This Row],[Close Price]]/I517)),"-",LN(Table1523[[#This Row],[Close Price]]/I517))</f>
        <v>3.8043571802118724E-2</v>
      </c>
    </row>
    <row r="519" spans="1:14" x14ac:dyDescent="0.3">
      <c r="A519" s="1" t="s">
        <v>38</v>
      </c>
      <c r="B519" s="1" t="s">
        <v>14</v>
      </c>
      <c r="C519" s="2">
        <v>43866</v>
      </c>
      <c r="D519" s="1">
        <v>215.65</v>
      </c>
      <c r="E519" s="1">
        <v>216.3</v>
      </c>
      <c r="F519" s="1">
        <v>217.5</v>
      </c>
      <c r="G519" s="1">
        <v>211.5</v>
      </c>
      <c r="H519" s="1">
        <v>216.05</v>
      </c>
      <c r="I519" s="1">
        <v>216.45</v>
      </c>
      <c r="J519" s="1">
        <v>215.2</v>
      </c>
      <c r="K519" s="1">
        <v>21253607</v>
      </c>
      <c r="L519" s="1">
        <v>4573820829</v>
      </c>
      <c r="M519" s="1">
        <v>245783</v>
      </c>
      <c r="N519" s="3">
        <f>IF(ISERR(LN(Table1523[[#This Row],[Close Price]]/I518)),"-",LN(Table1523[[#This Row],[Close Price]]/I518))</f>
        <v>3.7028507941373871E-3</v>
      </c>
    </row>
    <row r="520" spans="1:14" x14ac:dyDescent="0.3">
      <c r="A520" s="1" t="s">
        <v>38</v>
      </c>
      <c r="B520" s="1" t="s">
        <v>14</v>
      </c>
      <c r="C520" s="2">
        <v>43867</v>
      </c>
      <c r="D520" s="1">
        <v>216.45</v>
      </c>
      <c r="E520" s="1">
        <v>218</v>
      </c>
      <c r="F520" s="1">
        <v>219.9</v>
      </c>
      <c r="G520" s="1">
        <v>211.8</v>
      </c>
      <c r="H520" s="1">
        <v>213.4</v>
      </c>
      <c r="I520" s="1">
        <v>213.55</v>
      </c>
      <c r="J520" s="1">
        <v>215.72</v>
      </c>
      <c r="K520" s="1">
        <v>27388582</v>
      </c>
      <c r="L520" s="1">
        <v>5908200076.5500002</v>
      </c>
      <c r="M520" s="1">
        <v>221588</v>
      </c>
      <c r="N520" s="3">
        <f>IF(ISERR(LN(Table1523[[#This Row],[Close Price]]/I519)),"-",LN(Table1523[[#This Row],[Close Price]]/I519))</f>
        <v>-1.3488576600513943E-2</v>
      </c>
    </row>
    <row r="521" spans="1:14" x14ac:dyDescent="0.3">
      <c r="A521" s="1" t="s">
        <v>38</v>
      </c>
      <c r="B521" s="1" t="s">
        <v>14</v>
      </c>
      <c r="C521" s="2">
        <v>43868</v>
      </c>
      <c r="D521" s="1">
        <v>213.55</v>
      </c>
      <c r="E521" s="1">
        <v>213.8</v>
      </c>
      <c r="F521" s="1">
        <v>215.7</v>
      </c>
      <c r="G521" s="1">
        <v>212.75</v>
      </c>
      <c r="H521" s="1">
        <v>213.3</v>
      </c>
      <c r="I521" s="1">
        <v>213.4</v>
      </c>
      <c r="J521" s="1">
        <v>214.4</v>
      </c>
      <c r="K521" s="1">
        <v>17133407</v>
      </c>
      <c r="L521" s="1">
        <v>3673440145.25</v>
      </c>
      <c r="M521" s="1">
        <v>126285</v>
      </c>
      <c r="N521" s="3">
        <f>IF(ISERR(LN(Table1523[[#This Row],[Close Price]]/I520)),"-",LN(Table1523[[#This Row],[Close Price]]/I520))</f>
        <v>-7.0265841982256245E-4</v>
      </c>
    </row>
    <row r="522" spans="1:14" x14ac:dyDescent="0.3">
      <c r="A522" s="1" t="s">
        <v>38</v>
      </c>
      <c r="B522" s="1" t="s">
        <v>14</v>
      </c>
      <c r="C522" s="2">
        <v>43871</v>
      </c>
      <c r="D522" s="1">
        <v>213.4</v>
      </c>
      <c r="E522" s="1">
        <v>214</v>
      </c>
      <c r="F522" s="1">
        <v>214.05</v>
      </c>
      <c r="G522" s="1">
        <v>210.05</v>
      </c>
      <c r="H522" s="1">
        <v>210.5</v>
      </c>
      <c r="I522" s="1">
        <v>210.55</v>
      </c>
      <c r="J522" s="1">
        <v>211.41</v>
      </c>
      <c r="K522" s="1">
        <v>9617387</v>
      </c>
      <c r="L522" s="1">
        <v>2033241892.25</v>
      </c>
      <c r="M522" s="1">
        <v>212652</v>
      </c>
      <c r="N522" s="3">
        <f>IF(ISERR(LN(Table1523[[#This Row],[Close Price]]/I521)),"-",LN(Table1523[[#This Row],[Close Price]]/I521))</f>
        <v>-1.3445184259716214E-2</v>
      </c>
    </row>
    <row r="523" spans="1:14" x14ac:dyDescent="0.3">
      <c r="A523" s="1" t="s">
        <v>38</v>
      </c>
      <c r="B523" s="1" t="s">
        <v>14</v>
      </c>
      <c r="C523" s="2">
        <v>43872</v>
      </c>
      <c r="D523" s="1">
        <v>210.55</v>
      </c>
      <c r="E523" s="1">
        <v>216.5</v>
      </c>
      <c r="F523" s="1">
        <v>216.95</v>
      </c>
      <c r="G523" s="1">
        <v>211.8</v>
      </c>
      <c r="H523" s="1">
        <v>212.5</v>
      </c>
      <c r="I523" s="1">
        <v>212.6</v>
      </c>
      <c r="J523" s="1">
        <v>213.79</v>
      </c>
      <c r="K523" s="1">
        <v>29803784</v>
      </c>
      <c r="L523" s="1">
        <v>6371725435</v>
      </c>
      <c r="M523" s="1">
        <v>352348</v>
      </c>
      <c r="N523" s="3">
        <f>IF(ISERR(LN(Table1523[[#This Row],[Close Price]]/I522)),"-",LN(Table1523[[#This Row],[Close Price]]/I522))</f>
        <v>9.6893112999107411E-3</v>
      </c>
    </row>
    <row r="524" spans="1:14" x14ac:dyDescent="0.3">
      <c r="A524" s="1" t="s">
        <v>38</v>
      </c>
      <c r="B524" s="1" t="s">
        <v>14</v>
      </c>
      <c r="C524" s="2">
        <v>43873</v>
      </c>
      <c r="D524" s="1">
        <v>212.6</v>
      </c>
      <c r="E524" s="1">
        <v>213.4</v>
      </c>
      <c r="F524" s="1">
        <v>214.8</v>
      </c>
      <c r="G524" s="1">
        <v>211.8</v>
      </c>
      <c r="H524" s="1">
        <v>212.95</v>
      </c>
      <c r="I524" s="1">
        <v>213.05</v>
      </c>
      <c r="J524" s="1">
        <v>213.35</v>
      </c>
      <c r="K524" s="1">
        <v>9928416</v>
      </c>
      <c r="L524" s="1">
        <v>2118220128</v>
      </c>
      <c r="M524" s="1">
        <v>91939</v>
      </c>
      <c r="N524" s="3">
        <f>IF(ISERR(LN(Table1523[[#This Row],[Close Price]]/I523)),"-",LN(Table1523[[#This Row],[Close Price]]/I523))</f>
        <v>2.11441403807361E-3</v>
      </c>
    </row>
    <row r="525" spans="1:14" x14ac:dyDescent="0.3">
      <c r="A525" s="1" t="s">
        <v>38</v>
      </c>
      <c r="B525" s="1" t="s">
        <v>14</v>
      </c>
      <c r="C525" s="2">
        <v>43874</v>
      </c>
      <c r="D525" s="1">
        <v>213.05</v>
      </c>
      <c r="E525" s="1">
        <v>213.05</v>
      </c>
      <c r="F525" s="1">
        <v>213.45</v>
      </c>
      <c r="G525" s="1">
        <v>211.2</v>
      </c>
      <c r="H525" s="1">
        <v>212.05</v>
      </c>
      <c r="I525" s="1">
        <v>211.9</v>
      </c>
      <c r="J525" s="1">
        <v>212.06</v>
      </c>
      <c r="K525" s="1">
        <v>9153131</v>
      </c>
      <c r="L525" s="1">
        <v>1941022169.4000001</v>
      </c>
      <c r="M525" s="1">
        <v>111421</v>
      </c>
      <c r="N525" s="3">
        <f>IF(ISERR(LN(Table1523[[#This Row],[Close Price]]/I524)),"-",LN(Table1523[[#This Row],[Close Price]]/I524))</f>
        <v>-5.4124146716676693E-3</v>
      </c>
    </row>
    <row r="526" spans="1:14" x14ac:dyDescent="0.3">
      <c r="A526" s="1" t="s">
        <v>38</v>
      </c>
      <c r="B526" s="1" t="s">
        <v>14</v>
      </c>
      <c r="C526" s="2">
        <v>43875</v>
      </c>
      <c r="D526" s="1">
        <v>211.9</v>
      </c>
      <c r="E526" s="1">
        <v>212.25</v>
      </c>
      <c r="F526" s="1">
        <v>212.9</v>
      </c>
      <c r="G526" s="1">
        <v>206.8</v>
      </c>
      <c r="H526" s="1">
        <v>207.6</v>
      </c>
      <c r="I526" s="1">
        <v>207.7</v>
      </c>
      <c r="J526" s="1">
        <v>209.55</v>
      </c>
      <c r="K526" s="1">
        <v>13731692</v>
      </c>
      <c r="L526" s="1">
        <v>2877476599.0999999</v>
      </c>
      <c r="M526" s="1">
        <v>119326</v>
      </c>
      <c r="N526" s="3">
        <f>IF(ISERR(LN(Table1523[[#This Row],[Close Price]]/I525)),"-",LN(Table1523[[#This Row],[Close Price]]/I525))</f>
        <v>-2.0019734392186902E-2</v>
      </c>
    </row>
    <row r="527" spans="1:14" x14ac:dyDescent="0.3">
      <c r="A527" s="1" t="s">
        <v>38</v>
      </c>
      <c r="B527" s="1" t="s">
        <v>14</v>
      </c>
      <c r="C527" s="2">
        <v>43878</v>
      </c>
      <c r="D527" s="1">
        <v>207.7</v>
      </c>
      <c r="E527" s="1">
        <v>208</v>
      </c>
      <c r="F527" s="1">
        <v>208.65</v>
      </c>
      <c r="G527" s="1">
        <v>204</v>
      </c>
      <c r="H527" s="1">
        <v>204.25</v>
      </c>
      <c r="I527" s="1">
        <v>204.8</v>
      </c>
      <c r="J527" s="1">
        <v>205.88</v>
      </c>
      <c r="K527" s="1">
        <v>15561953</v>
      </c>
      <c r="L527" s="1">
        <v>3203905544.4499998</v>
      </c>
      <c r="M527" s="1">
        <v>113582</v>
      </c>
      <c r="N527" s="3">
        <f>IF(ISERR(LN(Table1523[[#This Row],[Close Price]]/I526)),"-",LN(Table1523[[#This Row],[Close Price]]/I526))</f>
        <v>-1.4060837716713813E-2</v>
      </c>
    </row>
    <row r="528" spans="1:14" x14ac:dyDescent="0.3">
      <c r="A528" s="1" t="s">
        <v>38</v>
      </c>
      <c r="B528" s="1" t="s">
        <v>14</v>
      </c>
      <c r="C528" s="2">
        <v>43879</v>
      </c>
      <c r="D528" s="1">
        <v>204.8</v>
      </c>
      <c r="E528" s="1">
        <v>204.55</v>
      </c>
      <c r="F528" s="1">
        <v>204.6</v>
      </c>
      <c r="G528" s="1">
        <v>200.5</v>
      </c>
      <c r="H528" s="1">
        <v>204.05</v>
      </c>
      <c r="I528" s="1">
        <v>203.85</v>
      </c>
      <c r="J528" s="1">
        <v>202.08</v>
      </c>
      <c r="K528" s="1">
        <v>20934864</v>
      </c>
      <c r="L528" s="1">
        <v>4230523846.8000002</v>
      </c>
      <c r="M528" s="1">
        <v>159783</v>
      </c>
      <c r="N528" s="3">
        <f>IF(ISERR(LN(Table1523[[#This Row],[Close Price]]/I527)),"-",LN(Table1523[[#This Row],[Close Price]]/I527))</f>
        <v>-4.6494639000904218E-3</v>
      </c>
    </row>
    <row r="529" spans="1:14" x14ac:dyDescent="0.3">
      <c r="A529" s="1" t="s">
        <v>38</v>
      </c>
      <c r="B529" s="1" t="s">
        <v>14</v>
      </c>
      <c r="C529" s="2">
        <v>43880</v>
      </c>
      <c r="D529" s="1">
        <v>203.85</v>
      </c>
      <c r="E529" s="1">
        <v>205.25</v>
      </c>
      <c r="F529" s="1">
        <v>207.15</v>
      </c>
      <c r="G529" s="1">
        <v>203.85</v>
      </c>
      <c r="H529" s="1">
        <v>207.15</v>
      </c>
      <c r="I529" s="1">
        <v>206.7</v>
      </c>
      <c r="J529" s="1">
        <v>205.72</v>
      </c>
      <c r="K529" s="1">
        <v>9054560</v>
      </c>
      <c r="L529" s="1">
        <v>1862691743.3499999</v>
      </c>
      <c r="M529" s="1">
        <v>115692</v>
      </c>
      <c r="N529" s="3">
        <f>IF(ISERR(LN(Table1523[[#This Row],[Close Price]]/I528)),"-",LN(Table1523[[#This Row],[Close Price]]/I528))</f>
        <v>1.3884037422460166E-2</v>
      </c>
    </row>
    <row r="530" spans="1:14" x14ac:dyDescent="0.3">
      <c r="A530" s="1" t="s">
        <v>38</v>
      </c>
      <c r="B530" s="1" t="s">
        <v>14</v>
      </c>
      <c r="C530" s="2">
        <v>43881</v>
      </c>
      <c r="D530" s="1">
        <v>206.7</v>
      </c>
      <c r="E530" s="1">
        <v>207</v>
      </c>
      <c r="F530" s="1">
        <v>208.55</v>
      </c>
      <c r="G530" s="1">
        <v>205.45</v>
      </c>
      <c r="H530" s="1">
        <v>207.9</v>
      </c>
      <c r="I530" s="1">
        <v>207.45</v>
      </c>
      <c r="J530" s="1">
        <v>207.21</v>
      </c>
      <c r="K530" s="1">
        <v>15592846</v>
      </c>
      <c r="L530" s="1">
        <v>3230976211.9000001</v>
      </c>
      <c r="M530" s="1">
        <v>137512</v>
      </c>
      <c r="N530" s="3">
        <f>IF(ISERR(LN(Table1523[[#This Row],[Close Price]]/I529)),"-",LN(Table1523[[#This Row],[Close Price]]/I529))</f>
        <v>3.621880091154355E-3</v>
      </c>
    </row>
    <row r="531" spans="1:14" x14ac:dyDescent="0.3">
      <c r="A531" s="1" t="s">
        <v>38</v>
      </c>
      <c r="B531" s="1" t="s">
        <v>14</v>
      </c>
      <c r="C531" s="2">
        <v>43885</v>
      </c>
      <c r="D531" s="1">
        <v>207.45</v>
      </c>
      <c r="E531" s="1">
        <v>207</v>
      </c>
      <c r="F531" s="1">
        <v>207.45</v>
      </c>
      <c r="G531" s="1">
        <v>201.8</v>
      </c>
      <c r="H531" s="1">
        <v>203.15</v>
      </c>
      <c r="I531" s="1">
        <v>203</v>
      </c>
      <c r="J531" s="1">
        <v>203.98</v>
      </c>
      <c r="K531" s="1">
        <v>16594046</v>
      </c>
      <c r="L531" s="1">
        <v>3384825970.5500002</v>
      </c>
      <c r="M531" s="1">
        <v>141527</v>
      </c>
      <c r="N531" s="3">
        <f>IF(ISERR(LN(Table1523[[#This Row],[Close Price]]/I530)),"-",LN(Table1523[[#This Row],[Close Price]]/I530))</f>
        <v>-2.1684367737089514E-2</v>
      </c>
    </row>
    <row r="532" spans="1:14" x14ac:dyDescent="0.3">
      <c r="A532" s="1" t="s">
        <v>38</v>
      </c>
      <c r="B532" s="1" t="s">
        <v>14</v>
      </c>
      <c r="C532" s="2">
        <v>43886</v>
      </c>
      <c r="D532" s="1">
        <v>203</v>
      </c>
      <c r="E532" s="1">
        <v>203.8</v>
      </c>
      <c r="F532" s="1">
        <v>205.4</v>
      </c>
      <c r="G532" s="1">
        <v>201.5</v>
      </c>
      <c r="H532" s="1">
        <v>201.8</v>
      </c>
      <c r="I532" s="1">
        <v>201.8</v>
      </c>
      <c r="J532" s="1">
        <v>203.06</v>
      </c>
      <c r="K532" s="1">
        <v>15313516</v>
      </c>
      <c r="L532" s="1">
        <v>3109638892.3499999</v>
      </c>
      <c r="M532" s="1">
        <v>144560</v>
      </c>
      <c r="N532" s="3">
        <f>IF(ISERR(LN(Table1523[[#This Row],[Close Price]]/I531)),"-",LN(Table1523[[#This Row],[Close Price]]/I531))</f>
        <v>-5.9288711222786981E-3</v>
      </c>
    </row>
    <row r="533" spans="1:14" x14ac:dyDescent="0.3">
      <c r="A533" s="1" t="s">
        <v>38</v>
      </c>
      <c r="B533" s="1" t="s">
        <v>14</v>
      </c>
      <c r="C533" s="2">
        <v>43887</v>
      </c>
      <c r="D533" s="1">
        <v>201.8</v>
      </c>
      <c r="E533" s="1">
        <v>200.65</v>
      </c>
      <c r="F533" s="1">
        <v>201.95</v>
      </c>
      <c r="G533" s="1">
        <v>196.3</v>
      </c>
      <c r="H533" s="1">
        <v>199</v>
      </c>
      <c r="I533" s="1">
        <v>198.6</v>
      </c>
      <c r="J533" s="1">
        <v>199.3</v>
      </c>
      <c r="K533" s="1">
        <v>17869240</v>
      </c>
      <c r="L533" s="1">
        <v>3561418854.4499998</v>
      </c>
      <c r="M533" s="1">
        <v>140431</v>
      </c>
      <c r="N533" s="3">
        <f>IF(ISERR(LN(Table1523[[#This Row],[Close Price]]/I532)),"-",LN(Table1523[[#This Row],[Close Price]]/I532))</f>
        <v>-1.5984356308436476E-2</v>
      </c>
    </row>
    <row r="534" spans="1:14" x14ac:dyDescent="0.3">
      <c r="A534" s="1" t="s">
        <v>38</v>
      </c>
      <c r="B534" s="1" t="s">
        <v>14</v>
      </c>
      <c r="C534" s="2">
        <v>43888</v>
      </c>
      <c r="D534" s="1">
        <v>198.6</v>
      </c>
      <c r="E534" s="1">
        <v>198.4</v>
      </c>
      <c r="F534" s="1">
        <v>199.15</v>
      </c>
      <c r="G534" s="1">
        <v>195.9</v>
      </c>
      <c r="H534" s="1">
        <v>196.95</v>
      </c>
      <c r="I534" s="1">
        <v>197.55</v>
      </c>
      <c r="J534" s="1">
        <v>197.6</v>
      </c>
      <c r="K534" s="1">
        <v>17271066</v>
      </c>
      <c r="L534" s="1">
        <v>3412775982.5500002</v>
      </c>
      <c r="M534" s="1">
        <v>120175</v>
      </c>
      <c r="N534" s="3">
        <f>IF(ISERR(LN(Table1523[[#This Row],[Close Price]]/I533)),"-",LN(Table1523[[#This Row],[Close Price]]/I533))</f>
        <v>-5.3010347536724062E-3</v>
      </c>
    </row>
    <row r="535" spans="1:14" x14ac:dyDescent="0.3">
      <c r="A535" s="1" t="s">
        <v>38</v>
      </c>
      <c r="B535" s="1" t="s">
        <v>14</v>
      </c>
      <c r="C535" s="2">
        <v>43889</v>
      </c>
      <c r="D535" s="1">
        <v>197.55</v>
      </c>
      <c r="E535" s="1">
        <v>195</v>
      </c>
      <c r="F535" s="1">
        <v>199.9</v>
      </c>
      <c r="G535" s="1">
        <v>192.05</v>
      </c>
      <c r="H535" s="1">
        <v>196.6</v>
      </c>
      <c r="I535" s="1">
        <v>197.55</v>
      </c>
      <c r="J535" s="1">
        <v>196.04</v>
      </c>
      <c r="K535" s="1">
        <v>32628444</v>
      </c>
      <c r="L535" s="1">
        <v>6396355835.1000004</v>
      </c>
      <c r="M535" s="1">
        <v>240164</v>
      </c>
      <c r="N535" s="3">
        <f>IF(ISERR(LN(Table1523[[#This Row],[Close Price]]/I534)),"-",LN(Table1523[[#This Row],[Close Price]]/I534))</f>
        <v>0</v>
      </c>
    </row>
    <row r="536" spans="1:14" x14ac:dyDescent="0.3">
      <c r="A536" s="1" t="s">
        <v>38</v>
      </c>
      <c r="B536" s="1" t="s">
        <v>14</v>
      </c>
      <c r="C536" s="2">
        <v>43892</v>
      </c>
      <c r="D536" s="1">
        <v>197.55</v>
      </c>
      <c r="E536" s="1">
        <v>199.5</v>
      </c>
      <c r="F536" s="1">
        <v>203.45</v>
      </c>
      <c r="G536" s="1">
        <v>193.65</v>
      </c>
      <c r="H536" s="1">
        <v>195.5</v>
      </c>
      <c r="I536" s="1">
        <v>195.3</v>
      </c>
      <c r="J536" s="1">
        <v>199.65</v>
      </c>
      <c r="K536" s="1">
        <v>18560049</v>
      </c>
      <c r="L536" s="1">
        <v>3705536591.0500002</v>
      </c>
      <c r="M536" s="1">
        <v>114142</v>
      </c>
      <c r="N536" s="3">
        <f>IF(ISERR(LN(Table1523[[#This Row],[Close Price]]/I535)),"-",LN(Table1523[[#This Row],[Close Price]]/I535))</f>
        <v>-1.1454878974766478E-2</v>
      </c>
    </row>
    <row r="537" spans="1:14" x14ac:dyDescent="0.3">
      <c r="A537" s="1" t="s">
        <v>38</v>
      </c>
      <c r="B537" s="1" t="s">
        <v>14</v>
      </c>
      <c r="C537" s="2">
        <v>43893</v>
      </c>
      <c r="D537" s="1">
        <v>195.3</v>
      </c>
      <c r="E537" s="1">
        <v>197</v>
      </c>
      <c r="F537" s="1">
        <v>197.45</v>
      </c>
      <c r="G537" s="1">
        <v>192.55</v>
      </c>
      <c r="H537" s="1">
        <v>194.05</v>
      </c>
      <c r="I537" s="1">
        <v>193.85</v>
      </c>
      <c r="J537" s="1">
        <v>194.56</v>
      </c>
      <c r="K537" s="1">
        <v>17947416</v>
      </c>
      <c r="L537" s="1">
        <v>3491906049.5999999</v>
      </c>
      <c r="M537" s="1">
        <v>148060</v>
      </c>
      <c r="N537" s="3">
        <f>IF(ISERR(LN(Table1523[[#This Row],[Close Price]]/I536)),"-",LN(Table1523[[#This Row],[Close Price]]/I536))</f>
        <v>-7.4521737656952263E-3</v>
      </c>
    </row>
    <row r="538" spans="1:14" x14ac:dyDescent="0.3">
      <c r="A538" s="1" t="s">
        <v>38</v>
      </c>
      <c r="B538" s="1" t="s">
        <v>14</v>
      </c>
      <c r="C538" s="2">
        <v>43894</v>
      </c>
      <c r="D538" s="1">
        <v>193.85</v>
      </c>
      <c r="E538" s="1">
        <v>194.95</v>
      </c>
      <c r="F538" s="1">
        <v>195.55</v>
      </c>
      <c r="G538" s="1">
        <v>186.55</v>
      </c>
      <c r="H538" s="1">
        <v>187.35</v>
      </c>
      <c r="I538" s="1">
        <v>187.5</v>
      </c>
      <c r="J538" s="1">
        <v>189.12</v>
      </c>
      <c r="K538" s="1">
        <v>27664076</v>
      </c>
      <c r="L538" s="1">
        <v>5231908412.8500004</v>
      </c>
      <c r="M538" s="1">
        <v>138723</v>
      </c>
      <c r="N538" s="3">
        <f>IF(ISERR(LN(Table1523[[#This Row],[Close Price]]/I537)),"-",LN(Table1523[[#This Row],[Close Price]]/I537))</f>
        <v>-3.3305818706472631E-2</v>
      </c>
    </row>
    <row r="539" spans="1:14" x14ac:dyDescent="0.3">
      <c r="A539" s="1" t="s">
        <v>38</v>
      </c>
      <c r="B539" s="1" t="s">
        <v>14</v>
      </c>
      <c r="C539" s="2">
        <v>43895</v>
      </c>
      <c r="D539" s="1">
        <v>187.5</v>
      </c>
      <c r="E539" s="1">
        <v>187.55</v>
      </c>
      <c r="F539" s="1">
        <v>191.2</v>
      </c>
      <c r="G539" s="1">
        <v>186.55</v>
      </c>
      <c r="H539" s="1">
        <v>187.6</v>
      </c>
      <c r="I539" s="1">
        <v>188.05</v>
      </c>
      <c r="J539" s="1">
        <v>188.87</v>
      </c>
      <c r="K539" s="1">
        <v>20025924</v>
      </c>
      <c r="L539" s="1">
        <v>3782197171.4499998</v>
      </c>
      <c r="M539" s="1">
        <v>151318</v>
      </c>
      <c r="N539" s="3">
        <f>IF(ISERR(LN(Table1523[[#This Row],[Close Price]]/I538)),"-",LN(Table1523[[#This Row],[Close Price]]/I538))</f>
        <v>2.9290395058800124E-3</v>
      </c>
    </row>
    <row r="540" spans="1:14" x14ac:dyDescent="0.3">
      <c r="A540" s="1" t="s">
        <v>38</v>
      </c>
      <c r="B540" s="1" t="s">
        <v>14</v>
      </c>
      <c r="C540" s="2">
        <v>43896</v>
      </c>
      <c r="D540" s="1">
        <v>188.05</v>
      </c>
      <c r="E540" s="1">
        <v>184.85</v>
      </c>
      <c r="F540" s="1">
        <v>184.85</v>
      </c>
      <c r="G540" s="1">
        <v>179.75</v>
      </c>
      <c r="H540" s="1">
        <v>181.4</v>
      </c>
      <c r="I540" s="1">
        <v>181.75</v>
      </c>
      <c r="J540" s="1">
        <v>181.99</v>
      </c>
      <c r="K540" s="1">
        <v>26764504</v>
      </c>
      <c r="L540" s="1">
        <v>4870964712.1499996</v>
      </c>
      <c r="M540" s="1">
        <v>199706</v>
      </c>
      <c r="N540" s="3">
        <f>IF(ISERR(LN(Table1523[[#This Row],[Close Price]]/I539)),"-",LN(Table1523[[#This Row],[Close Price]]/I539))</f>
        <v>-3.4075768502716763E-2</v>
      </c>
    </row>
    <row r="541" spans="1:14" x14ac:dyDescent="0.3">
      <c r="A541" s="1" t="s">
        <v>38</v>
      </c>
      <c r="B541" s="1" t="s">
        <v>14</v>
      </c>
      <c r="C541" s="2">
        <v>43899</v>
      </c>
      <c r="D541" s="1">
        <v>181.75</v>
      </c>
      <c r="E541" s="1">
        <v>179</v>
      </c>
      <c r="F541" s="1">
        <v>179</v>
      </c>
      <c r="G541" s="1">
        <v>174.5</v>
      </c>
      <c r="H541" s="1">
        <v>176.75</v>
      </c>
      <c r="I541" s="1">
        <v>177.2</v>
      </c>
      <c r="J541" s="1">
        <v>177.16</v>
      </c>
      <c r="K541" s="1">
        <v>21795899</v>
      </c>
      <c r="L541" s="1">
        <v>3861308623.1500001</v>
      </c>
      <c r="M541" s="1">
        <v>156489</v>
      </c>
      <c r="N541" s="3">
        <f>IF(ISERR(LN(Table1523[[#This Row],[Close Price]]/I540)),"-",LN(Table1523[[#This Row],[Close Price]]/I540))</f>
        <v>-2.5353078242648243E-2</v>
      </c>
    </row>
    <row r="542" spans="1:14" x14ac:dyDescent="0.3">
      <c r="A542" s="1" t="s">
        <v>38</v>
      </c>
      <c r="B542" s="1" t="s">
        <v>14</v>
      </c>
      <c r="C542" s="2">
        <v>43901</v>
      </c>
      <c r="D542" s="1">
        <v>177.2</v>
      </c>
      <c r="E542" s="1">
        <v>174</v>
      </c>
      <c r="F542" s="1">
        <v>176.75</v>
      </c>
      <c r="G542" s="1">
        <v>172.35</v>
      </c>
      <c r="H542" s="1">
        <v>176.25</v>
      </c>
      <c r="I542" s="1">
        <v>175.65</v>
      </c>
      <c r="J542" s="1">
        <v>174.5</v>
      </c>
      <c r="K542" s="1">
        <v>27957737</v>
      </c>
      <c r="L542" s="1">
        <v>4878568815.1000004</v>
      </c>
      <c r="M542" s="1">
        <v>179482</v>
      </c>
      <c r="N542" s="3">
        <f>IF(ISERR(LN(Table1523[[#This Row],[Close Price]]/I541)),"-",LN(Table1523[[#This Row],[Close Price]]/I541))</f>
        <v>-8.7856594591444858E-3</v>
      </c>
    </row>
    <row r="543" spans="1:14" x14ac:dyDescent="0.3">
      <c r="A543" s="1" t="s">
        <v>38</v>
      </c>
      <c r="B543" s="1" t="s">
        <v>14</v>
      </c>
      <c r="C543" s="2">
        <v>43902</v>
      </c>
      <c r="D543" s="1">
        <v>175.65</v>
      </c>
      <c r="E543" s="1">
        <v>169</v>
      </c>
      <c r="F543" s="1">
        <v>169.15</v>
      </c>
      <c r="G543" s="1">
        <v>150.55000000000001</v>
      </c>
      <c r="H543" s="1">
        <v>155.80000000000001</v>
      </c>
      <c r="I543" s="1">
        <v>155.80000000000001</v>
      </c>
      <c r="J543" s="1">
        <v>158.13</v>
      </c>
      <c r="K543" s="1">
        <v>52040944</v>
      </c>
      <c r="L543" s="1">
        <v>8229213336.3999996</v>
      </c>
      <c r="M543" s="1">
        <v>264894</v>
      </c>
      <c r="N543" s="3">
        <f>IF(ISERR(LN(Table1523[[#This Row],[Close Price]]/I542)),"-",LN(Table1523[[#This Row],[Close Price]]/I542))</f>
        <v>-0.11992024527518812</v>
      </c>
    </row>
    <row r="544" spans="1:14" x14ac:dyDescent="0.3">
      <c r="A544" s="1" t="s">
        <v>38</v>
      </c>
      <c r="B544" s="1" t="s">
        <v>14</v>
      </c>
      <c r="C544" s="2">
        <v>43903</v>
      </c>
      <c r="D544" s="1">
        <v>155.80000000000001</v>
      </c>
      <c r="E544" s="1">
        <v>150</v>
      </c>
      <c r="F544" s="1">
        <v>164</v>
      </c>
      <c r="G544" s="1">
        <v>134.6</v>
      </c>
      <c r="H544" s="1">
        <v>163.4</v>
      </c>
      <c r="I544" s="1">
        <v>162.25</v>
      </c>
      <c r="J544" s="1">
        <v>155.29</v>
      </c>
      <c r="K544" s="1">
        <v>61592332</v>
      </c>
      <c r="L544" s="1">
        <v>9564478910.75</v>
      </c>
      <c r="M544" s="1">
        <v>274571</v>
      </c>
      <c r="N544" s="3">
        <f>IF(ISERR(LN(Table1523[[#This Row],[Close Price]]/I543)),"-",LN(Table1523[[#This Row],[Close Price]]/I543))</f>
        <v>4.0565222147551344E-2</v>
      </c>
    </row>
    <row r="545" spans="1:14" x14ac:dyDescent="0.3">
      <c r="A545" s="1" t="s">
        <v>38</v>
      </c>
      <c r="B545" s="1" t="s">
        <v>14</v>
      </c>
      <c r="C545" s="2">
        <v>43906</v>
      </c>
      <c r="D545" s="1">
        <v>162.25</v>
      </c>
      <c r="E545" s="1">
        <v>158</v>
      </c>
      <c r="F545" s="1">
        <v>158.1</v>
      </c>
      <c r="G545" s="1">
        <v>145.25</v>
      </c>
      <c r="H545" s="1">
        <v>147.55000000000001</v>
      </c>
      <c r="I545" s="1">
        <v>147.25</v>
      </c>
      <c r="J545" s="1">
        <v>150.85</v>
      </c>
      <c r="K545" s="1">
        <v>33255085</v>
      </c>
      <c r="L545" s="1">
        <v>5016491056.8999996</v>
      </c>
      <c r="M545" s="1">
        <v>215377</v>
      </c>
      <c r="N545" s="3">
        <f>IF(ISERR(LN(Table1523[[#This Row],[Close Price]]/I544)),"-",LN(Table1523[[#This Row],[Close Price]]/I544))</f>
        <v>-9.7006533052503244E-2</v>
      </c>
    </row>
    <row r="546" spans="1:14" x14ac:dyDescent="0.3">
      <c r="A546" s="1" t="s">
        <v>38</v>
      </c>
      <c r="B546" s="1" t="s">
        <v>14</v>
      </c>
      <c r="C546" s="2">
        <v>43907</v>
      </c>
      <c r="D546" s="1">
        <v>147.25</v>
      </c>
      <c r="E546" s="1">
        <v>148</v>
      </c>
      <c r="F546" s="1">
        <v>155.80000000000001</v>
      </c>
      <c r="G546" s="1">
        <v>146.05000000000001</v>
      </c>
      <c r="H546" s="1">
        <v>149.15</v>
      </c>
      <c r="I546" s="1">
        <v>149.15</v>
      </c>
      <c r="J546" s="1">
        <v>151.6</v>
      </c>
      <c r="K546" s="1">
        <v>47658462</v>
      </c>
      <c r="L546" s="1">
        <v>7224900485</v>
      </c>
      <c r="M546" s="1">
        <v>226554</v>
      </c>
      <c r="N546" s="3">
        <f>IF(ISERR(LN(Table1523[[#This Row],[Close Price]]/I545)),"-",LN(Table1523[[#This Row],[Close Price]]/I545))</f>
        <v>1.2820688429061469E-2</v>
      </c>
    </row>
    <row r="547" spans="1:14" x14ac:dyDescent="0.3">
      <c r="A547" s="1" t="s">
        <v>38</v>
      </c>
      <c r="B547" s="1" t="s">
        <v>14</v>
      </c>
      <c r="C547" s="2">
        <v>43908</v>
      </c>
      <c r="D547" s="1">
        <v>149.15</v>
      </c>
      <c r="E547" s="1">
        <v>152.1</v>
      </c>
      <c r="F547" s="1">
        <v>154.65</v>
      </c>
      <c r="G547" s="1">
        <v>147.35</v>
      </c>
      <c r="H547" s="1">
        <v>151.4</v>
      </c>
      <c r="I547" s="1">
        <v>150.69999999999999</v>
      </c>
      <c r="J547" s="1">
        <v>151.05000000000001</v>
      </c>
      <c r="K547" s="1">
        <v>50248786</v>
      </c>
      <c r="L547" s="1">
        <v>7590057352.8500004</v>
      </c>
      <c r="M547" s="1">
        <v>282399</v>
      </c>
      <c r="N547" s="3">
        <f>IF(ISERR(LN(Table1523[[#This Row],[Close Price]]/I546)),"-",LN(Table1523[[#This Row],[Close Price]]/I546))</f>
        <v>1.0338594671692226E-2</v>
      </c>
    </row>
    <row r="548" spans="1:14" x14ac:dyDescent="0.3">
      <c r="A548" s="1" t="s">
        <v>38</v>
      </c>
      <c r="B548" s="1" t="s">
        <v>14</v>
      </c>
      <c r="C548" s="2">
        <v>43909</v>
      </c>
      <c r="D548" s="1">
        <v>150.69999999999999</v>
      </c>
      <c r="E548" s="1">
        <v>150.69999999999999</v>
      </c>
      <c r="F548" s="1">
        <v>163.55000000000001</v>
      </c>
      <c r="G548" s="1">
        <v>144.75</v>
      </c>
      <c r="H548" s="1">
        <v>160.9</v>
      </c>
      <c r="I548" s="1">
        <v>161.85</v>
      </c>
      <c r="J548" s="1">
        <v>154.41</v>
      </c>
      <c r="K548" s="1">
        <v>89753683</v>
      </c>
      <c r="L548" s="1">
        <v>13858883275.85</v>
      </c>
      <c r="M548" s="1">
        <v>386234</v>
      </c>
      <c r="N548" s="3">
        <f>IF(ISERR(LN(Table1523[[#This Row],[Close Price]]/I547)),"-",LN(Table1523[[#This Row],[Close Price]]/I547))</f>
        <v>7.1378874739803672E-2</v>
      </c>
    </row>
    <row r="549" spans="1:14" x14ac:dyDescent="0.3">
      <c r="A549" s="1" t="s">
        <v>38</v>
      </c>
      <c r="B549" s="1" t="s">
        <v>14</v>
      </c>
      <c r="C549" s="2">
        <v>43910</v>
      </c>
      <c r="D549" s="1">
        <v>161.85</v>
      </c>
      <c r="E549" s="1">
        <v>165.1</v>
      </c>
      <c r="F549" s="1">
        <v>176.5</v>
      </c>
      <c r="G549" s="1">
        <v>165.1</v>
      </c>
      <c r="H549" s="1">
        <v>176.35</v>
      </c>
      <c r="I549" s="1">
        <v>175.5</v>
      </c>
      <c r="J549" s="1">
        <v>172.02</v>
      </c>
      <c r="K549" s="1">
        <v>61997991</v>
      </c>
      <c r="L549" s="1">
        <v>10665108502.65</v>
      </c>
      <c r="M549" s="1">
        <v>327341</v>
      </c>
      <c r="N549" s="3">
        <f>IF(ISERR(LN(Table1523[[#This Row],[Close Price]]/I548)),"-",LN(Table1523[[#This Row],[Close Price]]/I548))</f>
        <v>8.0969062533667091E-2</v>
      </c>
    </row>
    <row r="550" spans="1:14" x14ac:dyDescent="0.3">
      <c r="A550" s="1" t="s">
        <v>38</v>
      </c>
      <c r="B550" s="1" t="s">
        <v>14</v>
      </c>
      <c r="C550" s="2">
        <v>43913</v>
      </c>
      <c r="D550" s="1">
        <v>175.5</v>
      </c>
      <c r="E550" s="1">
        <v>158</v>
      </c>
      <c r="F550" s="1">
        <v>162</v>
      </c>
      <c r="G550" s="1">
        <v>149.19999999999999</v>
      </c>
      <c r="H550" s="1">
        <v>155</v>
      </c>
      <c r="I550" s="1">
        <v>154.30000000000001</v>
      </c>
      <c r="J550" s="1">
        <v>155.4</v>
      </c>
      <c r="K550" s="1">
        <v>51354135</v>
      </c>
      <c r="L550" s="1">
        <v>7980277585</v>
      </c>
      <c r="M550" s="1">
        <v>369765</v>
      </c>
      <c r="N550" s="3">
        <f>IF(ISERR(LN(Table1523[[#This Row],[Close Price]]/I549)),"-",LN(Table1523[[#This Row],[Close Price]]/I549))</f>
        <v>-0.12874028353680533</v>
      </c>
    </row>
    <row r="551" spans="1:14" x14ac:dyDescent="0.3">
      <c r="A551" s="1" t="s">
        <v>38</v>
      </c>
      <c r="B551" s="1" t="s">
        <v>14</v>
      </c>
      <c r="C551" s="2">
        <v>43914</v>
      </c>
      <c r="D551" s="1">
        <v>154.30000000000001</v>
      </c>
      <c r="E551" s="1">
        <v>162.94999999999999</v>
      </c>
      <c r="F551" s="1">
        <v>163.69999999999999</v>
      </c>
      <c r="G551" s="1">
        <v>147.4</v>
      </c>
      <c r="H551" s="1">
        <v>151</v>
      </c>
      <c r="I551" s="1">
        <v>149.69999999999999</v>
      </c>
      <c r="J551" s="1">
        <v>151.25</v>
      </c>
      <c r="K551" s="1">
        <v>52569242</v>
      </c>
      <c r="L551" s="1">
        <v>7950911046.1000004</v>
      </c>
      <c r="M551" s="1">
        <v>348501</v>
      </c>
      <c r="N551" s="3">
        <f>IF(ISERR(LN(Table1523[[#This Row],[Close Price]]/I550)),"-",LN(Table1523[[#This Row],[Close Price]]/I550))</f>
        <v>-3.0265467943532662E-2</v>
      </c>
    </row>
    <row r="552" spans="1:14" x14ac:dyDescent="0.3">
      <c r="A552" s="1" t="s">
        <v>38</v>
      </c>
      <c r="B552" s="1" t="s">
        <v>14</v>
      </c>
      <c r="C552" s="2">
        <v>43915</v>
      </c>
      <c r="D552" s="1">
        <v>149.69999999999999</v>
      </c>
      <c r="E552" s="1">
        <v>151</v>
      </c>
      <c r="F552" s="1">
        <v>152</v>
      </c>
      <c r="G552" s="1">
        <v>139</v>
      </c>
      <c r="H552" s="1">
        <v>147.05000000000001</v>
      </c>
      <c r="I552" s="1">
        <v>147.35</v>
      </c>
      <c r="J552" s="1">
        <v>143.99</v>
      </c>
      <c r="K552" s="1">
        <v>62506221</v>
      </c>
      <c r="L552" s="1">
        <v>9000105590.0499992</v>
      </c>
      <c r="M552" s="1">
        <v>365896</v>
      </c>
      <c r="N552" s="3">
        <f>IF(ISERR(LN(Table1523[[#This Row],[Close Price]]/I551)),"-",LN(Table1523[[#This Row],[Close Price]]/I551))</f>
        <v>-1.5822582241878942E-2</v>
      </c>
    </row>
    <row r="553" spans="1:14" x14ac:dyDescent="0.3">
      <c r="A553" s="1" t="s">
        <v>38</v>
      </c>
      <c r="B553" s="1" t="s">
        <v>14</v>
      </c>
      <c r="C553" s="2">
        <v>43916</v>
      </c>
      <c r="D553" s="1">
        <v>147.35</v>
      </c>
      <c r="E553" s="1">
        <v>150</v>
      </c>
      <c r="F553" s="1">
        <v>159.4</v>
      </c>
      <c r="G553" s="1">
        <v>143.25</v>
      </c>
      <c r="H553" s="1">
        <v>156.80000000000001</v>
      </c>
      <c r="I553" s="1">
        <v>156.4</v>
      </c>
      <c r="J553" s="1">
        <v>150.86000000000001</v>
      </c>
      <c r="K553" s="1">
        <v>58443502</v>
      </c>
      <c r="L553" s="1">
        <v>8816939242.7000008</v>
      </c>
      <c r="M553" s="1">
        <v>287956</v>
      </c>
      <c r="N553" s="3">
        <f>IF(ISERR(LN(Table1523[[#This Row],[Close Price]]/I552)),"-",LN(Table1523[[#This Row],[Close Price]]/I552))</f>
        <v>5.960611892750705E-2</v>
      </c>
    </row>
    <row r="554" spans="1:14" x14ac:dyDescent="0.3">
      <c r="A554" s="1" t="s">
        <v>38</v>
      </c>
      <c r="B554" s="1" t="s">
        <v>14</v>
      </c>
      <c r="C554" s="2">
        <v>43917</v>
      </c>
      <c r="D554" s="1">
        <v>156.4</v>
      </c>
      <c r="E554" s="1">
        <v>162</v>
      </c>
      <c r="F554" s="1">
        <v>166</v>
      </c>
      <c r="G554" s="1">
        <v>155</v>
      </c>
      <c r="H554" s="1">
        <v>163.25</v>
      </c>
      <c r="I554" s="1">
        <v>163.19999999999999</v>
      </c>
      <c r="J554" s="1">
        <v>160.44999999999999</v>
      </c>
      <c r="K554" s="1">
        <v>32636891</v>
      </c>
      <c r="L554" s="1">
        <v>5236588359.75</v>
      </c>
      <c r="M554" s="1">
        <v>209456</v>
      </c>
      <c r="N554" s="3">
        <f>IF(ISERR(LN(Table1523[[#This Row],[Close Price]]/I553)),"-",LN(Table1523[[#This Row],[Close Price]]/I553))</f>
        <v>4.2559614418795903E-2</v>
      </c>
    </row>
    <row r="555" spans="1:14" x14ac:dyDescent="0.3">
      <c r="A555" s="1" t="s">
        <v>38</v>
      </c>
      <c r="B555" s="1" t="s">
        <v>14</v>
      </c>
      <c r="C555" s="2">
        <v>43920</v>
      </c>
      <c r="D555" s="1">
        <v>163.19999999999999</v>
      </c>
      <c r="E555" s="1">
        <v>156.05000000000001</v>
      </c>
      <c r="F555" s="1">
        <v>164.9</v>
      </c>
      <c r="G555" s="1">
        <v>156.05000000000001</v>
      </c>
      <c r="H555" s="1">
        <v>160.15</v>
      </c>
      <c r="I555" s="1">
        <v>159.19999999999999</v>
      </c>
      <c r="J555" s="1">
        <v>162.4</v>
      </c>
      <c r="K555" s="1">
        <v>28120394</v>
      </c>
      <c r="L555" s="1">
        <v>4566682077.25</v>
      </c>
      <c r="M555" s="1">
        <v>262288</v>
      </c>
      <c r="N555" s="3">
        <f>IF(ISERR(LN(Table1523[[#This Row],[Close Price]]/I554)),"-",LN(Table1523[[#This Row],[Close Price]]/I554))</f>
        <v>-2.481516911972402E-2</v>
      </c>
    </row>
    <row r="556" spans="1:14" x14ac:dyDescent="0.3">
      <c r="A556" s="1" t="s">
        <v>38</v>
      </c>
      <c r="B556" s="1" t="s">
        <v>14</v>
      </c>
      <c r="C556" s="2">
        <v>43921</v>
      </c>
      <c r="D556" s="1">
        <v>159.19999999999999</v>
      </c>
      <c r="E556" s="1">
        <v>164</v>
      </c>
      <c r="F556" s="1">
        <v>173.85</v>
      </c>
      <c r="G556" s="1">
        <v>161.55000000000001</v>
      </c>
      <c r="H556" s="1">
        <v>169.9</v>
      </c>
      <c r="I556" s="1">
        <v>171.7</v>
      </c>
      <c r="J556" s="1">
        <v>167.53</v>
      </c>
      <c r="K556" s="1">
        <v>42630922</v>
      </c>
      <c r="L556" s="1">
        <v>7141798426.4499998</v>
      </c>
      <c r="M556" s="1">
        <v>231840</v>
      </c>
      <c r="N556" s="3">
        <f>IF(ISERR(LN(Table1523[[#This Row],[Close Price]]/I555)),"-",LN(Table1523[[#This Row],[Close Price]]/I555))</f>
        <v>7.5587494493147153E-2</v>
      </c>
    </row>
    <row r="557" spans="1:14" x14ac:dyDescent="0.3">
      <c r="A557" s="1" t="s">
        <v>38</v>
      </c>
      <c r="B557" s="1" t="s">
        <v>14</v>
      </c>
      <c r="C557" s="2">
        <v>43922</v>
      </c>
      <c r="D557" s="1">
        <v>171.7</v>
      </c>
      <c r="E557" s="1">
        <v>171.7</v>
      </c>
      <c r="F557" s="1">
        <v>172.75</v>
      </c>
      <c r="G557" s="1">
        <v>164.55</v>
      </c>
      <c r="H557" s="1">
        <v>166.65</v>
      </c>
      <c r="I557" s="1">
        <v>166.4</v>
      </c>
      <c r="J557" s="1">
        <v>167.6</v>
      </c>
      <c r="K557" s="1">
        <v>18142049</v>
      </c>
      <c r="L557" s="1">
        <v>3040521387.3499999</v>
      </c>
      <c r="M557" s="1">
        <v>180234</v>
      </c>
      <c r="N557" s="3">
        <f>IF(ISERR(LN(Table1523[[#This Row],[Close Price]]/I556)),"-",LN(Table1523[[#This Row],[Close Price]]/I556))</f>
        <v>-3.1354239516321512E-2</v>
      </c>
    </row>
    <row r="558" spans="1:14" x14ac:dyDescent="0.3">
      <c r="A558" s="1" t="s">
        <v>38</v>
      </c>
      <c r="B558" s="1" t="s">
        <v>14</v>
      </c>
      <c r="C558" s="2">
        <v>43924</v>
      </c>
      <c r="D558" s="1">
        <v>166.4</v>
      </c>
      <c r="E558" s="1">
        <v>167.9</v>
      </c>
      <c r="F558" s="1">
        <v>182.75</v>
      </c>
      <c r="G558" s="1">
        <v>167</v>
      </c>
      <c r="H558" s="1">
        <v>177.5</v>
      </c>
      <c r="I558" s="1">
        <v>177.9</v>
      </c>
      <c r="J558" s="1">
        <v>175.12</v>
      </c>
      <c r="K558" s="1">
        <v>62868085</v>
      </c>
      <c r="L558" s="1">
        <v>11009282014.049999</v>
      </c>
      <c r="M558" s="1">
        <v>354482</v>
      </c>
      <c r="N558" s="3">
        <f>IF(ISERR(LN(Table1523[[#This Row],[Close Price]]/I557)),"-",LN(Table1523[[#This Row],[Close Price]]/I557))</f>
        <v>6.68270662846812E-2</v>
      </c>
    </row>
    <row r="559" spans="1:14" x14ac:dyDescent="0.3">
      <c r="A559" s="1" t="s">
        <v>38</v>
      </c>
      <c r="B559" s="1" t="s">
        <v>14</v>
      </c>
      <c r="C559" s="2">
        <v>43928</v>
      </c>
      <c r="D559" s="1">
        <v>177.9</v>
      </c>
      <c r="E559" s="1">
        <v>185.7</v>
      </c>
      <c r="F559" s="1">
        <v>185.7</v>
      </c>
      <c r="G559" s="1">
        <v>173.65</v>
      </c>
      <c r="H559" s="1">
        <v>181.4</v>
      </c>
      <c r="I559" s="1">
        <v>181.55</v>
      </c>
      <c r="J559" s="1">
        <v>179.45</v>
      </c>
      <c r="K559" s="1">
        <v>36119016</v>
      </c>
      <c r="L559" s="1">
        <v>6481702914.8999996</v>
      </c>
      <c r="M559" s="1">
        <v>238009</v>
      </c>
      <c r="N559" s="3">
        <f>IF(ISERR(LN(Table1523[[#This Row],[Close Price]]/I558)),"-",LN(Table1523[[#This Row],[Close Price]]/I558))</f>
        <v>2.0309503188555306E-2</v>
      </c>
    </row>
    <row r="560" spans="1:14" x14ac:dyDescent="0.3">
      <c r="A560" s="1" t="s">
        <v>38</v>
      </c>
      <c r="B560" s="1" t="s">
        <v>14</v>
      </c>
      <c r="C560" s="2">
        <v>43929</v>
      </c>
      <c r="D560" s="1">
        <v>181.55</v>
      </c>
      <c r="E560" s="1">
        <v>180.85</v>
      </c>
      <c r="F560" s="1">
        <v>184</v>
      </c>
      <c r="G560" s="1">
        <v>176.65</v>
      </c>
      <c r="H560" s="1">
        <v>178.6</v>
      </c>
      <c r="I560" s="1">
        <v>178.65</v>
      </c>
      <c r="J560" s="1">
        <v>179.57</v>
      </c>
      <c r="K560" s="1">
        <v>37561322</v>
      </c>
      <c r="L560" s="1">
        <v>6744718284.1499996</v>
      </c>
      <c r="M560" s="1">
        <v>263938</v>
      </c>
      <c r="N560" s="3">
        <f>IF(ISERR(LN(Table1523[[#This Row],[Close Price]]/I559)),"-",LN(Table1523[[#This Row],[Close Price]]/I559))</f>
        <v>-1.6102513390926044E-2</v>
      </c>
    </row>
    <row r="561" spans="1:14" x14ac:dyDescent="0.3">
      <c r="A561" s="1" t="s">
        <v>38</v>
      </c>
      <c r="B561" s="1" t="s">
        <v>14</v>
      </c>
      <c r="C561" s="2">
        <v>43930</v>
      </c>
      <c r="D561" s="1">
        <v>178.65</v>
      </c>
      <c r="E561" s="1">
        <v>184</v>
      </c>
      <c r="F561" s="1">
        <v>186.25</v>
      </c>
      <c r="G561" s="1">
        <v>180</v>
      </c>
      <c r="H561" s="1">
        <v>184.85</v>
      </c>
      <c r="I561" s="1">
        <v>185.25</v>
      </c>
      <c r="J561" s="1">
        <v>183.63</v>
      </c>
      <c r="K561" s="1">
        <v>42643743</v>
      </c>
      <c r="L561" s="1">
        <v>7830631145.5500002</v>
      </c>
      <c r="M561" s="1">
        <v>215510</v>
      </c>
      <c r="N561" s="3">
        <f>IF(ISERR(LN(Table1523[[#This Row],[Close Price]]/I560)),"-",LN(Table1523[[#This Row],[Close Price]]/I560))</f>
        <v>3.6277679706777366E-2</v>
      </c>
    </row>
    <row r="562" spans="1:14" x14ac:dyDescent="0.3">
      <c r="A562" s="1" t="s">
        <v>38</v>
      </c>
      <c r="B562" s="1" t="s">
        <v>14</v>
      </c>
      <c r="C562" s="2">
        <v>43934</v>
      </c>
      <c r="D562" s="1">
        <v>185.25</v>
      </c>
      <c r="E562" s="1">
        <v>184.5</v>
      </c>
      <c r="F562" s="1">
        <v>186.65</v>
      </c>
      <c r="G562" s="1">
        <v>181.05</v>
      </c>
      <c r="H562" s="1">
        <v>181.9</v>
      </c>
      <c r="I562" s="1">
        <v>181.6</v>
      </c>
      <c r="J562" s="1">
        <v>183.42</v>
      </c>
      <c r="K562" s="1">
        <v>17744825</v>
      </c>
      <c r="L562" s="1">
        <v>3254817711.8499999</v>
      </c>
      <c r="M562" s="1">
        <v>139175</v>
      </c>
      <c r="N562" s="3">
        <f>IF(ISERR(LN(Table1523[[#This Row],[Close Price]]/I561)),"-",LN(Table1523[[#This Row],[Close Price]]/I561))</f>
        <v>-1.9899798009003402E-2</v>
      </c>
    </row>
    <row r="563" spans="1:14" x14ac:dyDescent="0.3">
      <c r="A563" s="1" t="s">
        <v>38</v>
      </c>
      <c r="B563" s="1" t="s">
        <v>14</v>
      </c>
      <c r="C563" s="2">
        <v>43936</v>
      </c>
      <c r="D563" s="1">
        <v>181.6</v>
      </c>
      <c r="E563" s="1">
        <v>184.05</v>
      </c>
      <c r="F563" s="1">
        <v>193.75</v>
      </c>
      <c r="G563" s="1">
        <v>182.7</v>
      </c>
      <c r="H563" s="1">
        <v>190.25</v>
      </c>
      <c r="I563" s="1">
        <v>189.35</v>
      </c>
      <c r="J563" s="1">
        <v>189.56</v>
      </c>
      <c r="K563" s="1">
        <v>49092959</v>
      </c>
      <c r="L563" s="1">
        <v>9306140489.75</v>
      </c>
      <c r="M563" s="1">
        <v>337036</v>
      </c>
      <c r="N563" s="3">
        <f>IF(ISERR(LN(Table1523[[#This Row],[Close Price]]/I562)),"-",LN(Table1523[[#This Row],[Close Price]]/I562))</f>
        <v>4.1790688180610873E-2</v>
      </c>
    </row>
    <row r="564" spans="1:14" x14ac:dyDescent="0.3">
      <c r="A564" s="1" t="s">
        <v>38</v>
      </c>
      <c r="B564" s="1" t="s">
        <v>14</v>
      </c>
      <c r="C564" s="2">
        <v>43937</v>
      </c>
      <c r="D564" s="1">
        <v>189.35</v>
      </c>
      <c r="E564" s="1">
        <v>189.65</v>
      </c>
      <c r="F564" s="1">
        <v>191.2</v>
      </c>
      <c r="G564" s="1">
        <v>185.45</v>
      </c>
      <c r="H564" s="1">
        <v>187.1</v>
      </c>
      <c r="I564" s="1">
        <v>186.35</v>
      </c>
      <c r="J564" s="1">
        <v>187.9</v>
      </c>
      <c r="K564" s="1">
        <v>27082646</v>
      </c>
      <c r="L564" s="1">
        <v>5088737088.6000004</v>
      </c>
      <c r="M564" s="1">
        <v>207231</v>
      </c>
      <c r="N564" s="3">
        <f>IF(ISERR(LN(Table1523[[#This Row],[Close Price]]/I563)),"-",LN(Table1523[[#This Row],[Close Price]]/I563))</f>
        <v>-1.5970528422536424E-2</v>
      </c>
    </row>
    <row r="565" spans="1:14" x14ac:dyDescent="0.3">
      <c r="A565" s="1" t="s">
        <v>38</v>
      </c>
      <c r="B565" s="1" t="s">
        <v>14</v>
      </c>
      <c r="C565" s="2">
        <v>43938</v>
      </c>
      <c r="D565" s="1">
        <v>186.35</v>
      </c>
      <c r="E565" s="1">
        <v>190.45</v>
      </c>
      <c r="F565" s="1">
        <v>191.4</v>
      </c>
      <c r="G565" s="1">
        <v>186.95</v>
      </c>
      <c r="H565" s="1">
        <v>188.15</v>
      </c>
      <c r="I565" s="1">
        <v>188.1</v>
      </c>
      <c r="J565" s="1">
        <v>188.89</v>
      </c>
      <c r="K565" s="1">
        <v>26669272</v>
      </c>
      <c r="L565" s="1">
        <v>5037662353.6999998</v>
      </c>
      <c r="M565" s="1">
        <v>168212</v>
      </c>
      <c r="N565" s="3">
        <f>IF(ISERR(LN(Table1523[[#This Row],[Close Price]]/I564)),"-",LN(Table1523[[#This Row],[Close Price]]/I564))</f>
        <v>9.3471103817173804E-3</v>
      </c>
    </row>
    <row r="566" spans="1:14" x14ac:dyDescent="0.3">
      <c r="A566" s="1" t="s">
        <v>38</v>
      </c>
      <c r="B566" s="1" t="s">
        <v>14</v>
      </c>
      <c r="C566" s="2">
        <v>43941</v>
      </c>
      <c r="D566" s="1">
        <v>188.1</v>
      </c>
      <c r="E566" s="1">
        <v>189.95</v>
      </c>
      <c r="F566" s="1">
        <v>189.95</v>
      </c>
      <c r="G566" s="1">
        <v>179.5</v>
      </c>
      <c r="H566" s="1">
        <v>180.9</v>
      </c>
      <c r="I566" s="1">
        <v>180.7</v>
      </c>
      <c r="J566" s="1">
        <v>181.67</v>
      </c>
      <c r="K566" s="1">
        <v>35767070</v>
      </c>
      <c r="L566" s="1">
        <v>6497897849</v>
      </c>
      <c r="M566" s="1">
        <v>271108</v>
      </c>
      <c r="N566" s="3">
        <f>IF(ISERR(LN(Table1523[[#This Row],[Close Price]]/I565)),"-",LN(Table1523[[#This Row],[Close Price]]/I565))</f>
        <v>-4.0135538708801904E-2</v>
      </c>
    </row>
    <row r="567" spans="1:14" x14ac:dyDescent="0.3">
      <c r="A567" s="1" t="s">
        <v>38</v>
      </c>
      <c r="B567" s="1" t="s">
        <v>14</v>
      </c>
      <c r="C567" s="2">
        <v>43942</v>
      </c>
      <c r="D567" s="1">
        <v>180.7</v>
      </c>
      <c r="E567" s="1">
        <v>178</v>
      </c>
      <c r="F567" s="1">
        <v>184.3</v>
      </c>
      <c r="G567" s="1">
        <v>176.05</v>
      </c>
      <c r="H567" s="1">
        <v>179.5</v>
      </c>
      <c r="I567" s="1">
        <v>179.6</v>
      </c>
      <c r="J567" s="1">
        <v>180.97</v>
      </c>
      <c r="K567" s="1">
        <v>23334550</v>
      </c>
      <c r="L567" s="1">
        <v>4222814177.1999998</v>
      </c>
      <c r="M567" s="1">
        <v>269274</v>
      </c>
      <c r="N567" s="3">
        <f>IF(ISERR(LN(Table1523[[#This Row],[Close Price]]/I566)),"-",LN(Table1523[[#This Row],[Close Price]]/I566))</f>
        <v>-6.1060417300835348E-3</v>
      </c>
    </row>
    <row r="568" spans="1:14" x14ac:dyDescent="0.3">
      <c r="A568" s="1" t="s">
        <v>38</v>
      </c>
      <c r="B568" s="1" t="s">
        <v>14</v>
      </c>
      <c r="C568" s="2">
        <v>43943</v>
      </c>
      <c r="D568" s="1">
        <v>179.6</v>
      </c>
      <c r="E568" s="1">
        <v>179</v>
      </c>
      <c r="F568" s="1">
        <v>183.55</v>
      </c>
      <c r="G568" s="1">
        <v>176</v>
      </c>
      <c r="H568" s="1">
        <v>182.65</v>
      </c>
      <c r="I568" s="1">
        <v>182.25</v>
      </c>
      <c r="J568" s="1">
        <v>180.97</v>
      </c>
      <c r="K568" s="1">
        <v>25164099</v>
      </c>
      <c r="L568" s="1">
        <v>4553989729.3999996</v>
      </c>
      <c r="M568" s="1">
        <v>178772</v>
      </c>
      <c r="N568" s="3">
        <f>IF(ISERR(LN(Table1523[[#This Row],[Close Price]]/I567)),"-",LN(Table1523[[#This Row],[Close Price]]/I567))</f>
        <v>1.4647215020668262E-2</v>
      </c>
    </row>
    <row r="569" spans="1:14" x14ac:dyDescent="0.3">
      <c r="A569" s="1" t="s">
        <v>38</v>
      </c>
      <c r="B569" s="1" t="s">
        <v>14</v>
      </c>
      <c r="C569" s="2">
        <v>43944</v>
      </c>
      <c r="D569" s="1">
        <v>182.25</v>
      </c>
      <c r="E569" s="1">
        <v>182.95</v>
      </c>
      <c r="F569" s="1">
        <v>184</v>
      </c>
      <c r="G569" s="1">
        <v>179.65</v>
      </c>
      <c r="H569" s="1">
        <v>181.2</v>
      </c>
      <c r="I569" s="1">
        <v>180.55</v>
      </c>
      <c r="J569" s="1">
        <v>181.89</v>
      </c>
      <c r="K569" s="1">
        <v>32968241</v>
      </c>
      <c r="L569" s="1">
        <v>5996601748.6000004</v>
      </c>
      <c r="M569" s="1">
        <v>234667</v>
      </c>
      <c r="N569" s="3">
        <f>IF(ISERR(LN(Table1523[[#This Row],[Close Price]]/I568)),"-",LN(Table1523[[#This Row],[Close Price]]/I568))</f>
        <v>-9.3716231653007461E-3</v>
      </c>
    </row>
    <row r="570" spans="1:14" x14ac:dyDescent="0.3">
      <c r="A570" s="1" t="s">
        <v>38</v>
      </c>
      <c r="B570" s="1" t="s">
        <v>14</v>
      </c>
      <c r="C570" s="2">
        <v>43945</v>
      </c>
      <c r="D570" s="1">
        <v>180.55</v>
      </c>
      <c r="E570" s="1">
        <v>181</v>
      </c>
      <c r="F570" s="1">
        <v>182.8</v>
      </c>
      <c r="G570" s="1">
        <v>179.3</v>
      </c>
      <c r="H570" s="1">
        <v>179.85</v>
      </c>
      <c r="I570" s="1">
        <v>180.05</v>
      </c>
      <c r="J570" s="1">
        <v>180.66</v>
      </c>
      <c r="K570" s="1">
        <v>18050148</v>
      </c>
      <c r="L570" s="1">
        <v>3260993060.9499998</v>
      </c>
      <c r="M570" s="1">
        <v>115014</v>
      </c>
      <c r="N570" s="3">
        <f>IF(ISERR(LN(Table1523[[#This Row],[Close Price]]/I569)),"-",LN(Table1523[[#This Row],[Close Price]]/I569))</f>
        <v>-2.7731576285825602E-3</v>
      </c>
    </row>
    <row r="571" spans="1:14" x14ac:dyDescent="0.3">
      <c r="A571" s="1" t="s">
        <v>38</v>
      </c>
      <c r="B571" s="1" t="s">
        <v>14</v>
      </c>
      <c r="C571" s="2">
        <v>43948</v>
      </c>
      <c r="D571" s="1">
        <v>180.05</v>
      </c>
      <c r="E571" s="1">
        <v>180.25</v>
      </c>
      <c r="F571" s="1">
        <v>182.3</v>
      </c>
      <c r="G571" s="1">
        <v>179.3</v>
      </c>
      <c r="H571" s="1">
        <v>180</v>
      </c>
      <c r="I571" s="1">
        <v>179.85</v>
      </c>
      <c r="J571" s="1">
        <v>180.83</v>
      </c>
      <c r="K571" s="1">
        <v>13086773</v>
      </c>
      <c r="L571" s="1">
        <v>2366417399.4499998</v>
      </c>
      <c r="M571" s="1">
        <v>87713</v>
      </c>
      <c r="N571" s="3">
        <f>IF(ISERR(LN(Table1523[[#This Row],[Close Price]]/I570)),"-",LN(Table1523[[#This Row],[Close Price]]/I570))</f>
        <v>-1.1114199532513927E-3</v>
      </c>
    </row>
    <row r="572" spans="1:14" x14ac:dyDescent="0.3">
      <c r="A572" s="1" t="s">
        <v>38</v>
      </c>
      <c r="B572" s="1" t="s">
        <v>14</v>
      </c>
      <c r="C572" s="2">
        <v>43949</v>
      </c>
      <c r="D572" s="1">
        <v>179.85</v>
      </c>
      <c r="E572" s="1">
        <v>180</v>
      </c>
      <c r="F572" s="1">
        <v>180.8</v>
      </c>
      <c r="G572" s="1">
        <v>178.05</v>
      </c>
      <c r="H572" s="1">
        <v>180.6</v>
      </c>
      <c r="I572" s="1">
        <v>179.45</v>
      </c>
      <c r="J572" s="1">
        <v>179.41</v>
      </c>
      <c r="K572" s="1">
        <v>17802711</v>
      </c>
      <c r="L572" s="1">
        <v>3193970079</v>
      </c>
      <c r="M572" s="1">
        <v>81480</v>
      </c>
      <c r="N572" s="3">
        <f>IF(ISERR(LN(Table1523[[#This Row],[Close Price]]/I571)),"-",LN(Table1523[[#This Row],[Close Price]]/I571))</f>
        <v>-2.2265525480167133E-3</v>
      </c>
    </row>
    <row r="573" spans="1:14" x14ac:dyDescent="0.3">
      <c r="A573" s="1" t="s">
        <v>38</v>
      </c>
      <c r="B573" s="1" t="s">
        <v>14</v>
      </c>
      <c r="C573" s="2">
        <v>43950</v>
      </c>
      <c r="D573" s="1">
        <v>179.45</v>
      </c>
      <c r="E573" s="1">
        <v>180.5</v>
      </c>
      <c r="F573" s="1">
        <v>182.9</v>
      </c>
      <c r="G573" s="1">
        <v>179.65</v>
      </c>
      <c r="H573" s="1">
        <v>182.05</v>
      </c>
      <c r="I573" s="1">
        <v>182.15</v>
      </c>
      <c r="J573" s="1">
        <v>181.44</v>
      </c>
      <c r="K573" s="1">
        <v>21461158</v>
      </c>
      <c r="L573" s="1">
        <v>3893831952.5500002</v>
      </c>
      <c r="M573" s="1">
        <v>131121</v>
      </c>
      <c r="N573" s="3">
        <f>IF(ISERR(LN(Table1523[[#This Row],[Close Price]]/I572)),"-",LN(Table1523[[#This Row],[Close Price]]/I572))</f>
        <v>1.4933905860956536E-2</v>
      </c>
    </row>
    <row r="574" spans="1:14" x14ac:dyDescent="0.3">
      <c r="A574" s="1" t="s">
        <v>38</v>
      </c>
      <c r="B574" s="1" t="s">
        <v>14</v>
      </c>
      <c r="C574" s="2">
        <v>43951</v>
      </c>
      <c r="D574" s="1">
        <v>182.15</v>
      </c>
      <c r="E574" s="1">
        <v>184.9</v>
      </c>
      <c r="F574" s="1">
        <v>184.9</v>
      </c>
      <c r="G574" s="1">
        <v>180.45</v>
      </c>
      <c r="H574" s="1">
        <v>181.05</v>
      </c>
      <c r="I574" s="1">
        <v>182.05</v>
      </c>
      <c r="J574" s="1">
        <v>182.77</v>
      </c>
      <c r="K574" s="1">
        <v>30169126</v>
      </c>
      <c r="L574" s="1">
        <v>5514079226.6499996</v>
      </c>
      <c r="M574" s="1">
        <v>211892</v>
      </c>
      <c r="N574" s="3">
        <f>IF(ISERR(LN(Table1523[[#This Row],[Close Price]]/I573)),"-",LN(Table1523[[#This Row],[Close Price]]/I573))</f>
        <v>-5.4914883313035004E-4</v>
      </c>
    </row>
    <row r="575" spans="1:14" x14ac:dyDescent="0.3">
      <c r="A575" s="1" t="s">
        <v>38</v>
      </c>
      <c r="B575" s="1" t="s">
        <v>14</v>
      </c>
      <c r="C575" s="2">
        <v>43955</v>
      </c>
      <c r="D575" s="1">
        <v>182.05</v>
      </c>
      <c r="E575" s="1">
        <v>181.75</v>
      </c>
      <c r="F575" s="1">
        <v>181.75</v>
      </c>
      <c r="G575" s="1">
        <v>170.65</v>
      </c>
      <c r="H575" s="1">
        <v>173.5</v>
      </c>
      <c r="I575" s="1">
        <v>174.05</v>
      </c>
      <c r="J575" s="1">
        <v>174.8</v>
      </c>
      <c r="K575" s="1">
        <v>30298058</v>
      </c>
      <c r="L575" s="1">
        <v>5296023986.75</v>
      </c>
      <c r="M575" s="1">
        <v>200386</v>
      </c>
      <c r="N575" s="3">
        <f>IF(ISERR(LN(Table1523[[#This Row],[Close Price]]/I574)),"-",LN(Table1523[[#This Row],[Close Price]]/I574))</f>
        <v>-4.4938760363994572E-2</v>
      </c>
    </row>
    <row r="576" spans="1:14" x14ac:dyDescent="0.3">
      <c r="A576" s="1" t="s">
        <v>38</v>
      </c>
      <c r="B576" s="1" t="s">
        <v>14</v>
      </c>
      <c r="C576" s="2">
        <v>43956</v>
      </c>
      <c r="D576" s="1">
        <v>174.05</v>
      </c>
      <c r="E576" s="1">
        <v>175</v>
      </c>
      <c r="F576" s="1">
        <v>177.45</v>
      </c>
      <c r="G576" s="1">
        <v>172</v>
      </c>
      <c r="H576" s="1">
        <v>174</v>
      </c>
      <c r="I576" s="1">
        <v>173.9</v>
      </c>
      <c r="J576" s="1">
        <v>175.3</v>
      </c>
      <c r="K576" s="1">
        <v>17709577</v>
      </c>
      <c r="L576" s="1">
        <v>3104426107.75</v>
      </c>
      <c r="M576" s="1">
        <v>103113</v>
      </c>
      <c r="N576" s="3">
        <f>IF(ISERR(LN(Table1523[[#This Row],[Close Price]]/I575)),"-",LN(Table1523[[#This Row],[Close Price]]/I575))</f>
        <v>-8.6219289721056963E-4</v>
      </c>
    </row>
    <row r="577" spans="1:14" x14ac:dyDescent="0.3">
      <c r="A577" s="1" t="s">
        <v>38</v>
      </c>
      <c r="B577" s="1" t="s">
        <v>14</v>
      </c>
      <c r="C577" s="2">
        <v>43957</v>
      </c>
      <c r="D577" s="1">
        <v>173.9</v>
      </c>
      <c r="E577" s="1">
        <v>171.4</v>
      </c>
      <c r="F577" s="1">
        <v>171.4</v>
      </c>
      <c r="G577" s="1">
        <v>160.5</v>
      </c>
      <c r="H577" s="1">
        <v>164.95</v>
      </c>
      <c r="I577" s="1">
        <v>163.9</v>
      </c>
      <c r="J577" s="1">
        <v>163.53</v>
      </c>
      <c r="K577" s="1">
        <v>65586753</v>
      </c>
      <c r="L577" s="1">
        <v>10725120327.549999</v>
      </c>
      <c r="M577" s="1">
        <v>435677</v>
      </c>
      <c r="N577" s="3">
        <f>IF(ISERR(LN(Table1523[[#This Row],[Close Price]]/I576)),"-",LN(Table1523[[#This Row],[Close Price]]/I576))</f>
        <v>-5.9223935610453388E-2</v>
      </c>
    </row>
    <row r="578" spans="1:14" x14ac:dyDescent="0.3">
      <c r="A578" s="1" t="s">
        <v>38</v>
      </c>
      <c r="B578" s="1" t="s">
        <v>14</v>
      </c>
      <c r="C578" s="2">
        <v>43958</v>
      </c>
      <c r="D578" s="1">
        <v>163.9</v>
      </c>
      <c r="E578" s="1">
        <v>164</v>
      </c>
      <c r="F578" s="1">
        <v>165.85</v>
      </c>
      <c r="G578" s="1">
        <v>160.5</v>
      </c>
      <c r="H578" s="1">
        <v>161.15</v>
      </c>
      <c r="I578" s="1">
        <v>161</v>
      </c>
      <c r="J578" s="1">
        <v>162.69</v>
      </c>
      <c r="K578" s="1">
        <v>24249898</v>
      </c>
      <c r="L578" s="1">
        <v>3945146899.5500002</v>
      </c>
      <c r="M578" s="1">
        <v>188468</v>
      </c>
      <c r="N578" s="3">
        <f>IF(ISERR(LN(Table1523[[#This Row],[Close Price]]/I577)),"-",LN(Table1523[[#This Row],[Close Price]]/I577))</f>
        <v>-1.7852120765321021E-2</v>
      </c>
    </row>
    <row r="579" spans="1:14" x14ac:dyDescent="0.3">
      <c r="A579" s="1" t="s">
        <v>38</v>
      </c>
      <c r="B579" s="1" t="s">
        <v>14</v>
      </c>
      <c r="C579" s="2">
        <v>43959</v>
      </c>
      <c r="D579" s="1">
        <v>161</v>
      </c>
      <c r="E579" s="1">
        <v>163.95</v>
      </c>
      <c r="F579" s="1">
        <v>164.15</v>
      </c>
      <c r="G579" s="1">
        <v>157.1</v>
      </c>
      <c r="H579" s="1">
        <v>158.5</v>
      </c>
      <c r="I579" s="1">
        <v>158.25</v>
      </c>
      <c r="J579" s="1">
        <v>159.66999999999999</v>
      </c>
      <c r="K579" s="1">
        <v>25307551</v>
      </c>
      <c r="L579" s="1">
        <v>4040860526.3499999</v>
      </c>
      <c r="M579" s="1">
        <v>228559</v>
      </c>
      <c r="N579" s="3">
        <f>IF(ISERR(LN(Table1523[[#This Row],[Close Price]]/I578)),"-",LN(Table1523[[#This Row],[Close Price]]/I578))</f>
        <v>-1.7228303960177375E-2</v>
      </c>
    </row>
    <row r="580" spans="1:14" x14ac:dyDescent="0.3">
      <c r="A580" s="1" t="s">
        <v>38</v>
      </c>
      <c r="B580" s="1" t="s">
        <v>14</v>
      </c>
      <c r="C580" s="2">
        <v>43962</v>
      </c>
      <c r="D580" s="1">
        <v>158.25</v>
      </c>
      <c r="E580" s="1">
        <v>160</v>
      </c>
      <c r="F580" s="1">
        <v>163.5</v>
      </c>
      <c r="G580" s="1">
        <v>158</v>
      </c>
      <c r="H580" s="1">
        <v>159.25</v>
      </c>
      <c r="I580" s="1">
        <v>158.44999999999999</v>
      </c>
      <c r="J580" s="1">
        <v>160.97</v>
      </c>
      <c r="K580" s="1">
        <v>18095693</v>
      </c>
      <c r="L580" s="1">
        <v>2912847374.1999998</v>
      </c>
      <c r="M580" s="1">
        <v>220940</v>
      </c>
      <c r="N580" s="3">
        <f>IF(ISERR(LN(Table1523[[#This Row],[Close Price]]/I579)),"-",LN(Table1523[[#This Row],[Close Price]]/I579))</f>
        <v>1.2630251126440493E-3</v>
      </c>
    </row>
    <row r="581" spans="1:14" x14ac:dyDescent="0.3">
      <c r="A581" s="1" t="s">
        <v>38</v>
      </c>
      <c r="B581" s="1" t="s">
        <v>14</v>
      </c>
      <c r="C581" s="2">
        <v>43963</v>
      </c>
      <c r="D581" s="1">
        <v>158.44999999999999</v>
      </c>
      <c r="E581" s="1">
        <v>158.44999999999999</v>
      </c>
      <c r="F581" s="1">
        <v>165.9</v>
      </c>
      <c r="G581" s="1">
        <v>157.5</v>
      </c>
      <c r="H581" s="1">
        <v>165.5</v>
      </c>
      <c r="I581" s="1">
        <v>165.05</v>
      </c>
      <c r="J581" s="1">
        <v>161.32</v>
      </c>
      <c r="K581" s="1">
        <v>21387983</v>
      </c>
      <c r="L581" s="1">
        <v>3450209830.5</v>
      </c>
      <c r="M581" s="1">
        <v>166733</v>
      </c>
      <c r="N581" s="3">
        <f>IF(ISERR(LN(Table1523[[#This Row],[Close Price]]/I580)),"-",LN(Table1523[[#This Row],[Close Price]]/I580))</f>
        <v>4.0809372162272359E-2</v>
      </c>
    </row>
    <row r="582" spans="1:14" x14ac:dyDescent="0.3">
      <c r="A582" s="1" t="s">
        <v>38</v>
      </c>
      <c r="B582" s="1" t="s">
        <v>14</v>
      </c>
      <c r="C582" s="2">
        <v>43964</v>
      </c>
      <c r="D582" s="1">
        <v>165.05</v>
      </c>
      <c r="E582" s="1">
        <v>173.4</v>
      </c>
      <c r="F582" s="1">
        <v>173.6</v>
      </c>
      <c r="G582" s="1">
        <v>164.5</v>
      </c>
      <c r="H582" s="1">
        <v>165.7</v>
      </c>
      <c r="I582" s="1">
        <v>165.4</v>
      </c>
      <c r="J582" s="1">
        <v>167.58</v>
      </c>
      <c r="K582" s="1">
        <v>20018552</v>
      </c>
      <c r="L582" s="1">
        <v>3354698652.3499999</v>
      </c>
      <c r="M582" s="1">
        <v>139320</v>
      </c>
      <c r="N582" s="3">
        <f>IF(ISERR(LN(Table1523[[#This Row],[Close Price]]/I581)),"-",LN(Table1523[[#This Row],[Close Price]]/I581))</f>
        <v>2.1183242903888106E-3</v>
      </c>
    </row>
    <row r="583" spans="1:14" x14ac:dyDescent="0.3">
      <c r="A583" s="1" t="s">
        <v>38</v>
      </c>
      <c r="B583" s="1" t="s">
        <v>14</v>
      </c>
      <c r="C583" s="2">
        <v>43965</v>
      </c>
      <c r="D583" s="1">
        <v>165.4</v>
      </c>
      <c r="E583" s="1">
        <v>164.5</v>
      </c>
      <c r="F583" s="1">
        <v>168.25</v>
      </c>
      <c r="G583" s="1">
        <v>161.94999999999999</v>
      </c>
      <c r="H583" s="1">
        <v>164.25</v>
      </c>
      <c r="I583" s="1">
        <v>163.80000000000001</v>
      </c>
      <c r="J583" s="1">
        <v>164.78</v>
      </c>
      <c r="K583" s="1">
        <v>14949993</v>
      </c>
      <c r="L583" s="1">
        <v>2463446939.6500001</v>
      </c>
      <c r="M583" s="1">
        <v>126962</v>
      </c>
      <c r="N583" s="3">
        <f>IF(ISERR(LN(Table1523[[#This Row],[Close Price]]/I582)),"-",LN(Table1523[[#This Row],[Close Price]]/I582))</f>
        <v>-9.7206111706218141E-3</v>
      </c>
    </row>
    <row r="584" spans="1:14" x14ac:dyDescent="0.3">
      <c r="A584" s="1" t="s">
        <v>38</v>
      </c>
      <c r="B584" s="1" t="s">
        <v>14</v>
      </c>
      <c r="C584" s="2">
        <v>43966</v>
      </c>
      <c r="D584" s="1">
        <v>163.80000000000001</v>
      </c>
      <c r="E584" s="1">
        <v>162.19999999999999</v>
      </c>
      <c r="F584" s="1">
        <v>165.5</v>
      </c>
      <c r="G584" s="1">
        <v>161.15</v>
      </c>
      <c r="H584" s="1">
        <v>164.4</v>
      </c>
      <c r="I584" s="1">
        <v>164.65</v>
      </c>
      <c r="J584" s="1">
        <v>163.18</v>
      </c>
      <c r="K584" s="1">
        <v>14950688</v>
      </c>
      <c r="L584" s="1">
        <v>2439597397.3499999</v>
      </c>
      <c r="M584" s="1">
        <v>100036</v>
      </c>
      <c r="N584" s="3">
        <f>IF(ISERR(LN(Table1523[[#This Row],[Close Price]]/I583)),"-",LN(Table1523[[#This Row],[Close Price]]/I583))</f>
        <v>5.1758374034042215E-3</v>
      </c>
    </row>
    <row r="585" spans="1:14" x14ac:dyDescent="0.3">
      <c r="A585" s="1" t="s">
        <v>38</v>
      </c>
      <c r="B585" s="1" t="s">
        <v>14</v>
      </c>
      <c r="C585" s="2">
        <v>43969</v>
      </c>
      <c r="D585" s="1">
        <v>164.65</v>
      </c>
      <c r="E585" s="1">
        <v>166</v>
      </c>
      <c r="F585" s="1">
        <v>167.3</v>
      </c>
      <c r="G585" s="1">
        <v>163.15</v>
      </c>
      <c r="H585" s="1">
        <v>164.8</v>
      </c>
      <c r="I585" s="1">
        <v>164.75</v>
      </c>
      <c r="J585" s="1">
        <v>165.59</v>
      </c>
      <c r="K585" s="1">
        <v>20802365</v>
      </c>
      <c r="L585" s="1">
        <v>3444644630.0500002</v>
      </c>
      <c r="M585" s="1">
        <v>164646</v>
      </c>
      <c r="N585" s="3">
        <f>IF(ISERR(LN(Table1523[[#This Row],[Close Price]]/I584)),"-",LN(Table1523[[#This Row],[Close Price]]/I584))</f>
        <v>6.0716456024322268E-4</v>
      </c>
    </row>
    <row r="586" spans="1:14" x14ac:dyDescent="0.3">
      <c r="A586" s="1" t="s">
        <v>38</v>
      </c>
      <c r="B586" s="1" t="s">
        <v>14</v>
      </c>
      <c r="C586" s="2">
        <v>43970</v>
      </c>
      <c r="D586" s="1">
        <v>164.75</v>
      </c>
      <c r="E586" s="1">
        <v>166.5</v>
      </c>
      <c r="F586" s="1">
        <v>171.65</v>
      </c>
      <c r="G586" s="1">
        <v>165.1</v>
      </c>
      <c r="H586" s="1">
        <v>170.75</v>
      </c>
      <c r="I586" s="1">
        <v>170.75</v>
      </c>
      <c r="J586" s="1">
        <v>168.99</v>
      </c>
      <c r="K586" s="1">
        <v>20142194</v>
      </c>
      <c r="L586" s="1">
        <v>3403852686.1500001</v>
      </c>
      <c r="M586" s="1">
        <v>152331</v>
      </c>
      <c r="N586" s="3">
        <f>IF(ISERR(LN(Table1523[[#This Row],[Close Price]]/I585)),"-",LN(Table1523[[#This Row],[Close Price]]/I585))</f>
        <v>3.5771325068282803E-2</v>
      </c>
    </row>
    <row r="587" spans="1:14" x14ac:dyDescent="0.3">
      <c r="A587" s="1" t="s">
        <v>38</v>
      </c>
      <c r="B587" s="1" t="s">
        <v>14</v>
      </c>
      <c r="C587" s="2">
        <v>43971</v>
      </c>
      <c r="D587" s="1">
        <v>170.75</v>
      </c>
      <c r="E587" s="1">
        <v>171.95</v>
      </c>
      <c r="F587" s="1">
        <v>177</v>
      </c>
      <c r="G587" s="1">
        <v>171</v>
      </c>
      <c r="H587" s="1">
        <v>175.7</v>
      </c>
      <c r="I587" s="1">
        <v>175.75</v>
      </c>
      <c r="J587" s="1">
        <v>175.24</v>
      </c>
      <c r="K587" s="1">
        <v>25320952</v>
      </c>
      <c r="L587" s="1">
        <v>4437243049.8500004</v>
      </c>
      <c r="M587" s="1">
        <v>191598</v>
      </c>
      <c r="N587" s="3">
        <f>IF(ISERR(LN(Table1523[[#This Row],[Close Price]]/I586)),"-",LN(Table1523[[#This Row],[Close Price]]/I586))</f>
        <v>2.8862032239874734E-2</v>
      </c>
    </row>
    <row r="588" spans="1:14" x14ac:dyDescent="0.3">
      <c r="A588" s="1" t="s">
        <v>38</v>
      </c>
      <c r="B588" s="1" t="s">
        <v>14</v>
      </c>
      <c r="C588" s="2">
        <v>43972</v>
      </c>
      <c r="D588" s="1">
        <v>175.75</v>
      </c>
      <c r="E588" s="1">
        <v>175.6</v>
      </c>
      <c r="F588" s="1">
        <v>190.45</v>
      </c>
      <c r="G588" s="1">
        <v>172.65</v>
      </c>
      <c r="H588" s="1">
        <v>188.2</v>
      </c>
      <c r="I588" s="1">
        <v>188.95</v>
      </c>
      <c r="J588" s="1">
        <v>184.33</v>
      </c>
      <c r="K588" s="1">
        <v>58382988</v>
      </c>
      <c r="L588" s="1">
        <v>10761507970.950001</v>
      </c>
      <c r="M588" s="1">
        <v>302533</v>
      </c>
      <c r="N588" s="3">
        <f>IF(ISERR(LN(Table1523[[#This Row],[Close Price]]/I587)),"-",LN(Table1523[[#This Row],[Close Price]]/I587))</f>
        <v>7.2419899104723642E-2</v>
      </c>
    </row>
    <row r="589" spans="1:14" x14ac:dyDescent="0.3">
      <c r="A589" s="1" t="s">
        <v>38</v>
      </c>
      <c r="B589" s="1" t="s">
        <v>14</v>
      </c>
      <c r="C589" s="2">
        <v>43973</v>
      </c>
      <c r="D589" s="1">
        <v>188.95</v>
      </c>
      <c r="E589" s="1">
        <v>188</v>
      </c>
      <c r="F589" s="1">
        <v>191.9</v>
      </c>
      <c r="G589" s="1">
        <v>184.6</v>
      </c>
      <c r="H589" s="1">
        <v>186.7</v>
      </c>
      <c r="I589" s="1">
        <v>186.35</v>
      </c>
      <c r="J589" s="1">
        <v>187.26</v>
      </c>
      <c r="K589" s="1">
        <v>39013806</v>
      </c>
      <c r="L589" s="1">
        <v>7305887869.25</v>
      </c>
      <c r="M589" s="1">
        <v>222297</v>
      </c>
      <c r="N589" s="3">
        <f>IF(ISERR(LN(Table1523[[#This Row],[Close Price]]/I588)),"-",LN(Table1523[[#This Row],[Close Price]]/I588))</f>
        <v>-1.3855803870230544E-2</v>
      </c>
    </row>
    <row r="590" spans="1:14" x14ac:dyDescent="0.3">
      <c r="A590" s="1" t="s">
        <v>38</v>
      </c>
      <c r="B590" s="1" t="s">
        <v>14</v>
      </c>
      <c r="C590" s="2">
        <v>43977</v>
      </c>
      <c r="D590" s="1">
        <v>186.35</v>
      </c>
      <c r="E590" s="1">
        <v>190</v>
      </c>
      <c r="F590" s="1">
        <v>194.95</v>
      </c>
      <c r="G590" s="1">
        <v>187.8</v>
      </c>
      <c r="H590" s="1">
        <v>191.6</v>
      </c>
      <c r="I590" s="1">
        <v>191.7</v>
      </c>
      <c r="J590" s="1">
        <v>191.31</v>
      </c>
      <c r="K590" s="1">
        <v>53235758</v>
      </c>
      <c r="L590" s="1">
        <v>10184300252.549999</v>
      </c>
      <c r="M590" s="1">
        <v>315054</v>
      </c>
      <c r="N590" s="3">
        <f>IF(ISERR(LN(Table1523[[#This Row],[Close Price]]/I589)),"-",LN(Table1523[[#This Row],[Close Price]]/I589))</f>
        <v>2.8305024126331416E-2</v>
      </c>
    </row>
    <row r="591" spans="1:14" x14ac:dyDescent="0.3">
      <c r="A591" s="1" t="s">
        <v>38</v>
      </c>
      <c r="B591" s="1" t="s">
        <v>14</v>
      </c>
      <c r="C591" s="2">
        <v>43978</v>
      </c>
      <c r="D591" s="1">
        <v>191.7</v>
      </c>
      <c r="E591" s="1">
        <v>192.5</v>
      </c>
      <c r="F591" s="1">
        <v>193.9</v>
      </c>
      <c r="G591" s="1">
        <v>186.9</v>
      </c>
      <c r="H591" s="1">
        <v>192.45</v>
      </c>
      <c r="I591" s="1">
        <v>192.15</v>
      </c>
      <c r="J591" s="1">
        <v>190.6</v>
      </c>
      <c r="K591" s="1">
        <v>24546312</v>
      </c>
      <c r="L591" s="1">
        <v>4678558068.8000002</v>
      </c>
      <c r="M591" s="1">
        <v>150179</v>
      </c>
      <c r="N591" s="3">
        <f>IF(ISERR(LN(Table1523[[#This Row],[Close Price]]/I590)),"-",LN(Table1523[[#This Row],[Close Price]]/I590))</f>
        <v>2.3446669592542763E-3</v>
      </c>
    </row>
    <row r="592" spans="1:14" x14ac:dyDescent="0.3">
      <c r="A592" s="1" t="s">
        <v>38</v>
      </c>
      <c r="B592" s="1" t="s">
        <v>14</v>
      </c>
      <c r="C592" s="2">
        <v>43979</v>
      </c>
      <c r="D592" s="1">
        <v>192.15</v>
      </c>
      <c r="E592" s="1">
        <v>192.3</v>
      </c>
      <c r="F592" s="1">
        <v>192.9</v>
      </c>
      <c r="G592" s="1">
        <v>189</v>
      </c>
      <c r="H592" s="1">
        <v>191</v>
      </c>
      <c r="I592" s="1">
        <v>190.65</v>
      </c>
      <c r="J592" s="1">
        <v>190.08</v>
      </c>
      <c r="K592" s="1">
        <v>24579385</v>
      </c>
      <c r="L592" s="1">
        <v>4672098928.3500004</v>
      </c>
      <c r="M592" s="1">
        <v>132770</v>
      </c>
      <c r="N592" s="3">
        <f>IF(ISERR(LN(Table1523[[#This Row],[Close Price]]/I591)),"-",LN(Table1523[[#This Row],[Close Price]]/I591))</f>
        <v>-7.8370307072802049E-3</v>
      </c>
    </row>
    <row r="593" spans="1:14" x14ac:dyDescent="0.3">
      <c r="A593" s="1" t="s">
        <v>38</v>
      </c>
      <c r="B593" s="1" t="s">
        <v>14</v>
      </c>
      <c r="C593" s="2">
        <v>43980</v>
      </c>
      <c r="D593" s="1">
        <v>190.65</v>
      </c>
      <c r="E593" s="1">
        <v>190.45</v>
      </c>
      <c r="F593" s="1">
        <v>198</v>
      </c>
      <c r="G593" s="1">
        <v>189</v>
      </c>
      <c r="H593" s="1">
        <v>197.1</v>
      </c>
      <c r="I593" s="1">
        <v>197.35</v>
      </c>
      <c r="J593" s="1">
        <v>195.45</v>
      </c>
      <c r="K593" s="1">
        <v>35836696</v>
      </c>
      <c r="L593" s="1">
        <v>7004204895.6999998</v>
      </c>
      <c r="M593" s="1">
        <v>204489</v>
      </c>
      <c r="N593" s="3">
        <f>IF(ISERR(LN(Table1523[[#This Row],[Close Price]]/I592)),"-",LN(Table1523[[#This Row],[Close Price]]/I592))</f>
        <v>3.4539515805283381E-2</v>
      </c>
    </row>
    <row r="594" spans="1:14" x14ac:dyDescent="0.3">
      <c r="A594" s="1" t="s">
        <v>38</v>
      </c>
      <c r="B594" s="1" t="s">
        <v>14</v>
      </c>
      <c r="C594" s="2">
        <v>43983</v>
      </c>
      <c r="D594" s="1">
        <v>197.35</v>
      </c>
      <c r="E594" s="1">
        <v>201</v>
      </c>
      <c r="F594" s="1">
        <v>205.25</v>
      </c>
      <c r="G594" s="1">
        <v>199</v>
      </c>
      <c r="H594" s="1">
        <v>200.5</v>
      </c>
      <c r="I594" s="1">
        <v>200.55</v>
      </c>
      <c r="J594" s="1">
        <v>202.34</v>
      </c>
      <c r="K594" s="1">
        <v>28509025</v>
      </c>
      <c r="L594" s="1">
        <v>5768484154.1999998</v>
      </c>
      <c r="M594" s="1">
        <v>213104</v>
      </c>
      <c r="N594" s="3">
        <f>IF(ISERR(LN(Table1523[[#This Row],[Close Price]]/I593)),"-",LN(Table1523[[#This Row],[Close Price]]/I593))</f>
        <v>1.6084790107205933E-2</v>
      </c>
    </row>
    <row r="595" spans="1:14" x14ac:dyDescent="0.3">
      <c r="A595" s="1" t="s">
        <v>38</v>
      </c>
      <c r="B595" s="1" t="s">
        <v>14</v>
      </c>
      <c r="C595" s="2">
        <v>43984</v>
      </c>
      <c r="D595" s="1">
        <v>200.55</v>
      </c>
      <c r="E595" s="1">
        <v>201.9</v>
      </c>
      <c r="F595" s="1">
        <v>201.9</v>
      </c>
      <c r="G595" s="1">
        <v>196.7</v>
      </c>
      <c r="H595" s="1">
        <v>198</v>
      </c>
      <c r="I595" s="1">
        <v>197.25</v>
      </c>
      <c r="J595" s="1">
        <v>199.21</v>
      </c>
      <c r="K595" s="1">
        <v>22631743</v>
      </c>
      <c r="L595" s="1">
        <v>4508515697.1499996</v>
      </c>
      <c r="M595" s="1">
        <v>152276</v>
      </c>
      <c r="N595" s="3">
        <f>IF(ISERR(LN(Table1523[[#This Row],[Close Price]]/I594)),"-",LN(Table1523[[#This Row],[Close Price]]/I594))</f>
        <v>-1.6591632490078303E-2</v>
      </c>
    </row>
    <row r="596" spans="1:14" x14ac:dyDescent="0.3">
      <c r="A596" s="1" t="s">
        <v>38</v>
      </c>
      <c r="B596" s="1" t="s">
        <v>14</v>
      </c>
      <c r="C596" s="2">
        <v>43985</v>
      </c>
      <c r="D596" s="1">
        <v>197.25</v>
      </c>
      <c r="E596" s="1">
        <v>200</v>
      </c>
      <c r="F596" s="1">
        <v>200.9</v>
      </c>
      <c r="G596" s="1">
        <v>195.6</v>
      </c>
      <c r="H596" s="1">
        <v>197.45</v>
      </c>
      <c r="I596" s="1">
        <v>196.7</v>
      </c>
      <c r="J596" s="1">
        <v>198.54</v>
      </c>
      <c r="K596" s="1">
        <v>18979339</v>
      </c>
      <c r="L596" s="1">
        <v>3768208344.1500001</v>
      </c>
      <c r="M596" s="1">
        <v>125283</v>
      </c>
      <c r="N596" s="3">
        <f>IF(ISERR(LN(Table1523[[#This Row],[Close Price]]/I595)),"-",LN(Table1523[[#This Row],[Close Price]]/I595))</f>
        <v>-2.7922343309702761E-3</v>
      </c>
    </row>
    <row r="597" spans="1:14" x14ac:dyDescent="0.3">
      <c r="A597" s="1" t="s">
        <v>38</v>
      </c>
      <c r="B597" s="1" t="s">
        <v>14</v>
      </c>
      <c r="C597" s="2">
        <v>43986</v>
      </c>
      <c r="D597" s="1">
        <v>196.7</v>
      </c>
      <c r="E597" s="1">
        <v>197.75</v>
      </c>
      <c r="F597" s="1">
        <v>202.5</v>
      </c>
      <c r="G597" s="1">
        <v>195</v>
      </c>
      <c r="H597" s="1">
        <v>200</v>
      </c>
      <c r="I597" s="1">
        <v>200.15</v>
      </c>
      <c r="J597" s="1">
        <v>198.47</v>
      </c>
      <c r="K597" s="1">
        <v>21999875</v>
      </c>
      <c r="L597" s="1">
        <v>4366301845.75</v>
      </c>
      <c r="M597" s="1">
        <v>139109</v>
      </c>
      <c r="N597" s="3">
        <f>IF(ISERR(LN(Table1523[[#This Row],[Close Price]]/I596)),"-",LN(Table1523[[#This Row],[Close Price]]/I596))</f>
        <v>1.7387360043569316E-2</v>
      </c>
    </row>
    <row r="598" spans="1:14" x14ac:dyDescent="0.3">
      <c r="A598" s="1" t="s">
        <v>38</v>
      </c>
      <c r="B598" s="1" t="s">
        <v>14</v>
      </c>
      <c r="C598" s="2">
        <v>43987</v>
      </c>
      <c r="D598" s="1">
        <v>200.15</v>
      </c>
      <c r="E598" s="1">
        <v>201.8</v>
      </c>
      <c r="F598" s="1">
        <v>202</v>
      </c>
      <c r="G598" s="1">
        <v>198.65</v>
      </c>
      <c r="H598" s="1">
        <v>200.25</v>
      </c>
      <c r="I598" s="1">
        <v>200</v>
      </c>
      <c r="J598" s="1">
        <v>200.33</v>
      </c>
      <c r="K598" s="1">
        <v>14632889</v>
      </c>
      <c r="L598" s="1">
        <v>2931388491.5</v>
      </c>
      <c r="M598" s="1">
        <v>108844</v>
      </c>
      <c r="N598" s="3">
        <f>IF(ISERR(LN(Table1523[[#This Row],[Close Price]]/I597)),"-",LN(Table1523[[#This Row],[Close Price]]/I597))</f>
        <v>-7.4971889054601922E-4</v>
      </c>
    </row>
    <row r="599" spans="1:14" x14ac:dyDescent="0.3">
      <c r="A599" s="1" t="s">
        <v>38</v>
      </c>
      <c r="B599" s="1" t="s">
        <v>14</v>
      </c>
      <c r="C599" s="2">
        <v>43990</v>
      </c>
      <c r="D599" s="1">
        <v>200</v>
      </c>
      <c r="E599" s="1">
        <v>202.9</v>
      </c>
      <c r="F599" s="1">
        <v>203.65</v>
      </c>
      <c r="G599" s="1">
        <v>197</v>
      </c>
      <c r="H599" s="1">
        <v>197.4</v>
      </c>
      <c r="I599" s="1">
        <v>197.65</v>
      </c>
      <c r="J599" s="1">
        <v>199.98</v>
      </c>
      <c r="K599" s="1">
        <v>19555380</v>
      </c>
      <c r="L599" s="1">
        <v>3910759849.8499999</v>
      </c>
      <c r="M599" s="1">
        <v>147273</v>
      </c>
      <c r="N599" s="3">
        <f>IF(ISERR(LN(Table1523[[#This Row],[Close Price]]/I598)),"-",LN(Table1523[[#This Row],[Close Price]]/I598))</f>
        <v>-1.1819576805342086E-2</v>
      </c>
    </row>
    <row r="600" spans="1:14" x14ac:dyDescent="0.3">
      <c r="A600" s="1" t="s">
        <v>38</v>
      </c>
      <c r="B600" s="1" t="s">
        <v>14</v>
      </c>
      <c r="C600" s="2">
        <v>43991</v>
      </c>
      <c r="D600" s="1">
        <v>197.65</v>
      </c>
      <c r="E600" s="1">
        <v>198.25</v>
      </c>
      <c r="F600" s="1">
        <v>206.2</v>
      </c>
      <c r="G600" s="1">
        <v>197.65</v>
      </c>
      <c r="H600" s="1">
        <v>198.3</v>
      </c>
      <c r="I600" s="1">
        <v>198.5</v>
      </c>
      <c r="J600" s="1">
        <v>202.14</v>
      </c>
      <c r="K600" s="1">
        <v>39914936</v>
      </c>
      <c r="L600" s="1">
        <v>8068441918.5</v>
      </c>
      <c r="M600" s="1">
        <v>264818</v>
      </c>
      <c r="N600" s="3">
        <f>IF(ISERR(LN(Table1523[[#This Row],[Close Price]]/I599)),"-",LN(Table1523[[#This Row],[Close Price]]/I599))</f>
        <v>4.291310384550483E-3</v>
      </c>
    </row>
    <row r="601" spans="1:14" x14ac:dyDescent="0.3">
      <c r="A601" s="1" t="s">
        <v>38</v>
      </c>
      <c r="B601" s="1" t="s">
        <v>14</v>
      </c>
      <c r="C601" s="2">
        <v>43992</v>
      </c>
      <c r="D601" s="1">
        <v>198.5</v>
      </c>
      <c r="E601" s="1">
        <v>199.45</v>
      </c>
      <c r="F601" s="1">
        <v>203.15</v>
      </c>
      <c r="G601" s="1">
        <v>198.3</v>
      </c>
      <c r="H601" s="1">
        <v>199.5</v>
      </c>
      <c r="I601" s="1">
        <v>199.05</v>
      </c>
      <c r="J601" s="1">
        <v>200.59</v>
      </c>
      <c r="K601" s="1">
        <v>27204677</v>
      </c>
      <c r="L601" s="1">
        <v>5456896008.8500004</v>
      </c>
      <c r="M601" s="1">
        <v>158372</v>
      </c>
      <c r="N601" s="3">
        <f>IF(ISERR(LN(Table1523[[#This Row],[Close Price]]/I600)),"-",LN(Table1523[[#This Row],[Close Price]]/I600))</f>
        <v>2.7669493190811681E-3</v>
      </c>
    </row>
    <row r="602" spans="1:14" x14ac:dyDescent="0.3">
      <c r="A602" s="1" t="s">
        <v>38</v>
      </c>
      <c r="B602" s="1" t="s">
        <v>14</v>
      </c>
      <c r="C602" s="2">
        <v>43993</v>
      </c>
      <c r="D602" s="1">
        <v>199.05</v>
      </c>
      <c r="E602" s="1">
        <v>200</v>
      </c>
      <c r="F602" s="1">
        <v>201.25</v>
      </c>
      <c r="G602" s="1">
        <v>193.6</v>
      </c>
      <c r="H602" s="1">
        <v>194.65</v>
      </c>
      <c r="I602" s="1">
        <v>194.25</v>
      </c>
      <c r="J602" s="1">
        <v>197.64</v>
      </c>
      <c r="K602" s="1">
        <v>19847762</v>
      </c>
      <c r="L602" s="1">
        <v>3922656137.8499999</v>
      </c>
      <c r="M602" s="1">
        <v>136178</v>
      </c>
      <c r="N602" s="3">
        <f>IF(ISERR(LN(Table1523[[#This Row],[Close Price]]/I601)),"-",LN(Table1523[[#This Row],[Close Price]]/I601))</f>
        <v>-2.4410060198569429E-2</v>
      </c>
    </row>
    <row r="603" spans="1:14" x14ac:dyDescent="0.3">
      <c r="A603" s="1" t="s">
        <v>38</v>
      </c>
      <c r="B603" s="1" t="s">
        <v>14</v>
      </c>
      <c r="C603" s="2">
        <v>43994</v>
      </c>
      <c r="D603" s="1">
        <v>194.25</v>
      </c>
      <c r="E603" s="1">
        <v>188.95</v>
      </c>
      <c r="F603" s="1">
        <v>195.2</v>
      </c>
      <c r="G603" s="1">
        <v>187.85</v>
      </c>
      <c r="H603" s="1">
        <v>193.95</v>
      </c>
      <c r="I603" s="1">
        <v>193.9</v>
      </c>
      <c r="J603" s="1">
        <v>192.14</v>
      </c>
      <c r="K603" s="1">
        <v>22562987</v>
      </c>
      <c r="L603" s="1">
        <v>4335235500.3999996</v>
      </c>
      <c r="M603" s="1">
        <v>132980</v>
      </c>
      <c r="N603" s="3">
        <f>IF(ISERR(LN(Table1523[[#This Row],[Close Price]]/I602)),"-",LN(Table1523[[#This Row],[Close Price]]/I602))</f>
        <v>-1.8034269991506827E-3</v>
      </c>
    </row>
    <row r="604" spans="1:14" x14ac:dyDescent="0.3">
      <c r="A604" s="1" t="s">
        <v>38</v>
      </c>
      <c r="B604" s="1" t="s">
        <v>14</v>
      </c>
      <c r="C604" s="2">
        <v>43997</v>
      </c>
      <c r="D604" s="1">
        <v>193.9</v>
      </c>
      <c r="E604" s="1">
        <v>193.9</v>
      </c>
      <c r="F604" s="1">
        <v>193.95</v>
      </c>
      <c r="G604" s="1">
        <v>186.3</v>
      </c>
      <c r="H604" s="1">
        <v>187.5</v>
      </c>
      <c r="I604" s="1">
        <v>187.2</v>
      </c>
      <c r="J604" s="1">
        <v>188.93</v>
      </c>
      <c r="K604" s="1">
        <v>24463651</v>
      </c>
      <c r="L604" s="1">
        <v>4621991313.25</v>
      </c>
      <c r="M604" s="1">
        <v>188440</v>
      </c>
      <c r="N604" s="3">
        <f>IF(ISERR(LN(Table1523[[#This Row],[Close Price]]/I603)),"-",LN(Table1523[[#This Row],[Close Price]]/I603))</f>
        <v>-3.5164998205114512E-2</v>
      </c>
    </row>
    <row r="605" spans="1:14" x14ac:dyDescent="0.3">
      <c r="A605" s="1" t="s">
        <v>38</v>
      </c>
      <c r="B605" s="1" t="s">
        <v>14</v>
      </c>
      <c r="C605" s="2">
        <v>43998</v>
      </c>
      <c r="D605" s="1">
        <v>187.2</v>
      </c>
      <c r="E605" s="1">
        <v>190.8</v>
      </c>
      <c r="F605" s="1">
        <v>190.95</v>
      </c>
      <c r="G605" s="1">
        <v>181.9</v>
      </c>
      <c r="H605" s="1">
        <v>184.6</v>
      </c>
      <c r="I605" s="1">
        <v>185</v>
      </c>
      <c r="J605" s="1">
        <v>185.91</v>
      </c>
      <c r="K605" s="1">
        <v>27637395</v>
      </c>
      <c r="L605" s="1">
        <v>5138168584.5500002</v>
      </c>
      <c r="M605" s="1">
        <v>175837</v>
      </c>
      <c r="N605" s="3">
        <f>IF(ISERR(LN(Table1523[[#This Row],[Close Price]]/I604)),"-",LN(Table1523[[#This Row],[Close Price]]/I604))</f>
        <v>-1.1821738965166811E-2</v>
      </c>
    </row>
    <row r="606" spans="1:14" x14ac:dyDescent="0.3">
      <c r="A606" s="1" t="s">
        <v>38</v>
      </c>
      <c r="B606" s="1" t="s">
        <v>14</v>
      </c>
      <c r="C606" s="2">
        <v>43999</v>
      </c>
      <c r="D606" s="1">
        <v>185</v>
      </c>
      <c r="E606" s="1">
        <v>184</v>
      </c>
      <c r="F606" s="1">
        <v>185</v>
      </c>
      <c r="G606" s="1">
        <v>180.7</v>
      </c>
      <c r="H606" s="1">
        <v>180.95</v>
      </c>
      <c r="I606" s="1">
        <v>181.2</v>
      </c>
      <c r="J606" s="1">
        <v>182.94</v>
      </c>
      <c r="K606" s="1">
        <v>24028372</v>
      </c>
      <c r="L606" s="1">
        <v>4395858443.6999998</v>
      </c>
      <c r="M606" s="1">
        <v>158240</v>
      </c>
      <c r="N606" s="3">
        <f>IF(ISERR(LN(Table1523[[#This Row],[Close Price]]/I605)),"-",LN(Table1523[[#This Row],[Close Price]]/I605))</f>
        <v>-2.0754431469445875E-2</v>
      </c>
    </row>
    <row r="607" spans="1:14" x14ac:dyDescent="0.3">
      <c r="A607" s="1" t="s">
        <v>38</v>
      </c>
      <c r="B607" s="1" t="s">
        <v>14</v>
      </c>
      <c r="C607" s="2">
        <v>44000</v>
      </c>
      <c r="D607" s="1">
        <v>181.2</v>
      </c>
      <c r="E607" s="1">
        <v>181.2</v>
      </c>
      <c r="F607" s="1">
        <v>187.5</v>
      </c>
      <c r="G607" s="1">
        <v>180.7</v>
      </c>
      <c r="H607" s="1">
        <v>187</v>
      </c>
      <c r="I607" s="1">
        <v>186.6</v>
      </c>
      <c r="J607" s="1">
        <v>185.23</v>
      </c>
      <c r="K607" s="1">
        <v>28887658</v>
      </c>
      <c r="L607" s="1">
        <v>5350992635.8000002</v>
      </c>
      <c r="M607" s="1">
        <v>161396</v>
      </c>
      <c r="N607" s="3">
        <f>IF(ISERR(LN(Table1523[[#This Row],[Close Price]]/I606)),"-",LN(Table1523[[#This Row],[Close Price]]/I606))</f>
        <v>2.9365894804364537E-2</v>
      </c>
    </row>
    <row r="608" spans="1:14" x14ac:dyDescent="0.3">
      <c r="A608" s="1" t="s">
        <v>38</v>
      </c>
      <c r="B608" s="1" t="s">
        <v>14</v>
      </c>
      <c r="C608" s="2">
        <v>44001</v>
      </c>
      <c r="D608" s="1">
        <v>186.6</v>
      </c>
      <c r="E608" s="1">
        <v>187.1</v>
      </c>
      <c r="F608" s="1">
        <v>187.95</v>
      </c>
      <c r="G608" s="1">
        <v>183.6</v>
      </c>
      <c r="H608" s="1">
        <v>184.5</v>
      </c>
      <c r="I608" s="1">
        <v>184.05</v>
      </c>
      <c r="J608" s="1">
        <v>184.69</v>
      </c>
      <c r="K608" s="1">
        <v>30531484</v>
      </c>
      <c r="L608" s="1">
        <v>5638956798.1499996</v>
      </c>
      <c r="M608" s="1">
        <v>149109</v>
      </c>
      <c r="N608" s="3">
        <f>IF(ISERR(LN(Table1523[[#This Row],[Close Price]]/I607)),"-",LN(Table1523[[#This Row],[Close Price]]/I607))</f>
        <v>-1.3759828588213233E-2</v>
      </c>
    </row>
    <row r="609" spans="1:14" x14ac:dyDescent="0.3">
      <c r="A609" s="1" t="s">
        <v>38</v>
      </c>
      <c r="B609" s="1" t="s">
        <v>14</v>
      </c>
      <c r="C609" s="2">
        <v>44004</v>
      </c>
      <c r="D609" s="1">
        <v>184.05</v>
      </c>
      <c r="E609" s="1">
        <v>186.5</v>
      </c>
      <c r="F609" s="1">
        <v>187.5</v>
      </c>
      <c r="G609" s="1">
        <v>183.15</v>
      </c>
      <c r="H609" s="1">
        <v>184.95</v>
      </c>
      <c r="I609" s="1">
        <v>185</v>
      </c>
      <c r="J609" s="1">
        <v>184.96</v>
      </c>
      <c r="K609" s="1">
        <v>31396392</v>
      </c>
      <c r="L609" s="1">
        <v>5807042271.6499996</v>
      </c>
      <c r="M609" s="1">
        <v>202541</v>
      </c>
      <c r="N609" s="3">
        <f>IF(ISERR(LN(Table1523[[#This Row],[Close Price]]/I608)),"-",LN(Table1523[[#This Row],[Close Price]]/I608))</f>
        <v>5.1483652532945791E-3</v>
      </c>
    </row>
    <row r="610" spans="1:14" x14ac:dyDescent="0.3">
      <c r="A610" s="1" t="s">
        <v>38</v>
      </c>
      <c r="B610" s="1" t="s">
        <v>14</v>
      </c>
      <c r="C610" s="2">
        <v>44005</v>
      </c>
      <c r="D610" s="1">
        <v>185</v>
      </c>
      <c r="E610" s="1">
        <v>185.4</v>
      </c>
      <c r="F610" s="1">
        <v>187.5</v>
      </c>
      <c r="G610" s="1">
        <v>184.75</v>
      </c>
      <c r="H610" s="1">
        <v>186</v>
      </c>
      <c r="I610" s="1">
        <v>185.85</v>
      </c>
      <c r="J610" s="1">
        <v>186.05</v>
      </c>
      <c r="K610" s="1">
        <v>26547403</v>
      </c>
      <c r="L610" s="1">
        <v>4939039080</v>
      </c>
      <c r="M610" s="1">
        <v>130988</v>
      </c>
      <c r="N610" s="3">
        <f>IF(ISERR(LN(Table1523[[#This Row],[Close Price]]/I609)),"-",LN(Table1523[[#This Row],[Close Price]]/I609))</f>
        <v>4.5840716649363901E-3</v>
      </c>
    </row>
    <row r="611" spans="1:14" x14ac:dyDescent="0.3">
      <c r="A611" s="1" t="s">
        <v>38</v>
      </c>
      <c r="B611" s="1" t="s">
        <v>14</v>
      </c>
      <c r="C611" s="2">
        <v>44006</v>
      </c>
      <c r="D611" s="1">
        <v>185.85</v>
      </c>
      <c r="E611" s="1">
        <v>187.4</v>
      </c>
      <c r="F611" s="1">
        <v>194.7</v>
      </c>
      <c r="G611" s="1">
        <v>186.15</v>
      </c>
      <c r="H611" s="1">
        <v>192.1</v>
      </c>
      <c r="I611" s="1">
        <v>191.85</v>
      </c>
      <c r="J611" s="1">
        <v>192.37</v>
      </c>
      <c r="K611" s="1">
        <v>54653037</v>
      </c>
      <c r="L611" s="1">
        <v>10513509538.4</v>
      </c>
      <c r="M611" s="1">
        <v>288784</v>
      </c>
      <c r="N611" s="3">
        <f>IF(ISERR(LN(Table1523[[#This Row],[Close Price]]/I610)),"-",LN(Table1523[[#This Row],[Close Price]]/I610))</f>
        <v>3.1773919949700136E-2</v>
      </c>
    </row>
    <row r="612" spans="1:14" x14ac:dyDescent="0.3">
      <c r="A612" s="1" t="s">
        <v>38</v>
      </c>
      <c r="B612" s="1" t="s">
        <v>14</v>
      </c>
      <c r="C612" s="2">
        <v>44007</v>
      </c>
      <c r="D612" s="1">
        <v>191.85</v>
      </c>
      <c r="E612" s="1">
        <v>192.25</v>
      </c>
      <c r="F612" s="1">
        <v>203.5</v>
      </c>
      <c r="G612" s="1">
        <v>191.65</v>
      </c>
      <c r="H612" s="1">
        <v>202.5</v>
      </c>
      <c r="I612" s="1">
        <v>202.1</v>
      </c>
      <c r="J612" s="1">
        <v>198.36</v>
      </c>
      <c r="K612" s="1">
        <v>75575878</v>
      </c>
      <c r="L612" s="1">
        <v>14991285884.35</v>
      </c>
      <c r="M612" s="1">
        <v>385549</v>
      </c>
      <c r="N612" s="3">
        <f>IF(ISERR(LN(Table1523[[#This Row],[Close Price]]/I611)),"-",LN(Table1523[[#This Row],[Close Price]]/I611))</f>
        <v>5.2048807716613875E-2</v>
      </c>
    </row>
    <row r="613" spans="1:14" x14ac:dyDescent="0.3">
      <c r="A613" s="1" t="s">
        <v>38</v>
      </c>
      <c r="B613" s="1" t="s">
        <v>14</v>
      </c>
      <c r="C613" s="2">
        <v>44008</v>
      </c>
      <c r="D613" s="1">
        <v>202.1</v>
      </c>
      <c r="E613" s="1">
        <v>206</v>
      </c>
      <c r="F613" s="1">
        <v>209.4</v>
      </c>
      <c r="G613" s="1">
        <v>193.3</v>
      </c>
      <c r="H613" s="1">
        <v>195.9</v>
      </c>
      <c r="I613" s="1">
        <v>195.2</v>
      </c>
      <c r="J613" s="1">
        <v>199.94</v>
      </c>
      <c r="K613" s="1">
        <v>71957460</v>
      </c>
      <c r="L613" s="1">
        <v>14387301617.549999</v>
      </c>
      <c r="M613" s="1">
        <v>358652</v>
      </c>
      <c r="N613" s="3">
        <f>IF(ISERR(LN(Table1523[[#This Row],[Close Price]]/I612)),"-",LN(Table1523[[#This Row],[Close Price]]/I612))</f>
        <v>-3.473795043058326E-2</v>
      </c>
    </row>
    <row r="614" spans="1:14" x14ac:dyDescent="0.3">
      <c r="A614" s="1" t="s">
        <v>38</v>
      </c>
      <c r="B614" s="1" t="s">
        <v>14</v>
      </c>
      <c r="C614" s="2">
        <v>44011</v>
      </c>
      <c r="D614" s="1">
        <v>195.2</v>
      </c>
      <c r="E614" s="1">
        <v>202.5</v>
      </c>
      <c r="F614" s="1">
        <v>203</v>
      </c>
      <c r="G614" s="1">
        <v>196.2</v>
      </c>
      <c r="H614" s="1">
        <v>197.6</v>
      </c>
      <c r="I614" s="1">
        <v>197.25</v>
      </c>
      <c r="J614" s="1">
        <v>198.59</v>
      </c>
      <c r="K614" s="1">
        <v>91504651</v>
      </c>
      <c r="L614" s="1">
        <v>18171721612.75</v>
      </c>
      <c r="M614" s="1">
        <v>388040</v>
      </c>
      <c r="N614" s="3">
        <f>IF(ISERR(LN(Table1523[[#This Row],[Close Price]]/I613)),"-",LN(Table1523[[#This Row],[Close Price]]/I613))</f>
        <v>1.0447285746991466E-2</v>
      </c>
    </row>
    <row r="615" spans="1:14" x14ac:dyDescent="0.3">
      <c r="A615" s="1" t="s">
        <v>38</v>
      </c>
      <c r="B615" s="1" t="s">
        <v>14</v>
      </c>
      <c r="C615" s="2">
        <v>44012</v>
      </c>
      <c r="D615" s="1">
        <v>197.25</v>
      </c>
      <c r="E615" s="1">
        <v>199.4</v>
      </c>
      <c r="F615" s="1">
        <v>199.4</v>
      </c>
      <c r="G615" s="1">
        <v>194</v>
      </c>
      <c r="H615" s="1">
        <v>195.25</v>
      </c>
      <c r="I615" s="1">
        <v>194.65</v>
      </c>
      <c r="J615" s="1">
        <v>196.2</v>
      </c>
      <c r="K615" s="1">
        <v>41216021</v>
      </c>
      <c r="L615" s="1">
        <v>8086601929.8999996</v>
      </c>
      <c r="M615" s="1">
        <v>160995</v>
      </c>
      <c r="N615" s="3">
        <f>IF(ISERR(LN(Table1523[[#This Row],[Close Price]]/I614)),"-",LN(Table1523[[#This Row],[Close Price]]/I614))</f>
        <v>-1.3268885669518808E-2</v>
      </c>
    </row>
    <row r="616" spans="1:14" x14ac:dyDescent="0.3">
      <c r="A616" s="1" t="s">
        <v>38</v>
      </c>
      <c r="B616" s="1" t="s">
        <v>14</v>
      </c>
      <c r="C616" s="2">
        <v>44013</v>
      </c>
      <c r="D616" s="1">
        <v>194.65</v>
      </c>
      <c r="E616" s="1">
        <v>194.65</v>
      </c>
      <c r="F616" s="1">
        <v>203.85</v>
      </c>
      <c r="G616" s="1">
        <v>194.65</v>
      </c>
      <c r="H616" s="1">
        <v>203.7</v>
      </c>
      <c r="I616" s="1">
        <v>202.9</v>
      </c>
      <c r="J616" s="1">
        <v>199.68</v>
      </c>
      <c r="K616" s="1">
        <v>44298379</v>
      </c>
      <c r="L616" s="1">
        <v>8845394570.1499996</v>
      </c>
      <c r="M616" s="1">
        <v>251854</v>
      </c>
      <c r="N616" s="3">
        <f>IF(ISERR(LN(Table1523[[#This Row],[Close Price]]/I615)),"-",LN(Table1523[[#This Row],[Close Price]]/I615))</f>
        <v>4.1510172775304402E-2</v>
      </c>
    </row>
    <row r="617" spans="1:14" x14ac:dyDescent="0.3">
      <c r="A617" s="1" t="s">
        <v>38</v>
      </c>
      <c r="B617" s="1" t="s">
        <v>14</v>
      </c>
      <c r="C617" s="2">
        <v>44014</v>
      </c>
      <c r="D617" s="1">
        <v>202.9</v>
      </c>
      <c r="E617" s="1">
        <v>204.45</v>
      </c>
      <c r="F617" s="1">
        <v>206.75</v>
      </c>
      <c r="G617" s="1">
        <v>202.55</v>
      </c>
      <c r="H617" s="1">
        <v>206.6</v>
      </c>
      <c r="I617" s="1">
        <v>205.85</v>
      </c>
      <c r="J617" s="1">
        <v>204.69</v>
      </c>
      <c r="K617" s="1">
        <v>39321517</v>
      </c>
      <c r="L617" s="1">
        <v>8048725871.5500002</v>
      </c>
      <c r="M617" s="1">
        <v>207180</v>
      </c>
      <c r="N617" s="3">
        <f>IF(ISERR(LN(Table1523[[#This Row],[Close Price]]/I616)),"-",LN(Table1523[[#This Row],[Close Price]]/I616))</f>
        <v>1.4434501384144472E-2</v>
      </c>
    </row>
    <row r="618" spans="1:14" x14ac:dyDescent="0.3">
      <c r="A618" s="1" t="s">
        <v>38</v>
      </c>
      <c r="B618" s="1" t="s">
        <v>14</v>
      </c>
      <c r="C618" s="2">
        <v>44015</v>
      </c>
      <c r="D618" s="1">
        <v>205.85</v>
      </c>
      <c r="E618" s="1">
        <v>208</v>
      </c>
      <c r="F618" s="1">
        <v>208.5</v>
      </c>
      <c r="G618" s="1">
        <v>206</v>
      </c>
      <c r="H618" s="1">
        <v>206.85</v>
      </c>
      <c r="I618" s="1">
        <v>207.55</v>
      </c>
      <c r="J618" s="1">
        <v>207.43</v>
      </c>
      <c r="K618" s="1">
        <v>37896333</v>
      </c>
      <c r="L618" s="1">
        <v>7860890243.5500002</v>
      </c>
      <c r="M618" s="1">
        <v>182591</v>
      </c>
      <c r="N618" s="3">
        <f>IF(ISERR(LN(Table1523[[#This Row],[Close Price]]/I617)),"-",LN(Table1523[[#This Row],[Close Price]]/I617))</f>
        <v>8.2245262831341249E-3</v>
      </c>
    </row>
    <row r="619" spans="1:14" x14ac:dyDescent="0.3">
      <c r="A619" s="1" t="s">
        <v>38</v>
      </c>
      <c r="B619" s="1" t="s">
        <v>14</v>
      </c>
      <c r="C619" s="2">
        <v>44018</v>
      </c>
      <c r="D619" s="1">
        <v>207.55</v>
      </c>
      <c r="E619" s="1">
        <v>200.35</v>
      </c>
      <c r="F619" s="1">
        <v>201.95</v>
      </c>
      <c r="G619" s="1">
        <v>198.95</v>
      </c>
      <c r="H619" s="1">
        <v>200.45</v>
      </c>
      <c r="I619" s="1">
        <v>199.8</v>
      </c>
      <c r="J619" s="1">
        <v>200.24</v>
      </c>
      <c r="K619" s="1">
        <v>34710608</v>
      </c>
      <c r="L619" s="1">
        <v>6950348407.0500002</v>
      </c>
      <c r="M619" s="1">
        <v>207930</v>
      </c>
      <c r="N619" s="3">
        <f>IF(ISERR(LN(Table1523[[#This Row],[Close Price]]/I618)),"-",LN(Table1523[[#This Row],[Close Price]]/I618))</f>
        <v>-3.8055408284594631E-2</v>
      </c>
    </row>
    <row r="620" spans="1:14" x14ac:dyDescent="0.3">
      <c r="A620" s="1" t="s">
        <v>38</v>
      </c>
      <c r="B620" s="1" t="s">
        <v>14</v>
      </c>
      <c r="C620" s="2">
        <v>44019</v>
      </c>
      <c r="D620" s="1">
        <v>199.8</v>
      </c>
      <c r="E620" s="1">
        <v>200</v>
      </c>
      <c r="F620" s="1">
        <v>200.5</v>
      </c>
      <c r="G620" s="1">
        <v>194</v>
      </c>
      <c r="H620" s="1">
        <v>194.5</v>
      </c>
      <c r="I620" s="1">
        <v>194.25</v>
      </c>
      <c r="J620" s="1">
        <v>195.53</v>
      </c>
      <c r="K620" s="1">
        <v>31282844</v>
      </c>
      <c r="L620" s="1">
        <v>6116701205.1000004</v>
      </c>
      <c r="M620" s="1">
        <v>236305</v>
      </c>
      <c r="N620" s="3">
        <f>IF(ISERR(LN(Table1523[[#This Row],[Close Price]]/I619)),"-",LN(Table1523[[#This Row],[Close Price]]/I619))</f>
        <v>-2.8170876966696335E-2</v>
      </c>
    </row>
    <row r="621" spans="1:14" x14ac:dyDescent="0.3">
      <c r="A621" s="1" t="s">
        <v>38</v>
      </c>
      <c r="B621" s="1" t="s">
        <v>14</v>
      </c>
      <c r="C621" s="2">
        <v>44020</v>
      </c>
      <c r="D621" s="1">
        <v>194.25</v>
      </c>
      <c r="E621" s="1">
        <v>194.25</v>
      </c>
      <c r="F621" s="1">
        <v>197.95</v>
      </c>
      <c r="G621" s="1">
        <v>194.25</v>
      </c>
      <c r="H621" s="1">
        <v>196.4</v>
      </c>
      <c r="I621" s="1">
        <v>196.3</v>
      </c>
      <c r="J621" s="1">
        <v>196.7</v>
      </c>
      <c r="K621" s="1">
        <v>21276389</v>
      </c>
      <c r="L621" s="1">
        <v>4184987357.5500002</v>
      </c>
      <c r="M621" s="1">
        <v>146793</v>
      </c>
      <c r="N621" s="3">
        <f>IF(ISERR(LN(Table1523[[#This Row],[Close Price]]/I620)),"-",LN(Table1523[[#This Row],[Close Price]]/I620))</f>
        <v>1.0498112034658641E-2</v>
      </c>
    </row>
    <row r="622" spans="1:14" x14ac:dyDescent="0.3">
      <c r="A622" s="1" t="s">
        <v>38</v>
      </c>
      <c r="B622" s="1" t="s">
        <v>14</v>
      </c>
      <c r="C622" s="2">
        <v>44021</v>
      </c>
      <c r="D622" s="1">
        <v>196.3</v>
      </c>
      <c r="E622" s="1">
        <v>196.9</v>
      </c>
      <c r="F622" s="1">
        <v>197</v>
      </c>
      <c r="G622" s="1">
        <v>194.15</v>
      </c>
      <c r="H622" s="1">
        <v>196</v>
      </c>
      <c r="I622" s="1">
        <v>195.45</v>
      </c>
      <c r="J622" s="1">
        <v>195.09</v>
      </c>
      <c r="K622" s="1">
        <v>18769881</v>
      </c>
      <c r="L622" s="1">
        <v>3661866245.75</v>
      </c>
      <c r="M622" s="1">
        <v>134563</v>
      </c>
      <c r="N622" s="3">
        <f>IF(ISERR(LN(Table1523[[#This Row],[Close Price]]/I621)),"-",LN(Table1523[[#This Row],[Close Price]]/I621))</f>
        <v>-4.3395090434516989E-3</v>
      </c>
    </row>
    <row r="623" spans="1:14" x14ac:dyDescent="0.3">
      <c r="A623" s="1" t="s">
        <v>38</v>
      </c>
      <c r="B623" s="1" t="s">
        <v>14</v>
      </c>
      <c r="C623" s="2">
        <v>44022</v>
      </c>
      <c r="D623" s="1">
        <v>195.45</v>
      </c>
      <c r="E623" s="1">
        <v>195.15</v>
      </c>
      <c r="F623" s="1">
        <v>196.5</v>
      </c>
      <c r="G623" s="1">
        <v>194</v>
      </c>
      <c r="H623" s="1">
        <v>194.35</v>
      </c>
      <c r="I623" s="1">
        <v>194.35</v>
      </c>
      <c r="J623" s="1">
        <v>194.9</v>
      </c>
      <c r="K623" s="1">
        <v>16192017</v>
      </c>
      <c r="L623" s="1">
        <v>3155770984.8000002</v>
      </c>
      <c r="M623" s="1">
        <v>97350</v>
      </c>
      <c r="N623" s="3">
        <f>IF(ISERR(LN(Table1523[[#This Row],[Close Price]]/I622)),"-",LN(Table1523[[#This Row],[Close Price]]/I622))</f>
        <v>-5.6439349407316139E-3</v>
      </c>
    </row>
    <row r="624" spans="1:14" x14ac:dyDescent="0.3">
      <c r="A624" s="1" t="s">
        <v>38</v>
      </c>
      <c r="B624" s="1" t="s">
        <v>14</v>
      </c>
      <c r="C624" s="2">
        <v>44025</v>
      </c>
      <c r="D624" s="1">
        <v>194.35</v>
      </c>
      <c r="E624" s="1">
        <v>195.9</v>
      </c>
      <c r="F624" s="1">
        <v>198.75</v>
      </c>
      <c r="G624" s="1">
        <v>195.1</v>
      </c>
      <c r="H624" s="1">
        <v>197.75</v>
      </c>
      <c r="I624" s="1">
        <v>197.55</v>
      </c>
      <c r="J624" s="1">
        <v>197.15</v>
      </c>
      <c r="K624" s="1">
        <v>20298006</v>
      </c>
      <c r="L624" s="1">
        <v>4001811111.1500001</v>
      </c>
      <c r="M624" s="1">
        <v>131996</v>
      </c>
      <c r="N624" s="3">
        <f>IF(ISERR(LN(Table1523[[#This Row],[Close Price]]/I623)),"-",LN(Table1523[[#This Row],[Close Price]]/I623))</f>
        <v>1.6331059559167645E-2</v>
      </c>
    </row>
    <row r="625" spans="1:14" x14ac:dyDescent="0.3">
      <c r="A625" s="1" t="s">
        <v>38</v>
      </c>
      <c r="B625" s="1" t="s">
        <v>14</v>
      </c>
      <c r="C625" s="2">
        <v>44026</v>
      </c>
      <c r="D625" s="1">
        <v>197.55</v>
      </c>
      <c r="E625" s="1">
        <v>197.4</v>
      </c>
      <c r="F625" s="1">
        <v>199.5</v>
      </c>
      <c r="G625" s="1">
        <v>192.75</v>
      </c>
      <c r="H625" s="1">
        <v>196.25</v>
      </c>
      <c r="I625" s="1">
        <v>195.9</v>
      </c>
      <c r="J625" s="1">
        <v>196.57</v>
      </c>
      <c r="K625" s="1">
        <v>18476313</v>
      </c>
      <c r="L625" s="1">
        <v>3631936207.4499998</v>
      </c>
      <c r="M625" s="1">
        <v>126232</v>
      </c>
      <c r="N625" s="3">
        <f>IF(ISERR(LN(Table1523[[#This Row],[Close Price]]/I624)),"-",LN(Table1523[[#This Row],[Close Price]]/I624))</f>
        <v>-8.3873919069047363E-3</v>
      </c>
    </row>
    <row r="626" spans="1:14" x14ac:dyDescent="0.3">
      <c r="A626" s="1" t="s">
        <v>38</v>
      </c>
      <c r="B626" s="1" t="s">
        <v>14</v>
      </c>
      <c r="C626" s="2">
        <v>44027</v>
      </c>
      <c r="D626" s="1">
        <v>195.9</v>
      </c>
      <c r="E626" s="1">
        <v>196.35</v>
      </c>
      <c r="F626" s="1">
        <v>200</v>
      </c>
      <c r="G626" s="1">
        <v>194.5</v>
      </c>
      <c r="H626" s="1">
        <v>198.85</v>
      </c>
      <c r="I626" s="1">
        <v>198.7</v>
      </c>
      <c r="J626" s="1">
        <v>197.63</v>
      </c>
      <c r="K626" s="1">
        <v>23777901</v>
      </c>
      <c r="L626" s="1">
        <v>4699300380.25</v>
      </c>
      <c r="M626" s="1">
        <v>124823</v>
      </c>
      <c r="N626" s="3">
        <f>IF(ISERR(LN(Table1523[[#This Row],[Close Price]]/I625)),"-",LN(Table1523[[#This Row],[Close Price]]/I625))</f>
        <v>1.419182460727602E-2</v>
      </c>
    </row>
    <row r="627" spans="1:14" x14ac:dyDescent="0.3">
      <c r="A627" s="1" t="s">
        <v>38</v>
      </c>
      <c r="B627" s="1" t="s">
        <v>14</v>
      </c>
      <c r="C627" s="2">
        <v>44028</v>
      </c>
      <c r="D627" s="1">
        <v>198.7</v>
      </c>
      <c r="E627" s="1">
        <v>198.7</v>
      </c>
      <c r="F627" s="1">
        <v>198.85</v>
      </c>
      <c r="G627" s="1">
        <v>192</v>
      </c>
      <c r="H627" s="1">
        <v>193.85</v>
      </c>
      <c r="I627" s="1">
        <v>193.85</v>
      </c>
      <c r="J627" s="1">
        <v>193.53</v>
      </c>
      <c r="K627" s="1">
        <v>22144753</v>
      </c>
      <c r="L627" s="1">
        <v>4285660630.3000002</v>
      </c>
      <c r="M627" s="1">
        <v>145754</v>
      </c>
      <c r="N627" s="3">
        <f>IF(ISERR(LN(Table1523[[#This Row],[Close Price]]/I626)),"-",LN(Table1523[[#This Row],[Close Price]]/I626))</f>
        <v>-2.4711485440832993E-2</v>
      </c>
    </row>
    <row r="628" spans="1:14" x14ac:dyDescent="0.3">
      <c r="A628" s="1" t="s">
        <v>38</v>
      </c>
      <c r="B628" s="1" t="s">
        <v>14</v>
      </c>
      <c r="C628" s="2">
        <v>44029</v>
      </c>
      <c r="D628" s="1">
        <v>193.85</v>
      </c>
      <c r="E628" s="1">
        <v>193.3</v>
      </c>
      <c r="F628" s="1">
        <v>195.4</v>
      </c>
      <c r="G628" s="1">
        <v>193</v>
      </c>
      <c r="H628" s="1">
        <v>194.35</v>
      </c>
      <c r="I628" s="1">
        <v>194.05</v>
      </c>
      <c r="J628" s="1">
        <v>194.22</v>
      </c>
      <c r="K628" s="1">
        <v>14882855</v>
      </c>
      <c r="L628" s="1">
        <v>2890497493.5500002</v>
      </c>
      <c r="M628" s="1">
        <v>101913</v>
      </c>
      <c r="N628" s="3">
        <f>IF(ISERR(LN(Table1523[[#This Row],[Close Price]]/I627)),"-",LN(Table1523[[#This Row],[Close Price]]/I627))</f>
        <v>1.0311936979772447E-3</v>
      </c>
    </row>
    <row r="629" spans="1:14" x14ac:dyDescent="0.3">
      <c r="A629" s="1" t="s">
        <v>38</v>
      </c>
      <c r="B629" s="1" t="s">
        <v>14</v>
      </c>
      <c r="C629" s="2">
        <v>44032</v>
      </c>
      <c r="D629" s="1">
        <v>194.05</v>
      </c>
      <c r="E629" s="1">
        <v>195</v>
      </c>
      <c r="F629" s="1">
        <v>195.35</v>
      </c>
      <c r="G629" s="1">
        <v>192.35</v>
      </c>
      <c r="H629" s="1">
        <v>192.6</v>
      </c>
      <c r="I629" s="1">
        <v>192.7</v>
      </c>
      <c r="J629" s="1">
        <v>192.99</v>
      </c>
      <c r="K629" s="1">
        <v>18918931</v>
      </c>
      <c r="L629" s="1">
        <v>3651197208.8499999</v>
      </c>
      <c r="M629" s="1">
        <v>124472</v>
      </c>
      <c r="N629" s="3">
        <f>IF(ISERR(LN(Table1523[[#This Row],[Close Price]]/I628)),"-",LN(Table1523[[#This Row],[Close Price]]/I628))</f>
        <v>-6.9812823945947372E-3</v>
      </c>
    </row>
    <row r="630" spans="1:14" x14ac:dyDescent="0.3">
      <c r="A630" s="1" t="s">
        <v>38</v>
      </c>
      <c r="B630" s="1" t="s">
        <v>14</v>
      </c>
      <c r="C630" s="2">
        <v>44033</v>
      </c>
      <c r="D630" s="1">
        <v>192.7</v>
      </c>
      <c r="E630" s="1">
        <v>192.1</v>
      </c>
      <c r="F630" s="1">
        <v>194.2</v>
      </c>
      <c r="G630" s="1">
        <v>191.5</v>
      </c>
      <c r="H630" s="1">
        <v>192.3</v>
      </c>
      <c r="I630" s="1">
        <v>192.25</v>
      </c>
      <c r="J630" s="1">
        <v>192.66</v>
      </c>
      <c r="K630" s="1">
        <v>28010738</v>
      </c>
      <c r="L630" s="1">
        <v>5396441590.0500002</v>
      </c>
      <c r="M630" s="1">
        <v>123058</v>
      </c>
      <c r="N630" s="3">
        <f>IF(ISERR(LN(Table1523[[#This Row],[Close Price]]/I629)),"-",LN(Table1523[[#This Row],[Close Price]]/I629))</f>
        <v>-2.3379670345672608E-3</v>
      </c>
    </row>
    <row r="631" spans="1:14" x14ac:dyDescent="0.3">
      <c r="A631" s="1" t="s">
        <v>38</v>
      </c>
      <c r="B631" s="1" t="s">
        <v>14</v>
      </c>
      <c r="C631" s="2">
        <v>44034</v>
      </c>
      <c r="D631" s="1">
        <v>192.25</v>
      </c>
      <c r="E631" s="1">
        <v>193</v>
      </c>
      <c r="F631" s="1">
        <v>197.9</v>
      </c>
      <c r="G631" s="1">
        <v>192.5</v>
      </c>
      <c r="H631" s="1">
        <v>196.95</v>
      </c>
      <c r="I631" s="1">
        <v>196.55</v>
      </c>
      <c r="J631" s="1">
        <v>196.15</v>
      </c>
      <c r="K631" s="1">
        <v>32572721</v>
      </c>
      <c r="L631" s="1">
        <v>6389059323.9499998</v>
      </c>
      <c r="M631" s="1">
        <v>172812</v>
      </c>
      <c r="N631" s="3">
        <f>IF(ISERR(LN(Table1523[[#This Row],[Close Price]]/I630)),"-",LN(Table1523[[#This Row],[Close Price]]/I630))</f>
        <v>2.2120243482116123E-2</v>
      </c>
    </row>
    <row r="632" spans="1:14" x14ac:dyDescent="0.3">
      <c r="A632" s="1" t="s">
        <v>38</v>
      </c>
      <c r="B632" s="1" t="s">
        <v>14</v>
      </c>
      <c r="C632" s="2">
        <v>44035</v>
      </c>
      <c r="D632" s="1">
        <v>196.55</v>
      </c>
      <c r="E632" s="1">
        <v>197.65</v>
      </c>
      <c r="F632" s="1">
        <v>201.5</v>
      </c>
      <c r="G632" s="1">
        <v>196.8</v>
      </c>
      <c r="H632" s="1">
        <v>201.2</v>
      </c>
      <c r="I632" s="1">
        <v>200.7</v>
      </c>
      <c r="J632" s="1">
        <v>200.21</v>
      </c>
      <c r="K632" s="1">
        <v>31488140</v>
      </c>
      <c r="L632" s="1">
        <v>6304293484.1999998</v>
      </c>
      <c r="M632" s="1">
        <v>185832</v>
      </c>
      <c r="N632" s="3">
        <f>IF(ISERR(LN(Table1523[[#This Row],[Close Price]]/I631)),"-",LN(Table1523[[#This Row],[Close Price]]/I631))</f>
        <v>2.0894403934423014E-2</v>
      </c>
    </row>
    <row r="633" spans="1:14" x14ac:dyDescent="0.3">
      <c r="A633" s="1" t="s">
        <v>38</v>
      </c>
      <c r="B633" s="1" t="s">
        <v>14</v>
      </c>
      <c r="C633" s="2">
        <v>44036</v>
      </c>
      <c r="D633" s="1">
        <v>200.7</v>
      </c>
      <c r="E633" s="1">
        <v>201</v>
      </c>
      <c r="F633" s="1">
        <v>201.7</v>
      </c>
      <c r="G633" s="1">
        <v>197.3</v>
      </c>
      <c r="H633" s="1">
        <v>199.85</v>
      </c>
      <c r="I633" s="1">
        <v>199.6</v>
      </c>
      <c r="J633" s="1">
        <v>199.62</v>
      </c>
      <c r="K633" s="1">
        <v>60185503</v>
      </c>
      <c r="L633" s="1">
        <v>12014297473.75</v>
      </c>
      <c r="M633" s="1">
        <v>167322</v>
      </c>
      <c r="N633" s="3">
        <f>IF(ISERR(LN(Table1523[[#This Row],[Close Price]]/I632)),"-",LN(Table1523[[#This Row],[Close Price]]/I632))</f>
        <v>-5.4958919249288108E-3</v>
      </c>
    </row>
    <row r="634" spans="1:14" x14ac:dyDescent="0.3">
      <c r="A634" s="1" t="s">
        <v>38</v>
      </c>
      <c r="B634" s="1" t="s">
        <v>14</v>
      </c>
      <c r="C634" s="2">
        <v>44039</v>
      </c>
      <c r="D634" s="1">
        <v>199.6</v>
      </c>
      <c r="E634" s="1">
        <v>200.5</v>
      </c>
      <c r="F634" s="1">
        <v>200.5</v>
      </c>
      <c r="G634" s="1">
        <v>195.15</v>
      </c>
      <c r="H634" s="1">
        <v>195.8</v>
      </c>
      <c r="I634" s="1">
        <v>196.4</v>
      </c>
      <c r="J634" s="1">
        <v>197.26</v>
      </c>
      <c r="K634" s="1">
        <v>22645709</v>
      </c>
      <c r="L634" s="1">
        <v>4467045972.25</v>
      </c>
      <c r="M634" s="1">
        <v>122751</v>
      </c>
      <c r="N634" s="3">
        <f>IF(ISERR(LN(Table1523[[#This Row],[Close Price]]/I633)),"-",LN(Table1523[[#This Row],[Close Price]]/I633))</f>
        <v>-1.6161967956997991E-2</v>
      </c>
    </row>
    <row r="635" spans="1:14" x14ac:dyDescent="0.3">
      <c r="A635" s="1" t="s">
        <v>38</v>
      </c>
      <c r="B635" s="1" t="s">
        <v>14</v>
      </c>
      <c r="C635" s="2">
        <v>44040</v>
      </c>
      <c r="D635" s="1">
        <v>196.4</v>
      </c>
      <c r="E635" s="1">
        <v>197</v>
      </c>
      <c r="F635" s="1">
        <v>198.65</v>
      </c>
      <c r="G635" s="1">
        <v>195.05</v>
      </c>
      <c r="H635" s="1">
        <v>195.7</v>
      </c>
      <c r="I635" s="1">
        <v>195.4</v>
      </c>
      <c r="J635" s="1">
        <v>196.56</v>
      </c>
      <c r="K635" s="1">
        <v>19287262</v>
      </c>
      <c r="L635" s="1">
        <v>3791018159.25</v>
      </c>
      <c r="M635" s="1">
        <v>98083</v>
      </c>
      <c r="N635" s="3">
        <f>IF(ISERR(LN(Table1523[[#This Row],[Close Price]]/I634)),"-",LN(Table1523[[#This Row],[Close Price]]/I634))</f>
        <v>-5.1046563116831731E-3</v>
      </c>
    </row>
    <row r="636" spans="1:14" x14ac:dyDescent="0.3">
      <c r="A636" s="1" t="s">
        <v>38</v>
      </c>
      <c r="B636" s="1" t="s">
        <v>14</v>
      </c>
      <c r="C636" s="2">
        <v>44041</v>
      </c>
      <c r="D636" s="1">
        <v>195.4</v>
      </c>
      <c r="E636" s="1">
        <v>193.45</v>
      </c>
      <c r="F636" s="1">
        <v>198.2</v>
      </c>
      <c r="G636" s="1">
        <v>193.4</v>
      </c>
      <c r="H636" s="1">
        <v>196.8</v>
      </c>
      <c r="I636" s="1">
        <v>196.7</v>
      </c>
      <c r="J636" s="1">
        <v>196.57</v>
      </c>
      <c r="K636" s="1">
        <v>14831635</v>
      </c>
      <c r="L636" s="1">
        <v>2915526687.0999999</v>
      </c>
      <c r="M636" s="1">
        <v>73390</v>
      </c>
      <c r="N636" s="3">
        <f>IF(ISERR(LN(Table1523[[#This Row],[Close Price]]/I635)),"-",LN(Table1523[[#This Row],[Close Price]]/I635))</f>
        <v>6.6309857863309837E-3</v>
      </c>
    </row>
    <row r="637" spans="1:14" x14ac:dyDescent="0.3">
      <c r="A637" s="1" t="s">
        <v>38</v>
      </c>
      <c r="B637" s="1" t="s">
        <v>14</v>
      </c>
      <c r="C637" s="2">
        <v>44042</v>
      </c>
      <c r="D637" s="1">
        <v>196.7</v>
      </c>
      <c r="E637" s="1">
        <v>198.4</v>
      </c>
      <c r="F637" s="1">
        <v>198.4</v>
      </c>
      <c r="G637" s="1">
        <v>192.5</v>
      </c>
      <c r="H637" s="1">
        <v>193.5</v>
      </c>
      <c r="I637" s="1">
        <v>193.35</v>
      </c>
      <c r="J637" s="1">
        <v>195.32</v>
      </c>
      <c r="K637" s="1">
        <v>16315232</v>
      </c>
      <c r="L637" s="1">
        <v>3186617962.3000002</v>
      </c>
      <c r="M637" s="1">
        <v>108073</v>
      </c>
      <c r="N637" s="3">
        <f>IF(ISERR(LN(Table1523[[#This Row],[Close Price]]/I636)),"-",LN(Table1523[[#This Row],[Close Price]]/I636))</f>
        <v>-1.7177707341707319E-2</v>
      </c>
    </row>
    <row r="638" spans="1:14" x14ac:dyDescent="0.3">
      <c r="A638" s="1" t="s">
        <v>38</v>
      </c>
      <c r="B638" s="1" t="s">
        <v>14</v>
      </c>
      <c r="C638" s="2">
        <v>44043</v>
      </c>
      <c r="D638" s="1">
        <v>193.35</v>
      </c>
      <c r="E638" s="1">
        <v>193.5</v>
      </c>
      <c r="F638" s="1">
        <v>196.95</v>
      </c>
      <c r="G638" s="1">
        <v>193.5</v>
      </c>
      <c r="H638" s="1">
        <v>194.1</v>
      </c>
      <c r="I638" s="1">
        <v>194.15</v>
      </c>
      <c r="J638" s="1">
        <v>195.39</v>
      </c>
      <c r="K638" s="1">
        <v>16653836</v>
      </c>
      <c r="L638" s="1">
        <v>3253984491.9499998</v>
      </c>
      <c r="M638" s="1">
        <v>87841</v>
      </c>
      <c r="N638" s="3">
        <f>IF(ISERR(LN(Table1523[[#This Row],[Close Price]]/I637)),"-",LN(Table1523[[#This Row],[Close Price]]/I637))</f>
        <v>4.1290381243702804E-3</v>
      </c>
    </row>
    <row r="639" spans="1:14" x14ac:dyDescent="0.3">
      <c r="A639" s="1" t="s">
        <v>38</v>
      </c>
      <c r="B639" s="1" t="s">
        <v>14</v>
      </c>
      <c r="C639" s="2">
        <v>44046</v>
      </c>
      <c r="D639" s="1">
        <v>194.15</v>
      </c>
      <c r="E639" s="1">
        <v>194</v>
      </c>
      <c r="F639" s="1">
        <v>194</v>
      </c>
      <c r="G639" s="1">
        <v>191.9</v>
      </c>
      <c r="H639" s="1">
        <v>192.95</v>
      </c>
      <c r="I639" s="1">
        <v>192.6</v>
      </c>
      <c r="J639" s="1">
        <v>192.71</v>
      </c>
      <c r="K639" s="1">
        <v>13265435</v>
      </c>
      <c r="L639" s="1">
        <v>2556342053.6999998</v>
      </c>
      <c r="M639" s="1">
        <v>93521</v>
      </c>
      <c r="N639" s="3">
        <f>IF(ISERR(LN(Table1523[[#This Row],[Close Price]]/I638)),"-",LN(Table1523[[#This Row],[Close Price]]/I638))</f>
        <v>-8.0155568136512072E-3</v>
      </c>
    </row>
    <row r="640" spans="1:14" x14ac:dyDescent="0.3">
      <c r="A640" s="1" t="s">
        <v>38</v>
      </c>
      <c r="B640" s="1" t="s">
        <v>14</v>
      </c>
      <c r="C640" s="2">
        <v>44047</v>
      </c>
      <c r="D640" s="1">
        <v>192.6</v>
      </c>
      <c r="E640" s="1">
        <v>192.6</v>
      </c>
      <c r="F640" s="1">
        <v>195.8</v>
      </c>
      <c r="G640" s="1">
        <v>192.6</v>
      </c>
      <c r="H640" s="1">
        <v>193.8</v>
      </c>
      <c r="I640" s="1">
        <v>193.65</v>
      </c>
      <c r="J640" s="1">
        <v>194.51</v>
      </c>
      <c r="K640" s="1">
        <v>17189317</v>
      </c>
      <c r="L640" s="1">
        <v>3343471941.9499998</v>
      </c>
      <c r="M640" s="1">
        <v>89367</v>
      </c>
      <c r="N640" s="3">
        <f>IF(ISERR(LN(Table1523[[#This Row],[Close Price]]/I639)),"-",LN(Table1523[[#This Row],[Close Price]]/I639))</f>
        <v>5.4369065967360443E-3</v>
      </c>
    </row>
    <row r="641" spans="1:14" x14ac:dyDescent="0.3">
      <c r="A641" s="1" t="s">
        <v>38</v>
      </c>
      <c r="B641" s="1" t="s">
        <v>14</v>
      </c>
      <c r="C641" s="2">
        <v>44048</v>
      </c>
      <c r="D641" s="1">
        <v>193.65</v>
      </c>
      <c r="E641" s="1">
        <v>194.5</v>
      </c>
      <c r="F641" s="1">
        <v>194.6</v>
      </c>
      <c r="G641" s="1">
        <v>191.7</v>
      </c>
      <c r="H641" s="1">
        <v>192.8</v>
      </c>
      <c r="I641" s="1">
        <v>192.8</v>
      </c>
      <c r="J641" s="1">
        <v>192.81</v>
      </c>
      <c r="K641" s="1">
        <v>48768468</v>
      </c>
      <c r="L641" s="1">
        <v>9403161195.0499992</v>
      </c>
      <c r="M641" s="1">
        <v>118324</v>
      </c>
      <c r="N641" s="3">
        <f>IF(ISERR(LN(Table1523[[#This Row],[Close Price]]/I640)),"-",LN(Table1523[[#This Row],[Close Price]]/I640))</f>
        <v>-4.3990237843158832E-3</v>
      </c>
    </row>
    <row r="642" spans="1:14" x14ac:dyDescent="0.3">
      <c r="A642" s="1" t="s">
        <v>38</v>
      </c>
      <c r="B642" s="1" t="s">
        <v>14</v>
      </c>
      <c r="C642" s="2">
        <v>44049</v>
      </c>
      <c r="D642" s="1">
        <v>192.8</v>
      </c>
      <c r="E642" s="1">
        <v>194.2</v>
      </c>
      <c r="F642" s="1">
        <v>195.6</v>
      </c>
      <c r="G642" s="1">
        <v>193.1</v>
      </c>
      <c r="H642" s="1">
        <v>195.2</v>
      </c>
      <c r="I642" s="1">
        <v>195.35</v>
      </c>
      <c r="J642" s="1">
        <v>194.96</v>
      </c>
      <c r="K642" s="1">
        <v>17886231</v>
      </c>
      <c r="L642" s="1">
        <v>3487124510.3499999</v>
      </c>
      <c r="M642" s="1">
        <v>124121</v>
      </c>
      <c r="N642" s="3">
        <f>IF(ISERR(LN(Table1523[[#This Row],[Close Price]]/I641)),"-",LN(Table1523[[#This Row],[Close Price]]/I641))</f>
        <v>1.3139439324634305E-2</v>
      </c>
    </row>
    <row r="643" spans="1:14" x14ac:dyDescent="0.3">
      <c r="A643" s="1" t="s">
        <v>38</v>
      </c>
      <c r="B643" s="1" t="s">
        <v>14</v>
      </c>
      <c r="C643" s="2">
        <v>44050</v>
      </c>
      <c r="D643" s="1">
        <v>195.35</v>
      </c>
      <c r="E643" s="1">
        <v>195.5</v>
      </c>
      <c r="F643" s="1">
        <v>197</v>
      </c>
      <c r="G643" s="1">
        <v>194.15</v>
      </c>
      <c r="H643" s="1">
        <v>196</v>
      </c>
      <c r="I643" s="1">
        <v>196.05</v>
      </c>
      <c r="J643" s="1">
        <v>195.93</v>
      </c>
      <c r="K643" s="1">
        <v>20913956</v>
      </c>
      <c r="L643" s="1">
        <v>4097567227.5999999</v>
      </c>
      <c r="M643" s="1">
        <v>115200</v>
      </c>
      <c r="N643" s="3">
        <f>IF(ISERR(LN(Table1523[[#This Row],[Close Price]]/I642)),"-",LN(Table1523[[#This Row],[Close Price]]/I642))</f>
        <v>3.5769072372611802E-3</v>
      </c>
    </row>
    <row r="644" spans="1:14" x14ac:dyDescent="0.3">
      <c r="A644" s="1" t="s">
        <v>38</v>
      </c>
      <c r="B644" s="1" t="s">
        <v>14</v>
      </c>
      <c r="C644" s="2">
        <v>44053</v>
      </c>
      <c r="D644" s="1">
        <v>196.05</v>
      </c>
      <c r="E644" s="1">
        <v>196.4</v>
      </c>
      <c r="F644" s="1">
        <v>199.65</v>
      </c>
      <c r="G644" s="1">
        <v>196.4</v>
      </c>
      <c r="H644" s="1">
        <v>199.45</v>
      </c>
      <c r="I644" s="1">
        <v>198.85</v>
      </c>
      <c r="J644" s="1">
        <v>198.52</v>
      </c>
      <c r="K644" s="1">
        <v>16474715</v>
      </c>
      <c r="L644" s="1">
        <v>3270481955.3499999</v>
      </c>
      <c r="M644" s="1">
        <v>98320</v>
      </c>
      <c r="N644" s="3">
        <f>IF(ISERR(LN(Table1523[[#This Row],[Close Price]]/I643)),"-",LN(Table1523[[#This Row],[Close Price]]/I643))</f>
        <v>1.4181042915358889E-2</v>
      </c>
    </row>
    <row r="645" spans="1:14" x14ac:dyDescent="0.3">
      <c r="A645" s="1" t="s">
        <v>38</v>
      </c>
      <c r="B645" s="1" t="s">
        <v>14</v>
      </c>
      <c r="C645" s="2">
        <v>44054</v>
      </c>
      <c r="D645" s="1">
        <v>198.85</v>
      </c>
      <c r="E645" s="1">
        <v>200</v>
      </c>
      <c r="F645" s="1">
        <v>207.7</v>
      </c>
      <c r="G645" s="1">
        <v>200</v>
      </c>
      <c r="H645" s="1">
        <v>203.4</v>
      </c>
      <c r="I645" s="1">
        <v>203.05</v>
      </c>
      <c r="J645" s="1">
        <v>204.84</v>
      </c>
      <c r="K645" s="1">
        <v>55143098</v>
      </c>
      <c r="L645" s="1">
        <v>11295475191</v>
      </c>
      <c r="M645" s="1">
        <v>253979</v>
      </c>
      <c r="N645" s="3">
        <f>IF(ISERR(LN(Table1523[[#This Row],[Close Price]]/I644)),"-",LN(Table1523[[#This Row],[Close Price]]/I644))</f>
        <v>2.090148247860725E-2</v>
      </c>
    </row>
    <row r="646" spans="1:14" x14ac:dyDescent="0.3">
      <c r="A646" s="1" t="s">
        <v>38</v>
      </c>
      <c r="B646" s="1" t="s">
        <v>14</v>
      </c>
      <c r="C646" s="2">
        <v>44055</v>
      </c>
      <c r="D646" s="1">
        <v>203.05</v>
      </c>
      <c r="E646" s="1">
        <v>202.5</v>
      </c>
      <c r="F646" s="1">
        <v>204.9</v>
      </c>
      <c r="G646" s="1">
        <v>200.4</v>
      </c>
      <c r="H646" s="1">
        <v>204.3</v>
      </c>
      <c r="I646" s="1">
        <v>204.2</v>
      </c>
      <c r="J646" s="1">
        <v>202.62</v>
      </c>
      <c r="K646" s="1">
        <v>21287300</v>
      </c>
      <c r="L646" s="1">
        <v>4313268889.1000004</v>
      </c>
      <c r="M646" s="1">
        <v>114085</v>
      </c>
      <c r="N646" s="3">
        <f>IF(ISERR(LN(Table1523[[#This Row],[Close Price]]/I645)),"-",LN(Table1523[[#This Row],[Close Price]]/I645))</f>
        <v>5.6476515982582191E-3</v>
      </c>
    </row>
    <row r="647" spans="1:14" x14ac:dyDescent="0.3">
      <c r="A647" s="1" t="s">
        <v>38</v>
      </c>
      <c r="B647" s="1" t="s">
        <v>14</v>
      </c>
      <c r="C647" s="2">
        <v>44056</v>
      </c>
      <c r="D647" s="1">
        <v>204.2</v>
      </c>
      <c r="E647" s="1">
        <v>203.5</v>
      </c>
      <c r="F647" s="1">
        <v>204.2</v>
      </c>
      <c r="G647" s="1">
        <v>197.1</v>
      </c>
      <c r="H647" s="1">
        <v>201.3</v>
      </c>
      <c r="I647" s="1">
        <v>201.45</v>
      </c>
      <c r="J647" s="1">
        <v>201.7</v>
      </c>
      <c r="K647" s="1">
        <v>22698994</v>
      </c>
      <c r="L647" s="1">
        <v>4578464744.8000002</v>
      </c>
      <c r="M647" s="1">
        <v>140310</v>
      </c>
      <c r="N647" s="3">
        <f>IF(ISERR(LN(Table1523[[#This Row],[Close Price]]/I646)),"-",LN(Table1523[[#This Row],[Close Price]]/I646))</f>
        <v>-1.3558694093208888E-2</v>
      </c>
    </row>
    <row r="648" spans="1:14" x14ac:dyDescent="0.3">
      <c r="A648" s="1" t="s">
        <v>38</v>
      </c>
      <c r="B648" s="1" t="s">
        <v>14</v>
      </c>
      <c r="C648" s="2">
        <v>44057</v>
      </c>
      <c r="D648" s="1">
        <v>201.45</v>
      </c>
      <c r="E648" s="1">
        <v>201.6</v>
      </c>
      <c r="F648" s="1">
        <v>203.35</v>
      </c>
      <c r="G648" s="1">
        <v>195.5</v>
      </c>
      <c r="H648" s="1">
        <v>196.55</v>
      </c>
      <c r="I648" s="1">
        <v>196.4</v>
      </c>
      <c r="J648" s="1">
        <v>199.55</v>
      </c>
      <c r="K648" s="1">
        <v>28752399</v>
      </c>
      <c r="L648" s="1">
        <v>5737507766.6499996</v>
      </c>
      <c r="M648" s="1">
        <v>148935</v>
      </c>
      <c r="N648" s="3">
        <f>IF(ISERR(LN(Table1523[[#This Row],[Close Price]]/I647)),"-",LN(Table1523[[#This Row],[Close Price]]/I647))</f>
        <v>-2.5387815716990624E-2</v>
      </c>
    </row>
    <row r="649" spans="1:14" x14ac:dyDescent="0.3">
      <c r="A649" s="1" t="s">
        <v>38</v>
      </c>
      <c r="B649" s="1" t="s">
        <v>14</v>
      </c>
      <c r="C649" s="2">
        <v>44060</v>
      </c>
      <c r="D649" s="1">
        <v>196.4</v>
      </c>
      <c r="E649" s="1">
        <v>198.05</v>
      </c>
      <c r="F649" s="1">
        <v>199.5</v>
      </c>
      <c r="G649" s="1">
        <v>196.85</v>
      </c>
      <c r="H649" s="1">
        <v>198.65</v>
      </c>
      <c r="I649" s="1">
        <v>198.75</v>
      </c>
      <c r="J649" s="1">
        <v>198.38</v>
      </c>
      <c r="K649" s="1">
        <v>11741074</v>
      </c>
      <c r="L649" s="1">
        <v>2329154244.5999999</v>
      </c>
      <c r="M649" s="1">
        <v>79236</v>
      </c>
      <c r="N649" s="3">
        <f>IF(ISERR(LN(Table1523[[#This Row],[Close Price]]/I648)),"-",LN(Table1523[[#This Row],[Close Price]]/I648))</f>
        <v>1.1894357614075694E-2</v>
      </c>
    </row>
    <row r="650" spans="1:14" x14ac:dyDescent="0.3">
      <c r="A650" s="1" t="s">
        <v>38</v>
      </c>
      <c r="B650" s="1" t="s">
        <v>14</v>
      </c>
      <c r="C650" s="2">
        <v>44061</v>
      </c>
      <c r="D650" s="1">
        <v>198.75</v>
      </c>
      <c r="E650" s="1">
        <v>199.9</v>
      </c>
      <c r="F650" s="1">
        <v>199.9</v>
      </c>
      <c r="G650" s="1">
        <v>197.25</v>
      </c>
      <c r="H650" s="1">
        <v>198.8</v>
      </c>
      <c r="I650" s="1">
        <v>198.55</v>
      </c>
      <c r="J650" s="1">
        <v>198.36</v>
      </c>
      <c r="K650" s="1">
        <v>12488479</v>
      </c>
      <c r="L650" s="1">
        <v>2477157241.6500001</v>
      </c>
      <c r="M650" s="1">
        <v>130898</v>
      </c>
      <c r="N650" s="3">
        <f>IF(ISERR(LN(Table1523[[#This Row],[Close Price]]/I649)),"-",LN(Table1523[[#This Row],[Close Price]]/I649))</f>
        <v>-1.0067959571807437E-3</v>
      </c>
    </row>
    <row r="651" spans="1:14" x14ac:dyDescent="0.3">
      <c r="A651" s="1" t="s">
        <v>38</v>
      </c>
      <c r="B651" s="1" t="s">
        <v>14</v>
      </c>
      <c r="C651" s="2">
        <v>44062</v>
      </c>
      <c r="D651" s="1">
        <v>198.55</v>
      </c>
      <c r="E651" s="1">
        <v>198.6</v>
      </c>
      <c r="F651" s="1">
        <v>201.7</v>
      </c>
      <c r="G651" s="1">
        <v>198.1</v>
      </c>
      <c r="H651" s="1">
        <v>198.6</v>
      </c>
      <c r="I651" s="1">
        <v>198.45</v>
      </c>
      <c r="J651" s="1">
        <v>199.74</v>
      </c>
      <c r="K651" s="1">
        <v>15474846</v>
      </c>
      <c r="L651" s="1">
        <v>3090948729.0500002</v>
      </c>
      <c r="M651" s="1">
        <v>94577</v>
      </c>
      <c r="N651" s="3">
        <f>IF(ISERR(LN(Table1523[[#This Row],[Close Price]]/I650)),"-",LN(Table1523[[#This Row],[Close Price]]/I650))</f>
        <v>-5.037783481861845E-4</v>
      </c>
    </row>
    <row r="652" spans="1:14" x14ac:dyDescent="0.3">
      <c r="A652" s="1" t="s">
        <v>38</v>
      </c>
      <c r="B652" s="1" t="s">
        <v>14</v>
      </c>
      <c r="C652" s="2">
        <v>44063</v>
      </c>
      <c r="D652" s="1">
        <v>198.45</v>
      </c>
      <c r="E652" s="1">
        <v>197</v>
      </c>
      <c r="F652" s="1">
        <v>197.2</v>
      </c>
      <c r="G652" s="1">
        <v>194.55</v>
      </c>
      <c r="H652" s="1">
        <v>196</v>
      </c>
      <c r="I652" s="1">
        <v>195.8</v>
      </c>
      <c r="J652" s="1">
        <v>195.95</v>
      </c>
      <c r="K652" s="1">
        <v>16910657</v>
      </c>
      <c r="L652" s="1">
        <v>3313706063.3000002</v>
      </c>
      <c r="M652" s="1">
        <v>99152</v>
      </c>
      <c r="N652" s="3">
        <f>IF(ISERR(LN(Table1523[[#This Row],[Close Price]]/I651)),"-",LN(Table1523[[#This Row],[Close Price]]/I651))</f>
        <v>-1.3443449132664285E-2</v>
      </c>
    </row>
    <row r="653" spans="1:14" x14ac:dyDescent="0.3">
      <c r="A653" s="1" t="s">
        <v>38</v>
      </c>
      <c r="B653" s="1" t="s">
        <v>14</v>
      </c>
      <c r="C653" s="2">
        <v>44064</v>
      </c>
      <c r="D653" s="1">
        <v>195.8</v>
      </c>
      <c r="E653" s="1">
        <v>198</v>
      </c>
      <c r="F653" s="1">
        <v>199.2</v>
      </c>
      <c r="G653" s="1">
        <v>196.3</v>
      </c>
      <c r="H653" s="1">
        <v>197.2</v>
      </c>
      <c r="I653" s="1">
        <v>196.8</v>
      </c>
      <c r="J653" s="1">
        <v>197.63</v>
      </c>
      <c r="K653" s="1">
        <v>17234086</v>
      </c>
      <c r="L653" s="1">
        <v>3405908230.1500001</v>
      </c>
      <c r="M653" s="1">
        <v>103695</v>
      </c>
      <c r="N653" s="3">
        <f>IF(ISERR(LN(Table1523[[#This Row],[Close Price]]/I652)),"-",LN(Table1523[[#This Row],[Close Price]]/I652))</f>
        <v>5.0942545217430935E-3</v>
      </c>
    </row>
    <row r="654" spans="1:14" x14ac:dyDescent="0.3">
      <c r="A654" s="1" t="s">
        <v>38</v>
      </c>
      <c r="B654" s="1" t="s">
        <v>14</v>
      </c>
      <c r="C654" s="2">
        <v>44067</v>
      </c>
      <c r="D654" s="1">
        <v>196.8</v>
      </c>
      <c r="E654" s="1">
        <v>197.25</v>
      </c>
      <c r="F654" s="1">
        <v>199</v>
      </c>
      <c r="G654" s="1">
        <v>196.35</v>
      </c>
      <c r="H654" s="1">
        <v>197.5</v>
      </c>
      <c r="I654" s="1">
        <v>196.7</v>
      </c>
      <c r="J654" s="1">
        <v>197.34</v>
      </c>
      <c r="K654" s="1">
        <v>14737758</v>
      </c>
      <c r="L654" s="1">
        <v>2908311784.75</v>
      </c>
      <c r="M654" s="1">
        <v>87280</v>
      </c>
      <c r="N654" s="3">
        <f>IF(ISERR(LN(Table1523[[#This Row],[Close Price]]/I653)),"-",LN(Table1523[[#This Row],[Close Price]]/I653))</f>
        <v>-5.0825922313975575E-4</v>
      </c>
    </row>
    <row r="655" spans="1:14" x14ac:dyDescent="0.3">
      <c r="A655" s="1" t="s">
        <v>38</v>
      </c>
      <c r="B655" s="1" t="s">
        <v>14</v>
      </c>
      <c r="C655" s="2">
        <v>44068</v>
      </c>
      <c r="D655" s="1">
        <v>196.7</v>
      </c>
      <c r="E655" s="1">
        <v>197.25</v>
      </c>
      <c r="F655" s="1">
        <v>198.3</v>
      </c>
      <c r="G655" s="1">
        <v>195.1</v>
      </c>
      <c r="H655" s="1">
        <v>195.7</v>
      </c>
      <c r="I655" s="1">
        <v>195.4</v>
      </c>
      <c r="J655" s="1">
        <v>196.12</v>
      </c>
      <c r="K655" s="1">
        <v>15199285</v>
      </c>
      <c r="L655" s="1">
        <v>2980915921</v>
      </c>
      <c r="M655" s="1">
        <v>111302</v>
      </c>
      <c r="N655" s="3">
        <f>IF(ISERR(LN(Table1523[[#This Row],[Close Price]]/I654)),"-",LN(Table1523[[#This Row],[Close Price]]/I654))</f>
        <v>-6.6309857863309351E-3</v>
      </c>
    </row>
    <row r="656" spans="1:14" x14ac:dyDescent="0.3">
      <c r="A656" s="1" t="s">
        <v>38</v>
      </c>
      <c r="B656" s="1" t="s">
        <v>14</v>
      </c>
      <c r="C656" s="2">
        <v>44069</v>
      </c>
      <c r="D656" s="1">
        <v>195.4</v>
      </c>
      <c r="E656" s="1">
        <v>196.5</v>
      </c>
      <c r="F656" s="1">
        <v>196.55</v>
      </c>
      <c r="G656" s="1">
        <v>193.65</v>
      </c>
      <c r="H656" s="1">
        <v>195</v>
      </c>
      <c r="I656" s="1">
        <v>194.95</v>
      </c>
      <c r="J656" s="1">
        <v>194.67</v>
      </c>
      <c r="K656" s="1">
        <v>22631585</v>
      </c>
      <c r="L656" s="1">
        <v>4405659707</v>
      </c>
      <c r="M656" s="1">
        <v>127742</v>
      </c>
      <c r="N656" s="3">
        <f>IF(ISERR(LN(Table1523[[#This Row],[Close Price]]/I655)),"-",LN(Table1523[[#This Row],[Close Price]]/I655))</f>
        <v>-2.305624180076122E-3</v>
      </c>
    </row>
    <row r="657" spans="1:14" x14ac:dyDescent="0.3">
      <c r="A657" s="1" t="s">
        <v>38</v>
      </c>
      <c r="B657" s="1" t="s">
        <v>14</v>
      </c>
      <c r="C657" s="2">
        <v>44070</v>
      </c>
      <c r="D657" s="1">
        <v>194.95</v>
      </c>
      <c r="E657" s="1">
        <v>198.5</v>
      </c>
      <c r="F657" s="1">
        <v>198.9</v>
      </c>
      <c r="G657" s="1">
        <v>193.9</v>
      </c>
      <c r="H657" s="1">
        <v>194.35</v>
      </c>
      <c r="I657" s="1">
        <v>194.25</v>
      </c>
      <c r="J657" s="1">
        <v>195.15</v>
      </c>
      <c r="K657" s="1">
        <v>47213462</v>
      </c>
      <c r="L657" s="1">
        <v>9213831285.3500004</v>
      </c>
      <c r="M657" s="1">
        <v>274421</v>
      </c>
      <c r="N657" s="3">
        <f>IF(ISERR(LN(Table1523[[#This Row],[Close Price]]/I656)),"-",LN(Table1523[[#This Row],[Close Price]]/I656))</f>
        <v>-3.5971261808494803E-3</v>
      </c>
    </row>
    <row r="658" spans="1:14" x14ac:dyDescent="0.3">
      <c r="A658" s="1" t="s">
        <v>38</v>
      </c>
      <c r="B658" s="1" t="s">
        <v>14</v>
      </c>
      <c r="C658" s="2">
        <v>44071</v>
      </c>
      <c r="D658" s="1">
        <v>194.25</v>
      </c>
      <c r="E658" s="1">
        <v>194.6</v>
      </c>
      <c r="F658" s="1">
        <v>196.3</v>
      </c>
      <c r="G658" s="1">
        <v>194.05</v>
      </c>
      <c r="H658" s="1">
        <v>195.85</v>
      </c>
      <c r="I658" s="1">
        <v>195.55</v>
      </c>
      <c r="J658" s="1">
        <v>194.92</v>
      </c>
      <c r="K658" s="1">
        <v>34645794</v>
      </c>
      <c r="L658" s="1">
        <v>6753091918.3000002</v>
      </c>
      <c r="M658" s="1">
        <v>221449</v>
      </c>
      <c r="N658" s="3">
        <f>IF(ISERR(LN(Table1523[[#This Row],[Close Price]]/I657)),"-",LN(Table1523[[#This Row],[Close Price]]/I657))</f>
        <v>6.6701119537663934E-3</v>
      </c>
    </row>
    <row r="659" spans="1:14" x14ac:dyDescent="0.3">
      <c r="A659" s="1" t="s">
        <v>38</v>
      </c>
      <c r="B659" s="1" t="s">
        <v>14</v>
      </c>
      <c r="C659" s="2">
        <v>44074</v>
      </c>
      <c r="D659" s="1">
        <v>195.55</v>
      </c>
      <c r="E659" s="1">
        <v>199</v>
      </c>
      <c r="F659" s="1">
        <v>199</v>
      </c>
      <c r="G659" s="1">
        <v>190</v>
      </c>
      <c r="H659" s="1">
        <v>190.9</v>
      </c>
      <c r="I659" s="1">
        <v>191.1</v>
      </c>
      <c r="J659" s="1">
        <v>192.67</v>
      </c>
      <c r="K659" s="1">
        <v>96998374</v>
      </c>
      <c r="L659" s="1">
        <v>18688480760.349998</v>
      </c>
      <c r="M659" s="1">
        <v>308091</v>
      </c>
      <c r="N659" s="3">
        <f>IF(ISERR(LN(Table1523[[#This Row],[Close Price]]/I658)),"-",LN(Table1523[[#This Row],[Close Price]]/I658))</f>
        <v>-2.3019249955295858E-2</v>
      </c>
    </row>
    <row r="660" spans="1:14" x14ac:dyDescent="0.3">
      <c r="A660" s="1" t="s">
        <v>38</v>
      </c>
      <c r="B660" s="1" t="s">
        <v>14</v>
      </c>
      <c r="C660" s="2">
        <v>44075</v>
      </c>
      <c r="D660" s="1">
        <v>191.1</v>
      </c>
      <c r="E660" s="1">
        <v>191.1</v>
      </c>
      <c r="F660" s="1">
        <v>192.35</v>
      </c>
      <c r="G660" s="1">
        <v>188.25</v>
      </c>
      <c r="H660" s="1">
        <v>191.3</v>
      </c>
      <c r="I660" s="1">
        <v>190.2</v>
      </c>
      <c r="J660" s="1">
        <v>190.05</v>
      </c>
      <c r="K660" s="1">
        <v>39779316</v>
      </c>
      <c r="L660" s="1">
        <v>7560052404.3500004</v>
      </c>
      <c r="M660" s="1">
        <v>154370</v>
      </c>
      <c r="N660" s="3">
        <f>IF(ISERR(LN(Table1523[[#This Row],[Close Price]]/I659)),"-",LN(Table1523[[#This Row],[Close Price]]/I659))</f>
        <v>-4.7207011349374535E-3</v>
      </c>
    </row>
    <row r="661" spans="1:14" x14ac:dyDescent="0.3">
      <c r="A661" s="1" t="s">
        <v>38</v>
      </c>
      <c r="B661" s="1" t="s">
        <v>14</v>
      </c>
      <c r="C661" s="2">
        <v>44076</v>
      </c>
      <c r="D661" s="1">
        <v>190.2</v>
      </c>
      <c r="E661" s="1">
        <v>191.3</v>
      </c>
      <c r="F661" s="1">
        <v>193</v>
      </c>
      <c r="G661" s="1">
        <v>189.65</v>
      </c>
      <c r="H661" s="1">
        <v>192.05</v>
      </c>
      <c r="I661" s="1">
        <v>191.35</v>
      </c>
      <c r="J661" s="1">
        <v>191.03</v>
      </c>
      <c r="K661" s="1">
        <v>20585664</v>
      </c>
      <c r="L661" s="1">
        <v>3932553157.6999998</v>
      </c>
      <c r="M661" s="1">
        <v>130797</v>
      </c>
      <c r="N661" s="3">
        <f>IF(ISERR(LN(Table1523[[#This Row],[Close Price]]/I660)),"-",LN(Table1523[[#This Row],[Close Price]]/I660))</f>
        <v>6.0280617604213001E-3</v>
      </c>
    </row>
    <row r="662" spans="1:14" x14ac:dyDescent="0.3">
      <c r="A662" s="1" t="s">
        <v>38</v>
      </c>
      <c r="B662" s="1" t="s">
        <v>14</v>
      </c>
      <c r="C662" s="2">
        <v>44077</v>
      </c>
      <c r="D662" s="1">
        <v>191.35</v>
      </c>
      <c r="E662" s="1">
        <v>191.4</v>
      </c>
      <c r="F662" s="1">
        <v>193.25</v>
      </c>
      <c r="G662" s="1">
        <v>190</v>
      </c>
      <c r="H662" s="1">
        <v>191.45</v>
      </c>
      <c r="I662" s="1">
        <v>191.6</v>
      </c>
      <c r="J662" s="1">
        <v>191.39</v>
      </c>
      <c r="K662" s="1">
        <v>15692484</v>
      </c>
      <c r="L662" s="1">
        <v>3003365326.0999999</v>
      </c>
      <c r="M662" s="1">
        <v>135774</v>
      </c>
      <c r="N662" s="3">
        <f>IF(ISERR(LN(Table1523[[#This Row],[Close Price]]/I661)),"-",LN(Table1523[[#This Row],[Close Price]]/I661))</f>
        <v>1.305653665048879E-3</v>
      </c>
    </row>
    <row r="663" spans="1:14" x14ac:dyDescent="0.3">
      <c r="A663" s="1" t="s">
        <v>38</v>
      </c>
      <c r="B663" s="1" t="s">
        <v>14</v>
      </c>
      <c r="C663" s="2">
        <v>44078</v>
      </c>
      <c r="D663" s="1">
        <v>191.6</v>
      </c>
      <c r="E663" s="1">
        <v>190</v>
      </c>
      <c r="F663" s="1">
        <v>190</v>
      </c>
      <c r="G663" s="1">
        <v>185.7</v>
      </c>
      <c r="H663" s="1">
        <v>187.25</v>
      </c>
      <c r="I663" s="1">
        <v>186.7</v>
      </c>
      <c r="J663" s="1">
        <v>187.59</v>
      </c>
      <c r="K663" s="1">
        <v>41389121</v>
      </c>
      <c r="L663" s="1">
        <v>7764152125.25</v>
      </c>
      <c r="M663" s="1">
        <v>227442</v>
      </c>
      <c r="N663" s="3">
        <f>IF(ISERR(LN(Table1523[[#This Row],[Close Price]]/I662)),"-",LN(Table1523[[#This Row],[Close Price]]/I662))</f>
        <v>-2.5906814989083257E-2</v>
      </c>
    </row>
    <row r="664" spans="1:14" x14ac:dyDescent="0.3">
      <c r="A664" s="1" t="s">
        <v>38</v>
      </c>
      <c r="B664" s="1" t="s">
        <v>14</v>
      </c>
      <c r="C664" s="2">
        <v>44081</v>
      </c>
      <c r="D664" s="1">
        <v>186.7</v>
      </c>
      <c r="E664" s="1">
        <v>187.25</v>
      </c>
      <c r="F664" s="1">
        <v>190.5</v>
      </c>
      <c r="G664" s="1">
        <v>180.8</v>
      </c>
      <c r="H664" s="1">
        <v>190.3</v>
      </c>
      <c r="I664" s="1">
        <v>189.1</v>
      </c>
      <c r="J664" s="1">
        <v>186.38</v>
      </c>
      <c r="K664" s="1">
        <v>32663990</v>
      </c>
      <c r="L664" s="1">
        <v>6087876417.3999996</v>
      </c>
      <c r="M664" s="1">
        <v>237020</v>
      </c>
      <c r="N664" s="3">
        <f>IF(ISERR(LN(Table1523[[#This Row],[Close Price]]/I663)),"-",LN(Table1523[[#This Row],[Close Price]]/I663))</f>
        <v>1.2772925116734949E-2</v>
      </c>
    </row>
    <row r="665" spans="1:14" x14ac:dyDescent="0.3">
      <c r="A665" s="1" t="s">
        <v>38</v>
      </c>
      <c r="B665" s="1" t="s">
        <v>14</v>
      </c>
      <c r="C665" s="2">
        <v>44082</v>
      </c>
      <c r="D665" s="1">
        <v>189.1</v>
      </c>
      <c r="E665" s="1">
        <v>189.6</v>
      </c>
      <c r="F665" s="1">
        <v>190.55</v>
      </c>
      <c r="G665" s="1">
        <v>184.6</v>
      </c>
      <c r="H665" s="1">
        <v>188.5</v>
      </c>
      <c r="I665" s="1">
        <v>188.15</v>
      </c>
      <c r="J665" s="1">
        <v>188.25</v>
      </c>
      <c r="K665" s="1">
        <v>25591395</v>
      </c>
      <c r="L665" s="1">
        <v>4817541879.3000002</v>
      </c>
      <c r="M665" s="1">
        <v>154677</v>
      </c>
      <c r="N665" s="3">
        <f>IF(ISERR(LN(Table1523[[#This Row],[Close Price]]/I664)),"-",LN(Table1523[[#This Row],[Close Price]]/I664))</f>
        <v>-5.0364586249655001E-3</v>
      </c>
    </row>
    <row r="666" spans="1:14" x14ac:dyDescent="0.3">
      <c r="A666" s="1" t="s">
        <v>38</v>
      </c>
      <c r="B666" s="1" t="s">
        <v>14</v>
      </c>
      <c r="C666" s="2">
        <v>44083</v>
      </c>
      <c r="D666" s="1">
        <v>188.15</v>
      </c>
      <c r="E666" s="1">
        <v>185.5</v>
      </c>
      <c r="F666" s="1">
        <v>186.25</v>
      </c>
      <c r="G666" s="1">
        <v>182.3</v>
      </c>
      <c r="H666" s="1">
        <v>184.25</v>
      </c>
      <c r="I666" s="1">
        <v>183.8</v>
      </c>
      <c r="J666" s="1">
        <v>183.71</v>
      </c>
      <c r="K666" s="1">
        <v>27830197</v>
      </c>
      <c r="L666" s="1">
        <v>5112811204.75</v>
      </c>
      <c r="M666" s="1">
        <v>198815</v>
      </c>
      <c r="N666" s="3">
        <f>IF(ISERR(LN(Table1523[[#This Row],[Close Price]]/I665)),"-",LN(Table1523[[#This Row],[Close Price]]/I665))</f>
        <v>-2.3391307117859583E-2</v>
      </c>
    </row>
    <row r="667" spans="1:14" x14ac:dyDescent="0.3">
      <c r="A667" s="1" t="s">
        <v>38</v>
      </c>
      <c r="B667" s="1" t="s">
        <v>14</v>
      </c>
      <c r="C667" s="2">
        <v>44084</v>
      </c>
      <c r="D667" s="1">
        <v>183.8</v>
      </c>
      <c r="E667" s="1">
        <v>184.1</v>
      </c>
      <c r="F667" s="1">
        <v>185.7</v>
      </c>
      <c r="G667" s="1">
        <v>183.2</v>
      </c>
      <c r="H667" s="1">
        <v>185.05</v>
      </c>
      <c r="I667" s="1">
        <v>184.9</v>
      </c>
      <c r="J667" s="1">
        <v>184.51</v>
      </c>
      <c r="K667" s="1">
        <v>17785076</v>
      </c>
      <c r="L667" s="1">
        <v>3281491700.25</v>
      </c>
      <c r="M667" s="1">
        <v>113800</v>
      </c>
      <c r="N667" s="3">
        <f>IF(ISERR(LN(Table1523[[#This Row],[Close Price]]/I666)),"-",LN(Table1523[[#This Row],[Close Price]]/I666))</f>
        <v>5.9669284714923502E-3</v>
      </c>
    </row>
    <row r="668" spans="1:14" x14ac:dyDescent="0.3">
      <c r="A668" s="1" t="s">
        <v>38</v>
      </c>
      <c r="B668" s="1" t="s">
        <v>14</v>
      </c>
      <c r="C668" s="2">
        <v>44085</v>
      </c>
      <c r="D668" s="1">
        <v>184.9</v>
      </c>
      <c r="E668" s="1">
        <v>184.9</v>
      </c>
      <c r="F668" s="1">
        <v>186.5</v>
      </c>
      <c r="G668" s="1">
        <v>182.75</v>
      </c>
      <c r="H668" s="1">
        <v>184</v>
      </c>
      <c r="I668" s="1">
        <v>183.95</v>
      </c>
      <c r="J668" s="1">
        <v>184.21</v>
      </c>
      <c r="K668" s="1">
        <v>19256801</v>
      </c>
      <c r="L668" s="1">
        <v>3547205372.5500002</v>
      </c>
      <c r="M668" s="1">
        <v>101708</v>
      </c>
      <c r="N668" s="3">
        <f>IF(ISERR(LN(Table1523[[#This Row],[Close Price]]/I667)),"-",LN(Table1523[[#This Row],[Close Price]]/I667))</f>
        <v>-5.1511568422958906E-3</v>
      </c>
    </row>
    <row r="669" spans="1:14" x14ac:dyDescent="0.3">
      <c r="A669" s="1" t="s">
        <v>38</v>
      </c>
      <c r="B669" s="1" t="s">
        <v>14</v>
      </c>
      <c r="C669" s="2">
        <v>44088</v>
      </c>
      <c r="D669" s="1">
        <v>183.95</v>
      </c>
      <c r="E669" s="1">
        <v>185.8</v>
      </c>
      <c r="F669" s="1">
        <v>185.85</v>
      </c>
      <c r="G669" s="1">
        <v>183</v>
      </c>
      <c r="H669" s="1">
        <v>183.25</v>
      </c>
      <c r="I669" s="1">
        <v>183.35</v>
      </c>
      <c r="J669" s="1">
        <v>183.76</v>
      </c>
      <c r="K669" s="1">
        <v>30993032</v>
      </c>
      <c r="L669" s="1">
        <v>5695277201.5500002</v>
      </c>
      <c r="M669" s="1">
        <v>191982</v>
      </c>
      <c r="N669" s="3">
        <f>IF(ISERR(LN(Table1523[[#This Row],[Close Price]]/I668)),"-",LN(Table1523[[#This Row],[Close Price]]/I668))</f>
        <v>-3.2670870334483206E-3</v>
      </c>
    </row>
    <row r="670" spans="1:14" x14ac:dyDescent="0.3">
      <c r="A670" s="1" t="s">
        <v>38</v>
      </c>
      <c r="B670" s="1" t="s">
        <v>14</v>
      </c>
      <c r="C670" s="2">
        <v>44089</v>
      </c>
      <c r="D670" s="1">
        <v>183.35</v>
      </c>
      <c r="E670" s="1">
        <v>184</v>
      </c>
      <c r="F670" s="1">
        <v>184.2</v>
      </c>
      <c r="G670" s="1">
        <v>180.8</v>
      </c>
      <c r="H670" s="1">
        <v>181.85</v>
      </c>
      <c r="I670" s="1">
        <v>181.8</v>
      </c>
      <c r="J670" s="1">
        <v>181.73</v>
      </c>
      <c r="K670" s="1">
        <v>30772104</v>
      </c>
      <c r="L670" s="1">
        <v>5592275810</v>
      </c>
      <c r="M670" s="1">
        <v>182006</v>
      </c>
      <c r="N670" s="3">
        <f>IF(ISERR(LN(Table1523[[#This Row],[Close Price]]/I669)),"-",LN(Table1523[[#This Row],[Close Price]]/I669))</f>
        <v>-8.4897127739564961E-3</v>
      </c>
    </row>
    <row r="671" spans="1:14" x14ac:dyDescent="0.3">
      <c r="A671" s="1" t="s">
        <v>38</v>
      </c>
      <c r="B671" s="1" t="s">
        <v>14</v>
      </c>
      <c r="C671" s="2">
        <v>44090</v>
      </c>
      <c r="D671" s="1">
        <v>181.8</v>
      </c>
      <c r="E671" s="1">
        <v>181.85</v>
      </c>
      <c r="F671" s="1">
        <v>183.5</v>
      </c>
      <c r="G671" s="1">
        <v>180.05</v>
      </c>
      <c r="H671" s="1">
        <v>180.6</v>
      </c>
      <c r="I671" s="1">
        <v>180.65</v>
      </c>
      <c r="J671" s="1">
        <v>181.12</v>
      </c>
      <c r="K671" s="1">
        <v>50645681</v>
      </c>
      <c r="L671" s="1">
        <v>9172976026.2999992</v>
      </c>
      <c r="M671" s="1">
        <v>220804</v>
      </c>
      <c r="N671" s="3">
        <f>IF(ISERR(LN(Table1523[[#This Row],[Close Price]]/I670)),"-",LN(Table1523[[#This Row],[Close Price]]/I670))</f>
        <v>-6.345724149729259E-3</v>
      </c>
    </row>
    <row r="672" spans="1:14" x14ac:dyDescent="0.3">
      <c r="A672" s="1" t="s">
        <v>38</v>
      </c>
      <c r="B672" s="1" t="s">
        <v>14</v>
      </c>
      <c r="C672" s="2">
        <v>44091</v>
      </c>
      <c r="D672" s="1">
        <v>180.65</v>
      </c>
      <c r="E672" s="1">
        <v>180.8</v>
      </c>
      <c r="F672" s="1">
        <v>181.5</v>
      </c>
      <c r="G672" s="1">
        <v>177.8</v>
      </c>
      <c r="H672" s="1">
        <v>178.35</v>
      </c>
      <c r="I672" s="1">
        <v>178.6</v>
      </c>
      <c r="J672" s="1">
        <v>179.06</v>
      </c>
      <c r="K672" s="1">
        <v>33936149</v>
      </c>
      <c r="L672" s="1">
        <v>6076484474.1000004</v>
      </c>
      <c r="M672" s="1">
        <v>287580</v>
      </c>
      <c r="N672" s="3">
        <f>IF(ISERR(LN(Table1523[[#This Row],[Close Price]]/I671)),"-",LN(Table1523[[#This Row],[Close Price]]/I671))</f>
        <v>-1.1412789151250593E-2</v>
      </c>
    </row>
    <row r="673" spans="1:14" x14ac:dyDescent="0.3">
      <c r="A673" s="1" t="s">
        <v>38</v>
      </c>
      <c r="B673" s="1" t="s">
        <v>14</v>
      </c>
      <c r="C673" s="2">
        <v>44092</v>
      </c>
      <c r="D673" s="1">
        <v>178.6</v>
      </c>
      <c r="E673" s="1">
        <v>179.55</v>
      </c>
      <c r="F673" s="1">
        <v>179.85</v>
      </c>
      <c r="G673" s="1">
        <v>177</v>
      </c>
      <c r="H673" s="1">
        <v>179.5</v>
      </c>
      <c r="I673" s="1">
        <v>179.1</v>
      </c>
      <c r="J673" s="1">
        <v>178.49</v>
      </c>
      <c r="K673" s="1">
        <v>29783208</v>
      </c>
      <c r="L673" s="1">
        <v>5316150215.3000002</v>
      </c>
      <c r="M673" s="1">
        <v>200019</v>
      </c>
      <c r="N673" s="3">
        <f>IF(ISERR(LN(Table1523[[#This Row],[Close Price]]/I672)),"-",LN(Table1523[[#This Row],[Close Price]]/I672))</f>
        <v>2.7956406242674874E-3</v>
      </c>
    </row>
    <row r="674" spans="1:14" x14ac:dyDescent="0.3">
      <c r="A674" s="1" t="s">
        <v>38</v>
      </c>
      <c r="B674" s="1" t="s">
        <v>14</v>
      </c>
      <c r="C674" s="2">
        <v>44095</v>
      </c>
      <c r="D674" s="1">
        <v>179.1</v>
      </c>
      <c r="E674" s="1">
        <v>180</v>
      </c>
      <c r="F674" s="1">
        <v>180.6</v>
      </c>
      <c r="G674" s="1">
        <v>175.05</v>
      </c>
      <c r="H674" s="1">
        <v>175.3</v>
      </c>
      <c r="I674" s="1">
        <v>175.75</v>
      </c>
      <c r="J674" s="1">
        <v>177.21</v>
      </c>
      <c r="K674" s="1">
        <v>23892510</v>
      </c>
      <c r="L674" s="1">
        <v>4233947396.25</v>
      </c>
      <c r="M674" s="1">
        <v>155218</v>
      </c>
      <c r="N674" s="3">
        <f>IF(ISERR(LN(Table1523[[#This Row],[Close Price]]/I673)),"-",LN(Table1523[[#This Row],[Close Price]]/I673))</f>
        <v>-1.8881778375891747E-2</v>
      </c>
    </row>
    <row r="675" spans="1:14" x14ac:dyDescent="0.3">
      <c r="A675" s="1" t="s">
        <v>38</v>
      </c>
      <c r="B675" s="1" t="s">
        <v>14</v>
      </c>
      <c r="C675" s="2">
        <v>44096</v>
      </c>
      <c r="D675" s="1">
        <v>175.75</v>
      </c>
      <c r="E675" s="1">
        <v>175.75</v>
      </c>
      <c r="F675" s="1">
        <v>176.75</v>
      </c>
      <c r="G675" s="1">
        <v>173.75</v>
      </c>
      <c r="H675" s="1">
        <v>174</v>
      </c>
      <c r="I675" s="1">
        <v>174.2</v>
      </c>
      <c r="J675" s="1">
        <v>174.77</v>
      </c>
      <c r="K675" s="1">
        <v>18532637</v>
      </c>
      <c r="L675" s="1">
        <v>3238895808.1999998</v>
      </c>
      <c r="M675" s="1">
        <v>134730</v>
      </c>
      <c r="N675" s="3">
        <f>IF(ISERR(LN(Table1523[[#This Row],[Close Price]]/I674)),"-",LN(Table1523[[#This Row],[Close Price]]/I674))</f>
        <v>-8.8584662723719797E-3</v>
      </c>
    </row>
    <row r="676" spans="1:14" x14ac:dyDescent="0.3">
      <c r="A676" s="1" t="s">
        <v>38</v>
      </c>
      <c r="B676" s="1" t="s">
        <v>14</v>
      </c>
      <c r="C676" s="2">
        <v>44097</v>
      </c>
      <c r="D676" s="1">
        <v>174.2</v>
      </c>
      <c r="E676" s="1">
        <v>174.95</v>
      </c>
      <c r="F676" s="1">
        <v>177.55</v>
      </c>
      <c r="G676" s="1">
        <v>171.7</v>
      </c>
      <c r="H676" s="1">
        <v>173.1</v>
      </c>
      <c r="I676" s="1">
        <v>172.5</v>
      </c>
      <c r="J676" s="1">
        <v>173.76</v>
      </c>
      <c r="K676" s="1">
        <v>61785758</v>
      </c>
      <c r="L676" s="1">
        <v>10735994901.75</v>
      </c>
      <c r="M676" s="1">
        <v>195454</v>
      </c>
      <c r="N676" s="3">
        <f>IF(ISERR(LN(Table1523[[#This Row],[Close Price]]/I675)),"-",LN(Table1523[[#This Row],[Close Price]]/I675))</f>
        <v>-9.8068279469879505E-3</v>
      </c>
    </row>
    <row r="677" spans="1:14" x14ac:dyDescent="0.3">
      <c r="A677" s="1" t="s">
        <v>38</v>
      </c>
      <c r="B677" s="1" t="s">
        <v>14</v>
      </c>
      <c r="C677" s="2">
        <v>44098</v>
      </c>
      <c r="D677" s="1">
        <v>172.5</v>
      </c>
      <c r="E677" s="1">
        <v>171.7</v>
      </c>
      <c r="F677" s="1">
        <v>171.75</v>
      </c>
      <c r="G677" s="1">
        <v>166.15</v>
      </c>
      <c r="H677" s="1">
        <v>167.4</v>
      </c>
      <c r="I677" s="1">
        <v>166.55</v>
      </c>
      <c r="J677" s="1">
        <v>168.3</v>
      </c>
      <c r="K677" s="1">
        <v>31486886</v>
      </c>
      <c r="L677" s="1">
        <v>5299393510.8999996</v>
      </c>
      <c r="M677" s="1">
        <v>209008</v>
      </c>
      <c r="N677" s="3">
        <f>IF(ISERR(LN(Table1523[[#This Row],[Close Price]]/I676)),"-",LN(Table1523[[#This Row],[Close Price]]/I676))</f>
        <v>-3.5101671831725759E-2</v>
      </c>
    </row>
    <row r="678" spans="1:14" x14ac:dyDescent="0.3">
      <c r="A678" s="1" t="s">
        <v>38</v>
      </c>
      <c r="B678" s="1" t="s">
        <v>14</v>
      </c>
      <c r="C678" s="2">
        <v>44099</v>
      </c>
      <c r="D678" s="1">
        <v>166.55</v>
      </c>
      <c r="E678" s="1">
        <v>168.9</v>
      </c>
      <c r="F678" s="1">
        <v>171.2</v>
      </c>
      <c r="G678" s="1">
        <v>167</v>
      </c>
      <c r="H678" s="1">
        <v>171.15</v>
      </c>
      <c r="I678" s="1">
        <v>170.75</v>
      </c>
      <c r="J678" s="1">
        <v>169.52</v>
      </c>
      <c r="K678" s="1">
        <v>26627778</v>
      </c>
      <c r="L678" s="1">
        <v>4513943184.1000004</v>
      </c>
      <c r="M678" s="1">
        <v>152564</v>
      </c>
      <c r="N678" s="3">
        <f>IF(ISERR(LN(Table1523[[#This Row],[Close Price]]/I677)),"-",LN(Table1523[[#This Row],[Close Price]]/I677))</f>
        <v>2.4904933811210766E-2</v>
      </c>
    </row>
    <row r="679" spans="1:14" x14ac:dyDescent="0.3">
      <c r="A679" s="1" t="s">
        <v>38</v>
      </c>
      <c r="B679" s="1" t="s">
        <v>14</v>
      </c>
      <c r="C679" s="2">
        <v>44102</v>
      </c>
      <c r="D679" s="1">
        <v>170.75</v>
      </c>
      <c r="E679" s="1">
        <v>171</v>
      </c>
      <c r="F679" s="1">
        <v>174.8</v>
      </c>
      <c r="G679" s="1">
        <v>170.5</v>
      </c>
      <c r="H679" s="1">
        <v>173.65</v>
      </c>
      <c r="I679" s="1">
        <v>173.3</v>
      </c>
      <c r="J679" s="1">
        <v>173.26</v>
      </c>
      <c r="K679" s="1">
        <v>23194739</v>
      </c>
      <c r="L679" s="1">
        <v>4018744553.3000002</v>
      </c>
      <c r="M679" s="1">
        <v>127479</v>
      </c>
      <c r="N679" s="3">
        <f>IF(ISERR(LN(Table1523[[#This Row],[Close Price]]/I678)),"-",LN(Table1523[[#This Row],[Close Price]]/I678))</f>
        <v>1.482369827066099E-2</v>
      </c>
    </row>
    <row r="680" spans="1:14" x14ac:dyDescent="0.3">
      <c r="A680" s="1" t="s">
        <v>38</v>
      </c>
      <c r="B680" s="1" t="s">
        <v>14</v>
      </c>
      <c r="C680" s="2">
        <v>44103</v>
      </c>
      <c r="D680" s="1">
        <v>173.3</v>
      </c>
      <c r="E680" s="1">
        <v>174.75</v>
      </c>
      <c r="F680" s="1">
        <v>174.75</v>
      </c>
      <c r="G680" s="1">
        <v>169</v>
      </c>
      <c r="H680" s="1">
        <v>169.5</v>
      </c>
      <c r="I680" s="1">
        <v>169.4</v>
      </c>
      <c r="J680" s="1">
        <v>170.33</v>
      </c>
      <c r="K680" s="1">
        <v>25617617</v>
      </c>
      <c r="L680" s="1">
        <v>4363345268.6000004</v>
      </c>
      <c r="M680" s="1">
        <v>164446</v>
      </c>
      <c r="N680" s="3">
        <f>IF(ISERR(LN(Table1523[[#This Row],[Close Price]]/I679)),"-",LN(Table1523[[#This Row],[Close Price]]/I679))</f>
        <v>-2.2761414503606432E-2</v>
      </c>
    </row>
    <row r="681" spans="1:14" x14ac:dyDescent="0.3">
      <c r="A681" s="1" t="s">
        <v>38</v>
      </c>
      <c r="B681" s="1" t="s">
        <v>14</v>
      </c>
      <c r="C681" s="2">
        <v>44104</v>
      </c>
      <c r="D681" s="1">
        <v>169.4</v>
      </c>
      <c r="E681" s="1">
        <v>170</v>
      </c>
      <c r="F681" s="1">
        <v>172.1</v>
      </c>
      <c r="G681" s="1">
        <v>168.7</v>
      </c>
      <c r="H681" s="1">
        <v>171.95</v>
      </c>
      <c r="I681" s="1">
        <v>171.7</v>
      </c>
      <c r="J681" s="1">
        <v>170.77</v>
      </c>
      <c r="K681" s="1">
        <v>18482053</v>
      </c>
      <c r="L681" s="1">
        <v>3156244560.3000002</v>
      </c>
      <c r="M681" s="1">
        <v>106113</v>
      </c>
      <c r="N681" s="3">
        <f>IF(ISERR(LN(Table1523[[#This Row],[Close Price]]/I680)),"-",LN(Table1523[[#This Row],[Close Price]]/I680))</f>
        <v>1.3485985685475769E-2</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9EE46-A6A4-443B-9B52-C86FF61C53DD}">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26885.599999999999</v>
      </c>
      <c r="C2" s="1">
        <v>26960.5</v>
      </c>
      <c r="D2" s="1">
        <v>26636.400000000001</v>
      </c>
      <c r="E2" s="1">
        <v>26686.35</v>
      </c>
      <c r="F2" s="1">
        <v>15110093</v>
      </c>
      <c r="G2" s="1">
        <v>725.21</v>
      </c>
      <c r="H2" s="3" t="str">
        <f>IF(ISERR(LN(Table13624[[#This Row],[Close]]/E1)),"-",LN(Table13624[[#This Row],[Close]]/E1))</f>
        <v>-</v>
      </c>
    </row>
    <row r="3" spans="1:11" x14ac:dyDescent="0.3">
      <c r="A3" s="2">
        <v>43102</v>
      </c>
      <c r="B3" s="1">
        <v>26734.35</v>
      </c>
      <c r="C3" s="1">
        <v>26802.35</v>
      </c>
      <c r="D3" s="1">
        <v>26474.05</v>
      </c>
      <c r="E3" s="1">
        <v>26533.5</v>
      </c>
      <c r="F3" s="1">
        <v>12462339</v>
      </c>
      <c r="G3" s="1">
        <v>813.33</v>
      </c>
      <c r="H3" s="3">
        <f>IF(ISERR(LN(Table13624[[#This Row],[Close]]/E2)),"-",LN(Table13624[[#This Row],[Close]]/E2))</f>
        <v>-5.7441131559555414E-3</v>
      </c>
      <c r="J3" s="5" t="s">
        <v>23</v>
      </c>
      <c r="K3" s="6">
        <f>_xlfn.COVARIANCE.P(Table1523[Return],Table13624[Return])</f>
        <v>1.6600499265809673E-4</v>
      </c>
    </row>
    <row r="4" spans="1:11" x14ac:dyDescent="0.3">
      <c r="A4" s="2">
        <v>43103</v>
      </c>
      <c r="B4" s="1">
        <v>26606.95</v>
      </c>
      <c r="C4" s="1">
        <v>26762.799999999999</v>
      </c>
      <c r="D4" s="1">
        <v>26572.35</v>
      </c>
      <c r="E4" s="1">
        <v>26648.400000000001</v>
      </c>
      <c r="F4" s="1">
        <v>20023647</v>
      </c>
      <c r="G4" s="1">
        <v>1079.33</v>
      </c>
      <c r="H4" s="3">
        <f>IF(ISERR(LN(Table13624[[#This Row],[Close]]/E3)),"-",LN(Table13624[[#This Row],[Close]]/E3))</f>
        <v>4.3210257165424374E-3</v>
      </c>
      <c r="J4" s="7" t="s">
        <v>24</v>
      </c>
      <c r="K4" s="8">
        <f>_xlfn.VAR.P(Table13624[Return])</f>
        <v>1.4975764196590541E-4</v>
      </c>
    </row>
    <row r="5" spans="1:11" ht="15" thickBot="1" x14ac:dyDescent="0.35">
      <c r="A5" s="2">
        <v>43104</v>
      </c>
      <c r="B5" s="1">
        <v>26657.1</v>
      </c>
      <c r="C5" s="1">
        <v>26718.65</v>
      </c>
      <c r="D5" s="1">
        <v>26611.05</v>
      </c>
      <c r="E5" s="1">
        <v>26689.599999999999</v>
      </c>
      <c r="F5" s="1">
        <v>17409477</v>
      </c>
      <c r="G5" s="1">
        <v>934.26</v>
      </c>
      <c r="H5" s="3">
        <f>IF(ISERR(LN(Table13624[[#This Row],[Close]]/E4)),"-",LN(Table13624[[#This Row],[Close]]/E4))</f>
        <v>1.5448651315766988E-3</v>
      </c>
      <c r="J5" s="9" t="s">
        <v>25</v>
      </c>
      <c r="K5" s="17">
        <f>K3/K4</f>
        <v>1.1084909623235806</v>
      </c>
    </row>
    <row r="6" spans="1:11" x14ac:dyDescent="0.3">
      <c r="A6" s="2">
        <v>43105</v>
      </c>
      <c r="B6" s="1">
        <v>26730.400000000001</v>
      </c>
      <c r="C6" s="1">
        <v>26946.6</v>
      </c>
      <c r="D6" s="1">
        <v>26728.55</v>
      </c>
      <c r="E6" s="1">
        <v>26914.3</v>
      </c>
      <c r="F6" s="1">
        <v>19321951</v>
      </c>
      <c r="G6" s="1">
        <v>1499.96</v>
      </c>
      <c r="H6" s="3">
        <f>IF(ISERR(LN(Table13624[[#This Row],[Close]]/E5)),"-",LN(Table13624[[#This Row],[Close]]/E5))</f>
        <v>8.3837674547172919E-3</v>
      </c>
    </row>
    <row r="7" spans="1:11" x14ac:dyDescent="0.3">
      <c r="A7" s="2">
        <v>43108</v>
      </c>
      <c r="B7" s="1">
        <v>26980.65</v>
      </c>
      <c r="C7" s="1">
        <v>27147</v>
      </c>
      <c r="D7" s="1">
        <v>26954.400000000001</v>
      </c>
      <c r="E7" s="1">
        <v>27120.85</v>
      </c>
      <c r="F7" s="1">
        <v>22820261</v>
      </c>
      <c r="G7" s="1">
        <v>1148.6199999999999</v>
      </c>
      <c r="H7" s="3">
        <f>IF(ISERR(LN(Table13624[[#This Row],[Close]]/E6)),"-",LN(Table13624[[#This Row],[Close]]/E6))</f>
        <v>7.645060891558599E-3</v>
      </c>
    </row>
    <row r="8" spans="1:11" x14ac:dyDescent="0.3">
      <c r="A8" s="2">
        <v>43109</v>
      </c>
      <c r="B8" s="1">
        <v>27150.75</v>
      </c>
      <c r="C8" s="1">
        <v>27367.1</v>
      </c>
      <c r="D8" s="1">
        <v>27056.75</v>
      </c>
      <c r="E8" s="1">
        <v>27249.200000000001</v>
      </c>
      <c r="F8" s="1">
        <v>32220918</v>
      </c>
      <c r="G8" s="1">
        <v>1343.91</v>
      </c>
      <c r="H8" s="3">
        <f>IF(ISERR(LN(Table13624[[#This Row],[Close]]/E7)),"-",LN(Table13624[[#This Row],[Close]]/E7))</f>
        <v>4.7213581162097312E-3</v>
      </c>
    </row>
    <row r="9" spans="1:11" x14ac:dyDescent="0.3">
      <c r="A9" s="2">
        <v>43110</v>
      </c>
      <c r="B9" s="1">
        <v>27397.45</v>
      </c>
      <c r="C9" s="1">
        <v>27482.799999999999</v>
      </c>
      <c r="D9" s="1">
        <v>27164.7</v>
      </c>
      <c r="E9" s="1">
        <v>27210.6</v>
      </c>
      <c r="F9" s="1">
        <v>24237721</v>
      </c>
      <c r="G9" s="1">
        <v>1255.31</v>
      </c>
      <c r="H9" s="3">
        <f>IF(ISERR(LN(Table13624[[#This Row],[Close]]/E8)),"-",LN(Table13624[[#This Row],[Close]]/E8))</f>
        <v>-1.4175596114497217E-3</v>
      </c>
    </row>
    <row r="10" spans="1:11" x14ac:dyDescent="0.3">
      <c r="A10" s="2">
        <v>43111</v>
      </c>
      <c r="B10" s="1">
        <v>27186.799999999999</v>
      </c>
      <c r="C10" s="1">
        <v>27338.7</v>
      </c>
      <c r="D10" s="1">
        <v>27143.75</v>
      </c>
      <c r="E10" s="1">
        <v>27307.7</v>
      </c>
      <c r="F10" s="1">
        <v>21301310</v>
      </c>
      <c r="G10" s="1">
        <v>1106.8699999999999</v>
      </c>
      <c r="H10" s="3">
        <f>IF(ISERR(LN(Table13624[[#This Row],[Close]]/E9)),"-",LN(Table13624[[#This Row],[Close]]/E9))</f>
        <v>3.5621104352906185E-3</v>
      </c>
    </row>
    <row r="11" spans="1:11" x14ac:dyDescent="0.3">
      <c r="A11" s="2">
        <v>43112</v>
      </c>
      <c r="B11" s="1">
        <v>27370.3</v>
      </c>
      <c r="C11" s="1">
        <v>27424.05</v>
      </c>
      <c r="D11" s="1">
        <v>27035.7</v>
      </c>
      <c r="E11" s="1">
        <v>27196.65</v>
      </c>
      <c r="F11" s="1">
        <v>29277994</v>
      </c>
      <c r="G11" s="1">
        <v>1438.12</v>
      </c>
      <c r="H11" s="3">
        <f>IF(ISERR(LN(Table13624[[#This Row],[Close]]/E10)),"-",LN(Table13624[[#This Row],[Close]]/E10))</f>
        <v>-4.0749097517673713E-3</v>
      </c>
    </row>
    <row r="12" spans="1:11" x14ac:dyDescent="0.3">
      <c r="A12" s="2">
        <v>43115</v>
      </c>
      <c r="B12" s="1">
        <v>27238.85</v>
      </c>
      <c r="C12" s="1">
        <v>27404.15</v>
      </c>
      <c r="D12" s="1">
        <v>27148.799999999999</v>
      </c>
      <c r="E12" s="1">
        <v>27171.4</v>
      </c>
      <c r="F12" s="1">
        <v>21129791</v>
      </c>
      <c r="G12" s="1">
        <v>1143.76</v>
      </c>
      <c r="H12" s="3">
        <f>IF(ISERR(LN(Table13624[[#This Row],[Close]]/E11)),"-",LN(Table13624[[#This Row],[Close]]/E11))</f>
        <v>-9.288544214998551E-4</v>
      </c>
    </row>
    <row r="13" spans="1:11" x14ac:dyDescent="0.3">
      <c r="A13" s="2">
        <v>43116</v>
      </c>
      <c r="B13" s="1">
        <v>27229.599999999999</v>
      </c>
      <c r="C13" s="1">
        <v>27327.55</v>
      </c>
      <c r="D13" s="1">
        <v>26796.799999999999</v>
      </c>
      <c r="E13" s="1">
        <v>26874.55</v>
      </c>
      <c r="F13" s="1">
        <v>22816313</v>
      </c>
      <c r="G13" s="1">
        <v>1171.45</v>
      </c>
      <c r="H13" s="3">
        <f>IF(ISERR(LN(Table13624[[#This Row],[Close]]/E12)),"-",LN(Table13624[[#This Row],[Close]]/E12))</f>
        <v>-1.0985207409118141E-2</v>
      </c>
    </row>
    <row r="14" spans="1:11" x14ac:dyDescent="0.3">
      <c r="A14" s="2">
        <v>43117</v>
      </c>
      <c r="B14" s="1">
        <v>26906.15</v>
      </c>
      <c r="C14" s="1">
        <v>27117.599999999999</v>
      </c>
      <c r="D14" s="1">
        <v>26631.95</v>
      </c>
      <c r="E14" s="1">
        <v>27044.75</v>
      </c>
      <c r="F14" s="1">
        <v>27758956</v>
      </c>
      <c r="G14" s="1">
        <v>1485.79</v>
      </c>
      <c r="H14" s="3">
        <f>IF(ISERR(LN(Table13624[[#This Row],[Close]]/E13)),"-",LN(Table13624[[#This Row],[Close]]/E13))</f>
        <v>6.3131593062329284E-3</v>
      </c>
    </row>
    <row r="15" spans="1:11" x14ac:dyDescent="0.3">
      <c r="A15" s="2">
        <v>43118</v>
      </c>
      <c r="B15" s="1">
        <v>27304.3</v>
      </c>
      <c r="C15" s="1">
        <v>27567.1</v>
      </c>
      <c r="D15" s="1">
        <v>27140.35</v>
      </c>
      <c r="E15" s="1">
        <v>27347.85</v>
      </c>
      <c r="F15" s="1">
        <v>38956924</v>
      </c>
      <c r="G15" s="1">
        <v>2021.97</v>
      </c>
      <c r="H15" s="3">
        <f>IF(ISERR(LN(Table13624[[#This Row],[Close]]/E14)),"-",LN(Table13624[[#This Row],[Close]]/E14))</f>
        <v>1.1145013746896301E-2</v>
      </c>
    </row>
    <row r="16" spans="1:11" x14ac:dyDescent="0.3">
      <c r="A16" s="2">
        <v>43119</v>
      </c>
      <c r="B16" s="1">
        <v>27539.3</v>
      </c>
      <c r="C16" s="1">
        <v>27573.65</v>
      </c>
      <c r="D16" s="1">
        <v>27238</v>
      </c>
      <c r="E16" s="1">
        <v>27517.1</v>
      </c>
      <c r="F16" s="1">
        <v>39050314</v>
      </c>
      <c r="G16" s="1">
        <v>2443.31</v>
      </c>
      <c r="H16" s="3">
        <f>IF(ISERR(LN(Table13624[[#This Row],[Close]]/E15)),"-",LN(Table13624[[#This Row],[Close]]/E15))</f>
        <v>6.1697144308002667E-3</v>
      </c>
    </row>
    <row r="17" spans="1:8" x14ac:dyDescent="0.3">
      <c r="A17" s="2">
        <v>43122</v>
      </c>
      <c r="B17" s="1">
        <v>27555.8</v>
      </c>
      <c r="C17" s="1">
        <v>27680.1</v>
      </c>
      <c r="D17" s="1">
        <v>27452.25</v>
      </c>
      <c r="E17" s="1">
        <v>27607.75</v>
      </c>
      <c r="F17" s="1">
        <v>24017874</v>
      </c>
      <c r="G17" s="1">
        <v>2549.8000000000002</v>
      </c>
      <c r="H17" s="3">
        <f>IF(ISERR(LN(Table13624[[#This Row],[Close]]/E16)),"-",LN(Table13624[[#This Row],[Close]]/E16))</f>
        <v>3.2889008029016614E-3</v>
      </c>
    </row>
    <row r="18" spans="1:8" x14ac:dyDescent="0.3">
      <c r="A18" s="2">
        <v>43123</v>
      </c>
      <c r="B18" s="1">
        <v>27673.7</v>
      </c>
      <c r="C18" s="1">
        <v>27801.200000000001</v>
      </c>
      <c r="D18" s="1">
        <v>27589.1</v>
      </c>
      <c r="E18" s="1">
        <v>27761.45</v>
      </c>
      <c r="F18" s="1">
        <v>31110307</v>
      </c>
      <c r="G18" s="1">
        <v>1983.6</v>
      </c>
      <c r="H18" s="3">
        <f>IF(ISERR(LN(Table13624[[#This Row],[Close]]/E17)),"-",LN(Table13624[[#This Row],[Close]]/E17))</f>
        <v>5.551837295454656E-3</v>
      </c>
    </row>
    <row r="19" spans="1:8" x14ac:dyDescent="0.3">
      <c r="A19" s="2">
        <v>43124</v>
      </c>
      <c r="B19" s="1">
        <v>27691.5</v>
      </c>
      <c r="C19" s="1">
        <v>27924.2</v>
      </c>
      <c r="D19" s="1">
        <v>27562.95</v>
      </c>
      <c r="E19" s="1">
        <v>27889.05</v>
      </c>
      <c r="F19" s="1">
        <v>29611634</v>
      </c>
      <c r="G19" s="1">
        <v>2382.86</v>
      </c>
      <c r="H19" s="3">
        <f>IF(ISERR(LN(Table13624[[#This Row],[Close]]/E18)),"-",LN(Table13624[[#This Row],[Close]]/E18))</f>
        <v>4.5857709674280199E-3</v>
      </c>
    </row>
    <row r="20" spans="1:8" x14ac:dyDescent="0.3">
      <c r="A20" s="2">
        <v>43125</v>
      </c>
      <c r="B20" s="1">
        <v>27866.15</v>
      </c>
      <c r="C20" s="1">
        <v>27895.5</v>
      </c>
      <c r="D20" s="1">
        <v>27614.35</v>
      </c>
      <c r="E20" s="1">
        <v>27716.5</v>
      </c>
      <c r="F20" s="1">
        <v>27303323</v>
      </c>
      <c r="G20" s="1">
        <v>2039.79</v>
      </c>
      <c r="H20" s="3">
        <f>IF(ISERR(LN(Table13624[[#This Row],[Close]]/E19)),"-",LN(Table13624[[#This Row],[Close]]/E19))</f>
        <v>-6.206234947665183E-3</v>
      </c>
    </row>
    <row r="21" spans="1:8" x14ac:dyDescent="0.3">
      <c r="A21" s="2">
        <v>43129</v>
      </c>
      <c r="B21" s="1">
        <v>27735.45</v>
      </c>
      <c r="C21" s="1">
        <v>27858.75</v>
      </c>
      <c r="D21" s="1">
        <v>27464.6</v>
      </c>
      <c r="E21" s="1">
        <v>27557.35</v>
      </c>
      <c r="F21" s="1">
        <v>18192106</v>
      </c>
      <c r="G21" s="1">
        <v>1176.3599999999999</v>
      </c>
      <c r="H21" s="3">
        <f>IF(ISERR(LN(Table13624[[#This Row],[Close]]/E20)),"-",LN(Table13624[[#This Row],[Close]]/E20))</f>
        <v>-5.75861604741693E-3</v>
      </c>
    </row>
    <row r="22" spans="1:8" x14ac:dyDescent="0.3">
      <c r="A22" s="2">
        <v>43130</v>
      </c>
      <c r="B22" s="1">
        <v>27503.4</v>
      </c>
      <c r="C22" s="1">
        <v>27579.4</v>
      </c>
      <c r="D22" s="1">
        <v>27313.9</v>
      </c>
      <c r="E22" s="1">
        <v>27512.1</v>
      </c>
      <c r="F22" s="1">
        <v>22072257</v>
      </c>
      <c r="G22" s="1">
        <v>1313.72</v>
      </c>
      <c r="H22" s="3">
        <f>IF(ISERR(LN(Table13624[[#This Row],[Close]]/E21)),"-",LN(Table13624[[#This Row],[Close]]/E21))</f>
        <v>-1.6433797753156337E-3</v>
      </c>
    </row>
    <row r="23" spans="1:8" x14ac:dyDescent="0.3">
      <c r="A23" s="2">
        <v>43131</v>
      </c>
      <c r="B23" s="1">
        <v>27457.15</v>
      </c>
      <c r="C23" s="1">
        <v>27479.8</v>
      </c>
      <c r="D23" s="1">
        <v>27012.9</v>
      </c>
      <c r="E23" s="1">
        <v>27127.3</v>
      </c>
      <c r="F23" s="1">
        <v>36400861</v>
      </c>
      <c r="G23" s="1">
        <v>1871.65</v>
      </c>
      <c r="H23" s="3">
        <f>IF(ISERR(LN(Table13624[[#This Row],[Close]]/E22)),"-",LN(Table13624[[#This Row],[Close]]/E22))</f>
        <v>-1.4085307008250669E-2</v>
      </c>
    </row>
    <row r="24" spans="1:8" x14ac:dyDescent="0.3">
      <c r="A24" s="2">
        <v>43132</v>
      </c>
      <c r="B24" s="1">
        <v>27190.45</v>
      </c>
      <c r="C24" s="1">
        <v>28099.599999999999</v>
      </c>
      <c r="D24" s="1">
        <v>26843.599999999999</v>
      </c>
      <c r="E24" s="1">
        <v>27351.9</v>
      </c>
      <c r="F24" s="1">
        <v>72530946</v>
      </c>
      <c r="G24" s="1">
        <v>2833.93</v>
      </c>
      <c r="H24" s="3">
        <f>IF(ISERR(LN(Table13624[[#This Row],[Close]]/E23)),"-",LN(Table13624[[#This Row],[Close]]/E23))</f>
        <v>8.2453953978789424E-3</v>
      </c>
    </row>
    <row r="25" spans="1:8" x14ac:dyDescent="0.3">
      <c r="A25" s="2">
        <v>43133</v>
      </c>
      <c r="B25" s="1">
        <v>27164.95</v>
      </c>
      <c r="C25" s="1">
        <v>27735.85</v>
      </c>
      <c r="D25" s="1">
        <v>26871.1</v>
      </c>
      <c r="E25" s="1">
        <v>27180.1</v>
      </c>
      <c r="F25" s="1">
        <v>49825017</v>
      </c>
      <c r="G25" s="1">
        <v>2152.7199999999998</v>
      </c>
      <c r="H25" s="3">
        <f>IF(ISERR(LN(Table13624[[#This Row],[Close]]/E24)),"-",LN(Table13624[[#This Row],[Close]]/E24))</f>
        <v>-6.3009083984451146E-3</v>
      </c>
    </row>
    <row r="26" spans="1:8" x14ac:dyDescent="0.3">
      <c r="A26" s="2">
        <v>43136</v>
      </c>
      <c r="B26" s="1">
        <v>26898.15</v>
      </c>
      <c r="C26" s="1">
        <v>27281.1</v>
      </c>
      <c r="D26" s="1">
        <v>26802.2</v>
      </c>
      <c r="E26" s="1">
        <v>27191.7</v>
      </c>
      <c r="F26" s="1">
        <v>36207512</v>
      </c>
      <c r="G26" s="1">
        <v>1858.26</v>
      </c>
      <c r="H26" s="3">
        <f>IF(ISERR(LN(Table13624[[#This Row],[Close]]/E25)),"-",LN(Table13624[[#This Row],[Close]]/E25))</f>
        <v>4.266917841968363E-4</v>
      </c>
    </row>
    <row r="27" spans="1:8" x14ac:dyDescent="0.3">
      <c r="A27" s="2">
        <v>43137</v>
      </c>
      <c r="B27" s="1">
        <v>26257.15</v>
      </c>
      <c r="C27" s="1">
        <v>26899.8</v>
      </c>
      <c r="D27" s="1">
        <v>26193.15</v>
      </c>
      <c r="E27" s="1">
        <v>26672.6</v>
      </c>
      <c r="F27" s="1">
        <v>34339414</v>
      </c>
      <c r="G27" s="1">
        <v>1863.51</v>
      </c>
      <c r="H27" s="3">
        <f>IF(ISERR(LN(Table13624[[#This Row],[Close]]/E26)),"-",LN(Table13624[[#This Row],[Close]]/E26))</f>
        <v>-1.9274958419973023E-2</v>
      </c>
    </row>
    <row r="28" spans="1:8" x14ac:dyDescent="0.3">
      <c r="A28" s="2">
        <v>43138</v>
      </c>
      <c r="B28" s="1">
        <v>26984.799999999999</v>
      </c>
      <c r="C28" s="1">
        <v>27023.1</v>
      </c>
      <c r="D28" s="1">
        <v>26691.65</v>
      </c>
      <c r="E28" s="1">
        <v>26733.55</v>
      </c>
      <c r="F28" s="1">
        <v>28790960</v>
      </c>
      <c r="G28" s="1">
        <v>1396.42</v>
      </c>
      <c r="H28" s="3">
        <f>IF(ISERR(LN(Table13624[[#This Row],[Close]]/E27)),"-",LN(Table13624[[#This Row],[Close]]/E27))</f>
        <v>2.2825096533526058E-3</v>
      </c>
    </row>
    <row r="29" spans="1:8" x14ac:dyDescent="0.3">
      <c r="A29" s="2">
        <v>43139</v>
      </c>
      <c r="B29" s="1">
        <v>26856.85</v>
      </c>
      <c r="C29" s="1">
        <v>26944.85</v>
      </c>
      <c r="D29" s="1">
        <v>26678.95</v>
      </c>
      <c r="E29" s="1">
        <v>26786.6</v>
      </c>
      <c r="F29" s="1">
        <v>22520502</v>
      </c>
      <c r="G29" s="1">
        <v>1137.57</v>
      </c>
      <c r="H29" s="3">
        <f>IF(ISERR(LN(Table13624[[#This Row],[Close]]/E28)),"-",LN(Table13624[[#This Row],[Close]]/E28))</f>
        <v>1.9824315654580734E-3</v>
      </c>
    </row>
    <row r="30" spans="1:8" x14ac:dyDescent="0.3">
      <c r="A30" s="2">
        <v>43140</v>
      </c>
      <c r="B30" s="1">
        <v>26460.15</v>
      </c>
      <c r="C30" s="1">
        <v>26724.6</v>
      </c>
      <c r="D30" s="1">
        <v>26342.55</v>
      </c>
      <c r="E30" s="1">
        <v>26664.3</v>
      </c>
      <c r="F30" s="1">
        <v>21952594</v>
      </c>
      <c r="G30" s="1">
        <v>1090.7</v>
      </c>
      <c r="H30" s="3">
        <f>IF(ISERR(LN(Table13624[[#This Row],[Close]]/E29)),"-",LN(Table13624[[#This Row],[Close]]/E29))</f>
        <v>-4.5761704078710313E-3</v>
      </c>
    </row>
    <row r="31" spans="1:8" x14ac:dyDescent="0.3">
      <c r="A31" s="2">
        <v>43143</v>
      </c>
      <c r="B31" s="1">
        <v>26849.4</v>
      </c>
      <c r="C31" s="1">
        <v>26945.1</v>
      </c>
      <c r="D31" s="1">
        <v>26707.85</v>
      </c>
      <c r="E31" s="1">
        <v>26782.2</v>
      </c>
      <c r="F31" s="1">
        <v>19396923</v>
      </c>
      <c r="G31" s="1">
        <v>1090.3499999999999</v>
      </c>
      <c r="H31" s="3">
        <f>IF(ISERR(LN(Table13624[[#This Row],[Close]]/E30)),"-",LN(Table13624[[#This Row],[Close]]/E30))</f>
        <v>4.4118956804216573E-3</v>
      </c>
    </row>
    <row r="32" spans="1:8" x14ac:dyDescent="0.3">
      <c r="A32" s="2">
        <v>43145</v>
      </c>
      <c r="B32" s="1">
        <v>26900</v>
      </c>
      <c r="C32" s="1">
        <v>26926.95</v>
      </c>
      <c r="D32" s="1">
        <v>26557.200000000001</v>
      </c>
      <c r="E32" s="1">
        <v>26645.1</v>
      </c>
      <c r="F32" s="1">
        <v>21864465</v>
      </c>
      <c r="G32" s="1">
        <v>1277.99</v>
      </c>
      <c r="H32" s="3">
        <f>IF(ISERR(LN(Table13624[[#This Row],[Close]]/E31)),"-",LN(Table13624[[#This Row],[Close]]/E31))</f>
        <v>-5.1322189566239216E-3</v>
      </c>
    </row>
    <row r="33" spans="1:8" x14ac:dyDescent="0.3">
      <c r="A33" s="2">
        <v>43146</v>
      </c>
      <c r="B33" s="1">
        <v>26701.75</v>
      </c>
      <c r="C33" s="1">
        <v>26877.25</v>
      </c>
      <c r="D33" s="1">
        <v>26597.95</v>
      </c>
      <c r="E33" s="1">
        <v>26733.5</v>
      </c>
      <c r="F33" s="1">
        <v>20616456</v>
      </c>
      <c r="G33" s="1">
        <v>1332.17</v>
      </c>
      <c r="H33" s="3">
        <f>IF(ISERR(LN(Table13624[[#This Row],[Close]]/E32)),"-",LN(Table13624[[#This Row],[Close]]/E32))</f>
        <v>3.3121918078349178E-3</v>
      </c>
    </row>
    <row r="34" spans="1:8" x14ac:dyDescent="0.3">
      <c r="A34" s="2">
        <v>43147</v>
      </c>
      <c r="B34" s="1">
        <v>26890.75</v>
      </c>
      <c r="C34" s="1">
        <v>26906</v>
      </c>
      <c r="D34" s="1">
        <v>26520.35</v>
      </c>
      <c r="E34" s="1">
        <v>26599.05</v>
      </c>
      <c r="F34" s="1">
        <v>13858785</v>
      </c>
      <c r="G34" s="1">
        <v>979.9</v>
      </c>
      <c r="H34" s="3">
        <f>IF(ISERR(LN(Table13624[[#This Row],[Close]]/E33)),"-",LN(Table13624[[#This Row],[Close]]/E33))</f>
        <v>-5.0419597347215253E-3</v>
      </c>
    </row>
    <row r="35" spans="1:8" x14ac:dyDescent="0.3">
      <c r="A35" s="2">
        <v>43150</v>
      </c>
      <c r="B35" s="1">
        <v>26635.55</v>
      </c>
      <c r="C35" s="1">
        <v>26659.3</v>
      </c>
      <c r="D35" s="1">
        <v>26262.55</v>
      </c>
      <c r="E35" s="1">
        <v>26411.4</v>
      </c>
      <c r="F35" s="1">
        <v>13027486</v>
      </c>
      <c r="G35" s="1">
        <v>777.23</v>
      </c>
      <c r="H35" s="3">
        <f>IF(ISERR(LN(Table13624[[#This Row],[Close]]/E34)),"-",LN(Table13624[[#This Row],[Close]]/E34))</f>
        <v>-7.0797657367199134E-3</v>
      </c>
    </row>
    <row r="36" spans="1:8" x14ac:dyDescent="0.3">
      <c r="A36" s="2">
        <v>43151</v>
      </c>
      <c r="B36" s="1">
        <v>26411.9</v>
      </c>
      <c r="C36" s="1">
        <v>26537.55</v>
      </c>
      <c r="D36" s="1">
        <v>26303.5</v>
      </c>
      <c r="E36" s="1">
        <v>26356.400000000001</v>
      </c>
      <c r="F36" s="1">
        <v>19465315</v>
      </c>
      <c r="G36" s="1">
        <v>1050.4000000000001</v>
      </c>
      <c r="H36" s="3">
        <f>IF(ISERR(LN(Table13624[[#This Row],[Close]]/E35)),"-",LN(Table13624[[#This Row],[Close]]/E35))</f>
        <v>-2.0846053812073862E-3</v>
      </c>
    </row>
    <row r="37" spans="1:8" x14ac:dyDescent="0.3">
      <c r="A37" s="2">
        <v>43152</v>
      </c>
      <c r="B37" s="1">
        <v>26468.400000000001</v>
      </c>
      <c r="C37" s="1">
        <v>26603.95</v>
      </c>
      <c r="D37" s="1">
        <v>26388.5</v>
      </c>
      <c r="E37" s="1">
        <v>26572</v>
      </c>
      <c r="F37" s="1">
        <v>19584422</v>
      </c>
      <c r="G37" s="1">
        <v>1002.13</v>
      </c>
      <c r="H37" s="3">
        <f>IF(ISERR(LN(Table13624[[#This Row],[Close]]/E36)),"-",LN(Table13624[[#This Row],[Close]]/E36))</f>
        <v>8.146900056753361E-3</v>
      </c>
    </row>
    <row r="38" spans="1:8" x14ac:dyDescent="0.3">
      <c r="A38" s="2">
        <v>43153</v>
      </c>
      <c r="B38" s="1">
        <v>26530.3</v>
      </c>
      <c r="C38" s="1">
        <v>26574.35</v>
      </c>
      <c r="D38" s="1">
        <v>26400.65</v>
      </c>
      <c r="E38" s="1">
        <v>26460.75</v>
      </c>
      <c r="F38" s="1">
        <v>33133430</v>
      </c>
      <c r="G38" s="1">
        <v>1601.29</v>
      </c>
      <c r="H38" s="3">
        <f>IF(ISERR(LN(Table13624[[#This Row],[Close]]/E37)),"-",LN(Table13624[[#This Row],[Close]]/E37))</f>
        <v>-4.1955268466859251E-3</v>
      </c>
    </row>
    <row r="39" spans="1:8" x14ac:dyDescent="0.3">
      <c r="A39" s="2">
        <v>43154</v>
      </c>
      <c r="B39" s="1">
        <v>26538.05</v>
      </c>
      <c r="C39" s="1">
        <v>26699.599999999999</v>
      </c>
      <c r="D39" s="1">
        <v>26448.3</v>
      </c>
      <c r="E39" s="1">
        <v>26669.9</v>
      </c>
      <c r="F39" s="1">
        <v>16522592</v>
      </c>
      <c r="G39" s="1">
        <v>892.97</v>
      </c>
      <c r="H39" s="3">
        <f>IF(ISERR(LN(Table13624[[#This Row],[Close]]/E38)),"-",LN(Table13624[[#This Row],[Close]]/E38))</f>
        <v>7.8730856992759498E-3</v>
      </c>
    </row>
    <row r="40" spans="1:8" x14ac:dyDescent="0.3">
      <c r="A40" s="2">
        <v>43157</v>
      </c>
      <c r="B40" s="1">
        <v>26677.85</v>
      </c>
      <c r="C40" s="1">
        <v>26779.75</v>
      </c>
      <c r="D40" s="1">
        <v>26610</v>
      </c>
      <c r="E40" s="1">
        <v>26645.85</v>
      </c>
      <c r="F40" s="1">
        <v>19990797</v>
      </c>
      <c r="G40" s="1">
        <v>1060.48</v>
      </c>
      <c r="H40" s="3">
        <f>IF(ISERR(LN(Table13624[[#This Row],[Close]]/E39)),"-",LN(Table13624[[#This Row],[Close]]/E39))</f>
        <v>-9.0217249616574133E-4</v>
      </c>
    </row>
    <row r="41" spans="1:8" x14ac:dyDescent="0.3">
      <c r="A41" s="2">
        <v>43158</v>
      </c>
      <c r="B41" s="1">
        <v>26767.55</v>
      </c>
      <c r="C41" s="1">
        <v>26807.200000000001</v>
      </c>
      <c r="D41" s="1">
        <v>26681.95</v>
      </c>
      <c r="E41" s="1">
        <v>26728.2</v>
      </c>
      <c r="F41" s="1">
        <v>18478957</v>
      </c>
      <c r="G41" s="1">
        <v>1154.8599999999999</v>
      </c>
      <c r="H41" s="3">
        <f>IF(ISERR(LN(Table13624[[#This Row],[Close]]/E40)),"-",LN(Table13624[[#This Row],[Close]]/E40))</f>
        <v>3.0857716566242512E-3</v>
      </c>
    </row>
    <row r="42" spans="1:8" x14ac:dyDescent="0.3">
      <c r="A42" s="2">
        <v>43159</v>
      </c>
      <c r="B42" s="1">
        <v>26592.55</v>
      </c>
      <c r="C42" s="1">
        <v>26640.55</v>
      </c>
      <c r="D42" s="1">
        <v>26440.400000000001</v>
      </c>
      <c r="E42" s="1">
        <v>26513.7</v>
      </c>
      <c r="F42" s="1">
        <v>24194450</v>
      </c>
      <c r="G42" s="1">
        <v>1205.8499999999999</v>
      </c>
      <c r="H42" s="3">
        <f>IF(ISERR(LN(Table13624[[#This Row],[Close]]/E41)),"-",LN(Table13624[[#This Row],[Close]]/E41))</f>
        <v>-8.0576072804969742E-3</v>
      </c>
    </row>
    <row r="43" spans="1:8" x14ac:dyDescent="0.3">
      <c r="A43" s="2">
        <v>43160</v>
      </c>
      <c r="B43" s="1">
        <v>26489.599999999999</v>
      </c>
      <c r="C43" s="1">
        <v>26589.55</v>
      </c>
      <c r="D43" s="1">
        <v>26380.85</v>
      </c>
      <c r="E43" s="1">
        <v>26492.35</v>
      </c>
      <c r="F43" s="1">
        <v>16274536</v>
      </c>
      <c r="G43" s="1">
        <v>922.21</v>
      </c>
      <c r="H43" s="3">
        <f>IF(ISERR(LN(Table13624[[#This Row],[Close]]/E42)),"-",LN(Table13624[[#This Row],[Close]]/E42))</f>
        <v>-8.0556846452723492E-4</v>
      </c>
    </row>
    <row r="44" spans="1:8" x14ac:dyDescent="0.3">
      <c r="A44" s="2">
        <v>43164</v>
      </c>
      <c r="B44" s="1">
        <v>26434.799999999999</v>
      </c>
      <c r="C44" s="1">
        <v>26434.85</v>
      </c>
      <c r="D44" s="1">
        <v>26093.35</v>
      </c>
      <c r="E44" s="1">
        <v>26164.75</v>
      </c>
      <c r="F44" s="1">
        <v>20210900</v>
      </c>
      <c r="G44" s="1">
        <v>935.41</v>
      </c>
      <c r="H44" s="3">
        <f>IF(ISERR(LN(Table13624[[#This Row],[Close]]/E43)),"-",LN(Table13624[[#This Row],[Close]]/E43))</f>
        <v>-1.2442927041205141E-2</v>
      </c>
    </row>
    <row r="45" spans="1:8" x14ac:dyDescent="0.3">
      <c r="A45" s="2">
        <v>43165</v>
      </c>
      <c r="B45" s="1">
        <v>26232.65</v>
      </c>
      <c r="C45" s="1">
        <v>26353.05</v>
      </c>
      <c r="D45" s="1">
        <v>25793.7</v>
      </c>
      <c r="E45" s="1">
        <v>25891.8</v>
      </c>
      <c r="F45" s="1">
        <v>20378186</v>
      </c>
      <c r="G45" s="1">
        <v>1161.27</v>
      </c>
      <c r="H45" s="3">
        <f>IF(ISERR(LN(Table13624[[#This Row],[Close]]/E44)),"-",LN(Table13624[[#This Row],[Close]]/E44))</f>
        <v>-1.0486768770018726E-2</v>
      </c>
    </row>
    <row r="46" spans="1:8" x14ac:dyDescent="0.3">
      <c r="A46" s="2">
        <v>43166</v>
      </c>
      <c r="B46" s="1">
        <v>25887.1</v>
      </c>
      <c r="C46" s="1">
        <v>26139.3</v>
      </c>
      <c r="D46" s="1">
        <v>25730.799999999999</v>
      </c>
      <c r="E46" s="1">
        <v>26061.1</v>
      </c>
      <c r="F46" s="1">
        <v>26614374</v>
      </c>
      <c r="G46" s="1">
        <v>1254.78</v>
      </c>
      <c r="H46" s="3">
        <f>IF(ISERR(LN(Table13624[[#This Row],[Close]]/E45)),"-",LN(Table13624[[#This Row],[Close]]/E45))</f>
        <v>6.5174648300347117E-3</v>
      </c>
    </row>
    <row r="47" spans="1:8" x14ac:dyDescent="0.3">
      <c r="A47" s="2">
        <v>43167</v>
      </c>
      <c r="B47" s="1">
        <v>26165</v>
      </c>
      <c r="C47" s="1">
        <v>26262.55</v>
      </c>
      <c r="D47" s="1">
        <v>25883.85</v>
      </c>
      <c r="E47" s="1">
        <v>25953.200000000001</v>
      </c>
      <c r="F47" s="1">
        <v>22767148</v>
      </c>
      <c r="G47" s="1">
        <v>1184.44</v>
      </c>
      <c r="H47" s="3">
        <f>IF(ISERR(LN(Table13624[[#This Row],[Close]]/E46)),"-",LN(Table13624[[#This Row],[Close]]/E46))</f>
        <v>-4.1488650149762735E-3</v>
      </c>
    </row>
    <row r="48" spans="1:8" x14ac:dyDescent="0.3">
      <c r="A48" s="2">
        <v>43168</v>
      </c>
      <c r="B48" s="1">
        <v>25993</v>
      </c>
      <c r="C48" s="1">
        <v>26140</v>
      </c>
      <c r="D48" s="1">
        <v>25951.4</v>
      </c>
      <c r="E48" s="1">
        <v>26020.05</v>
      </c>
      <c r="F48" s="1" t="s">
        <v>22</v>
      </c>
      <c r="G48" s="1" t="s">
        <v>22</v>
      </c>
      <c r="H48" s="3">
        <f>IF(ISERR(LN(Table13624[[#This Row],[Close]]/E47)),"-",LN(Table13624[[#This Row],[Close]]/E47))</f>
        <v>2.5724786064292827E-3</v>
      </c>
    </row>
    <row r="49" spans="1:8" x14ac:dyDescent="0.3">
      <c r="A49" s="2">
        <v>43171</v>
      </c>
      <c r="B49" s="1">
        <v>26322.15</v>
      </c>
      <c r="C49" s="1">
        <v>26743.15</v>
      </c>
      <c r="D49" s="1">
        <v>26271.05</v>
      </c>
      <c r="E49" s="1">
        <v>26703</v>
      </c>
      <c r="F49" s="1">
        <v>28759743</v>
      </c>
      <c r="G49" s="1">
        <v>1392.22</v>
      </c>
      <c r="H49" s="3">
        <f>IF(ISERR(LN(Table13624[[#This Row],[Close]]/E48)),"-",LN(Table13624[[#This Row],[Close]]/E48))</f>
        <v>2.5908523963621099E-2</v>
      </c>
    </row>
    <row r="50" spans="1:8" x14ac:dyDescent="0.3">
      <c r="A50" s="2">
        <v>43172</v>
      </c>
      <c r="B50" s="1">
        <v>26694.95</v>
      </c>
      <c r="C50" s="1">
        <v>26817.45</v>
      </c>
      <c r="D50" s="1">
        <v>26482.25</v>
      </c>
      <c r="E50" s="1">
        <v>26644.799999999999</v>
      </c>
      <c r="F50" s="1">
        <v>18431868</v>
      </c>
      <c r="G50" s="1">
        <v>981.65</v>
      </c>
      <c r="H50" s="3">
        <f>IF(ISERR(LN(Table13624[[#This Row],[Close]]/E49)),"-",LN(Table13624[[#This Row],[Close]]/E49))</f>
        <v>-2.1819090230346802E-3</v>
      </c>
    </row>
    <row r="51" spans="1:8" x14ac:dyDescent="0.3">
      <c r="A51" s="2">
        <v>43173</v>
      </c>
      <c r="B51" s="1">
        <v>26549.1</v>
      </c>
      <c r="C51" s="1">
        <v>26584.400000000001</v>
      </c>
      <c r="D51" s="1">
        <v>26371.85</v>
      </c>
      <c r="E51" s="1">
        <v>26532.15</v>
      </c>
      <c r="F51" s="1">
        <v>16077554</v>
      </c>
      <c r="G51" s="1">
        <v>828.21</v>
      </c>
      <c r="H51" s="3">
        <f>IF(ISERR(LN(Table13624[[#This Row],[Close]]/E50)),"-",LN(Table13624[[#This Row],[Close]]/E50))</f>
        <v>-4.2368044241114511E-3</v>
      </c>
    </row>
    <row r="52" spans="1:8" x14ac:dyDescent="0.3">
      <c r="A52" s="2">
        <v>43174</v>
      </c>
      <c r="B52" s="1">
        <v>26479</v>
      </c>
      <c r="C52" s="1">
        <v>26638.3</v>
      </c>
      <c r="D52" s="1">
        <v>26341.75</v>
      </c>
      <c r="E52" s="1">
        <v>26381.3</v>
      </c>
      <c r="F52" s="1">
        <v>15975480</v>
      </c>
      <c r="G52" s="1">
        <v>1130.49</v>
      </c>
      <c r="H52" s="3">
        <f>IF(ISERR(LN(Table13624[[#This Row],[Close]]/E51)),"-",LN(Table13624[[#This Row],[Close]]/E51))</f>
        <v>-5.7017793654049204E-3</v>
      </c>
    </row>
    <row r="53" spans="1:8" x14ac:dyDescent="0.3">
      <c r="A53" s="2">
        <v>43175</v>
      </c>
      <c r="B53" s="1">
        <v>26438.5</v>
      </c>
      <c r="C53" s="1">
        <v>26438.5</v>
      </c>
      <c r="D53" s="1">
        <v>25911.05</v>
      </c>
      <c r="E53" s="1">
        <v>26052.15</v>
      </c>
      <c r="F53" s="1">
        <v>36372384</v>
      </c>
      <c r="G53" s="1">
        <v>1945.96</v>
      </c>
      <c r="H53" s="3">
        <f>IF(ISERR(LN(Table13624[[#This Row],[Close]]/E52)),"-",LN(Table13624[[#This Row],[Close]]/E52))</f>
        <v>-1.2555127449435011E-2</v>
      </c>
    </row>
    <row r="54" spans="1:8" x14ac:dyDescent="0.3">
      <c r="A54" s="2">
        <v>43178</v>
      </c>
      <c r="B54" s="1">
        <v>26127.85</v>
      </c>
      <c r="C54" s="1">
        <v>26152.55</v>
      </c>
      <c r="D54" s="1">
        <v>25885.95</v>
      </c>
      <c r="E54" s="1">
        <v>25935.8</v>
      </c>
      <c r="F54" s="1">
        <v>23928336</v>
      </c>
      <c r="G54" s="1">
        <v>1267.0999999999999</v>
      </c>
      <c r="H54" s="3">
        <f>IF(ISERR(LN(Table13624[[#This Row],[Close]]/E53)),"-",LN(Table13624[[#This Row],[Close]]/E53))</f>
        <v>-4.4760447086576215E-3</v>
      </c>
    </row>
    <row r="55" spans="1:8" x14ac:dyDescent="0.3">
      <c r="A55" s="2">
        <v>43179</v>
      </c>
      <c r="B55" s="1">
        <v>25864.400000000001</v>
      </c>
      <c r="C55" s="1">
        <v>26084.799999999999</v>
      </c>
      <c r="D55" s="1">
        <v>25860.9</v>
      </c>
      <c r="E55" s="1">
        <v>26044</v>
      </c>
      <c r="F55" s="1">
        <v>19194578</v>
      </c>
      <c r="G55" s="1">
        <v>987.04</v>
      </c>
      <c r="H55" s="3">
        <f>IF(ISERR(LN(Table13624[[#This Row],[Close]]/E54)),"-",LN(Table13624[[#This Row],[Close]]/E54))</f>
        <v>4.1631617003551396E-3</v>
      </c>
    </row>
    <row r="56" spans="1:8" x14ac:dyDescent="0.3">
      <c r="A56" s="2">
        <v>43180</v>
      </c>
      <c r="B56" s="1">
        <v>26117.8</v>
      </c>
      <c r="C56" s="1">
        <v>26245.75</v>
      </c>
      <c r="D56" s="1">
        <v>26059.8</v>
      </c>
      <c r="E56" s="1">
        <v>26093</v>
      </c>
      <c r="F56" s="1" t="s">
        <v>22</v>
      </c>
      <c r="G56" s="1" t="s">
        <v>22</v>
      </c>
      <c r="H56" s="3">
        <f>IF(ISERR(LN(Table13624[[#This Row],[Close]]/E55)),"-",LN(Table13624[[#This Row],[Close]]/E55))</f>
        <v>1.8796637484693351E-3</v>
      </c>
    </row>
    <row r="57" spans="1:8" x14ac:dyDescent="0.3">
      <c r="A57" s="2">
        <v>43181</v>
      </c>
      <c r="B57" s="1">
        <v>26126.55</v>
      </c>
      <c r="C57" s="1">
        <v>26228.45</v>
      </c>
      <c r="D57" s="1">
        <v>26009</v>
      </c>
      <c r="E57" s="1">
        <v>26036.15</v>
      </c>
      <c r="F57" s="1">
        <v>21099810</v>
      </c>
      <c r="G57" s="1">
        <v>1633.84</v>
      </c>
      <c r="H57" s="3">
        <f>IF(ISERR(LN(Table13624[[#This Row],[Close]]/E56)),"-",LN(Table13624[[#This Row],[Close]]/E56))</f>
        <v>-2.181122175891068E-3</v>
      </c>
    </row>
    <row r="58" spans="1:8" x14ac:dyDescent="0.3">
      <c r="A58" s="2">
        <v>43182</v>
      </c>
      <c r="B58" s="1">
        <v>25749.200000000001</v>
      </c>
      <c r="C58" s="1">
        <v>26025.599999999999</v>
      </c>
      <c r="D58" s="1">
        <v>25695.95</v>
      </c>
      <c r="E58" s="1">
        <v>25910.05</v>
      </c>
      <c r="F58" s="1">
        <v>22239103</v>
      </c>
      <c r="G58" s="1">
        <v>1406.33</v>
      </c>
      <c r="H58" s="3">
        <f>IF(ISERR(LN(Table13624[[#This Row],[Close]]/E57)),"-",LN(Table13624[[#This Row],[Close]]/E57))</f>
        <v>-4.8550326181865345E-3</v>
      </c>
    </row>
    <row r="59" spans="1:8" x14ac:dyDescent="0.3">
      <c r="A59" s="2">
        <v>43185</v>
      </c>
      <c r="B59" s="1">
        <v>25795.05</v>
      </c>
      <c r="C59" s="1">
        <v>26218.400000000001</v>
      </c>
      <c r="D59" s="1">
        <v>25777.95</v>
      </c>
      <c r="E59" s="1">
        <v>26168.95</v>
      </c>
      <c r="F59" s="1">
        <v>24719377</v>
      </c>
      <c r="G59" s="1">
        <v>1521.04</v>
      </c>
      <c r="H59" s="3">
        <f>IF(ISERR(LN(Table13624[[#This Row],[Close]]/E58)),"-",LN(Table13624[[#This Row],[Close]]/E58))</f>
        <v>9.942669130710376E-3</v>
      </c>
    </row>
    <row r="60" spans="1:8" x14ac:dyDescent="0.3">
      <c r="A60" s="2">
        <v>43186</v>
      </c>
      <c r="B60" s="1">
        <v>26300.45</v>
      </c>
      <c r="C60" s="1">
        <v>26362.6</v>
      </c>
      <c r="D60" s="1">
        <v>26132.85</v>
      </c>
      <c r="E60" s="1">
        <v>26300.15</v>
      </c>
      <c r="F60" s="1">
        <v>20571765</v>
      </c>
      <c r="G60" s="1">
        <v>1367.88</v>
      </c>
      <c r="H60" s="3">
        <f>IF(ISERR(LN(Table13624[[#This Row],[Close]]/E59)),"-",LN(Table13624[[#This Row],[Close]]/E59))</f>
        <v>5.0010491297900741E-3</v>
      </c>
    </row>
    <row r="61" spans="1:8" x14ac:dyDescent="0.3">
      <c r="A61" s="2">
        <v>43187</v>
      </c>
      <c r="B61" s="1">
        <v>26210.2</v>
      </c>
      <c r="C61" s="1">
        <v>26316.5</v>
      </c>
      <c r="D61" s="1">
        <v>26055</v>
      </c>
      <c r="E61" s="1">
        <v>26127.4</v>
      </c>
      <c r="F61" s="1">
        <v>27855305</v>
      </c>
      <c r="G61" s="1">
        <v>1637.31</v>
      </c>
      <c r="H61" s="3">
        <f>IF(ISERR(LN(Table13624[[#This Row],[Close]]/E60)),"-",LN(Table13624[[#This Row],[Close]]/E60))</f>
        <v>-6.590070495249672E-3</v>
      </c>
    </row>
    <row r="62" spans="1:8" x14ac:dyDescent="0.3">
      <c r="A62" s="2">
        <v>43192</v>
      </c>
      <c r="B62" s="1">
        <v>26169.35</v>
      </c>
      <c r="C62" s="1">
        <v>26573.45</v>
      </c>
      <c r="D62" s="1">
        <v>26151</v>
      </c>
      <c r="E62" s="1">
        <v>26501.45</v>
      </c>
      <c r="F62" s="1" t="s">
        <v>22</v>
      </c>
      <c r="G62" s="1" t="s">
        <v>22</v>
      </c>
      <c r="H62" s="3">
        <f>IF(ISERR(LN(Table13624[[#This Row],[Close]]/E61)),"-",LN(Table13624[[#This Row],[Close]]/E61))</f>
        <v>1.4214876382131265E-2</v>
      </c>
    </row>
    <row r="63" spans="1:8" x14ac:dyDescent="0.3">
      <c r="A63" s="2">
        <v>43193</v>
      </c>
      <c r="B63" s="1">
        <v>26462.95</v>
      </c>
      <c r="C63" s="1">
        <v>26588.65</v>
      </c>
      <c r="D63" s="1">
        <v>26357.05</v>
      </c>
      <c r="E63" s="1">
        <v>26506.45</v>
      </c>
      <c r="F63" s="1" t="s">
        <v>22</v>
      </c>
      <c r="G63" s="1" t="s">
        <v>22</v>
      </c>
      <c r="H63" s="3">
        <f>IF(ISERR(LN(Table13624[[#This Row],[Close]]/E62)),"-",LN(Table13624[[#This Row],[Close]]/E62))</f>
        <v>1.8865112614654719E-4</v>
      </c>
    </row>
    <row r="64" spans="1:8" x14ac:dyDescent="0.3">
      <c r="A64" s="2">
        <v>43194</v>
      </c>
      <c r="B64" s="1">
        <v>26551.35</v>
      </c>
      <c r="C64" s="1">
        <v>26586.25</v>
      </c>
      <c r="D64" s="1">
        <v>26375.599999999999</v>
      </c>
      <c r="E64" s="1">
        <v>26448.05</v>
      </c>
      <c r="F64" s="1">
        <v>18929208</v>
      </c>
      <c r="G64" s="1">
        <v>1122.5899999999999</v>
      </c>
      <c r="H64" s="3">
        <f>IF(ISERR(LN(Table13624[[#This Row],[Close]]/E63)),"-",LN(Table13624[[#This Row],[Close]]/E63))</f>
        <v>-2.2056680235369506E-3</v>
      </c>
    </row>
    <row r="65" spans="1:8" x14ac:dyDescent="0.3">
      <c r="A65" s="2">
        <v>43195</v>
      </c>
      <c r="B65" s="1">
        <v>26467.45</v>
      </c>
      <c r="C65" s="1">
        <v>26698.7</v>
      </c>
      <c r="D65" s="1">
        <v>26447.599999999999</v>
      </c>
      <c r="E65" s="1">
        <v>26676.45</v>
      </c>
      <c r="F65" s="1">
        <v>16795351</v>
      </c>
      <c r="G65" s="1">
        <v>853.54</v>
      </c>
      <c r="H65" s="3">
        <f>IF(ISERR(LN(Table13624[[#This Row],[Close]]/E64)),"-",LN(Table13624[[#This Row],[Close]]/E64))</f>
        <v>8.5987221445960205E-3</v>
      </c>
    </row>
    <row r="66" spans="1:8" x14ac:dyDescent="0.3">
      <c r="A66" s="2">
        <v>43196</v>
      </c>
      <c r="B66" s="1">
        <v>26747.05</v>
      </c>
      <c r="C66" s="1">
        <v>26835</v>
      </c>
      <c r="D66" s="1">
        <v>26667.9</v>
      </c>
      <c r="E66" s="1">
        <v>26805.9</v>
      </c>
      <c r="F66" s="1">
        <v>15244584</v>
      </c>
      <c r="G66" s="1">
        <v>1262.0899999999999</v>
      </c>
      <c r="H66" s="3">
        <f>IF(ISERR(LN(Table13624[[#This Row],[Close]]/E65)),"-",LN(Table13624[[#This Row],[Close]]/E65))</f>
        <v>4.8408588176566654E-3</v>
      </c>
    </row>
    <row r="67" spans="1:8" x14ac:dyDescent="0.3">
      <c r="A67" s="2">
        <v>43199</v>
      </c>
      <c r="B67" s="1">
        <v>26811.85</v>
      </c>
      <c r="C67" s="1">
        <v>27140.05</v>
      </c>
      <c r="D67" s="1">
        <v>26803.599999999999</v>
      </c>
      <c r="E67" s="1">
        <v>27107.7</v>
      </c>
      <c r="F67" s="1" t="s">
        <v>22</v>
      </c>
      <c r="G67" s="1" t="s">
        <v>22</v>
      </c>
      <c r="H67" s="3">
        <f>IF(ISERR(LN(Table13624[[#This Row],[Close]]/E66)),"-",LN(Table13624[[#This Row],[Close]]/E66))</f>
        <v>1.1195807827641114E-2</v>
      </c>
    </row>
    <row r="68" spans="1:8" x14ac:dyDescent="0.3">
      <c r="A68" s="2">
        <v>43200</v>
      </c>
      <c r="B68" s="1">
        <v>27188.55</v>
      </c>
      <c r="C68" s="1">
        <v>27208.55</v>
      </c>
      <c r="D68" s="1">
        <v>27049.4</v>
      </c>
      <c r="E68" s="1">
        <v>27103.45</v>
      </c>
      <c r="F68" s="1">
        <v>22459528</v>
      </c>
      <c r="G68" s="1">
        <v>1098.24</v>
      </c>
      <c r="H68" s="3">
        <f>IF(ISERR(LN(Table13624[[#This Row],[Close]]/E67)),"-",LN(Table13624[[#This Row],[Close]]/E67))</f>
        <v>-1.5679431293036205E-4</v>
      </c>
    </row>
    <row r="69" spans="1:8" x14ac:dyDescent="0.3">
      <c r="A69" s="2">
        <v>43201</v>
      </c>
      <c r="B69" s="1">
        <v>27140.400000000001</v>
      </c>
      <c r="C69" s="1">
        <v>27223</v>
      </c>
      <c r="D69" s="1">
        <v>26950.75</v>
      </c>
      <c r="E69" s="1">
        <v>27159.4</v>
      </c>
      <c r="F69" s="1">
        <v>14391285</v>
      </c>
      <c r="G69" s="1">
        <v>1136.3900000000001</v>
      </c>
      <c r="H69" s="3">
        <f>IF(ISERR(LN(Table13624[[#This Row],[Close]]/E68)),"-",LN(Table13624[[#This Row],[Close]]/E68))</f>
        <v>2.0621850797655707E-3</v>
      </c>
    </row>
    <row r="70" spans="1:8" x14ac:dyDescent="0.3">
      <c r="A70" s="2">
        <v>43202</v>
      </c>
      <c r="B70" s="1">
        <v>27168.5</v>
      </c>
      <c r="C70" s="1">
        <v>27174</v>
      </c>
      <c r="D70" s="1">
        <v>26971.25</v>
      </c>
      <c r="E70" s="1">
        <v>27041.45</v>
      </c>
      <c r="F70" s="1">
        <v>14769032</v>
      </c>
      <c r="G70" s="1">
        <v>1045.8399999999999</v>
      </c>
      <c r="H70" s="3">
        <f>IF(ISERR(LN(Table13624[[#This Row],[Close]]/E69)),"-",LN(Table13624[[#This Row],[Close]]/E69))</f>
        <v>-4.3523371383386109E-3</v>
      </c>
    </row>
    <row r="71" spans="1:8" x14ac:dyDescent="0.3">
      <c r="A71" s="2">
        <v>43203</v>
      </c>
      <c r="B71" s="1">
        <v>27133.8</v>
      </c>
      <c r="C71" s="1">
        <v>27156.55</v>
      </c>
      <c r="D71" s="1">
        <v>26898.25</v>
      </c>
      <c r="E71" s="1">
        <v>26982.9</v>
      </c>
      <c r="F71" s="1">
        <v>14071105</v>
      </c>
      <c r="G71" s="1">
        <v>1126.8399999999999</v>
      </c>
      <c r="H71" s="3">
        <f>IF(ISERR(LN(Table13624[[#This Row],[Close]]/E70)),"-",LN(Table13624[[#This Row],[Close]]/E70))</f>
        <v>-2.1675419666681624E-3</v>
      </c>
    </row>
    <row r="72" spans="1:8" x14ac:dyDescent="0.3">
      <c r="A72" s="2">
        <v>43206</v>
      </c>
      <c r="B72" s="1">
        <v>26932.400000000001</v>
      </c>
      <c r="C72" s="1">
        <v>27295.65</v>
      </c>
      <c r="D72" s="1">
        <v>26924.2</v>
      </c>
      <c r="E72" s="1">
        <v>27267.200000000001</v>
      </c>
      <c r="F72" s="1">
        <v>12348120</v>
      </c>
      <c r="G72" s="1">
        <v>754.83</v>
      </c>
      <c r="H72" s="3">
        <f>IF(ISERR(LN(Table13624[[#This Row],[Close]]/E71)),"-",LN(Table13624[[#This Row],[Close]]/E71))</f>
        <v>1.0481182620778752E-2</v>
      </c>
    </row>
    <row r="73" spans="1:8" x14ac:dyDescent="0.3">
      <c r="A73" s="2">
        <v>43207</v>
      </c>
      <c r="B73" s="1">
        <v>27354.6</v>
      </c>
      <c r="C73" s="1">
        <v>27571.05</v>
      </c>
      <c r="D73" s="1">
        <v>27228</v>
      </c>
      <c r="E73" s="1">
        <v>27536.7</v>
      </c>
      <c r="F73" s="1">
        <v>24907586</v>
      </c>
      <c r="G73" s="1">
        <v>1346.87</v>
      </c>
      <c r="H73" s="3">
        <f>IF(ISERR(LN(Table13624[[#This Row],[Close]]/E72)),"-",LN(Table13624[[#This Row],[Close]]/E72))</f>
        <v>9.8351457612743196E-3</v>
      </c>
    </row>
    <row r="74" spans="1:8" x14ac:dyDescent="0.3">
      <c r="A74" s="2">
        <v>43208</v>
      </c>
      <c r="B74" s="1">
        <v>27650.45</v>
      </c>
      <c r="C74" s="1">
        <v>28184.25</v>
      </c>
      <c r="D74" s="1">
        <v>27589.65</v>
      </c>
      <c r="E74" s="1">
        <v>28016.85</v>
      </c>
      <c r="F74" s="1" t="s">
        <v>22</v>
      </c>
      <c r="G74" s="1" t="s">
        <v>22</v>
      </c>
      <c r="H74" s="3">
        <f>IF(ISERR(LN(Table13624[[#This Row],[Close]]/E73)),"-",LN(Table13624[[#This Row],[Close]]/E73))</f>
        <v>1.7286454476304617E-2</v>
      </c>
    </row>
    <row r="75" spans="1:8" x14ac:dyDescent="0.3">
      <c r="A75" s="2">
        <v>43209</v>
      </c>
      <c r="B75" s="1">
        <v>28158.75</v>
      </c>
      <c r="C75" s="1">
        <v>28290.7</v>
      </c>
      <c r="D75" s="1">
        <v>28036.5</v>
      </c>
      <c r="E75" s="1">
        <v>28173.200000000001</v>
      </c>
      <c r="F75" s="1">
        <v>23764360</v>
      </c>
      <c r="G75" s="1">
        <v>1243.76</v>
      </c>
      <c r="H75" s="3">
        <f>IF(ISERR(LN(Table13624[[#This Row],[Close]]/E74)),"-",LN(Table13624[[#This Row],[Close]]/E74))</f>
        <v>5.5650565718019717E-3</v>
      </c>
    </row>
    <row r="76" spans="1:8" x14ac:dyDescent="0.3">
      <c r="A76" s="2">
        <v>43210</v>
      </c>
      <c r="B76" s="1">
        <v>28055.1</v>
      </c>
      <c r="C76" s="1">
        <v>28246.95</v>
      </c>
      <c r="D76" s="1">
        <v>27926.799999999999</v>
      </c>
      <c r="E76" s="1">
        <v>28110.95</v>
      </c>
      <c r="F76" s="1">
        <v>17861913</v>
      </c>
      <c r="G76" s="1">
        <v>960.92</v>
      </c>
      <c r="H76" s="3">
        <f>IF(ISERR(LN(Table13624[[#This Row],[Close]]/E75)),"-",LN(Table13624[[#This Row],[Close]]/E75))</f>
        <v>-2.2119913112996952E-3</v>
      </c>
    </row>
    <row r="77" spans="1:8" x14ac:dyDescent="0.3">
      <c r="A77" s="2">
        <v>43213</v>
      </c>
      <c r="B77" s="1">
        <v>28136.6</v>
      </c>
      <c r="C77" s="1">
        <v>28180.65</v>
      </c>
      <c r="D77" s="1">
        <v>28003.9</v>
      </c>
      <c r="E77" s="1">
        <v>28022.05</v>
      </c>
      <c r="F77" s="1">
        <v>17360905</v>
      </c>
      <c r="G77" s="1">
        <v>887.88</v>
      </c>
      <c r="H77" s="3">
        <f>IF(ISERR(LN(Table13624[[#This Row],[Close]]/E76)),"-",LN(Table13624[[#This Row],[Close]]/E76))</f>
        <v>-3.1674798898070245E-3</v>
      </c>
    </row>
    <row r="78" spans="1:8" x14ac:dyDescent="0.3">
      <c r="A78" s="2">
        <v>43214</v>
      </c>
      <c r="B78" s="1">
        <v>28130</v>
      </c>
      <c r="C78" s="1">
        <v>28282.3</v>
      </c>
      <c r="D78" s="1">
        <v>28009.75</v>
      </c>
      <c r="E78" s="1">
        <v>28078.7</v>
      </c>
      <c r="F78" s="1">
        <v>16181415</v>
      </c>
      <c r="G78" s="1">
        <v>982.89</v>
      </c>
      <c r="H78" s="3">
        <f>IF(ISERR(LN(Table13624[[#This Row],[Close]]/E77)),"-",LN(Table13624[[#This Row],[Close]]/E77))</f>
        <v>2.0195815298335732E-3</v>
      </c>
    </row>
    <row r="79" spans="1:8" x14ac:dyDescent="0.3">
      <c r="A79" s="2">
        <v>43215</v>
      </c>
      <c r="B79" s="1">
        <v>28070.75</v>
      </c>
      <c r="C79" s="1">
        <v>28138.25</v>
      </c>
      <c r="D79" s="1">
        <v>27873.75</v>
      </c>
      <c r="E79" s="1">
        <v>28013.1</v>
      </c>
      <c r="F79" s="1">
        <v>14645098</v>
      </c>
      <c r="G79" s="1">
        <v>867.14</v>
      </c>
      <c r="H79" s="3">
        <f>IF(ISERR(LN(Table13624[[#This Row],[Close]]/E78)),"-",LN(Table13624[[#This Row],[Close]]/E78))</f>
        <v>-2.3390238825750226E-3</v>
      </c>
    </row>
    <row r="80" spans="1:8" x14ac:dyDescent="0.3">
      <c r="A80" s="2">
        <v>43216</v>
      </c>
      <c r="B80" s="1">
        <v>28102.65</v>
      </c>
      <c r="C80" s="1">
        <v>28399.45</v>
      </c>
      <c r="D80" s="1">
        <v>28010</v>
      </c>
      <c r="E80" s="1">
        <v>28342.35</v>
      </c>
      <c r="F80" s="1">
        <v>35730630</v>
      </c>
      <c r="G80" s="1">
        <v>1760.73</v>
      </c>
      <c r="H80" s="3">
        <f>IF(ISERR(LN(Table13624[[#This Row],[Close]]/E79)),"-",LN(Table13624[[#This Row],[Close]]/E79))</f>
        <v>1.1684894583181015E-2</v>
      </c>
    </row>
    <row r="81" spans="1:8" x14ac:dyDescent="0.3">
      <c r="A81" s="2">
        <v>43217</v>
      </c>
      <c r="B81" s="1">
        <v>28445.5</v>
      </c>
      <c r="C81" s="1">
        <v>28557.95</v>
      </c>
      <c r="D81" s="1">
        <v>28371.5</v>
      </c>
      <c r="E81" s="1">
        <v>28433.5</v>
      </c>
      <c r="F81" s="1">
        <v>17543978</v>
      </c>
      <c r="G81" s="1">
        <v>1028.72</v>
      </c>
      <c r="H81" s="3">
        <f>IF(ISERR(LN(Table13624[[#This Row],[Close]]/E80)),"-",LN(Table13624[[#This Row],[Close]]/E80))</f>
        <v>3.2108749868434341E-3</v>
      </c>
    </row>
    <row r="82" spans="1:8" x14ac:dyDescent="0.3">
      <c r="A82" s="2">
        <v>43220</v>
      </c>
      <c r="B82" s="1">
        <v>28483.15</v>
      </c>
      <c r="C82" s="1">
        <v>28832</v>
      </c>
      <c r="D82" s="1">
        <v>28479.55</v>
      </c>
      <c r="E82" s="1">
        <v>28772.75</v>
      </c>
      <c r="F82" s="1">
        <v>14358532</v>
      </c>
      <c r="G82" s="1">
        <v>789.27</v>
      </c>
      <c r="H82" s="3">
        <f>IF(ISERR(LN(Table13624[[#This Row],[Close]]/E81)),"-",LN(Table13624[[#This Row],[Close]]/E81))</f>
        <v>1.1860731197906741E-2</v>
      </c>
    </row>
    <row r="83" spans="1:8" x14ac:dyDescent="0.3">
      <c r="A83" s="2">
        <v>43222</v>
      </c>
      <c r="B83" s="1">
        <v>28870.7</v>
      </c>
      <c r="C83" s="1">
        <v>29133.8</v>
      </c>
      <c r="D83" s="1">
        <v>28697.7</v>
      </c>
      <c r="E83" s="1">
        <v>28818.2</v>
      </c>
      <c r="F83" s="1">
        <v>34644085</v>
      </c>
      <c r="G83" s="1">
        <v>1637.61</v>
      </c>
      <c r="H83" s="3">
        <f>IF(ISERR(LN(Table13624[[#This Row],[Close]]/E82)),"-",LN(Table13624[[#This Row],[Close]]/E82))</f>
        <v>1.5783733185736136E-3</v>
      </c>
    </row>
    <row r="84" spans="1:8" x14ac:dyDescent="0.3">
      <c r="A84" s="2">
        <v>43223</v>
      </c>
      <c r="B84" s="1">
        <v>28797.15</v>
      </c>
      <c r="C84" s="1">
        <v>28865.9</v>
      </c>
      <c r="D84" s="1">
        <v>28392.6</v>
      </c>
      <c r="E84" s="1">
        <v>28486.3</v>
      </c>
      <c r="F84" s="1">
        <v>20034044</v>
      </c>
      <c r="G84" s="1">
        <v>1083.72</v>
      </c>
      <c r="H84" s="3">
        <f>IF(ISERR(LN(Table13624[[#This Row],[Close]]/E83)),"-",LN(Table13624[[#This Row],[Close]]/E83))</f>
        <v>-1.1583862047446323E-2</v>
      </c>
    </row>
    <row r="85" spans="1:8" x14ac:dyDescent="0.3">
      <c r="A85" s="2">
        <v>43224</v>
      </c>
      <c r="B85" s="1">
        <v>28615.5</v>
      </c>
      <c r="C85" s="1">
        <v>28657.1</v>
      </c>
      <c r="D85" s="1">
        <v>28104.85</v>
      </c>
      <c r="E85" s="1">
        <v>28177.95</v>
      </c>
      <c r="F85" s="1">
        <v>20569599</v>
      </c>
      <c r="G85" s="1">
        <v>1035.83</v>
      </c>
      <c r="H85" s="3">
        <f>IF(ISERR(LN(Table13624[[#This Row],[Close]]/E84)),"-",LN(Table13624[[#This Row],[Close]]/E84))</f>
        <v>-1.0883512750536168E-2</v>
      </c>
    </row>
    <row r="86" spans="1:8" x14ac:dyDescent="0.3">
      <c r="A86" s="2">
        <v>43227</v>
      </c>
      <c r="B86" s="1">
        <v>28286.35</v>
      </c>
      <c r="C86" s="1">
        <v>28635.25</v>
      </c>
      <c r="D86" s="1">
        <v>28195</v>
      </c>
      <c r="E86" s="1">
        <v>28586.5</v>
      </c>
      <c r="F86" s="1">
        <v>15509642</v>
      </c>
      <c r="G86" s="1">
        <v>1004.1</v>
      </c>
      <c r="H86" s="3">
        <f>IF(ISERR(LN(Table13624[[#This Row],[Close]]/E85)),"-",LN(Table13624[[#This Row],[Close]]/E85))</f>
        <v>1.4394821217950706E-2</v>
      </c>
    </row>
    <row r="87" spans="1:8" x14ac:dyDescent="0.3">
      <c r="A87" s="2">
        <v>43228</v>
      </c>
      <c r="B87" s="1">
        <v>28642.400000000001</v>
      </c>
      <c r="C87" s="1">
        <v>28692.9</v>
      </c>
      <c r="D87" s="1">
        <v>28523.200000000001</v>
      </c>
      <c r="E87" s="1">
        <v>28555.15</v>
      </c>
      <c r="F87" s="1">
        <v>20798639</v>
      </c>
      <c r="G87" s="1">
        <v>2297.12</v>
      </c>
      <c r="H87" s="3">
        <f>IF(ISERR(LN(Table13624[[#This Row],[Close]]/E86)),"-",LN(Table13624[[#This Row],[Close]]/E86))</f>
        <v>-1.0972732899897242E-3</v>
      </c>
    </row>
    <row r="88" spans="1:8" x14ac:dyDescent="0.3">
      <c r="A88" s="2">
        <v>43229</v>
      </c>
      <c r="B88" s="1">
        <v>28481.5</v>
      </c>
      <c r="C88" s="1">
        <v>28593.55</v>
      </c>
      <c r="D88" s="1">
        <v>28399.05</v>
      </c>
      <c r="E88" s="1">
        <v>28435.9</v>
      </c>
      <c r="F88" s="1">
        <v>13088408</v>
      </c>
      <c r="G88" s="1">
        <v>1284.42</v>
      </c>
      <c r="H88" s="3">
        <f>IF(ISERR(LN(Table13624[[#This Row],[Close]]/E87)),"-",LN(Table13624[[#This Row],[Close]]/E87))</f>
        <v>-4.1848737314739278E-3</v>
      </c>
    </row>
    <row r="89" spans="1:8" x14ac:dyDescent="0.3">
      <c r="A89" s="2">
        <v>43230</v>
      </c>
      <c r="B89" s="1">
        <v>28460.75</v>
      </c>
      <c r="C89" s="1">
        <v>28580.75</v>
      </c>
      <c r="D89" s="1">
        <v>28135.3</v>
      </c>
      <c r="E89" s="1">
        <v>28231.35</v>
      </c>
      <c r="F89" s="1">
        <v>14296838</v>
      </c>
      <c r="G89" s="1">
        <v>1208.05</v>
      </c>
      <c r="H89" s="3">
        <f>IF(ISERR(LN(Table13624[[#This Row],[Close]]/E88)),"-",LN(Table13624[[#This Row],[Close]]/E88))</f>
        <v>-7.2193688035291203E-3</v>
      </c>
    </row>
    <row r="90" spans="1:8" x14ac:dyDescent="0.3">
      <c r="A90" s="2">
        <v>43231</v>
      </c>
      <c r="B90" s="1">
        <v>28342.15</v>
      </c>
      <c r="C90" s="1">
        <v>28496.75</v>
      </c>
      <c r="D90" s="1">
        <v>28213.5</v>
      </c>
      <c r="E90" s="1">
        <v>28476</v>
      </c>
      <c r="F90" s="1">
        <v>12560746</v>
      </c>
      <c r="G90" s="1">
        <v>1012.52</v>
      </c>
      <c r="H90" s="3">
        <f>IF(ISERR(LN(Table13624[[#This Row],[Close]]/E89)),"-",LN(Table13624[[#This Row],[Close]]/E89))</f>
        <v>8.6285646531137246E-3</v>
      </c>
    </row>
    <row r="91" spans="1:8" x14ac:dyDescent="0.3">
      <c r="A91" s="2">
        <v>43234</v>
      </c>
      <c r="B91" s="1">
        <v>28519.9</v>
      </c>
      <c r="C91" s="1">
        <v>28620.400000000001</v>
      </c>
      <c r="D91" s="1">
        <v>28338.7</v>
      </c>
      <c r="E91" s="1">
        <v>28437.1</v>
      </c>
      <c r="F91" s="1">
        <v>27949295</v>
      </c>
      <c r="G91" s="1">
        <v>1271.3900000000001</v>
      </c>
      <c r="H91" s="3">
        <f>IF(ISERR(LN(Table13624[[#This Row],[Close]]/E90)),"-",LN(Table13624[[#This Row],[Close]]/E90))</f>
        <v>-1.3669965634498127E-3</v>
      </c>
    </row>
    <row r="92" spans="1:8" x14ac:dyDescent="0.3">
      <c r="A92" s="2">
        <v>43235</v>
      </c>
      <c r="B92" s="1">
        <v>28546.3</v>
      </c>
      <c r="C92" s="1">
        <v>28669.1</v>
      </c>
      <c r="D92" s="1">
        <v>28292.25</v>
      </c>
      <c r="E92" s="1">
        <v>28352.65</v>
      </c>
      <c r="F92" s="1">
        <v>27172742</v>
      </c>
      <c r="G92" s="1">
        <v>1828.51</v>
      </c>
      <c r="H92" s="3">
        <f>IF(ISERR(LN(Table13624[[#This Row],[Close]]/E91)),"-",LN(Table13624[[#This Row],[Close]]/E91))</f>
        <v>-2.9741304460701042E-3</v>
      </c>
    </row>
    <row r="93" spans="1:8" x14ac:dyDescent="0.3">
      <c r="A93" s="2">
        <v>43236</v>
      </c>
      <c r="B93" s="1">
        <v>28219.599999999999</v>
      </c>
      <c r="C93" s="1">
        <v>28987.5</v>
      </c>
      <c r="D93" s="1">
        <v>28200.65</v>
      </c>
      <c r="E93" s="1">
        <v>28866</v>
      </c>
      <c r="F93" s="1">
        <v>35432904</v>
      </c>
      <c r="G93" s="1">
        <v>1889.42</v>
      </c>
      <c r="H93" s="3">
        <f>IF(ISERR(LN(Table13624[[#This Row],[Close]]/E92)),"-",LN(Table13624[[#This Row],[Close]]/E92))</f>
        <v>1.7943931713264711E-2</v>
      </c>
    </row>
    <row r="94" spans="1:8" x14ac:dyDescent="0.3">
      <c r="A94" s="2">
        <v>43237</v>
      </c>
      <c r="B94" s="1">
        <v>29002.25</v>
      </c>
      <c r="C94" s="1">
        <v>29037.1</v>
      </c>
      <c r="D94" s="1">
        <v>28441.599999999999</v>
      </c>
      <c r="E94" s="1">
        <v>28496</v>
      </c>
      <c r="F94" s="1">
        <v>26796635</v>
      </c>
      <c r="G94" s="1">
        <v>1431.8</v>
      </c>
      <c r="H94" s="3">
        <f>IF(ISERR(LN(Table13624[[#This Row],[Close]]/E93)),"-",LN(Table13624[[#This Row],[Close]]/E93))</f>
        <v>-1.2900705398065763E-2</v>
      </c>
    </row>
    <row r="95" spans="1:8" x14ac:dyDescent="0.3">
      <c r="A95" s="2">
        <v>43238</v>
      </c>
      <c r="B95" s="1">
        <v>28469</v>
      </c>
      <c r="C95" s="1">
        <v>28985.599999999999</v>
      </c>
      <c r="D95" s="1">
        <v>28320.35</v>
      </c>
      <c r="E95" s="1">
        <v>28852.7</v>
      </c>
      <c r="F95" s="1">
        <v>26116894</v>
      </c>
      <c r="G95" s="1">
        <v>1587.91</v>
      </c>
      <c r="H95" s="3">
        <f>IF(ISERR(LN(Table13624[[#This Row],[Close]]/E94)),"-",LN(Table13624[[#This Row],[Close]]/E94))</f>
        <v>1.2439849549427621E-2</v>
      </c>
    </row>
    <row r="96" spans="1:8" x14ac:dyDescent="0.3">
      <c r="A96" s="2">
        <v>43241</v>
      </c>
      <c r="B96" s="1">
        <v>28911.599999999999</v>
      </c>
      <c r="C96" s="1">
        <v>28961.599999999999</v>
      </c>
      <c r="D96" s="1">
        <v>28602.25</v>
      </c>
      <c r="E96" s="1">
        <v>28673.7</v>
      </c>
      <c r="F96" s="1">
        <v>23006893</v>
      </c>
      <c r="G96" s="1">
        <v>1697.45</v>
      </c>
      <c r="H96" s="3">
        <f>IF(ISERR(LN(Table13624[[#This Row],[Close]]/E95)),"-",LN(Table13624[[#This Row],[Close]]/E95))</f>
        <v>-6.2232497672299924E-3</v>
      </c>
    </row>
    <row r="97" spans="1:8" x14ac:dyDescent="0.3">
      <c r="A97" s="2">
        <v>43242</v>
      </c>
      <c r="B97" s="1">
        <v>28623</v>
      </c>
      <c r="C97" s="1">
        <v>28757.9</v>
      </c>
      <c r="D97" s="1">
        <v>28528.2</v>
      </c>
      <c r="E97" s="1">
        <v>28593.35</v>
      </c>
      <c r="F97" s="1">
        <v>15467225</v>
      </c>
      <c r="G97" s="1">
        <v>1222.31</v>
      </c>
      <c r="H97" s="3">
        <f>IF(ISERR(LN(Table13624[[#This Row],[Close]]/E96)),"-",LN(Table13624[[#This Row],[Close]]/E96))</f>
        <v>-2.8061530225949758E-3</v>
      </c>
    </row>
    <row r="98" spans="1:8" x14ac:dyDescent="0.3">
      <c r="A98" s="2">
        <v>43243</v>
      </c>
      <c r="B98" s="1">
        <v>28589.15</v>
      </c>
      <c r="C98" s="1">
        <v>28669.3</v>
      </c>
      <c r="D98" s="1">
        <v>28381.200000000001</v>
      </c>
      <c r="E98" s="1">
        <v>28415.4</v>
      </c>
      <c r="F98" s="1">
        <v>17986609</v>
      </c>
      <c r="G98" s="1">
        <v>1154.8</v>
      </c>
      <c r="H98" s="3">
        <f>IF(ISERR(LN(Table13624[[#This Row],[Close]]/E97)),"-",LN(Table13624[[#This Row],[Close]]/E97))</f>
        <v>-6.2429215849356583E-3</v>
      </c>
    </row>
    <row r="99" spans="1:8" x14ac:dyDescent="0.3">
      <c r="A99" s="2">
        <v>43244</v>
      </c>
      <c r="B99" s="1">
        <v>28486.6</v>
      </c>
      <c r="C99" s="1">
        <v>28628.15</v>
      </c>
      <c r="D99" s="1">
        <v>28327.45</v>
      </c>
      <c r="E99" s="1">
        <v>28500.25</v>
      </c>
      <c r="F99" s="1">
        <v>19072318</v>
      </c>
      <c r="G99" s="1">
        <v>1294.19</v>
      </c>
      <c r="H99" s="3">
        <f>IF(ISERR(LN(Table13624[[#This Row],[Close]]/E98)),"-",LN(Table13624[[#This Row],[Close]]/E98))</f>
        <v>2.9816074439833694E-3</v>
      </c>
    </row>
    <row r="100" spans="1:8" x14ac:dyDescent="0.3">
      <c r="A100" s="2">
        <v>43245</v>
      </c>
      <c r="B100" s="1">
        <v>28453.35</v>
      </c>
      <c r="C100" s="1">
        <v>28728.05</v>
      </c>
      <c r="D100" s="1">
        <v>28303.1</v>
      </c>
      <c r="E100" s="1">
        <v>28595.8</v>
      </c>
      <c r="F100" s="1">
        <v>23361306</v>
      </c>
      <c r="G100" s="1">
        <v>2177.25</v>
      </c>
      <c r="H100" s="3">
        <f>IF(ISERR(LN(Table13624[[#This Row],[Close]]/E99)),"-",LN(Table13624[[#This Row],[Close]]/E99))</f>
        <v>3.3469947290183737E-3</v>
      </c>
    </row>
    <row r="101" spans="1:8" x14ac:dyDescent="0.3">
      <c r="A101" s="2">
        <v>43248</v>
      </c>
      <c r="B101" s="1">
        <v>28746.6</v>
      </c>
      <c r="C101" s="1">
        <v>28889.25</v>
      </c>
      <c r="D101" s="1">
        <v>28640.400000000001</v>
      </c>
      <c r="E101" s="1">
        <v>28791.85</v>
      </c>
      <c r="F101" s="1">
        <v>15578568</v>
      </c>
      <c r="G101" s="1">
        <v>1074.4000000000001</v>
      </c>
      <c r="H101" s="3">
        <f>IF(ISERR(LN(Table13624[[#This Row],[Close]]/E100)),"-",LN(Table13624[[#This Row],[Close]]/E100))</f>
        <v>6.8325070876894866E-3</v>
      </c>
    </row>
    <row r="102" spans="1:8" x14ac:dyDescent="0.3">
      <c r="A102" s="2">
        <v>43249</v>
      </c>
      <c r="B102" s="1">
        <v>28726.55</v>
      </c>
      <c r="C102" s="1">
        <v>28952.55</v>
      </c>
      <c r="D102" s="1">
        <v>28621.7</v>
      </c>
      <c r="E102" s="1">
        <v>28706.1</v>
      </c>
      <c r="F102" s="1">
        <v>18255333</v>
      </c>
      <c r="G102" s="1">
        <v>1415.41</v>
      </c>
      <c r="H102" s="3">
        <f>IF(ISERR(LN(Table13624[[#This Row],[Close]]/E101)),"-",LN(Table13624[[#This Row],[Close]]/E101))</f>
        <v>-2.9827172472628167E-3</v>
      </c>
    </row>
    <row r="103" spans="1:8" x14ac:dyDescent="0.3">
      <c r="A103" s="2">
        <v>43250</v>
      </c>
      <c r="B103" s="1">
        <v>28591.85</v>
      </c>
      <c r="C103" s="1">
        <v>28705.9</v>
      </c>
      <c r="D103" s="1">
        <v>28506</v>
      </c>
      <c r="E103" s="1">
        <v>28658.05</v>
      </c>
      <c r="F103" s="1">
        <v>22764560</v>
      </c>
      <c r="G103" s="1">
        <v>1926.44</v>
      </c>
      <c r="H103" s="3">
        <f>IF(ISERR(LN(Table13624[[#This Row],[Close]]/E102)),"-",LN(Table13624[[#This Row],[Close]]/E102))</f>
        <v>-1.6752627289941518E-3</v>
      </c>
    </row>
    <row r="104" spans="1:8" x14ac:dyDescent="0.3">
      <c r="A104" s="2">
        <v>43251</v>
      </c>
      <c r="B104" s="1">
        <v>28756.65</v>
      </c>
      <c r="C104" s="1">
        <v>28861.7</v>
      </c>
      <c r="D104" s="1">
        <v>28577.599999999999</v>
      </c>
      <c r="E104" s="1">
        <v>28814.3</v>
      </c>
      <c r="F104" s="1">
        <v>31362300</v>
      </c>
      <c r="G104" s="1">
        <v>2258.8000000000002</v>
      </c>
      <c r="H104" s="3">
        <f>IF(ISERR(LN(Table13624[[#This Row],[Close]]/E103)),"-",LN(Table13624[[#This Row],[Close]]/E103))</f>
        <v>5.4374106841432145E-3</v>
      </c>
    </row>
    <row r="105" spans="1:8" x14ac:dyDescent="0.3">
      <c r="A105" s="2">
        <v>43252</v>
      </c>
      <c r="B105" s="1">
        <v>28839</v>
      </c>
      <c r="C105" s="1">
        <v>28907.4</v>
      </c>
      <c r="D105" s="1">
        <v>28579.65</v>
      </c>
      <c r="E105" s="1">
        <v>28611.4</v>
      </c>
      <c r="F105" s="1">
        <v>17369395</v>
      </c>
      <c r="G105" s="1">
        <v>1219.3</v>
      </c>
      <c r="H105" s="3">
        <f>IF(ISERR(LN(Table13624[[#This Row],[Close]]/E104)),"-",LN(Table13624[[#This Row],[Close]]/E104))</f>
        <v>-7.0665518865754267E-3</v>
      </c>
    </row>
    <row r="106" spans="1:8" x14ac:dyDescent="0.3">
      <c r="A106" s="2">
        <v>43255</v>
      </c>
      <c r="B106" s="1">
        <v>28669.95</v>
      </c>
      <c r="C106" s="1">
        <v>28678.05</v>
      </c>
      <c r="D106" s="1">
        <v>28325.7</v>
      </c>
      <c r="E106" s="1">
        <v>28394.799999999999</v>
      </c>
      <c r="F106" s="1">
        <v>16490257</v>
      </c>
      <c r="G106" s="1">
        <v>1147.43</v>
      </c>
      <c r="H106" s="3">
        <f>IF(ISERR(LN(Table13624[[#This Row],[Close]]/E105)),"-",LN(Table13624[[#This Row],[Close]]/E105))</f>
        <v>-7.599209992957396E-3</v>
      </c>
    </row>
    <row r="107" spans="1:8" x14ac:dyDescent="0.3">
      <c r="A107" s="2">
        <v>43256</v>
      </c>
      <c r="B107" s="1">
        <v>28417.200000000001</v>
      </c>
      <c r="C107" s="1">
        <v>28482.85</v>
      </c>
      <c r="D107" s="1">
        <v>28287.35</v>
      </c>
      <c r="E107" s="1">
        <v>28346.45</v>
      </c>
      <c r="F107" s="1">
        <v>18139530</v>
      </c>
      <c r="G107" s="1">
        <v>1250.9100000000001</v>
      </c>
      <c r="H107" s="3">
        <f>IF(ISERR(LN(Table13624[[#This Row],[Close]]/E106)),"-",LN(Table13624[[#This Row],[Close]]/E106))</f>
        <v>-1.7042279365463665E-3</v>
      </c>
    </row>
    <row r="108" spans="1:8" x14ac:dyDescent="0.3">
      <c r="A108" s="2">
        <v>43257</v>
      </c>
      <c r="B108" s="1">
        <v>28378.1</v>
      </c>
      <c r="C108" s="1">
        <v>28645.85</v>
      </c>
      <c r="D108" s="1">
        <v>28368.5</v>
      </c>
      <c r="E108" s="1">
        <v>28602</v>
      </c>
      <c r="F108" s="1">
        <v>17741206</v>
      </c>
      <c r="G108" s="1">
        <v>1145.5899999999999</v>
      </c>
      <c r="H108" s="3">
        <f>IF(ISERR(LN(Table13624[[#This Row],[Close]]/E107)),"-",LN(Table13624[[#This Row],[Close]]/E107))</f>
        <v>8.9748435762725468E-3</v>
      </c>
    </row>
    <row r="109" spans="1:8" x14ac:dyDescent="0.3">
      <c r="A109" s="2">
        <v>43258</v>
      </c>
      <c r="B109" s="1">
        <v>28659.85</v>
      </c>
      <c r="C109" s="1">
        <v>28897.8</v>
      </c>
      <c r="D109" s="1">
        <v>28657.05</v>
      </c>
      <c r="E109" s="1">
        <v>28864.2</v>
      </c>
      <c r="F109" s="1">
        <v>15891413</v>
      </c>
      <c r="G109" s="1">
        <v>1149.57</v>
      </c>
      <c r="H109" s="3">
        <f>IF(ISERR(LN(Table13624[[#This Row],[Close]]/E108)),"-",LN(Table13624[[#This Row],[Close]]/E108))</f>
        <v>9.1254274520270098E-3</v>
      </c>
    </row>
    <row r="110" spans="1:8" x14ac:dyDescent="0.3">
      <c r="A110" s="2">
        <v>43259</v>
      </c>
      <c r="B110" s="1">
        <v>28843.05</v>
      </c>
      <c r="C110" s="1">
        <v>28866.45</v>
      </c>
      <c r="D110" s="1">
        <v>28619.55</v>
      </c>
      <c r="E110" s="1">
        <v>28713.5</v>
      </c>
      <c r="F110" s="1">
        <v>14457896</v>
      </c>
      <c r="G110" s="1">
        <v>988.24</v>
      </c>
      <c r="H110" s="3">
        <f>IF(ISERR(LN(Table13624[[#This Row],[Close]]/E109)),"-",LN(Table13624[[#This Row],[Close]]/E109))</f>
        <v>-5.2346774574665109E-3</v>
      </c>
    </row>
    <row r="111" spans="1:8" x14ac:dyDescent="0.3">
      <c r="A111" s="2">
        <v>43262</v>
      </c>
      <c r="B111" s="1">
        <v>28779.3</v>
      </c>
      <c r="C111" s="1">
        <v>29007.05</v>
      </c>
      <c r="D111" s="1">
        <v>28722.2</v>
      </c>
      <c r="E111" s="1">
        <v>28806.3</v>
      </c>
      <c r="F111" s="1">
        <v>21769845</v>
      </c>
      <c r="G111" s="1">
        <v>1276.56</v>
      </c>
      <c r="H111" s="3">
        <f>IF(ISERR(LN(Table13624[[#This Row],[Close]]/E110)),"-",LN(Table13624[[#This Row],[Close]]/E110))</f>
        <v>3.2267177743034062E-3</v>
      </c>
    </row>
    <row r="112" spans="1:8" x14ac:dyDescent="0.3">
      <c r="A112" s="2">
        <v>43263</v>
      </c>
      <c r="B112" s="1">
        <v>28844.9</v>
      </c>
      <c r="C112" s="1">
        <v>29122.65</v>
      </c>
      <c r="D112" s="1">
        <v>28794.65</v>
      </c>
      <c r="E112" s="1">
        <v>29060.65</v>
      </c>
      <c r="F112" s="1">
        <v>15921389</v>
      </c>
      <c r="G112" s="1">
        <v>1061.44</v>
      </c>
      <c r="H112" s="3">
        <f>IF(ISERR(LN(Table13624[[#This Row],[Close]]/E111)),"-",LN(Table13624[[#This Row],[Close]]/E111))</f>
        <v>8.7909121878654121E-3</v>
      </c>
    </row>
    <row r="113" spans="1:8" x14ac:dyDescent="0.3">
      <c r="A113" s="2">
        <v>43264</v>
      </c>
      <c r="B113" s="1">
        <v>29151.7</v>
      </c>
      <c r="C113" s="1">
        <v>29161.05</v>
      </c>
      <c r="D113" s="1">
        <v>28874.55</v>
      </c>
      <c r="E113" s="1">
        <v>28915.65</v>
      </c>
      <c r="F113" s="1">
        <v>14692581</v>
      </c>
      <c r="G113" s="1">
        <v>969.5</v>
      </c>
      <c r="H113" s="3">
        <f>IF(ISERR(LN(Table13624[[#This Row],[Close]]/E112)),"-",LN(Table13624[[#This Row],[Close]]/E112))</f>
        <v>-5.0020543681295456E-3</v>
      </c>
    </row>
    <row r="114" spans="1:8" x14ac:dyDescent="0.3">
      <c r="A114" s="2">
        <v>43265</v>
      </c>
      <c r="B114" s="1">
        <v>28863.5</v>
      </c>
      <c r="C114" s="1">
        <v>29016.1</v>
      </c>
      <c r="D114" s="1">
        <v>28773.5</v>
      </c>
      <c r="E114" s="1">
        <v>28885.05</v>
      </c>
      <c r="F114" s="1">
        <v>19508052</v>
      </c>
      <c r="G114" s="1">
        <v>1324.19</v>
      </c>
      <c r="H114" s="3">
        <f>IF(ISERR(LN(Table13624[[#This Row],[Close]]/E113)),"-",LN(Table13624[[#This Row],[Close]]/E113))</f>
        <v>-1.0588108053624953E-3</v>
      </c>
    </row>
    <row r="115" spans="1:8" x14ac:dyDescent="0.3">
      <c r="A115" s="2">
        <v>43266</v>
      </c>
      <c r="B115" s="1">
        <v>28842.65</v>
      </c>
      <c r="C115" s="1">
        <v>28891.55</v>
      </c>
      <c r="D115" s="1">
        <v>28618.9</v>
      </c>
      <c r="E115" s="1">
        <v>28774.55</v>
      </c>
      <c r="F115" s="1">
        <v>24678382</v>
      </c>
      <c r="G115" s="1">
        <v>1724.13</v>
      </c>
      <c r="H115" s="3">
        <f>IF(ISERR(LN(Table13624[[#This Row],[Close]]/E114)),"-",LN(Table13624[[#This Row],[Close]]/E114))</f>
        <v>-3.8328443234704438E-3</v>
      </c>
    </row>
    <row r="116" spans="1:8" x14ac:dyDescent="0.3">
      <c r="A116" s="2">
        <v>43269</v>
      </c>
      <c r="B116" s="1">
        <v>28807.45</v>
      </c>
      <c r="C116" s="1">
        <v>28904.799999999999</v>
      </c>
      <c r="D116" s="1">
        <v>28673.1</v>
      </c>
      <c r="E116" s="1">
        <v>28711.8</v>
      </c>
      <c r="F116" s="1">
        <v>13866646</v>
      </c>
      <c r="G116" s="1">
        <v>984.13</v>
      </c>
      <c r="H116" s="3">
        <f>IF(ISERR(LN(Table13624[[#This Row],[Close]]/E115)),"-",LN(Table13624[[#This Row],[Close]]/E115))</f>
        <v>-2.1831278180803474E-3</v>
      </c>
    </row>
    <row r="117" spans="1:8" x14ac:dyDescent="0.3">
      <c r="A117" s="2">
        <v>43270</v>
      </c>
      <c r="B117" s="1">
        <v>28688.35</v>
      </c>
      <c r="C117" s="1">
        <v>28722.05</v>
      </c>
      <c r="D117" s="1">
        <v>28497.75</v>
      </c>
      <c r="E117" s="1">
        <v>28651.599999999999</v>
      </c>
      <c r="F117" s="1">
        <v>21824735</v>
      </c>
      <c r="G117" s="1">
        <v>1237.2</v>
      </c>
      <c r="H117" s="3">
        <f>IF(ISERR(LN(Table13624[[#This Row],[Close]]/E116)),"-",LN(Table13624[[#This Row],[Close]]/E116))</f>
        <v>-2.0989000686964126E-3</v>
      </c>
    </row>
    <row r="118" spans="1:8" x14ac:dyDescent="0.3">
      <c r="A118" s="2">
        <v>43271</v>
      </c>
      <c r="B118" s="1">
        <v>28684.2</v>
      </c>
      <c r="C118" s="1">
        <v>28721.95</v>
      </c>
      <c r="D118" s="1">
        <v>28456.35</v>
      </c>
      <c r="E118" s="1">
        <v>28519.599999999999</v>
      </c>
      <c r="F118" s="1">
        <v>21211422</v>
      </c>
      <c r="G118" s="1">
        <v>1326.48</v>
      </c>
      <c r="H118" s="3">
        <f>IF(ISERR(LN(Table13624[[#This Row],[Close]]/E117)),"-",LN(Table13624[[#This Row],[Close]]/E117))</f>
        <v>-4.6177178214349985E-3</v>
      </c>
    </row>
    <row r="119" spans="1:8" x14ac:dyDescent="0.3">
      <c r="A119" s="2">
        <v>43272</v>
      </c>
      <c r="B119" s="1">
        <v>28519.35</v>
      </c>
      <c r="C119" s="1">
        <v>28580.400000000001</v>
      </c>
      <c r="D119" s="1">
        <v>28298</v>
      </c>
      <c r="E119" s="1">
        <v>28330.5</v>
      </c>
      <c r="F119" s="1">
        <v>17026875</v>
      </c>
      <c r="G119" s="1">
        <v>922.7</v>
      </c>
      <c r="H119" s="3">
        <f>IF(ISERR(LN(Table13624[[#This Row],[Close]]/E118)),"-",LN(Table13624[[#This Row],[Close]]/E118))</f>
        <v>-6.6526073804252812E-3</v>
      </c>
    </row>
    <row r="120" spans="1:8" x14ac:dyDescent="0.3">
      <c r="A120" s="2">
        <v>43273</v>
      </c>
      <c r="B120" s="1">
        <v>28295.05</v>
      </c>
      <c r="C120" s="1">
        <v>28687.85</v>
      </c>
      <c r="D120" s="1">
        <v>28200.2</v>
      </c>
      <c r="E120" s="1">
        <v>28630.75</v>
      </c>
      <c r="F120" s="1">
        <v>28876965</v>
      </c>
      <c r="G120" s="1">
        <v>1481.46</v>
      </c>
      <c r="H120" s="3">
        <f>IF(ISERR(LN(Table13624[[#This Row],[Close]]/E119)),"-",LN(Table13624[[#This Row],[Close]]/E119))</f>
        <v>1.0542352242623206E-2</v>
      </c>
    </row>
    <row r="121" spans="1:8" x14ac:dyDescent="0.3">
      <c r="A121" s="2">
        <v>43276</v>
      </c>
      <c r="B121" s="1">
        <v>28670.2</v>
      </c>
      <c r="C121" s="1">
        <v>28680.05</v>
      </c>
      <c r="D121" s="1">
        <v>28429.5</v>
      </c>
      <c r="E121" s="1">
        <v>28495.65</v>
      </c>
      <c r="F121" s="1">
        <v>22298119</v>
      </c>
      <c r="G121" s="1">
        <v>1106.46</v>
      </c>
      <c r="H121" s="3">
        <f>IF(ISERR(LN(Table13624[[#This Row],[Close]]/E120)),"-",LN(Table13624[[#This Row],[Close]]/E120))</f>
        <v>-4.7298710182239303E-3</v>
      </c>
    </row>
    <row r="122" spans="1:8" x14ac:dyDescent="0.3">
      <c r="A122" s="2">
        <v>43277</v>
      </c>
      <c r="B122" s="1">
        <v>28494.05</v>
      </c>
      <c r="C122" s="1">
        <v>28868.25</v>
      </c>
      <c r="D122" s="1">
        <v>28471.7</v>
      </c>
      <c r="E122" s="1">
        <v>28792.15</v>
      </c>
      <c r="F122" s="1">
        <v>22434207</v>
      </c>
      <c r="G122" s="1">
        <v>1222.5</v>
      </c>
      <c r="H122" s="3">
        <f>IF(ISERR(LN(Table13624[[#This Row],[Close]]/E121)),"-",LN(Table13624[[#This Row],[Close]]/E121))</f>
        <v>1.03513364973807E-2</v>
      </c>
    </row>
    <row r="123" spans="1:8" x14ac:dyDescent="0.3">
      <c r="A123" s="2">
        <v>43278</v>
      </c>
      <c r="B123" s="1">
        <v>28859.200000000001</v>
      </c>
      <c r="C123" s="1">
        <v>28874.1</v>
      </c>
      <c r="D123" s="1">
        <v>28556.3</v>
      </c>
      <c r="E123" s="1">
        <v>28625.15</v>
      </c>
      <c r="F123" s="1">
        <v>24477246</v>
      </c>
      <c r="G123" s="1">
        <v>1588.94</v>
      </c>
      <c r="H123" s="3">
        <f>IF(ISERR(LN(Table13624[[#This Row],[Close]]/E122)),"-",LN(Table13624[[#This Row],[Close]]/E122))</f>
        <v>-5.8170785083067516E-3</v>
      </c>
    </row>
    <row r="124" spans="1:8" x14ac:dyDescent="0.3">
      <c r="A124" s="2">
        <v>43279</v>
      </c>
      <c r="B124" s="1">
        <v>28590.9</v>
      </c>
      <c r="C124" s="1">
        <v>28676.95</v>
      </c>
      <c r="D124" s="1">
        <v>28318.2</v>
      </c>
      <c r="E124" s="1">
        <v>28411.85</v>
      </c>
      <c r="F124" s="1">
        <v>29399946</v>
      </c>
      <c r="G124" s="1">
        <v>1464.74</v>
      </c>
      <c r="H124" s="3">
        <f>IF(ISERR(LN(Table13624[[#This Row],[Close]]/E123)),"-",LN(Table13624[[#This Row],[Close]]/E123))</f>
        <v>-7.4793903731028635E-3</v>
      </c>
    </row>
    <row r="125" spans="1:8" x14ac:dyDescent="0.3">
      <c r="A125" s="2">
        <v>43280</v>
      </c>
      <c r="B125" s="1">
        <v>28517.45</v>
      </c>
      <c r="C125" s="1">
        <v>29016.9</v>
      </c>
      <c r="D125" s="1">
        <v>28473.599999999999</v>
      </c>
      <c r="E125" s="1">
        <v>28966</v>
      </c>
      <c r="F125" s="1">
        <v>22095986</v>
      </c>
      <c r="G125" s="1">
        <v>1257.8599999999999</v>
      </c>
      <c r="H125" s="3">
        <f>IF(ISERR(LN(Table13624[[#This Row],[Close]]/E124)),"-",LN(Table13624[[#This Row],[Close]]/E124))</f>
        <v>1.9316416716420867E-2</v>
      </c>
    </row>
    <row r="126" spans="1:8" x14ac:dyDescent="0.3">
      <c r="A126" s="2">
        <v>43283</v>
      </c>
      <c r="B126" s="1">
        <v>29025.3</v>
      </c>
      <c r="C126" s="1">
        <v>29029.7</v>
      </c>
      <c r="D126" s="1">
        <v>28601.200000000001</v>
      </c>
      <c r="E126" s="1">
        <v>28777.5</v>
      </c>
      <c r="F126" s="1">
        <v>30789716</v>
      </c>
      <c r="G126" s="1">
        <v>1347.87</v>
      </c>
      <c r="H126" s="3">
        <f>IF(ISERR(LN(Table13624[[#This Row],[Close]]/E125)),"-",LN(Table13624[[#This Row],[Close]]/E125))</f>
        <v>-6.5288965715844848E-3</v>
      </c>
    </row>
    <row r="127" spans="1:8" x14ac:dyDescent="0.3">
      <c r="A127" s="2">
        <v>43284</v>
      </c>
      <c r="B127" s="1">
        <v>28826.55</v>
      </c>
      <c r="C127" s="1">
        <v>29040.1</v>
      </c>
      <c r="D127" s="1">
        <v>28691.75</v>
      </c>
      <c r="E127" s="1">
        <v>28973.599999999999</v>
      </c>
      <c r="F127" s="1">
        <v>27134492</v>
      </c>
      <c r="G127" s="1">
        <v>1393.94</v>
      </c>
      <c r="H127" s="3">
        <f>IF(ISERR(LN(Table13624[[#This Row],[Close]]/E126)),"-",LN(Table13624[[#This Row],[Close]]/E126))</f>
        <v>6.7912387363074159E-3</v>
      </c>
    </row>
    <row r="128" spans="1:8" x14ac:dyDescent="0.3">
      <c r="A128" s="2">
        <v>43285</v>
      </c>
      <c r="B128" s="1">
        <v>29014.3</v>
      </c>
      <c r="C128" s="1">
        <v>29138.1</v>
      </c>
      <c r="D128" s="1">
        <v>28822.05</v>
      </c>
      <c r="E128" s="1">
        <v>29108.15</v>
      </c>
      <c r="F128" s="1">
        <v>20240287</v>
      </c>
      <c r="G128" s="1">
        <v>1109.18</v>
      </c>
      <c r="H128" s="3">
        <f>IF(ISERR(LN(Table13624[[#This Row],[Close]]/E127)),"-",LN(Table13624[[#This Row],[Close]]/E127))</f>
        <v>4.6331331506566133E-3</v>
      </c>
    </row>
    <row r="129" spans="1:8" x14ac:dyDescent="0.3">
      <c r="A129" s="2">
        <v>43286</v>
      </c>
      <c r="B129" s="1">
        <v>29146.400000000001</v>
      </c>
      <c r="C129" s="1">
        <v>29519.9</v>
      </c>
      <c r="D129" s="1">
        <v>29063.9</v>
      </c>
      <c r="E129" s="1">
        <v>29399.15</v>
      </c>
      <c r="F129" s="1">
        <v>27289991</v>
      </c>
      <c r="G129" s="1">
        <v>1287</v>
      </c>
      <c r="H129" s="3">
        <f>IF(ISERR(LN(Table13624[[#This Row],[Close]]/E128)),"-",LN(Table13624[[#This Row],[Close]]/E128))</f>
        <v>9.9475586680186391E-3</v>
      </c>
    </row>
    <row r="130" spans="1:8" x14ac:dyDescent="0.3">
      <c r="A130" s="2">
        <v>43287</v>
      </c>
      <c r="B130" s="1">
        <v>29385.7</v>
      </c>
      <c r="C130" s="1">
        <v>29555.15</v>
      </c>
      <c r="D130" s="1">
        <v>29262.2</v>
      </c>
      <c r="E130" s="1">
        <v>29344.65</v>
      </c>
      <c r="F130" s="1">
        <v>25982469</v>
      </c>
      <c r="G130" s="1">
        <v>1412.74</v>
      </c>
      <c r="H130" s="3">
        <f>IF(ISERR(LN(Table13624[[#This Row],[Close]]/E129)),"-",LN(Table13624[[#This Row],[Close]]/E129))</f>
        <v>-1.8555154973520032E-3</v>
      </c>
    </row>
    <row r="131" spans="1:8" x14ac:dyDescent="0.3">
      <c r="A131" s="2">
        <v>43290</v>
      </c>
      <c r="B131" s="1">
        <v>29504.65</v>
      </c>
      <c r="C131" s="1">
        <v>29663.65</v>
      </c>
      <c r="D131" s="1">
        <v>29352.1</v>
      </c>
      <c r="E131" s="1">
        <v>29587.55</v>
      </c>
      <c r="F131" s="1">
        <v>19402482</v>
      </c>
      <c r="G131" s="1">
        <v>1049.33</v>
      </c>
      <c r="H131" s="3">
        <f>IF(ISERR(LN(Table13624[[#This Row],[Close]]/E130)),"-",LN(Table13624[[#This Row],[Close]]/E130))</f>
        <v>8.2434178767942824E-3</v>
      </c>
    </row>
    <row r="132" spans="1:8" x14ac:dyDescent="0.3">
      <c r="A132" s="2">
        <v>43291</v>
      </c>
      <c r="B132" s="1">
        <v>29674.1</v>
      </c>
      <c r="C132" s="1">
        <v>29746.75</v>
      </c>
      <c r="D132" s="1">
        <v>29549.5</v>
      </c>
      <c r="E132" s="1">
        <v>29715.4</v>
      </c>
      <c r="F132" s="1">
        <v>21183605</v>
      </c>
      <c r="G132" s="1">
        <v>1152.3699999999999</v>
      </c>
      <c r="H132" s="3">
        <f>IF(ISERR(LN(Table13624[[#This Row],[Close]]/E131)),"-",LN(Table13624[[#This Row],[Close]]/E131))</f>
        <v>4.311765201392345E-3</v>
      </c>
    </row>
    <row r="133" spans="1:8" x14ac:dyDescent="0.3">
      <c r="A133" s="2">
        <v>43292</v>
      </c>
      <c r="B133" s="1">
        <v>29710.9</v>
      </c>
      <c r="C133" s="1">
        <v>29958.1</v>
      </c>
      <c r="D133" s="1">
        <v>29543.05</v>
      </c>
      <c r="E133" s="1">
        <v>29802.6</v>
      </c>
      <c r="F133" s="1">
        <v>23896352</v>
      </c>
      <c r="G133" s="1">
        <v>1359.25</v>
      </c>
      <c r="H133" s="3">
        <f>IF(ISERR(LN(Table13624[[#This Row],[Close]]/E132)),"-",LN(Table13624[[#This Row],[Close]]/E132))</f>
        <v>2.9302080846956577E-3</v>
      </c>
    </row>
    <row r="134" spans="1:8" x14ac:dyDescent="0.3">
      <c r="A134" s="2">
        <v>43293</v>
      </c>
      <c r="B134" s="1">
        <v>29862.75</v>
      </c>
      <c r="C134" s="1">
        <v>30008.3</v>
      </c>
      <c r="D134" s="1">
        <v>29772.799999999999</v>
      </c>
      <c r="E134" s="1">
        <v>29932.65</v>
      </c>
      <c r="F134" s="1">
        <v>25435887</v>
      </c>
      <c r="G134" s="1">
        <v>1391.82</v>
      </c>
      <c r="H134" s="3">
        <f>IF(ISERR(LN(Table13624[[#This Row],[Close]]/E133)),"-",LN(Table13624[[#This Row],[Close]]/E133))</f>
        <v>4.3542198440820511E-3</v>
      </c>
    </row>
    <row r="135" spans="1:8" x14ac:dyDescent="0.3">
      <c r="A135" s="2">
        <v>43294</v>
      </c>
      <c r="B135" s="1">
        <v>29976.25</v>
      </c>
      <c r="C135" s="1">
        <v>30036.3</v>
      </c>
      <c r="D135" s="1">
        <v>29546.400000000001</v>
      </c>
      <c r="E135" s="1">
        <v>29629.55</v>
      </c>
      <c r="F135" s="1">
        <v>33306729</v>
      </c>
      <c r="G135" s="1">
        <v>1450.37</v>
      </c>
      <c r="H135" s="3">
        <f>IF(ISERR(LN(Table13624[[#This Row],[Close]]/E134)),"-",LN(Table13624[[#This Row],[Close]]/E134))</f>
        <v>-1.017768371168795E-2</v>
      </c>
    </row>
    <row r="136" spans="1:8" x14ac:dyDescent="0.3">
      <c r="A136" s="2">
        <v>43297</v>
      </c>
      <c r="B136" s="1">
        <v>29655.3</v>
      </c>
      <c r="C136" s="1">
        <v>29824.65</v>
      </c>
      <c r="D136" s="1">
        <v>29522.7</v>
      </c>
      <c r="E136" s="1">
        <v>29571.35</v>
      </c>
      <c r="F136" s="1">
        <v>23523801</v>
      </c>
      <c r="G136" s="1">
        <v>1410.81</v>
      </c>
      <c r="H136" s="3">
        <f>IF(ISERR(LN(Table13624[[#This Row],[Close]]/E135)),"-",LN(Table13624[[#This Row],[Close]]/E135))</f>
        <v>-1.9661869582918851E-3</v>
      </c>
    </row>
    <row r="137" spans="1:8" x14ac:dyDescent="0.3">
      <c r="A137" s="2">
        <v>43298</v>
      </c>
      <c r="B137" s="1">
        <v>29636.35</v>
      </c>
      <c r="C137" s="1">
        <v>29740.25</v>
      </c>
      <c r="D137" s="1">
        <v>29231.3</v>
      </c>
      <c r="E137" s="1">
        <v>29273.05</v>
      </c>
      <c r="F137" s="1">
        <v>29081500</v>
      </c>
      <c r="G137" s="1">
        <v>2078.0300000000002</v>
      </c>
      <c r="H137" s="3">
        <f>IF(ISERR(LN(Table13624[[#This Row],[Close]]/E136)),"-",LN(Table13624[[#This Row],[Close]]/E136))</f>
        <v>-1.0138689671709913E-2</v>
      </c>
    </row>
    <row r="138" spans="1:8" x14ac:dyDescent="0.3">
      <c r="A138" s="2">
        <v>43299</v>
      </c>
      <c r="B138" s="1">
        <v>29400.799999999999</v>
      </c>
      <c r="C138" s="1">
        <v>29427.45</v>
      </c>
      <c r="D138" s="1">
        <v>28897.65</v>
      </c>
      <c r="E138" s="1">
        <v>28993.15</v>
      </c>
      <c r="F138" s="1">
        <v>24732196</v>
      </c>
      <c r="G138" s="1">
        <v>1494.91</v>
      </c>
      <c r="H138" s="3">
        <f>IF(ISERR(LN(Table13624[[#This Row],[Close]]/E137)),"-",LN(Table13624[[#This Row],[Close]]/E137))</f>
        <v>-9.6077023413054172E-3</v>
      </c>
    </row>
    <row r="139" spans="1:8" x14ac:dyDescent="0.3">
      <c r="A139" s="2">
        <v>43300</v>
      </c>
      <c r="B139" s="1">
        <v>29035.4</v>
      </c>
      <c r="C139" s="1">
        <v>29254.2</v>
      </c>
      <c r="D139" s="1">
        <v>28838.2</v>
      </c>
      <c r="E139" s="1">
        <v>29212.5</v>
      </c>
      <c r="F139" s="1">
        <v>22719605</v>
      </c>
      <c r="G139" s="1">
        <v>1180.99</v>
      </c>
      <c r="H139" s="3">
        <f>IF(ISERR(LN(Table13624[[#This Row],[Close]]/E138)),"-",LN(Table13624[[#This Row],[Close]]/E138))</f>
        <v>7.5371046762967801E-3</v>
      </c>
    </row>
    <row r="140" spans="1:8" x14ac:dyDescent="0.3">
      <c r="A140" s="2">
        <v>43301</v>
      </c>
      <c r="B140" s="1">
        <v>29236.25</v>
      </c>
      <c r="C140" s="1">
        <v>29374.85</v>
      </c>
      <c r="D140" s="1">
        <v>29080.1</v>
      </c>
      <c r="E140" s="1">
        <v>29281</v>
      </c>
      <c r="F140" s="1">
        <v>21407985</v>
      </c>
      <c r="G140" s="1">
        <v>1409.59</v>
      </c>
      <c r="H140" s="3">
        <f>IF(ISERR(LN(Table13624[[#This Row],[Close]]/E139)),"-",LN(Table13624[[#This Row],[Close]]/E139))</f>
        <v>2.3421416503983297E-3</v>
      </c>
    </row>
    <row r="141" spans="1:8" x14ac:dyDescent="0.3">
      <c r="A141" s="2">
        <v>43304</v>
      </c>
      <c r="B141" s="1">
        <v>29643.55</v>
      </c>
      <c r="C141" s="1">
        <v>30031.7</v>
      </c>
      <c r="D141" s="1">
        <v>29529.95</v>
      </c>
      <c r="E141" s="1">
        <v>30000.9</v>
      </c>
      <c r="F141" s="1">
        <v>38962495</v>
      </c>
      <c r="G141" s="1">
        <v>1775.33</v>
      </c>
      <c r="H141" s="3">
        <f>IF(ISERR(LN(Table13624[[#This Row],[Close]]/E140)),"-",LN(Table13624[[#This Row],[Close]]/E140))</f>
        <v>2.4288539696789728E-2</v>
      </c>
    </row>
    <row r="142" spans="1:8" x14ac:dyDescent="0.3">
      <c r="A142" s="2">
        <v>43305</v>
      </c>
      <c r="B142" s="1">
        <v>30041.15</v>
      </c>
      <c r="C142" s="1">
        <v>30162.6</v>
      </c>
      <c r="D142" s="1">
        <v>29858.1</v>
      </c>
      <c r="E142" s="1">
        <v>30026.15</v>
      </c>
      <c r="F142" s="1">
        <v>28529536</v>
      </c>
      <c r="G142" s="1">
        <v>1505.52</v>
      </c>
      <c r="H142" s="3">
        <f>IF(ISERR(LN(Table13624[[#This Row],[Close]]/E141)),"-",LN(Table13624[[#This Row],[Close]]/E141))</f>
        <v>8.4128743588948263E-4</v>
      </c>
    </row>
    <row r="143" spans="1:8" x14ac:dyDescent="0.3">
      <c r="A143" s="2">
        <v>43306</v>
      </c>
      <c r="B143" s="1">
        <v>30000.25</v>
      </c>
      <c r="C143" s="1">
        <v>30098.1</v>
      </c>
      <c r="D143" s="1">
        <v>29918.6</v>
      </c>
      <c r="E143" s="1">
        <v>29965.25</v>
      </c>
      <c r="F143" s="1">
        <v>34328564</v>
      </c>
      <c r="G143" s="1">
        <v>2296.56</v>
      </c>
      <c r="H143" s="3">
        <f>IF(ISERR(LN(Table13624[[#This Row],[Close]]/E142)),"-",LN(Table13624[[#This Row],[Close]]/E142))</f>
        <v>-2.0302917057971118E-3</v>
      </c>
    </row>
    <row r="144" spans="1:8" x14ac:dyDescent="0.3">
      <c r="A144" s="2">
        <v>43307</v>
      </c>
      <c r="B144" s="1">
        <v>30050.35</v>
      </c>
      <c r="C144" s="1">
        <v>30242.95</v>
      </c>
      <c r="D144" s="1">
        <v>29834.75</v>
      </c>
      <c r="E144" s="1">
        <v>30036.25</v>
      </c>
      <c r="F144" s="1">
        <v>40898850</v>
      </c>
      <c r="G144" s="1">
        <v>2353.41</v>
      </c>
      <c r="H144" s="3">
        <f>IF(ISERR(LN(Table13624[[#This Row],[Close]]/E143)),"-",LN(Table13624[[#This Row],[Close]]/E143))</f>
        <v>2.3666086060607733E-3</v>
      </c>
    </row>
    <row r="145" spans="1:8" x14ac:dyDescent="0.3">
      <c r="A145" s="2">
        <v>43308</v>
      </c>
      <c r="B145" s="1">
        <v>30641.599999999999</v>
      </c>
      <c r="C145" s="1">
        <v>31014.799999999999</v>
      </c>
      <c r="D145" s="1">
        <v>30410.9</v>
      </c>
      <c r="E145" s="1">
        <v>30749.35</v>
      </c>
      <c r="F145" s="1">
        <v>90519072</v>
      </c>
      <c r="G145" s="1">
        <v>3376.9</v>
      </c>
      <c r="H145" s="3">
        <f>IF(ISERR(LN(Table13624[[#This Row],[Close]]/E144)),"-",LN(Table13624[[#This Row],[Close]]/E144))</f>
        <v>2.3463870269411925E-2</v>
      </c>
    </row>
    <row r="146" spans="1:8" x14ac:dyDescent="0.3">
      <c r="A146" s="2">
        <v>43311</v>
      </c>
      <c r="B146" s="1">
        <v>30787.75</v>
      </c>
      <c r="C146" s="1">
        <v>30928.35</v>
      </c>
      <c r="D146" s="1">
        <v>30658.7</v>
      </c>
      <c r="E146" s="1">
        <v>30836.6</v>
      </c>
      <c r="F146" s="1">
        <v>29625073</v>
      </c>
      <c r="G146" s="1">
        <v>1650.95</v>
      </c>
      <c r="H146" s="3">
        <f>IF(ISERR(LN(Table13624[[#This Row],[Close]]/E145)),"-",LN(Table13624[[#This Row],[Close]]/E145))</f>
        <v>2.8334403666107418E-3</v>
      </c>
    </row>
    <row r="147" spans="1:8" x14ac:dyDescent="0.3">
      <c r="A147" s="2">
        <v>43312</v>
      </c>
      <c r="B147" s="1">
        <v>30863.25</v>
      </c>
      <c r="C147" s="1">
        <v>31038.25</v>
      </c>
      <c r="D147" s="1">
        <v>30638.55</v>
      </c>
      <c r="E147" s="1">
        <v>31007.25</v>
      </c>
      <c r="F147" s="1">
        <v>48753410</v>
      </c>
      <c r="G147" s="1">
        <v>2420.5100000000002</v>
      </c>
      <c r="H147" s="3">
        <f>IF(ISERR(LN(Table13624[[#This Row],[Close]]/E146)),"-",LN(Table13624[[#This Row],[Close]]/E146))</f>
        <v>5.5187519249961375E-3</v>
      </c>
    </row>
    <row r="148" spans="1:8" x14ac:dyDescent="0.3">
      <c r="A148" s="2">
        <v>43313</v>
      </c>
      <c r="B148" s="1">
        <v>31085.85</v>
      </c>
      <c r="C148" s="1">
        <v>31244.75</v>
      </c>
      <c r="D148" s="1">
        <v>30886.45</v>
      </c>
      <c r="E148" s="1">
        <v>31175.1</v>
      </c>
      <c r="F148" s="1">
        <v>49180599</v>
      </c>
      <c r="G148" s="1">
        <v>2233.17</v>
      </c>
      <c r="H148" s="3">
        <f>IF(ISERR(LN(Table13624[[#This Row],[Close]]/E147)),"-",LN(Table13624[[#This Row],[Close]]/E147))</f>
        <v>5.3986511500951897E-3</v>
      </c>
    </row>
    <row r="149" spans="1:8" x14ac:dyDescent="0.3">
      <c r="A149" s="2">
        <v>43314</v>
      </c>
      <c r="B149" s="1">
        <v>31137.85</v>
      </c>
      <c r="C149" s="1">
        <v>31364.45</v>
      </c>
      <c r="D149" s="1">
        <v>31003.5</v>
      </c>
      <c r="E149" s="1">
        <v>31075.25</v>
      </c>
      <c r="F149" s="1">
        <v>31565330</v>
      </c>
      <c r="G149" s="1">
        <v>1573.52</v>
      </c>
      <c r="H149" s="3">
        <f>IF(ISERR(LN(Table13624[[#This Row],[Close]]/E148)),"-",LN(Table13624[[#This Row],[Close]]/E148))</f>
        <v>-3.2080168427254551E-3</v>
      </c>
    </row>
    <row r="150" spans="1:8" x14ac:dyDescent="0.3">
      <c r="A150" s="2">
        <v>43315</v>
      </c>
      <c r="B150" s="1">
        <v>31162.3</v>
      </c>
      <c r="C150" s="1">
        <v>31490.7</v>
      </c>
      <c r="D150" s="1">
        <v>31044.799999999999</v>
      </c>
      <c r="E150" s="1">
        <v>31424.95</v>
      </c>
      <c r="F150" s="1">
        <v>32593926</v>
      </c>
      <c r="G150" s="1">
        <v>1832.29</v>
      </c>
      <c r="H150" s="3">
        <f>IF(ISERR(LN(Table13624[[#This Row],[Close]]/E149)),"-",LN(Table13624[[#This Row],[Close]]/E149))</f>
        <v>1.1190480968442466E-2</v>
      </c>
    </row>
    <row r="151" spans="1:8" x14ac:dyDescent="0.3">
      <c r="A151" s="2">
        <v>43318</v>
      </c>
      <c r="B151" s="1">
        <v>31505.95</v>
      </c>
      <c r="C151" s="1">
        <v>31551.35</v>
      </c>
      <c r="D151" s="1">
        <v>31134.95</v>
      </c>
      <c r="E151" s="1">
        <v>31222</v>
      </c>
      <c r="F151" s="1">
        <v>22313682</v>
      </c>
      <c r="G151" s="1">
        <v>1730.04</v>
      </c>
      <c r="H151" s="3">
        <f>IF(ISERR(LN(Table13624[[#This Row],[Close]]/E150)),"-",LN(Table13624[[#This Row],[Close]]/E150))</f>
        <v>-6.4791888506738598E-3</v>
      </c>
    </row>
    <row r="152" spans="1:8" x14ac:dyDescent="0.3">
      <c r="A152" s="2">
        <v>43319</v>
      </c>
      <c r="B152" s="1">
        <v>31304.2</v>
      </c>
      <c r="C152" s="1">
        <v>31328.95</v>
      </c>
      <c r="D152" s="1">
        <v>31083.7</v>
      </c>
      <c r="E152" s="1">
        <v>31140.35</v>
      </c>
      <c r="F152" s="1">
        <v>19908767</v>
      </c>
      <c r="G152" s="1">
        <v>1402.61</v>
      </c>
      <c r="H152" s="3">
        <f>IF(ISERR(LN(Table13624[[#This Row],[Close]]/E151)),"-",LN(Table13624[[#This Row],[Close]]/E151))</f>
        <v>-2.6185686285233887E-3</v>
      </c>
    </row>
    <row r="153" spans="1:8" x14ac:dyDescent="0.3">
      <c r="A153" s="2">
        <v>43320</v>
      </c>
      <c r="B153" s="1">
        <v>31141.3</v>
      </c>
      <c r="C153" s="1">
        <v>31335.8</v>
      </c>
      <c r="D153" s="1">
        <v>31117.599999999999</v>
      </c>
      <c r="E153" s="1">
        <v>31302.5</v>
      </c>
      <c r="F153" s="1">
        <v>18327407</v>
      </c>
      <c r="G153" s="1">
        <v>1251.72</v>
      </c>
      <c r="H153" s="3">
        <f>IF(ISERR(LN(Table13624[[#This Row],[Close]]/E152)),"-",LN(Table13624[[#This Row],[Close]]/E152))</f>
        <v>5.1935606550142224E-3</v>
      </c>
    </row>
    <row r="154" spans="1:8" x14ac:dyDescent="0.3">
      <c r="A154" s="2">
        <v>43321</v>
      </c>
      <c r="B154" s="1">
        <v>31376</v>
      </c>
      <c r="C154" s="1">
        <v>31505.9</v>
      </c>
      <c r="D154" s="1">
        <v>31221.85</v>
      </c>
      <c r="E154" s="1">
        <v>31378.55</v>
      </c>
      <c r="F154" s="1">
        <v>19259356</v>
      </c>
      <c r="G154" s="1">
        <v>1121.19</v>
      </c>
      <c r="H154" s="3">
        <f>IF(ISERR(LN(Table13624[[#This Row],[Close]]/E153)),"-",LN(Table13624[[#This Row],[Close]]/E153))</f>
        <v>2.4265719006554424E-3</v>
      </c>
    </row>
    <row r="155" spans="1:8" x14ac:dyDescent="0.3">
      <c r="A155" s="2">
        <v>43322</v>
      </c>
      <c r="B155" s="1">
        <v>31345.95</v>
      </c>
      <c r="C155" s="1">
        <v>31551.5</v>
      </c>
      <c r="D155" s="1">
        <v>31269.05</v>
      </c>
      <c r="E155" s="1">
        <v>31474.9</v>
      </c>
      <c r="F155" s="1">
        <v>25124863</v>
      </c>
      <c r="G155" s="1">
        <v>1316.61</v>
      </c>
      <c r="H155" s="3">
        <f>IF(ISERR(LN(Table13624[[#This Row],[Close]]/E154)),"-",LN(Table13624[[#This Row],[Close]]/E154))</f>
        <v>3.0658643390407002E-3</v>
      </c>
    </row>
    <row r="156" spans="1:8" x14ac:dyDescent="0.3">
      <c r="A156" s="2">
        <v>43325</v>
      </c>
      <c r="B156" s="1">
        <v>31354.7</v>
      </c>
      <c r="C156" s="1">
        <v>31652</v>
      </c>
      <c r="D156" s="1">
        <v>31317.599999999999</v>
      </c>
      <c r="E156" s="1">
        <v>31479.75</v>
      </c>
      <c r="F156" s="1">
        <v>21768571</v>
      </c>
      <c r="G156" s="1">
        <v>1404.55</v>
      </c>
      <c r="H156" s="3">
        <f>IF(ISERR(LN(Table13624[[#This Row],[Close]]/E155)),"-",LN(Table13624[[#This Row],[Close]]/E155))</f>
        <v>1.540791668158219E-4</v>
      </c>
    </row>
    <row r="157" spans="1:8" x14ac:dyDescent="0.3">
      <c r="A157" s="2">
        <v>43326</v>
      </c>
      <c r="B157" s="1">
        <v>31545.7</v>
      </c>
      <c r="C157" s="1">
        <v>31821.599999999999</v>
      </c>
      <c r="D157" s="1">
        <v>31526.15</v>
      </c>
      <c r="E157" s="1">
        <v>31725.25</v>
      </c>
      <c r="F157" s="1">
        <v>23492575</v>
      </c>
      <c r="G157" s="1">
        <v>1326.56</v>
      </c>
      <c r="H157" s="3">
        <f>IF(ISERR(LN(Table13624[[#This Row],[Close]]/E156)),"-",LN(Table13624[[#This Row],[Close]]/E156))</f>
        <v>7.7684118225711607E-3</v>
      </c>
    </row>
    <row r="158" spans="1:8" x14ac:dyDescent="0.3">
      <c r="A158" s="2">
        <v>43328</v>
      </c>
      <c r="B158" s="1">
        <v>31701.65</v>
      </c>
      <c r="C158" s="1">
        <v>31848.5</v>
      </c>
      <c r="D158" s="1">
        <v>31532.05</v>
      </c>
      <c r="E158" s="1">
        <v>31731.25</v>
      </c>
      <c r="F158" s="1">
        <v>31529892</v>
      </c>
      <c r="G158" s="1">
        <v>1692.83</v>
      </c>
      <c r="H158" s="3">
        <f>IF(ISERR(LN(Table13624[[#This Row],[Close]]/E157)),"-",LN(Table13624[[#This Row],[Close]]/E157))</f>
        <v>1.8910592351868607E-4</v>
      </c>
    </row>
    <row r="159" spans="1:8" x14ac:dyDescent="0.3">
      <c r="A159" s="2">
        <v>43329</v>
      </c>
      <c r="B159" s="1">
        <v>31799.200000000001</v>
      </c>
      <c r="C159" s="1">
        <v>32383.200000000001</v>
      </c>
      <c r="D159" s="1">
        <v>31785.95</v>
      </c>
      <c r="E159" s="1">
        <v>32340.05</v>
      </c>
      <c r="F159" s="1">
        <v>41062169</v>
      </c>
      <c r="G159" s="1">
        <v>2200.21</v>
      </c>
      <c r="H159" s="3">
        <f>IF(ISERR(LN(Table13624[[#This Row],[Close]]/E158)),"-",LN(Table13624[[#This Row],[Close]]/E158))</f>
        <v>1.9004400507172822E-2</v>
      </c>
    </row>
    <row r="160" spans="1:8" x14ac:dyDescent="0.3">
      <c r="A160" s="2">
        <v>43332</v>
      </c>
      <c r="B160" s="1">
        <v>32422</v>
      </c>
      <c r="C160" s="1">
        <v>32466.95</v>
      </c>
      <c r="D160" s="1">
        <v>32291.55</v>
      </c>
      <c r="E160" s="1">
        <v>32379.4</v>
      </c>
      <c r="F160" s="1">
        <v>31049825</v>
      </c>
      <c r="G160" s="1">
        <v>1592.02</v>
      </c>
      <c r="H160" s="3">
        <f>IF(ISERR(LN(Table13624[[#This Row],[Close]]/E159)),"-",LN(Table13624[[#This Row],[Close]]/E159))</f>
        <v>1.216017900303604E-3</v>
      </c>
    </row>
    <row r="161" spans="1:8" x14ac:dyDescent="0.3">
      <c r="A161" s="2">
        <v>43333</v>
      </c>
      <c r="B161" s="1">
        <v>32455.3</v>
      </c>
      <c r="C161" s="1">
        <v>32534.9</v>
      </c>
      <c r="D161" s="1">
        <v>32240.1</v>
      </c>
      <c r="E161" s="1">
        <v>32306.400000000001</v>
      </c>
      <c r="F161" s="1">
        <v>28108612</v>
      </c>
      <c r="G161" s="1">
        <v>1646.55</v>
      </c>
      <c r="H161" s="3">
        <f>IF(ISERR(LN(Table13624[[#This Row],[Close]]/E160)),"-",LN(Table13624[[#This Row],[Close]]/E160))</f>
        <v>-2.2570651051879195E-3</v>
      </c>
    </row>
    <row r="162" spans="1:8" x14ac:dyDescent="0.3">
      <c r="A162" s="2">
        <v>43335</v>
      </c>
      <c r="B162" s="1">
        <v>32457.599999999999</v>
      </c>
      <c r="C162" s="1">
        <v>32660.6</v>
      </c>
      <c r="D162" s="1">
        <v>32251.95</v>
      </c>
      <c r="E162" s="1">
        <v>32600.25</v>
      </c>
      <c r="F162" s="1">
        <v>37099108</v>
      </c>
      <c r="G162" s="1">
        <v>2281.37</v>
      </c>
      <c r="H162" s="3">
        <f>IF(ISERR(LN(Table13624[[#This Row],[Close]]/E161)),"-",LN(Table13624[[#This Row],[Close]]/E161))</f>
        <v>9.0546040390580267E-3</v>
      </c>
    </row>
    <row r="163" spans="1:8" x14ac:dyDescent="0.3">
      <c r="A163" s="2">
        <v>43336</v>
      </c>
      <c r="B163" s="1">
        <v>32550.15</v>
      </c>
      <c r="C163" s="1">
        <v>32583.5</v>
      </c>
      <c r="D163" s="1">
        <v>32217.4</v>
      </c>
      <c r="E163" s="1">
        <v>32385.55</v>
      </c>
      <c r="F163" s="1">
        <v>21473000</v>
      </c>
      <c r="G163" s="1">
        <v>1507.54</v>
      </c>
      <c r="H163" s="3">
        <f>IF(ISERR(LN(Table13624[[#This Row],[Close]]/E162)),"-",LN(Table13624[[#This Row],[Close]]/E162))</f>
        <v>-6.607621393024809E-3</v>
      </c>
    </row>
    <row r="164" spans="1:8" x14ac:dyDescent="0.3">
      <c r="A164" s="2">
        <v>43339</v>
      </c>
      <c r="B164" s="1">
        <v>32508.05</v>
      </c>
      <c r="C164" s="1">
        <v>32730.95</v>
      </c>
      <c r="D164" s="1">
        <v>32449.5</v>
      </c>
      <c r="E164" s="1">
        <v>32604.1</v>
      </c>
      <c r="F164" s="1">
        <v>17937947</v>
      </c>
      <c r="G164" s="1">
        <v>1123.1199999999999</v>
      </c>
      <c r="H164" s="3">
        <f>IF(ISERR(LN(Table13624[[#This Row],[Close]]/E163)),"-",LN(Table13624[[#This Row],[Close]]/E163))</f>
        <v>6.7257116739484687E-3</v>
      </c>
    </row>
    <row r="165" spans="1:8" x14ac:dyDescent="0.3">
      <c r="A165" s="2">
        <v>43340</v>
      </c>
      <c r="B165" s="1">
        <v>32650.75</v>
      </c>
      <c r="C165" s="1">
        <v>32752</v>
      </c>
      <c r="D165" s="1">
        <v>32455.599999999999</v>
      </c>
      <c r="E165" s="1">
        <v>32494.35</v>
      </c>
      <c r="F165" s="1">
        <v>18847472</v>
      </c>
      <c r="G165" s="1">
        <v>1183.4000000000001</v>
      </c>
      <c r="H165" s="3">
        <f>IF(ISERR(LN(Table13624[[#This Row],[Close]]/E164)),"-",LN(Table13624[[#This Row],[Close]]/E164))</f>
        <v>-3.3718192669862862E-3</v>
      </c>
    </row>
    <row r="166" spans="1:8" x14ac:dyDescent="0.3">
      <c r="A166" s="2">
        <v>43341</v>
      </c>
      <c r="B166" s="1">
        <v>32519.200000000001</v>
      </c>
      <c r="C166" s="1">
        <v>32577.200000000001</v>
      </c>
      <c r="D166" s="1">
        <v>32354.75</v>
      </c>
      <c r="E166" s="1">
        <v>32429.599999999999</v>
      </c>
      <c r="F166" s="1">
        <v>21240744</v>
      </c>
      <c r="G166" s="1">
        <v>1229.3</v>
      </c>
      <c r="H166" s="3">
        <f>IF(ISERR(LN(Table13624[[#This Row],[Close]]/E165)),"-",LN(Table13624[[#This Row],[Close]]/E165))</f>
        <v>-1.994642084095148E-3</v>
      </c>
    </row>
    <row r="167" spans="1:8" x14ac:dyDescent="0.3">
      <c r="A167" s="2">
        <v>43342</v>
      </c>
      <c r="B167" s="1">
        <v>32458.65</v>
      </c>
      <c r="C167" s="1">
        <v>32898.35</v>
      </c>
      <c r="D167" s="1">
        <v>32445.15</v>
      </c>
      <c r="E167" s="1">
        <v>32844</v>
      </c>
      <c r="F167" s="1">
        <v>40700509</v>
      </c>
      <c r="G167" s="1">
        <v>2294.25</v>
      </c>
      <c r="H167" s="3">
        <f>IF(ISERR(LN(Table13624[[#This Row],[Close]]/E166)),"-",LN(Table13624[[#This Row],[Close]]/E166))</f>
        <v>1.2697493861785999E-2</v>
      </c>
    </row>
    <row r="168" spans="1:8" x14ac:dyDescent="0.3">
      <c r="A168" s="2">
        <v>43343</v>
      </c>
      <c r="B168" s="1">
        <v>32984.35</v>
      </c>
      <c r="C168" s="1">
        <v>33067.15</v>
      </c>
      <c r="D168" s="1">
        <v>32773.800000000003</v>
      </c>
      <c r="E168" s="1">
        <v>32911.550000000003</v>
      </c>
      <c r="F168" s="1">
        <v>34414139</v>
      </c>
      <c r="G168" s="1">
        <v>1785.2</v>
      </c>
      <c r="H168" s="3">
        <f>IF(ISERR(LN(Table13624[[#This Row],[Close]]/E167)),"-",LN(Table13624[[#This Row],[Close]]/E167))</f>
        <v>2.0545801460835193E-3</v>
      </c>
    </row>
    <row r="169" spans="1:8" x14ac:dyDescent="0.3">
      <c r="A169" s="2">
        <v>43346</v>
      </c>
      <c r="B169" s="1">
        <v>33167.9</v>
      </c>
      <c r="C169" s="1">
        <v>33167.9</v>
      </c>
      <c r="D169" s="1">
        <v>31978.35</v>
      </c>
      <c r="E169" s="1">
        <v>32109.55</v>
      </c>
      <c r="F169" s="1">
        <v>26090972</v>
      </c>
      <c r="G169" s="1">
        <v>1528.18</v>
      </c>
      <c r="H169" s="3">
        <f>IF(ISERR(LN(Table13624[[#This Row],[Close]]/E168)),"-",LN(Table13624[[#This Row],[Close]]/E168))</f>
        <v>-2.4670166315160082E-2</v>
      </c>
    </row>
    <row r="170" spans="1:8" x14ac:dyDescent="0.3">
      <c r="A170" s="2">
        <v>43347</v>
      </c>
      <c r="B170" s="1">
        <v>32033.85</v>
      </c>
      <c r="C170" s="1">
        <v>32042.35</v>
      </c>
      <c r="D170" s="1">
        <v>31223.55</v>
      </c>
      <c r="E170" s="1">
        <v>31442.65</v>
      </c>
      <c r="F170" s="1">
        <v>33062263</v>
      </c>
      <c r="G170" s="1">
        <v>2326.04</v>
      </c>
      <c r="H170" s="3">
        <f>IF(ISERR(LN(Table13624[[#This Row],[Close]]/E169)),"-",LN(Table13624[[#This Row],[Close]]/E169))</f>
        <v>-2.0988242136647677E-2</v>
      </c>
    </row>
    <row r="171" spans="1:8" x14ac:dyDescent="0.3">
      <c r="A171" s="2">
        <v>43348</v>
      </c>
      <c r="B171" s="1">
        <v>31395.15</v>
      </c>
      <c r="C171" s="1">
        <v>31456.65</v>
      </c>
      <c r="D171" s="1">
        <v>30931.8</v>
      </c>
      <c r="E171" s="1">
        <v>31168.85</v>
      </c>
      <c r="F171" s="1">
        <v>26756509</v>
      </c>
      <c r="G171" s="1">
        <v>1883.81</v>
      </c>
      <c r="H171" s="3">
        <f>IF(ISERR(LN(Table13624[[#This Row],[Close]]/E170)),"-",LN(Table13624[[#This Row],[Close]]/E170))</f>
        <v>-8.7460528919808319E-3</v>
      </c>
    </row>
    <row r="172" spans="1:8" x14ac:dyDescent="0.3">
      <c r="A172" s="2">
        <v>43349</v>
      </c>
      <c r="B172" s="1">
        <v>31299.3</v>
      </c>
      <c r="C172" s="1">
        <v>31377.65</v>
      </c>
      <c r="D172" s="1">
        <v>30952.7</v>
      </c>
      <c r="E172" s="1">
        <v>31157.25</v>
      </c>
      <c r="F172" s="1">
        <v>20412571</v>
      </c>
      <c r="G172" s="1">
        <v>1475.76</v>
      </c>
      <c r="H172" s="3">
        <f>IF(ISERR(LN(Table13624[[#This Row],[Close]]/E171)),"-",LN(Table13624[[#This Row],[Close]]/E171))</f>
        <v>-3.7223571293369906E-4</v>
      </c>
    </row>
    <row r="173" spans="1:8" x14ac:dyDescent="0.3">
      <c r="A173" s="2">
        <v>43350</v>
      </c>
      <c r="B173" s="1">
        <v>31241.55</v>
      </c>
      <c r="C173" s="1">
        <v>31438.35</v>
      </c>
      <c r="D173" s="1">
        <v>31009.3</v>
      </c>
      <c r="E173" s="1">
        <v>31354.3</v>
      </c>
      <c r="F173" s="1">
        <v>17249497</v>
      </c>
      <c r="G173" s="1">
        <v>1155.6500000000001</v>
      </c>
      <c r="H173" s="3">
        <f>IF(ISERR(LN(Table13624[[#This Row],[Close]]/E172)),"-",LN(Table13624[[#This Row],[Close]]/E172))</f>
        <v>6.3044558218341143E-3</v>
      </c>
    </row>
    <row r="174" spans="1:8" x14ac:dyDescent="0.3">
      <c r="A174" s="2">
        <v>43353</v>
      </c>
      <c r="B174" s="1">
        <v>31305.5</v>
      </c>
      <c r="C174" s="1">
        <v>31348.15</v>
      </c>
      <c r="D174" s="1">
        <v>30769.8</v>
      </c>
      <c r="E174" s="1">
        <v>30811.599999999999</v>
      </c>
      <c r="F174" s="1">
        <v>25926492</v>
      </c>
      <c r="G174" s="1">
        <v>1279.74</v>
      </c>
      <c r="H174" s="3">
        <f>IF(ISERR(LN(Table13624[[#This Row],[Close]]/E173)),"-",LN(Table13624[[#This Row],[Close]]/E173))</f>
        <v>-1.7460176306367141E-2</v>
      </c>
    </row>
    <row r="175" spans="1:8" x14ac:dyDescent="0.3">
      <c r="A175" s="2">
        <v>43354</v>
      </c>
      <c r="B175" s="1">
        <v>30845.200000000001</v>
      </c>
      <c r="C175" s="1">
        <v>30874.25</v>
      </c>
      <c r="D175" s="1">
        <v>29988.85</v>
      </c>
      <c r="E175" s="1">
        <v>30067.55</v>
      </c>
      <c r="F175" s="1">
        <v>44199495</v>
      </c>
      <c r="G175" s="1">
        <v>2222.5100000000002</v>
      </c>
      <c r="H175" s="3">
        <f>IF(ISERR(LN(Table13624[[#This Row],[Close]]/E174)),"-",LN(Table13624[[#This Row],[Close]]/E174))</f>
        <v>-2.4444725325033355E-2</v>
      </c>
    </row>
    <row r="176" spans="1:8" x14ac:dyDescent="0.3">
      <c r="A176" s="2">
        <v>43355</v>
      </c>
      <c r="B176" s="1">
        <v>30147.5</v>
      </c>
      <c r="C176" s="1">
        <v>30873.55</v>
      </c>
      <c r="D176" s="1">
        <v>30029.75</v>
      </c>
      <c r="E176" s="1">
        <v>30828.2</v>
      </c>
      <c r="F176" s="1">
        <v>42283776</v>
      </c>
      <c r="G176" s="1">
        <v>2163.9</v>
      </c>
      <c r="H176" s="3">
        <f>IF(ISERR(LN(Table13624[[#This Row],[Close]]/E175)),"-",LN(Table13624[[#This Row],[Close]]/E175))</f>
        <v>2.498333837703259E-2</v>
      </c>
    </row>
    <row r="177" spans="1:8" x14ac:dyDescent="0.3">
      <c r="A177" s="2">
        <v>43357</v>
      </c>
      <c r="B177" s="1">
        <v>30957.200000000001</v>
      </c>
      <c r="C177" s="1">
        <v>31095.5</v>
      </c>
      <c r="D177" s="1">
        <v>30834.5</v>
      </c>
      <c r="E177" s="1">
        <v>30987.599999999999</v>
      </c>
      <c r="F177" s="1">
        <v>31484888</v>
      </c>
      <c r="G177" s="1">
        <v>1767.77</v>
      </c>
      <c r="H177" s="3">
        <f>IF(ISERR(LN(Table13624[[#This Row],[Close]]/E176)),"-",LN(Table13624[[#This Row],[Close]]/E176))</f>
        <v>5.1572689604366022E-3</v>
      </c>
    </row>
    <row r="178" spans="1:8" x14ac:dyDescent="0.3">
      <c r="A178" s="2">
        <v>43360</v>
      </c>
      <c r="B178" s="1">
        <v>30824.799999999999</v>
      </c>
      <c r="C178" s="1">
        <v>30832.65</v>
      </c>
      <c r="D178" s="1">
        <v>30483.5</v>
      </c>
      <c r="E178" s="1">
        <v>30559.75</v>
      </c>
      <c r="F178" s="1">
        <v>16551447</v>
      </c>
      <c r="G178" s="1">
        <v>1003.17</v>
      </c>
      <c r="H178" s="3">
        <f>IF(ISERR(LN(Table13624[[#This Row],[Close]]/E177)),"-",LN(Table13624[[#This Row],[Close]]/E177))</f>
        <v>-1.3903340827220511E-2</v>
      </c>
    </row>
    <row r="179" spans="1:8" x14ac:dyDescent="0.3">
      <c r="A179" s="2">
        <v>43361</v>
      </c>
      <c r="B179" s="1">
        <v>30647.200000000001</v>
      </c>
      <c r="C179" s="1">
        <v>31049.85</v>
      </c>
      <c r="D179" s="1">
        <v>30568.05</v>
      </c>
      <c r="E179" s="1">
        <v>30893.25</v>
      </c>
      <c r="F179" s="1">
        <v>24817709</v>
      </c>
      <c r="G179" s="1">
        <v>1856.75</v>
      </c>
      <c r="H179" s="3">
        <f>IF(ISERR(LN(Table13624[[#This Row],[Close]]/E178)),"-",LN(Table13624[[#This Row],[Close]]/E178))</f>
        <v>1.0853929802237858E-2</v>
      </c>
    </row>
    <row r="180" spans="1:8" x14ac:dyDescent="0.3">
      <c r="A180" s="2">
        <v>43362</v>
      </c>
      <c r="B180" s="1">
        <v>31027.75</v>
      </c>
      <c r="C180" s="1">
        <v>31084.7</v>
      </c>
      <c r="D180" s="1">
        <v>30385.15</v>
      </c>
      <c r="E180" s="1">
        <v>30487.7</v>
      </c>
      <c r="F180" s="1">
        <v>19727525</v>
      </c>
      <c r="G180" s="1">
        <v>1312.86</v>
      </c>
      <c r="H180" s="3">
        <f>IF(ISERR(LN(Table13624[[#This Row],[Close]]/E179)),"-",LN(Table13624[[#This Row],[Close]]/E179))</f>
        <v>-1.321438985270159E-2</v>
      </c>
    </row>
    <row r="181" spans="1:8" x14ac:dyDescent="0.3">
      <c r="A181" s="2">
        <v>43364</v>
      </c>
      <c r="B181" s="1">
        <v>30555.85</v>
      </c>
      <c r="C181" s="1">
        <v>30787.05</v>
      </c>
      <c r="D181" s="1">
        <v>29728.65</v>
      </c>
      <c r="E181" s="1">
        <v>30406.9</v>
      </c>
      <c r="F181" s="1">
        <v>41659774</v>
      </c>
      <c r="G181" s="1">
        <v>2523.04</v>
      </c>
      <c r="H181" s="3">
        <f>IF(ISERR(LN(Table13624[[#This Row],[Close]]/E180)),"-",LN(Table13624[[#This Row],[Close]]/E180))</f>
        <v>-2.6537672443653041E-3</v>
      </c>
    </row>
    <row r="182" spans="1:8" x14ac:dyDescent="0.3">
      <c r="A182" s="2">
        <v>43367</v>
      </c>
      <c r="B182" s="1">
        <v>30510.35</v>
      </c>
      <c r="C182" s="1">
        <v>30572.45</v>
      </c>
      <c r="D182" s="1">
        <v>29415.3</v>
      </c>
      <c r="E182" s="1">
        <v>29749.200000000001</v>
      </c>
      <c r="F182" s="1">
        <v>29254316</v>
      </c>
      <c r="G182" s="1">
        <v>1580.26</v>
      </c>
      <c r="H182" s="3">
        <f>IF(ISERR(LN(Table13624[[#This Row],[Close]]/E181)),"-",LN(Table13624[[#This Row],[Close]]/E181))</f>
        <v>-2.1867315467983494E-2</v>
      </c>
    </row>
    <row r="183" spans="1:8" x14ac:dyDescent="0.3">
      <c r="A183" s="2">
        <v>43368</v>
      </c>
      <c r="B183" s="1">
        <v>29763.1</v>
      </c>
      <c r="C183" s="1">
        <v>30209.75</v>
      </c>
      <c r="D183" s="1">
        <v>29384.35</v>
      </c>
      <c r="E183" s="1">
        <v>30124.35</v>
      </c>
      <c r="F183" s="1">
        <v>28238372</v>
      </c>
      <c r="G183" s="1">
        <v>1471.11</v>
      </c>
      <c r="H183" s="3">
        <f>IF(ISERR(LN(Table13624[[#This Row],[Close]]/E182)),"-",LN(Table13624[[#This Row],[Close]]/E182))</f>
        <v>1.2531573940778482E-2</v>
      </c>
    </row>
    <row r="184" spans="1:8" x14ac:dyDescent="0.3">
      <c r="A184" s="2">
        <v>43369</v>
      </c>
      <c r="B184" s="1">
        <v>30352.85</v>
      </c>
      <c r="C184" s="1">
        <v>30352.85</v>
      </c>
      <c r="D184" s="1">
        <v>29507.8</v>
      </c>
      <c r="E184" s="1">
        <v>29682.65</v>
      </c>
      <c r="F184" s="1">
        <v>34319814</v>
      </c>
      <c r="G184" s="1">
        <v>1698.56</v>
      </c>
      <c r="H184" s="3">
        <f>IF(ISERR(LN(Table13624[[#This Row],[Close]]/E183)),"-",LN(Table13624[[#This Row],[Close]]/E183))</f>
        <v>-1.4771114786818508E-2</v>
      </c>
    </row>
    <row r="185" spans="1:8" x14ac:dyDescent="0.3">
      <c r="A185" s="2">
        <v>43370</v>
      </c>
      <c r="B185" s="1">
        <v>29726.3</v>
      </c>
      <c r="C185" s="1">
        <v>29753.75</v>
      </c>
      <c r="D185" s="1">
        <v>29431</v>
      </c>
      <c r="E185" s="1">
        <v>29660.25</v>
      </c>
      <c r="F185" s="1">
        <v>30522414</v>
      </c>
      <c r="G185" s="1">
        <v>1716.68</v>
      </c>
      <c r="H185" s="3">
        <f>IF(ISERR(LN(Table13624[[#This Row],[Close]]/E184)),"-",LN(Table13624[[#This Row],[Close]]/E184))</f>
        <v>-7.5493449305180443E-4</v>
      </c>
    </row>
    <row r="186" spans="1:8" x14ac:dyDescent="0.3">
      <c r="A186" s="2">
        <v>43371</v>
      </c>
      <c r="B186" s="1">
        <v>29808.1</v>
      </c>
      <c r="C186" s="1">
        <v>29902.25</v>
      </c>
      <c r="D186" s="1">
        <v>29372.7</v>
      </c>
      <c r="E186" s="1">
        <v>29757.7</v>
      </c>
      <c r="F186" s="1">
        <v>42492078</v>
      </c>
      <c r="G186" s="1">
        <v>2275.13</v>
      </c>
      <c r="H186" s="3">
        <f>IF(ISERR(LN(Table13624[[#This Row],[Close]]/E185)),"-",LN(Table13624[[#This Row],[Close]]/E185))</f>
        <v>3.2801564973378087E-3</v>
      </c>
    </row>
    <row r="187" spans="1:8" x14ac:dyDescent="0.3">
      <c r="A187" s="2">
        <v>43374</v>
      </c>
      <c r="B187" s="1">
        <v>29908.9</v>
      </c>
      <c r="C187" s="1">
        <v>30029.4</v>
      </c>
      <c r="D187" s="1">
        <v>29488.85</v>
      </c>
      <c r="E187" s="1">
        <v>29923.65</v>
      </c>
      <c r="F187" s="1">
        <v>21919553</v>
      </c>
      <c r="G187" s="1">
        <v>1344.21</v>
      </c>
      <c r="H187" s="3">
        <f>IF(ISERR(LN(Table13624[[#This Row],[Close]]/E186)),"-",LN(Table13624[[#This Row],[Close]]/E186))</f>
        <v>5.5612156124507164E-3</v>
      </c>
    </row>
    <row r="188" spans="1:8" x14ac:dyDescent="0.3">
      <c r="A188" s="2">
        <v>43376</v>
      </c>
      <c r="B188" s="1">
        <v>29916.35</v>
      </c>
      <c r="C188" s="1">
        <v>29945.75</v>
      </c>
      <c r="D188" s="1">
        <v>29444.15</v>
      </c>
      <c r="E188" s="1">
        <v>29498.05</v>
      </c>
      <c r="F188" s="1">
        <v>18905641</v>
      </c>
      <c r="G188" s="1">
        <v>1123.07</v>
      </c>
      <c r="H188" s="3">
        <f>IF(ISERR(LN(Table13624[[#This Row],[Close]]/E187)),"-",LN(Table13624[[#This Row],[Close]]/E187))</f>
        <v>-1.4324978178424264E-2</v>
      </c>
    </row>
    <row r="189" spans="1:8" x14ac:dyDescent="0.3">
      <c r="A189" s="2">
        <v>43377</v>
      </c>
      <c r="B189" s="1">
        <v>29274.2</v>
      </c>
      <c r="C189" s="1">
        <v>29335.200000000001</v>
      </c>
      <c r="D189" s="1">
        <v>28506.9</v>
      </c>
      <c r="E189" s="1">
        <v>28630.1</v>
      </c>
      <c r="F189" s="1">
        <v>22095817</v>
      </c>
      <c r="G189" s="1">
        <v>1399.14</v>
      </c>
      <c r="H189" s="3">
        <f>IF(ISERR(LN(Table13624[[#This Row],[Close]]/E188)),"-",LN(Table13624[[#This Row],[Close]]/E188))</f>
        <v>-2.9865547522443255E-2</v>
      </c>
    </row>
    <row r="190" spans="1:8" x14ac:dyDescent="0.3">
      <c r="A190" s="2">
        <v>43378</v>
      </c>
      <c r="B190" s="1">
        <v>28457.3</v>
      </c>
      <c r="C190" s="1">
        <v>28488.6</v>
      </c>
      <c r="D190" s="1">
        <v>27782.400000000001</v>
      </c>
      <c r="E190" s="1">
        <v>27873.8</v>
      </c>
      <c r="F190" s="1">
        <v>37536992</v>
      </c>
      <c r="G190" s="1">
        <v>1866.11</v>
      </c>
      <c r="H190" s="3">
        <f>IF(ISERR(LN(Table13624[[#This Row],[Close]]/E189)),"-",LN(Table13624[[#This Row],[Close]]/E189))</f>
        <v>-2.677143241732264E-2</v>
      </c>
    </row>
    <row r="191" spans="1:8" x14ac:dyDescent="0.3">
      <c r="A191" s="2">
        <v>43381</v>
      </c>
      <c r="B191" s="1">
        <v>27957.65</v>
      </c>
      <c r="C191" s="1">
        <v>28087.4</v>
      </c>
      <c r="D191" s="1">
        <v>27421.25</v>
      </c>
      <c r="E191" s="1">
        <v>27705.8</v>
      </c>
      <c r="F191" s="1">
        <v>33060651</v>
      </c>
      <c r="G191" s="1">
        <v>1614.22</v>
      </c>
      <c r="H191" s="3">
        <f>IF(ISERR(LN(Table13624[[#This Row],[Close]]/E190)),"-",LN(Table13624[[#This Row],[Close]]/E190))</f>
        <v>-6.0454019696463699E-3</v>
      </c>
    </row>
    <row r="192" spans="1:8" x14ac:dyDescent="0.3">
      <c r="A192" s="2">
        <v>43382</v>
      </c>
      <c r="B192" s="1">
        <v>27882.95</v>
      </c>
      <c r="C192" s="1">
        <v>27893.75</v>
      </c>
      <c r="D192" s="1">
        <v>27013.9</v>
      </c>
      <c r="E192" s="1">
        <v>27149.65</v>
      </c>
      <c r="F192" s="1">
        <v>32394771</v>
      </c>
      <c r="G192" s="1">
        <v>1713.26</v>
      </c>
      <c r="H192" s="3">
        <f>IF(ISERR(LN(Table13624[[#This Row],[Close]]/E191)),"-",LN(Table13624[[#This Row],[Close]]/E191))</f>
        <v>-2.0277622604166004E-2</v>
      </c>
    </row>
    <row r="193" spans="1:8" x14ac:dyDescent="0.3">
      <c r="A193" s="2">
        <v>43383</v>
      </c>
      <c r="B193" s="1">
        <v>27210.45</v>
      </c>
      <c r="C193" s="1">
        <v>27663.25</v>
      </c>
      <c r="D193" s="1">
        <v>27096.9</v>
      </c>
      <c r="E193" s="1">
        <v>27596.5</v>
      </c>
      <c r="F193" s="1">
        <v>29491751</v>
      </c>
      <c r="G193" s="1">
        <v>1543.83</v>
      </c>
      <c r="H193" s="3">
        <f>IF(ISERR(LN(Table13624[[#This Row],[Close]]/E192)),"-",LN(Table13624[[#This Row],[Close]]/E192))</f>
        <v>1.63247981351641E-2</v>
      </c>
    </row>
    <row r="194" spans="1:8" x14ac:dyDescent="0.3">
      <c r="A194" s="2">
        <v>43384</v>
      </c>
      <c r="B194" s="1">
        <v>26954.7</v>
      </c>
      <c r="C194" s="1">
        <v>27519.3</v>
      </c>
      <c r="D194" s="1">
        <v>26889.65</v>
      </c>
      <c r="E194" s="1">
        <v>27375</v>
      </c>
      <c r="F194" s="1">
        <v>27486143</v>
      </c>
      <c r="G194" s="1">
        <v>1437.11</v>
      </c>
      <c r="H194" s="3">
        <f>IF(ISERR(LN(Table13624[[#This Row],[Close]]/E193)),"-",LN(Table13624[[#This Row],[Close]]/E193))</f>
        <v>-8.0587649509664683E-3</v>
      </c>
    </row>
    <row r="195" spans="1:8" x14ac:dyDescent="0.3">
      <c r="A195" s="2">
        <v>43385</v>
      </c>
      <c r="B195" s="1">
        <v>27655.55</v>
      </c>
      <c r="C195" s="1">
        <v>28291</v>
      </c>
      <c r="D195" s="1">
        <v>27617.1</v>
      </c>
      <c r="E195" s="1">
        <v>28153.55</v>
      </c>
      <c r="F195" s="1">
        <v>31598562</v>
      </c>
      <c r="G195" s="1">
        <v>1600.6</v>
      </c>
      <c r="H195" s="3">
        <f>IF(ISERR(LN(Table13624[[#This Row],[Close]]/E194)),"-",LN(Table13624[[#This Row],[Close]]/E194))</f>
        <v>2.8043268622155105E-2</v>
      </c>
    </row>
    <row r="196" spans="1:8" x14ac:dyDescent="0.3">
      <c r="A196" s="2">
        <v>43388</v>
      </c>
      <c r="B196" s="1">
        <v>28329.3</v>
      </c>
      <c r="C196" s="1">
        <v>28385.55</v>
      </c>
      <c r="D196" s="1">
        <v>27931.7</v>
      </c>
      <c r="E196" s="1">
        <v>28330.7</v>
      </c>
      <c r="F196" s="1">
        <v>32254132</v>
      </c>
      <c r="G196" s="1">
        <v>1779.87</v>
      </c>
      <c r="H196" s="3">
        <f>IF(ISERR(LN(Table13624[[#This Row],[Close]]/E195)),"-",LN(Table13624[[#This Row],[Close]]/E195))</f>
        <v>6.2725655676173896E-3</v>
      </c>
    </row>
    <row r="197" spans="1:8" x14ac:dyDescent="0.3">
      <c r="A197" s="2">
        <v>43389</v>
      </c>
      <c r="B197" s="1">
        <v>28425.3</v>
      </c>
      <c r="C197" s="1">
        <v>28577.75</v>
      </c>
      <c r="D197" s="1">
        <v>28124.75</v>
      </c>
      <c r="E197" s="1">
        <v>28498.25</v>
      </c>
      <c r="F197" s="1">
        <v>23764133</v>
      </c>
      <c r="G197" s="1">
        <v>1307.33</v>
      </c>
      <c r="H197" s="3">
        <f>IF(ISERR(LN(Table13624[[#This Row],[Close]]/E196)),"-",LN(Table13624[[#This Row],[Close]]/E196))</f>
        <v>5.8966595541228685E-3</v>
      </c>
    </row>
    <row r="198" spans="1:8" x14ac:dyDescent="0.3">
      <c r="A198" s="2">
        <v>43390</v>
      </c>
      <c r="B198" s="1">
        <v>28680.45</v>
      </c>
      <c r="C198" s="1">
        <v>29059.4</v>
      </c>
      <c r="D198" s="1">
        <v>28412.35</v>
      </c>
      <c r="E198" s="1">
        <v>28623.35</v>
      </c>
      <c r="F198" s="1">
        <v>34682457</v>
      </c>
      <c r="G198" s="1">
        <v>1738.06</v>
      </c>
      <c r="H198" s="3">
        <f>IF(ISERR(LN(Table13624[[#This Row],[Close]]/E197)),"-",LN(Table13624[[#This Row],[Close]]/E197))</f>
        <v>4.380136411086628E-3</v>
      </c>
    </row>
    <row r="199" spans="1:8" x14ac:dyDescent="0.3">
      <c r="A199" s="2">
        <v>43392</v>
      </c>
      <c r="B199" s="1">
        <v>28515.65</v>
      </c>
      <c r="C199" s="1">
        <v>28956.75</v>
      </c>
      <c r="D199" s="1">
        <v>28476.1</v>
      </c>
      <c r="E199" s="1">
        <v>28845.25</v>
      </c>
      <c r="F199" s="1">
        <v>20935530</v>
      </c>
      <c r="G199" s="1">
        <v>1167.93</v>
      </c>
      <c r="H199" s="3">
        <f>IF(ISERR(LN(Table13624[[#This Row],[Close]]/E198)),"-",LN(Table13624[[#This Row],[Close]]/E198))</f>
        <v>7.7225163929946191E-3</v>
      </c>
    </row>
    <row r="200" spans="1:8" x14ac:dyDescent="0.3">
      <c r="A200" s="2">
        <v>43395</v>
      </c>
      <c r="B200" s="1">
        <v>29062.3</v>
      </c>
      <c r="C200" s="1">
        <v>29116.7</v>
      </c>
      <c r="D200" s="1">
        <v>28729.200000000001</v>
      </c>
      <c r="E200" s="1">
        <v>28797.55</v>
      </c>
      <c r="F200" s="1">
        <v>25976254</v>
      </c>
      <c r="G200" s="1">
        <v>1238.69</v>
      </c>
      <c r="H200" s="3">
        <f>IF(ISERR(LN(Table13624[[#This Row],[Close]]/E199)),"-",LN(Table13624[[#This Row],[Close]]/E199))</f>
        <v>-1.6550206057962577E-3</v>
      </c>
    </row>
    <row r="201" spans="1:8" x14ac:dyDescent="0.3">
      <c r="A201" s="2">
        <v>43396</v>
      </c>
      <c r="B201" s="1">
        <v>28596.25</v>
      </c>
      <c r="C201" s="1">
        <v>28797.7</v>
      </c>
      <c r="D201" s="1">
        <v>28403.45</v>
      </c>
      <c r="E201" s="1">
        <v>28480.6</v>
      </c>
      <c r="F201" s="1">
        <v>22825660</v>
      </c>
      <c r="G201" s="1">
        <v>1263.48</v>
      </c>
      <c r="H201" s="3">
        <f>IF(ISERR(LN(Table13624[[#This Row],[Close]]/E200)),"-",LN(Table13624[[#This Row],[Close]]/E200))</f>
        <v>-1.1067160341254942E-2</v>
      </c>
    </row>
    <row r="202" spans="1:8" x14ac:dyDescent="0.3">
      <c r="A202" s="2">
        <v>43397</v>
      </c>
      <c r="B202" s="1">
        <v>28680.75</v>
      </c>
      <c r="C202" s="1">
        <v>28784.3</v>
      </c>
      <c r="D202" s="1">
        <v>28449.15</v>
      </c>
      <c r="E202" s="1">
        <v>28631</v>
      </c>
      <c r="F202" s="1">
        <v>23881827</v>
      </c>
      <c r="G202" s="1">
        <v>1496.42</v>
      </c>
      <c r="H202" s="3">
        <f>IF(ISERR(LN(Table13624[[#This Row],[Close]]/E201)),"-",LN(Table13624[[#This Row],[Close]]/E201))</f>
        <v>5.2668931592376239E-3</v>
      </c>
    </row>
    <row r="203" spans="1:8" x14ac:dyDescent="0.3">
      <c r="A203" s="2">
        <v>43398</v>
      </c>
      <c r="B203" s="1">
        <v>28400.95</v>
      </c>
      <c r="C203" s="1">
        <v>28524.7</v>
      </c>
      <c r="D203" s="1">
        <v>28284.400000000001</v>
      </c>
      <c r="E203" s="1">
        <v>28413.599999999999</v>
      </c>
      <c r="F203" s="1">
        <v>33597536</v>
      </c>
      <c r="G203" s="1">
        <v>2091.89</v>
      </c>
      <c r="H203" s="3">
        <f>IF(ISERR(LN(Table13624[[#This Row],[Close]]/E202)),"-",LN(Table13624[[#This Row],[Close]]/E202))</f>
        <v>-7.6221431134289473E-3</v>
      </c>
    </row>
    <row r="204" spans="1:8" x14ac:dyDescent="0.3">
      <c r="A204" s="2">
        <v>43399</v>
      </c>
      <c r="B204" s="1">
        <v>28485.7</v>
      </c>
      <c r="C204" s="1">
        <v>28502.799999999999</v>
      </c>
      <c r="D204" s="1">
        <v>27832.9</v>
      </c>
      <c r="E204" s="1">
        <v>28013.55</v>
      </c>
      <c r="F204" s="1">
        <v>34161253</v>
      </c>
      <c r="G204" s="1">
        <v>1645.38</v>
      </c>
      <c r="H204" s="3">
        <f>IF(ISERR(LN(Table13624[[#This Row],[Close]]/E203)),"-",LN(Table13624[[#This Row],[Close]]/E203))</f>
        <v>-1.4179582092434832E-2</v>
      </c>
    </row>
    <row r="205" spans="1:8" x14ac:dyDescent="0.3">
      <c r="A205" s="2">
        <v>43402</v>
      </c>
      <c r="B205" s="1">
        <v>28070.9</v>
      </c>
      <c r="C205" s="1">
        <v>28336.5</v>
      </c>
      <c r="D205" s="1">
        <v>27886.9</v>
      </c>
      <c r="E205" s="1">
        <v>28257.5</v>
      </c>
      <c r="F205" s="1">
        <v>27611526</v>
      </c>
      <c r="G205" s="1">
        <v>1501.79</v>
      </c>
      <c r="H205" s="3">
        <f>IF(ISERR(LN(Table13624[[#This Row],[Close]]/E204)),"-",LN(Table13624[[#This Row],[Close]]/E204))</f>
        <v>8.6705873917849157E-3</v>
      </c>
    </row>
    <row r="206" spans="1:8" x14ac:dyDescent="0.3">
      <c r="A206" s="2">
        <v>43403</v>
      </c>
      <c r="B206" s="1">
        <v>28247.4</v>
      </c>
      <c r="C206" s="1">
        <v>28359.3</v>
      </c>
      <c r="D206" s="1">
        <v>28112</v>
      </c>
      <c r="E206" s="1">
        <v>28271.3</v>
      </c>
      <c r="F206" s="1">
        <v>25444637</v>
      </c>
      <c r="G206" s="1">
        <v>1404.48</v>
      </c>
      <c r="H206" s="3">
        <f>IF(ISERR(LN(Table13624[[#This Row],[Close]]/E205)),"-",LN(Table13624[[#This Row],[Close]]/E205))</f>
        <v>4.8824670872702944E-4</v>
      </c>
    </row>
    <row r="207" spans="1:8" x14ac:dyDescent="0.3">
      <c r="A207" s="2">
        <v>43404</v>
      </c>
      <c r="B207" s="1">
        <v>28305.5</v>
      </c>
      <c r="C207" s="1">
        <v>28599.15</v>
      </c>
      <c r="D207" s="1">
        <v>27795.95</v>
      </c>
      <c r="E207" s="1">
        <v>28547.1</v>
      </c>
      <c r="F207" s="1">
        <v>45780486</v>
      </c>
      <c r="G207" s="1">
        <v>2130.2800000000002</v>
      </c>
      <c r="H207" s="3">
        <f>IF(ISERR(LN(Table13624[[#This Row],[Close]]/E206)),"-",LN(Table13624[[#This Row],[Close]]/E206))</f>
        <v>9.7081989691966426E-3</v>
      </c>
    </row>
    <row r="208" spans="1:8" x14ac:dyDescent="0.3">
      <c r="A208" s="2">
        <v>43405</v>
      </c>
      <c r="B208" s="1">
        <v>28628.25</v>
      </c>
      <c r="C208" s="1">
        <v>28718.25</v>
      </c>
      <c r="D208" s="1">
        <v>28161.7</v>
      </c>
      <c r="E208" s="1">
        <v>28355.1</v>
      </c>
      <c r="F208" s="1">
        <v>37813719</v>
      </c>
      <c r="G208" s="1">
        <v>2070.44</v>
      </c>
      <c r="H208" s="3">
        <f>IF(ISERR(LN(Table13624[[#This Row],[Close]]/E207)),"-",LN(Table13624[[#This Row],[Close]]/E207))</f>
        <v>-6.7484465860352281E-3</v>
      </c>
    </row>
    <row r="209" spans="1:8" x14ac:dyDescent="0.3">
      <c r="A209" s="2">
        <v>43406</v>
      </c>
      <c r="B209" s="1">
        <v>28489.75</v>
      </c>
      <c r="C209" s="1">
        <v>29091.05</v>
      </c>
      <c r="D209" s="1">
        <v>28489.1</v>
      </c>
      <c r="E209" s="1">
        <v>28836.799999999999</v>
      </c>
      <c r="F209" s="1">
        <v>32736904</v>
      </c>
      <c r="G209" s="1">
        <v>1757.93</v>
      </c>
      <c r="H209" s="3">
        <f>IF(ISERR(LN(Table13624[[#This Row],[Close]]/E208)),"-",LN(Table13624[[#This Row],[Close]]/E208))</f>
        <v>1.6845441081766183E-2</v>
      </c>
    </row>
    <row r="210" spans="1:8" x14ac:dyDescent="0.3">
      <c r="A210" s="2">
        <v>43409</v>
      </c>
      <c r="B210" s="1">
        <v>28929.3</v>
      </c>
      <c r="C210" s="1">
        <v>28929.3</v>
      </c>
      <c r="D210" s="1">
        <v>28517</v>
      </c>
      <c r="E210" s="1">
        <v>28725.1</v>
      </c>
      <c r="F210" s="1">
        <v>20726089</v>
      </c>
      <c r="G210" s="1">
        <v>1081.98</v>
      </c>
      <c r="H210" s="3">
        <f>IF(ISERR(LN(Table13624[[#This Row],[Close]]/E209)),"-",LN(Table13624[[#This Row],[Close]]/E209))</f>
        <v>-3.8810442395673544E-3</v>
      </c>
    </row>
    <row r="211" spans="1:8" x14ac:dyDescent="0.3">
      <c r="A211" s="2">
        <v>43410</v>
      </c>
      <c r="B211" s="1">
        <v>28874.25</v>
      </c>
      <c r="C211" s="1">
        <v>28875.25</v>
      </c>
      <c r="D211" s="1">
        <v>28396.5</v>
      </c>
      <c r="E211" s="1">
        <v>28497.1</v>
      </c>
      <c r="F211" s="1">
        <v>22024383</v>
      </c>
      <c r="G211" s="1">
        <v>1084.6099999999999</v>
      </c>
      <c r="H211" s="3">
        <f>IF(ISERR(LN(Table13624[[#This Row],[Close]]/E210)),"-",LN(Table13624[[#This Row],[Close]]/E210))</f>
        <v>-7.9689773055251576E-3</v>
      </c>
    </row>
    <row r="212" spans="1:8" x14ac:dyDescent="0.3">
      <c r="A212" s="2">
        <v>43411</v>
      </c>
      <c r="B212" s="1">
        <v>28759</v>
      </c>
      <c r="C212" s="1">
        <v>28795.65</v>
      </c>
      <c r="D212" s="1">
        <v>28652.55</v>
      </c>
      <c r="E212" s="1">
        <v>28757.85</v>
      </c>
      <c r="F212" s="1">
        <v>2406541</v>
      </c>
      <c r="G212" s="1">
        <v>141.28</v>
      </c>
      <c r="H212" s="3">
        <f>IF(ISERR(LN(Table13624[[#This Row],[Close]]/E211)),"-",LN(Table13624[[#This Row],[Close]]/E211))</f>
        <v>9.108445740722601E-3</v>
      </c>
    </row>
    <row r="213" spans="1:8" x14ac:dyDescent="0.3">
      <c r="A213" s="2">
        <v>43413</v>
      </c>
      <c r="B213" s="1">
        <v>28769.4</v>
      </c>
      <c r="C213" s="1">
        <v>28866.55</v>
      </c>
      <c r="D213" s="1">
        <v>28586</v>
      </c>
      <c r="E213" s="1">
        <v>28731.05</v>
      </c>
      <c r="F213" s="1">
        <v>30824705</v>
      </c>
      <c r="G213" s="1">
        <v>1508.04</v>
      </c>
      <c r="H213" s="3">
        <f>IF(ISERR(LN(Table13624[[#This Row],[Close]]/E212)),"-",LN(Table13624[[#This Row],[Close]]/E212))</f>
        <v>-9.3235396542285702E-4</v>
      </c>
    </row>
    <row r="214" spans="1:8" x14ac:dyDescent="0.3">
      <c r="A214" s="2">
        <v>43416</v>
      </c>
      <c r="B214" s="1">
        <v>28783</v>
      </c>
      <c r="C214" s="1">
        <v>28839.599999999999</v>
      </c>
      <c r="D214" s="1">
        <v>28479.65</v>
      </c>
      <c r="E214" s="1">
        <v>28536.35</v>
      </c>
      <c r="F214" s="1">
        <v>21683802</v>
      </c>
      <c r="G214" s="1">
        <v>1305.72</v>
      </c>
      <c r="H214" s="3">
        <f>IF(ISERR(LN(Table13624[[#This Row],[Close]]/E213)),"-",LN(Table13624[[#This Row],[Close]]/E213))</f>
        <v>-6.7997062963785467E-3</v>
      </c>
    </row>
    <row r="215" spans="1:8" x14ac:dyDescent="0.3">
      <c r="A215" s="2">
        <v>43417</v>
      </c>
      <c r="B215" s="1">
        <v>28499.05</v>
      </c>
      <c r="C215" s="1">
        <v>28850.35</v>
      </c>
      <c r="D215" s="1">
        <v>28405</v>
      </c>
      <c r="E215" s="1">
        <v>28783.35</v>
      </c>
      <c r="F215" s="1">
        <v>26888800</v>
      </c>
      <c r="G215" s="1">
        <v>1544.87</v>
      </c>
      <c r="H215" s="3">
        <f>IF(ISERR(LN(Table13624[[#This Row],[Close]]/E214)),"-",LN(Table13624[[#This Row],[Close]]/E214))</f>
        <v>8.6183817729736031E-3</v>
      </c>
    </row>
    <row r="216" spans="1:8" x14ac:dyDescent="0.3">
      <c r="A216" s="2">
        <v>43418</v>
      </c>
      <c r="B216" s="1">
        <v>28892.6</v>
      </c>
      <c r="C216" s="1">
        <v>29196.15</v>
      </c>
      <c r="D216" s="1">
        <v>28803.599999999999</v>
      </c>
      <c r="E216" s="1">
        <v>29047.9</v>
      </c>
      <c r="F216" s="1">
        <v>22304571</v>
      </c>
      <c r="G216" s="1">
        <v>1413.9</v>
      </c>
      <c r="H216" s="3">
        <f>IF(ISERR(LN(Table13624[[#This Row],[Close]]/E215)),"-",LN(Table13624[[#This Row],[Close]]/E215))</f>
        <v>9.1490965651009823E-3</v>
      </c>
    </row>
    <row r="217" spans="1:8" x14ac:dyDescent="0.3">
      <c r="A217" s="2">
        <v>43419</v>
      </c>
      <c r="B217" s="1">
        <v>29134.3</v>
      </c>
      <c r="C217" s="1">
        <v>29277.15</v>
      </c>
      <c r="D217" s="1">
        <v>28900.35</v>
      </c>
      <c r="E217" s="1">
        <v>29020.5</v>
      </c>
      <c r="F217" s="1">
        <v>27852163</v>
      </c>
      <c r="G217" s="1">
        <v>1545.82</v>
      </c>
      <c r="H217" s="3">
        <f>IF(ISERR(LN(Table13624[[#This Row],[Close]]/E216)),"-",LN(Table13624[[#This Row],[Close]]/E216))</f>
        <v>-9.4371472379238292E-4</v>
      </c>
    </row>
    <row r="218" spans="1:8" x14ac:dyDescent="0.3">
      <c r="A218" s="2">
        <v>43420</v>
      </c>
      <c r="B218" s="1">
        <v>29099.95</v>
      </c>
      <c r="C218" s="1">
        <v>29266.400000000001</v>
      </c>
      <c r="D218" s="1">
        <v>29041.55</v>
      </c>
      <c r="E218" s="1">
        <v>29153.35</v>
      </c>
      <c r="F218" s="1">
        <v>26522264</v>
      </c>
      <c r="G218" s="1">
        <v>1490.48</v>
      </c>
      <c r="H218" s="3">
        <f>IF(ISERR(LN(Table13624[[#This Row],[Close]]/E217)),"-",LN(Table13624[[#This Row],[Close]]/E217))</f>
        <v>4.567352201902279E-3</v>
      </c>
    </row>
    <row r="219" spans="1:8" x14ac:dyDescent="0.3">
      <c r="A219" s="2">
        <v>43423</v>
      </c>
      <c r="B219" s="1">
        <v>29248.3</v>
      </c>
      <c r="C219" s="1">
        <v>29702.35</v>
      </c>
      <c r="D219" s="1">
        <v>29141.599999999999</v>
      </c>
      <c r="E219" s="1">
        <v>29651.599999999999</v>
      </c>
      <c r="F219" s="1">
        <v>29200252</v>
      </c>
      <c r="G219" s="1">
        <v>1387.6</v>
      </c>
      <c r="H219" s="3">
        <f>IF(ISERR(LN(Table13624[[#This Row],[Close]]/E218)),"-",LN(Table13624[[#This Row],[Close]]/E218))</f>
        <v>1.6946257881878583E-2</v>
      </c>
    </row>
    <row r="220" spans="1:8" x14ac:dyDescent="0.3">
      <c r="A220" s="2">
        <v>43424</v>
      </c>
      <c r="B220" s="1">
        <v>29660.2</v>
      </c>
      <c r="C220" s="1">
        <v>29721.1</v>
      </c>
      <c r="D220" s="1">
        <v>29307.95</v>
      </c>
      <c r="E220" s="1">
        <v>29407.65</v>
      </c>
      <c r="F220" s="1">
        <v>20012991</v>
      </c>
      <c r="G220" s="1">
        <v>1166.8599999999999</v>
      </c>
      <c r="H220" s="3">
        <f>IF(ISERR(LN(Table13624[[#This Row],[Close]]/E219)),"-",LN(Table13624[[#This Row],[Close]]/E219))</f>
        <v>-8.2612423092374692E-3</v>
      </c>
    </row>
    <row r="221" spans="1:8" x14ac:dyDescent="0.3">
      <c r="A221" s="2">
        <v>43425</v>
      </c>
      <c r="B221" s="1">
        <v>29425.75</v>
      </c>
      <c r="C221" s="1">
        <v>29516.45</v>
      </c>
      <c r="D221" s="1">
        <v>29228.799999999999</v>
      </c>
      <c r="E221" s="1">
        <v>29390.85</v>
      </c>
      <c r="F221" s="1">
        <v>15307113</v>
      </c>
      <c r="G221" s="1">
        <v>1037.56</v>
      </c>
      <c r="H221" s="3">
        <f>IF(ISERR(LN(Table13624[[#This Row],[Close]]/E220)),"-",LN(Table13624[[#This Row],[Close]]/E220))</f>
        <v>-5.7144316461028161E-4</v>
      </c>
    </row>
    <row r="222" spans="1:8" x14ac:dyDescent="0.3">
      <c r="A222" s="2">
        <v>43426</v>
      </c>
      <c r="B222" s="1">
        <v>29385.65</v>
      </c>
      <c r="C222" s="1">
        <v>29581.05</v>
      </c>
      <c r="D222" s="1">
        <v>29179.75</v>
      </c>
      <c r="E222" s="1">
        <v>29244.1</v>
      </c>
      <c r="F222" s="1">
        <v>18660074</v>
      </c>
      <c r="G222" s="1">
        <v>1044.19</v>
      </c>
      <c r="H222" s="3">
        <f>IF(ISERR(LN(Table13624[[#This Row],[Close]]/E221)),"-",LN(Table13624[[#This Row],[Close]]/E221))</f>
        <v>-5.0055574843689502E-3</v>
      </c>
    </row>
    <row r="223" spans="1:8" x14ac:dyDescent="0.3">
      <c r="A223" s="2">
        <v>43430</v>
      </c>
      <c r="B223" s="1">
        <v>29336.3</v>
      </c>
      <c r="C223" s="1">
        <v>29984.95</v>
      </c>
      <c r="D223" s="1">
        <v>29312.75</v>
      </c>
      <c r="E223" s="1">
        <v>29935.5</v>
      </c>
      <c r="F223" s="1">
        <v>26440792</v>
      </c>
      <c r="G223" s="1">
        <v>1626.66</v>
      </c>
      <c r="H223" s="3">
        <f>IF(ISERR(LN(Table13624[[#This Row],[Close]]/E222)),"-",LN(Table13624[[#This Row],[Close]]/E222))</f>
        <v>2.3367223163934046E-2</v>
      </c>
    </row>
    <row r="224" spans="1:8" x14ac:dyDescent="0.3">
      <c r="A224" s="2">
        <v>43431</v>
      </c>
      <c r="B224" s="1">
        <v>29938.15</v>
      </c>
      <c r="C224" s="1">
        <v>29951.8</v>
      </c>
      <c r="D224" s="1">
        <v>29711.95</v>
      </c>
      <c r="E224" s="1">
        <v>29913.45</v>
      </c>
      <c r="F224" s="1">
        <v>21772153</v>
      </c>
      <c r="G224" s="1">
        <v>1431.16</v>
      </c>
      <c r="H224" s="3">
        <f>IF(ISERR(LN(Table13624[[#This Row],[Close]]/E223)),"-",LN(Table13624[[#This Row],[Close]]/E223))</f>
        <v>-7.3685506588439507E-4</v>
      </c>
    </row>
    <row r="225" spans="1:8" x14ac:dyDescent="0.3">
      <c r="A225" s="2">
        <v>43432</v>
      </c>
      <c r="B225" s="1">
        <v>29952.95</v>
      </c>
      <c r="C225" s="1">
        <v>30151.9</v>
      </c>
      <c r="D225" s="1">
        <v>29578.1</v>
      </c>
      <c r="E225" s="1">
        <v>29682.6</v>
      </c>
      <c r="F225" s="1">
        <v>20661001</v>
      </c>
      <c r="G225" s="1">
        <v>1246.52</v>
      </c>
      <c r="H225" s="3">
        <f>IF(ISERR(LN(Table13624[[#This Row],[Close]]/E224)),"-",LN(Table13624[[#This Row],[Close]]/E224))</f>
        <v>-7.747196487531879E-3</v>
      </c>
    </row>
    <row r="226" spans="1:8" x14ac:dyDescent="0.3">
      <c r="A226" s="2">
        <v>43433</v>
      </c>
      <c r="B226" s="1">
        <v>29863.05</v>
      </c>
      <c r="C226" s="1">
        <v>30176.3</v>
      </c>
      <c r="D226" s="1">
        <v>29798.5</v>
      </c>
      <c r="E226" s="1">
        <v>30097.95</v>
      </c>
      <c r="F226" s="1">
        <v>28979967</v>
      </c>
      <c r="G226" s="1">
        <v>1667.62</v>
      </c>
      <c r="H226" s="3">
        <f>IF(ISERR(LN(Table13624[[#This Row],[Close]]/E225)),"-",LN(Table13624[[#This Row],[Close]]/E225))</f>
        <v>1.3896047582601059E-2</v>
      </c>
    </row>
    <row r="227" spans="1:8" x14ac:dyDescent="0.3">
      <c r="A227" s="2">
        <v>43434</v>
      </c>
      <c r="B227" s="1">
        <v>30226.15</v>
      </c>
      <c r="C227" s="1">
        <v>30438.55</v>
      </c>
      <c r="D227" s="1">
        <v>29924.7</v>
      </c>
      <c r="E227" s="1">
        <v>30126.25</v>
      </c>
      <c r="F227" s="1">
        <v>29499881</v>
      </c>
      <c r="G227" s="1">
        <v>2023.32</v>
      </c>
      <c r="H227" s="3">
        <f>IF(ISERR(LN(Table13624[[#This Row],[Close]]/E226)),"-",LN(Table13624[[#This Row],[Close]]/E226))</f>
        <v>9.3982160271217409E-4</v>
      </c>
    </row>
    <row r="228" spans="1:8" x14ac:dyDescent="0.3">
      <c r="A228" s="2">
        <v>43437</v>
      </c>
      <c r="B228" s="1">
        <v>30312</v>
      </c>
      <c r="C228" s="1">
        <v>30526.25</v>
      </c>
      <c r="D228" s="1">
        <v>30077.85</v>
      </c>
      <c r="E228" s="1">
        <v>30348.35</v>
      </c>
      <c r="F228" s="1">
        <v>27261251</v>
      </c>
      <c r="G228" s="1">
        <v>2486.2399999999998</v>
      </c>
      <c r="H228" s="3">
        <f>IF(ISERR(LN(Table13624[[#This Row],[Close]]/E227)),"-",LN(Table13624[[#This Row],[Close]]/E227))</f>
        <v>7.3452655686137361E-3</v>
      </c>
    </row>
    <row r="229" spans="1:8" x14ac:dyDescent="0.3">
      <c r="A229" s="2">
        <v>43438</v>
      </c>
      <c r="B229" s="1">
        <v>30306.05</v>
      </c>
      <c r="C229" s="1">
        <v>30476.45</v>
      </c>
      <c r="D229" s="1">
        <v>30111.1</v>
      </c>
      <c r="E229" s="1">
        <v>30150.7</v>
      </c>
      <c r="F229" s="1">
        <v>20480866</v>
      </c>
      <c r="G229" s="1">
        <v>1646.51</v>
      </c>
      <c r="H229" s="3">
        <f>IF(ISERR(LN(Table13624[[#This Row],[Close]]/E228)),"-",LN(Table13624[[#This Row],[Close]]/E228))</f>
        <v>-6.5340101437473428E-3</v>
      </c>
    </row>
    <row r="230" spans="1:8" x14ac:dyDescent="0.3">
      <c r="A230" s="2">
        <v>43439</v>
      </c>
      <c r="B230" s="1">
        <v>30056.95</v>
      </c>
      <c r="C230" s="1">
        <v>30101.8</v>
      </c>
      <c r="D230" s="1">
        <v>29745</v>
      </c>
      <c r="E230" s="1">
        <v>29936.2</v>
      </c>
      <c r="F230" s="1">
        <v>25361827</v>
      </c>
      <c r="G230" s="1">
        <v>1575.68</v>
      </c>
      <c r="H230" s="3">
        <f>IF(ISERR(LN(Table13624[[#This Row],[Close]]/E229)),"-",LN(Table13624[[#This Row],[Close]]/E229))</f>
        <v>-7.1396897220651397E-3</v>
      </c>
    </row>
    <row r="231" spans="1:8" x14ac:dyDescent="0.3">
      <c r="A231" s="2">
        <v>43440</v>
      </c>
      <c r="B231" s="1">
        <v>29803.85</v>
      </c>
      <c r="C231" s="1">
        <v>29803.85</v>
      </c>
      <c r="D231" s="1">
        <v>29440.5</v>
      </c>
      <c r="E231" s="1">
        <v>29489.3</v>
      </c>
      <c r="F231" s="1">
        <v>24811527</v>
      </c>
      <c r="G231" s="1">
        <v>1574.2</v>
      </c>
      <c r="H231" s="3">
        <f>IF(ISERR(LN(Table13624[[#This Row],[Close]]/E230)),"-",LN(Table13624[[#This Row],[Close]]/E230))</f>
        <v>-1.5040964743202464E-2</v>
      </c>
    </row>
    <row r="232" spans="1:8" x14ac:dyDescent="0.3">
      <c r="A232" s="2">
        <v>43441</v>
      </c>
      <c r="B232" s="1">
        <v>29606.15</v>
      </c>
      <c r="C232" s="1">
        <v>29745.65</v>
      </c>
      <c r="D232" s="1">
        <v>29530.95</v>
      </c>
      <c r="E232" s="1">
        <v>29673.65</v>
      </c>
      <c r="F232" s="1">
        <v>20648264</v>
      </c>
      <c r="G232" s="1">
        <v>1362.99</v>
      </c>
      <c r="H232" s="3">
        <f>IF(ISERR(LN(Table13624[[#This Row],[Close]]/E231)),"-",LN(Table13624[[#This Row],[Close]]/E231))</f>
        <v>6.2319609363023481E-3</v>
      </c>
    </row>
    <row r="233" spans="1:8" x14ac:dyDescent="0.3">
      <c r="A233" s="2">
        <v>43444</v>
      </c>
      <c r="B233" s="1">
        <v>29315.9</v>
      </c>
      <c r="C233" s="1">
        <v>29382.55</v>
      </c>
      <c r="D233" s="1">
        <v>29161.8</v>
      </c>
      <c r="E233" s="1">
        <v>29211.5</v>
      </c>
      <c r="F233" s="1">
        <v>16809916</v>
      </c>
      <c r="G233" s="1">
        <v>1014.53</v>
      </c>
      <c r="H233" s="3">
        <f>IF(ISERR(LN(Table13624[[#This Row],[Close]]/E232)),"-",LN(Table13624[[#This Row],[Close]]/E232))</f>
        <v>-1.5696979264026825E-2</v>
      </c>
    </row>
    <row r="234" spans="1:8" x14ac:dyDescent="0.3">
      <c r="A234" s="2">
        <v>43445</v>
      </c>
      <c r="B234" s="1">
        <v>28974.65</v>
      </c>
      <c r="C234" s="1">
        <v>29700.9</v>
      </c>
      <c r="D234" s="1">
        <v>28960.65</v>
      </c>
      <c r="E234" s="1">
        <v>29562.95</v>
      </c>
      <c r="F234" s="1">
        <v>24788061</v>
      </c>
      <c r="G234" s="1">
        <v>1623.17</v>
      </c>
      <c r="H234" s="3">
        <f>IF(ISERR(LN(Table13624[[#This Row],[Close]]/E233)),"-",LN(Table13624[[#This Row],[Close]]/E233))</f>
        <v>1.1959420765829345E-2</v>
      </c>
    </row>
    <row r="235" spans="1:8" x14ac:dyDescent="0.3">
      <c r="A235" s="2">
        <v>43446</v>
      </c>
      <c r="B235" s="1">
        <v>29656.35</v>
      </c>
      <c r="C235" s="1">
        <v>30169.4</v>
      </c>
      <c r="D235" s="1">
        <v>29573.65</v>
      </c>
      <c r="E235" s="1">
        <v>30085.4</v>
      </c>
      <c r="F235" s="1">
        <v>27735120</v>
      </c>
      <c r="G235" s="1">
        <v>1691.6</v>
      </c>
      <c r="H235" s="3">
        <f>IF(ISERR(LN(Table13624[[#This Row],[Close]]/E234)),"-",LN(Table13624[[#This Row],[Close]]/E234))</f>
        <v>1.7518116122605322E-2</v>
      </c>
    </row>
    <row r="236" spans="1:8" x14ac:dyDescent="0.3">
      <c r="A236" s="2">
        <v>43447</v>
      </c>
      <c r="B236" s="1">
        <v>30286.95</v>
      </c>
      <c r="C236" s="1">
        <v>30489.05</v>
      </c>
      <c r="D236" s="1">
        <v>30179.05</v>
      </c>
      <c r="E236" s="1">
        <v>30291.25</v>
      </c>
      <c r="F236" s="1">
        <v>34381258</v>
      </c>
      <c r="G236" s="1">
        <v>2075.4499999999998</v>
      </c>
      <c r="H236" s="3">
        <f>IF(ISERR(LN(Table13624[[#This Row],[Close]]/E235)),"-",LN(Table13624[[#This Row],[Close]]/E235))</f>
        <v>6.8188876865675815E-3</v>
      </c>
    </row>
    <row r="237" spans="1:8" x14ac:dyDescent="0.3">
      <c r="A237" s="2">
        <v>43448</v>
      </c>
      <c r="B237" s="1">
        <v>30166.9</v>
      </c>
      <c r="C237" s="1">
        <v>30406.75</v>
      </c>
      <c r="D237" s="1">
        <v>30119.55</v>
      </c>
      <c r="E237" s="1">
        <v>30371.5</v>
      </c>
      <c r="F237" s="1">
        <v>22204600</v>
      </c>
      <c r="G237" s="1">
        <v>1471.34</v>
      </c>
      <c r="H237" s="3">
        <f>IF(ISERR(LN(Table13624[[#This Row],[Close]]/E236)),"-",LN(Table13624[[#This Row],[Close]]/E236))</f>
        <v>2.6457767514132488E-3</v>
      </c>
    </row>
    <row r="238" spans="1:8" x14ac:dyDescent="0.3">
      <c r="A238" s="2">
        <v>43451</v>
      </c>
      <c r="B238" s="1">
        <v>30477.599999999999</v>
      </c>
      <c r="C238" s="1">
        <v>30719.7</v>
      </c>
      <c r="D238" s="1">
        <v>30393.5</v>
      </c>
      <c r="E238" s="1">
        <v>30624.2</v>
      </c>
      <c r="F238" s="1">
        <v>25830591</v>
      </c>
      <c r="G238" s="1">
        <v>1464.68</v>
      </c>
      <c r="H238" s="3">
        <f>IF(ISERR(LN(Table13624[[#This Row],[Close]]/E237)),"-",LN(Table13624[[#This Row],[Close]]/E237))</f>
        <v>8.2858773905148675E-3</v>
      </c>
    </row>
    <row r="239" spans="1:8" x14ac:dyDescent="0.3">
      <c r="A239" s="2">
        <v>43452</v>
      </c>
      <c r="B239" s="1">
        <v>30566.65</v>
      </c>
      <c r="C239" s="1">
        <v>30652.65</v>
      </c>
      <c r="D239" s="1">
        <v>30426.1</v>
      </c>
      <c r="E239" s="1">
        <v>30589.4</v>
      </c>
      <c r="F239" s="1">
        <v>23869735</v>
      </c>
      <c r="G239" s="1">
        <v>1678.61</v>
      </c>
      <c r="H239" s="3">
        <f>IF(ISERR(LN(Table13624[[#This Row],[Close]]/E238)),"-",LN(Table13624[[#This Row],[Close]]/E238))</f>
        <v>-1.1370023572881175E-3</v>
      </c>
    </row>
    <row r="240" spans="1:8" x14ac:dyDescent="0.3">
      <c r="A240" s="2">
        <v>43453</v>
      </c>
      <c r="B240" s="1">
        <v>30720.3</v>
      </c>
      <c r="C240" s="1">
        <v>31058.65</v>
      </c>
      <c r="D240" s="1">
        <v>30692.5</v>
      </c>
      <c r="E240" s="1">
        <v>30977.25</v>
      </c>
      <c r="F240" s="1">
        <v>35218693</v>
      </c>
      <c r="G240" s="1">
        <v>2227.73</v>
      </c>
      <c r="H240" s="3">
        <f>IF(ISERR(LN(Table13624[[#This Row],[Close]]/E239)),"-",LN(Table13624[[#This Row],[Close]]/E239))</f>
        <v>1.2599520384860613E-2</v>
      </c>
    </row>
    <row r="241" spans="1:8" x14ac:dyDescent="0.3">
      <c r="A241" s="2">
        <v>43454</v>
      </c>
      <c r="B241" s="1">
        <v>30791.65</v>
      </c>
      <c r="C241" s="1">
        <v>31064.35</v>
      </c>
      <c r="D241" s="1">
        <v>30642.15</v>
      </c>
      <c r="E241" s="1">
        <v>30759.95</v>
      </c>
      <c r="F241" s="1">
        <v>18413821</v>
      </c>
      <c r="G241" s="1">
        <v>1293.1600000000001</v>
      </c>
      <c r="H241" s="3">
        <f>IF(ISERR(LN(Table13624[[#This Row],[Close]]/E240)),"-",LN(Table13624[[#This Row],[Close]]/E240))</f>
        <v>-7.0395449538111698E-3</v>
      </c>
    </row>
    <row r="242" spans="1:8" x14ac:dyDescent="0.3">
      <c r="A242" s="2">
        <v>43455</v>
      </c>
      <c r="B242" s="1">
        <v>30798</v>
      </c>
      <c r="C242" s="1">
        <v>30886.6</v>
      </c>
      <c r="D242" s="1">
        <v>30157.35</v>
      </c>
      <c r="E242" s="1">
        <v>30199.8</v>
      </c>
      <c r="F242" s="1">
        <v>24031966</v>
      </c>
      <c r="G242" s="1">
        <v>1441.15</v>
      </c>
      <c r="H242" s="3">
        <f>IF(ISERR(LN(Table13624[[#This Row],[Close]]/E241)),"-",LN(Table13624[[#This Row],[Close]]/E241))</f>
        <v>-1.8378217306137184E-2</v>
      </c>
    </row>
    <row r="243" spans="1:8" x14ac:dyDescent="0.3">
      <c r="A243" s="2">
        <v>43458</v>
      </c>
      <c r="B243" s="1">
        <v>30371.7</v>
      </c>
      <c r="C243" s="1">
        <v>30420.05</v>
      </c>
      <c r="D243" s="1">
        <v>29876.400000000001</v>
      </c>
      <c r="E243" s="1">
        <v>29950.95</v>
      </c>
      <c r="F243" s="1">
        <v>27425019</v>
      </c>
      <c r="G243" s="1">
        <v>1584.12</v>
      </c>
      <c r="H243" s="3">
        <f>IF(ISERR(LN(Table13624[[#This Row],[Close]]/E242)),"-",LN(Table13624[[#This Row],[Close]]/E242))</f>
        <v>-8.274258251379828E-3</v>
      </c>
    </row>
    <row r="244" spans="1:8" x14ac:dyDescent="0.3">
      <c r="A244" s="2">
        <v>43460</v>
      </c>
      <c r="B244" s="1">
        <v>29841.200000000001</v>
      </c>
      <c r="C244" s="1">
        <v>30109.1</v>
      </c>
      <c r="D244" s="1">
        <v>29569.8</v>
      </c>
      <c r="E244" s="1">
        <v>29996.25</v>
      </c>
      <c r="F244" s="1">
        <v>35573877</v>
      </c>
      <c r="G244" s="1">
        <v>2627</v>
      </c>
      <c r="H244" s="3">
        <f>IF(ISERR(LN(Table13624[[#This Row],[Close]]/E243)),"-",LN(Table13624[[#This Row],[Close]]/E243))</f>
        <v>1.5113302580453953E-3</v>
      </c>
    </row>
    <row r="245" spans="1:8" x14ac:dyDescent="0.3">
      <c r="A245" s="2">
        <v>43461</v>
      </c>
      <c r="B245" s="1">
        <v>30218.25</v>
      </c>
      <c r="C245" s="1">
        <v>30431.35</v>
      </c>
      <c r="D245" s="1">
        <v>30148.95</v>
      </c>
      <c r="E245" s="1">
        <v>30377.5</v>
      </c>
      <c r="F245" s="1">
        <v>35923531</v>
      </c>
      <c r="G245" s="1">
        <v>1915.33</v>
      </c>
      <c r="H245" s="3">
        <f>IF(ISERR(LN(Table13624[[#This Row],[Close]]/E244)),"-",LN(Table13624[[#This Row],[Close]]/E244))</f>
        <v>1.2629828951625417E-2</v>
      </c>
    </row>
    <row r="246" spans="1:8" x14ac:dyDescent="0.3">
      <c r="A246" s="2">
        <v>43462</v>
      </c>
      <c r="B246" s="1">
        <v>30354.75</v>
      </c>
      <c r="C246" s="1">
        <v>30666.6</v>
      </c>
      <c r="D246" s="1">
        <v>30336.45</v>
      </c>
      <c r="E246" s="1">
        <v>30544</v>
      </c>
      <c r="F246" s="1">
        <v>26462642</v>
      </c>
      <c r="G246" s="1">
        <v>1476.2</v>
      </c>
      <c r="H246" s="3">
        <f>IF(ISERR(LN(Table13624[[#This Row],[Close]]/E245)),"-",LN(Table13624[[#This Row],[Close]]/E245))</f>
        <v>5.4660641827620256E-3</v>
      </c>
    </row>
    <row r="247" spans="1:8" x14ac:dyDescent="0.3">
      <c r="A247" s="2">
        <v>43465</v>
      </c>
      <c r="B247" s="1">
        <v>30633.85</v>
      </c>
      <c r="C247" s="1">
        <v>30729.05</v>
      </c>
      <c r="D247" s="1">
        <v>30486.5</v>
      </c>
      <c r="E247" s="1">
        <v>30516.65</v>
      </c>
      <c r="F247" s="1">
        <v>15478306</v>
      </c>
      <c r="G247" s="1">
        <v>1026.5999999999999</v>
      </c>
      <c r="H247" s="3">
        <f>IF(ISERR(LN(Table13624[[#This Row],[Close]]/E246)),"-",LN(Table13624[[#This Row],[Close]]/E246))</f>
        <v>-8.9583068077581801E-4</v>
      </c>
    </row>
    <row r="248" spans="1:8" x14ac:dyDescent="0.3">
      <c r="A248" s="2">
        <v>43466</v>
      </c>
      <c r="B248" s="1">
        <v>30579.1</v>
      </c>
      <c r="C248" s="1">
        <v>30613.200000000001</v>
      </c>
      <c r="D248" s="1">
        <v>30259.65</v>
      </c>
      <c r="E248" s="1">
        <v>30398.45</v>
      </c>
      <c r="F248" s="1">
        <v>10324249</v>
      </c>
      <c r="G248" s="1">
        <v>730.34</v>
      </c>
      <c r="H248" s="3">
        <f>IF(ISERR(LN(Table13624[[#This Row],[Close]]/E247)),"-",LN(Table13624[[#This Row],[Close]]/E247))</f>
        <v>-3.8808160324183484E-3</v>
      </c>
    </row>
    <row r="249" spans="1:8" x14ac:dyDescent="0.3">
      <c r="A249" s="2">
        <v>43467</v>
      </c>
      <c r="B249" s="1">
        <v>30347.599999999999</v>
      </c>
      <c r="C249" s="1">
        <v>30455.1</v>
      </c>
      <c r="D249" s="1">
        <v>29985.8</v>
      </c>
      <c r="E249" s="1">
        <v>30195.200000000001</v>
      </c>
      <c r="F249" s="1">
        <v>23768072</v>
      </c>
      <c r="G249" s="1">
        <v>1510.5</v>
      </c>
      <c r="H249" s="3">
        <f>IF(ISERR(LN(Table13624[[#This Row],[Close]]/E248)),"-",LN(Table13624[[#This Row],[Close]]/E248))</f>
        <v>-6.7086489190880888E-3</v>
      </c>
    </row>
    <row r="250" spans="1:8" x14ac:dyDescent="0.3">
      <c r="A250" s="2">
        <v>43468</v>
      </c>
      <c r="B250" s="1">
        <v>30187.8</v>
      </c>
      <c r="C250" s="1">
        <v>30479.3</v>
      </c>
      <c r="D250" s="1">
        <v>30122.1</v>
      </c>
      <c r="E250" s="1">
        <v>30189.200000000001</v>
      </c>
      <c r="F250" s="1">
        <v>20217241</v>
      </c>
      <c r="G250" s="1">
        <v>1252.1600000000001</v>
      </c>
      <c r="H250" s="3">
        <f>IF(ISERR(LN(Table13624[[#This Row],[Close]]/E249)),"-",LN(Table13624[[#This Row],[Close]]/E249))</f>
        <v>-1.9872682413818175E-4</v>
      </c>
    </row>
    <row r="251" spans="1:8" x14ac:dyDescent="0.3">
      <c r="A251" s="2">
        <v>43469</v>
      </c>
      <c r="B251" s="1">
        <v>30256.1</v>
      </c>
      <c r="C251" s="1">
        <v>30350.3</v>
      </c>
      <c r="D251" s="1">
        <v>30085.5</v>
      </c>
      <c r="E251" s="1">
        <v>30190.2</v>
      </c>
      <c r="F251" s="1">
        <v>20339807</v>
      </c>
      <c r="G251" s="1">
        <v>1327.42</v>
      </c>
      <c r="H251" s="3">
        <f>IF(ISERR(LN(Table13624[[#This Row],[Close]]/E250)),"-",LN(Table13624[[#This Row],[Close]]/E250))</f>
        <v>3.3123880001822105E-5</v>
      </c>
    </row>
    <row r="252" spans="1:8" x14ac:dyDescent="0.3">
      <c r="A252" s="2">
        <v>43472</v>
      </c>
      <c r="B252" s="1">
        <v>30440.9</v>
      </c>
      <c r="C252" s="1">
        <v>30491.200000000001</v>
      </c>
      <c r="D252" s="1">
        <v>30241.9</v>
      </c>
      <c r="E252" s="1">
        <v>30282.6</v>
      </c>
      <c r="F252" s="1">
        <v>20899470</v>
      </c>
      <c r="G252" s="1">
        <v>1128.42</v>
      </c>
      <c r="H252" s="3">
        <f>IF(ISERR(LN(Table13624[[#This Row],[Close]]/E251)),"-",LN(Table13624[[#This Row],[Close]]/E251))</f>
        <v>3.0559217336604805E-3</v>
      </c>
    </row>
    <row r="253" spans="1:8" x14ac:dyDescent="0.3">
      <c r="A253" s="2">
        <v>43473</v>
      </c>
      <c r="B253" s="1">
        <v>30341.85</v>
      </c>
      <c r="C253" s="1">
        <v>30385.1</v>
      </c>
      <c r="D253" s="1">
        <v>30159.7</v>
      </c>
      <c r="E253" s="1">
        <v>30272</v>
      </c>
      <c r="F253" s="1">
        <v>18731288</v>
      </c>
      <c r="G253" s="1">
        <v>1195.03</v>
      </c>
      <c r="H253" s="3">
        <f>IF(ISERR(LN(Table13624[[#This Row],[Close]]/E252)),"-",LN(Table13624[[#This Row],[Close]]/E252))</f>
        <v>-3.5009727116577783E-4</v>
      </c>
    </row>
    <row r="254" spans="1:8" x14ac:dyDescent="0.3">
      <c r="A254" s="2">
        <v>43474</v>
      </c>
      <c r="B254" s="1">
        <v>30404.7</v>
      </c>
      <c r="C254" s="1">
        <v>30640.7</v>
      </c>
      <c r="D254" s="1">
        <v>30331.05</v>
      </c>
      <c r="E254" s="1">
        <v>30577.35</v>
      </c>
      <c r="F254" s="1">
        <v>24818176</v>
      </c>
      <c r="G254" s="1">
        <v>1459.78</v>
      </c>
      <c r="H254" s="3">
        <f>IF(ISERR(LN(Table13624[[#This Row],[Close]]/E253)),"-",LN(Table13624[[#This Row],[Close]]/E253))</f>
        <v>1.0036345930061459E-2</v>
      </c>
    </row>
    <row r="255" spans="1:8" x14ac:dyDescent="0.3">
      <c r="A255" s="2">
        <v>43475</v>
      </c>
      <c r="B255" s="1">
        <v>30614.55</v>
      </c>
      <c r="C255" s="1">
        <v>30774.3</v>
      </c>
      <c r="D255" s="1">
        <v>30519.25</v>
      </c>
      <c r="E255" s="1">
        <v>30571.65</v>
      </c>
      <c r="F255" s="1">
        <v>19305431</v>
      </c>
      <c r="G255" s="1">
        <v>1139.49</v>
      </c>
      <c r="H255" s="3">
        <f>IF(ISERR(LN(Table13624[[#This Row],[Close]]/E254)),"-",LN(Table13624[[#This Row],[Close]]/E254))</f>
        <v>-1.8642986856718768E-4</v>
      </c>
    </row>
    <row r="256" spans="1:8" x14ac:dyDescent="0.3">
      <c r="A256" s="2">
        <v>43476</v>
      </c>
      <c r="B256" s="1">
        <v>30704.45</v>
      </c>
      <c r="C256" s="1">
        <v>30849.25</v>
      </c>
      <c r="D256" s="1">
        <v>30611.95</v>
      </c>
      <c r="E256" s="1">
        <v>30759.05</v>
      </c>
      <c r="F256" s="1">
        <v>25793965</v>
      </c>
      <c r="G256" s="1">
        <v>1292.49</v>
      </c>
      <c r="H256" s="3">
        <f>IF(ISERR(LN(Table13624[[#This Row],[Close]]/E255)),"-",LN(Table13624[[#This Row],[Close]]/E255))</f>
        <v>6.1111509642727269E-3</v>
      </c>
    </row>
    <row r="257" spans="1:8" x14ac:dyDescent="0.3">
      <c r="A257" s="2">
        <v>43479</v>
      </c>
      <c r="B257" s="1">
        <v>30735.1</v>
      </c>
      <c r="C257" s="1">
        <v>30753</v>
      </c>
      <c r="D257" s="1">
        <v>30456.799999999999</v>
      </c>
      <c r="E257" s="1">
        <v>30716.400000000001</v>
      </c>
      <c r="F257" s="1">
        <v>16657850</v>
      </c>
      <c r="G257" s="1">
        <v>959.76</v>
      </c>
      <c r="H257" s="3">
        <f>IF(ISERR(LN(Table13624[[#This Row],[Close]]/E256)),"-",LN(Table13624[[#This Row],[Close]]/E256))</f>
        <v>-1.3875459827549432E-3</v>
      </c>
    </row>
    <row r="258" spans="1:8" x14ac:dyDescent="0.3">
      <c r="A258" s="2">
        <v>43480</v>
      </c>
      <c r="B258" s="1">
        <v>30797.200000000001</v>
      </c>
      <c r="C258" s="1">
        <v>31045.9</v>
      </c>
      <c r="D258" s="1">
        <v>30759.9</v>
      </c>
      <c r="E258" s="1">
        <v>31011.05</v>
      </c>
      <c r="F258" s="1">
        <v>20150165</v>
      </c>
      <c r="G258" s="1">
        <v>1256.8900000000001</v>
      </c>
      <c r="H258" s="3">
        <f>IF(ISERR(LN(Table13624[[#This Row],[Close]]/E257)),"-",LN(Table13624[[#This Row],[Close]]/E257))</f>
        <v>9.5468786717860226E-3</v>
      </c>
    </row>
    <row r="259" spans="1:8" x14ac:dyDescent="0.3">
      <c r="A259" s="2">
        <v>43481</v>
      </c>
      <c r="B259" s="1">
        <v>30995.25</v>
      </c>
      <c r="C259" s="1">
        <v>31040.85</v>
      </c>
      <c r="D259" s="1">
        <v>30691</v>
      </c>
      <c r="E259" s="1">
        <v>30783.85</v>
      </c>
      <c r="F259" s="1">
        <v>17921690</v>
      </c>
      <c r="G259" s="1">
        <v>1233.81</v>
      </c>
      <c r="H259" s="3">
        <f>IF(ISERR(LN(Table13624[[#This Row],[Close]]/E258)),"-",LN(Table13624[[#This Row],[Close]]/E258))</f>
        <v>-7.3533907739640825E-3</v>
      </c>
    </row>
    <row r="260" spans="1:8" x14ac:dyDescent="0.3">
      <c r="A260" s="2">
        <v>43482</v>
      </c>
      <c r="B260" s="1">
        <v>30822.3</v>
      </c>
      <c r="C260" s="1">
        <v>30912.799999999999</v>
      </c>
      <c r="D260" s="1">
        <v>30514.95</v>
      </c>
      <c r="E260" s="1">
        <v>30737.25</v>
      </c>
      <c r="F260" s="1">
        <v>21370739</v>
      </c>
      <c r="G260" s="1">
        <v>1338.35</v>
      </c>
      <c r="H260" s="3">
        <f>IF(ISERR(LN(Table13624[[#This Row],[Close]]/E259)),"-",LN(Table13624[[#This Row],[Close]]/E259))</f>
        <v>-1.5149276886229823E-3</v>
      </c>
    </row>
    <row r="261" spans="1:8" x14ac:dyDescent="0.3">
      <c r="A261" s="2">
        <v>43483</v>
      </c>
      <c r="B261" s="1">
        <v>30727.8</v>
      </c>
      <c r="C261" s="1">
        <v>30855.95</v>
      </c>
      <c r="D261" s="1">
        <v>30461.3</v>
      </c>
      <c r="E261" s="1">
        <v>30540.35</v>
      </c>
      <c r="F261" s="1">
        <v>21911405</v>
      </c>
      <c r="G261" s="1">
        <v>1416.66</v>
      </c>
      <c r="H261" s="3">
        <f>IF(ISERR(LN(Table13624[[#This Row],[Close]]/E260)),"-",LN(Table13624[[#This Row],[Close]]/E260))</f>
        <v>-6.4265140170324964E-3</v>
      </c>
    </row>
    <row r="262" spans="1:8" x14ac:dyDescent="0.3">
      <c r="A262" s="2">
        <v>43486</v>
      </c>
      <c r="B262" s="1">
        <v>30626.7</v>
      </c>
      <c r="C262" s="1">
        <v>30727.4</v>
      </c>
      <c r="D262" s="1">
        <v>30403</v>
      </c>
      <c r="E262" s="1">
        <v>30485</v>
      </c>
      <c r="F262" s="1">
        <v>19604898</v>
      </c>
      <c r="G262" s="1">
        <v>1382.95</v>
      </c>
      <c r="H262" s="3">
        <f>IF(ISERR(LN(Table13624[[#This Row],[Close]]/E261)),"-",LN(Table13624[[#This Row],[Close]]/E261))</f>
        <v>-1.8140007448669462E-3</v>
      </c>
    </row>
    <row r="263" spans="1:8" x14ac:dyDescent="0.3">
      <c r="A263" s="2">
        <v>43487</v>
      </c>
      <c r="B263" s="1">
        <v>30486.3</v>
      </c>
      <c r="C263" s="1">
        <v>30592.400000000001</v>
      </c>
      <c r="D263" s="1">
        <v>30205.35</v>
      </c>
      <c r="E263" s="1">
        <v>30507.599999999999</v>
      </c>
      <c r="F263" s="1">
        <v>22864495</v>
      </c>
      <c r="G263" s="1">
        <v>1510.02</v>
      </c>
      <c r="H263" s="3">
        <f>IF(ISERR(LN(Table13624[[#This Row],[Close]]/E262)),"-",LN(Table13624[[#This Row],[Close]]/E262))</f>
        <v>7.4107354119382638E-4</v>
      </c>
    </row>
    <row r="264" spans="1:8" x14ac:dyDescent="0.3">
      <c r="A264" s="2">
        <v>43488</v>
      </c>
      <c r="B264" s="1">
        <v>30620</v>
      </c>
      <c r="C264" s="1">
        <v>30854.55</v>
      </c>
      <c r="D264" s="1">
        <v>29869.75</v>
      </c>
      <c r="E264" s="1">
        <v>29991.4</v>
      </c>
      <c r="F264" s="1">
        <v>51981317</v>
      </c>
      <c r="G264" s="1">
        <v>2288.37</v>
      </c>
      <c r="H264" s="3">
        <f>IF(ISERR(LN(Table13624[[#This Row],[Close]]/E263)),"-",LN(Table13624[[#This Row],[Close]]/E263))</f>
        <v>-1.7065159002227558E-2</v>
      </c>
    </row>
    <row r="265" spans="1:8" x14ac:dyDescent="0.3">
      <c r="A265" s="2">
        <v>43489</v>
      </c>
      <c r="B265" s="1">
        <v>30118.75</v>
      </c>
      <c r="C265" s="1">
        <v>30264.55</v>
      </c>
      <c r="D265" s="1">
        <v>29983.4</v>
      </c>
      <c r="E265" s="1">
        <v>30036.75</v>
      </c>
      <c r="F265" s="1">
        <v>42081326</v>
      </c>
      <c r="G265" s="1">
        <v>1999</v>
      </c>
      <c r="H265" s="3">
        <f>IF(ISERR(LN(Table13624[[#This Row],[Close]]/E264)),"-",LN(Table13624[[#This Row],[Close]]/E264))</f>
        <v>1.5109580631026121E-3</v>
      </c>
    </row>
    <row r="266" spans="1:8" x14ac:dyDescent="0.3">
      <c r="A266" s="2">
        <v>43490</v>
      </c>
      <c r="B266" s="1">
        <v>30125.8</v>
      </c>
      <c r="C266" s="1">
        <v>30331.1</v>
      </c>
      <c r="D266" s="1">
        <v>29856.25</v>
      </c>
      <c r="E266" s="1">
        <v>29938.05</v>
      </c>
      <c r="F266" s="1">
        <v>22428348</v>
      </c>
      <c r="G266" s="1">
        <v>1434.35</v>
      </c>
      <c r="H266" s="3">
        <f>IF(ISERR(LN(Table13624[[#This Row],[Close]]/E265)),"-",LN(Table13624[[#This Row],[Close]]/E265))</f>
        <v>-3.2913853519544382E-3</v>
      </c>
    </row>
    <row r="267" spans="1:8" x14ac:dyDescent="0.3">
      <c r="A267" s="2">
        <v>43493</v>
      </c>
      <c r="B267" s="1">
        <v>29951.8</v>
      </c>
      <c r="C267" s="1">
        <v>29991.3</v>
      </c>
      <c r="D267" s="1">
        <v>29533.5</v>
      </c>
      <c r="E267" s="1">
        <v>29565.55</v>
      </c>
      <c r="F267" s="1">
        <v>19921938</v>
      </c>
      <c r="G267" s="1">
        <v>1136.2</v>
      </c>
      <c r="H267" s="3">
        <f>IF(ISERR(LN(Table13624[[#This Row],[Close]]/E266)),"-",LN(Table13624[[#This Row],[Close]]/E266))</f>
        <v>-1.2520414432171811E-2</v>
      </c>
    </row>
    <row r="268" spans="1:8" x14ac:dyDescent="0.3">
      <c r="A268" s="2">
        <v>43494</v>
      </c>
      <c r="B268" s="1">
        <v>29561.55</v>
      </c>
      <c r="C268" s="1">
        <v>29842.1</v>
      </c>
      <c r="D268" s="1">
        <v>29488.7</v>
      </c>
      <c r="E268" s="1">
        <v>29758.9</v>
      </c>
      <c r="F268" s="1">
        <v>17781812</v>
      </c>
      <c r="G268" s="1">
        <v>1087.29</v>
      </c>
      <c r="H268" s="3">
        <f>IF(ISERR(LN(Table13624[[#This Row],[Close]]/E267)),"-",LN(Table13624[[#This Row],[Close]]/E267))</f>
        <v>6.5184147384527453E-3</v>
      </c>
    </row>
    <row r="269" spans="1:8" x14ac:dyDescent="0.3">
      <c r="A269" s="2">
        <v>43495</v>
      </c>
      <c r="B269" s="1">
        <v>29853.9</v>
      </c>
      <c r="C269" s="1">
        <v>29857.55</v>
      </c>
      <c r="D269" s="1">
        <v>29337.35</v>
      </c>
      <c r="E269" s="1">
        <v>29463.85</v>
      </c>
      <c r="F269" s="1">
        <v>30784000</v>
      </c>
      <c r="G269" s="1">
        <v>2077.09</v>
      </c>
      <c r="H269" s="3">
        <f>IF(ISERR(LN(Table13624[[#This Row],[Close]]/E268)),"-",LN(Table13624[[#This Row],[Close]]/E268))</f>
        <v>-9.9641587448272752E-3</v>
      </c>
    </row>
    <row r="270" spans="1:8" x14ac:dyDescent="0.3">
      <c r="A270" s="2">
        <v>43496</v>
      </c>
      <c r="B270" s="1">
        <v>29571.8</v>
      </c>
      <c r="C270" s="1">
        <v>29872.75</v>
      </c>
      <c r="D270" s="1">
        <v>29450.6</v>
      </c>
      <c r="E270" s="1">
        <v>29800.55</v>
      </c>
      <c r="F270" s="1">
        <v>47908371</v>
      </c>
      <c r="G270" s="1">
        <v>2732.29</v>
      </c>
      <c r="H270" s="3">
        <f>IF(ISERR(LN(Table13624[[#This Row],[Close]]/E269)),"-",LN(Table13624[[#This Row],[Close]]/E269))</f>
        <v>1.1362761545533508E-2</v>
      </c>
    </row>
    <row r="271" spans="1:8" x14ac:dyDescent="0.3">
      <c r="A271" s="2">
        <v>43497</v>
      </c>
      <c r="B271" s="1">
        <v>29936.1</v>
      </c>
      <c r="C271" s="1">
        <v>30536.6</v>
      </c>
      <c r="D271" s="1">
        <v>29872.2</v>
      </c>
      <c r="E271" s="1">
        <v>30199.9</v>
      </c>
      <c r="F271" s="1">
        <v>43443621</v>
      </c>
      <c r="G271" s="1">
        <v>2750.68</v>
      </c>
      <c r="H271" s="3">
        <f>IF(ISERR(LN(Table13624[[#This Row],[Close]]/E270)),"-",LN(Table13624[[#This Row],[Close]]/E270))</f>
        <v>1.3311763400182818E-2</v>
      </c>
    </row>
    <row r="272" spans="1:8" x14ac:dyDescent="0.3">
      <c r="A272" s="2">
        <v>43500</v>
      </c>
      <c r="B272" s="1">
        <v>30233</v>
      </c>
      <c r="C272" s="1">
        <v>30299.35</v>
      </c>
      <c r="D272" s="1">
        <v>29889.200000000001</v>
      </c>
      <c r="E272" s="1">
        <v>30008.9</v>
      </c>
      <c r="F272" s="1">
        <v>19318602</v>
      </c>
      <c r="G272" s="1">
        <v>1354.11</v>
      </c>
      <c r="H272" s="3">
        <f>IF(ISERR(LN(Table13624[[#This Row],[Close]]/E271)),"-",LN(Table13624[[#This Row],[Close]]/E271))</f>
        <v>-6.3446087850957253E-3</v>
      </c>
    </row>
    <row r="273" spans="1:8" x14ac:dyDescent="0.3">
      <c r="A273" s="2">
        <v>43501</v>
      </c>
      <c r="B273" s="1">
        <v>30023.95</v>
      </c>
      <c r="C273" s="1">
        <v>30053.65</v>
      </c>
      <c r="D273" s="1">
        <v>29695.35</v>
      </c>
      <c r="E273" s="1">
        <v>29759.85</v>
      </c>
      <c r="F273" s="1">
        <v>37339130</v>
      </c>
      <c r="G273" s="1">
        <v>2542.08</v>
      </c>
      <c r="H273" s="3">
        <f>IF(ISERR(LN(Table13624[[#This Row],[Close]]/E272)),"-",LN(Table13624[[#This Row],[Close]]/E272))</f>
        <v>-8.3338347023599792E-3</v>
      </c>
    </row>
    <row r="274" spans="1:8" x14ac:dyDescent="0.3">
      <c r="A274" s="2">
        <v>43502</v>
      </c>
      <c r="B274" s="1">
        <v>29883.35</v>
      </c>
      <c r="C274" s="1">
        <v>30074.65</v>
      </c>
      <c r="D274" s="1">
        <v>29805.599999999999</v>
      </c>
      <c r="E274" s="1">
        <v>30029</v>
      </c>
      <c r="F274" s="1">
        <v>28548850</v>
      </c>
      <c r="G274" s="1">
        <v>2123.02</v>
      </c>
      <c r="H274" s="3">
        <f>IF(ISERR(LN(Table13624[[#This Row],[Close]]/E273)),"-",LN(Table13624[[#This Row],[Close]]/E273))</f>
        <v>9.0034117778724134E-3</v>
      </c>
    </row>
    <row r="275" spans="1:8" x14ac:dyDescent="0.3">
      <c r="A275" s="2">
        <v>43503</v>
      </c>
      <c r="B275" s="1">
        <v>30091.65</v>
      </c>
      <c r="C275" s="1">
        <v>30319.5</v>
      </c>
      <c r="D275" s="1">
        <v>30034.45</v>
      </c>
      <c r="E275" s="1">
        <v>30266.3</v>
      </c>
      <c r="F275" s="1">
        <v>22339374</v>
      </c>
      <c r="G275" s="1">
        <v>1575.51</v>
      </c>
      <c r="H275" s="3">
        <f>IF(ISERR(LN(Table13624[[#This Row],[Close]]/E274)),"-",LN(Table13624[[#This Row],[Close]]/E274))</f>
        <v>7.8713009208309509E-3</v>
      </c>
    </row>
    <row r="276" spans="1:8" x14ac:dyDescent="0.3">
      <c r="A276" s="2">
        <v>43504</v>
      </c>
      <c r="B276" s="1">
        <v>30163.200000000001</v>
      </c>
      <c r="C276" s="1">
        <v>30315.45</v>
      </c>
      <c r="D276" s="1">
        <v>29699.9</v>
      </c>
      <c r="E276" s="1">
        <v>29769.05</v>
      </c>
      <c r="F276" s="1">
        <v>16403218</v>
      </c>
      <c r="G276" s="1">
        <v>1282.18</v>
      </c>
      <c r="H276" s="3">
        <f>IF(ISERR(LN(Table13624[[#This Row],[Close]]/E275)),"-",LN(Table13624[[#This Row],[Close]]/E275))</f>
        <v>-1.6565619129924294E-2</v>
      </c>
    </row>
    <row r="277" spans="1:8" x14ac:dyDescent="0.3">
      <c r="A277" s="2">
        <v>43507</v>
      </c>
      <c r="B277" s="1">
        <v>29744.5</v>
      </c>
      <c r="C277" s="1">
        <v>29842.95</v>
      </c>
      <c r="D277" s="1">
        <v>29320.85</v>
      </c>
      <c r="E277" s="1">
        <v>29728.5</v>
      </c>
      <c r="F277" s="1">
        <v>24711817</v>
      </c>
      <c r="G277" s="1">
        <v>1316.38</v>
      </c>
      <c r="H277" s="3">
        <f>IF(ISERR(LN(Table13624[[#This Row],[Close]]/E276)),"-",LN(Table13624[[#This Row],[Close]]/E276))</f>
        <v>-1.3630815480119777E-3</v>
      </c>
    </row>
    <row r="278" spans="1:8" x14ac:dyDescent="0.3">
      <c r="A278" s="2">
        <v>43508</v>
      </c>
      <c r="B278" s="1">
        <v>29767.599999999999</v>
      </c>
      <c r="C278" s="1">
        <v>29817.9</v>
      </c>
      <c r="D278" s="1">
        <v>29483.5</v>
      </c>
      <c r="E278" s="1">
        <v>29524</v>
      </c>
      <c r="F278" s="1">
        <v>20199811</v>
      </c>
      <c r="G278" s="1">
        <v>1199.92</v>
      </c>
      <c r="H278" s="3">
        <f>IF(ISERR(LN(Table13624[[#This Row],[Close]]/E277)),"-",LN(Table13624[[#This Row],[Close]]/E277))</f>
        <v>-6.9026897425691477E-3</v>
      </c>
    </row>
    <row r="279" spans="1:8" x14ac:dyDescent="0.3">
      <c r="A279" s="2">
        <v>43509</v>
      </c>
      <c r="B279" s="1">
        <v>29779.25</v>
      </c>
      <c r="C279" s="1">
        <v>29970.1</v>
      </c>
      <c r="D279" s="1">
        <v>29365.65</v>
      </c>
      <c r="E279" s="1">
        <v>29438.5</v>
      </c>
      <c r="F279" s="1">
        <v>29306568</v>
      </c>
      <c r="G279" s="1">
        <v>1654.2</v>
      </c>
      <c r="H279" s="3">
        <f>IF(ISERR(LN(Table13624[[#This Row],[Close]]/E278)),"-",LN(Table13624[[#This Row],[Close]]/E278))</f>
        <v>-2.9001504321376757E-3</v>
      </c>
    </row>
    <row r="280" spans="1:8" x14ac:dyDescent="0.3">
      <c r="A280" s="2">
        <v>43510</v>
      </c>
      <c r="B280" s="1">
        <v>29423.8</v>
      </c>
      <c r="C280" s="1">
        <v>29597.3</v>
      </c>
      <c r="D280" s="1">
        <v>29399.95</v>
      </c>
      <c r="E280" s="1">
        <v>29451.45</v>
      </c>
      <c r="F280" s="1">
        <v>21880290</v>
      </c>
      <c r="G280" s="1">
        <v>1342.33</v>
      </c>
      <c r="H280" s="3">
        <f>IF(ISERR(LN(Table13624[[#This Row],[Close]]/E279)),"-",LN(Table13624[[#This Row],[Close]]/E279))</f>
        <v>4.3980340308454854E-4</v>
      </c>
    </row>
    <row r="281" spans="1:8" x14ac:dyDescent="0.3">
      <c r="A281" s="2">
        <v>43511</v>
      </c>
      <c r="B281" s="1">
        <v>29542.75</v>
      </c>
      <c r="C281" s="1">
        <v>29568.3</v>
      </c>
      <c r="D281" s="1">
        <v>29003.25</v>
      </c>
      <c r="E281" s="1">
        <v>29309.1</v>
      </c>
      <c r="F281" s="1">
        <v>51245356</v>
      </c>
      <c r="G281" s="1">
        <v>2166.6799999999998</v>
      </c>
      <c r="H281" s="3">
        <f>IF(ISERR(LN(Table13624[[#This Row],[Close]]/E280)),"-",LN(Table13624[[#This Row],[Close]]/E280))</f>
        <v>-4.845096871000998E-3</v>
      </c>
    </row>
    <row r="282" spans="1:8" x14ac:dyDescent="0.3">
      <c r="A282" s="2">
        <v>43514</v>
      </c>
      <c r="B282" s="1">
        <v>29238.35</v>
      </c>
      <c r="C282" s="1">
        <v>29348.65</v>
      </c>
      <c r="D282" s="1">
        <v>28887.7</v>
      </c>
      <c r="E282" s="1">
        <v>28965.15</v>
      </c>
      <c r="F282" s="1">
        <v>56594379</v>
      </c>
      <c r="G282" s="1">
        <v>2422.89</v>
      </c>
      <c r="H282" s="3">
        <f>IF(ISERR(LN(Table13624[[#This Row],[Close]]/E281)),"-",LN(Table13624[[#This Row],[Close]]/E281))</f>
        <v>-1.1804664808668852E-2</v>
      </c>
    </row>
    <row r="283" spans="1:8" x14ac:dyDescent="0.3">
      <c r="A283" s="2">
        <v>43515</v>
      </c>
      <c r="B283" s="1">
        <v>28913.200000000001</v>
      </c>
      <c r="C283" s="1">
        <v>29267.7</v>
      </c>
      <c r="D283" s="1">
        <v>28913.200000000001</v>
      </c>
      <c r="E283" s="1">
        <v>29009.7</v>
      </c>
      <c r="F283" s="1">
        <v>55365248</v>
      </c>
      <c r="G283" s="1">
        <v>2531.75</v>
      </c>
      <c r="H283" s="3">
        <f>IF(ISERR(LN(Table13624[[#This Row],[Close]]/E282)),"-",LN(Table13624[[#This Row],[Close]]/E282))</f>
        <v>1.5368736191246526E-3</v>
      </c>
    </row>
    <row r="284" spans="1:8" x14ac:dyDescent="0.3">
      <c r="A284" s="2">
        <v>43516</v>
      </c>
      <c r="B284" s="1">
        <v>29124.35</v>
      </c>
      <c r="C284" s="1">
        <v>29175.7</v>
      </c>
      <c r="D284" s="1">
        <v>28907.599999999999</v>
      </c>
      <c r="E284" s="1">
        <v>29053.4</v>
      </c>
      <c r="F284" s="1">
        <v>19553998</v>
      </c>
      <c r="G284" s="1">
        <v>1326.52</v>
      </c>
      <c r="H284" s="3">
        <f>IF(ISERR(LN(Table13624[[#This Row],[Close]]/E283)),"-",LN(Table13624[[#This Row],[Close]]/E283))</f>
        <v>1.5052592180338372E-3</v>
      </c>
    </row>
    <row r="285" spans="1:8" x14ac:dyDescent="0.3">
      <c r="A285" s="2">
        <v>43517</v>
      </c>
      <c r="B285" s="1">
        <v>29092.55</v>
      </c>
      <c r="C285" s="1">
        <v>29229.3</v>
      </c>
      <c r="D285" s="1">
        <v>29024.75</v>
      </c>
      <c r="E285" s="1">
        <v>29166.35</v>
      </c>
      <c r="F285" s="1">
        <v>21946832</v>
      </c>
      <c r="G285" s="1">
        <v>1421.86</v>
      </c>
      <c r="H285" s="3">
        <f>IF(ISERR(LN(Table13624[[#This Row],[Close]]/E284)),"-",LN(Table13624[[#This Row],[Close]]/E284))</f>
        <v>3.8801314574212799E-3</v>
      </c>
    </row>
    <row r="286" spans="1:8" x14ac:dyDescent="0.3">
      <c r="A286" s="2">
        <v>43518</v>
      </c>
      <c r="B286" s="1">
        <v>29214.6</v>
      </c>
      <c r="C286" s="1">
        <v>29282</v>
      </c>
      <c r="D286" s="1">
        <v>29121</v>
      </c>
      <c r="E286" s="1">
        <v>29241.200000000001</v>
      </c>
      <c r="F286" s="1">
        <v>22015109</v>
      </c>
      <c r="G286" s="1">
        <v>1373.75</v>
      </c>
      <c r="H286" s="3">
        <f>IF(ISERR(LN(Table13624[[#This Row],[Close]]/E285)),"-",LN(Table13624[[#This Row],[Close]]/E285))</f>
        <v>2.5630262174935548E-3</v>
      </c>
    </row>
    <row r="287" spans="1:8" x14ac:dyDescent="0.3">
      <c r="A287" s="2">
        <v>43521</v>
      </c>
      <c r="B287" s="1">
        <v>29294.45</v>
      </c>
      <c r="C287" s="1">
        <v>29362.7</v>
      </c>
      <c r="D287" s="1">
        <v>29165.599999999999</v>
      </c>
      <c r="E287" s="1">
        <v>29327.05</v>
      </c>
      <c r="F287" s="1">
        <v>42226812</v>
      </c>
      <c r="G287" s="1">
        <v>1947.65</v>
      </c>
      <c r="H287" s="3">
        <f>IF(ISERR(LN(Table13624[[#This Row],[Close]]/E286)),"-",LN(Table13624[[#This Row],[Close]]/E286))</f>
        <v>2.9316246084156675E-3</v>
      </c>
    </row>
    <row r="288" spans="1:8" x14ac:dyDescent="0.3">
      <c r="A288" s="2">
        <v>43522</v>
      </c>
      <c r="B288" s="1">
        <v>29171</v>
      </c>
      <c r="C288" s="1">
        <v>29391.3</v>
      </c>
      <c r="D288" s="1">
        <v>29095.05</v>
      </c>
      <c r="E288" s="1">
        <v>29253.65</v>
      </c>
      <c r="F288" s="1">
        <v>28240715</v>
      </c>
      <c r="G288" s="1">
        <v>1805.08</v>
      </c>
      <c r="H288" s="3">
        <f>IF(ISERR(LN(Table13624[[#This Row],[Close]]/E287)),"-",LN(Table13624[[#This Row],[Close]]/E287))</f>
        <v>-2.5059461020857628E-3</v>
      </c>
    </row>
    <row r="289" spans="1:8" x14ac:dyDescent="0.3">
      <c r="A289" s="2">
        <v>43523</v>
      </c>
      <c r="B289" s="1">
        <v>29340.85</v>
      </c>
      <c r="C289" s="1">
        <v>29547.85</v>
      </c>
      <c r="D289" s="1">
        <v>29055.599999999999</v>
      </c>
      <c r="E289" s="1">
        <v>29171.95</v>
      </c>
      <c r="F289" s="1">
        <v>30000909</v>
      </c>
      <c r="G289" s="1">
        <v>1659.63</v>
      </c>
      <c r="H289" s="3">
        <f>IF(ISERR(LN(Table13624[[#This Row],[Close]]/E288)),"-",LN(Table13624[[#This Row],[Close]]/E288))</f>
        <v>-2.7967210692705462E-3</v>
      </c>
    </row>
    <row r="290" spans="1:8" x14ac:dyDescent="0.3">
      <c r="A290" s="2">
        <v>43524</v>
      </c>
      <c r="B290" s="1">
        <v>29375.15</v>
      </c>
      <c r="C290" s="1">
        <v>29375.15</v>
      </c>
      <c r="D290" s="1">
        <v>29180.95</v>
      </c>
      <c r="E290" s="1">
        <v>29262.85</v>
      </c>
      <c r="F290" s="1">
        <v>60223280</v>
      </c>
      <c r="G290" s="1">
        <v>2581.69</v>
      </c>
      <c r="H290" s="3">
        <f>IF(ISERR(LN(Table13624[[#This Row],[Close]]/E289)),"-",LN(Table13624[[#This Row],[Close]]/E289))</f>
        <v>3.1111622978403264E-3</v>
      </c>
    </row>
    <row r="291" spans="1:8" x14ac:dyDescent="0.3">
      <c r="A291" s="2">
        <v>43525</v>
      </c>
      <c r="B291" s="1">
        <v>29335.200000000001</v>
      </c>
      <c r="C291" s="1">
        <v>29494.75</v>
      </c>
      <c r="D291" s="1">
        <v>29334.45</v>
      </c>
      <c r="E291" s="1">
        <v>29464.9</v>
      </c>
      <c r="F291" s="1">
        <v>23232320</v>
      </c>
      <c r="G291" s="1">
        <v>1238.32</v>
      </c>
      <c r="H291" s="3">
        <f>IF(ISERR(LN(Table13624[[#This Row],[Close]]/E290)),"-",LN(Table13624[[#This Row],[Close]]/E290))</f>
        <v>6.8809309809432489E-3</v>
      </c>
    </row>
    <row r="292" spans="1:8" x14ac:dyDescent="0.3">
      <c r="A292" s="2">
        <v>43529</v>
      </c>
      <c r="B292" s="1">
        <v>29559.35</v>
      </c>
      <c r="C292" s="1">
        <v>29726.1</v>
      </c>
      <c r="D292" s="1">
        <v>29371.8</v>
      </c>
      <c r="E292" s="1">
        <v>29649.200000000001</v>
      </c>
      <c r="F292" s="1">
        <v>29030097</v>
      </c>
      <c r="G292" s="1">
        <v>1559.34</v>
      </c>
      <c r="H292" s="3">
        <f>IF(ISERR(LN(Table13624[[#This Row],[Close]]/E291)),"-",LN(Table13624[[#This Row],[Close]]/E291))</f>
        <v>6.2354192024766178E-3</v>
      </c>
    </row>
    <row r="293" spans="1:8" x14ac:dyDescent="0.3">
      <c r="A293" s="2">
        <v>43530</v>
      </c>
      <c r="B293" s="1">
        <v>29822.65</v>
      </c>
      <c r="C293" s="1">
        <v>29997.7</v>
      </c>
      <c r="D293" s="1">
        <v>29651.3</v>
      </c>
      <c r="E293" s="1">
        <v>29710.3</v>
      </c>
      <c r="F293" s="1">
        <v>37894667</v>
      </c>
      <c r="G293" s="1">
        <v>2242.9499999999998</v>
      </c>
      <c r="H293" s="3">
        <f>IF(ISERR(LN(Table13624[[#This Row],[Close]]/E292)),"-",LN(Table13624[[#This Row],[Close]]/E292))</f>
        <v>2.0586434042923355E-3</v>
      </c>
    </row>
    <row r="294" spans="1:8" x14ac:dyDescent="0.3">
      <c r="A294" s="2">
        <v>43531</v>
      </c>
      <c r="B294" s="1">
        <v>29812</v>
      </c>
      <c r="C294" s="1">
        <v>30012.9</v>
      </c>
      <c r="D294" s="1">
        <v>29754.2</v>
      </c>
      <c r="E294" s="1">
        <v>29904.05</v>
      </c>
      <c r="F294" s="1">
        <v>26558673</v>
      </c>
      <c r="G294" s="1">
        <v>1597.69</v>
      </c>
      <c r="H294" s="3">
        <f>IF(ISERR(LN(Table13624[[#This Row],[Close]]/E293)),"-",LN(Table13624[[#This Row],[Close]]/E293))</f>
        <v>6.5001356951625991E-3</v>
      </c>
    </row>
    <row r="295" spans="1:8" x14ac:dyDescent="0.3">
      <c r="A295" s="2">
        <v>43532</v>
      </c>
      <c r="B295" s="1">
        <v>29920.2</v>
      </c>
      <c r="C295" s="1">
        <v>30071.05</v>
      </c>
      <c r="D295" s="1">
        <v>29777.5</v>
      </c>
      <c r="E295" s="1">
        <v>29945.75</v>
      </c>
      <c r="F295" s="1">
        <v>23274485</v>
      </c>
      <c r="G295" s="1">
        <v>1267.3599999999999</v>
      </c>
      <c r="H295" s="3">
        <f>IF(ISERR(LN(Table13624[[#This Row],[Close]]/E294)),"-",LN(Table13624[[#This Row],[Close]]/E294))</f>
        <v>1.3934885913668329E-3</v>
      </c>
    </row>
    <row r="296" spans="1:8" x14ac:dyDescent="0.3">
      <c r="A296" s="2">
        <v>43535</v>
      </c>
      <c r="B296" s="1">
        <v>30069.200000000001</v>
      </c>
      <c r="C296" s="1">
        <v>30290.799999999999</v>
      </c>
      <c r="D296" s="1">
        <v>29977.35</v>
      </c>
      <c r="E296" s="1">
        <v>30256.400000000001</v>
      </c>
      <c r="F296" s="1">
        <v>32289014</v>
      </c>
      <c r="G296" s="1">
        <v>1667.93</v>
      </c>
      <c r="H296" s="3">
        <f>IF(ISERR(LN(Table13624[[#This Row],[Close]]/E295)),"-",LN(Table13624[[#This Row],[Close]]/E295))</f>
        <v>1.0320321026658436E-2</v>
      </c>
    </row>
    <row r="297" spans="1:8" x14ac:dyDescent="0.3">
      <c r="A297" s="2">
        <v>43536</v>
      </c>
      <c r="B297" s="1">
        <v>30411.35</v>
      </c>
      <c r="C297" s="1">
        <v>30563.75</v>
      </c>
      <c r="D297" s="1">
        <v>30387.35</v>
      </c>
      <c r="E297" s="1">
        <v>30480.799999999999</v>
      </c>
      <c r="F297" s="1">
        <v>29800665</v>
      </c>
      <c r="G297" s="1">
        <v>1744.81</v>
      </c>
      <c r="H297" s="3">
        <f>IF(ISERR(LN(Table13624[[#This Row],[Close]]/E296)),"-",LN(Table13624[[#This Row],[Close]]/E296))</f>
        <v>7.3892448462107903E-3</v>
      </c>
    </row>
    <row r="298" spans="1:8" x14ac:dyDescent="0.3">
      <c r="A298" s="2">
        <v>43537</v>
      </c>
      <c r="B298" s="1">
        <v>30578.85</v>
      </c>
      <c r="C298" s="1">
        <v>30628.95</v>
      </c>
      <c r="D298" s="1">
        <v>30391.4</v>
      </c>
      <c r="E298" s="1">
        <v>30451.599999999999</v>
      </c>
      <c r="F298" s="1">
        <v>24797164</v>
      </c>
      <c r="G298" s="1">
        <v>1421.18</v>
      </c>
      <c r="H298" s="3">
        <f>IF(ISERR(LN(Table13624[[#This Row],[Close]]/E297)),"-",LN(Table13624[[#This Row],[Close]]/E297))</f>
        <v>-9.5843926171544245E-4</v>
      </c>
    </row>
    <row r="299" spans="1:8" x14ac:dyDescent="0.3">
      <c r="A299" s="2">
        <v>43538</v>
      </c>
      <c r="B299" s="1">
        <v>30500.25</v>
      </c>
      <c r="C299" s="1">
        <v>30516.3</v>
      </c>
      <c r="D299" s="1">
        <v>30166.35</v>
      </c>
      <c r="E299" s="1">
        <v>30467.3</v>
      </c>
      <c r="F299" s="1">
        <v>27751589</v>
      </c>
      <c r="G299" s="1">
        <v>1578.01</v>
      </c>
      <c r="H299" s="3">
        <f>IF(ISERR(LN(Table13624[[#This Row],[Close]]/E298)),"-",LN(Table13624[[#This Row],[Close]]/E298))</f>
        <v>5.1543939065197271E-4</v>
      </c>
    </row>
    <row r="300" spans="1:8" x14ac:dyDescent="0.3">
      <c r="A300" s="2">
        <v>43539</v>
      </c>
      <c r="B300" s="1">
        <v>30538.2</v>
      </c>
      <c r="C300" s="1">
        <v>30553.35</v>
      </c>
      <c r="D300" s="1">
        <v>29854.7</v>
      </c>
      <c r="E300" s="1">
        <v>29953.4</v>
      </c>
      <c r="F300" s="1">
        <v>42328262</v>
      </c>
      <c r="G300" s="1">
        <v>2464.86</v>
      </c>
      <c r="H300" s="3">
        <f>IF(ISERR(LN(Table13624[[#This Row],[Close]]/E299)),"-",LN(Table13624[[#This Row],[Close]]/E299))</f>
        <v>-1.7011136666277717E-2</v>
      </c>
    </row>
    <row r="301" spans="1:8" x14ac:dyDescent="0.3">
      <c r="A301" s="2">
        <v>43542</v>
      </c>
      <c r="B301" s="1">
        <v>30105.5</v>
      </c>
      <c r="C301" s="1">
        <v>30192.7</v>
      </c>
      <c r="D301" s="1">
        <v>29971.75</v>
      </c>
      <c r="E301" s="1">
        <v>30172.3</v>
      </c>
      <c r="F301" s="1">
        <v>22699510</v>
      </c>
      <c r="G301" s="1">
        <v>1438.84</v>
      </c>
      <c r="H301" s="3">
        <f>IF(ISERR(LN(Table13624[[#This Row],[Close]]/E300)),"-",LN(Table13624[[#This Row],[Close]]/E300))</f>
        <v>7.2814442796316457E-3</v>
      </c>
    </row>
    <row r="302" spans="1:8" x14ac:dyDescent="0.3">
      <c r="A302" s="2">
        <v>43543</v>
      </c>
      <c r="B302" s="1">
        <v>30244.6</v>
      </c>
      <c r="C302" s="1">
        <v>30468.85</v>
      </c>
      <c r="D302" s="1">
        <v>30119.85</v>
      </c>
      <c r="E302" s="1">
        <v>30433.15</v>
      </c>
      <c r="F302" s="1">
        <v>30877740</v>
      </c>
      <c r="G302" s="1">
        <v>1874.92</v>
      </c>
      <c r="H302" s="3">
        <f>IF(ISERR(LN(Table13624[[#This Row],[Close]]/E301)),"-",LN(Table13624[[#This Row],[Close]]/E301))</f>
        <v>8.6081898828255163E-3</v>
      </c>
    </row>
    <row r="303" spans="1:8" x14ac:dyDescent="0.3">
      <c r="A303" s="2">
        <v>43544</v>
      </c>
      <c r="B303" s="1">
        <v>30491.75</v>
      </c>
      <c r="C303" s="1">
        <v>30584.05</v>
      </c>
      <c r="D303" s="1">
        <v>30250.400000000001</v>
      </c>
      <c r="E303" s="1">
        <v>30297.35</v>
      </c>
      <c r="F303" s="1">
        <v>30051038</v>
      </c>
      <c r="G303" s="1">
        <v>1726.45</v>
      </c>
      <c r="H303" s="3">
        <f>IF(ISERR(LN(Table13624[[#This Row],[Close]]/E302)),"-",LN(Table13624[[#This Row],[Close]]/E302))</f>
        <v>-4.4722248735729157E-3</v>
      </c>
    </row>
    <row r="304" spans="1:8" x14ac:dyDescent="0.3">
      <c r="A304" s="2">
        <v>43546</v>
      </c>
      <c r="B304" s="1">
        <v>30363.599999999999</v>
      </c>
      <c r="C304" s="1">
        <v>30424.7</v>
      </c>
      <c r="D304" s="1">
        <v>30095.7</v>
      </c>
      <c r="E304" s="1">
        <v>30198.85</v>
      </c>
      <c r="F304" s="1">
        <v>21614196</v>
      </c>
      <c r="G304" s="1">
        <v>1404.01</v>
      </c>
      <c r="H304" s="3">
        <f>IF(ISERR(LN(Table13624[[#This Row],[Close]]/E303)),"-",LN(Table13624[[#This Row],[Close]]/E303))</f>
        <v>-3.2564057591259552E-3</v>
      </c>
    </row>
    <row r="305" spans="1:8" x14ac:dyDescent="0.3">
      <c r="A305" s="2">
        <v>43549</v>
      </c>
      <c r="B305" s="1">
        <v>30065.8</v>
      </c>
      <c r="C305" s="1">
        <v>30065.8</v>
      </c>
      <c r="D305" s="1">
        <v>29792.25</v>
      </c>
      <c r="E305" s="1">
        <v>29921.45</v>
      </c>
      <c r="F305" s="1">
        <v>23753563</v>
      </c>
      <c r="G305" s="1">
        <v>1625.27</v>
      </c>
      <c r="H305" s="3">
        <f>IF(ISERR(LN(Table13624[[#This Row],[Close]]/E304)),"-",LN(Table13624[[#This Row],[Close]]/E304))</f>
        <v>-9.228229686734599E-3</v>
      </c>
    </row>
    <row r="306" spans="1:8" x14ac:dyDescent="0.3">
      <c r="A306" s="2">
        <v>43550</v>
      </c>
      <c r="B306" s="1">
        <v>29959.599999999999</v>
      </c>
      <c r="C306" s="1">
        <v>30013.9</v>
      </c>
      <c r="D306" s="1">
        <v>29787.95</v>
      </c>
      <c r="E306" s="1">
        <v>29957.8</v>
      </c>
      <c r="F306" s="1">
        <v>22946782</v>
      </c>
      <c r="G306" s="1">
        <v>1458.97</v>
      </c>
      <c r="H306" s="3">
        <f>IF(ISERR(LN(Table13624[[#This Row],[Close]]/E305)),"-",LN(Table13624[[#This Row],[Close]]/E305))</f>
        <v>1.214110212308369E-3</v>
      </c>
    </row>
    <row r="307" spans="1:8" x14ac:dyDescent="0.3">
      <c r="A307" s="2">
        <v>43551</v>
      </c>
      <c r="B307" s="1">
        <v>30012.95</v>
      </c>
      <c r="C307" s="1">
        <v>30202.2</v>
      </c>
      <c r="D307" s="1">
        <v>29821.4</v>
      </c>
      <c r="E307" s="1">
        <v>29891.35</v>
      </c>
      <c r="F307" s="1">
        <v>27271587</v>
      </c>
      <c r="G307" s="1">
        <v>1679.42</v>
      </c>
      <c r="H307" s="3">
        <f>IF(ISERR(LN(Table13624[[#This Row],[Close]]/E306)),"-",LN(Table13624[[#This Row],[Close]]/E306))</f>
        <v>-2.2205838280199234E-3</v>
      </c>
    </row>
    <row r="308" spans="1:8" x14ac:dyDescent="0.3">
      <c r="A308" s="2">
        <v>43552</v>
      </c>
      <c r="B308" s="1">
        <v>29952.6</v>
      </c>
      <c r="C308" s="1">
        <v>30316.1</v>
      </c>
      <c r="D308" s="1">
        <v>29882.25</v>
      </c>
      <c r="E308" s="1">
        <v>30243.25</v>
      </c>
      <c r="F308" s="1">
        <v>41830420</v>
      </c>
      <c r="G308" s="1">
        <v>3071.49</v>
      </c>
      <c r="H308" s="3">
        <f>IF(ISERR(LN(Table13624[[#This Row],[Close]]/E307)),"-",LN(Table13624[[#This Row],[Close]]/E307))</f>
        <v>1.1703878198300486E-2</v>
      </c>
    </row>
    <row r="309" spans="1:8" x14ac:dyDescent="0.3">
      <c r="A309" s="2">
        <v>43553</v>
      </c>
      <c r="B309" s="1">
        <v>30430.45</v>
      </c>
      <c r="C309" s="1">
        <v>30443.75</v>
      </c>
      <c r="D309" s="1">
        <v>30245.25</v>
      </c>
      <c r="E309" s="1">
        <v>30321.4</v>
      </c>
      <c r="F309" s="1">
        <v>33942204</v>
      </c>
      <c r="G309" s="1">
        <v>2087.89</v>
      </c>
      <c r="H309" s="3">
        <f>IF(ISERR(LN(Table13624[[#This Row],[Close]]/E308)),"-",LN(Table13624[[#This Row],[Close]]/E308))</f>
        <v>2.5807147692201871E-3</v>
      </c>
    </row>
    <row r="310" spans="1:8" x14ac:dyDescent="0.3">
      <c r="A310" s="2">
        <v>43556</v>
      </c>
      <c r="B310" s="1">
        <v>30402.6</v>
      </c>
      <c r="C310" s="1">
        <v>30539.4</v>
      </c>
      <c r="D310" s="1">
        <v>30162.15</v>
      </c>
      <c r="E310" s="1">
        <v>30193.15</v>
      </c>
      <c r="F310" s="1">
        <v>22973796</v>
      </c>
      <c r="G310" s="1">
        <v>1421.04</v>
      </c>
      <c r="H310" s="3">
        <f>IF(ISERR(LN(Table13624[[#This Row],[Close]]/E309)),"-",LN(Table13624[[#This Row],[Close]]/E309))</f>
        <v>-4.2386563897042536E-3</v>
      </c>
    </row>
    <row r="311" spans="1:8" x14ac:dyDescent="0.3">
      <c r="A311" s="2">
        <v>43557</v>
      </c>
      <c r="B311" s="1">
        <v>30237.15</v>
      </c>
      <c r="C311" s="1">
        <v>30295</v>
      </c>
      <c r="D311" s="1">
        <v>30024.7</v>
      </c>
      <c r="E311" s="1">
        <v>30073.15</v>
      </c>
      <c r="F311" s="1">
        <v>26883591</v>
      </c>
      <c r="G311" s="1">
        <v>1403.65</v>
      </c>
      <c r="H311" s="3">
        <f>IF(ISERR(LN(Table13624[[#This Row],[Close]]/E310)),"-",LN(Table13624[[#This Row],[Close]]/E310))</f>
        <v>-3.98233037666195E-3</v>
      </c>
    </row>
    <row r="312" spans="1:8" x14ac:dyDescent="0.3">
      <c r="A312" s="2">
        <v>43558</v>
      </c>
      <c r="B312" s="1">
        <v>30140</v>
      </c>
      <c r="C312" s="1">
        <v>30177.95</v>
      </c>
      <c r="D312" s="1">
        <v>29929.599999999999</v>
      </c>
      <c r="E312" s="1">
        <v>29969</v>
      </c>
      <c r="F312" s="1">
        <v>28648668</v>
      </c>
      <c r="G312" s="1">
        <v>1501.65</v>
      </c>
      <c r="H312" s="3">
        <f>IF(ISERR(LN(Table13624[[#This Row],[Close]]/E311)),"-",LN(Table13624[[#This Row],[Close]]/E311))</f>
        <v>-3.4692330124342671E-3</v>
      </c>
    </row>
    <row r="313" spans="1:8" x14ac:dyDescent="0.3">
      <c r="A313" s="2">
        <v>43559</v>
      </c>
      <c r="B313" s="1">
        <v>29980.6</v>
      </c>
      <c r="C313" s="1">
        <v>30078.35</v>
      </c>
      <c r="D313" s="1">
        <v>29907.35</v>
      </c>
      <c r="E313" s="1">
        <v>29998.7</v>
      </c>
      <c r="F313" s="1">
        <v>20403646</v>
      </c>
      <c r="G313" s="1">
        <v>1233.4000000000001</v>
      </c>
      <c r="H313" s="3">
        <f>IF(ISERR(LN(Table13624[[#This Row],[Close]]/E312)),"-",LN(Table13624[[#This Row],[Close]]/E312))</f>
        <v>9.9053331804820738E-4</v>
      </c>
    </row>
    <row r="314" spans="1:8" x14ac:dyDescent="0.3">
      <c r="A314" s="2">
        <v>43560</v>
      </c>
      <c r="B314" s="1">
        <v>30057.599999999999</v>
      </c>
      <c r="C314" s="1">
        <v>30100</v>
      </c>
      <c r="D314" s="1">
        <v>29801.1</v>
      </c>
      <c r="E314" s="1">
        <v>29869.15</v>
      </c>
      <c r="F314" s="1">
        <v>21563374</v>
      </c>
      <c r="G314" s="1">
        <v>1272.3699999999999</v>
      </c>
      <c r="H314" s="3">
        <f>IF(ISERR(LN(Table13624[[#This Row],[Close]]/E313)),"-",LN(Table13624[[#This Row],[Close]]/E313))</f>
        <v>-4.3278722122492806E-3</v>
      </c>
    </row>
    <row r="315" spans="1:8" x14ac:dyDescent="0.3">
      <c r="A315" s="2">
        <v>43563</v>
      </c>
      <c r="B315" s="1">
        <v>29934.65</v>
      </c>
      <c r="C315" s="1">
        <v>29986.15</v>
      </c>
      <c r="D315" s="1">
        <v>29731.25</v>
      </c>
      <c r="E315" s="1">
        <v>29804.45</v>
      </c>
      <c r="F315" s="1">
        <v>15017780</v>
      </c>
      <c r="G315" s="1">
        <v>991.8</v>
      </c>
      <c r="H315" s="3">
        <f>IF(ISERR(LN(Table13624[[#This Row],[Close]]/E314)),"-",LN(Table13624[[#This Row],[Close]]/E314))</f>
        <v>-2.1684639556818607E-3</v>
      </c>
    </row>
    <row r="316" spans="1:8" x14ac:dyDescent="0.3">
      <c r="A316" s="2">
        <v>43564</v>
      </c>
      <c r="B316" s="1">
        <v>29834</v>
      </c>
      <c r="C316" s="1">
        <v>30038.400000000001</v>
      </c>
      <c r="D316" s="1">
        <v>29787.3</v>
      </c>
      <c r="E316" s="1">
        <v>30019.25</v>
      </c>
      <c r="F316" s="1">
        <v>16200092</v>
      </c>
      <c r="G316" s="1">
        <v>998.18</v>
      </c>
      <c r="H316" s="3">
        <f>IF(ISERR(LN(Table13624[[#This Row],[Close]]/E315)),"-",LN(Table13624[[#This Row],[Close]]/E315))</f>
        <v>7.1811313268150302E-3</v>
      </c>
    </row>
    <row r="317" spans="1:8" x14ac:dyDescent="0.3">
      <c r="A317" s="2">
        <v>43565</v>
      </c>
      <c r="B317" s="1">
        <v>30052.3</v>
      </c>
      <c r="C317" s="1">
        <v>30133.65</v>
      </c>
      <c r="D317" s="1">
        <v>29948.85</v>
      </c>
      <c r="E317" s="1">
        <v>29994.95</v>
      </c>
      <c r="F317" s="1">
        <v>20128277</v>
      </c>
      <c r="G317" s="1">
        <v>1301.8800000000001</v>
      </c>
      <c r="H317" s="3">
        <f>IF(ISERR(LN(Table13624[[#This Row],[Close]]/E316)),"-",LN(Table13624[[#This Row],[Close]]/E316))</f>
        <v>-8.0980838961353585E-4</v>
      </c>
    </row>
    <row r="318" spans="1:8" x14ac:dyDescent="0.3">
      <c r="A318" s="2">
        <v>43566</v>
      </c>
      <c r="B318" s="1">
        <v>30034</v>
      </c>
      <c r="C318" s="1">
        <v>30203.5</v>
      </c>
      <c r="D318" s="1">
        <v>29998.3</v>
      </c>
      <c r="E318" s="1">
        <v>30151.15</v>
      </c>
      <c r="F318" s="1">
        <v>26697765</v>
      </c>
      <c r="G318" s="1">
        <v>1613.77</v>
      </c>
      <c r="H318" s="3">
        <f>IF(ISERR(LN(Table13624[[#This Row],[Close]]/E317)),"-",LN(Table13624[[#This Row],[Close]]/E317))</f>
        <v>5.1940309068391043E-3</v>
      </c>
    </row>
    <row r="319" spans="1:8" x14ac:dyDescent="0.3">
      <c r="A319" s="2">
        <v>43567</v>
      </c>
      <c r="B319" s="1">
        <v>30205.4</v>
      </c>
      <c r="C319" s="1">
        <v>30582.25</v>
      </c>
      <c r="D319" s="1">
        <v>30193.5</v>
      </c>
      <c r="E319" s="1">
        <v>30533.7</v>
      </c>
      <c r="F319" s="1">
        <v>36470890</v>
      </c>
      <c r="G319" s="1">
        <v>1758.68</v>
      </c>
      <c r="H319" s="3">
        <f>IF(ISERR(LN(Table13624[[#This Row],[Close]]/E318)),"-",LN(Table13624[[#This Row],[Close]]/E318))</f>
        <v>1.2607926607479593E-2</v>
      </c>
    </row>
    <row r="320" spans="1:8" x14ac:dyDescent="0.3">
      <c r="A320" s="2">
        <v>43570</v>
      </c>
      <c r="B320" s="1">
        <v>30670.35</v>
      </c>
      <c r="C320" s="1">
        <v>30751.7</v>
      </c>
      <c r="D320" s="1">
        <v>30455</v>
      </c>
      <c r="E320" s="1">
        <v>30547.4</v>
      </c>
      <c r="F320" s="1">
        <v>23623321</v>
      </c>
      <c r="G320" s="1">
        <v>1163.5999999999999</v>
      </c>
      <c r="H320" s="3">
        <f>IF(ISERR(LN(Table13624[[#This Row],[Close]]/E319)),"-",LN(Table13624[[#This Row],[Close]]/E319))</f>
        <v>4.4858393937675895E-4</v>
      </c>
    </row>
    <row r="321" spans="1:8" x14ac:dyDescent="0.3">
      <c r="A321" s="2">
        <v>43571</v>
      </c>
      <c r="B321" s="1">
        <v>30643.200000000001</v>
      </c>
      <c r="C321" s="1">
        <v>30828.1</v>
      </c>
      <c r="D321" s="1">
        <v>30578.75</v>
      </c>
      <c r="E321" s="1">
        <v>30742.6</v>
      </c>
      <c r="F321" s="1">
        <v>20683496</v>
      </c>
      <c r="G321" s="1">
        <v>1277.1500000000001</v>
      </c>
      <c r="H321" s="3">
        <f>IF(ISERR(LN(Table13624[[#This Row],[Close]]/E320)),"-",LN(Table13624[[#This Row],[Close]]/E320))</f>
        <v>6.3697392721953246E-3</v>
      </c>
    </row>
    <row r="322" spans="1:8" x14ac:dyDescent="0.3">
      <c r="A322" s="2">
        <v>43573</v>
      </c>
      <c r="B322" s="1">
        <v>30785.65</v>
      </c>
      <c r="C322" s="1">
        <v>30811.35</v>
      </c>
      <c r="D322" s="1">
        <v>30532.45</v>
      </c>
      <c r="E322" s="1">
        <v>30558.95</v>
      </c>
      <c r="F322" s="1">
        <v>22804409</v>
      </c>
      <c r="G322" s="1">
        <v>1314.08</v>
      </c>
      <c r="H322" s="3">
        <f>IF(ISERR(LN(Table13624[[#This Row],[Close]]/E321)),"-",LN(Table13624[[#This Row],[Close]]/E321))</f>
        <v>-5.9917098157624702E-3</v>
      </c>
    </row>
    <row r="323" spans="1:8" x14ac:dyDescent="0.3">
      <c r="A323" s="2">
        <v>43577</v>
      </c>
      <c r="B323" s="1">
        <v>30539.65</v>
      </c>
      <c r="C323" s="1">
        <v>30562.799999999999</v>
      </c>
      <c r="D323" s="1">
        <v>30365.1</v>
      </c>
      <c r="E323" s="1">
        <v>30418.1</v>
      </c>
      <c r="F323" s="1">
        <v>14106079</v>
      </c>
      <c r="G323" s="1">
        <v>782.63</v>
      </c>
      <c r="H323" s="3">
        <f>IF(ISERR(LN(Table13624[[#This Row],[Close]]/E322)),"-",LN(Table13624[[#This Row],[Close]]/E322))</f>
        <v>-4.6197790974095796E-3</v>
      </c>
    </row>
    <row r="324" spans="1:8" x14ac:dyDescent="0.3">
      <c r="A324" s="2">
        <v>43578</v>
      </c>
      <c r="B324" s="1">
        <v>30459.8</v>
      </c>
      <c r="C324" s="1">
        <v>30565.15</v>
      </c>
      <c r="D324" s="1">
        <v>30407.599999999999</v>
      </c>
      <c r="E324" s="1">
        <v>30495.05</v>
      </c>
      <c r="F324" s="1">
        <v>19629974</v>
      </c>
      <c r="G324" s="1">
        <v>1031.3900000000001</v>
      </c>
      <c r="H324" s="3">
        <f>IF(ISERR(LN(Table13624[[#This Row],[Close]]/E323)),"-",LN(Table13624[[#This Row],[Close]]/E323))</f>
        <v>2.5265493882316147E-3</v>
      </c>
    </row>
    <row r="325" spans="1:8" x14ac:dyDescent="0.3">
      <c r="A325" s="2">
        <v>43579</v>
      </c>
      <c r="B325" s="1">
        <v>30493.45</v>
      </c>
      <c r="C325" s="1">
        <v>30678.75</v>
      </c>
      <c r="D325" s="1">
        <v>30247.75</v>
      </c>
      <c r="E325" s="1">
        <v>30631.25</v>
      </c>
      <c r="F325" s="1">
        <v>29832006</v>
      </c>
      <c r="G325" s="1">
        <v>1312.08</v>
      </c>
      <c r="H325" s="3">
        <f>IF(ISERR(LN(Table13624[[#This Row],[Close]]/E324)),"-",LN(Table13624[[#This Row],[Close]]/E324))</f>
        <v>4.4563543155936962E-3</v>
      </c>
    </row>
    <row r="326" spans="1:8" x14ac:dyDescent="0.3">
      <c r="A326" s="2">
        <v>43580</v>
      </c>
      <c r="B326" s="1">
        <v>30686.95</v>
      </c>
      <c r="C326" s="1">
        <v>30786.15</v>
      </c>
      <c r="D326" s="1">
        <v>30312.2</v>
      </c>
      <c r="E326" s="1">
        <v>30371.3</v>
      </c>
      <c r="F326" s="1">
        <v>38457309</v>
      </c>
      <c r="G326" s="1">
        <v>1781.59</v>
      </c>
      <c r="H326" s="3">
        <f>IF(ISERR(LN(Table13624[[#This Row],[Close]]/E325)),"-",LN(Table13624[[#This Row],[Close]]/E325))</f>
        <v>-8.5226461341222932E-3</v>
      </c>
    </row>
    <row r="327" spans="1:8" x14ac:dyDescent="0.3">
      <c r="A327" s="2">
        <v>43581</v>
      </c>
      <c r="B327" s="1">
        <v>30446.1</v>
      </c>
      <c r="C327" s="1">
        <v>30511.35</v>
      </c>
      <c r="D327" s="1">
        <v>30298.35</v>
      </c>
      <c r="E327" s="1">
        <v>30440.75</v>
      </c>
      <c r="F327" s="1">
        <v>14392110</v>
      </c>
      <c r="G327" s="1">
        <v>860.8</v>
      </c>
      <c r="H327" s="3">
        <f>IF(ISERR(LN(Table13624[[#This Row],[Close]]/E326)),"-",LN(Table13624[[#This Row],[Close]]/E326))</f>
        <v>2.2840877817379554E-3</v>
      </c>
    </row>
    <row r="328" spans="1:8" x14ac:dyDescent="0.3">
      <c r="A328" s="2">
        <v>43585</v>
      </c>
      <c r="B328" s="1">
        <v>30442.45</v>
      </c>
      <c r="C328" s="1">
        <v>30628.75</v>
      </c>
      <c r="D328" s="1">
        <v>30255.1</v>
      </c>
      <c r="E328" s="1">
        <v>30336.9</v>
      </c>
      <c r="F328" s="1">
        <v>24101454</v>
      </c>
      <c r="G328" s="1">
        <v>1291.6400000000001</v>
      </c>
      <c r="H328" s="3">
        <f>IF(ISERR(LN(Table13624[[#This Row],[Close]]/E327)),"-",LN(Table13624[[#This Row],[Close]]/E327))</f>
        <v>-3.4173779692839037E-3</v>
      </c>
    </row>
    <row r="329" spans="1:8" x14ac:dyDescent="0.3">
      <c r="A329" s="2">
        <v>43587</v>
      </c>
      <c r="B329" s="1">
        <v>30349.5</v>
      </c>
      <c r="C329" s="1">
        <v>30442.6</v>
      </c>
      <c r="D329" s="1">
        <v>30030.25</v>
      </c>
      <c r="E329" s="1">
        <v>30091.25</v>
      </c>
      <c r="F329" s="1">
        <v>31138750</v>
      </c>
      <c r="G329" s="1">
        <v>1846.78</v>
      </c>
      <c r="H329" s="3">
        <f>IF(ISERR(LN(Table13624[[#This Row],[Close]]/E328)),"-",LN(Table13624[[#This Row],[Close]]/E328))</f>
        <v>-8.1303615344000112E-3</v>
      </c>
    </row>
    <row r="330" spans="1:8" x14ac:dyDescent="0.3">
      <c r="A330" s="2">
        <v>43588</v>
      </c>
      <c r="B330" s="1">
        <v>30026</v>
      </c>
      <c r="C330" s="1">
        <v>30063.4</v>
      </c>
      <c r="D330" s="1">
        <v>29688.15</v>
      </c>
      <c r="E330" s="1">
        <v>29750.55</v>
      </c>
      <c r="F330" s="1">
        <v>25929607</v>
      </c>
      <c r="G330" s="1">
        <v>1890.44</v>
      </c>
      <c r="H330" s="3">
        <f>IF(ISERR(LN(Table13624[[#This Row],[Close]]/E329)),"-",LN(Table13624[[#This Row],[Close]]/E329))</f>
        <v>-1.1386812603945281E-2</v>
      </c>
    </row>
    <row r="331" spans="1:8" x14ac:dyDescent="0.3">
      <c r="A331" s="2">
        <v>43591</v>
      </c>
      <c r="B331" s="1">
        <v>29677.05</v>
      </c>
      <c r="C331" s="1">
        <v>29677.05</v>
      </c>
      <c r="D331" s="1">
        <v>29371.1</v>
      </c>
      <c r="E331" s="1">
        <v>29575.85</v>
      </c>
      <c r="F331" s="1">
        <v>19977935</v>
      </c>
      <c r="G331" s="1">
        <v>1402.04</v>
      </c>
      <c r="H331" s="3">
        <f>IF(ISERR(LN(Table13624[[#This Row],[Close]]/E330)),"-",LN(Table13624[[#This Row],[Close]]/E330))</f>
        <v>-5.8894692739774983E-3</v>
      </c>
    </row>
    <row r="332" spans="1:8" x14ac:dyDescent="0.3">
      <c r="A332" s="2">
        <v>43592</v>
      </c>
      <c r="B332" s="1">
        <v>29742.45</v>
      </c>
      <c r="C332" s="1">
        <v>29910.75</v>
      </c>
      <c r="D332" s="1">
        <v>29521</v>
      </c>
      <c r="E332" s="1">
        <v>29557.05</v>
      </c>
      <c r="F332" s="1">
        <v>40204807</v>
      </c>
      <c r="G332" s="1">
        <v>2198.39</v>
      </c>
      <c r="H332" s="3">
        <f>IF(ISERR(LN(Table13624[[#This Row],[Close]]/E331)),"-",LN(Table13624[[#This Row],[Close]]/E331))</f>
        <v>-6.3585586478670595E-4</v>
      </c>
    </row>
    <row r="333" spans="1:8" x14ac:dyDescent="0.3">
      <c r="A333" s="2">
        <v>43593</v>
      </c>
      <c r="B333" s="1">
        <v>29480.7</v>
      </c>
      <c r="C333" s="1">
        <v>29587.45</v>
      </c>
      <c r="D333" s="1">
        <v>29310.400000000001</v>
      </c>
      <c r="E333" s="1">
        <v>29395.7</v>
      </c>
      <c r="F333" s="1">
        <v>26240056</v>
      </c>
      <c r="G333" s="1">
        <v>1432.1</v>
      </c>
      <c r="H333" s="3">
        <f>IF(ISERR(LN(Table13624[[#This Row],[Close]]/E332)),"-",LN(Table13624[[#This Row],[Close]]/E332))</f>
        <v>-5.4738889325260118E-3</v>
      </c>
    </row>
    <row r="334" spans="1:8" x14ac:dyDescent="0.3">
      <c r="A334" s="2">
        <v>43594</v>
      </c>
      <c r="B334" s="1">
        <v>29296.05</v>
      </c>
      <c r="C334" s="1">
        <v>29550.6</v>
      </c>
      <c r="D334" s="1">
        <v>29217.05</v>
      </c>
      <c r="E334" s="1">
        <v>29474.799999999999</v>
      </c>
      <c r="F334" s="1">
        <v>20225348</v>
      </c>
      <c r="G334" s="1">
        <v>1098.73</v>
      </c>
      <c r="H334" s="3">
        <f>IF(ISERR(LN(Table13624[[#This Row],[Close]]/E333)),"-",LN(Table13624[[#This Row],[Close]]/E333))</f>
        <v>2.6872558446312754E-3</v>
      </c>
    </row>
    <row r="335" spans="1:8" x14ac:dyDescent="0.3">
      <c r="A335" s="2">
        <v>43595</v>
      </c>
      <c r="B335" s="1">
        <v>29505.3</v>
      </c>
      <c r="C335" s="1">
        <v>29533.3</v>
      </c>
      <c r="D335" s="1">
        <v>29257.200000000001</v>
      </c>
      <c r="E335" s="1">
        <v>29359.05</v>
      </c>
      <c r="F335" s="1">
        <v>18436110</v>
      </c>
      <c r="G335" s="1">
        <v>1070.1400000000001</v>
      </c>
      <c r="H335" s="3">
        <f>IF(ISERR(LN(Table13624[[#This Row],[Close]]/E334)),"-",LN(Table13624[[#This Row],[Close]]/E334))</f>
        <v>-3.9348147144594734E-3</v>
      </c>
    </row>
    <row r="336" spans="1:8" x14ac:dyDescent="0.3">
      <c r="A336" s="2">
        <v>43598</v>
      </c>
      <c r="B336" s="1">
        <v>29295.95</v>
      </c>
      <c r="C336" s="1">
        <v>29658.55</v>
      </c>
      <c r="D336" s="1">
        <v>28988.55</v>
      </c>
      <c r="E336" s="1">
        <v>29061</v>
      </c>
      <c r="F336" s="1">
        <v>48698880</v>
      </c>
      <c r="G336" s="1">
        <v>1901.43</v>
      </c>
      <c r="H336" s="3">
        <f>IF(ISERR(LN(Table13624[[#This Row],[Close]]/E335)),"-",LN(Table13624[[#This Row],[Close]]/E335))</f>
        <v>-1.0203777162231009E-2</v>
      </c>
    </row>
    <row r="337" spans="1:8" x14ac:dyDescent="0.3">
      <c r="A337" s="2">
        <v>43599</v>
      </c>
      <c r="B337" s="1">
        <v>29105.3</v>
      </c>
      <c r="C337" s="1">
        <v>29406.65</v>
      </c>
      <c r="D337" s="1">
        <v>28996.2</v>
      </c>
      <c r="E337" s="1">
        <v>29235.1</v>
      </c>
      <c r="F337" s="1">
        <v>36928697</v>
      </c>
      <c r="G337" s="1">
        <v>1673.87</v>
      </c>
      <c r="H337" s="3">
        <f>IF(ISERR(LN(Table13624[[#This Row],[Close]]/E336)),"-",LN(Table13624[[#This Row],[Close]]/E336))</f>
        <v>5.9729730669770614E-3</v>
      </c>
    </row>
    <row r="338" spans="1:8" x14ac:dyDescent="0.3">
      <c r="A338" s="2">
        <v>43600</v>
      </c>
      <c r="B338" s="1">
        <v>29361</v>
      </c>
      <c r="C338" s="1">
        <v>29368.75</v>
      </c>
      <c r="D338" s="1">
        <v>29118.55</v>
      </c>
      <c r="E338" s="1">
        <v>29185.1</v>
      </c>
      <c r="F338" s="1">
        <v>36347341</v>
      </c>
      <c r="G338" s="1">
        <v>1983.48</v>
      </c>
      <c r="H338" s="3">
        <f>IF(ISERR(LN(Table13624[[#This Row],[Close]]/E337)),"-",LN(Table13624[[#This Row],[Close]]/E337))</f>
        <v>-1.7117371117700904E-3</v>
      </c>
    </row>
    <row r="339" spans="1:8" x14ac:dyDescent="0.3">
      <c r="A339" s="2">
        <v>43601</v>
      </c>
      <c r="B339" s="1">
        <v>29258.799999999999</v>
      </c>
      <c r="C339" s="1">
        <v>29344.2</v>
      </c>
      <c r="D339" s="1">
        <v>29032.1</v>
      </c>
      <c r="E339" s="1">
        <v>29228.7</v>
      </c>
      <c r="F339" s="1">
        <v>45065053</v>
      </c>
      <c r="G339" s="1">
        <v>1732.23</v>
      </c>
      <c r="H339" s="3">
        <f>IF(ISERR(LN(Table13624[[#This Row],[Close]]/E338)),"-",LN(Table13624[[#This Row],[Close]]/E338))</f>
        <v>1.4927982119530819E-3</v>
      </c>
    </row>
    <row r="340" spans="1:8" x14ac:dyDescent="0.3">
      <c r="A340" s="2">
        <v>43602</v>
      </c>
      <c r="B340" s="1">
        <v>29251.7</v>
      </c>
      <c r="C340" s="1">
        <v>30002.45</v>
      </c>
      <c r="D340" s="1">
        <v>29250.9</v>
      </c>
      <c r="E340" s="1">
        <v>29962.15</v>
      </c>
      <c r="F340" s="1">
        <v>46727172</v>
      </c>
      <c r="G340" s="1">
        <v>2153.7399999999998</v>
      </c>
      <c r="H340" s="3">
        <f>IF(ISERR(LN(Table13624[[#This Row],[Close]]/E339)),"-",LN(Table13624[[#This Row],[Close]]/E339))</f>
        <v>2.4783815144506824E-2</v>
      </c>
    </row>
    <row r="341" spans="1:8" x14ac:dyDescent="0.3">
      <c r="A341" s="2">
        <v>43605</v>
      </c>
      <c r="B341" s="1">
        <v>30447.05</v>
      </c>
      <c r="C341" s="1">
        <v>30592.85</v>
      </c>
      <c r="D341" s="1">
        <v>30055.5</v>
      </c>
      <c r="E341" s="1">
        <v>30547.65</v>
      </c>
      <c r="F341" s="1">
        <v>33027463</v>
      </c>
      <c r="G341" s="1">
        <v>1688.54</v>
      </c>
      <c r="H341" s="3">
        <f>IF(ISERR(LN(Table13624[[#This Row],[Close]]/E340)),"-",LN(Table13624[[#This Row],[Close]]/E340))</f>
        <v>1.9352841157925342E-2</v>
      </c>
    </row>
    <row r="342" spans="1:8" x14ac:dyDescent="0.3">
      <c r="A342" s="2">
        <v>43606</v>
      </c>
      <c r="B342" s="1">
        <v>30557.65</v>
      </c>
      <c r="C342" s="1">
        <v>30824.95</v>
      </c>
      <c r="D342" s="1">
        <v>30491.3</v>
      </c>
      <c r="E342" s="1">
        <v>30537.9</v>
      </c>
      <c r="F342" s="1">
        <v>32762161</v>
      </c>
      <c r="G342" s="1">
        <v>2002.4</v>
      </c>
      <c r="H342" s="3">
        <f>IF(ISERR(LN(Table13624[[#This Row],[Close]]/E341)),"-",LN(Table13624[[#This Row],[Close]]/E341))</f>
        <v>-3.192244346755016E-4</v>
      </c>
    </row>
    <row r="343" spans="1:8" x14ac:dyDescent="0.3">
      <c r="A343" s="2">
        <v>43607</v>
      </c>
      <c r="B343" s="1">
        <v>30459.65</v>
      </c>
      <c r="C343" s="1">
        <v>30459.65</v>
      </c>
      <c r="D343" s="1">
        <v>30064.25</v>
      </c>
      <c r="E343" s="1">
        <v>30247.65</v>
      </c>
      <c r="F343" s="1">
        <v>27293137</v>
      </c>
      <c r="G343" s="1">
        <v>1383.56</v>
      </c>
      <c r="H343" s="3">
        <f>IF(ISERR(LN(Table13624[[#This Row],[Close]]/E342)),"-",LN(Table13624[[#This Row],[Close]]/E342))</f>
        <v>-9.5500396385465435E-3</v>
      </c>
    </row>
    <row r="344" spans="1:8" x14ac:dyDescent="0.3">
      <c r="A344" s="2">
        <v>43608</v>
      </c>
      <c r="B344" s="1">
        <v>30609.65</v>
      </c>
      <c r="C344" s="1">
        <v>30664</v>
      </c>
      <c r="D344" s="1">
        <v>29630.799999999999</v>
      </c>
      <c r="E344" s="1">
        <v>29723.8</v>
      </c>
      <c r="F344" s="1">
        <v>45616577</v>
      </c>
      <c r="G344" s="1">
        <v>1967.24</v>
      </c>
      <c r="H344" s="3">
        <f>IF(ISERR(LN(Table13624[[#This Row],[Close]]/E343)),"-",LN(Table13624[[#This Row],[Close]]/E343))</f>
        <v>-1.7470423805647776E-2</v>
      </c>
    </row>
    <row r="345" spans="1:8" x14ac:dyDescent="0.3">
      <c r="A345" s="2">
        <v>43609</v>
      </c>
      <c r="B345" s="1">
        <v>29889.8</v>
      </c>
      <c r="C345" s="1">
        <v>30038.3</v>
      </c>
      <c r="D345" s="1">
        <v>29606.85</v>
      </c>
      <c r="E345" s="1">
        <v>29965.4</v>
      </c>
      <c r="F345" s="1">
        <v>29148853</v>
      </c>
      <c r="G345" s="1">
        <v>1604.69</v>
      </c>
      <c r="H345" s="3">
        <f>IF(ISERR(LN(Table13624[[#This Row],[Close]]/E344)),"-",LN(Table13624[[#This Row],[Close]]/E344))</f>
        <v>8.0953110250312193E-3</v>
      </c>
    </row>
    <row r="346" spans="1:8" x14ac:dyDescent="0.3">
      <c r="A346" s="2">
        <v>43612</v>
      </c>
      <c r="B346" s="1">
        <v>29994.05</v>
      </c>
      <c r="C346" s="1">
        <v>30129.3</v>
      </c>
      <c r="D346" s="1">
        <v>29948.9</v>
      </c>
      <c r="E346" s="1">
        <v>30105.4</v>
      </c>
      <c r="F346" s="1">
        <v>21432272</v>
      </c>
      <c r="G346" s="1">
        <v>1273.17</v>
      </c>
      <c r="H346" s="3">
        <f>IF(ISERR(LN(Table13624[[#This Row],[Close]]/E345)),"-",LN(Table13624[[#This Row],[Close]]/E345))</f>
        <v>4.661174929461478E-3</v>
      </c>
    </row>
    <row r="347" spans="1:8" x14ac:dyDescent="0.3">
      <c r="A347" s="2">
        <v>43613</v>
      </c>
      <c r="B347" s="1">
        <v>30194.45</v>
      </c>
      <c r="C347" s="1">
        <v>30223.55</v>
      </c>
      <c r="D347" s="1">
        <v>29997.1</v>
      </c>
      <c r="E347" s="1">
        <v>30068.95</v>
      </c>
      <c r="F347" s="1">
        <v>36831783</v>
      </c>
      <c r="G347" s="1">
        <v>1993.08</v>
      </c>
      <c r="H347" s="3">
        <f>IF(ISERR(LN(Table13624[[#This Row],[Close]]/E346)),"-",LN(Table13624[[#This Row],[Close]]/E346))</f>
        <v>-1.211479790245775E-3</v>
      </c>
    </row>
    <row r="348" spans="1:8" x14ac:dyDescent="0.3">
      <c r="A348" s="2">
        <v>43614</v>
      </c>
      <c r="B348" s="1">
        <v>30073.599999999999</v>
      </c>
      <c r="C348" s="1">
        <v>30207.75</v>
      </c>
      <c r="D348" s="1">
        <v>29960.799999999999</v>
      </c>
      <c r="E348" s="1">
        <v>30014.2</v>
      </c>
      <c r="F348" s="1">
        <v>18426320</v>
      </c>
      <c r="G348" s="1">
        <v>945.3</v>
      </c>
      <c r="H348" s="3">
        <f>IF(ISERR(LN(Table13624[[#This Row],[Close]]/E347)),"-",LN(Table13624[[#This Row],[Close]]/E347))</f>
        <v>-1.8224748587234111E-3</v>
      </c>
    </row>
    <row r="349" spans="1:8" x14ac:dyDescent="0.3">
      <c r="A349" s="2">
        <v>43615</v>
      </c>
      <c r="B349" s="1">
        <v>30055.7</v>
      </c>
      <c r="C349" s="1">
        <v>30124.799999999999</v>
      </c>
      <c r="D349" s="1">
        <v>29974.9</v>
      </c>
      <c r="E349" s="1">
        <v>30002.400000000001</v>
      </c>
      <c r="F349" s="1">
        <v>24842085</v>
      </c>
      <c r="G349" s="1">
        <v>1314.3</v>
      </c>
      <c r="H349" s="3">
        <f>IF(ISERR(LN(Table13624[[#This Row],[Close]]/E348)),"-",LN(Table13624[[#This Row],[Close]]/E348))</f>
        <v>-3.9322454627717049E-4</v>
      </c>
    </row>
    <row r="350" spans="1:8" x14ac:dyDescent="0.3">
      <c r="A350" s="2">
        <v>43616</v>
      </c>
      <c r="B350" s="1">
        <v>30060.95</v>
      </c>
      <c r="C350" s="1">
        <v>30316.75</v>
      </c>
      <c r="D350" s="1">
        <v>29756.400000000001</v>
      </c>
      <c r="E350" s="1">
        <v>29850.400000000001</v>
      </c>
      <c r="F350" s="1">
        <v>48777826</v>
      </c>
      <c r="G350" s="1">
        <v>2171.12</v>
      </c>
      <c r="H350" s="3">
        <f>IF(ISERR(LN(Table13624[[#This Row],[Close]]/E349)),"-",LN(Table13624[[#This Row],[Close]]/E349))</f>
        <v>-5.0791383784902291E-3</v>
      </c>
    </row>
    <row r="351" spans="1:8" x14ac:dyDescent="0.3">
      <c r="A351" s="2">
        <v>43619</v>
      </c>
      <c r="B351" s="1">
        <v>30019.95</v>
      </c>
      <c r="C351" s="1">
        <v>30313.35</v>
      </c>
      <c r="D351" s="1">
        <v>29956.3</v>
      </c>
      <c r="E351" s="1">
        <v>30278.75</v>
      </c>
      <c r="F351" s="1">
        <v>38563328</v>
      </c>
      <c r="G351" s="1">
        <v>1965.63</v>
      </c>
      <c r="H351" s="3">
        <f>IF(ISERR(LN(Table13624[[#This Row],[Close]]/E350)),"-",LN(Table13624[[#This Row],[Close]]/E350))</f>
        <v>1.4247906259468613E-2</v>
      </c>
    </row>
    <row r="352" spans="1:8" x14ac:dyDescent="0.3">
      <c r="A352" s="2">
        <v>43620</v>
      </c>
      <c r="B352" s="1">
        <v>30254.1</v>
      </c>
      <c r="C352" s="1">
        <v>30339.95</v>
      </c>
      <c r="D352" s="1">
        <v>30150.75</v>
      </c>
      <c r="E352" s="1">
        <v>30197.95</v>
      </c>
      <c r="F352" s="1">
        <v>36086791</v>
      </c>
      <c r="G352" s="1">
        <v>1617.07</v>
      </c>
      <c r="H352" s="3">
        <f>IF(ISERR(LN(Table13624[[#This Row],[Close]]/E351)),"-",LN(Table13624[[#This Row],[Close]]/E351))</f>
        <v>-2.6721050611879151E-3</v>
      </c>
    </row>
    <row r="353" spans="1:8" x14ac:dyDescent="0.3">
      <c r="A353" s="2">
        <v>43622</v>
      </c>
      <c r="B353" s="1">
        <v>30313.1</v>
      </c>
      <c r="C353" s="1">
        <v>30375</v>
      </c>
      <c r="D353" s="1">
        <v>30010.1</v>
      </c>
      <c r="E353" s="1">
        <v>30057.4</v>
      </c>
      <c r="F353" s="1">
        <v>28037466</v>
      </c>
      <c r="G353" s="1">
        <v>1489.63</v>
      </c>
      <c r="H353" s="3">
        <f>IF(ISERR(LN(Table13624[[#This Row],[Close]]/E352)),"-",LN(Table13624[[#This Row],[Close]]/E352))</f>
        <v>-4.6651543773900944E-3</v>
      </c>
    </row>
    <row r="354" spans="1:8" x14ac:dyDescent="0.3">
      <c r="A354" s="2">
        <v>43623</v>
      </c>
      <c r="B354" s="1">
        <v>30098.1</v>
      </c>
      <c r="C354" s="1">
        <v>30110.9</v>
      </c>
      <c r="D354" s="1">
        <v>29793.599999999999</v>
      </c>
      <c r="E354" s="1">
        <v>29971.45</v>
      </c>
      <c r="F354" s="1">
        <v>20464421</v>
      </c>
      <c r="G354" s="1">
        <v>984.31</v>
      </c>
      <c r="H354" s="3">
        <f>IF(ISERR(LN(Table13624[[#This Row],[Close]]/E353)),"-",LN(Table13624[[#This Row],[Close]]/E353))</f>
        <v>-2.8636250314635807E-3</v>
      </c>
    </row>
    <row r="355" spans="1:8" x14ac:dyDescent="0.3">
      <c r="A355" s="2">
        <v>43626</v>
      </c>
      <c r="B355" s="1">
        <v>30161.4</v>
      </c>
      <c r="C355" s="1">
        <v>30437.25</v>
      </c>
      <c r="D355" s="1">
        <v>30117.599999999999</v>
      </c>
      <c r="E355" s="1">
        <v>30360.9</v>
      </c>
      <c r="F355" s="1">
        <v>22483520</v>
      </c>
      <c r="G355" s="1">
        <v>1228.01</v>
      </c>
      <c r="H355" s="3">
        <f>IF(ISERR(LN(Table13624[[#This Row],[Close]]/E354)),"-",LN(Table13624[[#This Row],[Close]]/E354))</f>
        <v>1.2910334483558553E-2</v>
      </c>
    </row>
    <row r="356" spans="1:8" x14ac:dyDescent="0.3">
      <c r="A356" s="2">
        <v>43627</v>
      </c>
      <c r="B356" s="1">
        <v>30459.55</v>
      </c>
      <c r="C356" s="1">
        <v>30466.9</v>
      </c>
      <c r="D356" s="1">
        <v>30267.3</v>
      </c>
      <c r="E356" s="1">
        <v>30311.3</v>
      </c>
      <c r="F356" s="1">
        <v>20035966</v>
      </c>
      <c r="G356" s="1">
        <v>1126.6300000000001</v>
      </c>
      <c r="H356" s="3">
        <f>IF(ISERR(LN(Table13624[[#This Row],[Close]]/E355)),"-",LN(Table13624[[#This Row],[Close]]/E355))</f>
        <v>-1.6350160715961958E-3</v>
      </c>
    </row>
    <row r="357" spans="1:8" x14ac:dyDescent="0.3">
      <c r="A357" s="2">
        <v>43628</v>
      </c>
      <c r="B357" s="1">
        <v>30351</v>
      </c>
      <c r="C357" s="1">
        <v>30433</v>
      </c>
      <c r="D357" s="1">
        <v>30156.9</v>
      </c>
      <c r="E357" s="1">
        <v>30379.25</v>
      </c>
      <c r="F357" s="1">
        <v>17450219</v>
      </c>
      <c r="G357" s="1">
        <v>900.9</v>
      </c>
      <c r="H357" s="3">
        <f>IF(ISERR(LN(Table13624[[#This Row],[Close]]/E356)),"-",LN(Table13624[[#This Row],[Close]]/E356))</f>
        <v>2.2392292833928696E-3</v>
      </c>
    </row>
    <row r="358" spans="1:8" x14ac:dyDescent="0.3">
      <c r="A358" s="2">
        <v>43629</v>
      </c>
      <c r="B358" s="1">
        <v>30351.5</v>
      </c>
      <c r="C358" s="1">
        <v>30389.7</v>
      </c>
      <c r="D358" s="1">
        <v>30162.6</v>
      </c>
      <c r="E358" s="1">
        <v>30354.55</v>
      </c>
      <c r="F358" s="1">
        <v>14875584</v>
      </c>
      <c r="G358" s="1">
        <v>795.82</v>
      </c>
      <c r="H358" s="3">
        <f>IF(ISERR(LN(Table13624[[#This Row],[Close]]/E357)),"-",LN(Table13624[[#This Row],[Close]]/E357))</f>
        <v>-8.1338567195812458E-4</v>
      </c>
    </row>
    <row r="359" spans="1:8" x14ac:dyDescent="0.3">
      <c r="A359" s="2">
        <v>43630</v>
      </c>
      <c r="B359" s="1">
        <v>30313.95</v>
      </c>
      <c r="C359" s="1">
        <v>30356</v>
      </c>
      <c r="D359" s="1">
        <v>29897.5</v>
      </c>
      <c r="E359" s="1">
        <v>29966.1</v>
      </c>
      <c r="F359" s="1">
        <v>16180099</v>
      </c>
      <c r="G359" s="1">
        <v>867.27</v>
      </c>
      <c r="H359" s="3">
        <f>IF(ISERR(LN(Table13624[[#This Row],[Close]]/E358)),"-",LN(Table13624[[#This Row],[Close]]/E358))</f>
        <v>-1.2879681165878129E-2</v>
      </c>
    </row>
    <row r="360" spans="1:8" x14ac:dyDescent="0.3">
      <c r="A360" s="2">
        <v>43633</v>
      </c>
      <c r="B360" s="1">
        <v>30019.4</v>
      </c>
      <c r="C360" s="1">
        <v>30020.55</v>
      </c>
      <c r="D360" s="1">
        <v>29657.25</v>
      </c>
      <c r="E360" s="1">
        <v>29703.9</v>
      </c>
      <c r="F360" s="1">
        <v>19005568</v>
      </c>
      <c r="G360" s="1">
        <v>947.87</v>
      </c>
      <c r="H360" s="3">
        <f>IF(ISERR(LN(Table13624[[#This Row],[Close]]/E359)),"-",LN(Table13624[[#This Row],[Close]]/E359))</f>
        <v>-8.7883924116291014E-3</v>
      </c>
    </row>
    <row r="361" spans="1:8" x14ac:dyDescent="0.3">
      <c r="A361" s="2">
        <v>43634</v>
      </c>
      <c r="B361" s="1">
        <v>29706.3</v>
      </c>
      <c r="C361" s="1">
        <v>29733.55</v>
      </c>
      <c r="D361" s="1">
        <v>29409.85</v>
      </c>
      <c r="E361" s="1">
        <v>29580.75</v>
      </c>
      <c r="F361" s="1">
        <v>29398576</v>
      </c>
      <c r="G361" s="1">
        <v>1579.18</v>
      </c>
      <c r="H361" s="3">
        <f>IF(ISERR(LN(Table13624[[#This Row],[Close]]/E360)),"-",LN(Table13624[[#This Row],[Close]]/E360))</f>
        <v>-4.154538388356604E-3</v>
      </c>
    </row>
    <row r="362" spans="1:8" x14ac:dyDescent="0.3">
      <c r="A362" s="2">
        <v>43635</v>
      </c>
      <c r="B362" s="1">
        <v>29657.5</v>
      </c>
      <c r="C362" s="1">
        <v>29789.8</v>
      </c>
      <c r="D362" s="1">
        <v>29473.35</v>
      </c>
      <c r="E362" s="1">
        <v>29585.4</v>
      </c>
      <c r="F362" s="1">
        <v>19741541</v>
      </c>
      <c r="G362" s="1">
        <v>950.38</v>
      </c>
      <c r="H362" s="3">
        <f>IF(ISERR(LN(Table13624[[#This Row],[Close]]/E361)),"-",LN(Table13624[[#This Row],[Close]]/E361))</f>
        <v>1.5718447151209103E-4</v>
      </c>
    </row>
    <row r="363" spans="1:8" x14ac:dyDescent="0.3">
      <c r="A363" s="2">
        <v>43636</v>
      </c>
      <c r="B363" s="1">
        <v>29467.15</v>
      </c>
      <c r="C363" s="1">
        <v>29702.85</v>
      </c>
      <c r="D363" s="1">
        <v>29357.1</v>
      </c>
      <c r="E363" s="1">
        <v>29651.45</v>
      </c>
      <c r="F363" s="1">
        <v>22642382</v>
      </c>
      <c r="G363" s="1">
        <v>1043.21</v>
      </c>
      <c r="H363" s="3">
        <f>IF(ISERR(LN(Table13624[[#This Row],[Close]]/E362)),"-",LN(Table13624[[#This Row],[Close]]/E362))</f>
        <v>2.2300317242543526E-3</v>
      </c>
    </row>
    <row r="364" spans="1:8" x14ac:dyDescent="0.3">
      <c r="A364" s="2">
        <v>43637</v>
      </c>
      <c r="B364" s="1">
        <v>29642.799999999999</v>
      </c>
      <c r="C364" s="1">
        <v>29665.7</v>
      </c>
      <c r="D364" s="1">
        <v>29388.5</v>
      </c>
      <c r="E364" s="1">
        <v>29423.85</v>
      </c>
      <c r="F364" s="1">
        <v>37626684</v>
      </c>
      <c r="G364" s="1">
        <v>1870.56</v>
      </c>
      <c r="H364" s="3">
        <f>IF(ISERR(LN(Table13624[[#This Row],[Close]]/E363)),"-",LN(Table13624[[#This Row],[Close]]/E363))</f>
        <v>-7.7054581568735308E-3</v>
      </c>
    </row>
    <row r="365" spans="1:8" x14ac:dyDescent="0.3">
      <c r="A365" s="2">
        <v>43640</v>
      </c>
      <c r="B365" s="1">
        <v>29440.7</v>
      </c>
      <c r="C365" s="1">
        <v>29625.5</v>
      </c>
      <c r="D365" s="1">
        <v>29406.85</v>
      </c>
      <c r="E365" s="1">
        <v>29464.2</v>
      </c>
      <c r="F365" s="1">
        <v>41483451</v>
      </c>
      <c r="G365" s="1">
        <v>1548.66</v>
      </c>
      <c r="H365" s="3">
        <f>IF(ISERR(LN(Table13624[[#This Row],[Close]]/E364)),"-",LN(Table13624[[#This Row],[Close]]/E364))</f>
        <v>1.370397094647854E-3</v>
      </c>
    </row>
    <row r="366" spans="1:8" x14ac:dyDescent="0.3">
      <c r="A366" s="2">
        <v>43641</v>
      </c>
      <c r="B366" s="1">
        <v>29424.85</v>
      </c>
      <c r="C366" s="1">
        <v>29618.6</v>
      </c>
      <c r="D366" s="1">
        <v>29285.65</v>
      </c>
      <c r="E366" s="1">
        <v>29552.6</v>
      </c>
      <c r="F366" s="1">
        <v>33851661</v>
      </c>
      <c r="G366" s="1">
        <v>1387.56</v>
      </c>
      <c r="H366" s="3">
        <f>IF(ISERR(LN(Table13624[[#This Row],[Close]]/E365)),"-",LN(Table13624[[#This Row],[Close]]/E365))</f>
        <v>2.9957593808097815E-3</v>
      </c>
    </row>
    <row r="367" spans="1:8" x14ac:dyDescent="0.3">
      <c r="A367" s="2">
        <v>43642</v>
      </c>
      <c r="B367" s="1">
        <v>29508.05</v>
      </c>
      <c r="C367" s="1">
        <v>29634.5</v>
      </c>
      <c r="D367" s="1">
        <v>29440.85</v>
      </c>
      <c r="E367" s="1">
        <v>29524.1</v>
      </c>
      <c r="F367" s="1" t="s">
        <v>22</v>
      </c>
      <c r="G367" s="1" t="s">
        <v>22</v>
      </c>
      <c r="H367" s="3">
        <f>IF(ISERR(LN(Table13624[[#This Row],[Close]]/E366)),"-",LN(Table13624[[#This Row],[Close]]/E366))</f>
        <v>-9.6484746815443559E-4</v>
      </c>
    </row>
    <row r="368" spans="1:8" x14ac:dyDescent="0.3">
      <c r="A368" s="2">
        <v>43643</v>
      </c>
      <c r="B368" s="1">
        <v>29591.25</v>
      </c>
      <c r="C368" s="1">
        <v>29668.799999999999</v>
      </c>
      <c r="D368" s="1">
        <v>29429.95</v>
      </c>
      <c r="E368" s="1">
        <v>29486.799999999999</v>
      </c>
      <c r="F368" s="1">
        <v>39820803</v>
      </c>
      <c r="G368" s="1">
        <v>1824.21</v>
      </c>
      <c r="H368" s="3">
        <f>IF(ISERR(LN(Table13624[[#This Row],[Close]]/E367)),"-",LN(Table13624[[#This Row],[Close]]/E367))</f>
        <v>-1.2641733973734776E-3</v>
      </c>
    </row>
    <row r="369" spans="1:8" x14ac:dyDescent="0.3">
      <c r="A369" s="2">
        <v>43644</v>
      </c>
      <c r="B369" s="1">
        <v>29544.2</v>
      </c>
      <c r="C369" s="1">
        <v>29575.25</v>
      </c>
      <c r="D369" s="1">
        <v>29446.65</v>
      </c>
      <c r="E369" s="1">
        <v>29546.05</v>
      </c>
      <c r="F369" s="1">
        <v>22332813</v>
      </c>
      <c r="G369" s="1">
        <v>1190.8900000000001</v>
      </c>
      <c r="H369" s="3">
        <f>IF(ISERR(LN(Table13624[[#This Row],[Close]]/E368)),"-",LN(Table13624[[#This Row],[Close]]/E368))</f>
        <v>2.0073575948163737E-3</v>
      </c>
    </row>
    <row r="370" spans="1:8" x14ac:dyDescent="0.3">
      <c r="A370" s="2">
        <v>43647</v>
      </c>
      <c r="B370" s="1">
        <v>29630.1</v>
      </c>
      <c r="C370" s="1">
        <v>29728.799999999999</v>
      </c>
      <c r="D370" s="1">
        <v>29579.4</v>
      </c>
      <c r="E370" s="1">
        <v>29600.400000000001</v>
      </c>
      <c r="F370" s="1">
        <v>14018949</v>
      </c>
      <c r="G370" s="1">
        <v>761.43</v>
      </c>
      <c r="H370" s="3">
        <f>IF(ISERR(LN(Table13624[[#This Row],[Close]]/E369)),"-",LN(Table13624[[#This Row],[Close]]/E369))</f>
        <v>1.8378115777868981E-3</v>
      </c>
    </row>
    <row r="371" spans="1:8" x14ac:dyDescent="0.3">
      <c r="A371" s="2">
        <v>43648</v>
      </c>
      <c r="B371" s="1">
        <v>29663.35</v>
      </c>
      <c r="C371" s="1">
        <v>29750.9</v>
      </c>
      <c r="D371" s="1">
        <v>29568.75</v>
      </c>
      <c r="E371" s="1">
        <v>29710.95</v>
      </c>
      <c r="F371" s="1">
        <v>20226219</v>
      </c>
      <c r="G371" s="1">
        <v>1001.05</v>
      </c>
      <c r="H371" s="3">
        <f>IF(ISERR(LN(Table13624[[#This Row],[Close]]/E370)),"-",LN(Table13624[[#This Row],[Close]]/E370))</f>
        <v>3.727789976816295E-3</v>
      </c>
    </row>
    <row r="372" spans="1:8" x14ac:dyDescent="0.3">
      <c r="A372" s="2">
        <v>43649</v>
      </c>
      <c r="B372" s="1">
        <v>29776.35</v>
      </c>
      <c r="C372" s="1">
        <v>29850.35</v>
      </c>
      <c r="D372" s="1">
        <v>29609.35</v>
      </c>
      <c r="E372" s="1">
        <v>29812.65</v>
      </c>
      <c r="F372" s="1">
        <v>28596202</v>
      </c>
      <c r="G372" s="1">
        <v>1326.07</v>
      </c>
      <c r="H372" s="3">
        <f>IF(ISERR(LN(Table13624[[#This Row],[Close]]/E371)),"-",LN(Table13624[[#This Row],[Close]]/E371))</f>
        <v>3.4171353534054828E-3</v>
      </c>
    </row>
    <row r="373" spans="1:8" x14ac:dyDescent="0.3">
      <c r="A373" s="2">
        <v>43650</v>
      </c>
      <c r="B373" s="1">
        <v>29830.45</v>
      </c>
      <c r="C373" s="1">
        <v>29924.75</v>
      </c>
      <c r="D373" s="1">
        <v>29754.15</v>
      </c>
      <c r="E373" s="1">
        <v>29889.45</v>
      </c>
      <c r="F373" s="1">
        <v>21259166</v>
      </c>
      <c r="G373" s="1">
        <v>1064.8399999999999</v>
      </c>
      <c r="H373" s="3">
        <f>IF(ISERR(LN(Table13624[[#This Row],[Close]]/E372)),"-",LN(Table13624[[#This Row],[Close]]/E372))</f>
        <v>2.5727752411623087E-3</v>
      </c>
    </row>
    <row r="374" spans="1:8" x14ac:dyDescent="0.3">
      <c r="A374" s="2">
        <v>43651</v>
      </c>
      <c r="B374" s="1">
        <v>29940.2</v>
      </c>
      <c r="C374" s="1">
        <v>30151.3</v>
      </c>
      <c r="D374" s="1">
        <v>29570.25</v>
      </c>
      <c r="E374" s="1">
        <v>29973.25</v>
      </c>
      <c r="F374" s="1">
        <v>50510430</v>
      </c>
      <c r="G374" s="1">
        <v>1957.14</v>
      </c>
      <c r="H374" s="3">
        <f>IF(ISERR(LN(Table13624[[#This Row],[Close]]/E373)),"-",LN(Table13624[[#This Row],[Close]]/E373))</f>
        <v>2.7997419006905236E-3</v>
      </c>
    </row>
    <row r="375" spans="1:8" x14ac:dyDescent="0.3">
      <c r="A375" s="2">
        <v>43654</v>
      </c>
      <c r="B375" s="1">
        <v>29931.8</v>
      </c>
      <c r="C375" s="1">
        <v>29999.95</v>
      </c>
      <c r="D375" s="1">
        <v>29541.8</v>
      </c>
      <c r="E375" s="1">
        <v>29594.65</v>
      </c>
      <c r="F375" s="1">
        <v>23794696</v>
      </c>
      <c r="G375" s="1">
        <v>1216.99</v>
      </c>
      <c r="H375" s="3">
        <f>IF(ISERR(LN(Table13624[[#This Row],[Close]]/E374)),"-",LN(Table13624[[#This Row],[Close]]/E374))</f>
        <v>-1.2711715473552952E-2</v>
      </c>
    </row>
    <row r="376" spans="1:8" x14ac:dyDescent="0.3">
      <c r="A376" s="2">
        <v>43655</v>
      </c>
      <c r="B376" s="1">
        <v>29539.9</v>
      </c>
      <c r="C376" s="1">
        <v>29550.55</v>
      </c>
      <c r="D376" s="1">
        <v>29259.4</v>
      </c>
      <c r="E376" s="1">
        <v>29321.3</v>
      </c>
      <c r="F376" s="1">
        <v>19743464</v>
      </c>
      <c r="G376" s="1">
        <v>1149.46</v>
      </c>
      <c r="H376" s="3">
        <f>IF(ISERR(LN(Table13624[[#This Row],[Close]]/E375)),"-",LN(Table13624[[#This Row],[Close]]/E375))</f>
        <v>-9.2793873796001725E-3</v>
      </c>
    </row>
    <row r="377" spans="1:8" x14ac:dyDescent="0.3">
      <c r="A377" s="2">
        <v>43656</v>
      </c>
      <c r="B377" s="1">
        <v>29322.25</v>
      </c>
      <c r="C377" s="1">
        <v>29495.8</v>
      </c>
      <c r="D377" s="1">
        <v>29056.55</v>
      </c>
      <c r="E377" s="1">
        <v>29154.05</v>
      </c>
      <c r="F377" s="1">
        <v>19801803</v>
      </c>
      <c r="G377" s="1">
        <v>1017.73</v>
      </c>
      <c r="H377" s="3">
        <f>IF(ISERR(LN(Table13624[[#This Row],[Close]]/E376)),"-",LN(Table13624[[#This Row],[Close]]/E376))</f>
        <v>-5.7203746902650772E-3</v>
      </c>
    </row>
    <row r="378" spans="1:8" x14ac:dyDescent="0.3">
      <c r="A378" s="2">
        <v>43657</v>
      </c>
      <c r="B378" s="1">
        <v>29201.200000000001</v>
      </c>
      <c r="C378" s="1">
        <v>29370.55</v>
      </c>
      <c r="D378" s="1">
        <v>29166.2</v>
      </c>
      <c r="E378" s="1">
        <v>29293.65</v>
      </c>
      <c r="F378" s="1">
        <v>16523982</v>
      </c>
      <c r="G378" s="1">
        <v>813.68</v>
      </c>
      <c r="H378" s="3">
        <f>IF(ISERR(LN(Table13624[[#This Row],[Close]]/E377)),"-",LN(Table13624[[#This Row],[Close]]/E377))</f>
        <v>4.7769293047137387E-3</v>
      </c>
    </row>
    <row r="379" spans="1:8" x14ac:dyDescent="0.3">
      <c r="A379" s="2">
        <v>43658</v>
      </c>
      <c r="B379" s="1">
        <v>29269.05</v>
      </c>
      <c r="C379" s="1">
        <v>29406.7</v>
      </c>
      <c r="D379" s="1">
        <v>29157</v>
      </c>
      <c r="E379" s="1">
        <v>29252</v>
      </c>
      <c r="F379" s="1">
        <v>21635959</v>
      </c>
      <c r="G379" s="1">
        <v>1128.03</v>
      </c>
      <c r="H379" s="3">
        <f>IF(ISERR(LN(Table13624[[#This Row],[Close]]/E378)),"-",LN(Table13624[[#This Row],[Close]]/E378))</f>
        <v>-1.422821576886752E-3</v>
      </c>
    </row>
    <row r="380" spans="1:8" x14ac:dyDescent="0.3">
      <c r="A380" s="2">
        <v>43661</v>
      </c>
      <c r="B380" s="1">
        <v>29288.95</v>
      </c>
      <c r="C380" s="1">
        <v>29329</v>
      </c>
      <c r="D380" s="1">
        <v>29023.85</v>
      </c>
      <c r="E380" s="1">
        <v>29079.9</v>
      </c>
      <c r="F380" s="1">
        <v>17628528</v>
      </c>
      <c r="G380" s="1">
        <v>851.26</v>
      </c>
      <c r="H380" s="3">
        <f>IF(ISERR(LN(Table13624[[#This Row],[Close]]/E379)),"-",LN(Table13624[[#This Row],[Close]]/E379))</f>
        <v>-5.9007335388447735E-3</v>
      </c>
    </row>
    <row r="381" spans="1:8" x14ac:dyDescent="0.3">
      <c r="A381" s="2">
        <v>43662</v>
      </c>
      <c r="B381" s="1">
        <v>29101</v>
      </c>
      <c r="C381" s="1">
        <v>29420.5</v>
      </c>
      <c r="D381" s="1">
        <v>29078.1</v>
      </c>
      <c r="E381" s="1">
        <v>29366.6</v>
      </c>
      <c r="F381" s="1">
        <v>19143296</v>
      </c>
      <c r="G381" s="1">
        <v>1172.24</v>
      </c>
      <c r="H381" s="3">
        <f>IF(ISERR(LN(Table13624[[#This Row],[Close]]/E380)),"-",LN(Table13624[[#This Row],[Close]]/E380))</f>
        <v>9.8107602540277658E-3</v>
      </c>
    </row>
    <row r="382" spans="1:8" x14ac:dyDescent="0.3">
      <c r="A382" s="2">
        <v>43663</v>
      </c>
      <c r="B382" s="1">
        <v>29367.95</v>
      </c>
      <c r="C382" s="1">
        <v>29631.7</v>
      </c>
      <c r="D382" s="1">
        <v>29285.7</v>
      </c>
      <c r="E382" s="1">
        <v>29614.25</v>
      </c>
      <c r="F382" s="1">
        <v>21582629</v>
      </c>
      <c r="G382" s="1">
        <v>1273.08</v>
      </c>
      <c r="H382" s="3">
        <f>IF(ISERR(LN(Table13624[[#This Row],[Close]]/E381)),"-",LN(Table13624[[#This Row],[Close]]/E381))</f>
        <v>8.3976902801365851E-3</v>
      </c>
    </row>
    <row r="383" spans="1:8" x14ac:dyDescent="0.3">
      <c r="A383" s="2">
        <v>43664</v>
      </c>
      <c r="B383" s="1">
        <v>29620.5</v>
      </c>
      <c r="C383" s="1">
        <v>29674.25</v>
      </c>
      <c r="D383" s="1">
        <v>29506.75</v>
      </c>
      <c r="E383" s="1">
        <v>29553.9</v>
      </c>
      <c r="F383" s="1">
        <v>23177175</v>
      </c>
      <c r="G383" s="1">
        <v>1431.06</v>
      </c>
      <c r="H383" s="3">
        <f>IF(ISERR(LN(Table13624[[#This Row],[Close]]/E382)),"-",LN(Table13624[[#This Row],[Close]]/E382))</f>
        <v>-2.0399495650394255E-3</v>
      </c>
    </row>
    <row r="384" spans="1:8" x14ac:dyDescent="0.3">
      <c r="A384" s="2">
        <v>43665</v>
      </c>
      <c r="B384" s="1">
        <v>29665.25</v>
      </c>
      <c r="C384" s="1">
        <v>29685.95</v>
      </c>
      <c r="D384" s="1">
        <v>28936.9</v>
      </c>
      <c r="E384" s="1">
        <v>29027.55</v>
      </c>
      <c r="F384" s="1">
        <v>31507031</v>
      </c>
      <c r="G384" s="1">
        <v>1619.24</v>
      </c>
      <c r="H384" s="3">
        <f>IF(ISERR(LN(Table13624[[#This Row],[Close]]/E383)),"-",LN(Table13624[[#This Row],[Close]]/E383))</f>
        <v>-1.7970335816922759E-2</v>
      </c>
    </row>
    <row r="385" spans="1:8" x14ac:dyDescent="0.3">
      <c r="A385" s="2">
        <v>43668</v>
      </c>
      <c r="B385" s="1">
        <v>29039.05</v>
      </c>
      <c r="C385" s="1">
        <v>29054.75</v>
      </c>
      <c r="D385" s="1">
        <v>28580.6</v>
      </c>
      <c r="E385" s="1">
        <v>28714.95</v>
      </c>
      <c r="F385" s="1">
        <v>25801704</v>
      </c>
      <c r="G385" s="1">
        <v>1273</v>
      </c>
      <c r="H385" s="3">
        <f>IF(ISERR(LN(Table13624[[#This Row],[Close]]/E384)),"-",LN(Table13624[[#This Row],[Close]]/E384))</f>
        <v>-1.0827485957535922E-2</v>
      </c>
    </row>
    <row r="386" spans="1:8" x14ac:dyDescent="0.3">
      <c r="A386" s="2">
        <v>43669</v>
      </c>
      <c r="B386" s="1">
        <v>28783</v>
      </c>
      <c r="C386" s="1">
        <v>29043</v>
      </c>
      <c r="D386" s="1">
        <v>28625.1</v>
      </c>
      <c r="E386" s="1">
        <v>28990.9</v>
      </c>
      <c r="F386" s="1">
        <v>27736970</v>
      </c>
      <c r="G386" s="1">
        <v>1379.94</v>
      </c>
      <c r="H386" s="3">
        <f>IF(ISERR(LN(Table13624[[#This Row],[Close]]/E385)),"-",LN(Table13624[[#This Row],[Close]]/E385))</f>
        <v>9.5640945751418547E-3</v>
      </c>
    </row>
    <row r="387" spans="1:8" x14ac:dyDescent="0.3">
      <c r="A387" s="2">
        <v>43670</v>
      </c>
      <c r="B387" s="1">
        <v>28970.6</v>
      </c>
      <c r="C387" s="1">
        <v>29105.05</v>
      </c>
      <c r="D387" s="1">
        <v>28719.65</v>
      </c>
      <c r="E387" s="1">
        <v>28992.5</v>
      </c>
      <c r="F387" s="1">
        <v>29095096</v>
      </c>
      <c r="G387" s="1">
        <v>1876.7</v>
      </c>
      <c r="H387" s="3">
        <f>IF(ISERR(LN(Table13624[[#This Row],[Close]]/E386)),"-",LN(Table13624[[#This Row],[Close]]/E386))</f>
        <v>5.5188209053064763E-5</v>
      </c>
    </row>
    <row r="388" spans="1:8" x14ac:dyDescent="0.3">
      <c r="A388" s="2">
        <v>43671</v>
      </c>
      <c r="B388" s="1">
        <v>29012.400000000001</v>
      </c>
      <c r="C388" s="1">
        <v>29225.25</v>
      </c>
      <c r="D388" s="1">
        <v>28931.15</v>
      </c>
      <c r="E388" s="1">
        <v>28983.55</v>
      </c>
      <c r="F388" s="1">
        <v>32751167</v>
      </c>
      <c r="G388" s="1">
        <v>1892.6</v>
      </c>
      <c r="H388" s="3">
        <f>IF(ISERR(LN(Table13624[[#This Row],[Close]]/E387)),"-",LN(Table13624[[#This Row],[Close]]/E387))</f>
        <v>-3.0874818381369676E-4</v>
      </c>
    </row>
    <row r="389" spans="1:8" x14ac:dyDescent="0.3">
      <c r="A389" s="2">
        <v>43672</v>
      </c>
      <c r="B389" s="1">
        <v>28970.55</v>
      </c>
      <c r="C389" s="1">
        <v>29172.05</v>
      </c>
      <c r="D389" s="1">
        <v>28875.45</v>
      </c>
      <c r="E389" s="1">
        <v>29142.3</v>
      </c>
      <c r="F389" s="1">
        <v>13381422</v>
      </c>
      <c r="G389" s="1">
        <v>818.28</v>
      </c>
      <c r="H389" s="3">
        <f>IF(ISERR(LN(Table13624[[#This Row],[Close]]/E388)),"-",LN(Table13624[[#This Row],[Close]]/E388))</f>
        <v>5.4622992941921987E-3</v>
      </c>
    </row>
    <row r="390" spans="1:8" x14ac:dyDescent="0.3">
      <c r="A390" s="2">
        <v>43675</v>
      </c>
      <c r="B390" s="1">
        <v>29126.6</v>
      </c>
      <c r="C390" s="1">
        <v>29248.7</v>
      </c>
      <c r="D390" s="1">
        <v>28881.4</v>
      </c>
      <c r="E390" s="1">
        <v>28974.95</v>
      </c>
      <c r="F390" s="1">
        <v>14447209</v>
      </c>
      <c r="G390" s="1">
        <v>834.57</v>
      </c>
      <c r="H390" s="3">
        <f>IF(ISERR(LN(Table13624[[#This Row],[Close]]/E389)),"-",LN(Table13624[[#This Row],[Close]]/E389))</f>
        <v>-5.7590633603124067E-3</v>
      </c>
    </row>
    <row r="391" spans="1:8" x14ac:dyDescent="0.3">
      <c r="A391" s="2">
        <v>43676</v>
      </c>
      <c r="B391" s="1">
        <v>28981.200000000001</v>
      </c>
      <c r="C391" s="1">
        <v>29051.55</v>
      </c>
      <c r="D391" s="1">
        <v>28817.85</v>
      </c>
      <c r="E391" s="1">
        <v>28864.6</v>
      </c>
      <c r="F391" s="1">
        <v>22821542</v>
      </c>
      <c r="G391" s="1">
        <v>1110.51</v>
      </c>
      <c r="H391" s="3">
        <f>IF(ISERR(LN(Table13624[[#This Row],[Close]]/E390)),"-",LN(Table13624[[#This Row],[Close]]/E390))</f>
        <v>-3.815732794934162E-3</v>
      </c>
    </row>
    <row r="392" spans="1:8" x14ac:dyDescent="0.3">
      <c r="A392" s="2">
        <v>43677</v>
      </c>
      <c r="B392" s="1">
        <v>28828.3</v>
      </c>
      <c r="C392" s="1">
        <v>29157.25</v>
      </c>
      <c r="D392" s="1">
        <v>28514.3</v>
      </c>
      <c r="E392" s="1">
        <v>29065.95</v>
      </c>
      <c r="F392" s="1">
        <v>24885801</v>
      </c>
      <c r="G392" s="1">
        <v>1275.9100000000001</v>
      </c>
      <c r="H392" s="3">
        <f>IF(ISERR(LN(Table13624[[#This Row],[Close]]/E391)),"-",LN(Table13624[[#This Row],[Close]]/E391))</f>
        <v>6.9514551757051974E-3</v>
      </c>
    </row>
    <row r="393" spans="1:8" x14ac:dyDescent="0.3">
      <c r="A393" s="2">
        <v>43678</v>
      </c>
      <c r="B393" s="1">
        <v>29011.65</v>
      </c>
      <c r="C393" s="1">
        <v>29120.1</v>
      </c>
      <c r="D393" s="1">
        <v>28767.75</v>
      </c>
      <c r="E393" s="1">
        <v>28925.35</v>
      </c>
      <c r="F393" s="1">
        <v>26008573</v>
      </c>
      <c r="G393" s="1">
        <v>1293.6099999999999</v>
      </c>
      <c r="H393" s="3">
        <f>IF(ISERR(LN(Table13624[[#This Row],[Close]]/E392)),"-",LN(Table13624[[#This Row],[Close]]/E392))</f>
        <v>-4.8490127137343431E-3</v>
      </c>
    </row>
    <row r="394" spans="1:8" x14ac:dyDescent="0.3">
      <c r="A394" s="2">
        <v>43679</v>
      </c>
      <c r="B394" s="1">
        <v>28846.799999999999</v>
      </c>
      <c r="C394" s="1">
        <v>29066.7</v>
      </c>
      <c r="D394" s="1">
        <v>28623.85</v>
      </c>
      <c r="E394" s="1">
        <v>28930.75</v>
      </c>
      <c r="F394" s="1">
        <v>28722521</v>
      </c>
      <c r="G394" s="1">
        <v>1448.63</v>
      </c>
      <c r="H394" s="3">
        <f>IF(ISERR(LN(Table13624[[#This Row],[Close]]/E393)),"-",LN(Table13624[[#This Row],[Close]]/E393))</f>
        <v>1.8667003187840229E-4</v>
      </c>
    </row>
    <row r="395" spans="1:8" x14ac:dyDescent="0.3">
      <c r="A395" s="2">
        <v>43682</v>
      </c>
      <c r="B395" s="1">
        <v>28832.05</v>
      </c>
      <c r="C395" s="1">
        <v>28882.6</v>
      </c>
      <c r="D395" s="1">
        <v>28489.15</v>
      </c>
      <c r="E395" s="1">
        <v>28777.55</v>
      </c>
      <c r="F395" s="1">
        <v>24451312</v>
      </c>
      <c r="G395" s="1">
        <v>1207.26</v>
      </c>
      <c r="H395" s="3">
        <f>IF(ISERR(LN(Table13624[[#This Row],[Close]]/E394)),"-",LN(Table13624[[#This Row],[Close]]/E394))</f>
        <v>-5.3094740236233609E-3</v>
      </c>
    </row>
    <row r="396" spans="1:8" x14ac:dyDescent="0.3">
      <c r="A396" s="2">
        <v>43683</v>
      </c>
      <c r="B396" s="1">
        <v>28687.7</v>
      </c>
      <c r="C396" s="1">
        <v>29045.1</v>
      </c>
      <c r="D396" s="1">
        <v>28671.75</v>
      </c>
      <c r="E396" s="1">
        <v>28847.35</v>
      </c>
      <c r="F396" s="1">
        <v>23774162</v>
      </c>
      <c r="G396" s="1">
        <v>1246.78</v>
      </c>
      <c r="H396" s="3">
        <f>IF(ISERR(LN(Table13624[[#This Row],[Close]]/E395)),"-",LN(Table13624[[#This Row],[Close]]/E395))</f>
        <v>2.4225650417431972E-3</v>
      </c>
    </row>
    <row r="397" spans="1:8" x14ac:dyDescent="0.3">
      <c r="A397" s="2">
        <v>43684</v>
      </c>
      <c r="B397" s="1">
        <v>28861.35</v>
      </c>
      <c r="C397" s="1">
        <v>29055.8</v>
      </c>
      <c r="D397" s="1">
        <v>28771.4</v>
      </c>
      <c r="E397" s="1">
        <v>28814.55</v>
      </c>
      <c r="F397" s="1">
        <v>22345599</v>
      </c>
      <c r="G397" s="1">
        <v>1330.81</v>
      </c>
      <c r="H397" s="3">
        <f>IF(ISERR(LN(Table13624[[#This Row],[Close]]/E396)),"-",LN(Table13624[[#This Row],[Close]]/E396))</f>
        <v>-1.1376664153526423E-3</v>
      </c>
    </row>
    <row r="398" spans="1:8" x14ac:dyDescent="0.3">
      <c r="A398" s="2">
        <v>43685</v>
      </c>
      <c r="B398" s="1">
        <v>28914.9</v>
      </c>
      <c r="C398" s="1">
        <v>29165.9</v>
      </c>
      <c r="D398" s="1">
        <v>28834.9</v>
      </c>
      <c r="E398" s="1">
        <v>29131.8</v>
      </c>
      <c r="F398" s="1">
        <v>20797582</v>
      </c>
      <c r="G398" s="1">
        <v>1253.44</v>
      </c>
      <c r="H398" s="3">
        <f>IF(ISERR(LN(Table13624[[#This Row],[Close]]/E397)),"-",LN(Table13624[[#This Row],[Close]]/E397))</f>
        <v>1.0949893128872876E-2</v>
      </c>
    </row>
    <row r="399" spans="1:8" x14ac:dyDescent="0.3">
      <c r="A399" s="2">
        <v>43686</v>
      </c>
      <c r="B399" s="1">
        <v>29219.85</v>
      </c>
      <c r="C399" s="1">
        <v>29365.1</v>
      </c>
      <c r="D399" s="1">
        <v>29123.65</v>
      </c>
      <c r="E399" s="1">
        <v>29302.2</v>
      </c>
      <c r="F399" s="1">
        <v>22749012</v>
      </c>
      <c r="G399" s="1">
        <v>1467.83</v>
      </c>
      <c r="H399" s="3">
        <f>IF(ISERR(LN(Table13624[[#This Row],[Close]]/E398)),"-",LN(Table13624[[#This Row],[Close]]/E398))</f>
        <v>5.832237499149402E-3</v>
      </c>
    </row>
    <row r="400" spans="1:8" x14ac:dyDescent="0.3">
      <c r="A400" s="2">
        <v>43690</v>
      </c>
      <c r="B400" s="1">
        <v>29285.55</v>
      </c>
      <c r="C400" s="1">
        <v>29292.3</v>
      </c>
      <c r="D400" s="1">
        <v>28643.8</v>
      </c>
      <c r="E400" s="1">
        <v>28728.5</v>
      </c>
      <c r="F400" s="1">
        <v>36596139</v>
      </c>
      <c r="G400" s="1">
        <v>1791.88</v>
      </c>
      <c r="H400" s="3">
        <f>IF(ISERR(LN(Table13624[[#This Row],[Close]]/E399)),"-",LN(Table13624[[#This Row],[Close]]/E399))</f>
        <v>-1.9772937133501044E-2</v>
      </c>
    </row>
    <row r="401" spans="1:8" x14ac:dyDescent="0.3">
      <c r="A401" s="2">
        <v>43691</v>
      </c>
      <c r="B401" s="1">
        <v>28771.65</v>
      </c>
      <c r="C401" s="1">
        <v>29021.75</v>
      </c>
      <c r="D401" s="1">
        <v>28620.75</v>
      </c>
      <c r="E401" s="1">
        <v>28839.599999999999</v>
      </c>
      <c r="F401" s="1">
        <v>25993375</v>
      </c>
      <c r="G401" s="1">
        <v>1433.74</v>
      </c>
      <c r="H401" s="3">
        <f>IF(ISERR(LN(Table13624[[#This Row],[Close]]/E400)),"-",LN(Table13624[[#This Row],[Close]]/E400))</f>
        <v>3.8597813000533165E-3</v>
      </c>
    </row>
    <row r="402" spans="1:8" x14ac:dyDescent="0.3">
      <c r="A402" s="2">
        <v>43693</v>
      </c>
      <c r="B402" s="1">
        <v>28822.5</v>
      </c>
      <c r="C402" s="1">
        <v>28965.95</v>
      </c>
      <c r="D402" s="1">
        <v>28567.35</v>
      </c>
      <c r="E402" s="1">
        <v>28889.95</v>
      </c>
      <c r="F402" s="1">
        <v>20573084</v>
      </c>
      <c r="G402" s="1">
        <v>1220.77</v>
      </c>
      <c r="H402" s="3">
        <f>IF(ISERR(LN(Table13624[[#This Row],[Close]]/E401)),"-",LN(Table13624[[#This Row],[Close]]/E401))</f>
        <v>1.7443410789369299E-3</v>
      </c>
    </row>
    <row r="403" spans="1:8" x14ac:dyDescent="0.3">
      <c r="A403" s="2">
        <v>43696</v>
      </c>
      <c r="B403" s="1">
        <v>28950.1</v>
      </c>
      <c r="C403" s="1">
        <v>29204.1</v>
      </c>
      <c r="D403" s="1">
        <v>28795.85</v>
      </c>
      <c r="E403" s="1">
        <v>28837.5</v>
      </c>
      <c r="F403" s="1">
        <v>24022924</v>
      </c>
      <c r="G403" s="1">
        <v>1213.7</v>
      </c>
      <c r="H403" s="3">
        <f>IF(ISERR(LN(Table13624[[#This Row],[Close]]/E402)),"-",LN(Table13624[[#This Row],[Close]]/E402))</f>
        <v>-1.8171602741088558E-3</v>
      </c>
    </row>
    <row r="404" spans="1:8" x14ac:dyDescent="0.3">
      <c r="A404" s="2">
        <v>43697</v>
      </c>
      <c r="B404" s="1">
        <v>28861.05</v>
      </c>
      <c r="C404" s="1">
        <v>28872.85</v>
      </c>
      <c r="D404" s="1">
        <v>28592.55</v>
      </c>
      <c r="E404" s="1">
        <v>28669.85</v>
      </c>
      <c r="F404" s="1">
        <v>24153166</v>
      </c>
      <c r="G404" s="1">
        <v>1338.19</v>
      </c>
      <c r="H404" s="3">
        <f>IF(ISERR(LN(Table13624[[#This Row],[Close]]/E403)),"-",LN(Table13624[[#This Row],[Close]]/E403))</f>
        <v>-5.8305755680536607E-3</v>
      </c>
    </row>
    <row r="405" spans="1:8" x14ac:dyDescent="0.3">
      <c r="A405" s="2">
        <v>43698</v>
      </c>
      <c r="B405" s="1">
        <v>28704.3</v>
      </c>
      <c r="C405" s="1">
        <v>28720.7</v>
      </c>
      <c r="D405" s="1">
        <v>28337.55</v>
      </c>
      <c r="E405" s="1">
        <v>28399.1</v>
      </c>
      <c r="F405" s="1">
        <v>30615494</v>
      </c>
      <c r="G405" s="1">
        <v>1975.52</v>
      </c>
      <c r="H405" s="3">
        <f>IF(ISERR(LN(Table13624[[#This Row],[Close]]/E404)),"-",LN(Table13624[[#This Row],[Close]]/E404))</f>
        <v>-9.4885934076463403E-3</v>
      </c>
    </row>
    <row r="406" spans="1:8" x14ac:dyDescent="0.3">
      <c r="A406" s="2">
        <v>43699</v>
      </c>
      <c r="B406" s="1">
        <v>28422.799999999999</v>
      </c>
      <c r="C406" s="1">
        <v>28746.400000000001</v>
      </c>
      <c r="D406" s="1">
        <v>28342.5</v>
      </c>
      <c r="E406" s="1">
        <v>28396.15</v>
      </c>
      <c r="F406" s="1">
        <v>23097045</v>
      </c>
      <c r="G406" s="1">
        <v>1590.8</v>
      </c>
      <c r="H406" s="3">
        <f>IF(ISERR(LN(Table13624[[#This Row],[Close]]/E405)),"-",LN(Table13624[[#This Row],[Close]]/E405))</f>
        <v>-1.0388192683892413E-4</v>
      </c>
    </row>
    <row r="407" spans="1:8" x14ac:dyDescent="0.3">
      <c r="A407" s="2">
        <v>43700</v>
      </c>
      <c r="B407" s="1">
        <v>28349.5</v>
      </c>
      <c r="C407" s="1">
        <v>28422</v>
      </c>
      <c r="D407" s="1">
        <v>28099.15</v>
      </c>
      <c r="E407" s="1">
        <v>28257.1</v>
      </c>
      <c r="F407" s="1">
        <v>29634215</v>
      </c>
      <c r="G407" s="1">
        <v>1429.35</v>
      </c>
      <c r="H407" s="3">
        <f>IF(ISERR(LN(Table13624[[#This Row],[Close]]/E406)),"-",LN(Table13624[[#This Row],[Close]]/E406))</f>
        <v>-4.908819148703651E-3</v>
      </c>
    </row>
    <row r="408" spans="1:8" x14ac:dyDescent="0.3">
      <c r="A408" s="2">
        <v>43703</v>
      </c>
      <c r="B408" s="1">
        <v>28526.95</v>
      </c>
      <c r="C408" s="1">
        <v>28779</v>
      </c>
      <c r="D408" s="1">
        <v>28115.05</v>
      </c>
      <c r="E408" s="1">
        <v>28707.8</v>
      </c>
      <c r="F408" s="1">
        <v>26789257</v>
      </c>
      <c r="G408" s="1">
        <v>1309.79</v>
      </c>
      <c r="H408" s="3">
        <f>IF(ISERR(LN(Table13624[[#This Row],[Close]]/E407)),"-",LN(Table13624[[#This Row],[Close]]/E407))</f>
        <v>1.5824109395750439E-2</v>
      </c>
    </row>
    <row r="409" spans="1:8" x14ac:dyDescent="0.3">
      <c r="A409" s="2">
        <v>43704</v>
      </c>
      <c r="B409" s="1">
        <v>28813.05</v>
      </c>
      <c r="C409" s="1">
        <v>29079.7</v>
      </c>
      <c r="D409" s="1">
        <v>28735.200000000001</v>
      </c>
      <c r="E409" s="1">
        <v>28927.25</v>
      </c>
      <c r="F409" s="1">
        <v>32250553</v>
      </c>
      <c r="G409" s="1">
        <v>2128.13</v>
      </c>
      <c r="H409" s="3">
        <f>IF(ISERR(LN(Table13624[[#This Row],[Close]]/E408)),"-",LN(Table13624[[#This Row],[Close]]/E408))</f>
        <v>7.6151945912369904E-3</v>
      </c>
    </row>
    <row r="410" spans="1:8" x14ac:dyDescent="0.3">
      <c r="A410" s="2">
        <v>43705</v>
      </c>
      <c r="B410" s="1">
        <v>28873.4</v>
      </c>
      <c r="C410" s="1">
        <v>28978.45</v>
      </c>
      <c r="D410" s="1">
        <v>28598.75</v>
      </c>
      <c r="E410" s="1">
        <v>28815</v>
      </c>
      <c r="F410" s="1">
        <v>27695889</v>
      </c>
      <c r="G410" s="1">
        <v>1712.95</v>
      </c>
      <c r="H410" s="3">
        <f>IF(ISERR(LN(Table13624[[#This Row],[Close]]/E409)),"-",LN(Table13624[[#This Row],[Close]]/E409))</f>
        <v>-3.8879725469872805E-3</v>
      </c>
    </row>
    <row r="411" spans="1:8" x14ac:dyDescent="0.3">
      <c r="A411" s="2">
        <v>43706</v>
      </c>
      <c r="B411" s="1">
        <v>28707.85</v>
      </c>
      <c r="C411" s="1">
        <v>28930.35</v>
      </c>
      <c r="D411" s="1">
        <v>28626.799999999999</v>
      </c>
      <c r="E411" s="1">
        <v>28751.8</v>
      </c>
      <c r="F411" s="1">
        <v>28222760</v>
      </c>
      <c r="G411" s="1">
        <v>1721.96</v>
      </c>
      <c r="H411" s="3">
        <f>IF(ISERR(LN(Table13624[[#This Row],[Close]]/E410)),"-",LN(Table13624[[#This Row],[Close]]/E410))</f>
        <v>-2.1957109094606149E-3</v>
      </c>
    </row>
    <row r="412" spans="1:8" x14ac:dyDescent="0.3">
      <c r="A412" s="2">
        <v>43707</v>
      </c>
      <c r="B412" s="1">
        <v>28869.95</v>
      </c>
      <c r="C412" s="1">
        <v>29318.2</v>
      </c>
      <c r="D412" s="1">
        <v>28676</v>
      </c>
      <c r="E412" s="1">
        <v>29257.35</v>
      </c>
      <c r="F412" s="1">
        <v>28514514</v>
      </c>
      <c r="G412" s="1">
        <v>1558.53</v>
      </c>
      <c r="H412" s="3">
        <f>IF(ISERR(LN(Table13624[[#This Row],[Close]]/E411)),"-",LN(Table13624[[#This Row],[Close]]/E411))</f>
        <v>1.7430450183931658E-2</v>
      </c>
    </row>
    <row r="413" spans="1:8" x14ac:dyDescent="0.3">
      <c r="A413" s="2">
        <v>43711</v>
      </c>
      <c r="B413" s="1">
        <v>29116.45</v>
      </c>
      <c r="C413" s="1">
        <v>29142.3</v>
      </c>
      <c r="D413" s="1">
        <v>28712.7</v>
      </c>
      <c r="E413" s="1">
        <v>28766.9</v>
      </c>
      <c r="F413" s="1">
        <v>21178244</v>
      </c>
      <c r="G413" s="1">
        <v>1206.04</v>
      </c>
      <c r="H413" s="3">
        <f>IF(ISERR(LN(Table13624[[#This Row],[Close]]/E412)),"-",LN(Table13624[[#This Row],[Close]]/E412))</f>
        <v>-1.6905403534863046E-2</v>
      </c>
    </row>
    <row r="414" spans="1:8" x14ac:dyDescent="0.3">
      <c r="A414" s="2">
        <v>43712</v>
      </c>
      <c r="B414" s="1">
        <v>28812.9</v>
      </c>
      <c r="C414" s="1">
        <v>28989.599999999999</v>
      </c>
      <c r="D414" s="1">
        <v>28503</v>
      </c>
      <c r="E414" s="1">
        <v>28725.65</v>
      </c>
      <c r="F414" s="1">
        <v>22008508</v>
      </c>
      <c r="G414" s="1">
        <v>1349.13</v>
      </c>
      <c r="H414" s="3">
        <f>IF(ISERR(LN(Table13624[[#This Row],[Close]]/E413)),"-",LN(Table13624[[#This Row],[Close]]/E413))</f>
        <v>-1.4349687769381178E-3</v>
      </c>
    </row>
    <row r="415" spans="1:8" x14ac:dyDescent="0.3">
      <c r="A415" s="2">
        <v>43713</v>
      </c>
      <c r="B415" s="1">
        <v>28693.45</v>
      </c>
      <c r="C415" s="1">
        <v>28879.25</v>
      </c>
      <c r="D415" s="1">
        <v>28612.75</v>
      </c>
      <c r="E415" s="1">
        <v>28710</v>
      </c>
      <c r="F415" s="1">
        <v>19087482</v>
      </c>
      <c r="G415" s="1">
        <v>1130.32</v>
      </c>
      <c r="H415" s="3">
        <f>IF(ISERR(LN(Table13624[[#This Row],[Close]]/E414)),"-",LN(Table13624[[#This Row],[Close]]/E414))</f>
        <v>-5.4495771832689362E-4</v>
      </c>
    </row>
    <row r="416" spans="1:8" x14ac:dyDescent="0.3">
      <c r="A416" s="2">
        <v>43714</v>
      </c>
      <c r="B416" s="1">
        <v>28751.3</v>
      </c>
      <c r="C416" s="1">
        <v>28851.7</v>
      </c>
      <c r="D416" s="1">
        <v>28609.3</v>
      </c>
      <c r="E416" s="1">
        <v>28649.75</v>
      </c>
      <c r="F416" s="1">
        <v>16059055</v>
      </c>
      <c r="G416" s="1">
        <v>853.22</v>
      </c>
      <c r="H416" s="3">
        <f>IF(ISERR(LN(Table13624[[#This Row],[Close]]/E415)),"-",LN(Table13624[[#This Row],[Close]]/E415))</f>
        <v>-2.1007770137862172E-3</v>
      </c>
    </row>
    <row r="417" spans="1:8" x14ac:dyDescent="0.3">
      <c r="A417" s="2">
        <v>43717</v>
      </c>
      <c r="B417" s="1">
        <v>28679.75</v>
      </c>
      <c r="C417" s="1">
        <v>28971</v>
      </c>
      <c r="D417" s="1">
        <v>28616.95</v>
      </c>
      <c r="E417" s="1">
        <v>28845.65</v>
      </c>
      <c r="F417" s="1">
        <v>19008171</v>
      </c>
      <c r="G417" s="1">
        <v>964.81</v>
      </c>
      <c r="H417" s="3">
        <f>IF(ISERR(LN(Table13624[[#This Row],[Close]]/E416)),"-",LN(Table13624[[#This Row],[Close]]/E416))</f>
        <v>6.8144845704770389E-3</v>
      </c>
    </row>
    <row r="418" spans="1:8" x14ac:dyDescent="0.3">
      <c r="A418" s="2">
        <v>43719</v>
      </c>
      <c r="B418" s="1">
        <v>28830.9</v>
      </c>
      <c r="C418" s="1">
        <v>28909.65</v>
      </c>
      <c r="D418" s="1">
        <v>28708.75</v>
      </c>
      <c r="E418" s="1">
        <v>28759.35</v>
      </c>
      <c r="F418" s="1">
        <v>25161449</v>
      </c>
      <c r="G418" s="1">
        <v>1309.71</v>
      </c>
      <c r="H418" s="3">
        <f>IF(ISERR(LN(Table13624[[#This Row],[Close]]/E417)),"-",LN(Table13624[[#This Row],[Close]]/E417))</f>
        <v>-2.9962699267125866E-3</v>
      </c>
    </row>
    <row r="419" spans="1:8" x14ac:dyDescent="0.3">
      <c r="A419" s="2">
        <v>43720</v>
      </c>
      <c r="B419" s="1">
        <v>28824.400000000001</v>
      </c>
      <c r="C419" s="1">
        <v>28881.9</v>
      </c>
      <c r="D419" s="1">
        <v>28534.1</v>
      </c>
      <c r="E419" s="1">
        <v>28575.200000000001</v>
      </c>
      <c r="F419" s="1">
        <v>21882372</v>
      </c>
      <c r="G419" s="1">
        <v>1134.98</v>
      </c>
      <c r="H419" s="3">
        <f>IF(ISERR(LN(Table13624[[#This Row],[Close]]/E418)),"-",LN(Table13624[[#This Row],[Close]]/E418))</f>
        <v>-6.4237229814608455E-3</v>
      </c>
    </row>
    <row r="420" spans="1:8" x14ac:dyDescent="0.3">
      <c r="A420" s="2">
        <v>43721</v>
      </c>
      <c r="B420" s="1">
        <v>28614.65</v>
      </c>
      <c r="C420" s="1">
        <v>28678</v>
      </c>
      <c r="D420" s="1">
        <v>28503.45</v>
      </c>
      <c r="E420" s="1">
        <v>28592.05</v>
      </c>
      <c r="F420" s="1">
        <v>26539799</v>
      </c>
      <c r="G420" s="1">
        <v>1248.1099999999999</v>
      </c>
      <c r="H420" s="3">
        <f>IF(ISERR(LN(Table13624[[#This Row],[Close]]/E419)),"-",LN(Table13624[[#This Row],[Close]]/E419))</f>
        <v>5.8949837495965191E-4</v>
      </c>
    </row>
    <row r="421" spans="1:8" x14ac:dyDescent="0.3">
      <c r="A421" s="2">
        <v>43724</v>
      </c>
      <c r="B421" s="1">
        <v>28496.45</v>
      </c>
      <c r="C421" s="1">
        <v>28796.45</v>
      </c>
      <c r="D421" s="1">
        <v>28449.35</v>
      </c>
      <c r="E421" s="1">
        <v>28751.75</v>
      </c>
      <c r="F421" s="1">
        <v>19651323</v>
      </c>
      <c r="G421" s="1">
        <v>1266.6600000000001</v>
      </c>
      <c r="H421" s="3">
        <f>IF(ISERR(LN(Table13624[[#This Row],[Close]]/E420)),"-",LN(Table13624[[#This Row],[Close]]/E420))</f>
        <v>5.5699277996502251E-3</v>
      </c>
    </row>
    <row r="422" spans="1:8" x14ac:dyDescent="0.3">
      <c r="A422" s="2">
        <v>43725</v>
      </c>
      <c r="B422" s="1">
        <v>28768.5</v>
      </c>
      <c r="C422" s="1">
        <v>28903</v>
      </c>
      <c r="D422" s="1">
        <v>28641.599999999999</v>
      </c>
      <c r="E422" s="1">
        <v>28675.3</v>
      </c>
      <c r="F422" s="1">
        <v>26126766</v>
      </c>
      <c r="G422" s="1">
        <v>1471.3</v>
      </c>
      <c r="H422" s="3">
        <f>IF(ISERR(LN(Table13624[[#This Row],[Close]]/E421)),"-",LN(Table13624[[#This Row],[Close]]/E421))</f>
        <v>-2.6625099204145878E-3</v>
      </c>
    </row>
    <row r="423" spans="1:8" x14ac:dyDescent="0.3">
      <c r="A423" s="2">
        <v>43726</v>
      </c>
      <c r="B423" s="1">
        <v>28764.9</v>
      </c>
      <c r="C423" s="1">
        <v>28821.200000000001</v>
      </c>
      <c r="D423" s="1">
        <v>28514.45</v>
      </c>
      <c r="E423" s="1">
        <v>28752.15</v>
      </c>
      <c r="F423" s="1">
        <v>31276999</v>
      </c>
      <c r="G423" s="1">
        <v>1367.19</v>
      </c>
      <c r="H423" s="3">
        <f>IF(ISERR(LN(Table13624[[#This Row],[Close]]/E422)),"-",LN(Table13624[[#This Row],[Close]]/E422))</f>
        <v>2.6764220202898444E-3</v>
      </c>
    </row>
    <row r="424" spans="1:8" x14ac:dyDescent="0.3">
      <c r="A424" s="2">
        <v>43727</v>
      </c>
      <c r="B424" s="1">
        <v>28794.799999999999</v>
      </c>
      <c r="C424" s="1">
        <v>28814.7</v>
      </c>
      <c r="D424" s="1">
        <v>28529.05</v>
      </c>
      <c r="E424" s="1">
        <v>28575.599999999999</v>
      </c>
      <c r="F424" s="1">
        <v>21131302</v>
      </c>
      <c r="G424" s="1">
        <v>1113.47</v>
      </c>
      <c r="H424" s="3">
        <f>IF(ISERR(LN(Table13624[[#This Row],[Close]]/E423)),"-",LN(Table13624[[#This Row],[Close]]/E423))</f>
        <v>-6.1593402202146322E-3</v>
      </c>
    </row>
    <row r="425" spans="1:8" x14ac:dyDescent="0.3">
      <c r="A425" s="2">
        <v>43728</v>
      </c>
      <c r="B425" s="1">
        <v>28660.35</v>
      </c>
      <c r="C425" s="1">
        <v>30003.599999999999</v>
      </c>
      <c r="D425" s="1">
        <v>28500.799999999999</v>
      </c>
      <c r="E425" s="1">
        <v>29835.35</v>
      </c>
      <c r="F425" s="1">
        <v>94166643</v>
      </c>
      <c r="G425" s="1">
        <v>4400.95</v>
      </c>
      <c r="H425" s="3">
        <f>IF(ISERR(LN(Table13624[[#This Row],[Close]]/E424)),"-",LN(Table13624[[#This Row],[Close]]/E424))</f>
        <v>4.3140725257676454E-2</v>
      </c>
    </row>
    <row r="426" spans="1:8" x14ac:dyDescent="0.3">
      <c r="A426" s="2">
        <v>43731</v>
      </c>
      <c r="B426" s="1">
        <v>30449.3</v>
      </c>
      <c r="C426" s="1">
        <v>31813.8</v>
      </c>
      <c r="D426" s="1">
        <v>30449.3</v>
      </c>
      <c r="E426" s="1">
        <v>31120.1</v>
      </c>
      <c r="F426" s="1">
        <v>87252141</v>
      </c>
      <c r="G426" s="1">
        <v>4493.6499999999996</v>
      </c>
      <c r="H426" s="3">
        <f>IF(ISERR(LN(Table13624[[#This Row],[Close]]/E425)),"-",LN(Table13624[[#This Row],[Close]]/E425))</f>
        <v>4.2159980579200153E-2</v>
      </c>
    </row>
    <row r="427" spans="1:8" x14ac:dyDescent="0.3">
      <c r="A427" s="2">
        <v>43732</v>
      </c>
      <c r="B427" s="1">
        <v>31197.65</v>
      </c>
      <c r="C427" s="1">
        <v>31401.05</v>
      </c>
      <c r="D427" s="1">
        <v>30939.65</v>
      </c>
      <c r="E427" s="1">
        <v>31312.400000000001</v>
      </c>
      <c r="F427" s="1">
        <v>32512629</v>
      </c>
      <c r="G427" s="1">
        <v>1805.93</v>
      </c>
      <c r="H427" s="3">
        <f>IF(ISERR(LN(Table13624[[#This Row],[Close]]/E426)),"-",LN(Table13624[[#This Row],[Close]]/E426))</f>
        <v>6.160272554572346E-3</v>
      </c>
    </row>
    <row r="428" spans="1:8" x14ac:dyDescent="0.3">
      <c r="A428" s="2">
        <v>43733</v>
      </c>
      <c r="B428" s="1">
        <v>31249.15</v>
      </c>
      <c r="C428" s="1">
        <v>31281.75</v>
      </c>
      <c r="D428" s="1">
        <v>30810.95</v>
      </c>
      <c r="E428" s="1">
        <v>30925.95</v>
      </c>
      <c r="F428" s="1">
        <v>37931229</v>
      </c>
      <c r="G428" s="1">
        <v>1952.64</v>
      </c>
      <c r="H428" s="3">
        <f>IF(ISERR(LN(Table13624[[#This Row],[Close]]/E427)),"-",LN(Table13624[[#This Row],[Close]]/E427))</f>
        <v>-1.2418547937872372E-2</v>
      </c>
    </row>
    <row r="429" spans="1:8" x14ac:dyDescent="0.3">
      <c r="A429" s="2">
        <v>43734</v>
      </c>
      <c r="B429" s="1">
        <v>30914.75</v>
      </c>
      <c r="C429" s="1">
        <v>31185.5</v>
      </c>
      <c r="D429" s="1">
        <v>30760.85</v>
      </c>
      <c r="E429" s="1">
        <v>31027.7</v>
      </c>
      <c r="F429" s="1">
        <v>39950950</v>
      </c>
      <c r="G429" s="1">
        <v>2474.6999999999998</v>
      </c>
      <c r="H429" s="3">
        <f>IF(ISERR(LN(Table13624[[#This Row],[Close]]/E428)),"-",LN(Table13624[[#This Row],[Close]]/E428))</f>
        <v>3.2847166061981767E-3</v>
      </c>
    </row>
    <row r="430" spans="1:8" x14ac:dyDescent="0.3">
      <c r="A430" s="2">
        <v>43735</v>
      </c>
      <c r="B430" s="1">
        <v>30977</v>
      </c>
      <c r="C430" s="1">
        <v>31343</v>
      </c>
      <c r="D430" s="1">
        <v>30952.85</v>
      </c>
      <c r="E430" s="1">
        <v>31026</v>
      </c>
      <c r="F430" s="1">
        <v>31745350</v>
      </c>
      <c r="G430" s="1">
        <v>1745.72</v>
      </c>
      <c r="H430" s="3">
        <f>IF(ISERR(LN(Table13624[[#This Row],[Close]]/E429)),"-",LN(Table13624[[#This Row],[Close]]/E429))</f>
        <v>-5.4791253395910291E-5</v>
      </c>
    </row>
    <row r="431" spans="1:8" x14ac:dyDescent="0.3">
      <c r="A431" s="2">
        <v>43738</v>
      </c>
      <c r="B431" s="1">
        <v>31089.200000000001</v>
      </c>
      <c r="C431" s="1">
        <v>31193.35</v>
      </c>
      <c r="D431" s="1">
        <v>30745.85</v>
      </c>
      <c r="E431" s="1">
        <v>31134.5</v>
      </c>
      <c r="F431" s="1">
        <v>32873305</v>
      </c>
      <c r="G431" s="1">
        <v>1897.72</v>
      </c>
      <c r="H431" s="3">
        <f>IF(ISERR(LN(Table13624[[#This Row],[Close]]/E430)),"-",LN(Table13624[[#This Row],[Close]]/E430))</f>
        <v>3.4909664558484244E-3</v>
      </c>
    </row>
    <row r="432" spans="1:8" x14ac:dyDescent="0.3">
      <c r="A432" s="2">
        <v>43739</v>
      </c>
      <c r="B432" s="1">
        <v>31130.25</v>
      </c>
      <c r="C432" s="1">
        <v>31341.75</v>
      </c>
      <c r="D432" s="1">
        <v>30717.35</v>
      </c>
      <c r="E432" s="1">
        <v>30801.35</v>
      </c>
      <c r="F432" s="1">
        <v>28815493</v>
      </c>
      <c r="G432" s="1">
        <v>1584.14</v>
      </c>
      <c r="H432" s="3">
        <f>IF(ISERR(LN(Table13624[[#This Row],[Close]]/E431)),"-",LN(Table13624[[#This Row],[Close]]/E431))</f>
        <v>-1.0758008910185567E-2</v>
      </c>
    </row>
    <row r="433" spans="1:8" x14ac:dyDescent="0.3">
      <c r="A433" s="2">
        <v>43741</v>
      </c>
      <c r="B433" s="1">
        <v>30819.599999999999</v>
      </c>
      <c r="C433" s="1">
        <v>30831.200000000001</v>
      </c>
      <c r="D433" s="1">
        <v>30567.95</v>
      </c>
      <c r="E433" s="1">
        <v>30791</v>
      </c>
      <c r="F433" s="1">
        <v>26332585</v>
      </c>
      <c r="G433" s="1">
        <v>1385.02</v>
      </c>
      <c r="H433" s="3">
        <f>IF(ISERR(LN(Table13624[[#This Row],[Close]]/E432)),"-",LN(Table13624[[#This Row],[Close]]/E432))</f>
        <v>-3.3608070149682688E-4</v>
      </c>
    </row>
    <row r="434" spans="1:8" x14ac:dyDescent="0.3">
      <c r="A434" s="2">
        <v>43742</v>
      </c>
      <c r="B434" s="1">
        <v>30921.45</v>
      </c>
      <c r="C434" s="1">
        <v>30991.75</v>
      </c>
      <c r="D434" s="1">
        <v>30300</v>
      </c>
      <c r="E434" s="1">
        <v>30327.15</v>
      </c>
      <c r="F434" s="1">
        <v>33150151</v>
      </c>
      <c r="G434" s="1">
        <v>1735.34</v>
      </c>
      <c r="H434" s="3">
        <f>IF(ISERR(LN(Table13624[[#This Row],[Close]]/E433)),"-",LN(Table13624[[#This Row],[Close]]/E433))</f>
        <v>-1.5179088570862441E-2</v>
      </c>
    </row>
    <row r="435" spans="1:8" x14ac:dyDescent="0.3">
      <c r="A435" s="2">
        <v>43745</v>
      </c>
      <c r="B435" s="1">
        <v>30347.15</v>
      </c>
      <c r="C435" s="1">
        <v>30527.45</v>
      </c>
      <c r="D435" s="1">
        <v>30151.8</v>
      </c>
      <c r="E435" s="1">
        <v>30218.1</v>
      </c>
      <c r="F435" s="1">
        <v>30123304</v>
      </c>
      <c r="G435" s="1">
        <v>1502.18</v>
      </c>
      <c r="H435" s="3">
        <f>IF(ISERR(LN(Table13624[[#This Row],[Close]]/E434)),"-",LN(Table13624[[#This Row],[Close]]/E434))</f>
        <v>-3.6022683174135486E-3</v>
      </c>
    </row>
    <row r="436" spans="1:8" x14ac:dyDescent="0.3">
      <c r="A436" s="2">
        <v>43747</v>
      </c>
      <c r="B436" s="1">
        <v>30249.55</v>
      </c>
      <c r="C436" s="1">
        <v>30370.95</v>
      </c>
      <c r="D436" s="1">
        <v>30022.799999999999</v>
      </c>
      <c r="E436" s="1">
        <v>30269.15</v>
      </c>
      <c r="F436" s="1">
        <v>34618805</v>
      </c>
      <c r="G436" s="1">
        <v>1920.82</v>
      </c>
      <c r="H436" s="3">
        <f>IF(ISERR(LN(Table13624[[#This Row],[Close]]/E435)),"-",LN(Table13624[[#This Row],[Close]]/E435))</f>
        <v>1.6879594334676094E-3</v>
      </c>
    </row>
    <row r="437" spans="1:8" x14ac:dyDescent="0.3">
      <c r="A437" s="2">
        <v>43748</v>
      </c>
      <c r="B437" s="1">
        <v>30245.8</v>
      </c>
      <c r="C437" s="1">
        <v>30323.25</v>
      </c>
      <c r="D437" s="1">
        <v>30071.45</v>
      </c>
      <c r="E437" s="1">
        <v>30147.200000000001</v>
      </c>
      <c r="F437" s="1">
        <v>32905944</v>
      </c>
      <c r="G437" s="1">
        <v>1508.89</v>
      </c>
      <c r="H437" s="3">
        <f>IF(ISERR(LN(Table13624[[#This Row],[Close]]/E436)),"-",LN(Table13624[[#This Row],[Close]]/E436))</f>
        <v>-4.0369921592855462E-3</v>
      </c>
    </row>
    <row r="438" spans="1:8" x14ac:dyDescent="0.3">
      <c r="A438" s="2">
        <v>43749</v>
      </c>
      <c r="B438" s="1">
        <v>30222.9</v>
      </c>
      <c r="C438" s="1">
        <v>30498.25</v>
      </c>
      <c r="D438" s="1">
        <v>30102.25</v>
      </c>
      <c r="E438" s="1">
        <v>30416.2</v>
      </c>
      <c r="F438" s="1">
        <v>37651431</v>
      </c>
      <c r="G438" s="1">
        <v>1854.77</v>
      </c>
      <c r="H438" s="3">
        <f>IF(ISERR(LN(Table13624[[#This Row],[Close]]/E437)),"-",LN(Table13624[[#This Row],[Close]]/E437))</f>
        <v>8.8833113388294346E-3</v>
      </c>
    </row>
    <row r="439" spans="1:8" x14ac:dyDescent="0.3">
      <c r="A439" s="2">
        <v>43752</v>
      </c>
      <c r="B439" s="1">
        <v>30585.5</v>
      </c>
      <c r="C439" s="1">
        <v>30699.9</v>
      </c>
      <c r="D439" s="1">
        <v>30493.1</v>
      </c>
      <c r="E439" s="1">
        <v>30591</v>
      </c>
      <c r="F439" s="1">
        <v>26432735</v>
      </c>
      <c r="G439" s="1">
        <v>1530.78</v>
      </c>
      <c r="H439" s="3">
        <f>IF(ISERR(LN(Table13624[[#This Row],[Close]]/E438)),"-",LN(Table13624[[#This Row],[Close]]/E438))</f>
        <v>5.7304868391573945E-3</v>
      </c>
    </row>
    <row r="440" spans="1:8" x14ac:dyDescent="0.3">
      <c r="A440" s="2">
        <v>43753</v>
      </c>
      <c r="B440" s="1">
        <v>30783.5</v>
      </c>
      <c r="C440" s="1">
        <v>31059.599999999999</v>
      </c>
      <c r="D440" s="1">
        <v>30687.85</v>
      </c>
      <c r="E440" s="1">
        <v>30927.9</v>
      </c>
      <c r="F440" s="1">
        <v>26669990</v>
      </c>
      <c r="G440" s="1">
        <v>2446.25</v>
      </c>
      <c r="H440" s="3">
        <f>IF(ISERR(LN(Table13624[[#This Row],[Close]]/E439)),"-",LN(Table13624[[#This Row],[Close]]/E439))</f>
        <v>1.0952841094460587E-2</v>
      </c>
    </row>
    <row r="441" spans="1:8" x14ac:dyDescent="0.3">
      <c r="A441" s="2">
        <v>43754</v>
      </c>
      <c r="B441" s="1">
        <v>30945.599999999999</v>
      </c>
      <c r="C441" s="1">
        <v>30980.25</v>
      </c>
      <c r="D441" s="1">
        <v>30754.400000000001</v>
      </c>
      <c r="E441" s="1">
        <v>30899</v>
      </c>
      <c r="F441" s="1">
        <v>26229295</v>
      </c>
      <c r="G441" s="1">
        <v>1508.81</v>
      </c>
      <c r="H441" s="3">
        <f>IF(ISERR(LN(Table13624[[#This Row],[Close]]/E440)),"-",LN(Table13624[[#This Row],[Close]]/E440))</f>
        <v>-9.3486822418186539E-4</v>
      </c>
    </row>
    <row r="442" spans="1:8" x14ac:dyDescent="0.3">
      <c r="A442" s="2">
        <v>43755</v>
      </c>
      <c r="B442" s="1">
        <v>30928.5</v>
      </c>
      <c r="C442" s="1">
        <v>31358.55</v>
      </c>
      <c r="D442" s="1">
        <v>30889.3</v>
      </c>
      <c r="E442" s="1">
        <v>31331.9</v>
      </c>
      <c r="F442" s="1">
        <v>28730635</v>
      </c>
      <c r="G442" s="1">
        <v>1909.51</v>
      </c>
      <c r="H442" s="3">
        <f>IF(ISERR(LN(Table13624[[#This Row],[Close]]/E441)),"-",LN(Table13624[[#This Row],[Close]]/E441))</f>
        <v>1.3912926954246221E-2</v>
      </c>
    </row>
    <row r="443" spans="1:8" x14ac:dyDescent="0.3">
      <c r="A443" s="2">
        <v>43756</v>
      </c>
      <c r="B443" s="1">
        <v>31313.05</v>
      </c>
      <c r="C443" s="1">
        <v>31544.2</v>
      </c>
      <c r="D443" s="1">
        <v>31227.25</v>
      </c>
      <c r="E443" s="1">
        <v>31501.45</v>
      </c>
      <c r="F443" s="1">
        <v>26492156</v>
      </c>
      <c r="G443" s="1">
        <v>1659.51</v>
      </c>
      <c r="H443" s="3">
        <f>IF(ISERR(LN(Table13624[[#This Row],[Close]]/E442)),"-",LN(Table13624[[#This Row],[Close]]/E442))</f>
        <v>5.3968286434675616E-3</v>
      </c>
    </row>
    <row r="444" spans="1:8" x14ac:dyDescent="0.3">
      <c r="A444" s="2">
        <v>43760</v>
      </c>
      <c r="B444" s="1">
        <v>31462.400000000001</v>
      </c>
      <c r="C444" s="1">
        <v>31842.799999999999</v>
      </c>
      <c r="D444" s="1">
        <v>31453.05</v>
      </c>
      <c r="E444" s="1">
        <v>31659.4</v>
      </c>
      <c r="F444" s="1">
        <v>35348738</v>
      </c>
      <c r="G444" s="1">
        <v>2332.2399999999998</v>
      </c>
      <c r="H444" s="3">
        <f>IF(ISERR(LN(Table13624[[#This Row],[Close]]/E443)),"-",LN(Table13624[[#This Row],[Close]]/E443))</f>
        <v>5.0015263969153071E-3</v>
      </c>
    </row>
    <row r="445" spans="1:8" x14ac:dyDescent="0.3">
      <c r="A445" s="2">
        <v>43761</v>
      </c>
      <c r="B445" s="1">
        <v>31739.7</v>
      </c>
      <c r="C445" s="1">
        <v>31939.45</v>
      </c>
      <c r="D445" s="1">
        <v>31643.55</v>
      </c>
      <c r="E445" s="1">
        <v>31899.55</v>
      </c>
      <c r="F445" s="1">
        <v>26728900</v>
      </c>
      <c r="G445" s="1">
        <v>2077.33</v>
      </c>
      <c r="H445" s="3">
        <f>IF(ISERR(LN(Table13624[[#This Row],[Close]]/E444)),"-",LN(Table13624[[#This Row],[Close]]/E444))</f>
        <v>7.556800193121869E-3</v>
      </c>
    </row>
    <row r="446" spans="1:8" x14ac:dyDescent="0.3">
      <c r="A446" s="2">
        <v>43762</v>
      </c>
      <c r="B446" s="1">
        <v>32026.2</v>
      </c>
      <c r="C446" s="1">
        <v>32089.75</v>
      </c>
      <c r="D446" s="1">
        <v>31649.05</v>
      </c>
      <c r="E446" s="1">
        <v>31752.799999999999</v>
      </c>
      <c r="F446" s="1">
        <v>28540362</v>
      </c>
      <c r="G446" s="1">
        <v>1644.01</v>
      </c>
      <c r="H446" s="3">
        <f>IF(ISERR(LN(Table13624[[#This Row],[Close]]/E445)),"-",LN(Table13624[[#This Row],[Close]]/E445))</f>
        <v>-4.6109926815685511E-3</v>
      </c>
    </row>
    <row r="447" spans="1:8" x14ac:dyDescent="0.3">
      <c r="A447" s="2">
        <v>43763</v>
      </c>
      <c r="B447" s="1">
        <v>32172.15</v>
      </c>
      <c r="C447" s="1">
        <v>32176.400000000001</v>
      </c>
      <c r="D447" s="1">
        <v>31589.599999999999</v>
      </c>
      <c r="E447" s="1">
        <v>31685.599999999999</v>
      </c>
      <c r="F447" s="1" t="s">
        <v>22</v>
      </c>
      <c r="G447" s="1" t="s">
        <v>22</v>
      </c>
      <c r="H447" s="3">
        <f>IF(ISERR(LN(Table13624[[#This Row],[Close]]/E446)),"-",LN(Table13624[[#This Row],[Close]]/E446))</f>
        <v>-2.1185914252315127E-3</v>
      </c>
    </row>
    <row r="448" spans="1:8" x14ac:dyDescent="0.3">
      <c r="A448" s="2">
        <v>43765</v>
      </c>
      <c r="B448" s="1">
        <v>31879.85</v>
      </c>
      <c r="C448" s="1">
        <v>31918.35</v>
      </c>
      <c r="D448" s="1">
        <v>31758.400000000001</v>
      </c>
      <c r="E448" s="1">
        <v>31803.45</v>
      </c>
      <c r="F448" s="1">
        <v>4769954</v>
      </c>
      <c r="G448" s="1">
        <v>220.1</v>
      </c>
      <c r="H448" s="3">
        <f>IF(ISERR(LN(Table13624[[#This Row],[Close]]/E447)),"-",LN(Table13624[[#This Row],[Close]]/E447))</f>
        <v>3.7124554660651916E-3</v>
      </c>
    </row>
    <row r="449" spans="1:8" x14ac:dyDescent="0.3">
      <c r="A449" s="2">
        <v>43767</v>
      </c>
      <c r="B449" s="1">
        <v>31828.7</v>
      </c>
      <c r="C449" s="1">
        <v>31995.1</v>
      </c>
      <c r="D449" s="1">
        <v>31526.7</v>
      </c>
      <c r="E449" s="1">
        <v>31950.75</v>
      </c>
      <c r="F449" s="1">
        <v>30676234</v>
      </c>
      <c r="G449" s="1">
        <v>1822</v>
      </c>
      <c r="H449" s="3">
        <f>IF(ISERR(LN(Table13624[[#This Row],[Close]]/E448)),"-",LN(Table13624[[#This Row],[Close]]/E448))</f>
        <v>4.6208802589403266E-3</v>
      </c>
    </row>
    <row r="450" spans="1:8" x14ac:dyDescent="0.3">
      <c r="A450" s="2">
        <v>43768</v>
      </c>
      <c r="B450" s="1">
        <v>32229.85</v>
      </c>
      <c r="C450" s="1">
        <v>32385.95</v>
      </c>
      <c r="D450" s="1">
        <v>32039.8</v>
      </c>
      <c r="E450" s="1">
        <v>32274.1</v>
      </c>
      <c r="F450" s="1">
        <v>50326074</v>
      </c>
      <c r="G450" s="1">
        <v>2291.0300000000002</v>
      </c>
      <c r="H450" s="3">
        <f>IF(ISERR(LN(Table13624[[#This Row],[Close]]/E449)),"-",LN(Table13624[[#This Row],[Close]]/E449))</f>
        <v>1.0069396257282991E-2</v>
      </c>
    </row>
    <row r="451" spans="1:8" x14ac:dyDescent="0.3">
      <c r="A451" s="2">
        <v>43769</v>
      </c>
      <c r="B451" s="1">
        <v>32310.1</v>
      </c>
      <c r="C451" s="1">
        <v>32533.75</v>
      </c>
      <c r="D451" s="1">
        <v>32208.1</v>
      </c>
      <c r="E451" s="1">
        <v>32319.75</v>
      </c>
      <c r="F451" s="1">
        <v>52892699</v>
      </c>
      <c r="G451" s="1">
        <v>2539.3200000000002</v>
      </c>
      <c r="H451" s="3">
        <f>IF(ISERR(LN(Table13624[[#This Row],[Close]]/E450)),"-",LN(Table13624[[#This Row],[Close]]/E450))</f>
        <v>1.4134474907469435E-3</v>
      </c>
    </row>
    <row r="452" spans="1:8" x14ac:dyDescent="0.3">
      <c r="A452" s="2">
        <v>43770</v>
      </c>
      <c r="B452" s="1">
        <v>32396.1</v>
      </c>
      <c r="C452" s="1">
        <v>32591.3</v>
      </c>
      <c r="D452" s="1">
        <v>32338.25</v>
      </c>
      <c r="E452" s="1">
        <v>32449.85</v>
      </c>
      <c r="F452" s="1">
        <v>32862226</v>
      </c>
      <c r="G452" s="1">
        <v>1820.28</v>
      </c>
      <c r="H452" s="3">
        <f>IF(ISERR(LN(Table13624[[#This Row],[Close]]/E451)),"-",LN(Table13624[[#This Row],[Close]]/E451))</f>
        <v>4.0173221688039953E-3</v>
      </c>
    </row>
    <row r="453" spans="1:8" x14ac:dyDescent="0.3">
      <c r="A453" s="2">
        <v>43773</v>
      </c>
      <c r="B453" s="1">
        <v>32541.1</v>
      </c>
      <c r="C453" s="1">
        <v>32644.9</v>
      </c>
      <c r="D453" s="1">
        <v>32228.3</v>
      </c>
      <c r="E453" s="1">
        <v>32255.7</v>
      </c>
      <c r="F453" s="1">
        <v>23829411</v>
      </c>
      <c r="G453" s="1">
        <v>1494.17</v>
      </c>
      <c r="H453" s="3">
        <f>IF(ISERR(LN(Table13624[[#This Row],[Close]]/E452)),"-",LN(Table13624[[#This Row],[Close]]/E452))</f>
        <v>-6.0010488328526923E-3</v>
      </c>
    </row>
    <row r="454" spans="1:8" x14ac:dyDescent="0.3">
      <c r="A454" s="2">
        <v>43774</v>
      </c>
      <c r="B454" s="1">
        <v>32257</v>
      </c>
      <c r="C454" s="1">
        <v>32390.05</v>
      </c>
      <c r="D454" s="1">
        <v>32064.75</v>
      </c>
      <c r="E454" s="1">
        <v>32361.45</v>
      </c>
      <c r="F454" s="1">
        <v>30820818</v>
      </c>
      <c r="G454" s="1">
        <v>1975.62</v>
      </c>
      <c r="H454" s="3">
        <f>IF(ISERR(LN(Table13624[[#This Row],[Close]]/E453)),"-",LN(Table13624[[#This Row],[Close]]/E453))</f>
        <v>3.2731277814486964E-3</v>
      </c>
    </row>
    <row r="455" spans="1:8" x14ac:dyDescent="0.3">
      <c r="A455" s="2">
        <v>43775</v>
      </c>
      <c r="B455" s="1">
        <v>32360.6</v>
      </c>
      <c r="C455" s="1">
        <v>32543.05</v>
      </c>
      <c r="D455" s="1">
        <v>32181.9</v>
      </c>
      <c r="E455" s="1">
        <v>32393</v>
      </c>
      <c r="F455" s="1">
        <v>29055223</v>
      </c>
      <c r="G455" s="1">
        <v>1994.11</v>
      </c>
      <c r="H455" s="3">
        <f>IF(ISERR(LN(Table13624[[#This Row],[Close]]/E454)),"-",LN(Table13624[[#This Row],[Close]]/E454))</f>
        <v>9.7445048167448911E-4</v>
      </c>
    </row>
    <row r="456" spans="1:8" x14ac:dyDescent="0.3">
      <c r="A456" s="2">
        <v>43776</v>
      </c>
      <c r="B456" s="1">
        <v>32587.8</v>
      </c>
      <c r="C456" s="1">
        <v>32608.05</v>
      </c>
      <c r="D456" s="1">
        <v>32340.75</v>
      </c>
      <c r="E456" s="1">
        <v>32535.9</v>
      </c>
      <c r="F456" s="1">
        <v>30953761</v>
      </c>
      <c r="G456" s="1">
        <v>1969.59</v>
      </c>
      <c r="H456" s="3">
        <f>IF(ISERR(LN(Table13624[[#This Row],[Close]]/E455)),"-",LN(Table13624[[#This Row],[Close]]/E455))</f>
        <v>4.4017450080985178E-3</v>
      </c>
    </row>
    <row r="457" spans="1:8" x14ac:dyDescent="0.3">
      <c r="A457" s="2">
        <v>43777</v>
      </c>
      <c r="B457" s="1">
        <v>32489.55</v>
      </c>
      <c r="C457" s="1">
        <v>32551.45</v>
      </c>
      <c r="D457" s="1">
        <v>31907.4</v>
      </c>
      <c r="E457" s="1">
        <v>31947.5</v>
      </c>
      <c r="F457" s="1">
        <v>29030887</v>
      </c>
      <c r="G457" s="1">
        <v>2101.7800000000002</v>
      </c>
      <c r="H457" s="3">
        <f>IF(ISERR(LN(Table13624[[#This Row],[Close]]/E456)),"-",LN(Table13624[[#This Row],[Close]]/E456))</f>
        <v>-1.8250164580914802E-2</v>
      </c>
    </row>
    <row r="458" spans="1:8" x14ac:dyDescent="0.3">
      <c r="A458" s="2">
        <v>43780</v>
      </c>
      <c r="B458" s="1">
        <v>31928.400000000001</v>
      </c>
      <c r="C458" s="1">
        <v>32061.3</v>
      </c>
      <c r="D458" s="1">
        <v>31751.65</v>
      </c>
      <c r="E458" s="1">
        <v>31802.55</v>
      </c>
      <c r="F458" s="1">
        <v>18384216</v>
      </c>
      <c r="G458" s="1">
        <v>1339.77</v>
      </c>
      <c r="H458" s="3">
        <f>IF(ISERR(LN(Table13624[[#This Row],[Close]]/E457)),"-",LN(Table13624[[#This Row],[Close]]/E457))</f>
        <v>-4.547455250285209E-3</v>
      </c>
    </row>
    <row r="459" spans="1:8" x14ac:dyDescent="0.3">
      <c r="A459" s="2">
        <v>43782</v>
      </c>
      <c r="B459" s="1">
        <v>31913.9</v>
      </c>
      <c r="C459" s="1">
        <v>31999.95</v>
      </c>
      <c r="D459" s="1">
        <v>31525.15</v>
      </c>
      <c r="E459" s="1">
        <v>31582.45</v>
      </c>
      <c r="F459" s="1">
        <v>24491690</v>
      </c>
      <c r="G459" s="1">
        <v>1871.28</v>
      </c>
      <c r="H459" s="3">
        <f>IF(ISERR(LN(Table13624[[#This Row],[Close]]/E458)),"-",LN(Table13624[[#This Row],[Close]]/E458))</f>
        <v>-6.9448886848621728E-3</v>
      </c>
    </row>
    <row r="460" spans="1:8" x14ac:dyDescent="0.3">
      <c r="A460" s="2">
        <v>43783</v>
      </c>
      <c r="B460" s="1">
        <v>31587</v>
      </c>
      <c r="C460" s="1">
        <v>31602.35</v>
      </c>
      <c r="D460" s="1">
        <v>31347.65</v>
      </c>
      <c r="E460" s="1">
        <v>31439.45</v>
      </c>
      <c r="F460" s="1">
        <v>24733867</v>
      </c>
      <c r="G460" s="1">
        <v>1520.14</v>
      </c>
      <c r="H460" s="3">
        <f>IF(ISERR(LN(Table13624[[#This Row],[Close]]/E459)),"-",LN(Table13624[[#This Row],[Close]]/E459))</f>
        <v>-4.5381127962604243E-3</v>
      </c>
    </row>
    <row r="461" spans="1:8" x14ac:dyDescent="0.3">
      <c r="A461" s="2">
        <v>43784</v>
      </c>
      <c r="B461" s="1">
        <v>31447.15</v>
      </c>
      <c r="C461" s="1">
        <v>31624.2</v>
      </c>
      <c r="D461" s="1">
        <v>31235.3</v>
      </c>
      <c r="E461" s="1">
        <v>31289.7</v>
      </c>
      <c r="F461" s="1">
        <v>27814384</v>
      </c>
      <c r="G461" s="1">
        <v>1396.27</v>
      </c>
      <c r="H461" s="3">
        <f>IF(ISERR(LN(Table13624[[#This Row],[Close]]/E460)),"-",LN(Table13624[[#This Row],[Close]]/E460))</f>
        <v>-4.7745038621938166E-3</v>
      </c>
    </row>
    <row r="462" spans="1:8" x14ac:dyDescent="0.3">
      <c r="A462" s="2">
        <v>43787</v>
      </c>
      <c r="B462" s="1">
        <v>31342.95</v>
      </c>
      <c r="C462" s="1">
        <v>31422.35</v>
      </c>
      <c r="D462" s="1">
        <v>31076.65</v>
      </c>
      <c r="E462" s="1">
        <v>31165.25</v>
      </c>
      <c r="F462" s="1">
        <v>18848184</v>
      </c>
      <c r="G462" s="1">
        <v>1212.1400000000001</v>
      </c>
      <c r="H462" s="3">
        <f>IF(ISERR(LN(Table13624[[#This Row],[Close]]/E461)),"-",LN(Table13624[[#This Row],[Close]]/E461))</f>
        <v>-3.9852778591317837E-3</v>
      </c>
    </row>
    <row r="463" spans="1:8" x14ac:dyDescent="0.3">
      <c r="A463" s="2">
        <v>43788</v>
      </c>
      <c r="B463" s="1">
        <v>31241.1</v>
      </c>
      <c r="C463" s="1">
        <v>31248.6</v>
      </c>
      <c r="D463" s="1">
        <v>30924.75</v>
      </c>
      <c r="E463" s="1">
        <v>30972.95</v>
      </c>
      <c r="F463" s="1">
        <v>21805568</v>
      </c>
      <c r="G463" s="1">
        <v>1240.83</v>
      </c>
      <c r="H463" s="3">
        <f>IF(ISERR(LN(Table13624[[#This Row],[Close]]/E462)),"-",LN(Table13624[[#This Row],[Close]]/E462))</f>
        <v>-6.1894491280991889E-3</v>
      </c>
    </row>
    <row r="464" spans="1:8" x14ac:dyDescent="0.3">
      <c r="A464" s="2">
        <v>43789</v>
      </c>
      <c r="B464" s="1">
        <v>31009.3</v>
      </c>
      <c r="C464" s="1">
        <v>31210.9</v>
      </c>
      <c r="D464" s="1">
        <v>30786.3</v>
      </c>
      <c r="E464" s="1">
        <v>31089.35</v>
      </c>
      <c r="F464" s="1">
        <v>20591887</v>
      </c>
      <c r="G464" s="1">
        <v>1294.8699999999999</v>
      </c>
      <c r="H464" s="3">
        <f>IF(ISERR(LN(Table13624[[#This Row],[Close]]/E463)),"-",LN(Table13624[[#This Row],[Close]]/E463))</f>
        <v>3.7510738881526974E-3</v>
      </c>
    </row>
    <row r="465" spans="1:8" x14ac:dyDescent="0.3">
      <c r="A465" s="2">
        <v>43790</v>
      </c>
      <c r="B465" s="1">
        <v>31128.75</v>
      </c>
      <c r="C465" s="1">
        <v>31128.75</v>
      </c>
      <c r="D465" s="1">
        <v>30839.45</v>
      </c>
      <c r="E465" s="1">
        <v>30893.55</v>
      </c>
      <c r="F465" s="1">
        <v>22273320</v>
      </c>
      <c r="G465" s="1">
        <v>1333.13</v>
      </c>
      <c r="H465" s="3">
        <f>IF(ISERR(LN(Table13624[[#This Row],[Close]]/E464)),"-",LN(Table13624[[#This Row],[Close]]/E464))</f>
        <v>-6.317892557199457E-3</v>
      </c>
    </row>
    <row r="466" spans="1:8" x14ac:dyDescent="0.3">
      <c r="A466" s="2">
        <v>43791</v>
      </c>
      <c r="B466" s="1">
        <v>30964.15</v>
      </c>
      <c r="C466" s="1">
        <v>31066.85</v>
      </c>
      <c r="D466" s="1">
        <v>30745.15</v>
      </c>
      <c r="E466" s="1">
        <v>30809.55</v>
      </c>
      <c r="F466" s="1">
        <v>25036780</v>
      </c>
      <c r="G466" s="1">
        <v>1259.81</v>
      </c>
      <c r="H466" s="3">
        <f>IF(ISERR(LN(Table13624[[#This Row],[Close]]/E465)),"-",LN(Table13624[[#This Row],[Close]]/E465))</f>
        <v>-2.7227173964460122E-3</v>
      </c>
    </row>
    <row r="467" spans="1:8" x14ac:dyDescent="0.3">
      <c r="A467" s="2">
        <v>43794</v>
      </c>
      <c r="B467" s="1">
        <v>30798.9</v>
      </c>
      <c r="C467" s="1">
        <v>31127.85</v>
      </c>
      <c r="D467" s="1">
        <v>30783.15</v>
      </c>
      <c r="E467" s="1">
        <v>31085.599999999999</v>
      </c>
      <c r="F467" s="1">
        <v>19187289</v>
      </c>
      <c r="G467" s="1">
        <v>1231.8</v>
      </c>
      <c r="H467" s="3">
        <f>IF(ISERR(LN(Table13624[[#This Row],[Close]]/E466)),"-",LN(Table13624[[#This Row],[Close]]/E466))</f>
        <v>8.9199825947317481E-3</v>
      </c>
    </row>
    <row r="468" spans="1:8" x14ac:dyDescent="0.3">
      <c r="A468" s="2">
        <v>43795</v>
      </c>
      <c r="B468" s="1">
        <v>31137.8</v>
      </c>
      <c r="C468" s="1">
        <v>31281</v>
      </c>
      <c r="D468" s="1">
        <v>30912.1</v>
      </c>
      <c r="E468" s="1">
        <v>31055.35</v>
      </c>
      <c r="F468" s="1">
        <v>51029897</v>
      </c>
      <c r="G468" s="1">
        <v>3803.89</v>
      </c>
      <c r="H468" s="3">
        <f>IF(ISERR(LN(Table13624[[#This Row],[Close]]/E467)),"-",LN(Table13624[[#This Row],[Close]]/E467))</f>
        <v>-9.7359317453171138E-4</v>
      </c>
    </row>
    <row r="469" spans="1:8" x14ac:dyDescent="0.3">
      <c r="A469" s="2">
        <v>43796</v>
      </c>
      <c r="B469" s="1">
        <v>31120.400000000001</v>
      </c>
      <c r="C469" s="1">
        <v>31256.1</v>
      </c>
      <c r="D469" s="1">
        <v>31096.35</v>
      </c>
      <c r="E469" s="1">
        <v>31221.95</v>
      </c>
      <c r="F469" s="1">
        <v>19315572</v>
      </c>
      <c r="G469" s="1">
        <v>1244.1199999999999</v>
      </c>
      <c r="H469" s="3">
        <f>IF(ISERR(LN(Table13624[[#This Row],[Close]]/E468)),"-",LN(Table13624[[#This Row],[Close]]/E468))</f>
        <v>5.3502768237108688E-3</v>
      </c>
    </row>
    <row r="470" spans="1:8" x14ac:dyDescent="0.3">
      <c r="A470" s="2">
        <v>43797</v>
      </c>
      <c r="B470" s="1">
        <v>31277.599999999999</v>
      </c>
      <c r="C470" s="1">
        <v>31290.3</v>
      </c>
      <c r="D470" s="1">
        <v>31101.1</v>
      </c>
      <c r="E470" s="1">
        <v>31263.4</v>
      </c>
      <c r="F470" s="1">
        <v>25965956</v>
      </c>
      <c r="G470" s="1">
        <v>1330.64</v>
      </c>
      <c r="H470" s="3">
        <f>IF(ISERR(LN(Table13624[[#This Row],[Close]]/E469)),"-",LN(Table13624[[#This Row],[Close]]/E469))</f>
        <v>1.3267111756561335E-3</v>
      </c>
    </row>
    <row r="471" spans="1:8" x14ac:dyDescent="0.3">
      <c r="A471" s="2">
        <v>43798</v>
      </c>
      <c r="B471" s="1">
        <v>31243.25</v>
      </c>
      <c r="C471" s="1">
        <v>31260.6</v>
      </c>
      <c r="D471" s="1">
        <v>30892.1</v>
      </c>
      <c r="E471" s="1">
        <v>30975.5</v>
      </c>
      <c r="F471" s="1">
        <v>25124223</v>
      </c>
      <c r="G471" s="1">
        <v>1427.2</v>
      </c>
      <c r="H471" s="3">
        <f>IF(ISERR(LN(Table13624[[#This Row],[Close]]/E470)),"-",LN(Table13624[[#This Row],[Close]]/E470))</f>
        <v>-9.251514838998165E-3</v>
      </c>
    </row>
    <row r="472" spans="1:8" x14ac:dyDescent="0.3">
      <c r="A472" s="2">
        <v>43801</v>
      </c>
      <c r="B472" s="1">
        <v>30977</v>
      </c>
      <c r="C472" s="1">
        <v>31018.55</v>
      </c>
      <c r="D472" s="1">
        <v>30823.05</v>
      </c>
      <c r="E472" s="1">
        <v>30889.5</v>
      </c>
      <c r="F472" s="1">
        <v>22581987</v>
      </c>
      <c r="G472" s="1">
        <v>1412.7</v>
      </c>
      <c r="H472" s="3">
        <f>IF(ISERR(LN(Table13624[[#This Row],[Close]]/E471)),"-",LN(Table13624[[#This Row],[Close]]/E471))</f>
        <v>-2.780249103589569E-3</v>
      </c>
    </row>
    <row r="473" spans="1:8" x14ac:dyDescent="0.3">
      <c r="A473" s="2">
        <v>43802</v>
      </c>
      <c r="B473" s="1">
        <v>30898.2</v>
      </c>
      <c r="C473" s="1">
        <v>30983.85</v>
      </c>
      <c r="D473" s="1">
        <v>30603.200000000001</v>
      </c>
      <c r="E473" s="1">
        <v>30677.5</v>
      </c>
      <c r="F473" s="1">
        <v>20505384</v>
      </c>
      <c r="G473" s="1">
        <v>1369.06</v>
      </c>
      <c r="H473" s="3">
        <f>IF(ISERR(LN(Table13624[[#This Row],[Close]]/E472)),"-",LN(Table13624[[#This Row],[Close]]/E472))</f>
        <v>-6.8868334628095921E-3</v>
      </c>
    </row>
    <row r="474" spans="1:8" x14ac:dyDescent="0.3">
      <c r="A474" s="2">
        <v>43803</v>
      </c>
      <c r="B474" s="1">
        <v>30629.85</v>
      </c>
      <c r="C474" s="1">
        <v>30771.45</v>
      </c>
      <c r="D474" s="1">
        <v>30543.1</v>
      </c>
      <c r="E474" s="1">
        <v>30705.55</v>
      </c>
      <c r="F474" s="1">
        <v>24122501</v>
      </c>
      <c r="G474" s="1">
        <v>1359.46</v>
      </c>
      <c r="H474" s="3">
        <f>IF(ISERR(LN(Table13624[[#This Row],[Close]]/E473)),"-",LN(Table13624[[#This Row],[Close]]/E473))</f>
        <v>9.1393314449033573E-4</v>
      </c>
    </row>
    <row r="475" spans="1:8" x14ac:dyDescent="0.3">
      <c r="A475" s="2">
        <v>43804</v>
      </c>
      <c r="B475" s="1">
        <v>30739.599999999999</v>
      </c>
      <c r="C475" s="1">
        <v>30833.8</v>
      </c>
      <c r="D475" s="1">
        <v>30665.05</v>
      </c>
      <c r="E475" s="1">
        <v>30795.1</v>
      </c>
      <c r="F475" s="1">
        <v>22869220</v>
      </c>
      <c r="G475" s="1">
        <v>1257.71</v>
      </c>
      <c r="H475" s="3">
        <f>IF(ISERR(LN(Table13624[[#This Row],[Close]]/E474)),"-",LN(Table13624[[#This Row],[Close]]/E474))</f>
        <v>2.9121664010806083E-3</v>
      </c>
    </row>
    <row r="476" spans="1:8" x14ac:dyDescent="0.3">
      <c r="A476" s="2">
        <v>43805</v>
      </c>
      <c r="B476" s="1">
        <v>30854.75</v>
      </c>
      <c r="C476" s="1">
        <v>30883.5</v>
      </c>
      <c r="D476" s="1">
        <v>30482.5</v>
      </c>
      <c r="E476" s="1">
        <v>30536.45</v>
      </c>
      <c r="F476" s="1">
        <v>21202331</v>
      </c>
      <c r="G476" s="1">
        <v>1147.54</v>
      </c>
      <c r="H476" s="3">
        <f>IF(ISERR(LN(Table13624[[#This Row],[Close]]/E475)),"-",LN(Table13624[[#This Row],[Close]]/E475))</f>
        <v>-8.4345343755743863E-3</v>
      </c>
    </row>
    <row r="477" spans="1:8" x14ac:dyDescent="0.3">
      <c r="A477" s="2">
        <v>43808</v>
      </c>
      <c r="B477" s="1">
        <v>30562</v>
      </c>
      <c r="C477" s="1">
        <v>30574.5</v>
      </c>
      <c r="D477" s="1">
        <v>30298.7</v>
      </c>
      <c r="E477" s="1">
        <v>30375</v>
      </c>
      <c r="F477" s="1">
        <v>16200608</v>
      </c>
      <c r="G477" s="1">
        <v>1115.3900000000001</v>
      </c>
      <c r="H477" s="3">
        <f>IF(ISERR(LN(Table13624[[#This Row],[Close]]/E476)),"-",LN(Table13624[[#This Row],[Close]]/E476))</f>
        <v>-5.3011503778499173E-3</v>
      </c>
    </row>
    <row r="478" spans="1:8" x14ac:dyDescent="0.3">
      <c r="A478" s="2">
        <v>43809</v>
      </c>
      <c r="B478" s="1">
        <v>30424</v>
      </c>
      <c r="C478" s="1">
        <v>30431.75</v>
      </c>
      <c r="D478" s="1">
        <v>30024.25</v>
      </c>
      <c r="E478" s="1">
        <v>30059</v>
      </c>
      <c r="F478" s="1">
        <v>26692148</v>
      </c>
      <c r="G478" s="1">
        <v>1419.22</v>
      </c>
      <c r="H478" s="3">
        <f>IF(ISERR(LN(Table13624[[#This Row],[Close]]/E477)),"-",LN(Table13624[[#This Row],[Close]]/E477))</f>
        <v>-1.0457784688970203E-2</v>
      </c>
    </row>
    <row r="479" spans="1:8" x14ac:dyDescent="0.3">
      <c r="A479" s="2">
        <v>43810</v>
      </c>
      <c r="B479" s="1">
        <v>30072.799999999999</v>
      </c>
      <c r="C479" s="1">
        <v>30250.15</v>
      </c>
      <c r="D479" s="1">
        <v>29985.4</v>
      </c>
      <c r="E479" s="1">
        <v>30102.45</v>
      </c>
      <c r="F479" s="1">
        <v>25519628</v>
      </c>
      <c r="G479" s="1">
        <v>1345.23</v>
      </c>
      <c r="H479" s="3">
        <f>IF(ISERR(LN(Table13624[[#This Row],[Close]]/E478)),"-",LN(Table13624[[#This Row],[Close]]/E478))</f>
        <v>1.4444468195032002E-3</v>
      </c>
    </row>
    <row r="480" spans="1:8" x14ac:dyDescent="0.3">
      <c r="A480" s="2">
        <v>43811</v>
      </c>
      <c r="B480" s="1">
        <v>30155.599999999999</v>
      </c>
      <c r="C480" s="1">
        <v>30351.8</v>
      </c>
      <c r="D480" s="1">
        <v>30135.15</v>
      </c>
      <c r="E480" s="1">
        <v>30227.95</v>
      </c>
      <c r="F480" s="1">
        <v>23614875</v>
      </c>
      <c r="G480" s="1">
        <v>1300.23</v>
      </c>
      <c r="H480" s="3">
        <f>IF(ISERR(LN(Table13624[[#This Row],[Close]]/E479)),"-",LN(Table13624[[#This Row],[Close]]/E479))</f>
        <v>4.16042927031936E-3</v>
      </c>
    </row>
    <row r="481" spans="1:8" x14ac:dyDescent="0.3">
      <c r="A481" s="2">
        <v>43812</v>
      </c>
      <c r="B481" s="1">
        <v>30380</v>
      </c>
      <c r="C481" s="1">
        <v>30489.25</v>
      </c>
      <c r="D481" s="1">
        <v>30245.85</v>
      </c>
      <c r="E481" s="1">
        <v>30426.25</v>
      </c>
      <c r="F481" s="1">
        <v>20934519</v>
      </c>
      <c r="G481" s="1">
        <v>1359.55</v>
      </c>
      <c r="H481" s="3">
        <f>IF(ISERR(LN(Table13624[[#This Row],[Close]]/E480)),"-",LN(Table13624[[#This Row],[Close]]/E480))</f>
        <v>6.5387296024222458E-3</v>
      </c>
    </row>
    <row r="482" spans="1:8" x14ac:dyDescent="0.3">
      <c r="A482" s="2">
        <v>43815</v>
      </c>
      <c r="B482" s="1">
        <v>30459.8</v>
      </c>
      <c r="C482" s="1">
        <v>30523.35</v>
      </c>
      <c r="D482" s="1">
        <v>30008.25</v>
      </c>
      <c r="E482" s="1">
        <v>30043.1</v>
      </c>
      <c r="F482" s="1">
        <v>22268600</v>
      </c>
      <c r="G482" s="1">
        <v>1320.63</v>
      </c>
      <c r="H482" s="3">
        <f>IF(ISERR(LN(Table13624[[#This Row],[Close]]/E481)),"-",LN(Table13624[[#This Row],[Close]]/E481))</f>
        <v>-1.2672705353352519E-2</v>
      </c>
    </row>
    <row r="483" spans="1:8" x14ac:dyDescent="0.3">
      <c r="A483" s="2">
        <v>43816</v>
      </c>
      <c r="B483" s="1">
        <v>30115.65</v>
      </c>
      <c r="C483" s="1">
        <v>30334.799999999999</v>
      </c>
      <c r="D483" s="1">
        <v>30084.35</v>
      </c>
      <c r="E483" s="1">
        <v>30182.05</v>
      </c>
      <c r="F483" s="1">
        <v>28731629</v>
      </c>
      <c r="G483" s="1">
        <v>1603</v>
      </c>
      <c r="H483" s="3">
        <f>IF(ISERR(LN(Table13624[[#This Row],[Close]]/E482)),"-",LN(Table13624[[#This Row],[Close]]/E482))</f>
        <v>4.6143595008782262E-3</v>
      </c>
    </row>
    <row r="484" spans="1:8" x14ac:dyDescent="0.3">
      <c r="A484" s="2">
        <v>43817</v>
      </c>
      <c r="B484" s="1">
        <v>30186.85</v>
      </c>
      <c r="C484" s="1">
        <v>30331.9</v>
      </c>
      <c r="D484" s="1">
        <v>29964.799999999999</v>
      </c>
      <c r="E484" s="1">
        <v>30291.05</v>
      </c>
      <c r="F484" s="1">
        <v>34723017</v>
      </c>
      <c r="G484" s="1">
        <v>2158.5</v>
      </c>
      <c r="H484" s="3">
        <f>IF(ISERR(LN(Table13624[[#This Row],[Close]]/E483)),"-",LN(Table13624[[#This Row],[Close]]/E483))</f>
        <v>3.6049125327284898E-3</v>
      </c>
    </row>
    <row r="485" spans="1:8" x14ac:dyDescent="0.3">
      <c r="A485" s="2">
        <v>43818</v>
      </c>
      <c r="B485" s="1">
        <v>30341.05</v>
      </c>
      <c r="C485" s="1">
        <v>30515.8</v>
      </c>
      <c r="D485" s="1">
        <v>30303.7</v>
      </c>
      <c r="E485" s="1">
        <v>30386.1</v>
      </c>
      <c r="F485" s="1">
        <v>25215426</v>
      </c>
      <c r="G485" s="1">
        <v>1508.49</v>
      </c>
      <c r="H485" s="3">
        <f>IF(ISERR(LN(Table13624[[#This Row],[Close]]/E484)),"-",LN(Table13624[[#This Row],[Close]]/E484))</f>
        <v>3.132977661189155E-3</v>
      </c>
    </row>
    <row r="486" spans="1:8" x14ac:dyDescent="0.3">
      <c r="A486" s="2">
        <v>43819</v>
      </c>
      <c r="B486" s="1">
        <v>30372.15</v>
      </c>
      <c r="C486" s="1">
        <v>30443.95</v>
      </c>
      <c r="D486" s="1">
        <v>30152.799999999999</v>
      </c>
      <c r="E486" s="1">
        <v>30356.35</v>
      </c>
      <c r="F486" s="1">
        <v>29111225</v>
      </c>
      <c r="G486" s="1">
        <v>2418.27</v>
      </c>
      <c r="H486" s="3">
        <f>IF(ISERR(LN(Table13624[[#This Row],[Close]]/E485)),"-",LN(Table13624[[#This Row],[Close]]/E485))</f>
        <v>-9.7954568440306706E-4</v>
      </c>
    </row>
    <row r="487" spans="1:8" x14ac:dyDescent="0.3">
      <c r="A487" s="2">
        <v>43822</v>
      </c>
      <c r="B487" s="1">
        <v>30392.15</v>
      </c>
      <c r="C487" s="1">
        <v>30548.5</v>
      </c>
      <c r="D487" s="1">
        <v>30173.75</v>
      </c>
      <c r="E487" s="1">
        <v>30217.95</v>
      </c>
      <c r="F487" s="1">
        <v>32436149</v>
      </c>
      <c r="G487" s="1">
        <v>1463.45</v>
      </c>
      <c r="H487" s="3">
        <f>IF(ISERR(LN(Table13624[[#This Row],[Close]]/E486)),"-",LN(Table13624[[#This Row],[Close]]/E486))</f>
        <v>-4.5696026476753958E-3</v>
      </c>
    </row>
    <row r="488" spans="1:8" x14ac:dyDescent="0.3">
      <c r="A488" s="2">
        <v>43823</v>
      </c>
      <c r="B488" s="1">
        <v>30241.95</v>
      </c>
      <c r="C488" s="1">
        <v>30302.2</v>
      </c>
      <c r="D488" s="1">
        <v>30132.65</v>
      </c>
      <c r="E488" s="1">
        <v>30197.55</v>
      </c>
      <c r="F488" s="1">
        <v>17316630</v>
      </c>
      <c r="G488" s="1">
        <v>1040.3800000000001</v>
      </c>
      <c r="H488" s="3">
        <f>IF(ISERR(LN(Table13624[[#This Row],[Close]]/E487)),"-",LN(Table13624[[#This Row],[Close]]/E487))</f>
        <v>-6.7532341122087747E-4</v>
      </c>
    </row>
    <row r="489" spans="1:8" x14ac:dyDescent="0.3">
      <c r="A489" s="2">
        <v>43825</v>
      </c>
      <c r="B489" s="1">
        <v>30218.85</v>
      </c>
      <c r="C489" s="1">
        <v>30264.1</v>
      </c>
      <c r="D489" s="1">
        <v>30040.65</v>
      </c>
      <c r="E489" s="1">
        <v>30063.55</v>
      </c>
      <c r="F489" s="1">
        <v>26824232</v>
      </c>
      <c r="G489" s="1">
        <v>1269.52</v>
      </c>
      <c r="H489" s="3">
        <f>IF(ISERR(LN(Table13624[[#This Row],[Close]]/E488)),"-",LN(Table13624[[#This Row],[Close]]/E488))</f>
        <v>-4.4473207711658823E-3</v>
      </c>
    </row>
    <row r="490" spans="1:8" x14ac:dyDescent="0.3">
      <c r="A490" s="2">
        <v>43826</v>
      </c>
      <c r="B490" s="1">
        <v>30147.4</v>
      </c>
      <c r="C490" s="1">
        <v>30172.400000000001</v>
      </c>
      <c r="D490" s="1">
        <v>30063.599999999999</v>
      </c>
      <c r="E490" s="1">
        <v>30145.45</v>
      </c>
      <c r="F490" s="1">
        <v>21592041</v>
      </c>
      <c r="G490" s="1">
        <v>1229.3499999999999</v>
      </c>
      <c r="H490" s="3">
        <f>IF(ISERR(LN(Table13624[[#This Row],[Close]]/E489)),"-",LN(Table13624[[#This Row],[Close]]/E489))</f>
        <v>2.7205251877153026E-3</v>
      </c>
    </row>
    <row r="491" spans="1:8" x14ac:dyDescent="0.3">
      <c r="A491" s="2">
        <v>43829</v>
      </c>
      <c r="B491" s="1">
        <v>30206.400000000001</v>
      </c>
      <c r="C491" s="1">
        <v>30367.75</v>
      </c>
      <c r="D491" s="1">
        <v>30163.5</v>
      </c>
      <c r="E491" s="1">
        <v>30225.35</v>
      </c>
      <c r="F491" s="1">
        <v>22976493</v>
      </c>
      <c r="G491" s="1">
        <v>1219.7</v>
      </c>
      <c r="H491" s="3">
        <f>IF(ISERR(LN(Table13624[[#This Row],[Close]]/E490)),"-",LN(Table13624[[#This Row],[Close]]/E490))</f>
        <v>2.646976573161282E-3</v>
      </c>
    </row>
    <row r="492" spans="1:8" x14ac:dyDescent="0.3">
      <c r="A492" s="2">
        <v>43830</v>
      </c>
      <c r="B492" s="1">
        <v>30254.75</v>
      </c>
      <c r="C492" s="1">
        <v>30309.35</v>
      </c>
      <c r="D492" s="1">
        <v>30098.1</v>
      </c>
      <c r="E492" s="1">
        <v>30121.5</v>
      </c>
      <c r="F492" s="1">
        <v>18170821</v>
      </c>
      <c r="G492" s="1">
        <v>1163.8599999999999</v>
      </c>
      <c r="H492" s="3">
        <f>IF(ISERR(LN(Table13624[[#This Row],[Close]]/E491)),"-",LN(Table13624[[#This Row],[Close]]/E491))</f>
        <v>-3.4417737633550822E-3</v>
      </c>
    </row>
    <row r="493" spans="1:8" x14ac:dyDescent="0.3">
      <c r="A493" s="2">
        <v>43831</v>
      </c>
      <c r="B493" s="1">
        <v>30202.75</v>
      </c>
      <c r="C493" s="1">
        <v>30251.200000000001</v>
      </c>
      <c r="D493" s="1">
        <v>30119.1</v>
      </c>
      <c r="E493" s="1">
        <v>30234.25</v>
      </c>
      <c r="F493" s="1">
        <v>10343897</v>
      </c>
      <c r="G493" s="1">
        <v>676.25</v>
      </c>
      <c r="H493" s="3">
        <f>IF(ISERR(LN(Table13624[[#This Row],[Close]]/E492)),"-",LN(Table13624[[#This Row],[Close]]/E492))</f>
        <v>3.7361852402515981E-3</v>
      </c>
    </row>
    <row r="494" spans="1:8" x14ac:dyDescent="0.3">
      <c r="A494" s="2">
        <v>43832</v>
      </c>
      <c r="B494" s="1">
        <v>30271.3</v>
      </c>
      <c r="C494" s="1">
        <v>30357.3</v>
      </c>
      <c r="D494" s="1">
        <v>30220.05</v>
      </c>
      <c r="E494" s="1">
        <v>30266.2</v>
      </c>
      <c r="F494" s="1">
        <v>17998667</v>
      </c>
      <c r="G494" s="1">
        <v>939.47</v>
      </c>
      <c r="H494" s="3">
        <f>IF(ISERR(LN(Table13624[[#This Row],[Close]]/E493)),"-",LN(Table13624[[#This Row],[Close]]/E493))</f>
        <v>1.0561905893302151E-3</v>
      </c>
    </row>
    <row r="495" spans="1:8" x14ac:dyDescent="0.3">
      <c r="A495" s="2">
        <v>43833</v>
      </c>
      <c r="B495" s="1">
        <v>30302.15</v>
      </c>
      <c r="C495" s="1">
        <v>30306.05</v>
      </c>
      <c r="D495" s="1">
        <v>30050.75</v>
      </c>
      <c r="E495" s="1">
        <v>30109.25</v>
      </c>
      <c r="F495" s="1">
        <v>20089305</v>
      </c>
      <c r="G495" s="1">
        <v>1229.69</v>
      </c>
      <c r="H495" s="3">
        <f>IF(ISERR(LN(Table13624[[#This Row],[Close]]/E494)),"-",LN(Table13624[[#This Row],[Close]]/E494))</f>
        <v>-5.19914480286907E-3</v>
      </c>
    </row>
    <row r="496" spans="1:8" x14ac:dyDescent="0.3">
      <c r="A496" s="2">
        <v>43836</v>
      </c>
      <c r="B496" s="1">
        <v>30024.75</v>
      </c>
      <c r="C496" s="1">
        <v>30049.3</v>
      </c>
      <c r="D496" s="1">
        <v>29765.15</v>
      </c>
      <c r="E496" s="1">
        <v>29799.3</v>
      </c>
      <c r="F496" s="1">
        <v>17667570</v>
      </c>
      <c r="G496" s="1">
        <v>1011.2</v>
      </c>
      <c r="H496" s="3">
        <f>IF(ISERR(LN(Table13624[[#This Row],[Close]]/E495)),"-",LN(Table13624[[#This Row],[Close]]/E495))</f>
        <v>-1.0347530212619872E-2</v>
      </c>
    </row>
    <row r="497" spans="1:8" x14ac:dyDescent="0.3">
      <c r="A497" s="2">
        <v>43837</v>
      </c>
      <c r="B497" s="1">
        <v>29903.05</v>
      </c>
      <c r="C497" s="1">
        <v>30049.35</v>
      </c>
      <c r="D497" s="1">
        <v>29841.15</v>
      </c>
      <c r="E497" s="1">
        <v>29861.8</v>
      </c>
      <c r="F497" s="1">
        <v>18622056</v>
      </c>
      <c r="G497" s="1">
        <v>1097.3599999999999</v>
      </c>
      <c r="H497" s="3">
        <f>IF(ISERR(LN(Table13624[[#This Row],[Close]]/E496)),"-",LN(Table13624[[#This Row],[Close]]/E496))</f>
        <v>2.0951683044119042E-3</v>
      </c>
    </row>
    <row r="498" spans="1:8" x14ac:dyDescent="0.3">
      <c r="A498" s="2">
        <v>43838</v>
      </c>
      <c r="B498" s="1">
        <v>29685.15</v>
      </c>
      <c r="C498" s="1">
        <v>29932.799999999999</v>
      </c>
      <c r="D498" s="1">
        <v>29660.1</v>
      </c>
      <c r="E498" s="1">
        <v>29893.200000000001</v>
      </c>
      <c r="F498" s="1">
        <v>18127207</v>
      </c>
      <c r="G498" s="1">
        <v>1302.8499999999999</v>
      </c>
      <c r="H498" s="3">
        <f>IF(ISERR(LN(Table13624[[#This Row],[Close]]/E497)),"-",LN(Table13624[[#This Row],[Close]]/E497))</f>
        <v>1.0509581755550803E-3</v>
      </c>
    </row>
    <row r="499" spans="1:8" x14ac:dyDescent="0.3">
      <c r="A499" s="2">
        <v>43839</v>
      </c>
      <c r="B499" s="1">
        <v>30071.4</v>
      </c>
      <c r="C499" s="1">
        <v>30170.65</v>
      </c>
      <c r="D499" s="1">
        <v>30035.3</v>
      </c>
      <c r="E499" s="1">
        <v>30123.599999999999</v>
      </c>
      <c r="F499" s="1">
        <v>25835515</v>
      </c>
      <c r="G499" s="1">
        <v>1540.16</v>
      </c>
      <c r="H499" s="3">
        <f>IF(ISERR(LN(Table13624[[#This Row],[Close]]/E498)),"-",LN(Table13624[[#This Row],[Close]]/E498))</f>
        <v>7.6778879193217589E-3</v>
      </c>
    </row>
    <row r="500" spans="1:8" x14ac:dyDescent="0.3">
      <c r="A500" s="2">
        <v>43840</v>
      </c>
      <c r="B500" s="1">
        <v>30244.55</v>
      </c>
      <c r="C500" s="1">
        <v>30393.200000000001</v>
      </c>
      <c r="D500" s="1">
        <v>30183.8</v>
      </c>
      <c r="E500" s="1">
        <v>30370.45</v>
      </c>
      <c r="F500" s="1">
        <v>27618464</v>
      </c>
      <c r="G500" s="1">
        <v>1371.61</v>
      </c>
      <c r="H500" s="3">
        <f>IF(ISERR(LN(Table13624[[#This Row],[Close]]/E499)),"-",LN(Table13624[[#This Row],[Close]]/E499))</f>
        <v>8.1611784998832579E-3</v>
      </c>
    </row>
    <row r="501" spans="1:8" x14ac:dyDescent="0.3">
      <c r="A501" s="2">
        <v>43843</v>
      </c>
      <c r="B501" s="1">
        <v>30455.75</v>
      </c>
      <c r="C501" s="1">
        <v>30735.45</v>
      </c>
      <c r="D501" s="1">
        <v>30443.5</v>
      </c>
      <c r="E501" s="1">
        <v>30713.45</v>
      </c>
      <c r="F501" s="1">
        <v>31666435</v>
      </c>
      <c r="G501" s="1">
        <v>1834.49</v>
      </c>
      <c r="H501" s="3">
        <f>IF(ISERR(LN(Table13624[[#This Row],[Close]]/E500)),"-",LN(Table13624[[#This Row],[Close]]/E500))</f>
        <v>1.1230573198092305E-2</v>
      </c>
    </row>
    <row r="502" spans="1:8" x14ac:dyDescent="0.3">
      <c r="A502" s="2">
        <v>43844</v>
      </c>
      <c r="B502" s="1">
        <v>30798.55</v>
      </c>
      <c r="C502" s="1">
        <v>31179.3</v>
      </c>
      <c r="D502" s="1">
        <v>30690.7</v>
      </c>
      <c r="E502" s="1">
        <v>31145.4</v>
      </c>
      <c r="F502" s="1">
        <v>67441140</v>
      </c>
      <c r="G502" s="1">
        <v>3240.44</v>
      </c>
      <c r="H502" s="3">
        <f>IF(ISERR(LN(Table13624[[#This Row],[Close]]/E501)),"-",LN(Table13624[[#This Row],[Close]]/E501))</f>
        <v>1.3965892376786285E-2</v>
      </c>
    </row>
    <row r="503" spans="1:8" x14ac:dyDescent="0.3">
      <c r="A503" s="2">
        <v>43845</v>
      </c>
      <c r="B503" s="1">
        <v>31133.4</v>
      </c>
      <c r="C503" s="1">
        <v>31273.05</v>
      </c>
      <c r="D503" s="1">
        <v>31006.3</v>
      </c>
      <c r="E503" s="1">
        <v>31237.1</v>
      </c>
      <c r="F503" s="1">
        <v>38166019</v>
      </c>
      <c r="G503" s="1">
        <v>2067.56</v>
      </c>
      <c r="H503" s="3">
        <f>IF(ISERR(LN(Table13624[[#This Row],[Close]]/E502)),"-",LN(Table13624[[#This Row],[Close]]/E502))</f>
        <v>2.9399291804052931E-3</v>
      </c>
    </row>
    <row r="504" spans="1:8" x14ac:dyDescent="0.3">
      <c r="A504" s="2">
        <v>43846</v>
      </c>
      <c r="B504" s="1">
        <v>31255.9</v>
      </c>
      <c r="C504" s="1">
        <v>31507.7</v>
      </c>
      <c r="D504" s="1">
        <v>31210.95</v>
      </c>
      <c r="E504" s="1">
        <v>31338.2</v>
      </c>
      <c r="F504" s="1">
        <v>33199268</v>
      </c>
      <c r="G504" s="1">
        <v>2277.62</v>
      </c>
      <c r="H504" s="3">
        <f>IF(ISERR(LN(Table13624[[#This Row],[Close]]/E503)),"-",LN(Table13624[[#This Row],[Close]]/E503))</f>
        <v>3.2313097330246439E-3</v>
      </c>
    </row>
    <row r="505" spans="1:8" x14ac:dyDescent="0.3">
      <c r="A505" s="2">
        <v>43847</v>
      </c>
      <c r="B505" s="1">
        <v>31372.25</v>
      </c>
      <c r="C505" s="1">
        <v>31490.75</v>
      </c>
      <c r="D505" s="1">
        <v>31305.65</v>
      </c>
      <c r="E505" s="1">
        <v>31371.45</v>
      </c>
      <c r="F505" s="1">
        <v>21148293</v>
      </c>
      <c r="G505" s="1">
        <v>1271.5</v>
      </c>
      <c r="H505" s="3">
        <f>IF(ISERR(LN(Table13624[[#This Row],[Close]]/E504)),"-",LN(Table13624[[#This Row],[Close]]/E504))</f>
        <v>1.0604429498780417E-3</v>
      </c>
    </row>
    <row r="506" spans="1:8" x14ac:dyDescent="0.3">
      <c r="A506" s="2">
        <v>43850</v>
      </c>
      <c r="B506" s="1">
        <v>31369.65</v>
      </c>
      <c r="C506" s="1">
        <v>31546.799999999999</v>
      </c>
      <c r="D506" s="1">
        <v>31368.1</v>
      </c>
      <c r="E506" s="1">
        <v>31426.75</v>
      </c>
      <c r="F506" s="1">
        <v>24432676</v>
      </c>
      <c r="G506" s="1">
        <v>1370.05</v>
      </c>
      <c r="H506" s="3">
        <f>IF(ISERR(LN(Table13624[[#This Row],[Close]]/E505)),"-",LN(Table13624[[#This Row],[Close]]/E505))</f>
        <v>1.7611974322258579E-3</v>
      </c>
    </row>
    <row r="507" spans="1:8" x14ac:dyDescent="0.3">
      <c r="A507" s="2">
        <v>43851</v>
      </c>
      <c r="B507" s="1">
        <v>31358.35</v>
      </c>
      <c r="C507" s="1">
        <v>31362.85</v>
      </c>
      <c r="D507" s="1">
        <v>31105.5</v>
      </c>
      <c r="E507" s="1">
        <v>31145.95</v>
      </c>
      <c r="F507" s="1">
        <v>22451037</v>
      </c>
      <c r="G507" s="1">
        <v>1161.5</v>
      </c>
      <c r="H507" s="3">
        <f>IF(ISERR(LN(Table13624[[#This Row],[Close]]/E506)),"-",LN(Table13624[[#This Row],[Close]]/E506))</f>
        <v>-8.9752203428858594E-3</v>
      </c>
    </row>
    <row r="508" spans="1:8" x14ac:dyDescent="0.3">
      <c r="A508" s="2">
        <v>43852</v>
      </c>
      <c r="B508" s="1">
        <v>31270.7</v>
      </c>
      <c r="C508" s="1">
        <v>31275.599999999999</v>
      </c>
      <c r="D508" s="1">
        <v>31024.400000000001</v>
      </c>
      <c r="E508" s="1">
        <v>31153.15</v>
      </c>
      <c r="F508" s="1">
        <v>19256107</v>
      </c>
      <c r="G508" s="1">
        <v>1130.25</v>
      </c>
      <c r="H508" s="3">
        <f>IF(ISERR(LN(Table13624[[#This Row],[Close]]/E507)),"-",LN(Table13624[[#This Row],[Close]]/E507))</f>
        <v>2.3114298704346673E-4</v>
      </c>
    </row>
    <row r="509" spans="1:8" x14ac:dyDescent="0.3">
      <c r="A509" s="2">
        <v>43853</v>
      </c>
      <c r="B509" s="1">
        <v>31147</v>
      </c>
      <c r="C509" s="1">
        <v>31257.15</v>
      </c>
      <c r="D509" s="1">
        <v>30995.3</v>
      </c>
      <c r="E509" s="1">
        <v>31226.9</v>
      </c>
      <c r="F509" s="1">
        <v>25011188</v>
      </c>
      <c r="G509" s="1">
        <v>1319.04</v>
      </c>
      <c r="H509" s="3">
        <f>IF(ISERR(LN(Table13624[[#This Row],[Close]]/E508)),"-",LN(Table13624[[#This Row],[Close]]/E508))</f>
        <v>2.3645391230571666E-3</v>
      </c>
    </row>
    <row r="510" spans="1:8" x14ac:dyDescent="0.3">
      <c r="A510" s="2">
        <v>43854</v>
      </c>
      <c r="B510" s="1">
        <v>31223.05</v>
      </c>
      <c r="C510" s="1">
        <v>31526.95</v>
      </c>
      <c r="D510" s="1">
        <v>31173.8</v>
      </c>
      <c r="E510" s="1">
        <v>31474.9</v>
      </c>
      <c r="F510" s="1">
        <v>21949485</v>
      </c>
      <c r="G510" s="1">
        <v>1375.91</v>
      </c>
      <c r="H510" s="3">
        <f>IF(ISERR(LN(Table13624[[#This Row],[Close]]/E509)),"-",LN(Table13624[[#This Row],[Close]]/E509))</f>
        <v>7.9104999612829661E-3</v>
      </c>
    </row>
    <row r="511" spans="1:8" x14ac:dyDescent="0.3">
      <c r="A511" s="2">
        <v>43857</v>
      </c>
      <c r="B511" s="1">
        <v>31373.25</v>
      </c>
      <c r="C511" s="1">
        <v>31450.35</v>
      </c>
      <c r="D511" s="1">
        <v>31110.55</v>
      </c>
      <c r="E511" s="1">
        <v>31149.7</v>
      </c>
      <c r="F511" s="1">
        <v>17500325</v>
      </c>
      <c r="G511" s="1">
        <v>976.58</v>
      </c>
      <c r="H511" s="3">
        <f>IF(ISERR(LN(Table13624[[#This Row],[Close]]/E510)),"-",LN(Table13624[[#This Row],[Close]]/E510))</f>
        <v>-1.0385788432195741E-2</v>
      </c>
    </row>
    <row r="512" spans="1:8" x14ac:dyDescent="0.3">
      <c r="A512" s="2">
        <v>43858</v>
      </c>
      <c r="B512" s="1">
        <v>31210.55</v>
      </c>
      <c r="C512" s="1">
        <v>31234.1</v>
      </c>
      <c r="D512" s="1">
        <v>31007.200000000001</v>
      </c>
      <c r="E512" s="1">
        <v>31027.05</v>
      </c>
      <c r="F512" s="1">
        <v>49576185</v>
      </c>
      <c r="G512" s="1">
        <v>2901.77</v>
      </c>
      <c r="H512" s="3">
        <f>IF(ISERR(LN(Table13624[[#This Row],[Close]]/E511)),"-",LN(Table13624[[#This Row],[Close]]/E511))</f>
        <v>-3.945209715334329E-3</v>
      </c>
    </row>
    <row r="513" spans="1:8" x14ac:dyDescent="0.3">
      <c r="A513" s="2">
        <v>43859</v>
      </c>
      <c r="B513" s="1">
        <v>31150.45</v>
      </c>
      <c r="C513" s="1">
        <v>31506.55</v>
      </c>
      <c r="D513" s="1">
        <v>31132.2</v>
      </c>
      <c r="E513" s="1">
        <v>31426.25</v>
      </c>
      <c r="F513" s="1">
        <v>46825220</v>
      </c>
      <c r="G513" s="1">
        <v>2601.1799999999998</v>
      </c>
      <c r="H513" s="3">
        <f>IF(ISERR(LN(Table13624[[#This Row],[Close]]/E512)),"-",LN(Table13624[[#This Row],[Close]]/E512))</f>
        <v>1.2784126279500149E-2</v>
      </c>
    </row>
    <row r="514" spans="1:8" x14ac:dyDescent="0.3">
      <c r="A514" s="2">
        <v>43860</v>
      </c>
      <c r="B514" s="1">
        <v>31419.200000000001</v>
      </c>
      <c r="C514" s="1">
        <v>31438.35</v>
      </c>
      <c r="D514" s="1">
        <v>30849.85</v>
      </c>
      <c r="E514" s="1">
        <v>30936.45</v>
      </c>
      <c r="F514" s="1">
        <v>37175318</v>
      </c>
      <c r="G514" s="1">
        <v>2540.91</v>
      </c>
      <c r="H514" s="3">
        <f>IF(ISERR(LN(Table13624[[#This Row],[Close]]/E513)),"-",LN(Table13624[[#This Row],[Close]]/E513))</f>
        <v>-1.5708430573616448E-2</v>
      </c>
    </row>
    <row r="515" spans="1:8" x14ac:dyDescent="0.3">
      <c r="A515" s="2">
        <v>43861</v>
      </c>
      <c r="B515" s="1">
        <v>31099.25</v>
      </c>
      <c r="C515" s="1">
        <v>31108.6</v>
      </c>
      <c r="D515" s="1">
        <v>30729.599999999999</v>
      </c>
      <c r="E515" s="1">
        <v>30775.3</v>
      </c>
      <c r="F515" s="1">
        <v>49149652</v>
      </c>
      <c r="G515" s="1">
        <v>2871.93</v>
      </c>
      <c r="H515" s="3">
        <f>IF(ISERR(LN(Table13624[[#This Row],[Close]]/E514)),"-",LN(Table13624[[#This Row],[Close]]/E514))</f>
        <v>-5.2226801637936049E-3</v>
      </c>
    </row>
    <row r="516" spans="1:8" x14ac:dyDescent="0.3">
      <c r="A516" s="2">
        <v>43862</v>
      </c>
      <c r="B516" s="1">
        <v>30865.05</v>
      </c>
      <c r="C516" s="1">
        <v>31140</v>
      </c>
      <c r="D516" s="1">
        <v>30016.400000000001</v>
      </c>
      <c r="E516" s="1">
        <v>30196.65</v>
      </c>
      <c r="F516" s="1">
        <v>60387092</v>
      </c>
      <c r="G516" s="1">
        <v>2514.25</v>
      </c>
      <c r="H516" s="3">
        <f>IF(ISERR(LN(Table13624[[#This Row],[Close]]/E515)),"-",LN(Table13624[[#This Row],[Close]]/E515))</f>
        <v>-1.8981429119587206E-2</v>
      </c>
    </row>
    <row r="517" spans="1:8" x14ac:dyDescent="0.3">
      <c r="A517" s="2">
        <v>43864</v>
      </c>
      <c r="B517" s="1">
        <v>30049.3</v>
      </c>
      <c r="C517" s="1">
        <v>30702.95</v>
      </c>
      <c r="D517" s="1">
        <v>29833.05</v>
      </c>
      <c r="E517" s="1">
        <v>30435.3</v>
      </c>
      <c r="F517" s="1">
        <v>102457740</v>
      </c>
      <c r="G517" s="1">
        <v>4310.87</v>
      </c>
      <c r="H517" s="3">
        <f>IF(ISERR(LN(Table13624[[#This Row],[Close]]/E516)),"-",LN(Table13624[[#This Row],[Close]]/E516))</f>
        <v>7.8721278941219705E-3</v>
      </c>
    </row>
    <row r="518" spans="1:8" x14ac:dyDescent="0.3">
      <c r="A518" s="2">
        <v>43865</v>
      </c>
      <c r="B518" s="1">
        <v>30614.05</v>
      </c>
      <c r="C518" s="1">
        <v>30857.05</v>
      </c>
      <c r="D518" s="1">
        <v>30467</v>
      </c>
      <c r="E518" s="1">
        <v>30744</v>
      </c>
      <c r="F518" s="1">
        <v>58565411</v>
      </c>
      <c r="G518" s="1">
        <v>2751.13</v>
      </c>
      <c r="H518" s="3">
        <f>IF(ISERR(LN(Table13624[[#This Row],[Close]]/E517)),"-",LN(Table13624[[#This Row],[Close]]/E517))</f>
        <v>1.0091734292786217E-2</v>
      </c>
    </row>
    <row r="519" spans="1:8" x14ac:dyDescent="0.3">
      <c r="A519" s="2">
        <v>43866</v>
      </c>
      <c r="B519" s="1">
        <v>30885.200000000001</v>
      </c>
      <c r="C519" s="1">
        <v>30984.5</v>
      </c>
      <c r="D519" s="1">
        <v>30736.05</v>
      </c>
      <c r="E519" s="1">
        <v>30934.400000000001</v>
      </c>
      <c r="F519" s="1">
        <v>64580430</v>
      </c>
      <c r="G519" s="1">
        <v>2859.8</v>
      </c>
      <c r="H519" s="3">
        <f>IF(ISERR(LN(Table13624[[#This Row],[Close]]/E518)),"-",LN(Table13624[[#This Row],[Close]]/E518))</f>
        <v>6.1739800256064431E-3</v>
      </c>
    </row>
    <row r="520" spans="1:8" x14ac:dyDescent="0.3">
      <c r="A520" s="2">
        <v>43867</v>
      </c>
      <c r="B520" s="1">
        <v>31055.4</v>
      </c>
      <c r="C520" s="1">
        <v>31158.65</v>
      </c>
      <c r="D520" s="1">
        <v>30590.25</v>
      </c>
      <c r="E520" s="1">
        <v>30736.6</v>
      </c>
      <c r="F520" s="1">
        <v>49485384</v>
      </c>
      <c r="G520" s="1">
        <v>2314.59</v>
      </c>
      <c r="H520" s="3">
        <f>IF(ISERR(LN(Table13624[[#This Row],[Close]]/E519)),"-",LN(Table13624[[#This Row],[Close]]/E519))</f>
        <v>-6.4147063697129799E-3</v>
      </c>
    </row>
    <row r="521" spans="1:8" x14ac:dyDescent="0.3">
      <c r="A521" s="2">
        <v>43868</v>
      </c>
      <c r="B521" s="1">
        <v>30806.5</v>
      </c>
      <c r="C521" s="1">
        <v>30930</v>
      </c>
      <c r="D521" s="1">
        <v>30724.05</v>
      </c>
      <c r="E521" s="1">
        <v>30809.5</v>
      </c>
      <c r="F521" s="1">
        <v>47794999</v>
      </c>
      <c r="G521" s="1">
        <v>2450</v>
      </c>
      <c r="H521" s="3">
        <f>IF(ISERR(LN(Table13624[[#This Row],[Close]]/E520)),"-",LN(Table13624[[#This Row],[Close]]/E520))</f>
        <v>2.3689570612156169E-3</v>
      </c>
    </row>
    <row r="522" spans="1:8" x14ac:dyDescent="0.3">
      <c r="A522" s="2">
        <v>43871</v>
      </c>
      <c r="B522" s="1">
        <v>30863.7</v>
      </c>
      <c r="C522" s="1">
        <v>30872.15</v>
      </c>
      <c r="D522" s="1">
        <v>30496.55</v>
      </c>
      <c r="E522" s="1">
        <v>30528.45</v>
      </c>
      <c r="F522" s="1">
        <v>24442191</v>
      </c>
      <c r="G522" s="1">
        <v>1666.28</v>
      </c>
      <c r="H522" s="3">
        <f>IF(ISERR(LN(Table13624[[#This Row],[Close]]/E521)),"-",LN(Table13624[[#This Row],[Close]]/E521))</f>
        <v>-9.1640482563791793E-3</v>
      </c>
    </row>
    <row r="523" spans="1:8" x14ac:dyDescent="0.3">
      <c r="A523" s="2">
        <v>43872</v>
      </c>
      <c r="B523" s="1">
        <v>30856.25</v>
      </c>
      <c r="C523" s="1">
        <v>30871.15</v>
      </c>
      <c r="D523" s="1">
        <v>30375.35</v>
      </c>
      <c r="E523" s="1">
        <v>30414.55</v>
      </c>
      <c r="F523" s="1">
        <v>46118449</v>
      </c>
      <c r="G523" s="1">
        <v>2078.7600000000002</v>
      </c>
      <c r="H523" s="3">
        <f>IF(ISERR(LN(Table13624[[#This Row],[Close]]/E522)),"-",LN(Table13624[[#This Row],[Close]]/E522))</f>
        <v>-3.7379233913071167E-3</v>
      </c>
    </row>
    <row r="524" spans="1:8" x14ac:dyDescent="0.3">
      <c r="A524" s="2">
        <v>43873</v>
      </c>
      <c r="B524" s="1">
        <v>30494.95</v>
      </c>
      <c r="C524" s="1">
        <v>31084.45</v>
      </c>
      <c r="D524" s="1">
        <v>30488.45</v>
      </c>
      <c r="E524" s="1">
        <v>30986.25</v>
      </c>
      <c r="F524" s="1">
        <v>35306974</v>
      </c>
      <c r="G524" s="1">
        <v>2975.79</v>
      </c>
      <c r="H524" s="3">
        <f>IF(ISERR(LN(Table13624[[#This Row],[Close]]/E523)),"-",LN(Table13624[[#This Row],[Close]]/E523))</f>
        <v>1.8622445369401056E-2</v>
      </c>
    </row>
    <row r="525" spans="1:8" x14ac:dyDescent="0.3">
      <c r="A525" s="2">
        <v>43874</v>
      </c>
      <c r="B525" s="1">
        <v>30968.35</v>
      </c>
      <c r="C525" s="1">
        <v>31066.6</v>
      </c>
      <c r="D525" s="1">
        <v>30817.55</v>
      </c>
      <c r="E525" s="1">
        <v>31039.3</v>
      </c>
      <c r="F525" s="1">
        <v>27421091</v>
      </c>
      <c r="G525" s="1">
        <v>2150.39</v>
      </c>
      <c r="H525" s="3">
        <f>IF(ISERR(LN(Table13624[[#This Row],[Close]]/E524)),"-",LN(Table13624[[#This Row],[Close]]/E524))</f>
        <v>1.7105858129694462E-3</v>
      </c>
    </row>
    <row r="526" spans="1:8" x14ac:dyDescent="0.3">
      <c r="A526" s="2">
        <v>43875</v>
      </c>
      <c r="B526" s="1">
        <v>31036.9</v>
      </c>
      <c r="C526" s="1">
        <v>31205.9</v>
      </c>
      <c r="D526" s="1">
        <v>30556.3</v>
      </c>
      <c r="E526" s="1">
        <v>30646.75</v>
      </c>
      <c r="F526" s="1">
        <v>29591320</v>
      </c>
      <c r="G526" s="1">
        <v>1793.23</v>
      </c>
      <c r="H526" s="3">
        <f>IF(ISERR(LN(Table13624[[#This Row],[Close]]/E525)),"-",LN(Table13624[[#This Row],[Close]]/E525))</f>
        <v>-1.272752264338833E-2</v>
      </c>
    </row>
    <row r="527" spans="1:8" x14ac:dyDescent="0.3">
      <c r="A527" s="2">
        <v>43878</v>
      </c>
      <c r="B527" s="1">
        <v>30660.35</v>
      </c>
      <c r="C527" s="1">
        <v>30788.6</v>
      </c>
      <c r="D527" s="1">
        <v>30451.1</v>
      </c>
      <c r="E527" s="1">
        <v>30481.05</v>
      </c>
      <c r="F527" s="1">
        <v>35459574</v>
      </c>
      <c r="G527" s="1">
        <v>1819.01</v>
      </c>
      <c r="H527" s="3">
        <f>IF(ISERR(LN(Table13624[[#This Row],[Close]]/E526)),"-",LN(Table13624[[#This Row],[Close]]/E526))</f>
        <v>-5.4214418269517787E-3</v>
      </c>
    </row>
    <row r="528" spans="1:8" x14ac:dyDescent="0.3">
      <c r="A528" s="2">
        <v>43879</v>
      </c>
      <c r="B528" s="1">
        <v>30463</v>
      </c>
      <c r="C528" s="1">
        <v>30471.35</v>
      </c>
      <c r="D528" s="1">
        <v>30076.65</v>
      </c>
      <c r="E528" s="1">
        <v>30360.6</v>
      </c>
      <c r="F528" s="1">
        <v>40610242</v>
      </c>
      <c r="G528" s="1">
        <v>1938.5</v>
      </c>
      <c r="H528" s="3">
        <f>IF(ISERR(LN(Table13624[[#This Row],[Close]]/E527)),"-",LN(Table13624[[#This Row],[Close]]/E527))</f>
        <v>-3.9594638659997709E-3</v>
      </c>
    </row>
    <row r="529" spans="1:8" x14ac:dyDescent="0.3">
      <c r="A529" s="2">
        <v>43880</v>
      </c>
      <c r="B529" s="1">
        <v>30529.4</v>
      </c>
      <c r="C529" s="1">
        <v>30888.9</v>
      </c>
      <c r="D529" s="1">
        <v>30440.35</v>
      </c>
      <c r="E529" s="1">
        <v>30835</v>
      </c>
      <c r="F529" s="1">
        <v>28679644</v>
      </c>
      <c r="G529" s="1">
        <v>1885.78</v>
      </c>
      <c r="H529" s="3">
        <f>IF(ISERR(LN(Table13624[[#This Row],[Close]]/E528)),"-",LN(Table13624[[#This Row],[Close]]/E528))</f>
        <v>1.5504693265459751E-2</v>
      </c>
    </row>
    <row r="530" spans="1:8" x14ac:dyDescent="0.3">
      <c r="A530" s="2">
        <v>43881</v>
      </c>
      <c r="B530" s="1">
        <v>30807.75</v>
      </c>
      <c r="C530" s="1">
        <v>30904.45</v>
      </c>
      <c r="D530" s="1">
        <v>30585.200000000001</v>
      </c>
      <c r="E530" s="1">
        <v>30636.25</v>
      </c>
      <c r="F530" s="1">
        <v>34634952</v>
      </c>
      <c r="G530" s="1">
        <v>1836.83</v>
      </c>
      <c r="H530" s="3">
        <f>IF(ISERR(LN(Table13624[[#This Row],[Close]]/E529)),"-",LN(Table13624[[#This Row],[Close]]/E529))</f>
        <v>-6.4664600951571533E-3</v>
      </c>
    </row>
    <row r="531" spans="1:8" x14ac:dyDescent="0.3">
      <c r="A531" s="2">
        <v>43885</v>
      </c>
      <c r="B531" s="1">
        <v>30545.5</v>
      </c>
      <c r="C531" s="1">
        <v>30590</v>
      </c>
      <c r="D531" s="1">
        <v>30108.400000000001</v>
      </c>
      <c r="E531" s="1">
        <v>30147.599999999999</v>
      </c>
      <c r="F531" s="1">
        <v>32962208</v>
      </c>
      <c r="G531" s="1">
        <v>1786.82</v>
      </c>
      <c r="H531" s="3">
        <f>IF(ISERR(LN(Table13624[[#This Row],[Close]]/E530)),"-",LN(Table13624[[#This Row],[Close]]/E530))</f>
        <v>-1.607863033356096E-2</v>
      </c>
    </row>
    <row r="532" spans="1:8" x14ac:dyDescent="0.3">
      <c r="A532" s="2">
        <v>43886</v>
      </c>
      <c r="B532" s="1">
        <v>30295.8</v>
      </c>
      <c r="C532" s="1">
        <v>30580.25</v>
      </c>
      <c r="D532" s="1">
        <v>30145.1</v>
      </c>
      <c r="E532" s="1">
        <v>30173.200000000001</v>
      </c>
      <c r="F532" s="1">
        <v>31166143</v>
      </c>
      <c r="G532" s="1">
        <v>1846.41</v>
      </c>
      <c r="H532" s="3">
        <f>IF(ISERR(LN(Table13624[[#This Row],[Close]]/E531)),"-",LN(Table13624[[#This Row],[Close]]/E531))</f>
        <v>8.4879515977795818E-4</v>
      </c>
    </row>
    <row r="533" spans="1:8" x14ac:dyDescent="0.3">
      <c r="A533" s="2">
        <v>43887</v>
      </c>
      <c r="B533" s="1">
        <v>30155.1</v>
      </c>
      <c r="C533" s="1">
        <v>30231.75</v>
      </c>
      <c r="D533" s="1">
        <v>29851.200000000001</v>
      </c>
      <c r="E533" s="1">
        <v>29965.55</v>
      </c>
      <c r="F533" s="1">
        <v>35992533</v>
      </c>
      <c r="G533" s="1">
        <v>2161.59</v>
      </c>
      <c r="H533" s="3">
        <f>IF(ISERR(LN(Table13624[[#This Row],[Close]]/E532)),"-",LN(Table13624[[#This Row],[Close]]/E532))</f>
        <v>-6.9057246856087497E-3</v>
      </c>
    </row>
    <row r="534" spans="1:8" x14ac:dyDescent="0.3">
      <c r="A534" s="2">
        <v>43888</v>
      </c>
      <c r="B534" s="1">
        <v>29993.4</v>
      </c>
      <c r="C534" s="1">
        <v>30012.6</v>
      </c>
      <c r="D534" s="1">
        <v>29622.25</v>
      </c>
      <c r="E534" s="1">
        <v>29981.200000000001</v>
      </c>
      <c r="F534" s="1">
        <v>33412776</v>
      </c>
      <c r="G534" s="1">
        <v>2022.87</v>
      </c>
      <c r="H534" s="3">
        <f>IF(ISERR(LN(Table13624[[#This Row],[Close]]/E533)),"-",LN(Table13624[[#This Row],[Close]]/E533))</f>
        <v>5.2213006895429701E-4</v>
      </c>
    </row>
    <row r="535" spans="1:8" x14ac:dyDescent="0.3">
      <c r="A535" s="2">
        <v>43889</v>
      </c>
      <c r="B535" s="1">
        <v>29468.400000000001</v>
      </c>
      <c r="C535" s="1">
        <v>29578.5</v>
      </c>
      <c r="D535" s="1">
        <v>29151.8</v>
      </c>
      <c r="E535" s="1">
        <v>29310.25</v>
      </c>
      <c r="F535" s="1">
        <v>60349528</v>
      </c>
      <c r="G535" s="1">
        <v>3312.2</v>
      </c>
      <c r="H535" s="3">
        <f>IF(ISERR(LN(Table13624[[#This Row],[Close]]/E534)),"-",LN(Table13624[[#This Row],[Close]]/E534))</f>
        <v>-2.2633234359324718E-2</v>
      </c>
    </row>
    <row r="536" spans="1:8" x14ac:dyDescent="0.3">
      <c r="A536" s="2">
        <v>43892</v>
      </c>
      <c r="B536" s="1">
        <v>29610.15</v>
      </c>
      <c r="C536" s="1">
        <v>29913.1</v>
      </c>
      <c r="D536" s="1">
        <v>28911.5</v>
      </c>
      <c r="E536" s="1">
        <v>29138.9</v>
      </c>
      <c r="F536" s="1">
        <v>40844563</v>
      </c>
      <c r="G536" s="1">
        <v>2311.88</v>
      </c>
      <c r="H536" s="3">
        <f>IF(ISERR(LN(Table13624[[#This Row],[Close]]/E535)),"-",LN(Table13624[[#This Row],[Close]]/E535))</f>
        <v>-5.8632329428837549E-3</v>
      </c>
    </row>
    <row r="537" spans="1:8" x14ac:dyDescent="0.3">
      <c r="A537" s="2">
        <v>43893</v>
      </c>
      <c r="B537" s="1">
        <v>29350.45</v>
      </c>
      <c r="C537" s="1">
        <v>29539.5</v>
      </c>
      <c r="D537" s="1">
        <v>29119.5</v>
      </c>
      <c r="E537" s="1">
        <v>29406.2</v>
      </c>
      <c r="F537" s="1">
        <v>40485393</v>
      </c>
      <c r="G537" s="1">
        <v>2290.63</v>
      </c>
      <c r="H537" s="3">
        <f>IF(ISERR(LN(Table13624[[#This Row],[Close]]/E536)),"-",LN(Table13624[[#This Row],[Close]]/E536))</f>
        <v>9.131485209744581E-3</v>
      </c>
    </row>
    <row r="538" spans="1:8" x14ac:dyDescent="0.3">
      <c r="A538" s="2">
        <v>43894</v>
      </c>
      <c r="B538" s="1">
        <v>29563.15</v>
      </c>
      <c r="C538" s="1">
        <v>29604.7</v>
      </c>
      <c r="D538" s="1">
        <v>28873.35</v>
      </c>
      <c r="E538" s="1">
        <v>29223.75</v>
      </c>
      <c r="F538" s="1">
        <v>45837467</v>
      </c>
      <c r="G538" s="1">
        <v>2210.7199999999998</v>
      </c>
      <c r="H538" s="3">
        <f>IF(ISERR(LN(Table13624[[#This Row],[Close]]/E537)),"-",LN(Table13624[[#This Row],[Close]]/E537))</f>
        <v>-6.2238016216545127E-3</v>
      </c>
    </row>
    <row r="539" spans="1:8" x14ac:dyDescent="0.3">
      <c r="A539" s="2">
        <v>43895</v>
      </c>
      <c r="B539" s="1">
        <v>29333.25</v>
      </c>
      <c r="C539" s="1">
        <v>29844.1</v>
      </c>
      <c r="D539" s="1">
        <v>29332.05</v>
      </c>
      <c r="E539" s="1">
        <v>29530.5</v>
      </c>
      <c r="F539" s="1">
        <v>38389692</v>
      </c>
      <c r="G539" s="1">
        <v>2305.92</v>
      </c>
      <c r="H539" s="3">
        <f>IF(ISERR(LN(Table13624[[#This Row],[Close]]/E538)),"-",LN(Table13624[[#This Row],[Close]]/E538))</f>
        <v>1.0441892702371221E-2</v>
      </c>
    </row>
    <row r="540" spans="1:8" x14ac:dyDescent="0.3">
      <c r="A540" s="2">
        <v>43896</v>
      </c>
      <c r="B540" s="1">
        <v>28988.2</v>
      </c>
      <c r="C540" s="1">
        <v>29201.75</v>
      </c>
      <c r="D540" s="1">
        <v>28689.45</v>
      </c>
      <c r="E540" s="1">
        <v>28937</v>
      </c>
      <c r="F540" s="1">
        <v>47823517</v>
      </c>
      <c r="G540" s="1">
        <v>2312.56</v>
      </c>
      <c r="H540" s="3">
        <f>IF(ISERR(LN(Table13624[[#This Row],[Close]]/E539)),"-",LN(Table13624[[#This Row],[Close]]/E539))</f>
        <v>-2.0302574466649383E-2</v>
      </c>
    </row>
    <row r="541" spans="1:8" x14ac:dyDescent="0.3">
      <c r="A541" s="2">
        <v>43899</v>
      </c>
      <c r="B541" s="1">
        <v>28466.25</v>
      </c>
      <c r="C541" s="1">
        <v>28530.45</v>
      </c>
      <c r="D541" s="1">
        <v>27841.3</v>
      </c>
      <c r="E541" s="1">
        <v>28056.5</v>
      </c>
      <c r="F541" s="1">
        <v>43871379</v>
      </c>
      <c r="G541" s="1">
        <v>2283.5700000000002</v>
      </c>
      <c r="H541" s="3">
        <f>IF(ISERR(LN(Table13624[[#This Row],[Close]]/E540)),"-",LN(Table13624[[#This Row],[Close]]/E540))</f>
        <v>-3.0900718900531868E-2</v>
      </c>
    </row>
    <row r="542" spans="1:8" x14ac:dyDescent="0.3">
      <c r="A542" s="2">
        <v>43901</v>
      </c>
      <c r="B542" s="1">
        <v>27697.95</v>
      </c>
      <c r="C542" s="1">
        <v>28256.9</v>
      </c>
      <c r="D542" s="1">
        <v>27639.3</v>
      </c>
      <c r="E542" s="1">
        <v>28078.75</v>
      </c>
      <c r="F542" s="1">
        <v>48363955</v>
      </c>
      <c r="G542" s="1">
        <v>2479.7600000000002</v>
      </c>
      <c r="H542" s="3">
        <f>IF(ISERR(LN(Table13624[[#This Row],[Close]]/E541)),"-",LN(Table13624[[#This Row],[Close]]/E541))</f>
        <v>7.9272831830950617E-4</v>
      </c>
    </row>
    <row r="543" spans="1:8" x14ac:dyDescent="0.3">
      <c r="A543" s="2">
        <v>43902</v>
      </c>
      <c r="B543" s="1">
        <v>27305.85</v>
      </c>
      <c r="C543" s="1">
        <v>27319.599999999999</v>
      </c>
      <c r="D543" s="1">
        <v>25716.2</v>
      </c>
      <c r="E543" s="1">
        <v>26083</v>
      </c>
      <c r="F543" s="1">
        <v>85959069</v>
      </c>
      <c r="G543" s="1">
        <v>3740.6</v>
      </c>
      <c r="H543" s="3">
        <f>IF(ISERR(LN(Table13624[[#This Row],[Close]]/E542)),"-",LN(Table13624[[#This Row],[Close]]/E542))</f>
        <v>-7.3729301379464804E-2</v>
      </c>
    </row>
    <row r="544" spans="1:8" x14ac:dyDescent="0.3">
      <c r="A544" s="2">
        <v>43903</v>
      </c>
      <c r="B544" s="1">
        <v>24896.85</v>
      </c>
      <c r="C544" s="1">
        <v>26935</v>
      </c>
      <c r="D544" s="1">
        <v>23420.400000000001</v>
      </c>
      <c r="E544" s="1">
        <v>26208</v>
      </c>
      <c r="F544" s="1">
        <v>93535575</v>
      </c>
      <c r="G544" s="1">
        <v>3752.03</v>
      </c>
      <c r="H544" s="3">
        <f>IF(ISERR(LN(Table13624[[#This Row],[Close]]/E543)),"-",LN(Table13624[[#This Row],[Close]]/E543))</f>
        <v>4.7809465528807866E-3</v>
      </c>
    </row>
    <row r="545" spans="1:8" x14ac:dyDescent="0.3">
      <c r="A545" s="2">
        <v>43906</v>
      </c>
      <c r="B545" s="1">
        <v>25586.400000000001</v>
      </c>
      <c r="C545" s="1">
        <v>25624.35</v>
      </c>
      <c r="D545" s="1">
        <v>24492.7</v>
      </c>
      <c r="E545" s="1">
        <v>24707.65</v>
      </c>
      <c r="F545" s="1">
        <v>57561430</v>
      </c>
      <c r="G545" s="1">
        <v>2679.64</v>
      </c>
      <c r="H545" s="3">
        <f>IF(ISERR(LN(Table13624[[#This Row],[Close]]/E544)),"-",LN(Table13624[[#This Row],[Close]]/E544))</f>
        <v>-5.8951795389822141E-2</v>
      </c>
    </row>
    <row r="546" spans="1:8" x14ac:dyDescent="0.3">
      <c r="A546" s="2">
        <v>43907</v>
      </c>
      <c r="B546" s="1">
        <v>24850.5</v>
      </c>
      <c r="C546" s="1">
        <v>25677.55</v>
      </c>
      <c r="D546" s="1">
        <v>24598.2</v>
      </c>
      <c r="E546" s="1">
        <v>24929.85</v>
      </c>
      <c r="F546" s="1">
        <v>74735778</v>
      </c>
      <c r="G546" s="1">
        <v>3027.26</v>
      </c>
      <c r="H546" s="3">
        <f>IF(ISERR(LN(Table13624[[#This Row],[Close]]/E545)),"-",LN(Table13624[[#This Row],[Close]]/E545))</f>
        <v>8.9529683893563548E-3</v>
      </c>
    </row>
    <row r="547" spans="1:8" x14ac:dyDescent="0.3">
      <c r="A547" s="2">
        <v>43908</v>
      </c>
      <c r="B547" s="1">
        <v>25269.25</v>
      </c>
      <c r="C547" s="1">
        <v>25392.65</v>
      </c>
      <c r="D547" s="1">
        <v>24047</v>
      </c>
      <c r="E547" s="1">
        <v>24186.5</v>
      </c>
      <c r="F547" s="1">
        <v>74132447</v>
      </c>
      <c r="G547" s="1">
        <v>3017.75</v>
      </c>
      <c r="H547" s="3">
        <f>IF(ISERR(LN(Table13624[[#This Row],[Close]]/E546)),"-",LN(Table13624[[#This Row],[Close]]/E546))</f>
        <v>-3.0271254404116221E-2</v>
      </c>
    </row>
    <row r="548" spans="1:8" x14ac:dyDescent="0.3">
      <c r="A548" s="2">
        <v>43909</v>
      </c>
      <c r="B548" s="1">
        <v>23695.9</v>
      </c>
      <c r="C548" s="1">
        <v>24382</v>
      </c>
      <c r="D548" s="1">
        <v>22699.05</v>
      </c>
      <c r="E548" s="1">
        <v>23970.75</v>
      </c>
      <c r="F548" s="1">
        <v>118829938</v>
      </c>
      <c r="G548" s="1">
        <v>3781.5</v>
      </c>
      <c r="H548" s="3">
        <f>IF(ISERR(LN(Table13624[[#This Row],[Close]]/E547)),"-",LN(Table13624[[#This Row],[Close]]/E547))</f>
        <v>-8.9602891978886479E-3</v>
      </c>
    </row>
    <row r="549" spans="1:8" x14ac:dyDescent="0.3">
      <c r="A549" s="2">
        <v>43910</v>
      </c>
      <c r="B549" s="1">
        <v>24198.2</v>
      </c>
      <c r="C549" s="1">
        <v>26113.7</v>
      </c>
      <c r="D549" s="1">
        <v>24198.2</v>
      </c>
      <c r="E549" s="1">
        <v>25931.599999999999</v>
      </c>
      <c r="F549" s="1">
        <v>87762108</v>
      </c>
      <c r="G549" s="1">
        <v>3500.99</v>
      </c>
      <c r="H549" s="3">
        <f>IF(ISERR(LN(Table13624[[#This Row],[Close]]/E548)),"-",LN(Table13624[[#This Row],[Close]]/E548))</f>
        <v>7.8627965168013764E-2</v>
      </c>
    </row>
    <row r="550" spans="1:8" x14ac:dyDescent="0.3">
      <c r="A550" s="2">
        <v>43913</v>
      </c>
      <c r="B550" s="1">
        <v>23950.55</v>
      </c>
      <c r="C550" s="1">
        <v>24373.55</v>
      </c>
      <c r="D550" s="1">
        <v>23082.2</v>
      </c>
      <c r="E550" s="1">
        <v>23184.05</v>
      </c>
      <c r="F550" s="1">
        <v>69667235</v>
      </c>
      <c r="G550" s="1">
        <v>2477.46</v>
      </c>
      <c r="H550" s="3">
        <f>IF(ISERR(LN(Table13624[[#This Row],[Close]]/E549)),"-",LN(Table13624[[#This Row],[Close]]/E549))</f>
        <v>-0.11199776000043561</v>
      </c>
    </row>
    <row r="551" spans="1:8" x14ac:dyDescent="0.3">
      <c r="A551" s="2">
        <v>43914</v>
      </c>
      <c r="B551" s="1">
        <v>24123.3</v>
      </c>
      <c r="C551" s="1">
        <v>24584.85</v>
      </c>
      <c r="D551" s="1">
        <v>23390.45</v>
      </c>
      <c r="E551" s="1">
        <v>23935.3</v>
      </c>
      <c r="F551" s="1">
        <v>83206249</v>
      </c>
      <c r="G551" s="1">
        <v>3679.16</v>
      </c>
      <c r="H551" s="3">
        <f>IF(ISERR(LN(Table13624[[#This Row],[Close]]/E550)),"-",LN(Table13624[[#This Row],[Close]]/E550))</f>
        <v>3.1889814476260742E-2</v>
      </c>
    </row>
    <row r="552" spans="1:8" x14ac:dyDescent="0.3">
      <c r="A552" s="2">
        <v>43915</v>
      </c>
      <c r="B552" s="1">
        <v>23804.85</v>
      </c>
      <c r="C552" s="1">
        <v>24695.25</v>
      </c>
      <c r="D552" s="1">
        <v>23646.7</v>
      </c>
      <c r="E552" s="1">
        <v>24471.7</v>
      </c>
      <c r="F552" s="1">
        <v>92962761</v>
      </c>
      <c r="G552" s="1">
        <v>3654.07</v>
      </c>
      <c r="H552" s="3">
        <f>IF(ISERR(LN(Table13624[[#This Row],[Close]]/E551)),"-",LN(Table13624[[#This Row],[Close]]/E551))</f>
        <v>2.2162991153294401E-2</v>
      </c>
    </row>
    <row r="553" spans="1:8" x14ac:dyDescent="0.3">
      <c r="A553" s="2">
        <v>43916</v>
      </c>
      <c r="B553" s="1">
        <v>24727.15</v>
      </c>
      <c r="C553" s="1">
        <v>26091.05</v>
      </c>
      <c r="D553" s="1">
        <v>24295.599999999999</v>
      </c>
      <c r="E553" s="1">
        <v>25680.1</v>
      </c>
      <c r="F553" s="1">
        <v>87681348</v>
      </c>
      <c r="G553" s="1">
        <v>3359.69</v>
      </c>
      <c r="H553" s="3">
        <f>IF(ISERR(LN(Table13624[[#This Row],[Close]]/E552)),"-",LN(Table13624[[#This Row],[Close]]/E552))</f>
        <v>4.8199025029853834E-2</v>
      </c>
    </row>
    <row r="554" spans="1:8" x14ac:dyDescent="0.3">
      <c r="A554" s="2">
        <v>43917</v>
      </c>
      <c r="B554" s="1">
        <v>26382.25</v>
      </c>
      <c r="C554" s="1">
        <v>26557.7</v>
      </c>
      <c r="D554" s="1">
        <v>25301.8</v>
      </c>
      <c r="E554" s="1">
        <v>25740.45</v>
      </c>
      <c r="F554" s="1">
        <v>55047455</v>
      </c>
      <c r="G554" s="1">
        <v>2532.5300000000002</v>
      </c>
      <c r="H554" s="3">
        <f>IF(ISERR(LN(Table13624[[#This Row],[Close]]/E553)),"-",LN(Table13624[[#This Row],[Close]]/E553))</f>
        <v>2.3473116374703447E-3</v>
      </c>
    </row>
    <row r="555" spans="1:8" x14ac:dyDescent="0.3">
      <c r="A555" s="2">
        <v>43920</v>
      </c>
      <c r="B555" s="1">
        <v>25218.5</v>
      </c>
      <c r="C555" s="1">
        <v>26164.1</v>
      </c>
      <c r="D555" s="1">
        <v>25159.85</v>
      </c>
      <c r="E555" s="1">
        <v>25831.55</v>
      </c>
      <c r="F555" s="1">
        <v>48612218</v>
      </c>
      <c r="G555" s="1">
        <v>2410</v>
      </c>
      <c r="H555" s="3">
        <f>IF(ISERR(LN(Table13624[[#This Row],[Close]]/E554)),"-",LN(Table13624[[#This Row],[Close]]/E554))</f>
        <v>3.5329285176454255E-3</v>
      </c>
    </row>
    <row r="556" spans="1:8" x14ac:dyDescent="0.3">
      <c r="A556" s="2">
        <v>43921</v>
      </c>
      <c r="B556" s="1">
        <v>26472.75</v>
      </c>
      <c r="C556" s="1">
        <v>27406.2</v>
      </c>
      <c r="D556" s="1">
        <v>26038.799999999999</v>
      </c>
      <c r="E556" s="1">
        <v>27319.200000000001</v>
      </c>
      <c r="F556" s="1">
        <v>64851135</v>
      </c>
      <c r="G556" s="1">
        <v>2700.48</v>
      </c>
      <c r="H556" s="3">
        <f>IF(ISERR(LN(Table13624[[#This Row],[Close]]/E555)),"-",LN(Table13624[[#This Row],[Close]]/E555))</f>
        <v>5.5993138646688381E-2</v>
      </c>
    </row>
    <row r="557" spans="1:8" x14ac:dyDescent="0.3">
      <c r="A557" s="2">
        <v>43922</v>
      </c>
      <c r="B557" s="1">
        <v>27346.95</v>
      </c>
      <c r="C557" s="1">
        <v>27683.9</v>
      </c>
      <c r="D557" s="1">
        <v>26197.05</v>
      </c>
      <c r="E557" s="1">
        <v>26358.799999999999</v>
      </c>
      <c r="F557" s="1">
        <v>41906619</v>
      </c>
      <c r="G557" s="1">
        <v>2357.79</v>
      </c>
      <c r="H557" s="3">
        <f>IF(ISERR(LN(Table13624[[#This Row],[Close]]/E556)),"-",LN(Table13624[[#This Row],[Close]]/E556))</f>
        <v>-3.5787566619385647E-2</v>
      </c>
    </row>
    <row r="558" spans="1:8" x14ac:dyDescent="0.3">
      <c r="A558" s="2">
        <v>43924</v>
      </c>
      <c r="B558" s="1">
        <v>26716.5</v>
      </c>
      <c r="C558" s="1">
        <v>27180.75</v>
      </c>
      <c r="D558" s="1">
        <v>26114.2</v>
      </c>
      <c r="E558" s="1">
        <v>26537.75</v>
      </c>
      <c r="F558" s="1">
        <v>90161887</v>
      </c>
      <c r="G558" s="1">
        <v>3517.89</v>
      </c>
      <c r="H558" s="3">
        <f>IF(ISERR(LN(Table13624[[#This Row],[Close]]/E557)),"-",LN(Table13624[[#This Row],[Close]]/E557))</f>
        <v>6.7660625385888894E-3</v>
      </c>
    </row>
    <row r="559" spans="1:8" x14ac:dyDescent="0.3">
      <c r="A559" s="2">
        <v>43928</v>
      </c>
      <c r="B559" s="1">
        <v>27491.599999999999</v>
      </c>
      <c r="C559" s="1">
        <v>28823.5</v>
      </c>
      <c r="D559" s="1">
        <v>27272.9</v>
      </c>
      <c r="E559" s="1">
        <v>28745.3</v>
      </c>
      <c r="F559" s="1">
        <v>70920964</v>
      </c>
      <c r="G559" s="1">
        <v>4510.8500000000004</v>
      </c>
      <c r="H559" s="3">
        <f>IF(ISERR(LN(Table13624[[#This Row],[Close]]/E558)),"-",LN(Table13624[[#This Row],[Close]]/E558))</f>
        <v>7.9906028002279555E-2</v>
      </c>
    </row>
    <row r="560" spans="1:8" x14ac:dyDescent="0.3">
      <c r="A560" s="2">
        <v>43929</v>
      </c>
      <c r="B560" s="1">
        <v>28600.25</v>
      </c>
      <c r="C560" s="1">
        <v>29817.599999999999</v>
      </c>
      <c r="D560" s="1">
        <v>28397.35</v>
      </c>
      <c r="E560" s="1">
        <v>28839.9</v>
      </c>
      <c r="F560" s="1">
        <v>75200365</v>
      </c>
      <c r="G560" s="1">
        <v>5179.12</v>
      </c>
      <c r="H560" s="3">
        <f>IF(ISERR(LN(Table13624[[#This Row],[Close]]/E559)),"-",LN(Table13624[[#This Row],[Close]]/E559))</f>
        <v>3.2855693858944209E-3</v>
      </c>
    </row>
    <row r="561" spans="1:8" x14ac:dyDescent="0.3">
      <c r="A561" s="2">
        <v>43930</v>
      </c>
      <c r="B561" s="1">
        <v>29500.75</v>
      </c>
      <c r="C561" s="1">
        <v>29501.200000000001</v>
      </c>
      <c r="D561" s="1">
        <v>28764.25</v>
      </c>
      <c r="E561" s="1">
        <v>28953.200000000001</v>
      </c>
      <c r="F561" s="1">
        <v>76633055</v>
      </c>
      <c r="G561" s="1">
        <v>3862.95</v>
      </c>
      <c r="H561" s="3">
        <f>IF(ISERR(LN(Table13624[[#This Row],[Close]]/E560)),"-",LN(Table13624[[#This Row],[Close]]/E560))</f>
        <v>3.9208883119318414E-3</v>
      </c>
    </row>
    <row r="562" spans="1:8" x14ac:dyDescent="0.3">
      <c r="A562" s="2">
        <v>43934</v>
      </c>
      <c r="B562" s="1">
        <v>28913.3</v>
      </c>
      <c r="C562" s="1">
        <v>28963.05</v>
      </c>
      <c r="D562" s="1">
        <v>28357.75</v>
      </c>
      <c r="E562" s="1">
        <v>28509.85</v>
      </c>
      <c r="F562" s="1">
        <v>41204171</v>
      </c>
      <c r="G562" s="1">
        <v>2397.4299999999998</v>
      </c>
      <c r="H562" s="3">
        <f>IF(ISERR(LN(Table13624[[#This Row],[Close]]/E561)),"-",LN(Table13624[[#This Row],[Close]]/E561))</f>
        <v>-1.5431091717369236E-2</v>
      </c>
    </row>
    <row r="563" spans="1:8" x14ac:dyDescent="0.3">
      <c r="A563" s="2">
        <v>43936</v>
      </c>
      <c r="B563" s="1">
        <v>28979.599999999999</v>
      </c>
      <c r="C563" s="1">
        <v>29865.35</v>
      </c>
      <c r="D563" s="1">
        <v>28880.6</v>
      </c>
      <c r="E563" s="1">
        <v>29686.95</v>
      </c>
      <c r="F563" s="1">
        <v>106868399</v>
      </c>
      <c r="G563" s="1">
        <v>10280.94</v>
      </c>
      <c r="H563" s="3">
        <f>IF(ISERR(LN(Table13624[[#This Row],[Close]]/E562)),"-",LN(Table13624[[#This Row],[Close]]/E562))</f>
        <v>4.045791370853688E-2</v>
      </c>
    </row>
    <row r="564" spans="1:8" x14ac:dyDescent="0.3">
      <c r="A564" s="2">
        <v>43937</v>
      </c>
      <c r="B564" s="1">
        <v>29563.45</v>
      </c>
      <c r="C564" s="1">
        <v>30023</v>
      </c>
      <c r="D564" s="1">
        <v>29233.1</v>
      </c>
      <c r="E564" s="1">
        <v>29512.3</v>
      </c>
      <c r="F564" s="1">
        <v>61078096</v>
      </c>
      <c r="G564" s="1">
        <v>3879.6</v>
      </c>
      <c r="H564" s="3">
        <f>IF(ISERR(LN(Table13624[[#This Row],[Close]]/E563)),"-",LN(Table13624[[#This Row],[Close]]/E563))</f>
        <v>-5.9004297082834566E-3</v>
      </c>
    </row>
    <row r="565" spans="1:8" x14ac:dyDescent="0.3">
      <c r="A565" s="2">
        <v>43938</v>
      </c>
      <c r="B565" s="1">
        <v>30202.75</v>
      </c>
      <c r="C565" s="1">
        <v>30202.75</v>
      </c>
      <c r="D565" s="1">
        <v>29092.35</v>
      </c>
      <c r="E565" s="1">
        <v>29202.35</v>
      </c>
      <c r="F565" s="1">
        <v>57684415</v>
      </c>
      <c r="G565" s="1">
        <v>3509.68</v>
      </c>
      <c r="H565" s="3">
        <f>IF(ISERR(LN(Table13624[[#This Row],[Close]]/E564)),"-",LN(Table13624[[#This Row],[Close]]/E564))</f>
        <v>-1.0557940111179262E-2</v>
      </c>
    </row>
    <row r="566" spans="1:8" x14ac:dyDescent="0.3">
      <c r="A566" s="2">
        <v>43941</v>
      </c>
      <c r="B566" s="1">
        <v>29490.25</v>
      </c>
      <c r="C566" s="1">
        <v>29490.25</v>
      </c>
      <c r="D566" s="1">
        <v>28542.3</v>
      </c>
      <c r="E566" s="1">
        <v>28598.1</v>
      </c>
      <c r="F566" s="1">
        <v>56367919</v>
      </c>
      <c r="G566" s="1">
        <v>2694.25</v>
      </c>
      <c r="H566" s="3">
        <f>IF(ISERR(LN(Table13624[[#This Row],[Close]]/E565)),"-",LN(Table13624[[#This Row],[Close]]/E565))</f>
        <v>-2.0908903435427253E-2</v>
      </c>
    </row>
    <row r="567" spans="1:8" x14ac:dyDescent="0.3">
      <c r="A567" s="2">
        <v>43942</v>
      </c>
      <c r="B567" s="1">
        <v>28134.3</v>
      </c>
      <c r="C567" s="1">
        <v>28791.200000000001</v>
      </c>
      <c r="D567" s="1">
        <v>28063.3</v>
      </c>
      <c r="E567" s="1">
        <v>28480.6</v>
      </c>
      <c r="F567" s="1">
        <v>46484214</v>
      </c>
      <c r="G567" s="1">
        <v>2764.71</v>
      </c>
      <c r="H567" s="3">
        <f>IF(ISERR(LN(Table13624[[#This Row],[Close]]/E566)),"-",LN(Table13624[[#This Row],[Close]]/E566))</f>
        <v>-4.1171283149757662E-3</v>
      </c>
    </row>
    <row r="568" spans="1:8" x14ac:dyDescent="0.3">
      <c r="A568" s="2">
        <v>43943</v>
      </c>
      <c r="B568" s="1">
        <v>28453.35</v>
      </c>
      <c r="C568" s="1">
        <v>29264.25</v>
      </c>
      <c r="D568" s="1">
        <v>28197.1</v>
      </c>
      <c r="E568" s="1">
        <v>29185.15</v>
      </c>
      <c r="F568" s="1">
        <v>50159275</v>
      </c>
      <c r="G568" s="1">
        <v>3055.08</v>
      </c>
      <c r="H568" s="3">
        <f>IF(ISERR(LN(Table13624[[#This Row],[Close]]/E567)),"-",LN(Table13624[[#This Row],[Close]]/E567))</f>
        <v>2.4436864531476584E-2</v>
      </c>
    </row>
    <row r="569" spans="1:8" x14ac:dyDescent="0.3">
      <c r="A569" s="2">
        <v>43944</v>
      </c>
      <c r="B569" s="1">
        <v>29278.45</v>
      </c>
      <c r="C569" s="1">
        <v>29698.35</v>
      </c>
      <c r="D569" s="1">
        <v>28689.599999999999</v>
      </c>
      <c r="E569" s="1">
        <v>28786.25</v>
      </c>
      <c r="F569" s="1">
        <v>63716288</v>
      </c>
      <c r="G569" s="1">
        <v>4326.74</v>
      </c>
      <c r="H569" s="3">
        <f>IF(ISERR(LN(Table13624[[#This Row],[Close]]/E568)),"-",LN(Table13624[[#This Row],[Close]]/E568))</f>
        <v>-1.3762175688978164E-2</v>
      </c>
    </row>
    <row r="570" spans="1:8" x14ac:dyDescent="0.3">
      <c r="A570" s="2">
        <v>43945</v>
      </c>
      <c r="B570" s="1">
        <v>28736.45</v>
      </c>
      <c r="C570" s="1">
        <v>29008.9</v>
      </c>
      <c r="D570" s="1">
        <v>28591.200000000001</v>
      </c>
      <c r="E570" s="1">
        <v>28636.7</v>
      </c>
      <c r="F570" s="1">
        <v>42113333</v>
      </c>
      <c r="G570" s="1">
        <v>2946.71</v>
      </c>
      <c r="H570" s="3">
        <f>IF(ISERR(LN(Table13624[[#This Row],[Close]]/E569)),"-",LN(Table13624[[#This Row],[Close]]/E569))</f>
        <v>-5.208730590064335E-3</v>
      </c>
    </row>
    <row r="571" spans="1:8" x14ac:dyDescent="0.3">
      <c r="A571" s="2">
        <v>43948</v>
      </c>
      <c r="B571" s="1">
        <v>28805.200000000001</v>
      </c>
      <c r="C571" s="1">
        <v>29101.65</v>
      </c>
      <c r="D571" s="1">
        <v>28771.599999999999</v>
      </c>
      <c r="E571" s="1">
        <v>29052.55</v>
      </c>
      <c r="F571" s="1">
        <v>42007893</v>
      </c>
      <c r="G571" s="1">
        <v>2912.86</v>
      </c>
      <c r="H571" s="3">
        <f>IF(ISERR(LN(Table13624[[#This Row],[Close]]/E570)),"-",LN(Table13624[[#This Row],[Close]]/E570))</f>
        <v>1.4417147145673511E-2</v>
      </c>
    </row>
    <row r="572" spans="1:8" x14ac:dyDescent="0.3">
      <c r="A572" s="2">
        <v>43949</v>
      </c>
      <c r="B572" s="1">
        <v>29208.9</v>
      </c>
      <c r="C572" s="1">
        <v>29233.4</v>
      </c>
      <c r="D572" s="1">
        <v>28636</v>
      </c>
      <c r="E572" s="1">
        <v>28778.15</v>
      </c>
      <c r="F572" s="1">
        <v>39175236</v>
      </c>
      <c r="G572" s="1">
        <v>2465.34</v>
      </c>
      <c r="H572" s="3">
        <f>IF(ISERR(LN(Table13624[[#This Row],[Close]]/E571)),"-",LN(Table13624[[#This Row],[Close]]/E571))</f>
        <v>-9.4898404930932965E-3</v>
      </c>
    </row>
    <row r="573" spans="1:8" x14ac:dyDescent="0.3">
      <c r="A573" s="2">
        <v>43950</v>
      </c>
      <c r="B573" s="1">
        <v>28887.5</v>
      </c>
      <c r="C573" s="1">
        <v>28932.35</v>
      </c>
      <c r="D573" s="1">
        <v>28608.25</v>
      </c>
      <c r="E573" s="1">
        <v>28665</v>
      </c>
      <c r="F573" s="1">
        <v>43005148</v>
      </c>
      <c r="G573" s="1">
        <v>2702.84</v>
      </c>
      <c r="H573" s="3">
        <f>IF(ISERR(LN(Table13624[[#This Row],[Close]]/E572)),"-",LN(Table13624[[#This Row],[Close]]/E572))</f>
        <v>-3.9395522822585289E-3</v>
      </c>
    </row>
    <row r="574" spans="1:8" x14ac:dyDescent="0.3">
      <c r="A574" s="2">
        <v>43951</v>
      </c>
      <c r="B574" s="1">
        <v>29078.45</v>
      </c>
      <c r="C574" s="1">
        <v>29078.45</v>
      </c>
      <c r="D574" s="1">
        <v>28460.05</v>
      </c>
      <c r="E574" s="1">
        <v>28669.3</v>
      </c>
      <c r="F574" s="1">
        <v>65338853</v>
      </c>
      <c r="G574" s="1">
        <v>4467.92</v>
      </c>
      <c r="H574" s="3">
        <f>IF(ISERR(LN(Table13624[[#This Row],[Close]]/E573)),"-",LN(Table13624[[#This Row],[Close]]/E573))</f>
        <v>1.4999747125403861E-4</v>
      </c>
    </row>
    <row r="575" spans="1:8" x14ac:dyDescent="0.3">
      <c r="A575" s="2">
        <v>43955</v>
      </c>
      <c r="B575" s="1">
        <v>28197.45</v>
      </c>
      <c r="C575" s="1">
        <v>28235.45</v>
      </c>
      <c r="D575" s="1">
        <v>27544.75</v>
      </c>
      <c r="E575" s="1">
        <v>27599</v>
      </c>
      <c r="F575" s="1">
        <v>74361350</v>
      </c>
      <c r="G575" s="1">
        <v>4647.32</v>
      </c>
      <c r="H575" s="3">
        <f>IF(ISERR(LN(Table13624[[#This Row],[Close]]/E574)),"-",LN(Table13624[[#This Row],[Close]]/E574))</f>
        <v>-3.804732364894433E-2</v>
      </c>
    </row>
    <row r="576" spans="1:8" x14ac:dyDescent="0.3">
      <c r="A576" s="2">
        <v>43956</v>
      </c>
      <c r="B576" s="1">
        <v>27815.7</v>
      </c>
      <c r="C576" s="1">
        <v>28011.75</v>
      </c>
      <c r="D576" s="1">
        <v>27065.85</v>
      </c>
      <c r="E576" s="1">
        <v>27138.6</v>
      </c>
      <c r="F576" s="1">
        <v>65780211</v>
      </c>
      <c r="G576" s="1">
        <v>3698.67</v>
      </c>
      <c r="H576" s="3">
        <f>IF(ISERR(LN(Table13624[[#This Row],[Close]]/E575)),"-",LN(Table13624[[#This Row],[Close]]/E575))</f>
        <v>-1.6822471483755329E-2</v>
      </c>
    </row>
    <row r="577" spans="1:8" x14ac:dyDescent="0.3">
      <c r="A577" s="2">
        <v>43957</v>
      </c>
      <c r="B577" s="1">
        <v>27061.5</v>
      </c>
      <c r="C577" s="1">
        <v>27062.1</v>
      </c>
      <c r="D577" s="1">
        <v>26373.95</v>
      </c>
      <c r="E577" s="1">
        <v>26630.2</v>
      </c>
      <c r="F577" s="1">
        <v>101493046</v>
      </c>
      <c r="G577" s="1">
        <v>4183.3500000000004</v>
      </c>
      <c r="H577" s="3">
        <f>IF(ISERR(LN(Table13624[[#This Row],[Close]]/E576)),"-",LN(Table13624[[#This Row],[Close]]/E576))</f>
        <v>-1.8911158574562614E-2</v>
      </c>
    </row>
    <row r="578" spans="1:8" x14ac:dyDescent="0.3">
      <c r="A578" s="2">
        <v>43958</v>
      </c>
      <c r="B578" s="1">
        <v>26402.25</v>
      </c>
      <c r="C578" s="1">
        <v>26445.1</v>
      </c>
      <c r="D578" s="1">
        <v>25984</v>
      </c>
      <c r="E578" s="1">
        <v>26254.55</v>
      </c>
      <c r="F578" s="1">
        <v>236904193</v>
      </c>
      <c r="G578" s="1">
        <v>38001.24</v>
      </c>
      <c r="H578" s="3">
        <f>IF(ISERR(LN(Table13624[[#This Row],[Close]]/E577)),"-",LN(Table13624[[#This Row],[Close]]/E577))</f>
        <v>-1.4206602773858235E-2</v>
      </c>
    </row>
    <row r="579" spans="1:8" x14ac:dyDescent="0.3">
      <c r="A579" s="2">
        <v>43959</v>
      </c>
      <c r="B579" s="1">
        <v>26809.4</v>
      </c>
      <c r="C579" s="1">
        <v>26809.4</v>
      </c>
      <c r="D579" s="1">
        <v>26598.05</v>
      </c>
      <c r="E579" s="1">
        <v>26759.8</v>
      </c>
      <c r="F579" s="1">
        <v>65277326</v>
      </c>
      <c r="G579" s="1">
        <v>5603.39</v>
      </c>
      <c r="H579" s="3">
        <f>IF(ISERR(LN(Table13624[[#This Row],[Close]]/E578)),"-",LN(Table13624[[#This Row],[Close]]/E578))</f>
        <v>1.9061454040064416E-2</v>
      </c>
    </row>
    <row r="580" spans="1:8" x14ac:dyDescent="0.3">
      <c r="A580" s="2">
        <v>43962</v>
      </c>
      <c r="B580" s="1">
        <v>26895.65</v>
      </c>
      <c r="C580" s="1">
        <v>27149.05</v>
      </c>
      <c r="D580" s="1">
        <v>26608.2</v>
      </c>
      <c r="E580" s="1">
        <v>26667.8</v>
      </c>
      <c r="F580" s="1">
        <v>50403534</v>
      </c>
      <c r="G580" s="1">
        <v>4289.03</v>
      </c>
      <c r="H580" s="3">
        <f>IF(ISERR(LN(Table13624[[#This Row],[Close]]/E579)),"-",LN(Table13624[[#This Row],[Close]]/E579))</f>
        <v>-3.4439162878713535E-3</v>
      </c>
    </row>
    <row r="581" spans="1:8" x14ac:dyDescent="0.3">
      <c r="A581" s="2">
        <v>43963</v>
      </c>
      <c r="B581" s="1">
        <v>26571.05</v>
      </c>
      <c r="C581" s="1">
        <v>26913.65</v>
      </c>
      <c r="D581" s="1">
        <v>26321.9</v>
      </c>
      <c r="E581" s="1">
        <v>26857.15</v>
      </c>
      <c r="F581" s="1">
        <v>53361288</v>
      </c>
      <c r="G581" s="1">
        <v>4988.38</v>
      </c>
      <c r="H581" s="3">
        <f>IF(ISERR(LN(Table13624[[#This Row],[Close]]/E580)),"-",LN(Table13624[[#This Row],[Close]]/E580))</f>
        <v>7.0752346293749034E-3</v>
      </c>
    </row>
    <row r="582" spans="1:8" x14ac:dyDescent="0.3">
      <c r="A582" s="2">
        <v>43964</v>
      </c>
      <c r="B582" s="1">
        <v>27761.9</v>
      </c>
      <c r="C582" s="1">
        <v>27765.9</v>
      </c>
      <c r="D582" s="1">
        <v>26680.75</v>
      </c>
      <c r="E582" s="1">
        <v>26746.5</v>
      </c>
      <c r="F582" s="1">
        <v>56803279</v>
      </c>
      <c r="G582" s="1">
        <v>4676.1099999999997</v>
      </c>
      <c r="H582" s="3">
        <f>IF(ISERR(LN(Table13624[[#This Row],[Close]]/E581)),"-",LN(Table13624[[#This Row],[Close]]/E581))</f>
        <v>-4.1284560719733743E-3</v>
      </c>
    </row>
    <row r="583" spans="1:8" x14ac:dyDescent="0.3">
      <c r="A583" s="2">
        <v>43965</v>
      </c>
      <c r="B583" s="1">
        <v>26618.1</v>
      </c>
      <c r="C583" s="1">
        <v>27090.799999999999</v>
      </c>
      <c r="D583" s="1">
        <v>26587</v>
      </c>
      <c r="E583" s="1">
        <v>26933.65</v>
      </c>
      <c r="F583" s="1">
        <v>65530916</v>
      </c>
      <c r="G583" s="1">
        <v>5089.0200000000004</v>
      </c>
      <c r="H583" s="3">
        <f>IF(ISERR(LN(Table13624[[#This Row],[Close]]/E582)),"-",LN(Table13624[[#This Row],[Close]]/E582))</f>
        <v>6.9728105554906963E-3</v>
      </c>
    </row>
    <row r="584" spans="1:8" x14ac:dyDescent="0.3">
      <c r="A584" s="2">
        <v>43966</v>
      </c>
      <c r="B584" s="1">
        <v>26969.4</v>
      </c>
      <c r="C584" s="1">
        <v>27028.95</v>
      </c>
      <c r="D584" s="1">
        <v>26795.85</v>
      </c>
      <c r="E584" s="1">
        <v>26958.65</v>
      </c>
      <c r="F584" s="1">
        <v>54811702</v>
      </c>
      <c r="G584" s="1">
        <v>3759.54</v>
      </c>
      <c r="H584" s="3">
        <f>IF(ISERR(LN(Table13624[[#This Row],[Close]]/E583)),"-",LN(Table13624[[#This Row],[Close]]/E583))</f>
        <v>9.2777639081165772E-4</v>
      </c>
    </row>
    <row r="585" spans="1:8" x14ac:dyDescent="0.3">
      <c r="A585" s="2">
        <v>43969</v>
      </c>
      <c r="B585" s="1">
        <v>27057.5</v>
      </c>
      <c r="C585" s="1">
        <v>27092.5</v>
      </c>
      <c r="D585" s="1">
        <v>26653.95</v>
      </c>
      <c r="E585" s="1">
        <v>26694.65</v>
      </c>
      <c r="F585" s="1">
        <v>59539266</v>
      </c>
      <c r="G585" s="1">
        <v>4178.91</v>
      </c>
      <c r="H585" s="3">
        <f>IF(ISERR(LN(Table13624[[#This Row],[Close]]/E584)),"-",LN(Table13624[[#This Row],[Close]]/E584))</f>
        <v>-9.8410398096661442E-3</v>
      </c>
    </row>
    <row r="586" spans="1:8" x14ac:dyDescent="0.3">
      <c r="A586" s="2">
        <v>43970</v>
      </c>
      <c r="B586" s="1">
        <v>26895.200000000001</v>
      </c>
      <c r="C586" s="1">
        <v>26987.65</v>
      </c>
      <c r="D586" s="1">
        <v>26731.45</v>
      </c>
      <c r="E586" s="1">
        <v>26895.75</v>
      </c>
      <c r="F586" s="1">
        <v>49736991</v>
      </c>
      <c r="G586" s="1">
        <v>3203.66</v>
      </c>
      <c r="H586" s="3">
        <f>IF(ISERR(LN(Table13624[[#This Row],[Close]]/E585)),"-",LN(Table13624[[#This Row],[Close]]/E585))</f>
        <v>7.5051107638875562E-3</v>
      </c>
    </row>
    <row r="587" spans="1:8" x14ac:dyDescent="0.3">
      <c r="A587" s="2">
        <v>43971</v>
      </c>
      <c r="B587" s="1">
        <v>26995.1</v>
      </c>
      <c r="C587" s="1">
        <v>27428.25</v>
      </c>
      <c r="D587" s="1">
        <v>26935.65</v>
      </c>
      <c r="E587" s="1">
        <v>27290.35</v>
      </c>
      <c r="F587" s="1">
        <v>50600732</v>
      </c>
      <c r="G587" s="1">
        <v>2921.4</v>
      </c>
      <c r="H587" s="3">
        <f>IF(ISERR(LN(Table13624[[#This Row],[Close]]/E586)),"-",LN(Table13624[[#This Row],[Close]]/E586))</f>
        <v>1.456487828810692E-2</v>
      </c>
    </row>
    <row r="588" spans="1:8" x14ac:dyDescent="0.3">
      <c r="A588" s="2">
        <v>43972</v>
      </c>
      <c r="B588" s="1">
        <v>27366.5</v>
      </c>
      <c r="C588" s="1">
        <v>27967</v>
      </c>
      <c r="D588" s="1">
        <v>27207.45</v>
      </c>
      <c r="E588" s="1">
        <v>27887.1</v>
      </c>
      <c r="F588" s="1">
        <v>91935088</v>
      </c>
      <c r="G588" s="1">
        <v>4381.5200000000004</v>
      </c>
      <c r="H588" s="3">
        <f>IF(ISERR(LN(Table13624[[#This Row],[Close]]/E587)),"-",LN(Table13624[[#This Row],[Close]]/E587))</f>
        <v>2.1631056463287387E-2</v>
      </c>
    </row>
    <row r="589" spans="1:8" x14ac:dyDescent="0.3">
      <c r="A589" s="2">
        <v>43973</v>
      </c>
      <c r="B589" s="1">
        <v>27843.25</v>
      </c>
      <c r="C589" s="1">
        <v>28051.25</v>
      </c>
      <c r="D589" s="1">
        <v>27658.1</v>
      </c>
      <c r="E589" s="1">
        <v>27786.1</v>
      </c>
      <c r="F589" s="1">
        <v>68203306</v>
      </c>
      <c r="G589" s="1">
        <v>3646.08</v>
      </c>
      <c r="H589" s="3">
        <f>IF(ISERR(LN(Table13624[[#This Row],[Close]]/E588)),"-",LN(Table13624[[#This Row],[Close]]/E588))</f>
        <v>-3.6283206570830507E-3</v>
      </c>
    </row>
    <row r="590" spans="1:8" x14ac:dyDescent="0.3">
      <c r="A590" s="2">
        <v>43977</v>
      </c>
      <c r="B590" s="1">
        <v>28071.7</v>
      </c>
      <c r="C590" s="1">
        <v>28403.75</v>
      </c>
      <c r="D590" s="1">
        <v>27957.599999999999</v>
      </c>
      <c r="E590" s="1">
        <v>28122.3</v>
      </c>
      <c r="F590" s="1">
        <v>88109568</v>
      </c>
      <c r="G590" s="1">
        <v>4245.6000000000004</v>
      </c>
      <c r="H590" s="3">
        <f>IF(ISERR(LN(Table13624[[#This Row],[Close]]/E589)),"-",LN(Table13624[[#This Row],[Close]]/E589))</f>
        <v>1.2026960261380221E-2</v>
      </c>
    </row>
    <row r="591" spans="1:8" x14ac:dyDescent="0.3">
      <c r="A591" s="2">
        <v>43978</v>
      </c>
      <c r="B591" s="1">
        <v>28226.25</v>
      </c>
      <c r="C591" s="1">
        <v>28296.1</v>
      </c>
      <c r="D591" s="1">
        <v>27742.25</v>
      </c>
      <c r="E591" s="1">
        <v>28222.400000000001</v>
      </c>
      <c r="F591" s="1">
        <v>51946214</v>
      </c>
      <c r="G591" s="1">
        <v>3039.78</v>
      </c>
      <c r="H591" s="3">
        <f>IF(ISERR(LN(Table13624[[#This Row],[Close]]/E590)),"-",LN(Table13624[[#This Row],[Close]]/E590))</f>
        <v>3.5531329587865346E-3</v>
      </c>
    </row>
    <row r="592" spans="1:8" x14ac:dyDescent="0.3">
      <c r="A592" s="2">
        <v>43979</v>
      </c>
      <c r="B592" s="1">
        <v>28223.1</v>
      </c>
      <c r="C592" s="1">
        <v>28524.25</v>
      </c>
      <c r="D592" s="1">
        <v>28096.75</v>
      </c>
      <c r="E592" s="1">
        <v>28451.599999999999</v>
      </c>
      <c r="F592" s="1">
        <v>63838520</v>
      </c>
      <c r="G592" s="1">
        <v>4212.9399999999996</v>
      </c>
      <c r="H592" s="3">
        <f>IF(ISERR(LN(Table13624[[#This Row],[Close]]/E591)),"-",LN(Table13624[[#This Row],[Close]]/E591))</f>
        <v>8.0884091317272311E-3</v>
      </c>
    </row>
    <row r="593" spans="1:8" x14ac:dyDescent="0.3">
      <c r="A593" s="2">
        <v>43980</v>
      </c>
      <c r="B593" s="1">
        <v>28374.75</v>
      </c>
      <c r="C593" s="1">
        <v>29384.9</v>
      </c>
      <c r="D593" s="1">
        <v>28297.9</v>
      </c>
      <c r="E593" s="1">
        <v>29296.95</v>
      </c>
      <c r="F593" s="1">
        <v>158631717</v>
      </c>
      <c r="G593" s="1">
        <v>9786.4</v>
      </c>
      <c r="H593" s="3">
        <f>IF(ISERR(LN(Table13624[[#This Row],[Close]]/E592)),"-",LN(Table13624[[#This Row],[Close]]/E592))</f>
        <v>2.9279017034759571E-2</v>
      </c>
    </row>
    <row r="594" spans="1:8" x14ac:dyDescent="0.3">
      <c r="A594" s="2">
        <v>43983</v>
      </c>
      <c r="B594" s="1">
        <v>29579.45</v>
      </c>
      <c r="C594" s="1">
        <v>30023.35</v>
      </c>
      <c r="D594" s="1">
        <v>29483.5</v>
      </c>
      <c r="E594" s="1">
        <v>29571.3</v>
      </c>
      <c r="F594" s="1">
        <v>69900757</v>
      </c>
      <c r="G594" s="1">
        <v>4447.8100000000004</v>
      </c>
      <c r="H594" s="3">
        <f>IF(ISERR(LN(Table13624[[#This Row],[Close]]/E593)),"-",LN(Table13624[[#This Row],[Close]]/E593))</f>
        <v>9.3208813329544189E-3</v>
      </c>
    </row>
    <row r="595" spans="1:8" x14ac:dyDescent="0.3">
      <c r="A595" s="2">
        <v>43984</v>
      </c>
      <c r="B595" s="1">
        <v>29751.55</v>
      </c>
      <c r="C595" s="1">
        <v>29752.05</v>
      </c>
      <c r="D595" s="1">
        <v>29326.2</v>
      </c>
      <c r="E595" s="1">
        <v>29359.85</v>
      </c>
      <c r="F595" s="1">
        <v>44818763</v>
      </c>
      <c r="G595" s="1">
        <v>2760.05</v>
      </c>
      <c r="H595" s="3">
        <f>IF(ISERR(LN(Table13624[[#This Row],[Close]]/E594)),"-",LN(Table13624[[#This Row],[Close]]/E594))</f>
        <v>-7.176201633078744E-3</v>
      </c>
    </row>
    <row r="596" spans="1:8" x14ac:dyDescent="0.3">
      <c r="A596" s="2">
        <v>43985</v>
      </c>
      <c r="B596" s="1">
        <v>29704.1</v>
      </c>
      <c r="C596" s="1">
        <v>29887.8</v>
      </c>
      <c r="D596" s="1">
        <v>29431.5</v>
      </c>
      <c r="E596" s="1">
        <v>29527</v>
      </c>
      <c r="F596" s="1">
        <v>52614359</v>
      </c>
      <c r="G596" s="1">
        <v>4468.22</v>
      </c>
      <c r="H596" s="3">
        <f>IF(ISERR(LN(Table13624[[#This Row],[Close]]/E595)),"-",LN(Table13624[[#This Row],[Close]]/E595))</f>
        <v>5.6770042518558481E-3</v>
      </c>
    </row>
    <row r="597" spans="1:8" x14ac:dyDescent="0.3">
      <c r="A597" s="2">
        <v>43986</v>
      </c>
      <c r="B597" s="1">
        <v>29573.25</v>
      </c>
      <c r="C597" s="1">
        <v>29725.15</v>
      </c>
      <c r="D597" s="1">
        <v>29311.3</v>
      </c>
      <c r="E597" s="1">
        <v>29621.55</v>
      </c>
      <c r="F597" s="1">
        <v>44781238</v>
      </c>
      <c r="G597" s="1">
        <v>2804.16</v>
      </c>
      <c r="H597" s="3">
        <f>IF(ISERR(LN(Table13624[[#This Row],[Close]]/E596)),"-",LN(Table13624[[#This Row],[Close]]/E596))</f>
        <v>3.1970379843075103E-3</v>
      </c>
    </row>
    <row r="598" spans="1:8" x14ac:dyDescent="0.3">
      <c r="A598" s="2">
        <v>43987</v>
      </c>
      <c r="B598" s="1">
        <v>29789.35</v>
      </c>
      <c r="C598" s="1">
        <v>29802.75</v>
      </c>
      <c r="D598" s="1">
        <v>29428.25</v>
      </c>
      <c r="E598" s="1">
        <v>29542</v>
      </c>
      <c r="F598" s="1">
        <v>39218958</v>
      </c>
      <c r="G598" s="1">
        <v>2824.18</v>
      </c>
      <c r="H598" s="3">
        <f>IF(ISERR(LN(Table13624[[#This Row],[Close]]/E597)),"-",LN(Table13624[[#This Row],[Close]]/E597))</f>
        <v>-2.6891573591935527E-3</v>
      </c>
    </row>
    <row r="599" spans="1:8" x14ac:dyDescent="0.3">
      <c r="A599" s="2">
        <v>43990</v>
      </c>
      <c r="B599" s="1">
        <v>29891.3</v>
      </c>
      <c r="C599" s="1">
        <v>29891.3</v>
      </c>
      <c r="D599" s="1">
        <v>29447.55</v>
      </c>
      <c r="E599" s="1">
        <v>29502.15</v>
      </c>
      <c r="F599" s="1">
        <v>47190168</v>
      </c>
      <c r="G599" s="1">
        <v>3174.02</v>
      </c>
      <c r="H599" s="3">
        <f>IF(ISERR(LN(Table13624[[#This Row],[Close]]/E598)),"-",LN(Table13624[[#This Row],[Close]]/E598))</f>
        <v>-1.3498375724186828E-3</v>
      </c>
    </row>
    <row r="600" spans="1:8" x14ac:dyDescent="0.3">
      <c r="A600" s="2">
        <v>43991</v>
      </c>
      <c r="B600" s="1">
        <v>29507.25</v>
      </c>
      <c r="C600" s="1">
        <v>30117.65</v>
      </c>
      <c r="D600" s="1">
        <v>29455.05</v>
      </c>
      <c r="E600" s="1">
        <v>29524.9</v>
      </c>
      <c r="F600" s="1">
        <v>67577739</v>
      </c>
      <c r="G600" s="1">
        <v>3397.43</v>
      </c>
      <c r="H600" s="3">
        <f>IF(ISERR(LN(Table13624[[#This Row],[Close]]/E599)),"-",LN(Table13624[[#This Row],[Close]]/E599))</f>
        <v>7.708330714976321E-4</v>
      </c>
    </row>
    <row r="601" spans="1:8" x14ac:dyDescent="0.3">
      <c r="A601" s="2">
        <v>43992</v>
      </c>
      <c r="B601" s="1">
        <v>29645.200000000001</v>
      </c>
      <c r="C601" s="1">
        <v>29770.75</v>
      </c>
      <c r="D601" s="1">
        <v>29379.9</v>
      </c>
      <c r="E601" s="1">
        <v>29503.200000000001</v>
      </c>
      <c r="F601" s="1">
        <v>48134327</v>
      </c>
      <c r="G601" s="1">
        <v>2517.4899999999998</v>
      </c>
      <c r="H601" s="3">
        <f>IF(ISERR(LN(Table13624[[#This Row],[Close]]/E600)),"-",LN(Table13624[[#This Row],[Close]]/E600))</f>
        <v>-7.3524307838314254E-4</v>
      </c>
    </row>
    <row r="602" spans="1:8" x14ac:dyDescent="0.3">
      <c r="A602" s="2">
        <v>43993</v>
      </c>
      <c r="B602" s="1">
        <v>29552.1</v>
      </c>
      <c r="C602" s="1">
        <v>29698.95</v>
      </c>
      <c r="D602" s="1">
        <v>29045.65</v>
      </c>
      <c r="E602" s="1">
        <v>29092.45</v>
      </c>
      <c r="F602" s="1">
        <v>40953084</v>
      </c>
      <c r="G602" s="1">
        <v>2515.27</v>
      </c>
      <c r="H602" s="3">
        <f>IF(ISERR(LN(Table13624[[#This Row],[Close]]/E601)),"-",LN(Table13624[[#This Row],[Close]]/E601))</f>
        <v>-1.402004169649694E-2</v>
      </c>
    </row>
    <row r="603" spans="1:8" x14ac:dyDescent="0.3">
      <c r="A603" s="2">
        <v>43994</v>
      </c>
      <c r="B603" s="1">
        <v>28356.65</v>
      </c>
      <c r="C603" s="1">
        <v>29227.25</v>
      </c>
      <c r="D603" s="1">
        <v>28319.1</v>
      </c>
      <c r="E603" s="1">
        <v>29145.599999999999</v>
      </c>
      <c r="F603" s="1">
        <v>50796438</v>
      </c>
      <c r="G603" s="1">
        <v>3070.28</v>
      </c>
      <c r="H603" s="3">
        <f>IF(ISERR(LN(Table13624[[#This Row],[Close]]/E602)),"-",LN(Table13624[[#This Row],[Close]]/E602))</f>
        <v>1.8252676645670568E-3</v>
      </c>
    </row>
    <row r="604" spans="1:8" x14ac:dyDescent="0.3">
      <c r="A604" s="2">
        <v>43997</v>
      </c>
      <c r="B604" s="1">
        <v>29187.5</v>
      </c>
      <c r="C604" s="1">
        <v>29215.85</v>
      </c>
      <c r="D604" s="1">
        <v>28591.15</v>
      </c>
      <c r="E604" s="1">
        <v>28701.8</v>
      </c>
      <c r="F604" s="1">
        <v>46194485</v>
      </c>
      <c r="G604" s="1">
        <v>2626.53</v>
      </c>
      <c r="H604" s="3">
        <f>IF(ISERR(LN(Table13624[[#This Row],[Close]]/E603)),"-",LN(Table13624[[#This Row],[Close]]/E603))</f>
        <v>-1.5344119438240832E-2</v>
      </c>
    </row>
    <row r="605" spans="1:8" x14ac:dyDescent="0.3">
      <c r="A605" s="2">
        <v>43998</v>
      </c>
      <c r="B605" s="1">
        <v>29081.200000000001</v>
      </c>
      <c r="C605" s="1">
        <v>29103.3</v>
      </c>
      <c r="D605" s="1">
        <v>28349</v>
      </c>
      <c r="E605" s="1">
        <v>28575.35</v>
      </c>
      <c r="F605" s="1">
        <v>51030891</v>
      </c>
      <c r="G605" s="1">
        <v>2850.98</v>
      </c>
      <c r="H605" s="3">
        <f>IF(ISERR(LN(Table13624[[#This Row],[Close]]/E604)),"-",LN(Table13624[[#This Row],[Close]]/E604))</f>
        <v>-4.415380494129293E-3</v>
      </c>
    </row>
    <row r="606" spans="1:8" x14ac:dyDescent="0.3">
      <c r="A606" s="2">
        <v>43999</v>
      </c>
      <c r="B606" s="1">
        <v>28517.9</v>
      </c>
      <c r="C606" s="1">
        <v>28673.85</v>
      </c>
      <c r="D606" s="1">
        <v>28384.7</v>
      </c>
      <c r="E606" s="1">
        <v>28431.75</v>
      </c>
      <c r="F606" s="1">
        <v>41710967</v>
      </c>
      <c r="G606" s="1">
        <v>2335.12</v>
      </c>
      <c r="H606" s="3">
        <f>IF(ISERR(LN(Table13624[[#This Row],[Close]]/E605)),"-",LN(Table13624[[#This Row],[Close]]/E605))</f>
        <v>-5.0379796105640496E-3</v>
      </c>
    </row>
    <row r="607" spans="1:8" x14ac:dyDescent="0.3">
      <c r="A607" s="2">
        <v>44000</v>
      </c>
      <c r="B607" s="1">
        <v>28402.3</v>
      </c>
      <c r="C607" s="1">
        <v>28730.2</v>
      </c>
      <c r="D607" s="1">
        <v>28393.8</v>
      </c>
      <c r="E607" s="1">
        <v>28648.7</v>
      </c>
      <c r="F607" s="1">
        <v>45432001</v>
      </c>
      <c r="G607" s="1">
        <v>2330.64</v>
      </c>
      <c r="H607" s="3">
        <f>IF(ISERR(LN(Table13624[[#This Row],[Close]]/E606)),"-",LN(Table13624[[#This Row],[Close]]/E606))</f>
        <v>7.6015884488722625E-3</v>
      </c>
    </row>
    <row r="608" spans="1:8" x14ac:dyDescent="0.3">
      <c r="A608" s="2">
        <v>44001</v>
      </c>
      <c r="B608" s="1">
        <v>28784.1</v>
      </c>
      <c r="C608" s="1">
        <v>28816.85</v>
      </c>
      <c r="D608" s="1">
        <v>28592.45</v>
      </c>
      <c r="E608" s="1">
        <v>28709.45</v>
      </c>
      <c r="F608" s="1">
        <v>59057453</v>
      </c>
      <c r="G608" s="1">
        <v>3420.96</v>
      </c>
      <c r="H608" s="3">
        <f>IF(ISERR(LN(Table13624[[#This Row],[Close]]/E607)),"-",LN(Table13624[[#This Row],[Close]]/E607))</f>
        <v>2.118269948238593E-3</v>
      </c>
    </row>
    <row r="609" spans="1:8" x14ac:dyDescent="0.3">
      <c r="A609" s="2">
        <v>44004</v>
      </c>
      <c r="B609" s="1">
        <v>28961.05</v>
      </c>
      <c r="C609" s="1">
        <v>29058.2</v>
      </c>
      <c r="D609" s="1">
        <v>28718.95</v>
      </c>
      <c r="E609" s="1">
        <v>28865.45</v>
      </c>
      <c r="F609" s="1">
        <v>51163839</v>
      </c>
      <c r="G609" s="1">
        <v>2474.2399999999998</v>
      </c>
      <c r="H609" s="3">
        <f>IF(ISERR(LN(Table13624[[#This Row],[Close]]/E608)),"-",LN(Table13624[[#This Row],[Close]]/E608))</f>
        <v>5.4190413446808501E-3</v>
      </c>
    </row>
    <row r="610" spans="1:8" x14ac:dyDescent="0.3">
      <c r="A610" s="2">
        <v>44005</v>
      </c>
      <c r="B610" s="1">
        <v>28993.35</v>
      </c>
      <c r="C610" s="1">
        <v>29452.05</v>
      </c>
      <c r="D610" s="1">
        <v>28923.05</v>
      </c>
      <c r="E610" s="1">
        <v>29355.200000000001</v>
      </c>
      <c r="F610" s="1">
        <v>56744985</v>
      </c>
      <c r="G610" s="1">
        <v>3490.97</v>
      </c>
      <c r="H610" s="3">
        <f>IF(ISERR(LN(Table13624[[#This Row],[Close]]/E609)),"-",LN(Table13624[[#This Row],[Close]]/E609))</f>
        <v>1.6824324436286692E-2</v>
      </c>
    </row>
    <row r="611" spans="1:8" x14ac:dyDescent="0.3">
      <c r="A611" s="2">
        <v>44006</v>
      </c>
      <c r="B611" s="1">
        <v>29568.2</v>
      </c>
      <c r="C611" s="1">
        <v>29942.7</v>
      </c>
      <c r="D611" s="1">
        <v>29433.599999999999</v>
      </c>
      <c r="E611" s="1">
        <v>29487.4</v>
      </c>
      <c r="F611" s="1">
        <v>79281997</v>
      </c>
      <c r="G611" s="1">
        <v>3539</v>
      </c>
      <c r="H611" s="3">
        <f>IF(ISERR(LN(Table13624[[#This Row],[Close]]/E610)),"-",LN(Table13624[[#This Row],[Close]]/E610))</f>
        <v>4.4933508182387069E-3</v>
      </c>
    </row>
    <row r="612" spans="1:8" x14ac:dyDescent="0.3">
      <c r="A612" s="2">
        <v>44007</v>
      </c>
      <c r="B612" s="1">
        <v>29378.25</v>
      </c>
      <c r="C612" s="1">
        <v>30174.6</v>
      </c>
      <c r="D612" s="1">
        <v>29338.35</v>
      </c>
      <c r="E612" s="1">
        <v>30113.25</v>
      </c>
      <c r="F612" s="1">
        <v>101089409</v>
      </c>
      <c r="G612" s="1">
        <v>4778.1499999999996</v>
      </c>
      <c r="H612" s="3">
        <f>IF(ISERR(LN(Table13624[[#This Row],[Close]]/E611)),"-",LN(Table13624[[#This Row],[Close]]/E611))</f>
        <v>2.1002220770517641E-2</v>
      </c>
    </row>
    <row r="613" spans="1:8" x14ac:dyDescent="0.3">
      <c r="A613" s="2">
        <v>44008</v>
      </c>
      <c r="B613" s="1">
        <v>30369.75</v>
      </c>
      <c r="C613" s="1">
        <v>30505.15</v>
      </c>
      <c r="D613" s="1">
        <v>29655.5</v>
      </c>
      <c r="E613" s="1">
        <v>29757.05</v>
      </c>
      <c r="F613" s="1">
        <v>94831983</v>
      </c>
      <c r="G613" s="1">
        <v>3542.15</v>
      </c>
      <c r="H613" s="3">
        <f>IF(ISERR(LN(Table13624[[#This Row],[Close]]/E612)),"-",LN(Table13624[[#This Row],[Close]]/E612))</f>
        <v>-1.1899195523610222E-2</v>
      </c>
    </row>
    <row r="614" spans="1:8" x14ac:dyDescent="0.3">
      <c r="A614" s="2">
        <v>44011</v>
      </c>
      <c r="B614" s="1">
        <v>30035.3</v>
      </c>
      <c r="C614" s="1">
        <v>30168.35</v>
      </c>
      <c r="D614" s="1">
        <v>29820.2</v>
      </c>
      <c r="E614" s="1">
        <v>29971.65</v>
      </c>
      <c r="F614" s="1">
        <v>113894850</v>
      </c>
      <c r="G614" s="1">
        <v>4115.91</v>
      </c>
      <c r="H614" s="3">
        <f>IF(ISERR(LN(Table13624[[#This Row],[Close]]/E613)),"-",LN(Table13624[[#This Row],[Close]]/E613))</f>
        <v>7.185856160688656E-3</v>
      </c>
    </row>
    <row r="615" spans="1:8" x14ac:dyDescent="0.3">
      <c r="A615" s="2">
        <v>44012</v>
      </c>
      <c r="B615" s="1">
        <v>30170.45</v>
      </c>
      <c r="C615" s="1">
        <v>30219.8</v>
      </c>
      <c r="D615" s="1">
        <v>30019.75</v>
      </c>
      <c r="E615" s="1">
        <v>30063.25</v>
      </c>
      <c r="F615" s="1">
        <v>70668065</v>
      </c>
      <c r="G615" s="1">
        <v>3456.56</v>
      </c>
      <c r="H615" s="3">
        <f>IF(ISERR(LN(Table13624[[#This Row],[Close]]/E614)),"-",LN(Table13624[[#This Row],[Close]]/E614))</f>
        <v>3.0515607115782148E-3</v>
      </c>
    </row>
    <row r="616" spans="1:8" x14ac:dyDescent="0.3">
      <c r="A616" s="2">
        <v>44013</v>
      </c>
      <c r="B616" s="1">
        <v>30093.9</v>
      </c>
      <c r="C616" s="1">
        <v>30286.1</v>
      </c>
      <c r="D616" s="1">
        <v>29983.65</v>
      </c>
      <c r="E616" s="1">
        <v>30232.5</v>
      </c>
      <c r="F616" s="1">
        <v>61624757</v>
      </c>
      <c r="G616" s="1">
        <v>2630.52</v>
      </c>
      <c r="H616" s="3">
        <f>IF(ISERR(LN(Table13624[[#This Row],[Close]]/E615)),"-",LN(Table13624[[#This Row],[Close]]/E615))</f>
        <v>5.6140090975622652E-3</v>
      </c>
    </row>
    <row r="617" spans="1:8" x14ac:dyDescent="0.3">
      <c r="A617" s="2">
        <v>44014</v>
      </c>
      <c r="B617" s="1">
        <v>30352.5</v>
      </c>
      <c r="C617" s="1">
        <v>30399.7</v>
      </c>
      <c r="D617" s="1">
        <v>30136.5</v>
      </c>
      <c r="E617" s="1">
        <v>30316.2</v>
      </c>
      <c r="F617" s="1">
        <v>60014284</v>
      </c>
      <c r="G617" s="1">
        <v>2625.83</v>
      </c>
      <c r="H617" s="3">
        <f>IF(ISERR(LN(Table13624[[#This Row],[Close]]/E616)),"-",LN(Table13624[[#This Row],[Close]]/E616))</f>
        <v>2.7647184271363391E-3</v>
      </c>
    </row>
    <row r="618" spans="1:8" x14ac:dyDescent="0.3">
      <c r="A618" s="2">
        <v>44015</v>
      </c>
      <c r="B618" s="1">
        <v>30501.95</v>
      </c>
      <c r="C618" s="1">
        <v>30632.3</v>
      </c>
      <c r="D618" s="1">
        <v>30428.35</v>
      </c>
      <c r="E618" s="1">
        <v>30529.1</v>
      </c>
      <c r="F618" s="1">
        <v>57187574</v>
      </c>
      <c r="G618" s="1">
        <v>2528.14</v>
      </c>
      <c r="H618" s="3">
        <f>IF(ISERR(LN(Table13624[[#This Row],[Close]]/E617)),"-",LN(Table13624[[#This Row],[Close]]/E617))</f>
        <v>6.9981040070502369E-3</v>
      </c>
    </row>
    <row r="619" spans="1:8" x14ac:dyDescent="0.3">
      <c r="A619" s="2">
        <v>44018</v>
      </c>
      <c r="B619" s="1">
        <v>30724.799999999999</v>
      </c>
      <c r="C619" s="1">
        <v>30736.5</v>
      </c>
      <c r="D619" s="1">
        <v>30566.6</v>
      </c>
      <c r="E619" s="1">
        <v>30647.65</v>
      </c>
      <c r="F619" s="1">
        <v>56527182</v>
      </c>
      <c r="G619" s="1">
        <v>2527.16</v>
      </c>
      <c r="H619" s="3">
        <f>IF(ISERR(LN(Table13624[[#This Row],[Close]]/E618)),"-",LN(Table13624[[#This Row],[Close]]/E618))</f>
        <v>3.8756602268797571E-3</v>
      </c>
    </row>
    <row r="620" spans="1:8" x14ac:dyDescent="0.3">
      <c r="A620" s="2">
        <v>44019</v>
      </c>
      <c r="B620" s="1">
        <v>30772.85</v>
      </c>
      <c r="C620" s="1">
        <v>30797.25</v>
      </c>
      <c r="D620" s="1">
        <v>30420.75</v>
      </c>
      <c r="E620" s="1">
        <v>30518.2</v>
      </c>
      <c r="F620" s="1">
        <v>59860232</v>
      </c>
      <c r="G620" s="1">
        <v>2974.75</v>
      </c>
      <c r="H620" s="3">
        <f>IF(ISERR(LN(Table13624[[#This Row],[Close]]/E619)),"-",LN(Table13624[[#This Row],[Close]]/E619))</f>
        <v>-4.2327603808858302E-3</v>
      </c>
    </row>
    <row r="621" spans="1:8" x14ac:dyDescent="0.3">
      <c r="A621" s="2">
        <v>44020</v>
      </c>
      <c r="B621" s="1">
        <v>30574.25</v>
      </c>
      <c r="C621" s="1">
        <v>30919.1</v>
      </c>
      <c r="D621" s="1">
        <v>30402.75</v>
      </c>
      <c r="E621" s="1">
        <v>30773.9</v>
      </c>
      <c r="F621" s="1">
        <v>51567719</v>
      </c>
      <c r="G621" s="1">
        <v>3243.91</v>
      </c>
      <c r="H621" s="3">
        <f>IF(ISERR(LN(Table13624[[#This Row],[Close]]/E620)),"-",LN(Table13624[[#This Row],[Close]]/E620))</f>
        <v>8.3437011761046918E-3</v>
      </c>
    </row>
    <row r="622" spans="1:8" x14ac:dyDescent="0.3">
      <c r="A622" s="2">
        <v>44021</v>
      </c>
      <c r="B622" s="1">
        <v>30785.7</v>
      </c>
      <c r="C622" s="1">
        <v>30891.4</v>
      </c>
      <c r="D622" s="1">
        <v>30581.45</v>
      </c>
      <c r="E622" s="1">
        <v>30671.75</v>
      </c>
      <c r="F622" s="1">
        <v>39786405</v>
      </c>
      <c r="G622" s="1">
        <v>2352.9499999999998</v>
      </c>
      <c r="H622" s="3">
        <f>IF(ISERR(LN(Table13624[[#This Row],[Close]]/E621)),"-",LN(Table13624[[#This Row],[Close]]/E621))</f>
        <v>-3.3248926198978634E-3</v>
      </c>
    </row>
    <row r="623" spans="1:8" x14ac:dyDescent="0.3">
      <c r="A623" s="2">
        <v>44022</v>
      </c>
      <c r="B623" s="1">
        <v>30618.2</v>
      </c>
      <c r="C623" s="1">
        <v>30860.55</v>
      </c>
      <c r="D623" s="1">
        <v>30575.75</v>
      </c>
      <c r="E623" s="1">
        <v>30821.15</v>
      </c>
      <c r="F623" s="1">
        <v>36864480</v>
      </c>
      <c r="G623" s="1">
        <v>2537.7399999999998</v>
      </c>
      <c r="H623" s="3">
        <f>IF(ISERR(LN(Table13624[[#This Row],[Close]]/E622)),"-",LN(Table13624[[#This Row],[Close]]/E622))</f>
        <v>4.8591071149959144E-3</v>
      </c>
    </row>
    <row r="624" spans="1:8" x14ac:dyDescent="0.3">
      <c r="A624" s="2">
        <v>44025</v>
      </c>
      <c r="B624" s="1">
        <v>31011.9</v>
      </c>
      <c r="C624" s="1">
        <v>31283.15</v>
      </c>
      <c r="D624" s="1">
        <v>30977.15</v>
      </c>
      <c r="E624" s="1">
        <v>31214.9</v>
      </c>
      <c r="F624" s="1">
        <v>42666375</v>
      </c>
      <c r="G624" s="1">
        <v>3156.21</v>
      </c>
      <c r="H624" s="3">
        <f>IF(ISERR(LN(Table13624[[#This Row],[Close]]/E623)),"-",LN(Table13624[[#This Row],[Close]]/E623))</f>
        <v>1.269440229188076E-2</v>
      </c>
    </row>
    <row r="625" spans="1:8" x14ac:dyDescent="0.3">
      <c r="A625" s="2">
        <v>44026</v>
      </c>
      <c r="B625" s="1">
        <v>31192.35</v>
      </c>
      <c r="C625" s="1">
        <v>31305.65</v>
      </c>
      <c r="D625" s="1">
        <v>30848.3</v>
      </c>
      <c r="E625" s="1">
        <v>30932.85</v>
      </c>
      <c r="F625" s="1">
        <v>37205261</v>
      </c>
      <c r="G625" s="1">
        <v>2187.65</v>
      </c>
      <c r="H625" s="3">
        <f>IF(ISERR(LN(Table13624[[#This Row],[Close]]/E624)),"-",LN(Table13624[[#This Row],[Close]]/E624))</f>
        <v>-9.0768189185838257E-3</v>
      </c>
    </row>
    <row r="626" spans="1:8" x14ac:dyDescent="0.3">
      <c r="A626" s="2">
        <v>44027</v>
      </c>
      <c r="B626" s="1">
        <v>31038.1</v>
      </c>
      <c r="C626" s="1">
        <v>31236.45</v>
      </c>
      <c r="D626" s="1">
        <v>30978.3</v>
      </c>
      <c r="E626" s="1">
        <v>31140.45</v>
      </c>
      <c r="F626" s="1">
        <v>44227840</v>
      </c>
      <c r="G626" s="1">
        <v>2571.69</v>
      </c>
      <c r="H626" s="3">
        <f>IF(ISERR(LN(Table13624[[#This Row],[Close]]/E625)),"-",LN(Table13624[[#This Row],[Close]]/E625))</f>
        <v>6.6888911665178973E-3</v>
      </c>
    </row>
    <row r="627" spans="1:8" x14ac:dyDescent="0.3">
      <c r="A627" s="2">
        <v>44028</v>
      </c>
      <c r="B627" s="1">
        <v>31195.15</v>
      </c>
      <c r="C627" s="1">
        <v>31246.2</v>
      </c>
      <c r="D627" s="1">
        <v>30633.7</v>
      </c>
      <c r="E627" s="1">
        <v>31182.35</v>
      </c>
      <c r="F627" s="1">
        <v>39586709</v>
      </c>
      <c r="G627" s="1">
        <v>2769.73</v>
      </c>
      <c r="H627" s="3">
        <f>IF(ISERR(LN(Table13624[[#This Row],[Close]]/E626)),"-",LN(Table13624[[#This Row],[Close]]/E626))</f>
        <v>1.3446124472221415E-3</v>
      </c>
    </row>
    <row r="628" spans="1:8" x14ac:dyDescent="0.3">
      <c r="A628" s="2">
        <v>44029</v>
      </c>
      <c r="B628" s="1">
        <v>31217.3</v>
      </c>
      <c r="C628" s="1">
        <v>31528.400000000001</v>
      </c>
      <c r="D628" s="1">
        <v>31191.5</v>
      </c>
      <c r="E628" s="1">
        <v>31439.3</v>
      </c>
      <c r="F628" s="1">
        <v>39264408</v>
      </c>
      <c r="G628" s="1">
        <v>3947.37</v>
      </c>
      <c r="H628" s="3">
        <f>IF(ISERR(LN(Table13624[[#This Row],[Close]]/E627)),"-",LN(Table13624[[#This Row],[Close]]/E627))</f>
        <v>8.2064730663881907E-3</v>
      </c>
    </row>
    <row r="629" spans="1:8" x14ac:dyDescent="0.3">
      <c r="A629" s="2">
        <v>44032</v>
      </c>
      <c r="B629" s="1">
        <v>31571.4</v>
      </c>
      <c r="C629" s="1">
        <v>31598.6</v>
      </c>
      <c r="D629" s="1">
        <v>31284.05</v>
      </c>
      <c r="E629" s="1">
        <v>31536.35</v>
      </c>
      <c r="F629" s="1">
        <v>37452764</v>
      </c>
      <c r="G629" s="1">
        <v>3585.29</v>
      </c>
      <c r="H629" s="3">
        <f>IF(ISERR(LN(Table13624[[#This Row],[Close]]/E628)),"-",LN(Table13624[[#This Row],[Close]]/E628))</f>
        <v>3.0821460938696074E-3</v>
      </c>
    </row>
    <row r="630" spans="1:8" x14ac:dyDescent="0.3">
      <c r="A630" s="2">
        <v>44033</v>
      </c>
      <c r="B630" s="1">
        <v>31626.799999999999</v>
      </c>
      <c r="C630" s="1">
        <v>31708</v>
      </c>
      <c r="D630" s="1">
        <v>31240.9</v>
      </c>
      <c r="E630" s="1">
        <v>31280.25</v>
      </c>
      <c r="F630" s="1">
        <v>48250528</v>
      </c>
      <c r="G630" s="1">
        <v>3277.19</v>
      </c>
      <c r="H630" s="3">
        <f>IF(ISERR(LN(Table13624[[#This Row],[Close]]/E629)),"-",LN(Table13624[[#This Row],[Close]]/E629))</f>
        <v>-8.1539408034339428E-3</v>
      </c>
    </row>
    <row r="631" spans="1:8" x14ac:dyDescent="0.3">
      <c r="A631" s="2">
        <v>44034</v>
      </c>
      <c r="B631" s="1">
        <v>31420.85</v>
      </c>
      <c r="C631" s="1">
        <v>31422.3</v>
      </c>
      <c r="D631" s="1">
        <v>30946.35</v>
      </c>
      <c r="E631" s="1">
        <v>31051.599999999999</v>
      </c>
      <c r="F631" s="1">
        <v>58426954</v>
      </c>
      <c r="G631" s="1">
        <v>3966.77</v>
      </c>
      <c r="H631" s="3">
        <f>IF(ISERR(LN(Table13624[[#This Row],[Close]]/E630)),"-",LN(Table13624[[#This Row],[Close]]/E630))</f>
        <v>-7.336571130003698E-3</v>
      </c>
    </row>
    <row r="632" spans="1:8" x14ac:dyDescent="0.3">
      <c r="A632" s="2">
        <v>44035</v>
      </c>
      <c r="B632" s="1">
        <v>31177.9</v>
      </c>
      <c r="C632" s="1">
        <v>31326.45</v>
      </c>
      <c r="D632" s="1">
        <v>31052.400000000001</v>
      </c>
      <c r="E632" s="1">
        <v>31101.9</v>
      </c>
      <c r="F632" s="1">
        <v>54206420</v>
      </c>
      <c r="G632" s="1">
        <v>3074.55</v>
      </c>
      <c r="H632" s="3">
        <f>IF(ISERR(LN(Table13624[[#This Row],[Close]]/E631)),"-",LN(Table13624[[#This Row],[Close]]/E631))</f>
        <v>1.618573724126523E-3</v>
      </c>
    </row>
    <row r="633" spans="1:8" x14ac:dyDescent="0.3">
      <c r="A633" s="2">
        <v>44036</v>
      </c>
      <c r="B633" s="1">
        <v>31009.95</v>
      </c>
      <c r="C633" s="1">
        <v>31138.55</v>
      </c>
      <c r="D633" s="1">
        <v>30653.4</v>
      </c>
      <c r="E633" s="1">
        <v>31018.85</v>
      </c>
      <c r="F633" s="1">
        <v>80399286</v>
      </c>
      <c r="G633" s="1">
        <v>3673.39</v>
      </c>
      <c r="H633" s="3">
        <f>IF(ISERR(LN(Table13624[[#This Row],[Close]]/E632)),"-",LN(Table13624[[#This Row],[Close]]/E632))</f>
        <v>-2.6738263617049093E-3</v>
      </c>
    </row>
    <row r="634" spans="1:8" x14ac:dyDescent="0.3">
      <c r="A634" s="2">
        <v>44039</v>
      </c>
      <c r="B634" s="1">
        <v>31129.45</v>
      </c>
      <c r="C634" s="1">
        <v>31183.15</v>
      </c>
      <c r="D634" s="1">
        <v>30708.2</v>
      </c>
      <c r="E634" s="1">
        <v>30819.75</v>
      </c>
      <c r="F634" s="1">
        <v>42846932</v>
      </c>
      <c r="G634" s="1">
        <v>2254.9</v>
      </c>
      <c r="H634" s="3">
        <f>IF(ISERR(LN(Table13624[[#This Row],[Close]]/E633)),"-",LN(Table13624[[#This Row],[Close]]/E633))</f>
        <v>-6.4393659617191044E-3</v>
      </c>
    </row>
    <row r="635" spans="1:8" x14ac:dyDescent="0.3">
      <c r="A635" s="2">
        <v>44040</v>
      </c>
      <c r="B635" s="1">
        <v>30891</v>
      </c>
      <c r="C635" s="1">
        <v>31047.1</v>
      </c>
      <c r="D635" s="1">
        <v>30764.3</v>
      </c>
      <c r="E635" s="1">
        <v>30910.9</v>
      </c>
      <c r="F635" s="1">
        <v>47078774</v>
      </c>
      <c r="G635" s="1">
        <v>2519.0700000000002</v>
      </c>
      <c r="H635" s="3">
        <f>IF(ISERR(LN(Table13624[[#This Row],[Close]]/E634)),"-",LN(Table13624[[#This Row],[Close]]/E634))</f>
        <v>2.9531542675856775E-3</v>
      </c>
    </row>
    <row r="636" spans="1:8" x14ac:dyDescent="0.3">
      <c r="A636" s="2">
        <v>44041</v>
      </c>
      <c r="B636" s="1">
        <v>30818.1</v>
      </c>
      <c r="C636" s="1">
        <v>31139.75</v>
      </c>
      <c r="D636" s="1">
        <v>30816.400000000001</v>
      </c>
      <c r="E636" s="1">
        <v>30948.5</v>
      </c>
      <c r="F636" s="1">
        <v>43005172</v>
      </c>
      <c r="G636" s="1">
        <v>3484.08</v>
      </c>
      <c r="H636" s="3">
        <f>IF(ISERR(LN(Table13624[[#This Row],[Close]]/E635)),"-",LN(Table13624[[#This Row],[Close]]/E635))</f>
        <v>1.2156601787450304E-3</v>
      </c>
    </row>
    <row r="637" spans="1:8" x14ac:dyDescent="0.3">
      <c r="A637" s="2">
        <v>44042</v>
      </c>
      <c r="B637" s="1">
        <v>31104.45</v>
      </c>
      <c r="C637" s="1">
        <v>31134.55</v>
      </c>
      <c r="D637" s="1">
        <v>30582.75</v>
      </c>
      <c r="E637" s="1">
        <v>30696.400000000001</v>
      </c>
      <c r="F637" s="1">
        <v>39765129</v>
      </c>
      <c r="G637" s="1">
        <v>2687.68</v>
      </c>
      <c r="H637" s="3">
        <f>IF(ISERR(LN(Table13624[[#This Row],[Close]]/E636)),"-",LN(Table13624[[#This Row],[Close]]/E636))</f>
        <v>-8.1791488160059145E-3</v>
      </c>
    </row>
    <row r="638" spans="1:8" x14ac:dyDescent="0.3">
      <c r="A638" s="2">
        <v>44043</v>
      </c>
      <c r="B638" s="1">
        <v>30734.799999999999</v>
      </c>
      <c r="C638" s="1">
        <v>31032.55</v>
      </c>
      <c r="D638" s="1">
        <v>30677.65</v>
      </c>
      <c r="E638" s="1">
        <v>30872.45</v>
      </c>
      <c r="F638" s="1">
        <v>39156532</v>
      </c>
      <c r="G638" s="1">
        <v>2465.35</v>
      </c>
      <c r="H638" s="3">
        <f>IF(ISERR(LN(Table13624[[#This Row],[Close]]/E637)),"-",LN(Table13624[[#This Row],[Close]]/E637))</f>
        <v>5.7188165706304923E-3</v>
      </c>
    </row>
    <row r="639" spans="1:8" x14ac:dyDescent="0.3">
      <c r="A639" s="2">
        <v>44046</v>
      </c>
      <c r="B639" s="1">
        <v>30892.799999999999</v>
      </c>
      <c r="C639" s="1">
        <v>30985</v>
      </c>
      <c r="D639" s="1">
        <v>30674.45</v>
      </c>
      <c r="E639" s="1">
        <v>30759.8</v>
      </c>
      <c r="F639" s="1">
        <v>31101220</v>
      </c>
      <c r="G639" s="1">
        <v>1970.93</v>
      </c>
      <c r="H639" s="3">
        <f>IF(ISERR(LN(Table13624[[#This Row],[Close]]/E638)),"-",LN(Table13624[[#This Row],[Close]]/E638))</f>
        <v>-3.6555577784714798E-3</v>
      </c>
    </row>
    <row r="640" spans="1:8" x14ac:dyDescent="0.3">
      <c r="A640" s="2">
        <v>44047</v>
      </c>
      <c r="B640" s="1">
        <v>30903.5</v>
      </c>
      <c r="C640" s="1">
        <v>31059.45</v>
      </c>
      <c r="D640" s="1">
        <v>30782.85</v>
      </c>
      <c r="E640" s="1">
        <v>30901.65</v>
      </c>
      <c r="F640" s="1">
        <v>40672518</v>
      </c>
      <c r="G640" s="1">
        <v>2579.9699999999998</v>
      </c>
      <c r="H640" s="3">
        <f>IF(ISERR(LN(Table13624[[#This Row],[Close]]/E639)),"-",LN(Table13624[[#This Row],[Close]]/E639))</f>
        <v>4.6009378706064067E-3</v>
      </c>
    </row>
    <row r="641" spans="1:8" x14ac:dyDescent="0.3">
      <c r="A641" s="2">
        <v>44048</v>
      </c>
      <c r="B641" s="1">
        <v>31050.3</v>
      </c>
      <c r="C641" s="1">
        <v>31090.1</v>
      </c>
      <c r="D641" s="1">
        <v>30728.5</v>
      </c>
      <c r="E641" s="1">
        <v>30863.599999999999</v>
      </c>
      <c r="F641" s="1">
        <v>85517874</v>
      </c>
      <c r="G641" s="1">
        <v>3693.94</v>
      </c>
      <c r="H641" s="3">
        <f>IF(ISERR(LN(Table13624[[#This Row],[Close]]/E640)),"-",LN(Table13624[[#This Row],[Close]]/E640))</f>
        <v>-1.2320845398805804E-3</v>
      </c>
    </row>
    <row r="642" spans="1:8" x14ac:dyDescent="0.3">
      <c r="A642" s="2">
        <v>44049</v>
      </c>
      <c r="B642" s="1">
        <v>31010.25</v>
      </c>
      <c r="C642" s="1">
        <v>31326.85</v>
      </c>
      <c r="D642" s="1">
        <v>30926.25</v>
      </c>
      <c r="E642" s="1">
        <v>31287.599999999999</v>
      </c>
      <c r="F642" s="1">
        <v>46808207</v>
      </c>
      <c r="G642" s="1">
        <v>2767.64</v>
      </c>
      <c r="H642" s="3">
        <f>IF(ISERR(LN(Table13624[[#This Row],[Close]]/E641)),"-",LN(Table13624[[#This Row],[Close]]/E641))</f>
        <v>1.3644356920941222E-2</v>
      </c>
    </row>
    <row r="643" spans="1:8" x14ac:dyDescent="0.3">
      <c r="A643" s="2">
        <v>44050</v>
      </c>
      <c r="B643" s="1">
        <v>31329.65</v>
      </c>
      <c r="C643" s="1">
        <v>31597</v>
      </c>
      <c r="D643" s="1">
        <v>31209</v>
      </c>
      <c r="E643" s="1">
        <v>31490.6</v>
      </c>
      <c r="F643" s="1">
        <v>69952396</v>
      </c>
      <c r="G643" s="1">
        <v>3867.27</v>
      </c>
      <c r="H643" s="3">
        <f>IF(ISERR(LN(Table13624[[#This Row],[Close]]/E642)),"-",LN(Table13624[[#This Row],[Close]]/E642))</f>
        <v>6.4672356818580648E-3</v>
      </c>
    </row>
    <row r="644" spans="1:8" x14ac:dyDescent="0.3">
      <c r="A644" s="2">
        <v>44053</v>
      </c>
      <c r="B644" s="1">
        <v>31597.05</v>
      </c>
      <c r="C644" s="1">
        <v>31791.7</v>
      </c>
      <c r="D644" s="1">
        <v>31584.65</v>
      </c>
      <c r="E644" s="1">
        <v>31621.75</v>
      </c>
      <c r="F644" s="1">
        <v>48164023</v>
      </c>
      <c r="G644" s="1">
        <v>2633.12</v>
      </c>
      <c r="H644" s="3">
        <f>IF(ISERR(LN(Table13624[[#This Row],[Close]]/E643)),"-",LN(Table13624[[#This Row],[Close]]/E643))</f>
        <v>4.1560863691506768E-3</v>
      </c>
    </row>
    <row r="645" spans="1:8" x14ac:dyDescent="0.3">
      <c r="A645" s="2">
        <v>44054</v>
      </c>
      <c r="B645" s="1">
        <v>31730.1</v>
      </c>
      <c r="C645" s="1">
        <v>32155.5</v>
      </c>
      <c r="D645" s="1">
        <v>31725.599999999999</v>
      </c>
      <c r="E645" s="1">
        <v>31767.75</v>
      </c>
      <c r="F645" s="1">
        <v>82198272</v>
      </c>
      <c r="G645" s="1">
        <v>3078.01</v>
      </c>
      <c r="H645" s="3">
        <f>IF(ISERR(LN(Table13624[[#This Row],[Close]]/E644)),"-",LN(Table13624[[#This Row],[Close]]/E644))</f>
        <v>4.6064492753206451E-3</v>
      </c>
    </row>
    <row r="646" spans="1:8" x14ac:dyDescent="0.3">
      <c r="A646" s="2">
        <v>44055</v>
      </c>
      <c r="B646" s="1">
        <v>31690.3</v>
      </c>
      <c r="C646" s="1">
        <v>31723.45</v>
      </c>
      <c r="D646" s="1">
        <v>31537.9</v>
      </c>
      <c r="E646" s="1">
        <v>31636.7</v>
      </c>
      <c r="F646" s="1">
        <v>41031436</v>
      </c>
      <c r="G646" s="1">
        <v>2085.3200000000002</v>
      </c>
      <c r="H646" s="3">
        <f>IF(ISERR(LN(Table13624[[#This Row],[Close]]/E645)),"-",LN(Table13624[[#This Row],[Close]]/E645))</f>
        <v>-4.1337851402262291E-3</v>
      </c>
    </row>
    <row r="647" spans="1:8" x14ac:dyDescent="0.3">
      <c r="A647" s="2">
        <v>44056</v>
      </c>
      <c r="B647" s="1">
        <v>31680.799999999999</v>
      </c>
      <c r="C647" s="1">
        <v>31867.8</v>
      </c>
      <c r="D647" s="1">
        <v>31441.1</v>
      </c>
      <c r="E647" s="1">
        <v>31668.15</v>
      </c>
      <c r="F647" s="1">
        <v>48597230</v>
      </c>
      <c r="G647" s="1">
        <v>2567.34</v>
      </c>
      <c r="H647" s="3">
        <f>IF(ISERR(LN(Table13624[[#This Row],[Close]]/E646)),"-",LN(Table13624[[#This Row],[Close]]/E646))</f>
        <v>9.9360483714658115E-4</v>
      </c>
    </row>
    <row r="648" spans="1:8" x14ac:dyDescent="0.3">
      <c r="A648" s="2">
        <v>44057</v>
      </c>
      <c r="B648" s="1">
        <v>31763.35</v>
      </c>
      <c r="C648" s="1">
        <v>31828.799999999999</v>
      </c>
      <c r="D648" s="1">
        <v>31115.5</v>
      </c>
      <c r="E648" s="1">
        <v>31237.95</v>
      </c>
      <c r="F648" s="1">
        <v>51162508</v>
      </c>
      <c r="G648" s="1">
        <v>2435.25</v>
      </c>
      <c r="H648" s="3">
        <f>IF(ISERR(LN(Table13624[[#This Row],[Close]]/E647)),"-",LN(Table13624[[#This Row],[Close]]/E647))</f>
        <v>-1.3677742121023522E-2</v>
      </c>
    </row>
    <row r="649" spans="1:8" x14ac:dyDescent="0.3">
      <c r="A649" s="2">
        <v>44060</v>
      </c>
      <c r="B649" s="1">
        <v>31428.95</v>
      </c>
      <c r="C649" s="1">
        <v>31600</v>
      </c>
      <c r="D649" s="1">
        <v>31179.05</v>
      </c>
      <c r="E649" s="1">
        <v>31545.15</v>
      </c>
      <c r="F649" s="1">
        <v>29580884</v>
      </c>
      <c r="G649" s="1">
        <v>1988.58</v>
      </c>
      <c r="H649" s="3">
        <f>IF(ISERR(LN(Table13624[[#This Row],[Close]]/E648)),"-",LN(Table13624[[#This Row],[Close]]/E648))</f>
        <v>9.7861511035986764E-3</v>
      </c>
    </row>
    <row r="650" spans="1:8" x14ac:dyDescent="0.3">
      <c r="A650" s="2">
        <v>44061</v>
      </c>
      <c r="B650" s="1">
        <v>31626.75</v>
      </c>
      <c r="C650" s="1">
        <v>31762.65</v>
      </c>
      <c r="D650" s="1">
        <v>31559.7</v>
      </c>
      <c r="E650" s="1">
        <v>31726.15</v>
      </c>
      <c r="F650" s="1">
        <v>30234921</v>
      </c>
      <c r="G650" s="1">
        <v>2094.0500000000002</v>
      </c>
      <c r="H650" s="3">
        <f>IF(ISERR(LN(Table13624[[#This Row],[Close]]/E649)),"-",LN(Table13624[[#This Row],[Close]]/E649))</f>
        <v>5.7214090352316642E-3</v>
      </c>
    </row>
    <row r="651" spans="1:8" x14ac:dyDescent="0.3">
      <c r="A651" s="2">
        <v>44062</v>
      </c>
      <c r="B651" s="1">
        <v>31738.45</v>
      </c>
      <c r="C651" s="1">
        <v>31911.25</v>
      </c>
      <c r="D651" s="1">
        <v>31548.6</v>
      </c>
      <c r="E651" s="1">
        <v>31586.05</v>
      </c>
      <c r="F651" s="1">
        <v>32271639</v>
      </c>
      <c r="G651" s="1">
        <v>1989.21</v>
      </c>
      <c r="H651" s="3">
        <f>IF(ISERR(LN(Table13624[[#This Row],[Close]]/E650)),"-",LN(Table13624[[#This Row],[Close]]/E650))</f>
        <v>-4.4256945320330799E-3</v>
      </c>
    </row>
    <row r="652" spans="1:8" x14ac:dyDescent="0.3">
      <c r="A652" s="2">
        <v>44063</v>
      </c>
      <c r="B652" s="1">
        <v>31445.599999999999</v>
      </c>
      <c r="C652" s="1">
        <v>31556.35</v>
      </c>
      <c r="D652" s="1">
        <v>31307.1</v>
      </c>
      <c r="E652" s="1">
        <v>31439.9</v>
      </c>
      <c r="F652" s="1">
        <v>32399851</v>
      </c>
      <c r="G652" s="1">
        <v>1970.91</v>
      </c>
      <c r="H652" s="3">
        <f>IF(ISERR(LN(Table13624[[#This Row],[Close]]/E651)),"-",LN(Table13624[[#This Row],[Close]]/E651))</f>
        <v>-4.6377805320412021E-3</v>
      </c>
    </row>
    <row r="653" spans="1:8" x14ac:dyDescent="0.3">
      <c r="A653" s="2">
        <v>44064</v>
      </c>
      <c r="B653" s="1">
        <v>31690.25</v>
      </c>
      <c r="C653" s="1">
        <v>31724.15</v>
      </c>
      <c r="D653" s="1">
        <v>31563.4</v>
      </c>
      <c r="E653" s="1">
        <v>31604.400000000001</v>
      </c>
      <c r="F653" s="1">
        <v>30990640</v>
      </c>
      <c r="G653" s="1">
        <v>1865.49</v>
      </c>
      <c r="H653" s="3">
        <f>IF(ISERR(LN(Table13624[[#This Row],[Close]]/E652)),"-",LN(Table13624[[#This Row],[Close]]/E652))</f>
        <v>5.218564511766108E-3</v>
      </c>
    </row>
    <row r="654" spans="1:8" x14ac:dyDescent="0.3">
      <c r="A654" s="2">
        <v>44067</v>
      </c>
      <c r="B654" s="1">
        <v>31692.25</v>
      </c>
      <c r="C654" s="1">
        <v>31799.4</v>
      </c>
      <c r="D654" s="1">
        <v>31606.799999999999</v>
      </c>
      <c r="E654" s="1">
        <v>31642</v>
      </c>
      <c r="F654" s="1">
        <v>32498639</v>
      </c>
      <c r="G654" s="1">
        <v>2431.88</v>
      </c>
      <c r="H654" s="3">
        <f>IF(ISERR(LN(Table13624[[#This Row],[Close]]/E653)),"-",LN(Table13624[[#This Row],[Close]]/E653))</f>
        <v>1.1890006207361116E-3</v>
      </c>
    </row>
    <row r="655" spans="1:8" x14ac:dyDescent="0.3">
      <c r="A655" s="2">
        <v>44068</v>
      </c>
      <c r="B655" s="1">
        <v>31700.65</v>
      </c>
      <c r="C655" s="1">
        <v>31724.400000000001</v>
      </c>
      <c r="D655" s="1">
        <v>31394</v>
      </c>
      <c r="E655" s="1">
        <v>31460.3</v>
      </c>
      <c r="F655" s="1">
        <v>31125667</v>
      </c>
      <c r="G655" s="1">
        <v>2004.86</v>
      </c>
      <c r="H655" s="3">
        <f>IF(ISERR(LN(Table13624[[#This Row],[Close]]/E654)),"-",LN(Table13624[[#This Row],[Close]]/E654))</f>
        <v>-5.7589185235801766E-3</v>
      </c>
    </row>
    <row r="656" spans="1:8" x14ac:dyDescent="0.3">
      <c r="A656" s="2">
        <v>44069</v>
      </c>
      <c r="B656" s="1">
        <v>31528</v>
      </c>
      <c r="C656" s="1">
        <v>31536.2</v>
      </c>
      <c r="D656" s="1">
        <v>31313.65</v>
      </c>
      <c r="E656" s="1">
        <v>31408.45</v>
      </c>
      <c r="F656" s="1">
        <v>41957471</v>
      </c>
      <c r="G656" s="1">
        <v>2435.69</v>
      </c>
      <c r="H656" s="3">
        <f>IF(ISERR(LN(Table13624[[#This Row],[Close]]/E655)),"-",LN(Table13624[[#This Row],[Close]]/E655))</f>
        <v>-1.6494685119678139E-3</v>
      </c>
    </row>
    <row r="657" spans="1:8" x14ac:dyDescent="0.3">
      <c r="A657" s="2">
        <v>44070</v>
      </c>
      <c r="B657" s="1">
        <v>31602.05</v>
      </c>
      <c r="C657" s="1">
        <v>31636.6</v>
      </c>
      <c r="D657" s="1">
        <v>31277.1</v>
      </c>
      <c r="E657" s="1">
        <v>31314.45</v>
      </c>
      <c r="F657" s="1">
        <v>61728229</v>
      </c>
      <c r="G657" s="1">
        <v>2751.8</v>
      </c>
      <c r="H657" s="3">
        <f>IF(ISERR(LN(Table13624[[#This Row],[Close]]/E656)),"-",LN(Table13624[[#This Row],[Close]]/E656))</f>
        <v>-2.9973126361739892E-3</v>
      </c>
    </row>
    <row r="658" spans="1:8" x14ac:dyDescent="0.3">
      <c r="A658" s="2">
        <v>44071</v>
      </c>
      <c r="B658" s="1">
        <v>31410.799999999999</v>
      </c>
      <c r="C658" s="1">
        <v>31451.3</v>
      </c>
      <c r="D658" s="1">
        <v>31203.7</v>
      </c>
      <c r="E658" s="1">
        <v>31253.45</v>
      </c>
      <c r="F658" s="1">
        <v>52707865</v>
      </c>
      <c r="G658" s="1">
        <v>2647.32</v>
      </c>
      <c r="H658" s="3">
        <f>IF(ISERR(LN(Table13624[[#This Row],[Close]]/E657)),"-",LN(Table13624[[#This Row],[Close]]/E657))</f>
        <v>-1.9498822663710695E-3</v>
      </c>
    </row>
    <row r="659" spans="1:8" x14ac:dyDescent="0.3">
      <c r="A659" s="2">
        <v>44074</v>
      </c>
      <c r="B659" s="1">
        <v>31457.85</v>
      </c>
      <c r="C659" s="1">
        <v>31457.85</v>
      </c>
      <c r="D659" s="1">
        <v>30475.85</v>
      </c>
      <c r="E659" s="1">
        <v>30595.15</v>
      </c>
      <c r="F659" s="1">
        <v>126435123</v>
      </c>
      <c r="G659" s="1">
        <v>4838</v>
      </c>
      <c r="H659" s="3">
        <f>IF(ISERR(LN(Table13624[[#This Row],[Close]]/E658)),"-",LN(Table13624[[#This Row],[Close]]/E658))</f>
        <v>-2.1288270424404426E-2</v>
      </c>
    </row>
    <row r="660" spans="1:8" x14ac:dyDescent="0.3">
      <c r="A660" s="2">
        <v>44075</v>
      </c>
      <c r="B660" s="1">
        <v>30727.5</v>
      </c>
      <c r="C660" s="1">
        <v>31130.85</v>
      </c>
      <c r="D660" s="1">
        <v>30525.3</v>
      </c>
      <c r="E660" s="1">
        <v>30988.15</v>
      </c>
      <c r="F660" s="1">
        <v>61292900</v>
      </c>
      <c r="G660" s="1">
        <v>2796.04</v>
      </c>
      <c r="H660" s="3">
        <f>IF(ISERR(LN(Table13624[[#This Row],[Close]]/E659)),"-",LN(Table13624[[#This Row],[Close]]/E659))</f>
        <v>1.2763373677017704E-2</v>
      </c>
    </row>
    <row r="661" spans="1:8" x14ac:dyDescent="0.3">
      <c r="A661" s="2">
        <v>44076</v>
      </c>
      <c r="B661" s="1">
        <v>31099.4</v>
      </c>
      <c r="C661" s="1">
        <v>31248.35</v>
      </c>
      <c r="D661" s="1">
        <v>30942.25</v>
      </c>
      <c r="E661" s="1">
        <v>31084.35</v>
      </c>
      <c r="F661" s="1">
        <v>42533239</v>
      </c>
      <c r="G661" s="1">
        <v>2875.26</v>
      </c>
      <c r="H661" s="3">
        <f>IF(ISERR(LN(Table13624[[#This Row],[Close]]/E660)),"-",LN(Table13624[[#This Row],[Close]]/E660))</f>
        <v>3.0996037543341982E-3</v>
      </c>
    </row>
    <row r="662" spans="1:8" x14ac:dyDescent="0.3">
      <c r="A662" s="2">
        <v>44077</v>
      </c>
      <c r="B662" s="1">
        <v>31155.599999999999</v>
      </c>
      <c r="C662" s="1">
        <v>31346.95</v>
      </c>
      <c r="D662" s="1">
        <v>31100.7</v>
      </c>
      <c r="E662" s="1">
        <v>31316.85</v>
      </c>
      <c r="F662" s="1">
        <v>45238628</v>
      </c>
      <c r="G662" s="1">
        <v>3093.41</v>
      </c>
      <c r="H662" s="3">
        <f>IF(ISERR(LN(Table13624[[#This Row],[Close]]/E661)),"-",LN(Table13624[[#This Row],[Close]]/E661))</f>
        <v>7.451814256256504E-3</v>
      </c>
    </row>
    <row r="663" spans="1:8" x14ac:dyDescent="0.3">
      <c r="A663" s="2">
        <v>44078</v>
      </c>
      <c r="B663" s="1">
        <v>30969.8</v>
      </c>
      <c r="C663" s="1">
        <v>31156.25</v>
      </c>
      <c r="D663" s="1">
        <v>30769.1</v>
      </c>
      <c r="E663" s="1">
        <v>30828.65</v>
      </c>
      <c r="F663" s="1">
        <v>60593264</v>
      </c>
      <c r="G663" s="1">
        <v>2723.53</v>
      </c>
      <c r="H663" s="3">
        <f>IF(ISERR(LN(Table13624[[#This Row],[Close]]/E662)),"-",LN(Table13624[[#This Row],[Close]]/E662))</f>
        <v>-1.5711838930346712E-2</v>
      </c>
    </row>
    <row r="664" spans="1:8" x14ac:dyDescent="0.3">
      <c r="A664" s="2">
        <v>44081</v>
      </c>
      <c r="B664" s="1">
        <v>30897.7</v>
      </c>
      <c r="C664" s="1">
        <v>31053.25</v>
      </c>
      <c r="D664" s="1">
        <v>30407.85</v>
      </c>
      <c r="E664" s="1">
        <v>31003.85</v>
      </c>
      <c r="F664" s="1">
        <v>50948337</v>
      </c>
      <c r="G664" s="1">
        <v>2544.44</v>
      </c>
      <c r="H664" s="3">
        <f>IF(ISERR(LN(Table13624[[#This Row],[Close]]/E663)),"-",LN(Table13624[[#This Row],[Close]]/E663))</f>
        <v>5.6669379005166408E-3</v>
      </c>
    </row>
    <row r="665" spans="1:8" x14ac:dyDescent="0.3">
      <c r="A665" s="2">
        <v>44082</v>
      </c>
      <c r="B665" s="1">
        <v>31001.65</v>
      </c>
      <c r="C665" s="1">
        <v>31052.65</v>
      </c>
      <c r="D665" s="1">
        <v>30748.400000000001</v>
      </c>
      <c r="E665" s="1">
        <v>30818.45</v>
      </c>
      <c r="F665" s="1">
        <v>41681915</v>
      </c>
      <c r="G665" s="1">
        <v>2213.52</v>
      </c>
      <c r="H665" s="3">
        <f>IF(ISERR(LN(Table13624[[#This Row],[Close]]/E664)),"-",LN(Table13624[[#This Row],[Close]]/E664))</f>
        <v>-5.9978537130392501E-3</v>
      </c>
    </row>
    <row r="666" spans="1:8" x14ac:dyDescent="0.3">
      <c r="A666" s="2">
        <v>44083</v>
      </c>
      <c r="B666" s="1">
        <v>30534.6</v>
      </c>
      <c r="C666" s="1">
        <v>30678.1</v>
      </c>
      <c r="D666" s="1">
        <v>30461</v>
      </c>
      <c r="E666" s="1">
        <v>30633.599999999999</v>
      </c>
      <c r="F666" s="1">
        <v>45838428</v>
      </c>
      <c r="G666" s="1">
        <v>2377.9</v>
      </c>
      <c r="H666" s="3">
        <f>IF(ISERR(LN(Table13624[[#This Row],[Close]]/E665)),"-",LN(Table13624[[#This Row],[Close]]/E665))</f>
        <v>-6.0160908392168297E-3</v>
      </c>
    </row>
    <row r="667" spans="1:8" x14ac:dyDescent="0.3">
      <c r="A667" s="2">
        <v>44084</v>
      </c>
      <c r="B667" s="1">
        <v>30757.15</v>
      </c>
      <c r="C667" s="1">
        <v>30824</v>
      </c>
      <c r="D667" s="1">
        <v>30578.95</v>
      </c>
      <c r="E667" s="1">
        <v>30778.75</v>
      </c>
      <c r="F667" s="1">
        <v>33547489</v>
      </c>
      <c r="G667" s="1">
        <v>2068.62</v>
      </c>
      <c r="H667" s="3">
        <f>IF(ISERR(LN(Table13624[[#This Row],[Close]]/E666)),"-",LN(Table13624[[#This Row],[Close]]/E666))</f>
        <v>4.7270710299711074E-3</v>
      </c>
    </row>
    <row r="668" spans="1:8" x14ac:dyDescent="0.3">
      <c r="A668" s="2">
        <v>44085</v>
      </c>
      <c r="B668" s="1">
        <v>30736.5</v>
      </c>
      <c r="C668" s="1">
        <v>31023</v>
      </c>
      <c r="D668" s="1">
        <v>30730.55</v>
      </c>
      <c r="E668" s="1">
        <v>30972.25</v>
      </c>
      <c r="F668" s="1">
        <v>40985552</v>
      </c>
      <c r="G668" s="1">
        <v>2887.79</v>
      </c>
      <c r="H668" s="3">
        <f>IF(ISERR(LN(Table13624[[#This Row],[Close]]/E667)),"-",LN(Table13624[[#This Row],[Close]]/E667))</f>
        <v>6.267125498825566E-3</v>
      </c>
    </row>
    <row r="669" spans="1:8" x14ac:dyDescent="0.3">
      <c r="A669" s="2">
        <v>44088</v>
      </c>
      <c r="B669" s="1">
        <v>31151.85</v>
      </c>
      <c r="C669" s="1">
        <v>31153.8</v>
      </c>
      <c r="D669" s="1">
        <v>30669.25</v>
      </c>
      <c r="E669" s="1">
        <v>30760.5</v>
      </c>
      <c r="F669" s="1">
        <v>47903562</v>
      </c>
      <c r="G669" s="1">
        <v>2327.54</v>
      </c>
      <c r="H669" s="3">
        <f>IF(ISERR(LN(Table13624[[#This Row],[Close]]/E668)),"-",LN(Table13624[[#This Row],[Close]]/E668))</f>
        <v>-6.8602429168964111E-3</v>
      </c>
    </row>
    <row r="670" spans="1:8" x14ac:dyDescent="0.3">
      <c r="A670" s="2">
        <v>44089</v>
      </c>
      <c r="B670" s="1">
        <v>30846.25</v>
      </c>
      <c r="C670" s="1">
        <v>30866.6</v>
      </c>
      <c r="D670" s="1">
        <v>30617.9</v>
      </c>
      <c r="E670" s="1">
        <v>30712.2</v>
      </c>
      <c r="F670" s="1">
        <v>44767543</v>
      </c>
      <c r="G670" s="1">
        <v>1961.46</v>
      </c>
      <c r="H670" s="3">
        <f>IF(ISERR(LN(Table13624[[#This Row],[Close]]/E669)),"-",LN(Table13624[[#This Row],[Close]]/E669))</f>
        <v>-1.571429591974914E-3</v>
      </c>
    </row>
    <row r="671" spans="1:8" x14ac:dyDescent="0.3">
      <c r="A671" s="2">
        <v>44090</v>
      </c>
      <c r="B671" s="1">
        <v>30748.3</v>
      </c>
      <c r="C671" s="1">
        <v>30865.9</v>
      </c>
      <c r="D671" s="1">
        <v>30670.05</v>
      </c>
      <c r="E671" s="1">
        <v>30837.55</v>
      </c>
      <c r="F671" s="1">
        <v>67774629</v>
      </c>
      <c r="G671" s="1">
        <v>2809.24</v>
      </c>
      <c r="H671" s="3">
        <f>IF(ISERR(LN(Table13624[[#This Row],[Close]]/E670)),"-",LN(Table13624[[#This Row],[Close]]/E670))</f>
        <v>4.0731334668515189E-3</v>
      </c>
    </row>
    <row r="672" spans="1:8" x14ac:dyDescent="0.3">
      <c r="A672" s="2">
        <v>44091</v>
      </c>
      <c r="B672" s="1">
        <v>30822.7</v>
      </c>
      <c r="C672" s="1">
        <v>30894.400000000001</v>
      </c>
      <c r="D672" s="1">
        <v>30613.45</v>
      </c>
      <c r="E672" s="1">
        <v>30651.75</v>
      </c>
      <c r="F672" s="1">
        <v>53980789</v>
      </c>
      <c r="G672" s="1">
        <v>2663.33</v>
      </c>
      <c r="H672" s="3">
        <f>IF(ISERR(LN(Table13624[[#This Row],[Close]]/E671)),"-",LN(Table13624[[#This Row],[Close]]/E671))</f>
        <v>-6.0433462564212798E-3</v>
      </c>
    </row>
    <row r="673" spans="1:8" x14ac:dyDescent="0.3">
      <c r="A673" s="2">
        <v>44092</v>
      </c>
      <c r="B673" s="1">
        <v>30730.1</v>
      </c>
      <c r="C673" s="1">
        <v>30758.65</v>
      </c>
      <c r="D673" s="1">
        <v>30321.9</v>
      </c>
      <c r="E673" s="1">
        <v>30460.85</v>
      </c>
      <c r="F673" s="1">
        <v>57959542</v>
      </c>
      <c r="G673" s="1">
        <v>3601.68</v>
      </c>
      <c r="H673" s="3">
        <f>IF(ISERR(LN(Table13624[[#This Row],[Close]]/E672)),"-",LN(Table13624[[#This Row],[Close]]/E672))</f>
        <v>-6.2475044728164137E-3</v>
      </c>
    </row>
    <row r="674" spans="1:8" x14ac:dyDescent="0.3">
      <c r="A674" s="2">
        <v>44095</v>
      </c>
      <c r="B674" s="1">
        <v>30491.75</v>
      </c>
      <c r="C674" s="1">
        <v>30526.65</v>
      </c>
      <c r="D674" s="1">
        <v>29381.35</v>
      </c>
      <c r="E674" s="1">
        <v>29541.75</v>
      </c>
      <c r="F674" s="1">
        <v>42355098</v>
      </c>
      <c r="G674" s="1">
        <v>2726.17</v>
      </c>
      <c r="H674" s="3">
        <f>IF(ISERR(LN(Table13624[[#This Row],[Close]]/E673)),"-",LN(Table13624[[#This Row],[Close]]/E673))</f>
        <v>-3.0637735472761742E-2</v>
      </c>
    </row>
    <row r="675" spans="1:8" x14ac:dyDescent="0.3">
      <c r="A675" s="2">
        <v>44096</v>
      </c>
      <c r="B675" s="1">
        <v>29564.6</v>
      </c>
      <c r="C675" s="1">
        <v>29583.85</v>
      </c>
      <c r="D675" s="1">
        <v>29065.45</v>
      </c>
      <c r="E675" s="1">
        <v>29312.400000000001</v>
      </c>
      <c r="F675" s="1">
        <v>36295074</v>
      </c>
      <c r="G675" s="1">
        <v>2101.8200000000002</v>
      </c>
      <c r="H675" s="3">
        <f>IF(ISERR(LN(Table13624[[#This Row],[Close]]/E674)),"-",LN(Table13624[[#This Row],[Close]]/E674))</f>
        <v>-7.7938823678546576E-3</v>
      </c>
    </row>
    <row r="676" spans="1:8" x14ac:dyDescent="0.3">
      <c r="A676" s="2">
        <v>44097</v>
      </c>
      <c r="B676" s="1">
        <v>29426</v>
      </c>
      <c r="C676" s="1">
        <v>29652.25</v>
      </c>
      <c r="D676" s="1">
        <v>29149.15</v>
      </c>
      <c r="E676" s="1">
        <v>29322.35</v>
      </c>
      <c r="F676" s="1">
        <v>79424899</v>
      </c>
      <c r="G676" s="1">
        <v>2809.51</v>
      </c>
      <c r="H676" s="3">
        <f>IF(ISERR(LN(Table13624[[#This Row],[Close]]/E675)),"-",LN(Table13624[[#This Row],[Close]]/E675))</f>
        <v>3.3938918799880055E-4</v>
      </c>
    </row>
    <row r="677" spans="1:8" x14ac:dyDescent="0.3">
      <c r="A677" s="2">
        <v>44098</v>
      </c>
      <c r="B677" s="1">
        <v>29200.400000000001</v>
      </c>
      <c r="C677" s="1">
        <v>29275.95</v>
      </c>
      <c r="D677" s="1">
        <v>28969.35</v>
      </c>
      <c r="E677" s="1">
        <v>29044.95</v>
      </c>
      <c r="F677" s="1">
        <v>58951516</v>
      </c>
      <c r="G677" s="1">
        <v>3074.18</v>
      </c>
      <c r="H677" s="3">
        <f>IF(ISERR(LN(Table13624[[#This Row],[Close]]/E676)),"-",LN(Table13624[[#This Row],[Close]]/E676))</f>
        <v>-9.5053938984939398E-3</v>
      </c>
    </row>
    <row r="678" spans="1:8" x14ac:dyDescent="0.3">
      <c r="A678" s="2">
        <v>44099</v>
      </c>
      <c r="B678" s="1">
        <v>29371.9</v>
      </c>
      <c r="C678" s="1">
        <v>29763.75</v>
      </c>
      <c r="D678" s="1">
        <v>29221.1</v>
      </c>
      <c r="E678" s="1">
        <v>29633.5</v>
      </c>
      <c r="F678" s="1">
        <v>52444101</v>
      </c>
      <c r="G678" s="1">
        <v>2775.16</v>
      </c>
      <c r="H678" s="3">
        <f>IF(ISERR(LN(Table13624[[#This Row],[Close]]/E677)),"-",LN(Table13624[[#This Row],[Close]]/E677))</f>
        <v>2.0060848156571338E-2</v>
      </c>
    </row>
    <row r="679" spans="1:8" x14ac:dyDescent="0.3">
      <c r="A679" s="2">
        <v>44102</v>
      </c>
      <c r="B679" s="1">
        <v>29754.95</v>
      </c>
      <c r="C679" s="1">
        <v>30001.599999999999</v>
      </c>
      <c r="D679" s="1">
        <v>29630.55</v>
      </c>
      <c r="E679" s="1">
        <v>29886.2</v>
      </c>
      <c r="F679" s="1">
        <v>41743164</v>
      </c>
      <c r="G679" s="1">
        <v>2092.1999999999998</v>
      </c>
      <c r="H679" s="3">
        <f>IF(ISERR(LN(Table13624[[#This Row],[Close]]/E678)),"-",LN(Table13624[[#This Row],[Close]]/E678))</f>
        <v>8.4913572605474878E-3</v>
      </c>
    </row>
    <row r="680" spans="1:8" x14ac:dyDescent="0.3">
      <c r="A680" s="2">
        <v>44103</v>
      </c>
      <c r="B680" s="1">
        <v>30026.1</v>
      </c>
      <c r="C680" s="1">
        <v>30056.45</v>
      </c>
      <c r="D680" s="1">
        <v>29396.799999999999</v>
      </c>
      <c r="E680" s="1">
        <v>29434.799999999999</v>
      </c>
      <c r="F680" s="1">
        <v>46576009</v>
      </c>
      <c r="G680" s="1">
        <v>2331.59</v>
      </c>
      <c r="H680" s="3">
        <f>IF(ISERR(LN(Table13624[[#This Row],[Close]]/E679)),"-",LN(Table13624[[#This Row],[Close]]/E679))</f>
        <v>-1.5219187568542725E-2</v>
      </c>
    </row>
    <row r="681" spans="1:8" x14ac:dyDescent="0.3">
      <c r="A681" s="2">
        <v>44104</v>
      </c>
      <c r="B681" s="1">
        <v>29507.9</v>
      </c>
      <c r="C681" s="1">
        <v>30015.95</v>
      </c>
      <c r="D681" s="1">
        <v>29437.75</v>
      </c>
      <c r="E681" s="1">
        <v>29841.75</v>
      </c>
      <c r="F681" s="1">
        <v>42766330</v>
      </c>
      <c r="G681" s="1">
        <v>2546.8200000000002</v>
      </c>
      <c r="H681" s="3">
        <f>IF(ISERR(LN(Table13624[[#This Row],[Close]]/E680)),"-",LN(Table13624[[#This Row],[Close]]/E680))</f>
        <v>1.3730771903644034E-2</v>
      </c>
    </row>
  </sheetData>
  <pageMargins left="0.7" right="0.7" top="0.75" bottom="0.75" header="0.3" footer="0.3"/>
  <drawing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61ED2-FC54-411C-AAB2-F668F1633B44}">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12"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IF(ISERR(LN(Table2725[[#This Row],[Close]]/E1)),"-",LN(Table2725[[#This Row],[Close]]/E1))</f>
        <v>-</v>
      </c>
      <c r="J2" s="5" t="s">
        <v>29</v>
      </c>
      <c r="K2" s="6">
        <f>_xlfn.VAR.P(Table1523[Return])</f>
        <v>3.2439652673267008E-4</v>
      </c>
    </row>
    <row r="3" spans="1:11" x14ac:dyDescent="0.3">
      <c r="A3" s="2">
        <v>43102</v>
      </c>
      <c r="B3" s="1">
        <v>10477.549999999999</v>
      </c>
      <c r="C3" s="1">
        <v>10495.2</v>
      </c>
      <c r="D3" s="1">
        <v>10404.65</v>
      </c>
      <c r="E3" s="1">
        <v>10442.200000000001</v>
      </c>
      <c r="F3" s="1">
        <v>158092430</v>
      </c>
      <c r="G3" s="1">
        <v>8665.4699999999993</v>
      </c>
      <c r="H3" s="3">
        <f>IF(ISERR(LN(Table2725[[#This Row],[Close]]/E2)),"-",LN(Table2725[[#This Row],[Close]]/E2))</f>
        <v>6.3704184836916721E-4</v>
      </c>
      <c r="J3" s="7" t="s">
        <v>26</v>
      </c>
      <c r="K3" s="8">
        <f>_xlfn.COVARIANCE.P(Table1523[Return],Table2725[Return])</f>
        <v>1.3406742071498144E-4</v>
      </c>
    </row>
    <row r="4" spans="1:11" x14ac:dyDescent="0.3">
      <c r="A4" s="2">
        <v>43103</v>
      </c>
      <c r="B4" s="1">
        <v>10482.65</v>
      </c>
      <c r="C4" s="1">
        <v>10503.6</v>
      </c>
      <c r="D4" s="1">
        <v>10429.549999999999</v>
      </c>
      <c r="E4" s="1">
        <v>10443.200000000001</v>
      </c>
      <c r="F4" s="1">
        <v>172516859</v>
      </c>
      <c r="G4" s="1">
        <v>9541.6</v>
      </c>
      <c r="H4" s="3">
        <f>IF(ISERR(LN(Table2725[[#This Row],[Close]]/E3)),"-",LN(Table2725[[#This Row],[Close]]/E3))</f>
        <v>9.5760674994483299E-5</v>
      </c>
      <c r="J4" s="7" t="s">
        <v>27</v>
      </c>
      <c r="K4" s="8">
        <f>_xlfn.VAR.P(Table2725[Return])</f>
        <v>1.8954869759224571E-4</v>
      </c>
    </row>
    <row r="5" spans="1:11" x14ac:dyDescent="0.3">
      <c r="A5" s="2">
        <v>43104</v>
      </c>
      <c r="B5" s="1">
        <v>10469.4</v>
      </c>
      <c r="C5" s="1">
        <v>10513</v>
      </c>
      <c r="D5" s="1">
        <v>10441.450000000001</v>
      </c>
      <c r="E5" s="1">
        <v>10504.8</v>
      </c>
      <c r="F5" s="1">
        <v>180257392</v>
      </c>
      <c r="G5" s="1">
        <v>9561.9500000000007</v>
      </c>
      <c r="H5" s="3">
        <f>IF(ISERR(LN(Table2725[[#This Row],[Close]]/E4)),"-",LN(Table2725[[#This Row],[Close]]/E4))</f>
        <v>5.8812466638422118E-3</v>
      </c>
      <c r="J5" s="15" t="s">
        <v>28</v>
      </c>
      <c r="K5" s="12">
        <f>K3/K4</f>
        <v>0.70729803168252436</v>
      </c>
    </row>
    <row r="6" spans="1:11" x14ac:dyDescent="0.3">
      <c r="A6" s="2">
        <v>43105</v>
      </c>
      <c r="B6" s="1">
        <v>10534.25</v>
      </c>
      <c r="C6" s="1">
        <v>10566.1</v>
      </c>
      <c r="D6" s="1">
        <v>10520.1</v>
      </c>
      <c r="E6" s="1">
        <v>10558.85</v>
      </c>
      <c r="F6" s="1">
        <v>186469717</v>
      </c>
      <c r="G6" s="1">
        <v>10306.219999999999</v>
      </c>
      <c r="H6" s="3">
        <f>IF(ISERR(LN(Table2725[[#This Row],[Close]]/E5)),"-",LN(Table2725[[#This Row],[Close]]/E5))</f>
        <v>5.1320752701052418E-3</v>
      </c>
      <c r="J6" s="15" t="s">
        <v>30</v>
      </c>
      <c r="K6" s="13">
        <f>K4*K5*K5</f>
        <v>9.4825622784459258E-5</v>
      </c>
    </row>
    <row r="7" spans="1:11" ht="15" thickBot="1" x14ac:dyDescent="0.35">
      <c r="A7" s="2">
        <v>43108</v>
      </c>
      <c r="B7" s="1">
        <v>10591.7</v>
      </c>
      <c r="C7" s="1">
        <v>10631.2</v>
      </c>
      <c r="D7" s="1">
        <v>10588.55</v>
      </c>
      <c r="E7" s="1">
        <v>10623.6</v>
      </c>
      <c r="F7" s="1">
        <v>174181231</v>
      </c>
      <c r="G7" s="1">
        <v>9907.27</v>
      </c>
      <c r="H7" s="3">
        <f>IF(ISERR(LN(Table2725[[#This Row],[Close]]/E6)),"-",LN(Table2725[[#This Row],[Close]]/E6))</f>
        <v>6.1135705901032523E-3</v>
      </c>
      <c r="J7" s="16" t="s">
        <v>31</v>
      </c>
      <c r="K7" s="14">
        <f>K2-K6</f>
        <v>2.2957090394821084E-4</v>
      </c>
    </row>
    <row r="8" spans="1:11" x14ac:dyDescent="0.3">
      <c r="A8" s="2">
        <v>43109</v>
      </c>
      <c r="B8" s="1">
        <v>10645.1</v>
      </c>
      <c r="C8" s="1">
        <v>10659.15</v>
      </c>
      <c r="D8" s="1">
        <v>10603.6</v>
      </c>
      <c r="E8" s="1">
        <v>10637</v>
      </c>
      <c r="F8" s="1">
        <v>211291563</v>
      </c>
      <c r="G8" s="1">
        <v>10733.37</v>
      </c>
      <c r="H8" s="3">
        <f>IF(ISERR(LN(Table2725[[#This Row],[Close]]/E7)),"-",LN(Table2725[[#This Row],[Close]]/E7))</f>
        <v>1.2605478466610116E-3</v>
      </c>
    </row>
    <row r="9" spans="1:11" x14ac:dyDescent="0.3">
      <c r="A9" s="2">
        <v>43110</v>
      </c>
      <c r="B9" s="1">
        <v>10652.05</v>
      </c>
      <c r="C9" s="1">
        <v>10655.5</v>
      </c>
      <c r="D9" s="1">
        <v>10592.7</v>
      </c>
      <c r="E9" s="1">
        <v>10632.2</v>
      </c>
      <c r="F9" s="1">
        <v>181900014</v>
      </c>
      <c r="G9" s="1">
        <v>9720.65</v>
      </c>
      <c r="H9" s="3">
        <f>IF(ISERR(LN(Table2725[[#This Row],[Close]]/E8)),"-",LN(Table2725[[#This Row],[Close]]/E8))</f>
        <v>-4.5135689931809334E-4</v>
      </c>
    </row>
    <row r="10" spans="1:11" x14ac:dyDescent="0.3">
      <c r="A10" s="2">
        <v>43111</v>
      </c>
      <c r="B10" s="1">
        <v>10637.05</v>
      </c>
      <c r="C10" s="1">
        <v>10664.6</v>
      </c>
      <c r="D10" s="1">
        <v>10612.35</v>
      </c>
      <c r="E10" s="1">
        <v>10651.2</v>
      </c>
      <c r="F10" s="1">
        <v>158630055</v>
      </c>
      <c r="G10" s="1">
        <v>9635.01</v>
      </c>
      <c r="H10" s="3">
        <f>IF(ISERR(LN(Table2725[[#This Row],[Close]]/E9)),"-",LN(Table2725[[#This Row],[Close]]/E9))</f>
        <v>1.7854294940923756E-3</v>
      </c>
    </row>
    <row r="11" spans="1:11" x14ac:dyDescent="0.3">
      <c r="A11" s="2">
        <v>43112</v>
      </c>
      <c r="B11" s="1">
        <v>10682.55</v>
      </c>
      <c r="C11" s="1">
        <v>10690.4</v>
      </c>
      <c r="D11" s="1">
        <v>10597.1</v>
      </c>
      <c r="E11" s="1">
        <v>10681.25</v>
      </c>
      <c r="F11" s="1">
        <v>180592153</v>
      </c>
      <c r="G11" s="1">
        <v>11005.12</v>
      </c>
      <c r="H11" s="3">
        <f>IF(ISERR(LN(Table2725[[#This Row],[Close]]/E10)),"-",LN(Table2725[[#This Row],[Close]]/E10))</f>
        <v>2.8173060174616839E-3</v>
      </c>
    </row>
    <row r="12" spans="1:11" x14ac:dyDescent="0.3">
      <c r="A12" s="2">
        <v>43115</v>
      </c>
      <c r="B12" s="1">
        <v>10718.5</v>
      </c>
      <c r="C12" s="1">
        <v>10782.65</v>
      </c>
      <c r="D12" s="1">
        <v>10713.8</v>
      </c>
      <c r="E12" s="1">
        <v>10741.55</v>
      </c>
      <c r="F12" s="1">
        <v>181262074</v>
      </c>
      <c r="G12" s="1">
        <v>11333.11</v>
      </c>
      <c r="H12" s="3">
        <f>IF(ISERR(LN(Table2725[[#This Row],[Close]]/E11)),"-",LN(Table2725[[#This Row],[Close]]/E11))</f>
        <v>5.6295310837339019E-3</v>
      </c>
    </row>
    <row r="13" spans="1:11" x14ac:dyDescent="0.3">
      <c r="A13" s="2">
        <v>43116</v>
      </c>
      <c r="B13" s="1">
        <v>10761.5</v>
      </c>
      <c r="C13" s="1">
        <v>10762.35</v>
      </c>
      <c r="D13" s="1">
        <v>10687.85</v>
      </c>
      <c r="E13" s="1">
        <v>10700.45</v>
      </c>
      <c r="F13" s="1">
        <v>217468081</v>
      </c>
      <c r="G13" s="1">
        <v>12709.44</v>
      </c>
      <c r="H13" s="3">
        <f>IF(ISERR(LN(Table2725[[#This Row],[Close]]/E12)),"-",LN(Table2725[[#This Row],[Close]]/E12))</f>
        <v>-3.8336023072027756E-3</v>
      </c>
    </row>
    <row r="14" spans="1:11" x14ac:dyDescent="0.3">
      <c r="A14" s="2">
        <v>43117</v>
      </c>
      <c r="B14" s="1">
        <v>10702.45</v>
      </c>
      <c r="C14" s="1">
        <v>10803</v>
      </c>
      <c r="D14" s="1">
        <v>10666.75</v>
      </c>
      <c r="E14" s="1">
        <v>10788.55</v>
      </c>
      <c r="F14" s="1">
        <v>260488465</v>
      </c>
      <c r="G14" s="1">
        <v>14334.26</v>
      </c>
      <c r="H14" s="3">
        <f>IF(ISERR(LN(Table2725[[#This Row],[Close]]/E13)),"-",LN(Table2725[[#This Row],[Close]]/E13))</f>
        <v>8.199589892850731E-3</v>
      </c>
    </row>
    <row r="15" spans="1:11" x14ac:dyDescent="0.3">
      <c r="A15" s="2">
        <v>43118</v>
      </c>
      <c r="B15" s="1">
        <v>10873.4</v>
      </c>
      <c r="C15" s="1">
        <v>10887.5</v>
      </c>
      <c r="D15" s="1">
        <v>10782.4</v>
      </c>
      <c r="E15" s="1">
        <v>10817</v>
      </c>
      <c r="F15" s="1">
        <v>321609375</v>
      </c>
      <c r="G15" s="1">
        <v>17930.3</v>
      </c>
      <c r="H15" s="3">
        <f>IF(ISERR(LN(Table2725[[#This Row],[Close]]/E14)),"-",LN(Table2725[[#This Row],[Close]]/E14))</f>
        <v>2.6335840970066761E-3</v>
      </c>
    </row>
    <row r="16" spans="1:11" x14ac:dyDescent="0.3">
      <c r="A16" s="2">
        <v>43119</v>
      </c>
      <c r="B16" s="1">
        <v>10829.2</v>
      </c>
      <c r="C16" s="1">
        <v>10906.85</v>
      </c>
      <c r="D16" s="1">
        <v>10793.9</v>
      </c>
      <c r="E16" s="1">
        <v>10894.7</v>
      </c>
      <c r="F16" s="1">
        <v>214011963</v>
      </c>
      <c r="G16" s="1">
        <v>11792.26</v>
      </c>
      <c r="H16" s="3">
        <f>IF(ISERR(LN(Table2725[[#This Row],[Close]]/E15)),"-",LN(Table2725[[#This Row],[Close]]/E15))</f>
        <v>7.1574618025462651E-3</v>
      </c>
    </row>
    <row r="17" spans="1:8" x14ac:dyDescent="0.3">
      <c r="A17" s="2">
        <v>43122</v>
      </c>
      <c r="B17" s="1">
        <v>10883.2</v>
      </c>
      <c r="C17" s="1">
        <v>10975.1</v>
      </c>
      <c r="D17" s="1">
        <v>10881.4</v>
      </c>
      <c r="E17" s="1">
        <v>10966.2</v>
      </c>
      <c r="F17" s="1">
        <v>238815813</v>
      </c>
      <c r="G17" s="1">
        <v>14469.06</v>
      </c>
      <c r="H17" s="3">
        <f>IF(ISERR(LN(Table2725[[#This Row],[Close]]/E16)),"-",LN(Table2725[[#This Row],[Close]]/E16))</f>
        <v>6.5413825556156846E-3</v>
      </c>
    </row>
    <row r="18" spans="1:8" x14ac:dyDescent="0.3">
      <c r="A18" s="2">
        <v>43123</v>
      </c>
      <c r="B18" s="1">
        <v>10997.4</v>
      </c>
      <c r="C18" s="1">
        <v>11092.9</v>
      </c>
      <c r="D18" s="1">
        <v>10994.55</v>
      </c>
      <c r="E18" s="1">
        <v>11083.7</v>
      </c>
      <c r="F18" s="1">
        <v>293445774</v>
      </c>
      <c r="G18" s="1">
        <v>16423.91</v>
      </c>
      <c r="H18" s="3">
        <f>IF(ISERR(LN(Table2725[[#This Row],[Close]]/E17)),"-",LN(Table2725[[#This Row],[Close]]/E17))</f>
        <v>1.0657745586985299E-2</v>
      </c>
    </row>
    <row r="19" spans="1:8" x14ac:dyDescent="0.3">
      <c r="A19" s="2">
        <v>43124</v>
      </c>
      <c r="B19" s="1">
        <v>11069.35</v>
      </c>
      <c r="C19" s="1">
        <v>11110.1</v>
      </c>
      <c r="D19" s="1">
        <v>11046.15</v>
      </c>
      <c r="E19" s="1">
        <v>11086</v>
      </c>
      <c r="F19" s="1">
        <v>292197072</v>
      </c>
      <c r="G19" s="1">
        <v>16915.14</v>
      </c>
      <c r="H19" s="3">
        <f>IF(ISERR(LN(Table2725[[#This Row],[Close]]/E18)),"-",LN(Table2725[[#This Row],[Close]]/E18))</f>
        <v>2.0749040431318157E-4</v>
      </c>
    </row>
    <row r="20" spans="1:8" x14ac:dyDescent="0.3">
      <c r="A20" s="2">
        <v>43125</v>
      </c>
      <c r="B20" s="1">
        <v>11095.6</v>
      </c>
      <c r="C20" s="1">
        <v>11095.6</v>
      </c>
      <c r="D20" s="1">
        <v>11009.2</v>
      </c>
      <c r="E20" s="1">
        <v>11069.65</v>
      </c>
      <c r="F20" s="1">
        <v>340469462</v>
      </c>
      <c r="G20" s="1">
        <v>19939.54</v>
      </c>
      <c r="H20" s="3">
        <f>IF(ISERR(LN(Table2725[[#This Row],[Close]]/E19)),"-",LN(Table2725[[#This Row],[Close]]/E19))</f>
        <v>-1.4759217597312849E-3</v>
      </c>
    </row>
    <row r="21" spans="1:8" x14ac:dyDescent="0.3">
      <c r="A21" s="2">
        <v>43129</v>
      </c>
      <c r="B21" s="1">
        <v>11079.35</v>
      </c>
      <c r="C21" s="1">
        <v>11171.55</v>
      </c>
      <c r="D21" s="1">
        <v>11075.95</v>
      </c>
      <c r="E21" s="1">
        <v>11130.4</v>
      </c>
      <c r="F21" s="1">
        <v>249220726</v>
      </c>
      <c r="G21" s="1">
        <v>16118.36</v>
      </c>
      <c r="H21" s="3">
        <f>IF(ISERR(LN(Table2725[[#This Row],[Close]]/E20)),"-",LN(Table2725[[#This Row],[Close]]/E20))</f>
        <v>5.4729743076483948E-3</v>
      </c>
    </row>
    <row r="22" spans="1:8" x14ac:dyDescent="0.3">
      <c r="A22" s="2">
        <v>43130</v>
      </c>
      <c r="B22" s="1">
        <v>11120.85</v>
      </c>
      <c r="C22" s="1">
        <v>11121.1</v>
      </c>
      <c r="D22" s="1">
        <v>11033.9</v>
      </c>
      <c r="E22" s="1">
        <v>11049.65</v>
      </c>
      <c r="F22" s="1">
        <v>234969503</v>
      </c>
      <c r="G22" s="1">
        <v>13232.19</v>
      </c>
      <c r="H22" s="3">
        <f>IF(ISERR(LN(Table2725[[#This Row],[Close]]/E21)),"-",LN(Table2725[[#This Row],[Close]]/E21))</f>
        <v>-7.2813502915512083E-3</v>
      </c>
    </row>
    <row r="23" spans="1:8" x14ac:dyDescent="0.3">
      <c r="A23" s="2">
        <v>43131</v>
      </c>
      <c r="B23" s="1">
        <v>11018.8</v>
      </c>
      <c r="C23" s="1">
        <v>11058.5</v>
      </c>
      <c r="D23" s="1">
        <v>10979.3</v>
      </c>
      <c r="E23" s="1">
        <v>11027.7</v>
      </c>
      <c r="F23" s="1">
        <v>253462573</v>
      </c>
      <c r="G23" s="1">
        <v>14459.69</v>
      </c>
      <c r="H23" s="3">
        <f>IF(ISERR(LN(Table2725[[#This Row],[Close]]/E22)),"-",LN(Table2725[[#This Row],[Close]]/E22))</f>
        <v>-1.9884639444954625E-3</v>
      </c>
    </row>
    <row r="24" spans="1:8" x14ac:dyDescent="0.3">
      <c r="A24" s="2">
        <v>43132</v>
      </c>
      <c r="B24" s="1">
        <v>11044.55</v>
      </c>
      <c r="C24" s="1">
        <v>11117.35</v>
      </c>
      <c r="D24" s="1">
        <v>10878.8</v>
      </c>
      <c r="E24" s="1">
        <v>11016.9</v>
      </c>
      <c r="F24" s="1">
        <v>315743486</v>
      </c>
      <c r="G24" s="1">
        <v>17719.400000000001</v>
      </c>
      <c r="H24" s="3">
        <f>IF(ISERR(LN(Table2725[[#This Row],[Close]]/E23)),"-",LN(Table2725[[#This Row],[Close]]/E23))</f>
        <v>-9.7983187393412951E-4</v>
      </c>
    </row>
    <row r="25" spans="1:8" x14ac:dyDescent="0.3">
      <c r="A25" s="2">
        <v>43133</v>
      </c>
      <c r="B25" s="1">
        <v>10938.2</v>
      </c>
      <c r="C25" s="1">
        <v>10954.95</v>
      </c>
      <c r="D25" s="1">
        <v>10736.1</v>
      </c>
      <c r="E25" s="1">
        <v>10760.6</v>
      </c>
      <c r="F25" s="1">
        <v>291431992</v>
      </c>
      <c r="G25" s="1">
        <v>16542.509999999998</v>
      </c>
      <c r="H25" s="3">
        <f>IF(ISERR(LN(Table2725[[#This Row],[Close]]/E24)),"-",LN(Table2725[[#This Row],[Close]]/E24))</f>
        <v>-2.3539142174773337E-2</v>
      </c>
    </row>
    <row r="26" spans="1:8" x14ac:dyDescent="0.3">
      <c r="A26" s="2">
        <v>43136</v>
      </c>
      <c r="B26" s="1">
        <v>10604.3</v>
      </c>
      <c r="C26" s="1">
        <v>10702.75</v>
      </c>
      <c r="D26" s="1">
        <v>10586.8</v>
      </c>
      <c r="E26" s="1">
        <v>10666.55</v>
      </c>
      <c r="F26" s="1">
        <v>247479157</v>
      </c>
      <c r="G26" s="1">
        <v>13980.63</v>
      </c>
      <c r="H26" s="3">
        <f>IF(ISERR(LN(Table2725[[#This Row],[Close]]/E25)),"-",LN(Table2725[[#This Row],[Close]]/E25))</f>
        <v>-8.7786386889738433E-3</v>
      </c>
    </row>
    <row r="27" spans="1:8" x14ac:dyDescent="0.3">
      <c r="A27" s="2">
        <v>43137</v>
      </c>
      <c r="B27" s="1">
        <v>10295.15</v>
      </c>
      <c r="C27" s="1">
        <v>10594.15</v>
      </c>
      <c r="D27" s="1">
        <v>10276.299999999999</v>
      </c>
      <c r="E27" s="1">
        <v>10498.25</v>
      </c>
      <c r="F27" s="1">
        <v>274656443</v>
      </c>
      <c r="G27" s="1">
        <v>15606.34</v>
      </c>
      <c r="H27" s="3">
        <f>IF(ISERR(LN(Table2725[[#This Row],[Close]]/E26)),"-",LN(Table2725[[#This Row],[Close]]/E26))</f>
        <v>-1.5904099965423114E-2</v>
      </c>
    </row>
    <row r="28" spans="1:8" x14ac:dyDescent="0.3">
      <c r="A28" s="2">
        <v>43138</v>
      </c>
      <c r="B28" s="1">
        <v>10607.2</v>
      </c>
      <c r="C28" s="1">
        <v>10614</v>
      </c>
      <c r="D28" s="1">
        <v>10446.4</v>
      </c>
      <c r="E28" s="1">
        <v>10476.700000000001</v>
      </c>
      <c r="F28" s="1">
        <v>258095424</v>
      </c>
      <c r="G28" s="1">
        <v>13971.66</v>
      </c>
      <c r="H28" s="3">
        <f>IF(ISERR(LN(Table2725[[#This Row],[Close]]/E27)),"-",LN(Table2725[[#This Row],[Close]]/E27))</f>
        <v>-2.0548327965133673E-3</v>
      </c>
    </row>
    <row r="29" spans="1:8" x14ac:dyDescent="0.3">
      <c r="A29" s="2">
        <v>43139</v>
      </c>
      <c r="B29" s="1">
        <v>10518.5</v>
      </c>
      <c r="C29" s="1">
        <v>10637.8</v>
      </c>
      <c r="D29" s="1">
        <v>10479.549999999999</v>
      </c>
      <c r="E29" s="1">
        <v>10576.85</v>
      </c>
      <c r="F29" s="1">
        <v>239407938</v>
      </c>
      <c r="G29" s="1">
        <v>12569.23</v>
      </c>
      <c r="H29" s="3">
        <f>IF(ISERR(LN(Table2725[[#This Row],[Close]]/E28)),"-",LN(Table2725[[#This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IF(ISERR(LN(Table2725[[#This Row],[Close]]/E29)),"-",LN(Table2725[[#This Row],[Close]]/E29))</f>
        <v>-1.1592100061916256E-2</v>
      </c>
    </row>
    <row r="31" spans="1:8" x14ac:dyDescent="0.3">
      <c r="A31" s="2">
        <v>43143</v>
      </c>
      <c r="B31" s="1">
        <v>10518.2</v>
      </c>
      <c r="C31" s="1">
        <v>10555.5</v>
      </c>
      <c r="D31" s="1">
        <v>10485.4</v>
      </c>
      <c r="E31" s="1">
        <v>10539.75</v>
      </c>
      <c r="F31" s="1">
        <v>224114801</v>
      </c>
      <c r="G31" s="1">
        <v>11133.78</v>
      </c>
      <c r="H31" s="3">
        <f>IF(ISERR(LN(Table2725[[#This Row],[Close]]/E30)),"-",LN(Table2725[[#This Row],[Close]]/E30))</f>
        <v>8.0782731984308572E-3</v>
      </c>
    </row>
    <row r="32" spans="1:8" x14ac:dyDescent="0.3">
      <c r="A32" s="2">
        <v>43145</v>
      </c>
      <c r="B32" s="1">
        <v>10585.75</v>
      </c>
      <c r="C32" s="1">
        <v>10590.55</v>
      </c>
      <c r="D32" s="1">
        <v>10456.65</v>
      </c>
      <c r="E32" s="1">
        <v>10500.9</v>
      </c>
      <c r="F32" s="1">
        <v>236329440</v>
      </c>
      <c r="G32" s="1">
        <v>12188.94</v>
      </c>
      <c r="H32" s="3">
        <f>IF(ISERR(LN(Table2725[[#This Row],[Close]]/E31)),"-",LN(Table2725[[#This Row],[Close]]/E31))</f>
        <v>-3.6928558908946208E-3</v>
      </c>
    </row>
    <row r="33" spans="1:8" x14ac:dyDescent="0.3">
      <c r="A33" s="2">
        <v>43146</v>
      </c>
      <c r="B33" s="1">
        <v>10537.9</v>
      </c>
      <c r="C33" s="1">
        <v>10618.1</v>
      </c>
      <c r="D33" s="1">
        <v>10511.05</v>
      </c>
      <c r="E33" s="1">
        <v>10545.5</v>
      </c>
      <c r="F33" s="1">
        <v>217090245</v>
      </c>
      <c r="G33" s="1">
        <v>11035.38</v>
      </c>
      <c r="H33" s="3">
        <f>IF(ISERR(LN(Table2725[[#This Row],[Close]]/E32)),"-",LN(Table2725[[#This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IF(ISERR(LN(Table2725[[#This Row],[Close]]/E33)),"-",LN(Table2725[[#This Row],[Close]]/E33))</f>
        <v>-8.877178756436177E-3</v>
      </c>
    </row>
    <row r="35" spans="1:8" x14ac:dyDescent="0.3">
      <c r="A35" s="2">
        <v>43150</v>
      </c>
      <c r="B35" s="1">
        <v>10488.9</v>
      </c>
      <c r="C35" s="1">
        <v>10489.35</v>
      </c>
      <c r="D35" s="1">
        <v>10302.75</v>
      </c>
      <c r="E35" s="1">
        <v>10378.4</v>
      </c>
      <c r="F35" s="1">
        <v>193087737</v>
      </c>
      <c r="G35" s="1">
        <v>9871.36</v>
      </c>
      <c r="H35" s="3">
        <f>IF(ISERR(LN(Table2725[[#This Row],[Close]]/E34)),"-",LN(Table2725[[#This Row],[Close]]/E34))</f>
        <v>-7.0953266124304595E-3</v>
      </c>
    </row>
    <row r="36" spans="1:8" x14ac:dyDescent="0.3">
      <c r="A36" s="2">
        <v>43151</v>
      </c>
      <c r="B36" s="1">
        <v>10391</v>
      </c>
      <c r="C36" s="1">
        <v>10429.35</v>
      </c>
      <c r="D36" s="1">
        <v>10347.65</v>
      </c>
      <c r="E36" s="1">
        <v>10360.4</v>
      </c>
      <c r="F36" s="1">
        <v>193464871</v>
      </c>
      <c r="G36" s="1">
        <v>9619.9500000000007</v>
      </c>
      <c r="H36" s="3">
        <f>IF(ISERR(LN(Table2725[[#This Row],[Close]]/E35)),"-",LN(Table2725[[#This Row],[Close]]/E35))</f>
        <v>-1.7358771500669238E-3</v>
      </c>
    </row>
    <row r="37" spans="1:8" x14ac:dyDescent="0.3">
      <c r="A37" s="2">
        <v>43152</v>
      </c>
      <c r="B37" s="1">
        <v>10426</v>
      </c>
      <c r="C37" s="1">
        <v>10426.1</v>
      </c>
      <c r="D37" s="1">
        <v>10349.6</v>
      </c>
      <c r="E37" s="1">
        <v>10397.450000000001</v>
      </c>
      <c r="F37" s="1">
        <v>241331542</v>
      </c>
      <c r="G37" s="1">
        <v>12996.36</v>
      </c>
      <c r="H37" s="3">
        <f>IF(ISERR(LN(Table2725[[#This Row],[Close]]/E36)),"-",LN(Table2725[[#This Row],[Close]]/E36))</f>
        <v>3.569737650487671E-3</v>
      </c>
    </row>
    <row r="38" spans="1:8" x14ac:dyDescent="0.3">
      <c r="A38" s="2">
        <v>43153</v>
      </c>
      <c r="B38" s="1">
        <v>10354.35</v>
      </c>
      <c r="C38" s="1">
        <v>10397.549999999999</v>
      </c>
      <c r="D38" s="1">
        <v>10340.65</v>
      </c>
      <c r="E38" s="1">
        <v>10382.700000000001</v>
      </c>
      <c r="F38" s="1">
        <v>323259078</v>
      </c>
      <c r="G38" s="1">
        <v>17711.46</v>
      </c>
      <c r="H38" s="3">
        <f>IF(ISERR(LN(Table2725[[#This Row],[Close]]/E37)),"-",LN(Table2725[[#This Row],[Close]]/E37))</f>
        <v>-1.4196242546064732E-3</v>
      </c>
    </row>
    <row r="39" spans="1:8" x14ac:dyDescent="0.3">
      <c r="A39" s="2">
        <v>43154</v>
      </c>
      <c r="B39" s="1">
        <v>10408.1</v>
      </c>
      <c r="C39" s="1">
        <v>10499.1</v>
      </c>
      <c r="D39" s="1">
        <v>10396.65</v>
      </c>
      <c r="E39" s="1">
        <v>10491.05</v>
      </c>
      <c r="F39" s="1">
        <v>217134363</v>
      </c>
      <c r="G39" s="1">
        <v>12704.32</v>
      </c>
      <c r="H39" s="3">
        <f>IF(ISERR(LN(Table2725[[#This Row],[Close]]/E38)),"-",LN(Table2725[[#This Row],[Close]]/E38))</f>
        <v>1.0381553207407197E-2</v>
      </c>
    </row>
    <row r="40" spans="1:8" x14ac:dyDescent="0.3">
      <c r="A40" s="2">
        <v>43157</v>
      </c>
      <c r="B40" s="1">
        <v>10526.55</v>
      </c>
      <c r="C40" s="1">
        <v>10592.95</v>
      </c>
      <c r="D40" s="1">
        <v>10520.2</v>
      </c>
      <c r="E40" s="1">
        <v>10582.6</v>
      </c>
      <c r="F40" s="1">
        <v>177238616</v>
      </c>
      <c r="G40" s="1">
        <v>10274.89</v>
      </c>
      <c r="H40" s="3">
        <f>IF(ISERR(LN(Table2725[[#This Row],[Close]]/E39)),"-",LN(Table2725[[#This Row],[Close]]/E39))</f>
        <v>8.6886302033653117E-3</v>
      </c>
    </row>
    <row r="41" spans="1:8" x14ac:dyDescent="0.3">
      <c r="A41" s="2">
        <v>43158</v>
      </c>
      <c r="B41" s="1">
        <v>10615.2</v>
      </c>
      <c r="C41" s="1">
        <v>10631.65</v>
      </c>
      <c r="D41" s="1">
        <v>10537.25</v>
      </c>
      <c r="E41" s="1">
        <v>10554.3</v>
      </c>
      <c r="F41" s="1">
        <v>193250158</v>
      </c>
      <c r="G41" s="1">
        <v>10276.42</v>
      </c>
      <c r="H41" s="3">
        <f>IF(ISERR(LN(Table2725[[#This Row],[Close]]/E40)),"-",LN(Table2725[[#This Row],[Close]]/E40))</f>
        <v>-2.677783110151532E-3</v>
      </c>
    </row>
    <row r="42" spans="1:8" x14ac:dyDescent="0.3">
      <c r="A42" s="2">
        <v>43159</v>
      </c>
      <c r="B42" s="1">
        <v>10488.95</v>
      </c>
      <c r="C42" s="1">
        <v>10535.5</v>
      </c>
      <c r="D42" s="1">
        <v>10461.549999999999</v>
      </c>
      <c r="E42" s="1">
        <v>10492.85</v>
      </c>
      <c r="F42" s="1">
        <v>294794221</v>
      </c>
      <c r="G42" s="1">
        <v>16299.11</v>
      </c>
      <c r="H42" s="3">
        <f>IF(ISERR(LN(Table2725[[#This Row],[Close]]/E41)),"-",LN(Table2725[[#This Row],[Close]]/E41))</f>
        <v>-5.8392869919537968E-3</v>
      </c>
    </row>
    <row r="43" spans="1:8" x14ac:dyDescent="0.3">
      <c r="A43" s="2">
        <v>43160</v>
      </c>
      <c r="B43" s="1">
        <v>10479.950000000001</v>
      </c>
      <c r="C43" s="1">
        <v>10525.5</v>
      </c>
      <c r="D43" s="1">
        <v>10447.15</v>
      </c>
      <c r="E43" s="1">
        <v>10458.35</v>
      </c>
      <c r="F43" s="1">
        <v>181378504</v>
      </c>
      <c r="G43" s="1">
        <v>10179.48</v>
      </c>
      <c r="H43" s="3">
        <f>IF(ISERR(LN(Table2725[[#This Row],[Close]]/E42)),"-",LN(Table2725[[#This Row],[Close]]/E42))</f>
        <v>-3.2933704210808511E-3</v>
      </c>
    </row>
    <row r="44" spans="1:8" x14ac:dyDescent="0.3">
      <c r="A44" s="2">
        <v>43164</v>
      </c>
      <c r="B44" s="1">
        <v>10428.299999999999</v>
      </c>
      <c r="C44" s="1">
        <v>10428.700000000001</v>
      </c>
      <c r="D44" s="1">
        <v>10323.9</v>
      </c>
      <c r="E44" s="1">
        <v>10358.85</v>
      </c>
      <c r="F44" s="1">
        <v>199975720</v>
      </c>
      <c r="G44" s="1">
        <v>10673.92</v>
      </c>
      <c r="H44" s="3">
        <f>IF(ISERR(LN(Table2725[[#This Row],[Close]]/E43)),"-",LN(Table2725[[#This Row],[Close]]/E43))</f>
        <v>-9.559475599117866E-3</v>
      </c>
    </row>
    <row r="45" spans="1:8" x14ac:dyDescent="0.3">
      <c r="A45" s="2">
        <v>43165</v>
      </c>
      <c r="B45" s="1">
        <v>10420.5</v>
      </c>
      <c r="C45" s="1">
        <v>10441.35</v>
      </c>
      <c r="D45" s="1">
        <v>10215.9</v>
      </c>
      <c r="E45" s="1">
        <v>10249.25</v>
      </c>
      <c r="F45" s="1">
        <v>229782297</v>
      </c>
      <c r="G45" s="1">
        <v>12143.95</v>
      </c>
      <c r="H45" s="3">
        <f>IF(ISERR(LN(Table2725[[#This Row],[Close]]/E44)),"-",LN(Table2725[[#This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IF(ISERR(LN(Table2725[[#This Row],[Close]]/E45)),"-",LN(Table2725[[#This Row],[Close]]/E45))</f>
        <v>-9.3171191731129289E-3</v>
      </c>
    </row>
    <row r="47" spans="1:8" x14ac:dyDescent="0.3">
      <c r="A47" s="2">
        <v>43167</v>
      </c>
      <c r="B47" s="1">
        <v>10216.25</v>
      </c>
      <c r="C47" s="1">
        <v>10270.35</v>
      </c>
      <c r="D47" s="1">
        <v>10146.4</v>
      </c>
      <c r="E47" s="1">
        <v>10242.65</v>
      </c>
      <c r="F47" s="1">
        <v>233377712</v>
      </c>
      <c r="G47" s="1">
        <v>11479.51</v>
      </c>
      <c r="H47" s="3">
        <f>IF(ISERR(LN(Table2725[[#This Row],[Close]]/E46)),"-",LN(Table2725[[#This Row],[Close]]/E46))</f>
        <v>8.6729621912598857E-3</v>
      </c>
    </row>
    <row r="48" spans="1:8" x14ac:dyDescent="0.3">
      <c r="A48" s="2">
        <v>43168</v>
      </c>
      <c r="B48" s="1">
        <v>10271.299999999999</v>
      </c>
      <c r="C48" s="1">
        <v>10296.700000000001</v>
      </c>
      <c r="D48" s="1">
        <v>10211.9</v>
      </c>
      <c r="E48" s="1">
        <v>10226.85</v>
      </c>
      <c r="F48" s="1">
        <v>192333334</v>
      </c>
      <c r="G48" s="1">
        <v>9874.81</v>
      </c>
      <c r="H48" s="3">
        <f>IF(ISERR(LN(Table2725[[#This Row],[Close]]/E47)),"-",LN(Table2725[[#This Row],[Close]]/E47))</f>
        <v>-1.5437605352231351E-3</v>
      </c>
    </row>
    <row r="49" spans="1:8" x14ac:dyDescent="0.3">
      <c r="A49" s="2">
        <v>43171</v>
      </c>
      <c r="B49" s="1">
        <v>10301.6</v>
      </c>
      <c r="C49" s="1">
        <v>10433.65</v>
      </c>
      <c r="D49" s="1">
        <v>10295.450000000001</v>
      </c>
      <c r="E49" s="1">
        <v>10421.4</v>
      </c>
      <c r="F49" s="1">
        <v>223135459</v>
      </c>
      <c r="G49" s="1">
        <v>10968.95</v>
      </c>
      <c r="H49" s="3">
        <f>IF(ISERR(LN(Table2725[[#This Row],[Close]]/E48)),"-",LN(Table2725[[#This Row],[Close]]/E48))</f>
        <v>1.884476964735966E-2</v>
      </c>
    </row>
    <row r="50" spans="1:8" x14ac:dyDescent="0.3">
      <c r="A50" s="2">
        <v>43172</v>
      </c>
      <c r="B50" s="1">
        <v>10389.5</v>
      </c>
      <c r="C50" s="1">
        <v>10478.6</v>
      </c>
      <c r="D50" s="1">
        <v>10377.85</v>
      </c>
      <c r="E50" s="1">
        <v>10426.85</v>
      </c>
      <c r="F50" s="1">
        <v>274852794</v>
      </c>
      <c r="G50" s="1">
        <v>23965.25</v>
      </c>
      <c r="H50" s="3">
        <f>IF(ISERR(LN(Table2725[[#This Row],[Close]]/E49)),"-",LN(Table2725[[#This Row],[Close]]/E49))</f>
        <v>5.228256687392662E-4</v>
      </c>
    </row>
    <row r="51" spans="1:8" x14ac:dyDescent="0.3">
      <c r="A51" s="2">
        <v>43173</v>
      </c>
      <c r="B51" s="1">
        <v>10393.049999999999</v>
      </c>
      <c r="C51" s="1">
        <v>10420.35</v>
      </c>
      <c r="D51" s="1">
        <v>10336.299999999999</v>
      </c>
      <c r="E51" s="1">
        <v>10410.9</v>
      </c>
      <c r="F51" s="1">
        <v>186991169</v>
      </c>
      <c r="G51" s="1">
        <v>9564.68</v>
      </c>
      <c r="H51" s="3">
        <f>IF(ISERR(LN(Table2725[[#This Row],[Close]]/E50)),"-",LN(Table2725[[#This Row],[Close]]/E50))</f>
        <v>-1.5308757533812772E-3</v>
      </c>
    </row>
    <row r="52" spans="1:8" x14ac:dyDescent="0.3">
      <c r="A52" s="2">
        <v>43174</v>
      </c>
      <c r="B52" s="1">
        <v>10405.450000000001</v>
      </c>
      <c r="C52" s="1">
        <v>10420</v>
      </c>
      <c r="D52" s="1">
        <v>10346.200000000001</v>
      </c>
      <c r="E52" s="1">
        <v>10360.15</v>
      </c>
      <c r="F52" s="1">
        <v>179308593</v>
      </c>
      <c r="G52" s="1">
        <v>8588.01</v>
      </c>
      <c r="H52" s="3">
        <f>IF(ISERR(LN(Table2725[[#This Row],[Close]]/E51)),"-",LN(Table2725[[#This Row],[Close]]/E51))</f>
        <v>-4.8866187302434253E-3</v>
      </c>
    </row>
    <row r="53" spans="1:8" x14ac:dyDescent="0.3">
      <c r="A53" s="2">
        <v>43175</v>
      </c>
      <c r="B53" s="1">
        <v>10345.15</v>
      </c>
      <c r="C53" s="1">
        <v>10346.299999999999</v>
      </c>
      <c r="D53" s="1">
        <v>10180.25</v>
      </c>
      <c r="E53" s="1">
        <v>10195.15</v>
      </c>
      <c r="F53" s="1">
        <v>338702439</v>
      </c>
      <c r="G53" s="1">
        <v>18811.97</v>
      </c>
      <c r="H53" s="3">
        <f>IF(ISERR(LN(Table2725[[#This Row],[Close]]/E52)),"-",LN(Table2725[[#This Row],[Close]]/E52))</f>
        <v>-1.6054598478163293E-2</v>
      </c>
    </row>
    <row r="54" spans="1:8" x14ac:dyDescent="0.3">
      <c r="A54" s="2">
        <v>43178</v>
      </c>
      <c r="B54" s="1">
        <v>10215.35</v>
      </c>
      <c r="C54" s="1">
        <v>10224.549999999999</v>
      </c>
      <c r="D54" s="1">
        <v>10075.299999999999</v>
      </c>
      <c r="E54" s="1">
        <v>10094.25</v>
      </c>
      <c r="F54" s="1">
        <v>216670033</v>
      </c>
      <c r="G54" s="1">
        <v>11111.43</v>
      </c>
      <c r="H54" s="3">
        <f>IF(ISERR(LN(Table2725[[#This Row],[Close]]/E53)),"-",LN(Table2725[[#This Row],[Close]]/E53))</f>
        <v>-9.9461622130384876E-3</v>
      </c>
    </row>
    <row r="55" spans="1:8" x14ac:dyDescent="0.3">
      <c r="A55" s="2">
        <v>43179</v>
      </c>
      <c r="B55" s="1">
        <v>10051.549999999999</v>
      </c>
      <c r="C55" s="1">
        <v>10155.65</v>
      </c>
      <c r="D55" s="1">
        <v>10049.1</v>
      </c>
      <c r="E55" s="1">
        <v>10124.35</v>
      </c>
      <c r="F55" s="1">
        <v>209327593</v>
      </c>
      <c r="G55" s="1">
        <v>10947.12</v>
      </c>
      <c r="H55" s="3">
        <f>IF(ISERR(LN(Table2725[[#This Row],[Close]]/E54)),"-",LN(Table2725[[#This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IF(ISERR(LN(Table2725[[#This Row],[Close]]/E55)),"-",LN(Table2725[[#This Row],[Close]]/E55))</f>
        <v>3.0473997429050059E-3</v>
      </c>
    </row>
    <row r="57" spans="1:8" x14ac:dyDescent="0.3">
      <c r="A57" s="2">
        <v>43181</v>
      </c>
      <c r="B57" s="1">
        <v>10167.5</v>
      </c>
      <c r="C57" s="1">
        <v>10207.85</v>
      </c>
      <c r="D57" s="1">
        <v>10105.4</v>
      </c>
      <c r="E57" s="1">
        <v>10114.75</v>
      </c>
      <c r="F57" s="1">
        <v>237632983</v>
      </c>
      <c r="G57" s="1">
        <v>11558.88</v>
      </c>
      <c r="H57" s="3">
        <f>IF(ISERR(LN(Table2725[[#This Row],[Close]]/E56)),"-",LN(Table2725[[#This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IF(ISERR(LN(Table2725[[#This Row],[Close]]/E57)),"-",LN(Table2725[[#This Row],[Close]]/E57))</f>
        <v>-1.1604680566535094E-2</v>
      </c>
    </row>
    <row r="59" spans="1:8" x14ac:dyDescent="0.3">
      <c r="A59" s="2">
        <v>43185</v>
      </c>
      <c r="B59" s="1">
        <v>9989.15</v>
      </c>
      <c r="C59" s="1">
        <v>10143.5</v>
      </c>
      <c r="D59" s="1">
        <v>9958.5499999999993</v>
      </c>
      <c r="E59" s="1">
        <v>10130.65</v>
      </c>
      <c r="F59" s="1">
        <v>270665332</v>
      </c>
      <c r="G59" s="1">
        <v>12695.47</v>
      </c>
      <c r="H59" s="3">
        <f>IF(ISERR(LN(Table2725[[#This Row],[Close]]/E58)),"-",LN(Table2725[[#This Row],[Close]]/E58))</f>
        <v>1.317540806700627E-2</v>
      </c>
    </row>
    <row r="60" spans="1:8" x14ac:dyDescent="0.3">
      <c r="A60" s="2">
        <v>43186</v>
      </c>
      <c r="B60" s="1">
        <v>10188</v>
      </c>
      <c r="C60" s="1">
        <v>10207.9</v>
      </c>
      <c r="D60" s="1">
        <v>10139.65</v>
      </c>
      <c r="E60" s="1">
        <v>10184.15</v>
      </c>
      <c r="F60" s="1">
        <v>232713976</v>
      </c>
      <c r="G60" s="1">
        <v>11175.79</v>
      </c>
      <c r="H60" s="3">
        <f>IF(ISERR(LN(Table2725[[#This Row],[Close]]/E59)),"-",LN(Table2725[[#This Row],[Close]]/E59))</f>
        <v>5.2671080872007661E-3</v>
      </c>
    </row>
    <row r="61" spans="1:8" x14ac:dyDescent="0.3">
      <c r="A61" s="2">
        <v>43187</v>
      </c>
      <c r="B61" s="1">
        <v>10143.6</v>
      </c>
      <c r="C61" s="1">
        <v>10158.35</v>
      </c>
      <c r="D61" s="1">
        <v>10096.9</v>
      </c>
      <c r="E61" s="1">
        <v>10113.700000000001</v>
      </c>
      <c r="F61" s="1">
        <v>354977198</v>
      </c>
      <c r="G61" s="1">
        <v>18807.48</v>
      </c>
      <c r="H61" s="3">
        <f>IF(ISERR(LN(Table2725[[#This Row],[Close]]/E60)),"-",LN(Table2725[[#This Row],[Close]]/E60))</f>
        <v>-6.9416497702654151E-3</v>
      </c>
    </row>
    <row r="62" spans="1:8" x14ac:dyDescent="0.3">
      <c r="A62" s="2">
        <v>43192</v>
      </c>
      <c r="B62" s="1">
        <v>10151.65</v>
      </c>
      <c r="C62" s="1">
        <v>10220.1</v>
      </c>
      <c r="D62" s="1">
        <v>10127.75</v>
      </c>
      <c r="E62" s="1">
        <v>10211.799999999999</v>
      </c>
      <c r="F62" s="1">
        <v>223135459</v>
      </c>
      <c r="G62" s="1">
        <v>10968.95</v>
      </c>
      <c r="H62" s="3">
        <f>IF(ISERR(LN(Table2725[[#This Row],[Close]]/E61)),"-",LN(Table2725[[#This Row],[Close]]/E61))</f>
        <v>9.6529740222437918E-3</v>
      </c>
    </row>
    <row r="63" spans="1:8" x14ac:dyDescent="0.3">
      <c r="A63" s="2">
        <v>43193</v>
      </c>
      <c r="B63" s="1">
        <v>10186.85</v>
      </c>
      <c r="C63" s="1">
        <v>10255.35</v>
      </c>
      <c r="D63" s="1">
        <v>10171.049999999999</v>
      </c>
      <c r="E63" s="1">
        <v>10245</v>
      </c>
      <c r="F63" s="1">
        <v>211652029</v>
      </c>
      <c r="G63" s="1">
        <v>10167.120000000001</v>
      </c>
      <c r="H63" s="3">
        <f>IF(ISERR(LN(Table2725[[#This Row],[Close]]/E62)),"-",LN(Table2725[[#This Row],[Close]]/E62))</f>
        <v>3.2458673056040936E-3</v>
      </c>
    </row>
    <row r="64" spans="1:8" x14ac:dyDescent="0.3">
      <c r="A64" s="2">
        <v>43194</v>
      </c>
      <c r="B64" s="1">
        <v>10274.6</v>
      </c>
      <c r="C64" s="1">
        <v>10279.85</v>
      </c>
      <c r="D64" s="1">
        <v>10111.299999999999</v>
      </c>
      <c r="E64" s="1">
        <v>10128.4</v>
      </c>
      <c r="F64" s="1">
        <v>238182921</v>
      </c>
      <c r="G64" s="1">
        <v>11861.79</v>
      </c>
      <c r="H64" s="3">
        <f>IF(ISERR(LN(Table2725[[#This Row],[Close]]/E63)),"-",LN(Table2725[[#This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IF(ISERR(LN(Table2725[[#This Row],[Close]]/E64)),"-",LN(Table2725[[#This Row],[Close]]/E64))</f>
        <v>1.9239307493896241E-2</v>
      </c>
    </row>
    <row r="66" spans="1:8" x14ac:dyDescent="0.3">
      <c r="A66" s="2">
        <v>43196</v>
      </c>
      <c r="B66" s="1">
        <v>10322.75</v>
      </c>
      <c r="C66" s="1">
        <v>10350.450000000001</v>
      </c>
      <c r="D66" s="1">
        <v>10290.85</v>
      </c>
      <c r="E66" s="1">
        <v>10331.6</v>
      </c>
      <c r="F66" s="1">
        <v>206355691</v>
      </c>
      <c r="G66" s="1">
        <v>10131.74</v>
      </c>
      <c r="H66" s="3">
        <f>IF(ISERR(LN(Table2725[[#This Row],[Close]]/E65)),"-",LN(Table2725[[#This Row],[Close]]/E65))</f>
        <v>6.2449322469616732E-4</v>
      </c>
    </row>
    <row r="67" spans="1:8" x14ac:dyDescent="0.3">
      <c r="A67" s="2">
        <v>43199</v>
      </c>
      <c r="B67" s="1">
        <v>10333.700000000001</v>
      </c>
      <c r="C67" s="1">
        <v>10397.700000000001</v>
      </c>
      <c r="D67" s="1">
        <v>10328.5</v>
      </c>
      <c r="E67" s="1">
        <v>10379.35</v>
      </c>
      <c r="F67" s="1">
        <v>228512954</v>
      </c>
      <c r="G67" s="1">
        <v>10714.13</v>
      </c>
      <c r="H67" s="3">
        <f>IF(ISERR(LN(Table2725[[#This Row],[Close]]/E66)),"-",LN(Table2725[[#This Row],[Close]]/E66))</f>
        <v>4.6110955418090394E-3</v>
      </c>
    </row>
    <row r="68" spans="1:8" x14ac:dyDescent="0.3">
      <c r="A68" s="2">
        <v>43200</v>
      </c>
      <c r="B68" s="1">
        <v>10412.9</v>
      </c>
      <c r="C68" s="1">
        <v>10424.85</v>
      </c>
      <c r="D68" s="1">
        <v>10381.5</v>
      </c>
      <c r="E68" s="1">
        <v>10402.25</v>
      </c>
      <c r="F68" s="1">
        <v>259523888</v>
      </c>
      <c r="G68" s="1">
        <v>11905.12</v>
      </c>
      <c r="H68" s="3">
        <f>IF(ISERR(LN(Table2725[[#This Row],[Close]]/E67)),"-",LN(Table2725[[#This Row],[Close]]/E67))</f>
        <v>2.2038735486090344E-3</v>
      </c>
    </row>
    <row r="69" spans="1:8" x14ac:dyDescent="0.3">
      <c r="A69" s="2">
        <v>43201</v>
      </c>
      <c r="B69" s="1">
        <v>10428.15</v>
      </c>
      <c r="C69" s="1">
        <v>10428.15</v>
      </c>
      <c r="D69" s="1">
        <v>10355.6</v>
      </c>
      <c r="E69" s="1">
        <v>10417.15</v>
      </c>
      <c r="F69" s="1">
        <v>258077363</v>
      </c>
      <c r="G69" s="1">
        <v>11790.58</v>
      </c>
      <c r="H69" s="3">
        <f>IF(ISERR(LN(Table2725[[#This Row],[Close]]/E68)),"-",LN(Table2725[[#This Row],[Close]]/E68))</f>
        <v>1.4313575361352732E-3</v>
      </c>
    </row>
    <row r="70" spans="1:8" x14ac:dyDescent="0.3">
      <c r="A70" s="2">
        <v>43202</v>
      </c>
      <c r="B70" s="1">
        <v>10410.65</v>
      </c>
      <c r="C70" s="1">
        <v>10469.9</v>
      </c>
      <c r="D70" s="1">
        <v>10395.25</v>
      </c>
      <c r="E70" s="1">
        <v>10458.65</v>
      </c>
      <c r="F70" s="1">
        <v>246027888</v>
      </c>
      <c r="G70" s="1">
        <v>12249.66</v>
      </c>
      <c r="H70" s="3">
        <f>IF(ISERR(LN(Table2725[[#This Row],[Close]]/E69)),"-",LN(Table2725[[#This Row],[Close]]/E69))</f>
        <v>3.9759007720501531E-3</v>
      </c>
    </row>
    <row r="71" spans="1:8" x14ac:dyDescent="0.3">
      <c r="A71" s="2">
        <v>43203</v>
      </c>
      <c r="B71" s="1">
        <v>10495.3</v>
      </c>
      <c r="C71" s="1">
        <v>10519.9</v>
      </c>
      <c r="D71" s="1">
        <v>10451.450000000001</v>
      </c>
      <c r="E71" s="1">
        <v>10480.6</v>
      </c>
      <c r="F71" s="1">
        <v>219724716</v>
      </c>
      <c r="G71" s="1">
        <v>12354.55</v>
      </c>
      <c r="H71" s="3">
        <f>IF(ISERR(LN(Table2725[[#This Row],[Close]]/E70)),"-",LN(Table2725[[#This Row],[Close]]/E70))</f>
        <v>2.0965419525609827E-3</v>
      </c>
    </row>
    <row r="72" spans="1:8" x14ac:dyDescent="0.3">
      <c r="A72" s="2">
        <v>43206</v>
      </c>
      <c r="B72" s="1">
        <v>10398.299999999999</v>
      </c>
      <c r="C72" s="1">
        <v>10540.15</v>
      </c>
      <c r="D72" s="1">
        <v>10396.35</v>
      </c>
      <c r="E72" s="1">
        <v>10528.35</v>
      </c>
      <c r="F72" s="1">
        <v>200950876</v>
      </c>
      <c r="G72" s="1">
        <v>11242.05</v>
      </c>
      <c r="H72" s="3">
        <f>IF(ISERR(LN(Table2725[[#This Row],[Close]]/E71)),"-",LN(Table2725[[#This Row],[Close]]/E71))</f>
        <v>4.5456895487553045E-3</v>
      </c>
    </row>
    <row r="73" spans="1:8" x14ac:dyDescent="0.3">
      <c r="A73" s="2">
        <v>43207</v>
      </c>
      <c r="B73" s="1">
        <v>10557.3</v>
      </c>
      <c r="C73" s="1">
        <v>10560.45</v>
      </c>
      <c r="D73" s="1">
        <v>10495.65</v>
      </c>
      <c r="E73" s="1">
        <v>10548.7</v>
      </c>
      <c r="F73" s="1">
        <v>212449535</v>
      </c>
      <c r="G73" s="1">
        <v>10501.71</v>
      </c>
      <c r="H73" s="3">
        <f>IF(ISERR(LN(Table2725[[#This Row],[Close]]/E72)),"-",LN(Table2725[[#This Row],[Close]]/E72))</f>
        <v>1.9310108694935376E-3</v>
      </c>
    </row>
    <row r="74" spans="1:8" x14ac:dyDescent="0.3">
      <c r="A74" s="2">
        <v>43208</v>
      </c>
      <c r="B74" s="1">
        <v>10578.9</v>
      </c>
      <c r="C74" s="1">
        <v>10594.2</v>
      </c>
      <c r="D74" s="1">
        <v>10509.7</v>
      </c>
      <c r="E74" s="1">
        <v>10526.2</v>
      </c>
      <c r="F74" s="1">
        <v>211823044</v>
      </c>
      <c r="G74" s="1">
        <v>9888.65</v>
      </c>
      <c r="H74" s="3">
        <f>IF(ISERR(LN(Table2725[[#This Row],[Close]]/E73)),"-",LN(Table2725[[#This Row],[Close]]/E73))</f>
        <v>-2.1352422596178809E-3</v>
      </c>
    </row>
    <row r="75" spans="1:8" x14ac:dyDescent="0.3">
      <c r="A75" s="2">
        <v>43209</v>
      </c>
      <c r="B75" s="1">
        <v>10563.65</v>
      </c>
      <c r="C75" s="1">
        <v>10572.2</v>
      </c>
      <c r="D75" s="1">
        <v>10546.2</v>
      </c>
      <c r="E75" s="1">
        <v>10565.3</v>
      </c>
      <c r="F75" s="1">
        <v>270740891</v>
      </c>
      <c r="G75" s="1">
        <v>12559.11</v>
      </c>
      <c r="H75" s="3">
        <f>IF(ISERR(LN(Table2725[[#This Row],[Close]]/E74)),"-",LN(Table2725[[#This Row],[Close]]/E74))</f>
        <v>3.7076589897762787E-3</v>
      </c>
    </row>
    <row r="76" spans="1:8" x14ac:dyDescent="0.3">
      <c r="A76" s="2">
        <v>43210</v>
      </c>
      <c r="B76" s="1">
        <v>10560.35</v>
      </c>
      <c r="C76" s="1">
        <v>10582.35</v>
      </c>
      <c r="D76" s="1">
        <v>10527.45</v>
      </c>
      <c r="E76" s="1">
        <v>10564.05</v>
      </c>
      <c r="F76" s="1">
        <v>252227268</v>
      </c>
      <c r="G76" s="1">
        <v>15372.66</v>
      </c>
      <c r="H76" s="3">
        <f>IF(ISERR(LN(Table2725[[#This Row],[Close]]/E75)),"-",LN(Table2725[[#This Row],[Close]]/E75))</f>
        <v>-1.1831883152662677E-4</v>
      </c>
    </row>
    <row r="77" spans="1:8" x14ac:dyDescent="0.3">
      <c r="A77" s="2">
        <v>43213</v>
      </c>
      <c r="B77" s="1">
        <v>10592.8</v>
      </c>
      <c r="C77" s="1">
        <v>10638.35</v>
      </c>
      <c r="D77" s="1">
        <v>10514.95</v>
      </c>
      <c r="E77" s="1">
        <v>10584.7</v>
      </c>
      <c r="F77" s="1">
        <v>200203196</v>
      </c>
      <c r="G77" s="1">
        <v>13642.67</v>
      </c>
      <c r="H77" s="3">
        <f>IF(ISERR(LN(Table2725[[#This Row],[Close]]/E76)),"-",LN(Table2725[[#This Row],[Close]]/E76))</f>
        <v>1.9528347124542745E-3</v>
      </c>
    </row>
    <row r="78" spans="1:8" x14ac:dyDescent="0.3">
      <c r="A78" s="2">
        <v>43214</v>
      </c>
      <c r="B78" s="1">
        <v>10578.1</v>
      </c>
      <c r="C78" s="1">
        <v>10636.8</v>
      </c>
      <c r="D78" s="1">
        <v>10569</v>
      </c>
      <c r="E78" s="1">
        <v>10614.35</v>
      </c>
      <c r="F78" s="1">
        <v>225972673</v>
      </c>
      <c r="G78" s="1">
        <v>12281.53</v>
      </c>
      <c r="H78" s="3">
        <f>IF(ISERR(LN(Table2725[[#This Row],[Close]]/E77)),"-",LN(Table2725[[#This Row],[Close]]/E77))</f>
        <v>2.7972969858506736E-3</v>
      </c>
    </row>
    <row r="79" spans="1:8" x14ac:dyDescent="0.3">
      <c r="A79" s="2">
        <v>43215</v>
      </c>
      <c r="B79" s="1">
        <v>10612.4</v>
      </c>
      <c r="C79" s="1">
        <v>10612.6</v>
      </c>
      <c r="D79" s="1">
        <v>10536.45</v>
      </c>
      <c r="E79" s="1">
        <v>10570.55</v>
      </c>
      <c r="F79" s="1">
        <v>195129613</v>
      </c>
      <c r="G79" s="1">
        <v>11125.11</v>
      </c>
      <c r="H79" s="3">
        <f>IF(ISERR(LN(Table2725[[#This Row],[Close]]/E78)),"-",LN(Table2725[[#This Row],[Close]]/E78))</f>
        <v>-4.1350265905722629E-3</v>
      </c>
    </row>
    <row r="80" spans="1:8" x14ac:dyDescent="0.3">
      <c r="A80" s="2">
        <v>43216</v>
      </c>
      <c r="B80" s="1">
        <v>10586.5</v>
      </c>
      <c r="C80" s="1">
        <v>10628.4</v>
      </c>
      <c r="D80" s="1">
        <v>10559.65</v>
      </c>
      <c r="E80" s="1">
        <v>10617.8</v>
      </c>
      <c r="F80" s="1">
        <v>345536167</v>
      </c>
      <c r="G80" s="1">
        <v>19200.41</v>
      </c>
      <c r="H80" s="3">
        <f>IF(ISERR(LN(Table2725[[#This Row],[Close]]/E79)),"-",LN(Table2725[[#This Row],[Close]]/E79))</f>
        <v>4.4600054580314101E-3</v>
      </c>
    </row>
    <row r="81" spans="1:8" x14ac:dyDescent="0.3">
      <c r="A81" s="2">
        <v>43217</v>
      </c>
      <c r="B81" s="1">
        <v>10651.65</v>
      </c>
      <c r="C81" s="1">
        <v>10719.8</v>
      </c>
      <c r="D81" s="1">
        <v>10647.55</v>
      </c>
      <c r="E81" s="1">
        <v>10692.3</v>
      </c>
      <c r="F81" s="1">
        <v>306671172</v>
      </c>
      <c r="G81" s="1">
        <v>16886.89</v>
      </c>
      <c r="H81" s="3">
        <f>IF(ISERR(LN(Table2725[[#This Row],[Close]]/E80)),"-",LN(Table2725[[#This Row],[Close]]/E80))</f>
        <v>6.9920181993261129E-3</v>
      </c>
    </row>
    <row r="82" spans="1:8" x14ac:dyDescent="0.3">
      <c r="A82" s="2">
        <v>43220</v>
      </c>
      <c r="B82" s="1">
        <v>10705.75</v>
      </c>
      <c r="C82" s="1">
        <v>10759</v>
      </c>
      <c r="D82" s="1">
        <v>10704.6</v>
      </c>
      <c r="E82" s="1">
        <v>10739.35</v>
      </c>
      <c r="F82" s="1">
        <v>179163468</v>
      </c>
      <c r="G82" s="1">
        <v>10412.57</v>
      </c>
      <c r="H82" s="3">
        <f>IF(ISERR(LN(Table2725[[#This Row],[Close]]/E81)),"-",LN(Table2725[[#This Row],[Close]]/E81))</f>
        <v>4.3907095895181257E-3</v>
      </c>
    </row>
    <row r="83" spans="1:8" x14ac:dyDescent="0.3">
      <c r="A83" s="2">
        <v>43222</v>
      </c>
      <c r="B83" s="1">
        <v>10783.85</v>
      </c>
      <c r="C83" s="1">
        <v>10784.65</v>
      </c>
      <c r="D83" s="1">
        <v>10689.8</v>
      </c>
      <c r="E83" s="1">
        <v>10718.05</v>
      </c>
      <c r="F83" s="1">
        <v>236757172</v>
      </c>
      <c r="G83" s="1">
        <v>14820.58</v>
      </c>
      <c r="H83" s="3">
        <f>IF(ISERR(LN(Table2725[[#This Row],[Close]]/E82)),"-",LN(Table2725[[#This Row],[Close]]/E82))</f>
        <v>-1.9853297227271902E-3</v>
      </c>
    </row>
    <row r="84" spans="1:8" x14ac:dyDescent="0.3">
      <c r="A84" s="2">
        <v>43223</v>
      </c>
      <c r="B84" s="1">
        <v>10720.15</v>
      </c>
      <c r="C84" s="1">
        <v>10720.6</v>
      </c>
      <c r="D84" s="1">
        <v>10647.45</v>
      </c>
      <c r="E84" s="1">
        <v>10679.65</v>
      </c>
      <c r="F84" s="1">
        <v>190869804</v>
      </c>
      <c r="G84" s="1">
        <v>11018.21</v>
      </c>
      <c r="H84" s="3">
        <f>IF(ISERR(LN(Table2725[[#This Row],[Close]]/E83)),"-",LN(Table2725[[#This Row],[Close]]/E83))</f>
        <v>-3.5891746517569662E-3</v>
      </c>
    </row>
    <row r="85" spans="1:8" x14ac:dyDescent="0.3">
      <c r="A85" s="2">
        <v>43224</v>
      </c>
      <c r="B85" s="1">
        <v>10700.45</v>
      </c>
      <c r="C85" s="1">
        <v>10700.45</v>
      </c>
      <c r="D85" s="1">
        <v>10601.6</v>
      </c>
      <c r="E85" s="1">
        <v>10618.25</v>
      </c>
      <c r="F85" s="1">
        <v>192296041</v>
      </c>
      <c r="G85" s="1">
        <v>9721.56</v>
      </c>
      <c r="H85" s="3">
        <f>IF(ISERR(LN(Table2725[[#This Row],[Close]]/E84)),"-",LN(Table2725[[#This Row],[Close]]/E84))</f>
        <v>-5.7658426514528623E-3</v>
      </c>
    </row>
    <row r="86" spans="1:8" x14ac:dyDescent="0.3">
      <c r="A86" s="2">
        <v>43227</v>
      </c>
      <c r="B86" s="1">
        <v>10653.15</v>
      </c>
      <c r="C86" s="1">
        <v>10725.65</v>
      </c>
      <c r="D86" s="1">
        <v>10635.65</v>
      </c>
      <c r="E86" s="1">
        <v>10715.5</v>
      </c>
      <c r="F86" s="1">
        <v>173620240</v>
      </c>
      <c r="G86" s="1">
        <v>9239.44</v>
      </c>
      <c r="H86" s="3">
        <f>IF(ISERR(LN(Table2725[[#This Row],[Close]]/E85)),"-",LN(Table2725[[#This Row],[Close]]/E85))</f>
        <v>9.1170725845766357E-3</v>
      </c>
    </row>
    <row r="87" spans="1:8" x14ac:dyDescent="0.3">
      <c r="A87" s="2">
        <v>43228</v>
      </c>
      <c r="B87" s="1">
        <v>10757.9</v>
      </c>
      <c r="C87" s="1">
        <v>10758.55</v>
      </c>
      <c r="D87" s="1">
        <v>10689.4</v>
      </c>
      <c r="E87" s="1">
        <v>10717.8</v>
      </c>
      <c r="F87" s="1">
        <v>278118616</v>
      </c>
      <c r="G87" s="1">
        <v>12783.49</v>
      </c>
      <c r="H87" s="3">
        <f>IF(ISERR(LN(Table2725[[#This Row],[Close]]/E86)),"-",LN(Table2725[[#This Row],[Close]]/E86))</f>
        <v>2.1461930816327936E-4</v>
      </c>
    </row>
    <row r="88" spans="1:8" x14ac:dyDescent="0.3">
      <c r="A88" s="2">
        <v>43229</v>
      </c>
      <c r="B88" s="1">
        <v>10693.35</v>
      </c>
      <c r="C88" s="1">
        <v>10766.25</v>
      </c>
      <c r="D88" s="1">
        <v>10689.85</v>
      </c>
      <c r="E88" s="1">
        <v>10741.7</v>
      </c>
      <c r="F88" s="1">
        <v>222115640</v>
      </c>
      <c r="G88" s="1">
        <v>10390.92</v>
      </c>
      <c r="H88" s="3">
        <f>IF(ISERR(LN(Table2725[[#This Row],[Close]]/E87)),"-",LN(Table2725[[#This Row],[Close]]/E87))</f>
        <v>2.2274526323300824E-3</v>
      </c>
    </row>
    <row r="89" spans="1:8" x14ac:dyDescent="0.3">
      <c r="A89" s="2">
        <v>43230</v>
      </c>
      <c r="B89" s="1">
        <v>10779.65</v>
      </c>
      <c r="C89" s="1">
        <v>10785.55</v>
      </c>
      <c r="D89" s="1">
        <v>10705</v>
      </c>
      <c r="E89" s="1">
        <v>10716.55</v>
      </c>
      <c r="F89" s="1">
        <v>197988475</v>
      </c>
      <c r="G89" s="1">
        <v>10526.38</v>
      </c>
      <c r="H89" s="3">
        <f>IF(ISERR(LN(Table2725[[#This Row],[Close]]/E88)),"-",LN(Table2725[[#This Row],[Close]]/E88))</f>
        <v>-2.3440878464996416E-3</v>
      </c>
    </row>
    <row r="90" spans="1:8" x14ac:dyDescent="0.3">
      <c r="A90" s="2">
        <v>43231</v>
      </c>
      <c r="B90" s="1">
        <v>10741.95</v>
      </c>
      <c r="C90" s="1">
        <v>10812.05</v>
      </c>
      <c r="D90" s="1">
        <v>10724.45</v>
      </c>
      <c r="E90" s="1">
        <v>10806.5</v>
      </c>
      <c r="F90" s="1">
        <v>209392114</v>
      </c>
      <c r="G90" s="1">
        <v>10432.43</v>
      </c>
      <c r="H90" s="3">
        <f>IF(ISERR(LN(Table2725[[#This Row],[Close]]/E89)),"-",LN(Table2725[[#This Row],[Close]]/E89))</f>
        <v>8.3585294552487952E-3</v>
      </c>
    </row>
    <row r="91" spans="1:8" x14ac:dyDescent="0.3">
      <c r="A91" s="2">
        <v>43234</v>
      </c>
      <c r="B91" s="1">
        <v>10815.15</v>
      </c>
      <c r="C91" s="1">
        <v>10834.85</v>
      </c>
      <c r="D91" s="1">
        <v>10774.75</v>
      </c>
      <c r="E91" s="1">
        <v>10806.6</v>
      </c>
      <c r="F91" s="1">
        <v>176697512</v>
      </c>
      <c r="G91" s="1">
        <v>9075.44</v>
      </c>
      <c r="H91" s="3">
        <f>IF(ISERR(LN(Table2725[[#This Row],[Close]]/E90)),"-",LN(Table2725[[#This Row],[Close]]/E90))</f>
        <v>9.2536470936592816E-6</v>
      </c>
    </row>
    <row r="92" spans="1:8" x14ac:dyDescent="0.3">
      <c r="A92" s="2">
        <v>43235</v>
      </c>
      <c r="B92" s="1">
        <v>10812.6</v>
      </c>
      <c r="C92" s="1">
        <v>10929.2</v>
      </c>
      <c r="D92" s="1">
        <v>10781.4</v>
      </c>
      <c r="E92" s="1">
        <v>10801.85</v>
      </c>
      <c r="F92" s="1">
        <v>262202312</v>
      </c>
      <c r="G92" s="1">
        <v>13582.7</v>
      </c>
      <c r="H92" s="3">
        <f>IF(ISERR(LN(Table2725[[#This Row],[Close]]/E91)),"-",LN(Table2725[[#This Row],[Close]]/E91))</f>
        <v>-4.3964283199478618E-4</v>
      </c>
    </row>
    <row r="93" spans="1:8" x14ac:dyDescent="0.3">
      <c r="A93" s="2">
        <v>43236</v>
      </c>
      <c r="B93" s="1">
        <v>10751.95</v>
      </c>
      <c r="C93" s="1">
        <v>10790.45</v>
      </c>
      <c r="D93" s="1">
        <v>10699.7</v>
      </c>
      <c r="E93" s="1">
        <v>10741.1</v>
      </c>
      <c r="F93" s="1">
        <v>238221884</v>
      </c>
      <c r="G93" s="1">
        <v>11359.48</v>
      </c>
      <c r="H93" s="3">
        <f>IF(ISERR(LN(Table2725[[#This Row],[Close]]/E92)),"-",LN(Table2725[[#This Row],[Close]]/E92))</f>
        <v>-5.6399110642633577E-3</v>
      </c>
    </row>
    <row r="94" spans="1:8" x14ac:dyDescent="0.3">
      <c r="A94" s="2">
        <v>43237</v>
      </c>
      <c r="B94" s="1">
        <v>10775.6</v>
      </c>
      <c r="C94" s="1">
        <v>10777.25</v>
      </c>
      <c r="D94" s="1">
        <v>10664.5</v>
      </c>
      <c r="E94" s="1">
        <v>10682.7</v>
      </c>
      <c r="F94" s="1">
        <v>220738923</v>
      </c>
      <c r="G94" s="1">
        <v>12506.3</v>
      </c>
      <c r="H94" s="3">
        <f>IF(ISERR(LN(Table2725[[#This Row],[Close]]/E93)),"-",LN(Table2725[[#This Row],[Close]]/E93))</f>
        <v>-5.4518941226662544E-3</v>
      </c>
    </row>
    <row r="95" spans="1:8" x14ac:dyDescent="0.3">
      <c r="A95" s="2">
        <v>43238</v>
      </c>
      <c r="B95" s="1">
        <v>10671.85</v>
      </c>
      <c r="C95" s="1">
        <v>10674.95</v>
      </c>
      <c r="D95" s="1">
        <v>10589.1</v>
      </c>
      <c r="E95" s="1">
        <v>10596.4</v>
      </c>
      <c r="F95" s="1">
        <v>229908939</v>
      </c>
      <c r="G95" s="1">
        <v>13908.47</v>
      </c>
      <c r="H95" s="3">
        <f>IF(ISERR(LN(Table2725[[#This Row],[Close]]/E94)),"-",LN(Table2725[[#This Row],[Close]]/E94))</f>
        <v>-8.1112897783238019E-3</v>
      </c>
    </row>
    <row r="96" spans="1:8" x14ac:dyDescent="0.3">
      <c r="A96" s="2">
        <v>43241</v>
      </c>
      <c r="B96" s="1">
        <v>10616.7</v>
      </c>
      <c r="C96" s="1">
        <v>10621.7</v>
      </c>
      <c r="D96" s="1">
        <v>10505.8</v>
      </c>
      <c r="E96" s="1">
        <v>10516.7</v>
      </c>
      <c r="F96" s="1">
        <v>197294184</v>
      </c>
      <c r="G96" s="1">
        <v>11346.13</v>
      </c>
      <c r="H96" s="3">
        <f>IF(ISERR(LN(Table2725[[#This Row],[Close]]/E95)),"-",LN(Table2725[[#This Row],[Close]]/E95))</f>
        <v>-7.5498509054843163E-3</v>
      </c>
    </row>
    <row r="97" spans="1:8" x14ac:dyDescent="0.3">
      <c r="A97" s="2">
        <v>43242</v>
      </c>
      <c r="B97" s="1">
        <v>10518.45</v>
      </c>
      <c r="C97" s="1">
        <v>10558.6</v>
      </c>
      <c r="D97" s="1">
        <v>10490.55</v>
      </c>
      <c r="E97" s="1">
        <v>10536.7</v>
      </c>
      <c r="F97" s="1">
        <v>249236637</v>
      </c>
      <c r="G97" s="1">
        <v>12017.36</v>
      </c>
      <c r="H97" s="3">
        <f>IF(ISERR(LN(Table2725[[#This Row],[Close]]/E96)),"-",LN(Table2725[[#This Row],[Close]]/E96))</f>
        <v>1.8999312240523454E-3</v>
      </c>
    </row>
    <row r="98" spans="1:8" x14ac:dyDescent="0.3">
      <c r="A98" s="2">
        <v>43243</v>
      </c>
      <c r="B98" s="1">
        <v>10521.1</v>
      </c>
      <c r="C98" s="1">
        <v>10533.55</v>
      </c>
      <c r="D98" s="1">
        <v>10417.799999999999</v>
      </c>
      <c r="E98" s="1">
        <v>10430.35</v>
      </c>
      <c r="F98" s="1">
        <v>299919120</v>
      </c>
      <c r="G98" s="1">
        <v>13456.6</v>
      </c>
      <c r="H98" s="3">
        <f>IF(ISERR(LN(Table2725[[#This Row],[Close]]/E97)),"-",LN(Table2725[[#This Row],[Close]]/E97))</f>
        <v>-1.0144575613613642E-2</v>
      </c>
    </row>
    <row r="99" spans="1:8" x14ac:dyDescent="0.3">
      <c r="A99" s="2">
        <v>43244</v>
      </c>
      <c r="B99" s="1">
        <v>10464.85</v>
      </c>
      <c r="C99" s="1">
        <v>10535.15</v>
      </c>
      <c r="D99" s="1">
        <v>10419.799999999999</v>
      </c>
      <c r="E99" s="1">
        <v>10513.85</v>
      </c>
      <c r="F99" s="1">
        <v>306792497</v>
      </c>
      <c r="G99" s="1">
        <v>12914.16</v>
      </c>
      <c r="H99" s="3">
        <f>IF(ISERR(LN(Table2725[[#This Row],[Close]]/E98)),"-",LN(Table2725[[#This Row],[Close]]/E98))</f>
        <v>7.9736101068204873E-3</v>
      </c>
    </row>
    <row r="100" spans="1:8" x14ac:dyDescent="0.3">
      <c r="A100" s="2">
        <v>43245</v>
      </c>
      <c r="B100" s="1">
        <v>10533.05</v>
      </c>
      <c r="C100" s="1">
        <v>10628.05</v>
      </c>
      <c r="D100" s="1">
        <v>10524</v>
      </c>
      <c r="E100" s="1">
        <v>10605.15</v>
      </c>
      <c r="F100" s="1">
        <v>268914888</v>
      </c>
      <c r="G100" s="1">
        <v>12431.16</v>
      </c>
      <c r="H100" s="3">
        <f>IF(ISERR(LN(Table2725[[#This Row],[Close]]/E99)),"-",LN(Table2725[[#This Row],[Close]]/E99))</f>
        <v>8.6462965847299792E-3</v>
      </c>
    </row>
    <row r="101" spans="1:8" x14ac:dyDescent="0.3">
      <c r="A101" s="2">
        <v>43248</v>
      </c>
      <c r="B101" s="1">
        <v>10648.35</v>
      </c>
      <c r="C101" s="1">
        <v>10709.8</v>
      </c>
      <c r="D101" s="1">
        <v>10640.55</v>
      </c>
      <c r="E101" s="1">
        <v>10688.65</v>
      </c>
      <c r="F101" s="1">
        <v>239786001</v>
      </c>
      <c r="G101" s="1">
        <v>11764.35</v>
      </c>
      <c r="H101" s="3">
        <f>IF(ISERR(LN(Table2725[[#This Row],[Close]]/E100)),"-",LN(Table2725[[#This Row],[Close]]/E100))</f>
        <v>7.8426986251568815E-3</v>
      </c>
    </row>
    <row r="102" spans="1:8" x14ac:dyDescent="0.3">
      <c r="A102" s="2">
        <v>43249</v>
      </c>
      <c r="B102" s="1">
        <v>10689.4</v>
      </c>
      <c r="C102" s="1">
        <v>10717.25</v>
      </c>
      <c r="D102" s="1">
        <v>10616.1</v>
      </c>
      <c r="E102" s="1">
        <v>10633.3</v>
      </c>
      <c r="F102" s="1">
        <v>232761575</v>
      </c>
      <c r="G102" s="1">
        <v>11817.39</v>
      </c>
      <c r="H102" s="3">
        <f>IF(ISERR(LN(Table2725[[#This Row],[Close]]/E101)),"-",LN(Table2725[[#This Row],[Close]]/E101))</f>
        <v>-5.1918444918060431E-3</v>
      </c>
    </row>
    <row r="103" spans="1:8" x14ac:dyDescent="0.3">
      <c r="A103" s="2">
        <v>43250</v>
      </c>
      <c r="B103" s="1">
        <v>10579</v>
      </c>
      <c r="C103" s="1">
        <v>10648.7</v>
      </c>
      <c r="D103" s="1">
        <v>10558.45</v>
      </c>
      <c r="E103" s="1">
        <v>10614.35</v>
      </c>
      <c r="F103" s="1">
        <v>246124259</v>
      </c>
      <c r="G103" s="1">
        <v>12224.76</v>
      </c>
      <c r="H103" s="3">
        <f>IF(ISERR(LN(Table2725[[#This Row],[Close]]/E102)),"-",LN(Table2725[[#This Row],[Close]]/E102))</f>
        <v>-1.7837271438870593E-3</v>
      </c>
    </row>
    <row r="104" spans="1:8" x14ac:dyDescent="0.3">
      <c r="A104" s="2">
        <v>43251</v>
      </c>
      <c r="B104" s="1">
        <v>10670.1</v>
      </c>
      <c r="C104" s="1">
        <v>10763.8</v>
      </c>
      <c r="D104" s="1">
        <v>10620.4</v>
      </c>
      <c r="E104" s="1">
        <v>10736.15</v>
      </c>
      <c r="F104" s="1">
        <v>629198569</v>
      </c>
      <c r="G104" s="1">
        <v>29479.77</v>
      </c>
      <c r="H104" s="3">
        <f>IF(ISERR(LN(Table2725[[#This Row],[Close]]/E103)),"-",LN(Table2725[[#This Row],[Close]]/E103))</f>
        <v>1.1409692638126136E-2</v>
      </c>
    </row>
    <row r="105" spans="1:8" x14ac:dyDescent="0.3">
      <c r="A105" s="2">
        <v>43252</v>
      </c>
      <c r="B105" s="1">
        <v>10738.45</v>
      </c>
      <c r="C105" s="1">
        <v>10764.75</v>
      </c>
      <c r="D105" s="1">
        <v>10681.5</v>
      </c>
      <c r="E105" s="1">
        <v>10696.2</v>
      </c>
      <c r="F105" s="1">
        <v>227355567</v>
      </c>
      <c r="G105" s="1">
        <v>12965.01</v>
      </c>
      <c r="H105" s="3">
        <f>IF(ISERR(LN(Table2725[[#This Row],[Close]]/E104)),"-",LN(Table2725[[#This Row],[Close]]/E104))</f>
        <v>-3.7280136120426276E-3</v>
      </c>
    </row>
    <row r="106" spans="1:8" x14ac:dyDescent="0.3">
      <c r="A106" s="2">
        <v>43255</v>
      </c>
      <c r="B106" s="1">
        <v>10765.95</v>
      </c>
      <c r="C106" s="1">
        <v>10770.3</v>
      </c>
      <c r="D106" s="1">
        <v>10618.35</v>
      </c>
      <c r="E106" s="1">
        <v>10628.5</v>
      </c>
      <c r="F106" s="1">
        <v>210148313</v>
      </c>
      <c r="G106" s="1">
        <v>14120.49</v>
      </c>
      <c r="H106" s="3">
        <f>IF(ISERR(LN(Table2725[[#This Row],[Close]]/E105)),"-",LN(Table2725[[#This Row],[Close]]/E105))</f>
        <v>-6.3494658726906857E-3</v>
      </c>
    </row>
    <row r="107" spans="1:8" x14ac:dyDescent="0.3">
      <c r="A107" s="2">
        <v>43256</v>
      </c>
      <c r="B107" s="1">
        <v>10630.7</v>
      </c>
      <c r="C107" s="1">
        <v>10633.15</v>
      </c>
      <c r="D107" s="1">
        <v>10550.9</v>
      </c>
      <c r="E107" s="1">
        <v>10593.15</v>
      </c>
      <c r="F107" s="1">
        <v>172898027</v>
      </c>
      <c r="G107" s="1">
        <v>10027.540000000001</v>
      </c>
      <c r="H107" s="3">
        <f>IF(ISERR(LN(Table2725[[#This Row],[Close]]/E106)),"-",LN(Table2725[[#This Row],[Close]]/E106))</f>
        <v>-3.3315065224060682E-3</v>
      </c>
    </row>
    <row r="108" spans="1:8" x14ac:dyDescent="0.3">
      <c r="A108" s="2">
        <v>43257</v>
      </c>
      <c r="B108" s="1">
        <v>10603.45</v>
      </c>
      <c r="C108" s="1">
        <v>10698.35</v>
      </c>
      <c r="D108" s="1">
        <v>10587.5</v>
      </c>
      <c r="E108" s="1">
        <v>10684.65</v>
      </c>
      <c r="F108" s="1">
        <v>195761429</v>
      </c>
      <c r="G108" s="1">
        <v>9920.75</v>
      </c>
      <c r="H108" s="3">
        <f>IF(ISERR(LN(Table2725[[#This Row],[Close]]/E107)),"-",LN(Table2725[[#This Row],[Close]]/E107))</f>
        <v>8.6005662256969095E-3</v>
      </c>
    </row>
    <row r="109" spans="1:8" x14ac:dyDescent="0.3">
      <c r="A109" s="2">
        <v>43258</v>
      </c>
      <c r="B109" s="1">
        <v>10722.6</v>
      </c>
      <c r="C109" s="1">
        <v>10818</v>
      </c>
      <c r="D109" s="1">
        <v>10722.6</v>
      </c>
      <c r="E109" s="1">
        <v>10768.35</v>
      </c>
      <c r="F109" s="1">
        <v>227663151</v>
      </c>
      <c r="G109" s="1">
        <v>11315.24</v>
      </c>
      <c r="H109" s="3">
        <f>IF(ISERR(LN(Table2725[[#This Row],[Close]]/E108)),"-",LN(Table2725[[#This Row],[Close]]/E108))</f>
        <v>7.8031440545139521E-3</v>
      </c>
    </row>
    <row r="110" spans="1:8" x14ac:dyDescent="0.3">
      <c r="A110" s="2">
        <v>43259</v>
      </c>
      <c r="B110" s="1">
        <v>10736.4</v>
      </c>
      <c r="C110" s="1">
        <v>10779.45</v>
      </c>
      <c r="D110" s="1">
        <v>10709.05</v>
      </c>
      <c r="E110" s="1">
        <v>10767.65</v>
      </c>
      <c r="F110" s="1">
        <v>215942528</v>
      </c>
      <c r="G110" s="1">
        <v>12360.88</v>
      </c>
      <c r="H110" s="3">
        <f>IF(ISERR(LN(Table2725[[#This Row],[Close]]/E109)),"-",LN(Table2725[[#This Row],[Close]]/E109))</f>
        <v>-6.5007429443483659E-5</v>
      </c>
    </row>
    <row r="111" spans="1:8" x14ac:dyDescent="0.3">
      <c r="A111" s="2">
        <v>43262</v>
      </c>
      <c r="B111" s="1">
        <v>10781.85</v>
      </c>
      <c r="C111" s="1">
        <v>10850.55</v>
      </c>
      <c r="D111" s="1">
        <v>10777.05</v>
      </c>
      <c r="E111" s="1">
        <v>10786.95</v>
      </c>
      <c r="F111" s="1">
        <v>217849903</v>
      </c>
      <c r="G111" s="1">
        <v>11384.97</v>
      </c>
      <c r="H111" s="3">
        <f>IF(ISERR(LN(Table2725[[#This Row],[Close]]/E110)),"-",LN(Table2725[[#This Row],[Close]]/E110))</f>
        <v>1.7908015140969788E-3</v>
      </c>
    </row>
    <row r="112" spans="1:8" x14ac:dyDescent="0.3">
      <c r="A112" s="2">
        <v>43263</v>
      </c>
      <c r="B112" s="1">
        <v>10816.15</v>
      </c>
      <c r="C112" s="1">
        <v>10856.55</v>
      </c>
      <c r="D112" s="1">
        <v>10789.4</v>
      </c>
      <c r="E112" s="1">
        <v>10842.85</v>
      </c>
      <c r="F112" s="1">
        <v>204419184</v>
      </c>
      <c r="G112" s="1">
        <v>11989.07</v>
      </c>
      <c r="H112" s="3">
        <f>IF(ISERR(LN(Table2725[[#This Row],[Close]]/E111)),"-",LN(Table2725[[#This Row],[Close]]/E111))</f>
        <v>5.1688064110242352E-3</v>
      </c>
    </row>
    <row r="113" spans="1:8" x14ac:dyDescent="0.3">
      <c r="A113" s="2">
        <v>43264</v>
      </c>
      <c r="B113" s="1">
        <v>10887.5</v>
      </c>
      <c r="C113" s="1">
        <v>10893.25</v>
      </c>
      <c r="D113" s="1">
        <v>10842.65</v>
      </c>
      <c r="E113" s="1">
        <v>10856.7</v>
      </c>
      <c r="F113" s="1">
        <v>220003032</v>
      </c>
      <c r="G113" s="1">
        <v>12982.8</v>
      </c>
      <c r="H113" s="3">
        <f>IF(ISERR(LN(Table2725[[#This Row],[Close]]/E112)),"-",LN(Table2725[[#This Row],[Close]]/E112))</f>
        <v>1.2765243408948135E-3</v>
      </c>
    </row>
    <row r="114" spans="1:8" x14ac:dyDescent="0.3">
      <c r="A114" s="2">
        <v>43265</v>
      </c>
      <c r="B114" s="1">
        <v>10832.9</v>
      </c>
      <c r="C114" s="1">
        <v>10833.7</v>
      </c>
      <c r="D114" s="1">
        <v>10773.55</v>
      </c>
      <c r="E114" s="1">
        <v>10808.05</v>
      </c>
      <c r="F114" s="1">
        <v>190031664</v>
      </c>
      <c r="G114" s="1">
        <v>11659.79</v>
      </c>
      <c r="H114" s="3">
        <f>IF(ISERR(LN(Table2725[[#This Row],[Close]]/E113)),"-",LN(Table2725[[#This Row],[Close]]/E113))</f>
        <v>-4.4911740754108491E-3</v>
      </c>
    </row>
    <row r="115" spans="1:8" x14ac:dyDescent="0.3">
      <c r="A115" s="2">
        <v>43266</v>
      </c>
      <c r="B115" s="1">
        <v>10808.65</v>
      </c>
      <c r="C115" s="1">
        <v>10834</v>
      </c>
      <c r="D115" s="1">
        <v>10755.4</v>
      </c>
      <c r="E115" s="1">
        <v>10817.7</v>
      </c>
      <c r="F115" s="1">
        <v>314764425</v>
      </c>
      <c r="G115" s="1">
        <v>19271.43</v>
      </c>
      <c r="H115" s="3">
        <f>IF(ISERR(LN(Table2725[[#This Row],[Close]]/E114)),"-",LN(Table2725[[#This Row],[Close]]/E114))</f>
        <v>8.9245465618541871E-4</v>
      </c>
    </row>
    <row r="116" spans="1:8" x14ac:dyDescent="0.3">
      <c r="A116" s="2">
        <v>43269</v>
      </c>
      <c r="B116" s="1">
        <v>10830.2</v>
      </c>
      <c r="C116" s="1">
        <v>10830.2</v>
      </c>
      <c r="D116" s="1">
        <v>10787.35</v>
      </c>
      <c r="E116" s="1">
        <v>10799.85</v>
      </c>
      <c r="F116" s="1">
        <v>202727202</v>
      </c>
      <c r="G116" s="1">
        <v>11182.48</v>
      </c>
      <c r="H116" s="3">
        <f>IF(ISERR(LN(Table2725[[#This Row],[Close]]/E115)),"-",LN(Table2725[[#This Row],[Close]]/E115))</f>
        <v>-1.6514363613613185E-3</v>
      </c>
    </row>
    <row r="117" spans="1:8" x14ac:dyDescent="0.3">
      <c r="A117" s="2">
        <v>43270</v>
      </c>
      <c r="B117" s="1">
        <v>10789.45</v>
      </c>
      <c r="C117" s="1">
        <v>10789.45</v>
      </c>
      <c r="D117" s="1">
        <v>10701.2</v>
      </c>
      <c r="E117" s="1">
        <v>10710.45</v>
      </c>
      <c r="F117" s="1">
        <v>231382790</v>
      </c>
      <c r="G117" s="1">
        <v>12290.16</v>
      </c>
      <c r="H117" s="3">
        <f>IF(ISERR(LN(Table2725[[#This Row],[Close]]/E116)),"-",LN(Table2725[[#This Row],[Close]]/E116))</f>
        <v>-8.3123447611347413E-3</v>
      </c>
    </row>
    <row r="118" spans="1:8" x14ac:dyDescent="0.3">
      <c r="A118" s="2">
        <v>43271</v>
      </c>
      <c r="B118" s="1">
        <v>10734.65</v>
      </c>
      <c r="C118" s="1">
        <v>10781.8</v>
      </c>
      <c r="D118" s="1">
        <v>10724.05</v>
      </c>
      <c r="E118" s="1">
        <v>10772.05</v>
      </c>
      <c r="F118" s="1">
        <v>199467082</v>
      </c>
      <c r="G118" s="1">
        <v>10858.35</v>
      </c>
      <c r="H118" s="3">
        <f>IF(ISERR(LN(Table2725[[#This Row],[Close]]/E117)),"-",LN(Table2725[[#This Row],[Close]]/E117))</f>
        <v>5.7349162184533176E-3</v>
      </c>
    </row>
    <row r="119" spans="1:8" x14ac:dyDescent="0.3">
      <c r="A119" s="2">
        <v>43272</v>
      </c>
      <c r="B119" s="1">
        <v>10808.45</v>
      </c>
      <c r="C119" s="1">
        <v>10809.6</v>
      </c>
      <c r="D119" s="1">
        <v>10725.9</v>
      </c>
      <c r="E119" s="1">
        <v>10741.1</v>
      </c>
      <c r="F119" s="1">
        <v>230507383</v>
      </c>
      <c r="G119" s="1">
        <v>12211.18</v>
      </c>
      <c r="H119" s="3">
        <f>IF(ISERR(LN(Table2725[[#This Row],[Close]]/E118)),"-",LN(Table2725[[#This Row],[Close]]/E118))</f>
        <v>-2.8773119094804597E-3</v>
      </c>
    </row>
    <row r="120" spans="1:8" x14ac:dyDescent="0.3">
      <c r="A120" s="2">
        <v>43273</v>
      </c>
      <c r="B120" s="1">
        <v>10742.7</v>
      </c>
      <c r="C120" s="1">
        <v>10837</v>
      </c>
      <c r="D120" s="1">
        <v>10710.45</v>
      </c>
      <c r="E120" s="1">
        <v>10821.85</v>
      </c>
      <c r="F120" s="1">
        <v>236898415</v>
      </c>
      <c r="G120" s="1">
        <v>13520.01</v>
      </c>
      <c r="H120" s="3">
        <f>IF(ISERR(LN(Table2725[[#This Row],[Close]]/E119)),"-",LN(Table2725[[#This Row],[Close]]/E119))</f>
        <v>7.489733777589257E-3</v>
      </c>
    </row>
    <row r="121" spans="1:8" x14ac:dyDescent="0.3">
      <c r="A121" s="2">
        <v>43276</v>
      </c>
      <c r="B121" s="1">
        <v>10822.9</v>
      </c>
      <c r="C121" s="1">
        <v>10831.05</v>
      </c>
      <c r="D121" s="1">
        <v>10753.05</v>
      </c>
      <c r="E121" s="1">
        <v>10762.45</v>
      </c>
      <c r="F121" s="1">
        <v>236693278</v>
      </c>
      <c r="G121" s="1">
        <v>12012.41</v>
      </c>
      <c r="H121" s="3">
        <f>IF(ISERR(LN(Table2725[[#This Row],[Close]]/E120)),"-",LN(Table2725[[#This Row],[Close]]/E120))</f>
        <v>-5.5040144879465814E-3</v>
      </c>
    </row>
    <row r="122" spans="1:8" x14ac:dyDescent="0.3">
      <c r="A122" s="2">
        <v>43277</v>
      </c>
      <c r="B122" s="1">
        <v>10742.7</v>
      </c>
      <c r="C122" s="1">
        <v>10805.25</v>
      </c>
      <c r="D122" s="1">
        <v>10732.55</v>
      </c>
      <c r="E122" s="1">
        <v>10769.15</v>
      </c>
      <c r="F122" s="1">
        <v>226846382</v>
      </c>
      <c r="G122" s="1">
        <v>12113.53</v>
      </c>
      <c r="H122" s="3">
        <f>IF(ISERR(LN(Table2725[[#This Row],[Close]]/E121)),"-",LN(Table2725[[#This Row],[Close]]/E121))</f>
        <v>6.2234113732792811E-4</v>
      </c>
    </row>
    <row r="123" spans="1:8" x14ac:dyDescent="0.3">
      <c r="A123" s="2">
        <v>43278</v>
      </c>
      <c r="B123" s="1">
        <v>10785.5</v>
      </c>
      <c r="C123" s="1">
        <v>10785.5</v>
      </c>
      <c r="D123" s="1">
        <v>10652.4</v>
      </c>
      <c r="E123" s="1">
        <v>10671.4</v>
      </c>
      <c r="F123" s="1">
        <v>253620792</v>
      </c>
      <c r="G123" s="1">
        <v>13837.03</v>
      </c>
      <c r="H123" s="3">
        <f>IF(ISERR(LN(Table2725[[#This Row],[Close]]/E122)),"-",LN(Table2725[[#This Row],[Close]]/E122))</f>
        <v>-9.1182994159396107E-3</v>
      </c>
    </row>
    <row r="124" spans="1:8" x14ac:dyDescent="0.3">
      <c r="A124" s="2">
        <v>43279</v>
      </c>
      <c r="B124" s="1">
        <v>10660.8</v>
      </c>
      <c r="C124" s="1">
        <v>10674.2</v>
      </c>
      <c r="D124" s="1">
        <v>10557.7</v>
      </c>
      <c r="E124" s="1">
        <v>10589.1</v>
      </c>
      <c r="F124" s="1">
        <v>363157327</v>
      </c>
      <c r="G124" s="1">
        <v>20187.98</v>
      </c>
      <c r="H124" s="3">
        <f>IF(ISERR(LN(Table2725[[#This Row],[Close]]/E123)),"-",LN(Table2725[[#This Row],[Close]]/E123))</f>
        <v>-7.7420955375824396E-3</v>
      </c>
    </row>
    <row r="125" spans="1:8" x14ac:dyDescent="0.3">
      <c r="A125" s="2">
        <v>43280</v>
      </c>
      <c r="B125" s="1">
        <v>10612.85</v>
      </c>
      <c r="C125" s="1">
        <v>10723.05</v>
      </c>
      <c r="D125" s="1">
        <v>10612.35</v>
      </c>
      <c r="E125" s="1">
        <v>10714.3</v>
      </c>
      <c r="F125" s="1">
        <v>250327878</v>
      </c>
      <c r="G125" s="1">
        <v>14440.17</v>
      </c>
      <c r="H125" s="3">
        <f>IF(ISERR(LN(Table2725[[#This Row],[Close]]/E124)),"-",LN(Table2725[[#This Row],[Close]]/E124))</f>
        <v>1.1754127647321299E-2</v>
      </c>
    </row>
    <row r="126" spans="1:8" x14ac:dyDescent="0.3">
      <c r="A126" s="2">
        <v>43283</v>
      </c>
      <c r="B126" s="1">
        <v>10732.35</v>
      </c>
      <c r="C126" s="1">
        <v>10736.15</v>
      </c>
      <c r="D126" s="1">
        <v>10604.65</v>
      </c>
      <c r="E126" s="1">
        <v>10657.3</v>
      </c>
      <c r="F126" s="1">
        <v>304536687</v>
      </c>
      <c r="G126" s="1">
        <v>13591.3</v>
      </c>
      <c r="H126" s="3">
        <f>IF(ISERR(LN(Table2725[[#This Row],[Close]]/E125)),"-",LN(Table2725[[#This Row],[Close]]/E125))</f>
        <v>-5.334194459439767E-3</v>
      </c>
    </row>
    <row r="127" spans="1:8" x14ac:dyDescent="0.3">
      <c r="A127" s="2">
        <v>43284</v>
      </c>
      <c r="B127" s="1">
        <v>10668.6</v>
      </c>
      <c r="C127" s="1">
        <v>10713.3</v>
      </c>
      <c r="D127" s="1">
        <v>10630.25</v>
      </c>
      <c r="E127" s="1">
        <v>10699.9</v>
      </c>
      <c r="F127" s="1">
        <v>208371545</v>
      </c>
      <c r="G127" s="1">
        <v>10896.89</v>
      </c>
      <c r="H127" s="3">
        <f>IF(ISERR(LN(Table2725[[#This Row],[Close]]/E126)),"-",LN(Table2725[[#This Row],[Close]]/E126))</f>
        <v>3.9892922757939599E-3</v>
      </c>
    </row>
    <row r="128" spans="1:8" x14ac:dyDescent="0.3">
      <c r="A128" s="2">
        <v>43285</v>
      </c>
      <c r="B128" s="1">
        <v>10715</v>
      </c>
      <c r="C128" s="1">
        <v>10777.15</v>
      </c>
      <c r="D128" s="1">
        <v>10677.75</v>
      </c>
      <c r="E128" s="1">
        <v>10769.9</v>
      </c>
      <c r="F128" s="1">
        <v>179268271</v>
      </c>
      <c r="G128" s="1">
        <v>10388.69</v>
      </c>
      <c r="H128" s="3">
        <f>IF(ISERR(LN(Table2725[[#This Row],[Close]]/E127)),"-",LN(Table2725[[#This Row],[Close]]/E127))</f>
        <v>6.5208104443272496E-3</v>
      </c>
    </row>
    <row r="129" spans="1:8" x14ac:dyDescent="0.3">
      <c r="A129" s="2">
        <v>43286</v>
      </c>
      <c r="B129" s="1">
        <v>10786.05</v>
      </c>
      <c r="C129" s="1">
        <v>10786.05</v>
      </c>
      <c r="D129" s="1">
        <v>10726.25</v>
      </c>
      <c r="E129" s="1">
        <v>10749.75</v>
      </c>
      <c r="F129" s="1">
        <v>227267176</v>
      </c>
      <c r="G129" s="1">
        <v>13676.58</v>
      </c>
      <c r="H129" s="3">
        <f>IF(ISERR(LN(Table2725[[#This Row],[Close]]/E128)),"-",LN(Table2725[[#This Row],[Close]]/E128))</f>
        <v>-1.8727075848253383E-3</v>
      </c>
    </row>
    <row r="130" spans="1:8" x14ac:dyDescent="0.3">
      <c r="A130" s="2">
        <v>43287</v>
      </c>
      <c r="B130" s="1">
        <v>10744.15</v>
      </c>
      <c r="C130" s="1">
        <v>10816.35</v>
      </c>
      <c r="D130" s="1">
        <v>10735.05</v>
      </c>
      <c r="E130" s="1">
        <v>10772.65</v>
      </c>
      <c r="F130" s="1">
        <v>256547706</v>
      </c>
      <c r="G130" s="1">
        <v>14006.48</v>
      </c>
      <c r="H130" s="3">
        <f>IF(ISERR(LN(Table2725[[#This Row],[Close]]/E129)),"-",LN(Table2725[[#This Row],[Close]]/E129))</f>
        <v>2.1280162660109484E-3</v>
      </c>
    </row>
    <row r="131" spans="1:8" x14ac:dyDescent="0.3">
      <c r="A131" s="2">
        <v>43290</v>
      </c>
      <c r="B131" s="1">
        <v>10838.3</v>
      </c>
      <c r="C131" s="1">
        <v>10860.35</v>
      </c>
      <c r="D131" s="1">
        <v>10807.15</v>
      </c>
      <c r="E131" s="1">
        <v>10852.9</v>
      </c>
      <c r="F131" s="1">
        <v>189331016</v>
      </c>
      <c r="G131" s="1">
        <v>10843.92</v>
      </c>
      <c r="H131" s="3">
        <f>IF(ISERR(LN(Table2725[[#This Row],[Close]]/E130)),"-",LN(Table2725[[#This Row],[Close]]/E130))</f>
        <v>7.4218106239193555E-3</v>
      </c>
    </row>
    <row r="132" spans="1:8" x14ac:dyDescent="0.3">
      <c r="A132" s="2">
        <v>43291</v>
      </c>
      <c r="B132" s="1">
        <v>10902.75</v>
      </c>
      <c r="C132" s="1">
        <v>10956.9</v>
      </c>
      <c r="D132" s="1">
        <v>10876.65</v>
      </c>
      <c r="E132" s="1">
        <v>10947.25</v>
      </c>
      <c r="F132" s="1">
        <v>203061980</v>
      </c>
      <c r="G132" s="1">
        <v>12834.85</v>
      </c>
      <c r="H132" s="3">
        <f>IF(ISERR(LN(Table2725[[#This Row],[Close]]/E131)),"-",LN(Table2725[[#This Row],[Close]]/E131))</f>
        <v>8.6559577894496902E-3</v>
      </c>
    </row>
    <row r="133" spans="1:8" x14ac:dyDescent="0.3">
      <c r="A133" s="2">
        <v>43292</v>
      </c>
      <c r="B133" s="1">
        <v>10956.4</v>
      </c>
      <c r="C133" s="1">
        <v>10976.65</v>
      </c>
      <c r="D133" s="1">
        <v>10923</v>
      </c>
      <c r="E133" s="1">
        <v>10948.3</v>
      </c>
      <c r="F133" s="1">
        <v>229211999</v>
      </c>
      <c r="G133" s="1">
        <v>15944.45</v>
      </c>
      <c r="H133" s="3">
        <f>IF(ISERR(LN(Table2725[[#This Row],[Close]]/E132)),"-",LN(Table2725[[#This Row],[Close]]/E132))</f>
        <v>9.5909899573626465E-5</v>
      </c>
    </row>
    <row r="134" spans="1:8" x14ac:dyDescent="0.3">
      <c r="A134" s="2">
        <v>43293</v>
      </c>
      <c r="B134" s="1">
        <v>11006.95</v>
      </c>
      <c r="C134" s="1">
        <v>11078.3</v>
      </c>
      <c r="D134" s="1">
        <v>10999.65</v>
      </c>
      <c r="E134" s="1">
        <v>11023.2</v>
      </c>
      <c r="F134" s="1">
        <v>256034815</v>
      </c>
      <c r="G134" s="1">
        <v>15787.28</v>
      </c>
      <c r="H134" s="3">
        <f>IF(ISERR(LN(Table2725[[#This Row],[Close]]/E133)),"-",LN(Table2725[[#This Row],[Close]]/E133))</f>
        <v>6.8179496293051707E-3</v>
      </c>
    </row>
    <row r="135" spans="1:8" x14ac:dyDescent="0.3">
      <c r="A135" s="2">
        <v>43294</v>
      </c>
      <c r="B135" s="1">
        <v>11056.9</v>
      </c>
      <c r="C135" s="1">
        <v>11071.35</v>
      </c>
      <c r="D135" s="1">
        <v>10999.75</v>
      </c>
      <c r="E135" s="1">
        <v>11018.9</v>
      </c>
      <c r="F135" s="1">
        <v>241670818</v>
      </c>
      <c r="G135" s="1">
        <v>14744.56</v>
      </c>
      <c r="H135" s="3">
        <f>IF(ISERR(LN(Table2725[[#This Row],[Close]]/E134)),"-",LN(Table2725[[#This Row],[Close]]/E134))</f>
        <v>-3.9016246678396689E-4</v>
      </c>
    </row>
    <row r="136" spans="1:8" x14ac:dyDescent="0.3">
      <c r="A136" s="2">
        <v>43297</v>
      </c>
      <c r="B136" s="1">
        <v>11018.95</v>
      </c>
      <c r="C136" s="1">
        <v>11019.5</v>
      </c>
      <c r="D136" s="1">
        <v>10926.25</v>
      </c>
      <c r="E136" s="1">
        <v>10936.85</v>
      </c>
      <c r="F136" s="1">
        <v>216971413</v>
      </c>
      <c r="G136" s="1">
        <v>13709.57</v>
      </c>
      <c r="H136" s="3">
        <f>IF(ISERR(LN(Table2725[[#This Row],[Close]]/E135)),"-",LN(Table2725[[#This Row],[Close]]/E135))</f>
        <v>-7.4741588844156994E-3</v>
      </c>
    </row>
    <row r="137" spans="1:8" x14ac:dyDescent="0.3">
      <c r="A137" s="2">
        <v>43298</v>
      </c>
      <c r="B137" s="1">
        <v>10939.65</v>
      </c>
      <c r="C137" s="1">
        <v>11018.5</v>
      </c>
      <c r="D137" s="1">
        <v>10925.6</v>
      </c>
      <c r="E137" s="1">
        <v>11008.05</v>
      </c>
      <c r="F137" s="1">
        <v>217107580</v>
      </c>
      <c r="G137" s="1">
        <v>12649.4</v>
      </c>
      <c r="H137" s="3">
        <f>IF(ISERR(LN(Table2725[[#This Row],[Close]]/E136)),"-",LN(Table2725[[#This Row],[Close]]/E136))</f>
        <v>6.4890019854781638E-3</v>
      </c>
    </row>
    <row r="138" spans="1:8" x14ac:dyDescent="0.3">
      <c r="A138" s="2">
        <v>43299</v>
      </c>
      <c r="B138" s="1">
        <v>11060.2</v>
      </c>
      <c r="C138" s="1">
        <v>11076.2</v>
      </c>
      <c r="D138" s="1">
        <v>10956.3</v>
      </c>
      <c r="E138" s="1">
        <v>10980.45</v>
      </c>
      <c r="F138" s="1">
        <v>232502459</v>
      </c>
      <c r="G138" s="1">
        <v>13320.2</v>
      </c>
      <c r="H138" s="3">
        <f>IF(ISERR(LN(Table2725[[#This Row],[Close]]/E137)),"-",LN(Table2725[[#This Row],[Close]]/E137))</f>
        <v>-2.5104044836980507E-3</v>
      </c>
    </row>
    <row r="139" spans="1:8" x14ac:dyDescent="0.3">
      <c r="A139" s="2">
        <v>43300</v>
      </c>
      <c r="B139" s="1">
        <v>10999.5</v>
      </c>
      <c r="C139" s="1">
        <v>11006.5</v>
      </c>
      <c r="D139" s="1">
        <v>10935.45</v>
      </c>
      <c r="E139" s="1">
        <v>10957.1</v>
      </c>
      <c r="F139" s="1">
        <v>222056399</v>
      </c>
      <c r="G139" s="1">
        <v>12199.98</v>
      </c>
      <c r="H139" s="3">
        <f>IF(ISERR(LN(Table2725[[#This Row],[Close]]/E138)),"-",LN(Table2725[[#This Row],[Close]]/E138))</f>
        <v>-2.1287708807833992E-3</v>
      </c>
    </row>
    <row r="140" spans="1:8" x14ac:dyDescent="0.3">
      <c r="A140" s="2">
        <v>43301</v>
      </c>
      <c r="B140" s="1">
        <v>10963.5</v>
      </c>
      <c r="C140" s="1">
        <v>11030.25</v>
      </c>
      <c r="D140" s="1">
        <v>10946.2</v>
      </c>
      <c r="E140" s="1">
        <v>11010.2</v>
      </c>
      <c r="F140" s="1">
        <v>193144113</v>
      </c>
      <c r="G140" s="1">
        <v>14105.94</v>
      </c>
      <c r="H140" s="3">
        <f>IF(ISERR(LN(Table2725[[#This Row],[Close]]/E139)),"-",LN(Table2725[[#This Row],[Close]]/E139))</f>
        <v>4.8344679065168992E-3</v>
      </c>
    </row>
    <row r="141" spans="1:8" x14ac:dyDescent="0.3">
      <c r="A141" s="2">
        <v>43304</v>
      </c>
      <c r="B141" s="1">
        <v>11019.85</v>
      </c>
      <c r="C141" s="1">
        <v>11093.4</v>
      </c>
      <c r="D141" s="1">
        <v>11010.95</v>
      </c>
      <c r="E141" s="1">
        <v>11084.75</v>
      </c>
      <c r="F141" s="1">
        <v>236153085</v>
      </c>
      <c r="G141" s="1">
        <v>14932.51</v>
      </c>
      <c r="H141" s="3">
        <f>IF(ISERR(LN(Table2725[[#This Row],[Close]]/E140)),"-",LN(Table2725[[#This Row],[Close]]/E140))</f>
        <v>6.7481739405328336E-3</v>
      </c>
    </row>
    <row r="142" spans="1:8" x14ac:dyDescent="0.3">
      <c r="A142" s="2">
        <v>43305</v>
      </c>
      <c r="B142" s="1">
        <v>11109</v>
      </c>
      <c r="C142" s="1">
        <v>11143.4</v>
      </c>
      <c r="D142" s="1">
        <v>11092.5</v>
      </c>
      <c r="E142" s="1">
        <v>11134.3</v>
      </c>
      <c r="F142" s="1">
        <v>212247395</v>
      </c>
      <c r="G142" s="1">
        <v>13931.15</v>
      </c>
      <c r="H142" s="3">
        <f>IF(ISERR(LN(Table2725[[#This Row],[Close]]/E141)),"-",LN(Table2725[[#This Row],[Close]]/E141))</f>
        <v>4.4601440782581301E-3</v>
      </c>
    </row>
    <row r="143" spans="1:8" x14ac:dyDescent="0.3">
      <c r="A143" s="2">
        <v>43306</v>
      </c>
      <c r="B143" s="1">
        <v>11148.4</v>
      </c>
      <c r="C143" s="1">
        <v>11157.15</v>
      </c>
      <c r="D143" s="1">
        <v>11113.25</v>
      </c>
      <c r="E143" s="1">
        <v>11132</v>
      </c>
      <c r="F143" s="1">
        <v>212333169</v>
      </c>
      <c r="G143" s="1">
        <v>12528.8</v>
      </c>
      <c r="H143" s="3">
        <f>IF(ISERR(LN(Table2725[[#This Row],[Close]]/E142)),"-",LN(Table2725[[#This Row],[Close]]/E142))</f>
        <v>-2.0659022901692162E-4</v>
      </c>
    </row>
    <row r="144" spans="1:8" x14ac:dyDescent="0.3">
      <c r="A144" s="2">
        <v>43307</v>
      </c>
      <c r="B144" s="1">
        <v>11132.95</v>
      </c>
      <c r="C144" s="1">
        <v>11185.85</v>
      </c>
      <c r="D144" s="1">
        <v>11125.7</v>
      </c>
      <c r="E144" s="1">
        <v>11167.3</v>
      </c>
      <c r="F144" s="1">
        <v>376657398</v>
      </c>
      <c r="G144" s="1">
        <v>21595.33</v>
      </c>
      <c r="H144" s="3">
        <f>IF(ISERR(LN(Table2725[[#This Row],[Close]]/E143)),"-",LN(Table2725[[#This Row],[Close]]/E143))</f>
        <v>3.1660213088618083E-3</v>
      </c>
    </row>
    <row r="145" spans="1:8" x14ac:dyDescent="0.3">
      <c r="A145" s="2">
        <v>43308</v>
      </c>
      <c r="B145" s="1">
        <v>11232.75</v>
      </c>
      <c r="C145" s="1">
        <v>11283.4</v>
      </c>
      <c r="D145" s="1">
        <v>11210.25</v>
      </c>
      <c r="E145" s="1">
        <v>11278.35</v>
      </c>
      <c r="F145" s="1">
        <v>324343457</v>
      </c>
      <c r="G145" s="1">
        <v>15203.09</v>
      </c>
      <c r="H145" s="3">
        <f>IF(ISERR(LN(Table2725[[#This Row],[Close]]/E144)),"-",LN(Table2725[[#This Row],[Close]]/E144))</f>
        <v>9.8950938021973352E-3</v>
      </c>
    </row>
    <row r="146" spans="1:8" x14ac:dyDescent="0.3">
      <c r="A146" s="2">
        <v>43311</v>
      </c>
      <c r="B146" s="1">
        <v>11296.65</v>
      </c>
      <c r="C146" s="1">
        <v>11328.1</v>
      </c>
      <c r="D146" s="1">
        <v>11261.45</v>
      </c>
      <c r="E146" s="1">
        <v>11319.55</v>
      </c>
      <c r="F146" s="1">
        <v>287435926</v>
      </c>
      <c r="G146" s="1">
        <v>14716.66</v>
      </c>
      <c r="H146" s="3">
        <f>IF(ISERR(LN(Table2725[[#This Row],[Close]]/E145)),"-",LN(Table2725[[#This Row],[Close]]/E145))</f>
        <v>3.6463605599989543E-3</v>
      </c>
    </row>
    <row r="147" spans="1:8" x14ac:dyDescent="0.3">
      <c r="A147" s="2">
        <v>43312</v>
      </c>
      <c r="B147" s="1">
        <v>11311.05</v>
      </c>
      <c r="C147" s="1">
        <v>11366</v>
      </c>
      <c r="D147" s="1">
        <v>11267.75</v>
      </c>
      <c r="E147" s="1">
        <v>11356.5</v>
      </c>
      <c r="F147" s="1">
        <v>264430889</v>
      </c>
      <c r="G147" s="1">
        <v>15297.4</v>
      </c>
      <c r="H147" s="3">
        <f>IF(ISERR(LN(Table2725[[#This Row],[Close]]/E146)),"-",LN(Table2725[[#This Row],[Close]]/E146))</f>
        <v>3.2589478946312938E-3</v>
      </c>
    </row>
    <row r="148" spans="1:8" x14ac:dyDescent="0.3">
      <c r="A148" s="2">
        <v>43313</v>
      </c>
      <c r="B148" s="1">
        <v>11359.8</v>
      </c>
      <c r="C148" s="1">
        <v>11390.55</v>
      </c>
      <c r="D148" s="1">
        <v>11313.55</v>
      </c>
      <c r="E148" s="1">
        <v>11346.2</v>
      </c>
      <c r="F148" s="1">
        <v>278012697</v>
      </c>
      <c r="G148" s="1">
        <v>14436.12</v>
      </c>
      <c r="H148" s="3">
        <f>IF(ISERR(LN(Table2725[[#This Row],[Close]]/E147)),"-",LN(Table2725[[#This Row],[Close]]/E147))</f>
        <v>-9.0738112265936017E-4</v>
      </c>
    </row>
    <row r="149" spans="1:8" x14ac:dyDescent="0.3">
      <c r="A149" s="2">
        <v>43314</v>
      </c>
      <c r="B149" s="1">
        <v>11328.9</v>
      </c>
      <c r="C149" s="1">
        <v>11328.9</v>
      </c>
      <c r="D149" s="1">
        <v>11234.95</v>
      </c>
      <c r="E149" s="1">
        <v>11244.7</v>
      </c>
      <c r="F149" s="1">
        <v>216533127</v>
      </c>
      <c r="G149" s="1">
        <v>12267.66</v>
      </c>
      <c r="H149" s="3">
        <f>IF(ISERR(LN(Table2725[[#This Row],[Close]]/E148)),"-",LN(Table2725[[#This Row],[Close]]/E148))</f>
        <v>-8.9859795750619302E-3</v>
      </c>
    </row>
    <row r="150" spans="1:8" x14ac:dyDescent="0.3">
      <c r="A150" s="2">
        <v>43315</v>
      </c>
      <c r="B150" s="1">
        <v>11297.8</v>
      </c>
      <c r="C150" s="1">
        <v>11368</v>
      </c>
      <c r="D150" s="1">
        <v>11294.55</v>
      </c>
      <c r="E150" s="1">
        <v>11360.8</v>
      </c>
      <c r="F150" s="1">
        <v>225146360</v>
      </c>
      <c r="G150" s="1">
        <v>12984.66</v>
      </c>
      <c r="H150" s="3">
        <f>IF(ISERR(LN(Table2725[[#This Row],[Close]]/E149)),"-",LN(Table2725[[#This Row],[Close]]/E149))</f>
        <v>1.0271926817053497E-2</v>
      </c>
    </row>
    <row r="151" spans="1:8" x14ac:dyDescent="0.3">
      <c r="A151" s="2">
        <v>43318</v>
      </c>
      <c r="B151" s="1">
        <v>11401.5</v>
      </c>
      <c r="C151" s="1">
        <v>11427.65</v>
      </c>
      <c r="D151" s="1">
        <v>11370.6</v>
      </c>
      <c r="E151" s="1">
        <v>11387.1</v>
      </c>
      <c r="F151" s="1">
        <v>210002582</v>
      </c>
      <c r="G151" s="1">
        <v>11321.55</v>
      </c>
      <c r="H151" s="3">
        <f>IF(ISERR(LN(Table2725[[#This Row],[Close]]/E150)),"-",LN(Table2725[[#This Row],[Close]]/E150))</f>
        <v>2.312302385563333E-3</v>
      </c>
    </row>
    <row r="152" spans="1:8" x14ac:dyDescent="0.3">
      <c r="A152" s="2">
        <v>43319</v>
      </c>
      <c r="B152" s="1">
        <v>11423.15</v>
      </c>
      <c r="C152" s="1">
        <v>11428.95</v>
      </c>
      <c r="D152" s="1">
        <v>11359.7</v>
      </c>
      <c r="E152" s="1">
        <v>11389.45</v>
      </c>
      <c r="F152" s="1">
        <v>233409612</v>
      </c>
      <c r="G152" s="1">
        <v>12457.71</v>
      </c>
      <c r="H152" s="3">
        <f>IF(ISERR(LN(Table2725[[#This Row],[Close]]/E151)),"-",LN(Table2725[[#This Row],[Close]]/E151))</f>
        <v>2.0635258705455244E-4</v>
      </c>
    </row>
    <row r="153" spans="1:8" x14ac:dyDescent="0.3">
      <c r="A153" s="2">
        <v>43320</v>
      </c>
      <c r="B153" s="1">
        <v>11412.5</v>
      </c>
      <c r="C153" s="1">
        <v>11459.95</v>
      </c>
      <c r="D153" s="1">
        <v>11379.3</v>
      </c>
      <c r="E153" s="1">
        <v>11450</v>
      </c>
      <c r="F153" s="1">
        <v>217047641</v>
      </c>
      <c r="G153" s="1">
        <v>12422.62</v>
      </c>
      <c r="H153" s="3">
        <f>IF(ISERR(LN(Table2725[[#This Row],[Close]]/E152)),"-",LN(Table2725[[#This Row],[Close]]/E152))</f>
        <v>5.3022416789647508E-3</v>
      </c>
    </row>
    <row r="154" spans="1:8" x14ac:dyDescent="0.3">
      <c r="A154" s="2">
        <v>43321</v>
      </c>
      <c r="B154" s="1">
        <v>11493.25</v>
      </c>
      <c r="C154" s="1">
        <v>11495.2</v>
      </c>
      <c r="D154" s="1">
        <v>11454.1</v>
      </c>
      <c r="E154" s="1">
        <v>11470.7</v>
      </c>
      <c r="F154" s="1">
        <v>311521403</v>
      </c>
      <c r="G154" s="1">
        <v>15842.76</v>
      </c>
      <c r="H154" s="3">
        <f>IF(ISERR(LN(Table2725[[#This Row],[Close]]/E153)),"-",LN(Table2725[[#This Row],[Close]]/E153))</f>
        <v>1.806228049557314E-3</v>
      </c>
    </row>
    <row r="155" spans="1:8" x14ac:dyDescent="0.3">
      <c r="A155" s="2">
        <v>43322</v>
      </c>
      <c r="B155" s="1">
        <v>11474.95</v>
      </c>
      <c r="C155" s="1">
        <v>11478.75</v>
      </c>
      <c r="D155" s="1">
        <v>11419.65</v>
      </c>
      <c r="E155" s="1">
        <v>11429.5</v>
      </c>
      <c r="F155" s="1">
        <v>336424182</v>
      </c>
      <c r="G155" s="1">
        <v>15738.26</v>
      </c>
      <c r="H155" s="3">
        <f>IF(ISERR(LN(Table2725[[#This Row],[Close]]/E154)),"-",LN(Table2725[[#This Row],[Close]]/E154))</f>
        <v>-3.5982257318400699E-3</v>
      </c>
    </row>
    <row r="156" spans="1:8" x14ac:dyDescent="0.3">
      <c r="A156" s="2">
        <v>43325</v>
      </c>
      <c r="B156" s="1">
        <v>11369.6</v>
      </c>
      <c r="C156" s="1">
        <v>11406.3</v>
      </c>
      <c r="D156" s="1">
        <v>11340.3</v>
      </c>
      <c r="E156" s="1">
        <v>11355.75</v>
      </c>
      <c r="F156" s="1">
        <v>254466760</v>
      </c>
      <c r="G156" s="1">
        <v>12899.22</v>
      </c>
      <c r="H156" s="3">
        <f>IF(ISERR(LN(Table2725[[#This Row],[Close]]/E155)),"-",LN(Table2725[[#This Row],[Close]]/E155))</f>
        <v>-6.4735087435117758E-3</v>
      </c>
    </row>
    <row r="157" spans="1:8" x14ac:dyDescent="0.3">
      <c r="A157" s="2">
        <v>43326</v>
      </c>
      <c r="B157" s="1">
        <v>11381.7</v>
      </c>
      <c r="C157" s="1">
        <v>11452.45</v>
      </c>
      <c r="D157" s="1">
        <v>11370.8</v>
      </c>
      <c r="E157" s="1">
        <v>11435.1</v>
      </c>
      <c r="F157" s="1">
        <v>239841680</v>
      </c>
      <c r="G157" s="1">
        <v>13935.35</v>
      </c>
      <c r="H157" s="3">
        <f>IF(ISERR(LN(Table2725[[#This Row],[Close]]/E156)),"-",LN(Table2725[[#This Row],[Close]]/E156))</f>
        <v>6.9633489429444069E-3</v>
      </c>
    </row>
    <row r="158" spans="1:8" x14ac:dyDescent="0.3">
      <c r="A158" s="2">
        <v>43328</v>
      </c>
      <c r="B158" s="1">
        <v>11397.15</v>
      </c>
      <c r="C158" s="1">
        <v>11449.85</v>
      </c>
      <c r="D158" s="1">
        <v>11366.25</v>
      </c>
      <c r="E158" s="1">
        <v>11385.05</v>
      </c>
      <c r="F158" s="1">
        <v>299610298</v>
      </c>
      <c r="G158" s="1">
        <v>17081.62</v>
      </c>
      <c r="H158" s="3">
        <f>IF(ISERR(LN(Table2725[[#This Row],[Close]]/E157)),"-",LN(Table2725[[#This Row],[Close]]/E157))</f>
        <v>-4.38648126781707E-3</v>
      </c>
    </row>
    <row r="159" spans="1:8" x14ac:dyDescent="0.3">
      <c r="A159" s="2">
        <v>43329</v>
      </c>
      <c r="B159" s="1">
        <v>11437.15</v>
      </c>
      <c r="C159" s="1">
        <v>11486.45</v>
      </c>
      <c r="D159" s="1">
        <v>11431.8</v>
      </c>
      <c r="E159" s="1">
        <v>11470.75</v>
      </c>
      <c r="F159" s="1">
        <v>241985503</v>
      </c>
      <c r="G159" s="1">
        <v>13275.31</v>
      </c>
      <c r="H159" s="3">
        <f>IF(ISERR(LN(Table2725[[#This Row],[Close]]/E158)),"-",LN(Table2725[[#This Row],[Close]]/E158))</f>
        <v>7.4992257226116294E-3</v>
      </c>
    </row>
    <row r="160" spans="1:8" x14ac:dyDescent="0.3">
      <c r="A160" s="2">
        <v>43332</v>
      </c>
      <c r="B160" s="1">
        <v>11502.1</v>
      </c>
      <c r="C160" s="1">
        <v>11565.3</v>
      </c>
      <c r="D160" s="1">
        <v>11499.65</v>
      </c>
      <c r="E160" s="1">
        <v>11551.75</v>
      </c>
      <c r="F160" s="1">
        <v>239843358</v>
      </c>
      <c r="G160" s="1">
        <v>14119.93</v>
      </c>
      <c r="H160" s="3">
        <f>IF(ISERR(LN(Table2725[[#This Row],[Close]]/E159)),"-",LN(Table2725[[#This Row],[Close]]/E159))</f>
        <v>7.0366236698632748E-3</v>
      </c>
    </row>
    <row r="161" spans="1:8" x14ac:dyDescent="0.3">
      <c r="A161" s="2">
        <v>43333</v>
      </c>
      <c r="B161" s="1">
        <v>11576.2</v>
      </c>
      <c r="C161" s="1">
        <v>11581.75</v>
      </c>
      <c r="D161" s="1">
        <v>11539.6</v>
      </c>
      <c r="E161" s="1">
        <v>11570.9</v>
      </c>
      <c r="F161" s="1">
        <v>231063669</v>
      </c>
      <c r="G161" s="1">
        <v>13528.83</v>
      </c>
      <c r="H161" s="3">
        <f>IF(ISERR(LN(Table2725[[#This Row],[Close]]/E160)),"-",LN(Table2725[[#This Row],[Close]]/E160))</f>
        <v>1.6563849194054057E-3</v>
      </c>
    </row>
    <row r="162" spans="1:8" x14ac:dyDescent="0.3">
      <c r="A162" s="2">
        <v>43335</v>
      </c>
      <c r="B162" s="1">
        <v>11620.7</v>
      </c>
      <c r="C162" s="1">
        <v>11620.7</v>
      </c>
      <c r="D162" s="1">
        <v>11546.7</v>
      </c>
      <c r="E162" s="1">
        <v>11582.75</v>
      </c>
      <c r="F162" s="1">
        <v>256163842</v>
      </c>
      <c r="G162" s="1">
        <v>16117.77</v>
      </c>
      <c r="H162" s="3">
        <f>IF(ISERR(LN(Table2725[[#This Row],[Close]]/E161)),"-",LN(Table2725[[#This Row],[Close]]/E161))</f>
        <v>1.0235968009065074E-3</v>
      </c>
    </row>
    <row r="163" spans="1:8" x14ac:dyDescent="0.3">
      <c r="A163" s="2">
        <v>43336</v>
      </c>
      <c r="B163" s="1">
        <v>11566.6</v>
      </c>
      <c r="C163" s="1">
        <v>11604.6</v>
      </c>
      <c r="D163" s="1">
        <v>11532</v>
      </c>
      <c r="E163" s="1">
        <v>11557.1</v>
      </c>
      <c r="F163" s="1">
        <v>225604574</v>
      </c>
      <c r="G163" s="1">
        <v>13019.55</v>
      </c>
      <c r="H163" s="3">
        <f>IF(ISERR(LN(Table2725[[#This Row],[Close]]/E162)),"-",LN(Table2725[[#This Row],[Close]]/E162))</f>
        <v>-2.2169556419407827E-3</v>
      </c>
    </row>
    <row r="164" spans="1:8" x14ac:dyDescent="0.3">
      <c r="A164" s="2">
        <v>43339</v>
      </c>
      <c r="B164" s="1">
        <v>11605.85</v>
      </c>
      <c r="C164" s="1">
        <v>11700.95</v>
      </c>
      <c r="D164" s="1">
        <v>11595.6</v>
      </c>
      <c r="E164" s="1">
        <v>11691.95</v>
      </c>
      <c r="F164" s="1">
        <v>205689327</v>
      </c>
      <c r="G164" s="1">
        <v>11707.5</v>
      </c>
      <c r="H164" s="3">
        <f>IF(ISERR(LN(Table2725[[#This Row],[Close]]/E163)),"-",LN(Table2725[[#This Row],[Close]]/E163))</f>
        <v>1.1600604091100921E-2</v>
      </c>
    </row>
    <row r="165" spans="1:8" x14ac:dyDescent="0.3">
      <c r="A165" s="2">
        <v>43340</v>
      </c>
      <c r="B165" s="1">
        <v>11731.95</v>
      </c>
      <c r="C165" s="1">
        <v>11760.2</v>
      </c>
      <c r="D165" s="1">
        <v>11710.5</v>
      </c>
      <c r="E165" s="1">
        <v>11738.5</v>
      </c>
      <c r="F165" s="1">
        <v>249420312</v>
      </c>
      <c r="G165" s="1">
        <v>13946.7</v>
      </c>
      <c r="H165" s="3">
        <f>IF(ISERR(LN(Table2725[[#This Row],[Close]]/E164)),"-",LN(Table2725[[#This Row],[Close]]/E164))</f>
        <v>3.973467111897261E-3</v>
      </c>
    </row>
    <row r="166" spans="1:8" x14ac:dyDescent="0.3">
      <c r="A166" s="2">
        <v>43341</v>
      </c>
      <c r="B166" s="1">
        <v>11744.95</v>
      </c>
      <c r="C166" s="1">
        <v>11753.2</v>
      </c>
      <c r="D166" s="1">
        <v>11678.85</v>
      </c>
      <c r="E166" s="1">
        <v>11691.9</v>
      </c>
      <c r="F166" s="1">
        <v>259351550</v>
      </c>
      <c r="G166" s="1">
        <v>14324.65</v>
      </c>
      <c r="H166" s="3">
        <f>IF(ISERR(LN(Table2725[[#This Row],[Close]]/E165)),"-",LN(Table2725[[#This Row],[Close]]/E165))</f>
        <v>-3.9777435676563271E-3</v>
      </c>
    </row>
    <row r="167" spans="1:8" x14ac:dyDescent="0.3">
      <c r="A167" s="2">
        <v>43342</v>
      </c>
      <c r="B167" s="1">
        <v>11694.75</v>
      </c>
      <c r="C167" s="1">
        <v>11698.8</v>
      </c>
      <c r="D167" s="1">
        <v>11639.7</v>
      </c>
      <c r="E167" s="1">
        <v>11676.8</v>
      </c>
      <c r="F167" s="1">
        <v>323450305</v>
      </c>
      <c r="G167" s="1">
        <v>18275.54</v>
      </c>
      <c r="H167" s="3">
        <f>IF(ISERR(LN(Table2725[[#This Row],[Close]]/E166)),"-",LN(Table2725[[#This Row],[Close]]/E166))</f>
        <v>-1.2923270957780808E-3</v>
      </c>
    </row>
    <row r="168" spans="1:8" x14ac:dyDescent="0.3">
      <c r="A168" s="2">
        <v>43343</v>
      </c>
      <c r="B168" s="1">
        <v>11675.85</v>
      </c>
      <c r="C168" s="1">
        <v>11727.65</v>
      </c>
      <c r="D168" s="1">
        <v>11640.1</v>
      </c>
      <c r="E168" s="1">
        <v>11680.5</v>
      </c>
      <c r="F168" s="1">
        <v>357230312</v>
      </c>
      <c r="G168" s="1">
        <v>20755.73</v>
      </c>
      <c r="H168" s="3">
        <f>IF(ISERR(LN(Table2725[[#This Row],[Close]]/E167)),"-",LN(Table2725[[#This Row],[Close]]/E167))</f>
        <v>3.1681744302199772E-4</v>
      </c>
    </row>
    <row r="169" spans="1:8" x14ac:dyDescent="0.3">
      <c r="A169" s="2">
        <v>43346</v>
      </c>
      <c r="B169" s="1">
        <v>11751.8</v>
      </c>
      <c r="C169" s="1">
        <v>11751.8</v>
      </c>
      <c r="D169" s="1">
        <v>11567.4</v>
      </c>
      <c r="E169" s="1">
        <v>11582.35</v>
      </c>
      <c r="F169" s="1">
        <v>241726864</v>
      </c>
      <c r="G169" s="1">
        <v>16139.58</v>
      </c>
      <c r="H169" s="3">
        <f>IF(ISERR(LN(Table2725[[#This Row],[Close]]/E168)),"-",LN(Table2725[[#This Row],[Close]]/E168))</f>
        <v>-8.4383970501899584E-3</v>
      </c>
    </row>
    <row r="170" spans="1:8" x14ac:dyDescent="0.3">
      <c r="A170" s="2">
        <v>43347</v>
      </c>
      <c r="B170" s="1">
        <v>11598.75</v>
      </c>
      <c r="C170" s="1">
        <v>11602.55</v>
      </c>
      <c r="D170" s="1">
        <v>11496.85</v>
      </c>
      <c r="E170" s="1">
        <v>11520.3</v>
      </c>
      <c r="F170" s="1">
        <v>262701030</v>
      </c>
      <c r="G170" s="1">
        <v>16254.78</v>
      </c>
      <c r="H170" s="3">
        <f>IF(ISERR(LN(Table2725[[#This Row],[Close]]/E169)),"-",LN(Table2725[[#This Row],[Close]]/E169))</f>
        <v>-5.371691057489936E-3</v>
      </c>
    </row>
    <row r="171" spans="1:8" x14ac:dyDescent="0.3">
      <c r="A171" s="2">
        <v>43348</v>
      </c>
      <c r="B171" s="1">
        <v>11514.85</v>
      </c>
      <c r="C171" s="1">
        <v>11542.65</v>
      </c>
      <c r="D171" s="1">
        <v>11393.85</v>
      </c>
      <c r="E171" s="1">
        <v>11476.95</v>
      </c>
      <c r="F171" s="1">
        <v>253689858</v>
      </c>
      <c r="G171" s="1">
        <v>15078.23</v>
      </c>
      <c r="H171" s="3">
        <f>IF(ISERR(LN(Table2725[[#This Row],[Close]]/E170)),"-",LN(Table2725[[#This Row],[Close]]/E170))</f>
        <v>-3.770020445457141E-3</v>
      </c>
    </row>
    <row r="172" spans="1:8" x14ac:dyDescent="0.3">
      <c r="A172" s="2">
        <v>43349</v>
      </c>
      <c r="B172" s="1">
        <v>11514.15</v>
      </c>
      <c r="C172" s="1">
        <v>11562.25</v>
      </c>
      <c r="D172" s="1">
        <v>11436.05</v>
      </c>
      <c r="E172" s="1">
        <v>11536.9</v>
      </c>
      <c r="F172" s="1">
        <v>255558129</v>
      </c>
      <c r="G172" s="1">
        <v>15161</v>
      </c>
      <c r="H172" s="3">
        <f>IF(ISERR(LN(Table2725[[#This Row],[Close]]/E171)),"-",LN(Table2725[[#This Row],[Close]]/E171))</f>
        <v>5.2099179931275122E-3</v>
      </c>
    </row>
    <row r="173" spans="1:8" x14ac:dyDescent="0.3">
      <c r="A173" s="2">
        <v>43350</v>
      </c>
      <c r="B173" s="1">
        <v>11558.25</v>
      </c>
      <c r="C173" s="1">
        <v>11603</v>
      </c>
      <c r="D173" s="1">
        <v>11484.4</v>
      </c>
      <c r="E173" s="1">
        <v>11589.1</v>
      </c>
      <c r="F173" s="1">
        <v>305029077</v>
      </c>
      <c r="G173" s="1">
        <v>16441.02</v>
      </c>
      <c r="H173" s="3">
        <f>IF(ISERR(LN(Table2725[[#This Row],[Close]]/E172)),"-",LN(Table2725[[#This Row],[Close]]/E172))</f>
        <v>4.5144070442281106E-3</v>
      </c>
    </row>
    <row r="174" spans="1:8" x14ac:dyDescent="0.3">
      <c r="A174" s="2">
        <v>43353</v>
      </c>
      <c r="B174" s="1">
        <v>11570.25</v>
      </c>
      <c r="C174" s="1">
        <v>11573</v>
      </c>
      <c r="D174" s="1">
        <v>11427.3</v>
      </c>
      <c r="E174" s="1">
        <v>11438.1</v>
      </c>
      <c r="F174" s="1">
        <v>295597988</v>
      </c>
      <c r="G174" s="1">
        <v>16513.89</v>
      </c>
      <c r="H174" s="3">
        <f>IF(ISERR(LN(Table2725[[#This Row],[Close]]/E173)),"-",LN(Table2725[[#This Row],[Close]]/E173))</f>
        <v>-1.311511294512481E-2</v>
      </c>
    </row>
    <row r="175" spans="1:8" x14ac:dyDescent="0.3">
      <c r="A175" s="2">
        <v>43354</v>
      </c>
      <c r="B175" s="1">
        <v>11476.85</v>
      </c>
      <c r="C175" s="1">
        <v>11479.4</v>
      </c>
      <c r="D175" s="1">
        <v>11274</v>
      </c>
      <c r="E175" s="1">
        <v>11287.5</v>
      </c>
      <c r="F175" s="1">
        <v>318093125</v>
      </c>
      <c r="G175" s="1">
        <v>18745.54</v>
      </c>
      <c r="H175" s="3">
        <f>IF(ISERR(LN(Table2725[[#This Row],[Close]]/E174)),"-",LN(Table2725[[#This Row],[Close]]/E174))</f>
        <v>-1.3253969499003263E-2</v>
      </c>
    </row>
    <row r="176" spans="1:8" x14ac:dyDescent="0.3">
      <c r="A176" s="2">
        <v>43355</v>
      </c>
      <c r="B176" s="1">
        <v>11340.1</v>
      </c>
      <c r="C176" s="1">
        <v>11380.75</v>
      </c>
      <c r="D176" s="1">
        <v>11250.2</v>
      </c>
      <c r="E176" s="1">
        <v>11369.9</v>
      </c>
      <c r="F176" s="1">
        <v>276509748</v>
      </c>
      <c r="G176" s="1">
        <v>15567.9</v>
      </c>
      <c r="H176" s="3">
        <f>IF(ISERR(LN(Table2725[[#This Row],[Close]]/E175)),"-",LN(Table2725[[#This Row],[Close]]/E175))</f>
        <v>7.2735939059058573E-3</v>
      </c>
    </row>
    <row r="177" spans="1:8" x14ac:dyDescent="0.3">
      <c r="A177" s="2">
        <v>43357</v>
      </c>
      <c r="B177" s="1">
        <v>11443.5</v>
      </c>
      <c r="C177" s="1">
        <v>11523.25</v>
      </c>
      <c r="D177" s="1">
        <v>11430.55</v>
      </c>
      <c r="E177" s="1">
        <v>11515.2</v>
      </c>
      <c r="F177" s="1">
        <v>285218296</v>
      </c>
      <c r="G177" s="1">
        <v>16423.36</v>
      </c>
      <c r="H177" s="3">
        <f>IF(ISERR(LN(Table2725[[#This Row],[Close]]/E176)),"-",LN(Table2725[[#This Row],[Close]]/E176))</f>
        <v>1.2698389122393185E-2</v>
      </c>
    </row>
    <row r="178" spans="1:8" x14ac:dyDescent="0.3">
      <c r="A178" s="2">
        <v>43360</v>
      </c>
      <c r="B178" s="1">
        <v>11464.95</v>
      </c>
      <c r="C178" s="1">
        <v>11464.95</v>
      </c>
      <c r="D178" s="1">
        <v>11366.9</v>
      </c>
      <c r="E178" s="1">
        <v>11377.75</v>
      </c>
      <c r="F178" s="1">
        <v>207620518</v>
      </c>
      <c r="G178" s="1">
        <v>11294.84</v>
      </c>
      <c r="H178" s="3">
        <f>IF(ISERR(LN(Table2725[[#This Row],[Close]]/E177)),"-",LN(Table2725[[#This Row],[Close]]/E177))</f>
        <v>-1.2008207911445088E-2</v>
      </c>
    </row>
    <row r="179" spans="1:8" x14ac:dyDescent="0.3">
      <c r="A179" s="2">
        <v>43361</v>
      </c>
      <c r="B179" s="1">
        <v>11381.55</v>
      </c>
      <c r="C179" s="1">
        <v>11411.45</v>
      </c>
      <c r="D179" s="1">
        <v>11268.95</v>
      </c>
      <c r="E179" s="1">
        <v>11278.9</v>
      </c>
      <c r="F179" s="1">
        <v>248298794</v>
      </c>
      <c r="G179" s="1">
        <v>13814.11</v>
      </c>
      <c r="H179" s="3">
        <f>IF(ISERR(LN(Table2725[[#This Row],[Close]]/E178)),"-",LN(Table2725[[#This Row],[Close]]/E178))</f>
        <v>-8.7259702757044692E-3</v>
      </c>
    </row>
    <row r="180" spans="1:8" x14ac:dyDescent="0.3">
      <c r="A180" s="2">
        <v>43362</v>
      </c>
      <c r="B180" s="1">
        <v>11326.65</v>
      </c>
      <c r="C180" s="1">
        <v>11332.05</v>
      </c>
      <c r="D180" s="1">
        <v>11210.9</v>
      </c>
      <c r="E180" s="1">
        <v>11234.35</v>
      </c>
      <c r="F180" s="1">
        <v>258424384</v>
      </c>
      <c r="G180" s="1">
        <v>15116.69</v>
      </c>
      <c r="H180" s="3">
        <f>IF(ISERR(LN(Table2725[[#This Row],[Close]]/E179)),"-",LN(Table2725[[#This Row],[Close]]/E179))</f>
        <v>-3.9576745382891472E-3</v>
      </c>
    </row>
    <row r="181" spans="1:8" x14ac:dyDescent="0.3">
      <c r="A181" s="2">
        <v>43364</v>
      </c>
      <c r="B181" s="1">
        <v>11271.3</v>
      </c>
      <c r="C181" s="1">
        <v>11346.8</v>
      </c>
      <c r="D181" s="1">
        <v>10866.45</v>
      </c>
      <c r="E181" s="1">
        <v>11143.1</v>
      </c>
      <c r="F181" s="1">
        <v>741153209</v>
      </c>
      <c r="G181" s="1">
        <v>35131.19</v>
      </c>
      <c r="H181" s="3">
        <f>IF(ISERR(LN(Table2725[[#This Row],[Close]]/E180)),"-",LN(Table2725[[#This Row],[Close]]/E180))</f>
        <v>-8.1555767773956976E-3</v>
      </c>
    </row>
    <row r="182" spans="1:8" x14ac:dyDescent="0.3">
      <c r="A182" s="2">
        <v>43367</v>
      </c>
      <c r="B182" s="1">
        <v>11164.4</v>
      </c>
      <c r="C182" s="1">
        <v>11170.15</v>
      </c>
      <c r="D182" s="1">
        <v>10943.6</v>
      </c>
      <c r="E182" s="1">
        <v>10967.4</v>
      </c>
      <c r="F182" s="1">
        <v>398815949</v>
      </c>
      <c r="G182" s="1">
        <v>23023.34</v>
      </c>
      <c r="H182" s="3">
        <f>IF(ISERR(LN(Table2725[[#This Row],[Close]]/E181)),"-",LN(Table2725[[#This Row],[Close]]/E181))</f>
        <v>-1.5893236100092235E-2</v>
      </c>
    </row>
    <row r="183" spans="1:8" x14ac:dyDescent="0.3">
      <c r="A183" s="2">
        <v>43368</v>
      </c>
      <c r="B183" s="1">
        <v>10969.95</v>
      </c>
      <c r="C183" s="1">
        <v>11080.6</v>
      </c>
      <c r="D183" s="1">
        <v>10882.85</v>
      </c>
      <c r="E183" s="1">
        <v>11067.45</v>
      </c>
      <c r="F183" s="1">
        <v>417548830</v>
      </c>
      <c r="G183" s="1">
        <v>22878.57</v>
      </c>
      <c r="H183" s="3">
        <f>IF(ISERR(LN(Table2725[[#This Row],[Close]]/E182)),"-",LN(Table2725[[#This Row],[Close]]/E182))</f>
        <v>9.081131713379249E-3</v>
      </c>
    </row>
    <row r="184" spans="1:8" x14ac:dyDescent="0.3">
      <c r="A184" s="2">
        <v>43369</v>
      </c>
      <c r="B184" s="1">
        <v>11145.55</v>
      </c>
      <c r="C184" s="1">
        <v>11145.55</v>
      </c>
      <c r="D184" s="1">
        <v>10993.05</v>
      </c>
      <c r="E184" s="1">
        <v>11053.8</v>
      </c>
      <c r="F184" s="1">
        <v>351041146</v>
      </c>
      <c r="G184" s="1">
        <v>17803.68</v>
      </c>
      <c r="H184" s="3">
        <f>IF(ISERR(LN(Table2725[[#This Row],[Close]]/E183)),"-",LN(Table2725[[#This Row],[Close]]/E183))</f>
        <v>-1.2341076324745481E-3</v>
      </c>
    </row>
    <row r="185" spans="1:8" x14ac:dyDescent="0.3">
      <c r="A185" s="2">
        <v>43370</v>
      </c>
      <c r="B185" s="1">
        <v>11079.8</v>
      </c>
      <c r="C185" s="1">
        <v>11089.45</v>
      </c>
      <c r="D185" s="1">
        <v>10953.35</v>
      </c>
      <c r="E185" s="1">
        <v>10977.55</v>
      </c>
      <c r="F185" s="1">
        <v>418210067</v>
      </c>
      <c r="G185" s="1">
        <v>22582.86</v>
      </c>
      <c r="H185" s="3">
        <f>IF(ISERR(LN(Table2725[[#This Row],[Close]]/E184)),"-",LN(Table2725[[#This Row],[Close]]/E184))</f>
        <v>-6.9219820348958589E-3</v>
      </c>
    </row>
    <row r="186" spans="1:8" x14ac:dyDescent="0.3">
      <c r="A186" s="2">
        <v>43371</v>
      </c>
      <c r="B186" s="1">
        <v>11008.1</v>
      </c>
      <c r="C186" s="1">
        <v>11034.1</v>
      </c>
      <c r="D186" s="1">
        <v>10850.3</v>
      </c>
      <c r="E186" s="1">
        <v>10930.45</v>
      </c>
      <c r="F186" s="1">
        <v>492894147</v>
      </c>
      <c r="G186" s="1">
        <v>23227.86</v>
      </c>
      <c r="H186" s="3">
        <f>IF(ISERR(LN(Table2725[[#This Row],[Close]]/E185)),"-",LN(Table2725[[#This Row],[Close]]/E185))</f>
        <v>-4.2998057847973671E-3</v>
      </c>
    </row>
    <row r="187" spans="1:8" x14ac:dyDescent="0.3">
      <c r="A187" s="2">
        <v>43374</v>
      </c>
      <c r="B187" s="1">
        <v>10930.9</v>
      </c>
      <c r="C187" s="1">
        <v>11035.65</v>
      </c>
      <c r="D187" s="1">
        <v>10821.55</v>
      </c>
      <c r="E187" s="1">
        <v>11008.3</v>
      </c>
      <c r="F187" s="1">
        <v>398987274</v>
      </c>
      <c r="G187" s="1">
        <v>20391.72</v>
      </c>
      <c r="H187" s="3">
        <f>IF(ISERR(LN(Table2725[[#This Row],[Close]]/E186)),"-",LN(Table2725[[#This Row],[Close]]/E186))</f>
        <v>7.0970612969229975E-3</v>
      </c>
    </row>
    <row r="188" spans="1:8" x14ac:dyDescent="0.3">
      <c r="A188" s="2">
        <v>43376</v>
      </c>
      <c r="B188" s="1">
        <v>10982.7</v>
      </c>
      <c r="C188" s="1">
        <v>10989.05</v>
      </c>
      <c r="D188" s="1">
        <v>10843.75</v>
      </c>
      <c r="E188" s="1">
        <v>10858.25</v>
      </c>
      <c r="F188" s="1">
        <v>398756507</v>
      </c>
      <c r="G188" s="1">
        <v>21225.59</v>
      </c>
      <c r="H188" s="3">
        <f>IF(ISERR(LN(Table2725[[#This Row],[Close]]/E187)),"-",LN(Table2725[[#This Row],[Close]]/E187))</f>
        <v>-1.3724374010345193E-2</v>
      </c>
    </row>
    <row r="189" spans="1:8" x14ac:dyDescent="0.3">
      <c r="A189" s="2">
        <v>43377</v>
      </c>
      <c r="B189" s="1">
        <v>10754.7</v>
      </c>
      <c r="C189" s="1">
        <v>10754.7</v>
      </c>
      <c r="D189" s="1">
        <v>10547.25</v>
      </c>
      <c r="E189" s="1">
        <v>10599.25</v>
      </c>
      <c r="F189" s="1">
        <v>438202008</v>
      </c>
      <c r="G189" s="1">
        <v>23711.57</v>
      </c>
      <c r="H189" s="3">
        <f>IF(ISERR(LN(Table2725[[#This Row],[Close]]/E188)),"-",LN(Table2725[[#This Row],[Close]]/E188))</f>
        <v>-2.4141915818458322E-2</v>
      </c>
    </row>
    <row r="190" spans="1:8" x14ac:dyDescent="0.3">
      <c r="A190" s="2">
        <v>43378</v>
      </c>
      <c r="B190" s="1">
        <v>10514.1</v>
      </c>
      <c r="C190" s="1">
        <v>10540.65</v>
      </c>
      <c r="D190" s="1">
        <v>10261.9</v>
      </c>
      <c r="E190" s="1">
        <v>10316.450000000001</v>
      </c>
      <c r="F190" s="1">
        <v>625153832</v>
      </c>
      <c r="G190" s="1">
        <v>25254.21</v>
      </c>
      <c r="H190" s="3">
        <f>IF(ISERR(LN(Table2725[[#This Row],[Close]]/E189)),"-",LN(Table2725[[#This Row],[Close]]/E189))</f>
        <v>-2.7043535271357683E-2</v>
      </c>
    </row>
    <row r="191" spans="1:8" x14ac:dyDescent="0.3">
      <c r="A191" s="2">
        <v>43381</v>
      </c>
      <c r="B191" s="1">
        <v>10310.15</v>
      </c>
      <c r="C191" s="1">
        <v>10398.35</v>
      </c>
      <c r="D191" s="1">
        <v>10198.4</v>
      </c>
      <c r="E191" s="1">
        <v>10348.049999999999</v>
      </c>
      <c r="F191" s="1">
        <v>470279031</v>
      </c>
      <c r="G191" s="1">
        <v>22130.94</v>
      </c>
      <c r="H191" s="3">
        <f>IF(ISERR(LN(Table2725[[#This Row],[Close]]/E190)),"-",LN(Table2725[[#This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IF(ISERR(LN(Table2725[[#This Row],[Close]]/E191)),"-",LN(Table2725[[#This Row],[Close]]/E191))</f>
        <v>-4.5522643762188489E-3</v>
      </c>
    </row>
    <row r="193" spans="1:8" x14ac:dyDescent="0.3">
      <c r="A193" s="2">
        <v>43383</v>
      </c>
      <c r="B193" s="1">
        <v>10331.85</v>
      </c>
      <c r="C193" s="1">
        <v>10482.35</v>
      </c>
      <c r="D193" s="1">
        <v>10318.25</v>
      </c>
      <c r="E193" s="1">
        <v>10460.1</v>
      </c>
      <c r="F193" s="1">
        <v>373844130</v>
      </c>
      <c r="G193" s="1">
        <v>19592.59</v>
      </c>
      <c r="H193" s="3">
        <f>IF(ISERR(LN(Table2725[[#This Row],[Close]]/E192)),"-",LN(Table2725[[#This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IF(ISERR(LN(Table2725[[#This Row],[Close]]/E193)),"-",LN(Table2725[[#This Row],[Close]]/E193))</f>
        <v>-2.1788996676934184E-2</v>
      </c>
    </row>
    <row r="195" spans="1:8" x14ac:dyDescent="0.3">
      <c r="A195" s="2">
        <v>43385</v>
      </c>
      <c r="B195" s="1">
        <v>10331.549999999999</v>
      </c>
      <c r="C195" s="1">
        <v>10492.45</v>
      </c>
      <c r="D195" s="1">
        <v>10322.15</v>
      </c>
      <c r="E195" s="1">
        <v>10472.5</v>
      </c>
      <c r="F195" s="1">
        <v>354056762</v>
      </c>
      <c r="G195" s="1">
        <v>18606.04</v>
      </c>
      <c r="H195" s="3">
        <f>IF(ISERR(LN(Table2725[[#This Row],[Close]]/E194)),"-",LN(Table2725[[#This Row],[Close]]/E194))</f>
        <v>2.2973751695463417E-2</v>
      </c>
    </row>
    <row r="196" spans="1:8" x14ac:dyDescent="0.3">
      <c r="A196" s="2">
        <v>43388</v>
      </c>
      <c r="B196" s="1">
        <v>10524.2</v>
      </c>
      <c r="C196" s="1">
        <v>10526.3</v>
      </c>
      <c r="D196" s="1">
        <v>10410.15</v>
      </c>
      <c r="E196" s="1">
        <v>10512.5</v>
      </c>
      <c r="F196" s="1">
        <v>267517728</v>
      </c>
      <c r="G196" s="1">
        <v>14372.15</v>
      </c>
      <c r="H196" s="3">
        <f>IF(ISERR(LN(Table2725[[#This Row],[Close]]/E195)),"-",LN(Table2725[[#This Row],[Close]]/E195))</f>
        <v>3.8122514600135221E-3</v>
      </c>
    </row>
    <row r="197" spans="1:8" x14ac:dyDescent="0.3">
      <c r="A197" s="2">
        <v>43389</v>
      </c>
      <c r="B197" s="1">
        <v>10550.15</v>
      </c>
      <c r="C197" s="1">
        <v>10604.9</v>
      </c>
      <c r="D197" s="1">
        <v>10525.3</v>
      </c>
      <c r="E197" s="1">
        <v>10584.75</v>
      </c>
      <c r="F197" s="1">
        <v>273444095</v>
      </c>
      <c r="G197" s="1">
        <v>15453.03</v>
      </c>
      <c r="H197" s="3">
        <f>IF(ISERR(LN(Table2725[[#This Row],[Close]]/E196)),"-",LN(Table2725[[#This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IF(ISERR(LN(Table2725[[#This Row],[Close]]/E197)),"-",LN(Table2725[[#This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IF(ISERR(LN(Table2725[[#This Row],[Close]]/E198)),"-",LN(Table2725[[#This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IF(ISERR(LN(Table2725[[#This Row],[Close]]/E199)),"-",LN(Table2725[[#This Row],[Close]]/E199))</f>
        <v>-5.6743125075594458E-3</v>
      </c>
    </row>
    <row r="201" spans="1:8" x14ac:dyDescent="0.3">
      <c r="A201" s="2">
        <v>43396</v>
      </c>
      <c r="B201" s="1">
        <v>10152.6</v>
      </c>
      <c r="C201" s="1">
        <v>10222.1</v>
      </c>
      <c r="D201" s="1">
        <v>10102.35</v>
      </c>
      <c r="E201" s="1">
        <v>10146.799999999999</v>
      </c>
      <c r="F201" s="1">
        <v>312042090</v>
      </c>
      <c r="G201" s="1">
        <v>18114.71</v>
      </c>
      <c r="H201" s="3">
        <f>IF(ISERR(LN(Table2725[[#This Row],[Close]]/E200)),"-",LN(Table2725[[#This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IF(ISERR(LN(Table2725[[#This Row],[Close]]/E201)),"-",LN(Table2725[[#This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IF(ISERR(LN(Table2725[[#This Row],[Close]]/E202)),"-",LN(Table2725[[#This Row],[Close]]/E202))</f>
        <v>-9.813515351592101E-3</v>
      </c>
    </row>
    <row r="204" spans="1:8" x14ac:dyDescent="0.3">
      <c r="A204" s="2">
        <v>43399</v>
      </c>
      <c r="B204" s="1">
        <v>10122.35</v>
      </c>
      <c r="C204" s="1">
        <v>10128.85</v>
      </c>
      <c r="D204" s="1">
        <v>10004.549999999999</v>
      </c>
      <c r="E204" s="1">
        <v>10030</v>
      </c>
      <c r="F204" s="1">
        <v>375563273</v>
      </c>
      <c r="G204" s="1">
        <v>16120.14</v>
      </c>
      <c r="H204" s="3">
        <f>IF(ISERR(LN(Table2725[[#This Row],[Close]]/E203)),"-",LN(Table2725[[#This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IF(ISERR(LN(Table2725[[#This Row],[Close]]/E204)),"-",LN(Table2725[[#This Row],[Close]]/E204))</f>
        <v>2.1780027001601827E-2</v>
      </c>
    </row>
    <row r="206" spans="1:8" x14ac:dyDescent="0.3">
      <c r="A206" s="2">
        <v>43403</v>
      </c>
      <c r="B206" s="1">
        <v>10239.4</v>
      </c>
      <c r="C206" s="1">
        <v>10285.1</v>
      </c>
      <c r="D206" s="1">
        <v>10175.35</v>
      </c>
      <c r="E206" s="1">
        <v>10198.4</v>
      </c>
      <c r="F206" s="1">
        <v>298753965</v>
      </c>
      <c r="G206" s="1">
        <v>14789.51</v>
      </c>
      <c r="H206" s="3">
        <f>IF(ISERR(LN(Table2725[[#This Row],[Close]]/E205)),"-",LN(Table2725[[#This Row],[Close]]/E205))</f>
        <v>-5.129783734565848E-3</v>
      </c>
    </row>
    <row r="207" spans="1:8" x14ac:dyDescent="0.3">
      <c r="A207" s="2">
        <v>43404</v>
      </c>
      <c r="B207" s="1">
        <v>10209.549999999999</v>
      </c>
      <c r="C207" s="1">
        <v>10396</v>
      </c>
      <c r="D207" s="1">
        <v>10105.1</v>
      </c>
      <c r="E207" s="1">
        <v>10386.6</v>
      </c>
      <c r="F207" s="1">
        <v>386618948</v>
      </c>
      <c r="G207" s="1">
        <v>21513.85</v>
      </c>
      <c r="H207" s="3">
        <f>IF(ISERR(LN(Table2725[[#This Row],[Close]]/E206)),"-",LN(Table2725[[#This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IF(ISERR(LN(Table2725[[#This Row],[Close]]/E207)),"-",LN(Table2725[[#This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IF(ISERR(LN(Table2725[[#This Row],[Close]]/E208)),"-",LN(Table2725[[#This Row],[Close]]/E208))</f>
        <v>1.648595028975125E-2</v>
      </c>
    </row>
    <row r="210" spans="1:8" x14ac:dyDescent="0.3">
      <c r="A210" s="2">
        <v>43409</v>
      </c>
      <c r="B210" s="1">
        <v>10558.75</v>
      </c>
      <c r="C210" s="1">
        <v>10558.8</v>
      </c>
      <c r="D210" s="1">
        <v>10477</v>
      </c>
      <c r="E210" s="1">
        <v>10524</v>
      </c>
      <c r="F210" s="1">
        <v>311176379</v>
      </c>
      <c r="G210" s="1">
        <v>14761.17</v>
      </c>
      <c r="H210" s="3">
        <f>IF(ISERR(LN(Table2725[[#This Row],[Close]]/E209)),"-",LN(Table2725[[#This Row],[Close]]/E209))</f>
        <v>-2.7518165109068284E-3</v>
      </c>
    </row>
    <row r="211" spans="1:8" x14ac:dyDescent="0.3">
      <c r="A211" s="2">
        <v>43410</v>
      </c>
      <c r="B211" s="1">
        <v>10552</v>
      </c>
      <c r="C211" s="1">
        <v>10600.25</v>
      </c>
      <c r="D211" s="1">
        <v>10491.45</v>
      </c>
      <c r="E211" s="1">
        <v>10530</v>
      </c>
      <c r="F211" s="1">
        <v>309878810</v>
      </c>
      <c r="G211" s="1">
        <v>14006.19</v>
      </c>
      <c r="H211" s="3">
        <f>IF(ISERR(LN(Table2725[[#This Row],[Close]]/E210)),"-",LN(Table2725[[#This Row],[Close]]/E210))</f>
        <v>5.6996296783781274E-4</v>
      </c>
    </row>
    <row r="212" spans="1:8" x14ac:dyDescent="0.3">
      <c r="A212" s="2">
        <v>43411</v>
      </c>
      <c r="B212" s="1">
        <v>10614.45</v>
      </c>
      <c r="C212" s="1">
        <v>10616.45</v>
      </c>
      <c r="D212" s="1">
        <v>10582.3</v>
      </c>
      <c r="E212" s="1">
        <v>10598.4</v>
      </c>
      <c r="F212" s="1">
        <v>32194181</v>
      </c>
      <c r="G212" s="1">
        <v>1534.08</v>
      </c>
      <c r="H212" s="3">
        <f>IF(ISERR(LN(Table2725[[#This Row],[Close]]/E211)),"-",LN(Table2725[[#This Row],[Close]]/E211))</f>
        <v>6.4747201828098773E-3</v>
      </c>
    </row>
    <row r="213" spans="1:8" x14ac:dyDescent="0.3">
      <c r="A213" s="2">
        <v>43413</v>
      </c>
      <c r="B213" s="1">
        <v>10614.7</v>
      </c>
      <c r="C213" s="1">
        <v>10619.55</v>
      </c>
      <c r="D213" s="1">
        <v>10544.85</v>
      </c>
      <c r="E213" s="1">
        <v>10585.2</v>
      </c>
      <c r="F213" s="1">
        <v>305817331</v>
      </c>
      <c r="G213" s="1">
        <v>15294.83</v>
      </c>
      <c r="H213" s="3">
        <f>IF(ISERR(LN(Table2725[[#This Row],[Close]]/E212)),"-",LN(Table2725[[#This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IF(ISERR(LN(Table2725[[#This Row],[Close]]/E213)),"-",LN(Table2725[[#This Row],[Close]]/E213))</f>
        <v>-9.7782185444554946E-3</v>
      </c>
    </row>
    <row r="215" spans="1:8" x14ac:dyDescent="0.3">
      <c r="A215" s="2">
        <v>43417</v>
      </c>
      <c r="B215" s="1">
        <v>10451.9</v>
      </c>
      <c r="C215" s="1">
        <v>10596.25</v>
      </c>
      <c r="D215" s="1">
        <v>10440.549999999999</v>
      </c>
      <c r="E215" s="1">
        <v>10582.5</v>
      </c>
      <c r="F215" s="1">
        <v>262541595</v>
      </c>
      <c r="G215" s="1">
        <v>13078.98</v>
      </c>
      <c r="H215" s="3">
        <f>IF(ISERR(LN(Table2725[[#This Row],[Close]]/E214)),"-",LN(Table2725[[#This Row],[Close]]/E214))</f>
        <v>9.5231128868126375E-3</v>
      </c>
    </row>
    <row r="216" spans="1:8" x14ac:dyDescent="0.3">
      <c r="A216" s="2">
        <v>43418</v>
      </c>
      <c r="B216" s="1">
        <v>10634.9</v>
      </c>
      <c r="C216" s="1">
        <v>10651.6</v>
      </c>
      <c r="D216" s="1">
        <v>10532.7</v>
      </c>
      <c r="E216" s="1">
        <v>10576.3</v>
      </c>
      <c r="F216" s="1">
        <v>396373781</v>
      </c>
      <c r="G216" s="1">
        <v>19374.89</v>
      </c>
      <c r="H216" s="3">
        <f>IF(ISERR(LN(Table2725[[#This Row],[Close]]/E215)),"-",LN(Table2725[[#This Row],[Close]]/E215))</f>
        <v>-5.8604459397027908E-4</v>
      </c>
    </row>
    <row r="217" spans="1:8" x14ac:dyDescent="0.3">
      <c r="A217" s="2">
        <v>43419</v>
      </c>
      <c r="B217" s="1">
        <v>10580.6</v>
      </c>
      <c r="C217" s="1">
        <v>10646.5</v>
      </c>
      <c r="D217" s="1">
        <v>10557.5</v>
      </c>
      <c r="E217" s="1">
        <v>10616.7</v>
      </c>
      <c r="F217" s="1">
        <v>306011926</v>
      </c>
      <c r="G217" s="1">
        <v>14937.67</v>
      </c>
      <c r="H217" s="3">
        <f>IF(ISERR(LN(Table2725[[#This Row],[Close]]/E216)),"-",LN(Table2725[[#This Row],[Close]]/E216))</f>
        <v>3.8125842435878768E-3</v>
      </c>
    </row>
    <row r="218" spans="1:8" x14ac:dyDescent="0.3">
      <c r="A218" s="2">
        <v>43420</v>
      </c>
      <c r="B218" s="1">
        <v>10644</v>
      </c>
      <c r="C218" s="1">
        <v>10695.15</v>
      </c>
      <c r="D218" s="1">
        <v>10631.15</v>
      </c>
      <c r="E218" s="1">
        <v>10682.2</v>
      </c>
      <c r="F218" s="1">
        <v>353384918</v>
      </c>
      <c r="G218" s="1">
        <v>16728.88</v>
      </c>
      <c r="H218" s="3">
        <f>IF(ISERR(LN(Table2725[[#This Row],[Close]]/E217)),"-",LN(Table2725[[#This Row],[Close]]/E217))</f>
        <v>6.1505717653091464E-3</v>
      </c>
    </row>
    <row r="219" spans="1:8" x14ac:dyDescent="0.3">
      <c r="A219" s="2">
        <v>43423</v>
      </c>
      <c r="B219" s="1">
        <v>10731.25</v>
      </c>
      <c r="C219" s="1">
        <v>10774.7</v>
      </c>
      <c r="D219" s="1">
        <v>10688.8</v>
      </c>
      <c r="E219" s="1">
        <v>10763.4</v>
      </c>
      <c r="F219" s="1">
        <v>280522364</v>
      </c>
      <c r="G219" s="1">
        <v>13540.9</v>
      </c>
      <c r="H219" s="3">
        <f>IF(ISERR(LN(Table2725[[#This Row],[Close]]/E218)),"-",LN(Table2725[[#This Row],[Close]]/E218))</f>
        <v>7.5726851230944036E-3</v>
      </c>
    </row>
    <row r="220" spans="1:8" x14ac:dyDescent="0.3">
      <c r="A220" s="2">
        <v>43424</v>
      </c>
      <c r="B220" s="1">
        <v>10740.1</v>
      </c>
      <c r="C220" s="1">
        <v>10740.85</v>
      </c>
      <c r="D220" s="1">
        <v>10640.85</v>
      </c>
      <c r="E220" s="1">
        <v>10656.2</v>
      </c>
      <c r="F220" s="1">
        <v>304322623</v>
      </c>
      <c r="G220" s="1">
        <v>13077.24</v>
      </c>
      <c r="H220" s="3">
        <f>IF(ISERR(LN(Table2725[[#This Row],[Close]]/E219)),"-",LN(Table2725[[#This Row],[Close]]/E219))</f>
        <v>-1.0009607560291778E-2</v>
      </c>
    </row>
    <row r="221" spans="1:8" x14ac:dyDescent="0.3">
      <c r="A221" s="2">
        <v>43425</v>
      </c>
      <c r="B221" s="1">
        <v>10670.95</v>
      </c>
      <c r="C221" s="1">
        <v>10671.3</v>
      </c>
      <c r="D221" s="1">
        <v>10562.35</v>
      </c>
      <c r="E221" s="1">
        <v>10600.05</v>
      </c>
      <c r="F221" s="1">
        <v>310191008</v>
      </c>
      <c r="G221" s="1">
        <v>15382.32</v>
      </c>
      <c r="H221" s="3">
        <f>IF(ISERR(LN(Table2725[[#This Row],[Close]]/E220)),"-",LN(Table2725[[#This Row],[Close]]/E220))</f>
        <v>-5.2831643026424535E-3</v>
      </c>
    </row>
    <row r="222" spans="1:8" x14ac:dyDescent="0.3">
      <c r="A222" s="2">
        <v>43426</v>
      </c>
      <c r="B222" s="1">
        <v>10612.65</v>
      </c>
      <c r="C222" s="1">
        <v>10646.25</v>
      </c>
      <c r="D222" s="1">
        <v>10512</v>
      </c>
      <c r="E222" s="1">
        <v>10526.75</v>
      </c>
      <c r="F222" s="1">
        <v>246926671</v>
      </c>
      <c r="G222" s="1">
        <v>12254.36</v>
      </c>
      <c r="H222" s="3">
        <f>IF(ISERR(LN(Table2725[[#This Row],[Close]]/E221)),"-",LN(Table2725[[#This Row],[Close]]/E221))</f>
        <v>-6.9390815571901548E-3</v>
      </c>
    </row>
    <row r="223" spans="1:8" x14ac:dyDescent="0.3">
      <c r="A223" s="2">
        <v>43430</v>
      </c>
      <c r="B223" s="1">
        <v>10568.3</v>
      </c>
      <c r="C223" s="1">
        <v>10637.8</v>
      </c>
      <c r="D223" s="1">
        <v>10489.75</v>
      </c>
      <c r="E223" s="1">
        <v>10628.6</v>
      </c>
      <c r="F223" s="1">
        <v>332863041</v>
      </c>
      <c r="G223" s="1">
        <v>15927.25</v>
      </c>
      <c r="H223" s="3">
        <f>IF(ISERR(LN(Table2725[[#This Row],[Close]]/E222)),"-",LN(Table2725[[#This Row],[Close]]/E222))</f>
        <v>9.6288444213244173E-3</v>
      </c>
    </row>
    <row r="224" spans="1:8" x14ac:dyDescent="0.3">
      <c r="A224" s="2">
        <v>43431</v>
      </c>
      <c r="B224" s="1">
        <v>10621.45</v>
      </c>
      <c r="C224" s="1">
        <v>10695.15</v>
      </c>
      <c r="D224" s="1">
        <v>10596.35</v>
      </c>
      <c r="E224" s="1">
        <v>10685.6</v>
      </c>
      <c r="F224" s="1">
        <v>382834178</v>
      </c>
      <c r="G224" s="1">
        <v>17296.28</v>
      </c>
      <c r="H224" s="3">
        <f>IF(ISERR(LN(Table2725[[#This Row],[Close]]/E223)),"-",LN(Table2725[[#This Row],[Close]]/E223))</f>
        <v>5.3485597285956952E-3</v>
      </c>
    </row>
    <row r="225" spans="1:8" x14ac:dyDescent="0.3">
      <c r="A225" s="2">
        <v>43432</v>
      </c>
      <c r="B225" s="1">
        <v>10708.75</v>
      </c>
      <c r="C225" s="1">
        <v>10757.8</v>
      </c>
      <c r="D225" s="1">
        <v>10699.85</v>
      </c>
      <c r="E225" s="1">
        <v>10728.85</v>
      </c>
      <c r="F225" s="1">
        <v>437627174</v>
      </c>
      <c r="G225" s="1">
        <v>17737.28</v>
      </c>
      <c r="H225" s="3">
        <f>IF(ISERR(LN(Table2725[[#This Row],[Close]]/E224)),"-",LN(Table2725[[#This Row],[Close]]/E224))</f>
        <v>4.0393340764166815E-3</v>
      </c>
    </row>
    <row r="226" spans="1:8" x14ac:dyDescent="0.3">
      <c r="A226" s="2">
        <v>43433</v>
      </c>
      <c r="B226" s="1">
        <v>10808.7</v>
      </c>
      <c r="C226" s="1">
        <v>10883.05</v>
      </c>
      <c r="D226" s="1">
        <v>10782.35</v>
      </c>
      <c r="E226" s="1">
        <v>10858.7</v>
      </c>
      <c r="F226" s="1">
        <v>712650890</v>
      </c>
      <c r="G226" s="1">
        <v>26283.43</v>
      </c>
      <c r="H226" s="3">
        <f>IF(ISERR(LN(Table2725[[#This Row],[Close]]/E225)),"-",LN(Table2725[[#This Row],[Close]]/E225))</f>
        <v>1.203022724265825E-2</v>
      </c>
    </row>
    <row r="227" spans="1:8" x14ac:dyDescent="0.3">
      <c r="A227" s="2">
        <v>43434</v>
      </c>
      <c r="B227" s="1">
        <v>10892.1</v>
      </c>
      <c r="C227" s="1">
        <v>10922.45</v>
      </c>
      <c r="D227" s="1">
        <v>10835.1</v>
      </c>
      <c r="E227" s="1">
        <v>10876.75</v>
      </c>
      <c r="F227" s="1">
        <v>467857329</v>
      </c>
      <c r="G227" s="1">
        <v>19964.330000000002</v>
      </c>
      <c r="H227" s="3">
        <f>IF(ISERR(LN(Table2725[[#This Row],[Close]]/E226)),"-",LN(Table2725[[#This Row],[Close]]/E226))</f>
        <v>1.660881568983717E-3</v>
      </c>
    </row>
    <row r="228" spans="1:8" x14ac:dyDescent="0.3">
      <c r="A228" s="2">
        <v>43437</v>
      </c>
      <c r="B228" s="1">
        <v>10930.7</v>
      </c>
      <c r="C228" s="1">
        <v>10941.2</v>
      </c>
      <c r="D228" s="1">
        <v>10845.35</v>
      </c>
      <c r="E228" s="1">
        <v>10883.75</v>
      </c>
      <c r="F228" s="1">
        <v>422358631</v>
      </c>
      <c r="G228" s="1">
        <v>18484.91</v>
      </c>
      <c r="H228" s="3">
        <f>IF(ISERR(LN(Table2725[[#This Row],[Close]]/E227)),"-",LN(Table2725[[#This Row],[Close]]/E227))</f>
        <v>6.4336759187107249E-4</v>
      </c>
    </row>
    <row r="229" spans="1:8" x14ac:dyDescent="0.3">
      <c r="A229" s="2">
        <v>43438</v>
      </c>
      <c r="B229" s="1">
        <v>10877.1</v>
      </c>
      <c r="C229" s="1">
        <v>10890.95</v>
      </c>
      <c r="D229" s="1">
        <v>10833.35</v>
      </c>
      <c r="E229" s="1">
        <v>10869.5</v>
      </c>
      <c r="F229" s="1">
        <v>332137359</v>
      </c>
      <c r="G229" s="1">
        <v>15857.16</v>
      </c>
      <c r="H229" s="3">
        <f>IF(ISERR(LN(Table2725[[#This Row],[Close]]/E228)),"-",LN(Table2725[[#This Row],[Close]]/E228))</f>
        <v>-1.3101492455916805E-3</v>
      </c>
    </row>
    <row r="230" spans="1:8" x14ac:dyDescent="0.3">
      <c r="A230" s="2">
        <v>43439</v>
      </c>
      <c r="B230" s="1">
        <v>10820.45</v>
      </c>
      <c r="C230" s="1">
        <v>10821.05</v>
      </c>
      <c r="D230" s="1">
        <v>10747.95</v>
      </c>
      <c r="E230" s="1">
        <v>10782.9</v>
      </c>
      <c r="F230" s="1">
        <v>322019985</v>
      </c>
      <c r="G230" s="1">
        <v>15176.26</v>
      </c>
      <c r="H230" s="3">
        <f>IF(ISERR(LN(Table2725[[#This Row],[Close]]/E229)),"-",LN(Table2725[[#This Row],[Close]]/E229))</f>
        <v>-7.9991559151610485E-3</v>
      </c>
    </row>
    <row r="231" spans="1:8" x14ac:dyDescent="0.3">
      <c r="A231" s="2">
        <v>43440</v>
      </c>
      <c r="B231" s="1">
        <v>10718.15</v>
      </c>
      <c r="C231" s="1">
        <v>10722.65</v>
      </c>
      <c r="D231" s="1">
        <v>10588.25</v>
      </c>
      <c r="E231" s="1">
        <v>10601.15</v>
      </c>
      <c r="F231" s="1">
        <v>328275196</v>
      </c>
      <c r="G231" s="1">
        <v>16488.87</v>
      </c>
      <c r="H231" s="3">
        <f>IF(ISERR(LN(Table2725[[#This Row],[Close]]/E230)),"-",LN(Table2725[[#This Row],[Close]]/E230))</f>
        <v>-1.6999060200552332E-2</v>
      </c>
    </row>
    <row r="232" spans="1:8" x14ac:dyDescent="0.3">
      <c r="A232" s="2">
        <v>43441</v>
      </c>
      <c r="B232" s="1">
        <v>10644.8</v>
      </c>
      <c r="C232" s="1">
        <v>10704.55</v>
      </c>
      <c r="D232" s="1">
        <v>10599.35</v>
      </c>
      <c r="E232" s="1">
        <v>10693.7</v>
      </c>
      <c r="F232" s="1">
        <v>335849636</v>
      </c>
      <c r="G232" s="1">
        <v>18597.830000000002</v>
      </c>
      <c r="H232" s="3">
        <f>IF(ISERR(LN(Table2725[[#This Row],[Close]]/E231)),"-",LN(Table2725[[#This Row],[Close]]/E231))</f>
        <v>8.6922972197649214E-3</v>
      </c>
    </row>
    <row r="233" spans="1:8" x14ac:dyDescent="0.3">
      <c r="A233" s="2">
        <v>43444</v>
      </c>
      <c r="B233" s="1">
        <v>10508.7</v>
      </c>
      <c r="C233" s="1">
        <v>10558.85</v>
      </c>
      <c r="D233" s="1">
        <v>10474.950000000001</v>
      </c>
      <c r="E233" s="1">
        <v>10488.45</v>
      </c>
      <c r="F233" s="1">
        <v>393097292</v>
      </c>
      <c r="G233" s="1">
        <v>16524.36</v>
      </c>
      <c r="H233" s="3">
        <f>IF(ISERR(LN(Table2725[[#This Row],[Close]]/E232)),"-",LN(Table2725[[#This Row],[Close]]/E232))</f>
        <v>-1.9380131299703507E-2</v>
      </c>
    </row>
    <row r="234" spans="1:8" x14ac:dyDescent="0.3">
      <c r="A234" s="2">
        <v>43445</v>
      </c>
      <c r="B234" s="1">
        <v>10350.049999999999</v>
      </c>
      <c r="C234" s="1">
        <v>10567.15</v>
      </c>
      <c r="D234" s="1">
        <v>10333.85</v>
      </c>
      <c r="E234" s="1">
        <v>10549.15</v>
      </c>
      <c r="F234" s="1">
        <v>438699334</v>
      </c>
      <c r="G234" s="1">
        <v>20112.91</v>
      </c>
      <c r="H234" s="3">
        <f>IF(ISERR(LN(Table2725[[#This Row],[Close]]/E233)),"-",LN(Table2725[[#This Row],[Close]]/E233))</f>
        <v>5.7706362364179642E-3</v>
      </c>
    </row>
    <row r="235" spans="1:8" x14ac:dyDescent="0.3">
      <c r="A235" s="2">
        <v>43446</v>
      </c>
      <c r="B235" s="1">
        <v>10591</v>
      </c>
      <c r="C235" s="1">
        <v>10752.2</v>
      </c>
      <c r="D235" s="1">
        <v>10560.8</v>
      </c>
      <c r="E235" s="1">
        <v>10737.6</v>
      </c>
      <c r="F235" s="1">
        <v>371697496</v>
      </c>
      <c r="G235" s="1">
        <v>17447.45</v>
      </c>
      <c r="H235" s="3">
        <f>IF(ISERR(LN(Table2725[[#This Row],[Close]]/E234)),"-",LN(Table2725[[#This Row],[Close]]/E234))</f>
        <v>1.7706312465975173E-2</v>
      </c>
    </row>
    <row r="236" spans="1:8" x14ac:dyDescent="0.3">
      <c r="A236" s="2">
        <v>43447</v>
      </c>
      <c r="B236" s="1">
        <v>10810.75</v>
      </c>
      <c r="C236" s="1">
        <v>10838.6</v>
      </c>
      <c r="D236" s="1">
        <v>10749.5</v>
      </c>
      <c r="E236" s="1">
        <v>10791.55</v>
      </c>
      <c r="F236" s="1">
        <v>387810061</v>
      </c>
      <c r="G236" s="1">
        <v>17582.8</v>
      </c>
      <c r="H236" s="3">
        <f>IF(ISERR(LN(Table2725[[#This Row],[Close]]/E235)),"-",LN(Table2725[[#This Row],[Close]]/E235))</f>
        <v>5.0118200605062885E-3</v>
      </c>
    </row>
    <row r="237" spans="1:8" x14ac:dyDescent="0.3">
      <c r="A237" s="2">
        <v>43448</v>
      </c>
      <c r="B237" s="1">
        <v>10784.5</v>
      </c>
      <c r="C237" s="1">
        <v>10815.75</v>
      </c>
      <c r="D237" s="1">
        <v>10752.1</v>
      </c>
      <c r="E237" s="1">
        <v>10805.45</v>
      </c>
      <c r="F237" s="1">
        <v>350579275</v>
      </c>
      <c r="G237" s="1">
        <v>14486.1</v>
      </c>
      <c r="H237" s="3">
        <f>IF(ISERR(LN(Table2725[[#This Row],[Close]]/E236)),"-",LN(Table2725[[#This Row],[Close]]/E236))</f>
        <v>1.287215994746788E-3</v>
      </c>
    </row>
    <row r="238" spans="1:8" x14ac:dyDescent="0.3">
      <c r="A238" s="2">
        <v>43451</v>
      </c>
      <c r="B238" s="1">
        <v>10853.2</v>
      </c>
      <c r="C238" s="1">
        <v>10900.35</v>
      </c>
      <c r="D238" s="1">
        <v>10844.85</v>
      </c>
      <c r="E238" s="1">
        <v>10888.35</v>
      </c>
      <c r="F238" s="1">
        <v>306145514</v>
      </c>
      <c r="G238" s="1">
        <v>12528.59</v>
      </c>
      <c r="H238" s="3">
        <f>IF(ISERR(LN(Table2725[[#This Row],[Close]]/E237)),"-",LN(Table2725[[#This Row],[Close]]/E237))</f>
        <v>7.6427738366829845E-3</v>
      </c>
    </row>
    <row r="239" spans="1:8" x14ac:dyDescent="0.3">
      <c r="A239" s="2">
        <v>43452</v>
      </c>
      <c r="B239" s="1">
        <v>10850.9</v>
      </c>
      <c r="C239" s="1">
        <v>10915.4</v>
      </c>
      <c r="D239" s="1">
        <v>10819.1</v>
      </c>
      <c r="E239" s="1">
        <v>10908.7</v>
      </c>
      <c r="F239" s="1">
        <v>294942271</v>
      </c>
      <c r="G239" s="1">
        <v>13556.45</v>
      </c>
      <c r="H239" s="3">
        <f>IF(ISERR(LN(Table2725[[#This Row],[Close]]/E238)),"-",LN(Table2725[[#This Row],[Close]]/E238))</f>
        <v>1.8672256945391607E-3</v>
      </c>
    </row>
    <row r="240" spans="1:8" x14ac:dyDescent="0.3">
      <c r="A240" s="2">
        <v>43453</v>
      </c>
      <c r="B240" s="1">
        <v>10930.55</v>
      </c>
      <c r="C240" s="1">
        <v>10985.15</v>
      </c>
      <c r="D240" s="1">
        <v>10928</v>
      </c>
      <c r="E240" s="1">
        <v>10967.3</v>
      </c>
      <c r="F240" s="1">
        <v>321801803</v>
      </c>
      <c r="G240" s="1">
        <v>17172.64</v>
      </c>
      <c r="H240" s="3">
        <f>IF(ISERR(LN(Table2725[[#This Row],[Close]]/E239)),"-",LN(Table2725[[#This Row],[Close]]/E239))</f>
        <v>5.3574821872709151E-3</v>
      </c>
    </row>
    <row r="241" spans="1:8" x14ac:dyDescent="0.3">
      <c r="A241" s="2">
        <v>43454</v>
      </c>
      <c r="B241" s="1">
        <v>10885.2</v>
      </c>
      <c r="C241" s="1">
        <v>10962.55</v>
      </c>
      <c r="D241" s="1">
        <v>10880.05</v>
      </c>
      <c r="E241" s="1">
        <v>10951.7</v>
      </c>
      <c r="F241" s="1">
        <v>328802751</v>
      </c>
      <c r="G241" s="1">
        <v>14945.94</v>
      </c>
      <c r="H241" s="3">
        <f>IF(ISERR(LN(Table2725[[#This Row],[Close]]/E240)),"-",LN(Table2725[[#This Row],[Close]]/E240))</f>
        <v>-1.4234228417328702E-3</v>
      </c>
    </row>
    <row r="242" spans="1:8" x14ac:dyDescent="0.3">
      <c r="A242" s="2">
        <v>43455</v>
      </c>
      <c r="B242" s="1">
        <v>10944.25</v>
      </c>
      <c r="C242" s="1">
        <v>10963.65</v>
      </c>
      <c r="D242" s="1">
        <v>10738.65</v>
      </c>
      <c r="E242" s="1">
        <v>10754</v>
      </c>
      <c r="F242" s="1">
        <v>389235107</v>
      </c>
      <c r="G242" s="1">
        <v>18663.849999999999</v>
      </c>
      <c r="H242" s="3">
        <f>IF(ISERR(LN(Table2725[[#This Row],[Close]]/E241)),"-",LN(Table2725[[#This Row],[Close]]/E241))</f>
        <v>-1.8216916966364759E-2</v>
      </c>
    </row>
    <row r="243" spans="1:8" x14ac:dyDescent="0.3">
      <c r="A243" s="2">
        <v>43458</v>
      </c>
      <c r="B243" s="1">
        <v>10780.9</v>
      </c>
      <c r="C243" s="1">
        <v>10782.3</v>
      </c>
      <c r="D243" s="1">
        <v>10649.25</v>
      </c>
      <c r="E243" s="1">
        <v>10663.5</v>
      </c>
      <c r="F243" s="1">
        <v>230291344</v>
      </c>
      <c r="G243" s="1">
        <v>10695.6</v>
      </c>
      <c r="H243" s="3">
        <f>IF(ISERR(LN(Table2725[[#This Row],[Close]]/E242)),"-",LN(Table2725[[#This Row],[Close]]/E242))</f>
        <v>-8.4510833319758998E-3</v>
      </c>
    </row>
    <row r="244" spans="1:8" x14ac:dyDescent="0.3">
      <c r="A244" s="2">
        <v>43460</v>
      </c>
      <c r="B244" s="1">
        <v>10635.45</v>
      </c>
      <c r="C244" s="1">
        <v>10747.5</v>
      </c>
      <c r="D244" s="1">
        <v>10534.55</v>
      </c>
      <c r="E244" s="1">
        <v>10729.85</v>
      </c>
      <c r="F244" s="1">
        <v>271942701</v>
      </c>
      <c r="G244" s="1">
        <v>12831.99</v>
      </c>
      <c r="H244" s="3">
        <f>IF(ISERR(LN(Table2725[[#This Row],[Close]]/E243)),"-",LN(Table2725[[#This Row],[Close]]/E243))</f>
        <v>6.2028819926444774E-3</v>
      </c>
    </row>
    <row r="245" spans="1:8" x14ac:dyDescent="0.3">
      <c r="A245" s="2">
        <v>43461</v>
      </c>
      <c r="B245" s="1">
        <v>10817.9</v>
      </c>
      <c r="C245" s="1">
        <v>10834.2</v>
      </c>
      <c r="D245" s="1">
        <v>10764.45</v>
      </c>
      <c r="E245" s="1">
        <v>10779.8</v>
      </c>
      <c r="F245" s="1">
        <v>470160392</v>
      </c>
      <c r="G245" s="1">
        <v>19119.88</v>
      </c>
      <c r="H245" s="3">
        <f>IF(ISERR(LN(Table2725[[#This Row],[Close]]/E244)),"-",LN(Table2725[[#This Row],[Close]]/E244))</f>
        <v>4.6444353848936974E-3</v>
      </c>
    </row>
    <row r="246" spans="1:8" x14ac:dyDescent="0.3">
      <c r="A246" s="2">
        <v>43462</v>
      </c>
      <c r="B246" s="1">
        <v>10820.95</v>
      </c>
      <c r="C246" s="1">
        <v>10893.6</v>
      </c>
      <c r="D246" s="1">
        <v>10817.15</v>
      </c>
      <c r="E246" s="1">
        <v>10859.9</v>
      </c>
      <c r="F246" s="1">
        <v>253086507</v>
      </c>
      <c r="G246" s="1">
        <v>12615.01</v>
      </c>
      <c r="H246" s="3">
        <f>IF(ISERR(LN(Table2725[[#This Row],[Close]]/E245)),"-",LN(Table2725[[#This Row],[Close]]/E245))</f>
        <v>7.4030939272151253E-3</v>
      </c>
    </row>
    <row r="247" spans="1:8" x14ac:dyDescent="0.3">
      <c r="A247" s="2">
        <v>43465</v>
      </c>
      <c r="B247" s="1">
        <v>10913.2</v>
      </c>
      <c r="C247" s="1">
        <v>10923.55</v>
      </c>
      <c r="D247" s="1">
        <v>10853.2</v>
      </c>
      <c r="E247" s="1">
        <v>10862.55</v>
      </c>
      <c r="F247" s="1">
        <v>186494657</v>
      </c>
      <c r="G247" s="1">
        <v>10176.129999999999</v>
      </c>
      <c r="H247" s="3">
        <f>IF(ISERR(LN(Table2725[[#This Row],[Close]]/E246)),"-",LN(Table2725[[#This Row],[Close]]/E246))</f>
        <v>2.4398721259765596E-4</v>
      </c>
    </row>
    <row r="248" spans="1:8" x14ac:dyDescent="0.3">
      <c r="A248" s="2">
        <v>43466</v>
      </c>
      <c r="B248" s="1">
        <v>10881.7</v>
      </c>
      <c r="C248" s="1">
        <v>10923.6</v>
      </c>
      <c r="D248" s="1">
        <v>10807.1</v>
      </c>
      <c r="E248" s="1">
        <v>10910.1</v>
      </c>
      <c r="F248" s="1">
        <v>159404542</v>
      </c>
      <c r="G248" s="1">
        <v>8688.26</v>
      </c>
      <c r="H248" s="3">
        <f>IF(ISERR(LN(Table2725[[#This Row],[Close]]/E247)),"-",LN(Table2725[[#This Row],[Close]]/E247))</f>
        <v>4.3678721329528042E-3</v>
      </c>
    </row>
    <row r="249" spans="1:8" x14ac:dyDescent="0.3">
      <c r="A249" s="2">
        <v>43467</v>
      </c>
      <c r="B249" s="1">
        <v>10868.85</v>
      </c>
      <c r="C249" s="1">
        <v>10895.35</v>
      </c>
      <c r="D249" s="1">
        <v>10735.05</v>
      </c>
      <c r="E249" s="1">
        <v>10792.5</v>
      </c>
      <c r="F249" s="1">
        <v>309665939</v>
      </c>
      <c r="G249" s="1">
        <v>15352.25</v>
      </c>
      <c r="H249" s="3">
        <f>IF(ISERR(LN(Table2725[[#This Row],[Close]]/E248)),"-",LN(Table2725[[#This Row],[Close]]/E248))</f>
        <v>-1.0837517258318774E-2</v>
      </c>
    </row>
    <row r="250" spans="1:8" x14ac:dyDescent="0.3">
      <c r="A250" s="2">
        <v>43468</v>
      </c>
      <c r="B250" s="1">
        <v>10796.8</v>
      </c>
      <c r="C250" s="1">
        <v>10814.05</v>
      </c>
      <c r="D250" s="1">
        <v>10661.25</v>
      </c>
      <c r="E250" s="1">
        <v>10672.25</v>
      </c>
      <c r="F250" s="1">
        <v>286241745</v>
      </c>
      <c r="G250" s="1">
        <v>15030.45</v>
      </c>
      <c r="H250" s="3">
        <f>IF(ISERR(LN(Table2725[[#This Row],[Close]]/E249)),"-",LN(Table2725[[#This Row],[Close]]/E249))</f>
        <v>-1.1204533761500678E-2</v>
      </c>
    </row>
    <row r="251" spans="1:8" x14ac:dyDescent="0.3">
      <c r="A251" s="2">
        <v>43469</v>
      </c>
      <c r="B251" s="1">
        <v>10699.7</v>
      </c>
      <c r="C251" s="1">
        <v>10741.05</v>
      </c>
      <c r="D251" s="1">
        <v>10628.65</v>
      </c>
      <c r="E251" s="1">
        <v>10727.35</v>
      </c>
      <c r="F251" s="1">
        <v>296596655</v>
      </c>
      <c r="G251" s="1">
        <v>14516.74</v>
      </c>
      <c r="H251" s="3">
        <f>IF(ISERR(LN(Table2725[[#This Row],[Close]]/E250)),"-",LN(Table2725[[#This Row],[Close]]/E250))</f>
        <v>5.1496403451855395E-3</v>
      </c>
    </row>
    <row r="252" spans="1:8" x14ac:dyDescent="0.3">
      <c r="A252" s="2">
        <v>43472</v>
      </c>
      <c r="B252" s="1">
        <v>10804.85</v>
      </c>
      <c r="C252" s="1">
        <v>10835.95</v>
      </c>
      <c r="D252" s="1">
        <v>10750.15</v>
      </c>
      <c r="E252" s="1">
        <v>10771.8</v>
      </c>
      <c r="F252" s="1">
        <v>269371080</v>
      </c>
      <c r="G252" s="1">
        <v>12731.29</v>
      </c>
      <c r="H252" s="3">
        <f>IF(ISERR(LN(Table2725[[#This Row],[Close]]/E251)),"-",LN(Table2725[[#This Row],[Close]]/E251))</f>
        <v>4.1350530915205807E-3</v>
      </c>
    </row>
    <row r="253" spans="1:8" x14ac:dyDescent="0.3">
      <c r="A253" s="2">
        <v>43473</v>
      </c>
      <c r="B253" s="1">
        <v>10786.25</v>
      </c>
      <c r="C253" s="1">
        <v>10818.45</v>
      </c>
      <c r="D253" s="1">
        <v>10733.25</v>
      </c>
      <c r="E253" s="1">
        <v>10802.15</v>
      </c>
      <c r="F253" s="1">
        <v>277697672</v>
      </c>
      <c r="G253" s="1">
        <v>13433.48</v>
      </c>
      <c r="H253" s="3">
        <f>IF(ISERR(LN(Table2725[[#This Row],[Close]]/E252)),"-",LN(Table2725[[#This Row],[Close]]/E252))</f>
        <v>2.81358026893282E-3</v>
      </c>
    </row>
    <row r="254" spans="1:8" x14ac:dyDescent="0.3">
      <c r="A254" s="2">
        <v>43474</v>
      </c>
      <c r="B254" s="1">
        <v>10862.4</v>
      </c>
      <c r="C254" s="1">
        <v>10870.4</v>
      </c>
      <c r="D254" s="1">
        <v>10749.4</v>
      </c>
      <c r="E254" s="1">
        <v>10855.15</v>
      </c>
      <c r="F254" s="1">
        <v>333010535</v>
      </c>
      <c r="G254" s="1">
        <v>16213.3</v>
      </c>
      <c r="H254" s="3">
        <f>IF(ISERR(LN(Table2725[[#This Row],[Close]]/E253)),"-",LN(Table2725[[#This Row],[Close]]/E253))</f>
        <v>4.8944333599588354E-3</v>
      </c>
    </row>
    <row r="255" spans="1:8" x14ac:dyDescent="0.3">
      <c r="A255" s="2">
        <v>43475</v>
      </c>
      <c r="B255" s="1">
        <v>10859.35</v>
      </c>
      <c r="C255" s="1">
        <v>10859.35</v>
      </c>
      <c r="D255" s="1">
        <v>10801.8</v>
      </c>
      <c r="E255" s="1">
        <v>10821.6</v>
      </c>
      <c r="F255" s="1">
        <v>254365477</v>
      </c>
      <c r="G255" s="1">
        <v>12031.26</v>
      </c>
      <c r="H255" s="3">
        <f>IF(ISERR(LN(Table2725[[#This Row],[Close]]/E254)),"-",LN(Table2725[[#This Row],[Close]]/E254))</f>
        <v>-3.0954849587457233E-3</v>
      </c>
    </row>
    <row r="256" spans="1:8" x14ac:dyDescent="0.3">
      <c r="A256" s="2">
        <v>43476</v>
      </c>
      <c r="B256" s="1">
        <v>10834.75</v>
      </c>
      <c r="C256" s="1">
        <v>10850.15</v>
      </c>
      <c r="D256" s="1">
        <v>10739.4</v>
      </c>
      <c r="E256" s="1">
        <v>10794.95</v>
      </c>
      <c r="F256" s="1">
        <v>260792200</v>
      </c>
      <c r="G256" s="1">
        <v>13084.6</v>
      </c>
      <c r="H256" s="3">
        <f>IF(ISERR(LN(Table2725[[#This Row],[Close]]/E255)),"-",LN(Table2725[[#This Row],[Close]]/E255))</f>
        <v>-2.4657046107725011E-3</v>
      </c>
    </row>
    <row r="257" spans="1:8" x14ac:dyDescent="0.3">
      <c r="A257" s="2">
        <v>43479</v>
      </c>
      <c r="B257" s="1">
        <v>10807</v>
      </c>
      <c r="C257" s="1">
        <v>10808</v>
      </c>
      <c r="D257" s="1">
        <v>10692.35</v>
      </c>
      <c r="E257" s="1">
        <v>10737.6</v>
      </c>
      <c r="F257" s="1">
        <v>298774178</v>
      </c>
      <c r="G257" s="1">
        <v>12732.57</v>
      </c>
      <c r="H257" s="3">
        <f>IF(ISERR(LN(Table2725[[#This Row],[Close]]/E256)),"-",LN(Table2725[[#This Row],[Close]]/E256))</f>
        <v>-5.32683176023677E-3</v>
      </c>
    </row>
    <row r="258" spans="1:8" x14ac:dyDescent="0.3">
      <c r="A258" s="2">
        <v>43480</v>
      </c>
      <c r="B258" s="1">
        <v>10777.55</v>
      </c>
      <c r="C258" s="1">
        <v>10896.95</v>
      </c>
      <c r="D258" s="1">
        <v>10777.55</v>
      </c>
      <c r="E258" s="1">
        <v>10886.8</v>
      </c>
      <c r="F258" s="1">
        <v>310737078</v>
      </c>
      <c r="G258" s="1">
        <v>14879.91</v>
      </c>
      <c r="H258" s="3">
        <f>IF(ISERR(LN(Table2725[[#This Row],[Close]]/E257)),"-",LN(Table2725[[#This Row],[Close]]/E257))</f>
        <v>1.3799445774800724E-2</v>
      </c>
    </row>
    <row r="259" spans="1:8" x14ac:dyDescent="0.3">
      <c r="A259" s="2">
        <v>43481</v>
      </c>
      <c r="B259" s="1">
        <v>10899.65</v>
      </c>
      <c r="C259" s="1">
        <v>10928.15</v>
      </c>
      <c r="D259" s="1">
        <v>10876.9</v>
      </c>
      <c r="E259" s="1">
        <v>10890.3</v>
      </c>
      <c r="F259" s="1">
        <v>276539042</v>
      </c>
      <c r="G259" s="1">
        <v>13081.63</v>
      </c>
      <c r="H259" s="3">
        <f>IF(ISERR(LN(Table2725[[#This Row],[Close]]/E258)),"-",LN(Table2725[[#This Row],[Close]]/E258))</f>
        <v>3.2143857815191898E-4</v>
      </c>
    </row>
    <row r="260" spans="1:8" x14ac:dyDescent="0.3">
      <c r="A260" s="2">
        <v>43482</v>
      </c>
      <c r="B260" s="1">
        <v>10920.85</v>
      </c>
      <c r="C260" s="1">
        <v>10930.65</v>
      </c>
      <c r="D260" s="1">
        <v>10844.65</v>
      </c>
      <c r="E260" s="1">
        <v>10905.2</v>
      </c>
      <c r="F260" s="1">
        <v>271676319</v>
      </c>
      <c r="G260" s="1">
        <v>13215.83</v>
      </c>
      <c r="H260" s="3">
        <f>IF(ISERR(LN(Table2725[[#This Row],[Close]]/E259)),"-",LN(Table2725[[#This Row],[Close]]/E259))</f>
        <v>1.3672549215348114E-3</v>
      </c>
    </row>
    <row r="261" spans="1:8" x14ac:dyDescent="0.3">
      <c r="A261" s="2">
        <v>43483</v>
      </c>
      <c r="B261" s="1">
        <v>10914.85</v>
      </c>
      <c r="C261" s="1">
        <v>10928.2</v>
      </c>
      <c r="D261" s="1">
        <v>10852.2</v>
      </c>
      <c r="E261" s="1">
        <v>10906.95</v>
      </c>
      <c r="F261" s="1">
        <v>323814108</v>
      </c>
      <c r="G261" s="1">
        <v>16408.830000000002</v>
      </c>
      <c r="H261" s="3">
        <f>IF(ISERR(LN(Table2725[[#This Row],[Close]]/E260)),"-",LN(Table2725[[#This Row],[Close]]/E260))</f>
        <v>1.6046102779907089E-4</v>
      </c>
    </row>
    <row r="262" spans="1:8" x14ac:dyDescent="0.3">
      <c r="A262" s="2">
        <v>43486</v>
      </c>
      <c r="B262" s="1">
        <v>10919.35</v>
      </c>
      <c r="C262" s="1">
        <v>10987.45</v>
      </c>
      <c r="D262" s="1">
        <v>10885.75</v>
      </c>
      <c r="E262" s="1">
        <v>10961.85</v>
      </c>
      <c r="F262" s="1">
        <v>288829125</v>
      </c>
      <c r="G262" s="1">
        <v>17289.7</v>
      </c>
      <c r="H262" s="3">
        <f>IF(ISERR(LN(Table2725[[#This Row],[Close]]/E261)),"-",LN(Table2725[[#This Row],[Close]]/E261))</f>
        <v>5.0208621718052576E-3</v>
      </c>
    </row>
    <row r="263" spans="1:8" x14ac:dyDescent="0.3">
      <c r="A263" s="2">
        <v>43487</v>
      </c>
      <c r="B263" s="1">
        <v>10949.8</v>
      </c>
      <c r="C263" s="1">
        <v>10949.8</v>
      </c>
      <c r="D263" s="1">
        <v>10864.15</v>
      </c>
      <c r="E263" s="1">
        <v>10922.75</v>
      </c>
      <c r="F263" s="1">
        <v>300768112</v>
      </c>
      <c r="G263" s="1">
        <v>17483.62</v>
      </c>
      <c r="H263" s="3">
        <f>IF(ISERR(LN(Table2725[[#This Row],[Close]]/E262)),"-",LN(Table2725[[#This Row],[Close]]/E262))</f>
        <v>-3.573292781569112E-3</v>
      </c>
    </row>
    <row r="264" spans="1:8" x14ac:dyDescent="0.3">
      <c r="A264" s="2">
        <v>43488</v>
      </c>
      <c r="B264" s="1">
        <v>10931.05</v>
      </c>
      <c r="C264" s="1">
        <v>10944.8</v>
      </c>
      <c r="D264" s="1">
        <v>10811.95</v>
      </c>
      <c r="E264" s="1">
        <v>10831.5</v>
      </c>
      <c r="F264" s="1">
        <v>298876314</v>
      </c>
      <c r="G264" s="1">
        <v>14736.91</v>
      </c>
      <c r="H264" s="3">
        <f>IF(ISERR(LN(Table2725[[#This Row],[Close]]/E263)),"-",LN(Table2725[[#This Row],[Close]]/E263))</f>
        <v>-8.3892145371514976E-3</v>
      </c>
    </row>
    <row r="265" spans="1:8" x14ac:dyDescent="0.3">
      <c r="A265" s="2">
        <v>43489</v>
      </c>
      <c r="B265" s="1">
        <v>10844.05</v>
      </c>
      <c r="C265" s="1">
        <v>10866.6</v>
      </c>
      <c r="D265" s="1">
        <v>10798.65</v>
      </c>
      <c r="E265" s="1">
        <v>10849.8</v>
      </c>
      <c r="F265" s="1">
        <v>361082096</v>
      </c>
      <c r="G265" s="1">
        <v>15298.48</v>
      </c>
      <c r="H265" s="3">
        <f>IF(ISERR(LN(Table2725[[#This Row],[Close]]/E264)),"-",LN(Table2725[[#This Row],[Close]]/E264))</f>
        <v>1.6880910596428552E-3</v>
      </c>
    </row>
    <row r="266" spans="1:8" x14ac:dyDescent="0.3">
      <c r="A266" s="2">
        <v>43490</v>
      </c>
      <c r="B266" s="1">
        <v>10859.75</v>
      </c>
      <c r="C266" s="1">
        <v>10931.7</v>
      </c>
      <c r="D266" s="1">
        <v>10756.45</v>
      </c>
      <c r="E266" s="1">
        <v>10780.55</v>
      </c>
      <c r="F266" s="1">
        <v>463444758</v>
      </c>
      <c r="G266" s="1">
        <v>20542.36</v>
      </c>
      <c r="H266" s="3">
        <f>IF(ISERR(LN(Table2725[[#This Row],[Close]]/E265)),"-",LN(Table2725[[#This Row],[Close]]/E265))</f>
        <v>-6.403062049334338E-3</v>
      </c>
    </row>
    <row r="267" spans="1:8" x14ac:dyDescent="0.3">
      <c r="A267" s="2">
        <v>43493</v>
      </c>
      <c r="B267" s="1">
        <v>10792.45</v>
      </c>
      <c r="C267" s="1">
        <v>10804.45</v>
      </c>
      <c r="D267" s="1">
        <v>10630.95</v>
      </c>
      <c r="E267" s="1">
        <v>10661.55</v>
      </c>
      <c r="F267" s="1">
        <v>419682627</v>
      </c>
      <c r="G267" s="1">
        <v>21144.33</v>
      </c>
      <c r="H267" s="3">
        <f>IF(ISERR(LN(Table2725[[#This Row],[Close]]/E266)),"-",LN(Table2725[[#This Row],[Close]]/E266))</f>
        <v>-1.1099773042754829E-2</v>
      </c>
    </row>
    <row r="268" spans="1:8" x14ac:dyDescent="0.3">
      <c r="A268" s="2">
        <v>43494</v>
      </c>
      <c r="B268" s="1">
        <v>10653.7</v>
      </c>
      <c r="C268" s="1">
        <v>10690.35</v>
      </c>
      <c r="D268" s="1">
        <v>10583.65</v>
      </c>
      <c r="E268" s="1">
        <v>10652.2</v>
      </c>
      <c r="F268" s="1">
        <v>356908994</v>
      </c>
      <c r="G268" s="1">
        <v>18832.060000000001</v>
      </c>
      <c r="H268" s="3">
        <f>IF(ISERR(LN(Table2725[[#This Row],[Close]]/E267)),"-",LN(Table2725[[#This Row],[Close]]/E267))</f>
        <v>-8.7736795259221625E-4</v>
      </c>
    </row>
    <row r="269" spans="1:8" x14ac:dyDescent="0.3">
      <c r="A269" s="2">
        <v>43495</v>
      </c>
      <c r="B269" s="1">
        <v>10702.25</v>
      </c>
      <c r="C269" s="1">
        <v>10710.2</v>
      </c>
      <c r="D269" s="1">
        <v>10612.85</v>
      </c>
      <c r="E269" s="1">
        <v>10651.8</v>
      </c>
      <c r="F269" s="1">
        <v>410107910</v>
      </c>
      <c r="G269" s="1">
        <v>21214.81</v>
      </c>
      <c r="H269" s="3">
        <f>IF(ISERR(LN(Table2725[[#This Row],[Close]]/E268)),"-",LN(Table2725[[#This Row],[Close]]/E268))</f>
        <v>-3.7551633500580681E-5</v>
      </c>
    </row>
    <row r="270" spans="1:8" x14ac:dyDescent="0.3">
      <c r="A270" s="2">
        <v>43496</v>
      </c>
      <c r="B270" s="1">
        <v>10690.55</v>
      </c>
      <c r="C270" s="1">
        <v>10838.05</v>
      </c>
      <c r="D270" s="1">
        <v>10678.55</v>
      </c>
      <c r="E270" s="1">
        <v>10830.95</v>
      </c>
      <c r="F270" s="1">
        <v>604818027</v>
      </c>
      <c r="G270" s="1">
        <v>27471.18</v>
      </c>
      <c r="H270" s="3">
        <f>IF(ISERR(LN(Table2725[[#This Row],[Close]]/E269)),"-",LN(Table2725[[#This Row],[Close]]/E269))</f>
        <v>1.6678884505362462E-2</v>
      </c>
    </row>
    <row r="271" spans="1:8" x14ac:dyDescent="0.3">
      <c r="A271" s="2">
        <v>43497</v>
      </c>
      <c r="B271" s="1">
        <v>10851.35</v>
      </c>
      <c r="C271" s="1">
        <v>10983.45</v>
      </c>
      <c r="D271" s="1">
        <v>10813.45</v>
      </c>
      <c r="E271" s="1">
        <v>10893.65</v>
      </c>
      <c r="F271" s="1">
        <v>482272661</v>
      </c>
      <c r="G271" s="1">
        <v>23112.37</v>
      </c>
      <c r="H271" s="3">
        <f>IF(ISERR(LN(Table2725[[#This Row],[Close]]/E270)),"-",LN(Table2725[[#This Row],[Close]]/E270))</f>
        <v>5.7722742045844006E-3</v>
      </c>
    </row>
    <row r="272" spans="1:8" x14ac:dyDescent="0.3">
      <c r="A272" s="2">
        <v>43500</v>
      </c>
      <c r="B272" s="1">
        <v>10876.75</v>
      </c>
      <c r="C272" s="1">
        <v>10927.9</v>
      </c>
      <c r="D272" s="1">
        <v>10814.15</v>
      </c>
      <c r="E272" s="1">
        <v>10912.25</v>
      </c>
      <c r="F272" s="1">
        <v>318300039</v>
      </c>
      <c r="G272" s="1">
        <v>15478.81</v>
      </c>
      <c r="H272" s="3">
        <f>IF(ISERR(LN(Table2725[[#This Row],[Close]]/E271)),"-",LN(Table2725[[#This Row],[Close]]/E271))</f>
        <v>1.7059607272313906E-3</v>
      </c>
    </row>
    <row r="273" spans="1:8" x14ac:dyDescent="0.3">
      <c r="A273" s="2">
        <v>43501</v>
      </c>
      <c r="B273" s="1">
        <v>10908.65</v>
      </c>
      <c r="C273" s="1">
        <v>10956.7</v>
      </c>
      <c r="D273" s="1">
        <v>10886.7</v>
      </c>
      <c r="E273" s="1">
        <v>10934.35</v>
      </c>
      <c r="F273" s="1">
        <v>268095127</v>
      </c>
      <c r="G273" s="1">
        <v>13435.13</v>
      </c>
      <c r="H273" s="3">
        <f>IF(ISERR(LN(Table2725[[#This Row],[Close]]/E272)),"-",LN(Table2725[[#This Row],[Close]]/E272))</f>
        <v>2.0231988079203052E-3</v>
      </c>
    </row>
    <row r="274" spans="1:8" x14ac:dyDescent="0.3">
      <c r="A274" s="2">
        <v>43502</v>
      </c>
      <c r="B274" s="1">
        <v>10965.1</v>
      </c>
      <c r="C274" s="1">
        <v>11072.6</v>
      </c>
      <c r="D274" s="1">
        <v>10962.7</v>
      </c>
      <c r="E274" s="1">
        <v>11062.45</v>
      </c>
      <c r="F274" s="1">
        <v>298510497</v>
      </c>
      <c r="G274" s="1">
        <v>15172.85</v>
      </c>
      <c r="H274" s="3">
        <f>IF(ISERR(LN(Table2725[[#This Row],[Close]]/E273)),"-",LN(Table2725[[#This Row],[Close]]/E273))</f>
        <v>1.1647280346053989E-2</v>
      </c>
    </row>
    <row r="275" spans="1:8" x14ac:dyDescent="0.3">
      <c r="A275" s="2">
        <v>43503</v>
      </c>
      <c r="B275" s="1">
        <v>11070.45</v>
      </c>
      <c r="C275" s="1">
        <v>11118.1</v>
      </c>
      <c r="D275" s="1">
        <v>11043.6</v>
      </c>
      <c r="E275" s="1">
        <v>11069.4</v>
      </c>
      <c r="F275" s="1">
        <v>263544426</v>
      </c>
      <c r="G275" s="1">
        <v>13542.69</v>
      </c>
      <c r="H275" s="3">
        <f>IF(ISERR(LN(Table2725[[#This Row],[Close]]/E274)),"-",LN(Table2725[[#This Row],[Close]]/E274))</f>
        <v>6.2805415981511683E-4</v>
      </c>
    </row>
    <row r="276" spans="1:8" x14ac:dyDescent="0.3">
      <c r="A276" s="2">
        <v>43504</v>
      </c>
      <c r="B276" s="1">
        <v>11023.5</v>
      </c>
      <c r="C276" s="1">
        <v>11041.2</v>
      </c>
      <c r="D276" s="1">
        <v>10925.45</v>
      </c>
      <c r="E276" s="1">
        <v>10943.6</v>
      </c>
      <c r="F276" s="1">
        <v>352787419</v>
      </c>
      <c r="G276" s="1">
        <v>15507.05</v>
      </c>
      <c r="H276" s="3">
        <f>IF(ISERR(LN(Table2725[[#This Row],[Close]]/E275)),"-",LN(Table2725[[#This Row],[Close]]/E275))</f>
        <v>-1.1429734205002075E-2</v>
      </c>
    </row>
    <row r="277" spans="1:8" x14ac:dyDescent="0.3">
      <c r="A277" s="2">
        <v>43507</v>
      </c>
      <c r="B277" s="1">
        <v>10930.9</v>
      </c>
      <c r="C277" s="1">
        <v>10930.9</v>
      </c>
      <c r="D277" s="1">
        <v>10857.1</v>
      </c>
      <c r="E277" s="1">
        <v>10888.8</v>
      </c>
      <c r="F277" s="1">
        <v>285985383</v>
      </c>
      <c r="G277" s="1">
        <v>13818.92</v>
      </c>
      <c r="H277" s="3">
        <f>IF(ISERR(LN(Table2725[[#This Row],[Close]]/E276)),"-",LN(Table2725[[#This Row],[Close]]/E276))</f>
        <v>-5.0200724689087872E-3</v>
      </c>
    </row>
    <row r="278" spans="1:8" x14ac:dyDescent="0.3">
      <c r="A278" s="2">
        <v>43508</v>
      </c>
      <c r="B278" s="1">
        <v>10879.7</v>
      </c>
      <c r="C278" s="1">
        <v>10910.9</v>
      </c>
      <c r="D278" s="1">
        <v>10823.8</v>
      </c>
      <c r="E278" s="1">
        <v>10831.4</v>
      </c>
      <c r="F278" s="1">
        <v>292314643</v>
      </c>
      <c r="G278" s="1">
        <v>14424.78</v>
      </c>
      <c r="H278" s="3">
        <f>IF(ISERR(LN(Table2725[[#This Row],[Close]]/E277)),"-",LN(Table2725[[#This Row],[Close]]/E277))</f>
        <v>-5.2854148327613464E-3</v>
      </c>
    </row>
    <row r="279" spans="1:8" x14ac:dyDescent="0.3">
      <c r="A279" s="2">
        <v>43509</v>
      </c>
      <c r="B279" s="1">
        <v>10870.55</v>
      </c>
      <c r="C279" s="1">
        <v>10891.65</v>
      </c>
      <c r="D279" s="1">
        <v>10772.1</v>
      </c>
      <c r="E279" s="1">
        <v>10793.65</v>
      </c>
      <c r="F279" s="1">
        <v>321958549</v>
      </c>
      <c r="G279" s="1">
        <v>15360.98</v>
      </c>
      <c r="H279" s="3">
        <f>IF(ISERR(LN(Table2725[[#This Row],[Close]]/E278)),"-",LN(Table2725[[#This Row],[Close]]/E278))</f>
        <v>-3.4913249537601204E-3</v>
      </c>
    </row>
    <row r="280" spans="1:8" x14ac:dyDescent="0.3">
      <c r="A280" s="2">
        <v>43510</v>
      </c>
      <c r="B280" s="1">
        <v>10786.1</v>
      </c>
      <c r="C280" s="1">
        <v>10792.7</v>
      </c>
      <c r="D280" s="1">
        <v>10718.75</v>
      </c>
      <c r="E280" s="1">
        <v>10746.05</v>
      </c>
      <c r="F280" s="1">
        <v>627041405</v>
      </c>
      <c r="G280" s="1">
        <v>20797.41</v>
      </c>
      <c r="H280" s="3">
        <f>IF(ISERR(LN(Table2725[[#This Row],[Close]]/E279)),"-",LN(Table2725[[#This Row],[Close]]/E279))</f>
        <v>-4.4197530593000694E-3</v>
      </c>
    </row>
    <row r="281" spans="1:8" x14ac:dyDescent="0.3">
      <c r="A281" s="2">
        <v>43511</v>
      </c>
      <c r="B281" s="1">
        <v>10780.25</v>
      </c>
      <c r="C281" s="1">
        <v>10785.75</v>
      </c>
      <c r="D281" s="1">
        <v>10620.4</v>
      </c>
      <c r="E281" s="1">
        <v>10724.4</v>
      </c>
      <c r="F281" s="1">
        <v>521876968</v>
      </c>
      <c r="G281" s="1">
        <v>20733.95</v>
      </c>
      <c r="H281" s="3">
        <f>IF(ISERR(LN(Table2725[[#This Row],[Close]]/E280)),"-",LN(Table2725[[#This Row],[Close]]/E280))</f>
        <v>-2.0167259966956514E-3</v>
      </c>
    </row>
    <row r="282" spans="1:8" x14ac:dyDescent="0.3">
      <c r="A282" s="2">
        <v>43514</v>
      </c>
      <c r="B282" s="1">
        <v>10738.65</v>
      </c>
      <c r="C282" s="1">
        <v>10759.9</v>
      </c>
      <c r="D282" s="1">
        <v>10628.4</v>
      </c>
      <c r="E282" s="1">
        <v>10640.95</v>
      </c>
      <c r="F282" s="1">
        <v>345440240</v>
      </c>
      <c r="G282" s="1">
        <v>14903.19</v>
      </c>
      <c r="H282" s="3">
        <f>IF(ISERR(LN(Table2725[[#This Row],[Close]]/E281)),"-",LN(Table2725[[#This Row],[Close]]/E281))</f>
        <v>-7.8117535511575027E-3</v>
      </c>
    </row>
    <row r="283" spans="1:8" x14ac:dyDescent="0.3">
      <c r="A283" s="2">
        <v>43515</v>
      </c>
      <c r="B283" s="1">
        <v>10636.7</v>
      </c>
      <c r="C283" s="1">
        <v>10722.85</v>
      </c>
      <c r="D283" s="1">
        <v>10585.65</v>
      </c>
      <c r="E283" s="1">
        <v>10604.35</v>
      </c>
      <c r="F283" s="1">
        <v>291507060</v>
      </c>
      <c r="G283" s="1">
        <v>13765.01</v>
      </c>
      <c r="H283" s="3">
        <f>IF(ISERR(LN(Table2725[[#This Row],[Close]]/E282)),"-",LN(Table2725[[#This Row],[Close]]/E282))</f>
        <v>-3.4454713472979819E-3</v>
      </c>
    </row>
    <row r="284" spans="1:8" x14ac:dyDescent="0.3">
      <c r="A284" s="2">
        <v>43516</v>
      </c>
      <c r="B284" s="1">
        <v>10655.45</v>
      </c>
      <c r="C284" s="1">
        <v>10752.7</v>
      </c>
      <c r="D284" s="1">
        <v>10646.4</v>
      </c>
      <c r="E284" s="1">
        <v>10735.45</v>
      </c>
      <c r="F284" s="1">
        <v>289195306</v>
      </c>
      <c r="G284" s="1">
        <v>13209.71</v>
      </c>
      <c r="H284" s="3">
        <f>IF(ISERR(LN(Table2725[[#This Row],[Close]]/E283)),"-",LN(Table2725[[#This Row],[Close]]/E283))</f>
        <v>1.2287055114099292E-2</v>
      </c>
    </row>
    <row r="285" spans="1:8" x14ac:dyDescent="0.3">
      <c r="A285" s="2">
        <v>43517</v>
      </c>
      <c r="B285" s="1">
        <v>10744.1</v>
      </c>
      <c r="C285" s="1">
        <v>10808.85</v>
      </c>
      <c r="D285" s="1">
        <v>10721.5</v>
      </c>
      <c r="E285" s="1">
        <v>10789.85</v>
      </c>
      <c r="F285" s="1">
        <v>279584955</v>
      </c>
      <c r="G285" s="1">
        <v>14758.5</v>
      </c>
      <c r="H285" s="3">
        <f>IF(ISERR(LN(Table2725[[#This Row],[Close]]/E284)),"-",LN(Table2725[[#This Row],[Close]]/E284))</f>
        <v>5.0545280036699341E-3</v>
      </c>
    </row>
    <row r="286" spans="1:8" x14ac:dyDescent="0.3">
      <c r="A286" s="2">
        <v>43518</v>
      </c>
      <c r="B286" s="1">
        <v>10782.7</v>
      </c>
      <c r="C286" s="1">
        <v>10801.55</v>
      </c>
      <c r="D286" s="1">
        <v>10758.4</v>
      </c>
      <c r="E286" s="1">
        <v>10791.65</v>
      </c>
      <c r="F286" s="1">
        <v>396846597</v>
      </c>
      <c r="G286" s="1">
        <v>24386.42</v>
      </c>
      <c r="H286" s="3">
        <f>IF(ISERR(LN(Table2725[[#This Row],[Close]]/E285)),"-",LN(Table2725[[#This Row],[Close]]/E285))</f>
        <v>1.6680953633189361E-4</v>
      </c>
    </row>
    <row r="287" spans="1:8" x14ac:dyDescent="0.3">
      <c r="A287" s="2">
        <v>43521</v>
      </c>
      <c r="B287" s="1">
        <v>10813.25</v>
      </c>
      <c r="C287" s="1">
        <v>10887.1</v>
      </c>
      <c r="D287" s="1">
        <v>10788.05</v>
      </c>
      <c r="E287" s="1">
        <v>10880.1</v>
      </c>
      <c r="F287" s="1">
        <v>385905142</v>
      </c>
      <c r="G287" s="1">
        <v>16466.09</v>
      </c>
      <c r="H287" s="3">
        <f>IF(ISERR(LN(Table2725[[#This Row],[Close]]/E286)),"-",LN(Table2725[[#This Row],[Close]]/E286))</f>
        <v>8.1627456131734746E-3</v>
      </c>
    </row>
    <row r="288" spans="1:8" x14ac:dyDescent="0.3">
      <c r="A288" s="2">
        <v>43522</v>
      </c>
      <c r="B288" s="1">
        <v>10775.3</v>
      </c>
      <c r="C288" s="1">
        <v>10888.75</v>
      </c>
      <c r="D288" s="1">
        <v>10729.3</v>
      </c>
      <c r="E288" s="1">
        <v>10835.3</v>
      </c>
      <c r="F288" s="1">
        <v>414954476</v>
      </c>
      <c r="G288" s="1">
        <v>19186.75</v>
      </c>
      <c r="H288" s="3">
        <f>IF(ISERR(LN(Table2725[[#This Row],[Close]]/E287)),"-",LN(Table2725[[#This Row],[Close]]/E287))</f>
        <v>-4.1261099090206159E-3</v>
      </c>
    </row>
    <row r="289" spans="1:8" x14ac:dyDescent="0.3">
      <c r="A289" s="2">
        <v>43523</v>
      </c>
      <c r="B289" s="1">
        <v>10881.2</v>
      </c>
      <c r="C289" s="1">
        <v>10939.7</v>
      </c>
      <c r="D289" s="1">
        <v>10751.2</v>
      </c>
      <c r="E289" s="1">
        <v>10806.65</v>
      </c>
      <c r="F289" s="1">
        <v>381080073</v>
      </c>
      <c r="G289" s="1">
        <v>18313.849999999999</v>
      </c>
      <c r="H289" s="3">
        <f>IF(ISERR(LN(Table2725[[#This Row],[Close]]/E288)),"-",LN(Table2725[[#This Row],[Close]]/E288))</f>
        <v>-2.6476372726424741E-3</v>
      </c>
    </row>
    <row r="290" spans="1:8" x14ac:dyDescent="0.3">
      <c r="A290" s="2">
        <v>43524</v>
      </c>
      <c r="B290" s="1">
        <v>10865.7</v>
      </c>
      <c r="C290" s="1">
        <v>10865.7</v>
      </c>
      <c r="D290" s="1">
        <v>10784.85</v>
      </c>
      <c r="E290" s="1">
        <v>10792.5</v>
      </c>
      <c r="F290" s="1">
        <v>644159018</v>
      </c>
      <c r="G290" s="1">
        <v>27123.34</v>
      </c>
      <c r="H290" s="3">
        <f>IF(ISERR(LN(Table2725[[#This Row],[Close]]/E289)),"-",LN(Table2725[[#This Row],[Close]]/E289))</f>
        <v>-1.3102369328699957E-3</v>
      </c>
    </row>
    <row r="291" spans="1:8" x14ac:dyDescent="0.3">
      <c r="A291" s="2">
        <v>43525</v>
      </c>
      <c r="B291" s="1">
        <v>10842.65</v>
      </c>
      <c r="C291" s="1">
        <v>10877.9</v>
      </c>
      <c r="D291" s="1">
        <v>10823.1</v>
      </c>
      <c r="E291" s="1">
        <v>10863.5</v>
      </c>
      <c r="F291" s="1">
        <v>308526309</v>
      </c>
      <c r="G291" s="1">
        <v>15010.06</v>
      </c>
      <c r="H291" s="3">
        <f>IF(ISERR(LN(Table2725[[#This Row],[Close]]/E290)),"-",LN(Table2725[[#This Row],[Close]]/E290))</f>
        <v>6.5570977456633371E-3</v>
      </c>
    </row>
    <row r="292" spans="1:8" x14ac:dyDescent="0.3">
      <c r="A292" s="2">
        <v>43529</v>
      </c>
      <c r="B292" s="1">
        <v>10864.85</v>
      </c>
      <c r="C292" s="1">
        <v>10994.9</v>
      </c>
      <c r="D292" s="1">
        <v>10817</v>
      </c>
      <c r="E292" s="1">
        <v>10987.45</v>
      </c>
      <c r="F292" s="1">
        <v>373220239</v>
      </c>
      <c r="G292" s="1">
        <v>17960.03</v>
      </c>
      <c r="H292" s="3">
        <f>IF(ISERR(LN(Table2725[[#This Row],[Close]]/E291)),"-",LN(Table2725[[#This Row],[Close]]/E291))</f>
        <v>1.1345166182071391E-2</v>
      </c>
    </row>
    <row r="293" spans="1:8" x14ac:dyDescent="0.3">
      <c r="A293" s="2">
        <v>43530</v>
      </c>
      <c r="B293" s="1">
        <v>11024.85</v>
      </c>
      <c r="C293" s="1">
        <v>11062.3</v>
      </c>
      <c r="D293" s="1">
        <v>10998.85</v>
      </c>
      <c r="E293" s="1">
        <v>11053</v>
      </c>
      <c r="F293" s="1">
        <v>372550850</v>
      </c>
      <c r="G293" s="1">
        <v>17850.93</v>
      </c>
      <c r="H293" s="3">
        <f>IF(ISERR(LN(Table2725[[#This Row],[Close]]/E292)),"-",LN(Table2725[[#This Row],[Close]]/E292))</f>
        <v>5.9481719535880405E-3</v>
      </c>
    </row>
    <row r="294" spans="1:8" x14ac:dyDescent="0.3">
      <c r="A294" s="2">
        <v>43531</v>
      </c>
      <c r="B294" s="1">
        <v>11077.95</v>
      </c>
      <c r="C294" s="1">
        <v>11089.05</v>
      </c>
      <c r="D294" s="1">
        <v>11027.1</v>
      </c>
      <c r="E294" s="1">
        <v>11058.2</v>
      </c>
      <c r="F294" s="1">
        <v>321208766</v>
      </c>
      <c r="G294" s="1">
        <v>15321.68</v>
      </c>
      <c r="H294" s="3">
        <f>IF(ISERR(LN(Table2725[[#This Row],[Close]]/E293)),"-",LN(Table2725[[#This Row],[Close]]/E293))</f>
        <v>4.7034987661157636E-4</v>
      </c>
    </row>
    <row r="295" spans="1:8" x14ac:dyDescent="0.3">
      <c r="A295" s="2">
        <v>43532</v>
      </c>
      <c r="B295" s="1">
        <v>11038.85</v>
      </c>
      <c r="C295" s="1">
        <v>11049</v>
      </c>
      <c r="D295" s="1">
        <v>11008.95</v>
      </c>
      <c r="E295" s="1">
        <v>11035.4</v>
      </c>
      <c r="F295" s="1">
        <v>326569833</v>
      </c>
      <c r="G295" s="1">
        <v>14369.77</v>
      </c>
      <c r="H295" s="3">
        <f>IF(ISERR(LN(Table2725[[#This Row],[Close]]/E294)),"-",LN(Table2725[[#This Row],[Close]]/E294))</f>
        <v>-2.0639468528230618E-3</v>
      </c>
    </row>
    <row r="296" spans="1:8" x14ac:dyDescent="0.3">
      <c r="A296" s="2">
        <v>43535</v>
      </c>
      <c r="B296" s="1">
        <v>11068.75</v>
      </c>
      <c r="C296" s="1">
        <v>11180.9</v>
      </c>
      <c r="D296" s="1">
        <v>11059.85</v>
      </c>
      <c r="E296" s="1">
        <v>11168.05</v>
      </c>
      <c r="F296" s="1">
        <v>352242287</v>
      </c>
      <c r="G296" s="1">
        <v>17349.95</v>
      </c>
      <c r="H296" s="3">
        <f>IF(ISERR(LN(Table2725[[#This Row],[Close]]/E295)),"-",LN(Table2725[[#This Row],[Close]]/E295))</f>
        <v>1.1948735734751558E-2</v>
      </c>
    </row>
    <row r="297" spans="1:8" x14ac:dyDescent="0.3">
      <c r="A297" s="2">
        <v>43536</v>
      </c>
      <c r="B297" s="1">
        <v>11231.35</v>
      </c>
      <c r="C297" s="1">
        <v>11320.4</v>
      </c>
      <c r="D297" s="1">
        <v>11227</v>
      </c>
      <c r="E297" s="1">
        <v>11301.2</v>
      </c>
      <c r="F297" s="1">
        <v>391310519</v>
      </c>
      <c r="G297" s="1">
        <v>20861.349999999999</v>
      </c>
      <c r="H297" s="3">
        <f>IF(ISERR(LN(Table2725[[#This Row],[Close]]/E296)),"-",LN(Table2725[[#This Row],[Close]]/E296))</f>
        <v>1.1851891682945155E-2</v>
      </c>
    </row>
    <row r="298" spans="1:8" x14ac:dyDescent="0.3">
      <c r="A298" s="2">
        <v>43537</v>
      </c>
      <c r="B298" s="1">
        <v>11326.2</v>
      </c>
      <c r="C298" s="1">
        <v>11352.3</v>
      </c>
      <c r="D298" s="1">
        <v>11276.6</v>
      </c>
      <c r="E298" s="1">
        <v>11341.7</v>
      </c>
      <c r="F298" s="1">
        <v>382996187</v>
      </c>
      <c r="G298" s="1">
        <v>20851.669999999998</v>
      </c>
      <c r="H298" s="3">
        <f>IF(ISERR(LN(Table2725[[#This Row],[Close]]/E297)),"-",LN(Table2725[[#This Row],[Close]]/E297))</f>
        <v>3.5772841102276773E-3</v>
      </c>
    </row>
    <row r="299" spans="1:8" x14ac:dyDescent="0.3">
      <c r="A299" s="2">
        <v>43538</v>
      </c>
      <c r="B299" s="1">
        <v>11382.5</v>
      </c>
      <c r="C299" s="1">
        <v>11383.45</v>
      </c>
      <c r="D299" s="1">
        <v>11313.75</v>
      </c>
      <c r="E299" s="1">
        <v>11343.25</v>
      </c>
      <c r="F299" s="1">
        <v>294480678</v>
      </c>
      <c r="G299" s="1">
        <v>15661.05</v>
      </c>
      <c r="H299" s="3">
        <f>IF(ISERR(LN(Table2725[[#This Row],[Close]]/E298)),"-",LN(Table2725[[#This Row],[Close]]/E298))</f>
        <v>1.3665447818145347E-4</v>
      </c>
    </row>
    <row r="300" spans="1:8" x14ac:dyDescent="0.3">
      <c r="A300" s="2">
        <v>43539</v>
      </c>
      <c r="B300" s="1">
        <v>11376.85</v>
      </c>
      <c r="C300" s="1">
        <v>11487</v>
      </c>
      <c r="D300" s="1">
        <v>11370.8</v>
      </c>
      <c r="E300" s="1">
        <v>11426.85</v>
      </c>
      <c r="F300" s="1">
        <v>463704896</v>
      </c>
      <c r="G300" s="1">
        <v>25143.26</v>
      </c>
      <c r="H300" s="3">
        <f>IF(ISERR(LN(Table2725[[#This Row],[Close]]/E299)),"-",LN(Table2725[[#This Row],[Close]]/E299))</f>
        <v>7.3429959147711344E-3</v>
      </c>
    </row>
    <row r="301" spans="1:8" x14ac:dyDescent="0.3">
      <c r="A301" s="2">
        <v>43542</v>
      </c>
      <c r="B301" s="1">
        <v>11473.85</v>
      </c>
      <c r="C301" s="1">
        <v>11530.15</v>
      </c>
      <c r="D301" s="1">
        <v>11412.5</v>
      </c>
      <c r="E301" s="1">
        <v>11462.2</v>
      </c>
      <c r="F301" s="1">
        <v>320250041</v>
      </c>
      <c r="G301" s="1">
        <v>16942.22</v>
      </c>
      <c r="H301" s="3">
        <f>IF(ISERR(LN(Table2725[[#This Row],[Close]]/E300)),"-",LN(Table2725[[#This Row],[Close]]/E300))</f>
        <v>3.0888156656173325E-3</v>
      </c>
    </row>
    <row r="302" spans="1:8" x14ac:dyDescent="0.3">
      <c r="A302" s="2">
        <v>43543</v>
      </c>
      <c r="B302" s="1">
        <v>11500.3</v>
      </c>
      <c r="C302" s="1">
        <v>11543.85</v>
      </c>
      <c r="D302" s="1">
        <v>11451.25</v>
      </c>
      <c r="E302" s="1">
        <v>11532.4</v>
      </c>
      <c r="F302" s="1">
        <v>326099667</v>
      </c>
      <c r="G302" s="1">
        <v>16179.92</v>
      </c>
      <c r="H302" s="3">
        <f>IF(ISERR(LN(Table2725[[#This Row],[Close]]/E301)),"-",LN(Table2725[[#This Row],[Close]]/E301))</f>
        <v>6.1058003263835944E-3</v>
      </c>
    </row>
    <row r="303" spans="1:8" x14ac:dyDescent="0.3">
      <c r="A303" s="2">
        <v>43544</v>
      </c>
      <c r="B303" s="1">
        <v>11553.35</v>
      </c>
      <c r="C303" s="1">
        <v>11556.1</v>
      </c>
      <c r="D303" s="1">
        <v>11503.1</v>
      </c>
      <c r="E303" s="1">
        <v>11521.05</v>
      </c>
      <c r="F303" s="1">
        <v>366298049</v>
      </c>
      <c r="G303" s="1">
        <v>18311.439999999999</v>
      </c>
      <c r="H303" s="3">
        <f>IF(ISERR(LN(Table2725[[#This Row],[Close]]/E302)),"-",LN(Table2725[[#This Row],[Close]]/E302))</f>
        <v>-9.8466831793539802E-4</v>
      </c>
    </row>
    <row r="304" spans="1:8" x14ac:dyDescent="0.3">
      <c r="A304" s="2">
        <v>43546</v>
      </c>
      <c r="B304" s="1">
        <v>11549.2</v>
      </c>
      <c r="C304" s="1">
        <v>11572.8</v>
      </c>
      <c r="D304" s="1">
        <v>11434.55</v>
      </c>
      <c r="E304" s="1">
        <v>11456.9</v>
      </c>
      <c r="F304" s="1">
        <v>386193935</v>
      </c>
      <c r="G304" s="1">
        <v>19755.740000000002</v>
      </c>
      <c r="H304" s="3">
        <f>IF(ISERR(LN(Table2725[[#This Row],[Close]]/E303)),"-",LN(Table2725[[#This Row],[Close]]/E303))</f>
        <v>-5.5836283625349536E-3</v>
      </c>
    </row>
    <row r="305" spans="1:8" x14ac:dyDescent="0.3">
      <c r="A305" s="2">
        <v>43549</v>
      </c>
      <c r="B305" s="1">
        <v>11395.65</v>
      </c>
      <c r="C305" s="1">
        <v>11395.65</v>
      </c>
      <c r="D305" s="1">
        <v>11311.6</v>
      </c>
      <c r="E305" s="1">
        <v>11354.25</v>
      </c>
      <c r="F305" s="1">
        <v>294459196</v>
      </c>
      <c r="G305" s="1">
        <v>14101.14</v>
      </c>
      <c r="H305" s="3">
        <f>IF(ISERR(LN(Table2725[[#This Row],[Close]]/E304)),"-",LN(Table2725[[#This Row],[Close]]/E304))</f>
        <v>-9.0000454070535869E-3</v>
      </c>
    </row>
    <row r="306" spans="1:8" x14ac:dyDescent="0.3">
      <c r="A306" s="2">
        <v>43550</v>
      </c>
      <c r="B306" s="1">
        <v>11375.2</v>
      </c>
      <c r="C306" s="1">
        <v>11496.75</v>
      </c>
      <c r="D306" s="1">
        <v>11352.45</v>
      </c>
      <c r="E306" s="1">
        <v>11483.25</v>
      </c>
      <c r="F306" s="1">
        <v>282575496</v>
      </c>
      <c r="G306" s="1">
        <v>14611.68</v>
      </c>
      <c r="H306" s="3">
        <f>IF(ISERR(LN(Table2725[[#This Row],[Close]]/E305)),"-",LN(Table2725[[#This Row],[Close]]/E305))</f>
        <v>1.1297328693216403E-2</v>
      </c>
    </row>
    <row r="307" spans="1:8" x14ac:dyDescent="0.3">
      <c r="A307" s="2">
        <v>43551</v>
      </c>
      <c r="B307" s="1">
        <v>11531.45</v>
      </c>
      <c r="C307" s="1">
        <v>11546.2</v>
      </c>
      <c r="D307" s="1">
        <v>11413</v>
      </c>
      <c r="E307" s="1">
        <v>11445.05</v>
      </c>
      <c r="F307" s="1">
        <v>350446089</v>
      </c>
      <c r="G307" s="1">
        <v>18356.52</v>
      </c>
      <c r="H307" s="3">
        <f>IF(ISERR(LN(Table2725[[#This Row],[Close]]/E306)),"-",LN(Table2725[[#This Row],[Close]]/E306))</f>
        <v>-3.3321297562249825E-3</v>
      </c>
    </row>
    <row r="308" spans="1:8" x14ac:dyDescent="0.3">
      <c r="A308" s="2">
        <v>43552</v>
      </c>
      <c r="B308" s="1">
        <v>11463.65</v>
      </c>
      <c r="C308" s="1">
        <v>11588.5</v>
      </c>
      <c r="D308" s="1">
        <v>11452.45</v>
      </c>
      <c r="E308" s="1">
        <v>11570</v>
      </c>
      <c r="F308" s="1">
        <v>527678809</v>
      </c>
      <c r="G308" s="1">
        <v>25719.65</v>
      </c>
      <c r="H308" s="3">
        <f>IF(ISERR(LN(Table2725[[#This Row],[Close]]/E307)),"-",LN(Table2725[[#This Row],[Close]]/E307))</f>
        <v>1.085821909063313E-2</v>
      </c>
    </row>
    <row r="309" spans="1:8" x14ac:dyDescent="0.3">
      <c r="A309" s="2">
        <v>43553</v>
      </c>
      <c r="B309" s="1">
        <v>11625.45</v>
      </c>
      <c r="C309" s="1">
        <v>11630.35</v>
      </c>
      <c r="D309" s="1">
        <v>11570.15</v>
      </c>
      <c r="E309" s="1">
        <v>11623.9</v>
      </c>
      <c r="F309" s="1">
        <v>416276981</v>
      </c>
      <c r="G309" s="1">
        <v>20515.25</v>
      </c>
      <c r="H309" s="3">
        <f>IF(ISERR(LN(Table2725[[#This Row],[Close]]/E308)),"-",LN(Table2725[[#This Row],[Close]]/E308))</f>
        <v>4.6477821348202336E-3</v>
      </c>
    </row>
    <row r="310" spans="1:8" x14ac:dyDescent="0.3">
      <c r="A310" s="2">
        <v>43556</v>
      </c>
      <c r="B310" s="1">
        <v>11665.2</v>
      </c>
      <c r="C310" s="1">
        <v>11738.1</v>
      </c>
      <c r="D310" s="1">
        <v>11644.75</v>
      </c>
      <c r="E310" s="1">
        <v>11669.15</v>
      </c>
      <c r="F310" s="1">
        <v>379572660</v>
      </c>
      <c r="G310" s="1">
        <v>18977.990000000002</v>
      </c>
      <c r="H310" s="3">
        <f>IF(ISERR(LN(Table2725[[#This Row],[Close]]/E309)),"-",LN(Table2725[[#This Row],[Close]]/E309))</f>
        <v>3.8852839728881735E-3</v>
      </c>
    </row>
    <row r="311" spans="1:8" x14ac:dyDescent="0.3">
      <c r="A311" s="2">
        <v>43557</v>
      </c>
      <c r="B311" s="1">
        <v>11711.55</v>
      </c>
      <c r="C311" s="1">
        <v>11729.35</v>
      </c>
      <c r="D311" s="1">
        <v>11655.85</v>
      </c>
      <c r="E311" s="1">
        <v>11713.2</v>
      </c>
      <c r="F311" s="1">
        <v>386131413</v>
      </c>
      <c r="G311" s="1">
        <v>18673.7</v>
      </c>
      <c r="H311" s="3">
        <f>IF(ISERR(LN(Table2725[[#This Row],[Close]]/E310)),"-",LN(Table2725[[#This Row],[Close]]/E310))</f>
        <v>3.7678036734890082E-3</v>
      </c>
    </row>
    <row r="312" spans="1:8" x14ac:dyDescent="0.3">
      <c r="A312" s="2">
        <v>43558</v>
      </c>
      <c r="B312" s="1">
        <v>11735.3</v>
      </c>
      <c r="C312" s="1">
        <v>11761</v>
      </c>
      <c r="D312" s="1">
        <v>11629.15</v>
      </c>
      <c r="E312" s="1">
        <v>11643.95</v>
      </c>
      <c r="F312" s="1">
        <v>365760070</v>
      </c>
      <c r="G312" s="1">
        <v>19050.95</v>
      </c>
      <c r="H312" s="3">
        <f>IF(ISERR(LN(Table2725[[#This Row],[Close]]/E311)),"-",LN(Table2725[[#This Row],[Close]]/E311))</f>
        <v>-5.9296791696504684E-3</v>
      </c>
    </row>
    <row r="313" spans="1:8" x14ac:dyDescent="0.3">
      <c r="A313" s="2">
        <v>43559</v>
      </c>
      <c r="B313" s="1">
        <v>11660.2</v>
      </c>
      <c r="C313" s="1">
        <v>11662.55</v>
      </c>
      <c r="D313" s="1">
        <v>11559.2</v>
      </c>
      <c r="E313" s="1">
        <v>11598</v>
      </c>
      <c r="F313" s="1">
        <v>349029830</v>
      </c>
      <c r="G313" s="1">
        <v>19713.009999999998</v>
      </c>
      <c r="H313" s="3">
        <f>IF(ISERR(LN(Table2725[[#This Row],[Close]]/E312)),"-",LN(Table2725[[#This Row],[Close]]/E312))</f>
        <v>-3.9540623628834554E-3</v>
      </c>
    </row>
    <row r="314" spans="1:8" x14ac:dyDescent="0.3">
      <c r="A314" s="2">
        <v>43560</v>
      </c>
      <c r="B314" s="1">
        <v>11638.4</v>
      </c>
      <c r="C314" s="1">
        <v>11689.65</v>
      </c>
      <c r="D314" s="1">
        <v>11609.5</v>
      </c>
      <c r="E314" s="1">
        <v>11665.95</v>
      </c>
      <c r="F314" s="1">
        <v>266665797</v>
      </c>
      <c r="G314" s="1">
        <v>15000.35</v>
      </c>
      <c r="H314" s="3">
        <f>IF(ISERR(LN(Table2725[[#This Row],[Close]]/E313)),"-",LN(Table2725[[#This Row],[Close]]/E313))</f>
        <v>5.8416729088147249E-3</v>
      </c>
    </row>
    <row r="315" spans="1:8" x14ac:dyDescent="0.3">
      <c r="A315" s="2">
        <v>43563</v>
      </c>
      <c r="B315" s="1">
        <v>11704.35</v>
      </c>
      <c r="C315" s="1">
        <v>11710.3</v>
      </c>
      <c r="D315" s="1">
        <v>11549.1</v>
      </c>
      <c r="E315" s="1">
        <v>11604.5</v>
      </c>
      <c r="F315" s="1">
        <v>260932608</v>
      </c>
      <c r="G315" s="1">
        <v>14203.96</v>
      </c>
      <c r="H315" s="3">
        <f>IF(ISERR(LN(Table2725[[#This Row],[Close]]/E314)),"-",LN(Table2725[[#This Row],[Close]]/E314))</f>
        <v>-5.2813884420512712E-3</v>
      </c>
    </row>
    <row r="316" spans="1:8" x14ac:dyDescent="0.3">
      <c r="A316" s="2">
        <v>43564</v>
      </c>
      <c r="B316" s="1">
        <v>11612.05</v>
      </c>
      <c r="C316" s="1">
        <v>11683.9</v>
      </c>
      <c r="D316" s="1">
        <v>11569.7</v>
      </c>
      <c r="E316" s="1">
        <v>11671.95</v>
      </c>
      <c r="F316" s="1">
        <v>300467538</v>
      </c>
      <c r="G316" s="1">
        <v>15984.39</v>
      </c>
      <c r="H316" s="3">
        <f>IF(ISERR(LN(Table2725[[#This Row],[Close]]/E315)),"-",LN(Table2725[[#This Row],[Close]]/E315))</f>
        <v>5.7955735342997616E-3</v>
      </c>
    </row>
    <row r="317" spans="1:8" x14ac:dyDescent="0.3">
      <c r="A317" s="2">
        <v>43565</v>
      </c>
      <c r="B317" s="1">
        <v>11646.85</v>
      </c>
      <c r="C317" s="1">
        <v>11680.05</v>
      </c>
      <c r="D317" s="1">
        <v>11571.75</v>
      </c>
      <c r="E317" s="1">
        <v>11584.3</v>
      </c>
      <c r="F317" s="1">
        <v>359941110</v>
      </c>
      <c r="G317" s="1">
        <v>22258.46</v>
      </c>
      <c r="H317" s="3">
        <f>IF(ISERR(LN(Table2725[[#This Row],[Close]]/E316)),"-",LN(Table2725[[#This Row],[Close]]/E316))</f>
        <v>-7.5377943572383106E-3</v>
      </c>
    </row>
    <row r="318" spans="1:8" x14ac:dyDescent="0.3">
      <c r="A318" s="2">
        <v>43566</v>
      </c>
      <c r="B318" s="1">
        <v>11592.55</v>
      </c>
      <c r="C318" s="1">
        <v>11606.7</v>
      </c>
      <c r="D318" s="1">
        <v>11550.55</v>
      </c>
      <c r="E318" s="1">
        <v>11596.7</v>
      </c>
      <c r="F318" s="1">
        <v>279775726</v>
      </c>
      <c r="G318" s="1">
        <v>14332.2</v>
      </c>
      <c r="H318" s="3">
        <f>IF(ISERR(LN(Table2725[[#This Row],[Close]]/E317)),"-",LN(Table2725[[#This Row],[Close]]/E317))</f>
        <v>1.0698417827284545E-3</v>
      </c>
    </row>
    <row r="319" spans="1:8" x14ac:dyDescent="0.3">
      <c r="A319" s="2">
        <v>43567</v>
      </c>
      <c r="B319" s="1">
        <v>11612.85</v>
      </c>
      <c r="C319" s="1">
        <v>11657.35</v>
      </c>
      <c r="D319" s="1">
        <v>11578.8</v>
      </c>
      <c r="E319" s="1">
        <v>11643.45</v>
      </c>
      <c r="F319" s="1">
        <v>246006184</v>
      </c>
      <c r="G319" s="1">
        <v>13598.61</v>
      </c>
      <c r="H319" s="3">
        <f>IF(ISERR(LN(Table2725[[#This Row],[Close]]/E318)),"-",LN(Table2725[[#This Row],[Close]]/E318))</f>
        <v>4.0232152597085759E-3</v>
      </c>
    </row>
    <row r="320" spans="1:8" x14ac:dyDescent="0.3">
      <c r="A320" s="2">
        <v>43570</v>
      </c>
      <c r="B320" s="1">
        <v>11667</v>
      </c>
      <c r="C320" s="1">
        <v>11704.6</v>
      </c>
      <c r="D320" s="1">
        <v>11648.25</v>
      </c>
      <c r="E320" s="1">
        <v>11690.35</v>
      </c>
      <c r="F320" s="1">
        <v>289996075</v>
      </c>
      <c r="G320" s="1">
        <v>15635.79</v>
      </c>
      <c r="H320" s="3">
        <f>IF(ISERR(LN(Table2725[[#This Row],[Close]]/E319)),"-",LN(Table2725[[#This Row],[Close]]/E319))</f>
        <v>4.01992501503014E-3</v>
      </c>
    </row>
    <row r="321" spans="1:8" x14ac:dyDescent="0.3">
      <c r="A321" s="2">
        <v>43571</v>
      </c>
      <c r="B321" s="1">
        <v>11736.2</v>
      </c>
      <c r="C321" s="1">
        <v>11810.95</v>
      </c>
      <c r="D321" s="1">
        <v>11731.55</v>
      </c>
      <c r="E321" s="1">
        <v>11787.15</v>
      </c>
      <c r="F321" s="1">
        <v>354315040</v>
      </c>
      <c r="G321" s="1">
        <v>17585.48</v>
      </c>
      <c r="H321" s="3">
        <f>IF(ISERR(LN(Table2725[[#This Row],[Close]]/E320)),"-",LN(Table2725[[#This Row],[Close]]/E320))</f>
        <v>8.2462398923668495E-3</v>
      </c>
    </row>
    <row r="322" spans="1:8" x14ac:dyDescent="0.3">
      <c r="A322" s="2">
        <v>43573</v>
      </c>
      <c r="B322" s="1">
        <v>11856.15</v>
      </c>
      <c r="C322" s="1">
        <v>11856.15</v>
      </c>
      <c r="D322" s="1">
        <v>11738.5</v>
      </c>
      <c r="E322" s="1">
        <v>11752.8</v>
      </c>
      <c r="F322" s="1">
        <v>339653709</v>
      </c>
      <c r="G322" s="1">
        <v>18271.27</v>
      </c>
      <c r="H322" s="3">
        <f>IF(ISERR(LN(Table2725[[#This Row],[Close]]/E321)),"-",LN(Table2725[[#This Row],[Close]]/E321))</f>
        <v>-2.9184449738277464E-3</v>
      </c>
    </row>
    <row r="323" spans="1:8" x14ac:dyDescent="0.3">
      <c r="A323" s="2">
        <v>43577</v>
      </c>
      <c r="B323" s="1">
        <v>11727.05</v>
      </c>
      <c r="C323" s="1">
        <v>11727.05</v>
      </c>
      <c r="D323" s="1">
        <v>11583.95</v>
      </c>
      <c r="E323" s="1">
        <v>11594.45</v>
      </c>
      <c r="F323" s="1">
        <v>260356055</v>
      </c>
      <c r="G323" s="1">
        <v>13754.12</v>
      </c>
      <c r="H323" s="3">
        <f>IF(ISERR(LN(Table2725[[#This Row],[Close]]/E322)),"-",LN(Table2725[[#This Row],[Close]]/E322))</f>
        <v>-1.3564974730520374E-2</v>
      </c>
    </row>
    <row r="324" spans="1:8" x14ac:dyDescent="0.3">
      <c r="A324" s="2">
        <v>43578</v>
      </c>
      <c r="B324" s="1">
        <v>11612.95</v>
      </c>
      <c r="C324" s="1">
        <v>11645.95</v>
      </c>
      <c r="D324" s="1">
        <v>11564.8</v>
      </c>
      <c r="E324" s="1">
        <v>11575.95</v>
      </c>
      <c r="F324" s="1">
        <v>272544486</v>
      </c>
      <c r="G324" s="1">
        <v>14500.53</v>
      </c>
      <c r="H324" s="3">
        <f>IF(ISERR(LN(Table2725[[#This Row],[Close]]/E323)),"-",LN(Table2725[[#This Row],[Close]]/E323))</f>
        <v>-1.5968653049767416E-3</v>
      </c>
    </row>
    <row r="325" spans="1:8" x14ac:dyDescent="0.3">
      <c r="A325" s="2">
        <v>43579</v>
      </c>
      <c r="B325" s="1">
        <v>11601.5</v>
      </c>
      <c r="C325" s="1">
        <v>11740.85</v>
      </c>
      <c r="D325" s="1">
        <v>11578.85</v>
      </c>
      <c r="E325" s="1">
        <v>11726.15</v>
      </c>
      <c r="F325" s="1">
        <v>335196513</v>
      </c>
      <c r="G325" s="1">
        <v>17046.66</v>
      </c>
      <c r="H325" s="3">
        <f>IF(ISERR(LN(Table2725[[#This Row],[Close]]/E324)),"-",LN(Table2725[[#This Row],[Close]]/E324))</f>
        <v>1.2891720507584971E-2</v>
      </c>
    </row>
    <row r="326" spans="1:8" x14ac:dyDescent="0.3">
      <c r="A326" s="2">
        <v>43580</v>
      </c>
      <c r="B326" s="1">
        <v>11735.7</v>
      </c>
      <c r="C326" s="1">
        <v>11796.75</v>
      </c>
      <c r="D326" s="1">
        <v>11624.3</v>
      </c>
      <c r="E326" s="1">
        <v>11641.8</v>
      </c>
      <c r="F326" s="1">
        <v>604360395</v>
      </c>
      <c r="G326" s="1">
        <v>28254.3</v>
      </c>
      <c r="H326" s="3">
        <f>IF(ISERR(LN(Table2725[[#This Row],[Close]]/E325)),"-",LN(Table2725[[#This Row],[Close]]/E325))</f>
        <v>-7.2193210230233834E-3</v>
      </c>
    </row>
    <row r="327" spans="1:8" x14ac:dyDescent="0.3">
      <c r="A327" s="2">
        <v>43581</v>
      </c>
      <c r="B327" s="1">
        <v>11683.75</v>
      </c>
      <c r="C327" s="1">
        <v>11762.9</v>
      </c>
      <c r="D327" s="1">
        <v>11661.75</v>
      </c>
      <c r="E327" s="1">
        <v>11754.65</v>
      </c>
      <c r="F327" s="1">
        <v>333483764</v>
      </c>
      <c r="G327" s="1">
        <v>18098.830000000002</v>
      </c>
      <c r="H327" s="3">
        <f>IF(ISERR(LN(Table2725[[#This Row],[Close]]/E326)),"-",LN(Table2725[[#This Row],[Close]]/E326))</f>
        <v>9.6468374616017465E-3</v>
      </c>
    </row>
    <row r="328" spans="1:8" x14ac:dyDescent="0.3">
      <c r="A328" s="2">
        <v>43585</v>
      </c>
      <c r="B328" s="1">
        <v>11748.75</v>
      </c>
      <c r="C328" s="1">
        <v>11756.25</v>
      </c>
      <c r="D328" s="1">
        <v>11655.9</v>
      </c>
      <c r="E328" s="1">
        <v>11748.15</v>
      </c>
      <c r="F328" s="1">
        <v>532630874</v>
      </c>
      <c r="G328" s="1">
        <v>23324.98</v>
      </c>
      <c r="H328" s="3">
        <f>IF(ISERR(LN(Table2725[[#This Row],[Close]]/E327)),"-",LN(Table2725[[#This Row],[Close]]/E327))</f>
        <v>-5.531255991390112E-4</v>
      </c>
    </row>
    <row r="329" spans="1:8" x14ac:dyDescent="0.3">
      <c r="A329" s="2">
        <v>43587</v>
      </c>
      <c r="B329" s="1">
        <v>11725.55</v>
      </c>
      <c r="C329" s="1">
        <v>11789.3</v>
      </c>
      <c r="D329" s="1">
        <v>11699.55</v>
      </c>
      <c r="E329" s="1">
        <v>11724.75</v>
      </c>
      <c r="F329" s="1">
        <v>380278045</v>
      </c>
      <c r="G329" s="1">
        <v>17790.060000000001</v>
      </c>
      <c r="H329" s="3">
        <f>IF(ISERR(LN(Table2725[[#This Row],[Close]]/E328)),"-",LN(Table2725[[#This Row],[Close]]/E328))</f>
        <v>-1.9937892422010914E-3</v>
      </c>
    </row>
    <row r="330" spans="1:8" x14ac:dyDescent="0.3">
      <c r="A330" s="2">
        <v>43588</v>
      </c>
      <c r="B330" s="1">
        <v>11722.6</v>
      </c>
      <c r="C330" s="1">
        <v>11770.9</v>
      </c>
      <c r="D330" s="1">
        <v>11699.35</v>
      </c>
      <c r="E330" s="1">
        <v>11712.25</v>
      </c>
      <c r="F330" s="1">
        <v>305519934</v>
      </c>
      <c r="G330" s="1">
        <v>15156.32</v>
      </c>
      <c r="H330" s="3">
        <f>IF(ISERR(LN(Table2725[[#This Row],[Close]]/E329)),"-",LN(Table2725[[#This Row],[Close]]/E329))</f>
        <v>-1.0666895238500144E-3</v>
      </c>
    </row>
    <row r="331" spans="1:8" x14ac:dyDescent="0.3">
      <c r="A331" s="2">
        <v>43591</v>
      </c>
      <c r="B331" s="1">
        <v>11605.8</v>
      </c>
      <c r="C331" s="1">
        <v>11632.55</v>
      </c>
      <c r="D331" s="1">
        <v>11571.35</v>
      </c>
      <c r="E331" s="1">
        <v>11598.25</v>
      </c>
      <c r="F331" s="1">
        <v>299046480</v>
      </c>
      <c r="G331" s="1">
        <v>14703.42</v>
      </c>
      <c r="H331" s="3">
        <f>IF(ISERR(LN(Table2725[[#This Row],[Close]]/E330)),"-",LN(Table2725[[#This Row],[Close]]/E330))</f>
        <v>-9.7810779570294496E-3</v>
      </c>
    </row>
    <row r="332" spans="1:8" x14ac:dyDescent="0.3">
      <c r="A332" s="2">
        <v>43592</v>
      </c>
      <c r="B332" s="1">
        <v>11651.5</v>
      </c>
      <c r="C332" s="1">
        <v>11657.05</v>
      </c>
      <c r="D332" s="1">
        <v>11484.45</v>
      </c>
      <c r="E332" s="1">
        <v>11497.9</v>
      </c>
      <c r="F332" s="1">
        <v>337495624</v>
      </c>
      <c r="G332" s="1">
        <v>16632.84</v>
      </c>
      <c r="H332" s="3">
        <f>IF(ISERR(LN(Table2725[[#This Row],[Close]]/E331)),"-",LN(Table2725[[#This Row],[Close]]/E331))</f>
        <v>-8.6898146639726396E-3</v>
      </c>
    </row>
    <row r="333" spans="1:8" x14ac:dyDescent="0.3">
      <c r="A333" s="2">
        <v>43593</v>
      </c>
      <c r="B333" s="1">
        <v>11478.7</v>
      </c>
      <c r="C333" s="1">
        <v>11479.1</v>
      </c>
      <c r="D333" s="1">
        <v>11346.95</v>
      </c>
      <c r="E333" s="1">
        <v>11359.45</v>
      </c>
      <c r="F333" s="1">
        <v>372826025</v>
      </c>
      <c r="G333" s="1">
        <v>17440.009999999998</v>
      </c>
      <c r="H333" s="3">
        <f>IF(ISERR(LN(Table2725[[#This Row],[Close]]/E332)),"-",LN(Table2725[[#This Row],[Close]]/E332))</f>
        <v>-1.2114413370574466E-2</v>
      </c>
    </row>
    <row r="334" spans="1:8" x14ac:dyDescent="0.3">
      <c r="A334" s="2">
        <v>43594</v>
      </c>
      <c r="B334" s="1">
        <v>11322.4</v>
      </c>
      <c r="C334" s="1">
        <v>11357.6</v>
      </c>
      <c r="D334" s="1">
        <v>11255.05</v>
      </c>
      <c r="E334" s="1">
        <v>11301.8</v>
      </c>
      <c r="F334" s="1">
        <v>373028059</v>
      </c>
      <c r="G334" s="1">
        <v>17602.86</v>
      </c>
      <c r="H334" s="3">
        <f>IF(ISERR(LN(Table2725[[#This Row],[Close]]/E333)),"-",LN(Table2725[[#This Row],[Close]]/E333))</f>
        <v>-5.087991559915908E-3</v>
      </c>
    </row>
    <row r="335" spans="1:8" x14ac:dyDescent="0.3">
      <c r="A335" s="2">
        <v>43595</v>
      </c>
      <c r="B335" s="1">
        <v>11314.15</v>
      </c>
      <c r="C335" s="1">
        <v>11345.8</v>
      </c>
      <c r="D335" s="1">
        <v>11251.05</v>
      </c>
      <c r="E335" s="1">
        <v>11278.9</v>
      </c>
      <c r="F335" s="1">
        <v>387323416</v>
      </c>
      <c r="G335" s="1">
        <v>18085.189999999999</v>
      </c>
      <c r="H335" s="3">
        <f>IF(ISERR(LN(Table2725[[#This Row],[Close]]/E334)),"-",LN(Table2725[[#This Row],[Close]]/E334))</f>
        <v>-2.0282814838106025E-3</v>
      </c>
    </row>
    <row r="336" spans="1:8" x14ac:dyDescent="0.3">
      <c r="A336" s="2">
        <v>43598</v>
      </c>
      <c r="B336" s="1">
        <v>11258.7</v>
      </c>
      <c r="C336" s="1">
        <v>11300.2</v>
      </c>
      <c r="D336" s="1">
        <v>11125.6</v>
      </c>
      <c r="E336" s="1">
        <v>11148.2</v>
      </c>
      <c r="F336" s="1">
        <v>357586433</v>
      </c>
      <c r="G336" s="1">
        <v>16722.91</v>
      </c>
      <c r="H336" s="3">
        <f>IF(ISERR(LN(Table2725[[#This Row],[Close]]/E335)),"-",LN(Table2725[[#This Row],[Close]]/E335))</f>
        <v>-1.1655673687732526E-2</v>
      </c>
    </row>
    <row r="337" spans="1:8" x14ac:dyDescent="0.3">
      <c r="A337" s="2">
        <v>43599</v>
      </c>
      <c r="B337" s="1">
        <v>11151.65</v>
      </c>
      <c r="C337" s="1">
        <v>11294.75</v>
      </c>
      <c r="D337" s="1">
        <v>11108.3</v>
      </c>
      <c r="E337" s="1">
        <v>11222.05</v>
      </c>
      <c r="F337" s="1">
        <v>398122725</v>
      </c>
      <c r="G337" s="1">
        <v>19906.38</v>
      </c>
      <c r="H337" s="3">
        <f>IF(ISERR(LN(Table2725[[#This Row],[Close]]/E336)),"-",LN(Table2725[[#This Row],[Close]]/E336))</f>
        <v>6.6025429561064782E-3</v>
      </c>
    </row>
    <row r="338" spans="1:8" x14ac:dyDescent="0.3">
      <c r="A338" s="2">
        <v>43600</v>
      </c>
      <c r="B338" s="1">
        <v>11271.7</v>
      </c>
      <c r="C338" s="1">
        <v>11286.8</v>
      </c>
      <c r="D338" s="1">
        <v>11136.95</v>
      </c>
      <c r="E338" s="1">
        <v>11157</v>
      </c>
      <c r="F338" s="1">
        <v>414174258</v>
      </c>
      <c r="G338" s="1">
        <v>17931.75</v>
      </c>
      <c r="H338" s="3">
        <f>IF(ISERR(LN(Table2725[[#This Row],[Close]]/E337)),"-",LN(Table2725[[#This Row],[Close]]/E337))</f>
        <v>-5.8134892415845994E-3</v>
      </c>
    </row>
    <row r="339" spans="1:8" x14ac:dyDescent="0.3">
      <c r="A339" s="2">
        <v>43601</v>
      </c>
      <c r="B339" s="1">
        <v>11180.35</v>
      </c>
      <c r="C339" s="1">
        <v>11281.55</v>
      </c>
      <c r="D339" s="1">
        <v>11143.35</v>
      </c>
      <c r="E339" s="1">
        <v>11257.1</v>
      </c>
      <c r="F339" s="1">
        <v>350734572</v>
      </c>
      <c r="G339" s="1">
        <v>15629.57</v>
      </c>
      <c r="H339" s="3">
        <f>IF(ISERR(LN(Table2725[[#This Row],[Close]]/E338)),"-",LN(Table2725[[#This Row],[Close]]/E338))</f>
        <v>8.9319370836315384E-3</v>
      </c>
    </row>
    <row r="340" spans="1:8" x14ac:dyDescent="0.3">
      <c r="A340" s="2">
        <v>43602</v>
      </c>
      <c r="B340" s="1">
        <v>11261.9</v>
      </c>
      <c r="C340" s="1">
        <v>11426.15</v>
      </c>
      <c r="D340" s="1">
        <v>11259.85</v>
      </c>
      <c r="E340" s="1">
        <v>11407.15</v>
      </c>
      <c r="F340" s="1">
        <v>412109200</v>
      </c>
      <c r="G340" s="1">
        <v>20177.63</v>
      </c>
      <c r="H340" s="3">
        <f>IF(ISERR(LN(Table2725[[#This Row],[Close]]/E339)),"-",LN(Table2725[[#This Row],[Close]]/E339))</f>
        <v>1.324131108491434E-2</v>
      </c>
    </row>
    <row r="341" spans="1:8" x14ac:dyDescent="0.3">
      <c r="A341" s="2">
        <v>43605</v>
      </c>
      <c r="B341" s="1">
        <v>11651.9</v>
      </c>
      <c r="C341" s="1">
        <v>11845.2</v>
      </c>
      <c r="D341" s="1">
        <v>11591.7</v>
      </c>
      <c r="E341" s="1">
        <v>11828.25</v>
      </c>
      <c r="F341" s="1">
        <v>452096261</v>
      </c>
      <c r="G341" s="1">
        <v>25223.78</v>
      </c>
      <c r="H341" s="3">
        <f>IF(ISERR(LN(Table2725[[#This Row],[Close]]/E340)),"-",LN(Table2725[[#This Row],[Close]]/E340))</f>
        <v>3.6250386274051208E-2</v>
      </c>
    </row>
    <row r="342" spans="1:8" x14ac:dyDescent="0.3">
      <c r="A342" s="2">
        <v>43606</v>
      </c>
      <c r="B342" s="1">
        <v>11863.65</v>
      </c>
      <c r="C342" s="1">
        <v>11883.55</v>
      </c>
      <c r="D342" s="1">
        <v>11682.8</v>
      </c>
      <c r="E342" s="1">
        <v>11709.1</v>
      </c>
      <c r="F342" s="1">
        <v>381038129</v>
      </c>
      <c r="G342" s="1">
        <v>20324.669999999998</v>
      </c>
      <c r="H342" s="3">
        <f>IF(ISERR(LN(Table2725[[#This Row],[Close]]/E341)),"-",LN(Table2725[[#This Row],[Close]]/E341))</f>
        <v>-1.012442078454291E-2</v>
      </c>
    </row>
    <row r="343" spans="1:8" x14ac:dyDescent="0.3">
      <c r="A343" s="2">
        <v>43607</v>
      </c>
      <c r="B343" s="1">
        <v>11727.95</v>
      </c>
      <c r="C343" s="1">
        <v>11784.8</v>
      </c>
      <c r="D343" s="1">
        <v>11682.4</v>
      </c>
      <c r="E343" s="1">
        <v>11737.9</v>
      </c>
      <c r="F343" s="1">
        <v>355870667</v>
      </c>
      <c r="G343" s="1">
        <v>19582.41</v>
      </c>
      <c r="H343" s="3">
        <f>IF(ISERR(LN(Table2725[[#This Row],[Close]]/E342)),"-",LN(Table2725[[#This Row],[Close]]/E342))</f>
        <v>2.4566054918568484E-3</v>
      </c>
    </row>
    <row r="344" spans="1:8" x14ac:dyDescent="0.3">
      <c r="A344" s="2">
        <v>43608</v>
      </c>
      <c r="B344" s="1">
        <v>11901.3</v>
      </c>
      <c r="C344" s="1">
        <v>12041.15</v>
      </c>
      <c r="D344" s="1">
        <v>11614.5</v>
      </c>
      <c r="E344" s="1">
        <v>11657.05</v>
      </c>
      <c r="F344" s="1">
        <v>569030654</v>
      </c>
      <c r="G344" s="1">
        <v>31180.080000000002</v>
      </c>
      <c r="H344" s="3">
        <f>IF(ISERR(LN(Table2725[[#This Row],[Close]]/E343)),"-",LN(Table2725[[#This Row],[Close]]/E343))</f>
        <v>-6.9117755642064951E-3</v>
      </c>
    </row>
    <row r="345" spans="1:8" x14ac:dyDescent="0.3">
      <c r="A345" s="2">
        <v>43609</v>
      </c>
      <c r="B345" s="1">
        <v>11748</v>
      </c>
      <c r="C345" s="1">
        <v>11859</v>
      </c>
      <c r="D345" s="1">
        <v>11658.1</v>
      </c>
      <c r="E345" s="1">
        <v>11844.1</v>
      </c>
      <c r="F345" s="1">
        <v>374637415</v>
      </c>
      <c r="G345" s="1">
        <v>20028.490000000002</v>
      </c>
      <c r="H345" s="3">
        <f>IF(ISERR(LN(Table2725[[#This Row],[Close]]/E344)),"-",LN(Table2725[[#This Row],[Close]]/E344))</f>
        <v>1.5918706100504415E-2</v>
      </c>
    </row>
    <row r="346" spans="1:8" x14ac:dyDescent="0.3">
      <c r="A346" s="2">
        <v>43612</v>
      </c>
      <c r="B346" s="1">
        <v>11855.5</v>
      </c>
      <c r="C346" s="1">
        <v>11957.15</v>
      </c>
      <c r="D346" s="1">
        <v>11812.4</v>
      </c>
      <c r="E346" s="1">
        <v>11924.75</v>
      </c>
      <c r="F346" s="1">
        <v>348356214</v>
      </c>
      <c r="G346" s="1">
        <v>17735.36</v>
      </c>
      <c r="H346" s="3">
        <f>IF(ISERR(LN(Table2725[[#This Row],[Close]]/E345)),"-",LN(Table2725[[#This Row],[Close]]/E345))</f>
        <v>6.7862188968109954E-3</v>
      </c>
    </row>
    <row r="347" spans="1:8" x14ac:dyDescent="0.3">
      <c r="A347" s="2">
        <v>43613</v>
      </c>
      <c r="B347" s="1">
        <v>11958.35</v>
      </c>
      <c r="C347" s="1">
        <v>11958.55</v>
      </c>
      <c r="D347" s="1">
        <v>11864.9</v>
      </c>
      <c r="E347" s="1">
        <v>11928.75</v>
      </c>
      <c r="F347" s="1">
        <v>598308334</v>
      </c>
      <c r="G347" s="1">
        <v>28833.54</v>
      </c>
      <c r="H347" s="3">
        <f>IF(ISERR(LN(Table2725[[#This Row],[Close]]/E346)),"-",LN(Table2725[[#This Row],[Close]]/E346))</f>
        <v>3.3538055526396364E-4</v>
      </c>
    </row>
    <row r="348" spans="1:8" x14ac:dyDescent="0.3">
      <c r="A348" s="2">
        <v>43614</v>
      </c>
      <c r="B348" s="1">
        <v>11905.8</v>
      </c>
      <c r="C348" s="1">
        <v>11931.9</v>
      </c>
      <c r="D348" s="1">
        <v>11836.8</v>
      </c>
      <c r="E348" s="1">
        <v>11861.1</v>
      </c>
      <c r="F348" s="1">
        <v>318068673</v>
      </c>
      <c r="G348" s="1">
        <v>15985.92</v>
      </c>
      <c r="H348" s="3">
        <f>IF(ISERR(LN(Table2725[[#This Row],[Close]]/E347)),"-",LN(Table2725[[#This Row],[Close]]/E347))</f>
        <v>-5.6873147454005899E-3</v>
      </c>
    </row>
    <row r="349" spans="1:8" x14ac:dyDescent="0.3">
      <c r="A349" s="2">
        <v>43615</v>
      </c>
      <c r="B349" s="1">
        <v>11865.3</v>
      </c>
      <c r="C349" s="1">
        <v>11968.55</v>
      </c>
      <c r="D349" s="1">
        <v>11859.4</v>
      </c>
      <c r="E349" s="1">
        <v>11945.9</v>
      </c>
      <c r="F349" s="1">
        <v>421199867</v>
      </c>
      <c r="G349" s="1">
        <v>20261.849999999999</v>
      </c>
      <c r="H349" s="3">
        <f>IF(ISERR(LN(Table2725[[#This Row],[Close]]/E348)),"-",LN(Table2725[[#This Row],[Close]]/E348))</f>
        <v>7.123985268305006E-3</v>
      </c>
    </row>
    <row r="350" spans="1:8" x14ac:dyDescent="0.3">
      <c r="A350" s="2">
        <v>43616</v>
      </c>
      <c r="B350" s="1">
        <v>11999.8</v>
      </c>
      <c r="C350" s="1">
        <v>12039.25</v>
      </c>
      <c r="D350" s="1">
        <v>11829.45</v>
      </c>
      <c r="E350" s="1">
        <v>11922.8</v>
      </c>
      <c r="F350" s="1">
        <v>438879129</v>
      </c>
      <c r="G350" s="1">
        <v>22789</v>
      </c>
      <c r="H350" s="3">
        <f>IF(ISERR(LN(Table2725[[#This Row],[Close]]/E349)),"-",LN(Table2725[[#This Row],[Close]]/E349))</f>
        <v>-1.9355898906960182E-3</v>
      </c>
    </row>
    <row r="351" spans="1:8" x14ac:dyDescent="0.3">
      <c r="A351" s="2">
        <v>43619</v>
      </c>
      <c r="B351" s="1">
        <v>11953.75</v>
      </c>
      <c r="C351" s="1">
        <v>12103.05</v>
      </c>
      <c r="D351" s="1">
        <v>11920.1</v>
      </c>
      <c r="E351" s="1">
        <v>12088.55</v>
      </c>
      <c r="F351" s="1">
        <v>315296955</v>
      </c>
      <c r="G351" s="1">
        <v>17451.36</v>
      </c>
      <c r="H351" s="3">
        <f>IF(ISERR(LN(Table2725[[#This Row],[Close]]/E350)),"-",LN(Table2725[[#This Row],[Close]]/E350))</f>
        <v>1.3806190222918157E-2</v>
      </c>
    </row>
    <row r="352" spans="1:8" x14ac:dyDescent="0.3">
      <c r="A352" s="2">
        <v>43620</v>
      </c>
      <c r="B352" s="1">
        <v>12052.65</v>
      </c>
      <c r="C352" s="1">
        <v>12095.2</v>
      </c>
      <c r="D352" s="1">
        <v>12005.85</v>
      </c>
      <c r="E352" s="1">
        <v>12021.65</v>
      </c>
      <c r="F352" s="1">
        <v>289221904</v>
      </c>
      <c r="G352" s="1">
        <v>15308.28</v>
      </c>
      <c r="H352" s="3">
        <f>IF(ISERR(LN(Table2725[[#This Row],[Close]]/E351)),"-",LN(Table2725[[#This Row],[Close]]/E351))</f>
        <v>-5.5495327035804771E-3</v>
      </c>
    </row>
    <row r="353" spans="1:8" x14ac:dyDescent="0.3">
      <c r="A353" s="2">
        <v>43622</v>
      </c>
      <c r="B353" s="1">
        <v>12039.8</v>
      </c>
      <c r="C353" s="1">
        <v>12039.8</v>
      </c>
      <c r="D353" s="1">
        <v>11830.25</v>
      </c>
      <c r="E353" s="1">
        <v>11843.75</v>
      </c>
      <c r="F353" s="1">
        <v>415206942</v>
      </c>
      <c r="G353" s="1">
        <v>21144.77</v>
      </c>
      <c r="H353" s="3">
        <f>IF(ISERR(LN(Table2725[[#This Row],[Close]]/E352)),"-",LN(Table2725[[#This Row],[Close]]/E352))</f>
        <v>-1.4908888618172916E-2</v>
      </c>
    </row>
    <row r="354" spans="1:8" x14ac:dyDescent="0.3">
      <c r="A354" s="2">
        <v>43623</v>
      </c>
      <c r="B354" s="1">
        <v>11865.2</v>
      </c>
      <c r="C354" s="1">
        <v>11897.5</v>
      </c>
      <c r="D354" s="1">
        <v>11769.5</v>
      </c>
      <c r="E354" s="1">
        <v>11870.65</v>
      </c>
      <c r="F354" s="1">
        <v>302455910</v>
      </c>
      <c r="G354" s="1">
        <v>14939.4</v>
      </c>
      <c r="H354" s="3">
        <f>IF(ISERR(LN(Table2725[[#This Row],[Close]]/E353)),"-",LN(Table2725[[#This Row],[Close]]/E353))</f>
        <v>2.2686647385131591E-3</v>
      </c>
    </row>
    <row r="355" spans="1:8" x14ac:dyDescent="0.3">
      <c r="A355" s="2">
        <v>43626</v>
      </c>
      <c r="B355" s="1">
        <v>11934.9</v>
      </c>
      <c r="C355" s="1">
        <v>11975.05</v>
      </c>
      <c r="D355" s="1">
        <v>11871.75</v>
      </c>
      <c r="E355" s="1">
        <v>11922.7</v>
      </c>
      <c r="F355" s="1">
        <v>303329445</v>
      </c>
      <c r="G355" s="1">
        <v>13125.41</v>
      </c>
      <c r="H355" s="3">
        <f>IF(ISERR(LN(Table2725[[#This Row],[Close]]/E354)),"-",LN(Table2725[[#This Row],[Close]]/E354))</f>
        <v>4.3751790335728605E-3</v>
      </c>
    </row>
    <row r="356" spans="1:8" x14ac:dyDescent="0.3">
      <c r="A356" s="2">
        <v>43627</v>
      </c>
      <c r="B356" s="1">
        <v>11959.85</v>
      </c>
      <c r="C356" s="1">
        <v>12000.35</v>
      </c>
      <c r="D356" s="1">
        <v>11904.35</v>
      </c>
      <c r="E356" s="1">
        <v>11965.6</v>
      </c>
      <c r="F356" s="1">
        <v>332181958</v>
      </c>
      <c r="G356" s="1">
        <v>15392.28</v>
      </c>
      <c r="H356" s="3">
        <f>IF(ISERR(LN(Table2725[[#This Row],[Close]]/E355)),"-",LN(Table2725[[#This Row],[Close]]/E355))</f>
        <v>3.5917203081940467E-3</v>
      </c>
    </row>
    <row r="357" spans="1:8" x14ac:dyDescent="0.3">
      <c r="A357" s="2">
        <v>43628</v>
      </c>
      <c r="B357" s="1">
        <v>11962.45</v>
      </c>
      <c r="C357" s="1">
        <v>11962.45</v>
      </c>
      <c r="D357" s="1">
        <v>11866.35</v>
      </c>
      <c r="E357" s="1">
        <v>11906.2</v>
      </c>
      <c r="F357" s="1">
        <v>283718253</v>
      </c>
      <c r="G357" s="1">
        <v>14120.17</v>
      </c>
      <c r="H357" s="3">
        <f>IF(ISERR(LN(Table2725[[#This Row],[Close]]/E356)),"-",LN(Table2725[[#This Row],[Close]]/E356))</f>
        <v>-4.9765935198887315E-3</v>
      </c>
    </row>
    <row r="358" spans="1:8" x14ac:dyDescent="0.3">
      <c r="A358" s="2">
        <v>43629</v>
      </c>
      <c r="B358" s="1">
        <v>11873.9</v>
      </c>
      <c r="C358" s="1">
        <v>11931.35</v>
      </c>
      <c r="D358" s="1">
        <v>11817.05</v>
      </c>
      <c r="E358" s="1">
        <v>11914.05</v>
      </c>
      <c r="F358" s="1">
        <v>447901993</v>
      </c>
      <c r="G358" s="1">
        <v>18680.91</v>
      </c>
      <c r="H358" s="3">
        <f>IF(ISERR(LN(Table2725[[#This Row],[Close]]/E357)),"-",LN(Table2725[[#This Row],[Close]]/E357))</f>
        <v>6.5910309792557972E-4</v>
      </c>
    </row>
    <row r="359" spans="1:8" x14ac:dyDescent="0.3">
      <c r="A359" s="2">
        <v>43630</v>
      </c>
      <c r="B359" s="1">
        <v>11910.1</v>
      </c>
      <c r="C359" s="1">
        <v>11911.85</v>
      </c>
      <c r="D359" s="1">
        <v>11797.7</v>
      </c>
      <c r="E359" s="1">
        <v>11823.3</v>
      </c>
      <c r="F359" s="1">
        <v>390294634</v>
      </c>
      <c r="G359" s="1">
        <v>16226.57</v>
      </c>
      <c r="H359" s="3">
        <f>IF(ISERR(LN(Table2725[[#This Row],[Close]]/E358)),"-",LN(Table2725[[#This Row],[Close]]/E358))</f>
        <v>-7.6462151114719259E-3</v>
      </c>
    </row>
    <row r="360" spans="1:8" x14ac:dyDescent="0.3">
      <c r="A360" s="2">
        <v>43633</v>
      </c>
      <c r="B360" s="1">
        <v>11844</v>
      </c>
      <c r="C360" s="1">
        <v>11844.05</v>
      </c>
      <c r="D360" s="1">
        <v>11657.75</v>
      </c>
      <c r="E360" s="1">
        <v>11672.15</v>
      </c>
      <c r="F360" s="1">
        <v>295528399</v>
      </c>
      <c r="G360" s="1">
        <v>13851.67</v>
      </c>
      <c r="H360" s="3">
        <f>IF(ISERR(LN(Table2725[[#This Row],[Close]]/E359)),"-",LN(Table2725[[#This Row],[Close]]/E359))</f>
        <v>-1.2866498423645151E-2</v>
      </c>
    </row>
    <row r="361" spans="1:8" x14ac:dyDescent="0.3">
      <c r="A361" s="2">
        <v>43634</v>
      </c>
      <c r="B361" s="1">
        <v>11677.05</v>
      </c>
      <c r="C361" s="1">
        <v>11727.2</v>
      </c>
      <c r="D361" s="1">
        <v>11641.15</v>
      </c>
      <c r="E361" s="1">
        <v>11691.5</v>
      </c>
      <c r="F361" s="1">
        <v>365525622</v>
      </c>
      <c r="G361" s="1">
        <v>16120.69</v>
      </c>
      <c r="H361" s="3">
        <f>IF(ISERR(LN(Table2725[[#This Row],[Close]]/E360)),"-",LN(Table2725[[#This Row],[Close]]/E360))</f>
        <v>1.6564196454115262E-3</v>
      </c>
    </row>
    <row r="362" spans="1:8" x14ac:dyDescent="0.3">
      <c r="A362" s="2">
        <v>43635</v>
      </c>
      <c r="B362" s="1">
        <v>11744.45</v>
      </c>
      <c r="C362" s="1">
        <v>11802.5</v>
      </c>
      <c r="D362" s="1">
        <v>11625.1</v>
      </c>
      <c r="E362" s="1">
        <v>11691.45</v>
      </c>
      <c r="F362" s="1">
        <v>446933027</v>
      </c>
      <c r="G362" s="1">
        <v>18722.71</v>
      </c>
      <c r="H362" s="3">
        <f>IF(ISERR(LN(Table2725[[#This Row],[Close]]/E361)),"-",LN(Table2725[[#This Row],[Close]]/E361))</f>
        <v>-4.2766203578887255E-6</v>
      </c>
    </row>
    <row r="363" spans="1:8" x14ac:dyDescent="0.3">
      <c r="A363" s="2">
        <v>43636</v>
      </c>
      <c r="B363" s="1">
        <v>11653.65</v>
      </c>
      <c r="C363" s="1">
        <v>11843.5</v>
      </c>
      <c r="D363" s="1">
        <v>11635.05</v>
      </c>
      <c r="E363" s="1">
        <v>11831.75</v>
      </c>
      <c r="F363" s="1">
        <v>442016954</v>
      </c>
      <c r="G363" s="1">
        <v>18839.11</v>
      </c>
      <c r="H363" s="3">
        <f>IF(ISERR(LN(Table2725[[#This Row],[Close]]/E362)),"-",LN(Table2725[[#This Row],[Close]]/E362))</f>
        <v>1.1928790613010498E-2</v>
      </c>
    </row>
    <row r="364" spans="1:8" x14ac:dyDescent="0.3">
      <c r="A364" s="2">
        <v>43637</v>
      </c>
      <c r="B364" s="1">
        <v>11827.6</v>
      </c>
      <c r="C364" s="1">
        <v>11827.95</v>
      </c>
      <c r="D364" s="1">
        <v>11705.1</v>
      </c>
      <c r="E364" s="1">
        <v>11724.1</v>
      </c>
      <c r="F364" s="1">
        <v>468430388</v>
      </c>
      <c r="G364" s="1">
        <v>23346.13</v>
      </c>
      <c r="H364" s="3">
        <f>IF(ISERR(LN(Table2725[[#This Row],[Close]]/E363)),"-",LN(Table2725[[#This Row],[Close]]/E363))</f>
        <v>-9.1400437195816482E-3</v>
      </c>
    </row>
    <row r="365" spans="1:8" x14ac:dyDescent="0.3">
      <c r="A365" s="2">
        <v>43640</v>
      </c>
      <c r="B365" s="1">
        <v>11725.8</v>
      </c>
      <c r="C365" s="1">
        <v>11754</v>
      </c>
      <c r="D365" s="1">
        <v>11670.2</v>
      </c>
      <c r="E365" s="1">
        <v>11699.65</v>
      </c>
      <c r="F365" s="1">
        <v>277620788</v>
      </c>
      <c r="G365" s="1">
        <v>12631.38</v>
      </c>
      <c r="H365" s="3">
        <f>IF(ISERR(LN(Table2725[[#This Row],[Close]]/E364)),"-",LN(Table2725[[#This Row],[Close]]/E364))</f>
        <v>-2.0876254980344709E-3</v>
      </c>
    </row>
    <row r="366" spans="1:8" x14ac:dyDescent="0.3">
      <c r="A366" s="2">
        <v>43641</v>
      </c>
      <c r="B366" s="1">
        <v>11681</v>
      </c>
      <c r="C366" s="1">
        <v>11814.4</v>
      </c>
      <c r="D366" s="1">
        <v>11651</v>
      </c>
      <c r="E366" s="1">
        <v>11796.45</v>
      </c>
      <c r="F366" s="1">
        <v>300476353</v>
      </c>
      <c r="G366" s="1">
        <v>13822.83</v>
      </c>
      <c r="H366" s="3">
        <f>IF(ISERR(LN(Table2725[[#This Row],[Close]]/E365)),"-",LN(Table2725[[#This Row],[Close]]/E365))</f>
        <v>8.2397119239697916E-3</v>
      </c>
    </row>
    <row r="367" spans="1:8" x14ac:dyDescent="0.3">
      <c r="A367" s="2">
        <v>43642</v>
      </c>
      <c r="B367" s="1">
        <v>11768.15</v>
      </c>
      <c r="C367" s="1">
        <v>11871.85</v>
      </c>
      <c r="D367" s="1">
        <v>11757.55</v>
      </c>
      <c r="E367" s="1">
        <v>11847.55</v>
      </c>
      <c r="F367" s="1">
        <v>327885018</v>
      </c>
      <c r="G367" s="1">
        <v>14650.89</v>
      </c>
      <c r="H367" s="3">
        <f>IF(ISERR(LN(Table2725[[#This Row],[Close]]/E366)),"-",LN(Table2725[[#This Row],[Close]]/E366))</f>
        <v>4.3224564000250336E-3</v>
      </c>
    </row>
    <row r="368" spans="1:8" x14ac:dyDescent="0.3">
      <c r="A368" s="2">
        <v>43643</v>
      </c>
      <c r="B368" s="1">
        <v>11860.85</v>
      </c>
      <c r="C368" s="1">
        <v>11911.15</v>
      </c>
      <c r="D368" s="1">
        <v>11821.05</v>
      </c>
      <c r="E368" s="1">
        <v>11841.55</v>
      </c>
      <c r="F368" s="1">
        <v>480169350</v>
      </c>
      <c r="G368" s="1">
        <v>23300.3</v>
      </c>
      <c r="H368" s="3">
        <f>IF(ISERR(LN(Table2725[[#This Row],[Close]]/E367)),"-",LN(Table2725[[#This Row],[Close]]/E367))</f>
        <v>-5.0656210056963325E-4</v>
      </c>
    </row>
    <row r="369" spans="1:8" x14ac:dyDescent="0.3">
      <c r="A369" s="2">
        <v>43644</v>
      </c>
      <c r="B369" s="1">
        <v>11861.15</v>
      </c>
      <c r="C369" s="1">
        <v>11871.7</v>
      </c>
      <c r="D369" s="1">
        <v>11775.5</v>
      </c>
      <c r="E369" s="1">
        <v>11788.85</v>
      </c>
      <c r="F369" s="1">
        <v>303888701</v>
      </c>
      <c r="G369" s="1">
        <v>15191.9</v>
      </c>
      <c r="H369" s="3">
        <f>IF(ISERR(LN(Table2725[[#This Row],[Close]]/E368)),"-",LN(Table2725[[#This Row],[Close]]/E368))</f>
        <v>-4.4603635462361017E-3</v>
      </c>
    </row>
    <row r="370" spans="1:8" x14ac:dyDescent="0.3">
      <c r="A370" s="2">
        <v>43647</v>
      </c>
      <c r="B370" s="1">
        <v>11839.9</v>
      </c>
      <c r="C370" s="1">
        <v>11884.65</v>
      </c>
      <c r="D370" s="1">
        <v>11830.8</v>
      </c>
      <c r="E370" s="1">
        <v>11865.6</v>
      </c>
      <c r="F370" s="1">
        <v>278415889</v>
      </c>
      <c r="G370" s="1">
        <v>12874.96</v>
      </c>
      <c r="H370" s="3">
        <f>IF(ISERR(LN(Table2725[[#This Row],[Close]]/E369)),"-",LN(Table2725[[#This Row],[Close]]/E369))</f>
        <v>6.4892880057533667E-3</v>
      </c>
    </row>
    <row r="371" spans="1:8" x14ac:dyDescent="0.3">
      <c r="A371" s="2">
        <v>43648</v>
      </c>
      <c r="B371" s="1">
        <v>11890.3</v>
      </c>
      <c r="C371" s="1">
        <v>11917.45</v>
      </c>
      <c r="D371" s="1">
        <v>11814.7</v>
      </c>
      <c r="E371" s="1">
        <v>11910.3</v>
      </c>
      <c r="F371" s="1">
        <v>363197036</v>
      </c>
      <c r="G371" s="1">
        <v>13615.94</v>
      </c>
      <c r="H371" s="3">
        <f>IF(ISERR(LN(Table2725[[#This Row],[Close]]/E370)),"-",LN(Table2725[[#This Row],[Close]]/E370))</f>
        <v>3.7601144575602529E-3</v>
      </c>
    </row>
    <row r="372" spans="1:8" x14ac:dyDescent="0.3">
      <c r="A372" s="2">
        <v>43649</v>
      </c>
      <c r="B372" s="1">
        <v>11932.15</v>
      </c>
      <c r="C372" s="1">
        <v>11945.2</v>
      </c>
      <c r="D372" s="1">
        <v>11887.05</v>
      </c>
      <c r="E372" s="1">
        <v>11916.75</v>
      </c>
      <c r="F372" s="1">
        <v>340527508</v>
      </c>
      <c r="G372" s="1">
        <v>14290.33</v>
      </c>
      <c r="H372" s="3">
        <f>IF(ISERR(LN(Table2725[[#This Row],[Close]]/E371)),"-",LN(Table2725[[#This Row],[Close]]/E371))</f>
        <v>5.4140148759931482E-4</v>
      </c>
    </row>
    <row r="373" spans="1:8" x14ac:dyDescent="0.3">
      <c r="A373" s="2">
        <v>43650</v>
      </c>
      <c r="B373" s="1">
        <v>11928.8</v>
      </c>
      <c r="C373" s="1">
        <v>11969.25</v>
      </c>
      <c r="D373" s="1">
        <v>11923.65</v>
      </c>
      <c r="E373" s="1">
        <v>11946.75</v>
      </c>
      <c r="F373" s="1">
        <v>333595172</v>
      </c>
      <c r="G373" s="1">
        <v>14758.87</v>
      </c>
      <c r="H373" s="3">
        <f>IF(ISERR(LN(Table2725[[#This Row],[Close]]/E372)),"-",LN(Table2725[[#This Row],[Close]]/E372))</f>
        <v>2.5143014062712723E-3</v>
      </c>
    </row>
    <row r="374" spans="1:8" x14ac:dyDescent="0.3">
      <c r="A374" s="2">
        <v>43651</v>
      </c>
      <c r="B374" s="1">
        <v>11964.75</v>
      </c>
      <c r="C374" s="1">
        <v>11981.75</v>
      </c>
      <c r="D374" s="1">
        <v>11797.9</v>
      </c>
      <c r="E374" s="1">
        <v>11811.15</v>
      </c>
      <c r="F374" s="1">
        <v>530720039</v>
      </c>
      <c r="G374" s="1">
        <v>18871.990000000002</v>
      </c>
      <c r="H374" s="3">
        <f>IF(ISERR(LN(Table2725[[#This Row],[Close]]/E373)),"-",LN(Table2725[[#This Row],[Close]]/E373))</f>
        <v>-1.1415274286254761E-2</v>
      </c>
    </row>
    <row r="375" spans="1:8" x14ac:dyDescent="0.3">
      <c r="A375" s="2">
        <v>43654</v>
      </c>
      <c r="B375" s="1">
        <v>11770.4</v>
      </c>
      <c r="C375" s="1">
        <v>11771.9</v>
      </c>
      <c r="D375" s="1">
        <v>11523.3</v>
      </c>
      <c r="E375" s="1">
        <v>11558.6</v>
      </c>
      <c r="F375" s="1">
        <v>464029444</v>
      </c>
      <c r="G375" s="1">
        <v>19146.25</v>
      </c>
      <c r="H375" s="3">
        <f>IF(ISERR(LN(Table2725[[#This Row],[Close]]/E374)),"-",LN(Table2725[[#This Row],[Close]]/E374))</f>
        <v>-2.1614251930747241E-2</v>
      </c>
    </row>
    <row r="376" spans="1:8" x14ac:dyDescent="0.3">
      <c r="A376" s="2">
        <v>43655</v>
      </c>
      <c r="B376" s="1">
        <v>11531.6</v>
      </c>
      <c r="C376" s="1">
        <v>11582.55</v>
      </c>
      <c r="D376" s="1">
        <v>11461</v>
      </c>
      <c r="E376" s="1">
        <v>11555.9</v>
      </c>
      <c r="F376" s="1">
        <v>442520253</v>
      </c>
      <c r="G376" s="1">
        <v>21577.95</v>
      </c>
      <c r="H376" s="3">
        <f>IF(ISERR(LN(Table2725[[#This Row],[Close]]/E375)),"-",LN(Table2725[[#This Row],[Close]]/E375))</f>
        <v>-2.3361959049780261E-4</v>
      </c>
    </row>
    <row r="377" spans="1:8" x14ac:dyDescent="0.3">
      <c r="A377" s="2">
        <v>43656</v>
      </c>
      <c r="B377" s="1">
        <v>11536.15</v>
      </c>
      <c r="C377" s="1">
        <v>11593.7</v>
      </c>
      <c r="D377" s="1">
        <v>11475.65</v>
      </c>
      <c r="E377" s="1">
        <v>11498.9</v>
      </c>
      <c r="F377" s="1">
        <v>337571014</v>
      </c>
      <c r="G377" s="1">
        <v>16098.53</v>
      </c>
      <c r="H377" s="3">
        <f>IF(ISERR(LN(Table2725[[#This Row],[Close]]/E376)),"-",LN(Table2725[[#This Row],[Close]]/E376))</f>
        <v>-4.9447504328900991E-3</v>
      </c>
    </row>
    <row r="378" spans="1:8" x14ac:dyDescent="0.3">
      <c r="A378" s="2">
        <v>43657</v>
      </c>
      <c r="B378" s="1">
        <v>11561.45</v>
      </c>
      <c r="C378" s="1">
        <v>11599</v>
      </c>
      <c r="D378" s="1">
        <v>11519.5</v>
      </c>
      <c r="E378" s="1">
        <v>11582.9</v>
      </c>
      <c r="F378" s="1">
        <v>317257578</v>
      </c>
      <c r="G378" s="1">
        <v>14586.2</v>
      </c>
      <c r="H378" s="3">
        <f>IF(ISERR(LN(Table2725[[#This Row],[Close]]/E377)),"-",LN(Table2725[[#This Row],[Close]]/E377))</f>
        <v>7.2784939506443059E-3</v>
      </c>
    </row>
    <row r="379" spans="1:8" x14ac:dyDescent="0.3">
      <c r="A379" s="2">
        <v>43658</v>
      </c>
      <c r="B379" s="1">
        <v>11601.15</v>
      </c>
      <c r="C379" s="1">
        <v>11639.55</v>
      </c>
      <c r="D379" s="1">
        <v>11538.6</v>
      </c>
      <c r="E379" s="1">
        <v>11552.5</v>
      </c>
      <c r="F379" s="1">
        <v>359421182</v>
      </c>
      <c r="G379" s="1">
        <v>16947.57</v>
      </c>
      <c r="H379" s="3">
        <f>IF(ISERR(LN(Table2725[[#This Row],[Close]]/E378)),"-",LN(Table2725[[#This Row],[Close]]/E378))</f>
        <v>-2.6280088086903571E-3</v>
      </c>
    </row>
    <row r="380" spans="1:8" x14ac:dyDescent="0.3">
      <c r="A380" s="2">
        <v>43661</v>
      </c>
      <c r="B380" s="1">
        <v>11614.75</v>
      </c>
      <c r="C380" s="1">
        <v>11618.4</v>
      </c>
      <c r="D380" s="1">
        <v>11532.3</v>
      </c>
      <c r="E380" s="1">
        <v>11588.35</v>
      </c>
      <c r="F380" s="1">
        <v>368788782</v>
      </c>
      <c r="G380" s="1">
        <v>15835.99</v>
      </c>
      <c r="H380" s="3">
        <f>IF(ISERR(LN(Table2725[[#This Row],[Close]]/E379)),"-",LN(Table2725[[#This Row],[Close]]/E379))</f>
        <v>3.0984193476558532E-3</v>
      </c>
    </row>
    <row r="381" spans="1:8" x14ac:dyDescent="0.3">
      <c r="A381" s="2">
        <v>43662</v>
      </c>
      <c r="B381" s="1">
        <v>11596.65</v>
      </c>
      <c r="C381" s="1">
        <v>11670.05</v>
      </c>
      <c r="D381" s="1">
        <v>11573.95</v>
      </c>
      <c r="E381" s="1">
        <v>11662.6</v>
      </c>
      <c r="F381" s="1">
        <v>480156167</v>
      </c>
      <c r="G381" s="1">
        <v>15967.91</v>
      </c>
      <c r="H381" s="3">
        <f>IF(ISERR(LN(Table2725[[#This Row],[Close]]/E380)),"-",LN(Table2725[[#This Row],[Close]]/E380))</f>
        <v>6.386857517651002E-3</v>
      </c>
    </row>
    <row r="382" spans="1:8" x14ac:dyDescent="0.3">
      <c r="A382" s="2">
        <v>43663</v>
      </c>
      <c r="B382" s="1">
        <v>11670.75</v>
      </c>
      <c r="C382" s="1">
        <v>11706.65</v>
      </c>
      <c r="D382" s="1">
        <v>11651.15</v>
      </c>
      <c r="E382" s="1">
        <v>11687.5</v>
      </c>
      <c r="F382" s="1">
        <v>464827734</v>
      </c>
      <c r="G382" s="1">
        <v>15250.5</v>
      </c>
      <c r="H382" s="3">
        <f>IF(ISERR(LN(Table2725[[#This Row],[Close]]/E381)),"-",LN(Table2725[[#This Row],[Close]]/E381))</f>
        <v>2.1327539872141722E-3</v>
      </c>
    </row>
    <row r="383" spans="1:8" x14ac:dyDescent="0.3">
      <c r="A383" s="2">
        <v>43664</v>
      </c>
      <c r="B383" s="1">
        <v>11675.6</v>
      </c>
      <c r="C383" s="1">
        <v>11677.15</v>
      </c>
      <c r="D383" s="1">
        <v>11582.4</v>
      </c>
      <c r="E383" s="1">
        <v>11596.9</v>
      </c>
      <c r="F383" s="1">
        <v>498258158</v>
      </c>
      <c r="G383" s="1">
        <v>16684.03</v>
      </c>
      <c r="H383" s="3">
        <f>IF(ISERR(LN(Table2725[[#This Row],[Close]]/E382)),"-",LN(Table2725[[#This Row],[Close]]/E382))</f>
        <v>-7.7820735971374259E-3</v>
      </c>
    </row>
    <row r="384" spans="1:8" x14ac:dyDescent="0.3">
      <c r="A384" s="2">
        <v>43665</v>
      </c>
      <c r="B384" s="1">
        <v>11627.95</v>
      </c>
      <c r="C384" s="1">
        <v>11640.35</v>
      </c>
      <c r="D384" s="1">
        <v>11399.3</v>
      </c>
      <c r="E384" s="1">
        <v>11419.25</v>
      </c>
      <c r="F384" s="1">
        <v>446049198</v>
      </c>
      <c r="G384" s="1">
        <v>17326.400000000001</v>
      </c>
      <c r="H384" s="3">
        <f>IF(ISERR(LN(Table2725[[#This Row],[Close]]/E383)),"-",LN(Table2725[[#This Row],[Close]]/E383))</f>
        <v>-1.5437293202143871E-2</v>
      </c>
    </row>
    <row r="385" spans="1:8" x14ac:dyDescent="0.3">
      <c r="A385" s="2">
        <v>43668</v>
      </c>
      <c r="B385" s="1">
        <v>11392.85</v>
      </c>
      <c r="C385" s="1">
        <v>11398.15</v>
      </c>
      <c r="D385" s="1">
        <v>11301.25</v>
      </c>
      <c r="E385" s="1">
        <v>11346.2</v>
      </c>
      <c r="F385" s="1">
        <v>516044335</v>
      </c>
      <c r="G385" s="1">
        <v>19304.23</v>
      </c>
      <c r="H385" s="3">
        <f>IF(ISERR(LN(Table2725[[#This Row],[Close]]/E384)),"-",LN(Table2725[[#This Row],[Close]]/E384))</f>
        <v>-6.4176417088494435E-3</v>
      </c>
    </row>
    <row r="386" spans="1:8" x14ac:dyDescent="0.3">
      <c r="A386" s="2">
        <v>43669</v>
      </c>
      <c r="B386" s="1">
        <v>11372.25</v>
      </c>
      <c r="C386" s="1">
        <v>11398.15</v>
      </c>
      <c r="D386" s="1">
        <v>11302.8</v>
      </c>
      <c r="E386" s="1">
        <v>11331.05</v>
      </c>
      <c r="F386" s="1">
        <v>458931191</v>
      </c>
      <c r="G386" s="1">
        <v>19199.32</v>
      </c>
      <c r="H386" s="3">
        <f>IF(ISERR(LN(Table2725[[#This Row],[Close]]/E385)),"-",LN(Table2725[[#This Row],[Close]]/E385))</f>
        <v>-1.3361410447835524E-3</v>
      </c>
    </row>
    <row r="387" spans="1:8" x14ac:dyDescent="0.3">
      <c r="A387" s="2">
        <v>43670</v>
      </c>
      <c r="B387" s="1">
        <v>11322.45</v>
      </c>
      <c r="C387" s="1">
        <v>11359.75</v>
      </c>
      <c r="D387" s="1">
        <v>11229.8</v>
      </c>
      <c r="E387" s="1">
        <v>11271.3</v>
      </c>
      <c r="F387" s="1">
        <v>413202832</v>
      </c>
      <c r="G387" s="1">
        <v>18353.13</v>
      </c>
      <c r="H387" s="3">
        <f>IF(ISERR(LN(Table2725[[#This Row],[Close]]/E386)),"-",LN(Table2725[[#This Row],[Close]]/E386))</f>
        <v>-5.2870731745408694E-3</v>
      </c>
    </row>
    <row r="388" spans="1:8" x14ac:dyDescent="0.3">
      <c r="A388" s="2">
        <v>43671</v>
      </c>
      <c r="B388" s="1">
        <v>11290.4</v>
      </c>
      <c r="C388" s="1">
        <v>11361.4</v>
      </c>
      <c r="D388" s="1">
        <v>11239.35</v>
      </c>
      <c r="E388" s="1">
        <v>11252.15</v>
      </c>
      <c r="F388" s="1">
        <v>553676897</v>
      </c>
      <c r="G388" s="1">
        <v>24329.21</v>
      </c>
      <c r="H388" s="3">
        <f>IF(ISERR(LN(Table2725[[#This Row],[Close]]/E387)),"-",LN(Table2725[[#This Row],[Close]]/E387))</f>
        <v>-1.7004503852120314E-3</v>
      </c>
    </row>
    <row r="389" spans="1:8" x14ac:dyDescent="0.3">
      <c r="A389" s="2">
        <v>43672</v>
      </c>
      <c r="B389" s="1">
        <v>11247.45</v>
      </c>
      <c r="C389" s="1">
        <v>11307.6</v>
      </c>
      <c r="D389" s="1">
        <v>11210.05</v>
      </c>
      <c r="E389" s="1">
        <v>11284.3</v>
      </c>
      <c r="F389" s="1">
        <v>522670420</v>
      </c>
      <c r="G389" s="1">
        <v>20350.38</v>
      </c>
      <c r="H389" s="3">
        <f>IF(ISERR(LN(Table2725[[#This Row],[Close]]/E388)),"-",LN(Table2725[[#This Row],[Close]]/E388))</f>
        <v>2.8531576011107469E-3</v>
      </c>
    </row>
    <row r="390" spans="1:8" x14ac:dyDescent="0.3">
      <c r="A390" s="2">
        <v>43675</v>
      </c>
      <c r="B390" s="1">
        <v>11307.5</v>
      </c>
      <c r="C390" s="1">
        <v>11310.95</v>
      </c>
      <c r="D390" s="1">
        <v>11152.4</v>
      </c>
      <c r="E390" s="1">
        <v>11189.2</v>
      </c>
      <c r="F390" s="1">
        <v>482862376</v>
      </c>
      <c r="G390" s="1">
        <v>18705.919999999998</v>
      </c>
      <c r="H390" s="3">
        <f>IF(ISERR(LN(Table2725[[#This Row],[Close]]/E389)),"-",LN(Table2725[[#This Row],[Close]]/E389))</f>
        <v>-8.4633517390506723E-3</v>
      </c>
    </row>
    <row r="391" spans="1:8" x14ac:dyDescent="0.3">
      <c r="A391" s="2">
        <v>43676</v>
      </c>
      <c r="B391" s="1">
        <v>11213.7</v>
      </c>
      <c r="C391" s="1">
        <v>11267.45</v>
      </c>
      <c r="D391" s="1">
        <v>11072.65</v>
      </c>
      <c r="E391" s="1">
        <v>11085.4</v>
      </c>
      <c r="F391" s="1">
        <v>479059399</v>
      </c>
      <c r="G391" s="1">
        <v>20545.71</v>
      </c>
      <c r="H391" s="3">
        <f>IF(ISERR(LN(Table2725[[#This Row],[Close]]/E390)),"-",LN(Table2725[[#This Row],[Close]]/E390))</f>
        <v>-9.3201001476857486E-3</v>
      </c>
    </row>
    <row r="392" spans="1:8" x14ac:dyDescent="0.3">
      <c r="A392" s="2">
        <v>43677</v>
      </c>
      <c r="B392" s="1">
        <v>11034.05</v>
      </c>
      <c r="C392" s="1">
        <v>11145.3</v>
      </c>
      <c r="D392" s="1">
        <v>10999.4</v>
      </c>
      <c r="E392" s="1">
        <v>11118</v>
      </c>
      <c r="F392" s="1">
        <v>536694278</v>
      </c>
      <c r="G392" s="1">
        <v>23681.22</v>
      </c>
      <c r="H392" s="3">
        <f>IF(ISERR(LN(Table2725[[#This Row],[Close]]/E391)),"-",LN(Table2725[[#This Row],[Close]]/E391))</f>
        <v>2.9364893147653232E-3</v>
      </c>
    </row>
    <row r="393" spans="1:8" x14ac:dyDescent="0.3">
      <c r="A393" s="2">
        <v>43678</v>
      </c>
      <c r="B393" s="1">
        <v>11060.2</v>
      </c>
      <c r="C393" s="1">
        <v>11076.75</v>
      </c>
      <c r="D393" s="1">
        <v>10881</v>
      </c>
      <c r="E393" s="1">
        <v>10980</v>
      </c>
      <c r="F393" s="1">
        <v>499918953</v>
      </c>
      <c r="G393" s="1">
        <v>21048.32</v>
      </c>
      <c r="H393" s="3">
        <f>IF(ISERR(LN(Table2725[[#This Row],[Close]]/E392)),"-",LN(Table2725[[#This Row],[Close]]/E392))</f>
        <v>-1.2489980449893174E-2</v>
      </c>
    </row>
    <row r="394" spans="1:8" x14ac:dyDescent="0.3">
      <c r="A394" s="2">
        <v>43679</v>
      </c>
      <c r="B394" s="1">
        <v>10930.3</v>
      </c>
      <c r="C394" s="1">
        <v>11080.15</v>
      </c>
      <c r="D394" s="1">
        <v>10848.95</v>
      </c>
      <c r="E394" s="1">
        <v>10997.35</v>
      </c>
      <c r="F394" s="1">
        <v>547416246</v>
      </c>
      <c r="G394" s="1">
        <v>23972.04</v>
      </c>
      <c r="H394" s="3">
        <f>IF(ISERR(LN(Table2725[[#This Row],[Close]]/E393)),"-",LN(Table2725[[#This Row],[Close]]/E393))</f>
        <v>1.5788986028203976E-3</v>
      </c>
    </row>
    <row r="395" spans="1:8" x14ac:dyDescent="0.3">
      <c r="A395" s="2">
        <v>43682</v>
      </c>
      <c r="B395" s="1">
        <v>10895.8</v>
      </c>
      <c r="C395" s="1">
        <v>10895.8</v>
      </c>
      <c r="D395" s="1">
        <v>10782.6</v>
      </c>
      <c r="E395" s="1">
        <v>10862.6</v>
      </c>
      <c r="F395" s="1">
        <v>506556609</v>
      </c>
      <c r="G395" s="1">
        <v>20824.099999999999</v>
      </c>
      <c r="H395" s="3">
        <f>IF(ISERR(LN(Table2725[[#This Row],[Close]]/E394)),"-",LN(Table2725[[#This Row],[Close]]/E394))</f>
        <v>-1.2328638151179865E-2</v>
      </c>
    </row>
    <row r="396" spans="1:8" x14ac:dyDescent="0.3">
      <c r="A396" s="2">
        <v>43683</v>
      </c>
      <c r="B396" s="1">
        <v>10815.4</v>
      </c>
      <c r="C396" s="1">
        <v>11018.55</v>
      </c>
      <c r="D396" s="1">
        <v>10813.8</v>
      </c>
      <c r="E396" s="1">
        <v>10948.25</v>
      </c>
      <c r="F396" s="1">
        <v>517891491</v>
      </c>
      <c r="G396" s="1">
        <v>21676.400000000001</v>
      </c>
      <c r="H396" s="3">
        <f>IF(ISERR(LN(Table2725[[#This Row],[Close]]/E395)),"-",LN(Table2725[[#This Row],[Close]]/E395))</f>
        <v>7.8539296057326315E-3</v>
      </c>
    </row>
    <row r="397" spans="1:8" x14ac:dyDescent="0.3">
      <c r="A397" s="2">
        <v>43684</v>
      </c>
      <c r="B397" s="1">
        <v>10958.1</v>
      </c>
      <c r="C397" s="1">
        <v>10975.65</v>
      </c>
      <c r="D397" s="1">
        <v>10835.9</v>
      </c>
      <c r="E397" s="1">
        <v>10855.5</v>
      </c>
      <c r="F397" s="1">
        <v>548465787</v>
      </c>
      <c r="G397" s="1">
        <v>21228.28</v>
      </c>
      <c r="H397" s="3">
        <f>IF(ISERR(LN(Table2725[[#This Row],[Close]]/E396)),"-",LN(Table2725[[#This Row],[Close]]/E396))</f>
        <v>-8.5077621466028291E-3</v>
      </c>
    </row>
    <row r="398" spans="1:8" x14ac:dyDescent="0.3">
      <c r="A398" s="2">
        <v>43685</v>
      </c>
      <c r="B398" s="1">
        <v>10899.2</v>
      </c>
      <c r="C398" s="1">
        <v>11058.05</v>
      </c>
      <c r="D398" s="1">
        <v>10842.95</v>
      </c>
      <c r="E398" s="1">
        <v>11032.45</v>
      </c>
      <c r="F398" s="1">
        <v>482471622</v>
      </c>
      <c r="G398" s="1">
        <v>20667.599999999999</v>
      </c>
      <c r="H398" s="3">
        <f>IF(ISERR(LN(Table2725[[#This Row],[Close]]/E397)),"-",LN(Table2725[[#This Row],[Close]]/E397))</f>
        <v>1.6169066094785186E-2</v>
      </c>
    </row>
    <row r="399" spans="1:8" x14ac:dyDescent="0.3">
      <c r="A399" s="2">
        <v>43686</v>
      </c>
      <c r="B399" s="1">
        <v>11087.9</v>
      </c>
      <c r="C399" s="1">
        <v>11181.45</v>
      </c>
      <c r="D399" s="1">
        <v>11062.8</v>
      </c>
      <c r="E399" s="1">
        <v>11109.65</v>
      </c>
      <c r="F399" s="1">
        <v>538063563</v>
      </c>
      <c r="G399" s="1">
        <v>21092.05</v>
      </c>
      <c r="H399" s="3">
        <f>IF(ISERR(LN(Table2725[[#This Row],[Close]]/E398)),"-",LN(Table2725[[#This Row],[Close]]/E398))</f>
        <v>6.9731699180488674E-3</v>
      </c>
    </row>
    <row r="400" spans="1:8" x14ac:dyDescent="0.3">
      <c r="A400" s="2">
        <v>43690</v>
      </c>
      <c r="B400" s="1">
        <v>11139.4</v>
      </c>
      <c r="C400" s="1">
        <v>11145.9</v>
      </c>
      <c r="D400" s="1">
        <v>10901.6</v>
      </c>
      <c r="E400" s="1">
        <v>10925.85</v>
      </c>
      <c r="F400" s="1">
        <v>624634647</v>
      </c>
      <c r="G400" s="1">
        <v>24790.67</v>
      </c>
      <c r="H400" s="3">
        <f>IF(ISERR(LN(Table2725[[#This Row],[Close]]/E399)),"-",LN(Table2725[[#This Row],[Close]]/E399))</f>
        <v>-1.6682558846185944E-2</v>
      </c>
    </row>
    <row r="401" spans="1:8" x14ac:dyDescent="0.3">
      <c r="A401" s="2">
        <v>43691</v>
      </c>
      <c r="B401" s="1">
        <v>11003.25</v>
      </c>
      <c r="C401" s="1">
        <v>11078.15</v>
      </c>
      <c r="D401" s="1">
        <v>10935.6</v>
      </c>
      <c r="E401" s="1">
        <v>11029.4</v>
      </c>
      <c r="F401" s="1">
        <v>511541716</v>
      </c>
      <c r="G401" s="1">
        <v>19712.810000000001</v>
      </c>
      <c r="H401" s="3">
        <f>IF(ISERR(LN(Table2725[[#This Row],[Close]]/E400)),"-",LN(Table2725[[#This Row],[Close]]/E400))</f>
        <v>9.432893528210886E-3</v>
      </c>
    </row>
    <row r="402" spans="1:8" x14ac:dyDescent="0.3">
      <c r="A402" s="2">
        <v>43693</v>
      </c>
      <c r="B402" s="1">
        <v>11043.65</v>
      </c>
      <c r="C402" s="1">
        <v>11068.65</v>
      </c>
      <c r="D402" s="1">
        <v>10924.3</v>
      </c>
      <c r="E402" s="1">
        <v>11047.8</v>
      </c>
      <c r="F402" s="1">
        <v>470909918</v>
      </c>
      <c r="G402" s="1">
        <v>19281.91</v>
      </c>
      <c r="H402" s="3">
        <f>IF(ISERR(LN(Table2725[[#This Row],[Close]]/E401)),"-",LN(Table2725[[#This Row],[Close]]/E401))</f>
        <v>1.6668784320785558E-3</v>
      </c>
    </row>
    <row r="403" spans="1:8" x14ac:dyDescent="0.3">
      <c r="A403" s="2">
        <v>43696</v>
      </c>
      <c r="B403" s="1">
        <v>11094.8</v>
      </c>
      <c r="C403" s="1">
        <v>11146.9</v>
      </c>
      <c r="D403" s="1">
        <v>11037.85</v>
      </c>
      <c r="E403" s="1">
        <v>11053.9</v>
      </c>
      <c r="F403" s="1">
        <v>369493161</v>
      </c>
      <c r="G403" s="1">
        <v>14120.35</v>
      </c>
      <c r="H403" s="3">
        <f>IF(ISERR(LN(Table2725[[#This Row],[Close]]/E402)),"-",LN(Table2725[[#This Row],[Close]]/E402))</f>
        <v>5.5199375205423505E-4</v>
      </c>
    </row>
    <row r="404" spans="1:8" x14ac:dyDescent="0.3">
      <c r="A404" s="2">
        <v>43697</v>
      </c>
      <c r="B404" s="1">
        <v>11063.9</v>
      </c>
      <c r="C404" s="1">
        <v>11076.3</v>
      </c>
      <c r="D404" s="1">
        <v>10985.3</v>
      </c>
      <c r="E404" s="1">
        <v>11017</v>
      </c>
      <c r="F404" s="1">
        <v>444715679</v>
      </c>
      <c r="G404" s="1">
        <v>16915.96</v>
      </c>
      <c r="H404" s="3">
        <f>IF(ISERR(LN(Table2725[[#This Row],[Close]]/E403)),"-",LN(Table2725[[#This Row],[Close]]/E403))</f>
        <v>-3.3437725132185541E-3</v>
      </c>
    </row>
    <row r="405" spans="1:8" x14ac:dyDescent="0.3">
      <c r="A405" s="2">
        <v>43698</v>
      </c>
      <c r="B405" s="1">
        <v>11018.15</v>
      </c>
      <c r="C405" s="1">
        <v>11034.2</v>
      </c>
      <c r="D405" s="1">
        <v>10906.65</v>
      </c>
      <c r="E405" s="1">
        <v>10918.7</v>
      </c>
      <c r="F405" s="1">
        <v>557867906</v>
      </c>
      <c r="G405" s="1">
        <v>16747.990000000002</v>
      </c>
      <c r="H405" s="3">
        <f>IF(ISERR(LN(Table2725[[#This Row],[Close]]/E404)),"-",LN(Table2725[[#This Row],[Close]]/E404))</f>
        <v>-8.9626187469466975E-3</v>
      </c>
    </row>
    <row r="406" spans="1:8" x14ac:dyDescent="0.3">
      <c r="A406" s="2">
        <v>43699</v>
      </c>
      <c r="B406" s="1">
        <v>10905.3</v>
      </c>
      <c r="C406" s="1">
        <v>10908.25</v>
      </c>
      <c r="D406" s="1">
        <v>10718.3</v>
      </c>
      <c r="E406" s="1">
        <v>10741.35</v>
      </c>
      <c r="F406" s="1">
        <v>668193449</v>
      </c>
      <c r="G406" s="1">
        <v>18764.38</v>
      </c>
      <c r="H406" s="3">
        <f>IF(ISERR(LN(Table2725[[#This Row],[Close]]/E405)),"-",LN(Table2725[[#This Row],[Close]]/E405))</f>
        <v>-1.6376136105612608E-2</v>
      </c>
    </row>
    <row r="407" spans="1:8" x14ac:dyDescent="0.3">
      <c r="A407" s="2">
        <v>43700</v>
      </c>
      <c r="B407" s="1">
        <v>10699.6</v>
      </c>
      <c r="C407" s="1">
        <v>10862.55</v>
      </c>
      <c r="D407" s="1">
        <v>10637.15</v>
      </c>
      <c r="E407" s="1">
        <v>10829.35</v>
      </c>
      <c r="F407" s="1">
        <v>667079625</v>
      </c>
      <c r="G407" s="1">
        <v>20983.75</v>
      </c>
      <c r="H407" s="3">
        <f>IF(ISERR(LN(Table2725[[#This Row],[Close]]/E406)),"-",LN(Table2725[[#This Row],[Close]]/E406))</f>
        <v>8.1592612391295921E-3</v>
      </c>
    </row>
    <row r="408" spans="1:8" x14ac:dyDescent="0.3">
      <c r="A408" s="2">
        <v>43703</v>
      </c>
      <c r="B408" s="1">
        <v>11000.3</v>
      </c>
      <c r="C408" s="1">
        <v>11070.3</v>
      </c>
      <c r="D408" s="1">
        <v>10756.55</v>
      </c>
      <c r="E408" s="1">
        <v>11057.85</v>
      </c>
      <c r="F408" s="1">
        <v>684141923</v>
      </c>
      <c r="G408" s="1">
        <v>22375.99</v>
      </c>
      <c r="H408" s="3">
        <f>IF(ISERR(LN(Table2725[[#This Row],[Close]]/E407)),"-",LN(Table2725[[#This Row],[Close]]/E407))</f>
        <v>2.0880542239304772E-2</v>
      </c>
    </row>
    <row r="409" spans="1:8" x14ac:dyDescent="0.3">
      <c r="A409" s="2">
        <v>43704</v>
      </c>
      <c r="B409" s="1">
        <v>11106.55</v>
      </c>
      <c r="C409" s="1">
        <v>11141.75</v>
      </c>
      <c r="D409" s="1">
        <v>11049.5</v>
      </c>
      <c r="E409" s="1">
        <v>11105.35</v>
      </c>
      <c r="F409" s="1">
        <v>685551267</v>
      </c>
      <c r="G409" s="1">
        <v>27413.16</v>
      </c>
      <c r="H409" s="3">
        <f>IF(ISERR(LN(Table2725[[#This Row],[Close]]/E408)),"-",LN(Table2725[[#This Row],[Close]]/E408))</f>
        <v>4.2863912004609123E-3</v>
      </c>
    </row>
    <row r="410" spans="1:8" x14ac:dyDescent="0.3">
      <c r="A410" s="2">
        <v>43705</v>
      </c>
      <c r="B410" s="1">
        <v>11101.3</v>
      </c>
      <c r="C410" s="1">
        <v>11129.65</v>
      </c>
      <c r="D410" s="1">
        <v>10987.65</v>
      </c>
      <c r="E410" s="1">
        <v>11046.1</v>
      </c>
      <c r="F410" s="1">
        <v>549954696</v>
      </c>
      <c r="G410" s="1">
        <v>16739.43</v>
      </c>
      <c r="H410" s="3">
        <f>IF(ISERR(LN(Table2725[[#This Row],[Close]]/E409)),"-",LN(Table2725[[#This Row],[Close]]/E409))</f>
        <v>-5.3495496953686683E-3</v>
      </c>
    </row>
    <row r="411" spans="1:8" x14ac:dyDescent="0.3">
      <c r="A411" s="2">
        <v>43706</v>
      </c>
      <c r="B411" s="1">
        <v>10996.05</v>
      </c>
      <c r="C411" s="1">
        <v>11021.1</v>
      </c>
      <c r="D411" s="1">
        <v>10922.4</v>
      </c>
      <c r="E411" s="1">
        <v>10948.3</v>
      </c>
      <c r="F411" s="1">
        <v>649876160</v>
      </c>
      <c r="G411" s="1">
        <v>20127.77</v>
      </c>
      <c r="H411" s="3">
        <f>IF(ISERR(LN(Table2725[[#This Row],[Close]]/E410)),"-",LN(Table2725[[#This Row],[Close]]/E410))</f>
        <v>-8.8932314206440471E-3</v>
      </c>
    </row>
    <row r="412" spans="1:8" x14ac:dyDescent="0.3">
      <c r="A412" s="2">
        <v>43707</v>
      </c>
      <c r="B412" s="1">
        <v>10987.8</v>
      </c>
      <c r="C412" s="1">
        <v>11042.6</v>
      </c>
      <c r="D412" s="1">
        <v>10874.8</v>
      </c>
      <c r="E412" s="1">
        <v>11023.25</v>
      </c>
      <c r="F412" s="1">
        <v>628154431</v>
      </c>
      <c r="G412" s="1">
        <v>21057.31</v>
      </c>
      <c r="H412" s="3">
        <f>IF(ISERR(LN(Table2725[[#This Row],[Close]]/E411)),"-",LN(Table2725[[#This Row],[Close]]/E411))</f>
        <v>6.822485506963346E-3</v>
      </c>
    </row>
    <row r="413" spans="1:8" x14ac:dyDescent="0.3">
      <c r="A413" s="2">
        <v>43711</v>
      </c>
      <c r="B413" s="1">
        <v>10960.95</v>
      </c>
      <c r="C413" s="1">
        <v>10967.5</v>
      </c>
      <c r="D413" s="1">
        <v>10772.7</v>
      </c>
      <c r="E413" s="1">
        <v>10797.9</v>
      </c>
      <c r="F413" s="1">
        <v>483038985</v>
      </c>
      <c r="G413" s="1">
        <v>16595.599999999999</v>
      </c>
      <c r="H413" s="3">
        <f>IF(ISERR(LN(Table2725[[#This Row],[Close]]/E412)),"-",LN(Table2725[[#This Row],[Close]]/E412))</f>
        <v>-2.0655007796257053E-2</v>
      </c>
    </row>
    <row r="414" spans="1:8" x14ac:dyDescent="0.3">
      <c r="A414" s="2">
        <v>43712</v>
      </c>
      <c r="B414" s="1">
        <v>10790.4</v>
      </c>
      <c r="C414" s="1">
        <v>10858.75</v>
      </c>
      <c r="D414" s="1">
        <v>10746.35</v>
      </c>
      <c r="E414" s="1">
        <v>10844.65</v>
      </c>
      <c r="F414" s="1">
        <v>508784352</v>
      </c>
      <c r="G414" s="1">
        <v>19195.099999999999</v>
      </c>
      <c r="H414" s="3">
        <f>IF(ISERR(LN(Table2725[[#This Row],[Close]]/E413)),"-",LN(Table2725[[#This Row],[Close]]/E413))</f>
        <v>4.3202000422602948E-3</v>
      </c>
    </row>
    <row r="415" spans="1:8" x14ac:dyDescent="0.3">
      <c r="A415" s="2">
        <v>43713</v>
      </c>
      <c r="B415" s="1">
        <v>10860.95</v>
      </c>
      <c r="C415" s="1">
        <v>10920.1</v>
      </c>
      <c r="D415" s="1">
        <v>10816</v>
      </c>
      <c r="E415" s="1">
        <v>10847.9</v>
      </c>
      <c r="F415" s="1">
        <v>595699267</v>
      </c>
      <c r="G415" s="1">
        <v>18279.88</v>
      </c>
      <c r="H415" s="3">
        <f>IF(ISERR(LN(Table2725[[#This Row],[Close]]/E414)),"-",LN(Table2725[[#This Row],[Close]]/E414))</f>
        <v>2.9964204524756224E-4</v>
      </c>
    </row>
    <row r="416" spans="1:8" x14ac:dyDescent="0.3">
      <c r="A416" s="2">
        <v>43714</v>
      </c>
      <c r="B416" s="1">
        <v>10883.8</v>
      </c>
      <c r="C416" s="1">
        <v>10957.05</v>
      </c>
      <c r="D416" s="1">
        <v>10867.45</v>
      </c>
      <c r="E416" s="1">
        <v>10946.2</v>
      </c>
      <c r="F416" s="1">
        <v>497214445</v>
      </c>
      <c r="G416" s="1">
        <v>18167.78</v>
      </c>
      <c r="H416" s="3">
        <f>IF(ISERR(LN(Table2725[[#This Row],[Close]]/E415)),"-",LN(Table2725[[#This Row],[Close]]/E415))</f>
        <v>9.0208512030475613E-3</v>
      </c>
    </row>
    <row r="417" spans="1:8" x14ac:dyDescent="0.3">
      <c r="A417" s="2">
        <v>43717</v>
      </c>
      <c r="B417" s="1">
        <v>10936.7</v>
      </c>
      <c r="C417" s="1">
        <v>11028.85</v>
      </c>
      <c r="D417" s="1">
        <v>10889.8</v>
      </c>
      <c r="E417" s="1">
        <v>11003.05</v>
      </c>
      <c r="F417" s="1">
        <v>412471067</v>
      </c>
      <c r="G417" s="1">
        <v>14762.07</v>
      </c>
      <c r="H417" s="3">
        <f>IF(ISERR(LN(Table2725[[#This Row],[Close]]/E416)),"-",LN(Table2725[[#This Row],[Close]]/E416))</f>
        <v>5.1801430231516307E-3</v>
      </c>
    </row>
    <row r="418" spans="1:8" x14ac:dyDescent="0.3">
      <c r="A418" s="2">
        <v>43719</v>
      </c>
      <c r="B418" s="1">
        <v>11028.5</v>
      </c>
      <c r="C418" s="1">
        <v>11054.8</v>
      </c>
      <c r="D418" s="1">
        <v>11011.65</v>
      </c>
      <c r="E418" s="1">
        <v>11035.7</v>
      </c>
      <c r="F418" s="1">
        <v>687140326</v>
      </c>
      <c r="G418" s="1">
        <v>19550.59</v>
      </c>
      <c r="H418" s="3">
        <f>IF(ISERR(LN(Table2725[[#This Row],[Close]]/E417)),"-",LN(Table2725[[#This Row],[Close]]/E417))</f>
        <v>2.9629651306572699E-3</v>
      </c>
    </row>
    <row r="419" spans="1:8" x14ac:dyDescent="0.3">
      <c r="A419" s="2">
        <v>43720</v>
      </c>
      <c r="B419" s="1">
        <v>11058.3</v>
      </c>
      <c r="C419" s="1">
        <v>11081.75</v>
      </c>
      <c r="D419" s="1">
        <v>10964.95</v>
      </c>
      <c r="E419" s="1">
        <v>10982.8</v>
      </c>
      <c r="F419" s="1">
        <v>551436050</v>
      </c>
      <c r="G419" s="1">
        <v>17510.169999999998</v>
      </c>
      <c r="H419" s="3">
        <f>IF(ISERR(LN(Table2725[[#This Row],[Close]]/E418)),"-",LN(Table2725[[#This Row],[Close]]/E418))</f>
        <v>-4.8050595437650065E-3</v>
      </c>
    </row>
    <row r="420" spans="1:8" x14ac:dyDescent="0.3">
      <c r="A420" s="2">
        <v>43721</v>
      </c>
      <c r="B420" s="1">
        <v>10986.8</v>
      </c>
      <c r="C420" s="1">
        <v>11084.45</v>
      </c>
      <c r="D420" s="1">
        <v>10945.75</v>
      </c>
      <c r="E420" s="1">
        <v>11075.9</v>
      </c>
      <c r="F420" s="1">
        <v>624305151</v>
      </c>
      <c r="G420" s="1">
        <v>18012.759999999998</v>
      </c>
      <c r="H420" s="3">
        <f>IF(ISERR(LN(Table2725[[#This Row],[Close]]/E419)),"-",LN(Table2725[[#This Row],[Close]]/E419))</f>
        <v>8.4411640582458328E-3</v>
      </c>
    </row>
    <row r="421" spans="1:8" x14ac:dyDescent="0.3">
      <c r="A421" s="2">
        <v>43724</v>
      </c>
      <c r="B421" s="1">
        <v>10994.85</v>
      </c>
      <c r="C421" s="1">
        <v>11052.7</v>
      </c>
      <c r="D421" s="1">
        <v>10968.2</v>
      </c>
      <c r="E421" s="1">
        <v>11003.5</v>
      </c>
      <c r="F421" s="1">
        <v>434449776</v>
      </c>
      <c r="G421" s="1">
        <v>15786.17</v>
      </c>
      <c r="H421" s="3">
        <f>IF(ISERR(LN(Table2725[[#This Row],[Close]]/E420)),"-",LN(Table2725[[#This Row],[Close]]/E420))</f>
        <v>-6.5581727303500393E-3</v>
      </c>
    </row>
    <row r="422" spans="1:8" x14ac:dyDescent="0.3">
      <c r="A422" s="2">
        <v>43725</v>
      </c>
      <c r="B422" s="1">
        <v>11000.1</v>
      </c>
      <c r="C422" s="1">
        <v>11000.1</v>
      </c>
      <c r="D422" s="1">
        <v>10796.5</v>
      </c>
      <c r="E422" s="1">
        <v>10817.6</v>
      </c>
      <c r="F422" s="1">
        <v>482013044</v>
      </c>
      <c r="G422" s="1">
        <v>17721.93</v>
      </c>
      <c r="H422" s="3">
        <f>IF(ISERR(LN(Table2725[[#This Row],[Close]]/E421)),"-",LN(Table2725[[#This Row],[Close]]/E421))</f>
        <v>-1.7038966653176175E-2</v>
      </c>
    </row>
    <row r="423" spans="1:8" x14ac:dyDescent="0.3">
      <c r="A423" s="2">
        <v>43726</v>
      </c>
      <c r="B423" s="1">
        <v>10872.8</v>
      </c>
      <c r="C423" s="1">
        <v>10885.15</v>
      </c>
      <c r="D423" s="1">
        <v>10804.85</v>
      </c>
      <c r="E423" s="1">
        <v>10840.65</v>
      </c>
      <c r="F423" s="1">
        <v>519155072</v>
      </c>
      <c r="G423" s="1">
        <v>16784.43</v>
      </c>
      <c r="H423" s="3">
        <f>IF(ISERR(LN(Table2725[[#This Row],[Close]]/E422)),"-",LN(Table2725[[#This Row],[Close]]/E422))</f>
        <v>2.1285199591399326E-3</v>
      </c>
    </row>
    <row r="424" spans="1:8" x14ac:dyDescent="0.3">
      <c r="A424" s="2">
        <v>43727</v>
      </c>
      <c r="B424" s="1">
        <v>10845.2</v>
      </c>
      <c r="C424" s="1">
        <v>10845.2</v>
      </c>
      <c r="D424" s="1">
        <v>10670.25</v>
      </c>
      <c r="E424" s="1">
        <v>10704.8</v>
      </c>
      <c r="F424" s="1">
        <v>642599183</v>
      </c>
      <c r="G424" s="1">
        <v>16642.830000000002</v>
      </c>
      <c r="H424" s="3">
        <f>IF(ISERR(LN(Table2725[[#This Row],[Close]]/E423)),"-",LN(Table2725[[#This Row],[Close]]/E423))</f>
        <v>-1.2610718304774393E-2</v>
      </c>
    </row>
    <row r="425" spans="1:8" x14ac:dyDescent="0.3">
      <c r="A425" s="2">
        <v>43728</v>
      </c>
      <c r="B425" s="1">
        <v>10746.8</v>
      </c>
      <c r="C425" s="1">
        <v>11381.9</v>
      </c>
      <c r="D425" s="1">
        <v>10691</v>
      </c>
      <c r="E425" s="1">
        <v>11274.2</v>
      </c>
      <c r="F425" s="1">
        <v>1356767450</v>
      </c>
      <c r="G425" s="1">
        <v>54081.53</v>
      </c>
      <c r="H425" s="3">
        <f>IF(ISERR(LN(Table2725[[#This Row],[Close]]/E424)),"-",LN(Table2725[[#This Row],[Close]]/E424))</f>
        <v>5.1824690425978821E-2</v>
      </c>
    </row>
    <row r="426" spans="1:8" x14ac:dyDescent="0.3">
      <c r="A426" s="2">
        <v>43731</v>
      </c>
      <c r="B426" s="1">
        <v>11542.7</v>
      </c>
      <c r="C426" s="1">
        <v>11694.85</v>
      </c>
      <c r="D426" s="1">
        <v>11471.35</v>
      </c>
      <c r="E426" s="1">
        <v>11600.2</v>
      </c>
      <c r="F426" s="1">
        <v>882826741</v>
      </c>
      <c r="G426" s="1">
        <v>40005.01</v>
      </c>
      <c r="H426" s="3">
        <f>IF(ISERR(LN(Table2725[[#This Row],[Close]]/E425)),"-",LN(Table2725[[#This Row],[Close]]/E425))</f>
        <v>2.8505409908377584E-2</v>
      </c>
    </row>
    <row r="427" spans="1:8" x14ac:dyDescent="0.3">
      <c r="A427" s="2">
        <v>43732</v>
      </c>
      <c r="B427" s="1">
        <v>11590.7</v>
      </c>
      <c r="C427" s="1">
        <v>11655.05</v>
      </c>
      <c r="D427" s="1">
        <v>11539.2</v>
      </c>
      <c r="E427" s="1">
        <v>11588.2</v>
      </c>
      <c r="F427" s="1">
        <v>651722255</v>
      </c>
      <c r="G427" s="1">
        <v>26930.07</v>
      </c>
      <c r="H427" s="3">
        <f>IF(ISERR(LN(Table2725[[#This Row],[Close]]/E426)),"-",LN(Table2725[[#This Row],[Close]]/E426))</f>
        <v>-1.0350003511433552E-3</v>
      </c>
    </row>
    <row r="428" spans="1:8" x14ac:dyDescent="0.3">
      <c r="A428" s="2">
        <v>43733</v>
      </c>
      <c r="B428" s="1">
        <v>11564.85</v>
      </c>
      <c r="C428" s="1">
        <v>11564.95</v>
      </c>
      <c r="D428" s="1">
        <v>11416.1</v>
      </c>
      <c r="E428" s="1">
        <v>11440.2</v>
      </c>
      <c r="F428" s="1">
        <v>629054640</v>
      </c>
      <c r="G428" s="1">
        <v>25266.240000000002</v>
      </c>
      <c r="H428" s="3">
        <f>IF(ISERR(LN(Table2725[[#This Row],[Close]]/E427)),"-",LN(Table2725[[#This Row],[Close]]/E427))</f>
        <v>-1.2853870675538228E-2</v>
      </c>
    </row>
    <row r="429" spans="1:8" x14ac:dyDescent="0.3">
      <c r="A429" s="2">
        <v>43734</v>
      </c>
      <c r="B429" s="1">
        <v>11469.85</v>
      </c>
      <c r="C429" s="1">
        <v>11610.85</v>
      </c>
      <c r="D429" s="1">
        <v>11466.35</v>
      </c>
      <c r="E429" s="1">
        <v>11571.2</v>
      </c>
      <c r="F429" s="1">
        <v>844465614</v>
      </c>
      <c r="G429" s="1">
        <v>30707.84</v>
      </c>
      <c r="H429" s="3">
        <f>IF(ISERR(LN(Table2725[[#This Row],[Close]]/E428)),"-",LN(Table2725[[#This Row],[Close]]/E428))</f>
        <v>1.1385784019294062E-2</v>
      </c>
    </row>
    <row r="430" spans="1:8" x14ac:dyDescent="0.3">
      <c r="A430" s="2">
        <v>43735</v>
      </c>
      <c r="B430" s="1">
        <v>11556.35</v>
      </c>
      <c r="C430" s="1">
        <v>11593.6</v>
      </c>
      <c r="D430" s="1">
        <v>11499.75</v>
      </c>
      <c r="E430" s="1">
        <v>11512.4</v>
      </c>
      <c r="F430" s="1">
        <v>650017280</v>
      </c>
      <c r="G430" s="1">
        <v>19036.939999999999</v>
      </c>
      <c r="H430" s="3">
        <f>IF(ISERR(LN(Table2725[[#This Row],[Close]]/E429)),"-",LN(Table2725[[#This Row],[Close]]/E429))</f>
        <v>-5.0945370025516938E-3</v>
      </c>
    </row>
    <row r="431" spans="1:8" x14ac:dyDescent="0.3">
      <c r="A431" s="2">
        <v>43738</v>
      </c>
      <c r="B431" s="1">
        <v>11491.15</v>
      </c>
      <c r="C431" s="1">
        <v>11508.25</v>
      </c>
      <c r="D431" s="1">
        <v>11390.8</v>
      </c>
      <c r="E431" s="1">
        <v>11474.45</v>
      </c>
      <c r="F431" s="1">
        <v>756848686</v>
      </c>
      <c r="G431" s="1">
        <v>23748.07</v>
      </c>
      <c r="H431" s="3">
        <f>IF(ISERR(LN(Table2725[[#This Row],[Close]]/E430)),"-",LN(Table2725[[#This Row],[Close]]/E430))</f>
        <v>-3.3018908183674615E-3</v>
      </c>
    </row>
    <row r="432" spans="1:8" x14ac:dyDescent="0.3">
      <c r="A432" s="2">
        <v>43739</v>
      </c>
      <c r="B432" s="1">
        <v>11515.4</v>
      </c>
      <c r="C432" s="1">
        <v>11554.2</v>
      </c>
      <c r="D432" s="1">
        <v>11247.9</v>
      </c>
      <c r="E432" s="1">
        <v>11359.9</v>
      </c>
      <c r="F432" s="1">
        <v>1305415159</v>
      </c>
      <c r="G432" s="1">
        <v>28972.720000000001</v>
      </c>
      <c r="H432" s="3">
        <f>IF(ISERR(LN(Table2725[[#This Row],[Close]]/E431)),"-",LN(Table2725[[#This Row],[Close]]/E431))</f>
        <v>-1.0033214077332946E-2</v>
      </c>
    </row>
    <row r="433" spans="1:8" x14ac:dyDescent="0.3">
      <c r="A433" s="2">
        <v>43741</v>
      </c>
      <c r="B433" s="1">
        <v>11322.25</v>
      </c>
      <c r="C433" s="1">
        <v>11370.4</v>
      </c>
      <c r="D433" s="1">
        <v>11257.35</v>
      </c>
      <c r="E433" s="1">
        <v>11314</v>
      </c>
      <c r="F433" s="1">
        <v>1017479514</v>
      </c>
      <c r="G433" s="1">
        <v>21658.38</v>
      </c>
      <c r="H433" s="3">
        <f>IF(ISERR(LN(Table2725[[#This Row],[Close]]/E432)),"-",LN(Table2725[[#This Row],[Close]]/E432))</f>
        <v>-4.0487135163949257E-3</v>
      </c>
    </row>
    <row r="434" spans="1:8" x14ac:dyDescent="0.3">
      <c r="A434" s="2">
        <v>43742</v>
      </c>
      <c r="B434" s="1">
        <v>11388.45</v>
      </c>
      <c r="C434" s="1">
        <v>11400.3</v>
      </c>
      <c r="D434" s="1">
        <v>11158.35</v>
      </c>
      <c r="E434" s="1">
        <v>11174.75</v>
      </c>
      <c r="F434" s="1">
        <v>928524450</v>
      </c>
      <c r="G434" s="1">
        <v>22470.76</v>
      </c>
      <c r="H434" s="3">
        <f>IF(ISERR(LN(Table2725[[#This Row],[Close]]/E433)),"-",LN(Table2725[[#This Row],[Close]]/E433))</f>
        <v>-1.2384128036227408E-2</v>
      </c>
    </row>
    <row r="435" spans="1:8" x14ac:dyDescent="0.3">
      <c r="A435" s="2">
        <v>43745</v>
      </c>
      <c r="B435" s="1">
        <v>11196.2</v>
      </c>
      <c r="C435" s="1">
        <v>11233.85</v>
      </c>
      <c r="D435" s="1">
        <v>11112.65</v>
      </c>
      <c r="E435" s="1">
        <v>11126.4</v>
      </c>
      <c r="F435" s="1">
        <v>733198763</v>
      </c>
      <c r="G435" s="1">
        <v>18641.37</v>
      </c>
      <c r="H435" s="3">
        <f>IF(ISERR(LN(Table2725[[#This Row],[Close]]/E434)),"-",LN(Table2725[[#This Row],[Close]]/E434))</f>
        <v>-4.3361060533314236E-3</v>
      </c>
    </row>
    <row r="436" spans="1:8" x14ac:dyDescent="0.3">
      <c r="A436" s="2">
        <v>43747</v>
      </c>
      <c r="B436" s="1">
        <v>11152.95</v>
      </c>
      <c r="C436" s="1">
        <v>11321.6</v>
      </c>
      <c r="D436" s="1">
        <v>11090.15</v>
      </c>
      <c r="E436" s="1">
        <v>11313.3</v>
      </c>
      <c r="F436" s="1">
        <v>741148639</v>
      </c>
      <c r="G436" s="1">
        <v>20961.54</v>
      </c>
      <c r="H436" s="3">
        <f>IF(ISERR(LN(Table2725[[#This Row],[Close]]/E435)),"-",LN(Table2725[[#This Row],[Close]]/E435))</f>
        <v>1.6658361926267153E-2</v>
      </c>
    </row>
    <row r="437" spans="1:8" x14ac:dyDescent="0.3">
      <c r="A437" s="2">
        <v>43748</v>
      </c>
      <c r="B437" s="1">
        <v>11280.5</v>
      </c>
      <c r="C437" s="1">
        <v>11293.35</v>
      </c>
      <c r="D437" s="1">
        <v>11208.55</v>
      </c>
      <c r="E437" s="1">
        <v>11234.55</v>
      </c>
      <c r="F437" s="1">
        <v>562017945</v>
      </c>
      <c r="G437" s="1">
        <v>19234.310000000001</v>
      </c>
      <c r="H437" s="3">
        <f>IF(ISERR(LN(Table2725[[#This Row],[Close]]/E436)),"-",LN(Table2725[[#This Row],[Close]]/E436))</f>
        <v>-6.9851733270783253E-3</v>
      </c>
    </row>
    <row r="438" spans="1:8" x14ac:dyDescent="0.3">
      <c r="A438" s="2">
        <v>43749</v>
      </c>
      <c r="B438" s="1">
        <v>11257.7</v>
      </c>
      <c r="C438" s="1">
        <v>11362.9</v>
      </c>
      <c r="D438" s="1">
        <v>11189.4</v>
      </c>
      <c r="E438" s="1">
        <v>11305.05</v>
      </c>
      <c r="F438" s="1">
        <v>737795150</v>
      </c>
      <c r="G438" s="1">
        <v>22511.39</v>
      </c>
      <c r="H438" s="3">
        <f>IF(ISERR(LN(Table2725[[#This Row],[Close]]/E437)),"-",LN(Table2725[[#This Row],[Close]]/E437))</f>
        <v>6.255677111318734E-3</v>
      </c>
    </row>
    <row r="439" spans="1:8" x14ac:dyDescent="0.3">
      <c r="A439" s="2">
        <v>43752</v>
      </c>
      <c r="B439" s="1">
        <v>11335.9</v>
      </c>
      <c r="C439" s="1">
        <v>11420.45</v>
      </c>
      <c r="D439" s="1">
        <v>11290.05</v>
      </c>
      <c r="E439" s="1">
        <v>11341.15</v>
      </c>
      <c r="F439" s="1">
        <v>587579191</v>
      </c>
      <c r="G439" s="1">
        <v>17499.48</v>
      </c>
      <c r="H439" s="3">
        <f>IF(ISERR(LN(Table2725[[#This Row],[Close]]/E438)),"-",LN(Table2725[[#This Row],[Close]]/E438))</f>
        <v>3.1881755506963242E-3</v>
      </c>
    </row>
    <row r="440" spans="1:8" x14ac:dyDescent="0.3">
      <c r="A440" s="2">
        <v>43753</v>
      </c>
      <c r="B440" s="1">
        <v>11360.85</v>
      </c>
      <c r="C440" s="1">
        <v>11462.35</v>
      </c>
      <c r="D440" s="1">
        <v>11342.1</v>
      </c>
      <c r="E440" s="1">
        <v>11428.3</v>
      </c>
      <c r="F440" s="1">
        <v>527396180</v>
      </c>
      <c r="G440" s="1">
        <v>17041.55</v>
      </c>
      <c r="H440" s="3">
        <f>IF(ISERR(LN(Table2725[[#This Row],[Close]]/E439)),"-",LN(Table2725[[#This Row],[Close]]/E439))</f>
        <v>7.655031243923585E-3</v>
      </c>
    </row>
    <row r="441" spans="1:8" x14ac:dyDescent="0.3">
      <c r="A441" s="2">
        <v>43754</v>
      </c>
      <c r="B441" s="1">
        <v>11464.95</v>
      </c>
      <c r="C441" s="1">
        <v>11481.05</v>
      </c>
      <c r="D441" s="1">
        <v>11411.1</v>
      </c>
      <c r="E441" s="1">
        <v>11464</v>
      </c>
      <c r="F441" s="1">
        <v>533468525</v>
      </c>
      <c r="G441" s="1">
        <v>18266.060000000001</v>
      </c>
      <c r="H441" s="3">
        <f>IF(ISERR(LN(Table2725[[#This Row],[Close]]/E440)),"-",LN(Table2725[[#This Row],[Close]]/E440))</f>
        <v>3.1189551893382886E-3</v>
      </c>
    </row>
    <row r="442" spans="1:8" x14ac:dyDescent="0.3">
      <c r="A442" s="2">
        <v>43755</v>
      </c>
      <c r="B442" s="1">
        <v>11466.3</v>
      </c>
      <c r="C442" s="1">
        <v>11599.1</v>
      </c>
      <c r="D442" s="1">
        <v>11439.65</v>
      </c>
      <c r="E442" s="1">
        <v>11586.35</v>
      </c>
      <c r="F442" s="1">
        <v>797572398</v>
      </c>
      <c r="G442" s="1">
        <v>20839.2</v>
      </c>
      <c r="H442" s="3">
        <f>IF(ISERR(LN(Table2725[[#This Row],[Close]]/E441)),"-",LN(Table2725[[#This Row],[Close]]/E441))</f>
        <v>1.0615990565060435E-2</v>
      </c>
    </row>
    <row r="443" spans="1:8" x14ac:dyDescent="0.3">
      <c r="A443" s="2">
        <v>43756</v>
      </c>
      <c r="B443" s="1">
        <v>11580.3</v>
      </c>
      <c r="C443" s="1">
        <v>11684.7</v>
      </c>
      <c r="D443" s="1">
        <v>11553.15</v>
      </c>
      <c r="E443" s="1">
        <v>11661.85</v>
      </c>
      <c r="F443" s="1">
        <v>853440208</v>
      </c>
      <c r="G443" s="1">
        <v>22315.99</v>
      </c>
      <c r="H443" s="3">
        <f>IF(ISERR(LN(Table2725[[#This Row],[Close]]/E442)),"-",LN(Table2725[[#This Row],[Close]]/E442))</f>
        <v>6.4951493385409882E-3</v>
      </c>
    </row>
    <row r="444" spans="1:8" x14ac:dyDescent="0.3">
      <c r="A444" s="2">
        <v>43760</v>
      </c>
      <c r="B444" s="1">
        <v>11657.15</v>
      </c>
      <c r="C444" s="1">
        <v>11714.35</v>
      </c>
      <c r="D444" s="1">
        <v>11573.65</v>
      </c>
      <c r="E444" s="1">
        <v>11588.35</v>
      </c>
      <c r="F444" s="1">
        <v>867601307</v>
      </c>
      <c r="G444" s="1">
        <v>29726.27</v>
      </c>
      <c r="H444" s="3">
        <f>IF(ISERR(LN(Table2725[[#This Row],[Close]]/E443)),"-",LN(Table2725[[#This Row],[Close]]/E443))</f>
        <v>-6.3225473195318302E-3</v>
      </c>
    </row>
    <row r="445" spans="1:8" x14ac:dyDescent="0.3">
      <c r="A445" s="2">
        <v>43761</v>
      </c>
      <c r="B445" s="1">
        <v>11596.2</v>
      </c>
      <c r="C445" s="1">
        <v>11651.6</v>
      </c>
      <c r="D445" s="1">
        <v>11554.4</v>
      </c>
      <c r="E445" s="1">
        <v>11604.1</v>
      </c>
      <c r="F445" s="1">
        <v>664159887</v>
      </c>
      <c r="G445" s="1">
        <v>23397.69</v>
      </c>
      <c r="H445" s="3">
        <f>IF(ISERR(LN(Table2725[[#This Row],[Close]]/E444)),"-",LN(Table2725[[#This Row],[Close]]/E444))</f>
        <v>1.3582008301133287E-3</v>
      </c>
    </row>
    <row r="446" spans="1:8" x14ac:dyDescent="0.3">
      <c r="A446" s="2">
        <v>43762</v>
      </c>
      <c r="B446" s="1">
        <v>11661.65</v>
      </c>
      <c r="C446" s="1">
        <v>11679.6</v>
      </c>
      <c r="D446" s="1">
        <v>11534.65</v>
      </c>
      <c r="E446" s="1">
        <v>11582.6</v>
      </c>
      <c r="F446" s="1">
        <v>700481662</v>
      </c>
      <c r="G446" s="1">
        <v>25177.46</v>
      </c>
      <c r="H446" s="3">
        <f>IF(ISERR(LN(Table2725[[#This Row],[Close]]/E445)),"-",LN(Table2725[[#This Row],[Close]]/E445))</f>
        <v>-1.8545119540017269E-3</v>
      </c>
    </row>
    <row r="447" spans="1:8" x14ac:dyDescent="0.3">
      <c r="A447" s="2">
        <v>43763</v>
      </c>
      <c r="B447" s="1">
        <v>11646.15</v>
      </c>
      <c r="C447" s="1">
        <v>11646.9</v>
      </c>
      <c r="D447" s="1">
        <v>11490.75</v>
      </c>
      <c r="E447" s="1">
        <v>11583.9</v>
      </c>
      <c r="F447" s="1">
        <v>812027840</v>
      </c>
      <c r="G447" s="1">
        <v>23611.51</v>
      </c>
      <c r="H447" s="3">
        <f>IF(ISERR(LN(Table2725[[#This Row],[Close]]/E446)),"-",LN(Table2725[[#This Row],[Close]]/E446))</f>
        <v>1.1223102336253745E-4</v>
      </c>
    </row>
    <row r="448" spans="1:8" x14ac:dyDescent="0.3">
      <c r="A448" s="2">
        <v>43765</v>
      </c>
      <c r="B448" s="1">
        <v>11662.25</v>
      </c>
      <c r="C448" s="1">
        <v>11672.4</v>
      </c>
      <c r="D448" s="1">
        <v>11604.6</v>
      </c>
      <c r="E448" s="1">
        <v>11627.15</v>
      </c>
      <c r="F448" s="1">
        <v>161779004</v>
      </c>
      <c r="G448" s="1">
        <v>3548.21</v>
      </c>
      <c r="H448" s="3">
        <f>IF(ISERR(LN(Table2725[[#This Row],[Close]]/E447)),"-",LN(Table2725[[#This Row],[Close]]/E447))</f>
        <v>3.7266776001179344E-3</v>
      </c>
    </row>
    <row r="449" spans="1:8" x14ac:dyDescent="0.3">
      <c r="A449" s="2">
        <v>43767</v>
      </c>
      <c r="B449" s="1">
        <v>11643.95</v>
      </c>
      <c r="C449" s="1">
        <v>11809.4</v>
      </c>
      <c r="D449" s="1">
        <v>11627.35</v>
      </c>
      <c r="E449" s="1">
        <v>11786.85</v>
      </c>
      <c r="F449" s="1">
        <v>951722529</v>
      </c>
      <c r="G449" s="1">
        <v>27054.87</v>
      </c>
      <c r="H449" s="3">
        <f>IF(ISERR(LN(Table2725[[#This Row],[Close]]/E448)),"-",LN(Table2725[[#This Row],[Close]]/E448))</f>
        <v>1.3641622669476343E-2</v>
      </c>
    </row>
    <row r="450" spans="1:8" x14ac:dyDescent="0.3">
      <c r="A450" s="2">
        <v>43768</v>
      </c>
      <c r="B450" s="1">
        <v>11883.9</v>
      </c>
      <c r="C450" s="1">
        <v>11883.95</v>
      </c>
      <c r="D450" s="1">
        <v>11784.45</v>
      </c>
      <c r="E450" s="1">
        <v>11844.1</v>
      </c>
      <c r="F450" s="1">
        <v>725219760</v>
      </c>
      <c r="G450" s="1">
        <v>22672.18</v>
      </c>
      <c r="H450" s="3">
        <f>IF(ISERR(LN(Table2725[[#This Row],[Close]]/E449)),"-",LN(Table2725[[#This Row],[Close]]/E449))</f>
        <v>4.8453500182429254E-3</v>
      </c>
    </row>
    <row r="451" spans="1:8" x14ac:dyDescent="0.3">
      <c r="A451" s="2">
        <v>43769</v>
      </c>
      <c r="B451" s="1">
        <v>11890.45</v>
      </c>
      <c r="C451" s="1">
        <v>11945</v>
      </c>
      <c r="D451" s="1">
        <v>11855.1</v>
      </c>
      <c r="E451" s="1">
        <v>11877.45</v>
      </c>
      <c r="F451" s="1">
        <v>1414837250</v>
      </c>
      <c r="G451" s="1">
        <v>31304.73</v>
      </c>
      <c r="H451" s="3">
        <f>IF(ISERR(LN(Table2725[[#This Row],[Close]]/E450)),"-",LN(Table2725[[#This Row],[Close]]/E450))</f>
        <v>2.81179113275152E-3</v>
      </c>
    </row>
    <row r="452" spans="1:8" x14ac:dyDescent="0.3">
      <c r="A452" s="2">
        <v>43770</v>
      </c>
      <c r="B452" s="1">
        <v>11886.6</v>
      </c>
      <c r="C452" s="1">
        <v>11918.3</v>
      </c>
      <c r="D452" s="1">
        <v>11843.35</v>
      </c>
      <c r="E452" s="1">
        <v>11890.6</v>
      </c>
      <c r="F452" s="1">
        <v>855338495</v>
      </c>
      <c r="G452" s="1">
        <v>24933.55</v>
      </c>
      <c r="H452" s="3">
        <f>IF(ISERR(LN(Table2725[[#This Row],[Close]]/E451)),"-",LN(Table2725[[#This Row],[Close]]/E451))</f>
        <v>1.1065275730858378E-3</v>
      </c>
    </row>
    <row r="453" spans="1:8" x14ac:dyDescent="0.3">
      <c r="A453" s="2">
        <v>43773</v>
      </c>
      <c r="B453" s="1">
        <v>11928.9</v>
      </c>
      <c r="C453" s="1">
        <v>11989.15</v>
      </c>
      <c r="D453" s="1">
        <v>11905.35</v>
      </c>
      <c r="E453" s="1">
        <v>11941.3</v>
      </c>
      <c r="F453" s="1">
        <v>823050457</v>
      </c>
      <c r="G453" s="1">
        <v>23203.88</v>
      </c>
      <c r="H453" s="3">
        <f>IF(ISERR(LN(Table2725[[#This Row],[Close]]/E452)),"-",LN(Table2725[[#This Row],[Close]]/E452))</f>
        <v>4.254807756561208E-3</v>
      </c>
    </row>
    <row r="454" spans="1:8" x14ac:dyDescent="0.3">
      <c r="A454" s="2">
        <v>43774</v>
      </c>
      <c r="B454" s="1">
        <v>11974.6</v>
      </c>
      <c r="C454" s="1">
        <v>11978.95</v>
      </c>
      <c r="D454" s="1">
        <v>11861.9</v>
      </c>
      <c r="E454" s="1">
        <v>11917.2</v>
      </c>
      <c r="F454" s="1">
        <v>631952071</v>
      </c>
      <c r="G454" s="1">
        <v>20995.88</v>
      </c>
      <c r="H454" s="3">
        <f>IF(ISERR(LN(Table2725[[#This Row],[Close]]/E453)),"-",LN(Table2725[[#This Row],[Close]]/E453))</f>
        <v>-2.0202450444738117E-3</v>
      </c>
    </row>
    <row r="455" spans="1:8" x14ac:dyDescent="0.3">
      <c r="A455" s="2">
        <v>43775</v>
      </c>
      <c r="B455" s="1">
        <v>11911.5</v>
      </c>
      <c r="C455" s="1">
        <v>12002.9</v>
      </c>
      <c r="D455" s="1">
        <v>11850.25</v>
      </c>
      <c r="E455" s="1">
        <v>11966.05</v>
      </c>
      <c r="F455" s="1">
        <v>603351290</v>
      </c>
      <c r="G455" s="1">
        <v>23324.97</v>
      </c>
      <c r="H455" s="3">
        <f>IF(ISERR(LN(Table2725[[#This Row],[Close]]/E454)),"-",LN(Table2725[[#This Row],[Close]]/E454))</f>
        <v>4.0907387497001449E-3</v>
      </c>
    </row>
    <row r="456" spans="1:8" x14ac:dyDescent="0.3">
      <c r="A456" s="2">
        <v>43776</v>
      </c>
      <c r="B456" s="1">
        <v>12021.1</v>
      </c>
      <c r="C456" s="1">
        <v>12021.4</v>
      </c>
      <c r="D456" s="1">
        <v>11946.85</v>
      </c>
      <c r="E456" s="1">
        <v>12012.05</v>
      </c>
      <c r="F456" s="1">
        <v>562963817</v>
      </c>
      <c r="G456" s="1">
        <v>20898.240000000002</v>
      </c>
      <c r="H456" s="3">
        <f>IF(ISERR(LN(Table2725[[#This Row],[Close]]/E455)),"-",LN(Table2725[[#This Row],[Close]]/E455))</f>
        <v>3.8368391517066202E-3</v>
      </c>
    </row>
    <row r="457" spans="1:8" x14ac:dyDescent="0.3">
      <c r="A457" s="2">
        <v>43777</v>
      </c>
      <c r="B457" s="1">
        <v>11987.15</v>
      </c>
      <c r="C457" s="1">
        <v>12034.15</v>
      </c>
      <c r="D457" s="1">
        <v>11888.75</v>
      </c>
      <c r="E457" s="1">
        <v>11908.15</v>
      </c>
      <c r="F457" s="1">
        <v>789254360</v>
      </c>
      <c r="G457" s="1">
        <v>22931.52</v>
      </c>
      <c r="H457" s="3">
        <f>IF(ISERR(LN(Table2725[[#This Row],[Close]]/E456)),"-",LN(Table2725[[#This Row],[Close]]/E456))</f>
        <v>-8.6872729686573568E-3</v>
      </c>
    </row>
    <row r="458" spans="1:8" x14ac:dyDescent="0.3">
      <c r="A458" s="2">
        <v>43780</v>
      </c>
      <c r="B458" s="1">
        <v>11879.2</v>
      </c>
      <c r="C458" s="1">
        <v>11932.65</v>
      </c>
      <c r="D458" s="1">
        <v>11853.95</v>
      </c>
      <c r="E458" s="1">
        <v>11913.45</v>
      </c>
      <c r="F458" s="1">
        <v>548979515</v>
      </c>
      <c r="G458" s="1">
        <v>16548.47</v>
      </c>
      <c r="H458" s="3">
        <f>IF(ISERR(LN(Table2725[[#This Row],[Close]]/E457)),"-",LN(Table2725[[#This Row],[Close]]/E457))</f>
        <v>4.4497431637266998E-4</v>
      </c>
    </row>
    <row r="459" spans="1:8" x14ac:dyDescent="0.3">
      <c r="A459" s="2">
        <v>43782</v>
      </c>
      <c r="B459" s="1">
        <v>11908.3</v>
      </c>
      <c r="C459" s="1">
        <v>11946.8</v>
      </c>
      <c r="D459" s="1">
        <v>11823.2</v>
      </c>
      <c r="E459" s="1">
        <v>11840.45</v>
      </c>
      <c r="F459" s="1">
        <v>659035969</v>
      </c>
      <c r="G459" s="1">
        <v>20401.5</v>
      </c>
      <c r="H459" s="3">
        <f>IF(ISERR(LN(Table2725[[#This Row],[Close]]/E458)),"-",LN(Table2725[[#This Row],[Close]]/E458))</f>
        <v>-6.1463784739204446E-3</v>
      </c>
    </row>
    <row r="460" spans="1:8" x14ac:dyDescent="0.3">
      <c r="A460" s="2">
        <v>43783</v>
      </c>
      <c r="B460" s="1">
        <v>11858.75</v>
      </c>
      <c r="C460" s="1">
        <v>11895.65</v>
      </c>
      <c r="D460" s="1">
        <v>11802.65</v>
      </c>
      <c r="E460" s="1">
        <v>11872.1</v>
      </c>
      <c r="F460" s="1">
        <v>559494025</v>
      </c>
      <c r="G460" s="1">
        <v>19114.86</v>
      </c>
      <c r="H460" s="3">
        <f>IF(ISERR(LN(Table2725[[#This Row],[Close]]/E459)),"-",LN(Table2725[[#This Row],[Close]]/E459))</f>
        <v>2.6694740797649774E-3</v>
      </c>
    </row>
    <row r="461" spans="1:8" x14ac:dyDescent="0.3">
      <c r="A461" s="2">
        <v>43784</v>
      </c>
      <c r="B461" s="1">
        <v>11904.2</v>
      </c>
      <c r="C461" s="1">
        <v>11973.65</v>
      </c>
      <c r="D461" s="1">
        <v>11879.25</v>
      </c>
      <c r="E461" s="1">
        <v>11895.45</v>
      </c>
      <c r="F461" s="1">
        <v>580154179</v>
      </c>
      <c r="G461" s="1">
        <v>22350.63</v>
      </c>
      <c r="H461" s="3">
        <f>IF(ISERR(LN(Table2725[[#This Row],[Close]]/E460)),"-",LN(Table2725[[#This Row],[Close]]/E460))</f>
        <v>1.964864490640688E-3</v>
      </c>
    </row>
    <row r="462" spans="1:8" x14ac:dyDescent="0.3">
      <c r="A462" s="2">
        <v>43787</v>
      </c>
      <c r="B462" s="1">
        <v>11915.15</v>
      </c>
      <c r="C462" s="1">
        <v>11946.2</v>
      </c>
      <c r="D462" s="1">
        <v>11867.6</v>
      </c>
      <c r="E462" s="1">
        <v>11884.5</v>
      </c>
      <c r="F462" s="1">
        <v>514352437</v>
      </c>
      <c r="G462" s="1">
        <v>17991.41</v>
      </c>
      <c r="H462" s="3">
        <f>IF(ISERR(LN(Table2725[[#This Row],[Close]]/E461)),"-",LN(Table2725[[#This Row],[Close]]/E461))</f>
        <v>-9.2094396951437408E-4</v>
      </c>
    </row>
    <row r="463" spans="1:8" x14ac:dyDescent="0.3">
      <c r="A463" s="2">
        <v>43788</v>
      </c>
      <c r="B463" s="1">
        <v>11919.45</v>
      </c>
      <c r="C463" s="1">
        <v>11958.85</v>
      </c>
      <c r="D463" s="1">
        <v>11881.75</v>
      </c>
      <c r="E463" s="1">
        <v>11940.1</v>
      </c>
      <c r="F463" s="1">
        <v>613909679</v>
      </c>
      <c r="G463" s="1">
        <v>21574.84</v>
      </c>
      <c r="H463" s="3">
        <f>IF(ISERR(LN(Table2725[[#This Row],[Close]]/E462)),"-",LN(Table2725[[#This Row],[Close]]/E462))</f>
        <v>4.6674530474952423E-3</v>
      </c>
    </row>
    <row r="464" spans="1:8" x14ac:dyDescent="0.3">
      <c r="A464" s="2">
        <v>43789</v>
      </c>
      <c r="B464" s="1">
        <v>12004.75</v>
      </c>
      <c r="C464" s="1">
        <v>12038.6</v>
      </c>
      <c r="D464" s="1">
        <v>11966.05</v>
      </c>
      <c r="E464" s="1">
        <v>11999.1</v>
      </c>
      <c r="F464" s="1">
        <v>646661147</v>
      </c>
      <c r="G464" s="1">
        <v>24341.14</v>
      </c>
      <c r="H464" s="3">
        <f>IF(ISERR(LN(Table2725[[#This Row],[Close]]/E463)),"-",LN(Table2725[[#This Row],[Close]]/E463))</f>
        <v>4.9291638365952786E-3</v>
      </c>
    </row>
    <row r="465" spans="1:8" x14ac:dyDescent="0.3">
      <c r="A465" s="2">
        <v>43790</v>
      </c>
      <c r="B465" s="1">
        <v>12025.65</v>
      </c>
      <c r="C465" s="1">
        <v>12028.2</v>
      </c>
      <c r="D465" s="1">
        <v>11956.9</v>
      </c>
      <c r="E465" s="1">
        <v>11968.4</v>
      </c>
      <c r="F465" s="1">
        <v>557685781</v>
      </c>
      <c r="G465" s="1">
        <v>21609.99</v>
      </c>
      <c r="H465" s="3">
        <f>IF(ISERR(LN(Table2725[[#This Row],[Close]]/E464)),"-",LN(Table2725[[#This Row],[Close]]/E464))</f>
        <v>-2.561803841863281E-3</v>
      </c>
    </row>
    <row r="466" spans="1:8" x14ac:dyDescent="0.3">
      <c r="A466" s="2">
        <v>43791</v>
      </c>
      <c r="B466" s="1">
        <v>11967.3</v>
      </c>
      <c r="C466" s="1">
        <v>11968.1</v>
      </c>
      <c r="D466" s="1">
        <v>11883.5</v>
      </c>
      <c r="E466" s="1">
        <v>11914.4</v>
      </c>
      <c r="F466" s="1">
        <v>486815185</v>
      </c>
      <c r="G466" s="1">
        <v>19243.57</v>
      </c>
      <c r="H466" s="3">
        <f>IF(ISERR(LN(Table2725[[#This Row],[Close]]/E465)),"-",LN(Table2725[[#This Row],[Close]]/E465))</f>
        <v>-4.5220905439756973E-3</v>
      </c>
    </row>
    <row r="467" spans="1:8" x14ac:dyDescent="0.3">
      <c r="A467" s="2">
        <v>43794</v>
      </c>
      <c r="B467" s="1">
        <v>11922.45</v>
      </c>
      <c r="C467" s="1">
        <v>12084.5</v>
      </c>
      <c r="D467" s="1">
        <v>11919.75</v>
      </c>
      <c r="E467" s="1">
        <v>12073.75</v>
      </c>
      <c r="F467" s="1">
        <v>534289467</v>
      </c>
      <c r="G467" s="1">
        <v>19990.439999999999</v>
      </c>
      <c r="H467" s="3">
        <f>IF(ISERR(LN(Table2725[[#This Row],[Close]]/E466)),"-",LN(Table2725[[#This Row],[Close]]/E466))</f>
        <v>1.3285921921847858E-2</v>
      </c>
    </row>
    <row r="468" spans="1:8" x14ac:dyDescent="0.3">
      <c r="A468" s="2">
        <v>43795</v>
      </c>
      <c r="B468" s="1">
        <v>12110.2</v>
      </c>
      <c r="C468" s="1">
        <v>12132.45</v>
      </c>
      <c r="D468" s="1">
        <v>12006.35</v>
      </c>
      <c r="E468" s="1">
        <v>12037.7</v>
      </c>
      <c r="F468" s="1">
        <v>1201335831</v>
      </c>
      <c r="G468" s="1">
        <v>46030.62</v>
      </c>
      <c r="H468" s="3">
        <f>IF(ISERR(LN(Table2725[[#This Row],[Close]]/E467)),"-",LN(Table2725[[#This Row],[Close]]/E467))</f>
        <v>-2.9902827795611981E-3</v>
      </c>
    </row>
    <row r="469" spans="1:8" x14ac:dyDescent="0.3">
      <c r="A469" s="2">
        <v>43796</v>
      </c>
      <c r="B469" s="1">
        <v>12068.5</v>
      </c>
      <c r="C469" s="1">
        <v>12114.9</v>
      </c>
      <c r="D469" s="1">
        <v>12055.15</v>
      </c>
      <c r="E469" s="1">
        <v>12100.7</v>
      </c>
      <c r="F469" s="1">
        <v>584226618</v>
      </c>
      <c r="G469" s="1">
        <v>19937.400000000001</v>
      </c>
      <c r="H469" s="3">
        <f>IF(ISERR(LN(Table2725[[#This Row],[Close]]/E468)),"-",LN(Table2725[[#This Row],[Close]]/E468))</f>
        <v>5.2199104372391298E-3</v>
      </c>
    </row>
    <row r="470" spans="1:8" x14ac:dyDescent="0.3">
      <c r="A470" s="2">
        <v>43797</v>
      </c>
      <c r="B470" s="1">
        <v>12132.1</v>
      </c>
      <c r="C470" s="1">
        <v>12158.8</v>
      </c>
      <c r="D470" s="1">
        <v>12099.95</v>
      </c>
      <c r="E470" s="1">
        <v>12151.15</v>
      </c>
      <c r="F470" s="1">
        <v>620479403</v>
      </c>
      <c r="G470" s="1">
        <v>21229.58</v>
      </c>
      <c r="H470" s="3">
        <f>IF(ISERR(LN(Table2725[[#This Row],[Close]]/E469)),"-",LN(Table2725[[#This Row],[Close]]/E469))</f>
        <v>4.1605133442242075E-3</v>
      </c>
    </row>
    <row r="471" spans="1:8" x14ac:dyDescent="0.3">
      <c r="A471" s="2">
        <v>43798</v>
      </c>
      <c r="B471" s="1">
        <v>12146.2</v>
      </c>
      <c r="C471" s="1">
        <v>12147.4</v>
      </c>
      <c r="D471" s="1">
        <v>12017.4</v>
      </c>
      <c r="E471" s="1">
        <v>12056.05</v>
      </c>
      <c r="F471" s="1">
        <v>804430391</v>
      </c>
      <c r="G471" s="1">
        <v>21838.04</v>
      </c>
      <c r="H471" s="3">
        <f>IF(ISERR(LN(Table2725[[#This Row],[Close]]/E470)),"-",LN(Table2725[[#This Row],[Close]]/E470))</f>
        <v>-7.8572068851349621E-3</v>
      </c>
    </row>
    <row r="472" spans="1:8" x14ac:dyDescent="0.3">
      <c r="A472" s="2">
        <v>43801</v>
      </c>
      <c r="B472" s="1">
        <v>12137.05</v>
      </c>
      <c r="C472" s="1">
        <v>12137.15</v>
      </c>
      <c r="D472" s="1">
        <v>12023.7</v>
      </c>
      <c r="E472" s="1">
        <v>12048.2</v>
      </c>
      <c r="F472" s="1">
        <v>720945335</v>
      </c>
      <c r="G472" s="1">
        <v>23113.18</v>
      </c>
      <c r="H472" s="3">
        <f>IF(ISERR(LN(Table2725[[#This Row],[Close]]/E471)),"-",LN(Table2725[[#This Row],[Close]]/E471))</f>
        <v>-6.5133744277652886E-4</v>
      </c>
    </row>
    <row r="473" spans="1:8" x14ac:dyDescent="0.3">
      <c r="A473" s="2">
        <v>43802</v>
      </c>
      <c r="B473" s="1">
        <v>12067.65</v>
      </c>
      <c r="C473" s="1">
        <v>12068.6</v>
      </c>
      <c r="D473" s="1">
        <v>11956.4</v>
      </c>
      <c r="E473" s="1">
        <v>11994.2</v>
      </c>
      <c r="F473" s="1">
        <v>605789334</v>
      </c>
      <c r="G473" s="1">
        <v>18203.759999999998</v>
      </c>
      <c r="H473" s="3">
        <f>IF(ISERR(LN(Table2725[[#This Row],[Close]]/E472)),"-",LN(Table2725[[#This Row],[Close]]/E472))</f>
        <v>-4.4920715738986546E-3</v>
      </c>
    </row>
    <row r="474" spans="1:8" x14ac:dyDescent="0.3">
      <c r="A474" s="2">
        <v>43803</v>
      </c>
      <c r="B474" s="1">
        <v>11969.95</v>
      </c>
      <c r="C474" s="1">
        <v>12054.7</v>
      </c>
      <c r="D474" s="1">
        <v>11935.3</v>
      </c>
      <c r="E474" s="1">
        <v>12043.2</v>
      </c>
      <c r="F474" s="1">
        <v>747193818</v>
      </c>
      <c r="G474" s="1">
        <v>22132.83</v>
      </c>
      <c r="H474" s="3">
        <f>IF(ISERR(LN(Table2725[[#This Row],[Close]]/E473)),"-",LN(Table2725[[#This Row],[Close]]/E473))</f>
        <v>4.0769856866699622E-3</v>
      </c>
    </row>
    <row r="475" spans="1:8" x14ac:dyDescent="0.3">
      <c r="A475" s="2">
        <v>43804</v>
      </c>
      <c r="B475" s="1">
        <v>12071.25</v>
      </c>
      <c r="C475" s="1">
        <v>12081.2</v>
      </c>
      <c r="D475" s="1">
        <v>11998.75</v>
      </c>
      <c r="E475" s="1">
        <v>12018.4</v>
      </c>
      <c r="F475" s="1">
        <v>562228745</v>
      </c>
      <c r="G475" s="1">
        <v>19589.810000000001</v>
      </c>
      <c r="H475" s="3">
        <f>IF(ISERR(LN(Table2725[[#This Row],[Close]]/E474)),"-",LN(Table2725[[#This Row],[Close]]/E474))</f>
        <v>-2.0613765320537055E-3</v>
      </c>
    </row>
    <row r="476" spans="1:8" x14ac:dyDescent="0.3">
      <c r="A476" s="2">
        <v>43805</v>
      </c>
      <c r="B476" s="1">
        <v>12047.35</v>
      </c>
      <c r="C476" s="1">
        <v>12057.05</v>
      </c>
      <c r="D476" s="1">
        <v>11888.85</v>
      </c>
      <c r="E476" s="1">
        <v>11921.5</v>
      </c>
      <c r="F476" s="1">
        <v>609221205</v>
      </c>
      <c r="G476" s="1">
        <v>18245.490000000002</v>
      </c>
      <c r="H476" s="3">
        <f>IF(ISERR(LN(Table2725[[#This Row],[Close]]/E475)),"-",LN(Table2725[[#This Row],[Close]]/E475))</f>
        <v>-8.0953161197521266E-3</v>
      </c>
    </row>
    <row r="477" spans="1:8" x14ac:dyDescent="0.3">
      <c r="A477" s="2">
        <v>43808</v>
      </c>
      <c r="B477" s="1">
        <v>11939.1</v>
      </c>
      <c r="C477" s="1">
        <v>11981.95</v>
      </c>
      <c r="D477" s="1">
        <v>11888.05</v>
      </c>
      <c r="E477" s="1">
        <v>11937.5</v>
      </c>
      <c r="F477" s="1">
        <v>599115748</v>
      </c>
      <c r="G477" s="1">
        <v>16672.87</v>
      </c>
      <c r="H477" s="3">
        <f>IF(ISERR(LN(Table2725[[#This Row],[Close]]/E476)),"-",LN(Table2725[[#This Row],[Close]]/E476))</f>
        <v>1.3412131605239934E-3</v>
      </c>
    </row>
    <row r="478" spans="1:8" x14ac:dyDescent="0.3">
      <c r="A478" s="2">
        <v>43809</v>
      </c>
      <c r="B478" s="1">
        <v>11950.5</v>
      </c>
      <c r="C478" s="1">
        <v>11953.2</v>
      </c>
      <c r="D478" s="1">
        <v>11844.7</v>
      </c>
      <c r="E478" s="1">
        <v>11856.8</v>
      </c>
      <c r="F478" s="1">
        <v>650219487</v>
      </c>
      <c r="G478" s="1">
        <v>16514.63</v>
      </c>
      <c r="H478" s="3">
        <f>IF(ISERR(LN(Table2725[[#This Row],[Close]]/E477)),"-",LN(Table2725[[#This Row],[Close]]/E477))</f>
        <v>-6.7831631462805233E-3</v>
      </c>
    </row>
    <row r="479" spans="1:8" x14ac:dyDescent="0.3">
      <c r="A479" s="2">
        <v>43810</v>
      </c>
      <c r="B479" s="1">
        <v>11867.35</v>
      </c>
      <c r="C479" s="1">
        <v>11923.2</v>
      </c>
      <c r="D479" s="1">
        <v>11832.3</v>
      </c>
      <c r="E479" s="1">
        <v>11910.15</v>
      </c>
      <c r="F479" s="1">
        <v>997655048</v>
      </c>
      <c r="G479" s="1">
        <v>18760.57</v>
      </c>
      <c r="H479" s="3">
        <f>IF(ISERR(LN(Table2725[[#This Row],[Close]]/E478)),"-",LN(Table2725[[#This Row],[Close]]/E478))</f>
        <v>4.4894350857693126E-3</v>
      </c>
    </row>
    <row r="480" spans="1:8" x14ac:dyDescent="0.3">
      <c r="A480" s="2">
        <v>43811</v>
      </c>
      <c r="B480" s="1">
        <v>11944.3</v>
      </c>
      <c r="C480" s="1">
        <v>12005.5</v>
      </c>
      <c r="D480" s="1">
        <v>11934</v>
      </c>
      <c r="E480" s="1">
        <v>11971.8</v>
      </c>
      <c r="F480" s="1">
        <v>752617138</v>
      </c>
      <c r="G480" s="1">
        <v>18401.22</v>
      </c>
      <c r="H480" s="3">
        <f>IF(ISERR(LN(Table2725[[#This Row],[Close]]/E479)),"-",LN(Table2725[[#This Row],[Close]]/E479))</f>
        <v>5.1629064580655691E-3</v>
      </c>
    </row>
    <row r="481" spans="1:8" x14ac:dyDescent="0.3">
      <c r="A481" s="2">
        <v>43812</v>
      </c>
      <c r="B481" s="1">
        <v>12026.4</v>
      </c>
      <c r="C481" s="1">
        <v>12098.85</v>
      </c>
      <c r="D481" s="1">
        <v>12023.6</v>
      </c>
      <c r="E481" s="1">
        <v>12086.7</v>
      </c>
      <c r="F481" s="1">
        <v>597712516</v>
      </c>
      <c r="G481" s="1">
        <v>20626.8</v>
      </c>
      <c r="H481" s="3">
        <f>IF(ISERR(LN(Table2725[[#This Row],[Close]]/E480)),"-",LN(Table2725[[#This Row],[Close]]/E480))</f>
        <v>9.5517903102901938E-3</v>
      </c>
    </row>
    <row r="482" spans="1:8" x14ac:dyDescent="0.3">
      <c r="A482" s="2">
        <v>43815</v>
      </c>
      <c r="B482" s="1">
        <v>12131.35</v>
      </c>
      <c r="C482" s="1">
        <v>12134.65</v>
      </c>
      <c r="D482" s="1">
        <v>12046.3</v>
      </c>
      <c r="E482" s="1">
        <v>12053.95</v>
      </c>
      <c r="F482" s="1">
        <v>437703921</v>
      </c>
      <c r="G482" s="1">
        <v>16110.34</v>
      </c>
      <c r="H482" s="3">
        <f>IF(ISERR(LN(Table2725[[#This Row],[Close]]/E481)),"-",LN(Table2725[[#This Row],[Close]]/E481))</f>
        <v>-2.7132674631074115E-3</v>
      </c>
    </row>
    <row r="483" spans="1:8" x14ac:dyDescent="0.3">
      <c r="A483" s="2">
        <v>43816</v>
      </c>
      <c r="B483" s="1">
        <v>12082.45</v>
      </c>
      <c r="C483" s="1">
        <v>12182.75</v>
      </c>
      <c r="D483" s="1">
        <v>12070.35</v>
      </c>
      <c r="E483" s="1">
        <v>12165</v>
      </c>
      <c r="F483" s="1">
        <v>499585789</v>
      </c>
      <c r="G483" s="1">
        <v>20968.79</v>
      </c>
      <c r="H483" s="3">
        <f>IF(ISERR(LN(Table2725[[#This Row],[Close]]/E482)),"-",LN(Table2725[[#This Row],[Close]]/E482))</f>
        <v>9.1705691839000653E-3</v>
      </c>
    </row>
    <row r="484" spans="1:8" x14ac:dyDescent="0.3">
      <c r="A484" s="2">
        <v>43817</v>
      </c>
      <c r="B484" s="1">
        <v>12197</v>
      </c>
      <c r="C484" s="1">
        <v>12237.7</v>
      </c>
      <c r="D484" s="1">
        <v>12163.45</v>
      </c>
      <c r="E484" s="1">
        <v>12221.65</v>
      </c>
      <c r="F484" s="1">
        <v>518854651</v>
      </c>
      <c r="G484" s="1">
        <v>22341.06</v>
      </c>
      <c r="H484" s="3">
        <f>IF(ISERR(LN(Table2725[[#This Row],[Close]]/E483)),"-",LN(Table2725[[#This Row],[Close]]/E483))</f>
        <v>4.6459929428873644E-3</v>
      </c>
    </row>
    <row r="485" spans="1:8" x14ac:dyDescent="0.3">
      <c r="A485" s="2">
        <v>43818</v>
      </c>
      <c r="B485" s="1">
        <v>12223.4</v>
      </c>
      <c r="C485" s="1">
        <v>12268.35</v>
      </c>
      <c r="D485" s="1">
        <v>12191.15</v>
      </c>
      <c r="E485" s="1">
        <v>12259.7</v>
      </c>
      <c r="F485" s="1">
        <v>623049839</v>
      </c>
      <c r="G485" s="1">
        <v>19761.900000000001</v>
      </c>
      <c r="H485" s="3">
        <f>IF(ISERR(LN(Table2725[[#This Row],[Close]]/E484)),"-",LN(Table2725[[#This Row],[Close]]/E484))</f>
        <v>3.1084912097463736E-3</v>
      </c>
    </row>
    <row r="486" spans="1:8" x14ac:dyDescent="0.3">
      <c r="A486" s="2">
        <v>43819</v>
      </c>
      <c r="B486" s="1">
        <v>12266.45</v>
      </c>
      <c r="C486" s="1">
        <v>12293.9</v>
      </c>
      <c r="D486" s="1">
        <v>12252.75</v>
      </c>
      <c r="E486" s="1">
        <v>12271.8</v>
      </c>
      <c r="F486" s="1">
        <v>810676090</v>
      </c>
      <c r="G486" s="1">
        <v>25750.240000000002</v>
      </c>
      <c r="H486" s="3">
        <f>IF(ISERR(LN(Table2725[[#This Row],[Close]]/E485)),"-",LN(Table2725[[#This Row],[Close]]/E485))</f>
        <v>9.8648684191871439E-4</v>
      </c>
    </row>
    <row r="487" spans="1:8" x14ac:dyDescent="0.3">
      <c r="A487" s="2">
        <v>43822</v>
      </c>
      <c r="B487" s="1">
        <v>12235.45</v>
      </c>
      <c r="C487" s="1">
        <v>12287.15</v>
      </c>
      <c r="D487" s="1">
        <v>12213.25</v>
      </c>
      <c r="E487" s="1">
        <v>12262.75</v>
      </c>
      <c r="F487" s="1">
        <v>604782354</v>
      </c>
      <c r="G487" s="1">
        <v>18078.23</v>
      </c>
      <c r="H487" s="3">
        <f>IF(ISERR(LN(Table2725[[#This Row],[Close]]/E486)),"-",LN(Table2725[[#This Row],[Close]]/E486))</f>
        <v>-7.3773518653958673E-4</v>
      </c>
    </row>
    <row r="488" spans="1:8" x14ac:dyDescent="0.3">
      <c r="A488" s="2">
        <v>43823</v>
      </c>
      <c r="B488" s="1">
        <v>12269.25</v>
      </c>
      <c r="C488" s="1">
        <v>12283.7</v>
      </c>
      <c r="D488" s="1">
        <v>12202.1</v>
      </c>
      <c r="E488" s="1">
        <v>12214.55</v>
      </c>
      <c r="F488" s="1">
        <v>470290298</v>
      </c>
      <c r="G488" s="1">
        <v>13864.56</v>
      </c>
      <c r="H488" s="3">
        <f>IF(ISERR(LN(Table2725[[#This Row],[Close]]/E487)),"-",LN(Table2725[[#This Row],[Close]]/E487))</f>
        <v>-3.9383479632830202E-3</v>
      </c>
    </row>
    <row r="489" spans="1:8" x14ac:dyDescent="0.3">
      <c r="A489" s="2">
        <v>43825</v>
      </c>
      <c r="B489" s="1">
        <v>12211.85</v>
      </c>
      <c r="C489" s="1">
        <v>12221.55</v>
      </c>
      <c r="D489" s="1">
        <v>12118.85</v>
      </c>
      <c r="E489" s="1">
        <v>12126.55</v>
      </c>
      <c r="F489" s="1">
        <v>520326632</v>
      </c>
      <c r="G489" s="1">
        <v>16362.31</v>
      </c>
      <c r="H489" s="3">
        <f>IF(ISERR(LN(Table2725[[#This Row],[Close]]/E488)),"-",LN(Table2725[[#This Row],[Close]]/E488))</f>
        <v>-7.2306003753267361E-3</v>
      </c>
    </row>
    <row r="490" spans="1:8" x14ac:dyDescent="0.3">
      <c r="A490" s="2">
        <v>43826</v>
      </c>
      <c r="B490" s="1">
        <v>12172.9</v>
      </c>
      <c r="C490" s="1">
        <v>12258.45</v>
      </c>
      <c r="D490" s="1">
        <v>12157.9</v>
      </c>
      <c r="E490" s="1">
        <v>12245.8</v>
      </c>
      <c r="F490" s="1">
        <v>383788556</v>
      </c>
      <c r="G490" s="1">
        <v>13676.2</v>
      </c>
      <c r="H490" s="3">
        <f>IF(ISERR(LN(Table2725[[#This Row],[Close]]/E489)),"-",LN(Table2725[[#This Row],[Close]]/E489))</f>
        <v>9.7857573540413682E-3</v>
      </c>
    </row>
    <row r="491" spans="1:8" x14ac:dyDescent="0.3">
      <c r="A491" s="2">
        <v>43829</v>
      </c>
      <c r="B491" s="1">
        <v>12274.9</v>
      </c>
      <c r="C491" s="1">
        <v>12286.45</v>
      </c>
      <c r="D491" s="1">
        <v>12213.8</v>
      </c>
      <c r="E491" s="1">
        <v>12255.85</v>
      </c>
      <c r="F491" s="1">
        <v>411084614</v>
      </c>
      <c r="G491" s="1">
        <v>14556.73</v>
      </c>
      <c r="H491" s="3">
        <f>IF(ISERR(LN(Table2725[[#This Row],[Close]]/E490)),"-",LN(Table2725[[#This Row],[Close]]/E490))</f>
        <v>8.2035296101453205E-4</v>
      </c>
    </row>
    <row r="492" spans="1:8" x14ac:dyDescent="0.3">
      <c r="A492" s="2">
        <v>43830</v>
      </c>
      <c r="B492" s="1">
        <v>12247.1</v>
      </c>
      <c r="C492" s="1">
        <v>12247.1</v>
      </c>
      <c r="D492" s="1">
        <v>12151.8</v>
      </c>
      <c r="E492" s="1">
        <v>12168.45</v>
      </c>
      <c r="F492" s="1">
        <v>426931711</v>
      </c>
      <c r="G492" s="1">
        <v>14812.89</v>
      </c>
      <c r="H492" s="3">
        <f>IF(ISERR(LN(Table2725[[#This Row],[Close]]/E491)),"-",LN(Table2725[[#This Row],[Close]]/E491))</f>
        <v>-7.1568374982592681E-3</v>
      </c>
    </row>
    <row r="493" spans="1:8" x14ac:dyDescent="0.3">
      <c r="A493" s="2">
        <v>43831</v>
      </c>
      <c r="B493" s="1">
        <v>12202.15</v>
      </c>
      <c r="C493" s="1">
        <v>12222.2</v>
      </c>
      <c r="D493" s="1">
        <v>12165.3</v>
      </c>
      <c r="E493" s="1">
        <v>12182.5</v>
      </c>
      <c r="F493" s="1">
        <v>304078039</v>
      </c>
      <c r="G493" s="1">
        <v>10445.68</v>
      </c>
      <c r="H493" s="3">
        <f>IF(ISERR(LN(Table2725[[#This Row],[Close]]/E492)),"-",LN(Table2725[[#This Row],[Close]]/E492))</f>
        <v>1.1539592138382815E-3</v>
      </c>
    </row>
    <row r="494" spans="1:8" x14ac:dyDescent="0.3">
      <c r="A494" s="2">
        <v>43832</v>
      </c>
      <c r="B494" s="1">
        <v>12198.55</v>
      </c>
      <c r="C494" s="1">
        <v>12289.9</v>
      </c>
      <c r="D494" s="1">
        <v>12195.25</v>
      </c>
      <c r="E494" s="1">
        <v>12282.2</v>
      </c>
      <c r="F494" s="1">
        <v>407697594</v>
      </c>
      <c r="G494" s="1">
        <v>15256.55</v>
      </c>
      <c r="H494" s="3">
        <f>IF(ISERR(LN(Table2725[[#This Row],[Close]]/E493)),"-",LN(Table2725[[#This Row],[Close]]/E493))</f>
        <v>8.1505640319356996E-3</v>
      </c>
    </row>
    <row r="495" spans="1:8" x14ac:dyDescent="0.3">
      <c r="A495" s="2">
        <v>43833</v>
      </c>
      <c r="B495" s="1">
        <v>12261.1</v>
      </c>
      <c r="C495" s="1">
        <v>12265.6</v>
      </c>
      <c r="D495" s="1">
        <v>12191.35</v>
      </c>
      <c r="E495" s="1">
        <v>12226.65</v>
      </c>
      <c r="F495" s="1">
        <v>428770054</v>
      </c>
      <c r="G495" s="1">
        <v>16827.27</v>
      </c>
      <c r="H495" s="3">
        <f>IF(ISERR(LN(Table2725[[#This Row],[Close]]/E494)),"-",LN(Table2725[[#This Row],[Close]]/E494))</f>
        <v>-4.5330641889106188E-3</v>
      </c>
    </row>
    <row r="496" spans="1:8" x14ac:dyDescent="0.3">
      <c r="A496" s="2">
        <v>43836</v>
      </c>
      <c r="B496" s="1">
        <v>12170.6</v>
      </c>
      <c r="C496" s="1">
        <v>12179.1</v>
      </c>
      <c r="D496" s="1">
        <v>11974.2</v>
      </c>
      <c r="E496" s="1">
        <v>11993.05</v>
      </c>
      <c r="F496" s="1">
        <v>396501419</v>
      </c>
      <c r="G496" s="1">
        <v>16869.22</v>
      </c>
      <c r="H496" s="3">
        <f>IF(ISERR(LN(Table2725[[#This Row],[Close]]/E495)),"-",LN(Table2725[[#This Row],[Close]]/E495))</f>
        <v>-1.9290680239015083E-2</v>
      </c>
    </row>
    <row r="497" spans="1:8" x14ac:dyDescent="0.3">
      <c r="A497" s="2">
        <v>43837</v>
      </c>
      <c r="B497" s="1">
        <v>12079.1</v>
      </c>
      <c r="C497" s="1">
        <v>12152.15</v>
      </c>
      <c r="D497" s="1">
        <v>12005.35</v>
      </c>
      <c r="E497" s="1">
        <v>12052.95</v>
      </c>
      <c r="F497" s="1">
        <v>447818617</v>
      </c>
      <c r="G497" s="1">
        <v>17797.68</v>
      </c>
      <c r="H497" s="3">
        <f>IF(ISERR(LN(Table2725[[#This Row],[Close]]/E496)),"-",LN(Table2725[[#This Row],[Close]]/E496))</f>
        <v>4.9821279132576477E-3</v>
      </c>
    </row>
    <row r="498" spans="1:8" x14ac:dyDescent="0.3">
      <c r="A498" s="2">
        <v>43838</v>
      </c>
      <c r="B498" s="1">
        <v>11939.1</v>
      </c>
      <c r="C498" s="1">
        <v>12044.95</v>
      </c>
      <c r="D498" s="1">
        <v>11929.6</v>
      </c>
      <c r="E498" s="1">
        <v>12025.35</v>
      </c>
      <c r="F498" s="1">
        <v>445991640</v>
      </c>
      <c r="G498" s="1">
        <v>18281.150000000001</v>
      </c>
      <c r="H498" s="3">
        <f>IF(ISERR(LN(Table2725[[#This Row],[Close]]/E497)),"-",LN(Table2725[[#This Row],[Close]]/E497))</f>
        <v>-2.2925216554330287E-3</v>
      </c>
    </row>
    <row r="499" spans="1:8" x14ac:dyDescent="0.3">
      <c r="A499" s="2">
        <v>43839</v>
      </c>
      <c r="B499" s="1">
        <v>12153.15</v>
      </c>
      <c r="C499" s="1">
        <v>12224.05</v>
      </c>
      <c r="D499" s="1">
        <v>12132.55</v>
      </c>
      <c r="E499" s="1">
        <v>12215.9</v>
      </c>
      <c r="F499" s="1">
        <v>477469878</v>
      </c>
      <c r="G499" s="1">
        <v>18456.64</v>
      </c>
      <c r="H499" s="3">
        <f>IF(ISERR(LN(Table2725[[#This Row],[Close]]/E498)),"-",LN(Table2725[[#This Row],[Close]]/E498))</f>
        <v>1.5721460299874462E-2</v>
      </c>
    </row>
    <row r="500" spans="1:8" x14ac:dyDescent="0.3">
      <c r="A500" s="2">
        <v>43840</v>
      </c>
      <c r="B500" s="1">
        <v>12271</v>
      </c>
      <c r="C500" s="1">
        <v>12311.2</v>
      </c>
      <c r="D500" s="1">
        <v>12213.2</v>
      </c>
      <c r="E500" s="1">
        <v>12256.8</v>
      </c>
      <c r="F500" s="1">
        <v>660627930</v>
      </c>
      <c r="G500" s="1">
        <v>18818.62</v>
      </c>
      <c r="H500" s="3">
        <f>IF(ISERR(LN(Table2725[[#This Row],[Close]]/E499)),"-",LN(Table2725[[#This Row],[Close]]/E499))</f>
        <v>3.3425031221734377E-3</v>
      </c>
    </row>
    <row r="501" spans="1:8" x14ac:dyDescent="0.3">
      <c r="A501" s="2">
        <v>43843</v>
      </c>
      <c r="B501" s="1">
        <v>12296.7</v>
      </c>
      <c r="C501" s="1">
        <v>12337.75</v>
      </c>
      <c r="D501" s="1">
        <v>12285.8</v>
      </c>
      <c r="E501" s="1">
        <v>12329.55</v>
      </c>
      <c r="F501" s="1">
        <v>500968242</v>
      </c>
      <c r="G501" s="1">
        <v>17522.13</v>
      </c>
      <c r="H501" s="3">
        <f>IF(ISERR(LN(Table2725[[#This Row],[Close]]/E500)),"-",LN(Table2725[[#This Row],[Close]]/E500))</f>
        <v>5.9179351404731514E-3</v>
      </c>
    </row>
    <row r="502" spans="1:8" x14ac:dyDescent="0.3">
      <c r="A502" s="2">
        <v>43844</v>
      </c>
      <c r="B502" s="1">
        <v>12333.1</v>
      </c>
      <c r="C502" s="1">
        <v>12374.25</v>
      </c>
      <c r="D502" s="1">
        <v>12308.7</v>
      </c>
      <c r="E502" s="1">
        <v>12362.3</v>
      </c>
      <c r="F502" s="1">
        <v>616260555</v>
      </c>
      <c r="G502" s="1">
        <v>17948.919999999998</v>
      </c>
      <c r="H502" s="3">
        <f>IF(ISERR(LN(Table2725[[#This Row],[Close]]/E501)),"-",LN(Table2725[[#This Row],[Close]]/E501))</f>
        <v>2.6526987005530004E-3</v>
      </c>
    </row>
    <row r="503" spans="1:8" x14ac:dyDescent="0.3">
      <c r="A503" s="2">
        <v>43845</v>
      </c>
      <c r="B503" s="1">
        <v>12349.4</v>
      </c>
      <c r="C503" s="1">
        <v>12355.15</v>
      </c>
      <c r="D503" s="1">
        <v>12278.75</v>
      </c>
      <c r="E503" s="1">
        <v>12343.3</v>
      </c>
      <c r="F503" s="1">
        <v>684352965</v>
      </c>
      <c r="G503" s="1">
        <v>17882.509999999998</v>
      </c>
      <c r="H503" s="3">
        <f>IF(ISERR(LN(Table2725[[#This Row],[Close]]/E502)),"-",LN(Table2725[[#This Row],[Close]]/E502))</f>
        <v>-1.5381131197652743E-3</v>
      </c>
    </row>
    <row r="504" spans="1:8" x14ac:dyDescent="0.3">
      <c r="A504" s="2">
        <v>43846</v>
      </c>
      <c r="B504" s="1">
        <v>12347.1</v>
      </c>
      <c r="C504" s="1">
        <v>12389.05</v>
      </c>
      <c r="D504" s="1">
        <v>12315.8</v>
      </c>
      <c r="E504" s="1">
        <v>12355.5</v>
      </c>
      <c r="F504" s="1">
        <v>395670245</v>
      </c>
      <c r="G504" s="1">
        <v>16004.06</v>
      </c>
      <c r="H504" s="3">
        <f>IF(ISERR(LN(Table2725[[#This Row],[Close]]/E503)),"-",LN(Table2725[[#This Row],[Close]]/E503))</f>
        <v>9.8790232660840474E-4</v>
      </c>
    </row>
    <row r="505" spans="1:8" x14ac:dyDescent="0.3">
      <c r="A505" s="2">
        <v>43847</v>
      </c>
      <c r="B505" s="1">
        <v>12328.4</v>
      </c>
      <c r="C505" s="1">
        <v>12385.45</v>
      </c>
      <c r="D505" s="1">
        <v>12321.4</v>
      </c>
      <c r="E505" s="1">
        <v>12352.35</v>
      </c>
      <c r="F505" s="1">
        <v>502060615</v>
      </c>
      <c r="G505" s="1">
        <v>21397.63</v>
      </c>
      <c r="H505" s="3">
        <f>IF(ISERR(LN(Table2725[[#This Row],[Close]]/E504)),"-",LN(Table2725[[#This Row],[Close]]/E504))</f>
        <v>-2.5497969407015808E-4</v>
      </c>
    </row>
    <row r="506" spans="1:8" x14ac:dyDescent="0.3">
      <c r="A506" s="2">
        <v>43850</v>
      </c>
      <c r="B506" s="1">
        <v>12430.5</v>
      </c>
      <c r="C506" s="1">
        <v>12430.5</v>
      </c>
      <c r="D506" s="1">
        <v>12216.9</v>
      </c>
      <c r="E506" s="1">
        <v>12224.55</v>
      </c>
      <c r="F506" s="1">
        <v>491609317</v>
      </c>
      <c r="G506" s="1">
        <v>21415.43</v>
      </c>
      <c r="H506" s="3">
        <f>IF(ISERR(LN(Table2725[[#This Row],[Close]]/E505)),"-",LN(Table2725[[#This Row],[Close]]/E505))</f>
        <v>-1.0400103505719096E-2</v>
      </c>
    </row>
    <row r="507" spans="1:8" x14ac:dyDescent="0.3">
      <c r="A507" s="2">
        <v>43851</v>
      </c>
      <c r="B507" s="1">
        <v>12195.3</v>
      </c>
      <c r="C507" s="1">
        <v>12230.05</v>
      </c>
      <c r="D507" s="1">
        <v>12162.3</v>
      </c>
      <c r="E507" s="1">
        <v>12169.85</v>
      </c>
      <c r="F507" s="1">
        <v>443976442</v>
      </c>
      <c r="G507" s="1">
        <v>18682.650000000001</v>
      </c>
      <c r="H507" s="3">
        <f>IF(ISERR(LN(Table2725[[#This Row],[Close]]/E506)),"-",LN(Table2725[[#This Row],[Close]]/E506))</f>
        <v>-4.4846433343133131E-3</v>
      </c>
    </row>
    <row r="508" spans="1:8" x14ac:dyDescent="0.3">
      <c r="A508" s="2">
        <v>43852</v>
      </c>
      <c r="B508" s="1">
        <v>12218.35</v>
      </c>
      <c r="C508" s="1">
        <v>12225.05</v>
      </c>
      <c r="D508" s="1">
        <v>12087.9</v>
      </c>
      <c r="E508" s="1">
        <v>12106.9</v>
      </c>
      <c r="F508" s="1">
        <v>526294513</v>
      </c>
      <c r="G508" s="1">
        <v>19758.68</v>
      </c>
      <c r="H508" s="3">
        <f>IF(ISERR(LN(Table2725[[#This Row],[Close]]/E507)),"-",LN(Table2725[[#This Row],[Close]]/E507))</f>
        <v>-5.1860435261617648E-3</v>
      </c>
    </row>
    <row r="509" spans="1:8" x14ac:dyDescent="0.3">
      <c r="A509" s="2">
        <v>43853</v>
      </c>
      <c r="B509" s="1">
        <v>12123.75</v>
      </c>
      <c r="C509" s="1">
        <v>12189</v>
      </c>
      <c r="D509" s="1">
        <v>12094.1</v>
      </c>
      <c r="E509" s="1">
        <v>12180.35</v>
      </c>
      <c r="F509" s="1">
        <v>867653663</v>
      </c>
      <c r="G509" s="1">
        <v>23829.39</v>
      </c>
      <c r="H509" s="3">
        <f>IF(ISERR(LN(Table2725[[#This Row],[Close]]/E508)),"-",LN(Table2725[[#This Row],[Close]]/E508))</f>
        <v>6.0484594940626527E-3</v>
      </c>
    </row>
    <row r="510" spans="1:8" x14ac:dyDescent="0.3">
      <c r="A510" s="2">
        <v>43854</v>
      </c>
      <c r="B510" s="1">
        <v>12174.55</v>
      </c>
      <c r="C510" s="1">
        <v>12272.15</v>
      </c>
      <c r="D510" s="1">
        <v>12149.65</v>
      </c>
      <c r="E510" s="1">
        <v>12248.25</v>
      </c>
      <c r="F510" s="1">
        <v>593237908</v>
      </c>
      <c r="G510" s="1">
        <v>18032.27</v>
      </c>
      <c r="H510" s="3">
        <f>IF(ISERR(LN(Table2725[[#This Row],[Close]]/E509)),"-",LN(Table2725[[#This Row],[Close]]/E509))</f>
        <v>5.5590721417507587E-3</v>
      </c>
    </row>
    <row r="511" spans="1:8" x14ac:dyDescent="0.3">
      <c r="A511" s="2">
        <v>43857</v>
      </c>
      <c r="B511" s="1">
        <v>12197.1</v>
      </c>
      <c r="C511" s="1">
        <v>12216.6</v>
      </c>
      <c r="D511" s="1">
        <v>12107</v>
      </c>
      <c r="E511" s="1">
        <v>12119</v>
      </c>
      <c r="F511" s="1">
        <v>441158138</v>
      </c>
      <c r="G511" s="1">
        <v>17988.61</v>
      </c>
      <c r="H511" s="3">
        <f>IF(ISERR(LN(Table2725[[#This Row],[Close]]/E510)),"-",LN(Table2725[[#This Row],[Close]]/E510))</f>
        <v>-1.0608600656474901E-2</v>
      </c>
    </row>
    <row r="512" spans="1:8" x14ac:dyDescent="0.3">
      <c r="A512" s="2">
        <v>43858</v>
      </c>
      <c r="B512" s="1">
        <v>12148.1</v>
      </c>
      <c r="C512" s="1">
        <v>12163.55</v>
      </c>
      <c r="D512" s="1">
        <v>12024.5</v>
      </c>
      <c r="E512" s="1">
        <v>12055.8</v>
      </c>
      <c r="F512" s="1">
        <v>478484057</v>
      </c>
      <c r="G512" s="1">
        <v>20917.62</v>
      </c>
      <c r="H512" s="3">
        <f>IF(ISERR(LN(Table2725[[#This Row],[Close]]/E511)),"-",LN(Table2725[[#This Row],[Close]]/E511))</f>
        <v>-5.2285970499251228E-3</v>
      </c>
    </row>
    <row r="513" spans="1:8" x14ac:dyDescent="0.3">
      <c r="A513" s="2">
        <v>43859</v>
      </c>
      <c r="B513" s="1">
        <v>12114.9</v>
      </c>
      <c r="C513" s="1">
        <v>12169.6</v>
      </c>
      <c r="D513" s="1">
        <v>12103.8</v>
      </c>
      <c r="E513" s="1">
        <v>12129.5</v>
      </c>
      <c r="F513" s="1">
        <v>514362340</v>
      </c>
      <c r="G513" s="1">
        <v>20646.18</v>
      </c>
      <c r="H513" s="3">
        <f>IF(ISERR(LN(Table2725[[#This Row],[Close]]/E512)),"-",LN(Table2725[[#This Row],[Close]]/E512))</f>
        <v>6.0946300545449581E-3</v>
      </c>
    </row>
    <row r="514" spans="1:8" x14ac:dyDescent="0.3">
      <c r="A514" s="2">
        <v>43860</v>
      </c>
      <c r="B514" s="1">
        <v>12147.75</v>
      </c>
      <c r="C514" s="1">
        <v>12150.3</v>
      </c>
      <c r="D514" s="1">
        <v>12010.6</v>
      </c>
      <c r="E514" s="1">
        <v>12035.8</v>
      </c>
      <c r="F514" s="1">
        <v>538138743</v>
      </c>
      <c r="G514" s="1">
        <v>19372.669999999998</v>
      </c>
      <c r="H514" s="3">
        <f>IF(ISERR(LN(Table2725[[#This Row],[Close]]/E513)),"-",LN(Table2725[[#This Row],[Close]]/E513))</f>
        <v>-7.7549601774502333E-3</v>
      </c>
    </row>
    <row r="515" spans="1:8" x14ac:dyDescent="0.3">
      <c r="A515" s="2">
        <v>43861</v>
      </c>
      <c r="B515" s="1">
        <v>12100.4</v>
      </c>
      <c r="C515" s="1">
        <v>12103.55</v>
      </c>
      <c r="D515" s="1">
        <v>11945.85</v>
      </c>
      <c r="E515" s="1">
        <v>11962.1</v>
      </c>
      <c r="F515" s="1">
        <v>771278258</v>
      </c>
      <c r="G515" s="1">
        <v>26044.91</v>
      </c>
      <c r="H515" s="3">
        <f>IF(ISERR(LN(Table2725[[#This Row],[Close]]/E514)),"-",LN(Table2725[[#This Row],[Close]]/E514))</f>
        <v>-6.1422234200450227E-3</v>
      </c>
    </row>
    <row r="516" spans="1:8" x14ac:dyDescent="0.3">
      <c r="A516" s="2">
        <v>43862</v>
      </c>
      <c r="B516" s="1">
        <v>11939</v>
      </c>
      <c r="C516" s="1">
        <v>12017.35</v>
      </c>
      <c r="D516" s="1">
        <v>11633.3</v>
      </c>
      <c r="E516" s="1">
        <v>11661.85</v>
      </c>
      <c r="F516" s="1">
        <v>537634767</v>
      </c>
      <c r="G516" s="1">
        <v>20598.12</v>
      </c>
      <c r="H516" s="3">
        <f>IF(ISERR(LN(Table2725[[#This Row],[Close]]/E515)),"-",LN(Table2725[[#This Row],[Close]]/E515))</f>
        <v>-2.5420487964002748E-2</v>
      </c>
    </row>
    <row r="517" spans="1:8" x14ac:dyDescent="0.3">
      <c r="A517" s="2">
        <v>43864</v>
      </c>
      <c r="B517" s="1">
        <v>11627.45</v>
      </c>
      <c r="C517" s="1">
        <v>11749.85</v>
      </c>
      <c r="D517" s="1">
        <v>11614.5</v>
      </c>
      <c r="E517" s="1">
        <v>11707.9</v>
      </c>
      <c r="F517" s="1">
        <v>669815788</v>
      </c>
      <c r="G517" s="1">
        <v>25415.26</v>
      </c>
      <c r="H517" s="3">
        <f>IF(ISERR(LN(Table2725[[#This Row],[Close]]/E516)),"-",LN(Table2725[[#This Row],[Close]]/E516))</f>
        <v>3.940997195259483E-3</v>
      </c>
    </row>
    <row r="518" spans="1:8" x14ac:dyDescent="0.3">
      <c r="A518" s="2">
        <v>43865</v>
      </c>
      <c r="B518" s="1">
        <v>11786.25</v>
      </c>
      <c r="C518" s="1">
        <v>11986.15</v>
      </c>
      <c r="D518" s="1">
        <v>11783.4</v>
      </c>
      <c r="E518" s="1">
        <v>11979.65</v>
      </c>
      <c r="F518" s="1">
        <v>560430291</v>
      </c>
      <c r="G518" s="1">
        <v>22338.5</v>
      </c>
      <c r="H518" s="3">
        <f>IF(ISERR(LN(Table2725[[#This Row],[Close]]/E517)),"-",LN(Table2725[[#This Row],[Close]]/E517))</f>
        <v>2.2945549276863344E-2</v>
      </c>
    </row>
    <row r="519" spans="1:8" x14ac:dyDescent="0.3">
      <c r="A519" s="2">
        <v>43866</v>
      </c>
      <c r="B519" s="1">
        <v>12005.85</v>
      </c>
      <c r="C519" s="1">
        <v>12098.15</v>
      </c>
      <c r="D519" s="1">
        <v>11953.35</v>
      </c>
      <c r="E519" s="1">
        <v>12089.15</v>
      </c>
      <c r="F519" s="1">
        <v>758032580</v>
      </c>
      <c r="G519" s="1">
        <v>22998.05</v>
      </c>
      <c r="H519" s="3">
        <f>IF(ISERR(LN(Table2725[[#This Row],[Close]]/E518)),"-",LN(Table2725[[#This Row],[Close]]/E518))</f>
        <v>9.0989792154732661E-3</v>
      </c>
    </row>
    <row r="520" spans="1:8" x14ac:dyDescent="0.3">
      <c r="A520" s="2">
        <v>43867</v>
      </c>
      <c r="B520" s="1">
        <v>12120</v>
      </c>
      <c r="C520" s="1">
        <v>12160.6</v>
      </c>
      <c r="D520" s="1">
        <v>12084.65</v>
      </c>
      <c r="E520" s="1">
        <v>12137.95</v>
      </c>
      <c r="F520" s="1">
        <v>565116236</v>
      </c>
      <c r="G520" s="1">
        <v>21735.919999999998</v>
      </c>
      <c r="H520" s="3">
        <f>IF(ISERR(LN(Table2725[[#This Row],[Close]]/E519)),"-",LN(Table2725[[#This Row],[Close]]/E519))</f>
        <v>4.0285519933345231E-3</v>
      </c>
    </row>
    <row r="521" spans="1:8" x14ac:dyDescent="0.3">
      <c r="A521" s="2">
        <v>43868</v>
      </c>
      <c r="B521" s="1">
        <v>12151.15</v>
      </c>
      <c r="C521" s="1">
        <v>12154.7</v>
      </c>
      <c r="D521" s="1">
        <v>12073.95</v>
      </c>
      <c r="E521" s="1">
        <v>12098.35</v>
      </c>
      <c r="F521" s="1">
        <v>473475144</v>
      </c>
      <c r="G521" s="1">
        <v>16339.61</v>
      </c>
      <c r="H521" s="3">
        <f>IF(ISERR(LN(Table2725[[#This Row],[Close]]/E520)),"-",LN(Table2725[[#This Row],[Close]]/E520))</f>
        <v>-3.2678284424366099E-3</v>
      </c>
    </row>
    <row r="522" spans="1:8" x14ac:dyDescent="0.3">
      <c r="A522" s="2">
        <v>43871</v>
      </c>
      <c r="B522" s="1">
        <v>12102.35</v>
      </c>
      <c r="C522" s="1">
        <v>12103.55</v>
      </c>
      <c r="D522" s="1">
        <v>11990.75</v>
      </c>
      <c r="E522" s="1">
        <v>12031.5</v>
      </c>
      <c r="F522" s="1">
        <v>525674715</v>
      </c>
      <c r="G522" s="1">
        <v>17185.14</v>
      </c>
      <c r="H522" s="3">
        <f>IF(ISERR(LN(Table2725[[#This Row],[Close]]/E521)),"-",LN(Table2725[[#This Row],[Close]]/E521))</f>
        <v>-5.5408691750139499E-3</v>
      </c>
    </row>
    <row r="523" spans="1:8" x14ac:dyDescent="0.3">
      <c r="A523" s="2">
        <v>43872</v>
      </c>
      <c r="B523" s="1">
        <v>12108.4</v>
      </c>
      <c r="C523" s="1">
        <v>12172.3</v>
      </c>
      <c r="D523" s="1">
        <v>12099</v>
      </c>
      <c r="E523" s="1">
        <v>12107.9</v>
      </c>
      <c r="F523" s="1">
        <v>480491557</v>
      </c>
      <c r="G523" s="1">
        <v>16209.52</v>
      </c>
      <c r="H523" s="3">
        <f>IF(ISERR(LN(Table2725[[#This Row],[Close]]/E522)),"-",LN(Table2725[[#This Row],[Close]]/E522))</f>
        <v>6.3299216301020656E-3</v>
      </c>
    </row>
    <row r="524" spans="1:8" x14ac:dyDescent="0.3">
      <c r="A524" s="2">
        <v>43873</v>
      </c>
      <c r="B524" s="1">
        <v>12151</v>
      </c>
      <c r="C524" s="1">
        <v>12231.75</v>
      </c>
      <c r="D524" s="1">
        <v>12144.3</v>
      </c>
      <c r="E524" s="1">
        <v>12201.2</v>
      </c>
      <c r="F524" s="1">
        <v>412399174</v>
      </c>
      <c r="G524" s="1">
        <v>16598.330000000002</v>
      </c>
      <c r="H524" s="3">
        <f>IF(ISERR(LN(Table2725[[#This Row],[Close]]/E523)),"-",LN(Table2725[[#This Row],[Close]]/E523))</f>
        <v>7.6761754348025363E-3</v>
      </c>
    </row>
    <row r="525" spans="1:8" x14ac:dyDescent="0.3">
      <c r="A525" s="2">
        <v>43874</v>
      </c>
      <c r="B525" s="1">
        <v>12219.55</v>
      </c>
      <c r="C525" s="1">
        <v>12225.65</v>
      </c>
      <c r="D525" s="1">
        <v>12139.8</v>
      </c>
      <c r="E525" s="1">
        <v>12174.65</v>
      </c>
      <c r="F525" s="1">
        <v>501510138</v>
      </c>
      <c r="G525" s="1">
        <v>16315.27</v>
      </c>
      <c r="H525" s="3">
        <f>IF(ISERR(LN(Table2725[[#This Row],[Close]]/E524)),"-",LN(Table2725[[#This Row],[Close]]/E524))</f>
        <v>-2.1783864356833328E-3</v>
      </c>
    </row>
    <row r="526" spans="1:8" x14ac:dyDescent="0.3">
      <c r="A526" s="2">
        <v>43875</v>
      </c>
      <c r="B526" s="1">
        <v>12190.15</v>
      </c>
      <c r="C526" s="1">
        <v>12246.7</v>
      </c>
      <c r="D526" s="1">
        <v>12091.2</v>
      </c>
      <c r="E526" s="1">
        <v>12113.45</v>
      </c>
      <c r="F526" s="1">
        <v>623053270</v>
      </c>
      <c r="G526" s="1">
        <v>20759.509999999998</v>
      </c>
      <c r="H526" s="3">
        <f>IF(ISERR(LN(Table2725[[#This Row],[Close]]/E525)),"-",LN(Table2725[[#This Row],[Close]]/E525))</f>
        <v>-5.0395156083187786E-3</v>
      </c>
    </row>
    <row r="527" spans="1:8" x14ac:dyDescent="0.3">
      <c r="A527" s="2">
        <v>43878</v>
      </c>
      <c r="B527" s="1">
        <v>12131.8</v>
      </c>
      <c r="C527" s="1">
        <v>12159.6</v>
      </c>
      <c r="D527" s="1">
        <v>12037</v>
      </c>
      <c r="E527" s="1">
        <v>12045.8</v>
      </c>
      <c r="F527" s="1">
        <v>455412408</v>
      </c>
      <c r="G527" s="1">
        <v>15439.55</v>
      </c>
      <c r="H527" s="3">
        <f>IF(ISERR(LN(Table2725[[#This Row],[Close]]/E526)),"-",LN(Table2725[[#This Row],[Close]]/E526))</f>
        <v>-5.6003540519067732E-3</v>
      </c>
    </row>
    <row r="528" spans="1:8" x14ac:dyDescent="0.3">
      <c r="A528" s="2">
        <v>43879</v>
      </c>
      <c r="B528" s="1">
        <v>12028.25</v>
      </c>
      <c r="C528" s="1">
        <v>12030.75</v>
      </c>
      <c r="D528" s="1">
        <v>11908.05</v>
      </c>
      <c r="E528" s="1">
        <v>11992.5</v>
      </c>
      <c r="F528" s="1">
        <v>677307424</v>
      </c>
      <c r="G528" s="1">
        <v>18853</v>
      </c>
      <c r="H528" s="3">
        <f>IF(ISERR(LN(Table2725[[#This Row],[Close]]/E527)),"-",LN(Table2725[[#This Row],[Close]]/E527))</f>
        <v>-4.4345970678656412E-3</v>
      </c>
    </row>
    <row r="529" spans="1:8" x14ac:dyDescent="0.3">
      <c r="A529" s="2">
        <v>43880</v>
      </c>
      <c r="B529" s="1">
        <v>12090.6</v>
      </c>
      <c r="C529" s="1">
        <v>12134.7</v>
      </c>
      <c r="D529" s="1">
        <v>12042.1</v>
      </c>
      <c r="E529" s="1">
        <v>12125.9</v>
      </c>
      <c r="F529" s="1">
        <v>514030605</v>
      </c>
      <c r="G529" s="1">
        <v>17610.89</v>
      </c>
      <c r="H529" s="3">
        <f>IF(ISERR(LN(Table2725[[#This Row],[Close]]/E528)),"-",LN(Table2725[[#This Row],[Close]]/E528))</f>
        <v>1.1062206478915673E-2</v>
      </c>
    </row>
    <row r="530" spans="1:8" x14ac:dyDescent="0.3">
      <c r="A530" s="2">
        <v>43881</v>
      </c>
      <c r="B530" s="1">
        <v>12119</v>
      </c>
      <c r="C530" s="1">
        <v>12152</v>
      </c>
      <c r="D530" s="1">
        <v>12071.45</v>
      </c>
      <c r="E530" s="1">
        <v>12080.85</v>
      </c>
      <c r="F530" s="1">
        <v>502875583</v>
      </c>
      <c r="G530" s="1">
        <v>18831.509999999998</v>
      </c>
      <c r="H530" s="3">
        <f>IF(ISERR(LN(Table2725[[#This Row],[Close]]/E529)),"-",LN(Table2725[[#This Row],[Close]]/E529))</f>
        <v>-3.7221066033650981E-3</v>
      </c>
    </row>
    <row r="531" spans="1:8" x14ac:dyDescent="0.3">
      <c r="A531" s="2">
        <v>43885</v>
      </c>
      <c r="B531" s="1">
        <v>12012.55</v>
      </c>
      <c r="C531" s="1">
        <v>12012.55</v>
      </c>
      <c r="D531" s="1">
        <v>11813.4</v>
      </c>
      <c r="E531" s="1">
        <v>11829.4</v>
      </c>
      <c r="F531" s="1">
        <v>491224913</v>
      </c>
      <c r="G531" s="1">
        <v>19421.04</v>
      </c>
      <c r="H531" s="3">
        <f>IF(ISERR(LN(Table2725[[#This Row],[Close]]/E530)),"-",LN(Table2725[[#This Row],[Close]]/E530))</f>
        <v>-2.103359607782139E-2</v>
      </c>
    </row>
    <row r="532" spans="1:8" x14ac:dyDescent="0.3">
      <c r="A532" s="2">
        <v>43886</v>
      </c>
      <c r="B532" s="1">
        <v>11877.5</v>
      </c>
      <c r="C532" s="1">
        <v>11883.05</v>
      </c>
      <c r="D532" s="1">
        <v>11779.9</v>
      </c>
      <c r="E532" s="1">
        <v>11797.9</v>
      </c>
      <c r="F532" s="1">
        <v>461349973</v>
      </c>
      <c r="G532" s="1">
        <v>18510.82</v>
      </c>
      <c r="H532" s="3">
        <f>IF(ISERR(LN(Table2725[[#This Row],[Close]]/E531)),"-",LN(Table2725[[#This Row],[Close]]/E531))</f>
        <v>-2.6664086597328229E-3</v>
      </c>
    </row>
    <row r="533" spans="1:8" x14ac:dyDescent="0.3">
      <c r="A533" s="2">
        <v>43887</v>
      </c>
      <c r="B533" s="1">
        <v>11738.55</v>
      </c>
      <c r="C533" s="1">
        <v>11783.25</v>
      </c>
      <c r="D533" s="1">
        <v>11639.6</v>
      </c>
      <c r="E533" s="1">
        <v>11678.5</v>
      </c>
      <c r="F533" s="1">
        <v>567990976</v>
      </c>
      <c r="G533" s="1">
        <v>21887.07</v>
      </c>
      <c r="H533" s="3">
        <f>IF(ISERR(LN(Table2725[[#This Row],[Close]]/E532)),"-",LN(Table2725[[#This Row],[Close]]/E532))</f>
        <v>-1.0172005036684025E-2</v>
      </c>
    </row>
    <row r="534" spans="1:8" x14ac:dyDescent="0.3">
      <c r="A534" s="2">
        <v>43888</v>
      </c>
      <c r="B534" s="1">
        <v>11661.25</v>
      </c>
      <c r="C534" s="1">
        <v>11663.85</v>
      </c>
      <c r="D534" s="1">
        <v>11536.7</v>
      </c>
      <c r="E534" s="1">
        <v>11633.3</v>
      </c>
      <c r="F534" s="1">
        <v>609266324</v>
      </c>
      <c r="G534" s="1">
        <v>21623.47</v>
      </c>
      <c r="H534" s="3">
        <f>IF(ISERR(LN(Table2725[[#This Row],[Close]]/E533)),"-",LN(Table2725[[#This Row],[Close]]/E533))</f>
        <v>-3.877869288740577E-3</v>
      </c>
    </row>
    <row r="535" spans="1:8" x14ac:dyDescent="0.3">
      <c r="A535" s="2">
        <v>43889</v>
      </c>
      <c r="B535" s="1">
        <v>11382</v>
      </c>
      <c r="C535" s="1">
        <v>11384.8</v>
      </c>
      <c r="D535" s="1">
        <v>11175.05</v>
      </c>
      <c r="E535" s="1">
        <v>11201.75</v>
      </c>
      <c r="F535" s="1">
        <v>810523106</v>
      </c>
      <c r="G535" s="1">
        <v>32297.15</v>
      </c>
      <c r="H535" s="3">
        <f>IF(ISERR(LN(Table2725[[#This Row],[Close]]/E534)),"-",LN(Table2725[[#This Row],[Close]]/E534))</f>
        <v>-3.7801659111364752E-2</v>
      </c>
    </row>
    <row r="536" spans="1:8" x14ac:dyDescent="0.3">
      <c r="A536" s="2">
        <v>43892</v>
      </c>
      <c r="B536" s="1">
        <v>11387.35</v>
      </c>
      <c r="C536" s="1">
        <v>11433</v>
      </c>
      <c r="D536" s="1">
        <v>11036.25</v>
      </c>
      <c r="E536" s="1">
        <v>11132.75</v>
      </c>
      <c r="F536" s="1">
        <v>681148567</v>
      </c>
      <c r="G536" s="1">
        <v>24204.55</v>
      </c>
      <c r="H536" s="3">
        <f>IF(ISERR(LN(Table2725[[#This Row],[Close]]/E535)),"-",LN(Table2725[[#This Row],[Close]]/E535))</f>
        <v>-6.1788013630017435E-3</v>
      </c>
    </row>
    <row r="537" spans="1:8" x14ac:dyDescent="0.3">
      <c r="A537" s="2">
        <v>43893</v>
      </c>
      <c r="B537" s="1">
        <v>11217.55</v>
      </c>
      <c r="C537" s="1">
        <v>11342.25</v>
      </c>
      <c r="D537" s="1">
        <v>11152.55</v>
      </c>
      <c r="E537" s="1">
        <v>11303.3</v>
      </c>
      <c r="F537" s="1">
        <v>696919348</v>
      </c>
      <c r="G537" s="1">
        <v>23281.200000000001</v>
      </c>
      <c r="H537" s="3">
        <f>IF(ISERR(LN(Table2725[[#This Row],[Close]]/E536)),"-",LN(Table2725[[#This Row],[Close]]/E536))</f>
        <v>1.5203503750200955E-2</v>
      </c>
    </row>
    <row r="538" spans="1:8" x14ac:dyDescent="0.3">
      <c r="A538" s="2">
        <v>43894</v>
      </c>
      <c r="B538" s="1">
        <v>11351.35</v>
      </c>
      <c r="C538" s="1">
        <v>11356.6</v>
      </c>
      <c r="D538" s="1">
        <v>11082.15</v>
      </c>
      <c r="E538" s="1">
        <v>11251</v>
      </c>
      <c r="F538" s="1">
        <v>798021596</v>
      </c>
      <c r="G538" s="1">
        <v>26928.46</v>
      </c>
      <c r="H538" s="3">
        <f>IF(ISERR(LN(Table2725[[#This Row],[Close]]/E537)),"-",LN(Table2725[[#This Row],[Close]]/E537))</f>
        <v>-4.6377048935533358E-3</v>
      </c>
    </row>
    <row r="539" spans="1:8" x14ac:dyDescent="0.3">
      <c r="A539" s="2">
        <v>43895</v>
      </c>
      <c r="B539" s="1">
        <v>11306.05</v>
      </c>
      <c r="C539" s="1">
        <v>11389.5</v>
      </c>
      <c r="D539" s="1">
        <v>11244.6</v>
      </c>
      <c r="E539" s="1">
        <v>11269</v>
      </c>
      <c r="F539" s="1">
        <v>1353209029</v>
      </c>
      <c r="G539" s="1">
        <v>26980.65</v>
      </c>
      <c r="H539" s="3">
        <f>IF(ISERR(LN(Table2725[[#This Row],[Close]]/E538)),"-",LN(Table2725[[#This Row],[Close]]/E538))</f>
        <v>1.5985793812774052E-3</v>
      </c>
    </row>
    <row r="540" spans="1:8" x14ac:dyDescent="0.3">
      <c r="A540" s="2">
        <v>43896</v>
      </c>
      <c r="B540" s="1">
        <v>10942.65</v>
      </c>
      <c r="C540" s="1">
        <v>11035.1</v>
      </c>
      <c r="D540" s="1">
        <v>10827.4</v>
      </c>
      <c r="E540" s="1">
        <v>10989.45</v>
      </c>
      <c r="F540" s="1">
        <v>1811564187</v>
      </c>
      <c r="G540" s="1">
        <v>26455.29</v>
      </c>
      <c r="H540" s="3">
        <f>IF(ISERR(LN(Table2725[[#This Row],[Close]]/E539)),"-",LN(Table2725[[#This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IF(ISERR(LN(Table2725[[#This Row],[Close]]/E540)),"-",LN(Table2725[[#This Row],[Close]]/E540))</f>
        <v>-5.0194996901346441E-2</v>
      </c>
    </row>
    <row r="542" spans="1:8" x14ac:dyDescent="0.3">
      <c r="A542" s="2">
        <v>43901</v>
      </c>
      <c r="B542" s="1">
        <v>10334.299999999999</v>
      </c>
      <c r="C542" s="1">
        <v>10545.1</v>
      </c>
      <c r="D542" s="1">
        <v>10334</v>
      </c>
      <c r="E542" s="1">
        <v>10458.4</v>
      </c>
      <c r="F542" s="1">
        <v>1219079693</v>
      </c>
      <c r="G542" s="1">
        <v>32548.47</v>
      </c>
      <c r="H542" s="3">
        <f>IF(ISERR(LN(Table2725[[#This Row],[Close]]/E541)),"-",LN(Table2725[[#This Row],[Close]]/E541))</f>
        <v>6.6475849955268567E-4</v>
      </c>
    </row>
    <row r="543" spans="1:8" x14ac:dyDescent="0.3">
      <c r="A543" s="2">
        <v>43902</v>
      </c>
      <c r="B543" s="1">
        <v>10039.950000000001</v>
      </c>
      <c r="C543" s="1">
        <v>10040.75</v>
      </c>
      <c r="D543" s="1">
        <v>9508</v>
      </c>
      <c r="E543" s="1">
        <v>9590.15</v>
      </c>
      <c r="F543" s="1">
        <v>1344263317</v>
      </c>
      <c r="G543" s="1">
        <v>39283.97</v>
      </c>
      <c r="H543" s="3">
        <f>IF(ISERR(LN(Table2725[[#This Row],[Close]]/E542)),"-",LN(Table2725[[#This Row],[Close]]/E542))</f>
        <v>-8.6668953199476567E-2</v>
      </c>
    </row>
    <row r="544" spans="1:8" x14ac:dyDescent="0.3">
      <c r="A544" s="2">
        <v>43903</v>
      </c>
      <c r="B544" s="1">
        <v>9107.6</v>
      </c>
      <c r="C544" s="1">
        <v>10159.4</v>
      </c>
      <c r="D544" s="1">
        <v>8555.15</v>
      </c>
      <c r="E544" s="1">
        <v>9955.2000000000007</v>
      </c>
      <c r="F544" s="1">
        <v>1389061775</v>
      </c>
      <c r="G544" s="1">
        <v>44167.89</v>
      </c>
      <c r="H544" s="3">
        <f>IF(ISERR(LN(Table2725[[#This Row],[Close]]/E543)),"-",LN(Table2725[[#This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IF(ISERR(LN(Table2725[[#This Row],[Close]]/E544)),"-",LN(Table2725[[#This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IF(ISERR(LN(Table2725[[#This Row],[Close]]/E545)),"-",LN(Table2725[[#This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IF(ISERR(LN(Table2725[[#This Row],[Close]]/E546)),"-",LN(Table2725[[#This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IF(ISERR(LN(Table2725[[#This Row],[Close]]/E547)),"-",LN(Table2725[[#This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IF(ISERR(LN(Table2725[[#This Row],[Close]]/E548)),"-",LN(Table2725[[#This Row],[Close]]/E548))</f>
        <v>5.6691389247104269E-2</v>
      </c>
    </row>
    <row r="550" spans="1:8" x14ac:dyDescent="0.3">
      <c r="A550" s="2">
        <v>43913</v>
      </c>
      <c r="B550" s="1">
        <v>7945.7</v>
      </c>
      <c r="C550" s="1">
        <v>8159.25</v>
      </c>
      <c r="D550" s="1">
        <v>7583.6</v>
      </c>
      <c r="E550" s="1">
        <v>7610.25</v>
      </c>
      <c r="F550" s="1">
        <v>654151814</v>
      </c>
      <c r="G550" s="1">
        <v>23891.9</v>
      </c>
      <c r="H550" s="3">
        <f>IF(ISERR(LN(Table2725[[#This Row],[Close]]/E549)),"-",LN(Table2725[[#This Row],[Close]]/E549))</f>
        <v>-0.13903754227747062</v>
      </c>
    </row>
    <row r="551" spans="1:8" x14ac:dyDescent="0.3">
      <c r="A551" s="2">
        <v>43914</v>
      </c>
      <c r="B551" s="1">
        <v>7848.3</v>
      </c>
      <c r="C551" s="1">
        <v>8036.95</v>
      </c>
      <c r="D551" s="1">
        <v>7511.1</v>
      </c>
      <c r="E551" s="1">
        <v>7801.05</v>
      </c>
      <c r="F551" s="1">
        <v>739354439</v>
      </c>
      <c r="G551" s="1">
        <v>28282.09</v>
      </c>
      <c r="H551" s="3">
        <f>IF(ISERR(LN(Table2725[[#This Row],[Close]]/E550)),"-",LN(Table2725[[#This Row],[Close]]/E550))</f>
        <v>2.4762317175158709E-2</v>
      </c>
    </row>
    <row r="552" spans="1:8" x14ac:dyDescent="0.3">
      <c r="A552" s="2">
        <v>43915</v>
      </c>
      <c r="B552" s="1">
        <v>7735.15</v>
      </c>
      <c r="C552" s="1">
        <v>8376.75</v>
      </c>
      <c r="D552" s="1">
        <v>7714.75</v>
      </c>
      <c r="E552" s="1">
        <v>8317.85</v>
      </c>
      <c r="F552" s="1">
        <v>738114713</v>
      </c>
      <c r="G552" s="1">
        <v>28482.01</v>
      </c>
      <c r="H552" s="3">
        <f>IF(ISERR(LN(Table2725[[#This Row],[Close]]/E551)),"-",LN(Table2725[[#This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IF(ISERR(LN(Table2725[[#This Row],[Close]]/E552)),"-",LN(Table2725[[#This Row],[Close]]/E552))</f>
        <v>3.8166584832086708E-2</v>
      </c>
    </row>
    <row r="554" spans="1:8" x14ac:dyDescent="0.3">
      <c r="A554" s="2">
        <v>43917</v>
      </c>
      <c r="B554" s="1">
        <v>8949.1</v>
      </c>
      <c r="C554" s="1">
        <v>9038.9</v>
      </c>
      <c r="D554" s="1">
        <v>8522.9</v>
      </c>
      <c r="E554" s="1">
        <v>8660.25</v>
      </c>
      <c r="F554" s="1">
        <v>801923401</v>
      </c>
      <c r="G554" s="1">
        <v>31336.86</v>
      </c>
      <c r="H554" s="3">
        <f>IF(ISERR(LN(Table2725[[#This Row],[Close]]/E553)),"-",LN(Table2725[[#This Row],[Close]]/E553))</f>
        <v>2.173197708783864E-3</v>
      </c>
    </row>
    <row r="555" spans="1:8" x14ac:dyDescent="0.3">
      <c r="A555" s="2">
        <v>43920</v>
      </c>
      <c r="B555" s="1">
        <v>8385.9500000000007</v>
      </c>
      <c r="C555" s="1">
        <v>8576</v>
      </c>
      <c r="D555" s="1">
        <v>8244</v>
      </c>
      <c r="E555" s="1">
        <v>8281.1</v>
      </c>
      <c r="F555" s="1">
        <v>593953051</v>
      </c>
      <c r="G555" s="1">
        <v>24724.44</v>
      </c>
      <c r="H555" s="3">
        <f>IF(ISERR(LN(Table2725[[#This Row],[Close]]/E554)),"-",LN(Table2725[[#This Row],[Close]]/E554))</f>
        <v>-4.4767780703035449E-2</v>
      </c>
    </row>
    <row r="556" spans="1:8" x14ac:dyDescent="0.3">
      <c r="A556" s="2">
        <v>43921</v>
      </c>
      <c r="B556" s="1">
        <v>8529.35</v>
      </c>
      <c r="C556" s="1">
        <v>8678.2999999999993</v>
      </c>
      <c r="D556" s="1">
        <v>8358</v>
      </c>
      <c r="E556" s="1">
        <v>8597.75</v>
      </c>
      <c r="F556" s="1">
        <v>713390935</v>
      </c>
      <c r="G556" s="1">
        <v>27401.3</v>
      </c>
      <c r="H556" s="3">
        <f>IF(ISERR(LN(Table2725[[#This Row],[Close]]/E555)),"-",LN(Table2725[[#This Row],[Close]]/E555))</f>
        <v>3.7524731307031482E-2</v>
      </c>
    </row>
    <row r="557" spans="1:8" x14ac:dyDescent="0.3">
      <c r="A557" s="2">
        <v>43922</v>
      </c>
      <c r="B557" s="1">
        <v>8584.1</v>
      </c>
      <c r="C557" s="1">
        <v>8588.1</v>
      </c>
      <c r="D557" s="1">
        <v>8198.35</v>
      </c>
      <c r="E557" s="1">
        <v>8253.7999999999993</v>
      </c>
      <c r="F557" s="1">
        <v>507509685</v>
      </c>
      <c r="G557" s="1">
        <v>21307.3</v>
      </c>
      <c r="H557" s="3">
        <f>IF(ISERR(LN(Table2725[[#This Row],[Close]]/E556)),"-",LN(Table2725[[#This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IF(ISERR(LN(Table2725[[#This Row],[Close]]/E557)),"-",LN(Table2725[[#This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IF(ISERR(LN(Table2725[[#This Row],[Close]]/E558)),"-",LN(Table2725[[#This Row],[Close]]/E558))</f>
        <v>8.4002905787553775E-2</v>
      </c>
    </row>
    <row r="560" spans="1:8" x14ac:dyDescent="0.3">
      <c r="A560" s="2">
        <v>43929</v>
      </c>
      <c r="B560" s="1">
        <v>8688.9</v>
      </c>
      <c r="C560" s="1">
        <v>9131.7000000000007</v>
      </c>
      <c r="D560" s="1">
        <v>8653.9</v>
      </c>
      <c r="E560" s="1">
        <v>8748.75</v>
      </c>
      <c r="F560" s="1">
        <v>897562690</v>
      </c>
      <c r="G560" s="1">
        <v>37641.68</v>
      </c>
      <c r="H560" s="3">
        <f>IF(ISERR(LN(Table2725[[#This Row],[Close]]/E559)),"-",LN(Table2725[[#This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IF(ISERR(LN(Table2725[[#This Row],[Close]]/E560)),"-",LN(Table2725[[#This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IF(ISERR(LN(Table2725[[#This Row],[Close]]/E561)),"-",LN(Table2725[[#This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IF(ISERR(LN(Table2725[[#This Row],[Close]]/E562)),"-",LN(Table2725[[#This Row],[Close]]/E562))</f>
        <v>-7.6510698780880753E-3</v>
      </c>
    </row>
    <row r="564" spans="1:8" x14ac:dyDescent="0.3">
      <c r="A564" s="2">
        <v>43937</v>
      </c>
      <c r="B564" s="1">
        <v>8851.25</v>
      </c>
      <c r="C564" s="1">
        <v>9053.75</v>
      </c>
      <c r="D564" s="1">
        <v>8821.9</v>
      </c>
      <c r="E564" s="1">
        <v>8992.7999999999993</v>
      </c>
      <c r="F564" s="1">
        <v>720116479</v>
      </c>
      <c r="G564" s="1">
        <v>31318.29</v>
      </c>
      <c r="H564" s="3">
        <f>IF(ISERR(LN(Table2725[[#This Row],[Close]]/E563)),"-",LN(Table2725[[#This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IF(ISERR(LN(Table2725[[#This Row],[Close]]/E564)),"-",LN(Table2725[[#This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IF(ISERR(LN(Table2725[[#This Row],[Close]]/E565)),"-",LN(Table2725[[#This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IF(ISERR(LN(Table2725[[#This Row],[Close]]/E566)),"-",LN(Table2725[[#This Row],[Close]]/E566))</f>
        <v>-3.0742473508770931E-2</v>
      </c>
    </row>
    <row r="568" spans="1:8" x14ac:dyDescent="0.3">
      <c r="A568" s="2">
        <v>43943</v>
      </c>
      <c r="B568" s="1">
        <v>9026.75</v>
      </c>
      <c r="C568" s="1">
        <v>9209.75</v>
      </c>
      <c r="D568" s="1">
        <v>8946.25</v>
      </c>
      <c r="E568" s="1">
        <v>9187.2999999999993</v>
      </c>
      <c r="F568" s="1">
        <v>734383388</v>
      </c>
      <c r="G568" s="1">
        <v>33981.82</v>
      </c>
      <c r="H568" s="3">
        <f>IF(ISERR(LN(Table2725[[#This Row],[Close]]/E567)),"-",LN(Table2725[[#This Row],[Close]]/E567))</f>
        <v>2.2660756382103509E-2</v>
      </c>
    </row>
    <row r="569" spans="1:8" x14ac:dyDescent="0.3">
      <c r="A569" s="2">
        <v>43944</v>
      </c>
      <c r="B569" s="1">
        <v>9232.35</v>
      </c>
      <c r="C569" s="1">
        <v>9343.6</v>
      </c>
      <c r="D569" s="1">
        <v>9170.15</v>
      </c>
      <c r="E569" s="1">
        <v>9313.9</v>
      </c>
      <c r="F569" s="1">
        <v>666650462</v>
      </c>
      <c r="G569" s="1">
        <v>30270.55</v>
      </c>
      <c r="H569" s="3">
        <f>IF(ISERR(LN(Table2725[[#This Row],[Close]]/E568)),"-",LN(Table2725[[#This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IF(ISERR(LN(Table2725[[#This Row],[Close]]/E569)),"-",LN(Table2725[[#This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IF(ISERR(LN(Table2725[[#This Row],[Close]]/E570)),"-",LN(Table2725[[#This Row],[Close]]/E570))</f>
        <v>1.3874722895871999E-2</v>
      </c>
    </row>
    <row r="572" spans="1:8" x14ac:dyDescent="0.3">
      <c r="A572" s="2">
        <v>43949</v>
      </c>
      <c r="B572" s="1">
        <v>9389.7999999999993</v>
      </c>
      <c r="C572" s="1">
        <v>9404.4</v>
      </c>
      <c r="D572" s="1">
        <v>9260</v>
      </c>
      <c r="E572" s="1">
        <v>9380.9</v>
      </c>
      <c r="F572" s="1">
        <v>614548983</v>
      </c>
      <c r="G572" s="1">
        <v>30091.41</v>
      </c>
      <c r="H572" s="3">
        <f>IF(ISERR(LN(Table2725[[#This Row],[Close]]/E571)),"-",LN(Table2725[[#This Row],[Close]]/E571))</f>
        <v>1.0566346325391251E-2</v>
      </c>
    </row>
    <row r="573" spans="1:8" x14ac:dyDescent="0.3">
      <c r="A573" s="2">
        <v>43950</v>
      </c>
      <c r="B573" s="1">
        <v>9408.6</v>
      </c>
      <c r="C573" s="1">
        <v>9599.85</v>
      </c>
      <c r="D573" s="1">
        <v>9392.35</v>
      </c>
      <c r="E573" s="1">
        <v>9553.35</v>
      </c>
      <c r="F573" s="1">
        <v>653026950</v>
      </c>
      <c r="G573" s="1">
        <v>31673.23</v>
      </c>
      <c r="H573" s="3">
        <f>IF(ISERR(LN(Table2725[[#This Row],[Close]]/E572)),"-",LN(Table2725[[#This Row],[Close]]/E572))</f>
        <v>1.821617107952879E-2</v>
      </c>
    </row>
    <row r="574" spans="1:8" x14ac:dyDescent="0.3">
      <c r="A574" s="2">
        <v>43951</v>
      </c>
      <c r="B574" s="1">
        <v>9753.5</v>
      </c>
      <c r="C574" s="1">
        <v>9889.0499999999993</v>
      </c>
      <c r="D574" s="1">
        <v>9731.5</v>
      </c>
      <c r="E574" s="1">
        <v>9859.9</v>
      </c>
      <c r="F574" s="1">
        <v>931173802</v>
      </c>
      <c r="G574" s="1">
        <v>39332.46</v>
      </c>
      <c r="H574" s="3">
        <f>IF(ISERR(LN(Table2725[[#This Row],[Close]]/E573)),"-",LN(Table2725[[#This Row],[Close]]/E573))</f>
        <v>3.158414825312425E-2</v>
      </c>
    </row>
    <row r="575" spans="1:8" x14ac:dyDescent="0.3">
      <c r="A575" s="2">
        <v>43955</v>
      </c>
      <c r="B575" s="1">
        <v>9533.5</v>
      </c>
      <c r="C575" s="1">
        <v>9533.5</v>
      </c>
      <c r="D575" s="1">
        <v>9266.9500000000007</v>
      </c>
      <c r="E575" s="1">
        <v>9293.5</v>
      </c>
      <c r="F575" s="1">
        <v>687487134</v>
      </c>
      <c r="G575" s="1">
        <v>29785.95</v>
      </c>
      <c r="H575" s="3">
        <f>IF(ISERR(LN(Table2725[[#This Row],[Close]]/E574)),"-",LN(Table2725[[#This Row],[Close]]/E574))</f>
        <v>-5.9160795509013528E-2</v>
      </c>
    </row>
    <row r="576" spans="1:8" x14ac:dyDescent="0.3">
      <c r="A576" s="2">
        <v>43956</v>
      </c>
      <c r="B576" s="1">
        <v>9429.4</v>
      </c>
      <c r="C576" s="1">
        <v>9450.9</v>
      </c>
      <c r="D576" s="1">
        <v>9190.75</v>
      </c>
      <c r="E576" s="1">
        <v>9205.6</v>
      </c>
      <c r="F576" s="1">
        <v>725196178</v>
      </c>
      <c r="G576" s="1">
        <v>29700.2</v>
      </c>
      <c r="H576" s="3">
        <f>IF(ISERR(LN(Table2725[[#This Row],[Close]]/E575)),"-",LN(Table2725[[#This Row],[Close]]/E575))</f>
        <v>-9.5032365391587315E-3</v>
      </c>
    </row>
    <row r="577" spans="1:8" x14ac:dyDescent="0.3">
      <c r="A577" s="2">
        <v>43957</v>
      </c>
      <c r="B577" s="1">
        <v>9226.7999999999993</v>
      </c>
      <c r="C577" s="1">
        <v>9346.9</v>
      </c>
      <c r="D577" s="1">
        <v>9116.5</v>
      </c>
      <c r="E577" s="1">
        <v>9270.9</v>
      </c>
      <c r="F577" s="1">
        <v>722185448</v>
      </c>
      <c r="G577" s="1">
        <v>30798.1</v>
      </c>
      <c r="H577" s="3">
        <f>IF(ISERR(LN(Table2725[[#This Row],[Close]]/E576)),"-",LN(Table2725[[#This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IF(ISERR(LN(Table2725[[#This Row],[Close]]/E577)),"-",LN(Table2725[[#This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IF(ISERR(LN(Table2725[[#This Row],[Close]]/E578)),"-",LN(Table2725[[#This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IF(ISERR(LN(Table2725[[#This Row],[Close]]/E579)),"-",LN(Table2725[[#This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IF(ISERR(LN(Table2725[[#This Row],[Close]]/E580)),"-",LN(Table2725[[#This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IF(ISERR(LN(Table2725[[#This Row],[Close]]/E581)),"-",LN(Table2725[[#This Row],[Close]]/E581))</f>
        <v>2.0129742512240333E-2</v>
      </c>
    </row>
    <row r="583" spans="1:8" x14ac:dyDescent="0.3">
      <c r="A583" s="2">
        <v>43965</v>
      </c>
      <c r="B583" s="1">
        <v>9213.9500000000007</v>
      </c>
      <c r="C583" s="1">
        <v>9281.1</v>
      </c>
      <c r="D583" s="1">
        <v>9119.75</v>
      </c>
      <c r="E583" s="1">
        <v>9142.75</v>
      </c>
      <c r="F583" s="1">
        <v>602555564</v>
      </c>
      <c r="G583" s="1">
        <v>29541.59</v>
      </c>
      <c r="H583" s="3">
        <f>IF(ISERR(LN(Table2725[[#This Row],[Close]]/E582)),"-",LN(Table2725[[#This Row],[Close]]/E582))</f>
        <v>-2.5996940751458281E-2</v>
      </c>
    </row>
    <row r="584" spans="1:8" x14ac:dyDescent="0.3">
      <c r="A584" s="2">
        <v>43966</v>
      </c>
      <c r="B584" s="1">
        <v>9182.4</v>
      </c>
      <c r="C584" s="1">
        <v>9182.4</v>
      </c>
      <c r="D584" s="1">
        <v>9050</v>
      </c>
      <c r="E584" s="1">
        <v>9136.85</v>
      </c>
      <c r="F584" s="1">
        <v>575857112</v>
      </c>
      <c r="G584" s="1">
        <v>25847.33</v>
      </c>
      <c r="H584" s="3">
        <f>IF(ISERR(LN(Table2725[[#This Row],[Close]]/E583)),"-",LN(Table2725[[#This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IF(ISERR(LN(Table2725[[#This Row],[Close]]/E584)),"-",LN(Table2725[[#This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IF(ISERR(LN(Table2725[[#This Row],[Close]]/E585)),"-",LN(Table2725[[#This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IF(ISERR(LN(Table2725[[#This Row],[Close]]/E586)),"-",LN(Table2725[[#This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IF(ISERR(LN(Table2725[[#This Row],[Close]]/E587)),"-",LN(Table2725[[#This Row],[Close]]/E587))</f>
        <v>4.3691740573838051E-3</v>
      </c>
    </row>
    <row r="589" spans="1:8" x14ac:dyDescent="0.3">
      <c r="A589" s="2">
        <v>43973</v>
      </c>
      <c r="B589" s="1">
        <v>9067.9</v>
      </c>
      <c r="C589" s="1">
        <v>9149.6</v>
      </c>
      <c r="D589" s="1">
        <v>8968.5499999999993</v>
      </c>
      <c r="E589" s="1">
        <v>9039.25</v>
      </c>
      <c r="F589" s="1">
        <v>675759336</v>
      </c>
      <c r="G589" s="1">
        <v>31625.47</v>
      </c>
      <c r="H589" s="3">
        <f>IF(ISERR(LN(Table2725[[#This Row],[Close]]/E588)),"-",LN(Table2725[[#This Row],[Close]]/E588))</f>
        <v>-7.3847846008156101E-3</v>
      </c>
    </row>
    <row r="590" spans="1:8" x14ac:dyDescent="0.3">
      <c r="A590" s="2">
        <v>43977</v>
      </c>
      <c r="B590" s="1">
        <v>9099.75</v>
      </c>
      <c r="C590" s="1">
        <v>9161.65</v>
      </c>
      <c r="D590" s="1">
        <v>8996.65</v>
      </c>
      <c r="E590" s="1">
        <v>9029.0499999999993</v>
      </c>
      <c r="F590" s="1">
        <v>654959960</v>
      </c>
      <c r="G590" s="1">
        <v>30871.59</v>
      </c>
      <c r="H590" s="3">
        <f>IF(ISERR(LN(Table2725[[#This Row],[Close]]/E589)),"-",LN(Table2725[[#This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IF(ISERR(LN(Table2725[[#This Row],[Close]]/E590)),"-",LN(Table2725[[#This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IF(ISERR(LN(Table2725[[#This Row],[Close]]/E591)),"-",LN(Table2725[[#This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IF(ISERR(LN(Table2725[[#This Row],[Close]]/E592)),"-",LN(Table2725[[#This Row],[Close]]/E592))</f>
        <v>9.4597567584245815E-3</v>
      </c>
    </row>
    <row r="594" spans="1:8" x14ac:dyDescent="0.3">
      <c r="A594" s="2">
        <v>43983</v>
      </c>
      <c r="B594" s="1">
        <v>9726.85</v>
      </c>
      <c r="C594" s="1">
        <v>9931.6</v>
      </c>
      <c r="D594" s="1">
        <v>9706.9500000000007</v>
      </c>
      <c r="E594" s="1">
        <v>9826.15</v>
      </c>
      <c r="F594" s="1">
        <v>794183122</v>
      </c>
      <c r="G594" s="1">
        <v>38096.92</v>
      </c>
      <c r="H594" s="3">
        <f>IF(ISERR(LN(Table2725[[#This Row],[Close]]/E593)),"-",LN(Table2725[[#This Row],[Close]]/E593))</f>
        <v>2.5338292519217084E-2</v>
      </c>
    </row>
    <row r="595" spans="1:8" x14ac:dyDescent="0.3">
      <c r="A595" s="2">
        <v>43984</v>
      </c>
      <c r="B595" s="1">
        <v>9880.85</v>
      </c>
      <c r="C595" s="1">
        <v>9995.6</v>
      </c>
      <c r="D595" s="1">
        <v>9824.0499999999993</v>
      </c>
      <c r="E595" s="1">
        <v>9979.1</v>
      </c>
      <c r="F595" s="1">
        <v>770192848</v>
      </c>
      <c r="G595" s="1">
        <v>36723.11</v>
      </c>
      <c r="H595" s="3">
        <f>IF(ISERR(LN(Table2725[[#This Row],[Close]]/E594)),"-",LN(Table2725[[#This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IF(ISERR(LN(Table2725[[#This Row],[Close]]/E595)),"-",LN(Table2725[[#This Row],[Close]]/E595))</f>
        <v>8.2283224537368568E-3</v>
      </c>
    </row>
    <row r="597" spans="1:8" x14ac:dyDescent="0.3">
      <c r="A597" s="2">
        <v>43986</v>
      </c>
      <c r="B597" s="1">
        <v>10054.25</v>
      </c>
      <c r="C597" s="1">
        <v>10123.85</v>
      </c>
      <c r="D597" s="1">
        <v>9944.25</v>
      </c>
      <c r="E597" s="1">
        <v>10029.1</v>
      </c>
      <c r="F597" s="1">
        <v>775106567</v>
      </c>
      <c r="G597" s="1">
        <v>36399.040000000001</v>
      </c>
      <c r="H597" s="3">
        <f>IF(ISERR(LN(Table2725[[#This Row],[Close]]/E596)),"-",LN(Table2725[[#This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IF(ISERR(LN(Table2725[[#This Row],[Close]]/E597)),"-",LN(Table2725[[#This Row],[Close]]/E597))</f>
        <v>1.120914010549148E-2</v>
      </c>
    </row>
    <row r="599" spans="1:8" x14ac:dyDescent="0.3">
      <c r="A599" s="2">
        <v>43990</v>
      </c>
      <c r="B599" s="1">
        <v>10326.75</v>
      </c>
      <c r="C599" s="1">
        <v>10328.5</v>
      </c>
      <c r="D599" s="1">
        <v>10120.25</v>
      </c>
      <c r="E599" s="1">
        <v>10167.450000000001</v>
      </c>
      <c r="F599" s="1">
        <v>936485541</v>
      </c>
      <c r="G599" s="1">
        <v>37819.06</v>
      </c>
      <c r="H599" s="3">
        <f>IF(ISERR(LN(Table2725[[#This Row],[Close]]/E598)),"-",LN(Table2725[[#This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IF(ISERR(LN(Table2725[[#This Row],[Close]]/E599)),"-",LN(Table2725[[#This Row],[Close]]/E599))</f>
        <v>-1.1952195553601492E-2</v>
      </c>
    </row>
    <row r="601" spans="1:8" x14ac:dyDescent="0.3">
      <c r="A601" s="2">
        <v>43992</v>
      </c>
      <c r="B601" s="1">
        <v>10072.6</v>
      </c>
      <c r="C601" s="1">
        <v>10148.75</v>
      </c>
      <c r="D601" s="1">
        <v>10036.85</v>
      </c>
      <c r="E601" s="1">
        <v>10116.15</v>
      </c>
      <c r="F601" s="1">
        <v>632383068</v>
      </c>
      <c r="G601" s="1">
        <v>28485.47</v>
      </c>
      <c r="H601" s="3">
        <f>IF(ISERR(LN(Table2725[[#This Row],[Close]]/E600)),"-",LN(Table2725[[#This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IF(ISERR(LN(Table2725[[#This Row],[Close]]/E601)),"-",LN(Table2725[[#This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IF(ISERR(LN(Table2725[[#This Row],[Close]]/E602)),"-",LN(Table2725[[#This Row],[Close]]/E602))</f>
        <v>7.1346573571307781E-3</v>
      </c>
    </row>
    <row r="604" spans="1:8" x14ac:dyDescent="0.3">
      <c r="A604" s="2">
        <v>43997</v>
      </c>
      <c r="B604" s="1">
        <v>9919.35</v>
      </c>
      <c r="C604" s="1">
        <v>9943.35</v>
      </c>
      <c r="D604" s="1">
        <v>9726.35</v>
      </c>
      <c r="E604" s="1">
        <v>9813.7000000000007</v>
      </c>
      <c r="F604" s="1">
        <v>716053036</v>
      </c>
      <c r="G604" s="1">
        <v>31926.65</v>
      </c>
      <c r="H604" s="3">
        <f>IF(ISERR(LN(Table2725[[#This Row],[Close]]/E603)),"-",LN(Table2725[[#This Row],[Close]]/E603))</f>
        <v>-1.6092045671383177E-2</v>
      </c>
    </row>
    <row r="605" spans="1:8" x14ac:dyDescent="0.3">
      <c r="A605" s="2">
        <v>43998</v>
      </c>
      <c r="B605" s="1">
        <v>10014.799999999999</v>
      </c>
      <c r="C605" s="1">
        <v>10046.15</v>
      </c>
      <c r="D605" s="1">
        <v>9728.5</v>
      </c>
      <c r="E605" s="1">
        <v>9914</v>
      </c>
      <c r="F605" s="1">
        <v>899895044</v>
      </c>
      <c r="G605" s="1">
        <v>36257.89</v>
      </c>
      <c r="H605" s="3">
        <f>IF(ISERR(LN(Table2725[[#This Row],[Close]]/E604)),"-",LN(Table2725[[#This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IF(ISERR(LN(Table2725[[#This Row],[Close]]/E605)),"-",LN(Table2725[[#This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IF(ISERR(LN(Table2725[[#This Row],[Close]]/E606)),"-",LN(Table2725[[#This Row],[Close]]/E606))</f>
        <v>2.1079447494686824E-2</v>
      </c>
    </row>
    <row r="608" spans="1:8" x14ac:dyDescent="0.3">
      <c r="A608" s="2">
        <v>44001</v>
      </c>
      <c r="B608" s="1">
        <v>10119</v>
      </c>
      <c r="C608" s="1">
        <v>10272.4</v>
      </c>
      <c r="D608" s="1">
        <v>10072.65</v>
      </c>
      <c r="E608" s="1">
        <v>10244.4</v>
      </c>
      <c r="F608" s="1">
        <v>892096343</v>
      </c>
      <c r="G608" s="1">
        <v>48103.56</v>
      </c>
      <c r="H608" s="3">
        <f>IF(ISERR(LN(Table2725[[#This Row],[Close]]/E607)),"-",LN(Table2725[[#This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IF(ISERR(LN(Table2725[[#This Row],[Close]]/E608)),"-",LN(Table2725[[#This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IF(ISERR(LN(Table2725[[#This Row],[Close]]/E609)),"-",LN(Table2725[[#This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IF(ISERR(LN(Table2725[[#This Row],[Close]]/E610)),"-",LN(Table2725[[#This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IF(ISERR(LN(Table2725[[#This Row],[Close]]/E611)),"-",LN(Table2725[[#This Row],[Close]]/E611))</f>
        <v>-1.5926817712496291E-3</v>
      </c>
    </row>
    <row r="613" spans="1:8" x14ac:dyDescent="0.3">
      <c r="A613" s="2">
        <v>44008</v>
      </c>
      <c r="B613" s="1">
        <v>10378.9</v>
      </c>
      <c r="C613" s="1">
        <v>10409.85</v>
      </c>
      <c r="D613" s="1">
        <v>10311.25</v>
      </c>
      <c r="E613" s="1">
        <v>10383</v>
      </c>
      <c r="F613" s="1">
        <v>671910159</v>
      </c>
      <c r="G613" s="1">
        <v>31841.68</v>
      </c>
      <c r="H613" s="3">
        <f>IF(ISERR(LN(Table2725[[#This Row],[Close]]/E612)),"-",LN(Table2725[[#This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IF(ISERR(LN(Table2725[[#This Row],[Close]]/E613)),"-",LN(Table2725[[#This Row],[Close]]/E613))</f>
        <v>-6.8227986772304633E-3</v>
      </c>
    </row>
    <row r="615" spans="1:8" x14ac:dyDescent="0.3">
      <c r="A615" s="2">
        <v>44012</v>
      </c>
      <c r="B615" s="1">
        <v>10382.6</v>
      </c>
      <c r="C615" s="1">
        <v>10401.049999999999</v>
      </c>
      <c r="D615" s="1">
        <v>10267.35</v>
      </c>
      <c r="E615" s="1">
        <v>10302.1</v>
      </c>
      <c r="F615" s="1">
        <v>556238560</v>
      </c>
      <c r="G615" s="1">
        <v>27342.55</v>
      </c>
      <c r="H615" s="3">
        <f>IF(ISERR(LN(Table2725[[#This Row],[Close]]/E614)),"-",LN(Table2725[[#This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IF(ISERR(LN(Table2725[[#This Row],[Close]]/E615)),"-",LN(Table2725[[#This Row],[Close]]/E615))</f>
        <v>1.2343304915724197E-2</v>
      </c>
    </row>
    <row r="617" spans="1:8" x14ac:dyDescent="0.3">
      <c r="A617" s="2">
        <v>44014</v>
      </c>
      <c r="B617" s="1">
        <v>10493.05</v>
      </c>
      <c r="C617" s="1">
        <v>10598.2</v>
      </c>
      <c r="D617" s="1">
        <v>10485.549999999999</v>
      </c>
      <c r="E617" s="1">
        <v>10551.7</v>
      </c>
      <c r="F617" s="1">
        <v>597423931</v>
      </c>
      <c r="G617" s="1">
        <v>31235.17</v>
      </c>
      <c r="H617" s="3">
        <f>IF(ISERR(LN(Table2725[[#This Row],[Close]]/E616)),"-",LN(Table2725[[#This Row],[Close]]/E616))</f>
        <v>1.1595921516546171E-2</v>
      </c>
    </row>
    <row r="618" spans="1:8" x14ac:dyDescent="0.3">
      <c r="A618" s="2">
        <v>44015</v>
      </c>
      <c r="B618" s="1">
        <v>10614.95</v>
      </c>
      <c r="C618" s="1">
        <v>10631.3</v>
      </c>
      <c r="D618" s="1">
        <v>10562.65</v>
      </c>
      <c r="E618" s="1">
        <v>10607.35</v>
      </c>
      <c r="F618" s="1">
        <v>525190704</v>
      </c>
      <c r="G618" s="1">
        <v>25186.39</v>
      </c>
      <c r="H618" s="3">
        <f>IF(ISERR(LN(Table2725[[#This Row],[Close]]/E617)),"-",LN(Table2725[[#This Row],[Close]]/E617))</f>
        <v>5.2601726747523682E-3</v>
      </c>
    </row>
    <row r="619" spans="1:8" x14ac:dyDescent="0.3">
      <c r="A619" s="2">
        <v>44018</v>
      </c>
      <c r="B619" s="1">
        <v>10723.85</v>
      </c>
      <c r="C619" s="1">
        <v>10811.4</v>
      </c>
      <c r="D619" s="1">
        <v>10695.1</v>
      </c>
      <c r="E619" s="1">
        <v>10763.65</v>
      </c>
      <c r="F619" s="1">
        <v>571212914</v>
      </c>
      <c r="G619" s="1">
        <v>29857.54</v>
      </c>
      <c r="H619" s="3">
        <f>IF(ISERR(LN(Table2725[[#This Row],[Close]]/E618)),"-",LN(Table2725[[#This Row],[Close]]/E618))</f>
        <v>1.4627559486280819E-2</v>
      </c>
    </row>
    <row r="620" spans="1:8" x14ac:dyDescent="0.3">
      <c r="A620" s="2">
        <v>44019</v>
      </c>
      <c r="B620" s="1">
        <v>10802.85</v>
      </c>
      <c r="C620" s="1">
        <v>10813.8</v>
      </c>
      <c r="D620" s="1">
        <v>10689.7</v>
      </c>
      <c r="E620" s="1">
        <v>10799.65</v>
      </c>
      <c r="F620" s="1">
        <v>636764929</v>
      </c>
      <c r="G620" s="1">
        <v>36502.370000000003</v>
      </c>
      <c r="H620" s="3">
        <f>IF(ISERR(LN(Table2725[[#This Row],[Close]]/E619)),"-",LN(Table2725[[#This Row],[Close]]/E619))</f>
        <v>3.3390096550110133E-3</v>
      </c>
    </row>
    <row r="621" spans="1:8" x14ac:dyDescent="0.3">
      <c r="A621" s="2">
        <v>44020</v>
      </c>
      <c r="B621" s="1">
        <v>10818.65</v>
      </c>
      <c r="C621" s="1">
        <v>10847.85</v>
      </c>
      <c r="D621" s="1">
        <v>10676.55</v>
      </c>
      <c r="E621" s="1">
        <v>10705.75</v>
      </c>
      <c r="F621" s="1">
        <v>767941333</v>
      </c>
      <c r="G621" s="1">
        <v>37676.339999999997</v>
      </c>
      <c r="H621" s="3">
        <f>IF(ISERR(LN(Table2725[[#This Row],[Close]]/E620)),"-",LN(Table2725[[#This Row],[Close]]/E620))</f>
        <v>-8.7327458908366285E-3</v>
      </c>
    </row>
    <row r="622" spans="1:8" x14ac:dyDescent="0.3">
      <c r="A622" s="2">
        <v>44021</v>
      </c>
      <c r="B622" s="1">
        <v>10755.55</v>
      </c>
      <c r="C622" s="1">
        <v>10836.85</v>
      </c>
      <c r="D622" s="1">
        <v>10733</v>
      </c>
      <c r="E622" s="1">
        <v>10813.45</v>
      </c>
      <c r="F622" s="1">
        <v>618652409</v>
      </c>
      <c r="G622" s="1">
        <v>31315.87</v>
      </c>
      <c r="H622" s="3">
        <f>IF(ISERR(LN(Table2725[[#This Row],[Close]]/E621)),"-",LN(Table2725[[#This Row],[Close]]/E621))</f>
        <v>1.000974936330002E-2</v>
      </c>
    </row>
    <row r="623" spans="1:8" x14ac:dyDescent="0.3">
      <c r="A623" s="2">
        <v>44022</v>
      </c>
      <c r="B623" s="1">
        <v>10764.1</v>
      </c>
      <c r="C623" s="1">
        <v>10819.4</v>
      </c>
      <c r="D623" s="1">
        <v>10713</v>
      </c>
      <c r="E623" s="1">
        <v>10768.05</v>
      </c>
      <c r="F623" s="1">
        <v>590705425</v>
      </c>
      <c r="G623" s="1">
        <v>31557.58</v>
      </c>
      <c r="H623" s="3">
        <f>IF(ISERR(LN(Table2725[[#This Row],[Close]]/E622)),"-",LN(Table2725[[#This Row],[Close]]/E622))</f>
        <v>-4.2073133906914339E-3</v>
      </c>
    </row>
    <row r="624" spans="1:8" x14ac:dyDescent="0.3">
      <c r="A624" s="2">
        <v>44025</v>
      </c>
      <c r="B624" s="1">
        <v>10851.85</v>
      </c>
      <c r="C624" s="1">
        <v>10894.05</v>
      </c>
      <c r="D624" s="1">
        <v>10756.05</v>
      </c>
      <c r="E624" s="1">
        <v>10802.7</v>
      </c>
      <c r="F624" s="1">
        <v>554050579</v>
      </c>
      <c r="G624" s="1">
        <v>30606.3</v>
      </c>
      <c r="H624" s="3">
        <f>IF(ISERR(LN(Table2725[[#This Row],[Close]]/E623)),"-",LN(Table2725[[#This Row],[Close]]/E623))</f>
        <v>3.2126866059741998E-3</v>
      </c>
    </row>
    <row r="625" spans="1:8" x14ac:dyDescent="0.3">
      <c r="A625" s="2">
        <v>44026</v>
      </c>
      <c r="B625" s="1">
        <v>10750.85</v>
      </c>
      <c r="C625" s="1">
        <v>10755.65</v>
      </c>
      <c r="D625" s="1">
        <v>10562.9</v>
      </c>
      <c r="E625" s="1">
        <v>10607.35</v>
      </c>
      <c r="F625" s="1">
        <v>532368699</v>
      </c>
      <c r="G625" s="1">
        <v>30902.47</v>
      </c>
      <c r="H625" s="3">
        <f>IF(ISERR(LN(Table2725[[#This Row],[Close]]/E624)),"-",LN(Table2725[[#This Row],[Close]]/E624))</f>
        <v>-1.8248945829038105E-2</v>
      </c>
    </row>
    <row r="626" spans="1:8" x14ac:dyDescent="0.3">
      <c r="A626" s="2">
        <v>44027</v>
      </c>
      <c r="B626" s="1">
        <v>10701</v>
      </c>
      <c r="C626" s="1">
        <v>10827.45</v>
      </c>
      <c r="D626" s="1">
        <v>10577.75</v>
      </c>
      <c r="E626" s="1">
        <v>10618.2</v>
      </c>
      <c r="F626" s="1">
        <v>715901258</v>
      </c>
      <c r="G626" s="1">
        <v>42376.03</v>
      </c>
      <c r="H626" s="3">
        <f>IF(ISERR(LN(Table2725[[#This Row],[Close]]/E625)),"-",LN(Table2725[[#This Row],[Close]]/E625))</f>
        <v>1.0223528667139743E-3</v>
      </c>
    </row>
    <row r="627" spans="1:8" x14ac:dyDescent="0.3">
      <c r="A627" s="2">
        <v>44028</v>
      </c>
      <c r="B627" s="1">
        <v>10706.2</v>
      </c>
      <c r="C627" s="1">
        <v>10755.3</v>
      </c>
      <c r="D627" s="1">
        <v>10595.2</v>
      </c>
      <c r="E627" s="1">
        <v>10739.95</v>
      </c>
      <c r="F627" s="1">
        <v>694402635</v>
      </c>
      <c r="G627" s="1">
        <v>41453.949999999997</v>
      </c>
      <c r="H627" s="3">
        <f>IF(ISERR(LN(Table2725[[#This Row],[Close]]/E626)),"-",LN(Table2725[[#This Row],[Close]]/E626))</f>
        <v>1.1400923653342283E-2</v>
      </c>
    </row>
    <row r="628" spans="1:8" x14ac:dyDescent="0.3">
      <c r="A628" s="2">
        <v>44029</v>
      </c>
      <c r="B628" s="1">
        <v>10752</v>
      </c>
      <c r="C628" s="1">
        <v>10933.45</v>
      </c>
      <c r="D628" s="1">
        <v>10749.65</v>
      </c>
      <c r="E628" s="1">
        <v>10901.7</v>
      </c>
      <c r="F628" s="1">
        <v>676881092</v>
      </c>
      <c r="G628" s="1">
        <v>35592.83</v>
      </c>
      <c r="H628" s="3">
        <f>IF(ISERR(LN(Table2725[[#This Row],[Close]]/E627)),"-",LN(Table2725[[#This Row],[Close]]/E627))</f>
        <v>1.4948306800439333E-2</v>
      </c>
    </row>
    <row r="629" spans="1:8" x14ac:dyDescent="0.3">
      <c r="A629" s="2">
        <v>44032</v>
      </c>
      <c r="B629" s="1">
        <v>10999.45</v>
      </c>
      <c r="C629" s="1">
        <v>11037.9</v>
      </c>
      <c r="D629" s="1">
        <v>10953</v>
      </c>
      <c r="E629" s="1">
        <v>11022.2</v>
      </c>
      <c r="F629" s="1">
        <v>554306867</v>
      </c>
      <c r="G629" s="1">
        <v>32738.639999999999</v>
      </c>
      <c r="H629" s="3">
        <f>IF(ISERR(LN(Table2725[[#This Row],[Close]]/E628)),"-",LN(Table2725[[#This Row],[Close]]/E628))</f>
        <v>1.0992680446704291E-2</v>
      </c>
    </row>
    <row r="630" spans="1:8" x14ac:dyDescent="0.3">
      <c r="A630" s="2">
        <v>44033</v>
      </c>
      <c r="B630" s="1">
        <v>11126.1</v>
      </c>
      <c r="C630" s="1">
        <v>11179.55</v>
      </c>
      <c r="D630" s="1">
        <v>11113.25</v>
      </c>
      <c r="E630" s="1">
        <v>11162.25</v>
      </c>
      <c r="F630" s="1">
        <v>771998838</v>
      </c>
      <c r="G630" s="1">
        <v>42461.89</v>
      </c>
      <c r="H630" s="3">
        <f>IF(ISERR(LN(Table2725[[#This Row],[Close]]/E629)),"-",LN(Table2725[[#This Row],[Close]]/E629))</f>
        <v>1.2626128711697352E-2</v>
      </c>
    </row>
    <row r="631" spans="1:8" x14ac:dyDescent="0.3">
      <c r="A631" s="2">
        <v>44034</v>
      </c>
      <c r="B631" s="1">
        <v>11231.2</v>
      </c>
      <c r="C631" s="1">
        <v>11238.1</v>
      </c>
      <c r="D631" s="1">
        <v>11056.55</v>
      </c>
      <c r="E631" s="1">
        <v>11132.6</v>
      </c>
      <c r="F631" s="1">
        <v>765074288</v>
      </c>
      <c r="G631" s="1">
        <v>41068.720000000001</v>
      </c>
      <c r="H631" s="3">
        <f>IF(ISERR(LN(Table2725[[#This Row],[Close]]/E630)),"-",LN(Table2725[[#This Row],[Close]]/E630))</f>
        <v>-2.6598086535778794E-3</v>
      </c>
    </row>
    <row r="632" spans="1:8" x14ac:dyDescent="0.3">
      <c r="A632" s="2">
        <v>44035</v>
      </c>
      <c r="B632" s="1">
        <v>11135</v>
      </c>
      <c r="C632" s="1">
        <v>11239.8</v>
      </c>
      <c r="D632" s="1">
        <v>11103.15</v>
      </c>
      <c r="E632" s="1">
        <v>11215.45</v>
      </c>
      <c r="F632" s="1">
        <v>621575333</v>
      </c>
      <c r="G632" s="1">
        <v>32744.93</v>
      </c>
      <c r="H632" s="3">
        <f>IF(ISERR(LN(Table2725[[#This Row],[Close]]/E631)),"-",LN(Table2725[[#This Row],[Close]]/E631))</f>
        <v>7.414551118342539E-3</v>
      </c>
    </row>
    <row r="633" spans="1:8" x14ac:dyDescent="0.3">
      <c r="A633" s="2">
        <v>44036</v>
      </c>
      <c r="B633" s="1">
        <v>11149.95</v>
      </c>
      <c r="C633" s="1">
        <v>11225.4</v>
      </c>
      <c r="D633" s="1">
        <v>11090.3</v>
      </c>
      <c r="E633" s="1">
        <v>11194.15</v>
      </c>
      <c r="F633" s="1">
        <v>678935175</v>
      </c>
      <c r="G633" s="1">
        <v>40217.17</v>
      </c>
      <c r="H633" s="3">
        <f>IF(ISERR(LN(Table2725[[#This Row],[Close]]/E632)),"-",LN(Table2725[[#This Row],[Close]]/E632))</f>
        <v>-1.9009715848837335E-3</v>
      </c>
    </row>
    <row r="634" spans="1:8" x14ac:dyDescent="0.3">
      <c r="A634" s="2">
        <v>44039</v>
      </c>
      <c r="B634" s="1">
        <v>11225</v>
      </c>
      <c r="C634" s="1">
        <v>11225</v>
      </c>
      <c r="D634" s="1">
        <v>11087.85</v>
      </c>
      <c r="E634" s="1">
        <v>11131.8</v>
      </c>
      <c r="F634" s="1">
        <v>588148687</v>
      </c>
      <c r="G634" s="1">
        <v>34539.730000000003</v>
      </c>
      <c r="H634" s="3">
        <f>IF(ISERR(LN(Table2725[[#This Row],[Close]]/E633)),"-",LN(Table2725[[#This Row],[Close]]/E633))</f>
        <v>-5.5854431363716118E-3</v>
      </c>
    </row>
    <row r="635" spans="1:8" x14ac:dyDescent="0.3">
      <c r="A635" s="2">
        <v>44040</v>
      </c>
      <c r="B635" s="1">
        <v>11154.1</v>
      </c>
      <c r="C635" s="1">
        <v>11317.75</v>
      </c>
      <c r="D635" s="1">
        <v>11151.4</v>
      </c>
      <c r="E635" s="1">
        <v>11300.55</v>
      </c>
      <c r="F635" s="1">
        <v>683891350</v>
      </c>
      <c r="G635" s="1">
        <v>38677.47</v>
      </c>
      <c r="H635" s="3">
        <f>IF(ISERR(LN(Table2725[[#This Row],[Close]]/E634)),"-",LN(Table2725[[#This Row],[Close]]/E634))</f>
        <v>1.504551982144569E-2</v>
      </c>
    </row>
    <row r="636" spans="1:8" x14ac:dyDescent="0.3">
      <c r="A636" s="2">
        <v>44041</v>
      </c>
      <c r="B636" s="1">
        <v>11276.9</v>
      </c>
      <c r="C636" s="1">
        <v>11341.4</v>
      </c>
      <c r="D636" s="1">
        <v>11149.75</v>
      </c>
      <c r="E636" s="1">
        <v>11202.85</v>
      </c>
      <c r="F636" s="1">
        <v>600726301</v>
      </c>
      <c r="G636" s="1">
        <v>38726.019999999997</v>
      </c>
      <c r="H636" s="3">
        <f>IF(ISERR(LN(Table2725[[#This Row],[Close]]/E635)),"-",LN(Table2725[[#This Row],[Close]]/E635))</f>
        <v>-8.6831868839774111E-3</v>
      </c>
    </row>
    <row r="637" spans="1:8" x14ac:dyDescent="0.3">
      <c r="A637" s="2">
        <v>44042</v>
      </c>
      <c r="B637" s="1">
        <v>11254.3</v>
      </c>
      <c r="C637" s="1">
        <v>11299.95</v>
      </c>
      <c r="D637" s="1">
        <v>11084.95</v>
      </c>
      <c r="E637" s="1">
        <v>11102.15</v>
      </c>
      <c r="F637" s="1">
        <v>677761342</v>
      </c>
      <c r="G637" s="1">
        <v>39150.44</v>
      </c>
      <c r="H637" s="3">
        <f>IF(ISERR(LN(Table2725[[#This Row],[Close]]/E636)),"-",LN(Table2725[[#This Row],[Close]]/E636))</f>
        <v>-9.0294269604375872E-3</v>
      </c>
    </row>
    <row r="638" spans="1:8" x14ac:dyDescent="0.3">
      <c r="A638" s="2">
        <v>44043</v>
      </c>
      <c r="B638" s="1">
        <v>11139.5</v>
      </c>
      <c r="C638" s="1">
        <v>11150.4</v>
      </c>
      <c r="D638" s="1">
        <v>11026.65</v>
      </c>
      <c r="E638" s="1">
        <v>11073.45</v>
      </c>
      <c r="F638" s="1">
        <v>642560311</v>
      </c>
      <c r="G638" s="1">
        <v>36220.089999999997</v>
      </c>
      <c r="H638" s="3">
        <f>IF(ISERR(LN(Table2725[[#This Row],[Close]]/E637)),"-",LN(Table2725[[#This Row],[Close]]/E637))</f>
        <v>-2.5884319724486563E-3</v>
      </c>
    </row>
    <row r="639" spans="1:8" x14ac:dyDescent="0.3">
      <c r="A639" s="2">
        <v>44046</v>
      </c>
      <c r="B639" s="1">
        <v>11057.55</v>
      </c>
      <c r="C639" s="1">
        <v>11058.05</v>
      </c>
      <c r="D639" s="1">
        <v>10882.25</v>
      </c>
      <c r="E639" s="1">
        <v>10891.6</v>
      </c>
      <c r="F639" s="1">
        <v>680929323</v>
      </c>
      <c r="G639" s="1">
        <v>31149.94</v>
      </c>
      <c r="H639" s="3">
        <f>IF(ISERR(LN(Table2725[[#This Row],[Close]]/E638)),"-",LN(Table2725[[#This Row],[Close]]/E638))</f>
        <v>-1.6558501347417372E-2</v>
      </c>
    </row>
    <row r="640" spans="1:8" x14ac:dyDescent="0.3">
      <c r="A640" s="2">
        <v>44047</v>
      </c>
      <c r="B640" s="1">
        <v>10946.65</v>
      </c>
      <c r="C640" s="1">
        <v>11112.25</v>
      </c>
      <c r="D640" s="1">
        <v>10908.1</v>
      </c>
      <c r="E640" s="1">
        <v>11095.25</v>
      </c>
      <c r="F640" s="1">
        <v>625738313</v>
      </c>
      <c r="G640" s="1">
        <v>35357.96</v>
      </c>
      <c r="H640" s="3">
        <f>IF(ISERR(LN(Table2725[[#This Row],[Close]]/E639)),"-",LN(Table2725[[#This Row],[Close]]/E639))</f>
        <v>1.8525238867160679E-2</v>
      </c>
    </row>
    <row r="641" spans="1:8" x14ac:dyDescent="0.3">
      <c r="A641" s="2">
        <v>44048</v>
      </c>
      <c r="B641" s="1">
        <v>11155.75</v>
      </c>
      <c r="C641" s="1">
        <v>11225.65</v>
      </c>
      <c r="D641" s="1">
        <v>11064.05</v>
      </c>
      <c r="E641" s="1">
        <v>11101.65</v>
      </c>
      <c r="F641" s="1">
        <v>667639446</v>
      </c>
      <c r="G641" s="1">
        <v>34894.58</v>
      </c>
      <c r="H641" s="3">
        <f>IF(ISERR(LN(Table2725[[#This Row],[Close]]/E640)),"-",LN(Table2725[[#This Row],[Close]]/E640))</f>
        <v>5.7665711674614829E-4</v>
      </c>
    </row>
    <row r="642" spans="1:8" x14ac:dyDescent="0.3">
      <c r="A642" s="2">
        <v>44049</v>
      </c>
      <c r="B642" s="1">
        <v>11185.7</v>
      </c>
      <c r="C642" s="1">
        <v>11256.8</v>
      </c>
      <c r="D642" s="1">
        <v>11127.3</v>
      </c>
      <c r="E642" s="1">
        <v>11200.15</v>
      </c>
      <c r="F642" s="1">
        <v>600374615</v>
      </c>
      <c r="G642" s="1">
        <v>31501.08</v>
      </c>
      <c r="H642" s="3">
        <f>IF(ISERR(LN(Table2725[[#This Row],[Close]]/E641)),"-",LN(Table2725[[#This Row],[Close]]/E641))</f>
        <v>8.8334251486867181E-3</v>
      </c>
    </row>
    <row r="643" spans="1:8" x14ac:dyDescent="0.3">
      <c r="A643" s="2">
        <v>44050</v>
      </c>
      <c r="B643" s="1">
        <v>11186.65</v>
      </c>
      <c r="C643" s="1">
        <v>11231.9</v>
      </c>
      <c r="D643" s="1">
        <v>11142.05</v>
      </c>
      <c r="E643" s="1">
        <v>11214.05</v>
      </c>
      <c r="F643" s="1">
        <v>452629891</v>
      </c>
      <c r="G643" s="1">
        <v>27054.43</v>
      </c>
      <c r="H643" s="3">
        <f>IF(ISERR(LN(Table2725[[#This Row],[Close]]/E642)),"-",LN(Table2725[[#This Row],[Close]]/E642))</f>
        <v>1.2402853353563766E-3</v>
      </c>
    </row>
    <row r="644" spans="1:8" x14ac:dyDescent="0.3">
      <c r="A644" s="2">
        <v>44053</v>
      </c>
      <c r="B644" s="1">
        <v>11270.25</v>
      </c>
      <c r="C644" s="1">
        <v>11337.3</v>
      </c>
      <c r="D644" s="1">
        <v>11238</v>
      </c>
      <c r="E644" s="1">
        <v>11270.15</v>
      </c>
      <c r="F644" s="1">
        <v>491999534</v>
      </c>
      <c r="G644" s="1">
        <v>29108.25</v>
      </c>
      <c r="H644" s="3">
        <f>IF(ISERR(LN(Table2725[[#This Row],[Close]]/E643)),"-",LN(Table2725[[#This Row],[Close]]/E643))</f>
        <v>4.9901812309422651E-3</v>
      </c>
    </row>
    <row r="645" spans="1:8" x14ac:dyDescent="0.3">
      <c r="A645" s="2">
        <v>44054</v>
      </c>
      <c r="B645" s="1">
        <v>11322.25</v>
      </c>
      <c r="C645" s="1">
        <v>11373.6</v>
      </c>
      <c r="D645" s="1">
        <v>11299.15</v>
      </c>
      <c r="E645" s="1">
        <v>11322.5</v>
      </c>
      <c r="F645" s="1">
        <v>586084846</v>
      </c>
      <c r="G645" s="1">
        <v>30314.89</v>
      </c>
      <c r="H645" s="3">
        <f>IF(ISERR(LN(Table2725[[#This Row],[Close]]/E644)),"-",LN(Table2725[[#This Row],[Close]]/E644))</f>
        <v>4.6342588134252122E-3</v>
      </c>
    </row>
    <row r="646" spans="1:8" x14ac:dyDescent="0.3">
      <c r="A646" s="2">
        <v>44055</v>
      </c>
      <c r="B646" s="1">
        <v>11289</v>
      </c>
      <c r="C646" s="1">
        <v>11322</v>
      </c>
      <c r="D646" s="1">
        <v>11242.65</v>
      </c>
      <c r="E646" s="1">
        <v>11308.4</v>
      </c>
      <c r="F646" s="1">
        <v>609858960</v>
      </c>
      <c r="G646" s="1">
        <v>28088.09</v>
      </c>
      <c r="H646" s="3">
        <f>IF(ISERR(LN(Table2725[[#This Row],[Close]]/E645)),"-",LN(Table2725[[#This Row],[Close]]/E645))</f>
        <v>-1.246084055380327E-3</v>
      </c>
    </row>
    <row r="647" spans="1:8" x14ac:dyDescent="0.3">
      <c r="A647" s="2">
        <v>44056</v>
      </c>
      <c r="B647" s="1">
        <v>11334.85</v>
      </c>
      <c r="C647" s="1">
        <v>11359.3</v>
      </c>
      <c r="D647" s="1">
        <v>11269.95</v>
      </c>
      <c r="E647" s="1">
        <v>11300.45</v>
      </c>
      <c r="F647" s="1">
        <v>562355175</v>
      </c>
      <c r="G647" s="1">
        <v>26500.52</v>
      </c>
      <c r="H647" s="3">
        <f>IF(ISERR(LN(Table2725[[#This Row],[Close]]/E646)),"-",LN(Table2725[[#This Row],[Close]]/E646))</f>
        <v>-7.0326445862201709E-4</v>
      </c>
    </row>
    <row r="648" spans="1:8" x14ac:dyDescent="0.3">
      <c r="A648" s="2">
        <v>44057</v>
      </c>
      <c r="B648" s="1">
        <v>11353.3</v>
      </c>
      <c r="C648" s="1">
        <v>11366.25</v>
      </c>
      <c r="D648" s="1">
        <v>11111.45</v>
      </c>
      <c r="E648" s="1">
        <v>11178.4</v>
      </c>
      <c r="F648" s="1">
        <v>645109756</v>
      </c>
      <c r="G648" s="1">
        <v>31059.23</v>
      </c>
      <c r="H648" s="3">
        <f>IF(ISERR(LN(Table2725[[#This Row],[Close]]/E647)),"-",LN(Table2725[[#This Row],[Close]]/E647))</f>
        <v>-1.0859203150128484E-2</v>
      </c>
    </row>
    <row r="649" spans="1:8" x14ac:dyDescent="0.3">
      <c r="A649" s="2">
        <v>44060</v>
      </c>
      <c r="B649" s="1">
        <v>11248.9</v>
      </c>
      <c r="C649" s="1">
        <v>11267.1</v>
      </c>
      <c r="D649" s="1">
        <v>11144.5</v>
      </c>
      <c r="E649" s="1">
        <v>11247.1</v>
      </c>
      <c r="F649" s="1">
        <v>633963958</v>
      </c>
      <c r="G649" s="1">
        <v>27468.67</v>
      </c>
      <c r="H649" s="3">
        <f>IF(ISERR(LN(Table2725[[#This Row],[Close]]/E648)),"-",LN(Table2725[[#This Row],[Close]]/E648))</f>
        <v>6.126972858148093E-3</v>
      </c>
    </row>
    <row r="650" spans="1:8" x14ac:dyDescent="0.3">
      <c r="A650" s="2">
        <v>44061</v>
      </c>
      <c r="B650" s="1">
        <v>11259.8</v>
      </c>
      <c r="C650" s="1">
        <v>11401.7</v>
      </c>
      <c r="D650" s="1">
        <v>11253.15</v>
      </c>
      <c r="E650" s="1">
        <v>11385.35</v>
      </c>
      <c r="F650" s="1">
        <v>579242492</v>
      </c>
      <c r="G650" s="1">
        <v>27267.51</v>
      </c>
      <c r="H650" s="3">
        <f>IF(ISERR(LN(Table2725[[#This Row],[Close]]/E649)),"-",LN(Table2725[[#This Row],[Close]]/E649))</f>
        <v>1.2217123605577227E-2</v>
      </c>
    </row>
    <row r="651" spans="1:8" x14ac:dyDescent="0.3">
      <c r="A651" s="2">
        <v>44062</v>
      </c>
      <c r="B651" s="1">
        <v>11452.15</v>
      </c>
      <c r="C651" s="1">
        <v>11460.35</v>
      </c>
      <c r="D651" s="1">
        <v>11394.1</v>
      </c>
      <c r="E651" s="1">
        <v>11408.4</v>
      </c>
      <c r="F651" s="1">
        <v>626217997</v>
      </c>
      <c r="G651" s="1">
        <v>27528.12</v>
      </c>
      <c r="H651" s="3">
        <f>IF(ISERR(LN(Table2725[[#This Row],[Close]]/E650)),"-",LN(Table2725[[#This Row],[Close]]/E650))</f>
        <v>2.0224849230216792E-3</v>
      </c>
    </row>
    <row r="652" spans="1:8" x14ac:dyDescent="0.3">
      <c r="A652" s="2">
        <v>44063</v>
      </c>
      <c r="B652" s="1">
        <v>11317.45</v>
      </c>
      <c r="C652" s="1">
        <v>11361.45</v>
      </c>
      <c r="D652" s="1">
        <v>11289.8</v>
      </c>
      <c r="E652" s="1">
        <v>11312.2</v>
      </c>
      <c r="F652" s="1">
        <v>791587770</v>
      </c>
      <c r="G652" s="1">
        <v>27676.18</v>
      </c>
      <c r="H652" s="3">
        <f>IF(ISERR(LN(Table2725[[#This Row],[Close]]/E651)),"-",LN(Table2725[[#This Row],[Close]]/E651))</f>
        <v>-8.4681368334637991E-3</v>
      </c>
    </row>
    <row r="653" spans="1:8" x14ac:dyDescent="0.3">
      <c r="A653" s="2">
        <v>44064</v>
      </c>
      <c r="B653" s="1">
        <v>11409.65</v>
      </c>
      <c r="C653" s="1">
        <v>11418.5</v>
      </c>
      <c r="D653" s="1">
        <v>11362.2</v>
      </c>
      <c r="E653" s="1">
        <v>11371.6</v>
      </c>
      <c r="F653" s="1">
        <v>668719170</v>
      </c>
      <c r="G653" s="1">
        <v>26294.26</v>
      </c>
      <c r="H653" s="3">
        <f>IF(ISERR(LN(Table2725[[#This Row],[Close]]/E652)),"-",LN(Table2725[[#This Row],[Close]]/E652))</f>
        <v>5.2372297208920626E-3</v>
      </c>
    </row>
    <row r="654" spans="1:8" x14ac:dyDescent="0.3">
      <c r="A654" s="2">
        <v>44067</v>
      </c>
      <c r="B654" s="1">
        <v>11412</v>
      </c>
      <c r="C654" s="1">
        <v>11497.25</v>
      </c>
      <c r="D654" s="1">
        <v>11410.65</v>
      </c>
      <c r="E654" s="1">
        <v>11466.45</v>
      </c>
      <c r="F654" s="1">
        <v>532900535</v>
      </c>
      <c r="G654" s="1">
        <v>28920.84</v>
      </c>
      <c r="H654" s="3">
        <f>IF(ISERR(LN(Table2725[[#This Row],[Close]]/E653)),"-",LN(Table2725[[#This Row],[Close]]/E653))</f>
        <v>8.3063611256103259E-3</v>
      </c>
    </row>
    <row r="655" spans="1:8" x14ac:dyDescent="0.3">
      <c r="A655" s="2">
        <v>44068</v>
      </c>
      <c r="B655" s="1">
        <v>11513.1</v>
      </c>
      <c r="C655" s="1">
        <v>11525.9</v>
      </c>
      <c r="D655" s="1">
        <v>11423.35</v>
      </c>
      <c r="E655" s="1">
        <v>11472.25</v>
      </c>
      <c r="F655" s="1">
        <v>638152608</v>
      </c>
      <c r="G655" s="1">
        <v>28742.82</v>
      </c>
      <c r="H655" s="3">
        <f>IF(ISERR(LN(Table2725[[#This Row],[Close]]/E654)),"-",LN(Table2725[[#This Row],[Close]]/E654))</f>
        <v>5.0569562561106503E-4</v>
      </c>
    </row>
    <row r="656" spans="1:8" x14ac:dyDescent="0.3">
      <c r="A656" s="2">
        <v>44069</v>
      </c>
      <c r="B656" s="1">
        <v>11512.85</v>
      </c>
      <c r="C656" s="1">
        <v>11561.75</v>
      </c>
      <c r="D656" s="1">
        <v>11461.85</v>
      </c>
      <c r="E656" s="1">
        <v>11549.6</v>
      </c>
      <c r="F656" s="1">
        <v>743442521</v>
      </c>
      <c r="G656" s="1">
        <v>34852.01</v>
      </c>
      <c r="H656" s="3">
        <f>IF(ISERR(LN(Table2725[[#This Row],[Close]]/E655)),"-",LN(Table2725[[#This Row],[Close]]/E655))</f>
        <v>6.7197285239703015E-3</v>
      </c>
    </row>
    <row r="657" spans="1:8" x14ac:dyDescent="0.3">
      <c r="A657" s="2">
        <v>44070</v>
      </c>
      <c r="B657" s="1">
        <v>11609.3</v>
      </c>
      <c r="C657" s="1">
        <v>11617.35</v>
      </c>
      <c r="D657" s="1">
        <v>11540.6</v>
      </c>
      <c r="E657" s="1">
        <v>11559.25</v>
      </c>
      <c r="F657" s="1">
        <v>719776490</v>
      </c>
      <c r="G657" s="1">
        <v>31580.61</v>
      </c>
      <c r="H657" s="3">
        <f>IF(ISERR(LN(Table2725[[#This Row],[Close]]/E656)),"-",LN(Table2725[[#This Row],[Close]]/E656))</f>
        <v>8.3517791330367671E-4</v>
      </c>
    </row>
    <row r="658" spans="1:8" x14ac:dyDescent="0.3">
      <c r="A658" s="2">
        <v>44071</v>
      </c>
      <c r="B658" s="1">
        <v>11602.95</v>
      </c>
      <c r="C658" s="1">
        <v>11686.05</v>
      </c>
      <c r="D658" s="1">
        <v>11589.4</v>
      </c>
      <c r="E658" s="1">
        <v>11647.6</v>
      </c>
      <c r="F658" s="1">
        <v>806997707</v>
      </c>
      <c r="G658" s="1">
        <v>39349.919999999998</v>
      </c>
      <c r="H658" s="3">
        <f>IF(ISERR(LN(Table2725[[#This Row],[Close]]/E657)),"-",LN(Table2725[[#This Row],[Close]]/E657))</f>
        <v>7.614167958564083E-3</v>
      </c>
    </row>
    <row r="659" spans="1:8" x14ac:dyDescent="0.3">
      <c r="A659" s="2">
        <v>44074</v>
      </c>
      <c r="B659" s="1">
        <v>11777.55</v>
      </c>
      <c r="C659" s="1">
        <v>11794.25</v>
      </c>
      <c r="D659" s="1">
        <v>11325.85</v>
      </c>
      <c r="E659" s="1">
        <v>11387.5</v>
      </c>
      <c r="F659" s="1">
        <v>1371789450</v>
      </c>
      <c r="G659" s="1">
        <v>61668.55</v>
      </c>
      <c r="H659" s="3">
        <f>IF(ISERR(LN(Table2725[[#This Row],[Close]]/E658)),"-",LN(Table2725[[#This Row],[Close]]/E658))</f>
        <v>-2.2583887619258884E-2</v>
      </c>
    </row>
    <row r="660" spans="1:8" x14ac:dyDescent="0.3">
      <c r="A660" s="2">
        <v>44075</v>
      </c>
      <c r="B660" s="1">
        <v>11464.3</v>
      </c>
      <c r="C660" s="1">
        <v>11553.55</v>
      </c>
      <c r="D660" s="1">
        <v>11366.9</v>
      </c>
      <c r="E660" s="1">
        <v>11470.25</v>
      </c>
      <c r="F660" s="1">
        <v>783769555</v>
      </c>
      <c r="G660" s="1">
        <v>36752.54</v>
      </c>
      <c r="H660" s="3">
        <f>IF(ISERR(LN(Table2725[[#This Row],[Close]]/E659)),"-",LN(Table2725[[#This Row],[Close]]/E659))</f>
        <v>7.2404643072113339E-3</v>
      </c>
    </row>
    <row r="661" spans="1:8" x14ac:dyDescent="0.3">
      <c r="A661" s="2">
        <v>44076</v>
      </c>
      <c r="B661" s="1">
        <v>11478.55</v>
      </c>
      <c r="C661" s="1">
        <v>11554.75</v>
      </c>
      <c r="D661" s="1">
        <v>11430.4</v>
      </c>
      <c r="E661" s="1">
        <v>11535</v>
      </c>
      <c r="F661" s="1">
        <v>593494423</v>
      </c>
      <c r="G661" s="1">
        <v>27454.65</v>
      </c>
      <c r="H661" s="3">
        <f>IF(ISERR(LN(Table2725[[#This Row],[Close]]/E660)),"-",LN(Table2725[[#This Row],[Close]]/E660))</f>
        <v>5.6291647324288943E-3</v>
      </c>
    </row>
    <row r="662" spans="1:8" x14ac:dyDescent="0.3">
      <c r="A662" s="2">
        <v>44077</v>
      </c>
      <c r="B662" s="1">
        <v>11566.2</v>
      </c>
      <c r="C662" s="1">
        <v>11584.95</v>
      </c>
      <c r="D662" s="1">
        <v>11507.65</v>
      </c>
      <c r="E662" s="1">
        <v>11527.45</v>
      </c>
      <c r="F662" s="1">
        <v>607115212</v>
      </c>
      <c r="G662" s="1">
        <v>26868.26</v>
      </c>
      <c r="H662" s="3">
        <f>IF(ISERR(LN(Table2725[[#This Row],[Close]]/E661)),"-",LN(Table2725[[#This Row],[Close]]/E661))</f>
        <v>-6.5474399031464003E-4</v>
      </c>
    </row>
    <row r="663" spans="1:8" x14ac:dyDescent="0.3">
      <c r="A663" s="2">
        <v>44078</v>
      </c>
      <c r="B663" s="1">
        <v>11354.4</v>
      </c>
      <c r="C663" s="1">
        <v>11452.05</v>
      </c>
      <c r="D663" s="1">
        <v>11303.65</v>
      </c>
      <c r="E663" s="1">
        <v>11333.85</v>
      </c>
      <c r="F663" s="1">
        <v>681338905</v>
      </c>
      <c r="G663" s="1">
        <v>31746.86</v>
      </c>
      <c r="H663" s="3">
        <f>IF(ISERR(LN(Table2725[[#This Row],[Close]]/E662)),"-",LN(Table2725[[#This Row],[Close]]/E662))</f>
        <v>-1.6937324491168509E-2</v>
      </c>
    </row>
    <row r="664" spans="1:8" x14ac:dyDescent="0.3">
      <c r="A664" s="2">
        <v>44081</v>
      </c>
      <c r="B664" s="1">
        <v>11359.6</v>
      </c>
      <c r="C664" s="1">
        <v>11381.15</v>
      </c>
      <c r="D664" s="1">
        <v>11251.7</v>
      </c>
      <c r="E664" s="1">
        <v>11355.05</v>
      </c>
      <c r="F664" s="1">
        <v>560322964</v>
      </c>
      <c r="G664" s="1">
        <v>25959.82</v>
      </c>
      <c r="H664" s="3">
        <f>IF(ISERR(LN(Table2725[[#This Row],[Close]]/E663)),"-",LN(Table2725[[#This Row],[Close]]/E663))</f>
        <v>1.8687557501366183E-3</v>
      </c>
    </row>
    <row r="665" spans="1:8" x14ac:dyDescent="0.3">
      <c r="A665" s="2">
        <v>44082</v>
      </c>
      <c r="B665" s="1">
        <v>11378.55</v>
      </c>
      <c r="C665" s="1">
        <v>11437.25</v>
      </c>
      <c r="D665" s="1">
        <v>11290.45</v>
      </c>
      <c r="E665" s="1">
        <v>11317.35</v>
      </c>
      <c r="F665" s="1">
        <v>572239350</v>
      </c>
      <c r="G665" s="1">
        <v>27979.7</v>
      </c>
      <c r="H665" s="3">
        <f>IF(ISERR(LN(Table2725[[#This Row],[Close]]/E664)),"-",LN(Table2725[[#This Row],[Close]]/E664))</f>
        <v>-3.3256324646967609E-3</v>
      </c>
    </row>
    <row r="666" spans="1:8" x14ac:dyDescent="0.3">
      <c r="A666" s="2">
        <v>44083</v>
      </c>
      <c r="B666" s="1">
        <v>11218.6</v>
      </c>
      <c r="C666" s="1">
        <v>11298.15</v>
      </c>
      <c r="D666" s="1">
        <v>11185.15</v>
      </c>
      <c r="E666" s="1">
        <v>11278</v>
      </c>
      <c r="F666" s="1">
        <v>728880693</v>
      </c>
      <c r="G666" s="1">
        <v>32660.67</v>
      </c>
      <c r="H666" s="3">
        <f>IF(ISERR(LN(Table2725[[#This Row],[Close]]/E665)),"-",LN(Table2725[[#This Row],[Close]]/E665))</f>
        <v>-3.4830210446831823E-3</v>
      </c>
    </row>
    <row r="667" spans="1:8" x14ac:dyDescent="0.3">
      <c r="A667" s="2">
        <v>44084</v>
      </c>
      <c r="B667" s="1">
        <v>11363.3</v>
      </c>
      <c r="C667" s="1">
        <v>11464.05</v>
      </c>
      <c r="D667" s="1">
        <v>11327.4</v>
      </c>
      <c r="E667" s="1">
        <v>11449.25</v>
      </c>
      <c r="F667" s="1">
        <v>679419973</v>
      </c>
      <c r="G667" s="1">
        <v>39239.1</v>
      </c>
      <c r="H667" s="3">
        <f>IF(ISERR(LN(Table2725[[#This Row],[Close]]/E666)),"-",LN(Table2725[[#This Row],[Close]]/E666))</f>
        <v>1.507030028649042E-2</v>
      </c>
    </row>
    <row r="668" spans="1:8" x14ac:dyDescent="0.3">
      <c r="A668" s="2">
        <v>44085</v>
      </c>
      <c r="B668" s="1">
        <v>11447.8</v>
      </c>
      <c r="C668" s="1">
        <v>11493.5</v>
      </c>
      <c r="D668" s="1">
        <v>11419.9</v>
      </c>
      <c r="E668" s="1">
        <v>11464.45</v>
      </c>
      <c r="F668" s="1">
        <v>554789157</v>
      </c>
      <c r="G668" s="1">
        <v>29614.09</v>
      </c>
      <c r="H668" s="3">
        <f>IF(ISERR(LN(Table2725[[#This Row],[Close]]/E667)),"-",LN(Table2725[[#This Row],[Close]]/E667))</f>
        <v>1.3267173987232086E-3</v>
      </c>
    </row>
    <row r="669" spans="1:8" x14ac:dyDescent="0.3">
      <c r="A669" s="2">
        <v>44088</v>
      </c>
      <c r="B669" s="1">
        <v>11540.15</v>
      </c>
      <c r="C669" s="1">
        <v>11568.9</v>
      </c>
      <c r="D669" s="1">
        <v>11383.55</v>
      </c>
      <c r="E669" s="1">
        <v>11440.05</v>
      </c>
      <c r="F669" s="1">
        <v>642270123</v>
      </c>
      <c r="G669" s="1">
        <v>33996.94</v>
      </c>
      <c r="H669" s="3">
        <f>IF(ISERR(LN(Table2725[[#This Row],[Close]]/E668)),"-",LN(Table2725[[#This Row],[Close]]/E668))</f>
        <v>-2.1305864987327225E-3</v>
      </c>
    </row>
    <row r="670" spans="1:8" x14ac:dyDescent="0.3">
      <c r="A670" s="2">
        <v>44089</v>
      </c>
      <c r="B670" s="1">
        <v>11487.2</v>
      </c>
      <c r="C670" s="1">
        <v>11535.95</v>
      </c>
      <c r="D670" s="1">
        <v>11442.25</v>
      </c>
      <c r="E670" s="1">
        <v>11521.8</v>
      </c>
      <c r="F670" s="1">
        <v>506667239</v>
      </c>
      <c r="G670" s="1">
        <v>28054.51</v>
      </c>
      <c r="H670" s="3">
        <f>IF(ISERR(LN(Table2725[[#This Row],[Close]]/E669)),"-",LN(Table2725[[#This Row],[Close]]/E669))</f>
        <v>7.1205364905140263E-3</v>
      </c>
    </row>
    <row r="671" spans="1:8" x14ac:dyDescent="0.3">
      <c r="A671" s="2">
        <v>44090</v>
      </c>
      <c r="B671" s="1">
        <v>11538.45</v>
      </c>
      <c r="C671" s="1">
        <v>11618.1</v>
      </c>
      <c r="D671" s="1">
        <v>11516.75</v>
      </c>
      <c r="E671" s="1">
        <v>11604.55</v>
      </c>
      <c r="F671" s="1">
        <v>527804775</v>
      </c>
      <c r="G671" s="1">
        <v>27629.71</v>
      </c>
      <c r="H671" s="3">
        <f>IF(ISERR(LN(Table2725[[#This Row],[Close]]/E670)),"-",LN(Table2725[[#This Row],[Close]]/E670))</f>
        <v>7.1563695231040263E-3</v>
      </c>
    </row>
    <row r="672" spans="1:8" x14ac:dyDescent="0.3">
      <c r="A672" s="2">
        <v>44091</v>
      </c>
      <c r="B672" s="1">
        <v>11539.4</v>
      </c>
      <c r="C672" s="1">
        <v>11587.2</v>
      </c>
      <c r="D672" s="1">
        <v>11498.5</v>
      </c>
      <c r="E672" s="1">
        <v>11516.1</v>
      </c>
      <c r="F672" s="1">
        <v>517729494</v>
      </c>
      <c r="G672" s="1">
        <v>29674.95</v>
      </c>
      <c r="H672" s="3">
        <f>IF(ISERR(LN(Table2725[[#This Row],[Close]]/E671)),"-",LN(Table2725[[#This Row],[Close]]/E671))</f>
        <v>-7.651206302177675E-3</v>
      </c>
    </row>
    <row r="673" spans="1:8" x14ac:dyDescent="0.3">
      <c r="A673" s="2">
        <v>44092</v>
      </c>
      <c r="B673" s="1">
        <v>11584.1</v>
      </c>
      <c r="C673" s="1">
        <v>11584.1</v>
      </c>
      <c r="D673" s="1">
        <v>11446.1</v>
      </c>
      <c r="E673" s="1">
        <v>11504.95</v>
      </c>
      <c r="F673" s="1">
        <v>764154094</v>
      </c>
      <c r="G673" s="1">
        <v>48698.68</v>
      </c>
      <c r="H673" s="3">
        <f>IF(ISERR(LN(Table2725[[#This Row],[Close]]/E672)),"-",LN(Table2725[[#This Row],[Close]]/E672))</f>
        <v>-9.6867874157542232E-4</v>
      </c>
    </row>
    <row r="674" spans="1:8" x14ac:dyDescent="0.3">
      <c r="A674" s="2">
        <v>44095</v>
      </c>
      <c r="B674" s="1">
        <v>11503.8</v>
      </c>
      <c r="C674" s="1">
        <v>11535.25</v>
      </c>
      <c r="D674" s="1">
        <v>11218.5</v>
      </c>
      <c r="E674" s="1">
        <v>11250.55</v>
      </c>
      <c r="F674" s="1">
        <v>602851737</v>
      </c>
      <c r="G674" s="1">
        <v>37213.230000000003</v>
      </c>
      <c r="H674" s="3">
        <f>IF(ISERR(LN(Table2725[[#This Row],[Close]]/E673)),"-",LN(Table2725[[#This Row],[Close]]/E673))</f>
        <v>-2.2360361197041149E-2</v>
      </c>
    </row>
    <row r="675" spans="1:8" x14ac:dyDescent="0.3">
      <c r="A675" s="2">
        <v>44096</v>
      </c>
      <c r="B675" s="1">
        <v>11301.75</v>
      </c>
      <c r="C675" s="1">
        <v>11302.2</v>
      </c>
      <c r="D675" s="1">
        <v>11084.65</v>
      </c>
      <c r="E675" s="1">
        <v>11153.65</v>
      </c>
      <c r="F675" s="1">
        <v>672249921</v>
      </c>
      <c r="G675" s="1">
        <v>36296.49</v>
      </c>
      <c r="H675" s="3">
        <f>IF(ISERR(LN(Table2725[[#This Row],[Close]]/E674)),"-",LN(Table2725[[#This Row],[Close]]/E674))</f>
        <v>-8.650217746793273E-3</v>
      </c>
    </row>
    <row r="676" spans="1:8" x14ac:dyDescent="0.3">
      <c r="A676" s="2">
        <v>44097</v>
      </c>
      <c r="B676" s="1">
        <v>11258.75</v>
      </c>
      <c r="C676" s="1">
        <v>11259.55</v>
      </c>
      <c r="D676" s="1">
        <v>11024.4</v>
      </c>
      <c r="E676" s="1">
        <v>11131.85</v>
      </c>
      <c r="F676" s="1">
        <v>714925847</v>
      </c>
      <c r="G676" s="1">
        <v>35542.980000000003</v>
      </c>
      <c r="H676" s="3">
        <f>IF(ISERR(LN(Table2725[[#This Row],[Close]]/E675)),"-",LN(Table2725[[#This Row],[Close]]/E675))</f>
        <v>-1.9564296922665279E-3</v>
      </c>
    </row>
    <row r="677" spans="1:8" x14ac:dyDescent="0.3">
      <c r="A677" s="2">
        <v>44098</v>
      </c>
      <c r="B677" s="1">
        <v>11011</v>
      </c>
      <c r="C677" s="1">
        <v>11015.3</v>
      </c>
      <c r="D677" s="1">
        <v>10790.2</v>
      </c>
      <c r="E677" s="1">
        <v>10805.55</v>
      </c>
      <c r="F677" s="1">
        <v>706139506</v>
      </c>
      <c r="G677" s="1">
        <v>33623.71</v>
      </c>
      <c r="H677" s="3">
        <f>IF(ISERR(LN(Table2725[[#This Row],[Close]]/E676)),"-",LN(Table2725[[#This Row],[Close]]/E676))</f>
        <v>-2.9750477881848796E-2</v>
      </c>
    </row>
    <row r="678" spans="1:8" x14ac:dyDescent="0.3">
      <c r="A678" s="2">
        <v>44099</v>
      </c>
      <c r="B678" s="1">
        <v>10910.4</v>
      </c>
      <c r="C678" s="1">
        <v>11072.6</v>
      </c>
      <c r="D678" s="1">
        <v>10854.85</v>
      </c>
      <c r="E678" s="1">
        <v>11050.25</v>
      </c>
      <c r="F678" s="1">
        <v>559597322</v>
      </c>
      <c r="G678" s="1">
        <v>31122.18</v>
      </c>
      <c r="H678" s="3">
        <f>IF(ISERR(LN(Table2725[[#This Row],[Close]]/E677)),"-",LN(Table2725[[#This Row],[Close]]/E677))</f>
        <v>2.2393161118835776E-2</v>
      </c>
    </row>
    <row r="679" spans="1:8" x14ac:dyDescent="0.3">
      <c r="A679" s="2">
        <v>44102</v>
      </c>
      <c r="B679" s="1">
        <v>11140.85</v>
      </c>
      <c r="C679" s="1">
        <v>11239.35</v>
      </c>
      <c r="D679" s="1">
        <v>11099.85</v>
      </c>
      <c r="E679" s="1">
        <v>11227.55</v>
      </c>
      <c r="F679" s="1">
        <v>472777324</v>
      </c>
      <c r="G679" s="1">
        <v>24361.17</v>
      </c>
      <c r="H679" s="3">
        <f>IF(ISERR(LN(Table2725[[#This Row],[Close]]/E678)),"-",LN(Table2725[[#This Row],[Close]]/E678))</f>
        <v>1.5917527178764334E-2</v>
      </c>
    </row>
    <row r="680" spans="1:8" x14ac:dyDescent="0.3">
      <c r="A680" s="2">
        <v>44103</v>
      </c>
      <c r="B680" s="1">
        <v>11288.6</v>
      </c>
      <c r="C680" s="1">
        <v>11305.4</v>
      </c>
      <c r="D680" s="1">
        <v>11181</v>
      </c>
      <c r="E680" s="1">
        <v>11222.4</v>
      </c>
      <c r="F680" s="1">
        <v>498295735</v>
      </c>
      <c r="G680" s="1">
        <v>26875.14</v>
      </c>
      <c r="H680" s="3">
        <f>IF(ISERR(LN(Table2725[[#This Row],[Close]]/E679)),"-",LN(Table2725[[#This Row],[Close]]/E679))</f>
        <v>-4.5879835726466887E-4</v>
      </c>
    </row>
    <row r="681" spans="1:8" x14ac:dyDescent="0.3">
      <c r="A681" s="2">
        <v>44104</v>
      </c>
      <c r="B681" s="1">
        <v>11244.45</v>
      </c>
      <c r="C681" s="1">
        <v>11295.4</v>
      </c>
      <c r="D681" s="1">
        <v>11184.55</v>
      </c>
      <c r="E681" s="1">
        <v>11247.55</v>
      </c>
      <c r="F681" s="1">
        <v>499343849</v>
      </c>
      <c r="G681" s="1">
        <v>28134.77</v>
      </c>
      <c r="H681" s="3">
        <f>IF(ISERR(LN(Table2725[[#This Row],[Close]]/E680)),"-",LN(Table2725[[#This Row],[Close]]/E680))</f>
        <v>2.238546191905813E-3</v>
      </c>
    </row>
  </sheetData>
  <pageMargins left="0.7" right="0.7" top="0.75" bottom="0.75" header="0.3" footer="0.3"/>
  <drawing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95F35-A8C0-45B0-8C99-2B90F1FDA330}">
  <dimension ref="A1:N681"/>
  <sheetViews>
    <sheetView showGridLines="0" workbookViewId="0"/>
  </sheetViews>
  <sheetFormatPr defaultRowHeight="14.4" x14ac:dyDescent="0.3"/>
  <cols>
    <col min="1" max="1" width="9.21875" style="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9.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39</v>
      </c>
      <c r="B2" s="1" t="s">
        <v>14</v>
      </c>
      <c r="C2" s="2">
        <v>43101</v>
      </c>
      <c r="D2" s="1">
        <v>322.5</v>
      </c>
      <c r="E2" s="1">
        <v>322.5</v>
      </c>
      <c r="F2" s="1">
        <v>323.95</v>
      </c>
      <c r="G2" s="1">
        <v>319</v>
      </c>
      <c r="H2" s="1">
        <v>321.95</v>
      </c>
      <c r="I2" s="1">
        <v>320.7</v>
      </c>
      <c r="J2" s="1">
        <v>321</v>
      </c>
      <c r="K2" s="1">
        <v>346559</v>
      </c>
      <c r="L2" s="1">
        <v>111244142.3</v>
      </c>
      <c r="M2" s="1">
        <v>5504</v>
      </c>
      <c r="N2" s="3" t="str">
        <f>IF(ISERR(LN(Table1826[[#This Row],[Close Price]]/I1)),"-",LN(Table1826[[#This Row],[Close Price]]/I1))</f>
        <v>-</v>
      </c>
    </row>
    <row r="3" spans="1:14" x14ac:dyDescent="0.3">
      <c r="A3" s="1" t="s">
        <v>39</v>
      </c>
      <c r="B3" s="1" t="s">
        <v>14</v>
      </c>
      <c r="C3" s="2">
        <v>43102</v>
      </c>
      <c r="D3" s="1">
        <v>320.7</v>
      </c>
      <c r="E3" s="1">
        <v>321.10000000000002</v>
      </c>
      <c r="F3" s="1">
        <v>326.89999999999998</v>
      </c>
      <c r="G3" s="1">
        <v>317.75</v>
      </c>
      <c r="H3" s="1">
        <v>325.7</v>
      </c>
      <c r="I3" s="1">
        <v>325.7</v>
      </c>
      <c r="J3" s="1">
        <v>322.54000000000002</v>
      </c>
      <c r="K3" s="1">
        <v>880910</v>
      </c>
      <c r="L3" s="1">
        <v>284128832.14999998</v>
      </c>
      <c r="M3" s="1">
        <v>23075</v>
      </c>
      <c r="N3" s="3">
        <f>IF(ISERR(LN(Table1826[[#This Row],[Close Price]]/I2)),"-",LN(Table1826[[#This Row],[Close Price]]/I2))</f>
        <v>1.5470605583078521E-2</v>
      </c>
    </row>
    <row r="4" spans="1:14" x14ac:dyDescent="0.3">
      <c r="A4" s="1" t="s">
        <v>39</v>
      </c>
      <c r="B4" s="1" t="s">
        <v>14</v>
      </c>
      <c r="C4" s="2">
        <v>43103</v>
      </c>
      <c r="D4" s="1">
        <v>325.7</v>
      </c>
      <c r="E4" s="1">
        <v>327</v>
      </c>
      <c r="F4" s="1">
        <v>327.95</v>
      </c>
      <c r="G4" s="1">
        <v>319.75</v>
      </c>
      <c r="H4" s="1">
        <v>320.45</v>
      </c>
      <c r="I4" s="1">
        <v>320.85000000000002</v>
      </c>
      <c r="J4" s="1">
        <v>323.37</v>
      </c>
      <c r="K4" s="1">
        <v>1160639</v>
      </c>
      <c r="L4" s="1">
        <v>375314698.5</v>
      </c>
      <c r="M4" s="1">
        <v>20084</v>
      </c>
      <c r="N4" s="3">
        <f>IF(ISERR(LN(Table1826[[#This Row],[Close Price]]/I3)),"-",LN(Table1826[[#This Row],[Close Price]]/I3))</f>
        <v>-1.500298808566332E-2</v>
      </c>
    </row>
    <row r="5" spans="1:14" x14ac:dyDescent="0.3">
      <c r="A5" s="1" t="s">
        <v>39</v>
      </c>
      <c r="B5" s="1" t="s">
        <v>14</v>
      </c>
      <c r="C5" s="2">
        <v>43104</v>
      </c>
      <c r="D5" s="1">
        <v>320.85000000000002</v>
      </c>
      <c r="E5" s="1">
        <v>320.2</v>
      </c>
      <c r="F5" s="1">
        <v>324</v>
      </c>
      <c r="G5" s="1">
        <v>320.2</v>
      </c>
      <c r="H5" s="1">
        <v>322</v>
      </c>
      <c r="I5" s="1">
        <v>323.35000000000002</v>
      </c>
      <c r="J5" s="1">
        <v>322.45</v>
      </c>
      <c r="K5" s="1">
        <v>1060147</v>
      </c>
      <c r="L5" s="1">
        <v>341841144.80000001</v>
      </c>
      <c r="M5" s="1">
        <v>13692</v>
      </c>
      <c r="N5" s="3">
        <f>IF(ISERR(LN(Table1826[[#This Row],[Close Price]]/I4)),"-",LN(Table1826[[#This Row],[Close Price]]/I4))</f>
        <v>7.7616036960774723E-3</v>
      </c>
    </row>
    <row r="6" spans="1:14" x14ac:dyDescent="0.3">
      <c r="A6" s="1" t="s">
        <v>39</v>
      </c>
      <c r="B6" s="1" t="s">
        <v>14</v>
      </c>
      <c r="C6" s="2">
        <v>43105</v>
      </c>
      <c r="D6" s="1">
        <v>323.35000000000002</v>
      </c>
      <c r="E6" s="1">
        <v>322.10000000000002</v>
      </c>
      <c r="F6" s="1">
        <v>328</v>
      </c>
      <c r="G6" s="1">
        <v>319.64999999999998</v>
      </c>
      <c r="H6" s="1">
        <v>327</v>
      </c>
      <c r="I6" s="1">
        <v>326.95</v>
      </c>
      <c r="J6" s="1">
        <v>322.83999999999997</v>
      </c>
      <c r="K6" s="1">
        <v>1392301</v>
      </c>
      <c r="L6" s="1">
        <v>449487508.14999998</v>
      </c>
      <c r="M6" s="1">
        <v>19779</v>
      </c>
      <c r="N6" s="3">
        <f>IF(ISERR(LN(Table1826[[#This Row],[Close Price]]/I5)),"-",LN(Table1826[[#This Row],[Close Price]]/I5))</f>
        <v>1.1071926114682992E-2</v>
      </c>
    </row>
    <row r="7" spans="1:14" x14ac:dyDescent="0.3">
      <c r="A7" s="1" t="s">
        <v>39</v>
      </c>
      <c r="B7" s="1" t="s">
        <v>14</v>
      </c>
      <c r="C7" s="2">
        <v>43108</v>
      </c>
      <c r="D7" s="1">
        <v>326.95</v>
      </c>
      <c r="E7" s="1">
        <v>328</v>
      </c>
      <c r="F7" s="1">
        <v>328</v>
      </c>
      <c r="G7" s="1">
        <v>322.14999999999998</v>
      </c>
      <c r="H7" s="1">
        <v>323</v>
      </c>
      <c r="I7" s="1">
        <v>323.14999999999998</v>
      </c>
      <c r="J7" s="1">
        <v>324.88</v>
      </c>
      <c r="K7" s="1">
        <v>1294585</v>
      </c>
      <c r="L7" s="1">
        <v>420581497.75</v>
      </c>
      <c r="M7" s="1">
        <v>22790</v>
      </c>
      <c r="N7" s="3">
        <f>IF(ISERR(LN(Table1826[[#This Row],[Close Price]]/I6)),"-",LN(Table1826[[#This Row],[Close Price]]/I6))</f>
        <v>-1.1690642298380507E-2</v>
      </c>
    </row>
    <row r="8" spans="1:14" x14ac:dyDescent="0.3">
      <c r="A8" s="1" t="s">
        <v>39</v>
      </c>
      <c r="B8" s="1" t="s">
        <v>14</v>
      </c>
      <c r="C8" s="2">
        <v>43109</v>
      </c>
      <c r="D8" s="1">
        <v>323.14999999999998</v>
      </c>
      <c r="E8" s="1">
        <v>323.7</v>
      </c>
      <c r="F8" s="1">
        <v>325.64999999999998</v>
      </c>
      <c r="G8" s="1">
        <v>320.8</v>
      </c>
      <c r="H8" s="1">
        <v>324.8</v>
      </c>
      <c r="I8" s="1">
        <v>323.85000000000002</v>
      </c>
      <c r="J8" s="1">
        <v>322.69</v>
      </c>
      <c r="K8" s="1">
        <v>503640</v>
      </c>
      <c r="L8" s="1">
        <v>162518477.75</v>
      </c>
      <c r="M8" s="1">
        <v>9619</v>
      </c>
      <c r="N8" s="3">
        <f>IF(ISERR(LN(Table1826[[#This Row],[Close Price]]/I7)),"-",LN(Table1826[[#This Row],[Close Price]]/I7))</f>
        <v>2.1638339200218035E-3</v>
      </c>
    </row>
    <row r="9" spans="1:14" x14ac:dyDescent="0.3">
      <c r="A9" s="1" t="s">
        <v>39</v>
      </c>
      <c r="B9" s="1" t="s">
        <v>14</v>
      </c>
      <c r="C9" s="2">
        <v>43110</v>
      </c>
      <c r="D9" s="1">
        <v>323.85000000000002</v>
      </c>
      <c r="E9" s="1">
        <v>324</v>
      </c>
      <c r="F9" s="1">
        <v>326.3</v>
      </c>
      <c r="G9" s="1">
        <v>319.25</v>
      </c>
      <c r="H9" s="1">
        <v>320.60000000000002</v>
      </c>
      <c r="I9" s="1">
        <v>321.64999999999998</v>
      </c>
      <c r="J9" s="1">
        <v>322.95</v>
      </c>
      <c r="K9" s="1">
        <v>694363</v>
      </c>
      <c r="L9" s="1">
        <v>224244857.34999999</v>
      </c>
      <c r="M9" s="1">
        <v>11528</v>
      </c>
      <c r="N9" s="3">
        <f>IF(ISERR(LN(Table1826[[#This Row],[Close Price]]/I8)),"-",LN(Table1826[[#This Row],[Close Price]]/I8))</f>
        <v>-6.8164477719168575E-3</v>
      </c>
    </row>
    <row r="10" spans="1:14" x14ac:dyDescent="0.3">
      <c r="A10" s="1" t="s">
        <v>39</v>
      </c>
      <c r="B10" s="1" t="s">
        <v>14</v>
      </c>
      <c r="C10" s="2">
        <v>43111</v>
      </c>
      <c r="D10" s="1">
        <v>321.64999999999998</v>
      </c>
      <c r="E10" s="1">
        <v>320</v>
      </c>
      <c r="F10" s="1">
        <v>321.14999999999998</v>
      </c>
      <c r="G10" s="1">
        <v>314.10000000000002</v>
      </c>
      <c r="H10" s="1">
        <v>316</v>
      </c>
      <c r="I10" s="1">
        <v>316.3</v>
      </c>
      <c r="J10" s="1">
        <v>316.72000000000003</v>
      </c>
      <c r="K10" s="1">
        <v>1244144</v>
      </c>
      <c r="L10" s="1">
        <v>394041820.69999999</v>
      </c>
      <c r="M10" s="1">
        <v>22236</v>
      </c>
      <c r="N10" s="3">
        <f>IF(ISERR(LN(Table1826[[#This Row],[Close Price]]/I9)),"-",LN(Table1826[[#This Row],[Close Price]]/I9))</f>
        <v>-1.6772867545406057E-2</v>
      </c>
    </row>
    <row r="11" spans="1:14" x14ac:dyDescent="0.3">
      <c r="A11" s="1" t="s">
        <v>39</v>
      </c>
      <c r="B11" s="1" t="s">
        <v>14</v>
      </c>
      <c r="C11" s="2">
        <v>43112</v>
      </c>
      <c r="D11" s="1">
        <v>316.3</v>
      </c>
      <c r="E11" s="1">
        <v>317.75</v>
      </c>
      <c r="F11" s="1">
        <v>318.5</v>
      </c>
      <c r="G11" s="1">
        <v>309.55</v>
      </c>
      <c r="H11" s="1">
        <v>312.85000000000002</v>
      </c>
      <c r="I11" s="1">
        <v>312.7</v>
      </c>
      <c r="J11" s="1">
        <v>313.2</v>
      </c>
      <c r="K11" s="1">
        <v>1619595</v>
      </c>
      <c r="L11" s="1">
        <v>507262942.25</v>
      </c>
      <c r="M11" s="1">
        <v>21704</v>
      </c>
      <c r="N11" s="3">
        <f>IF(ISERR(LN(Table1826[[#This Row],[Close Price]]/I10)),"-",LN(Table1826[[#This Row],[Close Price]]/I10))</f>
        <v>-1.1446865847807639E-2</v>
      </c>
    </row>
    <row r="12" spans="1:14" x14ac:dyDescent="0.3">
      <c r="A12" s="1" t="s">
        <v>39</v>
      </c>
      <c r="B12" s="1" t="s">
        <v>14</v>
      </c>
      <c r="C12" s="2">
        <v>43115</v>
      </c>
      <c r="D12" s="1">
        <v>312.7</v>
      </c>
      <c r="E12" s="1">
        <v>313.14999999999998</v>
      </c>
      <c r="F12" s="1">
        <v>315.75</v>
      </c>
      <c r="G12" s="1">
        <v>310.25</v>
      </c>
      <c r="H12" s="1">
        <v>311.3</v>
      </c>
      <c r="I12" s="1">
        <v>311.39999999999998</v>
      </c>
      <c r="J12" s="1">
        <v>312.88</v>
      </c>
      <c r="K12" s="1">
        <v>612750</v>
      </c>
      <c r="L12" s="1">
        <v>191718275.90000001</v>
      </c>
      <c r="M12" s="1">
        <v>8779</v>
      </c>
      <c r="N12" s="3">
        <f>IF(ISERR(LN(Table1826[[#This Row],[Close Price]]/I11)),"-",LN(Table1826[[#This Row],[Close Price]]/I11))</f>
        <v>-4.1660050638976974E-3</v>
      </c>
    </row>
    <row r="13" spans="1:14" x14ac:dyDescent="0.3">
      <c r="A13" s="1" t="s">
        <v>39</v>
      </c>
      <c r="B13" s="1" t="s">
        <v>14</v>
      </c>
      <c r="C13" s="2">
        <v>43116</v>
      </c>
      <c r="D13" s="1">
        <v>311.39999999999998</v>
      </c>
      <c r="E13" s="1">
        <v>312.39999999999998</v>
      </c>
      <c r="F13" s="1">
        <v>315.3</v>
      </c>
      <c r="G13" s="1">
        <v>311.5</v>
      </c>
      <c r="H13" s="1">
        <v>313.39999999999998</v>
      </c>
      <c r="I13" s="1">
        <v>313.64999999999998</v>
      </c>
      <c r="J13" s="1">
        <v>313.55</v>
      </c>
      <c r="K13" s="1">
        <v>608077</v>
      </c>
      <c r="L13" s="1">
        <v>190664469.30000001</v>
      </c>
      <c r="M13" s="1">
        <v>12733</v>
      </c>
      <c r="N13" s="3">
        <f>IF(ISERR(LN(Table1826[[#This Row],[Close Price]]/I12)),"-",LN(Table1826[[#This Row],[Close Price]]/I12))</f>
        <v>7.1994551428543286E-3</v>
      </c>
    </row>
    <row r="14" spans="1:14" x14ac:dyDescent="0.3">
      <c r="A14" s="1" t="s">
        <v>39</v>
      </c>
      <c r="B14" s="1" t="s">
        <v>14</v>
      </c>
      <c r="C14" s="2">
        <v>43117</v>
      </c>
      <c r="D14" s="1">
        <v>313.64999999999998</v>
      </c>
      <c r="E14" s="1">
        <v>313.45</v>
      </c>
      <c r="F14" s="1">
        <v>314.25</v>
      </c>
      <c r="G14" s="1">
        <v>305.39999999999998</v>
      </c>
      <c r="H14" s="1">
        <v>311.25</v>
      </c>
      <c r="I14" s="1">
        <v>310.75</v>
      </c>
      <c r="J14" s="1">
        <v>308.25</v>
      </c>
      <c r="K14" s="1">
        <v>1510355</v>
      </c>
      <c r="L14" s="1">
        <v>465563825.30000001</v>
      </c>
      <c r="M14" s="1">
        <v>44632</v>
      </c>
      <c r="N14" s="3">
        <f>IF(ISERR(LN(Table1826[[#This Row],[Close Price]]/I13)),"-",LN(Table1826[[#This Row],[Close Price]]/I13))</f>
        <v>-9.2889841519316584E-3</v>
      </c>
    </row>
    <row r="15" spans="1:14" x14ac:dyDescent="0.3">
      <c r="A15" s="1" t="s">
        <v>39</v>
      </c>
      <c r="B15" s="1" t="s">
        <v>14</v>
      </c>
      <c r="C15" s="2">
        <v>43118</v>
      </c>
      <c r="D15" s="1">
        <v>310.75</v>
      </c>
      <c r="E15" s="1">
        <v>315.60000000000002</v>
      </c>
      <c r="F15" s="1">
        <v>316.5</v>
      </c>
      <c r="G15" s="1">
        <v>307.55</v>
      </c>
      <c r="H15" s="1">
        <v>311</v>
      </c>
      <c r="I15" s="1">
        <v>311</v>
      </c>
      <c r="J15" s="1">
        <v>311.35000000000002</v>
      </c>
      <c r="K15" s="1">
        <v>953935</v>
      </c>
      <c r="L15" s="1">
        <v>297004003.19999999</v>
      </c>
      <c r="M15" s="1">
        <v>34067</v>
      </c>
      <c r="N15" s="3">
        <f>IF(ISERR(LN(Table1826[[#This Row],[Close Price]]/I14)),"-",LN(Table1826[[#This Row],[Close Price]]/I14))</f>
        <v>8.0418178841364161E-4</v>
      </c>
    </row>
    <row r="16" spans="1:14" x14ac:dyDescent="0.3">
      <c r="A16" s="1" t="s">
        <v>39</v>
      </c>
      <c r="B16" s="1" t="s">
        <v>14</v>
      </c>
      <c r="C16" s="2">
        <v>43119</v>
      </c>
      <c r="D16" s="1">
        <v>311</v>
      </c>
      <c r="E16" s="1">
        <v>314</v>
      </c>
      <c r="F16" s="1">
        <v>315.5</v>
      </c>
      <c r="G16" s="1">
        <v>310.2</v>
      </c>
      <c r="H16" s="1">
        <v>314.2</v>
      </c>
      <c r="I16" s="1">
        <v>314.10000000000002</v>
      </c>
      <c r="J16" s="1">
        <v>312.77</v>
      </c>
      <c r="K16" s="1">
        <v>488384</v>
      </c>
      <c r="L16" s="1">
        <v>152752274.55000001</v>
      </c>
      <c r="M16" s="1">
        <v>14567</v>
      </c>
      <c r="N16" s="3">
        <f>IF(ISERR(LN(Table1826[[#This Row],[Close Price]]/I15)),"-",LN(Table1826[[#This Row],[Close Price]]/I15))</f>
        <v>9.918494365366827E-3</v>
      </c>
    </row>
    <row r="17" spans="1:14" x14ac:dyDescent="0.3">
      <c r="A17" s="1" t="s">
        <v>39</v>
      </c>
      <c r="B17" s="1" t="s">
        <v>14</v>
      </c>
      <c r="C17" s="2">
        <v>43122</v>
      </c>
      <c r="D17" s="1">
        <v>314.10000000000002</v>
      </c>
      <c r="E17" s="1">
        <v>314.10000000000002</v>
      </c>
      <c r="F17" s="1">
        <v>318.39999999999998</v>
      </c>
      <c r="G17" s="1">
        <v>312.5</v>
      </c>
      <c r="H17" s="1">
        <v>316.5</v>
      </c>
      <c r="I17" s="1">
        <v>316.35000000000002</v>
      </c>
      <c r="J17" s="1">
        <v>314.77</v>
      </c>
      <c r="K17" s="1">
        <v>468259</v>
      </c>
      <c r="L17" s="1">
        <v>147394724</v>
      </c>
      <c r="M17" s="1">
        <v>15663</v>
      </c>
      <c r="N17" s="3">
        <f>IF(ISERR(LN(Table1826[[#This Row],[Close Price]]/I16)),"-",LN(Table1826[[#This Row],[Close Price]]/I16))</f>
        <v>7.1377890482925274E-3</v>
      </c>
    </row>
    <row r="18" spans="1:14" x14ac:dyDescent="0.3">
      <c r="A18" s="1" t="s">
        <v>39</v>
      </c>
      <c r="B18" s="1" t="s">
        <v>14</v>
      </c>
      <c r="C18" s="2">
        <v>43123</v>
      </c>
      <c r="D18" s="1">
        <v>316.35000000000002</v>
      </c>
      <c r="E18" s="1">
        <v>318.10000000000002</v>
      </c>
      <c r="F18" s="1">
        <v>319.64999999999998</v>
      </c>
      <c r="G18" s="1">
        <v>312.64999999999998</v>
      </c>
      <c r="H18" s="1">
        <v>313</v>
      </c>
      <c r="I18" s="1">
        <v>313.85000000000002</v>
      </c>
      <c r="J18" s="1">
        <v>314.73</v>
      </c>
      <c r="K18" s="1">
        <v>599429</v>
      </c>
      <c r="L18" s="1">
        <v>188659505.75</v>
      </c>
      <c r="M18" s="1">
        <v>10975</v>
      </c>
      <c r="N18" s="3">
        <f>IF(ISERR(LN(Table1826[[#This Row],[Close Price]]/I17)),"-",LN(Table1826[[#This Row],[Close Price]]/I17))</f>
        <v>-7.9340308293525796E-3</v>
      </c>
    </row>
    <row r="19" spans="1:14" x14ac:dyDescent="0.3">
      <c r="A19" s="1" t="s">
        <v>39</v>
      </c>
      <c r="B19" s="1" t="s">
        <v>14</v>
      </c>
      <c r="C19" s="2">
        <v>43124</v>
      </c>
      <c r="D19" s="1">
        <v>313.85000000000002</v>
      </c>
      <c r="E19" s="1">
        <v>312.75</v>
      </c>
      <c r="F19" s="1">
        <v>315.39999999999998</v>
      </c>
      <c r="G19" s="1">
        <v>311</v>
      </c>
      <c r="H19" s="1">
        <v>312</v>
      </c>
      <c r="I19" s="1">
        <v>312.64999999999998</v>
      </c>
      <c r="J19" s="1">
        <v>313.27</v>
      </c>
      <c r="K19" s="1">
        <v>532453</v>
      </c>
      <c r="L19" s="1">
        <v>166803301.65000001</v>
      </c>
      <c r="M19" s="1">
        <v>14328</v>
      </c>
      <c r="N19" s="3">
        <f>IF(ISERR(LN(Table1826[[#This Row],[Close Price]]/I18)),"-",LN(Table1826[[#This Row],[Close Price]]/I18))</f>
        <v>-3.8308107502339952E-3</v>
      </c>
    </row>
    <row r="20" spans="1:14" x14ac:dyDescent="0.3">
      <c r="A20" s="1" t="s">
        <v>39</v>
      </c>
      <c r="B20" s="1" t="s">
        <v>14</v>
      </c>
      <c r="C20" s="2">
        <v>43125</v>
      </c>
      <c r="D20" s="1">
        <v>312.64999999999998</v>
      </c>
      <c r="E20" s="1">
        <v>312.64999999999998</v>
      </c>
      <c r="F20" s="1">
        <v>312.89999999999998</v>
      </c>
      <c r="G20" s="1">
        <v>304.39999999999998</v>
      </c>
      <c r="H20" s="1">
        <v>308.95</v>
      </c>
      <c r="I20" s="1">
        <v>307.45</v>
      </c>
      <c r="J20" s="1">
        <v>308.31</v>
      </c>
      <c r="K20" s="1">
        <v>1701755</v>
      </c>
      <c r="L20" s="1">
        <v>524662305.35000002</v>
      </c>
      <c r="M20" s="1">
        <v>18199</v>
      </c>
      <c r="N20" s="3">
        <f>IF(ISERR(LN(Table1826[[#This Row],[Close Price]]/I19)),"-",LN(Table1826[[#This Row],[Close Price]]/I19))</f>
        <v>-1.6771881613828213E-2</v>
      </c>
    </row>
    <row r="21" spans="1:14" x14ac:dyDescent="0.3">
      <c r="A21" s="1" t="s">
        <v>39</v>
      </c>
      <c r="B21" s="1" t="s">
        <v>14</v>
      </c>
      <c r="C21" s="2">
        <v>43129</v>
      </c>
      <c r="D21" s="1">
        <v>307.45</v>
      </c>
      <c r="E21" s="1">
        <v>308.25</v>
      </c>
      <c r="F21" s="1">
        <v>312</v>
      </c>
      <c r="G21" s="1">
        <v>306.10000000000002</v>
      </c>
      <c r="H21" s="1">
        <v>311</v>
      </c>
      <c r="I21" s="1">
        <v>310.7</v>
      </c>
      <c r="J21" s="1">
        <v>309.69</v>
      </c>
      <c r="K21" s="1">
        <v>781405</v>
      </c>
      <c r="L21" s="1">
        <v>241989943.55000001</v>
      </c>
      <c r="M21" s="1">
        <v>16739</v>
      </c>
      <c r="N21" s="3">
        <f>IF(ISERR(LN(Table1826[[#This Row],[Close Price]]/I20)),"-",LN(Table1826[[#This Row],[Close Price]]/I20))</f>
        <v>1.0515343999522907E-2</v>
      </c>
    </row>
    <row r="22" spans="1:14" x14ac:dyDescent="0.3">
      <c r="A22" s="1" t="s">
        <v>39</v>
      </c>
      <c r="B22" s="1" t="s">
        <v>14</v>
      </c>
      <c r="C22" s="2">
        <v>43130</v>
      </c>
      <c r="D22" s="1">
        <v>310.7</v>
      </c>
      <c r="E22" s="1">
        <v>310.7</v>
      </c>
      <c r="F22" s="1">
        <v>316.8</v>
      </c>
      <c r="G22" s="1">
        <v>308.5</v>
      </c>
      <c r="H22" s="1">
        <v>314.05</v>
      </c>
      <c r="I22" s="1">
        <v>315.45</v>
      </c>
      <c r="J22" s="1">
        <v>314.23</v>
      </c>
      <c r="K22" s="1">
        <v>1182868</v>
      </c>
      <c r="L22" s="1">
        <v>371693239.60000002</v>
      </c>
      <c r="M22" s="1">
        <v>34460</v>
      </c>
      <c r="N22" s="3">
        <f>IF(ISERR(LN(Table1826[[#This Row],[Close Price]]/I21)),"-",LN(Table1826[[#This Row],[Close Price]]/I21))</f>
        <v>1.5172374417816685E-2</v>
      </c>
    </row>
    <row r="23" spans="1:14" x14ac:dyDescent="0.3">
      <c r="A23" s="1" t="s">
        <v>39</v>
      </c>
      <c r="B23" s="1" t="s">
        <v>14</v>
      </c>
      <c r="C23" s="2">
        <v>43131</v>
      </c>
      <c r="D23" s="1">
        <v>315.45</v>
      </c>
      <c r="E23" s="1">
        <v>314.89999999999998</v>
      </c>
      <c r="F23" s="1">
        <v>315.35000000000002</v>
      </c>
      <c r="G23" s="1">
        <v>307.55</v>
      </c>
      <c r="H23" s="1">
        <v>308.39999999999998</v>
      </c>
      <c r="I23" s="1">
        <v>309.39999999999998</v>
      </c>
      <c r="J23" s="1">
        <v>310.60000000000002</v>
      </c>
      <c r="K23" s="1">
        <v>721880</v>
      </c>
      <c r="L23" s="1">
        <v>224215386.30000001</v>
      </c>
      <c r="M23" s="1">
        <v>17875</v>
      </c>
      <c r="N23" s="3">
        <f>IF(ISERR(LN(Table1826[[#This Row],[Close Price]]/I22)),"-",LN(Table1826[[#This Row],[Close Price]]/I22))</f>
        <v>-1.9365252677852749E-2</v>
      </c>
    </row>
    <row r="24" spans="1:14" x14ac:dyDescent="0.3">
      <c r="A24" s="1" t="s">
        <v>39</v>
      </c>
      <c r="B24" s="1" t="s">
        <v>14</v>
      </c>
      <c r="C24" s="2">
        <v>43132</v>
      </c>
      <c r="D24" s="1">
        <v>309.39999999999998</v>
      </c>
      <c r="E24" s="1">
        <v>307.75</v>
      </c>
      <c r="F24" s="1">
        <v>312.55</v>
      </c>
      <c r="G24" s="1">
        <v>306</v>
      </c>
      <c r="H24" s="1">
        <v>310</v>
      </c>
      <c r="I24" s="1">
        <v>310.7</v>
      </c>
      <c r="J24" s="1">
        <v>309.57</v>
      </c>
      <c r="K24" s="1">
        <v>853132</v>
      </c>
      <c r="L24" s="1">
        <v>264100139.75</v>
      </c>
      <c r="M24" s="1">
        <v>30189</v>
      </c>
      <c r="N24" s="3">
        <f>IF(ISERR(LN(Table1826[[#This Row],[Close Price]]/I23)),"-",LN(Table1826[[#This Row],[Close Price]]/I23))</f>
        <v>4.1928782600359578E-3</v>
      </c>
    </row>
    <row r="25" spans="1:14" x14ac:dyDescent="0.3">
      <c r="A25" s="1" t="s">
        <v>39</v>
      </c>
      <c r="B25" s="1" t="s">
        <v>14</v>
      </c>
      <c r="C25" s="2">
        <v>43133</v>
      </c>
      <c r="D25" s="1">
        <v>310.7</v>
      </c>
      <c r="E25" s="1">
        <v>308.10000000000002</v>
      </c>
      <c r="F25" s="1">
        <v>312.95</v>
      </c>
      <c r="G25" s="1">
        <v>301.8</v>
      </c>
      <c r="H25" s="1">
        <v>304.5</v>
      </c>
      <c r="I25" s="1">
        <v>304.5</v>
      </c>
      <c r="J25" s="1">
        <v>306.51</v>
      </c>
      <c r="K25" s="1">
        <v>1147132</v>
      </c>
      <c r="L25" s="1">
        <v>351609059.05000001</v>
      </c>
      <c r="M25" s="1">
        <v>26834</v>
      </c>
      <c r="N25" s="3">
        <f>IF(ISERR(LN(Table1826[[#This Row],[Close Price]]/I24)),"-",LN(Table1826[[#This Row],[Close Price]]/I24))</f>
        <v>-2.0156729249049998E-2</v>
      </c>
    </row>
    <row r="26" spans="1:14" x14ac:dyDescent="0.3">
      <c r="A26" s="1" t="s">
        <v>39</v>
      </c>
      <c r="B26" s="1" t="s">
        <v>14</v>
      </c>
      <c r="C26" s="2">
        <v>43136</v>
      </c>
      <c r="D26" s="1">
        <v>304.5</v>
      </c>
      <c r="E26" s="1">
        <v>300</v>
      </c>
      <c r="F26" s="1">
        <v>304.55</v>
      </c>
      <c r="G26" s="1">
        <v>294.55</v>
      </c>
      <c r="H26" s="1">
        <v>295.85000000000002</v>
      </c>
      <c r="I26" s="1">
        <v>295.39999999999998</v>
      </c>
      <c r="J26" s="1">
        <v>298.25</v>
      </c>
      <c r="K26" s="1">
        <v>1283740</v>
      </c>
      <c r="L26" s="1">
        <v>382872447.5</v>
      </c>
      <c r="M26" s="1">
        <v>42427</v>
      </c>
      <c r="N26" s="3">
        <f>IF(ISERR(LN(Table1826[[#This Row],[Close Price]]/I25)),"-",LN(Table1826[[#This Row],[Close Price]]/I25))</f>
        <v>-3.0340717052672387E-2</v>
      </c>
    </row>
    <row r="27" spans="1:14" x14ac:dyDescent="0.3">
      <c r="A27" s="1" t="s">
        <v>39</v>
      </c>
      <c r="B27" s="1" t="s">
        <v>14</v>
      </c>
      <c r="C27" s="2">
        <v>43137</v>
      </c>
      <c r="D27" s="1">
        <v>295.39999999999998</v>
      </c>
      <c r="E27" s="1">
        <v>289</v>
      </c>
      <c r="F27" s="1">
        <v>300.5</v>
      </c>
      <c r="G27" s="1">
        <v>284.14999999999998</v>
      </c>
      <c r="H27" s="1">
        <v>299.5</v>
      </c>
      <c r="I27" s="1">
        <v>299.2</v>
      </c>
      <c r="J27" s="1">
        <v>293.35000000000002</v>
      </c>
      <c r="K27" s="1">
        <v>2142356</v>
      </c>
      <c r="L27" s="1">
        <v>628469057.70000005</v>
      </c>
      <c r="M27" s="1">
        <v>58613</v>
      </c>
      <c r="N27" s="3">
        <f>IF(ISERR(LN(Table1826[[#This Row],[Close Price]]/I26)),"-",LN(Table1826[[#This Row],[Close Price]]/I26))</f>
        <v>1.2781876003042742E-2</v>
      </c>
    </row>
    <row r="28" spans="1:14" x14ac:dyDescent="0.3">
      <c r="A28" s="1" t="s">
        <v>39</v>
      </c>
      <c r="B28" s="1" t="s">
        <v>14</v>
      </c>
      <c r="C28" s="2">
        <v>43138</v>
      </c>
      <c r="D28" s="1">
        <v>299.2</v>
      </c>
      <c r="E28" s="1">
        <v>304</v>
      </c>
      <c r="F28" s="1">
        <v>304</v>
      </c>
      <c r="G28" s="1">
        <v>298.85000000000002</v>
      </c>
      <c r="H28" s="1">
        <v>300</v>
      </c>
      <c r="I28" s="1">
        <v>300.35000000000002</v>
      </c>
      <c r="J28" s="1">
        <v>300.97000000000003</v>
      </c>
      <c r="K28" s="1">
        <v>1609320</v>
      </c>
      <c r="L28" s="1">
        <v>484362132.39999998</v>
      </c>
      <c r="M28" s="1">
        <v>27517</v>
      </c>
      <c r="N28" s="3">
        <f>IF(ISERR(LN(Table1826[[#This Row],[Close Price]]/I27)),"-",LN(Table1826[[#This Row],[Close Price]]/I27))</f>
        <v>3.8362151958483129E-3</v>
      </c>
    </row>
    <row r="29" spans="1:14" x14ac:dyDescent="0.3">
      <c r="A29" s="1" t="s">
        <v>39</v>
      </c>
      <c r="B29" s="1" t="s">
        <v>14</v>
      </c>
      <c r="C29" s="2">
        <v>43139</v>
      </c>
      <c r="D29" s="1">
        <v>300.35000000000002</v>
      </c>
      <c r="E29" s="1">
        <v>301.7</v>
      </c>
      <c r="F29" s="1">
        <v>304</v>
      </c>
      <c r="G29" s="1">
        <v>299.25</v>
      </c>
      <c r="H29" s="1">
        <v>299.95</v>
      </c>
      <c r="I29" s="1">
        <v>300.10000000000002</v>
      </c>
      <c r="J29" s="1">
        <v>301.04000000000002</v>
      </c>
      <c r="K29" s="1">
        <v>1187715</v>
      </c>
      <c r="L29" s="1">
        <v>357554686.55000001</v>
      </c>
      <c r="M29" s="1">
        <v>22129</v>
      </c>
      <c r="N29" s="3">
        <f>IF(ISERR(LN(Table1826[[#This Row],[Close Price]]/I28)),"-",LN(Table1826[[#This Row],[Close Price]]/I28))</f>
        <v>-8.3270884984898365E-4</v>
      </c>
    </row>
    <row r="30" spans="1:14" x14ac:dyDescent="0.3">
      <c r="A30" s="1" t="s">
        <v>39</v>
      </c>
      <c r="B30" s="1" t="s">
        <v>14</v>
      </c>
      <c r="C30" s="2">
        <v>43140</v>
      </c>
      <c r="D30" s="1">
        <v>300.10000000000002</v>
      </c>
      <c r="E30" s="1">
        <v>298.10000000000002</v>
      </c>
      <c r="F30" s="1">
        <v>299.5</v>
      </c>
      <c r="G30" s="1">
        <v>294.10000000000002</v>
      </c>
      <c r="H30" s="1">
        <v>297</v>
      </c>
      <c r="I30" s="1">
        <v>297.2</v>
      </c>
      <c r="J30" s="1">
        <v>296.85000000000002</v>
      </c>
      <c r="K30" s="1">
        <v>622959</v>
      </c>
      <c r="L30" s="1">
        <v>184923363.90000001</v>
      </c>
      <c r="M30" s="1">
        <v>19106</v>
      </c>
      <c r="N30" s="3">
        <f>IF(ISERR(LN(Table1826[[#This Row],[Close Price]]/I29)),"-",LN(Table1826[[#This Row],[Close Price]]/I29))</f>
        <v>-9.7104396027173929E-3</v>
      </c>
    </row>
    <row r="31" spans="1:14" x14ac:dyDescent="0.3">
      <c r="A31" s="1" t="s">
        <v>39</v>
      </c>
      <c r="B31" s="1" t="s">
        <v>14</v>
      </c>
      <c r="C31" s="2">
        <v>43143</v>
      </c>
      <c r="D31" s="1">
        <v>297.2</v>
      </c>
      <c r="E31" s="1">
        <v>306.7</v>
      </c>
      <c r="F31" s="1">
        <v>311.64999999999998</v>
      </c>
      <c r="G31" s="1">
        <v>301.89999999999998</v>
      </c>
      <c r="H31" s="1">
        <v>309.60000000000002</v>
      </c>
      <c r="I31" s="1">
        <v>310.05</v>
      </c>
      <c r="J31" s="1">
        <v>307.22000000000003</v>
      </c>
      <c r="K31" s="1">
        <v>3514638</v>
      </c>
      <c r="L31" s="1">
        <v>1079769788.0999999</v>
      </c>
      <c r="M31" s="1">
        <v>69205</v>
      </c>
      <c r="N31" s="3">
        <f>IF(ISERR(LN(Table1826[[#This Row],[Close Price]]/I30)),"-",LN(Table1826[[#This Row],[Close Price]]/I30))</f>
        <v>4.2328261952282904E-2</v>
      </c>
    </row>
    <row r="32" spans="1:14" x14ac:dyDescent="0.3">
      <c r="A32" s="1" t="s">
        <v>39</v>
      </c>
      <c r="B32" s="1" t="s">
        <v>14</v>
      </c>
      <c r="C32" s="2">
        <v>43145</v>
      </c>
      <c r="D32" s="1">
        <v>310.05</v>
      </c>
      <c r="E32" s="1">
        <v>315</v>
      </c>
      <c r="F32" s="1">
        <v>317.45</v>
      </c>
      <c r="G32" s="1">
        <v>313</v>
      </c>
      <c r="H32" s="1">
        <v>313.5</v>
      </c>
      <c r="I32" s="1">
        <v>315.60000000000002</v>
      </c>
      <c r="J32" s="1">
        <v>315.8</v>
      </c>
      <c r="K32" s="1">
        <v>2266519</v>
      </c>
      <c r="L32" s="1">
        <v>715759790.60000002</v>
      </c>
      <c r="M32" s="1">
        <v>20291</v>
      </c>
      <c r="N32" s="3">
        <f>IF(ISERR(LN(Table1826[[#This Row],[Close Price]]/I31)),"-",LN(Table1826[[#This Row],[Close Price]]/I31))</f>
        <v>1.7742014175832165E-2</v>
      </c>
    </row>
    <row r="33" spans="1:14" x14ac:dyDescent="0.3">
      <c r="A33" s="1" t="s">
        <v>39</v>
      </c>
      <c r="B33" s="1" t="s">
        <v>14</v>
      </c>
      <c r="C33" s="2">
        <v>43146</v>
      </c>
      <c r="D33" s="1">
        <v>315.60000000000002</v>
      </c>
      <c r="E33" s="1">
        <v>316.7</v>
      </c>
      <c r="F33" s="1">
        <v>319</v>
      </c>
      <c r="G33" s="1">
        <v>307.75</v>
      </c>
      <c r="H33" s="1">
        <v>311.5</v>
      </c>
      <c r="I33" s="1">
        <v>309.95</v>
      </c>
      <c r="J33" s="1">
        <v>313.72000000000003</v>
      </c>
      <c r="K33" s="1">
        <v>1559501</v>
      </c>
      <c r="L33" s="1">
        <v>489250841.30000001</v>
      </c>
      <c r="M33" s="1">
        <v>20680</v>
      </c>
      <c r="N33" s="3">
        <f>IF(ISERR(LN(Table1826[[#This Row],[Close Price]]/I32)),"-",LN(Table1826[[#This Row],[Close Price]]/I32))</f>
        <v>-1.8064594823790841E-2</v>
      </c>
    </row>
    <row r="34" spans="1:14" x14ac:dyDescent="0.3">
      <c r="A34" s="1" t="s">
        <v>39</v>
      </c>
      <c r="B34" s="1" t="s">
        <v>14</v>
      </c>
      <c r="C34" s="2">
        <v>43147</v>
      </c>
      <c r="D34" s="1">
        <v>309.95</v>
      </c>
      <c r="E34" s="1">
        <v>311.39999999999998</v>
      </c>
      <c r="F34" s="1">
        <v>311.39999999999998</v>
      </c>
      <c r="G34" s="1">
        <v>303.14999999999998</v>
      </c>
      <c r="H34" s="1">
        <v>307.60000000000002</v>
      </c>
      <c r="I34" s="1">
        <v>306.75</v>
      </c>
      <c r="J34" s="1">
        <v>306.32</v>
      </c>
      <c r="K34" s="1">
        <v>879423</v>
      </c>
      <c r="L34" s="1">
        <v>269389105.94999999</v>
      </c>
      <c r="M34" s="1">
        <v>10666</v>
      </c>
      <c r="N34" s="3">
        <f>IF(ISERR(LN(Table1826[[#This Row],[Close Price]]/I33)),"-",LN(Table1826[[#This Row],[Close Price]]/I33))</f>
        <v>-1.0377910556907516E-2</v>
      </c>
    </row>
    <row r="35" spans="1:14" x14ac:dyDescent="0.3">
      <c r="A35" s="1" t="s">
        <v>39</v>
      </c>
      <c r="B35" s="1" t="s">
        <v>14</v>
      </c>
      <c r="C35" s="2">
        <v>43150</v>
      </c>
      <c r="D35" s="1">
        <v>306.75</v>
      </c>
      <c r="E35" s="1">
        <v>307.55</v>
      </c>
      <c r="F35" s="1">
        <v>309.14999999999998</v>
      </c>
      <c r="G35" s="1">
        <v>303.14999999999998</v>
      </c>
      <c r="H35" s="1">
        <v>306.10000000000002</v>
      </c>
      <c r="I35" s="1">
        <v>306.85000000000002</v>
      </c>
      <c r="J35" s="1">
        <v>306.14</v>
      </c>
      <c r="K35" s="1">
        <v>577585</v>
      </c>
      <c r="L35" s="1">
        <v>176821913.84999999</v>
      </c>
      <c r="M35" s="1">
        <v>12036</v>
      </c>
      <c r="N35" s="3">
        <f>IF(ISERR(LN(Table1826[[#This Row],[Close Price]]/I34)),"-",LN(Table1826[[#This Row],[Close Price]]/I34))</f>
        <v>3.2594524408516789E-4</v>
      </c>
    </row>
    <row r="36" spans="1:14" x14ac:dyDescent="0.3">
      <c r="A36" s="1" t="s">
        <v>39</v>
      </c>
      <c r="B36" s="1" t="s">
        <v>14</v>
      </c>
      <c r="C36" s="2">
        <v>43151</v>
      </c>
      <c r="D36" s="1">
        <v>306.85000000000002</v>
      </c>
      <c r="E36" s="1">
        <v>306.89999999999998</v>
      </c>
      <c r="F36" s="1">
        <v>310.85000000000002</v>
      </c>
      <c r="G36" s="1">
        <v>305.39999999999998</v>
      </c>
      <c r="H36" s="1">
        <v>307.55</v>
      </c>
      <c r="I36" s="1">
        <v>308.45</v>
      </c>
      <c r="J36" s="1">
        <v>308.81</v>
      </c>
      <c r="K36" s="1">
        <v>557860</v>
      </c>
      <c r="L36" s="1">
        <v>172271713.30000001</v>
      </c>
      <c r="M36" s="1">
        <v>9346</v>
      </c>
      <c r="N36" s="3">
        <f>IF(ISERR(LN(Table1826[[#This Row],[Close Price]]/I35)),"-",LN(Table1826[[#This Row],[Close Price]]/I35))</f>
        <v>5.2007268205415264E-3</v>
      </c>
    </row>
    <row r="37" spans="1:14" x14ac:dyDescent="0.3">
      <c r="A37" s="1" t="s">
        <v>39</v>
      </c>
      <c r="B37" s="1" t="s">
        <v>14</v>
      </c>
      <c r="C37" s="2">
        <v>43152</v>
      </c>
      <c r="D37" s="1">
        <v>308.45</v>
      </c>
      <c r="E37" s="1">
        <v>311</v>
      </c>
      <c r="F37" s="1">
        <v>311</v>
      </c>
      <c r="G37" s="1">
        <v>304.14999999999998</v>
      </c>
      <c r="H37" s="1">
        <v>306.89999999999998</v>
      </c>
      <c r="I37" s="1">
        <v>306.95</v>
      </c>
      <c r="J37" s="1">
        <v>306.8</v>
      </c>
      <c r="K37" s="1">
        <v>480362</v>
      </c>
      <c r="L37" s="1">
        <v>147375411.30000001</v>
      </c>
      <c r="M37" s="1">
        <v>9472</v>
      </c>
      <c r="N37" s="3">
        <f>IF(ISERR(LN(Table1826[[#This Row],[Close Price]]/I36)),"-",LN(Table1826[[#This Row],[Close Price]]/I36))</f>
        <v>-4.8748877821423384E-3</v>
      </c>
    </row>
    <row r="38" spans="1:14" x14ac:dyDescent="0.3">
      <c r="A38" s="1" t="s">
        <v>39</v>
      </c>
      <c r="B38" s="1" t="s">
        <v>14</v>
      </c>
      <c r="C38" s="2">
        <v>43153</v>
      </c>
      <c r="D38" s="1">
        <v>306.95</v>
      </c>
      <c r="E38" s="1">
        <v>306.39999999999998</v>
      </c>
      <c r="F38" s="1">
        <v>307</v>
      </c>
      <c r="G38" s="1">
        <v>301.2</v>
      </c>
      <c r="H38" s="1">
        <v>301.75</v>
      </c>
      <c r="I38" s="1">
        <v>302.89999999999998</v>
      </c>
      <c r="J38" s="1">
        <v>304.19</v>
      </c>
      <c r="K38" s="1">
        <v>582185</v>
      </c>
      <c r="L38" s="1">
        <v>177097273.34999999</v>
      </c>
      <c r="M38" s="1">
        <v>12313</v>
      </c>
      <c r="N38" s="3">
        <f>IF(ISERR(LN(Table1826[[#This Row],[Close Price]]/I37)),"-",LN(Table1826[[#This Row],[Close Price]]/I37))</f>
        <v>-1.328214984031372E-2</v>
      </c>
    </row>
    <row r="39" spans="1:14" x14ac:dyDescent="0.3">
      <c r="A39" s="1" t="s">
        <v>39</v>
      </c>
      <c r="B39" s="1" t="s">
        <v>14</v>
      </c>
      <c r="C39" s="2">
        <v>43154</v>
      </c>
      <c r="D39" s="1">
        <v>302.89999999999998</v>
      </c>
      <c r="E39" s="1">
        <v>303</v>
      </c>
      <c r="F39" s="1">
        <v>307.2</v>
      </c>
      <c r="G39" s="1">
        <v>300.3</v>
      </c>
      <c r="H39" s="1">
        <v>307</v>
      </c>
      <c r="I39" s="1">
        <v>306.64999999999998</v>
      </c>
      <c r="J39" s="1">
        <v>303.95999999999998</v>
      </c>
      <c r="K39" s="1">
        <v>901694</v>
      </c>
      <c r="L39" s="1">
        <v>274081341.5</v>
      </c>
      <c r="M39" s="1">
        <v>26004</v>
      </c>
      <c r="N39" s="3">
        <f>IF(ISERR(LN(Table1826[[#This Row],[Close Price]]/I38)),"-",LN(Table1826[[#This Row],[Close Price]]/I38))</f>
        <v>1.2304314038801068E-2</v>
      </c>
    </row>
    <row r="40" spans="1:14" x14ac:dyDescent="0.3">
      <c r="A40" s="1" t="s">
        <v>39</v>
      </c>
      <c r="B40" s="1" t="s">
        <v>14</v>
      </c>
      <c r="C40" s="2">
        <v>43157</v>
      </c>
      <c r="D40" s="1">
        <v>306.64999999999998</v>
      </c>
      <c r="E40" s="1">
        <v>307.35000000000002</v>
      </c>
      <c r="F40" s="1">
        <v>312.45</v>
      </c>
      <c r="G40" s="1">
        <v>304</v>
      </c>
      <c r="H40" s="1">
        <v>310</v>
      </c>
      <c r="I40" s="1">
        <v>307.25</v>
      </c>
      <c r="J40" s="1">
        <v>309.89999999999998</v>
      </c>
      <c r="K40" s="1">
        <v>2912742</v>
      </c>
      <c r="L40" s="1">
        <v>902663700.60000002</v>
      </c>
      <c r="M40" s="1">
        <v>18185</v>
      </c>
      <c r="N40" s="3">
        <f>IF(ISERR(LN(Table1826[[#This Row],[Close Price]]/I39)),"-",LN(Table1826[[#This Row],[Close Price]]/I39))</f>
        <v>1.9547163741516519E-3</v>
      </c>
    </row>
    <row r="41" spans="1:14" x14ac:dyDescent="0.3">
      <c r="A41" s="1" t="s">
        <v>39</v>
      </c>
      <c r="B41" s="1" t="s">
        <v>14</v>
      </c>
      <c r="C41" s="2">
        <v>43158</v>
      </c>
      <c r="D41" s="1">
        <v>307.25</v>
      </c>
      <c r="E41" s="1">
        <v>307.95</v>
      </c>
      <c r="F41" s="1">
        <v>314.89999999999998</v>
      </c>
      <c r="G41" s="1">
        <v>306.60000000000002</v>
      </c>
      <c r="H41" s="1">
        <v>312.7</v>
      </c>
      <c r="I41" s="1">
        <v>312.60000000000002</v>
      </c>
      <c r="J41" s="1">
        <v>312.77999999999997</v>
      </c>
      <c r="K41" s="1">
        <v>959055</v>
      </c>
      <c r="L41" s="1">
        <v>299973984.55000001</v>
      </c>
      <c r="M41" s="1">
        <v>22077</v>
      </c>
      <c r="N41" s="3">
        <f>IF(ISERR(LN(Table1826[[#This Row],[Close Price]]/I40)),"-",LN(Table1826[[#This Row],[Close Price]]/I40))</f>
        <v>1.7262669541232196E-2</v>
      </c>
    </row>
    <row r="42" spans="1:14" x14ac:dyDescent="0.3">
      <c r="A42" s="1" t="s">
        <v>39</v>
      </c>
      <c r="B42" s="1" t="s">
        <v>14</v>
      </c>
      <c r="C42" s="2">
        <v>43159</v>
      </c>
      <c r="D42" s="1">
        <v>312.60000000000002</v>
      </c>
      <c r="E42" s="1">
        <v>308.89999999999998</v>
      </c>
      <c r="F42" s="1">
        <v>314.5</v>
      </c>
      <c r="G42" s="1">
        <v>306.85000000000002</v>
      </c>
      <c r="H42" s="1">
        <v>308.5</v>
      </c>
      <c r="I42" s="1">
        <v>308.14999999999998</v>
      </c>
      <c r="J42" s="1">
        <v>309.57</v>
      </c>
      <c r="K42" s="1">
        <v>1018294</v>
      </c>
      <c r="L42" s="1">
        <v>315230870.30000001</v>
      </c>
      <c r="M42" s="1">
        <v>30601</v>
      </c>
      <c r="N42" s="3">
        <f>IF(ISERR(LN(Table1826[[#This Row],[Close Price]]/I41)),"-",LN(Table1826[[#This Row],[Close Price]]/I41))</f>
        <v>-1.4337740579124203E-2</v>
      </c>
    </row>
    <row r="43" spans="1:14" x14ac:dyDescent="0.3">
      <c r="A43" s="1" t="s">
        <v>39</v>
      </c>
      <c r="B43" s="1" t="s">
        <v>14</v>
      </c>
      <c r="C43" s="2">
        <v>43160</v>
      </c>
      <c r="D43" s="1">
        <v>308.14999999999998</v>
      </c>
      <c r="E43" s="1">
        <v>308.25</v>
      </c>
      <c r="F43" s="1">
        <v>313.85000000000002</v>
      </c>
      <c r="G43" s="1">
        <v>306.05</v>
      </c>
      <c r="H43" s="1">
        <v>311.75</v>
      </c>
      <c r="I43" s="1">
        <v>312.14999999999998</v>
      </c>
      <c r="J43" s="1">
        <v>310.72000000000003</v>
      </c>
      <c r="K43" s="1">
        <v>824485</v>
      </c>
      <c r="L43" s="1">
        <v>256185705.5</v>
      </c>
      <c r="M43" s="1">
        <v>29397</v>
      </c>
      <c r="N43" s="3">
        <f>IF(ISERR(LN(Table1826[[#This Row],[Close Price]]/I42)),"-",LN(Table1826[[#This Row],[Close Price]]/I42))</f>
        <v>1.2897164099500971E-2</v>
      </c>
    </row>
    <row r="44" spans="1:14" x14ac:dyDescent="0.3">
      <c r="A44" s="1" t="s">
        <v>39</v>
      </c>
      <c r="B44" s="1" t="s">
        <v>14</v>
      </c>
      <c r="C44" s="2">
        <v>43164</v>
      </c>
      <c r="D44" s="1">
        <v>312.14999999999998</v>
      </c>
      <c r="E44" s="1">
        <v>309.95</v>
      </c>
      <c r="F44" s="1">
        <v>311</v>
      </c>
      <c r="G44" s="1">
        <v>304.95</v>
      </c>
      <c r="H44" s="1">
        <v>308.14999999999998</v>
      </c>
      <c r="I44" s="1">
        <v>308.5</v>
      </c>
      <c r="J44" s="1">
        <v>307.17</v>
      </c>
      <c r="K44" s="1">
        <v>707255</v>
      </c>
      <c r="L44" s="1">
        <v>217244259.05000001</v>
      </c>
      <c r="M44" s="1">
        <v>15796</v>
      </c>
      <c r="N44" s="3">
        <f>IF(ISERR(LN(Table1826[[#This Row],[Close Price]]/I43)),"-",LN(Table1826[[#This Row],[Close Price]]/I43))</f>
        <v>-1.1761998162310551E-2</v>
      </c>
    </row>
    <row r="45" spans="1:14" x14ac:dyDescent="0.3">
      <c r="A45" s="1" t="s">
        <v>39</v>
      </c>
      <c r="B45" s="1" t="s">
        <v>14</v>
      </c>
      <c r="C45" s="2">
        <v>43165</v>
      </c>
      <c r="D45" s="1">
        <v>308.5</v>
      </c>
      <c r="E45" s="1">
        <v>309.64999999999998</v>
      </c>
      <c r="F45" s="1">
        <v>313.39999999999998</v>
      </c>
      <c r="G45" s="1">
        <v>306.35000000000002</v>
      </c>
      <c r="H45" s="1">
        <v>307.3</v>
      </c>
      <c r="I45" s="1">
        <v>309.5</v>
      </c>
      <c r="J45" s="1">
        <v>310.35000000000002</v>
      </c>
      <c r="K45" s="1">
        <v>643097</v>
      </c>
      <c r="L45" s="1">
        <v>199583617.09999999</v>
      </c>
      <c r="M45" s="1">
        <v>18011</v>
      </c>
      <c r="N45" s="3">
        <f>IF(ISERR(LN(Table1826[[#This Row],[Close Price]]/I44)),"-",LN(Table1826[[#This Row],[Close Price]]/I44))</f>
        <v>3.2362487792083248E-3</v>
      </c>
    </row>
    <row r="46" spans="1:14" x14ac:dyDescent="0.3">
      <c r="A46" s="1" t="s">
        <v>39</v>
      </c>
      <c r="B46" s="1" t="s">
        <v>14</v>
      </c>
      <c r="C46" s="2">
        <v>43166</v>
      </c>
      <c r="D46" s="1">
        <v>309.5</v>
      </c>
      <c r="E46" s="1">
        <v>310.5</v>
      </c>
      <c r="F46" s="1">
        <v>312</v>
      </c>
      <c r="G46" s="1">
        <v>304.85000000000002</v>
      </c>
      <c r="H46" s="1">
        <v>305</v>
      </c>
      <c r="I46" s="1">
        <v>305.5</v>
      </c>
      <c r="J46" s="1">
        <v>308.44</v>
      </c>
      <c r="K46" s="1">
        <v>834538</v>
      </c>
      <c r="L46" s="1">
        <v>257409007.55000001</v>
      </c>
      <c r="M46" s="1">
        <v>16938</v>
      </c>
      <c r="N46" s="3">
        <f>IF(ISERR(LN(Table1826[[#This Row],[Close Price]]/I45)),"-",LN(Table1826[[#This Row],[Close Price]]/I45))</f>
        <v>-1.3008313513000734E-2</v>
      </c>
    </row>
    <row r="47" spans="1:14" x14ac:dyDescent="0.3">
      <c r="A47" s="1" t="s">
        <v>39</v>
      </c>
      <c r="B47" s="1" t="s">
        <v>14</v>
      </c>
      <c r="C47" s="2">
        <v>43167</v>
      </c>
      <c r="D47" s="1">
        <v>305.5</v>
      </c>
      <c r="E47" s="1">
        <v>306.89999999999998</v>
      </c>
      <c r="F47" s="1">
        <v>308.64999999999998</v>
      </c>
      <c r="G47" s="1">
        <v>302.3</v>
      </c>
      <c r="H47" s="1">
        <v>303.64999999999998</v>
      </c>
      <c r="I47" s="1">
        <v>303.3</v>
      </c>
      <c r="J47" s="1">
        <v>304.25</v>
      </c>
      <c r="K47" s="1">
        <v>401183</v>
      </c>
      <c r="L47" s="1">
        <v>122060344.75</v>
      </c>
      <c r="M47" s="1">
        <v>10656</v>
      </c>
      <c r="N47" s="3">
        <f>IF(ISERR(LN(Table1826[[#This Row],[Close Price]]/I46)),"-",LN(Table1826[[#This Row],[Close Price]]/I46))</f>
        <v>-7.2273639171145836E-3</v>
      </c>
    </row>
    <row r="48" spans="1:14" x14ac:dyDescent="0.3">
      <c r="A48" s="1" t="s">
        <v>39</v>
      </c>
      <c r="B48" s="1" t="s">
        <v>14</v>
      </c>
      <c r="C48" s="2">
        <v>43168</v>
      </c>
      <c r="D48" s="1">
        <v>303.3</v>
      </c>
      <c r="E48" s="1">
        <v>304.10000000000002</v>
      </c>
      <c r="F48" s="1">
        <v>311.5</v>
      </c>
      <c r="G48" s="1">
        <v>302.60000000000002</v>
      </c>
      <c r="H48" s="1">
        <v>310.7</v>
      </c>
      <c r="I48" s="1">
        <v>308.60000000000002</v>
      </c>
      <c r="J48" s="1">
        <v>309.06</v>
      </c>
      <c r="K48" s="1">
        <v>856594</v>
      </c>
      <c r="L48" s="1">
        <v>264736686.40000001</v>
      </c>
      <c r="M48" s="1">
        <v>18889</v>
      </c>
      <c r="N48" s="3">
        <f>IF(ISERR(LN(Table1826[[#This Row],[Close Price]]/I47)),"-",LN(Table1826[[#This Row],[Close Price]]/I47))</f>
        <v>1.7323525234525065E-2</v>
      </c>
    </row>
    <row r="49" spans="1:14" x14ac:dyDescent="0.3">
      <c r="A49" s="1" t="s">
        <v>39</v>
      </c>
      <c r="B49" s="1" t="s">
        <v>14</v>
      </c>
      <c r="C49" s="2">
        <v>43171</v>
      </c>
      <c r="D49" s="1">
        <v>308.60000000000002</v>
      </c>
      <c r="E49" s="1">
        <v>310.2</v>
      </c>
      <c r="F49" s="1">
        <v>312.2</v>
      </c>
      <c r="G49" s="1">
        <v>305.85000000000002</v>
      </c>
      <c r="H49" s="1">
        <v>309.8</v>
      </c>
      <c r="I49" s="1">
        <v>309.45</v>
      </c>
      <c r="J49" s="1">
        <v>309.08</v>
      </c>
      <c r="K49" s="1">
        <v>444257</v>
      </c>
      <c r="L49" s="1">
        <v>137309989.55000001</v>
      </c>
      <c r="M49" s="1">
        <v>12607</v>
      </c>
      <c r="N49" s="3">
        <f>IF(ISERR(LN(Table1826[[#This Row],[Close Price]]/I48)),"-",LN(Table1826[[#This Row],[Close Price]]/I48))</f>
        <v>2.7505882563099082E-3</v>
      </c>
    </row>
    <row r="50" spans="1:14" x14ac:dyDescent="0.3">
      <c r="A50" s="1" t="s">
        <v>39</v>
      </c>
      <c r="B50" s="1" t="s">
        <v>14</v>
      </c>
      <c r="C50" s="2">
        <v>43172</v>
      </c>
      <c r="D50" s="1">
        <v>309.45</v>
      </c>
      <c r="E50" s="1">
        <v>308.2</v>
      </c>
      <c r="F50" s="1">
        <v>312</v>
      </c>
      <c r="G50" s="1">
        <v>307.35000000000002</v>
      </c>
      <c r="H50" s="1">
        <v>309</v>
      </c>
      <c r="I50" s="1">
        <v>309.55</v>
      </c>
      <c r="J50" s="1">
        <v>309.93</v>
      </c>
      <c r="K50" s="1">
        <v>1099876</v>
      </c>
      <c r="L50" s="1">
        <v>340884113.30000001</v>
      </c>
      <c r="M50" s="1">
        <v>38345</v>
      </c>
      <c r="N50" s="3">
        <f>IF(ISERR(LN(Table1826[[#This Row],[Close Price]]/I49)),"-",LN(Table1826[[#This Row],[Close Price]]/I49))</f>
        <v>3.2310177987074942E-4</v>
      </c>
    </row>
    <row r="51" spans="1:14" x14ac:dyDescent="0.3">
      <c r="A51" s="1" t="s">
        <v>39</v>
      </c>
      <c r="B51" s="1" t="s">
        <v>14</v>
      </c>
      <c r="C51" s="2">
        <v>43173</v>
      </c>
      <c r="D51" s="1">
        <v>309.55</v>
      </c>
      <c r="E51" s="1">
        <v>308</v>
      </c>
      <c r="F51" s="1">
        <v>310.8</v>
      </c>
      <c r="G51" s="1">
        <v>302.10000000000002</v>
      </c>
      <c r="H51" s="1">
        <v>304.25</v>
      </c>
      <c r="I51" s="1">
        <v>304.2</v>
      </c>
      <c r="J51" s="1">
        <v>304.62</v>
      </c>
      <c r="K51" s="1">
        <v>1042434</v>
      </c>
      <c r="L51" s="1">
        <v>317547450.05000001</v>
      </c>
      <c r="M51" s="1">
        <v>25992</v>
      </c>
      <c r="N51" s="3">
        <f>IF(ISERR(LN(Table1826[[#This Row],[Close Price]]/I50)),"-",LN(Table1826[[#This Row],[Close Price]]/I50))</f>
        <v>-1.7434250140048776E-2</v>
      </c>
    </row>
    <row r="52" spans="1:14" x14ac:dyDescent="0.3">
      <c r="A52" s="1" t="s">
        <v>39</v>
      </c>
      <c r="B52" s="1" t="s">
        <v>14</v>
      </c>
      <c r="C52" s="2">
        <v>43174</v>
      </c>
      <c r="D52" s="1">
        <v>304.2</v>
      </c>
      <c r="E52" s="1">
        <v>302.89999999999998</v>
      </c>
      <c r="F52" s="1">
        <v>303.8</v>
      </c>
      <c r="G52" s="1">
        <v>300.39999999999998</v>
      </c>
      <c r="H52" s="1">
        <v>301.7</v>
      </c>
      <c r="I52" s="1">
        <v>301.10000000000002</v>
      </c>
      <c r="J52" s="1">
        <v>301.69</v>
      </c>
      <c r="K52" s="1">
        <v>1628521</v>
      </c>
      <c r="L52" s="1">
        <v>491306894.89999998</v>
      </c>
      <c r="M52" s="1">
        <v>16112</v>
      </c>
      <c r="N52" s="3">
        <f>IF(ISERR(LN(Table1826[[#This Row],[Close Price]]/I51)),"-",LN(Table1826[[#This Row],[Close Price]]/I51))</f>
        <v>-1.0242944337504237E-2</v>
      </c>
    </row>
    <row r="53" spans="1:14" x14ac:dyDescent="0.3">
      <c r="A53" s="1" t="s">
        <v>39</v>
      </c>
      <c r="B53" s="1" t="s">
        <v>14</v>
      </c>
      <c r="C53" s="2">
        <v>43175</v>
      </c>
      <c r="D53" s="1">
        <v>301.10000000000002</v>
      </c>
      <c r="E53" s="1">
        <v>301.10000000000002</v>
      </c>
      <c r="F53" s="1">
        <v>304.7</v>
      </c>
      <c r="G53" s="1">
        <v>299.55</v>
      </c>
      <c r="H53" s="1">
        <v>301</v>
      </c>
      <c r="I53" s="1">
        <v>301.25</v>
      </c>
      <c r="J53" s="1">
        <v>301.73</v>
      </c>
      <c r="K53" s="1">
        <v>2642597</v>
      </c>
      <c r="L53" s="1">
        <v>797353745.04999995</v>
      </c>
      <c r="M53" s="1">
        <v>53074</v>
      </c>
      <c r="N53" s="3">
        <f>IF(ISERR(LN(Table1826[[#This Row],[Close Price]]/I52)),"-",LN(Table1826[[#This Row],[Close Price]]/I52))</f>
        <v>4.9804931717659627E-4</v>
      </c>
    </row>
    <row r="54" spans="1:14" x14ac:dyDescent="0.3">
      <c r="A54" s="1" t="s">
        <v>39</v>
      </c>
      <c r="B54" s="1" t="s">
        <v>14</v>
      </c>
      <c r="C54" s="2">
        <v>43178</v>
      </c>
      <c r="D54" s="1">
        <v>301.25</v>
      </c>
      <c r="E54" s="1">
        <v>303</v>
      </c>
      <c r="F54" s="1">
        <v>305</v>
      </c>
      <c r="G54" s="1">
        <v>300.2</v>
      </c>
      <c r="H54" s="1">
        <v>302.39999999999998</v>
      </c>
      <c r="I54" s="1">
        <v>303.25</v>
      </c>
      <c r="J54" s="1">
        <v>302.22000000000003</v>
      </c>
      <c r="K54" s="1">
        <v>1182981</v>
      </c>
      <c r="L54" s="1">
        <v>357524863.39999998</v>
      </c>
      <c r="M54" s="1">
        <v>23047</v>
      </c>
      <c r="N54" s="3">
        <f>IF(ISERR(LN(Table1826[[#This Row],[Close Price]]/I53)),"-",LN(Table1826[[#This Row],[Close Price]]/I53))</f>
        <v>6.6170630192947371E-3</v>
      </c>
    </row>
    <row r="55" spans="1:14" x14ac:dyDescent="0.3">
      <c r="A55" s="1" t="s">
        <v>39</v>
      </c>
      <c r="B55" s="1" t="s">
        <v>14</v>
      </c>
      <c r="C55" s="2">
        <v>43179</v>
      </c>
      <c r="D55" s="1">
        <v>303.25</v>
      </c>
      <c r="E55" s="1">
        <v>302.39999999999998</v>
      </c>
      <c r="F55" s="1">
        <v>319.75</v>
      </c>
      <c r="G55" s="1">
        <v>302</v>
      </c>
      <c r="H55" s="1">
        <v>319.2</v>
      </c>
      <c r="I55" s="1">
        <v>318.95</v>
      </c>
      <c r="J55" s="1">
        <v>313.17</v>
      </c>
      <c r="K55" s="1">
        <v>3252553</v>
      </c>
      <c r="L55" s="1">
        <v>1018613049.05</v>
      </c>
      <c r="M55" s="1">
        <v>66087</v>
      </c>
      <c r="N55" s="3">
        <f>IF(ISERR(LN(Table1826[[#This Row],[Close Price]]/I54)),"-",LN(Table1826[[#This Row],[Close Price]]/I54))</f>
        <v>5.0476802863804793E-2</v>
      </c>
    </row>
    <row r="56" spans="1:14" x14ac:dyDescent="0.3">
      <c r="A56" s="1" t="s">
        <v>39</v>
      </c>
      <c r="B56" s="1" t="s">
        <v>14</v>
      </c>
      <c r="C56" s="2">
        <v>43180</v>
      </c>
      <c r="D56" s="1">
        <v>318.95</v>
      </c>
      <c r="E56" s="1">
        <v>319.75</v>
      </c>
      <c r="F56" s="1">
        <v>328</v>
      </c>
      <c r="G56" s="1">
        <v>316.25</v>
      </c>
      <c r="H56" s="1">
        <v>325.60000000000002</v>
      </c>
      <c r="I56" s="1">
        <v>325.8</v>
      </c>
      <c r="J56" s="1">
        <v>323.02</v>
      </c>
      <c r="K56" s="1">
        <v>3191086</v>
      </c>
      <c r="L56" s="1">
        <v>1030786452.4</v>
      </c>
      <c r="M56" s="1">
        <v>46725</v>
      </c>
      <c r="N56" s="3">
        <f>IF(ISERR(LN(Table1826[[#This Row],[Close Price]]/I55)),"-",LN(Table1826[[#This Row],[Close Price]]/I55))</f>
        <v>2.1249345479980437E-2</v>
      </c>
    </row>
    <row r="57" spans="1:14" x14ac:dyDescent="0.3">
      <c r="A57" s="1" t="s">
        <v>39</v>
      </c>
      <c r="B57" s="1" t="s">
        <v>14</v>
      </c>
      <c r="C57" s="2">
        <v>43181</v>
      </c>
      <c r="D57" s="1">
        <v>325.8</v>
      </c>
      <c r="E57" s="1">
        <v>325.60000000000002</v>
      </c>
      <c r="F57" s="1">
        <v>327.5</v>
      </c>
      <c r="G57" s="1">
        <v>321.25</v>
      </c>
      <c r="H57" s="1">
        <v>322</v>
      </c>
      <c r="I57" s="1">
        <v>322.95</v>
      </c>
      <c r="J57" s="1">
        <v>324.83</v>
      </c>
      <c r="K57" s="1">
        <v>1363825</v>
      </c>
      <c r="L57" s="1">
        <v>443008011.30000001</v>
      </c>
      <c r="M57" s="1">
        <v>21409</v>
      </c>
      <c r="N57" s="3">
        <f>IF(ISERR(LN(Table1826[[#This Row],[Close Price]]/I56)),"-",LN(Table1826[[#This Row],[Close Price]]/I56))</f>
        <v>-8.7861836894630885E-3</v>
      </c>
    </row>
    <row r="58" spans="1:14" x14ac:dyDescent="0.3">
      <c r="A58" s="1" t="s">
        <v>39</v>
      </c>
      <c r="B58" s="1" t="s">
        <v>14</v>
      </c>
      <c r="C58" s="2">
        <v>43182</v>
      </c>
      <c r="D58" s="1">
        <v>322.95</v>
      </c>
      <c r="E58" s="1">
        <v>318.85000000000002</v>
      </c>
      <c r="F58" s="1">
        <v>327.7</v>
      </c>
      <c r="G58" s="1">
        <v>317.5</v>
      </c>
      <c r="H58" s="1">
        <v>327</v>
      </c>
      <c r="I58" s="1">
        <v>325.55</v>
      </c>
      <c r="J58" s="1">
        <v>323.14999999999998</v>
      </c>
      <c r="K58" s="1">
        <v>1256743</v>
      </c>
      <c r="L58" s="1">
        <v>406111161.5</v>
      </c>
      <c r="M58" s="1">
        <v>17260</v>
      </c>
      <c r="N58" s="3">
        <f>IF(ISERR(LN(Table1826[[#This Row],[Close Price]]/I57)),"-",LN(Table1826[[#This Row],[Close Price]]/I57))</f>
        <v>8.0185472043894351E-3</v>
      </c>
    </row>
    <row r="59" spans="1:14" x14ac:dyDescent="0.3">
      <c r="A59" s="1" t="s">
        <v>39</v>
      </c>
      <c r="B59" s="1" t="s">
        <v>14</v>
      </c>
      <c r="C59" s="2">
        <v>43185</v>
      </c>
      <c r="D59" s="1">
        <v>325.55</v>
      </c>
      <c r="E59" s="1">
        <v>327</v>
      </c>
      <c r="F59" s="1">
        <v>333.8</v>
      </c>
      <c r="G59" s="1">
        <v>327</v>
      </c>
      <c r="H59" s="1">
        <v>330.5</v>
      </c>
      <c r="I59" s="1">
        <v>329.65</v>
      </c>
      <c r="J59" s="1">
        <v>329.84</v>
      </c>
      <c r="K59" s="1">
        <v>1568176</v>
      </c>
      <c r="L59" s="1">
        <v>517251710.19999999</v>
      </c>
      <c r="M59" s="1">
        <v>24548</v>
      </c>
      <c r="N59" s="3">
        <f>IF(ISERR(LN(Table1826[[#This Row],[Close Price]]/I58)),"-",LN(Table1826[[#This Row],[Close Price]]/I58))</f>
        <v>1.2515425876437555E-2</v>
      </c>
    </row>
    <row r="60" spans="1:14" x14ac:dyDescent="0.3">
      <c r="A60" s="1" t="s">
        <v>39</v>
      </c>
      <c r="B60" s="1" t="s">
        <v>14</v>
      </c>
      <c r="C60" s="2">
        <v>43186</v>
      </c>
      <c r="D60" s="1">
        <v>329.65</v>
      </c>
      <c r="E60" s="1">
        <v>330.15</v>
      </c>
      <c r="F60" s="1">
        <v>331</v>
      </c>
      <c r="G60" s="1">
        <v>321.55</v>
      </c>
      <c r="H60" s="1">
        <v>328</v>
      </c>
      <c r="I60" s="1">
        <v>325.64999999999998</v>
      </c>
      <c r="J60" s="1">
        <v>325.33999999999997</v>
      </c>
      <c r="K60" s="1">
        <v>973104</v>
      </c>
      <c r="L60" s="1">
        <v>316593602.14999998</v>
      </c>
      <c r="M60" s="1">
        <v>11182</v>
      </c>
      <c r="N60" s="3">
        <f>IF(ISERR(LN(Table1826[[#This Row],[Close Price]]/I59)),"-",LN(Table1826[[#This Row],[Close Price]]/I59))</f>
        <v>-1.2208300566898167E-2</v>
      </c>
    </row>
    <row r="61" spans="1:14" x14ac:dyDescent="0.3">
      <c r="A61" s="1" t="s">
        <v>39</v>
      </c>
      <c r="B61" s="1" t="s">
        <v>14</v>
      </c>
      <c r="C61" s="2">
        <v>43187</v>
      </c>
      <c r="D61" s="1">
        <v>325.64999999999998</v>
      </c>
      <c r="E61" s="1">
        <v>325.14999999999998</v>
      </c>
      <c r="F61" s="1">
        <v>332.15</v>
      </c>
      <c r="G61" s="1">
        <v>324.05</v>
      </c>
      <c r="H61" s="1">
        <v>324.75</v>
      </c>
      <c r="I61" s="1">
        <v>326.05</v>
      </c>
      <c r="J61" s="1">
        <v>326.47000000000003</v>
      </c>
      <c r="K61" s="1">
        <v>1374259</v>
      </c>
      <c r="L61" s="1">
        <v>448649046.30000001</v>
      </c>
      <c r="M61" s="1">
        <v>25103</v>
      </c>
      <c r="N61" s="3">
        <f>IF(ISERR(LN(Table1826[[#This Row],[Close Price]]/I60)),"-",LN(Table1826[[#This Row],[Close Price]]/I60))</f>
        <v>1.2275588468007436E-3</v>
      </c>
    </row>
    <row r="62" spans="1:14" x14ac:dyDescent="0.3">
      <c r="A62" s="1" t="s">
        <v>39</v>
      </c>
      <c r="B62" s="1" t="s">
        <v>14</v>
      </c>
      <c r="C62" s="2">
        <v>43192</v>
      </c>
      <c r="D62" s="1">
        <v>326.05</v>
      </c>
      <c r="E62" s="1">
        <v>327.25</v>
      </c>
      <c r="F62" s="1">
        <v>334.35</v>
      </c>
      <c r="G62" s="1">
        <v>324.64999999999998</v>
      </c>
      <c r="H62" s="1">
        <v>327.05</v>
      </c>
      <c r="I62" s="1">
        <v>328.35</v>
      </c>
      <c r="J62" s="1">
        <v>327.48</v>
      </c>
      <c r="K62" s="1">
        <v>1249922</v>
      </c>
      <c r="L62" s="1">
        <v>409324535.14999998</v>
      </c>
      <c r="M62" s="1">
        <v>30871</v>
      </c>
      <c r="N62" s="3">
        <f>IF(ISERR(LN(Table1826[[#This Row],[Close Price]]/I61)),"-",LN(Table1826[[#This Row],[Close Price]]/I61))</f>
        <v>7.0293687977703396E-3</v>
      </c>
    </row>
    <row r="63" spans="1:14" x14ac:dyDescent="0.3">
      <c r="A63" s="1" t="s">
        <v>39</v>
      </c>
      <c r="B63" s="1" t="s">
        <v>14</v>
      </c>
      <c r="C63" s="2">
        <v>43193</v>
      </c>
      <c r="D63" s="1">
        <v>328.35</v>
      </c>
      <c r="E63" s="1">
        <v>327.85</v>
      </c>
      <c r="F63" s="1">
        <v>328.75</v>
      </c>
      <c r="G63" s="1">
        <v>320.60000000000002</v>
      </c>
      <c r="H63" s="1">
        <v>325</v>
      </c>
      <c r="I63" s="1">
        <v>325</v>
      </c>
      <c r="J63" s="1">
        <v>324.31</v>
      </c>
      <c r="K63" s="1">
        <v>1112660</v>
      </c>
      <c r="L63" s="1">
        <v>360842159.30000001</v>
      </c>
      <c r="M63" s="1">
        <v>12980</v>
      </c>
      <c r="N63" s="3">
        <f>IF(ISERR(LN(Table1826[[#This Row],[Close Price]]/I62)),"-",LN(Table1826[[#This Row],[Close Price]]/I62))</f>
        <v>-1.0254930307244262E-2</v>
      </c>
    </row>
    <row r="64" spans="1:14" x14ac:dyDescent="0.3">
      <c r="A64" s="1" t="s">
        <v>39</v>
      </c>
      <c r="B64" s="1" t="s">
        <v>14</v>
      </c>
      <c r="C64" s="2">
        <v>43194</v>
      </c>
      <c r="D64" s="1">
        <v>325</v>
      </c>
      <c r="E64" s="1">
        <v>326</v>
      </c>
      <c r="F64" s="1">
        <v>328.45</v>
      </c>
      <c r="G64" s="1">
        <v>324.55</v>
      </c>
      <c r="H64" s="1">
        <v>325</v>
      </c>
      <c r="I64" s="1">
        <v>325.85000000000002</v>
      </c>
      <c r="J64" s="1">
        <v>326.82</v>
      </c>
      <c r="K64" s="1">
        <v>841290</v>
      </c>
      <c r="L64" s="1">
        <v>274948875.89999998</v>
      </c>
      <c r="M64" s="1">
        <v>13027</v>
      </c>
      <c r="N64" s="3">
        <f>IF(ISERR(LN(Table1826[[#This Row],[Close Price]]/I63)),"-",LN(Table1826[[#This Row],[Close Price]]/I63))</f>
        <v>2.6119704486519671E-3</v>
      </c>
    </row>
    <row r="65" spans="1:14" x14ac:dyDescent="0.3">
      <c r="A65" s="1" t="s">
        <v>39</v>
      </c>
      <c r="B65" s="1" t="s">
        <v>14</v>
      </c>
      <c r="C65" s="2">
        <v>43195</v>
      </c>
      <c r="D65" s="1">
        <v>325.85000000000002</v>
      </c>
      <c r="E65" s="1">
        <v>328.8</v>
      </c>
      <c r="F65" s="1">
        <v>329.8</v>
      </c>
      <c r="G65" s="1">
        <v>320.05</v>
      </c>
      <c r="H65" s="1">
        <v>323.5</v>
      </c>
      <c r="I65" s="1">
        <v>323.75</v>
      </c>
      <c r="J65" s="1">
        <v>323.19</v>
      </c>
      <c r="K65" s="1">
        <v>1263348</v>
      </c>
      <c r="L65" s="1">
        <v>408297938.75</v>
      </c>
      <c r="M65" s="1">
        <v>13109</v>
      </c>
      <c r="N65" s="3">
        <f>IF(ISERR(LN(Table1826[[#This Row],[Close Price]]/I64)),"-",LN(Table1826[[#This Row],[Close Price]]/I64))</f>
        <v>-6.4655397646419723E-3</v>
      </c>
    </row>
    <row r="66" spans="1:14" x14ac:dyDescent="0.3">
      <c r="A66" s="1" t="s">
        <v>39</v>
      </c>
      <c r="B66" s="1" t="s">
        <v>14</v>
      </c>
      <c r="C66" s="2">
        <v>43196</v>
      </c>
      <c r="D66" s="1">
        <v>323.75</v>
      </c>
      <c r="E66" s="1">
        <v>323.05</v>
      </c>
      <c r="F66" s="1">
        <v>324.45</v>
      </c>
      <c r="G66" s="1">
        <v>318.3</v>
      </c>
      <c r="H66" s="1">
        <v>320.14999999999998</v>
      </c>
      <c r="I66" s="1">
        <v>320.64999999999998</v>
      </c>
      <c r="J66" s="1">
        <v>320.14999999999998</v>
      </c>
      <c r="K66" s="1">
        <v>662451</v>
      </c>
      <c r="L66" s="1">
        <v>212086408.84999999</v>
      </c>
      <c r="M66" s="1">
        <v>13124</v>
      </c>
      <c r="N66" s="3">
        <f>IF(ISERR(LN(Table1826[[#This Row],[Close Price]]/I65)),"-",LN(Table1826[[#This Row],[Close Price]]/I65))</f>
        <v>-9.6214274188756374E-3</v>
      </c>
    </row>
    <row r="67" spans="1:14" x14ac:dyDescent="0.3">
      <c r="A67" s="1" t="s">
        <v>39</v>
      </c>
      <c r="B67" s="1" t="s">
        <v>14</v>
      </c>
      <c r="C67" s="2">
        <v>43199</v>
      </c>
      <c r="D67" s="1">
        <v>320.64999999999998</v>
      </c>
      <c r="E67" s="1">
        <v>320.64999999999998</v>
      </c>
      <c r="F67" s="1">
        <v>330.2</v>
      </c>
      <c r="G67" s="1">
        <v>320.64999999999998</v>
      </c>
      <c r="H67" s="1">
        <v>327.35000000000002</v>
      </c>
      <c r="I67" s="1">
        <v>328.15</v>
      </c>
      <c r="J67" s="1">
        <v>326.51</v>
      </c>
      <c r="K67" s="1">
        <v>1684842</v>
      </c>
      <c r="L67" s="1">
        <v>550120536.20000005</v>
      </c>
      <c r="M67" s="1">
        <v>25959</v>
      </c>
      <c r="N67" s="3">
        <f>IF(ISERR(LN(Table1826[[#This Row],[Close Price]]/I66)),"-",LN(Table1826[[#This Row],[Close Price]]/I66))</f>
        <v>2.3120635324859893E-2</v>
      </c>
    </row>
    <row r="68" spans="1:14" x14ac:dyDescent="0.3">
      <c r="A68" s="1" t="s">
        <v>39</v>
      </c>
      <c r="B68" s="1" t="s">
        <v>14</v>
      </c>
      <c r="C68" s="2">
        <v>43200</v>
      </c>
      <c r="D68" s="1">
        <v>328.15</v>
      </c>
      <c r="E68" s="1">
        <v>328.5</v>
      </c>
      <c r="F68" s="1">
        <v>331.75</v>
      </c>
      <c r="G68" s="1">
        <v>322.85000000000002</v>
      </c>
      <c r="H68" s="1">
        <v>324</v>
      </c>
      <c r="I68" s="1">
        <v>324.39999999999998</v>
      </c>
      <c r="J68" s="1">
        <v>325.49</v>
      </c>
      <c r="K68" s="1">
        <v>1232727</v>
      </c>
      <c r="L68" s="1">
        <v>401239071.39999998</v>
      </c>
      <c r="M68" s="1">
        <v>16354</v>
      </c>
      <c r="N68" s="3">
        <f>IF(ISERR(LN(Table1826[[#This Row],[Close Price]]/I67)),"-",LN(Table1826[[#This Row],[Close Price]]/I67))</f>
        <v>-1.1493498678473935E-2</v>
      </c>
    </row>
    <row r="69" spans="1:14" x14ac:dyDescent="0.3">
      <c r="A69" s="1" t="s">
        <v>39</v>
      </c>
      <c r="B69" s="1" t="s">
        <v>14</v>
      </c>
      <c r="C69" s="2">
        <v>43201</v>
      </c>
      <c r="D69" s="1">
        <v>324.39999999999998</v>
      </c>
      <c r="E69" s="1">
        <v>325.10000000000002</v>
      </c>
      <c r="F69" s="1">
        <v>325.2</v>
      </c>
      <c r="G69" s="1">
        <v>320.14999999999998</v>
      </c>
      <c r="H69" s="1">
        <v>321.05</v>
      </c>
      <c r="I69" s="1">
        <v>321.05</v>
      </c>
      <c r="J69" s="1">
        <v>321.75</v>
      </c>
      <c r="K69" s="1">
        <v>956091</v>
      </c>
      <c r="L69" s="1">
        <v>307626173</v>
      </c>
      <c r="M69" s="1">
        <v>17705</v>
      </c>
      <c r="N69" s="3">
        <f>IF(ISERR(LN(Table1826[[#This Row],[Close Price]]/I68)),"-",LN(Table1826[[#This Row],[Close Price]]/I68))</f>
        <v>-1.038044800120033E-2</v>
      </c>
    </row>
    <row r="70" spans="1:14" x14ac:dyDescent="0.3">
      <c r="A70" s="1" t="s">
        <v>39</v>
      </c>
      <c r="B70" s="1" t="s">
        <v>14</v>
      </c>
      <c r="C70" s="2">
        <v>43202</v>
      </c>
      <c r="D70" s="1">
        <v>321.05</v>
      </c>
      <c r="E70" s="1">
        <v>321.39999999999998</v>
      </c>
      <c r="F70" s="1">
        <v>323.05</v>
      </c>
      <c r="G70" s="1">
        <v>318.60000000000002</v>
      </c>
      <c r="H70" s="1">
        <v>319.5</v>
      </c>
      <c r="I70" s="1">
        <v>319.8</v>
      </c>
      <c r="J70" s="1">
        <v>320.42</v>
      </c>
      <c r="K70" s="1">
        <v>730620</v>
      </c>
      <c r="L70" s="1">
        <v>234105967.25</v>
      </c>
      <c r="M70" s="1">
        <v>12979</v>
      </c>
      <c r="N70" s="3">
        <f>IF(ISERR(LN(Table1826[[#This Row],[Close Price]]/I69)),"-",LN(Table1826[[#This Row],[Close Price]]/I69))</f>
        <v>-3.9010738402035353E-3</v>
      </c>
    </row>
    <row r="71" spans="1:14" x14ac:dyDescent="0.3">
      <c r="A71" s="1" t="s">
        <v>39</v>
      </c>
      <c r="B71" s="1" t="s">
        <v>14</v>
      </c>
      <c r="C71" s="2">
        <v>43203</v>
      </c>
      <c r="D71" s="1">
        <v>319.8</v>
      </c>
      <c r="E71" s="1">
        <v>320.5</v>
      </c>
      <c r="F71" s="1">
        <v>320.5</v>
      </c>
      <c r="G71" s="1">
        <v>314.89999999999998</v>
      </c>
      <c r="H71" s="1">
        <v>316.7</v>
      </c>
      <c r="I71" s="1">
        <v>316.05</v>
      </c>
      <c r="J71" s="1">
        <v>316.47000000000003</v>
      </c>
      <c r="K71" s="1">
        <v>1633554</v>
      </c>
      <c r="L71" s="1">
        <v>516969953.19999999</v>
      </c>
      <c r="M71" s="1">
        <v>27243</v>
      </c>
      <c r="N71" s="3">
        <f>IF(ISERR(LN(Table1826[[#This Row],[Close Price]]/I70)),"-",LN(Table1826[[#This Row],[Close Price]]/I70))</f>
        <v>-1.1795371481546179E-2</v>
      </c>
    </row>
    <row r="72" spans="1:14" x14ac:dyDescent="0.3">
      <c r="A72" s="1" t="s">
        <v>39</v>
      </c>
      <c r="B72" s="1" t="s">
        <v>14</v>
      </c>
      <c r="C72" s="2">
        <v>43206</v>
      </c>
      <c r="D72" s="1">
        <v>316.05</v>
      </c>
      <c r="E72" s="1">
        <v>313.2</v>
      </c>
      <c r="F72" s="1">
        <v>319.95</v>
      </c>
      <c r="G72" s="1">
        <v>313.2</v>
      </c>
      <c r="H72" s="1">
        <v>319.60000000000002</v>
      </c>
      <c r="I72" s="1">
        <v>319.10000000000002</v>
      </c>
      <c r="J72" s="1">
        <v>318.43</v>
      </c>
      <c r="K72" s="1">
        <v>741956</v>
      </c>
      <c r="L72" s="1">
        <v>236261520.80000001</v>
      </c>
      <c r="M72" s="1">
        <v>12301</v>
      </c>
      <c r="N72" s="3">
        <f>IF(ISERR(LN(Table1826[[#This Row],[Close Price]]/I71)),"-",LN(Table1826[[#This Row],[Close Price]]/I71))</f>
        <v>9.604104365890119E-3</v>
      </c>
    </row>
    <row r="73" spans="1:14" x14ac:dyDescent="0.3">
      <c r="A73" s="1" t="s">
        <v>39</v>
      </c>
      <c r="B73" s="1" t="s">
        <v>14</v>
      </c>
      <c r="C73" s="2">
        <v>43207</v>
      </c>
      <c r="D73" s="1">
        <v>319.10000000000002</v>
      </c>
      <c r="E73" s="1">
        <v>322.89999999999998</v>
      </c>
      <c r="F73" s="1">
        <v>322.89999999999998</v>
      </c>
      <c r="G73" s="1">
        <v>319.2</v>
      </c>
      <c r="H73" s="1">
        <v>320.5</v>
      </c>
      <c r="I73" s="1">
        <v>319.85000000000002</v>
      </c>
      <c r="J73" s="1">
        <v>320.04000000000002</v>
      </c>
      <c r="K73" s="1">
        <v>794361</v>
      </c>
      <c r="L73" s="1">
        <v>254225113.69999999</v>
      </c>
      <c r="M73" s="1">
        <v>22706</v>
      </c>
      <c r="N73" s="3">
        <f>IF(ISERR(LN(Table1826[[#This Row],[Close Price]]/I72)),"-",LN(Table1826[[#This Row],[Close Price]]/I72))</f>
        <v>2.347602611948709E-3</v>
      </c>
    </row>
    <row r="74" spans="1:14" x14ac:dyDescent="0.3">
      <c r="A74" s="1" t="s">
        <v>39</v>
      </c>
      <c r="B74" s="1" t="s">
        <v>14</v>
      </c>
      <c r="C74" s="2">
        <v>43208</v>
      </c>
      <c r="D74" s="1">
        <v>319.85000000000002</v>
      </c>
      <c r="E74" s="1">
        <v>320.5</v>
      </c>
      <c r="F74" s="1">
        <v>323.39999999999998</v>
      </c>
      <c r="G74" s="1">
        <v>317.45</v>
      </c>
      <c r="H74" s="1">
        <v>319.60000000000002</v>
      </c>
      <c r="I74" s="1">
        <v>319.05</v>
      </c>
      <c r="J74" s="1">
        <v>319.43</v>
      </c>
      <c r="K74" s="1">
        <v>1152263</v>
      </c>
      <c r="L74" s="1">
        <v>368068332.10000002</v>
      </c>
      <c r="M74" s="1">
        <v>21057</v>
      </c>
      <c r="N74" s="3">
        <f>IF(ISERR(LN(Table1826[[#This Row],[Close Price]]/I73)),"-",LN(Table1826[[#This Row],[Close Price]]/I73))</f>
        <v>-2.5043055817907623E-3</v>
      </c>
    </row>
    <row r="75" spans="1:14" x14ac:dyDescent="0.3">
      <c r="A75" s="1" t="s">
        <v>39</v>
      </c>
      <c r="B75" s="1" t="s">
        <v>14</v>
      </c>
      <c r="C75" s="2">
        <v>43209</v>
      </c>
      <c r="D75" s="1">
        <v>319.05</v>
      </c>
      <c r="E75" s="1">
        <v>319.75</v>
      </c>
      <c r="F75" s="1">
        <v>322.5</v>
      </c>
      <c r="G75" s="1">
        <v>319.39999999999998</v>
      </c>
      <c r="H75" s="1">
        <v>320.7</v>
      </c>
      <c r="I75" s="1">
        <v>320.3</v>
      </c>
      <c r="J75" s="1">
        <v>320.69</v>
      </c>
      <c r="K75" s="1">
        <v>868756</v>
      </c>
      <c r="L75" s="1">
        <v>278604420.64999998</v>
      </c>
      <c r="M75" s="1">
        <v>12518</v>
      </c>
      <c r="N75" s="3">
        <f>IF(ISERR(LN(Table1826[[#This Row],[Close Price]]/I74)),"-",LN(Table1826[[#This Row],[Close Price]]/I74))</f>
        <v>3.9102263007565656E-3</v>
      </c>
    </row>
    <row r="76" spans="1:14" x14ac:dyDescent="0.3">
      <c r="A76" s="1" t="s">
        <v>39</v>
      </c>
      <c r="B76" s="1" t="s">
        <v>14</v>
      </c>
      <c r="C76" s="2">
        <v>43210</v>
      </c>
      <c r="D76" s="1">
        <v>320.3</v>
      </c>
      <c r="E76" s="1">
        <v>319.8</v>
      </c>
      <c r="F76" s="1">
        <v>320.14999999999998</v>
      </c>
      <c r="G76" s="1">
        <v>315.5</v>
      </c>
      <c r="H76" s="1">
        <v>316.64999999999998</v>
      </c>
      <c r="I76" s="1">
        <v>316.89999999999998</v>
      </c>
      <c r="J76" s="1">
        <v>316.97000000000003</v>
      </c>
      <c r="K76" s="1">
        <v>544868</v>
      </c>
      <c r="L76" s="1">
        <v>172705369.94999999</v>
      </c>
      <c r="M76" s="1">
        <v>17271</v>
      </c>
      <c r="N76" s="3">
        <f>IF(ISERR(LN(Table1826[[#This Row],[Close Price]]/I75)),"-",LN(Table1826[[#This Row],[Close Price]]/I75))</f>
        <v>-1.0671789918237477E-2</v>
      </c>
    </row>
    <row r="77" spans="1:14" x14ac:dyDescent="0.3">
      <c r="A77" s="1" t="s">
        <v>39</v>
      </c>
      <c r="B77" s="1" t="s">
        <v>14</v>
      </c>
      <c r="C77" s="2">
        <v>43213</v>
      </c>
      <c r="D77" s="1">
        <v>316.89999999999998</v>
      </c>
      <c r="E77" s="1">
        <v>317.95</v>
      </c>
      <c r="F77" s="1">
        <v>320.60000000000002</v>
      </c>
      <c r="G77" s="1">
        <v>316</v>
      </c>
      <c r="H77" s="1">
        <v>317.39999999999998</v>
      </c>
      <c r="I77" s="1">
        <v>316.95</v>
      </c>
      <c r="J77" s="1">
        <v>318.58999999999997</v>
      </c>
      <c r="K77" s="1">
        <v>484381</v>
      </c>
      <c r="L77" s="1">
        <v>154320443.25</v>
      </c>
      <c r="M77" s="1">
        <v>14911</v>
      </c>
      <c r="N77" s="3">
        <f>IF(ISERR(LN(Table1826[[#This Row],[Close Price]]/I76)),"-",LN(Table1826[[#This Row],[Close Price]]/I76))</f>
        <v>1.5776603330030898E-4</v>
      </c>
    </row>
    <row r="78" spans="1:14" x14ac:dyDescent="0.3">
      <c r="A78" s="1" t="s">
        <v>39</v>
      </c>
      <c r="B78" s="1" t="s">
        <v>14</v>
      </c>
      <c r="C78" s="2">
        <v>43214</v>
      </c>
      <c r="D78" s="1">
        <v>316.95</v>
      </c>
      <c r="E78" s="1">
        <v>317.64999999999998</v>
      </c>
      <c r="F78" s="1">
        <v>319.7</v>
      </c>
      <c r="G78" s="1">
        <v>314.60000000000002</v>
      </c>
      <c r="H78" s="1">
        <v>317.35000000000002</v>
      </c>
      <c r="I78" s="1">
        <v>316.2</v>
      </c>
      <c r="J78" s="1">
        <v>318.22000000000003</v>
      </c>
      <c r="K78" s="1">
        <v>1260701</v>
      </c>
      <c r="L78" s="1">
        <v>401183014.64999998</v>
      </c>
      <c r="M78" s="1">
        <v>28800</v>
      </c>
      <c r="N78" s="3">
        <f>IF(ISERR(LN(Table1826[[#This Row],[Close Price]]/I77)),"-",LN(Table1826[[#This Row],[Close Price]]/I77))</f>
        <v>-2.3691079548037309E-3</v>
      </c>
    </row>
    <row r="79" spans="1:14" x14ac:dyDescent="0.3">
      <c r="A79" s="1" t="s">
        <v>39</v>
      </c>
      <c r="B79" s="1" t="s">
        <v>14</v>
      </c>
      <c r="C79" s="2">
        <v>43215</v>
      </c>
      <c r="D79" s="1">
        <v>316.2</v>
      </c>
      <c r="E79" s="1">
        <v>316.8</v>
      </c>
      <c r="F79" s="1">
        <v>325</v>
      </c>
      <c r="G79" s="1">
        <v>315.55</v>
      </c>
      <c r="H79" s="1">
        <v>324.5</v>
      </c>
      <c r="I79" s="1">
        <v>323.2</v>
      </c>
      <c r="J79" s="1">
        <v>320.08</v>
      </c>
      <c r="K79" s="1">
        <v>1389620</v>
      </c>
      <c r="L79" s="1">
        <v>444790604.19999999</v>
      </c>
      <c r="M79" s="1">
        <v>24923</v>
      </c>
      <c r="N79" s="3">
        <f>IF(ISERR(LN(Table1826[[#This Row],[Close Price]]/I78)),"-",LN(Table1826[[#This Row],[Close Price]]/I78))</f>
        <v>2.189640187156874E-2</v>
      </c>
    </row>
    <row r="80" spans="1:14" x14ac:dyDescent="0.3">
      <c r="A80" s="1" t="s">
        <v>39</v>
      </c>
      <c r="B80" s="1" t="s">
        <v>14</v>
      </c>
      <c r="C80" s="2">
        <v>43216</v>
      </c>
      <c r="D80" s="1">
        <v>323.2</v>
      </c>
      <c r="E80" s="1">
        <v>324.5</v>
      </c>
      <c r="F80" s="1">
        <v>325.75</v>
      </c>
      <c r="G80" s="1">
        <v>316.2</v>
      </c>
      <c r="H80" s="1">
        <v>317.10000000000002</v>
      </c>
      <c r="I80" s="1">
        <v>319.45</v>
      </c>
      <c r="J80" s="1">
        <v>320.33999999999997</v>
      </c>
      <c r="K80" s="1">
        <v>3610030</v>
      </c>
      <c r="L80" s="1">
        <v>1156435043.3499999</v>
      </c>
      <c r="M80" s="1">
        <v>26242</v>
      </c>
      <c r="N80" s="3">
        <f>IF(ISERR(LN(Table1826[[#This Row],[Close Price]]/I79)),"-",LN(Table1826[[#This Row],[Close Price]]/I79))</f>
        <v>-1.167055959858806E-2</v>
      </c>
    </row>
    <row r="81" spans="1:14" x14ac:dyDescent="0.3">
      <c r="A81" s="1" t="s">
        <v>39</v>
      </c>
      <c r="B81" s="1" t="s">
        <v>14</v>
      </c>
      <c r="C81" s="2">
        <v>43217</v>
      </c>
      <c r="D81" s="1">
        <v>319.45</v>
      </c>
      <c r="E81" s="1">
        <v>318.5</v>
      </c>
      <c r="F81" s="1">
        <v>324.25</v>
      </c>
      <c r="G81" s="1">
        <v>318.5</v>
      </c>
      <c r="H81" s="1">
        <v>322.5</v>
      </c>
      <c r="I81" s="1">
        <v>321.10000000000002</v>
      </c>
      <c r="J81" s="1">
        <v>321.27</v>
      </c>
      <c r="K81" s="1">
        <v>1158920</v>
      </c>
      <c r="L81" s="1">
        <v>372323695.10000002</v>
      </c>
      <c r="M81" s="1">
        <v>13108</v>
      </c>
      <c r="N81" s="3">
        <f>IF(ISERR(LN(Table1826[[#This Row],[Close Price]]/I80)),"-",LN(Table1826[[#This Row],[Close Price]]/I80))</f>
        <v>5.1518340471159831E-3</v>
      </c>
    </row>
    <row r="82" spans="1:14" x14ac:dyDescent="0.3">
      <c r="A82" s="1" t="s">
        <v>39</v>
      </c>
      <c r="B82" s="1" t="s">
        <v>14</v>
      </c>
      <c r="C82" s="2">
        <v>43220</v>
      </c>
      <c r="D82" s="1">
        <v>321.10000000000002</v>
      </c>
      <c r="E82" s="1">
        <v>323</v>
      </c>
      <c r="F82" s="1">
        <v>334.05</v>
      </c>
      <c r="G82" s="1">
        <v>321.7</v>
      </c>
      <c r="H82" s="1">
        <v>333.2</v>
      </c>
      <c r="I82" s="1">
        <v>332.55</v>
      </c>
      <c r="J82" s="1">
        <v>328.39</v>
      </c>
      <c r="K82" s="1">
        <v>1936196</v>
      </c>
      <c r="L82" s="1">
        <v>635821672.75</v>
      </c>
      <c r="M82" s="1">
        <v>28038</v>
      </c>
      <c r="N82" s="3">
        <f>IF(ISERR(LN(Table1826[[#This Row],[Close Price]]/I81)),"-",LN(Table1826[[#This Row],[Close Price]]/I81))</f>
        <v>3.5037623634961851E-2</v>
      </c>
    </row>
    <row r="83" spans="1:14" x14ac:dyDescent="0.3">
      <c r="A83" s="1" t="s">
        <v>39</v>
      </c>
      <c r="B83" s="1" t="s">
        <v>14</v>
      </c>
      <c r="C83" s="2">
        <v>43222</v>
      </c>
      <c r="D83" s="1">
        <v>332.55</v>
      </c>
      <c r="E83" s="1">
        <v>333</v>
      </c>
      <c r="F83" s="1">
        <v>347.8</v>
      </c>
      <c r="G83" s="1">
        <v>312.3</v>
      </c>
      <c r="H83" s="1">
        <v>315.85000000000002</v>
      </c>
      <c r="I83" s="1">
        <v>317.14999999999998</v>
      </c>
      <c r="J83" s="1">
        <v>332.25</v>
      </c>
      <c r="K83" s="1">
        <v>7061933</v>
      </c>
      <c r="L83" s="1">
        <v>2346352604.5999999</v>
      </c>
      <c r="M83" s="1">
        <v>68567</v>
      </c>
      <c r="N83" s="3">
        <f>IF(ISERR(LN(Table1826[[#This Row],[Close Price]]/I82)),"-",LN(Table1826[[#This Row],[Close Price]]/I82))</f>
        <v>-4.7415376650524095E-2</v>
      </c>
    </row>
    <row r="84" spans="1:14" x14ac:dyDescent="0.3">
      <c r="A84" s="1" t="s">
        <v>39</v>
      </c>
      <c r="B84" s="1" t="s">
        <v>14</v>
      </c>
      <c r="C84" s="2">
        <v>43223</v>
      </c>
      <c r="D84" s="1">
        <v>317.14999999999998</v>
      </c>
      <c r="E84" s="1">
        <v>311</v>
      </c>
      <c r="F84" s="1">
        <v>317.2</v>
      </c>
      <c r="G84" s="1">
        <v>304.55</v>
      </c>
      <c r="H84" s="1">
        <v>313.5</v>
      </c>
      <c r="I84" s="1">
        <v>312.10000000000002</v>
      </c>
      <c r="J84" s="1">
        <v>309.94</v>
      </c>
      <c r="K84" s="1">
        <v>3585505</v>
      </c>
      <c r="L84" s="1">
        <v>1111289883.6500001</v>
      </c>
      <c r="M84" s="1">
        <v>84841</v>
      </c>
      <c r="N84" s="3">
        <f>IF(ISERR(LN(Table1826[[#This Row],[Close Price]]/I83)),"-",LN(Table1826[[#This Row],[Close Price]]/I83))</f>
        <v>-1.6051198803172292E-2</v>
      </c>
    </row>
    <row r="85" spans="1:14" x14ac:dyDescent="0.3">
      <c r="A85" s="1" t="s">
        <v>39</v>
      </c>
      <c r="B85" s="1" t="s">
        <v>14</v>
      </c>
      <c r="C85" s="2">
        <v>43224</v>
      </c>
      <c r="D85" s="1">
        <v>312.10000000000002</v>
      </c>
      <c r="E85" s="1">
        <v>314</v>
      </c>
      <c r="F85" s="1">
        <v>328.4</v>
      </c>
      <c r="G85" s="1">
        <v>314</v>
      </c>
      <c r="H85" s="1">
        <v>317.39999999999998</v>
      </c>
      <c r="I85" s="1">
        <v>316.85000000000002</v>
      </c>
      <c r="J85" s="1">
        <v>322.43</v>
      </c>
      <c r="K85" s="1">
        <v>4073638</v>
      </c>
      <c r="L85" s="1">
        <v>1313458386.6500001</v>
      </c>
      <c r="M85" s="1">
        <v>81334</v>
      </c>
      <c r="N85" s="3">
        <f>IF(ISERR(LN(Table1826[[#This Row],[Close Price]]/I84)),"-",LN(Table1826[[#This Row],[Close Price]]/I84))</f>
        <v>1.5104826492792326E-2</v>
      </c>
    </row>
    <row r="86" spans="1:14" x14ac:dyDescent="0.3">
      <c r="A86" s="1" t="s">
        <v>39</v>
      </c>
      <c r="B86" s="1" t="s">
        <v>14</v>
      </c>
      <c r="C86" s="2">
        <v>43227</v>
      </c>
      <c r="D86" s="1">
        <v>316.85000000000002</v>
      </c>
      <c r="E86" s="1">
        <v>319</v>
      </c>
      <c r="F86" s="1">
        <v>322.45</v>
      </c>
      <c r="G86" s="1">
        <v>313.2</v>
      </c>
      <c r="H86" s="1">
        <v>319.85000000000002</v>
      </c>
      <c r="I86" s="1">
        <v>320.05</v>
      </c>
      <c r="J86" s="1">
        <v>318.64999999999998</v>
      </c>
      <c r="K86" s="1">
        <v>2301610</v>
      </c>
      <c r="L86" s="1">
        <v>733418542.04999995</v>
      </c>
      <c r="M86" s="1">
        <v>46499</v>
      </c>
      <c r="N86" s="3">
        <f>IF(ISERR(LN(Table1826[[#This Row],[Close Price]]/I85)),"-",LN(Table1826[[#This Row],[Close Price]]/I85))</f>
        <v>1.0048757818486494E-2</v>
      </c>
    </row>
    <row r="87" spans="1:14" x14ac:dyDescent="0.3">
      <c r="A87" s="1" t="s">
        <v>39</v>
      </c>
      <c r="B87" s="1" t="s">
        <v>14</v>
      </c>
      <c r="C87" s="2">
        <v>43228</v>
      </c>
      <c r="D87" s="1">
        <v>320.05</v>
      </c>
      <c r="E87" s="1">
        <v>319.85000000000002</v>
      </c>
      <c r="F87" s="1">
        <v>321.14999999999998</v>
      </c>
      <c r="G87" s="1">
        <v>317.2</v>
      </c>
      <c r="H87" s="1">
        <v>318</v>
      </c>
      <c r="I87" s="1">
        <v>318.95</v>
      </c>
      <c r="J87" s="1">
        <v>319.10000000000002</v>
      </c>
      <c r="K87" s="1">
        <v>1495953</v>
      </c>
      <c r="L87" s="1">
        <v>477365121.25</v>
      </c>
      <c r="M87" s="1">
        <v>32706</v>
      </c>
      <c r="N87" s="3">
        <f>IF(ISERR(LN(Table1826[[#This Row],[Close Price]]/I86)),"-",LN(Table1826[[#This Row],[Close Price]]/I86))</f>
        <v>-3.4428829000481844E-3</v>
      </c>
    </row>
    <row r="88" spans="1:14" x14ac:dyDescent="0.3">
      <c r="A88" s="1" t="s">
        <v>39</v>
      </c>
      <c r="B88" s="1" t="s">
        <v>14</v>
      </c>
      <c r="C88" s="2">
        <v>43229</v>
      </c>
      <c r="D88" s="1">
        <v>318.95</v>
      </c>
      <c r="E88" s="1">
        <v>318.75</v>
      </c>
      <c r="F88" s="1">
        <v>319.14999999999998</v>
      </c>
      <c r="G88" s="1">
        <v>312.05</v>
      </c>
      <c r="H88" s="1">
        <v>314.95</v>
      </c>
      <c r="I88" s="1">
        <v>315.3</v>
      </c>
      <c r="J88" s="1">
        <v>315.26</v>
      </c>
      <c r="K88" s="1">
        <v>1430414</v>
      </c>
      <c r="L88" s="1">
        <v>450956540.55000001</v>
      </c>
      <c r="M88" s="1">
        <v>22620</v>
      </c>
      <c r="N88" s="3">
        <f>IF(ISERR(LN(Table1826[[#This Row],[Close Price]]/I87)),"-",LN(Table1826[[#This Row],[Close Price]]/I87))</f>
        <v>-1.1509784136949142E-2</v>
      </c>
    </row>
    <row r="89" spans="1:14" x14ac:dyDescent="0.3">
      <c r="A89" s="1" t="s">
        <v>39</v>
      </c>
      <c r="B89" s="1" t="s">
        <v>14</v>
      </c>
      <c r="C89" s="2">
        <v>43230</v>
      </c>
      <c r="D89" s="1">
        <v>315.3</v>
      </c>
      <c r="E89" s="1">
        <v>315.60000000000002</v>
      </c>
      <c r="F89" s="1">
        <v>318.2</v>
      </c>
      <c r="G89" s="1">
        <v>314</v>
      </c>
      <c r="H89" s="1">
        <v>314.60000000000002</v>
      </c>
      <c r="I89" s="1">
        <v>315.14999999999998</v>
      </c>
      <c r="J89" s="1">
        <v>315.77999999999997</v>
      </c>
      <c r="K89" s="1">
        <v>1252574</v>
      </c>
      <c r="L89" s="1">
        <v>395533889.75</v>
      </c>
      <c r="M89" s="1">
        <v>10046</v>
      </c>
      <c r="N89" s="3">
        <f>IF(ISERR(LN(Table1826[[#This Row],[Close Price]]/I88)),"-",LN(Table1826[[#This Row],[Close Price]]/I88))</f>
        <v>-4.7585059189607289E-4</v>
      </c>
    </row>
    <row r="90" spans="1:14" x14ac:dyDescent="0.3">
      <c r="A90" s="1" t="s">
        <v>39</v>
      </c>
      <c r="B90" s="1" t="s">
        <v>14</v>
      </c>
      <c r="C90" s="2">
        <v>43231</v>
      </c>
      <c r="D90" s="1">
        <v>315.14999999999998</v>
      </c>
      <c r="E90" s="1">
        <v>315.60000000000002</v>
      </c>
      <c r="F90" s="1">
        <v>316.5</v>
      </c>
      <c r="G90" s="1">
        <v>308.5</v>
      </c>
      <c r="H90" s="1">
        <v>310.10000000000002</v>
      </c>
      <c r="I90" s="1">
        <v>309.95</v>
      </c>
      <c r="J90" s="1">
        <v>310.8</v>
      </c>
      <c r="K90" s="1">
        <v>1475765</v>
      </c>
      <c r="L90" s="1">
        <v>458664206.14999998</v>
      </c>
      <c r="M90" s="1">
        <v>22435</v>
      </c>
      <c r="N90" s="3">
        <f>IF(ISERR(LN(Table1826[[#This Row],[Close Price]]/I89)),"-",LN(Table1826[[#This Row],[Close Price]]/I89))</f>
        <v>-1.6637721811190716E-2</v>
      </c>
    </row>
    <row r="91" spans="1:14" x14ac:dyDescent="0.3">
      <c r="A91" s="1" t="s">
        <v>39</v>
      </c>
      <c r="B91" s="1" t="s">
        <v>14</v>
      </c>
      <c r="C91" s="2">
        <v>43234</v>
      </c>
      <c r="D91" s="1">
        <v>309.95</v>
      </c>
      <c r="E91" s="1">
        <v>310.3</v>
      </c>
      <c r="F91" s="1">
        <v>314.5</v>
      </c>
      <c r="G91" s="1">
        <v>309.55</v>
      </c>
      <c r="H91" s="1">
        <v>311.7</v>
      </c>
      <c r="I91" s="1">
        <v>312.55</v>
      </c>
      <c r="J91" s="1">
        <v>312.05</v>
      </c>
      <c r="K91" s="1">
        <v>396217</v>
      </c>
      <c r="L91" s="1">
        <v>123638084.65000001</v>
      </c>
      <c r="M91" s="1">
        <v>4877</v>
      </c>
      <c r="N91" s="3">
        <f>IF(ISERR(LN(Table1826[[#This Row],[Close Price]]/I90)),"-",LN(Table1826[[#This Row],[Close Price]]/I90))</f>
        <v>8.3534622298930637E-3</v>
      </c>
    </row>
    <row r="92" spans="1:14" x14ac:dyDescent="0.3">
      <c r="A92" s="1" t="s">
        <v>39</v>
      </c>
      <c r="B92" s="1" t="s">
        <v>14</v>
      </c>
      <c r="C92" s="2">
        <v>43235</v>
      </c>
      <c r="D92" s="1">
        <v>312.55</v>
      </c>
      <c r="E92" s="1">
        <v>313.25</v>
      </c>
      <c r="F92" s="1">
        <v>315</v>
      </c>
      <c r="G92" s="1">
        <v>309.45</v>
      </c>
      <c r="H92" s="1">
        <v>310.5</v>
      </c>
      <c r="I92" s="1">
        <v>312.35000000000002</v>
      </c>
      <c r="J92" s="1">
        <v>312.23</v>
      </c>
      <c r="K92" s="1">
        <v>1121176</v>
      </c>
      <c r="L92" s="1">
        <v>350063699.80000001</v>
      </c>
      <c r="M92" s="1">
        <v>8388</v>
      </c>
      <c r="N92" s="3">
        <f>IF(ISERR(LN(Table1826[[#This Row],[Close Price]]/I91)),"-",LN(Table1826[[#This Row],[Close Price]]/I91))</f>
        <v>-6.4010243824245744E-4</v>
      </c>
    </row>
    <row r="93" spans="1:14" x14ac:dyDescent="0.3">
      <c r="A93" s="1" t="s">
        <v>39</v>
      </c>
      <c r="B93" s="1" t="s">
        <v>14</v>
      </c>
      <c r="C93" s="2">
        <v>43236</v>
      </c>
      <c r="D93" s="1">
        <v>312.35000000000002</v>
      </c>
      <c r="E93" s="1">
        <v>311.45</v>
      </c>
      <c r="F93" s="1">
        <v>321</v>
      </c>
      <c r="G93" s="1">
        <v>310</v>
      </c>
      <c r="H93" s="1">
        <v>319.7</v>
      </c>
      <c r="I93" s="1">
        <v>318.2</v>
      </c>
      <c r="J93" s="1">
        <v>314.99</v>
      </c>
      <c r="K93" s="1">
        <v>3139692</v>
      </c>
      <c r="L93" s="1">
        <v>988974542.54999995</v>
      </c>
      <c r="M93" s="1">
        <v>20772</v>
      </c>
      <c r="N93" s="3">
        <f>IF(ISERR(LN(Table1826[[#This Row],[Close Price]]/I92)),"-",LN(Table1826[[#This Row],[Close Price]]/I92))</f>
        <v>1.8555761964107558E-2</v>
      </c>
    </row>
    <row r="94" spans="1:14" x14ac:dyDescent="0.3">
      <c r="A94" s="1" t="s">
        <v>39</v>
      </c>
      <c r="B94" s="1" t="s">
        <v>14</v>
      </c>
      <c r="C94" s="2">
        <v>43237</v>
      </c>
      <c r="D94" s="1">
        <v>318.2</v>
      </c>
      <c r="E94" s="1">
        <v>319.7</v>
      </c>
      <c r="F94" s="1">
        <v>323.89999999999998</v>
      </c>
      <c r="G94" s="1">
        <v>317.3</v>
      </c>
      <c r="H94" s="1">
        <v>319.7</v>
      </c>
      <c r="I94" s="1">
        <v>321.10000000000002</v>
      </c>
      <c r="J94" s="1">
        <v>320.3</v>
      </c>
      <c r="K94" s="1">
        <v>3069877</v>
      </c>
      <c r="L94" s="1">
        <v>983267844.25</v>
      </c>
      <c r="M94" s="1">
        <v>11453</v>
      </c>
      <c r="N94" s="3">
        <f>IF(ISERR(LN(Table1826[[#This Row],[Close Price]]/I93)),"-",LN(Table1826[[#This Row],[Close Price]]/I93))</f>
        <v>9.0724851917817657E-3</v>
      </c>
    </row>
    <row r="95" spans="1:14" x14ac:dyDescent="0.3">
      <c r="A95" s="1" t="s">
        <v>39</v>
      </c>
      <c r="B95" s="1" t="s">
        <v>14</v>
      </c>
      <c r="C95" s="2">
        <v>43238</v>
      </c>
      <c r="D95" s="1">
        <v>321.10000000000002</v>
      </c>
      <c r="E95" s="1">
        <v>322.45</v>
      </c>
      <c r="F95" s="1">
        <v>322.45</v>
      </c>
      <c r="G95" s="1">
        <v>316.14999999999998</v>
      </c>
      <c r="H95" s="1">
        <v>317.39999999999998</v>
      </c>
      <c r="I95" s="1">
        <v>318.2</v>
      </c>
      <c r="J95" s="1">
        <v>318.02999999999997</v>
      </c>
      <c r="K95" s="1">
        <v>853748</v>
      </c>
      <c r="L95" s="1">
        <v>271518569.55000001</v>
      </c>
      <c r="M95" s="1">
        <v>15404</v>
      </c>
      <c r="N95" s="3">
        <f>IF(ISERR(LN(Table1826[[#This Row],[Close Price]]/I94)),"-",LN(Table1826[[#This Row],[Close Price]]/I94))</f>
        <v>-9.0724851917818837E-3</v>
      </c>
    </row>
    <row r="96" spans="1:14" x14ac:dyDescent="0.3">
      <c r="A96" s="1" t="s">
        <v>39</v>
      </c>
      <c r="B96" s="1" t="s">
        <v>14</v>
      </c>
      <c r="C96" s="2">
        <v>43241</v>
      </c>
      <c r="D96" s="1">
        <v>318.2</v>
      </c>
      <c r="E96" s="1">
        <v>318.5</v>
      </c>
      <c r="F96" s="1">
        <v>319.45</v>
      </c>
      <c r="G96" s="1">
        <v>308</v>
      </c>
      <c r="H96" s="1">
        <v>310</v>
      </c>
      <c r="I96" s="1">
        <v>309.75</v>
      </c>
      <c r="J96" s="1">
        <v>312.92</v>
      </c>
      <c r="K96" s="1">
        <v>1274274</v>
      </c>
      <c r="L96" s="1">
        <v>398739760.05000001</v>
      </c>
      <c r="M96" s="1">
        <v>15167</v>
      </c>
      <c r="N96" s="3">
        <f>IF(ISERR(LN(Table1826[[#This Row],[Close Price]]/I95)),"-",LN(Table1826[[#This Row],[Close Price]]/I95))</f>
        <v>-2.6914595394434592E-2</v>
      </c>
    </row>
    <row r="97" spans="1:14" x14ac:dyDescent="0.3">
      <c r="A97" s="1" t="s">
        <v>39</v>
      </c>
      <c r="B97" s="1" t="s">
        <v>14</v>
      </c>
      <c r="C97" s="2">
        <v>43242</v>
      </c>
      <c r="D97" s="1">
        <v>309.75</v>
      </c>
      <c r="E97" s="1">
        <v>311</v>
      </c>
      <c r="F97" s="1">
        <v>313.45</v>
      </c>
      <c r="G97" s="1">
        <v>308.39999999999998</v>
      </c>
      <c r="H97" s="1">
        <v>312.64999999999998</v>
      </c>
      <c r="I97" s="1">
        <v>312.85000000000002</v>
      </c>
      <c r="J97" s="1">
        <v>311.42</v>
      </c>
      <c r="K97" s="1">
        <v>562513</v>
      </c>
      <c r="L97" s="1">
        <v>175176477.30000001</v>
      </c>
      <c r="M97" s="1">
        <v>12790</v>
      </c>
      <c r="N97" s="3">
        <f>IF(ISERR(LN(Table1826[[#This Row],[Close Price]]/I96)),"-",LN(Table1826[[#This Row],[Close Price]]/I96))</f>
        <v>9.9583219351208133E-3</v>
      </c>
    </row>
    <row r="98" spans="1:14" x14ac:dyDescent="0.3">
      <c r="A98" s="1" t="s">
        <v>39</v>
      </c>
      <c r="B98" s="1" t="s">
        <v>14</v>
      </c>
      <c r="C98" s="2">
        <v>43243</v>
      </c>
      <c r="D98" s="1">
        <v>312.85000000000002</v>
      </c>
      <c r="E98" s="1">
        <v>313</v>
      </c>
      <c r="F98" s="1">
        <v>314.45</v>
      </c>
      <c r="G98" s="1">
        <v>309.5</v>
      </c>
      <c r="H98" s="1">
        <v>310.14999999999998</v>
      </c>
      <c r="I98" s="1">
        <v>310.39999999999998</v>
      </c>
      <c r="J98" s="1">
        <v>310.94</v>
      </c>
      <c r="K98" s="1">
        <v>463529</v>
      </c>
      <c r="L98" s="1">
        <v>144131234.55000001</v>
      </c>
      <c r="M98" s="1">
        <v>6200</v>
      </c>
      <c r="N98" s="3">
        <f>IF(ISERR(LN(Table1826[[#This Row],[Close Price]]/I97)),"-",LN(Table1826[[#This Row],[Close Price]]/I97))</f>
        <v>-7.8620541353089917E-3</v>
      </c>
    </row>
    <row r="99" spans="1:14" x14ac:dyDescent="0.3">
      <c r="A99" s="1" t="s">
        <v>39</v>
      </c>
      <c r="B99" s="1" t="s">
        <v>14</v>
      </c>
      <c r="C99" s="2">
        <v>43244</v>
      </c>
      <c r="D99" s="1">
        <v>310.39999999999998</v>
      </c>
      <c r="E99" s="1">
        <v>310.60000000000002</v>
      </c>
      <c r="F99" s="1">
        <v>319.35000000000002</v>
      </c>
      <c r="G99" s="1">
        <v>309.39999999999998</v>
      </c>
      <c r="H99" s="1">
        <v>314.14999999999998</v>
      </c>
      <c r="I99" s="1">
        <v>314.05</v>
      </c>
      <c r="J99" s="1">
        <v>314.69</v>
      </c>
      <c r="K99" s="1">
        <v>3522416</v>
      </c>
      <c r="L99" s="1">
        <v>1108457616.25</v>
      </c>
      <c r="M99" s="1">
        <v>26497</v>
      </c>
      <c r="N99" s="3">
        <f>IF(ISERR(LN(Table1826[[#This Row],[Close Price]]/I98)),"-",LN(Table1826[[#This Row],[Close Price]]/I98))</f>
        <v>1.1690420591326096E-2</v>
      </c>
    </row>
    <row r="100" spans="1:14" x14ac:dyDescent="0.3">
      <c r="A100" s="1" t="s">
        <v>39</v>
      </c>
      <c r="B100" s="1" t="s">
        <v>14</v>
      </c>
      <c r="C100" s="2">
        <v>43245</v>
      </c>
      <c r="D100" s="1">
        <v>314.05</v>
      </c>
      <c r="E100" s="1">
        <v>312.85000000000002</v>
      </c>
      <c r="F100" s="1">
        <v>318.5</v>
      </c>
      <c r="G100" s="1">
        <v>312.85000000000002</v>
      </c>
      <c r="H100" s="1">
        <v>317.55</v>
      </c>
      <c r="I100" s="1">
        <v>317.75</v>
      </c>
      <c r="J100" s="1">
        <v>316.58</v>
      </c>
      <c r="K100" s="1">
        <v>889468</v>
      </c>
      <c r="L100" s="1">
        <v>281588903.80000001</v>
      </c>
      <c r="M100" s="1">
        <v>37368</v>
      </c>
      <c r="N100" s="3">
        <f>IF(ISERR(LN(Table1826[[#This Row],[Close Price]]/I99)),"-",LN(Table1826[[#This Row],[Close Price]]/I99))</f>
        <v>1.1712701169173525E-2</v>
      </c>
    </row>
    <row r="101" spans="1:14" x14ac:dyDescent="0.3">
      <c r="A101" s="1" t="s">
        <v>39</v>
      </c>
      <c r="B101" s="1" t="s">
        <v>14</v>
      </c>
      <c r="C101" s="2">
        <v>43248</v>
      </c>
      <c r="D101" s="1">
        <v>317.75</v>
      </c>
      <c r="E101" s="1">
        <v>318.89999999999998</v>
      </c>
      <c r="F101" s="1">
        <v>323.35000000000002</v>
      </c>
      <c r="G101" s="1">
        <v>316.5</v>
      </c>
      <c r="H101" s="1">
        <v>320.75</v>
      </c>
      <c r="I101" s="1">
        <v>319.85000000000002</v>
      </c>
      <c r="J101" s="1">
        <v>319.92</v>
      </c>
      <c r="K101" s="1">
        <v>801486</v>
      </c>
      <c r="L101" s="1">
        <v>256408181.44999999</v>
      </c>
      <c r="M101" s="1">
        <v>8406</v>
      </c>
      <c r="N101" s="3">
        <f>IF(ISERR(LN(Table1826[[#This Row],[Close Price]]/I100)),"-",LN(Table1826[[#This Row],[Close Price]]/I100))</f>
        <v>6.5872258265831851E-3</v>
      </c>
    </row>
    <row r="102" spans="1:14" x14ac:dyDescent="0.3">
      <c r="A102" s="1" t="s">
        <v>39</v>
      </c>
      <c r="B102" s="1" t="s">
        <v>14</v>
      </c>
      <c r="C102" s="2">
        <v>43249</v>
      </c>
      <c r="D102" s="1">
        <v>319.85000000000002</v>
      </c>
      <c r="E102" s="1">
        <v>319.14999999999998</v>
      </c>
      <c r="F102" s="1">
        <v>322.3</v>
      </c>
      <c r="G102" s="1">
        <v>317.8</v>
      </c>
      <c r="H102" s="1">
        <v>321.7</v>
      </c>
      <c r="I102" s="1">
        <v>320.60000000000002</v>
      </c>
      <c r="J102" s="1">
        <v>320.93</v>
      </c>
      <c r="K102" s="1">
        <v>564273</v>
      </c>
      <c r="L102" s="1">
        <v>181090027.44999999</v>
      </c>
      <c r="M102" s="1">
        <v>15813</v>
      </c>
      <c r="N102" s="3">
        <f>IF(ISERR(LN(Table1826[[#This Row],[Close Price]]/I101)),"-",LN(Table1826[[#This Row],[Close Price]]/I101))</f>
        <v>2.3421042793060351E-3</v>
      </c>
    </row>
    <row r="103" spans="1:14" x14ac:dyDescent="0.3">
      <c r="A103" s="1" t="s">
        <v>39</v>
      </c>
      <c r="B103" s="1" t="s">
        <v>14</v>
      </c>
      <c r="C103" s="2">
        <v>43250</v>
      </c>
      <c r="D103" s="1">
        <v>320.60000000000002</v>
      </c>
      <c r="E103" s="1">
        <v>320</v>
      </c>
      <c r="F103" s="1">
        <v>323</v>
      </c>
      <c r="G103" s="1">
        <v>315.85000000000002</v>
      </c>
      <c r="H103" s="1">
        <v>318</v>
      </c>
      <c r="I103" s="1">
        <v>318.5</v>
      </c>
      <c r="J103" s="1">
        <v>318.72000000000003</v>
      </c>
      <c r="K103" s="1">
        <v>948210</v>
      </c>
      <c r="L103" s="1">
        <v>302218203.85000002</v>
      </c>
      <c r="M103" s="1">
        <v>30860</v>
      </c>
      <c r="N103" s="3">
        <f>IF(ISERR(LN(Table1826[[#This Row],[Close Price]]/I102)),"-",LN(Table1826[[#This Row],[Close Price]]/I102))</f>
        <v>-6.5717651632346136E-3</v>
      </c>
    </row>
    <row r="104" spans="1:14" x14ac:dyDescent="0.3">
      <c r="A104" s="1" t="s">
        <v>39</v>
      </c>
      <c r="B104" s="1" t="s">
        <v>14</v>
      </c>
      <c r="C104" s="2">
        <v>43251</v>
      </c>
      <c r="D104" s="1">
        <v>318.5</v>
      </c>
      <c r="E104" s="1">
        <v>319</v>
      </c>
      <c r="F104" s="1">
        <v>323.5</v>
      </c>
      <c r="G104" s="1">
        <v>315</v>
      </c>
      <c r="H104" s="1">
        <v>322.45</v>
      </c>
      <c r="I104" s="1">
        <v>321.85000000000002</v>
      </c>
      <c r="J104" s="1">
        <v>320.43</v>
      </c>
      <c r="K104" s="1">
        <v>2225475</v>
      </c>
      <c r="L104" s="1">
        <v>713115874.54999995</v>
      </c>
      <c r="M104" s="1">
        <v>35455</v>
      </c>
      <c r="N104" s="3">
        <f>IF(ISERR(LN(Table1826[[#This Row],[Close Price]]/I103)),"-",LN(Table1826[[#This Row],[Close Price]]/I103))</f>
        <v>1.0463123486406888E-2</v>
      </c>
    </row>
    <row r="105" spans="1:14" x14ac:dyDescent="0.3">
      <c r="A105" s="1" t="s">
        <v>39</v>
      </c>
      <c r="B105" s="1" t="s">
        <v>14</v>
      </c>
      <c r="C105" s="2">
        <v>43252</v>
      </c>
      <c r="D105" s="1">
        <v>321.85000000000002</v>
      </c>
      <c r="E105" s="1">
        <v>323.5</v>
      </c>
      <c r="F105" s="1">
        <v>328.75</v>
      </c>
      <c r="G105" s="1">
        <v>322.10000000000002</v>
      </c>
      <c r="H105" s="1">
        <v>323.05</v>
      </c>
      <c r="I105" s="1">
        <v>324.39999999999998</v>
      </c>
      <c r="J105" s="1">
        <v>325.05</v>
      </c>
      <c r="K105" s="1">
        <v>1586563</v>
      </c>
      <c r="L105" s="1">
        <v>515715943.10000002</v>
      </c>
      <c r="M105" s="1">
        <v>25132</v>
      </c>
      <c r="N105" s="3">
        <f>IF(ISERR(LN(Table1826[[#This Row],[Close Price]]/I104)),"-",LN(Table1826[[#This Row],[Close Price]]/I104))</f>
        <v>7.8917237426329168E-3</v>
      </c>
    </row>
    <row r="106" spans="1:14" x14ac:dyDescent="0.3">
      <c r="A106" s="1" t="s">
        <v>39</v>
      </c>
      <c r="B106" s="1" t="s">
        <v>14</v>
      </c>
      <c r="C106" s="2">
        <v>43255</v>
      </c>
      <c r="D106" s="1">
        <v>324.39999999999998</v>
      </c>
      <c r="E106" s="1">
        <v>325.5</v>
      </c>
      <c r="F106" s="1">
        <v>326.25</v>
      </c>
      <c r="G106" s="1">
        <v>319.8</v>
      </c>
      <c r="H106" s="1">
        <v>322.05</v>
      </c>
      <c r="I106" s="1">
        <v>322.64999999999998</v>
      </c>
      <c r="J106" s="1">
        <v>322.27</v>
      </c>
      <c r="K106" s="1">
        <v>1449007</v>
      </c>
      <c r="L106" s="1">
        <v>466977150.39999998</v>
      </c>
      <c r="M106" s="1">
        <v>25504</v>
      </c>
      <c r="N106" s="3">
        <f>IF(ISERR(LN(Table1826[[#This Row],[Close Price]]/I105)),"-",LN(Table1826[[#This Row],[Close Price]]/I105))</f>
        <v>-5.4091778594091179E-3</v>
      </c>
    </row>
    <row r="107" spans="1:14" x14ac:dyDescent="0.3">
      <c r="A107" s="1" t="s">
        <v>39</v>
      </c>
      <c r="B107" s="1" t="s">
        <v>14</v>
      </c>
      <c r="C107" s="2">
        <v>43256</v>
      </c>
      <c r="D107" s="1">
        <v>322.64999999999998</v>
      </c>
      <c r="E107" s="1">
        <v>322.95</v>
      </c>
      <c r="F107" s="1">
        <v>328.95</v>
      </c>
      <c r="G107" s="1">
        <v>322.05</v>
      </c>
      <c r="H107" s="1">
        <v>326.55</v>
      </c>
      <c r="I107" s="1">
        <v>326.45</v>
      </c>
      <c r="J107" s="1">
        <v>326.31</v>
      </c>
      <c r="K107" s="1">
        <v>2165106</v>
      </c>
      <c r="L107" s="1">
        <v>706503582.5</v>
      </c>
      <c r="M107" s="1">
        <v>47066</v>
      </c>
      <c r="N107" s="3">
        <f>IF(ISERR(LN(Table1826[[#This Row],[Close Price]]/I106)),"-",LN(Table1826[[#This Row],[Close Price]]/I106))</f>
        <v>1.1708653250793866E-2</v>
      </c>
    </row>
    <row r="108" spans="1:14" x14ac:dyDescent="0.3">
      <c r="A108" s="1" t="s">
        <v>39</v>
      </c>
      <c r="B108" s="1" t="s">
        <v>14</v>
      </c>
      <c r="C108" s="2">
        <v>43257</v>
      </c>
      <c r="D108" s="1">
        <v>326.45</v>
      </c>
      <c r="E108" s="1">
        <v>326.55</v>
      </c>
      <c r="F108" s="1">
        <v>337</v>
      </c>
      <c r="G108" s="1">
        <v>324.95</v>
      </c>
      <c r="H108" s="1">
        <v>335.25</v>
      </c>
      <c r="I108" s="1">
        <v>335.4</v>
      </c>
      <c r="J108" s="1">
        <v>332.71</v>
      </c>
      <c r="K108" s="1">
        <v>2086409</v>
      </c>
      <c r="L108" s="1">
        <v>694161254.39999998</v>
      </c>
      <c r="M108" s="1">
        <v>40024</v>
      </c>
      <c r="N108" s="3">
        <f>IF(ISERR(LN(Table1826[[#This Row],[Close Price]]/I107)),"-",LN(Table1826[[#This Row],[Close Price]]/I107))</f>
        <v>2.7047051756466003E-2</v>
      </c>
    </row>
    <row r="109" spans="1:14" x14ac:dyDescent="0.3">
      <c r="A109" s="1" t="s">
        <v>39</v>
      </c>
      <c r="B109" s="1" t="s">
        <v>14</v>
      </c>
      <c r="C109" s="2">
        <v>43258</v>
      </c>
      <c r="D109" s="1">
        <v>335.4</v>
      </c>
      <c r="E109" s="1">
        <v>336.05</v>
      </c>
      <c r="F109" s="1">
        <v>338.9</v>
      </c>
      <c r="G109" s="1">
        <v>332.25</v>
      </c>
      <c r="H109" s="1">
        <v>334.2</v>
      </c>
      <c r="I109" s="1">
        <v>334</v>
      </c>
      <c r="J109" s="1">
        <v>335.19</v>
      </c>
      <c r="K109" s="1">
        <v>854455</v>
      </c>
      <c r="L109" s="1">
        <v>286407221.85000002</v>
      </c>
      <c r="M109" s="1">
        <v>17241</v>
      </c>
      <c r="N109" s="3">
        <f>IF(ISERR(LN(Table1826[[#This Row],[Close Price]]/I108)),"-",LN(Table1826[[#This Row],[Close Price]]/I108))</f>
        <v>-4.1828564124079381E-3</v>
      </c>
    </row>
    <row r="110" spans="1:14" x14ac:dyDescent="0.3">
      <c r="A110" s="1" t="s">
        <v>39</v>
      </c>
      <c r="B110" s="1" t="s">
        <v>14</v>
      </c>
      <c r="C110" s="2">
        <v>43259</v>
      </c>
      <c r="D110" s="1">
        <v>334</v>
      </c>
      <c r="E110" s="1">
        <v>332.3</v>
      </c>
      <c r="F110" s="1">
        <v>345.95</v>
      </c>
      <c r="G110" s="1">
        <v>331.9</v>
      </c>
      <c r="H110" s="1">
        <v>345.6</v>
      </c>
      <c r="I110" s="1">
        <v>343.65</v>
      </c>
      <c r="J110" s="1">
        <v>341.23</v>
      </c>
      <c r="K110" s="1">
        <v>1494578</v>
      </c>
      <c r="L110" s="1">
        <v>509998656.94999999</v>
      </c>
      <c r="M110" s="1">
        <v>21813</v>
      </c>
      <c r="N110" s="3">
        <f>IF(ISERR(LN(Table1826[[#This Row],[Close Price]]/I109)),"-",LN(Table1826[[#This Row],[Close Price]]/I109))</f>
        <v>2.8482704590913763E-2</v>
      </c>
    </row>
    <row r="111" spans="1:14" x14ac:dyDescent="0.3">
      <c r="A111" s="1" t="s">
        <v>39</v>
      </c>
      <c r="B111" s="1" t="s">
        <v>14</v>
      </c>
      <c r="C111" s="2">
        <v>43262</v>
      </c>
      <c r="D111" s="1">
        <v>343.65</v>
      </c>
      <c r="E111" s="1">
        <v>346</v>
      </c>
      <c r="F111" s="1">
        <v>352.9</v>
      </c>
      <c r="G111" s="1">
        <v>342.5</v>
      </c>
      <c r="H111" s="1">
        <v>348</v>
      </c>
      <c r="I111" s="1">
        <v>349.65</v>
      </c>
      <c r="J111" s="1">
        <v>348.4</v>
      </c>
      <c r="K111" s="1">
        <v>2464534</v>
      </c>
      <c r="L111" s="1">
        <v>858647162.39999998</v>
      </c>
      <c r="M111" s="1">
        <v>38008</v>
      </c>
      <c r="N111" s="3">
        <f>IF(ISERR(LN(Table1826[[#This Row],[Close Price]]/I110)),"-",LN(Table1826[[#This Row],[Close Price]]/I110))</f>
        <v>1.7308956582261611E-2</v>
      </c>
    </row>
    <row r="112" spans="1:14" x14ac:dyDescent="0.3">
      <c r="A112" s="1" t="s">
        <v>39</v>
      </c>
      <c r="B112" s="1" t="s">
        <v>14</v>
      </c>
      <c r="C112" s="2">
        <v>43263</v>
      </c>
      <c r="D112" s="1">
        <v>349.65</v>
      </c>
      <c r="E112" s="1">
        <v>348</v>
      </c>
      <c r="F112" s="1">
        <v>349</v>
      </c>
      <c r="G112" s="1">
        <v>341.2</v>
      </c>
      <c r="H112" s="1">
        <v>341.85</v>
      </c>
      <c r="I112" s="1">
        <v>342.3</v>
      </c>
      <c r="J112" s="1">
        <v>343.19</v>
      </c>
      <c r="K112" s="1">
        <v>1186114</v>
      </c>
      <c r="L112" s="1">
        <v>407058819.75</v>
      </c>
      <c r="M112" s="1">
        <v>30022</v>
      </c>
      <c r="N112" s="3">
        <f>IF(ISERR(LN(Table1826[[#This Row],[Close Price]]/I111)),"-",LN(Table1826[[#This Row],[Close Price]]/I111))</f>
        <v>-2.124510861373604E-2</v>
      </c>
    </row>
    <row r="113" spans="1:14" x14ac:dyDescent="0.3">
      <c r="A113" s="1" t="s">
        <v>39</v>
      </c>
      <c r="B113" s="1" t="s">
        <v>14</v>
      </c>
      <c r="C113" s="2">
        <v>43264</v>
      </c>
      <c r="D113" s="1">
        <v>342.3</v>
      </c>
      <c r="E113" s="1">
        <v>342.35</v>
      </c>
      <c r="F113" s="1">
        <v>344.2</v>
      </c>
      <c r="G113" s="1">
        <v>336.1</v>
      </c>
      <c r="H113" s="1">
        <v>336.45</v>
      </c>
      <c r="I113" s="1">
        <v>337.05</v>
      </c>
      <c r="J113" s="1">
        <v>339.88</v>
      </c>
      <c r="K113" s="1">
        <v>718879</v>
      </c>
      <c r="L113" s="1">
        <v>244329796.84999999</v>
      </c>
      <c r="M113" s="1">
        <v>11762</v>
      </c>
      <c r="N113" s="3">
        <f>IF(ISERR(LN(Table1826[[#This Row],[Close Price]]/I112)),"-",LN(Table1826[[#This Row],[Close Price]]/I112))</f>
        <v>-1.5456258236691802E-2</v>
      </c>
    </row>
    <row r="114" spans="1:14" x14ac:dyDescent="0.3">
      <c r="A114" s="1" t="s">
        <v>39</v>
      </c>
      <c r="B114" s="1" t="s">
        <v>14</v>
      </c>
      <c r="C114" s="2">
        <v>43265</v>
      </c>
      <c r="D114" s="1">
        <v>337.05</v>
      </c>
      <c r="E114" s="1">
        <v>334.1</v>
      </c>
      <c r="F114" s="1">
        <v>344.85</v>
      </c>
      <c r="G114" s="1">
        <v>332.6</v>
      </c>
      <c r="H114" s="1">
        <v>343.9</v>
      </c>
      <c r="I114" s="1">
        <v>344.15</v>
      </c>
      <c r="J114" s="1">
        <v>338.26</v>
      </c>
      <c r="K114" s="1">
        <v>1294847</v>
      </c>
      <c r="L114" s="1">
        <v>437999430.80000001</v>
      </c>
      <c r="M114" s="1">
        <v>18453</v>
      </c>
      <c r="N114" s="3">
        <f>IF(ISERR(LN(Table1826[[#This Row],[Close Price]]/I113)),"-",LN(Table1826[[#This Row],[Close Price]]/I113))</f>
        <v>2.0846321544925314E-2</v>
      </c>
    </row>
    <row r="115" spans="1:14" x14ac:dyDescent="0.3">
      <c r="A115" s="1" t="s">
        <v>39</v>
      </c>
      <c r="B115" s="1" t="s">
        <v>14</v>
      </c>
      <c r="C115" s="2">
        <v>43266</v>
      </c>
      <c r="D115" s="1">
        <v>344.15</v>
      </c>
      <c r="E115" s="1">
        <v>346</v>
      </c>
      <c r="F115" s="1">
        <v>346.25</v>
      </c>
      <c r="G115" s="1">
        <v>335.6</v>
      </c>
      <c r="H115" s="1">
        <v>338</v>
      </c>
      <c r="I115" s="1">
        <v>338.6</v>
      </c>
      <c r="J115" s="1">
        <v>339.72</v>
      </c>
      <c r="K115" s="1">
        <v>1366877</v>
      </c>
      <c r="L115" s="1">
        <v>464358589.30000001</v>
      </c>
      <c r="M115" s="1">
        <v>30590</v>
      </c>
      <c r="N115" s="3">
        <f>IF(ISERR(LN(Table1826[[#This Row],[Close Price]]/I114)),"-",LN(Table1826[[#This Row],[Close Price]]/I114))</f>
        <v>-1.6258139145338076E-2</v>
      </c>
    </row>
    <row r="116" spans="1:14" x14ac:dyDescent="0.3">
      <c r="A116" s="1" t="s">
        <v>39</v>
      </c>
      <c r="B116" s="1" t="s">
        <v>14</v>
      </c>
      <c r="C116" s="2">
        <v>43269</v>
      </c>
      <c r="D116" s="1">
        <v>338.6</v>
      </c>
      <c r="E116" s="1">
        <v>339.95</v>
      </c>
      <c r="F116" s="1">
        <v>342.55</v>
      </c>
      <c r="G116" s="1">
        <v>336.8</v>
      </c>
      <c r="H116" s="1">
        <v>337.2</v>
      </c>
      <c r="I116" s="1">
        <v>338.05</v>
      </c>
      <c r="J116" s="1">
        <v>339.5</v>
      </c>
      <c r="K116" s="1">
        <v>430123</v>
      </c>
      <c r="L116" s="1">
        <v>146028238.25</v>
      </c>
      <c r="M116" s="1">
        <v>11909</v>
      </c>
      <c r="N116" s="3">
        <f>IF(ISERR(LN(Table1826[[#This Row],[Close Price]]/I115)),"-",LN(Table1826[[#This Row],[Close Price]]/I115))</f>
        <v>-1.6256561623480472E-3</v>
      </c>
    </row>
    <row r="117" spans="1:14" x14ac:dyDescent="0.3">
      <c r="A117" s="1" t="s">
        <v>39</v>
      </c>
      <c r="B117" s="1" t="s">
        <v>14</v>
      </c>
      <c r="C117" s="2">
        <v>43270</v>
      </c>
      <c r="D117" s="1">
        <v>338.05</v>
      </c>
      <c r="E117" s="1">
        <v>338</v>
      </c>
      <c r="F117" s="1">
        <v>338.25</v>
      </c>
      <c r="G117" s="1">
        <v>330.95</v>
      </c>
      <c r="H117" s="1">
        <v>335.15</v>
      </c>
      <c r="I117" s="1">
        <v>334.4</v>
      </c>
      <c r="J117" s="1">
        <v>333.33</v>
      </c>
      <c r="K117" s="1">
        <v>1267306</v>
      </c>
      <c r="L117" s="1">
        <v>422424866.05000001</v>
      </c>
      <c r="M117" s="1">
        <v>41388</v>
      </c>
      <c r="N117" s="3">
        <f>IF(ISERR(LN(Table1826[[#This Row],[Close Price]]/I116)),"-",LN(Table1826[[#This Row],[Close Price]]/I116))</f>
        <v>-1.0855932326140452E-2</v>
      </c>
    </row>
    <row r="118" spans="1:14" x14ac:dyDescent="0.3">
      <c r="A118" s="1" t="s">
        <v>39</v>
      </c>
      <c r="B118" s="1" t="s">
        <v>14</v>
      </c>
      <c r="C118" s="2">
        <v>43271</v>
      </c>
      <c r="D118" s="1">
        <v>334.4</v>
      </c>
      <c r="E118" s="1">
        <v>335.9</v>
      </c>
      <c r="F118" s="1">
        <v>336.55</v>
      </c>
      <c r="G118" s="1">
        <v>333</v>
      </c>
      <c r="H118" s="1">
        <v>335.35</v>
      </c>
      <c r="I118" s="1">
        <v>335.4</v>
      </c>
      <c r="J118" s="1">
        <v>334.42</v>
      </c>
      <c r="K118" s="1">
        <v>940278</v>
      </c>
      <c r="L118" s="1">
        <v>314449509.39999998</v>
      </c>
      <c r="M118" s="1">
        <v>23167</v>
      </c>
      <c r="N118" s="3">
        <f>IF(ISERR(LN(Table1826[[#This Row],[Close Price]]/I117)),"-",LN(Table1826[[#This Row],[Close Price]]/I117))</f>
        <v>2.9859681785620032E-3</v>
      </c>
    </row>
    <row r="119" spans="1:14" x14ac:dyDescent="0.3">
      <c r="A119" s="1" t="s">
        <v>39</v>
      </c>
      <c r="B119" s="1" t="s">
        <v>14</v>
      </c>
      <c r="C119" s="2">
        <v>43272</v>
      </c>
      <c r="D119" s="1">
        <v>335.4</v>
      </c>
      <c r="E119" s="1">
        <v>335.7</v>
      </c>
      <c r="F119" s="1">
        <v>337</v>
      </c>
      <c r="G119" s="1">
        <v>328.7</v>
      </c>
      <c r="H119" s="1">
        <v>335</v>
      </c>
      <c r="I119" s="1">
        <v>335.25</v>
      </c>
      <c r="J119" s="1">
        <v>333.34</v>
      </c>
      <c r="K119" s="1">
        <v>1154226</v>
      </c>
      <c r="L119" s="1">
        <v>384750827.69999999</v>
      </c>
      <c r="M119" s="1">
        <v>33724</v>
      </c>
      <c r="N119" s="3">
        <f>IF(ISERR(LN(Table1826[[#This Row],[Close Price]]/I118)),"-",LN(Table1826[[#This Row],[Close Price]]/I118))</f>
        <v>-4.4732722732054652E-4</v>
      </c>
    </row>
    <row r="120" spans="1:14" x14ac:dyDescent="0.3">
      <c r="A120" s="1" t="s">
        <v>39</v>
      </c>
      <c r="B120" s="1" t="s">
        <v>14</v>
      </c>
      <c r="C120" s="2">
        <v>43273</v>
      </c>
      <c r="D120" s="1">
        <v>335.25</v>
      </c>
      <c r="E120" s="1">
        <v>334.9</v>
      </c>
      <c r="F120" s="1">
        <v>336.8</v>
      </c>
      <c r="G120" s="1">
        <v>331.25</v>
      </c>
      <c r="H120" s="1">
        <v>333</v>
      </c>
      <c r="I120" s="1">
        <v>333.55</v>
      </c>
      <c r="J120" s="1">
        <v>333.63</v>
      </c>
      <c r="K120" s="1">
        <v>800499</v>
      </c>
      <c r="L120" s="1">
        <v>267068284.65000001</v>
      </c>
      <c r="M120" s="1">
        <v>23709</v>
      </c>
      <c r="N120" s="3">
        <f>IF(ISERR(LN(Table1826[[#This Row],[Close Price]]/I119)),"-",LN(Table1826[[#This Row],[Close Price]]/I119))</f>
        <v>-5.0837430062634385E-3</v>
      </c>
    </row>
    <row r="121" spans="1:14" x14ac:dyDescent="0.3">
      <c r="A121" s="1" t="s">
        <v>39</v>
      </c>
      <c r="B121" s="1" t="s">
        <v>14</v>
      </c>
      <c r="C121" s="2">
        <v>43276</v>
      </c>
      <c r="D121" s="1">
        <v>333.55</v>
      </c>
      <c r="E121" s="1">
        <v>334</v>
      </c>
      <c r="F121" s="1">
        <v>334.75</v>
      </c>
      <c r="G121" s="1">
        <v>329.4</v>
      </c>
      <c r="H121" s="1">
        <v>330.3</v>
      </c>
      <c r="I121" s="1">
        <v>331.2</v>
      </c>
      <c r="J121" s="1">
        <v>331.61</v>
      </c>
      <c r="K121" s="1">
        <v>677808</v>
      </c>
      <c r="L121" s="1">
        <v>224764982.05000001</v>
      </c>
      <c r="M121" s="1">
        <v>25036</v>
      </c>
      <c r="N121" s="3">
        <f>IF(ISERR(LN(Table1826[[#This Row],[Close Price]]/I120)),"-",LN(Table1826[[#This Row],[Close Price]]/I120))</f>
        <v>-7.0703566444198576E-3</v>
      </c>
    </row>
    <row r="122" spans="1:14" x14ac:dyDescent="0.3">
      <c r="A122" s="1" t="s">
        <v>39</v>
      </c>
      <c r="B122" s="1" t="s">
        <v>14</v>
      </c>
      <c r="C122" s="2">
        <v>43277</v>
      </c>
      <c r="D122" s="1">
        <v>331.2</v>
      </c>
      <c r="E122" s="1">
        <v>330.3</v>
      </c>
      <c r="F122" s="1">
        <v>345.5</v>
      </c>
      <c r="G122" s="1">
        <v>330.3</v>
      </c>
      <c r="H122" s="1">
        <v>339.45</v>
      </c>
      <c r="I122" s="1">
        <v>340.8</v>
      </c>
      <c r="J122" s="1">
        <v>339.42</v>
      </c>
      <c r="K122" s="1">
        <v>2227683</v>
      </c>
      <c r="L122" s="1">
        <v>756114464</v>
      </c>
      <c r="M122" s="1">
        <v>42685</v>
      </c>
      <c r="N122" s="3">
        <f>IF(ISERR(LN(Table1826[[#This Row],[Close Price]]/I121)),"-",LN(Table1826[[#This Row],[Close Price]]/I121))</f>
        <v>2.8573372444056163E-2</v>
      </c>
    </row>
    <row r="123" spans="1:14" x14ac:dyDescent="0.3">
      <c r="A123" s="1" t="s">
        <v>39</v>
      </c>
      <c r="B123" s="1" t="s">
        <v>14</v>
      </c>
      <c r="C123" s="2">
        <v>43278</v>
      </c>
      <c r="D123" s="1">
        <v>340.8</v>
      </c>
      <c r="E123" s="1">
        <v>340.95</v>
      </c>
      <c r="F123" s="1">
        <v>342.2</v>
      </c>
      <c r="G123" s="1">
        <v>333.9</v>
      </c>
      <c r="H123" s="1">
        <v>334</v>
      </c>
      <c r="I123" s="1">
        <v>335.7</v>
      </c>
      <c r="J123" s="1">
        <v>337.91</v>
      </c>
      <c r="K123" s="1">
        <v>1154217</v>
      </c>
      <c r="L123" s="1">
        <v>390022911</v>
      </c>
      <c r="M123" s="1">
        <v>28899</v>
      </c>
      <c r="N123" s="3">
        <f>IF(ISERR(LN(Table1826[[#This Row],[Close Price]]/I122)),"-",LN(Table1826[[#This Row],[Close Price]]/I122))</f>
        <v>-1.5077890969171547E-2</v>
      </c>
    </row>
    <row r="124" spans="1:14" x14ac:dyDescent="0.3">
      <c r="A124" s="1" t="s">
        <v>39</v>
      </c>
      <c r="B124" s="1" t="s">
        <v>14</v>
      </c>
      <c r="C124" s="2">
        <v>43279</v>
      </c>
      <c r="D124" s="1">
        <v>335.7</v>
      </c>
      <c r="E124" s="1">
        <v>332.25</v>
      </c>
      <c r="F124" s="1">
        <v>337.2</v>
      </c>
      <c r="G124" s="1">
        <v>330.25</v>
      </c>
      <c r="H124" s="1">
        <v>333.75</v>
      </c>
      <c r="I124" s="1">
        <v>332.6</v>
      </c>
      <c r="J124" s="1">
        <v>333.3</v>
      </c>
      <c r="K124" s="1">
        <v>1252925</v>
      </c>
      <c r="L124" s="1">
        <v>417597433.94999999</v>
      </c>
      <c r="M124" s="1">
        <v>16790</v>
      </c>
      <c r="N124" s="3">
        <f>IF(ISERR(LN(Table1826[[#This Row],[Close Price]]/I123)),"-",LN(Table1826[[#This Row],[Close Price]]/I123))</f>
        <v>-9.2773372271618085E-3</v>
      </c>
    </row>
    <row r="125" spans="1:14" x14ac:dyDescent="0.3">
      <c r="A125" s="1" t="s">
        <v>39</v>
      </c>
      <c r="B125" s="1" t="s">
        <v>14</v>
      </c>
      <c r="C125" s="2">
        <v>43280</v>
      </c>
      <c r="D125" s="1">
        <v>332.6</v>
      </c>
      <c r="E125" s="1">
        <v>334</v>
      </c>
      <c r="F125" s="1">
        <v>335.25</v>
      </c>
      <c r="G125" s="1">
        <v>328.4</v>
      </c>
      <c r="H125" s="1">
        <v>331.05</v>
      </c>
      <c r="I125" s="1">
        <v>331.65</v>
      </c>
      <c r="J125" s="1">
        <v>331.29</v>
      </c>
      <c r="K125" s="1">
        <v>1240526</v>
      </c>
      <c r="L125" s="1">
        <v>410974281.64999998</v>
      </c>
      <c r="M125" s="1">
        <v>51160</v>
      </c>
      <c r="N125" s="3">
        <f>IF(ISERR(LN(Table1826[[#This Row],[Close Price]]/I124)),"-",LN(Table1826[[#This Row],[Close Price]]/I124))</f>
        <v>-2.8603707872624281E-3</v>
      </c>
    </row>
    <row r="126" spans="1:14" x14ac:dyDescent="0.3">
      <c r="A126" s="1" t="s">
        <v>39</v>
      </c>
      <c r="B126" s="1" t="s">
        <v>14</v>
      </c>
      <c r="C126" s="2">
        <v>43283</v>
      </c>
      <c r="D126" s="1">
        <v>331.65</v>
      </c>
      <c r="E126" s="1">
        <v>331.65</v>
      </c>
      <c r="F126" s="1">
        <v>334.95</v>
      </c>
      <c r="G126" s="1">
        <v>330.75</v>
      </c>
      <c r="H126" s="1">
        <v>333.55</v>
      </c>
      <c r="I126" s="1">
        <v>333.5</v>
      </c>
      <c r="J126" s="1">
        <v>333.53</v>
      </c>
      <c r="K126" s="1">
        <v>706904</v>
      </c>
      <c r="L126" s="1">
        <v>235771406.55000001</v>
      </c>
      <c r="M126" s="1">
        <v>13051</v>
      </c>
      <c r="N126" s="3">
        <f>IF(ISERR(LN(Table1826[[#This Row],[Close Price]]/I125)),"-",LN(Table1826[[#This Row],[Close Price]]/I125))</f>
        <v>5.5626693841135007E-3</v>
      </c>
    </row>
    <row r="127" spans="1:14" x14ac:dyDescent="0.3">
      <c r="A127" s="1" t="s">
        <v>39</v>
      </c>
      <c r="B127" s="1" t="s">
        <v>14</v>
      </c>
      <c r="C127" s="2">
        <v>43284</v>
      </c>
      <c r="D127" s="1">
        <v>333.5</v>
      </c>
      <c r="E127" s="1">
        <v>334.25</v>
      </c>
      <c r="F127" s="1">
        <v>342.2</v>
      </c>
      <c r="G127" s="1">
        <v>330</v>
      </c>
      <c r="H127" s="1">
        <v>341.5</v>
      </c>
      <c r="I127" s="1">
        <v>340.8</v>
      </c>
      <c r="J127" s="1">
        <v>337.27</v>
      </c>
      <c r="K127" s="1">
        <v>1593709</v>
      </c>
      <c r="L127" s="1">
        <v>537507600.54999995</v>
      </c>
      <c r="M127" s="1">
        <v>33643</v>
      </c>
      <c r="N127" s="3">
        <f>IF(ISERR(LN(Table1826[[#This Row],[Close Price]]/I126)),"-",LN(Table1826[[#This Row],[Close Price]]/I126))</f>
        <v>2.165292959948233E-2</v>
      </c>
    </row>
    <row r="128" spans="1:14" x14ac:dyDescent="0.3">
      <c r="A128" s="1" t="s">
        <v>39</v>
      </c>
      <c r="B128" s="1" t="s">
        <v>14</v>
      </c>
      <c r="C128" s="2">
        <v>43285</v>
      </c>
      <c r="D128" s="1">
        <v>340.8</v>
      </c>
      <c r="E128" s="1">
        <v>340.9</v>
      </c>
      <c r="F128" s="1">
        <v>345.3</v>
      </c>
      <c r="G128" s="1">
        <v>337.7</v>
      </c>
      <c r="H128" s="1">
        <v>345</v>
      </c>
      <c r="I128" s="1">
        <v>343.85</v>
      </c>
      <c r="J128" s="1">
        <v>341.95</v>
      </c>
      <c r="K128" s="1">
        <v>1001539</v>
      </c>
      <c r="L128" s="1">
        <v>342476557.55000001</v>
      </c>
      <c r="M128" s="1">
        <v>10289</v>
      </c>
      <c r="N128" s="3">
        <f>IF(ISERR(LN(Table1826[[#This Row],[Close Price]]/I127)),"-",LN(Table1826[[#This Row],[Close Price]]/I127))</f>
        <v>8.9097208106845242E-3</v>
      </c>
    </row>
    <row r="129" spans="1:14" x14ac:dyDescent="0.3">
      <c r="A129" s="1" t="s">
        <v>39</v>
      </c>
      <c r="B129" s="1" t="s">
        <v>14</v>
      </c>
      <c r="C129" s="2">
        <v>43286</v>
      </c>
      <c r="D129" s="1">
        <v>343.85</v>
      </c>
      <c r="E129" s="1">
        <v>343.85</v>
      </c>
      <c r="F129" s="1">
        <v>349.7</v>
      </c>
      <c r="G129" s="1">
        <v>342.2</v>
      </c>
      <c r="H129" s="1">
        <v>347.7</v>
      </c>
      <c r="I129" s="1">
        <v>345.7</v>
      </c>
      <c r="J129" s="1">
        <v>345.6</v>
      </c>
      <c r="K129" s="1">
        <v>1141426</v>
      </c>
      <c r="L129" s="1">
        <v>394478749.64999998</v>
      </c>
      <c r="M129" s="1">
        <v>14542</v>
      </c>
      <c r="N129" s="3">
        <f>IF(ISERR(LN(Table1826[[#This Row],[Close Price]]/I128)),"-",LN(Table1826[[#This Row],[Close Price]]/I128))</f>
        <v>5.3658311617336071E-3</v>
      </c>
    </row>
    <row r="130" spans="1:14" x14ac:dyDescent="0.3">
      <c r="A130" s="1" t="s">
        <v>39</v>
      </c>
      <c r="B130" s="1" t="s">
        <v>14</v>
      </c>
      <c r="C130" s="2">
        <v>43287</v>
      </c>
      <c r="D130" s="1">
        <v>345.7</v>
      </c>
      <c r="E130" s="1">
        <v>346</v>
      </c>
      <c r="F130" s="1">
        <v>348.5</v>
      </c>
      <c r="G130" s="1">
        <v>342</v>
      </c>
      <c r="H130" s="1">
        <v>347</v>
      </c>
      <c r="I130" s="1">
        <v>347.15</v>
      </c>
      <c r="J130" s="1">
        <v>346.62</v>
      </c>
      <c r="K130" s="1">
        <v>1322634</v>
      </c>
      <c r="L130" s="1">
        <v>458456188.69999999</v>
      </c>
      <c r="M130" s="1">
        <v>17480</v>
      </c>
      <c r="N130" s="3">
        <f>IF(ISERR(LN(Table1826[[#This Row],[Close Price]]/I129)),"-",LN(Table1826[[#This Row],[Close Price]]/I129))</f>
        <v>4.1856162717035638E-3</v>
      </c>
    </row>
    <row r="131" spans="1:14" x14ac:dyDescent="0.3">
      <c r="A131" s="1" t="s">
        <v>39</v>
      </c>
      <c r="B131" s="1" t="s">
        <v>14</v>
      </c>
      <c r="C131" s="2">
        <v>43290</v>
      </c>
      <c r="D131" s="1">
        <v>347.15</v>
      </c>
      <c r="E131" s="1">
        <v>348</v>
      </c>
      <c r="F131" s="1">
        <v>349.95</v>
      </c>
      <c r="G131" s="1">
        <v>344.7</v>
      </c>
      <c r="H131" s="1">
        <v>348</v>
      </c>
      <c r="I131" s="1">
        <v>347.55</v>
      </c>
      <c r="J131" s="1">
        <v>347.1</v>
      </c>
      <c r="K131" s="1">
        <v>520788</v>
      </c>
      <c r="L131" s="1">
        <v>180767292.05000001</v>
      </c>
      <c r="M131" s="1">
        <v>15948</v>
      </c>
      <c r="N131" s="3">
        <f>IF(ISERR(LN(Table1826[[#This Row],[Close Price]]/I130)),"-",LN(Table1826[[#This Row],[Close Price]]/I130))</f>
        <v>1.1515763472125628E-3</v>
      </c>
    </row>
    <row r="132" spans="1:14" x14ac:dyDescent="0.3">
      <c r="A132" s="1" t="s">
        <v>39</v>
      </c>
      <c r="B132" s="1" t="s">
        <v>14</v>
      </c>
      <c r="C132" s="2">
        <v>43291</v>
      </c>
      <c r="D132" s="1">
        <v>347.55</v>
      </c>
      <c r="E132" s="1">
        <v>346</v>
      </c>
      <c r="F132" s="1">
        <v>352.65</v>
      </c>
      <c r="G132" s="1">
        <v>346</v>
      </c>
      <c r="H132" s="1">
        <v>350.8</v>
      </c>
      <c r="I132" s="1">
        <v>350.3</v>
      </c>
      <c r="J132" s="1">
        <v>350.26</v>
      </c>
      <c r="K132" s="1">
        <v>1108559</v>
      </c>
      <c r="L132" s="1">
        <v>388279536.5</v>
      </c>
      <c r="M132" s="1">
        <v>23180</v>
      </c>
      <c r="N132" s="3">
        <f>IF(ISERR(LN(Table1826[[#This Row],[Close Price]]/I131)),"-",LN(Table1826[[#This Row],[Close Price]]/I131))</f>
        <v>7.881390656946324E-3</v>
      </c>
    </row>
    <row r="133" spans="1:14" x14ac:dyDescent="0.3">
      <c r="A133" s="1" t="s">
        <v>39</v>
      </c>
      <c r="B133" s="1" t="s">
        <v>14</v>
      </c>
      <c r="C133" s="2">
        <v>43292</v>
      </c>
      <c r="D133" s="1">
        <v>350.3</v>
      </c>
      <c r="E133" s="1">
        <v>351</v>
      </c>
      <c r="F133" s="1">
        <v>353.25</v>
      </c>
      <c r="G133" s="1">
        <v>341.75</v>
      </c>
      <c r="H133" s="1">
        <v>342.9</v>
      </c>
      <c r="I133" s="1">
        <v>343.05</v>
      </c>
      <c r="J133" s="1">
        <v>348.61</v>
      </c>
      <c r="K133" s="1">
        <v>805862</v>
      </c>
      <c r="L133" s="1">
        <v>280935330.19999999</v>
      </c>
      <c r="M133" s="1">
        <v>18669</v>
      </c>
      <c r="N133" s="3">
        <f>IF(ISERR(LN(Table1826[[#This Row],[Close Price]]/I132)),"-",LN(Table1826[[#This Row],[Close Price]]/I132))</f>
        <v>-2.091372106654129E-2</v>
      </c>
    </row>
    <row r="134" spans="1:14" x14ac:dyDescent="0.3">
      <c r="A134" s="1" t="s">
        <v>39</v>
      </c>
      <c r="B134" s="1" t="s">
        <v>14</v>
      </c>
      <c r="C134" s="2">
        <v>43293</v>
      </c>
      <c r="D134" s="1">
        <v>343.05</v>
      </c>
      <c r="E134" s="1">
        <v>344</v>
      </c>
      <c r="F134" s="1">
        <v>354.2</v>
      </c>
      <c r="G134" s="1">
        <v>342.7</v>
      </c>
      <c r="H134" s="1">
        <v>350</v>
      </c>
      <c r="I134" s="1">
        <v>350.9</v>
      </c>
      <c r="J134" s="1">
        <v>349.66</v>
      </c>
      <c r="K134" s="1">
        <v>4096170</v>
      </c>
      <c r="L134" s="1">
        <v>1432268257.05</v>
      </c>
      <c r="M134" s="1">
        <v>36813</v>
      </c>
      <c r="N134" s="3">
        <f>IF(ISERR(LN(Table1826[[#This Row],[Close Price]]/I133)),"-",LN(Table1826[[#This Row],[Close Price]]/I133))</f>
        <v>2.2625073452269513E-2</v>
      </c>
    </row>
    <row r="135" spans="1:14" x14ac:dyDescent="0.3">
      <c r="A135" s="1" t="s">
        <v>39</v>
      </c>
      <c r="B135" s="1" t="s">
        <v>14</v>
      </c>
      <c r="C135" s="2">
        <v>43294</v>
      </c>
      <c r="D135" s="1">
        <v>350.9</v>
      </c>
      <c r="E135" s="1">
        <v>354.5</v>
      </c>
      <c r="F135" s="1">
        <v>366.2</v>
      </c>
      <c r="G135" s="1">
        <v>350.95</v>
      </c>
      <c r="H135" s="1">
        <v>355</v>
      </c>
      <c r="I135" s="1">
        <v>354.9</v>
      </c>
      <c r="J135" s="1">
        <v>358.56</v>
      </c>
      <c r="K135" s="1">
        <v>4665729</v>
      </c>
      <c r="L135" s="1">
        <v>1672949841.8</v>
      </c>
      <c r="M135" s="1">
        <v>49416</v>
      </c>
      <c r="N135" s="3">
        <f>IF(ISERR(LN(Table1826[[#This Row],[Close Price]]/I134)),"-",LN(Table1826[[#This Row],[Close Price]]/I134))</f>
        <v>1.1334777063281452E-2</v>
      </c>
    </row>
    <row r="136" spans="1:14" x14ac:dyDescent="0.3">
      <c r="A136" s="1" t="s">
        <v>39</v>
      </c>
      <c r="B136" s="1" t="s">
        <v>14</v>
      </c>
      <c r="C136" s="2">
        <v>43297</v>
      </c>
      <c r="D136" s="1">
        <v>354.9</v>
      </c>
      <c r="E136" s="1">
        <v>355.25</v>
      </c>
      <c r="F136" s="1">
        <v>359.65</v>
      </c>
      <c r="G136" s="1">
        <v>349.6</v>
      </c>
      <c r="H136" s="1">
        <v>352.2</v>
      </c>
      <c r="I136" s="1">
        <v>351.75</v>
      </c>
      <c r="J136" s="1">
        <v>352.68</v>
      </c>
      <c r="K136" s="1">
        <v>1904712</v>
      </c>
      <c r="L136" s="1">
        <v>671746236.79999995</v>
      </c>
      <c r="M136" s="1">
        <v>26882</v>
      </c>
      <c r="N136" s="3">
        <f>IF(ISERR(LN(Table1826[[#This Row],[Close Price]]/I135)),"-",LN(Table1826[[#This Row],[Close Price]]/I135))</f>
        <v>-8.9153636579522803E-3</v>
      </c>
    </row>
    <row r="137" spans="1:14" x14ac:dyDescent="0.3">
      <c r="A137" s="1" t="s">
        <v>39</v>
      </c>
      <c r="B137" s="1" t="s">
        <v>14</v>
      </c>
      <c r="C137" s="2">
        <v>43298</v>
      </c>
      <c r="D137" s="1">
        <v>351.75</v>
      </c>
      <c r="E137" s="1">
        <v>353.7</v>
      </c>
      <c r="F137" s="1">
        <v>353.7</v>
      </c>
      <c r="G137" s="1">
        <v>344.5</v>
      </c>
      <c r="H137" s="1">
        <v>347.1</v>
      </c>
      <c r="I137" s="1">
        <v>347.95</v>
      </c>
      <c r="J137" s="1">
        <v>348.23</v>
      </c>
      <c r="K137" s="1">
        <v>2282929</v>
      </c>
      <c r="L137" s="1">
        <v>794980437.70000005</v>
      </c>
      <c r="M137" s="1">
        <v>41965</v>
      </c>
      <c r="N137" s="3">
        <f>IF(ISERR(LN(Table1826[[#This Row],[Close Price]]/I136)),"-",LN(Table1826[[#This Row],[Close Price]]/I136))</f>
        <v>-1.0861904703639421E-2</v>
      </c>
    </row>
    <row r="138" spans="1:14" x14ac:dyDescent="0.3">
      <c r="A138" s="1" t="s">
        <v>39</v>
      </c>
      <c r="B138" s="1" t="s">
        <v>14</v>
      </c>
      <c r="C138" s="2">
        <v>43299</v>
      </c>
      <c r="D138" s="1">
        <v>347.95</v>
      </c>
      <c r="E138" s="1">
        <v>350.8</v>
      </c>
      <c r="F138" s="1">
        <v>356.75</v>
      </c>
      <c r="G138" s="1">
        <v>346.1</v>
      </c>
      <c r="H138" s="1">
        <v>349.1</v>
      </c>
      <c r="I138" s="1">
        <v>349.3</v>
      </c>
      <c r="J138" s="1">
        <v>351.1</v>
      </c>
      <c r="K138" s="1">
        <v>1495189</v>
      </c>
      <c r="L138" s="1">
        <v>524957429.25</v>
      </c>
      <c r="M138" s="1">
        <v>23839</v>
      </c>
      <c r="N138" s="3">
        <f>IF(ISERR(LN(Table1826[[#This Row],[Close Price]]/I137)),"-",LN(Table1826[[#This Row],[Close Price]]/I137))</f>
        <v>3.872360521927202E-3</v>
      </c>
    </row>
    <row r="139" spans="1:14" x14ac:dyDescent="0.3">
      <c r="A139" s="1" t="s">
        <v>39</v>
      </c>
      <c r="B139" s="1" t="s">
        <v>14</v>
      </c>
      <c r="C139" s="2">
        <v>43300</v>
      </c>
      <c r="D139" s="1">
        <v>349.3</v>
      </c>
      <c r="E139" s="1">
        <v>349.95</v>
      </c>
      <c r="F139" s="1">
        <v>352.3</v>
      </c>
      <c r="G139" s="1">
        <v>340.6</v>
      </c>
      <c r="H139" s="1">
        <v>347.7</v>
      </c>
      <c r="I139" s="1">
        <v>346</v>
      </c>
      <c r="J139" s="1">
        <v>345.51</v>
      </c>
      <c r="K139" s="1">
        <v>1315209</v>
      </c>
      <c r="L139" s="1">
        <v>454416004.94999999</v>
      </c>
      <c r="M139" s="1">
        <v>41090</v>
      </c>
      <c r="N139" s="3">
        <f>IF(ISERR(LN(Table1826[[#This Row],[Close Price]]/I138)),"-",LN(Table1826[[#This Row],[Close Price]]/I138))</f>
        <v>-9.4923767550620236E-3</v>
      </c>
    </row>
    <row r="140" spans="1:14" x14ac:dyDescent="0.3">
      <c r="A140" s="1" t="s">
        <v>39</v>
      </c>
      <c r="B140" s="1" t="s">
        <v>14</v>
      </c>
      <c r="C140" s="2">
        <v>43301</v>
      </c>
      <c r="D140" s="1">
        <v>346</v>
      </c>
      <c r="E140" s="1">
        <v>347.5</v>
      </c>
      <c r="F140" s="1">
        <v>352.8</v>
      </c>
      <c r="G140" s="1">
        <v>345.25</v>
      </c>
      <c r="H140" s="1">
        <v>350.9</v>
      </c>
      <c r="I140" s="1">
        <v>351.35</v>
      </c>
      <c r="J140" s="1">
        <v>350.95</v>
      </c>
      <c r="K140" s="1">
        <v>2540295</v>
      </c>
      <c r="L140" s="1">
        <v>891521673.39999998</v>
      </c>
      <c r="M140" s="1">
        <v>45365</v>
      </c>
      <c r="N140" s="3">
        <f>IF(ISERR(LN(Table1826[[#This Row],[Close Price]]/I139)),"-",LN(Table1826[[#This Row],[Close Price]]/I139))</f>
        <v>1.5344102580482478E-2</v>
      </c>
    </row>
    <row r="141" spans="1:14" x14ac:dyDescent="0.3">
      <c r="A141" s="1" t="s">
        <v>39</v>
      </c>
      <c r="B141" s="1" t="s">
        <v>14</v>
      </c>
      <c r="C141" s="2">
        <v>43304</v>
      </c>
      <c r="D141" s="1">
        <v>351.35</v>
      </c>
      <c r="E141" s="1">
        <v>353.9</v>
      </c>
      <c r="F141" s="1">
        <v>355.45</v>
      </c>
      <c r="G141" s="1">
        <v>345.55</v>
      </c>
      <c r="H141" s="1">
        <v>352.45</v>
      </c>
      <c r="I141" s="1">
        <v>352.05</v>
      </c>
      <c r="J141" s="1">
        <v>349.86</v>
      </c>
      <c r="K141" s="1">
        <v>1435129</v>
      </c>
      <c r="L141" s="1">
        <v>502099701.44999999</v>
      </c>
      <c r="M141" s="1">
        <v>40420</v>
      </c>
      <c r="N141" s="3">
        <f>IF(ISERR(LN(Table1826[[#This Row],[Close Price]]/I140)),"-",LN(Table1826[[#This Row],[Close Price]]/I140))</f>
        <v>1.9903333269353815E-3</v>
      </c>
    </row>
    <row r="142" spans="1:14" x14ac:dyDescent="0.3">
      <c r="A142" s="1" t="s">
        <v>39</v>
      </c>
      <c r="B142" s="1" t="s">
        <v>14</v>
      </c>
      <c r="C142" s="2">
        <v>43305</v>
      </c>
      <c r="D142" s="1">
        <v>352.05</v>
      </c>
      <c r="E142" s="1">
        <v>353.45</v>
      </c>
      <c r="F142" s="1">
        <v>356.15</v>
      </c>
      <c r="G142" s="1">
        <v>349.05</v>
      </c>
      <c r="H142" s="1">
        <v>353.6</v>
      </c>
      <c r="I142" s="1">
        <v>353.55</v>
      </c>
      <c r="J142" s="1">
        <v>352.22</v>
      </c>
      <c r="K142" s="1">
        <v>3123945</v>
      </c>
      <c r="L142" s="1">
        <v>1100318499.5</v>
      </c>
      <c r="M142" s="1">
        <v>47734</v>
      </c>
      <c r="N142" s="3">
        <f>IF(ISERR(LN(Table1826[[#This Row],[Close Price]]/I141)),"-",LN(Table1826[[#This Row],[Close Price]]/I141))</f>
        <v>4.2517070851075759E-3</v>
      </c>
    </row>
    <row r="143" spans="1:14" x14ac:dyDescent="0.3">
      <c r="A143" s="1" t="s">
        <v>39</v>
      </c>
      <c r="B143" s="1" t="s">
        <v>14</v>
      </c>
      <c r="C143" s="2">
        <v>43306</v>
      </c>
      <c r="D143" s="1">
        <v>353.55</v>
      </c>
      <c r="E143" s="1">
        <v>355.3</v>
      </c>
      <c r="F143" s="1">
        <v>360.35</v>
      </c>
      <c r="G143" s="1">
        <v>353</v>
      </c>
      <c r="H143" s="1">
        <v>356.5</v>
      </c>
      <c r="I143" s="1">
        <v>358.05</v>
      </c>
      <c r="J143" s="1">
        <v>355.7</v>
      </c>
      <c r="K143" s="1">
        <v>4468795</v>
      </c>
      <c r="L143" s="1">
        <v>1589566146.8499999</v>
      </c>
      <c r="M143" s="1">
        <v>88811</v>
      </c>
      <c r="N143" s="3">
        <f>IF(ISERR(LN(Table1826[[#This Row],[Close Price]]/I142)),"-",LN(Table1826[[#This Row],[Close Price]]/I142))</f>
        <v>1.2647723402699079E-2</v>
      </c>
    </row>
    <row r="144" spans="1:14" x14ac:dyDescent="0.3">
      <c r="A144" s="1" t="s">
        <v>39</v>
      </c>
      <c r="B144" s="1" t="s">
        <v>14</v>
      </c>
      <c r="C144" s="2">
        <v>43307</v>
      </c>
      <c r="D144" s="1">
        <v>358.05</v>
      </c>
      <c r="E144" s="1">
        <v>356.5</v>
      </c>
      <c r="F144" s="1">
        <v>365.55</v>
      </c>
      <c r="G144" s="1">
        <v>356.05</v>
      </c>
      <c r="H144" s="1">
        <v>365</v>
      </c>
      <c r="I144" s="1">
        <v>364.5</v>
      </c>
      <c r="J144" s="1">
        <v>361.79</v>
      </c>
      <c r="K144" s="1">
        <v>2664805</v>
      </c>
      <c r="L144" s="1">
        <v>964088557.14999998</v>
      </c>
      <c r="M144" s="1">
        <v>57977</v>
      </c>
      <c r="N144" s="3">
        <f>IF(ISERR(LN(Table1826[[#This Row],[Close Price]]/I143)),"-",LN(Table1826[[#This Row],[Close Price]]/I143))</f>
        <v>1.7853909995764E-2</v>
      </c>
    </row>
    <row r="145" spans="1:14" x14ac:dyDescent="0.3">
      <c r="A145" s="1" t="s">
        <v>39</v>
      </c>
      <c r="B145" s="1" t="s">
        <v>14</v>
      </c>
      <c r="C145" s="2">
        <v>43308</v>
      </c>
      <c r="D145" s="1">
        <v>364.5</v>
      </c>
      <c r="E145" s="1">
        <v>365</v>
      </c>
      <c r="F145" s="1">
        <v>374.75</v>
      </c>
      <c r="G145" s="1">
        <v>359.4</v>
      </c>
      <c r="H145" s="1">
        <v>360.95</v>
      </c>
      <c r="I145" s="1">
        <v>361.15</v>
      </c>
      <c r="J145" s="1">
        <v>367.59</v>
      </c>
      <c r="K145" s="1">
        <v>2964350</v>
      </c>
      <c r="L145" s="1">
        <v>1089674336.7</v>
      </c>
      <c r="M145" s="1">
        <v>51038</v>
      </c>
      <c r="N145" s="3">
        <f>IF(ISERR(LN(Table1826[[#This Row],[Close Price]]/I144)),"-",LN(Table1826[[#This Row],[Close Price]]/I144))</f>
        <v>-9.2331669518571323E-3</v>
      </c>
    </row>
    <row r="146" spans="1:14" x14ac:dyDescent="0.3">
      <c r="A146" s="1" t="s">
        <v>39</v>
      </c>
      <c r="B146" s="1" t="s">
        <v>14</v>
      </c>
      <c r="C146" s="2">
        <v>43311</v>
      </c>
      <c r="D146" s="1">
        <v>361.15</v>
      </c>
      <c r="E146" s="1">
        <v>362.2</v>
      </c>
      <c r="F146" s="1">
        <v>367.6</v>
      </c>
      <c r="G146" s="1">
        <v>361</v>
      </c>
      <c r="H146" s="1">
        <v>363.85</v>
      </c>
      <c r="I146" s="1">
        <v>363.8</v>
      </c>
      <c r="J146" s="1">
        <v>363.68</v>
      </c>
      <c r="K146" s="1">
        <v>694782</v>
      </c>
      <c r="L146" s="1">
        <v>252681660.19999999</v>
      </c>
      <c r="M146" s="1">
        <v>14359</v>
      </c>
      <c r="N146" s="3">
        <f>IF(ISERR(LN(Table1826[[#This Row],[Close Price]]/I145)),"-",LN(Table1826[[#This Row],[Close Price]]/I145))</f>
        <v>7.3108815871662436E-3</v>
      </c>
    </row>
    <row r="147" spans="1:14" x14ac:dyDescent="0.3">
      <c r="A147" s="1" t="s">
        <v>39</v>
      </c>
      <c r="B147" s="1" t="s">
        <v>14</v>
      </c>
      <c r="C147" s="2">
        <v>43312</v>
      </c>
      <c r="D147" s="1">
        <v>363.8</v>
      </c>
      <c r="E147" s="1">
        <v>364.9</v>
      </c>
      <c r="F147" s="1">
        <v>367</v>
      </c>
      <c r="G147" s="1">
        <v>359.25</v>
      </c>
      <c r="H147" s="1">
        <v>363.9</v>
      </c>
      <c r="I147" s="1">
        <v>364.1</v>
      </c>
      <c r="J147" s="1">
        <v>362.69</v>
      </c>
      <c r="K147" s="1">
        <v>2971376</v>
      </c>
      <c r="L147" s="1">
        <v>1077691088.95</v>
      </c>
      <c r="M147" s="1">
        <v>31336</v>
      </c>
      <c r="N147" s="3">
        <f>IF(ISERR(LN(Table1826[[#This Row],[Close Price]]/I146)),"-",LN(Table1826[[#This Row],[Close Price]]/I146))</f>
        <v>8.2428909736583953E-4</v>
      </c>
    </row>
    <row r="148" spans="1:14" x14ac:dyDescent="0.3">
      <c r="A148" s="1" t="s">
        <v>39</v>
      </c>
      <c r="B148" s="1" t="s">
        <v>14</v>
      </c>
      <c r="C148" s="2">
        <v>43313</v>
      </c>
      <c r="D148" s="1">
        <v>364.1</v>
      </c>
      <c r="E148" s="1">
        <v>365.5</v>
      </c>
      <c r="F148" s="1">
        <v>369.95</v>
      </c>
      <c r="G148" s="1">
        <v>364.1</v>
      </c>
      <c r="H148" s="1">
        <v>368.8</v>
      </c>
      <c r="I148" s="1">
        <v>368.5</v>
      </c>
      <c r="J148" s="1">
        <v>367.94</v>
      </c>
      <c r="K148" s="1">
        <v>2772483</v>
      </c>
      <c r="L148" s="1">
        <v>1020119844.2</v>
      </c>
      <c r="M148" s="1">
        <v>44301</v>
      </c>
      <c r="N148" s="3">
        <f>IF(ISERR(LN(Table1826[[#This Row],[Close Price]]/I147)),"-",LN(Table1826[[#This Row],[Close Price]]/I147))</f>
        <v>1.2012156448003434E-2</v>
      </c>
    </row>
    <row r="149" spans="1:14" x14ac:dyDescent="0.3">
      <c r="A149" s="1" t="s">
        <v>39</v>
      </c>
      <c r="B149" s="1" t="s">
        <v>14</v>
      </c>
      <c r="C149" s="2">
        <v>43314</v>
      </c>
      <c r="D149" s="1">
        <v>368.5</v>
      </c>
      <c r="E149" s="1">
        <v>369.45</v>
      </c>
      <c r="F149" s="1">
        <v>370.35</v>
      </c>
      <c r="G149" s="1">
        <v>348.4</v>
      </c>
      <c r="H149" s="1">
        <v>348.65</v>
      </c>
      <c r="I149" s="1">
        <v>351.4</v>
      </c>
      <c r="J149" s="1">
        <v>357.74</v>
      </c>
      <c r="K149" s="1">
        <v>6861034</v>
      </c>
      <c r="L149" s="1">
        <v>2454497881.9000001</v>
      </c>
      <c r="M149" s="1">
        <v>82210</v>
      </c>
      <c r="N149" s="3">
        <f>IF(ISERR(LN(Table1826[[#This Row],[Close Price]]/I148)),"-",LN(Table1826[[#This Row],[Close Price]]/I148))</f>
        <v>-4.7515535876394538E-2</v>
      </c>
    </row>
    <row r="150" spans="1:14" x14ac:dyDescent="0.3">
      <c r="A150" s="1" t="s">
        <v>39</v>
      </c>
      <c r="B150" s="1" t="s">
        <v>14</v>
      </c>
      <c r="C150" s="2">
        <v>43315</v>
      </c>
      <c r="D150" s="1">
        <v>351.4</v>
      </c>
      <c r="E150" s="1">
        <v>350</v>
      </c>
      <c r="F150" s="1">
        <v>356.4</v>
      </c>
      <c r="G150" s="1">
        <v>345.3</v>
      </c>
      <c r="H150" s="1">
        <v>353.6</v>
      </c>
      <c r="I150" s="1">
        <v>352.5</v>
      </c>
      <c r="J150" s="1">
        <v>352.63</v>
      </c>
      <c r="K150" s="1">
        <v>3304951</v>
      </c>
      <c r="L150" s="1">
        <v>1165410596.45</v>
      </c>
      <c r="M150" s="1">
        <v>57830</v>
      </c>
      <c r="N150" s="3">
        <f>IF(ISERR(LN(Table1826[[#This Row],[Close Price]]/I149)),"-",LN(Table1826[[#This Row],[Close Price]]/I149))</f>
        <v>3.1254464993266187E-3</v>
      </c>
    </row>
    <row r="151" spans="1:14" x14ac:dyDescent="0.3">
      <c r="A151" s="1" t="s">
        <v>39</v>
      </c>
      <c r="B151" s="1" t="s">
        <v>14</v>
      </c>
      <c r="C151" s="2">
        <v>43318</v>
      </c>
      <c r="D151" s="1">
        <v>352.5</v>
      </c>
      <c r="E151" s="1">
        <v>354.25</v>
      </c>
      <c r="F151" s="1">
        <v>364.1</v>
      </c>
      <c r="G151" s="1">
        <v>354</v>
      </c>
      <c r="H151" s="1">
        <v>362.55</v>
      </c>
      <c r="I151" s="1">
        <v>362.95</v>
      </c>
      <c r="J151" s="1">
        <v>359.88</v>
      </c>
      <c r="K151" s="1">
        <v>2142413</v>
      </c>
      <c r="L151" s="1">
        <v>771018885.95000005</v>
      </c>
      <c r="M151" s="1">
        <v>32491</v>
      </c>
      <c r="N151" s="3">
        <f>IF(ISERR(LN(Table1826[[#This Row],[Close Price]]/I150)),"-",LN(Table1826[[#This Row],[Close Price]]/I150))</f>
        <v>2.921446147852624E-2</v>
      </c>
    </row>
    <row r="152" spans="1:14" x14ac:dyDescent="0.3">
      <c r="A152" s="1" t="s">
        <v>39</v>
      </c>
      <c r="B152" s="1" t="s">
        <v>14</v>
      </c>
      <c r="C152" s="2">
        <v>43319</v>
      </c>
      <c r="D152" s="1">
        <v>362.95</v>
      </c>
      <c r="E152" s="1">
        <v>364</v>
      </c>
      <c r="F152" s="1">
        <v>365.5</v>
      </c>
      <c r="G152" s="1">
        <v>358.7</v>
      </c>
      <c r="H152" s="1">
        <v>361.55</v>
      </c>
      <c r="I152" s="1">
        <v>361.7</v>
      </c>
      <c r="J152" s="1">
        <v>361.97</v>
      </c>
      <c r="K152" s="1">
        <v>1358288</v>
      </c>
      <c r="L152" s="1">
        <v>491660393.39999998</v>
      </c>
      <c r="M152" s="1">
        <v>31332</v>
      </c>
      <c r="N152" s="3">
        <f>IF(ISERR(LN(Table1826[[#This Row],[Close Price]]/I151)),"-",LN(Table1826[[#This Row],[Close Price]]/I151))</f>
        <v>-3.4499447727973946E-3</v>
      </c>
    </row>
    <row r="153" spans="1:14" x14ac:dyDescent="0.3">
      <c r="A153" s="1" t="s">
        <v>39</v>
      </c>
      <c r="B153" s="1" t="s">
        <v>14</v>
      </c>
      <c r="C153" s="2">
        <v>43320</v>
      </c>
      <c r="D153" s="1">
        <v>361.7</v>
      </c>
      <c r="E153" s="1">
        <v>363</v>
      </c>
      <c r="F153" s="1">
        <v>364.55</v>
      </c>
      <c r="G153" s="1">
        <v>359.5</v>
      </c>
      <c r="H153" s="1">
        <v>362.75</v>
      </c>
      <c r="I153" s="1">
        <v>361.65</v>
      </c>
      <c r="J153" s="1">
        <v>361.35</v>
      </c>
      <c r="K153" s="1">
        <v>994845</v>
      </c>
      <c r="L153" s="1">
        <v>359485218.25</v>
      </c>
      <c r="M153" s="1">
        <v>21577</v>
      </c>
      <c r="N153" s="3">
        <f>IF(ISERR(LN(Table1826[[#This Row],[Close Price]]/I152)),"-",LN(Table1826[[#This Row],[Close Price]]/I152))</f>
        <v>-1.382456627625574E-4</v>
      </c>
    </row>
    <row r="154" spans="1:14" x14ac:dyDescent="0.3">
      <c r="A154" s="1" t="s">
        <v>39</v>
      </c>
      <c r="B154" s="1" t="s">
        <v>14</v>
      </c>
      <c r="C154" s="2">
        <v>43321</v>
      </c>
      <c r="D154" s="1">
        <v>361.65</v>
      </c>
      <c r="E154" s="1">
        <v>362.7</v>
      </c>
      <c r="F154" s="1">
        <v>367.15</v>
      </c>
      <c r="G154" s="1">
        <v>360</v>
      </c>
      <c r="H154" s="1">
        <v>363.2</v>
      </c>
      <c r="I154" s="1">
        <v>363.75</v>
      </c>
      <c r="J154" s="1">
        <v>364.56</v>
      </c>
      <c r="K154" s="1">
        <v>970281</v>
      </c>
      <c r="L154" s="1">
        <v>353728730.5</v>
      </c>
      <c r="M154" s="1">
        <v>22292</v>
      </c>
      <c r="N154" s="3">
        <f>IF(ISERR(LN(Table1826[[#This Row],[Close Price]]/I153)),"-",LN(Table1826[[#This Row],[Close Price]]/I153))</f>
        <v>5.7899251904125299E-3</v>
      </c>
    </row>
    <row r="155" spans="1:14" x14ac:dyDescent="0.3">
      <c r="A155" s="1" t="s">
        <v>39</v>
      </c>
      <c r="B155" s="1" t="s">
        <v>14</v>
      </c>
      <c r="C155" s="2">
        <v>43322</v>
      </c>
      <c r="D155" s="1">
        <v>363.75</v>
      </c>
      <c r="E155" s="1">
        <v>363.75</v>
      </c>
      <c r="F155" s="1">
        <v>366.9</v>
      </c>
      <c r="G155" s="1">
        <v>363.2</v>
      </c>
      <c r="H155" s="1">
        <v>364.25</v>
      </c>
      <c r="I155" s="1">
        <v>365</v>
      </c>
      <c r="J155" s="1">
        <v>365.29</v>
      </c>
      <c r="K155" s="1">
        <v>1449246</v>
      </c>
      <c r="L155" s="1">
        <v>529390628.80000001</v>
      </c>
      <c r="M155" s="1">
        <v>26947</v>
      </c>
      <c r="N155" s="3">
        <f>IF(ISERR(LN(Table1826[[#This Row],[Close Price]]/I154)),"-",LN(Table1826[[#This Row],[Close Price]]/I154))</f>
        <v>3.4305350967892222E-3</v>
      </c>
    </row>
    <row r="156" spans="1:14" x14ac:dyDescent="0.3">
      <c r="A156" s="1" t="s">
        <v>39</v>
      </c>
      <c r="B156" s="1" t="s">
        <v>14</v>
      </c>
      <c r="C156" s="2">
        <v>43325</v>
      </c>
      <c r="D156" s="1">
        <v>365</v>
      </c>
      <c r="E156" s="1">
        <v>361.2</v>
      </c>
      <c r="F156" s="1">
        <v>365.05</v>
      </c>
      <c r="G156" s="1">
        <v>358.65</v>
      </c>
      <c r="H156" s="1">
        <v>359.6</v>
      </c>
      <c r="I156" s="1">
        <v>359.55</v>
      </c>
      <c r="J156" s="1">
        <v>362.26</v>
      </c>
      <c r="K156" s="1">
        <v>683166</v>
      </c>
      <c r="L156" s="1">
        <v>247484759.90000001</v>
      </c>
      <c r="M156" s="1">
        <v>28322</v>
      </c>
      <c r="N156" s="3">
        <f>IF(ISERR(LN(Table1826[[#This Row],[Close Price]]/I155)),"-",LN(Table1826[[#This Row],[Close Price]]/I155))</f>
        <v>-1.5044104033988369E-2</v>
      </c>
    </row>
    <row r="157" spans="1:14" x14ac:dyDescent="0.3">
      <c r="A157" s="1" t="s">
        <v>39</v>
      </c>
      <c r="B157" s="1" t="s">
        <v>14</v>
      </c>
      <c r="C157" s="2">
        <v>43326</v>
      </c>
      <c r="D157" s="1">
        <v>359.55</v>
      </c>
      <c r="E157" s="1">
        <v>361.4</v>
      </c>
      <c r="F157" s="1">
        <v>365.4</v>
      </c>
      <c r="G157" s="1">
        <v>360.5</v>
      </c>
      <c r="H157" s="1">
        <v>364</v>
      </c>
      <c r="I157" s="1">
        <v>364.35</v>
      </c>
      <c r="J157" s="1">
        <v>363</v>
      </c>
      <c r="K157" s="1">
        <v>1019899</v>
      </c>
      <c r="L157" s="1">
        <v>370218619.85000002</v>
      </c>
      <c r="M157" s="1">
        <v>19783</v>
      </c>
      <c r="N157" s="3">
        <f>IF(ISERR(LN(Table1826[[#This Row],[Close Price]]/I156)),"-",LN(Table1826[[#This Row],[Close Price]]/I156))</f>
        <v>1.3261694567788274E-2</v>
      </c>
    </row>
    <row r="158" spans="1:14" x14ac:dyDescent="0.3">
      <c r="A158" s="1" t="s">
        <v>39</v>
      </c>
      <c r="B158" s="1" t="s">
        <v>14</v>
      </c>
      <c r="C158" s="2">
        <v>43328</v>
      </c>
      <c r="D158" s="1">
        <v>364.35</v>
      </c>
      <c r="E158" s="1">
        <v>364</v>
      </c>
      <c r="F158" s="1">
        <v>369.8</v>
      </c>
      <c r="G158" s="1">
        <v>361.2</v>
      </c>
      <c r="H158" s="1">
        <v>362.25</v>
      </c>
      <c r="I158" s="1">
        <v>363.3</v>
      </c>
      <c r="J158" s="1">
        <v>364.62</v>
      </c>
      <c r="K158" s="1">
        <v>1137343</v>
      </c>
      <c r="L158" s="1">
        <v>414698004.14999998</v>
      </c>
      <c r="M158" s="1">
        <v>28561</v>
      </c>
      <c r="N158" s="3">
        <f>IF(ISERR(LN(Table1826[[#This Row],[Close Price]]/I157)),"-",LN(Table1826[[#This Row],[Close Price]]/I157))</f>
        <v>-2.8860048891349867E-3</v>
      </c>
    </row>
    <row r="159" spans="1:14" x14ac:dyDescent="0.3">
      <c r="A159" s="1" t="s">
        <v>39</v>
      </c>
      <c r="B159" s="1" t="s">
        <v>14</v>
      </c>
      <c r="C159" s="2">
        <v>43329</v>
      </c>
      <c r="D159" s="1">
        <v>363.3</v>
      </c>
      <c r="E159" s="1">
        <v>363.35</v>
      </c>
      <c r="F159" s="1">
        <v>372</v>
      </c>
      <c r="G159" s="1">
        <v>363.35</v>
      </c>
      <c r="H159" s="1">
        <v>370.9</v>
      </c>
      <c r="I159" s="1">
        <v>371.15</v>
      </c>
      <c r="J159" s="1">
        <v>368.88</v>
      </c>
      <c r="K159" s="1">
        <v>989961</v>
      </c>
      <c r="L159" s="1">
        <v>365173019.30000001</v>
      </c>
      <c r="M159" s="1">
        <v>21611</v>
      </c>
      <c r="N159" s="3">
        <f>IF(ISERR(LN(Table1826[[#This Row],[Close Price]]/I158)),"-",LN(Table1826[[#This Row],[Close Price]]/I158))</f>
        <v>2.1377354336399628E-2</v>
      </c>
    </row>
    <row r="160" spans="1:14" x14ac:dyDescent="0.3">
      <c r="A160" s="1" t="s">
        <v>39</v>
      </c>
      <c r="B160" s="1" t="s">
        <v>14</v>
      </c>
      <c r="C160" s="2">
        <v>43332</v>
      </c>
      <c r="D160" s="1">
        <v>371.15</v>
      </c>
      <c r="E160" s="1">
        <v>370.85</v>
      </c>
      <c r="F160" s="1">
        <v>371.5</v>
      </c>
      <c r="G160" s="1">
        <v>363.1</v>
      </c>
      <c r="H160" s="1">
        <v>365.55</v>
      </c>
      <c r="I160" s="1">
        <v>364.25</v>
      </c>
      <c r="J160" s="1">
        <v>365.38</v>
      </c>
      <c r="K160" s="1">
        <v>1220215</v>
      </c>
      <c r="L160" s="1">
        <v>445844833.30000001</v>
      </c>
      <c r="M160" s="1">
        <v>30501</v>
      </c>
      <c r="N160" s="3">
        <f>IF(ISERR(LN(Table1826[[#This Row],[Close Price]]/I159)),"-",LN(Table1826[[#This Row],[Close Price]]/I159))</f>
        <v>-1.876584848824173E-2</v>
      </c>
    </row>
    <row r="161" spans="1:14" x14ac:dyDescent="0.3">
      <c r="A161" s="1" t="s">
        <v>39</v>
      </c>
      <c r="B161" s="1" t="s">
        <v>14</v>
      </c>
      <c r="C161" s="2">
        <v>43333</v>
      </c>
      <c r="D161" s="1">
        <v>364.25</v>
      </c>
      <c r="E161" s="1">
        <v>363.95</v>
      </c>
      <c r="F161" s="1">
        <v>364.1</v>
      </c>
      <c r="G161" s="1">
        <v>359.5</v>
      </c>
      <c r="H161" s="1">
        <v>361.85</v>
      </c>
      <c r="I161" s="1">
        <v>362.35</v>
      </c>
      <c r="J161" s="1">
        <v>361.59</v>
      </c>
      <c r="K161" s="1">
        <v>1608928</v>
      </c>
      <c r="L161" s="1">
        <v>581776066</v>
      </c>
      <c r="M161" s="1">
        <v>31689</v>
      </c>
      <c r="N161" s="3">
        <f>IF(ISERR(LN(Table1826[[#This Row],[Close Price]]/I160)),"-",LN(Table1826[[#This Row],[Close Price]]/I160))</f>
        <v>-5.2298495200236751E-3</v>
      </c>
    </row>
    <row r="162" spans="1:14" x14ac:dyDescent="0.3">
      <c r="A162" s="1" t="s">
        <v>39</v>
      </c>
      <c r="B162" s="1" t="s">
        <v>14</v>
      </c>
      <c r="C162" s="2">
        <v>43335</v>
      </c>
      <c r="D162" s="1">
        <v>362.35</v>
      </c>
      <c r="E162" s="1">
        <v>364.05</v>
      </c>
      <c r="F162" s="1">
        <v>384.3</v>
      </c>
      <c r="G162" s="1">
        <v>361.8</v>
      </c>
      <c r="H162" s="1">
        <v>384.05</v>
      </c>
      <c r="I162" s="1">
        <v>381.9</v>
      </c>
      <c r="J162" s="1">
        <v>377.19</v>
      </c>
      <c r="K162" s="1">
        <v>4053955</v>
      </c>
      <c r="L162" s="1">
        <v>1529114197.6500001</v>
      </c>
      <c r="M162" s="1">
        <v>70066</v>
      </c>
      <c r="N162" s="3">
        <f>IF(ISERR(LN(Table1826[[#This Row],[Close Price]]/I161)),"-",LN(Table1826[[#This Row],[Close Price]]/I161))</f>
        <v>5.2548198676179957E-2</v>
      </c>
    </row>
    <row r="163" spans="1:14" x14ac:dyDescent="0.3">
      <c r="A163" s="1" t="s">
        <v>39</v>
      </c>
      <c r="B163" s="1" t="s">
        <v>14</v>
      </c>
      <c r="C163" s="2">
        <v>43336</v>
      </c>
      <c r="D163" s="1">
        <v>381.9</v>
      </c>
      <c r="E163" s="1">
        <v>382.35</v>
      </c>
      <c r="F163" s="1">
        <v>387.85</v>
      </c>
      <c r="G163" s="1">
        <v>376.3</v>
      </c>
      <c r="H163" s="1">
        <v>379</v>
      </c>
      <c r="I163" s="1">
        <v>378.7</v>
      </c>
      <c r="J163" s="1">
        <v>382.77</v>
      </c>
      <c r="K163" s="1">
        <v>3633982</v>
      </c>
      <c r="L163" s="1">
        <v>1390993957.2</v>
      </c>
      <c r="M163" s="1">
        <v>41809</v>
      </c>
      <c r="N163" s="3">
        <f>IF(ISERR(LN(Table1826[[#This Row],[Close Price]]/I162)),"-",LN(Table1826[[#This Row],[Close Price]]/I162))</f>
        <v>-8.4144593237213995E-3</v>
      </c>
    </row>
    <row r="164" spans="1:14" x14ac:dyDescent="0.3">
      <c r="A164" s="1" t="s">
        <v>39</v>
      </c>
      <c r="B164" s="1" t="s">
        <v>14</v>
      </c>
      <c r="C164" s="2">
        <v>43339</v>
      </c>
      <c r="D164" s="1">
        <v>378.7</v>
      </c>
      <c r="E164" s="1">
        <v>379.45</v>
      </c>
      <c r="F164" s="1">
        <v>386.35</v>
      </c>
      <c r="G164" s="1">
        <v>374.3</v>
      </c>
      <c r="H164" s="1">
        <v>376.7</v>
      </c>
      <c r="I164" s="1">
        <v>377</v>
      </c>
      <c r="J164" s="1">
        <v>378.76</v>
      </c>
      <c r="K164" s="1">
        <v>1355792</v>
      </c>
      <c r="L164" s="1">
        <v>513523506.44999999</v>
      </c>
      <c r="M164" s="1">
        <v>25217</v>
      </c>
      <c r="N164" s="3">
        <f>IF(ISERR(LN(Table1826[[#This Row],[Close Price]]/I163)),"-",LN(Table1826[[#This Row],[Close Price]]/I163))</f>
        <v>-4.4991474597384047E-3</v>
      </c>
    </row>
    <row r="165" spans="1:14" x14ac:dyDescent="0.3">
      <c r="A165" s="1" t="s">
        <v>39</v>
      </c>
      <c r="B165" s="1" t="s">
        <v>14</v>
      </c>
      <c r="C165" s="2">
        <v>43340</v>
      </c>
      <c r="D165" s="1">
        <v>377</v>
      </c>
      <c r="E165" s="1">
        <v>377.5</v>
      </c>
      <c r="F165" s="1">
        <v>380</v>
      </c>
      <c r="G165" s="1">
        <v>367.4</v>
      </c>
      <c r="H165" s="1">
        <v>371</v>
      </c>
      <c r="I165" s="1">
        <v>371.5</v>
      </c>
      <c r="J165" s="1">
        <v>373.84</v>
      </c>
      <c r="K165" s="1">
        <v>2112354</v>
      </c>
      <c r="L165" s="1">
        <v>789683726.79999995</v>
      </c>
      <c r="M165" s="1">
        <v>30410</v>
      </c>
      <c r="N165" s="3">
        <f>IF(ISERR(LN(Table1826[[#This Row],[Close Price]]/I164)),"-",LN(Table1826[[#This Row],[Close Price]]/I164))</f>
        <v>-1.4696323290196893E-2</v>
      </c>
    </row>
    <row r="166" spans="1:14" x14ac:dyDescent="0.3">
      <c r="A166" s="1" t="s">
        <v>39</v>
      </c>
      <c r="B166" s="1" t="s">
        <v>14</v>
      </c>
      <c r="C166" s="2">
        <v>43341</v>
      </c>
      <c r="D166" s="1">
        <v>371.5</v>
      </c>
      <c r="E166" s="1">
        <v>373</v>
      </c>
      <c r="F166" s="1">
        <v>374.95</v>
      </c>
      <c r="G166" s="1">
        <v>367</v>
      </c>
      <c r="H166" s="1">
        <v>369.9</v>
      </c>
      <c r="I166" s="1">
        <v>368.7</v>
      </c>
      <c r="J166" s="1">
        <v>370.23</v>
      </c>
      <c r="K166" s="1">
        <v>796953</v>
      </c>
      <c r="L166" s="1">
        <v>295056660.75</v>
      </c>
      <c r="M166" s="1">
        <v>17147</v>
      </c>
      <c r="N166" s="3">
        <f>IF(ISERR(LN(Table1826[[#This Row],[Close Price]]/I165)),"-",LN(Table1826[[#This Row],[Close Price]]/I165))</f>
        <v>-7.5655589177150871E-3</v>
      </c>
    </row>
    <row r="167" spans="1:14" x14ac:dyDescent="0.3">
      <c r="A167" s="1" t="s">
        <v>39</v>
      </c>
      <c r="B167" s="1" t="s">
        <v>14</v>
      </c>
      <c r="C167" s="2">
        <v>43342</v>
      </c>
      <c r="D167" s="1">
        <v>368.7</v>
      </c>
      <c r="E167" s="1">
        <v>370.9</v>
      </c>
      <c r="F167" s="1">
        <v>377.1</v>
      </c>
      <c r="G167" s="1">
        <v>367.85</v>
      </c>
      <c r="H167" s="1">
        <v>371.5</v>
      </c>
      <c r="I167" s="1">
        <v>370.2</v>
      </c>
      <c r="J167" s="1">
        <v>371.37</v>
      </c>
      <c r="K167" s="1">
        <v>1990690</v>
      </c>
      <c r="L167" s="1">
        <v>739273044.35000002</v>
      </c>
      <c r="M167" s="1">
        <v>37297</v>
      </c>
      <c r="N167" s="3">
        <f>IF(ISERR(LN(Table1826[[#This Row],[Close Price]]/I166)),"-",LN(Table1826[[#This Row],[Close Price]]/I166))</f>
        <v>4.0600948992983599E-3</v>
      </c>
    </row>
    <row r="168" spans="1:14" x14ac:dyDescent="0.3">
      <c r="A168" s="1" t="s">
        <v>39</v>
      </c>
      <c r="B168" s="1" t="s">
        <v>14</v>
      </c>
      <c r="C168" s="2">
        <v>43343</v>
      </c>
      <c r="D168" s="1">
        <v>370.2</v>
      </c>
      <c r="E168" s="1">
        <v>371.6</v>
      </c>
      <c r="F168" s="1">
        <v>374.95</v>
      </c>
      <c r="G168" s="1">
        <v>362.8</v>
      </c>
      <c r="H168" s="1">
        <v>370.4</v>
      </c>
      <c r="I168" s="1">
        <v>369.45</v>
      </c>
      <c r="J168" s="1">
        <v>367.26</v>
      </c>
      <c r="K168" s="1">
        <v>3577081</v>
      </c>
      <c r="L168" s="1">
        <v>1313726596.3499999</v>
      </c>
      <c r="M168" s="1">
        <v>39601</v>
      </c>
      <c r="N168" s="3">
        <f>IF(ISERR(LN(Table1826[[#This Row],[Close Price]]/I167)),"-",LN(Table1826[[#This Row],[Close Price]]/I167))</f>
        <v>-2.0279869047404872E-3</v>
      </c>
    </row>
    <row r="169" spans="1:14" x14ac:dyDescent="0.3">
      <c r="A169" s="1" t="s">
        <v>39</v>
      </c>
      <c r="B169" s="1" t="s">
        <v>14</v>
      </c>
      <c r="C169" s="2">
        <v>43346</v>
      </c>
      <c r="D169" s="1">
        <v>369.45</v>
      </c>
      <c r="E169" s="1">
        <v>373.1</v>
      </c>
      <c r="F169" s="1">
        <v>374.7</v>
      </c>
      <c r="G169" s="1">
        <v>359.5</v>
      </c>
      <c r="H169" s="1">
        <v>360.05</v>
      </c>
      <c r="I169" s="1">
        <v>361</v>
      </c>
      <c r="J169" s="1">
        <v>367.69</v>
      </c>
      <c r="K169" s="1">
        <v>1996863</v>
      </c>
      <c r="L169" s="1">
        <v>734233194.29999995</v>
      </c>
      <c r="M169" s="1">
        <v>21783</v>
      </c>
      <c r="N169" s="3">
        <f>IF(ISERR(LN(Table1826[[#This Row],[Close Price]]/I168)),"-",LN(Table1826[[#This Row],[Close Price]]/I168))</f>
        <v>-2.3137454901775642E-2</v>
      </c>
    </row>
    <row r="170" spans="1:14" x14ac:dyDescent="0.3">
      <c r="A170" s="1" t="s">
        <v>39</v>
      </c>
      <c r="B170" s="1" t="s">
        <v>14</v>
      </c>
      <c r="C170" s="2">
        <v>43347</v>
      </c>
      <c r="D170" s="1">
        <v>361</v>
      </c>
      <c r="E170" s="1">
        <v>362.9</v>
      </c>
      <c r="F170" s="1">
        <v>364.55</v>
      </c>
      <c r="G170" s="1">
        <v>353.1</v>
      </c>
      <c r="H170" s="1">
        <v>354.5</v>
      </c>
      <c r="I170" s="1">
        <v>354.5</v>
      </c>
      <c r="J170" s="1">
        <v>356.84</v>
      </c>
      <c r="K170" s="1">
        <v>1199723</v>
      </c>
      <c r="L170" s="1">
        <v>428111209.30000001</v>
      </c>
      <c r="M170" s="1">
        <v>25618</v>
      </c>
      <c r="N170" s="3">
        <f>IF(ISERR(LN(Table1826[[#This Row],[Close Price]]/I169)),"-",LN(Table1826[[#This Row],[Close Price]]/I169))</f>
        <v>-1.8169612360698782E-2</v>
      </c>
    </row>
    <row r="171" spans="1:14" x14ac:dyDescent="0.3">
      <c r="A171" s="1" t="s">
        <v>39</v>
      </c>
      <c r="B171" s="1" t="s">
        <v>14</v>
      </c>
      <c r="C171" s="2">
        <v>43348</v>
      </c>
      <c r="D171" s="1">
        <v>354.5</v>
      </c>
      <c r="E171" s="1">
        <v>354.4</v>
      </c>
      <c r="F171" s="1">
        <v>354.9</v>
      </c>
      <c r="G171" s="1">
        <v>346.25</v>
      </c>
      <c r="H171" s="1">
        <v>351.8</v>
      </c>
      <c r="I171" s="1">
        <v>352.05</v>
      </c>
      <c r="J171" s="1">
        <v>350.67</v>
      </c>
      <c r="K171" s="1">
        <v>1405367</v>
      </c>
      <c r="L171" s="1">
        <v>492822484.19999999</v>
      </c>
      <c r="M171" s="1">
        <v>25980</v>
      </c>
      <c r="N171" s="3">
        <f>IF(ISERR(LN(Table1826[[#This Row],[Close Price]]/I170)),"-",LN(Table1826[[#This Row],[Close Price]]/I170))</f>
        <v>-6.9351350070399895E-3</v>
      </c>
    </row>
    <row r="172" spans="1:14" x14ac:dyDescent="0.3">
      <c r="A172" s="1" t="s">
        <v>39</v>
      </c>
      <c r="B172" s="1" t="s">
        <v>14</v>
      </c>
      <c r="C172" s="2">
        <v>43349</v>
      </c>
      <c r="D172" s="1">
        <v>352.05</v>
      </c>
      <c r="E172" s="1">
        <v>354.8</v>
      </c>
      <c r="F172" s="1">
        <v>359.25</v>
      </c>
      <c r="G172" s="1">
        <v>350.15</v>
      </c>
      <c r="H172" s="1">
        <v>354</v>
      </c>
      <c r="I172" s="1">
        <v>356.3</v>
      </c>
      <c r="J172" s="1">
        <v>355.73</v>
      </c>
      <c r="K172" s="1">
        <v>1289898</v>
      </c>
      <c r="L172" s="1">
        <v>458861378.80000001</v>
      </c>
      <c r="M172" s="1">
        <v>18332</v>
      </c>
      <c r="N172" s="3">
        <f>IF(ISERR(LN(Table1826[[#This Row],[Close Price]]/I171)),"-",LN(Table1826[[#This Row],[Close Price]]/I171))</f>
        <v>1.1999861646648157E-2</v>
      </c>
    </row>
    <row r="173" spans="1:14" x14ac:dyDescent="0.3">
      <c r="A173" s="1" t="s">
        <v>39</v>
      </c>
      <c r="B173" s="1" t="s">
        <v>14</v>
      </c>
      <c r="C173" s="2">
        <v>43350</v>
      </c>
      <c r="D173" s="1">
        <v>356.3</v>
      </c>
      <c r="E173" s="1">
        <v>355</v>
      </c>
      <c r="F173" s="1">
        <v>361.25</v>
      </c>
      <c r="G173" s="1">
        <v>353</v>
      </c>
      <c r="H173" s="1">
        <v>357</v>
      </c>
      <c r="I173" s="1">
        <v>357.45</v>
      </c>
      <c r="J173" s="1">
        <v>357.95</v>
      </c>
      <c r="K173" s="1">
        <v>1008907</v>
      </c>
      <c r="L173" s="1">
        <v>361135952.35000002</v>
      </c>
      <c r="M173" s="1">
        <v>28215</v>
      </c>
      <c r="N173" s="3">
        <f>IF(ISERR(LN(Table1826[[#This Row],[Close Price]]/I172)),"-",LN(Table1826[[#This Row],[Close Price]]/I172))</f>
        <v>3.2224196010704649E-3</v>
      </c>
    </row>
    <row r="174" spans="1:14" x14ac:dyDescent="0.3">
      <c r="A174" s="1" t="s">
        <v>39</v>
      </c>
      <c r="B174" s="1" t="s">
        <v>14</v>
      </c>
      <c r="C174" s="2">
        <v>43353</v>
      </c>
      <c r="D174" s="1">
        <v>357.45</v>
      </c>
      <c r="E174" s="1">
        <v>359.4</v>
      </c>
      <c r="F174" s="1">
        <v>359.4</v>
      </c>
      <c r="G174" s="1">
        <v>342.05</v>
      </c>
      <c r="H174" s="1">
        <v>343.15</v>
      </c>
      <c r="I174" s="1">
        <v>344.45</v>
      </c>
      <c r="J174" s="1">
        <v>345.58</v>
      </c>
      <c r="K174" s="1">
        <v>1991897</v>
      </c>
      <c r="L174" s="1">
        <v>688361101.95000005</v>
      </c>
      <c r="M174" s="1">
        <v>31586</v>
      </c>
      <c r="N174" s="3">
        <f>IF(ISERR(LN(Table1826[[#This Row],[Close Price]]/I173)),"-",LN(Table1826[[#This Row],[Close Price]]/I173))</f>
        <v>-3.7046550173656018E-2</v>
      </c>
    </row>
    <row r="175" spans="1:14" x14ac:dyDescent="0.3">
      <c r="A175" s="1" t="s">
        <v>39</v>
      </c>
      <c r="B175" s="1" t="s">
        <v>14</v>
      </c>
      <c r="C175" s="2">
        <v>43354</v>
      </c>
      <c r="D175" s="1">
        <v>344.45</v>
      </c>
      <c r="E175" s="1">
        <v>343</v>
      </c>
      <c r="F175" s="1">
        <v>343.9</v>
      </c>
      <c r="G175" s="1">
        <v>335.65</v>
      </c>
      <c r="H175" s="1">
        <v>338.2</v>
      </c>
      <c r="I175" s="1">
        <v>336.95</v>
      </c>
      <c r="J175" s="1">
        <v>338.76</v>
      </c>
      <c r="K175" s="1">
        <v>2588237</v>
      </c>
      <c r="L175" s="1">
        <v>876803984.29999995</v>
      </c>
      <c r="M175" s="1">
        <v>41982</v>
      </c>
      <c r="N175" s="3">
        <f>IF(ISERR(LN(Table1826[[#This Row],[Close Price]]/I174)),"-",LN(Table1826[[#This Row],[Close Price]]/I174))</f>
        <v>-2.2014390646978851E-2</v>
      </c>
    </row>
    <row r="176" spans="1:14" x14ac:dyDescent="0.3">
      <c r="A176" s="1" t="s">
        <v>39</v>
      </c>
      <c r="B176" s="1" t="s">
        <v>14</v>
      </c>
      <c r="C176" s="2">
        <v>43355</v>
      </c>
      <c r="D176" s="1">
        <v>336.95</v>
      </c>
      <c r="E176" s="1">
        <v>337.5</v>
      </c>
      <c r="F176" s="1">
        <v>350.9</v>
      </c>
      <c r="G176" s="1">
        <v>337.5</v>
      </c>
      <c r="H176" s="1">
        <v>343.6</v>
      </c>
      <c r="I176" s="1">
        <v>344.35</v>
      </c>
      <c r="J176" s="1">
        <v>344.28</v>
      </c>
      <c r="K176" s="1">
        <v>3191229</v>
      </c>
      <c r="L176" s="1">
        <v>1098690923.5999999</v>
      </c>
      <c r="M176" s="1">
        <v>39413</v>
      </c>
      <c r="N176" s="3">
        <f>IF(ISERR(LN(Table1826[[#This Row],[Close Price]]/I175)),"-",LN(Table1826[[#This Row],[Close Price]]/I175))</f>
        <v>2.1724030598481294E-2</v>
      </c>
    </row>
    <row r="177" spans="1:14" x14ac:dyDescent="0.3">
      <c r="A177" s="1" t="s">
        <v>39</v>
      </c>
      <c r="B177" s="1" t="s">
        <v>14</v>
      </c>
      <c r="C177" s="2">
        <v>43357</v>
      </c>
      <c r="D177" s="1">
        <v>344.35</v>
      </c>
      <c r="E177" s="1">
        <v>346.9</v>
      </c>
      <c r="F177" s="1">
        <v>352.05</v>
      </c>
      <c r="G177" s="1">
        <v>344.95</v>
      </c>
      <c r="H177" s="1">
        <v>346</v>
      </c>
      <c r="I177" s="1">
        <v>346.4</v>
      </c>
      <c r="J177" s="1">
        <v>347.36</v>
      </c>
      <c r="K177" s="1">
        <v>1339073</v>
      </c>
      <c r="L177" s="1">
        <v>465135914.19999999</v>
      </c>
      <c r="M177" s="1">
        <v>22136</v>
      </c>
      <c r="N177" s="3">
        <f>IF(ISERR(LN(Table1826[[#This Row],[Close Price]]/I176)),"-",LN(Table1826[[#This Row],[Close Price]]/I176))</f>
        <v>5.9355946975727667E-3</v>
      </c>
    </row>
    <row r="178" spans="1:14" x14ac:dyDescent="0.3">
      <c r="A178" s="1" t="s">
        <v>39</v>
      </c>
      <c r="B178" s="1" t="s">
        <v>14</v>
      </c>
      <c r="C178" s="2">
        <v>43360</v>
      </c>
      <c r="D178" s="1">
        <v>346.4</v>
      </c>
      <c r="E178" s="1">
        <v>345.8</v>
      </c>
      <c r="F178" s="1">
        <v>345.8</v>
      </c>
      <c r="G178" s="1">
        <v>340.3</v>
      </c>
      <c r="H178" s="1">
        <v>343.4</v>
      </c>
      <c r="I178" s="1">
        <v>342.85</v>
      </c>
      <c r="J178" s="1">
        <v>342.86</v>
      </c>
      <c r="K178" s="1">
        <v>343467</v>
      </c>
      <c r="L178" s="1">
        <v>117762010.40000001</v>
      </c>
      <c r="M178" s="1">
        <v>13084</v>
      </c>
      <c r="N178" s="3">
        <f>IF(ISERR(LN(Table1826[[#This Row],[Close Price]]/I177)),"-",LN(Table1826[[#This Row],[Close Price]]/I177))</f>
        <v>-1.0301142957906562E-2</v>
      </c>
    </row>
    <row r="179" spans="1:14" x14ac:dyDescent="0.3">
      <c r="A179" s="1" t="s">
        <v>39</v>
      </c>
      <c r="B179" s="1" t="s">
        <v>14</v>
      </c>
      <c r="C179" s="2">
        <v>43361</v>
      </c>
      <c r="D179" s="1">
        <v>342.85</v>
      </c>
      <c r="E179" s="1">
        <v>344.1</v>
      </c>
      <c r="F179" s="1">
        <v>352.6</v>
      </c>
      <c r="G179" s="1">
        <v>343</v>
      </c>
      <c r="H179" s="1">
        <v>344</v>
      </c>
      <c r="I179" s="1">
        <v>344.6</v>
      </c>
      <c r="J179" s="1">
        <v>348.41</v>
      </c>
      <c r="K179" s="1">
        <v>1985724</v>
      </c>
      <c r="L179" s="1">
        <v>691854529.70000005</v>
      </c>
      <c r="M179" s="1">
        <v>32551</v>
      </c>
      <c r="N179" s="3">
        <f>IF(ISERR(LN(Table1826[[#This Row],[Close Price]]/I178)),"-",LN(Table1826[[#This Row],[Close Price]]/I178))</f>
        <v>5.0912903634557916E-3</v>
      </c>
    </row>
    <row r="180" spans="1:14" x14ac:dyDescent="0.3">
      <c r="A180" s="1" t="s">
        <v>39</v>
      </c>
      <c r="B180" s="1" t="s">
        <v>14</v>
      </c>
      <c r="C180" s="2">
        <v>43362</v>
      </c>
      <c r="D180" s="1">
        <v>344.6</v>
      </c>
      <c r="E180" s="1">
        <v>347.15</v>
      </c>
      <c r="F180" s="1">
        <v>353.6</v>
      </c>
      <c r="G180" s="1">
        <v>342.2</v>
      </c>
      <c r="H180" s="1">
        <v>344</v>
      </c>
      <c r="I180" s="1">
        <v>344.15</v>
      </c>
      <c r="J180" s="1">
        <v>348.73</v>
      </c>
      <c r="K180" s="1">
        <v>1381822</v>
      </c>
      <c r="L180" s="1">
        <v>481880304.80000001</v>
      </c>
      <c r="M180" s="1">
        <v>26220</v>
      </c>
      <c r="N180" s="3">
        <f>IF(ISERR(LN(Table1826[[#This Row],[Close Price]]/I179)),"-",LN(Table1826[[#This Row],[Close Price]]/I179))</f>
        <v>-1.306715249456141E-3</v>
      </c>
    </row>
    <row r="181" spans="1:14" x14ac:dyDescent="0.3">
      <c r="A181" s="1" t="s">
        <v>39</v>
      </c>
      <c r="B181" s="1" t="s">
        <v>14</v>
      </c>
      <c r="C181" s="2">
        <v>43364</v>
      </c>
      <c r="D181" s="1">
        <v>344.15</v>
      </c>
      <c r="E181" s="1">
        <v>346</v>
      </c>
      <c r="F181" s="1">
        <v>351.4</v>
      </c>
      <c r="G181" s="1">
        <v>320</v>
      </c>
      <c r="H181" s="1">
        <v>339.15</v>
      </c>
      <c r="I181" s="1">
        <v>337.8</v>
      </c>
      <c r="J181" s="1">
        <v>342.24</v>
      </c>
      <c r="K181" s="1">
        <v>2440850</v>
      </c>
      <c r="L181" s="1">
        <v>835357838.75</v>
      </c>
      <c r="M181" s="1">
        <v>29527</v>
      </c>
      <c r="N181" s="3">
        <f>IF(ISERR(LN(Table1826[[#This Row],[Close Price]]/I180)),"-",LN(Table1826[[#This Row],[Close Price]]/I180))</f>
        <v>-1.8623604470673353E-2</v>
      </c>
    </row>
    <row r="182" spans="1:14" x14ac:dyDescent="0.3">
      <c r="A182" s="1" t="s">
        <v>39</v>
      </c>
      <c r="B182" s="1" t="s">
        <v>14</v>
      </c>
      <c r="C182" s="2">
        <v>43367</v>
      </c>
      <c r="D182" s="1">
        <v>337.8</v>
      </c>
      <c r="E182" s="1">
        <v>341.9</v>
      </c>
      <c r="F182" s="1">
        <v>344.4</v>
      </c>
      <c r="G182" s="1">
        <v>330.2</v>
      </c>
      <c r="H182" s="1">
        <v>334.6</v>
      </c>
      <c r="I182" s="1">
        <v>332.5</v>
      </c>
      <c r="J182" s="1">
        <v>337.67</v>
      </c>
      <c r="K182" s="1">
        <v>1640077</v>
      </c>
      <c r="L182" s="1">
        <v>553802852.5</v>
      </c>
      <c r="M182" s="1">
        <v>28900</v>
      </c>
      <c r="N182" s="3">
        <f>IF(ISERR(LN(Table1826[[#This Row],[Close Price]]/I181)),"-",LN(Table1826[[#This Row],[Close Price]]/I181))</f>
        <v>-1.5814144277790852E-2</v>
      </c>
    </row>
    <row r="183" spans="1:14" x14ac:dyDescent="0.3">
      <c r="A183" s="1" t="s">
        <v>39</v>
      </c>
      <c r="B183" s="1" t="s">
        <v>14</v>
      </c>
      <c r="C183" s="2">
        <v>43368</v>
      </c>
      <c r="D183" s="1">
        <v>332.5</v>
      </c>
      <c r="E183" s="1">
        <v>334.9</v>
      </c>
      <c r="F183" s="1">
        <v>336.2</v>
      </c>
      <c r="G183" s="1">
        <v>327.5</v>
      </c>
      <c r="H183" s="1">
        <v>332.2</v>
      </c>
      <c r="I183" s="1">
        <v>331.65</v>
      </c>
      <c r="J183" s="1">
        <v>331.86</v>
      </c>
      <c r="K183" s="1">
        <v>2992229</v>
      </c>
      <c r="L183" s="1">
        <v>992987046.85000002</v>
      </c>
      <c r="M183" s="1">
        <v>49368</v>
      </c>
      <c r="N183" s="3">
        <f>IF(ISERR(LN(Table1826[[#This Row],[Close Price]]/I182)),"-",LN(Table1826[[#This Row],[Close Price]]/I182))</f>
        <v>-2.5596641243438739E-3</v>
      </c>
    </row>
    <row r="184" spans="1:14" x14ac:dyDescent="0.3">
      <c r="A184" s="1" t="s">
        <v>39</v>
      </c>
      <c r="B184" s="1" t="s">
        <v>14</v>
      </c>
      <c r="C184" s="2">
        <v>43369</v>
      </c>
      <c r="D184" s="1">
        <v>331.65</v>
      </c>
      <c r="E184" s="1">
        <v>333.7</v>
      </c>
      <c r="F184" s="1">
        <v>346.65</v>
      </c>
      <c r="G184" s="1">
        <v>333.7</v>
      </c>
      <c r="H184" s="1">
        <v>337</v>
      </c>
      <c r="I184" s="1">
        <v>339.7</v>
      </c>
      <c r="J184" s="1">
        <v>338.55</v>
      </c>
      <c r="K184" s="1">
        <v>2638508</v>
      </c>
      <c r="L184" s="1">
        <v>893255007.95000005</v>
      </c>
      <c r="M184" s="1">
        <v>39420</v>
      </c>
      <c r="N184" s="3">
        <f>IF(ISERR(LN(Table1826[[#This Row],[Close Price]]/I183)),"-",LN(Table1826[[#This Row],[Close Price]]/I183))</f>
        <v>2.3982679194973242E-2</v>
      </c>
    </row>
    <row r="185" spans="1:14" x14ac:dyDescent="0.3">
      <c r="A185" s="1" t="s">
        <v>39</v>
      </c>
      <c r="B185" s="1" t="s">
        <v>14</v>
      </c>
      <c r="C185" s="2">
        <v>43370</v>
      </c>
      <c r="D185" s="1">
        <v>339.7</v>
      </c>
      <c r="E185" s="1">
        <v>339.6</v>
      </c>
      <c r="F185" s="1">
        <v>345.1</v>
      </c>
      <c r="G185" s="1">
        <v>334.45</v>
      </c>
      <c r="H185" s="1">
        <v>338</v>
      </c>
      <c r="I185" s="1">
        <v>336.7</v>
      </c>
      <c r="J185" s="1">
        <v>337.4</v>
      </c>
      <c r="K185" s="1">
        <v>1591531</v>
      </c>
      <c r="L185" s="1">
        <v>536980370</v>
      </c>
      <c r="M185" s="1">
        <v>23165</v>
      </c>
      <c r="N185" s="3">
        <f>IF(ISERR(LN(Table1826[[#This Row],[Close Price]]/I184)),"-",LN(Table1826[[#This Row],[Close Price]]/I184))</f>
        <v>-8.8705489995094845E-3</v>
      </c>
    </row>
    <row r="186" spans="1:14" x14ac:dyDescent="0.3">
      <c r="A186" s="1" t="s">
        <v>39</v>
      </c>
      <c r="B186" s="1" t="s">
        <v>14</v>
      </c>
      <c r="C186" s="2">
        <v>43371</v>
      </c>
      <c r="D186" s="1">
        <v>336.7</v>
      </c>
      <c r="E186" s="1">
        <v>337.1</v>
      </c>
      <c r="F186" s="1">
        <v>340.4</v>
      </c>
      <c r="G186" s="1">
        <v>330.35</v>
      </c>
      <c r="H186" s="1">
        <v>331</v>
      </c>
      <c r="I186" s="1">
        <v>333.05</v>
      </c>
      <c r="J186" s="1">
        <v>335.5</v>
      </c>
      <c r="K186" s="1">
        <v>1776744</v>
      </c>
      <c r="L186" s="1">
        <v>596103261.75</v>
      </c>
      <c r="M186" s="1">
        <v>40464</v>
      </c>
      <c r="N186" s="3">
        <f>IF(ISERR(LN(Table1826[[#This Row],[Close Price]]/I185)),"-",LN(Table1826[[#This Row],[Close Price]]/I185))</f>
        <v>-1.0899697307840265E-2</v>
      </c>
    </row>
    <row r="187" spans="1:14" x14ac:dyDescent="0.3">
      <c r="A187" s="1" t="s">
        <v>39</v>
      </c>
      <c r="B187" s="1" t="s">
        <v>14</v>
      </c>
      <c r="C187" s="2">
        <v>43374</v>
      </c>
      <c r="D187" s="1">
        <v>333.05</v>
      </c>
      <c r="E187" s="1">
        <v>334</v>
      </c>
      <c r="F187" s="1">
        <v>341.9</v>
      </c>
      <c r="G187" s="1">
        <v>328.55</v>
      </c>
      <c r="H187" s="1">
        <v>333.3</v>
      </c>
      <c r="I187" s="1">
        <v>333.25</v>
      </c>
      <c r="J187" s="1">
        <v>334.84</v>
      </c>
      <c r="K187" s="1">
        <v>1903650</v>
      </c>
      <c r="L187" s="1">
        <v>637412640.5</v>
      </c>
      <c r="M187" s="1">
        <v>21087</v>
      </c>
      <c r="N187" s="3">
        <f>IF(ISERR(LN(Table1826[[#This Row],[Close Price]]/I186)),"-",LN(Table1826[[#This Row],[Close Price]]/I186))</f>
        <v>6.0033019962948693E-4</v>
      </c>
    </row>
    <row r="188" spans="1:14" x14ac:dyDescent="0.3">
      <c r="A188" s="1" t="s">
        <v>39</v>
      </c>
      <c r="B188" s="1" t="s">
        <v>14</v>
      </c>
      <c r="C188" s="2">
        <v>43376</v>
      </c>
      <c r="D188" s="1">
        <v>333.25</v>
      </c>
      <c r="E188" s="1">
        <v>330</v>
      </c>
      <c r="F188" s="1">
        <v>334.4</v>
      </c>
      <c r="G188" s="1">
        <v>325.2</v>
      </c>
      <c r="H188" s="1">
        <v>326</v>
      </c>
      <c r="I188" s="1">
        <v>327.2</v>
      </c>
      <c r="J188" s="1">
        <v>329.61</v>
      </c>
      <c r="K188" s="1">
        <v>1172993</v>
      </c>
      <c r="L188" s="1">
        <v>386631718.94999999</v>
      </c>
      <c r="M188" s="1">
        <v>32981</v>
      </c>
      <c r="N188" s="3">
        <f>IF(ISERR(LN(Table1826[[#This Row],[Close Price]]/I187)),"-",LN(Table1826[[#This Row],[Close Price]]/I187))</f>
        <v>-1.8321354330226053E-2</v>
      </c>
    </row>
    <row r="189" spans="1:14" x14ac:dyDescent="0.3">
      <c r="A189" s="1" t="s">
        <v>39</v>
      </c>
      <c r="B189" s="1" t="s">
        <v>14</v>
      </c>
      <c r="C189" s="2">
        <v>43377</v>
      </c>
      <c r="D189" s="1">
        <v>327.2</v>
      </c>
      <c r="E189" s="1">
        <v>324</v>
      </c>
      <c r="F189" s="1">
        <v>325.7</v>
      </c>
      <c r="G189" s="1">
        <v>311</v>
      </c>
      <c r="H189" s="1">
        <v>311.05</v>
      </c>
      <c r="I189" s="1">
        <v>314.05</v>
      </c>
      <c r="J189" s="1">
        <v>317.95</v>
      </c>
      <c r="K189" s="1">
        <v>2029729</v>
      </c>
      <c r="L189" s="1">
        <v>645352129.39999998</v>
      </c>
      <c r="M189" s="1">
        <v>62986</v>
      </c>
      <c r="N189" s="3">
        <f>IF(ISERR(LN(Table1826[[#This Row],[Close Price]]/I188)),"-",LN(Table1826[[#This Row],[Close Price]]/I188))</f>
        <v>-4.1019395828202139E-2</v>
      </c>
    </row>
    <row r="190" spans="1:14" x14ac:dyDescent="0.3">
      <c r="A190" s="1" t="s">
        <v>39</v>
      </c>
      <c r="B190" s="1" t="s">
        <v>14</v>
      </c>
      <c r="C190" s="2">
        <v>43378</v>
      </c>
      <c r="D190" s="1">
        <v>314.05</v>
      </c>
      <c r="E190" s="1">
        <v>313.14999999999998</v>
      </c>
      <c r="F190" s="1">
        <v>314.45</v>
      </c>
      <c r="G190" s="1">
        <v>304.25</v>
      </c>
      <c r="H190" s="1">
        <v>307.05</v>
      </c>
      <c r="I190" s="1">
        <v>307.60000000000002</v>
      </c>
      <c r="J190" s="1">
        <v>309.32</v>
      </c>
      <c r="K190" s="1">
        <v>2085811</v>
      </c>
      <c r="L190" s="1">
        <v>645175130.5</v>
      </c>
      <c r="M190" s="1">
        <v>48871</v>
      </c>
      <c r="N190" s="3">
        <f>IF(ISERR(LN(Table1826[[#This Row],[Close Price]]/I189)),"-",LN(Table1826[[#This Row],[Close Price]]/I189))</f>
        <v>-2.0751971268900837E-2</v>
      </c>
    </row>
    <row r="191" spans="1:14" x14ac:dyDescent="0.3">
      <c r="A191" s="1" t="s">
        <v>39</v>
      </c>
      <c r="B191" s="1" t="s">
        <v>14</v>
      </c>
      <c r="C191" s="2">
        <v>43381</v>
      </c>
      <c r="D191" s="1">
        <v>307.60000000000002</v>
      </c>
      <c r="E191" s="1">
        <v>306.89999999999998</v>
      </c>
      <c r="F191" s="1">
        <v>312.8</v>
      </c>
      <c r="G191" s="1">
        <v>303.35000000000002</v>
      </c>
      <c r="H191" s="1">
        <v>310</v>
      </c>
      <c r="I191" s="1">
        <v>309.75</v>
      </c>
      <c r="J191" s="1">
        <v>308.94</v>
      </c>
      <c r="K191" s="1">
        <v>1964565</v>
      </c>
      <c r="L191" s="1">
        <v>606929352.20000005</v>
      </c>
      <c r="M191" s="1">
        <v>84082</v>
      </c>
      <c r="N191" s="3">
        <f>IF(ISERR(LN(Table1826[[#This Row],[Close Price]]/I190)),"-",LN(Table1826[[#This Row],[Close Price]]/I190))</f>
        <v>6.9652828777628422E-3</v>
      </c>
    </row>
    <row r="192" spans="1:14" x14ac:dyDescent="0.3">
      <c r="A192" s="1" t="s">
        <v>39</v>
      </c>
      <c r="B192" s="1" t="s">
        <v>14</v>
      </c>
      <c r="C192" s="2">
        <v>43382</v>
      </c>
      <c r="D192" s="1">
        <v>309.75</v>
      </c>
      <c r="E192" s="1">
        <v>311</v>
      </c>
      <c r="F192" s="1">
        <v>314.8</v>
      </c>
      <c r="G192" s="1">
        <v>290</v>
      </c>
      <c r="H192" s="1">
        <v>296.85000000000002</v>
      </c>
      <c r="I192" s="1">
        <v>294.60000000000002</v>
      </c>
      <c r="J192" s="1">
        <v>298.44</v>
      </c>
      <c r="K192" s="1">
        <v>2916992</v>
      </c>
      <c r="L192" s="1">
        <v>870537177.64999998</v>
      </c>
      <c r="M192" s="1">
        <v>59952</v>
      </c>
      <c r="N192" s="3">
        <f>IF(ISERR(LN(Table1826[[#This Row],[Close Price]]/I191)),"-",LN(Table1826[[#This Row],[Close Price]]/I191))</f>
        <v>-5.014701648072184E-2</v>
      </c>
    </row>
    <row r="193" spans="1:14" x14ac:dyDescent="0.3">
      <c r="A193" s="1" t="s">
        <v>39</v>
      </c>
      <c r="B193" s="1" t="s">
        <v>14</v>
      </c>
      <c r="C193" s="2">
        <v>43383</v>
      </c>
      <c r="D193" s="1">
        <v>294.60000000000002</v>
      </c>
      <c r="E193" s="1">
        <v>294.7</v>
      </c>
      <c r="F193" s="1">
        <v>304.05</v>
      </c>
      <c r="G193" s="1">
        <v>291.25</v>
      </c>
      <c r="H193" s="1">
        <v>302.7</v>
      </c>
      <c r="I193" s="1">
        <v>301.75</v>
      </c>
      <c r="J193" s="1">
        <v>299.68</v>
      </c>
      <c r="K193" s="1">
        <v>2137143</v>
      </c>
      <c r="L193" s="1">
        <v>640457717.85000002</v>
      </c>
      <c r="M193" s="1">
        <v>46205</v>
      </c>
      <c r="N193" s="3">
        <f>IF(ISERR(LN(Table1826[[#This Row],[Close Price]]/I192)),"-",LN(Table1826[[#This Row],[Close Price]]/I192))</f>
        <v>2.3980355949110976E-2</v>
      </c>
    </row>
    <row r="194" spans="1:14" x14ac:dyDescent="0.3">
      <c r="A194" s="1" t="s">
        <v>39</v>
      </c>
      <c r="B194" s="1" t="s">
        <v>14</v>
      </c>
      <c r="C194" s="2">
        <v>43384</v>
      </c>
      <c r="D194" s="1">
        <v>301.75</v>
      </c>
      <c r="E194" s="1">
        <v>294</v>
      </c>
      <c r="F194" s="1">
        <v>307.60000000000002</v>
      </c>
      <c r="G194" s="1">
        <v>282.95</v>
      </c>
      <c r="H194" s="1">
        <v>306</v>
      </c>
      <c r="I194" s="1">
        <v>305.75</v>
      </c>
      <c r="J194" s="1">
        <v>302.27</v>
      </c>
      <c r="K194" s="1">
        <v>2424170</v>
      </c>
      <c r="L194" s="1">
        <v>732748604.29999995</v>
      </c>
      <c r="M194" s="1">
        <v>39078</v>
      </c>
      <c r="N194" s="3">
        <f>IF(ISERR(LN(Table1826[[#This Row],[Close Price]]/I193)),"-",LN(Table1826[[#This Row],[Close Price]]/I193))</f>
        <v>1.3168914589640953E-2</v>
      </c>
    </row>
    <row r="195" spans="1:14" x14ac:dyDescent="0.3">
      <c r="A195" s="1" t="s">
        <v>39</v>
      </c>
      <c r="B195" s="1" t="s">
        <v>14</v>
      </c>
      <c r="C195" s="2">
        <v>43385</v>
      </c>
      <c r="D195" s="1">
        <v>305.75</v>
      </c>
      <c r="E195" s="1">
        <v>307.60000000000002</v>
      </c>
      <c r="F195" s="1">
        <v>322</v>
      </c>
      <c r="G195" s="1">
        <v>306.45</v>
      </c>
      <c r="H195" s="1">
        <v>313.85000000000002</v>
      </c>
      <c r="I195" s="1">
        <v>314.95</v>
      </c>
      <c r="J195" s="1">
        <v>315.32</v>
      </c>
      <c r="K195" s="1">
        <v>4795317</v>
      </c>
      <c r="L195" s="1">
        <v>1512080268.55</v>
      </c>
      <c r="M195" s="1">
        <v>39073</v>
      </c>
      <c r="N195" s="3">
        <f>IF(ISERR(LN(Table1826[[#This Row],[Close Price]]/I194)),"-",LN(Table1826[[#This Row],[Close Price]]/I194))</f>
        <v>2.964612150065626E-2</v>
      </c>
    </row>
    <row r="196" spans="1:14" x14ac:dyDescent="0.3">
      <c r="A196" s="1" t="s">
        <v>39</v>
      </c>
      <c r="B196" s="1" t="s">
        <v>14</v>
      </c>
      <c r="C196" s="2">
        <v>43388</v>
      </c>
      <c r="D196" s="1">
        <v>314.95</v>
      </c>
      <c r="E196" s="1">
        <v>317.8</v>
      </c>
      <c r="F196" s="1">
        <v>317.8</v>
      </c>
      <c r="G196" s="1">
        <v>311.10000000000002</v>
      </c>
      <c r="H196" s="1">
        <v>315.2</v>
      </c>
      <c r="I196" s="1">
        <v>315.3</v>
      </c>
      <c r="J196" s="1">
        <v>314.39</v>
      </c>
      <c r="K196" s="1">
        <v>1358081</v>
      </c>
      <c r="L196" s="1">
        <v>426960974.64999998</v>
      </c>
      <c r="M196" s="1">
        <v>14254</v>
      </c>
      <c r="N196" s="3">
        <f>IF(ISERR(LN(Table1826[[#This Row],[Close Price]]/I195)),"-",LN(Table1826[[#This Row],[Close Price]]/I195))</f>
        <v>1.110670483077141E-3</v>
      </c>
    </row>
    <row r="197" spans="1:14" x14ac:dyDescent="0.3">
      <c r="A197" s="1" t="s">
        <v>39</v>
      </c>
      <c r="B197" s="1" t="s">
        <v>14</v>
      </c>
      <c r="C197" s="2">
        <v>43389</v>
      </c>
      <c r="D197" s="1">
        <v>315.3</v>
      </c>
      <c r="E197" s="1">
        <v>316</v>
      </c>
      <c r="F197" s="1">
        <v>320.10000000000002</v>
      </c>
      <c r="G197" s="1">
        <v>314.75</v>
      </c>
      <c r="H197" s="1">
        <v>317.95</v>
      </c>
      <c r="I197" s="1">
        <v>318</v>
      </c>
      <c r="J197" s="1">
        <v>317.79000000000002</v>
      </c>
      <c r="K197" s="1">
        <v>712867</v>
      </c>
      <c r="L197" s="1">
        <v>226541605.19999999</v>
      </c>
      <c r="M197" s="1">
        <v>19018</v>
      </c>
      <c r="N197" s="3">
        <f>IF(ISERR(LN(Table1826[[#This Row],[Close Price]]/I196)),"-",LN(Table1826[[#This Row],[Close Price]]/I196))</f>
        <v>8.5268162291615782E-3</v>
      </c>
    </row>
    <row r="198" spans="1:14" x14ac:dyDescent="0.3">
      <c r="A198" s="1" t="s">
        <v>39</v>
      </c>
      <c r="B198" s="1" t="s">
        <v>14</v>
      </c>
      <c r="C198" s="2">
        <v>43390</v>
      </c>
      <c r="D198" s="1">
        <v>318</v>
      </c>
      <c r="E198" s="1">
        <v>319</v>
      </c>
      <c r="F198" s="1">
        <v>325.5</v>
      </c>
      <c r="G198" s="1">
        <v>312</v>
      </c>
      <c r="H198" s="1">
        <v>313.95</v>
      </c>
      <c r="I198" s="1">
        <v>314.8</v>
      </c>
      <c r="J198" s="1">
        <v>316.38</v>
      </c>
      <c r="K198" s="1">
        <v>2426967</v>
      </c>
      <c r="L198" s="1">
        <v>767855324.79999995</v>
      </c>
      <c r="M198" s="1">
        <v>18747</v>
      </c>
      <c r="N198" s="3">
        <f>IF(ISERR(LN(Table1826[[#This Row],[Close Price]]/I197)),"-",LN(Table1826[[#This Row],[Close Price]]/I197))</f>
        <v>-1.011386623692867E-2</v>
      </c>
    </row>
    <row r="199" spans="1:14" x14ac:dyDescent="0.3">
      <c r="A199" s="1" t="s">
        <v>39</v>
      </c>
      <c r="B199" s="1" t="s">
        <v>14</v>
      </c>
      <c r="C199" s="2">
        <v>43392</v>
      </c>
      <c r="D199" s="1">
        <v>314.8</v>
      </c>
      <c r="E199" s="1">
        <v>314.10000000000002</v>
      </c>
      <c r="F199" s="1">
        <v>316.64999999999998</v>
      </c>
      <c r="G199" s="1">
        <v>307.39999999999998</v>
      </c>
      <c r="H199" s="1">
        <v>309.10000000000002</v>
      </c>
      <c r="I199" s="1">
        <v>310</v>
      </c>
      <c r="J199" s="1">
        <v>311.45999999999998</v>
      </c>
      <c r="K199" s="1">
        <v>2184763</v>
      </c>
      <c r="L199" s="1">
        <v>680461739.64999998</v>
      </c>
      <c r="M199" s="1">
        <v>45122</v>
      </c>
      <c r="N199" s="3">
        <f>IF(ISERR(LN(Table1826[[#This Row],[Close Price]]/I198)),"-",LN(Table1826[[#This Row],[Close Price]]/I198))</f>
        <v>-1.5365219064056253E-2</v>
      </c>
    </row>
    <row r="200" spans="1:14" x14ac:dyDescent="0.3">
      <c r="A200" s="1" t="s">
        <v>39</v>
      </c>
      <c r="B200" s="1" t="s">
        <v>14</v>
      </c>
      <c r="C200" s="2">
        <v>43395</v>
      </c>
      <c r="D200" s="1">
        <v>310</v>
      </c>
      <c r="E200" s="1">
        <v>310</v>
      </c>
      <c r="F200" s="1">
        <v>318</v>
      </c>
      <c r="G200" s="1">
        <v>310</v>
      </c>
      <c r="H200" s="1">
        <v>312</v>
      </c>
      <c r="I200" s="1">
        <v>310.89999999999998</v>
      </c>
      <c r="J200" s="1">
        <v>313.49</v>
      </c>
      <c r="K200" s="1">
        <v>1387560</v>
      </c>
      <c r="L200" s="1">
        <v>434990700.80000001</v>
      </c>
      <c r="M200" s="1">
        <v>15918</v>
      </c>
      <c r="N200" s="3">
        <f>IF(ISERR(LN(Table1826[[#This Row],[Close Price]]/I199)),"-",LN(Table1826[[#This Row],[Close Price]]/I199))</f>
        <v>2.8990195855162215E-3</v>
      </c>
    </row>
    <row r="201" spans="1:14" x14ac:dyDescent="0.3">
      <c r="A201" s="1" t="s">
        <v>39</v>
      </c>
      <c r="B201" s="1" t="s">
        <v>14</v>
      </c>
      <c r="C201" s="2">
        <v>43396</v>
      </c>
      <c r="D201" s="1">
        <v>310.89999999999998</v>
      </c>
      <c r="E201" s="1">
        <v>308</v>
      </c>
      <c r="F201" s="1">
        <v>318.2</v>
      </c>
      <c r="G201" s="1">
        <v>307</v>
      </c>
      <c r="H201" s="1">
        <v>310</v>
      </c>
      <c r="I201" s="1">
        <v>311.55</v>
      </c>
      <c r="J201" s="1">
        <v>313.57</v>
      </c>
      <c r="K201" s="1">
        <v>1303467</v>
      </c>
      <c r="L201" s="1">
        <v>408732195.89999998</v>
      </c>
      <c r="M201" s="1">
        <v>21572</v>
      </c>
      <c r="N201" s="3">
        <f>IF(ISERR(LN(Table1826[[#This Row],[Close Price]]/I200)),"-",LN(Table1826[[#This Row],[Close Price]]/I200))</f>
        <v>2.0885219255229524E-3</v>
      </c>
    </row>
    <row r="202" spans="1:14" x14ac:dyDescent="0.3">
      <c r="A202" s="1" t="s">
        <v>39</v>
      </c>
      <c r="B202" s="1" t="s">
        <v>14</v>
      </c>
      <c r="C202" s="2">
        <v>43397</v>
      </c>
      <c r="D202" s="1">
        <v>311.55</v>
      </c>
      <c r="E202" s="1">
        <v>311</v>
      </c>
      <c r="F202" s="1">
        <v>313.39999999999998</v>
      </c>
      <c r="G202" s="1">
        <v>300.89999999999998</v>
      </c>
      <c r="H202" s="1">
        <v>303.10000000000002</v>
      </c>
      <c r="I202" s="1">
        <v>303.25</v>
      </c>
      <c r="J202" s="1">
        <v>304.27</v>
      </c>
      <c r="K202" s="1">
        <v>1983217</v>
      </c>
      <c r="L202" s="1">
        <v>603427677.75</v>
      </c>
      <c r="M202" s="1">
        <v>17972</v>
      </c>
      <c r="N202" s="3">
        <f>IF(ISERR(LN(Table1826[[#This Row],[Close Price]]/I201)),"-",LN(Table1826[[#This Row],[Close Price]]/I201))</f>
        <v>-2.7002291166071547E-2</v>
      </c>
    </row>
    <row r="203" spans="1:14" x14ac:dyDescent="0.3">
      <c r="A203" s="1" t="s">
        <v>39</v>
      </c>
      <c r="B203" s="1" t="s">
        <v>14</v>
      </c>
      <c r="C203" s="2">
        <v>43398</v>
      </c>
      <c r="D203" s="1">
        <v>303.25</v>
      </c>
      <c r="E203" s="1">
        <v>300</v>
      </c>
      <c r="F203" s="1">
        <v>307.5</v>
      </c>
      <c r="G203" s="1">
        <v>295.10000000000002</v>
      </c>
      <c r="H203" s="1">
        <v>298.25</v>
      </c>
      <c r="I203" s="1">
        <v>297.55</v>
      </c>
      <c r="J203" s="1">
        <v>298.61</v>
      </c>
      <c r="K203" s="1">
        <v>4219123</v>
      </c>
      <c r="L203" s="1">
        <v>1259869897.5999999</v>
      </c>
      <c r="M203" s="1">
        <v>31544</v>
      </c>
      <c r="N203" s="3">
        <f>IF(ISERR(LN(Table1826[[#This Row],[Close Price]]/I202)),"-",LN(Table1826[[#This Row],[Close Price]]/I202))</f>
        <v>-1.8975269733298425E-2</v>
      </c>
    </row>
    <row r="204" spans="1:14" x14ac:dyDescent="0.3">
      <c r="A204" s="1" t="s">
        <v>39</v>
      </c>
      <c r="B204" s="1" t="s">
        <v>14</v>
      </c>
      <c r="C204" s="2">
        <v>43399</v>
      </c>
      <c r="D204" s="1">
        <v>297.55</v>
      </c>
      <c r="E204" s="1">
        <v>297.64999999999998</v>
      </c>
      <c r="F204" s="1">
        <v>302.2</v>
      </c>
      <c r="G204" s="1">
        <v>296</v>
      </c>
      <c r="H204" s="1">
        <v>301.2</v>
      </c>
      <c r="I204" s="1">
        <v>300.35000000000002</v>
      </c>
      <c r="J204" s="1">
        <v>299.76</v>
      </c>
      <c r="K204" s="1">
        <v>1191133</v>
      </c>
      <c r="L204" s="1">
        <v>357058907.5</v>
      </c>
      <c r="M204" s="1">
        <v>23573</v>
      </c>
      <c r="N204" s="3">
        <f>IF(ISERR(LN(Table1826[[#This Row],[Close Price]]/I203)),"-",LN(Table1826[[#This Row],[Close Price]]/I203))</f>
        <v>9.3661832053094207E-3</v>
      </c>
    </row>
    <row r="205" spans="1:14" x14ac:dyDescent="0.3">
      <c r="A205" s="1" t="s">
        <v>39</v>
      </c>
      <c r="B205" s="1" t="s">
        <v>14</v>
      </c>
      <c r="C205" s="2">
        <v>43402</v>
      </c>
      <c r="D205" s="1">
        <v>300.35000000000002</v>
      </c>
      <c r="E205" s="1">
        <v>301.05</v>
      </c>
      <c r="F205" s="1">
        <v>305.55</v>
      </c>
      <c r="G205" s="1">
        <v>297.64999999999998</v>
      </c>
      <c r="H205" s="1">
        <v>303.25</v>
      </c>
      <c r="I205" s="1">
        <v>303.45</v>
      </c>
      <c r="J205" s="1">
        <v>302.25</v>
      </c>
      <c r="K205" s="1">
        <v>1346603</v>
      </c>
      <c r="L205" s="1">
        <v>407004055.55000001</v>
      </c>
      <c r="M205" s="1">
        <v>14280</v>
      </c>
      <c r="N205" s="3">
        <f>IF(ISERR(LN(Table1826[[#This Row],[Close Price]]/I204)),"-",LN(Table1826[[#This Row],[Close Price]]/I204))</f>
        <v>1.0268390985693529E-2</v>
      </c>
    </row>
    <row r="206" spans="1:14" x14ac:dyDescent="0.3">
      <c r="A206" s="1" t="s">
        <v>39</v>
      </c>
      <c r="B206" s="1" t="s">
        <v>14</v>
      </c>
      <c r="C206" s="2">
        <v>43403</v>
      </c>
      <c r="D206" s="1">
        <v>303.45</v>
      </c>
      <c r="E206" s="1">
        <v>305</v>
      </c>
      <c r="F206" s="1">
        <v>314.2</v>
      </c>
      <c r="G206" s="1">
        <v>303.25</v>
      </c>
      <c r="H206" s="1">
        <v>313.25</v>
      </c>
      <c r="I206" s="1">
        <v>312.75</v>
      </c>
      <c r="J206" s="1">
        <v>309.74</v>
      </c>
      <c r="K206" s="1">
        <v>2404498</v>
      </c>
      <c r="L206" s="1">
        <v>744778914.95000005</v>
      </c>
      <c r="M206" s="1">
        <v>25394</v>
      </c>
      <c r="N206" s="3">
        <f>IF(ISERR(LN(Table1826[[#This Row],[Close Price]]/I205)),"-",LN(Table1826[[#This Row],[Close Price]]/I205))</f>
        <v>3.0187297065156288E-2</v>
      </c>
    </row>
    <row r="207" spans="1:14" x14ac:dyDescent="0.3">
      <c r="A207" s="1" t="s">
        <v>39</v>
      </c>
      <c r="B207" s="1" t="s">
        <v>14</v>
      </c>
      <c r="C207" s="2">
        <v>43404</v>
      </c>
      <c r="D207" s="1">
        <v>312.75</v>
      </c>
      <c r="E207" s="1">
        <v>316</v>
      </c>
      <c r="F207" s="1">
        <v>325.3</v>
      </c>
      <c r="G207" s="1">
        <v>311.2</v>
      </c>
      <c r="H207" s="1">
        <v>320.10000000000002</v>
      </c>
      <c r="I207" s="1">
        <v>321.3</v>
      </c>
      <c r="J207" s="1">
        <v>317.55</v>
      </c>
      <c r="K207" s="1">
        <v>4112882</v>
      </c>
      <c r="L207" s="1">
        <v>1306047581</v>
      </c>
      <c r="M207" s="1">
        <v>56629</v>
      </c>
      <c r="N207" s="3">
        <f>IF(ISERR(LN(Table1826[[#This Row],[Close Price]]/I206)),"-",LN(Table1826[[#This Row],[Close Price]]/I206))</f>
        <v>2.697111677479239E-2</v>
      </c>
    </row>
    <row r="208" spans="1:14" x14ac:dyDescent="0.3">
      <c r="A208" s="1" t="s">
        <v>39</v>
      </c>
      <c r="B208" s="1" t="s">
        <v>14</v>
      </c>
      <c r="C208" s="2">
        <v>43405</v>
      </c>
      <c r="D208" s="1">
        <v>321.3</v>
      </c>
      <c r="E208" s="1">
        <v>324.7</v>
      </c>
      <c r="F208" s="1">
        <v>325.45</v>
      </c>
      <c r="G208" s="1">
        <v>317.60000000000002</v>
      </c>
      <c r="H208" s="1">
        <v>317.95</v>
      </c>
      <c r="I208" s="1">
        <v>320</v>
      </c>
      <c r="J208" s="1">
        <v>321.41000000000003</v>
      </c>
      <c r="K208" s="1">
        <v>4859483</v>
      </c>
      <c r="L208" s="1">
        <v>1561865781.25</v>
      </c>
      <c r="M208" s="1">
        <v>34742</v>
      </c>
      <c r="N208" s="3">
        <f>IF(ISERR(LN(Table1826[[#This Row],[Close Price]]/I207)),"-",LN(Table1826[[#This Row],[Close Price]]/I207))</f>
        <v>-4.0542703280405674E-3</v>
      </c>
    </row>
    <row r="209" spans="1:14" x14ac:dyDescent="0.3">
      <c r="A209" s="1" t="s">
        <v>39</v>
      </c>
      <c r="B209" s="1" t="s">
        <v>14</v>
      </c>
      <c r="C209" s="2">
        <v>43406</v>
      </c>
      <c r="D209" s="1">
        <v>320</v>
      </c>
      <c r="E209" s="1">
        <v>322</v>
      </c>
      <c r="F209" s="1">
        <v>345.4</v>
      </c>
      <c r="G209" s="1">
        <v>321.89999999999998</v>
      </c>
      <c r="H209" s="1">
        <v>337</v>
      </c>
      <c r="I209" s="1">
        <v>338.05</v>
      </c>
      <c r="J209" s="1">
        <v>337.46</v>
      </c>
      <c r="K209" s="1">
        <v>3203978</v>
      </c>
      <c r="L209" s="1">
        <v>1081199218.3</v>
      </c>
      <c r="M209" s="1">
        <v>43986</v>
      </c>
      <c r="N209" s="3">
        <f>IF(ISERR(LN(Table1826[[#This Row],[Close Price]]/I208)),"-",LN(Table1826[[#This Row],[Close Price]]/I208))</f>
        <v>5.4872817742914658E-2</v>
      </c>
    </row>
    <row r="210" spans="1:14" x14ac:dyDescent="0.3">
      <c r="A210" s="1" t="s">
        <v>39</v>
      </c>
      <c r="B210" s="1" t="s">
        <v>14</v>
      </c>
      <c r="C210" s="2">
        <v>43409</v>
      </c>
      <c r="D210" s="1">
        <v>338.05</v>
      </c>
      <c r="E210" s="1">
        <v>335.8</v>
      </c>
      <c r="F210" s="1">
        <v>346</v>
      </c>
      <c r="G210" s="1">
        <v>330.6</v>
      </c>
      <c r="H210" s="1">
        <v>342.8</v>
      </c>
      <c r="I210" s="1">
        <v>341.15</v>
      </c>
      <c r="J210" s="1">
        <v>341.2</v>
      </c>
      <c r="K210" s="1">
        <v>1672884</v>
      </c>
      <c r="L210" s="1">
        <v>570779979.75</v>
      </c>
      <c r="M210" s="1">
        <v>34656</v>
      </c>
      <c r="N210" s="3">
        <f>IF(ISERR(LN(Table1826[[#This Row],[Close Price]]/I209)),"-",LN(Table1826[[#This Row],[Close Price]]/I209))</f>
        <v>9.1284497247456926E-3</v>
      </c>
    </row>
    <row r="211" spans="1:14" x14ac:dyDescent="0.3">
      <c r="A211" s="1" t="s">
        <v>39</v>
      </c>
      <c r="B211" s="1" t="s">
        <v>14</v>
      </c>
      <c r="C211" s="2">
        <v>43410</v>
      </c>
      <c r="D211" s="1">
        <v>341.15</v>
      </c>
      <c r="E211" s="1">
        <v>342.4</v>
      </c>
      <c r="F211" s="1">
        <v>342.4</v>
      </c>
      <c r="G211" s="1">
        <v>332.95</v>
      </c>
      <c r="H211" s="1">
        <v>334.5</v>
      </c>
      <c r="I211" s="1">
        <v>335.05</v>
      </c>
      <c r="J211" s="1">
        <v>337.27</v>
      </c>
      <c r="K211" s="1">
        <v>1365772</v>
      </c>
      <c r="L211" s="1">
        <v>460638512.30000001</v>
      </c>
      <c r="M211" s="1">
        <v>20924</v>
      </c>
      <c r="N211" s="3">
        <f>IF(ISERR(LN(Table1826[[#This Row],[Close Price]]/I210)),"-",LN(Table1826[[#This Row],[Close Price]]/I210))</f>
        <v>-1.8042488842252805E-2</v>
      </c>
    </row>
    <row r="212" spans="1:14" x14ac:dyDescent="0.3">
      <c r="A212" s="1" t="s">
        <v>39</v>
      </c>
      <c r="B212" s="1" t="s">
        <v>14</v>
      </c>
      <c r="C212" s="2">
        <v>43411</v>
      </c>
      <c r="D212" s="1">
        <v>335.05</v>
      </c>
      <c r="E212" s="1">
        <v>336.9</v>
      </c>
      <c r="F212" s="1">
        <v>341.5</v>
      </c>
      <c r="G212" s="1">
        <v>334.5</v>
      </c>
      <c r="H212" s="1">
        <v>340</v>
      </c>
      <c r="I212" s="1">
        <v>339.65</v>
      </c>
      <c r="J212" s="1">
        <v>339.09</v>
      </c>
      <c r="K212" s="1">
        <v>144546</v>
      </c>
      <c r="L212" s="1">
        <v>49013407.549999997</v>
      </c>
      <c r="M212" s="1">
        <v>3238</v>
      </c>
      <c r="N212" s="3">
        <f>IF(ISERR(LN(Table1826[[#This Row],[Close Price]]/I211)),"-",LN(Table1826[[#This Row],[Close Price]]/I211))</f>
        <v>1.3635901218131139E-2</v>
      </c>
    </row>
    <row r="213" spans="1:14" x14ac:dyDescent="0.3">
      <c r="A213" s="1" t="s">
        <v>39</v>
      </c>
      <c r="B213" s="1" t="s">
        <v>14</v>
      </c>
      <c r="C213" s="2">
        <v>43413</v>
      </c>
      <c r="D213" s="1">
        <v>339.65</v>
      </c>
      <c r="E213" s="1">
        <v>340.75</v>
      </c>
      <c r="F213" s="1">
        <v>344</v>
      </c>
      <c r="G213" s="1">
        <v>335.65</v>
      </c>
      <c r="H213" s="1">
        <v>343</v>
      </c>
      <c r="I213" s="1">
        <v>340.45</v>
      </c>
      <c r="J213" s="1">
        <v>340.04</v>
      </c>
      <c r="K213" s="1">
        <v>1929946</v>
      </c>
      <c r="L213" s="1">
        <v>656251252.75</v>
      </c>
      <c r="M213" s="1">
        <v>35882</v>
      </c>
      <c r="N213" s="3">
        <f>IF(ISERR(LN(Table1826[[#This Row],[Close Price]]/I212)),"-",LN(Table1826[[#This Row],[Close Price]]/I212))</f>
        <v>2.3525962916646761E-3</v>
      </c>
    </row>
    <row r="214" spans="1:14" x14ac:dyDescent="0.3">
      <c r="A214" s="1" t="s">
        <v>39</v>
      </c>
      <c r="B214" s="1" t="s">
        <v>14</v>
      </c>
      <c r="C214" s="2">
        <v>43416</v>
      </c>
      <c r="D214" s="1">
        <v>340.45</v>
      </c>
      <c r="E214" s="1">
        <v>339.8</v>
      </c>
      <c r="F214" s="1">
        <v>349</v>
      </c>
      <c r="G214" s="1">
        <v>337.85</v>
      </c>
      <c r="H214" s="1">
        <v>338.2</v>
      </c>
      <c r="I214" s="1">
        <v>339.1</v>
      </c>
      <c r="J214" s="1">
        <v>341.65</v>
      </c>
      <c r="K214" s="1">
        <v>1386925</v>
      </c>
      <c r="L214" s="1">
        <v>473840105.94999999</v>
      </c>
      <c r="M214" s="1">
        <v>19804</v>
      </c>
      <c r="N214" s="3">
        <f>IF(ISERR(LN(Table1826[[#This Row],[Close Price]]/I213)),"-",LN(Table1826[[#This Row],[Close Price]]/I213))</f>
        <v>-3.9732227973826783E-3</v>
      </c>
    </row>
    <row r="215" spans="1:14" x14ac:dyDescent="0.3">
      <c r="A215" s="1" t="s">
        <v>39</v>
      </c>
      <c r="B215" s="1" t="s">
        <v>14</v>
      </c>
      <c r="C215" s="2">
        <v>43417</v>
      </c>
      <c r="D215" s="1">
        <v>339.1</v>
      </c>
      <c r="E215" s="1">
        <v>337</v>
      </c>
      <c r="F215" s="1">
        <v>342.65</v>
      </c>
      <c r="G215" s="1">
        <v>336</v>
      </c>
      <c r="H215" s="1">
        <v>340</v>
      </c>
      <c r="I215" s="1">
        <v>337.7</v>
      </c>
      <c r="J215" s="1">
        <v>339.21</v>
      </c>
      <c r="K215" s="1">
        <v>1608732</v>
      </c>
      <c r="L215" s="1">
        <v>545705231.54999995</v>
      </c>
      <c r="M215" s="1">
        <v>28279</v>
      </c>
      <c r="N215" s="3">
        <f>IF(ISERR(LN(Table1826[[#This Row],[Close Price]]/I214)),"-",LN(Table1826[[#This Row],[Close Price]]/I214))</f>
        <v>-4.1371217400709868E-3</v>
      </c>
    </row>
    <row r="216" spans="1:14" x14ac:dyDescent="0.3">
      <c r="A216" s="1" t="s">
        <v>39</v>
      </c>
      <c r="B216" s="1" t="s">
        <v>14</v>
      </c>
      <c r="C216" s="2">
        <v>43418</v>
      </c>
      <c r="D216" s="1">
        <v>337.7</v>
      </c>
      <c r="E216" s="1">
        <v>339.15</v>
      </c>
      <c r="F216" s="1">
        <v>349.95</v>
      </c>
      <c r="G216" s="1">
        <v>337.25</v>
      </c>
      <c r="H216" s="1">
        <v>347.55</v>
      </c>
      <c r="I216" s="1">
        <v>347.8</v>
      </c>
      <c r="J216" s="1">
        <v>341.9</v>
      </c>
      <c r="K216" s="1">
        <v>2075090</v>
      </c>
      <c r="L216" s="1">
        <v>709470403.75</v>
      </c>
      <c r="M216" s="1">
        <v>26699</v>
      </c>
      <c r="N216" s="3">
        <f>IF(ISERR(LN(Table1826[[#This Row],[Close Price]]/I215)),"-",LN(Table1826[[#This Row],[Close Price]]/I215))</f>
        <v>2.9469674528660676E-2</v>
      </c>
    </row>
    <row r="217" spans="1:14" x14ac:dyDescent="0.3">
      <c r="A217" s="1" t="s">
        <v>39</v>
      </c>
      <c r="B217" s="1" t="s">
        <v>14</v>
      </c>
      <c r="C217" s="2">
        <v>43419</v>
      </c>
      <c r="D217" s="1">
        <v>347.8</v>
      </c>
      <c r="E217" s="1">
        <v>350.5</v>
      </c>
      <c r="F217" s="1">
        <v>351.1</v>
      </c>
      <c r="G217" s="1">
        <v>340.9</v>
      </c>
      <c r="H217" s="1">
        <v>345.6</v>
      </c>
      <c r="I217" s="1">
        <v>346.5</v>
      </c>
      <c r="J217" s="1">
        <v>346.64</v>
      </c>
      <c r="K217" s="1">
        <v>1513692</v>
      </c>
      <c r="L217" s="1">
        <v>524713345.44999999</v>
      </c>
      <c r="M217" s="1">
        <v>27658</v>
      </c>
      <c r="N217" s="3">
        <f>IF(ISERR(LN(Table1826[[#This Row],[Close Price]]/I216)),"-",LN(Table1826[[#This Row],[Close Price]]/I216))</f>
        <v>-3.744783290224729E-3</v>
      </c>
    </row>
    <row r="218" spans="1:14" x14ac:dyDescent="0.3">
      <c r="A218" s="1" t="s">
        <v>39</v>
      </c>
      <c r="B218" s="1" t="s">
        <v>14</v>
      </c>
      <c r="C218" s="2">
        <v>43420</v>
      </c>
      <c r="D218" s="1">
        <v>346.5</v>
      </c>
      <c r="E218" s="1">
        <v>347.9</v>
      </c>
      <c r="F218" s="1">
        <v>351.9</v>
      </c>
      <c r="G218" s="1">
        <v>344</v>
      </c>
      <c r="H218" s="1">
        <v>348</v>
      </c>
      <c r="I218" s="1">
        <v>346.6</v>
      </c>
      <c r="J218" s="1">
        <v>346.85</v>
      </c>
      <c r="K218" s="1">
        <v>1595773</v>
      </c>
      <c r="L218" s="1">
        <v>553498701.70000005</v>
      </c>
      <c r="M218" s="1">
        <v>26348</v>
      </c>
      <c r="N218" s="3">
        <f>IF(ISERR(LN(Table1826[[#This Row],[Close Price]]/I217)),"-",LN(Table1826[[#This Row],[Close Price]]/I217))</f>
        <v>2.8855865154794321E-4</v>
      </c>
    </row>
    <row r="219" spans="1:14" x14ac:dyDescent="0.3">
      <c r="A219" s="1" t="s">
        <v>39</v>
      </c>
      <c r="B219" s="1" t="s">
        <v>14</v>
      </c>
      <c r="C219" s="2">
        <v>43423</v>
      </c>
      <c r="D219" s="1">
        <v>346.6</v>
      </c>
      <c r="E219" s="1">
        <v>349</v>
      </c>
      <c r="F219" s="1">
        <v>355</v>
      </c>
      <c r="G219" s="1">
        <v>347.3</v>
      </c>
      <c r="H219" s="1">
        <v>354.6</v>
      </c>
      <c r="I219" s="1">
        <v>352.55</v>
      </c>
      <c r="J219" s="1">
        <v>351.13</v>
      </c>
      <c r="K219" s="1">
        <v>2669674</v>
      </c>
      <c r="L219" s="1">
        <v>937398036.14999998</v>
      </c>
      <c r="M219" s="1">
        <v>28519</v>
      </c>
      <c r="N219" s="3">
        <f>IF(ISERR(LN(Table1826[[#This Row],[Close Price]]/I218)),"-",LN(Table1826[[#This Row],[Close Price]]/I218))</f>
        <v>1.7021078883543914E-2</v>
      </c>
    </row>
    <row r="220" spans="1:14" x14ac:dyDescent="0.3">
      <c r="A220" s="1" t="s">
        <v>39</v>
      </c>
      <c r="B220" s="1" t="s">
        <v>14</v>
      </c>
      <c r="C220" s="2">
        <v>43424</v>
      </c>
      <c r="D220" s="1">
        <v>352.55</v>
      </c>
      <c r="E220" s="1">
        <v>353</v>
      </c>
      <c r="F220" s="1">
        <v>354.2</v>
      </c>
      <c r="G220" s="1">
        <v>349.4</v>
      </c>
      <c r="H220" s="1">
        <v>351.7</v>
      </c>
      <c r="I220" s="1">
        <v>351.1</v>
      </c>
      <c r="J220" s="1">
        <v>352.32</v>
      </c>
      <c r="K220" s="1">
        <v>1709189</v>
      </c>
      <c r="L220" s="1">
        <v>602179625.64999998</v>
      </c>
      <c r="M220" s="1">
        <v>16601</v>
      </c>
      <c r="N220" s="3">
        <f>IF(ISERR(LN(Table1826[[#This Row],[Close Price]]/I219)),"-",LN(Table1826[[#This Row],[Close Price]]/I219))</f>
        <v>-4.1213729906630211E-3</v>
      </c>
    </row>
    <row r="221" spans="1:14" x14ac:dyDescent="0.3">
      <c r="A221" s="1" t="s">
        <v>39</v>
      </c>
      <c r="B221" s="1" t="s">
        <v>14</v>
      </c>
      <c r="C221" s="2">
        <v>43425</v>
      </c>
      <c r="D221" s="1">
        <v>351.1</v>
      </c>
      <c r="E221" s="1">
        <v>353</v>
      </c>
      <c r="F221" s="1">
        <v>354</v>
      </c>
      <c r="G221" s="1">
        <v>350.1</v>
      </c>
      <c r="H221" s="1">
        <v>352.95</v>
      </c>
      <c r="I221" s="1">
        <v>352.4</v>
      </c>
      <c r="J221" s="1">
        <v>352.48</v>
      </c>
      <c r="K221" s="1">
        <v>485221</v>
      </c>
      <c r="L221" s="1">
        <v>171032186.09999999</v>
      </c>
      <c r="M221" s="1">
        <v>11213</v>
      </c>
      <c r="N221" s="3">
        <f>IF(ISERR(LN(Table1826[[#This Row],[Close Price]]/I220)),"-",LN(Table1826[[#This Row],[Close Price]]/I220))</f>
        <v>3.6958108876378459E-3</v>
      </c>
    </row>
    <row r="222" spans="1:14" x14ac:dyDescent="0.3">
      <c r="A222" s="1" t="s">
        <v>39</v>
      </c>
      <c r="B222" s="1" t="s">
        <v>14</v>
      </c>
      <c r="C222" s="2">
        <v>43426</v>
      </c>
      <c r="D222" s="1">
        <v>352.4</v>
      </c>
      <c r="E222" s="1">
        <v>353</v>
      </c>
      <c r="F222" s="1">
        <v>356.4</v>
      </c>
      <c r="G222" s="1">
        <v>349.5</v>
      </c>
      <c r="H222" s="1">
        <v>354</v>
      </c>
      <c r="I222" s="1">
        <v>354.05</v>
      </c>
      <c r="J222" s="1">
        <v>354.43</v>
      </c>
      <c r="K222" s="1">
        <v>1840579</v>
      </c>
      <c r="L222" s="1">
        <v>652365271.45000005</v>
      </c>
      <c r="M222" s="1">
        <v>21978</v>
      </c>
      <c r="N222" s="3">
        <f>IF(ISERR(LN(Table1826[[#This Row],[Close Price]]/I221)),"-",LN(Table1826[[#This Row],[Close Price]]/I221))</f>
        <v>4.6712520357586841E-3</v>
      </c>
    </row>
    <row r="223" spans="1:14" x14ac:dyDescent="0.3">
      <c r="A223" s="1" t="s">
        <v>39</v>
      </c>
      <c r="B223" s="1" t="s">
        <v>14</v>
      </c>
      <c r="C223" s="2">
        <v>43430</v>
      </c>
      <c r="D223" s="1">
        <v>354.05</v>
      </c>
      <c r="E223" s="1">
        <v>356.4</v>
      </c>
      <c r="F223" s="1">
        <v>361.5</v>
      </c>
      <c r="G223" s="1">
        <v>353.45</v>
      </c>
      <c r="H223" s="1">
        <v>360</v>
      </c>
      <c r="I223" s="1">
        <v>360.2</v>
      </c>
      <c r="J223" s="1">
        <v>356.73</v>
      </c>
      <c r="K223" s="1">
        <v>2519483</v>
      </c>
      <c r="L223" s="1">
        <v>898764354.29999995</v>
      </c>
      <c r="M223" s="1">
        <v>42582</v>
      </c>
      <c r="N223" s="3">
        <f>IF(ISERR(LN(Table1826[[#This Row],[Close Price]]/I222)),"-",LN(Table1826[[#This Row],[Close Price]]/I222))</f>
        <v>1.7221286644072714E-2</v>
      </c>
    </row>
    <row r="224" spans="1:14" x14ac:dyDescent="0.3">
      <c r="A224" s="1" t="s">
        <v>39</v>
      </c>
      <c r="B224" s="1" t="s">
        <v>14</v>
      </c>
      <c r="C224" s="2">
        <v>43431</v>
      </c>
      <c r="D224" s="1">
        <v>360.2</v>
      </c>
      <c r="E224" s="1">
        <v>362.8</v>
      </c>
      <c r="F224" s="1">
        <v>367.5</v>
      </c>
      <c r="G224" s="1">
        <v>359.9</v>
      </c>
      <c r="H224" s="1">
        <v>364.95</v>
      </c>
      <c r="I224" s="1">
        <v>364.9</v>
      </c>
      <c r="J224" s="1">
        <v>363.97</v>
      </c>
      <c r="K224" s="1">
        <v>2331514</v>
      </c>
      <c r="L224" s="1">
        <v>848611827.35000002</v>
      </c>
      <c r="M224" s="1">
        <v>33666</v>
      </c>
      <c r="N224" s="3">
        <f>IF(ISERR(LN(Table1826[[#This Row],[Close Price]]/I223)),"-",LN(Table1826[[#This Row],[Close Price]]/I223))</f>
        <v>1.2963910700546243E-2</v>
      </c>
    </row>
    <row r="225" spans="1:14" x14ac:dyDescent="0.3">
      <c r="A225" s="1" t="s">
        <v>39</v>
      </c>
      <c r="B225" s="1" t="s">
        <v>14</v>
      </c>
      <c r="C225" s="2">
        <v>43432</v>
      </c>
      <c r="D225" s="1">
        <v>364.9</v>
      </c>
      <c r="E225" s="1">
        <v>364.75</v>
      </c>
      <c r="F225" s="1">
        <v>369.25</v>
      </c>
      <c r="G225" s="1">
        <v>358.4</v>
      </c>
      <c r="H225" s="1">
        <v>359.3</v>
      </c>
      <c r="I225" s="1">
        <v>359.5</v>
      </c>
      <c r="J225" s="1">
        <v>363.84</v>
      </c>
      <c r="K225" s="1">
        <v>1715699</v>
      </c>
      <c r="L225" s="1">
        <v>624245515.75</v>
      </c>
      <c r="M225" s="1">
        <v>34085</v>
      </c>
      <c r="N225" s="3">
        <f>IF(ISERR(LN(Table1826[[#This Row],[Close Price]]/I224)),"-",LN(Table1826[[#This Row],[Close Price]]/I224))</f>
        <v>-1.4909166281300545E-2</v>
      </c>
    </row>
    <row r="226" spans="1:14" x14ac:dyDescent="0.3">
      <c r="A226" s="1" t="s">
        <v>39</v>
      </c>
      <c r="B226" s="1" t="s">
        <v>14</v>
      </c>
      <c r="C226" s="2">
        <v>43433</v>
      </c>
      <c r="D226" s="1">
        <v>359.5</v>
      </c>
      <c r="E226" s="1">
        <v>362</v>
      </c>
      <c r="F226" s="1">
        <v>363.95</v>
      </c>
      <c r="G226" s="1">
        <v>358.55</v>
      </c>
      <c r="H226" s="1">
        <v>359.4</v>
      </c>
      <c r="I226" s="1">
        <v>360</v>
      </c>
      <c r="J226" s="1">
        <v>360.23</v>
      </c>
      <c r="K226" s="1">
        <v>1874970</v>
      </c>
      <c r="L226" s="1">
        <v>675414785.10000002</v>
      </c>
      <c r="M226" s="1">
        <v>43271</v>
      </c>
      <c r="N226" s="3">
        <f>IF(ISERR(LN(Table1826[[#This Row],[Close Price]]/I225)),"-",LN(Table1826[[#This Row],[Close Price]]/I225))</f>
        <v>1.3898542890542977E-3</v>
      </c>
    </row>
    <row r="227" spans="1:14" x14ac:dyDescent="0.3">
      <c r="A227" s="1" t="s">
        <v>39</v>
      </c>
      <c r="B227" s="1" t="s">
        <v>14</v>
      </c>
      <c r="C227" s="2">
        <v>43434</v>
      </c>
      <c r="D227" s="1">
        <v>360</v>
      </c>
      <c r="E227" s="1">
        <v>363</v>
      </c>
      <c r="F227" s="1">
        <v>364.3</v>
      </c>
      <c r="G227" s="1">
        <v>353.45</v>
      </c>
      <c r="H227" s="1">
        <v>357</v>
      </c>
      <c r="I227" s="1">
        <v>356.75</v>
      </c>
      <c r="J227" s="1">
        <v>357.17</v>
      </c>
      <c r="K227" s="1">
        <v>3014933</v>
      </c>
      <c r="L227" s="1">
        <v>1076834372.8499999</v>
      </c>
      <c r="M227" s="1">
        <v>55087</v>
      </c>
      <c r="N227" s="3">
        <f>IF(ISERR(LN(Table1826[[#This Row],[Close Price]]/I226)),"-",LN(Table1826[[#This Row],[Close Price]]/I226))</f>
        <v>-9.0687750932098559E-3</v>
      </c>
    </row>
    <row r="228" spans="1:14" x14ac:dyDescent="0.3">
      <c r="A228" s="1" t="s">
        <v>39</v>
      </c>
      <c r="B228" s="1" t="s">
        <v>14</v>
      </c>
      <c r="C228" s="2">
        <v>43437</v>
      </c>
      <c r="D228" s="1">
        <v>356.75</v>
      </c>
      <c r="E228" s="1">
        <v>358</v>
      </c>
      <c r="F228" s="1">
        <v>365.5</v>
      </c>
      <c r="G228" s="1">
        <v>357</v>
      </c>
      <c r="H228" s="1">
        <v>361.7</v>
      </c>
      <c r="I228" s="1">
        <v>360.15</v>
      </c>
      <c r="J228" s="1">
        <v>360.86</v>
      </c>
      <c r="K228" s="1">
        <v>1852845</v>
      </c>
      <c r="L228" s="1">
        <v>668611221.25</v>
      </c>
      <c r="M228" s="1">
        <v>22666</v>
      </c>
      <c r="N228" s="3">
        <f>IF(ISERR(LN(Table1826[[#This Row],[Close Price]]/I227)),"-",LN(Table1826[[#This Row],[Close Price]]/I227))</f>
        <v>9.4853549784260621E-3</v>
      </c>
    </row>
    <row r="229" spans="1:14" x14ac:dyDescent="0.3">
      <c r="A229" s="1" t="s">
        <v>39</v>
      </c>
      <c r="B229" s="1" t="s">
        <v>14</v>
      </c>
      <c r="C229" s="2">
        <v>43438</v>
      </c>
      <c r="D229" s="1">
        <v>360.15</v>
      </c>
      <c r="E229" s="1">
        <v>360.6</v>
      </c>
      <c r="F229" s="1">
        <v>363.7</v>
      </c>
      <c r="G229" s="1">
        <v>355.5</v>
      </c>
      <c r="H229" s="1">
        <v>359.8</v>
      </c>
      <c r="I229" s="1">
        <v>358.3</v>
      </c>
      <c r="J229" s="1">
        <v>357.61</v>
      </c>
      <c r="K229" s="1">
        <v>1876924</v>
      </c>
      <c r="L229" s="1">
        <v>671200386</v>
      </c>
      <c r="M229" s="1">
        <v>37943</v>
      </c>
      <c r="N229" s="3">
        <f>IF(ISERR(LN(Table1826[[#This Row],[Close Price]]/I228)),"-",LN(Table1826[[#This Row],[Close Price]]/I228))</f>
        <v>-5.1499870244637418E-3</v>
      </c>
    </row>
    <row r="230" spans="1:14" x14ac:dyDescent="0.3">
      <c r="A230" s="1" t="s">
        <v>39</v>
      </c>
      <c r="B230" s="1" t="s">
        <v>14</v>
      </c>
      <c r="C230" s="2">
        <v>43439</v>
      </c>
      <c r="D230" s="1">
        <v>358.3</v>
      </c>
      <c r="E230" s="1">
        <v>358</v>
      </c>
      <c r="F230" s="1">
        <v>358.9</v>
      </c>
      <c r="G230" s="1">
        <v>352.7</v>
      </c>
      <c r="H230" s="1">
        <v>355</v>
      </c>
      <c r="I230" s="1">
        <v>355.55</v>
      </c>
      <c r="J230" s="1">
        <v>355.18</v>
      </c>
      <c r="K230" s="1">
        <v>1211028</v>
      </c>
      <c r="L230" s="1">
        <v>430136492.64999998</v>
      </c>
      <c r="M230" s="1">
        <v>32435</v>
      </c>
      <c r="N230" s="3">
        <f>IF(ISERR(LN(Table1826[[#This Row],[Close Price]]/I229)),"-",LN(Table1826[[#This Row],[Close Price]]/I229))</f>
        <v>-7.7047379813812069E-3</v>
      </c>
    </row>
    <row r="231" spans="1:14" x14ac:dyDescent="0.3">
      <c r="A231" s="1" t="s">
        <v>39</v>
      </c>
      <c r="B231" s="1" t="s">
        <v>14</v>
      </c>
      <c r="C231" s="2">
        <v>43440</v>
      </c>
      <c r="D231" s="1">
        <v>355.55</v>
      </c>
      <c r="E231" s="1">
        <v>352.4</v>
      </c>
      <c r="F231" s="1">
        <v>354.4</v>
      </c>
      <c r="G231" s="1">
        <v>349.65</v>
      </c>
      <c r="H231" s="1">
        <v>350</v>
      </c>
      <c r="I231" s="1">
        <v>351.3</v>
      </c>
      <c r="J231" s="1">
        <v>351.37</v>
      </c>
      <c r="K231" s="1">
        <v>2844318</v>
      </c>
      <c r="L231" s="1">
        <v>999410549.10000002</v>
      </c>
      <c r="M231" s="1">
        <v>54078</v>
      </c>
      <c r="N231" s="3">
        <f>IF(ISERR(LN(Table1826[[#This Row],[Close Price]]/I230)),"-",LN(Table1826[[#This Row],[Close Price]]/I230))</f>
        <v>-1.2025327057745595E-2</v>
      </c>
    </row>
    <row r="232" spans="1:14" x14ac:dyDescent="0.3">
      <c r="A232" s="1" t="s">
        <v>39</v>
      </c>
      <c r="B232" s="1" t="s">
        <v>14</v>
      </c>
      <c r="C232" s="2">
        <v>43441</v>
      </c>
      <c r="D232" s="1">
        <v>351.3</v>
      </c>
      <c r="E232" s="1">
        <v>351.3</v>
      </c>
      <c r="F232" s="1">
        <v>357.95</v>
      </c>
      <c r="G232" s="1">
        <v>351.3</v>
      </c>
      <c r="H232" s="1">
        <v>355.45</v>
      </c>
      <c r="I232" s="1">
        <v>354.85</v>
      </c>
      <c r="J232" s="1">
        <v>355.02</v>
      </c>
      <c r="K232" s="1">
        <v>979854</v>
      </c>
      <c r="L232" s="1">
        <v>347870726.05000001</v>
      </c>
      <c r="M232" s="1">
        <v>22175</v>
      </c>
      <c r="N232" s="3">
        <f>IF(ISERR(LN(Table1826[[#This Row],[Close Price]]/I231)),"-",LN(Table1826[[#This Row],[Close Price]]/I231))</f>
        <v>1.0054605699210614E-2</v>
      </c>
    </row>
    <row r="233" spans="1:14" x14ac:dyDescent="0.3">
      <c r="A233" s="1" t="s">
        <v>39</v>
      </c>
      <c r="B233" s="1" t="s">
        <v>14</v>
      </c>
      <c r="C233" s="2">
        <v>43444</v>
      </c>
      <c r="D233" s="1">
        <v>354.85</v>
      </c>
      <c r="E233" s="1">
        <v>351</v>
      </c>
      <c r="F233" s="1">
        <v>354.6</v>
      </c>
      <c r="G233" s="1">
        <v>344.45</v>
      </c>
      <c r="H233" s="1">
        <v>347</v>
      </c>
      <c r="I233" s="1">
        <v>346.25</v>
      </c>
      <c r="J233" s="1">
        <v>350.08</v>
      </c>
      <c r="K233" s="1">
        <v>895180</v>
      </c>
      <c r="L233" s="1">
        <v>313382759.30000001</v>
      </c>
      <c r="M233" s="1">
        <v>22302</v>
      </c>
      <c r="N233" s="3">
        <f>IF(ISERR(LN(Table1826[[#This Row],[Close Price]]/I232)),"-",LN(Table1826[[#This Row],[Close Price]]/I232))</f>
        <v>-2.4534107469443761E-2</v>
      </c>
    </row>
    <row r="234" spans="1:14" x14ac:dyDescent="0.3">
      <c r="A234" s="1" t="s">
        <v>39</v>
      </c>
      <c r="B234" s="1" t="s">
        <v>14</v>
      </c>
      <c r="C234" s="2">
        <v>43445</v>
      </c>
      <c r="D234" s="1">
        <v>346.25</v>
      </c>
      <c r="E234" s="1">
        <v>347</v>
      </c>
      <c r="F234" s="1">
        <v>365.35</v>
      </c>
      <c r="G234" s="1">
        <v>346.85</v>
      </c>
      <c r="H234" s="1">
        <v>359</v>
      </c>
      <c r="I234" s="1">
        <v>358.65</v>
      </c>
      <c r="J234" s="1">
        <v>358.92</v>
      </c>
      <c r="K234" s="1">
        <v>2190376</v>
      </c>
      <c r="L234" s="1">
        <v>786163113.25</v>
      </c>
      <c r="M234" s="1">
        <v>38375</v>
      </c>
      <c r="N234" s="3">
        <f>IF(ISERR(LN(Table1826[[#This Row],[Close Price]]/I233)),"-",LN(Table1826[[#This Row],[Close Price]]/I233))</f>
        <v>3.5185925070895109E-2</v>
      </c>
    </row>
    <row r="235" spans="1:14" x14ac:dyDescent="0.3">
      <c r="A235" s="1" t="s">
        <v>39</v>
      </c>
      <c r="B235" s="1" t="s">
        <v>14</v>
      </c>
      <c r="C235" s="2">
        <v>43446</v>
      </c>
      <c r="D235" s="1">
        <v>358.65</v>
      </c>
      <c r="E235" s="1">
        <v>359</v>
      </c>
      <c r="F235" s="1">
        <v>374.6</v>
      </c>
      <c r="G235" s="1">
        <v>356.3</v>
      </c>
      <c r="H235" s="1">
        <v>371.8</v>
      </c>
      <c r="I235" s="1">
        <v>372.7</v>
      </c>
      <c r="J235" s="1">
        <v>366.86</v>
      </c>
      <c r="K235" s="1">
        <v>2146000</v>
      </c>
      <c r="L235" s="1">
        <v>787286024.10000002</v>
      </c>
      <c r="M235" s="1">
        <v>50239</v>
      </c>
      <c r="N235" s="3">
        <f>IF(ISERR(LN(Table1826[[#This Row],[Close Price]]/I234)),"-",LN(Table1826[[#This Row],[Close Price]]/I234))</f>
        <v>3.842682391276929E-2</v>
      </c>
    </row>
    <row r="236" spans="1:14" x14ac:dyDescent="0.3">
      <c r="A236" s="1" t="s">
        <v>39</v>
      </c>
      <c r="B236" s="1" t="s">
        <v>14</v>
      </c>
      <c r="C236" s="2">
        <v>43447</v>
      </c>
      <c r="D236" s="1">
        <v>372.7</v>
      </c>
      <c r="E236" s="1">
        <v>373.4</v>
      </c>
      <c r="F236" s="1">
        <v>377.7</v>
      </c>
      <c r="G236" s="1">
        <v>370.2</v>
      </c>
      <c r="H236" s="1">
        <v>375</v>
      </c>
      <c r="I236" s="1">
        <v>374.35</v>
      </c>
      <c r="J236" s="1">
        <v>373.39</v>
      </c>
      <c r="K236" s="1">
        <v>2718867</v>
      </c>
      <c r="L236" s="1">
        <v>1015192684.8</v>
      </c>
      <c r="M236" s="1">
        <v>66972</v>
      </c>
      <c r="N236" s="3">
        <f>IF(ISERR(LN(Table1826[[#This Row],[Close Price]]/I235)),"-",LN(Table1826[[#This Row],[Close Price]]/I235))</f>
        <v>4.4173821914815651E-3</v>
      </c>
    </row>
    <row r="237" spans="1:14" x14ac:dyDescent="0.3">
      <c r="A237" s="1" t="s">
        <v>39</v>
      </c>
      <c r="B237" s="1" t="s">
        <v>14</v>
      </c>
      <c r="C237" s="2">
        <v>43448</v>
      </c>
      <c r="D237" s="1">
        <v>374.35</v>
      </c>
      <c r="E237" s="1">
        <v>373</v>
      </c>
      <c r="F237" s="1">
        <v>375.75</v>
      </c>
      <c r="G237" s="1">
        <v>370.35</v>
      </c>
      <c r="H237" s="1">
        <v>373.8</v>
      </c>
      <c r="I237" s="1">
        <v>372.1</v>
      </c>
      <c r="J237" s="1">
        <v>373.59</v>
      </c>
      <c r="K237" s="1">
        <v>1077113</v>
      </c>
      <c r="L237" s="1">
        <v>402398008.14999998</v>
      </c>
      <c r="M237" s="1">
        <v>38079</v>
      </c>
      <c r="N237" s="3">
        <f>IF(ISERR(LN(Table1826[[#This Row],[Close Price]]/I236)),"-",LN(Table1826[[#This Row],[Close Price]]/I236))</f>
        <v>-6.0285533241173561E-3</v>
      </c>
    </row>
    <row r="238" spans="1:14" x14ac:dyDescent="0.3">
      <c r="A238" s="1" t="s">
        <v>39</v>
      </c>
      <c r="B238" s="1" t="s">
        <v>14</v>
      </c>
      <c r="C238" s="2">
        <v>43451</v>
      </c>
      <c r="D238" s="1">
        <v>372.1</v>
      </c>
      <c r="E238" s="1">
        <v>374.35</v>
      </c>
      <c r="F238" s="1">
        <v>381.25</v>
      </c>
      <c r="G238" s="1">
        <v>370.6</v>
      </c>
      <c r="H238" s="1">
        <v>375.2</v>
      </c>
      <c r="I238" s="1">
        <v>376.85</v>
      </c>
      <c r="J238" s="1">
        <v>377.07</v>
      </c>
      <c r="K238" s="1">
        <v>1440922</v>
      </c>
      <c r="L238" s="1">
        <v>543330901.60000002</v>
      </c>
      <c r="M238" s="1">
        <v>33732</v>
      </c>
      <c r="N238" s="3">
        <f>IF(ISERR(LN(Table1826[[#This Row],[Close Price]]/I237)),"-",LN(Table1826[[#This Row],[Close Price]]/I237))</f>
        <v>1.2684594936902081E-2</v>
      </c>
    </row>
    <row r="239" spans="1:14" x14ac:dyDescent="0.3">
      <c r="A239" s="1" t="s">
        <v>39</v>
      </c>
      <c r="B239" s="1" t="s">
        <v>14</v>
      </c>
      <c r="C239" s="2">
        <v>43452</v>
      </c>
      <c r="D239" s="1">
        <v>376.85</v>
      </c>
      <c r="E239" s="1">
        <v>376</v>
      </c>
      <c r="F239" s="1">
        <v>383.95</v>
      </c>
      <c r="G239" s="1">
        <v>374.55</v>
      </c>
      <c r="H239" s="1">
        <v>382.6</v>
      </c>
      <c r="I239" s="1">
        <v>382.1</v>
      </c>
      <c r="J239" s="1">
        <v>379.78</v>
      </c>
      <c r="K239" s="1">
        <v>1358797</v>
      </c>
      <c r="L239" s="1">
        <v>516037570.60000002</v>
      </c>
      <c r="M239" s="1">
        <v>38383</v>
      </c>
      <c r="N239" s="3">
        <f>IF(ISERR(LN(Table1826[[#This Row],[Close Price]]/I238)),"-",LN(Table1826[[#This Row],[Close Price]]/I238))</f>
        <v>1.3835124163375295E-2</v>
      </c>
    </row>
    <row r="240" spans="1:14" x14ac:dyDescent="0.3">
      <c r="A240" s="1" t="s">
        <v>39</v>
      </c>
      <c r="B240" s="1" t="s">
        <v>14</v>
      </c>
      <c r="C240" s="2">
        <v>43453</v>
      </c>
      <c r="D240" s="1">
        <v>382.1</v>
      </c>
      <c r="E240" s="1">
        <v>383</v>
      </c>
      <c r="F240" s="1">
        <v>395</v>
      </c>
      <c r="G240" s="1">
        <v>380.8</v>
      </c>
      <c r="H240" s="1">
        <v>392.6</v>
      </c>
      <c r="I240" s="1">
        <v>394.2</v>
      </c>
      <c r="J240" s="1">
        <v>388.93</v>
      </c>
      <c r="K240" s="1">
        <v>2437280</v>
      </c>
      <c r="L240" s="1">
        <v>947937870.20000005</v>
      </c>
      <c r="M240" s="1">
        <v>28489</v>
      </c>
      <c r="N240" s="3">
        <f>IF(ISERR(LN(Table1826[[#This Row],[Close Price]]/I239)),"-",LN(Table1826[[#This Row],[Close Price]]/I239))</f>
        <v>3.1176040265765474E-2</v>
      </c>
    </row>
    <row r="241" spans="1:14" x14ac:dyDescent="0.3">
      <c r="A241" s="1" t="s">
        <v>39</v>
      </c>
      <c r="B241" s="1" t="s">
        <v>14</v>
      </c>
      <c r="C241" s="2">
        <v>43454</v>
      </c>
      <c r="D241" s="1">
        <v>394.2</v>
      </c>
      <c r="E241" s="1">
        <v>392.95</v>
      </c>
      <c r="F241" s="1">
        <v>396.6</v>
      </c>
      <c r="G241" s="1">
        <v>379.5</v>
      </c>
      <c r="H241" s="1">
        <v>380.25</v>
      </c>
      <c r="I241" s="1">
        <v>380.5</v>
      </c>
      <c r="J241" s="1">
        <v>385.94</v>
      </c>
      <c r="K241" s="1">
        <v>2589922</v>
      </c>
      <c r="L241" s="1">
        <v>999543068.70000005</v>
      </c>
      <c r="M241" s="1">
        <v>43765</v>
      </c>
      <c r="N241" s="3">
        <f>IF(ISERR(LN(Table1826[[#This Row],[Close Price]]/I240)),"-",LN(Table1826[[#This Row],[Close Price]]/I240))</f>
        <v>-3.5372217416879272E-2</v>
      </c>
    </row>
    <row r="242" spans="1:14" x14ac:dyDescent="0.3">
      <c r="A242" s="1" t="s">
        <v>39</v>
      </c>
      <c r="B242" s="1" t="s">
        <v>14</v>
      </c>
      <c r="C242" s="2">
        <v>43455</v>
      </c>
      <c r="D242" s="1">
        <v>380.5</v>
      </c>
      <c r="E242" s="1">
        <v>380</v>
      </c>
      <c r="F242" s="1">
        <v>385.85</v>
      </c>
      <c r="G242" s="1">
        <v>374.75</v>
      </c>
      <c r="H242" s="1">
        <v>377.45</v>
      </c>
      <c r="I242" s="1">
        <v>378.15</v>
      </c>
      <c r="J242" s="1">
        <v>378.93</v>
      </c>
      <c r="K242" s="1">
        <v>1701786</v>
      </c>
      <c r="L242" s="1">
        <v>644862809.75</v>
      </c>
      <c r="M242" s="1">
        <v>55034</v>
      </c>
      <c r="N242" s="3">
        <f>IF(ISERR(LN(Table1826[[#This Row],[Close Price]]/I241)),"-",LN(Table1826[[#This Row],[Close Price]]/I241))</f>
        <v>-6.1952349997021058E-3</v>
      </c>
    </row>
    <row r="243" spans="1:14" x14ac:dyDescent="0.3">
      <c r="A243" s="1" t="s">
        <v>39</v>
      </c>
      <c r="B243" s="1" t="s">
        <v>14</v>
      </c>
      <c r="C243" s="2">
        <v>43458</v>
      </c>
      <c r="D243" s="1">
        <v>378.15</v>
      </c>
      <c r="E243" s="1">
        <v>379</v>
      </c>
      <c r="F243" s="1">
        <v>384.4</v>
      </c>
      <c r="G243" s="1">
        <v>368.85</v>
      </c>
      <c r="H243" s="1">
        <v>370.35</v>
      </c>
      <c r="I243" s="1">
        <v>370.5</v>
      </c>
      <c r="J243" s="1">
        <v>375.76</v>
      </c>
      <c r="K243" s="1">
        <v>1478480</v>
      </c>
      <c r="L243" s="1">
        <v>555558679.04999995</v>
      </c>
      <c r="M243" s="1">
        <v>19425</v>
      </c>
      <c r="N243" s="3">
        <f>IF(ISERR(LN(Table1826[[#This Row],[Close Price]]/I242)),"-",LN(Table1826[[#This Row],[Close Price]]/I242))</f>
        <v>-2.0437497565896873E-2</v>
      </c>
    </row>
    <row r="244" spans="1:14" x14ac:dyDescent="0.3">
      <c r="A244" s="1" t="s">
        <v>39</v>
      </c>
      <c r="B244" s="1" t="s">
        <v>14</v>
      </c>
      <c r="C244" s="2">
        <v>43460</v>
      </c>
      <c r="D244" s="1">
        <v>370.5</v>
      </c>
      <c r="E244" s="1">
        <v>369</v>
      </c>
      <c r="F244" s="1">
        <v>370.1</v>
      </c>
      <c r="G244" s="1">
        <v>360.65</v>
      </c>
      <c r="H244" s="1">
        <v>367.5</v>
      </c>
      <c r="I244" s="1">
        <v>367.75</v>
      </c>
      <c r="J244" s="1">
        <v>365.53</v>
      </c>
      <c r="K244" s="1">
        <v>1225256</v>
      </c>
      <c r="L244" s="1">
        <v>447862821.5</v>
      </c>
      <c r="M244" s="1">
        <v>25046</v>
      </c>
      <c r="N244" s="3">
        <f>IF(ISERR(LN(Table1826[[#This Row],[Close Price]]/I243)),"-",LN(Table1826[[#This Row],[Close Price]]/I243))</f>
        <v>-7.4500852545946938E-3</v>
      </c>
    </row>
    <row r="245" spans="1:14" x14ac:dyDescent="0.3">
      <c r="A245" s="1" t="s">
        <v>39</v>
      </c>
      <c r="B245" s="1" t="s">
        <v>14</v>
      </c>
      <c r="C245" s="2">
        <v>43461</v>
      </c>
      <c r="D245" s="1">
        <v>367.75</v>
      </c>
      <c r="E245" s="1">
        <v>370</v>
      </c>
      <c r="F245" s="1">
        <v>379</v>
      </c>
      <c r="G245" s="1">
        <v>368.7</v>
      </c>
      <c r="H245" s="1">
        <v>378</v>
      </c>
      <c r="I245" s="1">
        <v>376.85</v>
      </c>
      <c r="J245" s="1">
        <v>374.74</v>
      </c>
      <c r="K245" s="1">
        <v>1841056</v>
      </c>
      <c r="L245" s="1">
        <v>689922378.29999995</v>
      </c>
      <c r="M245" s="1">
        <v>45204</v>
      </c>
      <c r="N245" s="3">
        <f>IF(ISERR(LN(Table1826[[#This Row],[Close Price]]/I244)),"-",LN(Table1826[[#This Row],[Close Price]]/I244))</f>
        <v>2.4443870807932092E-2</v>
      </c>
    </row>
    <row r="246" spans="1:14" x14ac:dyDescent="0.3">
      <c r="A246" s="1" t="s">
        <v>39</v>
      </c>
      <c r="B246" s="1" t="s">
        <v>14</v>
      </c>
      <c r="C246" s="2">
        <v>43462</v>
      </c>
      <c r="D246" s="1">
        <v>376.85</v>
      </c>
      <c r="E246" s="1">
        <v>375.25</v>
      </c>
      <c r="F246" s="1">
        <v>381.65</v>
      </c>
      <c r="G246" s="1">
        <v>370.15</v>
      </c>
      <c r="H246" s="1">
        <v>375.8</v>
      </c>
      <c r="I246" s="1">
        <v>378.1</v>
      </c>
      <c r="J246" s="1">
        <v>376.6</v>
      </c>
      <c r="K246" s="1">
        <v>1452608</v>
      </c>
      <c r="L246" s="1">
        <v>547047990.54999995</v>
      </c>
      <c r="M246" s="1">
        <v>21791</v>
      </c>
      <c r="N246" s="3">
        <f>IF(ISERR(LN(Table1826[[#This Row],[Close Price]]/I245)),"-",LN(Table1826[[#This Row],[Close Price]]/I245))</f>
        <v>3.3114806074082143E-3</v>
      </c>
    </row>
    <row r="247" spans="1:14" x14ac:dyDescent="0.3">
      <c r="A247" s="1" t="s">
        <v>39</v>
      </c>
      <c r="B247" s="1" t="s">
        <v>14</v>
      </c>
      <c r="C247" s="2">
        <v>43465</v>
      </c>
      <c r="D247" s="1">
        <v>378.1</v>
      </c>
      <c r="E247" s="1">
        <v>378.8</v>
      </c>
      <c r="F247" s="1">
        <v>378.8</v>
      </c>
      <c r="G247" s="1">
        <v>371.4</v>
      </c>
      <c r="H247" s="1">
        <v>374.6</v>
      </c>
      <c r="I247" s="1">
        <v>373.4</v>
      </c>
      <c r="J247" s="1">
        <v>374.16</v>
      </c>
      <c r="K247" s="1">
        <v>842223</v>
      </c>
      <c r="L247" s="1">
        <v>315129030.14999998</v>
      </c>
      <c r="M247" s="1">
        <v>18330</v>
      </c>
      <c r="N247" s="3">
        <f>IF(ISERR(LN(Table1826[[#This Row],[Close Price]]/I246)),"-",LN(Table1826[[#This Row],[Close Price]]/I246))</f>
        <v>-1.2508479789265033E-2</v>
      </c>
    </row>
    <row r="248" spans="1:14" x14ac:dyDescent="0.3">
      <c r="A248" s="1" t="s">
        <v>39</v>
      </c>
      <c r="B248" s="1" t="s">
        <v>14</v>
      </c>
      <c r="C248" s="2">
        <v>43466</v>
      </c>
      <c r="D248" s="1">
        <v>373.4</v>
      </c>
      <c r="E248" s="1">
        <v>375.4</v>
      </c>
      <c r="F248" s="1">
        <v>376.9</v>
      </c>
      <c r="G248" s="1">
        <v>369</v>
      </c>
      <c r="H248" s="1">
        <v>372.9</v>
      </c>
      <c r="I248" s="1">
        <v>372.3</v>
      </c>
      <c r="J248" s="1">
        <v>372.83</v>
      </c>
      <c r="K248" s="1">
        <v>877238</v>
      </c>
      <c r="L248" s="1">
        <v>327056285.25</v>
      </c>
      <c r="M248" s="1">
        <v>12570</v>
      </c>
      <c r="N248" s="3">
        <f>IF(ISERR(LN(Table1826[[#This Row],[Close Price]]/I247)),"-",LN(Table1826[[#This Row],[Close Price]]/I247))</f>
        <v>-2.9502502289509781E-3</v>
      </c>
    </row>
    <row r="249" spans="1:14" x14ac:dyDescent="0.3">
      <c r="A249" s="1" t="s">
        <v>39</v>
      </c>
      <c r="B249" s="1" t="s">
        <v>14</v>
      </c>
      <c r="C249" s="2">
        <v>43467</v>
      </c>
      <c r="D249" s="1">
        <v>372.3</v>
      </c>
      <c r="E249" s="1">
        <v>373.4</v>
      </c>
      <c r="F249" s="1">
        <v>377.65</v>
      </c>
      <c r="G249" s="1">
        <v>369.25</v>
      </c>
      <c r="H249" s="1">
        <v>373.55</v>
      </c>
      <c r="I249" s="1">
        <v>372.85</v>
      </c>
      <c r="J249" s="1">
        <v>373.23</v>
      </c>
      <c r="K249" s="1">
        <v>1160137</v>
      </c>
      <c r="L249" s="1">
        <v>432995384.69999999</v>
      </c>
      <c r="M249" s="1">
        <v>20708</v>
      </c>
      <c r="N249" s="3">
        <f>IF(ISERR(LN(Table1826[[#This Row],[Close Price]]/I248)),"-",LN(Table1826[[#This Row],[Close Price]]/I248))</f>
        <v>1.4762131111326904E-3</v>
      </c>
    </row>
    <row r="250" spans="1:14" x14ac:dyDescent="0.3">
      <c r="A250" s="1" t="s">
        <v>39</v>
      </c>
      <c r="B250" s="1" t="s">
        <v>14</v>
      </c>
      <c r="C250" s="2">
        <v>43468</v>
      </c>
      <c r="D250" s="1">
        <v>372.85</v>
      </c>
      <c r="E250" s="1">
        <v>373.45</v>
      </c>
      <c r="F250" s="1">
        <v>381.4</v>
      </c>
      <c r="G250" s="1">
        <v>373.45</v>
      </c>
      <c r="H250" s="1">
        <v>378</v>
      </c>
      <c r="I250" s="1">
        <v>378.05</v>
      </c>
      <c r="J250" s="1">
        <v>378.67</v>
      </c>
      <c r="K250" s="1">
        <v>2388605</v>
      </c>
      <c r="L250" s="1">
        <v>904491977.79999995</v>
      </c>
      <c r="M250" s="1">
        <v>52001</v>
      </c>
      <c r="N250" s="3">
        <f>IF(ISERR(LN(Table1826[[#This Row],[Close Price]]/I249)),"-",LN(Table1826[[#This Row],[Close Price]]/I249))</f>
        <v>1.3850268014475085E-2</v>
      </c>
    </row>
    <row r="251" spans="1:14" x14ac:dyDescent="0.3">
      <c r="A251" s="1" t="s">
        <v>39</v>
      </c>
      <c r="B251" s="1" t="s">
        <v>14</v>
      </c>
      <c r="C251" s="2">
        <v>43469</v>
      </c>
      <c r="D251" s="1">
        <v>378.05</v>
      </c>
      <c r="E251" s="1">
        <v>380.4</v>
      </c>
      <c r="F251" s="1">
        <v>383.2</v>
      </c>
      <c r="G251" s="1">
        <v>375.1</v>
      </c>
      <c r="H251" s="1">
        <v>379.5</v>
      </c>
      <c r="I251" s="1">
        <v>378.85</v>
      </c>
      <c r="J251" s="1">
        <v>378.36</v>
      </c>
      <c r="K251" s="1">
        <v>2011585</v>
      </c>
      <c r="L251" s="1">
        <v>761101273.25</v>
      </c>
      <c r="M251" s="1">
        <v>37891</v>
      </c>
      <c r="N251" s="3">
        <f>IF(ISERR(LN(Table1826[[#This Row],[Close Price]]/I250)),"-",LN(Table1826[[#This Row],[Close Price]]/I250))</f>
        <v>2.1138863731035976E-3</v>
      </c>
    </row>
    <row r="252" spans="1:14" x14ac:dyDescent="0.3">
      <c r="A252" s="1" t="s">
        <v>39</v>
      </c>
      <c r="B252" s="1" t="s">
        <v>14</v>
      </c>
      <c r="C252" s="2">
        <v>43472</v>
      </c>
      <c r="D252" s="1">
        <v>378.85</v>
      </c>
      <c r="E252" s="1">
        <v>380.8</v>
      </c>
      <c r="F252" s="1">
        <v>391.2</v>
      </c>
      <c r="G252" s="1">
        <v>380.05</v>
      </c>
      <c r="H252" s="1">
        <v>385.5</v>
      </c>
      <c r="I252" s="1">
        <v>386.8</v>
      </c>
      <c r="J252" s="1">
        <v>387.01</v>
      </c>
      <c r="K252" s="1">
        <v>3660860</v>
      </c>
      <c r="L252" s="1">
        <v>1416801525.75</v>
      </c>
      <c r="M252" s="1">
        <v>80719</v>
      </c>
      <c r="N252" s="3">
        <f>IF(ISERR(LN(Table1826[[#This Row],[Close Price]]/I251)),"-",LN(Table1826[[#This Row],[Close Price]]/I251))</f>
        <v>2.0767415201756852E-2</v>
      </c>
    </row>
    <row r="253" spans="1:14" x14ac:dyDescent="0.3">
      <c r="A253" s="1" t="s">
        <v>39</v>
      </c>
      <c r="B253" s="1" t="s">
        <v>14</v>
      </c>
      <c r="C253" s="2">
        <v>43473</v>
      </c>
      <c r="D253" s="1">
        <v>386.8</v>
      </c>
      <c r="E253" s="1">
        <v>384.15</v>
      </c>
      <c r="F253" s="1">
        <v>391.4</v>
      </c>
      <c r="G253" s="1">
        <v>380.25</v>
      </c>
      <c r="H253" s="1">
        <v>381.85</v>
      </c>
      <c r="I253" s="1">
        <v>381.85</v>
      </c>
      <c r="J253" s="1">
        <v>386.42</v>
      </c>
      <c r="K253" s="1">
        <v>2451013</v>
      </c>
      <c r="L253" s="1">
        <v>947123361.70000005</v>
      </c>
      <c r="M253" s="1">
        <v>39527</v>
      </c>
      <c r="N253" s="3">
        <f>IF(ISERR(LN(Table1826[[#This Row],[Close Price]]/I252)),"-",LN(Table1826[[#This Row],[Close Price]]/I252))</f>
        <v>-1.2879902244746092E-2</v>
      </c>
    </row>
    <row r="254" spans="1:14" x14ac:dyDescent="0.3">
      <c r="A254" s="1" t="s">
        <v>39</v>
      </c>
      <c r="B254" s="1" t="s">
        <v>14</v>
      </c>
      <c r="C254" s="2">
        <v>43474</v>
      </c>
      <c r="D254" s="1">
        <v>381.85</v>
      </c>
      <c r="E254" s="1">
        <v>384</v>
      </c>
      <c r="F254" s="1">
        <v>385.7</v>
      </c>
      <c r="G254" s="1">
        <v>378.5</v>
      </c>
      <c r="H254" s="1">
        <v>383.55</v>
      </c>
      <c r="I254" s="1">
        <v>383.75</v>
      </c>
      <c r="J254" s="1">
        <v>382.21</v>
      </c>
      <c r="K254" s="1">
        <v>1277868</v>
      </c>
      <c r="L254" s="1">
        <v>488415300.05000001</v>
      </c>
      <c r="M254" s="1">
        <v>26058</v>
      </c>
      <c r="N254" s="3">
        <f>IF(ISERR(LN(Table1826[[#This Row],[Close Price]]/I253)),"-",LN(Table1826[[#This Row],[Close Price]]/I253))</f>
        <v>4.9634375670137296E-3</v>
      </c>
    </row>
    <row r="255" spans="1:14" x14ac:dyDescent="0.3">
      <c r="A255" s="1" t="s">
        <v>39</v>
      </c>
      <c r="B255" s="1" t="s">
        <v>14</v>
      </c>
      <c r="C255" s="2">
        <v>43475</v>
      </c>
      <c r="D255" s="1">
        <v>383.75</v>
      </c>
      <c r="E255" s="1">
        <v>385.1</v>
      </c>
      <c r="F255" s="1">
        <v>388.85</v>
      </c>
      <c r="G255" s="1">
        <v>383.8</v>
      </c>
      <c r="H255" s="1">
        <v>388.8</v>
      </c>
      <c r="I255" s="1">
        <v>387.1</v>
      </c>
      <c r="J255" s="1">
        <v>386.42</v>
      </c>
      <c r="K255" s="1">
        <v>1236628</v>
      </c>
      <c r="L255" s="1">
        <v>477862913.05000001</v>
      </c>
      <c r="M255" s="1">
        <v>37808</v>
      </c>
      <c r="N255" s="3">
        <f>IF(ISERR(LN(Table1826[[#This Row],[Close Price]]/I254)),"-",LN(Table1826[[#This Row],[Close Price]]/I254))</f>
        <v>8.6917586821956203E-3</v>
      </c>
    </row>
    <row r="256" spans="1:14" x14ac:dyDescent="0.3">
      <c r="A256" s="1" t="s">
        <v>39</v>
      </c>
      <c r="B256" s="1" t="s">
        <v>14</v>
      </c>
      <c r="C256" s="2">
        <v>43476</v>
      </c>
      <c r="D256" s="1">
        <v>387.1</v>
      </c>
      <c r="E256" s="1">
        <v>387.15</v>
      </c>
      <c r="F256" s="1">
        <v>390</v>
      </c>
      <c r="G256" s="1">
        <v>380.05</v>
      </c>
      <c r="H256" s="1">
        <v>381.4</v>
      </c>
      <c r="I256" s="1">
        <v>381.45</v>
      </c>
      <c r="J256" s="1">
        <v>382.38</v>
      </c>
      <c r="K256" s="1">
        <v>1498377</v>
      </c>
      <c r="L256" s="1">
        <v>572942618.14999998</v>
      </c>
      <c r="M256" s="1">
        <v>24462</v>
      </c>
      <c r="N256" s="3">
        <f>IF(ISERR(LN(Table1826[[#This Row],[Close Price]]/I255)),"-",LN(Table1826[[#This Row],[Close Price]]/I255))</f>
        <v>-1.47032770473642E-2</v>
      </c>
    </row>
    <row r="257" spans="1:14" x14ac:dyDescent="0.3">
      <c r="A257" s="1" t="s">
        <v>39</v>
      </c>
      <c r="B257" s="1" t="s">
        <v>14</v>
      </c>
      <c r="C257" s="2">
        <v>43479</v>
      </c>
      <c r="D257" s="1">
        <v>381.45</v>
      </c>
      <c r="E257" s="1">
        <v>382</v>
      </c>
      <c r="F257" s="1">
        <v>383.6</v>
      </c>
      <c r="G257" s="1">
        <v>375.5</v>
      </c>
      <c r="H257" s="1">
        <v>382.3</v>
      </c>
      <c r="I257" s="1">
        <v>382.1</v>
      </c>
      <c r="J257" s="1">
        <v>379.8</v>
      </c>
      <c r="K257" s="1">
        <v>1027469</v>
      </c>
      <c r="L257" s="1">
        <v>390234877.14999998</v>
      </c>
      <c r="M257" s="1">
        <v>16962</v>
      </c>
      <c r="N257" s="3">
        <f>IF(ISERR(LN(Table1826[[#This Row],[Close Price]]/I256)),"-",LN(Table1826[[#This Row],[Close Price]]/I256))</f>
        <v>1.7025739166160673E-3</v>
      </c>
    </row>
    <row r="258" spans="1:14" x14ac:dyDescent="0.3">
      <c r="A258" s="1" t="s">
        <v>39</v>
      </c>
      <c r="B258" s="1" t="s">
        <v>14</v>
      </c>
      <c r="C258" s="2">
        <v>43480</v>
      </c>
      <c r="D258" s="1">
        <v>382.1</v>
      </c>
      <c r="E258" s="1">
        <v>383.1</v>
      </c>
      <c r="F258" s="1">
        <v>385.1</v>
      </c>
      <c r="G258" s="1">
        <v>379.7</v>
      </c>
      <c r="H258" s="1">
        <v>382.8</v>
      </c>
      <c r="I258" s="1">
        <v>381.45</v>
      </c>
      <c r="J258" s="1">
        <v>382.23</v>
      </c>
      <c r="K258" s="1">
        <v>911485</v>
      </c>
      <c r="L258" s="1">
        <v>348396464.80000001</v>
      </c>
      <c r="M258" s="1">
        <v>19178</v>
      </c>
      <c r="N258" s="3">
        <f>IF(ISERR(LN(Table1826[[#This Row],[Close Price]]/I257)),"-",LN(Table1826[[#This Row],[Close Price]]/I257))</f>
        <v>-1.7025739166160524E-3</v>
      </c>
    </row>
    <row r="259" spans="1:14" x14ac:dyDescent="0.3">
      <c r="A259" s="1" t="s">
        <v>39</v>
      </c>
      <c r="B259" s="1" t="s">
        <v>14</v>
      </c>
      <c r="C259" s="2">
        <v>43481</v>
      </c>
      <c r="D259" s="1">
        <v>381.45</v>
      </c>
      <c r="E259" s="1">
        <v>383.1</v>
      </c>
      <c r="F259" s="1">
        <v>384.9</v>
      </c>
      <c r="G259" s="1">
        <v>378</v>
      </c>
      <c r="H259" s="1">
        <v>380</v>
      </c>
      <c r="I259" s="1">
        <v>380.4</v>
      </c>
      <c r="J259" s="1">
        <v>380.95</v>
      </c>
      <c r="K259" s="1">
        <v>884665</v>
      </c>
      <c r="L259" s="1">
        <v>337008794.39999998</v>
      </c>
      <c r="M259" s="1">
        <v>30044</v>
      </c>
      <c r="N259" s="3">
        <f>IF(ISERR(LN(Table1826[[#This Row],[Close Price]]/I258)),"-",LN(Table1826[[#This Row],[Close Price]]/I258))</f>
        <v>-2.7564498650030985E-3</v>
      </c>
    </row>
    <row r="260" spans="1:14" x14ac:dyDescent="0.3">
      <c r="A260" s="1" t="s">
        <v>39</v>
      </c>
      <c r="B260" s="1" t="s">
        <v>14</v>
      </c>
      <c r="C260" s="2">
        <v>43482</v>
      </c>
      <c r="D260" s="1">
        <v>380.4</v>
      </c>
      <c r="E260" s="1">
        <v>380.4</v>
      </c>
      <c r="F260" s="1">
        <v>383.4</v>
      </c>
      <c r="G260" s="1">
        <v>378.2</v>
      </c>
      <c r="H260" s="1">
        <v>381.3</v>
      </c>
      <c r="I260" s="1">
        <v>380.2</v>
      </c>
      <c r="J260" s="1">
        <v>380.76</v>
      </c>
      <c r="K260" s="1">
        <v>986391</v>
      </c>
      <c r="L260" s="1">
        <v>375582278.05000001</v>
      </c>
      <c r="M260" s="1">
        <v>29534</v>
      </c>
      <c r="N260" s="3">
        <f>IF(ISERR(LN(Table1826[[#This Row],[Close Price]]/I259)),"-",LN(Table1826[[#This Row],[Close Price]]/I259))</f>
        <v>-5.2590061690645034E-4</v>
      </c>
    </row>
    <row r="261" spans="1:14" x14ac:dyDescent="0.3">
      <c r="A261" s="1" t="s">
        <v>39</v>
      </c>
      <c r="B261" s="1" t="s">
        <v>14</v>
      </c>
      <c r="C261" s="2">
        <v>43483</v>
      </c>
      <c r="D261" s="1">
        <v>380.2</v>
      </c>
      <c r="E261" s="1">
        <v>382.1</v>
      </c>
      <c r="F261" s="1">
        <v>382.6</v>
      </c>
      <c r="G261" s="1">
        <v>375.25</v>
      </c>
      <c r="H261" s="1">
        <v>379.15</v>
      </c>
      <c r="I261" s="1">
        <v>379.35</v>
      </c>
      <c r="J261" s="1">
        <v>377.96</v>
      </c>
      <c r="K261" s="1">
        <v>1112430</v>
      </c>
      <c r="L261" s="1">
        <v>420449721.39999998</v>
      </c>
      <c r="M261" s="1">
        <v>17669</v>
      </c>
      <c r="N261" s="3">
        <f>IF(ISERR(LN(Table1826[[#This Row],[Close Price]]/I260)),"-",LN(Table1826[[#This Row],[Close Price]]/I260))</f>
        <v>-2.2381682702447992E-3</v>
      </c>
    </row>
    <row r="262" spans="1:14" x14ac:dyDescent="0.3">
      <c r="A262" s="1" t="s">
        <v>39</v>
      </c>
      <c r="B262" s="1" t="s">
        <v>14</v>
      </c>
      <c r="C262" s="2">
        <v>43486</v>
      </c>
      <c r="D262" s="1">
        <v>379.35</v>
      </c>
      <c r="E262" s="1">
        <v>380</v>
      </c>
      <c r="F262" s="1">
        <v>383.4</v>
      </c>
      <c r="G262" s="1">
        <v>376.8</v>
      </c>
      <c r="H262" s="1">
        <v>378.25</v>
      </c>
      <c r="I262" s="1">
        <v>379</v>
      </c>
      <c r="J262" s="1">
        <v>380</v>
      </c>
      <c r="K262" s="1">
        <v>508883</v>
      </c>
      <c r="L262" s="1">
        <v>193376075.44999999</v>
      </c>
      <c r="M262" s="1">
        <v>8919</v>
      </c>
      <c r="N262" s="3">
        <f>IF(ISERR(LN(Table1826[[#This Row],[Close Price]]/I261)),"-",LN(Table1826[[#This Row],[Close Price]]/I261))</f>
        <v>-9.2305670165754446E-4</v>
      </c>
    </row>
    <row r="263" spans="1:14" x14ac:dyDescent="0.3">
      <c r="A263" s="1" t="s">
        <v>39</v>
      </c>
      <c r="B263" s="1" t="s">
        <v>14</v>
      </c>
      <c r="C263" s="2">
        <v>43487</v>
      </c>
      <c r="D263" s="1">
        <v>379</v>
      </c>
      <c r="E263" s="1">
        <v>377.8</v>
      </c>
      <c r="F263" s="1">
        <v>379.95</v>
      </c>
      <c r="G263" s="1">
        <v>370.55</v>
      </c>
      <c r="H263" s="1">
        <v>374.45</v>
      </c>
      <c r="I263" s="1">
        <v>375.55</v>
      </c>
      <c r="J263" s="1">
        <v>374.55</v>
      </c>
      <c r="K263" s="1">
        <v>1143741</v>
      </c>
      <c r="L263" s="1">
        <v>428386833.85000002</v>
      </c>
      <c r="M263" s="1">
        <v>28821</v>
      </c>
      <c r="N263" s="3">
        <f>IF(ISERR(LN(Table1826[[#This Row],[Close Price]]/I262)),"-",LN(Table1826[[#This Row],[Close Price]]/I262))</f>
        <v>-9.1445869504055317E-3</v>
      </c>
    </row>
    <row r="264" spans="1:14" x14ac:dyDescent="0.3">
      <c r="A264" s="1" t="s">
        <v>39</v>
      </c>
      <c r="B264" s="1" t="s">
        <v>14</v>
      </c>
      <c r="C264" s="2">
        <v>43488</v>
      </c>
      <c r="D264" s="1">
        <v>375.55</v>
      </c>
      <c r="E264" s="1">
        <v>376</v>
      </c>
      <c r="F264" s="1">
        <v>378.25</v>
      </c>
      <c r="G264" s="1">
        <v>375</v>
      </c>
      <c r="H264" s="1">
        <v>376.6</v>
      </c>
      <c r="I264" s="1">
        <v>376.55</v>
      </c>
      <c r="J264" s="1">
        <v>376.82</v>
      </c>
      <c r="K264" s="1">
        <v>720808</v>
      </c>
      <c r="L264" s="1">
        <v>271616909.94999999</v>
      </c>
      <c r="M264" s="1">
        <v>28593</v>
      </c>
      <c r="N264" s="3">
        <f>IF(ISERR(LN(Table1826[[#This Row],[Close Price]]/I263)),"-",LN(Table1826[[#This Row],[Close Price]]/I263))</f>
        <v>2.6592224153398907E-3</v>
      </c>
    </row>
    <row r="265" spans="1:14" x14ac:dyDescent="0.3">
      <c r="A265" s="1" t="s">
        <v>39</v>
      </c>
      <c r="B265" s="1" t="s">
        <v>14</v>
      </c>
      <c r="C265" s="2">
        <v>43489</v>
      </c>
      <c r="D265" s="1">
        <v>376.55</v>
      </c>
      <c r="E265" s="1">
        <v>376.55</v>
      </c>
      <c r="F265" s="1">
        <v>377.55</v>
      </c>
      <c r="G265" s="1">
        <v>369.65</v>
      </c>
      <c r="H265" s="1">
        <v>374</v>
      </c>
      <c r="I265" s="1">
        <v>373.95</v>
      </c>
      <c r="J265" s="1">
        <v>373.39</v>
      </c>
      <c r="K265" s="1">
        <v>904818</v>
      </c>
      <c r="L265" s="1">
        <v>337853783.19999999</v>
      </c>
      <c r="M265" s="1">
        <v>38985</v>
      </c>
      <c r="N265" s="3">
        <f>IF(ISERR(LN(Table1826[[#This Row],[Close Price]]/I264)),"-",LN(Table1826[[#This Row],[Close Price]]/I264))</f>
        <v>-6.9287419096841522E-3</v>
      </c>
    </row>
    <row r="266" spans="1:14" x14ac:dyDescent="0.3">
      <c r="A266" s="1" t="s">
        <v>39</v>
      </c>
      <c r="B266" s="1" t="s">
        <v>14</v>
      </c>
      <c r="C266" s="2">
        <v>43490</v>
      </c>
      <c r="D266" s="1">
        <v>373.95</v>
      </c>
      <c r="E266" s="1">
        <v>375.8</v>
      </c>
      <c r="F266" s="1">
        <v>376.05</v>
      </c>
      <c r="G266" s="1">
        <v>367.75</v>
      </c>
      <c r="H266" s="1">
        <v>370</v>
      </c>
      <c r="I266" s="1">
        <v>369.9</v>
      </c>
      <c r="J266" s="1">
        <v>370.83</v>
      </c>
      <c r="K266" s="1">
        <v>1340306</v>
      </c>
      <c r="L266" s="1">
        <v>497028651.44999999</v>
      </c>
      <c r="M266" s="1">
        <v>49015</v>
      </c>
      <c r="N266" s="3">
        <f>IF(ISERR(LN(Table1826[[#This Row],[Close Price]]/I265)),"-",LN(Table1826[[#This Row],[Close Price]]/I265))</f>
        <v>-1.0889399799268319E-2</v>
      </c>
    </row>
    <row r="267" spans="1:14" x14ac:dyDescent="0.3">
      <c r="A267" s="1" t="s">
        <v>39</v>
      </c>
      <c r="B267" s="1" t="s">
        <v>14</v>
      </c>
      <c r="C267" s="2">
        <v>43493</v>
      </c>
      <c r="D267" s="1">
        <v>369.9</v>
      </c>
      <c r="E267" s="1">
        <v>369</v>
      </c>
      <c r="F267" s="1">
        <v>371.2</v>
      </c>
      <c r="G267" s="1">
        <v>362.45</v>
      </c>
      <c r="H267" s="1">
        <v>365</v>
      </c>
      <c r="I267" s="1">
        <v>365.15</v>
      </c>
      <c r="J267" s="1">
        <v>365.28</v>
      </c>
      <c r="K267" s="1">
        <v>1317448</v>
      </c>
      <c r="L267" s="1">
        <v>481238013</v>
      </c>
      <c r="M267" s="1">
        <v>41792</v>
      </c>
      <c r="N267" s="3">
        <f>IF(ISERR(LN(Table1826[[#This Row],[Close Price]]/I266)),"-",LN(Table1826[[#This Row],[Close Price]]/I266))</f>
        <v>-1.2924470772289592E-2</v>
      </c>
    </row>
    <row r="268" spans="1:14" x14ac:dyDescent="0.3">
      <c r="A268" s="1" t="s">
        <v>39</v>
      </c>
      <c r="B268" s="1" t="s">
        <v>14</v>
      </c>
      <c r="C268" s="2">
        <v>43494</v>
      </c>
      <c r="D268" s="1">
        <v>365.15</v>
      </c>
      <c r="E268" s="1">
        <v>363.65</v>
      </c>
      <c r="F268" s="1">
        <v>367.75</v>
      </c>
      <c r="G268" s="1">
        <v>358</v>
      </c>
      <c r="H268" s="1">
        <v>366</v>
      </c>
      <c r="I268" s="1">
        <v>365.5</v>
      </c>
      <c r="J268" s="1">
        <v>363.88</v>
      </c>
      <c r="K268" s="1">
        <v>1136235</v>
      </c>
      <c r="L268" s="1">
        <v>413447916.60000002</v>
      </c>
      <c r="M268" s="1">
        <v>26442</v>
      </c>
      <c r="N268" s="3">
        <f>IF(ISERR(LN(Table1826[[#This Row],[Close Price]]/I267)),"-",LN(Table1826[[#This Row],[Close Price]]/I267))</f>
        <v>9.5805112371451792E-4</v>
      </c>
    </row>
    <row r="269" spans="1:14" x14ac:dyDescent="0.3">
      <c r="A269" s="1" t="s">
        <v>39</v>
      </c>
      <c r="B269" s="1" t="s">
        <v>14</v>
      </c>
      <c r="C269" s="2">
        <v>43495</v>
      </c>
      <c r="D269" s="1">
        <v>365.5</v>
      </c>
      <c r="E269" s="1">
        <v>367.4</v>
      </c>
      <c r="F269" s="1">
        <v>370.15</v>
      </c>
      <c r="G269" s="1">
        <v>361.6</v>
      </c>
      <c r="H269" s="1">
        <v>365.8</v>
      </c>
      <c r="I269" s="1">
        <v>365.9</v>
      </c>
      <c r="J269" s="1">
        <v>366.4</v>
      </c>
      <c r="K269" s="1">
        <v>1786445</v>
      </c>
      <c r="L269" s="1">
        <v>654547212.04999995</v>
      </c>
      <c r="M269" s="1">
        <v>40747</v>
      </c>
      <c r="N269" s="3">
        <f>IF(ISERR(LN(Table1826[[#This Row],[Close Price]]/I268)),"-",LN(Table1826[[#This Row],[Close Price]]/I268))</f>
        <v>1.0937928353278766E-3</v>
      </c>
    </row>
    <row r="270" spans="1:14" x14ac:dyDescent="0.3">
      <c r="A270" s="1" t="s">
        <v>39</v>
      </c>
      <c r="B270" s="1" t="s">
        <v>14</v>
      </c>
      <c r="C270" s="2">
        <v>43496</v>
      </c>
      <c r="D270" s="1">
        <v>365.9</v>
      </c>
      <c r="E270" s="1">
        <v>367.05</v>
      </c>
      <c r="F270" s="1">
        <v>371.4</v>
      </c>
      <c r="G270" s="1">
        <v>362.15</v>
      </c>
      <c r="H270" s="1">
        <v>368</v>
      </c>
      <c r="I270" s="1">
        <v>366.75</v>
      </c>
      <c r="J270" s="1">
        <v>366.81</v>
      </c>
      <c r="K270" s="1">
        <v>3594106</v>
      </c>
      <c r="L270" s="1">
        <v>1318338529.95</v>
      </c>
      <c r="M270" s="1">
        <v>43780</v>
      </c>
      <c r="N270" s="3">
        <f>IF(ISERR(LN(Table1826[[#This Row],[Close Price]]/I269)),"-",LN(Table1826[[#This Row],[Close Price]]/I269))</f>
        <v>2.3203449979300383E-3</v>
      </c>
    </row>
    <row r="271" spans="1:14" x14ac:dyDescent="0.3">
      <c r="A271" s="1" t="s">
        <v>39</v>
      </c>
      <c r="B271" s="1" t="s">
        <v>14</v>
      </c>
      <c r="C271" s="2">
        <v>43497</v>
      </c>
      <c r="D271" s="1">
        <v>366.75</v>
      </c>
      <c r="E271" s="1">
        <v>367.5</v>
      </c>
      <c r="F271" s="1">
        <v>379</v>
      </c>
      <c r="G271" s="1">
        <v>367.35</v>
      </c>
      <c r="H271" s="1">
        <v>376.05</v>
      </c>
      <c r="I271" s="1">
        <v>376.45</v>
      </c>
      <c r="J271" s="1">
        <v>373.45</v>
      </c>
      <c r="K271" s="1">
        <v>2559709</v>
      </c>
      <c r="L271" s="1">
        <v>955917883.35000002</v>
      </c>
      <c r="M271" s="1">
        <v>77165</v>
      </c>
      <c r="N271" s="3">
        <f>IF(ISERR(LN(Table1826[[#This Row],[Close Price]]/I270)),"-",LN(Table1826[[#This Row],[Close Price]]/I270))</f>
        <v>2.6104819273040075E-2</v>
      </c>
    </row>
    <row r="272" spans="1:14" x14ac:dyDescent="0.3">
      <c r="A272" s="1" t="s">
        <v>39</v>
      </c>
      <c r="B272" s="1" t="s">
        <v>14</v>
      </c>
      <c r="C272" s="2">
        <v>43500</v>
      </c>
      <c r="D272" s="1">
        <v>376.45</v>
      </c>
      <c r="E272" s="1">
        <v>377</v>
      </c>
      <c r="F272" s="1">
        <v>384.65</v>
      </c>
      <c r="G272" s="1">
        <v>362</v>
      </c>
      <c r="H272" s="1">
        <v>365</v>
      </c>
      <c r="I272" s="1">
        <v>367.75</v>
      </c>
      <c r="J272" s="1">
        <v>370.48</v>
      </c>
      <c r="K272" s="1">
        <v>2084615</v>
      </c>
      <c r="L272" s="1">
        <v>772304594.35000002</v>
      </c>
      <c r="M272" s="1">
        <v>35201</v>
      </c>
      <c r="N272" s="3">
        <f>IF(ISERR(LN(Table1826[[#This Row],[Close Price]]/I271)),"-",LN(Table1826[[#This Row],[Close Price]]/I271))</f>
        <v>-2.3381876814584319E-2</v>
      </c>
    </row>
    <row r="273" spans="1:14" x14ac:dyDescent="0.3">
      <c r="A273" s="1" t="s">
        <v>39</v>
      </c>
      <c r="B273" s="1" t="s">
        <v>14</v>
      </c>
      <c r="C273" s="2">
        <v>43501</v>
      </c>
      <c r="D273" s="1">
        <v>367.75</v>
      </c>
      <c r="E273" s="1">
        <v>367</v>
      </c>
      <c r="F273" s="1">
        <v>369.5</v>
      </c>
      <c r="G273" s="1">
        <v>358.3</v>
      </c>
      <c r="H273" s="1">
        <v>366.8</v>
      </c>
      <c r="I273" s="1">
        <v>363.5</v>
      </c>
      <c r="J273" s="1">
        <v>364.29</v>
      </c>
      <c r="K273" s="1">
        <v>2212876</v>
      </c>
      <c r="L273" s="1">
        <v>806137611.60000002</v>
      </c>
      <c r="M273" s="1">
        <v>28655</v>
      </c>
      <c r="N273" s="3">
        <f>IF(ISERR(LN(Table1826[[#This Row],[Close Price]]/I272)),"-",LN(Table1826[[#This Row],[Close Price]]/I272))</f>
        <v>-1.162406250797287E-2</v>
      </c>
    </row>
    <row r="274" spans="1:14" x14ac:dyDescent="0.3">
      <c r="A274" s="1" t="s">
        <v>39</v>
      </c>
      <c r="B274" s="1" t="s">
        <v>14</v>
      </c>
      <c r="C274" s="2">
        <v>43502</v>
      </c>
      <c r="D274" s="1">
        <v>363.5</v>
      </c>
      <c r="E274" s="1">
        <v>368.95</v>
      </c>
      <c r="F274" s="1">
        <v>368.95</v>
      </c>
      <c r="G274" s="1">
        <v>361</v>
      </c>
      <c r="H274" s="1">
        <v>366.8</v>
      </c>
      <c r="I274" s="1">
        <v>364.95</v>
      </c>
      <c r="J274" s="1">
        <v>364.79</v>
      </c>
      <c r="K274" s="1">
        <v>1975403</v>
      </c>
      <c r="L274" s="1">
        <v>720598680.29999995</v>
      </c>
      <c r="M274" s="1">
        <v>34114</v>
      </c>
      <c r="N274" s="3">
        <f>IF(ISERR(LN(Table1826[[#This Row],[Close Price]]/I273)),"-",LN(Table1826[[#This Row],[Close Price]]/I273))</f>
        <v>3.981060924067182E-3</v>
      </c>
    </row>
    <row r="275" spans="1:14" x14ac:dyDescent="0.3">
      <c r="A275" s="1" t="s">
        <v>39</v>
      </c>
      <c r="B275" s="1" t="s">
        <v>14</v>
      </c>
      <c r="C275" s="2">
        <v>43503</v>
      </c>
      <c r="D275" s="1">
        <v>364.95</v>
      </c>
      <c r="E275" s="1">
        <v>367.9</v>
      </c>
      <c r="F275" s="1">
        <v>370.45</v>
      </c>
      <c r="G275" s="1">
        <v>361.8</v>
      </c>
      <c r="H275" s="1">
        <v>367.05</v>
      </c>
      <c r="I275" s="1">
        <v>368.45</v>
      </c>
      <c r="J275" s="1">
        <v>366.78</v>
      </c>
      <c r="K275" s="1">
        <v>1102826</v>
      </c>
      <c r="L275" s="1">
        <v>404489926.60000002</v>
      </c>
      <c r="M275" s="1">
        <v>19148</v>
      </c>
      <c r="N275" s="3">
        <f>IF(ISERR(LN(Table1826[[#This Row],[Close Price]]/I274)),"-",LN(Table1826[[#This Row],[Close Price]]/I274))</f>
        <v>9.5446593153668928E-3</v>
      </c>
    </row>
    <row r="276" spans="1:14" x14ac:dyDescent="0.3">
      <c r="A276" s="1" t="s">
        <v>39</v>
      </c>
      <c r="B276" s="1" t="s">
        <v>14</v>
      </c>
      <c r="C276" s="2">
        <v>43504</v>
      </c>
      <c r="D276" s="1">
        <v>368.45</v>
      </c>
      <c r="E276" s="1">
        <v>367</v>
      </c>
      <c r="F276" s="1">
        <v>372</v>
      </c>
      <c r="G276" s="1">
        <v>363.2</v>
      </c>
      <c r="H276" s="1">
        <v>365</v>
      </c>
      <c r="I276" s="1">
        <v>364.75</v>
      </c>
      <c r="J276" s="1">
        <v>367.14</v>
      </c>
      <c r="K276" s="1">
        <v>1243996</v>
      </c>
      <c r="L276" s="1">
        <v>456719627.25</v>
      </c>
      <c r="M276" s="1">
        <v>36417</v>
      </c>
      <c r="N276" s="3">
        <f>IF(ISERR(LN(Table1826[[#This Row],[Close Price]]/I275)),"-",LN(Table1826[[#This Row],[Close Price]]/I275))</f>
        <v>-1.0092829810113229E-2</v>
      </c>
    </row>
    <row r="277" spans="1:14" x14ac:dyDescent="0.3">
      <c r="A277" s="1" t="s">
        <v>39</v>
      </c>
      <c r="B277" s="1" t="s">
        <v>14</v>
      </c>
      <c r="C277" s="2">
        <v>43507</v>
      </c>
      <c r="D277" s="1">
        <v>364.75</v>
      </c>
      <c r="E277" s="1">
        <v>365.15</v>
      </c>
      <c r="F277" s="1">
        <v>366.85</v>
      </c>
      <c r="G277" s="1">
        <v>358.85</v>
      </c>
      <c r="H277" s="1">
        <v>364.3</v>
      </c>
      <c r="I277" s="1">
        <v>362.35</v>
      </c>
      <c r="J277" s="1">
        <v>361.98</v>
      </c>
      <c r="K277" s="1">
        <v>363715</v>
      </c>
      <c r="L277" s="1">
        <v>131657161.3</v>
      </c>
      <c r="M277" s="1">
        <v>7862</v>
      </c>
      <c r="N277" s="3" t="str">
        <f>IF(ISERR(LN(Table1826[[#This Row],[Close Price]]/#REF!)),"-",LN(Table1826[[#This Row],[Close Price]]/#REF!))</f>
        <v>-</v>
      </c>
    </row>
    <row r="278" spans="1:14" x14ac:dyDescent="0.3">
      <c r="A278" s="1" t="s">
        <v>39</v>
      </c>
      <c r="B278" s="1" t="s">
        <v>14</v>
      </c>
      <c r="C278" s="2">
        <v>43508</v>
      </c>
      <c r="D278" s="1">
        <v>362.35</v>
      </c>
      <c r="E278" s="1">
        <v>361.8</v>
      </c>
      <c r="F278" s="1">
        <v>362.85</v>
      </c>
      <c r="G278" s="1">
        <v>354.25</v>
      </c>
      <c r="H278" s="1">
        <v>358.5</v>
      </c>
      <c r="I278" s="1">
        <v>358.15</v>
      </c>
      <c r="J278" s="1">
        <v>357.98</v>
      </c>
      <c r="K278" s="1">
        <v>1274113</v>
      </c>
      <c r="L278" s="1">
        <v>456110359.19999999</v>
      </c>
      <c r="M278" s="1">
        <v>30248</v>
      </c>
      <c r="N278" s="3">
        <f>IF(ISERR(LN(Table1826[[#This Row],[Close Price]]/I277)),"-",LN(Table1826[[#This Row],[Close Price]]/I277))</f>
        <v>-1.1658702494830324E-2</v>
      </c>
    </row>
    <row r="279" spans="1:14" x14ac:dyDescent="0.3">
      <c r="A279" s="1" t="s">
        <v>39</v>
      </c>
      <c r="B279" s="1" t="s">
        <v>14</v>
      </c>
      <c r="C279" s="2">
        <v>43509</v>
      </c>
      <c r="D279" s="1">
        <v>358.15</v>
      </c>
      <c r="E279" s="1">
        <v>358</v>
      </c>
      <c r="F279" s="1">
        <v>358</v>
      </c>
      <c r="G279" s="1">
        <v>345.05</v>
      </c>
      <c r="H279" s="1">
        <v>346.85</v>
      </c>
      <c r="I279" s="1">
        <v>347.2</v>
      </c>
      <c r="J279" s="1">
        <v>349.15</v>
      </c>
      <c r="K279" s="1">
        <v>2355557</v>
      </c>
      <c r="L279" s="1">
        <v>822442487.70000005</v>
      </c>
      <c r="M279" s="1">
        <v>37381</v>
      </c>
      <c r="N279" s="3">
        <f>IF(ISERR(LN(Table1826[[#This Row],[Close Price]]/I278)),"-",LN(Table1826[[#This Row],[Close Price]]/I278))</f>
        <v>-3.1050910274265087E-2</v>
      </c>
    </row>
    <row r="280" spans="1:14" x14ac:dyDescent="0.3">
      <c r="A280" s="1" t="s">
        <v>39</v>
      </c>
      <c r="B280" s="1" t="s">
        <v>14</v>
      </c>
      <c r="C280" s="2">
        <v>43510</v>
      </c>
      <c r="D280" s="1">
        <v>347.2</v>
      </c>
      <c r="E280" s="1">
        <v>348</v>
      </c>
      <c r="F280" s="1">
        <v>350.25</v>
      </c>
      <c r="G280" s="1">
        <v>343.1</v>
      </c>
      <c r="H280" s="1">
        <v>346</v>
      </c>
      <c r="I280" s="1">
        <v>345</v>
      </c>
      <c r="J280" s="1">
        <v>346.45</v>
      </c>
      <c r="K280" s="1">
        <v>1158991</v>
      </c>
      <c r="L280" s="1">
        <v>401535797.30000001</v>
      </c>
      <c r="M280" s="1">
        <v>33787</v>
      </c>
      <c r="N280" s="3">
        <f>IF(ISERR(LN(Table1826[[#This Row],[Close Price]]/I279)),"-",LN(Table1826[[#This Row],[Close Price]]/I279))</f>
        <v>-6.3565657548352783E-3</v>
      </c>
    </row>
    <row r="281" spans="1:14" x14ac:dyDescent="0.3">
      <c r="A281" s="1" t="s">
        <v>39</v>
      </c>
      <c r="B281" s="1" t="s">
        <v>14</v>
      </c>
      <c r="C281" s="2">
        <v>43511</v>
      </c>
      <c r="D281" s="1">
        <v>345</v>
      </c>
      <c r="E281" s="1">
        <v>347</v>
      </c>
      <c r="F281" s="1">
        <v>347</v>
      </c>
      <c r="G281" s="1">
        <v>332.6</v>
      </c>
      <c r="H281" s="1">
        <v>339.75</v>
      </c>
      <c r="I281" s="1">
        <v>339.3</v>
      </c>
      <c r="J281" s="1">
        <v>337.96</v>
      </c>
      <c r="K281" s="1">
        <v>1386168</v>
      </c>
      <c r="L281" s="1">
        <v>468473667.35000002</v>
      </c>
      <c r="M281" s="1">
        <v>40485</v>
      </c>
      <c r="N281" s="3">
        <f>IF(ISERR(LN(Table1826[[#This Row],[Close Price]]/I280)),"-",LN(Table1826[[#This Row],[Close Price]]/I280))</f>
        <v>-1.6659745241175264E-2</v>
      </c>
    </row>
    <row r="282" spans="1:14" x14ac:dyDescent="0.3">
      <c r="A282" s="1" t="s">
        <v>39</v>
      </c>
      <c r="B282" s="1" t="s">
        <v>14</v>
      </c>
      <c r="C282" s="2">
        <v>43514</v>
      </c>
      <c r="D282" s="1">
        <v>339.3</v>
      </c>
      <c r="E282" s="1">
        <v>339.3</v>
      </c>
      <c r="F282" s="1">
        <v>339.65</v>
      </c>
      <c r="G282" s="1">
        <v>324.25</v>
      </c>
      <c r="H282" s="1">
        <v>338.45</v>
      </c>
      <c r="I282" s="1">
        <v>338.55</v>
      </c>
      <c r="J282" s="1">
        <v>332.34</v>
      </c>
      <c r="K282" s="1">
        <v>1913033</v>
      </c>
      <c r="L282" s="1">
        <v>635777389.29999995</v>
      </c>
      <c r="M282" s="1">
        <v>37219</v>
      </c>
      <c r="N282" s="3" t="str">
        <f>IF(ISERR(LN(Table1826[[#This Row],[Close Price]]/#REF!)),"-",LN(Table1826[[#This Row],[Close Price]]/#REF!))</f>
        <v>-</v>
      </c>
    </row>
    <row r="283" spans="1:14" x14ac:dyDescent="0.3">
      <c r="A283" s="1" t="s">
        <v>39</v>
      </c>
      <c r="B283" s="1" t="s">
        <v>14</v>
      </c>
      <c r="C283" s="2">
        <v>43515</v>
      </c>
      <c r="D283" s="1">
        <v>338.55</v>
      </c>
      <c r="E283" s="1">
        <v>337.9</v>
      </c>
      <c r="F283" s="1">
        <v>339.25</v>
      </c>
      <c r="G283" s="1">
        <v>333.5</v>
      </c>
      <c r="H283" s="1">
        <v>334.9</v>
      </c>
      <c r="I283" s="1">
        <v>334.7</v>
      </c>
      <c r="J283" s="1">
        <v>335.58</v>
      </c>
      <c r="K283" s="1">
        <v>870293</v>
      </c>
      <c r="L283" s="1">
        <v>292057231</v>
      </c>
      <c r="M283" s="1">
        <v>17919</v>
      </c>
      <c r="N283" s="3">
        <f>IF(ISERR(LN(Table1826[[#This Row],[Close Price]]/I282)),"-",LN(Table1826[[#This Row],[Close Price]]/I282))</f>
        <v>-1.1437183714373493E-2</v>
      </c>
    </row>
    <row r="284" spans="1:14" x14ac:dyDescent="0.3">
      <c r="A284" s="1" t="s">
        <v>39</v>
      </c>
      <c r="B284" s="1" t="s">
        <v>14</v>
      </c>
      <c r="C284" s="2">
        <v>43516</v>
      </c>
      <c r="D284" s="1">
        <v>334.7</v>
      </c>
      <c r="E284" s="1">
        <v>335.05</v>
      </c>
      <c r="F284" s="1">
        <v>339</v>
      </c>
      <c r="G284" s="1">
        <v>331.2</v>
      </c>
      <c r="H284" s="1">
        <v>333.2</v>
      </c>
      <c r="I284" s="1">
        <v>333.05</v>
      </c>
      <c r="J284" s="1">
        <v>334.09</v>
      </c>
      <c r="K284" s="1">
        <v>1899200</v>
      </c>
      <c r="L284" s="1">
        <v>634495491.14999998</v>
      </c>
      <c r="M284" s="1">
        <v>26579</v>
      </c>
      <c r="N284" s="3">
        <f>IF(ISERR(LN(Table1826[[#This Row],[Close Price]]/I283)),"-",LN(Table1826[[#This Row],[Close Price]]/I283))</f>
        <v>-4.9419793580923682E-3</v>
      </c>
    </row>
    <row r="285" spans="1:14" x14ac:dyDescent="0.3">
      <c r="A285" s="1" t="s">
        <v>39</v>
      </c>
      <c r="B285" s="1" t="s">
        <v>14</v>
      </c>
      <c r="C285" s="2">
        <v>43517</v>
      </c>
      <c r="D285" s="1">
        <v>333.05</v>
      </c>
      <c r="E285" s="1">
        <v>334.9</v>
      </c>
      <c r="F285" s="1">
        <v>338.7</v>
      </c>
      <c r="G285" s="1">
        <v>331.1</v>
      </c>
      <c r="H285" s="1">
        <v>337</v>
      </c>
      <c r="I285" s="1">
        <v>336.75</v>
      </c>
      <c r="J285" s="1">
        <v>335.39</v>
      </c>
      <c r="K285" s="1">
        <v>2342156</v>
      </c>
      <c r="L285" s="1">
        <v>785527594.20000005</v>
      </c>
      <c r="M285" s="1">
        <v>33595</v>
      </c>
      <c r="N285" s="3">
        <f>IF(ISERR(LN(Table1826[[#This Row],[Close Price]]/I284)),"-",LN(Table1826[[#This Row],[Close Price]]/I284))</f>
        <v>1.1048186431284916E-2</v>
      </c>
    </row>
    <row r="286" spans="1:14" x14ac:dyDescent="0.3">
      <c r="A286" s="1" t="s">
        <v>39</v>
      </c>
      <c r="B286" s="1" t="s">
        <v>14</v>
      </c>
      <c r="C286" s="2">
        <v>43518</v>
      </c>
      <c r="D286" s="1">
        <v>336.75</v>
      </c>
      <c r="E286" s="1">
        <v>337</v>
      </c>
      <c r="F286" s="1">
        <v>343</v>
      </c>
      <c r="G286" s="1">
        <v>335.75</v>
      </c>
      <c r="H286" s="1">
        <v>339.6</v>
      </c>
      <c r="I286" s="1">
        <v>339.65</v>
      </c>
      <c r="J286" s="1">
        <v>340.32</v>
      </c>
      <c r="K286" s="1">
        <v>2645863</v>
      </c>
      <c r="L286" s="1">
        <v>900438111</v>
      </c>
      <c r="M286" s="1">
        <v>33777</v>
      </c>
      <c r="N286" s="3">
        <f>IF(ISERR(LN(Table1826[[#This Row],[Close Price]]/I285)),"-",LN(Table1826[[#This Row],[Close Price]]/I285))</f>
        <v>8.5748603468375362E-3</v>
      </c>
    </row>
    <row r="287" spans="1:14" x14ac:dyDescent="0.3">
      <c r="A287" s="1" t="s">
        <v>39</v>
      </c>
      <c r="B287" s="1" t="s">
        <v>14</v>
      </c>
      <c r="C287" s="2">
        <v>43521</v>
      </c>
      <c r="D287" s="1">
        <v>339.65</v>
      </c>
      <c r="E287" s="1">
        <v>341</v>
      </c>
      <c r="F287" s="1">
        <v>343.95</v>
      </c>
      <c r="G287" s="1">
        <v>335.1</v>
      </c>
      <c r="H287" s="1">
        <v>341.5</v>
      </c>
      <c r="I287" s="1">
        <v>340.05</v>
      </c>
      <c r="J287" s="1">
        <v>339.25</v>
      </c>
      <c r="K287" s="1">
        <v>1400061</v>
      </c>
      <c r="L287" s="1">
        <v>474974194.55000001</v>
      </c>
      <c r="M287" s="1">
        <v>57491</v>
      </c>
      <c r="N287" s="3" t="str">
        <f>IF(ISERR(LN(Table1826[[#This Row],[Close Price]]/#REF!)),"-",LN(Table1826[[#This Row],[Close Price]]/#REF!))</f>
        <v>-</v>
      </c>
    </row>
    <row r="288" spans="1:14" x14ac:dyDescent="0.3">
      <c r="A288" s="1" t="s">
        <v>39</v>
      </c>
      <c r="B288" s="1" t="s">
        <v>14</v>
      </c>
      <c r="C288" s="2">
        <v>43522</v>
      </c>
      <c r="D288" s="1">
        <v>340.05</v>
      </c>
      <c r="E288" s="1">
        <v>337.8</v>
      </c>
      <c r="F288" s="1">
        <v>344.35</v>
      </c>
      <c r="G288" s="1">
        <v>333.1</v>
      </c>
      <c r="H288" s="1">
        <v>340.9</v>
      </c>
      <c r="I288" s="1">
        <v>341.4</v>
      </c>
      <c r="J288" s="1">
        <v>341.69</v>
      </c>
      <c r="K288" s="1">
        <v>2639580</v>
      </c>
      <c r="L288" s="1">
        <v>901911476.95000005</v>
      </c>
      <c r="M288" s="1">
        <v>39078</v>
      </c>
      <c r="N288" s="3">
        <f>IF(ISERR(LN(Table1826[[#This Row],[Close Price]]/I287)),"-",LN(Table1826[[#This Row],[Close Price]]/I287))</f>
        <v>3.9621447386924795E-3</v>
      </c>
    </row>
    <row r="289" spans="1:14" x14ac:dyDescent="0.3">
      <c r="A289" s="1" t="s">
        <v>39</v>
      </c>
      <c r="B289" s="1" t="s">
        <v>14</v>
      </c>
      <c r="C289" s="2">
        <v>43523</v>
      </c>
      <c r="D289" s="1">
        <v>341.4</v>
      </c>
      <c r="E289" s="1">
        <v>343.4</v>
      </c>
      <c r="F289" s="1">
        <v>346.2</v>
      </c>
      <c r="G289" s="1">
        <v>334.05</v>
      </c>
      <c r="H289" s="1">
        <v>337.85</v>
      </c>
      <c r="I289" s="1">
        <v>339.3</v>
      </c>
      <c r="J289" s="1">
        <v>340.39</v>
      </c>
      <c r="K289" s="1">
        <v>1340797</v>
      </c>
      <c r="L289" s="1">
        <v>456400510.44999999</v>
      </c>
      <c r="M289" s="1">
        <v>24943</v>
      </c>
      <c r="N289" s="3">
        <f>IF(ISERR(LN(Table1826[[#This Row],[Close Price]]/I288)),"-",LN(Table1826[[#This Row],[Close Price]]/I288))</f>
        <v>-6.1701385701556756E-3</v>
      </c>
    </row>
    <row r="290" spans="1:14" x14ac:dyDescent="0.3">
      <c r="A290" s="1" t="s">
        <v>39</v>
      </c>
      <c r="B290" s="1" t="s">
        <v>14</v>
      </c>
      <c r="C290" s="2">
        <v>43524</v>
      </c>
      <c r="D290" s="1">
        <v>339.3</v>
      </c>
      <c r="E290" s="1">
        <v>341.4</v>
      </c>
      <c r="F290" s="1">
        <v>342.85</v>
      </c>
      <c r="G290" s="1">
        <v>336.45</v>
      </c>
      <c r="H290" s="1">
        <v>339.8</v>
      </c>
      <c r="I290" s="1">
        <v>339.7</v>
      </c>
      <c r="J290" s="1">
        <v>339.44</v>
      </c>
      <c r="K290" s="1">
        <v>2406609</v>
      </c>
      <c r="L290" s="1">
        <v>816901940.5</v>
      </c>
      <c r="M290" s="1">
        <v>50549</v>
      </c>
      <c r="N290" s="3">
        <f>IF(ISERR(LN(Table1826[[#This Row],[Close Price]]/I289)),"-",LN(Table1826[[#This Row],[Close Price]]/I289))</f>
        <v>1.1782033763536451E-3</v>
      </c>
    </row>
    <row r="291" spans="1:14" x14ac:dyDescent="0.3">
      <c r="A291" s="1" t="s">
        <v>39</v>
      </c>
      <c r="B291" s="1" t="s">
        <v>14</v>
      </c>
      <c r="C291" s="2">
        <v>43525</v>
      </c>
      <c r="D291" s="1">
        <v>339.7</v>
      </c>
      <c r="E291" s="1">
        <v>342</v>
      </c>
      <c r="F291" s="1">
        <v>342.8</v>
      </c>
      <c r="G291" s="1">
        <v>330.9</v>
      </c>
      <c r="H291" s="1">
        <v>334.1</v>
      </c>
      <c r="I291" s="1">
        <v>334.85</v>
      </c>
      <c r="J291" s="1">
        <v>335.24</v>
      </c>
      <c r="K291" s="1">
        <v>1822470</v>
      </c>
      <c r="L291" s="1">
        <v>610962259.70000005</v>
      </c>
      <c r="M291" s="1">
        <v>38939</v>
      </c>
      <c r="N291" s="3">
        <f>IF(ISERR(LN(Table1826[[#This Row],[Close Price]]/I290)),"-",LN(Table1826[[#This Row],[Close Price]]/I290))</f>
        <v>-1.4380204810478938E-2</v>
      </c>
    </row>
    <row r="292" spans="1:14" x14ac:dyDescent="0.3">
      <c r="A292" s="1" t="s">
        <v>39</v>
      </c>
      <c r="B292" s="1" t="s">
        <v>14</v>
      </c>
      <c r="C292" s="2">
        <v>43529</v>
      </c>
      <c r="D292" s="1">
        <v>334.85</v>
      </c>
      <c r="E292" s="1">
        <v>335.9</v>
      </c>
      <c r="F292" s="1">
        <v>337</v>
      </c>
      <c r="G292" s="1">
        <v>332.1</v>
      </c>
      <c r="H292" s="1">
        <v>336.4</v>
      </c>
      <c r="I292" s="1">
        <v>335.65</v>
      </c>
      <c r="J292" s="1">
        <v>333.88</v>
      </c>
      <c r="K292" s="1">
        <v>2441292</v>
      </c>
      <c r="L292" s="1">
        <v>815091842.79999995</v>
      </c>
      <c r="M292" s="1">
        <v>53491</v>
      </c>
      <c r="N292" s="3">
        <f>IF(ISERR(LN(Table1826[[#This Row],[Close Price]]/I291)),"-",LN(Table1826[[#This Row],[Close Price]]/I291))</f>
        <v>2.3862800287012685E-3</v>
      </c>
    </row>
    <row r="293" spans="1:14" x14ac:dyDescent="0.3">
      <c r="A293" s="1" t="s">
        <v>39</v>
      </c>
      <c r="B293" s="1" t="s">
        <v>14</v>
      </c>
      <c r="C293" s="2">
        <v>43530</v>
      </c>
      <c r="D293" s="1">
        <v>335.65</v>
      </c>
      <c r="E293" s="1">
        <v>336.85</v>
      </c>
      <c r="F293" s="1">
        <v>340.85</v>
      </c>
      <c r="G293" s="1">
        <v>333</v>
      </c>
      <c r="H293" s="1">
        <v>337</v>
      </c>
      <c r="I293" s="1">
        <v>336.85</v>
      </c>
      <c r="J293" s="1">
        <v>336.64</v>
      </c>
      <c r="K293" s="1">
        <v>1505810</v>
      </c>
      <c r="L293" s="1">
        <v>506910620.64999998</v>
      </c>
      <c r="M293" s="1">
        <v>26088</v>
      </c>
      <c r="N293" s="3">
        <f>IF(ISERR(LN(Table1826[[#This Row],[Close Price]]/I292)),"-",LN(Table1826[[#This Row],[Close Price]]/I292))</f>
        <v>3.5687770219083796E-3</v>
      </c>
    </row>
    <row r="294" spans="1:14" x14ac:dyDescent="0.3">
      <c r="A294" s="1" t="s">
        <v>39</v>
      </c>
      <c r="B294" s="1" t="s">
        <v>14</v>
      </c>
      <c r="C294" s="2">
        <v>43531</v>
      </c>
      <c r="D294" s="1">
        <v>336.85</v>
      </c>
      <c r="E294" s="1">
        <v>336.95</v>
      </c>
      <c r="F294" s="1">
        <v>339.6</v>
      </c>
      <c r="G294" s="1">
        <v>335.25</v>
      </c>
      <c r="H294" s="1">
        <v>337.5</v>
      </c>
      <c r="I294" s="1">
        <v>337.8</v>
      </c>
      <c r="J294" s="1">
        <v>337.88</v>
      </c>
      <c r="K294" s="1">
        <v>1253611</v>
      </c>
      <c r="L294" s="1">
        <v>423572032.30000001</v>
      </c>
      <c r="M294" s="1">
        <v>20619</v>
      </c>
      <c r="N294" s="3">
        <f>IF(ISERR(LN(Table1826[[#This Row],[Close Price]]/I293)),"-",LN(Table1826[[#This Row],[Close Price]]/I293))</f>
        <v>2.8162769670308143E-3</v>
      </c>
    </row>
    <row r="295" spans="1:14" x14ac:dyDescent="0.3">
      <c r="A295" s="1" t="s">
        <v>39</v>
      </c>
      <c r="B295" s="1" t="s">
        <v>14</v>
      </c>
      <c r="C295" s="2">
        <v>43532</v>
      </c>
      <c r="D295" s="1">
        <v>337.8</v>
      </c>
      <c r="E295" s="1">
        <v>337</v>
      </c>
      <c r="F295" s="1">
        <v>337.05</v>
      </c>
      <c r="G295" s="1">
        <v>332.15</v>
      </c>
      <c r="H295" s="1">
        <v>334.4</v>
      </c>
      <c r="I295" s="1">
        <v>334.55</v>
      </c>
      <c r="J295" s="1">
        <v>333.71</v>
      </c>
      <c r="K295" s="1">
        <v>1399038</v>
      </c>
      <c r="L295" s="1">
        <v>466871871.64999998</v>
      </c>
      <c r="M295" s="1">
        <v>20837</v>
      </c>
      <c r="N295" s="3">
        <f>IF(ISERR(LN(Table1826[[#This Row],[Close Price]]/I294)),"-",LN(Table1826[[#This Row],[Close Price]]/I294))</f>
        <v>-9.6676591448737036E-3</v>
      </c>
    </row>
    <row r="296" spans="1:14" x14ac:dyDescent="0.3">
      <c r="A296" s="1" t="s">
        <v>39</v>
      </c>
      <c r="B296" s="1" t="s">
        <v>14</v>
      </c>
      <c r="C296" s="2">
        <v>43535</v>
      </c>
      <c r="D296" s="1">
        <v>334.55</v>
      </c>
      <c r="E296" s="1">
        <v>337.4</v>
      </c>
      <c r="F296" s="1">
        <v>348.45</v>
      </c>
      <c r="G296" s="1">
        <v>334.4</v>
      </c>
      <c r="H296" s="1">
        <v>347.65</v>
      </c>
      <c r="I296" s="1">
        <v>347.8</v>
      </c>
      <c r="J296" s="1">
        <v>342.02</v>
      </c>
      <c r="K296" s="1">
        <v>2776482</v>
      </c>
      <c r="L296" s="1">
        <v>949620591.39999998</v>
      </c>
      <c r="M296" s="1">
        <v>38330</v>
      </c>
      <c r="N296" s="3">
        <f>IF(ISERR(LN(Table1826[[#This Row],[Close Price]]/I295)),"-",LN(Table1826[[#This Row],[Close Price]]/I295))</f>
        <v>3.8841256691356622E-2</v>
      </c>
    </row>
    <row r="297" spans="1:14" x14ac:dyDescent="0.3">
      <c r="A297" s="1" t="s">
        <v>39</v>
      </c>
      <c r="B297" s="1" t="s">
        <v>14</v>
      </c>
      <c r="C297" s="2">
        <v>43536</v>
      </c>
      <c r="D297" s="1">
        <v>347.8</v>
      </c>
      <c r="E297" s="1">
        <v>351.4</v>
      </c>
      <c r="F297" s="1">
        <v>353</v>
      </c>
      <c r="G297" s="1">
        <v>348.55</v>
      </c>
      <c r="H297" s="1">
        <v>349.95</v>
      </c>
      <c r="I297" s="1">
        <v>350.9</v>
      </c>
      <c r="J297" s="1">
        <v>350.73</v>
      </c>
      <c r="K297" s="1">
        <v>1698262</v>
      </c>
      <c r="L297" s="1">
        <v>595630094.75</v>
      </c>
      <c r="M297" s="1">
        <v>41956</v>
      </c>
      <c r="N297" s="3">
        <f>IF(ISERR(LN(Table1826[[#This Row],[Close Price]]/I296)),"-",LN(Table1826[[#This Row],[Close Price]]/I296))</f>
        <v>8.8736806689866613E-3</v>
      </c>
    </row>
    <row r="298" spans="1:14" x14ac:dyDescent="0.3">
      <c r="A298" s="1" t="s">
        <v>39</v>
      </c>
      <c r="B298" s="1" t="s">
        <v>14</v>
      </c>
      <c r="C298" s="2">
        <v>43537</v>
      </c>
      <c r="D298" s="1">
        <v>350.9</v>
      </c>
      <c r="E298" s="1">
        <v>351.45</v>
      </c>
      <c r="F298" s="1">
        <v>351.7</v>
      </c>
      <c r="G298" s="1">
        <v>338.75</v>
      </c>
      <c r="H298" s="1">
        <v>342.25</v>
      </c>
      <c r="I298" s="1">
        <v>342.9</v>
      </c>
      <c r="J298" s="1">
        <v>342.45</v>
      </c>
      <c r="K298" s="1">
        <v>2055660</v>
      </c>
      <c r="L298" s="1">
        <v>703955439.64999998</v>
      </c>
      <c r="M298" s="1">
        <v>60271</v>
      </c>
      <c r="N298" s="3">
        <f>IF(ISERR(LN(Table1826[[#This Row],[Close Price]]/I297)),"-",LN(Table1826[[#This Row],[Close Price]]/I297))</f>
        <v>-2.3062423120294745E-2</v>
      </c>
    </row>
    <row r="299" spans="1:14" x14ac:dyDescent="0.3">
      <c r="A299" s="1" t="s">
        <v>39</v>
      </c>
      <c r="B299" s="1" t="s">
        <v>14</v>
      </c>
      <c r="C299" s="2">
        <v>43538</v>
      </c>
      <c r="D299" s="1">
        <v>342.9</v>
      </c>
      <c r="E299" s="1">
        <v>342.9</v>
      </c>
      <c r="F299" s="1">
        <v>348.5</v>
      </c>
      <c r="G299" s="1">
        <v>339.65</v>
      </c>
      <c r="H299" s="1">
        <v>346.5</v>
      </c>
      <c r="I299" s="1">
        <v>346.5</v>
      </c>
      <c r="J299" s="1">
        <v>345.67</v>
      </c>
      <c r="K299" s="1">
        <v>1462370</v>
      </c>
      <c r="L299" s="1">
        <v>505499373.14999998</v>
      </c>
      <c r="M299" s="1">
        <v>18599</v>
      </c>
      <c r="N299" s="3">
        <f>IF(ISERR(LN(Table1826[[#This Row],[Close Price]]/I298)),"-",LN(Table1826[[#This Row],[Close Price]]/I298))</f>
        <v>1.0443959161083314E-2</v>
      </c>
    </row>
    <row r="300" spans="1:14" x14ac:dyDescent="0.3">
      <c r="A300" s="1" t="s">
        <v>39</v>
      </c>
      <c r="B300" s="1" t="s">
        <v>14</v>
      </c>
      <c r="C300" s="2">
        <v>43539</v>
      </c>
      <c r="D300" s="1">
        <v>346.5</v>
      </c>
      <c r="E300" s="1">
        <v>347.45</v>
      </c>
      <c r="F300" s="1">
        <v>347.9</v>
      </c>
      <c r="G300" s="1">
        <v>336.95</v>
      </c>
      <c r="H300" s="1">
        <v>338.7</v>
      </c>
      <c r="I300" s="1">
        <v>338.65</v>
      </c>
      <c r="J300" s="1">
        <v>341.03</v>
      </c>
      <c r="K300" s="1">
        <v>1988067</v>
      </c>
      <c r="L300" s="1">
        <v>677990725.29999995</v>
      </c>
      <c r="M300" s="1">
        <v>34894</v>
      </c>
      <c r="N300" s="3">
        <f>IF(ISERR(LN(Table1826[[#This Row],[Close Price]]/I299)),"-",LN(Table1826[[#This Row],[Close Price]]/I299))</f>
        <v>-2.2915692969045314E-2</v>
      </c>
    </row>
    <row r="301" spans="1:14" x14ac:dyDescent="0.3">
      <c r="A301" s="1" t="s">
        <v>39</v>
      </c>
      <c r="B301" s="1" t="s">
        <v>14</v>
      </c>
      <c r="C301" s="2">
        <v>43542</v>
      </c>
      <c r="D301" s="1">
        <v>338.65</v>
      </c>
      <c r="E301" s="1">
        <v>338.65</v>
      </c>
      <c r="F301" s="1">
        <v>341.95</v>
      </c>
      <c r="G301" s="1">
        <v>336</v>
      </c>
      <c r="H301" s="1">
        <v>341</v>
      </c>
      <c r="I301" s="1">
        <v>341.05</v>
      </c>
      <c r="J301" s="1">
        <v>338.88</v>
      </c>
      <c r="K301" s="1">
        <v>1559631</v>
      </c>
      <c r="L301" s="1">
        <v>528531785.19999999</v>
      </c>
      <c r="M301" s="1">
        <v>16451</v>
      </c>
      <c r="N301" s="3">
        <f>IF(ISERR(LN(Table1826[[#This Row],[Close Price]]/I300)),"-",LN(Table1826[[#This Row],[Close Price]]/I300))</f>
        <v>7.0619684398157386E-3</v>
      </c>
    </row>
    <row r="302" spans="1:14" x14ac:dyDescent="0.3">
      <c r="A302" s="1" t="s">
        <v>39</v>
      </c>
      <c r="B302" s="1" t="s">
        <v>14</v>
      </c>
      <c r="C302" s="2">
        <v>43543</v>
      </c>
      <c r="D302" s="1">
        <v>341.05</v>
      </c>
      <c r="E302" s="1">
        <v>341.45</v>
      </c>
      <c r="F302" s="1">
        <v>344.75</v>
      </c>
      <c r="G302" s="1">
        <v>337.85</v>
      </c>
      <c r="H302" s="1">
        <v>339</v>
      </c>
      <c r="I302" s="1">
        <v>340.25</v>
      </c>
      <c r="J302" s="1">
        <v>340.48</v>
      </c>
      <c r="K302" s="1">
        <v>1840569</v>
      </c>
      <c r="L302" s="1">
        <v>626680104.79999995</v>
      </c>
      <c r="M302" s="1">
        <v>34878</v>
      </c>
      <c r="N302" s="3">
        <f>IF(ISERR(LN(Table1826[[#This Row],[Close Price]]/I301)),"-",LN(Table1826[[#This Row],[Close Price]]/I301))</f>
        <v>-2.3484525691529565E-3</v>
      </c>
    </row>
    <row r="303" spans="1:14" x14ac:dyDescent="0.3">
      <c r="A303" s="1" t="s">
        <v>39</v>
      </c>
      <c r="B303" s="1" t="s">
        <v>14</v>
      </c>
      <c r="C303" s="2">
        <v>43544</v>
      </c>
      <c r="D303" s="1">
        <v>340.25</v>
      </c>
      <c r="E303" s="1">
        <v>341.9</v>
      </c>
      <c r="F303" s="1">
        <v>344.9</v>
      </c>
      <c r="G303" s="1">
        <v>337.45</v>
      </c>
      <c r="H303" s="1">
        <v>338.05</v>
      </c>
      <c r="I303" s="1">
        <v>338.85</v>
      </c>
      <c r="J303" s="1">
        <v>340.47</v>
      </c>
      <c r="K303" s="1">
        <v>1830509</v>
      </c>
      <c r="L303" s="1">
        <v>623225902.04999995</v>
      </c>
      <c r="M303" s="1">
        <v>26730</v>
      </c>
      <c r="N303" s="3">
        <f>IF(ISERR(LN(Table1826[[#This Row],[Close Price]]/I302)),"-",LN(Table1826[[#This Row],[Close Price]]/I302))</f>
        <v>-4.1231099494534228E-3</v>
      </c>
    </row>
    <row r="304" spans="1:14" x14ac:dyDescent="0.3">
      <c r="A304" s="1" t="s">
        <v>39</v>
      </c>
      <c r="B304" s="1" t="s">
        <v>14</v>
      </c>
      <c r="C304" s="2">
        <v>43546</v>
      </c>
      <c r="D304" s="1">
        <v>338.85</v>
      </c>
      <c r="E304" s="1">
        <v>338.25</v>
      </c>
      <c r="F304" s="1">
        <v>344.2</v>
      </c>
      <c r="G304" s="1">
        <v>338</v>
      </c>
      <c r="H304" s="1">
        <v>341</v>
      </c>
      <c r="I304" s="1">
        <v>339.65</v>
      </c>
      <c r="J304" s="1">
        <v>340.95</v>
      </c>
      <c r="K304" s="1">
        <v>1718938</v>
      </c>
      <c r="L304" s="1">
        <v>586065517.29999995</v>
      </c>
      <c r="M304" s="1">
        <v>25643</v>
      </c>
      <c r="N304" s="3">
        <f>IF(ISERR(LN(Table1826[[#This Row],[Close Price]]/I303)),"-",LN(Table1826[[#This Row],[Close Price]]/I303))</f>
        <v>2.3581440551889185E-3</v>
      </c>
    </row>
    <row r="305" spans="1:14" x14ac:dyDescent="0.3">
      <c r="A305" s="1" t="s">
        <v>39</v>
      </c>
      <c r="B305" s="1" t="s">
        <v>14</v>
      </c>
      <c r="C305" s="2">
        <v>43549</v>
      </c>
      <c r="D305" s="1">
        <v>339.65</v>
      </c>
      <c r="E305" s="1">
        <v>338.8</v>
      </c>
      <c r="F305" s="1">
        <v>339</v>
      </c>
      <c r="G305" s="1">
        <v>330.5</v>
      </c>
      <c r="H305" s="1">
        <v>334.5</v>
      </c>
      <c r="I305" s="1">
        <v>334.3</v>
      </c>
      <c r="J305" s="1">
        <v>333.29</v>
      </c>
      <c r="K305" s="1">
        <v>1741857</v>
      </c>
      <c r="L305" s="1">
        <v>580542745.35000002</v>
      </c>
      <c r="M305" s="1">
        <v>26156</v>
      </c>
      <c r="N305" s="3">
        <f>IF(ISERR(LN(Table1826[[#This Row],[Close Price]]/I304)),"-",LN(Table1826[[#This Row],[Close Price]]/I304))</f>
        <v>-1.5876882211257909E-2</v>
      </c>
    </row>
    <row r="306" spans="1:14" x14ac:dyDescent="0.3">
      <c r="A306" s="1" t="s">
        <v>39</v>
      </c>
      <c r="B306" s="1" t="s">
        <v>14</v>
      </c>
      <c r="C306" s="2">
        <v>43550</v>
      </c>
      <c r="D306" s="1">
        <v>334.3</v>
      </c>
      <c r="E306" s="1">
        <v>334</v>
      </c>
      <c r="F306" s="1">
        <v>339</v>
      </c>
      <c r="G306" s="1">
        <v>330.65</v>
      </c>
      <c r="H306" s="1">
        <v>339</v>
      </c>
      <c r="I306" s="1">
        <v>338.1</v>
      </c>
      <c r="J306" s="1">
        <v>334.56</v>
      </c>
      <c r="K306" s="1">
        <v>1157761</v>
      </c>
      <c r="L306" s="1">
        <v>387337271.80000001</v>
      </c>
      <c r="M306" s="1">
        <v>36831</v>
      </c>
      <c r="N306" s="3">
        <f>IF(ISERR(LN(Table1826[[#This Row],[Close Price]]/I305)),"-",LN(Table1826[[#This Row],[Close Price]]/I305))</f>
        <v>1.130291628778745E-2</v>
      </c>
    </row>
    <row r="307" spans="1:14" x14ac:dyDescent="0.3">
      <c r="A307" s="1" t="s">
        <v>39</v>
      </c>
      <c r="B307" s="1" t="s">
        <v>14</v>
      </c>
      <c r="C307" s="2">
        <v>43551</v>
      </c>
      <c r="D307" s="1">
        <v>338.1</v>
      </c>
      <c r="E307" s="1">
        <v>338.4</v>
      </c>
      <c r="F307" s="1">
        <v>342.5</v>
      </c>
      <c r="G307" s="1">
        <v>334.9</v>
      </c>
      <c r="H307" s="1">
        <v>335.05</v>
      </c>
      <c r="I307" s="1">
        <v>337</v>
      </c>
      <c r="J307" s="1">
        <v>338.83</v>
      </c>
      <c r="K307" s="1">
        <v>2083168</v>
      </c>
      <c r="L307" s="1">
        <v>705831772.14999998</v>
      </c>
      <c r="M307" s="1">
        <v>27569</v>
      </c>
      <c r="N307" s="3">
        <f>IF(ISERR(LN(Table1826[[#This Row],[Close Price]]/I306)),"-",LN(Table1826[[#This Row],[Close Price]]/I306))</f>
        <v>-3.2587793614786164E-3</v>
      </c>
    </row>
    <row r="308" spans="1:14" x14ac:dyDescent="0.3">
      <c r="A308" s="1" t="s">
        <v>39</v>
      </c>
      <c r="B308" s="1" t="s">
        <v>14</v>
      </c>
      <c r="C308" s="2">
        <v>43552</v>
      </c>
      <c r="D308" s="1">
        <v>337</v>
      </c>
      <c r="E308" s="1">
        <v>336.4</v>
      </c>
      <c r="F308" s="1">
        <v>341</v>
      </c>
      <c r="G308" s="1">
        <v>334.05</v>
      </c>
      <c r="H308" s="1">
        <v>338.2</v>
      </c>
      <c r="I308" s="1">
        <v>337.6</v>
      </c>
      <c r="J308" s="1">
        <v>337.49</v>
      </c>
      <c r="K308" s="1">
        <v>2680016</v>
      </c>
      <c r="L308" s="1">
        <v>904472293.85000002</v>
      </c>
      <c r="M308" s="1">
        <v>30255</v>
      </c>
      <c r="N308" s="3">
        <f>IF(ISERR(LN(Table1826[[#This Row],[Close Price]]/I307)),"-",LN(Table1826[[#This Row],[Close Price]]/I307))</f>
        <v>1.7788323694404528E-3</v>
      </c>
    </row>
    <row r="309" spans="1:14" x14ac:dyDescent="0.3">
      <c r="A309" s="1" t="s">
        <v>39</v>
      </c>
      <c r="B309" s="1" t="s">
        <v>14</v>
      </c>
      <c r="C309" s="2">
        <v>43553</v>
      </c>
      <c r="D309" s="1">
        <v>337.6</v>
      </c>
      <c r="E309" s="1">
        <v>339</v>
      </c>
      <c r="F309" s="1">
        <v>347.8</v>
      </c>
      <c r="G309" s="1">
        <v>336.45</v>
      </c>
      <c r="H309" s="1">
        <v>347.5</v>
      </c>
      <c r="I309" s="1">
        <v>346.65</v>
      </c>
      <c r="J309" s="1">
        <v>344.68</v>
      </c>
      <c r="K309" s="1">
        <v>2024598</v>
      </c>
      <c r="L309" s="1">
        <v>697836858.20000005</v>
      </c>
      <c r="M309" s="1">
        <v>48969</v>
      </c>
      <c r="N309" s="3">
        <f>IF(ISERR(LN(Table1826[[#This Row],[Close Price]]/I308)),"-",LN(Table1826[[#This Row],[Close Price]]/I308))</f>
        <v>2.6453862666697338E-2</v>
      </c>
    </row>
    <row r="310" spans="1:14" x14ac:dyDescent="0.3">
      <c r="A310" s="1" t="s">
        <v>39</v>
      </c>
      <c r="B310" s="1" t="s">
        <v>14</v>
      </c>
      <c r="C310" s="2">
        <v>43556</v>
      </c>
      <c r="D310" s="1">
        <v>346.65</v>
      </c>
      <c r="E310" s="1">
        <v>347.35</v>
      </c>
      <c r="F310" s="1">
        <v>360</v>
      </c>
      <c r="G310" s="1">
        <v>346.35</v>
      </c>
      <c r="H310" s="1">
        <v>347.3</v>
      </c>
      <c r="I310" s="1">
        <v>348</v>
      </c>
      <c r="J310" s="1">
        <v>351.44</v>
      </c>
      <c r="K310" s="1">
        <v>1521558</v>
      </c>
      <c r="L310" s="1">
        <v>534729589.19999999</v>
      </c>
      <c r="M310" s="1">
        <v>43870</v>
      </c>
      <c r="N310" s="3">
        <f>IF(ISERR(LN(Table1826[[#This Row],[Close Price]]/I309)),"-",LN(Table1826[[#This Row],[Close Price]]/I309))</f>
        <v>3.8868543859750266E-3</v>
      </c>
    </row>
    <row r="311" spans="1:14" x14ac:dyDescent="0.3">
      <c r="A311" s="1" t="s">
        <v>39</v>
      </c>
      <c r="B311" s="1" t="s">
        <v>14</v>
      </c>
      <c r="C311" s="2">
        <v>43557</v>
      </c>
      <c r="D311" s="1">
        <v>348</v>
      </c>
      <c r="E311" s="1">
        <v>349.9</v>
      </c>
      <c r="F311" s="1">
        <v>349.9</v>
      </c>
      <c r="G311" s="1">
        <v>344.45</v>
      </c>
      <c r="H311" s="1">
        <v>345.75</v>
      </c>
      <c r="I311" s="1">
        <v>346.45</v>
      </c>
      <c r="J311" s="1">
        <v>347.12</v>
      </c>
      <c r="K311" s="1">
        <v>1512017</v>
      </c>
      <c r="L311" s="1">
        <v>524851804.75</v>
      </c>
      <c r="M311" s="1">
        <v>29902</v>
      </c>
      <c r="N311" s="3">
        <f>IF(ISERR(LN(Table1826[[#This Row],[Close Price]]/I310)),"-",LN(Table1826[[#This Row],[Close Price]]/I310))</f>
        <v>-4.4639717010841427E-3</v>
      </c>
    </row>
    <row r="312" spans="1:14" x14ac:dyDescent="0.3">
      <c r="A312" s="1" t="s">
        <v>39</v>
      </c>
      <c r="B312" s="1" t="s">
        <v>14</v>
      </c>
      <c r="C312" s="2">
        <v>43558</v>
      </c>
      <c r="D312" s="1">
        <v>346.45</v>
      </c>
      <c r="E312" s="1">
        <v>360</v>
      </c>
      <c r="F312" s="1">
        <v>360</v>
      </c>
      <c r="G312" s="1">
        <v>352.7</v>
      </c>
      <c r="H312" s="1">
        <v>354.1</v>
      </c>
      <c r="I312" s="1">
        <v>354.9</v>
      </c>
      <c r="J312" s="1">
        <v>355.69</v>
      </c>
      <c r="K312" s="1">
        <v>5552671</v>
      </c>
      <c r="L312" s="1">
        <v>1975051001.4000001</v>
      </c>
      <c r="M312" s="1">
        <v>62643</v>
      </c>
      <c r="N312" s="3">
        <f>IF(ISERR(LN(Table1826[[#This Row],[Close Price]]/I311)),"-",LN(Table1826[[#This Row],[Close Price]]/I311))</f>
        <v>2.4097551579060524E-2</v>
      </c>
    </row>
    <row r="313" spans="1:14" x14ac:dyDescent="0.3">
      <c r="A313" s="1" t="s">
        <v>39</v>
      </c>
      <c r="B313" s="1" t="s">
        <v>14</v>
      </c>
      <c r="C313" s="2">
        <v>43559</v>
      </c>
      <c r="D313" s="1">
        <v>354.9</v>
      </c>
      <c r="E313" s="1">
        <v>356.35</v>
      </c>
      <c r="F313" s="1">
        <v>358.4</v>
      </c>
      <c r="G313" s="1">
        <v>353.75</v>
      </c>
      <c r="H313" s="1">
        <v>355</v>
      </c>
      <c r="I313" s="1">
        <v>354.85</v>
      </c>
      <c r="J313" s="1">
        <v>355.6</v>
      </c>
      <c r="K313" s="1">
        <v>1515780</v>
      </c>
      <c r="L313" s="1">
        <v>539014025</v>
      </c>
      <c r="M313" s="1">
        <v>31518</v>
      </c>
      <c r="N313" s="3">
        <f>IF(ISERR(LN(Table1826[[#This Row],[Close Price]]/I312)),"-",LN(Table1826[[#This Row],[Close Price]]/I312))</f>
        <v>-1.4089468145876796E-4</v>
      </c>
    </row>
    <row r="314" spans="1:14" x14ac:dyDescent="0.3">
      <c r="A314" s="1" t="s">
        <v>39</v>
      </c>
      <c r="B314" s="1" t="s">
        <v>14</v>
      </c>
      <c r="C314" s="2">
        <v>43560</v>
      </c>
      <c r="D314" s="1">
        <v>354.85</v>
      </c>
      <c r="E314" s="1">
        <v>355</v>
      </c>
      <c r="F314" s="1">
        <v>357.5</v>
      </c>
      <c r="G314" s="1">
        <v>350.4</v>
      </c>
      <c r="H314" s="1">
        <v>356.5</v>
      </c>
      <c r="I314" s="1">
        <v>356.75</v>
      </c>
      <c r="J314" s="1">
        <v>356.18</v>
      </c>
      <c r="K314" s="1">
        <v>1433076</v>
      </c>
      <c r="L314" s="1">
        <v>510433439.89999998</v>
      </c>
      <c r="M314" s="1">
        <v>22124</v>
      </c>
      <c r="N314" s="3">
        <f>IF(ISERR(LN(Table1826[[#This Row],[Close Price]]/I313)),"-",LN(Table1826[[#This Row],[Close Price]]/I313))</f>
        <v>5.3400913859538513E-3</v>
      </c>
    </row>
    <row r="315" spans="1:14" x14ac:dyDescent="0.3">
      <c r="A315" s="1" t="s">
        <v>39</v>
      </c>
      <c r="B315" s="1" t="s">
        <v>14</v>
      </c>
      <c r="C315" s="2">
        <v>43563</v>
      </c>
      <c r="D315" s="1">
        <v>356.75</v>
      </c>
      <c r="E315" s="1">
        <v>358</v>
      </c>
      <c r="F315" s="1">
        <v>360.9</v>
      </c>
      <c r="G315" s="1">
        <v>356.05</v>
      </c>
      <c r="H315" s="1">
        <v>357.5</v>
      </c>
      <c r="I315" s="1">
        <v>359.35</v>
      </c>
      <c r="J315" s="1">
        <v>358.01</v>
      </c>
      <c r="K315" s="1">
        <v>982984</v>
      </c>
      <c r="L315" s="1">
        <v>351921584.55000001</v>
      </c>
      <c r="M315" s="1">
        <v>16505</v>
      </c>
      <c r="N315" s="3">
        <f>IF(ISERR(LN(Table1826[[#This Row],[Close Price]]/I314)),"-",LN(Table1826[[#This Row],[Close Price]]/I314))</f>
        <v>7.2615875575058079E-3</v>
      </c>
    </row>
    <row r="316" spans="1:14" x14ac:dyDescent="0.3">
      <c r="A316" s="1" t="s">
        <v>39</v>
      </c>
      <c r="B316" s="1" t="s">
        <v>14</v>
      </c>
      <c r="C316" s="2">
        <v>43564</v>
      </c>
      <c r="D316" s="1">
        <v>359.35</v>
      </c>
      <c r="E316" s="1">
        <v>360</v>
      </c>
      <c r="F316" s="1">
        <v>360</v>
      </c>
      <c r="G316" s="1">
        <v>354.1</v>
      </c>
      <c r="H316" s="1">
        <v>356.5</v>
      </c>
      <c r="I316" s="1">
        <v>356</v>
      </c>
      <c r="J316" s="1">
        <v>355.56</v>
      </c>
      <c r="K316" s="1">
        <v>1872390</v>
      </c>
      <c r="L316" s="1">
        <v>665737957.85000002</v>
      </c>
      <c r="M316" s="1">
        <v>64630</v>
      </c>
      <c r="N316" s="3">
        <f>IF(ISERR(LN(Table1826[[#This Row],[Close Price]]/I315)),"-",LN(Table1826[[#This Row],[Close Price]]/I315))</f>
        <v>-9.3661130624211868E-3</v>
      </c>
    </row>
    <row r="317" spans="1:14" x14ac:dyDescent="0.3">
      <c r="A317" s="1" t="s">
        <v>39</v>
      </c>
      <c r="B317" s="1" t="s">
        <v>14</v>
      </c>
      <c r="C317" s="2">
        <v>43565</v>
      </c>
      <c r="D317" s="1">
        <v>356</v>
      </c>
      <c r="E317" s="1">
        <v>358</v>
      </c>
      <c r="F317" s="1">
        <v>362.5</v>
      </c>
      <c r="G317" s="1">
        <v>356.4</v>
      </c>
      <c r="H317" s="1">
        <v>360</v>
      </c>
      <c r="I317" s="1">
        <v>359.4</v>
      </c>
      <c r="J317" s="1">
        <v>359.98</v>
      </c>
      <c r="K317" s="1">
        <v>1602144</v>
      </c>
      <c r="L317" s="1">
        <v>576745987.39999998</v>
      </c>
      <c r="M317" s="1">
        <v>27826</v>
      </c>
      <c r="N317" s="3">
        <f>IF(ISERR(LN(Table1826[[#This Row],[Close Price]]/I316)),"-",LN(Table1826[[#This Row],[Close Price]]/I316))</f>
        <v>9.5052434974281109E-3</v>
      </c>
    </row>
    <row r="318" spans="1:14" x14ac:dyDescent="0.3">
      <c r="A318" s="1" t="s">
        <v>39</v>
      </c>
      <c r="B318" s="1" t="s">
        <v>14</v>
      </c>
      <c r="C318" s="2">
        <v>43566</v>
      </c>
      <c r="D318" s="1">
        <v>359.4</v>
      </c>
      <c r="E318" s="1">
        <v>359.9</v>
      </c>
      <c r="F318" s="1">
        <v>360</v>
      </c>
      <c r="G318" s="1">
        <v>356.5</v>
      </c>
      <c r="H318" s="1">
        <v>359.25</v>
      </c>
      <c r="I318" s="1">
        <v>358.45</v>
      </c>
      <c r="J318" s="1">
        <v>357.77</v>
      </c>
      <c r="K318" s="1">
        <v>477415</v>
      </c>
      <c r="L318" s="1">
        <v>170803176.80000001</v>
      </c>
      <c r="M318" s="1">
        <v>17092</v>
      </c>
      <c r="N318" s="3">
        <f>IF(ISERR(LN(Table1826[[#This Row],[Close Price]]/I317)),"-",LN(Table1826[[#This Row],[Close Price]]/I317))</f>
        <v>-2.6467940505773783E-3</v>
      </c>
    </row>
    <row r="319" spans="1:14" x14ac:dyDescent="0.3">
      <c r="A319" s="1" t="s">
        <v>39</v>
      </c>
      <c r="B319" s="1" t="s">
        <v>14</v>
      </c>
      <c r="C319" s="2">
        <v>43567</v>
      </c>
      <c r="D319" s="1">
        <v>358.45</v>
      </c>
      <c r="E319" s="1">
        <v>357</v>
      </c>
      <c r="F319" s="1">
        <v>364</v>
      </c>
      <c r="G319" s="1">
        <v>356.8</v>
      </c>
      <c r="H319" s="1">
        <v>360.85</v>
      </c>
      <c r="I319" s="1">
        <v>360.1</v>
      </c>
      <c r="J319" s="1">
        <v>361.49</v>
      </c>
      <c r="K319" s="1">
        <v>1169374</v>
      </c>
      <c r="L319" s="1">
        <v>422712916.30000001</v>
      </c>
      <c r="M319" s="1">
        <v>21026</v>
      </c>
      <c r="N319" s="3">
        <f>IF(ISERR(LN(Table1826[[#This Row],[Close Price]]/I318)),"-",LN(Table1826[[#This Row],[Close Price]]/I318))</f>
        <v>4.5925903559483608E-3</v>
      </c>
    </row>
    <row r="320" spans="1:14" x14ac:dyDescent="0.3">
      <c r="A320" s="1" t="s">
        <v>39</v>
      </c>
      <c r="B320" s="1" t="s">
        <v>14</v>
      </c>
      <c r="C320" s="2">
        <v>43570</v>
      </c>
      <c r="D320" s="1">
        <v>360.1</v>
      </c>
      <c r="E320" s="1">
        <v>361</v>
      </c>
      <c r="F320" s="1">
        <v>363.25</v>
      </c>
      <c r="G320" s="1">
        <v>354.35</v>
      </c>
      <c r="H320" s="1">
        <v>361.5</v>
      </c>
      <c r="I320" s="1">
        <v>361.1</v>
      </c>
      <c r="J320" s="1">
        <v>358.69</v>
      </c>
      <c r="K320" s="1">
        <v>2102597</v>
      </c>
      <c r="L320" s="1">
        <v>754188534.5</v>
      </c>
      <c r="M320" s="1">
        <v>21113</v>
      </c>
      <c r="N320" s="3">
        <f>IF(ISERR(LN(Table1826[[#This Row],[Close Price]]/I319)),"-",LN(Table1826[[#This Row],[Close Price]]/I319))</f>
        <v>2.7731576285824665E-3</v>
      </c>
    </row>
    <row r="321" spans="1:14" x14ac:dyDescent="0.3">
      <c r="A321" s="1" t="s">
        <v>39</v>
      </c>
      <c r="B321" s="1" t="s">
        <v>14</v>
      </c>
      <c r="C321" s="2">
        <v>43571</v>
      </c>
      <c r="D321" s="1">
        <v>361.1</v>
      </c>
      <c r="E321" s="1">
        <v>362</v>
      </c>
      <c r="F321" s="1">
        <v>368.35</v>
      </c>
      <c r="G321" s="1">
        <v>361</v>
      </c>
      <c r="H321" s="1">
        <v>364.35</v>
      </c>
      <c r="I321" s="1">
        <v>364</v>
      </c>
      <c r="J321" s="1">
        <v>365.24</v>
      </c>
      <c r="K321" s="1">
        <v>1295496</v>
      </c>
      <c r="L321" s="1">
        <v>473168147.39999998</v>
      </c>
      <c r="M321" s="1">
        <v>36545</v>
      </c>
      <c r="N321" s="3">
        <f>IF(ISERR(LN(Table1826[[#This Row],[Close Price]]/I320)),"-",LN(Table1826[[#This Row],[Close Price]]/I320))</f>
        <v>7.9989393533286234E-3</v>
      </c>
    </row>
    <row r="322" spans="1:14" x14ac:dyDescent="0.3">
      <c r="A322" s="1" t="s">
        <v>39</v>
      </c>
      <c r="B322" s="1" t="s">
        <v>14</v>
      </c>
      <c r="C322" s="2">
        <v>43573</v>
      </c>
      <c r="D322" s="1">
        <v>364</v>
      </c>
      <c r="E322" s="1">
        <v>362.25</v>
      </c>
      <c r="F322" s="1">
        <v>368.4</v>
      </c>
      <c r="G322" s="1">
        <v>362.25</v>
      </c>
      <c r="H322" s="1">
        <v>365</v>
      </c>
      <c r="I322" s="1">
        <v>366.1</v>
      </c>
      <c r="J322" s="1">
        <v>365.53</v>
      </c>
      <c r="K322" s="1">
        <v>1782666</v>
      </c>
      <c r="L322" s="1">
        <v>651614369.5</v>
      </c>
      <c r="M322" s="1">
        <v>43566</v>
      </c>
      <c r="N322" s="3">
        <f>IF(ISERR(LN(Table1826[[#This Row],[Close Price]]/I321)),"-",LN(Table1826[[#This Row],[Close Price]]/I321))</f>
        <v>5.7526524894498414E-3</v>
      </c>
    </row>
    <row r="323" spans="1:14" x14ac:dyDescent="0.3">
      <c r="A323" s="1" t="s">
        <v>39</v>
      </c>
      <c r="B323" s="1" t="s">
        <v>14</v>
      </c>
      <c r="C323" s="2">
        <v>43577</v>
      </c>
      <c r="D323" s="1">
        <v>366.1</v>
      </c>
      <c r="E323" s="1">
        <v>366</v>
      </c>
      <c r="F323" s="1">
        <v>366.45</v>
      </c>
      <c r="G323" s="1">
        <v>362.1</v>
      </c>
      <c r="H323" s="1">
        <v>366.25</v>
      </c>
      <c r="I323" s="1">
        <v>364.35</v>
      </c>
      <c r="J323" s="1">
        <v>364.11</v>
      </c>
      <c r="K323" s="1">
        <v>599607</v>
      </c>
      <c r="L323" s="1">
        <v>218323511.90000001</v>
      </c>
      <c r="M323" s="1">
        <v>14350</v>
      </c>
      <c r="N323" s="3">
        <f>IF(ISERR(LN(Table1826[[#This Row],[Close Price]]/I322)),"-",LN(Table1826[[#This Row],[Close Price]]/I322))</f>
        <v>-4.7915760098992842E-3</v>
      </c>
    </row>
    <row r="324" spans="1:14" x14ac:dyDescent="0.3">
      <c r="A324" s="1" t="s">
        <v>39</v>
      </c>
      <c r="B324" s="1" t="s">
        <v>14</v>
      </c>
      <c r="C324" s="2">
        <v>43578</v>
      </c>
      <c r="D324" s="1">
        <v>364.35</v>
      </c>
      <c r="E324" s="1">
        <v>365</v>
      </c>
      <c r="F324" s="1">
        <v>369.3</v>
      </c>
      <c r="G324" s="1">
        <v>361.05</v>
      </c>
      <c r="H324" s="1">
        <v>363.8</v>
      </c>
      <c r="I324" s="1">
        <v>363.1</v>
      </c>
      <c r="J324" s="1">
        <v>365.58</v>
      </c>
      <c r="K324" s="1">
        <v>1567850</v>
      </c>
      <c r="L324" s="1">
        <v>573177022.64999998</v>
      </c>
      <c r="M324" s="1">
        <v>19317</v>
      </c>
      <c r="N324" s="3">
        <f>IF(ISERR(LN(Table1826[[#This Row],[Close Price]]/I323)),"-",LN(Table1826[[#This Row],[Close Price]]/I323))</f>
        <v>-3.4366656960011124E-3</v>
      </c>
    </row>
    <row r="325" spans="1:14" x14ac:dyDescent="0.3">
      <c r="A325" s="1" t="s">
        <v>39</v>
      </c>
      <c r="B325" s="1" t="s">
        <v>14</v>
      </c>
      <c r="C325" s="2">
        <v>43579</v>
      </c>
      <c r="D325" s="1">
        <v>363.1</v>
      </c>
      <c r="E325" s="1">
        <v>363.5</v>
      </c>
      <c r="F325" s="1">
        <v>365.2</v>
      </c>
      <c r="G325" s="1">
        <v>356.85</v>
      </c>
      <c r="H325" s="1">
        <v>364.45</v>
      </c>
      <c r="I325" s="1">
        <v>362.9</v>
      </c>
      <c r="J325" s="1">
        <v>360.74</v>
      </c>
      <c r="K325" s="1">
        <v>998259</v>
      </c>
      <c r="L325" s="1">
        <v>360116457.14999998</v>
      </c>
      <c r="M325" s="1">
        <v>25696</v>
      </c>
      <c r="N325" s="3">
        <f>IF(ISERR(LN(Table1826[[#This Row],[Close Price]]/I324)),"-",LN(Table1826[[#This Row],[Close Price]]/I324))</f>
        <v>-5.5096420126553454E-4</v>
      </c>
    </row>
    <row r="326" spans="1:14" x14ac:dyDescent="0.3">
      <c r="A326" s="1" t="s">
        <v>39</v>
      </c>
      <c r="B326" s="1" t="s">
        <v>14</v>
      </c>
      <c r="C326" s="2">
        <v>43580</v>
      </c>
      <c r="D326" s="1">
        <v>362.9</v>
      </c>
      <c r="E326" s="1">
        <v>364</v>
      </c>
      <c r="F326" s="1">
        <v>364.85</v>
      </c>
      <c r="G326" s="1">
        <v>355.5</v>
      </c>
      <c r="H326" s="1">
        <v>356</v>
      </c>
      <c r="I326" s="1">
        <v>356.45</v>
      </c>
      <c r="J326" s="1">
        <v>358.33</v>
      </c>
      <c r="K326" s="1">
        <v>2450422</v>
      </c>
      <c r="L326" s="1">
        <v>878068448.04999995</v>
      </c>
      <c r="M326" s="1">
        <v>26561</v>
      </c>
      <c r="N326" s="3">
        <f>IF(ISERR(LN(Table1826[[#This Row],[Close Price]]/I325)),"-",LN(Table1826[[#This Row],[Close Price]]/I325))</f>
        <v>-1.7933336655387121E-2</v>
      </c>
    </row>
    <row r="327" spans="1:14" x14ac:dyDescent="0.3">
      <c r="A327" s="1" t="s">
        <v>39</v>
      </c>
      <c r="B327" s="1" t="s">
        <v>14</v>
      </c>
      <c r="C327" s="2">
        <v>43581</v>
      </c>
      <c r="D327" s="1">
        <v>356.45</v>
      </c>
      <c r="E327" s="1">
        <v>356</v>
      </c>
      <c r="F327" s="1">
        <v>360.25</v>
      </c>
      <c r="G327" s="1">
        <v>355.15</v>
      </c>
      <c r="H327" s="1">
        <v>357.5</v>
      </c>
      <c r="I327" s="1">
        <v>358.9</v>
      </c>
      <c r="J327" s="1">
        <v>358.28</v>
      </c>
      <c r="K327" s="1">
        <v>956639</v>
      </c>
      <c r="L327" s="1">
        <v>342747153.10000002</v>
      </c>
      <c r="M327" s="1">
        <v>12420</v>
      </c>
      <c r="N327" s="3">
        <f>IF(ISERR(LN(Table1826[[#This Row],[Close Price]]/I326)),"-",LN(Table1826[[#This Row],[Close Price]]/I326))</f>
        <v>6.8498205899240622E-3</v>
      </c>
    </row>
    <row r="328" spans="1:14" x14ac:dyDescent="0.3">
      <c r="A328" s="1" t="s">
        <v>39</v>
      </c>
      <c r="B328" s="1" t="s">
        <v>14</v>
      </c>
      <c r="C328" s="2">
        <v>43585</v>
      </c>
      <c r="D328" s="1">
        <v>358.9</v>
      </c>
      <c r="E328" s="1">
        <v>358.9</v>
      </c>
      <c r="F328" s="1">
        <v>366.5</v>
      </c>
      <c r="G328" s="1">
        <v>355.6</v>
      </c>
      <c r="H328" s="1">
        <v>360</v>
      </c>
      <c r="I328" s="1">
        <v>359.4</v>
      </c>
      <c r="J328" s="1">
        <v>361.02</v>
      </c>
      <c r="K328" s="1">
        <v>1664625</v>
      </c>
      <c r="L328" s="1">
        <v>600957501.75</v>
      </c>
      <c r="M328" s="1">
        <v>31268</v>
      </c>
      <c r="N328" s="3">
        <f>IF(ISERR(LN(Table1826[[#This Row],[Close Price]]/I327)),"-",LN(Table1826[[#This Row],[Close Price]]/I327))</f>
        <v>1.3921761958971741E-3</v>
      </c>
    </row>
    <row r="329" spans="1:14" x14ac:dyDescent="0.3">
      <c r="A329" s="1" t="s">
        <v>39</v>
      </c>
      <c r="B329" s="1" t="s">
        <v>14</v>
      </c>
      <c r="C329" s="2">
        <v>43587</v>
      </c>
      <c r="D329" s="1">
        <v>359.4</v>
      </c>
      <c r="E329" s="1">
        <v>360.2</v>
      </c>
      <c r="F329" s="1">
        <v>363</v>
      </c>
      <c r="G329" s="1">
        <v>353.85</v>
      </c>
      <c r="H329" s="1">
        <v>354.95</v>
      </c>
      <c r="I329" s="1">
        <v>355.2</v>
      </c>
      <c r="J329" s="1">
        <v>358.78</v>
      </c>
      <c r="K329" s="1">
        <v>504501</v>
      </c>
      <c r="L329" s="1">
        <v>181002942.25</v>
      </c>
      <c r="M329" s="1">
        <v>13251</v>
      </c>
      <c r="N329" s="3">
        <f>IF(ISERR(LN(Table1826[[#This Row],[Close Price]]/I328)),"-",LN(Table1826[[#This Row],[Close Price]]/I328))</f>
        <v>-1.175496323144362E-2</v>
      </c>
    </row>
    <row r="330" spans="1:14" x14ac:dyDescent="0.3">
      <c r="A330" s="1" t="s">
        <v>39</v>
      </c>
      <c r="B330" s="1" t="s">
        <v>14</v>
      </c>
      <c r="C330" s="2">
        <v>43588</v>
      </c>
      <c r="D330" s="1">
        <v>355.2</v>
      </c>
      <c r="E330" s="1">
        <v>355</v>
      </c>
      <c r="F330" s="1">
        <v>357.15</v>
      </c>
      <c r="G330" s="1">
        <v>350.45</v>
      </c>
      <c r="H330" s="1">
        <v>355.5</v>
      </c>
      <c r="I330" s="1">
        <v>356.05</v>
      </c>
      <c r="J330" s="1">
        <v>354.6</v>
      </c>
      <c r="K330" s="1">
        <v>897440</v>
      </c>
      <c r="L330" s="1">
        <v>318232837.89999998</v>
      </c>
      <c r="M330" s="1">
        <v>17399</v>
      </c>
      <c r="N330" s="3">
        <f>IF(ISERR(LN(Table1826[[#This Row],[Close Price]]/I329)),"-",LN(Table1826[[#This Row],[Close Price]]/I329))</f>
        <v>2.3901593101188045E-3</v>
      </c>
    </row>
    <row r="331" spans="1:14" x14ac:dyDescent="0.3">
      <c r="A331" s="1" t="s">
        <v>39</v>
      </c>
      <c r="B331" s="1" t="s">
        <v>14</v>
      </c>
      <c r="C331" s="2">
        <v>43591</v>
      </c>
      <c r="D331" s="1">
        <v>356.05</v>
      </c>
      <c r="E331" s="1">
        <v>355.8</v>
      </c>
      <c r="F331" s="1">
        <v>355.9</v>
      </c>
      <c r="G331" s="1">
        <v>337.55</v>
      </c>
      <c r="H331" s="1">
        <v>339.75</v>
      </c>
      <c r="I331" s="1">
        <v>339.6</v>
      </c>
      <c r="J331" s="1">
        <v>344.42</v>
      </c>
      <c r="K331" s="1">
        <v>2366260</v>
      </c>
      <c r="L331" s="1">
        <v>814975738.79999995</v>
      </c>
      <c r="M331" s="1">
        <v>54129</v>
      </c>
      <c r="N331" s="3">
        <f>IF(ISERR(LN(Table1826[[#This Row],[Close Price]]/I330)),"-",LN(Table1826[[#This Row],[Close Price]]/I330))</f>
        <v>-4.7302715990941456E-2</v>
      </c>
    </row>
    <row r="332" spans="1:14" x14ac:dyDescent="0.3">
      <c r="A332" s="1" t="s">
        <v>39</v>
      </c>
      <c r="B332" s="1" t="s">
        <v>14</v>
      </c>
      <c r="C332" s="2">
        <v>43592</v>
      </c>
      <c r="D332" s="1">
        <v>339.6</v>
      </c>
      <c r="E332" s="1">
        <v>351.7</v>
      </c>
      <c r="F332" s="1">
        <v>367.35</v>
      </c>
      <c r="G332" s="1">
        <v>351.05</v>
      </c>
      <c r="H332" s="1">
        <v>359.15</v>
      </c>
      <c r="I332" s="1">
        <v>359.4</v>
      </c>
      <c r="J332" s="1">
        <v>362.16</v>
      </c>
      <c r="K332" s="1">
        <v>18534665</v>
      </c>
      <c r="L332" s="1">
        <v>6712470582.0500002</v>
      </c>
      <c r="M332" s="1">
        <v>202437</v>
      </c>
      <c r="N332" s="3">
        <f>IF(ISERR(LN(Table1826[[#This Row],[Close Price]]/I331)),"-",LN(Table1826[[#This Row],[Close Price]]/I331))</f>
        <v>5.6667519912266387E-2</v>
      </c>
    </row>
    <row r="333" spans="1:14" x14ac:dyDescent="0.3">
      <c r="A333" s="1" t="s">
        <v>39</v>
      </c>
      <c r="B333" s="1" t="s">
        <v>14</v>
      </c>
      <c r="C333" s="2">
        <v>43593</v>
      </c>
      <c r="D333" s="1">
        <v>359.4</v>
      </c>
      <c r="E333" s="1">
        <v>359.4</v>
      </c>
      <c r="F333" s="1">
        <v>359.9</v>
      </c>
      <c r="G333" s="1">
        <v>346.1</v>
      </c>
      <c r="H333" s="1">
        <v>355.75</v>
      </c>
      <c r="I333" s="1">
        <v>355.15</v>
      </c>
      <c r="J333" s="1">
        <v>352.76</v>
      </c>
      <c r="K333" s="1">
        <v>5316216</v>
      </c>
      <c r="L333" s="1">
        <v>1875361545.25</v>
      </c>
      <c r="M333" s="1">
        <v>62768</v>
      </c>
      <c r="N333" s="3">
        <f>IF(ISERR(LN(Table1826[[#This Row],[Close Price]]/I332)),"-",LN(Table1826[[#This Row],[Close Price]]/I332))</f>
        <v>-1.1895738905639721E-2</v>
      </c>
    </row>
    <row r="334" spans="1:14" x14ac:dyDescent="0.3">
      <c r="A334" s="1" t="s">
        <v>39</v>
      </c>
      <c r="B334" s="1" t="s">
        <v>14</v>
      </c>
      <c r="C334" s="2">
        <v>43594</v>
      </c>
      <c r="D334" s="1">
        <v>355.15</v>
      </c>
      <c r="E334" s="1">
        <v>355.1</v>
      </c>
      <c r="F334" s="1">
        <v>357.45</v>
      </c>
      <c r="G334" s="1">
        <v>350.15</v>
      </c>
      <c r="H334" s="1">
        <v>355.1</v>
      </c>
      <c r="I334" s="1">
        <v>355.65</v>
      </c>
      <c r="J334" s="1">
        <v>354.38</v>
      </c>
      <c r="K334" s="1">
        <v>1523568</v>
      </c>
      <c r="L334" s="1">
        <v>539921707.29999995</v>
      </c>
      <c r="M334" s="1">
        <v>30769</v>
      </c>
      <c r="N334" s="3">
        <f>IF(ISERR(LN(Table1826[[#This Row],[Close Price]]/I333)),"-",LN(Table1826[[#This Row],[Close Price]]/I333))</f>
        <v>1.4068657357051235E-3</v>
      </c>
    </row>
    <row r="335" spans="1:14" x14ac:dyDescent="0.3">
      <c r="A335" s="1" t="s">
        <v>39</v>
      </c>
      <c r="B335" s="1" t="s">
        <v>14</v>
      </c>
      <c r="C335" s="2">
        <v>43595</v>
      </c>
      <c r="D335" s="1">
        <v>355.65</v>
      </c>
      <c r="E335" s="1">
        <v>353.5</v>
      </c>
      <c r="F335" s="1">
        <v>358.65</v>
      </c>
      <c r="G335" s="1">
        <v>353.5</v>
      </c>
      <c r="H335" s="1">
        <v>356.3</v>
      </c>
      <c r="I335" s="1">
        <v>357.15</v>
      </c>
      <c r="J335" s="1">
        <v>357.09</v>
      </c>
      <c r="K335" s="1">
        <v>715946</v>
      </c>
      <c r="L335" s="1">
        <v>255658685.75</v>
      </c>
      <c r="M335" s="1">
        <v>23051</v>
      </c>
      <c r="N335" s="3">
        <f>IF(ISERR(LN(Table1826[[#This Row],[Close Price]]/I334)),"-",LN(Table1826[[#This Row],[Close Price]]/I334))</f>
        <v>4.208760421457302E-3</v>
      </c>
    </row>
    <row r="336" spans="1:14" x14ac:dyDescent="0.3">
      <c r="A336" s="1" t="s">
        <v>39</v>
      </c>
      <c r="B336" s="1" t="s">
        <v>14</v>
      </c>
      <c r="C336" s="2">
        <v>43598</v>
      </c>
      <c r="D336" s="1">
        <v>357.15</v>
      </c>
      <c r="E336" s="1">
        <v>355.4</v>
      </c>
      <c r="F336" s="1">
        <v>356.2</v>
      </c>
      <c r="G336" s="1">
        <v>347.65</v>
      </c>
      <c r="H336" s="1">
        <v>353</v>
      </c>
      <c r="I336" s="1">
        <v>351.4</v>
      </c>
      <c r="J336" s="1">
        <v>350.87</v>
      </c>
      <c r="K336" s="1">
        <v>2160599</v>
      </c>
      <c r="L336" s="1">
        <v>758081966.29999995</v>
      </c>
      <c r="M336" s="1">
        <v>20508</v>
      </c>
      <c r="N336" s="3">
        <f>IF(ISERR(LN(Table1826[[#This Row],[Close Price]]/I335)),"-",LN(Table1826[[#This Row],[Close Price]]/I335))</f>
        <v>-1.6230685847984646E-2</v>
      </c>
    </row>
    <row r="337" spans="1:14" x14ac:dyDescent="0.3">
      <c r="A337" s="1" t="s">
        <v>39</v>
      </c>
      <c r="B337" s="1" t="s">
        <v>14</v>
      </c>
      <c r="C337" s="2">
        <v>43599</v>
      </c>
      <c r="D337" s="1">
        <v>351.4</v>
      </c>
      <c r="E337" s="1">
        <v>351</v>
      </c>
      <c r="F337" s="1">
        <v>355.8</v>
      </c>
      <c r="G337" s="1">
        <v>348.05</v>
      </c>
      <c r="H337" s="1">
        <v>351.85</v>
      </c>
      <c r="I337" s="1">
        <v>352.9</v>
      </c>
      <c r="J337" s="1">
        <v>351.57</v>
      </c>
      <c r="K337" s="1">
        <v>1561056</v>
      </c>
      <c r="L337" s="1">
        <v>548819582.14999998</v>
      </c>
      <c r="M337" s="1">
        <v>31033</v>
      </c>
      <c r="N337" s="3">
        <f>IF(ISERR(LN(Table1826[[#This Row],[Close Price]]/I336)),"-",LN(Table1826[[#This Row],[Close Price]]/I336))</f>
        <v>4.2595549282275309E-3</v>
      </c>
    </row>
    <row r="338" spans="1:14" x14ac:dyDescent="0.3">
      <c r="A338" s="1" t="s">
        <v>39</v>
      </c>
      <c r="B338" s="1" t="s">
        <v>14</v>
      </c>
      <c r="C338" s="2">
        <v>43600</v>
      </c>
      <c r="D338" s="1">
        <v>352.9</v>
      </c>
      <c r="E338" s="1">
        <v>352.9</v>
      </c>
      <c r="F338" s="1">
        <v>357.85</v>
      </c>
      <c r="G338" s="1">
        <v>351.6</v>
      </c>
      <c r="H338" s="1">
        <v>354.85</v>
      </c>
      <c r="I338" s="1">
        <v>355.05</v>
      </c>
      <c r="J338" s="1">
        <v>354.86</v>
      </c>
      <c r="K338" s="1">
        <v>3339966</v>
      </c>
      <c r="L338" s="1">
        <v>1185211273.8</v>
      </c>
      <c r="M338" s="1">
        <v>62016</v>
      </c>
      <c r="N338" s="3">
        <f>IF(ISERR(LN(Table1826[[#This Row],[Close Price]]/I337)),"-",LN(Table1826[[#This Row],[Close Price]]/I337))</f>
        <v>6.0738939468782359E-3</v>
      </c>
    </row>
    <row r="339" spans="1:14" x14ac:dyDescent="0.3">
      <c r="A339" s="1" t="s">
        <v>39</v>
      </c>
      <c r="B339" s="1" t="s">
        <v>14</v>
      </c>
      <c r="C339" s="2">
        <v>43601</v>
      </c>
      <c r="D339" s="1">
        <v>355.05</v>
      </c>
      <c r="E339" s="1">
        <v>355.05</v>
      </c>
      <c r="F339" s="1">
        <v>356.8</v>
      </c>
      <c r="G339" s="1">
        <v>349.1</v>
      </c>
      <c r="H339" s="1">
        <v>353</v>
      </c>
      <c r="I339" s="1">
        <v>352.1</v>
      </c>
      <c r="J339" s="1">
        <v>352.18</v>
      </c>
      <c r="K339" s="1">
        <v>938992</v>
      </c>
      <c r="L339" s="1">
        <v>330691920.89999998</v>
      </c>
      <c r="M339" s="1">
        <v>43881</v>
      </c>
      <c r="N339" s="3">
        <f>IF(ISERR(LN(Table1826[[#This Row],[Close Price]]/I338)),"-",LN(Table1826[[#This Row],[Close Price]]/I338))</f>
        <v>-8.3433984670958101E-3</v>
      </c>
    </row>
    <row r="340" spans="1:14" x14ac:dyDescent="0.3">
      <c r="A340" s="1" t="s">
        <v>39</v>
      </c>
      <c r="B340" s="1" t="s">
        <v>14</v>
      </c>
      <c r="C340" s="2">
        <v>43602</v>
      </c>
      <c r="D340" s="1">
        <v>352.1</v>
      </c>
      <c r="E340" s="1">
        <v>352</v>
      </c>
      <c r="F340" s="1">
        <v>361.7</v>
      </c>
      <c r="G340" s="1">
        <v>351.7</v>
      </c>
      <c r="H340" s="1">
        <v>360</v>
      </c>
      <c r="I340" s="1">
        <v>360.45</v>
      </c>
      <c r="J340" s="1">
        <v>358.82</v>
      </c>
      <c r="K340" s="1">
        <v>807407</v>
      </c>
      <c r="L340" s="1">
        <v>289711037.10000002</v>
      </c>
      <c r="M340" s="1">
        <v>20498</v>
      </c>
      <c r="N340" s="3">
        <f>IF(ISERR(LN(Table1826[[#This Row],[Close Price]]/I339)),"-",LN(Table1826[[#This Row],[Close Price]]/I339))</f>
        <v>2.3438024689580592E-2</v>
      </c>
    </row>
    <row r="341" spans="1:14" x14ac:dyDescent="0.3">
      <c r="A341" s="1" t="s">
        <v>39</v>
      </c>
      <c r="B341" s="1" t="s">
        <v>14</v>
      </c>
      <c r="C341" s="2">
        <v>43605</v>
      </c>
      <c r="D341" s="1">
        <v>360.45</v>
      </c>
      <c r="E341" s="1">
        <v>365</v>
      </c>
      <c r="F341" s="1">
        <v>368.75</v>
      </c>
      <c r="G341" s="1">
        <v>361.45</v>
      </c>
      <c r="H341" s="1">
        <v>363</v>
      </c>
      <c r="I341" s="1">
        <v>363.45</v>
      </c>
      <c r="J341" s="1">
        <v>364.49</v>
      </c>
      <c r="K341" s="1">
        <v>2073389</v>
      </c>
      <c r="L341" s="1">
        <v>755722035.29999995</v>
      </c>
      <c r="M341" s="1">
        <v>28781</v>
      </c>
      <c r="N341" s="3">
        <f>IF(ISERR(LN(Table1826[[#This Row],[Close Price]]/I340)),"-",LN(Table1826[[#This Row],[Close Price]]/I340))</f>
        <v>8.2884850800569124E-3</v>
      </c>
    </row>
    <row r="342" spans="1:14" x14ac:dyDescent="0.3">
      <c r="A342" s="1" t="s">
        <v>39</v>
      </c>
      <c r="B342" s="1" t="s">
        <v>14</v>
      </c>
      <c r="C342" s="2">
        <v>43606</v>
      </c>
      <c r="D342" s="1">
        <v>363.45</v>
      </c>
      <c r="E342" s="1">
        <v>365</v>
      </c>
      <c r="F342" s="1">
        <v>365.5</v>
      </c>
      <c r="G342" s="1">
        <v>359.25</v>
      </c>
      <c r="H342" s="1">
        <v>361.65</v>
      </c>
      <c r="I342" s="1">
        <v>361.35</v>
      </c>
      <c r="J342" s="1">
        <v>361.54</v>
      </c>
      <c r="K342" s="1">
        <v>4039362</v>
      </c>
      <c r="L342" s="1">
        <v>1460401125.4000001</v>
      </c>
      <c r="M342" s="1">
        <v>17122</v>
      </c>
      <c r="N342" s="3">
        <f>IF(ISERR(LN(Table1826[[#This Row],[Close Price]]/I341)),"-",LN(Table1826[[#This Row],[Close Price]]/I341))</f>
        <v>-5.7947182016542765E-3</v>
      </c>
    </row>
    <row r="343" spans="1:14" x14ac:dyDescent="0.3">
      <c r="A343" s="1" t="s">
        <v>39</v>
      </c>
      <c r="B343" s="1" t="s">
        <v>14</v>
      </c>
      <c r="C343" s="2">
        <v>43607</v>
      </c>
      <c r="D343" s="1">
        <v>361.35</v>
      </c>
      <c r="E343" s="1">
        <v>363.5</v>
      </c>
      <c r="F343" s="1">
        <v>366.8</v>
      </c>
      <c r="G343" s="1">
        <v>361.65</v>
      </c>
      <c r="H343" s="1">
        <v>364</v>
      </c>
      <c r="I343" s="1">
        <v>363.85</v>
      </c>
      <c r="J343" s="1">
        <v>363.76</v>
      </c>
      <c r="K343" s="1">
        <v>2238254</v>
      </c>
      <c r="L343" s="1">
        <v>814181340.10000002</v>
      </c>
      <c r="M343" s="1">
        <v>28293</v>
      </c>
      <c r="N343" s="3">
        <f>IF(ISERR(LN(Table1826[[#This Row],[Close Price]]/I342)),"-",LN(Table1826[[#This Row],[Close Price]]/I342))</f>
        <v>6.8946770641053236E-3</v>
      </c>
    </row>
    <row r="344" spans="1:14" x14ac:dyDescent="0.3">
      <c r="A344" s="1" t="s">
        <v>39</v>
      </c>
      <c r="B344" s="1" t="s">
        <v>14</v>
      </c>
      <c r="C344" s="2">
        <v>43608</v>
      </c>
      <c r="D344" s="1">
        <v>363.85</v>
      </c>
      <c r="E344" s="1">
        <v>367</v>
      </c>
      <c r="F344" s="1">
        <v>369.4</v>
      </c>
      <c r="G344" s="1">
        <v>358.55</v>
      </c>
      <c r="H344" s="1">
        <v>361.5</v>
      </c>
      <c r="I344" s="1">
        <v>360.75</v>
      </c>
      <c r="J344" s="1">
        <v>362.81</v>
      </c>
      <c r="K344" s="1">
        <v>1937561</v>
      </c>
      <c r="L344" s="1">
        <v>702958169.64999998</v>
      </c>
      <c r="M344" s="1">
        <v>39037</v>
      </c>
      <c r="N344" s="3">
        <f>IF(ISERR(LN(Table1826[[#This Row],[Close Price]]/I343)),"-",LN(Table1826[[#This Row],[Close Price]]/I343))</f>
        <v>-8.5564971391152295E-3</v>
      </c>
    </row>
    <row r="345" spans="1:14" x14ac:dyDescent="0.3">
      <c r="A345" s="1" t="s">
        <v>39</v>
      </c>
      <c r="B345" s="1" t="s">
        <v>14</v>
      </c>
      <c r="C345" s="2">
        <v>43609</v>
      </c>
      <c r="D345" s="1">
        <v>360.75</v>
      </c>
      <c r="E345" s="1">
        <v>364.6</v>
      </c>
      <c r="F345" s="1">
        <v>367.75</v>
      </c>
      <c r="G345" s="1">
        <v>359</v>
      </c>
      <c r="H345" s="1">
        <v>363.3</v>
      </c>
      <c r="I345" s="1">
        <v>363.15</v>
      </c>
      <c r="J345" s="1">
        <v>361.05</v>
      </c>
      <c r="K345" s="1">
        <v>2513710</v>
      </c>
      <c r="L345" s="1">
        <v>907580321.70000005</v>
      </c>
      <c r="M345" s="1">
        <v>18613</v>
      </c>
      <c r="N345" s="3">
        <f>IF(ISERR(LN(Table1826[[#This Row],[Close Price]]/I344)),"-",LN(Table1826[[#This Row],[Close Price]]/I344))</f>
        <v>6.6307743981969345E-3</v>
      </c>
    </row>
    <row r="346" spans="1:14" x14ac:dyDescent="0.3">
      <c r="A346" s="1" t="s">
        <v>39</v>
      </c>
      <c r="B346" s="1" t="s">
        <v>14</v>
      </c>
      <c r="C346" s="2">
        <v>43612</v>
      </c>
      <c r="D346" s="1">
        <v>363.15</v>
      </c>
      <c r="E346" s="1">
        <v>363.25</v>
      </c>
      <c r="F346" s="1">
        <v>367.6</v>
      </c>
      <c r="G346" s="1">
        <v>361.9</v>
      </c>
      <c r="H346" s="1">
        <v>365.05</v>
      </c>
      <c r="I346" s="1">
        <v>365.5</v>
      </c>
      <c r="J346" s="1">
        <v>365.07</v>
      </c>
      <c r="K346" s="1">
        <v>708539</v>
      </c>
      <c r="L346" s="1">
        <v>258669043.84999999</v>
      </c>
      <c r="M346" s="1">
        <v>14934</v>
      </c>
      <c r="N346" s="3">
        <f>IF(ISERR(LN(Table1826[[#This Row],[Close Price]]/I345)),"-",LN(Table1826[[#This Row],[Close Price]]/I345))</f>
        <v>6.4503071376561224E-3</v>
      </c>
    </row>
    <row r="347" spans="1:14" x14ac:dyDescent="0.3">
      <c r="A347" s="1" t="s">
        <v>39</v>
      </c>
      <c r="B347" s="1" t="s">
        <v>14</v>
      </c>
      <c r="C347" s="2">
        <v>43613</v>
      </c>
      <c r="D347" s="1">
        <v>365.5</v>
      </c>
      <c r="E347" s="1">
        <v>367.25</v>
      </c>
      <c r="F347" s="1">
        <v>370.4</v>
      </c>
      <c r="G347" s="1">
        <v>365</v>
      </c>
      <c r="H347" s="1">
        <v>366.35</v>
      </c>
      <c r="I347" s="1">
        <v>367.4</v>
      </c>
      <c r="J347" s="1">
        <v>367.71</v>
      </c>
      <c r="K347" s="1">
        <v>3298421</v>
      </c>
      <c r="L347" s="1">
        <v>1212878268.05</v>
      </c>
      <c r="M347" s="1">
        <v>65794</v>
      </c>
      <c r="N347" s="3">
        <f>IF(ISERR(LN(Table1826[[#This Row],[Close Price]]/I346)),"-",LN(Table1826[[#This Row],[Close Price]]/I346))</f>
        <v>5.1848935911919308E-3</v>
      </c>
    </row>
    <row r="348" spans="1:14" x14ac:dyDescent="0.3">
      <c r="A348" s="1" t="s">
        <v>39</v>
      </c>
      <c r="B348" s="1" t="s">
        <v>14</v>
      </c>
      <c r="C348" s="2">
        <v>43614</v>
      </c>
      <c r="D348" s="1">
        <v>367.4</v>
      </c>
      <c r="E348" s="1">
        <v>368.7</v>
      </c>
      <c r="F348" s="1">
        <v>369.4</v>
      </c>
      <c r="G348" s="1">
        <v>364</v>
      </c>
      <c r="H348" s="1">
        <v>364.85</v>
      </c>
      <c r="I348" s="1">
        <v>366.9</v>
      </c>
      <c r="J348" s="1">
        <v>367.11</v>
      </c>
      <c r="K348" s="1">
        <v>2834826</v>
      </c>
      <c r="L348" s="1">
        <v>1040688554.1</v>
      </c>
      <c r="M348" s="1">
        <v>20475</v>
      </c>
      <c r="N348" s="3">
        <f>IF(ISERR(LN(Table1826[[#This Row],[Close Price]]/I347)),"-",LN(Table1826[[#This Row],[Close Price]]/I347))</f>
        <v>-1.3618414197888995E-3</v>
      </c>
    </row>
    <row r="349" spans="1:14" x14ac:dyDescent="0.3">
      <c r="A349" s="1" t="s">
        <v>39</v>
      </c>
      <c r="B349" s="1" t="s">
        <v>14</v>
      </c>
      <c r="C349" s="2">
        <v>43615</v>
      </c>
      <c r="D349" s="1">
        <v>366.9</v>
      </c>
      <c r="E349" s="1">
        <v>365.85</v>
      </c>
      <c r="F349" s="1">
        <v>367.5</v>
      </c>
      <c r="G349" s="1">
        <v>360.8</v>
      </c>
      <c r="H349" s="1">
        <v>367.5</v>
      </c>
      <c r="I349" s="1">
        <v>364.5</v>
      </c>
      <c r="J349" s="1">
        <v>364.53</v>
      </c>
      <c r="K349" s="1">
        <v>3275949</v>
      </c>
      <c r="L349" s="1">
        <v>1194171593.1500001</v>
      </c>
      <c r="M349" s="1">
        <v>17395</v>
      </c>
      <c r="N349" s="3">
        <f>IF(ISERR(LN(Table1826[[#This Row],[Close Price]]/I348)),"-",LN(Table1826[[#This Row],[Close Price]]/I348))</f>
        <v>-6.5627799125234365E-3</v>
      </c>
    </row>
    <row r="350" spans="1:14" x14ac:dyDescent="0.3">
      <c r="A350" s="1" t="s">
        <v>39</v>
      </c>
      <c r="B350" s="1" t="s">
        <v>14</v>
      </c>
      <c r="C350" s="2">
        <v>43616</v>
      </c>
      <c r="D350" s="1">
        <v>364.5</v>
      </c>
      <c r="E350" s="1">
        <v>366.5</v>
      </c>
      <c r="F350" s="1">
        <v>375</v>
      </c>
      <c r="G350" s="1">
        <v>366.5</v>
      </c>
      <c r="H350" s="1">
        <v>371.95</v>
      </c>
      <c r="I350" s="1">
        <v>371.95</v>
      </c>
      <c r="J350" s="1">
        <v>372.75</v>
      </c>
      <c r="K350" s="1">
        <v>2211020</v>
      </c>
      <c r="L350" s="1">
        <v>824155282.29999995</v>
      </c>
      <c r="M350" s="1">
        <v>32929</v>
      </c>
      <c r="N350" s="3">
        <f>IF(ISERR(LN(Table1826[[#This Row],[Close Price]]/I349)),"-",LN(Table1826[[#This Row],[Close Price]]/I349))</f>
        <v>2.0232885188637473E-2</v>
      </c>
    </row>
    <row r="351" spans="1:14" x14ac:dyDescent="0.3">
      <c r="A351" s="1" t="s">
        <v>39</v>
      </c>
      <c r="B351" s="1" t="s">
        <v>14</v>
      </c>
      <c r="C351" s="2">
        <v>43619</v>
      </c>
      <c r="D351" s="1">
        <v>371.95</v>
      </c>
      <c r="E351" s="1">
        <v>374</v>
      </c>
      <c r="F351" s="1">
        <v>379.6</v>
      </c>
      <c r="G351" s="1">
        <v>372.4</v>
      </c>
      <c r="H351" s="1">
        <v>376.4</v>
      </c>
      <c r="I351" s="1">
        <v>377.45</v>
      </c>
      <c r="J351" s="1">
        <v>376.08</v>
      </c>
      <c r="K351" s="1">
        <v>2949392</v>
      </c>
      <c r="L351" s="1">
        <v>1109203751.25</v>
      </c>
      <c r="M351" s="1">
        <v>31251</v>
      </c>
      <c r="N351" s="3">
        <f>IF(ISERR(LN(Table1826[[#This Row],[Close Price]]/I350)),"-",LN(Table1826[[#This Row],[Close Price]]/I350))</f>
        <v>1.4678672948283516E-2</v>
      </c>
    </row>
    <row r="352" spans="1:14" x14ac:dyDescent="0.3">
      <c r="A352" s="1" t="s">
        <v>39</v>
      </c>
      <c r="B352" s="1" t="s">
        <v>14</v>
      </c>
      <c r="C352" s="2">
        <v>43620</v>
      </c>
      <c r="D352" s="1">
        <v>377.45</v>
      </c>
      <c r="E352" s="1">
        <v>376.05</v>
      </c>
      <c r="F352" s="1">
        <v>378.3</v>
      </c>
      <c r="G352" s="1">
        <v>374</v>
      </c>
      <c r="H352" s="1">
        <v>376.95</v>
      </c>
      <c r="I352" s="1">
        <v>376.65</v>
      </c>
      <c r="J352" s="1">
        <v>375.72</v>
      </c>
      <c r="K352" s="1">
        <v>750693</v>
      </c>
      <c r="L352" s="1">
        <v>282048017.5</v>
      </c>
      <c r="M352" s="1">
        <v>23548</v>
      </c>
      <c r="N352" s="3">
        <f>IF(ISERR(LN(Table1826[[#This Row],[Close Price]]/I351)),"-",LN(Table1826[[#This Row],[Close Price]]/I351))</f>
        <v>-2.12173531393019E-3</v>
      </c>
    </row>
    <row r="353" spans="1:14" x14ac:dyDescent="0.3">
      <c r="A353" s="1" t="s">
        <v>39</v>
      </c>
      <c r="B353" s="1" t="s">
        <v>14</v>
      </c>
      <c r="C353" s="2">
        <v>43622</v>
      </c>
      <c r="D353" s="1">
        <v>376.65</v>
      </c>
      <c r="E353" s="1">
        <v>379</v>
      </c>
      <c r="F353" s="1">
        <v>380.45</v>
      </c>
      <c r="G353" s="1">
        <v>372.55</v>
      </c>
      <c r="H353" s="1">
        <v>374</v>
      </c>
      <c r="I353" s="1">
        <v>374.85</v>
      </c>
      <c r="J353" s="1">
        <v>377.63</v>
      </c>
      <c r="K353" s="1">
        <v>1949514</v>
      </c>
      <c r="L353" s="1">
        <v>736197334.25</v>
      </c>
      <c r="M353" s="1">
        <v>29361</v>
      </c>
      <c r="N353" s="3">
        <f>IF(ISERR(LN(Table1826[[#This Row],[Close Price]]/I352)),"-",LN(Table1826[[#This Row],[Close Price]]/I352))</f>
        <v>-4.7904283226324887E-3</v>
      </c>
    </row>
    <row r="354" spans="1:14" x14ac:dyDescent="0.3">
      <c r="A354" s="1" t="s">
        <v>39</v>
      </c>
      <c r="B354" s="1" t="s">
        <v>14</v>
      </c>
      <c r="C354" s="2">
        <v>43623</v>
      </c>
      <c r="D354" s="1">
        <v>374.85</v>
      </c>
      <c r="E354" s="1">
        <v>374.7</v>
      </c>
      <c r="F354" s="1">
        <v>376.4</v>
      </c>
      <c r="G354" s="1">
        <v>371.3</v>
      </c>
      <c r="H354" s="1">
        <v>374</v>
      </c>
      <c r="I354" s="1">
        <v>373.85</v>
      </c>
      <c r="J354" s="1">
        <v>374.39</v>
      </c>
      <c r="K354" s="1">
        <v>554298</v>
      </c>
      <c r="L354" s="1">
        <v>207522732.94999999</v>
      </c>
      <c r="M354" s="1">
        <v>20821</v>
      </c>
      <c r="N354" s="3">
        <f>IF(ISERR(LN(Table1826[[#This Row],[Close Price]]/I353)),"-",LN(Table1826[[#This Row],[Close Price]]/I353))</f>
        <v>-2.6712985031465053E-3</v>
      </c>
    </row>
    <row r="355" spans="1:14" x14ac:dyDescent="0.3">
      <c r="A355" s="1" t="s">
        <v>39</v>
      </c>
      <c r="B355" s="1" t="s">
        <v>14</v>
      </c>
      <c r="C355" s="2">
        <v>43626</v>
      </c>
      <c r="D355" s="1">
        <v>373.85</v>
      </c>
      <c r="E355" s="1">
        <v>374.95</v>
      </c>
      <c r="F355" s="1">
        <v>379.8</v>
      </c>
      <c r="G355" s="1">
        <v>374.45</v>
      </c>
      <c r="H355" s="1">
        <v>377.5</v>
      </c>
      <c r="I355" s="1">
        <v>377.4</v>
      </c>
      <c r="J355" s="1">
        <v>377.24</v>
      </c>
      <c r="K355" s="1">
        <v>2323261</v>
      </c>
      <c r="L355" s="1">
        <v>876422931.10000002</v>
      </c>
      <c r="M355" s="1">
        <v>40629</v>
      </c>
      <c r="N355" s="3">
        <f>IF(ISERR(LN(Table1826[[#This Row],[Close Price]]/I354)),"-",LN(Table1826[[#This Row],[Close Price]]/I354))</f>
        <v>9.4509854885252535E-3</v>
      </c>
    </row>
    <row r="356" spans="1:14" x14ac:dyDescent="0.3">
      <c r="A356" s="1" t="s">
        <v>39</v>
      </c>
      <c r="B356" s="1" t="s">
        <v>14</v>
      </c>
      <c r="C356" s="2">
        <v>43627</v>
      </c>
      <c r="D356" s="1">
        <v>377.4</v>
      </c>
      <c r="E356" s="1">
        <v>377.95</v>
      </c>
      <c r="F356" s="1">
        <v>380</v>
      </c>
      <c r="G356" s="1">
        <v>376.05</v>
      </c>
      <c r="H356" s="1">
        <v>376.95</v>
      </c>
      <c r="I356" s="1">
        <v>376.9</v>
      </c>
      <c r="J356" s="1">
        <v>378.08</v>
      </c>
      <c r="K356" s="1">
        <v>814759</v>
      </c>
      <c r="L356" s="1">
        <v>308043010.39999998</v>
      </c>
      <c r="M356" s="1">
        <v>19242</v>
      </c>
      <c r="N356" s="3">
        <f>IF(ISERR(LN(Table1826[[#This Row],[Close Price]]/I355)),"-",LN(Table1826[[#This Row],[Close Price]]/I355))</f>
        <v>-1.3257326613600425E-3</v>
      </c>
    </row>
    <row r="357" spans="1:14" x14ac:dyDescent="0.3">
      <c r="A357" s="1" t="s">
        <v>39</v>
      </c>
      <c r="B357" s="1" t="s">
        <v>14</v>
      </c>
      <c r="C357" s="2">
        <v>43628</v>
      </c>
      <c r="D357" s="1">
        <v>376.9</v>
      </c>
      <c r="E357" s="1">
        <v>376.4</v>
      </c>
      <c r="F357" s="1">
        <v>378.95</v>
      </c>
      <c r="G357" s="1">
        <v>374.55</v>
      </c>
      <c r="H357" s="1">
        <v>376.5</v>
      </c>
      <c r="I357" s="1">
        <v>375.85</v>
      </c>
      <c r="J357" s="1">
        <v>376.34</v>
      </c>
      <c r="K357" s="1">
        <v>758062</v>
      </c>
      <c r="L357" s="1">
        <v>285290575.25</v>
      </c>
      <c r="M357" s="1">
        <v>25896</v>
      </c>
      <c r="N357" s="3">
        <f>IF(ISERR(LN(Table1826[[#This Row],[Close Price]]/I356)),"-",LN(Table1826[[#This Row],[Close Price]]/I356))</f>
        <v>-2.7897726496117835E-3</v>
      </c>
    </row>
    <row r="358" spans="1:14" x14ac:dyDescent="0.3">
      <c r="A358" s="1" t="s">
        <v>39</v>
      </c>
      <c r="B358" s="1" t="s">
        <v>14</v>
      </c>
      <c r="C358" s="2">
        <v>43629</v>
      </c>
      <c r="D358" s="1">
        <v>375.85</v>
      </c>
      <c r="E358" s="1">
        <v>375.1</v>
      </c>
      <c r="F358" s="1">
        <v>378.85</v>
      </c>
      <c r="G358" s="1">
        <v>375.05</v>
      </c>
      <c r="H358" s="1">
        <v>377.25</v>
      </c>
      <c r="I358" s="1">
        <v>377.05</v>
      </c>
      <c r="J358" s="1">
        <v>376.57</v>
      </c>
      <c r="K358" s="1">
        <v>888567</v>
      </c>
      <c r="L358" s="1">
        <v>334603880.30000001</v>
      </c>
      <c r="M358" s="1">
        <v>26324</v>
      </c>
      <c r="N358" s="3">
        <f>IF(ISERR(LN(Table1826[[#This Row],[Close Price]]/I357)),"-",LN(Table1826[[#This Row],[Close Price]]/I357))</f>
        <v>3.187677025178178E-3</v>
      </c>
    </row>
    <row r="359" spans="1:14" x14ac:dyDescent="0.3">
      <c r="A359" s="1" t="s">
        <v>39</v>
      </c>
      <c r="B359" s="1" t="s">
        <v>14</v>
      </c>
      <c r="C359" s="2">
        <v>43630</v>
      </c>
      <c r="D359" s="1">
        <v>377.05</v>
      </c>
      <c r="E359" s="1">
        <v>376.1</v>
      </c>
      <c r="F359" s="1">
        <v>378.5</v>
      </c>
      <c r="G359" s="1">
        <v>368</v>
      </c>
      <c r="H359" s="1">
        <v>368.25</v>
      </c>
      <c r="I359" s="1">
        <v>369.05</v>
      </c>
      <c r="J359" s="1">
        <v>373.08</v>
      </c>
      <c r="K359" s="1">
        <v>479642</v>
      </c>
      <c r="L359" s="1">
        <v>178944211.80000001</v>
      </c>
      <c r="M359" s="1">
        <v>14261</v>
      </c>
      <c r="N359" s="3">
        <f>IF(ISERR(LN(Table1826[[#This Row],[Close Price]]/I358)),"-",LN(Table1826[[#This Row],[Close Price]]/I358))</f>
        <v>-2.1445668432594725E-2</v>
      </c>
    </row>
    <row r="360" spans="1:14" x14ac:dyDescent="0.3">
      <c r="A360" s="1" t="s">
        <v>39</v>
      </c>
      <c r="B360" s="1" t="s">
        <v>14</v>
      </c>
      <c r="C360" s="2">
        <v>43633</v>
      </c>
      <c r="D360" s="1">
        <v>369.05</v>
      </c>
      <c r="E360" s="1">
        <v>368.75</v>
      </c>
      <c r="F360" s="1">
        <v>371.45</v>
      </c>
      <c r="G360" s="1">
        <v>365.7</v>
      </c>
      <c r="H360" s="1">
        <v>366</v>
      </c>
      <c r="I360" s="1">
        <v>366.85</v>
      </c>
      <c r="J360" s="1">
        <v>367.95</v>
      </c>
      <c r="K360" s="1">
        <v>705722</v>
      </c>
      <c r="L360" s="1">
        <v>259669669.5</v>
      </c>
      <c r="M360" s="1">
        <v>19244</v>
      </c>
      <c r="N360" s="3">
        <f>IF(ISERR(LN(Table1826[[#This Row],[Close Price]]/I359)),"-",LN(Table1826[[#This Row],[Close Price]]/I359))</f>
        <v>-5.9790910560580711E-3</v>
      </c>
    </row>
    <row r="361" spans="1:14" x14ac:dyDescent="0.3">
      <c r="A361" s="1" t="s">
        <v>39</v>
      </c>
      <c r="B361" s="1" t="s">
        <v>14</v>
      </c>
      <c r="C361" s="2">
        <v>43634</v>
      </c>
      <c r="D361" s="1">
        <v>366.85</v>
      </c>
      <c r="E361" s="1">
        <v>366.8</v>
      </c>
      <c r="F361" s="1">
        <v>366.8</v>
      </c>
      <c r="G361" s="1">
        <v>360.75</v>
      </c>
      <c r="H361" s="1">
        <v>366.35</v>
      </c>
      <c r="I361" s="1">
        <v>365.05</v>
      </c>
      <c r="J361" s="1">
        <v>363.6</v>
      </c>
      <c r="K361" s="1">
        <v>783301</v>
      </c>
      <c r="L361" s="1">
        <v>284805433.19999999</v>
      </c>
      <c r="M361" s="1">
        <v>30594</v>
      </c>
      <c r="N361" s="3">
        <f>IF(ISERR(LN(Table1826[[#This Row],[Close Price]]/I360)),"-",LN(Table1826[[#This Row],[Close Price]]/I360))</f>
        <v>-4.9187146579084979E-3</v>
      </c>
    </row>
    <row r="362" spans="1:14" x14ac:dyDescent="0.3">
      <c r="A362" s="1" t="s">
        <v>39</v>
      </c>
      <c r="B362" s="1" t="s">
        <v>14</v>
      </c>
      <c r="C362" s="2">
        <v>43635</v>
      </c>
      <c r="D362" s="1">
        <v>365.05</v>
      </c>
      <c r="E362" s="1">
        <v>366.75</v>
      </c>
      <c r="F362" s="1">
        <v>369.4</v>
      </c>
      <c r="G362" s="1">
        <v>362.5</v>
      </c>
      <c r="H362" s="1">
        <v>363.65</v>
      </c>
      <c r="I362" s="1">
        <v>364.05</v>
      </c>
      <c r="J362" s="1">
        <v>365.59</v>
      </c>
      <c r="K362" s="1">
        <v>721336</v>
      </c>
      <c r="L362" s="1">
        <v>263711605.05000001</v>
      </c>
      <c r="M362" s="1">
        <v>22787</v>
      </c>
      <c r="N362" s="3">
        <f>IF(ISERR(LN(Table1826[[#This Row],[Close Price]]/I361)),"-",LN(Table1826[[#This Row],[Close Price]]/I361))</f>
        <v>-2.7431096613746409E-3</v>
      </c>
    </row>
    <row r="363" spans="1:14" x14ac:dyDescent="0.3">
      <c r="A363" s="1" t="s">
        <v>39</v>
      </c>
      <c r="B363" s="1" t="s">
        <v>14</v>
      </c>
      <c r="C363" s="2">
        <v>43636</v>
      </c>
      <c r="D363" s="1">
        <v>364.05</v>
      </c>
      <c r="E363" s="1">
        <v>362.5</v>
      </c>
      <c r="F363" s="1">
        <v>367.8</v>
      </c>
      <c r="G363" s="1">
        <v>360.6</v>
      </c>
      <c r="H363" s="1">
        <v>367.3</v>
      </c>
      <c r="I363" s="1">
        <v>367</v>
      </c>
      <c r="J363" s="1">
        <v>364.74</v>
      </c>
      <c r="K363" s="1">
        <v>724208</v>
      </c>
      <c r="L363" s="1">
        <v>264145405</v>
      </c>
      <c r="M363" s="1">
        <v>16257</v>
      </c>
      <c r="N363" s="3">
        <f>IF(ISERR(LN(Table1826[[#This Row],[Close Price]]/I362)),"-",LN(Table1826[[#This Row],[Close Price]]/I362))</f>
        <v>8.070627213850089E-3</v>
      </c>
    </row>
    <row r="364" spans="1:14" x14ac:dyDescent="0.3">
      <c r="A364" s="1" t="s">
        <v>39</v>
      </c>
      <c r="B364" s="1" t="s">
        <v>14</v>
      </c>
      <c r="C364" s="2">
        <v>43637</v>
      </c>
      <c r="D364" s="1">
        <v>367</v>
      </c>
      <c r="E364" s="1">
        <v>367.3</v>
      </c>
      <c r="F364" s="1">
        <v>372.3</v>
      </c>
      <c r="G364" s="1">
        <v>365.75</v>
      </c>
      <c r="H364" s="1">
        <v>369</v>
      </c>
      <c r="I364" s="1">
        <v>369.3</v>
      </c>
      <c r="J364" s="1">
        <v>368.34</v>
      </c>
      <c r="K364" s="1">
        <v>2543721</v>
      </c>
      <c r="L364" s="1">
        <v>936947839.20000005</v>
      </c>
      <c r="M364" s="1">
        <v>26202</v>
      </c>
      <c r="N364" s="3">
        <f>IF(ISERR(LN(Table1826[[#This Row],[Close Price]]/I363)),"-",LN(Table1826[[#This Row],[Close Price]]/I363))</f>
        <v>6.2474738039472828E-3</v>
      </c>
    </row>
    <row r="365" spans="1:14" x14ac:dyDescent="0.3">
      <c r="A365" s="1" t="s">
        <v>39</v>
      </c>
      <c r="B365" s="1" t="s">
        <v>14</v>
      </c>
      <c r="C365" s="2">
        <v>43640</v>
      </c>
      <c r="D365" s="1">
        <v>369.3</v>
      </c>
      <c r="E365" s="1">
        <v>369</v>
      </c>
      <c r="F365" s="1">
        <v>373</v>
      </c>
      <c r="G365" s="1">
        <v>368.1</v>
      </c>
      <c r="H365" s="1">
        <v>369.35</v>
      </c>
      <c r="I365" s="1">
        <v>369.4</v>
      </c>
      <c r="J365" s="1">
        <v>370.04</v>
      </c>
      <c r="K365" s="1">
        <v>2449869</v>
      </c>
      <c r="L365" s="1">
        <v>906558527.75</v>
      </c>
      <c r="M365" s="1">
        <v>10067</v>
      </c>
      <c r="N365" s="3">
        <f>IF(ISERR(LN(Table1826[[#This Row],[Close Price]]/I364)),"-",LN(Table1826[[#This Row],[Close Price]]/I364))</f>
        <v>2.7074590662188111E-4</v>
      </c>
    </row>
    <row r="366" spans="1:14" x14ac:dyDescent="0.3">
      <c r="A366" s="1" t="s">
        <v>39</v>
      </c>
      <c r="B366" s="1" t="s">
        <v>14</v>
      </c>
      <c r="C366" s="2">
        <v>43641</v>
      </c>
      <c r="D366" s="1">
        <v>369.4</v>
      </c>
      <c r="E366" s="1">
        <v>369.5</v>
      </c>
      <c r="F366" s="1">
        <v>374.45</v>
      </c>
      <c r="G366" s="1">
        <v>369</v>
      </c>
      <c r="H366" s="1">
        <v>370.05</v>
      </c>
      <c r="I366" s="1">
        <v>371.35</v>
      </c>
      <c r="J366" s="1">
        <v>371.48</v>
      </c>
      <c r="K366" s="1">
        <v>1051008</v>
      </c>
      <c r="L366" s="1">
        <v>390430445.5</v>
      </c>
      <c r="M366" s="1">
        <v>17963</v>
      </c>
      <c r="N366" s="3">
        <f>IF(ISERR(LN(Table1826[[#This Row],[Close Price]]/I365)),"-",LN(Table1826[[#This Row],[Close Price]]/I365))</f>
        <v>5.264946350166058E-3</v>
      </c>
    </row>
    <row r="367" spans="1:14" x14ac:dyDescent="0.3">
      <c r="A367" s="1" t="s">
        <v>39</v>
      </c>
      <c r="B367" s="1" t="s">
        <v>14</v>
      </c>
      <c r="C367" s="2">
        <v>43642</v>
      </c>
      <c r="D367" s="1">
        <v>371.35</v>
      </c>
      <c r="E367" s="1">
        <v>370.1</v>
      </c>
      <c r="F367" s="1">
        <v>373.9</v>
      </c>
      <c r="G367" s="1">
        <v>368.7</v>
      </c>
      <c r="H367" s="1">
        <v>371.5</v>
      </c>
      <c r="I367" s="1">
        <v>370.8</v>
      </c>
      <c r="J367" s="1">
        <v>371.2</v>
      </c>
      <c r="K367" s="1">
        <v>590313</v>
      </c>
      <c r="L367" s="1">
        <v>219122818.30000001</v>
      </c>
      <c r="M367" s="1">
        <v>11844</v>
      </c>
      <c r="N367" s="3">
        <f>IF(ISERR(LN(Table1826[[#This Row],[Close Price]]/I366)),"-",LN(Table1826[[#This Row],[Close Price]]/I366))</f>
        <v>-1.4821804236053414E-3</v>
      </c>
    </row>
    <row r="368" spans="1:14" x14ac:dyDescent="0.3">
      <c r="A368" s="1" t="s">
        <v>39</v>
      </c>
      <c r="B368" s="1" t="s">
        <v>14</v>
      </c>
      <c r="C368" s="2">
        <v>43643</v>
      </c>
      <c r="D368" s="1">
        <v>370.8</v>
      </c>
      <c r="E368" s="1">
        <v>372.4</v>
      </c>
      <c r="F368" s="1">
        <v>374</v>
      </c>
      <c r="G368" s="1">
        <v>369.85</v>
      </c>
      <c r="H368" s="1">
        <v>371.7</v>
      </c>
      <c r="I368" s="1">
        <v>370.85</v>
      </c>
      <c r="J368" s="1">
        <v>370.76</v>
      </c>
      <c r="K368" s="1">
        <v>708904</v>
      </c>
      <c r="L368" s="1">
        <v>262830323.19999999</v>
      </c>
      <c r="M368" s="1">
        <v>20115</v>
      </c>
      <c r="N368" s="3">
        <f>IF(ISERR(LN(Table1826[[#This Row],[Close Price]]/I367)),"-",LN(Table1826[[#This Row],[Close Price]]/I367))</f>
        <v>1.3483449086690937E-4</v>
      </c>
    </row>
    <row r="369" spans="1:14" x14ac:dyDescent="0.3">
      <c r="A369" s="1" t="s">
        <v>39</v>
      </c>
      <c r="B369" s="1" t="s">
        <v>14</v>
      </c>
      <c r="C369" s="2">
        <v>43644</v>
      </c>
      <c r="D369" s="1">
        <v>370.85</v>
      </c>
      <c r="E369" s="1">
        <v>371</v>
      </c>
      <c r="F369" s="1">
        <v>372.3</v>
      </c>
      <c r="G369" s="1">
        <v>368.35</v>
      </c>
      <c r="H369" s="1">
        <v>369.95</v>
      </c>
      <c r="I369" s="1">
        <v>370.55</v>
      </c>
      <c r="J369" s="1">
        <v>370.41</v>
      </c>
      <c r="K369" s="1">
        <v>818936</v>
      </c>
      <c r="L369" s="1">
        <v>303345733.75</v>
      </c>
      <c r="M369" s="1">
        <v>32259</v>
      </c>
      <c r="N369" s="3">
        <f>IF(ISERR(LN(Table1826[[#This Row],[Close Price]]/I368)),"-",LN(Table1826[[#This Row],[Close Price]]/I368))</f>
        <v>-8.0927978519927061E-4</v>
      </c>
    </row>
    <row r="370" spans="1:14" x14ac:dyDescent="0.3">
      <c r="A370" s="1" t="s">
        <v>39</v>
      </c>
      <c r="B370" s="1" t="s">
        <v>14</v>
      </c>
      <c r="C370" s="2">
        <v>43647</v>
      </c>
      <c r="D370" s="1">
        <v>370.55</v>
      </c>
      <c r="E370" s="1">
        <v>371.15</v>
      </c>
      <c r="F370" s="1">
        <v>377.75</v>
      </c>
      <c r="G370" s="1">
        <v>369.35</v>
      </c>
      <c r="H370" s="1">
        <v>370.35</v>
      </c>
      <c r="I370" s="1">
        <v>370.25</v>
      </c>
      <c r="J370" s="1">
        <v>372.37</v>
      </c>
      <c r="K370" s="1">
        <v>1186927</v>
      </c>
      <c r="L370" s="1">
        <v>441970707.94999999</v>
      </c>
      <c r="M370" s="1">
        <v>19911</v>
      </c>
      <c r="N370" s="3">
        <f>IF(ISERR(LN(Table1826[[#This Row],[Close Price]]/I369)),"-",LN(Table1826[[#This Row],[Close Price]]/I369))</f>
        <v>-8.099352494597144E-4</v>
      </c>
    </row>
    <row r="371" spans="1:14" x14ac:dyDescent="0.3">
      <c r="A371" s="1" t="s">
        <v>39</v>
      </c>
      <c r="B371" s="1" t="s">
        <v>14</v>
      </c>
      <c r="C371" s="2">
        <v>43648</v>
      </c>
      <c r="D371" s="1">
        <v>370.25</v>
      </c>
      <c r="E371" s="1">
        <v>372</v>
      </c>
      <c r="F371" s="1">
        <v>375</v>
      </c>
      <c r="G371" s="1">
        <v>369.55</v>
      </c>
      <c r="H371" s="1">
        <v>373.5</v>
      </c>
      <c r="I371" s="1">
        <v>373.65</v>
      </c>
      <c r="J371" s="1">
        <v>373.46</v>
      </c>
      <c r="K371" s="1">
        <v>999876</v>
      </c>
      <c r="L371" s="1">
        <v>373413477.80000001</v>
      </c>
      <c r="M371" s="1">
        <v>19858</v>
      </c>
      <c r="N371" s="3">
        <f>IF(ISERR(LN(Table1826[[#This Row],[Close Price]]/I370)),"-",LN(Table1826[[#This Row],[Close Price]]/I370))</f>
        <v>9.1410772283909147E-3</v>
      </c>
    </row>
    <row r="372" spans="1:14" x14ac:dyDescent="0.3">
      <c r="A372" s="1" t="s">
        <v>39</v>
      </c>
      <c r="B372" s="1" t="s">
        <v>14</v>
      </c>
      <c r="C372" s="2">
        <v>43649</v>
      </c>
      <c r="D372" s="1">
        <v>373.65</v>
      </c>
      <c r="E372" s="1">
        <v>375.75</v>
      </c>
      <c r="F372" s="1">
        <v>375.75</v>
      </c>
      <c r="G372" s="1">
        <v>371.6</v>
      </c>
      <c r="H372" s="1">
        <v>372</v>
      </c>
      <c r="I372" s="1">
        <v>372.85</v>
      </c>
      <c r="J372" s="1">
        <v>373.34</v>
      </c>
      <c r="K372" s="1">
        <v>1206740</v>
      </c>
      <c r="L372" s="1">
        <v>450524815.55000001</v>
      </c>
      <c r="M372" s="1">
        <v>16280</v>
      </c>
      <c r="N372" s="3">
        <f>IF(ISERR(LN(Table1826[[#This Row],[Close Price]]/I371)),"-",LN(Table1826[[#This Row],[Close Price]]/I371))</f>
        <v>-2.1433363864951371E-3</v>
      </c>
    </row>
    <row r="373" spans="1:14" x14ac:dyDescent="0.3">
      <c r="A373" s="1" t="s">
        <v>39</v>
      </c>
      <c r="B373" s="1" t="s">
        <v>14</v>
      </c>
      <c r="C373" s="2">
        <v>43650</v>
      </c>
      <c r="D373" s="1">
        <v>372.85</v>
      </c>
      <c r="E373" s="1">
        <v>372</v>
      </c>
      <c r="F373" s="1">
        <v>375.5</v>
      </c>
      <c r="G373" s="1">
        <v>371.25</v>
      </c>
      <c r="H373" s="1">
        <v>373.2</v>
      </c>
      <c r="I373" s="1">
        <v>374.2</v>
      </c>
      <c r="J373" s="1">
        <v>374.38</v>
      </c>
      <c r="K373" s="1">
        <v>1970504</v>
      </c>
      <c r="L373" s="1">
        <v>737714452.54999995</v>
      </c>
      <c r="M373" s="1">
        <v>30788</v>
      </c>
      <c r="N373" s="3">
        <f>IF(ISERR(LN(Table1826[[#This Row],[Close Price]]/I372)),"-",LN(Table1826[[#This Row],[Close Price]]/I372))</f>
        <v>3.6142198501853033E-3</v>
      </c>
    </row>
    <row r="374" spans="1:14" x14ac:dyDescent="0.3">
      <c r="A374" s="1" t="s">
        <v>39</v>
      </c>
      <c r="B374" s="1" t="s">
        <v>14</v>
      </c>
      <c r="C374" s="2">
        <v>43651</v>
      </c>
      <c r="D374" s="1">
        <v>374.2</v>
      </c>
      <c r="E374" s="1">
        <v>375.05</v>
      </c>
      <c r="F374" s="1">
        <v>382.7</v>
      </c>
      <c r="G374" s="1">
        <v>375.05</v>
      </c>
      <c r="H374" s="1">
        <v>377.5</v>
      </c>
      <c r="I374" s="1">
        <v>378.8</v>
      </c>
      <c r="J374" s="1">
        <v>379.02</v>
      </c>
      <c r="K374" s="1">
        <v>2242048</v>
      </c>
      <c r="L374" s="1">
        <v>849788266.85000002</v>
      </c>
      <c r="M374" s="1">
        <v>32273</v>
      </c>
      <c r="N374" s="3">
        <f>IF(ISERR(LN(Table1826[[#This Row],[Close Price]]/I373)),"-",LN(Table1826[[#This Row],[Close Price]]/I373))</f>
        <v>1.2217947471934019E-2</v>
      </c>
    </row>
    <row r="375" spans="1:14" x14ac:dyDescent="0.3">
      <c r="A375" s="1" t="s">
        <v>39</v>
      </c>
      <c r="B375" s="1" t="s">
        <v>14</v>
      </c>
      <c r="C375" s="2">
        <v>43654</v>
      </c>
      <c r="D375" s="1">
        <v>378.8</v>
      </c>
      <c r="E375" s="1">
        <v>377.5</v>
      </c>
      <c r="F375" s="1">
        <v>377.85</v>
      </c>
      <c r="G375" s="1">
        <v>370</v>
      </c>
      <c r="H375" s="1">
        <v>370</v>
      </c>
      <c r="I375" s="1">
        <v>370.95</v>
      </c>
      <c r="J375" s="1">
        <v>373.37</v>
      </c>
      <c r="K375" s="1">
        <v>1273733</v>
      </c>
      <c r="L375" s="1">
        <v>475578786.39999998</v>
      </c>
      <c r="M375" s="1">
        <v>39204</v>
      </c>
      <c r="N375" s="3">
        <f>IF(ISERR(LN(Table1826[[#This Row],[Close Price]]/I374)),"-",LN(Table1826[[#This Row],[Close Price]]/I374))</f>
        <v>-2.0941078676388388E-2</v>
      </c>
    </row>
    <row r="376" spans="1:14" x14ac:dyDescent="0.3">
      <c r="A376" s="1" t="s">
        <v>39</v>
      </c>
      <c r="B376" s="1" t="s">
        <v>14</v>
      </c>
      <c r="C376" s="2">
        <v>43655</v>
      </c>
      <c r="D376" s="1">
        <v>370.95</v>
      </c>
      <c r="E376" s="1">
        <v>369.3</v>
      </c>
      <c r="F376" s="1">
        <v>377.3</v>
      </c>
      <c r="G376" s="1">
        <v>367.25</v>
      </c>
      <c r="H376" s="1">
        <v>370.95</v>
      </c>
      <c r="I376" s="1">
        <v>370.4</v>
      </c>
      <c r="J376" s="1">
        <v>371.87</v>
      </c>
      <c r="K376" s="1">
        <v>1647678</v>
      </c>
      <c r="L376" s="1">
        <v>612714642.85000002</v>
      </c>
      <c r="M376" s="1">
        <v>22372</v>
      </c>
      <c r="N376" s="3">
        <f>IF(ISERR(LN(Table1826[[#This Row],[Close Price]]/I375)),"-",LN(Table1826[[#This Row],[Close Price]]/I375))</f>
        <v>-1.483779863510641E-3</v>
      </c>
    </row>
    <row r="377" spans="1:14" x14ac:dyDescent="0.3">
      <c r="A377" s="1" t="s">
        <v>39</v>
      </c>
      <c r="B377" s="1" t="s">
        <v>14</v>
      </c>
      <c r="C377" s="2">
        <v>43656</v>
      </c>
      <c r="D377" s="1">
        <v>370.4</v>
      </c>
      <c r="E377" s="1">
        <v>370.55</v>
      </c>
      <c r="F377" s="1">
        <v>374.3</v>
      </c>
      <c r="G377" s="1">
        <v>367.3</v>
      </c>
      <c r="H377" s="1">
        <v>370.1</v>
      </c>
      <c r="I377" s="1">
        <v>370.4</v>
      </c>
      <c r="J377" s="1">
        <v>371.74</v>
      </c>
      <c r="K377" s="1">
        <v>1218943</v>
      </c>
      <c r="L377" s="1">
        <v>453124322.05000001</v>
      </c>
      <c r="M377" s="1">
        <v>21609</v>
      </c>
      <c r="N377" s="3">
        <f>IF(ISERR(LN(Table1826[[#This Row],[Close Price]]/I376)),"-",LN(Table1826[[#This Row],[Close Price]]/I376))</f>
        <v>0</v>
      </c>
    </row>
    <row r="378" spans="1:14" x14ac:dyDescent="0.3">
      <c r="A378" s="1" t="s">
        <v>39</v>
      </c>
      <c r="B378" s="1" t="s">
        <v>14</v>
      </c>
      <c r="C378" s="2">
        <v>43657</v>
      </c>
      <c r="D378" s="1">
        <v>370.4</v>
      </c>
      <c r="E378" s="1">
        <v>370.95</v>
      </c>
      <c r="F378" s="1">
        <v>371.95</v>
      </c>
      <c r="G378" s="1">
        <v>367.25</v>
      </c>
      <c r="H378" s="1">
        <v>367.95</v>
      </c>
      <c r="I378" s="1">
        <v>368.1</v>
      </c>
      <c r="J378" s="1">
        <v>369.57</v>
      </c>
      <c r="K378" s="1">
        <v>440202</v>
      </c>
      <c r="L378" s="1">
        <v>162685595</v>
      </c>
      <c r="M378" s="1">
        <v>22217</v>
      </c>
      <c r="N378" s="3">
        <f>IF(ISERR(LN(Table1826[[#This Row],[Close Price]]/I377)),"-",LN(Table1826[[#This Row],[Close Price]]/I377))</f>
        <v>-6.2288623870487289E-3</v>
      </c>
    </row>
    <row r="379" spans="1:14" x14ac:dyDescent="0.3">
      <c r="A379" s="1" t="s">
        <v>39</v>
      </c>
      <c r="B379" s="1" t="s">
        <v>14</v>
      </c>
      <c r="C379" s="2">
        <v>43658</v>
      </c>
      <c r="D379" s="1">
        <v>368.1</v>
      </c>
      <c r="E379" s="1">
        <v>368.15</v>
      </c>
      <c r="F379" s="1">
        <v>373.75</v>
      </c>
      <c r="G379" s="1">
        <v>368.15</v>
      </c>
      <c r="H379" s="1">
        <v>370.15</v>
      </c>
      <c r="I379" s="1">
        <v>371</v>
      </c>
      <c r="J379" s="1">
        <v>372.11</v>
      </c>
      <c r="K379" s="1">
        <v>764217</v>
      </c>
      <c r="L379" s="1">
        <v>284374671.60000002</v>
      </c>
      <c r="M379" s="1">
        <v>22757</v>
      </c>
      <c r="N379" s="3">
        <f>IF(ISERR(LN(Table1826[[#This Row],[Close Price]]/I378)),"-",LN(Table1826[[#This Row],[Close Price]]/I378))</f>
        <v>7.847422222459639E-3</v>
      </c>
    </row>
    <row r="380" spans="1:14" x14ac:dyDescent="0.3">
      <c r="A380" s="1" t="s">
        <v>39</v>
      </c>
      <c r="B380" s="1" t="s">
        <v>14</v>
      </c>
      <c r="C380" s="2">
        <v>43661</v>
      </c>
      <c r="D380" s="1">
        <v>371</v>
      </c>
      <c r="E380" s="1">
        <v>371</v>
      </c>
      <c r="F380" s="1">
        <v>372.55</v>
      </c>
      <c r="G380" s="1">
        <v>368.15</v>
      </c>
      <c r="H380" s="1">
        <v>368.7</v>
      </c>
      <c r="I380" s="1">
        <v>369.4</v>
      </c>
      <c r="J380" s="1">
        <v>369.74</v>
      </c>
      <c r="K380" s="1">
        <v>768836</v>
      </c>
      <c r="L380" s="1">
        <v>284269431</v>
      </c>
      <c r="M380" s="1">
        <v>22177</v>
      </c>
      <c r="N380" s="3">
        <f>IF(ISERR(LN(Table1826[[#This Row],[Close Price]]/I379)),"-",LN(Table1826[[#This Row],[Close Price]]/I379))</f>
        <v>-4.3219948422955831E-3</v>
      </c>
    </row>
    <row r="381" spans="1:14" x14ac:dyDescent="0.3">
      <c r="A381" s="1" t="s">
        <v>39</v>
      </c>
      <c r="B381" s="1" t="s">
        <v>14</v>
      </c>
      <c r="C381" s="2">
        <v>43662</v>
      </c>
      <c r="D381" s="1">
        <v>369.4</v>
      </c>
      <c r="E381" s="1">
        <v>369.05</v>
      </c>
      <c r="F381" s="1">
        <v>369.95</v>
      </c>
      <c r="G381" s="1">
        <v>366.05</v>
      </c>
      <c r="H381" s="1">
        <v>368.1</v>
      </c>
      <c r="I381" s="1">
        <v>368.15</v>
      </c>
      <c r="J381" s="1">
        <v>368.05</v>
      </c>
      <c r="K381" s="1">
        <v>1011458</v>
      </c>
      <c r="L381" s="1">
        <v>372269786.05000001</v>
      </c>
      <c r="M381" s="1">
        <v>12290</v>
      </c>
      <c r="N381" s="3">
        <f>IF(ISERR(LN(Table1826[[#This Row],[Close Price]]/I380)),"-",LN(Table1826[[#This Row],[Close Price]]/I380))</f>
        <v>-3.38960395041376E-3</v>
      </c>
    </row>
    <row r="382" spans="1:14" x14ac:dyDescent="0.3">
      <c r="A382" s="1" t="s">
        <v>39</v>
      </c>
      <c r="B382" s="1" t="s">
        <v>14</v>
      </c>
      <c r="C382" s="2">
        <v>43663</v>
      </c>
      <c r="D382" s="1">
        <v>368.15</v>
      </c>
      <c r="E382" s="1">
        <v>368.25</v>
      </c>
      <c r="F382" s="1">
        <v>376.1</v>
      </c>
      <c r="G382" s="1">
        <v>368.2</v>
      </c>
      <c r="H382" s="1">
        <v>371.35</v>
      </c>
      <c r="I382" s="1">
        <v>372.4</v>
      </c>
      <c r="J382" s="1">
        <v>373.47</v>
      </c>
      <c r="K382" s="1">
        <v>1165902</v>
      </c>
      <c r="L382" s="1">
        <v>435431837.19999999</v>
      </c>
      <c r="M382" s="1">
        <v>21425</v>
      </c>
      <c r="N382" s="3">
        <f>IF(ISERR(LN(Table1826[[#This Row],[Close Price]]/I381)),"-",LN(Table1826[[#This Row],[Close Price]]/I381))</f>
        <v>1.1478081588186145E-2</v>
      </c>
    </row>
    <row r="383" spans="1:14" x14ac:dyDescent="0.3">
      <c r="A383" s="1" t="s">
        <v>39</v>
      </c>
      <c r="B383" s="1" t="s">
        <v>14</v>
      </c>
      <c r="C383" s="2">
        <v>43664</v>
      </c>
      <c r="D383" s="1">
        <v>372.4</v>
      </c>
      <c r="E383" s="1">
        <v>371</v>
      </c>
      <c r="F383" s="1">
        <v>373.15</v>
      </c>
      <c r="G383" s="1">
        <v>369.15</v>
      </c>
      <c r="H383" s="1">
        <v>369.25</v>
      </c>
      <c r="I383" s="1">
        <v>370.35</v>
      </c>
      <c r="J383" s="1">
        <v>370.73</v>
      </c>
      <c r="K383" s="1">
        <v>1067632</v>
      </c>
      <c r="L383" s="1">
        <v>395807731.10000002</v>
      </c>
      <c r="M383" s="1">
        <v>27411</v>
      </c>
      <c r="N383" s="3">
        <f>IF(ISERR(LN(Table1826[[#This Row],[Close Price]]/I382)),"-",LN(Table1826[[#This Row],[Close Price]]/I382))</f>
        <v>-5.5200409436136971E-3</v>
      </c>
    </row>
    <row r="384" spans="1:14" x14ac:dyDescent="0.3">
      <c r="A384" s="1" t="s">
        <v>39</v>
      </c>
      <c r="B384" s="1" t="s">
        <v>14</v>
      </c>
      <c r="C384" s="2">
        <v>43665</v>
      </c>
      <c r="D384" s="1">
        <v>370.35</v>
      </c>
      <c r="E384" s="1">
        <v>370.55</v>
      </c>
      <c r="F384" s="1">
        <v>372.95</v>
      </c>
      <c r="G384" s="1">
        <v>363</v>
      </c>
      <c r="H384" s="1">
        <v>365.8</v>
      </c>
      <c r="I384" s="1">
        <v>364.95</v>
      </c>
      <c r="J384" s="1">
        <v>369.18</v>
      </c>
      <c r="K384" s="1">
        <v>1447909</v>
      </c>
      <c r="L384" s="1">
        <v>534544428.89999998</v>
      </c>
      <c r="M384" s="1">
        <v>24339</v>
      </c>
      <c r="N384" s="3">
        <f>IF(ISERR(LN(Table1826[[#This Row],[Close Price]]/I383)),"-",LN(Table1826[[#This Row],[Close Price]]/I383))</f>
        <v>-1.4688146561657013E-2</v>
      </c>
    </row>
    <row r="385" spans="1:14" x14ac:dyDescent="0.3">
      <c r="A385" s="1" t="s">
        <v>39</v>
      </c>
      <c r="B385" s="1" t="s">
        <v>14</v>
      </c>
      <c r="C385" s="2">
        <v>43668</v>
      </c>
      <c r="D385" s="1">
        <v>364.95</v>
      </c>
      <c r="E385" s="1">
        <v>365.2</v>
      </c>
      <c r="F385" s="1">
        <v>368.4</v>
      </c>
      <c r="G385" s="1">
        <v>360.15</v>
      </c>
      <c r="H385" s="1">
        <v>361.4</v>
      </c>
      <c r="I385" s="1">
        <v>361.85</v>
      </c>
      <c r="J385" s="1">
        <v>362.9</v>
      </c>
      <c r="K385" s="1">
        <v>1038927</v>
      </c>
      <c r="L385" s="1">
        <v>377027805.69999999</v>
      </c>
      <c r="M385" s="1">
        <v>16406</v>
      </c>
      <c r="N385" s="3">
        <f>IF(ISERR(LN(Table1826[[#This Row],[Close Price]]/I384)),"-",LN(Table1826[[#This Row],[Close Price]]/I384))</f>
        <v>-8.5305965855045542E-3</v>
      </c>
    </row>
    <row r="386" spans="1:14" x14ac:dyDescent="0.3">
      <c r="A386" s="1" t="s">
        <v>39</v>
      </c>
      <c r="B386" s="1" t="s">
        <v>14</v>
      </c>
      <c r="C386" s="2">
        <v>43669</v>
      </c>
      <c r="D386" s="1">
        <v>361.85</v>
      </c>
      <c r="E386" s="1">
        <v>362.3</v>
      </c>
      <c r="F386" s="1">
        <v>363.45</v>
      </c>
      <c r="G386" s="1">
        <v>358.4</v>
      </c>
      <c r="H386" s="1">
        <v>360.3</v>
      </c>
      <c r="I386" s="1">
        <v>361.25</v>
      </c>
      <c r="J386" s="1">
        <v>360.7</v>
      </c>
      <c r="K386" s="1">
        <v>895039</v>
      </c>
      <c r="L386" s="1">
        <v>322840044.19999999</v>
      </c>
      <c r="M386" s="1">
        <v>22457</v>
      </c>
      <c r="N386" s="3">
        <f>IF(ISERR(LN(Table1826[[#This Row],[Close Price]]/I385)),"-",LN(Table1826[[#This Row],[Close Price]]/I385))</f>
        <v>-1.6595218854948801E-3</v>
      </c>
    </row>
    <row r="387" spans="1:14" x14ac:dyDescent="0.3">
      <c r="A387" s="1" t="s">
        <v>39</v>
      </c>
      <c r="B387" s="1" t="s">
        <v>14</v>
      </c>
      <c r="C387" s="2">
        <v>43670</v>
      </c>
      <c r="D387" s="1">
        <v>361.25</v>
      </c>
      <c r="E387" s="1">
        <v>359.45</v>
      </c>
      <c r="F387" s="1">
        <v>361.75</v>
      </c>
      <c r="G387" s="1">
        <v>354.85</v>
      </c>
      <c r="H387" s="1">
        <v>361.45</v>
      </c>
      <c r="I387" s="1">
        <v>360.3</v>
      </c>
      <c r="J387" s="1">
        <v>358.38</v>
      </c>
      <c r="K387" s="1">
        <v>1214284</v>
      </c>
      <c r="L387" s="1">
        <v>435180054.85000002</v>
      </c>
      <c r="M387" s="1">
        <v>25687</v>
      </c>
      <c r="N387" s="3">
        <f>IF(ISERR(LN(Table1826[[#This Row],[Close Price]]/I386)),"-",LN(Table1826[[#This Row],[Close Price]]/I386))</f>
        <v>-2.6332216725943858E-3</v>
      </c>
    </row>
    <row r="388" spans="1:14" x14ac:dyDescent="0.3">
      <c r="A388" s="1" t="s">
        <v>39</v>
      </c>
      <c r="B388" s="1" t="s">
        <v>14</v>
      </c>
      <c r="C388" s="2">
        <v>43671</v>
      </c>
      <c r="D388" s="1">
        <v>360.3</v>
      </c>
      <c r="E388" s="1">
        <v>361.9</v>
      </c>
      <c r="F388" s="1">
        <v>365.75</v>
      </c>
      <c r="G388" s="1">
        <v>358.95</v>
      </c>
      <c r="H388" s="1">
        <v>360.25</v>
      </c>
      <c r="I388" s="1">
        <v>361.5</v>
      </c>
      <c r="J388" s="1">
        <v>362.43</v>
      </c>
      <c r="K388" s="1">
        <v>1444408</v>
      </c>
      <c r="L388" s="1">
        <v>523500331.64999998</v>
      </c>
      <c r="M388" s="1">
        <v>15223</v>
      </c>
      <c r="N388" s="3">
        <f>IF(ISERR(LN(Table1826[[#This Row],[Close Price]]/I387)),"-",LN(Table1826[[#This Row],[Close Price]]/I387))</f>
        <v>3.3250238447716947E-3</v>
      </c>
    </row>
    <row r="389" spans="1:14" x14ac:dyDescent="0.3">
      <c r="A389" s="1" t="s">
        <v>39</v>
      </c>
      <c r="B389" s="1" t="s">
        <v>14</v>
      </c>
      <c r="C389" s="2">
        <v>43672</v>
      </c>
      <c r="D389" s="1">
        <v>361.5</v>
      </c>
      <c r="E389" s="1">
        <v>361</v>
      </c>
      <c r="F389" s="1">
        <v>363</v>
      </c>
      <c r="G389" s="1">
        <v>357.45</v>
      </c>
      <c r="H389" s="1">
        <v>361.1</v>
      </c>
      <c r="I389" s="1">
        <v>361.05</v>
      </c>
      <c r="J389" s="1">
        <v>360.32</v>
      </c>
      <c r="K389" s="1">
        <v>382050</v>
      </c>
      <c r="L389" s="1">
        <v>137659744.90000001</v>
      </c>
      <c r="M389" s="1">
        <v>13021</v>
      </c>
      <c r="N389" s="3">
        <f>IF(ISERR(LN(Table1826[[#This Row],[Close Price]]/I388)),"-",LN(Table1826[[#This Row],[Close Price]]/I388))</f>
        <v>-1.2455887016287245E-3</v>
      </c>
    </row>
    <row r="390" spans="1:14" x14ac:dyDescent="0.3">
      <c r="A390" s="1" t="s">
        <v>39</v>
      </c>
      <c r="B390" s="1" t="s">
        <v>14</v>
      </c>
      <c r="C390" s="2">
        <v>43675</v>
      </c>
      <c r="D390" s="1">
        <v>361.05</v>
      </c>
      <c r="E390" s="1">
        <v>360.9</v>
      </c>
      <c r="F390" s="1">
        <v>368.4</v>
      </c>
      <c r="G390" s="1">
        <v>360.4</v>
      </c>
      <c r="H390" s="1">
        <v>363.95</v>
      </c>
      <c r="I390" s="1">
        <v>365</v>
      </c>
      <c r="J390" s="1">
        <v>365.32</v>
      </c>
      <c r="K390" s="1">
        <v>1141806</v>
      </c>
      <c r="L390" s="1">
        <v>417120723.30000001</v>
      </c>
      <c r="M390" s="1">
        <v>24255</v>
      </c>
      <c r="N390" s="3">
        <f>IF(ISERR(LN(Table1826[[#This Row],[Close Price]]/I389)),"-",LN(Table1826[[#This Row],[Close Price]]/I389))</f>
        <v>1.0880900685300898E-2</v>
      </c>
    </row>
    <row r="391" spans="1:14" x14ac:dyDescent="0.3">
      <c r="A391" s="1" t="s">
        <v>39</v>
      </c>
      <c r="B391" s="1" t="s">
        <v>14</v>
      </c>
      <c r="C391" s="2">
        <v>43676</v>
      </c>
      <c r="D391" s="1">
        <v>365</v>
      </c>
      <c r="E391" s="1">
        <v>365</v>
      </c>
      <c r="F391" s="1">
        <v>367.15</v>
      </c>
      <c r="G391" s="1">
        <v>359.45</v>
      </c>
      <c r="H391" s="1">
        <v>363.9</v>
      </c>
      <c r="I391" s="1">
        <v>362.75</v>
      </c>
      <c r="J391" s="1">
        <v>363.97</v>
      </c>
      <c r="K391" s="1">
        <v>824450</v>
      </c>
      <c r="L391" s="1">
        <v>300075335.64999998</v>
      </c>
      <c r="M391" s="1">
        <v>24148</v>
      </c>
      <c r="N391" s="3">
        <f>IF(ISERR(LN(Table1826[[#This Row],[Close Price]]/I390)),"-",LN(Table1826[[#This Row],[Close Price]]/I390))</f>
        <v>-6.1834618181942783E-3</v>
      </c>
    </row>
    <row r="392" spans="1:14" x14ac:dyDescent="0.3">
      <c r="A392" s="1" t="s">
        <v>39</v>
      </c>
      <c r="B392" s="1" t="s">
        <v>14</v>
      </c>
      <c r="C392" s="2">
        <v>43677</v>
      </c>
      <c r="D392" s="1">
        <v>362.75</v>
      </c>
      <c r="E392" s="1">
        <v>360.4</v>
      </c>
      <c r="F392" s="1">
        <v>369.55</v>
      </c>
      <c r="G392" s="1">
        <v>357.35</v>
      </c>
      <c r="H392" s="1">
        <v>366.85</v>
      </c>
      <c r="I392" s="1">
        <v>366.8</v>
      </c>
      <c r="J392" s="1">
        <v>365.29</v>
      </c>
      <c r="K392" s="1">
        <v>1481877</v>
      </c>
      <c r="L392" s="1">
        <v>541312359.5</v>
      </c>
      <c r="M392" s="1">
        <v>19363</v>
      </c>
      <c r="N392" s="3">
        <f>IF(ISERR(LN(Table1826[[#This Row],[Close Price]]/I391)),"-",LN(Table1826[[#This Row],[Close Price]]/I391))</f>
        <v>1.1102848618012535E-2</v>
      </c>
    </row>
    <row r="393" spans="1:14" x14ac:dyDescent="0.3">
      <c r="A393" s="1" t="s">
        <v>39</v>
      </c>
      <c r="B393" s="1" t="s">
        <v>14</v>
      </c>
      <c r="C393" s="2">
        <v>43678</v>
      </c>
      <c r="D393" s="1">
        <v>366.8</v>
      </c>
      <c r="E393" s="1">
        <v>366.65</v>
      </c>
      <c r="F393" s="1">
        <v>371.4</v>
      </c>
      <c r="G393" s="1">
        <v>350.4</v>
      </c>
      <c r="H393" s="1">
        <v>361.5</v>
      </c>
      <c r="I393" s="1">
        <v>362.6</v>
      </c>
      <c r="J393" s="1">
        <v>364.34</v>
      </c>
      <c r="K393" s="1">
        <v>5252286</v>
      </c>
      <c r="L393" s="1">
        <v>1913592086.5</v>
      </c>
      <c r="M393" s="1">
        <v>63785</v>
      </c>
      <c r="N393" s="3">
        <f>IF(ISERR(LN(Table1826[[#This Row],[Close Price]]/I392)),"-",LN(Table1826[[#This Row],[Close Price]]/I392))</f>
        <v>-1.1516442061559067E-2</v>
      </c>
    </row>
    <row r="394" spans="1:14" x14ac:dyDescent="0.3">
      <c r="A394" s="1" t="s">
        <v>39</v>
      </c>
      <c r="B394" s="1" t="s">
        <v>14</v>
      </c>
      <c r="C394" s="2">
        <v>43679</v>
      </c>
      <c r="D394" s="1">
        <v>362.6</v>
      </c>
      <c r="E394" s="1">
        <v>364.8</v>
      </c>
      <c r="F394" s="1">
        <v>375.85</v>
      </c>
      <c r="G394" s="1">
        <v>361.9</v>
      </c>
      <c r="H394" s="1">
        <v>374</v>
      </c>
      <c r="I394" s="1">
        <v>372.65</v>
      </c>
      <c r="J394" s="1">
        <v>369.4</v>
      </c>
      <c r="K394" s="1">
        <v>6133506</v>
      </c>
      <c r="L394" s="1">
        <v>2265735308.0999999</v>
      </c>
      <c r="M394" s="1">
        <v>131979</v>
      </c>
      <c r="N394" s="3">
        <f>IF(ISERR(LN(Table1826[[#This Row],[Close Price]]/I393)),"-",LN(Table1826[[#This Row],[Close Price]]/I393))</f>
        <v>2.7339343006952028E-2</v>
      </c>
    </row>
    <row r="395" spans="1:14" x14ac:dyDescent="0.3">
      <c r="A395" s="1" t="s">
        <v>39</v>
      </c>
      <c r="B395" s="1" t="s">
        <v>14</v>
      </c>
      <c r="C395" s="2">
        <v>43682</v>
      </c>
      <c r="D395" s="1">
        <v>372.65</v>
      </c>
      <c r="E395" s="1">
        <v>372.2</v>
      </c>
      <c r="F395" s="1">
        <v>376.8</v>
      </c>
      <c r="G395" s="1">
        <v>369.55</v>
      </c>
      <c r="H395" s="1">
        <v>374.15</v>
      </c>
      <c r="I395" s="1">
        <v>373.6</v>
      </c>
      <c r="J395" s="1">
        <v>372.61</v>
      </c>
      <c r="K395" s="1">
        <v>2910617</v>
      </c>
      <c r="L395" s="1">
        <v>1084518785.5</v>
      </c>
      <c r="M395" s="1">
        <v>59485</v>
      </c>
      <c r="N395" s="3">
        <f>IF(ISERR(LN(Table1826[[#This Row],[Close Price]]/I394)),"-",LN(Table1826[[#This Row],[Close Price]]/I394))</f>
        <v>2.5460650269848598E-3</v>
      </c>
    </row>
    <row r="396" spans="1:14" x14ac:dyDescent="0.3">
      <c r="A396" s="1" t="s">
        <v>39</v>
      </c>
      <c r="B396" s="1" t="s">
        <v>14</v>
      </c>
      <c r="C396" s="2">
        <v>43683</v>
      </c>
      <c r="D396" s="1">
        <v>373.6</v>
      </c>
      <c r="E396" s="1">
        <v>374</v>
      </c>
      <c r="F396" s="1">
        <v>383.2</v>
      </c>
      <c r="G396" s="1">
        <v>374</v>
      </c>
      <c r="H396" s="1">
        <v>376.45</v>
      </c>
      <c r="I396" s="1">
        <v>377.7</v>
      </c>
      <c r="J396" s="1">
        <v>378.48</v>
      </c>
      <c r="K396" s="1">
        <v>2145343</v>
      </c>
      <c r="L396" s="1">
        <v>811974122.60000002</v>
      </c>
      <c r="M396" s="1">
        <v>73364</v>
      </c>
      <c r="N396" s="3">
        <f>IF(ISERR(LN(Table1826[[#This Row],[Close Price]]/I395)),"-",LN(Table1826[[#This Row],[Close Price]]/I395))</f>
        <v>1.0914523363723535E-2</v>
      </c>
    </row>
    <row r="397" spans="1:14" x14ac:dyDescent="0.3">
      <c r="A397" s="1" t="s">
        <v>39</v>
      </c>
      <c r="B397" s="1" t="s">
        <v>14</v>
      </c>
      <c r="C397" s="2">
        <v>43684</v>
      </c>
      <c r="D397" s="1">
        <v>377.7</v>
      </c>
      <c r="E397" s="1">
        <v>377.4</v>
      </c>
      <c r="F397" s="1">
        <v>382.15</v>
      </c>
      <c r="G397" s="1">
        <v>376.95</v>
      </c>
      <c r="H397" s="1">
        <v>378.6</v>
      </c>
      <c r="I397" s="1">
        <v>378.6</v>
      </c>
      <c r="J397" s="1">
        <v>379.54</v>
      </c>
      <c r="K397" s="1">
        <v>1948107</v>
      </c>
      <c r="L397" s="1">
        <v>739382048.64999998</v>
      </c>
      <c r="M397" s="1">
        <v>41352</v>
      </c>
      <c r="N397" s="3">
        <f>IF(ISERR(LN(Table1826[[#This Row],[Close Price]]/I396)),"-",LN(Table1826[[#This Row],[Close Price]]/I396))</f>
        <v>2.3800090568113275E-3</v>
      </c>
    </row>
    <row r="398" spans="1:14" x14ac:dyDescent="0.3">
      <c r="A398" s="1" t="s">
        <v>39</v>
      </c>
      <c r="B398" s="1" t="s">
        <v>14</v>
      </c>
      <c r="C398" s="2">
        <v>43685</v>
      </c>
      <c r="D398" s="1">
        <v>378.6</v>
      </c>
      <c r="E398" s="1">
        <v>379</v>
      </c>
      <c r="F398" s="1">
        <v>383.95</v>
      </c>
      <c r="G398" s="1">
        <v>378.95</v>
      </c>
      <c r="H398" s="1">
        <v>382.5</v>
      </c>
      <c r="I398" s="1">
        <v>383</v>
      </c>
      <c r="J398" s="1">
        <v>381.5</v>
      </c>
      <c r="K398" s="1">
        <v>2189771</v>
      </c>
      <c r="L398" s="1">
        <v>835387360.75</v>
      </c>
      <c r="M398" s="1">
        <v>50050</v>
      </c>
      <c r="N398" s="3">
        <f>IF(ISERR(LN(Table1826[[#This Row],[Close Price]]/I397)),"-",LN(Table1826[[#This Row],[Close Price]]/I397))</f>
        <v>1.1554750405423482E-2</v>
      </c>
    </row>
    <row r="399" spans="1:14" x14ac:dyDescent="0.3">
      <c r="A399" s="1" t="s">
        <v>39</v>
      </c>
      <c r="B399" s="1" t="s">
        <v>14</v>
      </c>
      <c r="C399" s="2">
        <v>43686</v>
      </c>
      <c r="D399" s="1">
        <v>383</v>
      </c>
      <c r="E399" s="1">
        <v>383.9</v>
      </c>
      <c r="F399" s="1">
        <v>394</v>
      </c>
      <c r="G399" s="1">
        <v>382.5</v>
      </c>
      <c r="H399" s="1">
        <v>391.8</v>
      </c>
      <c r="I399" s="1">
        <v>392.05</v>
      </c>
      <c r="J399" s="1">
        <v>390.1</v>
      </c>
      <c r="K399" s="1">
        <v>1975249</v>
      </c>
      <c r="L399" s="1">
        <v>770547408.54999995</v>
      </c>
      <c r="M399" s="1">
        <v>34797</v>
      </c>
      <c r="N399" s="3">
        <f>IF(ISERR(LN(Table1826[[#This Row],[Close Price]]/I398)),"-",LN(Table1826[[#This Row],[Close Price]]/I398))</f>
        <v>2.3354393496285084E-2</v>
      </c>
    </row>
    <row r="400" spans="1:14" x14ac:dyDescent="0.3">
      <c r="A400" s="1" t="s">
        <v>39</v>
      </c>
      <c r="B400" s="1" t="s">
        <v>14</v>
      </c>
      <c r="C400" s="2">
        <v>43690</v>
      </c>
      <c r="D400" s="1">
        <v>392.05</v>
      </c>
      <c r="E400" s="1">
        <v>395</v>
      </c>
      <c r="F400" s="1">
        <v>395.5</v>
      </c>
      <c r="G400" s="1">
        <v>390.1</v>
      </c>
      <c r="H400" s="1">
        <v>392.5</v>
      </c>
      <c r="I400" s="1">
        <v>392.55</v>
      </c>
      <c r="J400" s="1">
        <v>392.87</v>
      </c>
      <c r="K400" s="1">
        <v>3730684</v>
      </c>
      <c r="L400" s="1">
        <v>1465684144.5999999</v>
      </c>
      <c r="M400" s="1">
        <v>55572</v>
      </c>
      <c r="N400" s="3">
        <f>IF(ISERR(LN(Table1826[[#This Row],[Close Price]]/I399)),"-",LN(Table1826[[#This Row],[Close Price]]/I399))</f>
        <v>1.2745349673335643E-3</v>
      </c>
    </row>
    <row r="401" spans="1:14" x14ac:dyDescent="0.3">
      <c r="A401" s="1" t="s">
        <v>39</v>
      </c>
      <c r="B401" s="1" t="s">
        <v>14</v>
      </c>
      <c r="C401" s="2">
        <v>43691</v>
      </c>
      <c r="D401" s="1">
        <v>392.55</v>
      </c>
      <c r="E401" s="1">
        <v>394</v>
      </c>
      <c r="F401" s="1">
        <v>395</v>
      </c>
      <c r="G401" s="1">
        <v>389.9</v>
      </c>
      <c r="H401" s="1">
        <v>392.05</v>
      </c>
      <c r="I401" s="1">
        <v>392.75</v>
      </c>
      <c r="J401" s="1">
        <v>392.32</v>
      </c>
      <c r="K401" s="1">
        <v>1247424</v>
      </c>
      <c r="L401" s="1">
        <v>489393130.60000002</v>
      </c>
      <c r="M401" s="1">
        <v>40631</v>
      </c>
      <c r="N401" s="3">
        <f>IF(ISERR(LN(Table1826[[#This Row],[Close Price]]/I400)),"-",LN(Table1826[[#This Row],[Close Price]]/I400))</f>
        <v>5.0935949146597721E-4</v>
      </c>
    </row>
    <row r="402" spans="1:14" x14ac:dyDescent="0.3">
      <c r="A402" s="1" t="s">
        <v>39</v>
      </c>
      <c r="B402" s="1" t="s">
        <v>14</v>
      </c>
      <c r="C402" s="2">
        <v>43693</v>
      </c>
      <c r="D402" s="1">
        <v>392.75</v>
      </c>
      <c r="E402" s="1">
        <v>392.4</v>
      </c>
      <c r="F402" s="1">
        <v>393.35</v>
      </c>
      <c r="G402" s="1">
        <v>388</v>
      </c>
      <c r="H402" s="1">
        <v>392.7</v>
      </c>
      <c r="I402" s="1">
        <v>392.2</v>
      </c>
      <c r="J402" s="1">
        <v>391.29</v>
      </c>
      <c r="K402" s="1">
        <v>1491547</v>
      </c>
      <c r="L402" s="1">
        <v>583625722.64999998</v>
      </c>
      <c r="M402" s="1">
        <v>51996</v>
      </c>
      <c r="N402" s="3">
        <f>IF(ISERR(LN(Table1826[[#This Row],[Close Price]]/I401)),"-",LN(Table1826[[#This Row],[Close Price]]/I401))</f>
        <v>-1.4013633734846636E-3</v>
      </c>
    </row>
    <row r="403" spans="1:14" x14ac:dyDescent="0.3">
      <c r="A403" s="1" t="s">
        <v>39</v>
      </c>
      <c r="B403" s="1" t="s">
        <v>14</v>
      </c>
      <c r="C403" s="2">
        <v>43696</v>
      </c>
      <c r="D403" s="1">
        <v>392.2</v>
      </c>
      <c r="E403" s="1">
        <v>392.2</v>
      </c>
      <c r="F403" s="1">
        <v>401.75</v>
      </c>
      <c r="G403" s="1">
        <v>392</v>
      </c>
      <c r="H403" s="1">
        <v>394.95</v>
      </c>
      <c r="I403" s="1">
        <v>396.05</v>
      </c>
      <c r="J403" s="1">
        <v>397.96</v>
      </c>
      <c r="K403" s="1">
        <v>2734988</v>
      </c>
      <c r="L403" s="1">
        <v>1088414633</v>
      </c>
      <c r="M403" s="1">
        <v>57176</v>
      </c>
      <c r="N403" s="3">
        <f>IF(ISERR(LN(Table1826[[#This Row],[Close Price]]/I402)),"-",LN(Table1826[[#This Row],[Close Price]]/I402))</f>
        <v>9.7685521480428018E-3</v>
      </c>
    </row>
    <row r="404" spans="1:14" x14ac:dyDescent="0.3">
      <c r="A404" s="1" t="s">
        <v>39</v>
      </c>
      <c r="B404" s="1" t="s">
        <v>14</v>
      </c>
      <c r="C404" s="2">
        <v>43697</v>
      </c>
      <c r="D404" s="1">
        <v>396.05</v>
      </c>
      <c r="E404" s="1">
        <v>397.35</v>
      </c>
      <c r="F404" s="1">
        <v>397.9</v>
      </c>
      <c r="G404" s="1">
        <v>393.25</v>
      </c>
      <c r="H404" s="1">
        <v>394.75</v>
      </c>
      <c r="I404" s="1">
        <v>395.35</v>
      </c>
      <c r="J404" s="1">
        <v>395.48</v>
      </c>
      <c r="K404" s="1">
        <v>1285694</v>
      </c>
      <c r="L404" s="1">
        <v>508467665.25</v>
      </c>
      <c r="M404" s="1">
        <v>31236</v>
      </c>
      <c r="N404" s="3">
        <f>IF(ISERR(LN(Table1826[[#This Row],[Close Price]]/I403)),"-",LN(Table1826[[#This Row],[Close Price]]/I403))</f>
        <v>-1.7690173933525789E-3</v>
      </c>
    </row>
    <row r="405" spans="1:14" x14ac:dyDescent="0.3">
      <c r="A405" s="1" t="s">
        <v>39</v>
      </c>
      <c r="B405" s="1" t="s">
        <v>14</v>
      </c>
      <c r="C405" s="2">
        <v>43698</v>
      </c>
      <c r="D405" s="1">
        <v>395.35</v>
      </c>
      <c r="E405" s="1">
        <v>393</v>
      </c>
      <c r="F405" s="1">
        <v>396.9</v>
      </c>
      <c r="G405" s="1">
        <v>391.5</v>
      </c>
      <c r="H405" s="1">
        <v>394</v>
      </c>
      <c r="I405" s="1">
        <v>393.6</v>
      </c>
      <c r="J405" s="1">
        <v>394.09</v>
      </c>
      <c r="K405" s="1">
        <v>775279</v>
      </c>
      <c r="L405" s="1">
        <v>305531260.89999998</v>
      </c>
      <c r="M405" s="1">
        <v>29723</v>
      </c>
      <c r="N405" s="3">
        <f>IF(ISERR(LN(Table1826[[#This Row],[Close Price]]/I404)),"-",LN(Table1826[[#This Row],[Close Price]]/I404))</f>
        <v>-4.4362833388376698E-3</v>
      </c>
    </row>
    <row r="406" spans="1:14" x14ac:dyDescent="0.3">
      <c r="A406" s="1" t="s">
        <v>39</v>
      </c>
      <c r="B406" s="1" t="s">
        <v>14</v>
      </c>
      <c r="C406" s="2">
        <v>43699</v>
      </c>
      <c r="D406" s="1">
        <v>393.6</v>
      </c>
      <c r="E406" s="1">
        <v>393</v>
      </c>
      <c r="F406" s="1">
        <v>394.3</v>
      </c>
      <c r="G406" s="1">
        <v>389.5</v>
      </c>
      <c r="H406" s="1">
        <v>390.35</v>
      </c>
      <c r="I406" s="1">
        <v>391.6</v>
      </c>
      <c r="J406" s="1">
        <v>391.38</v>
      </c>
      <c r="K406" s="1">
        <v>1200418</v>
      </c>
      <c r="L406" s="1">
        <v>469821803.14999998</v>
      </c>
      <c r="M406" s="1">
        <v>39092</v>
      </c>
      <c r="N406" s="3">
        <f>IF(ISERR(LN(Table1826[[#This Row],[Close Price]]/I405)),"-",LN(Table1826[[#This Row],[Close Price]]/I405))</f>
        <v>-5.0942545217430831E-3</v>
      </c>
    </row>
    <row r="407" spans="1:14" x14ac:dyDescent="0.3">
      <c r="A407" s="1" t="s">
        <v>39</v>
      </c>
      <c r="B407" s="1" t="s">
        <v>14</v>
      </c>
      <c r="C407" s="2">
        <v>43700</v>
      </c>
      <c r="D407" s="1">
        <v>391.6</v>
      </c>
      <c r="E407" s="1">
        <v>390</v>
      </c>
      <c r="F407" s="1">
        <v>392</v>
      </c>
      <c r="G407" s="1">
        <v>377.65</v>
      </c>
      <c r="H407" s="1">
        <v>378</v>
      </c>
      <c r="I407" s="1">
        <v>380.05</v>
      </c>
      <c r="J407" s="1">
        <v>383.07</v>
      </c>
      <c r="K407" s="1">
        <v>3743198</v>
      </c>
      <c r="L407" s="1">
        <v>1433904344.0999999</v>
      </c>
      <c r="M407" s="1">
        <v>54595</v>
      </c>
      <c r="N407" s="3">
        <f>IF(ISERR(LN(Table1826[[#This Row],[Close Price]]/I406)),"-",LN(Table1826[[#This Row],[Close Price]]/I406))</f>
        <v>-2.9938087644305857E-2</v>
      </c>
    </row>
    <row r="408" spans="1:14" x14ac:dyDescent="0.3">
      <c r="A408" s="1" t="s">
        <v>39</v>
      </c>
      <c r="B408" s="1" t="s">
        <v>14</v>
      </c>
      <c r="C408" s="2">
        <v>43703</v>
      </c>
      <c r="D408" s="1">
        <v>380.05</v>
      </c>
      <c r="E408" s="1">
        <v>382</v>
      </c>
      <c r="F408" s="1">
        <v>384.25</v>
      </c>
      <c r="G408" s="1">
        <v>372.05</v>
      </c>
      <c r="H408" s="1">
        <v>378</v>
      </c>
      <c r="I408" s="1">
        <v>376.95</v>
      </c>
      <c r="J408" s="1">
        <v>377.57</v>
      </c>
      <c r="K408" s="1">
        <v>3980718</v>
      </c>
      <c r="L408" s="1">
        <v>1502988949.7</v>
      </c>
      <c r="M408" s="1">
        <v>35121</v>
      </c>
      <c r="N408" s="3">
        <f>IF(ISERR(LN(Table1826[[#This Row],[Close Price]]/I407)),"-",LN(Table1826[[#This Row],[Close Price]]/I407))</f>
        <v>-8.1902703543386395E-3</v>
      </c>
    </row>
    <row r="409" spans="1:14" x14ac:dyDescent="0.3">
      <c r="A409" s="1" t="s">
        <v>39</v>
      </c>
      <c r="B409" s="1" t="s">
        <v>14</v>
      </c>
      <c r="C409" s="2">
        <v>43704</v>
      </c>
      <c r="D409" s="1">
        <v>376.95</v>
      </c>
      <c r="E409" s="1">
        <v>380</v>
      </c>
      <c r="F409" s="1">
        <v>389.8</v>
      </c>
      <c r="G409" s="1">
        <v>378</v>
      </c>
      <c r="H409" s="1">
        <v>388.9</v>
      </c>
      <c r="I409" s="1">
        <v>385.9</v>
      </c>
      <c r="J409" s="1">
        <v>385.68</v>
      </c>
      <c r="K409" s="1">
        <v>2762744</v>
      </c>
      <c r="L409" s="1">
        <v>1065548151.35</v>
      </c>
      <c r="M409" s="1">
        <v>68258</v>
      </c>
      <c r="N409" s="3">
        <f>IF(ISERR(LN(Table1826[[#This Row],[Close Price]]/I408)),"-",LN(Table1826[[#This Row],[Close Price]]/I408))</f>
        <v>2.3465715885862198E-2</v>
      </c>
    </row>
    <row r="410" spans="1:14" x14ac:dyDescent="0.3">
      <c r="A410" s="1" t="s">
        <v>39</v>
      </c>
      <c r="B410" s="1" t="s">
        <v>14</v>
      </c>
      <c r="C410" s="2">
        <v>43705</v>
      </c>
      <c r="D410" s="1">
        <v>385.9</v>
      </c>
      <c r="E410" s="1">
        <v>386.25</v>
      </c>
      <c r="F410" s="1">
        <v>392.95</v>
      </c>
      <c r="G410" s="1">
        <v>382.7</v>
      </c>
      <c r="H410" s="1">
        <v>389.1</v>
      </c>
      <c r="I410" s="1">
        <v>390.95</v>
      </c>
      <c r="J410" s="1">
        <v>388.75</v>
      </c>
      <c r="K410" s="1">
        <v>1411348</v>
      </c>
      <c r="L410" s="1">
        <v>548666957.54999995</v>
      </c>
      <c r="M410" s="1">
        <v>28738</v>
      </c>
      <c r="N410" s="3">
        <f>IF(ISERR(LN(Table1826[[#This Row],[Close Price]]/I409)),"-",LN(Table1826[[#This Row],[Close Price]]/I409))</f>
        <v>1.3001406026949941E-2</v>
      </c>
    </row>
    <row r="411" spans="1:14" x14ac:dyDescent="0.3">
      <c r="A411" s="1" t="s">
        <v>39</v>
      </c>
      <c r="B411" s="1" t="s">
        <v>14</v>
      </c>
      <c r="C411" s="2">
        <v>43706</v>
      </c>
      <c r="D411" s="1">
        <v>390.95</v>
      </c>
      <c r="E411" s="1">
        <v>390.35</v>
      </c>
      <c r="F411" s="1">
        <v>391.55</v>
      </c>
      <c r="G411" s="1">
        <v>384.2</v>
      </c>
      <c r="H411" s="1">
        <v>390.45</v>
      </c>
      <c r="I411" s="1">
        <v>388.8</v>
      </c>
      <c r="J411" s="1">
        <v>387.26</v>
      </c>
      <c r="K411" s="1">
        <v>1643520</v>
      </c>
      <c r="L411" s="1">
        <v>636466498.89999998</v>
      </c>
      <c r="M411" s="1">
        <v>31025</v>
      </c>
      <c r="N411" s="3">
        <f>IF(ISERR(LN(Table1826[[#This Row],[Close Price]]/I410)),"-",LN(Table1826[[#This Row],[Close Price]]/I410))</f>
        <v>-5.5146019842389577E-3</v>
      </c>
    </row>
    <row r="412" spans="1:14" x14ac:dyDescent="0.3">
      <c r="A412" s="1" t="s">
        <v>39</v>
      </c>
      <c r="B412" s="1" t="s">
        <v>14</v>
      </c>
      <c r="C412" s="2">
        <v>43707</v>
      </c>
      <c r="D412" s="1">
        <v>388.8</v>
      </c>
      <c r="E412" s="1">
        <v>390</v>
      </c>
      <c r="F412" s="1">
        <v>393.6</v>
      </c>
      <c r="G412" s="1">
        <v>388.2</v>
      </c>
      <c r="H412" s="1">
        <v>391.5</v>
      </c>
      <c r="I412" s="1">
        <v>391.1</v>
      </c>
      <c r="J412" s="1">
        <v>390.82</v>
      </c>
      <c r="K412" s="1">
        <v>1669135</v>
      </c>
      <c r="L412" s="1">
        <v>652330044.10000002</v>
      </c>
      <c r="M412" s="1">
        <v>52062</v>
      </c>
      <c r="N412" s="3">
        <f>IF(ISERR(LN(Table1826[[#This Row],[Close Price]]/I411)),"-",LN(Table1826[[#This Row],[Close Price]]/I411))</f>
        <v>5.8982091751845428E-3</v>
      </c>
    </row>
    <row r="413" spans="1:14" x14ac:dyDescent="0.3">
      <c r="A413" s="1" t="s">
        <v>39</v>
      </c>
      <c r="B413" s="1" t="s">
        <v>14</v>
      </c>
      <c r="C413" s="2">
        <v>43711</v>
      </c>
      <c r="D413" s="1">
        <v>391.1</v>
      </c>
      <c r="E413" s="1">
        <v>391.5</v>
      </c>
      <c r="F413" s="1">
        <v>391.5</v>
      </c>
      <c r="G413" s="1">
        <v>385</v>
      </c>
      <c r="H413" s="1">
        <v>387.7</v>
      </c>
      <c r="I413" s="1">
        <v>385.9</v>
      </c>
      <c r="J413" s="1">
        <v>387.05</v>
      </c>
      <c r="K413" s="1">
        <v>1243784</v>
      </c>
      <c r="L413" s="1">
        <v>481406076.64999998</v>
      </c>
      <c r="M413" s="1">
        <v>35848</v>
      </c>
      <c r="N413" s="3">
        <f>IF(ISERR(LN(Table1826[[#This Row],[Close Price]]/I412)),"-",LN(Table1826[[#This Row],[Close Price]]/I412))</f>
        <v>-1.3385013217895479E-2</v>
      </c>
    </row>
    <row r="414" spans="1:14" x14ac:dyDescent="0.3">
      <c r="A414" s="1" t="s">
        <v>39</v>
      </c>
      <c r="B414" s="1" t="s">
        <v>14</v>
      </c>
      <c r="C414" s="2">
        <v>43712</v>
      </c>
      <c r="D414" s="1">
        <v>385.9</v>
      </c>
      <c r="E414" s="1">
        <v>386.1</v>
      </c>
      <c r="F414" s="1">
        <v>390.9</v>
      </c>
      <c r="G414" s="1">
        <v>376.9</v>
      </c>
      <c r="H414" s="1">
        <v>384.05</v>
      </c>
      <c r="I414" s="1">
        <v>384.15</v>
      </c>
      <c r="J414" s="1">
        <v>382.59</v>
      </c>
      <c r="K414" s="1">
        <v>2673544</v>
      </c>
      <c r="L414" s="1">
        <v>1022877333.85</v>
      </c>
      <c r="M414" s="1">
        <v>53404</v>
      </c>
      <c r="N414" s="3">
        <f>IF(ISERR(LN(Table1826[[#This Row],[Close Price]]/I413)),"-",LN(Table1826[[#This Row],[Close Price]]/I413))</f>
        <v>-4.5451672299291661E-3</v>
      </c>
    </row>
    <row r="415" spans="1:14" x14ac:dyDescent="0.3">
      <c r="A415" s="1" t="s">
        <v>39</v>
      </c>
      <c r="B415" s="1" t="s">
        <v>14</v>
      </c>
      <c r="C415" s="2">
        <v>43713</v>
      </c>
      <c r="D415" s="1">
        <v>384.15</v>
      </c>
      <c r="E415" s="1">
        <v>385.05</v>
      </c>
      <c r="F415" s="1">
        <v>386</v>
      </c>
      <c r="G415" s="1">
        <v>381.65</v>
      </c>
      <c r="H415" s="1">
        <v>384.7</v>
      </c>
      <c r="I415" s="1">
        <v>384.9</v>
      </c>
      <c r="J415" s="1">
        <v>384.25</v>
      </c>
      <c r="K415" s="1">
        <v>2421019</v>
      </c>
      <c r="L415" s="1">
        <v>930271494</v>
      </c>
      <c r="M415" s="1">
        <v>51081</v>
      </c>
      <c r="N415" s="3">
        <f>IF(ISERR(LN(Table1826[[#This Row],[Close Price]]/I414)),"-",LN(Table1826[[#This Row],[Close Price]]/I414))</f>
        <v>1.9504589760564065E-3</v>
      </c>
    </row>
    <row r="416" spans="1:14" x14ac:dyDescent="0.3">
      <c r="A416" s="1" t="s">
        <v>39</v>
      </c>
      <c r="B416" s="1" t="s">
        <v>14</v>
      </c>
      <c r="C416" s="2">
        <v>43714</v>
      </c>
      <c r="D416" s="1">
        <v>384.9</v>
      </c>
      <c r="E416" s="1">
        <v>386</v>
      </c>
      <c r="F416" s="1">
        <v>387.9</v>
      </c>
      <c r="G416" s="1">
        <v>381</v>
      </c>
      <c r="H416" s="1">
        <v>381.9</v>
      </c>
      <c r="I416" s="1">
        <v>382.5</v>
      </c>
      <c r="J416" s="1">
        <v>382.75</v>
      </c>
      <c r="K416" s="1">
        <v>1232781</v>
      </c>
      <c r="L416" s="1">
        <v>471841860</v>
      </c>
      <c r="M416" s="1">
        <v>15631</v>
      </c>
      <c r="N416" s="3">
        <f>IF(ISERR(LN(Table1826[[#This Row],[Close Price]]/I415)),"-",LN(Table1826[[#This Row],[Close Price]]/I415))</f>
        <v>-6.2549070231098644E-3</v>
      </c>
    </row>
    <row r="417" spans="1:14" x14ac:dyDescent="0.3">
      <c r="A417" s="1" t="s">
        <v>39</v>
      </c>
      <c r="B417" s="1" t="s">
        <v>14</v>
      </c>
      <c r="C417" s="2">
        <v>43717</v>
      </c>
      <c r="D417" s="1">
        <v>382.5</v>
      </c>
      <c r="E417" s="1">
        <v>380.25</v>
      </c>
      <c r="F417" s="1">
        <v>387.85</v>
      </c>
      <c r="G417" s="1">
        <v>380.25</v>
      </c>
      <c r="H417" s="1">
        <v>386.45</v>
      </c>
      <c r="I417" s="1">
        <v>387.05</v>
      </c>
      <c r="J417" s="1">
        <v>386.21</v>
      </c>
      <c r="K417" s="1">
        <v>1733094</v>
      </c>
      <c r="L417" s="1">
        <v>669340041.60000002</v>
      </c>
      <c r="M417" s="1">
        <v>35750</v>
      </c>
      <c r="N417" s="3">
        <f>IF(ISERR(LN(Table1826[[#This Row],[Close Price]]/I416)),"-",LN(Table1826[[#This Row],[Close Price]]/I416))</f>
        <v>1.1825230384132029E-2</v>
      </c>
    </row>
    <row r="418" spans="1:14" x14ac:dyDescent="0.3">
      <c r="A418" s="1" t="s">
        <v>39</v>
      </c>
      <c r="B418" s="1" t="s">
        <v>14</v>
      </c>
      <c r="C418" s="2">
        <v>43719</v>
      </c>
      <c r="D418" s="1">
        <v>387.05</v>
      </c>
      <c r="E418" s="1">
        <v>387.1</v>
      </c>
      <c r="F418" s="1">
        <v>390.5</v>
      </c>
      <c r="G418" s="1">
        <v>385.1</v>
      </c>
      <c r="H418" s="1">
        <v>386.3</v>
      </c>
      <c r="I418" s="1">
        <v>386.8</v>
      </c>
      <c r="J418" s="1">
        <v>387.5</v>
      </c>
      <c r="K418" s="1">
        <v>1345221</v>
      </c>
      <c r="L418" s="1">
        <v>521275214.10000002</v>
      </c>
      <c r="M418" s="1">
        <v>35971</v>
      </c>
      <c r="N418" s="3">
        <f>IF(ISERR(LN(Table1826[[#This Row],[Close Price]]/I417)),"-",LN(Table1826[[#This Row],[Close Price]]/I417))</f>
        <v>-6.4612007158311685E-4</v>
      </c>
    </row>
    <row r="419" spans="1:14" x14ac:dyDescent="0.3">
      <c r="A419" s="1" t="s">
        <v>39</v>
      </c>
      <c r="B419" s="1" t="s">
        <v>14</v>
      </c>
      <c r="C419" s="2">
        <v>43720</v>
      </c>
      <c r="D419" s="1">
        <v>386.8</v>
      </c>
      <c r="E419" s="1">
        <v>387</v>
      </c>
      <c r="F419" s="1">
        <v>388.35</v>
      </c>
      <c r="G419" s="1">
        <v>384.05</v>
      </c>
      <c r="H419" s="1">
        <v>384.35</v>
      </c>
      <c r="I419" s="1">
        <v>385.75</v>
      </c>
      <c r="J419" s="1">
        <v>385.78</v>
      </c>
      <c r="K419" s="1">
        <v>739180</v>
      </c>
      <c r="L419" s="1">
        <v>285157375.55000001</v>
      </c>
      <c r="M419" s="1">
        <v>26000</v>
      </c>
      <c r="N419" s="3">
        <f>IF(ISERR(LN(Table1826[[#This Row],[Close Price]]/I418)),"-",LN(Table1826[[#This Row],[Close Price]]/I418))</f>
        <v>-2.7182723358690993E-3</v>
      </c>
    </row>
    <row r="420" spans="1:14" x14ac:dyDescent="0.3">
      <c r="A420" s="1" t="s">
        <v>39</v>
      </c>
      <c r="B420" s="1" t="s">
        <v>14</v>
      </c>
      <c r="C420" s="2">
        <v>43721</v>
      </c>
      <c r="D420" s="1">
        <v>385.75</v>
      </c>
      <c r="E420" s="1">
        <v>385.25</v>
      </c>
      <c r="F420" s="1">
        <v>385.3</v>
      </c>
      <c r="G420" s="1">
        <v>378.55</v>
      </c>
      <c r="H420" s="1">
        <v>382</v>
      </c>
      <c r="I420" s="1">
        <v>382.25</v>
      </c>
      <c r="J420" s="1">
        <v>381.23</v>
      </c>
      <c r="K420" s="1">
        <v>1394423</v>
      </c>
      <c r="L420" s="1">
        <v>531601505.60000002</v>
      </c>
      <c r="M420" s="1">
        <v>24933</v>
      </c>
      <c r="N420" s="3">
        <f>IF(ISERR(LN(Table1826[[#This Row],[Close Price]]/I419)),"-",LN(Table1826[[#This Row],[Close Price]]/I419))</f>
        <v>-9.1146464340985198E-3</v>
      </c>
    </row>
    <row r="421" spans="1:14" x14ac:dyDescent="0.3">
      <c r="A421" s="1" t="s">
        <v>39</v>
      </c>
      <c r="B421" s="1" t="s">
        <v>14</v>
      </c>
      <c r="C421" s="2">
        <v>43724</v>
      </c>
      <c r="D421" s="1">
        <v>382.25</v>
      </c>
      <c r="E421" s="1">
        <v>380.75</v>
      </c>
      <c r="F421" s="1">
        <v>385.3</v>
      </c>
      <c r="G421" s="1">
        <v>378.55</v>
      </c>
      <c r="H421" s="1">
        <v>379.1</v>
      </c>
      <c r="I421" s="1">
        <v>380.9</v>
      </c>
      <c r="J421" s="1">
        <v>382.47</v>
      </c>
      <c r="K421" s="1">
        <v>1315847</v>
      </c>
      <c r="L421" s="1">
        <v>503267570.80000001</v>
      </c>
      <c r="M421" s="1">
        <v>31931</v>
      </c>
      <c r="N421" s="3">
        <f>IF(ISERR(LN(Table1826[[#This Row],[Close Price]]/I420)),"-",LN(Table1826[[#This Row],[Close Price]]/I420))</f>
        <v>-3.5379713246133366E-3</v>
      </c>
    </row>
    <row r="422" spans="1:14" x14ac:dyDescent="0.3">
      <c r="A422" s="1" t="s">
        <v>39</v>
      </c>
      <c r="B422" s="1" t="s">
        <v>14</v>
      </c>
      <c r="C422" s="2">
        <v>43725</v>
      </c>
      <c r="D422" s="1">
        <v>380.9</v>
      </c>
      <c r="E422" s="1">
        <v>379.5</v>
      </c>
      <c r="F422" s="1">
        <v>381.45</v>
      </c>
      <c r="G422" s="1">
        <v>376</v>
      </c>
      <c r="H422" s="1">
        <v>379.8</v>
      </c>
      <c r="I422" s="1">
        <v>380.05</v>
      </c>
      <c r="J422" s="1">
        <v>379.1</v>
      </c>
      <c r="K422" s="1">
        <v>2649795</v>
      </c>
      <c r="L422" s="1">
        <v>1004541066.85</v>
      </c>
      <c r="M422" s="1">
        <v>56163</v>
      </c>
      <c r="N422" s="3">
        <f>IF(ISERR(LN(Table1826[[#This Row],[Close Price]]/I421)),"-",LN(Table1826[[#This Row],[Close Price]]/I421))</f>
        <v>-2.2340504725088242E-3</v>
      </c>
    </row>
    <row r="423" spans="1:14" x14ac:dyDescent="0.3">
      <c r="A423" s="1" t="s">
        <v>39</v>
      </c>
      <c r="B423" s="1" t="s">
        <v>14</v>
      </c>
      <c r="C423" s="2">
        <v>43726</v>
      </c>
      <c r="D423" s="1">
        <v>380.05</v>
      </c>
      <c r="E423" s="1">
        <v>380.8</v>
      </c>
      <c r="F423" s="1">
        <v>381</v>
      </c>
      <c r="G423" s="1">
        <v>375.3</v>
      </c>
      <c r="H423" s="1">
        <v>380</v>
      </c>
      <c r="I423" s="1">
        <v>379.95</v>
      </c>
      <c r="J423" s="1">
        <v>379.01</v>
      </c>
      <c r="K423" s="1">
        <v>1568749</v>
      </c>
      <c r="L423" s="1">
        <v>594567983.89999998</v>
      </c>
      <c r="M423" s="1">
        <v>20696</v>
      </c>
      <c r="N423" s="3">
        <f>IF(ISERR(LN(Table1826[[#This Row],[Close Price]]/I422)),"-",LN(Table1826[[#This Row],[Close Price]]/I422))</f>
        <v>-2.6315789625562698E-4</v>
      </c>
    </row>
    <row r="424" spans="1:14" x14ac:dyDescent="0.3">
      <c r="A424" s="1" t="s">
        <v>39</v>
      </c>
      <c r="B424" s="1" t="s">
        <v>14</v>
      </c>
      <c r="C424" s="2">
        <v>43727</v>
      </c>
      <c r="D424" s="1">
        <v>379.95</v>
      </c>
      <c r="E424" s="1">
        <v>380.8</v>
      </c>
      <c r="F424" s="1">
        <v>382.5</v>
      </c>
      <c r="G424" s="1">
        <v>378.4</v>
      </c>
      <c r="H424" s="1">
        <v>379.6</v>
      </c>
      <c r="I424" s="1">
        <v>380</v>
      </c>
      <c r="J424" s="1">
        <v>380.26</v>
      </c>
      <c r="K424" s="1">
        <v>1261647</v>
      </c>
      <c r="L424" s="1">
        <v>479755924.85000002</v>
      </c>
      <c r="M424" s="1">
        <v>16641</v>
      </c>
      <c r="N424" s="3">
        <f>IF(ISERR(LN(Table1826[[#This Row],[Close Price]]/I423)),"-",LN(Table1826[[#This Row],[Close Price]]/I423))</f>
        <v>1.3158760463762766E-4</v>
      </c>
    </row>
    <row r="425" spans="1:14" x14ac:dyDescent="0.3">
      <c r="A425" s="1" t="s">
        <v>39</v>
      </c>
      <c r="B425" s="1" t="s">
        <v>14</v>
      </c>
      <c r="C425" s="2">
        <v>43728</v>
      </c>
      <c r="D425" s="1">
        <v>380</v>
      </c>
      <c r="E425" s="1">
        <v>381.85</v>
      </c>
      <c r="F425" s="1">
        <v>391</v>
      </c>
      <c r="G425" s="1">
        <v>377.3</v>
      </c>
      <c r="H425" s="1">
        <v>379.2</v>
      </c>
      <c r="I425" s="1">
        <v>380.2</v>
      </c>
      <c r="J425" s="1">
        <v>383.56</v>
      </c>
      <c r="K425" s="1">
        <v>2409479</v>
      </c>
      <c r="L425" s="1">
        <v>924183220.35000002</v>
      </c>
      <c r="M425" s="1">
        <v>54005</v>
      </c>
      <c r="N425" s="3">
        <f>IF(ISERR(LN(Table1826[[#This Row],[Close Price]]/I424)),"-",LN(Table1826[[#This Row],[Close Price]]/I424))</f>
        <v>5.2617733389735721E-4</v>
      </c>
    </row>
    <row r="426" spans="1:14" x14ac:dyDescent="0.3">
      <c r="A426" s="1" t="s">
        <v>39</v>
      </c>
      <c r="B426" s="1" t="s">
        <v>14</v>
      </c>
      <c r="C426" s="2">
        <v>43731</v>
      </c>
      <c r="D426" s="1">
        <v>380.2</v>
      </c>
      <c r="E426" s="1">
        <v>380.2</v>
      </c>
      <c r="F426" s="1">
        <v>389</v>
      </c>
      <c r="G426" s="1">
        <v>369</v>
      </c>
      <c r="H426" s="1">
        <v>386.85</v>
      </c>
      <c r="I426" s="1">
        <v>386.4</v>
      </c>
      <c r="J426" s="1">
        <v>379.53</v>
      </c>
      <c r="K426" s="1">
        <v>3024471</v>
      </c>
      <c r="L426" s="1">
        <v>1147889312.25</v>
      </c>
      <c r="M426" s="1">
        <v>54637</v>
      </c>
      <c r="N426" s="3">
        <f>IF(ISERR(LN(Table1826[[#This Row],[Close Price]]/I425)),"-",LN(Table1826[[#This Row],[Close Price]]/I425))</f>
        <v>1.6175672284034208E-2</v>
      </c>
    </row>
    <row r="427" spans="1:14" x14ac:dyDescent="0.3">
      <c r="A427" s="1" t="s">
        <v>39</v>
      </c>
      <c r="B427" s="1" t="s">
        <v>14</v>
      </c>
      <c r="C427" s="2">
        <v>43732</v>
      </c>
      <c r="D427" s="1">
        <v>386.4</v>
      </c>
      <c r="E427" s="1">
        <v>387</v>
      </c>
      <c r="F427" s="1">
        <v>399</v>
      </c>
      <c r="G427" s="1">
        <v>384.15</v>
      </c>
      <c r="H427" s="1">
        <v>396.8</v>
      </c>
      <c r="I427" s="1">
        <v>396.45</v>
      </c>
      <c r="J427" s="1">
        <v>392.71</v>
      </c>
      <c r="K427" s="1">
        <v>2698045</v>
      </c>
      <c r="L427" s="1">
        <v>1059556285.95</v>
      </c>
      <c r="M427" s="1">
        <v>61868</v>
      </c>
      <c r="N427" s="3">
        <f>IF(ISERR(LN(Table1826[[#This Row],[Close Price]]/I426)),"-",LN(Table1826[[#This Row],[Close Price]]/I426))</f>
        <v>2.5676827380045102E-2</v>
      </c>
    </row>
    <row r="428" spans="1:14" x14ac:dyDescent="0.3">
      <c r="A428" s="1" t="s">
        <v>39</v>
      </c>
      <c r="B428" s="1" t="s">
        <v>14</v>
      </c>
      <c r="C428" s="2">
        <v>43733</v>
      </c>
      <c r="D428" s="1">
        <v>396.45</v>
      </c>
      <c r="E428" s="1">
        <v>397.9</v>
      </c>
      <c r="F428" s="1">
        <v>404</v>
      </c>
      <c r="G428" s="1">
        <v>384.1</v>
      </c>
      <c r="H428" s="1">
        <v>384.3</v>
      </c>
      <c r="I428" s="1">
        <v>392</v>
      </c>
      <c r="J428" s="1">
        <v>394.98</v>
      </c>
      <c r="K428" s="1">
        <v>3164971</v>
      </c>
      <c r="L428" s="1">
        <v>1250099105.8</v>
      </c>
      <c r="M428" s="1">
        <v>83408</v>
      </c>
      <c r="N428" s="3">
        <f>IF(ISERR(LN(Table1826[[#This Row],[Close Price]]/I427)),"-",LN(Table1826[[#This Row],[Close Price]]/I427))</f>
        <v>-1.12880899279453E-2</v>
      </c>
    </row>
    <row r="429" spans="1:14" x14ac:dyDescent="0.3">
      <c r="A429" s="1" t="s">
        <v>39</v>
      </c>
      <c r="B429" s="1" t="s">
        <v>14</v>
      </c>
      <c r="C429" s="2">
        <v>43734</v>
      </c>
      <c r="D429" s="1">
        <v>392</v>
      </c>
      <c r="E429" s="1">
        <v>389</v>
      </c>
      <c r="F429" s="1">
        <v>391.85</v>
      </c>
      <c r="G429" s="1">
        <v>383.6</v>
      </c>
      <c r="H429" s="1">
        <v>388</v>
      </c>
      <c r="I429" s="1">
        <v>388.1</v>
      </c>
      <c r="J429" s="1">
        <v>386.44</v>
      </c>
      <c r="K429" s="1">
        <v>1889683</v>
      </c>
      <c r="L429" s="1">
        <v>730252158.35000002</v>
      </c>
      <c r="M429" s="1">
        <v>39988</v>
      </c>
      <c r="N429" s="3">
        <f>IF(ISERR(LN(Table1826[[#This Row],[Close Price]]/I428)),"-",LN(Table1826[[#This Row],[Close Price]]/I428))</f>
        <v>-9.9988014156018965E-3</v>
      </c>
    </row>
    <row r="430" spans="1:14" x14ac:dyDescent="0.3">
      <c r="A430" s="1" t="s">
        <v>39</v>
      </c>
      <c r="B430" s="1" t="s">
        <v>14</v>
      </c>
      <c r="C430" s="2">
        <v>43735</v>
      </c>
      <c r="D430" s="1">
        <v>388.1</v>
      </c>
      <c r="E430" s="1">
        <v>388.1</v>
      </c>
      <c r="F430" s="1">
        <v>392.45</v>
      </c>
      <c r="G430" s="1">
        <v>385</v>
      </c>
      <c r="H430" s="1">
        <v>390.7</v>
      </c>
      <c r="I430" s="1">
        <v>391.05</v>
      </c>
      <c r="J430" s="1">
        <v>389.71</v>
      </c>
      <c r="K430" s="1">
        <v>1594589</v>
      </c>
      <c r="L430" s="1">
        <v>621426322.35000002</v>
      </c>
      <c r="M430" s="1">
        <v>27923</v>
      </c>
      <c r="N430" s="3">
        <f>IF(ISERR(LN(Table1826[[#This Row],[Close Price]]/I429)),"-",LN(Table1826[[#This Row],[Close Price]]/I429))</f>
        <v>7.5723906727598244E-3</v>
      </c>
    </row>
    <row r="431" spans="1:14" x14ac:dyDescent="0.3">
      <c r="A431" s="1" t="s">
        <v>39</v>
      </c>
      <c r="B431" s="1" t="s">
        <v>14</v>
      </c>
      <c r="C431" s="2">
        <v>43738</v>
      </c>
      <c r="D431" s="1">
        <v>391.05</v>
      </c>
      <c r="E431" s="1">
        <v>390.7</v>
      </c>
      <c r="F431" s="1">
        <v>395.85</v>
      </c>
      <c r="G431" s="1">
        <v>388</v>
      </c>
      <c r="H431" s="1">
        <v>394</v>
      </c>
      <c r="I431" s="1">
        <v>394.25</v>
      </c>
      <c r="J431" s="1">
        <v>392.99</v>
      </c>
      <c r="K431" s="1">
        <v>1891389</v>
      </c>
      <c r="L431" s="1">
        <v>743304785.60000002</v>
      </c>
      <c r="M431" s="1">
        <v>27276</v>
      </c>
      <c r="N431" s="3">
        <f>IF(ISERR(LN(Table1826[[#This Row],[Close Price]]/I430)),"-",LN(Table1826[[#This Row],[Close Price]]/I430))</f>
        <v>8.1497967955273445E-3</v>
      </c>
    </row>
    <row r="432" spans="1:14" x14ac:dyDescent="0.3">
      <c r="A432" s="1" t="s">
        <v>39</v>
      </c>
      <c r="B432" s="1" t="s">
        <v>14</v>
      </c>
      <c r="C432" s="2">
        <v>43739</v>
      </c>
      <c r="D432" s="1">
        <v>394.25</v>
      </c>
      <c r="E432" s="1">
        <v>394</v>
      </c>
      <c r="F432" s="1">
        <v>397.9</v>
      </c>
      <c r="G432" s="1">
        <v>379.5</v>
      </c>
      <c r="H432" s="1">
        <v>387.95</v>
      </c>
      <c r="I432" s="1">
        <v>387.8</v>
      </c>
      <c r="J432" s="1">
        <v>389.08</v>
      </c>
      <c r="K432" s="1">
        <v>2555372</v>
      </c>
      <c r="L432" s="1">
        <v>994235041.20000005</v>
      </c>
      <c r="M432" s="1">
        <v>56228</v>
      </c>
      <c r="N432" s="3">
        <f>IF(ISERR(LN(Table1826[[#This Row],[Close Price]]/I431)),"-",LN(Table1826[[#This Row],[Close Price]]/I431))</f>
        <v>-1.6495483034596258E-2</v>
      </c>
    </row>
    <row r="433" spans="1:14" x14ac:dyDescent="0.3">
      <c r="A433" s="1" t="s">
        <v>39</v>
      </c>
      <c r="B433" s="1" t="s">
        <v>14</v>
      </c>
      <c r="C433" s="2">
        <v>43741</v>
      </c>
      <c r="D433" s="1">
        <v>387.8</v>
      </c>
      <c r="E433" s="1">
        <v>386.4</v>
      </c>
      <c r="F433" s="1">
        <v>390</v>
      </c>
      <c r="G433" s="1">
        <v>380.3</v>
      </c>
      <c r="H433" s="1">
        <v>383.2</v>
      </c>
      <c r="I433" s="1">
        <v>384</v>
      </c>
      <c r="J433" s="1">
        <v>383.39</v>
      </c>
      <c r="K433" s="1">
        <v>1999508</v>
      </c>
      <c r="L433" s="1">
        <v>766599111.10000002</v>
      </c>
      <c r="M433" s="1">
        <v>74595</v>
      </c>
      <c r="N433" s="3">
        <f>IF(ISERR(LN(Table1826[[#This Row],[Close Price]]/I432)),"-",LN(Table1826[[#This Row],[Close Price]]/I432))</f>
        <v>-9.847190220824649E-3</v>
      </c>
    </row>
    <row r="434" spans="1:14" x14ac:dyDescent="0.3">
      <c r="A434" s="1" t="s">
        <v>39</v>
      </c>
      <c r="B434" s="1" t="s">
        <v>14</v>
      </c>
      <c r="C434" s="2">
        <v>43742</v>
      </c>
      <c r="D434" s="1">
        <v>384</v>
      </c>
      <c r="E434" s="1">
        <v>384.6</v>
      </c>
      <c r="F434" s="1">
        <v>385.1</v>
      </c>
      <c r="G434" s="1">
        <v>376.8</v>
      </c>
      <c r="H434" s="1">
        <v>378.2</v>
      </c>
      <c r="I434" s="1">
        <v>378.8</v>
      </c>
      <c r="J434" s="1">
        <v>379.83</v>
      </c>
      <c r="K434" s="1">
        <v>1796297</v>
      </c>
      <c r="L434" s="1">
        <v>682280505.70000005</v>
      </c>
      <c r="M434" s="1">
        <v>45732</v>
      </c>
      <c r="N434" s="3">
        <f>IF(ISERR(LN(Table1826[[#This Row],[Close Price]]/I433)),"-",LN(Table1826[[#This Row],[Close Price]]/I433))</f>
        <v>-1.3634191275803686E-2</v>
      </c>
    </row>
    <row r="435" spans="1:14" x14ac:dyDescent="0.3">
      <c r="A435" s="1" t="s">
        <v>39</v>
      </c>
      <c r="B435" s="1" t="s">
        <v>14</v>
      </c>
      <c r="C435" s="2">
        <v>43745</v>
      </c>
      <c r="D435" s="1">
        <v>378.8</v>
      </c>
      <c r="E435" s="1">
        <v>378.8</v>
      </c>
      <c r="F435" s="1">
        <v>381.5</v>
      </c>
      <c r="G435" s="1">
        <v>375</v>
      </c>
      <c r="H435" s="1">
        <v>379.6</v>
      </c>
      <c r="I435" s="1">
        <v>379.25</v>
      </c>
      <c r="J435" s="1">
        <v>378.82</v>
      </c>
      <c r="K435" s="1">
        <v>647438</v>
      </c>
      <c r="L435" s="1">
        <v>245261277.75</v>
      </c>
      <c r="M435" s="1">
        <v>27678</v>
      </c>
      <c r="N435" s="3">
        <f>IF(ISERR(LN(Table1826[[#This Row],[Close Price]]/I434)),"-",LN(Table1826[[#This Row],[Close Price]]/I434))</f>
        <v>1.1872569167184013E-3</v>
      </c>
    </row>
    <row r="436" spans="1:14" x14ac:dyDescent="0.3">
      <c r="A436" s="1" t="s">
        <v>39</v>
      </c>
      <c r="B436" s="1" t="s">
        <v>14</v>
      </c>
      <c r="C436" s="2">
        <v>43747</v>
      </c>
      <c r="D436" s="1">
        <v>379.25</v>
      </c>
      <c r="E436" s="1">
        <v>379</v>
      </c>
      <c r="F436" s="1">
        <v>385.05</v>
      </c>
      <c r="G436" s="1">
        <v>378</v>
      </c>
      <c r="H436" s="1">
        <v>383.85</v>
      </c>
      <c r="I436" s="1">
        <v>383.6</v>
      </c>
      <c r="J436" s="1">
        <v>382.36</v>
      </c>
      <c r="K436" s="1">
        <v>1453314</v>
      </c>
      <c r="L436" s="1">
        <v>555694993.95000005</v>
      </c>
      <c r="M436" s="1">
        <v>26298</v>
      </c>
      <c r="N436" s="3">
        <f>IF(ISERR(LN(Table1826[[#This Row],[Close Price]]/I435)),"-",LN(Table1826[[#This Row],[Close Price]]/I435))</f>
        <v>1.1404724780641673E-2</v>
      </c>
    </row>
    <row r="437" spans="1:14" x14ac:dyDescent="0.3">
      <c r="A437" s="1" t="s">
        <v>39</v>
      </c>
      <c r="B437" s="1" t="s">
        <v>14</v>
      </c>
      <c r="C437" s="2">
        <v>43748</v>
      </c>
      <c r="D437" s="1">
        <v>383.6</v>
      </c>
      <c r="E437" s="1">
        <v>382.95</v>
      </c>
      <c r="F437" s="1">
        <v>388.35</v>
      </c>
      <c r="G437" s="1">
        <v>380.9</v>
      </c>
      <c r="H437" s="1">
        <v>385.75</v>
      </c>
      <c r="I437" s="1">
        <v>384.5</v>
      </c>
      <c r="J437" s="1">
        <v>383.81</v>
      </c>
      <c r="K437" s="1">
        <v>1235106</v>
      </c>
      <c r="L437" s="1">
        <v>474048543.10000002</v>
      </c>
      <c r="M437" s="1">
        <v>17981</v>
      </c>
      <c r="N437" s="3">
        <f>IF(ISERR(LN(Table1826[[#This Row],[Close Price]]/I436)),"-",LN(Table1826[[#This Row],[Close Price]]/I436))</f>
        <v>2.3434459364154239E-3</v>
      </c>
    </row>
    <row r="438" spans="1:14" x14ac:dyDescent="0.3">
      <c r="A438" s="1" t="s">
        <v>39</v>
      </c>
      <c r="B438" s="1" t="s">
        <v>14</v>
      </c>
      <c r="C438" s="2">
        <v>43749</v>
      </c>
      <c r="D438" s="1">
        <v>384.5</v>
      </c>
      <c r="E438" s="1">
        <v>385.7</v>
      </c>
      <c r="F438" s="1">
        <v>387.75</v>
      </c>
      <c r="G438" s="1">
        <v>381.05</v>
      </c>
      <c r="H438" s="1">
        <v>384.05</v>
      </c>
      <c r="I438" s="1">
        <v>383.45</v>
      </c>
      <c r="J438" s="1">
        <v>383.21</v>
      </c>
      <c r="K438" s="1">
        <v>1273100</v>
      </c>
      <c r="L438" s="1">
        <v>487867960.19999999</v>
      </c>
      <c r="M438" s="1">
        <v>34231</v>
      </c>
      <c r="N438" s="3">
        <f>IF(ISERR(LN(Table1826[[#This Row],[Close Price]]/I437)),"-",LN(Table1826[[#This Row],[Close Price]]/I437))</f>
        <v>-2.7345547348304679E-3</v>
      </c>
    </row>
    <row r="439" spans="1:14" x14ac:dyDescent="0.3">
      <c r="A439" s="1" t="s">
        <v>39</v>
      </c>
      <c r="B439" s="1" t="s">
        <v>14</v>
      </c>
      <c r="C439" s="2">
        <v>43752</v>
      </c>
      <c r="D439" s="1">
        <v>383.45</v>
      </c>
      <c r="E439" s="1">
        <v>384.55</v>
      </c>
      <c r="F439" s="1">
        <v>389</v>
      </c>
      <c r="G439" s="1">
        <v>382.55</v>
      </c>
      <c r="H439" s="1">
        <v>385</v>
      </c>
      <c r="I439" s="1">
        <v>384.95</v>
      </c>
      <c r="J439" s="1">
        <v>385.05</v>
      </c>
      <c r="K439" s="1">
        <v>1873572</v>
      </c>
      <c r="L439" s="1">
        <v>721416766.29999995</v>
      </c>
      <c r="M439" s="1">
        <v>31404</v>
      </c>
      <c r="N439" s="3">
        <f>IF(ISERR(LN(Table1826[[#This Row],[Close Price]]/I438)),"-",LN(Table1826[[#This Row],[Close Price]]/I438))</f>
        <v>3.9042215131903871E-3</v>
      </c>
    </row>
    <row r="440" spans="1:14" x14ac:dyDescent="0.3">
      <c r="A440" s="1" t="s">
        <v>39</v>
      </c>
      <c r="B440" s="1" t="s">
        <v>14</v>
      </c>
      <c r="C440" s="2">
        <v>43753</v>
      </c>
      <c r="D440" s="1">
        <v>384.95</v>
      </c>
      <c r="E440" s="1">
        <v>385.5</v>
      </c>
      <c r="F440" s="1">
        <v>385.55</v>
      </c>
      <c r="G440" s="1">
        <v>379</v>
      </c>
      <c r="H440" s="1">
        <v>382.75</v>
      </c>
      <c r="I440" s="1">
        <v>382.95</v>
      </c>
      <c r="J440" s="1">
        <v>381.76</v>
      </c>
      <c r="K440" s="1">
        <v>1562818</v>
      </c>
      <c r="L440" s="1">
        <v>596618716.64999998</v>
      </c>
      <c r="M440" s="1">
        <v>43574</v>
      </c>
      <c r="N440" s="3">
        <f>IF(ISERR(LN(Table1826[[#This Row],[Close Price]]/I439)),"-",LN(Table1826[[#This Row],[Close Price]]/I439))</f>
        <v>-5.2090233684560045E-3</v>
      </c>
    </row>
    <row r="441" spans="1:14" x14ac:dyDescent="0.3">
      <c r="A441" s="1" t="s">
        <v>39</v>
      </c>
      <c r="B441" s="1" t="s">
        <v>14</v>
      </c>
      <c r="C441" s="2">
        <v>43754</v>
      </c>
      <c r="D441" s="1">
        <v>382.95</v>
      </c>
      <c r="E441" s="1">
        <v>383.4</v>
      </c>
      <c r="F441" s="1">
        <v>385</v>
      </c>
      <c r="G441" s="1">
        <v>377.55</v>
      </c>
      <c r="H441" s="1">
        <v>381.8</v>
      </c>
      <c r="I441" s="1">
        <v>380.45</v>
      </c>
      <c r="J441" s="1">
        <v>381.16</v>
      </c>
      <c r="K441" s="1">
        <v>1259137</v>
      </c>
      <c r="L441" s="1">
        <v>479934863.94999999</v>
      </c>
      <c r="M441" s="1">
        <v>21685</v>
      </c>
      <c r="N441" s="3">
        <f>IF(ISERR(LN(Table1826[[#This Row],[Close Price]]/I440)),"-",LN(Table1826[[#This Row],[Close Price]]/I440))</f>
        <v>-6.5496697330707865E-3</v>
      </c>
    </row>
    <row r="442" spans="1:14" x14ac:dyDescent="0.3">
      <c r="A442" s="1" t="s">
        <v>39</v>
      </c>
      <c r="B442" s="1" t="s">
        <v>14</v>
      </c>
      <c r="C442" s="2">
        <v>43755</v>
      </c>
      <c r="D442" s="1">
        <v>380.45</v>
      </c>
      <c r="E442" s="1">
        <v>380.05</v>
      </c>
      <c r="F442" s="1">
        <v>389.9</v>
      </c>
      <c r="G442" s="1">
        <v>378.8</v>
      </c>
      <c r="H442" s="1">
        <v>389.9</v>
      </c>
      <c r="I442" s="1">
        <v>387.55</v>
      </c>
      <c r="J442" s="1">
        <v>382.87</v>
      </c>
      <c r="K442" s="1">
        <v>1438251</v>
      </c>
      <c r="L442" s="1">
        <v>550666252.85000002</v>
      </c>
      <c r="M442" s="1">
        <v>27282</v>
      </c>
      <c r="N442" s="3">
        <f>IF(ISERR(LN(Table1826[[#This Row],[Close Price]]/I441)),"-",LN(Table1826[[#This Row],[Close Price]]/I441))</f>
        <v>1.8490110104988682E-2</v>
      </c>
    </row>
    <row r="443" spans="1:14" x14ac:dyDescent="0.3">
      <c r="A443" s="1" t="s">
        <v>39</v>
      </c>
      <c r="B443" s="1" t="s">
        <v>14</v>
      </c>
      <c r="C443" s="2">
        <v>43756</v>
      </c>
      <c r="D443" s="1">
        <v>387.55</v>
      </c>
      <c r="E443" s="1">
        <v>387.75</v>
      </c>
      <c r="F443" s="1">
        <v>392.9</v>
      </c>
      <c r="G443" s="1">
        <v>385.5</v>
      </c>
      <c r="H443" s="1">
        <v>392.5</v>
      </c>
      <c r="I443" s="1">
        <v>391.85</v>
      </c>
      <c r="J443" s="1">
        <v>389.3</v>
      </c>
      <c r="K443" s="1">
        <v>1563849</v>
      </c>
      <c r="L443" s="1">
        <v>608809890</v>
      </c>
      <c r="M443" s="1">
        <v>20597</v>
      </c>
      <c r="N443" s="3">
        <f>IF(ISERR(LN(Table1826[[#This Row],[Close Price]]/I442)),"-",LN(Table1826[[#This Row],[Close Price]]/I442))</f>
        <v>1.1034240771353114E-2</v>
      </c>
    </row>
    <row r="444" spans="1:14" x14ac:dyDescent="0.3">
      <c r="A444" s="1" t="s">
        <v>39</v>
      </c>
      <c r="B444" s="1" t="s">
        <v>14</v>
      </c>
      <c r="C444" s="2">
        <v>43760</v>
      </c>
      <c r="D444" s="1">
        <v>391.85</v>
      </c>
      <c r="E444" s="1">
        <v>392.95</v>
      </c>
      <c r="F444" s="1">
        <v>400.9</v>
      </c>
      <c r="G444" s="1">
        <v>392.15</v>
      </c>
      <c r="H444" s="1">
        <v>395.35</v>
      </c>
      <c r="I444" s="1">
        <v>395.1</v>
      </c>
      <c r="J444" s="1">
        <v>396.49</v>
      </c>
      <c r="K444" s="1">
        <v>2136931</v>
      </c>
      <c r="L444" s="1">
        <v>847277465.14999998</v>
      </c>
      <c r="M444" s="1">
        <v>45239</v>
      </c>
      <c r="N444" s="3">
        <f>IF(ISERR(LN(Table1826[[#This Row],[Close Price]]/I443)),"-",LN(Table1826[[#This Row],[Close Price]]/I443))</f>
        <v>8.2597839184713751E-3</v>
      </c>
    </row>
    <row r="445" spans="1:14" x14ac:dyDescent="0.3">
      <c r="A445" s="1" t="s">
        <v>39</v>
      </c>
      <c r="B445" s="1" t="s">
        <v>14</v>
      </c>
      <c r="C445" s="2">
        <v>43761</v>
      </c>
      <c r="D445" s="1">
        <v>395.1</v>
      </c>
      <c r="E445" s="1">
        <v>395.35</v>
      </c>
      <c r="F445" s="1">
        <v>395.95</v>
      </c>
      <c r="G445" s="1">
        <v>389.75</v>
      </c>
      <c r="H445" s="1">
        <v>393.5</v>
      </c>
      <c r="I445" s="1">
        <v>393.75</v>
      </c>
      <c r="J445" s="1">
        <v>392.46</v>
      </c>
      <c r="K445" s="1">
        <v>1445027</v>
      </c>
      <c r="L445" s="1">
        <v>567111689.04999995</v>
      </c>
      <c r="M445" s="1">
        <v>24481</v>
      </c>
      <c r="N445" s="3">
        <f>IF(ISERR(LN(Table1826[[#This Row],[Close Price]]/I444)),"-",LN(Table1826[[#This Row],[Close Price]]/I444))</f>
        <v>-3.422707277502283E-3</v>
      </c>
    </row>
    <row r="446" spans="1:14" x14ac:dyDescent="0.3">
      <c r="A446" s="1" t="s">
        <v>39</v>
      </c>
      <c r="B446" s="1" t="s">
        <v>14</v>
      </c>
      <c r="C446" s="2">
        <v>43762</v>
      </c>
      <c r="D446" s="1">
        <v>393.75</v>
      </c>
      <c r="E446" s="1">
        <v>395.8</v>
      </c>
      <c r="F446" s="1">
        <v>398.75</v>
      </c>
      <c r="G446" s="1">
        <v>387.15</v>
      </c>
      <c r="H446" s="1">
        <v>395.5</v>
      </c>
      <c r="I446" s="1">
        <v>394.45</v>
      </c>
      <c r="J446" s="1">
        <v>392.56</v>
      </c>
      <c r="K446" s="1">
        <v>1746043</v>
      </c>
      <c r="L446" s="1">
        <v>685430225.25</v>
      </c>
      <c r="M446" s="1">
        <v>51803</v>
      </c>
      <c r="N446" s="3">
        <f>IF(ISERR(LN(Table1826[[#This Row],[Close Price]]/I445)),"-",LN(Table1826[[#This Row],[Close Price]]/I445))</f>
        <v>1.7761994012556728E-3</v>
      </c>
    </row>
    <row r="447" spans="1:14" x14ac:dyDescent="0.3">
      <c r="A447" s="1" t="s">
        <v>39</v>
      </c>
      <c r="B447" s="1" t="s">
        <v>14</v>
      </c>
      <c r="C447" s="2">
        <v>43763</v>
      </c>
      <c r="D447" s="1">
        <v>394.45</v>
      </c>
      <c r="E447" s="1">
        <v>395.4</v>
      </c>
      <c r="F447" s="1">
        <v>396</v>
      </c>
      <c r="G447" s="1">
        <v>386</v>
      </c>
      <c r="H447" s="1">
        <v>393.15</v>
      </c>
      <c r="I447" s="1">
        <v>393.8</v>
      </c>
      <c r="J447" s="1">
        <v>391.1</v>
      </c>
      <c r="K447" s="1">
        <v>2173362</v>
      </c>
      <c r="L447" s="1">
        <v>849994074.5</v>
      </c>
      <c r="M447" s="1">
        <v>33956</v>
      </c>
      <c r="N447" s="3">
        <f>IF(ISERR(LN(Table1826[[#This Row],[Close Price]]/I446)),"-",LN(Table1826[[#This Row],[Close Price]]/I446))</f>
        <v>-1.649223336073348E-3</v>
      </c>
    </row>
    <row r="448" spans="1:14" x14ac:dyDescent="0.3">
      <c r="A448" s="1" t="s">
        <v>39</v>
      </c>
      <c r="B448" s="1" t="s">
        <v>14</v>
      </c>
      <c r="C448" s="2">
        <v>43765</v>
      </c>
      <c r="D448" s="1">
        <v>393.8</v>
      </c>
      <c r="E448" s="1">
        <v>389.9</v>
      </c>
      <c r="F448" s="1">
        <v>394.6</v>
      </c>
      <c r="G448" s="1">
        <v>383.7</v>
      </c>
      <c r="H448" s="1">
        <v>392.7</v>
      </c>
      <c r="I448" s="1">
        <v>391.1</v>
      </c>
      <c r="J448" s="1">
        <v>389.66</v>
      </c>
      <c r="K448" s="1">
        <v>559133</v>
      </c>
      <c r="L448" s="1">
        <v>217871642.59999999</v>
      </c>
      <c r="M448" s="1">
        <v>8201</v>
      </c>
      <c r="N448" s="3">
        <f>IF(ISERR(LN(Table1826[[#This Row],[Close Price]]/I447)),"-",LN(Table1826[[#This Row],[Close Price]]/I447))</f>
        <v>-6.8798844435566794E-3</v>
      </c>
    </row>
    <row r="449" spans="1:14" x14ac:dyDescent="0.3">
      <c r="A449" s="1" t="s">
        <v>39</v>
      </c>
      <c r="B449" s="1" t="s">
        <v>14</v>
      </c>
      <c r="C449" s="2">
        <v>43767</v>
      </c>
      <c r="D449" s="1">
        <v>391.1</v>
      </c>
      <c r="E449" s="1">
        <v>389.1</v>
      </c>
      <c r="F449" s="1">
        <v>389.1</v>
      </c>
      <c r="G449" s="1">
        <v>362.25</v>
      </c>
      <c r="H449" s="1">
        <v>365.4</v>
      </c>
      <c r="I449" s="1">
        <v>366.6</v>
      </c>
      <c r="J449" s="1">
        <v>367.8</v>
      </c>
      <c r="K449" s="1">
        <v>8461743</v>
      </c>
      <c r="L449" s="1">
        <v>3112256059.5999999</v>
      </c>
      <c r="M449" s="1">
        <v>110743</v>
      </c>
      <c r="N449" s="3">
        <f>IF(ISERR(LN(Table1826[[#This Row],[Close Price]]/I448)),"-",LN(Table1826[[#This Row],[Close Price]]/I448))</f>
        <v>-6.4691946355863769E-2</v>
      </c>
    </row>
    <row r="450" spans="1:14" x14ac:dyDescent="0.3">
      <c r="A450" s="1" t="s">
        <v>39</v>
      </c>
      <c r="B450" s="1" t="s">
        <v>14</v>
      </c>
      <c r="C450" s="2">
        <v>43768</v>
      </c>
      <c r="D450" s="1">
        <v>366.6</v>
      </c>
      <c r="E450" s="1">
        <v>372</v>
      </c>
      <c r="F450" s="1">
        <v>372</v>
      </c>
      <c r="G450" s="1">
        <v>366.6</v>
      </c>
      <c r="H450" s="1">
        <v>371</v>
      </c>
      <c r="I450" s="1">
        <v>370.95</v>
      </c>
      <c r="J450" s="1">
        <v>369.4</v>
      </c>
      <c r="K450" s="1">
        <v>1766694</v>
      </c>
      <c r="L450" s="1">
        <v>652610644.70000005</v>
      </c>
      <c r="M450" s="1">
        <v>42971</v>
      </c>
      <c r="N450" s="3">
        <f>IF(ISERR(LN(Table1826[[#This Row],[Close Price]]/I449)),"-",LN(Table1826[[#This Row],[Close Price]]/I449))</f>
        <v>1.1795947229930062E-2</v>
      </c>
    </row>
    <row r="451" spans="1:14" x14ac:dyDescent="0.3">
      <c r="A451" s="1" t="s">
        <v>39</v>
      </c>
      <c r="B451" s="1" t="s">
        <v>14</v>
      </c>
      <c r="C451" s="2">
        <v>43769</v>
      </c>
      <c r="D451" s="1">
        <v>370.95</v>
      </c>
      <c r="E451" s="1">
        <v>372</v>
      </c>
      <c r="F451" s="1">
        <v>374.25</v>
      </c>
      <c r="G451" s="1">
        <v>364.65</v>
      </c>
      <c r="H451" s="1">
        <v>366</v>
      </c>
      <c r="I451" s="1">
        <v>365.85</v>
      </c>
      <c r="J451" s="1">
        <v>368.94</v>
      </c>
      <c r="K451" s="1">
        <v>4309485</v>
      </c>
      <c r="L451" s="1">
        <v>1589950376.75</v>
      </c>
      <c r="M451" s="1">
        <v>35145</v>
      </c>
      <c r="N451" s="3">
        <f>IF(ISERR(LN(Table1826[[#This Row],[Close Price]]/I450)),"-",LN(Table1826[[#This Row],[Close Price]]/I450))</f>
        <v>-1.3843869305495868E-2</v>
      </c>
    </row>
    <row r="452" spans="1:14" x14ac:dyDescent="0.3">
      <c r="A452" s="1" t="s">
        <v>39</v>
      </c>
      <c r="B452" s="1" t="s">
        <v>14</v>
      </c>
      <c r="C452" s="2">
        <v>43770</v>
      </c>
      <c r="D452" s="1">
        <v>365.85</v>
      </c>
      <c r="E452" s="1">
        <v>367.1</v>
      </c>
      <c r="F452" s="1">
        <v>373.9</v>
      </c>
      <c r="G452" s="1">
        <v>367.1</v>
      </c>
      <c r="H452" s="1">
        <v>371</v>
      </c>
      <c r="I452" s="1">
        <v>370.4</v>
      </c>
      <c r="J452" s="1">
        <v>371.15</v>
      </c>
      <c r="K452" s="1">
        <v>2034159</v>
      </c>
      <c r="L452" s="1">
        <v>754969386.70000005</v>
      </c>
      <c r="M452" s="1">
        <v>29344</v>
      </c>
      <c r="N452" s="3">
        <f>IF(ISERR(LN(Table1826[[#This Row],[Close Price]]/I451)),"-",LN(Table1826[[#This Row],[Close Price]]/I451))</f>
        <v>1.2360089441985172E-2</v>
      </c>
    </row>
    <row r="453" spans="1:14" x14ac:dyDescent="0.3">
      <c r="A453" s="1" t="s">
        <v>39</v>
      </c>
      <c r="B453" s="1" t="s">
        <v>14</v>
      </c>
      <c r="C453" s="2">
        <v>43773</v>
      </c>
      <c r="D453" s="1">
        <v>370.4</v>
      </c>
      <c r="E453" s="1">
        <v>371</v>
      </c>
      <c r="F453" s="1">
        <v>371.45</v>
      </c>
      <c r="G453" s="1">
        <v>363.55</v>
      </c>
      <c r="H453" s="1">
        <v>366.05</v>
      </c>
      <c r="I453" s="1">
        <v>365.6</v>
      </c>
      <c r="J453" s="1">
        <v>366.38</v>
      </c>
      <c r="K453" s="1">
        <v>1641703</v>
      </c>
      <c r="L453" s="1">
        <v>601493402.20000005</v>
      </c>
      <c r="M453" s="1">
        <v>27527</v>
      </c>
      <c r="N453" s="3">
        <f>IF(ISERR(LN(Table1826[[#This Row],[Close Price]]/I452)),"-",LN(Table1826[[#This Row],[Close Price]]/I452))</f>
        <v>-1.3043663192029226E-2</v>
      </c>
    </row>
    <row r="454" spans="1:14" x14ac:dyDescent="0.3">
      <c r="A454" s="1" t="s">
        <v>39</v>
      </c>
      <c r="B454" s="1" t="s">
        <v>14</v>
      </c>
      <c r="C454" s="2">
        <v>43774</v>
      </c>
      <c r="D454" s="1">
        <v>365.6</v>
      </c>
      <c r="E454" s="1">
        <v>365.6</v>
      </c>
      <c r="F454" s="1">
        <v>367</v>
      </c>
      <c r="G454" s="1">
        <v>360.5</v>
      </c>
      <c r="H454" s="1">
        <v>367</v>
      </c>
      <c r="I454" s="1">
        <v>366.4</v>
      </c>
      <c r="J454" s="1">
        <v>363.81</v>
      </c>
      <c r="K454" s="1">
        <v>2459875</v>
      </c>
      <c r="L454" s="1">
        <v>894929575.85000002</v>
      </c>
      <c r="M454" s="1">
        <v>56860</v>
      </c>
      <c r="N454" s="3">
        <f>IF(ISERR(LN(Table1826[[#This Row],[Close Price]]/I453)),"-",LN(Table1826[[#This Row],[Close Price]]/I453))</f>
        <v>2.1857932199802256E-3</v>
      </c>
    </row>
    <row r="455" spans="1:14" x14ac:dyDescent="0.3">
      <c r="A455" s="1" t="s">
        <v>39</v>
      </c>
      <c r="B455" s="1" t="s">
        <v>14</v>
      </c>
      <c r="C455" s="2">
        <v>43775</v>
      </c>
      <c r="D455" s="1">
        <v>366.4</v>
      </c>
      <c r="E455" s="1">
        <v>368</v>
      </c>
      <c r="F455" s="1">
        <v>368.5</v>
      </c>
      <c r="G455" s="1">
        <v>360.9</v>
      </c>
      <c r="H455" s="1">
        <v>367.5</v>
      </c>
      <c r="I455" s="1">
        <v>367.8</v>
      </c>
      <c r="J455" s="1">
        <v>365.51</v>
      </c>
      <c r="K455" s="1">
        <v>1293956</v>
      </c>
      <c r="L455" s="1">
        <v>472952393.80000001</v>
      </c>
      <c r="M455" s="1">
        <v>31610</v>
      </c>
      <c r="N455" s="3">
        <f>IF(ISERR(LN(Table1826[[#This Row],[Close Price]]/I454)),"-",LN(Table1826[[#This Row],[Close Price]]/I454))</f>
        <v>3.8136793702456474E-3</v>
      </c>
    </row>
    <row r="456" spans="1:14" x14ac:dyDescent="0.3">
      <c r="A456" s="1" t="s">
        <v>39</v>
      </c>
      <c r="B456" s="1" t="s">
        <v>14</v>
      </c>
      <c r="C456" s="2">
        <v>43776</v>
      </c>
      <c r="D456" s="1">
        <v>367.8</v>
      </c>
      <c r="E456" s="1">
        <v>369</v>
      </c>
      <c r="F456" s="1">
        <v>370.75</v>
      </c>
      <c r="G456" s="1">
        <v>365.3</v>
      </c>
      <c r="H456" s="1">
        <v>370</v>
      </c>
      <c r="I456" s="1">
        <v>369.8</v>
      </c>
      <c r="J456" s="1">
        <v>368.62</v>
      </c>
      <c r="K456" s="1">
        <v>3761245</v>
      </c>
      <c r="L456" s="1">
        <v>1386461307.1500001</v>
      </c>
      <c r="M456" s="1">
        <v>41947</v>
      </c>
      <c r="N456" s="3">
        <f>IF(ISERR(LN(Table1826[[#This Row],[Close Price]]/I455)),"-",LN(Table1826[[#This Row],[Close Price]]/I455))</f>
        <v>5.4230067828036658E-3</v>
      </c>
    </row>
    <row r="457" spans="1:14" x14ac:dyDescent="0.3">
      <c r="A457" s="1" t="s">
        <v>39</v>
      </c>
      <c r="B457" s="1" t="s">
        <v>14</v>
      </c>
      <c r="C457" s="2">
        <v>43777</v>
      </c>
      <c r="D457" s="1">
        <v>369.8</v>
      </c>
      <c r="E457" s="1">
        <v>370</v>
      </c>
      <c r="F457" s="1">
        <v>372.45</v>
      </c>
      <c r="G457" s="1">
        <v>366.85</v>
      </c>
      <c r="H457" s="1">
        <v>370</v>
      </c>
      <c r="I457" s="1">
        <v>370.6</v>
      </c>
      <c r="J457" s="1">
        <v>370.08</v>
      </c>
      <c r="K457" s="1">
        <v>1334062</v>
      </c>
      <c r="L457" s="1">
        <v>493711889.80000001</v>
      </c>
      <c r="M457" s="1">
        <v>13252</v>
      </c>
      <c r="N457" s="3">
        <f>IF(ISERR(LN(Table1826[[#This Row],[Close Price]]/I456)),"-",LN(Table1826[[#This Row],[Close Price]]/I456))</f>
        <v>2.1609948982350201E-3</v>
      </c>
    </row>
    <row r="458" spans="1:14" x14ac:dyDescent="0.3">
      <c r="A458" s="1" t="s">
        <v>39</v>
      </c>
      <c r="B458" s="1" t="s">
        <v>14</v>
      </c>
      <c r="C458" s="2">
        <v>43780</v>
      </c>
      <c r="D458" s="1">
        <v>370.6</v>
      </c>
      <c r="E458" s="1">
        <v>370.9</v>
      </c>
      <c r="F458" s="1">
        <v>375</v>
      </c>
      <c r="G458" s="1">
        <v>366.95</v>
      </c>
      <c r="H458" s="1">
        <v>372</v>
      </c>
      <c r="I458" s="1">
        <v>371.3</v>
      </c>
      <c r="J458" s="1">
        <v>372.13</v>
      </c>
      <c r="K458" s="1">
        <v>1330587</v>
      </c>
      <c r="L458" s="1">
        <v>495151934.44999999</v>
      </c>
      <c r="M458" s="1">
        <v>32834</v>
      </c>
      <c r="N458" s="3">
        <f>IF(ISERR(LN(Table1826[[#This Row],[Close Price]]/I457)),"-",LN(Table1826[[#This Row],[Close Price]]/I457))</f>
        <v>1.8870473317750514E-3</v>
      </c>
    </row>
    <row r="459" spans="1:14" x14ac:dyDescent="0.3">
      <c r="A459" s="1" t="s">
        <v>39</v>
      </c>
      <c r="B459" s="1" t="s">
        <v>14</v>
      </c>
      <c r="C459" s="2">
        <v>43782</v>
      </c>
      <c r="D459" s="1">
        <v>371.3</v>
      </c>
      <c r="E459" s="1">
        <v>371.3</v>
      </c>
      <c r="F459" s="1">
        <v>374.35</v>
      </c>
      <c r="G459" s="1">
        <v>363.85</v>
      </c>
      <c r="H459" s="1">
        <v>365.8</v>
      </c>
      <c r="I459" s="1">
        <v>366.45</v>
      </c>
      <c r="J459" s="1">
        <v>367.91</v>
      </c>
      <c r="K459" s="1">
        <v>2924211</v>
      </c>
      <c r="L459" s="1">
        <v>1075859211.7</v>
      </c>
      <c r="M459" s="1">
        <v>34669</v>
      </c>
      <c r="N459" s="3">
        <f>IF(ISERR(LN(Table1826[[#This Row],[Close Price]]/I458)),"-",LN(Table1826[[#This Row],[Close Price]]/I458))</f>
        <v>-1.3148274811175253E-2</v>
      </c>
    </row>
    <row r="460" spans="1:14" x14ac:dyDescent="0.3">
      <c r="A460" s="1" t="s">
        <v>39</v>
      </c>
      <c r="B460" s="1" t="s">
        <v>14</v>
      </c>
      <c r="C460" s="2">
        <v>43783</v>
      </c>
      <c r="D460" s="1">
        <v>366.45</v>
      </c>
      <c r="E460" s="1">
        <v>365.5</v>
      </c>
      <c r="F460" s="1">
        <v>365.5</v>
      </c>
      <c r="G460" s="1">
        <v>354</v>
      </c>
      <c r="H460" s="1">
        <v>356.9</v>
      </c>
      <c r="I460" s="1">
        <v>356.55</v>
      </c>
      <c r="J460" s="1">
        <v>356.71</v>
      </c>
      <c r="K460" s="1">
        <v>3738810</v>
      </c>
      <c r="L460" s="1">
        <v>1333683023.05</v>
      </c>
      <c r="M460" s="1">
        <v>58240</v>
      </c>
      <c r="N460" s="3">
        <f>IF(ISERR(LN(Table1826[[#This Row],[Close Price]]/I459)),"-",LN(Table1826[[#This Row],[Close Price]]/I459))</f>
        <v>-2.7387603897546488E-2</v>
      </c>
    </row>
    <row r="461" spans="1:14" x14ac:dyDescent="0.3">
      <c r="A461" s="1" t="s">
        <v>39</v>
      </c>
      <c r="B461" s="1" t="s">
        <v>14</v>
      </c>
      <c r="C461" s="2">
        <v>43784</v>
      </c>
      <c r="D461" s="1">
        <v>356.55</v>
      </c>
      <c r="E461" s="1">
        <v>357.45</v>
      </c>
      <c r="F461" s="1">
        <v>357.5</v>
      </c>
      <c r="G461" s="1">
        <v>353.1</v>
      </c>
      <c r="H461" s="1">
        <v>356</v>
      </c>
      <c r="I461" s="1">
        <v>356.35</v>
      </c>
      <c r="J461" s="1">
        <v>355.51</v>
      </c>
      <c r="K461" s="1">
        <v>2293732</v>
      </c>
      <c r="L461" s="1">
        <v>815451044.25</v>
      </c>
      <c r="M461" s="1">
        <v>51746</v>
      </c>
      <c r="N461" s="3">
        <f>IF(ISERR(LN(Table1826[[#This Row],[Close Price]]/I460)),"-",LN(Table1826[[#This Row],[Close Price]]/I460))</f>
        <v>-5.6108852643291197E-4</v>
      </c>
    </row>
    <row r="462" spans="1:14" x14ac:dyDescent="0.3">
      <c r="A462" s="1" t="s">
        <v>39</v>
      </c>
      <c r="B462" s="1" t="s">
        <v>14</v>
      </c>
      <c r="C462" s="2">
        <v>43787</v>
      </c>
      <c r="D462" s="1">
        <v>356.35</v>
      </c>
      <c r="E462" s="1">
        <v>357.25</v>
      </c>
      <c r="F462" s="1">
        <v>357.25</v>
      </c>
      <c r="G462" s="1">
        <v>352.05</v>
      </c>
      <c r="H462" s="1">
        <v>355.3</v>
      </c>
      <c r="I462" s="1">
        <v>355.3</v>
      </c>
      <c r="J462" s="1">
        <v>354.48</v>
      </c>
      <c r="K462" s="1">
        <v>1243758</v>
      </c>
      <c r="L462" s="1">
        <v>440881380.30000001</v>
      </c>
      <c r="M462" s="1">
        <v>22034</v>
      </c>
      <c r="N462" s="3">
        <f>IF(ISERR(LN(Table1826[[#This Row],[Close Price]]/I461)),"-",LN(Table1826[[#This Row],[Close Price]]/I461))</f>
        <v>-2.9508909208984064E-3</v>
      </c>
    </row>
    <row r="463" spans="1:14" x14ac:dyDescent="0.3">
      <c r="A463" s="1" t="s">
        <v>39</v>
      </c>
      <c r="B463" s="1" t="s">
        <v>14</v>
      </c>
      <c r="C463" s="2">
        <v>43788</v>
      </c>
      <c r="D463" s="1">
        <v>355.3</v>
      </c>
      <c r="E463" s="1">
        <v>356.25</v>
      </c>
      <c r="F463" s="1">
        <v>360.3</v>
      </c>
      <c r="G463" s="1">
        <v>353.2</v>
      </c>
      <c r="H463" s="1">
        <v>357</v>
      </c>
      <c r="I463" s="1">
        <v>357.25</v>
      </c>
      <c r="J463" s="1">
        <v>357.07</v>
      </c>
      <c r="K463" s="1">
        <v>1446730</v>
      </c>
      <c r="L463" s="1">
        <v>516581920.64999998</v>
      </c>
      <c r="M463" s="1">
        <v>35575</v>
      </c>
      <c r="N463" s="3">
        <f>IF(ISERR(LN(Table1826[[#This Row],[Close Price]]/I462)),"-",LN(Table1826[[#This Row],[Close Price]]/I462))</f>
        <v>5.4733137829952698E-3</v>
      </c>
    </row>
    <row r="464" spans="1:14" x14ac:dyDescent="0.3">
      <c r="A464" s="1" t="s">
        <v>39</v>
      </c>
      <c r="B464" s="1" t="s">
        <v>14</v>
      </c>
      <c r="C464" s="2">
        <v>43789</v>
      </c>
      <c r="D464" s="1">
        <v>357.25</v>
      </c>
      <c r="E464" s="1">
        <v>358</v>
      </c>
      <c r="F464" s="1">
        <v>361.3</v>
      </c>
      <c r="G464" s="1">
        <v>355</v>
      </c>
      <c r="H464" s="1">
        <v>355</v>
      </c>
      <c r="I464" s="1">
        <v>355.35</v>
      </c>
      <c r="J464" s="1">
        <v>357.24</v>
      </c>
      <c r="K464" s="1">
        <v>1258477</v>
      </c>
      <c r="L464" s="1">
        <v>449580384.10000002</v>
      </c>
      <c r="M464" s="1">
        <v>12972</v>
      </c>
      <c r="N464" s="3">
        <f>IF(ISERR(LN(Table1826[[#This Row],[Close Price]]/I463)),"-",LN(Table1826[[#This Row],[Close Price]]/I463))</f>
        <v>-5.3325975370726161E-3</v>
      </c>
    </row>
    <row r="465" spans="1:14" x14ac:dyDescent="0.3">
      <c r="A465" s="1" t="s">
        <v>39</v>
      </c>
      <c r="B465" s="1" t="s">
        <v>14</v>
      </c>
      <c r="C465" s="2">
        <v>43790</v>
      </c>
      <c r="D465" s="1">
        <v>355.35</v>
      </c>
      <c r="E465" s="1">
        <v>356.9</v>
      </c>
      <c r="F465" s="1">
        <v>359.25</v>
      </c>
      <c r="G465" s="1">
        <v>353.05</v>
      </c>
      <c r="H465" s="1">
        <v>356.4</v>
      </c>
      <c r="I465" s="1">
        <v>356.85</v>
      </c>
      <c r="J465" s="1">
        <v>357.18</v>
      </c>
      <c r="K465" s="1">
        <v>1219942</v>
      </c>
      <c r="L465" s="1">
        <v>435740016.60000002</v>
      </c>
      <c r="M465" s="1">
        <v>26048</v>
      </c>
      <c r="N465" s="3">
        <f>IF(ISERR(LN(Table1826[[#This Row],[Close Price]]/I464)),"-",LN(Table1826[[#This Row],[Close Price]]/I464))</f>
        <v>4.2123061441721836E-3</v>
      </c>
    </row>
    <row r="466" spans="1:14" x14ac:dyDescent="0.3">
      <c r="A466" s="1" t="s">
        <v>39</v>
      </c>
      <c r="B466" s="1" t="s">
        <v>14</v>
      </c>
      <c r="C466" s="2">
        <v>43791</v>
      </c>
      <c r="D466" s="1">
        <v>356.85</v>
      </c>
      <c r="E466" s="1">
        <v>355.2</v>
      </c>
      <c r="F466" s="1">
        <v>359</v>
      </c>
      <c r="G466" s="1">
        <v>353.7</v>
      </c>
      <c r="H466" s="1">
        <v>357.5</v>
      </c>
      <c r="I466" s="1">
        <v>357.8</v>
      </c>
      <c r="J466" s="1">
        <v>356.53</v>
      </c>
      <c r="K466" s="1">
        <v>813957</v>
      </c>
      <c r="L466" s="1">
        <v>290196220.10000002</v>
      </c>
      <c r="M466" s="1">
        <v>13831</v>
      </c>
      <c r="N466" s="3">
        <f>IF(ISERR(LN(Table1826[[#This Row],[Close Price]]/I465)),"-",LN(Table1826[[#This Row],[Close Price]]/I465))</f>
        <v>2.6586456575422891E-3</v>
      </c>
    </row>
    <row r="467" spans="1:14" x14ac:dyDescent="0.3">
      <c r="A467" s="1" t="s">
        <v>39</v>
      </c>
      <c r="B467" s="1" t="s">
        <v>14</v>
      </c>
      <c r="C467" s="2">
        <v>43794</v>
      </c>
      <c r="D467" s="1">
        <v>357.8</v>
      </c>
      <c r="E467" s="1">
        <v>356.2</v>
      </c>
      <c r="F467" s="1">
        <v>361.5</v>
      </c>
      <c r="G467" s="1">
        <v>356.2</v>
      </c>
      <c r="H467" s="1">
        <v>358.5</v>
      </c>
      <c r="I467" s="1">
        <v>358.35</v>
      </c>
      <c r="J467" s="1">
        <v>359.03</v>
      </c>
      <c r="K467" s="1">
        <v>984989</v>
      </c>
      <c r="L467" s="1">
        <v>353639060.30000001</v>
      </c>
      <c r="M467" s="1">
        <v>14088</v>
      </c>
      <c r="N467" s="3">
        <f>IF(ISERR(LN(Table1826[[#This Row],[Close Price]]/I466)),"-",LN(Table1826[[#This Row],[Close Price]]/I466))</f>
        <v>1.5359913653095292E-3</v>
      </c>
    </row>
    <row r="468" spans="1:14" x14ac:dyDescent="0.3">
      <c r="A468" s="1" t="s">
        <v>39</v>
      </c>
      <c r="B468" s="1" t="s">
        <v>14</v>
      </c>
      <c r="C468" s="2">
        <v>43795</v>
      </c>
      <c r="D468" s="1">
        <v>358.35</v>
      </c>
      <c r="E468" s="1">
        <v>358.5</v>
      </c>
      <c r="F468" s="1">
        <v>358.95</v>
      </c>
      <c r="G468" s="1">
        <v>348.3</v>
      </c>
      <c r="H468" s="1">
        <v>352.5</v>
      </c>
      <c r="I468" s="1">
        <v>350.35</v>
      </c>
      <c r="J468" s="1">
        <v>351.97</v>
      </c>
      <c r="K468" s="1">
        <v>4920150</v>
      </c>
      <c r="L468" s="1">
        <v>1731733839.6500001</v>
      </c>
      <c r="M468" s="1">
        <v>77332</v>
      </c>
      <c r="N468" s="3">
        <f>IF(ISERR(LN(Table1826[[#This Row],[Close Price]]/I467)),"-",LN(Table1826[[#This Row],[Close Price]]/I467))</f>
        <v>-2.2577507623385371E-2</v>
      </c>
    </row>
    <row r="469" spans="1:14" x14ac:dyDescent="0.3">
      <c r="A469" s="1" t="s">
        <v>39</v>
      </c>
      <c r="B469" s="1" t="s">
        <v>14</v>
      </c>
      <c r="C469" s="2">
        <v>43796</v>
      </c>
      <c r="D469" s="1">
        <v>350.35</v>
      </c>
      <c r="E469" s="1">
        <v>352.5</v>
      </c>
      <c r="F469" s="1">
        <v>358.5</v>
      </c>
      <c r="G469" s="1">
        <v>351.05</v>
      </c>
      <c r="H469" s="1">
        <v>357.4</v>
      </c>
      <c r="I469" s="1">
        <v>357.6</v>
      </c>
      <c r="J469" s="1">
        <v>355.76</v>
      </c>
      <c r="K469" s="1">
        <v>988073</v>
      </c>
      <c r="L469" s="1">
        <v>351517927.80000001</v>
      </c>
      <c r="M469" s="1">
        <v>27082</v>
      </c>
      <c r="N469" s="3">
        <f>IF(ISERR(LN(Table1826[[#This Row],[Close Price]]/I468)),"-",LN(Table1826[[#This Row],[Close Price]]/I468))</f>
        <v>2.0482388482816225E-2</v>
      </c>
    </row>
    <row r="470" spans="1:14" x14ac:dyDescent="0.3">
      <c r="A470" s="1" t="s">
        <v>39</v>
      </c>
      <c r="B470" s="1" t="s">
        <v>14</v>
      </c>
      <c r="C470" s="2">
        <v>43797</v>
      </c>
      <c r="D470" s="1">
        <v>357.6</v>
      </c>
      <c r="E470" s="1">
        <v>358</v>
      </c>
      <c r="F470" s="1">
        <v>361.9</v>
      </c>
      <c r="G470" s="1">
        <v>355.2</v>
      </c>
      <c r="H470" s="1">
        <v>360.6</v>
      </c>
      <c r="I470" s="1">
        <v>361.15</v>
      </c>
      <c r="J470" s="1">
        <v>359.83</v>
      </c>
      <c r="K470" s="1">
        <v>828082</v>
      </c>
      <c r="L470" s="1">
        <v>297972608.89999998</v>
      </c>
      <c r="M470" s="1">
        <v>11470</v>
      </c>
      <c r="N470" s="3">
        <f>IF(ISERR(LN(Table1826[[#This Row],[Close Price]]/I469)),"-",LN(Table1826[[#This Row],[Close Price]]/I469))</f>
        <v>9.8783411974966151E-3</v>
      </c>
    </row>
    <row r="471" spans="1:14" x14ac:dyDescent="0.3">
      <c r="A471" s="1" t="s">
        <v>39</v>
      </c>
      <c r="B471" s="1" t="s">
        <v>14</v>
      </c>
      <c r="C471" s="2">
        <v>43798</v>
      </c>
      <c r="D471" s="1">
        <v>361.15</v>
      </c>
      <c r="E471" s="1">
        <v>358.2</v>
      </c>
      <c r="F471" s="1">
        <v>361.75</v>
      </c>
      <c r="G471" s="1">
        <v>355</v>
      </c>
      <c r="H471" s="1">
        <v>359.75</v>
      </c>
      <c r="I471" s="1">
        <v>359.9</v>
      </c>
      <c r="J471" s="1">
        <v>358.77</v>
      </c>
      <c r="K471" s="1">
        <v>1064035</v>
      </c>
      <c r="L471" s="1">
        <v>381744343.14999998</v>
      </c>
      <c r="M471" s="1">
        <v>17931</v>
      </c>
      <c r="N471" s="3">
        <f>IF(ISERR(LN(Table1826[[#This Row],[Close Price]]/I470)),"-",LN(Table1826[[#This Row],[Close Price]]/I470))</f>
        <v>-3.4671694118708222E-3</v>
      </c>
    </row>
    <row r="472" spans="1:14" x14ac:dyDescent="0.3">
      <c r="A472" s="1" t="s">
        <v>39</v>
      </c>
      <c r="B472" s="1" t="s">
        <v>14</v>
      </c>
      <c r="C472" s="2">
        <v>43801</v>
      </c>
      <c r="D472" s="1">
        <v>359.9</v>
      </c>
      <c r="E472" s="1">
        <v>359.75</v>
      </c>
      <c r="F472" s="1">
        <v>359.75</v>
      </c>
      <c r="G472" s="1">
        <v>351.1</v>
      </c>
      <c r="H472" s="1">
        <v>353.65</v>
      </c>
      <c r="I472" s="1">
        <v>353.85</v>
      </c>
      <c r="J472" s="1">
        <v>353.81</v>
      </c>
      <c r="K472" s="1">
        <v>1420769</v>
      </c>
      <c r="L472" s="1">
        <v>502678853.05000001</v>
      </c>
      <c r="M472" s="1">
        <v>20409</v>
      </c>
      <c r="N472" s="3">
        <f>IF(ISERR(LN(Table1826[[#This Row],[Close Price]]/I471)),"-",LN(Table1826[[#This Row],[Close Price]]/I471))</f>
        <v>-1.6953120563191201E-2</v>
      </c>
    </row>
    <row r="473" spans="1:14" x14ac:dyDescent="0.3">
      <c r="A473" s="1" t="s">
        <v>39</v>
      </c>
      <c r="B473" s="1" t="s">
        <v>14</v>
      </c>
      <c r="C473" s="2">
        <v>43802</v>
      </c>
      <c r="D473" s="1">
        <v>353.85</v>
      </c>
      <c r="E473" s="1">
        <v>353</v>
      </c>
      <c r="F473" s="1">
        <v>353.15</v>
      </c>
      <c r="G473" s="1">
        <v>345.5</v>
      </c>
      <c r="H473" s="1">
        <v>347.4</v>
      </c>
      <c r="I473" s="1">
        <v>348.3</v>
      </c>
      <c r="J473" s="1">
        <v>348.62</v>
      </c>
      <c r="K473" s="1">
        <v>1878740</v>
      </c>
      <c r="L473" s="1">
        <v>654958488.04999995</v>
      </c>
      <c r="M473" s="1">
        <v>25278</v>
      </c>
      <c r="N473" s="3">
        <f>IF(ISERR(LN(Table1826[[#This Row],[Close Price]]/I472)),"-",LN(Table1826[[#This Row],[Close Price]]/I472))</f>
        <v>-1.580891714983821E-2</v>
      </c>
    </row>
    <row r="474" spans="1:14" x14ac:dyDescent="0.3">
      <c r="A474" s="1" t="s">
        <v>39</v>
      </c>
      <c r="B474" s="1" t="s">
        <v>14</v>
      </c>
      <c r="C474" s="2">
        <v>43803</v>
      </c>
      <c r="D474" s="1">
        <v>348.3</v>
      </c>
      <c r="E474" s="1">
        <v>346.05</v>
      </c>
      <c r="F474" s="1">
        <v>352.8</v>
      </c>
      <c r="G474" s="1">
        <v>346.05</v>
      </c>
      <c r="H474" s="1">
        <v>352</v>
      </c>
      <c r="I474" s="1">
        <v>352</v>
      </c>
      <c r="J474" s="1">
        <v>351.53</v>
      </c>
      <c r="K474" s="1">
        <v>917241</v>
      </c>
      <c r="L474" s="1">
        <v>322438239.44999999</v>
      </c>
      <c r="M474" s="1">
        <v>17404</v>
      </c>
      <c r="N474" s="3">
        <f>IF(ISERR(LN(Table1826[[#This Row],[Close Price]]/I473)),"-",LN(Table1826[[#This Row],[Close Price]]/I473))</f>
        <v>1.0566998226141515E-2</v>
      </c>
    </row>
    <row r="475" spans="1:14" x14ac:dyDescent="0.3">
      <c r="A475" s="1" t="s">
        <v>39</v>
      </c>
      <c r="B475" s="1" t="s">
        <v>14</v>
      </c>
      <c r="C475" s="2">
        <v>43804</v>
      </c>
      <c r="D475" s="1">
        <v>352</v>
      </c>
      <c r="E475" s="1">
        <v>351</v>
      </c>
      <c r="F475" s="1">
        <v>354</v>
      </c>
      <c r="G475" s="1">
        <v>347.1</v>
      </c>
      <c r="H475" s="1">
        <v>348</v>
      </c>
      <c r="I475" s="1">
        <v>348</v>
      </c>
      <c r="J475" s="1">
        <v>349.89</v>
      </c>
      <c r="K475" s="1">
        <v>1508053</v>
      </c>
      <c r="L475" s="1">
        <v>527653606.5</v>
      </c>
      <c r="M475" s="1">
        <v>26471</v>
      </c>
      <c r="N475" s="3">
        <f>IF(ISERR(LN(Table1826[[#This Row],[Close Price]]/I474)),"-",LN(Table1826[[#This Row],[Close Price]]/I474))</f>
        <v>-1.1428695823622744E-2</v>
      </c>
    </row>
    <row r="476" spans="1:14" x14ac:dyDescent="0.3">
      <c r="A476" s="1" t="s">
        <v>39</v>
      </c>
      <c r="B476" s="1" t="s">
        <v>14</v>
      </c>
      <c r="C476" s="2">
        <v>43805</v>
      </c>
      <c r="D476" s="1">
        <v>348</v>
      </c>
      <c r="E476" s="1">
        <v>348.5</v>
      </c>
      <c r="F476" s="1">
        <v>349.75</v>
      </c>
      <c r="G476" s="1">
        <v>338.85</v>
      </c>
      <c r="H476" s="1">
        <v>341.3</v>
      </c>
      <c r="I476" s="1">
        <v>341.1</v>
      </c>
      <c r="J476" s="1">
        <v>343.05</v>
      </c>
      <c r="K476" s="1">
        <v>2886217</v>
      </c>
      <c r="L476" s="1">
        <v>990125473.70000005</v>
      </c>
      <c r="M476" s="1">
        <v>30891</v>
      </c>
      <c r="N476" s="3">
        <f>IF(ISERR(LN(Table1826[[#This Row],[Close Price]]/I475)),"-",LN(Table1826[[#This Row],[Close Price]]/I475))</f>
        <v>-2.0026790349874247E-2</v>
      </c>
    </row>
    <row r="477" spans="1:14" x14ac:dyDescent="0.3">
      <c r="A477" s="1" t="s">
        <v>39</v>
      </c>
      <c r="B477" s="1" t="s">
        <v>14</v>
      </c>
      <c r="C477" s="2">
        <v>43808</v>
      </c>
      <c r="D477" s="1">
        <v>341.1</v>
      </c>
      <c r="E477" s="1">
        <v>341.9</v>
      </c>
      <c r="F477" s="1">
        <v>342.8</v>
      </c>
      <c r="G477" s="1">
        <v>339.45</v>
      </c>
      <c r="H477" s="1">
        <v>340.25</v>
      </c>
      <c r="I477" s="1">
        <v>340.75</v>
      </c>
      <c r="J477" s="1">
        <v>341</v>
      </c>
      <c r="K477" s="1">
        <v>1462923</v>
      </c>
      <c r="L477" s="1">
        <v>498850316.35000002</v>
      </c>
      <c r="M477" s="1">
        <v>21154</v>
      </c>
      <c r="N477" s="3">
        <f>IF(ISERR(LN(Table1826[[#This Row],[Close Price]]/I476)),"-",LN(Table1826[[#This Row],[Close Price]]/I476))</f>
        <v>-1.0266188479580844E-3</v>
      </c>
    </row>
    <row r="478" spans="1:14" x14ac:dyDescent="0.3">
      <c r="A478" s="1" t="s">
        <v>39</v>
      </c>
      <c r="B478" s="1" t="s">
        <v>14</v>
      </c>
      <c r="C478" s="2">
        <v>43809</v>
      </c>
      <c r="D478" s="1">
        <v>340.75</v>
      </c>
      <c r="E478" s="1">
        <v>339.95</v>
      </c>
      <c r="F478" s="1">
        <v>340.95</v>
      </c>
      <c r="G478" s="1">
        <v>335.5</v>
      </c>
      <c r="H478" s="1">
        <v>340</v>
      </c>
      <c r="I478" s="1">
        <v>339.75</v>
      </c>
      <c r="J478" s="1">
        <v>338.99</v>
      </c>
      <c r="K478" s="1">
        <v>1408245</v>
      </c>
      <c r="L478" s="1">
        <v>477382297.19999999</v>
      </c>
      <c r="M478" s="1">
        <v>30992</v>
      </c>
      <c r="N478" s="3">
        <f>IF(ISERR(LN(Table1826[[#This Row],[Close Price]]/I477)),"-",LN(Table1826[[#This Row],[Close Price]]/I477))</f>
        <v>-2.939017545388849E-3</v>
      </c>
    </row>
    <row r="479" spans="1:14" x14ac:dyDescent="0.3">
      <c r="A479" s="1" t="s">
        <v>39</v>
      </c>
      <c r="B479" s="1" t="s">
        <v>14</v>
      </c>
      <c r="C479" s="2">
        <v>43810</v>
      </c>
      <c r="D479" s="1">
        <v>339.75</v>
      </c>
      <c r="E479" s="1">
        <v>340</v>
      </c>
      <c r="F479" s="1">
        <v>341.45</v>
      </c>
      <c r="G479" s="1">
        <v>331.2</v>
      </c>
      <c r="H479" s="1">
        <v>333.35</v>
      </c>
      <c r="I479" s="1">
        <v>333.35</v>
      </c>
      <c r="J479" s="1">
        <v>334.01</v>
      </c>
      <c r="K479" s="1">
        <v>1489874</v>
      </c>
      <c r="L479" s="1">
        <v>497628716.80000001</v>
      </c>
      <c r="M479" s="1">
        <v>30960</v>
      </c>
      <c r="N479" s="3">
        <f>IF(ISERR(LN(Table1826[[#This Row],[Close Price]]/I478)),"-",LN(Table1826[[#This Row],[Close Price]]/I478))</f>
        <v>-1.9017063967183955E-2</v>
      </c>
    </row>
    <row r="480" spans="1:14" x14ac:dyDescent="0.3">
      <c r="A480" s="1" t="s">
        <v>39</v>
      </c>
      <c r="B480" s="1" t="s">
        <v>14</v>
      </c>
      <c r="C480" s="2">
        <v>43811</v>
      </c>
      <c r="D480" s="1">
        <v>333.35</v>
      </c>
      <c r="E480" s="1">
        <v>335</v>
      </c>
      <c r="F480" s="1">
        <v>335.55</v>
      </c>
      <c r="G480" s="1">
        <v>330.5</v>
      </c>
      <c r="H480" s="1">
        <v>331.2</v>
      </c>
      <c r="I480" s="1">
        <v>331.1</v>
      </c>
      <c r="J480" s="1">
        <v>332.54</v>
      </c>
      <c r="K480" s="1">
        <v>1592030</v>
      </c>
      <c r="L480" s="1">
        <v>529406441.19999999</v>
      </c>
      <c r="M480" s="1">
        <v>39050</v>
      </c>
      <c r="N480" s="3">
        <f>IF(ISERR(LN(Table1826[[#This Row],[Close Price]]/I479)),"-",LN(Table1826[[#This Row],[Close Price]]/I479))</f>
        <v>-6.772544510868425E-3</v>
      </c>
    </row>
    <row r="481" spans="1:14" x14ac:dyDescent="0.3">
      <c r="A481" s="1" t="s">
        <v>39</v>
      </c>
      <c r="B481" s="1" t="s">
        <v>14</v>
      </c>
      <c r="C481" s="2">
        <v>43812</v>
      </c>
      <c r="D481" s="1">
        <v>331.1</v>
      </c>
      <c r="E481" s="1">
        <v>331.9</v>
      </c>
      <c r="F481" s="1">
        <v>335</v>
      </c>
      <c r="G481" s="1">
        <v>330.65</v>
      </c>
      <c r="H481" s="1">
        <v>334.9</v>
      </c>
      <c r="I481" s="1">
        <v>334.1</v>
      </c>
      <c r="J481" s="1">
        <v>332.57</v>
      </c>
      <c r="K481" s="1">
        <v>1914038</v>
      </c>
      <c r="L481" s="1">
        <v>636544410.45000005</v>
      </c>
      <c r="M481" s="1">
        <v>39722</v>
      </c>
      <c r="N481" s="3">
        <f>IF(ISERR(LN(Table1826[[#This Row],[Close Price]]/I480)),"-",LN(Table1826[[#This Row],[Close Price]]/I480))</f>
        <v>9.0199048095103013E-3</v>
      </c>
    </row>
    <row r="482" spans="1:14" x14ac:dyDescent="0.3">
      <c r="A482" s="1" t="s">
        <v>39</v>
      </c>
      <c r="B482" s="1" t="s">
        <v>14</v>
      </c>
      <c r="C482" s="2">
        <v>43815</v>
      </c>
      <c r="D482" s="1">
        <v>334.1</v>
      </c>
      <c r="E482" s="1">
        <v>335</v>
      </c>
      <c r="F482" s="1">
        <v>337</v>
      </c>
      <c r="G482" s="1">
        <v>328.5</v>
      </c>
      <c r="H482" s="1">
        <v>329</v>
      </c>
      <c r="I482" s="1">
        <v>329.65</v>
      </c>
      <c r="J482" s="1">
        <v>332.06</v>
      </c>
      <c r="K482" s="1">
        <v>1534303</v>
      </c>
      <c r="L482" s="1">
        <v>509483727.19999999</v>
      </c>
      <c r="M482" s="1">
        <v>27187</v>
      </c>
      <c r="N482" s="3">
        <f>IF(ISERR(LN(Table1826[[#This Row],[Close Price]]/I481)),"-",LN(Table1826[[#This Row],[Close Price]]/I481))</f>
        <v>-1.3408863803402369E-2</v>
      </c>
    </row>
    <row r="483" spans="1:14" x14ac:dyDescent="0.3">
      <c r="A483" s="1" t="s">
        <v>39</v>
      </c>
      <c r="B483" s="1" t="s">
        <v>14</v>
      </c>
      <c r="C483" s="2">
        <v>43816</v>
      </c>
      <c r="D483" s="1">
        <v>329.65</v>
      </c>
      <c r="E483" s="1">
        <v>330.9</v>
      </c>
      <c r="F483" s="1">
        <v>332.15</v>
      </c>
      <c r="G483" s="1">
        <v>327.60000000000002</v>
      </c>
      <c r="H483" s="1">
        <v>329.55</v>
      </c>
      <c r="I483" s="1">
        <v>329.55</v>
      </c>
      <c r="J483" s="1">
        <v>329.8</v>
      </c>
      <c r="K483" s="1">
        <v>1726476</v>
      </c>
      <c r="L483" s="1">
        <v>569392638.29999995</v>
      </c>
      <c r="M483" s="1">
        <v>50043</v>
      </c>
      <c r="N483" s="3">
        <f>IF(ISERR(LN(Table1826[[#This Row],[Close Price]]/I482)),"-",LN(Table1826[[#This Row],[Close Price]]/I482))</f>
        <v>-3.0339806057967628E-4</v>
      </c>
    </row>
    <row r="484" spans="1:14" x14ac:dyDescent="0.3">
      <c r="A484" s="1" t="s">
        <v>39</v>
      </c>
      <c r="B484" s="1" t="s">
        <v>14</v>
      </c>
      <c r="C484" s="2">
        <v>43817</v>
      </c>
      <c r="D484" s="1">
        <v>329.55</v>
      </c>
      <c r="E484" s="1">
        <v>331.2</v>
      </c>
      <c r="F484" s="1">
        <v>339.85</v>
      </c>
      <c r="G484" s="1">
        <v>330</v>
      </c>
      <c r="H484" s="1">
        <v>338.5</v>
      </c>
      <c r="I484" s="1">
        <v>338.8</v>
      </c>
      <c r="J484" s="1">
        <v>336.66</v>
      </c>
      <c r="K484" s="1">
        <v>2671082</v>
      </c>
      <c r="L484" s="1">
        <v>899234140.54999995</v>
      </c>
      <c r="M484" s="1">
        <v>35124</v>
      </c>
      <c r="N484" s="3">
        <f>IF(ISERR(LN(Table1826[[#This Row],[Close Price]]/I483)),"-",LN(Table1826[[#This Row],[Close Price]]/I483))</f>
        <v>2.7681875279170397E-2</v>
      </c>
    </row>
    <row r="485" spans="1:14" x14ac:dyDescent="0.3">
      <c r="A485" s="1" t="s">
        <v>39</v>
      </c>
      <c r="B485" s="1" t="s">
        <v>14</v>
      </c>
      <c r="C485" s="2">
        <v>43818</v>
      </c>
      <c r="D485" s="1">
        <v>338.8</v>
      </c>
      <c r="E485" s="1">
        <v>339</v>
      </c>
      <c r="F485" s="1">
        <v>340.5</v>
      </c>
      <c r="G485" s="1">
        <v>332.65</v>
      </c>
      <c r="H485" s="1">
        <v>334.25</v>
      </c>
      <c r="I485" s="1">
        <v>334.6</v>
      </c>
      <c r="J485" s="1">
        <v>337.02</v>
      </c>
      <c r="K485" s="1">
        <v>2345882</v>
      </c>
      <c r="L485" s="1">
        <v>790612107.04999995</v>
      </c>
      <c r="M485" s="1">
        <v>33685</v>
      </c>
      <c r="N485" s="3">
        <f>IF(ISERR(LN(Table1826[[#This Row],[Close Price]]/I484)),"-",LN(Table1826[[#This Row],[Close Price]]/I484))</f>
        <v>-1.2474174225175688E-2</v>
      </c>
    </row>
    <row r="486" spans="1:14" x14ac:dyDescent="0.3">
      <c r="A486" s="1" t="s">
        <v>39</v>
      </c>
      <c r="B486" s="1" t="s">
        <v>14</v>
      </c>
      <c r="C486" s="2">
        <v>43819</v>
      </c>
      <c r="D486" s="1">
        <v>334.6</v>
      </c>
      <c r="E486" s="1">
        <v>334.8</v>
      </c>
      <c r="F486" s="1">
        <v>338.75</v>
      </c>
      <c r="G486" s="1">
        <v>331.55</v>
      </c>
      <c r="H486" s="1">
        <v>338.5</v>
      </c>
      <c r="I486" s="1">
        <v>337.5</v>
      </c>
      <c r="J486" s="1">
        <v>335.63</v>
      </c>
      <c r="K486" s="1">
        <v>2031957</v>
      </c>
      <c r="L486" s="1">
        <v>681975794.70000005</v>
      </c>
      <c r="M486" s="1">
        <v>27453</v>
      </c>
      <c r="N486" s="3">
        <f>IF(ISERR(LN(Table1826[[#This Row],[Close Price]]/I485)),"-",LN(Table1826[[#This Row],[Close Price]]/I485))</f>
        <v>8.6297217598608877E-3</v>
      </c>
    </row>
    <row r="487" spans="1:14" x14ac:dyDescent="0.3">
      <c r="A487" s="1" t="s">
        <v>39</v>
      </c>
      <c r="B487" s="1" t="s">
        <v>14</v>
      </c>
      <c r="C487" s="2">
        <v>43822</v>
      </c>
      <c r="D487" s="1">
        <v>337.5</v>
      </c>
      <c r="E487" s="1">
        <v>338</v>
      </c>
      <c r="F487" s="1">
        <v>340.2</v>
      </c>
      <c r="G487" s="1">
        <v>334.35</v>
      </c>
      <c r="H487" s="1">
        <v>337.9</v>
      </c>
      <c r="I487" s="1">
        <v>336.6</v>
      </c>
      <c r="J487" s="1">
        <v>337.02</v>
      </c>
      <c r="K487" s="1">
        <v>1944051</v>
      </c>
      <c r="L487" s="1">
        <v>655186607</v>
      </c>
      <c r="M487" s="1">
        <v>30595</v>
      </c>
      <c r="N487" s="3">
        <f>IF(ISERR(LN(Table1826[[#This Row],[Close Price]]/I486)),"-",LN(Table1826[[#This Row],[Close Price]]/I486))</f>
        <v>-2.6702285558788097E-3</v>
      </c>
    </row>
    <row r="488" spans="1:14" x14ac:dyDescent="0.3">
      <c r="A488" s="1" t="s">
        <v>39</v>
      </c>
      <c r="B488" s="1" t="s">
        <v>14</v>
      </c>
      <c r="C488" s="2">
        <v>43823</v>
      </c>
      <c r="D488" s="1">
        <v>336.6</v>
      </c>
      <c r="E488" s="1">
        <v>337.5</v>
      </c>
      <c r="F488" s="1">
        <v>337.8</v>
      </c>
      <c r="G488" s="1">
        <v>332.4</v>
      </c>
      <c r="H488" s="1">
        <v>333.65</v>
      </c>
      <c r="I488" s="1">
        <v>333.6</v>
      </c>
      <c r="J488" s="1">
        <v>333.88</v>
      </c>
      <c r="K488" s="1">
        <v>1463500</v>
      </c>
      <c r="L488" s="1">
        <v>488629403.94999999</v>
      </c>
      <c r="M488" s="1">
        <v>24793</v>
      </c>
      <c r="N488" s="3">
        <f>IF(ISERR(LN(Table1826[[#This Row],[Close Price]]/I487)),"-",LN(Table1826[[#This Row],[Close Price]]/I487))</f>
        <v>-8.9526112721139382E-3</v>
      </c>
    </row>
    <row r="489" spans="1:14" x14ac:dyDescent="0.3">
      <c r="A489" s="1" t="s">
        <v>39</v>
      </c>
      <c r="B489" s="1" t="s">
        <v>14</v>
      </c>
      <c r="C489" s="2">
        <v>43825</v>
      </c>
      <c r="D489" s="1">
        <v>333.6</v>
      </c>
      <c r="E489" s="1">
        <v>334.9</v>
      </c>
      <c r="F489" s="1">
        <v>340.35</v>
      </c>
      <c r="G489" s="1">
        <v>334.3</v>
      </c>
      <c r="H489" s="1">
        <v>339.75</v>
      </c>
      <c r="I489" s="1">
        <v>339.25</v>
      </c>
      <c r="J489" s="1">
        <v>338.98</v>
      </c>
      <c r="K489" s="1">
        <v>3375398</v>
      </c>
      <c r="L489" s="1">
        <v>1144185466.45</v>
      </c>
      <c r="M489" s="1">
        <v>20426</v>
      </c>
      <c r="N489" s="3">
        <f>IF(ISERR(LN(Table1826[[#This Row],[Close Price]]/I488)),"-",LN(Table1826[[#This Row],[Close Price]]/I488))</f>
        <v>1.679462823038667E-2</v>
      </c>
    </row>
    <row r="490" spans="1:14" x14ac:dyDescent="0.3">
      <c r="A490" s="1" t="s">
        <v>39</v>
      </c>
      <c r="B490" s="1" t="s">
        <v>14</v>
      </c>
      <c r="C490" s="2">
        <v>43826</v>
      </c>
      <c r="D490" s="1">
        <v>339.25</v>
      </c>
      <c r="E490" s="1">
        <v>340</v>
      </c>
      <c r="F490" s="1">
        <v>342.45</v>
      </c>
      <c r="G490" s="1">
        <v>339</v>
      </c>
      <c r="H490" s="1">
        <v>340.1</v>
      </c>
      <c r="I490" s="1">
        <v>340.8</v>
      </c>
      <c r="J490" s="1">
        <v>341.13</v>
      </c>
      <c r="K490" s="1">
        <v>3938598</v>
      </c>
      <c r="L490" s="1">
        <v>1343580552.4000001</v>
      </c>
      <c r="M490" s="1">
        <v>41498</v>
      </c>
      <c r="N490" s="3">
        <f>IF(ISERR(LN(Table1826[[#This Row],[Close Price]]/I489)),"-",LN(Table1826[[#This Row],[Close Price]]/I489))</f>
        <v>4.5584962401820917E-3</v>
      </c>
    </row>
    <row r="491" spans="1:14" x14ac:dyDescent="0.3">
      <c r="A491" s="1" t="s">
        <v>39</v>
      </c>
      <c r="B491" s="1" t="s">
        <v>14</v>
      </c>
      <c r="C491" s="2">
        <v>43829</v>
      </c>
      <c r="D491" s="1">
        <v>340.8</v>
      </c>
      <c r="E491" s="1">
        <v>340.8</v>
      </c>
      <c r="F491" s="1">
        <v>343.15</v>
      </c>
      <c r="G491" s="1">
        <v>339.25</v>
      </c>
      <c r="H491" s="1">
        <v>342.25</v>
      </c>
      <c r="I491" s="1">
        <v>342.65</v>
      </c>
      <c r="J491" s="1">
        <v>341.58</v>
      </c>
      <c r="K491" s="1">
        <v>1351567</v>
      </c>
      <c r="L491" s="1">
        <v>461663003.69999999</v>
      </c>
      <c r="M491" s="1">
        <v>18045</v>
      </c>
      <c r="N491" s="3">
        <f>IF(ISERR(LN(Table1826[[#This Row],[Close Price]]/I490)),"-",LN(Table1826[[#This Row],[Close Price]]/I490))</f>
        <v>5.4137230766719887E-3</v>
      </c>
    </row>
    <row r="492" spans="1:14" x14ac:dyDescent="0.3">
      <c r="A492" s="1" t="s">
        <v>39</v>
      </c>
      <c r="B492" s="1" t="s">
        <v>14</v>
      </c>
      <c r="C492" s="2">
        <v>43830</v>
      </c>
      <c r="D492" s="1">
        <v>342.65</v>
      </c>
      <c r="E492" s="1">
        <v>341.65</v>
      </c>
      <c r="F492" s="1">
        <v>343.8</v>
      </c>
      <c r="G492" s="1">
        <v>340.5</v>
      </c>
      <c r="H492" s="1">
        <v>340.75</v>
      </c>
      <c r="I492" s="1">
        <v>341.6</v>
      </c>
      <c r="J492" s="1">
        <v>342.21</v>
      </c>
      <c r="K492" s="1">
        <v>1123389</v>
      </c>
      <c r="L492" s="1">
        <v>384440320.69999999</v>
      </c>
      <c r="M492" s="1">
        <v>13244</v>
      </c>
      <c r="N492" s="3">
        <f>IF(ISERR(LN(Table1826[[#This Row],[Close Price]]/I491)),"-",LN(Table1826[[#This Row],[Close Price]]/I491))</f>
        <v>-3.0690561174177718E-3</v>
      </c>
    </row>
    <row r="493" spans="1:14" x14ac:dyDescent="0.3">
      <c r="A493" s="1" t="s">
        <v>39</v>
      </c>
      <c r="B493" s="1" t="s">
        <v>14</v>
      </c>
      <c r="C493" s="2">
        <v>43831</v>
      </c>
      <c r="D493" s="1">
        <v>341.6</v>
      </c>
      <c r="E493" s="1">
        <v>341.85</v>
      </c>
      <c r="F493" s="1">
        <v>346.85</v>
      </c>
      <c r="G493" s="1">
        <v>341</v>
      </c>
      <c r="H493" s="1">
        <v>345.05</v>
      </c>
      <c r="I493" s="1">
        <v>345.75</v>
      </c>
      <c r="J493" s="1">
        <v>344.7</v>
      </c>
      <c r="K493" s="1">
        <v>1119565</v>
      </c>
      <c r="L493" s="1">
        <v>385916333.39999998</v>
      </c>
      <c r="M493" s="1">
        <v>12561</v>
      </c>
      <c r="N493" s="3">
        <f>IF(ISERR(LN(Table1826[[#This Row],[Close Price]]/I492)),"-",LN(Table1826[[#This Row],[Close Price]]/I492))</f>
        <v>1.2075508630452628E-2</v>
      </c>
    </row>
    <row r="494" spans="1:14" x14ac:dyDescent="0.3">
      <c r="A494" s="1" t="s">
        <v>39</v>
      </c>
      <c r="B494" s="1" t="s">
        <v>14</v>
      </c>
      <c r="C494" s="2">
        <v>43832</v>
      </c>
      <c r="D494" s="1">
        <v>345.75</v>
      </c>
      <c r="E494" s="1">
        <v>345.75</v>
      </c>
      <c r="F494" s="1">
        <v>347.4</v>
      </c>
      <c r="G494" s="1">
        <v>336.1</v>
      </c>
      <c r="H494" s="1">
        <v>337.5</v>
      </c>
      <c r="I494" s="1">
        <v>337.2</v>
      </c>
      <c r="J494" s="1">
        <v>340.77</v>
      </c>
      <c r="K494" s="1">
        <v>2592967</v>
      </c>
      <c r="L494" s="1">
        <v>883595879.45000005</v>
      </c>
      <c r="M494" s="1">
        <v>30523</v>
      </c>
      <c r="N494" s="3">
        <f>IF(ISERR(LN(Table1826[[#This Row],[Close Price]]/I493)),"-",LN(Table1826[[#This Row],[Close Price]]/I493))</f>
        <v>-2.5039744417167227E-2</v>
      </c>
    </row>
    <row r="495" spans="1:14" x14ac:dyDescent="0.3">
      <c r="A495" s="1" t="s">
        <v>39</v>
      </c>
      <c r="B495" s="1" t="s">
        <v>14</v>
      </c>
      <c r="C495" s="2">
        <v>43833</v>
      </c>
      <c r="D495" s="1">
        <v>337.2</v>
      </c>
      <c r="E495" s="1">
        <v>335.6</v>
      </c>
      <c r="F495" s="1">
        <v>336.85</v>
      </c>
      <c r="G495" s="1">
        <v>331.4</v>
      </c>
      <c r="H495" s="1">
        <v>334.6</v>
      </c>
      <c r="I495" s="1">
        <v>334.6</v>
      </c>
      <c r="J495" s="1">
        <v>333.56</v>
      </c>
      <c r="K495" s="1">
        <v>2007575</v>
      </c>
      <c r="L495" s="1">
        <v>669647577.20000005</v>
      </c>
      <c r="M495" s="1">
        <v>29477</v>
      </c>
      <c r="N495" s="3">
        <f>IF(ISERR(LN(Table1826[[#This Row],[Close Price]]/I494)),"-",LN(Table1826[[#This Row],[Close Price]]/I494))</f>
        <v>-7.7404375749767131E-3</v>
      </c>
    </row>
    <row r="496" spans="1:14" x14ac:dyDescent="0.3">
      <c r="A496" s="1" t="s">
        <v>39</v>
      </c>
      <c r="B496" s="1" t="s">
        <v>14</v>
      </c>
      <c r="C496" s="2">
        <v>43836</v>
      </c>
      <c r="D496" s="1">
        <v>334.6</v>
      </c>
      <c r="E496" s="1">
        <v>334</v>
      </c>
      <c r="F496" s="1">
        <v>336</v>
      </c>
      <c r="G496" s="1">
        <v>330.55</v>
      </c>
      <c r="H496" s="1">
        <v>331.1</v>
      </c>
      <c r="I496" s="1">
        <v>331.75</v>
      </c>
      <c r="J496" s="1">
        <v>333.34</v>
      </c>
      <c r="K496" s="1">
        <v>1812816</v>
      </c>
      <c r="L496" s="1">
        <v>604288712.64999998</v>
      </c>
      <c r="M496" s="1">
        <v>20466</v>
      </c>
      <c r="N496" s="3">
        <f>IF(ISERR(LN(Table1826[[#This Row],[Close Price]]/I495)),"-",LN(Table1826[[#This Row],[Close Price]]/I495))</f>
        <v>-8.5541153404067594E-3</v>
      </c>
    </row>
    <row r="497" spans="1:14" x14ac:dyDescent="0.3">
      <c r="A497" s="1" t="s">
        <v>39</v>
      </c>
      <c r="B497" s="1" t="s">
        <v>14</v>
      </c>
      <c r="C497" s="2">
        <v>43837</v>
      </c>
      <c r="D497" s="1">
        <v>331.75</v>
      </c>
      <c r="E497" s="1">
        <v>331.1</v>
      </c>
      <c r="F497" s="1">
        <v>336.1</v>
      </c>
      <c r="G497" s="1">
        <v>331.1</v>
      </c>
      <c r="H497" s="1">
        <v>333</v>
      </c>
      <c r="I497" s="1">
        <v>332.65</v>
      </c>
      <c r="J497" s="1">
        <v>333.91</v>
      </c>
      <c r="K497" s="1">
        <v>1434983</v>
      </c>
      <c r="L497" s="1">
        <v>479151265.25</v>
      </c>
      <c r="M497" s="1">
        <v>17401</v>
      </c>
      <c r="N497" s="3">
        <f>IF(ISERR(LN(Table1826[[#This Row],[Close Price]]/I496)),"-",LN(Table1826[[#This Row],[Close Price]]/I496))</f>
        <v>2.7092129755794774E-3</v>
      </c>
    </row>
    <row r="498" spans="1:14" x14ac:dyDescent="0.3">
      <c r="A498" s="1" t="s">
        <v>39</v>
      </c>
      <c r="B498" s="1" t="s">
        <v>14</v>
      </c>
      <c r="C498" s="2">
        <v>43838</v>
      </c>
      <c r="D498" s="1">
        <v>332.65</v>
      </c>
      <c r="E498" s="1">
        <v>332</v>
      </c>
      <c r="F498" s="1">
        <v>334.6</v>
      </c>
      <c r="G498" s="1">
        <v>329.3</v>
      </c>
      <c r="H498" s="1">
        <v>333.15</v>
      </c>
      <c r="I498" s="1">
        <v>333.5</v>
      </c>
      <c r="J498" s="1">
        <v>331.92</v>
      </c>
      <c r="K498" s="1">
        <v>954815</v>
      </c>
      <c r="L498" s="1">
        <v>316919444.64999998</v>
      </c>
      <c r="M498" s="1">
        <v>28500</v>
      </c>
      <c r="N498" s="3">
        <f>IF(ISERR(LN(Table1826[[#This Row],[Close Price]]/I497)),"-",LN(Table1826[[#This Row],[Close Price]]/I497))</f>
        <v>2.5519791677818468E-3</v>
      </c>
    </row>
    <row r="499" spans="1:14" x14ac:dyDescent="0.3">
      <c r="A499" s="1" t="s">
        <v>39</v>
      </c>
      <c r="B499" s="1" t="s">
        <v>14</v>
      </c>
      <c r="C499" s="2">
        <v>43839</v>
      </c>
      <c r="D499" s="1">
        <v>333.5</v>
      </c>
      <c r="E499" s="1">
        <v>334.8</v>
      </c>
      <c r="F499" s="1">
        <v>336.95</v>
      </c>
      <c r="G499" s="1">
        <v>332.3</v>
      </c>
      <c r="H499" s="1">
        <v>333</v>
      </c>
      <c r="I499" s="1">
        <v>333.1</v>
      </c>
      <c r="J499" s="1">
        <v>334.13</v>
      </c>
      <c r="K499" s="1">
        <v>1728574</v>
      </c>
      <c r="L499" s="1">
        <v>577565902.04999995</v>
      </c>
      <c r="M499" s="1">
        <v>17748</v>
      </c>
      <c r="N499" s="3">
        <f>IF(ISERR(LN(Table1826[[#This Row],[Close Price]]/I498)),"-",LN(Table1826[[#This Row],[Close Price]]/I498))</f>
        <v>-1.2001201560443602E-3</v>
      </c>
    </row>
    <row r="500" spans="1:14" x14ac:dyDescent="0.3">
      <c r="A500" s="1" t="s">
        <v>39</v>
      </c>
      <c r="B500" s="1" t="s">
        <v>14</v>
      </c>
      <c r="C500" s="2">
        <v>43840</v>
      </c>
      <c r="D500" s="1">
        <v>333.1</v>
      </c>
      <c r="E500" s="1">
        <v>334.4</v>
      </c>
      <c r="F500" s="1">
        <v>339.2</v>
      </c>
      <c r="G500" s="1">
        <v>333.55</v>
      </c>
      <c r="H500" s="1">
        <v>338</v>
      </c>
      <c r="I500" s="1">
        <v>338.1</v>
      </c>
      <c r="J500" s="1">
        <v>337.25</v>
      </c>
      <c r="K500" s="1">
        <v>1879696</v>
      </c>
      <c r="L500" s="1">
        <v>633918774.25</v>
      </c>
      <c r="M500" s="1">
        <v>21946</v>
      </c>
      <c r="N500" s="3">
        <f>IF(ISERR(LN(Table1826[[#This Row],[Close Price]]/I499)),"-",LN(Table1826[[#This Row],[Close Price]]/I499))</f>
        <v>1.4898964514206265E-2</v>
      </c>
    </row>
    <row r="501" spans="1:14" x14ac:dyDescent="0.3">
      <c r="A501" s="1" t="s">
        <v>39</v>
      </c>
      <c r="B501" s="1" t="s">
        <v>14</v>
      </c>
      <c r="C501" s="2">
        <v>43843</v>
      </c>
      <c r="D501" s="1">
        <v>338.1</v>
      </c>
      <c r="E501" s="1">
        <v>339</v>
      </c>
      <c r="F501" s="1">
        <v>345</v>
      </c>
      <c r="G501" s="1">
        <v>338.4</v>
      </c>
      <c r="H501" s="1">
        <v>343.4</v>
      </c>
      <c r="I501" s="1">
        <v>343.45</v>
      </c>
      <c r="J501" s="1">
        <v>341.73</v>
      </c>
      <c r="K501" s="1">
        <v>2539404</v>
      </c>
      <c r="L501" s="1">
        <v>867802245.45000005</v>
      </c>
      <c r="M501" s="1">
        <v>24428</v>
      </c>
      <c r="N501" s="3">
        <f>IF(ISERR(LN(Table1826[[#This Row],[Close Price]]/I500)),"-",LN(Table1826[[#This Row],[Close Price]]/I500))</f>
        <v>1.5699830946050222E-2</v>
      </c>
    </row>
    <row r="502" spans="1:14" x14ac:dyDescent="0.3">
      <c r="A502" s="1" t="s">
        <v>39</v>
      </c>
      <c r="B502" s="1" t="s">
        <v>14</v>
      </c>
      <c r="C502" s="2">
        <v>43844</v>
      </c>
      <c r="D502" s="1">
        <v>343.45</v>
      </c>
      <c r="E502" s="1">
        <v>345</v>
      </c>
      <c r="F502" s="1">
        <v>345.55</v>
      </c>
      <c r="G502" s="1">
        <v>342.15</v>
      </c>
      <c r="H502" s="1">
        <v>344.6</v>
      </c>
      <c r="I502" s="1">
        <v>344.6</v>
      </c>
      <c r="J502" s="1">
        <v>344.39</v>
      </c>
      <c r="K502" s="1">
        <v>1694366</v>
      </c>
      <c r="L502" s="1">
        <v>583516780</v>
      </c>
      <c r="M502" s="1">
        <v>17534</v>
      </c>
      <c r="N502" s="3">
        <f>IF(ISERR(LN(Table1826[[#This Row],[Close Price]]/I501)),"-",LN(Table1826[[#This Row],[Close Price]]/I501))</f>
        <v>3.3427834339387142E-3</v>
      </c>
    </row>
    <row r="503" spans="1:14" x14ac:dyDescent="0.3">
      <c r="A503" s="1" t="s">
        <v>39</v>
      </c>
      <c r="B503" s="1" t="s">
        <v>14</v>
      </c>
      <c r="C503" s="2">
        <v>43845</v>
      </c>
      <c r="D503" s="1">
        <v>344.6</v>
      </c>
      <c r="E503" s="1">
        <v>345</v>
      </c>
      <c r="F503" s="1">
        <v>346.5</v>
      </c>
      <c r="G503" s="1">
        <v>342.15</v>
      </c>
      <c r="H503" s="1">
        <v>344.85</v>
      </c>
      <c r="I503" s="1">
        <v>345.5</v>
      </c>
      <c r="J503" s="1">
        <v>344.43</v>
      </c>
      <c r="K503" s="1">
        <v>1239513</v>
      </c>
      <c r="L503" s="1">
        <v>426923983.35000002</v>
      </c>
      <c r="M503" s="1">
        <v>29175</v>
      </c>
      <c r="N503" s="3">
        <f>IF(ISERR(LN(Table1826[[#This Row],[Close Price]]/I502)),"-",LN(Table1826[[#This Row],[Close Price]]/I502))</f>
        <v>2.6083191138953068E-3</v>
      </c>
    </row>
    <row r="504" spans="1:14" x14ac:dyDescent="0.3">
      <c r="A504" s="1" t="s">
        <v>39</v>
      </c>
      <c r="B504" s="1" t="s">
        <v>14</v>
      </c>
      <c r="C504" s="2">
        <v>43846</v>
      </c>
      <c r="D504" s="1">
        <v>345.5</v>
      </c>
      <c r="E504" s="1">
        <v>346.5</v>
      </c>
      <c r="F504" s="1">
        <v>350.7</v>
      </c>
      <c r="G504" s="1">
        <v>345.1</v>
      </c>
      <c r="H504" s="1">
        <v>349</v>
      </c>
      <c r="I504" s="1">
        <v>349.15</v>
      </c>
      <c r="J504" s="1">
        <v>348.69</v>
      </c>
      <c r="K504" s="1">
        <v>1173218</v>
      </c>
      <c r="L504" s="1">
        <v>409089080.30000001</v>
      </c>
      <c r="M504" s="1">
        <v>20275</v>
      </c>
      <c r="N504" s="3">
        <f>IF(ISERR(LN(Table1826[[#This Row],[Close Price]]/I503)),"-",LN(Table1826[[#This Row],[Close Price]]/I503))</f>
        <v>1.0508986084319551E-2</v>
      </c>
    </row>
    <row r="505" spans="1:14" x14ac:dyDescent="0.3">
      <c r="A505" s="1" t="s">
        <v>39</v>
      </c>
      <c r="B505" s="1" t="s">
        <v>14</v>
      </c>
      <c r="C505" s="2">
        <v>43847</v>
      </c>
      <c r="D505" s="1">
        <v>349.15</v>
      </c>
      <c r="E505" s="1">
        <v>349</v>
      </c>
      <c r="F505" s="1">
        <v>353.95</v>
      </c>
      <c r="G505" s="1">
        <v>348.1</v>
      </c>
      <c r="H505" s="1">
        <v>348.85</v>
      </c>
      <c r="I505" s="1">
        <v>349.7</v>
      </c>
      <c r="J505" s="1">
        <v>350.29</v>
      </c>
      <c r="K505" s="1">
        <v>1641242</v>
      </c>
      <c r="L505" s="1">
        <v>574914138.54999995</v>
      </c>
      <c r="M505" s="1">
        <v>38991</v>
      </c>
      <c r="N505" s="3">
        <f>IF(ISERR(LN(Table1826[[#This Row],[Close Price]]/I504)),"-",LN(Table1826[[#This Row],[Close Price]]/I504))</f>
        <v>1.5740147772859219E-3</v>
      </c>
    </row>
    <row r="506" spans="1:14" x14ac:dyDescent="0.3">
      <c r="A506" s="1" t="s">
        <v>39</v>
      </c>
      <c r="B506" s="1" t="s">
        <v>14</v>
      </c>
      <c r="C506" s="2">
        <v>43850</v>
      </c>
      <c r="D506" s="1">
        <v>349.7</v>
      </c>
      <c r="E506" s="1">
        <v>349.7</v>
      </c>
      <c r="F506" s="1">
        <v>352</v>
      </c>
      <c r="G506" s="1">
        <v>344.15</v>
      </c>
      <c r="H506" s="1">
        <v>346.6</v>
      </c>
      <c r="I506" s="1">
        <v>346.1</v>
      </c>
      <c r="J506" s="1">
        <v>348.02</v>
      </c>
      <c r="K506" s="1">
        <v>985024</v>
      </c>
      <c r="L506" s="1">
        <v>342808895.94999999</v>
      </c>
      <c r="M506" s="1">
        <v>17811</v>
      </c>
      <c r="N506" s="3">
        <f>IF(ISERR(LN(Table1826[[#This Row],[Close Price]]/I505)),"-",LN(Table1826[[#This Row],[Close Price]]/I505))</f>
        <v>-1.0347893428031538E-2</v>
      </c>
    </row>
    <row r="507" spans="1:14" x14ac:dyDescent="0.3">
      <c r="A507" s="1" t="s">
        <v>39</v>
      </c>
      <c r="B507" s="1" t="s">
        <v>14</v>
      </c>
      <c r="C507" s="2">
        <v>43851</v>
      </c>
      <c r="D507" s="1">
        <v>346.1</v>
      </c>
      <c r="E507" s="1">
        <v>344</v>
      </c>
      <c r="F507" s="1">
        <v>345</v>
      </c>
      <c r="G507" s="1">
        <v>336</v>
      </c>
      <c r="H507" s="1">
        <v>336.5</v>
      </c>
      <c r="I507" s="1">
        <v>336.75</v>
      </c>
      <c r="J507" s="1">
        <v>338.39</v>
      </c>
      <c r="K507" s="1">
        <v>1786886</v>
      </c>
      <c r="L507" s="1">
        <v>604664807.45000005</v>
      </c>
      <c r="M507" s="1">
        <v>34906</v>
      </c>
      <c r="N507" s="3">
        <f>IF(ISERR(LN(Table1826[[#This Row],[Close Price]]/I506)),"-",LN(Table1826[[#This Row],[Close Price]]/I506))</f>
        <v>-2.7386935350825217E-2</v>
      </c>
    </row>
    <row r="508" spans="1:14" x14ac:dyDescent="0.3">
      <c r="A508" s="1" t="s">
        <v>39</v>
      </c>
      <c r="B508" s="1" t="s">
        <v>14</v>
      </c>
      <c r="C508" s="2">
        <v>43852</v>
      </c>
      <c r="D508" s="1">
        <v>336.75</v>
      </c>
      <c r="E508" s="1">
        <v>337.7</v>
      </c>
      <c r="F508" s="1">
        <v>337.9</v>
      </c>
      <c r="G508" s="1">
        <v>332.3</v>
      </c>
      <c r="H508" s="1">
        <v>336</v>
      </c>
      <c r="I508" s="1">
        <v>334.65</v>
      </c>
      <c r="J508" s="1">
        <v>334.69</v>
      </c>
      <c r="K508" s="1">
        <v>915121</v>
      </c>
      <c r="L508" s="1">
        <v>306279096.30000001</v>
      </c>
      <c r="M508" s="1">
        <v>39401</v>
      </c>
      <c r="N508" s="3">
        <f>IF(ISERR(LN(Table1826[[#This Row],[Close Price]]/I507)),"-",LN(Table1826[[#This Row],[Close Price]]/I507))</f>
        <v>-6.2556057438222226E-3</v>
      </c>
    </row>
    <row r="509" spans="1:14" x14ac:dyDescent="0.3">
      <c r="A509" s="1" t="s">
        <v>39</v>
      </c>
      <c r="B509" s="1" t="s">
        <v>14</v>
      </c>
      <c r="C509" s="2">
        <v>43853</v>
      </c>
      <c r="D509" s="1">
        <v>334.65</v>
      </c>
      <c r="E509" s="1">
        <v>334.7</v>
      </c>
      <c r="F509" s="1">
        <v>335.8</v>
      </c>
      <c r="G509" s="1">
        <v>332</v>
      </c>
      <c r="H509" s="1">
        <v>333.9</v>
      </c>
      <c r="I509" s="1">
        <v>333.3</v>
      </c>
      <c r="J509" s="1">
        <v>333.61</v>
      </c>
      <c r="K509" s="1">
        <v>1760568</v>
      </c>
      <c r="L509" s="1">
        <v>587350497.20000005</v>
      </c>
      <c r="M509" s="1">
        <v>61094</v>
      </c>
      <c r="N509" s="3">
        <f>IF(ISERR(LN(Table1826[[#This Row],[Close Price]]/I508)),"-",LN(Table1826[[#This Row],[Close Price]]/I508))</f>
        <v>-4.0422242329571315E-3</v>
      </c>
    </row>
    <row r="510" spans="1:14" x14ac:dyDescent="0.3">
      <c r="A510" s="1" t="s">
        <v>39</v>
      </c>
      <c r="B510" s="1" t="s">
        <v>14</v>
      </c>
      <c r="C510" s="2">
        <v>43854</v>
      </c>
      <c r="D510" s="1">
        <v>333.3</v>
      </c>
      <c r="E510" s="1">
        <v>332.85</v>
      </c>
      <c r="F510" s="1">
        <v>341.4</v>
      </c>
      <c r="G510" s="1">
        <v>332.85</v>
      </c>
      <c r="H510" s="1">
        <v>341</v>
      </c>
      <c r="I510" s="1">
        <v>340.55</v>
      </c>
      <c r="J510" s="1">
        <v>338.07</v>
      </c>
      <c r="K510" s="1">
        <v>1786647</v>
      </c>
      <c r="L510" s="1">
        <v>604018319.5</v>
      </c>
      <c r="M510" s="1">
        <v>35363</v>
      </c>
      <c r="N510" s="3">
        <f>IF(ISERR(LN(Table1826[[#This Row],[Close Price]]/I509)),"-",LN(Table1826[[#This Row],[Close Price]]/I509))</f>
        <v>2.1518972373633437E-2</v>
      </c>
    </row>
    <row r="511" spans="1:14" x14ac:dyDescent="0.3">
      <c r="A511" s="1" t="s">
        <v>39</v>
      </c>
      <c r="B511" s="1" t="s">
        <v>14</v>
      </c>
      <c r="C511" s="2">
        <v>43857</v>
      </c>
      <c r="D511" s="1">
        <v>340.55</v>
      </c>
      <c r="E511" s="1">
        <v>340.55</v>
      </c>
      <c r="F511" s="1">
        <v>343.75</v>
      </c>
      <c r="G511" s="1">
        <v>336.9</v>
      </c>
      <c r="H511" s="1">
        <v>338.75</v>
      </c>
      <c r="I511" s="1">
        <v>338.4</v>
      </c>
      <c r="J511" s="1">
        <v>340.99</v>
      </c>
      <c r="K511" s="1">
        <v>1145922</v>
      </c>
      <c r="L511" s="1">
        <v>390752025.64999998</v>
      </c>
      <c r="M511" s="1">
        <v>16630</v>
      </c>
      <c r="N511" s="3">
        <f>IF(ISERR(LN(Table1826[[#This Row],[Close Price]]/I510)),"-",LN(Table1826[[#This Row],[Close Price]]/I510))</f>
        <v>-6.3333299552592896E-3</v>
      </c>
    </row>
    <row r="512" spans="1:14" x14ac:dyDescent="0.3">
      <c r="A512" s="1" t="s">
        <v>39</v>
      </c>
      <c r="B512" s="1" t="s">
        <v>14</v>
      </c>
      <c r="C512" s="2">
        <v>43858</v>
      </c>
      <c r="D512" s="1">
        <v>338.4</v>
      </c>
      <c r="E512" s="1">
        <v>338.95</v>
      </c>
      <c r="F512" s="1">
        <v>340.55</v>
      </c>
      <c r="G512" s="1">
        <v>333.8</v>
      </c>
      <c r="H512" s="1">
        <v>335.2</v>
      </c>
      <c r="I512" s="1">
        <v>335.1</v>
      </c>
      <c r="J512" s="1">
        <v>337.53</v>
      </c>
      <c r="K512" s="1">
        <v>1064496</v>
      </c>
      <c r="L512" s="1">
        <v>359303641.35000002</v>
      </c>
      <c r="M512" s="1">
        <v>23415</v>
      </c>
      <c r="N512" s="3">
        <f>IF(ISERR(LN(Table1826[[#This Row],[Close Price]]/I511)),"-",LN(Table1826[[#This Row],[Close Price]]/I511))</f>
        <v>-9.7996329888033577E-3</v>
      </c>
    </row>
    <row r="513" spans="1:14" x14ac:dyDescent="0.3">
      <c r="A513" s="1" t="s">
        <v>39</v>
      </c>
      <c r="B513" s="1" t="s">
        <v>14</v>
      </c>
      <c r="C513" s="2">
        <v>43859</v>
      </c>
      <c r="D513" s="1">
        <v>335.1</v>
      </c>
      <c r="E513" s="1">
        <v>336.15</v>
      </c>
      <c r="F513" s="1">
        <v>347.35</v>
      </c>
      <c r="G513" s="1">
        <v>336.05</v>
      </c>
      <c r="H513" s="1">
        <v>345.75</v>
      </c>
      <c r="I513" s="1">
        <v>344.75</v>
      </c>
      <c r="J513" s="1">
        <v>344.12</v>
      </c>
      <c r="K513" s="1">
        <v>2105271</v>
      </c>
      <c r="L513" s="1">
        <v>724456827</v>
      </c>
      <c r="M513" s="1">
        <v>43592</v>
      </c>
      <c r="N513" s="3">
        <f>IF(ISERR(LN(Table1826[[#This Row],[Close Price]]/I512)),"-",LN(Table1826[[#This Row],[Close Price]]/I512))</f>
        <v>2.8390521930146344E-2</v>
      </c>
    </row>
    <row r="514" spans="1:14" x14ac:dyDescent="0.3">
      <c r="A514" s="1" t="s">
        <v>39</v>
      </c>
      <c r="B514" s="1" t="s">
        <v>14</v>
      </c>
      <c r="C514" s="2">
        <v>43860</v>
      </c>
      <c r="D514" s="1">
        <v>344.75</v>
      </c>
      <c r="E514" s="1">
        <v>346.9</v>
      </c>
      <c r="F514" s="1">
        <v>349.7</v>
      </c>
      <c r="G514" s="1">
        <v>335.1</v>
      </c>
      <c r="H514" s="1">
        <v>336.5</v>
      </c>
      <c r="I514" s="1">
        <v>337.7</v>
      </c>
      <c r="J514" s="1">
        <v>340.1</v>
      </c>
      <c r="K514" s="1">
        <v>2483374</v>
      </c>
      <c r="L514" s="1">
        <v>844592167.89999998</v>
      </c>
      <c r="M514" s="1">
        <v>48235</v>
      </c>
      <c r="N514" s="3">
        <f>IF(ISERR(LN(Table1826[[#This Row],[Close Price]]/I513)),"-",LN(Table1826[[#This Row],[Close Price]]/I513))</f>
        <v>-2.0661589281889187E-2</v>
      </c>
    </row>
    <row r="515" spans="1:14" x14ac:dyDescent="0.3">
      <c r="A515" s="1" t="s">
        <v>39</v>
      </c>
      <c r="B515" s="1" t="s">
        <v>14</v>
      </c>
      <c r="C515" s="2">
        <v>43861</v>
      </c>
      <c r="D515" s="1">
        <v>337.7</v>
      </c>
      <c r="E515" s="1">
        <v>340.75</v>
      </c>
      <c r="F515" s="1">
        <v>341.15</v>
      </c>
      <c r="G515" s="1">
        <v>313</v>
      </c>
      <c r="H515" s="1">
        <v>317.14999999999998</v>
      </c>
      <c r="I515" s="1">
        <v>315.35000000000002</v>
      </c>
      <c r="J515" s="1">
        <v>324.48</v>
      </c>
      <c r="K515" s="1">
        <v>6941813</v>
      </c>
      <c r="L515" s="1">
        <v>2252480229.75</v>
      </c>
      <c r="M515" s="1">
        <v>135477</v>
      </c>
      <c r="N515" s="3">
        <f>IF(ISERR(LN(Table1826[[#This Row],[Close Price]]/I514)),"-",LN(Table1826[[#This Row],[Close Price]]/I514))</f>
        <v>-6.8474794281861678E-2</v>
      </c>
    </row>
    <row r="516" spans="1:14" x14ac:dyDescent="0.3">
      <c r="A516" s="1" t="s">
        <v>39</v>
      </c>
      <c r="B516" s="1" t="s">
        <v>14</v>
      </c>
      <c r="C516" s="2">
        <v>43862</v>
      </c>
      <c r="D516" s="1">
        <v>315.35000000000002</v>
      </c>
      <c r="E516" s="1">
        <v>316</v>
      </c>
      <c r="F516" s="1">
        <v>321</v>
      </c>
      <c r="G516" s="1">
        <v>303</v>
      </c>
      <c r="H516" s="1">
        <v>305.39999999999998</v>
      </c>
      <c r="I516" s="1">
        <v>304.64999999999998</v>
      </c>
      <c r="J516" s="1">
        <v>310.95999999999998</v>
      </c>
      <c r="K516" s="1">
        <v>4006160</v>
      </c>
      <c r="L516" s="1">
        <v>1245739736.25</v>
      </c>
      <c r="M516" s="1">
        <v>88296</v>
      </c>
      <c r="N516" s="3">
        <f>IF(ISERR(LN(Table1826[[#This Row],[Close Price]]/I515)),"-",LN(Table1826[[#This Row],[Close Price]]/I515))</f>
        <v>-3.4519556415157006E-2</v>
      </c>
    </row>
    <row r="517" spans="1:14" x14ac:dyDescent="0.3">
      <c r="A517" s="1" t="s">
        <v>39</v>
      </c>
      <c r="B517" s="1" t="s">
        <v>14</v>
      </c>
      <c r="C517" s="2">
        <v>43864</v>
      </c>
      <c r="D517" s="1">
        <v>304.64999999999998</v>
      </c>
      <c r="E517" s="1">
        <v>305</v>
      </c>
      <c r="F517" s="1">
        <v>311.25</v>
      </c>
      <c r="G517" s="1">
        <v>304.10000000000002</v>
      </c>
      <c r="H517" s="1">
        <v>307</v>
      </c>
      <c r="I517" s="1">
        <v>306.60000000000002</v>
      </c>
      <c r="J517" s="1">
        <v>307.98</v>
      </c>
      <c r="K517" s="1">
        <v>2920695</v>
      </c>
      <c r="L517" s="1">
        <v>899517288.14999998</v>
      </c>
      <c r="M517" s="1">
        <v>48509</v>
      </c>
      <c r="N517" s="3">
        <f>IF(ISERR(LN(Table1826[[#This Row],[Close Price]]/I516)),"-",LN(Table1826[[#This Row],[Close Price]]/I516))</f>
        <v>6.3803897432104456E-3</v>
      </c>
    </row>
    <row r="518" spans="1:14" x14ac:dyDescent="0.3">
      <c r="A518" s="1" t="s">
        <v>39</v>
      </c>
      <c r="B518" s="1" t="s">
        <v>14</v>
      </c>
      <c r="C518" s="2">
        <v>43865</v>
      </c>
      <c r="D518" s="1">
        <v>306.60000000000002</v>
      </c>
      <c r="E518" s="1">
        <v>309</v>
      </c>
      <c r="F518" s="1">
        <v>311.5</v>
      </c>
      <c r="G518" s="1">
        <v>304</v>
      </c>
      <c r="H518" s="1">
        <v>307.60000000000002</v>
      </c>
      <c r="I518" s="1">
        <v>307.25</v>
      </c>
      <c r="J518" s="1">
        <v>307.52999999999997</v>
      </c>
      <c r="K518" s="1">
        <v>3344060</v>
      </c>
      <c r="L518" s="1">
        <v>1028404791.95</v>
      </c>
      <c r="M518" s="1">
        <v>128361</v>
      </c>
      <c r="N518" s="3">
        <f>IF(ISERR(LN(Table1826[[#This Row],[Close Price]]/I517)),"-",LN(Table1826[[#This Row],[Close Price]]/I517))</f>
        <v>2.117782008430465E-3</v>
      </c>
    </row>
    <row r="519" spans="1:14" x14ac:dyDescent="0.3">
      <c r="A519" s="1" t="s">
        <v>39</v>
      </c>
      <c r="B519" s="1" t="s">
        <v>14</v>
      </c>
      <c r="C519" s="2">
        <v>43866</v>
      </c>
      <c r="D519" s="1">
        <v>307.25</v>
      </c>
      <c r="E519" s="1">
        <v>309.10000000000002</v>
      </c>
      <c r="F519" s="1">
        <v>314.85000000000002</v>
      </c>
      <c r="G519" s="1">
        <v>299.2</v>
      </c>
      <c r="H519" s="1">
        <v>311</v>
      </c>
      <c r="I519" s="1">
        <v>311.60000000000002</v>
      </c>
      <c r="J519" s="1">
        <v>305.87</v>
      </c>
      <c r="K519" s="1">
        <v>9183894</v>
      </c>
      <c r="L519" s="1">
        <v>2809078691.8000002</v>
      </c>
      <c r="M519" s="1">
        <v>136471</v>
      </c>
      <c r="N519" s="3">
        <f>IF(ISERR(LN(Table1826[[#This Row],[Close Price]]/I518)),"-",LN(Table1826[[#This Row],[Close Price]]/I518))</f>
        <v>1.4058565550449027E-2</v>
      </c>
    </row>
    <row r="520" spans="1:14" x14ac:dyDescent="0.3">
      <c r="A520" s="1" t="s">
        <v>39</v>
      </c>
      <c r="B520" s="1" t="s">
        <v>14</v>
      </c>
      <c r="C520" s="2">
        <v>43867</v>
      </c>
      <c r="D520" s="1">
        <v>311.60000000000002</v>
      </c>
      <c r="E520" s="1">
        <v>311</v>
      </c>
      <c r="F520" s="1">
        <v>311.89999999999998</v>
      </c>
      <c r="G520" s="1">
        <v>303.25</v>
      </c>
      <c r="H520" s="1">
        <v>306.3</v>
      </c>
      <c r="I520" s="1">
        <v>305.95</v>
      </c>
      <c r="J520" s="1">
        <v>306.42</v>
      </c>
      <c r="K520" s="1">
        <v>3174813</v>
      </c>
      <c r="L520" s="1">
        <v>972830344.45000005</v>
      </c>
      <c r="M520" s="1">
        <v>59328</v>
      </c>
      <c r="N520" s="3">
        <f>IF(ISERR(LN(Table1826[[#This Row],[Close Price]]/I519)),"-",LN(Table1826[[#This Row],[Close Price]]/I519))</f>
        <v>-1.8298624088043777E-2</v>
      </c>
    </row>
    <row r="521" spans="1:14" x14ac:dyDescent="0.3">
      <c r="A521" s="1" t="s">
        <v>39</v>
      </c>
      <c r="B521" s="1" t="s">
        <v>14</v>
      </c>
      <c r="C521" s="2">
        <v>43868</v>
      </c>
      <c r="D521" s="1">
        <v>305.95</v>
      </c>
      <c r="E521" s="1">
        <v>306.3</v>
      </c>
      <c r="F521" s="1">
        <v>315.35000000000002</v>
      </c>
      <c r="G521" s="1">
        <v>304.7</v>
      </c>
      <c r="H521" s="1">
        <v>310.89999999999998</v>
      </c>
      <c r="I521" s="1">
        <v>311.7</v>
      </c>
      <c r="J521" s="1">
        <v>312.27999999999997</v>
      </c>
      <c r="K521" s="1">
        <v>3502300</v>
      </c>
      <c r="L521" s="1">
        <v>1093693943.95</v>
      </c>
      <c r="M521" s="1">
        <v>44602</v>
      </c>
      <c r="N521" s="3">
        <f>IF(ISERR(LN(Table1826[[#This Row],[Close Price]]/I520)),"-",LN(Table1826[[#This Row],[Close Price]]/I520))</f>
        <v>1.8619496864741892E-2</v>
      </c>
    </row>
    <row r="522" spans="1:14" x14ac:dyDescent="0.3">
      <c r="A522" s="1" t="s">
        <v>39</v>
      </c>
      <c r="B522" s="1" t="s">
        <v>14</v>
      </c>
      <c r="C522" s="2">
        <v>43871</v>
      </c>
      <c r="D522" s="1">
        <v>311.7</v>
      </c>
      <c r="E522" s="1">
        <v>313.60000000000002</v>
      </c>
      <c r="F522" s="1">
        <v>313.95</v>
      </c>
      <c r="G522" s="1">
        <v>307</v>
      </c>
      <c r="H522" s="1">
        <v>308.8</v>
      </c>
      <c r="I522" s="1">
        <v>308.64999999999998</v>
      </c>
      <c r="J522" s="1">
        <v>309.72000000000003</v>
      </c>
      <c r="K522" s="1">
        <v>1685622</v>
      </c>
      <c r="L522" s="1">
        <v>522064804.05000001</v>
      </c>
      <c r="M522" s="1">
        <v>31213</v>
      </c>
      <c r="N522" s="3">
        <f>IF(ISERR(LN(Table1826[[#This Row],[Close Price]]/I521)),"-",LN(Table1826[[#This Row],[Close Price]]/I521))</f>
        <v>-9.8332379333864878E-3</v>
      </c>
    </row>
    <row r="523" spans="1:14" x14ac:dyDescent="0.3">
      <c r="A523" s="1" t="s">
        <v>39</v>
      </c>
      <c r="B523" s="1" t="s">
        <v>14</v>
      </c>
      <c r="C523" s="2">
        <v>43872</v>
      </c>
      <c r="D523" s="1">
        <v>308.64999999999998</v>
      </c>
      <c r="E523" s="1">
        <v>309</v>
      </c>
      <c r="F523" s="1">
        <v>311.39999999999998</v>
      </c>
      <c r="G523" s="1">
        <v>304</v>
      </c>
      <c r="H523" s="1">
        <v>305.39999999999998</v>
      </c>
      <c r="I523" s="1">
        <v>304.89999999999998</v>
      </c>
      <c r="J523" s="1">
        <v>308.12</v>
      </c>
      <c r="K523" s="1">
        <v>1827686</v>
      </c>
      <c r="L523" s="1">
        <v>563153120.14999998</v>
      </c>
      <c r="M523" s="1">
        <v>34251</v>
      </c>
      <c r="N523" s="3">
        <f>IF(ISERR(LN(Table1826[[#This Row],[Close Price]]/I522)),"-",LN(Table1826[[#This Row],[Close Price]]/I522))</f>
        <v>-1.2224094845695765E-2</v>
      </c>
    </row>
    <row r="524" spans="1:14" x14ac:dyDescent="0.3">
      <c r="A524" s="1" t="s">
        <v>39</v>
      </c>
      <c r="B524" s="1" t="s">
        <v>14</v>
      </c>
      <c r="C524" s="2">
        <v>43873</v>
      </c>
      <c r="D524" s="1">
        <v>304.89999999999998</v>
      </c>
      <c r="E524" s="1">
        <v>305.60000000000002</v>
      </c>
      <c r="F524" s="1">
        <v>310.39999999999998</v>
      </c>
      <c r="G524" s="1">
        <v>304.55</v>
      </c>
      <c r="H524" s="1">
        <v>305.85000000000002</v>
      </c>
      <c r="I524" s="1">
        <v>305.60000000000002</v>
      </c>
      <c r="J524" s="1">
        <v>306.51</v>
      </c>
      <c r="K524" s="1">
        <v>2739107</v>
      </c>
      <c r="L524" s="1">
        <v>839566054.75</v>
      </c>
      <c r="M524" s="1">
        <v>32417</v>
      </c>
      <c r="N524" s="3">
        <f>IF(ISERR(LN(Table1826[[#This Row],[Close Price]]/I523)),"-",LN(Table1826[[#This Row],[Close Price]]/I523))</f>
        <v>2.2932032981565213E-3</v>
      </c>
    </row>
    <row r="525" spans="1:14" x14ac:dyDescent="0.3">
      <c r="A525" s="1" t="s">
        <v>39</v>
      </c>
      <c r="B525" s="1" t="s">
        <v>14</v>
      </c>
      <c r="C525" s="2">
        <v>43874</v>
      </c>
      <c r="D525" s="1">
        <v>305.60000000000002</v>
      </c>
      <c r="E525" s="1">
        <v>306.2</v>
      </c>
      <c r="F525" s="1">
        <v>307.10000000000002</v>
      </c>
      <c r="G525" s="1">
        <v>302.5</v>
      </c>
      <c r="H525" s="1">
        <v>303.45</v>
      </c>
      <c r="I525" s="1">
        <v>303.39999999999998</v>
      </c>
      <c r="J525" s="1">
        <v>304.08</v>
      </c>
      <c r="K525" s="1">
        <v>1574245</v>
      </c>
      <c r="L525" s="1">
        <v>478696081.85000002</v>
      </c>
      <c r="M525" s="1">
        <v>22221</v>
      </c>
      <c r="N525" s="3">
        <f>IF(ISERR(LN(Table1826[[#This Row],[Close Price]]/I524)),"-",LN(Table1826[[#This Row],[Close Price]]/I524))</f>
        <v>-7.2249903779336797E-3</v>
      </c>
    </row>
    <row r="526" spans="1:14" x14ac:dyDescent="0.3">
      <c r="A526" s="1" t="s">
        <v>39</v>
      </c>
      <c r="B526" s="1" t="s">
        <v>14</v>
      </c>
      <c r="C526" s="2">
        <v>43875</v>
      </c>
      <c r="D526" s="1">
        <v>303.39999999999998</v>
      </c>
      <c r="E526" s="1">
        <v>304.39999999999998</v>
      </c>
      <c r="F526" s="1">
        <v>305.39999999999998</v>
      </c>
      <c r="G526" s="1">
        <v>300.89999999999998</v>
      </c>
      <c r="H526" s="1">
        <v>301.89999999999998</v>
      </c>
      <c r="I526" s="1">
        <v>302.2</v>
      </c>
      <c r="J526" s="1">
        <v>302.25</v>
      </c>
      <c r="K526" s="1">
        <v>2688377</v>
      </c>
      <c r="L526" s="1">
        <v>812570205.29999995</v>
      </c>
      <c r="M526" s="1">
        <v>42414</v>
      </c>
      <c r="N526" s="3">
        <f>IF(ISERR(LN(Table1826[[#This Row],[Close Price]]/I525)),"-",LN(Table1826[[#This Row],[Close Price]]/I525))</f>
        <v>-3.9630170757926769E-3</v>
      </c>
    </row>
    <row r="527" spans="1:14" x14ac:dyDescent="0.3">
      <c r="A527" s="1" t="s">
        <v>39</v>
      </c>
      <c r="B527" s="1" t="s">
        <v>14</v>
      </c>
      <c r="C527" s="2">
        <v>43878</v>
      </c>
      <c r="D527" s="1">
        <v>302.2</v>
      </c>
      <c r="E527" s="1">
        <v>303</v>
      </c>
      <c r="F527" s="1">
        <v>303.2</v>
      </c>
      <c r="G527" s="1">
        <v>296</v>
      </c>
      <c r="H527" s="1">
        <v>296.2</v>
      </c>
      <c r="I527" s="1">
        <v>296.60000000000002</v>
      </c>
      <c r="J527" s="1">
        <v>298.20999999999998</v>
      </c>
      <c r="K527" s="1">
        <v>2862510</v>
      </c>
      <c r="L527" s="1">
        <v>853619576.35000002</v>
      </c>
      <c r="M527" s="1">
        <v>40752</v>
      </c>
      <c r="N527" s="3">
        <f>IF(ISERR(LN(Table1826[[#This Row],[Close Price]]/I526)),"-",LN(Table1826[[#This Row],[Close Price]]/I526))</f>
        <v>-1.8704620134807361E-2</v>
      </c>
    </row>
    <row r="528" spans="1:14" x14ac:dyDescent="0.3">
      <c r="A528" s="1" t="s">
        <v>39</v>
      </c>
      <c r="B528" s="1" t="s">
        <v>14</v>
      </c>
      <c r="C528" s="2">
        <v>43879</v>
      </c>
      <c r="D528" s="1">
        <v>296.60000000000002</v>
      </c>
      <c r="E528" s="1">
        <v>298</v>
      </c>
      <c r="F528" s="1">
        <v>301</v>
      </c>
      <c r="G528" s="1">
        <v>292.14999999999998</v>
      </c>
      <c r="H528" s="1">
        <v>300</v>
      </c>
      <c r="I528" s="1">
        <v>299.75</v>
      </c>
      <c r="J528" s="1">
        <v>295.76</v>
      </c>
      <c r="K528" s="1">
        <v>2608197</v>
      </c>
      <c r="L528" s="1">
        <v>771396386.35000002</v>
      </c>
      <c r="M528" s="1">
        <v>32595</v>
      </c>
      <c r="N528" s="3">
        <f>IF(ISERR(LN(Table1826[[#This Row],[Close Price]]/I527)),"-",LN(Table1826[[#This Row],[Close Price]]/I527))</f>
        <v>1.0564364203791766E-2</v>
      </c>
    </row>
    <row r="529" spans="1:14" x14ac:dyDescent="0.3">
      <c r="A529" s="1" t="s">
        <v>39</v>
      </c>
      <c r="B529" s="1" t="s">
        <v>14</v>
      </c>
      <c r="C529" s="2">
        <v>43880</v>
      </c>
      <c r="D529" s="1">
        <v>299.75</v>
      </c>
      <c r="E529" s="1">
        <v>302.85000000000002</v>
      </c>
      <c r="F529" s="1">
        <v>306.95</v>
      </c>
      <c r="G529" s="1">
        <v>298.25</v>
      </c>
      <c r="H529" s="1">
        <v>299.5</v>
      </c>
      <c r="I529" s="1">
        <v>299.85000000000002</v>
      </c>
      <c r="J529" s="1">
        <v>301.3</v>
      </c>
      <c r="K529" s="1">
        <v>2530762</v>
      </c>
      <c r="L529" s="1">
        <v>762514853.39999998</v>
      </c>
      <c r="M529" s="1">
        <v>57131</v>
      </c>
      <c r="N529" s="3">
        <f>IF(ISERR(LN(Table1826[[#This Row],[Close Price]]/I528)),"-",LN(Table1826[[#This Row],[Close Price]]/I528))</f>
        <v>3.3355570689512585E-4</v>
      </c>
    </row>
    <row r="530" spans="1:14" x14ac:dyDescent="0.3">
      <c r="A530" s="1" t="s">
        <v>39</v>
      </c>
      <c r="B530" s="1" t="s">
        <v>14</v>
      </c>
      <c r="C530" s="2">
        <v>43881</v>
      </c>
      <c r="D530" s="1">
        <v>299.85000000000002</v>
      </c>
      <c r="E530" s="1">
        <v>300</v>
      </c>
      <c r="F530" s="1">
        <v>307</v>
      </c>
      <c r="G530" s="1">
        <v>297</v>
      </c>
      <c r="H530" s="1">
        <v>306.95</v>
      </c>
      <c r="I530" s="1">
        <v>306.2</v>
      </c>
      <c r="J530" s="1">
        <v>303.73</v>
      </c>
      <c r="K530" s="1">
        <v>3667812</v>
      </c>
      <c r="L530" s="1">
        <v>1114037377.3499999</v>
      </c>
      <c r="M530" s="1">
        <v>69958</v>
      </c>
      <c r="N530" s="3">
        <f>IF(ISERR(LN(Table1826[[#This Row],[Close Price]]/I529)),"-",LN(Table1826[[#This Row],[Close Price]]/I529))</f>
        <v>2.0956133609064488E-2</v>
      </c>
    </row>
    <row r="531" spans="1:14" x14ac:dyDescent="0.3">
      <c r="A531" s="1" t="s">
        <v>39</v>
      </c>
      <c r="B531" s="1" t="s">
        <v>14</v>
      </c>
      <c r="C531" s="2">
        <v>43885</v>
      </c>
      <c r="D531" s="1">
        <v>306.2</v>
      </c>
      <c r="E531" s="1">
        <v>307</v>
      </c>
      <c r="F531" s="1">
        <v>308.10000000000002</v>
      </c>
      <c r="G531" s="1">
        <v>302.2</v>
      </c>
      <c r="H531" s="1">
        <v>302.7</v>
      </c>
      <c r="I531" s="1">
        <v>304.25</v>
      </c>
      <c r="J531" s="1">
        <v>306.02999999999997</v>
      </c>
      <c r="K531" s="1">
        <v>2922212</v>
      </c>
      <c r="L531" s="1">
        <v>894289771.35000002</v>
      </c>
      <c r="M531" s="1">
        <v>49613</v>
      </c>
      <c r="N531" s="3">
        <f>IF(ISERR(LN(Table1826[[#This Row],[Close Price]]/I530)),"-",LN(Table1826[[#This Row],[Close Price]]/I530))</f>
        <v>-6.3887513559467909E-3</v>
      </c>
    </row>
    <row r="532" spans="1:14" x14ac:dyDescent="0.3">
      <c r="A532" s="1" t="s">
        <v>39</v>
      </c>
      <c r="B532" s="1" t="s">
        <v>14</v>
      </c>
      <c r="C532" s="2">
        <v>43886</v>
      </c>
      <c r="D532" s="1">
        <v>304.25</v>
      </c>
      <c r="E532" s="1">
        <v>304.2</v>
      </c>
      <c r="F532" s="1">
        <v>307.2</v>
      </c>
      <c r="G532" s="1">
        <v>301.35000000000002</v>
      </c>
      <c r="H532" s="1">
        <v>305.8</v>
      </c>
      <c r="I532" s="1">
        <v>305.95</v>
      </c>
      <c r="J532" s="1">
        <v>305.02</v>
      </c>
      <c r="K532" s="1">
        <v>2500345</v>
      </c>
      <c r="L532" s="1">
        <v>762665312.45000005</v>
      </c>
      <c r="M532" s="1">
        <v>44738</v>
      </c>
      <c r="N532" s="3">
        <f>IF(ISERR(LN(Table1826[[#This Row],[Close Price]]/I531)),"-",LN(Table1826[[#This Row],[Close Price]]/I531))</f>
        <v>5.5719580409128366E-3</v>
      </c>
    </row>
    <row r="533" spans="1:14" x14ac:dyDescent="0.3">
      <c r="A533" s="1" t="s">
        <v>39</v>
      </c>
      <c r="B533" s="1" t="s">
        <v>14</v>
      </c>
      <c r="C533" s="2">
        <v>43887</v>
      </c>
      <c r="D533" s="1">
        <v>305.95</v>
      </c>
      <c r="E533" s="1">
        <v>306.8</v>
      </c>
      <c r="F533" s="1">
        <v>308.25</v>
      </c>
      <c r="G533" s="1">
        <v>299.89999999999998</v>
      </c>
      <c r="H533" s="1">
        <v>306.3</v>
      </c>
      <c r="I533" s="1">
        <v>306.14999999999998</v>
      </c>
      <c r="J533" s="1">
        <v>305.86</v>
      </c>
      <c r="K533" s="1">
        <v>3773560</v>
      </c>
      <c r="L533" s="1">
        <v>1154176847.95</v>
      </c>
      <c r="M533" s="1">
        <v>70838</v>
      </c>
      <c r="N533" s="3">
        <f>IF(ISERR(LN(Table1826[[#This Row],[Close Price]]/I532)),"-",LN(Table1826[[#This Row],[Close Price]]/I532))</f>
        <v>6.5348801541399162E-4</v>
      </c>
    </row>
    <row r="534" spans="1:14" x14ac:dyDescent="0.3">
      <c r="A534" s="1" t="s">
        <v>39</v>
      </c>
      <c r="B534" s="1" t="s">
        <v>14</v>
      </c>
      <c r="C534" s="2">
        <v>43888</v>
      </c>
      <c r="D534" s="1">
        <v>306.14999999999998</v>
      </c>
      <c r="E534" s="1">
        <v>306.8</v>
      </c>
      <c r="F534" s="1">
        <v>307.89999999999998</v>
      </c>
      <c r="G534" s="1">
        <v>302</v>
      </c>
      <c r="H534" s="1">
        <v>306</v>
      </c>
      <c r="I534" s="1">
        <v>306.39999999999998</v>
      </c>
      <c r="J534" s="1">
        <v>305.68</v>
      </c>
      <c r="K534" s="1">
        <v>2162147</v>
      </c>
      <c r="L534" s="1">
        <v>660922361.25</v>
      </c>
      <c r="M534" s="1">
        <v>47696</v>
      </c>
      <c r="N534" s="3">
        <f>IF(ISERR(LN(Table1826[[#This Row],[Close Price]]/I533)),"-",LN(Table1826[[#This Row],[Close Price]]/I533))</f>
        <v>8.1625994247275973E-4</v>
      </c>
    </row>
    <row r="535" spans="1:14" x14ac:dyDescent="0.3">
      <c r="A535" s="1" t="s">
        <v>39</v>
      </c>
      <c r="B535" s="1" t="s">
        <v>14</v>
      </c>
      <c r="C535" s="2">
        <v>43889</v>
      </c>
      <c r="D535" s="1">
        <v>306.39999999999998</v>
      </c>
      <c r="E535" s="1">
        <v>301.8</v>
      </c>
      <c r="F535" s="1">
        <v>303.3</v>
      </c>
      <c r="G535" s="1">
        <v>295</v>
      </c>
      <c r="H535" s="1">
        <v>300</v>
      </c>
      <c r="I535" s="1">
        <v>298.75</v>
      </c>
      <c r="J535" s="1">
        <v>298.73</v>
      </c>
      <c r="K535" s="1">
        <v>4184422</v>
      </c>
      <c r="L535" s="1">
        <v>1250016089.95</v>
      </c>
      <c r="M535" s="1">
        <v>68630</v>
      </c>
      <c r="N535" s="3">
        <f>IF(ISERR(LN(Table1826[[#This Row],[Close Price]]/I534)),"-",LN(Table1826[[#This Row],[Close Price]]/I534))</f>
        <v>-2.5284334620715748E-2</v>
      </c>
    </row>
    <row r="536" spans="1:14" x14ac:dyDescent="0.3">
      <c r="A536" s="1" t="s">
        <v>39</v>
      </c>
      <c r="B536" s="1" t="s">
        <v>14</v>
      </c>
      <c r="C536" s="2">
        <v>43892</v>
      </c>
      <c r="D536" s="1">
        <v>298.75</v>
      </c>
      <c r="E536" s="1">
        <v>302</v>
      </c>
      <c r="F536" s="1">
        <v>311.39999999999998</v>
      </c>
      <c r="G536" s="1">
        <v>290</v>
      </c>
      <c r="H536" s="1">
        <v>291.60000000000002</v>
      </c>
      <c r="I536" s="1">
        <v>291.25</v>
      </c>
      <c r="J536" s="1">
        <v>299.13</v>
      </c>
      <c r="K536" s="1">
        <v>4185685</v>
      </c>
      <c r="L536" s="1">
        <v>1252060601.3499999</v>
      </c>
      <c r="M536" s="1">
        <v>67318</v>
      </c>
      <c r="N536" s="3">
        <f>IF(ISERR(LN(Table1826[[#This Row],[Close Price]]/I535)),"-",LN(Table1826[[#This Row],[Close Price]]/I535))</f>
        <v>-2.5425098365810056E-2</v>
      </c>
    </row>
    <row r="537" spans="1:14" x14ac:dyDescent="0.3">
      <c r="A537" s="1" t="s">
        <v>39</v>
      </c>
      <c r="B537" s="1" t="s">
        <v>14</v>
      </c>
      <c r="C537" s="2">
        <v>43893</v>
      </c>
      <c r="D537" s="1">
        <v>291.25</v>
      </c>
      <c r="E537" s="1">
        <v>297.5</v>
      </c>
      <c r="F537" s="1">
        <v>298.10000000000002</v>
      </c>
      <c r="G537" s="1">
        <v>290.5</v>
      </c>
      <c r="H537" s="1">
        <v>297.35000000000002</v>
      </c>
      <c r="I537" s="1">
        <v>296.10000000000002</v>
      </c>
      <c r="J537" s="1">
        <v>294.88</v>
      </c>
      <c r="K537" s="1">
        <v>3970650</v>
      </c>
      <c r="L537" s="1">
        <v>1170850840.8</v>
      </c>
      <c r="M537" s="1">
        <v>66446</v>
      </c>
      <c r="N537" s="3">
        <f>IF(ISERR(LN(Table1826[[#This Row],[Close Price]]/I536)),"-",LN(Table1826[[#This Row],[Close Price]]/I536))</f>
        <v>1.6515230227635312E-2</v>
      </c>
    </row>
    <row r="538" spans="1:14" x14ac:dyDescent="0.3">
      <c r="A538" s="1" t="s">
        <v>39</v>
      </c>
      <c r="B538" s="1" t="s">
        <v>14</v>
      </c>
      <c r="C538" s="2">
        <v>43894</v>
      </c>
      <c r="D538" s="1">
        <v>296.10000000000002</v>
      </c>
      <c r="E538" s="1">
        <v>298.35000000000002</v>
      </c>
      <c r="F538" s="1">
        <v>301.25</v>
      </c>
      <c r="G538" s="1">
        <v>292.25</v>
      </c>
      <c r="H538" s="1">
        <v>295</v>
      </c>
      <c r="I538" s="1">
        <v>295.05</v>
      </c>
      <c r="J538" s="1">
        <v>295.72000000000003</v>
      </c>
      <c r="K538" s="1">
        <v>2578871</v>
      </c>
      <c r="L538" s="1">
        <v>762615252.35000002</v>
      </c>
      <c r="M538" s="1">
        <v>66675</v>
      </c>
      <c r="N538" s="3">
        <f>IF(ISERR(LN(Table1826[[#This Row],[Close Price]]/I537)),"-",LN(Table1826[[#This Row],[Close Price]]/I537))</f>
        <v>-3.5524016043678832E-3</v>
      </c>
    </row>
    <row r="539" spans="1:14" x14ac:dyDescent="0.3">
      <c r="A539" s="1" t="s">
        <v>39</v>
      </c>
      <c r="B539" s="1" t="s">
        <v>14</v>
      </c>
      <c r="C539" s="2">
        <v>43895</v>
      </c>
      <c r="D539" s="1">
        <v>295.05</v>
      </c>
      <c r="E539" s="1">
        <v>295.45</v>
      </c>
      <c r="F539" s="1">
        <v>300.45</v>
      </c>
      <c r="G539" s="1">
        <v>292</v>
      </c>
      <c r="H539" s="1">
        <v>292.64999999999998</v>
      </c>
      <c r="I539" s="1">
        <v>293.25</v>
      </c>
      <c r="J539" s="1">
        <v>296.41000000000003</v>
      </c>
      <c r="K539" s="1">
        <v>1666684</v>
      </c>
      <c r="L539" s="1">
        <v>494016920.85000002</v>
      </c>
      <c r="M539" s="1">
        <v>43769</v>
      </c>
      <c r="N539" s="3">
        <f>IF(ISERR(LN(Table1826[[#This Row],[Close Price]]/I538)),"-",LN(Table1826[[#This Row],[Close Price]]/I538))</f>
        <v>-6.1193459695930005E-3</v>
      </c>
    </row>
    <row r="540" spans="1:14" x14ac:dyDescent="0.3">
      <c r="A540" s="1" t="s">
        <v>39</v>
      </c>
      <c r="B540" s="1" t="s">
        <v>14</v>
      </c>
      <c r="C540" s="2">
        <v>43896</v>
      </c>
      <c r="D540" s="1">
        <v>293.25</v>
      </c>
      <c r="E540" s="1">
        <v>290</v>
      </c>
      <c r="F540" s="1">
        <v>290</v>
      </c>
      <c r="G540" s="1">
        <v>280.5</v>
      </c>
      <c r="H540" s="1">
        <v>281</v>
      </c>
      <c r="I540" s="1">
        <v>282.55</v>
      </c>
      <c r="J540" s="1">
        <v>283.5</v>
      </c>
      <c r="K540" s="1">
        <v>4709414</v>
      </c>
      <c r="L540" s="1">
        <v>1335108192.4000001</v>
      </c>
      <c r="M540" s="1">
        <v>87103</v>
      </c>
      <c r="N540" s="3">
        <f>IF(ISERR(LN(Table1826[[#This Row],[Close Price]]/I539)),"-",LN(Table1826[[#This Row],[Close Price]]/I539))</f>
        <v>-3.7169961457732485E-2</v>
      </c>
    </row>
    <row r="541" spans="1:14" x14ac:dyDescent="0.3">
      <c r="A541" s="1" t="s">
        <v>39</v>
      </c>
      <c r="B541" s="1" t="s">
        <v>14</v>
      </c>
      <c r="C541" s="2">
        <v>43899</v>
      </c>
      <c r="D541" s="1">
        <v>282.55</v>
      </c>
      <c r="E541" s="1">
        <v>281.89999999999998</v>
      </c>
      <c r="F541" s="1">
        <v>281.89999999999998</v>
      </c>
      <c r="G541" s="1">
        <v>262.25</v>
      </c>
      <c r="H541" s="1">
        <v>267.60000000000002</v>
      </c>
      <c r="I541" s="1">
        <v>266.05</v>
      </c>
      <c r="J541" s="1">
        <v>269.5</v>
      </c>
      <c r="K541" s="1">
        <v>4922160</v>
      </c>
      <c r="L541" s="1">
        <v>1326522670.55</v>
      </c>
      <c r="M541" s="1">
        <v>96949</v>
      </c>
      <c r="N541" s="3">
        <f>IF(ISERR(LN(Table1826[[#This Row],[Close Price]]/I540)),"-",LN(Table1826[[#This Row],[Close Price]]/I540))</f>
        <v>-6.0171265033474072E-2</v>
      </c>
    </row>
    <row r="542" spans="1:14" x14ac:dyDescent="0.3">
      <c r="A542" s="1" t="s">
        <v>39</v>
      </c>
      <c r="B542" s="1" t="s">
        <v>14</v>
      </c>
      <c r="C542" s="2">
        <v>43901</v>
      </c>
      <c r="D542" s="1">
        <v>266.05</v>
      </c>
      <c r="E542" s="1">
        <v>266.05</v>
      </c>
      <c r="F542" s="1">
        <v>276</v>
      </c>
      <c r="G542" s="1">
        <v>265.2</v>
      </c>
      <c r="H542" s="1">
        <v>270</v>
      </c>
      <c r="I542" s="1">
        <v>269.75</v>
      </c>
      <c r="J542" s="1">
        <v>271.35000000000002</v>
      </c>
      <c r="K542" s="1">
        <v>3271005</v>
      </c>
      <c r="L542" s="1">
        <v>887595308.85000002</v>
      </c>
      <c r="M542" s="1">
        <v>57600</v>
      </c>
      <c r="N542" s="3">
        <f>IF(ISERR(LN(Table1826[[#This Row],[Close Price]]/I541)),"-",LN(Table1826[[#This Row],[Close Price]]/I541))</f>
        <v>1.3811343095865593E-2</v>
      </c>
    </row>
    <row r="543" spans="1:14" x14ac:dyDescent="0.3">
      <c r="A543" s="1" t="s">
        <v>39</v>
      </c>
      <c r="B543" s="1" t="s">
        <v>14</v>
      </c>
      <c r="C543" s="2">
        <v>43902</v>
      </c>
      <c r="D543" s="1">
        <v>269.75</v>
      </c>
      <c r="E543" s="1">
        <v>260</v>
      </c>
      <c r="F543" s="1">
        <v>263.60000000000002</v>
      </c>
      <c r="G543" s="1">
        <v>248.3</v>
      </c>
      <c r="H543" s="1">
        <v>260.5</v>
      </c>
      <c r="I543" s="1">
        <v>259.85000000000002</v>
      </c>
      <c r="J543" s="1">
        <v>257.77999999999997</v>
      </c>
      <c r="K543" s="1">
        <v>7679029</v>
      </c>
      <c r="L543" s="1">
        <v>1979491347.6500001</v>
      </c>
      <c r="M543" s="1">
        <v>84452</v>
      </c>
      <c r="N543" s="3">
        <f>IF(ISERR(LN(Table1826[[#This Row],[Close Price]]/I542)),"-",LN(Table1826[[#This Row],[Close Price]]/I542))</f>
        <v>-3.7391062683793032E-2</v>
      </c>
    </row>
    <row r="544" spans="1:14" x14ac:dyDescent="0.3">
      <c r="A544" s="1" t="s">
        <v>39</v>
      </c>
      <c r="B544" s="1" t="s">
        <v>14</v>
      </c>
      <c r="C544" s="2">
        <v>43903</v>
      </c>
      <c r="D544" s="1">
        <v>259.85000000000002</v>
      </c>
      <c r="E544" s="1">
        <v>245.85</v>
      </c>
      <c r="F544" s="1">
        <v>272.25</v>
      </c>
      <c r="G544" s="1">
        <v>236.05</v>
      </c>
      <c r="H544" s="1">
        <v>260.5</v>
      </c>
      <c r="I544" s="1">
        <v>260.64999999999998</v>
      </c>
      <c r="J544" s="1">
        <v>260.62</v>
      </c>
      <c r="K544" s="1">
        <v>4096772</v>
      </c>
      <c r="L544" s="1">
        <v>1067706044.1</v>
      </c>
      <c r="M544" s="1">
        <v>67226</v>
      </c>
      <c r="N544" s="3">
        <f>IF(ISERR(LN(Table1826[[#This Row],[Close Price]]/I543)),"-",LN(Table1826[[#This Row],[Close Price]]/I543))</f>
        <v>3.0739697596638377E-3</v>
      </c>
    </row>
    <row r="545" spans="1:14" x14ac:dyDescent="0.3">
      <c r="A545" s="1" t="s">
        <v>39</v>
      </c>
      <c r="B545" s="1" t="s">
        <v>14</v>
      </c>
      <c r="C545" s="2">
        <v>43906</v>
      </c>
      <c r="D545" s="1">
        <v>260.64999999999998</v>
      </c>
      <c r="E545" s="1">
        <v>250</v>
      </c>
      <c r="F545" s="1">
        <v>271.55</v>
      </c>
      <c r="G545" s="1">
        <v>246.65</v>
      </c>
      <c r="H545" s="1">
        <v>255.55</v>
      </c>
      <c r="I545" s="1">
        <v>252.5</v>
      </c>
      <c r="J545" s="1">
        <v>258.29000000000002</v>
      </c>
      <c r="K545" s="1">
        <v>4370511</v>
      </c>
      <c r="L545" s="1">
        <v>1128879630.8</v>
      </c>
      <c r="M545" s="1">
        <v>72503</v>
      </c>
      <c r="N545" s="3">
        <f>IF(ISERR(LN(Table1826[[#This Row],[Close Price]]/I544)),"-",LN(Table1826[[#This Row],[Close Price]]/I544))</f>
        <v>-3.1767262498700356E-2</v>
      </c>
    </row>
    <row r="546" spans="1:14" x14ac:dyDescent="0.3">
      <c r="A546" s="1" t="s">
        <v>39</v>
      </c>
      <c r="B546" s="1" t="s">
        <v>14</v>
      </c>
      <c r="C546" s="2">
        <v>43907</v>
      </c>
      <c r="D546" s="1">
        <v>252.5</v>
      </c>
      <c r="E546" s="1">
        <v>252.5</v>
      </c>
      <c r="F546" s="1">
        <v>257</v>
      </c>
      <c r="G546" s="1">
        <v>245.9</v>
      </c>
      <c r="H546" s="1">
        <v>250.45</v>
      </c>
      <c r="I546" s="1">
        <v>249.15</v>
      </c>
      <c r="J546" s="1">
        <v>251.23</v>
      </c>
      <c r="K546" s="1">
        <v>3816942</v>
      </c>
      <c r="L546" s="1">
        <v>958915028.95000005</v>
      </c>
      <c r="M546" s="1">
        <v>70070</v>
      </c>
      <c r="N546" s="3">
        <f>IF(ISERR(LN(Table1826[[#This Row],[Close Price]]/I545)),"-",LN(Table1826[[#This Row],[Close Price]]/I545))</f>
        <v>-1.3356123988000956E-2</v>
      </c>
    </row>
    <row r="547" spans="1:14" x14ac:dyDescent="0.3">
      <c r="A547" s="1" t="s">
        <v>39</v>
      </c>
      <c r="B547" s="1" t="s">
        <v>14</v>
      </c>
      <c r="C547" s="2">
        <v>43908</v>
      </c>
      <c r="D547" s="1">
        <v>249.15</v>
      </c>
      <c r="E547" s="1">
        <v>253.5</v>
      </c>
      <c r="F547" s="1">
        <v>253.95</v>
      </c>
      <c r="G547" s="1">
        <v>241.5</v>
      </c>
      <c r="H547" s="1">
        <v>248.7</v>
      </c>
      <c r="I547" s="1">
        <v>248.85</v>
      </c>
      <c r="J547" s="1">
        <v>247.57</v>
      </c>
      <c r="K547" s="1">
        <v>3570030</v>
      </c>
      <c r="L547" s="1">
        <v>883825715.70000005</v>
      </c>
      <c r="M547" s="1">
        <v>69844</v>
      </c>
      <c r="N547" s="3">
        <f>IF(ISERR(LN(Table1826[[#This Row],[Close Price]]/I546)),"-",LN(Table1826[[#This Row],[Close Price]]/I546))</f>
        <v>-1.2048194228504187E-3</v>
      </c>
    </row>
    <row r="548" spans="1:14" x14ac:dyDescent="0.3">
      <c r="A548" s="1" t="s">
        <v>39</v>
      </c>
      <c r="B548" s="1" t="s">
        <v>14</v>
      </c>
      <c r="C548" s="2">
        <v>43909</v>
      </c>
      <c r="D548" s="1">
        <v>248.85</v>
      </c>
      <c r="E548" s="1">
        <v>245</v>
      </c>
      <c r="F548" s="1">
        <v>255.25</v>
      </c>
      <c r="G548" s="1">
        <v>236.5</v>
      </c>
      <c r="H548" s="1">
        <v>247</v>
      </c>
      <c r="I548" s="1">
        <v>248.3</v>
      </c>
      <c r="J548" s="1">
        <v>246.34</v>
      </c>
      <c r="K548" s="1">
        <v>3059325</v>
      </c>
      <c r="L548" s="1">
        <v>753624421.60000002</v>
      </c>
      <c r="M548" s="1">
        <v>52010</v>
      </c>
      <c r="N548" s="3">
        <f>IF(ISERR(LN(Table1826[[#This Row],[Close Price]]/I547)),"-",LN(Table1826[[#This Row],[Close Price]]/I547))</f>
        <v>-2.2126127904421784E-3</v>
      </c>
    </row>
    <row r="549" spans="1:14" x14ac:dyDescent="0.3">
      <c r="A549" s="1" t="s">
        <v>39</v>
      </c>
      <c r="B549" s="1" t="s">
        <v>14</v>
      </c>
      <c r="C549" s="2">
        <v>43910</v>
      </c>
      <c r="D549" s="1">
        <v>248.3</v>
      </c>
      <c r="E549" s="1">
        <v>250.55</v>
      </c>
      <c r="F549" s="1">
        <v>260.89999999999998</v>
      </c>
      <c r="G549" s="1">
        <v>247.8</v>
      </c>
      <c r="H549" s="1">
        <v>255</v>
      </c>
      <c r="I549" s="1">
        <v>255.9</v>
      </c>
      <c r="J549" s="1">
        <v>255.67</v>
      </c>
      <c r="K549" s="1">
        <v>3892214</v>
      </c>
      <c r="L549" s="1">
        <v>995117655.70000005</v>
      </c>
      <c r="M549" s="1">
        <v>62860</v>
      </c>
      <c r="N549" s="3">
        <f>IF(ISERR(LN(Table1826[[#This Row],[Close Price]]/I548)),"-",LN(Table1826[[#This Row],[Close Price]]/I548))</f>
        <v>3.0149050651622249E-2</v>
      </c>
    </row>
    <row r="550" spans="1:14" x14ac:dyDescent="0.3">
      <c r="A550" s="1" t="s">
        <v>39</v>
      </c>
      <c r="B550" s="1" t="s">
        <v>14</v>
      </c>
      <c r="C550" s="2">
        <v>43913</v>
      </c>
      <c r="D550" s="1">
        <v>255.9</v>
      </c>
      <c r="E550" s="1">
        <v>238</v>
      </c>
      <c r="F550" s="1">
        <v>251.15</v>
      </c>
      <c r="G550" s="1">
        <v>234</v>
      </c>
      <c r="H550" s="1">
        <v>241</v>
      </c>
      <c r="I550" s="1">
        <v>240.2</v>
      </c>
      <c r="J550" s="1">
        <v>242.26</v>
      </c>
      <c r="K550" s="1">
        <v>2700526</v>
      </c>
      <c r="L550" s="1">
        <v>654238034.20000005</v>
      </c>
      <c r="M550" s="1">
        <v>52319</v>
      </c>
      <c r="N550" s="3">
        <f>IF(ISERR(LN(Table1826[[#This Row],[Close Price]]/I549)),"-",LN(Table1826[[#This Row],[Close Price]]/I549))</f>
        <v>-6.3314833519859989E-2</v>
      </c>
    </row>
    <row r="551" spans="1:14" x14ac:dyDescent="0.3">
      <c r="A551" s="1" t="s">
        <v>39</v>
      </c>
      <c r="B551" s="1" t="s">
        <v>14</v>
      </c>
      <c r="C551" s="2">
        <v>43914</v>
      </c>
      <c r="D551" s="1">
        <v>240.2</v>
      </c>
      <c r="E551" s="1">
        <v>243</v>
      </c>
      <c r="F551" s="1">
        <v>256.75</v>
      </c>
      <c r="G551" s="1">
        <v>240</v>
      </c>
      <c r="H551" s="1">
        <v>243</v>
      </c>
      <c r="I551" s="1">
        <v>249.3</v>
      </c>
      <c r="J551" s="1">
        <v>249.59</v>
      </c>
      <c r="K551" s="1">
        <v>3671728</v>
      </c>
      <c r="L551" s="1">
        <v>916413632.64999998</v>
      </c>
      <c r="M551" s="1">
        <v>88947</v>
      </c>
      <c r="N551" s="3">
        <f>IF(ISERR(LN(Table1826[[#This Row],[Close Price]]/I550)),"-",LN(Table1826[[#This Row],[Close Price]]/I550))</f>
        <v>3.718508088362913E-2</v>
      </c>
    </row>
    <row r="552" spans="1:14" x14ac:dyDescent="0.3">
      <c r="A552" s="1" t="s">
        <v>39</v>
      </c>
      <c r="B552" s="1" t="s">
        <v>14</v>
      </c>
      <c r="C552" s="2">
        <v>43915</v>
      </c>
      <c r="D552" s="1">
        <v>249.3</v>
      </c>
      <c r="E552" s="1">
        <v>251.8</v>
      </c>
      <c r="F552" s="1">
        <v>262.5</v>
      </c>
      <c r="G552" s="1">
        <v>245.5</v>
      </c>
      <c r="H552" s="1">
        <v>247.75</v>
      </c>
      <c r="I552" s="1">
        <v>248.15</v>
      </c>
      <c r="J552" s="1">
        <v>252.45</v>
      </c>
      <c r="K552" s="1">
        <v>3178877</v>
      </c>
      <c r="L552" s="1">
        <v>802506961.70000005</v>
      </c>
      <c r="M552" s="1">
        <v>74309</v>
      </c>
      <c r="N552" s="3">
        <f>IF(ISERR(LN(Table1826[[#This Row],[Close Price]]/I551)),"-",LN(Table1826[[#This Row],[Close Price]]/I551))</f>
        <v>-4.6235884960623671E-3</v>
      </c>
    </row>
    <row r="553" spans="1:14" x14ac:dyDescent="0.3">
      <c r="A553" s="1" t="s">
        <v>39</v>
      </c>
      <c r="B553" s="1" t="s">
        <v>14</v>
      </c>
      <c r="C553" s="2">
        <v>43916</v>
      </c>
      <c r="D553" s="1">
        <v>248.15</v>
      </c>
      <c r="E553" s="1">
        <v>251.8</v>
      </c>
      <c r="F553" s="1">
        <v>271</v>
      </c>
      <c r="G553" s="1">
        <v>249.15</v>
      </c>
      <c r="H553" s="1">
        <v>267.95</v>
      </c>
      <c r="I553" s="1">
        <v>266.85000000000002</v>
      </c>
      <c r="J553" s="1">
        <v>261.95999999999998</v>
      </c>
      <c r="K553" s="1">
        <v>3089947</v>
      </c>
      <c r="L553" s="1">
        <v>809428735.04999995</v>
      </c>
      <c r="M553" s="1">
        <v>73456</v>
      </c>
      <c r="N553" s="3">
        <f>IF(ISERR(LN(Table1826[[#This Row],[Close Price]]/I552)),"-",LN(Table1826[[#This Row],[Close Price]]/I552))</f>
        <v>7.2653300746504043E-2</v>
      </c>
    </row>
    <row r="554" spans="1:14" x14ac:dyDescent="0.3">
      <c r="A554" s="1" t="s">
        <v>39</v>
      </c>
      <c r="B554" s="1" t="s">
        <v>14</v>
      </c>
      <c r="C554" s="2">
        <v>43917</v>
      </c>
      <c r="D554" s="1">
        <v>266.85000000000002</v>
      </c>
      <c r="E554" s="1">
        <v>271</v>
      </c>
      <c r="F554" s="1">
        <v>277.39999999999998</v>
      </c>
      <c r="G554" s="1">
        <v>251.25</v>
      </c>
      <c r="H554" s="1">
        <v>254.1</v>
      </c>
      <c r="I554" s="1">
        <v>253.15</v>
      </c>
      <c r="J554" s="1">
        <v>260.54000000000002</v>
      </c>
      <c r="K554" s="1">
        <v>3045141</v>
      </c>
      <c r="L554" s="1">
        <v>793368411.64999998</v>
      </c>
      <c r="M554" s="1">
        <v>77220</v>
      </c>
      <c r="N554" s="3">
        <f>IF(ISERR(LN(Table1826[[#This Row],[Close Price]]/I553)),"-",LN(Table1826[[#This Row],[Close Price]]/I553))</f>
        <v>-5.2704504364035766E-2</v>
      </c>
    </row>
    <row r="555" spans="1:14" x14ac:dyDescent="0.3">
      <c r="A555" s="1" t="s">
        <v>39</v>
      </c>
      <c r="B555" s="1" t="s">
        <v>14</v>
      </c>
      <c r="C555" s="2">
        <v>43920</v>
      </c>
      <c r="D555" s="1">
        <v>253.15</v>
      </c>
      <c r="E555" s="1">
        <v>251</v>
      </c>
      <c r="F555" s="1">
        <v>262.85000000000002</v>
      </c>
      <c r="G555" s="1">
        <v>247.2</v>
      </c>
      <c r="H555" s="1">
        <v>260.89999999999998</v>
      </c>
      <c r="I555" s="1">
        <v>258.7</v>
      </c>
      <c r="J555" s="1">
        <v>259.13</v>
      </c>
      <c r="K555" s="1">
        <v>2096890</v>
      </c>
      <c r="L555" s="1">
        <v>543357531.14999998</v>
      </c>
      <c r="M555" s="1">
        <v>62062</v>
      </c>
      <c r="N555" s="3">
        <f>IF(ISERR(LN(Table1826[[#This Row],[Close Price]]/I554)),"-",LN(Table1826[[#This Row],[Close Price]]/I554))</f>
        <v>2.1686890776065299E-2</v>
      </c>
    </row>
    <row r="556" spans="1:14" x14ac:dyDescent="0.3">
      <c r="A556" s="1" t="s">
        <v>39</v>
      </c>
      <c r="B556" s="1" t="s">
        <v>14</v>
      </c>
      <c r="C556" s="2">
        <v>43921</v>
      </c>
      <c r="D556" s="1">
        <v>258.7</v>
      </c>
      <c r="E556" s="1">
        <v>265.39999999999998</v>
      </c>
      <c r="F556" s="1">
        <v>280.8</v>
      </c>
      <c r="G556" s="1">
        <v>259.3</v>
      </c>
      <c r="H556" s="1">
        <v>276</v>
      </c>
      <c r="I556" s="1">
        <v>274.85000000000002</v>
      </c>
      <c r="J556" s="1">
        <v>270.81</v>
      </c>
      <c r="K556" s="1">
        <v>3457799</v>
      </c>
      <c r="L556" s="1">
        <v>936417608.04999995</v>
      </c>
      <c r="M556" s="1">
        <v>64713</v>
      </c>
      <c r="N556" s="3">
        <f>IF(ISERR(LN(Table1826[[#This Row],[Close Price]]/I555)),"-",LN(Table1826[[#This Row],[Close Price]]/I555))</f>
        <v>6.0556405114686081E-2</v>
      </c>
    </row>
    <row r="557" spans="1:14" x14ac:dyDescent="0.3">
      <c r="A557" s="1" t="s">
        <v>39</v>
      </c>
      <c r="B557" s="1" t="s">
        <v>14</v>
      </c>
      <c r="C557" s="2">
        <v>43922</v>
      </c>
      <c r="D557" s="1">
        <v>274.85000000000002</v>
      </c>
      <c r="E557" s="1">
        <v>277.05</v>
      </c>
      <c r="F557" s="1">
        <v>284.3</v>
      </c>
      <c r="G557" s="1">
        <v>262</v>
      </c>
      <c r="H557" s="1">
        <v>262.89999999999998</v>
      </c>
      <c r="I557" s="1">
        <v>265.5</v>
      </c>
      <c r="J557" s="1">
        <v>272.83</v>
      </c>
      <c r="K557" s="1">
        <v>2864584</v>
      </c>
      <c r="L557" s="1">
        <v>781546642.45000005</v>
      </c>
      <c r="M557" s="1">
        <v>50578</v>
      </c>
      <c r="N557" s="3">
        <f>IF(ISERR(LN(Table1826[[#This Row],[Close Price]]/I556)),"-",LN(Table1826[[#This Row],[Close Price]]/I556))</f>
        <v>-3.4610653624675962E-2</v>
      </c>
    </row>
    <row r="558" spans="1:14" x14ac:dyDescent="0.3">
      <c r="A558" s="1" t="s">
        <v>39</v>
      </c>
      <c r="B558" s="1" t="s">
        <v>14</v>
      </c>
      <c r="C558" s="2">
        <v>43924</v>
      </c>
      <c r="D558" s="1">
        <v>265.5</v>
      </c>
      <c r="E558" s="1">
        <v>263</v>
      </c>
      <c r="F558" s="1">
        <v>275.7</v>
      </c>
      <c r="G558" s="1">
        <v>257</v>
      </c>
      <c r="H558" s="1">
        <v>261</v>
      </c>
      <c r="I558" s="1">
        <v>261.14999999999998</v>
      </c>
      <c r="J558" s="1">
        <v>265.14</v>
      </c>
      <c r="K558" s="1">
        <v>3664064</v>
      </c>
      <c r="L558" s="1">
        <v>971479104.64999998</v>
      </c>
      <c r="M558" s="1">
        <v>86124</v>
      </c>
      <c r="N558" s="3">
        <f>IF(ISERR(LN(Table1826[[#This Row],[Close Price]]/I557)),"-",LN(Table1826[[#This Row],[Close Price]]/I557))</f>
        <v>-1.6519885799685823E-2</v>
      </c>
    </row>
    <row r="559" spans="1:14" x14ac:dyDescent="0.3">
      <c r="A559" s="1" t="s">
        <v>39</v>
      </c>
      <c r="B559" s="1" t="s">
        <v>14</v>
      </c>
      <c r="C559" s="2">
        <v>43928</v>
      </c>
      <c r="D559" s="1">
        <v>261.14999999999998</v>
      </c>
      <c r="E559" s="1">
        <v>272.8</v>
      </c>
      <c r="F559" s="1">
        <v>284.95</v>
      </c>
      <c r="G559" s="1">
        <v>265.60000000000002</v>
      </c>
      <c r="H559" s="1">
        <v>284.60000000000002</v>
      </c>
      <c r="I559" s="1">
        <v>283.85000000000002</v>
      </c>
      <c r="J559" s="1">
        <v>277.27999999999997</v>
      </c>
      <c r="K559" s="1">
        <v>4852945</v>
      </c>
      <c r="L559" s="1">
        <v>1345613756.8499999</v>
      </c>
      <c r="M559" s="1">
        <v>99493</v>
      </c>
      <c r="N559" s="3">
        <f>IF(ISERR(LN(Table1826[[#This Row],[Close Price]]/I558)),"-",LN(Table1826[[#This Row],[Close Price]]/I558))</f>
        <v>8.3350974734427749E-2</v>
      </c>
    </row>
    <row r="560" spans="1:14" x14ac:dyDescent="0.3">
      <c r="A560" s="1" t="s">
        <v>39</v>
      </c>
      <c r="B560" s="1" t="s">
        <v>14</v>
      </c>
      <c r="C560" s="2">
        <v>43929</v>
      </c>
      <c r="D560" s="1">
        <v>283.85000000000002</v>
      </c>
      <c r="E560" s="1">
        <v>284</v>
      </c>
      <c r="F560" s="1">
        <v>305.64999999999998</v>
      </c>
      <c r="G560" s="1">
        <v>278</v>
      </c>
      <c r="H560" s="1">
        <v>287</v>
      </c>
      <c r="I560" s="1">
        <v>289.45</v>
      </c>
      <c r="J560" s="1">
        <v>294.33</v>
      </c>
      <c r="K560" s="1">
        <v>5519404</v>
      </c>
      <c r="L560" s="1">
        <v>1624533378.9000001</v>
      </c>
      <c r="M560" s="1">
        <v>104115</v>
      </c>
      <c r="N560" s="3">
        <f>IF(ISERR(LN(Table1826[[#This Row],[Close Price]]/I559)),"-",LN(Table1826[[#This Row],[Close Price]]/I559))</f>
        <v>1.9536640908278217E-2</v>
      </c>
    </row>
    <row r="561" spans="1:14" x14ac:dyDescent="0.3">
      <c r="A561" s="1" t="s">
        <v>39</v>
      </c>
      <c r="B561" s="1" t="s">
        <v>14</v>
      </c>
      <c r="C561" s="2">
        <v>43930</v>
      </c>
      <c r="D561" s="1">
        <v>289.45</v>
      </c>
      <c r="E561" s="1">
        <v>296.95</v>
      </c>
      <c r="F561" s="1">
        <v>302.3</v>
      </c>
      <c r="G561" s="1">
        <v>287.8</v>
      </c>
      <c r="H561" s="1">
        <v>293.95</v>
      </c>
      <c r="I561" s="1">
        <v>296.60000000000002</v>
      </c>
      <c r="J561" s="1">
        <v>296.57</v>
      </c>
      <c r="K561" s="1">
        <v>4448691</v>
      </c>
      <c r="L561" s="1">
        <v>1319342246.6500001</v>
      </c>
      <c r="M561" s="1">
        <v>69717</v>
      </c>
      <c r="N561" s="3">
        <f>IF(ISERR(LN(Table1826[[#This Row],[Close Price]]/I560)),"-",LN(Table1826[[#This Row],[Close Price]]/I560))</f>
        <v>2.4401859178818285E-2</v>
      </c>
    </row>
    <row r="562" spans="1:14" x14ac:dyDescent="0.3">
      <c r="A562" s="1" t="s">
        <v>39</v>
      </c>
      <c r="B562" s="1" t="s">
        <v>14</v>
      </c>
      <c r="C562" s="2">
        <v>43934</v>
      </c>
      <c r="D562" s="1">
        <v>296.60000000000002</v>
      </c>
      <c r="E562" s="1">
        <v>296.60000000000002</v>
      </c>
      <c r="F562" s="1">
        <v>296.60000000000002</v>
      </c>
      <c r="G562" s="1">
        <v>285.5</v>
      </c>
      <c r="H562" s="1">
        <v>291</v>
      </c>
      <c r="I562" s="1">
        <v>291.05</v>
      </c>
      <c r="J562" s="1">
        <v>290.56</v>
      </c>
      <c r="K562" s="1">
        <v>3570311</v>
      </c>
      <c r="L562" s="1">
        <v>1037372181.75</v>
      </c>
      <c r="M562" s="1">
        <v>52574</v>
      </c>
      <c r="N562" s="3">
        <f>IF(ISERR(LN(Table1826[[#This Row],[Close Price]]/I561)),"-",LN(Table1826[[#This Row],[Close Price]]/I561))</f>
        <v>-1.8889355986087233E-2</v>
      </c>
    </row>
    <row r="563" spans="1:14" x14ac:dyDescent="0.3">
      <c r="A563" s="1" t="s">
        <v>39</v>
      </c>
      <c r="B563" s="1" t="s">
        <v>14</v>
      </c>
      <c r="C563" s="2">
        <v>43936</v>
      </c>
      <c r="D563" s="1">
        <v>291.05</v>
      </c>
      <c r="E563" s="1">
        <v>292</v>
      </c>
      <c r="F563" s="1">
        <v>309.7</v>
      </c>
      <c r="G563" s="1">
        <v>291.05</v>
      </c>
      <c r="H563" s="1">
        <v>303.5</v>
      </c>
      <c r="I563" s="1">
        <v>303.14999999999998</v>
      </c>
      <c r="J563" s="1">
        <v>302.32</v>
      </c>
      <c r="K563" s="1">
        <v>4785567</v>
      </c>
      <c r="L563" s="1">
        <v>1446760131.9000001</v>
      </c>
      <c r="M563" s="1">
        <v>92200</v>
      </c>
      <c r="N563" s="3">
        <f>IF(ISERR(LN(Table1826[[#This Row],[Close Price]]/I562)),"-",LN(Table1826[[#This Row],[Close Price]]/I562))</f>
        <v>4.0732658799995033E-2</v>
      </c>
    </row>
    <row r="564" spans="1:14" x14ac:dyDescent="0.3">
      <c r="A564" s="1" t="s">
        <v>39</v>
      </c>
      <c r="B564" s="1" t="s">
        <v>14</v>
      </c>
      <c r="C564" s="2">
        <v>43937</v>
      </c>
      <c r="D564" s="1">
        <v>303.14999999999998</v>
      </c>
      <c r="E564" s="1">
        <v>299.95</v>
      </c>
      <c r="F564" s="1">
        <v>313.25</v>
      </c>
      <c r="G564" s="1">
        <v>296.2</v>
      </c>
      <c r="H564" s="1">
        <v>308</v>
      </c>
      <c r="I564" s="1">
        <v>306.85000000000002</v>
      </c>
      <c r="J564" s="1">
        <v>308.8</v>
      </c>
      <c r="K564" s="1">
        <v>6058564</v>
      </c>
      <c r="L564" s="1">
        <v>1870908533.55</v>
      </c>
      <c r="M564" s="1">
        <v>94111</v>
      </c>
      <c r="N564" s="3">
        <f>IF(ISERR(LN(Table1826[[#This Row],[Close Price]]/I563)),"-",LN(Table1826[[#This Row],[Close Price]]/I563))</f>
        <v>1.2131296317366418E-2</v>
      </c>
    </row>
    <row r="565" spans="1:14" x14ac:dyDescent="0.3">
      <c r="A565" s="1" t="s">
        <v>39</v>
      </c>
      <c r="B565" s="1" t="s">
        <v>14</v>
      </c>
      <c r="C565" s="2">
        <v>43938</v>
      </c>
      <c r="D565" s="1">
        <v>306.85000000000002</v>
      </c>
      <c r="E565" s="1">
        <v>314</v>
      </c>
      <c r="F565" s="1">
        <v>314.89999999999998</v>
      </c>
      <c r="G565" s="1">
        <v>298.64999999999998</v>
      </c>
      <c r="H565" s="1">
        <v>299.55</v>
      </c>
      <c r="I565" s="1">
        <v>300.14999999999998</v>
      </c>
      <c r="J565" s="1">
        <v>303.12</v>
      </c>
      <c r="K565" s="1">
        <v>3122457</v>
      </c>
      <c r="L565" s="1">
        <v>946466295.95000005</v>
      </c>
      <c r="M565" s="1">
        <v>49423</v>
      </c>
      <c r="N565" s="3">
        <f>IF(ISERR(LN(Table1826[[#This Row],[Close Price]]/I564)),"-",LN(Table1826[[#This Row],[Close Price]]/I564))</f>
        <v>-2.2076679137254075E-2</v>
      </c>
    </row>
    <row r="566" spans="1:14" x14ac:dyDescent="0.3">
      <c r="A566" s="1" t="s">
        <v>39</v>
      </c>
      <c r="B566" s="1" t="s">
        <v>14</v>
      </c>
      <c r="C566" s="2">
        <v>43941</v>
      </c>
      <c r="D566" s="1">
        <v>300.14999999999998</v>
      </c>
      <c r="E566" s="1">
        <v>304.05</v>
      </c>
      <c r="F566" s="1">
        <v>307.95</v>
      </c>
      <c r="G566" s="1">
        <v>296.5</v>
      </c>
      <c r="H566" s="1">
        <v>300.7</v>
      </c>
      <c r="I566" s="1">
        <v>300.35000000000002</v>
      </c>
      <c r="J566" s="1">
        <v>300.52999999999997</v>
      </c>
      <c r="K566" s="1">
        <v>3315017</v>
      </c>
      <c r="L566" s="1">
        <v>996273315.75</v>
      </c>
      <c r="M566" s="1">
        <v>69765</v>
      </c>
      <c r="N566" s="3">
        <f>IF(ISERR(LN(Table1826[[#This Row],[Close Price]]/I565)),"-",LN(Table1826[[#This Row],[Close Price]]/I565))</f>
        <v>6.6611159831846752E-4</v>
      </c>
    </row>
    <row r="567" spans="1:14" x14ac:dyDescent="0.3">
      <c r="A567" s="1" t="s">
        <v>39</v>
      </c>
      <c r="B567" s="1" t="s">
        <v>14</v>
      </c>
      <c r="C567" s="2">
        <v>43942</v>
      </c>
      <c r="D567" s="1">
        <v>300.35000000000002</v>
      </c>
      <c r="E567" s="1">
        <v>300</v>
      </c>
      <c r="F567" s="1">
        <v>300.85000000000002</v>
      </c>
      <c r="G567" s="1">
        <v>293</v>
      </c>
      <c r="H567" s="1">
        <v>295.35000000000002</v>
      </c>
      <c r="I567" s="1">
        <v>296.05</v>
      </c>
      <c r="J567" s="1">
        <v>295.82</v>
      </c>
      <c r="K567" s="1">
        <v>2306133</v>
      </c>
      <c r="L567" s="1">
        <v>682196089.60000002</v>
      </c>
      <c r="M567" s="1">
        <v>40640</v>
      </c>
      <c r="N567" s="3">
        <f>IF(ISERR(LN(Table1826[[#This Row],[Close Price]]/I566)),"-",LN(Table1826[[#This Row],[Close Price]]/I566))</f>
        <v>-1.4420102318385322E-2</v>
      </c>
    </row>
    <row r="568" spans="1:14" x14ac:dyDescent="0.3">
      <c r="A568" s="1" t="s">
        <v>39</v>
      </c>
      <c r="B568" s="1" t="s">
        <v>14</v>
      </c>
      <c r="C568" s="2">
        <v>43943</v>
      </c>
      <c r="D568" s="1">
        <v>296.05</v>
      </c>
      <c r="E568" s="1">
        <v>297</v>
      </c>
      <c r="F568" s="1">
        <v>311</v>
      </c>
      <c r="G568" s="1">
        <v>293.55</v>
      </c>
      <c r="H568" s="1">
        <v>309.55</v>
      </c>
      <c r="I568" s="1">
        <v>308.85000000000002</v>
      </c>
      <c r="J568" s="1">
        <v>303.88</v>
      </c>
      <c r="K568" s="1">
        <v>2983604</v>
      </c>
      <c r="L568" s="1">
        <v>906655905.20000005</v>
      </c>
      <c r="M568" s="1">
        <v>49572</v>
      </c>
      <c r="N568" s="3">
        <f>IF(ISERR(LN(Table1826[[#This Row],[Close Price]]/I567)),"-",LN(Table1826[[#This Row],[Close Price]]/I567))</f>
        <v>4.2327363164122972E-2</v>
      </c>
    </row>
    <row r="569" spans="1:14" x14ac:dyDescent="0.3">
      <c r="A569" s="1" t="s">
        <v>39</v>
      </c>
      <c r="B569" s="1" t="s">
        <v>14</v>
      </c>
      <c r="C569" s="2">
        <v>43944</v>
      </c>
      <c r="D569" s="1">
        <v>308.85000000000002</v>
      </c>
      <c r="E569" s="1">
        <v>309</v>
      </c>
      <c r="F569" s="1">
        <v>315.55</v>
      </c>
      <c r="G569" s="1">
        <v>300</v>
      </c>
      <c r="H569" s="1">
        <v>301.45</v>
      </c>
      <c r="I569" s="1">
        <v>301.7</v>
      </c>
      <c r="J569" s="1">
        <v>309.24</v>
      </c>
      <c r="K569" s="1">
        <v>5360248</v>
      </c>
      <c r="L569" s="1">
        <v>1657617732.5999999</v>
      </c>
      <c r="M569" s="1">
        <v>71611</v>
      </c>
      <c r="N569" s="3">
        <f>IF(ISERR(LN(Table1826[[#This Row],[Close Price]]/I568)),"-",LN(Table1826[[#This Row],[Close Price]]/I568))</f>
        <v>-2.3422575976892873E-2</v>
      </c>
    </row>
    <row r="570" spans="1:14" x14ac:dyDescent="0.3">
      <c r="A570" s="1" t="s">
        <v>39</v>
      </c>
      <c r="B570" s="1" t="s">
        <v>14</v>
      </c>
      <c r="C570" s="2">
        <v>43945</v>
      </c>
      <c r="D570" s="1">
        <v>301.7</v>
      </c>
      <c r="E570" s="1">
        <v>300.89999999999998</v>
      </c>
      <c r="F570" s="1">
        <v>309.55</v>
      </c>
      <c r="G570" s="1">
        <v>300</v>
      </c>
      <c r="H570" s="1">
        <v>305.95</v>
      </c>
      <c r="I570" s="1">
        <v>306.10000000000002</v>
      </c>
      <c r="J570" s="1">
        <v>305.19</v>
      </c>
      <c r="K570" s="1">
        <v>3878959</v>
      </c>
      <c r="L570" s="1">
        <v>1183829730.95</v>
      </c>
      <c r="M570" s="1">
        <v>49496</v>
      </c>
      <c r="N570" s="3">
        <f>IF(ISERR(LN(Table1826[[#This Row],[Close Price]]/I569)),"-",LN(Table1826[[#This Row],[Close Price]]/I569))</f>
        <v>1.4478699786351624E-2</v>
      </c>
    </row>
    <row r="571" spans="1:14" x14ac:dyDescent="0.3">
      <c r="A571" s="1" t="s">
        <v>39</v>
      </c>
      <c r="B571" s="1" t="s">
        <v>14</v>
      </c>
      <c r="C571" s="2">
        <v>43948</v>
      </c>
      <c r="D571" s="1">
        <v>306.10000000000002</v>
      </c>
      <c r="E571" s="1">
        <v>303.89999999999998</v>
      </c>
      <c r="F571" s="1">
        <v>303.89999999999998</v>
      </c>
      <c r="G571" s="1">
        <v>295</v>
      </c>
      <c r="H571" s="1">
        <v>296.05</v>
      </c>
      <c r="I571" s="1">
        <v>297.14999999999998</v>
      </c>
      <c r="J571" s="1">
        <v>297.52</v>
      </c>
      <c r="K571" s="1">
        <v>4969835</v>
      </c>
      <c r="L571" s="1">
        <v>1478621996.3499999</v>
      </c>
      <c r="M571" s="1">
        <v>88377</v>
      </c>
      <c r="N571" s="3">
        <f>IF(ISERR(LN(Table1826[[#This Row],[Close Price]]/I570)),"-",LN(Table1826[[#This Row],[Close Price]]/I570))</f>
        <v>-2.9674784138697376E-2</v>
      </c>
    </row>
    <row r="572" spans="1:14" x14ac:dyDescent="0.3">
      <c r="A572" s="1" t="s">
        <v>39</v>
      </c>
      <c r="B572" s="1" t="s">
        <v>14</v>
      </c>
      <c r="C572" s="2">
        <v>43949</v>
      </c>
      <c r="D572" s="1">
        <v>297.14999999999998</v>
      </c>
      <c r="E572" s="1">
        <v>300</v>
      </c>
      <c r="F572" s="1">
        <v>302</v>
      </c>
      <c r="G572" s="1">
        <v>288.14999999999998</v>
      </c>
      <c r="H572" s="1">
        <v>291</v>
      </c>
      <c r="I572" s="1">
        <v>290.10000000000002</v>
      </c>
      <c r="J572" s="1">
        <v>293.39999999999998</v>
      </c>
      <c r="K572" s="1">
        <v>4632084</v>
      </c>
      <c r="L572" s="1">
        <v>1359035311.4000001</v>
      </c>
      <c r="M572" s="1">
        <v>65343</v>
      </c>
      <c r="N572" s="3">
        <f>IF(ISERR(LN(Table1826[[#This Row],[Close Price]]/I571)),"-",LN(Table1826[[#This Row],[Close Price]]/I571))</f>
        <v>-2.4011370685311142E-2</v>
      </c>
    </row>
    <row r="573" spans="1:14" x14ac:dyDescent="0.3">
      <c r="A573" s="1" t="s">
        <v>39</v>
      </c>
      <c r="B573" s="1" t="s">
        <v>14</v>
      </c>
      <c r="C573" s="2">
        <v>43950</v>
      </c>
      <c r="D573" s="1">
        <v>290.10000000000002</v>
      </c>
      <c r="E573" s="1">
        <v>291</v>
      </c>
      <c r="F573" s="1">
        <v>293.7</v>
      </c>
      <c r="G573" s="1">
        <v>287</v>
      </c>
      <c r="H573" s="1">
        <v>289.75</v>
      </c>
      <c r="I573" s="1">
        <v>289.64999999999998</v>
      </c>
      <c r="J573" s="1">
        <v>289.64999999999998</v>
      </c>
      <c r="K573" s="1">
        <v>2851433</v>
      </c>
      <c r="L573" s="1">
        <v>825913722.10000002</v>
      </c>
      <c r="M573" s="1">
        <v>57336</v>
      </c>
      <c r="N573" s="3">
        <f>IF(ISERR(LN(Table1826[[#This Row],[Close Price]]/I572)),"-",LN(Table1826[[#This Row],[Close Price]]/I572))</f>
        <v>-1.5523935847253066E-3</v>
      </c>
    </row>
    <row r="574" spans="1:14" x14ac:dyDescent="0.3">
      <c r="A574" s="1" t="s">
        <v>39</v>
      </c>
      <c r="B574" s="1" t="s">
        <v>14</v>
      </c>
      <c r="C574" s="2">
        <v>43951</v>
      </c>
      <c r="D574" s="1">
        <v>289.64999999999998</v>
      </c>
      <c r="E574" s="1">
        <v>295</v>
      </c>
      <c r="F574" s="1">
        <v>295</v>
      </c>
      <c r="G574" s="1">
        <v>283.14999999999998</v>
      </c>
      <c r="H574" s="1">
        <v>287.89999999999998</v>
      </c>
      <c r="I574" s="1">
        <v>287</v>
      </c>
      <c r="J574" s="1">
        <v>286.42</v>
      </c>
      <c r="K574" s="1">
        <v>4595484</v>
      </c>
      <c r="L574" s="1">
        <v>1316223137.75</v>
      </c>
      <c r="M574" s="1">
        <v>71296</v>
      </c>
      <c r="N574" s="3">
        <f>IF(ISERR(LN(Table1826[[#This Row],[Close Price]]/I573)),"-",LN(Table1826[[#This Row],[Close Price]]/I573))</f>
        <v>-9.191081783011968E-3</v>
      </c>
    </row>
    <row r="575" spans="1:14" x14ac:dyDescent="0.3">
      <c r="A575" s="1" t="s">
        <v>39</v>
      </c>
      <c r="B575" s="1" t="s">
        <v>14</v>
      </c>
      <c r="C575" s="2">
        <v>43955</v>
      </c>
      <c r="D575" s="1">
        <v>287</v>
      </c>
      <c r="E575" s="1">
        <v>280.95</v>
      </c>
      <c r="F575" s="1">
        <v>294.55</v>
      </c>
      <c r="G575" s="1">
        <v>277.10000000000002</v>
      </c>
      <c r="H575" s="1">
        <v>283</v>
      </c>
      <c r="I575" s="1">
        <v>284.35000000000002</v>
      </c>
      <c r="J575" s="1">
        <v>287.25</v>
      </c>
      <c r="K575" s="1">
        <v>7171676</v>
      </c>
      <c r="L575" s="1">
        <v>2060066434.75</v>
      </c>
      <c r="M575" s="1">
        <v>107019</v>
      </c>
      <c r="N575" s="3">
        <f>IF(ISERR(LN(Table1826[[#This Row],[Close Price]]/I574)),"-",LN(Table1826[[#This Row],[Close Price]]/I574))</f>
        <v>-9.2763420068123405E-3</v>
      </c>
    </row>
    <row r="576" spans="1:14" x14ac:dyDescent="0.3">
      <c r="A576" s="1" t="s">
        <v>39</v>
      </c>
      <c r="B576" s="1" t="s">
        <v>14</v>
      </c>
      <c r="C576" s="2">
        <v>43956</v>
      </c>
      <c r="D576" s="1">
        <v>284.35000000000002</v>
      </c>
      <c r="E576" s="1">
        <v>291</v>
      </c>
      <c r="F576" s="1">
        <v>301.89999999999998</v>
      </c>
      <c r="G576" s="1">
        <v>289.3</v>
      </c>
      <c r="H576" s="1">
        <v>297.55</v>
      </c>
      <c r="I576" s="1">
        <v>296.7</v>
      </c>
      <c r="J576" s="1">
        <v>295.47000000000003</v>
      </c>
      <c r="K576" s="1">
        <v>17067122</v>
      </c>
      <c r="L576" s="1">
        <v>5042745228.3000002</v>
      </c>
      <c r="M576" s="1">
        <v>181342</v>
      </c>
      <c r="N576" s="3">
        <f>IF(ISERR(LN(Table1826[[#This Row],[Close Price]]/I575)),"-",LN(Table1826[[#This Row],[Close Price]]/I575))</f>
        <v>4.2515653543967392E-2</v>
      </c>
    </row>
    <row r="577" spans="1:14" x14ac:dyDescent="0.3">
      <c r="A577" s="1" t="s">
        <v>39</v>
      </c>
      <c r="B577" s="1" t="s">
        <v>14</v>
      </c>
      <c r="C577" s="2">
        <v>43957</v>
      </c>
      <c r="D577" s="1">
        <v>296.7</v>
      </c>
      <c r="E577" s="1">
        <v>298.89999999999998</v>
      </c>
      <c r="F577" s="1">
        <v>305.95</v>
      </c>
      <c r="G577" s="1">
        <v>294</v>
      </c>
      <c r="H577" s="1">
        <v>302.3</v>
      </c>
      <c r="I577" s="1">
        <v>303.10000000000002</v>
      </c>
      <c r="J577" s="1">
        <v>300.20999999999998</v>
      </c>
      <c r="K577" s="1">
        <v>7025639</v>
      </c>
      <c r="L577" s="1">
        <v>2109137823.75</v>
      </c>
      <c r="M577" s="1">
        <v>77210</v>
      </c>
      <c r="N577" s="3">
        <f>IF(ISERR(LN(Table1826[[#This Row],[Close Price]]/I576)),"-",LN(Table1826[[#This Row],[Close Price]]/I576))</f>
        <v>2.1341256766981374E-2</v>
      </c>
    </row>
    <row r="578" spans="1:14" x14ac:dyDescent="0.3">
      <c r="A578" s="1" t="s">
        <v>39</v>
      </c>
      <c r="B578" s="1" t="s">
        <v>14</v>
      </c>
      <c r="C578" s="2">
        <v>43958</v>
      </c>
      <c r="D578" s="1">
        <v>303.10000000000002</v>
      </c>
      <c r="E578" s="1">
        <v>299.10000000000002</v>
      </c>
      <c r="F578" s="1">
        <v>300.85000000000002</v>
      </c>
      <c r="G578" s="1">
        <v>294.10000000000002</v>
      </c>
      <c r="H578" s="1">
        <v>299</v>
      </c>
      <c r="I578" s="1">
        <v>298.95</v>
      </c>
      <c r="J578" s="1">
        <v>297.37</v>
      </c>
      <c r="K578" s="1">
        <v>4909366</v>
      </c>
      <c r="L578" s="1">
        <v>1459904804.75</v>
      </c>
      <c r="M578" s="1">
        <v>63282</v>
      </c>
      <c r="N578" s="3">
        <f>IF(ISERR(LN(Table1826[[#This Row],[Close Price]]/I577)),"-",LN(Table1826[[#This Row],[Close Price]]/I577))</f>
        <v>-1.3786448736844169E-2</v>
      </c>
    </row>
    <row r="579" spans="1:14" x14ac:dyDescent="0.3">
      <c r="A579" s="1" t="s">
        <v>39</v>
      </c>
      <c r="B579" s="1" t="s">
        <v>14</v>
      </c>
      <c r="C579" s="2">
        <v>43959</v>
      </c>
      <c r="D579" s="1">
        <v>298.95</v>
      </c>
      <c r="E579" s="1">
        <v>302.89999999999998</v>
      </c>
      <c r="F579" s="1">
        <v>304</v>
      </c>
      <c r="G579" s="1">
        <v>298.25</v>
      </c>
      <c r="H579" s="1">
        <v>300</v>
      </c>
      <c r="I579" s="1">
        <v>300.25</v>
      </c>
      <c r="J579" s="1">
        <v>300.66000000000003</v>
      </c>
      <c r="K579" s="1">
        <v>4415728</v>
      </c>
      <c r="L579" s="1">
        <v>1327632871.3</v>
      </c>
      <c r="M579" s="1">
        <v>57882</v>
      </c>
      <c r="N579" s="3">
        <f>IF(ISERR(LN(Table1826[[#This Row],[Close Price]]/I578)),"-",LN(Table1826[[#This Row],[Close Price]]/I578))</f>
        <v>4.3391256331795167E-3</v>
      </c>
    </row>
    <row r="580" spans="1:14" x14ac:dyDescent="0.3">
      <c r="A580" s="1" t="s">
        <v>39</v>
      </c>
      <c r="B580" s="1" t="s">
        <v>14</v>
      </c>
      <c r="C580" s="2">
        <v>43962</v>
      </c>
      <c r="D580" s="1">
        <v>300.25</v>
      </c>
      <c r="E580" s="1">
        <v>301.7</v>
      </c>
      <c r="F580" s="1">
        <v>304.89999999999998</v>
      </c>
      <c r="G580" s="1">
        <v>300.25</v>
      </c>
      <c r="H580" s="1">
        <v>302.95</v>
      </c>
      <c r="I580" s="1">
        <v>303.10000000000002</v>
      </c>
      <c r="J580" s="1">
        <v>302.75</v>
      </c>
      <c r="K580" s="1">
        <v>2485970</v>
      </c>
      <c r="L580" s="1">
        <v>752635914.45000005</v>
      </c>
      <c r="M580" s="1">
        <v>31573</v>
      </c>
      <c r="N580" s="3">
        <f>IF(ISERR(LN(Table1826[[#This Row],[Close Price]]/I579)),"-",LN(Table1826[[#This Row],[Close Price]]/I579))</f>
        <v>9.4473231036646607E-3</v>
      </c>
    </row>
    <row r="581" spans="1:14" x14ac:dyDescent="0.3">
      <c r="A581" s="1" t="s">
        <v>39</v>
      </c>
      <c r="B581" s="1" t="s">
        <v>14</v>
      </c>
      <c r="C581" s="2">
        <v>43963</v>
      </c>
      <c r="D581" s="1">
        <v>303.10000000000002</v>
      </c>
      <c r="E581" s="1">
        <v>299</v>
      </c>
      <c r="F581" s="1">
        <v>304</v>
      </c>
      <c r="G581" s="1">
        <v>297.55</v>
      </c>
      <c r="H581" s="1">
        <v>298.7</v>
      </c>
      <c r="I581" s="1">
        <v>299.25</v>
      </c>
      <c r="J581" s="1">
        <v>300.32</v>
      </c>
      <c r="K581" s="1">
        <v>1977948</v>
      </c>
      <c r="L581" s="1">
        <v>594023979.29999995</v>
      </c>
      <c r="M581" s="1">
        <v>27196</v>
      </c>
      <c r="N581" s="3">
        <f>IF(ISERR(LN(Table1826[[#This Row],[Close Price]]/I580)),"-",LN(Table1826[[#This Row],[Close Price]]/I580))</f>
        <v>-1.2783439625675038E-2</v>
      </c>
    </row>
    <row r="582" spans="1:14" x14ac:dyDescent="0.3">
      <c r="A582" s="1" t="s">
        <v>39</v>
      </c>
      <c r="B582" s="1" t="s">
        <v>14</v>
      </c>
      <c r="C582" s="2">
        <v>43964</v>
      </c>
      <c r="D582" s="1">
        <v>299.25</v>
      </c>
      <c r="E582" s="1">
        <v>311</v>
      </c>
      <c r="F582" s="1">
        <v>311</v>
      </c>
      <c r="G582" s="1">
        <v>305.25</v>
      </c>
      <c r="H582" s="1">
        <v>307.39999999999998</v>
      </c>
      <c r="I582" s="1">
        <v>307</v>
      </c>
      <c r="J582" s="1">
        <v>307.79000000000002</v>
      </c>
      <c r="K582" s="1">
        <v>2850256</v>
      </c>
      <c r="L582" s="1">
        <v>877289675.85000002</v>
      </c>
      <c r="M582" s="1">
        <v>41958</v>
      </c>
      <c r="N582" s="3">
        <f>IF(ISERR(LN(Table1826[[#This Row],[Close Price]]/I581)),"-",LN(Table1826[[#This Row],[Close Price]]/I581))</f>
        <v>2.5568403149114568E-2</v>
      </c>
    </row>
    <row r="583" spans="1:14" x14ac:dyDescent="0.3">
      <c r="A583" s="1" t="s">
        <v>39</v>
      </c>
      <c r="B583" s="1" t="s">
        <v>14</v>
      </c>
      <c r="C583" s="2">
        <v>43965</v>
      </c>
      <c r="D583" s="1">
        <v>307</v>
      </c>
      <c r="E583" s="1">
        <v>305.89999999999998</v>
      </c>
      <c r="F583" s="1">
        <v>321</v>
      </c>
      <c r="G583" s="1">
        <v>304.85000000000002</v>
      </c>
      <c r="H583" s="1">
        <v>321</v>
      </c>
      <c r="I583" s="1">
        <v>318.25</v>
      </c>
      <c r="J583" s="1">
        <v>314.81</v>
      </c>
      <c r="K583" s="1">
        <v>5750740</v>
      </c>
      <c r="L583" s="1">
        <v>1810387009.2</v>
      </c>
      <c r="M583" s="1">
        <v>67741</v>
      </c>
      <c r="N583" s="3">
        <f>IF(ISERR(LN(Table1826[[#This Row],[Close Price]]/I582)),"-",LN(Table1826[[#This Row],[Close Price]]/I582))</f>
        <v>3.5989489850318655E-2</v>
      </c>
    </row>
    <row r="584" spans="1:14" x14ac:dyDescent="0.3">
      <c r="A584" s="1" t="s">
        <v>39</v>
      </c>
      <c r="B584" s="1" t="s">
        <v>14</v>
      </c>
      <c r="C584" s="2">
        <v>43966</v>
      </c>
      <c r="D584" s="1">
        <v>318.25</v>
      </c>
      <c r="E584" s="1">
        <v>321</v>
      </c>
      <c r="F584" s="1">
        <v>322</v>
      </c>
      <c r="G584" s="1">
        <v>310.55</v>
      </c>
      <c r="H584" s="1">
        <v>316.7</v>
      </c>
      <c r="I584" s="1">
        <v>316.5</v>
      </c>
      <c r="J584" s="1">
        <v>315.5</v>
      </c>
      <c r="K584" s="1">
        <v>4430318</v>
      </c>
      <c r="L584" s="1">
        <v>1397767482.2</v>
      </c>
      <c r="M584" s="1">
        <v>79052</v>
      </c>
      <c r="N584" s="3">
        <f>IF(ISERR(LN(Table1826[[#This Row],[Close Price]]/I583)),"-",LN(Table1826[[#This Row],[Close Price]]/I583))</f>
        <v>-5.5139958532849807E-3</v>
      </c>
    </row>
    <row r="585" spans="1:14" x14ac:dyDescent="0.3">
      <c r="A585" s="1" t="s">
        <v>39</v>
      </c>
      <c r="B585" s="1" t="s">
        <v>14</v>
      </c>
      <c r="C585" s="2">
        <v>43969</v>
      </c>
      <c r="D585" s="1">
        <v>316.5</v>
      </c>
      <c r="E585" s="1">
        <v>320</v>
      </c>
      <c r="F585" s="1">
        <v>320</v>
      </c>
      <c r="G585" s="1">
        <v>304.10000000000002</v>
      </c>
      <c r="H585" s="1">
        <v>305.5</v>
      </c>
      <c r="I585" s="1">
        <v>306.2</v>
      </c>
      <c r="J585" s="1">
        <v>311.95999999999998</v>
      </c>
      <c r="K585" s="1">
        <v>3553034</v>
      </c>
      <c r="L585" s="1">
        <v>1108396477.05</v>
      </c>
      <c r="M585" s="1">
        <v>45476</v>
      </c>
      <c r="N585" s="3">
        <f>IF(ISERR(LN(Table1826[[#This Row],[Close Price]]/I584)),"-",LN(Table1826[[#This Row],[Close Price]]/I584))</f>
        <v>-3.308475836064758E-2</v>
      </c>
    </row>
    <row r="586" spans="1:14" x14ac:dyDescent="0.3">
      <c r="A586" s="1" t="s">
        <v>39</v>
      </c>
      <c r="B586" s="1" t="s">
        <v>14</v>
      </c>
      <c r="C586" s="2">
        <v>43970</v>
      </c>
      <c r="D586" s="1">
        <v>306.2</v>
      </c>
      <c r="E586" s="1">
        <v>307</v>
      </c>
      <c r="F586" s="1">
        <v>314.25</v>
      </c>
      <c r="G586" s="1">
        <v>305.14999999999998</v>
      </c>
      <c r="H586" s="1">
        <v>312.14999999999998</v>
      </c>
      <c r="I586" s="1">
        <v>312.8</v>
      </c>
      <c r="J586" s="1">
        <v>310.07</v>
      </c>
      <c r="K586" s="1">
        <v>2034957</v>
      </c>
      <c r="L586" s="1">
        <v>630988753.75</v>
      </c>
      <c r="M586" s="1">
        <v>26323</v>
      </c>
      <c r="N586" s="3">
        <f>IF(ISERR(LN(Table1826[[#This Row],[Close Price]]/I585)),"-",LN(Table1826[[#This Row],[Close Price]]/I585))</f>
        <v>2.1325525447572723E-2</v>
      </c>
    </row>
    <row r="587" spans="1:14" x14ac:dyDescent="0.3">
      <c r="A587" s="1" t="s">
        <v>39</v>
      </c>
      <c r="B587" s="1" t="s">
        <v>14</v>
      </c>
      <c r="C587" s="2">
        <v>43971</v>
      </c>
      <c r="D587" s="1">
        <v>312.8</v>
      </c>
      <c r="E587" s="1">
        <v>313.64999999999998</v>
      </c>
      <c r="F587" s="1">
        <v>319.2</v>
      </c>
      <c r="G587" s="1">
        <v>312</v>
      </c>
      <c r="H587" s="1">
        <v>317.85000000000002</v>
      </c>
      <c r="I587" s="1">
        <v>316.89999999999998</v>
      </c>
      <c r="J587" s="1">
        <v>316.8</v>
      </c>
      <c r="K587" s="1">
        <v>2305091</v>
      </c>
      <c r="L587" s="1">
        <v>730246810.10000002</v>
      </c>
      <c r="M587" s="1">
        <v>26037</v>
      </c>
      <c r="N587" s="3">
        <f>IF(ISERR(LN(Table1826[[#This Row],[Close Price]]/I586)),"-",LN(Table1826[[#This Row],[Close Price]]/I586))</f>
        <v>1.3022258025718981E-2</v>
      </c>
    </row>
    <row r="588" spans="1:14" x14ac:dyDescent="0.3">
      <c r="A588" s="1" t="s">
        <v>39</v>
      </c>
      <c r="B588" s="1" t="s">
        <v>14</v>
      </c>
      <c r="C588" s="2">
        <v>43972</v>
      </c>
      <c r="D588" s="1">
        <v>316.89999999999998</v>
      </c>
      <c r="E588" s="1">
        <v>319</v>
      </c>
      <c r="F588" s="1">
        <v>320.5</v>
      </c>
      <c r="G588" s="1">
        <v>312.85000000000002</v>
      </c>
      <c r="H588" s="1">
        <v>317</v>
      </c>
      <c r="I588" s="1">
        <v>316.75</v>
      </c>
      <c r="J588" s="1">
        <v>317.25</v>
      </c>
      <c r="K588" s="1">
        <v>2023479</v>
      </c>
      <c r="L588" s="1">
        <v>641954304.45000005</v>
      </c>
      <c r="M588" s="1">
        <v>30532</v>
      </c>
      <c r="N588" s="3">
        <f>IF(ISERR(LN(Table1826[[#This Row],[Close Price]]/I587)),"-",LN(Table1826[[#This Row],[Close Price]]/I587))</f>
        <v>-4.7344749562654897E-4</v>
      </c>
    </row>
    <row r="589" spans="1:14" x14ac:dyDescent="0.3">
      <c r="A589" s="1" t="s">
        <v>39</v>
      </c>
      <c r="B589" s="1" t="s">
        <v>14</v>
      </c>
      <c r="C589" s="2">
        <v>43973</v>
      </c>
      <c r="D589" s="1">
        <v>316.75</v>
      </c>
      <c r="E589" s="1">
        <v>314</v>
      </c>
      <c r="F589" s="1">
        <v>317.95</v>
      </c>
      <c r="G589" s="1">
        <v>311.39999999999998</v>
      </c>
      <c r="H589" s="1">
        <v>315.8</v>
      </c>
      <c r="I589" s="1">
        <v>316.75</v>
      </c>
      <c r="J589" s="1">
        <v>315.24</v>
      </c>
      <c r="K589" s="1">
        <v>1595445</v>
      </c>
      <c r="L589" s="1">
        <v>502951639.35000002</v>
      </c>
      <c r="M589" s="1">
        <v>30928</v>
      </c>
      <c r="N589" s="3">
        <f>IF(ISERR(LN(Table1826[[#This Row],[Close Price]]/I588)),"-",LN(Table1826[[#This Row],[Close Price]]/I588))</f>
        <v>0</v>
      </c>
    </row>
    <row r="590" spans="1:14" x14ac:dyDescent="0.3">
      <c r="A590" s="1" t="s">
        <v>39</v>
      </c>
      <c r="B590" s="1" t="s">
        <v>14</v>
      </c>
      <c r="C590" s="2">
        <v>43977</v>
      </c>
      <c r="D590" s="1">
        <v>316.75</v>
      </c>
      <c r="E590" s="1">
        <v>317.3</v>
      </c>
      <c r="F590" s="1">
        <v>325.7</v>
      </c>
      <c r="G590" s="1">
        <v>317.3</v>
      </c>
      <c r="H590" s="1">
        <v>321.45</v>
      </c>
      <c r="I590" s="1">
        <v>321.7</v>
      </c>
      <c r="J590" s="1">
        <v>322.3</v>
      </c>
      <c r="K590" s="1">
        <v>4746694</v>
      </c>
      <c r="L590" s="1">
        <v>1529842649.45</v>
      </c>
      <c r="M590" s="1">
        <v>74985</v>
      </c>
      <c r="N590" s="3">
        <f>IF(ISERR(LN(Table1826[[#This Row],[Close Price]]/I589)),"-",LN(Table1826[[#This Row],[Close Price]]/I589))</f>
        <v>1.5506615043732219E-2</v>
      </c>
    </row>
    <row r="591" spans="1:14" x14ac:dyDescent="0.3">
      <c r="A591" s="1" t="s">
        <v>39</v>
      </c>
      <c r="B591" s="1" t="s">
        <v>14</v>
      </c>
      <c r="C591" s="2">
        <v>43978</v>
      </c>
      <c r="D591" s="1">
        <v>321.7</v>
      </c>
      <c r="E591" s="1">
        <v>322.7</v>
      </c>
      <c r="F591" s="1">
        <v>324.8</v>
      </c>
      <c r="G591" s="1">
        <v>318.5</v>
      </c>
      <c r="H591" s="1">
        <v>322.95</v>
      </c>
      <c r="I591" s="1">
        <v>323.25</v>
      </c>
      <c r="J591" s="1">
        <v>321.14999999999998</v>
      </c>
      <c r="K591" s="1">
        <v>3061656</v>
      </c>
      <c r="L591" s="1">
        <v>983241339.35000002</v>
      </c>
      <c r="M591" s="1">
        <v>39103</v>
      </c>
      <c r="N591" s="3">
        <f>IF(ISERR(LN(Table1826[[#This Row],[Close Price]]/I590)),"-",LN(Table1826[[#This Row],[Close Price]]/I590))</f>
        <v>4.8065834069861996E-3</v>
      </c>
    </row>
    <row r="592" spans="1:14" x14ac:dyDescent="0.3">
      <c r="A592" s="1" t="s">
        <v>39</v>
      </c>
      <c r="B592" s="1" t="s">
        <v>14</v>
      </c>
      <c r="C592" s="2">
        <v>43979</v>
      </c>
      <c r="D592" s="1">
        <v>323.25</v>
      </c>
      <c r="E592" s="1">
        <v>323.25</v>
      </c>
      <c r="F592" s="1">
        <v>334</v>
      </c>
      <c r="G592" s="1">
        <v>322.2</v>
      </c>
      <c r="H592" s="1">
        <v>327</v>
      </c>
      <c r="I592" s="1">
        <v>330.15</v>
      </c>
      <c r="J592" s="1">
        <v>328.04</v>
      </c>
      <c r="K592" s="1">
        <v>3718393</v>
      </c>
      <c r="L592" s="1">
        <v>1219787364.1500001</v>
      </c>
      <c r="M592" s="1">
        <v>43686</v>
      </c>
      <c r="N592" s="3">
        <f>IF(ISERR(LN(Table1826[[#This Row],[Close Price]]/I591)),"-",LN(Table1826[[#This Row],[Close Price]]/I591))</f>
        <v>2.1121078988613345E-2</v>
      </c>
    </row>
    <row r="593" spans="1:14" x14ac:dyDescent="0.3">
      <c r="A593" s="1" t="s">
        <v>39</v>
      </c>
      <c r="B593" s="1" t="s">
        <v>14</v>
      </c>
      <c r="C593" s="2">
        <v>43980</v>
      </c>
      <c r="D593" s="1">
        <v>330.15</v>
      </c>
      <c r="E593" s="1">
        <v>317</v>
      </c>
      <c r="F593" s="1">
        <v>349.5</v>
      </c>
      <c r="G593" s="1">
        <v>317</v>
      </c>
      <c r="H593" s="1">
        <v>344.55</v>
      </c>
      <c r="I593" s="1">
        <v>343.8</v>
      </c>
      <c r="J593" s="1">
        <v>336.26</v>
      </c>
      <c r="K593" s="1">
        <v>6669558</v>
      </c>
      <c r="L593" s="1">
        <v>2242675249.5</v>
      </c>
      <c r="M593" s="1">
        <v>90542</v>
      </c>
      <c r="N593" s="3">
        <f>IF(ISERR(LN(Table1826[[#This Row],[Close Price]]/I592)),"-",LN(Table1826[[#This Row],[Close Price]]/I592))</f>
        <v>4.0512996308168694E-2</v>
      </c>
    </row>
    <row r="594" spans="1:14" x14ac:dyDescent="0.3">
      <c r="A594" s="1" t="s">
        <v>39</v>
      </c>
      <c r="B594" s="1" t="s">
        <v>14</v>
      </c>
      <c r="C594" s="2">
        <v>43983</v>
      </c>
      <c r="D594" s="1">
        <v>343.8</v>
      </c>
      <c r="E594" s="1">
        <v>345.5</v>
      </c>
      <c r="F594" s="1">
        <v>352</v>
      </c>
      <c r="G594" s="1">
        <v>336.7</v>
      </c>
      <c r="H594" s="1">
        <v>339.4</v>
      </c>
      <c r="I594" s="1">
        <v>338.45</v>
      </c>
      <c r="J594" s="1">
        <v>345.44</v>
      </c>
      <c r="K594" s="1">
        <v>5797108</v>
      </c>
      <c r="L594" s="1">
        <v>2002547557</v>
      </c>
      <c r="M594" s="1">
        <v>54271</v>
      </c>
      <c r="N594" s="3">
        <f>IF(ISERR(LN(Table1826[[#This Row],[Close Price]]/I593)),"-",LN(Table1826[[#This Row],[Close Price]]/I593))</f>
        <v>-1.568372199413226E-2</v>
      </c>
    </row>
    <row r="595" spans="1:14" x14ac:dyDescent="0.3">
      <c r="A595" s="1" t="s">
        <v>39</v>
      </c>
      <c r="B595" s="1" t="s">
        <v>14</v>
      </c>
      <c r="C595" s="2">
        <v>43984</v>
      </c>
      <c r="D595" s="1">
        <v>338.45</v>
      </c>
      <c r="E595" s="1">
        <v>338.45</v>
      </c>
      <c r="F595" s="1">
        <v>342.7</v>
      </c>
      <c r="G595" s="1">
        <v>330</v>
      </c>
      <c r="H595" s="1">
        <v>331.3</v>
      </c>
      <c r="I595" s="1">
        <v>330.85</v>
      </c>
      <c r="J595" s="1">
        <v>334.25</v>
      </c>
      <c r="K595" s="1">
        <v>3038952</v>
      </c>
      <c r="L595" s="1">
        <v>1015767402.25</v>
      </c>
      <c r="M595" s="1">
        <v>55769</v>
      </c>
      <c r="N595" s="3">
        <f>IF(ISERR(LN(Table1826[[#This Row],[Close Price]]/I594)),"-",LN(Table1826[[#This Row],[Close Price]]/I594))</f>
        <v>-2.271127049654802E-2</v>
      </c>
    </row>
    <row r="596" spans="1:14" x14ac:dyDescent="0.3">
      <c r="A596" s="1" t="s">
        <v>39</v>
      </c>
      <c r="B596" s="1" t="s">
        <v>14</v>
      </c>
      <c r="C596" s="2">
        <v>43985</v>
      </c>
      <c r="D596" s="1">
        <v>330.85</v>
      </c>
      <c r="E596" s="1">
        <v>336</v>
      </c>
      <c r="F596" s="1">
        <v>338.75</v>
      </c>
      <c r="G596" s="1">
        <v>330.5</v>
      </c>
      <c r="H596" s="1">
        <v>335.4</v>
      </c>
      <c r="I596" s="1">
        <v>334.9</v>
      </c>
      <c r="J596" s="1">
        <v>334.97</v>
      </c>
      <c r="K596" s="1">
        <v>2690017</v>
      </c>
      <c r="L596" s="1">
        <v>901080750</v>
      </c>
      <c r="M596" s="1">
        <v>38367</v>
      </c>
      <c r="N596" s="3">
        <f>IF(ISERR(LN(Table1826[[#This Row],[Close Price]]/I595)),"-",LN(Table1826[[#This Row],[Close Price]]/I595))</f>
        <v>1.216687934209027E-2</v>
      </c>
    </row>
    <row r="597" spans="1:14" x14ac:dyDescent="0.3">
      <c r="A597" s="1" t="s">
        <v>39</v>
      </c>
      <c r="B597" s="1" t="s">
        <v>14</v>
      </c>
      <c r="C597" s="2">
        <v>43986</v>
      </c>
      <c r="D597" s="1">
        <v>334.9</v>
      </c>
      <c r="E597" s="1">
        <v>334.5</v>
      </c>
      <c r="F597" s="1">
        <v>335.9</v>
      </c>
      <c r="G597" s="1">
        <v>328.5</v>
      </c>
      <c r="H597" s="1">
        <v>333.7</v>
      </c>
      <c r="I597" s="1">
        <v>333.15</v>
      </c>
      <c r="J597" s="1">
        <v>331.43</v>
      </c>
      <c r="K597" s="1">
        <v>2861992</v>
      </c>
      <c r="L597" s="1">
        <v>948546706.60000002</v>
      </c>
      <c r="M597" s="1">
        <v>40496</v>
      </c>
      <c r="N597" s="3">
        <f>IF(ISERR(LN(Table1826[[#This Row],[Close Price]]/I596)),"-",LN(Table1826[[#This Row],[Close Price]]/I596))</f>
        <v>-5.2391407916127421E-3</v>
      </c>
    </row>
    <row r="598" spans="1:14" x14ac:dyDescent="0.3">
      <c r="A598" s="1" t="s">
        <v>39</v>
      </c>
      <c r="B598" s="1" t="s">
        <v>14</v>
      </c>
      <c r="C598" s="2">
        <v>43987</v>
      </c>
      <c r="D598" s="1">
        <v>333.15</v>
      </c>
      <c r="E598" s="1">
        <v>335.15</v>
      </c>
      <c r="F598" s="1">
        <v>335.7</v>
      </c>
      <c r="G598" s="1">
        <v>325.5</v>
      </c>
      <c r="H598" s="1">
        <v>326.89999999999998</v>
      </c>
      <c r="I598" s="1">
        <v>326.39999999999998</v>
      </c>
      <c r="J598" s="1">
        <v>329.13</v>
      </c>
      <c r="K598" s="1">
        <v>2897897</v>
      </c>
      <c r="L598" s="1">
        <v>953791019.75</v>
      </c>
      <c r="M598" s="1">
        <v>38797</v>
      </c>
      <c r="N598" s="3">
        <f>IF(ISERR(LN(Table1826[[#This Row],[Close Price]]/I597)),"-",LN(Table1826[[#This Row],[Close Price]]/I597))</f>
        <v>-2.0469215918594252E-2</v>
      </c>
    </row>
    <row r="599" spans="1:14" x14ac:dyDescent="0.3">
      <c r="A599" s="1" t="s">
        <v>39</v>
      </c>
      <c r="B599" s="1" t="s">
        <v>14</v>
      </c>
      <c r="C599" s="2">
        <v>43990</v>
      </c>
      <c r="D599" s="1">
        <v>326.39999999999998</v>
      </c>
      <c r="E599" s="1">
        <v>328.5</v>
      </c>
      <c r="F599" s="1">
        <v>335.85</v>
      </c>
      <c r="G599" s="1">
        <v>326.10000000000002</v>
      </c>
      <c r="H599" s="1">
        <v>332.25</v>
      </c>
      <c r="I599" s="1">
        <v>332</v>
      </c>
      <c r="J599" s="1">
        <v>331.87</v>
      </c>
      <c r="K599" s="1">
        <v>3204273</v>
      </c>
      <c r="L599" s="1">
        <v>1063415659.35</v>
      </c>
      <c r="M599" s="1">
        <v>42691</v>
      </c>
      <c r="N599" s="3">
        <f>IF(ISERR(LN(Table1826[[#This Row],[Close Price]]/I598)),"-",LN(Table1826[[#This Row],[Close Price]]/I598))</f>
        <v>1.7011345826536756E-2</v>
      </c>
    </row>
    <row r="600" spans="1:14" x14ac:dyDescent="0.3">
      <c r="A600" s="1" t="s">
        <v>39</v>
      </c>
      <c r="B600" s="1" t="s">
        <v>14</v>
      </c>
      <c r="C600" s="2">
        <v>43991</v>
      </c>
      <c r="D600" s="1">
        <v>332</v>
      </c>
      <c r="E600" s="1">
        <v>336.5</v>
      </c>
      <c r="F600" s="1">
        <v>342.45</v>
      </c>
      <c r="G600" s="1">
        <v>330.8</v>
      </c>
      <c r="H600" s="1">
        <v>332.15</v>
      </c>
      <c r="I600" s="1">
        <v>333.85</v>
      </c>
      <c r="J600" s="1">
        <v>336.94</v>
      </c>
      <c r="K600" s="1">
        <v>4422473</v>
      </c>
      <c r="L600" s="1">
        <v>1490104317.05</v>
      </c>
      <c r="M600" s="1">
        <v>49052</v>
      </c>
      <c r="N600" s="3">
        <f>IF(ISERR(LN(Table1826[[#This Row],[Close Price]]/I599)),"-",LN(Table1826[[#This Row],[Close Price]]/I599))</f>
        <v>5.5568213873893177E-3</v>
      </c>
    </row>
    <row r="601" spans="1:14" x14ac:dyDescent="0.3">
      <c r="A601" s="1" t="s">
        <v>39</v>
      </c>
      <c r="B601" s="1" t="s">
        <v>14</v>
      </c>
      <c r="C601" s="2">
        <v>43992</v>
      </c>
      <c r="D601" s="1">
        <v>333.85</v>
      </c>
      <c r="E601" s="1">
        <v>332.15</v>
      </c>
      <c r="F601" s="1">
        <v>337</v>
      </c>
      <c r="G601" s="1">
        <v>330</v>
      </c>
      <c r="H601" s="1">
        <v>334.95</v>
      </c>
      <c r="I601" s="1">
        <v>335.8</v>
      </c>
      <c r="J601" s="1">
        <v>333.92</v>
      </c>
      <c r="K601" s="1">
        <v>2159168</v>
      </c>
      <c r="L601" s="1">
        <v>720983591.54999995</v>
      </c>
      <c r="M601" s="1">
        <v>36207</v>
      </c>
      <c r="N601" s="3">
        <f>IF(ISERR(LN(Table1826[[#This Row],[Close Price]]/I600)),"-",LN(Table1826[[#This Row],[Close Price]]/I600))</f>
        <v>5.8239543395625128E-3</v>
      </c>
    </row>
    <row r="602" spans="1:14" x14ac:dyDescent="0.3">
      <c r="A602" s="1" t="s">
        <v>39</v>
      </c>
      <c r="B602" s="1" t="s">
        <v>14</v>
      </c>
      <c r="C602" s="2">
        <v>43993</v>
      </c>
      <c r="D602" s="1">
        <v>335.8</v>
      </c>
      <c r="E602" s="1">
        <v>336.7</v>
      </c>
      <c r="F602" s="1">
        <v>339.45</v>
      </c>
      <c r="G602" s="1">
        <v>329.8</v>
      </c>
      <c r="H602" s="1">
        <v>331.4</v>
      </c>
      <c r="I602" s="1">
        <v>330.65</v>
      </c>
      <c r="J602" s="1">
        <v>334.36</v>
      </c>
      <c r="K602" s="1">
        <v>1400631</v>
      </c>
      <c r="L602" s="1">
        <v>468311090.5</v>
      </c>
      <c r="M602" s="1">
        <v>17969</v>
      </c>
      <c r="N602" s="3">
        <f>IF(ISERR(LN(Table1826[[#This Row],[Close Price]]/I601)),"-",LN(Table1826[[#This Row],[Close Price]]/I601))</f>
        <v>-1.5455330522769112E-2</v>
      </c>
    </row>
    <row r="603" spans="1:14" x14ac:dyDescent="0.3">
      <c r="A603" s="1" t="s">
        <v>39</v>
      </c>
      <c r="B603" s="1" t="s">
        <v>14</v>
      </c>
      <c r="C603" s="2">
        <v>43994</v>
      </c>
      <c r="D603" s="1">
        <v>330.65</v>
      </c>
      <c r="E603" s="1">
        <v>320</v>
      </c>
      <c r="F603" s="1">
        <v>337.25</v>
      </c>
      <c r="G603" s="1">
        <v>315</v>
      </c>
      <c r="H603" s="1">
        <v>331.9</v>
      </c>
      <c r="I603" s="1">
        <v>332.8</v>
      </c>
      <c r="J603" s="1">
        <v>333.04</v>
      </c>
      <c r="K603" s="1">
        <v>5304971</v>
      </c>
      <c r="L603" s="1">
        <v>1766791233.8</v>
      </c>
      <c r="M603" s="1">
        <v>41275</v>
      </c>
      <c r="N603" s="3">
        <f>IF(ISERR(LN(Table1826[[#This Row],[Close Price]]/I602)),"-",LN(Table1826[[#This Row],[Close Price]]/I602))</f>
        <v>6.4812948263822702E-3</v>
      </c>
    </row>
    <row r="604" spans="1:14" x14ac:dyDescent="0.3">
      <c r="A604" s="1" t="s">
        <v>39</v>
      </c>
      <c r="B604" s="1" t="s">
        <v>14</v>
      </c>
      <c r="C604" s="2">
        <v>43997</v>
      </c>
      <c r="D604" s="1">
        <v>332.8</v>
      </c>
      <c r="E604" s="1">
        <v>335.1</v>
      </c>
      <c r="F604" s="1">
        <v>340.6</v>
      </c>
      <c r="G604" s="1">
        <v>327.39999999999998</v>
      </c>
      <c r="H604" s="1">
        <v>331</v>
      </c>
      <c r="I604" s="1">
        <v>330.4</v>
      </c>
      <c r="J604" s="1">
        <v>333.46</v>
      </c>
      <c r="K604" s="1">
        <v>3105930</v>
      </c>
      <c r="L604" s="1">
        <v>1035708582.65</v>
      </c>
      <c r="M604" s="1">
        <v>22856</v>
      </c>
      <c r="N604" s="3">
        <f>IF(ISERR(LN(Table1826[[#This Row],[Close Price]]/I603)),"-",LN(Table1826[[#This Row],[Close Price]]/I603))</f>
        <v>-7.2376673002306135E-3</v>
      </c>
    </row>
    <row r="605" spans="1:14" x14ac:dyDescent="0.3">
      <c r="A605" s="1" t="s">
        <v>39</v>
      </c>
      <c r="B605" s="1" t="s">
        <v>14</v>
      </c>
      <c r="C605" s="2">
        <v>43998</v>
      </c>
      <c r="D605" s="1">
        <v>330.4</v>
      </c>
      <c r="E605" s="1">
        <v>329.05</v>
      </c>
      <c r="F605" s="1">
        <v>337.05</v>
      </c>
      <c r="G605" s="1">
        <v>327.8</v>
      </c>
      <c r="H605" s="1">
        <v>330.45</v>
      </c>
      <c r="I605" s="1">
        <v>330.2</v>
      </c>
      <c r="J605" s="1">
        <v>332.27</v>
      </c>
      <c r="K605" s="1">
        <v>2569657</v>
      </c>
      <c r="L605" s="1">
        <v>853813818.64999998</v>
      </c>
      <c r="M605" s="1">
        <v>26420</v>
      </c>
      <c r="N605" s="3">
        <f>IF(ISERR(LN(Table1826[[#This Row],[Close Price]]/I604)),"-",LN(Table1826[[#This Row],[Close Price]]/I604))</f>
        <v>-6.0551016079531627E-4</v>
      </c>
    </row>
    <row r="606" spans="1:14" x14ac:dyDescent="0.3">
      <c r="A606" s="1" t="s">
        <v>39</v>
      </c>
      <c r="B606" s="1" t="s">
        <v>14</v>
      </c>
      <c r="C606" s="2">
        <v>43999</v>
      </c>
      <c r="D606" s="1">
        <v>330.2</v>
      </c>
      <c r="E606" s="1">
        <v>330</v>
      </c>
      <c r="F606" s="1">
        <v>332.55</v>
      </c>
      <c r="G606" s="1">
        <v>328.5</v>
      </c>
      <c r="H606" s="1">
        <v>331.5</v>
      </c>
      <c r="I606" s="1">
        <v>331.05</v>
      </c>
      <c r="J606" s="1">
        <v>330.76</v>
      </c>
      <c r="K606" s="1">
        <v>991958</v>
      </c>
      <c r="L606" s="1">
        <v>328099463.60000002</v>
      </c>
      <c r="M606" s="1">
        <v>13208</v>
      </c>
      <c r="N606" s="3">
        <f>IF(ISERR(LN(Table1826[[#This Row],[Close Price]]/I605)),"-",LN(Table1826[[#This Row],[Close Price]]/I605))</f>
        <v>2.5708898848275782E-3</v>
      </c>
    </row>
    <row r="607" spans="1:14" x14ac:dyDescent="0.3">
      <c r="A607" s="1" t="s">
        <v>39</v>
      </c>
      <c r="B607" s="1" t="s">
        <v>14</v>
      </c>
      <c r="C607" s="2">
        <v>44000</v>
      </c>
      <c r="D607" s="1">
        <v>331.05</v>
      </c>
      <c r="E607" s="1">
        <v>332.35</v>
      </c>
      <c r="F607" s="1">
        <v>334</v>
      </c>
      <c r="G607" s="1">
        <v>329.15</v>
      </c>
      <c r="H607" s="1">
        <v>332.05</v>
      </c>
      <c r="I607" s="1">
        <v>332.05</v>
      </c>
      <c r="J607" s="1">
        <v>331.41</v>
      </c>
      <c r="K607" s="1">
        <v>1496725</v>
      </c>
      <c r="L607" s="1">
        <v>496024265.25</v>
      </c>
      <c r="M607" s="1">
        <v>16005</v>
      </c>
      <c r="N607" s="3">
        <f>IF(ISERR(LN(Table1826[[#This Row],[Close Price]]/I606)),"-",LN(Table1826[[#This Row],[Close Price]]/I606))</f>
        <v>3.016138615867621E-3</v>
      </c>
    </row>
    <row r="608" spans="1:14" x14ac:dyDescent="0.3">
      <c r="A608" s="1" t="s">
        <v>39</v>
      </c>
      <c r="B608" s="1" t="s">
        <v>14</v>
      </c>
      <c r="C608" s="2">
        <v>44001</v>
      </c>
      <c r="D608" s="1">
        <v>332.05</v>
      </c>
      <c r="E608" s="1">
        <v>335</v>
      </c>
      <c r="F608" s="1">
        <v>335</v>
      </c>
      <c r="G608" s="1">
        <v>330.1</v>
      </c>
      <c r="H608" s="1">
        <v>330.2</v>
      </c>
      <c r="I608" s="1">
        <v>331.9</v>
      </c>
      <c r="J608" s="1">
        <v>332.47</v>
      </c>
      <c r="K608" s="1">
        <v>2713340</v>
      </c>
      <c r="L608" s="1">
        <v>902111374.45000005</v>
      </c>
      <c r="M608" s="1">
        <v>27235</v>
      </c>
      <c r="N608" s="3">
        <f>IF(ISERR(LN(Table1826[[#This Row],[Close Price]]/I607)),"-",LN(Table1826[[#This Row],[Close Price]]/I607))</f>
        <v>-4.5184126079387784E-4</v>
      </c>
    </row>
    <row r="609" spans="1:14" x14ac:dyDescent="0.3">
      <c r="A609" s="1" t="s">
        <v>39</v>
      </c>
      <c r="B609" s="1" t="s">
        <v>14</v>
      </c>
      <c r="C609" s="2">
        <v>44004</v>
      </c>
      <c r="D609" s="1">
        <v>331.9</v>
      </c>
      <c r="E609" s="1">
        <v>331.6</v>
      </c>
      <c r="F609" s="1">
        <v>335.05</v>
      </c>
      <c r="G609" s="1">
        <v>329.3</v>
      </c>
      <c r="H609" s="1">
        <v>330.2</v>
      </c>
      <c r="I609" s="1">
        <v>330.55</v>
      </c>
      <c r="J609" s="1">
        <v>330.86</v>
      </c>
      <c r="K609" s="1">
        <v>1778475</v>
      </c>
      <c r="L609" s="1">
        <v>588417608.79999995</v>
      </c>
      <c r="M609" s="1">
        <v>20975</v>
      </c>
      <c r="N609" s="3">
        <f>IF(ISERR(LN(Table1826[[#This Row],[Close Price]]/I608)),"-",LN(Table1826[[#This Row],[Close Price]]/I608))</f>
        <v>-4.0757849463417296E-3</v>
      </c>
    </row>
    <row r="610" spans="1:14" x14ac:dyDescent="0.3">
      <c r="A610" s="1" t="s">
        <v>39</v>
      </c>
      <c r="B610" s="1" t="s">
        <v>14</v>
      </c>
      <c r="C610" s="2">
        <v>44005</v>
      </c>
      <c r="D610" s="1">
        <v>330.55</v>
      </c>
      <c r="E610" s="1">
        <v>330</v>
      </c>
      <c r="F610" s="1">
        <v>339.25</v>
      </c>
      <c r="G610" s="1">
        <v>330</v>
      </c>
      <c r="H610" s="1">
        <v>338.45</v>
      </c>
      <c r="I610" s="1">
        <v>337.35</v>
      </c>
      <c r="J610" s="1">
        <v>336.54</v>
      </c>
      <c r="K610" s="1">
        <v>3583304</v>
      </c>
      <c r="L610" s="1">
        <v>1205915558.2</v>
      </c>
      <c r="M610" s="1">
        <v>59966</v>
      </c>
      <c r="N610" s="3">
        <f>IF(ISERR(LN(Table1826[[#This Row],[Close Price]]/I609)),"-",LN(Table1826[[#This Row],[Close Price]]/I609))</f>
        <v>2.0363033293847234E-2</v>
      </c>
    </row>
    <row r="611" spans="1:14" x14ac:dyDescent="0.3">
      <c r="A611" s="1" t="s">
        <v>39</v>
      </c>
      <c r="B611" s="1" t="s">
        <v>14</v>
      </c>
      <c r="C611" s="2">
        <v>44006</v>
      </c>
      <c r="D611" s="1">
        <v>337.35</v>
      </c>
      <c r="E611" s="1">
        <v>341.05</v>
      </c>
      <c r="F611" s="1">
        <v>343.7</v>
      </c>
      <c r="G611" s="1">
        <v>335.1</v>
      </c>
      <c r="H611" s="1">
        <v>338.75</v>
      </c>
      <c r="I611" s="1">
        <v>338.75</v>
      </c>
      <c r="J611" s="1">
        <v>338.9</v>
      </c>
      <c r="K611" s="1">
        <v>2513849</v>
      </c>
      <c r="L611" s="1">
        <v>851950555.39999998</v>
      </c>
      <c r="M611" s="1">
        <v>33833</v>
      </c>
      <c r="N611" s="3">
        <f>IF(ISERR(LN(Table1826[[#This Row],[Close Price]]/I610)),"-",LN(Table1826[[#This Row],[Close Price]]/I610))</f>
        <v>4.1414051204762617E-3</v>
      </c>
    </row>
    <row r="612" spans="1:14" x14ac:dyDescent="0.3">
      <c r="A612" s="1" t="s">
        <v>39</v>
      </c>
      <c r="B612" s="1" t="s">
        <v>14</v>
      </c>
      <c r="C612" s="2">
        <v>44007</v>
      </c>
      <c r="D612" s="1">
        <v>338.75</v>
      </c>
      <c r="E612" s="1">
        <v>338.75</v>
      </c>
      <c r="F612" s="1">
        <v>343.7</v>
      </c>
      <c r="G612" s="1">
        <v>337</v>
      </c>
      <c r="H612" s="1">
        <v>342.5</v>
      </c>
      <c r="I612" s="1">
        <v>341.65</v>
      </c>
      <c r="J612" s="1">
        <v>341.7</v>
      </c>
      <c r="K612" s="1">
        <v>2114256</v>
      </c>
      <c r="L612" s="1">
        <v>722435368.25</v>
      </c>
      <c r="M612" s="1">
        <v>56425</v>
      </c>
      <c r="N612" s="3">
        <f>IF(ISERR(LN(Table1826[[#This Row],[Close Price]]/I611)),"-",LN(Table1826[[#This Row],[Close Price]]/I611))</f>
        <v>8.524449032876481E-3</v>
      </c>
    </row>
    <row r="613" spans="1:14" x14ac:dyDescent="0.3">
      <c r="A613" s="1" t="s">
        <v>39</v>
      </c>
      <c r="B613" s="1" t="s">
        <v>14</v>
      </c>
      <c r="C613" s="2">
        <v>44008</v>
      </c>
      <c r="D613" s="1">
        <v>341.65</v>
      </c>
      <c r="E613" s="1">
        <v>345</v>
      </c>
      <c r="F613" s="1">
        <v>346.3</v>
      </c>
      <c r="G613" s="1">
        <v>342</v>
      </c>
      <c r="H613" s="1">
        <v>345</v>
      </c>
      <c r="I613" s="1">
        <v>344.4</v>
      </c>
      <c r="J613" s="1">
        <v>344.39</v>
      </c>
      <c r="K613" s="1">
        <v>2263468</v>
      </c>
      <c r="L613" s="1">
        <v>779509285.29999995</v>
      </c>
      <c r="M613" s="1">
        <v>33921</v>
      </c>
      <c r="N613" s="3">
        <f>IF(ISERR(LN(Table1826[[#This Row],[Close Price]]/I612)),"-",LN(Table1826[[#This Row],[Close Price]]/I612))</f>
        <v>8.0169513267884934E-3</v>
      </c>
    </row>
    <row r="614" spans="1:14" x14ac:dyDescent="0.3">
      <c r="A614" s="1" t="s">
        <v>39</v>
      </c>
      <c r="B614" s="1" t="s">
        <v>14</v>
      </c>
      <c r="C614" s="2">
        <v>44011</v>
      </c>
      <c r="D614" s="1">
        <v>344.4</v>
      </c>
      <c r="E614" s="1">
        <v>347.5</v>
      </c>
      <c r="F614" s="1">
        <v>350</v>
      </c>
      <c r="G614" s="1">
        <v>344.5</v>
      </c>
      <c r="H614" s="1">
        <v>346.35</v>
      </c>
      <c r="I614" s="1">
        <v>346</v>
      </c>
      <c r="J614" s="1">
        <v>347.38</v>
      </c>
      <c r="K614" s="1">
        <v>2896065</v>
      </c>
      <c r="L614" s="1">
        <v>1006025150.55</v>
      </c>
      <c r="M614" s="1">
        <v>39493</v>
      </c>
      <c r="N614" s="3">
        <f>IF(ISERR(LN(Table1826[[#This Row],[Close Price]]/I613)),"-",LN(Table1826[[#This Row],[Close Price]]/I613))</f>
        <v>4.6350025041484834E-3</v>
      </c>
    </row>
    <row r="615" spans="1:14" x14ac:dyDescent="0.3">
      <c r="A615" s="1" t="s">
        <v>39</v>
      </c>
      <c r="B615" s="1" t="s">
        <v>14</v>
      </c>
      <c r="C615" s="2">
        <v>44012</v>
      </c>
      <c r="D615" s="1">
        <v>346</v>
      </c>
      <c r="E615" s="1">
        <v>347.05</v>
      </c>
      <c r="F615" s="1">
        <v>354.65</v>
      </c>
      <c r="G615" s="1">
        <v>347</v>
      </c>
      <c r="H615" s="1">
        <v>352.7</v>
      </c>
      <c r="I615" s="1">
        <v>351.9</v>
      </c>
      <c r="J615" s="1">
        <v>351.16</v>
      </c>
      <c r="K615" s="1">
        <v>5313478</v>
      </c>
      <c r="L615" s="1">
        <v>1865889129.05</v>
      </c>
      <c r="M615" s="1">
        <v>101830</v>
      </c>
      <c r="N615" s="3">
        <f>IF(ISERR(LN(Table1826[[#This Row],[Close Price]]/I614)),"-",LN(Table1826[[#This Row],[Close Price]]/I614))</f>
        <v>1.6908269269815247E-2</v>
      </c>
    </row>
    <row r="616" spans="1:14" x14ac:dyDescent="0.3">
      <c r="A616" s="1" t="s">
        <v>39</v>
      </c>
      <c r="B616" s="1" t="s">
        <v>14</v>
      </c>
      <c r="C616" s="2">
        <v>44013</v>
      </c>
      <c r="D616" s="1">
        <v>351.9</v>
      </c>
      <c r="E616" s="1">
        <v>355</v>
      </c>
      <c r="F616" s="1">
        <v>356</v>
      </c>
      <c r="G616" s="1">
        <v>349.8</v>
      </c>
      <c r="H616" s="1">
        <v>351.5</v>
      </c>
      <c r="I616" s="1">
        <v>351.3</v>
      </c>
      <c r="J616" s="1">
        <v>352.53</v>
      </c>
      <c r="K616" s="1">
        <v>2834826</v>
      </c>
      <c r="L616" s="1">
        <v>999350979.14999998</v>
      </c>
      <c r="M616" s="1">
        <v>51062</v>
      </c>
      <c r="N616" s="3">
        <f>IF(ISERR(LN(Table1826[[#This Row],[Close Price]]/I615)),"-",LN(Table1826[[#This Row],[Close Price]]/I615))</f>
        <v>-1.7064850557580759E-3</v>
      </c>
    </row>
    <row r="617" spans="1:14" x14ac:dyDescent="0.3">
      <c r="A617" s="1" t="s">
        <v>39</v>
      </c>
      <c r="B617" s="1" t="s">
        <v>14</v>
      </c>
      <c r="C617" s="2">
        <v>44014</v>
      </c>
      <c r="D617" s="1">
        <v>351.3</v>
      </c>
      <c r="E617" s="1">
        <v>353.2</v>
      </c>
      <c r="F617" s="1">
        <v>359.65</v>
      </c>
      <c r="G617" s="1">
        <v>351.35</v>
      </c>
      <c r="H617" s="1">
        <v>357.7</v>
      </c>
      <c r="I617" s="1">
        <v>357.65</v>
      </c>
      <c r="J617" s="1">
        <v>354.72</v>
      </c>
      <c r="K617" s="1">
        <v>4017992</v>
      </c>
      <c r="L617" s="1">
        <v>1425247670.7</v>
      </c>
      <c r="M617" s="1">
        <v>70644</v>
      </c>
      <c r="N617" s="3">
        <f>IF(ISERR(LN(Table1826[[#This Row],[Close Price]]/I616)),"-",LN(Table1826[[#This Row],[Close Price]]/I616))</f>
        <v>1.791429528261131E-2</v>
      </c>
    </row>
    <row r="618" spans="1:14" x14ac:dyDescent="0.3">
      <c r="A618" s="1" t="s">
        <v>39</v>
      </c>
      <c r="B618" s="1" t="s">
        <v>14</v>
      </c>
      <c r="C618" s="2">
        <v>44015</v>
      </c>
      <c r="D618" s="1">
        <v>357.65</v>
      </c>
      <c r="E618" s="1">
        <v>355.1</v>
      </c>
      <c r="F618" s="1">
        <v>359.85</v>
      </c>
      <c r="G618" s="1">
        <v>354.3</v>
      </c>
      <c r="H618" s="1">
        <v>356.7</v>
      </c>
      <c r="I618" s="1">
        <v>358.5</v>
      </c>
      <c r="J618" s="1">
        <v>356.83</v>
      </c>
      <c r="K618" s="1">
        <v>2319392</v>
      </c>
      <c r="L618" s="1">
        <v>827625558.89999998</v>
      </c>
      <c r="M618" s="1">
        <v>23627</v>
      </c>
      <c r="N618" s="3">
        <f>IF(ISERR(LN(Table1826[[#This Row],[Close Price]]/I617)),"-",LN(Table1826[[#This Row],[Close Price]]/I617))</f>
        <v>2.373805485282213E-3</v>
      </c>
    </row>
    <row r="619" spans="1:14" x14ac:dyDescent="0.3">
      <c r="A619" s="1" t="s">
        <v>39</v>
      </c>
      <c r="B619" s="1" t="s">
        <v>14</v>
      </c>
      <c r="C619" s="2">
        <v>44018</v>
      </c>
      <c r="D619" s="1">
        <v>358.5</v>
      </c>
      <c r="E619" s="1">
        <v>354.4</v>
      </c>
      <c r="F619" s="1">
        <v>354.4</v>
      </c>
      <c r="G619" s="1">
        <v>342.75</v>
      </c>
      <c r="H619" s="1">
        <v>352.25</v>
      </c>
      <c r="I619" s="1">
        <v>352.1</v>
      </c>
      <c r="J619" s="1">
        <v>351.12</v>
      </c>
      <c r="K619" s="1">
        <v>5867158</v>
      </c>
      <c r="L619" s="1">
        <v>2060064148.25</v>
      </c>
      <c r="M619" s="1">
        <v>83385</v>
      </c>
      <c r="N619" s="3">
        <f>IF(ISERR(LN(Table1826[[#This Row],[Close Price]]/I618)),"-",LN(Table1826[[#This Row],[Close Price]]/I618))</f>
        <v>-1.8013433878668134E-2</v>
      </c>
    </row>
    <row r="620" spans="1:14" x14ac:dyDescent="0.3">
      <c r="A620" s="1" t="s">
        <v>39</v>
      </c>
      <c r="B620" s="1" t="s">
        <v>14</v>
      </c>
      <c r="C620" s="2">
        <v>44019</v>
      </c>
      <c r="D620" s="1">
        <v>352.1</v>
      </c>
      <c r="E620" s="1">
        <v>354.35</v>
      </c>
      <c r="F620" s="1">
        <v>356.55</v>
      </c>
      <c r="G620" s="1">
        <v>351.3</v>
      </c>
      <c r="H620" s="1">
        <v>352.35</v>
      </c>
      <c r="I620" s="1">
        <v>352.4</v>
      </c>
      <c r="J620" s="1">
        <v>353.77</v>
      </c>
      <c r="K620" s="1">
        <v>2600024</v>
      </c>
      <c r="L620" s="1">
        <v>919798874.79999995</v>
      </c>
      <c r="M620" s="1">
        <v>55547</v>
      </c>
      <c r="N620" s="3">
        <f>IF(ISERR(LN(Table1826[[#This Row],[Close Price]]/I619)),"-",LN(Table1826[[#This Row],[Close Price]]/I619))</f>
        <v>8.5166790101751566E-4</v>
      </c>
    </row>
    <row r="621" spans="1:14" x14ac:dyDescent="0.3">
      <c r="A621" s="1" t="s">
        <v>39</v>
      </c>
      <c r="B621" s="1" t="s">
        <v>14</v>
      </c>
      <c r="C621" s="2">
        <v>44020</v>
      </c>
      <c r="D621" s="1">
        <v>352.4</v>
      </c>
      <c r="E621" s="1">
        <v>354.2</v>
      </c>
      <c r="F621" s="1">
        <v>354.4</v>
      </c>
      <c r="G621" s="1">
        <v>347.8</v>
      </c>
      <c r="H621" s="1">
        <v>349.25</v>
      </c>
      <c r="I621" s="1">
        <v>349.4</v>
      </c>
      <c r="J621" s="1">
        <v>351.45</v>
      </c>
      <c r="K621" s="1">
        <v>1919724</v>
      </c>
      <c r="L621" s="1">
        <v>674685335.35000002</v>
      </c>
      <c r="M621" s="1">
        <v>45033</v>
      </c>
      <c r="N621" s="3">
        <f>IF(ISERR(LN(Table1826[[#This Row],[Close Price]]/I620)),"-",LN(Table1826[[#This Row],[Close Price]]/I620))</f>
        <v>-8.5494963620682384E-3</v>
      </c>
    </row>
    <row r="622" spans="1:14" x14ac:dyDescent="0.3">
      <c r="A622" s="1" t="s">
        <v>39</v>
      </c>
      <c r="B622" s="1" t="s">
        <v>14</v>
      </c>
      <c r="C622" s="2">
        <v>44021</v>
      </c>
      <c r="D622" s="1">
        <v>349.4</v>
      </c>
      <c r="E622" s="1">
        <v>349.4</v>
      </c>
      <c r="F622" s="1">
        <v>351.4</v>
      </c>
      <c r="G622" s="1">
        <v>341.95</v>
      </c>
      <c r="H622" s="1">
        <v>343.25</v>
      </c>
      <c r="I622" s="1">
        <v>343.05</v>
      </c>
      <c r="J622" s="1">
        <v>344.74</v>
      </c>
      <c r="K622" s="1">
        <v>2407863</v>
      </c>
      <c r="L622" s="1">
        <v>830091298.25</v>
      </c>
      <c r="M622" s="1">
        <v>30841</v>
      </c>
      <c r="N622" s="3">
        <f>IF(ISERR(LN(Table1826[[#This Row],[Close Price]]/I621)),"-",LN(Table1826[[#This Row],[Close Price]]/I621))</f>
        <v>-1.8341188563056294E-2</v>
      </c>
    </row>
    <row r="623" spans="1:14" x14ac:dyDescent="0.3">
      <c r="A623" s="1" t="s">
        <v>39</v>
      </c>
      <c r="B623" s="1" t="s">
        <v>14</v>
      </c>
      <c r="C623" s="2">
        <v>44022</v>
      </c>
      <c r="D623" s="1">
        <v>343.05</v>
      </c>
      <c r="E623" s="1">
        <v>344.3</v>
      </c>
      <c r="F623" s="1">
        <v>350.4</v>
      </c>
      <c r="G623" s="1">
        <v>340.9</v>
      </c>
      <c r="H623" s="1">
        <v>342</v>
      </c>
      <c r="I623" s="1">
        <v>343.6</v>
      </c>
      <c r="J623" s="1">
        <v>346.27</v>
      </c>
      <c r="K623" s="1">
        <v>1867558</v>
      </c>
      <c r="L623" s="1">
        <v>646682689.64999998</v>
      </c>
      <c r="M623" s="1">
        <v>29995</v>
      </c>
      <c r="N623" s="3">
        <f>IF(ISERR(LN(Table1826[[#This Row],[Close Price]]/I622)),"-",LN(Table1826[[#This Row],[Close Price]]/I622))</f>
        <v>1.60198097320058E-3</v>
      </c>
    </row>
    <row r="624" spans="1:14" x14ac:dyDescent="0.3">
      <c r="A624" s="1" t="s">
        <v>39</v>
      </c>
      <c r="B624" s="1" t="s">
        <v>14</v>
      </c>
      <c r="C624" s="2">
        <v>44025</v>
      </c>
      <c r="D624" s="1">
        <v>343.6</v>
      </c>
      <c r="E624" s="1">
        <v>343.05</v>
      </c>
      <c r="F624" s="1">
        <v>348</v>
      </c>
      <c r="G624" s="1">
        <v>342.1</v>
      </c>
      <c r="H624" s="1">
        <v>347.65</v>
      </c>
      <c r="I624" s="1">
        <v>347.2</v>
      </c>
      <c r="J624" s="1">
        <v>345.84</v>
      </c>
      <c r="K624" s="1">
        <v>1301824</v>
      </c>
      <c r="L624" s="1">
        <v>450227897.44999999</v>
      </c>
      <c r="M624" s="1">
        <v>18246</v>
      </c>
      <c r="N624" s="3">
        <f>IF(ISERR(LN(Table1826[[#This Row],[Close Price]]/I623)),"-",LN(Table1826[[#This Row],[Close Price]]/I623))</f>
        <v>1.0422792676094613E-2</v>
      </c>
    </row>
    <row r="625" spans="1:14" x14ac:dyDescent="0.3">
      <c r="A625" s="1" t="s">
        <v>39</v>
      </c>
      <c r="B625" s="1" t="s">
        <v>14</v>
      </c>
      <c r="C625" s="2">
        <v>44026</v>
      </c>
      <c r="D625" s="1">
        <v>347.2</v>
      </c>
      <c r="E625" s="1">
        <v>347</v>
      </c>
      <c r="F625" s="1">
        <v>350.75</v>
      </c>
      <c r="G625" s="1">
        <v>345.4</v>
      </c>
      <c r="H625" s="1">
        <v>347.95</v>
      </c>
      <c r="I625" s="1">
        <v>348.65</v>
      </c>
      <c r="J625" s="1">
        <v>348.13</v>
      </c>
      <c r="K625" s="1">
        <v>1563592</v>
      </c>
      <c r="L625" s="1">
        <v>544333271.60000002</v>
      </c>
      <c r="M625" s="1">
        <v>26616</v>
      </c>
      <c r="N625" s="3">
        <f>IF(ISERR(LN(Table1826[[#This Row],[Close Price]]/I624)),"-",LN(Table1826[[#This Row],[Close Price]]/I624))</f>
        <v>4.1675708808245155E-3</v>
      </c>
    </row>
    <row r="626" spans="1:14" x14ac:dyDescent="0.3">
      <c r="A626" s="1" t="s">
        <v>39</v>
      </c>
      <c r="B626" s="1" t="s">
        <v>14</v>
      </c>
      <c r="C626" s="2">
        <v>44027</v>
      </c>
      <c r="D626" s="1">
        <v>348.65</v>
      </c>
      <c r="E626" s="1">
        <v>348.75</v>
      </c>
      <c r="F626" s="1">
        <v>352.9</v>
      </c>
      <c r="G626" s="1">
        <v>343.45</v>
      </c>
      <c r="H626" s="1">
        <v>343.9</v>
      </c>
      <c r="I626" s="1">
        <v>344.25</v>
      </c>
      <c r="J626" s="1">
        <v>348.17</v>
      </c>
      <c r="K626" s="1">
        <v>1909163</v>
      </c>
      <c r="L626" s="1">
        <v>664713379</v>
      </c>
      <c r="M626" s="1">
        <v>25019</v>
      </c>
      <c r="N626" s="3">
        <f>IF(ISERR(LN(Table1826[[#This Row],[Close Price]]/I625)),"-",LN(Table1826[[#This Row],[Close Price]]/I625))</f>
        <v>-1.2700416058255469E-2</v>
      </c>
    </row>
    <row r="627" spans="1:14" x14ac:dyDescent="0.3">
      <c r="A627" s="1" t="s">
        <v>39</v>
      </c>
      <c r="B627" s="1" t="s">
        <v>14</v>
      </c>
      <c r="C627" s="2">
        <v>44028</v>
      </c>
      <c r="D627" s="1">
        <v>344.25</v>
      </c>
      <c r="E627" s="1">
        <v>345.65</v>
      </c>
      <c r="F627" s="1">
        <v>348.2</v>
      </c>
      <c r="G627" s="1">
        <v>338.75</v>
      </c>
      <c r="H627" s="1">
        <v>348.1</v>
      </c>
      <c r="I627" s="1">
        <v>347.05</v>
      </c>
      <c r="J627" s="1">
        <v>343.76</v>
      </c>
      <c r="K627" s="1">
        <v>1561131</v>
      </c>
      <c r="L627" s="1">
        <v>536660718.35000002</v>
      </c>
      <c r="M627" s="1">
        <v>23314</v>
      </c>
      <c r="N627" s="3">
        <f>IF(ISERR(LN(Table1826[[#This Row],[Close Price]]/I626)),"-",LN(Table1826[[#This Row],[Close Price]]/I626))</f>
        <v>8.1007241768285016E-3</v>
      </c>
    </row>
    <row r="628" spans="1:14" x14ac:dyDescent="0.3">
      <c r="A628" s="1" t="s">
        <v>39</v>
      </c>
      <c r="B628" s="1" t="s">
        <v>14</v>
      </c>
      <c r="C628" s="2">
        <v>44029</v>
      </c>
      <c r="D628" s="1">
        <v>347.05</v>
      </c>
      <c r="E628" s="1">
        <v>348.6</v>
      </c>
      <c r="F628" s="1">
        <v>356.8</v>
      </c>
      <c r="G628" s="1">
        <v>348.25</v>
      </c>
      <c r="H628" s="1">
        <v>355.85</v>
      </c>
      <c r="I628" s="1">
        <v>355.1</v>
      </c>
      <c r="J628" s="1">
        <v>353.42</v>
      </c>
      <c r="K628" s="1">
        <v>2213723</v>
      </c>
      <c r="L628" s="1">
        <v>782371327</v>
      </c>
      <c r="M628" s="1">
        <v>26373</v>
      </c>
      <c r="N628" s="3">
        <f>IF(ISERR(LN(Table1826[[#This Row],[Close Price]]/I627)),"-",LN(Table1826[[#This Row],[Close Price]]/I627))</f>
        <v>2.2930578163449448E-2</v>
      </c>
    </row>
    <row r="629" spans="1:14" x14ac:dyDescent="0.3">
      <c r="A629" s="1" t="s">
        <v>39</v>
      </c>
      <c r="B629" s="1" t="s">
        <v>14</v>
      </c>
      <c r="C629" s="2">
        <v>44032</v>
      </c>
      <c r="D629" s="1">
        <v>355.1</v>
      </c>
      <c r="E629" s="1">
        <v>355</v>
      </c>
      <c r="F629" s="1">
        <v>355</v>
      </c>
      <c r="G629" s="1">
        <v>348.25</v>
      </c>
      <c r="H629" s="1">
        <v>352.5</v>
      </c>
      <c r="I629" s="1">
        <v>352.55</v>
      </c>
      <c r="J629" s="1">
        <v>350.95</v>
      </c>
      <c r="K629" s="1">
        <v>1432550</v>
      </c>
      <c r="L629" s="1">
        <v>502748239.89999998</v>
      </c>
      <c r="M629" s="1">
        <v>21647</v>
      </c>
      <c r="N629" s="3">
        <f>IF(ISERR(LN(Table1826[[#This Row],[Close Price]]/I628)),"-",LN(Table1826[[#This Row],[Close Price]]/I628))</f>
        <v>-7.2069837839926444E-3</v>
      </c>
    </row>
    <row r="630" spans="1:14" x14ac:dyDescent="0.3">
      <c r="A630" s="1" t="s">
        <v>39</v>
      </c>
      <c r="B630" s="1" t="s">
        <v>14</v>
      </c>
      <c r="C630" s="2">
        <v>44033</v>
      </c>
      <c r="D630" s="1">
        <v>352.55</v>
      </c>
      <c r="E630" s="1">
        <v>353</v>
      </c>
      <c r="F630" s="1">
        <v>359.65</v>
      </c>
      <c r="G630" s="1">
        <v>351.15</v>
      </c>
      <c r="H630" s="1">
        <v>354.45</v>
      </c>
      <c r="I630" s="1">
        <v>353.45</v>
      </c>
      <c r="J630" s="1">
        <v>355.87</v>
      </c>
      <c r="K630" s="1">
        <v>3144095</v>
      </c>
      <c r="L630" s="1">
        <v>1118899724.4000001</v>
      </c>
      <c r="M630" s="1">
        <v>39770</v>
      </c>
      <c r="N630" s="3">
        <f>IF(ISERR(LN(Table1826[[#This Row],[Close Price]]/I629)),"-",LN(Table1826[[#This Row],[Close Price]]/I629))</f>
        <v>2.5495764519134901E-3</v>
      </c>
    </row>
    <row r="631" spans="1:14" x14ac:dyDescent="0.3">
      <c r="A631" s="1" t="s">
        <v>39</v>
      </c>
      <c r="B631" s="1" t="s">
        <v>14</v>
      </c>
      <c r="C631" s="2">
        <v>44034</v>
      </c>
      <c r="D631" s="1">
        <v>353.45</v>
      </c>
      <c r="E631" s="1">
        <v>354.85</v>
      </c>
      <c r="F631" s="1">
        <v>355.3</v>
      </c>
      <c r="G631" s="1">
        <v>349.5</v>
      </c>
      <c r="H631" s="1">
        <v>351.2</v>
      </c>
      <c r="I631" s="1">
        <v>350.9</v>
      </c>
      <c r="J631" s="1">
        <v>352.16</v>
      </c>
      <c r="K631" s="1">
        <v>3102512</v>
      </c>
      <c r="L631" s="1">
        <v>1092566769.95</v>
      </c>
      <c r="M631" s="1">
        <v>51318</v>
      </c>
      <c r="N631" s="3">
        <f>IF(ISERR(LN(Table1826[[#This Row],[Close Price]]/I630)),"-",LN(Table1826[[#This Row],[Close Price]]/I630))</f>
        <v>-7.2407500277936751E-3</v>
      </c>
    </row>
    <row r="632" spans="1:14" x14ac:dyDescent="0.3">
      <c r="A632" s="1" t="s">
        <v>39</v>
      </c>
      <c r="B632" s="1" t="s">
        <v>14</v>
      </c>
      <c r="C632" s="2">
        <v>44035</v>
      </c>
      <c r="D632" s="1">
        <v>350.9</v>
      </c>
      <c r="E632" s="1">
        <v>351.05</v>
      </c>
      <c r="F632" s="1">
        <v>354.4</v>
      </c>
      <c r="G632" s="1">
        <v>348</v>
      </c>
      <c r="H632" s="1">
        <v>351.45</v>
      </c>
      <c r="I632" s="1">
        <v>349.7</v>
      </c>
      <c r="J632" s="1">
        <v>351.77</v>
      </c>
      <c r="K632" s="1">
        <v>2545056</v>
      </c>
      <c r="L632" s="1">
        <v>895279222.29999995</v>
      </c>
      <c r="M632" s="1">
        <v>29687</v>
      </c>
      <c r="N632" s="3">
        <f>IF(ISERR(LN(Table1826[[#This Row],[Close Price]]/I631)),"-",LN(Table1826[[#This Row],[Close Price]]/I631))</f>
        <v>-3.4256385198392809E-3</v>
      </c>
    </row>
    <row r="633" spans="1:14" x14ac:dyDescent="0.3">
      <c r="A633" s="1" t="s">
        <v>39</v>
      </c>
      <c r="B633" s="1" t="s">
        <v>14</v>
      </c>
      <c r="C633" s="2">
        <v>44036</v>
      </c>
      <c r="D633" s="1">
        <v>349.7</v>
      </c>
      <c r="E633" s="1">
        <v>352</v>
      </c>
      <c r="F633" s="1">
        <v>358.75</v>
      </c>
      <c r="G633" s="1">
        <v>347.25</v>
      </c>
      <c r="H633" s="1">
        <v>356.8</v>
      </c>
      <c r="I633" s="1">
        <v>357.1</v>
      </c>
      <c r="J633" s="1">
        <v>353.43</v>
      </c>
      <c r="K633" s="1">
        <v>2762044</v>
      </c>
      <c r="L633" s="1">
        <v>976178035.5</v>
      </c>
      <c r="M633" s="1">
        <v>31627</v>
      </c>
      <c r="N633" s="3">
        <f>IF(ISERR(LN(Table1826[[#This Row],[Close Price]]/I632)),"-",LN(Table1826[[#This Row],[Close Price]]/I632))</f>
        <v>2.09402105310727E-2</v>
      </c>
    </row>
    <row r="634" spans="1:14" x14ac:dyDescent="0.3">
      <c r="A634" s="1" t="s">
        <v>39</v>
      </c>
      <c r="B634" s="1" t="s">
        <v>14</v>
      </c>
      <c r="C634" s="2">
        <v>44039</v>
      </c>
      <c r="D634" s="1">
        <v>357.1</v>
      </c>
      <c r="E634" s="1">
        <v>359.8</v>
      </c>
      <c r="F634" s="1">
        <v>360.6</v>
      </c>
      <c r="G634" s="1">
        <v>347.35</v>
      </c>
      <c r="H634" s="1">
        <v>350.6</v>
      </c>
      <c r="I634" s="1">
        <v>350.45</v>
      </c>
      <c r="J634" s="1">
        <v>353.33</v>
      </c>
      <c r="K634" s="1">
        <v>5332859</v>
      </c>
      <c r="L634" s="1">
        <v>1884265911.5</v>
      </c>
      <c r="M634" s="1">
        <v>79889</v>
      </c>
      <c r="N634" s="3">
        <f>IF(ISERR(LN(Table1826[[#This Row],[Close Price]]/I633)),"-",LN(Table1826[[#This Row],[Close Price]]/I633))</f>
        <v>-1.8797811654069085E-2</v>
      </c>
    </row>
    <row r="635" spans="1:14" x14ac:dyDescent="0.3">
      <c r="A635" s="1" t="s">
        <v>39</v>
      </c>
      <c r="B635" s="1" t="s">
        <v>14</v>
      </c>
      <c r="C635" s="2">
        <v>44040</v>
      </c>
      <c r="D635" s="1">
        <v>350.45</v>
      </c>
      <c r="E635" s="1">
        <v>355</v>
      </c>
      <c r="F635" s="1">
        <v>368.9</v>
      </c>
      <c r="G635" s="1">
        <v>355</v>
      </c>
      <c r="H635" s="1">
        <v>361.35</v>
      </c>
      <c r="I635" s="1">
        <v>361.95</v>
      </c>
      <c r="J635" s="1">
        <v>363.39</v>
      </c>
      <c r="K635" s="1">
        <v>10442312</v>
      </c>
      <c r="L635" s="1">
        <v>3794655725.9000001</v>
      </c>
      <c r="M635" s="1">
        <v>104999</v>
      </c>
      <c r="N635" s="3">
        <f>IF(ISERR(LN(Table1826[[#This Row],[Close Price]]/I634)),"-",LN(Table1826[[#This Row],[Close Price]]/I634))</f>
        <v>3.2288037792816776E-2</v>
      </c>
    </row>
    <row r="636" spans="1:14" x14ac:dyDescent="0.3">
      <c r="A636" s="1" t="s">
        <v>39</v>
      </c>
      <c r="B636" s="1" t="s">
        <v>14</v>
      </c>
      <c r="C636" s="2">
        <v>44041</v>
      </c>
      <c r="D636" s="1">
        <v>361.95</v>
      </c>
      <c r="E636" s="1">
        <v>362.85</v>
      </c>
      <c r="F636" s="1">
        <v>366.45</v>
      </c>
      <c r="G636" s="1">
        <v>359.15</v>
      </c>
      <c r="H636" s="1">
        <v>362</v>
      </c>
      <c r="I636" s="1">
        <v>362.15</v>
      </c>
      <c r="J636" s="1">
        <v>362.45</v>
      </c>
      <c r="K636" s="1">
        <v>3449460</v>
      </c>
      <c r="L636" s="1">
        <v>1250267651.25</v>
      </c>
      <c r="M636" s="1">
        <v>43301</v>
      </c>
      <c r="N636" s="3">
        <f>IF(ISERR(LN(Table1826[[#This Row],[Close Price]]/I635)),"-",LN(Table1826[[#This Row],[Close Price]]/I635))</f>
        <v>5.5240990218462032E-4</v>
      </c>
    </row>
    <row r="637" spans="1:14" x14ac:dyDescent="0.3">
      <c r="A637" s="1" t="s">
        <v>39</v>
      </c>
      <c r="B637" s="1" t="s">
        <v>14</v>
      </c>
      <c r="C637" s="2">
        <v>44042</v>
      </c>
      <c r="D637" s="1">
        <v>362.15</v>
      </c>
      <c r="E637" s="1">
        <v>364.1</v>
      </c>
      <c r="F637" s="1">
        <v>366.9</v>
      </c>
      <c r="G637" s="1">
        <v>358.95</v>
      </c>
      <c r="H637" s="1">
        <v>365.15</v>
      </c>
      <c r="I637" s="1">
        <v>364.5</v>
      </c>
      <c r="J637" s="1">
        <v>361.96</v>
      </c>
      <c r="K637" s="1">
        <v>2412689</v>
      </c>
      <c r="L637" s="1">
        <v>873299048.60000002</v>
      </c>
      <c r="M637" s="1">
        <v>37527</v>
      </c>
      <c r="N637" s="3">
        <f>IF(ISERR(LN(Table1826[[#This Row],[Close Price]]/I636)),"-",LN(Table1826[[#This Row],[Close Price]]/I636))</f>
        <v>6.4680608073778151E-3</v>
      </c>
    </row>
    <row r="638" spans="1:14" x14ac:dyDescent="0.3">
      <c r="A638" s="1" t="s">
        <v>39</v>
      </c>
      <c r="B638" s="1" t="s">
        <v>14</v>
      </c>
      <c r="C638" s="2">
        <v>44043</v>
      </c>
      <c r="D638" s="1">
        <v>364.5</v>
      </c>
      <c r="E638" s="1">
        <v>364.5</v>
      </c>
      <c r="F638" s="1">
        <v>368.5</v>
      </c>
      <c r="G638" s="1">
        <v>361.25</v>
      </c>
      <c r="H638" s="1">
        <v>364.1</v>
      </c>
      <c r="I638" s="1">
        <v>363.45</v>
      </c>
      <c r="J638" s="1">
        <v>364.34</v>
      </c>
      <c r="K638" s="1">
        <v>2264673</v>
      </c>
      <c r="L638" s="1">
        <v>825120771</v>
      </c>
      <c r="M638" s="1">
        <v>44923</v>
      </c>
      <c r="N638" s="3">
        <f>IF(ISERR(LN(Table1826[[#This Row],[Close Price]]/I637)),"-",LN(Table1826[[#This Row],[Close Price]]/I637))</f>
        <v>-2.884815518068407E-3</v>
      </c>
    </row>
    <row r="639" spans="1:14" x14ac:dyDescent="0.3">
      <c r="A639" s="1" t="s">
        <v>39</v>
      </c>
      <c r="B639" s="1" t="s">
        <v>14</v>
      </c>
      <c r="C639" s="2">
        <v>44046</v>
      </c>
      <c r="D639" s="1">
        <v>363.45</v>
      </c>
      <c r="E639" s="1">
        <v>363.4</v>
      </c>
      <c r="F639" s="1">
        <v>369.75</v>
      </c>
      <c r="G639" s="1">
        <v>361.1</v>
      </c>
      <c r="H639" s="1">
        <v>363.8</v>
      </c>
      <c r="I639" s="1">
        <v>362.9</v>
      </c>
      <c r="J639" s="1">
        <v>366.09</v>
      </c>
      <c r="K639" s="1">
        <v>2399355</v>
      </c>
      <c r="L639" s="1">
        <v>878386152.75</v>
      </c>
      <c r="M639" s="1">
        <v>29732</v>
      </c>
      <c r="N639" s="3">
        <f>IF(ISERR(LN(Table1826[[#This Row],[Close Price]]/I638)),"-",LN(Table1826[[#This Row],[Close Price]]/I638))</f>
        <v>-1.5144217116197707E-3</v>
      </c>
    </row>
    <row r="640" spans="1:14" x14ac:dyDescent="0.3">
      <c r="A640" s="1" t="s">
        <v>39</v>
      </c>
      <c r="B640" s="1" t="s">
        <v>14</v>
      </c>
      <c r="C640" s="2">
        <v>44047</v>
      </c>
      <c r="D640" s="1">
        <v>362.9</v>
      </c>
      <c r="E640" s="1">
        <v>366.1</v>
      </c>
      <c r="F640" s="1">
        <v>369.6</v>
      </c>
      <c r="G640" s="1">
        <v>364.8</v>
      </c>
      <c r="H640" s="1">
        <v>368</v>
      </c>
      <c r="I640" s="1">
        <v>367.9</v>
      </c>
      <c r="J640" s="1">
        <v>367.31</v>
      </c>
      <c r="K640" s="1">
        <v>2771013</v>
      </c>
      <c r="L640" s="1">
        <v>1017812192.7</v>
      </c>
      <c r="M640" s="1">
        <v>28207</v>
      </c>
      <c r="N640" s="3">
        <f>IF(ISERR(LN(Table1826[[#This Row],[Close Price]]/I639)),"-",LN(Table1826[[#This Row],[Close Price]]/I639))</f>
        <v>1.3683847891704118E-2</v>
      </c>
    </row>
    <row r="641" spans="1:14" x14ac:dyDescent="0.3">
      <c r="A641" s="1" t="s">
        <v>39</v>
      </c>
      <c r="B641" s="1" t="s">
        <v>14</v>
      </c>
      <c r="C641" s="2">
        <v>44048</v>
      </c>
      <c r="D641" s="1">
        <v>367.9</v>
      </c>
      <c r="E641" s="1">
        <v>370</v>
      </c>
      <c r="F641" s="1">
        <v>373.45</v>
      </c>
      <c r="G641" s="1">
        <v>361.65</v>
      </c>
      <c r="H641" s="1">
        <v>364</v>
      </c>
      <c r="I641" s="1">
        <v>363.25</v>
      </c>
      <c r="J641" s="1">
        <v>368</v>
      </c>
      <c r="K641" s="1">
        <v>3485973</v>
      </c>
      <c r="L641" s="1">
        <v>1282835489</v>
      </c>
      <c r="M641" s="1">
        <v>32479</v>
      </c>
      <c r="N641" s="3">
        <f>IF(ISERR(LN(Table1826[[#This Row],[Close Price]]/I640)),"-",LN(Table1826[[#This Row],[Close Price]]/I640))</f>
        <v>-1.271985966033631E-2</v>
      </c>
    </row>
    <row r="642" spans="1:14" x14ac:dyDescent="0.3">
      <c r="A642" s="1" t="s">
        <v>39</v>
      </c>
      <c r="B642" s="1" t="s">
        <v>14</v>
      </c>
      <c r="C642" s="2">
        <v>44049</v>
      </c>
      <c r="D642" s="1">
        <v>363.25</v>
      </c>
      <c r="E642" s="1">
        <v>366.2</v>
      </c>
      <c r="F642" s="1">
        <v>370</v>
      </c>
      <c r="G642" s="1">
        <v>362.1</v>
      </c>
      <c r="H642" s="1">
        <v>369.9</v>
      </c>
      <c r="I642" s="1">
        <v>369.45</v>
      </c>
      <c r="J642" s="1">
        <v>366.09</v>
      </c>
      <c r="K642" s="1">
        <v>2417349</v>
      </c>
      <c r="L642" s="1">
        <v>884972658.45000005</v>
      </c>
      <c r="M642" s="1">
        <v>26646</v>
      </c>
      <c r="N642" s="3">
        <f>IF(ISERR(LN(Table1826[[#This Row],[Close Price]]/I641)),"-",LN(Table1826[[#This Row],[Close Price]]/I641))</f>
        <v>1.6924110784264319E-2</v>
      </c>
    </row>
    <row r="643" spans="1:14" x14ac:dyDescent="0.3">
      <c r="A643" s="1" t="s">
        <v>39</v>
      </c>
      <c r="B643" s="1" t="s">
        <v>14</v>
      </c>
      <c r="C643" s="2">
        <v>44050</v>
      </c>
      <c r="D643" s="1">
        <v>369.45</v>
      </c>
      <c r="E643" s="1">
        <v>369</v>
      </c>
      <c r="F643" s="1">
        <v>371.95</v>
      </c>
      <c r="G643" s="1">
        <v>365.5</v>
      </c>
      <c r="H643" s="1">
        <v>368.8</v>
      </c>
      <c r="I643" s="1">
        <v>370</v>
      </c>
      <c r="J643" s="1">
        <v>369.2</v>
      </c>
      <c r="K643" s="1">
        <v>2555271</v>
      </c>
      <c r="L643" s="1">
        <v>943401280.54999995</v>
      </c>
      <c r="M643" s="1">
        <v>31574</v>
      </c>
      <c r="N643" s="3">
        <f>IF(ISERR(LN(Table1826[[#This Row],[Close Price]]/I642)),"-",LN(Table1826[[#This Row],[Close Price]]/I642))</f>
        <v>1.4875924036135051E-3</v>
      </c>
    </row>
    <row r="644" spans="1:14" x14ac:dyDescent="0.3">
      <c r="A644" s="1" t="s">
        <v>39</v>
      </c>
      <c r="B644" s="1" t="s">
        <v>14</v>
      </c>
      <c r="C644" s="2">
        <v>44053</v>
      </c>
      <c r="D644" s="1">
        <v>370</v>
      </c>
      <c r="E644" s="1">
        <v>370</v>
      </c>
      <c r="F644" s="1">
        <v>375.8</v>
      </c>
      <c r="G644" s="1">
        <v>367.2</v>
      </c>
      <c r="H644" s="1">
        <v>373.15</v>
      </c>
      <c r="I644" s="1">
        <v>373.3</v>
      </c>
      <c r="J644" s="1">
        <v>371.94</v>
      </c>
      <c r="K644" s="1">
        <v>2665539</v>
      </c>
      <c r="L644" s="1">
        <v>991431805.14999998</v>
      </c>
      <c r="M644" s="1">
        <v>46124</v>
      </c>
      <c r="N644" s="3">
        <f>IF(ISERR(LN(Table1826[[#This Row],[Close Price]]/I643)),"-",LN(Table1826[[#This Row],[Close Price]]/I643))</f>
        <v>8.8793802822680484E-3</v>
      </c>
    </row>
    <row r="645" spans="1:14" x14ac:dyDescent="0.3">
      <c r="A645" s="1" t="s">
        <v>39</v>
      </c>
      <c r="B645" s="1" t="s">
        <v>14</v>
      </c>
      <c r="C645" s="2">
        <v>44054</v>
      </c>
      <c r="D645" s="1">
        <v>373.3</v>
      </c>
      <c r="E645" s="1">
        <v>372.05</v>
      </c>
      <c r="F645" s="1">
        <v>378.4</v>
      </c>
      <c r="G645" s="1">
        <v>369.1</v>
      </c>
      <c r="H645" s="1">
        <v>370</v>
      </c>
      <c r="I645" s="1">
        <v>370.6</v>
      </c>
      <c r="J645" s="1">
        <v>375.23</v>
      </c>
      <c r="K645" s="1">
        <v>3676049</v>
      </c>
      <c r="L645" s="1">
        <v>1379359087.2</v>
      </c>
      <c r="M645" s="1">
        <v>43217</v>
      </c>
      <c r="N645" s="3">
        <f>IF(ISERR(LN(Table1826[[#This Row],[Close Price]]/I644)),"-",LN(Table1826[[#This Row],[Close Price]]/I644))</f>
        <v>-7.259072069278687E-3</v>
      </c>
    </row>
    <row r="646" spans="1:14" x14ac:dyDescent="0.3">
      <c r="A646" s="1" t="s">
        <v>39</v>
      </c>
      <c r="B646" s="1" t="s">
        <v>14</v>
      </c>
      <c r="C646" s="2">
        <v>44055</v>
      </c>
      <c r="D646" s="1">
        <v>370.6</v>
      </c>
      <c r="E646" s="1">
        <v>370.25</v>
      </c>
      <c r="F646" s="1">
        <v>372</v>
      </c>
      <c r="G646" s="1">
        <v>362.25</v>
      </c>
      <c r="H646" s="1">
        <v>365</v>
      </c>
      <c r="I646" s="1">
        <v>364.05</v>
      </c>
      <c r="J646" s="1">
        <v>366.45</v>
      </c>
      <c r="K646" s="1">
        <v>3985010</v>
      </c>
      <c r="L646" s="1">
        <v>1460324255.25</v>
      </c>
      <c r="M646" s="1">
        <v>40144</v>
      </c>
      <c r="N646" s="3">
        <f>IF(ISERR(LN(Table1826[[#This Row],[Close Price]]/I645)),"-",LN(Table1826[[#This Row],[Close Price]]/I645))</f>
        <v>-1.7832093010539323E-2</v>
      </c>
    </row>
    <row r="647" spans="1:14" x14ac:dyDescent="0.3">
      <c r="A647" s="1" t="s">
        <v>39</v>
      </c>
      <c r="B647" s="1" t="s">
        <v>14</v>
      </c>
      <c r="C647" s="2">
        <v>44056</v>
      </c>
      <c r="D647" s="1">
        <v>364.05</v>
      </c>
      <c r="E647" s="1">
        <v>367.2</v>
      </c>
      <c r="F647" s="1">
        <v>368.75</v>
      </c>
      <c r="G647" s="1">
        <v>362.3</v>
      </c>
      <c r="H647" s="1">
        <v>366.25</v>
      </c>
      <c r="I647" s="1">
        <v>366.1</v>
      </c>
      <c r="J647" s="1">
        <v>364.85</v>
      </c>
      <c r="K647" s="1">
        <v>2575663</v>
      </c>
      <c r="L647" s="1">
        <v>939721798.64999998</v>
      </c>
      <c r="M647" s="1">
        <v>34176</v>
      </c>
      <c r="N647" s="3">
        <f>IF(ISERR(LN(Table1826[[#This Row],[Close Price]]/I646)),"-",LN(Table1826[[#This Row],[Close Price]]/I646))</f>
        <v>5.6152992854704648E-3</v>
      </c>
    </row>
    <row r="648" spans="1:14" x14ac:dyDescent="0.3">
      <c r="A648" s="1" t="s">
        <v>39</v>
      </c>
      <c r="B648" s="1" t="s">
        <v>14</v>
      </c>
      <c r="C648" s="2">
        <v>44057</v>
      </c>
      <c r="D648" s="1">
        <v>366.1</v>
      </c>
      <c r="E648" s="1">
        <v>366.8</v>
      </c>
      <c r="F648" s="1">
        <v>369.25</v>
      </c>
      <c r="G648" s="1">
        <v>363.85</v>
      </c>
      <c r="H648" s="1">
        <v>366.7</v>
      </c>
      <c r="I648" s="1">
        <v>366.3</v>
      </c>
      <c r="J648" s="1">
        <v>366.84</v>
      </c>
      <c r="K648" s="1">
        <v>2196454</v>
      </c>
      <c r="L648" s="1">
        <v>805737405.89999998</v>
      </c>
      <c r="M648" s="1">
        <v>22957</v>
      </c>
      <c r="N648" s="3">
        <f>IF(ISERR(LN(Table1826[[#This Row],[Close Price]]/I647)),"-",LN(Table1826[[#This Row],[Close Price]]/I647))</f>
        <v>5.4614965857806535E-4</v>
      </c>
    </row>
    <row r="649" spans="1:14" x14ac:dyDescent="0.3">
      <c r="A649" s="1" t="s">
        <v>39</v>
      </c>
      <c r="B649" s="1" t="s">
        <v>14</v>
      </c>
      <c r="C649" s="2">
        <v>44060</v>
      </c>
      <c r="D649" s="1">
        <v>366.3</v>
      </c>
      <c r="E649" s="1">
        <v>366.65</v>
      </c>
      <c r="F649" s="1">
        <v>371.25</v>
      </c>
      <c r="G649" s="1">
        <v>363.4</v>
      </c>
      <c r="H649" s="1">
        <v>369.75</v>
      </c>
      <c r="I649" s="1">
        <v>370</v>
      </c>
      <c r="J649" s="1">
        <v>367.16</v>
      </c>
      <c r="K649" s="1">
        <v>1641903</v>
      </c>
      <c r="L649" s="1">
        <v>602839753.39999998</v>
      </c>
      <c r="M649" s="1">
        <v>24507</v>
      </c>
      <c r="N649" s="3">
        <f>IF(ISERR(LN(Table1826[[#This Row],[Close Price]]/I648)),"-",LN(Table1826[[#This Row],[Close Price]]/I648))</f>
        <v>1.0050335853501506E-2</v>
      </c>
    </row>
    <row r="650" spans="1:14" x14ac:dyDescent="0.3">
      <c r="A650" s="1" t="s">
        <v>39</v>
      </c>
      <c r="B650" s="1" t="s">
        <v>14</v>
      </c>
      <c r="C650" s="2">
        <v>44061</v>
      </c>
      <c r="D650" s="1">
        <v>370</v>
      </c>
      <c r="E650" s="1">
        <v>369</v>
      </c>
      <c r="F650" s="1">
        <v>375.15</v>
      </c>
      <c r="G650" s="1">
        <v>368</v>
      </c>
      <c r="H650" s="1">
        <v>373.1</v>
      </c>
      <c r="I650" s="1">
        <v>373.25</v>
      </c>
      <c r="J650" s="1">
        <v>372.98</v>
      </c>
      <c r="K650" s="1">
        <v>2352352</v>
      </c>
      <c r="L650" s="1">
        <v>877383244.95000005</v>
      </c>
      <c r="M650" s="1">
        <v>27052</v>
      </c>
      <c r="N650" s="3">
        <f>IF(ISERR(LN(Table1826[[#This Row],[Close Price]]/I649)),"-",LN(Table1826[[#This Row],[Close Price]]/I649))</f>
        <v>8.7454307810297151E-3</v>
      </c>
    </row>
    <row r="651" spans="1:14" x14ac:dyDescent="0.3">
      <c r="A651" s="1" t="s">
        <v>39</v>
      </c>
      <c r="B651" s="1" t="s">
        <v>14</v>
      </c>
      <c r="C651" s="2">
        <v>44062</v>
      </c>
      <c r="D651" s="1">
        <v>373.25</v>
      </c>
      <c r="E651" s="1">
        <v>375</v>
      </c>
      <c r="F651" s="1">
        <v>376.7</v>
      </c>
      <c r="G651" s="1">
        <v>369.3</v>
      </c>
      <c r="H651" s="1">
        <v>374.1</v>
      </c>
      <c r="I651" s="1">
        <v>373.5</v>
      </c>
      <c r="J651" s="1">
        <v>373.52</v>
      </c>
      <c r="K651" s="1">
        <v>2092175</v>
      </c>
      <c r="L651" s="1">
        <v>781478486.25</v>
      </c>
      <c r="M651" s="1">
        <v>26955</v>
      </c>
      <c r="N651" s="3">
        <f>IF(ISERR(LN(Table1826[[#This Row],[Close Price]]/I650)),"-",LN(Table1826[[#This Row],[Close Price]]/I650))</f>
        <v>6.6956815357222291E-4</v>
      </c>
    </row>
    <row r="652" spans="1:14" x14ac:dyDescent="0.3">
      <c r="A652" s="1" t="s">
        <v>39</v>
      </c>
      <c r="B652" s="1" t="s">
        <v>14</v>
      </c>
      <c r="C652" s="2">
        <v>44063</v>
      </c>
      <c r="D652" s="1">
        <v>373.5</v>
      </c>
      <c r="E652" s="1">
        <v>372.65</v>
      </c>
      <c r="F652" s="1">
        <v>374</v>
      </c>
      <c r="G652" s="1">
        <v>370.5</v>
      </c>
      <c r="H652" s="1">
        <v>373.25</v>
      </c>
      <c r="I652" s="1">
        <v>373.2</v>
      </c>
      <c r="J652" s="1">
        <v>372.87</v>
      </c>
      <c r="K652" s="1">
        <v>1240896</v>
      </c>
      <c r="L652" s="1">
        <v>462688039.44999999</v>
      </c>
      <c r="M652" s="1">
        <v>14662</v>
      </c>
      <c r="N652" s="3">
        <f>IF(ISERR(LN(Table1826[[#This Row],[Close Price]]/I651)),"-",LN(Table1826[[#This Row],[Close Price]]/I651))</f>
        <v>-8.0353559968322416E-4</v>
      </c>
    </row>
    <row r="653" spans="1:14" x14ac:dyDescent="0.3">
      <c r="A653" s="1" t="s">
        <v>39</v>
      </c>
      <c r="B653" s="1" t="s">
        <v>14</v>
      </c>
      <c r="C653" s="2">
        <v>44064</v>
      </c>
      <c r="D653" s="1">
        <v>373.2</v>
      </c>
      <c r="E653" s="1">
        <v>374.3</v>
      </c>
      <c r="F653" s="1">
        <v>377.8</v>
      </c>
      <c r="G653" s="1">
        <v>372.3</v>
      </c>
      <c r="H653" s="1">
        <v>376.25</v>
      </c>
      <c r="I653" s="1">
        <v>376.2</v>
      </c>
      <c r="J653" s="1">
        <v>375.64</v>
      </c>
      <c r="K653" s="1">
        <v>1479968</v>
      </c>
      <c r="L653" s="1">
        <v>555928722.5</v>
      </c>
      <c r="M653" s="1">
        <v>22590</v>
      </c>
      <c r="N653" s="3">
        <f>IF(ISERR(LN(Table1826[[#This Row],[Close Price]]/I652)),"-",LN(Table1826[[#This Row],[Close Price]]/I652))</f>
        <v>8.0064478937412822E-3</v>
      </c>
    </row>
    <row r="654" spans="1:14" x14ac:dyDescent="0.3">
      <c r="A654" s="1" t="s">
        <v>39</v>
      </c>
      <c r="B654" s="1" t="s">
        <v>14</v>
      </c>
      <c r="C654" s="2">
        <v>44067</v>
      </c>
      <c r="D654" s="1">
        <v>376.2</v>
      </c>
      <c r="E654" s="1">
        <v>378</v>
      </c>
      <c r="F654" s="1">
        <v>380.7</v>
      </c>
      <c r="G654" s="1">
        <v>370.2</v>
      </c>
      <c r="H654" s="1">
        <v>374</v>
      </c>
      <c r="I654" s="1">
        <v>373.85</v>
      </c>
      <c r="J654" s="1">
        <v>375.51</v>
      </c>
      <c r="K654" s="1">
        <v>2962531</v>
      </c>
      <c r="L654" s="1">
        <v>1112460854.8</v>
      </c>
      <c r="M654" s="1">
        <v>24808</v>
      </c>
      <c r="N654" s="3">
        <f>IF(ISERR(LN(Table1826[[#This Row],[Close Price]]/I653)),"-",LN(Table1826[[#This Row],[Close Price]]/I653))</f>
        <v>-6.2662694210054186E-3</v>
      </c>
    </row>
    <row r="655" spans="1:14" x14ac:dyDescent="0.3">
      <c r="A655" s="1" t="s">
        <v>39</v>
      </c>
      <c r="B655" s="1" t="s">
        <v>14</v>
      </c>
      <c r="C655" s="2">
        <v>44068</v>
      </c>
      <c r="D655" s="1">
        <v>373.85</v>
      </c>
      <c r="E655" s="1">
        <v>375</v>
      </c>
      <c r="F655" s="1">
        <v>376.8</v>
      </c>
      <c r="G655" s="1">
        <v>366.7</v>
      </c>
      <c r="H655" s="1">
        <v>369.75</v>
      </c>
      <c r="I655" s="1">
        <v>369.2</v>
      </c>
      <c r="J655" s="1">
        <v>369.3</v>
      </c>
      <c r="K655" s="1">
        <v>2616237</v>
      </c>
      <c r="L655" s="1">
        <v>966169575.29999995</v>
      </c>
      <c r="M655" s="1">
        <v>22056</v>
      </c>
      <c r="N655" s="3">
        <f>IF(ISERR(LN(Table1826[[#This Row],[Close Price]]/I654)),"-",LN(Table1826[[#This Row],[Close Price]]/I654))</f>
        <v>-1.2516144817227601E-2</v>
      </c>
    </row>
    <row r="656" spans="1:14" x14ac:dyDescent="0.3">
      <c r="A656" s="1" t="s">
        <v>39</v>
      </c>
      <c r="B656" s="1" t="s">
        <v>14</v>
      </c>
      <c r="C656" s="2">
        <v>44069</v>
      </c>
      <c r="D656" s="1">
        <v>369.2</v>
      </c>
      <c r="E656" s="1">
        <v>369.8</v>
      </c>
      <c r="F656" s="1">
        <v>372</v>
      </c>
      <c r="G656" s="1">
        <v>366.6</v>
      </c>
      <c r="H656" s="1">
        <v>371.55</v>
      </c>
      <c r="I656" s="1">
        <v>370.2</v>
      </c>
      <c r="J656" s="1">
        <v>368.82</v>
      </c>
      <c r="K656" s="1">
        <v>1781351</v>
      </c>
      <c r="L656" s="1">
        <v>656996055.20000005</v>
      </c>
      <c r="M656" s="1">
        <v>22188</v>
      </c>
      <c r="N656" s="3">
        <f>IF(ISERR(LN(Table1826[[#This Row],[Close Price]]/I655)),"-",LN(Table1826[[#This Row],[Close Price]]/I655))</f>
        <v>2.7048975107000009E-3</v>
      </c>
    </row>
    <row r="657" spans="1:14" x14ac:dyDescent="0.3">
      <c r="A657" s="1" t="s">
        <v>39</v>
      </c>
      <c r="B657" s="1" t="s">
        <v>14</v>
      </c>
      <c r="C657" s="2">
        <v>44070</v>
      </c>
      <c r="D657" s="1">
        <v>370.2</v>
      </c>
      <c r="E657" s="1">
        <v>371.4</v>
      </c>
      <c r="F657" s="1">
        <v>375.45</v>
      </c>
      <c r="G657" s="1">
        <v>369.55</v>
      </c>
      <c r="H657" s="1">
        <v>374.1</v>
      </c>
      <c r="I657" s="1">
        <v>374.65</v>
      </c>
      <c r="J657" s="1">
        <v>372.25</v>
      </c>
      <c r="K657" s="1">
        <v>1454666</v>
      </c>
      <c r="L657" s="1">
        <v>541500063.95000005</v>
      </c>
      <c r="M657" s="1">
        <v>18189</v>
      </c>
      <c r="N657" s="3">
        <f>IF(ISERR(LN(Table1826[[#This Row],[Close Price]]/I656)),"-",LN(Table1826[[#This Row],[Close Price]]/I656))</f>
        <v>1.1948856670922606E-2</v>
      </c>
    </row>
    <row r="658" spans="1:14" x14ac:dyDescent="0.3">
      <c r="A658" s="1" t="s">
        <v>39</v>
      </c>
      <c r="B658" s="1" t="s">
        <v>14</v>
      </c>
      <c r="C658" s="2">
        <v>44071</v>
      </c>
      <c r="D658" s="1">
        <v>374.65</v>
      </c>
      <c r="E658" s="1">
        <v>374.65</v>
      </c>
      <c r="F658" s="1">
        <v>376.45</v>
      </c>
      <c r="G658" s="1">
        <v>371.85</v>
      </c>
      <c r="H658" s="1">
        <v>374.45</v>
      </c>
      <c r="I658" s="1">
        <v>374.3</v>
      </c>
      <c r="J658" s="1">
        <v>374.55</v>
      </c>
      <c r="K658" s="1">
        <v>2524959</v>
      </c>
      <c r="L658" s="1">
        <v>945728540.95000005</v>
      </c>
      <c r="M658" s="1">
        <v>15957</v>
      </c>
      <c r="N658" s="3">
        <f>IF(ISERR(LN(Table1826[[#This Row],[Close Price]]/I657)),"-",LN(Table1826[[#This Row],[Close Price]]/I657))</f>
        <v>-9.3464189993637233E-4</v>
      </c>
    </row>
    <row r="659" spans="1:14" x14ac:dyDescent="0.3">
      <c r="A659" s="1" t="s">
        <v>39</v>
      </c>
      <c r="B659" s="1" t="s">
        <v>14</v>
      </c>
      <c r="C659" s="2">
        <v>44074</v>
      </c>
      <c r="D659" s="1">
        <v>374.3</v>
      </c>
      <c r="E659" s="1">
        <v>374.3</v>
      </c>
      <c r="F659" s="1">
        <v>378.15</v>
      </c>
      <c r="G659" s="1">
        <v>364.1</v>
      </c>
      <c r="H659" s="1">
        <v>368.25</v>
      </c>
      <c r="I659" s="1">
        <v>368.9</v>
      </c>
      <c r="J659" s="1">
        <v>372.29</v>
      </c>
      <c r="K659" s="1">
        <v>4323447</v>
      </c>
      <c r="L659" s="1">
        <v>1609592170.45</v>
      </c>
      <c r="M659" s="1">
        <v>47515</v>
      </c>
      <c r="N659" s="3">
        <f>IF(ISERR(LN(Table1826[[#This Row],[Close Price]]/I658)),"-",LN(Table1826[[#This Row],[Close Price]]/I658))</f>
        <v>-1.4532010307753409E-2</v>
      </c>
    </row>
    <row r="660" spans="1:14" x14ac:dyDescent="0.3">
      <c r="A660" s="1" t="s">
        <v>39</v>
      </c>
      <c r="B660" s="1" t="s">
        <v>14</v>
      </c>
      <c r="C660" s="2">
        <v>44075</v>
      </c>
      <c r="D660" s="1">
        <v>368.9</v>
      </c>
      <c r="E660" s="1">
        <v>368.9</v>
      </c>
      <c r="F660" s="1">
        <v>376.4</v>
      </c>
      <c r="G660" s="1">
        <v>363.45</v>
      </c>
      <c r="H660" s="1">
        <v>373.95</v>
      </c>
      <c r="I660" s="1">
        <v>373.5</v>
      </c>
      <c r="J660" s="1">
        <v>370.65</v>
      </c>
      <c r="K660" s="1">
        <v>3613806</v>
      </c>
      <c r="L660" s="1">
        <v>1339446702.4000001</v>
      </c>
      <c r="M660" s="1">
        <v>39056</v>
      </c>
      <c r="N660" s="3">
        <f>IF(ISERR(LN(Table1826[[#This Row],[Close Price]]/I659)),"-",LN(Table1826[[#This Row],[Close Price]]/I659))</f>
        <v>1.2392399970242191E-2</v>
      </c>
    </row>
    <row r="661" spans="1:14" x14ac:dyDescent="0.3">
      <c r="A661" s="1" t="s">
        <v>39</v>
      </c>
      <c r="B661" s="1" t="s">
        <v>14</v>
      </c>
      <c r="C661" s="2">
        <v>44076</v>
      </c>
      <c r="D661" s="1">
        <v>373.5</v>
      </c>
      <c r="E661" s="1">
        <v>373.5</v>
      </c>
      <c r="F661" s="1">
        <v>381.9</v>
      </c>
      <c r="G661" s="1">
        <v>371</v>
      </c>
      <c r="H661" s="1">
        <v>379.45</v>
      </c>
      <c r="I661" s="1">
        <v>378.9</v>
      </c>
      <c r="J661" s="1">
        <v>376.27</v>
      </c>
      <c r="K661" s="1">
        <v>2891083</v>
      </c>
      <c r="L661" s="1">
        <v>1087834828.3499999</v>
      </c>
      <c r="M661" s="1">
        <v>29074</v>
      </c>
      <c r="N661" s="3">
        <f>IF(ISERR(LN(Table1826[[#This Row],[Close Price]]/I660)),"-",LN(Table1826[[#This Row],[Close Price]]/I660))</f>
        <v>1.4354313451683122E-2</v>
      </c>
    </row>
    <row r="662" spans="1:14" x14ac:dyDescent="0.3">
      <c r="A662" s="1" t="s">
        <v>39</v>
      </c>
      <c r="B662" s="1" t="s">
        <v>14</v>
      </c>
      <c r="C662" s="2">
        <v>44077</v>
      </c>
      <c r="D662" s="1">
        <v>378.9</v>
      </c>
      <c r="E662" s="1">
        <v>376.3</v>
      </c>
      <c r="F662" s="1">
        <v>382.8</v>
      </c>
      <c r="G662" s="1">
        <v>376.3</v>
      </c>
      <c r="H662" s="1">
        <v>379</v>
      </c>
      <c r="I662" s="1">
        <v>379.35</v>
      </c>
      <c r="J662" s="1">
        <v>379.89</v>
      </c>
      <c r="K662" s="1">
        <v>2842345</v>
      </c>
      <c r="L662" s="1">
        <v>1079788087.1500001</v>
      </c>
      <c r="M662" s="1">
        <v>27252</v>
      </c>
      <c r="N662" s="3">
        <f>IF(ISERR(LN(Table1826[[#This Row],[Close Price]]/I661)),"-",LN(Table1826[[#This Row],[Close Price]]/I661))</f>
        <v>1.1869437595288443E-3</v>
      </c>
    </row>
    <row r="663" spans="1:14" x14ac:dyDescent="0.3">
      <c r="A663" s="1" t="s">
        <v>39</v>
      </c>
      <c r="B663" s="1" t="s">
        <v>14</v>
      </c>
      <c r="C663" s="2">
        <v>44078</v>
      </c>
      <c r="D663" s="1">
        <v>379.35</v>
      </c>
      <c r="E663" s="1">
        <v>379</v>
      </c>
      <c r="F663" s="1">
        <v>379</v>
      </c>
      <c r="G663" s="1">
        <v>371.7</v>
      </c>
      <c r="H663" s="1">
        <v>373.3</v>
      </c>
      <c r="I663" s="1">
        <v>373.85</v>
      </c>
      <c r="J663" s="1">
        <v>375.42</v>
      </c>
      <c r="K663" s="1">
        <v>1928182</v>
      </c>
      <c r="L663" s="1">
        <v>723868867.14999998</v>
      </c>
      <c r="M663" s="1">
        <v>24561</v>
      </c>
      <c r="N663" s="3">
        <f>IF(ISERR(LN(Table1826[[#This Row],[Close Price]]/I662)),"-",LN(Table1826[[#This Row],[Close Price]]/I662))</f>
        <v>-1.4604614338159311E-2</v>
      </c>
    </row>
    <row r="664" spans="1:14" x14ac:dyDescent="0.3">
      <c r="A664" s="1" t="s">
        <v>39</v>
      </c>
      <c r="B664" s="1" t="s">
        <v>14</v>
      </c>
      <c r="C664" s="2">
        <v>44081</v>
      </c>
      <c r="D664" s="1">
        <v>373.85</v>
      </c>
      <c r="E664" s="1">
        <v>373.9</v>
      </c>
      <c r="F664" s="1">
        <v>375.65</v>
      </c>
      <c r="G664" s="1">
        <v>368.4</v>
      </c>
      <c r="H664" s="1">
        <v>370.15</v>
      </c>
      <c r="I664" s="1">
        <v>370.1</v>
      </c>
      <c r="J664" s="1">
        <v>371.03</v>
      </c>
      <c r="K664" s="1">
        <v>1477925</v>
      </c>
      <c r="L664" s="1">
        <v>548356106.29999995</v>
      </c>
      <c r="M664" s="1">
        <v>14949</v>
      </c>
      <c r="N664" s="3">
        <f>IF(ISERR(LN(Table1826[[#This Row],[Close Price]]/I663)),"-",LN(Table1826[[#This Row],[Close Price]]/I663))</f>
        <v>-1.008140805381426E-2</v>
      </c>
    </row>
    <row r="665" spans="1:14" x14ac:dyDescent="0.3">
      <c r="A665" s="1" t="s">
        <v>39</v>
      </c>
      <c r="B665" s="1" t="s">
        <v>14</v>
      </c>
      <c r="C665" s="2">
        <v>44082</v>
      </c>
      <c r="D665" s="1">
        <v>370.1</v>
      </c>
      <c r="E665" s="1">
        <v>370</v>
      </c>
      <c r="F665" s="1">
        <v>372.4</v>
      </c>
      <c r="G665" s="1">
        <v>365.6</v>
      </c>
      <c r="H665" s="1">
        <v>366.8</v>
      </c>
      <c r="I665" s="1">
        <v>367.35</v>
      </c>
      <c r="J665" s="1">
        <v>368.22</v>
      </c>
      <c r="K665" s="1">
        <v>2034464</v>
      </c>
      <c r="L665" s="1">
        <v>749137874.20000005</v>
      </c>
      <c r="M665" s="1">
        <v>31293</v>
      </c>
      <c r="N665" s="3">
        <f>IF(ISERR(LN(Table1826[[#This Row],[Close Price]]/I664)),"-",LN(Table1826[[#This Row],[Close Price]]/I664))</f>
        <v>-7.4581673258238956E-3</v>
      </c>
    </row>
    <row r="666" spans="1:14" x14ac:dyDescent="0.3">
      <c r="A666" s="1" t="s">
        <v>39</v>
      </c>
      <c r="B666" s="1" t="s">
        <v>14</v>
      </c>
      <c r="C666" s="2">
        <v>44083</v>
      </c>
      <c r="D666" s="1">
        <v>367.35</v>
      </c>
      <c r="E666" s="1">
        <v>366.6</v>
      </c>
      <c r="F666" s="1">
        <v>367.25</v>
      </c>
      <c r="G666" s="1">
        <v>360.35</v>
      </c>
      <c r="H666" s="1">
        <v>363.15</v>
      </c>
      <c r="I666" s="1">
        <v>364</v>
      </c>
      <c r="J666" s="1">
        <v>363.58</v>
      </c>
      <c r="K666" s="1">
        <v>1860049</v>
      </c>
      <c r="L666" s="1">
        <v>676277189.20000005</v>
      </c>
      <c r="M666" s="1">
        <v>24507</v>
      </c>
      <c r="N666" s="3">
        <f>IF(ISERR(LN(Table1826[[#This Row],[Close Price]]/I665)),"-",LN(Table1826[[#This Row],[Close Price]]/I665))</f>
        <v>-9.161204429545813E-3</v>
      </c>
    </row>
    <row r="667" spans="1:14" x14ac:dyDescent="0.3">
      <c r="A667" s="1" t="s">
        <v>39</v>
      </c>
      <c r="B667" s="1" t="s">
        <v>14</v>
      </c>
      <c r="C667" s="2">
        <v>44084</v>
      </c>
      <c r="D667" s="1">
        <v>364</v>
      </c>
      <c r="E667" s="1">
        <v>365.8</v>
      </c>
      <c r="F667" s="1">
        <v>367.65</v>
      </c>
      <c r="G667" s="1">
        <v>360.2</v>
      </c>
      <c r="H667" s="1">
        <v>363.95</v>
      </c>
      <c r="I667" s="1">
        <v>363.3</v>
      </c>
      <c r="J667" s="1">
        <v>363.56</v>
      </c>
      <c r="K667" s="1">
        <v>1291507</v>
      </c>
      <c r="L667" s="1">
        <v>469545933.14999998</v>
      </c>
      <c r="M667" s="1">
        <v>15318</v>
      </c>
      <c r="N667" s="3">
        <f>IF(ISERR(LN(Table1826[[#This Row],[Close Price]]/I666)),"-",LN(Table1826[[#This Row],[Close Price]]/I666))</f>
        <v>-1.9249284095843938E-3</v>
      </c>
    </row>
    <row r="668" spans="1:14" x14ac:dyDescent="0.3">
      <c r="A668" s="1" t="s">
        <v>39</v>
      </c>
      <c r="B668" s="1" t="s">
        <v>14</v>
      </c>
      <c r="C668" s="2">
        <v>44085</v>
      </c>
      <c r="D668" s="1">
        <v>363.3</v>
      </c>
      <c r="E668" s="1">
        <v>362.35</v>
      </c>
      <c r="F668" s="1">
        <v>367.95</v>
      </c>
      <c r="G668" s="1">
        <v>362.3</v>
      </c>
      <c r="H668" s="1">
        <v>367.55</v>
      </c>
      <c r="I668" s="1">
        <v>366.7</v>
      </c>
      <c r="J668" s="1">
        <v>364.63</v>
      </c>
      <c r="K668" s="1">
        <v>1782553</v>
      </c>
      <c r="L668" s="1">
        <v>649971980.04999995</v>
      </c>
      <c r="M668" s="1">
        <v>23197</v>
      </c>
      <c r="N668" s="3">
        <f>IF(ISERR(LN(Table1826[[#This Row],[Close Price]]/I667)),"-",LN(Table1826[[#This Row],[Close Price]]/I667))</f>
        <v>9.3151358501239647E-3</v>
      </c>
    </row>
    <row r="669" spans="1:14" x14ac:dyDescent="0.3">
      <c r="A669" s="1" t="s">
        <v>39</v>
      </c>
      <c r="B669" s="1" t="s">
        <v>14</v>
      </c>
      <c r="C669" s="2">
        <v>44088</v>
      </c>
      <c r="D669" s="1">
        <v>366.7</v>
      </c>
      <c r="E669" s="1">
        <v>367.4</v>
      </c>
      <c r="F669" s="1">
        <v>371.7</v>
      </c>
      <c r="G669" s="1">
        <v>365.8</v>
      </c>
      <c r="H669" s="1">
        <v>369.2</v>
      </c>
      <c r="I669" s="1">
        <v>370.55</v>
      </c>
      <c r="J669" s="1">
        <v>369.04</v>
      </c>
      <c r="K669" s="1">
        <v>1663003</v>
      </c>
      <c r="L669" s="1">
        <v>613710121.14999998</v>
      </c>
      <c r="M669" s="1">
        <v>20137</v>
      </c>
      <c r="N669" s="3">
        <f>IF(ISERR(LN(Table1826[[#This Row],[Close Price]]/I668)),"-",LN(Table1826[[#This Row],[Close Price]]/I668))</f>
        <v>1.0444313320087655E-2</v>
      </c>
    </row>
    <row r="670" spans="1:14" x14ac:dyDescent="0.3">
      <c r="A670" s="1" t="s">
        <v>39</v>
      </c>
      <c r="B670" s="1" t="s">
        <v>14</v>
      </c>
      <c r="C670" s="2">
        <v>44089</v>
      </c>
      <c r="D670" s="1">
        <v>370.55</v>
      </c>
      <c r="E670" s="1">
        <v>370.55</v>
      </c>
      <c r="F670" s="1">
        <v>370.55</v>
      </c>
      <c r="G670" s="1">
        <v>363.15</v>
      </c>
      <c r="H670" s="1">
        <v>364</v>
      </c>
      <c r="I670" s="1">
        <v>364.5</v>
      </c>
      <c r="J670" s="1">
        <v>366.04</v>
      </c>
      <c r="K670" s="1">
        <v>1514131</v>
      </c>
      <c r="L670" s="1">
        <v>554234718.45000005</v>
      </c>
      <c r="M670" s="1">
        <v>16422</v>
      </c>
      <c r="N670" s="3">
        <f>IF(ISERR(LN(Table1826[[#This Row],[Close Price]]/I669)),"-",LN(Table1826[[#This Row],[Close Price]]/I669))</f>
        <v>-1.6461836948655054E-2</v>
      </c>
    </row>
    <row r="671" spans="1:14" x14ac:dyDescent="0.3">
      <c r="A671" s="1" t="s">
        <v>39</v>
      </c>
      <c r="B671" s="1" t="s">
        <v>14</v>
      </c>
      <c r="C671" s="2">
        <v>44090</v>
      </c>
      <c r="D671" s="1">
        <v>364.5</v>
      </c>
      <c r="E671" s="1">
        <v>365</v>
      </c>
      <c r="F671" s="1">
        <v>366.4</v>
      </c>
      <c r="G671" s="1">
        <v>362.7</v>
      </c>
      <c r="H671" s="1">
        <v>365.2</v>
      </c>
      <c r="I671" s="1">
        <v>364.35</v>
      </c>
      <c r="J671" s="1">
        <v>364.3</v>
      </c>
      <c r="K671" s="1">
        <v>1196128</v>
      </c>
      <c r="L671" s="1">
        <v>435752669.64999998</v>
      </c>
      <c r="M671" s="1">
        <v>15272</v>
      </c>
      <c r="N671" s="3">
        <f>IF(ISERR(LN(Table1826[[#This Row],[Close Price]]/I670)),"-",LN(Table1826[[#This Row],[Close Price]]/I670))</f>
        <v>-4.1160733242156394E-4</v>
      </c>
    </row>
    <row r="672" spans="1:14" x14ac:dyDescent="0.3">
      <c r="A672" s="1" t="s">
        <v>39</v>
      </c>
      <c r="B672" s="1" t="s">
        <v>14</v>
      </c>
      <c r="C672" s="2">
        <v>44091</v>
      </c>
      <c r="D672" s="1">
        <v>364.35</v>
      </c>
      <c r="E672" s="1">
        <v>365.95</v>
      </c>
      <c r="F672" s="1">
        <v>368.75</v>
      </c>
      <c r="G672" s="1">
        <v>360.55</v>
      </c>
      <c r="H672" s="1">
        <v>361.85</v>
      </c>
      <c r="I672" s="1">
        <v>361.65</v>
      </c>
      <c r="J672" s="1">
        <v>364</v>
      </c>
      <c r="K672" s="1">
        <v>1816429</v>
      </c>
      <c r="L672" s="1">
        <v>661178761.95000005</v>
      </c>
      <c r="M672" s="1">
        <v>27350</v>
      </c>
      <c r="N672" s="3">
        <f>IF(ISERR(LN(Table1826[[#This Row],[Close Price]]/I671)),"-",LN(Table1826[[#This Row],[Close Price]]/I671))</f>
        <v>-7.4380508210015626E-3</v>
      </c>
    </row>
    <row r="673" spans="1:14" x14ac:dyDescent="0.3">
      <c r="A673" s="1" t="s">
        <v>39</v>
      </c>
      <c r="B673" s="1" t="s">
        <v>14</v>
      </c>
      <c r="C673" s="2">
        <v>44092</v>
      </c>
      <c r="D673" s="1">
        <v>361.65</v>
      </c>
      <c r="E673" s="1">
        <v>363.65</v>
      </c>
      <c r="F673" s="1">
        <v>364</v>
      </c>
      <c r="G673" s="1">
        <v>356.45</v>
      </c>
      <c r="H673" s="1">
        <v>362.7</v>
      </c>
      <c r="I673" s="1">
        <v>362.5</v>
      </c>
      <c r="J673" s="1">
        <v>360.73</v>
      </c>
      <c r="K673" s="1">
        <v>2445839</v>
      </c>
      <c r="L673" s="1">
        <v>882295027.75</v>
      </c>
      <c r="M673" s="1">
        <v>41116</v>
      </c>
      <c r="N673" s="3">
        <f>IF(ISERR(LN(Table1826[[#This Row],[Close Price]]/I672)),"-",LN(Table1826[[#This Row],[Close Price]]/I672))</f>
        <v>2.347580999439844E-3</v>
      </c>
    </row>
    <row r="674" spans="1:14" x14ac:dyDescent="0.3">
      <c r="A674" s="1" t="s">
        <v>39</v>
      </c>
      <c r="B674" s="1" t="s">
        <v>14</v>
      </c>
      <c r="C674" s="2">
        <v>44095</v>
      </c>
      <c r="D674" s="1">
        <v>362.5</v>
      </c>
      <c r="E674" s="1">
        <v>362</v>
      </c>
      <c r="F674" s="1">
        <v>363.05</v>
      </c>
      <c r="G674" s="1">
        <v>347.65</v>
      </c>
      <c r="H674" s="1">
        <v>348.6</v>
      </c>
      <c r="I674" s="1">
        <v>350.3</v>
      </c>
      <c r="J674" s="1">
        <v>354.51</v>
      </c>
      <c r="K674" s="1">
        <v>2064770</v>
      </c>
      <c r="L674" s="1">
        <v>731972450.60000002</v>
      </c>
      <c r="M674" s="1">
        <v>43307</v>
      </c>
      <c r="N674" s="3">
        <f>IF(ISERR(LN(Table1826[[#This Row],[Close Price]]/I673)),"-",LN(Table1826[[#This Row],[Close Price]]/I673))</f>
        <v>-3.4234544091288358E-2</v>
      </c>
    </row>
    <row r="675" spans="1:14" x14ac:dyDescent="0.3">
      <c r="A675" s="1" t="s">
        <v>39</v>
      </c>
      <c r="B675" s="1" t="s">
        <v>14</v>
      </c>
      <c r="C675" s="2">
        <v>44096</v>
      </c>
      <c r="D675" s="1">
        <v>350.3</v>
      </c>
      <c r="E675" s="1">
        <v>351.45</v>
      </c>
      <c r="F675" s="1">
        <v>352</v>
      </c>
      <c r="G675" s="1">
        <v>344</v>
      </c>
      <c r="H675" s="1">
        <v>346.45</v>
      </c>
      <c r="I675" s="1">
        <v>346.15</v>
      </c>
      <c r="J675" s="1">
        <v>347.09</v>
      </c>
      <c r="K675" s="1">
        <v>2406399</v>
      </c>
      <c r="L675" s="1">
        <v>835235122.25</v>
      </c>
      <c r="M675" s="1">
        <v>38043</v>
      </c>
      <c r="N675" s="3">
        <f>IF(ISERR(LN(Table1826[[#This Row],[Close Price]]/I674)),"-",LN(Table1826[[#This Row],[Close Price]]/I674))</f>
        <v>-1.1917723079406799E-2</v>
      </c>
    </row>
    <row r="676" spans="1:14" x14ac:dyDescent="0.3">
      <c r="A676" s="1" t="s">
        <v>39</v>
      </c>
      <c r="B676" s="1" t="s">
        <v>14</v>
      </c>
      <c r="C676" s="2">
        <v>44097</v>
      </c>
      <c r="D676" s="1">
        <v>346.15</v>
      </c>
      <c r="E676" s="1">
        <v>347.15</v>
      </c>
      <c r="F676" s="1">
        <v>349.95</v>
      </c>
      <c r="G676" s="1">
        <v>337</v>
      </c>
      <c r="H676" s="1">
        <v>337.75</v>
      </c>
      <c r="I676" s="1">
        <v>340.3</v>
      </c>
      <c r="J676" s="1">
        <v>343.13</v>
      </c>
      <c r="K676" s="1">
        <v>3326514</v>
      </c>
      <c r="L676" s="1">
        <v>1141419294.5</v>
      </c>
      <c r="M676" s="1">
        <v>45471</v>
      </c>
      <c r="N676" s="3">
        <f>IF(ISERR(LN(Table1826[[#This Row],[Close Price]]/I675)),"-",LN(Table1826[[#This Row],[Close Price]]/I675))</f>
        <v>-1.7044625617174288E-2</v>
      </c>
    </row>
    <row r="677" spans="1:14" x14ac:dyDescent="0.3">
      <c r="A677" s="1" t="s">
        <v>39</v>
      </c>
      <c r="B677" s="1" t="s">
        <v>14</v>
      </c>
      <c r="C677" s="2">
        <v>44098</v>
      </c>
      <c r="D677" s="1">
        <v>340.3</v>
      </c>
      <c r="E677" s="1">
        <v>337.75</v>
      </c>
      <c r="F677" s="1">
        <v>345.95</v>
      </c>
      <c r="G677" s="1">
        <v>333</v>
      </c>
      <c r="H677" s="1">
        <v>342.35</v>
      </c>
      <c r="I677" s="1">
        <v>342.6</v>
      </c>
      <c r="J677" s="1">
        <v>339.24</v>
      </c>
      <c r="K677" s="1">
        <v>3118165</v>
      </c>
      <c r="L677" s="1">
        <v>1057808018.25</v>
      </c>
      <c r="M677" s="1">
        <v>32581</v>
      </c>
      <c r="N677" s="3">
        <f>IF(ISERR(LN(Table1826[[#This Row],[Close Price]]/I676)),"-",LN(Table1826[[#This Row],[Close Price]]/I676))</f>
        <v>6.7360043831595356E-3</v>
      </c>
    </row>
    <row r="678" spans="1:14" x14ac:dyDescent="0.3">
      <c r="A678" s="1" t="s">
        <v>39</v>
      </c>
      <c r="B678" s="1" t="s">
        <v>14</v>
      </c>
      <c r="C678" s="2">
        <v>44099</v>
      </c>
      <c r="D678" s="1">
        <v>342.6</v>
      </c>
      <c r="E678" s="1">
        <v>345</v>
      </c>
      <c r="F678" s="1">
        <v>361.95</v>
      </c>
      <c r="G678" s="1">
        <v>343.1</v>
      </c>
      <c r="H678" s="1">
        <v>353.5</v>
      </c>
      <c r="I678" s="1">
        <v>353.5</v>
      </c>
      <c r="J678" s="1">
        <v>355.69</v>
      </c>
      <c r="K678" s="1">
        <v>7055901</v>
      </c>
      <c r="L678" s="1">
        <v>2509720482.0500002</v>
      </c>
      <c r="M678" s="1">
        <v>77222</v>
      </c>
      <c r="N678" s="3">
        <f>IF(ISERR(LN(Table1826[[#This Row],[Close Price]]/I677)),"-",LN(Table1826[[#This Row],[Close Price]]/I677))</f>
        <v>3.1319899446607923E-2</v>
      </c>
    </row>
    <row r="679" spans="1:14" x14ac:dyDescent="0.3">
      <c r="A679" s="1" t="s">
        <v>39</v>
      </c>
      <c r="B679" s="1" t="s">
        <v>14</v>
      </c>
      <c r="C679" s="2">
        <v>44102</v>
      </c>
      <c r="D679" s="1">
        <v>353.5</v>
      </c>
      <c r="E679" s="1">
        <v>354.5</v>
      </c>
      <c r="F679" s="1">
        <v>362.9</v>
      </c>
      <c r="G679" s="1">
        <v>353.75</v>
      </c>
      <c r="H679" s="1">
        <v>361.05</v>
      </c>
      <c r="I679" s="1">
        <v>360.65</v>
      </c>
      <c r="J679" s="1">
        <v>359.67</v>
      </c>
      <c r="K679" s="1">
        <v>3064523</v>
      </c>
      <c r="L679" s="1">
        <v>1102228603.8</v>
      </c>
      <c r="M679" s="1">
        <v>23852</v>
      </c>
      <c r="N679" s="3">
        <f>IF(ISERR(LN(Table1826[[#This Row],[Close Price]]/I678)),"-",LN(Table1826[[#This Row],[Close Price]]/I678))</f>
        <v>2.0024473613054147E-2</v>
      </c>
    </row>
    <row r="680" spans="1:14" x14ac:dyDescent="0.3">
      <c r="A680" s="1" t="s">
        <v>39</v>
      </c>
      <c r="B680" s="1" t="s">
        <v>14</v>
      </c>
      <c r="C680" s="2">
        <v>44103</v>
      </c>
      <c r="D680" s="1">
        <v>360.65</v>
      </c>
      <c r="E680" s="1">
        <v>362</v>
      </c>
      <c r="F680" s="1">
        <v>366.35</v>
      </c>
      <c r="G680" s="1">
        <v>354.75</v>
      </c>
      <c r="H680" s="1">
        <v>355.05</v>
      </c>
      <c r="I680" s="1">
        <v>356.4</v>
      </c>
      <c r="J680" s="1">
        <v>359.36</v>
      </c>
      <c r="K680" s="1">
        <v>2172514</v>
      </c>
      <c r="L680" s="1">
        <v>780709297.14999998</v>
      </c>
      <c r="M680" s="1">
        <v>19165</v>
      </c>
      <c r="N680" s="3">
        <f>IF(ISERR(LN(Table1826[[#This Row],[Close Price]]/I679)),"-",LN(Table1826[[#This Row],[Close Price]]/I679))</f>
        <v>-1.185426335302741E-2</v>
      </c>
    </row>
    <row r="681" spans="1:14" x14ac:dyDescent="0.3">
      <c r="A681" s="1" t="s">
        <v>39</v>
      </c>
      <c r="B681" s="1" t="s">
        <v>14</v>
      </c>
      <c r="C681" s="2">
        <v>44104</v>
      </c>
      <c r="D681" s="1">
        <v>356.4</v>
      </c>
      <c r="E681" s="1">
        <v>358.35</v>
      </c>
      <c r="F681" s="1">
        <v>364.95</v>
      </c>
      <c r="G681" s="1">
        <v>354.65</v>
      </c>
      <c r="H681" s="1">
        <v>360.55</v>
      </c>
      <c r="I681" s="1">
        <v>363</v>
      </c>
      <c r="J681" s="1">
        <v>361.63</v>
      </c>
      <c r="K681" s="1">
        <v>3700444</v>
      </c>
      <c r="L681" s="1">
        <v>1338187752.3499999</v>
      </c>
      <c r="M681" s="1">
        <v>38259</v>
      </c>
      <c r="N681" s="3">
        <f>IF(ISERR(LN(Table1826[[#This Row],[Close Price]]/I680)),"-",LN(Table1826[[#This Row],[Close Price]]/I680))</f>
        <v>1.8349138668196617E-2</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65B5C-6674-43CD-91CB-C5CE295F19F6}">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26885.599999999999</v>
      </c>
      <c r="C2" s="1">
        <v>26960.5</v>
      </c>
      <c r="D2" s="1">
        <v>26636.400000000001</v>
      </c>
      <c r="E2" s="1">
        <v>26686.35</v>
      </c>
      <c r="F2" s="1">
        <v>15110093</v>
      </c>
      <c r="G2" s="1">
        <v>725.21</v>
      </c>
      <c r="H2" s="3" t="str">
        <f>IF(ISERR(LN(Table13927[[#This Row],[Close]]/E1)),"-",LN(Table13927[[#This Row],[Close]]/E1))</f>
        <v>-</v>
      </c>
    </row>
    <row r="3" spans="1:11" x14ac:dyDescent="0.3">
      <c r="A3" s="2">
        <v>43102</v>
      </c>
      <c r="B3" s="1">
        <v>26734.35</v>
      </c>
      <c r="C3" s="1">
        <v>26802.35</v>
      </c>
      <c r="D3" s="1">
        <v>26474.05</v>
      </c>
      <c r="E3" s="1">
        <v>26533.5</v>
      </c>
      <c r="F3" s="1">
        <v>12462339</v>
      </c>
      <c r="G3" s="1">
        <v>813.33</v>
      </c>
      <c r="H3" s="3">
        <f>IF(ISERR(LN(Table13927[[#This Row],[Close]]/E2)),"-",LN(Table13927[[#This Row],[Close]]/E2))</f>
        <v>-5.7441131559555414E-3</v>
      </c>
      <c r="J3" s="5" t="s">
        <v>23</v>
      </c>
      <c r="K3" s="6">
        <f>_xlfn.COVARIANCE.P(Table1826[Return],Table13927[Return])</f>
        <v>1.0613911501870425E-4</v>
      </c>
    </row>
    <row r="4" spans="1:11" x14ac:dyDescent="0.3">
      <c r="A4" s="2">
        <v>43103</v>
      </c>
      <c r="B4" s="1">
        <v>26606.95</v>
      </c>
      <c r="C4" s="1">
        <v>26762.799999999999</v>
      </c>
      <c r="D4" s="1">
        <v>26572.35</v>
      </c>
      <c r="E4" s="1">
        <v>26648.400000000001</v>
      </c>
      <c r="F4" s="1">
        <v>20023647</v>
      </c>
      <c r="G4" s="1">
        <v>1079.33</v>
      </c>
      <c r="H4" s="3">
        <f>IF(ISERR(LN(Table13927[[#This Row],[Close]]/E3)),"-",LN(Table13927[[#This Row],[Close]]/E3))</f>
        <v>4.3210257165424374E-3</v>
      </c>
      <c r="J4" s="7" t="s">
        <v>24</v>
      </c>
      <c r="K4" s="8">
        <f>_xlfn.VAR.P(Table13927[Return])</f>
        <v>1.4975764196590541E-4</v>
      </c>
    </row>
    <row r="5" spans="1:11" ht="15" thickBot="1" x14ac:dyDescent="0.35">
      <c r="A5" s="2">
        <v>43104</v>
      </c>
      <c r="B5" s="1">
        <v>26657.1</v>
      </c>
      <c r="C5" s="1">
        <v>26718.65</v>
      </c>
      <c r="D5" s="1">
        <v>26611.05</v>
      </c>
      <c r="E5" s="1">
        <v>26689.599999999999</v>
      </c>
      <c r="F5" s="1">
        <v>17409477</v>
      </c>
      <c r="G5" s="1">
        <v>934.26</v>
      </c>
      <c r="H5" s="3">
        <f>IF(ISERR(LN(Table13927[[#This Row],[Close]]/E4)),"-",LN(Table13927[[#This Row],[Close]]/E4))</f>
        <v>1.5448651315766988E-3</v>
      </c>
      <c r="J5" s="9" t="s">
        <v>25</v>
      </c>
      <c r="K5" s="17">
        <f>K3/K4</f>
        <v>0.70873922442547821</v>
      </c>
    </row>
    <row r="6" spans="1:11" x14ac:dyDescent="0.3">
      <c r="A6" s="2">
        <v>43105</v>
      </c>
      <c r="B6" s="1">
        <v>26730.400000000001</v>
      </c>
      <c r="C6" s="1">
        <v>26946.6</v>
      </c>
      <c r="D6" s="1">
        <v>26728.55</v>
      </c>
      <c r="E6" s="1">
        <v>26914.3</v>
      </c>
      <c r="F6" s="1">
        <v>19321951</v>
      </c>
      <c r="G6" s="1">
        <v>1499.96</v>
      </c>
      <c r="H6" s="3">
        <f>IF(ISERR(LN(Table13927[[#This Row],[Close]]/E5)),"-",LN(Table13927[[#This Row],[Close]]/E5))</f>
        <v>8.3837674547172919E-3</v>
      </c>
    </row>
    <row r="7" spans="1:11" x14ac:dyDescent="0.3">
      <c r="A7" s="2">
        <v>43108</v>
      </c>
      <c r="B7" s="1">
        <v>26980.65</v>
      </c>
      <c r="C7" s="1">
        <v>27147</v>
      </c>
      <c r="D7" s="1">
        <v>26954.400000000001</v>
      </c>
      <c r="E7" s="1">
        <v>27120.85</v>
      </c>
      <c r="F7" s="1">
        <v>22820261</v>
      </c>
      <c r="G7" s="1">
        <v>1148.6199999999999</v>
      </c>
      <c r="H7" s="3">
        <f>IF(ISERR(LN(Table13927[[#This Row],[Close]]/E6)),"-",LN(Table13927[[#This Row],[Close]]/E6))</f>
        <v>7.645060891558599E-3</v>
      </c>
    </row>
    <row r="8" spans="1:11" x14ac:dyDescent="0.3">
      <c r="A8" s="2">
        <v>43109</v>
      </c>
      <c r="B8" s="1">
        <v>27150.75</v>
      </c>
      <c r="C8" s="1">
        <v>27367.1</v>
      </c>
      <c r="D8" s="1">
        <v>27056.75</v>
      </c>
      <c r="E8" s="1">
        <v>27249.200000000001</v>
      </c>
      <c r="F8" s="1">
        <v>32220918</v>
      </c>
      <c r="G8" s="1">
        <v>1343.91</v>
      </c>
      <c r="H8" s="3">
        <f>IF(ISERR(LN(Table13927[[#This Row],[Close]]/E7)),"-",LN(Table13927[[#This Row],[Close]]/E7))</f>
        <v>4.7213581162097312E-3</v>
      </c>
    </row>
    <row r="9" spans="1:11" x14ac:dyDescent="0.3">
      <c r="A9" s="2">
        <v>43110</v>
      </c>
      <c r="B9" s="1">
        <v>27397.45</v>
      </c>
      <c r="C9" s="1">
        <v>27482.799999999999</v>
      </c>
      <c r="D9" s="1">
        <v>27164.7</v>
      </c>
      <c r="E9" s="1">
        <v>27210.6</v>
      </c>
      <c r="F9" s="1">
        <v>24237721</v>
      </c>
      <c r="G9" s="1">
        <v>1255.31</v>
      </c>
      <c r="H9" s="3">
        <f>IF(ISERR(LN(Table13927[[#This Row],[Close]]/E8)),"-",LN(Table13927[[#This Row],[Close]]/E8))</f>
        <v>-1.4175596114497217E-3</v>
      </c>
    </row>
    <row r="10" spans="1:11" x14ac:dyDescent="0.3">
      <c r="A10" s="2">
        <v>43111</v>
      </c>
      <c r="B10" s="1">
        <v>27186.799999999999</v>
      </c>
      <c r="C10" s="1">
        <v>27338.7</v>
      </c>
      <c r="D10" s="1">
        <v>27143.75</v>
      </c>
      <c r="E10" s="1">
        <v>27307.7</v>
      </c>
      <c r="F10" s="1">
        <v>21301310</v>
      </c>
      <c r="G10" s="1">
        <v>1106.8699999999999</v>
      </c>
      <c r="H10" s="3">
        <f>IF(ISERR(LN(Table13927[[#This Row],[Close]]/E9)),"-",LN(Table13927[[#This Row],[Close]]/E9))</f>
        <v>3.5621104352906185E-3</v>
      </c>
    </row>
    <row r="11" spans="1:11" x14ac:dyDescent="0.3">
      <c r="A11" s="2">
        <v>43112</v>
      </c>
      <c r="B11" s="1">
        <v>27370.3</v>
      </c>
      <c r="C11" s="1">
        <v>27424.05</v>
      </c>
      <c r="D11" s="1">
        <v>27035.7</v>
      </c>
      <c r="E11" s="1">
        <v>27196.65</v>
      </c>
      <c r="F11" s="1">
        <v>29277994</v>
      </c>
      <c r="G11" s="1">
        <v>1438.12</v>
      </c>
      <c r="H11" s="3">
        <f>IF(ISERR(LN(Table13927[[#This Row],[Close]]/E10)),"-",LN(Table13927[[#This Row],[Close]]/E10))</f>
        <v>-4.0749097517673713E-3</v>
      </c>
    </row>
    <row r="12" spans="1:11" x14ac:dyDescent="0.3">
      <c r="A12" s="2">
        <v>43115</v>
      </c>
      <c r="B12" s="1">
        <v>27238.85</v>
      </c>
      <c r="C12" s="1">
        <v>27404.15</v>
      </c>
      <c r="D12" s="1">
        <v>27148.799999999999</v>
      </c>
      <c r="E12" s="1">
        <v>27171.4</v>
      </c>
      <c r="F12" s="1">
        <v>21129791</v>
      </c>
      <c r="G12" s="1">
        <v>1143.76</v>
      </c>
      <c r="H12" s="3">
        <f>IF(ISERR(LN(Table13927[[#This Row],[Close]]/E11)),"-",LN(Table13927[[#This Row],[Close]]/E11))</f>
        <v>-9.288544214998551E-4</v>
      </c>
    </row>
    <row r="13" spans="1:11" x14ac:dyDescent="0.3">
      <c r="A13" s="2">
        <v>43116</v>
      </c>
      <c r="B13" s="1">
        <v>27229.599999999999</v>
      </c>
      <c r="C13" s="1">
        <v>27327.55</v>
      </c>
      <c r="D13" s="1">
        <v>26796.799999999999</v>
      </c>
      <c r="E13" s="1">
        <v>26874.55</v>
      </c>
      <c r="F13" s="1">
        <v>22816313</v>
      </c>
      <c r="G13" s="1">
        <v>1171.45</v>
      </c>
      <c r="H13" s="3">
        <f>IF(ISERR(LN(Table13927[[#This Row],[Close]]/E12)),"-",LN(Table13927[[#This Row],[Close]]/E12))</f>
        <v>-1.0985207409118141E-2</v>
      </c>
    </row>
    <row r="14" spans="1:11" x14ac:dyDescent="0.3">
      <c r="A14" s="2">
        <v>43117</v>
      </c>
      <c r="B14" s="1">
        <v>26906.15</v>
      </c>
      <c r="C14" s="1">
        <v>27117.599999999999</v>
      </c>
      <c r="D14" s="1">
        <v>26631.95</v>
      </c>
      <c r="E14" s="1">
        <v>27044.75</v>
      </c>
      <c r="F14" s="1">
        <v>27758956</v>
      </c>
      <c r="G14" s="1">
        <v>1485.79</v>
      </c>
      <c r="H14" s="3">
        <f>IF(ISERR(LN(Table13927[[#This Row],[Close]]/E13)),"-",LN(Table13927[[#This Row],[Close]]/E13))</f>
        <v>6.3131593062329284E-3</v>
      </c>
    </row>
    <row r="15" spans="1:11" x14ac:dyDescent="0.3">
      <c r="A15" s="2">
        <v>43118</v>
      </c>
      <c r="B15" s="1">
        <v>27304.3</v>
      </c>
      <c r="C15" s="1">
        <v>27567.1</v>
      </c>
      <c r="D15" s="1">
        <v>27140.35</v>
      </c>
      <c r="E15" s="1">
        <v>27347.85</v>
      </c>
      <c r="F15" s="1">
        <v>38956924</v>
      </c>
      <c r="G15" s="1">
        <v>2021.97</v>
      </c>
      <c r="H15" s="3">
        <f>IF(ISERR(LN(Table13927[[#This Row],[Close]]/E14)),"-",LN(Table13927[[#This Row],[Close]]/E14))</f>
        <v>1.1145013746896301E-2</v>
      </c>
    </row>
    <row r="16" spans="1:11" x14ac:dyDescent="0.3">
      <c r="A16" s="2">
        <v>43119</v>
      </c>
      <c r="B16" s="1">
        <v>27539.3</v>
      </c>
      <c r="C16" s="1">
        <v>27573.65</v>
      </c>
      <c r="D16" s="1">
        <v>27238</v>
      </c>
      <c r="E16" s="1">
        <v>27517.1</v>
      </c>
      <c r="F16" s="1">
        <v>39050314</v>
      </c>
      <c r="G16" s="1">
        <v>2443.31</v>
      </c>
      <c r="H16" s="3">
        <f>IF(ISERR(LN(Table13927[[#This Row],[Close]]/E15)),"-",LN(Table13927[[#This Row],[Close]]/E15))</f>
        <v>6.1697144308002667E-3</v>
      </c>
    </row>
    <row r="17" spans="1:8" x14ac:dyDescent="0.3">
      <c r="A17" s="2">
        <v>43122</v>
      </c>
      <c r="B17" s="1">
        <v>27555.8</v>
      </c>
      <c r="C17" s="1">
        <v>27680.1</v>
      </c>
      <c r="D17" s="1">
        <v>27452.25</v>
      </c>
      <c r="E17" s="1">
        <v>27607.75</v>
      </c>
      <c r="F17" s="1">
        <v>24017874</v>
      </c>
      <c r="G17" s="1">
        <v>2549.8000000000002</v>
      </c>
      <c r="H17" s="3">
        <f>IF(ISERR(LN(Table13927[[#This Row],[Close]]/E16)),"-",LN(Table13927[[#This Row],[Close]]/E16))</f>
        <v>3.2889008029016614E-3</v>
      </c>
    </row>
    <row r="18" spans="1:8" x14ac:dyDescent="0.3">
      <c r="A18" s="2">
        <v>43123</v>
      </c>
      <c r="B18" s="1">
        <v>27673.7</v>
      </c>
      <c r="C18" s="1">
        <v>27801.200000000001</v>
      </c>
      <c r="D18" s="1">
        <v>27589.1</v>
      </c>
      <c r="E18" s="1">
        <v>27761.45</v>
      </c>
      <c r="F18" s="1">
        <v>31110307</v>
      </c>
      <c r="G18" s="1">
        <v>1983.6</v>
      </c>
      <c r="H18" s="3">
        <f>IF(ISERR(LN(Table13927[[#This Row],[Close]]/E17)),"-",LN(Table13927[[#This Row],[Close]]/E17))</f>
        <v>5.551837295454656E-3</v>
      </c>
    </row>
    <row r="19" spans="1:8" x14ac:dyDescent="0.3">
      <c r="A19" s="2">
        <v>43124</v>
      </c>
      <c r="B19" s="1">
        <v>27691.5</v>
      </c>
      <c r="C19" s="1">
        <v>27924.2</v>
      </c>
      <c r="D19" s="1">
        <v>27562.95</v>
      </c>
      <c r="E19" s="1">
        <v>27889.05</v>
      </c>
      <c r="F19" s="1">
        <v>29611634</v>
      </c>
      <c r="G19" s="1">
        <v>2382.86</v>
      </c>
      <c r="H19" s="3">
        <f>IF(ISERR(LN(Table13927[[#This Row],[Close]]/E18)),"-",LN(Table13927[[#This Row],[Close]]/E18))</f>
        <v>4.5857709674280199E-3</v>
      </c>
    </row>
    <row r="20" spans="1:8" x14ac:dyDescent="0.3">
      <c r="A20" s="2">
        <v>43125</v>
      </c>
      <c r="B20" s="1">
        <v>27866.15</v>
      </c>
      <c r="C20" s="1">
        <v>27895.5</v>
      </c>
      <c r="D20" s="1">
        <v>27614.35</v>
      </c>
      <c r="E20" s="1">
        <v>27716.5</v>
      </c>
      <c r="F20" s="1">
        <v>27303323</v>
      </c>
      <c r="G20" s="1">
        <v>2039.79</v>
      </c>
      <c r="H20" s="3">
        <f>IF(ISERR(LN(Table13927[[#This Row],[Close]]/E19)),"-",LN(Table13927[[#This Row],[Close]]/E19))</f>
        <v>-6.206234947665183E-3</v>
      </c>
    </row>
    <row r="21" spans="1:8" x14ac:dyDescent="0.3">
      <c r="A21" s="2">
        <v>43129</v>
      </c>
      <c r="B21" s="1">
        <v>27735.45</v>
      </c>
      <c r="C21" s="1">
        <v>27858.75</v>
      </c>
      <c r="D21" s="1">
        <v>27464.6</v>
      </c>
      <c r="E21" s="1">
        <v>27557.35</v>
      </c>
      <c r="F21" s="1">
        <v>18192106</v>
      </c>
      <c r="G21" s="1">
        <v>1176.3599999999999</v>
      </c>
      <c r="H21" s="3">
        <f>IF(ISERR(LN(Table13927[[#This Row],[Close]]/E20)),"-",LN(Table13927[[#This Row],[Close]]/E20))</f>
        <v>-5.75861604741693E-3</v>
      </c>
    </row>
    <row r="22" spans="1:8" x14ac:dyDescent="0.3">
      <c r="A22" s="2">
        <v>43130</v>
      </c>
      <c r="B22" s="1">
        <v>27503.4</v>
      </c>
      <c r="C22" s="1">
        <v>27579.4</v>
      </c>
      <c r="D22" s="1">
        <v>27313.9</v>
      </c>
      <c r="E22" s="1">
        <v>27512.1</v>
      </c>
      <c r="F22" s="1">
        <v>22072257</v>
      </c>
      <c r="G22" s="1">
        <v>1313.72</v>
      </c>
      <c r="H22" s="3">
        <f>IF(ISERR(LN(Table13927[[#This Row],[Close]]/E21)),"-",LN(Table13927[[#This Row],[Close]]/E21))</f>
        <v>-1.6433797753156337E-3</v>
      </c>
    </row>
    <row r="23" spans="1:8" x14ac:dyDescent="0.3">
      <c r="A23" s="2">
        <v>43131</v>
      </c>
      <c r="B23" s="1">
        <v>27457.15</v>
      </c>
      <c r="C23" s="1">
        <v>27479.8</v>
      </c>
      <c r="D23" s="1">
        <v>27012.9</v>
      </c>
      <c r="E23" s="1">
        <v>27127.3</v>
      </c>
      <c r="F23" s="1">
        <v>36400861</v>
      </c>
      <c r="G23" s="1">
        <v>1871.65</v>
      </c>
      <c r="H23" s="3">
        <f>IF(ISERR(LN(Table13927[[#This Row],[Close]]/E22)),"-",LN(Table13927[[#This Row],[Close]]/E22))</f>
        <v>-1.4085307008250669E-2</v>
      </c>
    </row>
    <row r="24" spans="1:8" x14ac:dyDescent="0.3">
      <c r="A24" s="2">
        <v>43132</v>
      </c>
      <c r="B24" s="1">
        <v>27190.45</v>
      </c>
      <c r="C24" s="1">
        <v>28099.599999999999</v>
      </c>
      <c r="D24" s="1">
        <v>26843.599999999999</v>
      </c>
      <c r="E24" s="1">
        <v>27351.9</v>
      </c>
      <c r="F24" s="1">
        <v>72530946</v>
      </c>
      <c r="G24" s="1">
        <v>2833.93</v>
      </c>
      <c r="H24" s="3">
        <f>IF(ISERR(LN(Table13927[[#This Row],[Close]]/E23)),"-",LN(Table13927[[#This Row],[Close]]/E23))</f>
        <v>8.2453953978789424E-3</v>
      </c>
    </row>
    <row r="25" spans="1:8" x14ac:dyDescent="0.3">
      <c r="A25" s="2">
        <v>43133</v>
      </c>
      <c r="B25" s="1">
        <v>27164.95</v>
      </c>
      <c r="C25" s="1">
        <v>27735.85</v>
      </c>
      <c r="D25" s="1">
        <v>26871.1</v>
      </c>
      <c r="E25" s="1">
        <v>27180.1</v>
      </c>
      <c r="F25" s="1">
        <v>49825017</v>
      </c>
      <c r="G25" s="1">
        <v>2152.7199999999998</v>
      </c>
      <c r="H25" s="3">
        <f>IF(ISERR(LN(Table13927[[#This Row],[Close]]/E24)),"-",LN(Table13927[[#This Row],[Close]]/E24))</f>
        <v>-6.3009083984451146E-3</v>
      </c>
    </row>
    <row r="26" spans="1:8" x14ac:dyDescent="0.3">
      <c r="A26" s="2">
        <v>43136</v>
      </c>
      <c r="B26" s="1">
        <v>26898.15</v>
      </c>
      <c r="C26" s="1">
        <v>27281.1</v>
      </c>
      <c r="D26" s="1">
        <v>26802.2</v>
      </c>
      <c r="E26" s="1">
        <v>27191.7</v>
      </c>
      <c r="F26" s="1">
        <v>36207512</v>
      </c>
      <c r="G26" s="1">
        <v>1858.26</v>
      </c>
      <c r="H26" s="3">
        <f>IF(ISERR(LN(Table13927[[#This Row],[Close]]/E25)),"-",LN(Table13927[[#This Row],[Close]]/E25))</f>
        <v>4.266917841968363E-4</v>
      </c>
    </row>
    <row r="27" spans="1:8" x14ac:dyDescent="0.3">
      <c r="A27" s="2">
        <v>43137</v>
      </c>
      <c r="B27" s="1">
        <v>26257.15</v>
      </c>
      <c r="C27" s="1">
        <v>26899.8</v>
      </c>
      <c r="D27" s="1">
        <v>26193.15</v>
      </c>
      <c r="E27" s="1">
        <v>26672.6</v>
      </c>
      <c r="F27" s="1">
        <v>34339414</v>
      </c>
      <c r="G27" s="1">
        <v>1863.51</v>
      </c>
      <c r="H27" s="3">
        <f>IF(ISERR(LN(Table13927[[#This Row],[Close]]/E26)),"-",LN(Table13927[[#This Row],[Close]]/E26))</f>
        <v>-1.9274958419973023E-2</v>
      </c>
    </row>
    <row r="28" spans="1:8" x14ac:dyDescent="0.3">
      <c r="A28" s="2">
        <v>43138</v>
      </c>
      <c r="B28" s="1">
        <v>26984.799999999999</v>
      </c>
      <c r="C28" s="1">
        <v>27023.1</v>
      </c>
      <c r="D28" s="1">
        <v>26691.65</v>
      </c>
      <c r="E28" s="1">
        <v>26733.55</v>
      </c>
      <c r="F28" s="1">
        <v>28790960</v>
      </c>
      <c r="G28" s="1">
        <v>1396.42</v>
      </c>
      <c r="H28" s="3">
        <f>IF(ISERR(LN(Table13927[[#This Row],[Close]]/E27)),"-",LN(Table13927[[#This Row],[Close]]/E27))</f>
        <v>2.2825096533526058E-3</v>
      </c>
    </row>
    <row r="29" spans="1:8" x14ac:dyDescent="0.3">
      <c r="A29" s="2">
        <v>43139</v>
      </c>
      <c r="B29" s="1">
        <v>26856.85</v>
      </c>
      <c r="C29" s="1">
        <v>26944.85</v>
      </c>
      <c r="D29" s="1">
        <v>26678.95</v>
      </c>
      <c r="E29" s="1">
        <v>26786.6</v>
      </c>
      <c r="F29" s="1">
        <v>22520502</v>
      </c>
      <c r="G29" s="1">
        <v>1137.57</v>
      </c>
      <c r="H29" s="3">
        <f>IF(ISERR(LN(Table13927[[#This Row],[Close]]/E28)),"-",LN(Table13927[[#This Row],[Close]]/E28))</f>
        <v>1.9824315654580734E-3</v>
      </c>
    </row>
    <row r="30" spans="1:8" x14ac:dyDescent="0.3">
      <c r="A30" s="2">
        <v>43140</v>
      </c>
      <c r="B30" s="1">
        <v>26460.15</v>
      </c>
      <c r="C30" s="1">
        <v>26724.6</v>
      </c>
      <c r="D30" s="1">
        <v>26342.55</v>
      </c>
      <c r="E30" s="1">
        <v>26664.3</v>
      </c>
      <c r="F30" s="1">
        <v>21952594</v>
      </c>
      <c r="G30" s="1">
        <v>1090.7</v>
      </c>
      <c r="H30" s="3">
        <f>IF(ISERR(LN(Table13927[[#This Row],[Close]]/E29)),"-",LN(Table13927[[#This Row],[Close]]/E29))</f>
        <v>-4.5761704078710313E-3</v>
      </c>
    </row>
    <row r="31" spans="1:8" x14ac:dyDescent="0.3">
      <c r="A31" s="2">
        <v>43143</v>
      </c>
      <c r="B31" s="1">
        <v>26849.4</v>
      </c>
      <c r="C31" s="1">
        <v>26945.1</v>
      </c>
      <c r="D31" s="1">
        <v>26707.85</v>
      </c>
      <c r="E31" s="1">
        <v>26782.2</v>
      </c>
      <c r="F31" s="1">
        <v>19396923</v>
      </c>
      <c r="G31" s="1">
        <v>1090.3499999999999</v>
      </c>
      <c r="H31" s="3">
        <f>IF(ISERR(LN(Table13927[[#This Row],[Close]]/E30)),"-",LN(Table13927[[#This Row],[Close]]/E30))</f>
        <v>4.4118956804216573E-3</v>
      </c>
    </row>
    <row r="32" spans="1:8" x14ac:dyDescent="0.3">
      <c r="A32" s="2">
        <v>43145</v>
      </c>
      <c r="B32" s="1">
        <v>26900</v>
      </c>
      <c r="C32" s="1">
        <v>26926.95</v>
      </c>
      <c r="D32" s="1">
        <v>26557.200000000001</v>
      </c>
      <c r="E32" s="1">
        <v>26645.1</v>
      </c>
      <c r="F32" s="1">
        <v>21864465</v>
      </c>
      <c r="G32" s="1">
        <v>1277.99</v>
      </c>
      <c r="H32" s="3">
        <f>IF(ISERR(LN(Table13927[[#This Row],[Close]]/E31)),"-",LN(Table13927[[#This Row],[Close]]/E31))</f>
        <v>-5.1322189566239216E-3</v>
      </c>
    </row>
    <row r="33" spans="1:8" x14ac:dyDescent="0.3">
      <c r="A33" s="2">
        <v>43146</v>
      </c>
      <c r="B33" s="1">
        <v>26701.75</v>
      </c>
      <c r="C33" s="1">
        <v>26877.25</v>
      </c>
      <c r="D33" s="1">
        <v>26597.95</v>
      </c>
      <c r="E33" s="1">
        <v>26733.5</v>
      </c>
      <c r="F33" s="1">
        <v>20616456</v>
      </c>
      <c r="G33" s="1">
        <v>1332.17</v>
      </c>
      <c r="H33" s="3">
        <f>IF(ISERR(LN(Table13927[[#This Row],[Close]]/E32)),"-",LN(Table13927[[#This Row],[Close]]/E32))</f>
        <v>3.3121918078349178E-3</v>
      </c>
    </row>
    <row r="34" spans="1:8" x14ac:dyDescent="0.3">
      <c r="A34" s="2">
        <v>43147</v>
      </c>
      <c r="B34" s="1">
        <v>26890.75</v>
      </c>
      <c r="C34" s="1">
        <v>26906</v>
      </c>
      <c r="D34" s="1">
        <v>26520.35</v>
      </c>
      <c r="E34" s="1">
        <v>26599.05</v>
      </c>
      <c r="F34" s="1">
        <v>13858785</v>
      </c>
      <c r="G34" s="1">
        <v>979.9</v>
      </c>
      <c r="H34" s="3">
        <f>IF(ISERR(LN(Table13927[[#This Row],[Close]]/E33)),"-",LN(Table13927[[#This Row],[Close]]/E33))</f>
        <v>-5.0419597347215253E-3</v>
      </c>
    </row>
    <row r="35" spans="1:8" x14ac:dyDescent="0.3">
      <c r="A35" s="2">
        <v>43150</v>
      </c>
      <c r="B35" s="1">
        <v>26635.55</v>
      </c>
      <c r="C35" s="1">
        <v>26659.3</v>
      </c>
      <c r="D35" s="1">
        <v>26262.55</v>
      </c>
      <c r="E35" s="1">
        <v>26411.4</v>
      </c>
      <c r="F35" s="1">
        <v>13027486</v>
      </c>
      <c r="G35" s="1">
        <v>777.23</v>
      </c>
      <c r="H35" s="3">
        <f>IF(ISERR(LN(Table13927[[#This Row],[Close]]/E34)),"-",LN(Table13927[[#This Row],[Close]]/E34))</f>
        <v>-7.0797657367199134E-3</v>
      </c>
    </row>
    <row r="36" spans="1:8" x14ac:dyDescent="0.3">
      <c r="A36" s="2">
        <v>43151</v>
      </c>
      <c r="B36" s="1">
        <v>26411.9</v>
      </c>
      <c r="C36" s="1">
        <v>26537.55</v>
      </c>
      <c r="D36" s="1">
        <v>26303.5</v>
      </c>
      <c r="E36" s="1">
        <v>26356.400000000001</v>
      </c>
      <c r="F36" s="1">
        <v>19465315</v>
      </c>
      <c r="G36" s="1">
        <v>1050.4000000000001</v>
      </c>
      <c r="H36" s="3">
        <f>IF(ISERR(LN(Table13927[[#This Row],[Close]]/E35)),"-",LN(Table13927[[#This Row],[Close]]/E35))</f>
        <v>-2.0846053812073862E-3</v>
      </c>
    </row>
    <row r="37" spans="1:8" x14ac:dyDescent="0.3">
      <c r="A37" s="2">
        <v>43152</v>
      </c>
      <c r="B37" s="1">
        <v>26468.400000000001</v>
      </c>
      <c r="C37" s="1">
        <v>26603.95</v>
      </c>
      <c r="D37" s="1">
        <v>26388.5</v>
      </c>
      <c r="E37" s="1">
        <v>26572</v>
      </c>
      <c r="F37" s="1">
        <v>19584422</v>
      </c>
      <c r="G37" s="1">
        <v>1002.13</v>
      </c>
      <c r="H37" s="3">
        <f>IF(ISERR(LN(Table13927[[#This Row],[Close]]/E36)),"-",LN(Table13927[[#This Row],[Close]]/E36))</f>
        <v>8.146900056753361E-3</v>
      </c>
    </row>
    <row r="38" spans="1:8" x14ac:dyDescent="0.3">
      <c r="A38" s="2">
        <v>43153</v>
      </c>
      <c r="B38" s="1">
        <v>26530.3</v>
      </c>
      <c r="C38" s="1">
        <v>26574.35</v>
      </c>
      <c r="D38" s="1">
        <v>26400.65</v>
      </c>
      <c r="E38" s="1">
        <v>26460.75</v>
      </c>
      <c r="F38" s="1">
        <v>33133430</v>
      </c>
      <c r="G38" s="1">
        <v>1601.29</v>
      </c>
      <c r="H38" s="3">
        <f>IF(ISERR(LN(Table13927[[#This Row],[Close]]/E37)),"-",LN(Table13927[[#This Row],[Close]]/E37))</f>
        <v>-4.1955268466859251E-3</v>
      </c>
    </row>
    <row r="39" spans="1:8" x14ac:dyDescent="0.3">
      <c r="A39" s="2">
        <v>43154</v>
      </c>
      <c r="B39" s="1">
        <v>26538.05</v>
      </c>
      <c r="C39" s="1">
        <v>26699.599999999999</v>
      </c>
      <c r="D39" s="1">
        <v>26448.3</v>
      </c>
      <c r="E39" s="1">
        <v>26669.9</v>
      </c>
      <c r="F39" s="1">
        <v>16522592</v>
      </c>
      <c r="G39" s="1">
        <v>892.97</v>
      </c>
      <c r="H39" s="3">
        <f>IF(ISERR(LN(Table13927[[#This Row],[Close]]/E38)),"-",LN(Table13927[[#This Row],[Close]]/E38))</f>
        <v>7.8730856992759498E-3</v>
      </c>
    </row>
    <row r="40" spans="1:8" x14ac:dyDescent="0.3">
      <c r="A40" s="2">
        <v>43157</v>
      </c>
      <c r="B40" s="1">
        <v>26677.85</v>
      </c>
      <c r="C40" s="1">
        <v>26779.75</v>
      </c>
      <c r="D40" s="1">
        <v>26610</v>
      </c>
      <c r="E40" s="1">
        <v>26645.85</v>
      </c>
      <c r="F40" s="1">
        <v>19990797</v>
      </c>
      <c r="G40" s="1">
        <v>1060.48</v>
      </c>
      <c r="H40" s="3">
        <f>IF(ISERR(LN(Table13927[[#This Row],[Close]]/E39)),"-",LN(Table13927[[#This Row],[Close]]/E39))</f>
        <v>-9.0217249616574133E-4</v>
      </c>
    </row>
    <row r="41" spans="1:8" x14ac:dyDescent="0.3">
      <c r="A41" s="2">
        <v>43158</v>
      </c>
      <c r="B41" s="1">
        <v>26767.55</v>
      </c>
      <c r="C41" s="1">
        <v>26807.200000000001</v>
      </c>
      <c r="D41" s="1">
        <v>26681.95</v>
      </c>
      <c r="E41" s="1">
        <v>26728.2</v>
      </c>
      <c r="F41" s="1">
        <v>18478957</v>
      </c>
      <c r="G41" s="1">
        <v>1154.8599999999999</v>
      </c>
      <c r="H41" s="3">
        <f>IF(ISERR(LN(Table13927[[#This Row],[Close]]/E40)),"-",LN(Table13927[[#This Row],[Close]]/E40))</f>
        <v>3.0857716566242512E-3</v>
      </c>
    </row>
    <row r="42" spans="1:8" x14ac:dyDescent="0.3">
      <c r="A42" s="2">
        <v>43159</v>
      </c>
      <c r="B42" s="1">
        <v>26592.55</v>
      </c>
      <c r="C42" s="1">
        <v>26640.55</v>
      </c>
      <c r="D42" s="1">
        <v>26440.400000000001</v>
      </c>
      <c r="E42" s="1">
        <v>26513.7</v>
      </c>
      <c r="F42" s="1">
        <v>24194450</v>
      </c>
      <c r="G42" s="1">
        <v>1205.8499999999999</v>
      </c>
      <c r="H42" s="3">
        <f>IF(ISERR(LN(Table13927[[#This Row],[Close]]/E41)),"-",LN(Table13927[[#This Row],[Close]]/E41))</f>
        <v>-8.0576072804969742E-3</v>
      </c>
    </row>
    <row r="43" spans="1:8" x14ac:dyDescent="0.3">
      <c r="A43" s="2">
        <v>43160</v>
      </c>
      <c r="B43" s="1">
        <v>26489.599999999999</v>
      </c>
      <c r="C43" s="1">
        <v>26589.55</v>
      </c>
      <c r="D43" s="1">
        <v>26380.85</v>
      </c>
      <c r="E43" s="1">
        <v>26492.35</v>
      </c>
      <c r="F43" s="1">
        <v>16274536</v>
      </c>
      <c r="G43" s="1">
        <v>922.21</v>
      </c>
      <c r="H43" s="3">
        <f>IF(ISERR(LN(Table13927[[#This Row],[Close]]/E42)),"-",LN(Table13927[[#This Row],[Close]]/E42))</f>
        <v>-8.0556846452723492E-4</v>
      </c>
    </row>
    <row r="44" spans="1:8" x14ac:dyDescent="0.3">
      <c r="A44" s="2">
        <v>43164</v>
      </c>
      <c r="B44" s="1">
        <v>26434.799999999999</v>
      </c>
      <c r="C44" s="1">
        <v>26434.85</v>
      </c>
      <c r="D44" s="1">
        <v>26093.35</v>
      </c>
      <c r="E44" s="1">
        <v>26164.75</v>
      </c>
      <c r="F44" s="1">
        <v>20210900</v>
      </c>
      <c r="G44" s="1">
        <v>935.41</v>
      </c>
      <c r="H44" s="3">
        <f>IF(ISERR(LN(Table13927[[#This Row],[Close]]/E43)),"-",LN(Table13927[[#This Row],[Close]]/E43))</f>
        <v>-1.2442927041205141E-2</v>
      </c>
    </row>
    <row r="45" spans="1:8" x14ac:dyDescent="0.3">
      <c r="A45" s="2">
        <v>43165</v>
      </c>
      <c r="B45" s="1">
        <v>26232.65</v>
      </c>
      <c r="C45" s="1">
        <v>26353.05</v>
      </c>
      <c r="D45" s="1">
        <v>25793.7</v>
      </c>
      <c r="E45" s="1">
        <v>25891.8</v>
      </c>
      <c r="F45" s="1">
        <v>20378186</v>
      </c>
      <c r="G45" s="1">
        <v>1161.27</v>
      </c>
      <c r="H45" s="3">
        <f>IF(ISERR(LN(Table13927[[#This Row],[Close]]/E44)),"-",LN(Table13927[[#This Row],[Close]]/E44))</f>
        <v>-1.0486768770018726E-2</v>
      </c>
    </row>
    <row r="46" spans="1:8" x14ac:dyDescent="0.3">
      <c r="A46" s="2">
        <v>43166</v>
      </c>
      <c r="B46" s="1">
        <v>25887.1</v>
      </c>
      <c r="C46" s="1">
        <v>26139.3</v>
      </c>
      <c r="D46" s="1">
        <v>25730.799999999999</v>
      </c>
      <c r="E46" s="1">
        <v>26061.1</v>
      </c>
      <c r="F46" s="1">
        <v>26614374</v>
      </c>
      <c r="G46" s="1">
        <v>1254.78</v>
      </c>
      <c r="H46" s="3">
        <f>IF(ISERR(LN(Table13927[[#This Row],[Close]]/E45)),"-",LN(Table13927[[#This Row],[Close]]/E45))</f>
        <v>6.5174648300347117E-3</v>
      </c>
    </row>
    <row r="47" spans="1:8" x14ac:dyDescent="0.3">
      <c r="A47" s="2">
        <v>43167</v>
      </c>
      <c r="B47" s="1">
        <v>26165</v>
      </c>
      <c r="C47" s="1">
        <v>26262.55</v>
      </c>
      <c r="D47" s="1">
        <v>25883.85</v>
      </c>
      <c r="E47" s="1">
        <v>25953.200000000001</v>
      </c>
      <c r="F47" s="1">
        <v>22767148</v>
      </c>
      <c r="G47" s="1">
        <v>1184.44</v>
      </c>
      <c r="H47" s="3">
        <f>IF(ISERR(LN(Table13927[[#This Row],[Close]]/E46)),"-",LN(Table13927[[#This Row],[Close]]/E46))</f>
        <v>-4.1488650149762735E-3</v>
      </c>
    </row>
    <row r="48" spans="1:8" x14ac:dyDescent="0.3">
      <c r="A48" s="2">
        <v>43168</v>
      </c>
      <c r="B48" s="1">
        <v>25993</v>
      </c>
      <c r="C48" s="1">
        <v>26140</v>
      </c>
      <c r="D48" s="1">
        <v>25951.4</v>
      </c>
      <c r="E48" s="1">
        <v>26020.05</v>
      </c>
      <c r="F48" s="1" t="s">
        <v>22</v>
      </c>
      <c r="G48" s="1" t="s">
        <v>22</v>
      </c>
      <c r="H48" s="3">
        <f>IF(ISERR(LN(Table13927[[#This Row],[Close]]/E47)),"-",LN(Table13927[[#This Row],[Close]]/E47))</f>
        <v>2.5724786064292827E-3</v>
      </c>
    </row>
    <row r="49" spans="1:8" x14ac:dyDescent="0.3">
      <c r="A49" s="2">
        <v>43171</v>
      </c>
      <c r="B49" s="1">
        <v>26322.15</v>
      </c>
      <c r="C49" s="1">
        <v>26743.15</v>
      </c>
      <c r="D49" s="1">
        <v>26271.05</v>
      </c>
      <c r="E49" s="1">
        <v>26703</v>
      </c>
      <c r="F49" s="1">
        <v>28759743</v>
      </c>
      <c r="G49" s="1">
        <v>1392.22</v>
      </c>
      <c r="H49" s="3">
        <f>IF(ISERR(LN(Table13927[[#This Row],[Close]]/E48)),"-",LN(Table13927[[#This Row],[Close]]/E48))</f>
        <v>2.5908523963621099E-2</v>
      </c>
    </row>
    <row r="50" spans="1:8" x14ac:dyDescent="0.3">
      <c r="A50" s="2">
        <v>43172</v>
      </c>
      <c r="B50" s="1">
        <v>26694.95</v>
      </c>
      <c r="C50" s="1">
        <v>26817.45</v>
      </c>
      <c r="D50" s="1">
        <v>26482.25</v>
      </c>
      <c r="E50" s="1">
        <v>26644.799999999999</v>
      </c>
      <c r="F50" s="1">
        <v>18431868</v>
      </c>
      <c r="G50" s="1">
        <v>981.65</v>
      </c>
      <c r="H50" s="3">
        <f>IF(ISERR(LN(Table13927[[#This Row],[Close]]/E49)),"-",LN(Table13927[[#This Row],[Close]]/E49))</f>
        <v>-2.1819090230346802E-3</v>
      </c>
    </row>
    <row r="51" spans="1:8" x14ac:dyDescent="0.3">
      <c r="A51" s="2">
        <v>43173</v>
      </c>
      <c r="B51" s="1">
        <v>26549.1</v>
      </c>
      <c r="C51" s="1">
        <v>26584.400000000001</v>
      </c>
      <c r="D51" s="1">
        <v>26371.85</v>
      </c>
      <c r="E51" s="1">
        <v>26532.15</v>
      </c>
      <c r="F51" s="1">
        <v>16077554</v>
      </c>
      <c r="G51" s="1">
        <v>828.21</v>
      </c>
      <c r="H51" s="3">
        <f>IF(ISERR(LN(Table13927[[#This Row],[Close]]/E50)),"-",LN(Table13927[[#This Row],[Close]]/E50))</f>
        <v>-4.2368044241114511E-3</v>
      </c>
    </row>
    <row r="52" spans="1:8" x14ac:dyDescent="0.3">
      <c r="A52" s="2">
        <v>43174</v>
      </c>
      <c r="B52" s="1">
        <v>26479</v>
      </c>
      <c r="C52" s="1">
        <v>26638.3</v>
      </c>
      <c r="D52" s="1">
        <v>26341.75</v>
      </c>
      <c r="E52" s="1">
        <v>26381.3</v>
      </c>
      <c r="F52" s="1">
        <v>15975480</v>
      </c>
      <c r="G52" s="1">
        <v>1130.49</v>
      </c>
      <c r="H52" s="3">
        <f>IF(ISERR(LN(Table13927[[#This Row],[Close]]/E51)),"-",LN(Table13927[[#This Row],[Close]]/E51))</f>
        <v>-5.7017793654049204E-3</v>
      </c>
    </row>
    <row r="53" spans="1:8" x14ac:dyDescent="0.3">
      <c r="A53" s="2">
        <v>43175</v>
      </c>
      <c r="B53" s="1">
        <v>26438.5</v>
      </c>
      <c r="C53" s="1">
        <v>26438.5</v>
      </c>
      <c r="D53" s="1">
        <v>25911.05</v>
      </c>
      <c r="E53" s="1">
        <v>26052.15</v>
      </c>
      <c r="F53" s="1">
        <v>36372384</v>
      </c>
      <c r="G53" s="1">
        <v>1945.96</v>
      </c>
      <c r="H53" s="3">
        <f>IF(ISERR(LN(Table13927[[#This Row],[Close]]/E52)),"-",LN(Table13927[[#This Row],[Close]]/E52))</f>
        <v>-1.2555127449435011E-2</v>
      </c>
    </row>
    <row r="54" spans="1:8" x14ac:dyDescent="0.3">
      <c r="A54" s="2">
        <v>43178</v>
      </c>
      <c r="B54" s="1">
        <v>26127.85</v>
      </c>
      <c r="C54" s="1">
        <v>26152.55</v>
      </c>
      <c r="D54" s="1">
        <v>25885.95</v>
      </c>
      <c r="E54" s="1">
        <v>25935.8</v>
      </c>
      <c r="F54" s="1">
        <v>23928336</v>
      </c>
      <c r="G54" s="1">
        <v>1267.0999999999999</v>
      </c>
      <c r="H54" s="3">
        <f>IF(ISERR(LN(Table13927[[#This Row],[Close]]/E53)),"-",LN(Table13927[[#This Row],[Close]]/E53))</f>
        <v>-4.4760447086576215E-3</v>
      </c>
    </row>
    <row r="55" spans="1:8" x14ac:dyDescent="0.3">
      <c r="A55" s="2">
        <v>43179</v>
      </c>
      <c r="B55" s="1">
        <v>25864.400000000001</v>
      </c>
      <c r="C55" s="1">
        <v>26084.799999999999</v>
      </c>
      <c r="D55" s="1">
        <v>25860.9</v>
      </c>
      <c r="E55" s="1">
        <v>26044</v>
      </c>
      <c r="F55" s="1">
        <v>19194578</v>
      </c>
      <c r="G55" s="1">
        <v>987.04</v>
      </c>
      <c r="H55" s="3">
        <f>IF(ISERR(LN(Table13927[[#This Row],[Close]]/E54)),"-",LN(Table13927[[#This Row],[Close]]/E54))</f>
        <v>4.1631617003551396E-3</v>
      </c>
    </row>
    <row r="56" spans="1:8" x14ac:dyDescent="0.3">
      <c r="A56" s="2">
        <v>43180</v>
      </c>
      <c r="B56" s="1">
        <v>26117.8</v>
      </c>
      <c r="C56" s="1">
        <v>26245.75</v>
      </c>
      <c r="D56" s="1">
        <v>26059.8</v>
      </c>
      <c r="E56" s="1">
        <v>26093</v>
      </c>
      <c r="F56" s="1" t="s">
        <v>22</v>
      </c>
      <c r="G56" s="1" t="s">
        <v>22</v>
      </c>
      <c r="H56" s="3">
        <f>IF(ISERR(LN(Table13927[[#This Row],[Close]]/E55)),"-",LN(Table13927[[#This Row],[Close]]/E55))</f>
        <v>1.8796637484693351E-3</v>
      </c>
    </row>
    <row r="57" spans="1:8" x14ac:dyDescent="0.3">
      <c r="A57" s="2">
        <v>43181</v>
      </c>
      <c r="B57" s="1">
        <v>26126.55</v>
      </c>
      <c r="C57" s="1">
        <v>26228.45</v>
      </c>
      <c r="D57" s="1">
        <v>26009</v>
      </c>
      <c r="E57" s="1">
        <v>26036.15</v>
      </c>
      <c r="F57" s="1">
        <v>21099810</v>
      </c>
      <c r="G57" s="1">
        <v>1633.84</v>
      </c>
      <c r="H57" s="3">
        <f>IF(ISERR(LN(Table13927[[#This Row],[Close]]/E56)),"-",LN(Table13927[[#This Row],[Close]]/E56))</f>
        <v>-2.181122175891068E-3</v>
      </c>
    </row>
    <row r="58" spans="1:8" x14ac:dyDescent="0.3">
      <c r="A58" s="2">
        <v>43182</v>
      </c>
      <c r="B58" s="1">
        <v>25749.200000000001</v>
      </c>
      <c r="C58" s="1">
        <v>26025.599999999999</v>
      </c>
      <c r="D58" s="1">
        <v>25695.95</v>
      </c>
      <c r="E58" s="1">
        <v>25910.05</v>
      </c>
      <c r="F58" s="1">
        <v>22239103</v>
      </c>
      <c r="G58" s="1">
        <v>1406.33</v>
      </c>
      <c r="H58" s="3">
        <f>IF(ISERR(LN(Table13927[[#This Row],[Close]]/E57)),"-",LN(Table13927[[#This Row],[Close]]/E57))</f>
        <v>-4.8550326181865345E-3</v>
      </c>
    </row>
    <row r="59" spans="1:8" x14ac:dyDescent="0.3">
      <c r="A59" s="2">
        <v>43185</v>
      </c>
      <c r="B59" s="1">
        <v>25795.05</v>
      </c>
      <c r="C59" s="1">
        <v>26218.400000000001</v>
      </c>
      <c r="D59" s="1">
        <v>25777.95</v>
      </c>
      <c r="E59" s="1">
        <v>26168.95</v>
      </c>
      <c r="F59" s="1">
        <v>24719377</v>
      </c>
      <c r="G59" s="1">
        <v>1521.04</v>
      </c>
      <c r="H59" s="3">
        <f>IF(ISERR(LN(Table13927[[#This Row],[Close]]/E58)),"-",LN(Table13927[[#This Row],[Close]]/E58))</f>
        <v>9.942669130710376E-3</v>
      </c>
    </row>
    <row r="60" spans="1:8" x14ac:dyDescent="0.3">
      <c r="A60" s="2">
        <v>43186</v>
      </c>
      <c r="B60" s="1">
        <v>26300.45</v>
      </c>
      <c r="C60" s="1">
        <v>26362.6</v>
      </c>
      <c r="D60" s="1">
        <v>26132.85</v>
      </c>
      <c r="E60" s="1">
        <v>26300.15</v>
      </c>
      <c r="F60" s="1">
        <v>20571765</v>
      </c>
      <c r="G60" s="1">
        <v>1367.88</v>
      </c>
      <c r="H60" s="3">
        <f>IF(ISERR(LN(Table13927[[#This Row],[Close]]/E59)),"-",LN(Table13927[[#This Row],[Close]]/E59))</f>
        <v>5.0010491297900741E-3</v>
      </c>
    </row>
    <row r="61" spans="1:8" x14ac:dyDescent="0.3">
      <c r="A61" s="2">
        <v>43187</v>
      </c>
      <c r="B61" s="1">
        <v>26210.2</v>
      </c>
      <c r="C61" s="1">
        <v>26316.5</v>
      </c>
      <c r="D61" s="1">
        <v>26055</v>
      </c>
      <c r="E61" s="1">
        <v>26127.4</v>
      </c>
      <c r="F61" s="1">
        <v>27855305</v>
      </c>
      <c r="G61" s="1">
        <v>1637.31</v>
      </c>
      <c r="H61" s="3">
        <f>IF(ISERR(LN(Table13927[[#This Row],[Close]]/E60)),"-",LN(Table13927[[#This Row],[Close]]/E60))</f>
        <v>-6.590070495249672E-3</v>
      </c>
    </row>
    <row r="62" spans="1:8" x14ac:dyDescent="0.3">
      <c r="A62" s="2">
        <v>43192</v>
      </c>
      <c r="B62" s="1">
        <v>26169.35</v>
      </c>
      <c r="C62" s="1">
        <v>26573.45</v>
      </c>
      <c r="D62" s="1">
        <v>26151</v>
      </c>
      <c r="E62" s="1">
        <v>26501.45</v>
      </c>
      <c r="F62" s="1" t="s">
        <v>22</v>
      </c>
      <c r="G62" s="1" t="s">
        <v>22</v>
      </c>
      <c r="H62" s="3">
        <f>IF(ISERR(LN(Table13927[[#This Row],[Close]]/E61)),"-",LN(Table13927[[#This Row],[Close]]/E61))</f>
        <v>1.4214876382131265E-2</v>
      </c>
    </row>
    <row r="63" spans="1:8" x14ac:dyDescent="0.3">
      <c r="A63" s="2">
        <v>43193</v>
      </c>
      <c r="B63" s="1">
        <v>26462.95</v>
      </c>
      <c r="C63" s="1">
        <v>26588.65</v>
      </c>
      <c r="D63" s="1">
        <v>26357.05</v>
      </c>
      <c r="E63" s="1">
        <v>26506.45</v>
      </c>
      <c r="F63" s="1" t="s">
        <v>22</v>
      </c>
      <c r="G63" s="1" t="s">
        <v>22</v>
      </c>
      <c r="H63" s="3">
        <f>IF(ISERR(LN(Table13927[[#This Row],[Close]]/E62)),"-",LN(Table13927[[#This Row],[Close]]/E62))</f>
        <v>1.8865112614654719E-4</v>
      </c>
    </row>
    <row r="64" spans="1:8" x14ac:dyDescent="0.3">
      <c r="A64" s="2">
        <v>43194</v>
      </c>
      <c r="B64" s="1">
        <v>26551.35</v>
      </c>
      <c r="C64" s="1">
        <v>26586.25</v>
      </c>
      <c r="D64" s="1">
        <v>26375.599999999999</v>
      </c>
      <c r="E64" s="1">
        <v>26448.05</v>
      </c>
      <c r="F64" s="1">
        <v>18929208</v>
      </c>
      <c r="G64" s="1">
        <v>1122.5899999999999</v>
      </c>
      <c r="H64" s="3">
        <f>IF(ISERR(LN(Table13927[[#This Row],[Close]]/E63)),"-",LN(Table13927[[#This Row],[Close]]/E63))</f>
        <v>-2.2056680235369506E-3</v>
      </c>
    </row>
    <row r="65" spans="1:8" x14ac:dyDescent="0.3">
      <c r="A65" s="2">
        <v>43195</v>
      </c>
      <c r="B65" s="1">
        <v>26467.45</v>
      </c>
      <c r="C65" s="1">
        <v>26698.7</v>
      </c>
      <c r="D65" s="1">
        <v>26447.599999999999</v>
      </c>
      <c r="E65" s="1">
        <v>26676.45</v>
      </c>
      <c r="F65" s="1">
        <v>16795351</v>
      </c>
      <c r="G65" s="1">
        <v>853.54</v>
      </c>
      <c r="H65" s="3">
        <f>IF(ISERR(LN(Table13927[[#This Row],[Close]]/E64)),"-",LN(Table13927[[#This Row],[Close]]/E64))</f>
        <v>8.5987221445960205E-3</v>
      </c>
    </row>
    <row r="66" spans="1:8" x14ac:dyDescent="0.3">
      <c r="A66" s="2">
        <v>43196</v>
      </c>
      <c r="B66" s="1">
        <v>26747.05</v>
      </c>
      <c r="C66" s="1">
        <v>26835</v>
      </c>
      <c r="D66" s="1">
        <v>26667.9</v>
      </c>
      <c r="E66" s="1">
        <v>26805.9</v>
      </c>
      <c r="F66" s="1">
        <v>15244584</v>
      </c>
      <c r="G66" s="1">
        <v>1262.0899999999999</v>
      </c>
      <c r="H66" s="3">
        <f>IF(ISERR(LN(Table13927[[#This Row],[Close]]/E65)),"-",LN(Table13927[[#This Row],[Close]]/E65))</f>
        <v>4.8408588176566654E-3</v>
      </c>
    </row>
    <row r="67" spans="1:8" x14ac:dyDescent="0.3">
      <c r="A67" s="2">
        <v>43199</v>
      </c>
      <c r="B67" s="1">
        <v>26811.85</v>
      </c>
      <c r="C67" s="1">
        <v>27140.05</v>
      </c>
      <c r="D67" s="1">
        <v>26803.599999999999</v>
      </c>
      <c r="E67" s="1">
        <v>27107.7</v>
      </c>
      <c r="F67" s="1" t="s">
        <v>22</v>
      </c>
      <c r="G67" s="1" t="s">
        <v>22</v>
      </c>
      <c r="H67" s="3">
        <f>IF(ISERR(LN(Table13927[[#This Row],[Close]]/E66)),"-",LN(Table13927[[#This Row],[Close]]/E66))</f>
        <v>1.1195807827641114E-2</v>
      </c>
    </row>
    <row r="68" spans="1:8" x14ac:dyDescent="0.3">
      <c r="A68" s="2">
        <v>43200</v>
      </c>
      <c r="B68" s="1">
        <v>27188.55</v>
      </c>
      <c r="C68" s="1">
        <v>27208.55</v>
      </c>
      <c r="D68" s="1">
        <v>27049.4</v>
      </c>
      <c r="E68" s="1">
        <v>27103.45</v>
      </c>
      <c r="F68" s="1">
        <v>22459528</v>
      </c>
      <c r="G68" s="1">
        <v>1098.24</v>
      </c>
      <c r="H68" s="3">
        <f>IF(ISERR(LN(Table13927[[#This Row],[Close]]/E67)),"-",LN(Table13927[[#This Row],[Close]]/E67))</f>
        <v>-1.5679431293036205E-4</v>
      </c>
    </row>
    <row r="69" spans="1:8" x14ac:dyDescent="0.3">
      <c r="A69" s="2">
        <v>43201</v>
      </c>
      <c r="B69" s="1">
        <v>27140.400000000001</v>
      </c>
      <c r="C69" s="1">
        <v>27223</v>
      </c>
      <c r="D69" s="1">
        <v>26950.75</v>
      </c>
      <c r="E69" s="1">
        <v>27159.4</v>
      </c>
      <c r="F69" s="1">
        <v>14391285</v>
      </c>
      <c r="G69" s="1">
        <v>1136.3900000000001</v>
      </c>
      <c r="H69" s="3">
        <f>IF(ISERR(LN(Table13927[[#This Row],[Close]]/E68)),"-",LN(Table13927[[#This Row],[Close]]/E68))</f>
        <v>2.0621850797655707E-3</v>
      </c>
    </row>
    <row r="70" spans="1:8" x14ac:dyDescent="0.3">
      <c r="A70" s="2">
        <v>43202</v>
      </c>
      <c r="B70" s="1">
        <v>27168.5</v>
      </c>
      <c r="C70" s="1">
        <v>27174</v>
      </c>
      <c r="D70" s="1">
        <v>26971.25</v>
      </c>
      <c r="E70" s="1">
        <v>27041.45</v>
      </c>
      <c r="F70" s="1">
        <v>14769032</v>
      </c>
      <c r="G70" s="1">
        <v>1045.8399999999999</v>
      </c>
      <c r="H70" s="3">
        <f>IF(ISERR(LN(Table13927[[#This Row],[Close]]/E69)),"-",LN(Table13927[[#This Row],[Close]]/E69))</f>
        <v>-4.3523371383386109E-3</v>
      </c>
    </row>
    <row r="71" spans="1:8" x14ac:dyDescent="0.3">
      <c r="A71" s="2">
        <v>43203</v>
      </c>
      <c r="B71" s="1">
        <v>27133.8</v>
      </c>
      <c r="C71" s="1">
        <v>27156.55</v>
      </c>
      <c r="D71" s="1">
        <v>26898.25</v>
      </c>
      <c r="E71" s="1">
        <v>26982.9</v>
      </c>
      <c r="F71" s="1">
        <v>14071105</v>
      </c>
      <c r="G71" s="1">
        <v>1126.8399999999999</v>
      </c>
      <c r="H71" s="3">
        <f>IF(ISERR(LN(Table13927[[#This Row],[Close]]/E70)),"-",LN(Table13927[[#This Row],[Close]]/E70))</f>
        <v>-2.1675419666681624E-3</v>
      </c>
    </row>
    <row r="72" spans="1:8" x14ac:dyDescent="0.3">
      <c r="A72" s="2">
        <v>43206</v>
      </c>
      <c r="B72" s="1">
        <v>26932.400000000001</v>
      </c>
      <c r="C72" s="1">
        <v>27295.65</v>
      </c>
      <c r="D72" s="1">
        <v>26924.2</v>
      </c>
      <c r="E72" s="1">
        <v>27267.200000000001</v>
      </c>
      <c r="F72" s="1">
        <v>12348120</v>
      </c>
      <c r="G72" s="1">
        <v>754.83</v>
      </c>
      <c r="H72" s="3">
        <f>IF(ISERR(LN(Table13927[[#This Row],[Close]]/E71)),"-",LN(Table13927[[#This Row],[Close]]/E71))</f>
        <v>1.0481182620778752E-2</v>
      </c>
    </row>
    <row r="73" spans="1:8" x14ac:dyDescent="0.3">
      <c r="A73" s="2">
        <v>43207</v>
      </c>
      <c r="B73" s="1">
        <v>27354.6</v>
      </c>
      <c r="C73" s="1">
        <v>27571.05</v>
      </c>
      <c r="D73" s="1">
        <v>27228</v>
      </c>
      <c r="E73" s="1">
        <v>27536.7</v>
      </c>
      <c r="F73" s="1">
        <v>24907586</v>
      </c>
      <c r="G73" s="1">
        <v>1346.87</v>
      </c>
      <c r="H73" s="3">
        <f>IF(ISERR(LN(Table13927[[#This Row],[Close]]/E72)),"-",LN(Table13927[[#This Row],[Close]]/E72))</f>
        <v>9.8351457612743196E-3</v>
      </c>
    </row>
    <row r="74" spans="1:8" x14ac:dyDescent="0.3">
      <c r="A74" s="2">
        <v>43208</v>
      </c>
      <c r="B74" s="1">
        <v>27650.45</v>
      </c>
      <c r="C74" s="1">
        <v>28184.25</v>
      </c>
      <c r="D74" s="1">
        <v>27589.65</v>
      </c>
      <c r="E74" s="1">
        <v>28016.85</v>
      </c>
      <c r="F74" s="1" t="s">
        <v>22</v>
      </c>
      <c r="G74" s="1" t="s">
        <v>22</v>
      </c>
      <c r="H74" s="3">
        <f>IF(ISERR(LN(Table13927[[#This Row],[Close]]/E73)),"-",LN(Table13927[[#This Row],[Close]]/E73))</f>
        <v>1.7286454476304617E-2</v>
      </c>
    </row>
    <row r="75" spans="1:8" x14ac:dyDescent="0.3">
      <c r="A75" s="2">
        <v>43209</v>
      </c>
      <c r="B75" s="1">
        <v>28158.75</v>
      </c>
      <c r="C75" s="1">
        <v>28290.7</v>
      </c>
      <c r="D75" s="1">
        <v>28036.5</v>
      </c>
      <c r="E75" s="1">
        <v>28173.200000000001</v>
      </c>
      <c r="F75" s="1">
        <v>23764360</v>
      </c>
      <c r="G75" s="1">
        <v>1243.76</v>
      </c>
      <c r="H75" s="3">
        <f>IF(ISERR(LN(Table13927[[#This Row],[Close]]/E74)),"-",LN(Table13927[[#This Row],[Close]]/E74))</f>
        <v>5.5650565718019717E-3</v>
      </c>
    </row>
    <row r="76" spans="1:8" x14ac:dyDescent="0.3">
      <c r="A76" s="2">
        <v>43210</v>
      </c>
      <c r="B76" s="1">
        <v>28055.1</v>
      </c>
      <c r="C76" s="1">
        <v>28246.95</v>
      </c>
      <c r="D76" s="1">
        <v>27926.799999999999</v>
      </c>
      <c r="E76" s="1">
        <v>28110.95</v>
      </c>
      <c r="F76" s="1">
        <v>17861913</v>
      </c>
      <c r="G76" s="1">
        <v>960.92</v>
      </c>
      <c r="H76" s="3">
        <f>IF(ISERR(LN(Table13927[[#This Row],[Close]]/E75)),"-",LN(Table13927[[#This Row],[Close]]/E75))</f>
        <v>-2.2119913112996952E-3</v>
      </c>
    </row>
    <row r="77" spans="1:8" x14ac:dyDescent="0.3">
      <c r="A77" s="2">
        <v>43213</v>
      </c>
      <c r="B77" s="1">
        <v>28136.6</v>
      </c>
      <c r="C77" s="1">
        <v>28180.65</v>
      </c>
      <c r="D77" s="1">
        <v>28003.9</v>
      </c>
      <c r="E77" s="1">
        <v>28022.05</v>
      </c>
      <c r="F77" s="1">
        <v>17360905</v>
      </c>
      <c r="G77" s="1">
        <v>887.88</v>
      </c>
      <c r="H77" s="3">
        <f>IF(ISERR(LN(Table13927[[#This Row],[Close]]/E76)),"-",LN(Table13927[[#This Row],[Close]]/E76))</f>
        <v>-3.1674798898070245E-3</v>
      </c>
    </row>
    <row r="78" spans="1:8" x14ac:dyDescent="0.3">
      <c r="A78" s="2">
        <v>43214</v>
      </c>
      <c r="B78" s="1">
        <v>28130</v>
      </c>
      <c r="C78" s="1">
        <v>28282.3</v>
      </c>
      <c r="D78" s="1">
        <v>28009.75</v>
      </c>
      <c r="E78" s="1">
        <v>28078.7</v>
      </c>
      <c r="F78" s="1">
        <v>16181415</v>
      </c>
      <c r="G78" s="1">
        <v>982.89</v>
      </c>
      <c r="H78" s="3">
        <f>IF(ISERR(LN(Table13927[[#This Row],[Close]]/E77)),"-",LN(Table13927[[#This Row],[Close]]/E77))</f>
        <v>2.0195815298335732E-3</v>
      </c>
    </row>
    <row r="79" spans="1:8" x14ac:dyDescent="0.3">
      <c r="A79" s="2">
        <v>43215</v>
      </c>
      <c r="B79" s="1">
        <v>28070.75</v>
      </c>
      <c r="C79" s="1">
        <v>28138.25</v>
      </c>
      <c r="D79" s="1">
        <v>27873.75</v>
      </c>
      <c r="E79" s="1">
        <v>28013.1</v>
      </c>
      <c r="F79" s="1">
        <v>14645098</v>
      </c>
      <c r="G79" s="1">
        <v>867.14</v>
      </c>
      <c r="H79" s="3">
        <f>IF(ISERR(LN(Table13927[[#This Row],[Close]]/E78)),"-",LN(Table13927[[#This Row],[Close]]/E78))</f>
        <v>-2.3390238825750226E-3</v>
      </c>
    </row>
    <row r="80" spans="1:8" x14ac:dyDescent="0.3">
      <c r="A80" s="2">
        <v>43216</v>
      </c>
      <c r="B80" s="1">
        <v>28102.65</v>
      </c>
      <c r="C80" s="1">
        <v>28399.45</v>
      </c>
      <c r="D80" s="1">
        <v>28010</v>
      </c>
      <c r="E80" s="1">
        <v>28342.35</v>
      </c>
      <c r="F80" s="1">
        <v>35730630</v>
      </c>
      <c r="G80" s="1">
        <v>1760.73</v>
      </c>
      <c r="H80" s="3">
        <f>IF(ISERR(LN(Table13927[[#This Row],[Close]]/E79)),"-",LN(Table13927[[#This Row],[Close]]/E79))</f>
        <v>1.1684894583181015E-2</v>
      </c>
    </row>
    <row r="81" spans="1:8" x14ac:dyDescent="0.3">
      <c r="A81" s="2">
        <v>43217</v>
      </c>
      <c r="B81" s="1">
        <v>28445.5</v>
      </c>
      <c r="C81" s="1">
        <v>28557.95</v>
      </c>
      <c r="D81" s="1">
        <v>28371.5</v>
      </c>
      <c r="E81" s="1">
        <v>28433.5</v>
      </c>
      <c r="F81" s="1">
        <v>17543978</v>
      </c>
      <c r="G81" s="1">
        <v>1028.72</v>
      </c>
      <c r="H81" s="3">
        <f>IF(ISERR(LN(Table13927[[#This Row],[Close]]/E80)),"-",LN(Table13927[[#This Row],[Close]]/E80))</f>
        <v>3.2108749868434341E-3</v>
      </c>
    </row>
    <row r="82" spans="1:8" x14ac:dyDescent="0.3">
      <c r="A82" s="2">
        <v>43220</v>
      </c>
      <c r="B82" s="1">
        <v>28483.15</v>
      </c>
      <c r="C82" s="1">
        <v>28832</v>
      </c>
      <c r="D82" s="1">
        <v>28479.55</v>
      </c>
      <c r="E82" s="1">
        <v>28772.75</v>
      </c>
      <c r="F82" s="1">
        <v>14358532</v>
      </c>
      <c r="G82" s="1">
        <v>789.27</v>
      </c>
      <c r="H82" s="3">
        <f>IF(ISERR(LN(Table13927[[#This Row],[Close]]/E81)),"-",LN(Table13927[[#This Row],[Close]]/E81))</f>
        <v>1.1860731197906741E-2</v>
      </c>
    </row>
    <row r="83" spans="1:8" x14ac:dyDescent="0.3">
      <c r="A83" s="2">
        <v>43222</v>
      </c>
      <c r="B83" s="1">
        <v>28870.7</v>
      </c>
      <c r="C83" s="1">
        <v>29133.8</v>
      </c>
      <c r="D83" s="1">
        <v>28697.7</v>
      </c>
      <c r="E83" s="1">
        <v>28818.2</v>
      </c>
      <c r="F83" s="1">
        <v>34644085</v>
      </c>
      <c r="G83" s="1">
        <v>1637.61</v>
      </c>
      <c r="H83" s="3">
        <f>IF(ISERR(LN(Table13927[[#This Row],[Close]]/E82)),"-",LN(Table13927[[#This Row],[Close]]/E82))</f>
        <v>1.5783733185736136E-3</v>
      </c>
    </row>
    <row r="84" spans="1:8" x14ac:dyDescent="0.3">
      <c r="A84" s="2">
        <v>43223</v>
      </c>
      <c r="B84" s="1">
        <v>28797.15</v>
      </c>
      <c r="C84" s="1">
        <v>28865.9</v>
      </c>
      <c r="D84" s="1">
        <v>28392.6</v>
      </c>
      <c r="E84" s="1">
        <v>28486.3</v>
      </c>
      <c r="F84" s="1">
        <v>20034044</v>
      </c>
      <c r="G84" s="1">
        <v>1083.72</v>
      </c>
      <c r="H84" s="3">
        <f>IF(ISERR(LN(Table13927[[#This Row],[Close]]/E83)),"-",LN(Table13927[[#This Row],[Close]]/E83))</f>
        <v>-1.1583862047446323E-2</v>
      </c>
    </row>
    <row r="85" spans="1:8" x14ac:dyDescent="0.3">
      <c r="A85" s="2">
        <v>43224</v>
      </c>
      <c r="B85" s="1">
        <v>28615.5</v>
      </c>
      <c r="C85" s="1">
        <v>28657.1</v>
      </c>
      <c r="D85" s="1">
        <v>28104.85</v>
      </c>
      <c r="E85" s="1">
        <v>28177.95</v>
      </c>
      <c r="F85" s="1">
        <v>20569599</v>
      </c>
      <c r="G85" s="1">
        <v>1035.83</v>
      </c>
      <c r="H85" s="3">
        <f>IF(ISERR(LN(Table13927[[#This Row],[Close]]/E84)),"-",LN(Table13927[[#This Row],[Close]]/E84))</f>
        <v>-1.0883512750536168E-2</v>
      </c>
    </row>
    <row r="86" spans="1:8" x14ac:dyDescent="0.3">
      <c r="A86" s="2">
        <v>43227</v>
      </c>
      <c r="B86" s="1">
        <v>28286.35</v>
      </c>
      <c r="C86" s="1">
        <v>28635.25</v>
      </c>
      <c r="D86" s="1">
        <v>28195</v>
      </c>
      <c r="E86" s="1">
        <v>28586.5</v>
      </c>
      <c r="F86" s="1">
        <v>15509642</v>
      </c>
      <c r="G86" s="1">
        <v>1004.1</v>
      </c>
      <c r="H86" s="3">
        <f>IF(ISERR(LN(Table13927[[#This Row],[Close]]/E85)),"-",LN(Table13927[[#This Row],[Close]]/E85))</f>
        <v>1.4394821217950706E-2</v>
      </c>
    </row>
    <row r="87" spans="1:8" x14ac:dyDescent="0.3">
      <c r="A87" s="2">
        <v>43228</v>
      </c>
      <c r="B87" s="1">
        <v>28642.400000000001</v>
      </c>
      <c r="C87" s="1">
        <v>28692.9</v>
      </c>
      <c r="D87" s="1">
        <v>28523.200000000001</v>
      </c>
      <c r="E87" s="1">
        <v>28555.15</v>
      </c>
      <c r="F87" s="1">
        <v>20798639</v>
      </c>
      <c r="G87" s="1">
        <v>2297.12</v>
      </c>
      <c r="H87" s="3">
        <f>IF(ISERR(LN(Table13927[[#This Row],[Close]]/E86)),"-",LN(Table13927[[#This Row],[Close]]/E86))</f>
        <v>-1.0972732899897242E-3</v>
      </c>
    </row>
    <row r="88" spans="1:8" x14ac:dyDescent="0.3">
      <c r="A88" s="2">
        <v>43229</v>
      </c>
      <c r="B88" s="1">
        <v>28481.5</v>
      </c>
      <c r="C88" s="1">
        <v>28593.55</v>
      </c>
      <c r="D88" s="1">
        <v>28399.05</v>
      </c>
      <c r="E88" s="1">
        <v>28435.9</v>
      </c>
      <c r="F88" s="1">
        <v>13088408</v>
      </c>
      <c r="G88" s="1">
        <v>1284.42</v>
      </c>
      <c r="H88" s="3">
        <f>IF(ISERR(LN(Table13927[[#This Row],[Close]]/E87)),"-",LN(Table13927[[#This Row],[Close]]/E87))</f>
        <v>-4.1848737314739278E-3</v>
      </c>
    </row>
    <row r="89" spans="1:8" x14ac:dyDescent="0.3">
      <c r="A89" s="2">
        <v>43230</v>
      </c>
      <c r="B89" s="1">
        <v>28460.75</v>
      </c>
      <c r="C89" s="1">
        <v>28580.75</v>
      </c>
      <c r="D89" s="1">
        <v>28135.3</v>
      </c>
      <c r="E89" s="1">
        <v>28231.35</v>
      </c>
      <c r="F89" s="1">
        <v>14296838</v>
      </c>
      <c r="G89" s="1">
        <v>1208.05</v>
      </c>
      <c r="H89" s="3">
        <f>IF(ISERR(LN(Table13927[[#This Row],[Close]]/E88)),"-",LN(Table13927[[#This Row],[Close]]/E88))</f>
        <v>-7.2193688035291203E-3</v>
      </c>
    </row>
    <row r="90" spans="1:8" x14ac:dyDescent="0.3">
      <c r="A90" s="2">
        <v>43231</v>
      </c>
      <c r="B90" s="1">
        <v>28342.15</v>
      </c>
      <c r="C90" s="1">
        <v>28496.75</v>
      </c>
      <c r="D90" s="1">
        <v>28213.5</v>
      </c>
      <c r="E90" s="1">
        <v>28476</v>
      </c>
      <c r="F90" s="1">
        <v>12560746</v>
      </c>
      <c r="G90" s="1">
        <v>1012.52</v>
      </c>
      <c r="H90" s="3">
        <f>IF(ISERR(LN(Table13927[[#This Row],[Close]]/E89)),"-",LN(Table13927[[#This Row],[Close]]/E89))</f>
        <v>8.6285646531137246E-3</v>
      </c>
    </row>
    <row r="91" spans="1:8" x14ac:dyDescent="0.3">
      <c r="A91" s="2">
        <v>43234</v>
      </c>
      <c r="B91" s="1">
        <v>28519.9</v>
      </c>
      <c r="C91" s="1">
        <v>28620.400000000001</v>
      </c>
      <c r="D91" s="1">
        <v>28338.7</v>
      </c>
      <c r="E91" s="1">
        <v>28437.1</v>
      </c>
      <c r="F91" s="1">
        <v>27949295</v>
      </c>
      <c r="G91" s="1">
        <v>1271.3900000000001</v>
      </c>
      <c r="H91" s="3">
        <f>IF(ISERR(LN(Table13927[[#This Row],[Close]]/E90)),"-",LN(Table13927[[#This Row],[Close]]/E90))</f>
        <v>-1.3669965634498127E-3</v>
      </c>
    </row>
    <row r="92" spans="1:8" x14ac:dyDescent="0.3">
      <c r="A92" s="2">
        <v>43235</v>
      </c>
      <c r="B92" s="1">
        <v>28546.3</v>
      </c>
      <c r="C92" s="1">
        <v>28669.1</v>
      </c>
      <c r="D92" s="1">
        <v>28292.25</v>
      </c>
      <c r="E92" s="1">
        <v>28352.65</v>
      </c>
      <c r="F92" s="1">
        <v>27172742</v>
      </c>
      <c r="G92" s="1">
        <v>1828.51</v>
      </c>
      <c r="H92" s="3">
        <f>IF(ISERR(LN(Table13927[[#This Row],[Close]]/E91)),"-",LN(Table13927[[#This Row],[Close]]/E91))</f>
        <v>-2.9741304460701042E-3</v>
      </c>
    </row>
    <row r="93" spans="1:8" x14ac:dyDescent="0.3">
      <c r="A93" s="2">
        <v>43236</v>
      </c>
      <c r="B93" s="1">
        <v>28219.599999999999</v>
      </c>
      <c r="C93" s="1">
        <v>28987.5</v>
      </c>
      <c r="D93" s="1">
        <v>28200.65</v>
      </c>
      <c r="E93" s="1">
        <v>28866</v>
      </c>
      <c r="F93" s="1">
        <v>35432904</v>
      </c>
      <c r="G93" s="1">
        <v>1889.42</v>
      </c>
      <c r="H93" s="3">
        <f>IF(ISERR(LN(Table13927[[#This Row],[Close]]/E92)),"-",LN(Table13927[[#This Row],[Close]]/E92))</f>
        <v>1.7943931713264711E-2</v>
      </c>
    </row>
    <row r="94" spans="1:8" x14ac:dyDescent="0.3">
      <c r="A94" s="2">
        <v>43237</v>
      </c>
      <c r="B94" s="1">
        <v>29002.25</v>
      </c>
      <c r="C94" s="1">
        <v>29037.1</v>
      </c>
      <c r="D94" s="1">
        <v>28441.599999999999</v>
      </c>
      <c r="E94" s="1">
        <v>28496</v>
      </c>
      <c r="F94" s="1">
        <v>26796635</v>
      </c>
      <c r="G94" s="1">
        <v>1431.8</v>
      </c>
      <c r="H94" s="3">
        <f>IF(ISERR(LN(Table13927[[#This Row],[Close]]/E93)),"-",LN(Table13927[[#This Row],[Close]]/E93))</f>
        <v>-1.2900705398065763E-2</v>
      </c>
    </row>
    <row r="95" spans="1:8" x14ac:dyDescent="0.3">
      <c r="A95" s="2">
        <v>43238</v>
      </c>
      <c r="B95" s="1">
        <v>28469</v>
      </c>
      <c r="C95" s="1">
        <v>28985.599999999999</v>
      </c>
      <c r="D95" s="1">
        <v>28320.35</v>
      </c>
      <c r="E95" s="1">
        <v>28852.7</v>
      </c>
      <c r="F95" s="1">
        <v>26116894</v>
      </c>
      <c r="G95" s="1">
        <v>1587.91</v>
      </c>
      <c r="H95" s="3">
        <f>IF(ISERR(LN(Table13927[[#This Row],[Close]]/E94)),"-",LN(Table13927[[#This Row],[Close]]/E94))</f>
        <v>1.2439849549427621E-2</v>
      </c>
    </row>
    <row r="96" spans="1:8" x14ac:dyDescent="0.3">
      <c r="A96" s="2">
        <v>43241</v>
      </c>
      <c r="B96" s="1">
        <v>28911.599999999999</v>
      </c>
      <c r="C96" s="1">
        <v>28961.599999999999</v>
      </c>
      <c r="D96" s="1">
        <v>28602.25</v>
      </c>
      <c r="E96" s="1">
        <v>28673.7</v>
      </c>
      <c r="F96" s="1">
        <v>23006893</v>
      </c>
      <c r="G96" s="1">
        <v>1697.45</v>
      </c>
      <c r="H96" s="3">
        <f>IF(ISERR(LN(Table13927[[#This Row],[Close]]/E95)),"-",LN(Table13927[[#This Row],[Close]]/E95))</f>
        <v>-6.2232497672299924E-3</v>
      </c>
    </row>
    <row r="97" spans="1:8" x14ac:dyDescent="0.3">
      <c r="A97" s="2">
        <v>43242</v>
      </c>
      <c r="B97" s="1">
        <v>28623</v>
      </c>
      <c r="C97" s="1">
        <v>28757.9</v>
      </c>
      <c r="D97" s="1">
        <v>28528.2</v>
      </c>
      <c r="E97" s="1">
        <v>28593.35</v>
      </c>
      <c r="F97" s="1">
        <v>15467225</v>
      </c>
      <c r="G97" s="1">
        <v>1222.31</v>
      </c>
      <c r="H97" s="3">
        <f>IF(ISERR(LN(Table13927[[#This Row],[Close]]/E96)),"-",LN(Table13927[[#This Row],[Close]]/E96))</f>
        <v>-2.8061530225949758E-3</v>
      </c>
    </row>
    <row r="98" spans="1:8" x14ac:dyDescent="0.3">
      <c r="A98" s="2">
        <v>43243</v>
      </c>
      <c r="B98" s="1">
        <v>28589.15</v>
      </c>
      <c r="C98" s="1">
        <v>28669.3</v>
      </c>
      <c r="D98" s="1">
        <v>28381.200000000001</v>
      </c>
      <c r="E98" s="1">
        <v>28415.4</v>
      </c>
      <c r="F98" s="1">
        <v>17986609</v>
      </c>
      <c r="G98" s="1">
        <v>1154.8</v>
      </c>
      <c r="H98" s="3">
        <f>IF(ISERR(LN(Table13927[[#This Row],[Close]]/E97)),"-",LN(Table13927[[#This Row],[Close]]/E97))</f>
        <v>-6.2429215849356583E-3</v>
      </c>
    </row>
    <row r="99" spans="1:8" x14ac:dyDescent="0.3">
      <c r="A99" s="2">
        <v>43244</v>
      </c>
      <c r="B99" s="1">
        <v>28486.6</v>
      </c>
      <c r="C99" s="1">
        <v>28628.15</v>
      </c>
      <c r="D99" s="1">
        <v>28327.45</v>
      </c>
      <c r="E99" s="1">
        <v>28500.25</v>
      </c>
      <c r="F99" s="1">
        <v>19072318</v>
      </c>
      <c r="G99" s="1">
        <v>1294.19</v>
      </c>
      <c r="H99" s="3">
        <f>IF(ISERR(LN(Table13927[[#This Row],[Close]]/E98)),"-",LN(Table13927[[#This Row],[Close]]/E98))</f>
        <v>2.9816074439833694E-3</v>
      </c>
    </row>
    <row r="100" spans="1:8" x14ac:dyDescent="0.3">
      <c r="A100" s="2">
        <v>43245</v>
      </c>
      <c r="B100" s="1">
        <v>28453.35</v>
      </c>
      <c r="C100" s="1">
        <v>28728.05</v>
      </c>
      <c r="D100" s="1">
        <v>28303.1</v>
      </c>
      <c r="E100" s="1">
        <v>28595.8</v>
      </c>
      <c r="F100" s="1">
        <v>23361306</v>
      </c>
      <c r="G100" s="1">
        <v>2177.25</v>
      </c>
      <c r="H100" s="3">
        <f>IF(ISERR(LN(Table13927[[#This Row],[Close]]/E99)),"-",LN(Table13927[[#This Row],[Close]]/E99))</f>
        <v>3.3469947290183737E-3</v>
      </c>
    </row>
    <row r="101" spans="1:8" x14ac:dyDescent="0.3">
      <c r="A101" s="2">
        <v>43248</v>
      </c>
      <c r="B101" s="1">
        <v>28746.6</v>
      </c>
      <c r="C101" s="1">
        <v>28889.25</v>
      </c>
      <c r="D101" s="1">
        <v>28640.400000000001</v>
      </c>
      <c r="E101" s="1">
        <v>28791.85</v>
      </c>
      <c r="F101" s="1">
        <v>15578568</v>
      </c>
      <c r="G101" s="1">
        <v>1074.4000000000001</v>
      </c>
      <c r="H101" s="3">
        <f>IF(ISERR(LN(Table13927[[#This Row],[Close]]/E100)),"-",LN(Table13927[[#This Row],[Close]]/E100))</f>
        <v>6.8325070876894866E-3</v>
      </c>
    </row>
    <row r="102" spans="1:8" x14ac:dyDescent="0.3">
      <c r="A102" s="2">
        <v>43249</v>
      </c>
      <c r="B102" s="1">
        <v>28726.55</v>
      </c>
      <c r="C102" s="1">
        <v>28952.55</v>
      </c>
      <c r="D102" s="1">
        <v>28621.7</v>
      </c>
      <c r="E102" s="1">
        <v>28706.1</v>
      </c>
      <c r="F102" s="1">
        <v>18255333</v>
      </c>
      <c r="G102" s="1">
        <v>1415.41</v>
      </c>
      <c r="H102" s="3">
        <f>IF(ISERR(LN(Table13927[[#This Row],[Close]]/E101)),"-",LN(Table13927[[#This Row],[Close]]/E101))</f>
        <v>-2.9827172472628167E-3</v>
      </c>
    </row>
    <row r="103" spans="1:8" x14ac:dyDescent="0.3">
      <c r="A103" s="2">
        <v>43250</v>
      </c>
      <c r="B103" s="1">
        <v>28591.85</v>
      </c>
      <c r="C103" s="1">
        <v>28705.9</v>
      </c>
      <c r="D103" s="1">
        <v>28506</v>
      </c>
      <c r="E103" s="1">
        <v>28658.05</v>
      </c>
      <c r="F103" s="1">
        <v>22764560</v>
      </c>
      <c r="G103" s="1">
        <v>1926.44</v>
      </c>
      <c r="H103" s="3">
        <f>IF(ISERR(LN(Table13927[[#This Row],[Close]]/E102)),"-",LN(Table13927[[#This Row],[Close]]/E102))</f>
        <v>-1.6752627289941518E-3</v>
      </c>
    </row>
    <row r="104" spans="1:8" x14ac:dyDescent="0.3">
      <c r="A104" s="2">
        <v>43251</v>
      </c>
      <c r="B104" s="1">
        <v>28756.65</v>
      </c>
      <c r="C104" s="1">
        <v>28861.7</v>
      </c>
      <c r="D104" s="1">
        <v>28577.599999999999</v>
      </c>
      <c r="E104" s="1">
        <v>28814.3</v>
      </c>
      <c r="F104" s="1">
        <v>31362300</v>
      </c>
      <c r="G104" s="1">
        <v>2258.8000000000002</v>
      </c>
      <c r="H104" s="3">
        <f>IF(ISERR(LN(Table13927[[#This Row],[Close]]/E103)),"-",LN(Table13927[[#This Row],[Close]]/E103))</f>
        <v>5.4374106841432145E-3</v>
      </c>
    </row>
    <row r="105" spans="1:8" x14ac:dyDescent="0.3">
      <c r="A105" s="2">
        <v>43252</v>
      </c>
      <c r="B105" s="1">
        <v>28839</v>
      </c>
      <c r="C105" s="1">
        <v>28907.4</v>
      </c>
      <c r="D105" s="1">
        <v>28579.65</v>
      </c>
      <c r="E105" s="1">
        <v>28611.4</v>
      </c>
      <c r="F105" s="1">
        <v>17369395</v>
      </c>
      <c r="G105" s="1">
        <v>1219.3</v>
      </c>
      <c r="H105" s="3">
        <f>IF(ISERR(LN(Table13927[[#This Row],[Close]]/E104)),"-",LN(Table13927[[#This Row],[Close]]/E104))</f>
        <v>-7.0665518865754267E-3</v>
      </c>
    </row>
    <row r="106" spans="1:8" x14ac:dyDescent="0.3">
      <c r="A106" s="2">
        <v>43255</v>
      </c>
      <c r="B106" s="1">
        <v>28669.95</v>
      </c>
      <c r="C106" s="1">
        <v>28678.05</v>
      </c>
      <c r="D106" s="1">
        <v>28325.7</v>
      </c>
      <c r="E106" s="1">
        <v>28394.799999999999</v>
      </c>
      <c r="F106" s="1">
        <v>16490257</v>
      </c>
      <c r="G106" s="1">
        <v>1147.43</v>
      </c>
      <c r="H106" s="3">
        <f>IF(ISERR(LN(Table13927[[#This Row],[Close]]/E105)),"-",LN(Table13927[[#This Row],[Close]]/E105))</f>
        <v>-7.599209992957396E-3</v>
      </c>
    </row>
    <row r="107" spans="1:8" x14ac:dyDescent="0.3">
      <c r="A107" s="2">
        <v>43256</v>
      </c>
      <c r="B107" s="1">
        <v>28417.200000000001</v>
      </c>
      <c r="C107" s="1">
        <v>28482.85</v>
      </c>
      <c r="D107" s="1">
        <v>28287.35</v>
      </c>
      <c r="E107" s="1">
        <v>28346.45</v>
      </c>
      <c r="F107" s="1">
        <v>18139530</v>
      </c>
      <c r="G107" s="1">
        <v>1250.9100000000001</v>
      </c>
      <c r="H107" s="3">
        <f>IF(ISERR(LN(Table13927[[#This Row],[Close]]/E106)),"-",LN(Table13927[[#This Row],[Close]]/E106))</f>
        <v>-1.7042279365463665E-3</v>
      </c>
    </row>
    <row r="108" spans="1:8" x14ac:dyDescent="0.3">
      <c r="A108" s="2">
        <v>43257</v>
      </c>
      <c r="B108" s="1">
        <v>28378.1</v>
      </c>
      <c r="C108" s="1">
        <v>28645.85</v>
      </c>
      <c r="D108" s="1">
        <v>28368.5</v>
      </c>
      <c r="E108" s="1">
        <v>28602</v>
      </c>
      <c r="F108" s="1">
        <v>17741206</v>
      </c>
      <c r="G108" s="1">
        <v>1145.5899999999999</v>
      </c>
      <c r="H108" s="3">
        <f>IF(ISERR(LN(Table13927[[#This Row],[Close]]/E107)),"-",LN(Table13927[[#This Row],[Close]]/E107))</f>
        <v>8.9748435762725468E-3</v>
      </c>
    </row>
    <row r="109" spans="1:8" x14ac:dyDescent="0.3">
      <c r="A109" s="2">
        <v>43258</v>
      </c>
      <c r="B109" s="1">
        <v>28659.85</v>
      </c>
      <c r="C109" s="1">
        <v>28897.8</v>
      </c>
      <c r="D109" s="1">
        <v>28657.05</v>
      </c>
      <c r="E109" s="1">
        <v>28864.2</v>
      </c>
      <c r="F109" s="1">
        <v>15891413</v>
      </c>
      <c r="G109" s="1">
        <v>1149.57</v>
      </c>
      <c r="H109" s="3">
        <f>IF(ISERR(LN(Table13927[[#This Row],[Close]]/E108)),"-",LN(Table13927[[#This Row],[Close]]/E108))</f>
        <v>9.1254274520270098E-3</v>
      </c>
    </row>
    <row r="110" spans="1:8" x14ac:dyDescent="0.3">
      <c r="A110" s="2">
        <v>43259</v>
      </c>
      <c r="B110" s="1">
        <v>28843.05</v>
      </c>
      <c r="C110" s="1">
        <v>28866.45</v>
      </c>
      <c r="D110" s="1">
        <v>28619.55</v>
      </c>
      <c r="E110" s="1">
        <v>28713.5</v>
      </c>
      <c r="F110" s="1">
        <v>14457896</v>
      </c>
      <c r="G110" s="1">
        <v>988.24</v>
      </c>
      <c r="H110" s="3">
        <f>IF(ISERR(LN(Table13927[[#This Row],[Close]]/E109)),"-",LN(Table13927[[#This Row],[Close]]/E109))</f>
        <v>-5.2346774574665109E-3</v>
      </c>
    </row>
    <row r="111" spans="1:8" x14ac:dyDescent="0.3">
      <c r="A111" s="2">
        <v>43262</v>
      </c>
      <c r="B111" s="1">
        <v>28779.3</v>
      </c>
      <c r="C111" s="1">
        <v>29007.05</v>
      </c>
      <c r="D111" s="1">
        <v>28722.2</v>
      </c>
      <c r="E111" s="1">
        <v>28806.3</v>
      </c>
      <c r="F111" s="1">
        <v>21769845</v>
      </c>
      <c r="G111" s="1">
        <v>1276.56</v>
      </c>
      <c r="H111" s="3">
        <f>IF(ISERR(LN(Table13927[[#This Row],[Close]]/E110)),"-",LN(Table13927[[#This Row],[Close]]/E110))</f>
        <v>3.2267177743034062E-3</v>
      </c>
    </row>
    <row r="112" spans="1:8" x14ac:dyDescent="0.3">
      <c r="A112" s="2">
        <v>43263</v>
      </c>
      <c r="B112" s="1">
        <v>28844.9</v>
      </c>
      <c r="C112" s="1">
        <v>29122.65</v>
      </c>
      <c r="D112" s="1">
        <v>28794.65</v>
      </c>
      <c r="E112" s="1">
        <v>29060.65</v>
      </c>
      <c r="F112" s="1">
        <v>15921389</v>
      </c>
      <c r="G112" s="1">
        <v>1061.44</v>
      </c>
      <c r="H112" s="3">
        <f>IF(ISERR(LN(Table13927[[#This Row],[Close]]/E111)),"-",LN(Table13927[[#This Row],[Close]]/E111))</f>
        <v>8.7909121878654121E-3</v>
      </c>
    </row>
    <row r="113" spans="1:8" x14ac:dyDescent="0.3">
      <c r="A113" s="2">
        <v>43264</v>
      </c>
      <c r="B113" s="1">
        <v>29151.7</v>
      </c>
      <c r="C113" s="1">
        <v>29161.05</v>
      </c>
      <c r="D113" s="1">
        <v>28874.55</v>
      </c>
      <c r="E113" s="1">
        <v>28915.65</v>
      </c>
      <c r="F113" s="1">
        <v>14692581</v>
      </c>
      <c r="G113" s="1">
        <v>969.5</v>
      </c>
      <c r="H113" s="3">
        <f>IF(ISERR(LN(Table13927[[#This Row],[Close]]/E112)),"-",LN(Table13927[[#This Row],[Close]]/E112))</f>
        <v>-5.0020543681295456E-3</v>
      </c>
    </row>
    <row r="114" spans="1:8" x14ac:dyDescent="0.3">
      <c r="A114" s="2">
        <v>43265</v>
      </c>
      <c r="B114" s="1">
        <v>28863.5</v>
      </c>
      <c r="C114" s="1">
        <v>29016.1</v>
      </c>
      <c r="D114" s="1">
        <v>28773.5</v>
      </c>
      <c r="E114" s="1">
        <v>28885.05</v>
      </c>
      <c r="F114" s="1">
        <v>19508052</v>
      </c>
      <c r="G114" s="1">
        <v>1324.19</v>
      </c>
      <c r="H114" s="3">
        <f>IF(ISERR(LN(Table13927[[#This Row],[Close]]/E113)),"-",LN(Table13927[[#This Row],[Close]]/E113))</f>
        <v>-1.0588108053624953E-3</v>
      </c>
    </row>
    <row r="115" spans="1:8" x14ac:dyDescent="0.3">
      <c r="A115" s="2">
        <v>43266</v>
      </c>
      <c r="B115" s="1">
        <v>28842.65</v>
      </c>
      <c r="C115" s="1">
        <v>28891.55</v>
      </c>
      <c r="D115" s="1">
        <v>28618.9</v>
      </c>
      <c r="E115" s="1">
        <v>28774.55</v>
      </c>
      <c r="F115" s="1">
        <v>24678382</v>
      </c>
      <c r="G115" s="1">
        <v>1724.13</v>
      </c>
      <c r="H115" s="3">
        <f>IF(ISERR(LN(Table13927[[#This Row],[Close]]/E114)),"-",LN(Table13927[[#This Row],[Close]]/E114))</f>
        <v>-3.8328443234704438E-3</v>
      </c>
    </row>
    <row r="116" spans="1:8" x14ac:dyDescent="0.3">
      <c r="A116" s="2">
        <v>43269</v>
      </c>
      <c r="B116" s="1">
        <v>28807.45</v>
      </c>
      <c r="C116" s="1">
        <v>28904.799999999999</v>
      </c>
      <c r="D116" s="1">
        <v>28673.1</v>
      </c>
      <c r="E116" s="1">
        <v>28711.8</v>
      </c>
      <c r="F116" s="1">
        <v>13866646</v>
      </c>
      <c r="G116" s="1">
        <v>984.13</v>
      </c>
      <c r="H116" s="3">
        <f>IF(ISERR(LN(Table13927[[#This Row],[Close]]/E115)),"-",LN(Table13927[[#This Row],[Close]]/E115))</f>
        <v>-2.1831278180803474E-3</v>
      </c>
    </row>
    <row r="117" spans="1:8" x14ac:dyDescent="0.3">
      <c r="A117" s="2">
        <v>43270</v>
      </c>
      <c r="B117" s="1">
        <v>28688.35</v>
      </c>
      <c r="C117" s="1">
        <v>28722.05</v>
      </c>
      <c r="D117" s="1">
        <v>28497.75</v>
      </c>
      <c r="E117" s="1">
        <v>28651.599999999999</v>
      </c>
      <c r="F117" s="1">
        <v>21824735</v>
      </c>
      <c r="G117" s="1">
        <v>1237.2</v>
      </c>
      <c r="H117" s="3">
        <f>IF(ISERR(LN(Table13927[[#This Row],[Close]]/E116)),"-",LN(Table13927[[#This Row],[Close]]/E116))</f>
        <v>-2.0989000686964126E-3</v>
      </c>
    </row>
    <row r="118" spans="1:8" x14ac:dyDescent="0.3">
      <c r="A118" s="2">
        <v>43271</v>
      </c>
      <c r="B118" s="1">
        <v>28684.2</v>
      </c>
      <c r="C118" s="1">
        <v>28721.95</v>
      </c>
      <c r="D118" s="1">
        <v>28456.35</v>
      </c>
      <c r="E118" s="1">
        <v>28519.599999999999</v>
      </c>
      <c r="F118" s="1">
        <v>21211422</v>
      </c>
      <c r="G118" s="1">
        <v>1326.48</v>
      </c>
      <c r="H118" s="3">
        <f>IF(ISERR(LN(Table13927[[#This Row],[Close]]/E117)),"-",LN(Table13927[[#This Row],[Close]]/E117))</f>
        <v>-4.6177178214349985E-3</v>
      </c>
    </row>
    <row r="119" spans="1:8" x14ac:dyDescent="0.3">
      <c r="A119" s="2">
        <v>43272</v>
      </c>
      <c r="B119" s="1">
        <v>28519.35</v>
      </c>
      <c r="C119" s="1">
        <v>28580.400000000001</v>
      </c>
      <c r="D119" s="1">
        <v>28298</v>
      </c>
      <c r="E119" s="1">
        <v>28330.5</v>
      </c>
      <c r="F119" s="1">
        <v>17026875</v>
      </c>
      <c r="G119" s="1">
        <v>922.7</v>
      </c>
      <c r="H119" s="3">
        <f>IF(ISERR(LN(Table13927[[#This Row],[Close]]/E118)),"-",LN(Table13927[[#This Row],[Close]]/E118))</f>
        <v>-6.6526073804252812E-3</v>
      </c>
    </row>
    <row r="120" spans="1:8" x14ac:dyDescent="0.3">
      <c r="A120" s="2">
        <v>43273</v>
      </c>
      <c r="B120" s="1">
        <v>28295.05</v>
      </c>
      <c r="C120" s="1">
        <v>28687.85</v>
      </c>
      <c r="D120" s="1">
        <v>28200.2</v>
      </c>
      <c r="E120" s="1">
        <v>28630.75</v>
      </c>
      <c r="F120" s="1">
        <v>28876965</v>
      </c>
      <c r="G120" s="1">
        <v>1481.46</v>
      </c>
      <c r="H120" s="3">
        <f>IF(ISERR(LN(Table13927[[#This Row],[Close]]/E119)),"-",LN(Table13927[[#This Row],[Close]]/E119))</f>
        <v>1.0542352242623206E-2</v>
      </c>
    </row>
    <row r="121" spans="1:8" x14ac:dyDescent="0.3">
      <c r="A121" s="2">
        <v>43276</v>
      </c>
      <c r="B121" s="1">
        <v>28670.2</v>
      </c>
      <c r="C121" s="1">
        <v>28680.05</v>
      </c>
      <c r="D121" s="1">
        <v>28429.5</v>
      </c>
      <c r="E121" s="1">
        <v>28495.65</v>
      </c>
      <c r="F121" s="1">
        <v>22298119</v>
      </c>
      <c r="G121" s="1">
        <v>1106.46</v>
      </c>
      <c r="H121" s="3">
        <f>IF(ISERR(LN(Table13927[[#This Row],[Close]]/E120)),"-",LN(Table13927[[#This Row],[Close]]/E120))</f>
        <v>-4.7298710182239303E-3</v>
      </c>
    </row>
    <row r="122" spans="1:8" x14ac:dyDescent="0.3">
      <c r="A122" s="2">
        <v>43277</v>
      </c>
      <c r="B122" s="1">
        <v>28494.05</v>
      </c>
      <c r="C122" s="1">
        <v>28868.25</v>
      </c>
      <c r="D122" s="1">
        <v>28471.7</v>
      </c>
      <c r="E122" s="1">
        <v>28792.15</v>
      </c>
      <c r="F122" s="1">
        <v>22434207</v>
      </c>
      <c r="G122" s="1">
        <v>1222.5</v>
      </c>
      <c r="H122" s="3">
        <f>IF(ISERR(LN(Table13927[[#This Row],[Close]]/E121)),"-",LN(Table13927[[#This Row],[Close]]/E121))</f>
        <v>1.03513364973807E-2</v>
      </c>
    </row>
    <row r="123" spans="1:8" x14ac:dyDescent="0.3">
      <c r="A123" s="2">
        <v>43278</v>
      </c>
      <c r="B123" s="1">
        <v>28859.200000000001</v>
      </c>
      <c r="C123" s="1">
        <v>28874.1</v>
      </c>
      <c r="D123" s="1">
        <v>28556.3</v>
      </c>
      <c r="E123" s="1">
        <v>28625.15</v>
      </c>
      <c r="F123" s="1">
        <v>24477246</v>
      </c>
      <c r="G123" s="1">
        <v>1588.94</v>
      </c>
      <c r="H123" s="3">
        <f>IF(ISERR(LN(Table13927[[#This Row],[Close]]/E122)),"-",LN(Table13927[[#This Row],[Close]]/E122))</f>
        <v>-5.8170785083067516E-3</v>
      </c>
    </row>
    <row r="124" spans="1:8" x14ac:dyDescent="0.3">
      <c r="A124" s="2">
        <v>43279</v>
      </c>
      <c r="B124" s="1">
        <v>28590.9</v>
      </c>
      <c r="C124" s="1">
        <v>28676.95</v>
      </c>
      <c r="D124" s="1">
        <v>28318.2</v>
      </c>
      <c r="E124" s="1">
        <v>28411.85</v>
      </c>
      <c r="F124" s="1">
        <v>29399946</v>
      </c>
      <c r="G124" s="1">
        <v>1464.74</v>
      </c>
      <c r="H124" s="3">
        <f>IF(ISERR(LN(Table13927[[#This Row],[Close]]/E123)),"-",LN(Table13927[[#This Row],[Close]]/E123))</f>
        <v>-7.4793903731028635E-3</v>
      </c>
    </row>
    <row r="125" spans="1:8" x14ac:dyDescent="0.3">
      <c r="A125" s="2">
        <v>43280</v>
      </c>
      <c r="B125" s="1">
        <v>28517.45</v>
      </c>
      <c r="C125" s="1">
        <v>29016.9</v>
      </c>
      <c r="D125" s="1">
        <v>28473.599999999999</v>
      </c>
      <c r="E125" s="1">
        <v>28966</v>
      </c>
      <c r="F125" s="1">
        <v>22095986</v>
      </c>
      <c r="G125" s="1">
        <v>1257.8599999999999</v>
      </c>
      <c r="H125" s="3">
        <f>IF(ISERR(LN(Table13927[[#This Row],[Close]]/E124)),"-",LN(Table13927[[#This Row],[Close]]/E124))</f>
        <v>1.9316416716420867E-2</v>
      </c>
    </row>
    <row r="126" spans="1:8" x14ac:dyDescent="0.3">
      <c r="A126" s="2">
        <v>43283</v>
      </c>
      <c r="B126" s="1">
        <v>29025.3</v>
      </c>
      <c r="C126" s="1">
        <v>29029.7</v>
      </c>
      <c r="D126" s="1">
        <v>28601.200000000001</v>
      </c>
      <c r="E126" s="1">
        <v>28777.5</v>
      </c>
      <c r="F126" s="1">
        <v>30789716</v>
      </c>
      <c r="G126" s="1">
        <v>1347.87</v>
      </c>
      <c r="H126" s="3">
        <f>IF(ISERR(LN(Table13927[[#This Row],[Close]]/E125)),"-",LN(Table13927[[#This Row],[Close]]/E125))</f>
        <v>-6.5288965715844848E-3</v>
      </c>
    </row>
    <row r="127" spans="1:8" x14ac:dyDescent="0.3">
      <c r="A127" s="2">
        <v>43284</v>
      </c>
      <c r="B127" s="1">
        <v>28826.55</v>
      </c>
      <c r="C127" s="1">
        <v>29040.1</v>
      </c>
      <c r="D127" s="1">
        <v>28691.75</v>
      </c>
      <c r="E127" s="1">
        <v>28973.599999999999</v>
      </c>
      <c r="F127" s="1">
        <v>27134492</v>
      </c>
      <c r="G127" s="1">
        <v>1393.94</v>
      </c>
      <c r="H127" s="3">
        <f>IF(ISERR(LN(Table13927[[#This Row],[Close]]/E126)),"-",LN(Table13927[[#This Row],[Close]]/E126))</f>
        <v>6.7912387363074159E-3</v>
      </c>
    </row>
    <row r="128" spans="1:8" x14ac:dyDescent="0.3">
      <c r="A128" s="2">
        <v>43285</v>
      </c>
      <c r="B128" s="1">
        <v>29014.3</v>
      </c>
      <c r="C128" s="1">
        <v>29138.1</v>
      </c>
      <c r="D128" s="1">
        <v>28822.05</v>
      </c>
      <c r="E128" s="1">
        <v>29108.15</v>
      </c>
      <c r="F128" s="1">
        <v>20240287</v>
      </c>
      <c r="G128" s="1">
        <v>1109.18</v>
      </c>
      <c r="H128" s="3">
        <f>IF(ISERR(LN(Table13927[[#This Row],[Close]]/E127)),"-",LN(Table13927[[#This Row],[Close]]/E127))</f>
        <v>4.6331331506566133E-3</v>
      </c>
    </row>
    <row r="129" spans="1:8" x14ac:dyDescent="0.3">
      <c r="A129" s="2">
        <v>43286</v>
      </c>
      <c r="B129" s="1">
        <v>29146.400000000001</v>
      </c>
      <c r="C129" s="1">
        <v>29519.9</v>
      </c>
      <c r="D129" s="1">
        <v>29063.9</v>
      </c>
      <c r="E129" s="1">
        <v>29399.15</v>
      </c>
      <c r="F129" s="1">
        <v>27289991</v>
      </c>
      <c r="G129" s="1">
        <v>1287</v>
      </c>
      <c r="H129" s="3">
        <f>IF(ISERR(LN(Table13927[[#This Row],[Close]]/E128)),"-",LN(Table13927[[#This Row],[Close]]/E128))</f>
        <v>9.9475586680186391E-3</v>
      </c>
    </row>
    <row r="130" spans="1:8" x14ac:dyDescent="0.3">
      <c r="A130" s="2">
        <v>43287</v>
      </c>
      <c r="B130" s="1">
        <v>29385.7</v>
      </c>
      <c r="C130" s="1">
        <v>29555.15</v>
      </c>
      <c r="D130" s="1">
        <v>29262.2</v>
      </c>
      <c r="E130" s="1">
        <v>29344.65</v>
      </c>
      <c r="F130" s="1">
        <v>25982469</v>
      </c>
      <c r="G130" s="1">
        <v>1412.74</v>
      </c>
      <c r="H130" s="3">
        <f>IF(ISERR(LN(Table13927[[#This Row],[Close]]/E129)),"-",LN(Table13927[[#This Row],[Close]]/E129))</f>
        <v>-1.8555154973520032E-3</v>
      </c>
    </row>
    <row r="131" spans="1:8" x14ac:dyDescent="0.3">
      <c r="A131" s="2">
        <v>43290</v>
      </c>
      <c r="B131" s="1">
        <v>29504.65</v>
      </c>
      <c r="C131" s="1">
        <v>29663.65</v>
      </c>
      <c r="D131" s="1">
        <v>29352.1</v>
      </c>
      <c r="E131" s="1">
        <v>29587.55</v>
      </c>
      <c r="F131" s="1">
        <v>19402482</v>
      </c>
      <c r="G131" s="1">
        <v>1049.33</v>
      </c>
      <c r="H131" s="3">
        <f>IF(ISERR(LN(Table13927[[#This Row],[Close]]/E130)),"-",LN(Table13927[[#This Row],[Close]]/E130))</f>
        <v>8.2434178767942824E-3</v>
      </c>
    </row>
    <row r="132" spans="1:8" x14ac:dyDescent="0.3">
      <c r="A132" s="2">
        <v>43291</v>
      </c>
      <c r="B132" s="1">
        <v>29674.1</v>
      </c>
      <c r="C132" s="1">
        <v>29746.75</v>
      </c>
      <c r="D132" s="1">
        <v>29549.5</v>
      </c>
      <c r="E132" s="1">
        <v>29715.4</v>
      </c>
      <c r="F132" s="1">
        <v>21183605</v>
      </c>
      <c r="G132" s="1">
        <v>1152.3699999999999</v>
      </c>
      <c r="H132" s="3">
        <f>IF(ISERR(LN(Table13927[[#This Row],[Close]]/E131)),"-",LN(Table13927[[#This Row],[Close]]/E131))</f>
        <v>4.311765201392345E-3</v>
      </c>
    </row>
    <row r="133" spans="1:8" x14ac:dyDescent="0.3">
      <c r="A133" s="2">
        <v>43292</v>
      </c>
      <c r="B133" s="1">
        <v>29710.9</v>
      </c>
      <c r="C133" s="1">
        <v>29958.1</v>
      </c>
      <c r="D133" s="1">
        <v>29543.05</v>
      </c>
      <c r="E133" s="1">
        <v>29802.6</v>
      </c>
      <c r="F133" s="1">
        <v>23896352</v>
      </c>
      <c r="G133" s="1">
        <v>1359.25</v>
      </c>
      <c r="H133" s="3">
        <f>IF(ISERR(LN(Table13927[[#This Row],[Close]]/E132)),"-",LN(Table13927[[#This Row],[Close]]/E132))</f>
        <v>2.9302080846956577E-3</v>
      </c>
    </row>
    <row r="134" spans="1:8" x14ac:dyDescent="0.3">
      <c r="A134" s="2">
        <v>43293</v>
      </c>
      <c r="B134" s="1">
        <v>29862.75</v>
      </c>
      <c r="C134" s="1">
        <v>30008.3</v>
      </c>
      <c r="D134" s="1">
        <v>29772.799999999999</v>
      </c>
      <c r="E134" s="1">
        <v>29932.65</v>
      </c>
      <c r="F134" s="1">
        <v>25435887</v>
      </c>
      <c r="G134" s="1">
        <v>1391.82</v>
      </c>
      <c r="H134" s="3">
        <f>IF(ISERR(LN(Table13927[[#This Row],[Close]]/E133)),"-",LN(Table13927[[#This Row],[Close]]/E133))</f>
        <v>4.3542198440820511E-3</v>
      </c>
    </row>
    <row r="135" spans="1:8" x14ac:dyDescent="0.3">
      <c r="A135" s="2">
        <v>43294</v>
      </c>
      <c r="B135" s="1">
        <v>29976.25</v>
      </c>
      <c r="C135" s="1">
        <v>30036.3</v>
      </c>
      <c r="D135" s="1">
        <v>29546.400000000001</v>
      </c>
      <c r="E135" s="1">
        <v>29629.55</v>
      </c>
      <c r="F135" s="1">
        <v>33306729</v>
      </c>
      <c r="G135" s="1">
        <v>1450.37</v>
      </c>
      <c r="H135" s="3">
        <f>IF(ISERR(LN(Table13927[[#This Row],[Close]]/E134)),"-",LN(Table13927[[#This Row],[Close]]/E134))</f>
        <v>-1.017768371168795E-2</v>
      </c>
    </row>
    <row r="136" spans="1:8" x14ac:dyDescent="0.3">
      <c r="A136" s="2">
        <v>43297</v>
      </c>
      <c r="B136" s="1">
        <v>29655.3</v>
      </c>
      <c r="C136" s="1">
        <v>29824.65</v>
      </c>
      <c r="D136" s="1">
        <v>29522.7</v>
      </c>
      <c r="E136" s="1">
        <v>29571.35</v>
      </c>
      <c r="F136" s="1">
        <v>23523801</v>
      </c>
      <c r="G136" s="1">
        <v>1410.81</v>
      </c>
      <c r="H136" s="3">
        <f>IF(ISERR(LN(Table13927[[#This Row],[Close]]/E135)),"-",LN(Table13927[[#This Row],[Close]]/E135))</f>
        <v>-1.9661869582918851E-3</v>
      </c>
    </row>
    <row r="137" spans="1:8" x14ac:dyDescent="0.3">
      <c r="A137" s="2">
        <v>43298</v>
      </c>
      <c r="B137" s="1">
        <v>29636.35</v>
      </c>
      <c r="C137" s="1">
        <v>29740.25</v>
      </c>
      <c r="D137" s="1">
        <v>29231.3</v>
      </c>
      <c r="E137" s="1">
        <v>29273.05</v>
      </c>
      <c r="F137" s="1">
        <v>29081500</v>
      </c>
      <c r="G137" s="1">
        <v>2078.0300000000002</v>
      </c>
      <c r="H137" s="3">
        <f>IF(ISERR(LN(Table13927[[#This Row],[Close]]/E136)),"-",LN(Table13927[[#This Row],[Close]]/E136))</f>
        <v>-1.0138689671709913E-2</v>
      </c>
    </row>
    <row r="138" spans="1:8" x14ac:dyDescent="0.3">
      <c r="A138" s="2">
        <v>43299</v>
      </c>
      <c r="B138" s="1">
        <v>29400.799999999999</v>
      </c>
      <c r="C138" s="1">
        <v>29427.45</v>
      </c>
      <c r="D138" s="1">
        <v>28897.65</v>
      </c>
      <c r="E138" s="1">
        <v>28993.15</v>
      </c>
      <c r="F138" s="1">
        <v>24732196</v>
      </c>
      <c r="G138" s="1">
        <v>1494.91</v>
      </c>
      <c r="H138" s="3">
        <f>IF(ISERR(LN(Table13927[[#This Row],[Close]]/E137)),"-",LN(Table13927[[#This Row],[Close]]/E137))</f>
        <v>-9.6077023413054172E-3</v>
      </c>
    </row>
    <row r="139" spans="1:8" x14ac:dyDescent="0.3">
      <c r="A139" s="2">
        <v>43300</v>
      </c>
      <c r="B139" s="1">
        <v>29035.4</v>
      </c>
      <c r="C139" s="1">
        <v>29254.2</v>
      </c>
      <c r="D139" s="1">
        <v>28838.2</v>
      </c>
      <c r="E139" s="1">
        <v>29212.5</v>
      </c>
      <c r="F139" s="1">
        <v>22719605</v>
      </c>
      <c r="G139" s="1">
        <v>1180.99</v>
      </c>
      <c r="H139" s="3">
        <f>IF(ISERR(LN(Table13927[[#This Row],[Close]]/E138)),"-",LN(Table13927[[#This Row],[Close]]/E138))</f>
        <v>7.5371046762967801E-3</v>
      </c>
    </row>
    <row r="140" spans="1:8" x14ac:dyDescent="0.3">
      <c r="A140" s="2">
        <v>43301</v>
      </c>
      <c r="B140" s="1">
        <v>29236.25</v>
      </c>
      <c r="C140" s="1">
        <v>29374.85</v>
      </c>
      <c r="D140" s="1">
        <v>29080.1</v>
      </c>
      <c r="E140" s="1">
        <v>29281</v>
      </c>
      <c r="F140" s="1">
        <v>21407985</v>
      </c>
      <c r="G140" s="1">
        <v>1409.59</v>
      </c>
      <c r="H140" s="3">
        <f>IF(ISERR(LN(Table13927[[#This Row],[Close]]/E139)),"-",LN(Table13927[[#This Row],[Close]]/E139))</f>
        <v>2.3421416503983297E-3</v>
      </c>
    </row>
    <row r="141" spans="1:8" x14ac:dyDescent="0.3">
      <c r="A141" s="2">
        <v>43304</v>
      </c>
      <c r="B141" s="1">
        <v>29643.55</v>
      </c>
      <c r="C141" s="1">
        <v>30031.7</v>
      </c>
      <c r="D141" s="1">
        <v>29529.95</v>
      </c>
      <c r="E141" s="1">
        <v>30000.9</v>
      </c>
      <c r="F141" s="1">
        <v>38962495</v>
      </c>
      <c r="G141" s="1">
        <v>1775.33</v>
      </c>
      <c r="H141" s="3">
        <f>IF(ISERR(LN(Table13927[[#This Row],[Close]]/E140)),"-",LN(Table13927[[#This Row],[Close]]/E140))</f>
        <v>2.4288539696789728E-2</v>
      </c>
    </row>
    <row r="142" spans="1:8" x14ac:dyDescent="0.3">
      <c r="A142" s="2">
        <v>43305</v>
      </c>
      <c r="B142" s="1">
        <v>30041.15</v>
      </c>
      <c r="C142" s="1">
        <v>30162.6</v>
      </c>
      <c r="D142" s="1">
        <v>29858.1</v>
      </c>
      <c r="E142" s="1">
        <v>30026.15</v>
      </c>
      <c r="F142" s="1">
        <v>28529536</v>
      </c>
      <c r="G142" s="1">
        <v>1505.52</v>
      </c>
      <c r="H142" s="3">
        <f>IF(ISERR(LN(Table13927[[#This Row],[Close]]/E141)),"-",LN(Table13927[[#This Row],[Close]]/E141))</f>
        <v>8.4128743588948263E-4</v>
      </c>
    </row>
    <row r="143" spans="1:8" x14ac:dyDescent="0.3">
      <c r="A143" s="2">
        <v>43306</v>
      </c>
      <c r="B143" s="1">
        <v>30000.25</v>
      </c>
      <c r="C143" s="1">
        <v>30098.1</v>
      </c>
      <c r="D143" s="1">
        <v>29918.6</v>
      </c>
      <c r="E143" s="1">
        <v>29965.25</v>
      </c>
      <c r="F143" s="1">
        <v>34328564</v>
      </c>
      <c r="G143" s="1">
        <v>2296.56</v>
      </c>
      <c r="H143" s="3">
        <f>IF(ISERR(LN(Table13927[[#This Row],[Close]]/E142)),"-",LN(Table13927[[#This Row],[Close]]/E142))</f>
        <v>-2.0302917057971118E-3</v>
      </c>
    </row>
    <row r="144" spans="1:8" x14ac:dyDescent="0.3">
      <c r="A144" s="2">
        <v>43307</v>
      </c>
      <c r="B144" s="1">
        <v>30050.35</v>
      </c>
      <c r="C144" s="1">
        <v>30242.95</v>
      </c>
      <c r="D144" s="1">
        <v>29834.75</v>
      </c>
      <c r="E144" s="1">
        <v>30036.25</v>
      </c>
      <c r="F144" s="1">
        <v>40898850</v>
      </c>
      <c r="G144" s="1">
        <v>2353.41</v>
      </c>
      <c r="H144" s="3">
        <f>IF(ISERR(LN(Table13927[[#This Row],[Close]]/E143)),"-",LN(Table13927[[#This Row],[Close]]/E143))</f>
        <v>2.3666086060607733E-3</v>
      </c>
    </row>
    <row r="145" spans="1:8" x14ac:dyDescent="0.3">
      <c r="A145" s="2">
        <v>43308</v>
      </c>
      <c r="B145" s="1">
        <v>30641.599999999999</v>
      </c>
      <c r="C145" s="1">
        <v>31014.799999999999</v>
      </c>
      <c r="D145" s="1">
        <v>30410.9</v>
      </c>
      <c r="E145" s="1">
        <v>30749.35</v>
      </c>
      <c r="F145" s="1">
        <v>90519072</v>
      </c>
      <c r="G145" s="1">
        <v>3376.9</v>
      </c>
      <c r="H145" s="3">
        <f>IF(ISERR(LN(Table13927[[#This Row],[Close]]/E144)),"-",LN(Table13927[[#This Row],[Close]]/E144))</f>
        <v>2.3463870269411925E-2</v>
      </c>
    </row>
    <row r="146" spans="1:8" x14ac:dyDescent="0.3">
      <c r="A146" s="2">
        <v>43311</v>
      </c>
      <c r="B146" s="1">
        <v>30787.75</v>
      </c>
      <c r="C146" s="1">
        <v>30928.35</v>
      </c>
      <c r="D146" s="1">
        <v>30658.7</v>
      </c>
      <c r="E146" s="1">
        <v>30836.6</v>
      </c>
      <c r="F146" s="1">
        <v>29625073</v>
      </c>
      <c r="G146" s="1">
        <v>1650.95</v>
      </c>
      <c r="H146" s="3">
        <f>IF(ISERR(LN(Table13927[[#This Row],[Close]]/E145)),"-",LN(Table13927[[#This Row],[Close]]/E145))</f>
        <v>2.8334403666107418E-3</v>
      </c>
    </row>
    <row r="147" spans="1:8" x14ac:dyDescent="0.3">
      <c r="A147" s="2">
        <v>43312</v>
      </c>
      <c r="B147" s="1">
        <v>30863.25</v>
      </c>
      <c r="C147" s="1">
        <v>31038.25</v>
      </c>
      <c r="D147" s="1">
        <v>30638.55</v>
      </c>
      <c r="E147" s="1">
        <v>31007.25</v>
      </c>
      <c r="F147" s="1">
        <v>48753410</v>
      </c>
      <c r="G147" s="1">
        <v>2420.5100000000002</v>
      </c>
      <c r="H147" s="3">
        <f>IF(ISERR(LN(Table13927[[#This Row],[Close]]/E146)),"-",LN(Table13927[[#This Row],[Close]]/E146))</f>
        <v>5.5187519249961375E-3</v>
      </c>
    </row>
    <row r="148" spans="1:8" x14ac:dyDescent="0.3">
      <c r="A148" s="2">
        <v>43313</v>
      </c>
      <c r="B148" s="1">
        <v>31085.85</v>
      </c>
      <c r="C148" s="1">
        <v>31244.75</v>
      </c>
      <c r="D148" s="1">
        <v>30886.45</v>
      </c>
      <c r="E148" s="1">
        <v>31175.1</v>
      </c>
      <c r="F148" s="1">
        <v>49180599</v>
      </c>
      <c r="G148" s="1">
        <v>2233.17</v>
      </c>
      <c r="H148" s="3">
        <f>IF(ISERR(LN(Table13927[[#This Row],[Close]]/E147)),"-",LN(Table13927[[#This Row],[Close]]/E147))</f>
        <v>5.3986511500951897E-3</v>
      </c>
    </row>
    <row r="149" spans="1:8" x14ac:dyDescent="0.3">
      <c r="A149" s="2">
        <v>43314</v>
      </c>
      <c r="B149" s="1">
        <v>31137.85</v>
      </c>
      <c r="C149" s="1">
        <v>31364.45</v>
      </c>
      <c r="D149" s="1">
        <v>31003.5</v>
      </c>
      <c r="E149" s="1">
        <v>31075.25</v>
      </c>
      <c r="F149" s="1">
        <v>31565330</v>
      </c>
      <c r="G149" s="1">
        <v>1573.52</v>
      </c>
      <c r="H149" s="3">
        <f>IF(ISERR(LN(Table13927[[#This Row],[Close]]/E148)),"-",LN(Table13927[[#This Row],[Close]]/E148))</f>
        <v>-3.2080168427254551E-3</v>
      </c>
    </row>
    <row r="150" spans="1:8" x14ac:dyDescent="0.3">
      <c r="A150" s="2">
        <v>43315</v>
      </c>
      <c r="B150" s="1">
        <v>31162.3</v>
      </c>
      <c r="C150" s="1">
        <v>31490.7</v>
      </c>
      <c r="D150" s="1">
        <v>31044.799999999999</v>
      </c>
      <c r="E150" s="1">
        <v>31424.95</v>
      </c>
      <c r="F150" s="1">
        <v>32593926</v>
      </c>
      <c r="G150" s="1">
        <v>1832.29</v>
      </c>
      <c r="H150" s="3">
        <f>IF(ISERR(LN(Table13927[[#This Row],[Close]]/E149)),"-",LN(Table13927[[#This Row],[Close]]/E149))</f>
        <v>1.1190480968442466E-2</v>
      </c>
    </row>
    <row r="151" spans="1:8" x14ac:dyDescent="0.3">
      <c r="A151" s="2">
        <v>43318</v>
      </c>
      <c r="B151" s="1">
        <v>31505.95</v>
      </c>
      <c r="C151" s="1">
        <v>31551.35</v>
      </c>
      <c r="D151" s="1">
        <v>31134.95</v>
      </c>
      <c r="E151" s="1">
        <v>31222</v>
      </c>
      <c r="F151" s="1">
        <v>22313682</v>
      </c>
      <c r="G151" s="1">
        <v>1730.04</v>
      </c>
      <c r="H151" s="3">
        <f>IF(ISERR(LN(Table13927[[#This Row],[Close]]/E150)),"-",LN(Table13927[[#This Row],[Close]]/E150))</f>
        <v>-6.4791888506738598E-3</v>
      </c>
    </row>
    <row r="152" spans="1:8" x14ac:dyDescent="0.3">
      <c r="A152" s="2">
        <v>43319</v>
      </c>
      <c r="B152" s="1">
        <v>31304.2</v>
      </c>
      <c r="C152" s="1">
        <v>31328.95</v>
      </c>
      <c r="D152" s="1">
        <v>31083.7</v>
      </c>
      <c r="E152" s="1">
        <v>31140.35</v>
      </c>
      <c r="F152" s="1">
        <v>19908767</v>
      </c>
      <c r="G152" s="1">
        <v>1402.61</v>
      </c>
      <c r="H152" s="3">
        <f>IF(ISERR(LN(Table13927[[#This Row],[Close]]/E151)),"-",LN(Table13927[[#This Row],[Close]]/E151))</f>
        <v>-2.6185686285233887E-3</v>
      </c>
    </row>
    <row r="153" spans="1:8" x14ac:dyDescent="0.3">
      <c r="A153" s="2">
        <v>43320</v>
      </c>
      <c r="B153" s="1">
        <v>31141.3</v>
      </c>
      <c r="C153" s="1">
        <v>31335.8</v>
      </c>
      <c r="D153" s="1">
        <v>31117.599999999999</v>
      </c>
      <c r="E153" s="1">
        <v>31302.5</v>
      </c>
      <c r="F153" s="1">
        <v>18327407</v>
      </c>
      <c r="G153" s="1">
        <v>1251.72</v>
      </c>
      <c r="H153" s="3">
        <f>IF(ISERR(LN(Table13927[[#This Row],[Close]]/E152)),"-",LN(Table13927[[#This Row],[Close]]/E152))</f>
        <v>5.1935606550142224E-3</v>
      </c>
    </row>
    <row r="154" spans="1:8" x14ac:dyDescent="0.3">
      <c r="A154" s="2">
        <v>43321</v>
      </c>
      <c r="B154" s="1">
        <v>31376</v>
      </c>
      <c r="C154" s="1">
        <v>31505.9</v>
      </c>
      <c r="D154" s="1">
        <v>31221.85</v>
      </c>
      <c r="E154" s="1">
        <v>31378.55</v>
      </c>
      <c r="F154" s="1">
        <v>19259356</v>
      </c>
      <c r="G154" s="1">
        <v>1121.19</v>
      </c>
      <c r="H154" s="3">
        <f>IF(ISERR(LN(Table13927[[#This Row],[Close]]/E153)),"-",LN(Table13927[[#This Row],[Close]]/E153))</f>
        <v>2.4265719006554424E-3</v>
      </c>
    </row>
    <row r="155" spans="1:8" x14ac:dyDescent="0.3">
      <c r="A155" s="2">
        <v>43322</v>
      </c>
      <c r="B155" s="1">
        <v>31345.95</v>
      </c>
      <c r="C155" s="1">
        <v>31551.5</v>
      </c>
      <c r="D155" s="1">
        <v>31269.05</v>
      </c>
      <c r="E155" s="1">
        <v>31474.9</v>
      </c>
      <c r="F155" s="1">
        <v>25124863</v>
      </c>
      <c r="G155" s="1">
        <v>1316.61</v>
      </c>
      <c r="H155" s="3">
        <f>IF(ISERR(LN(Table13927[[#This Row],[Close]]/E154)),"-",LN(Table13927[[#This Row],[Close]]/E154))</f>
        <v>3.0658643390407002E-3</v>
      </c>
    </row>
    <row r="156" spans="1:8" x14ac:dyDescent="0.3">
      <c r="A156" s="2">
        <v>43325</v>
      </c>
      <c r="B156" s="1">
        <v>31354.7</v>
      </c>
      <c r="C156" s="1">
        <v>31652</v>
      </c>
      <c r="D156" s="1">
        <v>31317.599999999999</v>
      </c>
      <c r="E156" s="1">
        <v>31479.75</v>
      </c>
      <c r="F156" s="1">
        <v>21768571</v>
      </c>
      <c r="G156" s="1">
        <v>1404.55</v>
      </c>
      <c r="H156" s="3">
        <f>IF(ISERR(LN(Table13927[[#This Row],[Close]]/E155)),"-",LN(Table13927[[#This Row],[Close]]/E155))</f>
        <v>1.540791668158219E-4</v>
      </c>
    </row>
    <row r="157" spans="1:8" x14ac:dyDescent="0.3">
      <c r="A157" s="2">
        <v>43326</v>
      </c>
      <c r="B157" s="1">
        <v>31545.7</v>
      </c>
      <c r="C157" s="1">
        <v>31821.599999999999</v>
      </c>
      <c r="D157" s="1">
        <v>31526.15</v>
      </c>
      <c r="E157" s="1">
        <v>31725.25</v>
      </c>
      <c r="F157" s="1">
        <v>23492575</v>
      </c>
      <c r="G157" s="1">
        <v>1326.56</v>
      </c>
      <c r="H157" s="3">
        <f>IF(ISERR(LN(Table13927[[#This Row],[Close]]/E156)),"-",LN(Table13927[[#This Row],[Close]]/E156))</f>
        <v>7.7684118225711607E-3</v>
      </c>
    </row>
    <row r="158" spans="1:8" x14ac:dyDescent="0.3">
      <c r="A158" s="2">
        <v>43328</v>
      </c>
      <c r="B158" s="1">
        <v>31701.65</v>
      </c>
      <c r="C158" s="1">
        <v>31848.5</v>
      </c>
      <c r="D158" s="1">
        <v>31532.05</v>
      </c>
      <c r="E158" s="1">
        <v>31731.25</v>
      </c>
      <c r="F158" s="1">
        <v>31529892</v>
      </c>
      <c r="G158" s="1">
        <v>1692.83</v>
      </c>
      <c r="H158" s="3">
        <f>IF(ISERR(LN(Table13927[[#This Row],[Close]]/E157)),"-",LN(Table13927[[#This Row],[Close]]/E157))</f>
        <v>1.8910592351868607E-4</v>
      </c>
    </row>
    <row r="159" spans="1:8" x14ac:dyDescent="0.3">
      <c r="A159" s="2">
        <v>43329</v>
      </c>
      <c r="B159" s="1">
        <v>31799.200000000001</v>
      </c>
      <c r="C159" s="1">
        <v>32383.200000000001</v>
      </c>
      <c r="D159" s="1">
        <v>31785.95</v>
      </c>
      <c r="E159" s="1">
        <v>32340.05</v>
      </c>
      <c r="F159" s="1">
        <v>41062169</v>
      </c>
      <c r="G159" s="1">
        <v>2200.21</v>
      </c>
      <c r="H159" s="3">
        <f>IF(ISERR(LN(Table13927[[#This Row],[Close]]/E158)),"-",LN(Table13927[[#This Row],[Close]]/E158))</f>
        <v>1.9004400507172822E-2</v>
      </c>
    </row>
    <row r="160" spans="1:8" x14ac:dyDescent="0.3">
      <c r="A160" s="2">
        <v>43332</v>
      </c>
      <c r="B160" s="1">
        <v>32422</v>
      </c>
      <c r="C160" s="1">
        <v>32466.95</v>
      </c>
      <c r="D160" s="1">
        <v>32291.55</v>
      </c>
      <c r="E160" s="1">
        <v>32379.4</v>
      </c>
      <c r="F160" s="1">
        <v>31049825</v>
      </c>
      <c r="G160" s="1">
        <v>1592.02</v>
      </c>
      <c r="H160" s="3">
        <f>IF(ISERR(LN(Table13927[[#This Row],[Close]]/E159)),"-",LN(Table13927[[#This Row],[Close]]/E159))</f>
        <v>1.216017900303604E-3</v>
      </c>
    </row>
    <row r="161" spans="1:8" x14ac:dyDescent="0.3">
      <c r="A161" s="2">
        <v>43333</v>
      </c>
      <c r="B161" s="1">
        <v>32455.3</v>
      </c>
      <c r="C161" s="1">
        <v>32534.9</v>
      </c>
      <c r="D161" s="1">
        <v>32240.1</v>
      </c>
      <c r="E161" s="1">
        <v>32306.400000000001</v>
      </c>
      <c r="F161" s="1">
        <v>28108612</v>
      </c>
      <c r="G161" s="1">
        <v>1646.55</v>
      </c>
      <c r="H161" s="3">
        <f>IF(ISERR(LN(Table13927[[#This Row],[Close]]/E160)),"-",LN(Table13927[[#This Row],[Close]]/E160))</f>
        <v>-2.2570651051879195E-3</v>
      </c>
    </row>
    <row r="162" spans="1:8" x14ac:dyDescent="0.3">
      <c r="A162" s="2">
        <v>43335</v>
      </c>
      <c r="B162" s="1">
        <v>32457.599999999999</v>
      </c>
      <c r="C162" s="1">
        <v>32660.6</v>
      </c>
      <c r="D162" s="1">
        <v>32251.95</v>
      </c>
      <c r="E162" s="1">
        <v>32600.25</v>
      </c>
      <c r="F162" s="1">
        <v>37099108</v>
      </c>
      <c r="G162" s="1">
        <v>2281.37</v>
      </c>
      <c r="H162" s="3">
        <f>IF(ISERR(LN(Table13927[[#This Row],[Close]]/E161)),"-",LN(Table13927[[#This Row],[Close]]/E161))</f>
        <v>9.0546040390580267E-3</v>
      </c>
    </row>
    <row r="163" spans="1:8" x14ac:dyDescent="0.3">
      <c r="A163" s="2">
        <v>43336</v>
      </c>
      <c r="B163" s="1">
        <v>32550.15</v>
      </c>
      <c r="C163" s="1">
        <v>32583.5</v>
      </c>
      <c r="D163" s="1">
        <v>32217.4</v>
      </c>
      <c r="E163" s="1">
        <v>32385.55</v>
      </c>
      <c r="F163" s="1">
        <v>21473000</v>
      </c>
      <c r="G163" s="1">
        <v>1507.54</v>
      </c>
      <c r="H163" s="3">
        <f>IF(ISERR(LN(Table13927[[#This Row],[Close]]/E162)),"-",LN(Table13927[[#This Row],[Close]]/E162))</f>
        <v>-6.607621393024809E-3</v>
      </c>
    </row>
    <row r="164" spans="1:8" x14ac:dyDescent="0.3">
      <c r="A164" s="2">
        <v>43339</v>
      </c>
      <c r="B164" s="1">
        <v>32508.05</v>
      </c>
      <c r="C164" s="1">
        <v>32730.95</v>
      </c>
      <c r="D164" s="1">
        <v>32449.5</v>
      </c>
      <c r="E164" s="1">
        <v>32604.1</v>
      </c>
      <c r="F164" s="1">
        <v>17937947</v>
      </c>
      <c r="G164" s="1">
        <v>1123.1199999999999</v>
      </c>
      <c r="H164" s="3">
        <f>IF(ISERR(LN(Table13927[[#This Row],[Close]]/E163)),"-",LN(Table13927[[#This Row],[Close]]/E163))</f>
        <v>6.7257116739484687E-3</v>
      </c>
    </row>
    <row r="165" spans="1:8" x14ac:dyDescent="0.3">
      <c r="A165" s="2">
        <v>43340</v>
      </c>
      <c r="B165" s="1">
        <v>32650.75</v>
      </c>
      <c r="C165" s="1">
        <v>32752</v>
      </c>
      <c r="D165" s="1">
        <v>32455.599999999999</v>
      </c>
      <c r="E165" s="1">
        <v>32494.35</v>
      </c>
      <c r="F165" s="1">
        <v>18847472</v>
      </c>
      <c r="G165" s="1">
        <v>1183.4000000000001</v>
      </c>
      <c r="H165" s="3">
        <f>IF(ISERR(LN(Table13927[[#This Row],[Close]]/E164)),"-",LN(Table13927[[#This Row],[Close]]/E164))</f>
        <v>-3.3718192669862862E-3</v>
      </c>
    </row>
    <row r="166" spans="1:8" x14ac:dyDescent="0.3">
      <c r="A166" s="2">
        <v>43341</v>
      </c>
      <c r="B166" s="1">
        <v>32519.200000000001</v>
      </c>
      <c r="C166" s="1">
        <v>32577.200000000001</v>
      </c>
      <c r="D166" s="1">
        <v>32354.75</v>
      </c>
      <c r="E166" s="1">
        <v>32429.599999999999</v>
      </c>
      <c r="F166" s="1">
        <v>21240744</v>
      </c>
      <c r="G166" s="1">
        <v>1229.3</v>
      </c>
      <c r="H166" s="3">
        <f>IF(ISERR(LN(Table13927[[#This Row],[Close]]/E165)),"-",LN(Table13927[[#This Row],[Close]]/E165))</f>
        <v>-1.994642084095148E-3</v>
      </c>
    </row>
    <row r="167" spans="1:8" x14ac:dyDescent="0.3">
      <c r="A167" s="2">
        <v>43342</v>
      </c>
      <c r="B167" s="1">
        <v>32458.65</v>
      </c>
      <c r="C167" s="1">
        <v>32898.35</v>
      </c>
      <c r="D167" s="1">
        <v>32445.15</v>
      </c>
      <c r="E167" s="1">
        <v>32844</v>
      </c>
      <c r="F167" s="1">
        <v>40700509</v>
      </c>
      <c r="G167" s="1">
        <v>2294.25</v>
      </c>
      <c r="H167" s="3">
        <f>IF(ISERR(LN(Table13927[[#This Row],[Close]]/E166)),"-",LN(Table13927[[#This Row],[Close]]/E166))</f>
        <v>1.2697493861785999E-2</v>
      </c>
    </row>
    <row r="168" spans="1:8" x14ac:dyDescent="0.3">
      <c r="A168" s="2">
        <v>43343</v>
      </c>
      <c r="B168" s="1">
        <v>32984.35</v>
      </c>
      <c r="C168" s="1">
        <v>33067.15</v>
      </c>
      <c r="D168" s="1">
        <v>32773.800000000003</v>
      </c>
      <c r="E168" s="1">
        <v>32911.550000000003</v>
      </c>
      <c r="F168" s="1">
        <v>34414139</v>
      </c>
      <c r="G168" s="1">
        <v>1785.2</v>
      </c>
      <c r="H168" s="3">
        <f>IF(ISERR(LN(Table13927[[#This Row],[Close]]/E167)),"-",LN(Table13927[[#This Row],[Close]]/E167))</f>
        <v>2.0545801460835193E-3</v>
      </c>
    </row>
    <row r="169" spans="1:8" x14ac:dyDescent="0.3">
      <c r="A169" s="2">
        <v>43346</v>
      </c>
      <c r="B169" s="1">
        <v>33167.9</v>
      </c>
      <c r="C169" s="1">
        <v>33167.9</v>
      </c>
      <c r="D169" s="1">
        <v>31978.35</v>
      </c>
      <c r="E169" s="1">
        <v>32109.55</v>
      </c>
      <c r="F169" s="1">
        <v>26090972</v>
      </c>
      <c r="G169" s="1">
        <v>1528.18</v>
      </c>
      <c r="H169" s="3">
        <f>IF(ISERR(LN(Table13927[[#This Row],[Close]]/E168)),"-",LN(Table13927[[#This Row],[Close]]/E168))</f>
        <v>-2.4670166315160082E-2</v>
      </c>
    </row>
    <row r="170" spans="1:8" x14ac:dyDescent="0.3">
      <c r="A170" s="2">
        <v>43347</v>
      </c>
      <c r="B170" s="1">
        <v>32033.85</v>
      </c>
      <c r="C170" s="1">
        <v>32042.35</v>
      </c>
      <c r="D170" s="1">
        <v>31223.55</v>
      </c>
      <c r="E170" s="1">
        <v>31442.65</v>
      </c>
      <c r="F170" s="1">
        <v>33062263</v>
      </c>
      <c r="G170" s="1">
        <v>2326.04</v>
      </c>
      <c r="H170" s="3">
        <f>IF(ISERR(LN(Table13927[[#This Row],[Close]]/E169)),"-",LN(Table13927[[#This Row],[Close]]/E169))</f>
        <v>-2.0988242136647677E-2</v>
      </c>
    </row>
    <row r="171" spans="1:8" x14ac:dyDescent="0.3">
      <c r="A171" s="2">
        <v>43348</v>
      </c>
      <c r="B171" s="1">
        <v>31395.15</v>
      </c>
      <c r="C171" s="1">
        <v>31456.65</v>
      </c>
      <c r="D171" s="1">
        <v>30931.8</v>
      </c>
      <c r="E171" s="1">
        <v>31168.85</v>
      </c>
      <c r="F171" s="1">
        <v>26756509</v>
      </c>
      <c r="G171" s="1">
        <v>1883.81</v>
      </c>
      <c r="H171" s="3">
        <f>IF(ISERR(LN(Table13927[[#This Row],[Close]]/E170)),"-",LN(Table13927[[#This Row],[Close]]/E170))</f>
        <v>-8.7460528919808319E-3</v>
      </c>
    </row>
    <row r="172" spans="1:8" x14ac:dyDescent="0.3">
      <c r="A172" s="2">
        <v>43349</v>
      </c>
      <c r="B172" s="1">
        <v>31299.3</v>
      </c>
      <c r="C172" s="1">
        <v>31377.65</v>
      </c>
      <c r="D172" s="1">
        <v>30952.7</v>
      </c>
      <c r="E172" s="1">
        <v>31157.25</v>
      </c>
      <c r="F172" s="1">
        <v>20412571</v>
      </c>
      <c r="G172" s="1">
        <v>1475.76</v>
      </c>
      <c r="H172" s="3">
        <f>IF(ISERR(LN(Table13927[[#This Row],[Close]]/E171)),"-",LN(Table13927[[#This Row],[Close]]/E171))</f>
        <v>-3.7223571293369906E-4</v>
      </c>
    </row>
    <row r="173" spans="1:8" x14ac:dyDescent="0.3">
      <c r="A173" s="2">
        <v>43350</v>
      </c>
      <c r="B173" s="1">
        <v>31241.55</v>
      </c>
      <c r="C173" s="1">
        <v>31438.35</v>
      </c>
      <c r="D173" s="1">
        <v>31009.3</v>
      </c>
      <c r="E173" s="1">
        <v>31354.3</v>
      </c>
      <c r="F173" s="1">
        <v>17249497</v>
      </c>
      <c r="G173" s="1">
        <v>1155.6500000000001</v>
      </c>
      <c r="H173" s="3">
        <f>IF(ISERR(LN(Table13927[[#This Row],[Close]]/E172)),"-",LN(Table13927[[#This Row],[Close]]/E172))</f>
        <v>6.3044558218341143E-3</v>
      </c>
    </row>
    <row r="174" spans="1:8" x14ac:dyDescent="0.3">
      <c r="A174" s="2">
        <v>43353</v>
      </c>
      <c r="B174" s="1">
        <v>31305.5</v>
      </c>
      <c r="C174" s="1">
        <v>31348.15</v>
      </c>
      <c r="D174" s="1">
        <v>30769.8</v>
      </c>
      <c r="E174" s="1">
        <v>30811.599999999999</v>
      </c>
      <c r="F174" s="1">
        <v>25926492</v>
      </c>
      <c r="G174" s="1">
        <v>1279.74</v>
      </c>
      <c r="H174" s="3">
        <f>IF(ISERR(LN(Table13927[[#This Row],[Close]]/E173)),"-",LN(Table13927[[#This Row],[Close]]/E173))</f>
        <v>-1.7460176306367141E-2</v>
      </c>
    </row>
    <row r="175" spans="1:8" x14ac:dyDescent="0.3">
      <c r="A175" s="2">
        <v>43354</v>
      </c>
      <c r="B175" s="1">
        <v>30845.200000000001</v>
      </c>
      <c r="C175" s="1">
        <v>30874.25</v>
      </c>
      <c r="D175" s="1">
        <v>29988.85</v>
      </c>
      <c r="E175" s="1">
        <v>30067.55</v>
      </c>
      <c r="F175" s="1">
        <v>44199495</v>
      </c>
      <c r="G175" s="1">
        <v>2222.5100000000002</v>
      </c>
      <c r="H175" s="3">
        <f>IF(ISERR(LN(Table13927[[#This Row],[Close]]/E174)),"-",LN(Table13927[[#This Row],[Close]]/E174))</f>
        <v>-2.4444725325033355E-2</v>
      </c>
    </row>
    <row r="176" spans="1:8" x14ac:dyDescent="0.3">
      <c r="A176" s="2">
        <v>43355</v>
      </c>
      <c r="B176" s="1">
        <v>30147.5</v>
      </c>
      <c r="C176" s="1">
        <v>30873.55</v>
      </c>
      <c r="D176" s="1">
        <v>30029.75</v>
      </c>
      <c r="E176" s="1">
        <v>30828.2</v>
      </c>
      <c r="F176" s="1">
        <v>42283776</v>
      </c>
      <c r="G176" s="1">
        <v>2163.9</v>
      </c>
      <c r="H176" s="3">
        <f>IF(ISERR(LN(Table13927[[#This Row],[Close]]/E175)),"-",LN(Table13927[[#This Row],[Close]]/E175))</f>
        <v>2.498333837703259E-2</v>
      </c>
    </row>
    <row r="177" spans="1:8" x14ac:dyDescent="0.3">
      <c r="A177" s="2">
        <v>43357</v>
      </c>
      <c r="B177" s="1">
        <v>30957.200000000001</v>
      </c>
      <c r="C177" s="1">
        <v>31095.5</v>
      </c>
      <c r="D177" s="1">
        <v>30834.5</v>
      </c>
      <c r="E177" s="1">
        <v>30987.599999999999</v>
      </c>
      <c r="F177" s="1">
        <v>31484888</v>
      </c>
      <c r="G177" s="1">
        <v>1767.77</v>
      </c>
      <c r="H177" s="3">
        <f>IF(ISERR(LN(Table13927[[#This Row],[Close]]/E176)),"-",LN(Table13927[[#This Row],[Close]]/E176))</f>
        <v>5.1572689604366022E-3</v>
      </c>
    </row>
    <row r="178" spans="1:8" x14ac:dyDescent="0.3">
      <c r="A178" s="2">
        <v>43360</v>
      </c>
      <c r="B178" s="1">
        <v>30824.799999999999</v>
      </c>
      <c r="C178" s="1">
        <v>30832.65</v>
      </c>
      <c r="D178" s="1">
        <v>30483.5</v>
      </c>
      <c r="E178" s="1">
        <v>30559.75</v>
      </c>
      <c r="F178" s="1">
        <v>16551447</v>
      </c>
      <c r="G178" s="1">
        <v>1003.17</v>
      </c>
      <c r="H178" s="3">
        <f>IF(ISERR(LN(Table13927[[#This Row],[Close]]/E177)),"-",LN(Table13927[[#This Row],[Close]]/E177))</f>
        <v>-1.3903340827220511E-2</v>
      </c>
    </row>
    <row r="179" spans="1:8" x14ac:dyDescent="0.3">
      <c r="A179" s="2">
        <v>43361</v>
      </c>
      <c r="B179" s="1">
        <v>30647.200000000001</v>
      </c>
      <c r="C179" s="1">
        <v>31049.85</v>
      </c>
      <c r="D179" s="1">
        <v>30568.05</v>
      </c>
      <c r="E179" s="1">
        <v>30893.25</v>
      </c>
      <c r="F179" s="1">
        <v>24817709</v>
      </c>
      <c r="G179" s="1">
        <v>1856.75</v>
      </c>
      <c r="H179" s="3">
        <f>IF(ISERR(LN(Table13927[[#This Row],[Close]]/E178)),"-",LN(Table13927[[#This Row],[Close]]/E178))</f>
        <v>1.0853929802237858E-2</v>
      </c>
    </row>
    <row r="180" spans="1:8" x14ac:dyDescent="0.3">
      <c r="A180" s="2">
        <v>43362</v>
      </c>
      <c r="B180" s="1">
        <v>31027.75</v>
      </c>
      <c r="C180" s="1">
        <v>31084.7</v>
      </c>
      <c r="D180" s="1">
        <v>30385.15</v>
      </c>
      <c r="E180" s="1">
        <v>30487.7</v>
      </c>
      <c r="F180" s="1">
        <v>19727525</v>
      </c>
      <c r="G180" s="1">
        <v>1312.86</v>
      </c>
      <c r="H180" s="3">
        <f>IF(ISERR(LN(Table13927[[#This Row],[Close]]/E179)),"-",LN(Table13927[[#This Row],[Close]]/E179))</f>
        <v>-1.321438985270159E-2</v>
      </c>
    </row>
    <row r="181" spans="1:8" x14ac:dyDescent="0.3">
      <c r="A181" s="2">
        <v>43364</v>
      </c>
      <c r="B181" s="1">
        <v>30555.85</v>
      </c>
      <c r="C181" s="1">
        <v>30787.05</v>
      </c>
      <c r="D181" s="1">
        <v>29728.65</v>
      </c>
      <c r="E181" s="1">
        <v>30406.9</v>
      </c>
      <c r="F181" s="1">
        <v>41659774</v>
      </c>
      <c r="G181" s="1">
        <v>2523.04</v>
      </c>
      <c r="H181" s="3">
        <f>IF(ISERR(LN(Table13927[[#This Row],[Close]]/E180)),"-",LN(Table13927[[#This Row],[Close]]/E180))</f>
        <v>-2.6537672443653041E-3</v>
      </c>
    </row>
    <row r="182" spans="1:8" x14ac:dyDescent="0.3">
      <c r="A182" s="2">
        <v>43367</v>
      </c>
      <c r="B182" s="1">
        <v>30510.35</v>
      </c>
      <c r="C182" s="1">
        <v>30572.45</v>
      </c>
      <c r="D182" s="1">
        <v>29415.3</v>
      </c>
      <c r="E182" s="1">
        <v>29749.200000000001</v>
      </c>
      <c r="F182" s="1">
        <v>29254316</v>
      </c>
      <c r="G182" s="1">
        <v>1580.26</v>
      </c>
      <c r="H182" s="3">
        <f>IF(ISERR(LN(Table13927[[#This Row],[Close]]/E181)),"-",LN(Table13927[[#This Row],[Close]]/E181))</f>
        <v>-2.1867315467983494E-2</v>
      </c>
    </row>
    <row r="183" spans="1:8" x14ac:dyDescent="0.3">
      <c r="A183" s="2">
        <v>43368</v>
      </c>
      <c r="B183" s="1">
        <v>29763.1</v>
      </c>
      <c r="C183" s="1">
        <v>30209.75</v>
      </c>
      <c r="D183" s="1">
        <v>29384.35</v>
      </c>
      <c r="E183" s="1">
        <v>30124.35</v>
      </c>
      <c r="F183" s="1">
        <v>28238372</v>
      </c>
      <c r="G183" s="1">
        <v>1471.11</v>
      </c>
      <c r="H183" s="3">
        <f>IF(ISERR(LN(Table13927[[#This Row],[Close]]/E182)),"-",LN(Table13927[[#This Row],[Close]]/E182))</f>
        <v>1.2531573940778482E-2</v>
      </c>
    </row>
    <row r="184" spans="1:8" x14ac:dyDescent="0.3">
      <c r="A184" s="2">
        <v>43369</v>
      </c>
      <c r="B184" s="1">
        <v>30352.85</v>
      </c>
      <c r="C184" s="1">
        <v>30352.85</v>
      </c>
      <c r="D184" s="1">
        <v>29507.8</v>
      </c>
      <c r="E184" s="1">
        <v>29682.65</v>
      </c>
      <c r="F184" s="1">
        <v>34319814</v>
      </c>
      <c r="G184" s="1">
        <v>1698.56</v>
      </c>
      <c r="H184" s="3">
        <f>IF(ISERR(LN(Table13927[[#This Row],[Close]]/E183)),"-",LN(Table13927[[#This Row],[Close]]/E183))</f>
        <v>-1.4771114786818508E-2</v>
      </c>
    </row>
    <row r="185" spans="1:8" x14ac:dyDescent="0.3">
      <c r="A185" s="2">
        <v>43370</v>
      </c>
      <c r="B185" s="1">
        <v>29726.3</v>
      </c>
      <c r="C185" s="1">
        <v>29753.75</v>
      </c>
      <c r="D185" s="1">
        <v>29431</v>
      </c>
      <c r="E185" s="1">
        <v>29660.25</v>
      </c>
      <c r="F185" s="1">
        <v>30522414</v>
      </c>
      <c r="G185" s="1">
        <v>1716.68</v>
      </c>
      <c r="H185" s="3">
        <f>IF(ISERR(LN(Table13927[[#This Row],[Close]]/E184)),"-",LN(Table13927[[#This Row],[Close]]/E184))</f>
        <v>-7.5493449305180443E-4</v>
      </c>
    </row>
    <row r="186" spans="1:8" x14ac:dyDescent="0.3">
      <c r="A186" s="2">
        <v>43371</v>
      </c>
      <c r="B186" s="1">
        <v>29808.1</v>
      </c>
      <c r="C186" s="1">
        <v>29902.25</v>
      </c>
      <c r="D186" s="1">
        <v>29372.7</v>
      </c>
      <c r="E186" s="1">
        <v>29757.7</v>
      </c>
      <c r="F186" s="1">
        <v>42492078</v>
      </c>
      <c r="G186" s="1">
        <v>2275.13</v>
      </c>
      <c r="H186" s="3">
        <f>IF(ISERR(LN(Table13927[[#This Row],[Close]]/E185)),"-",LN(Table13927[[#This Row],[Close]]/E185))</f>
        <v>3.2801564973378087E-3</v>
      </c>
    </row>
    <row r="187" spans="1:8" x14ac:dyDescent="0.3">
      <c r="A187" s="2">
        <v>43374</v>
      </c>
      <c r="B187" s="1">
        <v>29908.9</v>
      </c>
      <c r="C187" s="1">
        <v>30029.4</v>
      </c>
      <c r="D187" s="1">
        <v>29488.85</v>
      </c>
      <c r="E187" s="1">
        <v>29923.65</v>
      </c>
      <c r="F187" s="1">
        <v>21919553</v>
      </c>
      <c r="G187" s="1">
        <v>1344.21</v>
      </c>
      <c r="H187" s="3">
        <f>IF(ISERR(LN(Table13927[[#This Row],[Close]]/E186)),"-",LN(Table13927[[#This Row],[Close]]/E186))</f>
        <v>5.5612156124507164E-3</v>
      </c>
    </row>
    <row r="188" spans="1:8" x14ac:dyDescent="0.3">
      <c r="A188" s="2">
        <v>43376</v>
      </c>
      <c r="B188" s="1">
        <v>29916.35</v>
      </c>
      <c r="C188" s="1">
        <v>29945.75</v>
      </c>
      <c r="D188" s="1">
        <v>29444.15</v>
      </c>
      <c r="E188" s="1">
        <v>29498.05</v>
      </c>
      <c r="F188" s="1">
        <v>18905641</v>
      </c>
      <c r="G188" s="1">
        <v>1123.07</v>
      </c>
      <c r="H188" s="3">
        <f>IF(ISERR(LN(Table13927[[#This Row],[Close]]/E187)),"-",LN(Table13927[[#This Row],[Close]]/E187))</f>
        <v>-1.4324978178424264E-2</v>
      </c>
    </row>
    <row r="189" spans="1:8" x14ac:dyDescent="0.3">
      <c r="A189" s="2">
        <v>43377</v>
      </c>
      <c r="B189" s="1">
        <v>29274.2</v>
      </c>
      <c r="C189" s="1">
        <v>29335.200000000001</v>
      </c>
      <c r="D189" s="1">
        <v>28506.9</v>
      </c>
      <c r="E189" s="1">
        <v>28630.1</v>
      </c>
      <c r="F189" s="1">
        <v>22095817</v>
      </c>
      <c r="G189" s="1">
        <v>1399.14</v>
      </c>
      <c r="H189" s="3">
        <f>IF(ISERR(LN(Table13927[[#This Row],[Close]]/E188)),"-",LN(Table13927[[#This Row],[Close]]/E188))</f>
        <v>-2.9865547522443255E-2</v>
      </c>
    </row>
    <row r="190" spans="1:8" x14ac:dyDescent="0.3">
      <c r="A190" s="2">
        <v>43378</v>
      </c>
      <c r="B190" s="1">
        <v>28457.3</v>
      </c>
      <c r="C190" s="1">
        <v>28488.6</v>
      </c>
      <c r="D190" s="1">
        <v>27782.400000000001</v>
      </c>
      <c r="E190" s="1">
        <v>27873.8</v>
      </c>
      <c r="F190" s="1">
        <v>37536992</v>
      </c>
      <c r="G190" s="1">
        <v>1866.11</v>
      </c>
      <c r="H190" s="3">
        <f>IF(ISERR(LN(Table13927[[#This Row],[Close]]/E189)),"-",LN(Table13927[[#This Row],[Close]]/E189))</f>
        <v>-2.677143241732264E-2</v>
      </c>
    </row>
    <row r="191" spans="1:8" x14ac:dyDescent="0.3">
      <c r="A191" s="2">
        <v>43381</v>
      </c>
      <c r="B191" s="1">
        <v>27957.65</v>
      </c>
      <c r="C191" s="1">
        <v>28087.4</v>
      </c>
      <c r="D191" s="1">
        <v>27421.25</v>
      </c>
      <c r="E191" s="1">
        <v>27705.8</v>
      </c>
      <c r="F191" s="1">
        <v>33060651</v>
      </c>
      <c r="G191" s="1">
        <v>1614.22</v>
      </c>
      <c r="H191" s="3">
        <f>IF(ISERR(LN(Table13927[[#This Row],[Close]]/E190)),"-",LN(Table13927[[#This Row],[Close]]/E190))</f>
        <v>-6.0454019696463699E-3</v>
      </c>
    </row>
    <row r="192" spans="1:8" x14ac:dyDescent="0.3">
      <c r="A192" s="2">
        <v>43382</v>
      </c>
      <c r="B192" s="1">
        <v>27882.95</v>
      </c>
      <c r="C192" s="1">
        <v>27893.75</v>
      </c>
      <c r="D192" s="1">
        <v>27013.9</v>
      </c>
      <c r="E192" s="1">
        <v>27149.65</v>
      </c>
      <c r="F192" s="1">
        <v>32394771</v>
      </c>
      <c r="G192" s="1">
        <v>1713.26</v>
      </c>
      <c r="H192" s="3">
        <f>IF(ISERR(LN(Table13927[[#This Row],[Close]]/E191)),"-",LN(Table13927[[#This Row],[Close]]/E191))</f>
        <v>-2.0277622604166004E-2</v>
      </c>
    </row>
    <row r="193" spans="1:8" x14ac:dyDescent="0.3">
      <c r="A193" s="2">
        <v>43383</v>
      </c>
      <c r="B193" s="1">
        <v>27210.45</v>
      </c>
      <c r="C193" s="1">
        <v>27663.25</v>
      </c>
      <c r="D193" s="1">
        <v>27096.9</v>
      </c>
      <c r="E193" s="1">
        <v>27596.5</v>
      </c>
      <c r="F193" s="1">
        <v>29491751</v>
      </c>
      <c r="G193" s="1">
        <v>1543.83</v>
      </c>
      <c r="H193" s="3">
        <f>IF(ISERR(LN(Table13927[[#This Row],[Close]]/E192)),"-",LN(Table13927[[#This Row],[Close]]/E192))</f>
        <v>1.63247981351641E-2</v>
      </c>
    </row>
    <row r="194" spans="1:8" x14ac:dyDescent="0.3">
      <c r="A194" s="2">
        <v>43384</v>
      </c>
      <c r="B194" s="1">
        <v>26954.7</v>
      </c>
      <c r="C194" s="1">
        <v>27519.3</v>
      </c>
      <c r="D194" s="1">
        <v>26889.65</v>
      </c>
      <c r="E194" s="1">
        <v>27375</v>
      </c>
      <c r="F194" s="1">
        <v>27486143</v>
      </c>
      <c r="G194" s="1">
        <v>1437.11</v>
      </c>
      <c r="H194" s="3">
        <f>IF(ISERR(LN(Table13927[[#This Row],[Close]]/E193)),"-",LN(Table13927[[#This Row],[Close]]/E193))</f>
        <v>-8.0587649509664683E-3</v>
      </c>
    </row>
    <row r="195" spans="1:8" x14ac:dyDescent="0.3">
      <c r="A195" s="2">
        <v>43385</v>
      </c>
      <c r="B195" s="1">
        <v>27655.55</v>
      </c>
      <c r="C195" s="1">
        <v>28291</v>
      </c>
      <c r="D195" s="1">
        <v>27617.1</v>
      </c>
      <c r="E195" s="1">
        <v>28153.55</v>
      </c>
      <c r="F195" s="1">
        <v>31598562</v>
      </c>
      <c r="G195" s="1">
        <v>1600.6</v>
      </c>
      <c r="H195" s="3">
        <f>IF(ISERR(LN(Table13927[[#This Row],[Close]]/E194)),"-",LN(Table13927[[#This Row],[Close]]/E194))</f>
        <v>2.8043268622155105E-2</v>
      </c>
    </row>
    <row r="196" spans="1:8" x14ac:dyDescent="0.3">
      <c r="A196" s="2">
        <v>43388</v>
      </c>
      <c r="B196" s="1">
        <v>28329.3</v>
      </c>
      <c r="C196" s="1">
        <v>28385.55</v>
      </c>
      <c r="D196" s="1">
        <v>27931.7</v>
      </c>
      <c r="E196" s="1">
        <v>28330.7</v>
      </c>
      <c r="F196" s="1">
        <v>32254132</v>
      </c>
      <c r="G196" s="1">
        <v>1779.87</v>
      </c>
      <c r="H196" s="3">
        <f>IF(ISERR(LN(Table13927[[#This Row],[Close]]/E195)),"-",LN(Table13927[[#This Row],[Close]]/E195))</f>
        <v>6.2725655676173896E-3</v>
      </c>
    </row>
    <row r="197" spans="1:8" x14ac:dyDescent="0.3">
      <c r="A197" s="2">
        <v>43389</v>
      </c>
      <c r="B197" s="1">
        <v>28425.3</v>
      </c>
      <c r="C197" s="1">
        <v>28577.75</v>
      </c>
      <c r="D197" s="1">
        <v>28124.75</v>
      </c>
      <c r="E197" s="1">
        <v>28498.25</v>
      </c>
      <c r="F197" s="1">
        <v>23764133</v>
      </c>
      <c r="G197" s="1">
        <v>1307.33</v>
      </c>
      <c r="H197" s="3">
        <f>IF(ISERR(LN(Table13927[[#This Row],[Close]]/E196)),"-",LN(Table13927[[#This Row],[Close]]/E196))</f>
        <v>5.8966595541228685E-3</v>
      </c>
    </row>
    <row r="198" spans="1:8" x14ac:dyDescent="0.3">
      <c r="A198" s="2">
        <v>43390</v>
      </c>
      <c r="B198" s="1">
        <v>28680.45</v>
      </c>
      <c r="C198" s="1">
        <v>29059.4</v>
      </c>
      <c r="D198" s="1">
        <v>28412.35</v>
      </c>
      <c r="E198" s="1">
        <v>28623.35</v>
      </c>
      <c r="F198" s="1">
        <v>34682457</v>
      </c>
      <c r="G198" s="1">
        <v>1738.06</v>
      </c>
      <c r="H198" s="3">
        <f>IF(ISERR(LN(Table13927[[#This Row],[Close]]/E197)),"-",LN(Table13927[[#This Row],[Close]]/E197))</f>
        <v>4.380136411086628E-3</v>
      </c>
    </row>
    <row r="199" spans="1:8" x14ac:dyDescent="0.3">
      <c r="A199" s="2">
        <v>43392</v>
      </c>
      <c r="B199" s="1">
        <v>28515.65</v>
      </c>
      <c r="C199" s="1">
        <v>28956.75</v>
      </c>
      <c r="D199" s="1">
        <v>28476.1</v>
      </c>
      <c r="E199" s="1">
        <v>28845.25</v>
      </c>
      <c r="F199" s="1">
        <v>20935530</v>
      </c>
      <c r="G199" s="1">
        <v>1167.93</v>
      </c>
      <c r="H199" s="3">
        <f>IF(ISERR(LN(Table13927[[#This Row],[Close]]/E198)),"-",LN(Table13927[[#This Row],[Close]]/E198))</f>
        <v>7.7225163929946191E-3</v>
      </c>
    </row>
    <row r="200" spans="1:8" x14ac:dyDescent="0.3">
      <c r="A200" s="2">
        <v>43395</v>
      </c>
      <c r="B200" s="1">
        <v>29062.3</v>
      </c>
      <c r="C200" s="1">
        <v>29116.7</v>
      </c>
      <c r="D200" s="1">
        <v>28729.200000000001</v>
      </c>
      <c r="E200" s="1">
        <v>28797.55</v>
      </c>
      <c r="F200" s="1">
        <v>25976254</v>
      </c>
      <c r="G200" s="1">
        <v>1238.69</v>
      </c>
      <c r="H200" s="3">
        <f>IF(ISERR(LN(Table13927[[#This Row],[Close]]/E199)),"-",LN(Table13927[[#This Row],[Close]]/E199))</f>
        <v>-1.6550206057962577E-3</v>
      </c>
    </row>
    <row r="201" spans="1:8" x14ac:dyDescent="0.3">
      <c r="A201" s="2">
        <v>43396</v>
      </c>
      <c r="B201" s="1">
        <v>28596.25</v>
      </c>
      <c r="C201" s="1">
        <v>28797.7</v>
      </c>
      <c r="D201" s="1">
        <v>28403.45</v>
      </c>
      <c r="E201" s="1">
        <v>28480.6</v>
      </c>
      <c r="F201" s="1">
        <v>22825660</v>
      </c>
      <c r="G201" s="1">
        <v>1263.48</v>
      </c>
      <c r="H201" s="3">
        <f>IF(ISERR(LN(Table13927[[#This Row],[Close]]/E200)),"-",LN(Table13927[[#This Row],[Close]]/E200))</f>
        <v>-1.1067160341254942E-2</v>
      </c>
    </row>
    <row r="202" spans="1:8" x14ac:dyDescent="0.3">
      <c r="A202" s="2">
        <v>43397</v>
      </c>
      <c r="B202" s="1">
        <v>28680.75</v>
      </c>
      <c r="C202" s="1">
        <v>28784.3</v>
      </c>
      <c r="D202" s="1">
        <v>28449.15</v>
      </c>
      <c r="E202" s="1">
        <v>28631</v>
      </c>
      <c r="F202" s="1">
        <v>23881827</v>
      </c>
      <c r="G202" s="1">
        <v>1496.42</v>
      </c>
      <c r="H202" s="3">
        <f>IF(ISERR(LN(Table13927[[#This Row],[Close]]/E201)),"-",LN(Table13927[[#This Row],[Close]]/E201))</f>
        <v>5.2668931592376239E-3</v>
      </c>
    </row>
    <row r="203" spans="1:8" x14ac:dyDescent="0.3">
      <c r="A203" s="2">
        <v>43398</v>
      </c>
      <c r="B203" s="1">
        <v>28400.95</v>
      </c>
      <c r="C203" s="1">
        <v>28524.7</v>
      </c>
      <c r="D203" s="1">
        <v>28284.400000000001</v>
      </c>
      <c r="E203" s="1">
        <v>28413.599999999999</v>
      </c>
      <c r="F203" s="1">
        <v>33597536</v>
      </c>
      <c r="G203" s="1">
        <v>2091.89</v>
      </c>
      <c r="H203" s="3">
        <f>IF(ISERR(LN(Table13927[[#This Row],[Close]]/E202)),"-",LN(Table13927[[#This Row],[Close]]/E202))</f>
        <v>-7.6221431134289473E-3</v>
      </c>
    </row>
    <row r="204" spans="1:8" x14ac:dyDescent="0.3">
      <c r="A204" s="2">
        <v>43399</v>
      </c>
      <c r="B204" s="1">
        <v>28485.7</v>
      </c>
      <c r="C204" s="1">
        <v>28502.799999999999</v>
      </c>
      <c r="D204" s="1">
        <v>27832.9</v>
      </c>
      <c r="E204" s="1">
        <v>28013.55</v>
      </c>
      <c r="F204" s="1">
        <v>34161253</v>
      </c>
      <c r="G204" s="1">
        <v>1645.38</v>
      </c>
      <c r="H204" s="3">
        <f>IF(ISERR(LN(Table13927[[#This Row],[Close]]/E203)),"-",LN(Table13927[[#This Row],[Close]]/E203))</f>
        <v>-1.4179582092434832E-2</v>
      </c>
    </row>
    <row r="205" spans="1:8" x14ac:dyDescent="0.3">
      <c r="A205" s="2">
        <v>43402</v>
      </c>
      <c r="B205" s="1">
        <v>28070.9</v>
      </c>
      <c r="C205" s="1">
        <v>28336.5</v>
      </c>
      <c r="D205" s="1">
        <v>27886.9</v>
      </c>
      <c r="E205" s="1">
        <v>28257.5</v>
      </c>
      <c r="F205" s="1">
        <v>27611526</v>
      </c>
      <c r="G205" s="1">
        <v>1501.79</v>
      </c>
      <c r="H205" s="3">
        <f>IF(ISERR(LN(Table13927[[#This Row],[Close]]/E204)),"-",LN(Table13927[[#This Row],[Close]]/E204))</f>
        <v>8.6705873917849157E-3</v>
      </c>
    </row>
    <row r="206" spans="1:8" x14ac:dyDescent="0.3">
      <c r="A206" s="2">
        <v>43403</v>
      </c>
      <c r="B206" s="1">
        <v>28247.4</v>
      </c>
      <c r="C206" s="1">
        <v>28359.3</v>
      </c>
      <c r="D206" s="1">
        <v>28112</v>
      </c>
      <c r="E206" s="1">
        <v>28271.3</v>
      </c>
      <c r="F206" s="1">
        <v>25444637</v>
      </c>
      <c r="G206" s="1">
        <v>1404.48</v>
      </c>
      <c r="H206" s="3">
        <f>IF(ISERR(LN(Table13927[[#This Row],[Close]]/E205)),"-",LN(Table13927[[#This Row],[Close]]/E205))</f>
        <v>4.8824670872702944E-4</v>
      </c>
    </row>
    <row r="207" spans="1:8" x14ac:dyDescent="0.3">
      <c r="A207" s="2">
        <v>43404</v>
      </c>
      <c r="B207" s="1">
        <v>28305.5</v>
      </c>
      <c r="C207" s="1">
        <v>28599.15</v>
      </c>
      <c r="D207" s="1">
        <v>27795.95</v>
      </c>
      <c r="E207" s="1">
        <v>28547.1</v>
      </c>
      <c r="F207" s="1">
        <v>45780486</v>
      </c>
      <c r="G207" s="1">
        <v>2130.2800000000002</v>
      </c>
      <c r="H207" s="3">
        <f>IF(ISERR(LN(Table13927[[#This Row],[Close]]/E206)),"-",LN(Table13927[[#This Row],[Close]]/E206))</f>
        <v>9.7081989691966426E-3</v>
      </c>
    </row>
    <row r="208" spans="1:8" x14ac:dyDescent="0.3">
      <c r="A208" s="2">
        <v>43405</v>
      </c>
      <c r="B208" s="1">
        <v>28628.25</v>
      </c>
      <c r="C208" s="1">
        <v>28718.25</v>
      </c>
      <c r="D208" s="1">
        <v>28161.7</v>
      </c>
      <c r="E208" s="1">
        <v>28355.1</v>
      </c>
      <c r="F208" s="1">
        <v>37813719</v>
      </c>
      <c r="G208" s="1">
        <v>2070.44</v>
      </c>
      <c r="H208" s="3">
        <f>IF(ISERR(LN(Table13927[[#This Row],[Close]]/E207)),"-",LN(Table13927[[#This Row],[Close]]/E207))</f>
        <v>-6.7484465860352281E-3</v>
      </c>
    </row>
    <row r="209" spans="1:8" x14ac:dyDescent="0.3">
      <c r="A209" s="2">
        <v>43406</v>
      </c>
      <c r="B209" s="1">
        <v>28489.75</v>
      </c>
      <c r="C209" s="1">
        <v>29091.05</v>
      </c>
      <c r="D209" s="1">
        <v>28489.1</v>
      </c>
      <c r="E209" s="1">
        <v>28836.799999999999</v>
      </c>
      <c r="F209" s="1">
        <v>32736904</v>
      </c>
      <c r="G209" s="1">
        <v>1757.93</v>
      </c>
      <c r="H209" s="3">
        <f>IF(ISERR(LN(Table13927[[#This Row],[Close]]/E208)),"-",LN(Table13927[[#This Row],[Close]]/E208))</f>
        <v>1.6845441081766183E-2</v>
      </c>
    </row>
    <row r="210" spans="1:8" x14ac:dyDescent="0.3">
      <c r="A210" s="2">
        <v>43409</v>
      </c>
      <c r="B210" s="1">
        <v>28929.3</v>
      </c>
      <c r="C210" s="1">
        <v>28929.3</v>
      </c>
      <c r="D210" s="1">
        <v>28517</v>
      </c>
      <c r="E210" s="1">
        <v>28725.1</v>
      </c>
      <c r="F210" s="1">
        <v>20726089</v>
      </c>
      <c r="G210" s="1">
        <v>1081.98</v>
      </c>
      <c r="H210" s="3">
        <f>IF(ISERR(LN(Table13927[[#This Row],[Close]]/E209)),"-",LN(Table13927[[#This Row],[Close]]/E209))</f>
        <v>-3.8810442395673544E-3</v>
      </c>
    </row>
    <row r="211" spans="1:8" x14ac:dyDescent="0.3">
      <c r="A211" s="2">
        <v>43410</v>
      </c>
      <c r="B211" s="1">
        <v>28874.25</v>
      </c>
      <c r="C211" s="1">
        <v>28875.25</v>
      </c>
      <c r="D211" s="1">
        <v>28396.5</v>
      </c>
      <c r="E211" s="1">
        <v>28497.1</v>
      </c>
      <c r="F211" s="1">
        <v>22024383</v>
      </c>
      <c r="G211" s="1">
        <v>1084.6099999999999</v>
      </c>
      <c r="H211" s="3">
        <f>IF(ISERR(LN(Table13927[[#This Row],[Close]]/E210)),"-",LN(Table13927[[#This Row],[Close]]/E210))</f>
        <v>-7.9689773055251576E-3</v>
      </c>
    </row>
    <row r="212" spans="1:8" x14ac:dyDescent="0.3">
      <c r="A212" s="2">
        <v>43411</v>
      </c>
      <c r="B212" s="1">
        <v>28759</v>
      </c>
      <c r="C212" s="1">
        <v>28795.65</v>
      </c>
      <c r="D212" s="1">
        <v>28652.55</v>
      </c>
      <c r="E212" s="1">
        <v>28757.85</v>
      </c>
      <c r="F212" s="1">
        <v>2406541</v>
      </c>
      <c r="G212" s="1">
        <v>141.28</v>
      </c>
      <c r="H212" s="3">
        <f>IF(ISERR(LN(Table13927[[#This Row],[Close]]/E211)),"-",LN(Table13927[[#This Row],[Close]]/E211))</f>
        <v>9.108445740722601E-3</v>
      </c>
    </row>
    <row r="213" spans="1:8" x14ac:dyDescent="0.3">
      <c r="A213" s="2">
        <v>43413</v>
      </c>
      <c r="B213" s="1">
        <v>28769.4</v>
      </c>
      <c r="C213" s="1">
        <v>28866.55</v>
      </c>
      <c r="D213" s="1">
        <v>28586</v>
      </c>
      <c r="E213" s="1">
        <v>28731.05</v>
      </c>
      <c r="F213" s="1">
        <v>30824705</v>
      </c>
      <c r="G213" s="1">
        <v>1508.04</v>
      </c>
      <c r="H213" s="3">
        <f>IF(ISERR(LN(Table13927[[#This Row],[Close]]/E212)),"-",LN(Table13927[[#This Row],[Close]]/E212))</f>
        <v>-9.3235396542285702E-4</v>
      </c>
    </row>
    <row r="214" spans="1:8" x14ac:dyDescent="0.3">
      <c r="A214" s="2">
        <v>43416</v>
      </c>
      <c r="B214" s="1">
        <v>28783</v>
      </c>
      <c r="C214" s="1">
        <v>28839.599999999999</v>
      </c>
      <c r="D214" s="1">
        <v>28479.65</v>
      </c>
      <c r="E214" s="1">
        <v>28536.35</v>
      </c>
      <c r="F214" s="1">
        <v>21683802</v>
      </c>
      <c r="G214" s="1">
        <v>1305.72</v>
      </c>
      <c r="H214" s="3">
        <f>IF(ISERR(LN(Table13927[[#This Row],[Close]]/E213)),"-",LN(Table13927[[#This Row],[Close]]/E213))</f>
        <v>-6.7997062963785467E-3</v>
      </c>
    </row>
    <row r="215" spans="1:8" x14ac:dyDescent="0.3">
      <c r="A215" s="2">
        <v>43417</v>
      </c>
      <c r="B215" s="1">
        <v>28499.05</v>
      </c>
      <c r="C215" s="1">
        <v>28850.35</v>
      </c>
      <c r="D215" s="1">
        <v>28405</v>
      </c>
      <c r="E215" s="1">
        <v>28783.35</v>
      </c>
      <c r="F215" s="1">
        <v>26888800</v>
      </c>
      <c r="G215" s="1">
        <v>1544.87</v>
      </c>
      <c r="H215" s="3">
        <f>IF(ISERR(LN(Table13927[[#This Row],[Close]]/E214)),"-",LN(Table13927[[#This Row],[Close]]/E214))</f>
        <v>8.6183817729736031E-3</v>
      </c>
    </row>
    <row r="216" spans="1:8" x14ac:dyDescent="0.3">
      <c r="A216" s="2">
        <v>43418</v>
      </c>
      <c r="B216" s="1">
        <v>28892.6</v>
      </c>
      <c r="C216" s="1">
        <v>29196.15</v>
      </c>
      <c r="D216" s="1">
        <v>28803.599999999999</v>
      </c>
      <c r="E216" s="1">
        <v>29047.9</v>
      </c>
      <c r="F216" s="1">
        <v>22304571</v>
      </c>
      <c r="G216" s="1">
        <v>1413.9</v>
      </c>
      <c r="H216" s="3">
        <f>IF(ISERR(LN(Table13927[[#This Row],[Close]]/E215)),"-",LN(Table13927[[#This Row],[Close]]/E215))</f>
        <v>9.1490965651009823E-3</v>
      </c>
    </row>
    <row r="217" spans="1:8" x14ac:dyDescent="0.3">
      <c r="A217" s="2">
        <v>43419</v>
      </c>
      <c r="B217" s="1">
        <v>29134.3</v>
      </c>
      <c r="C217" s="1">
        <v>29277.15</v>
      </c>
      <c r="D217" s="1">
        <v>28900.35</v>
      </c>
      <c r="E217" s="1">
        <v>29020.5</v>
      </c>
      <c r="F217" s="1">
        <v>27852163</v>
      </c>
      <c r="G217" s="1">
        <v>1545.82</v>
      </c>
      <c r="H217" s="3">
        <f>IF(ISERR(LN(Table13927[[#This Row],[Close]]/E216)),"-",LN(Table13927[[#This Row],[Close]]/E216))</f>
        <v>-9.4371472379238292E-4</v>
      </c>
    </row>
    <row r="218" spans="1:8" x14ac:dyDescent="0.3">
      <c r="A218" s="2">
        <v>43420</v>
      </c>
      <c r="B218" s="1">
        <v>29099.95</v>
      </c>
      <c r="C218" s="1">
        <v>29266.400000000001</v>
      </c>
      <c r="D218" s="1">
        <v>29041.55</v>
      </c>
      <c r="E218" s="1">
        <v>29153.35</v>
      </c>
      <c r="F218" s="1">
        <v>26522264</v>
      </c>
      <c r="G218" s="1">
        <v>1490.48</v>
      </c>
      <c r="H218" s="3">
        <f>IF(ISERR(LN(Table13927[[#This Row],[Close]]/E217)),"-",LN(Table13927[[#This Row],[Close]]/E217))</f>
        <v>4.567352201902279E-3</v>
      </c>
    </row>
    <row r="219" spans="1:8" x14ac:dyDescent="0.3">
      <c r="A219" s="2">
        <v>43423</v>
      </c>
      <c r="B219" s="1">
        <v>29248.3</v>
      </c>
      <c r="C219" s="1">
        <v>29702.35</v>
      </c>
      <c r="D219" s="1">
        <v>29141.599999999999</v>
      </c>
      <c r="E219" s="1">
        <v>29651.599999999999</v>
      </c>
      <c r="F219" s="1">
        <v>29200252</v>
      </c>
      <c r="G219" s="1">
        <v>1387.6</v>
      </c>
      <c r="H219" s="3">
        <f>IF(ISERR(LN(Table13927[[#This Row],[Close]]/E218)),"-",LN(Table13927[[#This Row],[Close]]/E218))</f>
        <v>1.6946257881878583E-2</v>
      </c>
    </row>
    <row r="220" spans="1:8" x14ac:dyDescent="0.3">
      <c r="A220" s="2">
        <v>43424</v>
      </c>
      <c r="B220" s="1">
        <v>29660.2</v>
      </c>
      <c r="C220" s="1">
        <v>29721.1</v>
      </c>
      <c r="D220" s="1">
        <v>29307.95</v>
      </c>
      <c r="E220" s="1">
        <v>29407.65</v>
      </c>
      <c r="F220" s="1">
        <v>20012991</v>
      </c>
      <c r="G220" s="1">
        <v>1166.8599999999999</v>
      </c>
      <c r="H220" s="3">
        <f>IF(ISERR(LN(Table13927[[#This Row],[Close]]/E219)),"-",LN(Table13927[[#This Row],[Close]]/E219))</f>
        <v>-8.2612423092374692E-3</v>
      </c>
    </row>
    <row r="221" spans="1:8" x14ac:dyDescent="0.3">
      <c r="A221" s="2">
        <v>43425</v>
      </c>
      <c r="B221" s="1">
        <v>29425.75</v>
      </c>
      <c r="C221" s="1">
        <v>29516.45</v>
      </c>
      <c r="D221" s="1">
        <v>29228.799999999999</v>
      </c>
      <c r="E221" s="1">
        <v>29390.85</v>
      </c>
      <c r="F221" s="1">
        <v>15307113</v>
      </c>
      <c r="G221" s="1">
        <v>1037.56</v>
      </c>
      <c r="H221" s="3">
        <f>IF(ISERR(LN(Table13927[[#This Row],[Close]]/E220)),"-",LN(Table13927[[#This Row],[Close]]/E220))</f>
        <v>-5.7144316461028161E-4</v>
      </c>
    </row>
    <row r="222" spans="1:8" x14ac:dyDescent="0.3">
      <c r="A222" s="2">
        <v>43426</v>
      </c>
      <c r="B222" s="1">
        <v>29385.65</v>
      </c>
      <c r="C222" s="1">
        <v>29581.05</v>
      </c>
      <c r="D222" s="1">
        <v>29179.75</v>
      </c>
      <c r="E222" s="1">
        <v>29244.1</v>
      </c>
      <c r="F222" s="1">
        <v>18660074</v>
      </c>
      <c r="G222" s="1">
        <v>1044.19</v>
      </c>
      <c r="H222" s="3">
        <f>IF(ISERR(LN(Table13927[[#This Row],[Close]]/E221)),"-",LN(Table13927[[#This Row],[Close]]/E221))</f>
        <v>-5.0055574843689502E-3</v>
      </c>
    </row>
    <row r="223" spans="1:8" x14ac:dyDescent="0.3">
      <c r="A223" s="2">
        <v>43430</v>
      </c>
      <c r="B223" s="1">
        <v>29336.3</v>
      </c>
      <c r="C223" s="1">
        <v>29984.95</v>
      </c>
      <c r="D223" s="1">
        <v>29312.75</v>
      </c>
      <c r="E223" s="1">
        <v>29935.5</v>
      </c>
      <c r="F223" s="1">
        <v>26440792</v>
      </c>
      <c r="G223" s="1">
        <v>1626.66</v>
      </c>
      <c r="H223" s="3">
        <f>IF(ISERR(LN(Table13927[[#This Row],[Close]]/E222)),"-",LN(Table13927[[#This Row],[Close]]/E222))</f>
        <v>2.3367223163934046E-2</v>
      </c>
    </row>
    <row r="224" spans="1:8" x14ac:dyDescent="0.3">
      <c r="A224" s="2">
        <v>43431</v>
      </c>
      <c r="B224" s="1">
        <v>29938.15</v>
      </c>
      <c r="C224" s="1">
        <v>29951.8</v>
      </c>
      <c r="D224" s="1">
        <v>29711.95</v>
      </c>
      <c r="E224" s="1">
        <v>29913.45</v>
      </c>
      <c r="F224" s="1">
        <v>21772153</v>
      </c>
      <c r="G224" s="1">
        <v>1431.16</v>
      </c>
      <c r="H224" s="3">
        <f>IF(ISERR(LN(Table13927[[#This Row],[Close]]/E223)),"-",LN(Table13927[[#This Row],[Close]]/E223))</f>
        <v>-7.3685506588439507E-4</v>
      </c>
    </row>
    <row r="225" spans="1:8" x14ac:dyDescent="0.3">
      <c r="A225" s="2">
        <v>43432</v>
      </c>
      <c r="B225" s="1">
        <v>29952.95</v>
      </c>
      <c r="C225" s="1">
        <v>30151.9</v>
      </c>
      <c r="D225" s="1">
        <v>29578.1</v>
      </c>
      <c r="E225" s="1">
        <v>29682.6</v>
      </c>
      <c r="F225" s="1">
        <v>20661001</v>
      </c>
      <c r="G225" s="1">
        <v>1246.52</v>
      </c>
      <c r="H225" s="3">
        <f>IF(ISERR(LN(Table13927[[#This Row],[Close]]/E224)),"-",LN(Table13927[[#This Row],[Close]]/E224))</f>
        <v>-7.747196487531879E-3</v>
      </c>
    </row>
    <row r="226" spans="1:8" x14ac:dyDescent="0.3">
      <c r="A226" s="2">
        <v>43433</v>
      </c>
      <c r="B226" s="1">
        <v>29863.05</v>
      </c>
      <c r="C226" s="1">
        <v>30176.3</v>
      </c>
      <c r="D226" s="1">
        <v>29798.5</v>
      </c>
      <c r="E226" s="1">
        <v>30097.95</v>
      </c>
      <c r="F226" s="1">
        <v>28979967</v>
      </c>
      <c r="G226" s="1">
        <v>1667.62</v>
      </c>
      <c r="H226" s="3">
        <f>IF(ISERR(LN(Table13927[[#This Row],[Close]]/E225)),"-",LN(Table13927[[#This Row],[Close]]/E225))</f>
        <v>1.3896047582601059E-2</v>
      </c>
    </row>
    <row r="227" spans="1:8" x14ac:dyDescent="0.3">
      <c r="A227" s="2">
        <v>43434</v>
      </c>
      <c r="B227" s="1">
        <v>30226.15</v>
      </c>
      <c r="C227" s="1">
        <v>30438.55</v>
      </c>
      <c r="D227" s="1">
        <v>29924.7</v>
      </c>
      <c r="E227" s="1">
        <v>30126.25</v>
      </c>
      <c r="F227" s="1">
        <v>29499881</v>
      </c>
      <c r="G227" s="1">
        <v>2023.32</v>
      </c>
      <c r="H227" s="3">
        <f>IF(ISERR(LN(Table13927[[#This Row],[Close]]/E226)),"-",LN(Table13927[[#This Row],[Close]]/E226))</f>
        <v>9.3982160271217409E-4</v>
      </c>
    </row>
    <row r="228" spans="1:8" x14ac:dyDescent="0.3">
      <c r="A228" s="2">
        <v>43437</v>
      </c>
      <c r="B228" s="1">
        <v>30312</v>
      </c>
      <c r="C228" s="1">
        <v>30526.25</v>
      </c>
      <c r="D228" s="1">
        <v>30077.85</v>
      </c>
      <c r="E228" s="1">
        <v>30348.35</v>
      </c>
      <c r="F228" s="1">
        <v>27261251</v>
      </c>
      <c r="G228" s="1">
        <v>2486.2399999999998</v>
      </c>
      <c r="H228" s="3">
        <f>IF(ISERR(LN(Table13927[[#This Row],[Close]]/E227)),"-",LN(Table13927[[#This Row],[Close]]/E227))</f>
        <v>7.3452655686137361E-3</v>
      </c>
    </row>
    <row r="229" spans="1:8" x14ac:dyDescent="0.3">
      <c r="A229" s="2">
        <v>43438</v>
      </c>
      <c r="B229" s="1">
        <v>30306.05</v>
      </c>
      <c r="C229" s="1">
        <v>30476.45</v>
      </c>
      <c r="D229" s="1">
        <v>30111.1</v>
      </c>
      <c r="E229" s="1">
        <v>30150.7</v>
      </c>
      <c r="F229" s="1">
        <v>20480866</v>
      </c>
      <c r="G229" s="1">
        <v>1646.51</v>
      </c>
      <c r="H229" s="3">
        <f>IF(ISERR(LN(Table13927[[#This Row],[Close]]/E228)),"-",LN(Table13927[[#This Row],[Close]]/E228))</f>
        <v>-6.5340101437473428E-3</v>
      </c>
    </row>
    <row r="230" spans="1:8" x14ac:dyDescent="0.3">
      <c r="A230" s="2">
        <v>43439</v>
      </c>
      <c r="B230" s="1">
        <v>30056.95</v>
      </c>
      <c r="C230" s="1">
        <v>30101.8</v>
      </c>
      <c r="D230" s="1">
        <v>29745</v>
      </c>
      <c r="E230" s="1">
        <v>29936.2</v>
      </c>
      <c r="F230" s="1">
        <v>25361827</v>
      </c>
      <c r="G230" s="1">
        <v>1575.68</v>
      </c>
      <c r="H230" s="3">
        <f>IF(ISERR(LN(Table13927[[#This Row],[Close]]/E229)),"-",LN(Table13927[[#This Row],[Close]]/E229))</f>
        <v>-7.1396897220651397E-3</v>
      </c>
    </row>
    <row r="231" spans="1:8" x14ac:dyDescent="0.3">
      <c r="A231" s="2">
        <v>43440</v>
      </c>
      <c r="B231" s="1">
        <v>29803.85</v>
      </c>
      <c r="C231" s="1">
        <v>29803.85</v>
      </c>
      <c r="D231" s="1">
        <v>29440.5</v>
      </c>
      <c r="E231" s="1">
        <v>29489.3</v>
      </c>
      <c r="F231" s="1">
        <v>24811527</v>
      </c>
      <c r="G231" s="1">
        <v>1574.2</v>
      </c>
      <c r="H231" s="3">
        <f>IF(ISERR(LN(Table13927[[#This Row],[Close]]/E230)),"-",LN(Table13927[[#This Row],[Close]]/E230))</f>
        <v>-1.5040964743202464E-2</v>
      </c>
    </row>
    <row r="232" spans="1:8" x14ac:dyDescent="0.3">
      <c r="A232" s="2">
        <v>43441</v>
      </c>
      <c r="B232" s="1">
        <v>29606.15</v>
      </c>
      <c r="C232" s="1">
        <v>29745.65</v>
      </c>
      <c r="D232" s="1">
        <v>29530.95</v>
      </c>
      <c r="E232" s="1">
        <v>29673.65</v>
      </c>
      <c r="F232" s="1">
        <v>20648264</v>
      </c>
      <c r="G232" s="1">
        <v>1362.99</v>
      </c>
      <c r="H232" s="3">
        <f>IF(ISERR(LN(Table13927[[#This Row],[Close]]/E231)),"-",LN(Table13927[[#This Row],[Close]]/E231))</f>
        <v>6.2319609363023481E-3</v>
      </c>
    </row>
    <row r="233" spans="1:8" x14ac:dyDescent="0.3">
      <c r="A233" s="2">
        <v>43444</v>
      </c>
      <c r="B233" s="1">
        <v>29315.9</v>
      </c>
      <c r="C233" s="1">
        <v>29382.55</v>
      </c>
      <c r="D233" s="1">
        <v>29161.8</v>
      </c>
      <c r="E233" s="1">
        <v>29211.5</v>
      </c>
      <c r="F233" s="1">
        <v>16809916</v>
      </c>
      <c r="G233" s="1">
        <v>1014.53</v>
      </c>
      <c r="H233" s="3">
        <f>IF(ISERR(LN(Table13927[[#This Row],[Close]]/E232)),"-",LN(Table13927[[#This Row],[Close]]/E232))</f>
        <v>-1.5696979264026825E-2</v>
      </c>
    </row>
    <row r="234" spans="1:8" x14ac:dyDescent="0.3">
      <c r="A234" s="2">
        <v>43445</v>
      </c>
      <c r="B234" s="1">
        <v>28974.65</v>
      </c>
      <c r="C234" s="1">
        <v>29700.9</v>
      </c>
      <c r="D234" s="1">
        <v>28960.65</v>
      </c>
      <c r="E234" s="1">
        <v>29562.95</v>
      </c>
      <c r="F234" s="1">
        <v>24788061</v>
      </c>
      <c r="G234" s="1">
        <v>1623.17</v>
      </c>
      <c r="H234" s="3">
        <f>IF(ISERR(LN(Table13927[[#This Row],[Close]]/E233)),"-",LN(Table13927[[#This Row],[Close]]/E233))</f>
        <v>1.1959420765829345E-2</v>
      </c>
    </row>
    <row r="235" spans="1:8" x14ac:dyDescent="0.3">
      <c r="A235" s="2">
        <v>43446</v>
      </c>
      <c r="B235" s="1">
        <v>29656.35</v>
      </c>
      <c r="C235" s="1">
        <v>30169.4</v>
      </c>
      <c r="D235" s="1">
        <v>29573.65</v>
      </c>
      <c r="E235" s="1">
        <v>30085.4</v>
      </c>
      <c r="F235" s="1">
        <v>27735120</v>
      </c>
      <c r="G235" s="1">
        <v>1691.6</v>
      </c>
      <c r="H235" s="3">
        <f>IF(ISERR(LN(Table13927[[#This Row],[Close]]/E234)),"-",LN(Table13927[[#This Row],[Close]]/E234))</f>
        <v>1.7518116122605322E-2</v>
      </c>
    </row>
    <row r="236" spans="1:8" x14ac:dyDescent="0.3">
      <c r="A236" s="2">
        <v>43447</v>
      </c>
      <c r="B236" s="1">
        <v>30286.95</v>
      </c>
      <c r="C236" s="1">
        <v>30489.05</v>
      </c>
      <c r="D236" s="1">
        <v>30179.05</v>
      </c>
      <c r="E236" s="1">
        <v>30291.25</v>
      </c>
      <c r="F236" s="1">
        <v>34381258</v>
      </c>
      <c r="G236" s="1">
        <v>2075.4499999999998</v>
      </c>
      <c r="H236" s="3">
        <f>IF(ISERR(LN(Table13927[[#This Row],[Close]]/E235)),"-",LN(Table13927[[#This Row],[Close]]/E235))</f>
        <v>6.8188876865675815E-3</v>
      </c>
    </row>
    <row r="237" spans="1:8" x14ac:dyDescent="0.3">
      <c r="A237" s="2">
        <v>43448</v>
      </c>
      <c r="B237" s="1">
        <v>30166.9</v>
      </c>
      <c r="C237" s="1">
        <v>30406.75</v>
      </c>
      <c r="D237" s="1">
        <v>30119.55</v>
      </c>
      <c r="E237" s="1">
        <v>30371.5</v>
      </c>
      <c r="F237" s="1">
        <v>22204600</v>
      </c>
      <c r="G237" s="1">
        <v>1471.34</v>
      </c>
      <c r="H237" s="3">
        <f>IF(ISERR(LN(Table13927[[#This Row],[Close]]/E236)),"-",LN(Table13927[[#This Row],[Close]]/E236))</f>
        <v>2.6457767514132488E-3</v>
      </c>
    </row>
    <row r="238" spans="1:8" x14ac:dyDescent="0.3">
      <c r="A238" s="2">
        <v>43451</v>
      </c>
      <c r="B238" s="1">
        <v>30477.599999999999</v>
      </c>
      <c r="C238" s="1">
        <v>30719.7</v>
      </c>
      <c r="D238" s="1">
        <v>30393.5</v>
      </c>
      <c r="E238" s="1">
        <v>30624.2</v>
      </c>
      <c r="F238" s="1">
        <v>25830591</v>
      </c>
      <c r="G238" s="1">
        <v>1464.68</v>
      </c>
      <c r="H238" s="3">
        <f>IF(ISERR(LN(Table13927[[#This Row],[Close]]/E237)),"-",LN(Table13927[[#This Row],[Close]]/E237))</f>
        <v>8.2858773905148675E-3</v>
      </c>
    </row>
    <row r="239" spans="1:8" x14ac:dyDescent="0.3">
      <c r="A239" s="2">
        <v>43452</v>
      </c>
      <c r="B239" s="1">
        <v>30566.65</v>
      </c>
      <c r="C239" s="1">
        <v>30652.65</v>
      </c>
      <c r="D239" s="1">
        <v>30426.1</v>
      </c>
      <c r="E239" s="1">
        <v>30589.4</v>
      </c>
      <c r="F239" s="1">
        <v>23869735</v>
      </c>
      <c r="G239" s="1">
        <v>1678.61</v>
      </c>
      <c r="H239" s="3">
        <f>IF(ISERR(LN(Table13927[[#This Row],[Close]]/E238)),"-",LN(Table13927[[#This Row],[Close]]/E238))</f>
        <v>-1.1370023572881175E-3</v>
      </c>
    </row>
    <row r="240" spans="1:8" x14ac:dyDescent="0.3">
      <c r="A240" s="2">
        <v>43453</v>
      </c>
      <c r="B240" s="1">
        <v>30720.3</v>
      </c>
      <c r="C240" s="1">
        <v>31058.65</v>
      </c>
      <c r="D240" s="1">
        <v>30692.5</v>
      </c>
      <c r="E240" s="1">
        <v>30977.25</v>
      </c>
      <c r="F240" s="1">
        <v>35218693</v>
      </c>
      <c r="G240" s="1">
        <v>2227.73</v>
      </c>
      <c r="H240" s="3">
        <f>IF(ISERR(LN(Table13927[[#This Row],[Close]]/E239)),"-",LN(Table13927[[#This Row],[Close]]/E239))</f>
        <v>1.2599520384860613E-2</v>
      </c>
    </row>
    <row r="241" spans="1:8" x14ac:dyDescent="0.3">
      <c r="A241" s="2">
        <v>43454</v>
      </c>
      <c r="B241" s="1">
        <v>30791.65</v>
      </c>
      <c r="C241" s="1">
        <v>31064.35</v>
      </c>
      <c r="D241" s="1">
        <v>30642.15</v>
      </c>
      <c r="E241" s="1">
        <v>30759.95</v>
      </c>
      <c r="F241" s="1">
        <v>18413821</v>
      </c>
      <c r="G241" s="1">
        <v>1293.1600000000001</v>
      </c>
      <c r="H241" s="3">
        <f>IF(ISERR(LN(Table13927[[#This Row],[Close]]/E240)),"-",LN(Table13927[[#This Row],[Close]]/E240))</f>
        <v>-7.0395449538111698E-3</v>
      </c>
    </row>
    <row r="242" spans="1:8" x14ac:dyDescent="0.3">
      <c r="A242" s="2">
        <v>43455</v>
      </c>
      <c r="B242" s="1">
        <v>30798</v>
      </c>
      <c r="C242" s="1">
        <v>30886.6</v>
      </c>
      <c r="D242" s="1">
        <v>30157.35</v>
      </c>
      <c r="E242" s="1">
        <v>30199.8</v>
      </c>
      <c r="F242" s="1">
        <v>24031966</v>
      </c>
      <c r="G242" s="1">
        <v>1441.15</v>
      </c>
      <c r="H242" s="3">
        <f>IF(ISERR(LN(Table13927[[#This Row],[Close]]/E241)),"-",LN(Table13927[[#This Row],[Close]]/E241))</f>
        <v>-1.8378217306137184E-2</v>
      </c>
    </row>
    <row r="243" spans="1:8" x14ac:dyDescent="0.3">
      <c r="A243" s="2">
        <v>43458</v>
      </c>
      <c r="B243" s="1">
        <v>30371.7</v>
      </c>
      <c r="C243" s="1">
        <v>30420.05</v>
      </c>
      <c r="D243" s="1">
        <v>29876.400000000001</v>
      </c>
      <c r="E243" s="1">
        <v>29950.95</v>
      </c>
      <c r="F243" s="1">
        <v>27425019</v>
      </c>
      <c r="G243" s="1">
        <v>1584.12</v>
      </c>
      <c r="H243" s="3">
        <f>IF(ISERR(LN(Table13927[[#This Row],[Close]]/E242)),"-",LN(Table13927[[#This Row],[Close]]/E242))</f>
        <v>-8.274258251379828E-3</v>
      </c>
    </row>
    <row r="244" spans="1:8" x14ac:dyDescent="0.3">
      <c r="A244" s="2">
        <v>43460</v>
      </c>
      <c r="B244" s="1">
        <v>29841.200000000001</v>
      </c>
      <c r="C244" s="1">
        <v>30109.1</v>
      </c>
      <c r="D244" s="1">
        <v>29569.8</v>
      </c>
      <c r="E244" s="1">
        <v>29996.25</v>
      </c>
      <c r="F244" s="1">
        <v>35573877</v>
      </c>
      <c r="G244" s="1">
        <v>2627</v>
      </c>
      <c r="H244" s="3">
        <f>IF(ISERR(LN(Table13927[[#This Row],[Close]]/E243)),"-",LN(Table13927[[#This Row],[Close]]/E243))</f>
        <v>1.5113302580453953E-3</v>
      </c>
    </row>
    <row r="245" spans="1:8" x14ac:dyDescent="0.3">
      <c r="A245" s="2">
        <v>43461</v>
      </c>
      <c r="B245" s="1">
        <v>30218.25</v>
      </c>
      <c r="C245" s="1">
        <v>30431.35</v>
      </c>
      <c r="D245" s="1">
        <v>30148.95</v>
      </c>
      <c r="E245" s="1">
        <v>30377.5</v>
      </c>
      <c r="F245" s="1">
        <v>35923531</v>
      </c>
      <c r="G245" s="1">
        <v>1915.33</v>
      </c>
      <c r="H245" s="3">
        <f>IF(ISERR(LN(Table13927[[#This Row],[Close]]/E244)),"-",LN(Table13927[[#This Row],[Close]]/E244))</f>
        <v>1.2629828951625417E-2</v>
      </c>
    </row>
    <row r="246" spans="1:8" x14ac:dyDescent="0.3">
      <c r="A246" s="2">
        <v>43462</v>
      </c>
      <c r="B246" s="1">
        <v>30354.75</v>
      </c>
      <c r="C246" s="1">
        <v>30666.6</v>
      </c>
      <c r="D246" s="1">
        <v>30336.45</v>
      </c>
      <c r="E246" s="1">
        <v>30544</v>
      </c>
      <c r="F246" s="1">
        <v>26462642</v>
      </c>
      <c r="G246" s="1">
        <v>1476.2</v>
      </c>
      <c r="H246" s="3">
        <f>IF(ISERR(LN(Table13927[[#This Row],[Close]]/E245)),"-",LN(Table13927[[#This Row],[Close]]/E245))</f>
        <v>5.4660641827620256E-3</v>
      </c>
    </row>
    <row r="247" spans="1:8" x14ac:dyDescent="0.3">
      <c r="A247" s="2">
        <v>43465</v>
      </c>
      <c r="B247" s="1">
        <v>30633.85</v>
      </c>
      <c r="C247" s="1">
        <v>30729.05</v>
      </c>
      <c r="D247" s="1">
        <v>30486.5</v>
      </c>
      <c r="E247" s="1">
        <v>30516.65</v>
      </c>
      <c r="F247" s="1">
        <v>15478306</v>
      </c>
      <c r="G247" s="1">
        <v>1026.5999999999999</v>
      </c>
      <c r="H247" s="3">
        <f>IF(ISERR(LN(Table13927[[#This Row],[Close]]/E246)),"-",LN(Table13927[[#This Row],[Close]]/E246))</f>
        <v>-8.9583068077581801E-4</v>
      </c>
    </row>
    <row r="248" spans="1:8" x14ac:dyDescent="0.3">
      <c r="A248" s="2">
        <v>43466</v>
      </c>
      <c r="B248" s="1">
        <v>30579.1</v>
      </c>
      <c r="C248" s="1">
        <v>30613.200000000001</v>
      </c>
      <c r="D248" s="1">
        <v>30259.65</v>
      </c>
      <c r="E248" s="1">
        <v>30398.45</v>
      </c>
      <c r="F248" s="1">
        <v>10324249</v>
      </c>
      <c r="G248" s="1">
        <v>730.34</v>
      </c>
      <c r="H248" s="3">
        <f>IF(ISERR(LN(Table13927[[#This Row],[Close]]/E247)),"-",LN(Table13927[[#This Row],[Close]]/E247))</f>
        <v>-3.8808160324183484E-3</v>
      </c>
    </row>
    <row r="249" spans="1:8" x14ac:dyDescent="0.3">
      <c r="A249" s="2">
        <v>43467</v>
      </c>
      <c r="B249" s="1">
        <v>30347.599999999999</v>
      </c>
      <c r="C249" s="1">
        <v>30455.1</v>
      </c>
      <c r="D249" s="1">
        <v>29985.8</v>
      </c>
      <c r="E249" s="1">
        <v>30195.200000000001</v>
      </c>
      <c r="F249" s="1">
        <v>23768072</v>
      </c>
      <c r="G249" s="1">
        <v>1510.5</v>
      </c>
      <c r="H249" s="3">
        <f>IF(ISERR(LN(Table13927[[#This Row],[Close]]/E248)),"-",LN(Table13927[[#This Row],[Close]]/E248))</f>
        <v>-6.7086489190880888E-3</v>
      </c>
    </row>
    <row r="250" spans="1:8" x14ac:dyDescent="0.3">
      <c r="A250" s="2">
        <v>43468</v>
      </c>
      <c r="B250" s="1">
        <v>30187.8</v>
      </c>
      <c r="C250" s="1">
        <v>30479.3</v>
      </c>
      <c r="D250" s="1">
        <v>30122.1</v>
      </c>
      <c r="E250" s="1">
        <v>30189.200000000001</v>
      </c>
      <c r="F250" s="1">
        <v>20217241</v>
      </c>
      <c r="G250" s="1">
        <v>1252.1600000000001</v>
      </c>
      <c r="H250" s="3">
        <f>IF(ISERR(LN(Table13927[[#This Row],[Close]]/E249)),"-",LN(Table13927[[#This Row],[Close]]/E249))</f>
        <v>-1.9872682413818175E-4</v>
      </c>
    </row>
    <row r="251" spans="1:8" x14ac:dyDescent="0.3">
      <c r="A251" s="2">
        <v>43469</v>
      </c>
      <c r="B251" s="1">
        <v>30256.1</v>
      </c>
      <c r="C251" s="1">
        <v>30350.3</v>
      </c>
      <c r="D251" s="1">
        <v>30085.5</v>
      </c>
      <c r="E251" s="1">
        <v>30190.2</v>
      </c>
      <c r="F251" s="1">
        <v>20339807</v>
      </c>
      <c r="G251" s="1">
        <v>1327.42</v>
      </c>
      <c r="H251" s="3">
        <f>IF(ISERR(LN(Table13927[[#This Row],[Close]]/E250)),"-",LN(Table13927[[#This Row],[Close]]/E250))</f>
        <v>3.3123880001822105E-5</v>
      </c>
    </row>
    <row r="252" spans="1:8" x14ac:dyDescent="0.3">
      <c r="A252" s="2">
        <v>43472</v>
      </c>
      <c r="B252" s="1">
        <v>30440.9</v>
      </c>
      <c r="C252" s="1">
        <v>30491.200000000001</v>
      </c>
      <c r="D252" s="1">
        <v>30241.9</v>
      </c>
      <c r="E252" s="1">
        <v>30282.6</v>
      </c>
      <c r="F252" s="1">
        <v>20899470</v>
      </c>
      <c r="G252" s="1">
        <v>1128.42</v>
      </c>
      <c r="H252" s="3">
        <f>IF(ISERR(LN(Table13927[[#This Row],[Close]]/E251)),"-",LN(Table13927[[#This Row],[Close]]/E251))</f>
        <v>3.0559217336604805E-3</v>
      </c>
    </row>
    <row r="253" spans="1:8" x14ac:dyDescent="0.3">
      <c r="A253" s="2">
        <v>43473</v>
      </c>
      <c r="B253" s="1">
        <v>30341.85</v>
      </c>
      <c r="C253" s="1">
        <v>30385.1</v>
      </c>
      <c r="D253" s="1">
        <v>30159.7</v>
      </c>
      <c r="E253" s="1">
        <v>30272</v>
      </c>
      <c r="F253" s="1">
        <v>18731288</v>
      </c>
      <c r="G253" s="1">
        <v>1195.03</v>
      </c>
      <c r="H253" s="3">
        <f>IF(ISERR(LN(Table13927[[#This Row],[Close]]/E252)),"-",LN(Table13927[[#This Row],[Close]]/E252))</f>
        <v>-3.5009727116577783E-4</v>
      </c>
    </row>
    <row r="254" spans="1:8" x14ac:dyDescent="0.3">
      <c r="A254" s="2">
        <v>43474</v>
      </c>
      <c r="B254" s="1">
        <v>30404.7</v>
      </c>
      <c r="C254" s="1">
        <v>30640.7</v>
      </c>
      <c r="D254" s="1">
        <v>30331.05</v>
      </c>
      <c r="E254" s="1">
        <v>30577.35</v>
      </c>
      <c r="F254" s="1">
        <v>24818176</v>
      </c>
      <c r="G254" s="1">
        <v>1459.78</v>
      </c>
      <c r="H254" s="3">
        <f>IF(ISERR(LN(Table13927[[#This Row],[Close]]/E253)),"-",LN(Table13927[[#This Row],[Close]]/E253))</f>
        <v>1.0036345930061459E-2</v>
      </c>
    </row>
    <row r="255" spans="1:8" x14ac:dyDescent="0.3">
      <c r="A255" s="2">
        <v>43475</v>
      </c>
      <c r="B255" s="1">
        <v>30614.55</v>
      </c>
      <c r="C255" s="1">
        <v>30774.3</v>
      </c>
      <c r="D255" s="1">
        <v>30519.25</v>
      </c>
      <c r="E255" s="1">
        <v>30571.65</v>
      </c>
      <c r="F255" s="1">
        <v>19305431</v>
      </c>
      <c r="G255" s="1">
        <v>1139.49</v>
      </c>
      <c r="H255" s="3">
        <f>IF(ISERR(LN(Table13927[[#This Row],[Close]]/E254)),"-",LN(Table13927[[#This Row],[Close]]/E254))</f>
        <v>-1.8642986856718768E-4</v>
      </c>
    </row>
    <row r="256" spans="1:8" x14ac:dyDescent="0.3">
      <c r="A256" s="2">
        <v>43476</v>
      </c>
      <c r="B256" s="1">
        <v>30704.45</v>
      </c>
      <c r="C256" s="1">
        <v>30849.25</v>
      </c>
      <c r="D256" s="1">
        <v>30611.95</v>
      </c>
      <c r="E256" s="1">
        <v>30759.05</v>
      </c>
      <c r="F256" s="1">
        <v>25793965</v>
      </c>
      <c r="G256" s="1">
        <v>1292.49</v>
      </c>
      <c r="H256" s="3">
        <f>IF(ISERR(LN(Table13927[[#This Row],[Close]]/E255)),"-",LN(Table13927[[#This Row],[Close]]/E255))</f>
        <v>6.1111509642727269E-3</v>
      </c>
    </row>
    <row r="257" spans="1:8" x14ac:dyDescent="0.3">
      <c r="A257" s="2">
        <v>43479</v>
      </c>
      <c r="B257" s="1">
        <v>30735.1</v>
      </c>
      <c r="C257" s="1">
        <v>30753</v>
      </c>
      <c r="D257" s="1">
        <v>30456.799999999999</v>
      </c>
      <c r="E257" s="1">
        <v>30716.400000000001</v>
      </c>
      <c r="F257" s="1">
        <v>16657850</v>
      </c>
      <c r="G257" s="1">
        <v>959.76</v>
      </c>
      <c r="H257" s="3">
        <f>IF(ISERR(LN(Table13927[[#This Row],[Close]]/E256)),"-",LN(Table13927[[#This Row],[Close]]/E256))</f>
        <v>-1.3875459827549432E-3</v>
      </c>
    </row>
    <row r="258" spans="1:8" x14ac:dyDescent="0.3">
      <c r="A258" s="2">
        <v>43480</v>
      </c>
      <c r="B258" s="1">
        <v>30797.200000000001</v>
      </c>
      <c r="C258" s="1">
        <v>31045.9</v>
      </c>
      <c r="D258" s="1">
        <v>30759.9</v>
      </c>
      <c r="E258" s="1">
        <v>31011.05</v>
      </c>
      <c r="F258" s="1">
        <v>20150165</v>
      </c>
      <c r="G258" s="1">
        <v>1256.8900000000001</v>
      </c>
      <c r="H258" s="3">
        <f>IF(ISERR(LN(Table13927[[#This Row],[Close]]/E257)),"-",LN(Table13927[[#This Row],[Close]]/E257))</f>
        <v>9.5468786717860226E-3</v>
      </c>
    </row>
    <row r="259" spans="1:8" x14ac:dyDescent="0.3">
      <c r="A259" s="2">
        <v>43481</v>
      </c>
      <c r="B259" s="1">
        <v>30995.25</v>
      </c>
      <c r="C259" s="1">
        <v>31040.85</v>
      </c>
      <c r="D259" s="1">
        <v>30691</v>
      </c>
      <c r="E259" s="1">
        <v>30783.85</v>
      </c>
      <c r="F259" s="1">
        <v>17921690</v>
      </c>
      <c r="G259" s="1">
        <v>1233.81</v>
      </c>
      <c r="H259" s="3">
        <f>IF(ISERR(LN(Table13927[[#This Row],[Close]]/E258)),"-",LN(Table13927[[#This Row],[Close]]/E258))</f>
        <v>-7.3533907739640825E-3</v>
      </c>
    </row>
    <row r="260" spans="1:8" x14ac:dyDescent="0.3">
      <c r="A260" s="2">
        <v>43482</v>
      </c>
      <c r="B260" s="1">
        <v>30822.3</v>
      </c>
      <c r="C260" s="1">
        <v>30912.799999999999</v>
      </c>
      <c r="D260" s="1">
        <v>30514.95</v>
      </c>
      <c r="E260" s="1">
        <v>30737.25</v>
      </c>
      <c r="F260" s="1">
        <v>21370739</v>
      </c>
      <c r="G260" s="1">
        <v>1338.35</v>
      </c>
      <c r="H260" s="3">
        <f>IF(ISERR(LN(Table13927[[#This Row],[Close]]/E259)),"-",LN(Table13927[[#This Row],[Close]]/E259))</f>
        <v>-1.5149276886229823E-3</v>
      </c>
    </row>
    <row r="261" spans="1:8" x14ac:dyDescent="0.3">
      <c r="A261" s="2">
        <v>43483</v>
      </c>
      <c r="B261" s="1">
        <v>30727.8</v>
      </c>
      <c r="C261" s="1">
        <v>30855.95</v>
      </c>
      <c r="D261" s="1">
        <v>30461.3</v>
      </c>
      <c r="E261" s="1">
        <v>30540.35</v>
      </c>
      <c r="F261" s="1">
        <v>21911405</v>
      </c>
      <c r="G261" s="1">
        <v>1416.66</v>
      </c>
      <c r="H261" s="3">
        <f>IF(ISERR(LN(Table13927[[#This Row],[Close]]/E260)),"-",LN(Table13927[[#This Row],[Close]]/E260))</f>
        <v>-6.4265140170324964E-3</v>
      </c>
    </row>
    <row r="262" spans="1:8" x14ac:dyDescent="0.3">
      <c r="A262" s="2">
        <v>43486</v>
      </c>
      <c r="B262" s="1">
        <v>30626.7</v>
      </c>
      <c r="C262" s="1">
        <v>30727.4</v>
      </c>
      <c r="D262" s="1">
        <v>30403</v>
      </c>
      <c r="E262" s="1">
        <v>30485</v>
      </c>
      <c r="F262" s="1">
        <v>19604898</v>
      </c>
      <c r="G262" s="1">
        <v>1382.95</v>
      </c>
      <c r="H262" s="3">
        <f>IF(ISERR(LN(Table13927[[#This Row],[Close]]/E261)),"-",LN(Table13927[[#This Row],[Close]]/E261))</f>
        <v>-1.8140007448669462E-3</v>
      </c>
    </row>
    <row r="263" spans="1:8" x14ac:dyDescent="0.3">
      <c r="A263" s="2">
        <v>43487</v>
      </c>
      <c r="B263" s="1">
        <v>30486.3</v>
      </c>
      <c r="C263" s="1">
        <v>30592.400000000001</v>
      </c>
      <c r="D263" s="1">
        <v>30205.35</v>
      </c>
      <c r="E263" s="1">
        <v>30507.599999999999</v>
      </c>
      <c r="F263" s="1">
        <v>22864495</v>
      </c>
      <c r="G263" s="1">
        <v>1510.02</v>
      </c>
      <c r="H263" s="3">
        <f>IF(ISERR(LN(Table13927[[#This Row],[Close]]/E262)),"-",LN(Table13927[[#This Row],[Close]]/E262))</f>
        <v>7.4107354119382638E-4</v>
      </c>
    </row>
    <row r="264" spans="1:8" x14ac:dyDescent="0.3">
      <c r="A264" s="2">
        <v>43488</v>
      </c>
      <c r="B264" s="1">
        <v>30620</v>
      </c>
      <c r="C264" s="1">
        <v>30854.55</v>
      </c>
      <c r="D264" s="1">
        <v>29869.75</v>
      </c>
      <c r="E264" s="1">
        <v>29991.4</v>
      </c>
      <c r="F264" s="1">
        <v>51981317</v>
      </c>
      <c r="G264" s="1">
        <v>2288.37</v>
      </c>
      <c r="H264" s="3">
        <f>IF(ISERR(LN(Table13927[[#This Row],[Close]]/E263)),"-",LN(Table13927[[#This Row],[Close]]/E263))</f>
        <v>-1.7065159002227558E-2</v>
      </c>
    </row>
    <row r="265" spans="1:8" x14ac:dyDescent="0.3">
      <c r="A265" s="2">
        <v>43489</v>
      </c>
      <c r="B265" s="1">
        <v>30118.75</v>
      </c>
      <c r="C265" s="1">
        <v>30264.55</v>
      </c>
      <c r="D265" s="1">
        <v>29983.4</v>
      </c>
      <c r="E265" s="1">
        <v>30036.75</v>
      </c>
      <c r="F265" s="1">
        <v>42081326</v>
      </c>
      <c r="G265" s="1">
        <v>1999</v>
      </c>
      <c r="H265" s="3">
        <f>IF(ISERR(LN(Table13927[[#This Row],[Close]]/E264)),"-",LN(Table13927[[#This Row],[Close]]/E264))</f>
        <v>1.5109580631026121E-3</v>
      </c>
    </row>
    <row r="266" spans="1:8" x14ac:dyDescent="0.3">
      <c r="A266" s="2">
        <v>43490</v>
      </c>
      <c r="B266" s="1">
        <v>30125.8</v>
      </c>
      <c r="C266" s="1">
        <v>30331.1</v>
      </c>
      <c r="D266" s="1">
        <v>29856.25</v>
      </c>
      <c r="E266" s="1">
        <v>29938.05</v>
      </c>
      <c r="F266" s="1">
        <v>22428348</v>
      </c>
      <c r="G266" s="1">
        <v>1434.35</v>
      </c>
      <c r="H266" s="3">
        <f>IF(ISERR(LN(Table13927[[#This Row],[Close]]/E265)),"-",LN(Table13927[[#This Row],[Close]]/E265))</f>
        <v>-3.2913853519544382E-3</v>
      </c>
    </row>
    <row r="267" spans="1:8" x14ac:dyDescent="0.3">
      <c r="A267" s="2">
        <v>43493</v>
      </c>
      <c r="B267" s="1">
        <v>29951.8</v>
      </c>
      <c r="C267" s="1">
        <v>29991.3</v>
      </c>
      <c r="D267" s="1">
        <v>29533.5</v>
      </c>
      <c r="E267" s="1">
        <v>29565.55</v>
      </c>
      <c r="F267" s="1">
        <v>19921938</v>
      </c>
      <c r="G267" s="1">
        <v>1136.2</v>
      </c>
      <c r="H267" s="3">
        <f>IF(ISERR(LN(Table13927[[#This Row],[Close]]/E266)),"-",LN(Table13927[[#This Row],[Close]]/E266))</f>
        <v>-1.2520414432171811E-2</v>
      </c>
    </row>
    <row r="268" spans="1:8" x14ac:dyDescent="0.3">
      <c r="A268" s="2">
        <v>43494</v>
      </c>
      <c r="B268" s="1">
        <v>29561.55</v>
      </c>
      <c r="C268" s="1">
        <v>29842.1</v>
      </c>
      <c r="D268" s="1">
        <v>29488.7</v>
      </c>
      <c r="E268" s="1">
        <v>29758.9</v>
      </c>
      <c r="F268" s="1">
        <v>17781812</v>
      </c>
      <c r="G268" s="1">
        <v>1087.29</v>
      </c>
      <c r="H268" s="3">
        <f>IF(ISERR(LN(Table13927[[#This Row],[Close]]/E267)),"-",LN(Table13927[[#This Row],[Close]]/E267))</f>
        <v>6.5184147384527453E-3</v>
      </c>
    </row>
    <row r="269" spans="1:8" x14ac:dyDescent="0.3">
      <c r="A269" s="2">
        <v>43495</v>
      </c>
      <c r="B269" s="1">
        <v>29853.9</v>
      </c>
      <c r="C269" s="1">
        <v>29857.55</v>
      </c>
      <c r="D269" s="1">
        <v>29337.35</v>
      </c>
      <c r="E269" s="1">
        <v>29463.85</v>
      </c>
      <c r="F269" s="1">
        <v>30784000</v>
      </c>
      <c r="G269" s="1">
        <v>2077.09</v>
      </c>
      <c r="H269" s="3">
        <f>IF(ISERR(LN(Table13927[[#This Row],[Close]]/E268)),"-",LN(Table13927[[#This Row],[Close]]/E268))</f>
        <v>-9.9641587448272752E-3</v>
      </c>
    </row>
    <row r="270" spans="1:8" x14ac:dyDescent="0.3">
      <c r="A270" s="2">
        <v>43496</v>
      </c>
      <c r="B270" s="1">
        <v>29571.8</v>
      </c>
      <c r="C270" s="1">
        <v>29872.75</v>
      </c>
      <c r="D270" s="1">
        <v>29450.6</v>
      </c>
      <c r="E270" s="1">
        <v>29800.55</v>
      </c>
      <c r="F270" s="1">
        <v>47908371</v>
      </c>
      <c r="G270" s="1">
        <v>2732.29</v>
      </c>
      <c r="H270" s="3">
        <f>IF(ISERR(LN(Table13927[[#This Row],[Close]]/E269)),"-",LN(Table13927[[#This Row],[Close]]/E269))</f>
        <v>1.1362761545533508E-2</v>
      </c>
    </row>
    <row r="271" spans="1:8" x14ac:dyDescent="0.3">
      <c r="A271" s="2">
        <v>43497</v>
      </c>
      <c r="B271" s="1">
        <v>29936.1</v>
      </c>
      <c r="C271" s="1">
        <v>30536.6</v>
      </c>
      <c r="D271" s="1">
        <v>29872.2</v>
      </c>
      <c r="E271" s="1">
        <v>30199.9</v>
      </c>
      <c r="F271" s="1">
        <v>43443621</v>
      </c>
      <c r="G271" s="1">
        <v>2750.68</v>
      </c>
      <c r="H271" s="3">
        <f>IF(ISERR(LN(Table13927[[#This Row],[Close]]/E270)),"-",LN(Table13927[[#This Row],[Close]]/E270))</f>
        <v>1.3311763400182818E-2</v>
      </c>
    </row>
    <row r="272" spans="1:8" x14ac:dyDescent="0.3">
      <c r="A272" s="2">
        <v>43500</v>
      </c>
      <c r="B272" s="1">
        <v>30233</v>
      </c>
      <c r="C272" s="1">
        <v>30299.35</v>
      </c>
      <c r="D272" s="1">
        <v>29889.200000000001</v>
      </c>
      <c r="E272" s="1">
        <v>30008.9</v>
      </c>
      <c r="F272" s="1">
        <v>19318602</v>
      </c>
      <c r="G272" s="1">
        <v>1354.11</v>
      </c>
      <c r="H272" s="3">
        <f>IF(ISERR(LN(Table13927[[#This Row],[Close]]/E271)),"-",LN(Table13927[[#This Row],[Close]]/E271))</f>
        <v>-6.3446087850957253E-3</v>
      </c>
    </row>
    <row r="273" spans="1:8" x14ac:dyDescent="0.3">
      <c r="A273" s="2">
        <v>43501</v>
      </c>
      <c r="B273" s="1">
        <v>30023.95</v>
      </c>
      <c r="C273" s="1">
        <v>30053.65</v>
      </c>
      <c r="D273" s="1">
        <v>29695.35</v>
      </c>
      <c r="E273" s="1">
        <v>29759.85</v>
      </c>
      <c r="F273" s="1">
        <v>37339130</v>
      </c>
      <c r="G273" s="1">
        <v>2542.08</v>
      </c>
      <c r="H273" s="3">
        <f>IF(ISERR(LN(Table13927[[#This Row],[Close]]/E272)),"-",LN(Table13927[[#This Row],[Close]]/E272))</f>
        <v>-8.3338347023599792E-3</v>
      </c>
    </row>
    <row r="274" spans="1:8" x14ac:dyDescent="0.3">
      <c r="A274" s="2">
        <v>43502</v>
      </c>
      <c r="B274" s="1">
        <v>29883.35</v>
      </c>
      <c r="C274" s="1">
        <v>30074.65</v>
      </c>
      <c r="D274" s="1">
        <v>29805.599999999999</v>
      </c>
      <c r="E274" s="1">
        <v>30029</v>
      </c>
      <c r="F274" s="1">
        <v>28548850</v>
      </c>
      <c r="G274" s="1">
        <v>2123.02</v>
      </c>
      <c r="H274" s="3">
        <f>IF(ISERR(LN(Table13927[[#This Row],[Close]]/E273)),"-",LN(Table13927[[#This Row],[Close]]/E273))</f>
        <v>9.0034117778724134E-3</v>
      </c>
    </row>
    <row r="275" spans="1:8" x14ac:dyDescent="0.3">
      <c r="A275" s="2">
        <v>43503</v>
      </c>
      <c r="B275" s="1">
        <v>30091.65</v>
      </c>
      <c r="C275" s="1">
        <v>30319.5</v>
      </c>
      <c r="D275" s="1">
        <v>30034.45</v>
      </c>
      <c r="E275" s="1">
        <v>30266.3</v>
      </c>
      <c r="F275" s="1">
        <v>22339374</v>
      </c>
      <c r="G275" s="1">
        <v>1575.51</v>
      </c>
      <c r="H275" s="3">
        <f>IF(ISERR(LN(Table13927[[#This Row],[Close]]/E274)),"-",LN(Table13927[[#This Row],[Close]]/E274))</f>
        <v>7.8713009208309509E-3</v>
      </c>
    </row>
    <row r="276" spans="1:8" x14ac:dyDescent="0.3">
      <c r="A276" s="2">
        <v>43504</v>
      </c>
      <c r="B276" s="1">
        <v>30163.200000000001</v>
      </c>
      <c r="C276" s="1">
        <v>30315.45</v>
      </c>
      <c r="D276" s="1">
        <v>29699.9</v>
      </c>
      <c r="E276" s="1">
        <v>29769.05</v>
      </c>
      <c r="F276" s="1">
        <v>16403218</v>
      </c>
      <c r="G276" s="1">
        <v>1282.18</v>
      </c>
      <c r="H276" s="3">
        <f>IF(ISERR(LN(Table13927[[#This Row],[Close]]/E275)),"-",LN(Table13927[[#This Row],[Close]]/E275))</f>
        <v>-1.6565619129924294E-2</v>
      </c>
    </row>
    <row r="277" spans="1:8" x14ac:dyDescent="0.3">
      <c r="A277" s="2">
        <v>43507</v>
      </c>
      <c r="B277" s="1">
        <v>29744.5</v>
      </c>
      <c r="C277" s="1">
        <v>29842.95</v>
      </c>
      <c r="D277" s="1">
        <v>29320.85</v>
      </c>
      <c r="E277" s="1">
        <v>29728.5</v>
      </c>
      <c r="F277" s="1">
        <v>24711817</v>
      </c>
      <c r="G277" s="1">
        <v>1316.38</v>
      </c>
      <c r="H277" s="3">
        <f>IF(ISERR(LN(Table13927[[#This Row],[Close]]/E276)),"-",LN(Table13927[[#This Row],[Close]]/E276))</f>
        <v>-1.3630815480119777E-3</v>
      </c>
    </row>
    <row r="278" spans="1:8" x14ac:dyDescent="0.3">
      <c r="A278" s="2">
        <v>43508</v>
      </c>
      <c r="B278" s="1">
        <v>29767.599999999999</v>
      </c>
      <c r="C278" s="1">
        <v>29817.9</v>
      </c>
      <c r="D278" s="1">
        <v>29483.5</v>
      </c>
      <c r="E278" s="1">
        <v>29524</v>
      </c>
      <c r="F278" s="1">
        <v>20199811</v>
      </c>
      <c r="G278" s="1">
        <v>1199.92</v>
      </c>
      <c r="H278" s="3">
        <f>IF(ISERR(LN(Table13927[[#This Row],[Close]]/E277)),"-",LN(Table13927[[#This Row],[Close]]/E277))</f>
        <v>-6.9026897425691477E-3</v>
      </c>
    </row>
    <row r="279" spans="1:8" x14ac:dyDescent="0.3">
      <c r="A279" s="2">
        <v>43509</v>
      </c>
      <c r="B279" s="1">
        <v>29779.25</v>
      </c>
      <c r="C279" s="1">
        <v>29970.1</v>
      </c>
      <c r="D279" s="1">
        <v>29365.65</v>
      </c>
      <c r="E279" s="1">
        <v>29438.5</v>
      </c>
      <c r="F279" s="1">
        <v>29306568</v>
      </c>
      <c r="G279" s="1">
        <v>1654.2</v>
      </c>
      <c r="H279" s="3">
        <f>IF(ISERR(LN(Table13927[[#This Row],[Close]]/E278)),"-",LN(Table13927[[#This Row],[Close]]/E278))</f>
        <v>-2.9001504321376757E-3</v>
      </c>
    </row>
    <row r="280" spans="1:8" x14ac:dyDescent="0.3">
      <c r="A280" s="2">
        <v>43510</v>
      </c>
      <c r="B280" s="1">
        <v>29423.8</v>
      </c>
      <c r="C280" s="1">
        <v>29597.3</v>
      </c>
      <c r="D280" s="1">
        <v>29399.95</v>
      </c>
      <c r="E280" s="1">
        <v>29451.45</v>
      </c>
      <c r="F280" s="1">
        <v>21880290</v>
      </c>
      <c r="G280" s="1">
        <v>1342.33</v>
      </c>
      <c r="H280" s="3">
        <f>IF(ISERR(LN(Table13927[[#This Row],[Close]]/E279)),"-",LN(Table13927[[#This Row],[Close]]/E279))</f>
        <v>4.3980340308454854E-4</v>
      </c>
    </row>
    <row r="281" spans="1:8" x14ac:dyDescent="0.3">
      <c r="A281" s="2">
        <v>43511</v>
      </c>
      <c r="B281" s="1">
        <v>29542.75</v>
      </c>
      <c r="C281" s="1">
        <v>29568.3</v>
      </c>
      <c r="D281" s="1">
        <v>29003.25</v>
      </c>
      <c r="E281" s="1">
        <v>29309.1</v>
      </c>
      <c r="F281" s="1">
        <v>51245356</v>
      </c>
      <c r="G281" s="1">
        <v>2166.6799999999998</v>
      </c>
      <c r="H281" s="3">
        <f>IF(ISERR(LN(Table13927[[#This Row],[Close]]/E280)),"-",LN(Table13927[[#This Row],[Close]]/E280))</f>
        <v>-4.845096871000998E-3</v>
      </c>
    </row>
    <row r="282" spans="1:8" x14ac:dyDescent="0.3">
      <c r="A282" s="2">
        <v>43514</v>
      </c>
      <c r="B282" s="1">
        <v>29238.35</v>
      </c>
      <c r="C282" s="1">
        <v>29348.65</v>
      </c>
      <c r="D282" s="1">
        <v>28887.7</v>
      </c>
      <c r="E282" s="1">
        <v>28965.15</v>
      </c>
      <c r="F282" s="1">
        <v>56594379</v>
      </c>
      <c r="G282" s="1">
        <v>2422.89</v>
      </c>
      <c r="H282" s="3">
        <f>IF(ISERR(LN(Table13927[[#This Row],[Close]]/E281)),"-",LN(Table13927[[#This Row],[Close]]/E281))</f>
        <v>-1.1804664808668852E-2</v>
      </c>
    </row>
    <row r="283" spans="1:8" x14ac:dyDescent="0.3">
      <c r="A283" s="2">
        <v>43515</v>
      </c>
      <c r="B283" s="1">
        <v>28913.200000000001</v>
      </c>
      <c r="C283" s="1">
        <v>29267.7</v>
      </c>
      <c r="D283" s="1">
        <v>28913.200000000001</v>
      </c>
      <c r="E283" s="1">
        <v>29009.7</v>
      </c>
      <c r="F283" s="1">
        <v>55365248</v>
      </c>
      <c r="G283" s="1">
        <v>2531.75</v>
      </c>
      <c r="H283" s="3">
        <f>IF(ISERR(LN(Table13927[[#This Row],[Close]]/E282)),"-",LN(Table13927[[#This Row],[Close]]/E282))</f>
        <v>1.5368736191246526E-3</v>
      </c>
    </row>
    <row r="284" spans="1:8" x14ac:dyDescent="0.3">
      <c r="A284" s="2">
        <v>43516</v>
      </c>
      <c r="B284" s="1">
        <v>29124.35</v>
      </c>
      <c r="C284" s="1">
        <v>29175.7</v>
      </c>
      <c r="D284" s="1">
        <v>28907.599999999999</v>
      </c>
      <c r="E284" s="1">
        <v>29053.4</v>
      </c>
      <c r="F284" s="1">
        <v>19553998</v>
      </c>
      <c r="G284" s="1">
        <v>1326.52</v>
      </c>
      <c r="H284" s="3">
        <f>IF(ISERR(LN(Table13927[[#This Row],[Close]]/E283)),"-",LN(Table13927[[#This Row],[Close]]/E283))</f>
        <v>1.5052592180338372E-3</v>
      </c>
    </row>
    <row r="285" spans="1:8" x14ac:dyDescent="0.3">
      <c r="A285" s="2">
        <v>43517</v>
      </c>
      <c r="B285" s="1">
        <v>29092.55</v>
      </c>
      <c r="C285" s="1">
        <v>29229.3</v>
      </c>
      <c r="D285" s="1">
        <v>29024.75</v>
      </c>
      <c r="E285" s="1">
        <v>29166.35</v>
      </c>
      <c r="F285" s="1">
        <v>21946832</v>
      </c>
      <c r="G285" s="1">
        <v>1421.86</v>
      </c>
      <c r="H285" s="3">
        <f>IF(ISERR(LN(Table13927[[#This Row],[Close]]/E284)),"-",LN(Table13927[[#This Row],[Close]]/E284))</f>
        <v>3.8801314574212799E-3</v>
      </c>
    </row>
    <row r="286" spans="1:8" x14ac:dyDescent="0.3">
      <c r="A286" s="2">
        <v>43518</v>
      </c>
      <c r="B286" s="1">
        <v>29214.6</v>
      </c>
      <c r="C286" s="1">
        <v>29282</v>
      </c>
      <c r="D286" s="1">
        <v>29121</v>
      </c>
      <c r="E286" s="1">
        <v>29241.200000000001</v>
      </c>
      <c r="F286" s="1">
        <v>22015109</v>
      </c>
      <c r="G286" s="1">
        <v>1373.75</v>
      </c>
      <c r="H286" s="3">
        <f>IF(ISERR(LN(Table13927[[#This Row],[Close]]/E285)),"-",LN(Table13927[[#This Row],[Close]]/E285))</f>
        <v>2.5630262174935548E-3</v>
      </c>
    </row>
    <row r="287" spans="1:8" x14ac:dyDescent="0.3">
      <c r="A287" s="2">
        <v>43521</v>
      </c>
      <c r="B287" s="1">
        <v>29294.45</v>
      </c>
      <c r="C287" s="1">
        <v>29362.7</v>
      </c>
      <c r="D287" s="1">
        <v>29165.599999999999</v>
      </c>
      <c r="E287" s="1">
        <v>29327.05</v>
      </c>
      <c r="F287" s="1">
        <v>42226812</v>
      </c>
      <c r="G287" s="1">
        <v>1947.65</v>
      </c>
      <c r="H287" s="3">
        <f>IF(ISERR(LN(Table13927[[#This Row],[Close]]/E286)),"-",LN(Table13927[[#This Row],[Close]]/E286))</f>
        <v>2.9316246084156675E-3</v>
      </c>
    </row>
    <row r="288" spans="1:8" x14ac:dyDescent="0.3">
      <c r="A288" s="2">
        <v>43522</v>
      </c>
      <c r="B288" s="1">
        <v>29171</v>
      </c>
      <c r="C288" s="1">
        <v>29391.3</v>
      </c>
      <c r="D288" s="1">
        <v>29095.05</v>
      </c>
      <c r="E288" s="1">
        <v>29253.65</v>
      </c>
      <c r="F288" s="1">
        <v>28240715</v>
      </c>
      <c r="G288" s="1">
        <v>1805.08</v>
      </c>
      <c r="H288" s="3">
        <f>IF(ISERR(LN(Table13927[[#This Row],[Close]]/E287)),"-",LN(Table13927[[#This Row],[Close]]/E287))</f>
        <v>-2.5059461020857628E-3</v>
      </c>
    </row>
    <row r="289" spans="1:8" x14ac:dyDescent="0.3">
      <c r="A289" s="2">
        <v>43523</v>
      </c>
      <c r="B289" s="1">
        <v>29340.85</v>
      </c>
      <c r="C289" s="1">
        <v>29547.85</v>
      </c>
      <c r="D289" s="1">
        <v>29055.599999999999</v>
      </c>
      <c r="E289" s="1">
        <v>29171.95</v>
      </c>
      <c r="F289" s="1">
        <v>30000909</v>
      </c>
      <c r="G289" s="1">
        <v>1659.63</v>
      </c>
      <c r="H289" s="3">
        <f>IF(ISERR(LN(Table13927[[#This Row],[Close]]/E288)),"-",LN(Table13927[[#This Row],[Close]]/E288))</f>
        <v>-2.7967210692705462E-3</v>
      </c>
    </row>
    <row r="290" spans="1:8" x14ac:dyDescent="0.3">
      <c r="A290" s="2">
        <v>43524</v>
      </c>
      <c r="B290" s="1">
        <v>29375.15</v>
      </c>
      <c r="C290" s="1">
        <v>29375.15</v>
      </c>
      <c r="D290" s="1">
        <v>29180.95</v>
      </c>
      <c r="E290" s="1">
        <v>29262.85</v>
      </c>
      <c r="F290" s="1">
        <v>60223280</v>
      </c>
      <c r="G290" s="1">
        <v>2581.69</v>
      </c>
      <c r="H290" s="3">
        <f>IF(ISERR(LN(Table13927[[#This Row],[Close]]/E289)),"-",LN(Table13927[[#This Row],[Close]]/E289))</f>
        <v>3.1111622978403264E-3</v>
      </c>
    </row>
    <row r="291" spans="1:8" x14ac:dyDescent="0.3">
      <c r="A291" s="2">
        <v>43525</v>
      </c>
      <c r="B291" s="1">
        <v>29335.200000000001</v>
      </c>
      <c r="C291" s="1">
        <v>29494.75</v>
      </c>
      <c r="D291" s="1">
        <v>29334.45</v>
      </c>
      <c r="E291" s="1">
        <v>29464.9</v>
      </c>
      <c r="F291" s="1">
        <v>23232320</v>
      </c>
      <c r="G291" s="1">
        <v>1238.32</v>
      </c>
      <c r="H291" s="3">
        <f>IF(ISERR(LN(Table13927[[#This Row],[Close]]/E290)),"-",LN(Table13927[[#This Row],[Close]]/E290))</f>
        <v>6.8809309809432489E-3</v>
      </c>
    </row>
    <row r="292" spans="1:8" x14ac:dyDescent="0.3">
      <c r="A292" s="2">
        <v>43529</v>
      </c>
      <c r="B292" s="1">
        <v>29559.35</v>
      </c>
      <c r="C292" s="1">
        <v>29726.1</v>
      </c>
      <c r="D292" s="1">
        <v>29371.8</v>
      </c>
      <c r="E292" s="1">
        <v>29649.200000000001</v>
      </c>
      <c r="F292" s="1">
        <v>29030097</v>
      </c>
      <c r="G292" s="1">
        <v>1559.34</v>
      </c>
      <c r="H292" s="3">
        <f>IF(ISERR(LN(Table13927[[#This Row],[Close]]/E291)),"-",LN(Table13927[[#This Row],[Close]]/E291))</f>
        <v>6.2354192024766178E-3</v>
      </c>
    </row>
    <row r="293" spans="1:8" x14ac:dyDescent="0.3">
      <c r="A293" s="2">
        <v>43530</v>
      </c>
      <c r="B293" s="1">
        <v>29822.65</v>
      </c>
      <c r="C293" s="1">
        <v>29997.7</v>
      </c>
      <c r="D293" s="1">
        <v>29651.3</v>
      </c>
      <c r="E293" s="1">
        <v>29710.3</v>
      </c>
      <c r="F293" s="1">
        <v>37894667</v>
      </c>
      <c r="G293" s="1">
        <v>2242.9499999999998</v>
      </c>
      <c r="H293" s="3">
        <f>IF(ISERR(LN(Table13927[[#This Row],[Close]]/E292)),"-",LN(Table13927[[#This Row],[Close]]/E292))</f>
        <v>2.0586434042923355E-3</v>
      </c>
    </row>
    <row r="294" spans="1:8" x14ac:dyDescent="0.3">
      <c r="A294" s="2">
        <v>43531</v>
      </c>
      <c r="B294" s="1">
        <v>29812</v>
      </c>
      <c r="C294" s="1">
        <v>30012.9</v>
      </c>
      <c r="D294" s="1">
        <v>29754.2</v>
      </c>
      <c r="E294" s="1">
        <v>29904.05</v>
      </c>
      <c r="F294" s="1">
        <v>26558673</v>
      </c>
      <c r="G294" s="1">
        <v>1597.69</v>
      </c>
      <c r="H294" s="3">
        <f>IF(ISERR(LN(Table13927[[#This Row],[Close]]/E293)),"-",LN(Table13927[[#This Row],[Close]]/E293))</f>
        <v>6.5001356951625991E-3</v>
      </c>
    </row>
    <row r="295" spans="1:8" x14ac:dyDescent="0.3">
      <c r="A295" s="2">
        <v>43532</v>
      </c>
      <c r="B295" s="1">
        <v>29920.2</v>
      </c>
      <c r="C295" s="1">
        <v>30071.05</v>
      </c>
      <c r="D295" s="1">
        <v>29777.5</v>
      </c>
      <c r="E295" s="1">
        <v>29945.75</v>
      </c>
      <c r="F295" s="1">
        <v>23274485</v>
      </c>
      <c r="G295" s="1">
        <v>1267.3599999999999</v>
      </c>
      <c r="H295" s="3">
        <f>IF(ISERR(LN(Table13927[[#This Row],[Close]]/E294)),"-",LN(Table13927[[#This Row],[Close]]/E294))</f>
        <v>1.3934885913668329E-3</v>
      </c>
    </row>
    <row r="296" spans="1:8" x14ac:dyDescent="0.3">
      <c r="A296" s="2">
        <v>43535</v>
      </c>
      <c r="B296" s="1">
        <v>30069.200000000001</v>
      </c>
      <c r="C296" s="1">
        <v>30290.799999999999</v>
      </c>
      <c r="D296" s="1">
        <v>29977.35</v>
      </c>
      <c r="E296" s="1">
        <v>30256.400000000001</v>
      </c>
      <c r="F296" s="1">
        <v>32289014</v>
      </c>
      <c r="G296" s="1">
        <v>1667.93</v>
      </c>
      <c r="H296" s="3">
        <f>IF(ISERR(LN(Table13927[[#This Row],[Close]]/E295)),"-",LN(Table13927[[#This Row],[Close]]/E295))</f>
        <v>1.0320321026658436E-2</v>
      </c>
    </row>
    <row r="297" spans="1:8" x14ac:dyDescent="0.3">
      <c r="A297" s="2">
        <v>43536</v>
      </c>
      <c r="B297" s="1">
        <v>30411.35</v>
      </c>
      <c r="C297" s="1">
        <v>30563.75</v>
      </c>
      <c r="D297" s="1">
        <v>30387.35</v>
      </c>
      <c r="E297" s="1">
        <v>30480.799999999999</v>
      </c>
      <c r="F297" s="1">
        <v>29800665</v>
      </c>
      <c r="G297" s="1">
        <v>1744.81</v>
      </c>
      <c r="H297" s="3">
        <f>IF(ISERR(LN(Table13927[[#This Row],[Close]]/E296)),"-",LN(Table13927[[#This Row],[Close]]/E296))</f>
        <v>7.3892448462107903E-3</v>
      </c>
    </row>
    <row r="298" spans="1:8" x14ac:dyDescent="0.3">
      <c r="A298" s="2">
        <v>43537</v>
      </c>
      <c r="B298" s="1">
        <v>30578.85</v>
      </c>
      <c r="C298" s="1">
        <v>30628.95</v>
      </c>
      <c r="D298" s="1">
        <v>30391.4</v>
      </c>
      <c r="E298" s="1">
        <v>30451.599999999999</v>
      </c>
      <c r="F298" s="1">
        <v>24797164</v>
      </c>
      <c r="G298" s="1">
        <v>1421.18</v>
      </c>
      <c r="H298" s="3">
        <f>IF(ISERR(LN(Table13927[[#This Row],[Close]]/E297)),"-",LN(Table13927[[#This Row],[Close]]/E297))</f>
        <v>-9.5843926171544245E-4</v>
      </c>
    </row>
    <row r="299" spans="1:8" x14ac:dyDescent="0.3">
      <c r="A299" s="2">
        <v>43538</v>
      </c>
      <c r="B299" s="1">
        <v>30500.25</v>
      </c>
      <c r="C299" s="1">
        <v>30516.3</v>
      </c>
      <c r="D299" s="1">
        <v>30166.35</v>
      </c>
      <c r="E299" s="1">
        <v>30467.3</v>
      </c>
      <c r="F299" s="1">
        <v>27751589</v>
      </c>
      <c r="G299" s="1">
        <v>1578.01</v>
      </c>
      <c r="H299" s="3">
        <f>IF(ISERR(LN(Table13927[[#This Row],[Close]]/E298)),"-",LN(Table13927[[#This Row],[Close]]/E298))</f>
        <v>5.1543939065197271E-4</v>
      </c>
    </row>
    <row r="300" spans="1:8" x14ac:dyDescent="0.3">
      <c r="A300" s="2">
        <v>43539</v>
      </c>
      <c r="B300" s="1">
        <v>30538.2</v>
      </c>
      <c r="C300" s="1">
        <v>30553.35</v>
      </c>
      <c r="D300" s="1">
        <v>29854.7</v>
      </c>
      <c r="E300" s="1">
        <v>29953.4</v>
      </c>
      <c r="F300" s="1">
        <v>42328262</v>
      </c>
      <c r="G300" s="1">
        <v>2464.86</v>
      </c>
      <c r="H300" s="3">
        <f>IF(ISERR(LN(Table13927[[#This Row],[Close]]/E299)),"-",LN(Table13927[[#This Row],[Close]]/E299))</f>
        <v>-1.7011136666277717E-2</v>
      </c>
    </row>
    <row r="301" spans="1:8" x14ac:dyDescent="0.3">
      <c r="A301" s="2">
        <v>43542</v>
      </c>
      <c r="B301" s="1">
        <v>30105.5</v>
      </c>
      <c r="C301" s="1">
        <v>30192.7</v>
      </c>
      <c r="D301" s="1">
        <v>29971.75</v>
      </c>
      <c r="E301" s="1">
        <v>30172.3</v>
      </c>
      <c r="F301" s="1">
        <v>22699510</v>
      </c>
      <c r="G301" s="1">
        <v>1438.84</v>
      </c>
      <c r="H301" s="3">
        <f>IF(ISERR(LN(Table13927[[#This Row],[Close]]/E300)),"-",LN(Table13927[[#This Row],[Close]]/E300))</f>
        <v>7.2814442796316457E-3</v>
      </c>
    </row>
    <row r="302" spans="1:8" x14ac:dyDescent="0.3">
      <c r="A302" s="2">
        <v>43543</v>
      </c>
      <c r="B302" s="1">
        <v>30244.6</v>
      </c>
      <c r="C302" s="1">
        <v>30468.85</v>
      </c>
      <c r="D302" s="1">
        <v>30119.85</v>
      </c>
      <c r="E302" s="1">
        <v>30433.15</v>
      </c>
      <c r="F302" s="1">
        <v>30877740</v>
      </c>
      <c r="G302" s="1">
        <v>1874.92</v>
      </c>
      <c r="H302" s="3">
        <f>IF(ISERR(LN(Table13927[[#This Row],[Close]]/E301)),"-",LN(Table13927[[#This Row],[Close]]/E301))</f>
        <v>8.6081898828255163E-3</v>
      </c>
    </row>
    <row r="303" spans="1:8" x14ac:dyDescent="0.3">
      <c r="A303" s="2">
        <v>43544</v>
      </c>
      <c r="B303" s="1">
        <v>30491.75</v>
      </c>
      <c r="C303" s="1">
        <v>30584.05</v>
      </c>
      <c r="D303" s="1">
        <v>30250.400000000001</v>
      </c>
      <c r="E303" s="1">
        <v>30297.35</v>
      </c>
      <c r="F303" s="1">
        <v>30051038</v>
      </c>
      <c r="G303" s="1">
        <v>1726.45</v>
      </c>
      <c r="H303" s="3">
        <f>IF(ISERR(LN(Table13927[[#This Row],[Close]]/E302)),"-",LN(Table13927[[#This Row],[Close]]/E302))</f>
        <v>-4.4722248735729157E-3</v>
      </c>
    </row>
    <row r="304" spans="1:8" x14ac:dyDescent="0.3">
      <c r="A304" s="2">
        <v>43546</v>
      </c>
      <c r="B304" s="1">
        <v>30363.599999999999</v>
      </c>
      <c r="C304" s="1">
        <v>30424.7</v>
      </c>
      <c r="D304" s="1">
        <v>30095.7</v>
      </c>
      <c r="E304" s="1">
        <v>30198.85</v>
      </c>
      <c r="F304" s="1">
        <v>21614196</v>
      </c>
      <c r="G304" s="1">
        <v>1404.01</v>
      </c>
      <c r="H304" s="3">
        <f>IF(ISERR(LN(Table13927[[#This Row],[Close]]/E303)),"-",LN(Table13927[[#This Row],[Close]]/E303))</f>
        <v>-3.2564057591259552E-3</v>
      </c>
    </row>
    <row r="305" spans="1:8" x14ac:dyDescent="0.3">
      <c r="A305" s="2">
        <v>43549</v>
      </c>
      <c r="B305" s="1">
        <v>30065.8</v>
      </c>
      <c r="C305" s="1">
        <v>30065.8</v>
      </c>
      <c r="D305" s="1">
        <v>29792.25</v>
      </c>
      <c r="E305" s="1">
        <v>29921.45</v>
      </c>
      <c r="F305" s="1">
        <v>23753563</v>
      </c>
      <c r="G305" s="1">
        <v>1625.27</v>
      </c>
      <c r="H305" s="3">
        <f>IF(ISERR(LN(Table13927[[#This Row],[Close]]/E304)),"-",LN(Table13927[[#This Row],[Close]]/E304))</f>
        <v>-9.228229686734599E-3</v>
      </c>
    </row>
    <row r="306" spans="1:8" x14ac:dyDescent="0.3">
      <c r="A306" s="2">
        <v>43550</v>
      </c>
      <c r="B306" s="1">
        <v>29959.599999999999</v>
      </c>
      <c r="C306" s="1">
        <v>30013.9</v>
      </c>
      <c r="D306" s="1">
        <v>29787.95</v>
      </c>
      <c r="E306" s="1">
        <v>29957.8</v>
      </c>
      <c r="F306" s="1">
        <v>22946782</v>
      </c>
      <c r="G306" s="1">
        <v>1458.97</v>
      </c>
      <c r="H306" s="3">
        <f>IF(ISERR(LN(Table13927[[#This Row],[Close]]/E305)),"-",LN(Table13927[[#This Row],[Close]]/E305))</f>
        <v>1.214110212308369E-3</v>
      </c>
    </row>
    <row r="307" spans="1:8" x14ac:dyDescent="0.3">
      <c r="A307" s="2">
        <v>43551</v>
      </c>
      <c r="B307" s="1">
        <v>30012.95</v>
      </c>
      <c r="C307" s="1">
        <v>30202.2</v>
      </c>
      <c r="D307" s="1">
        <v>29821.4</v>
      </c>
      <c r="E307" s="1">
        <v>29891.35</v>
      </c>
      <c r="F307" s="1">
        <v>27271587</v>
      </c>
      <c r="G307" s="1">
        <v>1679.42</v>
      </c>
      <c r="H307" s="3">
        <f>IF(ISERR(LN(Table13927[[#This Row],[Close]]/E306)),"-",LN(Table13927[[#This Row],[Close]]/E306))</f>
        <v>-2.2205838280199234E-3</v>
      </c>
    </row>
    <row r="308" spans="1:8" x14ac:dyDescent="0.3">
      <c r="A308" s="2">
        <v>43552</v>
      </c>
      <c r="B308" s="1">
        <v>29952.6</v>
      </c>
      <c r="C308" s="1">
        <v>30316.1</v>
      </c>
      <c r="D308" s="1">
        <v>29882.25</v>
      </c>
      <c r="E308" s="1">
        <v>30243.25</v>
      </c>
      <c r="F308" s="1">
        <v>41830420</v>
      </c>
      <c r="G308" s="1">
        <v>3071.49</v>
      </c>
      <c r="H308" s="3">
        <f>IF(ISERR(LN(Table13927[[#This Row],[Close]]/E307)),"-",LN(Table13927[[#This Row],[Close]]/E307))</f>
        <v>1.1703878198300486E-2</v>
      </c>
    </row>
    <row r="309" spans="1:8" x14ac:dyDescent="0.3">
      <c r="A309" s="2">
        <v>43553</v>
      </c>
      <c r="B309" s="1">
        <v>30430.45</v>
      </c>
      <c r="C309" s="1">
        <v>30443.75</v>
      </c>
      <c r="D309" s="1">
        <v>30245.25</v>
      </c>
      <c r="E309" s="1">
        <v>30321.4</v>
      </c>
      <c r="F309" s="1">
        <v>33942204</v>
      </c>
      <c r="G309" s="1">
        <v>2087.89</v>
      </c>
      <c r="H309" s="3">
        <f>IF(ISERR(LN(Table13927[[#This Row],[Close]]/E308)),"-",LN(Table13927[[#This Row],[Close]]/E308))</f>
        <v>2.5807147692201871E-3</v>
      </c>
    </row>
    <row r="310" spans="1:8" x14ac:dyDescent="0.3">
      <c r="A310" s="2">
        <v>43556</v>
      </c>
      <c r="B310" s="1">
        <v>30402.6</v>
      </c>
      <c r="C310" s="1">
        <v>30539.4</v>
      </c>
      <c r="D310" s="1">
        <v>30162.15</v>
      </c>
      <c r="E310" s="1">
        <v>30193.15</v>
      </c>
      <c r="F310" s="1">
        <v>22973796</v>
      </c>
      <c r="G310" s="1">
        <v>1421.04</v>
      </c>
      <c r="H310" s="3">
        <f>IF(ISERR(LN(Table13927[[#This Row],[Close]]/E309)),"-",LN(Table13927[[#This Row],[Close]]/E309))</f>
        <v>-4.2386563897042536E-3</v>
      </c>
    </row>
    <row r="311" spans="1:8" x14ac:dyDescent="0.3">
      <c r="A311" s="2">
        <v>43557</v>
      </c>
      <c r="B311" s="1">
        <v>30237.15</v>
      </c>
      <c r="C311" s="1">
        <v>30295</v>
      </c>
      <c r="D311" s="1">
        <v>30024.7</v>
      </c>
      <c r="E311" s="1">
        <v>30073.15</v>
      </c>
      <c r="F311" s="1">
        <v>26883591</v>
      </c>
      <c r="G311" s="1">
        <v>1403.65</v>
      </c>
      <c r="H311" s="3">
        <f>IF(ISERR(LN(Table13927[[#This Row],[Close]]/E310)),"-",LN(Table13927[[#This Row],[Close]]/E310))</f>
        <v>-3.98233037666195E-3</v>
      </c>
    </row>
    <row r="312" spans="1:8" x14ac:dyDescent="0.3">
      <c r="A312" s="2">
        <v>43558</v>
      </c>
      <c r="B312" s="1">
        <v>30140</v>
      </c>
      <c r="C312" s="1">
        <v>30177.95</v>
      </c>
      <c r="D312" s="1">
        <v>29929.599999999999</v>
      </c>
      <c r="E312" s="1">
        <v>29969</v>
      </c>
      <c r="F312" s="1">
        <v>28648668</v>
      </c>
      <c r="G312" s="1">
        <v>1501.65</v>
      </c>
      <c r="H312" s="3">
        <f>IF(ISERR(LN(Table13927[[#This Row],[Close]]/E311)),"-",LN(Table13927[[#This Row],[Close]]/E311))</f>
        <v>-3.4692330124342671E-3</v>
      </c>
    </row>
    <row r="313" spans="1:8" x14ac:dyDescent="0.3">
      <c r="A313" s="2">
        <v>43559</v>
      </c>
      <c r="B313" s="1">
        <v>29980.6</v>
      </c>
      <c r="C313" s="1">
        <v>30078.35</v>
      </c>
      <c r="D313" s="1">
        <v>29907.35</v>
      </c>
      <c r="E313" s="1">
        <v>29998.7</v>
      </c>
      <c r="F313" s="1">
        <v>20403646</v>
      </c>
      <c r="G313" s="1">
        <v>1233.4000000000001</v>
      </c>
      <c r="H313" s="3">
        <f>IF(ISERR(LN(Table13927[[#This Row],[Close]]/E312)),"-",LN(Table13927[[#This Row],[Close]]/E312))</f>
        <v>9.9053331804820738E-4</v>
      </c>
    </row>
    <row r="314" spans="1:8" x14ac:dyDescent="0.3">
      <c r="A314" s="2">
        <v>43560</v>
      </c>
      <c r="B314" s="1">
        <v>30057.599999999999</v>
      </c>
      <c r="C314" s="1">
        <v>30100</v>
      </c>
      <c r="D314" s="1">
        <v>29801.1</v>
      </c>
      <c r="E314" s="1">
        <v>29869.15</v>
      </c>
      <c r="F314" s="1">
        <v>21563374</v>
      </c>
      <c r="G314" s="1">
        <v>1272.3699999999999</v>
      </c>
      <c r="H314" s="3">
        <f>IF(ISERR(LN(Table13927[[#This Row],[Close]]/E313)),"-",LN(Table13927[[#This Row],[Close]]/E313))</f>
        <v>-4.3278722122492806E-3</v>
      </c>
    </row>
    <row r="315" spans="1:8" x14ac:dyDescent="0.3">
      <c r="A315" s="2">
        <v>43563</v>
      </c>
      <c r="B315" s="1">
        <v>29934.65</v>
      </c>
      <c r="C315" s="1">
        <v>29986.15</v>
      </c>
      <c r="D315" s="1">
        <v>29731.25</v>
      </c>
      <c r="E315" s="1">
        <v>29804.45</v>
      </c>
      <c r="F315" s="1">
        <v>15017780</v>
      </c>
      <c r="G315" s="1">
        <v>991.8</v>
      </c>
      <c r="H315" s="3">
        <f>IF(ISERR(LN(Table13927[[#This Row],[Close]]/E314)),"-",LN(Table13927[[#This Row],[Close]]/E314))</f>
        <v>-2.1684639556818607E-3</v>
      </c>
    </row>
    <row r="316" spans="1:8" x14ac:dyDescent="0.3">
      <c r="A316" s="2">
        <v>43564</v>
      </c>
      <c r="B316" s="1">
        <v>29834</v>
      </c>
      <c r="C316" s="1">
        <v>30038.400000000001</v>
      </c>
      <c r="D316" s="1">
        <v>29787.3</v>
      </c>
      <c r="E316" s="1">
        <v>30019.25</v>
      </c>
      <c r="F316" s="1">
        <v>16200092</v>
      </c>
      <c r="G316" s="1">
        <v>998.18</v>
      </c>
      <c r="H316" s="3">
        <f>IF(ISERR(LN(Table13927[[#This Row],[Close]]/E315)),"-",LN(Table13927[[#This Row],[Close]]/E315))</f>
        <v>7.1811313268150302E-3</v>
      </c>
    </row>
    <row r="317" spans="1:8" x14ac:dyDescent="0.3">
      <c r="A317" s="2">
        <v>43565</v>
      </c>
      <c r="B317" s="1">
        <v>30052.3</v>
      </c>
      <c r="C317" s="1">
        <v>30133.65</v>
      </c>
      <c r="D317" s="1">
        <v>29948.85</v>
      </c>
      <c r="E317" s="1">
        <v>29994.95</v>
      </c>
      <c r="F317" s="1">
        <v>20128277</v>
      </c>
      <c r="G317" s="1">
        <v>1301.8800000000001</v>
      </c>
      <c r="H317" s="3">
        <f>IF(ISERR(LN(Table13927[[#This Row],[Close]]/E316)),"-",LN(Table13927[[#This Row],[Close]]/E316))</f>
        <v>-8.0980838961353585E-4</v>
      </c>
    </row>
    <row r="318" spans="1:8" x14ac:dyDescent="0.3">
      <c r="A318" s="2">
        <v>43566</v>
      </c>
      <c r="B318" s="1">
        <v>30034</v>
      </c>
      <c r="C318" s="1">
        <v>30203.5</v>
      </c>
      <c r="D318" s="1">
        <v>29998.3</v>
      </c>
      <c r="E318" s="1">
        <v>30151.15</v>
      </c>
      <c r="F318" s="1">
        <v>26697765</v>
      </c>
      <c r="G318" s="1">
        <v>1613.77</v>
      </c>
      <c r="H318" s="3">
        <f>IF(ISERR(LN(Table13927[[#This Row],[Close]]/E317)),"-",LN(Table13927[[#This Row],[Close]]/E317))</f>
        <v>5.1940309068391043E-3</v>
      </c>
    </row>
    <row r="319" spans="1:8" x14ac:dyDescent="0.3">
      <c r="A319" s="2">
        <v>43567</v>
      </c>
      <c r="B319" s="1">
        <v>30205.4</v>
      </c>
      <c r="C319" s="1">
        <v>30582.25</v>
      </c>
      <c r="D319" s="1">
        <v>30193.5</v>
      </c>
      <c r="E319" s="1">
        <v>30533.7</v>
      </c>
      <c r="F319" s="1">
        <v>36470890</v>
      </c>
      <c r="G319" s="1">
        <v>1758.68</v>
      </c>
      <c r="H319" s="3">
        <f>IF(ISERR(LN(Table13927[[#This Row],[Close]]/E318)),"-",LN(Table13927[[#This Row],[Close]]/E318))</f>
        <v>1.2607926607479593E-2</v>
      </c>
    </row>
    <row r="320" spans="1:8" x14ac:dyDescent="0.3">
      <c r="A320" s="2">
        <v>43570</v>
      </c>
      <c r="B320" s="1">
        <v>30670.35</v>
      </c>
      <c r="C320" s="1">
        <v>30751.7</v>
      </c>
      <c r="D320" s="1">
        <v>30455</v>
      </c>
      <c r="E320" s="1">
        <v>30547.4</v>
      </c>
      <c r="F320" s="1">
        <v>23623321</v>
      </c>
      <c r="G320" s="1">
        <v>1163.5999999999999</v>
      </c>
      <c r="H320" s="3">
        <f>IF(ISERR(LN(Table13927[[#This Row],[Close]]/E319)),"-",LN(Table13927[[#This Row],[Close]]/E319))</f>
        <v>4.4858393937675895E-4</v>
      </c>
    </row>
    <row r="321" spans="1:8" x14ac:dyDescent="0.3">
      <c r="A321" s="2">
        <v>43571</v>
      </c>
      <c r="B321" s="1">
        <v>30643.200000000001</v>
      </c>
      <c r="C321" s="1">
        <v>30828.1</v>
      </c>
      <c r="D321" s="1">
        <v>30578.75</v>
      </c>
      <c r="E321" s="1">
        <v>30742.6</v>
      </c>
      <c r="F321" s="1">
        <v>20683496</v>
      </c>
      <c r="G321" s="1">
        <v>1277.1500000000001</v>
      </c>
      <c r="H321" s="3">
        <f>IF(ISERR(LN(Table13927[[#This Row],[Close]]/E320)),"-",LN(Table13927[[#This Row],[Close]]/E320))</f>
        <v>6.3697392721953246E-3</v>
      </c>
    </row>
    <row r="322" spans="1:8" x14ac:dyDescent="0.3">
      <c r="A322" s="2">
        <v>43573</v>
      </c>
      <c r="B322" s="1">
        <v>30785.65</v>
      </c>
      <c r="C322" s="1">
        <v>30811.35</v>
      </c>
      <c r="D322" s="1">
        <v>30532.45</v>
      </c>
      <c r="E322" s="1">
        <v>30558.95</v>
      </c>
      <c r="F322" s="1">
        <v>22804409</v>
      </c>
      <c r="G322" s="1">
        <v>1314.08</v>
      </c>
      <c r="H322" s="3">
        <f>IF(ISERR(LN(Table13927[[#This Row],[Close]]/E321)),"-",LN(Table13927[[#This Row],[Close]]/E321))</f>
        <v>-5.9917098157624702E-3</v>
      </c>
    </row>
    <row r="323" spans="1:8" x14ac:dyDescent="0.3">
      <c r="A323" s="2">
        <v>43577</v>
      </c>
      <c r="B323" s="1">
        <v>30539.65</v>
      </c>
      <c r="C323" s="1">
        <v>30562.799999999999</v>
      </c>
      <c r="D323" s="1">
        <v>30365.1</v>
      </c>
      <c r="E323" s="1">
        <v>30418.1</v>
      </c>
      <c r="F323" s="1">
        <v>14106079</v>
      </c>
      <c r="G323" s="1">
        <v>782.63</v>
      </c>
      <c r="H323" s="3">
        <f>IF(ISERR(LN(Table13927[[#This Row],[Close]]/E322)),"-",LN(Table13927[[#This Row],[Close]]/E322))</f>
        <v>-4.6197790974095796E-3</v>
      </c>
    </row>
    <row r="324" spans="1:8" x14ac:dyDescent="0.3">
      <c r="A324" s="2">
        <v>43578</v>
      </c>
      <c r="B324" s="1">
        <v>30459.8</v>
      </c>
      <c r="C324" s="1">
        <v>30565.15</v>
      </c>
      <c r="D324" s="1">
        <v>30407.599999999999</v>
      </c>
      <c r="E324" s="1">
        <v>30495.05</v>
      </c>
      <c r="F324" s="1">
        <v>19629974</v>
      </c>
      <c r="G324" s="1">
        <v>1031.3900000000001</v>
      </c>
      <c r="H324" s="3">
        <f>IF(ISERR(LN(Table13927[[#This Row],[Close]]/E323)),"-",LN(Table13927[[#This Row],[Close]]/E323))</f>
        <v>2.5265493882316147E-3</v>
      </c>
    </row>
    <row r="325" spans="1:8" x14ac:dyDescent="0.3">
      <c r="A325" s="2">
        <v>43579</v>
      </c>
      <c r="B325" s="1">
        <v>30493.45</v>
      </c>
      <c r="C325" s="1">
        <v>30678.75</v>
      </c>
      <c r="D325" s="1">
        <v>30247.75</v>
      </c>
      <c r="E325" s="1">
        <v>30631.25</v>
      </c>
      <c r="F325" s="1">
        <v>29832006</v>
      </c>
      <c r="G325" s="1">
        <v>1312.08</v>
      </c>
      <c r="H325" s="3">
        <f>IF(ISERR(LN(Table13927[[#This Row],[Close]]/E324)),"-",LN(Table13927[[#This Row],[Close]]/E324))</f>
        <v>4.4563543155936962E-3</v>
      </c>
    </row>
    <row r="326" spans="1:8" x14ac:dyDescent="0.3">
      <c r="A326" s="2">
        <v>43580</v>
      </c>
      <c r="B326" s="1">
        <v>30686.95</v>
      </c>
      <c r="C326" s="1">
        <v>30786.15</v>
      </c>
      <c r="D326" s="1">
        <v>30312.2</v>
      </c>
      <c r="E326" s="1">
        <v>30371.3</v>
      </c>
      <c r="F326" s="1">
        <v>38457309</v>
      </c>
      <c r="G326" s="1">
        <v>1781.59</v>
      </c>
      <c r="H326" s="3">
        <f>IF(ISERR(LN(Table13927[[#This Row],[Close]]/E325)),"-",LN(Table13927[[#This Row],[Close]]/E325))</f>
        <v>-8.5226461341222932E-3</v>
      </c>
    </row>
    <row r="327" spans="1:8" x14ac:dyDescent="0.3">
      <c r="A327" s="2">
        <v>43581</v>
      </c>
      <c r="B327" s="1">
        <v>30446.1</v>
      </c>
      <c r="C327" s="1">
        <v>30511.35</v>
      </c>
      <c r="D327" s="1">
        <v>30298.35</v>
      </c>
      <c r="E327" s="1">
        <v>30440.75</v>
      </c>
      <c r="F327" s="1">
        <v>14392110</v>
      </c>
      <c r="G327" s="1">
        <v>860.8</v>
      </c>
      <c r="H327" s="3">
        <f>IF(ISERR(LN(Table13927[[#This Row],[Close]]/E326)),"-",LN(Table13927[[#This Row],[Close]]/E326))</f>
        <v>2.2840877817379554E-3</v>
      </c>
    </row>
    <row r="328" spans="1:8" x14ac:dyDescent="0.3">
      <c r="A328" s="2">
        <v>43585</v>
      </c>
      <c r="B328" s="1">
        <v>30442.45</v>
      </c>
      <c r="C328" s="1">
        <v>30628.75</v>
      </c>
      <c r="D328" s="1">
        <v>30255.1</v>
      </c>
      <c r="E328" s="1">
        <v>30336.9</v>
      </c>
      <c r="F328" s="1">
        <v>24101454</v>
      </c>
      <c r="G328" s="1">
        <v>1291.6400000000001</v>
      </c>
      <c r="H328" s="3">
        <f>IF(ISERR(LN(Table13927[[#This Row],[Close]]/E327)),"-",LN(Table13927[[#This Row],[Close]]/E327))</f>
        <v>-3.4173779692839037E-3</v>
      </c>
    </row>
    <row r="329" spans="1:8" x14ac:dyDescent="0.3">
      <c r="A329" s="2">
        <v>43587</v>
      </c>
      <c r="B329" s="1">
        <v>30349.5</v>
      </c>
      <c r="C329" s="1">
        <v>30442.6</v>
      </c>
      <c r="D329" s="1">
        <v>30030.25</v>
      </c>
      <c r="E329" s="1">
        <v>30091.25</v>
      </c>
      <c r="F329" s="1">
        <v>31138750</v>
      </c>
      <c r="G329" s="1">
        <v>1846.78</v>
      </c>
      <c r="H329" s="3">
        <f>IF(ISERR(LN(Table13927[[#This Row],[Close]]/E328)),"-",LN(Table13927[[#This Row],[Close]]/E328))</f>
        <v>-8.1303615344000112E-3</v>
      </c>
    </row>
    <row r="330" spans="1:8" x14ac:dyDescent="0.3">
      <c r="A330" s="2">
        <v>43588</v>
      </c>
      <c r="B330" s="1">
        <v>30026</v>
      </c>
      <c r="C330" s="1">
        <v>30063.4</v>
      </c>
      <c r="D330" s="1">
        <v>29688.15</v>
      </c>
      <c r="E330" s="1">
        <v>29750.55</v>
      </c>
      <c r="F330" s="1">
        <v>25929607</v>
      </c>
      <c r="G330" s="1">
        <v>1890.44</v>
      </c>
      <c r="H330" s="3">
        <f>IF(ISERR(LN(Table13927[[#This Row],[Close]]/E329)),"-",LN(Table13927[[#This Row],[Close]]/E329))</f>
        <v>-1.1386812603945281E-2</v>
      </c>
    </row>
    <row r="331" spans="1:8" x14ac:dyDescent="0.3">
      <c r="A331" s="2">
        <v>43591</v>
      </c>
      <c r="B331" s="1">
        <v>29677.05</v>
      </c>
      <c r="C331" s="1">
        <v>29677.05</v>
      </c>
      <c r="D331" s="1">
        <v>29371.1</v>
      </c>
      <c r="E331" s="1">
        <v>29575.85</v>
      </c>
      <c r="F331" s="1">
        <v>19977935</v>
      </c>
      <c r="G331" s="1">
        <v>1402.04</v>
      </c>
      <c r="H331" s="3">
        <f>IF(ISERR(LN(Table13927[[#This Row],[Close]]/E330)),"-",LN(Table13927[[#This Row],[Close]]/E330))</f>
        <v>-5.8894692739774983E-3</v>
      </c>
    </row>
    <row r="332" spans="1:8" x14ac:dyDescent="0.3">
      <c r="A332" s="2">
        <v>43592</v>
      </c>
      <c r="B332" s="1">
        <v>29742.45</v>
      </c>
      <c r="C332" s="1">
        <v>29910.75</v>
      </c>
      <c r="D332" s="1">
        <v>29521</v>
      </c>
      <c r="E332" s="1">
        <v>29557.05</v>
      </c>
      <c r="F332" s="1">
        <v>40204807</v>
      </c>
      <c r="G332" s="1">
        <v>2198.39</v>
      </c>
      <c r="H332" s="3">
        <f>IF(ISERR(LN(Table13927[[#This Row],[Close]]/E331)),"-",LN(Table13927[[#This Row],[Close]]/E331))</f>
        <v>-6.3585586478670595E-4</v>
      </c>
    </row>
    <row r="333" spans="1:8" x14ac:dyDescent="0.3">
      <c r="A333" s="2">
        <v>43593</v>
      </c>
      <c r="B333" s="1">
        <v>29480.7</v>
      </c>
      <c r="C333" s="1">
        <v>29587.45</v>
      </c>
      <c r="D333" s="1">
        <v>29310.400000000001</v>
      </c>
      <c r="E333" s="1">
        <v>29395.7</v>
      </c>
      <c r="F333" s="1">
        <v>26240056</v>
      </c>
      <c r="G333" s="1">
        <v>1432.1</v>
      </c>
      <c r="H333" s="3">
        <f>IF(ISERR(LN(Table13927[[#This Row],[Close]]/E332)),"-",LN(Table13927[[#This Row],[Close]]/E332))</f>
        <v>-5.4738889325260118E-3</v>
      </c>
    </row>
    <row r="334" spans="1:8" x14ac:dyDescent="0.3">
      <c r="A334" s="2">
        <v>43594</v>
      </c>
      <c r="B334" s="1">
        <v>29296.05</v>
      </c>
      <c r="C334" s="1">
        <v>29550.6</v>
      </c>
      <c r="D334" s="1">
        <v>29217.05</v>
      </c>
      <c r="E334" s="1">
        <v>29474.799999999999</v>
      </c>
      <c r="F334" s="1">
        <v>20225348</v>
      </c>
      <c r="G334" s="1">
        <v>1098.73</v>
      </c>
      <c r="H334" s="3">
        <f>IF(ISERR(LN(Table13927[[#This Row],[Close]]/E333)),"-",LN(Table13927[[#This Row],[Close]]/E333))</f>
        <v>2.6872558446312754E-3</v>
      </c>
    </row>
    <row r="335" spans="1:8" x14ac:dyDescent="0.3">
      <c r="A335" s="2">
        <v>43595</v>
      </c>
      <c r="B335" s="1">
        <v>29505.3</v>
      </c>
      <c r="C335" s="1">
        <v>29533.3</v>
      </c>
      <c r="D335" s="1">
        <v>29257.200000000001</v>
      </c>
      <c r="E335" s="1">
        <v>29359.05</v>
      </c>
      <c r="F335" s="1">
        <v>18436110</v>
      </c>
      <c r="G335" s="1">
        <v>1070.1400000000001</v>
      </c>
      <c r="H335" s="3">
        <f>IF(ISERR(LN(Table13927[[#This Row],[Close]]/E334)),"-",LN(Table13927[[#This Row],[Close]]/E334))</f>
        <v>-3.9348147144594734E-3</v>
      </c>
    </row>
    <row r="336" spans="1:8" x14ac:dyDescent="0.3">
      <c r="A336" s="2">
        <v>43598</v>
      </c>
      <c r="B336" s="1">
        <v>29295.95</v>
      </c>
      <c r="C336" s="1">
        <v>29658.55</v>
      </c>
      <c r="D336" s="1">
        <v>28988.55</v>
      </c>
      <c r="E336" s="1">
        <v>29061</v>
      </c>
      <c r="F336" s="1">
        <v>48698880</v>
      </c>
      <c r="G336" s="1">
        <v>1901.43</v>
      </c>
      <c r="H336" s="3">
        <f>IF(ISERR(LN(Table13927[[#This Row],[Close]]/E335)),"-",LN(Table13927[[#This Row],[Close]]/E335))</f>
        <v>-1.0203777162231009E-2</v>
      </c>
    </row>
    <row r="337" spans="1:8" x14ac:dyDescent="0.3">
      <c r="A337" s="2">
        <v>43599</v>
      </c>
      <c r="B337" s="1">
        <v>29105.3</v>
      </c>
      <c r="C337" s="1">
        <v>29406.65</v>
      </c>
      <c r="D337" s="1">
        <v>28996.2</v>
      </c>
      <c r="E337" s="1">
        <v>29235.1</v>
      </c>
      <c r="F337" s="1">
        <v>36928697</v>
      </c>
      <c r="G337" s="1">
        <v>1673.87</v>
      </c>
      <c r="H337" s="3">
        <f>IF(ISERR(LN(Table13927[[#This Row],[Close]]/E336)),"-",LN(Table13927[[#This Row],[Close]]/E336))</f>
        <v>5.9729730669770614E-3</v>
      </c>
    </row>
    <row r="338" spans="1:8" x14ac:dyDescent="0.3">
      <c r="A338" s="2">
        <v>43600</v>
      </c>
      <c r="B338" s="1">
        <v>29361</v>
      </c>
      <c r="C338" s="1">
        <v>29368.75</v>
      </c>
      <c r="D338" s="1">
        <v>29118.55</v>
      </c>
      <c r="E338" s="1">
        <v>29185.1</v>
      </c>
      <c r="F338" s="1">
        <v>36347341</v>
      </c>
      <c r="G338" s="1">
        <v>1983.48</v>
      </c>
      <c r="H338" s="3">
        <f>IF(ISERR(LN(Table13927[[#This Row],[Close]]/E337)),"-",LN(Table13927[[#This Row],[Close]]/E337))</f>
        <v>-1.7117371117700904E-3</v>
      </c>
    </row>
    <row r="339" spans="1:8" x14ac:dyDescent="0.3">
      <c r="A339" s="2">
        <v>43601</v>
      </c>
      <c r="B339" s="1">
        <v>29258.799999999999</v>
      </c>
      <c r="C339" s="1">
        <v>29344.2</v>
      </c>
      <c r="D339" s="1">
        <v>29032.1</v>
      </c>
      <c r="E339" s="1">
        <v>29228.7</v>
      </c>
      <c r="F339" s="1">
        <v>45065053</v>
      </c>
      <c r="G339" s="1">
        <v>1732.23</v>
      </c>
      <c r="H339" s="3">
        <f>IF(ISERR(LN(Table13927[[#This Row],[Close]]/E338)),"-",LN(Table13927[[#This Row],[Close]]/E338))</f>
        <v>1.4927982119530819E-3</v>
      </c>
    </row>
    <row r="340" spans="1:8" x14ac:dyDescent="0.3">
      <c r="A340" s="2">
        <v>43602</v>
      </c>
      <c r="B340" s="1">
        <v>29251.7</v>
      </c>
      <c r="C340" s="1">
        <v>30002.45</v>
      </c>
      <c r="D340" s="1">
        <v>29250.9</v>
      </c>
      <c r="E340" s="1">
        <v>29962.15</v>
      </c>
      <c r="F340" s="1">
        <v>46727172</v>
      </c>
      <c r="G340" s="1">
        <v>2153.7399999999998</v>
      </c>
      <c r="H340" s="3">
        <f>IF(ISERR(LN(Table13927[[#This Row],[Close]]/E339)),"-",LN(Table13927[[#This Row],[Close]]/E339))</f>
        <v>2.4783815144506824E-2</v>
      </c>
    </row>
    <row r="341" spans="1:8" x14ac:dyDescent="0.3">
      <c r="A341" s="2">
        <v>43605</v>
      </c>
      <c r="B341" s="1">
        <v>30447.05</v>
      </c>
      <c r="C341" s="1">
        <v>30592.85</v>
      </c>
      <c r="D341" s="1">
        <v>30055.5</v>
      </c>
      <c r="E341" s="1">
        <v>30547.65</v>
      </c>
      <c r="F341" s="1">
        <v>33027463</v>
      </c>
      <c r="G341" s="1">
        <v>1688.54</v>
      </c>
      <c r="H341" s="3">
        <f>IF(ISERR(LN(Table13927[[#This Row],[Close]]/E340)),"-",LN(Table13927[[#This Row],[Close]]/E340))</f>
        <v>1.9352841157925342E-2</v>
      </c>
    </row>
    <row r="342" spans="1:8" x14ac:dyDescent="0.3">
      <c r="A342" s="2">
        <v>43606</v>
      </c>
      <c r="B342" s="1">
        <v>30557.65</v>
      </c>
      <c r="C342" s="1">
        <v>30824.95</v>
      </c>
      <c r="D342" s="1">
        <v>30491.3</v>
      </c>
      <c r="E342" s="1">
        <v>30537.9</v>
      </c>
      <c r="F342" s="1">
        <v>32762161</v>
      </c>
      <c r="G342" s="1">
        <v>2002.4</v>
      </c>
      <c r="H342" s="3">
        <f>IF(ISERR(LN(Table13927[[#This Row],[Close]]/E341)),"-",LN(Table13927[[#This Row],[Close]]/E341))</f>
        <v>-3.192244346755016E-4</v>
      </c>
    </row>
    <row r="343" spans="1:8" x14ac:dyDescent="0.3">
      <c r="A343" s="2">
        <v>43607</v>
      </c>
      <c r="B343" s="1">
        <v>30459.65</v>
      </c>
      <c r="C343" s="1">
        <v>30459.65</v>
      </c>
      <c r="D343" s="1">
        <v>30064.25</v>
      </c>
      <c r="E343" s="1">
        <v>30247.65</v>
      </c>
      <c r="F343" s="1">
        <v>27293137</v>
      </c>
      <c r="G343" s="1">
        <v>1383.56</v>
      </c>
      <c r="H343" s="3">
        <f>IF(ISERR(LN(Table13927[[#This Row],[Close]]/E342)),"-",LN(Table13927[[#This Row],[Close]]/E342))</f>
        <v>-9.5500396385465435E-3</v>
      </c>
    </row>
    <row r="344" spans="1:8" x14ac:dyDescent="0.3">
      <c r="A344" s="2">
        <v>43608</v>
      </c>
      <c r="B344" s="1">
        <v>30609.65</v>
      </c>
      <c r="C344" s="1">
        <v>30664</v>
      </c>
      <c r="D344" s="1">
        <v>29630.799999999999</v>
      </c>
      <c r="E344" s="1">
        <v>29723.8</v>
      </c>
      <c r="F344" s="1">
        <v>45616577</v>
      </c>
      <c r="G344" s="1">
        <v>1967.24</v>
      </c>
      <c r="H344" s="3">
        <f>IF(ISERR(LN(Table13927[[#This Row],[Close]]/E343)),"-",LN(Table13927[[#This Row],[Close]]/E343))</f>
        <v>-1.7470423805647776E-2</v>
      </c>
    </row>
    <row r="345" spans="1:8" x14ac:dyDescent="0.3">
      <c r="A345" s="2">
        <v>43609</v>
      </c>
      <c r="B345" s="1">
        <v>29889.8</v>
      </c>
      <c r="C345" s="1">
        <v>30038.3</v>
      </c>
      <c r="D345" s="1">
        <v>29606.85</v>
      </c>
      <c r="E345" s="1">
        <v>29965.4</v>
      </c>
      <c r="F345" s="1">
        <v>29148853</v>
      </c>
      <c r="G345" s="1">
        <v>1604.69</v>
      </c>
      <c r="H345" s="3">
        <f>IF(ISERR(LN(Table13927[[#This Row],[Close]]/E344)),"-",LN(Table13927[[#This Row],[Close]]/E344))</f>
        <v>8.0953110250312193E-3</v>
      </c>
    </row>
    <row r="346" spans="1:8" x14ac:dyDescent="0.3">
      <c r="A346" s="2">
        <v>43612</v>
      </c>
      <c r="B346" s="1">
        <v>29994.05</v>
      </c>
      <c r="C346" s="1">
        <v>30129.3</v>
      </c>
      <c r="D346" s="1">
        <v>29948.9</v>
      </c>
      <c r="E346" s="1">
        <v>30105.4</v>
      </c>
      <c r="F346" s="1">
        <v>21432272</v>
      </c>
      <c r="G346" s="1">
        <v>1273.17</v>
      </c>
      <c r="H346" s="3">
        <f>IF(ISERR(LN(Table13927[[#This Row],[Close]]/E345)),"-",LN(Table13927[[#This Row],[Close]]/E345))</f>
        <v>4.661174929461478E-3</v>
      </c>
    </row>
    <row r="347" spans="1:8" x14ac:dyDescent="0.3">
      <c r="A347" s="2">
        <v>43613</v>
      </c>
      <c r="B347" s="1">
        <v>30194.45</v>
      </c>
      <c r="C347" s="1">
        <v>30223.55</v>
      </c>
      <c r="D347" s="1">
        <v>29997.1</v>
      </c>
      <c r="E347" s="1">
        <v>30068.95</v>
      </c>
      <c r="F347" s="1">
        <v>36831783</v>
      </c>
      <c r="G347" s="1">
        <v>1993.08</v>
      </c>
      <c r="H347" s="3">
        <f>IF(ISERR(LN(Table13927[[#This Row],[Close]]/E346)),"-",LN(Table13927[[#This Row],[Close]]/E346))</f>
        <v>-1.211479790245775E-3</v>
      </c>
    </row>
    <row r="348" spans="1:8" x14ac:dyDescent="0.3">
      <c r="A348" s="2">
        <v>43614</v>
      </c>
      <c r="B348" s="1">
        <v>30073.599999999999</v>
      </c>
      <c r="C348" s="1">
        <v>30207.75</v>
      </c>
      <c r="D348" s="1">
        <v>29960.799999999999</v>
      </c>
      <c r="E348" s="1">
        <v>30014.2</v>
      </c>
      <c r="F348" s="1">
        <v>18426320</v>
      </c>
      <c r="G348" s="1">
        <v>945.3</v>
      </c>
      <c r="H348" s="3">
        <f>IF(ISERR(LN(Table13927[[#This Row],[Close]]/E347)),"-",LN(Table13927[[#This Row],[Close]]/E347))</f>
        <v>-1.8224748587234111E-3</v>
      </c>
    </row>
    <row r="349" spans="1:8" x14ac:dyDescent="0.3">
      <c r="A349" s="2">
        <v>43615</v>
      </c>
      <c r="B349" s="1">
        <v>30055.7</v>
      </c>
      <c r="C349" s="1">
        <v>30124.799999999999</v>
      </c>
      <c r="D349" s="1">
        <v>29974.9</v>
      </c>
      <c r="E349" s="1">
        <v>30002.400000000001</v>
      </c>
      <c r="F349" s="1">
        <v>24842085</v>
      </c>
      <c r="G349" s="1">
        <v>1314.3</v>
      </c>
      <c r="H349" s="3">
        <f>IF(ISERR(LN(Table13927[[#This Row],[Close]]/E348)),"-",LN(Table13927[[#This Row],[Close]]/E348))</f>
        <v>-3.9322454627717049E-4</v>
      </c>
    </row>
    <row r="350" spans="1:8" x14ac:dyDescent="0.3">
      <c r="A350" s="2">
        <v>43616</v>
      </c>
      <c r="B350" s="1">
        <v>30060.95</v>
      </c>
      <c r="C350" s="1">
        <v>30316.75</v>
      </c>
      <c r="D350" s="1">
        <v>29756.400000000001</v>
      </c>
      <c r="E350" s="1">
        <v>29850.400000000001</v>
      </c>
      <c r="F350" s="1">
        <v>48777826</v>
      </c>
      <c r="G350" s="1">
        <v>2171.12</v>
      </c>
      <c r="H350" s="3">
        <f>IF(ISERR(LN(Table13927[[#This Row],[Close]]/E349)),"-",LN(Table13927[[#This Row],[Close]]/E349))</f>
        <v>-5.0791383784902291E-3</v>
      </c>
    </row>
    <row r="351" spans="1:8" x14ac:dyDescent="0.3">
      <c r="A351" s="2">
        <v>43619</v>
      </c>
      <c r="B351" s="1">
        <v>30019.95</v>
      </c>
      <c r="C351" s="1">
        <v>30313.35</v>
      </c>
      <c r="D351" s="1">
        <v>29956.3</v>
      </c>
      <c r="E351" s="1">
        <v>30278.75</v>
      </c>
      <c r="F351" s="1">
        <v>38563328</v>
      </c>
      <c r="G351" s="1">
        <v>1965.63</v>
      </c>
      <c r="H351" s="3">
        <f>IF(ISERR(LN(Table13927[[#This Row],[Close]]/E350)),"-",LN(Table13927[[#This Row],[Close]]/E350))</f>
        <v>1.4247906259468613E-2</v>
      </c>
    </row>
    <row r="352" spans="1:8" x14ac:dyDescent="0.3">
      <c r="A352" s="2">
        <v>43620</v>
      </c>
      <c r="B352" s="1">
        <v>30254.1</v>
      </c>
      <c r="C352" s="1">
        <v>30339.95</v>
      </c>
      <c r="D352" s="1">
        <v>30150.75</v>
      </c>
      <c r="E352" s="1">
        <v>30197.95</v>
      </c>
      <c r="F352" s="1">
        <v>36086791</v>
      </c>
      <c r="G352" s="1">
        <v>1617.07</v>
      </c>
      <c r="H352" s="3">
        <f>IF(ISERR(LN(Table13927[[#This Row],[Close]]/E351)),"-",LN(Table13927[[#This Row],[Close]]/E351))</f>
        <v>-2.6721050611879151E-3</v>
      </c>
    </row>
    <row r="353" spans="1:8" x14ac:dyDescent="0.3">
      <c r="A353" s="2">
        <v>43622</v>
      </c>
      <c r="B353" s="1">
        <v>30313.1</v>
      </c>
      <c r="C353" s="1">
        <v>30375</v>
      </c>
      <c r="D353" s="1">
        <v>30010.1</v>
      </c>
      <c r="E353" s="1">
        <v>30057.4</v>
      </c>
      <c r="F353" s="1">
        <v>28037466</v>
      </c>
      <c r="G353" s="1">
        <v>1489.63</v>
      </c>
      <c r="H353" s="3">
        <f>IF(ISERR(LN(Table13927[[#This Row],[Close]]/E352)),"-",LN(Table13927[[#This Row],[Close]]/E352))</f>
        <v>-4.6651543773900944E-3</v>
      </c>
    </row>
    <row r="354" spans="1:8" x14ac:dyDescent="0.3">
      <c r="A354" s="2">
        <v>43623</v>
      </c>
      <c r="B354" s="1">
        <v>30098.1</v>
      </c>
      <c r="C354" s="1">
        <v>30110.9</v>
      </c>
      <c r="D354" s="1">
        <v>29793.599999999999</v>
      </c>
      <c r="E354" s="1">
        <v>29971.45</v>
      </c>
      <c r="F354" s="1">
        <v>20464421</v>
      </c>
      <c r="G354" s="1">
        <v>984.31</v>
      </c>
      <c r="H354" s="3">
        <f>IF(ISERR(LN(Table13927[[#This Row],[Close]]/E353)),"-",LN(Table13927[[#This Row],[Close]]/E353))</f>
        <v>-2.8636250314635807E-3</v>
      </c>
    </row>
    <row r="355" spans="1:8" x14ac:dyDescent="0.3">
      <c r="A355" s="2">
        <v>43626</v>
      </c>
      <c r="B355" s="1">
        <v>30161.4</v>
      </c>
      <c r="C355" s="1">
        <v>30437.25</v>
      </c>
      <c r="D355" s="1">
        <v>30117.599999999999</v>
      </c>
      <c r="E355" s="1">
        <v>30360.9</v>
      </c>
      <c r="F355" s="1">
        <v>22483520</v>
      </c>
      <c r="G355" s="1">
        <v>1228.01</v>
      </c>
      <c r="H355" s="3">
        <f>IF(ISERR(LN(Table13927[[#This Row],[Close]]/E354)),"-",LN(Table13927[[#This Row],[Close]]/E354))</f>
        <v>1.2910334483558553E-2</v>
      </c>
    </row>
    <row r="356" spans="1:8" x14ac:dyDescent="0.3">
      <c r="A356" s="2">
        <v>43627</v>
      </c>
      <c r="B356" s="1">
        <v>30459.55</v>
      </c>
      <c r="C356" s="1">
        <v>30466.9</v>
      </c>
      <c r="D356" s="1">
        <v>30267.3</v>
      </c>
      <c r="E356" s="1">
        <v>30311.3</v>
      </c>
      <c r="F356" s="1">
        <v>20035966</v>
      </c>
      <c r="G356" s="1">
        <v>1126.6300000000001</v>
      </c>
      <c r="H356" s="3">
        <f>IF(ISERR(LN(Table13927[[#This Row],[Close]]/E355)),"-",LN(Table13927[[#This Row],[Close]]/E355))</f>
        <v>-1.6350160715961958E-3</v>
      </c>
    </row>
    <row r="357" spans="1:8" x14ac:dyDescent="0.3">
      <c r="A357" s="2">
        <v>43628</v>
      </c>
      <c r="B357" s="1">
        <v>30351</v>
      </c>
      <c r="C357" s="1">
        <v>30433</v>
      </c>
      <c r="D357" s="1">
        <v>30156.9</v>
      </c>
      <c r="E357" s="1">
        <v>30379.25</v>
      </c>
      <c r="F357" s="1">
        <v>17450219</v>
      </c>
      <c r="G357" s="1">
        <v>900.9</v>
      </c>
      <c r="H357" s="3">
        <f>IF(ISERR(LN(Table13927[[#This Row],[Close]]/E356)),"-",LN(Table13927[[#This Row],[Close]]/E356))</f>
        <v>2.2392292833928696E-3</v>
      </c>
    </row>
    <row r="358" spans="1:8" x14ac:dyDescent="0.3">
      <c r="A358" s="2">
        <v>43629</v>
      </c>
      <c r="B358" s="1">
        <v>30351.5</v>
      </c>
      <c r="C358" s="1">
        <v>30389.7</v>
      </c>
      <c r="D358" s="1">
        <v>30162.6</v>
      </c>
      <c r="E358" s="1">
        <v>30354.55</v>
      </c>
      <c r="F358" s="1">
        <v>14875584</v>
      </c>
      <c r="G358" s="1">
        <v>795.82</v>
      </c>
      <c r="H358" s="3">
        <f>IF(ISERR(LN(Table13927[[#This Row],[Close]]/E357)),"-",LN(Table13927[[#This Row],[Close]]/E357))</f>
        <v>-8.1338567195812458E-4</v>
      </c>
    </row>
    <row r="359" spans="1:8" x14ac:dyDescent="0.3">
      <c r="A359" s="2">
        <v>43630</v>
      </c>
      <c r="B359" s="1">
        <v>30313.95</v>
      </c>
      <c r="C359" s="1">
        <v>30356</v>
      </c>
      <c r="D359" s="1">
        <v>29897.5</v>
      </c>
      <c r="E359" s="1">
        <v>29966.1</v>
      </c>
      <c r="F359" s="1">
        <v>16180099</v>
      </c>
      <c r="G359" s="1">
        <v>867.27</v>
      </c>
      <c r="H359" s="3">
        <f>IF(ISERR(LN(Table13927[[#This Row],[Close]]/E358)),"-",LN(Table13927[[#This Row],[Close]]/E358))</f>
        <v>-1.2879681165878129E-2</v>
      </c>
    </row>
    <row r="360" spans="1:8" x14ac:dyDescent="0.3">
      <c r="A360" s="2">
        <v>43633</v>
      </c>
      <c r="B360" s="1">
        <v>30019.4</v>
      </c>
      <c r="C360" s="1">
        <v>30020.55</v>
      </c>
      <c r="D360" s="1">
        <v>29657.25</v>
      </c>
      <c r="E360" s="1">
        <v>29703.9</v>
      </c>
      <c r="F360" s="1">
        <v>19005568</v>
      </c>
      <c r="G360" s="1">
        <v>947.87</v>
      </c>
      <c r="H360" s="3">
        <f>IF(ISERR(LN(Table13927[[#This Row],[Close]]/E359)),"-",LN(Table13927[[#This Row],[Close]]/E359))</f>
        <v>-8.7883924116291014E-3</v>
      </c>
    </row>
    <row r="361" spans="1:8" x14ac:dyDescent="0.3">
      <c r="A361" s="2">
        <v>43634</v>
      </c>
      <c r="B361" s="1">
        <v>29706.3</v>
      </c>
      <c r="C361" s="1">
        <v>29733.55</v>
      </c>
      <c r="D361" s="1">
        <v>29409.85</v>
      </c>
      <c r="E361" s="1">
        <v>29580.75</v>
      </c>
      <c r="F361" s="1">
        <v>29398576</v>
      </c>
      <c r="G361" s="1">
        <v>1579.18</v>
      </c>
      <c r="H361" s="3">
        <f>IF(ISERR(LN(Table13927[[#This Row],[Close]]/E360)),"-",LN(Table13927[[#This Row],[Close]]/E360))</f>
        <v>-4.154538388356604E-3</v>
      </c>
    </row>
    <row r="362" spans="1:8" x14ac:dyDescent="0.3">
      <c r="A362" s="2">
        <v>43635</v>
      </c>
      <c r="B362" s="1">
        <v>29657.5</v>
      </c>
      <c r="C362" s="1">
        <v>29789.8</v>
      </c>
      <c r="D362" s="1">
        <v>29473.35</v>
      </c>
      <c r="E362" s="1">
        <v>29585.4</v>
      </c>
      <c r="F362" s="1">
        <v>19741541</v>
      </c>
      <c r="G362" s="1">
        <v>950.38</v>
      </c>
      <c r="H362" s="3">
        <f>IF(ISERR(LN(Table13927[[#This Row],[Close]]/E361)),"-",LN(Table13927[[#This Row],[Close]]/E361))</f>
        <v>1.5718447151209103E-4</v>
      </c>
    </row>
    <row r="363" spans="1:8" x14ac:dyDescent="0.3">
      <c r="A363" s="2">
        <v>43636</v>
      </c>
      <c r="B363" s="1">
        <v>29467.15</v>
      </c>
      <c r="C363" s="1">
        <v>29702.85</v>
      </c>
      <c r="D363" s="1">
        <v>29357.1</v>
      </c>
      <c r="E363" s="1">
        <v>29651.45</v>
      </c>
      <c r="F363" s="1">
        <v>22642382</v>
      </c>
      <c r="G363" s="1">
        <v>1043.21</v>
      </c>
      <c r="H363" s="3">
        <f>IF(ISERR(LN(Table13927[[#This Row],[Close]]/E362)),"-",LN(Table13927[[#This Row],[Close]]/E362))</f>
        <v>2.2300317242543526E-3</v>
      </c>
    </row>
    <row r="364" spans="1:8" x14ac:dyDescent="0.3">
      <c r="A364" s="2">
        <v>43637</v>
      </c>
      <c r="B364" s="1">
        <v>29642.799999999999</v>
      </c>
      <c r="C364" s="1">
        <v>29665.7</v>
      </c>
      <c r="D364" s="1">
        <v>29388.5</v>
      </c>
      <c r="E364" s="1">
        <v>29423.85</v>
      </c>
      <c r="F364" s="1">
        <v>37626684</v>
      </c>
      <c r="G364" s="1">
        <v>1870.56</v>
      </c>
      <c r="H364" s="3">
        <f>IF(ISERR(LN(Table13927[[#This Row],[Close]]/E363)),"-",LN(Table13927[[#This Row],[Close]]/E363))</f>
        <v>-7.7054581568735308E-3</v>
      </c>
    </row>
    <row r="365" spans="1:8" x14ac:dyDescent="0.3">
      <c r="A365" s="2">
        <v>43640</v>
      </c>
      <c r="B365" s="1">
        <v>29440.7</v>
      </c>
      <c r="C365" s="1">
        <v>29625.5</v>
      </c>
      <c r="D365" s="1">
        <v>29406.85</v>
      </c>
      <c r="E365" s="1">
        <v>29464.2</v>
      </c>
      <c r="F365" s="1">
        <v>41483451</v>
      </c>
      <c r="G365" s="1">
        <v>1548.66</v>
      </c>
      <c r="H365" s="3">
        <f>IF(ISERR(LN(Table13927[[#This Row],[Close]]/E364)),"-",LN(Table13927[[#This Row],[Close]]/E364))</f>
        <v>1.370397094647854E-3</v>
      </c>
    </row>
    <row r="366" spans="1:8" x14ac:dyDescent="0.3">
      <c r="A366" s="2">
        <v>43641</v>
      </c>
      <c r="B366" s="1">
        <v>29424.85</v>
      </c>
      <c r="C366" s="1">
        <v>29618.6</v>
      </c>
      <c r="D366" s="1">
        <v>29285.65</v>
      </c>
      <c r="E366" s="1">
        <v>29552.6</v>
      </c>
      <c r="F366" s="1">
        <v>33851661</v>
      </c>
      <c r="G366" s="1">
        <v>1387.56</v>
      </c>
      <c r="H366" s="3">
        <f>IF(ISERR(LN(Table13927[[#This Row],[Close]]/E365)),"-",LN(Table13927[[#This Row],[Close]]/E365))</f>
        <v>2.9957593808097815E-3</v>
      </c>
    </row>
    <row r="367" spans="1:8" x14ac:dyDescent="0.3">
      <c r="A367" s="2">
        <v>43642</v>
      </c>
      <c r="B367" s="1">
        <v>29508.05</v>
      </c>
      <c r="C367" s="1">
        <v>29634.5</v>
      </c>
      <c r="D367" s="1">
        <v>29440.85</v>
      </c>
      <c r="E367" s="1">
        <v>29524.1</v>
      </c>
      <c r="F367" s="1" t="s">
        <v>22</v>
      </c>
      <c r="G367" s="1" t="s">
        <v>22</v>
      </c>
      <c r="H367" s="3">
        <f>IF(ISERR(LN(Table13927[[#This Row],[Close]]/E366)),"-",LN(Table13927[[#This Row],[Close]]/E366))</f>
        <v>-9.6484746815443559E-4</v>
      </c>
    </row>
    <row r="368" spans="1:8" x14ac:dyDescent="0.3">
      <c r="A368" s="2">
        <v>43643</v>
      </c>
      <c r="B368" s="1">
        <v>29591.25</v>
      </c>
      <c r="C368" s="1">
        <v>29668.799999999999</v>
      </c>
      <c r="D368" s="1">
        <v>29429.95</v>
      </c>
      <c r="E368" s="1">
        <v>29486.799999999999</v>
      </c>
      <c r="F368" s="1">
        <v>39820803</v>
      </c>
      <c r="G368" s="1">
        <v>1824.21</v>
      </c>
      <c r="H368" s="3">
        <f>IF(ISERR(LN(Table13927[[#This Row],[Close]]/E367)),"-",LN(Table13927[[#This Row],[Close]]/E367))</f>
        <v>-1.2641733973734776E-3</v>
      </c>
    </row>
    <row r="369" spans="1:8" x14ac:dyDescent="0.3">
      <c r="A369" s="2">
        <v>43644</v>
      </c>
      <c r="B369" s="1">
        <v>29544.2</v>
      </c>
      <c r="C369" s="1">
        <v>29575.25</v>
      </c>
      <c r="D369" s="1">
        <v>29446.65</v>
      </c>
      <c r="E369" s="1">
        <v>29546.05</v>
      </c>
      <c r="F369" s="1">
        <v>22332813</v>
      </c>
      <c r="G369" s="1">
        <v>1190.8900000000001</v>
      </c>
      <c r="H369" s="3">
        <f>IF(ISERR(LN(Table13927[[#This Row],[Close]]/E368)),"-",LN(Table13927[[#This Row],[Close]]/E368))</f>
        <v>2.0073575948163737E-3</v>
      </c>
    </row>
    <row r="370" spans="1:8" x14ac:dyDescent="0.3">
      <c r="A370" s="2">
        <v>43647</v>
      </c>
      <c r="B370" s="1">
        <v>29630.1</v>
      </c>
      <c r="C370" s="1">
        <v>29728.799999999999</v>
      </c>
      <c r="D370" s="1">
        <v>29579.4</v>
      </c>
      <c r="E370" s="1">
        <v>29600.400000000001</v>
      </c>
      <c r="F370" s="1">
        <v>14018949</v>
      </c>
      <c r="G370" s="1">
        <v>761.43</v>
      </c>
      <c r="H370" s="3">
        <f>IF(ISERR(LN(Table13927[[#This Row],[Close]]/E369)),"-",LN(Table13927[[#This Row],[Close]]/E369))</f>
        <v>1.8378115777868981E-3</v>
      </c>
    </row>
    <row r="371" spans="1:8" x14ac:dyDescent="0.3">
      <c r="A371" s="2">
        <v>43648</v>
      </c>
      <c r="B371" s="1">
        <v>29663.35</v>
      </c>
      <c r="C371" s="1">
        <v>29750.9</v>
      </c>
      <c r="D371" s="1">
        <v>29568.75</v>
      </c>
      <c r="E371" s="1">
        <v>29710.95</v>
      </c>
      <c r="F371" s="1">
        <v>20226219</v>
      </c>
      <c r="G371" s="1">
        <v>1001.05</v>
      </c>
      <c r="H371" s="3">
        <f>IF(ISERR(LN(Table13927[[#This Row],[Close]]/E370)),"-",LN(Table13927[[#This Row],[Close]]/E370))</f>
        <v>3.727789976816295E-3</v>
      </c>
    </row>
    <row r="372" spans="1:8" x14ac:dyDescent="0.3">
      <c r="A372" s="2">
        <v>43649</v>
      </c>
      <c r="B372" s="1">
        <v>29776.35</v>
      </c>
      <c r="C372" s="1">
        <v>29850.35</v>
      </c>
      <c r="D372" s="1">
        <v>29609.35</v>
      </c>
      <c r="E372" s="1">
        <v>29812.65</v>
      </c>
      <c r="F372" s="1">
        <v>28596202</v>
      </c>
      <c r="G372" s="1">
        <v>1326.07</v>
      </c>
      <c r="H372" s="3">
        <f>IF(ISERR(LN(Table13927[[#This Row],[Close]]/E371)),"-",LN(Table13927[[#This Row],[Close]]/E371))</f>
        <v>3.4171353534054828E-3</v>
      </c>
    </row>
    <row r="373" spans="1:8" x14ac:dyDescent="0.3">
      <c r="A373" s="2">
        <v>43650</v>
      </c>
      <c r="B373" s="1">
        <v>29830.45</v>
      </c>
      <c r="C373" s="1">
        <v>29924.75</v>
      </c>
      <c r="D373" s="1">
        <v>29754.15</v>
      </c>
      <c r="E373" s="1">
        <v>29889.45</v>
      </c>
      <c r="F373" s="1">
        <v>21259166</v>
      </c>
      <c r="G373" s="1">
        <v>1064.8399999999999</v>
      </c>
      <c r="H373" s="3">
        <f>IF(ISERR(LN(Table13927[[#This Row],[Close]]/E372)),"-",LN(Table13927[[#This Row],[Close]]/E372))</f>
        <v>2.5727752411623087E-3</v>
      </c>
    </row>
    <row r="374" spans="1:8" x14ac:dyDescent="0.3">
      <c r="A374" s="2">
        <v>43651</v>
      </c>
      <c r="B374" s="1">
        <v>29940.2</v>
      </c>
      <c r="C374" s="1">
        <v>30151.3</v>
      </c>
      <c r="D374" s="1">
        <v>29570.25</v>
      </c>
      <c r="E374" s="1">
        <v>29973.25</v>
      </c>
      <c r="F374" s="1">
        <v>50510430</v>
      </c>
      <c r="G374" s="1">
        <v>1957.14</v>
      </c>
      <c r="H374" s="3">
        <f>IF(ISERR(LN(Table13927[[#This Row],[Close]]/E373)),"-",LN(Table13927[[#This Row],[Close]]/E373))</f>
        <v>2.7997419006905236E-3</v>
      </c>
    </row>
    <row r="375" spans="1:8" x14ac:dyDescent="0.3">
      <c r="A375" s="2">
        <v>43654</v>
      </c>
      <c r="B375" s="1">
        <v>29931.8</v>
      </c>
      <c r="C375" s="1">
        <v>29999.95</v>
      </c>
      <c r="D375" s="1">
        <v>29541.8</v>
      </c>
      <c r="E375" s="1">
        <v>29594.65</v>
      </c>
      <c r="F375" s="1">
        <v>23794696</v>
      </c>
      <c r="G375" s="1">
        <v>1216.99</v>
      </c>
      <c r="H375" s="3">
        <f>IF(ISERR(LN(Table13927[[#This Row],[Close]]/E374)),"-",LN(Table13927[[#This Row],[Close]]/E374))</f>
        <v>-1.2711715473552952E-2</v>
      </c>
    </row>
    <row r="376" spans="1:8" x14ac:dyDescent="0.3">
      <c r="A376" s="2">
        <v>43655</v>
      </c>
      <c r="B376" s="1">
        <v>29539.9</v>
      </c>
      <c r="C376" s="1">
        <v>29550.55</v>
      </c>
      <c r="D376" s="1">
        <v>29259.4</v>
      </c>
      <c r="E376" s="1">
        <v>29321.3</v>
      </c>
      <c r="F376" s="1">
        <v>19743464</v>
      </c>
      <c r="G376" s="1">
        <v>1149.46</v>
      </c>
      <c r="H376" s="3">
        <f>IF(ISERR(LN(Table13927[[#This Row],[Close]]/E375)),"-",LN(Table13927[[#This Row],[Close]]/E375))</f>
        <v>-9.2793873796001725E-3</v>
      </c>
    </row>
    <row r="377" spans="1:8" x14ac:dyDescent="0.3">
      <c r="A377" s="2">
        <v>43656</v>
      </c>
      <c r="B377" s="1">
        <v>29322.25</v>
      </c>
      <c r="C377" s="1">
        <v>29495.8</v>
      </c>
      <c r="D377" s="1">
        <v>29056.55</v>
      </c>
      <c r="E377" s="1">
        <v>29154.05</v>
      </c>
      <c r="F377" s="1">
        <v>19801803</v>
      </c>
      <c r="G377" s="1">
        <v>1017.73</v>
      </c>
      <c r="H377" s="3">
        <f>IF(ISERR(LN(Table13927[[#This Row],[Close]]/E376)),"-",LN(Table13927[[#This Row],[Close]]/E376))</f>
        <v>-5.7203746902650772E-3</v>
      </c>
    </row>
    <row r="378" spans="1:8" x14ac:dyDescent="0.3">
      <c r="A378" s="2">
        <v>43657</v>
      </c>
      <c r="B378" s="1">
        <v>29201.200000000001</v>
      </c>
      <c r="C378" s="1">
        <v>29370.55</v>
      </c>
      <c r="D378" s="1">
        <v>29166.2</v>
      </c>
      <c r="E378" s="1">
        <v>29293.65</v>
      </c>
      <c r="F378" s="1">
        <v>16523982</v>
      </c>
      <c r="G378" s="1">
        <v>813.68</v>
      </c>
      <c r="H378" s="3">
        <f>IF(ISERR(LN(Table13927[[#This Row],[Close]]/E377)),"-",LN(Table13927[[#This Row],[Close]]/E377))</f>
        <v>4.7769293047137387E-3</v>
      </c>
    </row>
    <row r="379" spans="1:8" x14ac:dyDescent="0.3">
      <c r="A379" s="2">
        <v>43658</v>
      </c>
      <c r="B379" s="1">
        <v>29269.05</v>
      </c>
      <c r="C379" s="1">
        <v>29406.7</v>
      </c>
      <c r="D379" s="1">
        <v>29157</v>
      </c>
      <c r="E379" s="1">
        <v>29252</v>
      </c>
      <c r="F379" s="1">
        <v>21635959</v>
      </c>
      <c r="G379" s="1">
        <v>1128.03</v>
      </c>
      <c r="H379" s="3">
        <f>IF(ISERR(LN(Table13927[[#This Row],[Close]]/E378)),"-",LN(Table13927[[#This Row],[Close]]/E378))</f>
        <v>-1.422821576886752E-3</v>
      </c>
    </row>
    <row r="380" spans="1:8" x14ac:dyDescent="0.3">
      <c r="A380" s="2">
        <v>43661</v>
      </c>
      <c r="B380" s="1">
        <v>29288.95</v>
      </c>
      <c r="C380" s="1">
        <v>29329</v>
      </c>
      <c r="D380" s="1">
        <v>29023.85</v>
      </c>
      <c r="E380" s="1">
        <v>29079.9</v>
      </c>
      <c r="F380" s="1">
        <v>17628528</v>
      </c>
      <c r="G380" s="1">
        <v>851.26</v>
      </c>
      <c r="H380" s="3">
        <f>IF(ISERR(LN(Table13927[[#This Row],[Close]]/E379)),"-",LN(Table13927[[#This Row],[Close]]/E379))</f>
        <v>-5.9007335388447735E-3</v>
      </c>
    </row>
    <row r="381" spans="1:8" x14ac:dyDescent="0.3">
      <c r="A381" s="2">
        <v>43662</v>
      </c>
      <c r="B381" s="1">
        <v>29101</v>
      </c>
      <c r="C381" s="1">
        <v>29420.5</v>
      </c>
      <c r="D381" s="1">
        <v>29078.1</v>
      </c>
      <c r="E381" s="1">
        <v>29366.6</v>
      </c>
      <c r="F381" s="1">
        <v>19143296</v>
      </c>
      <c r="G381" s="1">
        <v>1172.24</v>
      </c>
      <c r="H381" s="3">
        <f>IF(ISERR(LN(Table13927[[#This Row],[Close]]/E380)),"-",LN(Table13927[[#This Row],[Close]]/E380))</f>
        <v>9.8107602540277658E-3</v>
      </c>
    </row>
    <row r="382" spans="1:8" x14ac:dyDescent="0.3">
      <c r="A382" s="2">
        <v>43663</v>
      </c>
      <c r="B382" s="1">
        <v>29367.95</v>
      </c>
      <c r="C382" s="1">
        <v>29631.7</v>
      </c>
      <c r="D382" s="1">
        <v>29285.7</v>
      </c>
      <c r="E382" s="1">
        <v>29614.25</v>
      </c>
      <c r="F382" s="1">
        <v>21582629</v>
      </c>
      <c r="G382" s="1">
        <v>1273.08</v>
      </c>
      <c r="H382" s="3">
        <f>IF(ISERR(LN(Table13927[[#This Row],[Close]]/E381)),"-",LN(Table13927[[#This Row],[Close]]/E381))</f>
        <v>8.3976902801365851E-3</v>
      </c>
    </row>
    <row r="383" spans="1:8" x14ac:dyDescent="0.3">
      <c r="A383" s="2">
        <v>43664</v>
      </c>
      <c r="B383" s="1">
        <v>29620.5</v>
      </c>
      <c r="C383" s="1">
        <v>29674.25</v>
      </c>
      <c r="D383" s="1">
        <v>29506.75</v>
      </c>
      <c r="E383" s="1">
        <v>29553.9</v>
      </c>
      <c r="F383" s="1">
        <v>23177175</v>
      </c>
      <c r="G383" s="1">
        <v>1431.06</v>
      </c>
      <c r="H383" s="3">
        <f>IF(ISERR(LN(Table13927[[#This Row],[Close]]/E382)),"-",LN(Table13927[[#This Row],[Close]]/E382))</f>
        <v>-2.0399495650394255E-3</v>
      </c>
    </row>
    <row r="384" spans="1:8" x14ac:dyDescent="0.3">
      <c r="A384" s="2">
        <v>43665</v>
      </c>
      <c r="B384" s="1">
        <v>29665.25</v>
      </c>
      <c r="C384" s="1">
        <v>29685.95</v>
      </c>
      <c r="D384" s="1">
        <v>28936.9</v>
      </c>
      <c r="E384" s="1">
        <v>29027.55</v>
      </c>
      <c r="F384" s="1">
        <v>31507031</v>
      </c>
      <c r="G384" s="1">
        <v>1619.24</v>
      </c>
      <c r="H384" s="3">
        <f>IF(ISERR(LN(Table13927[[#This Row],[Close]]/E383)),"-",LN(Table13927[[#This Row],[Close]]/E383))</f>
        <v>-1.7970335816922759E-2</v>
      </c>
    </row>
    <row r="385" spans="1:8" x14ac:dyDescent="0.3">
      <c r="A385" s="2">
        <v>43668</v>
      </c>
      <c r="B385" s="1">
        <v>29039.05</v>
      </c>
      <c r="C385" s="1">
        <v>29054.75</v>
      </c>
      <c r="D385" s="1">
        <v>28580.6</v>
      </c>
      <c r="E385" s="1">
        <v>28714.95</v>
      </c>
      <c r="F385" s="1">
        <v>25801704</v>
      </c>
      <c r="G385" s="1">
        <v>1273</v>
      </c>
      <c r="H385" s="3">
        <f>IF(ISERR(LN(Table13927[[#This Row],[Close]]/E384)),"-",LN(Table13927[[#This Row],[Close]]/E384))</f>
        <v>-1.0827485957535922E-2</v>
      </c>
    </row>
    <row r="386" spans="1:8" x14ac:dyDescent="0.3">
      <c r="A386" s="2">
        <v>43669</v>
      </c>
      <c r="B386" s="1">
        <v>28783</v>
      </c>
      <c r="C386" s="1">
        <v>29043</v>
      </c>
      <c r="D386" s="1">
        <v>28625.1</v>
      </c>
      <c r="E386" s="1">
        <v>28990.9</v>
      </c>
      <c r="F386" s="1">
        <v>27736970</v>
      </c>
      <c r="G386" s="1">
        <v>1379.94</v>
      </c>
      <c r="H386" s="3">
        <f>IF(ISERR(LN(Table13927[[#This Row],[Close]]/E385)),"-",LN(Table13927[[#This Row],[Close]]/E385))</f>
        <v>9.5640945751418547E-3</v>
      </c>
    </row>
    <row r="387" spans="1:8" x14ac:dyDescent="0.3">
      <c r="A387" s="2">
        <v>43670</v>
      </c>
      <c r="B387" s="1">
        <v>28970.6</v>
      </c>
      <c r="C387" s="1">
        <v>29105.05</v>
      </c>
      <c r="D387" s="1">
        <v>28719.65</v>
      </c>
      <c r="E387" s="1">
        <v>28992.5</v>
      </c>
      <c r="F387" s="1">
        <v>29095096</v>
      </c>
      <c r="G387" s="1">
        <v>1876.7</v>
      </c>
      <c r="H387" s="3">
        <f>IF(ISERR(LN(Table13927[[#This Row],[Close]]/E386)),"-",LN(Table13927[[#This Row],[Close]]/E386))</f>
        <v>5.5188209053064763E-5</v>
      </c>
    </row>
    <row r="388" spans="1:8" x14ac:dyDescent="0.3">
      <c r="A388" s="2">
        <v>43671</v>
      </c>
      <c r="B388" s="1">
        <v>29012.400000000001</v>
      </c>
      <c r="C388" s="1">
        <v>29225.25</v>
      </c>
      <c r="D388" s="1">
        <v>28931.15</v>
      </c>
      <c r="E388" s="1">
        <v>28983.55</v>
      </c>
      <c r="F388" s="1">
        <v>32751167</v>
      </c>
      <c r="G388" s="1">
        <v>1892.6</v>
      </c>
      <c r="H388" s="3">
        <f>IF(ISERR(LN(Table13927[[#This Row],[Close]]/E387)),"-",LN(Table13927[[#This Row],[Close]]/E387))</f>
        <v>-3.0874818381369676E-4</v>
      </c>
    </row>
    <row r="389" spans="1:8" x14ac:dyDescent="0.3">
      <c r="A389" s="2">
        <v>43672</v>
      </c>
      <c r="B389" s="1">
        <v>28970.55</v>
      </c>
      <c r="C389" s="1">
        <v>29172.05</v>
      </c>
      <c r="D389" s="1">
        <v>28875.45</v>
      </c>
      <c r="E389" s="1">
        <v>29142.3</v>
      </c>
      <c r="F389" s="1">
        <v>13381422</v>
      </c>
      <c r="G389" s="1">
        <v>818.28</v>
      </c>
      <c r="H389" s="3">
        <f>IF(ISERR(LN(Table13927[[#This Row],[Close]]/E388)),"-",LN(Table13927[[#This Row],[Close]]/E388))</f>
        <v>5.4622992941921987E-3</v>
      </c>
    </row>
    <row r="390" spans="1:8" x14ac:dyDescent="0.3">
      <c r="A390" s="2">
        <v>43675</v>
      </c>
      <c r="B390" s="1">
        <v>29126.6</v>
      </c>
      <c r="C390" s="1">
        <v>29248.7</v>
      </c>
      <c r="D390" s="1">
        <v>28881.4</v>
      </c>
      <c r="E390" s="1">
        <v>28974.95</v>
      </c>
      <c r="F390" s="1">
        <v>14447209</v>
      </c>
      <c r="G390" s="1">
        <v>834.57</v>
      </c>
      <c r="H390" s="3">
        <f>IF(ISERR(LN(Table13927[[#This Row],[Close]]/E389)),"-",LN(Table13927[[#This Row],[Close]]/E389))</f>
        <v>-5.7590633603124067E-3</v>
      </c>
    </row>
    <row r="391" spans="1:8" x14ac:dyDescent="0.3">
      <c r="A391" s="2">
        <v>43676</v>
      </c>
      <c r="B391" s="1">
        <v>28981.200000000001</v>
      </c>
      <c r="C391" s="1">
        <v>29051.55</v>
      </c>
      <c r="D391" s="1">
        <v>28817.85</v>
      </c>
      <c r="E391" s="1">
        <v>28864.6</v>
      </c>
      <c r="F391" s="1">
        <v>22821542</v>
      </c>
      <c r="G391" s="1">
        <v>1110.51</v>
      </c>
      <c r="H391" s="3">
        <f>IF(ISERR(LN(Table13927[[#This Row],[Close]]/E390)),"-",LN(Table13927[[#This Row],[Close]]/E390))</f>
        <v>-3.815732794934162E-3</v>
      </c>
    </row>
    <row r="392" spans="1:8" x14ac:dyDescent="0.3">
      <c r="A392" s="2">
        <v>43677</v>
      </c>
      <c r="B392" s="1">
        <v>28828.3</v>
      </c>
      <c r="C392" s="1">
        <v>29157.25</v>
      </c>
      <c r="D392" s="1">
        <v>28514.3</v>
      </c>
      <c r="E392" s="1">
        <v>29065.95</v>
      </c>
      <c r="F392" s="1">
        <v>24885801</v>
      </c>
      <c r="G392" s="1">
        <v>1275.9100000000001</v>
      </c>
      <c r="H392" s="3">
        <f>IF(ISERR(LN(Table13927[[#This Row],[Close]]/E391)),"-",LN(Table13927[[#This Row],[Close]]/E391))</f>
        <v>6.9514551757051974E-3</v>
      </c>
    </row>
    <row r="393" spans="1:8" x14ac:dyDescent="0.3">
      <c r="A393" s="2">
        <v>43678</v>
      </c>
      <c r="B393" s="1">
        <v>29011.65</v>
      </c>
      <c r="C393" s="1">
        <v>29120.1</v>
      </c>
      <c r="D393" s="1">
        <v>28767.75</v>
      </c>
      <c r="E393" s="1">
        <v>28925.35</v>
      </c>
      <c r="F393" s="1">
        <v>26008573</v>
      </c>
      <c r="G393" s="1">
        <v>1293.6099999999999</v>
      </c>
      <c r="H393" s="3">
        <f>IF(ISERR(LN(Table13927[[#This Row],[Close]]/E392)),"-",LN(Table13927[[#This Row],[Close]]/E392))</f>
        <v>-4.8490127137343431E-3</v>
      </c>
    </row>
    <row r="394" spans="1:8" x14ac:dyDescent="0.3">
      <c r="A394" s="2">
        <v>43679</v>
      </c>
      <c r="B394" s="1">
        <v>28846.799999999999</v>
      </c>
      <c r="C394" s="1">
        <v>29066.7</v>
      </c>
      <c r="D394" s="1">
        <v>28623.85</v>
      </c>
      <c r="E394" s="1">
        <v>28930.75</v>
      </c>
      <c r="F394" s="1">
        <v>28722521</v>
      </c>
      <c r="G394" s="1">
        <v>1448.63</v>
      </c>
      <c r="H394" s="3">
        <f>IF(ISERR(LN(Table13927[[#This Row],[Close]]/E393)),"-",LN(Table13927[[#This Row],[Close]]/E393))</f>
        <v>1.8667003187840229E-4</v>
      </c>
    </row>
    <row r="395" spans="1:8" x14ac:dyDescent="0.3">
      <c r="A395" s="2">
        <v>43682</v>
      </c>
      <c r="B395" s="1">
        <v>28832.05</v>
      </c>
      <c r="C395" s="1">
        <v>28882.6</v>
      </c>
      <c r="D395" s="1">
        <v>28489.15</v>
      </c>
      <c r="E395" s="1">
        <v>28777.55</v>
      </c>
      <c r="F395" s="1">
        <v>24451312</v>
      </c>
      <c r="G395" s="1">
        <v>1207.26</v>
      </c>
      <c r="H395" s="3">
        <f>IF(ISERR(LN(Table13927[[#This Row],[Close]]/E394)),"-",LN(Table13927[[#This Row],[Close]]/E394))</f>
        <v>-5.3094740236233609E-3</v>
      </c>
    </row>
    <row r="396" spans="1:8" x14ac:dyDescent="0.3">
      <c r="A396" s="2">
        <v>43683</v>
      </c>
      <c r="B396" s="1">
        <v>28687.7</v>
      </c>
      <c r="C396" s="1">
        <v>29045.1</v>
      </c>
      <c r="D396" s="1">
        <v>28671.75</v>
      </c>
      <c r="E396" s="1">
        <v>28847.35</v>
      </c>
      <c r="F396" s="1">
        <v>23774162</v>
      </c>
      <c r="G396" s="1">
        <v>1246.78</v>
      </c>
      <c r="H396" s="3">
        <f>IF(ISERR(LN(Table13927[[#This Row],[Close]]/E395)),"-",LN(Table13927[[#This Row],[Close]]/E395))</f>
        <v>2.4225650417431972E-3</v>
      </c>
    </row>
    <row r="397" spans="1:8" x14ac:dyDescent="0.3">
      <c r="A397" s="2">
        <v>43684</v>
      </c>
      <c r="B397" s="1">
        <v>28861.35</v>
      </c>
      <c r="C397" s="1">
        <v>29055.8</v>
      </c>
      <c r="D397" s="1">
        <v>28771.4</v>
      </c>
      <c r="E397" s="1">
        <v>28814.55</v>
      </c>
      <c r="F397" s="1">
        <v>22345599</v>
      </c>
      <c r="G397" s="1">
        <v>1330.81</v>
      </c>
      <c r="H397" s="3">
        <f>IF(ISERR(LN(Table13927[[#This Row],[Close]]/E396)),"-",LN(Table13927[[#This Row],[Close]]/E396))</f>
        <v>-1.1376664153526423E-3</v>
      </c>
    </row>
    <row r="398" spans="1:8" x14ac:dyDescent="0.3">
      <c r="A398" s="2">
        <v>43685</v>
      </c>
      <c r="B398" s="1">
        <v>28914.9</v>
      </c>
      <c r="C398" s="1">
        <v>29165.9</v>
      </c>
      <c r="D398" s="1">
        <v>28834.9</v>
      </c>
      <c r="E398" s="1">
        <v>29131.8</v>
      </c>
      <c r="F398" s="1">
        <v>20797582</v>
      </c>
      <c r="G398" s="1">
        <v>1253.44</v>
      </c>
      <c r="H398" s="3">
        <f>IF(ISERR(LN(Table13927[[#This Row],[Close]]/E397)),"-",LN(Table13927[[#This Row],[Close]]/E397))</f>
        <v>1.0949893128872876E-2</v>
      </c>
    </row>
    <row r="399" spans="1:8" x14ac:dyDescent="0.3">
      <c r="A399" s="2">
        <v>43686</v>
      </c>
      <c r="B399" s="1">
        <v>29219.85</v>
      </c>
      <c r="C399" s="1">
        <v>29365.1</v>
      </c>
      <c r="D399" s="1">
        <v>29123.65</v>
      </c>
      <c r="E399" s="1">
        <v>29302.2</v>
      </c>
      <c r="F399" s="1">
        <v>22749012</v>
      </c>
      <c r="G399" s="1">
        <v>1467.83</v>
      </c>
      <c r="H399" s="3">
        <f>IF(ISERR(LN(Table13927[[#This Row],[Close]]/E398)),"-",LN(Table13927[[#This Row],[Close]]/E398))</f>
        <v>5.832237499149402E-3</v>
      </c>
    </row>
    <row r="400" spans="1:8" x14ac:dyDescent="0.3">
      <c r="A400" s="2">
        <v>43690</v>
      </c>
      <c r="B400" s="1">
        <v>29285.55</v>
      </c>
      <c r="C400" s="1">
        <v>29292.3</v>
      </c>
      <c r="D400" s="1">
        <v>28643.8</v>
      </c>
      <c r="E400" s="1">
        <v>28728.5</v>
      </c>
      <c r="F400" s="1">
        <v>36596139</v>
      </c>
      <c r="G400" s="1">
        <v>1791.88</v>
      </c>
      <c r="H400" s="3">
        <f>IF(ISERR(LN(Table13927[[#This Row],[Close]]/E399)),"-",LN(Table13927[[#This Row],[Close]]/E399))</f>
        <v>-1.9772937133501044E-2</v>
      </c>
    </row>
    <row r="401" spans="1:8" x14ac:dyDescent="0.3">
      <c r="A401" s="2">
        <v>43691</v>
      </c>
      <c r="B401" s="1">
        <v>28771.65</v>
      </c>
      <c r="C401" s="1">
        <v>29021.75</v>
      </c>
      <c r="D401" s="1">
        <v>28620.75</v>
      </c>
      <c r="E401" s="1">
        <v>28839.599999999999</v>
      </c>
      <c r="F401" s="1">
        <v>25993375</v>
      </c>
      <c r="G401" s="1">
        <v>1433.74</v>
      </c>
      <c r="H401" s="3">
        <f>IF(ISERR(LN(Table13927[[#This Row],[Close]]/E400)),"-",LN(Table13927[[#This Row],[Close]]/E400))</f>
        <v>3.8597813000533165E-3</v>
      </c>
    </row>
    <row r="402" spans="1:8" x14ac:dyDescent="0.3">
      <c r="A402" s="2">
        <v>43693</v>
      </c>
      <c r="B402" s="1">
        <v>28822.5</v>
      </c>
      <c r="C402" s="1">
        <v>28965.95</v>
      </c>
      <c r="D402" s="1">
        <v>28567.35</v>
      </c>
      <c r="E402" s="1">
        <v>28889.95</v>
      </c>
      <c r="F402" s="1">
        <v>20573084</v>
      </c>
      <c r="G402" s="1">
        <v>1220.77</v>
      </c>
      <c r="H402" s="3">
        <f>IF(ISERR(LN(Table13927[[#This Row],[Close]]/E401)),"-",LN(Table13927[[#This Row],[Close]]/E401))</f>
        <v>1.7443410789369299E-3</v>
      </c>
    </row>
    <row r="403" spans="1:8" x14ac:dyDescent="0.3">
      <c r="A403" s="2">
        <v>43696</v>
      </c>
      <c r="B403" s="1">
        <v>28950.1</v>
      </c>
      <c r="C403" s="1">
        <v>29204.1</v>
      </c>
      <c r="D403" s="1">
        <v>28795.85</v>
      </c>
      <c r="E403" s="1">
        <v>28837.5</v>
      </c>
      <c r="F403" s="1">
        <v>24022924</v>
      </c>
      <c r="G403" s="1">
        <v>1213.7</v>
      </c>
      <c r="H403" s="3">
        <f>IF(ISERR(LN(Table13927[[#This Row],[Close]]/E402)),"-",LN(Table13927[[#This Row],[Close]]/E402))</f>
        <v>-1.8171602741088558E-3</v>
      </c>
    </row>
    <row r="404" spans="1:8" x14ac:dyDescent="0.3">
      <c r="A404" s="2">
        <v>43697</v>
      </c>
      <c r="B404" s="1">
        <v>28861.05</v>
      </c>
      <c r="C404" s="1">
        <v>28872.85</v>
      </c>
      <c r="D404" s="1">
        <v>28592.55</v>
      </c>
      <c r="E404" s="1">
        <v>28669.85</v>
      </c>
      <c r="F404" s="1">
        <v>24153166</v>
      </c>
      <c r="G404" s="1">
        <v>1338.19</v>
      </c>
      <c r="H404" s="3">
        <f>IF(ISERR(LN(Table13927[[#This Row],[Close]]/E403)),"-",LN(Table13927[[#This Row],[Close]]/E403))</f>
        <v>-5.8305755680536607E-3</v>
      </c>
    </row>
    <row r="405" spans="1:8" x14ac:dyDescent="0.3">
      <c r="A405" s="2">
        <v>43698</v>
      </c>
      <c r="B405" s="1">
        <v>28704.3</v>
      </c>
      <c r="C405" s="1">
        <v>28720.7</v>
      </c>
      <c r="D405" s="1">
        <v>28337.55</v>
      </c>
      <c r="E405" s="1">
        <v>28399.1</v>
      </c>
      <c r="F405" s="1">
        <v>30615494</v>
      </c>
      <c r="G405" s="1">
        <v>1975.52</v>
      </c>
      <c r="H405" s="3">
        <f>IF(ISERR(LN(Table13927[[#This Row],[Close]]/E404)),"-",LN(Table13927[[#This Row],[Close]]/E404))</f>
        <v>-9.4885934076463403E-3</v>
      </c>
    </row>
    <row r="406" spans="1:8" x14ac:dyDescent="0.3">
      <c r="A406" s="2">
        <v>43699</v>
      </c>
      <c r="B406" s="1">
        <v>28422.799999999999</v>
      </c>
      <c r="C406" s="1">
        <v>28746.400000000001</v>
      </c>
      <c r="D406" s="1">
        <v>28342.5</v>
      </c>
      <c r="E406" s="1">
        <v>28396.15</v>
      </c>
      <c r="F406" s="1">
        <v>23097045</v>
      </c>
      <c r="G406" s="1">
        <v>1590.8</v>
      </c>
      <c r="H406" s="3">
        <f>IF(ISERR(LN(Table13927[[#This Row],[Close]]/E405)),"-",LN(Table13927[[#This Row],[Close]]/E405))</f>
        <v>-1.0388192683892413E-4</v>
      </c>
    </row>
    <row r="407" spans="1:8" x14ac:dyDescent="0.3">
      <c r="A407" s="2">
        <v>43700</v>
      </c>
      <c r="B407" s="1">
        <v>28349.5</v>
      </c>
      <c r="C407" s="1">
        <v>28422</v>
      </c>
      <c r="D407" s="1">
        <v>28099.15</v>
      </c>
      <c r="E407" s="1">
        <v>28257.1</v>
      </c>
      <c r="F407" s="1">
        <v>29634215</v>
      </c>
      <c r="G407" s="1">
        <v>1429.35</v>
      </c>
      <c r="H407" s="3">
        <f>IF(ISERR(LN(Table13927[[#This Row],[Close]]/E406)),"-",LN(Table13927[[#This Row],[Close]]/E406))</f>
        <v>-4.908819148703651E-3</v>
      </c>
    </row>
    <row r="408" spans="1:8" x14ac:dyDescent="0.3">
      <c r="A408" s="2">
        <v>43703</v>
      </c>
      <c r="B408" s="1">
        <v>28526.95</v>
      </c>
      <c r="C408" s="1">
        <v>28779</v>
      </c>
      <c r="D408" s="1">
        <v>28115.05</v>
      </c>
      <c r="E408" s="1">
        <v>28707.8</v>
      </c>
      <c r="F408" s="1">
        <v>26789257</v>
      </c>
      <c r="G408" s="1">
        <v>1309.79</v>
      </c>
      <c r="H408" s="3">
        <f>IF(ISERR(LN(Table13927[[#This Row],[Close]]/E407)),"-",LN(Table13927[[#This Row],[Close]]/E407))</f>
        <v>1.5824109395750439E-2</v>
      </c>
    </row>
    <row r="409" spans="1:8" x14ac:dyDescent="0.3">
      <c r="A409" s="2">
        <v>43704</v>
      </c>
      <c r="B409" s="1">
        <v>28813.05</v>
      </c>
      <c r="C409" s="1">
        <v>29079.7</v>
      </c>
      <c r="D409" s="1">
        <v>28735.200000000001</v>
      </c>
      <c r="E409" s="1">
        <v>28927.25</v>
      </c>
      <c r="F409" s="1">
        <v>32250553</v>
      </c>
      <c r="G409" s="1">
        <v>2128.13</v>
      </c>
      <c r="H409" s="3">
        <f>IF(ISERR(LN(Table13927[[#This Row],[Close]]/E408)),"-",LN(Table13927[[#This Row],[Close]]/E408))</f>
        <v>7.6151945912369904E-3</v>
      </c>
    </row>
    <row r="410" spans="1:8" x14ac:dyDescent="0.3">
      <c r="A410" s="2">
        <v>43705</v>
      </c>
      <c r="B410" s="1">
        <v>28873.4</v>
      </c>
      <c r="C410" s="1">
        <v>28978.45</v>
      </c>
      <c r="D410" s="1">
        <v>28598.75</v>
      </c>
      <c r="E410" s="1">
        <v>28815</v>
      </c>
      <c r="F410" s="1">
        <v>27695889</v>
      </c>
      <c r="G410" s="1">
        <v>1712.95</v>
      </c>
      <c r="H410" s="3">
        <f>IF(ISERR(LN(Table13927[[#This Row],[Close]]/E409)),"-",LN(Table13927[[#This Row],[Close]]/E409))</f>
        <v>-3.8879725469872805E-3</v>
      </c>
    </row>
    <row r="411" spans="1:8" x14ac:dyDescent="0.3">
      <c r="A411" s="2">
        <v>43706</v>
      </c>
      <c r="B411" s="1">
        <v>28707.85</v>
      </c>
      <c r="C411" s="1">
        <v>28930.35</v>
      </c>
      <c r="D411" s="1">
        <v>28626.799999999999</v>
      </c>
      <c r="E411" s="1">
        <v>28751.8</v>
      </c>
      <c r="F411" s="1">
        <v>28222760</v>
      </c>
      <c r="G411" s="1">
        <v>1721.96</v>
      </c>
      <c r="H411" s="3">
        <f>IF(ISERR(LN(Table13927[[#This Row],[Close]]/E410)),"-",LN(Table13927[[#This Row],[Close]]/E410))</f>
        <v>-2.1957109094606149E-3</v>
      </c>
    </row>
    <row r="412" spans="1:8" x14ac:dyDescent="0.3">
      <c r="A412" s="2">
        <v>43707</v>
      </c>
      <c r="B412" s="1">
        <v>28869.95</v>
      </c>
      <c r="C412" s="1">
        <v>29318.2</v>
      </c>
      <c r="D412" s="1">
        <v>28676</v>
      </c>
      <c r="E412" s="1">
        <v>29257.35</v>
      </c>
      <c r="F412" s="1">
        <v>28514514</v>
      </c>
      <c r="G412" s="1">
        <v>1558.53</v>
      </c>
      <c r="H412" s="3">
        <f>IF(ISERR(LN(Table13927[[#This Row],[Close]]/E411)),"-",LN(Table13927[[#This Row],[Close]]/E411))</f>
        <v>1.7430450183931658E-2</v>
      </c>
    </row>
    <row r="413" spans="1:8" x14ac:dyDescent="0.3">
      <c r="A413" s="2">
        <v>43711</v>
      </c>
      <c r="B413" s="1">
        <v>29116.45</v>
      </c>
      <c r="C413" s="1">
        <v>29142.3</v>
      </c>
      <c r="D413" s="1">
        <v>28712.7</v>
      </c>
      <c r="E413" s="1">
        <v>28766.9</v>
      </c>
      <c r="F413" s="1">
        <v>21178244</v>
      </c>
      <c r="G413" s="1">
        <v>1206.04</v>
      </c>
      <c r="H413" s="3">
        <f>IF(ISERR(LN(Table13927[[#This Row],[Close]]/E412)),"-",LN(Table13927[[#This Row],[Close]]/E412))</f>
        <v>-1.6905403534863046E-2</v>
      </c>
    </row>
    <row r="414" spans="1:8" x14ac:dyDescent="0.3">
      <c r="A414" s="2">
        <v>43712</v>
      </c>
      <c r="B414" s="1">
        <v>28812.9</v>
      </c>
      <c r="C414" s="1">
        <v>28989.599999999999</v>
      </c>
      <c r="D414" s="1">
        <v>28503</v>
      </c>
      <c r="E414" s="1">
        <v>28725.65</v>
      </c>
      <c r="F414" s="1">
        <v>22008508</v>
      </c>
      <c r="G414" s="1">
        <v>1349.13</v>
      </c>
      <c r="H414" s="3">
        <f>IF(ISERR(LN(Table13927[[#This Row],[Close]]/E413)),"-",LN(Table13927[[#This Row],[Close]]/E413))</f>
        <v>-1.4349687769381178E-3</v>
      </c>
    </row>
    <row r="415" spans="1:8" x14ac:dyDescent="0.3">
      <c r="A415" s="2">
        <v>43713</v>
      </c>
      <c r="B415" s="1">
        <v>28693.45</v>
      </c>
      <c r="C415" s="1">
        <v>28879.25</v>
      </c>
      <c r="D415" s="1">
        <v>28612.75</v>
      </c>
      <c r="E415" s="1">
        <v>28710</v>
      </c>
      <c r="F415" s="1">
        <v>19087482</v>
      </c>
      <c r="G415" s="1">
        <v>1130.32</v>
      </c>
      <c r="H415" s="3">
        <f>IF(ISERR(LN(Table13927[[#This Row],[Close]]/E414)),"-",LN(Table13927[[#This Row],[Close]]/E414))</f>
        <v>-5.4495771832689362E-4</v>
      </c>
    </row>
    <row r="416" spans="1:8" x14ac:dyDescent="0.3">
      <c r="A416" s="2">
        <v>43714</v>
      </c>
      <c r="B416" s="1">
        <v>28751.3</v>
      </c>
      <c r="C416" s="1">
        <v>28851.7</v>
      </c>
      <c r="D416" s="1">
        <v>28609.3</v>
      </c>
      <c r="E416" s="1">
        <v>28649.75</v>
      </c>
      <c r="F416" s="1">
        <v>16059055</v>
      </c>
      <c r="G416" s="1">
        <v>853.22</v>
      </c>
      <c r="H416" s="3">
        <f>IF(ISERR(LN(Table13927[[#This Row],[Close]]/E415)),"-",LN(Table13927[[#This Row],[Close]]/E415))</f>
        <v>-2.1007770137862172E-3</v>
      </c>
    </row>
    <row r="417" spans="1:8" x14ac:dyDescent="0.3">
      <c r="A417" s="2">
        <v>43717</v>
      </c>
      <c r="B417" s="1">
        <v>28679.75</v>
      </c>
      <c r="C417" s="1">
        <v>28971</v>
      </c>
      <c r="D417" s="1">
        <v>28616.95</v>
      </c>
      <c r="E417" s="1">
        <v>28845.65</v>
      </c>
      <c r="F417" s="1">
        <v>19008171</v>
      </c>
      <c r="G417" s="1">
        <v>964.81</v>
      </c>
      <c r="H417" s="3">
        <f>IF(ISERR(LN(Table13927[[#This Row],[Close]]/E416)),"-",LN(Table13927[[#This Row],[Close]]/E416))</f>
        <v>6.8144845704770389E-3</v>
      </c>
    </row>
    <row r="418" spans="1:8" x14ac:dyDescent="0.3">
      <c r="A418" s="2">
        <v>43719</v>
      </c>
      <c r="B418" s="1">
        <v>28830.9</v>
      </c>
      <c r="C418" s="1">
        <v>28909.65</v>
      </c>
      <c r="D418" s="1">
        <v>28708.75</v>
      </c>
      <c r="E418" s="1">
        <v>28759.35</v>
      </c>
      <c r="F418" s="1">
        <v>25161449</v>
      </c>
      <c r="G418" s="1">
        <v>1309.71</v>
      </c>
      <c r="H418" s="3">
        <f>IF(ISERR(LN(Table13927[[#This Row],[Close]]/E417)),"-",LN(Table13927[[#This Row],[Close]]/E417))</f>
        <v>-2.9962699267125866E-3</v>
      </c>
    </row>
    <row r="419" spans="1:8" x14ac:dyDescent="0.3">
      <c r="A419" s="2">
        <v>43720</v>
      </c>
      <c r="B419" s="1">
        <v>28824.400000000001</v>
      </c>
      <c r="C419" s="1">
        <v>28881.9</v>
      </c>
      <c r="D419" s="1">
        <v>28534.1</v>
      </c>
      <c r="E419" s="1">
        <v>28575.200000000001</v>
      </c>
      <c r="F419" s="1">
        <v>21882372</v>
      </c>
      <c r="G419" s="1">
        <v>1134.98</v>
      </c>
      <c r="H419" s="3">
        <f>IF(ISERR(LN(Table13927[[#This Row],[Close]]/E418)),"-",LN(Table13927[[#This Row],[Close]]/E418))</f>
        <v>-6.4237229814608455E-3</v>
      </c>
    </row>
    <row r="420" spans="1:8" x14ac:dyDescent="0.3">
      <c r="A420" s="2">
        <v>43721</v>
      </c>
      <c r="B420" s="1">
        <v>28614.65</v>
      </c>
      <c r="C420" s="1">
        <v>28678</v>
      </c>
      <c r="D420" s="1">
        <v>28503.45</v>
      </c>
      <c r="E420" s="1">
        <v>28592.05</v>
      </c>
      <c r="F420" s="1">
        <v>26539799</v>
      </c>
      <c r="G420" s="1">
        <v>1248.1099999999999</v>
      </c>
      <c r="H420" s="3">
        <f>IF(ISERR(LN(Table13927[[#This Row],[Close]]/E419)),"-",LN(Table13927[[#This Row],[Close]]/E419))</f>
        <v>5.8949837495965191E-4</v>
      </c>
    </row>
    <row r="421" spans="1:8" x14ac:dyDescent="0.3">
      <c r="A421" s="2">
        <v>43724</v>
      </c>
      <c r="B421" s="1">
        <v>28496.45</v>
      </c>
      <c r="C421" s="1">
        <v>28796.45</v>
      </c>
      <c r="D421" s="1">
        <v>28449.35</v>
      </c>
      <c r="E421" s="1">
        <v>28751.75</v>
      </c>
      <c r="F421" s="1">
        <v>19651323</v>
      </c>
      <c r="G421" s="1">
        <v>1266.6600000000001</v>
      </c>
      <c r="H421" s="3">
        <f>IF(ISERR(LN(Table13927[[#This Row],[Close]]/E420)),"-",LN(Table13927[[#This Row],[Close]]/E420))</f>
        <v>5.5699277996502251E-3</v>
      </c>
    </row>
    <row r="422" spans="1:8" x14ac:dyDescent="0.3">
      <c r="A422" s="2">
        <v>43725</v>
      </c>
      <c r="B422" s="1">
        <v>28768.5</v>
      </c>
      <c r="C422" s="1">
        <v>28903</v>
      </c>
      <c r="D422" s="1">
        <v>28641.599999999999</v>
      </c>
      <c r="E422" s="1">
        <v>28675.3</v>
      </c>
      <c r="F422" s="1">
        <v>26126766</v>
      </c>
      <c r="G422" s="1">
        <v>1471.3</v>
      </c>
      <c r="H422" s="3">
        <f>IF(ISERR(LN(Table13927[[#This Row],[Close]]/E421)),"-",LN(Table13927[[#This Row],[Close]]/E421))</f>
        <v>-2.6625099204145878E-3</v>
      </c>
    </row>
    <row r="423" spans="1:8" x14ac:dyDescent="0.3">
      <c r="A423" s="2">
        <v>43726</v>
      </c>
      <c r="B423" s="1">
        <v>28764.9</v>
      </c>
      <c r="C423" s="1">
        <v>28821.200000000001</v>
      </c>
      <c r="D423" s="1">
        <v>28514.45</v>
      </c>
      <c r="E423" s="1">
        <v>28752.15</v>
      </c>
      <c r="F423" s="1">
        <v>31276999</v>
      </c>
      <c r="G423" s="1">
        <v>1367.19</v>
      </c>
      <c r="H423" s="3">
        <f>IF(ISERR(LN(Table13927[[#This Row],[Close]]/E422)),"-",LN(Table13927[[#This Row],[Close]]/E422))</f>
        <v>2.6764220202898444E-3</v>
      </c>
    </row>
    <row r="424" spans="1:8" x14ac:dyDescent="0.3">
      <c r="A424" s="2">
        <v>43727</v>
      </c>
      <c r="B424" s="1">
        <v>28794.799999999999</v>
      </c>
      <c r="C424" s="1">
        <v>28814.7</v>
      </c>
      <c r="D424" s="1">
        <v>28529.05</v>
      </c>
      <c r="E424" s="1">
        <v>28575.599999999999</v>
      </c>
      <c r="F424" s="1">
        <v>21131302</v>
      </c>
      <c r="G424" s="1">
        <v>1113.47</v>
      </c>
      <c r="H424" s="3">
        <f>IF(ISERR(LN(Table13927[[#This Row],[Close]]/E423)),"-",LN(Table13927[[#This Row],[Close]]/E423))</f>
        <v>-6.1593402202146322E-3</v>
      </c>
    </row>
    <row r="425" spans="1:8" x14ac:dyDescent="0.3">
      <c r="A425" s="2">
        <v>43728</v>
      </c>
      <c r="B425" s="1">
        <v>28660.35</v>
      </c>
      <c r="C425" s="1">
        <v>30003.599999999999</v>
      </c>
      <c r="D425" s="1">
        <v>28500.799999999999</v>
      </c>
      <c r="E425" s="1">
        <v>29835.35</v>
      </c>
      <c r="F425" s="1">
        <v>94166643</v>
      </c>
      <c r="G425" s="1">
        <v>4400.95</v>
      </c>
      <c r="H425" s="3">
        <f>IF(ISERR(LN(Table13927[[#This Row],[Close]]/E424)),"-",LN(Table13927[[#This Row],[Close]]/E424))</f>
        <v>4.3140725257676454E-2</v>
      </c>
    </row>
    <row r="426" spans="1:8" x14ac:dyDescent="0.3">
      <c r="A426" s="2">
        <v>43731</v>
      </c>
      <c r="B426" s="1">
        <v>30449.3</v>
      </c>
      <c r="C426" s="1">
        <v>31813.8</v>
      </c>
      <c r="D426" s="1">
        <v>30449.3</v>
      </c>
      <c r="E426" s="1">
        <v>31120.1</v>
      </c>
      <c r="F426" s="1">
        <v>87252141</v>
      </c>
      <c r="G426" s="1">
        <v>4493.6499999999996</v>
      </c>
      <c r="H426" s="3">
        <f>IF(ISERR(LN(Table13927[[#This Row],[Close]]/E425)),"-",LN(Table13927[[#This Row],[Close]]/E425))</f>
        <v>4.2159980579200153E-2</v>
      </c>
    </row>
    <row r="427" spans="1:8" x14ac:dyDescent="0.3">
      <c r="A427" s="2">
        <v>43732</v>
      </c>
      <c r="B427" s="1">
        <v>31197.65</v>
      </c>
      <c r="C427" s="1">
        <v>31401.05</v>
      </c>
      <c r="D427" s="1">
        <v>30939.65</v>
      </c>
      <c r="E427" s="1">
        <v>31312.400000000001</v>
      </c>
      <c r="F427" s="1">
        <v>32512629</v>
      </c>
      <c r="G427" s="1">
        <v>1805.93</v>
      </c>
      <c r="H427" s="3">
        <f>IF(ISERR(LN(Table13927[[#This Row],[Close]]/E426)),"-",LN(Table13927[[#This Row],[Close]]/E426))</f>
        <v>6.160272554572346E-3</v>
      </c>
    </row>
    <row r="428" spans="1:8" x14ac:dyDescent="0.3">
      <c r="A428" s="2">
        <v>43733</v>
      </c>
      <c r="B428" s="1">
        <v>31249.15</v>
      </c>
      <c r="C428" s="1">
        <v>31281.75</v>
      </c>
      <c r="D428" s="1">
        <v>30810.95</v>
      </c>
      <c r="E428" s="1">
        <v>30925.95</v>
      </c>
      <c r="F428" s="1">
        <v>37931229</v>
      </c>
      <c r="G428" s="1">
        <v>1952.64</v>
      </c>
      <c r="H428" s="3">
        <f>IF(ISERR(LN(Table13927[[#This Row],[Close]]/E427)),"-",LN(Table13927[[#This Row],[Close]]/E427))</f>
        <v>-1.2418547937872372E-2</v>
      </c>
    </row>
    <row r="429" spans="1:8" x14ac:dyDescent="0.3">
      <c r="A429" s="2">
        <v>43734</v>
      </c>
      <c r="B429" s="1">
        <v>30914.75</v>
      </c>
      <c r="C429" s="1">
        <v>31185.5</v>
      </c>
      <c r="D429" s="1">
        <v>30760.85</v>
      </c>
      <c r="E429" s="1">
        <v>31027.7</v>
      </c>
      <c r="F429" s="1">
        <v>39950950</v>
      </c>
      <c r="G429" s="1">
        <v>2474.6999999999998</v>
      </c>
      <c r="H429" s="3">
        <f>IF(ISERR(LN(Table13927[[#This Row],[Close]]/E428)),"-",LN(Table13927[[#This Row],[Close]]/E428))</f>
        <v>3.2847166061981767E-3</v>
      </c>
    </row>
    <row r="430" spans="1:8" x14ac:dyDescent="0.3">
      <c r="A430" s="2">
        <v>43735</v>
      </c>
      <c r="B430" s="1">
        <v>30977</v>
      </c>
      <c r="C430" s="1">
        <v>31343</v>
      </c>
      <c r="D430" s="1">
        <v>30952.85</v>
      </c>
      <c r="E430" s="1">
        <v>31026</v>
      </c>
      <c r="F430" s="1">
        <v>31745350</v>
      </c>
      <c r="G430" s="1">
        <v>1745.72</v>
      </c>
      <c r="H430" s="3">
        <f>IF(ISERR(LN(Table13927[[#This Row],[Close]]/E429)),"-",LN(Table13927[[#This Row],[Close]]/E429))</f>
        <v>-5.4791253395910291E-5</v>
      </c>
    </row>
    <row r="431" spans="1:8" x14ac:dyDescent="0.3">
      <c r="A431" s="2">
        <v>43738</v>
      </c>
      <c r="B431" s="1">
        <v>31089.200000000001</v>
      </c>
      <c r="C431" s="1">
        <v>31193.35</v>
      </c>
      <c r="D431" s="1">
        <v>30745.85</v>
      </c>
      <c r="E431" s="1">
        <v>31134.5</v>
      </c>
      <c r="F431" s="1">
        <v>32873305</v>
      </c>
      <c r="G431" s="1">
        <v>1897.72</v>
      </c>
      <c r="H431" s="3">
        <f>IF(ISERR(LN(Table13927[[#This Row],[Close]]/E430)),"-",LN(Table13927[[#This Row],[Close]]/E430))</f>
        <v>3.4909664558484244E-3</v>
      </c>
    </row>
    <row r="432" spans="1:8" x14ac:dyDescent="0.3">
      <c r="A432" s="2">
        <v>43739</v>
      </c>
      <c r="B432" s="1">
        <v>31130.25</v>
      </c>
      <c r="C432" s="1">
        <v>31341.75</v>
      </c>
      <c r="D432" s="1">
        <v>30717.35</v>
      </c>
      <c r="E432" s="1">
        <v>30801.35</v>
      </c>
      <c r="F432" s="1">
        <v>28815493</v>
      </c>
      <c r="G432" s="1">
        <v>1584.14</v>
      </c>
      <c r="H432" s="3">
        <f>IF(ISERR(LN(Table13927[[#This Row],[Close]]/E431)),"-",LN(Table13927[[#This Row],[Close]]/E431))</f>
        <v>-1.0758008910185567E-2</v>
      </c>
    </row>
    <row r="433" spans="1:8" x14ac:dyDescent="0.3">
      <c r="A433" s="2">
        <v>43741</v>
      </c>
      <c r="B433" s="1">
        <v>30819.599999999999</v>
      </c>
      <c r="C433" s="1">
        <v>30831.200000000001</v>
      </c>
      <c r="D433" s="1">
        <v>30567.95</v>
      </c>
      <c r="E433" s="1">
        <v>30791</v>
      </c>
      <c r="F433" s="1">
        <v>26332585</v>
      </c>
      <c r="G433" s="1">
        <v>1385.02</v>
      </c>
      <c r="H433" s="3">
        <f>IF(ISERR(LN(Table13927[[#This Row],[Close]]/E432)),"-",LN(Table13927[[#This Row],[Close]]/E432))</f>
        <v>-3.3608070149682688E-4</v>
      </c>
    </row>
    <row r="434" spans="1:8" x14ac:dyDescent="0.3">
      <c r="A434" s="2">
        <v>43742</v>
      </c>
      <c r="B434" s="1">
        <v>30921.45</v>
      </c>
      <c r="C434" s="1">
        <v>30991.75</v>
      </c>
      <c r="D434" s="1">
        <v>30300</v>
      </c>
      <c r="E434" s="1">
        <v>30327.15</v>
      </c>
      <c r="F434" s="1">
        <v>33150151</v>
      </c>
      <c r="G434" s="1">
        <v>1735.34</v>
      </c>
      <c r="H434" s="3">
        <f>IF(ISERR(LN(Table13927[[#This Row],[Close]]/E433)),"-",LN(Table13927[[#This Row],[Close]]/E433))</f>
        <v>-1.5179088570862441E-2</v>
      </c>
    </row>
    <row r="435" spans="1:8" x14ac:dyDescent="0.3">
      <c r="A435" s="2">
        <v>43745</v>
      </c>
      <c r="B435" s="1">
        <v>30347.15</v>
      </c>
      <c r="C435" s="1">
        <v>30527.45</v>
      </c>
      <c r="D435" s="1">
        <v>30151.8</v>
      </c>
      <c r="E435" s="1">
        <v>30218.1</v>
      </c>
      <c r="F435" s="1">
        <v>30123304</v>
      </c>
      <c r="G435" s="1">
        <v>1502.18</v>
      </c>
      <c r="H435" s="3">
        <f>IF(ISERR(LN(Table13927[[#This Row],[Close]]/E434)),"-",LN(Table13927[[#This Row],[Close]]/E434))</f>
        <v>-3.6022683174135486E-3</v>
      </c>
    </row>
    <row r="436" spans="1:8" x14ac:dyDescent="0.3">
      <c r="A436" s="2">
        <v>43747</v>
      </c>
      <c r="B436" s="1">
        <v>30249.55</v>
      </c>
      <c r="C436" s="1">
        <v>30370.95</v>
      </c>
      <c r="D436" s="1">
        <v>30022.799999999999</v>
      </c>
      <c r="E436" s="1">
        <v>30269.15</v>
      </c>
      <c r="F436" s="1">
        <v>34618805</v>
      </c>
      <c r="G436" s="1">
        <v>1920.82</v>
      </c>
      <c r="H436" s="3">
        <f>IF(ISERR(LN(Table13927[[#This Row],[Close]]/E435)),"-",LN(Table13927[[#This Row],[Close]]/E435))</f>
        <v>1.6879594334676094E-3</v>
      </c>
    </row>
    <row r="437" spans="1:8" x14ac:dyDescent="0.3">
      <c r="A437" s="2">
        <v>43748</v>
      </c>
      <c r="B437" s="1">
        <v>30245.8</v>
      </c>
      <c r="C437" s="1">
        <v>30323.25</v>
      </c>
      <c r="D437" s="1">
        <v>30071.45</v>
      </c>
      <c r="E437" s="1">
        <v>30147.200000000001</v>
      </c>
      <c r="F437" s="1">
        <v>32905944</v>
      </c>
      <c r="G437" s="1">
        <v>1508.89</v>
      </c>
      <c r="H437" s="3">
        <f>IF(ISERR(LN(Table13927[[#This Row],[Close]]/E436)),"-",LN(Table13927[[#This Row],[Close]]/E436))</f>
        <v>-4.0369921592855462E-3</v>
      </c>
    </row>
    <row r="438" spans="1:8" x14ac:dyDescent="0.3">
      <c r="A438" s="2">
        <v>43749</v>
      </c>
      <c r="B438" s="1">
        <v>30222.9</v>
      </c>
      <c r="C438" s="1">
        <v>30498.25</v>
      </c>
      <c r="D438" s="1">
        <v>30102.25</v>
      </c>
      <c r="E438" s="1">
        <v>30416.2</v>
      </c>
      <c r="F438" s="1">
        <v>37651431</v>
      </c>
      <c r="G438" s="1">
        <v>1854.77</v>
      </c>
      <c r="H438" s="3">
        <f>IF(ISERR(LN(Table13927[[#This Row],[Close]]/E437)),"-",LN(Table13927[[#This Row],[Close]]/E437))</f>
        <v>8.8833113388294346E-3</v>
      </c>
    </row>
    <row r="439" spans="1:8" x14ac:dyDescent="0.3">
      <c r="A439" s="2">
        <v>43752</v>
      </c>
      <c r="B439" s="1">
        <v>30585.5</v>
      </c>
      <c r="C439" s="1">
        <v>30699.9</v>
      </c>
      <c r="D439" s="1">
        <v>30493.1</v>
      </c>
      <c r="E439" s="1">
        <v>30591</v>
      </c>
      <c r="F439" s="1">
        <v>26432735</v>
      </c>
      <c r="G439" s="1">
        <v>1530.78</v>
      </c>
      <c r="H439" s="3">
        <f>IF(ISERR(LN(Table13927[[#This Row],[Close]]/E438)),"-",LN(Table13927[[#This Row],[Close]]/E438))</f>
        <v>5.7304868391573945E-3</v>
      </c>
    </row>
    <row r="440" spans="1:8" x14ac:dyDescent="0.3">
      <c r="A440" s="2">
        <v>43753</v>
      </c>
      <c r="B440" s="1">
        <v>30783.5</v>
      </c>
      <c r="C440" s="1">
        <v>31059.599999999999</v>
      </c>
      <c r="D440" s="1">
        <v>30687.85</v>
      </c>
      <c r="E440" s="1">
        <v>30927.9</v>
      </c>
      <c r="F440" s="1">
        <v>26669990</v>
      </c>
      <c r="G440" s="1">
        <v>2446.25</v>
      </c>
      <c r="H440" s="3">
        <f>IF(ISERR(LN(Table13927[[#This Row],[Close]]/E439)),"-",LN(Table13927[[#This Row],[Close]]/E439))</f>
        <v>1.0952841094460587E-2</v>
      </c>
    </row>
    <row r="441" spans="1:8" x14ac:dyDescent="0.3">
      <c r="A441" s="2">
        <v>43754</v>
      </c>
      <c r="B441" s="1">
        <v>30945.599999999999</v>
      </c>
      <c r="C441" s="1">
        <v>30980.25</v>
      </c>
      <c r="D441" s="1">
        <v>30754.400000000001</v>
      </c>
      <c r="E441" s="1">
        <v>30899</v>
      </c>
      <c r="F441" s="1">
        <v>26229295</v>
      </c>
      <c r="G441" s="1">
        <v>1508.81</v>
      </c>
      <c r="H441" s="3">
        <f>IF(ISERR(LN(Table13927[[#This Row],[Close]]/E440)),"-",LN(Table13927[[#This Row],[Close]]/E440))</f>
        <v>-9.3486822418186539E-4</v>
      </c>
    </row>
    <row r="442" spans="1:8" x14ac:dyDescent="0.3">
      <c r="A442" s="2">
        <v>43755</v>
      </c>
      <c r="B442" s="1">
        <v>30928.5</v>
      </c>
      <c r="C442" s="1">
        <v>31358.55</v>
      </c>
      <c r="D442" s="1">
        <v>30889.3</v>
      </c>
      <c r="E442" s="1">
        <v>31331.9</v>
      </c>
      <c r="F442" s="1">
        <v>28730635</v>
      </c>
      <c r="G442" s="1">
        <v>1909.51</v>
      </c>
      <c r="H442" s="3">
        <f>IF(ISERR(LN(Table13927[[#This Row],[Close]]/E441)),"-",LN(Table13927[[#This Row],[Close]]/E441))</f>
        <v>1.3912926954246221E-2</v>
      </c>
    </row>
    <row r="443" spans="1:8" x14ac:dyDescent="0.3">
      <c r="A443" s="2">
        <v>43756</v>
      </c>
      <c r="B443" s="1">
        <v>31313.05</v>
      </c>
      <c r="C443" s="1">
        <v>31544.2</v>
      </c>
      <c r="D443" s="1">
        <v>31227.25</v>
      </c>
      <c r="E443" s="1">
        <v>31501.45</v>
      </c>
      <c r="F443" s="1">
        <v>26492156</v>
      </c>
      <c r="G443" s="1">
        <v>1659.51</v>
      </c>
      <c r="H443" s="3">
        <f>IF(ISERR(LN(Table13927[[#This Row],[Close]]/E442)),"-",LN(Table13927[[#This Row],[Close]]/E442))</f>
        <v>5.3968286434675616E-3</v>
      </c>
    </row>
    <row r="444" spans="1:8" x14ac:dyDescent="0.3">
      <c r="A444" s="2">
        <v>43760</v>
      </c>
      <c r="B444" s="1">
        <v>31462.400000000001</v>
      </c>
      <c r="C444" s="1">
        <v>31842.799999999999</v>
      </c>
      <c r="D444" s="1">
        <v>31453.05</v>
      </c>
      <c r="E444" s="1">
        <v>31659.4</v>
      </c>
      <c r="F444" s="1">
        <v>35348738</v>
      </c>
      <c r="G444" s="1">
        <v>2332.2399999999998</v>
      </c>
      <c r="H444" s="3">
        <f>IF(ISERR(LN(Table13927[[#This Row],[Close]]/E443)),"-",LN(Table13927[[#This Row],[Close]]/E443))</f>
        <v>5.0015263969153071E-3</v>
      </c>
    </row>
    <row r="445" spans="1:8" x14ac:dyDescent="0.3">
      <c r="A445" s="2">
        <v>43761</v>
      </c>
      <c r="B445" s="1">
        <v>31739.7</v>
      </c>
      <c r="C445" s="1">
        <v>31939.45</v>
      </c>
      <c r="D445" s="1">
        <v>31643.55</v>
      </c>
      <c r="E445" s="1">
        <v>31899.55</v>
      </c>
      <c r="F445" s="1">
        <v>26728900</v>
      </c>
      <c r="G445" s="1">
        <v>2077.33</v>
      </c>
      <c r="H445" s="3">
        <f>IF(ISERR(LN(Table13927[[#This Row],[Close]]/E444)),"-",LN(Table13927[[#This Row],[Close]]/E444))</f>
        <v>7.556800193121869E-3</v>
      </c>
    </row>
    <row r="446" spans="1:8" x14ac:dyDescent="0.3">
      <c r="A446" s="2">
        <v>43762</v>
      </c>
      <c r="B446" s="1">
        <v>32026.2</v>
      </c>
      <c r="C446" s="1">
        <v>32089.75</v>
      </c>
      <c r="D446" s="1">
        <v>31649.05</v>
      </c>
      <c r="E446" s="1">
        <v>31752.799999999999</v>
      </c>
      <c r="F446" s="1">
        <v>28540362</v>
      </c>
      <c r="G446" s="1">
        <v>1644.01</v>
      </c>
      <c r="H446" s="3">
        <f>IF(ISERR(LN(Table13927[[#This Row],[Close]]/E445)),"-",LN(Table13927[[#This Row],[Close]]/E445))</f>
        <v>-4.6109926815685511E-3</v>
      </c>
    </row>
    <row r="447" spans="1:8" x14ac:dyDescent="0.3">
      <c r="A447" s="2">
        <v>43763</v>
      </c>
      <c r="B447" s="1">
        <v>32172.15</v>
      </c>
      <c r="C447" s="1">
        <v>32176.400000000001</v>
      </c>
      <c r="D447" s="1">
        <v>31589.599999999999</v>
      </c>
      <c r="E447" s="1">
        <v>31685.599999999999</v>
      </c>
      <c r="F447" s="1" t="s">
        <v>22</v>
      </c>
      <c r="G447" s="1" t="s">
        <v>22</v>
      </c>
      <c r="H447" s="3">
        <f>IF(ISERR(LN(Table13927[[#This Row],[Close]]/E446)),"-",LN(Table13927[[#This Row],[Close]]/E446))</f>
        <v>-2.1185914252315127E-3</v>
      </c>
    </row>
    <row r="448" spans="1:8" x14ac:dyDescent="0.3">
      <c r="A448" s="2">
        <v>43765</v>
      </c>
      <c r="B448" s="1">
        <v>31879.85</v>
      </c>
      <c r="C448" s="1">
        <v>31918.35</v>
      </c>
      <c r="D448" s="1">
        <v>31758.400000000001</v>
      </c>
      <c r="E448" s="1">
        <v>31803.45</v>
      </c>
      <c r="F448" s="1">
        <v>4769954</v>
      </c>
      <c r="G448" s="1">
        <v>220.1</v>
      </c>
      <c r="H448" s="3">
        <f>IF(ISERR(LN(Table13927[[#This Row],[Close]]/E447)),"-",LN(Table13927[[#This Row],[Close]]/E447))</f>
        <v>3.7124554660651916E-3</v>
      </c>
    </row>
    <row r="449" spans="1:8" x14ac:dyDescent="0.3">
      <c r="A449" s="2">
        <v>43767</v>
      </c>
      <c r="B449" s="1">
        <v>31828.7</v>
      </c>
      <c r="C449" s="1">
        <v>31995.1</v>
      </c>
      <c r="D449" s="1">
        <v>31526.7</v>
      </c>
      <c r="E449" s="1">
        <v>31950.75</v>
      </c>
      <c r="F449" s="1">
        <v>30676234</v>
      </c>
      <c r="G449" s="1">
        <v>1822</v>
      </c>
      <c r="H449" s="3">
        <f>IF(ISERR(LN(Table13927[[#This Row],[Close]]/E448)),"-",LN(Table13927[[#This Row],[Close]]/E448))</f>
        <v>4.6208802589403266E-3</v>
      </c>
    </row>
    <row r="450" spans="1:8" x14ac:dyDescent="0.3">
      <c r="A450" s="2">
        <v>43768</v>
      </c>
      <c r="B450" s="1">
        <v>32229.85</v>
      </c>
      <c r="C450" s="1">
        <v>32385.95</v>
      </c>
      <c r="D450" s="1">
        <v>32039.8</v>
      </c>
      <c r="E450" s="1">
        <v>32274.1</v>
      </c>
      <c r="F450" s="1">
        <v>50326074</v>
      </c>
      <c r="G450" s="1">
        <v>2291.0300000000002</v>
      </c>
      <c r="H450" s="3">
        <f>IF(ISERR(LN(Table13927[[#This Row],[Close]]/E449)),"-",LN(Table13927[[#This Row],[Close]]/E449))</f>
        <v>1.0069396257282991E-2</v>
      </c>
    </row>
    <row r="451" spans="1:8" x14ac:dyDescent="0.3">
      <c r="A451" s="2">
        <v>43769</v>
      </c>
      <c r="B451" s="1">
        <v>32310.1</v>
      </c>
      <c r="C451" s="1">
        <v>32533.75</v>
      </c>
      <c r="D451" s="1">
        <v>32208.1</v>
      </c>
      <c r="E451" s="1">
        <v>32319.75</v>
      </c>
      <c r="F451" s="1">
        <v>52892699</v>
      </c>
      <c r="G451" s="1">
        <v>2539.3200000000002</v>
      </c>
      <c r="H451" s="3">
        <f>IF(ISERR(LN(Table13927[[#This Row],[Close]]/E450)),"-",LN(Table13927[[#This Row],[Close]]/E450))</f>
        <v>1.4134474907469435E-3</v>
      </c>
    </row>
    <row r="452" spans="1:8" x14ac:dyDescent="0.3">
      <c r="A452" s="2">
        <v>43770</v>
      </c>
      <c r="B452" s="1">
        <v>32396.1</v>
      </c>
      <c r="C452" s="1">
        <v>32591.3</v>
      </c>
      <c r="D452" s="1">
        <v>32338.25</v>
      </c>
      <c r="E452" s="1">
        <v>32449.85</v>
      </c>
      <c r="F452" s="1">
        <v>32862226</v>
      </c>
      <c r="G452" s="1">
        <v>1820.28</v>
      </c>
      <c r="H452" s="3">
        <f>IF(ISERR(LN(Table13927[[#This Row],[Close]]/E451)),"-",LN(Table13927[[#This Row],[Close]]/E451))</f>
        <v>4.0173221688039953E-3</v>
      </c>
    </row>
    <row r="453" spans="1:8" x14ac:dyDescent="0.3">
      <c r="A453" s="2">
        <v>43773</v>
      </c>
      <c r="B453" s="1">
        <v>32541.1</v>
      </c>
      <c r="C453" s="1">
        <v>32644.9</v>
      </c>
      <c r="D453" s="1">
        <v>32228.3</v>
      </c>
      <c r="E453" s="1">
        <v>32255.7</v>
      </c>
      <c r="F453" s="1">
        <v>23829411</v>
      </c>
      <c r="G453" s="1">
        <v>1494.17</v>
      </c>
      <c r="H453" s="3">
        <f>IF(ISERR(LN(Table13927[[#This Row],[Close]]/E452)),"-",LN(Table13927[[#This Row],[Close]]/E452))</f>
        <v>-6.0010488328526923E-3</v>
      </c>
    </row>
    <row r="454" spans="1:8" x14ac:dyDescent="0.3">
      <c r="A454" s="2">
        <v>43774</v>
      </c>
      <c r="B454" s="1">
        <v>32257</v>
      </c>
      <c r="C454" s="1">
        <v>32390.05</v>
      </c>
      <c r="D454" s="1">
        <v>32064.75</v>
      </c>
      <c r="E454" s="1">
        <v>32361.45</v>
      </c>
      <c r="F454" s="1">
        <v>30820818</v>
      </c>
      <c r="G454" s="1">
        <v>1975.62</v>
      </c>
      <c r="H454" s="3">
        <f>IF(ISERR(LN(Table13927[[#This Row],[Close]]/E453)),"-",LN(Table13927[[#This Row],[Close]]/E453))</f>
        <v>3.2731277814486964E-3</v>
      </c>
    </row>
    <row r="455" spans="1:8" x14ac:dyDescent="0.3">
      <c r="A455" s="2">
        <v>43775</v>
      </c>
      <c r="B455" s="1">
        <v>32360.6</v>
      </c>
      <c r="C455" s="1">
        <v>32543.05</v>
      </c>
      <c r="D455" s="1">
        <v>32181.9</v>
      </c>
      <c r="E455" s="1">
        <v>32393</v>
      </c>
      <c r="F455" s="1">
        <v>29055223</v>
      </c>
      <c r="G455" s="1">
        <v>1994.11</v>
      </c>
      <c r="H455" s="3">
        <f>IF(ISERR(LN(Table13927[[#This Row],[Close]]/E454)),"-",LN(Table13927[[#This Row],[Close]]/E454))</f>
        <v>9.7445048167448911E-4</v>
      </c>
    </row>
    <row r="456" spans="1:8" x14ac:dyDescent="0.3">
      <c r="A456" s="2">
        <v>43776</v>
      </c>
      <c r="B456" s="1">
        <v>32587.8</v>
      </c>
      <c r="C456" s="1">
        <v>32608.05</v>
      </c>
      <c r="D456" s="1">
        <v>32340.75</v>
      </c>
      <c r="E456" s="1">
        <v>32535.9</v>
      </c>
      <c r="F456" s="1">
        <v>30953761</v>
      </c>
      <c r="G456" s="1">
        <v>1969.59</v>
      </c>
      <c r="H456" s="3">
        <f>IF(ISERR(LN(Table13927[[#This Row],[Close]]/E455)),"-",LN(Table13927[[#This Row],[Close]]/E455))</f>
        <v>4.4017450080985178E-3</v>
      </c>
    </row>
    <row r="457" spans="1:8" x14ac:dyDescent="0.3">
      <c r="A457" s="2">
        <v>43777</v>
      </c>
      <c r="B457" s="1">
        <v>32489.55</v>
      </c>
      <c r="C457" s="1">
        <v>32551.45</v>
      </c>
      <c r="D457" s="1">
        <v>31907.4</v>
      </c>
      <c r="E457" s="1">
        <v>31947.5</v>
      </c>
      <c r="F457" s="1">
        <v>29030887</v>
      </c>
      <c r="G457" s="1">
        <v>2101.7800000000002</v>
      </c>
      <c r="H457" s="3">
        <f>IF(ISERR(LN(Table13927[[#This Row],[Close]]/E456)),"-",LN(Table13927[[#This Row],[Close]]/E456))</f>
        <v>-1.8250164580914802E-2</v>
      </c>
    </row>
    <row r="458" spans="1:8" x14ac:dyDescent="0.3">
      <c r="A458" s="2">
        <v>43780</v>
      </c>
      <c r="B458" s="1">
        <v>31928.400000000001</v>
      </c>
      <c r="C458" s="1">
        <v>32061.3</v>
      </c>
      <c r="D458" s="1">
        <v>31751.65</v>
      </c>
      <c r="E458" s="1">
        <v>31802.55</v>
      </c>
      <c r="F458" s="1">
        <v>18384216</v>
      </c>
      <c r="G458" s="1">
        <v>1339.77</v>
      </c>
      <c r="H458" s="3">
        <f>IF(ISERR(LN(Table13927[[#This Row],[Close]]/E457)),"-",LN(Table13927[[#This Row],[Close]]/E457))</f>
        <v>-4.547455250285209E-3</v>
      </c>
    </row>
    <row r="459" spans="1:8" x14ac:dyDescent="0.3">
      <c r="A459" s="2">
        <v>43782</v>
      </c>
      <c r="B459" s="1">
        <v>31913.9</v>
      </c>
      <c r="C459" s="1">
        <v>31999.95</v>
      </c>
      <c r="D459" s="1">
        <v>31525.15</v>
      </c>
      <c r="E459" s="1">
        <v>31582.45</v>
      </c>
      <c r="F459" s="1">
        <v>24491690</v>
      </c>
      <c r="G459" s="1">
        <v>1871.28</v>
      </c>
      <c r="H459" s="3">
        <f>IF(ISERR(LN(Table13927[[#This Row],[Close]]/E458)),"-",LN(Table13927[[#This Row],[Close]]/E458))</f>
        <v>-6.9448886848621728E-3</v>
      </c>
    </row>
    <row r="460" spans="1:8" x14ac:dyDescent="0.3">
      <c r="A460" s="2">
        <v>43783</v>
      </c>
      <c r="B460" s="1">
        <v>31587</v>
      </c>
      <c r="C460" s="1">
        <v>31602.35</v>
      </c>
      <c r="D460" s="1">
        <v>31347.65</v>
      </c>
      <c r="E460" s="1">
        <v>31439.45</v>
      </c>
      <c r="F460" s="1">
        <v>24733867</v>
      </c>
      <c r="G460" s="1">
        <v>1520.14</v>
      </c>
      <c r="H460" s="3">
        <f>IF(ISERR(LN(Table13927[[#This Row],[Close]]/E459)),"-",LN(Table13927[[#This Row],[Close]]/E459))</f>
        <v>-4.5381127962604243E-3</v>
      </c>
    </row>
    <row r="461" spans="1:8" x14ac:dyDescent="0.3">
      <c r="A461" s="2">
        <v>43784</v>
      </c>
      <c r="B461" s="1">
        <v>31447.15</v>
      </c>
      <c r="C461" s="1">
        <v>31624.2</v>
      </c>
      <c r="D461" s="1">
        <v>31235.3</v>
      </c>
      <c r="E461" s="1">
        <v>31289.7</v>
      </c>
      <c r="F461" s="1">
        <v>27814384</v>
      </c>
      <c r="G461" s="1">
        <v>1396.27</v>
      </c>
      <c r="H461" s="3">
        <f>IF(ISERR(LN(Table13927[[#This Row],[Close]]/E460)),"-",LN(Table13927[[#This Row],[Close]]/E460))</f>
        <v>-4.7745038621938166E-3</v>
      </c>
    </row>
    <row r="462" spans="1:8" x14ac:dyDescent="0.3">
      <c r="A462" s="2">
        <v>43787</v>
      </c>
      <c r="B462" s="1">
        <v>31342.95</v>
      </c>
      <c r="C462" s="1">
        <v>31422.35</v>
      </c>
      <c r="D462" s="1">
        <v>31076.65</v>
      </c>
      <c r="E462" s="1">
        <v>31165.25</v>
      </c>
      <c r="F462" s="1">
        <v>18848184</v>
      </c>
      <c r="G462" s="1">
        <v>1212.1400000000001</v>
      </c>
      <c r="H462" s="3">
        <f>IF(ISERR(LN(Table13927[[#This Row],[Close]]/E461)),"-",LN(Table13927[[#This Row],[Close]]/E461))</f>
        <v>-3.9852778591317837E-3</v>
      </c>
    </row>
    <row r="463" spans="1:8" x14ac:dyDescent="0.3">
      <c r="A463" s="2">
        <v>43788</v>
      </c>
      <c r="B463" s="1">
        <v>31241.1</v>
      </c>
      <c r="C463" s="1">
        <v>31248.6</v>
      </c>
      <c r="D463" s="1">
        <v>30924.75</v>
      </c>
      <c r="E463" s="1">
        <v>30972.95</v>
      </c>
      <c r="F463" s="1">
        <v>21805568</v>
      </c>
      <c r="G463" s="1">
        <v>1240.83</v>
      </c>
      <c r="H463" s="3">
        <f>IF(ISERR(LN(Table13927[[#This Row],[Close]]/E462)),"-",LN(Table13927[[#This Row],[Close]]/E462))</f>
        <v>-6.1894491280991889E-3</v>
      </c>
    </row>
    <row r="464" spans="1:8" x14ac:dyDescent="0.3">
      <c r="A464" s="2">
        <v>43789</v>
      </c>
      <c r="B464" s="1">
        <v>31009.3</v>
      </c>
      <c r="C464" s="1">
        <v>31210.9</v>
      </c>
      <c r="D464" s="1">
        <v>30786.3</v>
      </c>
      <c r="E464" s="1">
        <v>31089.35</v>
      </c>
      <c r="F464" s="1">
        <v>20591887</v>
      </c>
      <c r="G464" s="1">
        <v>1294.8699999999999</v>
      </c>
      <c r="H464" s="3">
        <f>IF(ISERR(LN(Table13927[[#This Row],[Close]]/E463)),"-",LN(Table13927[[#This Row],[Close]]/E463))</f>
        <v>3.7510738881526974E-3</v>
      </c>
    </row>
    <row r="465" spans="1:8" x14ac:dyDescent="0.3">
      <c r="A465" s="2">
        <v>43790</v>
      </c>
      <c r="B465" s="1">
        <v>31128.75</v>
      </c>
      <c r="C465" s="1">
        <v>31128.75</v>
      </c>
      <c r="D465" s="1">
        <v>30839.45</v>
      </c>
      <c r="E465" s="1">
        <v>30893.55</v>
      </c>
      <c r="F465" s="1">
        <v>22273320</v>
      </c>
      <c r="G465" s="1">
        <v>1333.13</v>
      </c>
      <c r="H465" s="3">
        <f>IF(ISERR(LN(Table13927[[#This Row],[Close]]/E464)),"-",LN(Table13927[[#This Row],[Close]]/E464))</f>
        <v>-6.317892557199457E-3</v>
      </c>
    </row>
    <row r="466" spans="1:8" x14ac:dyDescent="0.3">
      <c r="A466" s="2">
        <v>43791</v>
      </c>
      <c r="B466" s="1">
        <v>30964.15</v>
      </c>
      <c r="C466" s="1">
        <v>31066.85</v>
      </c>
      <c r="D466" s="1">
        <v>30745.15</v>
      </c>
      <c r="E466" s="1">
        <v>30809.55</v>
      </c>
      <c r="F466" s="1">
        <v>25036780</v>
      </c>
      <c r="G466" s="1">
        <v>1259.81</v>
      </c>
      <c r="H466" s="3">
        <f>IF(ISERR(LN(Table13927[[#This Row],[Close]]/E465)),"-",LN(Table13927[[#This Row],[Close]]/E465))</f>
        <v>-2.7227173964460122E-3</v>
      </c>
    </row>
    <row r="467" spans="1:8" x14ac:dyDescent="0.3">
      <c r="A467" s="2">
        <v>43794</v>
      </c>
      <c r="B467" s="1">
        <v>30798.9</v>
      </c>
      <c r="C467" s="1">
        <v>31127.85</v>
      </c>
      <c r="D467" s="1">
        <v>30783.15</v>
      </c>
      <c r="E467" s="1">
        <v>31085.599999999999</v>
      </c>
      <c r="F467" s="1">
        <v>19187289</v>
      </c>
      <c r="G467" s="1">
        <v>1231.8</v>
      </c>
      <c r="H467" s="3">
        <f>IF(ISERR(LN(Table13927[[#This Row],[Close]]/E466)),"-",LN(Table13927[[#This Row],[Close]]/E466))</f>
        <v>8.9199825947317481E-3</v>
      </c>
    </row>
    <row r="468" spans="1:8" x14ac:dyDescent="0.3">
      <c r="A468" s="2">
        <v>43795</v>
      </c>
      <c r="B468" s="1">
        <v>31137.8</v>
      </c>
      <c r="C468" s="1">
        <v>31281</v>
      </c>
      <c r="D468" s="1">
        <v>30912.1</v>
      </c>
      <c r="E468" s="1">
        <v>31055.35</v>
      </c>
      <c r="F468" s="1">
        <v>51029897</v>
      </c>
      <c r="G468" s="1">
        <v>3803.89</v>
      </c>
      <c r="H468" s="3">
        <f>IF(ISERR(LN(Table13927[[#This Row],[Close]]/E467)),"-",LN(Table13927[[#This Row],[Close]]/E467))</f>
        <v>-9.7359317453171138E-4</v>
      </c>
    </row>
    <row r="469" spans="1:8" x14ac:dyDescent="0.3">
      <c r="A469" s="2">
        <v>43796</v>
      </c>
      <c r="B469" s="1">
        <v>31120.400000000001</v>
      </c>
      <c r="C469" s="1">
        <v>31256.1</v>
      </c>
      <c r="D469" s="1">
        <v>31096.35</v>
      </c>
      <c r="E469" s="1">
        <v>31221.95</v>
      </c>
      <c r="F469" s="1">
        <v>19315572</v>
      </c>
      <c r="G469" s="1">
        <v>1244.1199999999999</v>
      </c>
      <c r="H469" s="3">
        <f>IF(ISERR(LN(Table13927[[#This Row],[Close]]/E468)),"-",LN(Table13927[[#This Row],[Close]]/E468))</f>
        <v>5.3502768237108688E-3</v>
      </c>
    </row>
    <row r="470" spans="1:8" x14ac:dyDescent="0.3">
      <c r="A470" s="2">
        <v>43797</v>
      </c>
      <c r="B470" s="1">
        <v>31277.599999999999</v>
      </c>
      <c r="C470" s="1">
        <v>31290.3</v>
      </c>
      <c r="D470" s="1">
        <v>31101.1</v>
      </c>
      <c r="E470" s="1">
        <v>31263.4</v>
      </c>
      <c r="F470" s="1">
        <v>25965956</v>
      </c>
      <c r="G470" s="1">
        <v>1330.64</v>
      </c>
      <c r="H470" s="3">
        <f>IF(ISERR(LN(Table13927[[#This Row],[Close]]/E469)),"-",LN(Table13927[[#This Row],[Close]]/E469))</f>
        <v>1.3267111756561335E-3</v>
      </c>
    </row>
    <row r="471" spans="1:8" x14ac:dyDescent="0.3">
      <c r="A471" s="2">
        <v>43798</v>
      </c>
      <c r="B471" s="1">
        <v>31243.25</v>
      </c>
      <c r="C471" s="1">
        <v>31260.6</v>
      </c>
      <c r="D471" s="1">
        <v>30892.1</v>
      </c>
      <c r="E471" s="1">
        <v>30975.5</v>
      </c>
      <c r="F471" s="1">
        <v>25124223</v>
      </c>
      <c r="G471" s="1">
        <v>1427.2</v>
      </c>
      <c r="H471" s="3">
        <f>IF(ISERR(LN(Table13927[[#This Row],[Close]]/E470)),"-",LN(Table13927[[#This Row],[Close]]/E470))</f>
        <v>-9.251514838998165E-3</v>
      </c>
    </row>
    <row r="472" spans="1:8" x14ac:dyDescent="0.3">
      <c r="A472" s="2">
        <v>43801</v>
      </c>
      <c r="B472" s="1">
        <v>30977</v>
      </c>
      <c r="C472" s="1">
        <v>31018.55</v>
      </c>
      <c r="D472" s="1">
        <v>30823.05</v>
      </c>
      <c r="E472" s="1">
        <v>30889.5</v>
      </c>
      <c r="F472" s="1">
        <v>22581987</v>
      </c>
      <c r="G472" s="1">
        <v>1412.7</v>
      </c>
      <c r="H472" s="3">
        <f>IF(ISERR(LN(Table13927[[#This Row],[Close]]/E471)),"-",LN(Table13927[[#This Row],[Close]]/E471))</f>
        <v>-2.780249103589569E-3</v>
      </c>
    </row>
    <row r="473" spans="1:8" x14ac:dyDescent="0.3">
      <c r="A473" s="2">
        <v>43802</v>
      </c>
      <c r="B473" s="1">
        <v>30898.2</v>
      </c>
      <c r="C473" s="1">
        <v>30983.85</v>
      </c>
      <c r="D473" s="1">
        <v>30603.200000000001</v>
      </c>
      <c r="E473" s="1">
        <v>30677.5</v>
      </c>
      <c r="F473" s="1">
        <v>20505384</v>
      </c>
      <c r="G473" s="1">
        <v>1369.06</v>
      </c>
      <c r="H473" s="3">
        <f>IF(ISERR(LN(Table13927[[#This Row],[Close]]/E472)),"-",LN(Table13927[[#This Row],[Close]]/E472))</f>
        <v>-6.8868334628095921E-3</v>
      </c>
    </row>
    <row r="474" spans="1:8" x14ac:dyDescent="0.3">
      <c r="A474" s="2">
        <v>43803</v>
      </c>
      <c r="B474" s="1">
        <v>30629.85</v>
      </c>
      <c r="C474" s="1">
        <v>30771.45</v>
      </c>
      <c r="D474" s="1">
        <v>30543.1</v>
      </c>
      <c r="E474" s="1">
        <v>30705.55</v>
      </c>
      <c r="F474" s="1">
        <v>24122501</v>
      </c>
      <c r="G474" s="1">
        <v>1359.46</v>
      </c>
      <c r="H474" s="3">
        <f>IF(ISERR(LN(Table13927[[#This Row],[Close]]/E473)),"-",LN(Table13927[[#This Row],[Close]]/E473))</f>
        <v>9.1393314449033573E-4</v>
      </c>
    </row>
    <row r="475" spans="1:8" x14ac:dyDescent="0.3">
      <c r="A475" s="2">
        <v>43804</v>
      </c>
      <c r="B475" s="1">
        <v>30739.599999999999</v>
      </c>
      <c r="C475" s="1">
        <v>30833.8</v>
      </c>
      <c r="D475" s="1">
        <v>30665.05</v>
      </c>
      <c r="E475" s="1">
        <v>30795.1</v>
      </c>
      <c r="F475" s="1">
        <v>22869220</v>
      </c>
      <c r="G475" s="1">
        <v>1257.71</v>
      </c>
      <c r="H475" s="3">
        <f>IF(ISERR(LN(Table13927[[#This Row],[Close]]/E474)),"-",LN(Table13927[[#This Row],[Close]]/E474))</f>
        <v>2.9121664010806083E-3</v>
      </c>
    </row>
    <row r="476" spans="1:8" x14ac:dyDescent="0.3">
      <c r="A476" s="2">
        <v>43805</v>
      </c>
      <c r="B476" s="1">
        <v>30854.75</v>
      </c>
      <c r="C476" s="1">
        <v>30883.5</v>
      </c>
      <c r="D476" s="1">
        <v>30482.5</v>
      </c>
      <c r="E476" s="1">
        <v>30536.45</v>
      </c>
      <c r="F476" s="1">
        <v>21202331</v>
      </c>
      <c r="G476" s="1">
        <v>1147.54</v>
      </c>
      <c r="H476" s="3">
        <f>IF(ISERR(LN(Table13927[[#This Row],[Close]]/E475)),"-",LN(Table13927[[#This Row],[Close]]/E475))</f>
        <v>-8.4345343755743863E-3</v>
      </c>
    </row>
    <row r="477" spans="1:8" x14ac:dyDescent="0.3">
      <c r="A477" s="2">
        <v>43808</v>
      </c>
      <c r="B477" s="1">
        <v>30562</v>
      </c>
      <c r="C477" s="1">
        <v>30574.5</v>
      </c>
      <c r="D477" s="1">
        <v>30298.7</v>
      </c>
      <c r="E477" s="1">
        <v>30375</v>
      </c>
      <c r="F477" s="1">
        <v>16200608</v>
      </c>
      <c r="G477" s="1">
        <v>1115.3900000000001</v>
      </c>
      <c r="H477" s="3">
        <f>IF(ISERR(LN(Table13927[[#This Row],[Close]]/E476)),"-",LN(Table13927[[#This Row],[Close]]/E476))</f>
        <v>-5.3011503778499173E-3</v>
      </c>
    </row>
    <row r="478" spans="1:8" x14ac:dyDescent="0.3">
      <c r="A478" s="2">
        <v>43809</v>
      </c>
      <c r="B478" s="1">
        <v>30424</v>
      </c>
      <c r="C478" s="1">
        <v>30431.75</v>
      </c>
      <c r="D478" s="1">
        <v>30024.25</v>
      </c>
      <c r="E478" s="1">
        <v>30059</v>
      </c>
      <c r="F478" s="1">
        <v>26692148</v>
      </c>
      <c r="G478" s="1">
        <v>1419.22</v>
      </c>
      <c r="H478" s="3">
        <f>IF(ISERR(LN(Table13927[[#This Row],[Close]]/E477)),"-",LN(Table13927[[#This Row],[Close]]/E477))</f>
        <v>-1.0457784688970203E-2</v>
      </c>
    </row>
    <row r="479" spans="1:8" x14ac:dyDescent="0.3">
      <c r="A479" s="2">
        <v>43810</v>
      </c>
      <c r="B479" s="1">
        <v>30072.799999999999</v>
      </c>
      <c r="C479" s="1">
        <v>30250.15</v>
      </c>
      <c r="D479" s="1">
        <v>29985.4</v>
      </c>
      <c r="E479" s="1">
        <v>30102.45</v>
      </c>
      <c r="F479" s="1">
        <v>25519628</v>
      </c>
      <c r="G479" s="1">
        <v>1345.23</v>
      </c>
      <c r="H479" s="3">
        <f>IF(ISERR(LN(Table13927[[#This Row],[Close]]/E478)),"-",LN(Table13927[[#This Row],[Close]]/E478))</f>
        <v>1.4444468195032002E-3</v>
      </c>
    </row>
    <row r="480" spans="1:8" x14ac:dyDescent="0.3">
      <c r="A480" s="2">
        <v>43811</v>
      </c>
      <c r="B480" s="1">
        <v>30155.599999999999</v>
      </c>
      <c r="C480" s="1">
        <v>30351.8</v>
      </c>
      <c r="D480" s="1">
        <v>30135.15</v>
      </c>
      <c r="E480" s="1">
        <v>30227.95</v>
      </c>
      <c r="F480" s="1">
        <v>23614875</v>
      </c>
      <c r="G480" s="1">
        <v>1300.23</v>
      </c>
      <c r="H480" s="3">
        <f>IF(ISERR(LN(Table13927[[#This Row],[Close]]/E479)),"-",LN(Table13927[[#This Row],[Close]]/E479))</f>
        <v>4.16042927031936E-3</v>
      </c>
    </row>
    <row r="481" spans="1:8" x14ac:dyDescent="0.3">
      <c r="A481" s="2">
        <v>43812</v>
      </c>
      <c r="B481" s="1">
        <v>30380</v>
      </c>
      <c r="C481" s="1">
        <v>30489.25</v>
      </c>
      <c r="D481" s="1">
        <v>30245.85</v>
      </c>
      <c r="E481" s="1">
        <v>30426.25</v>
      </c>
      <c r="F481" s="1">
        <v>20934519</v>
      </c>
      <c r="G481" s="1">
        <v>1359.55</v>
      </c>
      <c r="H481" s="3">
        <f>IF(ISERR(LN(Table13927[[#This Row],[Close]]/E480)),"-",LN(Table13927[[#This Row],[Close]]/E480))</f>
        <v>6.5387296024222458E-3</v>
      </c>
    </row>
    <row r="482" spans="1:8" x14ac:dyDescent="0.3">
      <c r="A482" s="2">
        <v>43815</v>
      </c>
      <c r="B482" s="1">
        <v>30459.8</v>
      </c>
      <c r="C482" s="1">
        <v>30523.35</v>
      </c>
      <c r="D482" s="1">
        <v>30008.25</v>
      </c>
      <c r="E482" s="1">
        <v>30043.1</v>
      </c>
      <c r="F482" s="1">
        <v>22268600</v>
      </c>
      <c r="G482" s="1">
        <v>1320.63</v>
      </c>
      <c r="H482" s="3">
        <f>IF(ISERR(LN(Table13927[[#This Row],[Close]]/E481)),"-",LN(Table13927[[#This Row],[Close]]/E481))</f>
        <v>-1.2672705353352519E-2</v>
      </c>
    </row>
    <row r="483" spans="1:8" x14ac:dyDescent="0.3">
      <c r="A483" s="2">
        <v>43816</v>
      </c>
      <c r="B483" s="1">
        <v>30115.65</v>
      </c>
      <c r="C483" s="1">
        <v>30334.799999999999</v>
      </c>
      <c r="D483" s="1">
        <v>30084.35</v>
      </c>
      <c r="E483" s="1">
        <v>30182.05</v>
      </c>
      <c r="F483" s="1">
        <v>28731629</v>
      </c>
      <c r="G483" s="1">
        <v>1603</v>
      </c>
      <c r="H483" s="3">
        <f>IF(ISERR(LN(Table13927[[#This Row],[Close]]/E482)),"-",LN(Table13927[[#This Row],[Close]]/E482))</f>
        <v>4.6143595008782262E-3</v>
      </c>
    </row>
    <row r="484" spans="1:8" x14ac:dyDescent="0.3">
      <c r="A484" s="2">
        <v>43817</v>
      </c>
      <c r="B484" s="1">
        <v>30186.85</v>
      </c>
      <c r="C484" s="1">
        <v>30331.9</v>
      </c>
      <c r="D484" s="1">
        <v>29964.799999999999</v>
      </c>
      <c r="E484" s="1">
        <v>30291.05</v>
      </c>
      <c r="F484" s="1">
        <v>34723017</v>
      </c>
      <c r="G484" s="1">
        <v>2158.5</v>
      </c>
      <c r="H484" s="3">
        <f>IF(ISERR(LN(Table13927[[#This Row],[Close]]/E483)),"-",LN(Table13927[[#This Row],[Close]]/E483))</f>
        <v>3.6049125327284898E-3</v>
      </c>
    </row>
    <row r="485" spans="1:8" x14ac:dyDescent="0.3">
      <c r="A485" s="2">
        <v>43818</v>
      </c>
      <c r="B485" s="1">
        <v>30341.05</v>
      </c>
      <c r="C485" s="1">
        <v>30515.8</v>
      </c>
      <c r="D485" s="1">
        <v>30303.7</v>
      </c>
      <c r="E485" s="1">
        <v>30386.1</v>
      </c>
      <c r="F485" s="1">
        <v>25215426</v>
      </c>
      <c r="G485" s="1">
        <v>1508.49</v>
      </c>
      <c r="H485" s="3">
        <f>IF(ISERR(LN(Table13927[[#This Row],[Close]]/E484)),"-",LN(Table13927[[#This Row],[Close]]/E484))</f>
        <v>3.132977661189155E-3</v>
      </c>
    </row>
    <row r="486" spans="1:8" x14ac:dyDescent="0.3">
      <c r="A486" s="2">
        <v>43819</v>
      </c>
      <c r="B486" s="1">
        <v>30372.15</v>
      </c>
      <c r="C486" s="1">
        <v>30443.95</v>
      </c>
      <c r="D486" s="1">
        <v>30152.799999999999</v>
      </c>
      <c r="E486" s="1">
        <v>30356.35</v>
      </c>
      <c r="F486" s="1">
        <v>29111225</v>
      </c>
      <c r="G486" s="1">
        <v>2418.27</v>
      </c>
      <c r="H486" s="3">
        <f>IF(ISERR(LN(Table13927[[#This Row],[Close]]/E485)),"-",LN(Table13927[[#This Row],[Close]]/E485))</f>
        <v>-9.7954568440306706E-4</v>
      </c>
    </row>
    <row r="487" spans="1:8" x14ac:dyDescent="0.3">
      <c r="A487" s="2">
        <v>43822</v>
      </c>
      <c r="B487" s="1">
        <v>30392.15</v>
      </c>
      <c r="C487" s="1">
        <v>30548.5</v>
      </c>
      <c r="D487" s="1">
        <v>30173.75</v>
      </c>
      <c r="E487" s="1">
        <v>30217.95</v>
      </c>
      <c r="F487" s="1">
        <v>32436149</v>
      </c>
      <c r="G487" s="1">
        <v>1463.45</v>
      </c>
      <c r="H487" s="3">
        <f>IF(ISERR(LN(Table13927[[#This Row],[Close]]/E486)),"-",LN(Table13927[[#This Row],[Close]]/E486))</f>
        <v>-4.5696026476753958E-3</v>
      </c>
    </row>
    <row r="488" spans="1:8" x14ac:dyDescent="0.3">
      <c r="A488" s="2">
        <v>43823</v>
      </c>
      <c r="B488" s="1">
        <v>30241.95</v>
      </c>
      <c r="C488" s="1">
        <v>30302.2</v>
      </c>
      <c r="D488" s="1">
        <v>30132.65</v>
      </c>
      <c r="E488" s="1">
        <v>30197.55</v>
      </c>
      <c r="F488" s="1">
        <v>17316630</v>
      </c>
      <c r="G488" s="1">
        <v>1040.3800000000001</v>
      </c>
      <c r="H488" s="3">
        <f>IF(ISERR(LN(Table13927[[#This Row],[Close]]/E487)),"-",LN(Table13927[[#This Row],[Close]]/E487))</f>
        <v>-6.7532341122087747E-4</v>
      </c>
    </row>
    <row r="489" spans="1:8" x14ac:dyDescent="0.3">
      <c r="A489" s="2">
        <v>43825</v>
      </c>
      <c r="B489" s="1">
        <v>30218.85</v>
      </c>
      <c r="C489" s="1">
        <v>30264.1</v>
      </c>
      <c r="D489" s="1">
        <v>30040.65</v>
      </c>
      <c r="E489" s="1">
        <v>30063.55</v>
      </c>
      <c r="F489" s="1">
        <v>26824232</v>
      </c>
      <c r="G489" s="1">
        <v>1269.52</v>
      </c>
      <c r="H489" s="3">
        <f>IF(ISERR(LN(Table13927[[#This Row],[Close]]/E488)),"-",LN(Table13927[[#This Row],[Close]]/E488))</f>
        <v>-4.4473207711658823E-3</v>
      </c>
    </row>
    <row r="490" spans="1:8" x14ac:dyDescent="0.3">
      <c r="A490" s="2">
        <v>43826</v>
      </c>
      <c r="B490" s="1">
        <v>30147.4</v>
      </c>
      <c r="C490" s="1">
        <v>30172.400000000001</v>
      </c>
      <c r="D490" s="1">
        <v>30063.599999999999</v>
      </c>
      <c r="E490" s="1">
        <v>30145.45</v>
      </c>
      <c r="F490" s="1">
        <v>21592041</v>
      </c>
      <c r="G490" s="1">
        <v>1229.3499999999999</v>
      </c>
      <c r="H490" s="3">
        <f>IF(ISERR(LN(Table13927[[#This Row],[Close]]/E489)),"-",LN(Table13927[[#This Row],[Close]]/E489))</f>
        <v>2.7205251877153026E-3</v>
      </c>
    </row>
    <row r="491" spans="1:8" x14ac:dyDescent="0.3">
      <c r="A491" s="2">
        <v>43829</v>
      </c>
      <c r="B491" s="1">
        <v>30206.400000000001</v>
      </c>
      <c r="C491" s="1">
        <v>30367.75</v>
      </c>
      <c r="D491" s="1">
        <v>30163.5</v>
      </c>
      <c r="E491" s="1">
        <v>30225.35</v>
      </c>
      <c r="F491" s="1">
        <v>22976493</v>
      </c>
      <c r="G491" s="1">
        <v>1219.7</v>
      </c>
      <c r="H491" s="3">
        <f>IF(ISERR(LN(Table13927[[#This Row],[Close]]/E490)),"-",LN(Table13927[[#This Row],[Close]]/E490))</f>
        <v>2.646976573161282E-3</v>
      </c>
    </row>
    <row r="492" spans="1:8" x14ac:dyDescent="0.3">
      <c r="A492" s="2">
        <v>43830</v>
      </c>
      <c r="B492" s="1">
        <v>30254.75</v>
      </c>
      <c r="C492" s="1">
        <v>30309.35</v>
      </c>
      <c r="D492" s="1">
        <v>30098.1</v>
      </c>
      <c r="E492" s="1">
        <v>30121.5</v>
      </c>
      <c r="F492" s="1">
        <v>18170821</v>
      </c>
      <c r="G492" s="1">
        <v>1163.8599999999999</v>
      </c>
      <c r="H492" s="3">
        <f>IF(ISERR(LN(Table13927[[#This Row],[Close]]/E491)),"-",LN(Table13927[[#This Row],[Close]]/E491))</f>
        <v>-3.4417737633550822E-3</v>
      </c>
    </row>
    <row r="493" spans="1:8" x14ac:dyDescent="0.3">
      <c r="A493" s="2">
        <v>43831</v>
      </c>
      <c r="B493" s="1">
        <v>30202.75</v>
      </c>
      <c r="C493" s="1">
        <v>30251.200000000001</v>
      </c>
      <c r="D493" s="1">
        <v>30119.1</v>
      </c>
      <c r="E493" s="1">
        <v>30234.25</v>
      </c>
      <c r="F493" s="1">
        <v>10343897</v>
      </c>
      <c r="G493" s="1">
        <v>676.25</v>
      </c>
      <c r="H493" s="3">
        <f>IF(ISERR(LN(Table13927[[#This Row],[Close]]/E492)),"-",LN(Table13927[[#This Row],[Close]]/E492))</f>
        <v>3.7361852402515981E-3</v>
      </c>
    </row>
    <row r="494" spans="1:8" x14ac:dyDescent="0.3">
      <c r="A494" s="2">
        <v>43832</v>
      </c>
      <c r="B494" s="1">
        <v>30271.3</v>
      </c>
      <c r="C494" s="1">
        <v>30357.3</v>
      </c>
      <c r="D494" s="1">
        <v>30220.05</v>
      </c>
      <c r="E494" s="1">
        <v>30266.2</v>
      </c>
      <c r="F494" s="1">
        <v>17998667</v>
      </c>
      <c r="G494" s="1">
        <v>939.47</v>
      </c>
      <c r="H494" s="3">
        <f>IF(ISERR(LN(Table13927[[#This Row],[Close]]/E493)),"-",LN(Table13927[[#This Row],[Close]]/E493))</f>
        <v>1.0561905893302151E-3</v>
      </c>
    </row>
    <row r="495" spans="1:8" x14ac:dyDescent="0.3">
      <c r="A495" s="2">
        <v>43833</v>
      </c>
      <c r="B495" s="1">
        <v>30302.15</v>
      </c>
      <c r="C495" s="1">
        <v>30306.05</v>
      </c>
      <c r="D495" s="1">
        <v>30050.75</v>
      </c>
      <c r="E495" s="1">
        <v>30109.25</v>
      </c>
      <c r="F495" s="1">
        <v>20089305</v>
      </c>
      <c r="G495" s="1">
        <v>1229.69</v>
      </c>
      <c r="H495" s="3">
        <f>IF(ISERR(LN(Table13927[[#This Row],[Close]]/E494)),"-",LN(Table13927[[#This Row],[Close]]/E494))</f>
        <v>-5.19914480286907E-3</v>
      </c>
    </row>
    <row r="496" spans="1:8" x14ac:dyDescent="0.3">
      <c r="A496" s="2">
        <v>43836</v>
      </c>
      <c r="B496" s="1">
        <v>30024.75</v>
      </c>
      <c r="C496" s="1">
        <v>30049.3</v>
      </c>
      <c r="D496" s="1">
        <v>29765.15</v>
      </c>
      <c r="E496" s="1">
        <v>29799.3</v>
      </c>
      <c r="F496" s="1">
        <v>17667570</v>
      </c>
      <c r="G496" s="1">
        <v>1011.2</v>
      </c>
      <c r="H496" s="3">
        <f>IF(ISERR(LN(Table13927[[#This Row],[Close]]/E495)),"-",LN(Table13927[[#This Row],[Close]]/E495))</f>
        <v>-1.0347530212619872E-2</v>
      </c>
    </row>
    <row r="497" spans="1:8" x14ac:dyDescent="0.3">
      <c r="A497" s="2">
        <v>43837</v>
      </c>
      <c r="B497" s="1">
        <v>29903.05</v>
      </c>
      <c r="C497" s="1">
        <v>30049.35</v>
      </c>
      <c r="D497" s="1">
        <v>29841.15</v>
      </c>
      <c r="E497" s="1">
        <v>29861.8</v>
      </c>
      <c r="F497" s="1">
        <v>18622056</v>
      </c>
      <c r="G497" s="1">
        <v>1097.3599999999999</v>
      </c>
      <c r="H497" s="3">
        <f>IF(ISERR(LN(Table13927[[#This Row],[Close]]/E496)),"-",LN(Table13927[[#This Row],[Close]]/E496))</f>
        <v>2.0951683044119042E-3</v>
      </c>
    </row>
    <row r="498" spans="1:8" x14ac:dyDescent="0.3">
      <c r="A498" s="2">
        <v>43838</v>
      </c>
      <c r="B498" s="1">
        <v>29685.15</v>
      </c>
      <c r="C498" s="1">
        <v>29932.799999999999</v>
      </c>
      <c r="D498" s="1">
        <v>29660.1</v>
      </c>
      <c r="E498" s="1">
        <v>29893.200000000001</v>
      </c>
      <c r="F498" s="1">
        <v>18127207</v>
      </c>
      <c r="G498" s="1">
        <v>1302.8499999999999</v>
      </c>
      <c r="H498" s="3">
        <f>IF(ISERR(LN(Table13927[[#This Row],[Close]]/E497)),"-",LN(Table13927[[#This Row],[Close]]/E497))</f>
        <v>1.0509581755550803E-3</v>
      </c>
    </row>
    <row r="499" spans="1:8" x14ac:dyDescent="0.3">
      <c r="A499" s="2">
        <v>43839</v>
      </c>
      <c r="B499" s="1">
        <v>30071.4</v>
      </c>
      <c r="C499" s="1">
        <v>30170.65</v>
      </c>
      <c r="D499" s="1">
        <v>30035.3</v>
      </c>
      <c r="E499" s="1">
        <v>30123.599999999999</v>
      </c>
      <c r="F499" s="1">
        <v>25835515</v>
      </c>
      <c r="G499" s="1">
        <v>1540.16</v>
      </c>
      <c r="H499" s="3">
        <f>IF(ISERR(LN(Table13927[[#This Row],[Close]]/E498)),"-",LN(Table13927[[#This Row],[Close]]/E498))</f>
        <v>7.6778879193217589E-3</v>
      </c>
    </row>
    <row r="500" spans="1:8" x14ac:dyDescent="0.3">
      <c r="A500" s="2">
        <v>43840</v>
      </c>
      <c r="B500" s="1">
        <v>30244.55</v>
      </c>
      <c r="C500" s="1">
        <v>30393.200000000001</v>
      </c>
      <c r="D500" s="1">
        <v>30183.8</v>
      </c>
      <c r="E500" s="1">
        <v>30370.45</v>
      </c>
      <c r="F500" s="1">
        <v>27618464</v>
      </c>
      <c r="G500" s="1">
        <v>1371.61</v>
      </c>
      <c r="H500" s="3">
        <f>IF(ISERR(LN(Table13927[[#This Row],[Close]]/E499)),"-",LN(Table13927[[#This Row],[Close]]/E499))</f>
        <v>8.1611784998832579E-3</v>
      </c>
    </row>
    <row r="501" spans="1:8" x14ac:dyDescent="0.3">
      <c r="A501" s="2">
        <v>43843</v>
      </c>
      <c r="B501" s="1">
        <v>30455.75</v>
      </c>
      <c r="C501" s="1">
        <v>30735.45</v>
      </c>
      <c r="D501" s="1">
        <v>30443.5</v>
      </c>
      <c r="E501" s="1">
        <v>30713.45</v>
      </c>
      <c r="F501" s="1">
        <v>31666435</v>
      </c>
      <c r="G501" s="1">
        <v>1834.49</v>
      </c>
      <c r="H501" s="3">
        <f>IF(ISERR(LN(Table13927[[#This Row],[Close]]/E500)),"-",LN(Table13927[[#This Row],[Close]]/E500))</f>
        <v>1.1230573198092305E-2</v>
      </c>
    </row>
    <row r="502" spans="1:8" x14ac:dyDescent="0.3">
      <c r="A502" s="2">
        <v>43844</v>
      </c>
      <c r="B502" s="1">
        <v>30798.55</v>
      </c>
      <c r="C502" s="1">
        <v>31179.3</v>
      </c>
      <c r="D502" s="1">
        <v>30690.7</v>
      </c>
      <c r="E502" s="1">
        <v>31145.4</v>
      </c>
      <c r="F502" s="1">
        <v>67441140</v>
      </c>
      <c r="G502" s="1">
        <v>3240.44</v>
      </c>
      <c r="H502" s="3">
        <f>IF(ISERR(LN(Table13927[[#This Row],[Close]]/E501)),"-",LN(Table13927[[#This Row],[Close]]/E501))</f>
        <v>1.3965892376786285E-2</v>
      </c>
    </row>
    <row r="503" spans="1:8" x14ac:dyDescent="0.3">
      <c r="A503" s="2">
        <v>43845</v>
      </c>
      <c r="B503" s="1">
        <v>31133.4</v>
      </c>
      <c r="C503" s="1">
        <v>31273.05</v>
      </c>
      <c r="D503" s="1">
        <v>31006.3</v>
      </c>
      <c r="E503" s="1">
        <v>31237.1</v>
      </c>
      <c r="F503" s="1">
        <v>38166019</v>
      </c>
      <c r="G503" s="1">
        <v>2067.56</v>
      </c>
      <c r="H503" s="3">
        <f>IF(ISERR(LN(Table13927[[#This Row],[Close]]/E502)),"-",LN(Table13927[[#This Row],[Close]]/E502))</f>
        <v>2.9399291804052931E-3</v>
      </c>
    </row>
    <row r="504" spans="1:8" x14ac:dyDescent="0.3">
      <c r="A504" s="2">
        <v>43846</v>
      </c>
      <c r="B504" s="1">
        <v>31255.9</v>
      </c>
      <c r="C504" s="1">
        <v>31507.7</v>
      </c>
      <c r="D504" s="1">
        <v>31210.95</v>
      </c>
      <c r="E504" s="1">
        <v>31338.2</v>
      </c>
      <c r="F504" s="1">
        <v>33199268</v>
      </c>
      <c r="G504" s="1">
        <v>2277.62</v>
      </c>
      <c r="H504" s="3">
        <f>IF(ISERR(LN(Table13927[[#This Row],[Close]]/E503)),"-",LN(Table13927[[#This Row],[Close]]/E503))</f>
        <v>3.2313097330246439E-3</v>
      </c>
    </row>
    <row r="505" spans="1:8" x14ac:dyDescent="0.3">
      <c r="A505" s="2">
        <v>43847</v>
      </c>
      <c r="B505" s="1">
        <v>31372.25</v>
      </c>
      <c r="C505" s="1">
        <v>31490.75</v>
      </c>
      <c r="D505" s="1">
        <v>31305.65</v>
      </c>
      <c r="E505" s="1">
        <v>31371.45</v>
      </c>
      <c r="F505" s="1">
        <v>21148293</v>
      </c>
      <c r="G505" s="1">
        <v>1271.5</v>
      </c>
      <c r="H505" s="3">
        <f>IF(ISERR(LN(Table13927[[#This Row],[Close]]/E504)),"-",LN(Table13927[[#This Row],[Close]]/E504))</f>
        <v>1.0604429498780417E-3</v>
      </c>
    </row>
    <row r="506" spans="1:8" x14ac:dyDescent="0.3">
      <c r="A506" s="2">
        <v>43850</v>
      </c>
      <c r="B506" s="1">
        <v>31369.65</v>
      </c>
      <c r="C506" s="1">
        <v>31546.799999999999</v>
      </c>
      <c r="D506" s="1">
        <v>31368.1</v>
      </c>
      <c r="E506" s="1">
        <v>31426.75</v>
      </c>
      <c r="F506" s="1">
        <v>24432676</v>
      </c>
      <c r="G506" s="1">
        <v>1370.05</v>
      </c>
      <c r="H506" s="3">
        <f>IF(ISERR(LN(Table13927[[#This Row],[Close]]/E505)),"-",LN(Table13927[[#This Row],[Close]]/E505))</f>
        <v>1.7611974322258579E-3</v>
      </c>
    </row>
    <row r="507" spans="1:8" x14ac:dyDescent="0.3">
      <c r="A507" s="2">
        <v>43851</v>
      </c>
      <c r="B507" s="1">
        <v>31358.35</v>
      </c>
      <c r="C507" s="1">
        <v>31362.85</v>
      </c>
      <c r="D507" s="1">
        <v>31105.5</v>
      </c>
      <c r="E507" s="1">
        <v>31145.95</v>
      </c>
      <c r="F507" s="1">
        <v>22451037</v>
      </c>
      <c r="G507" s="1">
        <v>1161.5</v>
      </c>
      <c r="H507" s="3">
        <f>IF(ISERR(LN(Table13927[[#This Row],[Close]]/E506)),"-",LN(Table13927[[#This Row],[Close]]/E506))</f>
        <v>-8.9752203428858594E-3</v>
      </c>
    </row>
    <row r="508" spans="1:8" x14ac:dyDescent="0.3">
      <c r="A508" s="2">
        <v>43852</v>
      </c>
      <c r="B508" s="1">
        <v>31270.7</v>
      </c>
      <c r="C508" s="1">
        <v>31275.599999999999</v>
      </c>
      <c r="D508" s="1">
        <v>31024.400000000001</v>
      </c>
      <c r="E508" s="1">
        <v>31153.15</v>
      </c>
      <c r="F508" s="1">
        <v>19256107</v>
      </c>
      <c r="G508" s="1">
        <v>1130.25</v>
      </c>
      <c r="H508" s="3">
        <f>IF(ISERR(LN(Table13927[[#This Row],[Close]]/E507)),"-",LN(Table13927[[#This Row],[Close]]/E507))</f>
        <v>2.3114298704346673E-4</v>
      </c>
    </row>
    <row r="509" spans="1:8" x14ac:dyDescent="0.3">
      <c r="A509" s="2">
        <v>43853</v>
      </c>
      <c r="B509" s="1">
        <v>31147</v>
      </c>
      <c r="C509" s="1">
        <v>31257.15</v>
      </c>
      <c r="D509" s="1">
        <v>30995.3</v>
      </c>
      <c r="E509" s="1">
        <v>31226.9</v>
      </c>
      <c r="F509" s="1">
        <v>25011188</v>
      </c>
      <c r="G509" s="1">
        <v>1319.04</v>
      </c>
      <c r="H509" s="3">
        <f>IF(ISERR(LN(Table13927[[#This Row],[Close]]/E508)),"-",LN(Table13927[[#This Row],[Close]]/E508))</f>
        <v>2.3645391230571666E-3</v>
      </c>
    </row>
    <row r="510" spans="1:8" x14ac:dyDescent="0.3">
      <c r="A510" s="2">
        <v>43854</v>
      </c>
      <c r="B510" s="1">
        <v>31223.05</v>
      </c>
      <c r="C510" s="1">
        <v>31526.95</v>
      </c>
      <c r="D510" s="1">
        <v>31173.8</v>
      </c>
      <c r="E510" s="1">
        <v>31474.9</v>
      </c>
      <c r="F510" s="1">
        <v>21949485</v>
      </c>
      <c r="G510" s="1">
        <v>1375.91</v>
      </c>
      <c r="H510" s="3">
        <f>IF(ISERR(LN(Table13927[[#This Row],[Close]]/E509)),"-",LN(Table13927[[#This Row],[Close]]/E509))</f>
        <v>7.9104999612829661E-3</v>
      </c>
    </row>
    <row r="511" spans="1:8" x14ac:dyDescent="0.3">
      <c r="A511" s="2">
        <v>43857</v>
      </c>
      <c r="B511" s="1">
        <v>31373.25</v>
      </c>
      <c r="C511" s="1">
        <v>31450.35</v>
      </c>
      <c r="D511" s="1">
        <v>31110.55</v>
      </c>
      <c r="E511" s="1">
        <v>31149.7</v>
      </c>
      <c r="F511" s="1">
        <v>17500325</v>
      </c>
      <c r="G511" s="1">
        <v>976.58</v>
      </c>
      <c r="H511" s="3">
        <f>IF(ISERR(LN(Table13927[[#This Row],[Close]]/E510)),"-",LN(Table13927[[#This Row],[Close]]/E510))</f>
        <v>-1.0385788432195741E-2</v>
      </c>
    </row>
    <row r="512" spans="1:8" x14ac:dyDescent="0.3">
      <c r="A512" s="2">
        <v>43858</v>
      </c>
      <c r="B512" s="1">
        <v>31210.55</v>
      </c>
      <c r="C512" s="1">
        <v>31234.1</v>
      </c>
      <c r="D512" s="1">
        <v>31007.200000000001</v>
      </c>
      <c r="E512" s="1">
        <v>31027.05</v>
      </c>
      <c r="F512" s="1">
        <v>49576185</v>
      </c>
      <c r="G512" s="1">
        <v>2901.77</v>
      </c>
      <c r="H512" s="3">
        <f>IF(ISERR(LN(Table13927[[#This Row],[Close]]/E511)),"-",LN(Table13927[[#This Row],[Close]]/E511))</f>
        <v>-3.945209715334329E-3</v>
      </c>
    </row>
    <row r="513" spans="1:8" x14ac:dyDescent="0.3">
      <c r="A513" s="2">
        <v>43859</v>
      </c>
      <c r="B513" s="1">
        <v>31150.45</v>
      </c>
      <c r="C513" s="1">
        <v>31506.55</v>
      </c>
      <c r="D513" s="1">
        <v>31132.2</v>
      </c>
      <c r="E513" s="1">
        <v>31426.25</v>
      </c>
      <c r="F513" s="1">
        <v>46825220</v>
      </c>
      <c r="G513" s="1">
        <v>2601.1799999999998</v>
      </c>
      <c r="H513" s="3">
        <f>IF(ISERR(LN(Table13927[[#This Row],[Close]]/E512)),"-",LN(Table13927[[#This Row],[Close]]/E512))</f>
        <v>1.2784126279500149E-2</v>
      </c>
    </row>
    <row r="514" spans="1:8" x14ac:dyDescent="0.3">
      <c r="A514" s="2">
        <v>43860</v>
      </c>
      <c r="B514" s="1">
        <v>31419.200000000001</v>
      </c>
      <c r="C514" s="1">
        <v>31438.35</v>
      </c>
      <c r="D514" s="1">
        <v>30849.85</v>
      </c>
      <c r="E514" s="1">
        <v>30936.45</v>
      </c>
      <c r="F514" s="1">
        <v>37175318</v>
      </c>
      <c r="G514" s="1">
        <v>2540.91</v>
      </c>
      <c r="H514" s="3">
        <f>IF(ISERR(LN(Table13927[[#This Row],[Close]]/E513)),"-",LN(Table13927[[#This Row],[Close]]/E513))</f>
        <v>-1.5708430573616448E-2</v>
      </c>
    </row>
    <row r="515" spans="1:8" x14ac:dyDescent="0.3">
      <c r="A515" s="2">
        <v>43861</v>
      </c>
      <c r="B515" s="1">
        <v>31099.25</v>
      </c>
      <c r="C515" s="1">
        <v>31108.6</v>
      </c>
      <c r="D515" s="1">
        <v>30729.599999999999</v>
      </c>
      <c r="E515" s="1">
        <v>30775.3</v>
      </c>
      <c r="F515" s="1">
        <v>49149652</v>
      </c>
      <c r="G515" s="1">
        <v>2871.93</v>
      </c>
      <c r="H515" s="3">
        <f>IF(ISERR(LN(Table13927[[#This Row],[Close]]/E514)),"-",LN(Table13927[[#This Row],[Close]]/E514))</f>
        <v>-5.2226801637936049E-3</v>
      </c>
    </row>
    <row r="516" spans="1:8" x14ac:dyDescent="0.3">
      <c r="A516" s="2">
        <v>43862</v>
      </c>
      <c r="B516" s="1">
        <v>30865.05</v>
      </c>
      <c r="C516" s="1">
        <v>31140</v>
      </c>
      <c r="D516" s="1">
        <v>30016.400000000001</v>
      </c>
      <c r="E516" s="1">
        <v>30196.65</v>
      </c>
      <c r="F516" s="1">
        <v>60387092</v>
      </c>
      <c r="G516" s="1">
        <v>2514.25</v>
      </c>
      <c r="H516" s="3">
        <f>IF(ISERR(LN(Table13927[[#This Row],[Close]]/E515)),"-",LN(Table13927[[#This Row],[Close]]/E515))</f>
        <v>-1.8981429119587206E-2</v>
      </c>
    </row>
    <row r="517" spans="1:8" x14ac:dyDescent="0.3">
      <c r="A517" s="2">
        <v>43864</v>
      </c>
      <c r="B517" s="1">
        <v>30049.3</v>
      </c>
      <c r="C517" s="1">
        <v>30702.95</v>
      </c>
      <c r="D517" s="1">
        <v>29833.05</v>
      </c>
      <c r="E517" s="1">
        <v>30435.3</v>
      </c>
      <c r="F517" s="1">
        <v>102457740</v>
      </c>
      <c r="G517" s="1">
        <v>4310.87</v>
      </c>
      <c r="H517" s="3">
        <f>IF(ISERR(LN(Table13927[[#This Row],[Close]]/E516)),"-",LN(Table13927[[#This Row],[Close]]/E516))</f>
        <v>7.8721278941219705E-3</v>
      </c>
    </row>
    <row r="518" spans="1:8" x14ac:dyDescent="0.3">
      <c r="A518" s="2">
        <v>43865</v>
      </c>
      <c r="B518" s="1">
        <v>30614.05</v>
      </c>
      <c r="C518" s="1">
        <v>30857.05</v>
      </c>
      <c r="D518" s="1">
        <v>30467</v>
      </c>
      <c r="E518" s="1">
        <v>30744</v>
      </c>
      <c r="F518" s="1">
        <v>58565411</v>
      </c>
      <c r="G518" s="1">
        <v>2751.13</v>
      </c>
      <c r="H518" s="3">
        <f>IF(ISERR(LN(Table13927[[#This Row],[Close]]/E517)),"-",LN(Table13927[[#This Row],[Close]]/E517))</f>
        <v>1.0091734292786217E-2</v>
      </c>
    </row>
    <row r="519" spans="1:8" x14ac:dyDescent="0.3">
      <c r="A519" s="2">
        <v>43866</v>
      </c>
      <c r="B519" s="1">
        <v>30885.200000000001</v>
      </c>
      <c r="C519" s="1">
        <v>30984.5</v>
      </c>
      <c r="D519" s="1">
        <v>30736.05</v>
      </c>
      <c r="E519" s="1">
        <v>30934.400000000001</v>
      </c>
      <c r="F519" s="1">
        <v>64580430</v>
      </c>
      <c r="G519" s="1">
        <v>2859.8</v>
      </c>
      <c r="H519" s="3">
        <f>IF(ISERR(LN(Table13927[[#This Row],[Close]]/E518)),"-",LN(Table13927[[#This Row],[Close]]/E518))</f>
        <v>6.1739800256064431E-3</v>
      </c>
    </row>
    <row r="520" spans="1:8" x14ac:dyDescent="0.3">
      <c r="A520" s="2">
        <v>43867</v>
      </c>
      <c r="B520" s="1">
        <v>31055.4</v>
      </c>
      <c r="C520" s="1">
        <v>31158.65</v>
      </c>
      <c r="D520" s="1">
        <v>30590.25</v>
      </c>
      <c r="E520" s="1">
        <v>30736.6</v>
      </c>
      <c r="F520" s="1">
        <v>49485384</v>
      </c>
      <c r="G520" s="1">
        <v>2314.59</v>
      </c>
      <c r="H520" s="3">
        <f>IF(ISERR(LN(Table13927[[#This Row],[Close]]/E519)),"-",LN(Table13927[[#This Row],[Close]]/E519))</f>
        <v>-6.4147063697129799E-3</v>
      </c>
    </row>
    <row r="521" spans="1:8" x14ac:dyDescent="0.3">
      <c r="A521" s="2">
        <v>43868</v>
      </c>
      <c r="B521" s="1">
        <v>30806.5</v>
      </c>
      <c r="C521" s="1">
        <v>30930</v>
      </c>
      <c r="D521" s="1">
        <v>30724.05</v>
      </c>
      <c r="E521" s="1">
        <v>30809.5</v>
      </c>
      <c r="F521" s="1">
        <v>47794999</v>
      </c>
      <c r="G521" s="1">
        <v>2450</v>
      </c>
      <c r="H521" s="3">
        <f>IF(ISERR(LN(Table13927[[#This Row],[Close]]/E520)),"-",LN(Table13927[[#This Row],[Close]]/E520))</f>
        <v>2.3689570612156169E-3</v>
      </c>
    </row>
    <row r="522" spans="1:8" x14ac:dyDescent="0.3">
      <c r="A522" s="2">
        <v>43871</v>
      </c>
      <c r="B522" s="1">
        <v>30863.7</v>
      </c>
      <c r="C522" s="1">
        <v>30872.15</v>
      </c>
      <c r="D522" s="1">
        <v>30496.55</v>
      </c>
      <c r="E522" s="1">
        <v>30528.45</v>
      </c>
      <c r="F522" s="1">
        <v>24442191</v>
      </c>
      <c r="G522" s="1">
        <v>1666.28</v>
      </c>
      <c r="H522" s="3">
        <f>IF(ISERR(LN(Table13927[[#This Row],[Close]]/E521)),"-",LN(Table13927[[#This Row],[Close]]/E521))</f>
        <v>-9.1640482563791793E-3</v>
      </c>
    </row>
    <row r="523" spans="1:8" x14ac:dyDescent="0.3">
      <c r="A523" s="2">
        <v>43872</v>
      </c>
      <c r="B523" s="1">
        <v>30856.25</v>
      </c>
      <c r="C523" s="1">
        <v>30871.15</v>
      </c>
      <c r="D523" s="1">
        <v>30375.35</v>
      </c>
      <c r="E523" s="1">
        <v>30414.55</v>
      </c>
      <c r="F523" s="1">
        <v>46118449</v>
      </c>
      <c r="G523" s="1">
        <v>2078.7600000000002</v>
      </c>
      <c r="H523" s="3">
        <f>IF(ISERR(LN(Table13927[[#This Row],[Close]]/E522)),"-",LN(Table13927[[#This Row],[Close]]/E522))</f>
        <v>-3.7379233913071167E-3</v>
      </c>
    </row>
    <row r="524" spans="1:8" x14ac:dyDescent="0.3">
      <c r="A524" s="2">
        <v>43873</v>
      </c>
      <c r="B524" s="1">
        <v>30494.95</v>
      </c>
      <c r="C524" s="1">
        <v>31084.45</v>
      </c>
      <c r="D524" s="1">
        <v>30488.45</v>
      </c>
      <c r="E524" s="1">
        <v>30986.25</v>
      </c>
      <c r="F524" s="1">
        <v>35306974</v>
      </c>
      <c r="G524" s="1">
        <v>2975.79</v>
      </c>
      <c r="H524" s="3">
        <f>IF(ISERR(LN(Table13927[[#This Row],[Close]]/E523)),"-",LN(Table13927[[#This Row],[Close]]/E523))</f>
        <v>1.8622445369401056E-2</v>
      </c>
    </row>
    <row r="525" spans="1:8" x14ac:dyDescent="0.3">
      <c r="A525" s="2">
        <v>43874</v>
      </c>
      <c r="B525" s="1">
        <v>30968.35</v>
      </c>
      <c r="C525" s="1">
        <v>31066.6</v>
      </c>
      <c r="D525" s="1">
        <v>30817.55</v>
      </c>
      <c r="E525" s="1">
        <v>31039.3</v>
      </c>
      <c r="F525" s="1">
        <v>27421091</v>
      </c>
      <c r="G525" s="1">
        <v>2150.39</v>
      </c>
      <c r="H525" s="3">
        <f>IF(ISERR(LN(Table13927[[#This Row],[Close]]/E524)),"-",LN(Table13927[[#This Row],[Close]]/E524))</f>
        <v>1.7105858129694462E-3</v>
      </c>
    </row>
    <row r="526" spans="1:8" x14ac:dyDescent="0.3">
      <c r="A526" s="2">
        <v>43875</v>
      </c>
      <c r="B526" s="1">
        <v>31036.9</v>
      </c>
      <c r="C526" s="1">
        <v>31205.9</v>
      </c>
      <c r="D526" s="1">
        <v>30556.3</v>
      </c>
      <c r="E526" s="1">
        <v>30646.75</v>
      </c>
      <c r="F526" s="1">
        <v>29591320</v>
      </c>
      <c r="G526" s="1">
        <v>1793.23</v>
      </c>
      <c r="H526" s="3">
        <f>IF(ISERR(LN(Table13927[[#This Row],[Close]]/E525)),"-",LN(Table13927[[#This Row],[Close]]/E525))</f>
        <v>-1.272752264338833E-2</v>
      </c>
    </row>
    <row r="527" spans="1:8" x14ac:dyDescent="0.3">
      <c r="A527" s="2">
        <v>43878</v>
      </c>
      <c r="B527" s="1">
        <v>30660.35</v>
      </c>
      <c r="C527" s="1">
        <v>30788.6</v>
      </c>
      <c r="D527" s="1">
        <v>30451.1</v>
      </c>
      <c r="E527" s="1">
        <v>30481.05</v>
      </c>
      <c r="F527" s="1">
        <v>35459574</v>
      </c>
      <c r="G527" s="1">
        <v>1819.01</v>
      </c>
      <c r="H527" s="3">
        <f>IF(ISERR(LN(Table13927[[#This Row],[Close]]/E526)),"-",LN(Table13927[[#This Row],[Close]]/E526))</f>
        <v>-5.4214418269517787E-3</v>
      </c>
    </row>
    <row r="528" spans="1:8" x14ac:dyDescent="0.3">
      <c r="A528" s="2">
        <v>43879</v>
      </c>
      <c r="B528" s="1">
        <v>30463</v>
      </c>
      <c r="C528" s="1">
        <v>30471.35</v>
      </c>
      <c r="D528" s="1">
        <v>30076.65</v>
      </c>
      <c r="E528" s="1">
        <v>30360.6</v>
      </c>
      <c r="F528" s="1">
        <v>40610242</v>
      </c>
      <c r="G528" s="1">
        <v>1938.5</v>
      </c>
      <c r="H528" s="3">
        <f>IF(ISERR(LN(Table13927[[#This Row],[Close]]/E527)),"-",LN(Table13927[[#This Row],[Close]]/E527))</f>
        <v>-3.9594638659997709E-3</v>
      </c>
    </row>
    <row r="529" spans="1:8" x14ac:dyDescent="0.3">
      <c r="A529" s="2">
        <v>43880</v>
      </c>
      <c r="B529" s="1">
        <v>30529.4</v>
      </c>
      <c r="C529" s="1">
        <v>30888.9</v>
      </c>
      <c r="D529" s="1">
        <v>30440.35</v>
      </c>
      <c r="E529" s="1">
        <v>30835</v>
      </c>
      <c r="F529" s="1">
        <v>28679644</v>
      </c>
      <c r="G529" s="1">
        <v>1885.78</v>
      </c>
      <c r="H529" s="3">
        <f>IF(ISERR(LN(Table13927[[#This Row],[Close]]/E528)),"-",LN(Table13927[[#This Row],[Close]]/E528))</f>
        <v>1.5504693265459751E-2</v>
      </c>
    </row>
    <row r="530" spans="1:8" x14ac:dyDescent="0.3">
      <c r="A530" s="2">
        <v>43881</v>
      </c>
      <c r="B530" s="1">
        <v>30807.75</v>
      </c>
      <c r="C530" s="1">
        <v>30904.45</v>
      </c>
      <c r="D530" s="1">
        <v>30585.200000000001</v>
      </c>
      <c r="E530" s="1">
        <v>30636.25</v>
      </c>
      <c r="F530" s="1">
        <v>34634952</v>
      </c>
      <c r="G530" s="1">
        <v>1836.83</v>
      </c>
      <c r="H530" s="3">
        <f>IF(ISERR(LN(Table13927[[#This Row],[Close]]/E529)),"-",LN(Table13927[[#This Row],[Close]]/E529))</f>
        <v>-6.4664600951571533E-3</v>
      </c>
    </row>
    <row r="531" spans="1:8" x14ac:dyDescent="0.3">
      <c r="A531" s="2">
        <v>43885</v>
      </c>
      <c r="B531" s="1">
        <v>30545.5</v>
      </c>
      <c r="C531" s="1">
        <v>30590</v>
      </c>
      <c r="D531" s="1">
        <v>30108.400000000001</v>
      </c>
      <c r="E531" s="1">
        <v>30147.599999999999</v>
      </c>
      <c r="F531" s="1">
        <v>32962208</v>
      </c>
      <c r="G531" s="1">
        <v>1786.82</v>
      </c>
      <c r="H531" s="3">
        <f>IF(ISERR(LN(Table13927[[#This Row],[Close]]/E530)),"-",LN(Table13927[[#This Row],[Close]]/E530))</f>
        <v>-1.607863033356096E-2</v>
      </c>
    </row>
    <row r="532" spans="1:8" x14ac:dyDescent="0.3">
      <c r="A532" s="2">
        <v>43886</v>
      </c>
      <c r="B532" s="1">
        <v>30295.8</v>
      </c>
      <c r="C532" s="1">
        <v>30580.25</v>
      </c>
      <c r="D532" s="1">
        <v>30145.1</v>
      </c>
      <c r="E532" s="1">
        <v>30173.200000000001</v>
      </c>
      <c r="F532" s="1">
        <v>31166143</v>
      </c>
      <c r="G532" s="1">
        <v>1846.41</v>
      </c>
      <c r="H532" s="3">
        <f>IF(ISERR(LN(Table13927[[#This Row],[Close]]/E531)),"-",LN(Table13927[[#This Row],[Close]]/E531))</f>
        <v>8.4879515977795818E-4</v>
      </c>
    </row>
    <row r="533" spans="1:8" x14ac:dyDescent="0.3">
      <c r="A533" s="2">
        <v>43887</v>
      </c>
      <c r="B533" s="1">
        <v>30155.1</v>
      </c>
      <c r="C533" s="1">
        <v>30231.75</v>
      </c>
      <c r="D533" s="1">
        <v>29851.200000000001</v>
      </c>
      <c r="E533" s="1">
        <v>29965.55</v>
      </c>
      <c r="F533" s="1">
        <v>35992533</v>
      </c>
      <c r="G533" s="1">
        <v>2161.59</v>
      </c>
      <c r="H533" s="3">
        <f>IF(ISERR(LN(Table13927[[#This Row],[Close]]/E532)),"-",LN(Table13927[[#This Row],[Close]]/E532))</f>
        <v>-6.9057246856087497E-3</v>
      </c>
    </row>
    <row r="534" spans="1:8" x14ac:dyDescent="0.3">
      <c r="A534" s="2">
        <v>43888</v>
      </c>
      <c r="B534" s="1">
        <v>29993.4</v>
      </c>
      <c r="C534" s="1">
        <v>30012.6</v>
      </c>
      <c r="D534" s="1">
        <v>29622.25</v>
      </c>
      <c r="E534" s="1">
        <v>29981.200000000001</v>
      </c>
      <c r="F534" s="1">
        <v>33412776</v>
      </c>
      <c r="G534" s="1">
        <v>2022.87</v>
      </c>
      <c r="H534" s="3">
        <f>IF(ISERR(LN(Table13927[[#This Row],[Close]]/E533)),"-",LN(Table13927[[#This Row],[Close]]/E533))</f>
        <v>5.2213006895429701E-4</v>
      </c>
    </row>
    <row r="535" spans="1:8" x14ac:dyDescent="0.3">
      <c r="A535" s="2">
        <v>43889</v>
      </c>
      <c r="B535" s="1">
        <v>29468.400000000001</v>
      </c>
      <c r="C535" s="1">
        <v>29578.5</v>
      </c>
      <c r="D535" s="1">
        <v>29151.8</v>
      </c>
      <c r="E535" s="1">
        <v>29310.25</v>
      </c>
      <c r="F535" s="1">
        <v>60349528</v>
      </c>
      <c r="G535" s="1">
        <v>3312.2</v>
      </c>
      <c r="H535" s="3">
        <f>IF(ISERR(LN(Table13927[[#This Row],[Close]]/E534)),"-",LN(Table13927[[#This Row],[Close]]/E534))</f>
        <v>-2.2633234359324718E-2</v>
      </c>
    </row>
    <row r="536" spans="1:8" x14ac:dyDescent="0.3">
      <c r="A536" s="2">
        <v>43892</v>
      </c>
      <c r="B536" s="1">
        <v>29610.15</v>
      </c>
      <c r="C536" s="1">
        <v>29913.1</v>
      </c>
      <c r="D536" s="1">
        <v>28911.5</v>
      </c>
      <c r="E536" s="1">
        <v>29138.9</v>
      </c>
      <c r="F536" s="1">
        <v>40844563</v>
      </c>
      <c r="G536" s="1">
        <v>2311.88</v>
      </c>
      <c r="H536" s="3">
        <f>IF(ISERR(LN(Table13927[[#This Row],[Close]]/E535)),"-",LN(Table13927[[#This Row],[Close]]/E535))</f>
        <v>-5.8632329428837549E-3</v>
      </c>
    </row>
    <row r="537" spans="1:8" x14ac:dyDescent="0.3">
      <c r="A537" s="2">
        <v>43893</v>
      </c>
      <c r="B537" s="1">
        <v>29350.45</v>
      </c>
      <c r="C537" s="1">
        <v>29539.5</v>
      </c>
      <c r="D537" s="1">
        <v>29119.5</v>
      </c>
      <c r="E537" s="1">
        <v>29406.2</v>
      </c>
      <c r="F537" s="1">
        <v>40485393</v>
      </c>
      <c r="G537" s="1">
        <v>2290.63</v>
      </c>
      <c r="H537" s="3">
        <f>IF(ISERR(LN(Table13927[[#This Row],[Close]]/E536)),"-",LN(Table13927[[#This Row],[Close]]/E536))</f>
        <v>9.131485209744581E-3</v>
      </c>
    </row>
    <row r="538" spans="1:8" x14ac:dyDescent="0.3">
      <c r="A538" s="2">
        <v>43894</v>
      </c>
      <c r="B538" s="1">
        <v>29563.15</v>
      </c>
      <c r="C538" s="1">
        <v>29604.7</v>
      </c>
      <c r="D538" s="1">
        <v>28873.35</v>
      </c>
      <c r="E538" s="1">
        <v>29223.75</v>
      </c>
      <c r="F538" s="1">
        <v>45837467</v>
      </c>
      <c r="G538" s="1">
        <v>2210.7199999999998</v>
      </c>
      <c r="H538" s="3">
        <f>IF(ISERR(LN(Table13927[[#This Row],[Close]]/E537)),"-",LN(Table13927[[#This Row],[Close]]/E537))</f>
        <v>-6.2238016216545127E-3</v>
      </c>
    </row>
    <row r="539" spans="1:8" x14ac:dyDescent="0.3">
      <c r="A539" s="2">
        <v>43895</v>
      </c>
      <c r="B539" s="1">
        <v>29333.25</v>
      </c>
      <c r="C539" s="1">
        <v>29844.1</v>
      </c>
      <c r="D539" s="1">
        <v>29332.05</v>
      </c>
      <c r="E539" s="1">
        <v>29530.5</v>
      </c>
      <c r="F539" s="1">
        <v>38389692</v>
      </c>
      <c r="G539" s="1">
        <v>2305.92</v>
      </c>
      <c r="H539" s="3">
        <f>IF(ISERR(LN(Table13927[[#This Row],[Close]]/E538)),"-",LN(Table13927[[#This Row],[Close]]/E538))</f>
        <v>1.0441892702371221E-2</v>
      </c>
    </row>
    <row r="540" spans="1:8" x14ac:dyDescent="0.3">
      <c r="A540" s="2">
        <v>43896</v>
      </c>
      <c r="B540" s="1">
        <v>28988.2</v>
      </c>
      <c r="C540" s="1">
        <v>29201.75</v>
      </c>
      <c r="D540" s="1">
        <v>28689.45</v>
      </c>
      <c r="E540" s="1">
        <v>28937</v>
      </c>
      <c r="F540" s="1">
        <v>47823517</v>
      </c>
      <c r="G540" s="1">
        <v>2312.56</v>
      </c>
      <c r="H540" s="3">
        <f>IF(ISERR(LN(Table13927[[#This Row],[Close]]/E539)),"-",LN(Table13927[[#This Row],[Close]]/E539))</f>
        <v>-2.0302574466649383E-2</v>
      </c>
    </row>
    <row r="541" spans="1:8" x14ac:dyDescent="0.3">
      <c r="A541" s="2">
        <v>43899</v>
      </c>
      <c r="B541" s="1">
        <v>28466.25</v>
      </c>
      <c r="C541" s="1">
        <v>28530.45</v>
      </c>
      <c r="D541" s="1">
        <v>27841.3</v>
      </c>
      <c r="E541" s="1">
        <v>28056.5</v>
      </c>
      <c r="F541" s="1">
        <v>43871379</v>
      </c>
      <c r="G541" s="1">
        <v>2283.5700000000002</v>
      </c>
      <c r="H541" s="3">
        <f>IF(ISERR(LN(Table13927[[#This Row],[Close]]/E540)),"-",LN(Table13927[[#This Row],[Close]]/E540))</f>
        <v>-3.0900718900531868E-2</v>
      </c>
    </row>
    <row r="542" spans="1:8" x14ac:dyDescent="0.3">
      <c r="A542" s="2">
        <v>43901</v>
      </c>
      <c r="B542" s="1">
        <v>27697.95</v>
      </c>
      <c r="C542" s="1">
        <v>28256.9</v>
      </c>
      <c r="D542" s="1">
        <v>27639.3</v>
      </c>
      <c r="E542" s="1">
        <v>28078.75</v>
      </c>
      <c r="F542" s="1">
        <v>48363955</v>
      </c>
      <c r="G542" s="1">
        <v>2479.7600000000002</v>
      </c>
      <c r="H542" s="3">
        <f>IF(ISERR(LN(Table13927[[#This Row],[Close]]/E541)),"-",LN(Table13927[[#This Row],[Close]]/E541))</f>
        <v>7.9272831830950617E-4</v>
      </c>
    </row>
    <row r="543" spans="1:8" x14ac:dyDescent="0.3">
      <c r="A543" s="2">
        <v>43902</v>
      </c>
      <c r="B543" s="1">
        <v>27305.85</v>
      </c>
      <c r="C543" s="1">
        <v>27319.599999999999</v>
      </c>
      <c r="D543" s="1">
        <v>25716.2</v>
      </c>
      <c r="E543" s="1">
        <v>26083</v>
      </c>
      <c r="F543" s="1">
        <v>85959069</v>
      </c>
      <c r="G543" s="1">
        <v>3740.6</v>
      </c>
      <c r="H543" s="3">
        <f>IF(ISERR(LN(Table13927[[#This Row],[Close]]/E542)),"-",LN(Table13927[[#This Row],[Close]]/E542))</f>
        <v>-7.3729301379464804E-2</v>
      </c>
    </row>
    <row r="544" spans="1:8" x14ac:dyDescent="0.3">
      <c r="A544" s="2">
        <v>43903</v>
      </c>
      <c r="B544" s="1">
        <v>24896.85</v>
      </c>
      <c r="C544" s="1">
        <v>26935</v>
      </c>
      <c r="D544" s="1">
        <v>23420.400000000001</v>
      </c>
      <c r="E544" s="1">
        <v>26208</v>
      </c>
      <c r="F544" s="1">
        <v>93535575</v>
      </c>
      <c r="G544" s="1">
        <v>3752.03</v>
      </c>
      <c r="H544" s="3">
        <f>IF(ISERR(LN(Table13927[[#This Row],[Close]]/E543)),"-",LN(Table13927[[#This Row],[Close]]/E543))</f>
        <v>4.7809465528807866E-3</v>
      </c>
    </row>
    <row r="545" spans="1:8" x14ac:dyDescent="0.3">
      <c r="A545" s="2">
        <v>43906</v>
      </c>
      <c r="B545" s="1">
        <v>25586.400000000001</v>
      </c>
      <c r="C545" s="1">
        <v>25624.35</v>
      </c>
      <c r="D545" s="1">
        <v>24492.7</v>
      </c>
      <c r="E545" s="1">
        <v>24707.65</v>
      </c>
      <c r="F545" s="1">
        <v>57561430</v>
      </c>
      <c r="G545" s="1">
        <v>2679.64</v>
      </c>
      <c r="H545" s="3">
        <f>IF(ISERR(LN(Table13927[[#This Row],[Close]]/E544)),"-",LN(Table13927[[#This Row],[Close]]/E544))</f>
        <v>-5.8951795389822141E-2</v>
      </c>
    </row>
    <row r="546" spans="1:8" x14ac:dyDescent="0.3">
      <c r="A546" s="2">
        <v>43907</v>
      </c>
      <c r="B546" s="1">
        <v>24850.5</v>
      </c>
      <c r="C546" s="1">
        <v>25677.55</v>
      </c>
      <c r="D546" s="1">
        <v>24598.2</v>
      </c>
      <c r="E546" s="1">
        <v>24929.85</v>
      </c>
      <c r="F546" s="1">
        <v>74735778</v>
      </c>
      <c r="G546" s="1">
        <v>3027.26</v>
      </c>
      <c r="H546" s="3">
        <f>IF(ISERR(LN(Table13927[[#This Row],[Close]]/E545)),"-",LN(Table13927[[#This Row],[Close]]/E545))</f>
        <v>8.9529683893563548E-3</v>
      </c>
    </row>
    <row r="547" spans="1:8" x14ac:dyDescent="0.3">
      <c r="A547" s="2">
        <v>43908</v>
      </c>
      <c r="B547" s="1">
        <v>25269.25</v>
      </c>
      <c r="C547" s="1">
        <v>25392.65</v>
      </c>
      <c r="D547" s="1">
        <v>24047</v>
      </c>
      <c r="E547" s="1">
        <v>24186.5</v>
      </c>
      <c r="F547" s="1">
        <v>74132447</v>
      </c>
      <c r="G547" s="1">
        <v>3017.75</v>
      </c>
      <c r="H547" s="3">
        <f>IF(ISERR(LN(Table13927[[#This Row],[Close]]/E546)),"-",LN(Table13927[[#This Row],[Close]]/E546))</f>
        <v>-3.0271254404116221E-2</v>
      </c>
    </row>
    <row r="548" spans="1:8" x14ac:dyDescent="0.3">
      <c r="A548" s="2">
        <v>43909</v>
      </c>
      <c r="B548" s="1">
        <v>23695.9</v>
      </c>
      <c r="C548" s="1">
        <v>24382</v>
      </c>
      <c r="D548" s="1">
        <v>22699.05</v>
      </c>
      <c r="E548" s="1">
        <v>23970.75</v>
      </c>
      <c r="F548" s="1">
        <v>118829938</v>
      </c>
      <c r="G548" s="1">
        <v>3781.5</v>
      </c>
      <c r="H548" s="3">
        <f>IF(ISERR(LN(Table13927[[#This Row],[Close]]/E547)),"-",LN(Table13927[[#This Row],[Close]]/E547))</f>
        <v>-8.9602891978886479E-3</v>
      </c>
    </row>
    <row r="549" spans="1:8" x14ac:dyDescent="0.3">
      <c r="A549" s="2">
        <v>43910</v>
      </c>
      <c r="B549" s="1">
        <v>24198.2</v>
      </c>
      <c r="C549" s="1">
        <v>26113.7</v>
      </c>
      <c r="D549" s="1">
        <v>24198.2</v>
      </c>
      <c r="E549" s="1">
        <v>25931.599999999999</v>
      </c>
      <c r="F549" s="1">
        <v>87762108</v>
      </c>
      <c r="G549" s="1">
        <v>3500.99</v>
      </c>
      <c r="H549" s="3">
        <f>IF(ISERR(LN(Table13927[[#This Row],[Close]]/E548)),"-",LN(Table13927[[#This Row],[Close]]/E548))</f>
        <v>7.8627965168013764E-2</v>
      </c>
    </row>
    <row r="550" spans="1:8" x14ac:dyDescent="0.3">
      <c r="A550" s="2">
        <v>43913</v>
      </c>
      <c r="B550" s="1">
        <v>23950.55</v>
      </c>
      <c r="C550" s="1">
        <v>24373.55</v>
      </c>
      <c r="D550" s="1">
        <v>23082.2</v>
      </c>
      <c r="E550" s="1">
        <v>23184.05</v>
      </c>
      <c r="F550" s="1">
        <v>69667235</v>
      </c>
      <c r="G550" s="1">
        <v>2477.46</v>
      </c>
      <c r="H550" s="3">
        <f>IF(ISERR(LN(Table13927[[#This Row],[Close]]/E549)),"-",LN(Table13927[[#This Row],[Close]]/E549))</f>
        <v>-0.11199776000043561</v>
      </c>
    </row>
    <row r="551" spans="1:8" x14ac:dyDescent="0.3">
      <c r="A551" s="2">
        <v>43914</v>
      </c>
      <c r="B551" s="1">
        <v>24123.3</v>
      </c>
      <c r="C551" s="1">
        <v>24584.85</v>
      </c>
      <c r="D551" s="1">
        <v>23390.45</v>
      </c>
      <c r="E551" s="1">
        <v>23935.3</v>
      </c>
      <c r="F551" s="1">
        <v>83206249</v>
      </c>
      <c r="G551" s="1">
        <v>3679.16</v>
      </c>
      <c r="H551" s="3">
        <f>IF(ISERR(LN(Table13927[[#This Row],[Close]]/E550)),"-",LN(Table13927[[#This Row],[Close]]/E550))</f>
        <v>3.1889814476260742E-2</v>
      </c>
    </row>
    <row r="552" spans="1:8" x14ac:dyDescent="0.3">
      <c r="A552" s="2">
        <v>43915</v>
      </c>
      <c r="B552" s="1">
        <v>23804.85</v>
      </c>
      <c r="C552" s="1">
        <v>24695.25</v>
      </c>
      <c r="D552" s="1">
        <v>23646.7</v>
      </c>
      <c r="E552" s="1">
        <v>24471.7</v>
      </c>
      <c r="F552" s="1">
        <v>92962761</v>
      </c>
      <c r="G552" s="1">
        <v>3654.07</v>
      </c>
      <c r="H552" s="3">
        <f>IF(ISERR(LN(Table13927[[#This Row],[Close]]/E551)),"-",LN(Table13927[[#This Row],[Close]]/E551))</f>
        <v>2.2162991153294401E-2</v>
      </c>
    </row>
    <row r="553" spans="1:8" x14ac:dyDescent="0.3">
      <c r="A553" s="2">
        <v>43916</v>
      </c>
      <c r="B553" s="1">
        <v>24727.15</v>
      </c>
      <c r="C553" s="1">
        <v>26091.05</v>
      </c>
      <c r="D553" s="1">
        <v>24295.599999999999</v>
      </c>
      <c r="E553" s="1">
        <v>25680.1</v>
      </c>
      <c r="F553" s="1">
        <v>87681348</v>
      </c>
      <c r="G553" s="1">
        <v>3359.69</v>
      </c>
      <c r="H553" s="3">
        <f>IF(ISERR(LN(Table13927[[#This Row],[Close]]/E552)),"-",LN(Table13927[[#This Row],[Close]]/E552))</f>
        <v>4.8199025029853834E-2</v>
      </c>
    </row>
    <row r="554" spans="1:8" x14ac:dyDescent="0.3">
      <c r="A554" s="2">
        <v>43917</v>
      </c>
      <c r="B554" s="1">
        <v>26382.25</v>
      </c>
      <c r="C554" s="1">
        <v>26557.7</v>
      </c>
      <c r="D554" s="1">
        <v>25301.8</v>
      </c>
      <c r="E554" s="1">
        <v>25740.45</v>
      </c>
      <c r="F554" s="1">
        <v>55047455</v>
      </c>
      <c r="G554" s="1">
        <v>2532.5300000000002</v>
      </c>
      <c r="H554" s="3">
        <f>IF(ISERR(LN(Table13927[[#This Row],[Close]]/E553)),"-",LN(Table13927[[#This Row],[Close]]/E553))</f>
        <v>2.3473116374703447E-3</v>
      </c>
    </row>
    <row r="555" spans="1:8" x14ac:dyDescent="0.3">
      <c r="A555" s="2">
        <v>43920</v>
      </c>
      <c r="B555" s="1">
        <v>25218.5</v>
      </c>
      <c r="C555" s="1">
        <v>26164.1</v>
      </c>
      <c r="D555" s="1">
        <v>25159.85</v>
      </c>
      <c r="E555" s="1">
        <v>25831.55</v>
      </c>
      <c r="F555" s="1">
        <v>48612218</v>
      </c>
      <c r="G555" s="1">
        <v>2410</v>
      </c>
      <c r="H555" s="3">
        <f>IF(ISERR(LN(Table13927[[#This Row],[Close]]/E554)),"-",LN(Table13927[[#This Row],[Close]]/E554))</f>
        <v>3.5329285176454255E-3</v>
      </c>
    </row>
    <row r="556" spans="1:8" x14ac:dyDescent="0.3">
      <c r="A556" s="2">
        <v>43921</v>
      </c>
      <c r="B556" s="1">
        <v>26472.75</v>
      </c>
      <c r="C556" s="1">
        <v>27406.2</v>
      </c>
      <c r="D556" s="1">
        <v>26038.799999999999</v>
      </c>
      <c r="E556" s="1">
        <v>27319.200000000001</v>
      </c>
      <c r="F556" s="1">
        <v>64851135</v>
      </c>
      <c r="G556" s="1">
        <v>2700.48</v>
      </c>
      <c r="H556" s="3">
        <f>IF(ISERR(LN(Table13927[[#This Row],[Close]]/E555)),"-",LN(Table13927[[#This Row],[Close]]/E555))</f>
        <v>5.5993138646688381E-2</v>
      </c>
    </row>
    <row r="557" spans="1:8" x14ac:dyDescent="0.3">
      <c r="A557" s="2">
        <v>43922</v>
      </c>
      <c r="B557" s="1">
        <v>27346.95</v>
      </c>
      <c r="C557" s="1">
        <v>27683.9</v>
      </c>
      <c r="D557" s="1">
        <v>26197.05</v>
      </c>
      <c r="E557" s="1">
        <v>26358.799999999999</v>
      </c>
      <c r="F557" s="1">
        <v>41906619</v>
      </c>
      <c r="G557" s="1">
        <v>2357.79</v>
      </c>
      <c r="H557" s="3">
        <f>IF(ISERR(LN(Table13927[[#This Row],[Close]]/E556)),"-",LN(Table13927[[#This Row],[Close]]/E556))</f>
        <v>-3.5787566619385647E-2</v>
      </c>
    </row>
    <row r="558" spans="1:8" x14ac:dyDescent="0.3">
      <c r="A558" s="2">
        <v>43924</v>
      </c>
      <c r="B558" s="1">
        <v>26716.5</v>
      </c>
      <c r="C558" s="1">
        <v>27180.75</v>
      </c>
      <c r="D558" s="1">
        <v>26114.2</v>
      </c>
      <c r="E558" s="1">
        <v>26537.75</v>
      </c>
      <c r="F558" s="1">
        <v>90161887</v>
      </c>
      <c r="G558" s="1">
        <v>3517.89</v>
      </c>
      <c r="H558" s="3">
        <f>IF(ISERR(LN(Table13927[[#This Row],[Close]]/E557)),"-",LN(Table13927[[#This Row],[Close]]/E557))</f>
        <v>6.7660625385888894E-3</v>
      </c>
    </row>
    <row r="559" spans="1:8" x14ac:dyDescent="0.3">
      <c r="A559" s="2">
        <v>43928</v>
      </c>
      <c r="B559" s="1">
        <v>27491.599999999999</v>
      </c>
      <c r="C559" s="1">
        <v>28823.5</v>
      </c>
      <c r="D559" s="1">
        <v>27272.9</v>
      </c>
      <c r="E559" s="1">
        <v>28745.3</v>
      </c>
      <c r="F559" s="1">
        <v>70920964</v>
      </c>
      <c r="G559" s="1">
        <v>4510.8500000000004</v>
      </c>
      <c r="H559" s="3">
        <f>IF(ISERR(LN(Table13927[[#This Row],[Close]]/E558)),"-",LN(Table13927[[#This Row],[Close]]/E558))</f>
        <v>7.9906028002279555E-2</v>
      </c>
    </row>
    <row r="560" spans="1:8" x14ac:dyDescent="0.3">
      <c r="A560" s="2">
        <v>43929</v>
      </c>
      <c r="B560" s="1">
        <v>28600.25</v>
      </c>
      <c r="C560" s="1">
        <v>29817.599999999999</v>
      </c>
      <c r="D560" s="1">
        <v>28397.35</v>
      </c>
      <c r="E560" s="1">
        <v>28839.9</v>
      </c>
      <c r="F560" s="1">
        <v>75200365</v>
      </c>
      <c r="G560" s="1">
        <v>5179.12</v>
      </c>
      <c r="H560" s="3">
        <f>IF(ISERR(LN(Table13927[[#This Row],[Close]]/E559)),"-",LN(Table13927[[#This Row],[Close]]/E559))</f>
        <v>3.2855693858944209E-3</v>
      </c>
    </row>
    <row r="561" spans="1:8" x14ac:dyDescent="0.3">
      <c r="A561" s="2">
        <v>43930</v>
      </c>
      <c r="B561" s="1">
        <v>29500.75</v>
      </c>
      <c r="C561" s="1">
        <v>29501.200000000001</v>
      </c>
      <c r="D561" s="1">
        <v>28764.25</v>
      </c>
      <c r="E561" s="1">
        <v>28953.200000000001</v>
      </c>
      <c r="F561" s="1">
        <v>76633055</v>
      </c>
      <c r="G561" s="1">
        <v>3862.95</v>
      </c>
      <c r="H561" s="3">
        <f>IF(ISERR(LN(Table13927[[#This Row],[Close]]/E560)),"-",LN(Table13927[[#This Row],[Close]]/E560))</f>
        <v>3.9208883119318414E-3</v>
      </c>
    </row>
    <row r="562" spans="1:8" x14ac:dyDescent="0.3">
      <c r="A562" s="2">
        <v>43934</v>
      </c>
      <c r="B562" s="1">
        <v>28913.3</v>
      </c>
      <c r="C562" s="1">
        <v>28963.05</v>
      </c>
      <c r="D562" s="1">
        <v>28357.75</v>
      </c>
      <c r="E562" s="1">
        <v>28509.85</v>
      </c>
      <c r="F562" s="1">
        <v>41204171</v>
      </c>
      <c r="G562" s="1">
        <v>2397.4299999999998</v>
      </c>
      <c r="H562" s="3">
        <f>IF(ISERR(LN(Table13927[[#This Row],[Close]]/E561)),"-",LN(Table13927[[#This Row],[Close]]/E561))</f>
        <v>-1.5431091717369236E-2</v>
      </c>
    </row>
    <row r="563" spans="1:8" x14ac:dyDescent="0.3">
      <c r="A563" s="2">
        <v>43936</v>
      </c>
      <c r="B563" s="1">
        <v>28979.599999999999</v>
      </c>
      <c r="C563" s="1">
        <v>29865.35</v>
      </c>
      <c r="D563" s="1">
        <v>28880.6</v>
      </c>
      <c r="E563" s="1">
        <v>29686.95</v>
      </c>
      <c r="F563" s="1">
        <v>106868399</v>
      </c>
      <c r="G563" s="1">
        <v>10280.94</v>
      </c>
      <c r="H563" s="3">
        <f>IF(ISERR(LN(Table13927[[#This Row],[Close]]/E562)),"-",LN(Table13927[[#This Row],[Close]]/E562))</f>
        <v>4.045791370853688E-2</v>
      </c>
    </row>
    <row r="564" spans="1:8" x14ac:dyDescent="0.3">
      <c r="A564" s="2">
        <v>43937</v>
      </c>
      <c r="B564" s="1">
        <v>29563.45</v>
      </c>
      <c r="C564" s="1">
        <v>30023</v>
      </c>
      <c r="D564" s="1">
        <v>29233.1</v>
      </c>
      <c r="E564" s="1">
        <v>29512.3</v>
      </c>
      <c r="F564" s="1">
        <v>61078096</v>
      </c>
      <c r="G564" s="1">
        <v>3879.6</v>
      </c>
      <c r="H564" s="3">
        <f>IF(ISERR(LN(Table13927[[#This Row],[Close]]/E563)),"-",LN(Table13927[[#This Row],[Close]]/E563))</f>
        <v>-5.9004297082834566E-3</v>
      </c>
    </row>
    <row r="565" spans="1:8" x14ac:dyDescent="0.3">
      <c r="A565" s="2">
        <v>43938</v>
      </c>
      <c r="B565" s="1">
        <v>30202.75</v>
      </c>
      <c r="C565" s="1">
        <v>30202.75</v>
      </c>
      <c r="D565" s="1">
        <v>29092.35</v>
      </c>
      <c r="E565" s="1">
        <v>29202.35</v>
      </c>
      <c r="F565" s="1">
        <v>57684415</v>
      </c>
      <c r="G565" s="1">
        <v>3509.68</v>
      </c>
      <c r="H565" s="3">
        <f>IF(ISERR(LN(Table13927[[#This Row],[Close]]/E564)),"-",LN(Table13927[[#This Row],[Close]]/E564))</f>
        <v>-1.0557940111179262E-2</v>
      </c>
    </row>
    <row r="566" spans="1:8" x14ac:dyDescent="0.3">
      <c r="A566" s="2">
        <v>43941</v>
      </c>
      <c r="B566" s="1">
        <v>29490.25</v>
      </c>
      <c r="C566" s="1">
        <v>29490.25</v>
      </c>
      <c r="D566" s="1">
        <v>28542.3</v>
      </c>
      <c r="E566" s="1">
        <v>28598.1</v>
      </c>
      <c r="F566" s="1">
        <v>56367919</v>
      </c>
      <c r="G566" s="1">
        <v>2694.25</v>
      </c>
      <c r="H566" s="3">
        <f>IF(ISERR(LN(Table13927[[#This Row],[Close]]/E565)),"-",LN(Table13927[[#This Row],[Close]]/E565))</f>
        <v>-2.0908903435427253E-2</v>
      </c>
    </row>
    <row r="567" spans="1:8" x14ac:dyDescent="0.3">
      <c r="A567" s="2">
        <v>43942</v>
      </c>
      <c r="B567" s="1">
        <v>28134.3</v>
      </c>
      <c r="C567" s="1">
        <v>28791.200000000001</v>
      </c>
      <c r="D567" s="1">
        <v>28063.3</v>
      </c>
      <c r="E567" s="1">
        <v>28480.6</v>
      </c>
      <c r="F567" s="1">
        <v>46484214</v>
      </c>
      <c r="G567" s="1">
        <v>2764.71</v>
      </c>
      <c r="H567" s="3">
        <f>IF(ISERR(LN(Table13927[[#This Row],[Close]]/E566)),"-",LN(Table13927[[#This Row],[Close]]/E566))</f>
        <v>-4.1171283149757662E-3</v>
      </c>
    </row>
    <row r="568" spans="1:8" x14ac:dyDescent="0.3">
      <c r="A568" s="2">
        <v>43943</v>
      </c>
      <c r="B568" s="1">
        <v>28453.35</v>
      </c>
      <c r="C568" s="1">
        <v>29264.25</v>
      </c>
      <c r="D568" s="1">
        <v>28197.1</v>
      </c>
      <c r="E568" s="1">
        <v>29185.15</v>
      </c>
      <c r="F568" s="1">
        <v>50159275</v>
      </c>
      <c r="G568" s="1">
        <v>3055.08</v>
      </c>
      <c r="H568" s="3">
        <f>IF(ISERR(LN(Table13927[[#This Row],[Close]]/E567)),"-",LN(Table13927[[#This Row],[Close]]/E567))</f>
        <v>2.4436864531476584E-2</v>
      </c>
    </row>
    <row r="569" spans="1:8" x14ac:dyDescent="0.3">
      <c r="A569" s="2">
        <v>43944</v>
      </c>
      <c r="B569" s="1">
        <v>29278.45</v>
      </c>
      <c r="C569" s="1">
        <v>29698.35</v>
      </c>
      <c r="D569" s="1">
        <v>28689.599999999999</v>
      </c>
      <c r="E569" s="1">
        <v>28786.25</v>
      </c>
      <c r="F569" s="1">
        <v>63716288</v>
      </c>
      <c r="G569" s="1">
        <v>4326.74</v>
      </c>
      <c r="H569" s="3">
        <f>IF(ISERR(LN(Table13927[[#This Row],[Close]]/E568)),"-",LN(Table13927[[#This Row],[Close]]/E568))</f>
        <v>-1.3762175688978164E-2</v>
      </c>
    </row>
    <row r="570" spans="1:8" x14ac:dyDescent="0.3">
      <c r="A570" s="2">
        <v>43945</v>
      </c>
      <c r="B570" s="1">
        <v>28736.45</v>
      </c>
      <c r="C570" s="1">
        <v>29008.9</v>
      </c>
      <c r="D570" s="1">
        <v>28591.200000000001</v>
      </c>
      <c r="E570" s="1">
        <v>28636.7</v>
      </c>
      <c r="F570" s="1">
        <v>42113333</v>
      </c>
      <c r="G570" s="1">
        <v>2946.71</v>
      </c>
      <c r="H570" s="3">
        <f>IF(ISERR(LN(Table13927[[#This Row],[Close]]/E569)),"-",LN(Table13927[[#This Row],[Close]]/E569))</f>
        <v>-5.208730590064335E-3</v>
      </c>
    </row>
    <row r="571" spans="1:8" x14ac:dyDescent="0.3">
      <c r="A571" s="2">
        <v>43948</v>
      </c>
      <c r="B571" s="1">
        <v>28805.200000000001</v>
      </c>
      <c r="C571" s="1">
        <v>29101.65</v>
      </c>
      <c r="D571" s="1">
        <v>28771.599999999999</v>
      </c>
      <c r="E571" s="1">
        <v>29052.55</v>
      </c>
      <c r="F571" s="1">
        <v>42007893</v>
      </c>
      <c r="G571" s="1">
        <v>2912.86</v>
      </c>
      <c r="H571" s="3">
        <f>IF(ISERR(LN(Table13927[[#This Row],[Close]]/E570)),"-",LN(Table13927[[#This Row],[Close]]/E570))</f>
        <v>1.4417147145673511E-2</v>
      </c>
    </row>
    <row r="572" spans="1:8" x14ac:dyDescent="0.3">
      <c r="A572" s="2">
        <v>43949</v>
      </c>
      <c r="B572" s="1">
        <v>29208.9</v>
      </c>
      <c r="C572" s="1">
        <v>29233.4</v>
      </c>
      <c r="D572" s="1">
        <v>28636</v>
      </c>
      <c r="E572" s="1">
        <v>28778.15</v>
      </c>
      <c r="F572" s="1">
        <v>39175236</v>
      </c>
      <c r="G572" s="1">
        <v>2465.34</v>
      </c>
      <c r="H572" s="3">
        <f>IF(ISERR(LN(Table13927[[#This Row],[Close]]/E571)),"-",LN(Table13927[[#This Row],[Close]]/E571))</f>
        <v>-9.4898404930932965E-3</v>
      </c>
    </row>
    <row r="573" spans="1:8" x14ac:dyDescent="0.3">
      <c r="A573" s="2">
        <v>43950</v>
      </c>
      <c r="B573" s="1">
        <v>28887.5</v>
      </c>
      <c r="C573" s="1">
        <v>28932.35</v>
      </c>
      <c r="D573" s="1">
        <v>28608.25</v>
      </c>
      <c r="E573" s="1">
        <v>28665</v>
      </c>
      <c r="F573" s="1">
        <v>43005148</v>
      </c>
      <c r="G573" s="1">
        <v>2702.84</v>
      </c>
      <c r="H573" s="3">
        <f>IF(ISERR(LN(Table13927[[#This Row],[Close]]/E572)),"-",LN(Table13927[[#This Row],[Close]]/E572))</f>
        <v>-3.9395522822585289E-3</v>
      </c>
    </row>
    <row r="574" spans="1:8" x14ac:dyDescent="0.3">
      <c r="A574" s="2">
        <v>43951</v>
      </c>
      <c r="B574" s="1">
        <v>29078.45</v>
      </c>
      <c r="C574" s="1">
        <v>29078.45</v>
      </c>
      <c r="D574" s="1">
        <v>28460.05</v>
      </c>
      <c r="E574" s="1">
        <v>28669.3</v>
      </c>
      <c r="F574" s="1">
        <v>65338853</v>
      </c>
      <c r="G574" s="1">
        <v>4467.92</v>
      </c>
      <c r="H574" s="3">
        <f>IF(ISERR(LN(Table13927[[#This Row],[Close]]/E573)),"-",LN(Table13927[[#This Row],[Close]]/E573))</f>
        <v>1.4999747125403861E-4</v>
      </c>
    </row>
    <row r="575" spans="1:8" x14ac:dyDescent="0.3">
      <c r="A575" s="2">
        <v>43955</v>
      </c>
      <c r="B575" s="1">
        <v>28197.45</v>
      </c>
      <c r="C575" s="1">
        <v>28235.45</v>
      </c>
      <c r="D575" s="1">
        <v>27544.75</v>
      </c>
      <c r="E575" s="1">
        <v>27599</v>
      </c>
      <c r="F575" s="1">
        <v>74361350</v>
      </c>
      <c r="G575" s="1">
        <v>4647.32</v>
      </c>
      <c r="H575" s="3">
        <f>IF(ISERR(LN(Table13927[[#This Row],[Close]]/E574)),"-",LN(Table13927[[#This Row],[Close]]/E574))</f>
        <v>-3.804732364894433E-2</v>
      </c>
    </row>
    <row r="576" spans="1:8" x14ac:dyDescent="0.3">
      <c r="A576" s="2">
        <v>43956</v>
      </c>
      <c r="B576" s="1">
        <v>27815.7</v>
      </c>
      <c r="C576" s="1">
        <v>28011.75</v>
      </c>
      <c r="D576" s="1">
        <v>27065.85</v>
      </c>
      <c r="E576" s="1">
        <v>27138.6</v>
      </c>
      <c r="F576" s="1">
        <v>65780211</v>
      </c>
      <c r="G576" s="1">
        <v>3698.67</v>
      </c>
      <c r="H576" s="3">
        <f>IF(ISERR(LN(Table13927[[#This Row],[Close]]/E575)),"-",LN(Table13927[[#This Row],[Close]]/E575))</f>
        <v>-1.6822471483755329E-2</v>
      </c>
    </row>
    <row r="577" spans="1:8" x14ac:dyDescent="0.3">
      <c r="A577" s="2">
        <v>43957</v>
      </c>
      <c r="B577" s="1">
        <v>27061.5</v>
      </c>
      <c r="C577" s="1">
        <v>27062.1</v>
      </c>
      <c r="D577" s="1">
        <v>26373.95</v>
      </c>
      <c r="E577" s="1">
        <v>26630.2</v>
      </c>
      <c r="F577" s="1">
        <v>101493046</v>
      </c>
      <c r="G577" s="1">
        <v>4183.3500000000004</v>
      </c>
      <c r="H577" s="3">
        <f>IF(ISERR(LN(Table13927[[#This Row],[Close]]/E576)),"-",LN(Table13927[[#This Row],[Close]]/E576))</f>
        <v>-1.8911158574562614E-2</v>
      </c>
    </row>
    <row r="578" spans="1:8" x14ac:dyDescent="0.3">
      <c r="A578" s="2">
        <v>43958</v>
      </c>
      <c r="B578" s="1">
        <v>26402.25</v>
      </c>
      <c r="C578" s="1">
        <v>26445.1</v>
      </c>
      <c r="D578" s="1">
        <v>25984</v>
      </c>
      <c r="E578" s="1">
        <v>26254.55</v>
      </c>
      <c r="F578" s="1">
        <v>236904193</v>
      </c>
      <c r="G578" s="1">
        <v>38001.24</v>
      </c>
      <c r="H578" s="3">
        <f>IF(ISERR(LN(Table13927[[#This Row],[Close]]/E577)),"-",LN(Table13927[[#This Row],[Close]]/E577))</f>
        <v>-1.4206602773858235E-2</v>
      </c>
    </row>
    <row r="579" spans="1:8" x14ac:dyDescent="0.3">
      <c r="A579" s="2">
        <v>43959</v>
      </c>
      <c r="B579" s="1">
        <v>26809.4</v>
      </c>
      <c r="C579" s="1">
        <v>26809.4</v>
      </c>
      <c r="D579" s="1">
        <v>26598.05</v>
      </c>
      <c r="E579" s="1">
        <v>26759.8</v>
      </c>
      <c r="F579" s="1">
        <v>65277326</v>
      </c>
      <c r="G579" s="1">
        <v>5603.39</v>
      </c>
      <c r="H579" s="3">
        <f>IF(ISERR(LN(Table13927[[#This Row],[Close]]/E578)),"-",LN(Table13927[[#This Row],[Close]]/E578))</f>
        <v>1.9061454040064416E-2</v>
      </c>
    </row>
    <row r="580" spans="1:8" x14ac:dyDescent="0.3">
      <c r="A580" s="2">
        <v>43962</v>
      </c>
      <c r="B580" s="1">
        <v>26895.65</v>
      </c>
      <c r="C580" s="1">
        <v>27149.05</v>
      </c>
      <c r="D580" s="1">
        <v>26608.2</v>
      </c>
      <c r="E580" s="1">
        <v>26667.8</v>
      </c>
      <c r="F580" s="1">
        <v>50403534</v>
      </c>
      <c r="G580" s="1">
        <v>4289.03</v>
      </c>
      <c r="H580" s="3">
        <f>IF(ISERR(LN(Table13927[[#This Row],[Close]]/E579)),"-",LN(Table13927[[#This Row],[Close]]/E579))</f>
        <v>-3.4439162878713535E-3</v>
      </c>
    </row>
    <row r="581" spans="1:8" x14ac:dyDescent="0.3">
      <c r="A581" s="2">
        <v>43963</v>
      </c>
      <c r="B581" s="1">
        <v>26571.05</v>
      </c>
      <c r="C581" s="1">
        <v>26913.65</v>
      </c>
      <c r="D581" s="1">
        <v>26321.9</v>
      </c>
      <c r="E581" s="1">
        <v>26857.15</v>
      </c>
      <c r="F581" s="1">
        <v>53361288</v>
      </c>
      <c r="G581" s="1">
        <v>4988.38</v>
      </c>
      <c r="H581" s="3">
        <f>IF(ISERR(LN(Table13927[[#This Row],[Close]]/E580)),"-",LN(Table13927[[#This Row],[Close]]/E580))</f>
        <v>7.0752346293749034E-3</v>
      </c>
    </row>
    <row r="582" spans="1:8" x14ac:dyDescent="0.3">
      <c r="A582" s="2">
        <v>43964</v>
      </c>
      <c r="B582" s="1">
        <v>27761.9</v>
      </c>
      <c r="C582" s="1">
        <v>27765.9</v>
      </c>
      <c r="D582" s="1">
        <v>26680.75</v>
      </c>
      <c r="E582" s="1">
        <v>26746.5</v>
      </c>
      <c r="F582" s="1">
        <v>56803279</v>
      </c>
      <c r="G582" s="1">
        <v>4676.1099999999997</v>
      </c>
      <c r="H582" s="3">
        <f>IF(ISERR(LN(Table13927[[#This Row],[Close]]/E581)),"-",LN(Table13927[[#This Row],[Close]]/E581))</f>
        <v>-4.1284560719733743E-3</v>
      </c>
    </row>
    <row r="583" spans="1:8" x14ac:dyDescent="0.3">
      <c r="A583" s="2">
        <v>43965</v>
      </c>
      <c r="B583" s="1">
        <v>26618.1</v>
      </c>
      <c r="C583" s="1">
        <v>27090.799999999999</v>
      </c>
      <c r="D583" s="1">
        <v>26587</v>
      </c>
      <c r="E583" s="1">
        <v>26933.65</v>
      </c>
      <c r="F583" s="1">
        <v>65530916</v>
      </c>
      <c r="G583" s="1">
        <v>5089.0200000000004</v>
      </c>
      <c r="H583" s="3">
        <f>IF(ISERR(LN(Table13927[[#This Row],[Close]]/E582)),"-",LN(Table13927[[#This Row],[Close]]/E582))</f>
        <v>6.9728105554906963E-3</v>
      </c>
    </row>
    <row r="584" spans="1:8" x14ac:dyDescent="0.3">
      <c r="A584" s="2">
        <v>43966</v>
      </c>
      <c r="B584" s="1">
        <v>26969.4</v>
      </c>
      <c r="C584" s="1">
        <v>27028.95</v>
      </c>
      <c r="D584" s="1">
        <v>26795.85</v>
      </c>
      <c r="E584" s="1">
        <v>26958.65</v>
      </c>
      <c r="F584" s="1">
        <v>54811702</v>
      </c>
      <c r="G584" s="1">
        <v>3759.54</v>
      </c>
      <c r="H584" s="3">
        <f>IF(ISERR(LN(Table13927[[#This Row],[Close]]/E583)),"-",LN(Table13927[[#This Row],[Close]]/E583))</f>
        <v>9.2777639081165772E-4</v>
      </c>
    </row>
    <row r="585" spans="1:8" x14ac:dyDescent="0.3">
      <c r="A585" s="2">
        <v>43969</v>
      </c>
      <c r="B585" s="1">
        <v>27057.5</v>
      </c>
      <c r="C585" s="1">
        <v>27092.5</v>
      </c>
      <c r="D585" s="1">
        <v>26653.95</v>
      </c>
      <c r="E585" s="1">
        <v>26694.65</v>
      </c>
      <c r="F585" s="1">
        <v>59539266</v>
      </c>
      <c r="G585" s="1">
        <v>4178.91</v>
      </c>
      <c r="H585" s="3">
        <f>IF(ISERR(LN(Table13927[[#This Row],[Close]]/E584)),"-",LN(Table13927[[#This Row],[Close]]/E584))</f>
        <v>-9.8410398096661442E-3</v>
      </c>
    </row>
    <row r="586" spans="1:8" x14ac:dyDescent="0.3">
      <c r="A586" s="2">
        <v>43970</v>
      </c>
      <c r="B586" s="1">
        <v>26895.200000000001</v>
      </c>
      <c r="C586" s="1">
        <v>26987.65</v>
      </c>
      <c r="D586" s="1">
        <v>26731.45</v>
      </c>
      <c r="E586" s="1">
        <v>26895.75</v>
      </c>
      <c r="F586" s="1">
        <v>49736991</v>
      </c>
      <c r="G586" s="1">
        <v>3203.66</v>
      </c>
      <c r="H586" s="3">
        <f>IF(ISERR(LN(Table13927[[#This Row],[Close]]/E585)),"-",LN(Table13927[[#This Row],[Close]]/E585))</f>
        <v>7.5051107638875562E-3</v>
      </c>
    </row>
    <row r="587" spans="1:8" x14ac:dyDescent="0.3">
      <c r="A587" s="2">
        <v>43971</v>
      </c>
      <c r="B587" s="1">
        <v>26995.1</v>
      </c>
      <c r="C587" s="1">
        <v>27428.25</v>
      </c>
      <c r="D587" s="1">
        <v>26935.65</v>
      </c>
      <c r="E587" s="1">
        <v>27290.35</v>
      </c>
      <c r="F587" s="1">
        <v>50600732</v>
      </c>
      <c r="G587" s="1">
        <v>2921.4</v>
      </c>
      <c r="H587" s="3">
        <f>IF(ISERR(LN(Table13927[[#This Row],[Close]]/E586)),"-",LN(Table13927[[#This Row],[Close]]/E586))</f>
        <v>1.456487828810692E-2</v>
      </c>
    </row>
    <row r="588" spans="1:8" x14ac:dyDescent="0.3">
      <c r="A588" s="2">
        <v>43972</v>
      </c>
      <c r="B588" s="1">
        <v>27366.5</v>
      </c>
      <c r="C588" s="1">
        <v>27967</v>
      </c>
      <c r="D588" s="1">
        <v>27207.45</v>
      </c>
      <c r="E588" s="1">
        <v>27887.1</v>
      </c>
      <c r="F588" s="1">
        <v>91935088</v>
      </c>
      <c r="G588" s="1">
        <v>4381.5200000000004</v>
      </c>
      <c r="H588" s="3">
        <f>IF(ISERR(LN(Table13927[[#This Row],[Close]]/E587)),"-",LN(Table13927[[#This Row],[Close]]/E587))</f>
        <v>2.1631056463287387E-2</v>
      </c>
    </row>
    <row r="589" spans="1:8" x14ac:dyDescent="0.3">
      <c r="A589" s="2">
        <v>43973</v>
      </c>
      <c r="B589" s="1">
        <v>27843.25</v>
      </c>
      <c r="C589" s="1">
        <v>28051.25</v>
      </c>
      <c r="D589" s="1">
        <v>27658.1</v>
      </c>
      <c r="E589" s="1">
        <v>27786.1</v>
      </c>
      <c r="F589" s="1">
        <v>68203306</v>
      </c>
      <c r="G589" s="1">
        <v>3646.08</v>
      </c>
      <c r="H589" s="3">
        <f>IF(ISERR(LN(Table13927[[#This Row],[Close]]/E588)),"-",LN(Table13927[[#This Row],[Close]]/E588))</f>
        <v>-3.6283206570830507E-3</v>
      </c>
    </row>
    <row r="590" spans="1:8" x14ac:dyDescent="0.3">
      <c r="A590" s="2">
        <v>43977</v>
      </c>
      <c r="B590" s="1">
        <v>28071.7</v>
      </c>
      <c r="C590" s="1">
        <v>28403.75</v>
      </c>
      <c r="D590" s="1">
        <v>27957.599999999999</v>
      </c>
      <c r="E590" s="1">
        <v>28122.3</v>
      </c>
      <c r="F590" s="1">
        <v>88109568</v>
      </c>
      <c r="G590" s="1">
        <v>4245.6000000000004</v>
      </c>
      <c r="H590" s="3">
        <f>IF(ISERR(LN(Table13927[[#This Row],[Close]]/E589)),"-",LN(Table13927[[#This Row],[Close]]/E589))</f>
        <v>1.2026960261380221E-2</v>
      </c>
    </row>
    <row r="591" spans="1:8" x14ac:dyDescent="0.3">
      <c r="A591" s="2">
        <v>43978</v>
      </c>
      <c r="B591" s="1">
        <v>28226.25</v>
      </c>
      <c r="C591" s="1">
        <v>28296.1</v>
      </c>
      <c r="D591" s="1">
        <v>27742.25</v>
      </c>
      <c r="E591" s="1">
        <v>28222.400000000001</v>
      </c>
      <c r="F591" s="1">
        <v>51946214</v>
      </c>
      <c r="G591" s="1">
        <v>3039.78</v>
      </c>
      <c r="H591" s="3">
        <f>IF(ISERR(LN(Table13927[[#This Row],[Close]]/E590)),"-",LN(Table13927[[#This Row],[Close]]/E590))</f>
        <v>3.5531329587865346E-3</v>
      </c>
    </row>
    <row r="592" spans="1:8" x14ac:dyDescent="0.3">
      <c r="A592" s="2">
        <v>43979</v>
      </c>
      <c r="B592" s="1">
        <v>28223.1</v>
      </c>
      <c r="C592" s="1">
        <v>28524.25</v>
      </c>
      <c r="D592" s="1">
        <v>28096.75</v>
      </c>
      <c r="E592" s="1">
        <v>28451.599999999999</v>
      </c>
      <c r="F592" s="1">
        <v>63838520</v>
      </c>
      <c r="G592" s="1">
        <v>4212.9399999999996</v>
      </c>
      <c r="H592" s="3">
        <f>IF(ISERR(LN(Table13927[[#This Row],[Close]]/E591)),"-",LN(Table13927[[#This Row],[Close]]/E591))</f>
        <v>8.0884091317272311E-3</v>
      </c>
    </row>
    <row r="593" spans="1:8" x14ac:dyDescent="0.3">
      <c r="A593" s="2">
        <v>43980</v>
      </c>
      <c r="B593" s="1">
        <v>28374.75</v>
      </c>
      <c r="C593" s="1">
        <v>29384.9</v>
      </c>
      <c r="D593" s="1">
        <v>28297.9</v>
      </c>
      <c r="E593" s="1">
        <v>29296.95</v>
      </c>
      <c r="F593" s="1">
        <v>158631717</v>
      </c>
      <c r="G593" s="1">
        <v>9786.4</v>
      </c>
      <c r="H593" s="3">
        <f>IF(ISERR(LN(Table13927[[#This Row],[Close]]/E592)),"-",LN(Table13927[[#This Row],[Close]]/E592))</f>
        <v>2.9279017034759571E-2</v>
      </c>
    </row>
    <row r="594" spans="1:8" x14ac:dyDescent="0.3">
      <c r="A594" s="2">
        <v>43983</v>
      </c>
      <c r="B594" s="1">
        <v>29579.45</v>
      </c>
      <c r="C594" s="1">
        <v>30023.35</v>
      </c>
      <c r="D594" s="1">
        <v>29483.5</v>
      </c>
      <c r="E594" s="1">
        <v>29571.3</v>
      </c>
      <c r="F594" s="1">
        <v>69900757</v>
      </c>
      <c r="G594" s="1">
        <v>4447.8100000000004</v>
      </c>
      <c r="H594" s="3">
        <f>IF(ISERR(LN(Table13927[[#This Row],[Close]]/E593)),"-",LN(Table13927[[#This Row],[Close]]/E593))</f>
        <v>9.3208813329544189E-3</v>
      </c>
    </row>
    <row r="595" spans="1:8" x14ac:dyDescent="0.3">
      <c r="A595" s="2">
        <v>43984</v>
      </c>
      <c r="B595" s="1">
        <v>29751.55</v>
      </c>
      <c r="C595" s="1">
        <v>29752.05</v>
      </c>
      <c r="D595" s="1">
        <v>29326.2</v>
      </c>
      <c r="E595" s="1">
        <v>29359.85</v>
      </c>
      <c r="F595" s="1">
        <v>44818763</v>
      </c>
      <c r="G595" s="1">
        <v>2760.05</v>
      </c>
      <c r="H595" s="3">
        <f>IF(ISERR(LN(Table13927[[#This Row],[Close]]/E594)),"-",LN(Table13927[[#This Row],[Close]]/E594))</f>
        <v>-7.176201633078744E-3</v>
      </c>
    </row>
    <row r="596" spans="1:8" x14ac:dyDescent="0.3">
      <c r="A596" s="2">
        <v>43985</v>
      </c>
      <c r="B596" s="1">
        <v>29704.1</v>
      </c>
      <c r="C596" s="1">
        <v>29887.8</v>
      </c>
      <c r="D596" s="1">
        <v>29431.5</v>
      </c>
      <c r="E596" s="1">
        <v>29527</v>
      </c>
      <c r="F596" s="1">
        <v>52614359</v>
      </c>
      <c r="G596" s="1">
        <v>4468.22</v>
      </c>
      <c r="H596" s="3">
        <f>IF(ISERR(LN(Table13927[[#This Row],[Close]]/E595)),"-",LN(Table13927[[#This Row],[Close]]/E595))</f>
        <v>5.6770042518558481E-3</v>
      </c>
    </row>
    <row r="597" spans="1:8" x14ac:dyDescent="0.3">
      <c r="A597" s="2">
        <v>43986</v>
      </c>
      <c r="B597" s="1">
        <v>29573.25</v>
      </c>
      <c r="C597" s="1">
        <v>29725.15</v>
      </c>
      <c r="D597" s="1">
        <v>29311.3</v>
      </c>
      <c r="E597" s="1">
        <v>29621.55</v>
      </c>
      <c r="F597" s="1">
        <v>44781238</v>
      </c>
      <c r="G597" s="1">
        <v>2804.16</v>
      </c>
      <c r="H597" s="3">
        <f>IF(ISERR(LN(Table13927[[#This Row],[Close]]/E596)),"-",LN(Table13927[[#This Row],[Close]]/E596))</f>
        <v>3.1970379843075103E-3</v>
      </c>
    </row>
    <row r="598" spans="1:8" x14ac:dyDescent="0.3">
      <c r="A598" s="2">
        <v>43987</v>
      </c>
      <c r="B598" s="1">
        <v>29789.35</v>
      </c>
      <c r="C598" s="1">
        <v>29802.75</v>
      </c>
      <c r="D598" s="1">
        <v>29428.25</v>
      </c>
      <c r="E598" s="1">
        <v>29542</v>
      </c>
      <c r="F598" s="1">
        <v>39218958</v>
      </c>
      <c r="G598" s="1">
        <v>2824.18</v>
      </c>
      <c r="H598" s="3">
        <f>IF(ISERR(LN(Table13927[[#This Row],[Close]]/E597)),"-",LN(Table13927[[#This Row],[Close]]/E597))</f>
        <v>-2.6891573591935527E-3</v>
      </c>
    </row>
    <row r="599" spans="1:8" x14ac:dyDescent="0.3">
      <c r="A599" s="2">
        <v>43990</v>
      </c>
      <c r="B599" s="1">
        <v>29891.3</v>
      </c>
      <c r="C599" s="1">
        <v>29891.3</v>
      </c>
      <c r="D599" s="1">
        <v>29447.55</v>
      </c>
      <c r="E599" s="1">
        <v>29502.15</v>
      </c>
      <c r="F599" s="1">
        <v>47190168</v>
      </c>
      <c r="G599" s="1">
        <v>3174.02</v>
      </c>
      <c r="H599" s="3">
        <f>IF(ISERR(LN(Table13927[[#This Row],[Close]]/E598)),"-",LN(Table13927[[#This Row],[Close]]/E598))</f>
        <v>-1.3498375724186828E-3</v>
      </c>
    </row>
    <row r="600" spans="1:8" x14ac:dyDescent="0.3">
      <c r="A600" s="2">
        <v>43991</v>
      </c>
      <c r="B600" s="1">
        <v>29507.25</v>
      </c>
      <c r="C600" s="1">
        <v>30117.65</v>
      </c>
      <c r="D600" s="1">
        <v>29455.05</v>
      </c>
      <c r="E600" s="1">
        <v>29524.9</v>
      </c>
      <c r="F600" s="1">
        <v>67577739</v>
      </c>
      <c r="G600" s="1">
        <v>3397.43</v>
      </c>
      <c r="H600" s="3">
        <f>IF(ISERR(LN(Table13927[[#This Row],[Close]]/E599)),"-",LN(Table13927[[#This Row],[Close]]/E599))</f>
        <v>7.708330714976321E-4</v>
      </c>
    </row>
    <row r="601" spans="1:8" x14ac:dyDescent="0.3">
      <c r="A601" s="2">
        <v>43992</v>
      </c>
      <c r="B601" s="1">
        <v>29645.200000000001</v>
      </c>
      <c r="C601" s="1">
        <v>29770.75</v>
      </c>
      <c r="D601" s="1">
        <v>29379.9</v>
      </c>
      <c r="E601" s="1">
        <v>29503.200000000001</v>
      </c>
      <c r="F601" s="1">
        <v>48134327</v>
      </c>
      <c r="G601" s="1">
        <v>2517.4899999999998</v>
      </c>
      <c r="H601" s="3">
        <f>IF(ISERR(LN(Table13927[[#This Row],[Close]]/E600)),"-",LN(Table13927[[#This Row],[Close]]/E600))</f>
        <v>-7.3524307838314254E-4</v>
      </c>
    </row>
    <row r="602" spans="1:8" x14ac:dyDescent="0.3">
      <c r="A602" s="2">
        <v>43993</v>
      </c>
      <c r="B602" s="1">
        <v>29552.1</v>
      </c>
      <c r="C602" s="1">
        <v>29698.95</v>
      </c>
      <c r="D602" s="1">
        <v>29045.65</v>
      </c>
      <c r="E602" s="1">
        <v>29092.45</v>
      </c>
      <c r="F602" s="1">
        <v>40953084</v>
      </c>
      <c r="G602" s="1">
        <v>2515.27</v>
      </c>
      <c r="H602" s="3">
        <f>IF(ISERR(LN(Table13927[[#This Row],[Close]]/E601)),"-",LN(Table13927[[#This Row],[Close]]/E601))</f>
        <v>-1.402004169649694E-2</v>
      </c>
    </row>
    <row r="603" spans="1:8" x14ac:dyDescent="0.3">
      <c r="A603" s="2">
        <v>43994</v>
      </c>
      <c r="B603" s="1">
        <v>28356.65</v>
      </c>
      <c r="C603" s="1">
        <v>29227.25</v>
      </c>
      <c r="D603" s="1">
        <v>28319.1</v>
      </c>
      <c r="E603" s="1">
        <v>29145.599999999999</v>
      </c>
      <c r="F603" s="1">
        <v>50796438</v>
      </c>
      <c r="G603" s="1">
        <v>3070.28</v>
      </c>
      <c r="H603" s="3">
        <f>IF(ISERR(LN(Table13927[[#This Row],[Close]]/E602)),"-",LN(Table13927[[#This Row],[Close]]/E602))</f>
        <v>1.8252676645670568E-3</v>
      </c>
    </row>
    <row r="604" spans="1:8" x14ac:dyDescent="0.3">
      <c r="A604" s="2">
        <v>43997</v>
      </c>
      <c r="B604" s="1">
        <v>29187.5</v>
      </c>
      <c r="C604" s="1">
        <v>29215.85</v>
      </c>
      <c r="D604" s="1">
        <v>28591.15</v>
      </c>
      <c r="E604" s="1">
        <v>28701.8</v>
      </c>
      <c r="F604" s="1">
        <v>46194485</v>
      </c>
      <c r="G604" s="1">
        <v>2626.53</v>
      </c>
      <c r="H604" s="3">
        <f>IF(ISERR(LN(Table13927[[#This Row],[Close]]/E603)),"-",LN(Table13927[[#This Row],[Close]]/E603))</f>
        <v>-1.5344119438240832E-2</v>
      </c>
    </row>
    <row r="605" spans="1:8" x14ac:dyDescent="0.3">
      <c r="A605" s="2">
        <v>43998</v>
      </c>
      <c r="B605" s="1">
        <v>29081.200000000001</v>
      </c>
      <c r="C605" s="1">
        <v>29103.3</v>
      </c>
      <c r="D605" s="1">
        <v>28349</v>
      </c>
      <c r="E605" s="1">
        <v>28575.35</v>
      </c>
      <c r="F605" s="1">
        <v>51030891</v>
      </c>
      <c r="G605" s="1">
        <v>2850.98</v>
      </c>
      <c r="H605" s="3">
        <f>IF(ISERR(LN(Table13927[[#This Row],[Close]]/E604)),"-",LN(Table13927[[#This Row],[Close]]/E604))</f>
        <v>-4.415380494129293E-3</v>
      </c>
    </row>
    <row r="606" spans="1:8" x14ac:dyDescent="0.3">
      <c r="A606" s="2">
        <v>43999</v>
      </c>
      <c r="B606" s="1">
        <v>28517.9</v>
      </c>
      <c r="C606" s="1">
        <v>28673.85</v>
      </c>
      <c r="D606" s="1">
        <v>28384.7</v>
      </c>
      <c r="E606" s="1">
        <v>28431.75</v>
      </c>
      <c r="F606" s="1">
        <v>41710967</v>
      </c>
      <c r="G606" s="1">
        <v>2335.12</v>
      </c>
      <c r="H606" s="3">
        <f>IF(ISERR(LN(Table13927[[#This Row],[Close]]/E605)),"-",LN(Table13927[[#This Row],[Close]]/E605))</f>
        <v>-5.0379796105640496E-3</v>
      </c>
    </row>
    <row r="607" spans="1:8" x14ac:dyDescent="0.3">
      <c r="A607" s="2">
        <v>44000</v>
      </c>
      <c r="B607" s="1">
        <v>28402.3</v>
      </c>
      <c r="C607" s="1">
        <v>28730.2</v>
      </c>
      <c r="D607" s="1">
        <v>28393.8</v>
      </c>
      <c r="E607" s="1">
        <v>28648.7</v>
      </c>
      <c r="F607" s="1">
        <v>45432001</v>
      </c>
      <c r="G607" s="1">
        <v>2330.64</v>
      </c>
      <c r="H607" s="3">
        <f>IF(ISERR(LN(Table13927[[#This Row],[Close]]/E606)),"-",LN(Table13927[[#This Row],[Close]]/E606))</f>
        <v>7.6015884488722625E-3</v>
      </c>
    </row>
    <row r="608" spans="1:8" x14ac:dyDescent="0.3">
      <c r="A608" s="2">
        <v>44001</v>
      </c>
      <c r="B608" s="1">
        <v>28784.1</v>
      </c>
      <c r="C608" s="1">
        <v>28816.85</v>
      </c>
      <c r="D608" s="1">
        <v>28592.45</v>
      </c>
      <c r="E608" s="1">
        <v>28709.45</v>
      </c>
      <c r="F608" s="1">
        <v>59057453</v>
      </c>
      <c r="G608" s="1">
        <v>3420.96</v>
      </c>
      <c r="H608" s="3">
        <f>IF(ISERR(LN(Table13927[[#This Row],[Close]]/E607)),"-",LN(Table13927[[#This Row],[Close]]/E607))</f>
        <v>2.118269948238593E-3</v>
      </c>
    </row>
    <row r="609" spans="1:8" x14ac:dyDescent="0.3">
      <c r="A609" s="2">
        <v>44004</v>
      </c>
      <c r="B609" s="1">
        <v>28961.05</v>
      </c>
      <c r="C609" s="1">
        <v>29058.2</v>
      </c>
      <c r="D609" s="1">
        <v>28718.95</v>
      </c>
      <c r="E609" s="1">
        <v>28865.45</v>
      </c>
      <c r="F609" s="1">
        <v>51163839</v>
      </c>
      <c r="G609" s="1">
        <v>2474.2399999999998</v>
      </c>
      <c r="H609" s="3">
        <f>IF(ISERR(LN(Table13927[[#This Row],[Close]]/E608)),"-",LN(Table13927[[#This Row],[Close]]/E608))</f>
        <v>5.4190413446808501E-3</v>
      </c>
    </row>
    <row r="610" spans="1:8" x14ac:dyDescent="0.3">
      <c r="A610" s="2">
        <v>44005</v>
      </c>
      <c r="B610" s="1">
        <v>28993.35</v>
      </c>
      <c r="C610" s="1">
        <v>29452.05</v>
      </c>
      <c r="D610" s="1">
        <v>28923.05</v>
      </c>
      <c r="E610" s="1">
        <v>29355.200000000001</v>
      </c>
      <c r="F610" s="1">
        <v>56744985</v>
      </c>
      <c r="G610" s="1">
        <v>3490.97</v>
      </c>
      <c r="H610" s="3">
        <f>IF(ISERR(LN(Table13927[[#This Row],[Close]]/E609)),"-",LN(Table13927[[#This Row],[Close]]/E609))</f>
        <v>1.6824324436286692E-2</v>
      </c>
    </row>
    <row r="611" spans="1:8" x14ac:dyDescent="0.3">
      <c r="A611" s="2">
        <v>44006</v>
      </c>
      <c r="B611" s="1">
        <v>29568.2</v>
      </c>
      <c r="C611" s="1">
        <v>29942.7</v>
      </c>
      <c r="D611" s="1">
        <v>29433.599999999999</v>
      </c>
      <c r="E611" s="1">
        <v>29487.4</v>
      </c>
      <c r="F611" s="1">
        <v>79281997</v>
      </c>
      <c r="G611" s="1">
        <v>3539</v>
      </c>
      <c r="H611" s="3">
        <f>IF(ISERR(LN(Table13927[[#This Row],[Close]]/E610)),"-",LN(Table13927[[#This Row],[Close]]/E610))</f>
        <v>4.4933508182387069E-3</v>
      </c>
    </row>
    <row r="612" spans="1:8" x14ac:dyDescent="0.3">
      <c r="A612" s="2">
        <v>44007</v>
      </c>
      <c r="B612" s="1">
        <v>29378.25</v>
      </c>
      <c r="C612" s="1">
        <v>30174.6</v>
      </c>
      <c r="D612" s="1">
        <v>29338.35</v>
      </c>
      <c r="E612" s="1">
        <v>30113.25</v>
      </c>
      <c r="F612" s="1">
        <v>101089409</v>
      </c>
      <c r="G612" s="1">
        <v>4778.1499999999996</v>
      </c>
      <c r="H612" s="3">
        <f>IF(ISERR(LN(Table13927[[#This Row],[Close]]/E611)),"-",LN(Table13927[[#This Row],[Close]]/E611))</f>
        <v>2.1002220770517641E-2</v>
      </c>
    </row>
    <row r="613" spans="1:8" x14ac:dyDescent="0.3">
      <c r="A613" s="2">
        <v>44008</v>
      </c>
      <c r="B613" s="1">
        <v>30369.75</v>
      </c>
      <c r="C613" s="1">
        <v>30505.15</v>
      </c>
      <c r="D613" s="1">
        <v>29655.5</v>
      </c>
      <c r="E613" s="1">
        <v>29757.05</v>
      </c>
      <c r="F613" s="1">
        <v>94831983</v>
      </c>
      <c r="G613" s="1">
        <v>3542.15</v>
      </c>
      <c r="H613" s="3">
        <f>IF(ISERR(LN(Table13927[[#This Row],[Close]]/E612)),"-",LN(Table13927[[#This Row],[Close]]/E612))</f>
        <v>-1.1899195523610222E-2</v>
      </c>
    </row>
    <row r="614" spans="1:8" x14ac:dyDescent="0.3">
      <c r="A614" s="2">
        <v>44011</v>
      </c>
      <c r="B614" s="1">
        <v>30035.3</v>
      </c>
      <c r="C614" s="1">
        <v>30168.35</v>
      </c>
      <c r="D614" s="1">
        <v>29820.2</v>
      </c>
      <c r="E614" s="1">
        <v>29971.65</v>
      </c>
      <c r="F614" s="1">
        <v>113894850</v>
      </c>
      <c r="G614" s="1">
        <v>4115.91</v>
      </c>
      <c r="H614" s="3">
        <f>IF(ISERR(LN(Table13927[[#This Row],[Close]]/E613)),"-",LN(Table13927[[#This Row],[Close]]/E613))</f>
        <v>7.185856160688656E-3</v>
      </c>
    </row>
    <row r="615" spans="1:8" x14ac:dyDescent="0.3">
      <c r="A615" s="2">
        <v>44012</v>
      </c>
      <c r="B615" s="1">
        <v>30170.45</v>
      </c>
      <c r="C615" s="1">
        <v>30219.8</v>
      </c>
      <c r="D615" s="1">
        <v>30019.75</v>
      </c>
      <c r="E615" s="1">
        <v>30063.25</v>
      </c>
      <c r="F615" s="1">
        <v>70668065</v>
      </c>
      <c r="G615" s="1">
        <v>3456.56</v>
      </c>
      <c r="H615" s="3">
        <f>IF(ISERR(LN(Table13927[[#This Row],[Close]]/E614)),"-",LN(Table13927[[#This Row],[Close]]/E614))</f>
        <v>3.0515607115782148E-3</v>
      </c>
    </row>
    <row r="616" spans="1:8" x14ac:dyDescent="0.3">
      <c r="A616" s="2">
        <v>44013</v>
      </c>
      <c r="B616" s="1">
        <v>30093.9</v>
      </c>
      <c r="C616" s="1">
        <v>30286.1</v>
      </c>
      <c r="D616" s="1">
        <v>29983.65</v>
      </c>
      <c r="E616" s="1">
        <v>30232.5</v>
      </c>
      <c r="F616" s="1">
        <v>61624757</v>
      </c>
      <c r="G616" s="1">
        <v>2630.52</v>
      </c>
      <c r="H616" s="3">
        <f>IF(ISERR(LN(Table13927[[#This Row],[Close]]/E615)),"-",LN(Table13927[[#This Row],[Close]]/E615))</f>
        <v>5.6140090975622652E-3</v>
      </c>
    </row>
    <row r="617" spans="1:8" x14ac:dyDescent="0.3">
      <c r="A617" s="2">
        <v>44014</v>
      </c>
      <c r="B617" s="1">
        <v>30352.5</v>
      </c>
      <c r="C617" s="1">
        <v>30399.7</v>
      </c>
      <c r="D617" s="1">
        <v>30136.5</v>
      </c>
      <c r="E617" s="1">
        <v>30316.2</v>
      </c>
      <c r="F617" s="1">
        <v>60014284</v>
      </c>
      <c r="G617" s="1">
        <v>2625.83</v>
      </c>
      <c r="H617" s="3">
        <f>IF(ISERR(LN(Table13927[[#This Row],[Close]]/E616)),"-",LN(Table13927[[#This Row],[Close]]/E616))</f>
        <v>2.7647184271363391E-3</v>
      </c>
    </row>
    <row r="618" spans="1:8" x14ac:dyDescent="0.3">
      <c r="A618" s="2">
        <v>44015</v>
      </c>
      <c r="B618" s="1">
        <v>30501.95</v>
      </c>
      <c r="C618" s="1">
        <v>30632.3</v>
      </c>
      <c r="D618" s="1">
        <v>30428.35</v>
      </c>
      <c r="E618" s="1">
        <v>30529.1</v>
      </c>
      <c r="F618" s="1">
        <v>57187574</v>
      </c>
      <c r="G618" s="1">
        <v>2528.14</v>
      </c>
      <c r="H618" s="3">
        <f>IF(ISERR(LN(Table13927[[#This Row],[Close]]/E617)),"-",LN(Table13927[[#This Row],[Close]]/E617))</f>
        <v>6.9981040070502369E-3</v>
      </c>
    </row>
    <row r="619" spans="1:8" x14ac:dyDescent="0.3">
      <c r="A619" s="2">
        <v>44018</v>
      </c>
      <c r="B619" s="1">
        <v>30724.799999999999</v>
      </c>
      <c r="C619" s="1">
        <v>30736.5</v>
      </c>
      <c r="D619" s="1">
        <v>30566.6</v>
      </c>
      <c r="E619" s="1">
        <v>30647.65</v>
      </c>
      <c r="F619" s="1">
        <v>56527182</v>
      </c>
      <c r="G619" s="1">
        <v>2527.16</v>
      </c>
      <c r="H619" s="3">
        <f>IF(ISERR(LN(Table13927[[#This Row],[Close]]/E618)),"-",LN(Table13927[[#This Row],[Close]]/E618))</f>
        <v>3.8756602268797571E-3</v>
      </c>
    </row>
    <row r="620" spans="1:8" x14ac:dyDescent="0.3">
      <c r="A620" s="2">
        <v>44019</v>
      </c>
      <c r="B620" s="1">
        <v>30772.85</v>
      </c>
      <c r="C620" s="1">
        <v>30797.25</v>
      </c>
      <c r="D620" s="1">
        <v>30420.75</v>
      </c>
      <c r="E620" s="1">
        <v>30518.2</v>
      </c>
      <c r="F620" s="1">
        <v>59860232</v>
      </c>
      <c r="G620" s="1">
        <v>2974.75</v>
      </c>
      <c r="H620" s="3">
        <f>IF(ISERR(LN(Table13927[[#This Row],[Close]]/E619)),"-",LN(Table13927[[#This Row],[Close]]/E619))</f>
        <v>-4.2327603808858302E-3</v>
      </c>
    </row>
    <row r="621" spans="1:8" x14ac:dyDescent="0.3">
      <c r="A621" s="2">
        <v>44020</v>
      </c>
      <c r="B621" s="1">
        <v>30574.25</v>
      </c>
      <c r="C621" s="1">
        <v>30919.1</v>
      </c>
      <c r="D621" s="1">
        <v>30402.75</v>
      </c>
      <c r="E621" s="1">
        <v>30773.9</v>
      </c>
      <c r="F621" s="1">
        <v>51567719</v>
      </c>
      <c r="G621" s="1">
        <v>3243.91</v>
      </c>
      <c r="H621" s="3">
        <f>IF(ISERR(LN(Table13927[[#This Row],[Close]]/E620)),"-",LN(Table13927[[#This Row],[Close]]/E620))</f>
        <v>8.3437011761046918E-3</v>
      </c>
    </row>
    <row r="622" spans="1:8" x14ac:dyDescent="0.3">
      <c r="A622" s="2">
        <v>44021</v>
      </c>
      <c r="B622" s="1">
        <v>30785.7</v>
      </c>
      <c r="C622" s="1">
        <v>30891.4</v>
      </c>
      <c r="D622" s="1">
        <v>30581.45</v>
      </c>
      <c r="E622" s="1">
        <v>30671.75</v>
      </c>
      <c r="F622" s="1">
        <v>39786405</v>
      </c>
      <c r="G622" s="1">
        <v>2352.9499999999998</v>
      </c>
      <c r="H622" s="3">
        <f>IF(ISERR(LN(Table13927[[#This Row],[Close]]/E621)),"-",LN(Table13927[[#This Row],[Close]]/E621))</f>
        <v>-3.3248926198978634E-3</v>
      </c>
    </row>
    <row r="623" spans="1:8" x14ac:dyDescent="0.3">
      <c r="A623" s="2">
        <v>44022</v>
      </c>
      <c r="B623" s="1">
        <v>30618.2</v>
      </c>
      <c r="C623" s="1">
        <v>30860.55</v>
      </c>
      <c r="D623" s="1">
        <v>30575.75</v>
      </c>
      <c r="E623" s="1">
        <v>30821.15</v>
      </c>
      <c r="F623" s="1">
        <v>36864480</v>
      </c>
      <c r="G623" s="1">
        <v>2537.7399999999998</v>
      </c>
      <c r="H623" s="3">
        <f>IF(ISERR(LN(Table13927[[#This Row],[Close]]/E622)),"-",LN(Table13927[[#This Row],[Close]]/E622))</f>
        <v>4.8591071149959144E-3</v>
      </c>
    </row>
    <row r="624" spans="1:8" x14ac:dyDescent="0.3">
      <c r="A624" s="2">
        <v>44025</v>
      </c>
      <c r="B624" s="1">
        <v>31011.9</v>
      </c>
      <c r="C624" s="1">
        <v>31283.15</v>
      </c>
      <c r="D624" s="1">
        <v>30977.15</v>
      </c>
      <c r="E624" s="1">
        <v>31214.9</v>
      </c>
      <c r="F624" s="1">
        <v>42666375</v>
      </c>
      <c r="G624" s="1">
        <v>3156.21</v>
      </c>
      <c r="H624" s="3">
        <f>IF(ISERR(LN(Table13927[[#This Row],[Close]]/E623)),"-",LN(Table13927[[#This Row],[Close]]/E623))</f>
        <v>1.269440229188076E-2</v>
      </c>
    </row>
    <row r="625" spans="1:8" x14ac:dyDescent="0.3">
      <c r="A625" s="2">
        <v>44026</v>
      </c>
      <c r="B625" s="1">
        <v>31192.35</v>
      </c>
      <c r="C625" s="1">
        <v>31305.65</v>
      </c>
      <c r="D625" s="1">
        <v>30848.3</v>
      </c>
      <c r="E625" s="1">
        <v>30932.85</v>
      </c>
      <c r="F625" s="1">
        <v>37205261</v>
      </c>
      <c r="G625" s="1">
        <v>2187.65</v>
      </c>
      <c r="H625" s="3">
        <f>IF(ISERR(LN(Table13927[[#This Row],[Close]]/E624)),"-",LN(Table13927[[#This Row],[Close]]/E624))</f>
        <v>-9.0768189185838257E-3</v>
      </c>
    </row>
    <row r="626" spans="1:8" x14ac:dyDescent="0.3">
      <c r="A626" s="2">
        <v>44027</v>
      </c>
      <c r="B626" s="1">
        <v>31038.1</v>
      </c>
      <c r="C626" s="1">
        <v>31236.45</v>
      </c>
      <c r="D626" s="1">
        <v>30978.3</v>
      </c>
      <c r="E626" s="1">
        <v>31140.45</v>
      </c>
      <c r="F626" s="1">
        <v>44227840</v>
      </c>
      <c r="G626" s="1">
        <v>2571.69</v>
      </c>
      <c r="H626" s="3">
        <f>IF(ISERR(LN(Table13927[[#This Row],[Close]]/E625)),"-",LN(Table13927[[#This Row],[Close]]/E625))</f>
        <v>6.6888911665178973E-3</v>
      </c>
    </row>
    <row r="627" spans="1:8" x14ac:dyDescent="0.3">
      <c r="A627" s="2">
        <v>44028</v>
      </c>
      <c r="B627" s="1">
        <v>31195.15</v>
      </c>
      <c r="C627" s="1">
        <v>31246.2</v>
      </c>
      <c r="D627" s="1">
        <v>30633.7</v>
      </c>
      <c r="E627" s="1">
        <v>31182.35</v>
      </c>
      <c r="F627" s="1">
        <v>39586709</v>
      </c>
      <c r="G627" s="1">
        <v>2769.73</v>
      </c>
      <c r="H627" s="3">
        <f>IF(ISERR(LN(Table13927[[#This Row],[Close]]/E626)),"-",LN(Table13927[[#This Row],[Close]]/E626))</f>
        <v>1.3446124472221415E-3</v>
      </c>
    </row>
    <row r="628" spans="1:8" x14ac:dyDescent="0.3">
      <c r="A628" s="2">
        <v>44029</v>
      </c>
      <c r="B628" s="1">
        <v>31217.3</v>
      </c>
      <c r="C628" s="1">
        <v>31528.400000000001</v>
      </c>
      <c r="D628" s="1">
        <v>31191.5</v>
      </c>
      <c r="E628" s="1">
        <v>31439.3</v>
      </c>
      <c r="F628" s="1">
        <v>39264408</v>
      </c>
      <c r="G628" s="1">
        <v>3947.37</v>
      </c>
      <c r="H628" s="3">
        <f>IF(ISERR(LN(Table13927[[#This Row],[Close]]/E627)),"-",LN(Table13927[[#This Row],[Close]]/E627))</f>
        <v>8.2064730663881907E-3</v>
      </c>
    </row>
    <row r="629" spans="1:8" x14ac:dyDescent="0.3">
      <c r="A629" s="2">
        <v>44032</v>
      </c>
      <c r="B629" s="1">
        <v>31571.4</v>
      </c>
      <c r="C629" s="1">
        <v>31598.6</v>
      </c>
      <c r="D629" s="1">
        <v>31284.05</v>
      </c>
      <c r="E629" s="1">
        <v>31536.35</v>
      </c>
      <c r="F629" s="1">
        <v>37452764</v>
      </c>
      <c r="G629" s="1">
        <v>3585.29</v>
      </c>
      <c r="H629" s="3">
        <f>IF(ISERR(LN(Table13927[[#This Row],[Close]]/E628)),"-",LN(Table13927[[#This Row],[Close]]/E628))</f>
        <v>3.0821460938696074E-3</v>
      </c>
    </row>
    <row r="630" spans="1:8" x14ac:dyDescent="0.3">
      <c r="A630" s="2">
        <v>44033</v>
      </c>
      <c r="B630" s="1">
        <v>31626.799999999999</v>
      </c>
      <c r="C630" s="1">
        <v>31708</v>
      </c>
      <c r="D630" s="1">
        <v>31240.9</v>
      </c>
      <c r="E630" s="1">
        <v>31280.25</v>
      </c>
      <c r="F630" s="1">
        <v>48250528</v>
      </c>
      <c r="G630" s="1">
        <v>3277.19</v>
      </c>
      <c r="H630" s="3">
        <f>IF(ISERR(LN(Table13927[[#This Row],[Close]]/E629)),"-",LN(Table13927[[#This Row],[Close]]/E629))</f>
        <v>-8.1539408034339428E-3</v>
      </c>
    </row>
    <row r="631" spans="1:8" x14ac:dyDescent="0.3">
      <c r="A631" s="2">
        <v>44034</v>
      </c>
      <c r="B631" s="1">
        <v>31420.85</v>
      </c>
      <c r="C631" s="1">
        <v>31422.3</v>
      </c>
      <c r="D631" s="1">
        <v>30946.35</v>
      </c>
      <c r="E631" s="1">
        <v>31051.599999999999</v>
      </c>
      <c r="F631" s="1">
        <v>58426954</v>
      </c>
      <c r="G631" s="1">
        <v>3966.77</v>
      </c>
      <c r="H631" s="3">
        <f>IF(ISERR(LN(Table13927[[#This Row],[Close]]/E630)),"-",LN(Table13927[[#This Row],[Close]]/E630))</f>
        <v>-7.336571130003698E-3</v>
      </c>
    </row>
    <row r="632" spans="1:8" x14ac:dyDescent="0.3">
      <c r="A632" s="2">
        <v>44035</v>
      </c>
      <c r="B632" s="1">
        <v>31177.9</v>
      </c>
      <c r="C632" s="1">
        <v>31326.45</v>
      </c>
      <c r="D632" s="1">
        <v>31052.400000000001</v>
      </c>
      <c r="E632" s="1">
        <v>31101.9</v>
      </c>
      <c r="F632" s="1">
        <v>54206420</v>
      </c>
      <c r="G632" s="1">
        <v>3074.55</v>
      </c>
      <c r="H632" s="3">
        <f>IF(ISERR(LN(Table13927[[#This Row],[Close]]/E631)),"-",LN(Table13927[[#This Row],[Close]]/E631))</f>
        <v>1.618573724126523E-3</v>
      </c>
    </row>
    <row r="633" spans="1:8" x14ac:dyDescent="0.3">
      <c r="A633" s="2">
        <v>44036</v>
      </c>
      <c r="B633" s="1">
        <v>31009.95</v>
      </c>
      <c r="C633" s="1">
        <v>31138.55</v>
      </c>
      <c r="D633" s="1">
        <v>30653.4</v>
      </c>
      <c r="E633" s="1">
        <v>31018.85</v>
      </c>
      <c r="F633" s="1">
        <v>80399286</v>
      </c>
      <c r="G633" s="1">
        <v>3673.39</v>
      </c>
      <c r="H633" s="3">
        <f>IF(ISERR(LN(Table13927[[#This Row],[Close]]/E632)),"-",LN(Table13927[[#This Row],[Close]]/E632))</f>
        <v>-2.6738263617049093E-3</v>
      </c>
    </row>
    <row r="634" spans="1:8" x14ac:dyDescent="0.3">
      <c r="A634" s="2">
        <v>44039</v>
      </c>
      <c r="B634" s="1">
        <v>31129.45</v>
      </c>
      <c r="C634" s="1">
        <v>31183.15</v>
      </c>
      <c r="D634" s="1">
        <v>30708.2</v>
      </c>
      <c r="E634" s="1">
        <v>30819.75</v>
      </c>
      <c r="F634" s="1">
        <v>42846932</v>
      </c>
      <c r="G634" s="1">
        <v>2254.9</v>
      </c>
      <c r="H634" s="3">
        <f>IF(ISERR(LN(Table13927[[#This Row],[Close]]/E633)),"-",LN(Table13927[[#This Row],[Close]]/E633))</f>
        <v>-6.4393659617191044E-3</v>
      </c>
    </row>
    <row r="635" spans="1:8" x14ac:dyDescent="0.3">
      <c r="A635" s="2">
        <v>44040</v>
      </c>
      <c r="B635" s="1">
        <v>30891</v>
      </c>
      <c r="C635" s="1">
        <v>31047.1</v>
      </c>
      <c r="D635" s="1">
        <v>30764.3</v>
      </c>
      <c r="E635" s="1">
        <v>30910.9</v>
      </c>
      <c r="F635" s="1">
        <v>47078774</v>
      </c>
      <c r="G635" s="1">
        <v>2519.0700000000002</v>
      </c>
      <c r="H635" s="3">
        <f>IF(ISERR(LN(Table13927[[#This Row],[Close]]/E634)),"-",LN(Table13927[[#This Row],[Close]]/E634))</f>
        <v>2.9531542675856775E-3</v>
      </c>
    </row>
    <row r="636" spans="1:8" x14ac:dyDescent="0.3">
      <c r="A636" s="2">
        <v>44041</v>
      </c>
      <c r="B636" s="1">
        <v>30818.1</v>
      </c>
      <c r="C636" s="1">
        <v>31139.75</v>
      </c>
      <c r="D636" s="1">
        <v>30816.400000000001</v>
      </c>
      <c r="E636" s="1">
        <v>30948.5</v>
      </c>
      <c r="F636" s="1">
        <v>43005172</v>
      </c>
      <c r="G636" s="1">
        <v>3484.08</v>
      </c>
      <c r="H636" s="3">
        <f>IF(ISERR(LN(Table13927[[#This Row],[Close]]/E635)),"-",LN(Table13927[[#This Row],[Close]]/E635))</f>
        <v>1.2156601787450304E-3</v>
      </c>
    </row>
    <row r="637" spans="1:8" x14ac:dyDescent="0.3">
      <c r="A637" s="2">
        <v>44042</v>
      </c>
      <c r="B637" s="1">
        <v>31104.45</v>
      </c>
      <c r="C637" s="1">
        <v>31134.55</v>
      </c>
      <c r="D637" s="1">
        <v>30582.75</v>
      </c>
      <c r="E637" s="1">
        <v>30696.400000000001</v>
      </c>
      <c r="F637" s="1">
        <v>39765129</v>
      </c>
      <c r="G637" s="1">
        <v>2687.68</v>
      </c>
      <c r="H637" s="3">
        <f>IF(ISERR(LN(Table13927[[#This Row],[Close]]/E636)),"-",LN(Table13927[[#This Row],[Close]]/E636))</f>
        <v>-8.1791488160059145E-3</v>
      </c>
    </row>
    <row r="638" spans="1:8" x14ac:dyDescent="0.3">
      <c r="A638" s="2">
        <v>44043</v>
      </c>
      <c r="B638" s="1">
        <v>30734.799999999999</v>
      </c>
      <c r="C638" s="1">
        <v>31032.55</v>
      </c>
      <c r="D638" s="1">
        <v>30677.65</v>
      </c>
      <c r="E638" s="1">
        <v>30872.45</v>
      </c>
      <c r="F638" s="1">
        <v>39156532</v>
      </c>
      <c r="G638" s="1">
        <v>2465.35</v>
      </c>
      <c r="H638" s="3">
        <f>IF(ISERR(LN(Table13927[[#This Row],[Close]]/E637)),"-",LN(Table13927[[#This Row],[Close]]/E637))</f>
        <v>5.7188165706304923E-3</v>
      </c>
    </row>
    <row r="639" spans="1:8" x14ac:dyDescent="0.3">
      <c r="A639" s="2">
        <v>44046</v>
      </c>
      <c r="B639" s="1">
        <v>30892.799999999999</v>
      </c>
      <c r="C639" s="1">
        <v>30985</v>
      </c>
      <c r="D639" s="1">
        <v>30674.45</v>
      </c>
      <c r="E639" s="1">
        <v>30759.8</v>
      </c>
      <c r="F639" s="1">
        <v>31101220</v>
      </c>
      <c r="G639" s="1">
        <v>1970.93</v>
      </c>
      <c r="H639" s="3">
        <f>IF(ISERR(LN(Table13927[[#This Row],[Close]]/E638)),"-",LN(Table13927[[#This Row],[Close]]/E638))</f>
        <v>-3.6555577784714798E-3</v>
      </c>
    </row>
    <row r="640" spans="1:8" x14ac:dyDescent="0.3">
      <c r="A640" s="2">
        <v>44047</v>
      </c>
      <c r="B640" s="1">
        <v>30903.5</v>
      </c>
      <c r="C640" s="1">
        <v>31059.45</v>
      </c>
      <c r="D640" s="1">
        <v>30782.85</v>
      </c>
      <c r="E640" s="1">
        <v>30901.65</v>
      </c>
      <c r="F640" s="1">
        <v>40672518</v>
      </c>
      <c r="G640" s="1">
        <v>2579.9699999999998</v>
      </c>
      <c r="H640" s="3">
        <f>IF(ISERR(LN(Table13927[[#This Row],[Close]]/E639)),"-",LN(Table13927[[#This Row],[Close]]/E639))</f>
        <v>4.6009378706064067E-3</v>
      </c>
    </row>
    <row r="641" spans="1:8" x14ac:dyDescent="0.3">
      <c r="A641" s="2">
        <v>44048</v>
      </c>
      <c r="B641" s="1">
        <v>31050.3</v>
      </c>
      <c r="C641" s="1">
        <v>31090.1</v>
      </c>
      <c r="D641" s="1">
        <v>30728.5</v>
      </c>
      <c r="E641" s="1">
        <v>30863.599999999999</v>
      </c>
      <c r="F641" s="1">
        <v>85517874</v>
      </c>
      <c r="G641" s="1">
        <v>3693.94</v>
      </c>
      <c r="H641" s="3">
        <f>IF(ISERR(LN(Table13927[[#This Row],[Close]]/E640)),"-",LN(Table13927[[#This Row],[Close]]/E640))</f>
        <v>-1.2320845398805804E-3</v>
      </c>
    </row>
    <row r="642" spans="1:8" x14ac:dyDescent="0.3">
      <c r="A642" s="2">
        <v>44049</v>
      </c>
      <c r="B642" s="1">
        <v>31010.25</v>
      </c>
      <c r="C642" s="1">
        <v>31326.85</v>
      </c>
      <c r="D642" s="1">
        <v>30926.25</v>
      </c>
      <c r="E642" s="1">
        <v>31287.599999999999</v>
      </c>
      <c r="F642" s="1">
        <v>46808207</v>
      </c>
      <c r="G642" s="1">
        <v>2767.64</v>
      </c>
      <c r="H642" s="3">
        <f>IF(ISERR(LN(Table13927[[#This Row],[Close]]/E641)),"-",LN(Table13927[[#This Row],[Close]]/E641))</f>
        <v>1.3644356920941222E-2</v>
      </c>
    </row>
    <row r="643" spans="1:8" x14ac:dyDescent="0.3">
      <c r="A643" s="2">
        <v>44050</v>
      </c>
      <c r="B643" s="1">
        <v>31329.65</v>
      </c>
      <c r="C643" s="1">
        <v>31597</v>
      </c>
      <c r="D643" s="1">
        <v>31209</v>
      </c>
      <c r="E643" s="1">
        <v>31490.6</v>
      </c>
      <c r="F643" s="1">
        <v>69952396</v>
      </c>
      <c r="G643" s="1">
        <v>3867.27</v>
      </c>
      <c r="H643" s="3">
        <f>IF(ISERR(LN(Table13927[[#This Row],[Close]]/E642)),"-",LN(Table13927[[#This Row],[Close]]/E642))</f>
        <v>6.4672356818580648E-3</v>
      </c>
    </row>
    <row r="644" spans="1:8" x14ac:dyDescent="0.3">
      <c r="A644" s="2">
        <v>44053</v>
      </c>
      <c r="B644" s="1">
        <v>31597.05</v>
      </c>
      <c r="C644" s="1">
        <v>31791.7</v>
      </c>
      <c r="D644" s="1">
        <v>31584.65</v>
      </c>
      <c r="E644" s="1">
        <v>31621.75</v>
      </c>
      <c r="F644" s="1">
        <v>48164023</v>
      </c>
      <c r="G644" s="1">
        <v>2633.12</v>
      </c>
      <c r="H644" s="3">
        <f>IF(ISERR(LN(Table13927[[#This Row],[Close]]/E643)),"-",LN(Table13927[[#This Row],[Close]]/E643))</f>
        <v>4.1560863691506768E-3</v>
      </c>
    </row>
    <row r="645" spans="1:8" x14ac:dyDescent="0.3">
      <c r="A645" s="2">
        <v>44054</v>
      </c>
      <c r="B645" s="1">
        <v>31730.1</v>
      </c>
      <c r="C645" s="1">
        <v>32155.5</v>
      </c>
      <c r="D645" s="1">
        <v>31725.599999999999</v>
      </c>
      <c r="E645" s="1">
        <v>31767.75</v>
      </c>
      <c r="F645" s="1">
        <v>82198272</v>
      </c>
      <c r="G645" s="1">
        <v>3078.01</v>
      </c>
      <c r="H645" s="3">
        <f>IF(ISERR(LN(Table13927[[#This Row],[Close]]/E644)),"-",LN(Table13927[[#This Row],[Close]]/E644))</f>
        <v>4.6064492753206451E-3</v>
      </c>
    </row>
    <row r="646" spans="1:8" x14ac:dyDescent="0.3">
      <c r="A646" s="2">
        <v>44055</v>
      </c>
      <c r="B646" s="1">
        <v>31690.3</v>
      </c>
      <c r="C646" s="1">
        <v>31723.45</v>
      </c>
      <c r="D646" s="1">
        <v>31537.9</v>
      </c>
      <c r="E646" s="1">
        <v>31636.7</v>
      </c>
      <c r="F646" s="1">
        <v>41031436</v>
      </c>
      <c r="G646" s="1">
        <v>2085.3200000000002</v>
      </c>
      <c r="H646" s="3">
        <f>IF(ISERR(LN(Table13927[[#This Row],[Close]]/E645)),"-",LN(Table13927[[#This Row],[Close]]/E645))</f>
        <v>-4.1337851402262291E-3</v>
      </c>
    </row>
    <row r="647" spans="1:8" x14ac:dyDescent="0.3">
      <c r="A647" s="2">
        <v>44056</v>
      </c>
      <c r="B647" s="1">
        <v>31680.799999999999</v>
      </c>
      <c r="C647" s="1">
        <v>31867.8</v>
      </c>
      <c r="D647" s="1">
        <v>31441.1</v>
      </c>
      <c r="E647" s="1">
        <v>31668.15</v>
      </c>
      <c r="F647" s="1">
        <v>48597230</v>
      </c>
      <c r="G647" s="1">
        <v>2567.34</v>
      </c>
      <c r="H647" s="3">
        <f>IF(ISERR(LN(Table13927[[#This Row],[Close]]/E646)),"-",LN(Table13927[[#This Row],[Close]]/E646))</f>
        <v>9.9360483714658115E-4</v>
      </c>
    </row>
    <row r="648" spans="1:8" x14ac:dyDescent="0.3">
      <c r="A648" s="2">
        <v>44057</v>
      </c>
      <c r="B648" s="1">
        <v>31763.35</v>
      </c>
      <c r="C648" s="1">
        <v>31828.799999999999</v>
      </c>
      <c r="D648" s="1">
        <v>31115.5</v>
      </c>
      <c r="E648" s="1">
        <v>31237.95</v>
      </c>
      <c r="F648" s="1">
        <v>51162508</v>
      </c>
      <c r="G648" s="1">
        <v>2435.25</v>
      </c>
      <c r="H648" s="3">
        <f>IF(ISERR(LN(Table13927[[#This Row],[Close]]/E647)),"-",LN(Table13927[[#This Row],[Close]]/E647))</f>
        <v>-1.3677742121023522E-2</v>
      </c>
    </row>
    <row r="649" spans="1:8" x14ac:dyDescent="0.3">
      <c r="A649" s="2">
        <v>44060</v>
      </c>
      <c r="B649" s="1">
        <v>31428.95</v>
      </c>
      <c r="C649" s="1">
        <v>31600</v>
      </c>
      <c r="D649" s="1">
        <v>31179.05</v>
      </c>
      <c r="E649" s="1">
        <v>31545.15</v>
      </c>
      <c r="F649" s="1">
        <v>29580884</v>
      </c>
      <c r="G649" s="1">
        <v>1988.58</v>
      </c>
      <c r="H649" s="3">
        <f>IF(ISERR(LN(Table13927[[#This Row],[Close]]/E648)),"-",LN(Table13927[[#This Row],[Close]]/E648))</f>
        <v>9.7861511035986764E-3</v>
      </c>
    </row>
    <row r="650" spans="1:8" x14ac:dyDescent="0.3">
      <c r="A650" s="2">
        <v>44061</v>
      </c>
      <c r="B650" s="1">
        <v>31626.75</v>
      </c>
      <c r="C650" s="1">
        <v>31762.65</v>
      </c>
      <c r="D650" s="1">
        <v>31559.7</v>
      </c>
      <c r="E650" s="1">
        <v>31726.15</v>
      </c>
      <c r="F650" s="1">
        <v>30234921</v>
      </c>
      <c r="G650" s="1">
        <v>2094.0500000000002</v>
      </c>
      <c r="H650" s="3">
        <f>IF(ISERR(LN(Table13927[[#This Row],[Close]]/E649)),"-",LN(Table13927[[#This Row],[Close]]/E649))</f>
        <v>5.7214090352316642E-3</v>
      </c>
    </row>
    <row r="651" spans="1:8" x14ac:dyDescent="0.3">
      <c r="A651" s="2">
        <v>44062</v>
      </c>
      <c r="B651" s="1">
        <v>31738.45</v>
      </c>
      <c r="C651" s="1">
        <v>31911.25</v>
      </c>
      <c r="D651" s="1">
        <v>31548.6</v>
      </c>
      <c r="E651" s="1">
        <v>31586.05</v>
      </c>
      <c r="F651" s="1">
        <v>32271639</v>
      </c>
      <c r="G651" s="1">
        <v>1989.21</v>
      </c>
      <c r="H651" s="3">
        <f>IF(ISERR(LN(Table13927[[#This Row],[Close]]/E650)),"-",LN(Table13927[[#This Row],[Close]]/E650))</f>
        <v>-4.4256945320330799E-3</v>
      </c>
    </row>
    <row r="652" spans="1:8" x14ac:dyDescent="0.3">
      <c r="A652" s="2">
        <v>44063</v>
      </c>
      <c r="B652" s="1">
        <v>31445.599999999999</v>
      </c>
      <c r="C652" s="1">
        <v>31556.35</v>
      </c>
      <c r="D652" s="1">
        <v>31307.1</v>
      </c>
      <c r="E652" s="1">
        <v>31439.9</v>
      </c>
      <c r="F652" s="1">
        <v>32399851</v>
      </c>
      <c r="G652" s="1">
        <v>1970.91</v>
      </c>
      <c r="H652" s="3">
        <f>IF(ISERR(LN(Table13927[[#This Row],[Close]]/E651)),"-",LN(Table13927[[#This Row],[Close]]/E651))</f>
        <v>-4.6377805320412021E-3</v>
      </c>
    </row>
    <row r="653" spans="1:8" x14ac:dyDescent="0.3">
      <c r="A653" s="2">
        <v>44064</v>
      </c>
      <c r="B653" s="1">
        <v>31690.25</v>
      </c>
      <c r="C653" s="1">
        <v>31724.15</v>
      </c>
      <c r="D653" s="1">
        <v>31563.4</v>
      </c>
      <c r="E653" s="1">
        <v>31604.400000000001</v>
      </c>
      <c r="F653" s="1">
        <v>30990640</v>
      </c>
      <c r="G653" s="1">
        <v>1865.49</v>
      </c>
      <c r="H653" s="3">
        <f>IF(ISERR(LN(Table13927[[#This Row],[Close]]/E652)),"-",LN(Table13927[[#This Row],[Close]]/E652))</f>
        <v>5.218564511766108E-3</v>
      </c>
    </row>
    <row r="654" spans="1:8" x14ac:dyDescent="0.3">
      <c r="A654" s="2">
        <v>44067</v>
      </c>
      <c r="B654" s="1">
        <v>31692.25</v>
      </c>
      <c r="C654" s="1">
        <v>31799.4</v>
      </c>
      <c r="D654" s="1">
        <v>31606.799999999999</v>
      </c>
      <c r="E654" s="1">
        <v>31642</v>
      </c>
      <c r="F654" s="1">
        <v>32498639</v>
      </c>
      <c r="G654" s="1">
        <v>2431.88</v>
      </c>
      <c r="H654" s="3">
        <f>IF(ISERR(LN(Table13927[[#This Row],[Close]]/E653)),"-",LN(Table13927[[#This Row],[Close]]/E653))</f>
        <v>1.1890006207361116E-3</v>
      </c>
    </row>
    <row r="655" spans="1:8" x14ac:dyDescent="0.3">
      <c r="A655" s="2">
        <v>44068</v>
      </c>
      <c r="B655" s="1">
        <v>31700.65</v>
      </c>
      <c r="C655" s="1">
        <v>31724.400000000001</v>
      </c>
      <c r="D655" s="1">
        <v>31394</v>
      </c>
      <c r="E655" s="1">
        <v>31460.3</v>
      </c>
      <c r="F655" s="1">
        <v>31125667</v>
      </c>
      <c r="G655" s="1">
        <v>2004.86</v>
      </c>
      <c r="H655" s="3">
        <f>IF(ISERR(LN(Table13927[[#This Row],[Close]]/E654)),"-",LN(Table13927[[#This Row],[Close]]/E654))</f>
        <v>-5.7589185235801766E-3</v>
      </c>
    </row>
    <row r="656" spans="1:8" x14ac:dyDescent="0.3">
      <c r="A656" s="2">
        <v>44069</v>
      </c>
      <c r="B656" s="1">
        <v>31528</v>
      </c>
      <c r="C656" s="1">
        <v>31536.2</v>
      </c>
      <c r="D656" s="1">
        <v>31313.65</v>
      </c>
      <c r="E656" s="1">
        <v>31408.45</v>
      </c>
      <c r="F656" s="1">
        <v>41957471</v>
      </c>
      <c r="G656" s="1">
        <v>2435.69</v>
      </c>
      <c r="H656" s="3">
        <f>IF(ISERR(LN(Table13927[[#This Row],[Close]]/E655)),"-",LN(Table13927[[#This Row],[Close]]/E655))</f>
        <v>-1.6494685119678139E-3</v>
      </c>
    </row>
    <row r="657" spans="1:8" x14ac:dyDescent="0.3">
      <c r="A657" s="2">
        <v>44070</v>
      </c>
      <c r="B657" s="1">
        <v>31602.05</v>
      </c>
      <c r="C657" s="1">
        <v>31636.6</v>
      </c>
      <c r="D657" s="1">
        <v>31277.1</v>
      </c>
      <c r="E657" s="1">
        <v>31314.45</v>
      </c>
      <c r="F657" s="1">
        <v>61728229</v>
      </c>
      <c r="G657" s="1">
        <v>2751.8</v>
      </c>
      <c r="H657" s="3">
        <f>IF(ISERR(LN(Table13927[[#This Row],[Close]]/E656)),"-",LN(Table13927[[#This Row],[Close]]/E656))</f>
        <v>-2.9973126361739892E-3</v>
      </c>
    </row>
    <row r="658" spans="1:8" x14ac:dyDescent="0.3">
      <c r="A658" s="2">
        <v>44071</v>
      </c>
      <c r="B658" s="1">
        <v>31410.799999999999</v>
      </c>
      <c r="C658" s="1">
        <v>31451.3</v>
      </c>
      <c r="D658" s="1">
        <v>31203.7</v>
      </c>
      <c r="E658" s="1">
        <v>31253.45</v>
      </c>
      <c r="F658" s="1">
        <v>52707865</v>
      </c>
      <c r="G658" s="1">
        <v>2647.32</v>
      </c>
      <c r="H658" s="3">
        <f>IF(ISERR(LN(Table13927[[#This Row],[Close]]/E657)),"-",LN(Table13927[[#This Row],[Close]]/E657))</f>
        <v>-1.9498822663710695E-3</v>
      </c>
    </row>
    <row r="659" spans="1:8" x14ac:dyDescent="0.3">
      <c r="A659" s="2">
        <v>44074</v>
      </c>
      <c r="B659" s="1">
        <v>31457.85</v>
      </c>
      <c r="C659" s="1">
        <v>31457.85</v>
      </c>
      <c r="D659" s="1">
        <v>30475.85</v>
      </c>
      <c r="E659" s="1">
        <v>30595.15</v>
      </c>
      <c r="F659" s="1">
        <v>126435123</v>
      </c>
      <c r="G659" s="1">
        <v>4838</v>
      </c>
      <c r="H659" s="3">
        <f>IF(ISERR(LN(Table13927[[#This Row],[Close]]/E658)),"-",LN(Table13927[[#This Row],[Close]]/E658))</f>
        <v>-2.1288270424404426E-2</v>
      </c>
    </row>
    <row r="660" spans="1:8" x14ac:dyDescent="0.3">
      <c r="A660" s="2">
        <v>44075</v>
      </c>
      <c r="B660" s="1">
        <v>30727.5</v>
      </c>
      <c r="C660" s="1">
        <v>31130.85</v>
      </c>
      <c r="D660" s="1">
        <v>30525.3</v>
      </c>
      <c r="E660" s="1">
        <v>30988.15</v>
      </c>
      <c r="F660" s="1">
        <v>61292900</v>
      </c>
      <c r="G660" s="1">
        <v>2796.04</v>
      </c>
      <c r="H660" s="3">
        <f>IF(ISERR(LN(Table13927[[#This Row],[Close]]/E659)),"-",LN(Table13927[[#This Row],[Close]]/E659))</f>
        <v>1.2763373677017704E-2</v>
      </c>
    </row>
    <row r="661" spans="1:8" x14ac:dyDescent="0.3">
      <c r="A661" s="2">
        <v>44076</v>
      </c>
      <c r="B661" s="1">
        <v>31099.4</v>
      </c>
      <c r="C661" s="1">
        <v>31248.35</v>
      </c>
      <c r="D661" s="1">
        <v>30942.25</v>
      </c>
      <c r="E661" s="1">
        <v>31084.35</v>
      </c>
      <c r="F661" s="1">
        <v>42533239</v>
      </c>
      <c r="G661" s="1">
        <v>2875.26</v>
      </c>
      <c r="H661" s="3">
        <f>IF(ISERR(LN(Table13927[[#This Row],[Close]]/E660)),"-",LN(Table13927[[#This Row],[Close]]/E660))</f>
        <v>3.0996037543341982E-3</v>
      </c>
    </row>
    <row r="662" spans="1:8" x14ac:dyDescent="0.3">
      <c r="A662" s="2">
        <v>44077</v>
      </c>
      <c r="B662" s="1">
        <v>31155.599999999999</v>
      </c>
      <c r="C662" s="1">
        <v>31346.95</v>
      </c>
      <c r="D662" s="1">
        <v>31100.7</v>
      </c>
      <c r="E662" s="1">
        <v>31316.85</v>
      </c>
      <c r="F662" s="1">
        <v>45238628</v>
      </c>
      <c r="G662" s="1">
        <v>3093.41</v>
      </c>
      <c r="H662" s="3">
        <f>IF(ISERR(LN(Table13927[[#This Row],[Close]]/E661)),"-",LN(Table13927[[#This Row],[Close]]/E661))</f>
        <v>7.451814256256504E-3</v>
      </c>
    </row>
    <row r="663" spans="1:8" x14ac:dyDescent="0.3">
      <c r="A663" s="2">
        <v>44078</v>
      </c>
      <c r="B663" s="1">
        <v>30969.8</v>
      </c>
      <c r="C663" s="1">
        <v>31156.25</v>
      </c>
      <c r="D663" s="1">
        <v>30769.1</v>
      </c>
      <c r="E663" s="1">
        <v>30828.65</v>
      </c>
      <c r="F663" s="1">
        <v>60593264</v>
      </c>
      <c r="G663" s="1">
        <v>2723.53</v>
      </c>
      <c r="H663" s="3">
        <f>IF(ISERR(LN(Table13927[[#This Row],[Close]]/E662)),"-",LN(Table13927[[#This Row],[Close]]/E662))</f>
        <v>-1.5711838930346712E-2</v>
      </c>
    </row>
    <row r="664" spans="1:8" x14ac:dyDescent="0.3">
      <c r="A664" s="2">
        <v>44081</v>
      </c>
      <c r="B664" s="1">
        <v>30897.7</v>
      </c>
      <c r="C664" s="1">
        <v>31053.25</v>
      </c>
      <c r="D664" s="1">
        <v>30407.85</v>
      </c>
      <c r="E664" s="1">
        <v>31003.85</v>
      </c>
      <c r="F664" s="1">
        <v>50948337</v>
      </c>
      <c r="G664" s="1">
        <v>2544.44</v>
      </c>
      <c r="H664" s="3">
        <f>IF(ISERR(LN(Table13927[[#This Row],[Close]]/E663)),"-",LN(Table13927[[#This Row],[Close]]/E663))</f>
        <v>5.6669379005166408E-3</v>
      </c>
    </row>
    <row r="665" spans="1:8" x14ac:dyDescent="0.3">
      <c r="A665" s="2">
        <v>44082</v>
      </c>
      <c r="B665" s="1">
        <v>31001.65</v>
      </c>
      <c r="C665" s="1">
        <v>31052.65</v>
      </c>
      <c r="D665" s="1">
        <v>30748.400000000001</v>
      </c>
      <c r="E665" s="1">
        <v>30818.45</v>
      </c>
      <c r="F665" s="1">
        <v>41681915</v>
      </c>
      <c r="G665" s="1">
        <v>2213.52</v>
      </c>
      <c r="H665" s="3">
        <f>IF(ISERR(LN(Table13927[[#This Row],[Close]]/E664)),"-",LN(Table13927[[#This Row],[Close]]/E664))</f>
        <v>-5.9978537130392501E-3</v>
      </c>
    </row>
    <row r="666" spans="1:8" x14ac:dyDescent="0.3">
      <c r="A666" s="2">
        <v>44083</v>
      </c>
      <c r="B666" s="1">
        <v>30534.6</v>
      </c>
      <c r="C666" s="1">
        <v>30678.1</v>
      </c>
      <c r="D666" s="1">
        <v>30461</v>
      </c>
      <c r="E666" s="1">
        <v>30633.599999999999</v>
      </c>
      <c r="F666" s="1">
        <v>45838428</v>
      </c>
      <c r="G666" s="1">
        <v>2377.9</v>
      </c>
      <c r="H666" s="3">
        <f>IF(ISERR(LN(Table13927[[#This Row],[Close]]/E665)),"-",LN(Table13927[[#This Row],[Close]]/E665))</f>
        <v>-6.0160908392168297E-3</v>
      </c>
    </row>
    <row r="667" spans="1:8" x14ac:dyDescent="0.3">
      <c r="A667" s="2">
        <v>44084</v>
      </c>
      <c r="B667" s="1">
        <v>30757.15</v>
      </c>
      <c r="C667" s="1">
        <v>30824</v>
      </c>
      <c r="D667" s="1">
        <v>30578.95</v>
      </c>
      <c r="E667" s="1">
        <v>30778.75</v>
      </c>
      <c r="F667" s="1">
        <v>33547489</v>
      </c>
      <c r="G667" s="1">
        <v>2068.62</v>
      </c>
      <c r="H667" s="3">
        <f>IF(ISERR(LN(Table13927[[#This Row],[Close]]/E666)),"-",LN(Table13927[[#This Row],[Close]]/E666))</f>
        <v>4.7270710299711074E-3</v>
      </c>
    </row>
    <row r="668" spans="1:8" x14ac:dyDescent="0.3">
      <c r="A668" s="2">
        <v>44085</v>
      </c>
      <c r="B668" s="1">
        <v>30736.5</v>
      </c>
      <c r="C668" s="1">
        <v>31023</v>
      </c>
      <c r="D668" s="1">
        <v>30730.55</v>
      </c>
      <c r="E668" s="1">
        <v>30972.25</v>
      </c>
      <c r="F668" s="1">
        <v>40985552</v>
      </c>
      <c r="G668" s="1">
        <v>2887.79</v>
      </c>
      <c r="H668" s="3">
        <f>IF(ISERR(LN(Table13927[[#This Row],[Close]]/E667)),"-",LN(Table13927[[#This Row],[Close]]/E667))</f>
        <v>6.267125498825566E-3</v>
      </c>
    </row>
    <row r="669" spans="1:8" x14ac:dyDescent="0.3">
      <c r="A669" s="2">
        <v>44088</v>
      </c>
      <c r="B669" s="1">
        <v>31151.85</v>
      </c>
      <c r="C669" s="1">
        <v>31153.8</v>
      </c>
      <c r="D669" s="1">
        <v>30669.25</v>
      </c>
      <c r="E669" s="1">
        <v>30760.5</v>
      </c>
      <c r="F669" s="1">
        <v>47903562</v>
      </c>
      <c r="G669" s="1">
        <v>2327.54</v>
      </c>
      <c r="H669" s="3">
        <f>IF(ISERR(LN(Table13927[[#This Row],[Close]]/E668)),"-",LN(Table13927[[#This Row],[Close]]/E668))</f>
        <v>-6.8602429168964111E-3</v>
      </c>
    </row>
    <row r="670" spans="1:8" x14ac:dyDescent="0.3">
      <c r="A670" s="2">
        <v>44089</v>
      </c>
      <c r="B670" s="1">
        <v>30846.25</v>
      </c>
      <c r="C670" s="1">
        <v>30866.6</v>
      </c>
      <c r="D670" s="1">
        <v>30617.9</v>
      </c>
      <c r="E670" s="1">
        <v>30712.2</v>
      </c>
      <c r="F670" s="1">
        <v>44767543</v>
      </c>
      <c r="G670" s="1">
        <v>1961.46</v>
      </c>
      <c r="H670" s="3">
        <f>IF(ISERR(LN(Table13927[[#This Row],[Close]]/E669)),"-",LN(Table13927[[#This Row],[Close]]/E669))</f>
        <v>-1.571429591974914E-3</v>
      </c>
    </row>
    <row r="671" spans="1:8" x14ac:dyDescent="0.3">
      <c r="A671" s="2">
        <v>44090</v>
      </c>
      <c r="B671" s="1">
        <v>30748.3</v>
      </c>
      <c r="C671" s="1">
        <v>30865.9</v>
      </c>
      <c r="D671" s="1">
        <v>30670.05</v>
      </c>
      <c r="E671" s="1">
        <v>30837.55</v>
      </c>
      <c r="F671" s="1">
        <v>67774629</v>
      </c>
      <c r="G671" s="1">
        <v>2809.24</v>
      </c>
      <c r="H671" s="3">
        <f>IF(ISERR(LN(Table13927[[#This Row],[Close]]/E670)),"-",LN(Table13927[[#This Row],[Close]]/E670))</f>
        <v>4.0731334668515189E-3</v>
      </c>
    </row>
    <row r="672" spans="1:8" x14ac:dyDescent="0.3">
      <c r="A672" s="2">
        <v>44091</v>
      </c>
      <c r="B672" s="1">
        <v>30822.7</v>
      </c>
      <c r="C672" s="1">
        <v>30894.400000000001</v>
      </c>
      <c r="D672" s="1">
        <v>30613.45</v>
      </c>
      <c r="E672" s="1">
        <v>30651.75</v>
      </c>
      <c r="F672" s="1">
        <v>53980789</v>
      </c>
      <c r="G672" s="1">
        <v>2663.33</v>
      </c>
      <c r="H672" s="3">
        <f>IF(ISERR(LN(Table13927[[#This Row],[Close]]/E671)),"-",LN(Table13927[[#This Row],[Close]]/E671))</f>
        <v>-6.0433462564212798E-3</v>
      </c>
    </row>
    <row r="673" spans="1:8" x14ac:dyDescent="0.3">
      <c r="A673" s="2">
        <v>44092</v>
      </c>
      <c r="B673" s="1">
        <v>30730.1</v>
      </c>
      <c r="C673" s="1">
        <v>30758.65</v>
      </c>
      <c r="D673" s="1">
        <v>30321.9</v>
      </c>
      <c r="E673" s="1">
        <v>30460.85</v>
      </c>
      <c r="F673" s="1">
        <v>57959542</v>
      </c>
      <c r="G673" s="1">
        <v>3601.68</v>
      </c>
      <c r="H673" s="3">
        <f>IF(ISERR(LN(Table13927[[#This Row],[Close]]/E672)),"-",LN(Table13927[[#This Row],[Close]]/E672))</f>
        <v>-6.2475044728164137E-3</v>
      </c>
    </row>
    <row r="674" spans="1:8" x14ac:dyDescent="0.3">
      <c r="A674" s="2">
        <v>44095</v>
      </c>
      <c r="B674" s="1">
        <v>30491.75</v>
      </c>
      <c r="C674" s="1">
        <v>30526.65</v>
      </c>
      <c r="D674" s="1">
        <v>29381.35</v>
      </c>
      <c r="E674" s="1">
        <v>29541.75</v>
      </c>
      <c r="F674" s="1">
        <v>42355098</v>
      </c>
      <c r="G674" s="1">
        <v>2726.17</v>
      </c>
      <c r="H674" s="3">
        <f>IF(ISERR(LN(Table13927[[#This Row],[Close]]/E673)),"-",LN(Table13927[[#This Row],[Close]]/E673))</f>
        <v>-3.0637735472761742E-2</v>
      </c>
    </row>
    <row r="675" spans="1:8" x14ac:dyDescent="0.3">
      <c r="A675" s="2">
        <v>44096</v>
      </c>
      <c r="B675" s="1">
        <v>29564.6</v>
      </c>
      <c r="C675" s="1">
        <v>29583.85</v>
      </c>
      <c r="D675" s="1">
        <v>29065.45</v>
      </c>
      <c r="E675" s="1">
        <v>29312.400000000001</v>
      </c>
      <c r="F675" s="1">
        <v>36295074</v>
      </c>
      <c r="G675" s="1">
        <v>2101.8200000000002</v>
      </c>
      <c r="H675" s="3">
        <f>IF(ISERR(LN(Table13927[[#This Row],[Close]]/E674)),"-",LN(Table13927[[#This Row],[Close]]/E674))</f>
        <v>-7.7938823678546576E-3</v>
      </c>
    </row>
    <row r="676" spans="1:8" x14ac:dyDescent="0.3">
      <c r="A676" s="2">
        <v>44097</v>
      </c>
      <c r="B676" s="1">
        <v>29426</v>
      </c>
      <c r="C676" s="1">
        <v>29652.25</v>
      </c>
      <c r="D676" s="1">
        <v>29149.15</v>
      </c>
      <c r="E676" s="1">
        <v>29322.35</v>
      </c>
      <c r="F676" s="1">
        <v>79424899</v>
      </c>
      <c r="G676" s="1">
        <v>2809.51</v>
      </c>
      <c r="H676" s="3">
        <f>IF(ISERR(LN(Table13927[[#This Row],[Close]]/E675)),"-",LN(Table13927[[#This Row],[Close]]/E675))</f>
        <v>3.3938918799880055E-4</v>
      </c>
    </row>
    <row r="677" spans="1:8" x14ac:dyDescent="0.3">
      <c r="A677" s="2">
        <v>44098</v>
      </c>
      <c r="B677" s="1">
        <v>29200.400000000001</v>
      </c>
      <c r="C677" s="1">
        <v>29275.95</v>
      </c>
      <c r="D677" s="1">
        <v>28969.35</v>
      </c>
      <c r="E677" s="1">
        <v>29044.95</v>
      </c>
      <c r="F677" s="1">
        <v>58951516</v>
      </c>
      <c r="G677" s="1">
        <v>3074.18</v>
      </c>
      <c r="H677" s="3">
        <f>IF(ISERR(LN(Table13927[[#This Row],[Close]]/E676)),"-",LN(Table13927[[#This Row],[Close]]/E676))</f>
        <v>-9.5053938984939398E-3</v>
      </c>
    </row>
    <row r="678" spans="1:8" x14ac:dyDescent="0.3">
      <c r="A678" s="2">
        <v>44099</v>
      </c>
      <c r="B678" s="1">
        <v>29371.9</v>
      </c>
      <c r="C678" s="1">
        <v>29763.75</v>
      </c>
      <c r="D678" s="1">
        <v>29221.1</v>
      </c>
      <c r="E678" s="1">
        <v>29633.5</v>
      </c>
      <c r="F678" s="1">
        <v>52444101</v>
      </c>
      <c r="G678" s="1">
        <v>2775.16</v>
      </c>
      <c r="H678" s="3">
        <f>IF(ISERR(LN(Table13927[[#This Row],[Close]]/E677)),"-",LN(Table13927[[#This Row],[Close]]/E677))</f>
        <v>2.0060848156571338E-2</v>
      </c>
    </row>
    <row r="679" spans="1:8" x14ac:dyDescent="0.3">
      <c r="A679" s="2">
        <v>44102</v>
      </c>
      <c r="B679" s="1">
        <v>29754.95</v>
      </c>
      <c r="C679" s="1">
        <v>30001.599999999999</v>
      </c>
      <c r="D679" s="1">
        <v>29630.55</v>
      </c>
      <c r="E679" s="1">
        <v>29886.2</v>
      </c>
      <c r="F679" s="1">
        <v>41743164</v>
      </c>
      <c r="G679" s="1">
        <v>2092.1999999999998</v>
      </c>
      <c r="H679" s="3">
        <f>IF(ISERR(LN(Table13927[[#This Row],[Close]]/E678)),"-",LN(Table13927[[#This Row],[Close]]/E678))</f>
        <v>8.4913572605474878E-3</v>
      </c>
    </row>
    <row r="680" spans="1:8" x14ac:dyDescent="0.3">
      <c r="A680" s="2">
        <v>44103</v>
      </c>
      <c r="B680" s="1">
        <v>30026.1</v>
      </c>
      <c r="C680" s="1">
        <v>30056.45</v>
      </c>
      <c r="D680" s="1">
        <v>29396.799999999999</v>
      </c>
      <c r="E680" s="1">
        <v>29434.799999999999</v>
      </c>
      <c r="F680" s="1">
        <v>46576009</v>
      </c>
      <c r="G680" s="1">
        <v>2331.59</v>
      </c>
      <c r="H680" s="3">
        <f>IF(ISERR(LN(Table13927[[#This Row],[Close]]/E679)),"-",LN(Table13927[[#This Row],[Close]]/E679))</f>
        <v>-1.5219187568542725E-2</v>
      </c>
    </row>
    <row r="681" spans="1:8" x14ac:dyDescent="0.3">
      <c r="A681" s="2">
        <v>44104</v>
      </c>
      <c r="B681" s="1">
        <v>29507.9</v>
      </c>
      <c r="C681" s="1">
        <v>30015.95</v>
      </c>
      <c r="D681" s="1">
        <v>29437.75</v>
      </c>
      <c r="E681" s="1">
        <v>29841.75</v>
      </c>
      <c r="F681" s="1">
        <v>42766330</v>
      </c>
      <c r="G681" s="1">
        <v>2546.8200000000002</v>
      </c>
      <c r="H681" s="3">
        <f>IF(ISERR(LN(Table13927[[#This Row],[Close]]/E680)),"-",LN(Table13927[[#This Row],[Close]]/E680))</f>
        <v>1.3730771903644034E-2</v>
      </c>
    </row>
  </sheetData>
  <pageMargins left="0.7" right="0.7" top="0.75" bottom="0.75" header="0.3" footer="0.3"/>
  <drawing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6F794-5BB5-4A54-9867-A882FEF21C2F}">
  <dimension ref="A1:N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12" bestFit="1" customWidth="1"/>
    <col min="14" max="14" width="20.21875" bestFit="1" customWidth="1"/>
  </cols>
  <sheetData>
    <row r="1" spans="1:14" ht="15" thickBot="1" x14ac:dyDescent="0.35">
      <c r="A1" s="1" t="s">
        <v>2</v>
      </c>
      <c r="B1" s="1" t="s">
        <v>16</v>
      </c>
      <c r="C1" s="1" t="s">
        <v>17</v>
      </c>
      <c r="D1" s="1" t="s">
        <v>18</v>
      </c>
      <c r="E1" s="1" t="s">
        <v>19</v>
      </c>
      <c r="F1" s="1" t="s">
        <v>20</v>
      </c>
      <c r="G1" s="1" t="s">
        <v>21</v>
      </c>
      <c r="H1" s="3" t="s">
        <v>15</v>
      </c>
    </row>
    <row r="2" spans="1:14" x14ac:dyDescent="0.3">
      <c r="A2" s="2">
        <v>43101</v>
      </c>
      <c r="B2" s="1">
        <v>10531.7</v>
      </c>
      <c r="C2" s="1">
        <v>10537.85</v>
      </c>
      <c r="D2" s="1">
        <v>10423.1</v>
      </c>
      <c r="E2" s="1">
        <v>10435.549999999999</v>
      </c>
      <c r="F2" s="1">
        <v>134532090</v>
      </c>
      <c r="G2" s="1">
        <v>7546.56</v>
      </c>
      <c r="H2" s="3" t="str">
        <f>IF(ISERR(LN(Table21028[[#This Row],[Close]]/E1)),"-",LN(Table21028[[#This Row],[Close]]/E1))</f>
        <v>-</v>
      </c>
      <c r="J2" s="5" t="s">
        <v>29</v>
      </c>
      <c r="K2" s="6">
        <f>_xlfn.VAR.P(Table1826[Return])</f>
        <v>2.6846979647139027E-4</v>
      </c>
    </row>
    <row r="3" spans="1:14" x14ac:dyDescent="0.3">
      <c r="A3" s="2">
        <v>43102</v>
      </c>
      <c r="B3" s="1">
        <v>10477.549999999999</v>
      </c>
      <c r="C3" s="1">
        <v>10495.2</v>
      </c>
      <c r="D3" s="1">
        <v>10404.65</v>
      </c>
      <c r="E3" s="1">
        <v>10442.200000000001</v>
      </c>
      <c r="F3" s="1">
        <v>158092430</v>
      </c>
      <c r="G3" s="1">
        <v>8665.4699999999993</v>
      </c>
      <c r="H3" s="3">
        <f>IF(ISERR(LN(Table21028[[#This Row],[Close]]/E2)),"-",LN(Table21028[[#This Row],[Close]]/E2))</f>
        <v>6.3704184836916721E-4</v>
      </c>
      <c r="J3" s="7" t="s">
        <v>26</v>
      </c>
      <c r="K3" s="8">
        <f>_xlfn.COVARIANCE.P(Table1826[Return],Table21028[Return])</f>
        <v>9.1867872857487833E-5</v>
      </c>
      <c r="N3" s="20"/>
    </row>
    <row r="4" spans="1:14" x14ac:dyDescent="0.3">
      <c r="A4" s="2">
        <v>43103</v>
      </c>
      <c r="B4" s="1">
        <v>10482.65</v>
      </c>
      <c r="C4" s="1">
        <v>10503.6</v>
      </c>
      <c r="D4" s="1">
        <v>10429.549999999999</v>
      </c>
      <c r="E4" s="1">
        <v>10443.200000000001</v>
      </c>
      <c r="F4" s="1">
        <v>172516859</v>
      </c>
      <c r="G4" s="1">
        <v>9541.6</v>
      </c>
      <c r="H4" s="3">
        <f>IF(ISERR(LN(Table21028[[#This Row],[Close]]/E3)),"-",LN(Table21028[[#This Row],[Close]]/E3))</f>
        <v>9.5760674994483299E-5</v>
      </c>
      <c r="J4" s="7" t="s">
        <v>27</v>
      </c>
      <c r="K4" s="8">
        <f>_xlfn.VAR.P(Table21028[Return])</f>
        <v>1.8954869759224571E-4</v>
      </c>
      <c r="N4" s="20"/>
    </row>
    <row r="5" spans="1:14" x14ac:dyDescent="0.3">
      <c r="A5" s="2">
        <v>43104</v>
      </c>
      <c r="B5" s="1">
        <v>10469.4</v>
      </c>
      <c r="C5" s="1">
        <v>10513</v>
      </c>
      <c r="D5" s="1">
        <v>10441.450000000001</v>
      </c>
      <c r="E5" s="1">
        <v>10504.8</v>
      </c>
      <c r="F5" s="1">
        <v>180257392</v>
      </c>
      <c r="G5" s="1">
        <v>9561.9500000000007</v>
      </c>
      <c r="H5" s="3">
        <f>IF(ISERR(LN(Table21028[[#This Row],[Close]]/E4)),"-",LN(Table21028[[#This Row],[Close]]/E4))</f>
        <v>5.8812466638422118E-3</v>
      </c>
      <c r="J5" s="15" t="s">
        <v>28</v>
      </c>
      <c r="K5" s="12">
        <f>K3/K4</f>
        <v>0.48466633653749819</v>
      </c>
      <c r="N5" s="19"/>
    </row>
    <row r="6" spans="1:14" x14ac:dyDescent="0.3">
      <c r="A6" s="2">
        <v>43105</v>
      </c>
      <c r="B6" s="1">
        <v>10534.25</v>
      </c>
      <c r="C6" s="1">
        <v>10566.1</v>
      </c>
      <c r="D6" s="1">
        <v>10520.1</v>
      </c>
      <c r="E6" s="1">
        <v>10558.85</v>
      </c>
      <c r="F6" s="1">
        <v>186469717</v>
      </c>
      <c r="G6" s="1">
        <v>10306.219999999999</v>
      </c>
      <c r="H6" s="3">
        <f>IF(ISERR(LN(Table21028[[#This Row],[Close]]/E5)),"-",LN(Table21028[[#This Row],[Close]]/E5))</f>
        <v>5.1320752701052418E-3</v>
      </c>
      <c r="J6" s="15" t="s">
        <v>30</v>
      </c>
      <c r="K6" s="13">
        <f>K4*K5*K5</f>
        <v>4.4525265383331296E-5</v>
      </c>
    </row>
    <row r="7" spans="1:14" ht="15" thickBot="1" x14ac:dyDescent="0.35">
      <c r="A7" s="2">
        <v>43108</v>
      </c>
      <c r="B7" s="1">
        <v>10591.7</v>
      </c>
      <c r="C7" s="1">
        <v>10631.2</v>
      </c>
      <c r="D7" s="1">
        <v>10588.55</v>
      </c>
      <c r="E7" s="1">
        <v>10623.6</v>
      </c>
      <c r="F7" s="1">
        <v>174181231</v>
      </c>
      <c r="G7" s="1">
        <v>9907.27</v>
      </c>
      <c r="H7" s="3">
        <f>IF(ISERR(LN(Table21028[[#This Row],[Close]]/E6)),"-",LN(Table21028[[#This Row],[Close]]/E6))</f>
        <v>6.1135705901032523E-3</v>
      </c>
      <c r="J7" s="16" t="s">
        <v>31</v>
      </c>
      <c r="K7" s="14">
        <f>K2-K6</f>
        <v>2.2394453108805898E-4</v>
      </c>
    </row>
    <row r="8" spans="1:14" x14ac:dyDescent="0.3">
      <c r="A8" s="2">
        <v>43109</v>
      </c>
      <c r="B8" s="1">
        <v>10645.1</v>
      </c>
      <c r="C8" s="1">
        <v>10659.15</v>
      </c>
      <c r="D8" s="1">
        <v>10603.6</v>
      </c>
      <c r="E8" s="1">
        <v>10637</v>
      </c>
      <c r="F8" s="1">
        <v>211291563</v>
      </c>
      <c r="G8" s="1">
        <v>10733.37</v>
      </c>
      <c r="H8" s="3">
        <f>IF(ISERR(LN(Table21028[[#This Row],[Close]]/E7)),"-",LN(Table21028[[#This Row],[Close]]/E7))</f>
        <v>1.2605478466610116E-3</v>
      </c>
    </row>
    <row r="9" spans="1:14" x14ac:dyDescent="0.3">
      <c r="A9" s="2">
        <v>43110</v>
      </c>
      <c r="B9" s="1">
        <v>10652.05</v>
      </c>
      <c r="C9" s="1">
        <v>10655.5</v>
      </c>
      <c r="D9" s="1">
        <v>10592.7</v>
      </c>
      <c r="E9" s="1">
        <v>10632.2</v>
      </c>
      <c r="F9" s="1">
        <v>181900014</v>
      </c>
      <c r="G9" s="1">
        <v>9720.65</v>
      </c>
      <c r="H9" s="3">
        <f>IF(ISERR(LN(Table21028[[#This Row],[Close]]/E8)),"-",LN(Table21028[[#This Row],[Close]]/E8))</f>
        <v>-4.5135689931809334E-4</v>
      </c>
    </row>
    <row r="10" spans="1:14" x14ac:dyDescent="0.3">
      <c r="A10" s="2">
        <v>43111</v>
      </c>
      <c r="B10" s="1">
        <v>10637.05</v>
      </c>
      <c r="C10" s="1">
        <v>10664.6</v>
      </c>
      <c r="D10" s="1">
        <v>10612.35</v>
      </c>
      <c r="E10" s="1">
        <v>10651.2</v>
      </c>
      <c r="F10" s="1">
        <v>158630055</v>
      </c>
      <c r="G10" s="1">
        <v>9635.01</v>
      </c>
      <c r="H10" s="3">
        <f>IF(ISERR(LN(Table21028[[#This Row],[Close]]/E9)),"-",LN(Table21028[[#This Row],[Close]]/E9))</f>
        <v>1.7854294940923756E-3</v>
      </c>
    </row>
    <row r="11" spans="1:14" x14ac:dyDescent="0.3">
      <c r="A11" s="2">
        <v>43112</v>
      </c>
      <c r="B11" s="1">
        <v>10682.55</v>
      </c>
      <c r="C11" s="1">
        <v>10690.4</v>
      </c>
      <c r="D11" s="1">
        <v>10597.1</v>
      </c>
      <c r="E11" s="1">
        <v>10681.25</v>
      </c>
      <c r="F11" s="1">
        <v>180592153</v>
      </c>
      <c r="G11" s="1">
        <v>11005.12</v>
      </c>
      <c r="H11" s="3">
        <f>IF(ISERR(LN(Table21028[[#This Row],[Close]]/E10)),"-",LN(Table21028[[#This Row],[Close]]/E10))</f>
        <v>2.8173060174616839E-3</v>
      </c>
    </row>
    <row r="12" spans="1:14" x14ac:dyDescent="0.3">
      <c r="A12" s="2">
        <v>43115</v>
      </c>
      <c r="B12" s="1">
        <v>10718.5</v>
      </c>
      <c r="C12" s="1">
        <v>10782.65</v>
      </c>
      <c r="D12" s="1">
        <v>10713.8</v>
      </c>
      <c r="E12" s="1">
        <v>10741.55</v>
      </c>
      <c r="F12" s="1">
        <v>181262074</v>
      </c>
      <c r="G12" s="1">
        <v>11333.11</v>
      </c>
      <c r="H12" s="3">
        <f>IF(ISERR(LN(Table21028[[#This Row],[Close]]/E11)),"-",LN(Table21028[[#This Row],[Close]]/E11))</f>
        <v>5.6295310837339019E-3</v>
      </c>
    </row>
    <row r="13" spans="1:14" x14ac:dyDescent="0.3">
      <c r="A13" s="2">
        <v>43116</v>
      </c>
      <c r="B13" s="1">
        <v>10761.5</v>
      </c>
      <c r="C13" s="1">
        <v>10762.35</v>
      </c>
      <c r="D13" s="1">
        <v>10687.85</v>
      </c>
      <c r="E13" s="1">
        <v>10700.45</v>
      </c>
      <c r="F13" s="1">
        <v>217468081</v>
      </c>
      <c r="G13" s="1">
        <v>12709.44</v>
      </c>
      <c r="H13" s="3">
        <f>IF(ISERR(LN(Table21028[[#This Row],[Close]]/E12)),"-",LN(Table21028[[#This Row],[Close]]/E12))</f>
        <v>-3.8336023072027756E-3</v>
      </c>
    </row>
    <row r="14" spans="1:14" x14ac:dyDescent="0.3">
      <c r="A14" s="2">
        <v>43117</v>
      </c>
      <c r="B14" s="1">
        <v>10702.45</v>
      </c>
      <c r="C14" s="1">
        <v>10803</v>
      </c>
      <c r="D14" s="1">
        <v>10666.75</v>
      </c>
      <c r="E14" s="1">
        <v>10788.55</v>
      </c>
      <c r="F14" s="1">
        <v>260488465</v>
      </c>
      <c r="G14" s="1">
        <v>14334.26</v>
      </c>
      <c r="H14" s="3">
        <f>IF(ISERR(LN(Table21028[[#This Row],[Close]]/E13)),"-",LN(Table21028[[#This Row],[Close]]/E13))</f>
        <v>8.199589892850731E-3</v>
      </c>
    </row>
    <row r="15" spans="1:14" x14ac:dyDescent="0.3">
      <c r="A15" s="2">
        <v>43118</v>
      </c>
      <c r="B15" s="1">
        <v>10873.4</v>
      </c>
      <c r="C15" s="1">
        <v>10887.5</v>
      </c>
      <c r="D15" s="1">
        <v>10782.4</v>
      </c>
      <c r="E15" s="1">
        <v>10817</v>
      </c>
      <c r="F15" s="1">
        <v>321609375</v>
      </c>
      <c r="G15" s="1">
        <v>17930.3</v>
      </c>
      <c r="H15" s="3">
        <f>IF(ISERR(LN(Table21028[[#This Row],[Close]]/E14)),"-",LN(Table21028[[#This Row],[Close]]/E14))</f>
        <v>2.6335840970066761E-3</v>
      </c>
    </row>
    <row r="16" spans="1:14" x14ac:dyDescent="0.3">
      <c r="A16" s="2">
        <v>43119</v>
      </c>
      <c r="B16" s="1">
        <v>10829.2</v>
      </c>
      <c r="C16" s="1">
        <v>10906.85</v>
      </c>
      <c r="D16" s="1">
        <v>10793.9</v>
      </c>
      <c r="E16" s="1">
        <v>10894.7</v>
      </c>
      <c r="F16" s="1">
        <v>214011963</v>
      </c>
      <c r="G16" s="1">
        <v>11792.26</v>
      </c>
      <c r="H16" s="3">
        <f>IF(ISERR(LN(Table21028[[#This Row],[Close]]/E15)),"-",LN(Table21028[[#This Row],[Close]]/E15))</f>
        <v>7.1574618025462651E-3</v>
      </c>
    </row>
    <row r="17" spans="1:8" x14ac:dyDescent="0.3">
      <c r="A17" s="2">
        <v>43122</v>
      </c>
      <c r="B17" s="1">
        <v>10883.2</v>
      </c>
      <c r="C17" s="1">
        <v>10975.1</v>
      </c>
      <c r="D17" s="1">
        <v>10881.4</v>
      </c>
      <c r="E17" s="1">
        <v>10966.2</v>
      </c>
      <c r="F17" s="1">
        <v>238815813</v>
      </c>
      <c r="G17" s="1">
        <v>14469.06</v>
      </c>
      <c r="H17" s="3">
        <f>IF(ISERR(LN(Table21028[[#This Row],[Close]]/E16)),"-",LN(Table21028[[#This Row],[Close]]/E16))</f>
        <v>6.5413825556156846E-3</v>
      </c>
    </row>
    <row r="18" spans="1:8" x14ac:dyDescent="0.3">
      <c r="A18" s="2">
        <v>43123</v>
      </c>
      <c r="B18" s="1">
        <v>10997.4</v>
      </c>
      <c r="C18" s="1">
        <v>11092.9</v>
      </c>
      <c r="D18" s="1">
        <v>10994.55</v>
      </c>
      <c r="E18" s="1">
        <v>11083.7</v>
      </c>
      <c r="F18" s="1">
        <v>293445774</v>
      </c>
      <c r="G18" s="1">
        <v>16423.91</v>
      </c>
      <c r="H18" s="3">
        <f>IF(ISERR(LN(Table21028[[#This Row],[Close]]/E17)),"-",LN(Table21028[[#This Row],[Close]]/E17))</f>
        <v>1.0657745586985299E-2</v>
      </c>
    </row>
    <row r="19" spans="1:8" x14ac:dyDescent="0.3">
      <c r="A19" s="2">
        <v>43124</v>
      </c>
      <c r="B19" s="1">
        <v>11069.35</v>
      </c>
      <c r="C19" s="1">
        <v>11110.1</v>
      </c>
      <c r="D19" s="1">
        <v>11046.15</v>
      </c>
      <c r="E19" s="1">
        <v>11086</v>
      </c>
      <c r="F19" s="1">
        <v>292197072</v>
      </c>
      <c r="G19" s="1">
        <v>16915.14</v>
      </c>
      <c r="H19" s="3">
        <f>IF(ISERR(LN(Table21028[[#This Row],[Close]]/E18)),"-",LN(Table21028[[#This Row],[Close]]/E18))</f>
        <v>2.0749040431318157E-4</v>
      </c>
    </row>
    <row r="20" spans="1:8" x14ac:dyDescent="0.3">
      <c r="A20" s="2">
        <v>43125</v>
      </c>
      <c r="B20" s="1">
        <v>11095.6</v>
      </c>
      <c r="C20" s="1">
        <v>11095.6</v>
      </c>
      <c r="D20" s="1">
        <v>11009.2</v>
      </c>
      <c r="E20" s="1">
        <v>11069.65</v>
      </c>
      <c r="F20" s="1">
        <v>340469462</v>
      </c>
      <c r="G20" s="1">
        <v>19939.54</v>
      </c>
      <c r="H20" s="3">
        <f>IF(ISERR(LN(Table21028[[#This Row],[Close]]/E19)),"-",LN(Table21028[[#This Row],[Close]]/E19))</f>
        <v>-1.4759217597312849E-3</v>
      </c>
    </row>
    <row r="21" spans="1:8" x14ac:dyDescent="0.3">
      <c r="A21" s="2">
        <v>43129</v>
      </c>
      <c r="B21" s="1">
        <v>11079.35</v>
      </c>
      <c r="C21" s="1">
        <v>11171.55</v>
      </c>
      <c r="D21" s="1">
        <v>11075.95</v>
      </c>
      <c r="E21" s="1">
        <v>11130.4</v>
      </c>
      <c r="F21" s="1">
        <v>249220726</v>
      </c>
      <c r="G21" s="1">
        <v>16118.36</v>
      </c>
      <c r="H21" s="3">
        <f>IF(ISERR(LN(Table21028[[#This Row],[Close]]/E20)),"-",LN(Table21028[[#This Row],[Close]]/E20))</f>
        <v>5.4729743076483948E-3</v>
      </c>
    </row>
    <row r="22" spans="1:8" x14ac:dyDescent="0.3">
      <c r="A22" s="2">
        <v>43130</v>
      </c>
      <c r="B22" s="1">
        <v>11120.85</v>
      </c>
      <c r="C22" s="1">
        <v>11121.1</v>
      </c>
      <c r="D22" s="1">
        <v>11033.9</v>
      </c>
      <c r="E22" s="1">
        <v>11049.65</v>
      </c>
      <c r="F22" s="1">
        <v>234969503</v>
      </c>
      <c r="G22" s="1">
        <v>13232.19</v>
      </c>
      <c r="H22" s="3">
        <f>IF(ISERR(LN(Table21028[[#This Row],[Close]]/E21)),"-",LN(Table21028[[#This Row],[Close]]/E21))</f>
        <v>-7.2813502915512083E-3</v>
      </c>
    </row>
    <row r="23" spans="1:8" x14ac:dyDescent="0.3">
      <c r="A23" s="2">
        <v>43131</v>
      </c>
      <c r="B23" s="1">
        <v>11018.8</v>
      </c>
      <c r="C23" s="1">
        <v>11058.5</v>
      </c>
      <c r="D23" s="1">
        <v>10979.3</v>
      </c>
      <c r="E23" s="1">
        <v>11027.7</v>
      </c>
      <c r="F23" s="1">
        <v>253462573</v>
      </c>
      <c r="G23" s="1">
        <v>14459.69</v>
      </c>
      <c r="H23" s="3">
        <f>IF(ISERR(LN(Table21028[[#This Row],[Close]]/E22)),"-",LN(Table21028[[#This Row],[Close]]/E22))</f>
        <v>-1.9884639444954625E-3</v>
      </c>
    </row>
    <row r="24" spans="1:8" x14ac:dyDescent="0.3">
      <c r="A24" s="2">
        <v>43132</v>
      </c>
      <c r="B24" s="1">
        <v>11044.55</v>
      </c>
      <c r="C24" s="1">
        <v>11117.35</v>
      </c>
      <c r="D24" s="1">
        <v>10878.8</v>
      </c>
      <c r="E24" s="1">
        <v>11016.9</v>
      </c>
      <c r="F24" s="1">
        <v>315743486</v>
      </c>
      <c r="G24" s="1">
        <v>17719.400000000001</v>
      </c>
      <c r="H24" s="3">
        <f>IF(ISERR(LN(Table21028[[#This Row],[Close]]/E23)),"-",LN(Table21028[[#This Row],[Close]]/E23))</f>
        <v>-9.7983187393412951E-4</v>
      </c>
    </row>
    <row r="25" spans="1:8" x14ac:dyDescent="0.3">
      <c r="A25" s="2">
        <v>43133</v>
      </c>
      <c r="B25" s="1">
        <v>10938.2</v>
      </c>
      <c r="C25" s="1">
        <v>10954.95</v>
      </c>
      <c r="D25" s="1">
        <v>10736.1</v>
      </c>
      <c r="E25" s="1">
        <v>10760.6</v>
      </c>
      <c r="F25" s="1">
        <v>291431992</v>
      </c>
      <c r="G25" s="1">
        <v>16542.509999999998</v>
      </c>
      <c r="H25" s="3">
        <f>IF(ISERR(LN(Table21028[[#This Row],[Close]]/E24)),"-",LN(Table21028[[#This Row],[Close]]/E24))</f>
        <v>-2.3539142174773337E-2</v>
      </c>
    </row>
    <row r="26" spans="1:8" x14ac:dyDescent="0.3">
      <c r="A26" s="2">
        <v>43136</v>
      </c>
      <c r="B26" s="1">
        <v>10604.3</v>
      </c>
      <c r="C26" s="1">
        <v>10702.75</v>
      </c>
      <c r="D26" s="1">
        <v>10586.8</v>
      </c>
      <c r="E26" s="1">
        <v>10666.55</v>
      </c>
      <c r="F26" s="1">
        <v>247479157</v>
      </c>
      <c r="G26" s="1">
        <v>13980.63</v>
      </c>
      <c r="H26" s="3">
        <f>IF(ISERR(LN(Table21028[[#This Row],[Close]]/E25)),"-",LN(Table21028[[#This Row],[Close]]/E25))</f>
        <v>-8.7786386889738433E-3</v>
      </c>
    </row>
    <row r="27" spans="1:8" x14ac:dyDescent="0.3">
      <c r="A27" s="2">
        <v>43137</v>
      </c>
      <c r="B27" s="1">
        <v>10295.15</v>
      </c>
      <c r="C27" s="1">
        <v>10594.15</v>
      </c>
      <c r="D27" s="1">
        <v>10276.299999999999</v>
      </c>
      <c r="E27" s="1">
        <v>10498.25</v>
      </c>
      <c r="F27" s="1">
        <v>274656443</v>
      </c>
      <c r="G27" s="1">
        <v>15606.34</v>
      </c>
      <c r="H27" s="3">
        <f>IF(ISERR(LN(Table21028[[#This Row],[Close]]/E26)),"-",LN(Table21028[[#This Row],[Close]]/E26))</f>
        <v>-1.5904099965423114E-2</v>
      </c>
    </row>
    <row r="28" spans="1:8" x14ac:dyDescent="0.3">
      <c r="A28" s="2">
        <v>43138</v>
      </c>
      <c r="B28" s="1">
        <v>10607.2</v>
      </c>
      <c r="C28" s="1">
        <v>10614</v>
      </c>
      <c r="D28" s="1">
        <v>10446.4</v>
      </c>
      <c r="E28" s="1">
        <v>10476.700000000001</v>
      </c>
      <c r="F28" s="1">
        <v>258095424</v>
      </c>
      <c r="G28" s="1">
        <v>13971.66</v>
      </c>
      <c r="H28" s="3">
        <f>IF(ISERR(LN(Table21028[[#This Row],[Close]]/E27)),"-",LN(Table21028[[#This Row],[Close]]/E27))</f>
        <v>-2.0548327965133673E-3</v>
      </c>
    </row>
    <row r="29" spans="1:8" x14ac:dyDescent="0.3">
      <c r="A29" s="2">
        <v>43139</v>
      </c>
      <c r="B29" s="1">
        <v>10518.5</v>
      </c>
      <c r="C29" s="1">
        <v>10637.8</v>
      </c>
      <c r="D29" s="1">
        <v>10479.549999999999</v>
      </c>
      <c r="E29" s="1">
        <v>10576.85</v>
      </c>
      <c r="F29" s="1">
        <v>239407938</v>
      </c>
      <c r="G29" s="1">
        <v>12569.23</v>
      </c>
      <c r="H29" s="3">
        <f>IF(ISERR(LN(Table21028[[#This Row],[Close]]/E28)),"-",LN(Table21028[[#This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IF(ISERR(LN(Table21028[[#This Row],[Close]]/E29)),"-",LN(Table21028[[#This Row],[Close]]/E29))</f>
        <v>-1.1592100061916256E-2</v>
      </c>
    </row>
    <row r="31" spans="1:8" x14ac:dyDescent="0.3">
      <c r="A31" s="2">
        <v>43143</v>
      </c>
      <c r="B31" s="1">
        <v>10518.2</v>
      </c>
      <c r="C31" s="1">
        <v>10555.5</v>
      </c>
      <c r="D31" s="1">
        <v>10485.4</v>
      </c>
      <c r="E31" s="1">
        <v>10539.75</v>
      </c>
      <c r="F31" s="1">
        <v>224114801</v>
      </c>
      <c r="G31" s="1">
        <v>11133.78</v>
      </c>
      <c r="H31" s="3">
        <f>IF(ISERR(LN(Table21028[[#This Row],[Close]]/E30)),"-",LN(Table21028[[#This Row],[Close]]/E30))</f>
        <v>8.0782731984308572E-3</v>
      </c>
    </row>
    <row r="32" spans="1:8" x14ac:dyDescent="0.3">
      <c r="A32" s="2">
        <v>43145</v>
      </c>
      <c r="B32" s="1">
        <v>10585.75</v>
      </c>
      <c r="C32" s="1">
        <v>10590.55</v>
      </c>
      <c r="D32" s="1">
        <v>10456.65</v>
      </c>
      <c r="E32" s="1">
        <v>10500.9</v>
      </c>
      <c r="F32" s="1">
        <v>236329440</v>
      </c>
      <c r="G32" s="1">
        <v>12188.94</v>
      </c>
      <c r="H32" s="3">
        <f>IF(ISERR(LN(Table21028[[#This Row],[Close]]/E31)),"-",LN(Table21028[[#This Row],[Close]]/E31))</f>
        <v>-3.6928558908946208E-3</v>
      </c>
    </row>
    <row r="33" spans="1:8" x14ac:dyDescent="0.3">
      <c r="A33" s="2">
        <v>43146</v>
      </c>
      <c r="B33" s="1">
        <v>10537.9</v>
      </c>
      <c r="C33" s="1">
        <v>10618.1</v>
      </c>
      <c r="D33" s="1">
        <v>10511.05</v>
      </c>
      <c r="E33" s="1">
        <v>10545.5</v>
      </c>
      <c r="F33" s="1">
        <v>217090245</v>
      </c>
      <c r="G33" s="1">
        <v>11035.38</v>
      </c>
      <c r="H33" s="3">
        <f>IF(ISERR(LN(Table21028[[#This Row],[Close]]/E32)),"-",LN(Table21028[[#This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IF(ISERR(LN(Table21028[[#This Row],[Close]]/E33)),"-",LN(Table21028[[#This Row],[Close]]/E33))</f>
        <v>-8.877178756436177E-3</v>
      </c>
    </row>
    <row r="35" spans="1:8" x14ac:dyDescent="0.3">
      <c r="A35" s="2">
        <v>43150</v>
      </c>
      <c r="B35" s="1">
        <v>10488.9</v>
      </c>
      <c r="C35" s="1">
        <v>10489.35</v>
      </c>
      <c r="D35" s="1">
        <v>10302.75</v>
      </c>
      <c r="E35" s="1">
        <v>10378.4</v>
      </c>
      <c r="F35" s="1">
        <v>193087737</v>
      </c>
      <c r="G35" s="1">
        <v>9871.36</v>
      </c>
      <c r="H35" s="3">
        <f>IF(ISERR(LN(Table21028[[#This Row],[Close]]/E34)),"-",LN(Table21028[[#This Row],[Close]]/E34))</f>
        <v>-7.0953266124304595E-3</v>
      </c>
    </row>
    <row r="36" spans="1:8" x14ac:dyDescent="0.3">
      <c r="A36" s="2">
        <v>43151</v>
      </c>
      <c r="B36" s="1">
        <v>10391</v>
      </c>
      <c r="C36" s="1">
        <v>10429.35</v>
      </c>
      <c r="D36" s="1">
        <v>10347.65</v>
      </c>
      <c r="E36" s="1">
        <v>10360.4</v>
      </c>
      <c r="F36" s="1">
        <v>193464871</v>
      </c>
      <c r="G36" s="1">
        <v>9619.9500000000007</v>
      </c>
      <c r="H36" s="3">
        <f>IF(ISERR(LN(Table21028[[#This Row],[Close]]/E35)),"-",LN(Table21028[[#This Row],[Close]]/E35))</f>
        <v>-1.7358771500669238E-3</v>
      </c>
    </row>
    <row r="37" spans="1:8" x14ac:dyDescent="0.3">
      <c r="A37" s="2">
        <v>43152</v>
      </c>
      <c r="B37" s="1">
        <v>10426</v>
      </c>
      <c r="C37" s="1">
        <v>10426.1</v>
      </c>
      <c r="D37" s="1">
        <v>10349.6</v>
      </c>
      <c r="E37" s="1">
        <v>10397.450000000001</v>
      </c>
      <c r="F37" s="1">
        <v>241331542</v>
      </c>
      <c r="G37" s="1">
        <v>12996.36</v>
      </c>
      <c r="H37" s="3">
        <f>IF(ISERR(LN(Table21028[[#This Row],[Close]]/E36)),"-",LN(Table21028[[#This Row],[Close]]/E36))</f>
        <v>3.569737650487671E-3</v>
      </c>
    </row>
    <row r="38" spans="1:8" x14ac:dyDescent="0.3">
      <c r="A38" s="2">
        <v>43153</v>
      </c>
      <c r="B38" s="1">
        <v>10354.35</v>
      </c>
      <c r="C38" s="1">
        <v>10397.549999999999</v>
      </c>
      <c r="D38" s="1">
        <v>10340.65</v>
      </c>
      <c r="E38" s="1">
        <v>10382.700000000001</v>
      </c>
      <c r="F38" s="1">
        <v>323259078</v>
      </c>
      <c r="G38" s="1">
        <v>17711.46</v>
      </c>
      <c r="H38" s="3">
        <f>IF(ISERR(LN(Table21028[[#This Row],[Close]]/E37)),"-",LN(Table21028[[#This Row],[Close]]/E37))</f>
        <v>-1.4196242546064732E-3</v>
      </c>
    </row>
    <row r="39" spans="1:8" x14ac:dyDescent="0.3">
      <c r="A39" s="2">
        <v>43154</v>
      </c>
      <c r="B39" s="1">
        <v>10408.1</v>
      </c>
      <c r="C39" s="1">
        <v>10499.1</v>
      </c>
      <c r="D39" s="1">
        <v>10396.65</v>
      </c>
      <c r="E39" s="1">
        <v>10491.05</v>
      </c>
      <c r="F39" s="1">
        <v>217134363</v>
      </c>
      <c r="G39" s="1">
        <v>12704.32</v>
      </c>
      <c r="H39" s="3">
        <f>IF(ISERR(LN(Table21028[[#This Row],[Close]]/E38)),"-",LN(Table21028[[#This Row],[Close]]/E38))</f>
        <v>1.0381553207407197E-2</v>
      </c>
    </row>
    <row r="40" spans="1:8" x14ac:dyDescent="0.3">
      <c r="A40" s="2">
        <v>43157</v>
      </c>
      <c r="B40" s="1">
        <v>10526.55</v>
      </c>
      <c r="C40" s="1">
        <v>10592.95</v>
      </c>
      <c r="D40" s="1">
        <v>10520.2</v>
      </c>
      <c r="E40" s="1">
        <v>10582.6</v>
      </c>
      <c r="F40" s="1">
        <v>177238616</v>
      </c>
      <c r="G40" s="1">
        <v>10274.89</v>
      </c>
      <c r="H40" s="3">
        <f>IF(ISERR(LN(Table21028[[#This Row],[Close]]/E39)),"-",LN(Table21028[[#This Row],[Close]]/E39))</f>
        <v>8.6886302033653117E-3</v>
      </c>
    </row>
    <row r="41" spans="1:8" x14ac:dyDescent="0.3">
      <c r="A41" s="2">
        <v>43158</v>
      </c>
      <c r="B41" s="1">
        <v>10615.2</v>
      </c>
      <c r="C41" s="1">
        <v>10631.65</v>
      </c>
      <c r="D41" s="1">
        <v>10537.25</v>
      </c>
      <c r="E41" s="1">
        <v>10554.3</v>
      </c>
      <c r="F41" s="1">
        <v>193250158</v>
      </c>
      <c r="G41" s="1">
        <v>10276.42</v>
      </c>
      <c r="H41" s="3">
        <f>IF(ISERR(LN(Table21028[[#This Row],[Close]]/E40)),"-",LN(Table21028[[#This Row],[Close]]/E40))</f>
        <v>-2.677783110151532E-3</v>
      </c>
    </row>
    <row r="42" spans="1:8" x14ac:dyDescent="0.3">
      <c r="A42" s="2">
        <v>43159</v>
      </c>
      <c r="B42" s="1">
        <v>10488.95</v>
      </c>
      <c r="C42" s="1">
        <v>10535.5</v>
      </c>
      <c r="D42" s="1">
        <v>10461.549999999999</v>
      </c>
      <c r="E42" s="1">
        <v>10492.85</v>
      </c>
      <c r="F42" s="1">
        <v>294794221</v>
      </c>
      <c r="G42" s="1">
        <v>16299.11</v>
      </c>
      <c r="H42" s="3">
        <f>IF(ISERR(LN(Table21028[[#This Row],[Close]]/E41)),"-",LN(Table21028[[#This Row],[Close]]/E41))</f>
        <v>-5.8392869919537968E-3</v>
      </c>
    </row>
    <row r="43" spans="1:8" x14ac:dyDescent="0.3">
      <c r="A43" s="2">
        <v>43160</v>
      </c>
      <c r="B43" s="1">
        <v>10479.950000000001</v>
      </c>
      <c r="C43" s="1">
        <v>10525.5</v>
      </c>
      <c r="D43" s="1">
        <v>10447.15</v>
      </c>
      <c r="E43" s="1">
        <v>10458.35</v>
      </c>
      <c r="F43" s="1">
        <v>181378504</v>
      </c>
      <c r="G43" s="1">
        <v>10179.48</v>
      </c>
      <c r="H43" s="3">
        <f>IF(ISERR(LN(Table21028[[#This Row],[Close]]/E42)),"-",LN(Table21028[[#This Row],[Close]]/E42))</f>
        <v>-3.2933704210808511E-3</v>
      </c>
    </row>
    <row r="44" spans="1:8" x14ac:dyDescent="0.3">
      <c r="A44" s="2">
        <v>43164</v>
      </c>
      <c r="B44" s="1">
        <v>10428.299999999999</v>
      </c>
      <c r="C44" s="1">
        <v>10428.700000000001</v>
      </c>
      <c r="D44" s="1">
        <v>10323.9</v>
      </c>
      <c r="E44" s="1">
        <v>10358.85</v>
      </c>
      <c r="F44" s="1">
        <v>199975720</v>
      </c>
      <c r="G44" s="1">
        <v>10673.92</v>
      </c>
      <c r="H44" s="3">
        <f>IF(ISERR(LN(Table21028[[#This Row],[Close]]/E43)),"-",LN(Table21028[[#This Row],[Close]]/E43))</f>
        <v>-9.559475599117866E-3</v>
      </c>
    </row>
    <row r="45" spans="1:8" x14ac:dyDescent="0.3">
      <c r="A45" s="2">
        <v>43165</v>
      </c>
      <c r="B45" s="1">
        <v>10420.5</v>
      </c>
      <c r="C45" s="1">
        <v>10441.35</v>
      </c>
      <c r="D45" s="1">
        <v>10215.9</v>
      </c>
      <c r="E45" s="1">
        <v>10249.25</v>
      </c>
      <c r="F45" s="1">
        <v>229782297</v>
      </c>
      <c r="G45" s="1">
        <v>12143.95</v>
      </c>
      <c r="H45" s="3">
        <f>IF(ISERR(LN(Table21028[[#This Row],[Close]]/E44)),"-",LN(Table21028[[#This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IF(ISERR(LN(Table21028[[#This Row],[Close]]/E45)),"-",LN(Table21028[[#This Row],[Close]]/E45))</f>
        <v>-9.3171191731129289E-3</v>
      </c>
    </row>
    <row r="47" spans="1:8" x14ac:dyDescent="0.3">
      <c r="A47" s="2">
        <v>43167</v>
      </c>
      <c r="B47" s="1">
        <v>10216.25</v>
      </c>
      <c r="C47" s="1">
        <v>10270.35</v>
      </c>
      <c r="D47" s="1">
        <v>10146.4</v>
      </c>
      <c r="E47" s="1">
        <v>10242.65</v>
      </c>
      <c r="F47" s="1">
        <v>233377712</v>
      </c>
      <c r="G47" s="1">
        <v>11479.51</v>
      </c>
      <c r="H47" s="3">
        <f>IF(ISERR(LN(Table21028[[#This Row],[Close]]/E46)),"-",LN(Table21028[[#This Row],[Close]]/E46))</f>
        <v>8.6729621912598857E-3</v>
      </c>
    </row>
    <row r="48" spans="1:8" x14ac:dyDescent="0.3">
      <c r="A48" s="2">
        <v>43168</v>
      </c>
      <c r="B48" s="1">
        <v>10271.299999999999</v>
      </c>
      <c r="C48" s="1">
        <v>10296.700000000001</v>
      </c>
      <c r="D48" s="1">
        <v>10211.9</v>
      </c>
      <c r="E48" s="1">
        <v>10226.85</v>
      </c>
      <c r="F48" s="1">
        <v>192333334</v>
      </c>
      <c r="G48" s="1">
        <v>9874.81</v>
      </c>
      <c r="H48" s="3">
        <f>IF(ISERR(LN(Table21028[[#This Row],[Close]]/E47)),"-",LN(Table21028[[#This Row],[Close]]/E47))</f>
        <v>-1.5437605352231351E-3</v>
      </c>
    </row>
    <row r="49" spans="1:8" x14ac:dyDescent="0.3">
      <c r="A49" s="2">
        <v>43171</v>
      </c>
      <c r="B49" s="1">
        <v>10301.6</v>
      </c>
      <c r="C49" s="1">
        <v>10433.65</v>
      </c>
      <c r="D49" s="1">
        <v>10295.450000000001</v>
      </c>
      <c r="E49" s="1">
        <v>10421.4</v>
      </c>
      <c r="F49" s="1">
        <v>223135459</v>
      </c>
      <c r="G49" s="1">
        <v>10968.95</v>
      </c>
      <c r="H49" s="3">
        <f>IF(ISERR(LN(Table21028[[#This Row],[Close]]/E48)),"-",LN(Table21028[[#This Row],[Close]]/E48))</f>
        <v>1.884476964735966E-2</v>
      </c>
    </row>
    <row r="50" spans="1:8" x14ac:dyDescent="0.3">
      <c r="A50" s="2">
        <v>43172</v>
      </c>
      <c r="B50" s="1">
        <v>10389.5</v>
      </c>
      <c r="C50" s="1">
        <v>10478.6</v>
      </c>
      <c r="D50" s="1">
        <v>10377.85</v>
      </c>
      <c r="E50" s="1">
        <v>10426.85</v>
      </c>
      <c r="F50" s="1">
        <v>274852794</v>
      </c>
      <c r="G50" s="1">
        <v>23965.25</v>
      </c>
      <c r="H50" s="3">
        <f>IF(ISERR(LN(Table21028[[#This Row],[Close]]/E49)),"-",LN(Table21028[[#This Row],[Close]]/E49))</f>
        <v>5.228256687392662E-4</v>
      </c>
    </row>
    <row r="51" spans="1:8" x14ac:dyDescent="0.3">
      <c r="A51" s="2">
        <v>43173</v>
      </c>
      <c r="B51" s="1">
        <v>10393.049999999999</v>
      </c>
      <c r="C51" s="1">
        <v>10420.35</v>
      </c>
      <c r="D51" s="1">
        <v>10336.299999999999</v>
      </c>
      <c r="E51" s="1">
        <v>10410.9</v>
      </c>
      <c r="F51" s="1">
        <v>186991169</v>
      </c>
      <c r="G51" s="1">
        <v>9564.68</v>
      </c>
      <c r="H51" s="3">
        <f>IF(ISERR(LN(Table21028[[#This Row],[Close]]/E50)),"-",LN(Table21028[[#This Row],[Close]]/E50))</f>
        <v>-1.5308757533812772E-3</v>
      </c>
    </row>
    <row r="52" spans="1:8" x14ac:dyDescent="0.3">
      <c r="A52" s="2">
        <v>43174</v>
      </c>
      <c r="B52" s="1">
        <v>10405.450000000001</v>
      </c>
      <c r="C52" s="1">
        <v>10420</v>
      </c>
      <c r="D52" s="1">
        <v>10346.200000000001</v>
      </c>
      <c r="E52" s="1">
        <v>10360.15</v>
      </c>
      <c r="F52" s="1">
        <v>179308593</v>
      </c>
      <c r="G52" s="1">
        <v>8588.01</v>
      </c>
      <c r="H52" s="3">
        <f>IF(ISERR(LN(Table21028[[#This Row],[Close]]/E51)),"-",LN(Table21028[[#This Row],[Close]]/E51))</f>
        <v>-4.8866187302434253E-3</v>
      </c>
    </row>
    <row r="53" spans="1:8" x14ac:dyDescent="0.3">
      <c r="A53" s="2">
        <v>43175</v>
      </c>
      <c r="B53" s="1">
        <v>10345.15</v>
      </c>
      <c r="C53" s="1">
        <v>10346.299999999999</v>
      </c>
      <c r="D53" s="1">
        <v>10180.25</v>
      </c>
      <c r="E53" s="1">
        <v>10195.15</v>
      </c>
      <c r="F53" s="1">
        <v>338702439</v>
      </c>
      <c r="G53" s="1">
        <v>18811.97</v>
      </c>
      <c r="H53" s="3">
        <f>IF(ISERR(LN(Table21028[[#This Row],[Close]]/E52)),"-",LN(Table21028[[#This Row],[Close]]/E52))</f>
        <v>-1.6054598478163293E-2</v>
      </c>
    </row>
    <row r="54" spans="1:8" x14ac:dyDescent="0.3">
      <c r="A54" s="2">
        <v>43178</v>
      </c>
      <c r="B54" s="1">
        <v>10215.35</v>
      </c>
      <c r="C54" s="1">
        <v>10224.549999999999</v>
      </c>
      <c r="D54" s="1">
        <v>10075.299999999999</v>
      </c>
      <c r="E54" s="1">
        <v>10094.25</v>
      </c>
      <c r="F54" s="1">
        <v>216670033</v>
      </c>
      <c r="G54" s="1">
        <v>11111.43</v>
      </c>
      <c r="H54" s="3">
        <f>IF(ISERR(LN(Table21028[[#This Row],[Close]]/E53)),"-",LN(Table21028[[#This Row],[Close]]/E53))</f>
        <v>-9.9461622130384876E-3</v>
      </c>
    </row>
    <row r="55" spans="1:8" x14ac:dyDescent="0.3">
      <c r="A55" s="2">
        <v>43179</v>
      </c>
      <c r="B55" s="1">
        <v>10051.549999999999</v>
      </c>
      <c r="C55" s="1">
        <v>10155.65</v>
      </c>
      <c r="D55" s="1">
        <v>10049.1</v>
      </c>
      <c r="E55" s="1">
        <v>10124.35</v>
      </c>
      <c r="F55" s="1">
        <v>209327593</v>
      </c>
      <c r="G55" s="1">
        <v>10947.12</v>
      </c>
      <c r="H55" s="3">
        <f>IF(ISERR(LN(Table21028[[#This Row],[Close]]/E54)),"-",LN(Table21028[[#This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IF(ISERR(LN(Table21028[[#This Row],[Close]]/E55)),"-",LN(Table21028[[#This Row],[Close]]/E55))</f>
        <v>3.0473997429050059E-3</v>
      </c>
    </row>
    <row r="57" spans="1:8" x14ac:dyDescent="0.3">
      <c r="A57" s="2">
        <v>43181</v>
      </c>
      <c r="B57" s="1">
        <v>10167.5</v>
      </c>
      <c r="C57" s="1">
        <v>10207.85</v>
      </c>
      <c r="D57" s="1">
        <v>10105.4</v>
      </c>
      <c r="E57" s="1">
        <v>10114.75</v>
      </c>
      <c r="F57" s="1">
        <v>237632983</v>
      </c>
      <c r="G57" s="1">
        <v>11558.88</v>
      </c>
      <c r="H57" s="3">
        <f>IF(ISERR(LN(Table21028[[#This Row],[Close]]/E56)),"-",LN(Table21028[[#This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IF(ISERR(LN(Table21028[[#This Row],[Close]]/E57)),"-",LN(Table21028[[#This Row],[Close]]/E57))</f>
        <v>-1.1604680566535094E-2</v>
      </c>
    </row>
    <row r="59" spans="1:8" x14ac:dyDescent="0.3">
      <c r="A59" s="2">
        <v>43185</v>
      </c>
      <c r="B59" s="1">
        <v>9989.15</v>
      </c>
      <c r="C59" s="1">
        <v>10143.5</v>
      </c>
      <c r="D59" s="1">
        <v>9958.5499999999993</v>
      </c>
      <c r="E59" s="1">
        <v>10130.65</v>
      </c>
      <c r="F59" s="1">
        <v>270665332</v>
      </c>
      <c r="G59" s="1">
        <v>12695.47</v>
      </c>
      <c r="H59" s="3">
        <f>IF(ISERR(LN(Table21028[[#This Row],[Close]]/E58)),"-",LN(Table21028[[#This Row],[Close]]/E58))</f>
        <v>1.317540806700627E-2</v>
      </c>
    </row>
    <row r="60" spans="1:8" x14ac:dyDescent="0.3">
      <c r="A60" s="2">
        <v>43186</v>
      </c>
      <c r="B60" s="1">
        <v>10188</v>
      </c>
      <c r="C60" s="1">
        <v>10207.9</v>
      </c>
      <c r="D60" s="1">
        <v>10139.65</v>
      </c>
      <c r="E60" s="1">
        <v>10184.15</v>
      </c>
      <c r="F60" s="1">
        <v>232713976</v>
      </c>
      <c r="G60" s="1">
        <v>11175.79</v>
      </c>
      <c r="H60" s="3">
        <f>IF(ISERR(LN(Table21028[[#This Row],[Close]]/E59)),"-",LN(Table21028[[#This Row],[Close]]/E59))</f>
        <v>5.2671080872007661E-3</v>
      </c>
    </row>
    <row r="61" spans="1:8" x14ac:dyDescent="0.3">
      <c r="A61" s="2">
        <v>43187</v>
      </c>
      <c r="B61" s="1">
        <v>10143.6</v>
      </c>
      <c r="C61" s="1">
        <v>10158.35</v>
      </c>
      <c r="D61" s="1">
        <v>10096.9</v>
      </c>
      <c r="E61" s="1">
        <v>10113.700000000001</v>
      </c>
      <c r="F61" s="1">
        <v>354977198</v>
      </c>
      <c r="G61" s="1">
        <v>18807.48</v>
      </c>
      <c r="H61" s="3">
        <f>IF(ISERR(LN(Table21028[[#This Row],[Close]]/E60)),"-",LN(Table21028[[#This Row],[Close]]/E60))</f>
        <v>-6.9416497702654151E-3</v>
      </c>
    </row>
    <row r="62" spans="1:8" x14ac:dyDescent="0.3">
      <c r="A62" s="2">
        <v>43192</v>
      </c>
      <c r="B62" s="1">
        <v>10151.65</v>
      </c>
      <c r="C62" s="1">
        <v>10220.1</v>
      </c>
      <c r="D62" s="1">
        <v>10127.75</v>
      </c>
      <c r="E62" s="1">
        <v>10211.799999999999</v>
      </c>
      <c r="F62" s="1">
        <v>223135459</v>
      </c>
      <c r="G62" s="1">
        <v>10968.95</v>
      </c>
      <c r="H62" s="3">
        <f>IF(ISERR(LN(Table21028[[#This Row],[Close]]/E61)),"-",LN(Table21028[[#This Row],[Close]]/E61))</f>
        <v>9.6529740222437918E-3</v>
      </c>
    </row>
    <row r="63" spans="1:8" x14ac:dyDescent="0.3">
      <c r="A63" s="2">
        <v>43193</v>
      </c>
      <c r="B63" s="1">
        <v>10186.85</v>
      </c>
      <c r="C63" s="1">
        <v>10255.35</v>
      </c>
      <c r="D63" s="1">
        <v>10171.049999999999</v>
      </c>
      <c r="E63" s="1">
        <v>10245</v>
      </c>
      <c r="F63" s="1">
        <v>211652029</v>
      </c>
      <c r="G63" s="1">
        <v>10167.120000000001</v>
      </c>
      <c r="H63" s="3">
        <f>IF(ISERR(LN(Table21028[[#This Row],[Close]]/E62)),"-",LN(Table21028[[#This Row],[Close]]/E62))</f>
        <v>3.2458673056040936E-3</v>
      </c>
    </row>
    <row r="64" spans="1:8" x14ac:dyDescent="0.3">
      <c r="A64" s="2">
        <v>43194</v>
      </c>
      <c r="B64" s="1">
        <v>10274.6</v>
      </c>
      <c r="C64" s="1">
        <v>10279.85</v>
      </c>
      <c r="D64" s="1">
        <v>10111.299999999999</v>
      </c>
      <c r="E64" s="1">
        <v>10128.4</v>
      </c>
      <c r="F64" s="1">
        <v>238182921</v>
      </c>
      <c r="G64" s="1">
        <v>11861.79</v>
      </c>
      <c r="H64" s="3">
        <f>IF(ISERR(LN(Table21028[[#This Row],[Close]]/E63)),"-",LN(Table21028[[#This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IF(ISERR(LN(Table21028[[#This Row],[Close]]/E64)),"-",LN(Table21028[[#This Row],[Close]]/E64))</f>
        <v>1.9239307493896241E-2</v>
      </c>
    </row>
    <row r="66" spans="1:8" x14ac:dyDescent="0.3">
      <c r="A66" s="2">
        <v>43196</v>
      </c>
      <c r="B66" s="1">
        <v>10322.75</v>
      </c>
      <c r="C66" s="1">
        <v>10350.450000000001</v>
      </c>
      <c r="D66" s="1">
        <v>10290.85</v>
      </c>
      <c r="E66" s="1">
        <v>10331.6</v>
      </c>
      <c r="F66" s="1">
        <v>206355691</v>
      </c>
      <c r="G66" s="1">
        <v>10131.74</v>
      </c>
      <c r="H66" s="3">
        <f>IF(ISERR(LN(Table21028[[#This Row],[Close]]/E65)),"-",LN(Table21028[[#This Row],[Close]]/E65))</f>
        <v>6.2449322469616732E-4</v>
      </c>
    </row>
    <row r="67" spans="1:8" x14ac:dyDescent="0.3">
      <c r="A67" s="2">
        <v>43199</v>
      </c>
      <c r="B67" s="1">
        <v>10333.700000000001</v>
      </c>
      <c r="C67" s="1">
        <v>10397.700000000001</v>
      </c>
      <c r="D67" s="1">
        <v>10328.5</v>
      </c>
      <c r="E67" s="1">
        <v>10379.35</v>
      </c>
      <c r="F67" s="1">
        <v>228512954</v>
      </c>
      <c r="G67" s="1">
        <v>10714.13</v>
      </c>
      <c r="H67" s="3">
        <f>IF(ISERR(LN(Table21028[[#This Row],[Close]]/E66)),"-",LN(Table21028[[#This Row],[Close]]/E66))</f>
        <v>4.6110955418090394E-3</v>
      </c>
    </row>
    <row r="68" spans="1:8" x14ac:dyDescent="0.3">
      <c r="A68" s="2">
        <v>43200</v>
      </c>
      <c r="B68" s="1">
        <v>10412.9</v>
      </c>
      <c r="C68" s="1">
        <v>10424.85</v>
      </c>
      <c r="D68" s="1">
        <v>10381.5</v>
      </c>
      <c r="E68" s="1">
        <v>10402.25</v>
      </c>
      <c r="F68" s="1">
        <v>259523888</v>
      </c>
      <c r="G68" s="1">
        <v>11905.12</v>
      </c>
      <c r="H68" s="3">
        <f>IF(ISERR(LN(Table21028[[#This Row],[Close]]/E67)),"-",LN(Table21028[[#This Row],[Close]]/E67))</f>
        <v>2.2038735486090344E-3</v>
      </c>
    </row>
    <row r="69" spans="1:8" x14ac:dyDescent="0.3">
      <c r="A69" s="2">
        <v>43201</v>
      </c>
      <c r="B69" s="1">
        <v>10428.15</v>
      </c>
      <c r="C69" s="1">
        <v>10428.15</v>
      </c>
      <c r="D69" s="1">
        <v>10355.6</v>
      </c>
      <c r="E69" s="1">
        <v>10417.15</v>
      </c>
      <c r="F69" s="1">
        <v>258077363</v>
      </c>
      <c r="G69" s="1">
        <v>11790.58</v>
      </c>
      <c r="H69" s="3">
        <f>IF(ISERR(LN(Table21028[[#This Row],[Close]]/E68)),"-",LN(Table21028[[#This Row],[Close]]/E68))</f>
        <v>1.4313575361352732E-3</v>
      </c>
    </row>
    <row r="70" spans="1:8" x14ac:dyDescent="0.3">
      <c r="A70" s="2">
        <v>43202</v>
      </c>
      <c r="B70" s="1">
        <v>10410.65</v>
      </c>
      <c r="C70" s="1">
        <v>10469.9</v>
      </c>
      <c r="D70" s="1">
        <v>10395.25</v>
      </c>
      <c r="E70" s="1">
        <v>10458.65</v>
      </c>
      <c r="F70" s="1">
        <v>246027888</v>
      </c>
      <c r="G70" s="1">
        <v>12249.66</v>
      </c>
      <c r="H70" s="3">
        <f>IF(ISERR(LN(Table21028[[#This Row],[Close]]/E69)),"-",LN(Table21028[[#This Row],[Close]]/E69))</f>
        <v>3.9759007720501531E-3</v>
      </c>
    </row>
    <row r="71" spans="1:8" x14ac:dyDescent="0.3">
      <c r="A71" s="2">
        <v>43203</v>
      </c>
      <c r="B71" s="1">
        <v>10495.3</v>
      </c>
      <c r="C71" s="1">
        <v>10519.9</v>
      </c>
      <c r="D71" s="1">
        <v>10451.450000000001</v>
      </c>
      <c r="E71" s="1">
        <v>10480.6</v>
      </c>
      <c r="F71" s="1">
        <v>219724716</v>
      </c>
      <c r="G71" s="1">
        <v>12354.55</v>
      </c>
      <c r="H71" s="3">
        <f>IF(ISERR(LN(Table21028[[#This Row],[Close]]/E70)),"-",LN(Table21028[[#This Row],[Close]]/E70))</f>
        <v>2.0965419525609827E-3</v>
      </c>
    </row>
    <row r="72" spans="1:8" x14ac:dyDescent="0.3">
      <c r="A72" s="2">
        <v>43206</v>
      </c>
      <c r="B72" s="1">
        <v>10398.299999999999</v>
      </c>
      <c r="C72" s="1">
        <v>10540.15</v>
      </c>
      <c r="D72" s="1">
        <v>10396.35</v>
      </c>
      <c r="E72" s="1">
        <v>10528.35</v>
      </c>
      <c r="F72" s="1">
        <v>200950876</v>
      </c>
      <c r="G72" s="1">
        <v>11242.05</v>
      </c>
      <c r="H72" s="3">
        <f>IF(ISERR(LN(Table21028[[#This Row],[Close]]/E71)),"-",LN(Table21028[[#This Row],[Close]]/E71))</f>
        <v>4.5456895487553045E-3</v>
      </c>
    </row>
    <row r="73" spans="1:8" x14ac:dyDescent="0.3">
      <c r="A73" s="2">
        <v>43207</v>
      </c>
      <c r="B73" s="1">
        <v>10557.3</v>
      </c>
      <c r="C73" s="1">
        <v>10560.45</v>
      </c>
      <c r="D73" s="1">
        <v>10495.65</v>
      </c>
      <c r="E73" s="1">
        <v>10548.7</v>
      </c>
      <c r="F73" s="1">
        <v>212449535</v>
      </c>
      <c r="G73" s="1">
        <v>10501.71</v>
      </c>
      <c r="H73" s="3">
        <f>IF(ISERR(LN(Table21028[[#This Row],[Close]]/E72)),"-",LN(Table21028[[#This Row],[Close]]/E72))</f>
        <v>1.9310108694935376E-3</v>
      </c>
    </row>
    <row r="74" spans="1:8" x14ac:dyDescent="0.3">
      <c r="A74" s="2">
        <v>43208</v>
      </c>
      <c r="B74" s="1">
        <v>10578.9</v>
      </c>
      <c r="C74" s="1">
        <v>10594.2</v>
      </c>
      <c r="D74" s="1">
        <v>10509.7</v>
      </c>
      <c r="E74" s="1">
        <v>10526.2</v>
      </c>
      <c r="F74" s="1">
        <v>211823044</v>
      </c>
      <c r="G74" s="1">
        <v>9888.65</v>
      </c>
      <c r="H74" s="3">
        <f>IF(ISERR(LN(Table21028[[#This Row],[Close]]/E73)),"-",LN(Table21028[[#This Row],[Close]]/E73))</f>
        <v>-2.1352422596178809E-3</v>
      </c>
    </row>
    <row r="75" spans="1:8" x14ac:dyDescent="0.3">
      <c r="A75" s="2">
        <v>43209</v>
      </c>
      <c r="B75" s="1">
        <v>10563.65</v>
      </c>
      <c r="C75" s="1">
        <v>10572.2</v>
      </c>
      <c r="D75" s="1">
        <v>10546.2</v>
      </c>
      <c r="E75" s="1">
        <v>10565.3</v>
      </c>
      <c r="F75" s="1">
        <v>270740891</v>
      </c>
      <c r="G75" s="1">
        <v>12559.11</v>
      </c>
      <c r="H75" s="3">
        <f>IF(ISERR(LN(Table21028[[#This Row],[Close]]/E74)),"-",LN(Table21028[[#This Row],[Close]]/E74))</f>
        <v>3.7076589897762787E-3</v>
      </c>
    </row>
    <row r="76" spans="1:8" x14ac:dyDescent="0.3">
      <c r="A76" s="2">
        <v>43210</v>
      </c>
      <c r="B76" s="1">
        <v>10560.35</v>
      </c>
      <c r="C76" s="1">
        <v>10582.35</v>
      </c>
      <c r="D76" s="1">
        <v>10527.45</v>
      </c>
      <c r="E76" s="1">
        <v>10564.05</v>
      </c>
      <c r="F76" s="1">
        <v>252227268</v>
      </c>
      <c r="G76" s="1">
        <v>15372.66</v>
      </c>
      <c r="H76" s="3">
        <f>IF(ISERR(LN(Table21028[[#This Row],[Close]]/E75)),"-",LN(Table21028[[#This Row],[Close]]/E75))</f>
        <v>-1.1831883152662677E-4</v>
      </c>
    </row>
    <row r="77" spans="1:8" x14ac:dyDescent="0.3">
      <c r="A77" s="2">
        <v>43213</v>
      </c>
      <c r="B77" s="1">
        <v>10592.8</v>
      </c>
      <c r="C77" s="1">
        <v>10638.35</v>
      </c>
      <c r="D77" s="1">
        <v>10514.95</v>
      </c>
      <c r="E77" s="1">
        <v>10584.7</v>
      </c>
      <c r="F77" s="1">
        <v>200203196</v>
      </c>
      <c r="G77" s="1">
        <v>13642.67</v>
      </c>
      <c r="H77" s="3">
        <f>IF(ISERR(LN(Table21028[[#This Row],[Close]]/E76)),"-",LN(Table21028[[#This Row],[Close]]/E76))</f>
        <v>1.9528347124542745E-3</v>
      </c>
    </row>
    <row r="78" spans="1:8" x14ac:dyDescent="0.3">
      <c r="A78" s="2">
        <v>43214</v>
      </c>
      <c r="B78" s="1">
        <v>10578.1</v>
      </c>
      <c r="C78" s="1">
        <v>10636.8</v>
      </c>
      <c r="D78" s="1">
        <v>10569</v>
      </c>
      <c r="E78" s="1">
        <v>10614.35</v>
      </c>
      <c r="F78" s="1">
        <v>225972673</v>
      </c>
      <c r="G78" s="1">
        <v>12281.53</v>
      </c>
      <c r="H78" s="3">
        <f>IF(ISERR(LN(Table21028[[#This Row],[Close]]/E77)),"-",LN(Table21028[[#This Row],[Close]]/E77))</f>
        <v>2.7972969858506736E-3</v>
      </c>
    </row>
    <row r="79" spans="1:8" x14ac:dyDescent="0.3">
      <c r="A79" s="2">
        <v>43215</v>
      </c>
      <c r="B79" s="1">
        <v>10612.4</v>
      </c>
      <c r="C79" s="1">
        <v>10612.6</v>
      </c>
      <c r="D79" s="1">
        <v>10536.45</v>
      </c>
      <c r="E79" s="1">
        <v>10570.55</v>
      </c>
      <c r="F79" s="1">
        <v>195129613</v>
      </c>
      <c r="G79" s="1">
        <v>11125.11</v>
      </c>
      <c r="H79" s="3">
        <f>IF(ISERR(LN(Table21028[[#This Row],[Close]]/E78)),"-",LN(Table21028[[#This Row],[Close]]/E78))</f>
        <v>-4.1350265905722629E-3</v>
      </c>
    </row>
    <row r="80" spans="1:8" x14ac:dyDescent="0.3">
      <c r="A80" s="2">
        <v>43216</v>
      </c>
      <c r="B80" s="1">
        <v>10586.5</v>
      </c>
      <c r="C80" s="1">
        <v>10628.4</v>
      </c>
      <c r="D80" s="1">
        <v>10559.65</v>
      </c>
      <c r="E80" s="1">
        <v>10617.8</v>
      </c>
      <c r="F80" s="1">
        <v>345536167</v>
      </c>
      <c r="G80" s="1">
        <v>19200.41</v>
      </c>
      <c r="H80" s="3">
        <f>IF(ISERR(LN(Table21028[[#This Row],[Close]]/E79)),"-",LN(Table21028[[#This Row],[Close]]/E79))</f>
        <v>4.4600054580314101E-3</v>
      </c>
    </row>
    <row r="81" spans="1:8" x14ac:dyDescent="0.3">
      <c r="A81" s="2">
        <v>43217</v>
      </c>
      <c r="B81" s="1">
        <v>10651.65</v>
      </c>
      <c r="C81" s="1">
        <v>10719.8</v>
      </c>
      <c r="D81" s="1">
        <v>10647.55</v>
      </c>
      <c r="E81" s="1">
        <v>10692.3</v>
      </c>
      <c r="F81" s="1">
        <v>306671172</v>
      </c>
      <c r="G81" s="1">
        <v>16886.89</v>
      </c>
      <c r="H81" s="3">
        <f>IF(ISERR(LN(Table21028[[#This Row],[Close]]/E80)),"-",LN(Table21028[[#This Row],[Close]]/E80))</f>
        <v>6.9920181993261129E-3</v>
      </c>
    </row>
    <row r="82" spans="1:8" x14ac:dyDescent="0.3">
      <c r="A82" s="2">
        <v>43220</v>
      </c>
      <c r="B82" s="1">
        <v>10705.75</v>
      </c>
      <c r="C82" s="1">
        <v>10759</v>
      </c>
      <c r="D82" s="1">
        <v>10704.6</v>
      </c>
      <c r="E82" s="1">
        <v>10739.35</v>
      </c>
      <c r="F82" s="1">
        <v>179163468</v>
      </c>
      <c r="G82" s="1">
        <v>10412.57</v>
      </c>
      <c r="H82" s="3">
        <f>IF(ISERR(LN(Table21028[[#This Row],[Close]]/E81)),"-",LN(Table21028[[#This Row],[Close]]/E81))</f>
        <v>4.3907095895181257E-3</v>
      </c>
    </row>
    <row r="83" spans="1:8" x14ac:dyDescent="0.3">
      <c r="A83" s="2">
        <v>43222</v>
      </c>
      <c r="B83" s="1">
        <v>10783.85</v>
      </c>
      <c r="C83" s="1">
        <v>10784.65</v>
      </c>
      <c r="D83" s="1">
        <v>10689.8</v>
      </c>
      <c r="E83" s="1">
        <v>10718.05</v>
      </c>
      <c r="F83" s="1">
        <v>236757172</v>
      </c>
      <c r="G83" s="1">
        <v>14820.58</v>
      </c>
      <c r="H83" s="3">
        <f>IF(ISERR(LN(Table21028[[#This Row],[Close]]/E82)),"-",LN(Table21028[[#This Row],[Close]]/E82))</f>
        <v>-1.9853297227271902E-3</v>
      </c>
    </row>
    <row r="84" spans="1:8" x14ac:dyDescent="0.3">
      <c r="A84" s="2">
        <v>43223</v>
      </c>
      <c r="B84" s="1">
        <v>10720.15</v>
      </c>
      <c r="C84" s="1">
        <v>10720.6</v>
      </c>
      <c r="D84" s="1">
        <v>10647.45</v>
      </c>
      <c r="E84" s="1">
        <v>10679.65</v>
      </c>
      <c r="F84" s="1">
        <v>190869804</v>
      </c>
      <c r="G84" s="1">
        <v>11018.21</v>
      </c>
      <c r="H84" s="3">
        <f>IF(ISERR(LN(Table21028[[#This Row],[Close]]/E83)),"-",LN(Table21028[[#This Row],[Close]]/E83))</f>
        <v>-3.5891746517569662E-3</v>
      </c>
    </row>
    <row r="85" spans="1:8" x14ac:dyDescent="0.3">
      <c r="A85" s="2">
        <v>43224</v>
      </c>
      <c r="B85" s="1">
        <v>10700.45</v>
      </c>
      <c r="C85" s="1">
        <v>10700.45</v>
      </c>
      <c r="D85" s="1">
        <v>10601.6</v>
      </c>
      <c r="E85" s="1">
        <v>10618.25</v>
      </c>
      <c r="F85" s="1">
        <v>192296041</v>
      </c>
      <c r="G85" s="1">
        <v>9721.56</v>
      </c>
      <c r="H85" s="3">
        <f>IF(ISERR(LN(Table21028[[#This Row],[Close]]/E84)),"-",LN(Table21028[[#This Row],[Close]]/E84))</f>
        <v>-5.7658426514528623E-3</v>
      </c>
    </row>
    <row r="86" spans="1:8" x14ac:dyDescent="0.3">
      <c r="A86" s="2">
        <v>43227</v>
      </c>
      <c r="B86" s="1">
        <v>10653.15</v>
      </c>
      <c r="C86" s="1">
        <v>10725.65</v>
      </c>
      <c r="D86" s="1">
        <v>10635.65</v>
      </c>
      <c r="E86" s="1">
        <v>10715.5</v>
      </c>
      <c r="F86" s="1">
        <v>173620240</v>
      </c>
      <c r="G86" s="1">
        <v>9239.44</v>
      </c>
      <c r="H86" s="3">
        <f>IF(ISERR(LN(Table21028[[#This Row],[Close]]/E85)),"-",LN(Table21028[[#This Row],[Close]]/E85))</f>
        <v>9.1170725845766357E-3</v>
      </c>
    </row>
    <row r="87" spans="1:8" x14ac:dyDescent="0.3">
      <c r="A87" s="2">
        <v>43228</v>
      </c>
      <c r="B87" s="1">
        <v>10757.9</v>
      </c>
      <c r="C87" s="1">
        <v>10758.55</v>
      </c>
      <c r="D87" s="1">
        <v>10689.4</v>
      </c>
      <c r="E87" s="1">
        <v>10717.8</v>
      </c>
      <c r="F87" s="1">
        <v>278118616</v>
      </c>
      <c r="G87" s="1">
        <v>12783.49</v>
      </c>
      <c r="H87" s="3">
        <f>IF(ISERR(LN(Table21028[[#This Row],[Close]]/E86)),"-",LN(Table21028[[#This Row],[Close]]/E86))</f>
        <v>2.1461930816327936E-4</v>
      </c>
    </row>
    <row r="88" spans="1:8" x14ac:dyDescent="0.3">
      <c r="A88" s="2">
        <v>43229</v>
      </c>
      <c r="B88" s="1">
        <v>10693.35</v>
      </c>
      <c r="C88" s="1">
        <v>10766.25</v>
      </c>
      <c r="D88" s="1">
        <v>10689.85</v>
      </c>
      <c r="E88" s="1">
        <v>10741.7</v>
      </c>
      <c r="F88" s="1">
        <v>222115640</v>
      </c>
      <c r="G88" s="1">
        <v>10390.92</v>
      </c>
      <c r="H88" s="3">
        <f>IF(ISERR(LN(Table21028[[#This Row],[Close]]/E87)),"-",LN(Table21028[[#This Row],[Close]]/E87))</f>
        <v>2.2274526323300824E-3</v>
      </c>
    </row>
    <row r="89" spans="1:8" x14ac:dyDescent="0.3">
      <c r="A89" s="2">
        <v>43230</v>
      </c>
      <c r="B89" s="1">
        <v>10779.65</v>
      </c>
      <c r="C89" s="1">
        <v>10785.55</v>
      </c>
      <c r="D89" s="1">
        <v>10705</v>
      </c>
      <c r="E89" s="1">
        <v>10716.55</v>
      </c>
      <c r="F89" s="1">
        <v>197988475</v>
      </c>
      <c r="G89" s="1">
        <v>10526.38</v>
      </c>
      <c r="H89" s="3">
        <f>IF(ISERR(LN(Table21028[[#This Row],[Close]]/E88)),"-",LN(Table21028[[#This Row],[Close]]/E88))</f>
        <v>-2.3440878464996416E-3</v>
      </c>
    </row>
    <row r="90" spans="1:8" x14ac:dyDescent="0.3">
      <c r="A90" s="2">
        <v>43231</v>
      </c>
      <c r="B90" s="1">
        <v>10741.95</v>
      </c>
      <c r="C90" s="1">
        <v>10812.05</v>
      </c>
      <c r="D90" s="1">
        <v>10724.45</v>
      </c>
      <c r="E90" s="1">
        <v>10806.5</v>
      </c>
      <c r="F90" s="1">
        <v>209392114</v>
      </c>
      <c r="G90" s="1">
        <v>10432.43</v>
      </c>
      <c r="H90" s="3">
        <f>IF(ISERR(LN(Table21028[[#This Row],[Close]]/E89)),"-",LN(Table21028[[#This Row],[Close]]/E89))</f>
        <v>8.3585294552487952E-3</v>
      </c>
    </row>
    <row r="91" spans="1:8" x14ac:dyDescent="0.3">
      <c r="A91" s="2">
        <v>43234</v>
      </c>
      <c r="B91" s="1">
        <v>10815.15</v>
      </c>
      <c r="C91" s="1">
        <v>10834.85</v>
      </c>
      <c r="D91" s="1">
        <v>10774.75</v>
      </c>
      <c r="E91" s="1">
        <v>10806.6</v>
      </c>
      <c r="F91" s="1">
        <v>176697512</v>
      </c>
      <c r="G91" s="1">
        <v>9075.44</v>
      </c>
      <c r="H91" s="3">
        <f>IF(ISERR(LN(Table21028[[#This Row],[Close]]/E90)),"-",LN(Table21028[[#This Row],[Close]]/E90))</f>
        <v>9.2536470936592816E-6</v>
      </c>
    </row>
    <row r="92" spans="1:8" x14ac:dyDescent="0.3">
      <c r="A92" s="2">
        <v>43235</v>
      </c>
      <c r="B92" s="1">
        <v>10812.6</v>
      </c>
      <c r="C92" s="1">
        <v>10929.2</v>
      </c>
      <c r="D92" s="1">
        <v>10781.4</v>
      </c>
      <c r="E92" s="1">
        <v>10801.85</v>
      </c>
      <c r="F92" s="1">
        <v>262202312</v>
      </c>
      <c r="G92" s="1">
        <v>13582.7</v>
      </c>
      <c r="H92" s="3">
        <f>IF(ISERR(LN(Table21028[[#This Row],[Close]]/E91)),"-",LN(Table21028[[#This Row],[Close]]/E91))</f>
        <v>-4.3964283199478618E-4</v>
      </c>
    </row>
    <row r="93" spans="1:8" x14ac:dyDescent="0.3">
      <c r="A93" s="2">
        <v>43236</v>
      </c>
      <c r="B93" s="1">
        <v>10751.95</v>
      </c>
      <c r="C93" s="1">
        <v>10790.45</v>
      </c>
      <c r="D93" s="1">
        <v>10699.7</v>
      </c>
      <c r="E93" s="1">
        <v>10741.1</v>
      </c>
      <c r="F93" s="1">
        <v>238221884</v>
      </c>
      <c r="G93" s="1">
        <v>11359.48</v>
      </c>
      <c r="H93" s="3">
        <f>IF(ISERR(LN(Table21028[[#This Row],[Close]]/E92)),"-",LN(Table21028[[#This Row],[Close]]/E92))</f>
        <v>-5.6399110642633577E-3</v>
      </c>
    </row>
    <row r="94" spans="1:8" x14ac:dyDescent="0.3">
      <c r="A94" s="2">
        <v>43237</v>
      </c>
      <c r="B94" s="1">
        <v>10775.6</v>
      </c>
      <c r="C94" s="1">
        <v>10777.25</v>
      </c>
      <c r="D94" s="1">
        <v>10664.5</v>
      </c>
      <c r="E94" s="1">
        <v>10682.7</v>
      </c>
      <c r="F94" s="1">
        <v>220738923</v>
      </c>
      <c r="G94" s="1">
        <v>12506.3</v>
      </c>
      <c r="H94" s="3">
        <f>IF(ISERR(LN(Table21028[[#This Row],[Close]]/E93)),"-",LN(Table21028[[#This Row],[Close]]/E93))</f>
        <v>-5.4518941226662544E-3</v>
      </c>
    </row>
    <row r="95" spans="1:8" x14ac:dyDescent="0.3">
      <c r="A95" s="2">
        <v>43238</v>
      </c>
      <c r="B95" s="1">
        <v>10671.85</v>
      </c>
      <c r="C95" s="1">
        <v>10674.95</v>
      </c>
      <c r="D95" s="1">
        <v>10589.1</v>
      </c>
      <c r="E95" s="1">
        <v>10596.4</v>
      </c>
      <c r="F95" s="1">
        <v>229908939</v>
      </c>
      <c r="G95" s="1">
        <v>13908.47</v>
      </c>
      <c r="H95" s="3">
        <f>IF(ISERR(LN(Table21028[[#This Row],[Close]]/E94)),"-",LN(Table21028[[#This Row],[Close]]/E94))</f>
        <v>-8.1112897783238019E-3</v>
      </c>
    </row>
    <row r="96" spans="1:8" x14ac:dyDescent="0.3">
      <c r="A96" s="2">
        <v>43241</v>
      </c>
      <c r="B96" s="1">
        <v>10616.7</v>
      </c>
      <c r="C96" s="1">
        <v>10621.7</v>
      </c>
      <c r="D96" s="1">
        <v>10505.8</v>
      </c>
      <c r="E96" s="1">
        <v>10516.7</v>
      </c>
      <c r="F96" s="1">
        <v>197294184</v>
      </c>
      <c r="G96" s="1">
        <v>11346.13</v>
      </c>
      <c r="H96" s="3">
        <f>IF(ISERR(LN(Table21028[[#This Row],[Close]]/E95)),"-",LN(Table21028[[#This Row],[Close]]/E95))</f>
        <v>-7.5498509054843163E-3</v>
      </c>
    </row>
    <row r="97" spans="1:8" x14ac:dyDescent="0.3">
      <c r="A97" s="2">
        <v>43242</v>
      </c>
      <c r="B97" s="1">
        <v>10518.45</v>
      </c>
      <c r="C97" s="1">
        <v>10558.6</v>
      </c>
      <c r="D97" s="1">
        <v>10490.55</v>
      </c>
      <c r="E97" s="1">
        <v>10536.7</v>
      </c>
      <c r="F97" s="1">
        <v>249236637</v>
      </c>
      <c r="G97" s="1">
        <v>12017.36</v>
      </c>
      <c r="H97" s="3">
        <f>IF(ISERR(LN(Table21028[[#This Row],[Close]]/E96)),"-",LN(Table21028[[#This Row],[Close]]/E96))</f>
        <v>1.8999312240523454E-3</v>
      </c>
    </row>
    <row r="98" spans="1:8" x14ac:dyDescent="0.3">
      <c r="A98" s="2">
        <v>43243</v>
      </c>
      <c r="B98" s="1">
        <v>10521.1</v>
      </c>
      <c r="C98" s="1">
        <v>10533.55</v>
      </c>
      <c r="D98" s="1">
        <v>10417.799999999999</v>
      </c>
      <c r="E98" s="1">
        <v>10430.35</v>
      </c>
      <c r="F98" s="1">
        <v>299919120</v>
      </c>
      <c r="G98" s="1">
        <v>13456.6</v>
      </c>
      <c r="H98" s="3">
        <f>IF(ISERR(LN(Table21028[[#This Row],[Close]]/E97)),"-",LN(Table21028[[#This Row],[Close]]/E97))</f>
        <v>-1.0144575613613642E-2</v>
      </c>
    </row>
    <row r="99" spans="1:8" x14ac:dyDescent="0.3">
      <c r="A99" s="2">
        <v>43244</v>
      </c>
      <c r="B99" s="1">
        <v>10464.85</v>
      </c>
      <c r="C99" s="1">
        <v>10535.15</v>
      </c>
      <c r="D99" s="1">
        <v>10419.799999999999</v>
      </c>
      <c r="E99" s="1">
        <v>10513.85</v>
      </c>
      <c r="F99" s="1">
        <v>306792497</v>
      </c>
      <c r="G99" s="1">
        <v>12914.16</v>
      </c>
      <c r="H99" s="3">
        <f>IF(ISERR(LN(Table21028[[#This Row],[Close]]/E98)),"-",LN(Table21028[[#This Row],[Close]]/E98))</f>
        <v>7.9736101068204873E-3</v>
      </c>
    </row>
    <row r="100" spans="1:8" x14ac:dyDescent="0.3">
      <c r="A100" s="2">
        <v>43245</v>
      </c>
      <c r="B100" s="1">
        <v>10533.05</v>
      </c>
      <c r="C100" s="1">
        <v>10628.05</v>
      </c>
      <c r="D100" s="1">
        <v>10524</v>
      </c>
      <c r="E100" s="1">
        <v>10605.15</v>
      </c>
      <c r="F100" s="1">
        <v>268914888</v>
      </c>
      <c r="G100" s="1">
        <v>12431.16</v>
      </c>
      <c r="H100" s="3">
        <f>IF(ISERR(LN(Table21028[[#This Row],[Close]]/E99)),"-",LN(Table21028[[#This Row],[Close]]/E99))</f>
        <v>8.6462965847299792E-3</v>
      </c>
    </row>
    <row r="101" spans="1:8" x14ac:dyDescent="0.3">
      <c r="A101" s="2">
        <v>43248</v>
      </c>
      <c r="B101" s="1">
        <v>10648.35</v>
      </c>
      <c r="C101" s="1">
        <v>10709.8</v>
      </c>
      <c r="D101" s="1">
        <v>10640.55</v>
      </c>
      <c r="E101" s="1">
        <v>10688.65</v>
      </c>
      <c r="F101" s="1">
        <v>239786001</v>
      </c>
      <c r="G101" s="1">
        <v>11764.35</v>
      </c>
      <c r="H101" s="3">
        <f>IF(ISERR(LN(Table21028[[#This Row],[Close]]/E100)),"-",LN(Table21028[[#This Row],[Close]]/E100))</f>
        <v>7.8426986251568815E-3</v>
      </c>
    </row>
    <row r="102" spans="1:8" x14ac:dyDescent="0.3">
      <c r="A102" s="2">
        <v>43249</v>
      </c>
      <c r="B102" s="1">
        <v>10689.4</v>
      </c>
      <c r="C102" s="1">
        <v>10717.25</v>
      </c>
      <c r="D102" s="1">
        <v>10616.1</v>
      </c>
      <c r="E102" s="1">
        <v>10633.3</v>
      </c>
      <c r="F102" s="1">
        <v>232761575</v>
      </c>
      <c r="G102" s="1">
        <v>11817.39</v>
      </c>
      <c r="H102" s="3">
        <f>IF(ISERR(LN(Table21028[[#This Row],[Close]]/E101)),"-",LN(Table21028[[#This Row],[Close]]/E101))</f>
        <v>-5.1918444918060431E-3</v>
      </c>
    </row>
    <row r="103" spans="1:8" x14ac:dyDescent="0.3">
      <c r="A103" s="2">
        <v>43250</v>
      </c>
      <c r="B103" s="1">
        <v>10579</v>
      </c>
      <c r="C103" s="1">
        <v>10648.7</v>
      </c>
      <c r="D103" s="1">
        <v>10558.45</v>
      </c>
      <c r="E103" s="1">
        <v>10614.35</v>
      </c>
      <c r="F103" s="1">
        <v>246124259</v>
      </c>
      <c r="G103" s="1">
        <v>12224.76</v>
      </c>
      <c r="H103" s="3">
        <f>IF(ISERR(LN(Table21028[[#This Row],[Close]]/E102)),"-",LN(Table21028[[#This Row],[Close]]/E102))</f>
        <v>-1.7837271438870593E-3</v>
      </c>
    </row>
    <row r="104" spans="1:8" x14ac:dyDescent="0.3">
      <c r="A104" s="2">
        <v>43251</v>
      </c>
      <c r="B104" s="1">
        <v>10670.1</v>
      </c>
      <c r="C104" s="1">
        <v>10763.8</v>
      </c>
      <c r="D104" s="1">
        <v>10620.4</v>
      </c>
      <c r="E104" s="1">
        <v>10736.15</v>
      </c>
      <c r="F104" s="1">
        <v>629198569</v>
      </c>
      <c r="G104" s="1">
        <v>29479.77</v>
      </c>
      <c r="H104" s="3">
        <f>IF(ISERR(LN(Table21028[[#This Row],[Close]]/E103)),"-",LN(Table21028[[#This Row],[Close]]/E103))</f>
        <v>1.1409692638126136E-2</v>
      </c>
    </row>
    <row r="105" spans="1:8" x14ac:dyDescent="0.3">
      <c r="A105" s="2">
        <v>43252</v>
      </c>
      <c r="B105" s="1">
        <v>10738.45</v>
      </c>
      <c r="C105" s="1">
        <v>10764.75</v>
      </c>
      <c r="D105" s="1">
        <v>10681.5</v>
      </c>
      <c r="E105" s="1">
        <v>10696.2</v>
      </c>
      <c r="F105" s="1">
        <v>227355567</v>
      </c>
      <c r="G105" s="1">
        <v>12965.01</v>
      </c>
      <c r="H105" s="3">
        <f>IF(ISERR(LN(Table21028[[#This Row],[Close]]/E104)),"-",LN(Table21028[[#This Row],[Close]]/E104))</f>
        <v>-3.7280136120426276E-3</v>
      </c>
    </row>
    <row r="106" spans="1:8" x14ac:dyDescent="0.3">
      <c r="A106" s="2">
        <v>43255</v>
      </c>
      <c r="B106" s="1">
        <v>10765.95</v>
      </c>
      <c r="C106" s="1">
        <v>10770.3</v>
      </c>
      <c r="D106" s="1">
        <v>10618.35</v>
      </c>
      <c r="E106" s="1">
        <v>10628.5</v>
      </c>
      <c r="F106" s="1">
        <v>210148313</v>
      </c>
      <c r="G106" s="1">
        <v>14120.49</v>
      </c>
      <c r="H106" s="3">
        <f>IF(ISERR(LN(Table21028[[#This Row],[Close]]/E105)),"-",LN(Table21028[[#This Row],[Close]]/E105))</f>
        <v>-6.3494658726906857E-3</v>
      </c>
    </row>
    <row r="107" spans="1:8" x14ac:dyDescent="0.3">
      <c r="A107" s="2">
        <v>43256</v>
      </c>
      <c r="B107" s="1">
        <v>10630.7</v>
      </c>
      <c r="C107" s="1">
        <v>10633.15</v>
      </c>
      <c r="D107" s="1">
        <v>10550.9</v>
      </c>
      <c r="E107" s="1">
        <v>10593.15</v>
      </c>
      <c r="F107" s="1">
        <v>172898027</v>
      </c>
      <c r="G107" s="1">
        <v>10027.540000000001</v>
      </c>
      <c r="H107" s="3">
        <f>IF(ISERR(LN(Table21028[[#This Row],[Close]]/E106)),"-",LN(Table21028[[#This Row],[Close]]/E106))</f>
        <v>-3.3315065224060682E-3</v>
      </c>
    </row>
    <row r="108" spans="1:8" x14ac:dyDescent="0.3">
      <c r="A108" s="2">
        <v>43257</v>
      </c>
      <c r="B108" s="1">
        <v>10603.45</v>
      </c>
      <c r="C108" s="1">
        <v>10698.35</v>
      </c>
      <c r="D108" s="1">
        <v>10587.5</v>
      </c>
      <c r="E108" s="1">
        <v>10684.65</v>
      </c>
      <c r="F108" s="1">
        <v>195761429</v>
      </c>
      <c r="G108" s="1">
        <v>9920.75</v>
      </c>
      <c r="H108" s="3">
        <f>IF(ISERR(LN(Table21028[[#This Row],[Close]]/E107)),"-",LN(Table21028[[#This Row],[Close]]/E107))</f>
        <v>8.6005662256969095E-3</v>
      </c>
    </row>
    <row r="109" spans="1:8" x14ac:dyDescent="0.3">
      <c r="A109" s="2">
        <v>43258</v>
      </c>
      <c r="B109" s="1">
        <v>10722.6</v>
      </c>
      <c r="C109" s="1">
        <v>10818</v>
      </c>
      <c r="D109" s="1">
        <v>10722.6</v>
      </c>
      <c r="E109" s="1">
        <v>10768.35</v>
      </c>
      <c r="F109" s="1">
        <v>227663151</v>
      </c>
      <c r="G109" s="1">
        <v>11315.24</v>
      </c>
      <c r="H109" s="3">
        <f>IF(ISERR(LN(Table21028[[#This Row],[Close]]/E108)),"-",LN(Table21028[[#This Row],[Close]]/E108))</f>
        <v>7.8031440545139521E-3</v>
      </c>
    </row>
    <row r="110" spans="1:8" x14ac:dyDescent="0.3">
      <c r="A110" s="2">
        <v>43259</v>
      </c>
      <c r="B110" s="1">
        <v>10736.4</v>
      </c>
      <c r="C110" s="1">
        <v>10779.45</v>
      </c>
      <c r="D110" s="1">
        <v>10709.05</v>
      </c>
      <c r="E110" s="1">
        <v>10767.65</v>
      </c>
      <c r="F110" s="1">
        <v>215942528</v>
      </c>
      <c r="G110" s="1">
        <v>12360.88</v>
      </c>
      <c r="H110" s="3">
        <f>IF(ISERR(LN(Table21028[[#This Row],[Close]]/E109)),"-",LN(Table21028[[#This Row],[Close]]/E109))</f>
        <v>-6.5007429443483659E-5</v>
      </c>
    </row>
    <row r="111" spans="1:8" x14ac:dyDescent="0.3">
      <c r="A111" s="2">
        <v>43262</v>
      </c>
      <c r="B111" s="1">
        <v>10781.85</v>
      </c>
      <c r="C111" s="1">
        <v>10850.55</v>
      </c>
      <c r="D111" s="1">
        <v>10777.05</v>
      </c>
      <c r="E111" s="1">
        <v>10786.95</v>
      </c>
      <c r="F111" s="1">
        <v>217849903</v>
      </c>
      <c r="G111" s="1">
        <v>11384.97</v>
      </c>
      <c r="H111" s="3">
        <f>IF(ISERR(LN(Table21028[[#This Row],[Close]]/E110)),"-",LN(Table21028[[#This Row],[Close]]/E110))</f>
        <v>1.7908015140969788E-3</v>
      </c>
    </row>
    <row r="112" spans="1:8" x14ac:dyDescent="0.3">
      <c r="A112" s="2">
        <v>43263</v>
      </c>
      <c r="B112" s="1">
        <v>10816.15</v>
      </c>
      <c r="C112" s="1">
        <v>10856.55</v>
      </c>
      <c r="D112" s="1">
        <v>10789.4</v>
      </c>
      <c r="E112" s="1">
        <v>10842.85</v>
      </c>
      <c r="F112" s="1">
        <v>204419184</v>
      </c>
      <c r="G112" s="1">
        <v>11989.07</v>
      </c>
      <c r="H112" s="3">
        <f>IF(ISERR(LN(Table21028[[#This Row],[Close]]/E111)),"-",LN(Table21028[[#This Row],[Close]]/E111))</f>
        <v>5.1688064110242352E-3</v>
      </c>
    </row>
    <row r="113" spans="1:8" x14ac:dyDescent="0.3">
      <c r="A113" s="2">
        <v>43264</v>
      </c>
      <c r="B113" s="1">
        <v>10887.5</v>
      </c>
      <c r="C113" s="1">
        <v>10893.25</v>
      </c>
      <c r="D113" s="1">
        <v>10842.65</v>
      </c>
      <c r="E113" s="1">
        <v>10856.7</v>
      </c>
      <c r="F113" s="1">
        <v>220003032</v>
      </c>
      <c r="G113" s="1">
        <v>12982.8</v>
      </c>
      <c r="H113" s="3">
        <f>IF(ISERR(LN(Table21028[[#This Row],[Close]]/E112)),"-",LN(Table21028[[#This Row],[Close]]/E112))</f>
        <v>1.2765243408948135E-3</v>
      </c>
    </row>
    <row r="114" spans="1:8" x14ac:dyDescent="0.3">
      <c r="A114" s="2">
        <v>43265</v>
      </c>
      <c r="B114" s="1">
        <v>10832.9</v>
      </c>
      <c r="C114" s="1">
        <v>10833.7</v>
      </c>
      <c r="D114" s="1">
        <v>10773.55</v>
      </c>
      <c r="E114" s="1">
        <v>10808.05</v>
      </c>
      <c r="F114" s="1">
        <v>190031664</v>
      </c>
      <c r="G114" s="1">
        <v>11659.79</v>
      </c>
      <c r="H114" s="3">
        <f>IF(ISERR(LN(Table21028[[#This Row],[Close]]/E113)),"-",LN(Table21028[[#This Row],[Close]]/E113))</f>
        <v>-4.4911740754108491E-3</v>
      </c>
    </row>
    <row r="115" spans="1:8" x14ac:dyDescent="0.3">
      <c r="A115" s="2">
        <v>43266</v>
      </c>
      <c r="B115" s="1">
        <v>10808.65</v>
      </c>
      <c r="C115" s="1">
        <v>10834</v>
      </c>
      <c r="D115" s="1">
        <v>10755.4</v>
      </c>
      <c r="E115" s="1">
        <v>10817.7</v>
      </c>
      <c r="F115" s="1">
        <v>314764425</v>
      </c>
      <c r="G115" s="1">
        <v>19271.43</v>
      </c>
      <c r="H115" s="3">
        <f>IF(ISERR(LN(Table21028[[#This Row],[Close]]/E114)),"-",LN(Table21028[[#This Row],[Close]]/E114))</f>
        <v>8.9245465618541871E-4</v>
      </c>
    </row>
    <row r="116" spans="1:8" x14ac:dyDescent="0.3">
      <c r="A116" s="2">
        <v>43269</v>
      </c>
      <c r="B116" s="1">
        <v>10830.2</v>
      </c>
      <c r="C116" s="1">
        <v>10830.2</v>
      </c>
      <c r="D116" s="1">
        <v>10787.35</v>
      </c>
      <c r="E116" s="1">
        <v>10799.85</v>
      </c>
      <c r="F116" s="1">
        <v>202727202</v>
      </c>
      <c r="G116" s="1">
        <v>11182.48</v>
      </c>
      <c r="H116" s="3">
        <f>IF(ISERR(LN(Table21028[[#This Row],[Close]]/E115)),"-",LN(Table21028[[#This Row],[Close]]/E115))</f>
        <v>-1.6514363613613185E-3</v>
      </c>
    </row>
    <row r="117" spans="1:8" x14ac:dyDescent="0.3">
      <c r="A117" s="2">
        <v>43270</v>
      </c>
      <c r="B117" s="1">
        <v>10789.45</v>
      </c>
      <c r="C117" s="1">
        <v>10789.45</v>
      </c>
      <c r="D117" s="1">
        <v>10701.2</v>
      </c>
      <c r="E117" s="1">
        <v>10710.45</v>
      </c>
      <c r="F117" s="1">
        <v>231382790</v>
      </c>
      <c r="G117" s="1">
        <v>12290.16</v>
      </c>
      <c r="H117" s="3">
        <f>IF(ISERR(LN(Table21028[[#This Row],[Close]]/E116)),"-",LN(Table21028[[#This Row],[Close]]/E116))</f>
        <v>-8.3123447611347413E-3</v>
      </c>
    </row>
    <row r="118" spans="1:8" x14ac:dyDescent="0.3">
      <c r="A118" s="2">
        <v>43271</v>
      </c>
      <c r="B118" s="1">
        <v>10734.65</v>
      </c>
      <c r="C118" s="1">
        <v>10781.8</v>
      </c>
      <c r="D118" s="1">
        <v>10724.05</v>
      </c>
      <c r="E118" s="1">
        <v>10772.05</v>
      </c>
      <c r="F118" s="1">
        <v>199467082</v>
      </c>
      <c r="G118" s="1">
        <v>10858.35</v>
      </c>
      <c r="H118" s="3">
        <f>IF(ISERR(LN(Table21028[[#This Row],[Close]]/E117)),"-",LN(Table21028[[#This Row],[Close]]/E117))</f>
        <v>5.7349162184533176E-3</v>
      </c>
    </row>
    <row r="119" spans="1:8" x14ac:dyDescent="0.3">
      <c r="A119" s="2">
        <v>43272</v>
      </c>
      <c r="B119" s="1">
        <v>10808.45</v>
      </c>
      <c r="C119" s="1">
        <v>10809.6</v>
      </c>
      <c r="D119" s="1">
        <v>10725.9</v>
      </c>
      <c r="E119" s="1">
        <v>10741.1</v>
      </c>
      <c r="F119" s="1">
        <v>230507383</v>
      </c>
      <c r="G119" s="1">
        <v>12211.18</v>
      </c>
      <c r="H119" s="3">
        <f>IF(ISERR(LN(Table21028[[#This Row],[Close]]/E118)),"-",LN(Table21028[[#This Row],[Close]]/E118))</f>
        <v>-2.8773119094804597E-3</v>
      </c>
    </row>
    <row r="120" spans="1:8" x14ac:dyDescent="0.3">
      <c r="A120" s="2">
        <v>43273</v>
      </c>
      <c r="B120" s="1">
        <v>10742.7</v>
      </c>
      <c r="C120" s="1">
        <v>10837</v>
      </c>
      <c r="D120" s="1">
        <v>10710.45</v>
      </c>
      <c r="E120" s="1">
        <v>10821.85</v>
      </c>
      <c r="F120" s="1">
        <v>236898415</v>
      </c>
      <c r="G120" s="1">
        <v>13520.01</v>
      </c>
      <c r="H120" s="3">
        <f>IF(ISERR(LN(Table21028[[#This Row],[Close]]/E119)),"-",LN(Table21028[[#This Row],[Close]]/E119))</f>
        <v>7.489733777589257E-3</v>
      </c>
    </row>
    <row r="121" spans="1:8" x14ac:dyDescent="0.3">
      <c r="A121" s="2">
        <v>43276</v>
      </c>
      <c r="B121" s="1">
        <v>10822.9</v>
      </c>
      <c r="C121" s="1">
        <v>10831.05</v>
      </c>
      <c r="D121" s="1">
        <v>10753.05</v>
      </c>
      <c r="E121" s="1">
        <v>10762.45</v>
      </c>
      <c r="F121" s="1">
        <v>236693278</v>
      </c>
      <c r="G121" s="1">
        <v>12012.41</v>
      </c>
      <c r="H121" s="3">
        <f>IF(ISERR(LN(Table21028[[#This Row],[Close]]/E120)),"-",LN(Table21028[[#This Row],[Close]]/E120))</f>
        <v>-5.5040144879465814E-3</v>
      </c>
    </row>
    <row r="122" spans="1:8" x14ac:dyDescent="0.3">
      <c r="A122" s="2">
        <v>43277</v>
      </c>
      <c r="B122" s="1">
        <v>10742.7</v>
      </c>
      <c r="C122" s="1">
        <v>10805.25</v>
      </c>
      <c r="D122" s="1">
        <v>10732.55</v>
      </c>
      <c r="E122" s="1">
        <v>10769.15</v>
      </c>
      <c r="F122" s="1">
        <v>226846382</v>
      </c>
      <c r="G122" s="1">
        <v>12113.53</v>
      </c>
      <c r="H122" s="3">
        <f>IF(ISERR(LN(Table21028[[#This Row],[Close]]/E121)),"-",LN(Table21028[[#This Row],[Close]]/E121))</f>
        <v>6.2234113732792811E-4</v>
      </c>
    </row>
    <row r="123" spans="1:8" x14ac:dyDescent="0.3">
      <c r="A123" s="2">
        <v>43278</v>
      </c>
      <c r="B123" s="1">
        <v>10785.5</v>
      </c>
      <c r="C123" s="1">
        <v>10785.5</v>
      </c>
      <c r="D123" s="1">
        <v>10652.4</v>
      </c>
      <c r="E123" s="1">
        <v>10671.4</v>
      </c>
      <c r="F123" s="1">
        <v>253620792</v>
      </c>
      <c r="G123" s="1">
        <v>13837.03</v>
      </c>
      <c r="H123" s="3">
        <f>IF(ISERR(LN(Table21028[[#This Row],[Close]]/E122)),"-",LN(Table21028[[#This Row],[Close]]/E122))</f>
        <v>-9.1182994159396107E-3</v>
      </c>
    </row>
    <row r="124" spans="1:8" x14ac:dyDescent="0.3">
      <c r="A124" s="2">
        <v>43279</v>
      </c>
      <c r="B124" s="1">
        <v>10660.8</v>
      </c>
      <c r="C124" s="1">
        <v>10674.2</v>
      </c>
      <c r="D124" s="1">
        <v>10557.7</v>
      </c>
      <c r="E124" s="1">
        <v>10589.1</v>
      </c>
      <c r="F124" s="1">
        <v>363157327</v>
      </c>
      <c r="G124" s="1">
        <v>20187.98</v>
      </c>
      <c r="H124" s="3">
        <f>IF(ISERR(LN(Table21028[[#This Row],[Close]]/E123)),"-",LN(Table21028[[#This Row],[Close]]/E123))</f>
        <v>-7.7420955375824396E-3</v>
      </c>
    </row>
    <row r="125" spans="1:8" x14ac:dyDescent="0.3">
      <c r="A125" s="2">
        <v>43280</v>
      </c>
      <c r="B125" s="1">
        <v>10612.85</v>
      </c>
      <c r="C125" s="1">
        <v>10723.05</v>
      </c>
      <c r="D125" s="1">
        <v>10612.35</v>
      </c>
      <c r="E125" s="1">
        <v>10714.3</v>
      </c>
      <c r="F125" s="1">
        <v>250327878</v>
      </c>
      <c r="G125" s="1">
        <v>14440.17</v>
      </c>
      <c r="H125" s="3">
        <f>IF(ISERR(LN(Table21028[[#This Row],[Close]]/E124)),"-",LN(Table21028[[#This Row],[Close]]/E124))</f>
        <v>1.1754127647321299E-2</v>
      </c>
    </row>
    <row r="126" spans="1:8" x14ac:dyDescent="0.3">
      <c r="A126" s="2">
        <v>43283</v>
      </c>
      <c r="B126" s="1">
        <v>10732.35</v>
      </c>
      <c r="C126" s="1">
        <v>10736.15</v>
      </c>
      <c r="D126" s="1">
        <v>10604.65</v>
      </c>
      <c r="E126" s="1">
        <v>10657.3</v>
      </c>
      <c r="F126" s="1">
        <v>304536687</v>
      </c>
      <c r="G126" s="1">
        <v>13591.3</v>
      </c>
      <c r="H126" s="3">
        <f>IF(ISERR(LN(Table21028[[#This Row],[Close]]/E125)),"-",LN(Table21028[[#This Row],[Close]]/E125))</f>
        <v>-5.334194459439767E-3</v>
      </c>
    </row>
    <row r="127" spans="1:8" x14ac:dyDescent="0.3">
      <c r="A127" s="2">
        <v>43284</v>
      </c>
      <c r="B127" s="1">
        <v>10668.6</v>
      </c>
      <c r="C127" s="1">
        <v>10713.3</v>
      </c>
      <c r="D127" s="1">
        <v>10630.25</v>
      </c>
      <c r="E127" s="1">
        <v>10699.9</v>
      </c>
      <c r="F127" s="1">
        <v>208371545</v>
      </c>
      <c r="G127" s="1">
        <v>10896.89</v>
      </c>
      <c r="H127" s="3">
        <f>IF(ISERR(LN(Table21028[[#This Row],[Close]]/E126)),"-",LN(Table21028[[#This Row],[Close]]/E126))</f>
        <v>3.9892922757939599E-3</v>
      </c>
    </row>
    <row r="128" spans="1:8" x14ac:dyDescent="0.3">
      <c r="A128" s="2">
        <v>43285</v>
      </c>
      <c r="B128" s="1">
        <v>10715</v>
      </c>
      <c r="C128" s="1">
        <v>10777.15</v>
      </c>
      <c r="D128" s="1">
        <v>10677.75</v>
      </c>
      <c r="E128" s="1">
        <v>10769.9</v>
      </c>
      <c r="F128" s="1">
        <v>179268271</v>
      </c>
      <c r="G128" s="1">
        <v>10388.69</v>
      </c>
      <c r="H128" s="3">
        <f>IF(ISERR(LN(Table21028[[#This Row],[Close]]/E127)),"-",LN(Table21028[[#This Row],[Close]]/E127))</f>
        <v>6.5208104443272496E-3</v>
      </c>
    </row>
    <row r="129" spans="1:8" x14ac:dyDescent="0.3">
      <c r="A129" s="2">
        <v>43286</v>
      </c>
      <c r="B129" s="1">
        <v>10786.05</v>
      </c>
      <c r="C129" s="1">
        <v>10786.05</v>
      </c>
      <c r="D129" s="1">
        <v>10726.25</v>
      </c>
      <c r="E129" s="1">
        <v>10749.75</v>
      </c>
      <c r="F129" s="1">
        <v>227267176</v>
      </c>
      <c r="G129" s="1">
        <v>13676.58</v>
      </c>
      <c r="H129" s="3">
        <f>IF(ISERR(LN(Table21028[[#This Row],[Close]]/E128)),"-",LN(Table21028[[#This Row],[Close]]/E128))</f>
        <v>-1.8727075848253383E-3</v>
      </c>
    </row>
    <row r="130" spans="1:8" x14ac:dyDescent="0.3">
      <c r="A130" s="2">
        <v>43287</v>
      </c>
      <c r="B130" s="1">
        <v>10744.15</v>
      </c>
      <c r="C130" s="1">
        <v>10816.35</v>
      </c>
      <c r="D130" s="1">
        <v>10735.05</v>
      </c>
      <c r="E130" s="1">
        <v>10772.65</v>
      </c>
      <c r="F130" s="1">
        <v>256547706</v>
      </c>
      <c r="G130" s="1">
        <v>14006.48</v>
      </c>
      <c r="H130" s="3">
        <f>IF(ISERR(LN(Table21028[[#This Row],[Close]]/E129)),"-",LN(Table21028[[#This Row],[Close]]/E129))</f>
        <v>2.1280162660109484E-3</v>
      </c>
    </row>
    <row r="131" spans="1:8" x14ac:dyDescent="0.3">
      <c r="A131" s="2">
        <v>43290</v>
      </c>
      <c r="B131" s="1">
        <v>10838.3</v>
      </c>
      <c r="C131" s="1">
        <v>10860.35</v>
      </c>
      <c r="D131" s="1">
        <v>10807.15</v>
      </c>
      <c r="E131" s="1">
        <v>10852.9</v>
      </c>
      <c r="F131" s="1">
        <v>189331016</v>
      </c>
      <c r="G131" s="1">
        <v>10843.92</v>
      </c>
      <c r="H131" s="3">
        <f>IF(ISERR(LN(Table21028[[#This Row],[Close]]/E130)),"-",LN(Table21028[[#This Row],[Close]]/E130))</f>
        <v>7.4218106239193555E-3</v>
      </c>
    </row>
    <row r="132" spans="1:8" x14ac:dyDescent="0.3">
      <c r="A132" s="2">
        <v>43291</v>
      </c>
      <c r="B132" s="1">
        <v>10902.75</v>
      </c>
      <c r="C132" s="1">
        <v>10956.9</v>
      </c>
      <c r="D132" s="1">
        <v>10876.65</v>
      </c>
      <c r="E132" s="1">
        <v>10947.25</v>
      </c>
      <c r="F132" s="1">
        <v>203061980</v>
      </c>
      <c r="G132" s="1">
        <v>12834.85</v>
      </c>
      <c r="H132" s="3">
        <f>IF(ISERR(LN(Table21028[[#This Row],[Close]]/E131)),"-",LN(Table21028[[#This Row],[Close]]/E131))</f>
        <v>8.6559577894496902E-3</v>
      </c>
    </row>
    <row r="133" spans="1:8" x14ac:dyDescent="0.3">
      <c r="A133" s="2">
        <v>43292</v>
      </c>
      <c r="B133" s="1">
        <v>10956.4</v>
      </c>
      <c r="C133" s="1">
        <v>10976.65</v>
      </c>
      <c r="D133" s="1">
        <v>10923</v>
      </c>
      <c r="E133" s="1">
        <v>10948.3</v>
      </c>
      <c r="F133" s="1">
        <v>229211999</v>
      </c>
      <c r="G133" s="1">
        <v>15944.45</v>
      </c>
      <c r="H133" s="3">
        <f>IF(ISERR(LN(Table21028[[#This Row],[Close]]/E132)),"-",LN(Table21028[[#This Row],[Close]]/E132))</f>
        <v>9.5909899573626465E-5</v>
      </c>
    </row>
    <row r="134" spans="1:8" x14ac:dyDescent="0.3">
      <c r="A134" s="2">
        <v>43293</v>
      </c>
      <c r="B134" s="1">
        <v>11006.95</v>
      </c>
      <c r="C134" s="1">
        <v>11078.3</v>
      </c>
      <c r="D134" s="1">
        <v>10999.65</v>
      </c>
      <c r="E134" s="1">
        <v>11023.2</v>
      </c>
      <c r="F134" s="1">
        <v>256034815</v>
      </c>
      <c r="G134" s="1">
        <v>15787.28</v>
      </c>
      <c r="H134" s="3">
        <f>IF(ISERR(LN(Table21028[[#This Row],[Close]]/E133)),"-",LN(Table21028[[#This Row],[Close]]/E133))</f>
        <v>6.8179496293051707E-3</v>
      </c>
    </row>
    <row r="135" spans="1:8" x14ac:dyDescent="0.3">
      <c r="A135" s="2">
        <v>43294</v>
      </c>
      <c r="B135" s="1">
        <v>11056.9</v>
      </c>
      <c r="C135" s="1">
        <v>11071.35</v>
      </c>
      <c r="D135" s="1">
        <v>10999.75</v>
      </c>
      <c r="E135" s="1">
        <v>11018.9</v>
      </c>
      <c r="F135" s="1">
        <v>241670818</v>
      </c>
      <c r="G135" s="1">
        <v>14744.56</v>
      </c>
      <c r="H135" s="3">
        <f>IF(ISERR(LN(Table21028[[#This Row],[Close]]/E134)),"-",LN(Table21028[[#This Row],[Close]]/E134))</f>
        <v>-3.9016246678396689E-4</v>
      </c>
    </row>
    <row r="136" spans="1:8" x14ac:dyDescent="0.3">
      <c r="A136" s="2">
        <v>43297</v>
      </c>
      <c r="B136" s="1">
        <v>11018.95</v>
      </c>
      <c r="C136" s="1">
        <v>11019.5</v>
      </c>
      <c r="D136" s="1">
        <v>10926.25</v>
      </c>
      <c r="E136" s="1">
        <v>10936.85</v>
      </c>
      <c r="F136" s="1">
        <v>216971413</v>
      </c>
      <c r="G136" s="1">
        <v>13709.57</v>
      </c>
      <c r="H136" s="3">
        <f>IF(ISERR(LN(Table21028[[#This Row],[Close]]/E135)),"-",LN(Table21028[[#This Row],[Close]]/E135))</f>
        <v>-7.4741588844156994E-3</v>
      </c>
    </row>
    <row r="137" spans="1:8" x14ac:dyDescent="0.3">
      <c r="A137" s="2">
        <v>43298</v>
      </c>
      <c r="B137" s="1">
        <v>10939.65</v>
      </c>
      <c r="C137" s="1">
        <v>11018.5</v>
      </c>
      <c r="D137" s="1">
        <v>10925.6</v>
      </c>
      <c r="E137" s="1">
        <v>11008.05</v>
      </c>
      <c r="F137" s="1">
        <v>217107580</v>
      </c>
      <c r="G137" s="1">
        <v>12649.4</v>
      </c>
      <c r="H137" s="3">
        <f>IF(ISERR(LN(Table21028[[#This Row],[Close]]/E136)),"-",LN(Table21028[[#This Row],[Close]]/E136))</f>
        <v>6.4890019854781638E-3</v>
      </c>
    </row>
    <row r="138" spans="1:8" x14ac:dyDescent="0.3">
      <c r="A138" s="2">
        <v>43299</v>
      </c>
      <c r="B138" s="1">
        <v>11060.2</v>
      </c>
      <c r="C138" s="1">
        <v>11076.2</v>
      </c>
      <c r="D138" s="1">
        <v>10956.3</v>
      </c>
      <c r="E138" s="1">
        <v>10980.45</v>
      </c>
      <c r="F138" s="1">
        <v>232502459</v>
      </c>
      <c r="G138" s="1">
        <v>13320.2</v>
      </c>
      <c r="H138" s="3">
        <f>IF(ISERR(LN(Table21028[[#This Row],[Close]]/E137)),"-",LN(Table21028[[#This Row],[Close]]/E137))</f>
        <v>-2.5104044836980507E-3</v>
      </c>
    </row>
    <row r="139" spans="1:8" x14ac:dyDescent="0.3">
      <c r="A139" s="2">
        <v>43300</v>
      </c>
      <c r="B139" s="1">
        <v>10999.5</v>
      </c>
      <c r="C139" s="1">
        <v>11006.5</v>
      </c>
      <c r="D139" s="1">
        <v>10935.45</v>
      </c>
      <c r="E139" s="1">
        <v>10957.1</v>
      </c>
      <c r="F139" s="1">
        <v>222056399</v>
      </c>
      <c r="G139" s="1">
        <v>12199.98</v>
      </c>
      <c r="H139" s="3">
        <f>IF(ISERR(LN(Table21028[[#This Row],[Close]]/E138)),"-",LN(Table21028[[#This Row],[Close]]/E138))</f>
        <v>-2.1287708807833992E-3</v>
      </c>
    </row>
    <row r="140" spans="1:8" x14ac:dyDescent="0.3">
      <c r="A140" s="2">
        <v>43301</v>
      </c>
      <c r="B140" s="1">
        <v>10963.5</v>
      </c>
      <c r="C140" s="1">
        <v>11030.25</v>
      </c>
      <c r="D140" s="1">
        <v>10946.2</v>
      </c>
      <c r="E140" s="1">
        <v>11010.2</v>
      </c>
      <c r="F140" s="1">
        <v>193144113</v>
      </c>
      <c r="G140" s="1">
        <v>14105.94</v>
      </c>
      <c r="H140" s="3">
        <f>IF(ISERR(LN(Table21028[[#This Row],[Close]]/E139)),"-",LN(Table21028[[#This Row],[Close]]/E139))</f>
        <v>4.8344679065168992E-3</v>
      </c>
    </row>
    <row r="141" spans="1:8" x14ac:dyDescent="0.3">
      <c r="A141" s="2">
        <v>43304</v>
      </c>
      <c r="B141" s="1">
        <v>11019.85</v>
      </c>
      <c r="C141" s="1">
        <v>11093.4</v>
      </c>
      <c r="D141" s="1">
        <v>11010.95</v>
      </c>
      <c r="E141" s="1">
        <v>11084.75</v>
      </c>
      <c r="F141" s="1">
        <v>236153085</v>
      </c>
      <c r="G141" s="1">
        <v>14932.51</v>
      </c>
      <c r="H141" s="3">
        <f>IF(ISERR(LN(Table21028[[#This Row],[Close]]/E140)),"-",LN(Table21028[[#This Row],[Close]]/E140))</f>
        <v>6.7481739405328336E-3</v>
      </c>
    </row>
    <row r="142" spans="1:8" x14ac:dyDescent="0.3">
      <c r="A142" s="2">
        <v>43305</v>
      </c>
      <c r="B142" s="1">
        <v>11109</v>
      </c>
      <c r="C142" s="1">
        <v>11143.4</v>
      </c>
      <c r="D142" s="1">
        <v>11092.5</v>
      </c>
      <c r="E142" s="1">
        <v>11134.3</v>
      </c>
      <c r="F142" s="1">
        <v>212247395</v>
      </c>
      <c r="G142" s="1">
        <v>13931.15</v>
      </c>
      <c r="H142" s="3">
        <f>IF(ISERR(LN(Table21028[[#This Row],[Close]]/E141)),"-",LN(Table21028[[#This Row],[Close]]/E141))</f>
        <v>4.4601440782581301E-3</v>
      </c>
    </row>
    <row r="143" spans="1:8" x14ac:dyDescent="0.3">
      <c r="A143" s="2">
        <v>43306</v>
      </c>
      <c r="B143" s="1">
        <v>11148.4</v>
      </c>
      <c r="C143" s="1">
        <v>11157.15</v>
      </c>
      <c r="D143" s="1">
        <v>11113.25</v>
      </c>
      <c r="E143" s="1">
        <v>11132</v>
      </c>
      <c r="F143" s="1">
        <v>212333169</v>
      </c>
      <c r="G143" s="1">
        <v>12528.8</v>
      </c>
      <c r="H143" s="3">
        <f>IF(ISERR(LN(Table21028[[#This Row],[Close]]/E142)),"-",LN(Table21028[[#This Row],[Close]]/E142))</f>
        <v>-2.0659022901692162E-4</v>
      </c>
    </row>
    <row r="144" spans="1:8" x14ac:dyDescent="0.3">
      <c r="A144" s="2">
        <v>43307</v>
      </c>
      <c r="B144" s="1">
        <v>11132.95</v>
      </c>
      <c r="C144" s="1">
        <v>11185.85</v>
      </c>
      <c r="D144" s="1">
        <v>11125.7</v>
      </c>
      <c r="E144" s="1">
        <v>11167.3</v>
      </c>
      <c r="F144" s="1">
        <v>376657398</v>
      </c>
      <c r="G144" s="1">
        <v>21595.33</v>
      </c>
      <c r="H144" s="3">
        <f>IF(ISERR(LN(Table21028[[#This Row],[Close]]/E143)),"-",LN(Table21028[[#This Row],[Close]]/E143))</f>
        <v>3.1660213088618083E-3</v>
      </c>
    </row>
    <row r="145" spans="1:8" x14ac:dyDescent="0.3">
      <c r="A145" s="2">
        <v>43308</v>
      </c>
      <c r="B145" s="1">
        <v>11232.75</v>
      </c>
      <c r="C145" s="1">
        <v>11283.4</v>
      </c>
      <c r="D145" s="1">
        <v>11210.25</v>
      </c>
      <c r="E145" s="1">
        <v>11278.35</v>
      </c>
      <c r="F145" s="1">
        <v>324343457</v>
      </c>
      <c r="G145" s="1">
        <v>15203.09</v>
      </c>
      <c r="H145" s="3">
        <f>IF(ISERR(LN(Table21028[[#This Row],[Close]]/E144)),"-",LN(Table21028[[#This Row],[Close]]/E144))</f>
        <v>9.8950938021973352E-3</v>
      </c>
    </row>
    <row r="146" spans="1:8" x14ac:dyDescent="0.3">
      <c r="A146" s="2">
        <v>43311</v>
      </c>
      <c r="B146" s="1">
        <v>11296.65</v>
      </c>
      <c r="C146" s="1">
        <v>11328.1</v>
      </c>
      <c r="D146" s="1">
        <v>11261.45</v>
      </c>
      <c r="E146" s="1">
        <v>11319.55</v>
      </c>
      <c r="F146" s="1">
        <v>287435926</v>
      </c>
      <c r="G146" s="1">
        <v>14716.66</v>
      </c>
      <c r="H146" s="3">
        <f>IF(ISERR(LN(Table21028[[#This Row],[Close]]/E145)),"-",LN(Table21028[[#This Row],[Close]]/E145))</f>
        <v>3.6463605599989543E-3</v>
      </c>
    </row>
    <row r="147" spans="1:8" x14ac:dyDescent="0.3">
      <c r="A147" s="2">
        <v>43312</v>
      </c>
      <c r="B147" s="1">
        <v>11311.05</v>
      </c>
      <c r="C147" s="1">
        <v>11366</v>
      </c>
      <c r="D147" s="1">
        <v>11267.75</v>
      </c>
      <c r="E147" s="1">
        <v>11356.5</v>
      </c>
      <c r="F147" s="1">
        <v>264430889</v>
      </c>
      <c r="G147" s="1">
        <v>15297.4</v>
      </c>
      <c r="H147" s="3">
        <f>IF(ISERR(LN(Table21028[[#This Row],[Close]]/E146)),"-",LN(Table21028[[#This Row],[Close]]/E146))</f>
        <v>3.2589478946312938E-3</v>
      </c>
    </row>
    <row r="148" spans="1:8" x14ac:dyDescent="0.3">
      <c r="A148" s="2">
        <v>43313</v>
      </c>
      <c r="B148" s="1">
        <v>11359.8</v>
      </c>
      <c r="C148" s="1">
        <v>11390.55</v>
      </c>
      <c r="D148" s="1">
        <v>11313.55</v>
      </c>
      <c r="E148" s="1">
        <v>11346.2</v>
      </c>
      <c r="F148" s="1">
        <v>278012697</v>
      </c>
      <c r="G148" s="1">
        <v>14436.12</v>
      </c>
      <c r="H148" s="3">
        <f>IF(ISERR(LN(Table21028[[#This Row],[Close]]/E147)),"-",LN(Table21028[[#This Row],[Close]]/E147))</f>
        <v>-9.0738112265936017E-4</v>
      </c>
    </row>
    <row r="149" spans="1:8" x14ac:dyDescent="0.3">
      <c r="A149" s="2">
        <v>43314</v>
      </c>
      <c r="B149" s="1">
        <v>11328.9</v>
      </c>
      <c r="C149" s="1">
        <v>11328.9</v>
      </c>
      <c r="D149" s="1">
        <v>11234.95</v>
      </c>
      <c r="E149" s="1">
        <v>11244.7</v>
      </c>
      <c r="F149" s="1">
        <v>216533127</v>
      </c>
      <c r="G149" s="1">
        <v>12267.66</v>
      </c>
      <c r="H149" s="3">
        <f>IF(ISERR(LN(Table21028[[#This Row],[Close]]/E148)),"-",LN(Table21028[[#This Row],[Close]]/E148))</f>
        <v>-8.9859795750619302E-3</v>
      </c>
    </row>
    <row r="150" spans="1:8" x14ac:dyDescent="0.3">
      <c r="A150" s="2">
        <v>43315</v>
      </c>
      <c r="B150" s="1">
        <v>11297.8</v>
      </c>
      <c r="C150" s="1">
        <v>11368</v>
      </c>
      <c r="D150" s="1">
        <v>11294.55</v>
      </c>
      <c r="E150" s="1">
        <v>11360.8</v>
      </c>
      <c r="F150" s="1">
        <v>225146360</v>
      </c>
      <c r="G150" s="1">
        <v>12984.66</v>
      </c>
      <c r="H150" s="3">
        <f>IF(ISERR(LN(Table21028[[#This Row],[Close]]/E149)),"-",LN(Table21028[[#This Row],[Close]]/E149))</f>
        <v>1.0271926817053497E-2</v>
      </c>
    </row>
    <row r="151" spans="1:8" x14ac:dyDescent="0.3">
      <c r="A151" s="2">
        <v>43318</v>
      </c>
      <c r="B151" s="1">
        <v>11401.5</v>
      </c>
      <c r="C151" s="1">
        <v>11427.65</v>
      </c>
      <c r="D151" s="1">
        <v>11370.6</v>
      </c>
      <c r="E151" s="1">
        <v>11387.1</v>
      </c>
      <c r="F151" s="1">
        <v>210002582</v>
      </c>
      <c r="G151" s="1">
        <v>11321.55</v>
      </c>
      <c r="H151" s="3">
        <f>IF(ISERR(LN(Table21028[[#This Row],[Close]]/E150)),"-",LN(Table21028[[#This Row],[Close]]/E150))</f>
        <v>2.312302385563333E-3</v>
      </c>
    </row>
    <row r="152" spans="1:8" x14ac:dyDescent="0.3">
      <c r="A152" s="2">
        <v>43319</v>
      </c>
      <c r="B152" s="1">
        <v>11423.15</v>
      </c>
      <c r="C152" s="1">
        <v>11428.95</v>
      </c>
      <c r="D152" s="1">
        <v>11359.7</v>
      </c>
      <c r="E152" s="1">
        <v>11389.45</v>
      </c>
      <c r="F152" s="1">
        <v>233409612</v>
      </c>
      <c r="G152" s="1">
        <v>12457.71</v>
      </c>
      <c r="H152" s="3">
        <f>IF(ISERR(LN(Table21028[[#This Row],[Close]]/E151)),"-",LN(Table21028[[#This Row],[Close]]/E151))</f>
        <v>2.0635258705455244E-4</v>
      </c>
    </row>
    <row r="153" spans="1:8" x14ac:dyDescent="0.3">
      <c r="A153" s="2">
        <v>43320</v>
      </c>
      <c r="B153" s="1">
        <v>11412.5</v>
      </c>
      <c r="C153" s="1">
        <v>11459.95</v>
      </c>
      <c r="D153" s="1">
        <v>11379.3</v>
      </c>
      <c r="E153" s="1">
        <v>11450</v>
      </c>
      <c r="F153" s="1">
        <v>217047641</v>
      </c>
      <c r="G153" s="1">
        <v>12422.62</v>
      </c>
      <c r="H153" s="3">
        <f>IF(ISERR(LN(Table21028[[#This Row],[Close]]/E152)),"-",LN(Table21028[[#This Row],[Close]]/E152))</f>
        <v>5.3022416789647508E-3</v>
      </c>
    </row>
    <row r="154" spans="1:8" x14ac:dyDescent="0.3">
      <c r="A154" s="2">
        <v>43321</v>
      </c>
      <c r="B154" s="1">
        <v>11493.25</v>
      </c>
      <c r="C154" s="1">
        <v>11495.2</v>
      </c>
      <c r="D154" s="1">
        <v>11454.1</v>
      </c>
      <c r="E154" s="1">
        <v>11470.7</v>
      </c>
      <c r="F154" s="1">
        <v>311521403</v>
      </c>
      <c r="G154" s="1">
        <v>15842.76</v>
      </c>
      <c r="H154" s="3">
        <f>IF(ISERR(LN(Table21028[[#This Row],[Close]]/E153)),"-",LN(Table21028[[#This Row],[Close]]/E153))</f>
        <v>1.806228049557314E-3</v>
      </c>
    </row>
    <row r="155" spans="1:8" x14ac:dyDescent="0.3">
      <c r="A155" s="2">
        <v>43322</v>
      </c>
      <c r="B155" s="1">
        <v>11474.95</v>
      </c>
      <c r="C155" s="1">
        <v>11478.75</v>
      </c>
      <c r="D155" s="1">
        <v>11419.65</v>
      </c>
      <c r="E155" s="1">
        <v>11429.5</v>
      </c>
      <c r="F155" s="1">
        <v>336424182</v>
      </c>
      <c r="G155" s="1">
        <v>15738.26</v>
      </c>
      <c r="H155" s="3">
        <f>IF(ISERR(LN(Table21028[[#This Row],[Close]]/E154)),"-",LN(Table21028[[#This Row],[Close]]/E154))</f>
        <v>-3.5982257318400699E-3</v>
      </c>
    </row>
    <row r="156" spans="1:8" x14ac:dyDescent="0.3">
      <c r="A156" s="2">
        <v>43325</v>
      </c>
      <c r="B156" s="1">
        <v>11369.6</v>
      </c>
      <c r="C156" s="1">
        <v>11406.3</v>
      </c>
      <c r="D156" s="1">
        <v>11340.3</v>
      </c>
      <c r="E156" s="1">
        <v>11355.75</v>
      </c>
      <c r="F156" s="1">
        <v>254466760</v>
      </c>
      <c r="G156" s="1">
        <v>12899.22</v>
      </c>
      <c r="H156" s="3">
        <f>IF(ISERR(LN(Table21028[[#This Row],[Close]]/E155)),"-",LN(Table21028[[#This Row],[Close]]/E155))</f>
        <v>-6.4735087435117758E-3</v>
      </c>
    </row>
    <row r="157" spans="1:8" x14ac:dyDescent="0.3">
      <c r="A157" s="2">
        <v>43326</v>
      </c>
      <c r="B157" s="1">
        <v>11381.7</v>
      </c>
      <c r="C157" s="1">
        <v>11452.45</v>
      </c>
      <c r="D157" s="1">
        <v>11370.8</v>
      </c>
      <c r="E157" s="1">
        <v>11435.1</v>
      </c>
      <c r="F157" s="1">
        <v>239841680</v>
      </c>
      <c r="G157" s="1">
        <v>13935.35</v>
      </c>
      <c r="H157" s="3">
        <f>IF(ISERR(LN(Table21028[[#This Row],[Close]]/E156)),"-",LN(Table21028[[#This Row],[Close]]/E156))</f>
        <v>6.9633489429444069E-3</v>
      </c>
    </row>
    <row r="158" spans="1:8" x14ac:dyDescent="0.3">
      <c r="A158" s="2">
        <v>43328</v>
      </c>
      <c r="B158" s="1">
        <v>11397.15</v>
      </c>
      <c r="C158" s="1">
        <v>11449.85</v>
      </c>
      <c r="D158" s="1">
        <v>11366.25</v>
      </c>
      <c r="E158" s="1">
        <v>11385.05</v>
      </c>
      <c r="F158" s="1">
        <v>299610298</v>
      </c>
      <c r="G158" s="1">
        <v>17081.62</v>
      </c>
      <c r="H158" s="3">
        <f>IF(ISERR(LN(Table21028[[#This Row],[Close]]/E157)),"-",LN(Table21028[[#This Row],[Close]]/E157))</f>
        <v>-4.38648126781707E-3</v>
      </c>
    </row>
    <row r="159" spans="1:8" x14ac:dyDescent="0.3">
      <c r="A159" s="2">
        <v>43329</v>
      </c>
      <c r="B159" s="1">
        <v>11437.15</v>
      </c>
      <c r="C159" s="1">
        <v>11486.45</v>
      </c>
      <c r="D159" s="1">
        <v>11431.8</v>
      </c>
      <c r="E159" s="1">
        <v>11470.75</v>
      </c>
      <c r="F159" s="1">
        <v>241985503</v>
      </c>
      <c r="G159" s="1">
        <v>13275.31</v>
      </c>
      <c r="H159" s="3">
        <f>IF(ISERR(LN(Table21028[[#This Row],[Close]]/E158)),"-",LN(Table21028[[#This Row],[Close]]/E158))</f>
        <v>7.4992257226116294E-3</v>
      </c>
    </row>
    <row r="160" spans="1:8" x14ac:dyDescent="0.3">
      <c r="A160" s="2">
        <v>43332</v>
      </c>
      <c r="B160" s="1">
        <v>11502.1</v>
      </c>
      <c r="C160" s="1">
        <v>11565.3</v>
      </c>
      <c r="D160" s="1">
        <v>11499.65</v>
      </c>
      <c r="E160" s="1">
        <v>11551.75</v>
      </c>
      <c r="F160" s="1">
        <v>239843358</v>
      </c>
      <c r="G160" s="1">
        <v>14119.93</v>
      </c>
      <c r="H160" s="3">
        <f>IF(ISERR(LN(Table21028[[#This Row],[Close]]/E159)),"-",LN(Table21028[[#This Row],[Close]]/E159))</f>
        <v>7.0366236698632748E-3</v>
      </c>
    </row>
    <row r="161" spans="1:8" x14ac:dyDescent="0.3">
      <c r="A161" s="2">
        <v>43333</v>
      </c>
      <c r="B161" s="1">
        <v>11576.2</v>
      </c>
      <c r="C161" s="1">
        <v>11581.75</v>
      </c>
      <c r="D161" s="1">
        <v>11539.6</v>
      </c>
      <c r="E161" s="1">
        <v>11570.9</v>
      </c>
      <c r="F161" s="1">
        <v>231063669</v>
      </c>
      <c r="G161" s="1">
        <v>13528.83</v>
      </c>
      <c r="H161" s="3">
        <f>IF(ISERR(LN(Table21028[[#This Row],[Close]]/E160)),"-",LN(Table21028[[#This Row],[Close]]/E160))</f>
        <v>1.6563849194054057E-3</v>
      </c>
    </row>
    <row r="162" spans="1:8" x14ac:dyDescent="0.3">
      <c r="A162" s="2">
        <v>43335</v>
      </c>
      <c r="B162" s="1">
        <v>11620.7</v>
      </c>
      <c r="C162" s="1">
        <v>11620.7</v>
      </c>
      <c r="D162" s="1">
        <v>11546.7</v>
      </c>
      <c r="E162" s="1">
        <v>11582.75</v>
      </c>
      <c r="F162" s="1">
        <v>256163842</v>
      </c>
      <c r="G162" s="1">
        <v>16117.77</v>
      </c>
      <c r="H162" s="3">
        <f>IF(ISERR(LN(Table21028[[#This Row],[Close]]/E161)),"-",LN(Table21028[[#This Row],[Close]]/E161))</f>
        <v>1.0235968009065074E-3</v>
      </c>
    </row>
    <row r="163" spans="1:8" x14ac:dyDescent="0.3">
      <c r="A163" s="2">
        <v>43336</v>
      </c>
      <c r="B163" s="1">
        <v>11566.6</v>
      </c>
      <c r="C163" s="1">
        <v>11604.6</v>
      </c>
      <c r="D163" s="1">
        <v>11532</v>
      </c>
      <c r="E163" s="1">
        <v>11557.1</v>
      </c>
      <c r="F163" s="1">
        <v>225604574</v>
      </c>
      <c r="G163" s="1">
        <v>13019.55</v>
      </c>
      <c r="H163" s="3">
        <f>IF(ISERR(LN(Table21028[[#This Row],[Close]]/E162)),"-",LN(Table21028[[#This Row],[Close]]/E162))</f>
        <v>-2.2169556419407827E-3</v>
      </c>
    </row>
    <row r="164" spans="1:8" x14ac:dyDescent="0.3">
      <c r="A164" s="2">
        <v>43339</v>
      </c>
      <c r="B164" s="1">
        <v>11605.85</v>
      </c>
      <c r="C164" s="1">
        <v>11700.95</v>
      </c>
      <c r="D164" s="1">
        <v>11595.6</v>
      </c>
      <c r="E164" s="1">
        <v>11691.95</v>
      </c>
      <c r="F164" s="1">
        <v>205689327</v>
      </c>
      <c r="G164" s="1">
        <v>11707.5</v>
      </c>
      <c r="H164" s="3">
        <f>IF(ISERR(LN(Table21028[[#This Row],[Close]]/E163)),"-",LN(Table21028[[#This Row],[Close]]/E163))</f>
        <v>1.1600604091100921E-2</v>
      </c>
    </row>
    <row r="165" spans="1:8" x14ac:dyDescent="0.3">
      <c r="A165" s="2">
        <v>43340</v>
      </c>
      <c r="B165" s="1">
        <v>11731.95</v>
      </c>
      <c r="C165" s="1">
        <v>11760.2</v>
      </c>
      <c r="D165" s="1">
        <v>11710.5</v>
      </c>
      <c r="E165" s="1">
        <v>11738.5</v>
      </c>
      <c r="F165" s="1">
        <v>249420312</v>
      </c>
      <c r="G165" s="1">
        <v>13946.7</v>
      </c>
      <c r="H165" s="3">
        <f>IF(ISERR(LN(Table21028[[#This Row],[Close]]/E164)),"-",LN(Table21028[[#This Row],[Close]]/E164))</f>
        <v>3.973467111897261E-3</v>
      </c>
    </row>
    <row r="166" spans="1:8" x14ac:dyDescent="0.3">
      <c r="A166" s="2">
        <v>43341</v>
      </c>
      <c r="B166" s="1">
        <v>11744.95</v>
      </c>
      <c r="C166" s="1">
        <v>11753.2</v>
      </c>
      <c r="D166" s="1">
        <v>11678.85</v>
      </c>
      <c r="E166" s="1">
        <v>11691.9</v>
      </c>
      <c r="F166" s="1">
        <v>259351550</v>
      </c>
      <c r="G166" s="1">
        <v>14324.65</v>
      </c>
      <c r="H166" s="3">
        <f>IF(ISERR(LN(Table21028[[#This Row],[Close]]/E165)),"-",LN(Table21028[[#This Row],[Close]]/E165))</f>
        <v>-3.9777435676563271E-3</v>
      </c>
    </row>
    <row r="167" spans="1:8" x14ac:dyDescent="0.3">
      <c r="A167" s="2">
        <v>43342</v>
      </c>
      <c r="B167" s="1">
        <v>11694.75</v>
      </c>
      <c r="C167" s="1">
        <v>11698.8</v>
      </c>
      <c r="D167" s="1">
        <v>11639.7</v>
      </c>
      <c r="E167" s="1">
        <v>11676.8</v>
      </c>
      <c r="F167" s="1">
        <v>323450305</v>
      </c>
      <c r="G167" s="1">
        <v>18275.54</v>
      </c>
      <c r="H167" s="3">
        <f>IF(ISERR(LN(Table21028[[#This Row],[Close]]/E166)),"-",LN(Table21028[[#This Row],[Close]]/E166))</f>
        <v>-1.2923270957780808E-3</v>
      </c>
    </row>
    <row r="168" spans="1:8" x14ac:dyDescent="0.3">
      <c r="A168" s="2">
        <v>43343</v>
      </c>
      <c r="B168" s="1">
        <v>11675.85</v>
      </c>
      <c r="C168" s="1">
        <v>11727.65</v>
      </c>
      <c r="D168" s="1">
        <v>11640.1</v>
      </c>
      <c r="E168" s="1">
        <v>11680.5</v>
      </c>
      <c r="F168" s="1">
        <v>357230312</v>
      </c>
      <c r="G168" s="1">
        <v>20755.73</v>
      </c>
      <c r="H168" s="3">
        <f>IF(ISERR(LN(Table21028[[#This Row],[Close]]/E167)),"-",LN(Table21028[[#This Row],[Close]]/E167))</f>
        <v>3.1681744302199772E-4</v>
      </c>
    </row>
    <row r="169" spans="1:8" x14ac:dyDescent="0.3">
      <c r="A169" s="2">
        <v>43346</v>
      </c>
      <c r="B169" s="1">
        <v>11751.8</v>
      </c>
      <c r="C169" s="1">
        <v>11751.8</v>
      </c>
      <c r="D169" s="1">
        <v>11567.4</v>
      </c>
      <c r="E169" s="1">
        <v>11582.35</v>
      </c>
      <c r="F169" s="1">
        <v>241726864</v>
      </c>
      <c r="G169" s="1">
        <v>16139.58</v>
      </c>
      <c r="H169" s="3">
        <f>IF(ISERR(LN(Table21028[[#This Row],[Close]]/E168)),"-",LN(Table21028[[#This Row],[Close]]/E168))</f>
        <v>-8.4383970501899584E-3</v>
      </c>
    </row>
    <row r="170" spans="1:8" x14ac:dyDescent="0.3">
      <c r="A170" s="2">
        <v>43347</v>
      </c>
      <c r="B170" s="1">
        <v>11598.75</v>
      </c>
      <c r="C170" s="1">
        <v>11602.55</v>
      </c>
      <c r="D170" s="1">
        <v>11496.85</v>
      </c>
      <c r="E170" s="1">
        <v>11520.3</v>
      </c>
      <c r="F170" s="1">
        <v>262701030</v>
      </c>
      <c r="G170" s="1">
        <v>16254.78</v>
      </c>
      <c r="H170" s="3">
        <f>IF(ISERR(LN(Table21028[[#This Row],[Close]]/E169)),"-",LN(Table21028[[#This Row],[Close]]/E169))</f>
        <v>-5.371691057489936E-3</v>
      </c>
    </row>
    <row r="171" spans="1:8" x14ac:dyDescent="0.3">
      <c r="A171" s="2">
        <v>43348</v>
      </c>
      <c r="B171" s="1">
        <v>11514.85</v>
      </c>
      <c r="C171" s="1">
        <v>11542.65</v>
      </c>
      <c r="D171" s="1">
        <v>11393.85</v>
      </c>
      <c r="E171" s="1">
        <v>11476.95</v>
      </c>
      <c r="F171" s="1">
        <v>253689858</v>
      </c>
      <c r="G171" s="1">
        <v>15078.23</v>
      </c>
      <c r="H171" s="3">
        <f>IF(ISERR(LN(Table21028[[#This Row],[Close]]/E170)),"-",LN(Table21028[[#This Row],[Close]]/E170))</f>
        <v>-3.770020445457141E-3</v>
      </c>
    </row>
    <row r="172" spans="1:8" x14ac:dyDescent="0.3">
      <c r="A172" s="2">
        <v>43349</v>
      </c>
      <c r="B172" s="1">
        <v>11514.15</v>
      </c>
      <c r="C172" s="1">
        <v>11562.25</v>
      </c>
      <c r="D172" s="1">
        <v>11436.05</v>
      </c>
      <c r="E172" s="1">
        <v>11536.9</v>
      </c>
      <c r="F172" s="1">
        <v>255558129</v>
      </c>
      <c r="G172" s="1">
        <v>15161</v>
      </c>
      <c r="H172" s="3">
        <f>IF(ISERR(LN(Table21028[[#This Row],[Close]]/E171)),"-",LN(Table21028[[#This Row],[Close]]/E171))</f>
        <v>5.2099179931275122E-3</v>
      </c>
    </row>
    <row r="173" spans="1:8" x14ac:dyDescent="0.3">
      <c r="A173" s="2">
        <v>43350</v>
      </c>
      <c r="B173" s="1">
        <v>11558.25</v>
      </c>
      <c r="C173" s="1">
        <v>11603</v>
      </c>
      <c r="D173" s="1">
        <v>11484.4</v>
      </c>
      <c r="E173" s="1">
        <v>11589.1</v>
      </c>
      <c r="F173" s="1">
        <v>305029077</v>
      </c>
      <c r="G173" s="1">
        <v>16441.02</v>
      </c>
      <c r="H173" s="3">
        <f>IF(ISERR(LN(Table21028[[#This Row],[Close]]/E172)),"-",LN(Table21028[[#This Row],[Close]]/E172))</f>
        <v>4.5144070442281106E-3</v>
      </c>
    </row>
    <row r="174" spans="1:8" x14ac:dyDescent="0.3">
      <c r="A174" s="2">
        <v>43353</v>
      </c>
      <c r="B174" s="1">
        <v>11570.25</v>
      </c>
      <c r="C174" s="1">
        <v>11573</v>
      </c>
      <c r="D174" s="1">
        <v>11427.3</v>
      </c>
      <c r="E174" s="1">
        <v>11438.1</v>
      </c>
      <c r="F174" s="1">
        <v>295597988</v>
      </c>
      <c r="G174" s="1">
        <v>16513.89</v>
      </c>
      <c r="H174" s="3">
        <f>IF(ISERR(LN(Table21028[[#This Row],[Close]]/E173)),"-",LN(Table21028[[#This Row],[Close]]/E173))</f>
        <v>-1.311511294512481E-2</v>
      </c>
    </row>
    <row r="175" spans="1:8" x14ac:dyDescent="0.3">
      <c r="A175" s="2">
        <v>43354</v>
      </c>
      <c r="B175" s="1">
        <v>11476.85</v>
      </c>
      <c r="C175" s="1">
        <v>11479.4</v>
      </c>
      <c r="D175" s="1">
        <v>11274</v>
      </c>
      <c r="E175" s="1">
        <v>11287.5</v>
      </c>
      <c r="F175" s="1">
        <v>318093125</v>
      </c>
      <c r="G175" s="1">
        <v>18745.54</v>
      </c>
      <c r="H175" s="3">
        <f>IF(ISERR(LN(Table21028[[#This Row],[Close]]/E174)),"-",LN(Table21028[[#This Row],[Close]]/E174))</f>
        <v>-1.3253969499003263E-2</v>
      </c>
    </row>
    <row r="176" spans="1:8" x14ac:dyDescent="0.3">
      <c r="A176" s="2">
        <v>43355</v>
      </c>
      <c r="B176" s="1">
        <v>11340.1</v>
      </c>
      <c r="C176" s="1">
        <v>11380.75</v>
      </c>
      <c r="D176" s="1">
        <v>11250.2</v>
      </c>
      <c r="E176" s="1">
        <v>11369.9</v>
      </c>
      <c r="F176" s="1">
        <v>276509748</v>
      </c>
      <c r="G176" s="1">
        <v>15567.9</v>
      </c>
      <c r="H176" s="3">
        <f>IF(ISERR(LN(Table21028[[#This Row],[Close]]/E175)),"-",LN(Table21028[[#This Row],[Close]]/E175))</f>
        <v>7.2735939059058573E-3</v>
      </c>
    </row>
    <row r="177" spans="1:8" x14ac:dyDescent="0.3">
      <c r="A177" s="2">
        <v>43357</v>
      </c>
      <c r="B177" s="1">
        <v>11443.5</v>
      </c>
      <c r="C177" s="1">
        <v>11523.25</v>
      </c>
      <c r="D177" s="1">
        <v>11430.55</v>
      </c>
      <c r="E177" s="1">
        <v>11515.2</v>
      </c>
      <c r="F177" s="1">
        <v>285218296</v>
      </c>
      <c r="G177" s="1">
        <v>16423.36</v>
      </c>
      <c r="H177" s="3">
        <f>IF(ISERR(LN(Table21028[[#This Row],[Close]]/E176)),"-",LN(Table21028[[#This Row],[Close]]/E176))</f>
        <v>1.2698389122393185E-2</v>
      </c>
    </row>
    <row r="178" spans="1:8" x14ac:dyDescent="0.3">
      <c r="A178" s="2">
        <v>43360</v>
      </c>
      <c r="B178" s="1">
        <v>11464.95</v>
      </c>
      <c r="C178" s="1">
        <v>11464.95</v>
      </c>
      <c r="D178" s="1">
        <v>11366.9</v>
      </c>
      <c r="E178" s="1">
        <v>11377.75</v>
      </c>
      <c r="F178" s="1">
        <v>207620518</v>
      </c>
      <c r="G178" s="1">
        <v>11294.84</v>
      </c>
      <c r="H178" s="3">
        <f>IF(ISERR(LN(Table21028[[#This Row],[Close]]/E177)),"-",LN(Table21028[[#This Row],[Close]]/E177))</f>
        <v>-1.2008207911445088E-2</v>
      </c>
    </row>
    <row r="179" spans="1:8" x14ac:dyDescent="0.3">
      <c r="A179" s="2">
        <v>43361</v>
      </c>
      <c r="B179" s="1">
        <v>11381.55</v>
      </c>
      <c r="C179" s="1">
        <v>11411.45</v>
      </c>
      <c r="D179" s="1">
        <v>11268.95</v>
      </c>
      <c r="E179" s="1">
        <v>11278.9</v>
      </c>
      <c r="F179" s="1">
        <v>248298794</v>
      </c>
      <c r="G179" s="1">
        <v>13814.11</v>
      </c>
      <c r="H179" s="3">
        <f>IF(ISERR(LN(Table21028[[#This Row],[Close]]/E178)),"-",LN(Table21028[[#This Row],[Close]]/E178))</f>
        <v>-8.7259702757044692E-3</v>
      </c>
    </row>
    <row r="180" spans="1:8" x14ac:dyDescent="0.3">
      <c r="A180" s="2">
        <v>43362</v>
      </c>
      <c r="B180" s="1">
        <v>11326.65</v>
      </c>
      <c r="C180" s="1">
        <v>11332.05</v>
      </c>
      <c r="D180" s="1">
        <v>11210.9</v>
      </c>
      <c r="E180" s="1">
        <v>11234.35</v>
      </c>
      <c r="F180" s="1">
        <v>258424384</v>
      </c>
      <c r="G180" s="1">
        <v>15116.69</v>
      </c>
      <c r="H180" s="3">
        <f>IF(ISERR(LN(Table21028[[#This Row],[Close]]/E179)),"-",LN(Table21028[[#This Row],[Close]]/E179))</f>
        <v>-3.9576745382891472E-3</v>
      </c>
    </row>
    <row r="181" spans="1:8" x14ac:dyDescent="0.3">
      <c r="A181" s="2">
        <v>43364</v>
      </c>
      <c r="B181" s="1">
        <v>11271.3</v>
      </c>
      <c r="C181" s="1">
        <v>11346.8</v>
      </c>
      <c r="D181" s="1">
        <v>10866.45</v>
      </c>
      <c r="E181" s="1">
        <v>11143.1</v>
      </c>
      <c r="F181" s="1">
        <v>741153209</v>
      </c>
      <c r="G181" s="1">
        <v>35131.19</v>
      </c>
      <c r="H181" s="3">
        <f>IF(ISERR(LN(Table21028[[#This Row],[Close]]/E180)),"-",LN(Table21028[[#This Row],[Close]]/E180))</f>
        <v>-8.1555767773956976E-3</v>
      </c>
    </row>
    <row r="182" spans="1:8" x14ac:dyDescent="0.3">
      <c r="A182" s="2">
        <v>43367</v>
      </c>
      <c r="B182" s="1">
        <v>11164.4</v>
      </c>
      <c r="C182" s="1">
        <v>11170.15</v>
      </c>
      <c r="D182" s="1">
        <v>10943.6</v>
      </c>
      <c r="E182" s="1">
        <v>10967.4</v>
      </c>
      <c r="F182" s="1">
        <v>398815949</v>
      </c>
      <c r="G182" s="1">
        <v>23023.34</v>
      </c>
      <c r="H182" s="3">
        <f>IF(ISERR(LN(Table21028[[#This Row],[Close]]/E181)),"-",LN(Table21028[[#This Row],[Close]]/E181))</f>
        <v>-1.5893236100092235E-2</v>
      </c>
    </row>
    <row r="183" spans="1:8" x14ac:dyDescent="0.3">
      <c r="A183" s="2">
        <v>43368</v>
      </c>
      <c r="B183" s="1">
        <v>10969.95</v>
      </c>
      <c r="C183" s="1">
        <v>11080.6</v>
      </c>
      <c r="D183" s="1">
        <v>10882.85</v>
      </c>
      <c r="E183" s="1">
        <v>11067.45</v>
      </c>
      <c r="F183" s="1">
        <v>417548830</v>
      </c>
      <c r="G183" s="1">
        <v>22878.57</v>
      </c>
      <c r="H183" s="3">
        <f>IF(ISERR(LN(Table21028[[#This Row],[Close]]/E182)),"-",LN(Table21028[[#This Row],[Close]]/E182))</f>
        <v>9.081131713379249E-3</v>
      </c>
    </row>
    <row r="184" spans="1:8" x14ac:dyDescent="0.3">
      <c r="A184" s="2">
        <v>43369</v>
      </c>
      <c r="B184" s="1">
        <v>11145.55</v>
      </c>
      <c r="C184" s="1">
        <v>11145.55</v>
      </c>
      <c r="D184" s="1">
        <v>10993.05</v>
      </c>
      <c r="E184" s="1">
        <v>11053.8</v>
      </c>
      <c r="F184" s="1">
        <v>351041146</v>
      </c>
      <c r="G184" s="1">
        <v>17803.68</v>
      </c>
      <c r="H184" s="3">
        <f>IF(ISERR(LN(Table21028[[#This Row],[Close]]/E183)),"-",LN(Table21028[[#This Row],[Close]]/E183))</f>
        <v>-1.2341076324745481E-3</v>
      </c>
    </row>
    <row r="185" spans="1:8" x14ac:dyDescent="0.3">
      <c r="A185" s="2">
        <v>43370</v>
      </c>
      <c r="B185" s="1">
        <v>11079.8</v>
      </c>
      <c r="C185" s="1">
        <v>11089.45</v>
      </c>
      <c r="D185" s="1">
        <v>10953.35</v>
      </c>
      <c r="E185" s="1">
        <v>10977.55</v>
      </c>
      <c r="F185" s="1">
        <v>418210067</v>
      </c>
      <c r="G185" s="1">
        <v>22582.86</v>
      </c>
      <c r="H185" s="3">
        <f>IF(ISERR(LN(Table21028[[#This Row],[Close]]/E184)),"-",LN(Table21028[[#This Row],[Close]]/E184))</f>
        <v>-6.9219820348958589E-3</v>
      </c>
    </row>
    <row r="186" spans="1:8" x14ac:dyDescent="0.3">
      <c r="A186" s="2">
        <v>43371</v>
      </c>
      <c r="B186" s="1">
        <v>11008.1</v>
      </c>
      <c r="C186" s="1">
        <v>11034.1</v>
      </c>
      <c r="D186" s="1">
        <v>10850.3</v>
      </c>
      <c r="E186" s="1">
        <v>10930.45</v>
      </c>
      <c r="F186" s="1">
        <v>492894147</v>
      </c>
      <c r="G186" s="1">
        <v>23227.86</v>
      </c>
      <c r="H186" s="3">
        <f>IF(ISERR(LN(Table21028[[#This Row],[Close]]/E185)),"-",LN(Table21028[[#This Row],[Close]]/E185))</f>
        <v>-4.2998057847973671E-3</v>
      </c>
    </row>
    <row r="187" spans="1:8" x14ac:dyDescent="0.3">
      <c r="A187" s="2">
        <v>43374</v>
      </c>
      <c r="B187" s="1">
        <v>10930.9</v>
      </c>
      <c r="C187" s="1">
        <v>11035.65</v>
      </c>
      <c r="D187" s="1">
        <v>10821.55</v>
      </c>
      <c r="E187" s="1">
        <v>11008.3</v>
      </c>
      <c r="F187" s="1">
        <v>398987274</v>
      </c>
      <c r="G187" s="1">
        <v>20391.72</v>
      </c>
      <c r="H187" s="3">
        <f>IF(ISERR(LN(Table21028[[#This Row],[Close]]/E186)),"-",LN(Table21028[[#This Row],[Close]]/E186))</f>
        <v>7.0970612969229975E-3</v>
      </c>
    </row>
    <row r="188" spans="1:8" x14ac:dyDescent="0.3">
      <c r="A188" s="2">
        <v>43376</v>
      </c>
      <c r="B188" s="1">
        <v>10982.7</v>
      </c>
      <c r="C188" s="1">
        <v>10989.05</v>
      </c>
      <c r="D188" s="1">
        <v>10843.75</v>
      </c>
      <c r="E188" s="1">
        <v>10858.25</v>
      </c>
      <c r="F188" s="1">
        <v>398756507</v>
      </c>
      <c r="G188" s="1">
        <v>21225.59</v>
      </c>
      <c r="H188" s="3">
        <f>IF(ISERR(LN(Table21028[[#This Row],[Close]]/E187)),"-",LN(Table21028[[#This Row],[Close]]/E187))</f>
        <v>-1.3724374010345193E-2</v>
      </c>
    </row>
    <row r="189" spans="1:8" x14ac:dyDescent="0.3">
      <c r="A189" s="2">
        <v>43377</v>
      </c>
      <c r="B189" s="1">
        <v>10754.7</v>
      </c>
      <c r="C189" s="1">
        <v>10754.7</v>
      </c>
      <c r="D189" s="1">
        <v>10547.25</v>
      </c>
      <c r="E189" s="1">
        <v>10599.25</v>
      </c>
      <c r="F189" s="1">
        <v>438202008</v>
      </c>
      <c r="G189" s="1">
        <v>23711.57</v>
      </c>
      <c r="H189" s="3">
        <f>IF(ISERR(LN(Table21028[[#This Row],[Close]]/E188)),"-",LN(Table21028[[#This Row],[Close]]/E188))</f>
        <v>-2.4141915818458322E-2</v>
      </c>
    </row>
    <row r="190" spans="1:8" x14ac:dyDescent="0.3">
      <c r="A190" s="2">
        <v>43378</v>
      </c>
      <c r="B190" s="1">
        <v>10514.1</v>
      </c>
      <c r="C190" s="1">
        <v>10540.65</v>
      </c>
      <c r="D190" s="1">
        <v>10261.9</v>
      </c>
      <c r="E190" s="1">
        <v>10316.450000000001</v>
      </c>
      <c r="F190" s="1">
        <v>625153832</v>
      </c>
      <c r="G190" s="1">
        <v>25254.21</v>
      </c>
      <c r="H190" s="3">
        <f>IF(ISERR(LN(Table21028[[#This Row],[Close]]/E189)),"-",LN(Table21028[[#This Row],[Close]]/E189))</f>
        <v>-2.7043535271357683E-2</v>
      </c>
    </row>
    <row r="191" spans="1:8" x14ac:dyDescent="0.3">
      <c r="A191" s="2">
        <v>43381</v>
      </c>
      <c r="B191" s="1">
        <v>10310.15</v>
      </c>
      <c r="C191" s="1">
        <v>10398.35</v>
      </c>
      <c r="D191" s="1">
        <v>10198.4</v>
      </c>
      <c r="E191" s="1">
        <v>10348.049999999999</v>
      </c>
      <c r="F191" s="1">
        <v>470279031</v>
      </c>
      <c r="G191" s="1">
        <v>22130.94</v>
      </c>
      <c r="H191" s="3">
        <f>IF(ISERR(LN(Table21028[[#This Row],[Close]]/E190)),"-",LN(Table21028[[#This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IF(ISERR(LN(Table21028[[#This Row],[Close]]/E191)),"-",LN(Table21028[[#This Row],[Close]]/E191))</f>
        <v>-4.5522643762188489E-3</v>
      </c>
    </row>
    <row r="193" spans="1:8" x14ac:dyDescent="0.3">
      <c r="A193" s="2">
        <v>43383</v>
      </c>
      <c r="B193" s="1">
        <v>10331.85</v>
      </c>
      <c r="C193" s="1">
        <v>10482.35</v>
      </c>
      <c r="D193" s="1">
        <v>10318.25</v>
      </c>
      <c r="E193" s="1">
        <v>10460.1</v>
      </c>
      <c r="F193" s="1">
        <v>373844130</v>
      </c>
      <c r="G193" s="1">
        <v>19592.59</v>
      </c>
      <c r="H193" s="3">
        <f>IF(ISERR(LN(Table21028[[#This Row],[Close]]/E192)),"-",LN(Table21028[[#This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IF(ISERR(LN(Table21028[[#This Row],[Close]]/E193)),"-",LN(Table21028[[#This Row],[Close]]/E193))</f>
        <v>-2.1788996676934184E-2</v>
      </c>
    </row>
    <row r="195" spans="1:8" x14ac:dyDescent="0.3">
      <c r="A195" s="2">
        <v>43385</v>
      </c>
      <c r="B195" s="1">
        <v>10331.549999999999</v>
      </c>
      <c r="C195" s="1">
        <v>10492.45</v>
      </c>
      <c r="D195" s="1">
        <v>10322.15</v>
      </c>
      <c r="E195" s="1">
        <v>10472.5</v>
      </c>
      <c r="F195" s="1">
        <v>354056762</v>
      </c>
      <c r="G195" s="1">
        <v>18606.04</v>
      </c>
      <c r="H195" s="3">
        <f>IF(ISERR(LN(Table21028[[#This Row],[Close]]/E194)),"-",LN(Table21028[[#This Row],[Close]]/E194))</f>
        <v>2.2973751695463417E-2</v>
      </c>
    </row>
    <row r="196" spans="1:8" x14ac:dyDescent="0.3">
      <c r="A196" s="2">
        <v>43388</v>
      </c>
      <c r="B196" s="1">
        <v>10524.2</v>
      </c>
      <c r="C196" s="1">
        <v>10526.3</v>
      </c>
      <c r="D196" s="1">
        <v>10410.15</v>
      </c>
      <c r="E196" s="1">
        <v>10512.5</v>
      </c>
      <c r="F196" s="1">
        <v>267517728</v>
      </c>
      <c r="G196" s="1">
        <v>14372.15</v>
      </c>
      <c r="H196" s="3">
        <f>IF(ISERR(LN(Table21028[[#This Row],[Close]]/E195)),"-",LN(Table21028[[#This Row],[Close]]/E195))</f>
        <v>3.8122514600135221E-3</v>
      </c>
    </row>
    <row r="197" spans="1:8" x14ac:dyDescent="0.3">
      <c r="A197" s="2">
        <v>43389</v>
      </c>
      <c r="B197" s="1">
        <v>10550.15</v>
      </c>
      <c r="C197" s="1">
        <v>10604.9</v>
      </c>
      <c r="D197" s="1">
        <v>10525.3</v>
      </c>
      <c r="E197" s="1">
        <v>10584.75</v>
      </c>
      <c r="F197" s="1">
        <v>273444095</v>
      </c>
      <c r="G197" s="1">
        <v>15453.03</v>
      </c>
      <c r="H197" s="3">
        <f>IF(ISERR(LN(Table21028[[#This Row],[Close]]/E196)),"-",LN(Table21028[[#This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IF(ISERR(LN(Table21028[[#This Row],[Close]]/E197)),"-",LN(Table21028[[#This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IF(ISERR(LN(Table21028[[#This Row],[Close]]/E198)),"-",LN(Table21028[[#This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IF(ISERR(LN(Table21028[[#This Row],[Close]]/E199)),"-",LN(Table21028[[#This Row],[Close]]/E199))</f>
        <v>-5.6743125075594458E-3</v>
      </c>
    </row>
    <row r="201" spans="1:8" x14ac:dyDescent="0.3">
      <c r="A201" s="2">
        <v>43396</v>
      </c>
      <c r="B201" s="1">
        <v>10152.6</v>
      </c>
      <c r="C201" s="1">
        <v>10222.1</v>
      </c>
      <c r="D201" s="1">
        <v>10102.35</v>
      </c>
      <c r="E201" s="1">
        <v>10146.799999999999</v>
      </c>
      <c r="F201" s="1">
        <v>312042090</v>
      </c>
      <c r="G201" s="1">
        <v>18114.71</v>
      </c>
      <c r="H201" s="3">
        <f>IF(ISERR(LN(Table21028[[#This Row],[Close]]/E200)),"-",LN(Table21028[[#This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IF(ISERR(LN(Table21028[[#This Row],[Close]]/E201)),"-",LN(Table21028[[#This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IF(ISERR(LN(Table21028[[#This Row],[Close]]/E202)),"-",LN(Table21028[[#This Row],[Close]]/E202))</f>
        <v>-9.813515351592101E-3</v>
      </c>
    </row>
    <row r="204" spans="1:8" x14ac:dyDescent="0.3">
      <c r="A204" s="2">
        <v>43399</v>
      </c>
      <c r="B204" s="1">
        <v>10122.35</v>
      </c>
      <c r="C204" s="1">
        <v>10128.85</v>
      </c>
      <c r="D204" s="1">
        <v>10004.549999999999</v>
      </c>
      <c r="E204" s="1">
        <v>10030</v>
      </c>
      <c r="F204" s="1">
        <v>375563273</v>
      </c>
      <c r="G204" s="1">
        <v>16120.14</v>
      </c>
      <c r="H204" s="3">
        <f>IF(ISERR(LN(Table21028[[#This Row],[Close]]/E203)),"-",LN(Table21028[[#This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IF(ISERR(LN(Table21028[[#This Row],[Close]]/E204)),"-",LN(Table21028[[#This Row],[Close]]/E204))</f>
        <v>2.1780027001601827E-2</v>
      </c>
    </row>
    <row r="206" spans="1:8" x14ac:dyDescent="0.3">
      <c r="A206" s="2">
        <v>43403</v>
      </c>
      <c r="B206" s="1">
        <v>10239.4</v>
      </c>
      <c r="C206" s="1">
        <v>10285.1</v>
      </c>
      <c r="D206" s="1">
        <v>10175.35</v>
      </c>
      <c r="E206" s="1">
        <v>10198.4</v>
      </c>
      <c r="F206" s="1">
        <v>298753965</v>
      </c>
      <c r="G206" s="1">
        <v>14789.51</v>
      </c>
      <c r="H206" s="3">
        <f>IF(ISERR(LN(Table21028[[#This Row],[Close]]/E205)),"-",LN(Table21028[[#This Row],[Close]]/E205))</f>
        <v>-5.129783734565848E-3</v>
      </c>
    </row>
    <row r="207" spans="1:8" x14ac:dyDescent="0.3">
      <c r="A207" s="2">
        <v>43404</v>
      </c>
      <c r="B207" s="1">
        <v>10209.549999999999</v>
      </c>
      <c r="C207" s="1">
        <v>10396</v>
      </c>
      <c r="D207" s="1">
        <v>10105.1</v>
      </c>
      <c r="E207" s="1">
        <v>10386.6</v>
      </c>
      <c r="F207" s="1">
        <v>386618948</v>
      </c>
      <c r="G207" s="1">
        <v>21513.85</v>
      </c>
      <c r="H207" s="3">
        <f>IF(ISERR(LN(Table21028[[#This Row],[Close]]/E206)),"-",LN(Table21028[[#This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IF(ISERR(LN(Table21028[[#This Row],[Close]]/E207)),"-",LN(Table21028[[#This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IF(ISERR(LN(Table21028[[#This Row],[Close]]/E208)),"-",LN(Table21028[[#This Row],[Close]]/E208))</f>
        <v>1.648595028975125E-2</v>
      </c>
    </row>
    <row r="210" spans="1:8" x14ac:dyDescent="0.3">
      <c r="A210" s="2">
        <v>43409</v>
      </c>
      <c r="B210" s="1">
        <v>10558.75</v>
      </c>
      <c r="C210" s="1">
        <v>10558.8</v>
      </c>
      <c r="D210" s="1">
        <v>10477</v>
      </c>
      <c r="E210" s="1">
        <v>10524</v>
      </c>
      <c r="F210" s="1">
        <v>311176379</v>
      </c>
      <c r="G210" s="1">
        <v>14761.17</v>
      </c>
      <c r="H210" s="3">
        <f>IF(ISERR(LN(Table21028[[#This Row],[Close]]/E209)),"-",LN(Table21028[[#This Row],[Close]]/E209))</f>
        <v>-2.7518165109068284E-3</v>
      </c>
    </row>
    <row r="211" spans="1:8" x14ac:dyDescent="0.3">
      <c r="A211" s="2">
        <v>43410</v>
      </c>
      <c r="B211" s="1">
        <v>10552</v>
      </c>
      <c r="C211" s="1">
        <v>10600.25</v>
      </c>
      <c r="D211" s="1">
        <v>10491.45</v>
      </c>
      <c r="E211" s="1">
        <v>10530</v>
      </c>
      <c r="F211" s="1">
        <v>309878810</v>
      </c>
      <c r="G211" s="1">
        <v>14006.19</v>
      </c>
      <c r="H211" s="3">
        <f>IF(ISERR(LN(Table21028[[#This Row],[Close]]/E210)),"-",LN(Table21028[[#This Row],[Close]]/E210))</f>
        <v>5.6996296783781274E-4</v>
      </c>
    </row>
    <row r="212" spans="1:8" x14ac:dyDescent="0.3">
      <c r="A212" s="2">
        <v>43411</v>
      </c>
      <c r="B212" s="1">
        <v>10614.45</v>
      </c>
      <c r="C212" s="1">
        <v>10616.45</v>
      </c>
      <c r="D212" s="1">
        <v>10582.3</v>
      </c>
      <c r="E212" s="1">
        <v>10598.4</v>
      </c>
      <c r="F212" s="1">
        <v>32194181</v>
      </c>
      <c r="G212" s="1">
        <v>1534.08</v>
      </c>
      <c r="H212" s="3">
        <f>IF(ISERR(LN(Table21028[[#This Row],[Close]]/E211)),"-",LN(Table21028[[#This Row],[Close]]/E211))</f>
        <v>6.4747201828098773E-3</v>
      </c>
    </row>
    <row r="213" spans="1:8" x14ac:dyDescent="0.3">
      <c r="A213" s="2">
        <v>43413</v>
      </c>
      <c r="B213" s="1">
        <v>10614.7</v>
      </c>
      <c r="C213" s="1">
        <v>10619.55</v>
      </c>
      <c r="D213" s="1">
        <v>10544.85</v>
      </c>
      <c r="E213" s="1">
        <v>10585.2</v>
      </c>
      <c r="F213" s="1">
        <v>305817331</v>
      </c>
      <c r="G213" s="1">
        <v>15294.83</v>
      </c>
      <c r="H213" s="3">
        <f>IF(ISERR(LN(Table21028[[#This Row],[Close]]/E212)),"-",LN(Table21028[[#This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IF(ISERR(LN(Table21028[[#This Row],[Close]]/E213)),"-",LN(Table21028[[#This Row],[Close]]/E213))</f>
        <v>-9.7782185444554946E-3</v>
      </c>
    </row>
    <row r="215" spans="1:8" x14ac:dyDescent="0.3">
      <c r="A215" s="2">
        <v>43417</v>
      </c>
      <c r="B215" s="1">
        <v>10451.9</v>
      </c>
      <c r="C215" s="1">
        <v>10596.25</v>
      </c>
      <c r="D215" s="1">
        <v>10440.549999999999</v>
      </c>
      <c r="E215" s="1">
        <v>10582.5</v>
      </c>
      <c r="F215" s="1">
        <v>262541595</v>
      </c>
      <c r="G215" s="1">
        <v>13078.98</v>
      </c>
      <c r="H215" s="3">
        <f>IF(ISERR(LN(Table21028[[#This Row],[Close]]/E214)),"-",LN(Table21028[[#This Row],[Close]]/E214))</f>
        <v>9.5231128868126375E-3</v>
      </c>
    </row>
    <row r="216" spans="1:8" x14ac:dyDescent="0.3">
      <c r="A216" s="2">
        <v>43418</v>
      </c>
      <c r="B216" s="1">
        <v>10634.9</v>
      </c>
      <c r="C216" s="1">
        <v>10651.6</v>
      </c>
      <c r="D216" s="1">
        <v>10532.7</v>
      </c>
      <c r="E216" s="1">
        <v>10576.3</v>
      </c>
      <c r="F216" s="1">
        <v>396373781</v>
      </c>
      <c r="G216" s="1">
        <v>19374.89</v>
      </c>
      <c r="H216" s="3">
        <f>IF(ISERR(LN(Table21028[[#This Row],[Close]]/E215)),"-",LN(Table21028[[#This Row],[Close]]/E215))</f>
        <v>-5.8604459397027908E-4</v>
      </c>
    </row>
    <row r="217" spans="1:8" x14ac:dyDescent="0.3">
      <c r="A217" s="2">
        <v>43419</v>
      </c>
      <c r="B217" s="1">
        <v>10580.6</v>
      </c>
      <c r="C217" s="1">
        <v>10646.5</v>
      </c>
      <c r="D217" s="1">
        <v>10557.5</v>
      </c>
      <c r="E217" s="1">
        <v>10616.7</v>
      </c>
      <c r="F217" s="1">
        <v>306011926</v>
      </c>
      <c r="G217" s="1">
        <v>14937.67</v>
      </c>
      <c r="H217" s="3">
        <f>IF(ISERR(LN(Table21028[[#This Row],[Close]]/E216)),"-",LN(Table21028[[#This Row],[Close]]/E216))</f>
        <v>3.8125842435878768E-3</v>
      </c>
    </row>
    <row r="218" spans="1:8" x14ac:dyDescent="0.3">
      <c r="A218" s="2">
        <v>43420</v>
      </c>
      <c r="B218" s="1">
        <v>10644</v>
      </c>
      <c r="C218" s="1">
        <v>10695.15</v>
      </c>
      <c r="D218" s="1">
        <v>10631.15</v>
      </c>
      <c r="E218" s="1">
        <v>10682.2</v>
      </c>
      <c r="F218" s="1">
        <v>353384918</v>
      </c>
      <c r="G218" s="1">
        <v>16728.88</v>
      </c>
      <c r="H218" s="3">
        <f>IF(ISERR(LN(Table21028[[#This Row],[Close]]/E217)),"-",LN(Table21028[[#This Row],[Close]]/E217))</f>
        <v>6.1505717653091464E-3</v>
      </c>
    </row>
    <row r="219" spans="1:8" x14ac:dyDescent="0.3">
      <c r="A219" s="2">
        <v>43423</v>
      </c>
      <c r="B219" s="1">
        <v>10731.25</v>
      </c>
      <c r="C219" s="1">
        <v>10774.7</v>
      </c>
      <c r="D219" s="1">
        <v>10688.8</v>
      </c>
      <c r="E219" s="1">
        <v>10763.4</v>
      </c>
      <c r="F219" s="1">
        <v>280522364</v>
      </c>
      <c r="G219" s="1">
        <v>13540.9</v>
      </c>
      <c r="H219" s="3">
        <f>IF(ISERR(LN(Table21028[[#This Row],[Close]]/E218)),"-",LN(Table21028[[#This Row],[Close]]/E218))</f>
        <v>7.5726851230944036E-3</v>
      </c>
    </row>
    <row r="220" spans="1:8" x14ac:dyDescent="0.3">
      <c r="A220" s="2">
        <v>43424</v>
      </c>
      <c r="B220" s="1">
        <v>10740.1</v>
      </c>
      <c r="C220" s="1">
        <v>10740.85</v>
      </c>
      <c r="D220" s="1">
        <v>10640.85</v>
      </c>
      <c r="E220" s="1">
        <v>10656.2</v>
      </c>
      <c r="F220" s="1">
        <v>304322623</v>
      </c>
      <c r="G220" s="1">
        <v>13077.24</v>
      </c>
      <c r="H220" s="3">
        <f>IF(ISERR(LN(Table21028[[#This Row],[Close]]/E219)),"-",LN(Table21028[[#This Row],[Close]]/E219))</f>
        <v>-1.0009607560291778E-2</v>
      </c>
    </row>
    <row r="221" spans="1:8" x14ac:dyDescent="0.3">
      <c r="A221" s="2">
        <v>43425</v>
      </c>
      <c r="B221" s="1">
        <v>10670.95</v>
      </c>
      <c r="C221" s="1">
        <v>10671.3</v>
      </c>
      <c r="D221" s="1">
        <v>10562.35</v>
      </c>
      <c r="E221" s="1">
        <v>10600.05</v>
      </c>
      <c r="F221" s="1">
        <v>310191008</v>
      </c>
      <c r="G221" s="1">
        <v>15382.32</v>
      </c>
      <c r="H221" s="3">
        <f>IF(ISERR(LN(Table21028[[#This Row],[Close]]/E220)),"-",LN(Table21028[[#This Row],[Close]]/E220))</f>
        <v>-5.2831643026424535E-3</v>
      </c>
    </row>
    <row r="222" spans="1:8" x14ac:dyDescent="0.3">
      <c r="A222" s="2">
        <v>43426</v>
      </c>
      <c r="B222" s="1">
        <v>10612.65</v>
      </c>
      <c r="C222" s="1">
        <v>10646.25</v>
      </c>
      <c r="D222" s="1">
        <v>10512</v>
      </c>
      <c r="E222" s="1">
        <v>10526.75</v>
      </c>
      <c r="F222" s="1">
        <v>246926671</v>
      </c>
      <c r="G222" s="1">
        <v>12254.36</v>
      </c>
      <c r="H222" s="3">
        <f>IF(ISERR(LN(Table21028[[#This Row],[Close]]/E221)),"-",LN(Table21028[[#This Row],[Close]]/E221))</f>
        <v>-6.9390815571901548E-3</v>
      </c>
    </row>
    <row r="223" spans="1:8" x14ac:dyDescent="0.3">
      <c r="A223" s="2">
        <v>43430</v>
      </c>
      <c r="B223" s="1">
        <v>10568.3</v>
      </c>
      <c r="C223" s="1">
        <v>10637.8</v>
      </c>
      <c r="D223" s="1">
        <v>10489.75</v>
      </c>
      <c r="E223" s="1">
        <v>10628.6</v>
      </c>
      <c r="F223" s="1">
        <v>332863041</v>
      </c>
      <c r="G223" s="1">
        <v>15927.25</v>
      </c>
      <c r="H223" s="3">
        <f>IF(ISERR(LN(Table21028[[#This Row],[Close]]/E222)),"-",LN(Table21028[[#This Row],[Close]]/E222))</f>
        <v>9.6288444213244173E-3</v>
      </c>
    </row>
    <row r="224" spans="1:8" x14ac:dyDescent="0.3">
      <c r="A224" s="2">
        <v>43431</v>
      </c>
      <c r="B224" s="1">
        <v>10621.45</v>
      </c>
      <c r="C224" s="1">
        <v>10695.15</v>
      </c>
      <c r="D224" s="1">
        <v>10596.35</v>
      </c>
      <c r="E224" s="1">
        <v>10685.6</v>
      </c>
      <c r="F224" s="1">
        <v>382834178</v>
      </c>
      <c r="G224" s="1">
        <v>17296.28</v>
      </c>
      <c r="H224" s="3">
        <f>IF(ISERR(LN(Table21028[[#This Row],[Close]]/E223)),"-",LN(Table21028[[#This Row],[Close]]/E223))</f>
        <v>5.3485597285956952E-3</v>
      </c>
    </row>
    <row r="225" spans="1:8" x14ac:dyDescent="0.3">
      <c r="A225" s="2">
        <v>43432</v>
      </c>
      <c r="B225" s="1">
        <v>10708.75</v>
      </c>
      <c r="C225" s="1">
        <v>10757.8</v>
      </c>
      <c r="D225" s="1">
        <v>10699.85</v>
      </c>
      <c r="E225" s="1">
        <v>10728.85</v>
      </c>
      <c r="F225" s="1">
        <v>437627174</v>
      </c>
      <c r="G225" s="1">
        <v>17737.28</v>
      </c>
      <c r="H225" s="3">
        <f>IF(ISERR(LN(Table21028[[#This Row],[Close]]/E224)),"-",LN(Table21028[[#This Row],[Close]]/E224))</f>
        <v>4.0393340764166815E-3</v>
      </c>
    </row>
    <row r="226" spans="1:8" x14ac:dyDescent="0.3">
      <c r="A226" s="2">
        <v>43433</v>
      </c>
      <c r="B226" s="1">
        <v>10808.7</v>
      </c>
      <c r="C226" s="1">
        <v>10883.05</v>
      </c>
      <c r="D226" s="1">
        <v>10782.35</v>
      </c>
      <c r="E226" s="1">
        <v>10858.7</v>
      </c>
      <c r="F226" s="1">
        <v>712650890</v>
      </c>
      <c r="G226" s="1">
        <v>26283.43</v>
      </c>
      <c r="H226" s="3">
        <f>IF(ISERR(LN(Table21028[[#This Row],[Close]]/E225)),"-",LN(Table21028[[#This Row],[Close]]/E225))</f>
        <v>1.203022724265825E-2</v>
      </c>
    </row>
    <row r="227" spans="1:8" x14ac:dyDescent="0.3">
      <c r="A227" s="2">
        <v>43434</v>
      </c>
      <c r="B227" s="1">
        <v>10892.1</v>
      </c>
      <c r="C227" s="1">
        <v>10922.45</v>
      </c>
      <c r="D227" s="1">
        <v>10835.1</v>
      </c>
      <c r="E227" s="1">
        <v>10876.75</v>
      </c>
      <c r="F227" s="1">
        <v>467857329</v>
      </c>
      <c r="G227" s="1">
        <v>19964.330000000002</v>
      </c>
      <c r="H227" s="3">
        <f>IF(ISERR(LN(Table21028[[#This Row],[Close]]/E226)),"-",LN(Table21028[[#This Row],[Close]]/E226))</f>
        <v>1.660881568983717E-3</v>
      </c>
    </row>
    <row r="228" spans="1:8" x14ac:dyDescent="0.3">
      <c r="A228" s="2">
        <v>43437</v>
      </c>
      <c r="B228" s="1">
        <v>10930.7</v>
      </c>
      <c r="C228" s="1">
        <v>10941.2</v>
      </c>
      <c r="D228" s="1">
        <v>10845.35</v>
      </c>
      <c r="E228" s="1">
        <v>10883.75</v>
      </c>
      <c r="F228" s="1">
        <v>422358631</v>
      </c>
      <c r="G228" s="1">
        <v>18484.91</v>
      </c>
      <c r="H228" s="3">
        <f>IF(ISERR(LN(Table21028[[#This Row],[Close]]/E227)),"-",LN(Table21028[[#This Row],[Close]]/E227))</f>
        <v>6.4336759187107249E-4</v>
      </c>
    </row>
    <row r="229" spans="1:8" x14ac:dyDescent="0.3">
      <c r="A229" s="2">
        <v>43438</v>
      </c>
      <c r="B229" s="1">
        <v>10877.1</v>
      </c>
      <c r="C229" s="1">
        <v>10890.95</v>
      </c>
      <c r="D229" s="1">
        <v>10833.35</v>
      </c>
      <c r="E229" s="1">
        <v>10869.5</v>
      </c>
      <c r="F229" s="1">
        <v>332137359</v>
      </c>
      <c r="G229" s="1">
        <v>15857.16</v>
      </c>
      <c r="H229" s="3">
        <f>IF(ISERR(LN(Table21028[[#This Row],[Close]]/E228)),"-",LN(Table21028[[#This Row],[Close]]/E228))</f>
        <v>-1.3101492455916805E-3</v>
      </c>
    </row>
    <row r="230" spans="1:8" x14ac:dyDescent="0.3">
      <c r="A230" s="2">
        <v>43439</v>
      </c>
      <c r="B230" s="1">
        <v>10820.45</v>
      </c>
      <c r="C230" s="1">
        <v>10821.05</v>
      </c>
      <c r="D230" s="1">
        <v>10747.95</v>
      </c>
      <c r="E230" s="1">
        <v>10782.9</v>
      </c>
      <c r="F230" s="1">
        <v>322019985</v>
      </c>
      <c r="G230" s="1">
        <v>15176.26</v>
      </c>
      <c r="H230" s="3">
        <f>IF(ISERR(LN(Table21028[[#This Row],[Close]]/E229)),"-",LN(Table21028[[#This Row],[Close]]/E229))</f>
        <v>-7.9991559151610485E-3</v>
      </c>
    </row>
    <row r="231" spans="1:8" x14ac:dyDescent="0.3">
      <c r="A231" s="2">
        <v>43440</v>
      </c>
      <c r="B231" s="1">
        <v>10718.15</v>
      </c>
      <c r="C231" s="1">
        <v>10722.65</v>
      </c>
      <c r="D231" s="1">
        <v>10588.25</v>
      </c>
      <c r="E231" s="1">
        <v>10601.15</v>
      </c>
      <c r="F231" s="1">
        <v>328275196</v>
      </c>
      <c r="G231" s="1">
        <v>16488.87</v>
      </c>
      <c r="H231" s="3">
        <f>IF(ISERR(LN(Table21028[[#This Row],[Close]]/E230)),"-",LN(Table21028[[#This Row],[Close]]/E230))</f>
        <v>-1.6999060200552332E-2</v>
      </c>
    </row>
    <row r="232" spans="1:8" x14ac:dyDescent="0.3">
      <c r="A232" s="2">
        <v>43441</v>
      </c>
      <c r="B232" s="1">
        <v>10644.8</v>
      </c>
      <c r="C232" s="1">
        <v>10704.55</v>
      </c>
      <c r="D232" s="1">
        <v>10599.35</v>
      </c>
      <c r="E232" s="1">
        <v>10693.7</v>
      </c>
      <c r="F232" s="1">
        <v>335849636</v>
      </c>
      <c r="G232" s="1">
        <v>18597.830000000002</v>
      </c>
      <c r="H232" s="3">
        <f>IF(ISERR(LN(Table21028[[#This Row],[Close]]/E231)),"-",LN(Table21028[[#This Row],[Close]]/E231))</f>
        <v>8.6922972197649214E-3</v>
      </c>
    </row>
    <row r="233" spans="1:8" x14ac:dyDescent="0.3">
      <c r="A233" s="2">
        <v>43444</v>
      </c>
      <c r="B233" s="1">
        <v>10508.7</v>
      </c>
      <c r="C233" s="1">
        <v>10558.85</v>
      </c>
      <c r="D233" s="1">
        <v>10474.950000000001</v>
      </c>
      <c r="E233" s="1">
        <v>10488.45</v>
      </c>
      <c r="F233" s="1">
        <v>393097292</v>
      </c>
      <c r="G233" s="1">
        <v>16524.36</v>
      </c>
      <c r="H233" s="3">
        <f>IF(ISERR(LN(Table21028[[#This Row],[Close]]/E232)),"-",LN(Table21028[[#This Row],[Close]]/E232))</f>
        <v>-1.9380131299703507E-2</v>
      </c>
    </row>
    <row r="234" spans="1:8" x14ac:dyDescent="0.3">
      <c r="A234" s="2">
        <v>43445</v>
      </c>
      <c r="B234" s="1">
        <v>10350.049999999999</v>
      </c>
      <c r="C234" s="1">
        <v>10567.15</v>
      </c>
      <c r="D234" s="1">
        <v>10333.85</v>
      </c>
      <c r="E234" s="1">
        <v>10549.15</v>
      </c>
      <c r="F234" s="1">
        <v>438699334</v>
      </c>
      <c r="G234" s="1">
        <v>20112.91</v>
      </c>
      <c r="H234" s="3">
        <f>IF(ISERR(LN(Table21028[[#This Row],[Close]]/E233)),"-",LN(Table21028[[#This Row],[Close]]/E233))</f>
        <v>5.7706362364179642E-3</v>
      </c>
    </row>
    <row r="235" spans="1:8" x14ac:dyDescent="0.3">
      <c r="A235" s="2">
        <v>43446</v>
      </c>
      <c r="B235" s="1">
        <v>10591</v>
      </c>
      <c r="C235" s="1">
        <v>10752.2</v>
      </c>
      <c r="D235" s="1">
        <v>10560.8</v>
      </c>
      <c r="E235" s="1">
        <v>10737.6</v>
      </c>
      <c r="F235" s="1">
        <v>371697496</v>
      </c>
      <c r="G235" s="1">
        <v>17447.45</v>
      </c>
      <c r="H235" s="3">
        <f>IF(ISERR(LN(Table21028[[#This Row],[Close]]/E234)),"-",LN(Table21028[[#This Row],[Close]]/E234))</f>
        <v>1.7706312465975173E-2</v>
      </c>
    </row>
    <row r="236" spans="1:8" x14ac:dyDescent="0.3">
      <c r="A236" s="2">
        <v>43447</v>
      </c>
      <c r="B236" s="1">
        <v>10810.75</v>
      </c>
      <c r="C236" s="1">
        <v>10838.6</v>
      </c>
      <c r="D236" s="1">
        <v>10749.5</v>
      </c>
      <c r="E236" s="1">
        <v>10791.55</v>
      </c>
      <c r="F236" s="1">
        <v>387810061</v>
      </c>
      <c r="G236" s="1">
        <v>17582.8</v>
      </c>
      <c r="H236" s="3">
        <f>IF(ISERR(LN(Table21028[[#This Row],[Close]]/E235)),"-",LN(Table21028[[#This Row],[Close]]/E235))</f>
        <v>5.0118200605062885E-3</v>
      </c>
    </row>
    <row r="237" spans="1:8" x14ac:dyDescent="0.3">
      <c r="A237" s="2">
        <v>43448</v>
      </c>
      <c r="B237" s="1">
        <v>10784.5</v>
      </c>
      <c r="C237" s="1">
        <v>10815.75</v>
      </c>
      <c r="D237" s="1">
        <v>10752.1</v>
      </c>
      <c r="E237" s="1">
        <v>10805.45</v>
      </c>
      <c r="F237" s="1">
        <v>350579275</v>
      </c>
      <c r="G237" s="1">
        <v>14486.1</v>
      </c>
      <c r="H237" s="3">
        <f>IF(ISERR(LN(Table21028[[#This Row],[Close]]/E236)),"-",LN(Table21028[[#This Row],[Close]]/E236))</f>
        <v>1.287215994746788E-3</v>
      </c>
    </row>
    <row r="238" spans="1:8" x14ac:dyDescent="0.3">
      <c r="A238" s="2">
        <v>43451</v>
      </c>
      <c r="B238" s="1">
        <v>10853.2</v>
      </c>
      <c r="C238" s="1">
        <v>10900.35</v>
      </c>
      <c r="D238" s="1">
        <v>10844.85</v>
      </c>
      <c r="E238" s="1">
        <v>10888.35</v>
      </c>
      <c r="F238" s="1">
        <v>306145514</v>
      </c>
      <c r="G238" s="1">
        <v>12528.59</v>
      </c>
      <c r="H238" s="3">
        <f>IF(ISERR(LN(Table21028[[#This Row],[Close]]/E237)),"-",LN(Table21028[[#This Row],[Close]]/E237))</f>
        <v>7.6427738366829845E-3</v>
      </c>
    </row>
    <row r="239" spans="1:8" x14ac:dyDescent="0.3">
      <c r="A239" s="2">
        <v>43452</v>
      </c>
      <c r="B239" s="1">
        <v>10850.9</v>
      </c>
      <c r="C239" s="1">
        <v>10915.4</v>
      </c>
      <c r="D239" s="1">
        <v>10819.1</v>
      </c>
      <c r="E239" s="1">
        <v>10908.7</v>
      </c>
      <c r="F239" s="1">
        <v>294942271</v>
      </c>
      <c r="G239" s="1">
        <v>13556.45</v>
      </c>
      <c r="H239" s="3">
        <f>IF(ISERR(LN(Table21028[[#This Row],[Close]]/E238)),"-",LN(Table21028[[#This Row],[Close]]/E238))</f>
        <v>1.8672256945391607E-3</v>
      </c>
    </row>
    <row r="240" spans="1:8" x14ac:dyDescent="0.3">
      <c r="A240" s="2">
        <v>43453</v>
      </c>
      <c r="B240" s="1">
        <v>10930.55</v>
      </c>
      <c r="C240" s="1">
        <v>10985.15</v>
      </c>
      <c r="D240" s="1">
        <v>10928</v>
      </c>
      <c r="E240" s="1">
        <v>10967.3</v>
      </c>
      <c r="F240" s="1">
        <v>321801803</v>
      </c>
      <c r="G240" s="1">
        <v>17172.64</v>
      </c>
      <c r="H240" s="3">
        <f>IF(ISERR(LN(Table21028[[#This Row],[Close]]/E239)),"-",LN(Table21028[[#This Row],[Close]]/E239))</f>
        <v>5.3574821872709151E-3</v>
      </c>
    </row>
    <row r="241" spans="1:8" x14ac:dyDescent="0.3">
      <c r="A241" s="2">
        <v>43454</v>
      </c>
      <c r="B241" s="1">
        <v>10885.2</v>
      </c>
      <c r="C241" s="1">
        <v>10962.55</v>
      </c>
      <c r="D241" s="1">
        <v>10880.05</v>
      </c>
      <c r="E241" s="1">
        <v>10951.7</v>
      </c>
      <c r="F241" s="1">
        <v>328802751</v>
      </c>
      <c r="G241" s="1">
        <v>14945.94</v>
      </c>
      <c r="H241" s="3">
        <f>IF(ISERR(LN(Table21028[[#This Row],[Close]]/E240)),"-",LN(Table21028[[#This Row],[Close]]/E240))</f>
        <v>-1.4234228417328702E-3</v>
      </c>
    </row>
    <row r="242" spans="1:8" x14ac:dyDescent="0.3">
      <c r="A242" s="2">
        <v>43455</v>
      </c>
      <c r="B242" s="1">
        <v>10944.25</v>
      </c>
      <c r="C242" s="1">
        <v>10963.65</v>
      </c>
      <c r="D242" s="1">
        <v>10738.65</v>
      </c>
      <c r="E242" s="1">
        <v>10754</v>
      </c>
      <c r="F242" s="1">
        <v>389235107</v>
      </c>
      <c r="G242" s="1">
        <v>18663.849999999999</v>
      </c>
      <c r="H242" s="3">
        <f>IF(ISERR(LN(Table21028[[#This Row],[Close]]/E241)),"-",LN(Table21028[[#This Row],[Close]]/E241))</f>
        <v>-1.8216916966364759E-2</v>
      </c>
    </row>
    <row r="243" spans="1:8" x14ac:dyDescent="0.3">
      <c r="A243" s="2">
        <v>43458</v>
      </c>
      <c r="B243" s="1">
        <v>10780.9</v>
      </c>
      <c r="C243" s="1">
        <v>10782.3</v>
      </c>
      <c r="D243" s="1">
        <v>10649.25</v>
      </c>
      <c r="E243" s="1">
        <v>10663.5</v>
      </c>
      <c r="F243" s="1">
        <v>230291344</v>
      </c>
      <c r="G243" s="1">
        <v>10695.6</v>
      </c>
      <c r="H243" s="3">
        <f>IF(ISERR(LN(Table21028[[#This Row],[Close]]/E242)),"-",LN(Table21028[[#This Row],[Close]]/E242))</f>
        <v>-8.4510833319758998E-3</v>
      </c>
    </row>
    <row r="244" spans="1:8" x14ac:dyDescent="0.3">
      <c r="A244" s="2">
        <v>43460</v>
      </c>
      <c r="B244" s="1">
        <v>10635.45</v>
      </c>
      <c r="C244" s="1">
        <v>10747.5</v>
      </c>
      <c r="D244" s="1">
        <v>10534.55</v>
      </c>
      <c r="E244" s="1">
        <v>10729.85</v>
      </c>
      <c r="F244" s="1">
        <v>271942701</v>
      </c>
      <c r="G244" s="1">
        <v>12831.99</v>
      </c>
      <c r="H244" s="3">
        <f>IF(ISERR(LN(Table21028[[#This Row],[Close]]/E243)),"-",LN(Table21028[[#This Row],[Close]]/E243))</f>
        <v>6.2028819926444774E-3</v>
      </c>
    </row>
    <row r="245" spans="1:8" x14ac:dyDescent="0.3">
      <c r="A245" s="2">
        <v>43461</v>
      </c>
      <c r="B245" s="1">
        <v>10817.9</v>
      </c>
      <c r="C245" s="1">
        <v>10834.2</v>
      </c>
      <c r="D245" s="1">
        <v>10764.45</v>
      </c>
      <c r="E245" s="1">
        <v>10779.8</v>
      </c>
      <c r="F245" s="1">
        <v>470160392</v>
      </c>
      <c r="G245" s="1">
        <v>19119.88</v>
      </c>
      <c r="H245" s="3">
        <f>IF(ISERR(LN(Table21028[[#This Row],[Close]]/E244)),"-",LN(Table21028[[#This Row],[Close]]/E244))</f>
        <v>4.6444353848936974E-3</v>
      </c>
    </row>
    <row r="246" spans="1:8" x14ac:dyDescent="0.3">
      <c r="A246" s="2">
        <v>43462</v>
      </c>
      <c r="B246" s="1">
        <v>10820.95</v>
      </c>
      <c r="C246" s="1">
        <v>10893.6</v>
      </c>
      <c r="D246" s="1">
        <v>10817.15</v>
      </c>
      <c r="E246" s="1">
        <v>10859.9</v>
      </c>
      <c r="F246" s="1">
        <v>253086507</v>
      </c>
      <c r="G246" s="1">
        <v>12615.01</v>
      </c>
      <c r="H246" s="3">
        <f>IF(ISERR(LN(Table21028[[#This Row],[Close]]/E245)),"-",LN(Table21028[[#This Row],[Close]]/E245))</f>
        <v>7.4030939272151253E-3</v>
      </c>
    </row>
    <row r="247" spans="1:8" x14ac:dyDescent="0.3">
      <c r="A247" s="2">
        <v>43465</v>
      </c>
      <c r="B247" s="1">
        <v>10913.2</v>
      </c>
      <c r="C247" s="1">
        <v>10923.55</v>
      </c>
      <c r="D247" s="1">
        <v>10853.2</v>
      </c>
      <c r="E247" s="1">
        <v>10862.55</v>
      </c>
      <c r="F247" s="1">
        <v>186494657</v>
      </c>
      <c r="G247" s="1">
        <v>10176.129999999999</v>
      </c>
      <c r="H247" s="3">
        <f>IF(ISERR(LN(Table21028[[#This Row],[Close]]/E246)),"-",LN(Table21028[[#This Row],[Close]]/E246))</f>
        <v>2.4398721259765596E-4</v>
      </c>
    </row>
    <row r="248" spans="1:8" x14ac:dyDescent="0.3">
      <c r="A248" s="2">
        <v>43466</v>
      </c>
      <c r="B248" s="1">
        <v>10881.7</v>
      </c>
      <c r="C248" s="1">
        <v>10923.6</v>
      </c>
      <c r="D248" s="1">
        <v>10807.1</v>
      </c>
      <c r="E248" s="1">
        <v>10910.1</v>
      </c>
      <c r="F248" s="1">
        <v>159404542</v>
      </c>
      <c r="G248" s="1">
        <v>8688.26</v>
      </c>
      <c r="H248" s="3">
        <f>IF(ISERR(LN(Table21028[[#This Row],[Close]]/E247)),"-",LN(Table21028[[#This Row],[Close]]/E247))</f>
        <v>4.3678721329528042E-3</v>
      </c>
    </row>
    <row r="249" spans="1:8" x14ac:dyDescent="0.3">
      <c r="A249" s="2">
        <v>43467</v>
      </c>
      <c r="B249" s="1">
        <v>10868.85</v>
      </c>
      <c r="C249" s="1">
        <v>10895.35</v>
      </c>
      <c r="D249" s="1">
        <v>10735.05</v>
      </c>
      <c r="E249" s="1">
        <v>10792.5</v>
      </c>
      <c r="F249" s="1">
        <v>309665939</v>
      </c>
      <c r="G249" s="1">
        <v>15352.25</v>
      </c>
      <c r="H249" s="3">
        <f>IF(ISERR(LN(Table21028[[#This Row],[Close]]/E248)),"-",LN(Table21028[[#This Row],[Close]]/E248))</f>
        <v>-1.0837517258318774E-2</v>
      </c>
    </row>
    <row r="250" spans="1:8" x14ac:dyDescent="0.3">
      <c r="A250" s="2">
        <v>43468</v>
      </c>
      <c r="B250" s="1">
        <v>10796.8</v>
      </c>
      <c r="C250" s="1">
        <v>10814.05</v>
      </c>
      <c r="D250" s="1">
        <v>10661.25</v>
      </c>
      <c r="E250" s="1">
        <v>10672.25</v>
      </c>
      <c r="F250" s="1">
        <v>286241745</v>
      </c>
      <c r="G250" s="1">
        <v>15030.45</v>
      </c>
      <c r="H250" s="3">
        <f>IF(ISERR(LN(Table21028[[#This Row],[Close]]/E249)),"-",LN(Table21028[[#This Row],[Close]]/E249))</f>
        <v>-1.1204533761500678E-2</v>
      </c>
    </row>
    <row r="251" spans="1:8" x14ac:dyDescent="0.3">
      <c r="A251" s="2">
        <v>43469</v>
      </c>
      <c r="B251" s="1">
        <v>10699.7</v>
      </c>
      <c r="C251" s="1">
        <v>10741.05</v>
      </c>
      <c r="D251" s="1">
        <v>10628.65</v>
      </c>
      <c r="E251" s="1">
        <v>10727.35</v>
      </c>
      <c r="F251" s="1">
        <v>296596655</v>
      </c>
      <c r="G251" s="1">
        <v>14516.74</v>
      </c>
      <c r="H251" s="3">
        <f>IF(ISERR(LN(Table21028[[#This Row],[Close]]/E250)),"-",LN(Table21028[[#This Row],[Close]]/E250))</f>
        <v>5.1496403451855395E-3</v>
      </c>
    </row>
    <row r="252" spans="1:8" x14ac:dyDescent="0.3">
      <c r="A252" s="2">
        <v>43472</v>
      </c>
      <c r="B252" s="1">
        <v>10804.85</v>
      </c>
      <c r="C252" s="1">
        <v>10835.95</v>
      </c>
      <c r="D252" s="1">
        <v>10750.15</v>
      </c>
      <c r="E252" s="1">
        <v>10771.8</v>
      </c>
      <c r="F252" s="1">
        <v>269371080</v>
      </c>
      <c r="G252" s="1">
        <v>12731.29</v>
      </c>
      <c r="H252" s="3">
        <f>IF(ISERR(LN(Table21028[[#This Row],[Close]]/E251)),"-",LN(Table21028[[#This Row],[Close]]/E251))</f>
        <v>4.1350530915205807E-3</v>
      </c>
    </row>
    <row r="253" spans="1:8" x14ac:dyDescent="0.3">
      <c r="A253" s="2">
        <v>43473</v>
      </c>
      <c r="B253" s="1">
        <v>10786.25</v>
      </c>
      <c r="C253" s="1">
        <v>10818.45</v>
      </c>
      <c r="D253" s="1">
        <v>10733.25</v>
      </c>
      <c r="E253" s="1">
        <v>10802.15</v>
      </c>
      <c r="F253" s="1">
        <v>277697672</v>
      </c>
      <c r="G253" s="1">
        <v>13433.48</v>
      </c>
      <c r="H253" s="3">
        <f>IF(ISERR(LN(Table21028[[#This Row],[Close]]/E252)),"-",LN(Table21028[[#This Row],[Close]]/E252))</f>
        <v>2.81358026893282E-3</v>
      </c>
    </row>
    <row r="254" spans="1:8" x14ac:dyDescent="0.3">
      <c r="A254" s="2">
        <v>43474</v>
      </c>
      <c r="B254" s="1">
        <v>10862.4</v>
      </c>
      <c r="C254" s="1">
        <v>10870.4</v>
      </c>
      <c r="D254" s="1">
        <v>10749.4</v>
      </c>
      <c r="E254" s="1">
        <v>10855.15</v>
      </c>
      <c r="F254" s="1">
        <v>333010535</v>
      </c>
      <c r="G254" s="1">
        <v>16213.3</v>
      </c>
      <c r="H254" s="3">
        <f>IF(ISERR(LN(Table21028[[#This Row],[Close]]/E253)),"-",LN(Table21028[[#This Row],[Close]]/E253))</f>
        <v>4.8944333599588354E-3</v>
      </c>
    </row>
    <row r="255" spans="1:8" x14ac:dyDescent="0.3">
      <c r="A255" s="2">
        <v>43475</v>
      </c>
      <c r="B255" s="1">
        <v>10859.35</v>
      </c>
      <c r="C255" s="1">
        <v>10859.35</v>
      </c>
      <c r="D255" s="1">
        <v>10801.8</v>
      </c>
      <c r="E255" s="1">
        <v>10821.6</v>
      </c>
      <c r="F255" s="1">
        <v>254365477</v>
      </c>
      <c r="G255" s="1">
        <v>12031.26</v>
      </c>
      <c r="H255" s="3">
        <f>IF(ISERR(LN(Table21028[[#This Row],[Close]]/E254)),"-",LN(Table21028[[#This Row],[Close]]/E254))</f>
        <v>-3.0954849587457233E-3</v>
      </c>
    </row>
    <row r="256" spans="1:8" x14ac:dyDescent="0.3">
      <c r="A256" s="2">
        <v>43476</v>
      </c>
      <c r="B256" s="1">
        <v>10834.75</v>
      </c>
      <c r="C256" s="1">
        <v>10850.15</v>
      </c>
      <c r="D256" s="1">
        <v>10739.4</v>
      </c>
      <c r="E256" s="1">
        <v>10794.95</v>
      </c>
      <c r="F256" s="1">
        <v>260792200</v>
      </c>
      <c r="G256" s="1">
        <v>13084.6</v>
      </c>
      <c r="H256" s="3">
        <f>IF(ISERR(LN(Table21028[[#This Row],[Close]]/E255)),"-",LN(Table21028[[#This Row],[Close]]/E255))</f>
        <v>-2.4657046107725011E-3</v>
      </c>
    </row>
    <row r="257" spans="1:8" x14ac:dyDescent="0.3">
      <c r="A257" s="2">
        <v>43479</v>
      </c>
      <c r="B257" s="1">
        <v>10807</v>
      </c>
      <c r="C257" s="1">
        <v>10808</v>
      </c>
      <c r="D257" s="1">
        <v>10692.35</v>
      </c>
      <c r="E257" s="1">
        <v>10737.6</v>
      </c>
      <c r="F257" s="1">
        <v>298774178</v>
      </c>
      <c r="G257" s="1">
        <v>12732.57</v>
      </c>
      <c r="H257" s="3">
        <f>IF(ISERR(LN(Table21028[[#This Row],[Close]]/E256)),"-",LN(Table21028[[#This Row],[Close]]/E256))</f>
        <v>-5.32683176023677E-3</v>
      </c>
    </row>
    <row r="258" spans="1:8" x14ac:dyDescent="0.3">
      <c r="A258" s="2">
        <v>43480</v>
      </c>
      <c r="B258" s="1">
        <v>10777.55</v>
      </c>
      <c r="C258" s="1">
        <v>10896.95</v>
      </c>
      <c r="D258" s="1">
        <v>10777.55</v>
      </c>
      <c r="E258" s="1">
        <v>10886.8</v>
      </c>
      <c r="F258" s="1">
        <v>310737078</v>
      </c>
      <c r="G258" s="1">
        <v>14879.91</v>
      </c>
      <c r="H258" s="3">
        <f>IF(ISERR(LN(Table21028[[#This Row],[Close]]/E257)),"-",LN(Table21028[[#This Row],[Close]]/E257))</f>
        <v>1.3799445774800724E-2</v>
      </c>
    </row>
    <row r="259" spans="1:8" x14ac:dyDescent="0.3">
      <c r="A259" s="2">
        <v>43481</v>
      </c>
      <c r="B259" s="1">
        <v>10899.65</v>
      </c>
      <c r="C259" s="1">
        <v>10928.15</v>
      </c>
      <c r="D259" s="1">
        <v>10876.9</v>
      </c>
      <c r="E259" s="1">
        <v>10890.3</v>
      </c>
      <c r="F259" s="1">
        <v>276539042</v>
      </c>
      <c r="G259" s="1">
        <v>13081.63</v>
      </c>
      <c r="H259" s="3">
        <f>IF(ISERR(LN(Table21028[[#This Row],[Close]]/E258)),"-",LN(Table21028[[#This Row],[Close]]/E258))</f>
        <v>3.2143857815191898E-4</v>
      </c>
    </row>
    <row r="260" spans="1:8" x14ac:dyDescent="0.3">
      <c r="A260" s="2">
        <v>43482</v>
      </c>
      <c r="B260" s="1">
        <v>10920.85</v>
      </c>
      <c r="C260" s="1">
        <v>10930.65</v>
      </c>
      <c r="D260" s="1">
        <v>10844.65</v>
      </c>
      <c r="E260" s="1">
        <v>10905.2</v>
      </c>
      <c r="F260" s="1">
        <v>271676319</v>
      </c>
      <c r="G260" s="1">
        <v>13215.83</v>
      </c>
      <c r="H260" s="3">
        <f>IF(ISERR(LN(Table21028[[#This Row],[Close]]/E259)),"-",LN(Table21028[[#This Row],[Close]]/E259))</f>
        <v>1.3672549215348114E-3</v>
      </c>
    </row>
    <row r="261" spans="1:8" x14ac:dyDescent="0.3">
      <c r="A261" s="2">
        <v>43483</v>
      </c>
      <c r="B261" s="1">
        <v>10914.85</v>
      </c>
      <c r="C261" s="1">
        <v>10928.2</v>
      </c>
      <c r="D261" s="1">
        <v>10852.2</v>
      </c>
      <c r="E261" s="1">
        <v>10906.95</v>
      </c>
      <c r="F261" s="1">
        <v>323814108</v>
      </c>
      <c r="G261" s="1">
        <v>16408.830000000002</v>
      </c>
      <c r="H261" s="3">
        <f>IF(ISERR(LN(Table21028[[#This Row],[Close]]/E260)),"-",LN(Table21028[[#This Row],[Close]]/E260))</f>
        <v>1.6046102779907089E-4</v>
      </c>
    </row>
    <row r="262" spans="1:8" x14ac:dyDescent="0.3">
      <c r="A262" s="2">
        <v>43486</v>
      </c>
      <c r="B262" s="1">
        <v>10919.35</v>
      </c>
      <c r="C262" s="1">
        <v>10987.45</v>
      </c>
      <c r="D262" s="1">
        <v>10885.75</v>
      </c>
      <c r="E262" s="1">
        <v>10961.85</v>
      </c>
      <c r="F262" s="1">
        <v>288829125</v>
      </c>
      <c r="G262" s="1">
        <v>17289.7</v>
      </c>
      <c r="H262" s="3">
        <f>IF(ISERR(LN(Table21028[[#This Row],[Close]]/E261)),"-",LN(Table21028[[#This Row],[Close]]/E261))</f>
        <v>5.0208621718052576E-3</v>
      </c>
    </row>
    <row r="263" spans="1:8" x14ac:dyDescent="0.3">
      <c r="A263" s="2">
        <v>43487</v>
      </c>
      <c r="B263" s="1">
        <v>10949.8</v>
      </c>
      <c r="C263" s="1">
        <v>10949.8</v>
      </c>
      <c r="D263" s="1">
        <v>10864.15</v>
      </c>
      <c r="E263" s="1">
        <v>10922.75</v>
      </c>
      <c r="F263" s="1">
        <v>300768112</v>
      </c>
      <c r="G263" s="1">
        <v>17483.62</v>
      </c>
      <c r="H263" s="3">
        <f>IF(ISERR(LN(Table21028[[#This Row],[Close]]/E262)),"-",LN(Table21028[[#This Row],[Close]]/E262))</f>
        <v>-3.573292781569112E-3</v>
      </c>
    </row>
    <row r="264" spans="1:8" x14ac:dyDescent="0.3">
      <c r="A264" s="2">
        <v>43488</v>
      </c>
      <c r="B264" s="1">
        <v>10931.05</v>
      </c>
      <c r="C264" s="1">
        <v>10944.8</v>
      </c>
      <c r="D264" s="1">
        <v>10811.95</v>
      </c>
      <c r="E264" s="1">
        <v>10831.5</v>
      </c>
      <c r="F264" s="1">
        <v>298876314</v>
      </c>
      <c r="G264" s="1">
        <v>14736.91</v>
      </c>
      <c r="H264" s="3">
        <f>IF(ISERR(LN(Table21028[[#This Row],[Close]]/E263)),"-",LN(Table21028[[#This Row],[Close]]/E263))</f>
        <v>-8.3892145371514976E-3</v>
      </c>
    </row>
    <row r="265" spans="1:8" x14ac:dyDescent="0.3">
      <c r="A265" s="2">
        <v>43489</v>
      </c>
      <c r="B265" s="1">
        <v>10844.05</v>
      </c>
      <c r="C265" s="1">
        <v>10866.6</v>
      </c>
      <c r="D265" s="1">
        <v>10798.65</v>
      </c>
      <c r="E265" s="1">
        <v>10849.8</v>
      </c>
      <c r="F265" s="1">
        <v>361082096</v>
      </c>
      <c r="G265" s="1">
        <v>15298.48</v>
      </c>
      <c r="H265" s="3">
        <f>IF(ISERR(LN(Table21028[[#This Row],[Close]]/E264)),"-",LN(Table21028[[#This Row],[Close]]/E264))</f>
        <v>1.6880910596428552E-3</v>
      </c>
    </row>
    <row r="266" spans="1:8" x14ac:dyDescent="0.3">
      <c r="A266" s="2">
        <v>43490</v>
      </c>
      <c r="B266" s="1">
        <v>10859.75</v>
      </c>
      <c r="C266" s="1">
        <v>10931.7</v>
      </c>
      <c r="D266" s="1">
        <v>10756.45</v>
      </c>
      <c r="E266" s="1">
        <v>10780.55</v>
      </c>
      <c r="F266" s="1">
        <v>463444758</v>
      </c>
      <c r="G266" s="1">
        <v>20542.36</v>
      </c>
      <c r="H266" s="3">
        <f>IF(ISERR(LN(Table21028[[#This Row],[Close]]/E265)),"-",LN(Table21028[[#This Row],[Close]]/E265))</f>
        <v>-6.403062049334338E-3</v>
      </c>
    </row>
    <row r="267" spans="1:8" x14ac:dyDescent="0.3">
      <c r="A267" s="2">
        <v>43493</v>
      </c>
      <c r="B267" s="1">
        <v>10792.45</v>
      </c>
      <c r="C267" s="1">
        <v>10804.45</v>
      </c>
      <c r="D267" s="1">
        <v>10630.95</v>
      </c>
      <c r="E267" s="1">
        <v>10661.55</v>
      </c>
      <c r="F267" s="1">
        <v>419682627</v>
      </c>
      <c r="G267" s="1">
        <v>21144.33</v>
      </c>
      <c r="H267" s="3">
        <f>IF(ISERR(LN(Table21028[[#This Row],[Close]]/E266)),"-",LN(Table21028[[#This Row],[Close]]/E266))</f>
        <v>-1.1099773042754829E-2</v>
      </c>
    </row>
    <row r="268" spans="1:8" x14ac:dyDescent="0.3">
      <c r="A268" s="2">
        <v>43494</v>
      </c>
      <c r="B268" s="1">
        <v>10653.7</v>
      </c>
      <c r="C268" s="1">
        <v>10690.35</v>
      </c>
      <c r="D268" s="1">
        <v>10583.65</v>
      </c>
      <c r="E268" s="1">
        <v>10652.2</v>
      </c>
      <c r="F268" s="1">
        <v>356908994</v>
      </c>
      <c r="G268" s="1">
        <v>18832.060000000001</v>
      </c>
      <c r="H268" s="3">
        <f>IF(ISERR(LN(Table21028[[#This Row],[Close]]/E267)),"-",LN(Table21028[[#This Row],[Close]]/E267))</f>
        <v>-8.7736795259221625E-4</v>
      </c>
    </row>
    <row r="269" spans="1:8" x14ac:dyDescent="0.3">
      <c r="A269" s="2">
        <v>43495</v>
      </c>
      <c r="B269" s="1">
        <v>10702.25</v>
      </c>
      <c r="C269" s="1">
        <v>10710.2</v>
      </c>
      <c r="D269" s="1">
        <v>10612.85</v>
      </c>
      <c r="E269" s="1">
        <v>10651.8</v>
      </c>
      <c r="F269" s="1">
        <v>410107910</v>
      </c>
      <c r="G269" s="1">
        <v>21214.81</v>
      </c>
      <c r="H269" s="3">
        <f>IF(ISERR(LN(Table21028[[#This Row],[Close]]/E268)),"-",LN(Table21028[[#This Row],[Close]]/E268))</f>
        <v>-3.7551633500580681E-5</v>
      </c>
    </row>
    <row r="270" spans="1:8" x14ac:dyDescent="0.3">
      <c r="A270" s="2">
        <v>43496</v>
      </c>
      <c r="B270" s="1">
        <v>10690.55</v>
      </c>
      <c r="C270" s="1">
        <v>10838.05</v>
      </c>
      <c r="D270" s="1">
        <v>10678.55</v>
      </c>
      <c r="E270" s="1">
        <v>10830.95</v>
      </c>
      <c r="F270" s="1">
        <v>604818027</v>
      </c>
      <c r="G270" s="1">
        <v>27471.18</v>
      </c>
      <c r="H270" s="3">
        <f>IF(ISERR(LN(Table21028[[#This Row],[Close]]/E269)),"-",LN(Table21028[[#This Row],[Close]]/E269))</f>
        <v>1.6678884505362462E-2</v>
      </c>
    </row>
    <row r="271" spans="1:8" x14ac:dyDescent="0.3">
      <c r="A271" s="2">
        <v>43497</v>
      </c>
      <c r="B271" s="1">
        <v>10851.35</v>
      </c>
      <c r="C271" s="1">
        <v>10983.45</v>
      </c>
      <c r="D271" s="1">
        <v>10813.45</v>
      </c>
      <c r="E271" s="1">
        <v>10893.65</v>
      </c>
      <c r="F271" s="1">
        <v>482272661</v>
      </c>
      <c r="G271" s="1">
        <v>23112.37</v>
      </c>
      <c r="H271" s="3">
        <f>IF(ISERR(LN(Table21028[[#This Row],[Close]]/E270)),"-",LN(Table21028[[#This Row],[Close]]/E270))</f>
        <v>5.7722742045844006E-3</v>
      </c>
    </row>
    <row r="272" spans="1:8" x14ac:dyDescent="0.3">
      <c r="A272" s="2">
        <v>43500</v>
      </c>
      <c r="B272" s="1">
        <v>10876.75</v>
      </c>
      <c r="C272" s="1">
        <v>10927.9</v>
      </c>
      <c r="D272" s="1">
        <v>10814.15</v>
      </c>
      <c r="E272" s="1">
        <v>10912.25</v>
      </c>
      <c r="F272" s="1">
        <v>318300039</v>
      </c>
      <c r="G272" s="1">
        <v>15478.81</v>
      </c>
      <c r="H272" s="3">
        <f>IF(ISERR(LN(Table21028[[#This Row],[Close]]/E271)),"-",LN(Table21028[[#This Row],[Close]]/E271))</f>
        <v>1.7059607272313906E-3</v>
      </c>
    </row>
    <row r="273" spans="1:8" x14ac:dyDescent="0.3">
      <c r="A273" s="2">
        <v>43501</v>
      </c>
      <c r="B273" s="1">
        <v>10908.65</v>
      </c>
      <c r="C273" s="1">
        <v>10956.7</v>
      </c>
      <c r="D273" s="1">
        <v>10886.7</v>
      </c>
      <c r="E273" s="1">
        <v>10934.35</v>
      </c>
      <c r="F273" s="1">
        <v>268095127</v>
      </c>
      <c r="G273" s="1">
        <v>13435.13</v>
      </c>
      <c r="H273" s="3">
        <f>IF(ISERR(LN(Table21028[[#This Row],[Close]]/E272)),"-",LN(Table21028[[#This Row],[Close]]/E272))</f>
        <v>2.0231988079203052E-3</v>
      </c>
    </row>
    <row r="274" spans="1:8" x14ac:dyDescent="0.3">
      <c r="A274" s="2">
        <v>43502</v>
      </c>
      <c r="B274" s="1">
        <v>10965.1</v>
      </c>
      <c r="C274" s="1">
        <v>11072.6</v>
      </c>
      <c r="D274" s="1">
        <v>10962.7</v>
      </c>
      <c r="E274" s="1">
        <v>11062.45</v>
      </c>
      <c r="F274" s="1">
        <v>298510497</v>
      </c>
      <c r="G274" s="1">
        <v>15172.85</v>
      </c>
      <c r="H274" s="3">
        <f>IF(ISERR(LN(Table21028[[#This Row],[Close]]/E273)),"-",LN(Table21028[[#This Row],[Close]]/E273))</f>
        <v>1.1647280346053989E-2</v>
      </c>
    </row>
    <row r="275" spans="1:8" x14ac:dyDescent="0.3">
      <c r="A275" s="2">
        <v>43503</v>
      </c>
      <c r="B275" s="1">
        <v>11070.45</v>
      </c>
      <c r="C275" s="1">
        <v>11118.1</v>
      </c>
      <c r="D275" s="1">
        <v>11043.6</v>
      </c>
      <c r="E275" s="1">
        <v>11069.4</v>
      </c>
      <c r="F275" s="1">
        <v>263544426</v>
      </c>
      <c r="G275" s="1">
        <v>13542.69</v>
      </c>
      <c r="H275" s="3">
        <f>IF(ISERR(LN(Table21028[[#This Row],[Close]]/E274)),"-",LN(Table21028[[#This Row],[Close]]/E274))</f>
        <v>6.2805415981511683E-4</v>
      </c>
    </row>
    <row r="276" spans="1:8" x14ac:dyDescent="0.3">
      <c r="A276" s="2">
        <v>43504</v>
      </c>
      <c r="B276" s="1">
        <v>11023.5</v>
      </c>
      <c r="C276" s="1">
        <v>11041.2</v>
      </c>
      <c r="D276" s="1">
        <v>10925.45</v>
      </c>
      <c r="E276" s="1">
        <v>10943.6</v>
      </c>
      <c r="F276" s="1">
        <v>352787419</v>
      </c>
      <c r="G276" s="1">
        <v>15507.05</v>
      </c>
      <c r="H276" s="3">
        <f>IF(ISERR(LN(Table21028[[#This Row],[Close]]/E275)),"-",LN(Table21028[[#This Row],[Close]]/E275))</f>
        <v>-1.1429734205002075E-2</v>
      </c>
    </row>
    <row r="277" spans="1:8" x14ac:dyDescent="0.3">
      <c r="A277" s="2">
        <v>43507</v>
      </c>
      <c r="B277" s="1">
        <v>10930.9</v>
      </c>
      <c r="C277" s="1">
        <v>10930.9</v>
      </c>
      <c r="D277" s="1">
        <v>10857.1</v>
      </c>
      <c r="E277" s="1">
        <v>10888.8</v>
      </c>
      <c r="F277" s="1">
        <v>285985383</v>
      </c>
      <c r="G277" s="1">
        <v>13818.92</v>
      </c>
      <c r="H277" s="3">
        <f>IF(ISERR(LN(Table21028[[#This Row],[Close]]/E276)),"-",LN(Table21028[[#This Row],[Close]]/E276))</f>
        <v>-5.0200724689087872E-3</v>
      </c>
    </row>
    <row r="278" spans="1:8" x14ac:dyDescent="0.3">
      <c r="A278" s="2">
        <v>43508</v>
      </c>
      <c r="B278" s="1">
        <v>10879.7</v>
      </c>
      <c r="C278" s="1">
        <v>10910.9</v>
      </c>
      <c r="D278" s="1">
        <v>10823.8</v>
      </c>
      <c r="E278" s="1">
        <v>10831.4</v>
      </c>
      <c r="F278" s="1">
        <v>292314643</v>
      </c>
      <c r="G278" s="1">
        <v>14424.78</v>
      </c>
      <c r="H278" s="3">
        <f>IF(ISERR(LN(Table21028[[#This Row],[Close]]/E277)),"-",LN(Table21028[[#This Row],[Close]]/E277))</f>
        <v>-5.2854148327613464E-3</v>
      </c>
    </row>
    <row r="279" spans="1:8" x14ac:dyDescent="0.3">
      <c r="A279" s="2">
        <v>43509</v>
      </c>
      <c r="B279" s="1">
        <v>10870.55</v>
      </c>
      <c r="C279" s="1">
        <v>10891.65</v>
      </c>
      <c r="D279" s="1">
        <v>10772.1</v>
      </c>
      <c r="E279" s="1">
        <v>10793.65</v>
      </c>
      <c r="F279" s="1">
        <v>321958549</v>
      </c>
      <c r="G279" s="1">
        <v>15360.98</v>
      </c>
      <c r="H279" s="3">
        <f>IF(ISERR(LN(Table21028[[#This Row],[Close]]/E278)),"-",LN(Table21028[[#This Row],[Close]]/E278))</f>
        <v>-3.4913249537601204E-3</v>
      </c>
    </row>
    <row r="280" spans="1:8" x14ac:dyDescent="0.3">
      <c r="A280" s="2">
        <v>43510</v>
      </c>
      <c r="B280" s="1">
        <v>10786.1</v>
      </c>
      <c r="C280" s="1">
        <v>10792.7</v>
      </c>
      <c r="D280" s="1">
        <v>10718.75</v>
      </c>
      <c r="E280" s="1">
        <v>10746.05</v>
      </c>
      <c r="F280" s="1">
        <v>627041405</v>
      </c>
      <c r="G280" s="1">
        <v>20797.41</v>
      </c>
      <c r="H280" s="3">
        <f>IF(ISERR(LN(Table21028[[#This Row],[Close]]/E279)),"-",LN(Table21028[[#This Row],[Close]]/E279))</f>
        <v>-4.4197530593000694E-3</v>
      </c>
    </row>
    <row r="281" spans="1:8" x14ac:dyDescent="0.3">
      <c r="A281" s="2">
        <v>43511</v>
      </c>
      <c r="B281" s="1">
        <v>10780.25</v>
      </c>
      <c r="C281" s="1">
        <v>10785.75</v>
      </c>
      <c r="D281" s="1">
        <v>10620.4</v>
      </c>
      <c r="E281" s="1">
        <v>10724.4</v>
      </c>
      <c r="F281" s="1">
        <v>521876968</v>
      </c>
      <c r="G281" s="1">
        <v>20733.95</v>
      </c>
      <c r="H281" s="3">
        <f>IF(ISERR(LN(Table21028[[#This Row],[Close]]/E280)),"-",LN(Table21028[[#This Row],[Close]]/E280))</f>
        <v>-2.0167259966956514E-3</v>
      </c>
    </row>
    <row r="282" spans="1:8" x14ac:dyDescent="0.3">
      <c r="A282" s="2">
        <v>43514</v>
      </c>
      <c r="B282" s="1">
        <v>10738.65</v>
      </c>
      <c r="C282" s="1">
        <v>10759.9</v>
      </c>
      <c r="D282" s="1">
        <v>10628.4</v>
      </c>
      <c r="E282" s="1">
        <v>10640.95</v>
      </c>
      <c r="F282" s="1">
        <v>345440240</v>
      </c>
      <c r="G282" s="1">
        <v>14903.19</v>
      </c>
      <c r="H282" s="3">
        <f>IF(ISERR(LN(Table21028[[#This Row],[Close]]/E281)),"-",LN(Table21028[[#This Row],[Close]]/E281))</f>
        <v>-7.8117535511575027E-3</v>
      </c>
    </row>
    <row r="283" spans="1:8" x14ac:dyDescent="0.3">
      <c r="A283" s="2">
        <v>43515</v>
      </c>
      <c r="B283" s="1">
        <v>10636.7</v>
      </c>
      <c r="C283" s="1">
        <v>10722.85</v>
      </c>
      <c r="D283" s="1">
        <v>10585.65</v>
      </c>
      <c r="E283" s="1">
        <v>10604.35</v>
      </c>
      <c r="F283" s="1">
        <v>291507060</v>
      </c>
      <c r="G283" s="1">
        <v>13765.01</v>
      </c>
      <c r="H283" s="3">
        <f>IF(ISERR(LN(Table21028[[#This Row],[Close]]/E282)),"-",LN(Table21028[[#This Row],[Close]]/E282))</f>
        <v>-3.4454713472979819E-3</v>
      </c>
    </row>
    <row r="284" spans="1:8" x14ac:dyDescent="0.3">
      <c r="A284" s="2">
        <v>43516</v>
      </c>
      <c r="B284" s="1">
        <v>10655.45</v>
      </c>
      <c r="C284" s="1">
        <v>10752.7</v>
      </c>
      <c r="D284" s="1">
        <v>10646.4</v>
      </c>
      <c r="E284" s="1">
        <v>10735.45</v>
      </c>
      <c r="F284" s="1">
        <v>289195306</v>
      </c>
      <c r="G284" s="1">
        <v>13209.71</v>
      </c>
      <c r="H284" s="3">
        <f>IF(ISERR(LN(Table21028[[#This Row],[Close]]/E283)),"-",LN(Table21028[[#This Row],[Close]]/E283))</f>
        <v>1.2287055114099292E-2</v>
      </c>
    </row>
    <row r="285" spans="1:8" x14ac:dyDescent="0.3">
      <c r="A285" s="2">
        <v>43517</v>
      </c>
      <c r="B285" s="1">
        <v>10744.1</v>
      </c>
      <c r="C285" s="1">
        <v>10808.85</v>
      </c>
      <c r="D285" s="1">
        <v>10721.5</v>
      </c>
      <c r="E285" s="1">
        <v>10789.85</v>
      </c>
      <c r="F285" s="1">
        <v>279584955</v>
      </c>
      <c r="G285" s="1">
        <v>14758.5</v>
      </c>
      <c r="H285" s="3">
        <f>IF(ISERR(LN(Table21028[[#This Row],[Close]]/E284)),"-",LN(Table21028[[#This Row],[Close]]/E284))</f>
        <v>5.0545280036699341E-3</v>
      </c>
    </row>
    <row r="286" spans="1:8" x14ac:dyDescent="0.3">
      <c r="A286" s="2">
        <v>43518</v>
      </c>
      <c r="B286" s="1">
        <v>10782.7</v>
      </c>
      <c r="C286" s="1">
        <v>10801.55</v>
      </c>
      <c r="D286" s="1">
        <v>10758.4</v>
      </c>
      <c r="E286" s="1">
        <v>10791.65</v>
      </c>
      <c r="F286" s="1">
        <v>396846597</v>
      </c>
      <c r="G286" s="1">
        <v>24386.42</v>
      </c>
      <c r="H286" s="3">
        <f>IF(ISERR(LN(Table21028[[#This Row],[Close]]/E285)),"-",LN(Table21028[[#This Row],[Close]]/E285))</f>
        <v>1.6680953633189361E-4</v>
      </c>
    </row>
    <row r="287" spans="1:8" x14ac:dyDescent="0.3">
      <c r="A287" s="2">
        <v>43521</v>
      </c>
      <c r="B287" s="1">
        <v>10813.25</v>
      </c>
      <c r="C287" s="1">
        <v>10887.1</v>
      </c>
      <c r="D287" s="1">
        <v>10788.05</v>
      </c>
      <c r="E287" s="1">
        <v>10880.1</v>
      </c>
      <c r="F287" s="1">
        <v>385905142</v>
      </c>
      <c r="G287" s="1">
        <v>16466.09</v>
      </c>
      <c r="H287" s="3">
        <f>IF(ISERR(LN(Table21028[[#This Row],[Close]]/E286)),"-",LN(Table21028[[#This Row],[Close]]/E286))</f>
        <v>8.1627456131734746E-3</v>
      </c>
    </row>
    <row r="288" spans="1:8" x14ac:dyDescent="0.3">
      <c r="A288" s="2">
        <v>43522</v>
      </c>
      <c r="B288" s="1">
        <v>10775.3</v>
      </c>
      <c r="C288" s="1">
        <v>10888.75</v>
      </c>
      <c r="D288" s="1">
        <v>10729.3</v>
      </c>
      <c r="E288" s="1">
        <v>10835.3</v>
      </c>
      <c r="F288" s="1">
        <v>414954476</v>
      </c>
      <c r="G288" s="1">
        <v>19186.75</v>
      </c>
      <c r="H288" s="3">
        <f>IF(ISERR(LN(Table21028[[#This Row],[Close]]/E287)),"-",LN(Table21028[[#This Row],[Close]]/E287))</f>
        <v>-4.1261099090206159E-3</v>
      </c>
    </row>
    <row r="289" spans="1:8" x14ac:dyDescent="0.3">
      <c r="A289" s="2">
        <v>43523</v>
      </c>
      <c r="B289" s="1">
        <v>10881.2</v>
      </c>
      <c r="C289" s="1">
        <v>10939.7</v>
      </c>
      <c r="D289" s="1">
        <v>10751.2</v>
      </c>
      <c r="E289" s="1">
        <v>10806.65</v>
      </c>
      <c r="F289" s="1">
        <v>381080073</v>
      </c>
      <c r="G289" s="1">
        <v>18313.849999999999</v>
      </c>
      <c r="H289" s="3">
        <f>IF(ISERR(LN(Table21028[[#This Row],[Close]]/E288)),"-",LN(Table21028[[#This Row],[Close]]/E288))</f>
        <v>-2.6476372726424741E-3</v>
      </c>
    </row>
    <row r="290" spans="1:8" x14ac:dyDescent="0.3">
      <c r="A290" s="2">
        <v>43524</v>
      </c>
      <c r="B290" s="1">
        <v>10865.7</v>
      </c>
      <c r="C290" s="1">
        <v>10865.7</v>
      </c>
      <c r="D290" s="1">
        <v>10784.85</v>
      </c>
      <c r="E290" s="1">
        <v>10792.5</v>
      </c>
      <c r="F290" s="1">
        <v>644159018</v>
      </c>
      <c r="G290" s="1">
        <v>27123.34</v>
      </c>
      <c r="H290" s="3">
        <f>IF(ISERR(LN(Table21028[[#This Row],[Close]]/E289)),"-",LN(Table21028[[#This Row],[Close]]/E289))</f>
        <v>-1.3102369328699957E-3</v>
      </c>
    </row>
    <row r="291" spans="1:8" x14ac:dyDescent="0.3">
      <c r="A291" s="2">
        <v>43525</v>
      </c>
      <c r="B291" s="1">
        <v>10842.65</v>
      </c>
      <c r="C291" s="1">
        <v>10877.9</v>
      </c>
      <c r="D291" s="1">
        <v>10823.1</v>
      </c>
      <c r="E291" s="1">
        <v>10863.5</v>
      </c>
      <c r="F291" s="1">
        <v>308526309</v>
      </c>
      <c r="G291" s="1">
        <v>15010.06</v>
      </c>
      <c r="H291" s="3">
        <f>IF(ISERR(LN(Table21028[[#This Row],[Close]]/E290)),"-",LN(Table21028[[#This Row],[Close]]/E290))</f>
        <v>6.5570977456633371E-3</v>
      </c>
    </row>
    <row r="292" spans="1:8" x14ac:dyDescent="0.3">
      <c r="A292" s="2">
        <v>43529</v>
      </c>
      <c r="B292" s="1">
        <v>10864.85</v>
      </c>
      <c r="C292" s="1">
        <v>10994.9</v>
      </c>
      <c r="D292" s="1">
        <v>10817</v>
      </c>
      <c r="E292" s="1">
        <v>10987.45</v>
      </c>
      <c r="F292" s="1">
        <v>373220239</v>
      </c>
      <c r="G292" s="1">
        <v>17960.03</v>
      </c>
      <c r="H292" s="3">
        <f>IF(ISERR(LN(Table21028[[#This Row],[Close]]/E291)),"-",LN(Table21028[[#This Row],[Close]]/E291))</f>
        <v>1.1345166182071391E-2</v>
      </c>
    </row>
    <row r="293" spans="1:8" x14ac:dyDescent="0.3">
      <c r="A293" s="2">
        <v>43530</v>
      </c>
      <c r="B293" s="1">
        <v>11024.85</v>
      </c>
      <c r="C293" s="1">
        <v>11062.3</v>
      </c>
      <c r="D293" s="1">
        <v>10998.85</v>
      </c>
      <c r="E293" s="1">
        <v>11053</v>
      </c>
      <c r="F293" s="1">
        <v>372550850</v>
      </c>
      <c r="G293" s="1">
        <v>17850.93</v>
      </c>
      <c r="H293" s="3">
        <f>IF(ISERR(LN(Table21028[[#This Row],[Close]]/E292)),"-",LN(Table21028[[#This Row],[Close]]/E292))</f>
        <v>5.9481719535880405E-3</v>
      </c>
    </row>
    <row r="294" spans="1:8" x14ac:dyDescent="0.3">
      <c r="A294" s="2">
        <v>43531</v>
      </c>
      <c r="B294" s="1">
        <v>11077.95</v>
      </c>
      <c r="C294" s="1">
        <v>11089.05</v>
      </c>
      <c r="D294" s="1">
        <v>11027.1</v>
      </c>
      <c r="E294" s="1">
        <v>11058.2</v>
      </c>
      <c r="F294" s="1">
        <v>321208766</v>
      </c>
      <c r="G294" s="1">
        <v>15321.68</v>
      </c>
      <c r="H294" s="3">
        <f>IF(ISERR(LN(Table21028[[#This Row],[Close]]/E293)),"-",LN(Table21028[[#This Row],[Close]]/E293))</f>
        <v>4.7034987661157636E-4</v>
      </c>
    </row>
    <row r="295" spans="1:8" x14ac:dyDescent="0.3">
      <c r="A295" s="2">
        <v>43532</v>
      </c>
      <c r="B295" s="1">
        <v>11038.85</v>
      </c>
      <c r="C295" s="1">
        <v>11049</v>
      </c>
      <c r="D295" s="1">
        <v>11008.95</v>
      </c>
      <c r="E295" s="1">
        <v>11035.4</v>
      </c>
      <c r="F295" s="1">
        <v>326569833</v>
      </c>
      <c r="G295" s="1">
        <v>14369.77</v>
      </c>
      <c r="H295" s="3">
        <f>IF(ISERR(LN(Table21028[[#This Row],[Close]]/E294)),"-",LN(Table21028[[#This Row],[Close]]/E294))</f>
        <v>-2.0639468528230618E-3</v>
      </c>
    </row>
    <row r="296" spans="1:8" x14ac:dyDescent="0.3">
      <c r="A296" s="2">
        <v>43535</v>
      </c>
      <c r="B296" s="1">
        <v>11068.75</v>
      </c>
      <c r="C296" s="1">
        <v>11180.9</v>
      </c>
      <c r="D296" s="1">
        <v>11059.85</v>
      </c>
      <c r="E296" s="1">
        <v>11168.05</v>
      </c>
      <c r="F296" s="1">
        <v>352242287</v>
      </c>
      <c r="G296" s="1">
        <v>17349.95</v>
      </c>
      <c r="H296" s="3">
        <f>IF(ISERR(LN(Table21028[[#This Row],[Close]]/E295)),"-",LN(Table21028[[#This Row],[Close]]/E295))</f>
        <v>1.1948735734751558E-2</v>
      </c>
    </row>
    <row r="297" spans="1:8" x14ac:dyDescent="0.3">
      <c r="A297" s="2">
        <v>43536</v>
      </c>
      <c r="B297" s="1">
        <v>11231.35</v>
      </c>
      <c r="C297" s="1">
        <v>11320.4</v>
      </c>
      <c r="D297" s="1">
        <v>11227</v>
      </c>
      <c r="E297" s="1">
        <v>11301.2</v>
      </c>
      <c r="F297" s="1">
        <v>391310519</v>
      </c>
      <c r="G297" s="1">
        <v>20861.349999999999</v>
      </c>
      <c r="H297" s="3">
        <f>IF(ISERR(LN(Table21028[[#This Row],[Close]]/E296)),"-",LN(Table21028[[#This Row],[Close]]/E296))</f>
        <v>1.1851891682945155E-2</v>
      </c>
    </row>
    <row r="298" spans="1:8" x14ac:dyDescent="0.3">
      <c r="A298" s="2">
        <v>43537</v>
      </c>
      <c r="B298" s="1">
        <v>11326.2</v>
      </c>
      <c r="C298" s="1">
        <v>11352.3</v>
      </c>
      <c r="D298" s="1">
        <v>11276.6</v>
      </c>
      <c r="E298" s="1">
        <v>11341.7</v>
      </c>
      <c r="F298" s="1">
        <v>382996187</v>
      </c>
      <c r="G298" s="1">
        <v>20851.669999999998</v>
      </c>
      <c r="H298" s="3">
        <f>IF(ISERR(LN(Table21028[[#This Row],[Close]]/E297)),"-",LN(Table21028[[#This Row],[Close]]/E297))</f>
        <v>3.5772841102276773E-3</v>
      </c>
    </row>
    <row r="299" spans="1:8" x14ac:dyDescent="0.3">
      <c r="A299" s="2">
        <v>43538</v>
      </c>
      <c r="B299" s="1">
        <v>11382.5</v>
      </c>
      <c r="C299" s="1">
        <v>11383.45</v>
      </c>
      <c r="D299" s="1">
        <v>11313.75</v>
      </c>
      <c r="E299" s="1">
        <v>11343.25</v>
      </c>
      <c r="F299" s="1">
        <v>294480678</v>
      </c>
      <c r="G299" s="1">
        <v>15661.05</v>
      </c>
      <c r="H299" s="3">
        <f>IF(ISERR(LN(Table21028[[#This Row],[Close]]/E298)),"-",LN(Table21028[[#This Row],[Close]]/E298))</f>
        <v>1.3665447818145347E-4</v>
      </c>
    </row>
    <row r="300" spans="1:8" x14ac:dyDescent="0.3">
      <c r="A300" s="2">
        <v>43539</v>
      </c>
      <c r="B300" s="1">
        <v>11376.85</v>
      </c>
      <c r="C300" s="1">
        <v>11487</v>
      </c>
      <c r="D300" s="1">
        <v>11370.8</v>
      </c>
      <c r="E300" s="1">
        <v>11426.85</v>
      </c>
      <c r="F300" s="1">
        <v>463704896</v>
      </c>
      <c r="G300" s="1">
        <v>25143.26</v>
      </c>
      <c r="H300" s="3">
        <f>IF(ISERR(LN(Table21028[[#This Row],[Close]]/E299)),"-",LN(Table21028[[#This Row],[Close]]/E299))</f>
        <v>7.3429959147711344E-3</v>
      </c>
    </row>
    <row r="301" spans="1:8" x14ac:dyDescent="0.3">
      <c r="A301" s="2">
        <v>43542</v>
      </c>
      <c r="B301" s="1">
        <v>11473.85</v>
      </c>
      <c r="C301" s="1">
        <v>11530.15</v>
      </c>
      <c r="D301" s="1">
        <v>11412.5</v>
      </c>
      <c r="E301" s="1">
        <v>11462.2</v>
      </c>
      <c r="F301" s="1">
        <v>320250041</v>
      </c>
      <c r="G301" s="1">
        <v>16942.22</v>
      </c>
      <c r="H301" s="3">
        <f>IF(ISERR(LN(Table21028[[#This Row],[Close]]/E300)),"-",LN(Table21028[[#This Row],[Close]]/E300))</f>
        <v>3.0888156656173325E-3</v>
      </c>
    </row>
    <row r="302" spans="1:8" x14ac:dyDescent="0.3">
      <c r="A302" s="2">
        <v>43543</v>
      </c>
      <c r="B302" s="1">
        <v>11500.3</v>
      </c>
      <c r="C302" s="1">
        <v>11543.85</v>
      </c>
      <c r="D302" s="1">
        <v>11451.25</v>
      </c>
      <c r="E302" s="1">
        <v>11532.4</v>
      </c>
      <c r="F302" s="1">
        <v>326099667</v>
      </c>
      <c r="G302" s="1">
        <v>16179.92</v>
      </c>
      <c r="H302" s="3">
        <f>IF(ISERR(LN(Table21028[[#This Row],[Close]]/E301)),"-",LN(Table21028[[#This Row],[Close]]/E301))</f>
        <v>6.1058003263835944E-3</v>
      </c>
    </row>
    <row r="303" spans="1:8" x14ac:dyDescent="0.3">
      <c r="A303" s="2">
        <v>43544</v>
      </c>
      <c r="B303" s="1">
        <v>11553.35</v>
      </c>
      <c r="C303" s="1">
        <v>11556.1</v>
      </c>
      <c r="D303" s="1">
        <v>11503.1</v>
      </c>
      <c r="E303" s="1">
        <v>11521.05</v>
      </c>
      <c r="F303" s="1">
        <v>366298049</v>
      </c>
      <c r="G303" s="1">
        <v>18311.439999999999</v>
      </c>
      <c r="H303" s="3">
        <f>IF(ISERR(LN(Table21028[[#This Row],[Close]]/E302)),"-",LN(Table21028[[#This Row],[Close]]/E302))</f>
        <v>-9.8466831793539802E-4</v>
      </c>
    </row>
    <row r="304" spans="1:8" x14ac:dyDescent="0.3">
      <c r="A304" s="2">
        <v>43546</v>
      </c>
      <c r="B304" s="1">
        <v>11549.2</v>
      </c>
      <c r="C304" s="1">
        <v>11572.8</v>
      </c>
      <c r="D304" s="1">
        <v>11434.55</v>
      </c>
      <c r="E304" s="1">
        <v>11456.9</v>
      </c>
      <c r="F304" s="1">
        <v>386193935</v>
      </c>
      <c r="G304" s="1">
        <v>19755.740000000002</v>
      </c>
      <c r="H304" s="3">
        <f>IF(ISERR(LN(Table21028[[#This Row],[Close]]/E303)),"-",LN(Table21028[[#This Row],[Close]]/E303))</f>
        <v>-5.5836283625349536E-3</v>
      </c>
    </row>
    <row r="305" spans="1:8" x14ac:dyDescent="0.3">
      <c r="A305" s="2">
        <v>43549</v>
      </c>
      <c r="B305" s="1">
        <v>11395.65</v>
      </c>
      <c r="C305" s="1">
        <v>11395.65</v>
      </c>
      <c r="D305" s="1">
        <v>11311.6</v>
      </c>
      <c r="E305" s="1">
        <v>11354.25</v>
      </c>
      <c r="F305" s="1">
        <v>294459196</v>
      </c>
      <c r="G305" s="1">
        <v>14101.14</v>
      </c>
      <c r="H305" s="3">
        <f>IF(ISERR(LN(Table21028[[#This Row],[Close]]/E304)),"-",LN(Table21028[[#This Row],[Close]]/E304))</f>
        <v>-9.0000454070535869E-3</v>
      </c>
    </row>
    <row r="306" spans="1:8" x14ac:dyDescent="0.3">
      <c r="A306" s="2">
        <v>43550</v>
      </c>
      <c r="B306" s="1">
        <v>11375.2</v>
      </c>
      <c r="C306" s="1">
        <v>11496.75</v>
      </c>
      <c r="D306" s="1">
        <v>11352.45</v>
      </c>
      <c r="E306" s="1">
        <v>11483.25</v>
      </c>
      <c r="F306" s="1">
        <v>282575496</v>
      </c>
      <c r="G306" s="1">
        <v>14611.68</v>
      </c>
      <c r="H306" s="3">
        <f>IF(ISERR(LN(Table21028[[#This Row],[Close]]/E305)),"-",LN(Table21028[[#This Row],[Close]]/E305))</f>
        <v>1.1297328693216403E-2</v>
      </c>
    </row>
    <row r="307" spans="1:8" x14ac:dyDescent="0.3">
      <c r="A307" s="2">
        <v>43551</v>
      </c>
      <c r="B307" s="1">
        <v>11531.45</v>
      </c>
      <c r="C307" s="1">
        <v>11546.2</v>
      </c>
      <c r="D307" s="1">
        <v>11413</v>
      </c>
      <c r="E307" s="1">
        <v>11445.05</v>
      </c>
      <c r="F307" s="1">
        <v>350446089</v>
      </c>
      <c r="G307" s="1">
        <v>18356.52</v>
      </c>
      <c r="H307" s="3">
        <f>IF(ISERR(LN(Table21028[[#This Row],[Close]]/E306)),"-",LN(Table21028[[#This Row],[Close]]/E306))</f>
        <v>-3.3321297562249825E-3</v>
      </c>
    </row>
    <row r="308" spans="1:8" x14ac:dyDescent="0.3">
      <c r="A308" s="2">
        <v>43552</v>
      </c>
      <c r="B308" s="1">
        <v>11463.65</v>
      </c>
      <c r="C308" s="1">
        <v>11588.5</v>
      </c>
      <c r="D308" s="1">
        <v>11452.45</v>
      </c>
      <c r="E308" s="1">
        <v>11570</v>
      </c>
      <c r="F308" s="1">
        <v>527678809</v>
      </c>
      <c r="G308" s="1">
        <v>25719.65</v>
      </c>
      <c r="H308" s="3">
        <f>IF(ISERR(LN(Table21028[[#This Row],[Close]]/E307)),"-",LN(Table21028[[#This Row],[Close]]/E307))</f>
        <v>1.085821909063313E-2</v>
      </c>
    </row>
    <row r="309" spans="1:8" x14ac:dyDescent="0.3">
      <c r="A309" s="2">
        <v>43553</v>
      </c>
      <c r="B309" s="1">
        <v>11625.45</v>
      </c>
      <c r="C309" s="1">
        <v>11630.35</v>
      </c>
      <c r="D309" s="1">
        <v>11570.15</v>
      </c>
      <c r="E309" s="1">
        <v>11623.9</v>
      </c>
      <c r="F309" s="1">
        <v>416276981</v>
      </c>
      <c r="G309" s="1">
        <v>20515.25</v>
      </c>
      <c r="H309" s="3">
        <f>IF(ISERR(LN(Table21028[[#This Row],[Close]]/E308)),"-",LN(Table21028[[#This Row],[Close]]/E308))</f>
        <v>4.6477821348202336E-3</v>
      </c>
    </row>
    <row r="310" spans="1:8" x14ac:dyDescent="0.3">
      <c r="A310" s="2">
        <v>43556</v>
      </c>
      <c r="B310" s="1">
        <v>11665.2</v>
      </c>
      <c r="C310" s="1">
        <v>11738.1</v>
      </c>
      <c r="D310" s="1">
        <v>11644.75</v>
      </c>
      <c r="E310" s="1">
        <v>11669.15</v>
      </c>
      <c r="F310" s="1">
        <v>379572660</v>
      </c>
      <c r="G310" s="1">
        <v>18977.990000000002</v>
      </c>
      <c r="H310" s="3">
        <f>IF(ISERR(LN(Table21028[[#This Row],[Close]]/E309)),"-",LN(Table21028[[#This Row],[Close]]/E309))</f>
        <v>3.8852839728881735E-3</v>
      </c>
    </row>
    <row r="311" spans="1:8" x14ac:dyDescent="0.3">
      <c r="A311" s="2">
        <v>43557</v>
      </c>
      <c r="B311" s="1">
        <v>11711.55</v>
      </c>
      <c r="C311" s="1">
        <v>11729.35</v>
      </c>
      <c r="D311" s="1">
        <v>11655.85</v>
      </c>
      <c r="E311" s="1">
        <v>11713.2</v>
      </c>
      <c r="F311" s="1">
        <v>386131413</v>
      </c>
      <c r="G311" s="1">
        <v>18673.7</v>
      </c>
      <c r="H311" s="3">
        <f>IF(ISERR(LN(Table21028[[#This Row],[Close]]/E310)),"-",LN(Table21028[[#This Row],[Close]]/E310))</f>
        <v>3.7678036734890082E-3</v>
      </c>
    </row>
    <row r="312" spans="1:8" x14ac:dyDescent="0.3">
      <c r="A312" s="2">
        <v>43558</v>
      </c>
      <c r="B312" s="1">
        <v>11735.3</v>
      </c>
      <c r="C312" s="1">
        <v>11761</v>
      </c>
      <c r="D312" s="1">
        <v>11629.15</v>
      </c>
      <c r="E312" s="1">
        <v>11643.95</v>
      </c>
      <c r="F312" s="1">
        <v>365760070</v>
      </c>
      <c r="G312" s="1">
        <v>19050.95</v>
      </c>
      <c r="H312" s="3">
        <f>IF(ISERR(LN(Table21028[[#This Row],[Close]]/E311)),"-",LN(Table21028[[#This Row],[Close]]/E311))</f>
        <v>-5.9296791696504684E-3</v>
      </c>
    </row>
    <row r="313" spans="1:8" x14ac:dyDescent="0.3">
      <c r="A313" s="2">
        <v>43559</v>
      </c>
      <c r="B313" s="1">
        <v>11660.2</v>
      </c>
      <c r="C313" s="1">
        <v>11662.55</v>
      </c>
      <c r="D313" s="1">
        <v>11559.2</v>
      </c>
      <c r="E313" s="1">
        <v>11598</v>
      </c>
      <c r="F313" s="1">
        <v>349029830</v>
      </c>
      <c r="G313" s="1">
        <v>19713.009999999998</v>
      </c>
      <c r="H313" s="3">
        <f>IF(ISERR(LN(Table21028[[#This Row],[Close]]/E312)),"-",LN(Table21028[[#This Row],[Close]]/E312))</f>
        <v>-3.9540623628834554E-3</v>
      </c>
    </row>
    <row r="314" spans="1:8" x14ac:dyDescent="0.3">
      <c r="A314" s="2">
        <v>43560</v>
      </c>
      <c r="B314" s="1">
        <v>11638.4</v>
      </c>
      <c r="C314" s="1">
        <v>11689.65</v>
      </c>
      <c r="D314" s="1">
        <v>11609.5</v>
      </c>
      <c r="E314" s="1">
        <v>11665.95</v>
      </c>
      <c r="F314" s="1">
        <v>266665797</v>
      </c>
      <c r="G314" s="1">
        <v>15000.35</v>
      </c>
      <c r="H314" s="3">
        <f>IF(ISERR(LN(Table21028[[#This Row],[Close]]/E313)),"-",LN(Table21028[[#This Row],[Close]]/E313))</f>
        <v>5.8416729088147249E-3</v>
      </c>
    </row>
    <row r="315" spans="1:8" x14ac:dyDescent="0.3">
      <c r="A315" s="2">
        <v>43563</v>
      </c>
      <c r="B315" s="1">
        <v>11704.35</v>
      </c>
      <c r="C315" s="1">
        <v>11710.3</v>
      </c>
      <c r="D315" s="1">
        <v>11549.1</v>
      </c>
      <c r="E315" s="1">
        <v>11604.5</v>
      </c>
      <c r="F315" s="1">
        <v>260932608</v>
      </c>
      <c r="G315" s="1">
        <v>14203.96</v>
      </c>
      <c r="H315" s="3">
        <f>IF(ISERR(LN(Table21028[[#This Row],[Close]]/E314)),"-",LN(Table21028[[#This Row],[Close]]/E314))</f>
        <v>-5.2813884420512712E-3</v>
      </c>
    </row>
    <row r="316" spans="1:8" x14ac:dyDescent="0.3">
      <c r="A316" s="2">
        <v>43564</v>
      </c>
      <c r="B316" s="1">
        <v>11612.05</v>
      </c>
      <c r="C316" s="1">
        <v>11683.9</v>
      </c>
      <c r="D316" s="1">
        <v>11569.7</v>
      </c>
      <c r="E316" s="1">
        <v>11671.95</v>
      </c>
      <c r="F316" s="1">
        <v>300467538</v>
      </c>
      <c r="G316" s="1">
        <v>15984.39</v>
      </c>
      <c r="H316" s="3">
        <f>IF(ISERR(LN(Table21028[[#This Row],[Close]]/E315)),"-",LN(Table21028[[#This Row],[Close]]/E315))</f>
        <v>5.7955735342997616E-3</v>
      </c>
    </row>
    <row r="317" spans="1:8" x14ac:dyDescent="0.3">
      <c r="A317" s="2">
        <v>43565</v>
      </c>
      <c r="B317" s="1">
        <v>11646.85</v>
      </c>
      <c r="C317" s="1">
        <v>11680.05</v>
      </c>
      <c r="D317" s="1">
        <v>11571.75</v>
      </c>
      <c r="E317" s="1">
        <v>11584.3</v>
      </c>
      <c r="F317" s="1">
        <v>359941110</v>
      </c>
      <c r="G317" s="1">
        <v>22258.46</v>
      </c>
      <c r="H317" s="3">
        <f>IF(ISERR(LN(Table21028[[#This Row],[Close]]/E316)),"-",LN(Table21028[[#This Row],[Close]]/E316))</f>
        <v>-7.5377943572383106E-3</v>
      </c>
    </row>
    <row r="318" spans="1:8" x14ac:dyDescent="0.3">
      <c r="A318" s="2">
        <v>43566</v>
      </c>
      <c r="B318" s="1">
        <v>11592.55</v>
      </c>
      <c r="C318" s="1">
        <v>11606.7</v>
      </c>
      <c r="D318" s="1">
        <v>11550.55</v>
      </c>
      <c r="E318" s="1">
        <v>11596.7</v>
      </c>
      <c r="F318" s="1">
        <v>279775726</v>
      </c>
      <c r="G318" s="1">
        <v>14332.2</v>
      </c>
      <c r="H318" s="3">
        <f>IF(ISERR(LN(Table21028[[#This Row],[Close]]/E317)),"-",LN(Table21028[[#This Row],[Close]]/E317))</f>
        <v>1.0698417827284545E-3</v>
      </c>
    </row>
    <row r="319" spans="1:8" x14ac:dyDescent="0.3">
      <c r="A319" s="2">
        <v>43567</v>
      </c>
      <c r="B319" s="1">
        <v>11612.85</v>
      </c>
      <c r="C319" s="1">
        <v>11657.35</v>
      </c>
      <c r="D319" s="1">
        <v>11578.8</v>
      </c>
      <c r="E319" s="1">
        <v>11643.45</v>
      </c>
      <c r="F319" s="1">
        <v>246006184</v>
      </c>
      <c r="G319" s="1">
        <v>13598.61</v>
      </c>
      <c r="H319" s="3">
        <f>IF(ISERR(LN(Table21028[[#This Row],[Close]]/E318)),"-",LN(Table21028[[#This Row],[Close]]/E318))</f>
        <v>4.0232152597085759E-3</v>
      </c>
    </row>
    <row r="320" spans="1:8" x14ac:dyDescent="0.3">
      <c r="A320" s="2">
        <v>43570</v>
      </c>
      <c r="B320" s="1">
        <v>11667</v>
      </c>
      <c r="C320" s="1">
        <v>11704.6</v>
      </c>
      <c r="D320" s="1">
        <v>11648.25</v>
      </c>
      <c r="E320" s="1">
        <v>11690.35</v>
      </c>
      <c r="F320" s="1">
        <v>289996075</v>
      </c>
      <c r="G320" s="1">
        <v>15635.79</v>
      </c>
      <c r="H320" s="3">
        <f>IF(ISERR(LN(Table21028[[#This Row],[Close]]/E319)),"-",LN(Table21028[[#This Row],[Close]]/E319))</f>
        <v>4.01992501503014E-3</v>
      </c>
    </row>
    <row r="321" spans="1:8" x14ac:dyDescent="0.3">
      <c r="A321" s="2">
        <v>43571</v>
      </c>
      <c r="B321" s="1">
        <v>11736.2</v>
      </c>
      <c r="C321" s="1">
        <v>11810.95</v>
      </c>
      <c r="D321" s="1">
        <v>11731.55</v>
      </c>
      <c r="E321" s="1">
        <v>11787.15</v>
      </c>
      <c r="F321" s="1">
        <v>354315040</v>
      </c>
      <c r="G321" s="1">
        <v>17585.48</v>
      </c>
      <c r="H321" s="3">
        <f>IF(ISERR(LN(Table21028[[#This Row],[Close]]/E320)),"-",LN(Table21028[[#This Row],[Close]]/E320))</f>
        <v>8.2462398923668495E-3</v>
      </c>
    </row>
    <row r="322" spans="1:8" x14ac:dyDescent="0.3">
      <c r="A322" s="2">
        <v>43573</v>
      </c>
      <c r="B322" s="1">
        <v>11856.15</v>
      </c>
      <c r="C322" s="1">
        <v>11856.15</v>
      </c>
      <c r="D322" s="1">
        <v>11738.5</v>
      </c>
      <c r="E322" s="1">
        <v>11752.8</v>
      </c>
      <c r="F322" s="1">
        <v>339653709</v>
      </c>
      <c r="G322" s="1">
        <v>18271.27</v>
      </c>
      <c r="H322" s="3">
        <f>IF(ISERR(LN(Table21028[[#This Row],[Close]]/E321)),"-",LN(Table21028[[#This Row],[Close]]/E321))</f>
        <v>-2.9184449738277464E-3</v>
      </c>
    </row>
    <row r="323" spans="1:8" x14ac:dyDescent="0.3">
      <c r="A323" s="2">
        <v>43577</v>
      </c>
      <c r="B323" s="1">
        <v>11727.05</v>
      </c>
      <c r="C323" s="1">
        <v>11727.05</v>
      </c>
      <c r="D323" s="1">
        <v>11583.95</v>
      </c>
      <c r="E323" s="1">
        <v>11594.45</v>
      </c>
      <c r="F323" s="1">
        <v>260356055</v>
      </c>
      <c r="G323" s="1">
        <v>13754.12</v>
      </c>
      <c r="H323" s="3">
        <f>IF(ISERR(LN(Table21028[[#This Row],[Close]]/E322)),"-",LN(Table21028[[#This Row],[Close]]/E322))</f>
        <v>-1.3564974730520374E-2</v>
      </c>
    </row>
    <row r="324" spans="1:8" x14ac:dyDescent="0.3">
      <c r="A324" s="2">
        <v>43578</v>
      </c>
      <c r="B324" s="1">
        <v>11612.95</v>
      </c>
      <c r="C324" s="1">
        <v>11645.95</v>
      </c>
      <c r="D324" s="1">
        <v>11564.8</v>
      </c>
      <c r="E324" s="1">
        <v>11575.95</v>
      </c>
      <c r="F324" s="1">
        <v>272544486</v>
      </c>
      <c r="G324" s="1">
        <v>14500.53</v>
      </c>
      <c r="H324" s="3">
        <f>IF(ISERR(LN(Table21028[[#This Row],[Close]]/E323)),"-",LN(Table21028[[#This Row],[Close]]/E323))</f>
        <v>-1.5968653049767416E-3</v>
      </c>
    </row>
    <row r="325" spans="1:8" x14ac:dyDescent="0.3">
      <c r="A325" s="2">
        <v>43579</v>
      </c>
      <c r="B325" s="1">
        <v>11601.5</v>
      </c>
      <c r="C325" s="1">
        <v>11740.85</v>
      </c>
      <c r="D325" s="1">
        <v>11578.85</v>
      </c>
      <c r="E325" s="1">
        <v>11726.15</v>
      </c>
      <c r="F325" s="1">
        <v>335196513</v>
      </c>
      <c r="G325" s="1">
        <v>17046.66</v>
      </c>
      <c r="H325" s="3">
        <f>IF(ISERR(LN(Table21028[[#This Row],[Close]]/E324)),"-",LN(Table21028[[#This Row],[Close]]/E324))</f>
        <v>1.2891720507584971E-2</v>
      </c>
    </row>
    <row r="326" spans="1:8" x14ac:dyDescent="0.3">
      <c r="A326" s="2">
        <v>43580</v>
      </c>
      <c r="B326" s="1">
        <v>11735.7</v>
      </c>
      <c r="C326" s="1">
        <v>11796.75</v>
      </c>
      <c r="D326" s="1">
        <v>11624.3</v>
      </c>
      <c r="E326" s="1">
        <v>11641.8</v>
      </c>
      <c r="F326" s="1">
        <v>604360395</v>
      </c>
      <c r="G326" s="1">
        <v>28254.3</v>
      </c>
      <c r="H326" s="3">
        <f>IF(ISERR(LN(Table21028[[#This Row],[Close]]/E325)),"-",LN(Table21028[[#This Row],[Close]]/E325))</f>
        <v>-7.2193210230233834E-3</v>
      </c>
    </row>
    <row r="327" spans="1:8" x14ac:dyDescent="0.3">
      <c r="A327" s="2">
        <v>43581</v>
      </c>
      <c r="B327" s="1">
        <v>11683.75</v>
      </c>
      <c r="C327" s="1">
        <v>11762.9</v>
      </c>
      <c r="D327" s="1">
        <v>11661.75</v>
      </c>
      <c r="E327" s="1">
        <v>11754.65</v>
      </c>
      <c r="F327" s="1">
        <v>333483764</v>
      </c>
      <c r="G327" s="1">
        <v>18098.830000000002</v>
      </c>
      <c r="H327" s="3">
        <f>IF(ISERR(LN(Table21028[[#This Row],[Close]]/E326)),"-",LN(Table21028[[#This Row],[Close]]/E326))</f>
        <v>9.6468374616017465E-3</v>
      </c>
    </row>
    <row r="328" spans="1:8" x14ac:dyDescent="0.3">
      <c r="A328" s="2">
        <v>43585</v>
      </c>
      <c r="B328" s="1">
        <v>11748.75</v>
      </c>
      <c r="C328" s="1">
        <v>11756.25</v>
      </c>
      <c r="D328" s="1">
        <v>11655.9</v>
      </c>
      <c r="E328" s="1">
        <v>11748.15</v>
      </c>
      <c r="F328" s="1">
        <v>532630874</v>
      </c>
      <c r="G328" s="1">
        <v>23324.98</v>
      </c>
      <c r="H328" s="3">
        <f>IF(ISERR(LN(Table21028[[#This Row],[Close]]/E327)),"-",LN(Table21028[[#This Row],[Close]]/E327))</f>
        <v>-5.531255991390112E-4</v>
      </c>
    </row>
    <row r="329" spans="1:8" x14ac:dyDescent="0.3">
      <c r="A329" s="2">
        <v>43587</v>
      </c>
      <c r="B329" s="1">
        <v>11725.55</v>
      </c>
      <c r="C329" s="1">
        <v>11789.3</v>
      </c>
      <c r="D329" s="1">
        <v>11699.55</v>
      </c>
      <c r="E329" s="1">
        <v>11724.75</v>
      </c>
      <c r="F329" s="1">
        <v>380278045</v>
      </c>
      <c r="G329" s="1">
        <v>17790.060000000001</v>
      </c>
      <c r="H329" s="3">
        <f>IF(ISERR(LN(Table21028[[#This Row],[Close]]/E328)),"-",LN(Table21028[[#This Row],[Close]]/E328))</f>
        <v>-1.9937892422010914E-3</v>
      </c>
    </row>
    <row r="330" spans="1:8" x14ac:dyDescent="0.3">
      <c r="A330" s="2">
        <v>43588</v>
      </c>
      <c r="B330" s="1">
        <v>11722.6</v>
      </c>
      <c r="C330" s="1">
        <v>11770.9</v>
      </c>
      <c r="D330" s="1">
        <v>11699.35</v>
      </c>
      <c r="E330" s="1">
        <v>11712.25</v>
      </c>
      <c r="F330" s="1">
        <v>305519934</v>
      </c>
      <c r="G330" s="1">
        <v>15156.32</v>
      </c>
      <c r="H330" s="3">
        <f>IF(ISERR(LN(Table21028[[#This Row],[Close]]/E329)),"-",LN(Table21028[[#This Row],[Close]]/E329))</f>
        <v>-1.0666895238500144E-3</v>
      </c>
    </row>
    <row r="331" spans="1:8" x14ac:dyDescent="0.3">
      <c r="A331" s="2">
        <v>43591</v>
      </c>
      <c r="B331" s="1">
        <v>11605.8</v>
      </c>
      <c r="C331" s="1">
        <v>11632.55</v>
      </c>
      <c r="D331" s="1">
        <v>11571.35</v>
      </c>
      <c r="E331" s="1">
        <v>11598.25</v>
      </c>
      <c r="F331" s="1">
        <v>299046480</v>
      </c>
      <c r="G331" s="1">
        <v>14703.42</v>
      </c>
      <c r="H331" s="3">
        <f>IF(ISERR(LN(Table21028[[#This Row],[Close]]/E330)),"-",LN(Table21028[[#This Row],[Close]]/E330))</f>
        <v>-9.7810779570294496E-3</v>
      </c>
    </row>
    <row r="332" spans="1:8" x14ac:dyDescent="0.3">
      <c r="A332" s="2">
        <v>43592</v>
      </c>
      <c r="B332" s="1">
        <v>11651.5</v>
      </c>
      <c r="C332" s="1">
        <v>11657.05</v>
      </c>
      <c r="D332" s="1">
        <v>11484.45</v>
      </c>
      <c r="E332" s="1">
        <v>11497.9</v>
      </c>
      <c r="F332" s="1">
        <v>337495624</v>
      </c>
      <c r="G332" s="1">
        <v>16632.84</v>
      </c>
      <c r="H332" s="3">
        <f>IF(ISERR(LN(Table21028[[#This Row],[Close]]/E331)),"-",LN(Table21028[[#This Row],[Close]]/E331))</f>
        <v>-8.6898146639726396E-3</v>
      </c>
    </row>
    <row r="333" spans="1:8" x14ac:dyDescent="0.3">
      <c r="A333" s="2">
        <v>43593</v>
      </c>
      <c r="B333" s="1">
        <v>11478.7</v>
      </c>
      <c r="C333" s="1">
        <v>11479.1</v>
      </c>
      <c r="D333" s="1">
        <v>11346.95</v>
      </c>
      <c r="E333" s="1">
        <v>11359.45</v>
      </c>
      <c r="F333" s="1">
        <v>372826025</v>
      </c>
      <c r="G333" s="1">
        <v>17440.009999999998</v>
      </c>
      <c r="H333" s="3">
        <f>IF(ISERR(LN(Table21028[[#This Row],[Close]]/E332)),"-",LN(Table21028[[#This Row],[Close]]/E332))</f>
        <v>-1.2114413370574466E-2</v>
      </c>
    </row>
    <row r="334" spans="1:8" x14ac:dyDescent="0.3">
      <c r="A334" s="2">
        <v>43594</v>
      </c>
      <c r="B334" s="1">
        <v>11322.4</v>
      </c>
      <c r="C334" s="1">
        <v>11357.6</v>
      </c>
      <c r="D334" s="1">
        <v>11255.05</v>
      </c>
      <c r="E334" s="1">
        <v>11301.8</v>
      </c>
      <c r="F334" s="1">
        <v>373028059</v>
      </c>
      <c r="G334" s="1">
        <v>17602.86</v>
      </c>
      <c r="H334" s="3">
        <f>IF(ISERR(LN(Table21028[[#This Row],[Close]]/E333)),"-",LN(Table21028[[#This Row],[Close]]/E333))</f>
        <v>-5.087991559915908E-3</v>
      </c>
    </row>
    <row r="335" spans="1:8" x14ac:dyDescent="0.3">
      <c r="A335" s="2">
        <v>43595</v>
      </c>
      <c r="B335" s="1">
        <v>11314.15</v>
      </c>
      <c r="C335" s="1">
        <v>11345.8</v>
      </c>
      <c r="D335" s="1">
        <v>11251.05</v>
      </c>
      <c r="E335" s="1">
        <v>11278.9</v>
      </c>
      <c r="F335" s="1">
        <v>387323416</v>
      </c>
      <c r="G335" s="1">
        <v>18085.189999999999</v>
      </c>
      <c r="H335" s="3">
        <f>IF(ISERR(LN(Table21028[[#This Row],[Close]]/E334)),"-",LN(Table21028[[#This Row],[Close]]/E334))</f>
        <v>-2.0282814838106025E-3</v>
      </c>
    </row>
    <row r="336" spans="1:8" x14ac:dyDescent="0.3">
      <c r="A336" s="2">
        <v>43598</v>
      </c>
      <c r="B336" s="1">
        <v>11258.7</v>
      </c>
      <c r="C336" s="1">
        <v>11300.2</v>
      </c>
      <c r="D336" s="1">
        <v>11125.6</v>
      </c>
      <c r="E336" s="1">
        <v>11148.2</v>
      </c>
      <c r="F336" s="1">
        <v>357586433</v>
      </c>
      <c r="G336" s="1">
        <v>16722.91</v>
      </c>
      <c r="H336" s="3">
        <f>IF(ISERR(LN(Table21028[[#This Row],[Close]]/E335)),"-",LN(Table21028[[#This Row],[Close]]/E335))</f>
        <v>-1.1655673687732526E-2</v>
      </c>
    </row>
    <row r="337" spans="1:8" x14ac:dyDescent="0.3">
      <c r="A337" s="2">
        <v>43599</v>
      </c>
      <c r="B337" s="1">
        <v>11151.65</v>
      </c>
      <c r="C337" s="1">
        <v>11294.75</v>
      </c>
      <c r="D337" s="1">
        <v>11108.3</v>
      </c>
      <c r="E337" s="1">
        <v>11222.05</v>
      </c>
      <c r="F337" s="1">
        <v>398122725</v>
      </c>
      <c r="G337" s="1">
        <v>19906.38</v>
      </c>
      <c r="H337" s="3">
        <f>IF(ISERR(LN(Table21028[[#This Row],[Close]]/E336)),"-",LN(Table21028[[#This Row],[Close]]/E336))</f>
        <v>6.6025429561064782E-3</v>
      </c>
    </row>
    <row r="338" spans="1:8" x14ac:dyDescent="0.3">
      <c r="A338" s="2">
        <v>43600</v>
      </c>
      <c r="B338" s="1">
        <v>11271.7</v>
      </c>
      <c r="C338" s="1">
        <v>11286.8</v>
      </c>
      <c r="D338" s="1">
        <v>11136.95</v>
      </c>
      <c r="E338" s="1">
        <v>11157</v>
      </c>
      <c r="F338" s="1">
        <v>414174258</v>
      </c>
      <c r="G338" s="1">
        <v>17931.75</v>
      </c>
      <c r="H338" s="3">
        <f>IF(ISERR(LN(Table21028[[#This Row],[Close]]/E337)),"-",LN(Table21028[[#This Row],[Close]]/E337))</f>
        <v>-5.8134892415845994E-3</v>
      </c>
    </row>
    <row r="339" spans="1:8" x14ac:dyDescent="0.3">
      <c r="A339" s="2">
        <v>43601</v>
      </c>
      <c r="B339" s="1">
        <v>11180.35</v>
      </c>
      <c r="C339" s="1">
        <v>11281.55</v>
      </c>
      <c r="D339" s="1">
        <v>11143.35</v>
      </c>
      <c r="E339" s="1">
        <v>11257.1</v>
      </c>
      <c r="F339" s="1">
        <v>350734572</v>
      </c>
      <c r="G339" s="1">
        <v>15629.57</v>
      </c>
      <c r="H339" s="3">
        <f>IF(ISERR(LN(Table21028[[#This Row],[Close]]/E338)),"-",LN(Table21028[[#This Row],[Close]]/E338))</f>
        <v>8.9319370836315384E-3</v>
      </c>
    </row>
    <row r="340" spans="1:8" x14ac:dyDescent="0.3">
      <c r="A340" s="2">
        <v>43602</v>
      </c>
      <c r="B340" s="1">
        <v>11261.9</v>
      </c>
      <c r="C340" s="1">
        <v>11426.15</v>
      </c>
      <c r="D340" s="1">
        <v>11259.85</v>
      </c>
      <c r="E340" s="1">
        <v>11407.15</v>
      </c>
      <c r="F340" s="1">
        <v>412109200</v>
      </c>
      <c r="G340" s="1">
        <v>20177.63</v>
      </c>
      <c r="H340" s="3">
        <f>IF(ISERR(LN(Table21028[[#This Row],[Close]]/E339)),"-",LN(Table21028[[#This Row],[Close]]/E339))</f>
        <v>1.324131108491434E-2</v>
      </c>
    </row>
    <row r="341" spans="1:8" x14ac:dyDescent="0.3">
      <c r="A341" s="2">
        <v>43605</v>
      </c>
      <c r="B341" s="1">
        <v>11651.9</v>
      </c>
      <c r="C341" s="1">
        <v>11845.2</v>
      </c>
      <c r="D341" s="1">
        <v>11591.7</v>
      </c>
      <c r="E341" s="1">
        <v>11828.25</v>
      </c>
      <c r="F341" s="1">
        <v>452096261</v>
      </c>
      <c r="G341" s="1">
        <v>25223.78</v>
      </c>
      <c r="H341" s="3">
        <f>IF(ISERR(LN(Table21028[[#This Row],[Close]]/E340)),"-",LN(Table21028[[#This Row],[Close]]/E340))</f>
        <v>3.6250386274051208E-2</v>
      </c>
    </row>
    <row r="342" spans="1:8" x14ac:dyDescent="0.3">
      <c r="A342" s="2">
        <v>43606</v>
      </c>
      <c r="B342" s="1">
        <v>11863.65</v>
      </c>
      <c r="C342" s="1">
        <v>11883.55</v>
      </c>
      <c r="D342" s="1">
        <v>11682.8</v>
      </c>
      <c r="E342" s="1">
        <v>11709.1</v>
      </c>
      <c r="F342" s="1">
        <v>381038129</v>
      </c>
      <c r="G342" s="1">
        <v>20324.669999999998</v>
      </c>
      <c r="H342" s="3">
        <f>IF(ISERR(LN(Table21028[[#This Row],[Close]]/E341)),"-",LN(Table21028[[#This Row],[Close]]/E341))</f>
        <v>-1.012442078454291E-2</v>
      </c>
    </row>
    <row r="343" spans="1:8" x14ac:dyDescent="0.3">
      <c r="A343" s="2">
        <v>43607</v>
      </c>
      <c r="B343" s="1">
        <v>11727.95</v>
      </c>
      <c r="C343" s="1">
        <v>11784.8</v>
      </c>
      <c r="D343" s="1">
        <v>11682.4</v>
      </c>
      <c r="E343" s="1">
        <v>11737.9</v>
      </c>
      <c r="F343" s="1">
        <v>355870667</v>
      </c>
      <c r="G343" s="1">
        <v>19582.41</v>
      </c>
      <c r="H343" s="3">
        <f>IF(ISERR(LN(Table21028[[#This Row],[Close]]/E342)),"-",LN(Table21028[[#This Row],[Close]]/E342))</f>
        <v>2.4566054918568484E-3</v>
      </c>
    </row>
    <row r="344" spans="1:8" x14ac:dyDescent="0.3">
      <c r="A344" s="2">
        <v>43608</v>
      </c>
      <c r="B344" s="1">
        <v>11901.3</v>
      </c>
      <c r="C344" s="1">
        <v>12041.15</v>
      </c>
      <c r="D344" s="1">
        <v>11614.5</v>
      </c>
      <c r="E344" s="1">
        <v>11657.05</v>
      </c>
      <c r="F344" s="1">
        <v>569030654</v>
      </c>
      <c r="G344" s="1">
        <v>31180.080000000002</v>
      </c>
      <c r="H344" s="3">
        <f>IF(ISERR(LN(Table21028[[#This Row],[Close]]/E343)),"-",LN(Table21028[[#This Row],[Close]]/E343))</f>
        <v>-6.9117755642064951E-3</v>
      </c>
    </row>
    <row r="345" spans="1:8" x14ac:dyDescent="0.3">
      <c r="A345" s="2">
        <v>43609</v>
      </c>
      <c r="B345" s="1">
        <v>11748</v>
      </c>
      <c r="C345" s="1">
        <v>11859</v>
      </c>
      <c r="D345" s="1">
        <v>11658.1</v>
      </c>
      <c r="E345" s="1">
        <v>11844.1</v>
      </c>
      <c r="F345" s="1">
        <v>374637415</v>
      </c>
      <c r="G345" s="1">
        <v>20028.490000000002</v>
      </c>
      <c r="H345" s="3">
        <f>IF(ISERR(LN(Table21028[[#This Row],[Close]]/E344)),"-",LN(Table21028[[#This Row],[Close]]/E344))</f>
        <v>1.5918706100504415E-2</v>
      </c>
    </row>
    <row r="346" spans="1:8" x14ac:dyDescent="0.3">
      <c r="A346" s="2">
        <v>43612</v>
      </c>
      <c r="B346" s="1">
        <v>11855.5</v>
      </c>
      <c r="C346" s="1">
        <v>11957.15</v>
      </c>
      <c r="D346" s="1">
        <v>11812.4</v>
      </c>
      <c r="E346" s="1">
        <v>11924.75</v>
      </c>
      <c r="F346" s="1">
        <v>348356214</v>
      </c>
      <c r="G346" s="1">
        <v>17735.36</v>
      </c>
      <c r="H346" s="3">
        <f>IF(ISERR(LN(Table21028[[#This Row],[Close]]/E345)),"-",LN(Table21028[[#This Row],[Close]]/E345))</f>
        <v>6.7862188968109954E-3</v>
      </c>
    </row>
    <row r="347" spans="1:8" x14ac:dyDescent="0.3">
      <c r="A347" s="2">
        <v>43613</v>
      </c>
      <c r="B347" s="1">
        <v>11958.35</v>
      </c>
      <c r="C347" s="1">
        <v>11958.55</v>
      </c>
      <c r="D347" s="1">
        <v>11864.9</v>
      </c>
      <c r="E347" s="1">
        <v>11928.75</v>
      </c>
      <c r="F347" s="1">
        <v>598308334</v>
      </c>
      <c r="G347" s="1">
        <v>28833.54</v>
      </c>
      <c r="H347" s="3">
        <f>IF(ISERR(LN(Table21028[[#This Row],[Close]]/E346)),"-",LN(Table21028[[#This Row],[Close]]/E346))</f>
        <v>3.3538055526396364E-4</v>
      </c>
    </row>
    <row r="348" spans="1:8" x14ac:dyDescent="0.3">
      <c r="A348" s="2">
        <v>43614</v>
      </c>
      <c r="B348" s="1">
        <v>11905.8</v>
      </c>
      <c r="C348" s="1">
        <v>11931.9</v>
      </c>
      <c r="D348" s="1">
        <v>11836.8</v>
      </c>
      <c r="E348" s="1">
        <v>11861.1</v>
      </c>
      <c r="F348" s="1">
        <v>318068673</v>
      </c>
      <c r="G348" s="1">
        <v>15985.92</v>
      </c>
      <c r="H348" s="3">
        <f>IF(ISERR(LN(Table21028[[#This Row],[Close]]/E347)),"-",LN(Table21028[[#This Row],[Close]]/E347))</f>
        <v>-5.6873147454005899E-3</v>
      </c>
    </row>
    <row r="349" spans="1:8" x14ac:dyDescent="0.3">
      <c r="A349" s="2">
        <v>43615</v>
      </c>
      <c r="B349" s="1">
        <v>11865.3</v>
      </c>
      <c r="C349" s="1">
        <v>11968.55</v>
      </c>
      <c r="D349" s="1">
        <v>11859.4</v>
      </c>
      <c r="E349" s="1">
        <v>11945.9</v>
      </c>
      <c r="F349" s="1">
        <v>421199867</v>
      </c>
      <c r="G349" s="1">
        <v>20261.849999999999</v>
      </c>
      <c r="H349" s="3">
        <f>IF(ISERR(LN(Table21028[[#This Row],[Close]]/E348)),"-",LN(Table21028[[#This Row],[Close]]/E348))</f>
        <v>7.123985268305006E-3</v>
      </c>
    </row>
    <row r="350" spans="1:8" x14ac:dyDescent="0.3">
      <c r="A350" s="2">
        <v>43616</v>
      </c>
      <c r="B350" s="1">
        <v>11999.8</v>
      </c>
      <c r="C350" s="1">
        <v>12039.25</v>
      </c>
      <c r="D350" s="1">
        <v>11829.45</v>
      </c>
      <c r="E350" s="1">
        <v>11922.8</v>
      </c>
      <c r="F350" s="1">
        <v>438879129</v>
      </c>
      <c r="G350" s="1">
        <v>22789</v>
      </c>
      <c r="H350" s="3">
        <f>IF(ISERR(LN(Table21028[[#This Row],[Close]]/E349)),"-",LN(Table21028[[#This Row],[Close]]/E349))</f>
        <v>-1.9355898906960182E-3</v>
      </c>
    </row>
    <row r="351" spans="1:8" x14ac:dyDescent="0.3">
      <c r="A351" s="2">
        <v>43619</v>
      </c>
      <c r="B351" s="1">
        <v>11953.75</v>
      </c>
      <c r="C351" s="1">
        <v>12103.05</v>
      </c>
      <c r="D351" s="1">
        <v>11920.1</v>
      </c>
      <c r="E351" s="1">
        <v>12088.55</v>
      </c>
      <c r="F351" s="1">
        <v>315296955</v>
      </c>
      <c r="G351" s="1">
        <v>17451.36</v>
      </c>
      <c r="H351" s="3">
        <f>IF(ISERR(LN(Table21028[[#This Row],[Close]]/E350)),"-",LN(Table21028[[#This Row],[Close]]/E350))</f>
        <v>1.3806190222918157E-2</v>
      </c>
    </row>
    <row r="352" spans="1:8" x14ac:dyDescent="0.3">
      <c r="A352" s="2">
        <v>43620</v>
      </c>
      <c r="B352" s="1">
        <v>12052.65</v>
      </c>
      <c r="C352" s="1">
        <v>12095.2</v>
      </c>
      <c r="D352" s="1">
        <v>12005.85</v>
      </c>
      <c r="E352" s="1">
        <v>12021.65</v>
      </c>
      <c r="F352" s="1">
        <v>289221904</v>
      </c>
      <c r="G352" s="1">
        <v>15308.28</v>
      </c>
      <c r="H352" s="3">
        <f>IF(ISERR(LN(Table21028[[#This Row],[Close]]/E351)),"-",LN(Table21028[[#This Row],[Close]]/E351))</f>
        <v>-5.5495327035804771E-3</v>
      </c>
    </row>
    <row r="353" spans="1:8" x14ac:dyDescent="0.3">
      <c r="A353" s="2">
        <v>43622</v>
      </c>
      <c r="B353" s="1">
        <v>12039.8</v>
      </c>
      <c r="C353" s="1">
        <v>12039.8</v>
      </c>
      <c r="D353" s="1">
        <v>11830.25</v>
      </c>
      <c r="E353" s="1">
        <v>11843.75</v>
      </c>
      <c r="F353" s="1">
        <v>415206942</v>
      </c>
      <c r="G353" s="1">
        <v>21144.77</v>
      </c>
      <c r="H353" s="3">
        <f>IF(ISERR(LN(Table21028[[#This Row],[Close]]/E352)),"-",LN(Table21028[[#This Row],[Close]]/E352))</f>
        <v>-1.4908888618172916E-2</v>
      </c>
    </row>
    <row r="354" spans="1:8" x14ac:dyDescent="0.3">
      <c r="A354" s="2">
        <v>43623</v>
      </c>
      <c r="B354" s="1">
        <v>11865.2</v>
      </c>
      <c r="C354" s="1">
        <v>11897.5</v>
      </c>
      <c r="D354" s="1">
        <v>11769.5</v>
      </c>
      <c r="E354" s="1">
        <v>11870.65</v>
      </c>
      <c r="F354" s="1">
        <v>302455910</v>
      </c>
      <c r="G354" s="1">
        <v>14939.4</v>
      </c>
      <c r="H354" s="3">
        <f>IF(ISERR(LN(Table21028[[#This Row],[Close]]/E353)),"-",LN(Table21028[[#This Row],[Close]]/E353))</f>
        <v>2.2686647385131591E-3</v>
      </c>
    </row>
    <row r="355" spans="1:8" x14ac:dyDescent="0.3">
      <c r="A355" s="2">
        <v>43626</v>
      </c>
      <c r="B355" s="1">
        <v>11934.9</v>
      </c>
      <c r="C355" s="1">
        <v>11975.05</v>
      </c>
      <c r="D355" s="1">
        <v>11871.75</v>
      </c>
      <c r="E355" s="1">
        <v>11922.7</v>
      </c>
      <c r="F355" s="1">
        <v>303329445</v>
      </c>
      <c r="G355" s="1">
        <v>13125.41</v>
      </c>
      <c r="H355" s="3">
        <f>IF(ISERR(LN(Table21028[[#This Row],[Close]]/E354)),"-",LN(Table21028[[#This Row],[Close]]/E354))</f>
        <v>4.3751790335728605E-3</v>
      </c>
    </row>
    <row r="356" spans="1:8" x14ac:dyDescent="0.3">
      <c r="A356" s="2">
        <v>43627</v>
      </c>
      <c r="B356" s="1">
        <v>11959.85</v>
      </c>
      <c r="C356" s="1">
        <v>12000.35</v>
      </c>
      <c r="D356" s="1">
        <v>11904.35</v>
      </c>
      <c r="E356" s="1">
        <v>11965.6</v>
      </c>
      <c r="F356" s="1">
        <v>332181958</v>
      </c>
      <c r="G356" s="1">
        <v>15392.28</v>
      </c>
      <c r="H356" s="3">
        <f>IF(ISERR(LN(Table21028[[#This Row],[Close]]/E355)),"-",LN(Table21028[[#This Row],[Close]]/E355))</f>
        <v>3.5917203081940467E-3</v>
      </c>
    </row>
    <row r="357" spans="1:8" x14ac:dyDescent="0.3">
      <c r="A357" s="2">
        <v>43628</v>
      </c>
      <c r="B357" s="1">
        <v>11962.45</v>
      </c>
      <c r="C357" s="1">
        <v>11962.45</v>
      </c>
      <c r="D357" s="1">
        <v>11866.35</v>
      </c>
      <c r="E357" s="1">
        <v>11906.2</v>
      </c>
      <c r="F357" s="1">
        <v>283718253</v>
      </c>
      <c r="G357" s="1">
        <v>14120.17</v>
      </c>
      <c r="H357" s="3">
        <f>IF(ISERR(LN(Table21028[[#This Row],[Close]]/E356)),"-",LN(Table21028[[#This Row],[Close]]/E356))</f>
        <v>-4.9765935198887315E-3</v>
      </c>
    </row>
    <row r="358" spans="1:8" x14ac:dyDescent="0.3">
      <c r="A358" s="2">
        <v>43629</v>
      </c>
      <c r="B358" s="1">
        <v>11873.9</v>
      </c>
      <c r="C358" s="1">
        <v>11931.35</v>
      </c>
      <c r="D358" s="1">
        <v>11817.05</v>
      </c>
      <c r="E358" s="1">
        <v>11914.05</v>
      </c>
      <c r="F358" s="1">
        <v>447901993</v>
      </c>
      <c r="G358" s="1">
        <v>18680.91</v>
      </c>
      <c r="H358" s="3">
        <f>IF(ISERR(LN(Table21028[[#This Row],[Close]]/E357)),"-",LN(Table21028[[#This Row],[Close]]/E357))</f>
        <v>6.5910309792557972E-4</v>
      </c>
    </row>
    <row r="359" spans="1:8" x14ac:dyDescent="0.3">
      <c r="A359" s="2">
        <v>43630</v>
      </c>
      <c r="B359" s="1">
        <v>11910.1</v>
      </c>
      <c r="C359" s="1">
        <v>11911.85</v>
      </c>
      <c r="D359" s="1">
        <v>11797.7</v>
      </c>
      <c r="E359" s="1">
        <v>11823.3</v>
      </c>
      <c r="F359" s="1">
        <v>390294634</v>
      </c>
      <c r="G359" s="1">
        <v>16226.57</v>
      </c>
      <c r="H359" s="3">
        <f>IF(ISERR(LN(Table21028[[#This Row],[Close]]/E358)),"-",LN(Table21028[[#This Row],[Close]]/E358))</f>
        <v>-7.6462151114719259E-3</v>
      </c>
    </row>
    <row r="360" spans="1:8" x14ac:dyDescent="0.3">
      <c r="A360" s="2">
        <v>43633</v>
      </c>
      <c r="B360" s="1">
        <v>11844</v>
      </c>
      <c r="C360" s="1">
        <v>11844.05</v>
      </c>
      <c r="D360" s="1">
        <v>11657.75</v>
      </c>
      <c r="E360" s="1">
        <v>11672.15</v>
      </c>
      <c r="F360" s="1">
        <v>295528399</v>
      </c>
      <c r="G360" s="1">
        <v>13851.67</v>
      </c>
      <c r="H360" s="3">
        <f>IF(ISERR(LN(Table21028[[#This Row],[Close]]/E359)),"-",LN(Table21028[[#This Row],[Close]]/E359))</f>
        <v>-1.2866498423645151E-2</v>
      </c>
    </row>
    <row r="361" spans="1:8" x14ac:dyDescent="0.3">
      <c r="A361" s="2">
        <v>43634</v>
      </c>
      <c r="B361" s="1">
        <v>11677.05</v>
      </c>
      <c r="C361" s="1">
        <v>11727.2</v>
      </c>
      <c r="D361" s="1">
        <v>11641.15</v>
      </c>
      <c r="E361" s="1">
        <v>11691.5</v>
      </c>
      <c r="F361" s="1">
        <v>365525622</v>
      </c>
      <c r="G361" s="1">
        <v>16120.69</v>
      </c>
      <c r="H361" s="3">
        <f>IF(ISERR(LN(Table21028[[#This Row],[Close]]/E360)),"-",LN(Table21028[[#This Row],[Close]]/E360))</f>
        <v>1.6564196454115262E-3</v>
      </c>
    </row>
    <row r="362" spans="1:8" x14ac:dyDescent="0.3">
      <c r="A362" s="2">
        <v>43635</v>
      </c>
      <c r="B362" s="1">
        <v>11744.45</v>
      </c>
      <c r="C362" s="1">
        <v>11802.5</v>
      </c>
      <c r="D362" s="1">
        <v>11625.1</v>
      </c>
      <c r="E362" s="1">
        <v>11691.45</v>
      </c>
      <c r="F362" s="1">
        <v>446933027</v>
      </c>
      <c r="G362" s="1">
        <v>18722.71</v>
      </c>
      <c r="H362" s="3">
        <f>IF(ISERR(LN(Table21028[[#This Row],[Close]]/E361)),"-",LN(Table21028[[#This Row],[Close]]/E361))</f>
        <v>-4.2766203578887255E-6</v>
      </c>
    </row>
    <row r="363" spans="1:8" x14ac:dyDescent="0.3">
      <c r="A363" s="2">
        <v>43636</v>
      </c>
      <c r="B363" s="1">
        <v>11653.65</v>
      </c>
      <c r="C363" s="1">
        <v>11843.5</v>
      </c>
      <c r="D363" s="1">
        <v>11635.05</v>
      </c>
      <c r="E363" s="1">
        <v>11831.75</v>
      </c>
      <c r="F363" s="1">
        <v>442016954</v>
      </c>
      <c r="G363" s="1">
        <v>18839.11</v>
      </c>
      <c r="H363" s="3">
        <f>IF(ISERR(LN(Table21028[[#This Row],[Close]]/E362)),"-",LN(Table21028[[#This Row],[Close]]/E362))</f>
        <v>1.1928790613010498E-2</v>
      </c>
    </row>
    <row r="364" spans="1:8" x14ac:dyDescent="0.3">
      <c r="A364" s="2">
        <v>43637</v>
      </c>
      <c r="B364" s="1">
        <v>11827.6</v>
      </c>
      <c r="C364" s="1">
        <v>11827.95</v>
      </c>
      <c r="D364" s="1">
        <v>11705.1</v>
      </c>
      <c r="E364" s="1">
        <v>11724.1</v>
      </c>
      <c r="F364" s="1">
        <v>468430388</v>
      </c>
      <c r="G364" s="1">
        <v>23346.13</v>
      </c>
      <c r="H364" s="3">
        <f>IF(ISERR(LN(Table21028[[#This Row],[Close]]/E363)),"-",LN(Table21028[[#This Row],[Close]]/E363))</f>
        <v>-9.1400437195816482E-3</v>
      </c>
    </row>
    <row r="365" spans="1:8" x14ac:dyDescent="0.3">
      <c r="A365" s="2">
        <v>43640</v>
      </c>
      <c r="B365" s="1">
        <v>11725.8</v>
      </c>
      <c r="C365" s="1">
        <v>11754</v>
      </c>
      <c r="D365" s="1">
        <v>11670.2</v>
      </c>
      <c r="E365" s="1">
        <v>11699.65</v>
      </c>
      <c r="F365" s="1">
        <v>277620788</v>
      </c>
      <c r="G365" s="1">
        <v>12631.38</v>
      </c>
      <c r="H365" s="3">
        <f>IF(ISERR(LN(Table21028[[#This Row],[Close]]/E364)),"-",LN(Table21028[[#This Row],[Close]]/E364))</f>
        <v>-2.0876254980344709E-3</v>
      </c>
    </row>
    <row r="366" spans="1:8" x14ac:dyDescent="0.3">
      <c r="A366" s="2">
        <v>43641</v>
      </c>
      <c r="B366" s="1">
        <v>11681</v>
      </c>
      <c r="C366" s="1">
        <v>11814.4</v>
      </c>
      <c r="D366" s="1">
        <v>11651</v>
      </c>
      <c r="E366" s="1">
        <v>11796.45</v>
      </c>
      <c r="F366" s="1">
        <v>300476353</v>
      </c>
      <c r="G366" s="1">
        <v>13822.83</v>
      </c>
      <c r="H366" s="3">
        <f>IF(ISERR(LN(Table21028[[#This Row],[Close]]/E365)),"-",LN(Table21028[[#This Row],[Close]]/E365))</f>
        <v>8.2397119239697916E-3</v>
      </c>
    </row>
    <row r="367" spans="1:8" x14ac:dyDescent="0.3">
      <c r="A367" s="2">
        <v>43642</v>
      </c>
      <c r="B367" s="1">
        <v>11768.15</v>
      </c>
      <c r="C367" s="1">
        <v>11871.85</v>
      </c>
      <c r="D367" s="1">
        <v>11757.55</v>
      </c>
      <c r="E367" s="1">
        <v>11847.55</v>
      </c>
      <c r="F367" s="1">
        <v>327885018</v>
      </c>
      <c r="G367" s="1">
        <v>14650.89</v>
      </c>
      <c r="H367" s="3">
        <f>IF(ISERR(LN(Table21028[[#This Row],[Close]]/E366)),"-",LN(Table21028[[#This Row],[Close]]/E366))</f>
        <v>4.3224564000250336E-3</v>
      </c>
    </row>
    <row r="368" spans="1:8" x14ac:dyDescent="0.3">
      <c r="A368" s="2">
        <v>43643</v>
      </c>
      <c r="B368" s="1">
        <v>11860.85</v>
      </c>
      <c r="C368" s="1">
        <v>11911.15</v>
      </c>
      <c r="D368" s="1">
        <v>11821.05</v>
      </c>
      <c r="E368" s="1">
        <v>11841.55</v>
      </c>
      <c r="F368" s="1">
        <v>480169350</v>
      </c>
      <c r="G368" s="1">
        <v>23300.3</v>
      </c>
      <c r="H368" s="3">
        <f>IF(ISERR(LN(Table21028[[#This Row],[Close]]/E367)),"-",LN(Table21028[[#This Row],[Close]]/E367))</f>
        <v>-5.0656210056963325E-4</v>
      </c>
    </row>
    <row r="369" spans="1:8" x14ac:dyDescent="0.3">
      <c r="A369" s="2">
        <v>43644</v>
      </c>
      <c r="B369" s="1">
        <v>11861.15</v>
      </c>
      <c r="C369" s="1">
        <v>11871.7</v>
      </c>
      <c r="D369" s="1">
        <v>11775.5</v>
      </c>
      <c r="E369" s="1">
        <v>11788.85</v>
      </c>
      <c r="F369" s="1">
        <v>303888701</v>
      </c>
      <c r="G369" s="1">
        <v>15191.9</v>
      </c>
      <c r="H369" s="3">
        <f>IF(ISERR(LN(Table21028[[#This Row],[Close]]/E368)),"-",LN(Table21028[[#This Row],[Close]]/E368))</f>
        <v>-4.4603635462361017E-3</v>
      </c>
    </row>
    <row r="370" spans="1:8" x14ac:dyDescent="0.3">
      <c r="A370" s="2">
        <v>43647</v>
      </c>
      <c r="B370" s="1">
        <v>11839.9</v>
      </c>
      <c r="C370" s="1">
        <v>11884.65</v>
      </c>
      <c r="D370" s="1">
        <v>11830.8</v>
      </c>
      <c r="E370" s="1">
        <v>11865.6</v>
      </c>
      <c r="F370" s="1">
        <v>278415889</v>
      </c>
      <c r="G370" s="1">
        <v>12874.96</v>
      </c>
      <c r="H370" s="3">
        <f>IF(ISERR(LN(Table21028[[#This Row],[Close]]/E369)),"-",LN(Table21028[[#This Row],[Close]]/E369))</f>
        <v>6.4892880057533667E-3</v>
      </c>
    </row>
    <row r="371" spans="1:8" x14ac:dyDescent="0.3">
      <c r="A371" s="2">
        <v>43648</v>
      </c>
      <c r="B371" s="1">
        <v>11890.3</v>
      </c>
      <c r="C371" s="1">
        <v>11917.45</v>
      </c>
      <c r="D371" s="1">
        <v>11814.7</v>
      </c>
      <c r="E371" s="1">
        <v>11910.3</v>
      </c>
      <c r="F371" s="1">
        <v>363197036</v>
      </c>
      <c r="G371" s="1">
        <v>13615.94</v>
      </c>
      <c r="H371" s="3">
        <f>IF(ISERR(LN(Table21028[[#This Row],[Close]]/E370)),"-",LN(Table21028[[#This Row],[Close]]/E370))</f>
        <v>3.7601144575602529E-3</v>
      </c>
    </row>
    <row r="372" spans="1:8" x14ac:dyDescent="0.3">
      <c r="A372" s="2">
        <v>43649</v>
      </c>
      <c r="B372" s="1">
        <v>11932.15</v>
      </c>
      <c r="C372" s="1">
        <v>11945.2</v>
      </c>
      <c r="D372" s="1">
        <v>11887.05</v>
      </c>
      <c r="E372" s="1">
        <v>11916.75</v>
      </c>
      <c r="F372" s="1">
        <v>340527508</v>
      </c>
      <c r="G372" s="1">
        <v>14290.33</v>
      </c>
      <c r="H372" s="3">
        <f>IF(ISERR(LN(Table21028[[#This Row],[Close]]/E371)),"-",LN(Table21028[[#This Row],[Close]]/E371))</f>
        <v>5.4140148759931482E-4</v>
      </c>
    </row>
    <row r="373" spans="1:8" x14ac:dyDescent="0.3">
      <c r="A373" s="2">
        <v>43650</v>
      </c>
      <c r="B373" s="1">
        <v>11928.8</v>
      </c>
      <c r="C373" s="1">
        <v>11969.25</v>
      </c>
      <c r="D373" s="1">
        <v>11923.65</v>
      </c>
      <c r="E373" s="1">
        <v>11946.75</v>
      </c>
      <c r="F373" s="1">
        <v>333595172</v>
      </c>
      <c r="G373" s="1">
        <v>14758.87</v>
      </c>
      <c r="H373" s="3">
        <f>IF(ISERR(LN(Table21028[[#This Row],[Close]]/E372)),"-",LN(Table21028[[#This Row],[Close]]/E372))</f>
        <v>2.5143014062712723E-3</v>
      </c>
    </row>
    <row r="374" spans="1:8" x14ac:dyDescent="0.3">
      <c r="A374" s="2">
        <v>43651</v>
      </c>
      <c r="B374" s="1">
        <v>11964.75</v>
      </c>
      <c r="C374" s="1">
        <v>11981.75</v>
      </c>
      <c r="D374" s="1">
        <v>11797.9</v>
      </c>
      <c r="E374" s="1">
        <v>11811.15</v>
      </c>
      <c r="F374" s="1">
        <v>530720039</v>
      </c>
      <c r="G374" s="1">
        <v>18871.990000000002</v>
      </c>
      <c r="H374" s="3">
        <f>IF(ISERR(LN(Table21028[[#This Row],[Close]]/E373)),"-",LN(Table21028[[#This Row],[Close]]/E373))</f>
        <v>-1.1415274286254761E-2</v>
      </c>
    </row>
    <row r="375" spans="1:8" x14ac:dyDescent="0.3">
      <c r="A375" s="2">
        <v>43654</v>
      </c>
      <c r="B375" s="1">
        <v>11770.4</v>
      </c>
      <c r="C375" s="1">
        <v>11771.9</v>
      </c>
      <c r="D375" s="1">
        <v>11523.3</v>
      </c>
      <c r="E375" s="1">
        <v>11558.6</v>
      </c>
      <c r="F375" s="1">
        <v>464029444</v>
      </c>
      <c r="G375" s="1">
        <v>19146.25</v>
      </c>
      <c r="H375" s="3">
        <f>IF(ISERR(LN(Table21028[[#This Row],[Close]]/E374)),"-",LN(Table21028[[#This Row],[Close]]/E374))</f>
        <v>-2.1614251930747241E-2</v>
      </c>
    </row>
    <row r="376" spans="1:8" x14ac:dyDescent="0.3">
      <c r="A376" s="2">
        <v>43655</v>
      </c>
      <c r="B376" s="1">
        <v>11531.6</v>
      </c>
      <c r="C376" s="1">
        <v>11582.55</v>
      </c>
      <c r="D376" s="1">
        <v>11461</v>
      </c>
      <c r="E376" s="1">
        <v>11555.9</v>
      </c>
      <c r="F376" s="1">
        <v>442520253</v>
      </c>
      <c r="G376" s="1">
        <v>21577.95</v>
      </c>
      <c r="H376" s="3">
        <f>IF(ISERR(LN(Table21028[[#This Row],[Close]]/E375)),"-",LN(Table21028[[#This Row],[Close]]/E375))</f>
        <v>-2.3361959049780261E-4</v>
      </c>
    </row>
    <row r="377" spans="1:8" x14ac:dyDescent="0.3">
      <c r="A377" s="2">
        <v>43656</v>
      </c>
      <c r="B377" s="1">
        <v>11536.15</v>
      </c>
      <c r="C377" s="1">
        <v>11593.7</v>
      </c>
      <c r="D377" s="1">
        <v>11475.65</v>
      </c>
      <c r="E377" s="1">
        <v>11498.9</v>
      </c>
      <c r="F377" s="1">
        <v>337571014</v>
      </c>
      <c r="G377" s="1">
        <v>16098.53</v>
      </c>
      <c r="H377" s="3">
        <f>IF(ISERR(LN(Table21028[[#This Row],[Close]]/E376)),"-",LN(Table21028[[#This Row],[Close]]/E376))</f>
        <v>-4.9447504328900991E-3</v>
      </c>
    </row>
    <row r="378" spans="1:8" x14ac:dyDescent="0.3">
      <c r="A378" s="2">
        <v>43657</v>
      </c>
      <c r="B378" s="1">
        <v>11561.45</v>
      </c>
      <c r="C378" s="1">
        <v>11599</v>
      </c>
      <c r="D378" s="1">
        <v>11519.5</v>
      </c>
      <c r="E378" s="1">
        <v>11582.9</v>
      </c>
      <c r="F378" s="1">
        <v>317257578</v>
      </c>
      <c r="G378" s="1">
        <v>14586.2</v>
      </c>
      <c r="H378" s="3">
        <f>IF(ISERR(LN(Table21028[[#This Row],[Close]]/E377)),"-",LN(Table21028[[#This Row],[Close]]/E377))</f>
        <v>7.2784939506443059E-3</v>
      </c>
    </row>
    <row r="379" spans="1:8" x14ac:dyDescent="0.3">
      <c r="A379" s="2">
        <v>43658</v>
      </c>
      <c r="B379" s="1">
        <v>11601.15</v>
      </c>
      <c r="C379" s="1">
        <v>11639.55</v>
      </c>
      <c r="D379" s="1">
        <v>11538.6</v>
      </c>
      <c r="E379" s="1">
        <v>11552.5</v>
      </c>
      <c r="F379" s="1">
        <v>359421182</v>
      </c>
      <c r="G379" s="1">
        <v>16947.57</v>
      </c>
      <c r="H379" s="3">
        <f>IF(ISERR(LN(Table21028[[#This Row],[Close]]/E378)),"-",LN(Table21028[[#This Row],[Close]]/E378))</f>
        <v>-2.6280088086903571E-3</v>
      </c>
    </row>
    <row r="380" spans="1:8" x14ac:dyDescent="0.3">
      <c r="A380" s="2">
        <v>43661</v>
      </c>
      <c r="B380" s="1">
        <v>11614.75</v>
      </c>
      <c r="C380" s="1">
        <v>11618.4</v>
      </c>
      <c r="D380" s="1">
        <v>11532.3</v>
      </c>
      <c r="E380" s="1">
        <v>11588.35</v>
      </c>
      <c r="F380" s="1">
        <v>368788782</v>
      </c>
      <c r="G380" s="1">
        <v>15835.99</v>
      </c>
      <c r="H380" s="3">
        <f>IF(ISERR(LN(Table21028[[#This Row],[Close]]/E379)),"-",LN(Table21028[[#This Row],[Close]]/E379))</f>
        <v>3.0984193476558532E-3</v>
      </c>
    </row>
    <row r="381" spans="1:8" x14ac:dyDescent="0.3">
      <c r="A381" s="2">
        <v>43662</v>
      </c>
      <c r="B381" s="1">
        <v>11596.65</v>
      </c>
      <c r="C381" s="1">
        <v>11670.05</v>
      </c>
      <c r="D381" s="1">
        <v>11573.95</v>
      </c>
      <c r="E381" s="1">
        <v>11662.6</v>
      </c>
      <c r="F381" s="1">
        <v>480156167</v>
      </c>
      <c r="G381" s="1">
        <v>15967.91</v>
      </c>
      <c r="H381" s="3">
        <f>IF(ISERR(LN(Table21028[[#This Row],[Close]]/E380)),"-",LN(Table21028[[#This Row],[Close]]/E380))</f>
        <v>6.386857517651002E-3</v>
      </c>
    </row>
    <row r="382" spans="1:8" x14ac:dyDescent="0.3">
      <c r="A382" s="2">
        <v>43663</v>
      </c>
      <c r="B382" s="1">
        <v>11670.75</v>
      </c>
      <c r="C382" s="1">
        <v>11706.65</v>
      </c>
      <c r="D382" s="1">
        <v>11651.15</v>
      </c>
      <c r="E382" s="1">
        <v>11687.5</v>
      </c>
      <c r="F382" s="1">
        <v>464827734</v>
      </c>
      <c r="G382" s="1">
        <v>15250.5</v>
      </c>
      <c r="H382" s="3">
        <f>IF(ISERR(LN(Table21028[[#This Row],[Close]]/E381)),"-",LN(Table21028[[#This Row],[Close]]/E381))</f>
        <v>2.1327539872141722E-3</v>
      </c>
    </row>
    <row r="383" spans="1:8" x14ac:dyDescent="0.3">
      <c r="A383" s="2">
        <v>43664</v>
      </c>
      <c r="B383" s="1">
        <v>11675.6</v>
      </c>
      <c r="C383" s="1">
        <v>11677.15</v>
      </c>
      <c r="D383" s="1">
        <v>11582.4</v>
      </c>
      <c r="E383" s="1">
        <v>11596.9</v>
      </c>
      <c r="F383" s="1">
        <v>498258158</v>
      </c>
      <c r="G383" s="1">
        <v>16684.03</v>
      </c>
      <c r="H383" s="3">
        <f>IF(ISERR(LN(Table21028[[#This Row],[Close]]/E382)),"-",LN(Table21028[[#This Row],[Close]]/E382))</f>
        <v>-7.7820735971374259E-3</v>
      </c>
    </row>
    <row r="384" spans="1:8" x14ac:dyDescent="0.3">
      <c r="A384" s="2">
        <v>43665</v>
      </c>
      <c r="B384" s="1">
        <v>11627.95</v>
      </c>
      <c r="C384" s="1">
        <v>11640.35</v>
      </c>
      <c r="D384" s="1">
        <v>11399.3</v>
      </c>
      <c r="E384" s="1">
        <v>11419.25</v>
      </c>
      <c r="F384" s="1">
        <v>446049198</v>
      </c>
      <c r="G384" s="1">
        <v>17326.400000000001</v>
      </c>
      <c r="H384" s="3">
        <f>IF(ISERR(LN(Table21028[[#This Row],[Close]]/E383)),"-",LN(Table21028[[#This Row],[Close]]/E383))</f>
        <v>-1.5437293202143871E-2</v>
      </c>
    </row>
    <row r="385" spans="1:8" x14ac:dyDescent="0.3">
      <c r="A385" s="2">
        <v>43668</v>
      </c>
      <c r="B385" s="1">
        <v>11392.85</v>
      </c>
      <c r="C385" s="1">
        <v>11398.15</v>
      </c>
      <c r="D385" s="1">
        <v>11301.25</v>
      </c>
      <c r="E385" s="1">
        <v>11346.2</v>
      </c>
      <c r="F385" s="1">
        <v>516044335</v>
      </c>
      <c r="G385" s="1">
        <v>19304.23</v>
      </c>
      <c r="H385" s="3">
        <f>IF(ISERR(LN(Table21028[[#This Row],[Close]]/E384)),"-",LN(Table21028[[#This Row],[Close]]/E384))</f>
        <v>-6.4176417088494435E-3</v>
      </c>
    </row>
    <row r="386" spans="1:8" x14ac:dyDescent="0.3">
      <c r="A386" s="2">
        <v>43669</v>
      </c>
      <c r="B386" s="1">
        <v>11372.25</v>
      </c>
      <c r="C386" s="1">
        <v>11398.15</v>
      </c>
      <c r="D386" s="1">
        <v>11302.8</v>
      </c>
      <c r="E386" s="1">
        <v>11331.05</v>
      </c>
      <c r="F386" s="1">
        <v>458931191</v>
      </c>
      <c r="G386" s="1">
        <v>19199.32</v>
      </c>
      <c r="H386" s="3">
        <f>IF(ISERR(LN(Table21028[[#This Row],[Close]]/E385)),"-",LN(Table21028[[#This Row],[Close]]/E385))</f>
        <v>-1.3361410447835524E-3</v>
      </c>
    </row>
    <row r="387" spans="1:8" x14ac:dyDescent="0.3">
      <c r="A387" s="2">
        <v>43670</v>
      </c>
      <c r="B387" s="1">
        <v>11322.45</v>
      </c>
      <c r="C387" s="1">
        <v>11359.75</v>
      </c>
      <c r="D387" s="1">
        <v>11229.8</v>
      </c>
      <c r="E387" s="1">
        <v>11271.3</v>
      </c>
      <c r="F387" s="1">
        <v>413202832</v>
      </c>
      <c r="G387" s="1">
        <v>18353.13</v>
      </c>
      <c r="H387" s="3">
        <f>IF(ISERR(LN(Table21028[[#This Row],[Close]]/E386)),"-",LN(Table21028[[#This Row],[Close]]/E386))</f>
        <v>-5.2870731745408694E-3</v>
      </c>
    </row>
    <row r="388" spans="1:8" x14ac:dyDescent="0.3">
      <c r="A388" s="2">
        <v>43671</v>
      </c>
      <c r="B388" s="1">
        <v>11290.4</v>
      </c>
      <c r="C388" s="1">
        <v>11361.4</v>
      </c>
      <c r="D388" s="1">
        <v>11239.35</v>
      </c>
      <c r="E388" s="1">
        <v>11252.15</v>
      </c>
      <c r="F388" s="1">
        <v>553676897</v>
      </c>
      <c r="G388" s="1">
        <v>24329.21</v>
      </c>
      <c r="H388" s="3">
        <f>IF(ISERR(LN(Table21028[[#This Row],[Close]]/E387)),"-",LN(Table21028[[#This Row],[Close]]/E387))</f>
        <v>-1.7004503852120314E-3</v>
      </c>
    </row>
    <row r="389" spans="1:8" x14ac:dyDescent="0.3">
      <c r="A389" s="2">
        <v>43672</v>
      </c>
      <c r="B389" s="1">
        <v>11247.45</v>
      </c>
      <c r="C389" s="1">
        <v>11307.6</v>
      </c>
      <c r="D389" s="1">
        <v>11210.05</v>
      </c>
      <c r="E389" s="1">
        <v>11284.3</v>
      </c>
      <c r="F389" s="1">
        <v>522670420</v>
      </c>
      <c r="G389" s="1">
        <v>20350.38</v>
      </c>
      <c r="H389" s="3">
        <f>IF(ISERR(LN(Table21028[[#This Row],[Close]]/E388)),"-",LN(Table21028[[#This Row],[Close]]/E388))</f>
        <v>2.8531576011107469E-3</v>
      </c>
    </row>
    <row r="390" spans="1:8" x14ac:dyDescent="0.3">
      <c r="A390" s="2">
        <v>43675</v>
      </c>
      <c r="B390" s="1">
        <v>11307.5</v>
      </c>
      <c r="C390" s="1">
        <v>11310.95</v>
      </c>
      <c r="D390" s="1">
        <v>11152.4</v>
      </c>
      <c r="E390" s="1">
        <v>11189.2</v>
      </c>
      <c r="F390" s="1">
        <v>482862376</v>
      </c>
      <c r="G390" s="1">
        <v>18705.919999999998</v>
      </c>
      <c r="H390" s="3">
        <f>IF(ISERR(LN(Table21028[[#This Row],[Close]]/E389)),"-",LN(Table21028[[#This Row],[Close]]/E389))</f>
        <v>-8.4633517390506723E-3</v>
      </c>
    </row>
    <row r="391" spans="1:8" x14ac:dyDescent="0.3">
      <c r="A391" s="2">
        <v>43676</v>
      </c>
      <c r="B391" s="1">
        <v>11213.7</v>
      </c>
      <c r="C391" s="1">
        <v>11267.45</v>
      </c>
      <c r="D391" s="1">
        <v>11072.65</v>
      </c>
      <c r="E391" s="1">
        <v>11085.4</v>
      </c>
      <c r="F391" s="1">
        <v>479059399</v>
      </c>
      <c r="G391" s="1">
        <v>20545.71</v>
      </c>
      <c r="H391" s="3">
        <f>IF(ISERR(LN(Table21028[[#This Row],[Close]]/E390)),"-",LN(Table21028[[#This Row],[Close]]/E390))</f>
        <v>-9.3201001476857486E-3</v>
      </c>
    </row>
    <row r="392" spans="1:8" x14ac:dyDescent="0.3">
      <c r="A392" s="2">
        <v>43677</v>
      </c>
      <c r="B392" s="1">
        <v>11034.05</v>
      </c>
      <c r="C392" s="1">
        <v>11145.3</v>
      </c>
      <c r="D392" s="1">
        <v>10999.4</v>
      </c>
      <c r="E392" s="1">
        <v>11118</v>
      </c>
      <c r="F392" s="1">
        <v>536694278</v>
      </c>
      <c r="G392" s="1">
        <v>23681.22</v>
      </c>
      <c r="H392" s="3">
        <f>IF(ISERR(LN(Table21028[[#This Row],[Close]]/E391)),"-",LN(Table21028[[#This Row],[Close]]/E391))</f>
        <v>2.9364893147653232E-3</v>
      </c>
    </row>
    <row r="393" spans="1:8" x14ac:dyDescent="0.3">
      <c r="A393" s="2">
        <v>43678</v>
      </c>
      <c r="B393" s="1">
        <v>11060.2</v>
      </c>
      <c r="C393" s="1">
        <v>11076.75</v>
      </c>
      <c r="D393" s="1">
        <v>10881</v>
      </c>
      <c r="E393" s="1">
        <v>10980</v>
      </c>
      <c r="F393" s="1">
        <v>499918953</v>
      </c>
      <c r="G393" s="1">
        <v>21048.32</v>
      </c>
      <c r="H393" s="3">
        <f>IF(ISERR(LN(Table21028[[#This Row],[Close]]/E392)),"-",LN(Table21028[[#This Row],[Close]]/E392))</f>
        <v>-1.2489980449893174E-2</v>
      </c>
    </row>
    <row r="394" spans="1:8" x14ac:dyDescent="0.3">
      <c r="A394" s="2">
        <v>43679</v>
      </c>
      <c r="B394" s="1">
        <v>10930.3</v>
      </c>
      <c r="C394" s="1">
        <v>11080.15</v>
      </c>
      <c r="D394" s="1">
        <v>10848.95</v>
      </c>
      <c r="E394" s="1">
        <v>10997.35</v>
      </c>
      <c r="F394" s="1">
        <v>547416246</v>
      </c>
      <c r="G394" s="1">
        <v>23972.04</v>
      </c>
      <c r="H394" s="3">
        <f>IF(ISERR(LN(Table21028[[#This Row],[Close]]/E393)),"-",LN(Table21028[[#This Row],[Close]]/E393))</f>
        <v>1.5788986028203976E-3</v>
      </c>
    </row>
    <row r="395" spans="1:8" x14ac:dyDescent="0.3">
      <c r="A395" s="2">
        <v>43682</v>
      </c>
      <c r="B395" s="1">
        <v>10895.8</v>
      </c>
      <c r="C395" s="1">
        <v>10895.8</v>
      </c>
      <c r="D395" s="1">
        <v>10782.6</v>
      </c>
      <c r="E395" s="1">
        <v>10862.6</v>
      </c>
      <c r="F395" s="1">
        <v>506556609</v>
      </c>
      <c r="G395" s="1">
        <v>20824.099999999999</v>
      </c>
      <c r="H395" s="3">
        <f>IF(ISERR(LN(Table21028[[#This Row],[Close]]/E394)),"-",LN(Table21028[[#This Row],[Close]]/E394))</f>
        <v>-1.2328638151179865E-2</v>
      </c>
    </row>
    <row r="396" spans="1:8" x14ac:dyDescent="0.3">
      <c r="A396" s="2">
        <v>43683</v>
      </c>
      <c r="B396" s="1">
        <v>10815.4</v>
      </c>
      <c r="C396" s="1">
        <v>11018.55</v>
      </c>
      <c r="D396" s="1">
        <v>10813.8</v>
      </c>
      <c r="E396" s="1">
        <v>10948.25</v>
      </c>
      <c r="F396" s="1">
        <v>517891491</v>
      </c>
      <c r="G396" s="1">
        <v>21676.400000000001</v>
      </c>
      <c r="H396" s="3">
        <f>IF(ISERR(LN(Table21028[[#This Row],[Close]]/E395)),"-",LN(Table21028[[#This Row],[Close]]/E395))</f>
        <v>7.8539296057326315E-3</v>
      </c>
    </row>
    <row r="397" spans="1:8" x14ac:dyDescent="0.3">
      <c r="A397" s="2">
        <v>43684</v>
      </c>
      <c r="B397" s="1">
        <v>10958.1</v>
      </c>
      <c r="C397" s="1">
        <v>10975.65</v>
      </c>
      <c r="D397" s="1">
        <v>10835.9</v>
      </c>
      <c r="E397" s="1">
        <v>10855.5</v>
      </c>
      <c r="F397" s="1">
        <v>548465787</v>
      </c>
      <c r="G397" s="1">
        <v>21228.28</v>
      </c>
      <c r="H397" s="3">
        <f>IF(ISERR(LN(Table21028[[#This Row],[Close]]/E396)),"-",LN(Table21028[[#This Row],[Close]]/E396))</f>
        <v>-8.5077621466028291E-3</v>
      </c>
    </row>
    <row r="398" spans="1:8" x14ac:dyDescent="0.3">
      <c r="A398" s="2">
        <v>43685</v>
      </c>
      <c r="B398" s="1">
        <v>10899.2</v>
      </c>
      <c r="C398" s="1">
        <v>11058.05</v>
      </c>
      <c r="D398" s="1">
        <v>10842.95</v>
      </c>
      <c r="E398" s="1">
        <v>11032.45</v>
      </c>
      <c r="F398" s="1">
        <v>482471622</v>
      </c>
      <c r="G398" s="1">
        <v>20667.599999999999</v>
      </c>
      <c r="H398" s="3">
        <f>IF(ISERR(LN(Table21028[[#This Row],[Close]]/E397)),"-",LN(Table21028[[#This Row],[Close]]/E397))</f>
        <v>1.6169066094785186E-2</v>
      </c>
    </row>
    <row r="399" spans="1:8" x14ac:dyDescent="0.3">
      <c r="A399" s="2">
        <v>43686</v>
      </c>
      <c r="B399" s="1">
        <v>11087.9</v>
      </c>
      <c r="C399" s="1">
        <v>11181.45</v>
      </c>
      <c r="D399" s="1">
        <v>11062.8</v>
      </c>
      <c r="E399" s="1">
        <v>11109.65</v>
      </c>
      <c r="F399" s="1">
        <v>538063563</v>
      </c>
      <c r="G399" s="1">
        <v>21092.05</v>
      </c>
      <c r="H399" s="3">
        <f>IF(ISERR(LN(Table21028[[#This Row],[Close]]/E398)),"-",LN(Table21028[[#This Row],[Close]]/E398))</f>
        <v>6.9731699180488674E-3</v>
      </c>
    </row>
    <row r="400" spans="1:8" x14ac:dyDescent="0.3">
      <c r="A400" s="2">
        <v>43690</v>
      </c>
      <c r="B400" s="1">
        <v>11139.4</v>
      </c>
      <c r="C400" s="1">
        <v>11145.9</v>
      </c>
      <c r="D400" s="1">
        <v>10901.6</v>
      </c>
      <c r="E400" s="1">
        <v>10925.85</v>
      </c>
      <c r="F400" s="1">
        <v>624634647</v>
      </c>
      <c r="G400" s="1">
        <v>24790.67</v>
      </c>
      <c r="H400" s="3">
        <f>IF(ISERR(LN(Table21028[[#This Row],[Close]]/E399)),"-",LN(Table21028[[#This Row],[Close]]/E399))</f>
        <v>-1.6682558846185944E-2</v>
      </c>
    </row>
    <row r="401" spans="1:8" x14ac:dyDescent="0.3">
      <c r="A401" s="2">
        <v>43691</v>
      </c>
      <c r="B401" s="1">
        <v>11003.25</v>
      </c>
      <c r="C401" s="1">
        <v>11078.15</v>
      </c>
      <c r="D401" s="1">
        <v>10935.6</v>
      </c>
      <c r="E401" s="1">
        <v>11029.4</v>
      </c>
      <c r="F401" s="1">
        <v>511541716</v>
      </c>
      <c r="G401" s="1">
        <v>19712.810000000001</v>
      </c>
      <c r="H401" s="3">
        <f>IF(ISERR(LN(Table21028[[#This Row],[Close]]/E400)),"-",LN(Table21028[[#This Row],[Close]]/E400))</f>
        <v>9.432893528210886E-3</v>
      </c>
    </row>
    <row r="402" spans="1:8" x14ac:dyDescent="0.3">
      <c r="A402" s="2">
        <v>43693</v>
      </c>
      <c r="B402" s="1">
        <v>11043.65</v>
      </c>
      <c r="C402" s="1">
        <v>11068.65</v>
      </c>
      <c r="D402" s="1">
        <v>10924.3</v>
      </c>
      <c r="E402" s="1">
        <v>11047.8</v>
      </c>
      <c r="F402" s="1">
        <v>470909918</v>
      </c>
      <c r="G402" s="1">
        <v>19281.91</v>
      </c>
      <c r="H402" s="3">
        <f>IF(ISERR(LN(Table21028[[#This Row],[Close]]/E401)),"-",LN(Table21028[[#This Row],[Close]]/E401))</f>
        <v>1.6668784320785558E-3</v>
      </c>
    </row>
    <row r="403" spans="1:8" x14ac:dyDescent="0.3">
      <c r="A403" s="2">
        <v>43696</v>
      </c>
      <c r="B403" s="1">
        <v>11094.8</v>
      </c>
      <c r="C403" s="1">
        <v>11146.9</v>
      </c>
      <c r="D403" s="1">
        <v>11037.85</v>
      </c>
      <c r="E403" s="1">
        <v>11053.9</v>
      </c>
      <c r="F403" s="1">
        <v>369493161</v>
      </c>
      <c r="G403" s="1">
        <v>14120.35</v>
      </c>
      <c r="H403" s="3">
        <f>IF(ISERR(LN(Table21028[[#This Row],[Close]]/E402)),"-",LN(Table21028[[#This Row],[Close]]/E402))</f>
        <v>5.5199375205423505E-4</v>
      </c>
    </row>
    <row r="404" spans="1:8" x14ac:dyDescent="0.3">
      <c r="A404" s="2">
        <v>43697</v>
      </c>
      <c r="B404" s="1">
        <v>11063.9</v>
      </c>
      <c r="C404" s="1">
        <v>11076.3</v>
      </c>
      <c r="D404" s="1">
        <v>10985.3</v>
      </c>
      <c r="E404" s="1">
        <v>11017</v>
      </c>
      <c r="F404" s="1">
        <v>444715679</v>
      </c>
      <c r="G404" s="1">
        <v>16915.96</v>
      </c>
      <c r="H404" s="3">
        <f>IF(ISERR(LN(Table21028[[#This Row],[Close]]/E403)),"-",LN(Table21028[[#This Row],[Close]]/E403))</f>
        <v>-3.3437725132185541E-3</v>
      </c>
    </row>
    <row r="405" spans="1:8" x14ac:dyDescent="0.3">
      <c r="A405" s="2">
        <v>43698</v>
      </c>
      <c r="B405" s="1">
        <v>11018.15</v>
      </c>
      <c r="C405" s="1">
        <v>11034.2</v>
      </c>
      <c r="D405" s="1">
        <v>10906.65</v>
      </c>
      <c r="E405" s="1">
        <v>10918.7</v>
      </c>
      <c r="F405" s="1">
        <v>557867906</v>
      </c>
      <c r="G405" s="1">
        <v>16747.990000000002</v>
      </c>
      <c r="H405" s="3">
        <f>IF(ISERR(LN(Table21028[[#This Row],[Close]]/E404)),"-",LN(Table21028[[#This Row],[Close]]/E404))</f>
        <v>-8.9626187469466975E-3</v>
      </c>
    </row>
    <row r="406" spans="1:8" x14ac:dyDescent="0.3">
      <c r="A406" s="2">
        <v>43699</v>
      </c>
      <c r="B406" s="1">
        <v>10905.3</v>
      </c>
      <c r="C406" s="1">
        <v>10908.25</v>
      </c>
      <c r="D406" s="1">
        <v>10718.3</v>
      </c>
      <c r="E406" s="1">
        <v>10741.35</v>
      </c>
      <c r="F406" s="1">
        <v>668193449</v>
      </c>
      <c r="G406" s="1">
        <v>18764.38</v>
      </c>
      <c r="H406" s="3">
        <f>IF(ISERR(LN(Table21028[[#This Row],[Close]]/E405)),"-",LN(Table21028[[#This Row],[Close]]/E405))</f>
        <v>-1.6376136105612608E-2</v>
      </c>
    </row>
    <row r="407" spans="1:8" x14ac:dyDescent="0.3">
      <c r="A407" s="2">
        <v>43700</v>
      </c>
      <c r="B407" s="1">
        <v>10699.6</v>
      </c>
      <c r="C407" s="1">
        <v>10862.55</v>
      </c>
      <c r="D407" s="1">
        <v>10637.15</v>
      </c>
      <c r="E407" s="1">
        <v>10829.35</v>
      </c>
      <c r="F407" s="1">
        <v>667079625</v>
      </c>
      <c r="G407" s="1">
        <v>20983.75</v>
      </c>
      <c r="H407" s="3">
        <f>IF(ISERR(LN(Table21028[[#This Row],[Close]]/E406)),"-",LN(Table21028[[#This Row],[Close]]/E406))</f>
        <v>8.1592612391295921E-3</v>
      </c>
    </row>
    <row r="408" spans="1:8" x14ac:dyDescent="0.3">
      <c r="A408" s="2">
        <v>43703</v>
      </c>
      <c r="B408" s="1">
        <v>11000.3</v>
      </c>
      <c r="C408" s="1">
        <v>11070.3</v>
      </c>
      <c r="D408" s="1">
        <v>10756.55</v>
      </c>
      <c r="E408" s="1">
        <v>11057.85</v>
      </c>
      <c r="F408" s="1">
        <v>684141923</v>
      </c>
      <c r="G408" s="1">
        <v>22375.99</v>
      </c>
      <c r="H408" s="3">
        <f>IF(ISERR(LN(Table21028[[#This Row],[Close]]/E407)),"-",LN(Table21028[[#This Row],[Close]]/E407))</f>
        <v>2.0880542239304772E-2</v>
      </c>
    </row>
    <row r="409" spans="1:8" x14ac:dyDescent="0.3">
      <c r="A409" s="2">
        <v>43704</v>
      </c>
      <c r="B409" s="1">
        <v>11106.55</v>
      </c>
      <c r="C409" s="1">
        <v>11141.75</v>
      </c>
      <c r="D409" s="1">
        <v>11049.5</v>
      </c>
      <c r="E409" s="1">
        <v>11105.35</v>
      </c>
      <c r="F409" s="1">
        <v>685551267</v>
      </c>
      <c r="G409" s="1">
        <v>27413.16</v>
      </c>
      <c r="H409" s="3">
        <f>IF(ISERR(LN(Table21028[[#This Row],[Close]]/E408)),"-",LN(Table21028[[#This Row],[Close]]/E408))</f>
        <v>4.2863912004609123E-3</v>
      </c>
    </row>
    <row r="410" spans="1:8" x14ac:dyDescent="0.3">
      <c r="A410" s="2">
        <v>43705</v>
      </c>
      <c r="B410" s="1">
        <v>11101.3</v>
      </c>
      <c r="C410" s="1">
        <v>11129.65</v>
      </c>
      <c r="D410" s="1">
        <v>10987.65</v>
      </c>
      <c r="E410" s="1">
        <v>11046.1</v>
      </c>
      <c r="F410" s="1">
        <v>549954696</v>
      </c>
      <c r="G410" s="1">
        <v>16739.43</v>
      </c>
      <c r="H410" s="3">
        <f>IF(ISERR(LN(Table21028[[#This Row],[Close]]/E409)),"-",LN(Table21028[[#This Row],[Close]]/E409))</f>
        <v>-5.3495496953686683E-3</v>
      </c>
    </row>
    <row r="411" spans="1:8" x14ac:dyDescent="0.3">
      <c r="A411" s="2">
        <v>43706</v>
      </c>
      <c r="B411" s="1">
        <v>10996.05</v>
      </c>
      <c r="C411" s="1">
        <v>11021.1</v>
      </c>
      <c r="D411" s="1">
        <v>10922.4</v>
      </c>
      <c r="E411" s="1">
        <v>10948.3</v>
      </c>
      <c r="F411" s="1">
        <v>649876160</v>
      </c>
      <c r="G411" s="1">
        <v>20127.77</v>
      </c>
      <c r="H411" s="3">
        <f>IF(ISERR(LN(Table21028[[#This Row],[Close]]/E410)),"-",LN(Table21028[[#This Row],[Close]]/E410))</f>
        <v>-8.8932314206440471E-3</v>
      </c>
    </row>
    <row r="412" spans="1:8" x14ac:dyDescent="0.3">
      <c r="A412" s="2">
        <v>43707</v>
      </c>
      <c r="B412" s="1">
        <v>10987.8</v>
      </c>
      <c r="C412" s="1">
        <v>11042.6</v>
      </c>
      <c r="D412" s="1">
        <v>10874.8</v>
      </c>
      <c r="E412" s="1">
        <v>11023.25</v>
      </c>
      <c r="F412" s="1">
        <v>628154431</v>
      </c>
      <c r="G412" s="1">
        <v>21057.31</v>
      </c>
      <c r="H412" s="3">
        <f>IF(ISERR(LN(Table21028[[#This Row],[Close]]/E411)),"-",LN(Table21028[[#This Row],[Close]]/E411))</f>
        <v>6.822485506963346E-3</v>
      </c>
    </row>
    <row r="413" spans="1:8" x14ac:dyDescent="0.3">
      <c r="A413" s="2">
        <v>43711</v>
      </c>
      <c r="B413" s="1">
        <v>10960.95</v>
      </c>
      <c r="C413" s="1">
        <v>10967.5</v>
      </c>
      <c r="D413" s="1">
        <v>10772.7</v>
      </c>
      <c r="E413" s="1">
        <v>10797.9</v>
      </c>
      <c r="F413" s="1">
        <v>483038985</v>
      </c>
      <c r="G413" s="1">
        <v>16595.599999999999</v>
      </c>
      <c r="H413" s="3">
        <f>IF(ISERR(LN(Table21028[[#This Row],[Close]]/E412)),"-",LN(Table21028[[#This Row],[Close]]/E412))</f>
        <v>-2.0655007796257053E-2</v>
      </c>
    </row>
    <row r="414" spans="1:8" x14ac:dyDescent="0.3">
      <c r="A414" s="2">
        <v>43712</v>
      </c>
      <c r="B414" s="1">
        <v>10790.4</v>
      </c>
      <c r="C414" s="1">
        <v>10858.75</v>
      </c>
      <c r="D414" s="1">
        <v>10746.35</v>
      </c>
      <c r="E414" s="1">
        <v>10844.65</v>
      </c>
      <c r="F414" s="1">
        <v>508784352</v>
      </c>
      <c r="G414" s="1">
        <v>19195.099999999999</v>
      </c>
      <c r="H414" s="3">
        <f>IF(ISERR(LN(Table21028[[#This Row],[Close]]/E413)),"-",LN(Table21028[[#This Row],[Close]]/E413))</f>
        <v>4.3202000422602948E-3</v>
      </c>
    </row>
    <row r="415" spans="1:8" x14ac:dyDescent="0.3">
      <c r="A415" s="2">
        <v>43713</v>
      </c>
      <c r="B415" s="1">
        <v>10860.95</v>
      </c>
      <c r="C415" s="1">
        <v>10920.1</v>
      </c>
      <c r="D415" s="1">
        <v>10816</v>
      </c>
      <c r="E415" s="1">
        <v>10847.9</v>
      </c>
      <c r="F415" s="1">
        <v>595699267</v>
      </c>
      <c r="G415" s="1">
        <v>18279.88</v>
      </c>
      <c r="H415" s="3">
        <f>IF(ISERR(LN(Table21028[[#This Row],[Close]]/E414)),"-",LN(Table21028[[#This Row],[Close]]/E414))</f>
        <v>2.9964204524756224E-4</v>
      </c>
    </row>
    <row r="416" spans="1:8" x14ac:dyDescent="0.3">
      <c r="A416" s="2">
        <v>43714</v>
      </c>
      <c r="B416" s="1">
        <v>10883.8</v>
      </c>
      <c r="C416" s="1">
        <v>10957.05</v>
      </c>
      <c r="D416" s="1">
        <v>10867.45</v>
      </c>
      <c r="E416" s="1">
        <v>10946.2</v>
      </c>
      <c r="F416" s="1">
        <v>497214445</v>
      </c>
      <c r="G416" s="1">
        <v>18167.78</v>
      </c>
      <c r="H416" s="3">
        <f>IF(ISERR(LN(Table21028[[#This Row],[Close]]/E415)),"-",LN(Table21028[[#This Row],[Close]]/E415))</f>
        <v>9.0208512030475613E-3</v>
      </c>
    </row>
    <row r="417" spans="1:8" x14ac:dyDescent="0.3">
      <c r="A417" s="2">
        <v>43717</v>
      </c>
      <c r="B417" s="1">
        <v>10936.7</v>
      </c>
      <c r="C417" s="1">
        <v>11028.85</v>
      </c>
      <c r="D417" s="1">
        <v>10889.8</v>
      </c>
      <c r="E417" s="1">
        <v>11003.05</v>
      </c>
      <c r="F417" s="1">
        <v>412471067</v>
      </c>
      <c r="G417" s="1">
        <v>14762.07</v>
      </c>
      <c r="H417" s="3">
        <f>IF(ISERR(LN(Table21028[[#This Row],[Close]]/E416)),"-",LN(Table21028[[#This Row],[Close]]/E416))</f>
        <v>5.1801430231516307E-3</v>
      </c>
    </row>
    <row r="418" spans="1:8" x14ac:dyDescent="0.3">
      <c r="A418" s="2">
        <v>43719</v>
      </c>
      <c r="B418" s="1">
        <v>11028.5</v>
      </c>
      <c r="C418" s="1">
        <v>11054.8</v>
      </c>
      <c r="D418" s="1">
        <v>11011.65</v>
      </c>
      <c r="E418" s="1">
        <v>11035.7</v>
      </c>
      <c r="F418" s="1">
        <v>687140326</v>
      </c>
      <c r="G418" s="1">
        <v>19550.59</v>
      </c>
      <c r="H418" s="3">
        <f>IF(ISERR(LN(Table21028[[#This Row],[Close]]/E417)),"-",LN(Table21028[[#This Row],[Close]]/E417))</f>
        <v>2.9629651306572699E-3</v>
      </c>
    </row>
    <row r="419" spans="1:8" x14ac:dyDescent="0.3">
      <c r="A419" s="2">
        <v>43720</v>
      </c>
      <c r="B419" s="1">
        <v>11058.3</v>
      </c>
      <c r="C419" s="1">
        <v>11081.75</v>
      </c>
      <c r="D419" s="1">
        <v>10964.95</v>
      </c>
      <c r="E419" s="1">
        <v>10982.8</v>
      </c>
      <c r="F419" s="1">
        <v>551436050</v>
      </c>
      <c r="G419" s="1">
        <v>17510.169999999998</v>
      </c>
      <c r="H419" s="3">
        <f>IF(ISERR(LN(Table21028[[#This Row],[Close]]/E418)),"-",LN(Table21028[[#This Row],[Close]]/E418))</f>
        <v>-4.8050595437650065E-3</v>
      </c>
    </row>
    <row r="420" spans="1:8" x14ac:dyDescent="0.3">
      <c r="A420" s="2">
        <v>43721</v>
      </c>
      <c r="B420" s="1">
        <v>10986.8</v>
      </c>
      <c r="C420" s="1">
        <v>11084.45</v>
      </c>
      <c r="D420" s="1">
        <v>10945.75</v>
      </c>
      <c r="E420" s="1">
        <v>11075.9</v>
      </c>
      <c r="F420" s="1">
        <v>624305151</v>
      </c>
      <c r="G420" s="1">
        <v>18012.759999999998</v>
      </c>
      <c r="H420" s="3">
        <f>IF(ISERR(LN(Table21028[[#This Row],[Close]]/E419)),"-",LN(Table21028[[#This Row],[Close]]/E419))</f>
        <v>8.4411640582458328E-3</v>
      </c>
    </row>
    <row r="421" spans="1:8" x14ac:dyDescent="0.3">
      <c r="A421" s="2">
        <v>43724</v>
      </c>
      <c r="B421" s="1">
        <v>10994.85</v>
      </c>
      <c r="C421" s="1">
        <v>11052.7</v>
      </c>
      <c r="D421" s="1">
        <v>10968.2</v>
      </c>
      <c r="E421" s="1">
        <v>11003.5</v>
      </c>
      <c r="F421" s="1">
        <v>434449776</v>
      </c>
      <c r="G421" s="1">
        <v>15786.17</v>
      </c>
      <c r="H421" s="3">
        <f>IF(ISERR(LN(Table21028[[#This Row],[Close]]/E420)),"-",LN(Table21028[[#This Row],[Close]]/E420))</f>
        <v>-6.5581727303500393E-3</v>
      </c>
    </row>
    <row r="422" spans="1:8" x14ac:dyDescent="0.3">
      <c r="A422" s="2">
        <v>43725</v>
      </c>
      <c r="B422" s="1">
        <v>11000.1</v>
      </c>
      <c r="C422" s="1">
        <v>11000.1</v>
      </c>
      <c r="D422" s="1">
        <v>10796.5</v>
      </c>
      <c r="E422" s="1">
        <v>10817.6</v>
      </c>
      <c r="F422" s="1">
        <v>482013044</v>
      </c>
      <c r="G422" s="1">
        <v>17721.93</v>
      </c>
      <c r="H422" s="3">
        <f>IF(ISERR(LN(Table21028[[#This Row],[Close]]/E421)),"-",LN(Table21028[[#This Row],[Close]]/E421))</f>
        <v>-1.7038966653176175E-2</v>
      </c>
    </row>
    <row r="423" spans="1:8" x14ac:dyDescent="0.3">
      <c r="A423" s="2">
        <v>43726</v>
      </c>
      <c r="B423" s="1">
        <v>10872.8</v>
      </c>
      <c r="C423" s="1">
        <v>10885.15</v>
      </c>
      <c r="D423" s="1">
        <v>10804.85</v>
      </c>
      <c r="E423" s="1">
        <v>10840.65</v>
      </c>
      <c r="F423" s="1">
        <v>519155072</v>
      </c>
      <c r="G423" s="1">
        <v>16784.43</v>
      </c>
      <c r="H423" s="3">
        <f>IF(ISERR(LN(Table21028[[#This Row],[Close]]/E422)),"-",LN(Table21028[[#This Row],[Close]]/E422))</f>
        <v>2.1285199591399326E-3</v>
      </c>
    </row>
    <row r="424" spans="1:8" x14ac:dyDescent="0.3">
      <c r="A424" s="2">
        <v>43727</v>
      </c>
      <c r="B424" s="1">
        <v>10845.2</v>
      </c>
      <c r="C424" s="1">
        <v>10845.2</v>
      </c>
      <c r="D424" s="1">
        <v>10670.25</v>
      </c>
      <c r="E424" s="1">
        <v>10704.8</v>
      </c>
      <c r="F424" s="1">
        <v>642599183</v>
      </c>
      <c r="G424" s="1">
        <v>16642.830000000002</v>
      </c>
      <c r="H424" s="3">
        <f>IF(ISERR(LN(Table21028[[#This Row],[Close]]/E423)),"-",LN(Table21028[[#This Row],[Close]]/E423))</f>
        <v>-1.2610718304774393E-2</v>
      </c>
    </row>
    <row r="425" spans="1:8" x14ac:dyDescent="0.3">
      <c r="A425" s="2">
        <v>43728</v>
      </c>
      <c r="B425" s="1">
        <v>10746.8</v>
      </c>
      <c r="C425" s="1">
        <v>11381.9</v>
      </c>
      <c r="D425" s="1">
        <v>10691</v>
      </c>
      <c r="E425" s="1">
        <v>11274.2</v>
      </c>
      <c r="F425" s="1">
        <v>1356767450</v>
      </c>
      <c r="G425" s="1">
        <v>54081.53</v>
      </c>
      <c r="H425" s="3">
        <f>IF(ISERR(LN(Table21028[[#This Row],[Close]]/E424)),"-",LN(Table21028[[#This Row],[Close]]/E424))</f>
        <v>5.1824690425978821E-2</v>
      </c>
    </row>
    <row r="426" spans="1:8" x14ac:dyDescent="0.3">
      <c r="A426" s="2">
        <v>43731</v>
      </c>
      <c r="B426" s="1">
        <v>11542.7</v>
      </c>
      <c r="C426" s="1">
        <v>11694.85</v>
      </c>
      <c r="D426" s="1">
        <v>11471.35</v>
      </c>
      <c r="E426" s="1">
        <v>11600.2</v>
      </c>
      <c r="F426" s="1">
        <v>882826741</v>
      </c>
      <c r="G426" s="1">
        <v>40005.01</v>
      </c>
      <c r="H426" s="3">
        <f>IF(ISERR(LN(Table21028[[#This Row],[Close]]/E425)),"-",LN(Table21028[[#This Row],[Close]]/E425))</f>
        <v>2.8505409908377584E-2</v>
      </c>
    </row>
    <row r="427" spans="1:8" x14ac:dyDescent="0.3">
      <c r="A427" s="2">
        <v>43732</v>
      </c>
      <c r="B427" s="1">
        <v>11590.7</v>
      </c>
      <c r="C427" s="1">
        <v>11655.05</v>
      </c>
      <c r="D427" s="1">
        <v>11539.2</v>
      </c>
      <c r="E427" s="1">
        <v>11588.2</v>
      </c>
      <c r="F427" s="1">
        <v>651722255</v>
      </c>
      <c r="G427" s="1">
        <v>26930.07</v>
      </c>
      <c r="H427" s="3">
        <f>IF(ISERR(LN(Table21028[[#This Row],[Close]]/E426)),"-",LN(Table21028[[#This Row],[Close]]/E426))</f>
        <v>-1.0350003511433552E-3</v>
      </c>
    </row>
    <row r="428" spans="1:8" x14ac:dyDescent="0.3">
      <c r="A428" s="2">
        <v>43733</v>
      </c>
      <c r="B428" s="1">
        <v>11564.85</v>
      </c>
      <c r="C428" s="1">
        <v>11564.95</v>
      </c>
      <c r="D428" s="1">
        <v>11416.1</v>
      </c>
      <c r="E428" s="1">
        <v>11440.2</v>
      </c>
      <c r="F428" s="1">
        <v>629054640</v>
      </c>
      <c r="G428" s="1">
        <v>25266.240000000002</v>
      </c>
      <c r="H428" s="3">
        <f>IF(ISERR(LN(Table21028[[#This Row],[Close]]/E427)),"-",LN(Table21028[[#This Row],[Close]]/E427))</f>
        <v>-1.2853870675538228E-2</v>
      </c>
    </row>
    <row r="429" spans="1:8" x14ac:dyDescent="0.3">
      <c r="A429" s="2">
        <v>43734</v>
      </c>
      <c r="B429" s="1">
        <v>11469.85</v>
      </c>
      <c r="C429" s="1">
        <v>11610.85</v>
      </c>
      <c r="D429" s="1">
        <v>11466.35</v>
      </c>
      <c r="E429" s="1">
        <v>11571.2</v>
      </c>
      <c r="F429" s="1">
        <v>844465614</v>
      </c>
      <c r="G429" s="1">
        <v>30707.84</v>
      </c>
      <c r="H429" s="3">
        <f>IF(ISERR(LN(Table21028[[#This Row],[Close]]/E428)),"-",LN(Table21028[[#This Row],[Close]]/E428))</f>
        <v>1.1385784019294062E-2</v>
      </c>
    </row>
    <row r="430" spans="1:8" x14ac:dyDescent="0.3">
      <c r="A430" s="2">
        <v>43735</v>
      </c>
      <c r="B430" s="1">
        <v>11556.35</v>
      </c>
      <c r="C430" s="1">
        <v>11593.6</v>
      </c>
      <c r="D430" s="1">
        <v>11499.75</v>
      </c>
      <c r="E430" s="1">
        <v>11512.4</v>
      </c>
      <c r="F430" s="1">
        <v>650017280</v>
      </c>
      <c r="G430" s="1">
        <v>19036.939999999999</v>
      </c>
      <c r="H430" s="3">
        <f>IF(ISERR(LN(Table21028[[#This Row],[Close]]/E429)),"-",LN(Table21028[[#This Row],[Close]]/E429))</f>
        <v>-5.0945370025516938E-3</v>
      </c>
    </row>
    <row r="431" spans="1:8" x14ac:dyDescent="0.3">
      <c r="A431" s="2">
        <v>43738</v>
      </c>
      <c r="B431" s="1">
        <v>11491.15</v>
      </c>
      <c r="C431" s="1">
        <v>11508.25</v>
      </c>
      <c r="D431" s="1">
        <v>11390.8</v>
      </c>
      <c r="E431" s="1">
        <v>11474.45</v>
      </c>
      <c r="F431" s="1">
        <v>756848686</v>
      </c>
      <c r="G431" s="1">
        <v>23748.07</v>
      </c>
      <c r="H431" s="3">
        <f>IF(ISERR(LN(Table21028[[#This Row],[Close]]/E430)),"-",LN(Table21028[[#This Row],[Close]]/E430))</f>
        <v>-3.3018908183674615E-3</v>
      </c>
    </row>
    <row r="432" spans="1:8" x14ac:dyDescent="0.3">
      <c r="A432" s="2">
        <v>43739</v>
      </c>
      <c r="B432" s="1">
        <v>11515.4</v>
      </c>
      <c r="C432" s="1">
        <v>11554.2</v>
      </c>
      <c r="D432" s="1">
        <v>11247.9</v>
      </c>
      <c r="E432" s="1">
        <v>11359.9</v>
      </c>
      <c r="F432" s="1">
        <v>1305415159</v>
      </c>
      <c r="G432" s="1">
        <v>28972.720000000001</v>
      </c>
      <c r="H432" s="3">
        <f>IF(ISERR(LN(Table21028[[#This Row],[Close]]/E431)),"-",LN(Table21028[[#This Row],[Close]]/E431))</f>
        <v>-1.0033214077332946E-2</v>
      </c>
    </row>
    <row r="433" spans="1:8" x14ac:dyDescent="0.3">
      <c r="A433" s="2">
        <v>43741</v>
      </c>
      <c r="B433" s="1">
        <v>11322.25</v>
      </c>
      <c r="C433" s="1">
        <v>11370.4</v>
      </c>
      <c r="D433" s="1">
        <v>11257.35</v>
      </c>
      <c r="E433" s="1">
        <v>11314</v>
      </c>
      <c r="F433" s="1">
        <v>1017479514</v>
      </c>
      <c r="G433" s="1">
        <v>21658.38</v>
      </c>
      <c r="H433" s="3">
        <f>IF(ISERR(LN(Table21028[[#This Row],[Close]]/E432)),"-",LN(Table21028[[#This Row],[Close]]/E432))</f>
        <v>-4.0487135163949257E-3</v>
      </c>
    </row>
    <row r="434" spans="1:8" x14ac:dyDescent="0.3">
      <c r="A434" s="2">
        <v>43742</v>
      </c>
      <c r="B434" s="1">
        <v>11388.45</v>
      </c>
      <c r="C434" s="1">
        <v>11400.3</v>
      </c>
      <c r="D434" s="1">
        <v>11158.35</v>
      </c>
      <c r="E434" s="1">
        <v>11174.75</v>
      </c>
      <c r="F434" s="1">
        <v>928524450</v>
      </c>
      <c r="G434" s="1">
        <v>22470.76</v>
      </c>
      <c r="H434" s="3">
        <f>IF(ISERR(LN(Table21028[[#This Row],[Close]]/E433)),"-",LN(Table21028[[#This Row],[Close]]/E433))</f>
        <v>-1.2384128036227408E-2</v>
      </c>
    </row>
    <row r="435" spans="1:8" x14ac:dyDescent="0.3">
      <c r="A435" s="2">
        <v>43745</v>
      </c>
      <c r="B435" s="1">
        <v>11196.2</v>
      </c>
      <c r="C435" s="1">
        <v>11233.85</v>
      </c>
      <c r="D435" s="1">
        <v>11112.65</v>
      </c>
      <c r="E435" s="1">
        <v>11126.4</v>
      </c>
      <c r="F435" s="1">
        <v>733198763</v>
      </c>
      <c r="G435" s="1">
        <v>18641.37</v>
      </c>
      <c r="H435" s="3">
        <f>IF(ISERR(LN(Table21028[[#This Row],[Close]]/E434)),"-",LN(Table21028[[#This Row],[Close]]/E434))</f>
        <v>-4.3361060533314236E-3</v>
      </c>
    </row>
    <row r="436" spans="1:8" x14ac:dyDescent="0.3">
      <c r="A436" s="2">
        <v>43747</v>
      </c>
      <c r="B436" s="1">
        <v>11152.95</v>
      </c>
      <c r="C436" s="1">
        <v>11321.6</v>
      </c>
      <c r="D436" s="1">
        <v>11090.15</v>
      </c>
      <c r="E436" s="1">
        <v>11313.3</v>
      </c>
      <c r="F436" s="1">
        <v>741148639</v>
      </c>
      <c r="G436" s="1">
        <v>20961.54</v>
      </c>
      <c r="H436" s="3">
        <f>IF(ISERR(LN(Table21028[[#This Row],[Close]]/E435)),"-",LN(Table21028[[#This Row],[Close]]/E435))</f>
        <v>1.6658361926267153E-2</v>
      </c>
    </row>
    <row r="437" spans="1:8" x14ac:dyDescent="0.3">
      <c r="A437" s="2">
        <v>43748</v>
      </c>
      <c r="B437" s="1">
        <v>11280.5</v>
      </c>
      <c r="C437" s="1">
        <v>11293.35</v>
      </c>
      <c r="D437" s="1">
        <v>11208.55</v>
      </c>
      <c r="E437" s="1">
        <v>11234.55</v>
      </c>
      <c r="F437" s="1">
        <v>562017945</v>
      </c>
      <c r="G437" s="1">
        <v>19234.310000000001</v>
      </c>
      <c r="H437" s="3">
        <f>IF(ISERR(LN(Table21028[[#This Row],[Close]]/E436)),"-",LN(Table21028[[#This Row],[Close]]/E436))</f>
        <v>-6.9851733270783253E-3</v>
      </c>
    </row>
    <row r="438" spans="1:8" x14ac:dyDescent="0.3">
      <c r="A438" s="2">
        <v>43749</v>
      </c>
      <c r="B438" s="1">
        <v>11257.7</v>
      </c>
      <c r="C438" s="1">
        <v>11362.9</v>
      </c>
      <c r="D438" s="1">
        <v>11189.4</v>
      </c>
      <c r="E438" s="1">
        <v>11305.05</v>
      </c>
      <c r="F438" s="1">
        <v>737795150</v>
      </c>
      <c r="G438" s="1">
        <v>22511.39</v>
      </c>
      <c r="H438" s="3">
        <f>IF(ISERR(LN(Table21028[[#This Row],[Close]]/E437)),"-",LN(Table21028[[#This Row],[Close]]/E437))</f>
        <v>6.255677111318734E-3</v>
      </c>
    </row>
    <row r="439" spans="1:8" x14ac:dyDescent="0.3">
      <c r="A439" s="2">
        <v>43752</v>
      </c>
      <c r="B439" s="1">
        <v>11335.9</v>
      </c>
      <c r="C439" s="1">
        <v>11420.45</v>
      </c>
      <c r="D439" s="1">
        <v>11290.05</v>
      </c>
      <c r="E439" s="1">
        <v>11341.15</v>
      </c>
      <c r="F439" s="1">
        <v>587579191</v>
      </c>
      <c r="G439" s="1">
        <v>17499.48</v>
      </c>
      <c r="H439" s="3">
        <f>IF(ISERR(LN(Table21028[[#This Row],[Close]]/E438)),"-",LN(Table21028[[#This Row],[Close]]/E438))</f>
        <v>3.1881755506963242E-3</v>
      </c>
    </row>
    <row r="440" spans="1:8" x14ac:dyDescent="0.3">
      <c r="A440" s="2">
        <v>43753</v>
      </c>
      <c r="B440" s="1">
        <v>11360.85</v>
      </c>
      <c r="C440" s="1">
        <v>11462.35</v>
      </c>
      <c r="D440" s="1">
        <v>11342.1</v>
      </c>
      <c r="E440" s="1">
        <v>11428.3</v>
      </c>
      <c r="F440" s="1">
        <v>527396180</v>
      </c>
      <c r="G440" s="1">
        <v>17041.55</v>
      </c>
      <c r="H440" s="3">
        <f>IF(ISERR(LN(Table21028[[#This Row],[Close]]/E439)),"-",LN(Table21028[[#This Row],[Close]]/E439))</f>
        <v>7.655031243923585E-3</v>
      </c>
    </row>
    <row r="441" spans="1:8" x14ac:dyDescent="0.3">
      <c r="A441" s="2">
        <v>43754</v>
      </c>
      <c r="B441" s="1">
        <v>11464.95</v>
      </c>
      <c r="C441" s="1">
        <v>11481.05</v>
      </c>
      <c r="D441" s="1">
        <v>11411.1</v>
      </c>
      <c r="E441" s="1">
        <v>11464</v>
      </c>
      <c r="F441" s="1">
        <v>533468525</v>
      </c>
      <c r="G441" s="1">
        <v>18266.060000000001</v>
      </c>
      <c r="H441" s="3">
        <f>IF(ISERR(LN(Table21028[[#This Row],[Close]]/E440)),"-",LN(Table21028[[#This Row],[Close]]/E440))</f>
        <v>3.1189551893382886E-3</v>
      </c>
    </row>
    <row r="442" spans="1:8" x14ac:dyDescent="0.3">
      <c r="A442" s="2">
        <v>43755</v>
      </c>
      <c r="B442" s="1">
        <v>11466.3</v>
      </c>
      <c r="C442" s="1">
        <v>11599.1</v>
      </c>
      <c r="D442" s="1">
        <v>11439.65</v>
      </c>
      <c r="E442" s="1">
        <v>11586.35</v>
      </c>
      <c r="F442" s="1">
        <v>797572398</v>
      </c>
      <c r="G442" s="1">
        <v>20839.2</v>
      </c>
      <c r="H442" s="3">
        <f>IF(ISERR(LN(Table21028[[#This Row],[Close]]/E441)),"-",LN(Table21028[[#This Row],[Close]]/E441))</f>
        <v>1.0615990565060435E-2</v>
      </c>
    </row>
    <row r="443" spans="1:8" x14ac:dyDescent="0.3">
      <c r="A443" s="2">
        <v>43756</v>
      </c>
      <c r="B443" s="1">
        <v>11580.3</v>
      </c>
      <c r="C443" s="1">
        <v>11684.7</v>
      </c>
      <c r="D443" s="1">
        <v>11553.15</v>
      </c>
      <c r="E443" s="1">
        <v>11661.85</v>
      </c>
      <c r="F443" s="1">
        <v>853440208</v>
      </c>
      <c r="G443" s="1">
        <v>22315.99</v>
      </c>
      <c r="H443" s="3">
        <f>IF(ISERR(LN(Table21028[[#This Row],[Close]]/E442)),"-",LN(Table21028[[#This Row],[Close]]/E442))</f>
        <v>6.4951493385409882E-3</v>
      </c>
    </row>
    <row r="444" spans="1:8" x14ac:dyDescent="0.3">
      <c r="A444" s="2">
        <v>43760</v>
      </c>
      <c r="B444" s="1">
        <v>11657.15</v>
      </c>
      <c r="C444" s="1">
        <v>11714.35</v>
      </c>
      <c r="D444" s="1">
        <v>11573.65</v>
      </c>
      <c r="E444" s="1">
        <v>11588.35</v>
      </c>
      <c r="F444" s="1">
        <v>867601307</v>
      </c>
      <c r="G444" s="1">
        <v>29726.27</v>
      </c>
      <c r="H444" s="3">
        <f>IF(ISERR(LN(Table21028[[#This Row],[Close]]/E443)),"-",LN(Table21028[[#This Row],[Close]]/E443))</f>
        <v>-6.3225473195318302E-3</v>
      </c>
    </row>
    <row r="445" spans="1:8" x14ac:dyDescent="0.3">
      <c r="A445" s="2">
        <v>43761</v>
      </c>
      <c r="B445" s="1">
        <v>11596.2</v>
      </c>
      <c r="C445" s="1">
        <v>11651.6</v>
      </c>
      <c r="D445" s="1">
        <v>11554.4</v>
      </c>
      <c r="E445" s="1">
        <v>11604.1</v>
      </c>
      <c r="F445" s="1">
        <v>664159887</v>
      </c>
      <c r="G445" s="1">
        <v>23397.69</v>
      </c>
      <c r="H445" s="3">
        <f>IF(ISERR(LN(Table21028[[#This Row],[Close]]/E444)),"-",LN(Table21028[[#This Row],[Close]]/E444))</f>
        <v>1.3582008301133287E-3</v>
      </c>
    </row>
    <row r="446" spans="1:8" x14ac:dyDescent="0.3">
      <c r="A446" s="2">
        <v>43762</v>
      </c>
      <c r="B446" s="1">
        <v>11661.65</v>
      </c>
      <c r="C446" s="1">
        <v>11679.6</v>
      </c>
      <c r="D446" s="1">
        <v>11534.65</v>
      </c>
      <c r="E446" s="1">
        <v>11582.6</v>
      </c>
      <c r="F446" s="1">
        <v>700481662</v>
      </c>
      <c r="G446" s="1">
        <v>25177.46</v>
      </c>
      <c r="H446" s="3">
        <f>IF(ISERR(LN(Table21028[[#This Row],[Close]]/E445)),"-",LN(Table21028[[#This Row],[Close]]/E445))</f>
        <v>-1.8545119540017269E-3</v>
      </c>
    </row>
    <row r="447" spans="1:8" x14ac:dyDescent="0.3">
      <c r="A447" s="2">
        <v>43763</v>
      </c>
      <c r="B447" s="1">
        <v>11646.15</v>
      </c>
      <c r="C447" s="1">
        <v>11646.9</v>
      </c>
      <c r="D447" s="1">
        <v>11490.75</v>
      </c>
      <c r="E447" s="1">
        <v>11583.9</v>
      </c>
      <c r="F447" s="1">
        <v>812027840</v>
      </c>
      <c r="G447" s="1">
        <v>23611.51</v>
      </c>
      <c r="H447" s="3">
        <f>IF(ISERR(LN(Table21028[[#This Row],[Close]]/E446)),"-",LN(Table21028[[#This Row],[Close]]/E446))</f>
        <v>1.1223102336253745E-4</v>
      </c>
    </row>
    <row r="448" spans="1:8" x14ac:dyDescent="0.3">
      <c r="A448" s="2">
        <v>43765</v>
      </c>
      <c r="B448" s="1">
        <v>11662.25</v>
      </c>
      <c r="C448" s="1">
        <v>11672.4</v>
      </c>
      <c r="D448" s="1">
        <v>11604.6</v>
      </c>
      <c r="E448" s="1">
        <v>11627.15</v>
      </c>
      <c r="F448" s="1">
        <v>161779004</v>
      </c>
      <c r="G448" s="1">
        <v>3548.21</v>
      </c>
      <c r="H448" s="3">
        <f>IF(ISERR(LN(Table21028[[#This Row],[Close]]/E447)),"-",LN(Table21028[[#This Row],[Close]]/E447))</f>
        <v>3.7266776001179344E-3</v>
      </c>
    </row>
    <row r="449" spans="1:8" x14ac:dyDescent="0.3">
      <c r="A449" s="2">
        <v>43767</v>
      </c>
      <c r="B449" s="1">
        <v>11643.95</v>
      </c>
      <c r="C449" s="1">
        <v>11809.4</v>
      </c>
      <c r="D449" s="1">
        <v>11627.35</v>
      </c>
      <c r="E449" s="1">
        <v>11786.85</v>
      </c>
      <c r="F449" s="1">
        <v>951722529</v>
      </c>
      <c r="G449" s="1">
        <v>27054.87</v>
      </c>
      <c r="H449" s="3">
        <f>IF(ISERR(LN(Table21028[[#This Row],[Close]]/E448)),"-",LN(Table21028[[#This Row],[Close]]/E448))</f>
        <v>1.3641622669476343E-2</v>
      </c>
    </row>
    <row r="450" spans="1:8" x14ac:dyDescent="0.3">
      <c r="A450" s="2">
        <v>43768</v>
      </c>
      <c r="B450" s="1">
        <v>11883.9</v>
      </c>
      <c r="C450" s="1">
        <v>11883.95</v>
      </c>
      <c r="D450" s="1">
        <v>11784.45</v>
      </c>
      <c r="E450" s="1">
        <v>11844.1</v>
      </c>
      <c r="F450" s="1">
        <v>725219760</v>
      </c>
      <c r="G450" s="1">
        <v>22672.18</v>
      </c>
      <c r="H450" s="3">
        <f>IF(ISERR(LN(Table21028[[#This Row],[Close]]/E449)),"-",LN(Table21028[[#This Row],[Close]]/E449))</f>
        <v>4.8453500182429254E-3</v>
      </c>
    </row>
    <row r="451" spans="1:8" x14ac:dyDescent="0.3">
      <c r="A451" s="2">
        <v>43769</v>
      </c>
      <c r="B451" s="1">
        <v>11890.45</v>
      </c>
      <c r="C451" s="1">
        <v>11945</v>
      </c>
      <c r="D451" s="1">
        <v>11855.1</v>
      </c>
      <c r="E451" s="1">
        <v>11877.45</v>
      </c>
      <c r="F451" s="1">
        <v>1414837250</v>
      </c>
      <c r="G451" s="1">
        <v>31304.73</v>
      </c>
      <c r="H451" s="3">
        <f>IF(ISERR(LN(Table21028[[#This Row],[Close]]/E450)),"-",LN(Table21028[[#This Row],[Close]]/E450))</f>
        <v>2.81179113275152E-3</v>
      </c>
    </row>
    <row r="452" spans="1:8" x14ac:dyDescent="0.3">
      <c r="A452" s="2">
        <v>43770</v>
      </c>
      <c r="B452" s="1">
        <v>11886.6</v>
      </c>
      <c r="C452" s="1">
        <v>11918.3</v>
      </c>
      <c r="D452" s="1">
        <v>11843.35</v>
      </c>
      <c r="E452" s="1">
        <v>11890.6</v>
      </c>
      <c r="F452" s="1">
        <v>855338495</v>
      </c>
      <c r="G452" s="1">
        <v>24933.55</v>
      </c>
      <c r="H452" s="3">
        <f>IF(ISERR(LN(Table21028[[#This Row],[Close]]/E451)),"-",LN(Table21028[[#This Row],[Close]]/E451))</f>
        <v>1.1065275730858378E-3</v>
      </c>
    </row>
    <row r="453" spans="1:8" x14ac:dyDescent="0.3">
      <c r="A453" s="2">
        <v>43773</v>
      </c>
      <c r="B453" s="1">
        <v>11928.9</v>
      </c>
      <c r="C453" s="1">
        <v>11989.15</v>
      </c>
      <c r="D453" s="1">
        <v>11905.35</v>
      </c>
      <c r="E453" s="1">
        <v>11941.3</v>
      </c>
      <c r="F453" s="1">
        <v>823050457</v>
      </c>
      <c r="G453" s="1">
        <v>23203.88</v>
      </c>
      <c r="H453" s="3">
        <f>IF(ISERR(LN(Table21028[[#This Row],[Close]]/E452)),"-",LN(Table21028[[#This Row],[Close]]/E452))</f>
        <v>4.254807756561208E-3</v>
      </c>
    </row>
    <row r="454" spans="1:8" x14ac:dyDescent="0.3">
      <c r="A454" s="2">
        <v>43774</v>
      </c>
      <c r="B454" s="1">
        <v>11974.6</v>
      </c>
      <c r="C454" s="1">
        <v>11978.95</v>
      </c>
      <c r="D454" s="1">
        <v>11861.9</v>
      </c>
      <c r="E454" s="1">
        <v>11917.2</v>
      </c>
      <c r="F454" s="1">
        <v>631952071</v>
      </c>
      <c r="G454" s="1">
        <v>20995.88</v>
      </c>
      <c r="H454" s="3">
        <f>IF(ISERR(LN(Table21028[[#This Row],[Close]]/E453)),"-",LN(Table21028[[#This Row],[Close]]/E453))</f>
        <v>-2.0202450444738117E-3</v>
      </c>
    </row>
    <row r="455" spans="1:8" x14ac:dyDescent="0.3">
      <c r="A455" s="2">
        <v>43775</v>
      </c>
      <c r="B455" s="1">
        <v>11911.5</v>
      </c>
      <c r="C455" s="1">
        <v>12002.9</v>
      </c>
      <c r="D455" s="1">
        <v>11850.25</v>
      </c>
      <c r="E455" s="1">
        <v>11966.05</v>
      </c>
      <c r="F455" s="1">
        <v>603351290</v>
      </c>
      <c r="G455" s="1">
        <v>23324.97</v>
      </c>
      <c r="H455" s="3">
        <f>IF(ISERR(LN(Table21028[[#This Row],[Close]]/E454)),"-",LN(Table21028[[#This Row],[Close]]/E454))</f>
        <v>4.0907387497001449E-3</v>
      </c>
    </row>
    <row r="456" spans="1:8" x14ac:dyDescent="0.3">
      <c r="A456" s="2">
        <v>43776</v>
      </c>
      <c r="B456" s="1">
        <v>12021.1</v>
      </c>
      <c r="C456" s="1">
        <v>12021.4</v>
      </c>
      <c r="D456" s="1">
        <v>11946.85</v>
      </c>
      <c r="E456" s="1">
        <v>12012.05</v>
      </c>
      <c r="F456" s="1">
        <v>562963817</v>
      </c>
      <c r="G456" s="1">
        <v>20898.240000000002</v>
      </c>
      <c r="H456" s="3">
        <f>IF(ISERR(LN(Table21028[[#This Row],[Close]]/E455)),"-",LN(Table21028[[#This Row],[Close]]/E455))</f>
        <v>3.8368391517066202E-3</v>
      </c>
    </row>
    <row r="457" spans="1:8" x14ac:dyDescent="0.3">
      <c r="A457" s="2">
        <v>43777</v>
      </c>
      <c r="B457" s="1">
        <v>11987.15</v>
      </c>
      <c r="C457" s="1">
        <v>12034.15</v>
      </c>
      <c r="D457" s="1">
        <v>11888.75</v>
      </c>
      <c r="E457" s="1">
        <v>11908.15</v>
      </c>
      <c r="F457" s="1">
        <v>789254360</v>
      </c>
      <c r="G457" s="1">
        <v>22931.52</v>
      </c>
      <c r="H457" s="3">
        <f>IF(ISERR(LN(Table21028[[#This Row],[Close]]/E456)),"-",LN(Table21028[[#This Row],[Close]]/E456))</f>
        <v>-8.6872729686573568E-3</v>
      </c>
    </row>
    <row r="458" spans="1:8" x14ac:dyDescent="0.3">
      <c r="A458" s="2">
        <v>43780</v>
      </c>
      <c r="B458" s="1">
        <v>11879.2</v>
      </c>
      <c r="C458" s="1">
        <v>11932.65</v>
      </c>
      <c r="D458" s="1">
        <v>11853.95</v>
      </c>
      <c r="E458" s="1">
        <v>11913.45</v>
      </c>
      <c r="F458" s="1">
        <v>548979515</v>
      </c>
      <c r="G458" s="1">
        <v>16548.47</v>
      </c>
      <c r="H458" s="3">
        <f>IF(ISERR(LN(Table21028[[#This Row],[Close]]/E457)),"-",LN(Table21028[[#This Row],[Close]]/E457))</f>
        <v>4.4497431637266998E-4</v>
      </c>
    </row>
    <row r="459" spans="1:8" x14ac:dyDescent="0.3">
      <c r="A459" s="2">
        <v>43782</v>
      </c>
      <c r="B459" s="1">
        <v>11908.3</v>
      </c>
      <c r="C459" s="1">
        <v>11946.8</v>
      </c>
      <c r="D459" s="1">
        <v>11823.2</v>
      </c>
      <c r="E459" s="1">
        <v>11840.45</v>
      </c>
      <c r="F459" s="1">
        <v>659035969</v>
      </c>
      <c r="G459" s="1">
        <v>20401.5</v>
      </c>
      <c r="H459" s="3">
        <f>IF(ISERR(LN(Table21028[[#This Row],[Close]]/E458)),"-",LN(Table21028[[#This Row],[Close]]/E458))</f>
        <v>-6.1463784739204446E-3</v>
      </c>
    </row>
    <row r="460" spans="1:8" x14ac:dyDescent="0.3">
      <c r="A460" s="2">
        <v>43783</v>
      </c>
      <c r="B460" s="1">
        <v>11858.75</v>
      </c>
      <c r="C460" s="1">
        <v>11895.65</v>
      </c>
      <c r="D460" s="1">
        <v>11802.65</v>
      </c>
      <c r="E460" s="1">
        <v>11872.1</v>
      </c>
      <c r="F460" s="1">
        <v>559494025</v>
      </c>
      <c r="G460" s="1">
        <v>19114.86</v>
      </c>
      <c r="H460" s="3">
        <f>IF(ISERR(LN(Table21028[[#This Row],[Close]]/E459)),"-",LN(Table21028[[#This Row],[Close]]/E459))</f>
        <v>2.6694740797649774E-3</v>
      </c>
    </row>
    <row r="461" spans="1:8" x14ac:dyDescent="0.3">
      <c r="A461" s="2">
        <v>43784</v>
      </c>
      <c r="B461" s="1">
        <v>11904.2</v>
      </c>
      <c r="C461" s="1">
        <v>11973.65</v>
      </c>
      <c r="D461" s="1">
        <v>11879.25</v>
      </c>
      <c r="E461" s="1">
        <v>11895.45</v>
      </c>
      <c r="F461" s="1">
        <v>580154179</v>
      </c>
      <c r="G461" s="1">
        <v>22350.63</v>
      </c>
      <c r="H461" s="3">
        <f>IF(ISERR(LN(Table21028[[#This Row],[Close]]/E460)),"-",LN(Table21028[[#This Row],[Close]]/E460))</f>
        <v>1.964864490640688E-3</v>
      </c>
    </row>
    <row r="462" spans="1:8" x14ac:dyDescent="0.3">
      <c r="A462" s="2">
        <v>43787</v>
      </c>
      <c r="B462" s="1">
        <v>11915.15</v>
      </c>
      <c r="C462" s="1">
        <v>11946.2</v>
      </c>
      <c r="D462" s="1">
        <v>11867.6</v>
      </c>
      <c r="E462" s="1">
        <v>11884.5</v>
      </c>
      <c r="F462" s="1">
        <v>514352437</v>
      </c>
      <c r="G462" s="1">
        <v>17991.41</v>
      </c>
      <c r="H462" s="3">
        <f>IF(ISERR(LN(Table21028[[#This Row],[Close]]/E461)),"-",LN(Table21028[[#This Row],[Close]]/E461))</f>
        <v>-9.2094396951437408E-4</v>
      </c>
    </row>
    <row r="463" spans="1:8" x14ac:dyDescent="0.3">
      <c r="A463" s="2">
        <v>43788</v>
      </c>
      <c r="B463" s="1">
        <v>11919.45</v>
      </c>
      <c r="C463" s="1">
        <v>11958.85</v>
      </c>
      <c r="D463" s="1">
        <v>11881.75</v>
      </c>
      <c r="E463" s="1">
        <v>11940.1</v>
      </c>
      <c r="F463" s="1">
        <v>613909679</v>
      </c>
      <c r="G463" s="1">
        <v>21574.84</v>
      </c>
      <c r="H463" s="3">
        <f>IF(ISERR(LN(Table21028[[#This Row],[Close]]/E462)),"-",LN(Table21028[[#This Row],[Close]]/E462))</f>
        <v>4.6674530474952423E-3</v>
      </c>
    </row>
    <row r="464" spans="1:8" x14ac:dyDescent="0.3">
      <c r="A464" s="2">
        <v>43789</v>
      </c>
      <c r="B464" s="1">
        <v>12004.75</v>
      </c>
      <c r="C464" s="1">
        <v>12038.6</v>
      </c>
      <c r="D464" s="1">
        <v>11966.05</v>
      </c>
      <c r="E464" s="1">
        <v>11999.1</v>
      </c>
      <c r="F464" s="1">
        <v>646661147</v>
      </c>
      <c r="G464" s="1">
        <v>24341.14</v>
      </c>
      <c r="H464" s="3">
        <f>IF(ISERR(LN(Table21028[[#This Row],[Close]]/E463)),"-",LN(Table21028[[#This Row],[Close]]/E463))</f>
        <v>4.9291638365952786E-3</v>
      </c>
    </row>
    <row r="465" spans="1:8" x14ac:dyDescent="0.3">
      <c r="A465" s="2">
        <v>43790</v>
      </c>
      <c r="B465" s="1">
        <v>12025.65</v>
      </c>
      <c r="C465" s="1">
        <v>12028.2</v>
      </c>
      <c r="D465" s="1">
        <v>11956.9</v>
      </c>
      <c r="E465" s="1">
        <v>11968.4</v>
      </c>
      <c r="F465" s="1">
        <v>557685781</v>
      </c>
      <c r="G465" s="1">
        <v>21609.99</v>
      </c>
      <c r="H465" s="3">
        <f>IF(ISERR(LN(Table21028[[#This Row],[Close]]/E464)),"-",LN(Table21028[[#This Row],[Close]]/E464))</f>
        <v>-2.561803841863281E-3</v>
      </c>
    </row>
    <row r="466" spans="1:8" x14ac:dyDescent="0.3">
      <c r="A466" s="2">
        <v>43791</v>
      </c>
      <c r="B466" s="1">
        <v>11967.3</v>
      </c>
      <c r="C466" s="1">
        <v>11968.1</v>
      </c>
      <c r="D466" s="1">
        <v>11883.5</v>
      </c>
      <c r="E466" s="1">
        <v>11914.4</v>
      </c>
      <c r="F466" s="1">
        <v>486815185</v>
      </c>
      <c r="G466" s="1">
        <v>19243.57</v>
      </c>
      <c r="H466" s="3">
        <f>IF(ISERR(LN(Table21028[[#This Row],[Close]]/E465)),"-",LN(Table21028[[#This Row],[Close]]/E465))</f>
        <v>-4.5220905439756973E-3</v>
      </c>
    </row>
    <row r="467" spans="1:8" x14ac:dyDescent="0.3">
      <c r="A467" s="2">
        <v>43794</v>
      </c>
      <c r="B467" s="1">
        <v>11922.45</v>
      </c>
      <c r="C467" s="1">
        <v>12084.5</v>
      </c>
      <c r="D467" s="1">
        <v>11919.75</v>
      </c>
      <c r="E467" s="1">
        <v>12073.75</v>
      </c>
      <c r="F467" s="1">
        <v>534289467</v>
      </c>
      <c r="G467" s="1">
        <v>19990.439999999999</v>
      </c>
      <c r="H467" s="3">
        <f>IF(ISERR(LN(Table21028[[#This Row],[Close]]/E466)),"-",LN(Table21028[[#This Row],[Close]]/E466))</f>
        <v>1.3285921921847858E-2</v>
      </c>
    </row>
    <row r="468" spans="1:8" x14ac:dyDescent="0.3">
      <c r="A468" s="2">
        <v>43795</v>
      </c>
      <c r="B468" s="1">
        <v>12110.2</v>
      </c>
      <c r="C468" s="1">
        <v>12132.45</v>
      </c>
      <c r="D468" s="1">
        <v>12006.35</v>
      </c>
      <c r="E468" s="1">
        <v>12037.7</v>
      </c>
      <c r="F468" s="1">
        <v>1201335831</v>
      </c>
      <c r="G468" s="1">
        <v>46030.62</v>
      </c>
      <c r="H468" s="3">
        <f>IF(ISERR(LN(Table21028[[#This Row],[Close]]/E467)),"-",LN(Table21028[[#This Row],[Close]]/E467))</f>
        <v>-2.9902827795611981E-3</v>
      </c>
    </row>
    <row r="469" spans="1:8" x14ac:dyDescent="0.3">
      <c r="A469" s="2">
        <v>43796</v>
      </c>
      <c r="B469" s="1">
        <v>12068.5</v>
      </c>
      <c r="C469" s="1">
        <v>12114.9</v>
      </c>
      <c r="D469" s="1">
        <v>12055.15</v>
      </c>
      <c r="E469" s="1">
        <v>12100.7</v>
      </c>
      <c r="F469" s="1">
        <v>584226618</v>
      </c>
      <c r="G469" s="1">
        <v>19937.400000000001</v>
      </c>
      <c r="H469" s="3">
        <f>IF(ISERR(LN(Table21028[[#This Row],[Close]]/E468)),"-",LN(Table21028[[#This Row],[Close]]/E468))</f>
        <v>5.2199104372391298E-3</v>
      </c>
    </row>
    <row r="470" spans="1:8" x14ac:dyDescent="0.3">
      <c r="A470" s="2">
        <v>43797</v>
      </c>
      <c r="B470" s="1">
        <v>12132.1</v>
      </c>
      <c r="C470" s="1">
        <v>12158.8</v>
      </c>
      <c r="D470" s="1">
        <v>12099.95</v>
      </c>
      <c r="E470" s="1">
        <v>12151.15</v>
      </c>
      <c r="F470" s="1">
        <v>620479403</v>
      </c>
      <c r="G470" s="1">
        <v>21229.58</v>
      </c>
      <c r="H470" s="3">
        <f>IF(ISERR(LN(Table21028[[#This Row],[Close]]/E469)),"-",LN(Table21028[[#This Row],[Close]]/E469))</f>
        <v>4.1605133442242075E-3</v>
      </c>
    </row>
    <row r="471" spans="1:8" x14ac:dyDescent="0.3">
      <c r="A471" s="2">
        <v>43798</v>
      </c>
      <c r="B471" s="1">
        <v>12146.2</v>
      </c>
      <c r="C471" s="1">
        <v>12147.4</v>
      </c>
      <c r="D471" s="1">
        <v>12017.4</v>
      </c>
      <c r="E471" s="1">
        <v>12056.05</v>
      </c>
      <c r="F471" s="1">
        <v>804430391</v>
      </c>
      <c r="G471" s="1">
        <v>21838.04</v>
      </c>
      <c r="H471" s="3">
        <f>IF(ISERR(LN(Table21028[[#This Row],[Close]]/E470)),"-",LN(Table21028[[#This Row],[Close]]/E470))</f>
        <v>-7.8572068851349621E-3</v>
      </c>
    </row>
    <row r="472" spans="1:8" x14ac:dyDescent="0.3">
      <c r="A472" s="2">
        <v>43801</v>
      </c>
      <c r="B472" s="1">
        <v>12137.05</v>
      </c>
      <c r="C472" s="1">
        <v>12137.15</v>
      </c>
      <c r="D472" s="1">
        <v>12023.7</v>
      </c>
      <c r="E472" s="1">
        <v>12048.2</v>
      </c>
      <c r="F472" s="1">
        <v>720945335</v>
      </c>
      <c r="G472" s="1">
        <v>23113.18</v>
      </c>
      <c r="H472" s="3">
        <f>IF(ISERR(LN(Table21028[[#This Row],[Close]]/E471)),"-",LN(Table21028[[#This Row],[Close]]/E471))</f>
        <v>-6.5133744277652886E-4</v>
      </c>
    </row>
    <row r="473" spans="1:8" x14ac:dyDescent="0.3">
      <c r="A473" s="2">
        <v>43802</v>
      </c>
      <c r="B473" s="1">
        <v>12067.65</v>
      </c>
      <c r="C473" s="1">
        <v>12068.6</v>
      </c>
      <c r="D473" s="1">
        <v>11956.4</v>
      </c>
      <c r="E473" s="1">
        <v>11994.2</v>
      </c>
      <c r="F473" s="1">
        <v>605789334</v>
      </c>
      <c r="G473" s="1">
        <v>18203.759999999998</v>
      </c>
      <c r="H473" s="3">
        <f>IF(ISERR(LN(Table21028[[#This Row],[Close]]/E472)),"-",LN(Table21028[[#This Row],[Close]]/E472))</f>
        <v>-4.4920715738986546E-3</v>
      </c>
    </row>
    <row r="474" spans="1:8" x14ac:dyDescent="0.3">
      <c r="A474" s="2">
        <v>43803</v>
      </c>
      <c r="B474" s="1">
        <v>11969.95</v>
      </c>
      <c r="C474" s="1">
        <v>12054.7</v>
      </c>
      <c r="D474" s="1">
        <v>11935.3</v>
      </c>
      <c r="E474" s="1">
        <v>12043.2</v>
      </c>
      <c r="F474" s="1">
        <v>747193818</v>
      </c>
      <c r="G474" s="1">
        <v>22132.83</v>
      </c>
      <c r="H474" s="3">
        <f>IF(ISERR(LN(Table21028[[#This Row],[Close]]/E473)),"-",LN(Table21028[[#This Row],[Close]]/E473))</f>
        <v>4.0769856866699622E-3</v>
      </c>
    </row>
    <row r="475" spans="1:8" x14ac:dyDescent="0.3">
      <c r="A475" s="2">
        <v>43804</v>
      </c>
      <c r="B475" s="1">
        <v>12071.25</v>
      </c>
      <c r="C475" s="1">
        <v>12081.2</v>
      </c>
      <c r="D475" s="1">
        <v>11998.75</v>
      </c>
      <c r="E475" s="1">
        <v>12018.4</v>
      </c>
      <c r="F475" s="1">
        <v>562228745</v>
      </c>
      <c r="G475" s="1">
        <v>19589.810000000001</v>
      </c>
      <c r="H475" s="3">
        <f>IF(ISERR(LN(Table21028[[#This Row],[Close]]/E474)),"-",LN(Table21028[[#This Row],[Close]]/E474))</f>
        <v>-2.0613765320537055E-3</v>
      </c>
    </row>
    <row r="476" spans="1:8" x14ac:dyDescent="0.3">
      <c r="A476" s="2">
        <v>43805</v>
      </c>
      <c r="B476" s="1">
        <v>12047.35</v>
      </c>
      <c r="C476" s="1">
        <v>12057.05</v>
      </c>
      <c r="D476" s="1">
        <v>11888.85</v>
      </c>
      <c r="E476" s="1">
        <v>11921.5</v>
      </c>
      <c r="F476" s="1">
        <v>609221205</v>
      </c>
      <c r="G476" s="1">
        <v>18245.490000000002</v>
      </c>
      <c r="H476" s="3">
        <f>IF(ISERR(LN(Table21028[[#This Row],[Close]]/E475)),"-",LN(Table21028[[#This Row],[Close]]/E475))</f>
        <v>-8.0953161197521266E-3</v>
      </c>
    </row>
    <row r="477" spans="1:8" x14ac:dyDescent="0.3">
      <c r="A477" s="2">
        <v>43808</v>
      </c>
      <c r="B477" s="1">
        <v>11939.1</v>
      </c>
      <c r="C477" s="1">
        <v>11981.95</v>
      </c>
      <c r="D477" s="1">
        <v>11888.05</v>
      </c>
      <c r="E477" s="1">
        <v>11937.5</v>
      </c>
      <c r="F477" s="1">
        <v>599115748</v>
      </c>
      <c r="G477" s="1">
        <v>16672.87</v>
      </c>
      <c r="H477" s="3">
        <f>IF(ISERR(LN(Table21028[[#This Row],[Close]]/E476)),"-",LN(Table21028[[#This Row],[Close]]/E476))</f>
        <v>1.3412131605239934E-3</v>
      </c>
    </row>
    <row r="478" spans="1:8" x14ac:dyDescent="0.3">
      <c r="A478" s="2">
        <v>43809</v>
      </c>
      <c r="B478" s="1">
        <v>11950.5</v>
      </c>
      <c r="C478" s="1">
        <v>11953.2</v>
      </c>
      <c r="D478" s="1">
        <v>11844.7</v>
      </c>
      <c r="E478" s="1">
        <v>11856.8</v>
      </c>
      <c r="F478" s="1">
        <v>650219487</v>
      </c>
      <c r="G478" s="1">
        <v>16514.63</v>
      </c>
      <c r="H478" s="3">
        <f>IF(ISERR(LN(Table21028[[#This Row],[Close]]/E477)),"-",LN(Table21028[[#This Row],[Close]]/E477))</f>
        <v>-6.7831631462805233E-3</v>
      </c>
    </row>
    <row r="479" spans="1:8" x14ac:dyDescent="0.3">
      <c r="A479" s="2">
        <v>43810</v>
      </c>
      <c r="B479" s="1">
        <v>11867.35</v>
      </c>
      <c r="C479" s="1">
        <v>11923.2</v>
      </c>
      <c r="D479" s="1">
        <v>11832.3</v>
      </c>
      <c r="E479" s="1">
        <v>11910.15</v>
      </c>
      <c r="F479" s="1">
        <v>997655048</v>
      </c>
      <c r="G479" s="1">
        <v>18760.57</v>
      </c>
      <c r="H479" s="3">
        <f>IF(ISERR(LN(Table21028[[#This Row],[Close]]/E478)),"-",LN(Table21028[[#This Row],[Close]]/E478))</f>
        <v>4.4894350857693126E-3</v>
      </c>
    </row>
    <row r="480" spans="1:8" x14ac:dyDescent="0.3">
      <c r="A480" s="2">
        <v>43811</v>
      </c>
      <c r="B480" s="1">
        <v>11944.3</v>
      </c>
      <c r="C480" s="1">
        <v>12005.5</v>
      </c>
      <c r="D480" s="1">
        <v>11934</v>
      </c>
      <c r="E480" s="1">
        <v>11971.8</v>
      </c>
      <c r="F480" s="1">
        <v>752617138</v>
      </c>
      <c r="G480" s="1">
        <v>18401.22</v>
      </c>
      <c r="H480" s="3">
        <f>IF(ISERR(LN(Table21028[[#This Row],[Close]]/E479)),"-",LN(Table21028[[#This Row],[Close]]/E479))</f>
        <v>5.1629064580655691E-3</v>
      </c>
    </row>
    <row r="481" spans="1:8" x14ac:dyDescent="0.3">
      <c r="A481" s="2">
        <v>43812</v>
      </c>
      <c r="B481" s="1">
        <v>12026.4</v>
      </c>
      <c r="C481" s="1">
        <v>12098.85</v>
      </c>
      <c r="D481" s="1">
        <v>12023.6</v>
      </c>
      <c r="E481" s="1">
        <v>12086.7</v>
      </c>
      <c r="F481" s="1">
        <v>597712516</v>
      </c>
      <c r="G481" s="1">
        <v>20626.8</v>
      </c>
      <c r="H481" s="3">
        <f>IF(ISERR(LN(Table21028[[#This Row],[Close]]/E480)),"-",LN(Table21028[[#This Row],[Close]]/E480))</f>
        <v>9.5517903102901938E-3</v>
      </c>
    </row>
    <row r="482" spans="1:8" x14ac:dyDescent="0.3">
      <c r="A482" s="2">
        <v>43815</v>
      </c>
      <c r="B482" s="1">
        <v>12131.35</v>
      </c>
      <c r="C482" s="1">
        <v>12134.65</v>
      </c>
      <c r="D482" s="1">
        <v>12046.3</v>
      </c>
      <c r="E482" s="1">
        <v>12053.95</v>
      </c>
      <c r="F482" s="1">
        <v>437703921</v>
      </c>
      <c r="G482" s="1">
        <v>16110.34</v>
      </c>
      <c r="H482" s="3">
        <f>IF(ISERR(LN(Table21028[[#This Row],[Close]]/E481)),"-",LN(Table21028[[#This Row],[Close]]/E481))</f>
        <v>-2.7132674631074115E-3</v>
      </c>
    </row>
    <row r="483" spans="1:8" x14ac:dyDescent="0.3">
      <c r="A483" s="2">
        <v>43816</v>
      </c>
      <c r="B483" s="1">
        <v>12082.45</v>
      </c>
      <c r="C483" s="1">
        <v>12182.75</v>
      </c>
      <c r="D483" s="1">
        <v>12070.35</v>
      </c>
      <c r="E483" s="1">
        <v>12165</v>
      </c>
      <c r="F483" s="1">
        <v>499585789</v>
      </c>
      <c r="G483" s="1">
        <v>20968.79</v>
      </c>
      <c r="H483" s="3">
        <f>IF(ISERR(LN(Table21028[[#This Row],[Close]]/E482)),"-",LN(Table21028[[#This Row],[Close]]/E482))</f>
        <v>9.1705691839000653E-3</v>
      </c>
    </row>
    <row r="484" spans="1:8" x14ac:dyDescent="0.3">
      <c r="A484" s="2">
        <v>43817</v>
      </c>
      <c r="B484" s="1">
        <v>12197</v>
      </c>
      <c r="C484" s="1">
        <v>12237.7</v>
      </c>
      <c r="D484" s="1">
        <v>12163.45</v>
      </c>
      <c r="E484" s="1">
        <v>12221.65</v>
      </c>
      <c r="F484" s="1">
        <v>518854651</v>
      </c>
      <c r="G484" s="1">
        <v>22341.06</v>
      </c>
      <c r="H484" s="3">
        <f>IF(ISERR(LN(Table21028[[#This Row],[Close]]/E483)),"-",LN(Table21028[[#This Row],[Close]]/E483))</f>
        <v>4.6459929428873644E-3</v>
      </c>
    </row>
    <row r="485" spans="1:8" x14ac:dyDescent="0.3">
      <c r="A485" s="2">
        <v>43818</v>
      </c>
      <c r="B485" s="1">
        <v>12223.4</v>
      </c>
      <c r="C485" s="1">
        <v>12268.35</v>
      </c>
      <c r="D485" s="1">
        <v>12191.15</v>
      </c>
      <c r="E485" s="1">
        <v>12259.7</v>
      </c>
      <c r="F485" s="1">
        <v>623049839</v>
      </c>
      <c r="G485" s="1">
        <v>19761.900000000001</v>
      </c>
      <c r="H485" s="3">
        <f>IF(ISERR(LN(Table21028[[#This Row],[Close]]/E484)),"-",LN(Table21028[[#This Row],[Close]]/E484))</f>
        <v>3.1084912097463736E-3</v>
      </c>
    </row>
    <row r="486" spans="1:8" x14ac:dyDescent="0.3">
      <c r="A486" s="2">
        <v>43819</v>
      </c>
      <c r="B486" s="1">
        <v>12266.45</v>
      </c>
      <c r="C486" s="1">
        <v>12293.9</v>
      </c>
      <c r="D486" s="1">
        <v>12252.75</v>
      </c>
      <c r="E486" s="1">
        <v>12271.8</v>
      </c>
      <c r="F486" s="1">
        <v>810676090</v>
      </c>
      <c r="G486" s="1">
        <v>25750.240000000002</v>
      </c>
      <c r="H486" s="3">
        <f>IF(ISERR(LN(Table21028[[#This Row],[Close]]/E485)),"-",LN(Table21028[[#This Row],[Close]]/E485))</f>
        <v>9.8648684191871439E-4</v>
      </c>
    </row>
    <row r="487" spans="1:8" x14ac:dyDescent="0.3">
      <c r="A487" s="2">
        <v>43822</v>
      </c>
      <c r="B487" s="1">
        <v>12235.45</v>
      </c>
      <c r="C487" s="1">
        <v>12287.15</v>
      </c>
      <c r="D487" s="1">
        <v>12213.25</v>
      </c>
      <c r="E487" s="1">
        <v>12262.75</v>
      </c>
      <c r="F487" s="1">
        <v>604782354</v>
      </c>
      <c r="G487" s="1">
        <v>18078.23</v>
      </c>
      <c r="H487" s="3">
        <f>IF(ISERR(LN(Table21028[[#This Row],[Close]]/E486)),"-",LN(Table21028[[#This Row],[Close]]/E486))</f>
        <v>-7.3773518653958673E-4</v>
      </c>
    </row>
    <row r="488" spans="1:8" x14ac:dyDescent="0.3">
      <c r="A488" s="2">
        <v>43823</v>
      </c>
      <c r="B488" s="1">
        <v>12269.25</v>
      </c>
      <c r="C488" s="1">
        <v>12283.7</v>
      </c>
      <c r="D488" s="1">
        <v>12202.1</v>
      </c>
      <c r="E488" s="1">
        <v>12214.55</v>
      </c>
      <c r="F488" s="1">
        <v>470290298</v>
      </c>
      <c r="G488" s="1">
        <v>13864.56</v>
      </c>
      <c r="H488" s="3">
        <f>IF(ISERR(LN(Table21028[[#This Row],[Close]]/E487)),"-",LN(Table21028[[#This Row],[Close]]/E487))</f>
        <v>-3.9383479632830202E-3</v>
      </c>
    </row>
    <row r="489" spans="1:8" x14ac:dyDescent="0.3">
      <c r="A489" s="2">
        <v>43825</v>
      </c>
      <c r="B489" s="1">
        <v>12211.85</v>
      </c>
      <c r="C489" s="1">
        <v>12221.55</v>
      </c>
      <c r="D489" s="1">
        <v>12118.85</v>
      </c>
      <c r="E489" s="1">
        <v>12126.55</v>
      </c>
      <c r="F489" s="1">
        <v>520326632</v>
      </c>
      <c r="G489" s="1">
        <v>16362.31</v>
      </c>
      <c r="H489" s="3">
        <f>IF(ISERR(LN(Table21028[[#This Row],[Close]]/E488)),"-",LN(Table21028[[#This Row],[Close]]/E488))</f>
        <v>-7.2306003753267361E-3</v>
      </c>
    </row>
    <row r="490" spans="1:8" x14ac:dyDescent="0.3">
      <c r="A490" s="2">
        <v>43826</v>
      </c>
      <c r="B490" s="1">
        <v>12172.9</v>
      </c>
      <c r="C490" s="1">
        <v>12258.45</v>
      </c>
      <c r="D490" s="1">
        <v>12157.9</v>
      </c>
      <c r="E490" s="1">
        <v>12245.8</v>
      </c>
      <c r="F490" s="1">
        <v>383788556</v>
      </c>
      <c r="G490" s="1">
        <v>13676.2</v>
      </c>
      <c r="H490" s="3">
        <f>IF(ISERR(LN(Table21028[[#This Row],[Close]]/E489)),"-",LN(Table21028[[#This Row],[Close]]/E489))</f>
        <v>9.7857573540413682E-3</v>
      </c>
    </row>
    <row r="491" spans="1:8" x14ac:dyDescent="0.3">
      <c r="A491" s="2">
        <v>43829</v>
      </c>
      <c r="B491" s="1">
        <v>12274.9</v>
      </c>
      <c r="C491" s="1">
        <v>12286.45</v>
      </c>
      <c r="D491" s="1">
        <v>12213.8</v>
      </c>
      <c r="E491" s="1">
        <v>12255.85</v>
      </c>
      <c r="F491" s="1">
        <v>411084614</v>
      </c>
      <c r="G491" s="1">
        <v>14556.73</v>
      </c>
      <c r="H491" s="3">
        <f>IF(ISERR(LN(Table21028[[#This Row],[Close]]/E490)),"-",LN(Table21028[[#This Row],[Close]]/E490))</f>
        <v>8.2035296101453205E-4</v>
      </c>
    </row>
    <row r="492" spans="1:8" x14ac:dyDescent="0.3">
      <c r="A492" s="2">
        <v>43830</v>
      </c>
      <c r="B492" s="1">
        <v>12247.1</v>
      </c>
      <c r="C492" s="1">
        <v>12247.1</v>
      </c>
      <c r="D492" s="1">
        <v>12151.8</v>
      </c>
      <c r="E492" s="1">
        <v>12168.45</v>
      </c>
      <c r="F492" s="1">
        <v>426931711</v>
      </c>
      <c r="G492" s="1">
        <v>14812.89</v>
      </c>
      <c r="H492" s="3">
        <f>IF(ISERR(LN(Table21028[[#This Row],[Close]]/E491)),"-",LN(Table21028[[#This Row],[Close]]/E491))</f>
        <v>-7.1568374982592681E-3</v>
      </c>
    </row>
    <row r="493" spans="1:8" x14ac:dyDescent="0.3">
      <c r="A493" s="2">
        <v>43831</v>
      </c>
      <c r="B493" s="1">
        <v>12202.15</v>
      </c>
      <c r="C493" s="1">
        <v>12222.2</v>
      </c>
      <c r="D493" s="1">
        <v>12165.3</v>
      </c>
      <c r="E493" s="1">
        <v>12182.5</v>
      </c>
      <c r="F493" s="1">
        <v>304078039</v>
      </c>
      <c r="G493" s="1">
        <v>10445.68</v>
      </c>
      <c r="H493" s="3">
        <f>IF(ISERR(LN(Table21028[[#This Row],[Close]]/E492)),"-",LN(Table21028[[#This Row],[Close]]/E492))</f>
        <v>1.1539592138382815E-3</v>
      </c>
    </row>
    <row r="494" spans="1:8" x14ac:dyDescent="0.3">
      <c r="A494" s="2">
        <v>43832</v>
      </c>
      <c r="B494" s="1">
        <v>12198.55</v>
      </c>
      <c r="C494" s="1">
        <v>12289.9</v>
      </c>
      <c r="D494" s="1">
        <v>12195.25</v>
      </c>
      <c r="E494" s="1">
        <v>12282.2</v>
      </c>
      <c r="F494" s="1">
        <v>407697594</v>
      </c>
      <c r="G494" s="1">
        <v>15256.55</v>
      </c>
      <c r="H494" s="3">
        <f>IF(ISERR(LN(Table21028[[#This Row],[Close]]/E493)),"-",LN(Table21028[[#This Row],[Close]]/E493))</f>
        <v>8.1505640319356996E-3</v>
      </c>
    </row>
    <row r="495" spans="1:8" x14ac:dyDescent="0.3">
      <c r="A495" s="2">
        <v>43833</v>
      </c>
      <c r="B495" s="1">
        <v>12261.1</v>
      </c>
      <c r="C495" s="1">
        <v>12265.6</v>
      </c>
      <c r="D495" s="1">
        <v>12191.35</v>
      </c>
      <c r="E495" s="1">
        <v>12226.65</v>
      </c>
      <c r="F495" s="1">
        <v>428770054</v>
      </c>
      <c r="G495" s="1">
        <v>16827.27</v>
      </c>
      <c r="H495" s="3">
        <f>IF(ISERR(LN(Table21028[[#This Row],[Close]]/E494)),"-",LN(Table21028[[#This Row],[Close]]/E494))</f>
        <v>-4.5330641889106188E-3</v>
      </c>
    </row>
    <row r="496" spans="1:8" x14ac:dyDescent="0.3">
      <c r="A496" s="2">
        <v>43836</v>
      </c>
      <c r="B496" s="1">
        <v>12170.6</v>
      </c>
      <c r="C496" s="1">
        <v>12179.1</v>
      </c>
      <c r="D496" s="1">
        <v>11974.2</v>
      </c>
      <c r="E496" s="1">
        <v>11993.05</v>
      </c>
      <c r="F496" s="1">
        <v>396501419</v>
      </c>
      <c r="G496" s="1">
        <v>16869.22</v>
      </c>
      <c r="H496" s="3">
        <f>IF(ISERR(LN(Table21028[[#This Row],[Close]]/E495)),"-",LN(Table21028[[#This Row],[Close]]/E495))</f>
        <v>-1.9290680239015083E-2</v>
      </c>
    </row>
    <row r="497" spans="1:8" x14ac:dyDescent="0.3">
      <c r="A497" s="2">
        <v>43837</v>
      </c>
      <c r="B497" s="1">
        <v>12079.1</v>
      </c>
      <c r="C497" s="1">
        <v>12152.15</v>
      </c>
      <c r="D497" s="1">
        <v>12005.35</v>
      </c>
      <c r="E497" s="1">
        <v>12052.95</v>
      </c>
      <c r="F497" s="1">
        <v>447818617</v>
      </c>
      <c r="G497" s="1">
        <v>17797.68</v>
      </c>
      <c r="H497" s="3">
        <f>IF(ISERR(LN(Table21028[[#This Row],[Close]]/E496)),"-",LN(Table21028[[#This Row],[Close]]/E496))</f>
        <v>4.9821279132576477E-3</v>
      </c>
    </row>
    <row r="498" spans="1:8" x14ac:dyDescent="0.3">
      <c r="A498" s="2">
        <v>43838</v>
      </c>
      <c r="B498" s="1">
        <v>11939.1</v>
      </c>
      <c r="C498" s="1">
        <v>12044.95</v>
      </c>
      <c r="D498" s="1">
        <v>11929.6</v>
      </c>
      <c r="E498" s="1">
        <v>12025.35</v>
      </c>
      <c r="F498" s="1">
        <v>445991640</v>
      </c>
      <c r="G498" s="1">
        <v>18281.150000000001</v>
      </c>
      <c r="H498" s="3">
        <f>IF(ISERR(LN(Table21028[[#This Row],[Close]]/E497)),"-",LN(Table21028[[#This Row],[Close]]/E497))</f>
        <v>-2.2925216554330287E-3</v>
      </c>
    </row>
    <row r="499" spans="1:8" x14ac:dyDescent="0.3">
      <c r="A499" s="2">
        <v>43839</v>
      </c>
      <c r="B499" s="1">
        <v>12153.15</v>
      </c>
      <c r="C499" s="1">
        <v>12224.05</v>
      </c>
      <c r="D499" s="1">
        <v>12132.55</v>
      </c>
      <c r="E499" s="1">
        <v>12215.9</v>
      </c>
      <c r="F499" s="1">
        <v>477469878</v>
      </c>
      <c r="G499" s="1">
        <v>18456.64</v>
      </c>
      <c r="H499" s="3">
        <f>IF(ISERR(LN(Table21028[[#This Row],[Close]]/E498)),"-",LN(Table21028[[#This Row],[Close]]/E498))</f>
        <v>1.5721460299874462E-2</v>
      </c>
    </row>
    <row r="500" spans="1:8" x14ac:dyDescent="0.3">
      <c r="A500" s="2">
        <v>43840</v>
      </c>
      <c r="B500" s="1">
        <v>12271</v>
      </c>
      <c r="C500" s="1">
        <v>12311.2</v>
      </c>
      <c r="D500" s="1">
        <v>12213.2</v>
      </c>
      <c r="E500" s="1">
        <v>12256.8</v>
      </c>
      <c r="F500" s="1">
        <v>660627930</v>
      </c>
      <c r="G500" s="1">
        <v>18818.62</v>
      </c>
      <c r="H500" s="3">
        <f>IF(ISERR(LN(Table21028[[#This Row],[Close]]/E499)),"-",LN(Table21028[[#This Row],[Close]]/E499))</f>
        <v>3.3425031221734377E-3</v>
      </c>
    </row>
    <row r="501" spans="1:8" x14ac:dyDescent="0.3">
      <c r="A501" s="2">
        <v>43843</v>
      </c>
      <c r="B501" s="1">
        <v>12296.7</v>
      </c>
      <c r="C501" s="1">
        <v>12337.75</v>
      </c>
      <c r="D501" s="1">
        <v>12285.8</v>
      </c>
      <c r="E501" s="1">
        <v>12329.55</v>
      </c>
      <c r="F501" s="1">
        <v>500968242</v>
      </c>
      <c r="G501" s="1">
        <v>17522.13</v>
      </c>
      <c r="H501" s="3">
        <f>IF(ISERR(LN(Table21028[[#This Row],[Close]]/E500)),"-",LN(Table21028[[#This Row],[Close]]/E500))</f>
        <v>5.9179351404731514E-3</v>
      </c>
    </row>
    <row r="502" spans="1:8" x14ac:dyDescent="0.3">
      <c r="A502" s="2">
        <v>43844</v>
      </c>
      <c r="B502" s="1">
        <v>12333.1</v>
      </c>
      <c r="C502" s="1">
        <v>12374.25</v>
      </c>
      <c r="D502" s="1">
        <v>12308.7</v>
      </c>
      <c r="E502" s="1">
        <v>12362.3</v>
      </c>
      <c r="F502" s="1">
        <v>616260555</v>
      </c>
      <c r="G502" s="1">
        <v>17948.919999999998</v>
      </c>
      <c r="H502" s="3">
        <f>IF(ISERR(LN(Table21028[[#This Row],[Close]]/E501)),"-",LN(Table21028[[#This Row],[Close]]/E501))</f>
        <v>2.6526987005530004E-3</v>
      </c>
    </row>
    <row r="503" spans="1:8" x14ac:dyDescent="0.3">
      <c r="A503" s="2">
        <v>43845</v>
      </c>
      <c r="B503" s="1">
        <v>12349.4</v>
      </c>
      <c r="C503" s="1">
        <v>12355.15</v>
      </c>
      <c r="D503" s="1">
        <v>12278.75</v>
      </c>
      <c r="E503" s="1">
        <v>12343.3</v>
      </c>
      <c r="F503" s="1">
        <v>684352965</v>
      </c>
      <c r="G503" s="1">
        <v>17882.509999999998</v>
      </c>
      <c r="H503" s="3">
        <f>IF(ISERR(LN(Table21028[[#This Row],[Close]]/E502)),"-",LN(Table21028[[#This Row],[Close]]/E502))</f>
        <v>-1.5381131197652743E-3</v>
      </c>
    </row>
    <row r="504" spans="1:8" x14ac:dyDescent="0.3">
      <c r="A504" s="2">
        <v>43846</v>
      </c>
      <c r="B504" s="1">
        <v>12347.1</v>
      </c>
      <c r="C504" s="1">
        <v>12389.05</v>
      </c>
      <c r="D504" s="1">
        <v>12315.8</v>
      </c>
      <c r="E504" s="1">
        <v>12355.5</v>
      </c>
      <c r="F504" s="1">
        <v>395670245</v>
      </c>
      <c r="G504" s="1">
        <v>16004.06</v>
      </c>
      <c r="H504" s="3">
        <f>IF(ISERR(LN(Table21028[[#This Row],[Close]]/E503)),"-",LN(Table21028[[#This Row],[Close]]/E503))</f>
        <v>9.8790232660840474E-4</v>
      </c>
    </row>
    <row r="505" spans="1:8" x14ac:dyDescent="0.3">
      <c r="A505" s="2">
        <v>43847</v>
      </c>
      <c r="B505" s="1">
        <v>12328.4</v>
      </c>
      <c r="C505" s="1">
        <v>12385.45</v>
      </c>
      <c r="D505" s="1">
        <v>12321.4</v>
      </c>
      <c r="E505" s="1">
        <v>12352.35</v>
      </c>
      <c r="F505" s="1">
        <v>502060615</v>
      </c>
      <c r="G505" s="1">
        <v>21397.63</v>
      </c>
      <c r="H505" s="3">
        <f>IF(ISERR(LN(Table21028[[#This Row],[Close]]/E504)),"-",LN(Table21028[[#This Row],[Close]]/E504))</f>
        <v>-2.5497969407015808E-4</v>
      </c>
    </row>
    <row r="506" spans="1:8" x14ac:dyDescent="0.3">
      <c r="A506" s="2">
        <v>43850</v>
      </c>
      <c r="B506" s="1">
        <v>12430.5</v>
      </c>
      <c r="C506" s="1">
        <v>12430.5</v>
      </c>
      <c r="D506" s="1">
        <v>12216.9</v>
      </c>
      <c r="E506" s="1">
        <v>12224.55</v>
      </c>
      <c r="F506" s="1">
        <v>491609317</v>
      </c>
      <c r="G506" s="1">
        <v>21415.43</v>
      </c>
      <c r="H506" s="3">
        <f>IF(ISERR(LN(Table21028[[#This Row],[Close]]/E505)),"-",LN(Table21028[[#This Row],[Close]]/E505))</f>
        <v>-1.0400103505719096E-2</v>
      </c>
    </row>
    <row r="507" spans="1:8" x14ac:dyDescent="0.3">
      <c r="A507" s="2">
        <v>43851</v>
      </c>
      <c r="B507" s="1">
        <v>12195.3</v>
      </c>
      <c r="C507" s="1">
        <v>12230.05</v>
      </c>
      <c r="D507" s="1">
        <v>12162.3</v>
      </c>
      <c r="E507" s="1">
        <v>12169.85</v>
      </c>
      <c r="F507" s="1">
        <v>443976442</v>
      </c>
      <c r="G507" s="1">
        <v>18682.650000000001</v>
      </c>
      <c r="H507" s="3">
        <f>IF(ISERR(LN(Table21028[[#This Row],[Close]]/E506)),"-",LN(Table21028[[#This Row],[Close]]/E506))</f>
        <v>-4.4846433343133131E-3</v>
      </c>
    </row>
    <row r="508" spans="1:8" x14ac:dyDescent="0.3">
      <c r="A508" s="2">
        <v>43852</v>
      </c>
      <c r="B508" s="1">
        <v>12218.35</v>
      </c>
      <c r="C508" s="1">
        <v>12225.05</v>
      </c>
      <c r="D508" s="1">
        <v>12087.9</v>
      </c>
      <c r="E508" s="1">
        <v>12106.9</v>
      </c>
      <c r="F508" s="1">
        <v>526294513</v>
      </c>
      <c r="G508" s="1">
        <v>19758.68</v>
      </c>
      <c r="H508" s="3">
        <f>IF(ISERR(LN(Table21028[[#This Row],[Close]]/E507)),"-",LN(Table21028[[#This Row],[Close]]/E507))</f>
        <v>-5.1860435261617648E-3</v>
      </c>
    </row>
    <row r="509" spans="1:8" x14ac:dyDescent="0.3">
      <c r="A509" s="2">
        <v>43853</v>
      </c>
      <c r="B509" s="1">
        <v>12123.75</v>
      </c>
      <c r="C509" s="1">
        <v>12189</v>
      </c>
      <c r="D509" s="1">
        <v>12094.1</v>
      </c>
      <c r="E509" s="1">
        <v>12180.35</v>
      </c>
      <c r="F509" s="1">
        <v>867653663</v>
      </c>
      <c r="G509" s="1">
        <v>23829.39</v>
      </c>
      <c r="H509" s="3">
        <f>IF(ISERR(LN(Table21028[[#This Row],[Close]]/E508)),"-",LN(Table21028[[#This Row],[Close]]/E508))</f>
        <v>6.0484594940626527E-3</v>
      </c>
    </row>
    <row r="510" spans="1:8" x14ac:dyDescent="0.3">
      <c r="A510" s="2">
        <v>43854</v>
      </c>
      <c r="B510" s="1">
        <v>12174.55</v>
      </c>
      <c r="C510" s="1">
        <v>12272.15</v>
      </c>
      <c r="D510" s="1">
        <v>12149.65</v>
      </c>
      <c r="E510" s="1">
        <v>12248.25</v>
      </c>
      <c r="F510" s="1">
        <v>593237908</v>
      </c>
      <c r="G510" s="1">
        <v>18032.27</v>
      </c>
      <c r="H510" s="3">
        <f>IF(ISERR(LN(Table21028[[#This Row],[Close]]/E509)),"-",LN(Table21028[[#This Row],[Close]]/E509))</f>
        <v>5.5590721417507587E-3</v>
      </c>
    </row>
    <row r="511" spans="1:8" x14ac:dyDescent="0.3">
      <c r="A511" s="2">
        <v>43857</v>
      </c>
      <c r="B511" s="1">
        <v>12197.1</v>
      </c>
      <c r="C511" s="1">
        <v>12216.6</v>
      </c>
      <c r="D511" s="1">
        <v>12107</v>
      </c>
      <c r="E511" s="1">
        <v>12119</v>
      </c>
      <c r="F511" s="1">
        <v>441158138</v>
      </c>
      <c r="G511" s="1">
        <v>17988.61</v>
      </c>
      <c r="H511" s="3">
        <f>IF(ISERR(LN(Table21028[[#This Row],[Close]]/E510)),"-",LN(Table21028[[#This Row],[Close]]/E510))</f>
        <v>-1.0608600656474901E-2</v>
      </c>
    </row>
    <row r="512" spans="1:8" x14ac:dyDescent="0.3">
      <c r="A512" s="2">
        <v>43858</v>
      </c>
      <c r="B512" s="1">
        <v>12148.1</v>
      </c>
      <c r="C512" s="1">
        <v>12163.55</v>
      </c>
      <c r="D512" s="1">
        <v>12024.5</v>
      </c>
      <c r="E512" s="1">
        <v>12055.8</v>
      </c>
      <c r="F512" s="1">
        <v>478484057</v>
      </c>
      <c r="G512" s="1">
        <v>20917.62</v>
      </c>
      <c r="H512" s="3">
        <f>IF(ISERR(LN(Table21028[[#This Row],[Close]]/E511)),"-",LN(Table21028[[#This Row],[Close]]/E511))</f>
        <v>-5.2285970499251228E-3</v>
      </c>
    </row>
    <row r="513" spans="1:8" x14ac:dyDescent="0.3">
      <c r="A513" s="2">
        <v>43859</v>
      </c>
      <c r="B513" s="1">
        <v>12114.9</v>
      </c>
      <c r="C513" s="1">
        <v>12169.6</v>
      </c>
      <c r="D513" s="1">
        <v>12103.8</v>
      </c>
      <c r="E513" s="1">
        <v>12129.5</v>
      </c>
      <c r="F513" s="1">
        <v>514362340</v>
      </c>
      <c r="G513" s="1">
        <v>20646.18</v>
      </c>
      <c r="H513" s="3">
        <f>IF(ISERR(LN(Table21028[[#This Row],[Close]]/E512)),"-",LN(Table21028[[#This Row],[Close]]/E512))</f>
        <v>6.0946300545449581E-3</v>
      </c>
    </row>
    <row r="514" spans="1:8" x14ac:dyDescent="0.3">
      <c r="A514" s="2">
        <v>43860</v>
      </c>
      <c r="B514" s="1">
        <v>12147.75</v>
      </c>
      <c r="C514" s="1">
        <v>12150.3</v>
      </c>
      <c r="D514" s="1">
        <v>12010.6</v>
      </c>
      <c r="E514" s="1">
        <v>12035.8</v>
      </c>
      <c r="F514" s="1">
        <v>538138743</v>
      </c>
      <c r="G514" s="1">
        <v>19372.669999999998</v>
      </c>
      <c r="H514" s="3">
        <f>IF(ISERR(LN(Table21028[[#This Row],[Close]]/E513)),"-",LN(Table21028[[#This Row],[Close]]/E513))</f>
        <v>-7.7549601774502333E-3</v>
      </c>
    </row>
    <row r="515" spans="1:8" x14ac:dyDescent="0.3">
      <c r="A515" s="2">
        <v>43861</v>
      </c>
      <c r="B515" s="1">
        <v>12100.4</v>
      </c>
      <c r="C515" s="1">
        <v>12103.55</v>
      </c>
      <c r="D515" s="1">
        <v>11945.85</v>
      </c>
      <c r="E515" s="1">
        <v>11962.1</v>
      </c>
      <c r="F515" s="1">
        <v>771278258</v>
      </c>
      <c r="G515" s="1">
        <v>26044.91</v>
      </c>
      <c r="H515" s="3">
        <f>IF(ISERR(LN(Table21028[[#This Row],[Close]]/E514)),"-",LN(Table21028[[#This Row],[Close]]/E514))</f>
        <v>-6.1422234200450227E-3</v>
      </c>
    </row>
    <row r="516" spans="1:8" x14ac:dyDescent="0.3">
      <c r="A516" s="2">
        <v>43862</v>
      </c>
      <c r="B516" s="1">
        <v>11939</v>
      </c>
      <c r="C516" s="1">
        <v>12017.35</v>
      </c>
      <c r="D516" s="1">
        <v>11633.3</v>
      </c>
      <c r="E516" s="1">
        <v>11661.85</v>
      </c>
      <c r="F516" s="1">
        <v>537634767</v>
      </c>
      <c r="G516" s="1">
        <v>20598.12</v>
      </c>
      <c r="H516" s="3">
        <f>IF(ISERR(LN(Table21028[[#This Row],[Close]]/E515)),"-",LN(Table21028[[#This Row],[Close]]/E515))</f>
        <v>-2.5420487964002748E-2</v>
      </c>
    </row>
    <row r="517" spans="1:8" x14ac:dyDescent="0.3">
      <c r="A517" s="2">
        <v>43864</v>
      </c>
      <c r="B517" s="1">
        <v>11627.45</v>
      </c>
      <c r="C517" s="1">
        <v>11749.85</v>
      </c>
      <c r="D517" s="1">
        <v>11614.5</v>
      </c>
      <c r="E517" s="1">
        <v>11707.9</v>
      </c>
      <c r="F517" s="1">
        <v>669815788</v>
      </c>
      <c r="G517" s="1">
        <v>25415.26</v>
      </c>
      <c r="H517" s="3">
        <f>IF(ISERR(LN(Table21028[[#This Row],[Close]]/E516)),"-",LN(Table21028[[#This Row],[Close]]/E516))</f>
        <v>3.940997195259483E-3</v>
      </c>
    </row>
    <row r="518" spans="1:8" x14ac:dyDescent="0.3">
      <c r="A518" s="2">
        <v>43865</v>
      </c>
      <c r="B518" s="1">
        <v>11786.25</v>
      </c>
      <c r="C518" s="1">
        <v>11986.15</v>
      </c>
      <c r="D518" s="1">
        <v>11783.4</v>
      </c>
      <c r="E518" s="1">
        <v>11979.65</v>
      </c>
      <c r="F518" s="1">
        <v>560430291</v>
      </c>
      <c r="G518" s="1">
        <v>22338.5</v>
      </c>
      <c r="H518" s="3">
        <f>IF(ISERR(LN(Table21028[[#This Row],[Close]]/E517)),"-",LN(Table21028[[#This Row],[Close]]/E517))</f>
        <v>2.2945549276863344E-2</v>
      </c>
    </row>
    <row r="519" spans="1:8" x14ac:dyDescent="0.3">
      <c r="A519" s="2">
        <v>43866</v>
      </c>
      <c r="B519" s="1">
        <v>12005.85</v>
      </c>
      <c r="C519" s="1">
        <v>12098.15</v>
      </c>
      <c r="D519" s="1">
        <v>11953.35</v>
      </c>
      <c r="E519" s="1">
        <v>12089.15</v>
      </c>
      <c r="F519" s="1">
        <v>758032580</v>
      </c>
      <c r="G519" s="1">
        <v>22998.05</v>
      </c>
      <c r="H519" s="3">
        <f>IF(ISERR(LN(Table21028[[#This Row],[Close]]/E518)),"-",LN(Table21028[[#This Row],[Close]]/E518))</f>
        <v>9.0989792154732661E-3</v>
      </c>
    </row>
    <row r="520" spans="1:8" x14ac:dyDescent="0.3">
      <c r="A520" s="2">
        <v>43867</v>
      </c>
      <c r="B520" s="1">
        <v>12120</v>
      </c>
      <c r="C520" s="1">
        <v>12160.6</v>
      </c>
      <c r="D520" s="1">
        <v>12084.65</v>
      </c>
      <c r="E520" s="1">
        <v>12137.95</v>
      </c>
      <c r="F520" s="1">
        <v>565116236</v>
      </c>
      <c r="G520" s="1">
        <v>21735.919999999998</v>
      </c>
      <c r="H520" s="3">
        <f>IF(ISERR(LN(Table21028[[#This Row],[Close]]/E519)),"-",LN(Table21028[[#This Row],[Close]]/E519))</f>
        <v>4.0285519933345231E-3</v>
      </c>
    </row>
    <row r="521" spans="1:8" x14ac:dyDescent="0.3">
      <c r="A521" s="2">
        <v>43868</v>
      </c>
      <c r="B521" s="1">
        <v>12151.15</v>
      </c>
      <c r="C521" s="1">
        <v>12154.7</v>
      </c>
      <c r="D521" s="1">
        <v>12073.95</v>
      </c>
      <c r="E521" s="1">
        <v>12098.35</v>
      </c>
      <c r="F521" s="1">
        <v>473475144</v>
      </c>
      <c r="G521" s="1">
        <v>16339.61</v>
      </c>
      <c r="H521" s="3">
        <f>IF(ISERR(LN(Table21028[[#This Row],[Close]]/E520)),"-",LN(Table21028[[#This Row],[Close]]/E520))</f>
        <v>-3.2678284424366099E-3</v>
      </c>
    </row>
    <row r="522" spans="1:8" x14ac:dyDescent="0.3">
      <c r="A522" s="2">
        <v>43871</v>
      </c>
      <c r="B522" s="1">
        <v>12102.35</v>
      </c>
      <c r="C522" s="1">
        <v>12103.55</v>
      </c>
      <c r="D522" s="1">
        <v>11990.75</v>
      </c>
      <c r="E522" s="1">
        <v>12031.5</v>
      </c>
      <c r="F522" s="1">
        <v>525674715</v>
      </c>
      <c r="G522" s="1">
        <v>17185.14</v>
      </c>
      <c r="H522" s="3">
        <f>IF(ISERR(LN(Table21028[[#This Row],[Close]]/E521)),"-",LN(Table21028[[#This Row],[Close]]/E521))</f>
        <v>-5.5408691750139499E-3</v>
      </c>
    </row>
    <row r="523" spans="1:8" x14ac:dyDescent="0.3">
      <c r="A523" s="2">
        <v>43872</v>
      </c>
      <c r="B523" s="1">
        <v>12108.4</v>
      </c>
      <c r="C523" s="1">
        <v>12172.3</v>
      </c>
      <c r="D523" s="1">
        <v>12099</v>
      </c>
      <c r="E523" s="1">
        <v>12107.9</v>
      </c>
      <c r="F523" s="1">
        <v>480491557</v>
      </c>
      <c r="G523" s="1">
        <v>16209.52</v>
      </c>
      <c r="H523" s="3">
        <f>IF(ISERR(LN(Table21028[[#This Row],[Close]]/E522)),"-",LN(Table21028[[#This Row],[Close]]/E522))</f>
        <v>6.3299216301020656E-3</v>
      </c>
    </row>
    <row r="524" spans="1:8" x14ac:dyDescent="0.3">
      <c r="A524" s="2">
        <v>43873</v>
      </c>
      <c r="B524" s="1">
        <v>12151</v>
      </c>
      <c r="C524" s="1">
        <v>12231.75</v>
      </c>
      <c r="D524" s="1">
        <v>12144.3</v>
      </c>
      <c r="E524" s="1">
        <v>12201.2</v>
      </c>
      <c r="F524" s="1">
        <v>412399174</v>
      </c>
      <c r="G524" s="1">
        <v>16598.330000000002</v>
      </c>
      <c r="H524" s="3">
        <f>IF(ISERR(LN(Table21028[[#This Row],[Close]]/E523)),"-",LN(Table21028[[#This Row],[Close]]/E523))</f>
        <v>7.6761754348025363E-3</v>
      </c>
    </row>
    <row r="525" spans="1:8" x14ac:dyDescent="0.3">
      <c r="A525" s="2">
        <v>43874</v>
      </c>
      <c r="B525" s="1">
        <v>12219.55</v>
      </c>
      <c r="C525" s="1">
        <v>12225.65</v>
      </c>
      <c r="D525" s="1">
        <v>12139.8</v>
      </c>
      <c r="E525" s="1">
        <v>12174.65</v>
      </c>
      <c r="F525" s="1">
        <v>501510138</v>
      </c>
      <c r="G525" s="1">
        <v>16315.27</v>
      </c>
      <c r="H525" s="3">
        <f>IF(ISERR(LN(Table21028[[#This Row],[Close]]/E524)),"-",LN(Table21028[[#This Row],[Close]]/E524))</f>
        <v>-2.1783864356833328E-3</v>
      </c>
    </row>
    <row r="526" spans="1:8" x14ac:dyDescent="0.3">
      <c r="A526" s="2">
        <v>43875</v>
      </c>
      <c r="B526" s="1">
        <v>12190.15</v>
      </c>
      <c r="C526" s="1">
        <v>12246.7</v>
      </c>
      <c r="D526" s="1">
        <v>12091.2</v>
      </c>
      <c r="E526" s="1">
        <v>12113.45</v>
      </c>
      <c r="F526" s="1">
        <v>623053270</v>
      </c>
      <c r="G526" s="1">
        <v>20759.509999999998</v>
      </c>
      <c r="H526" s="3">
        <f>IF(ISERR(LN(Table21028[[#This Row],[Close]]/E525)),"-",LN(Table21028[[#This Row],[Close]]/E525))</f>
        <v>-5.0395156083187786E-3</v>
      </c>
    </row>
    <row r="527" spans="1:8" x14ac:dyDescent="0.3">
      <c r="A527" s="2">
        <v>43878</v>
      </c>
      <c r="B527" s="1">
        <v>12131.8</v>
      </c>
      <c r="C527" s="1">
        <v>12159.6</v>
      </c>
      <c r="D527" s="1">
        <v>12037</v>
      </c>
      <c r="E527" s="1">
        <v>12045.8</v>
      </c>
      <c r="F527" s="1">
        <v>455412408</v>
      </c>
      <c r="G527" s="1">
        <v>15439.55</v>
      </c>
      <c r="H527" s="3">
        <f>IF(ISERR(LN(Table21028[[#This Row],[Close]]/E526)),"-",LN(Table21028[[#This Row],[Close]]/E526))</f>
        <v>-5.6003540519067732E-3</v>
      </c>
    </row>
    <row r="528" spans="1:8" x14ac:dyDescent="0.3">
      <c r="A528" s="2">
        <v>43879</v>
      </c>
      <c r="B528" s="1">
        <v>12028.25</v>
      </c>
      <c r="C528" s="1">
        <v>12030.75</v>
      </c>
      <c r="D528" s="1">
        <v>11908.05</v>
      </c>
      <c r="E528" s="1">
        <v>11992.5</v>
      </c>
      <c r="F528" s="1">
        <v>677307424</v>
      </c>
      <c r="G528" s="1">
        <v>18853</v>
      </c>
      <c r="H528" s="3">
        <f>IF(ISERR(LN(Table21028[[#This Row],[Close]]/E527)),"-",LN(Table21028[[#This Row],[Close]]/E527))</f>
        <v>-4.4345970678656412E-3</v>
      </c>
    </row>
    <row r="529" spans="1:8" x14ac:dyDescent="0.3">
      <c r="A529" s="2">
        <v>43880</v>
      </c>
      <c r="B529" s="1">
        <v>12090.6</v>
      </c>
      <c r="C529" s="1">
        <v>12134.7</v>
      </c>
      <c r="D529" s="1">
        <v>12042.1</v>
      </c>
      <c r="E529" s="1">
        <v>12125.9</v>
      </c>
      <c r="F529" s="1">
        <v>514030605</v>
      </c>
      <c r="G529" s="1">
        <v>17610.89</v>
      </c>
      <c r="H529" s="3">
        <f>IF(ISERR(LN(Table21028[[#This Row],[Close]]/E528)),"-",LN(Table21028[[#This Row],[Close]]/E528))</f>
        <v>1.1062206478915673E-2</v>
      </c>
    </row>
    <row r="530" spans="1:8" x14ac:dyDescent="0.3">
      <c r="A530" s="2">
        <v>43881</v>
      </c>
      <c r="B530" s="1">
        <v>12119</v>
      </c>
      <c r="C530" s="1">
        <v>12152</v>
      </c>
      <c r="D530" s="1">
        <v>12071.45</v>
      </c>
      <c r="E530" s="1">
        <v>12080.85</v>
      </c>
      <c r="F530" s="1">
        <v>502875583</v>
      </c>
      <c r="G530" s="1">
        <v>18831.509999999998</v>
      </c>
      <c r="H530" s="3">
        <f>IF(ISERR(LN(Table21028[[#This Row],[Close]]/E529)),"-",LN(Table21028[[#This Row],[Close]]/E529))</f>
        <v>-3.7221066033650981E-3</v>
      </c>
    </row>
    <row r="531" spans="1:8" x14ac:dyDescent="0.3">
      <c r="A531" s="2">
        <v>43885</v>
      </c>
      <c r="B531" s="1">
        <v>12012.55</v>
      </c>
      <c r="C531" s="1">
        <v>12012.55</v>
      </c>
      <c r="D531" s="1">
        <v>11813.4</v>
      </c>
      <c r="E531" s="1">
        <v>11829.4</v>
      </c>
      <c r="F531" s="1">
        <v>491224913</v>
      </c>
      <c r="G531" s="1">
        <v>19421.04</v>
      </c>
      <c r="H531" s="3">
        <f>IF(ISERR(LN(Table21028[[#This Row],[Close]]/E530)),"-",LN(Table21028[[#This Row],[Close]]/E530))</f>
        <v>-2.103359607782139E-2</v>
      </c>
    </row>
    <row r="532" spans="1:8" x14ac:dyDescent="0.3">
      <c r="A532" s="2">
        <v>43886</v>
      </c>
      <c r="B532" s="1">
        <v>11877.5</v>
      </c>
      <c r="C532" s="1">
        <v>11883.05</v>
      </c>
      <c r="D532" s="1">
        <v>11779.9</v>
      </c>
      <c r="E532" s="1">
        <v>11797.9</v>
      </c>
      <c r="F532" s="1">
        <v>461349973</v>
      </c>
      <c r="G532" s="1">
        <v>18510.82</v>
      </c>
      <c r="H532" s="3">
        <f>IF(ISERR(LN(Table21028[[#This Row],[Close]]/E531)),"-",LN(Table21028[[#This Row],[Close]]/E531))</f>
        <v>-2.6664086597328229E-3</v>
      </c>
    </row>
    <row r="533" spans="1:8" x14ac:dyDescent="0.3">
      <c r="A533" s="2">
        <v>43887</v>
      </c>
      <c r="B533" s="1">
        <v>11738.55</v>
      </c>
      <c r="C533" s="1">
        <v>11783.25</v>
      </c>
      <c r="D533" s="1">
        <v>11639.6</v>
      </c>
      <c r="E533" s="1">
        <v>11678.5</v>
      </c>
      <c r="F533" s="1">
        <v>567990976</v>
      </c>
      <c r="G533" s="1">
        <v>21887.07</v>
      </c>
      <c r="H533" s="3">
        <f>IF(ISERR(LN(Table21028[[#This Row],[Close]]/E532)),"-",LN(Table21028[[#This Row],[Close]]/E532))</f>
        <v>-1.0172005036684025E-2</v>
      </c>
    </row>
    <row r="534" spans="1:8" x14ac:dyDescent="0.3">
      <c r="A534" s="2">
        <v>43888</v>
      </c>
      <c r="B534" s="1">
        <v>11661.25</v>
      </c>
      <c r="C534" s="1">
        <v>11663.85</v>
      </c>
      <c r="D534" s="1">
        <v>11536.7</v>
      </c>
      <c r="E534" s="1">
        <v>11633.3</v>
      </c>
      <c r="F534" s="1">
        <v>609266324</v>
      </c>
      <c r="G534" s="1">
        <v>21623.47</v>
      </c>
      <c r="H534" s="3">
        <f>IF(ISERR(LN(Table21028[[#This Row],[Close]]/E533)),"-",LN(Table21028[[#This Row],[Close]]/E533))</f>
        <v>-3.877869288740577E-3</v>
      </c>
    </row>
    <row r="535" spans="1:8" x14ac:dyDescent="0.3">
      <c r="A535" s="2">
        <v>43889</v>
      </c>
      <c r="B535" s="1">
        <v>11382</v>
      </c>
      <c r="C535" s="1">
        <v>11384.8</v>
      </c>
      <c r="D535" s="1">
        <v>11175.05</v>
      </c>
      <c r="E535" s="1">
        <v>11201.75</v>
      </c>
      <c r="F535" s="1">
        <v>810523106</v>
      </c>
      <c r="G535" s="1">
        <v>32297.15</v>
      </c>
      <c r="H535" s="3">
        <f>IF(ISERR(LN(Table21028[[#This Row],[Close]]/E534)),"-",LN(Table21028[[#This Row],[Close]]/E534))</f>
        <v>-3.7801659111364752E-2</v>
      </c>
    </row>
    <row r="536" spans="1:8" x14ac:dyDescent="0.3">
      <c r="A536" s="2">
        <v>43892</v>
      </c>
      <c r="B536" s="1">
        <v>11387.35</v>
      </c>
      <c r="C536" s="1">
        <v>11433</v>
      </c>
      <c r="D536" s="1">
        <v>11036.25</v>
      </c>
      <c r="E536" s="1">
        <v>11132.75</v>
      </c>
      <c r="F536" s="1">
        <v>681148567</v>
      </c>
      <c r="G536" s="1">
        <v>24204.55</v>
      </c>
      <c r="H536" s="3">
        <f>IF(ISERR(LN(Table21028[[#This Row],[Close]]/E535)),"-",LN(Table21028[[#This Row],[Close]]/E535))</f>
        <v>-6.1788013630017435E-3</v>
      </c>
    </row>
    <row r="537" spans="1:8" x14ac:dyDescent="0.3">
      <c r="A537" s="2">
        <v>43893</v>
      </c>
      <c r="B537" s="1">
        <v>11217.55</v>
      </c>
      <c r="C537" s="1">
        <v>11342.25</v>
      </c>
      <c r="D537" s="1">
        <v>11152.55</v>
      </c>
      <c r="E537" s="1">
        <v>11303.3</v>
      </c>
      <c r="F537" s="1">
        <v>696919348</v>
      </c>
      <c r="G537" s="1">
        <v>23281.200000000001</v>
      </c>
      <c r="H537" s="3">
        <f>IF(ISERR(LN(Table21028[[#This Row],[Close]]/E536)),"-",LN(Table21028[[#This Row],[Close]]/E536))</f>
        <v>1.5203503750200955E-2</v>
      </c>
    </row>
    <row r="538" spans="1:8" x14ac:dyDescent="0.3">
      <c r="A538" s="2">
        <v>43894</v>
      </c>
      <c r="B538" s="1">
        <v>11351.35</v>
      </c>
      <c r="C538" s="1">
        <v>11356.6</v>
      </c>
      <c r="D538" s="1">
        <v>11082.15</v>
      </c>
      <c r="E538" s="1">
        <v>11251</v>
      </c>
      <c r="F538" s="1">
        <v>798021596</v>
      </c>
      <c r="G538" s="1">
        <v>26928.46</v>
      </c>
      <c r="H538" s="3">
        <f>IF(ISERR(LN(Table21028[[#This Row],[Close]]/E537)),"-",LN(Table21028[[#This Row],[Close]]/E537))</f>
        <v>-4.6377048935533358E-3</v>
      </c>
    </row>
    <row r="539" spans="1:8" x14ac:dyDescent="0.3">
      <c r="A539" s="2">
        <v>43895</v>
      </c>
      <c r="B539" s="1">
        <v>11306.05</v>
      </c>
      <c r="C539" s="1">
        <v>11389.5</v>
      </c>
      <c r="D539" s="1">
        <v>11244.6</v>
      </c>
      <c r="E539" s="1">
        <v>11269</v>
      </c>
      <c r="F539" s="1">
        <v>1353209029</v>
      </c>
      <c r="G539" s="1">
        <v>26980.65</v>
      </c>
      <c r="H539" s="3">
        <f>IF(ISERR(LN(Table21028[[#This Row],[Close]]/E538)),"-",LN(Table21028[[#This Row],[Close]]/E538))</f>
        <v>1.5985793812774052E-3</v>
      </c>
    </row>
    <row r="540" spans="1:8" x14ac:dyDescent="0.3">
      <c r="A540" s="2">
        <v>43896</v>
      </c>
      <c r="B540" s="1">
        <v>10942.65</v>
      </c>
      <c r="C540" s="1">
        <v>11035.1</v>
      </c>
      <c r="D540" s="1">
        <v>10827.4</v>
      </c>
      <c r="E540" s="1">
        <v>10989.45</v>
      </c>
      <c r="F540" s="1">
        <v>1811564187</v>
      </c>
      <c r="G540" s="1">
        <v>26455.29</v>
      </c>
      <c r="H540" s="3">
        <f>IF(ISERR(LN(Table21028[[#This Row],[Close]]/E539)),"-",LN(Table21028[[#This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IF(ISERR(LN(Table21028[[#This Row],[Close]]/E540)),"-",LN(Table21028[[#This Row],[Close]]/E540))</f>
        <v>-5.0194996901346441E-2</v>
      </c>
    </row>
    <row r="542" spans="1:8" x14ac:dyDescent="0.3">
      <c r="A542" s="2">
        <v>43901</v>
      </c>
      <c r="B542" s="1">
        <v>10334.299999999999</v>
      </c>
      <c r="C542" s="1">
        <v>10545.1</v>
      </c>
      <c r="D542" s="1">
        <v>10334</v>
      </c>
      <c r="E542" s="1">
        <v>10458.4</v>
      </c>
      <c r="F542" s="1">
        <v>1219079693</v>
      </c>
      <c r="G542" s="1">
        <v>32548.47</v>
      </c>
      <c r="H542" s="3">
        <f>IF(ISERR(LN(Table21028[[#This Row],[Close]]/E541)),"-",LN(Table21028[[#This Row],[Close]]/E541))</f>
        <v>6.6475849955268567E-4</v>
      </c>
    </row>
    <row r="543" spans="1:8" x14ac:dyDescent="0.3">
      <c r="A543" s="2">
        <v>43902</v>
      </c>
      <c r="B543" s="1">
        <v>10039.950000000001</v>
      </c>
      <c r="C543" s="1">
        <v>10040.75</v>
      </c>
      <c r="D543" s="1">
        <v>9508</v>
      </c>
      <c r="E543" s="1">
        <v>9590.15</v>
      </c>
      <c r="F543" s="1">
        <v>1344263317</v>
      </c>
      <c r="G543" s="1">
        <v>39283.97</v>
      </c>
      <c r="H543" s="3">
        <f>IF(ISERR(LN(Table21028[[#This Row],[Close]]/E542)),"-",LN(Table21028[[#This Row],[Close]]/E542))</f>
        <v>-8.6668953199476567E-2</v>
      </c>
    </row>
    <row r="544" spans="1:8" x14ac:dyDescent="0.3">
      <c r="A544" s="2">
        <v>43903</v>
      </c>
      <c r="B544" s="1">
        <v>9107.6</v>
      </c>
      <c r="C544" s="1">
        <v>10159.4</v>
      </c>
      <c r="D544" s="1">
        <v>8555.15</v>
      </c>
      <c r="E544" s="1">
        <v>9955.2000000000007</v>
      </c>
      <c r="F544" s="1">
        <v>1389061775</v>
      </c>
      <c r="G544" s="1">
        <v>44167.89</v>
      </c>
      <c r="H544" s="3">
        <f>IF(ISERR(LN(Table21028[[#This Row],[Close]]/E543)),"-",LN(Table21028[[#This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IF(ISERR(LN(Table21028[[#This Row],[Close]]/E544)),"-",LN(Table21028[[#This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IF(ISERR(LN(Table21028[[#This Row],[Close]]/E545)),"-",LN(Table21028[[#This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IF(ISERR(LN(Table21028[[#This Row],[Close]]/E546)),"-",LN(Table21028[[#This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IF(ISERR(LN(Table21028[[#This Row],[Close]]/E547)),"-",LN(Table21028[[#This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IF(ISERR(LN(Table21028[[#This Row],[Close]]/E548)),"-",LN(Table21028[[#This Row],[Close]]/E548))</f>
        <v>5.6691389247104269E-2</v>
      </c>
    </row>
    <row r="550" spans="1:8" x14ac:dyDescent="0.3">
      <c r="A550" s="2">
        <v>43913</v>
      </c>
      <c r="B550" s="1">
        <v>7945.7</v>
      </c>
      <c r="C550" s="1">
        <v>8159.25</v>
      </c>
      <c r="D550" s="1">
        <v>7583.6</v>
      </c>
      <c r="E550" s="1">
        <v>7610.25</v>
      </c>
      <c r="F550" s="1">
        <v>654151814</v>
      </c>
      <c r="G550" s="1">
        <v>23891.9</v>
      </c>
      <c r="H550" s="3">
        <f>IF(ISERR(LN(Table21028[[#This Row],[Close]]/E549)),"-",LN(Table21028[[#This Row],[Close]]/E549))</f>
        <v>-0.13903754227747062</v>
      </c>
    </row>
    <row r="551" spans="1:8" x14ac:dyDescent="0.3">
      <c r="A551" s="2">
        <v>43914</v>
      </c>
      <c r="B551" s="1">
        <v>7848.3</v>
      </c>
      <c r="C551" s="1">
        <v>8036.95</v>
      </c>
      <c r="D551" s="1">
        <v>7511.1</v>
      </c>
      <c r="E551" s="1">
        <v>7801.05</v>
      </c>
      <c r="F551" s="1">
        <v>739354439</v>
      </c>
      <c r="G551" s="1">
        <v>28282.09</v>
      </c>
      <c r="H551" s="3">
        <f>IF(ISERR(LN(Table21028[[#This Row],[Close]]/E550)),"-",LN(Table21028[[#This Row],[Close]]/E550))</f>
        <v>2.4762317175158709E-2</v>
      </c>
    </row>
    <row r="552" spans="1:8" x14ac:dyDescent="0.3">
      <c r="A552" s="2">
        <v>43915</v>
      </c>
      <c r="B552" s="1">
        <v>7735.15</v>
      </c>
      <c r="C552" s="1">
        <v>8376.75</v>
      </c>
      <c r="D552" s="1">
        <v>7714.75</v>
      </c>
      <c r="E552" s="1">
        <v>8317.85</v>
      </c>
      <c r="F552" s="1">
        <v>738114713</v>
      </c>
      <c r="G552" s="1">
        <v>28482.01</v>
      </c>
      <c r="H552" s="3">
        <f>IF(ISERR(LN(Table21028[[#This Row],[Close]]/E551)),"-",LN(Table21028[[#This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IF(ISERR(LN(Table21028[[#This Row],[Close]]/E552)),"-",LN(Table21028[[#This Row],[Close]]/E552))</f>
        <v>3.8166584832086708E-2</v>
      </c>
    </row>
    <row r="554" spans="1:8" x14ac:dyDescent="0.3">
      <c r="A554" s="2">
        <v>43917</v>
      </c>
      <c r="B554" s="1">
        <v>8949.1</v>
      </c>
      <c r="C554" s="1">
        <v>9038.9</v>
      </c>
      <c r="D554" s="1">
        <v>8522.9</v>
      </c>
      <c r="E554" s="1">
        <v>8660.25</v>
      </c>
      <c r="F554" s="1">
        <v>801923401</v>
      </c>
      <c r="G554" s="1">
        <v>31336.86</v>
      </c>
      <c r="H554" s="3">
        <f>IF(ISERR(LN(Table21028[[#This Row],[Close]]/E553)),"-",LN(Table21028[[#This Row],[Close]]/E553))</f>
        <v>2.173197708783864E-3</v>
      </c>
    </row>
    <row r="555" spans="1:8" x14ac:dyDescent="0.3">
      <c r="A555" s="2">
        <v>43920</v>
      </c>
      <c r="B555" s="1">
        <v>8385.9500000000007</v>
      </c>
      <c r="C555" s="1">
        <v>8576</v>
      </c>
      <c r="D555" s="1">
        <v>8244</v>
      </c>
      <c r="E555" s="1">
        <v>8281.1</v>
      </c>
      <c r="F555" s="1">
        <v>593953051</v>
      </c>
      <c r="G555" s="1">
        <v>24724.44</v>
      </c>
      <c r="H555" s="3">
        <f>IF(ISERR(LN(Table21028[[#This Row],[Close]]/E554)),"-",LN(Table21028[[#This Row],[Close]]/E554))</f>
        <v>-4.4767780703035449E-2</v>
      </c>
    </row>
    <row r="556" spans="1:8" x14ac:dyDescent="0.3">
      <c r="A556" s="2">
        <v>43921</v>
      </c>
      <c r="B556" s="1">
        <v>8529.35</v>
      </c>
      <c r="C556" s="1">
        <v>8678.2999999999993</v>
      </c>
      <c r="D556" s="1">
        <v>8358</v>
      </c>
      <c r="E556" s="1">
        <v>8597.75</v>
      </c>
      <c r="F556" s="1">
        <v>713390935</v>
      </c>
      <c r="G556" s="1">
        <v>27401.3</v>
      </c>
      <c r="H556" s="3">
        <f>IF(ISERR(LN(Table21028[[#This Row],[Close]]/E555)),"-",LN(Table21028[[#This Row],[Close]]/E555))</f>
        <v>3.7524731307031482E-2</v>
      </c>
    </row>
    <row r="557" spans="1:8" x14ac:dyDescent="0.3">
      <c r="A557" s="2">
        <v>43922</v>
      </c>
      <c r="B557" s="1">
        <v>8584.1</v>
      </c>
      <c r="C557" s="1">
        <v>8588.1</v>
      </c>
      <c r="D557" s="1">
        <v>8198.35</v>
      </c>
      <c r="E557" s="1">
        <v>8253.7999999999993</v>
      </c>
      <c r="F557" s="1">
        <v>507509685</v>
      </c>
      <c r="G557" s="1">
        <v>21307.3</v>
      </c>
      <c r="H557" s="3">
        <f>IF(ISERR(LN(Table21028[[#This Row],[Close]]/E556)),"-",LN(Table21028[[#This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IF(ISERR(LN(Table21028[[#This Row],[Close]]/E557)),"-",LN(Table21028[[#This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IF(ISERR(LN(Table21028[[#This Row],[Close]]/E558)),"-",LN(Table21028[[#This Row],[Close]]/E558))</f>
        <v>8.4002905787553775E-2</v>
      </c>
    </row>
    <row r="560" spans="1:8" x14ac:dyDescent="0.3">
      <c r="A560" s="2">
        <v>43929</v>
      </c>
      <c r="B560" s="1">
        <v>8688.9</v>
      </c>
      <c r="C560" s="1">
        <v>9131.7000000000007</v>
      </c>
      <c r="D560" s="1">
        <v>8653.9</v>
      </c>
      <c r="E560" s="1">
        <v>8748.75</v>
      </c>
      <c r="F560" s="1">
        <v>897562690</v>
      </c>
      <c r="G560" s="1">
        <v>37641.68</v>
      </c>
      <c r="H560" s="3">
        <f>IF(ISERR(LN(Table21028[[#This Row],[Close]]/E559)),"-",LN(Table21028[[#This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IF(ISERR(LN(Table21028[[#This Row],[Close]]/E560)),"-",LN(Table21028[[#This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IF(ISERR(LN(Table21028[[#This Row],[Close]]/E561)),"-",LN(Table21028[[#This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IF(ISERR(LN(Table21028[[#This Row],[Close]]/E562)),"-",LN(Table21028[[#This Row],[Close]]/E562))</f>
        <v>-7.6510698780880753E-3</v>
      </c>
    </row>
    <row r="564" spans="1:8" x14ac:dyDescent="0.3">
      <c r="A564" s="2">
        <v>43937</v>
      </c>
      <c r="B564" s="1">
        <v>8851.25</v>
      </c>
      <c r="C564" s="1">
        <v>9053.75</v>
      </c>
      <c r="D564" s="1">
        <v>8821.9</v>
      </c>
      <c r="E564" s="1">
        <v>8992.7999999999993</v>
      </c>
      <c r="F564" s="1">
        <v>720116479</v>
      </c>
      <c r="G564" s="1">
        <v>31318.29</v>
      </c>
      <c r="H564" s="3">
        <f>IF(ISERR(LN(Table21028[[#This Row],[Close]]/E563)),"-",LN(Table21028[[#This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IF(ISERR(LN(Table21028[[#This Row],[Close]]/E564)),"-",LN(Table21028[[#This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IF(ISERR(LN(Table21028[[#This Row],[Close]]/E565)),"-",LN(Table21028[[#This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IF(ISERR(LN(Table21028[[#This Row],[Close]]/E566)),"-",LN(Table21028[[#This Row],[Close]]/E566))</f>
        <v>-3.0742473508770931E-2</v>
      </c>
    </row>
    <row r="568" spans="1:8" x14ac:dyDescent="0.3">
      <c r="A568" s="2">
        <v>43943</v>
      </c>
      <c r="B568" s="1">
        <v>9026.75</v>
      </c>
      <c r="C568" s="1">
        <v>9209.75</v>
      </c>
      <c r="D568" s="1">
        <v>8946.25</v>
      </c>
      <c r="E568" s="1">
        <v>9187.2999999999993</v>
      </c>
      <c r="F568" s="1">
        <v>734383388</v>
      </c>
      <c r="G568" s="1">
        <v>33981.82</v>
      </c>
      <c r="H568" s="3">
        <f>IF(ISERR(LN(Table21028[[#This Row],[Close]]/E567)),"-",LN(Table21028[[#This Row],[Close]]/E567))</f>
        <v>2.2660756382103509E-2</v>
      </c>
    </row>
    <row r="569" spans="1:8" x14ac:dyDescent="0.3">
      <c r="A569" s="2">
        <v>43944</v>
      </c>
      <c r="B569" s="1">
        <v>9232.35</v>
      </c>
      <c r="C569" s="1">
        <v>9343.6</v>
      </c>
      <c r="D569" s="1">
        <v>9170.15</v>
      </c>
      <c r="E569" s="1">
        <v>9313.9</v>
      </c>
      <c r="F569" s="1">
        <v>666650462</v>
      </c>
      <c r="G569" s="1">
        <v>30270.55</v>
      </c>
      <c r="H569" s="3">
        <f>IF(ISERR(LN(Table21028[[#This Row],[Close]]/E568)),"-",LN(Table21028[[#This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IF(ISERR(LN(Table21028[[#This Row],[Close]]/E569)),"-",LN(Table21028[[#This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IF(ISERR(LN(Table21028[[#This Row],[Close]]/E570)),"-",LN(Table21028[[#This Row],[Close]]/E570))</f>
        <v>1.3874722895871999E-2</v>
      </c>
    </row>
    <row r="572" spans="1:8" x14ac:dyDescent="0.3">
      <c r="A572" s="2">
        <v>43949</v>
      </c>
      <c r="B572" s="1">
        <v>9389.7999999999993</v>
      </c>
      <c r="C572" s="1">
        <v>9404.4</v>
      </c>
      <c r="D572" s="1">
        <v>9260</v>
      </c>
      <c r="E572" s="1">
        <v>9380.9</v>
      </c>
      <c r="F572" s="1">
        <v>614548983</v>
      </c>
      <c r="G572" s="1">
        <v>30091.41</v>
      </c>
      <c r="H572" s="3">
        <f>IF(ISERR(LN(Table21028[[#This Row],[Close]]/E571)),"-",LN(Table21028[[#This Row],[Close]]/E571))</f>
        <v>1.0566346325391251E-2</v>
      </c>
    </row>
    <row r="573" spans="1:8" x14ac:dyDescent="0.3">
      <c r="A573" s="2">
        <v>43950</v>
      </c>
      <c r="B573" s="1">
        <v>9408.6</v>
      </c>
      <c r="C573" s="1">
        <v>9599.85</v>
      </c>
      <c r="D573" s="1">
        <v>9392.35</v>
      </c>
      <c r="E573" s="1">
        <v>9553.35</v>
      </c>
      <c r="F573" s="1">
        <v>653026950</v>
      </c>
      <c r="G573" s="1">
        <v>31673.23</v>
      </c>
      <c r="H573" s="3">
        <f>IF(ISERR(LN(Table21028[[#This Row],[Close]]/E572)),"-",LN(Table21028[[#This Row],[Close]]/E572))</f>
        <v>1.821617107952879E-2</v>
      </c>
    </row>
    <row r="574" spans="1:8" x14ac:dyDescent="0.3">
      <c r="A574" s="2">
        <v>43951</v>
      </c>
      <c r="B574" s="1">
        <v>9753.5</v>
      </c>
      <c r="C574" s="1">
        <v>9889.0499999999993</v>
      </c>
      <c r="D574" s="1">
        <v>9731.5</v>
      </c>
      <c r="E574" s="1">
        <v>9859.9</v>
      </c>
      <c r="F574" s="1">
        <v>931173802</v>
      </c>
      <c r="G574" s="1">
        <v>39332.46</v>
      </c>
      <c r="H574" s="3">
        <f>IF(ISERR(LN(Table21028[[#This Row],[Close]]/E573)),"-",LN(Table21028[[#This Row],[Close]]/E573))</f>
        <v>3.158414825312425E-2</v>
      </c>
    </row>
    <row r="575" spans="1:8" x14ac:dyDescent="0.3">
      <c r="A575" s="2">
        <v>43955</v>
      </c>
      <c r="B575" s="1">
        <v>9533.5</v>
      </c>
      <c r="C575" s="1">
        <v>9533.5</v>
      </c>
      <c r="D575" s="1">
        <v>9266.9500000000007</v>
      </c>
      <c r="E575" s="1">
        <v>9293.5</v>
      </c>
      <c r="F575" s="1">
        <v>687487134</v>
      </c>
      <c r="G575" s="1">
        <v>29785.95</v>
      </c>
      <c r="H575" s="3">
        <f>IF(ISERR(LN(Table21028[[#This Row],[Close]]/E574)),"-",LN(Table21028[[#This Row],[Close]]/E574))</f>
        <v>-5.9160795509013528E-2</v>
      </c>
    </row>
    <row r="576" spans="1:8" x14ac:dyDescent="0.3">
      <c r="A576" s="2">
        <v>43956</v>
      </c>
      <c r="B576" s="1">
        <v>9429.4</v>
      </c>
      <c r="C576" s="1">
        <v>9450.9</v>
      </c>
      <c r="D576" s="1">
        <v>9190.75</v>
      </c>
      <c r="E576" s="1">
        <v>9205.6</v>
      </c>
      <c r="F576" s="1">
        <v>725196178</v>
      </c>
      <c r="G576" s="1">
        <v>29700.2</v>
      </c>
      <c r="H576" s="3">
        <f>IF(ISERR(LN(Table21028[[#This Row],[Close]]/E575)),"-",LN(Table21028[[#This Row],[Close]]/E575))</f>
        <v>-9.5032365391587315E-3</v>
      </c>
    </row>
    <row r="577" spans="1:8" x14ac:dyDescent="0.3">
      <c r="A577" s="2">
        <v>43957</v>
      </c>
      <c r="B577" s="1">
        <v>9226.7999999999993</v>
      </c>
      <c r="C577" s="1">
        <v>9346.9</v>
      </c>
      <c r="D577" s="1">
        <v>9116.5</v>
      </c>
      <c r="E577" s="1">
        <v>9270.9</v>
      </c>
      <c r="F577" s="1">
        <v>722185448</v>
      </c>
      <c r="G577" s="1">
        <v>30798.1</v>
      </c>
      <c r="H577" s="3">
        <f>IF(ISERR(LN(Table21028[[#This Row],[Close]]/E576)),"-",LN(Table21028[[#This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IF(ISERR(LN(Table21028[[#This Row],[Close]]/E577)),"-",LN(Table21028[[#This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IF(ISERR(LN(Table21028[[#This Row],[Close]]/E578)),"-",LN(Table21028[[#This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IF(ISERR(LN(Table21028[[#This Row],[Close]]/E579)),"-",LN(Table21028[[#This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IF(ISERR(LN(Table21028[[#This Row],[Close]]/E580)),"-",LN(Table21028[[#This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IF(ISERR(LN(Table21028[[#This Row],[Close]]/E581)),"-",LN(Table21028[[#This Row],[Close]]/E581))</f>
        <v>2.0129742512240333E-2</v>
      </c>
    </row>
    <row r="583" spans="1:8" x14ac:dyDescent="0.3">
      <c r="A583" s="2">
        <v>43965</v>
      </c>
      <c r="B583" s="1">
        <v>9213.9500000000007</v>
      </c>
      <c r="C583" s="1">
        <v>9281.1</v>
      </c>
      <c r="D583" s="1">
        <v>9119.75</v>
      </c>
      <c r="E583" s="1">
        <v>9142.75</v>
      </c>
      <c r="F583" s="1">
        <v>602555564</v>
      </c>
      <c r="G583" s="1">
        <v>29541.59</v>
      </c>
      <c r="H583" s="3">
        <f>IF(ISERR(LN(Table21028[[#This Row],[Close]]/E582)),"-",LN(Table21028[[#This Row],[Close]]/E582))</f>
        <v>-2.5996940751458281E-2</v>
      </c>
    </row>
    <row r="584" spans="1:8" x14ac:dyDescent="0.3">
      <c r="A584" s="2">
        <v>43966</v>
      </c>
      <c r="B584" s="1">
        <v>9182.4</v>
      </c>
      <c r="C584" s="1">
        <v>9182.4</v>
      </c>
      <c r="D584" s="1">
        <v>9050</v>
      </c>
      <c r="E584" s="1">
        <v>9136.85</v>
      </c>
      <c r="F584" s="1">
        <v>575857112</v>
      </c>
      <c r="G584" s="1">
        <v>25847.33</v>
      </c>
      <c r="H584" s="3">
        <f>IF(ISERR(LN(Table21028[[#This Row],[Close]]/E583)),"-",LN(Table21028[[#This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IF(ISERR(LN(Table21028[[#This Row],[Close]]/E584)),"-",LN(Table21028[[#This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IF(ISERR(LN(Table21028[[#This Row],[Close]]/E585)),"-",LN(Table21028[[#This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IF(ISERR(LN(Table21028[[#This Row],[Close]]/E586)),"-",LN(Table21028[[#This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IF(ISERR(LN(Table21028[[#This Row],[Close]]/E587)),"-",LN(Table21028[[#This Row],[Close]]/E587))</f>
        <v>4.3691740573838051E-3</v>
      </c>
    </row>
    <row r="589" spans="1:8" x14ac:dyDescent="0.3">
      <c r="A589" s="2">
        <v>43973</v>
      </c>
      <c r="B589" s="1">
        <v>9067.9</v>
      </c>
      <c r="C589" s="1">
        <v>9149.6</v>
      </c>
      <c r="D589" s="1">
        <v>8968.5499999999993</v>
      </c>
      <c r="E589" s="1">
        <v>9039.25</v>
      </c>
      <c r="F589" s="1">
        <v>675759336</v>
      </c>
      <c r="G589" s="1">
        <v>31625.47</v>
      </c>
      <c r="H589" s="3">
        <f>IF(ISERR(LN(Table21028[[#This Row],[Close]]/E588)),"-",LN(Table21028[[#This Row],[Close]]/E588))</f>
        <v>-7.3847846008156101E-3</v>
      </c>
    </row>
    <row r="590" spans="1:8" x14ac:dyDescent="0.3">
      <c r="A590" s="2">
        <v>43977</v>
      </c>
      <c r="B590" s="1">
        <v>9099.75</v>
      </c>
      <c r="C590" s="1">
        <v>9161.65</v>
      </c>
      <c r="D590" s="1">
        <v>8996.65</v>
      </c>
      <c r="E590" s="1">
        <v>9029.0499999999993</v>
      </c>
      <c r="F590" s="1">
        <v>654959960</v>
      </c>
      <c r="G590" s="1">
        <v>30871.59</v>
      </c>
      <c r="H590" s="3">
        <f>IF(ISERR(LN(Table21028[[#This Row],[Close]]/E589)),"-",LN(Table21028[[#This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IF(ISERR(LN(Table21028[[#This Row],[Close]]/E590)),"-",LN(Table21028[[#This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IF(ISERR(LN(Table21028[[#This Row],[Close]]/E591)),"-",LN(Table21028[[#This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IF(ISERR(LN(Table21028[[#This Row],[Close]]/E592)),"-",LN(Table21028[[#This Row],[Close]]/E592))</f>
        <v>9.4597567584245815E-3</v>
      </c>
    </row>
    <row r="594" spans="1:8" x14ac:dyDescent="0.3">
      <c r="A594" s="2">
        <v>43983</v>
      </c>
      <c r="B594" s="1">
        <v>9726.85</v>
      </c>
      <c r="C594" s="1">
        <v>9931.6</v>
      </c>
      <c r="D594" s="1">
        <v>9706.9500000000007</v>
      </c>
      <c r="E594" s="1">
        <v>9826.15</v>
      </c>
      <c r="F594" s="1">
        <v>794183122</v>
      </c>
      <c r="G594" s="1">
        <v>38096.92</v>
      </c>
      <c r="H594" s="3">
        <f>IF(ISERR(LN(Table21028[[#This Row],[Close]]/E593)),"-",LN(Table21028[[#This Row],[Close]]/E593))</f>
        <v>2.5338292519217084E-2</v>
      </c>
    </row>
    <row r="595" spans="1:8" x14ac:dyDescent="0.3">
      <c r="A595" s="2">
        <v>43984</v>
      </c>
      <c r="B595" s="1">
        <v>9880.85</v>
      </c>
      <c r="C595" s="1">
        <v>9995.6</v>
      </c>
      <c r="D595" s="1">
        <v>9824.0499999999993</v>
      </c>
      <c r="E595" s="1">
        <v>9979.1</v>
      </c>
      <c r="F595" s="1">
        <v>770192848</v>
      </c>
      <c r="G595" s="1">
        <v>36723.11</v>
      </c>
      <c r="H595" s="3">
        <f>IF(ISERR(LN(Table21028[[#This Row],[Close]]/E594)),"-",LN(Table21028[[#This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IF(ISERR(LN(Table21028[[#This Row],[Close]]/E595)),"-",LN(Table21028[[#This Row],[Close]]/E595))</f>
        <v>8.2283224537368568E-3</v>
      </c>
    </row>
    <row r="597" spans="1:8" x14ac:dyDescent="0.3">
      <c r="A597" s="2">
        <v>43986</v>
      </c>
      <c r="B597" s="1">
        <v>10054.25</v>
      </c>
      <c r="C597" s="1">
        <v>10123.85</v>
      </c>
      <c r="D597" s="1">
        <v>9944.25</v>
      </c>
      <c r="E597" s="1">
        <v>10029.1</v>
      </c>
      <c r="F597" s="1">
        <v>775106567</v>
      </c>
      <c r="G597" s="1">
        <v>36399.040000000001</v>
      </c>
      <c r="H597" s="3">
        <f>IF(ISERR(LN(Table21028[[#This Row],[Close]]/E596)),"-",LN(Table21028[[#This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IF(ISERR(LN(Table21028[[#This Row],[Close]]/E597)),"-",LN(Table21028[[#This Row],[Close]]/E597))</f>
        <v>1.120914010549148E-2</v>
      </c>
    </row>
    <row r="599" spans="1:8" x14ac:dyDescent="0.3">
      <c r="A599" s="2">
        <v>43990</v>
      </c>
      <c r="B599" s="1">
        <v>10326.75</v>
      </c>
      <c r="C599" s="1">
        <v>10328.5</v>
      </c>
      <c r="D599" s="1">
        <v>10120.25</v>
      </c>
      <c r="E599" s="1">
        <v>10167.450000000001</v>
      </c>
      <c r="F599" s="1">
        <v>936485541</v>
      </c>
      <c r="G599" s="1">
        <v>37819.06</v>
      </c>
      <c r="H599" s="3">
        <f>IF(ISERR(LN(Table21028[[#This Row],[Close]]/E598)),"-",LN(Table21028[[#This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IF(ISERR(LN(Table21028[[#This Row],[Close]]/E599)),"-",LN(Table21028[[#This Row],[Close]]/E599))</f>
        <v>-1.1952195553601492E-2</v>
      </c>
    </row>
    <row r="601" spans="1:8" x14ac:dyDescent="0.3">
      <c r="A601" s="2">
        <v>43992</v>
      </c>
      <c r="B601" s="1">
        <v>10072.6</v>
      </c>
      <c r="C601" s="1">
        <v>10148.75</v>
      </c>
      <c r="D601" s="1">
        <v>10036.85</v>
      </c>
      <c r="E601" s="1">
        <v>10116.15</v>
      </c>
      <c r="F601" s="1">
        <v>632383068</v>
      </c>
      <c r="G601" s="1">
        <v>28485.47</v>
      </c>
      <c r="H601" s="3">
        <f>IF(ISERR(LN(Table21028[[#This Row],[Close]]/E600)),"-",LN(Table21028[[#This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IF(ISERR(LN(Table21028[[#This Row],[Close]]/E601)),"-",LN(Table21028[[#This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IF(ISERR(LN(Table21028[[#This Row],[Close]]/E602)),"-",LN(Table21028[[#This Row],[Close]]/E602))</f>
        <v>7.1346573571307781E-3</v>
      </c>
    </row>
    <row r="604" spans="1:8" x14ac:dyDescent="0.3">
      <c r="A604" s="2">
        <v>43997</v>
      </c>
      <c r="B604" s="1">
        <v>9919.35</v>
      </c>
      <c r="C604" s="1">
        <v>9943.35</v>
      </c>
      <c r="D604" s="1">
        <v>9726.35</v>
      </c>
      <c r="E604" s="1">
        <v>9813.7000000000007</v>
      </c>
      <c r="F604" s="1">
        <v>716053036</v>
      </c>
      <c r="G604" s="1">
        <v>31926.65</v>
      </c>
      <c r="H604" s="3">
        <f>IF(ISERR(LN(Table21028[[#This Row],[Close]]/E603)),"-",LN(Table21028[[#This Row],[Close]]/E603))</f>
        <v>-1.6092045671383177E-2</v>
      </c>
    </row>
    <row r="605" spans="1:8" x14ac:dyDescent="0.3">
      <c r="A605" s="2">
        <v>43998</v>
      </c>
      <c r="B605" s="1">
        <v>10014.799999999999</v>
      </c>
      <c r="C605" s="1">
        <v>10046.15</v>
      </c>
      <c r="D605" s="1">
        <v>9728.5</v>
      </c>
      <c r="E605" s="1">
        <v>9914</v>
      </c>
      <c r="F605" s="1">
        <v>899895044</v>
      </c>
      <c r="G605" s="1">
        <v>36257.89</v>
      </c>
      <c r="H605" s="3">
        <f>IF(ISERR(LN(Table21028[[#This Row],[Close]]/E604)),"-",LN(Table21028[[#This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IF(ISERR(LN(Table21028[[#This Row],[Close]]/E605)),"-",LN(Table21028[[#This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IF(ISERR(LN(Table21028[[#This Row],[Close]]/E606)),"-",LN(Table21028[[#This Row],[Close]]/E606))</f>
        <v>2.1079447494686824E-2</v>
      </c>
    </row>
    <row r="608" spans="1:8" x14ac:dyDescent="0.3">
      <c r="A608" s="2">
        <v>44001</v>
      </c>
      <c r="B608" s="1">
        <v>10119</v>
      </c>
      <c r="C608" s="1">
        <v>10272.4</v>
      </c>
      <c r="D608" s="1">
        <v>10072.65</v>
      </c>
      <c r="E608" s="1">
        <v>10244.4</v>
      </c>
      <c r="F608" s="1">
        <v>892096343</v>
      </c>
      <c r="G608" s="1">
        <v>48103.56</v>
      </c>
      <c r="H608" s="3">
        <f>IF(ISERR(LN(Table21028[[#This Row],[Close]]/E607)),"-",LN(Table21028[[#This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IF(ISERR(LN(Table21028[[#This Row],[Close]]/E608)),"-",LN(Table21028[[#This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IF(ISERR(LN(Table21028[[#This Row],[Close]]/E609)),"-",LN(Table21028[[#This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IF(ISERR(LN(Table21028[[#This Row],[Close]]/E610)),"-",LN(Table21028[[#This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IF(ISERR(LN(Table21028[[#This Row],[Close]]/E611)),"-",LN(Table21028[[#This Row],[Close]]/E611))</f>
        <v>-1.5926817712496291E-3</v>
      </c>
    </row>
    <row r="613" spans="1:8" x14ac:dyDescent="0.3">
      <c r="A613" s="2">
        <v>44008</v>
      </c>
      <c r="B613" s="1">
        <v>10378.9</v>
      </c>
      <c r="C613" s="1">
        <v>10409.85</v>
      </c>
      <c r="D613" s="1">
        <v>10311.25</v>
      </c>
      <c r="E613" s="1">
        <v>10383</v>
      </c>
      <c r="F613" s="1">
        <v>671910159</v>
      </c>
      <c r="G613" s="1">
        <v>31841.68</v>
      </c>
      <c r="H613" s="3">
        <f>IF(ISERR(LN(Table21028[[#This Row],[Close]]/E612)),"-",LN(Table21028[[#This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IF(ISERR(LN(Table21028[[#This Row],[Close]]/E613)),"-",LN(Table21028[[#This Row],[Close]]/E613))</f>
        <v>-6.8227986772304633E-3</v>
      </c>
    </row>
    <row r="615" spans="1:8" x14ac:dyDescent="0.3">
      <c r="A615" s="2">
        <v>44012</v>
      </c>
      <c r="B615" s="1">
        <v>10382.6</v>
      </c>
      <c r="C615" s="1">
        <v>10401.049999999999</v>
      </c>
      <c r="D615" s="1">
        <v>10267.35</v>
      </c>
      <c r="E615" s="1">
        <v>10302.1</v>
      </c>
      <c r="F615" s="1">
        <v>556238560</v>
      </c>
      <c r="G615" s="1">
        <v>27342.55</v>
      </c>
      <c r="H615" s="3">
        <f>IF(ISERR(LN(Table21028[[#This Row],[Close]]/E614)),"-",LN(Table21028[[#This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IF(ISERR(LN(Table21028[[#This Row],[Close]]/E615)),"-",LN(Table21028[[#This Row],[Close]]/E615))</f>
        <v>1.2343304915724197E-2</v>
      </c>
    </row>
    <row r="617" spans="1:8" x14ac:dyDescent="0.3">
      <c r="A617" s="2">
        <v>44014</v>
      </c>
      <c r="B617" s="1">
        <v>10493.05</v>
      </c>
      <c r="C617" s="1">
        <v>10598.2</v>
      </c>
      <c r="D617" s="1">
        <v>10485.549999999999</v>
      </c>
      <c r="E617" s="1">
        <v>10551.7</v>
      </c>
      <c r="F617" s="1">
        <v>597423931</v>
      </c>
      <c r="G617" s="1">
        <v>31235.17</v>
      </c>
      <c r="H617" s="3">
        <f>IF(ISERR(LN(Table21028[[#This Row],[Close]]/E616)),"-",LN(Table21028[[#This Row],[Close]]/E616))</f>
        <v>1.1595921516546171E-2</v>
      </c>
    </row>
    <row r="618" spans="1:8" x14ac:dyDescent="0.3">
      <c r="A618" s="2">
        <v>44015</v>
      </c>
      <c r="B618" s="1">
        <v>10614.95</v>
      </c>
      <c r="C618" s="1">
        <v>10631.3</v>
      </c>
      <c r="D618" s="1">
        <v>10562.65</v>
      </c>
      <c r="E618" s="1">
        <v>10607.35</v>
      </c>
      <c r="F618" s="1">
        <v>525190704</v>
      </c>
      <c r="G618" s="1">
        <v>25186.39</v>
      </c>
      <c r="H618" s="3">
        <f>IF(ISERR(LN(Table21028[[#This Row],[Close]]/E617)),"-",LN(Table21028[[#This Row],[Close]]/E617))</f>
        <v>5.2601726747523682E-3</v>
      </c>
    </row>
    <row r="619" spans="1:8" x14ac:dyDescent="0.3">
      <c r="A619" s="2">
        <v>44018</v>
      </c>
      <c r="B619" s="1">
        <v>10723.85</v>
      </c>
      <c r="C619" s="1">
        <v>10811.4</v>
      </c>
      <c r="D619" s="1">
        <v>10695.1</v>
      </c>
      <c r="E619" s="1">
        <v>10763.65</v>
      </c>
      <c r="F619" s="1">
        <v>571212914</v>
      </c>
      <c r="G619" s="1">
        <v>29857.54</v>
      </c>
      <c r="H619" s="3">
        <f>IF(ISERR(LN(Table21028[[#This Row],[Close]]/E618)),"-",LN(Table21028[[#This Row],[Close]]/E618))</f>
        <v>1.4627559486280819E-2</v>
      </c>
    </row>
    <row r="620" spans="1:8" x14ac:dyDescent="0.3">
      <c r="A620" s="2">
        <v>44019</v>
      </c>
      <c r="B620" s="1">
        <v>10802.85</v>
      </c>
      <c r="C620" s="1">
        <v>10813.8</v>
      </c>
      <c r="D620" s="1">
        <v>10689.7</v>
      </c>
      <c r="E620" s="1">
        <v>10799.65</v>
      </c>
      <c r="F620" s="1">
        <v>636764929</v>
      </c>
      <c r="G620" s="1">
        <v>36502.370000000003</v>
      </c>
      <c r="H620" s="3">
        <f>IF(ISERR(LN(Table21028[[#This Row],[Close]]/E619)),"-",LN(Table21028[[#This Row],[Close]]/E619))</f>
        <v>3.3390096550110133E-3</v>
      </c>
    </row>
    <row r="621" spans="1:8" x14ac:dyDescent="0.3">
      <c r="A621" s="2">
        <v>44020</v>
      </c>
      <c r="B621" s="1">
        <v>10818.65</v>
      </c>
      <c r="C621" s="1">
        <v>10847.85</v>
      </c>
      <c r="D621" s="1">
        <v>10676.55</v>
      </c>
      <c r="E621" s="1">
        <v>10705.75</v>
      </c>
      <c r="F621" s="1">
        <v>767941333</v>
      </c>
      <c r="G621" s="1">
        <v>37676.339999999997</v>
      </c>
      <c r="H621" s="3">
        <f>IF(ISERR(LN(Table21028[[#This Row],[Close]]/E620)),"-",LN(Table21028[[#This Row],[Close]]/E620))</f>
        <v>-8.7327458908366285E-3</v>
      </c>
    </row>
    <row r="622" spans="1:8" x14ac:dyDescent="0.3">
      <c r="A622" s="2">
        <v>44021</v>
      </c>
      <c r="B622" s="1">
        <v>10755.55</v>
      </c>
      <c r="C622" s="1">
        <v>10836.85</v>
      </c>
      <c r="D622" s="1">
        <v>10733</v>
      </c>
      <c r="E622" s="1">
        <v>10813.45</v>
      </c>
      <c r="F622" s="1">
        <v>618652409</v>
      </c>
      <c r="G622" s="1">
        <v>31315.87</v>
      </c>
      <c r="H622" s="3">
        <f>IF(ISERR(LN(Table21028[[#This Row],[Close]]/E621)),"-",LN(Table21028[[#This Row],[Close]]/E621))</f>
        <v>1.000974936330002E-2</v>
      </c>
    </row>
    <row r="623" spans="1:8" x14ac:dyDescent="0.3">
      <c r="A623" s="2">
        <v>44022</v>
      </c>
      <c r="B623" s="1">
        <v>10764.1</v>
      </c>
      <c r="C623" s="1">
        <v>10819.4</v>
      </c>
      <c r="D623" s="1">
        <v>10713</v>
      </c>
      <c r="E623" s="1">
        <v>10768.05</v>
      </c>
      <c r="F623" s="1">
        <v>590705425</v>
      </c>
      <c r="G623" s="1">
        <v>31557.58</v>
      </c>
      <c r="H623" s="3">
        <f>IF(ISERR(LN(Table21028[[#This Row],[Close]]/E622)),"-",LN(Table21028[[#This Row],[Close]]/E622))</f>
        <v>-4.2073133906914339E-3</v>
      </c>
    </row>
    <row r="624" spans="1:8" x14ac:dyDescent="0.3">
      <c r="A624" s="2">
        <v>44025</v>
      </c>
      <c r="B624" s="1">
        <v>10851.85</v>
      </c>
      <c r="C624" s="1">
        <v>10894.05</v>
      </c>
      <c r="D624" s="1">
        <v>10756.05</v>
      </c>
      <c r="E624" s="1">
        <v>10802.7</v>
      </c>
      <c r="F624" s="1">
        <v>554050579</v>
      </c>
      <c r="G624" s="1">
        <v>30606.3</v>
      </c>
      <c r="H624" s="3">
        <f>IF(ISERR(LN(Table21028[[#This Row],[Close]]/E623)),"-",LN(Table21028[[#This Row],[Close]]/E623))</f>
        <v>3.2126866059741998E-3</v>
      </c>
    </row>
    <row r="625" spans="1:8" x14ac:dyDescent="0.3">
      <c r="A625" s="2">
        <v>44026</v>
      </c>
      <c r="B625" s="1">
        <v>10750.85</v>
      </c>
      <c r="C625" s="1">
        <v>10755.65</v>
      </c>
      <c r="D625" s="1">
        <v>10562.9</v>
      </c>
      <c r="E625" s="1">
        <v>10607.35</v>
      </c>
      <c r="F625" s="1">
        <v>532368699</v>
      </c>
      <c r="G625" s="1">
        <v>30902.47</v>
      </c>
      <c r="H625" s="3">
        <f>IF(ISERR(LN(Table21028[[#This Row],[Close]]/E624)),"-",LN(Table21028[[#This Row],[Close]]/E624))</f>
        <v>-1.8248945829038105E-2</v>
      </c>
    </row>
    <row r="626" spans="1:8" x14ac:dyDescent="0.3">
      <c r="A626" s="2">
        <v>44027</v>
      </c>
      <c r="B626" s="1">
        <v>10701</v>
      </c>
      <c r="C626" s="1">
        <v>10827.45</v>
      </c>
      <c r="D626" s="1">
        <v>10577.75</v>
      </c>
      <c r="E626" s="1">
        <v>10618.2</v>
      </c>
      <c r="F626" s="1">
        <v>715901258</v>
      </c>
      <c r="G626" s="1">
        <v>42376.03</v>
      </c>
      <c r="H626" s="3">
        <f>IF(ISERR(LN(Table21028[[#This Row],[Close]]/E625)),"-",LN(Table21028[[#This Row],[Close]]/E625))</f>
        <v>1.0223528667139743E-3</v>
      </c>
    </row>
    <row r="627" spans="1:8" x14ac:dyDescent="0.3">
      <c r="A627" s="2">
        <v>44028</v>
      </c>
      <c r="B627" s="1">
        <v>10706.2</v>
      </c>
      <c r="C627" s="1">
        <v>10755.3</v>
      </c>
      <c r="D627" s="1">
        <v>10595.2</v>
      </c>
      <c r="E627" s="1">
        <v>10739.95</v>
      </c>
      <c r="F627" s="1">
        <v>694402635</v>
      </c>
      <c r="G627" s="1">
        <v>41453.949999999997</v>
      </c>
      <c r="H627" s="3">
        <f>IF(ISERR(LN(Table21028[[#This Row],[Close]]/E626)),"-",LN(Table21028[[#This Row],[Close]]/E626))</f>
        <v>1.1400923653342283E-2</v>
      </c>
    </row>
    <row r="628" spans="1:8" x14ac:dyDescent="0.3">
      <c r="A628" s="2">
        <v>44029</v>
      </c>
      <c r="B628" s="1">
        <v>10752</v>
      </c>
      <c r="C628" s="1">
        <v>10933.45</v>
      </c>
      <c r="D628" s="1">
        <v>10749.65</v>
      </c>
      <c r="E628" s="1">
        <v>10901.7</v>
      </c>
      <c r="F628" s="1">
        <v>676881092</v>
      </c>
      <c r="G628" s="1">
        <v>35592.83</v>
      </c>
      <c r="H628" s="3">
        <f>IF(ISERR(LN(Table21028[[#This Row],[Close]]/E627)),"-",LN(Table21028[[#This Row],[Close]]/E627))</f>
        <v>1.4948306800439333E-2</v>
      </c>
    </row>
    <row r="629" spans="1:8" x14ac:dyDescent="0.3">
      <c r="A629" s="2">
        <v>44032</v>
      </c>
      <c r="B629" s="1">
        <v>10999.45</v>
      </c>
      <c r="C629" s="1">
        <v>11037.9</v>
      </c>
      <c r="D629" s="1">
        <v>10953</v>
      </c>
      <c r="E629" s="1">
        <v>11022.2</v>
      </c>
      <c r="F629" s="1">
        <v>554306867</v>
      </c>
      <c r="G629" s="1">
        <v>32738.639999999999</v>
      </c>
      <c r="H629" s="3">
        <f>IF(ISERR(LN(Table21028[[#This Row],[Close]]/E628)),"-",LN(Table21028[[#This Row],[Close]]/E628))</f>
        <v>1.0992680446704291E-2</v>
      </c>
    </row>
    <row r="630" spans="1:8" x14ac:dyDescent="0.3">
      <c r="A630" s="2">
        <v>44033</v>
      </c>
      <c r="B630" s="1">
        <v>11126.1</v>
      </c>
      <c r="C630" s="1">
        <v>11179.55</v>
      </c>
      <c r="D630" s="1">
        <v>11113.25</v>
      </c>
      <c r="E630" s="1">
        <v>11162.25</v>
      </c>
      <c r="F630" s="1">
        <v>771998838</v>
      </c>
      <c r="G630" s="1">
        <v>42461.89</v>
      </c>
      <c r="H630" s="3">
        <f>IF(ISERR(LN(Table21028[[#This Row],[Close]]/E629)),"-",LN(Table21028[[#This Row],[Close]]/E629))</f>
        <v>1.2626128711697352E-2</v>
      </c>
    </row>
    <row r="631" spans="1:8" x14ac:dyDescent="0.3">
      <c r="A631" s="2">
        <v>44034</v>
      </c>
      <c r="B631" s="1">
        <v>11231.2</v>
      </c>
      <c r="C631" s="1">
        <v>11238.1</v>
      </c>
      <c r="D631" s="1">
        <v>11056.55</v>
      </c>
      <c r="E631" s="1">
        <v>11132.6</v>
      </c>
      <c r="F631" s="1">
        <v>765074288</v>
      </c>
      <c r="G631" s="1">
        <v>41068.720000000001</v>
      </c>
      <c r="H631" s="3">
        <f>IF(ISERR(LN(Table21028[[#This Row],[Close]]/E630)),"-",LN(Table21028[[#This Row],[Close]]/E630))</f>
        <v>-2.6598086535778794E-3</v>
      </c>
    </row>
    <row r="632" spans="1:8" x14ac:dyDescent="0.3">
      <c r="A632" s="2">
        <v>44035</v>
      </c>
      <c r="B632" s="1">
        <v>11135</v>
      </c>
      <c r="C632" s="1">
        <v>11239.8</v>
      </c>
      <c r="D632" s="1">
        <v>11103.15</v>
      </c>
      <c r="E632" s="1">
        <v>11215.45</v>
      </c>
      <c r="F632" s="1">
        <v>621575333</v>
      </c>
      <c r="G632" s="1">
        <v>32744.93</v>
      </c>
      <c r="H632" s="3">
        <f>IF(ISERR(LN(Table21028[[#This Row],[Close]]/E631)),"-",LN(Table21028[[#This Row],[Close]]/E631))</f>
        <v>7.414551118342539E-3</v>
      </c>
    </row>
    <row r="633" spans="1:8" x14ac:dyDescent="0.3">
      <c r="A633" s="2">
        <v>44036</v>
      </c>
      <c r="B633" s="1">
        <v>11149.95</v>
      </c>
      <c r="C633" s="1">
        <v>11225.4</v>
      </c>
      <c r="D633" s="1">
        <v>11090.3</v>
      </c>
      <c r="E633" s="1">
        <v>11194.15</v>
      </c>
      <c r="F633" s="1">
        <v>678935175</v>
      </c>
      <c r="G633" s="1">
        <v>40217.17</v>
      </c>
      <c r="H633" s="3">
        <f>IF(ISERR(LN(Table21028[[#This Row],[Close]]/E632)),"-",LN(Table21028[[#This Row],[Close]]/E632))</f>
        <v>-1.9009715848837335E-3</v>
      </c>
    </row>
    <row r="634" spans="1:8" x14ac:dyDescent="0.3">
      <c r="A634" s="2">
        <v>44039</v>
      </c>
      <c r="B634" s="1">
        <v>11225</v>
      </c>
      <c r="C634" s="1">
        <v>11225</v>
      </c>
      <c r="D634" s="1">
        <v>11087.85</v>
      </c>
      <c r="E634" s="1">
        <v>11131.8</v>
      </c>
      <c r="F634" s="1">
        <v>588148687</v>
      </c>
      <c r="G634" s="1">
        <v>34539.730000000003</v>
      </c>
      <c r="H634" s="3">
        <f>IF(ISERR(LN(Table21028[[#This Row],[Close]]/E633)),"-",LN(Table21028[[#This Row],[Close]]/E633))</f>
        <v>-5.5854431363716118E-3</v>
      </c>
    </row>
    <row r="635" spans="1:8" x14ac:dyDescent="0.3">
      <c r="A635" s="2">
        <v>44040</v>
      </c>
      <c r="B635" s="1">
        <v>11154.1</v>
      </c>
      <c r="C635" s="1">
        <v>11317.75</v>
      </c>
      <c r="D635" s="1">
        <v>11151.4</v>
      </c>
      <c r="E635" s="1">
        <v>11300.55</v>
      </c>
      <c r="F635" s="1">
        <v>683891350</v>
      </c>
      <c r="G635" s="1">
        <v>38677.47</v>
      </c>
      <c r="H635" s="3">
        <f>IF(ISERR(LN(Table21028[[#This Row],[Close]]/E634)),"-",LN(Table21028[[#This Row],[Close]]/E634))</f>
        <v>1.504551982144569E-2</v>
      </c>
    </row>
    <row r="636" spans="1:8" x14ac:dyDescent="0.3">
      <c r="A636" s="2">
        <v>44041</v>
      </c>
      <c r="B636" s="1">
        <v>11276.9</v>
      </c>
      <c r="C636" s="1">
        <v>11341.4</v>
      </c>
      <c r="D636" s="1">
        <v>11149.75</v>
      </c>
      <c r="E636" s="1">
        <v>11202.85</v>
      </c>
      <c r="F636" s="1">
        <v>600726301</v>
      </c>
      <c r="G636" s="1">
        <v>38726.019999999997</v>
      </c>
      <c r="H636" s="3">
        <f>IF(ISERR(LN(Table21028[[#This Row],[Close]]/E635)),"-",LN(Table21028[[#This Row],[Close]]/E635))</f>
        <v>-8.6831868839774111E-3</v>
      </c>
    </row>
    <row r="637" spans="1:8" x14ac:dyDescent="0.3">
      <c r="A637" s="2">
        <v>44042</v>
      </c>
      <c r="B637" s="1">
        <v>11254.3</v>
      </c>
      <c r="C637" s="1">
        <v>11299.95</v>
      </c>
      <c r="D637" s="1">
        <v>11084.95</v>
      </c>
      <c r="E637" s="1">
        <v>11102.15</v>
      </c>
      <c r="F637" s="1">
        <v>677761342</v>
      </c>
      <c r="G637" s="1">
        <v>39150.44</v>
      </c>
      <c r="H637" s="3">
        <f>IF(ISERR(LN(Table21028[[#This Row],[Close]]/E636)),"-",LN(Table21028[[#This Row],[Close]]/E636))</f>
        <v>-9.0294269604375872E-3</v>
      </c>
    </row>
    <row r="638" spans="1:8" x14ac:dyDescent="0.3">
      <c r="A638" s="2">
        <v>44043</v>
      </c>
      <c r="B638" s="1">
        <v>11139.5</v>
      </c>
      <c r="C638" s="1">
        <v>11150.4</v>
      </c>
      <c r="D638" s="1">
        <v>11026.65</v>
      </c>
      <c r="E638" s="1">
        <v>11073.45</v>
      </c>
      <c r="F638" s="1">
        <v>642560311</v>
      </c>
      <c r="G638" s="1">
        <v>36220.089999999997</v>
      </c>
      <c r="H638" s="3">
        <f>IF(ISERR(LN(Table21028[[#This Row],[Close]]/E637)),"-",LN(Table21028[[#This Row],[Close]]/E637))</f>
        <v>-2.5884319724486563E-3</v>
      </c>
    </row>
    <row r="639" spans="1:8" x14ac:dyDescent="0.3">
      <c r="A639" s="2">
        <v>44046</v>
      </c>
      <c r="B639" s="1">
        <v>11057.55</v>
      </c>
      <c r="C639" s="1">
        <v>11058.05</v>
      </c>
      <c r="D639" s="1">
        <v>10882.25</v>
      </c>
      <c r="E639" s="1">
        <v>10891.6</v>
      </c>
      <c r="F639" s="1">
        <v>680929323</v>
      </c>
      <c r="G639" s="1">
        <v>31149.94</v>
      </c>
      <c r="H639" s="3">
        <f>IF(ISERR(LN(Table21028[[#This Row],[Close]]/E638)),"-",LN(Table21028[[#This Row],[Close]]/E638))</f>
        <v>-1.6558501347417372E-2</v>
      </c>
    </row>
    <row r="640" spans="1:8" x14ac:dyDescent="0.3">
      <c r="A640" s="2">
        <v>44047</v>
      </c>
      <c r="B640" s="1">
        <v>10946.65</v>
      </c>
      <c r="C640" s="1">
        <v>11112.25</v>
      </c>
      <c r="D640" s="1">
        <v>10908.1</v>
      </c>
      <c r="E640" s="1">
        <v>11095.25</v>
      </c>
      <c r="F640" s="1">
        <v>625738313</v>
      </c>
      <c r="G640" s="1">
        <v>35357.96</v>
      </c>
      <c r="H640" s="3">
        <f>IF(ISERR(LN(Table21028[[#This Row],[Close]]/E639)),"-",LN(Table21028[[#This Row],[Close]]/E639))</f>
        <v>1.8525238867160679E-2</v>
      </c>
    </row>
    <row r="641" spans="1:8" x14ac:dyDescent="0.3">
      <c r="A641" s="2">
        <v>44048</v>
      </c>
      <c r="B641" s="1">
        <v>11155.75</v>
      </c>
      <c r="C641" s="1">
        <v>11225.65</v>
      </c>
      <c r="D641" s="1">
        <v>11064.05</v>
      </c>
      <c r="E641" s="1">
        <v>11101.65</v>
      </c>
      <c r="F641" s="1">
        <v>667639446</v>
      </c>
      <c r="G641" s="1">
        <v>34894.58</v>
      </c>
      <c r="H641" s="3">
        <f>IF(ISERR(LN(Table21028[[#This Row],[Close]]/E640)),"-",LN(Table21028[[#This Row],[Close]]/E640))</f>
        <v>5.7665711674614829E-4</v>
      </c>
    </row>
    <row r="642" spans="1:8" x14ac:dyDescent="0.3">
      <c r="A642" s="2">
        <v>44049</v>
      </c>
      <c r="B642" s="1">
        <v>11185.7</v>
      </c>
      <c r="C642" s="1">
        <v>11256.8</v>
      </c>
      <c r="D642" s="1">
        <v>11127.3</v>
      </c>
      <c r="E642" s="1">
        <v>11200.15</v>
      </c>
      <c r="F642" s="1">
        <v>600374615</v>
      </c>
      <c r="G642" s="1">
        <v>31501.08</v>
      </c>
      <c r="H642" s="3">
        <f>IF(ISERR(LN(Table21028[[#This Row],[Close]]/E641)),"-",LN(Table21028[[#This Row],[Close]]/E641))</f>
        <v>8.8334251486867181E-3</v>
      </c>
    </row>
    <row r="643" spans="1:8" x14ac:dyDescent="0.3">
      <c r="A643" s="2">
        <v>44050</v>
      </c>
      <c r="B643" s="1">
        <v>11186.65</v>
      </c>
      <c r="C643" s="1">
        <v>11231.9</v>
      </c>
      <c r="D643" s="1">
        <v>11142.05</v>
      </c>
      <c r="E643" s="1">
        <v>11214.05</v>
      </c>
      <c r="F643" s="1">
        <v>452629891</v>
      </c>
      <c r="G643" s="1">
        <v>27054.43</v>
      </c>
      <c r="H643" s="3">
        <f>IF(ISERR(LN(Table21028[[#This Row],[Close]]/E642)),"-",LN(Table21028[[#This Row],[Close]]/E642))</f>
        <v>1.2402853353563766E-3</v>
      </c>
    </row>
    <row r="644" spans="1:8" x14ac:dyDescent="0.3">
      <c r="A644" s="2">
        <v>44053</v>
      </c>
      <c r="B644" s="1">
        <v>11270.25</v>
      </c>
      <c r="C644" s="1">
        <v>11337.3</v>
      </c>
      <c r="D644" s="1">
        <v>11238</v>
      </c>
      <c r="E644" s="1">
        <v>11270.15</v>
      </c>
      <c r="F644" s="1">
        <v>491999534</v>
      </c>
      <c r="G644" s="1">
        <v>29108.25</v>
      </c>
      <c r="H644" s="3">
        <f>IF(ISERR(LN(Table21028[[#This Row],[Close]]/E643)),"-",LN(Table21028[[#This Row],[Close]]/E643))</f>
        <v>4.9901812309422651E-3</v>
      </c>
    </row>
    <row r="645" spans="1:8" x14ac:dyDescent="0.3">
      <c r="A645" s="2">
        <v>44054</v>
      </c>
      <c r="B645" s="1">
        <v>11322.25</v>
      </c>
      <c r="C645" s="1">
        <v>11373.6</v>
      </c>
      <c r="D645" s="1">
        <v>11299.15</v>
      </c>
      <c r="E645" s="1">
        <v>11322.5</v>
      </c>
      <c r="F645" s="1">
        <v>586084846</v>
      </c>
      <c r="G645" s="1">
        <v>30314.89</v>
      </c>
      <c r="H645" s="3">
        <f>IF(ISERR(LN(Table21028[[#This Row],[Close]]/E644)),"-",LN(Table21028[[#This Row],[Close]]/E644))</f>
        <v>4.6342588134252122E-3</v>
      </c>
    </row>
    <row r="646" spans="1:8" x14ac:dyDescent="0.3">
      <c r="A646" s="2">
        <v>44055</v>
      </c>
      <c r="B646" s="1">
        <v>11289</v>
      </c>
      <c r="C646" s="1">
        <v>11322</v>
      </c>
      <c r="D646" s="1">
        <v>11242.65</v>
      </c>
      <c r="E646" s="1">
        <v>11308.4</v>
      </c>
      <c r="F646" s="1">
        <v>609858960</v>
      </c>
      <c r="G646" s="1">
        <v>28088.09</v>
      </c>
      <c r="H646" s="3">
        <f>IF(ISERR(LN(Table21028[[#This Row],[Close]]/E645)),"-",LN(Table21028[[#This Row],[Close]]/E645))</f>
        <v>-1.246084055380327E-3</v>
      </c>
    </row>
    <row r="647" spans="1:8" x14ac:dyDescent="0.3">
      <c r="A647" s="2">
        <v>44056</v>
      </c>
      <c r="B647" s="1">
        <v>11334.85</v>
      </c>
      <c r="C647" s="1">
        <v>11359.3</v>
      </c>
      <c r="D647" s="1">
        <v>11269.95</v>
      </c>
      <c r="E647" s="1">
        <v>11300.45</v>
      </c>
      <c r="F647" s="1">
        <v>562355175</v>
      </c>
      <c r="G647" s="1">
        <v>26500.52</v>
      </c>
      <c r="H647" s="3">
        <f>IF(ISERR(LN(Table21028[[#This Row],[Close]]/E646)),"-",LN(Table21028[[#This Row],[Close]]/E646))</f>
        <v>-7.0326445862201709E-4</v>
      </c>
    </row>
    <row r="648" spans="1:8" x14ac:dyDescent="0.3">
      <c r="A648" s="2">
        <v>44057</v>
      </c>
      <c r="B648" s="1">
        <v>11353.3</v>
      </c>
      <c r="C648" s="1">
        <v>11366.25</v>
      </c>
      <c r="D648" s="1">
        <v>11111.45</v>
      </c>
      <c r="E648" s="1">
        <v>11178.4</v>
      </c>
      <c r="F648" s="1">
        <v>645109756</v>
      </c>
      <c r="G648" s="1">
        <v>31059.23</v>
      </c>
      <c r="H648" s="3">
        <f>IF(ISERR(LN(Table21028[[#This Row],[Close]]/E647)),"-",LN(Table21028[[#This Row],[Close]]/E647))</f>
        <v>-1.0859203150128484E-2</v>
      </c>
    </row>
    <row r="649" spans="1:8" x14ac:dyDescent="0.3">
      <c r="A649" s="2">
        <v>44060</v>
      </c>
      <c r="B649" s="1">
        <v>11248.9</v>
      </c>
      <c r="C649" s="1">
        <v>11267.1</v>
      </c>
      <c r="D649" s="1">
        <v>11144.5</v>
      </c>
      <c r="E649" s="1">
        <v>11247.1</v>
      </c>
      <c r="F649" s="1">
        <v>633963958</v>
      </c>
      <c r="G649" s="1">
        <v>27468.67</v>
      </c>
      <c r="H649" s="3">
        <f>IF(ISERR(LN(Table21028[[#This Row],[Close]]/E648)),"-",LN(Table21028[[#This Row],[Close]]/E648))</f>
        <v>6.126972858148093E-3</v>
      </c>
    </row>
    <row r="650" spans="1:8" x14ac:dyDescent="0.3">
      <c r="A650" s="2">
        <v>44061</v>
      </c>
      <c r="B650" s="1">
        <v>11259.8</v>
      </c>
      <c r="C650" s="1">
        <v>11401.7</v>
      </c>
      <c r="D650" s="1">
        <v>11253.15</v>
      </c>
      <c r="E650" s="1">
        <v>11385.35</v>
      </c>
      <c r="F650" s="1">
        <v>579242492</v>
      </c>
      <c r="G650" s="1">
        <v>27267.51</v>
      </c>
      <c r="H650" s="3">
        <f>IF(ISERR(LN(Table21028[[#This Row],[Close]]/E649)),"-",LN(Table21028[[#This Row],[Close]]/E649))</f>
        <v>1.2217123605577227E-2</v>
      </c>
    </row>
    <row r="651" spans="1:8" x14ac:dyDescent="0.3">
      <c r="A651" s="2">
        <v>44062</v>
      </c>
      <c r="B651" s="1">
        <v>11452.15</v>
      </c>
      <c r="C651" s="1">
        <v>11460.35</v>
      </c>
      <c r="D651" s="1">
        <v>11394.1</v>
      </c>
      <c r="E651" s="1">
        <v>11408.4</v>
      </c>
      <c r="F651" s="1">
        <v>626217997</v>
      </c>
      <c r="G651" s="1">
        <v>27528.12</v>
      </c>
      <c r="H651" s="3">
        <f>IF(ISERR(LN(Table21028[[#This Row],[Close]]/E650)),"-",LN(Table21028[[#This Row],[Close]]/E650))</f>
        <v>2.0224849230216792E-3</v>
      </c>
    </row>
    <row r="652" spans="1:8" x14ac:dyDescent="0.3">
      <c r="A652" s="2">
        <v>44063</v>
      </c>
      <c r="B652" s="1">
        <v>11317.45</v>
      </c>
      <c r="C652" s="1">
        <v>11361.45</v>
      </c>
      <c r="D652" s="1">
        <v>11289.8</v>
      </c>
      <c r="E652" s="1">
        <v>11312.2</v>
      </c>
      <c r="F652" s="1">
        <v>791587770</v>
      </c>
      <c r="G652" s="1">
        <v>27676.18</v>
      </c>
      <c r="H652" s="3">
        <f>IF(ISERR(LN(Table21028[[#This Row],[Close]]/E651)),"-",LN(Table21028[[#This Row],[Close]]/E651))</f>
        <v>-8.4681368334637991E-3</v>
      </c>
    </row>
    <row r="653" spans="1:8" x14ac:dyDescent="0.3">
      <c r="A653" s="2">
        <v>44064</v>
      </c>
      <c r="B653" s="1">
        <v>11409.65</v>
      </c>
      <c r="C653" s="1">
        <v>11418.5</v>
      </c>
      <c r="D653" s="1">
        <v>11362.2</v>
      </c>
      <c r="E653" s="1">
        <v>11371.6</v>
      </c>
      <c r="F653" s="1">
        <v>668719170</v>
      </c>
      <c r="G653" s="1">
        <v>26294.26</v>
      </c>
      <c r="H653" s="3">
        <f>IF(ISERR(LN(Table21028[[#This Row],[Close]]/E652)),"-",LN(Table21028[[#This Row],[Close]]/E652))</f>
        <v>5.2372297208920626E-3</v>
      </c>
    </row>
    <row r="654" spans="1:8" x14ac:dyDescent="0.3">
      <c r="A654" s="2">
        <v>44067</v>
      </c>
      <c r="B654" s="1">
        <v>11412</v>
      </c>
      <c r="C654" s="1">
        <v>11497.25</v>
      </c>
      <c r="D654" s="1">
        <v>11410.65</v>
      </c>
      <c r="E654" s="1">
        <v>11466.45</v>
      </c>
      <c r="F654" s="1">
        <v>532900535</v>
      </c>
      <c r="G654" s="1">
        <v>28920.84</v>
      </c>
      <c r="H654" s="3">
        <f>IF(ISERR(LN(Table21028[[#This Row],[Close]]/E653)),"-",LN(Table21028[[#This Row],[Close]]/E653))</f>
        <v>8.3063611256103259E-3</v>
      </c>
    </row>
    <row r="655" spans="1:8" x14ac:dyDescent="0.3">
      <c r="A655" s="2">
        <v>44068</v>
      </c>
      <c r="B655" s="1">
        <v>11513.1</v>
      </c>
      <c r="C655" s="1">
        <v>11525.9</v>
      </c>
      <c r="D655" s="1">
        <v>11423.35</v>
      </c>
      <c r="E655" s="1">
        <v>11472.25</v>
      </c>
      <c r="F655" s="1">
        <v>638152608</v>
      </c>
      <c r="G655" s="1">
        <v>28742.82</v>
      </c>
      <c r="H655" s="3">
        <f>IF(ISERR(LN(Table21028[[#This Row],[Close]]/E654)),"-",LN(Table21028[[#This Row],[Close]]/E654))</f>
        <v>5.0569562561106503E-4</v>
      </c>
    </row>
    <row r="656" spans="1:8" x14ac:dyDescent="0.3">
      <c r="A656" s="2">
        <v>44069</v>
      </c>
      <c r="B656" s="1">
        <v>11512.85</v>
      </c>
      <c r="C656" s="1">
        <v>11561.75</v>
      </c>
      <c r="D656" s="1">
        <v>11461.85</v>
      </c>
      <c r="E656" s="1">
        <v>11549.6</v>
      </c>
      <c r="F656" s="1">
        <v>743442521</v>
      </c>
      <c r="G656" s="1">
        <v>34852.01</v>
      </c>
      <c r="H656" s="3">
        <f>IF(ISERR(LN(Table21028[[#This Row],[Close]]/E655)),"-",LN(Table21028[[#This Row],[Close]]/E655))</f>
        <v>6.7197285239703015E-3</v>
      </c>
    </row>
    <row r="657" spans="1:8" x14ac:dyDescent="0.3">
      <c r="A657" s="2">
        <v>44070</v>
      </c>
      <c r="B657" s="1">
        <v>11609.3</v>
      </c>
      <c r="C657" s="1">
        <v>11617.35</v>
      </c>
      <c r="D657" s="1">
        <v>11540.6</v>
      </c>
      <c r="E657" s="1">
        <v>11559.25</v>
      </c>
      <c r="F657" s="1">
        <v>719776490</v>
      </c>
      <c r="G657" s="1">
        <v>31580.61</v>
      </c>
      <c r="H657" s="3">
        <f>IF(ISERR(LN(Table21028[[#This Row],[Close]]/E656)),"-",LN(Table21028[[#This Row],[Close]]/E656))</f>
        <v>8.3517791330367671E-4</v>
      </c>
    </row>
    <row r="658" spans="1:8" x14ac:dyDescent="0.3">
      <c r="A658" s="2">
        <v>44071</v>
      </c>
      <c r="B658" s="1">
        <v>11602.95</v>
      </c>
      <c r="C658" s="1">
        <v>11686.05</v>
      </c>
      <c r="D658" s="1">
        <v>11589.4</v>
      </c>
      <c r="E658" s="1">
        <v>11647.6</v>
      </c>
      <c r="F658" s="1">
        <v>806997707</v>
      </c>
      <c r="G658" s="1">
        <v>39349.919999999998</v>
      </c>
      <c r="H658" s="3">
        <f>IF(ISERR(LN(Table21028[[#This Row],[Close]]/E657)),"-",LN(Table21028[[#This Row],[Close]]/E657))</f>
        <v>7.614167958564083E-3</v>
      </c>
    </row>
    <row r="659" spans="1:8" x14ac:dyDescent="0.3">
      <c r="A659" s="2">
        <v>44074</v>
      </c>
      <c r="B659" s="1">
        <v>11777.55</v>
      </c>
      <c r="C659" s="1">
        <v>11794.25</v>
      </c>
      <c r="D659" s="1">
        <v>11325.85</v>
      </c>
      <c r="E659" s="1">
        <v>11387.5</v>
      </c>
      <c r="F659" s="1">
        <v>1371789450</v>
      </c>
      <c r="G659" s="1">
        <v>61668.55</v>
      </c>
      <c r="H659" s="3">
        <f>IF(ISERR(LN(Table21028[[#This Row],[Close]]/E658)),"-",LN(Table21028[[#This Row],[Close]]/E658))</f>
        <v>-2.2583887619258884E-2</v>
      </c>
    </row>
    <row r="660" spans="1:8" x14ac:dyDescent="0.3">
      <c r="A660" s="2">
        <v>44075</v>
      </c>
      <c r="B660" s="1">
        <v>11464.3</v>
      </c>
      <c r="C660" s="1">
        <v>11553.55</v>
      </c>
      <c r="D660" s="1">
        <v>11366.9</v>
      </c>
      <c r="E660" s="1">
        <v>11470.25</v>
      </c>
      <c r="F660" s="1">
        <v>783769555</v>
      </c>
      <c r="G660" s="1">
        <v>36752.54</v>
      </c>
      <c r="H660" s="3">
        <f>IF(ISERR(LN(Table21028[[#This Row],[Close]]/E659)),"-",LN(Table21028[[#This Row],[Close]]/E659))</f>
        <v>7.2404643072113339E-3</v>
      </c>
    </row>
    <row r="661" spans="1:8" x14ac:dyDescent="0.3">
      <c r="A661" s="2">
        <v>44076</v>
      </c>
      <c r="B661" s="1">
        <v>11478.55</v>
      </c>
      <c r="C661" s="1">
        <v>11554.75</v>
      </c>
      <c r="D661" s="1">
        <v>11430.4</v>
      </c>
      <c r="E661" s="1">
        <v>11535</v>
      </c>
      <c r="F661" s="1">
        <v>593494423</v>
      </c>
      <c r="G661" s="1">
        <v>27454.65</v>
      </c>
      <c r="H661" s="3">
        <f>IF(ISERR(LN(Table21028[[#This Row],[Close]]/E660)),"-",LN(Table21028[[#This Row],[Close]]/E660))</f>
        <v>5.6291647324288943E-3</v>
      </c>
    </row>
    <row r="662" spans="1:8" x14ac:dyDescent="0.3">
      <c r="A662" s="2">
        <v>44077</v>
      </c>
      <c r="B662" s="1">
        <v>11566.2</v>
      </c>
      <c r="C662" s="1">
        <v>11584.95</v>
      </c>
      <c r="D662" s="1">
        <v>11507.65</v>
      </c>
      <c r="E662" s="1">
        <v>11527.45</v>
      </c>
      <c r="F662" s="1">
        <v>607115212</v>
      </c>
      <c r="G662" s="1">
        <v>26868.26</v>
      </c>
      <c r="H662" s="3">
        <f>IF(ISERR(LN(Table21028[[#This Row],[Close]]/E661)),"-",LN(Table21028[[#This Row],[Close]]/E661))</f>
        <v>-6.5474399031464003E-4</v>
      </c>
    </row>
    <row r="663" spans="1:8" x14ac:dyDescent="0.3">
      <c r="A663" s="2">
        <v>44078</v>
      </c>
      <c r="B663" s="1">
        <v>11354.4</v>
      </c>
      <c r="C663" s="1">
        <v>11452.05</v>
      </c>
      <c r="D663" s="1">
        <v>11303.65</v>
      </c>
      <c r="E663" s="1">
        <v>11333.85</v>
      </c>
      <c r="F663" s="1">
        <v>681338905</v>
      </c>
      <c r="G663" s="1">
        <v>31746.86</v>
      </c>
      <c r="H663" s="3">
        <f>IF(ISERR(LN(Table21028[[#This Row],[Close]]/E662)),"-",LN(Table21028[[#This Row],[Close]]/E662))</f>
        <v>-1.6937324491168509E-2</v>
      </c>
    </row>
    <row r="664" spans="1:8" x14ac:dyDescent="0.3">
      <c r="A664" s="2">
        <v>44081</v>
      </c>
      <c r="B664" s="1">
        <v>11359.6</v>
      </c>
      <c r="C664" s="1">
        <v>11381.15</v>
      </c>
      <c r="D664" s="1">
        <v>11251.7</v>
      </c>
      <c r="E664" s="1">
        <v>11355.05</v>
      </c>
      <c r="F664" s="1">
        <v>560322964</v>
      </c>
      <c r="G664" s="1">
        <v>25959.82</v>
      </c>
      <c r="H664" s="3">
        <f>IF(ISERR(LN(Table21028[[#This Row],[Close]]/E663)),"-",LN(Table21028[[#This Row],[Close]]/E663))</f>
        <v>1.8687557501366183E-3</v>
      </c>
    </row>
    <row r="665" spans="1:8" x14ac:dyDescent="0.3">
      <c r="A665" s="2">
        <v>44082</v>
      </c>
      <c r="B665" s="1">
        <v>11378.55</v>
      </c>
      <c r="C665" s="1">
        <v>11437.25</v>
      </c>
      <c r="D665" s="1">
        <v>11290.45</v>
      </c>
      <c r="E665" s="1">
        <v>11317.35</v>
      </c>
      <c r="F665" s="1">
        <v>572239350</v>
      </c>
      <c r="G665" s="1">
        <v>27979.7</v>
      </c>
      <c r="H665" s="3">
        <f>IF(ISERR(LN(Table21028[[#This Row],[Close]]/E664)),"-",LN(Table21028[[#This Row],[Close]]/E664))</f>
        <v>-3.3256324646967609E-3</v>
      </c>
    </row>
    <row r="666" spans="1:8" x14ac:dyDescent="0.3">
      <c r="A666" s="2">
        <v>44083</v>
      </c>
      <c r="B666" s="1">
        <v>11218.6</v>
      </c>
      <c r="C666" s="1">
        <v>11298.15</v>
      </c>
      <c r="D666" s="1">
        <v>11185.15</v>
      </c>
      <c r="E666" s="1">
        <v>11278</v>
      </c>
      <c r="F666" s="1">
        <v>728880693</v>
      </c>
      <c r="G666" s="1">
        <v>32660.67</v>
      </c>
      <c r="H666" s="3">
        <f>IF(ISERR(LN(Table21028[[#This Row],[Close]]/E665)),"-",LN(Table21028[[#This Row],[Close]]/E665))</f>
        <v>-3.4830210446831823E-3</v>
      </c>
    </row>
    <row r="667" spans="1:8" x14ac:dyDescent="0.3">
      <c r="A667" s="2">
        <v>44084</v>
      </c>
      <c r="B667" s="1">
        <v>11363.3</v>
      </c>
      <c r="C667" s="1">
        <v>11464.05</v>
      </c>
      <c r="D667" s="1">
        <v>11327.4</v>
      </c>
      <c r="E667" s="1">
        <v>11449.25</v>
      </c>
      <c r="F667" s="1">
        <v>679419973</v>
      </c>
      <c r="G667" s="1">
        <v>39239.1</v>
      </c>
      <c r="H667" s="3">
        <f>IF(ISERR(LN(Table21028[[#This Row],[Close]]/E666)),"-",LN(Table21028[[#This Row],[Close]]/E666))</f>
        <v>1.507030028649042E-2</v>
      </c>
    </row>
    <row r="668" spans="1:8" x14ac:dyDescent="0.3">
      <c r="A668" s="2">
        <v>44085</v>
      </c>
      <c r="B668" s="1">
        <v>11447.8</v>
      </c>
      <c r="C668" s="1">
        <v>11493.5</v>
      </c>
      <c r="D668" s="1">
        <v>11419.9</v>
      </c>
      <c r="E668" s="1">
        <v>11464.45</v>
      </c>
      <c r="F668" s="1">
        <v>554789157</v>
      </c>
      <c r="G668" s="1">
        <v>29614.09</v>
      </c>
      <c r="H668" s="3">
        <f>IF(ISERR(LN(Table21028[[#This Row],[Close]]/E667)),"-",LN(Table21028[[#This Row],[Close]]/E667))</f>
        <v>1.3267173987232086E-3</v>
      </c>
    </row>
    <row r="669" spans="1:8" x14ac:dyDescent="0.3">
      <c r="A669" s="2">
        <v>44088</v>
      </c>
      <c r="B669" s="1">
        <v>11540.15</v>
      </c>
      <c r="C669" s="1">
        <v>11568.9</v>
      </c>
      <c r="D669" s="1">
        <v>11383.55</v>
      </c>
      <c r="E669" s="1">
        <v>11440.05</v>
      </c>
      <c r="F669" s="1">
        <v>642270123</v>
      </c>
      <c r="G669" s="1">
        <v>33996.94</v>
      </c>
      <c r="H669" s="3">
        <f>IF(ISERR(LN(Table21028[[#This Row],[Close]]/E668)),"-",LN(Table21028[[#This Row],[Close]]/E668))</f>
        <v>-2.1305864987327225E-3</v>
      </c>
    </row>
    <row r="670" spans="1:8" x14ac:dyDescent="0.3">
      <c r="A670" s="2">
        <v>44089</v>
      </c>
      <c r="B670" s="1">
        <v>11487.2</v>
      </c>
      <c r="C670" s="1">
        <v>11535.95</v>
      </c>
      <c r="D670" s="1">
        <v>11442.25</v>
      </c>
      <c r="E670" s="1">
        <v>11521.8</v>
      </c>
      <c r="F670" s="1">
        <v>506667239</v>
      </c>
      <c r="G670" s="1">
        <v>28054.51</v>
      </c>
      <c r="H670" s="3">
        <f>IF(ISERR(LN(Table21028[[#This Row],[Close]]/E669)),"-",LN(Table21028[[#This Row],[Close]]/E669))</f>
        <v>7.1205364905140263E-3</v>
      </c>
    </row>
    <row r="671" spans="1:8" x14ac:dyDescent="0.3">
      <c r="A671" s="2">
        <v>44090</v>
      </c>
      <c r="B671" s="1">
        <v>11538.45</v>
      </c>
      <c r="C671" s="1">
        <v>11618.1</v>
      </c>
      <c r="D671" s="1">
        <v>11516.75</v>
      </c>
      <c r="E671" s="1">
        <v>11604.55</v>
      </c>
      <c r="F671" s="1">
        <v>527804775</v>
      </c>
      <c r="G671" s="1">
        <v>27629.71</v>
      </c>
      <c r="H671" s="3">
        <f>IF(ISERR(LN(Table21028[[#This Row],[Close]]/E670)),"-",LN(Table21028[[#This Row],[Close]]/E670))</f>
        <v>7.1563695231040263E-3</v>
      </c>
    </row>
    <row r="672" spans="1:8" x14ac:dyDescent="0.3">
      <c r="A672" s="2">
        <v>44091</v>
      </c>
      <c r="B672" s="1">
        <v>11539.4</v>
      </c>
      <c r="C672" s="1">
        <v>11587.2</v>
      </c>
      <c r="D672" s="1">
        <v>11498.5</v>
      </c>
      <c r="E672" s="1">
        <v>11516.1</v>
      </c>
      <c r="F672" s="1">
        <v>517729494</v>
      </c>
      <c r="G672" s="1">
        <v>29674.95</v>
      </c>
      <c r="H672" s="3">
        <f>IF(ISERR(LN(Table21028[[#This Row],[Close]]/E671)),"-",LN(Table21028[[#This Row],[Close]]/E671))</f>
        <v>-7.651206302177675E-3</v>
      </c>
    </row>
    <row r="673" spans="1:8" x14ac:dyDescent="0.3">
      <c r="A673" s="2">
        <v>44092</v>
      </c>
      <c r="B673" s="1">
        <v>11584.1</v>
      </c>
      <c r="C673" s="1">
        <v>11584.1</v>
      </c>
      <c r="D673" s="1">
        <v>11446.1</v>
      </c>
      <c r="E673" s="1">
        <v>11504.95</v>
      </c>
      <c r="F673" s="1">
        <v>764154094</v>
      </c>
      <c r="G673" s="1">
        <v>48698.68</v>
      </c>
      <c r="H673" s="3">
        <f>IF(ISERR(LN(Table21028[[#This Row],[Close]]/E672)),"-",LN(Table21028[[#This Row],[Close]]/E672))</f>
        <v>-9.6867874157542232E-4</v>
      </c>
    </row>
    <row r="674" spans="1:8" x14ac:dyDescent="0.3">
      <c r="A674" s="2">
        <v>44095</v>
      </c>
      <c r="B674" s="1">
        <v>11503.8</v>
      </c>
      <c r="C674" s="1">
        <v>11535.25</v>
      </c>
      <c r="D674" s="1">
        <v>11218.5</v>
      </c>
      <c r="E674" s="1">
        <v>11250.55</v>
      </c>
      <c r="F674" s="1">
        <v>602851737</v>
      </c>
      <c r="G674" s="1">
        <v>37213.230000000003</v>
      </c>
      <c r="H674" s="3">
        <f>IF(ISERR(LN(Table21028[[#This Row],[Close]]/E673)),"-",LN(Table21028[[#This Row],[Close]]/E673))</f>
        <v>-2.2360361197041149E-2</v>
      </c>
    </row>
    <row r="675" spans="1:8" x14ac:dyDescent="0.3">
      <c r="A675" s="2">
        <v>44096</v>
      </c>
      <c r="B675" s="1">
        <v>11301.75</v>
      </c>
      <c r="C675" s="1">
        <v>11302.2</v>
      </c>
      <c r="D675" s="1">
        <v>11084.65</v>
      </c>
      <c r="E675" s="1">
        <v>11153.65</v>
      </c>
      <c r="F675" s="1">
        <v>672249921</v>
      </c>
      <c r="G675" s="1">
        <v>36296.49</v>
      </c>
      <c r="H675" s="3">
        <f>IF(ISERR(LN(Table21028[[#This Row],[Close]]/E674)),"-",LN(Table21028[[#This Row],[Close]]/E674))</f>
        <v>-8.650217746793273E-3</v>
      </c>
    </row>
    <row r="676" spans="1:8" x14ac:dyDescent="0.3">
      <c r="A676" s="2">
        <v>44097</v>
      </c>
      <c r="B676" s="1">
        <v>11258.75</v>
      </c>
      <c r="C676" s="1">
        <v>11259.55</v>
      </c>
      <c r="D676" s="1">
        <v>11024.4</v>
      </c>
      <c r="E676" s="1">
        <v>11131.85</v>
      </c>
      <c r="F676" s="1">
        <v>714925847</v>
      </c>
      <c r="G676" s="1">
        <v>35542.980000000003</v>
      </c>
      <c r="H676" s="3">
        <f>IF(ISERR(LN(Table21028[[#This Row],[Close]]/E675)),"-",LN(Table21028[[#This Row],[Close]]/E675))</f>
        <v>-1.9564296922665279E-3</v>
      </c>
    </row>
    <row r="677" spans="1:8" x14ac:dyDescent="0.3">
      <c r="A677" s="2">
        <v>44098</v>
      </c>
      <c r="B677" s="1">
        <v>11011</v>
      </c>
      <c r="C677" s="1">
        <v>11015.3</v>
      </c>
      <c r="D677" s="1">
        <v>10790.2</v>
      </c>
      <c r="E677" s="1">
        <v>10805.55</v>
      </c>
      <c r="F677" s="1">
        <v>706139506</v>
      </c>
      <c r="G677" s="1">
        <v>33623.71</v>
      </c>
      <c r="H677" s="3">
        <f>IF(ISERR(LN(Table21028[[#This Row],[Close]]/E676)),"-",LN(Table21028[[#This Row],[Close]]/E676))</f>
        <v>-2.9750477881848796E-2</v>
      </c>
    </row>
    <row r="678" spans="1:8" x14ac:dyDescent="0.3">
      <c r="A678" s="2">
        <v>44099</v>
      </c>
      <c r="B678" s="1">
        <v>10910.4</v>
      </c>
      <c r="C678" s="1">
        <v>11072.6</v>
      </c>
      <c r="D678" s="1">
        <v>10854.85</v>
      </c>
      <c r="E678" s="1">
        <v>11050.25</v>
      </c>
      <c r="F678" s="1">
        <v>559597322</v>
      </c>
      <c r="G678" s="1">
        <v>31122.18</v>
      </c>
      <c r="H678" s="3">
        <f>IF(ISERR(LN(Table21028[[#This Row],[Close]]/E677)),"-",LN(Table21028[[#This Row],[Close]]/E677))</f>
        <v>2.2393161118835776E-2</v>
      </c>
    </row>
    <row r="679" spans="1:8" x14ac:dyDescent="0.3">
      <c r="A679" s="2">
        <v>44102</v>
      </c>
      <c r="B679" s="1">
        <v>11140.85</v>
      </c>
      <c r="C679" s="1">
        <v>11239.35</v>
      </c>
      <c r="D679" s="1">
        <v>11099.85</v>
      </c>
      <c r="E679" s="1">
        <v>11227.55</v>
      </c>
      <c r="F679" s="1">
        <v>472777324</v>
      </c>
      <c r="G679" s="1">
        <v>24361.17</v>
      </c>
      <c r="H679" s="3">
        <f>IF(ISERR(LN(Table21028[[#This Row],[Close]]/E678)),"-",LN(Table21028[[#This Row],[Close]]/E678))</f>
        <v>1.5917527178764334E-2</v>
      </c>
    </row>
    <row r="680" spans="1:8" x14ac:dyDescent="0.3">
      <c r="A680" s="2">
        <v>44103</v>
      </c>
      <c r="B680" s="1">
        <v>11288.6</v>
      </c>
      <c r="C680" s="1">
        <v>11305.4</v>
      </c>
      <c r="D680" s="1">
        <v>11181</v>
      </c>
      <c r="E680" s="1">
        <v>11222.4</v>
      </c>
      <c r="F680" s="1">
        <v>498295735</v>
      </c>
      <c r="G680" s="1">
        <v>26875.14</v>
      </c>
      <c r="H680" s="3">
        <f>IF(ISERR(LN(Table21028[[#This Row],[Close]]/E679)),"-",LN(Table21028[[#This Row],[Close]]/E679))</f>
        <v>-4.5879835726466887E-4</v>
      </c>
    </row>
    <row r="681" spans="1:8" x14ac:dyDescent="0.3">
      <c r="A681" s="2">
        <v>44104</v>
      </c>
      <c r="B681" s="1">
        <v>11244.45</v>
      </c>
      <c r="C681" s="1">
        <v>11295.4</v>
      </c>
      <c r="D681" s="1">
        <v>11184.55</v>
      </c>
      <c r="E681" s="1">
        <v>11247.55</v>
      </c>
      <c r="F681" s="1">
        <v>499343849</v>
      </c>
      <c r="G681" s="1">
        <v>28134.77</v>
      </c>
      <c r="H681" s="3">
        <f>IF(ISERR(LN(Table21028[[#This Row],[Close]]/E680)),"-",LN(Table21028[[#This Row],[Close]]/E680))</f>
        <v>2.238546191905813E-3</v>
      </c>
    </row>
  </sheetData>
  <pageMargins left="0.7" right="0.7" top="0.75" bottom="0.75" header="0.3" footer="0.3"/>
  <drawing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FD6C5-05F0-4A0A-A4D7-7BB33754F263}">
  <dimension ref="A1:N681"/>
  <sheetViews>
    <sheetView showGridLines="0" workbookViewId="0"/>
  </sheetViews>
  <sheetFormatPr defaultRowHeight="14.4" x14ac:dyDescent="0.3"/>
  <cols>
    <col min="1" max="1" width="9.21875" style="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40</v>
      </c>
      <c r="B2" s="1" t="s">
        <v>14</v>
      </c>
      <c r="C2" s="2">
        <v>43101</v>
      </c>
      <c r="D2" s="1">
        <v>890.5</v>
      </c>
      <c r="E2" s="1">
        <v>889</v>
      </c>
      <c r="F2" s="1">
        <v>890.7</v>
      </c>
      <c r="G2" s="1">
        <v>875.95</v>
      </c>
      <c r="H2" s="1">
        <v>876.9</v>
      </c>
      <c r="I2" s="1">
        <v>878.7</v>
      </c>
      <c r="J2" s="1">
        <v>880.44</v>
      </c>
      <c r="K2" s="1">
        <v>643144</v>
      </c>
      <c r="L2" s="1">
        <v>566249302.04999995</v>
      </c>
      <c r="M2" s="1">
        <v>11023</v>
      </c>
      <c r="N2" s="3" t="str">
        <f>IF(ISERR(LN(Table129[[#This Row],[Close Price]]/I1)),"-",LN(Table129[[#This Row],[Close Price]]/I1))</f>
        <v>-</v>
      </c>
    </row>
    <row r="3" spans="1:14" x14ac:dyDescent="0.3">
      <c r="A3" s="1" t="s">
        <v>40</v>
      </c>
      <c r="B3" s="1" t="s">
        <v>14</v>
      </c>
      <c r="C3" s="2">
        <v>43102</v>
      </c>
      <c r="D3" s="1">
        <v>878.7</v>
      </c>
      <c r="E3" s="1">
        <v>876.9</v>
      </c>
      <c r="F3" s="1">
        <v>895</v>
      </c>
      <c r="G3" s="1">
        <v>876.85</v>
      </c>
      <c r="H3" s="1">
        <v>894</v>
      </c>
      <c r="I3" s="1">
        <v>892.8</v>
      </c>
      <c r="J3" s="1">
        <v>888.24</v>
      </c>
      <c r="K3" s="1">
        <v>953259</v>
      </c>
      <c r="L3" s="1">
        <v>846726146.60000002</v>
      </c>
      <c r="M3" s="1">
        <v>51942</v>
      </c>
      <c r="N3" s="3">
        <f>IF(ISERR(LN(Table129[[#This Row],[Close Price]]/I2)),"-",LN(Table129[[#This Row],[Close Price]]/I2))</f>
        <v>1.5919049125248975E-2</v>
      </c>
    </row>
    <row r="4" spans="1:14" x14ac:dyDescent="0.3">
      <c r="A4" s="1" t="s">
        <v>40</v>
      </c>
      <c r="B4" s="1" t="s">
        <v>14</v>
      </c>
      <c r="C4" s="2">
        <v>43103</v>
      </c>
      <c r="D4" s="1">
        <v>892.8</v>
      </c>
      <c r="E4" s="1">
        <v>893</v>
      </c>
      <c r="F4" s="1">
        <v>907.8</v>
      </c>
      <c r="G4" s="1">
        <v>893</v>
      </c>
      <c r="H4" s="1">
        <v>896</v>
      </c>
      <c r="I4" s="1">
        <v>897.3</v>
      </c>
      <c r="J4" s="1">
        <v>901.75</v>
      </c>
      <c r="K4" s="1">
        <v>1291953</v>
      </c>
      <c r="L4" s="1">
        <v>1165024291.5999999</v>
      </c>
      <c r="M4" s="1">
        <v>64270</v>
      </c>
      <c r="N4" s="3">
        <f>IF(ISERR(LN(Table129[[#This Row],[Close Price]]/I3)),"-",LN(Table129[[#This Row],[Close Price]]/I3))</f>
        <v>5.027662676965616E-3</v>
      </c>
    </row>
    <row r="5" spans="1:14" x14ac:dyDescent="0.3">
      <c r="A5" s="1" t="s">
        <v>40</v>
      </c>
      <c r="B5" s="1" t="s">
        <v>14</v>
      </c>
      <c r="C5" s="2">
        <v>43104</v>
      </c>
      <c r="D5" s="1">
        <v>897.3</v>
      </c>
      <c r="E5" s="1">
        <v>896</v>
      </c>
      <c r="F5" s="1">
        <v>899.45</v>
      </c>
      <c r="G5" s="1">
        <v>883.05</v>
      </c>
      <c r="H5" s="1">
        <v>893.15</v>
      </c>
      <c r="I5" s="1">
        <v>893.1</v>
      </c>
      <c r="J5" s="1">
        <v>888.67</v>
      </c>
      <c r="K5" s="1">
        <v>596730</v>
      </c>
      <c r="L5" s="1">
        <v>530295125.30000001</v>
      </c>
      <c r="M5" s="1">
        <v>30336</v>
      </c>
      <c r="N5" s="3">
        <f>IF(ISERR(LN(Table129[[#This Row],[Close Price]]/I4)),"-",LN(Table129[[#This Row],[Close Price]]/I4))</f>
        <v>-4.6916976141715503E-3</v>
      </c>
    </row>
    <row r="6" spans="1:14" x14ac:dyDescent="0.3">
      <c r="A6" s="1" t="s">
        <v>40</v>
      </c>
      <c r="B6" s="1" t="s">
        <v>14</v>
      </c>
      <c r="C6" s="2">
        <v>43105</v>
      </c>
      <c r="D6" s="1">
        <v>893.1</v>
      </c>
      <c r="E6" s="1">
        <v>888.25</v>
      </c>
      <c r="F6" s="1">
        <v>903</v>
      </c>
      <c r="G6" s="1">
        <v>882.3</v>
      </c>
      <c r="H6" s="1">
        <v>899.5</v>
      </c>
      <c r="I6" s="1">
        <v>900.05</v>
      </c>
      <c r="J6" s="1">
        <v>896.74</v>
      </c>
      <c r="K6" s="1">
        <v>746146</v>
      </c>
      <c r="L6" s="1">
        <v>669098701.45000005</v>
      </c>
      <c r="M6" s="1">
        <v>45776</v>
      </c>
      <c r="N6" s="3">
        <f>IF(ISERR(LN(Table129[[#This Row],[Close Price]]/I5)),"-",LN(Table129[[#This Row],[Close Price]]/I5))</f>
        <v>7.7517606468731088E-3</v>
      </c>
    </row>
    <row r="7" spans="1:14" x14ac:dyDescent="0.3">
      <c r="A7" s="1" t="s">
        <v>40</v>
      </c>
      <c r="B7" s="1" t="s">
        <v>14</v>
      </c>
      <c r="C7" s="2">
        <v>43108</v>
      </c>
      <c r="D7" s="1">
        <v>900.05</v>
      </c>
      <c r="E7" s="1">
        <v>900.15</v>
      </c>
      <c r="F7" s="1">
        <v>903.4</v>
      </c>
      <c r="G7" s="1">
        <v>895.1</v>
      </c>
      <c r="H7" s="1">
        <v>896.15</v>
      </c>
      <c r="I7" s="1">
        <v>900.5</v>
      </c>
      <c r="J7" s="1">
        <v>899.02</v>
      </c>
      <c r="K7" s="1">
        <v>1176584</v>
      </c>
      <c r="L7" s="1">
        <v>1057772722.85</v>
      </c>
      <c r="M7" s="1">
        <v>57038</v>
      </c>
      <c r="N7" s="3">
        <f>IF(ISERR(LN(Table129[[#This Row],[Close Price]]/I6)),"-",LN(Table129[[#This Row],[Close Price]]/I6))</f>
        <v>4.9984727929713857E-4</v>
      </c>
    </row>
    <row r="8" spans="1:14" x14ac:dyDescent="0.3">
      <c r="A8" s="1" t="s">
        <v>40</v>
      </c>
      <c r="B8" s="1" t="s">
        <v>14</v>
      </c>
      <c r="C8" s="2">
        <v>43109</v>
      </c>
      <c r="D8" s="1">
        <v>900.5</v>
      </c>
      <c r="E8" s="1">
        <v>900.5</v>
      </c>
      <c r="F8" s="1">
        <v>902.85</v>
      </c>
      <c r="G8" s="1">
        <v>885</v>
      </c>
      <c r="H8" s="1">
        <v>893.7</v>
      </c>
      <c r="I8" s="1">
        <v>893.85</v>
      </c>
      <c r="J8" s="1">
        <v>892</v>
      </c>
      <c r="K8" s="1">
        <v>1252135</v>
      </c>
      <c r="L8" s="1">
        <v>1116903661</v>
      </c>
      <c r="M8" s="1">
        <v>72608</v>
      </c>
      <c r="N8" s="3">
        <f>IF(ISERR(LN(Table129[[#This Row],[Close Price]]/I7)),"-",LN(Table129[[#This Row],[Close Price]]/I7))</f>
        <v>-7.4121887549131408E-3</v>
      </c>
    </row>
    <row r="9" spans="1:14" x14ac:dyDescent="0.3">
      <c r="A9" s="1" t="s">
        <v>40</v>
      </c>
      <c r="B9" s="1" t="s">
        <v>14</v>
      </c>
      <c r="C9" s="2">
        <v>43110</v>
      </c>
      <c r="D9" s="1">
        <v>893.85</v>
      </c>
      <c r="E9" s="1">
        <v>892</v>
      </c>
      <c r="F9" s="1">
        <v>918</v>
      </c>
      <c r="G9" s="1">
        <v>891.1</v>
      </c>
      <c r="H9" s="1">
        <v>915.9</v>
      </c>
      <c r="I9" s="1">
        <v>915.85</v>
      </c>
      <c r="J9" s="1">
        <v>906.26</v>
      </c>
      <c r="K9" s="1">
        <v>1700286</v>
      </c>
      <c r="L9" s="1">
        <v>1540897747.25</v>
      </c>
      <c r="M9" s="1">
        <v>82980</v>
      </c>
      <c r="N9" s="3">
        <f>IF(ISERR(LN(Table129[[#This Row],[Close Price]]/I8)),"-",LN(Table129[[#This Row],[Close Price]]/I8))</f>
        <v>2.4314619945128329E-2</v>
      </c>
    </row>
    <row r="10" spans="1:14" x14ac:dyDescent="0.3">
      <c r="A10" s="1" t="s">
        <v>40</v>
      </c>
      <c r="B10" s="1" t="s">
        <v>14</v>
      </c>
      <c r="C10" s="2">
        <v>43111</v>
      </c>
      <c r="D10" s="1">
        <v>915.85</v>
      </c>
      <c r="E10" s="1">
        <v>919</v>
      </c>
      <c r="F10" s="1">
        <v>924.9</v>
      </c>
      <c r="G10" s="1">
        <v>910.05</v>
      </c>
      <c r="H10" s="1">
        <v>914</v>
      </c>
      <c r="I10" s="1">
        <v>916.9</v>
      </c>
      <c r="J10" s="1">
        <v>918.48</v>
      </c>
      <c r="K10" s="1">
        <v>2121723</v>
      </c>
      <c r="L10" s="1">
        <v>1948757527.5</v>
      </c>
      <c r="M10" s="1">
        <v>77416</v>
      </c>
      <c r="N10" s="3">
        <f>IF(ISERR(LN(Table129[[#This Row],[Close Price]]/I9)),"-",LN(Table129[[#This Row],[Close Price]]/I9))</f>
        <v>1.1458192496290858E-3</v>
      </c>
    </row>
    <row r="11" spans="1:14" x14ac:dyDescent="0.3">
      <c r="A11" s="1" t="s">
        <v>40</v>
      </c>
      <c r="B11" s="1" t="s">
        <v>14</v>
      </c>
      <c r="C11" s="2">
        <v>43112</v>
      </c>
      <c r="D11" s="1">
        <v>916.9</v>
      </c>
      <c r="E11" s="1">
        <v>918.5</v>
      </c>
      <c r="F11" s="1">
        <v>928</v>
      </c>
      <c r="G11" s="1">
        <v>912.25</v>
      </c>
      <c r="H11" s="1">
        <v>926.75</v>
      </c>
      <c r="I11" s="1">
        <v>925.9</v>
      </c>
      <c r="J11" s="1">
        <v>921.46</v>
      </c>
      <c r="K11" s="1">
        <v>990349</v>
      </c>
      <c r="L11" s="1">
        <v>912569031.14999998</v>
      </c>
      <c r="M11" s="1">
        <v>45381</v>
      </c>
      <c r="N11" s="3">
        <f>IF(ISERR(LN(Table129[[#This Row],[Close Price]]/I10)),"-",LN(Table129[[#This Row],[Close Price]]/I10))</f>
        <v>9.7678223981463811E-3</v>
      </c>
    </row>
    <row r="12" spans="1:14" x14ac:dyDescent="0.3">
      <c r="A12" s="1" t="s">
        <v>40</v>
      </c>
      <c r="B12" s="1" t="s">
        <v>14</v>
      </c>
      <c r="C12" s="2">
        <v>43115</v>
      </c>
      <c r="D12" s="1">
        <v>925.9</v>
      </c>
      <c r="E12" s="1">
        <v>925</v>
      </c>
      <c r="F12" s="1">
        <v>931.1</v>
      </c>
      <c r="G12" s="1">
        <v>905.5</v>
      </c>
      <c r="H12" s="1">
        <v>909.85</v>
      </c>
      <c r="I12" s="1">
        <v>909.25</v>
      </c>
      <c r="J12" s="1">
        <v>914.44</v>
      </c>
      <c r="K12" s="1">
        <v>1268243</v>
      </c>
      <c r="L12" s="1">
        <v>1159730467.4000001</v>
      </c>
      <c r="M12" s="1">
        <v>46713</v>
      </c>
      <c r="N12" s="3">
        <f>IF(ISERR(LN(Table129[[#This Row],[Close Price]]/I11)),"-",LN(Table129[[#This Row],[Close Price]]/I11))</f>
        <v>-1.8146153586902934E-2</v>
      </c>
    </row>
    <row r="13" spans="1:14" x14ac:dyDescent="0.3">
      <c r="A13" s="1" t="s">
        <v>40</v>
      </c>
      <c r="B13" s="1" t="s">
        <v>14</v>
      </c>
      <c r="C13" s="2">
        <v>43116</v>
      </c>
      <c r="D13" s="1">
        <v>909.25</v>
      </c>
      <c r="E13" s="1">
        <v>914.1</v>
      </c>
      <c r="F13" s="1">
        <v>955</v>
      </c>
      <c r="G13" s="1">
        <v>910</v>
      </c>
      <c r="H13" s="1">
        <v>949.3</v>
      </c>
      <c r="I13" s="1">
        <v>949.25</v>
      </c>
      <c r="J13" s="1">
        <v>946.8</v>
      </c>
      <c r="K13" s="1">
        <v>4481702</v>
      </c>
      <c r="L13" s="1">
        <v>4243262297.6999998</v>
      </c>
      <c r="M13" s="1">
        <v>84602</v>
      </c>
      <c r="N13" s="3">
        <f>IF(ISERR(LN(Table129[[#This Row],[Close Price]]/I12)),"-",LN(Table129[[#This Row],[Close Price]]/I12))</f>
        <v>4.3052115244813345E-2</v>
      </c>
    </row>
    <row r="14" spans="1:14" x14ac:dyDescent="0.3">
      <c r="A14" s="1" t="s">
        <v>40</v>
      </c>
      <c r="B14" s="1" t="s">
        <v>14</v>
      </c>
      <c r="C14" s="2">
        <v>43117</v>
      </c>
      <c r="D14" s="1">
        <v>949.25</v>
      </c>
      <c r="E14" s="1">
        <v>950</v>
      </c>
      <c r="F14" s="1">
        <v>963.6</v>
      </c>
      <c r="G14" s="1">
        <v>943.3</v>
      </c>
      <c r="H14" s="1">
        <v>955</v>
      </c>
      <c r="I14" s="1">
        <v>952.85</v>
      </c>
      <c r="J14" s="1">
        <v>954.27</v>
      </c>
      <c r="K14" s="1">
        <v>2749461</v>
      </c>
      <c r="L14" s="1">
        <v>2623716315.6500001</v>
      </c>
      <c r="M14" s="1">
        <v>95457</v>
      </c>
      <c r="N14" s="3">
        <f>IF(ISERR(LN(Table129[[#This Row],[Close Price]]/I13)),"-",LN(Table129[[#This Row],[Close Price]]/I13))</f>
        <v>3.7852944624733533E-3</v>
      </c>
    </row>
    <row r="15" spans="1:14" x14ac:dyDescent="0.3">
      <c r="A15" s="1" t="s">
        <v>40</v>
      </c>
      <c r="B15" s="1" t="s">
        <v>14</v>
      </c>
      <c r="C15" s="2">
        <v>43118</v>
      </c>
      <c r="D15" s="1">
        <v>952.85</v>
      </c>
      <c r="E15" s="1">
        <v>953</v>
      </c>
      <c r="F15" s="1">
        <v>959.65</v>
      </c>
      <c r="G15" s="1">
        <v>940.5</v>
      </c>
      <c r="H15" s="1">
        <v>957.25</v>
      </c>
      <c r="I15" s="1">
        <v>954.25</v>
      </c>
      <c r="J15" s="1">
        <v>952.13</v>
      </c>
      <c r="K15" s="1">
        <v>934750</v>
      </c>
      <c r="L15" s="1">
        <v>890001605.45000005</v>
      </c>
      <c r="M15" s="1">
        <v>42013</v>
      </c>
      <c r="N15" s="3">
        <f>IF(ISERR(LN(Table129[[#This Row],[Close Price]]/I14)),"-",LN(Table129[[#This Row],[Close Price]]/I14))</f>
        <v>1.4681980509541183E-3</v>
      </c>
    </row>
    <row r="16" spans="1:14" x14ac:dyDescent="0.3">
      <c r="A16" s="1" t="s">
        <v>40</v>
      </c>
      <c r="B16" s="1" t="s">
        <v>14</v>
      </c>
      <c r="C16" s="2">
        <v>43119</v>
      </c>
      <c r="D16" s="1">
        <v>954.25</v>
      </c>
      <c r="E16" s="1">
        <v>957</v>
      </c>
      <c r="F16" s="1">
        <v>967</v>
      </c>
      <c r="G16" s="1">
        <v>946.15</v>
      </c>
      <c r="H16" s="1">
        <v>958.3</v>
      </c>
      <c r="I16" s="1">
        <v>958.3</v>
      </c>
      <c r="J16" s="1">
        <v>957.42</v>
      </c>
      <c r="K16" s="1">
        <v>2374219</v>
      </c>
      <c r="L16" s="1">
        <v>2273115552.0500002</v>
      </c>
      <c r="M16" s="1">
        <v>68227</v>
      </c>
      <c r="N16" s="3">
        <f>IF(ISERR(LN(Table129[[#This Row],[Close Price]]/I15)),"-",LN(Table129[[#This Row],[Close Price]]/I15))</f>
        <v>4.2351897243774065E-3</v>
      </c>
    </row>
    <row r="17" spans="1:14" x14ac:dyDescent="0.3">
      <c r="A17" s="1" t="s">
        <v>40</v>
      </c>
      <c r="B17" s="1" t="s">
        <v>14</v>
      </c>
      <c r="C17" s="2">
        <v>43122</v>
      </c>
      <c r="D17" s="1">
        <v>958.3</v>
      </c>
      <c r="E17" s="1">
        <v>960</v>
      </c>
      <c r="F17" s="1">
        <v>974.9</v>
      </c>
      <c r="G17" s="1">
        <v>945</v>
      </c>
      <c r="H17" s="1">
        <v>972</v>
      </c>
      <c r="I17" s="1">
        <v>966.35</v>
      </c>
      <c r="J17" s="1">
        <v>955.5</v>
      </c>
      <c r="K17" s="1">
        <v>2215659</v>
      </c>
      <c r="L17" s="1">
        <v>2117058621.7</v>
      </c>
      <c r="M17" s="1">
        <v>60848</v>
      </c>
      <c r="N17" s="3">
        <f>IF(ISERR(LN(Table129[[#This Row],[Close Price]]/I16)),"-",LN(Table129[[#This Row],[Close Price]]/I16))</f>
        <v>8.3652060817602722E-3</v>
      </c>
    </row>
    <row r="18" spans="1:14" x14ac:dyDescent="0.3">
      <c r="A18" s="1" t="s">
        <v>40</v>
      </c>
      <c r="B18" s="1" t="s">
        <v>14</v>
      </c>
      <c r="C18" s="2">
        <v>43123</v>
      </c>
      <c r="D18" s="1">
        <v>966.35</v>
      </c>
      <c r="E18" s="1">
        <v>969.95</v>
      </c>
      <c r="F18" s="1">
        <v>1000</v>
      </c>
      <c r="G18" s="1">
        <v>968.55</v>
      </c>
      <c r="H18" s="1">
        <v>994.9</v>
      </c>
      <c r="I18" s="1">
        <v>995.35</v>
      </c>
      <c r="J18" s="1">
        <v>988.89</v>
      </c>
      <c r="K18" s="1">
        <v>2507601</v>
      </c>
      <c r="L18" s="1">
        <v>2479737224</v>
      </c>
      <c r="M18" s="1">
        <v>73593</v>
      </c>
      <c r="N18" s="3">
        <f>IF(ISERR(LN(Table129[[#This Row],[Close Price]]/I17)),"-",LN(Table129[[#This Row],[Close Price]]/I17))</f>
        <v>2.9568346668465785E-2</v>
      </c>
    </row>
    <row r="19" spans="1:14" x14ac:dyDescent="0.3">
      <c r="A19" s="1" t="s">
        <v>40</v>
      </c>
      <c r="B19" s="1" t="s">
        <v>14</v>
      </c>
      <c r="C19" s="2">
        <v>43124</v>
      </c>
      <c r="D19" s="1">
        <v>995.35</v>
      </c>
      <c r="E19" s="1">
        <v>994</v>
      </c>
      <c r="F19" s="1">
        <v>1040.7</v>
      </c>
      <c r="G19" s="1">
        <v>992</v>
      </c>
      <c r="H19" s="1">
        <v>1020</v>
      </c>
      <c r="I19" s="1">
        <v>1018.45</v>
      </c>
      <c r="J19" s="1">
        <v>1021.46</v>
      </c>
      <c r="K19" s="1">
        <v>4634888</v>
      </c>
      <c r="L19" s="1">
        <v>4734354679.8999996</v>
      </c>
      <c r="M19" s="1">
        <v>158184</v>
      </c>
      <c r="N19" s="3">
        <f>IF(ISERR(LN(Table129[[#This Row],[Close Price]]/I18)),"-",LN(Table129[[#This Row],[Close Price]]/I18))</f>
        <v>2.2942708560207081E-2</v>
      </c>
    </row>
    <row r="20" spans="1:14" x14ac:dyDescent="0.3">
      <c r="A20" s="1" t="s">
        <v>40</v>
      </c>
      <c r="B20" s="1" t="s">
        <v>14</v>
      </c>
      <c r="C20" s="2">
        <v>43125</v>
      </c>
      <c r="D20" s="1">
        <v>1018.45</v>
      </c>
      <c r="E20" s="1">
        <v>1018.8</v>
      </c>
      <c r="F20" s="1">
        <v>1020</v>
      </c>
      <c r="G20" s="1">
        <v>990.05</v>
      </c>
      <c r="H20" s="1">
        <v>1020</v>
      </c>
      <c r="I20" s="1">
        <v>1009.55</v>
      </c>
      <c r="J20" s="1">
        <v>1005.45</v>
      </c>
      <c r="K20" s="1">
        <v>2653727</v>
      </c>
      <c r="L20" s="1">
        <v>2668184643.8000002</v>
      </c>
      <c r="M20" s="1">
        <v>69123</v>
      </c>
      <c r="N20" s="3">
        <f>IF(ISERR(LN(Table129[[#This Row],[Close Price]]/I19)),"-",LN(Table129[[#This Row],[Close Price]]/I19))</f>
        <v>-8.7771766637663347E-3</v>
      </c>
    </row>
    <row r="21" spans="1:14" x14ac:dyDescent="0.3">
      <c r="A21" s="1" t="s">
        <v>40</v>
      </c>
      <c r="B21" s="1" t="s">
        <v>14</v>
      </c>
      <c r="C21" s="2">
        <v>43129</v>
      </c>
      <c r="D21" s="1">
        <v>1009.55</v>
      </c>
      <c r="E21" s="1">
        <v>1010</v>
      </c>
      <c r="F21" s="1">
        <v>1021</v>
      </c>
      <c r="G21" s="1">
        <v>1005.05</v>
      </c>
      <c r="H21" s="1">
        <v>1005.75</v>
      </c>
      <c r="I21" s="1">
        <v>1012.05</v>
      </c>
      <c r="J21" s="1">
        <v>1015.15</v>
      </c>
      <c r="K21" s="1">
        <v>2006648</v>
      </c>
      <c r="L21" s="1">
        <v>2037047218.2</v>
      </c>
      <c r="M21" s="1">
        <v>77146</v>
      </c>
      <c r="N21" s="3">
        <f>IF(ISERR(LN(Table129[[#This Row],[Close Price]]/I20)),"-",LN(Table129[[#This Row],[Close Price]]/I20))</f>
        <v>2.4732897451609282E-3</v>
      </c>
    </row>
    <row r="22" spans="1:14" x14ac:dyDescent="0.3">
      <c r="A22" s="1" t="s">
        <v>40</v>
      </c>
      <c r="B22" s="1" t="s">
        <v>14</v>
      </c>
      <c r="C22" s="2">
        <v>43130</v>
      </c>
      <c r="D22" s="1">
        <v>1012.05</v>
      </c>
      <c r="E22" s="1">
        <v>1017.5</v>
      </c>
      <c r="F22" s="1">
        <v>1017.5</v>
      </c>
      <c r="G22" s="1">
        <v>998</v>
      </c>
      <c r="H22" s="1">
        <v>1000</v>
      </c>
      <c r="I22" s="1">
        <v>1000.4</v>
      </c>
      <c r="J22" s="1">
        <v>1002.93</v>
      </c>
      <c r="K22" s="1">
        <v>1355676</v>
      </c>
      <c r="L22" s="1">
        <v>1359653985.5</v>
      </c>
      <c r="M22" s="1">
        <v>40486</v>
      </c>
      <c r="N22" s="3">
        <f>IF(ISERR(LN(Table129[[#This Row],[Close Price]]/I21)),"-",LN(Table129[[#This Row],[Close Price]]/I21))</f>
        <v>-1.1578056738080012E-2</v>
      </c>
    </row>
    <row r="23" spans="1:14" x14ac:dyDescent="0.3">
      <c r="A23" s="1" t="s">
        <v>40</v>
      </c>
      <c r="B23" s="1" t="s">
        <v>14</v>
      </c>
      <c r="C23" s="2">
        <v>43131</v>
      </c>
      <c r="D23" s="1">
        <v>1000.4</v>
      </c>
      <c r="E23" s="1">
        <v>999.95</v>
      </c>
      <c r="F23" s="1">
        <v>1017.9</v>
      </c>
      <c r="G23" s="1">
        <v>981.7</v>
      </c>
      <c r="H23" s="1">
        <v>984.05</v>
      </c>
      <c r="I23" s="1">
        <v>986.55</v>
      </c>
      <c r="J23" s="1">
        <v>997.58</v>
      </c>
      <c r="K23" s="1">
        <v>1610572</v>
      </c>
      <c r="L23" s="1">
        <v>1606671902.3499999</v>
      </c>
      <c r="M23" s="1">
        <v>44282</v>
      </c>
      <c r="N23" s="3">
        <f>IF(ISERR(LN(Table129[[#This Row],[Close Price]]/I22)),"-",LN(Table129[[#This Row],[Close Price]]/I22))</f>
        <v>-1.3941190587994246E-2</v>
      </c>
    </row>
    <row r="24" spans="1:14" x14ac:dyDescent="0.3">
      <c r="A24" s="1" t="s">
        <v>40</v>
      </c>
      <c r="B24" s="1" t="s">
        <v>14</v>
      </c>
      <c r="C24" s="2">
        <v>43132</v>
      </c>
      <c r="D24" s="1">
        <v>986.55</v>
      </c>
      <c r="E24" s="1">
        <v>982.1</v>
      </c>
      <c r="F24" s="1">
        <v>1014.95</v>
      </c>
      <c r="G24" s="1">
        <v>969</v>
      </c>
      <c r="H24" s="1">
        <v>991.85</v>
      </c>
      <c r="I24" s="1">
        <v>984.9</v>
      </c>
      <c r="J24" s="1">
        <v>990.26</v>
      </c>
      <c r="K24" s="1">
        <v>1527829</v>
      </c>
      <c r="L24" s="1">
        <v>1512946531.9000001</v>
      </c>
      <c r="M24" s="1">
        <v>47039</v>
      </c>
      <c r="N24" s="3">
        <f>IF(ISERR(LN(Table129[[#This Row],[Close Price]]/I23)),"-",LN(Table129[[#This Row],[Close Price]]/I23))</f>
        <v>-1.6738952398129934E-3</v>
      </c>
    </row>
    <row r="25" spans="1:14" x14ac:dyDescent="0.3">
      <c r="A25" s="1" t="s">
        <v>40</v>
      </c>
      <c r="B25" s="1" t="s">
        <v>14</v>
      </c>
      <c r="C25" s="2">
        <v>43133</v>
      </c>
      <c r="D25" s="1">
        <v>984.9</v>
      </c>
      <c r="E25" s="1">
        <v>980</v>
      </c>
      <c r="F25" s="1">
        <v>1007.7</v>
      </c>
      <c r="G25" s="1">
        <v>977.85</v>
      </c>
      <c r="H25" s="1">
        <v>991.25</v>
      </c>
      <c r="I25" s="1">
        <v>990.9</v>
      </c>
      <c r="J25" s="1">
        <v>992.3</v>
      </c>
      <c r="K25" s="1">
        <v>1672528</v>
      </c>
      <c r="L25" s="1">
        <v>1659649906.25</v>
      </c>
      <c r="M25" s="1">
        <v>53983</v>
      </c>
      <c r="N25" s="3">
        <f>IF(ISERR(LN(Table129[[#This Row],[Close Price]]/I24)),"-",LN(Table129[[#This Row],[Close Price]]/I24))</f>
        <v>6.0735078891970109E-3</v>
      </c>
    </row>
    <row r="26" spans="1:14" x14ac:dyDescent="0.3">
      <c r="A26" s="1" t="s">
        <v>40</v>
      </c>
      <c r="B26" s="1" t="s">
        <v>14</v>
      </c>
      <c r="C26" s="2">
        <v>43136</v>
      </c>
      <c r="D26" s="1">
        <v>990.9</v>
      </c>
      <c r="E26" s="1">
        <v>990</v>
      </c>
      <c r="F26" s="1">
        <v>1001.8</v>
      </c>
      <c r="G26" s="1">
        <v>980</v>
      </c>
      <c r="H26" s="1">
        <v>992.3</v>
      </c>
      <c r="I26" s="1">
        <v>993.15</v>
      </c>
      <c r="J26" s="1">
        <v>990.3</v>
      </c>
      <c r="K26" s="1">
        <v>1088789</v>
      </c>
      <c r="L26" s="1">
        <v>1078232309.4000001</v>
      </c>
      <c r="M26" s="1">
        <v>61662</v>
      </c>
      <c r="N26" s="3">
        <f>IF(ISERR(LN(Table129[[#This Row],[Close Price]]/I25)),"-",LN(Table129[[#This Row],[Close Price]]/I25))</f>
        <v>2.2680889741111057E-3</v>
      </c>
    </row>
    <row r="27" spans="1:14" x14ac:dyDescent="0.3">
      <c r="A27" s="1" t="s">
        <v>40</v>
      </c>
      <c r="B27" s="1" t="s">
        <v>14</v>
      </c>
      <c r="C27" s="2">
        <v>43137</v>
      </c>
      <c r="D27" s="1">
        <v>993.15</v>
      </c>
      <c r="E27" s="1">
        <v>964.95</v>
      </c>
      <c r="F27" s="1">
        <v>968.75</v>
      </c>
      <c r="G27" s="1">
        <v>948.05</v>
      </c>
      <c r="H27" s="1">
        <v>952.3</v>
      </c>
      <c r="I27" s="1">
        <v>953.85</v>
      </c>
      <c r="J27" s="1">
        <v>955.47</v>
      </c>
      <c r="K27" s="1">
        <v>1655497</v>
      </c>
      <c r="L27" s="1">
        <v>1581769849.2</v>
      </c>
      <c r="M27" s="1">
        <v>52230</v>
      </c>
      <c r="N27" s="3">
        <f>IF(ISERR(LN(Table129[[#This Row],[Close Price]]/I26)),"-",LN(Table129[[#This Row],[Close Price]]/I26))</f>
        <v>-4.0375283657438206E-2</v>
      </c>
    </row>
    <row r="28" spans="1:14" x14ac:dyDescent="0.3">
      <c r="A28" s="1" t="s">
        <v>40</v>
      </c>
      <c r="B28" s="1" t="s">
        <v>14</v>
      </c>
      <c r="C28" s="2">
        <v>43138</v>
      </c>
      <c r="D28" s="1">
        <v>953.85</v>
      </c>
      <c r="E28" s="1">
        <v>958.2</v>
      </c>
      <c r="F28" s="1">
        <v>959</v>
      </c>
      <c r="G28" s="1">
        <v>922</v>
      </c>
      <c r="H28" s="1">
        <v>938.25</v>
      </c>
      <c r="I28" s="1">
        <v>938.55</v>
      </c>
      <c r="J28" s="1">
        <v>936.93</v>
      </c>
      <c r="K28" s="1">
        <v>2025848</v>
      </c>
      <c r="L28" s="1">
        <v>1898080595.3</v>
      </c>
      <c r="M28" s="1">
        <v>90362</v>
      </c>
      <c r="N28" s="3">
        <f>IF(ISERR(LN(Table129[[#This Row],[Close Price]]/I27)),"-",LN(Table129[[#This Row],[Close Price]]/I27))</f>
        <v>-1.6170295269044413E-2</v>
      </c>
    </row>
    <row r="29" spans="1:14" x14ac:dyDescent="0.3">
      <c r="A29" s="1" t="s">
        <v>40</v>
      </c>
      <c r="B29" s="1" t="s">
        <v>14</v>
      </c>
      <c r="C29" s="2">
        <v>43139</v>
      </c>
      <c r="D29" s="1">
        <v>938.55</v>
      </c>
      <c r="E29" s="1">
        <v>945.75</v>
      </c>
      <c r="F29" s="1">
        <v>963</v>
      </c>
      <c r="G29" s="1">
        <v>937.5</v>
      </c>
      <c r="H29" s="1">
        <v>942.3</v>
      </c>
      <c r="I29" s="1">
        <v>944.35</v>
      </c>
      <c r="J29" s="1">
        <v>952.32</v>
      </c>
      <c r="K29" s="1">
        <v>1448268</v>
      </c>
      <c r="L29" s="1">
        <v>1379216596.0999999</v>
      </c>
      <c r="M29" s="1">
        <v>48753</v>
      </c>
      <c r="N29" s="3">
        <f>IF(ISERR(LN(Table129[[#This Row],[Close Price]]/I28)),"-",LN(Table129[[#This Row],[Close Price]]/I28))</f>
        <v>6.160729029372927E-3</v>
      </c>
    </row>
    <row r="30" spans="1:14" x14ac:dyDescent="0.3">
      <c r="A30" s="1" t="s">
        <v>40</v>
      </c>
      <c r="B30" s="1" t="s">
        <v>14</v>
      </c>
      <c r="C30" s="2">
        <v>43140</v>
      </c>
      <c r="D30" s="1">
        <v>944.35</v>
      </c>
      <c r="E30" s="1">
        <v>935</v>
      </c>
      <c r="F30" s="1">
        <v>970.6</v>
      </c>
      <c r="G30" s="1">
        <v>922.55</v>
      </c>
      <c r="H30" s="1">
        <v>965.5</v>
      </c>
      <c r="I30" s="1">
        <v>964</v>
      </c>
      <c r="J30" s="1">
        <v>952.42</v>
      </c>
      <c r="K30" s="1">
        <v>1728253</v>
      </c>
      <c r="L30" s="1">
        <v>1646014728.8499999</v>
      </c>
      <c r="M30" s="1">
        <v>69931</v>
      </c>
      <c r="N30" s="3">
        <f>IF(ISERR(LN(Table129[[#This Row],[Close Price]]/I29)),"-",LN(Table129[[#This Row],[Close Price]]/I29))</f>
        <v>2.0594434468690578E-2</v>
      </c>
    </row>
    <row r="31" spans="1:14" x14ac:dyDescent="0.3">
      <c r="A31" s="1" t="s">
        <v>40</v>
      </c>
      <c r="B31" s="1" t="s">
        <v>14</v>
      </c>
      <c r="C31" s="2">
        <v>43143</v>
      </c>
      <c r="D31" s="1">
        <v>964</v>
      </c>
      <c r="E31" s="1">
        <v>965.5</v>
      </c>
      <c r="F31" s="1">
        <v>972.75</v>
      </c>
      <c r="G31" s="1">
        <v>937.35</v>
      </c>
      <c r="H31" s="1">
        <v>940</v>
      </c>
      <c r="I31" s="1">
        <v>939.15</v>
      </c>
      <c r="J31" s="1">
        <v>945.95</v>
      </c>
      <c r="K31" s="1">
        <v>1487794</v>
      </c>
      <c r="L31" s="1">
        <v>1407373907.3499999</v>
      </c>
      <c r="M31" s="1">
        <v>50589</v>
      </c>
      <c r="N31" s="3">
        <f>IF(ISERR(LN(Table129[[#This Row],[Close Price]]/I30)),"-",LN(Table129[[#This Row],[Close Price]]/I30))</f>
        <v>-2.6116083751116497E-2</v>
      </c>
    </row>
    <row r="32" spans="1:14" x14ac:dyDescent="0.3">
      <c r="A32" s="1" t="s">
        <v>40</v>
      </c>
      <c r="B32" s="1" t="s">
        <v>14</v>
      </c>
      <c r="C32" s="2">
        <v>43145</v>
      </c>
      <c r="D32" s="1">
        <v>939.15</v>
      </c>
      <c r="E32" s="1">
        <v>939.8</v>
      </c>
      <c r="F32" s="1">
        <v>959.8</v>
      </c>
      <c r="G32" s="1">
        <v>930.3</v>
      </c>
      <c r="H32" s="1">
        <v>934</v>
      </c>
      <c r="I32" s="1">
        <v>937.8</v>
      </c>
      <c r="J32" s="1">
        <v>947.48</v>
      </c>
      <c r="K32" s="1">
        <v>1444766</v>
      </c>
      <c r="L32" s="1">
        <v>1368891814.2</v>
      </c>
      <c r="M32" s="1">
        <v>51442</v>
      </c>
      <c r="N32" s="3">
        <f>IF(ISERR(LN(Table129[[#This Row],[Close Price]]/I31)),"-",LN(Table129[[#This Row],[Close Price]]/I31))</f>
        <v>-1.4385042039432004E-3</v>
      </c>
    </row>
    <row r="33" spans="1:14" x14ac:dyDescent="0.3">
      <c r="A33" s="1" t="s">
        <v>40</v>
      </c>
      <c r="B33" s="1" t="s">
        <v>14</v>
      </c>
      <c r="C33" s="2">
        <v>43146</v>
      </c>
      <c r="D33" s="1">
        <v>937.8</v>
      </c>
      <c r="E33" s="1">
        <v>944</v>
      </c>
      <c r="F33" s="1">
        <v>949.65</v>
      </c>
      <c r="G33" s="1">
        <v>932</v>
      </c>
      <c r="H33" s="1">
        <v>941</v>
      </c>
      <c r="I33" s="1">
        <v>939.7</v>
      </c>
      <c r="J33" s="1">
        <v>940.81</v>
      </c>
      <c r="K33" s="1">
        <v>1140921</v>
      </c>
      <c r="L33" s="1">
        <v>1073389051.15</v>
      </c>
      <c r="M33" s="1">
        <v>20082</v>
      </c>
      <c r="N33" s="3">
        <f>IF(ISERR(LN(Table129[[#This Row],[Close Price]]/I32)),"-",LN(Table129[[#This Row],[Close Price]]/I32))</f>
        <v>2.0239687335333874E-3</v>
      </c>
    </row>
    <row r="34" spans="1:14" x14ac:dyDescent="0.3">
      <c r="A34" s="1" t="s">
        <v>40</v>
      </c>
      <c r="B34" s="1" t="s">
        <v>14</v>
      </c>
      <c r="C34" s="2">
        <v>43147</v>
      </c>
      <c r="D34" s="1">
        <v>939.7</v>
      </c>
      <c r="E34" s="1">
        <v>945</v>
      </c>
      <c r="F34" s="1">
        <v>970.95</v>
      </c>
      <c r="G34" s="1">
        <v>931</v>
      </c>
      <c r="H34" s="1">
        <v>933</v>
      </c>
      <c r="I34" s="1">
        <v>937.1</v>
      </c>
      <c r="J34" s="1">
        <v>952.34</v>
      </c>
      <c r="K34" s="1">
        <v>2849070</v>
      </c>
      <c r="L34" s="1">
        <v>2713282299.75</v>
      </c>
      <c r="M34" s="1">
        <v>77819</v>
      </c>
      <c r="N34" s="3">
        <f>IF(ISERR(LN(Table129[[#This Row],[Close Price]]/I33)),"-",LN(Table129[[#This Row],[Close Price]]/I33))</f>
        <v>-2.7706752592413981E-3</v>
      </c>
    </row>
    <row r="35" spans="1:14" x14ac:dyDescent="0.3">
      <c r="A35" s="1" t="s">
        <v>40</v>
      </c>
      <c r="B35" s="1" t="s">
        <v>14</v>
      </c>
      <c r="C35" s="2">
        <v>43150</v>
      </c>
      <c r="D35" s="1">
        <v>937.1</v>
      </c>
      <c r="E35" s="1">
        <v>937.85</v>
      </c>
      <c r="F35" s="1">
        <v>939.7</v>
      </c>
      <c r="G35" s="1">
        <v>900.1</v>
      </c>
      <c r="H35" s="1">
        <v>914</v>
      </c>
      <c r="I35" s="1">
        <v>914.2</v>
      </c>
      <c r="J35" s="1">
        <v>915.3</v>
      </c>
      <c r="K35" s="1">
        <v>1462773</v>
      </c>
      <c r="L35" s="1">
        <v>1338874108.4000001</v>
      </c>
      <c r="M35" s="1">
        <v>41425</v>
      </c>
      <c r="N35" s="3">
        <f>IF(ISERR(LN(Table129[[#This Row],[Close Price]]/I34)),"-",LN(Table129[[#This Row],[Close Price]]/I34))</f>
        <v>-2.4740634232133969E-2</v>
      </c>
    </row>
    <row r="36" spans="1:14" x14ac:dyDescent="0.3">
      <c r="A36" s="1" t="s">
        <v>40</v>
      </c>
      <c r="B36" s="1" t="s">
        <v>14</v>
      </c>
      <c r="C36" s="2">
        <v>43151</v>
      </c>
      <c r="D36" s="1">
        <v>914.2</v>
      </c>
      <c r="E36" s="1">
        <v>916</v>
      </c>
      <c r="F36" s="1">
        <v>925.2</v>
      </c>
      <c r="G36" s="1">
        <v>905</v>
      </c>
      <c r="H36" s="1">
        <v>908.05</v>
      </c>
      <c r="I36" s="1">
        <v>907.45</v>
      </c>
      <c r="J36" s="1">
        <v>913.4</v>
      </c>
      <c r="K36" s="1">
        <v>1231401</v>
      </c>
      <c r="L36" s="1">
        <v>1124757979.1500001</v>
      </c>
      <c r="M36" s="1">
        <v>41010</v>
      </c>
      <c r="N36" s="3">
        <f>IF(ISERR(LN(Table129[[#This Row],[Close Price]]/I35)),"-",LN(Table129[[#This Row],[Close Price]]/I35))</f>
        <v>-7.4108976952343706E-3</v>
      </c>
    </row>
    <row r="37" spans="1:14" x14ac:dyDescent="0.3">
      <c r="A37" s="1" t="s">
        <v>40</v>
      </c>
      <c r="B37" s="1" t="s">
        <v>14</v>
      </c>
      <c r="C37" s="2">
        <v>43152</v>
      </c>
      <c r="D37" s="1">
        <v>907.45</v>
      </c>
      <c r="E37" s="1">
        <v>918</v>
      </c>
      <c r="F37" s="1">
        <v>947.8</v>
      </c>
      <c r="G37" s="1">
        <v>912</v>
      </c>
      <c r="H37" s="1">
        <v>945</v>
      </c>
      <c r="I37" s="1">
        <v>942.9</v>
      </c>
      <c r="J37" s="1">
        <v>931.47</v>
      </c>
      <c r="K37" s="1">
        <v>2784756</v>
      </c>
      <c r="L37" s="1">
        <v>2593906469.1500001</v>
      </c>
      <c r="M37" s="1">
        <v>87368</v>
      </c>
      <c r="N37" s="3">
        <f>IF(ISERR(LN(Table129[[#This Row],[Close Price]]/I36)),"-",LN(Table129[[#This Row],[Close Price]]/I36))</f>
        <v>3.8321764269221986E-2</v>
      </c>
    </row>
    <row r="38" spans="1:14" x14ac:dyDescent="0.3">
      <c r="A38" s="1" t="s">
        <v>40</v>
      </c>
      <c r="B38" s="1" t="s">
        <v>14</v>
      </c>
      <c r="C38" s="2">
        <v>43153</v>
      </c>
      <c r="D38" s="1">
        <v>942.9</v>
      </c>
      <c r="E38" s="1">
        <v>943</v>
      </c>
      <c r="F38" s="1">
        <v>963</v>
      </c>
      <c r="G38" s="1">
        <v>931.55</v>
      </c>
      <c r="H38" s="1">
        <v>945.05</v>
      </c>
      <c r="I38" s="1">
        <v>941</v>
      </c>
      <c r="J38" s="1">
        <v>948.39</v>
      </c>
      <c r="K38" s="1">
        <v>4093287</v>
      </c>
      <c r="L38" s="1">
        <v>3882023469.25</v>
      </c>
      <c r="M38" s="1">
        <v>90899</v>
      </c>
      <c r="N38" s="3">
        <f>IF(ISERR(LN(Table129[[#This Row],[Close Price]]/I37)),"-",LN(Table129[[#This Row],[Close Price]]/I37))</f>
        <v>-2.0170928862519879E-3</v>
      </c>
    </row>
    <row r="39" spans="1:14" x14ac:dyDescent="0.3">
      <c r="A39" s="1" t="s">
        <v>40</v>
      </c>
      <c r="B39" s="1" t="s">
        <v>14</v>
      </c>
      <c r="C39" s="2">
        <v>43154</v>
      </c>
      <c r="D39" s="1">
        <v>941</v>
      </c>
      <c r="E39" s="1">
        <v>948.9</v>
      </c>
      <c r="F39" s="1">
        <v>967.9</v>
      </c>
      <c r="G39" s="1">
        <v>942.9</v>
      </c>
      <c r="H39" s="1">
        <v>953</v>
      </c>
      <c r="I39" s="1">
        <v>955.6</v>
      </c>
      <c r="J39" s="1">
        <v>959.09</v>
      </c>
      <c r="K39" s="1">
        <v>2837583</v>
      </c>
      <c r="L39" s="1">
        <v>2721498649.8499999</v>
      </c>
      <c r="M39" s="1">
        <v>102834</v>
      </c>
      <c r="N39" s="3">
        <f>IF(ISERR(LN(Table129[[#This Row],[Close Price]]/I38)),"-",LN(Table129[[#This Row],[Close Price]]/I38))</f>
        <v>1.5396275866274798E-2</v>
      </c>
    </row>
    <row r="40" spans="1:14" x14ac:dyDescent="0.3">
      <c r="A40" s="1" t="s">
        <v>40</v>
      </c>
      <c r="B40" s="1" t="s">
        <v>14</v>
      </c>
      <c r="C40" s="2">
        <v>43157</v>
      </c>
      <c r="D40" s="1">
        <v>955.6</v>
      </c>
      <c r="E40" s="1">
        <v>955.9</v>
      </c>
      <c r="F40" s="1">
        <v>965.1</v>
      </c>
      <c r="G40" s="1">
        <v>943.05</v>
      </c>
      <c r="H40" s="1">
        <v>948.95</v>
      </c>
      <c r="I40" s="1">
        <v>946.05</v>
      </c>
      <c r="J40" s="1">
        <v>955.98</v>
      </c>
      <c r="K40" s="1">
        <v>1056056</v>
      </c>
      <c r="L40" s="1">
        <v>1009567539.15</v>
      </c>
      <c r="M40" s="1">
        <v>51904</v>
      </c>
      <c r="N40" s="3">
        <f>IF(ISERR(LN(Table129[[#This Row],[Close Price]]/I39)),"-",LN(Table129[[#This Row],[Close Price]]/I39))</f>
        <v>-1.0043993673884645E-2</v>
      </c>
    </row>
    <row r="41" spans="1:14" x14ac:dyDescent="0.3">
      <c r="A41" s="1" t="s">
        <v>40</v>
      </c>
      <c r="B41" s="1" t="s">
        <v>14</v>
      </c>
      <c r="C41" s="2">
        <v>43158</v>
      </c>
      <c r="D41" s="1">
        <v>946.05</v>
      </c>
      <c r="E41" s="1">
        <v>953</v>
      </c>
      <c r="F41" s="1">
        <v>958.6</v>
      </c>
      <c r="G41" s="1">
        <v>944</v>
      </c>
      <c r="H41" s="1">
        <v>952</v>
      </c>
      <c r="I41" s="1">
        <v>949.9</v>
      </c>
      <c r="J41" s="1">
        <v>950.68</v>
      </c>
      <c r="K41" s="1">
        <v>1439714</v>
      </c>
      <c r="L41" s="1">
        <v>1368710409.3</v>
      </c>
      <c r="M41" s="1">
        <v>48870</v>
      </c>
      <c r="N41" s="3">
        <f>IF(ISERR(LN(Table129[[#This Row],[Close Price]]/I40)),"-",LN(Table129[[#This Row],[Close Price]]/I40))</f>
        <v>4.0612941183668181E-3</v>
      </c>
    </row>
    <row r="42" spans="1:14" x14ac:dyDescent="0.3">
      <c r="A42" s="1" t="s">
        <v>40</v>
      </c>
      <c r="B42" s="1" t="s">
        <v>14</v>
      </c>
      <c r="C42" s="2">
        <v>43159</v>
      </c>
      <c r="D42" s="1">
        <v>949.9</v>
      </c>
      <c r="E42" s="1">
        <v>954.9</v>
      </c>
      <c r="F42" s="1">
        <v>958.35</v>
      </c>
      <c r="G42" s="1">
        <v>935.8</v>
      </c>
      <c r="H42" s="1">
        <v>941</v>
      </c>
      <c r="I42" s="1">
        <v>940.3</v>
      </c>
      <c r="J42" s="1">
        <v>945.28</v>
      </c>
      <c r="K42" s="1">
        <v>2559774</v>
      </c>
      <c r="L42" s="1">
        <v>2419703331.6999998</v>
      </c>
      <c r="M42" s="1">
        <v>96290</v>
      </c>
      <c r="N42" s="3">
        <f>IF(ISERR(LN(Table129[[#This Row],[Close Price]]/I41)),"-",LN(Table129[[#This Row],[Close Price]]/I41))</f>
        <v>-1.0157742613105581E-2</v>
      </c>
    </row>
    <row r="43" spans="1:14" x14ac:dyDescent="0.3">
      <c r="A43" s="1" t="s">
        <v>40</v>
      </c>
      <c r="B43" s="1" t="s">
        <v>14</v>
      </c>
      <c r="C43" s="2">
        <v>43160</v>
      </c>
      <c r="D43" s="1">
        <v>940.3</v>
      </c>
      <c r="E43" s="1">
        <v>943.8</v>
      </c>
      <c r="F43" s="1">
        <v>952.45</v>
      </c>
      <c r="G43" s="1">
        <v>938</v>
      </c>
      <c r="H43" s="1">
        <v>942.3</v>
      </c>
      <c r="I43" s="1">
        <v>942.8</v>
      </c>
      <c r="J43" s="1">
        <v>945.1</v>
      </c>
      <c r="K43" s="1">
        <v>1386115</v>
      </c>
      <c r="L43" s="1">
        <v>1310022221.25</v>
      </c>
      <c r="M43" s="1">
        <v>50358</v>
      </c>
      <c r="N43" s="3">
        <f>IF(ISERR(LN(Table129[[#This Row],[Close Price]]/I42)),"-",LN(Table129[[#This Row],[Close Price]]/I42))</f>
        <v>2.6551977789447991E-3</v>
      </c>
    </row>
    <row r="44" spans="1:14" x14ac:dyDescent="0.3">
      <c r="A44" s="1" t="s">
        <v>40</v>
      </c>
      <c r="B44" s="1" t="s">
        <v>14</v>
      </c>
      <c r="C44" s="2">
        <v>43164</v>
      </c>
      <c r="D44" s="1">
        <v>942.8</v>
      </c>
      <c r="E44" s="1">
        <v>942.8</v>
      </c>
      <c r="F44" s="1">
        <v>944.65</v>
      </c>
      <c r="G44" s="1">
        <v>917.8</v>
      </c>
      <c r="H44" s="1">
        <v>937.9</v>
      </c>
      <c r="I44" s="1">
        <v>932.1</v>
      </c>
      <c r="J44" s="1">
        <v>925.64</v>
      </c>
      <c r="K44" s="1">
        <v>1873852</v>
      </c>
      <c r="L44" s="1">
        <v>1734506956.6500001</v>
      </c>
      <c r="M44" s="1">
        <v>94555</v>
      </c>
      <c r="N44" s="3">
        <f>IF(ISERR(LN(Table129[[#This Row],[Close Price]]/I43)),"-",LN(Table129[[#This Row],[Close Price]]/I43))</f>
        <v>-1.141406599486456E-2</v>
      </c>
    </row>
    <row r="45" spans="1:14" x14ac:dyDescent="0.3">
      <c r="A45" s="1" t="s">
        <v>40</v>
      </c>
      <c r="B45" s="1" t="s">
        <v>14</v>
      </c>
      <c r="C45" s="2">
        <v>43165</v>
      </c>
      <c r="D45" s="1">
        <v>932.1</v>
      </c>
      <c r="E45" s="1">
        <v>938</v>
      </c>
      <c r="F45" s="1">
        <v>953</v>
      </c>
      <c r="G45" s="1">
        <v>926.5</v>
      </c>
      <c r="H45" s="1">
        <v>931</v>
      </c>
      <c r="I45" s="1">
        <v>932.8</v>
      </c>
      <c r="J45" s="1">
        <v>944.32</v>
      </c>
      <c r="K45" s="1">
        <v>1464878</v>
      </c>
      <c r="L45" s="1">
        <v>1383319912.8499999</v>
      </c>
      <c r="M45" s="1">
        <v>55262</v>
      </c>
      <c r="N45" s="3">
        <f>IF(ISERR(LN(Table129[[#This Row],[Close Price]]/I44)),"-",LN(Table129[[#This Row],[Close Price]]/I44))</f>
        <v>7.5071052911650205E-4</v>
      </c>
    </row>
    <row r="46" spans="1:14" x14ac:dyDescent="0.3">
      <c r="A46" s="1" t="s">
        <v>40</v>
      </c>
      <c r="B46" s="1" t="s">
        <v>14</v>
      </c>
      <c r="C46" s="2">
        <v>43166</v>
      </c>
      <c r="D46" s="1">
        <v>932.8</v>
      </c>
      <c r="E46" s="1">
        <v>938</v>
      </c>
      <c r="F46" s="1">
        <v>952.8</v>
      </c>
      <c r="G46" s="1">
        <v>933.8</v>
      </c>
      <c r="H46" s="1">
        <v>950</v>
      </c>
      <c r="I46" s="1">
        <v>949.55</v>
      </c>
      <c r="J46" s="1">
        <v>947.56</v>
      </c>
      <c r="K46" s="1">
        <v>2847610</v>
      </c>
      <c r="L46" s="1">
        <v>2698282758.4000001</v>
      </c>
      <c r="M46" s="1">
        <v>65111</v>
      </c>
      <c r="N46" s="3">
        <f>IF(ISERR(LN(Table129[[#This Row],[Close Price]]/I45)),"-",LN(Table129[[#This Row],[Close Price]]/I45))</f>
        <v>1.7797372564026033E-2</v>
      </c>
    </row>
    <row r="47" spans="1:14" x14ac:dyDescent="0.3">
      <c r="A47" s="1" t="s">
        <v>40</v>
      </c>
      <c r="B47" s="1" t="s">
        <v>14</v>
      </c>
      <c r="C47" s="2">
        <v>43167</v>
      </c>
      <c r="D47" s="1">
        <v>949.55</v>
      </c>
      <c r="E47" s="1">
        <v>953</v>
      </c>
      <c r="F47" s="1">
        <v>964</v>
      </c>
      <c r="G47" s="1">
        <v>945.55</v>
      </c>
      <c r="H47" s="1">
        <v>949.5</v>
      </c>
      <c r="I47" s="1">
        <v>950.65</v>
      </c>
      <c r="J47" s="1">
        <v>954.89</v>
      </c>
      <c r="K47" s="1">
        <v>2119175</v>
      </c>
      <c r="L47" s="1">
        <v>2023584983.8499999</v>
      </c>
      <c r="M47" s="1">
        <v>91375</v>
      </c>
      <c r="N47" s="3">
        <f>IF(ISERR(LN(Table129[[#This Row],[Close Price]]/I46)),"-",LN(Table129[[#This Row],[Close Price]]/I46))</f>
        <v>1.1577729953410028E-3</v>
      </c>
    </row>
    <row r="48" spans="1:14" x14ac:dyDescent="0.3">
      <c r="A48" s="1" t="s">
        <v>40</v>
      </c>
      <c r="B48" s="1" t="s">
        <v>14</v>
      </c>
      <c r="C48" s="2">
        <v>43168</v>
      </c>
      <c r="D48" s="1">
        <v>950.65</v>
      </c>
      <c r="E48" s="1">
        <v>950</v>
      </c>
      <c r="F48" s="1">
        <v>955.85</v>
      </c>
      <c r="G48" s="1">
        <v>940</v>
      </c>
      <c r="H48" s="1">
        <v>945.3</v>
      </c>
      <c r="I48" s="1">
        <v>943</v>
      </c>
      <c r="J48" s="1">
        <v>948.92</v>
      </c>
      <c r="K48" s="1">
        <v>732364</v>
      </c>
      <c r="L48" s="1">
        <v>694951459.95000005</v>
      </c>
      <c r="M48" s="1">
        <v>49856</v>
      </c>
      <c r="N48" s="3">
        <f>IF(ISERR(LN(Table129[[#This Row],[Close Price]]/I47)),"-",LN(Table129[[#This Row],[Close Price]]/I47))</f>
        <v>-8.079678522137531E-3</v>
      </c>
    </row>
    <row r="49" spans="1:14" x14ac:dyDescent="0.3">
      <c r="A49" s="1" t="s">
        <v>40</v>
      </c>
      <c r="B49" s="1" t="s">
        <v>14</v>
      </c>
      <c r="C49" s="2">
        <v>43171</v>
      </c>
      <c r="D49" s="1">
        <v>943</v>
      </c>
      <c r="E49" s="1">
        <v>950</v>
      </c>
      <c r="F49" s="1">
        <v>976</v>
      </c>
      <c r="G49" s="1">
        <v>949</v>
      </c>
      <c r="H49" s="1">
        <v>967.5</v>
      </c>
      <c r="I49" s="1">
        <v>967.65</v>
      </c>
      <c r="J49" s="1">
        <v>969.98</v>
      </c>
      <c r="K49" s="1">
        <v>2473118</v>
      </c>
      <c r="L49" s="1">
        <v>2398880435.75</v>
      </c>
      <c r="M49" s="1">
        <v>111161</v>
      </c>
      <c r="N49" s="3">
        <f>IF(ISERR(LN(Table129[[#This Row],[Close Price]]/I48)),"-",LN(Table129[[#This Row],[Close Price]]/I48))</f>
        <v>2.5804169012902927E-2</v>
      </c>
    </row>
    <row r="50" spans="1:14" x14ac:dyDescent="0.3">
      <c r="A50" s="1" t="s">
        <v>40</v>
      </c>
      <c r="B50" s="1" t="s">
        <v>14</v>
      </c>
      <c r="C50" s="2">
        <v>43172</v>
      </c>
      <c r="D50" s="1">
        <v>967.65</v>
      </c>
      <c r="E50" s="1">
        <v>967.65</v>
      </c>
      <c r="F50" s="1">
        <v>969</v>
      </c>
      <c r="G50" s="1">
        <v>945.6</v>
      </c>
      <c r="H50" s="1">
        <v>960</v>
      </c>
      <c r="I50" s="1">
        <v>957</v>
      </c>
      <c r="J50" s="1">
        <v>958.62</v>
      </c>
      <c r="K50" s="1">
        <v>1256754</v>
      </c>
      <c r="L50" s="1">
        <v>1204752950.8499999</v>
      </c>
      <c r="M50" s="1">
        <v>43568</v>
      </c>
      <c r="N50" s="3">
        <f>IF(ISERR(LN(Table129[[#This Row],[Close Price]]/I49)),"-",LN(Table129[[#This Row],[Close Price]]/I49))</f>
        <v>-1.1067060193406038E-2</v>
      </c>
    </row>
    <row r="51" spans="1:14" x14ac:dyDescent="0.3">
      <c r="A51" s="1" t="s">
        <v>40</v>
      </c>
      <c r="B51" s="1" t="s">
        <v>14</v>
      </c>
      <c r="C51" s="2">
        <v>43173</v>
      </c>
      <c r="D51" s="1">
        <v>957</v>
      </c>
      <c r="E51" s="1">
        <v>962</v>
      </c>
      <c r="F51" s="1">
        <v>968.15</v>
      </c>
      <c r="G51" s="1">
        <v>960</v>
      </c>
      <c r="H51" s="1">
        <v>965</v>
      </c>
      <c r="I51" s="1">
        <v>965.05</v>
      </c>
      <c r="J51" s="1">
        <v>964.44</v>
      </c>
      <c r="K51" s="1">
        <v>1177041</v>
      </c>
      <c r="L51" s="1">
        <v>1135187764.8499999</v>
      </c>
      <c r="M51" s="1">
        <v>43811</v>
      </c>
      <c r="N51" s="3">
        <f>IF(ISERR(LN(Table129[[#This Row],[Close Price]]/I50)),"-",LN(Table129[[#This Row],[Close Price]]/I50))</f>
        <v>8.3765220152626739E-3</v>
      </c>
    </row>
    <row r="52" spans="1:14" x14ac:dyDescent="0.3">
      <c r="A52" s="1" t="s">
        <v>40</v>
      </c>
      <c r="B52" s="1" t="s">
        <v>14</v>
      </c>
      <c r="C52" s="2">
        <v>43174</v>
      </c>
      <c r="D52" s="1">
        <v>965.05</v>
      </c>
      <c r="E52" s="1">
        <v>968</v>
      </c>
      <c r="F52" s="1">
        <v>972.6</v>
      </c>
      <c r="G52" s="1">
        <v>955.25</v>
      </c>
      <c r="H52" s="1">
        <v>957.15</v>
      </c>
      <c r="I52" s="1">
        <v>959.15</v>
      </c>
      <c r="J52" s="1">
        <v>960.42</v>
      </c>
      <c r="K52" s="1">
        <v>1295077</v>
      </c>
      <c r="L52" s="1">
        <v>1243819423.3</v>
      </c>
      <c r="M52" s="1">
        <v>23434</v>
      </c>
      <c r="N52" s="3">
        <f>IF(ISERR(LN(Table129[[#This Row],[Close Price]]/I51)),"-",LN(Table129[[#This Row],[Close Price]]/I51))</f>
        <v>-6.1324378858701473E-3</v>
      </c>
    </row>
    <row r="53" spans="1:14" x14ac:dyDescent="0.3">
      <c r="A53" s="1" t="s">
        <v>40</v>
      </c>
      <c r="B53" s="1" t="s">
        <v>14</v>
      </c>
      <c r="C53" s="2">
        <v>43175</v>
      </c>
      <c r="D53" s="1">
        <v>959.15</v>
      </c>
      <c r="E53" s="1">
        <v>960</v>
      </c>
      <c r="F53" s="1">
        <v>979.55</v>
      </c>
      <c r="G53" s="1">
        <v>947.05</v>
      </c>
      <c r="H53" s="1">
        <v>962.2</v>
      </c>
      <c r="I53" s="1">
        <v>967.6</v>
      </c>
      <c r="J53" s="1">
        <v>963.58</v>
      </c>
      <c r="K53" s="1">
        <v>4741036</v>
      </c>
      <c r="L53" s="1">
        <v>4568372667.6000004</v>
      </c>
      <c r="M53" s="1">
        <v>107529</v>
      </c>
      <c r="N53" s="3">
        <f>IF(ISERR(LN(Table129[[#This Row],[Close Price]]/I52)),"-",LN(Table129[[#This Row],[Close Price]]/I52))</f>
        <v>8.771303153525329E-3</v>
      </c>
    </row>
    <row r="54" spans="1:14" x14ac:dyDescent="0.3">
      <c r="A54" s="1" t="s">
        <v>40</v>
      </c>
      <c r="B54" s="1" t="s">
        <v>14</v>
      </c>
      <c r="C54" s="2">
        <v>43178</v>
      </c>
      <c r="D54" s="1">
        <v>967.6</v>
      </c>
      <c r="E54" s="1">
        <v>962.7</v>
      </c>
      <c r="F54" s="1">
        <v>963.6</v>
      </c>
      <c r="G54" s="1">
        <v>921</v>
      </c>
      <c r="H54" s="1">
        <v>923</v>
      </c>
      <c r="I54" s="1">
        <v>926.5</v>
      </c>
      <c r="J54" s="1">
        <v>937.89</v>
      </c>
      <c r="K54" s="1">
        <v>1659374</v>
      </c>
      <c r="L54" s="1">
        <v>1556318082.2</v>
      </c>
      <c r="M54" s="1">
        <v>59994</v>
      </c>
      <c r="N54" s="3">
        <f>IF(ISERR(LN(Table129[[#This Row],[Close Price]]/I53)),"-",LN(Table129[[#This Row],[Close Price]]/I53))</f>
        <v>-4.3404733010457733E-2</v>
      </c>
    </row>
    <row r="55" spans="1:14" x14ac:dyDescent="0.3">
      <c r="A55" s="1" t="s">
        <v>40</v>
      </c>
      <c r="B55" s="1" t="s">
        <v>14</v>
      </c>
      <c r="C55" s="2">
        <v>43179</v>
      </c>
      <c r="D55" s="1">
        <v>926.5</v>
      </c>
      <c r="E55" s="1">
        <v>925</v>
      </c>
      <c r="F55" s="1">
        <v>947.75</v>
      </c>
      <c r="G55" s="1">
        <v>915.6</v>
      </c>
      <c r="H55" s="1">
        <v>940.85</v>
      </c>
      <c r="I55" s="1">
        <v>937.2</v>
      </c>
      <c r="J55" s="1">
        <v>934.68</v>
      </c>
      <c r="K55" s="1">
        <v>1853893</v>
      </c>
      <c r="L55" s="1">
        <v>1732804943.55</v>
      </c>
      <c r="M55" s="1">
        <v>88108</v>
      </c>
      <c r="N55" s="3">
        <f>IF(ISERR(LN(Table129[[#This Row],[Close Price]]/I54)),"-",LN(Table129[[#This Row],[Close Price]]/I54))</f>
        <v>1.1482660908226059E-2</v>
      </c>
    </row>
    <row r="56" spans="1:14" x14ac:dyDescent="0.3">
      <c r="A56" s="1" t="s">
        <v>40</v>
      </c>
      <c r="B56" s="1" t="s">
        <v>14</v>
      </c>
      <c r="C56" s="2">
        <v>43180</v>
      </c>
      <c r="D56" s="1">
        <v>937.2</v>
      </c>
      <c r="E56" s="1">
        <v>945</v>
      </c>
      <c r="F56" s="1">
        <v>949.9</v>
      </c>
      <c r="G56" s="1">
        <v>926.45</v>
      </c>
      <c r="H56" s="1">
        <v>940.1</v>
      </c>
      <c r="I56" s="1">
        <v>937.35</v>
      </c>
      <c r="J56" s="1">
        <v>939.2</v>
      </c>
      <c r="K56" s="1">
        <v>1909490</v>
      </c>
      <c r="L56" s="1">
        <v>1793399338.05</v>
      </c>
      <c r="M56" s="1">
        <v>90636</v>
      </c>
      <c r="N56" s="3">
        <f>IF(ISERR(LN(Table129[[#This Row],[Close Price]]/I55)),"-",LN(Table129[[#This Row],[Close Price]]/I55))</f>
        <v>1.6003840955983677E-4</v>
      </c>
    </row>
    <row r="57" spans="1:14" x14ac:dyDescent="0.3">
      <c r="A57" s="1" t="s">
        <v>40</v>
      </c>
      <c r="B57" s="1" t="s">
        <v>14</v>
      </c>
      <c r="C57" s="2">
        <v>43181</v>
      </c>
      <c r="D57" s="1">
        <v>937.35</v>
      </c>
      <c r="E57" s="1">
        <v>941</v>
      </c>
      <c r="F57" s="1">
        <v>948.9</v>
      </c>
      <c r="G57" s="1">
        <v>925</v>
      </c>
      <c r="H57" s="1">
        <v>927</v>
      </c>
      <c r="I57" s="1">
        <v>930.55</v>
      </c>
      <c r="J57" s="1">
        <v>934.7</v>
      </c>
      <c r="K57" s="1">
        <v>1547643</v>
      </c>
      <c r="L57" s="1">
        <v>1446583938.0999999</v>
      </c>
      <c r="M57" s="1">
        <v>94630</v>
      </c>
      <c r="N57" s="3">
        <f>IF(ISERR(LN(Table129[[#This Row],[Close Price]]/I56)),"-",LN(Table129[[#This Row],[Close Price]]/I56))</f>
        <v>-7.280935853227778E-3</v>
      </c>
    </row>
    <row r="58" spans="1:14" x14ac:dyDescent="0.3">
      <c r="A58" s="1" t="s">
        <v>40</v>
      </c>
      <c r="B58" s="1" t="s">
        <v>14</v>
      </c>
      <c r="C58" s="2">
        <v>43182</v>
      </c>
      <c r="D58" s="1">
        <v>930.55</v>
      </c>
      <c r="E58" s="1">
        <v>905</v>
      </c>
      <c r="F58" s="1">
        <v>960.55</v>
      </c>
      <c r="G58" s="1">
        <v>903.55</v>
      </c>
      <c r="H58" s="1">
        <v>956.6</v>
      </c>
      <c r="I58" s="1">
        <v>957.4</v>
      </c>
      <c r="J58" s="1">
        <v>945.14</v>
      </c>
      <c r="K58" s="1">
        <v>2739036</v>
      </c>
      <c r="L58" s="1">
        <v>2588776567.1500001</v>
      </c>
      <c r="M58" s="1">
        <v>81571</v>
      </c>
      <c r="N58" s="3">
        <f>IF(ISERR(LN(Table129[[#This Row],[Close Price]]/I57)),"-",LN(Table129[[#This Row],[Close Price]]/I57))</f>
        <v>2.8445467768436084E-2</v>
      </c>
    </row>
    <row r="59" spans="1:14" x14ac:dyDescent="0.3">
      <c r="A59" s="1" t="s">
        <v>40</v>
      </c>
      <c r="B59" s="1" t="s">
        <v>14</v>
      </c>
      <c r="C59" s="2">
        <v>43185</v>
      </c>
      <c r="D59" s="1">
        <v>957.4</v>
      </c>
      <c r="E59" s="1">
        <v>957.2</v>
      </c>
      <c r="F59" s="1">
        <v>971</v>
      </c>
      <c r="G59" s="1">
        <v>945</v>
      </c>
      <c r="H59" s="1">
        <v>966.6</v>
      </c>
      <c r="I59" s="1">
        <v>967.05</v>
      </c>
      <c r="J59" s="1">
        <v>962.73</v>
      </c>
      <c r="K59" s="1">
        <v>1785668</v>
      </c>
      <c r="L59" s="1">
        <v>1719120237.0999999</v>
      </c>
      <c r="M59" s="1">
        <v>43156</v>
      </c>
      <c r="N59" s="3">
        <f>IF(ISERR(LN(Table129[[#This Row],[Close Price]]/I58)),"-",LN(Table129[[#This Row],[Close Price]]/I58))</f>
        <v>1.0028923466330174E-2</v>
      </c>
    </row>
    <row r="60" spans="1:14" x14ac:dyDescent="0.3">
      <c r="A60" s="1" t="s">
        <v>40</v>
      </c>
      <c r="B60" s="1" t="s">
        <v>14</v>
      </c>
      <c r="C60" s="2">
        <v>43186</v>
      </c>
      <c r="D60" s="1">
        <v>967.05</v>
      </c>
      <c r="E60" s="1">
        <v>975</v>
      </c>
      <c r="F60" s="1">
        <v>978.9</v>
      </c>
      <c r="G60" s="1">
        <v>954.5</v>
      </c>
      <c r="H60" s="1">
        <v>970.05</v>
      </c>
      <c r="I60" s="1">
        <v>972.05</v>
      </c>
      <c r="J60" s="1">
        <v>967.32</v>
      </c>
      <c r="K60" s="1">
        <v>1247600</v>
      </c>
      <c r="L60" s="1">
        <v>1206825455.8499999</v>
      </c>
      <c r="M60" s="1">
        <v>41319</v>
      </c>
      <c r="N60" s="3">
        <f>IF(ISERR(LN(Table129[[#This Row],[Close Price]]/I59)),"-",LN(Table129[[#This Row],[Close Price]]/I59))</f>
        <v>5.1570430419098775E-3</v>
      </c>
    </row>
    <row r="61" spans="1:14" x14ac:dyDescent="0.3">
      <c r="A61" s="1" t="s">
        <v>40</v>
      </c>
      <c r="B61" s="1" t="s">
        <v>14</v>
      </c>
      <c r="C61" s="2">
        <v>43187</v>
      </c>
      <c r="D61" s="1">
        <v>972.05</v>
      </c>
      <c r="E61" s="1">
        <v>961.55</v>
      </c>
      <c r="F61" s="1">
        <v>981.6</v>
      </c>
      <c r="G61" s="1">
        <v>955.05</v>
      </c>
      <c r="H61" s="1">
        <v>966.3</v>
      </c>
      <c r="I61" s="1">
        <v>968.6</v>
      </c>
      <c r="J61" s="1">
        <v>967.1</v>
      </c>
      <c r="K61" s="1">
        <v>2310086</v>
      </c>
      <c r="L61" s="1">
        <v>2234082739.4499998</v>
      </c>
      <c r="M61" s="1">
        <v>66777</v>
      </c>
      <c r="N61" s="3">
        <f>IF(ISERR(LN(Table129[[#This Row],[Close Price]]/I60)),"-",LN(Table129[[#This Row],[Close Price]]/I60))</f>
        <v>-3.5555134975200336E-3</v>
      </c>
    </row>
    <row r="62" spans="1:14" x14ac:dyDescent="0.3">
      <c r="A62" s="1" t="s">
        <v>40</v>
      </c>
      <c r="B62" s="1" t="s">
        <v>14</v>
      </c>
      <c r="C62" s="2">
        <v>43192</v>
      </c>
      <c r="D62" s="1">
        <v>968.6</v>
      </c>
      <c r="E62" s="1">
        <v>966.3</v>
      </c>
      <c r="F62" s="1">
        <v>984.9</v>
      </c>
      <c r="G62" s="1">
        <v>964.8</v>
      </c>
      <c r="H62" s="1">
        <v>983.7</v>
      </c>
      <c r="I62" s="1">
        <v>979.5</v>
      </c>
      <c r="J62" s="1">
        <v>973.26</v>
      </c>
      <c r="K62" s="1">
        <v>647823</v>
      </c>
      <c r="L62" s="1">
        <v>630500075.04999995</v>
      </c>
      <c r="M62" s="1">
        <v>33403</v>
      </c>
      <c r="N62" s="3">
        <f>IF(ISERR(LN(Table129[[#This Row],[Close Price]]/I61)),"-",LN(Table129[[#This Row],[Close Price]]/I61))</f>
        <v>1.119050741546667E-2</v>
      </c>
    </row>
    <row r="63" spans="1:14" x14ac:dyDescent="0.3">
      <c r="A63" s="1" t="s">
        <v>40</v>
      </c>
      <c r="B63" s="1" t="s">
        <v>14</v>
      </c>
      <c r="C63" s="2">
        <v>43193</v>
      </c>
      <c r="D63" s="1">
        <v>979.5</v>
      </c>
      <c r="E63" s="1">
        <v>972.5</v>
      </c>
      <c r="F63" s="1">
        <v>989</v>
      </c>
      <c r="G63" s="1">
        <v>963.05</v>
      </c>
      <c r="H63" s="1">
        <v>968.5</v>
      </c>
      <c r="I63" s="1">
        <v>969.25</v>
      </c>
      <c r="J63" s="1">
        <v>971.15</v>
      </c>
      <c r="K63" s="1">
        <v>1018000</v>
      </c>
      <c r="L63" s="1">
        <v>988628193.39999998</v>
      </c>
      <c r="M63" s="1">
        <v>75962</v>
      </c>
      <c r="N63" s="3">
        <f>IF(ISERR(LN(Table129[[#This Row],[Close Price]]/I62)),"-",LN(Table129[[#This Row],[Close Price]]/I62))</f>
        <v>-1.0519660833556894E-2</v>
      </c>
    </row>
    <row r="64" spans="1:14" x14ac:dyDescent="0.3">
      <c r="A64" s="1" t="s">
        <v>40</v>
      </c>
      <c r="B64" s="1" t="s">
        <v>14</v>
      </c>
      <c r="C64" s="2">
        <v>43194</v>
      </c>
      <c r="D64" s="1">
        <v>969.25</v>
      </c>
      <c r="E64" s="1">
        <v>981</v>
      </c>
      <c r="F64" s="1">
        <v>981.25</v>
      </c>
      <c r="G64" s="1">
        <v>949.5</v>
      </c>
      <c r="H64" s="1">
        <v>959.25</v>
      </c>
      <c r="I64" s="1">
        <v>959.25</v>
      </c>
      <c r="J64" s="1">
        <v>961.26</v>
      </c>
      <c r="K64" s="1">
        <v>902390</v>
      </c>
      <c r="L64" s="1">
        <v>867429359.39999998</v>
      </c>
      <c r="M64" s="1">
        <v>45534</v>
      </c>
      <c r="N64" s="3">
        <f>IF(ISERR(LN(Table129[[#This Row],[Close Price]]/I63)),"-",LN(Table129[[#This Row],[Close Price]]/I63))</f>
        <v>-1.0370847423976743E-2</v>
      </c>
    </row>
    <row r="65" spans="1:14" x14ac:dyDescent="0.3">
      <c r="A65" s="1" t="s">
        <v>40</v>
      </c>
      <c r="B65" s="1" t="s">
        <v>14</v>
      </c>
      <c r="C65" s="2">
        <v>43195</v>
      </c>
      <c r="D65" s="1">
        <v>959.25</v>
      </c>
      <c r="E65" s="1">
        <v>970</v>
      </c>
      <c r="F65" s="1">
        <v>984.2</v>
      </c>
      <c r="G65" s="1">
        <v>956.55</v>
      </c>
      <c r="H65" s="1">
        <v>962.95</v>
      </c>
      <c r="I65" s="1">
        <v>962.05</v>
      </c>
      <c r="J65" s="1">
        <v>964.75</v>
      </c>
      <c r="K65" s="1">
        <v>1402552</v>
      </c>
      <c r="L65" s="1">
        <v>1353107979.25</v>
      </c>
      <c r="M65" s="1">
        <v>43177</v>
      </c>
      <c r="N65" s="3">
        <f>IF(ISERR(LN(Table129[[#This Row],[Close Price]]/I64)),"-",LN(Table129[[#This Row],[Close Price]]/I64))</f>
        <v>2.9146952399634472E-3</v>
      </c>
    </row>
    <row r="66" spans="1:14" x14ac:dyDescent="0.3">
      <c r="A66" s="1" t="s">
        <v>40</v>
      </c>
      <c r="B66" s="1" t="s">
        <v>14</v>
      </c>
      <c r="C66" s="2">
        <v>43196</v>
      </c>
      <c r="D66" s="1">
        <v>962.05</v>
      </c>
      <c r="E66" s="1">
        <v>972</v>
      </c>
      <c r="F66" s="1">
        <v>972</v>
      </c>
      <c r="G66" s="1">
        <v>950.6</v>
      </c>
      <c r="H66" s="1">
        <v>952.55</v>
      </c>
      <c r="I66" s="1">
        <v>952.65</v>
      </c>
      <c r="J66" s="1">
        <v>958.67</v>
      </c>
      <c r="K66" s="1">
        <v>1257905</v>
      </c>
      <c r="L66" s="1">
        <v>1205921737</v>
      </c>
      <c r="M66" s="1">
        <v>38588</v>
      </c>
      <c r="N66" s="3">
        <f>IF(ISERR(LN(Table129[[#This Row],[Close Price]]/I65)),"-",LN(Table129[[#This Row],[Close Price]]/I65))</f>
        <v>-9.8188494499317665E-3</v>
      </c>
    </row>
    <row r="67" spans="1:14" x14ac:dyDescent="0.3">
      <c r="A67" s="1" t="s">
        <v>40</v>
      </c>
      <c r="B67" s="1" t="s">
        <v>14</v>
      </c>
      <c r="C67" s="2">
        <v>43199</v>
      </c>
      <c r="D67" s="1">
        <v>952.65</v>
      </c>
      <c r="E67" s="1">
        <v>954.3</v>
      </c>
      <c r="F67" s="1">
        <v>962.65</v>
      </c>
      <c r="G67" s="1">
        <v>948</v>
      </c>
      <c r="H67" s="1">
        <v>953</v>
      </c>
      <c r="I67" s="1">
        <v>953.25</v>
      </c>
      <c r="J67" s="1">
        <v>953.29</v>
      </c>
      <c r="K67" s="1">
        <v>854036</v>
      </c>
      <c r="L67" s="1">
        <v>814145422.35000002</v>
      </c>
      <c r="M67" s="1">
        <v>60178</v>
      </c>
      <c r="N67" s="3">
        <f>IF(ISERR(LN(Table129[[#This Row],[Close Price]]/I66)),"-",LN(Table129[[#This Row],[Close Price]]/I66))</f>
        <v>6.2962382057969149E-4</v>
      </c>
    </row>
    <row r="68" spans="1:14" x14ac:dyDescent="0.3">
      <c r="A68" s="1" t="s">
        <v>40</v>
      </c>
      <c r="B68" s="1" t="s">
        <v>14</v>
      </c>
      <c r="C68" s="2">
        <v>43200</v>
      </c>
      <c r="D68" s="1">
        <v>953.25</v>
      </c>
      <c r="E68" s="1">
        <v>953.1</v>
      </c>
      <c r="F68" s="1">
        <v>961.95</v>
      </c>
      <c r="G68" s="1">
        <v>943.55</v>
      </c>
      <c r="H68" s="1">
        <v>951</v>
      </c>
      <c r="I68" s="1">
        <v>948.45</v>
      </c>
      <c r="J68" s="1">
        <v>950.66</v>
      </c>
      <c r="K68" s="1">
        <v>1215886</v>
      </c>
      <c r="L68" s="1">
        <v>1155889891.7</v>
      </c>
      <c r="M68" s="1">
        <v>66590</v>
      </c>
      <c r="N68" s="3">
        <f>IF(ISERR(LN(Table129[[#This Row],[Close Price]]/I67)),"-",LN(Table129[[#This Row],[Close Price]]/I67))</f>
        <v>-5.0481255649411916E-3</v>
      </c>
    </row>
    <row r="69" spans="1:14" x14ac:dyDescent="0.3">
      <c r="A69" s="1" t="s">
        <v>40</v>
      </c>
      <c r="B69" s="1" t="s">
        <v>14</v>
      </c>
      <c r="C69" s="2">
        <v>43201</v>
      </c>
      <c r="D69" s="1">
        <v>948.45</v>
      </c>
      <c r="E69" s="1">
        <v>955</v>
      </c>
      <c r="F69" s="1">
        <v>977.7</v>
      </c>
      <c r="G69" s="1">
        <v>951.35</v>
      </c>
      <c r="H69" s="1">
        <v>969.35</v>
      </c>
      <c r="I69" s="1">
        <v>967.3</v>
      </c>
      <c r="J69" s="1">
        <v>967.94</v>
      </c>
      <c r="K69" s="1">
        <v>1858482</v>
      </c>
      <c r="L69" s="1">
        <v>1798904010.8499999</v>
      </c>
      <c r="M69" s="1">
        <v>64502</v>
      </c>
      <c r="N69" s="3">
        <f>IF(ISERR(LN(Table129[[#This Row],[Close Price]]/I68)),"-",LN(Table129[[#This Row],[Close Price]]/I68))</f>
        <v>1.9679612015769423E-2</v>
      </c>
    </row>
    <row r="70" spans="1:14" x14ac:dyDescent="0.3">
      <c r="A70" s="1" t="s">
        <v>40</v>
      </c>
      <c r="B70" s="1" t="s">
        <v>14</v>
      </c>
      <c r="C70" s="2">
        <v>43202</v>
      </c>
      <c r="D70" s="1">
        <v>967.3</v>
      </c>
      <c r="E70" s="1">
        <v>967.95</v>
      </c>
      <c r="F70" s="1">
        <v>1013</v>
      </c>
      <c r="G70" s="1">
        <v>967.3</v>
      </c>
      <c r="H70" s="1">
        <v>1007</v>
      </c>
      <c r="I70" s="1">
        <v>1010.05</v>
      </c>
      <c r="J70" s="1">
        <v>1003.25</v>
      </c>
      <c r="K70" s="1">
        <v>4091383</v>
      </c>
      <c r="L70" s="1">
        <v>4104668242.0999999</v>
      </c>
      <c r="M70" s="1">
        <v>75311</v>
      </c>
      <c r="N70" s="3">
        <f>IF(ISERR(LN(Table129[[#This Row],[Close Price]]/I69)),"-",LN(Table129[[#This Row],[Close Price]]/I69))</f>
        <v>4.3246428371969237E-2</v>
      </c>
    </row>
    <row r="71" spans="1:14" x14ac:dyDescent="0.3">
      <c r="A71" s="1" t="s">
        <v>40</v>
      </c>
      <c r="B71" s="1" t="s">
        <v>14</v>
      </c>
      <c r="C71" s="2">
        <v>43203</v>
      </c>
      <c r="D71" s="1">
        <v>1010.05</v>
      </c>
      <c r="E71" s="1">
        <v>1014.5</v>
      </c>
      <c r="F71" s="1">
        <v>1020</v>
      </c>
      <c r="G71" s="1">
        <v>988.25</v>
      </c>
      <c r="H71" s="1">
        <v>989.7</v>
      </c>
      <c r="I71" s="1">
        <v>991.25</v>
      </c>
      <c r="J71" s="1">
        <v>997.27</v>
      </c>
      <c r="K71" s="1">
        <v>3180555</v>
      </c>
      <c r="L71" s="1">
        <v>3171883796.1999998</v>
      </c>
      <c r="M71" s="1">
        <v>112910</v>
      </c>
      <c r="N71" s="3">
        <f>IF(ISERR(LN(Table129[[#This Row],[Close Price]]/I70)),"-",LN(Table129[[#This Row],[Close Price]]/I70))</f>
        <v>-1.8788340611412747E-2</v>
      </c>
    </row>
    <row r="72" spans="1:14" x14ac:dyDescent="0.3">
      <c r="A72" s="1" t="s">
        <v>40</v>
      </c>
      <c r="B72" s="1" t="s">
        <v>14</v>
      </c>
      <c r="C72" s="2">
        <v>43206</v>
      </c>
      <c r="D72" s="1">
        <v>991.25</v>
      </c>
      <c r="E72" s="1">
        <v>979</v>
      </c>
      <c r="F72" s="1">
        <v>1006.75</v>
      </c>
      <c r="G72" s="1">
        <v>976.1</v>
      </c>
      <c r="H72" s="1">
        <v>997.05</v>
      </c>
      <c r="I72" s="1">
        <v>999.9</v>
      </c>
      <c r="J72" s="1">
        <v>993.7</v>
      </c>
      <c r="K72" s="1">
        <v>1912264</v>
      </c>
      <c r="L72" s="1">
        <v>1900221485.8</v>
      </c>
      <c r="M72" s="1">
        <v>68557</v>
      </c>
      <c r="N72" s="3">
        <f>IF(ISERR(LN(Table129[[#This Row],[Close Price]]/I71)),"-",LN(Table129[[#This Row],[Close Price]]/I71))</f>
        <v>8.6885010327459513E-3</v>
      </c>
    </row>
    <row r="73" spans="1:14" x14ac:dyDescent="0.3">
      <c r="A73" s="1" t="s">
        <v>40</v>
      </c>
      <c r="B73" s="1" t="s">
        <v>14</v>
      </c>
      <c r="C73" s="2">
        <v>43207</v>
      </c>
      <c r="D73" s="1">
        <v>999.9</v>
      </c>
      <c r="E73" s="1">
        <v>997.05</v>
      </c>
      <c r="F73" s="1">
        <v>1016</v>
      </c>
      <c r="G73" s="1">
        <v>997.05</v>
      </c>
      <c r="H73" s="1">
        <v>1011.9</v>
      </c>
      <c r="I73" s="1">
        <v>1011</v>
      </c>
      <c r="J73" s="1">
        <v>1008.8</v>
      </c>
      <c r="K73" s="1">
        <v>1864953</v>
      </c>
      <c r="L73" s="1">
        <v>1881356482.05</v>
      </c>
      <c r="M73" s="1">
        <v>69495</v>
      </c>
      <c r="N73" s="3">
        <f>IF(ISERR(LN(Table129[[#This Row],[Close Price]]/I72)),"-",LN(Table129[[#This Row],[Close Price]]/I72))</f>
        <v>1.1039945038667846E-2</v>
      </c>
    </row>
    <row r="74" spans="1:14" x14ac:dyDescent="0.3">
      <c r="A74" s="1" t="s">
        <v>40</v>
      </c>
      <c r="B74" s="1" t="s">
        <v>14</v>
      </c>
      <c r="C74" s="2">
        <v>43208</v>
      </c>
      <c r="D74" s="1">
        <v>1011</v>
      </c>
      <c r="E74" s="1">
        <v>1014.9</v>
      </c>
      <c r="F74" s="1">
        <v>1015.8</v>
      </c>
      <c r="G74" s="1">
        <v>993</v>
      </c>
      <c r="H74" s="1">
        <v>999.35</v>
      </c>
      <c r="I74" s="1">
        <v>996.85</v>
      </c>
      <c r="J74" s="1">
        <v>999.58</v>
      </c>
      <c r="K74" s="1">
        <v>1004131</v>
      </c>
      <c r="L74" s="1">
        <v>1003711170.35</v>
      </c>
      <c r="M74" s="1">
        <v>59327</v>
      </c>
      <c r="N74" s="3">
        <f>IF(ISERR(LN(Table129[[#This Row],[Close Price]]/I73)),"-",LN(Table129[[#This Row],[Close Price]]/I73))</f>
        <v>-1.4094911731635526E-2</v>
      </c>
    </row>
    <row r="75" spans="1:14" x14ac:dyDescent="0.3">
      <c r="A75" s="1" t="s">
        <v>40</v>
      </c>
      <c r="B75" s="1" t="s">
        <v>14</v>
      </c>
      <c r="C75" s="2">
        <v>43209</v>
      </c>
      <c r="D75" s="1">
        <v>996.85</v>
      </c>
      <c r="E75" s="1">
        <v>1005</v>
      </c>
      <c r="F75" s="1">
        <v>1021.5</v>
      </c>
      <c r="G75" s="1">
        <v>999</v>
      </c>
      <c r="H75" s="1">
        <v>1018.4</v>
      </c>
      <c r="I75" s="1">
        <v>1018.55</v>
      </c>
      <c r="J75" s="1">
        <v>1015.23</v>
      </c>
      <c r="K75" s="1">
        <v>1150814</v>
      </c>
      <c r="L75" s="1">
        <v>1168340489.3499999</v>
      </c>
      <c r="M75" s="1">
        <v>52564</v>
      </c>
      <c r="N75" s="3">
        <f>IF(ISERR(LN(Table129[[#This Row],[Close Price]]/I74)),"-",LN(Table129[[#This Row],[Close Price]]/I74))</f>
        <v>2.1535018974730685E-2</v>
      </c>
    </row>
    <row r="76" spans="1:14" x14ac:dyDescent="0.3">
      <c r="A76" s="1" t="s">
        <v>40</v>
      </c>
      <c r="B76" s="1" t="s">
        <v>14</v>
      </c>
      <c r="C76" s="2">
        <v>43210</v>
      </c>
      <c r="D76" s="1">
        <v>1018.55</v>
      </c>
      <c r="E76" s="1">
        <v>1020</v>
      </c>
      <c r="F76" s="1">
        <v>1074.2</v>
      </c>
      <c r="G76" s="1">
        <v>1019.9</v>
      </c>
      <c r="H76" s="1">
        <v>1057</v>
      </c>
      <c r="I76" s="1">
        <v>1062.3499999999999</v>
      </c>
      <c r="J76" s="1">
        <v>1055.6199999999999</v>
      </c>
      <c r="K76" s="1">
        <v>4745299</v>
      </c>
      <c r="L76" s="1">
        <v>5009227154</v>
      </c>
      <c r="M76" s="1">
        <v>105417</v>
      </c>
      <c r="N76" s="3">
        <f>IF(ISERR(LN(Table129[[#This Row],[Close Price]]/I75)),"-",LN(Table129[[#This Row],[Close Price]]/I75))</f>
        <v>4.2103388098081E-2</v>
      </c>
    </row>
    <row r="77" spans="1:14" x14ac:dyDescent="0.3">
      <c r="A77" s="1" t="s">
        <v>40</v>
      </c>
      <c r="B77" s="1" t="s">
        <v>14</v>
      </c>
      <c r="C77" s="2">
        <v>43213</v>
      </c>
      <c r="D77" s="1">
        <v>1062.3499999999999</v>
      </c>
      <c r="E77" s="1">
        <v>1062</v>
      </c>
      <c r="F77" s="1">
        <v>1108</v>
      </c>
      <c r="G77" s="1">
        <v>1055</v>
      </c>
      <c r="H77" s="1">
        <v>1081</v>
      </c>
      <c r="I77" s="1">
        <v>1088</v>
      </c>
      <c r="J77" s="1">
        <v>1089.48</v>
      </c>
      <c r="K77" s="1">
        <v>4543462</v>
      </c>
      <c r="L77" s="1">
        <v>4950017041.6999998</v>
      </c>
      <c r="M77" s="1">
        <v>119976</v>
      </c>
      <c r="N77" s="3">
        <f>IF(ISERR(LN(Table129[[#This Row],[Close Price]]/I76)),"-",LN(Table129[[#This Row],[Close Price]]/I76))</f>
        <v>2.3857713054240406E-2</v>
      </c>
    </row>
    <row r="78" spans="1:14" x14ac:dyDescent="0.3">
      <c r="A78" s="1" t="s">
        <v>40</v>
      </c>
      <c r="B78" s="1" t="s">
        <v>14</v>
      </c>
      <c r="C78" s="2">
        <v>43214</v>
      </c>
      <c r="D78" s="1">
        <v>1088</v>
      </c>
      <c r="E78" s="1">
        <v>1084.9000000000001</v>
      </c>
      <c r="F78" s="1">
        <v>1099.75</v>
      </c>
      <c r="G78" s="1">
        <v>1058.0999999999999</v>
      </c>
      <c r="H78" s="1">
        <v>1062.2</v>
      </c>
      <c r="I78" s="1">
        <v>1061.95</v>
      </c>
      <c r="J78" s="1">
        <v>1072.8</v>
      </c>
      <c r="K78" s="1">
        <v>1996809</v>
      </c>
      <c r="L78" s="1">
        <v>2142170667.3</v>
      </c>
      <c r="M78" s="1">
        <v>62768</v>
      </c>
      <c r="N78" s="3">
        <f>IF(ISERR(LN(Table129[[#This Row],[Close Price]]/I77)),"-",LN(Table129[[#This Row],[Close Price]]/I77))</f>
        <v>-2.4234307701632242E-2</v>
      </c>
    </row>
    <row r="79" spans="1:14" x14ac:dyDescent="0.3">
      <c r="A79" s="1" t="s">
        <v>40</v>
      </c>
      <c r="B79" s="1" t="s">
        <v>14</v>
      </c>
      <c r="C79" s="2">
        <v>43215</v>
      </c>
      <c r="D79" s="1">
        <v>1061.95</v>
      </c>
      <c r="E79" s="1">
        <v>1061.8499999999999</v>
      </c>
      <c r="F79" s="1">
        <v>1081.5</v>
      </c>
      <c r="G79" s="1">
        <v>1046</v>
      </c>
      <c r="H79" s="1">
        <v>1070</v>
      </c>
      <c r="I79" s="1">
        <v>1068.8</v>
      </c>
      <c r="J79" s="1">
        <v>1069.9100000000001</v>
      </c>
      <c r="K79" s="1">
        <v>1501140</v>
      </c>
      <c r="L79" s="1">
        <v>1606081939</v>
      </c>
      <c r="M79" s="1">
        <v>35904</v>
      </c>
      <c r="N79" s="3">
        <f>IF(ISERR(LN(Table129[[#This Row],[Close Price]]/I78)),"-",LN(Table129[[#This Row],[Close Price]]/I78))</f>
        <v>6.4296830681255003E-3</v>
      </c>
    </row>
    <row r="80" spans="1:14" x14ac:dyDescent="0.3">
      <c r="A80" s="1" t="s">
        <v>40</v>
      </c>
      <c r="B80" s="1" t="s">
        <v>14</v>
      </c>
      <c r="C80" s="2">
        <v>43216</v>
      </c>
      <c r="D80" s="1">
        <v>1068.8</v>
      </c>
      <c r="E80" s="1">
        <v>1056</v>
      </c>
      <c r="F80" s="1">
        <v>1088.3499999999999</v>
      </c>
      <c r="G80" s="1">
        <v>1051.6500000000001</v>
      </c>
      <c r="H80" s="1">
        <v>1074.6500000000001</v>
      </c>
      <c r="I80" s="1">
        <v>1077.3</v>
      </c>
      <c r="J80" s="1">
        <v>1075.24</v>
      </c>
      <c r="K80" s="1">
        <v>3026106</v>
      </c>
      <c r="L80" s="1">
        <v>3253776019.8499999</v>
      </c>
      <c r="M80" s="1">
        <v>65128</v>
      </c>
      <c r="N80" s="3">
        <f>IF(ISERR(LN(Table129[[#This Row],[Close Price]]/I79)),"-",LN(Table129[[#This Row],[Close Price]]/I79))</f>
        <v>7.9213871177655371E-3</v>
      </c>
    </row>
    <row r="81" spans="1:14" x14ac:dyDescent="0.3">
      <c r="A81" s="1" t="s">
        <v>40</v>
      </c>
      <c r="B81" s="1" t="s">
        <v>14</v>
      </c>
      <c r="C81" s="2">
        <v>43217</v>
      </c>
      <c r="D81" s="1">
        <v>1077.3</v>
      </c>
      <c r="E81" s="1">
        <v>1077</v>
      </c>
      <c r="F81" s="1">
        <v>1090.6500000000001</v>
      </c>
      <c r="G81" s="1">
        <v>1035</v>
      </c>
      <c r="H81" s="1">
        <v>1041.0999999999999</v>
      </c>
      <c r="I81" s="1">
        <v>1041.6500000000001</v>
      </c>
      <c r="J81" s="1">
        <v>1049.3</v>
      </c>
      <c r="K81" s="1">
        <v>2382304</v>
      </c>
      <c r="L81" s="1">
        <v>2499750323.9000001</v>
      </c>
      <c r="M81" s="1">
        <v>60881</v>
      </c>
      <c r="N81" s="3">
        <f>IF(ISERR(LN(Table129[[#This Row],[Close Price]]/I80)),"-",LN(Table129[[#This Row],[Close Price]]/I80))</f>
        <v>-3.3651916525755943E-2</v>
      </c>
    </row>
    <row r="82" spans="1:14" x14ac:dyDescent="0.3">
      <c r="A82" s="1" t="s">
        <v>40</v>
      </c>
      <c r="B82" s="1" t="s">
        <v>14</v>
      </c>
      <c r="C82" s="2">
        <v>43220</v>
      </c>
      <c r="D82" s="1">
        <v>1041.6500000000001</v>
      </c>
      <c r="E82" s="1">
        <v>1048.9000000000001</v>
      </c>
      <c r="F82" s="1">
        <v>1079</v>
      </c>
      <c r="G82" s="1">
        <v>1045.05</v>
      </c>
      <c r="H82" s="1">
        <v>1053</v>
      </c>
      <c r="I82" s="1">
        <v>1052.75</v>
      </c>
      <c r="J82" s="1">
        <v>1059.6600000000001</v>
      </c>
      <c r="K82" s="1">
        <v>1573833</v>
      </c>
      <c r="L82" s="1">
        <v>1667726232.55</v>
      </c>
      <c r="M82" s="1">
        <v>35228</v>
      </c>
      <c r="N82" s="3">
        <f>IF(ISERR(LN(Table129[[#This Row],[Close Price]]/I81)),"-",LN(Table129[[#This Row],[Close Price]]/I81))</f>
        <v>1.0599793667646162E-2</v>
      </c>
    </row>
    <row r="83" spans="1:14" x14ac:dyDescent="0.3">
      <c r="A83" s="1" t="s">
        <v>40</v>
      </c>
      <c r="B83" s="1" t="s">
        <v>14</v>
      </c>
      <c r="C83" s="2">
        <v>43222</v>
      </c>
      <c r="D83" s="1">
        <v>1052.75</v>
      </c>
      <c r="E83" s="1">
        <v>1050</v>
      </c>
      <c r="F83" s="1">
        <v>1051.95</v>
      </c>
      <c r="G83" s="1">
        <v>995.5</v>
      </c>
      <c r="H83" s="1">
        <v>1005.35</v>
      </c>
      <c r="I83" s="1">
        <v>1000.5</v>
      </c>
      <c r="J83" s="1">
        <v>1011.84</v>
      </c>
      <c r="K83" s="1">
        <v>7507479</v>
      </c>
      <c r="L83" s="1">
        <v>7596375292.5500002</v>
      </c>
      <c r="M83" s="1">
        <v>158844</v>
      </c>
      <c r="N83" s="3">
        <f>IF(ISERR(LN(Table129[[#This Row],[Close Price]]/I82)),"-",LN(Table129[[#This Row],[Close Price]]/I82))</f>
        <v>-5.090591301824901E-2</v>
      </c>
    </row>
    <row r="84" spans="1:14" x14ac:dyDescent="0.3">
      <c r="A84" s="1" t="s">
        <v>40</v>
      </c>
      <c r="B84" s="1" t="s">
        <v>14</v>
      </c>
      <c r="C84" s="2">
        <v>43223</v>
      </c>
      <c r="D84" s="1">
        <v>1000.5</v>
      </c>
      <c r="E84" s="1">
        <v>997</v>
      </c>
      <c r="F84" s="1">
        <v>997</v>
      </c>
      <c r="G84" s="1">
        <v>920</v>
      </c>
      <c r="H84" s="1">
        <v>921</v>
      </c>
      <c r="I84" s="1">
        <v>925.7</v>
      </c>
      <c r="J84" s="1">
        <v>934.71</v>
      </c>
      <c r="K84" s="1">
        <v>7638012</v>
      </c>
      <c r="L84" s="1">
        <v>7139315845.9499998</v>
      </c>
      <c r="M84" s="1">
        <v>201988</v>
      </c>
      <c r="N84" s="3">
        <f>IF(ISERR(LN(Table129[[#This Row],[Close Price]]/I83)),"-",LN(Table129[[#This Row],[Close Price]]/I83))</f>
        <v>-7.7704945950622439E-2</v>
      </c>
    </row>
    <row r="85" spans="1:14" x14ac:dyDescent="0.3">
      <c r="A85" s="1" t="s">
        <v>40</v>
      </c>
      <c r="B85" s="1" t="s">
        <v>14</v>
      </c>
      <c r="C85" s="2">
        <v>43224</v>
      </c>
      <c r="D85" s="1">
        <v>925.7</v>
      </c>
      <c r="E85" s="1">
        <v>922.95</v>
      </c>
      <c r="F85" s="1">
        <v>944</v>
      </c>
      <c r="G85" s="1">
        <v>907.7</v>
      </c>
      <c r="H85" s="1">
        <v>927.55</v>
      </c>
      <c r="I85" s="1">
        <v>929.85</v>
      </c>
      <c r="J85" s="1">
        <v>928.97</v>
      </c>
      <c r="K85" s="1">
        <v>4182503</v>
      </c>
      <c r="L85" s="1">
        <v>3885429411.25</v>
      </c>
      <c r="M85" s="1">
        <v>97941</v>
      </c>
      <c r="N85" s="3">
        <f>IF(ISERR(LN(Table129[[#This Row],[Close Price]]/I84)),"-",LN(Table129[[#This Row],[Close Price]]/I84))</f>
        <v>4.4730747428724585E-3</v>
      </c>
    </row>
    <row r="86" spans="1:14" x14ac:dyDescent="0.3">
      <c r="A86" s="1" t="s">
        <v>40</v>
      </c>
      <c r="B86" s="1" t="s">
        <v>14</v>
      </c>
      <c r="C86" s="2">
        <v>43227</v>
      </c>
      <c r="D86" s="1">
        <v>929.85</v>
      </c>
      <c r="E86" s="1">
        <v>936.8</v>
      </c>
      <c r="F86" s="1">
        <v>940.65</v>
      </c>
      <c r="G86" s="1">
        <v>921.05</v>
      </c>
      <c r="H86" s="1">
        <v>929.3</v>
      </c>
      <c r="I86" s="1">
        <v>928.2</v>
      </c>
      <c r="J86" s="1">
        <v>929.49</v>
      </c>
      <c r="K86" s="1">
        <v>1288421</v>
      </c>
      <c r="L86" s="1">
        <v>1197578923.5999999</v>
      </c>
      <c r="M86" s="1">
        <v>40408</v>
      </c>
      <c r="N86" s="3">
        <f>IF(ISERR(LN(Table129[[#This Row],[Close Price]]/I85)),"-",LN(Table129[[#This Row],[Close Price]]/I85))</f>
        <v>-1.776056008962659E-3</v>
      </c>
    </row>
    <row r="87" spans="1:14" x14ac:dyDescent="0.3">
      <c r="A87" s="1" t="s">
        <v>40</v>
      </c>
      <c r="B87" s="1" t="s">
        <v>14</v>
      </c>
      <c r="C87" s="2">
        <v>43228</v>
      </c>
      <c r="D87" s="1">
        <v>928.2</v>
      </c>
      <c r="E87" s="1">
        <v>930.2</v>
      </c>
      <c r="F87" s="1">
        <v>933</v>
      </c>
      <c r="G87" s="1">
        <v>907.1</v>
      </c>
      <c r="H87" s="1">
        <v>920</v>
      </c>
      <c r="I87" s="1">
        <v>920.1</v>
      </c>
      <c r="J87" s="1">
        <v>919.4</v>
      </c>
      <c r="K87" s="1">
        <v>2040134</v>
      </c>
      <c r="L87" s="1">
        <v>1875709274.95</v>
      </c>
      <c r="M87" s="1">
        <v>47808</v>
      </c>
      <c r="N87" s="3">
        <f>IF(ISERR(LN(Table129[[#This Row],[Close Price]]/I86)),"-",LN(Table129[[#This Row],[Close Price]]/I86))</f>
        <v>-8.764867018759866E-3</v>
      </c>
    </row>
    <row r="88" spans="1:14" x14ac:dyDescent="0.3">
      <c r="A88" s="1" t="s">
        <v>40</v>
      </c>
      <c r="B88" s="1" t="s">
        <v>14</v>
      </c>
      <c r="C88" s="2">
        <v>43229</v>
      </c>
      <c r="D88" s="1">
        <v>920.1</v>
      </c>
      <c r="E88" s="1">
        <v>924</v>
      </c>
      <c r="F88" s="1">
        <v>936.65</v>
      </c>
      <c r="G88" s="1">
        <v>920.8</v>
      </c>
      <c r="H88" s="1">
        <v>928.4</v>
      </c>
      <c r="I88" s="1">
        <v>927.5</v>
      </c>
      <c r="J88" s="1">
        <v>929.18</v>
      </c>
      <c r="K88" s="1">
        <v>1378640</v>
      </c>
      <c r="L88" s="1">
        <v>1281011317.95</v>
      </c>
      <c r="M88" s="1">
        <v>30340</v>
      </c>
      <c r="N88" s="3">
        <f>IF(ISERR(LN(Table129[[#This Row],[Close Price]]/I87)),"-",LN(Table129[[#This Row],[Close Price]]/I87))</f>
        <v>8.0104346932747331E-3</v>
      </c>
    </row>
    <row r="89" spans="1:14" x14ac:dyDescent="0.3">
      <c r="A89" s="1" t="s">
        <v>40</v>
      </c>
      <c r="B89" s="1" t="s">
        <v>14</v>
      </c>
      <c r="C89" s="2">
        <v>43230</v>
      </c>
      <c r="D89" s="1">
        <v>927.5</v>
      </c>
      <c r="E89" s="1">
        <v>932.9</v>
      </c>
      <c r="F89" s="1">
        <v>937.9</v>
      </c>
      <c r="G89" s="1">
        <v>926.1</v>
      </c>
      <c r="H89" s="1">
        <v>930.7</v>
      </c>
      <c r="I89" s="1">
        <v>930.2</v>
      </c>
      <c r="J89" s="1">
        <v>931.07</v>
      </c>
      <c r="K89" s="1">
        <v>1870741</v>
      </c>
      <c r="L89" s="1">
        <v>1741791869.2</v>
      </c>
      <c r="M89" s="1">
        <v>60301</v>
      </c>
      <c r="N89" s="3">
        <f>IF(ISERR(LN(Table129[[#This Row],[Close Price]]/I88)),"-",LN(Table129[[#This Row],[Close Price]]/I88))</f>
        <v>2.9068223084064279E-3</v>
      </c>
    </row>
    <row r="90" spans="1:14" x14ac:dyDescent="0.3">
      <c r="A90" s="1" t="s">
        <v>40</v>
      </c>
      <c r="B90" s="1" t="s">
        <v>14</v>
      </c>
      <c r="C90" s="2">
        <v>43231</v>
      </c>
      <c r="D90" s="1">
        <v>930.2</v>
      </c>
      <c r="E90" s="1">
        <v>931.2</v>
      </c>
      <c r="F90" s="1">
        <v>938.25</v>
      </c>
      <c r="G90" s="1">
        <v>931.1</v>
      </c>
      <c r="H90" s="1">
        <v>932.7</v>
      </c>
      <c r="I90" s="1">
        <v>932.85</v>
      </c>
      <c r="J90" s="1">
        <v>933.31</v>
      </c>
      <c r="K90" s="1">
        <v>1058701</v>
      </c>
      <c r="L90" s="1">
        <v>988090980.29999995</v>
      </c>
      <c r="M90" s="1">
        <v>40418</v>
      </c>
      <c r="N90" s="3">
        <f>IF(ISERR(LN(Table129[[#This Row],[Close Price]]/I89)),"-",LN(Table129[[#This Row],[Close Price]]/I89))</f>
        <v>2.8447994280113614E-3</v>
      </c>
    </row>
    <row r="91" spans="1:14" x14ac:dyDescent="0.3">
      <c r="A91" s="1" t="s">
        <v>40</v>
      </c>
      <c r="B91" s="1" t="s">
        <v>14</v>
      </c>
      <c r="C91" s="2">
        <v>43234</v>
      </c>
      <c r="D91" s="1">
        <v>932.85</v>
      </c>
      <c r="E91" s="1">
        <v>937.4</v>
      </c>
      <c r="F91" s="1">
        <v>937.4</v>
      </c>
      <c r="G91" s="1">
        <v>920.45</v>
      </c>
      <c r="H91" s="1">
        <v>925</v>
      </c>
      <c r="I91" s="1">
        <v>925.3</v>
      </c>
      <c r="J91" s="1">
        <v>925.46</v>
      </c>
      <c r="K91" s="1">
        <v>1566148</v>
      </c>
      <c r="L91" s="1">
        <v>1449410228.2</v>
      </c>
      <c r="M91" s="1">
        <v>42783</v>
      </c>
      <c r="N91" s="3">
        <f>IF(ISERR(LN(Table129[[#This Row],[Close Price]]/I90)),"-",LN(Table129[[#This Row],[Close Price]]/I90))</f>
        <v>-8.1264069630234657E-3</v>
      </c>
    </row>
    <row r="92" spans="1:14" x14ac:dyDescent="0.3">
      <c r="A92" s="1" t="s">
        <v>40</v>
      </c>
      <c r="B92" s="1" t="s">
        <v>14</v>
      </c>
      <c r="C92" s="2">
        <v>43235</v>
      </c>
      <c r="D92" s="1">
        <v>925.3</v>
      </c>
      <c r="E92" s="1">
        <v>920.3</v>
      </c>
      <c r="F92" s="1">
        <v>932.7</v>
      </c>
      <c r="G92" s="1">
        <v>911.55</v>
      </c>
      <c r="H92" s="1">
        <v>923.9</v>
      </c>
      <c r="I92" s="1">
        <v>925</v>
      </c>
      <c r="J92" s="1">
        <v>925.05</v>
      </c>
      <c r="K92" s="1">
        <v>2119665</v>
      </c>
      <c r="L92" s="1">
        <v>1960804662.95</v>
      </c>
      <c r="M92" s="1">
        <v>48682</v>
      </c>
      <c r="N92" s="3">
        <f>IF(ISERR(LN(Table129[[#This Row],[Close Price]]/I91)),"-",LN(Table129[[#This Row],[Close Price]]/I91))</f>
        <v>-3.2427174255929319E-4</v>
      </c>
    </row>
    <row r="93" spans="1:14" x14ac:dyDescent="0.3">
      <c r="A93" s="1" t="s">
        <v>40</v>
      </c>
      <c r="B93" s="1" t="s">
        <v>14</v>
      </c>
      <c r="C93" s="2">
        <v>43236</v>
      </c>
      <c r="D93" s="1">
        <v>925</v>
      </c>
      <c r="E93" s="1">
        <v>922.5</v>
      </c>
      <c r="F93" s="1">
        <v>930.9</v>
      </c>
      <c r="G93" s="1">
        <v>916.5</v>
      </c>
      <c r="H93" s="1">
        <v>919.1</v>
      </c>
      <c r="I93" s="1">
        <v>920.25</v>
      </c>
      <c r="J93" s="1">
        <v>922.43</v>
      </c>
      <c r="K93" s="1">
        <v>981986</v>
      </c>
      <c r="L93" s="1">
        <v>905817424.54999995</v>
      </c>
      <c r="M93" s="1">
        <v>46472</v>
      </c>
      <c r="N93" s="3">
        <f>IF(ISERR(LN(Table129[[#This Row],[Close Price]]/I92)),"-",LN(Table129[[#This Row],[Close Price]]/I92))</f>
        <v>-5.1483652532946312E-3</v>
      </c>
    </row>
    <row r="94" spans="1:14" x14ac:dyDescent="0.3">
      <c r="A94" s="1" t="s">
        <v>40</v>
      </c>
      <c r="B94" s="1" t="s">
        <v>14</v>
      </c>
      <c r="C94" s="2">
        <v>43237</v>
      </c>
      <c r="D94" s="1">
        <v>920.25</v>
      </c>
      <c r="E94" s="1">
        <v>926.9</v>
      </c>
      <c r="F94" s="1">
        <v>926.9</v>
      </c>
      <c r="G94" s="1">
        <v>904.7</v>
      </c>
      <c r="H94" s="1">
        <v>907.9</v>
      </c>
      <c r="I94" s="1">
        <v>909.75</v>
      </c>
      <c r="J94" s="1">
        <v>914.32</v>
      </c>
      <c r="K94" s="1">
        <v>1449952</v>
      </c>
      <c r="L94" s="1">
        <v>1325725149.5999999</v>
      </c>
      <c r="M94" s="1">
        <v>59501</v>
      </c>
      <c r="N94" s="3">
        <f>IF(ISERR(LN(Table129[[#This Row],[Close Price]]/I93)),"-",LN(Table129[[#This Row],[Close Price]]/I93))</f>
        <v>-1.1475535766861359E-2</v>
      </c>
    </row>
    <row r="95" spans="1:14" x14ac:dyDescent="0.3">
      <c r="A95" s="1" t="s">
        <v>40</v>
      </c>
      <c r="B95" s="1" t="s">
        <v>14</v>
      </c>
      <c r="C95" s="2">
        <v>43238</v>
      </c>
      <c r="D95" s="1">
        <v>909.75</v>
      </c>
      <c r="E95" s="1">
        <v>905</v>
      </c>
      <c r="F95" s="1">
        <v>918</v>
      </c>
      <c r="G95" s="1">
        <v>887.1</v>
      </c>
      <c r="H95" s="1">
        <v>892</v>
      </c>
      <c r="I95" s="1">
        <v>890.7</v>
      </c>
      <c r="J95" s="1">
        <v>899.49</v>
      </c>
      <c r="K95" s="1">
        <v>1758863</v>
      </c>
      <c r="L95" s="1">
        <v>1582079737.6500001</v>
      </c>
      <c r="M95" s="1">
        <v>57925</v>
      </c>
      <c r="N95" s="3">
        <f>IF(ISERR(LN(Table129[[#This Row],[Close Price]]/I94)),"-",LN(Table129[[#This Row],[Close Price]]/I94))</f>
        <v>-2.1162166054445302E-2</v>
      </c>
    </row>
    <row r="96" spans="1:14" x14ac:dyDescent="0.3">
      <c r="A96" s="1" t="s">
        <v>40</v>
      </c>
      <c r="B96" s="1" t="s">
        <v>14</v>
      </c>
      <c r="C96" s="2">
        <v>43241</v>
      </c>
      <c r="D96" s="1">
        <v>890.7</v>
      </c>
      <c r="E96" s="1">
        <v>892</v>
      </c>
      <c r="F96" s="1">
        <v>900.55</v>
      </c>
      <c r="G96" s="1">
        <v>887</v>
      </c>
      <c r="H96" s="1">
        <v>897</v>
      </c>
      <c r="I96" s="1">
        <v>895.95</v>
      </c>
      <c r="J96" s="1">
        <v>892.98</v>
      </c>
      <c r="K96" s="1">
        <v>1471238</v>
      </c>
      <c r="L96" s="1">
        <v>1313790929.3</v>
      </c>
      <c r="M96" s="1">
        <v>63727</v>
      </c>
      <c r="N96" s="3">
        <f>IF(ISERR(LN(Table129[[#This Row],[Close Price]]/I95)),"-",LN(Table129[[#This Row],[Close Price]]/I95))</f>
        <v>5.8769374086008299E-3</v>
      </c>
    </row>
    <row r="97" spans="1:14" x14ac:dyDescent="0.3">
      <c r="A97" s="1" t="s">
        <v>40</v>
      </c>
      <c r="B97" s="1" t="s">
        <v>14</v>
      </c>
      <c r="C97" s="2">
        <v>43242</v>
      </c>
      <c r="D97" s="1">
        <v>895.95</v>
      </c>
      <c r="E97" s="1">
        <v>890.35</v>
      </c>
      <c r="F97" s="1">
        <v>911.7</v>
      </c>
      <c r="G97" s="1">
        <v>889.55</v>
      </c>
      <c r="H97" s="1">
        <v>904.4</v>
      </c>
      <c r="I97" s="1">
        <v>904.9</v>
      </c>
      <c r="J97" s="1">
        <v>903.65</v>
      </c>
      <c r="K97" s="1">
        <v>1242547</v>
      </c>
      <c r="L97" s="1">
        <v>1122833212.0999999</v>
      </c>
      <c r="M97" s="1">
        <v>72717</v>
      </c>
      <c r="N97" s="3">
        <f>IF(ISERR(LN(Table129[[#This Row],[Close Price]]/I96)),"-",LN(Table129[[#This Row],[Close Price]]/I96))</f>
        <v>9.9398325106628618E-3</v>
      </c>
    </row>
    <row r="98" spans="1:14" x14ac:dyDescent="0.3">
      <c r="A98" s="1" t="s">
        <v>40</v>
      </c>
      <c r="B98" s="1" t="s">
        <v>14</v>
      </c>
      <c r="C98" s="2">
        <v>43243</v>
      </c>
      <c r="D98" s="1">
        <v>904.9</v>
      </c>
      <c r="E98" s="1">
        <v>905</v>
      </c>
      <c r="F98" s="1">
        <v>918.4</v>
      </c>
      <c r="G98" s="1">
        <v>891.85</v>
      </c>
      <c r="H98" s="1">
        <v>897</v>
      </c>
      <c r="I98" s="1">
        <v>894.35</v>
      </c>
      <c r="J98" s="1">
        <v>900.43</v>
      </c>
      <c r="K98" s="1">
        <v>1867414</v>
      </c>
      <c r="L98" s="1">
        <v>1681471124.25</v>
      </c>
      <c r="M98" s="1">
        <v>63701</v>
      </c>
      <c r="N98" s="3">
        <f>IF(ISERR(LN(Table129[[#This Row],[Close Price]]/I97)),"-",LN(Table129[[#This Row],[Close Price]]/I97))</f>
        <v>-1.1727242917832672E-2</v>
      </c>
    </row>
    <row r="99" spans="1:14" x14ac:dyDescent="0.3">
      <c r="A99" s="1" t="s">
        <v>40</v>
      </c>
      <c r="B99" s="1" t="s">
        <v>14</v>
      </c>
      <c r="C99" s="2">
        <v>43244</v>
      </c>
      <c r="D99" s="1">
        <v>894.35</v>
      </c>
      <c r="E99" s="1">
        <v>905.95</v>
      </c>
      <c r="F99" s="1">
        <v>917.9</v>
      </c>
      <c r="G99" s="1">
        <v>900.2</v>
      </c>
      <c r="H99" s="1">
        <v>913</v>
      </c>
      <c r="I99" s="1">
        <v>911.7</v>
      </c>
      <c r="J99" s="1">
        <v>911.71</v>
      </c>
      <c r="K99" s="1">
        <v>3154665</v>
      </c>
      <c r="L99" s="1">
        <v>2876135094.8499999</v>
      </c>
      <c r="M99" s="1">
        <v>98884</v>
      </c>
      <c r="N99" s="3">
        <f>IF(ISERR(LN(Table129[[#This Row],[Close Price]]/I98)),"-",LN(Table129[[#This Row],[Close Price]]/I98))</f>
        <v>1.9213791151602204E-2</v>
      </c>
    </row>
    <row r="100" spans="1:14" x14ac:dyDescent="0.3">
      <c r="A100" s="1" t="s">
        <v>40</v>
      </c>
      <c r="B100" s="1" t="s">
        <v>14</v>
      </c>
      <c r="C100" s="2">
        <v>43245</v>
      </c>
      <c r="D100" s="1">
        <v>911.7</v>
      </c>
      <c r="E100" s="1">
        <v>917.9</v>
      </c>
      <c r="F100" s="1">
        <v>923.85</v>
      </c>
      <c r="G100" s="1">
        <v>912</v>
      </c>
      <c r="H100" s="1">
        <v>916</v>
      </c>
      <c r="I100" s="1">
        <v>916</v>
      </c>
      <c r="J100" s="1">
        <v>917.92</v>
      </c>
      <c r="K100" s="1">
        <v>1044541</v>
      </c>
      <c r="L100" s="1">
        <v>958805379.29999995</v>
      </c>
      <c r="M100" s="1">
        <v>80461</v>
      </c>
      <c r="N100" s="3">
        <f>IF(ISERR(LN(Table129[[#This Row],[Close Price]]/I99)),"-",LN(Table129[[#This Row],[Close Price]]/I99))</f>
        <v>4.7053760832731564E-3</v>
      </c>
    </row>
    <row r="101" spans="1:14" x14ac:dyDescent="0.3">
      <c r="A101" s="1" t="s">
        <v>40</v>
      </c>
      <c r="B101" s="1" t="s">
        <v>14</v>
      </c>
      <c r="C101" s="2">
        <v>43248</v>
      </c>
      <c r="D101" s="1">
        <v>916</v>
      </c>
      <c r="E101" s="1">
        <v>916</v>
      </c>
      <c r="F101" s="1">
        <v>917</v>
      </c>
      <c r="G101" s="1">
        <v>891</v>
      </c>
      <c r="H101" s="1">
        <v>897</v>
      </c>
      <c r="I101" s="1">
        <v>894.5</v>
      </c>
      <c r="J101" s="1">
        <v>895.71</v>
      </c>
      <c r="K101" s="1">
        <v>1325882</v>
      </c>
      <c r="L101" s="1">
        <v>1187609001.75</v>
      </c>
      <c r="M101" s="1">
        <v>65672</v>
      </c>
      <c r="N101" s="3">
        <f>IF(ISERR(LN(Table129[[#This Row],[Close Price]]/I100)),"-",LN(Table129[[#This Row],[Close Price]]/I100))</f>
        <v>-2.3751461725356429E-2</v>
      </c>
    </row>
    <row r="102" spans="1:14" x14ac:dyDescent="0.3">
      <c r="A102" s="1" t="s">
        <v>40</v>
      </c>
      <c r="B102" s="1" t="s">
        <v>14</v>
      </c>
      <c r="C102" s="2">
        <v>43249</v>
      </c>
      <c r="D102" s="1">
        <v>894.5</v>
      </c>
      <c r="E102" s="1">
        <v>899</v>
      </c>
      <c r="F102" s="1">
        <v>909.5</v>
      </c>
      <c r="G102" s="1">
        <v>895</v>
      </c>
      <c r="H102" s="1">
        <v>909</v>
      </c>
      <c r="I102" s="1">
        <v>905.1</v>
      </c>
      <c r="J102" s="1">
        <v>902.29</v>
      </c>
      <c r="K102" s="1">
        <v>992916</v>
      </c>
      <c r="L102" s="1">
        <v>895901677.79999995</v>
      </c>
      <c r="M102" s="1">
        <v>43088</v>
      </c>
      <c r="N102" s="3">
        <f>IF(ISERR(LN(Table129[[#This Row],[Close Price]]/I101)),"-",LN(Table129[[#This Row],[Close Price]]/I101))</f>
        <v>1.1780531884351212E-2</v>
      </c>
    </row>
    <row r="103" spans="1:14" x14ac:dyDescent="0.3">
      <c r="A103" s="1" t="s">
        <v>40</v>
      </c>
      <c r="B103" s="1" t="s">
        <v>14</v>
      </c>
      <c r="C103" s="2">
        <v>43250</v>
      </c>
      <c r="D103" s="1">
        <v>905.1</v>
      </c>
      <c r="E103" s="1">
        <v>907</v>
      </c>
      <c r="F103" s="1">
        <v>911.8</v>
      </c>
      <c r="G103" s="1">
        <v>897.6</v>
      </c>
      <c r="H103" s="1">
        <v>910.5</v>
      </c>
      <c r="I103" s="1">
        <v>907.35</v>
      </c>
      <c r="J103" s="1">
        <v>905.75</v>
      </c>
      <c r="K103" s="1">
        <v>1187024</v>
      </c>
      <c r="L103" s="1">
        <v>1075149288.8</v>
      </c>
      <c r="M103" s="1">
        <v>65704</v>
      </c>
      <c r="N103" s="3">
        <f>IF(ISERR(LN(Table129[[#This Row],[Close Price]]/I102)),"-",LN(Table129[[#This Row],[Close Price]]/I102))</f>
        <v>2.4828283879077474E-3</v>
      </c>
    </row>
    <row r="104" spans="1:14" x14ac:dyDescent="0.3">
      <c r="A104" s="1" t="s">
        <v>40</v>
      </c>
      <c r="B104" s="1" t="s">
        <v>14</v>
      </c>
      <c r="C104" s="2">
        <v>43251</v>
      </c>
      <c r="D104" s="1">
        <v>907.35</v>
      </c>
      <c r="E104" s="1">
        <v>908</v>
      </c>
      <c r="F104" s="1">
        <v>914.8</v>
      </c>
      <c r="G104" s="1">
        <v>901.05</v>
      </c>
      <c r="H104" s="1">
        <v>907.9</v>
      </c>
      <c r="I104" s="1">
        <v>910.35</v>
      </c>
      <c r="J104" s="1">
        <v>910.28</v>
      </c>
      <c r="K104" s="1">
        <v>2809322</v>
      </c>
      <c r="L104" s="1">
        <v>2557267599</v>
      </c>
      <c r="M104" s="1">
        <v>97275</v>
      </c>
      <c r="N104" s="3">
        <f>IF(ISERR(LN(Table129[[#This Row],[Close Price]]/I103)),"-",LN(Table129[[#This Row],[Close Price]]/I103))</f>
        <v>3.3008777289408086E-3</v>
      </c>
    </row>
    <row r="105" spans="1:14" x14ac:dyDescent="0.3">
      <c r="A105" s="1" t="s">
        <v>40</v>
      </c>
      <c r="B105" s="1" t="s">
        <v>14</v>
      </c>
      <c r="C105" s="2">
        <v>43252</v>
      </c>
      <c r="D105" s="1">
        <v>910.35</v>
      </c>
      <c r="E105" s="1">
        <v>910</v>
      </c>
      <c r="F105" s="1">
        <v>923.9</v>
      </c>
      <c r="G105" s="1">
        <v>900</v>
      </c>
      <c r="H105" s="1">
        <v>904.4</v>
      </c>
      <c r="I105" s="1">
        <v>904.85</v>
      </c>
      <c r="J105" s="1">
        <v>915.24</v>
      </c>
      <c r="K105" s="1">
        <v>969531</v>
      </c>
      <c r="L105" s="1">
        <v>887351050.04999995</v>
      </c>
      <c r="M105" s="1">
        <v>39303</v>
      </c>
      <c r="N105" s="3">
        <f>IF(ISERR(LN(Table129[[#This Row],[Close Price]]/I104)),"-",LN(Table129[[#This Row],[Close Price]]/I104))</f>
        <v>-6.0599568437637204E-3</v>
      </c>
    </row>
    <row r="106" spans="1:14" x14ac:dyDescent="0.3">
      <c r="A106" s="1" t="s">
        <v>40</v>
      </c>
      <c r="B106" s="1" t="s">
        <v>14</v>
      </c>
      <c r="C106" s="2">
        <v>43255</v>
      </c>
      <c r="D106" s="1">
        <v>904.85</v>
      </c>
      <c r="E106" s="1">
        <v>907</v>
      </c>
      <c r="F106" s="1">
        <v>916.9</v>
      </c>
      <c r="G106" s="1">
        <v>899.15</v>
      </c>
      <c r="H106" s="1">
        <v>900.65</v>
      </c>
      <c r="I106" s="1">
        <v>900.7</v>
      </c>
      <c r="J106" s="1">
        <v>907.32</v>
      </c>
      <c r="K106" s="1">
        <v>752943</v>
      </c>
      <c r="L106" s="1">
        <v>683159302.79999995</v>
      </c>
      <c r="M106" s="1">
        <v>36179</v>
      </c>
      <c r="N106" s="3">
        <f>IF(ISERR(LN(Table129[[#This Row],[Close Price]]/I105)),"-",LN(Table129[[#This Row],[Close Price]]/I105))</f>
        <v>-4.5969453165129954E-3</v>
      </c>
    </row>
    <row r="107" spans="1:14" x14ac:dyDescent="0.3">
      <c r="A107" s="1" t="s">
        <v>40</v>
      </c>
      <c r="B107" s="1" t="s">
        <v>14</v>
      </c>
      <c r="C107" s="2">
        <v>43256</v>
      </c>
      <c r="D107" s="1">
        <v>900.7</v>
      </c>
      <c r="E107" s="1">
        <v>905.95</v>
      </c>
      <c r="F107" s="1">
        <v>910.2</v>
      </c>
      <c r="G107" s="1">
        <v>880.05</v>
      </c>
      <c r="H107" s="1">
        <v>887.3</v>
      </c>
      <c r="I107" s="1">
        <v>885.05</v>
      </c>
      <c r="J107" s="1">
        <v>893.38</v>
      </c>
      <c r="K107" s="1">
        <v>1273868</v>
      </c>
      <c r="L107" s="1">
        <v>1138046447.95</v>
      </c>
      <c r="M107" s="1">
        <v>58011</v>
      </c>
      <c r="N107" s="3">
        <f>IF(ISERR(LN(Table129[[#This Row],[Close Price]]/I106)),"-",LN(Table129[[#This Row],[Close Price]]/I106))</f>
        <v>-1.7528098202531765E-2</v>
      </c>
    </row>
    <row r="108" spans="1:14" x14ac:dyDescent="0.3">
      <c r="A108" s="1" t="s">
        <v>40</v>
      </c>
      <c r="B108" s="1" t="s">
        <v>14</v>
      </c>
      <c r="C108" s="2">
        <v>43257</v>
      </c>
      <c r="D108" s="1">
        <v>885.05</v>
      </c>
      <c r="E108" s="1">
        <v>891.95</v>
      </c>
      <c r="F108" s="1">
        <v>917.8</v>
      </c>
      <c r="G108" s="1">
        <v>890</v>
      </c>
      <c r="H108" s="1">
        <v>905</v>
      </c>
      <c r="I108" s="1">
        <v>908.95</v>
      </c>
      <c r="J108" s="1">
        <v>904.38</v>
      </c>
      <c r="K108" s="1">
        <v>1168856</v>
      </c>
      <c r="L108" s="1">
        <v>1057095265.65</v>
      </c>
      <c r="M108" s="1">
        <v>60375</v>
      </c>
      <c r="N108" s="3">
        <f>IF(ISERR(LN(Table129[[#This Row],[Close Price]]/I107)),"-",LN(Table129[[#This Row],[Close Price]]/I107))</f>
        <v>2.6645946576905426E-2</v>
      </c>
    </row>
    <row r="109" spans="1:14" x14ac:dyDescent="0.3">
      <c r="A109" s="1" t="s">
        <v>40</v>
      </c>
      <c r="B109" s="1" t="s">
        <v>14</v>
      </c>
      <c r="C109" s="2">
        <v>43258</v>
      </c>
      <c r="D109" s="1">
        <v>908.95</v>
      </c>
      <c r="E109" s="1">
        <v>905</v>
      </c>
      <c r="F109" s="1">
        <v>926</v>
      </c>
      <c r="G109" s="1">
        <v>905</v>
      </c>
      <c r="H109" s="1">
        <v>921.1</v>
      </c>
      <c r="I109" s="1">
        <v>921.35</v>
      </c>
      <c r="J109" s="1">
        <v>919.63</v>
      </c>
      <c r="K109" s="1">
        <v>1068649</v>
      </c>
      <c r="L109" s="1">
        <v>982765694.04999995</v>
      </c>
      <c r="M109" s="1">
        <v>59052</v>
      </c>
      <c r="N109" s="3">
        <f>IF(ISERR(LN(Table129[[#This Row],[Close Price]]/I108)),"-",LN(Table129[[#This Row],[Close Price]]/I108))</f>
        <v>1.3549898616799222E-2</v>
      </c>
    </row>
    <row r="110" spans="1:14" x14ac:dyDescent="0.3">
      <c r="A110" s="1" t="s">
        <v>40</v>
      </c>
      <c r="B110" s="1" t="s">
        <v>14</v>
      </c>
      <c r="C110" s="2">
        <v>43259</v>
      </c>
      <c r="D110" s="1">
        <v>921.35</v>
      </c>
      <c r="E110" s="1">
        <v>921</v>
      </c>
      <c r="F110" s="1">
        <v>935.9</v>
      </c>
      <c r="G110" s="1">
        <v>917.85</v>
      </c>
      <c r="H110" s="1">
        <v>929.85</v>
      </c>
      <c r="I110" s="1">
        <v>928.7</v>
      </c>
      <c r="J110" s="1">
        <v>927.72</v>
      </c>
      <c r="K110" s="1">
        <v>1134214</v>
      </c>
      <c r="L110" s="1">
        <v>1052237138.15</v>
      </c>
      <c r="M110" s="1">
        <v>52544</v>
      </c>
      <c r="N110" s="3">
        <f>IF(ISERR(LN(Table129[[#This Row],[Close Price]]/I109)),"-",LN(Table129[[#This Row],[Close Price]]/I109))</f>
        <v>7.9457730010927749E-3</v>
      </c>
    </row>
    <row r="111" spans="1:14" x14ac:dyDescent="0.3">
      <c r="A111" s="1" t="s">
        <v>40</v>
      </c>
      <c r="B111" s="1" t="s">
        <v>14</v>
      </c>
      <c r="C111" s="2">
        <v>43262</v>
      </c>
      <c r="D111" s="1">
        <v>928.7</v>
      </c>
      <c r="E111" s="1">
        <v>933</v>
      </c>
      <c r="F111" s="1">
        <v>942.5</v>
      </c>
      <c r="G111" s="1">
        <v>907.75</v>
      </c>
      <c r="H111" s="1">
        <v>909.95</v>
      </c>
      <c r="I111" s="1">
        <v>911.6</v>
      </c>
      <c r="J111" s="1">
        <v>919.76</v>
      </c>
      <c r="K111" s="1">
        <v>2052597</v>
      </c>
      <c r="L111" s="1">
        <v>1887905807.5</v>
      </c>
      <c r="M111" s="1">
        <v>73250</v>
      </c>
      <c r="N111" s="3">
        <f>IF(ISERR(LN(Table129[[#This Row],[Close Price]]/I110)),"-",LN(Table129[[#This Row],[Close Price]]/I110))</f>
        <v>-1.8584461410433441E-2</v>
      </c>
    </row>
    <row r="112" spans="1:14" x14ac:dyDescent="0.3">
      <c r="A112" s="1" t="s">
        <v>40</v>
      </c>
      <c r="B112" s="1" t="s">
        <v>14</v>
      </c>
      <c r="C112" s="2">
        <v>43263</v>
      </c>
      <c r="D112" s="1">
        <v>911.6</v>
      </c>
      <c r="E112" s="1">
        <v>912.95</v>
      </c>
      <c r="F112" s="1">
        <v>924</v>
      </c>
      <c r="G112" s="1">
        <v>911.65</v>
      </c>
      <c r="H112" s="1">
        <v>916.25</v>
      </c>
      <c r="I112" s="1">
        <v>914.8</v>
      </c>
      <c r="J112" s="1">
        <v>916.03</v>
      </c>
      <c r="K112" s="1">
        <v>1480524</v>
      </c>
      <c r="L112" s="1">
        <v>1356204722.1500001</v>
      </c>
      <c r="M112" s="1">
        <v>91097</v>
      </c>
      <c r="N112" s="3">
        <f>IF(ISERR(LN(Table129[[#This Row],[Close Price]]/I111)),"-",LN(Table129[[#This Row],[Close Price]]/I111))</f>
        <v>3.5041647770968297E-3</v>
      </c>
    </row>
    <row r="113" spans="1:14" x14ac:dyDescent="0.3">
      <c r="A113" s="1" t="s">
        <v>40</v>
      </c>
      <c r="B113" s="1" t="s">
        <v>14</v>
      </c>
      <c r="C113" s="2">
        <v>43264</v>
      </c>
      <c r="D113" s="1">
        <v>914.8</v>
      </c>
      <c r="E113" s="1">
        <v>920</v>
      </c>
      <c r="F113" s="1">
        <v>925.8</v>
      </c>
      <c r="G113" s="1">
        <v>914.05</v>
      </c>
      <c r="H113" s="1">
        <v>924.9</v>
      </c>
      <c r="I113" s="1">
        <v>923.7</v>
      </c>
      <c r="J113" s="1">
        <v>922.08</v>
      </c>
      <c r="K113" s="1">
        <v>1056853</v>
      </c>
      <c r="L113" s="1">
        <v>974503615.25</v>
      </c>
      <c r="M113" s="1">
        <v>51573</v>
      </c>
      <c r="N113" s="3">
        <f>IF(ISERR(LN(Table129[[#This Row],[Close Price]]/I112)),"-",LN(Table129[[#This Row],[Close Price]]/I112))</f>
        <v>9.6818814499383971E-3</v>
      </c>
    </row>
    <row r="114" spans="1:14" x14ac:dyDescent="0.3">
      <c r="A114" s="1" t="s">
        <v>40</v>
      </c>
      <c r="B114" s="1" t="s">
        <v>14</v>
      </c>
      <c r="C114" s="2">
        <v>43265</v>
      </c>
      <c r="D114" s="1">
        <v>923.7</v>
      </c>
      <c r="E114" s="1">
        <v>928</v>
      </c>
      <c r="F114" s="1">
        <v>940</v>
      </c>
      <c r="G114" s="1">
        <v>921.05</v>
      </c>
      <c r="H114" s="1">
        <v>936</v>
      </c>
      <c r="I114" s="1">
        <v>936.95</v>
      </c>
      <c r="J114" s="1">
        <v>934.79</v>
      </c>
      <c r="K114" s="1">
        <v>1877540</v>
      </c>
      <c r="L114" s="1">
        <v>1755111588.5</v>
      </c>
      <c r="M114" s="1">
        <v>71178</v>
      </c>
      <c r="N114" s="3">
        <f>IF(ISERR(LN(Table129[[#This Row],[Close Price]]/I113)),"-",LN(Table129[[#This Row],[Close Price]]/I113))</f>
        <v>1.4242575423110512E-2</v>
      </c>
    </row>
    <row r="115" spans="1:14" x14ac:dyDescent="0.3">
      <c r="A115" s="1" t="s">
        <v>40</v>
      </c>
      <c r="B115" s="1" t="s">
        <v>14</v>
      </c>
      <c r="C115" s="2">
        <v>43266</v>
      </c>
      <c r="D115" s="1">
        <v>936.95</v>
      </c>
      <c r="E115" s="1">
        <v>936.95</v>
      </c>
      <c r="F115" s="1">
        <v>954</v>
      </c>
      <c r="G115" s="1">
        <v>931.05</v>
      </c>
      <c r="H115" s="1">
        <v>947.95</v>
      </c>
      <c r="I115" s="1">
        <v>948.3</v>
      </c>
      <c r="J115" s="1">
        <v>945.83</v>
      </c>
      <c r="K115" s="1">
        <v>3093292</v>
      </c>
      <c r="L115" s="1">
        <v>2925742103.5999999</v>
      </c>
      <c r="M115" s="1">
        <v>83373</v>
      </c>
      <c r="N115" s="3">
        <f>IF(ISERR(LN(Table129[[#This Row],[Close Price]]/I114)),"-",LN(Table129[[#This Row],[Close Price]]/I114))</f>
        <v>1.2040988868006842E-2</v>
      </c>
    </row>
    <row r="116" spans="1:14" x14ac:dyDescent="0.3">
      <c r="A116" s="1" t="s">
        <v>40</v>
      </c>
      <c r="B116" s="1" t="s">
        <v>14</v>
      </c>
      <c r="C116" s="2">
        <v>43269</v>
      </c>
      <c r="D116" s="1">
        <v>948.3</v>
      </c>
      <c r="E116" s="1">
        <v>954.5</v>
      </c>
      <c r="F116" s="1">
        <v>957.35</v>
      </c>
      <c r="G116" s="1">
        <v>931.25</v>
      </c>
      <c r="H116" s="1">
        <v>934.15</v>
      </c>
      <c r="I116" s="1">
        <v>933.2</v>
      </c>
      <c r="J116" s="1">
        <v>944.4</v>
      </c>
      <c r="K116" s="1">
        <v>1326833</v>
      </c>
      <c r="L116" s="1">
        <v>1253064412.5999999</v>
      </c>
      <c r="M116" s="1">
        <v>40795</v>
      </c>
      <c r="N116" s="3">
        <f>IF(ISERR(LN(Table129[[#This Row],[Close Price]]/I115)),"-",LN(Table129[[#This Row],[Close Price]]/I115))</f>
        <v>-1.6051367742406682E-2</v>
      </c>
    </row>
    <row r="117" spans="1:14" x14ac:dyDescent="0.3">
      <c r="A117" s="1" t="s">
        <v>40</v>
      </c>
      <c r="B117" s="1" t="s">
        <v>14</v>
      </c>
      <c r="C117" s="2">
        <v>43270</v>
      </c>
      <c r="D117" s="1">
        <v>933.2</v>
      </c>
      <c r="E117" s="1">
        <v>932.9</v>
      </c>
      <c r="F117" s="1">
        <v>940.55</v>
      </c>
      <c r="G117" s="1">
        <v>915.4</v>
      </c>
      <c r="H117" s="1">
        <v>919.2</v>
      </c>
      <c r="I117" s="1">
        <v>920.45</v>
      </c>
      <c r="J117" s="1">
        <v>922.44</v>
      </c>
      <c r="K117" s="1">
        <v>1406237</v>
      </c>
      <c r="L117" s="1">
        <v>1297174430.3499999</v>
      </c>
      <c r="M117" s="1">
        <v>70619</v>
      </c>
      <c r="N117" s="3">
        <f>IF(ISERR(LN(Table129[[#This Row],[Close Price]]/I116)),"-",LN(Table129[[#This Row],[Close Price]]/I116))</f>
        <v>-1.3756859254703777E-2</v>
      </c>
    </row>
    <row r="118" spans="1:14" x14ac:dyDescent="0.3">
      <c r="A118" s="1" t="s">
        <v>40</v>
      </c>
      <c r="B118" s="1" t="s">
        <v>14</v>
      </c>
      <c r="C118" s="2">
        <v>43271</v>
      </c>
      <c r="D118" s="1">
        <v>920.45</v>
      </c>
      <c r="E118" s="1">
        <v>921</v>
      </c>
      <c r="F118" s="1">
        <v>928.75</v>
      </c>
      <c r="G118" s="1">
        <v>906.4</v>
      </c>
      <c r="H118" s="1">
        <v>908.45</v>
      </c>
      <c r="I118" s="1">
        <v>910.95</v>
      </c>
      <c r="J118" s="1">
        <v>913.32</v>
      </c>
      <c r="K118" s="1">
        <v>1410131</v>
      </c>
      <c r="L118" s="1">
        <v>1287896270.8</v>
      </c>
      <c r="M118" s="1">
        <v>44213</v>
      </c>
      <c r="N118" s="3">
        <f>IF(ISERR(LN(Table129[[#This Row],[Close Price]]/I117)),"-",LN(Table129[[#This Row],[Close Price]]/I117))</f>
        <v>-1.037466988087707E-2</v>
      </c>
    </row>
    <row r="119" spans="1:14" x14ac:dyDescent="0.3">
      <c r="A119" s="1" t="s">
        <v>40</v>
      </c>
      <c r="B119" s="1" t="s">
        <v>14</v>
      </c>
      <c r="C119" s="2">
        <v>43272</v>
      </c>
      <c r="D119" s="1">
        <v>910.95</v>
      </c>
      <c r="E119" s="1">
        <v>912.1</v>
      </c>
      <c r="F119" s="1">
        <v>917</v>
      </c>
      <c r="G119" s="1">
        <v>899.1</v>
      </c>
      <c r="H119" s="1">
        <v>900.95</v>
      </c>
      <c r="I119" s="1">
        <v>902.55</v>
      </c>
      <c r="J119" s="1">
        <v>908.35</v>
      </c>
      <c r="K119" s="1">
        <v>1604451</v>
      </c>
      <c r="L119" s="1">
        <v>1457401800.25</v>
      </c>
      <c r="M119" s="1">
        <v>63179</v>
      </c>
      <c r="N119" s="3">
        <f>IF(ISERR(LN(Table129[[#This Row],[Close Price]]/I118)),"-",LN(Table129[[#This Row],[Close Price]]/I118))</f>
        <v>-9.2639206772236696E-3</v>
      </c>
    </row>
    <row r="120" spans="1:14" x14ac:dyDescent="0.3">
      <c r="A120" s="1" t="s">
        <v>40</v>
      </c>
      <c r="B120" s="1" t="s">
        <v>14</v>
      </c>
      <c r="C120" s="2">
        <v>43273</v>
      </c>
      <c r="D120" s="1">
        <v>902.55</v>
      </c>
      <c r="E120" s="1">
        <v>907.05</v>
      </c>
      <c r="F120" s="1">
        <v>921.8</v>
      </c>
      <c r="G120" s="1">
        <v>901.85</v>
      </c>
      <c r="H120" s="1">
        <v>905.45</v>
      </c>
      <c r="I120" s="1">
        <v>904.8</v>
      </c>
      <c r="J120" s="1">
        <v>909.94</v>
      </c>
      <c r="K120" s="1">
        <v>2018350</v>
      </c>
      <c r="L120" s="1">
        <v>1836579364.55</v>
      </c>
      <c r="M120" s="1">
        <v>73328</v>
      </c>
      <c r="N120" s="3">
        <f>IF(ISERR(LN(Table129[[#This Row],[Close Price]]/I119)),"-",LN(Table129[[#This Row],[Close Price]]/I119))</f>
        <v>2.4898344674403276E-3</v>
      </c>
    </row>
    <row r="121" spans="1:14" x14ac:dyDescent="0.3">
      <c r="A121" s="1" t="s">
        <v>40</v>
      </c>
      <c r="B121" s="1" t="s">
        <v>14</v>
      </c>
      <c r="C121" s="2">
        <v>43276</v>
      </c>
      <c r="D121" s="1">
        <v>904.8</v>
      </c>
      <c r="E121" s="1">
        <v>904.9</v>
      </c>
      <c r="F121" s="1">
        <v>917.5</v>
      </c>
      <c r="G121" s="1">
        <v>904</v>
      </c>
      <c r="H121" s="1">
        <v>908</v>
      </c>
      <c r="I121" s="1">
        <v>908.9</v>
      </c>
      <c r="J121" s="1">
        <v>909.64</v>
      </c>
      <c r="K121" s="1">
        <v>2127860</v>
      </c>
      <c r="L121" s="1">
        <v>1935593603.0999999</v>
      </c>
      <c r="M121" s="1">
        <v>69432</v>
      </c>
      <c r="N121" s="3">
        <f>IF(ISERR(LN(Table129[[#This Row],[Close Price]]/I120)),"-",LN(Table129[[#This Row],[Close Price]]/I120))</f>
        <v>4.5211523228140746E-3</v>
      </c>
    </row>
    <row r="122" spans="1:14" x14ac:dyDescent="0.3">
      <c r="A122" s="1" t="s">
        <v>40</v>
      </c>
      <c r="B122" s="1" t="s">
        <v>14</v>
      </c>
      <c r="C122" s="2">
        <v>43277</v>
      </c>
      <c r="D122" s="1">
        <v>908.9</v>
      </c>
      <c r="E122" s="1">
        <v>909</v>
      </c>
      <c r="F122" s="1">
        <v>915.5</v>
      </c>
      <c r="G122" s="1">
        <v>906.6</v>
      </c>
      <c r="H122" s="1">
        <v>912.7</v>
      </c>
      <c r="I122" s="1">
        <v>910.4</v>
      </c>
      <c r="J122" s="1">
        <v>911.75</v>
      </c>
      <c r="K122" s="1">
        <v>1624618</v>
      </c>
      <c r="L122" s="1">
        <v>1481244973.3499999</v>
      </c>
      <c r="M122" s="1">
        <v>79299</v>
      </c>
      <c r="N122" s="3">
        <f>IF(ISERR(LN(Table129[[#This Row],[Close Price]]/I121)),"-",LN(Table129[[#This Row],[Close Price]]/I121))</f>
        <v>1.6489862473416665E-3</v>
      </c>
    </row>
    <row r="123" spans="1:14" x14ac:dyDescent="0.3">
      <c r="A123" s="1" t="s">
        <v>40</v>
      </c>
      <c r="B123" s="1" t="s">
        <v>14</v>
      </c>
      <c r="C123" s="2">
        <v>43278</v>
      </c>
      <c r="D123" s="1">
        <v>910.4</v>
      </c>
      <c r="E123" s="1">
        <v>912.2</v>
      </c>
      <c r="F123" s="1">
        <v>925</v>
      </c>
      <c r="G123" s="1">
        <v>910.3</v>
      </c>
      <c r="H123" s="1">
        <v>922</v>
      </c>
      <c r="I123" s="1">
        <v>921.05</v>
      </c>
      <c r="J123" s="1">
        <v>920.37</v>
      </c>
      <c r="K123" s="1">
        <v>2875514</v>
      </c>
      <c r="L123" s="1">
        <v>2646522478.3499999</v>
      </c>
      <c r="M123" s="1">
        <v>163179</v>
      </c>
      <c r="N123" s="3">
        <f>IF(ISERR(LN(Table129[[#This Row],[Close Price]]/I122)),"-",LN(Table129[[#This Row],[Close Price]]/I122))</f>
        <v>1.163026022615961E-2</v>
      </c>
    </row>
    <row r="124" spans="1:14" x14ac:dyDescent="0.3">
      <c r="A124" s="1" t="s">
        <v>40</v>
      </c>
      <c r="B124" s="1" t="s">
        <v>14</v>
      </c>
      <c r="C124" s="2">
        <v>43279</v>
      </c>
      <c r="D124" s="1">
        <v>921.05</v>
      </c>
      <c r="E124" s="1">
        <v>926.45</v>
      </c>
      <c r="F124" s="1">
        <v>929.95</v>
      </c>
      <c r="G124" s="1">
        <v>904.9</v>
      </c>
      <c r="H124" s="1">
        <v>911.3</v>
      </c>
      <c r="I124" s="1">
        <v>909.6</v>
      </c>
      <c r="J124" s="1">
        <v>916.41</v>
      </c>
      <c r="K124" s="1">
        <v>6783284</v>
      </c>
      <c r="L124" s="1">
        <v>6216267432.6000004</v>
      </c>
      <c r="M124" s="1">
        <v>83011</v>
      </c>
      <c r="N124" s="3">
        <f>IF(ISERR(LN(Table129[[#This Row],[Close Price]]/I123)),"-",LN(Table129[[#This Row],[Close Price]]/I123))</f>
        <v>-1.2509381161899867E-2</v>
      </c>
    </row>
    <row r="125" spans="1:14" x14ac:dyDescent="0.3">
      <c r="A125" s="1" t="s">
        <v>40</v>
      </c>
      <c r="B125" s="1" t="s">
        <v>14</v>
      </c>
      <c r="C125" s="2">
        <v>43280</v>
      </c>
      <c r="D125" s="1">
        <v>909.6</v>
      </c>
      <c r="E125" s="1">
        <v>914.1</v>
      </c>
      <c r="F125" s="1">
        <v>928.75</v>
      </c>
      <c r="G125" s="1">
        <v>913.35</v>
      </c>
      <c r="H125" s="1">
        <v>926.9</v>
      </c>
      <c r="I125" s="1">
        <v>926.25</v>
      </c>
      <c r="J125" s="1">
        <v>925.43</v>
      </c>
      <c r="K125" s="1">
        <v>3029777</v>
      </c>
      <c r="L125" s="1">
        <v>2803841612</v>
      </c>
      <c r="M125" s="1">
        <v>97366</v>
      </c>
      <c r="N125" s="3">
        <f>IF(ISERR(LN(Table129[[#This Row],[Close Price]]/I124)),"-",LN(Table129[[#This Row],[Close Price]]/I124))</f>
        <v>1.8139234173970373E-2</v>
      </c>
    </row>
    <row r="126" spans="1:14" x14ac:dyDescent="0.3">
      <c r="A126" s="1" t="s">
        <v>40</v>
      </c>
      <c r="B126" s="1" t="s">
        <v>14</v>
      </c>
      <c r="C126" s="2">
        <v>43283</v>
      </c>
      <c r="D126" s="1">
        <v>926.25</v>
      </c>
      <c r="E126" s="1">
        <v>927</v>
      </c>
      <c r="F126" s="1">
        <v>932.45</v>
      </c>
      <c r="G126" s="1">
        <v>920.85</v>
      </c>
      <c r="H126" s="1">
        <v>925.9</v>
      </c>
      <c r="I126" s="1">
        <v>926.1</v>
      </c>
      <c r="J126" s="1">
        <v>926.3</v>
      </c>
      <c r="K126" s="1">
        <v>888198</v>
      </c>
      <c r="L126" s="1">
        <v>822733375.39999998</v>
      </c>
      <c r="M126" s="1">
        <v>59233</v>
      </c>
      <c r="N126" s="3">
        <f>IF(ISERR(LN(Table129[[#This Row],[Close Price]]/I125)),"-",LN(Table129[[#This Row],[Close Price]]/I125))</f>
        <v>-1.6195643407326821E-4</v>
      </c>
    </row>
    <row r="127" spans="1:14" x14ac:dyDescent="0.3">
      <c r="A127" s="1" t="s">
        <v>40</v>
      </c>
      <c r="B127" s="1" t="s">
        <v>14</v>
      </c>
      <c r="C127" s="2">
        <v>43284</v>
      </c>
      <c r="D127" s="1">
        <v>926.1</v>
      </c>
      <c r="E127" s="1">
        <v>930</v>
      </c>
      <c r="F127" s="1">
        <v>939.9</v>
      </c>
      <c r="G127" s="1">
        <v>917.15</v>
      </c>
      <c r="H127" s="1">
        <v>937.5</v>
      </c>
      <c r="I127" s="1">
        <v>937.5</v>
      </c>
      <c r="J127" s="1">
        <v>932.8</v>
      </c>
      <c r="K127" s="1">
        <v>1027238</v>
      </c>
      <c r="L127" s="1">
        <v>958208831.54999995</v>
      </c>
      <c r="M127" s="1">
        <v>48521</v>
      </c>
      <c r="N127" s="3">
        <f>IF(ISERR(LN(Table129[[#This Row],[Close Price]]/I126)),"-",LN(Table129[[#This Row],[Close Price]]/I126))</f>
        <v>1.2234537668342474E-2</v>
      </c>
    </row>
    <row r="128" spans="1:14" x14ac:dyDescent="0.3">
      <c r="A128" s="1" t="s">
        <v>40</v>
      </c>
      <c r="B128" s="1" t="s">
        <v>14</v>
      </c>
      <c r="C128" s="2">
        <v>43285</v>
      </c>
      <c r="D128" s="1">
        <v>937.5</v>
      </c>
      <c r="E128" s="1">
        <v>936.95</v>
      </c>
      <c r="F128" s="1">
        <v>938.5</v>
      </c>
      <c r="G128" s="1">
        <v>924</v>
      </c>
      <c r="H128" s="1">
        <v>926.8</v>
      </c>
      <c r="I128" s="1">
        <v>925.65</v>
      </c>
      <c r="J128" s="1">
        <v>930.38</v>
      </c>
      <c r="K128" s="1">
        <v>773947</v>
      </c>
      <c r="L128" s="1">
        <v>720066101.45000005</v>
      </c>
      <c r="M128" s="1">
        <v>42558</v>
      </c>
      <c r="N128" s="3">
        <f>IF(ISERR(LN(Table129[[#This Row],[Close Price]]/I127)),"-",LN(Table129[[#This Row],[Close Price]]/I127))</f>
        <v>-1.2720564409380308E-2</v>
      </c>
    </row>
    <row r="129" spans="1:14" x14ac:dyDescent="0.3">
      <c r="A129" s="1" t="s">
        <v>40</v>
      </c>
      <c r="B129" s="1" t="s">
        <v>14</v>
      </c>
      <c r="C129" s="2">
        <v>43286</v>
      </c>
      <c r="D129" s="1">
        <v>925.65</v>
      </c>
      <c r="E129" s="1">
        <v>928.1</v>
      </c>
      <c r="F129" s="1">
        <v>935.5</v>
      </c>
      <c r="G129" s="1">
        <v>921</v>
      </c>
      <c r="H129" s="1">
        <v>931</v>
      </c>
      <c r="I129" s="1">
        <v>931.05</v>
      </c>
      <c r="J129" s="1">
        <v>928.4</v>
      </c>
      <c r="K129" s="1">
        <v>1708070</v>
      </c>
      <c r="L129" s="1">
        <v>1585780340.5999999</v>
      </c>
      <c r="M129" s="1">
        <v>88077</v>
      </c>
      <c r="N129" s="3">
        <f>IF(ISERR(LN(Table129[[#This Row],[Close Price]]/I128)),"-",LN(Table129[[#This Row],[Close Price]]/I128))</f>
        <v>5.8167880925857653E-3</v>
      </c>
    </row>
    <row r="130" spans="1:14" x14ac:dyDescent="0.3">
      <c r="A130" s="1" t="s">
        <v>40</v>
      </c>
      <c r="B130" s="1" t="s">
        <v>14</v>
      </c>
      <c r="C130" s="2">
        <v>43287</v>
      </c>
      <c r="D130" s="1">
        <v>931.05</v>
      </c>
      <c r="E130" s="1">
        <v>935</v>
      </c>
      <c r="F130" s="1">
        <v>949.55</v>
      </c>
      <c r="G130" s="1">
        <v>923</v>
      </c>
      <c r="H130" s="1">
        <v>942.3</v>
      </c>
      <c r="I130" s="1">
        <v>943.9</v>
      </c>
      <c r="J130" s="1">
        <v>939.81</v>
      </c>
      <c r="K130" s="1">
        <v>2527754</v>
      </c>
      <c r="L130" s="1">
        <v>2375621018.0500002</v>
      </c>
      <c r="M130" s="1">
        <v>98016</v>
      </c>
      <c r="N130" s="3">
        <f>IF(ISERR(LN(Table129[[#This Row],[Close Price]]/I129)),"-",LN(Table129[[#This Row],[Close Price]]/I129))</f>
        <v>1.3707246803127231E-2</v>
      </c>
    </row>
    <row r="131" spans="1:14" x14ac:dyDescent="0.3">
      <c r="A131" s="1" t="s">
        <v>40</v>
      </c>
      <c r="B131" s="1" t="s">
        <v>14</v>
      </c>
      <c r="C131" s="2">
        <v>43290</v>
      </c>
      <c r="D131" s="1">
        <v>943.9</v>
      </c>
      <c r="E131" s="1">
        <v>949</v>
      </c>
      <c r="F131" s="1">
        <v>965</v>
      </c>
      <c r="G131" s="1">
        <v>945.9</v>
      </c>
      <c r="H131" s="1">
        <v>963</v>
      </c>
      <c r="I131" s="1">
        <v>961.55</v>
      </c>
      <c r="J131" s="1">
        <v>960.54</v>
      </c>
      <c r="K131" s="1">
        <v>1855992</v>
      </c>
      <c r="L131" s="1">
        <v>1782745874.1500001</v>
      </c>
      <c r="M131" s="1">
        <v>104724</v>
      </c>
      <c r="N131" s="3">
        <f>IF(ISERR(LN(Table129[[#This Row],[Close Price]]/I130)),"-",LN(Table129[[#This Row],[Close Price]]/I130))</f>
        <v>1.8526337425957475E-2</v>
      </c>
    </row>
    <row r="132" spans="1:14" x14ac:dyDescent="0.3">
      <c r="A132" s="1" t="s">
        <v>40</v>
      </c>
      <c r="B132" s="1" t="s">
        <v>14</v>
      </c>
      <c r="C132" s="2">
        <v>43291</v>
      </c>
      <c r="D132" s="1">
        <v>961.55</v>
      </c>
      <c r="E132" s="1">
        <v>995</v>
      </c>
      <c r="F132" s="1">
        <v>995</v>
      </c>
      <c r="G132" s="1">
        <v>975.05</v>
      </c>
      <c r="H132" s="1">
        <v>980</v>
      </c>
      <c r="I132" s="1">
        <v>979.55</v>
      </c>
      <c r="J132" s="1">
        <v>980.87</v>
      </c>
      <c r="K132" s="1">
        <v>5521427</v>
      </c>
      <c r="L132" s="1">
        <v>5415804240.6000004</v>
      </c>
      <c r="M132" s="1">
        <v>227859</v>
      </c>
      <c r="N132" s="3">
        <f>IF(ISERR(LN(Table129[[#This Row],[Close Price]]/I131)),"-",LN(Table129[[#This Row],[Close Price]]/I131))</f>
        <v>1.8546716777184977E-2</v>
      </c>
    </row>
    <row r="133" spans="1:14" x14ac:dyDescent="0.3">
      <c r="A133" s="1" t="s">
        <v>40</v>
      </c>
      <c r="B133" s="1" t="s">
        <v>14</v>
      </c>
      <c r="C133" s="2">
        <v>43292</v>
      </c>
      <c r="D133" s="1">
        <v>979.55</v>
      </c>
      <c r="E133" s="1">
        <v>983.7</v>
      </c>
      <c r="F133" s="1">
        <v>1001.1</v>
      </c>
      <c r="G133" s="1">
        <v>979.15</v>
      </c>
      <c r="H133" s="1">
        <v>990</v>
      </c>
      <c r="I133" s="1">
        <v>993.45</v>
      </c>
      <c r="J133" s="1">
        <v>992.35</v>
      </c>
      <c r="K133" s="1">
        <v>5104857</v>
      </c>
      <c r="L133" s="1">
        <v>5065814074.25</v>
      </c>
      <c r="M133" s="1">
        <v>151985</v>
      </c>
      <c r="N133" s="3">
        <f>IF(ISERR(LN(Table129[[#This Row],[Close Price]]/I132)),"-",LN(Table129[[#This Row],[Close Price]]/I132))</f>
        <v>1.4090451065057057E-2</v>
      </c>
    </row>
    <row r="134" spans="1:14" x14ac:dyDescent="0.3">
      <c r="A134" s="1" t="s">
        <v>40</v>
      </c>
      <c r="B134" s="1" t="s">
        <v>14</v>
      </c>
      <c r="C134" s="2">
        <v>43293</v>
      </c>
      <c r="D134" s="1">
        <v>993.45</v>
      </c>
      <c r="E134" s="1">
        <v>1005.95</v>
      </c>
      <c r="F134" s="1">
        <v>1019.8</v>
      </c>
      <c r="G134" s="1">
        <v>1002</v>
      </c>
      <c r="H134" s="1">
        <v>1010</v>
      </c>
      <c r="I134" s="1">
        <v>1006.05</v>
      </c>
      <c r="J134" s="1">
        <v>1009.51</v>
      </c>
      <c r="K134" s="1">
        <v>5046721</v>
      </c>
      <c r="L134" s="1">
        <v>5094704603</v>
      </c>
      <c r="M134" s="1">
        <v>147264</v>
      </c>
      <c r="N134" s="3">
        <f>IF(ISERR(LN(Table129[[#This Row],[Close Price]]/I133)),"-",LN(Table129[[#This Row],[Close Price]]/I133))</f>
        <v>1.2603317614757798E-2</v>
      </c>
    </row>
    <row r="135" spans="1:14" x14ac:dyDescent="0.3">
      <c r="A135" s="1" t="s">
        <v>40</v>
      </c>
      <c r="B135" s="1" t="s">
        <v>14</v>
      </c>
      <c r="C135" s="2">
        <v>43294</v>
      </c>
      <c r="D135" s="1">
        <v>1006.05</v>
      </c>
      <c r="E135" s="1">
        <v>997</v>
      </c>
      <c r="F135" s="1">
        <v>997.8</v>
      </c>
      <c r="G135" s="1">
        <v>976</v>
      </c>
      <c r="H135" s="1">
        <v>983.1</v>
      </c>
      <c r="I135" s="1">
        <v>983.35</v>
      </c>
      <c r="J135" s="1">
        <v>985.65</v>
      </c>
      <c r="K135" s="1">
        <v>5762028</v>
      </c>
      <c r="L135" s="1">
        <v>5679319833.5500002</v>
      </c>
      <c r="M135" s="1">
        <v>163325</v>
      </c>
      <c r="N135" s="3">
        <f>IF(ISERR(LN(Table129[[#This Row],[Close Price]]/I134)),"-",LN(Table129[[#This Row],[Close Price]]/I134))</f>
        <v>-2.2821941539192894E-2</v>
      </c>
    </row>
    <row r="136" spans="1:14" x14ac:dyDescent="0.3">
      <c r="A136" s="1" t="s">
        <v>40</v>
      </c>
      <c r="B136" s="1" t="s">
        <v>14</v>
      </c>
      <c r="C136" s="2">
        <v>43297</v>
      </c>
      <c r="D136" s="1">
        <v>983.35</v>
      </c>
      <c r="E136" s="1">
        <v>985</v>
      </c>
      <c r="F136" s="1">
        <v>990.9</v>
      </c>
      <c r="G136" s="1">
        <v>970.2</v>
      </c>
      <c r="H136" s="1">
        <v>975.4</v>
      </c>
      <c r="I136" s="1">
        <v>972.1</v>
      </c>
      <c r="J136" s="1">
        <v>978.96</v>
      </c>
      <c r="K136" s="1">
        <v>1702222</v>
      </c>
      <c r="L136" s="1">
        <v>1666414434</v>
      </c>
      <c r="M136" s="1">
        <v>81714</v>
      </c>
      <c r="N136" s="3">
        <f>IF(ISERR(LN(Table129[[#This Row],[Close Price]]/I135)),"-",LN(Table129[[#This Row],[Close Price]]/I135))</f>
        <v>-1.1506429847639612E-2</v>
      </c>
    </row>
    <row r="137" spans="1:14" x14ac:dyDescent="0.3">
      <c r="A137" s="1" t="s">
        <v>40</v>
      </c>
      <c r="B137" s="1" t="s">
        <v>14</v>
      </c>
      <c r="C137" s="2">
        <v>43298</v>
      </c>
      <c r="D137" s="1">
        <v>972.1</v>
      </c>
      <c r="E137" s="1">
        <v>977.2</v>
      </c>
      <c r="F137" s="1">
        <v>984</v>
      </c>
      <c r="G137" s="1">
        <v>969</v>
      </c>
      <c r="H137" s="1">
        <v>983.8</v>
      </c>
      <c r="I137" s="1">
        <v>980.3</v>
      </c>
      <c r="J137" s="1">
        <v>978.09</v>
      </c>
      <c r="K137" s="1">
        <v>1620973</v>
      </c>
      <c r="L137" s="1">
        <v>1585459992.05</v>
      </c>
      <c r="M137" s="1">
        <v>68473</v>
      </c>
      <c r="N137" s="3">
        <f>IF(ISERR(LN(Table129[[#This Row],[Close Price]]/I136)),"-",LN(Table129[[#This Row],[Close Price]]/I136))</f>
        <v>8.399967440657078E-3</v>
      </c>
    </row>
    <row r="138" spans="1:14" x14ac:dyDescent="0.3">
      <c r="A138" s="1" t="s">
        <v>40</v>
      </c>
      <c r="B138" s="1" t="s">
        <v>14</v>
      </c>
      <c r="C138" s="2">
        <v>43299</v>
      </c>
      <c r="D138" s="1">
        <v>980.3</v>
      </c>
      <c r="E138" s="1">
        <v>985.9</v>
      </c>
      <c r="F138" s="1">
        <v>996.8</v>
      </c>
      <c r="G138" s="1">
        <v>984.05</v>
      </c>
      <c r="H138" s="1">
        <v>990</v>
      </c>
      <c r="I138" s="1">
        <v>989.9</v>
      </c>
      <c r="J138" s="1">
        <v>991.89</v>
      </c>
      <c r="K138" s="1">
        <v>1892200</v>
      </c>
      <c r="L138" s="1">
        <v>1876855979.4000001</v>
      </c>
      <c r="M138" s="1">
        <v>80842</v>
      </c>
      <c r="N138" s="3">
        <f>IF(ISERR(LN(Table129[[#This Row],[Close Price]]/I137)),"-",LN(Table129[[#This Row],[Close Price]]/I137))</f>
        <v>9.7452806580811714E-3</v>
      </c>
    </row>
    <row r="139" spans="1:14" x14ac:dyDescent="0.3">
      <c r="A139" s="1" t="s">
        <v>40</v>
      </c>
      <c r="B139" s="1" t="s">
        <v>14</v>
      </c>
      <c r="C139" s="2">
        <v>43300</v>
      </c>
      <c r="D139" s="1">
        <v>989.9</v>
      </c>
      <c r="E139" s="1">
        <v>990</v>
      </c>
      <c r="F139" s="1">
        <v>994.5</v>
      </c>
      <c r="G139" s="1">
        <v>976.5</v>
      </c>
      <c r="H139" s="1">
        <v>981.7</v>
      </c>
      <c r="I139" s="1">
        <v>982.1</v>
      </c>
      <c r="J139" s="1">
        <v>981.87</v>
      </c>
      <c r="K139" s="1">
        <v>750768</v>
      </c>
      <c r="L139" s="1">
        <v>737153163.04999995</v>
      </c>
      <c r="M139" s="1">
        <v>31383</v>
      </c>
      <c r="N139" s="3">
        <f>IF(ISERR(LN(Table129[[#This Row],[Close Price]]/I138)),"-",LN(Table129[[#This Row],[Close Price]]/I138))</f>
        <v>-7.9107917620330828E-3</v>
      </c>
    </row>
    <row r="140" spans="1:14" x14ac:dyDescent="0.3">
      <c r="A140" s="1" t="s">
        <v>40</v>
      </c>
      <c r="B140" s="1" t="s">
        <v>14</v>
      </c>
      <c r="C140" s="2">
        <v>43301</v>
      </c>
      <c r="D140" s="1">
        <v>982.1</v>
      </c>
      <c r="E140" s="1">
        <v>983.6</v>
      </c>
      <c r="F140" s="1">
        <v>1004.5</v>
      </c>
      <c r="G140" s="1">
        <v>980.55</v>
      </c>
      <c r="H140" s="1">
        <v>998</v>
      </c>
      <c r="I140" s="1">
        <v>999.2</v>
      </c>
      <c r="J140" s="1">
        <v>998.3</v>
      </c>
      <c r="K140" s="1">
        <v>2189775</v>
      </c>
      <c r="L140" s="1">
        <v>2186053551.6500001</v>
      </c>
      <c r="M140" s="1">
        <v>64818</v>
      </c>
      <c r="N140" s="3">
        <f>IF(ISERR(LN(Table129[[#This Row],[Close Price]]/I139)),"-",LN(Table129[[#This Row],[Close Price]]/I139))</f>
        <v>1.7261822647639456E-2</v>
      </c>
    </row>
    <row r="141" spans="1:14" x14ac:dyDescent="0.3">
      <c r="A141" s="1" t="s">
        <v>40</v>
      </c>
      <c r="B141" s="1" t="s">
        <v>14</v>
      </c>
      <c r="C141" s="2">
        <v>43304</v>
      </c>
      <c r="D141" s="1">
        <v>999.2</v>
      </c>
      <c r="E141" s="1">
        <v>1003</v>
      </c>
      <c r="F141" s="1">
        <v>1010.95</v>
      </c>
      <c r="G141" s="1">
        <v>991.1</v>
      </c>
      <c r="H141" s="1">
        <v>1004</v>
      </c>
      <c r="I141" s="1">
        <v>1004.85</v>
      </c>
      <c r="J141" s="1">
        <v>1000.79</v>
      </c>
      <c r="K141" s="1">
        <v>1648365</v>
      </c>
      <c r="L141" s="1">
        <v>1649673342.45</v>
      </c>
      <c r="M141" s="1">
        <v>71643</v>
      </c>
      <c r="N141" s="3">
        <f>IF(ISERR(LN(Table129[[#This Row],[Close Price]]/I140)),"-",LN(Table129[[#This Row],[Close Price]]/I140))</f>
        <v>5.6385968110184096E-3</v>
      </c>
    </row>
    <row r="142" spans="1:14" x14ac:dyDescent="0.3">
      <c r="A142" s="1" t="s">
        <v>40</v>
      </c>
      <c r="B142" s="1" t="s">
        <v>14</v>
      </c>
      <c r="C142" s="2">
        <v>43305</v>
      </c>
      <c r="D142" s="1">
        <v>1004.85</v>
      </c>
      <c r="E142" s="1">
        <v>1001.5</v>
      </c>
      <c r="F142" s="1">
        <v>1009</v>
      </c>
      <c r="G142" s="1">
        <v>989.15</v>
      </c>
      <c r="H142" s="1">
        <v>989.4</v>
      </c>
      <c r="I142" s="1">
        <v>991.6</v>
      </c>
      <c r="J142" s="1">
        <v>997.51</v>
      </c>
      <c r="K142" s="1">
        <v>1462815</v>
      </c>
      <c r="L142" s="1">
        <v>1459171408.75</v>
      </c>
      <c r="M142" s="1">
        <v>73490</v>
      </c>
      <c r="N142" s="3">
        <f>IF(ISERR(LN(Table129[[#This Row],[Close Price]]/I141)),"-",LN(Table129[[#This Row],[Close Price]]/I141))</f>
        <v>-1.3273755461350803E-2</v>
      </c>
    </row>
    <row r="143" spans="1:14" x14ac:dyDescent="0.3">
      <c r="A143" s="1" t="s">
        <v>40</v>
      </c>
      <c r="B143" s="1" t="s">
        <v>14</v>
      </c>
      <c r="C143" s="2">
        <v>43306</v>
      </c>
      <c r="D143" s="1">
        <v>991.6</v>
      </c>
      <c r="E143" s="1">
        <v>993</v>
      </c>
      <c r="F143" s="1">
        <v>993.5</v>
      </c>
      <c r="G143" s="1">
        <v>960</v>
      </c>
      <c r="H143" s="1">
        <v>965</v>
      </c>
      <c r="I143" s="1">
        <v>964.3</v>
      </c>
      <c r="J143" s="1">
        <v>968.98</v>
      </c>
      <c r="K143" s="1">
        <v>2821836</v>
      </c>
      <c r="L143" s="1">
        <v>2734312094.75</v>
      </c>
      <c r="M143" s="1">
        <v>100216</v>
      </c>
      <c r="N143" s="3">
        <f>IF(ISERR(LN(Table129[[#This Row],[Close Price]]/I142)),"-",LN(Table129[[#This Row],[Close Price]]/I142))</f>
        <v>-2.79173506446968E-2</v>
      </c>
    </row>
    <row r="144" spans="1:14" x14ac:dyDescent="0.3">
      <c r="A144" s="1" t="s">
        <v>40</v>
      </c>
      <c r="B144" s="1" t="s">
        <v>14</v>
      </c>
      <c r="C144" s="2">
        <v>43307</v>
      </c>
      <c r="D144" s="1">
        <v>964.3</v>
      </c>
      <c r="E144" s="1">
        <v>964.3</v>
      </c>
      <c r="F144" s="1">
        <v>967.95</v>
      </c>
      <c r="G144" s="1">
        <v>945.05</v>
      </c>
      <c r="H144" s="1">
        <v>957</v>
      </c>
      <c r="I144" s="1">
        <v>952.6</v>
      </c>
      <c r="J144" s="1">
        <v>953.79</v>
      </c>
      <c r="K144" s="1">
        <v>3985044</v>
      </c>
      <c r="L144" s="1">
        <v>3800890055.0999999</v>
      </c>
      <c r="M144" s="1">
        <v>130967</v>
      </c>
      <c r="N144" s="3">
        <f>IF(ISERR(LN(Table129[[#This Row],[Close Price]]/I143)),"-",LN(Table129[[#This Row],[Close Price]]/I143))</f>
        <v>-1.2207361149578615E-2</v>
      </c>
    </row>
    <row r="145" spans="1:14" x14ac:dyDescent="0.3">
      <c r="A145" s="1" t="s">
        <v>40</v>
      </c>
      <c r="B145" s="1" t="s">
        <v>14</v>
      </c>
      <c r="C145" s="2">
        <v>43308</v>
      </c>
      <c r="D145" s="1">
        <v>952.6</v>
      </c>
      <c r="E145" s="1">
        <v>959</v>
      </c>
      <c r="F145" s="1">
        <v>969.7</v>
      </c>
      <c r="G145" s="1">
        <v>950.5</v>
      </c>
      <c r="H145" s="1">
        <v>963.4</v>
      </c>
      <c r="I145" s="1">
        <v>963.45</v>
      </c>
      <c r="J145" s="1">
        <v>961.42</v>
      </c>
      <c r="K145" s="1">
        <v>2464884</v>
      </c>
      <c r="L145" s="1">
        <v>2369776892.6999998</v>
      </c>
      <c r="M145" s="1">
        <v>79072</v>
      </c>
      <c r="N145" s="3">
        <f>IF(ISERR(LN(Table129[[#This Row],[Close Price]]/I144)),"-",LN(Table129[[#This Row],[Close Price]]/I144))</f>
        <v>1.1325504005151248E-2</v>
      </c>
    </row>
    <row r="146" spans="1:14" x14ac:dyDescent="0.3">
      <c r="A146" s="1" t="s">
        <v>40</v>
      </c>
      <c r="B146" s="1" t="s">
        <v>14</v>
      </c>
      <c r="C146" s="2">
        <v>43311</v>
      </c>
      <c r="D146" s="1">
        <v>963.45</v>
      </c>
      <c r="E146" s="1">
        <v>973</v>
      </c>
      <c r="F146" s="1">
        <v>981.15</v>
      </c>
      <c r="G146" s="1">
        <v>943.1</v>
      </c>
      <c r="H146" s="1">
        <v>947.95</v>
      </c>
      <c r="I146" s="1">
        <v>947.15</v>
      </c>
      <c r="J146" s="1">
        <v>953.68</v>
      </c>
      <c r="K146" s="1">
        <v>3223555</v>
      </c>
      <c r="L146" s="1">
        <v>3074249880.6999998</v>
      </c>
      <c r="M146" s="1">
        <v>95159</v>
      </c>
      <c r="N146" s="3">
        <f>IF(ISERR(LN(Table129[[#This Row],[Close Price]]/I145)),"-",LN(Table129[[#This Row],[Close Price]]/I145))</f>
        <v>-1.7063116797623418E-2</v>
      </c>
    </row>
    <row r="147" spans="1:14" x14ac:dyDescent="0.3">
      <c r="A147" s="1" t="s">
        <v>40</v>
      </c>
      <c r="B147" s="1" t="s">
        <v>14</v>
      </c>
      <c r="C147" s="2">
        <v>43312</v>
      </c>
      <c r="D147" s="1">
        <v>947.15</v>
      </c>
      <c r="E147" s="1">
        <v>950.35</v>
      </c>
      <c r="F147" s="1">
        <v>966.5</v>
      </c>
      <c r="G147" s="1">
        <v>947.35</v>
      </c>
      <c r="H147" s="1">
        <v>964.6</v>
      </c>
      <c r="I147" s="1">
        <v>965.1</v>
      </c>
      <c r="J147" s="1">
        <v>960.19</v>
      </c>
      <c r="K147" s="1">
        <v>2385785</v>
      </c>
      <c r="L147" s="1">
        <v>2290807232.5500002</v>
      </c>
      <c r="M147" s="1">
        <v>92384</v>
      </c>
      <c r="N147" s="3">
        <f>IF(ISERR(LN(Table129[[#This Row],[Close Price]]/I146)),"-",LN(Table129[[#This Row],[Close Price]]/I146))</f>
        <v>1.8774247338802678E-2</v>
      </c>
    </row>
    <row r="148" spans="1:14" x14ac:dyDescent="0.3">
      <c r="A148" s="1" t="s">
        <v>40</v>
      </c>
      <c r="B148" s="1" t="s">
        <v>14</v>
      </c>
      <c r="C148" s="2">
        <v>43313</v>
      </c>
      <c r="D148" s="1">
        <v>965.1</v>
      </c>
      <c r="E148" s="1">
        <v>968</v>
      </c>
      <c r="F148" s="1">
        <v>980</v>
      </c>
      <c r="G148" s="1">
        <v>965</v>
      </c>
      <c r="H148" s="1">
        <v>977</v>
      </c>
      <c r="I148" s="1">
        <v>978.65</v>
      </c>
      <c r="J148" s="1">
        <v>972.3</v>
      </c>
      <c r="K148" s="1">
        <v>1784048</v>
      </c>
      <c r="L148" s="1">
        <v>1734629192.4000001</v>
      </c>
      <c r="M148" s="1">
        <v>79958</v>
      </c>
      <c r="N148" s="3">
        <f>IF(ISERR(LN(Table129[[#This Row],[Close Price]]/I147)),"-",LN(Table129[[#This Row],[Close Price]]/I147))</f>
        <v>1.3942348035442352E-2</v>
      </c>
    </row>
    <row r="149" spans="1:14" x14ac:dyDescent="0.3">
      <c r="A149" s="1" t="s">
        <v>40</v>
      </c>
      <c r="B149" s="1" t="s">
        <v>14</v>
      </c>
      <c r="C149" s="2">
        <v>43314</v>
      </c>
      <c r="D149" s="1">
        <v>978.65</v>
      </c>
      <c r="E149" s="1">
        <v>976</v>
      </c>
      <c r="F149" s="1">
        <v>984</v>
      </c>
      <c r="G149" s="1">
        <v>958.55</v>
      </c>
      <c r="H149" s="1">
        <v>963</v>
      </c>
      <c r="I149" s="1">
        <v>960.5</v>
      </c>
      <c r="J149" s="1">
        <v>965.81</v>
      </c>
      <c r="K149" s="1">
        <v>1600353</v>
      </c>
      <c r="L149" s="1">
        <v>1545631729.9000001</v>
      </c>
      <c r="M149" s="1">
        <v>75978</v>
      </c>
      <c r="N149" s="3">
        <f>IF(ISERR(LN(Table129[[#This Row],[Close Price]]/I148)),"-",LN(Table129[[#This Row],[Close Price]]/I148))</f>
        <v>-1.8720088739921474E-2</v>
      </c>
    </row>
    <row r="150" spans="1:14" x14ac:dyDescent="0.3">
      <c r="A150" s="1" t="s">
        <v>40</v>
      </c>
      <c r="B150" s="1" t="s">
        <v>14</v>
      </c>
      <c r="C150" s="2">
        <v>43315</v>
      </c>
      <c r="D150" s="1">
        <v>960.5</v>
      </c>
      <c r="E150" s="1">
        <v>966.05</v>
      </c>
      <c r="F150" s="1">
        <v>969.9</v>
      </c>
      <c r="G150" s="1">
        <v>957.45</v>
      </c>
      <c r="H150" s="1">
        <v>964</v>
      </c>
      <c r="I150" s="1">
        <v>963.65</v>
      </c>
      <c r="J150" s="1">
        <v>963.99</v>
      </c>
      <c r="K150" s="1">
        <v>1144509</v>
      </c>
      <c r="L150" s="1">
        <v>1103291789.05</v>
      </c>
      <c r="M150" s="1">
        <v>55502</v>
      </c>
      <c r="N150" s="3">
        <f>IF(ISERR(LN(Table129[[#This Row],[Close Price]]/I149)),"-",LN(Table129[[#This Row],[Close Price]]/I149))</f>
        <v>3.2741759364491095E-3</v>
      </c>
    </row>
    <row r="151" spans="1:14" x14ac:dyDescent="0.3">
      <c r="A151" s="1" t="s">
        <v>40</v>
      </c>
      <c r="B151" s="1" t="s">
        <v>14</v>
      </c>
      <c r="C151" s="2">
        <v>43318</v>
      </c>
      <c r="D151" s="1">
        <v>963.65</v>
      </c>
      <c r="E151" s="1">
        <v>968</v>
      </c>
      <c r="F151" s="1">
        <v>968.55</v>
      </c>
      <c r="G151" s="1">
        <v>953</v>
      </c>
      <c r="H151" s="1">
        <v>958.2</v>
      </c>
      <c r="I151" s="1">
        <v>956.5</v>
      </c>
      <c r="J151" s="1">
        <v>958.22</v>
      </c>
      <c r="K151" s="1">
        <v>1082897</v>
      </c>
      <c r="L151" s="1">
        <v>1037653984.1</v>
      </c>
      <c r="M151" s="1">
        <v>56797</v>
      </c>
      <c r="N151" s="3">
        <f>IF(ISERR(LN(Table129[[#This Row],[Close Price]]/I150)),"-",LN(Table129[[#This Row],[Close Price]]/I150))</f>
        <v>-7.4473692647529901E-3</v>
      </c>
    </row>
    <row r="152" spans="1:14" x14ac:dyDescent="0.3">
      <c r="A152" s="1" t="s">
        <v>40</v>
      </c>
      <c r="B152" s="1" t="s">
        <v>14</v>
      </c>
      <c r="C152" s="2">
        <v>43319</v>
      </c>
      <c r="D152" s="1">
        <v>956.5</v>
      </c>
      <c r="E152" s="1">
        <v>960.9</v>
      </c>
      <c r="F152" s="1">
        <v>970.95</v>
      </c>
      <c r="G152" s="1">
        <v>959.1</v>
      </c>
      <c r="H152" s="1">
        <v>968.4</v>
      </c>
      <c r="I152" s="1">
        <v>968.8</v>
      </c>
      <c r="J152" s="1">
        <v>966.42</v>
      </c>
      <c r="K152" s="1">
        <v>1117941</v>
      </c>
      <c r="L152" s="1">
        <v>1080402654.55</v>
      </c>
      <c r="M152" s="1">
        <v>84264</v>
      </c>
      <c r="N152" s="3">
        <f>IF(ISERR(LN(Table129[[#This Row],[Close Price]]/I151)),"-",LN(Table129[[#This Row],[Close Price]]/I151))</f>
        <v>1.2777403358574883E-2</v>
      </c>
    </row>
    <row r="153" spans="1:14" x14ac:dyDescent="0.3">
      <c r="A153" s="1" t="s">
        <v>40</v>
      </c>
      <c r="B153" s="1" t="s">
        <v>14</v>
      </c>
      <c r="C153" s="2">
        <v>43320</v>
      </c>
      <c r="D153" s="1">
        <v>968.8</v>
      </c>
      <c r="E153" s="1">
        <v>969</v>
      </c>
      <c r="F153" s="1">
        <v>969.8</v>
      </c>
      <c r="G153" s="1">
        <v>957.25</v>
      </c>
      <c r="H153" s="1">
        <v>963.75</v>
      </c>
      <c r="I153" s="1">
        <v>964.55</v>
      </c>
      <c r="J153" s="1">
        <v>961.39</v>
      </c>
      <c r="K153" s="1">
        <v>758983</v>
      </c>
      <c r="L153" s="1">
        <v>729679974.04999995</v>
      </c>
      <c r="M153" s="1">
        <v>57600</v>
      </c>
      <c r="N153" s="3">
        <f>IF(ISERR(LN(Table129[[#This Row],[Close Price]]/I152)),"-",LN(Table129[[#This Row],[Close Price]]/I152))</f>
        <v>-4.3965209049841719E-3</v>
      </c>
    </row>
    <row r="154" spans="1:14" x14ac:dyDescent="0.3">
      <c r="A154" s="1" t="s">
        <v>40</v>
      </c>
      <c r="B154" s="1" t="s">
        <v>14</v>
      </c>
      <c r="C154" s="2">
        <v>43321</v>
      </c>
      <c r="D154" s="1">
        <v>964.55</v>
      </c>
      <c r="E154" s="1">
        <v>967.95</v>
      </c>
      <c r="F154" s="1">
        <v>967.95</v>
      </c>
      <c r="G154" s="1">
        <v>955.1</v>
      </c>
      <c r="H154" s="1">
        <v>958.5</v>
      </c>
      <c r="I154" s="1">
        <v>956.65</v>
      </c>
      <c r="J154" s="1">
        <v>959.19</v>
      </c>
      <c r="K154" s="1">
        <v>1002729</v>
      </c>
      <c r="L154" s="1">
        <v>961811374.29999995</v>
      </c>
      <c r="M154" s="1">
        <v>46909</v>
      </c>
      <c r="N154" s="3">
        <f>IF(ISERR(LN(Table129[[#This Row],[Close Price]]/I153)),"-",LN(Table129[[#This Row],[Close Price]]/I153))</f>
        <v>-8.2240730028865713E-3</v>
      </c>
    </row>
    <row r="155" spans="1:14" x14ac:dyDescent="0.3">
      <c r="A155" s="1" t="s">
        <v>40</v>
      </c>
      <c r="B155" s="1" t="s">
        <v>14</v>
      </c>
      <c r="C155" s="2">
        <v>43322</v>
      </c>
      <c r="D155" s="1">
        <v>956.65</v>
      </c>
      <c r="E155" s="1">
        <v>961.3</v>
      </c>
      <c r="F155" s="1">
        <v>967.8</v>
      </c>
      <c r="G155" s="1">
        <v>956.3</v>
      </c>
      <c r="H155" s="1">
        <v>966</v>
      </c>
      <c r="I155" s="1">
        <v>966</v>
      </c>
      <c r="J155" s="1">
        <v>962.04</v>
      </c>
      <c r="K155" s="1">
        <v>1208724</v>
      </c>
      <c r="L155" s="1">
        <v>1162838143.75</v>
      </c>
      <c r="M155" s="1">
        <v>41612</v>
      </c>
      <c r="N155" s="3">
        <f>IF(ISERR(LN(Table129[[#This Row],[Close Price]]/I154)),"-",LN(Table129[[#This Row],[Close Price]]/I154))</f>
        <v>9.726235881506359E-3</v>
      </c>
    </row>
    <row r="156" spans="1:14" x14ac:dyDescent="0.3">
      <c r="A156" s="1" t="s">
        <v>40</v>
      </c>
      <c r="B156" s="1" t="s">
        <v>14</v>
      </c>
      <c r="C156" s="2">
        <v>43325</v>
      </c>
      <c r="D156" s="1">
        <v>966</v>
      </c>
      <c r="E156" s="1">
        <v>965.95</v>
      </c>
      <c r="F156" s="1">
        <v>984.25</v>
      </c>
      <c r="G156" s="1">
        <v>965.5</v>
      </c>
      <c r="H156" s="1">
        <v>982.95</v>
      </c>
      <c r="I156" s="1">
        <v>983</v>
      </c>
      <c r="J156" s="1">
        <v>978.82</v>
      </c>
      <c r="K156" s="1">
        <v>1442820</v>
      </c>
      <c r="L156" s="1">
        <v>1412266969.1500001</v>
      </c>
      <c r="M156" s="1">
        <v>50208</v>
      </c>
      <c r="N156" s="3">
        <f>IF(ISERR(LN(Table129[[#This Row],[Close Price]]/I155)),"-",LN(Table129[[#This Row],[Close Price]]/I155))</f>
        <v>1.7445285934648568E-2</v>
      </c>
    </row>
    <row r="157" spans="1:14" x14ac:dyDescent="0.3">
      <c r="A157" s="1" t="s">
        <v>40</v>
      </c>
      <c r="B157" s="1" t="s">
        <v>14</v>
      </c>
      <c r="C157" s="2">
        <v>43326</v>
      </c>
      <c r="D157" s="1">
        <v>983</v>
      </c>
      <c r="E157" s="1">
        <v>988.15</v>
      </c>
      <c r="F157" s="1">
        <v>1002</v>
      </c>
      <c r="G157" s="1">
        <v>979</v>
      </c>
      <c r="H157" s="1">
        <v>997</v>
      </c>
      <c r="I157" s="1">
        <v>999.7</v>
      </c>
      <c r="J157" s="1">
        <v>993.36</v>
      </c>
      <c r="K157" s="1">
        <v>2481017</v>
      </c>
      <c r="L157" s="1">
        <v>2464545649.5999999</v>
      </c>
      <c r="M157" s="1">
        <v>70478</v>
      </c>
      <c r="N157" s="3">
        <f>IF(ISERR(LN(Table129[[#This Row],[Close Price]]/I156)),"-",LN(Table129[[#This Row],[Close Price]]/I156))</f>
        <v>1.6846113825968553E-2</v>
      </c>
    </row>
    <row r="158" spans="1:14" x14ac:dyDescent="0.3">
      <c r="A158" s="1" t="s">
        <v>40</v>
      </c>
      <c r="B158" s="1" t="s">
        <v>14</v>
      </c>
      <c r="C158" s="2">
        <v>43328</v>
      </c>
      <c r="D158" s="1">
        <v>999.7</v>
      </c>
      <c r="E158" s="1">
        <v>997.8</v>
      </c>
      <c r="F158" s="1">
        <v>1014.8</v>
      </c>
      <c r="G158" s="1">
        <v>992.3</v>
      </c>
      <c r="H158" s="1">
        <v>997.3</v>
      </c>
      <c r="I158" s="1">
        <v>997.25</v>
      </c>
      <c r="J158" s="1">
        <v>1004.69</v>
      </c>
      <c r="K158" s="1">
        <v>2954059</v>
      </c>
      <c r="L158" s="1">
        <v>2967922374.9499998</v>
      </c>
      <c r="M158" s="1">
        <v>70971</v>
      </c>
      <c r="N158" s="3">
        <f>IF(ISERR(LN(Table129[[#This Row],[Close Price]]/I157)),"-",LN(Table129[[#This Row],[Close Price]]/I157))</f>
        <v>-2.4537431876191199E-3</v>
      </c>
    </row>
    <row r="159" spans="1:14" x14ac:dyDescent="0.3">
      <c r="A159" s="1" t="s">
        <v>40</v>
      </c>
      <c r="B159" s="1" t="s">
        <v>14</v>
      </c>
      <c r="C159" s="2">
        <v>43329</v>
      </c>
      <c r="D159" s="1">
        <v>997.25</v>
      </c>
      <c r="E159" s="1">
        <v>1000</v>
      </c>
      <c r="F159" s="1">
        <v>1007.8</v>
      </c>
      <c r="G159" s="1">
        <v>995.05</v>
      </c>
      <c r="H159" s="1">
        <v>1004.95</v>
      </c>
      <c r="I159" s="1">
        <v>1003.05</v>
      </c>
      <c r="J159" s="1">
        <v>1003.5</v>
      </c>
      <c r="K159" s="1">
        <v>1480205</v>
      </c>
      <c r="L159" s="1">
        <v>1485385675.2</v>
      </c>
      <c r="M159" s="1">
        <v>58656</v>
      </c>
      <c r="N159" s="3">
        <f>IF(ISERR(LN(Table129[[#This Row],[Close Price]]/I158)),"-",LN(Table129[[#This Row],[Close Price]]/I158))</f>
        <v>5.7991463825812981E-3</v>
      </c>
    </row>
    <row r="160" spans="1:14" x14ac:dyDescent="0.3">
      <c r="A160" s="1" t="s">
        <v>40</v>
      </c>
      <c r="B160" s="1" t="s">
        <v>14</v>
      </c>
      <c r="C160" s="2">
        <v>43332</v>
      </c>
      <c r="D160" s="1">
        <v>1003.05</v>
      </c>
      <c r="E160" s="1">
        <v>1005</v>
      </c>
      <c r="F160" s="1">
        <v>1006.5</v>
      </c>
      <c r="G160" s="1">
        <v>987</v>
      </c>
      <c r="H160" s="1">
        <v>989</v>
      </c>
      <c r="I160" s="1">
        <v>988.25</v>
      </c>
      <c r="J160" s="1">
        <v>992.5</v>
      </c>
      <c r="K160" s="1">
        <v>1414802</v>
      </c>
      <c r="L160" s="1">
        <v>1404195954.6500001</v>
      </c>
      <c r="M160" s="1">
        <v>115859</v>
      </c>
      <c r="N160" s="3">
        <f>IF(ISERR(LN(Table129[[#This Row],[Close Price]]/I159)),"-",LN(Table129[[#This Row],[Close Price]]/I159))</f>
        <v>-1.4864934991302292E-2</v>
      </c>
    </row>
    <row r="161" spans="1:14" x14ac:dyDescent="0.3">
      <c r="A161" s="1" t="s">
        <v>40</v>
      </c>
      <c r="B161" s="1" t="s">
        <v>14</v>
      </c>
      <c r="C161" s="2">
        <v>43333</v>
      </c>
      <c r="D161" s="1">
        <v>988.25</v>
      </c>
      <c r="E161" s="1">
        <v>1001.8</v>
      </c>
      <c r="F161" s="1">
        <v>1014</v>
      </c>
      <c r="G161" s="1">
        <v>998.35</v>
      </c>
      <c r="H161" s="1">
        <v>1004.65</v>
      </c>
      <c r="I161" s="1">
        <v>1004.6</v>
      </c>
      <c r="J161" s="1">
        <v>1003.97</v>
      </c>
      <c r="K161" s="1">
        <v>4919599</v>
      </c>
      <c r="L161" s="1">
        <v>4939133076.0500002</v>
      </c>
      <c r="M161" s="1">
        <v>121916</v>
      </c>
      <c r="N161" s="3">
        <f>IF(ISERR(LN(Table129[[#This Row],[Close Price]]/I160)),"-",LN(Table129[[#This Row],[Close Price]]/I160))</f>
        <v>1.6409029139149375E-2</v>
      </c>
    </row>
    <row r="162" spans="1:14" x14ac:dyDescent="0.3">
      <c r="A162" s="1" t="s">
        <v>40</v>
      </c>
      <c r="B162" s="1" t="s">
        <v>14</v>
      </c>
      <c r="C162" s="2">
        <v>43335</v>
      </c>
      <c r="D162" s="1">
        <v>1004.6</v>
      </c>
      <c r="E162" s="1">
        <v>1010</v>
      </c>
      <c r="F162" s="1">
        <v>1028.0999999999999</v>
      </c>
      <c r="G162" s="1">
        <v>1010</v>
      </c>
      <c r="H162" s="1">
        <v>1026</v>
      </c>
      <c r="I162" s="1">
        <v>1025.6500000000001</v>
      </c>
      <c r="J162" s="1">
        <v>1019.38</v>
      </c>
      <c r="K162" s="1">
        <v>2768779</v>
      </c>
      <c r="L162" s="1">
        <v>2822446128.1500001</v>
      </c>
      <c r="M162" s="1">
        <v>136251</v>
      </c>
      <c r="N162" s="3">
        <f>IF(ISERR(LN(Table129[[#This Row],[Close Price]]/I161)),"-",LN(Table129[[#This Row],[Close Price]]/I161))</f>
        <v>2.0737105612201608E-2</v>
      </c>
    </row>
    <row r="163" spans="1:14" x14ac:dyDescent="0.3">
      <c r="A163" s="1" t="s">
        <v>40</v>
      </c>
      <c r="B163" s="1" t="s">
        <v>14</v>
      </c>
      <c r="C163" s="2">
        <v>43336</v>
      </c>
      <c r="D163" s="1">
        <v>1025.6500000000001</v>
      </c>
      <c r="E163" s="1">
        <v>1030.45</v>
      </c>
      <c r="F163" s="1">
        <v>1039.05</v>
      </c>
      <c r="G163" s="1">
        <v>1020.15</v>
      </c>
      <c r="H163" s="1">
        <v>1023.4</v>
      </c>
      <c r="I163" s="1">
        <v>1023.35</v>
      </c>
      <c r="J163" s="1">
        <v>1027.6199999999999</v>
      </c>
      <c r="K163" s="1">
        <v>2270195</v>
      </c>
      <c r="L163" s="1">
        <v>2332891602.5</v>
      </c>
      <c r="M163" s="1">
        <v>56477</v>
      </c>
      <c r="N163" s="3">
        <f>IF(ISERR(LN(Table129[[#This Row],[Close Price]]/I162)),"-",LN(Table129[[#This Row],[Close Price]]/I162))</f>
        <v>-2.2449985026876604E-3</v>
      </c>
    </row>
    <row r="164" spans="1:14" x14ac:dyDescent="0.3">
      <c r="A164" s="1" t="s">
        <v>40</v>
      </c>
      <c r="B164" s="1" t="s">
        <v>14</v>
      </c>
      <c r="C164" s="2">
        <v>43339</v>
      </c>
      <c r="D164" s="1">
        <v>1023.35</v>
      </c>
      <c r="E164" s="1">
        <v>1026</v>
      </c>
      <c r="F164" s="1">
        <v>1040.3</v>
      </c>
      <c r="G164" s="1">
        <v>1025</v>
      </c>
      <c r="H164" s="1">
        <v>1037.8499999999999</v>
      </c>
      <c r="I164" s="1">
        <v>1039</v>
      </c>
      <c r="J164" s="1">
        <v>1031.99</v>
      </c>
      <c r="K164" s="1">
        <v>1244225</v>
      </c>
      <c r="L164" s="1">
        <v>1284033622.4000001</v>
      </c>
      <c r="M164" s="1">
        <v>40561</v>
      </c>
      <c r="N164" s="3">
        <f>IF(ISERR(LN(Table129[[#This Row],[Close Price]]/I163)),"-",LN(Table129[[#This Row],[Close Price]]/I163))</f>
        <v>1.5177152673769113E-2</v>
      </c>
    </row>
    <row r="165" spans="1:14" x14ac:dyDescent="0.3">
      <c r="A165" s="1" t="s">
        <v>40</v>
      </c>
      <c r="B165" s="1" t="s">
        <v>14</v>
      </c>
      <c r="C165" s="2">
        <v>43340</v>
      </c>
      <c r="D165" s="1">
        <v>1039</v>
      </c>
      <c r="E165" s="1">
        <v>1040</v>
      </c>
      <c r="F165" s="1">
        <v>1046.75</v>
      </c>
      <c r="G165" s="1">
        <v>1036.9000000000001</v>
      </c>
      <c r="H165" s="1">
        <v>1040.3499999999999</v>
      </c>
      <c r="I165" s="1">
        <v>1040.75</v>
      </c>
      <c r="J165" s="1">
        <v>1040.55</v>
      </c>
      <c r="K165" s="1">
        <v>1313078</v>
      </c>
      <c r="L165" s="1">
        <v>1366327094.2</v>
      </c>
      <c r="M165" s="1">
        <v>53487</v>
      </c>
      <c r="N165" s="3">
        <f>IF(ISERR(LN(Table129[[#This Row],[Close Price]]/I164)),"-",LN(Table129[[#This Row],[Close Price]]/I164))</f>
        <v>1.6828949758574475E-3</v>
      </c>
    </row>
    <row r="166" spans="1:14" x14ac:dyDescent="0.3">
      <c r="A166" s="1" t="s">
        <v>40</v>
      </c>
      <c r="B166" s="1" t="s">
        <v>14</v>
      </c>
      <c r="C166" s="2">
        <v>43341</v>
      </c>
      <c r="D166" s="1">
        <v>1040.75</v>
      </c>
      <c r="E166" s="1">
        <v>1038.3</v>
      </c>
      <c r="F166" s="1">
        <v>1041.1500000000001</v>
      </c>
      <c r="G166" s="1">
        <v>1027</v>
      </c>
      <c r="H166" s="1">
        <v>1034.9000000000001</v>
      </c>
      <c r="I166" s="1">
        <v>1032.8499999999999</v>
      </c>
      <c r="J166" s="1">
        <v>1032.48</v>
      </c>
      <c r="K166" s="1">
        <v>2031692</v>
      </c>
      <c r="L166" s="1">
        <v>2097689326.2</v>
      </c>
      <c r="M166" s="1">
        <v>64216</v>
      </c>
      <c r="N166" s="3">
        <f>IF(ISERR(LN(Table129[[#This Row],[Close Price]]/I165)),"-",LN(Table129[[#This Row],[Close Price]]/I165))</f>
        <v>-7.6196356308231381E-3</v>
      </c>
    </row>
    <row r="167" spans="1:14" x14ac:dyDescent="0.3">
      <c r="A167" s="1" t="s">
        <v>40</v>
      </c>
      <c r="B167" s="1" t="s">
        <v>14</v>
      </c>
      <c r="C167" s="2">
        <v>43342</v>
      </c>
      <c r="D167" s="1">
        <v>1032.8499999999999</v>
      </c>
      <c r="E167" s="1">
        <v>1029</v>
      </c>
      <c r="F167" s="1">
        <v>1032.9000000000001</v>
      </c>
      <c r="G167" s="1">
        <v>1013.55</v>
      </c>
      <c r="H167" s="1">
        <v>1018.8</v>
      </c>
      <c r="I167" s="1">
        <v>1016.55</v>
      </c>
      <c r="J167" s="1">
        <v>1019.61</v>
      </c>
      <c r="K167" s="1">
        <v>2441971</v>
      </c>
      <c r="L167" s="1">
        <v>2489851353.75</v>
      </c>
      <c r="M167" s="1">
        <v>58625</v>
      </c>
      <c r="N167" s="3">
        <f>IF(ISERR(LN(Table129[[#This Row],[Close Price]]/I166)),"-",LN(Table129[[#This Row],[Close Price]]/I166))</f>
        <v>-1.5907430194030056E-2</v>
      </c>
    </row>
    <row r="168" spans="1:14" x14ac:dyDescent="0.3">
      <c r="A168" s="1" t="s">
        <v>40</v>
      </c>
      <c r="B168" s="1" t="s">
        <v>14</v>
      </c>
      <c r="C168" s="2">
        <v>43343</v>
      </c>
      <c r="D168" s="1">
        <v>1016.55</v>
      </c>
      <c r="E168" s="1">
        <v>1021</v>
      </c>
      <c r="F168" s="1">
        <v>1055</v>
      </c>
      <c r="G168" s="1">
        <v>1019.5</v>
      </c>
      <c r="H168" s="1">
        <v>1044.3499999999999</v>
      </c>
      <c r="I168" s="1">
        <v>1046.45</v>
      </c>
      <c r="J168" s="1">
        <v>1045.3</v>
      </c>
      <c r="K168" s="1">
        <v>3279336</v>
      </c>
      <c r="L168" s="1">
        <v>3427874882.25</v>
      </c>
      <c r="M168" s="1">
        <v>129199</v>
      </c>
      <c r="N168" s="3">
        <f>IF(ISERR(LN(Table129[[#This Row],[Close Price]]/I167)),"-",LN(Table129[[#This Row],[Close Price]]/I167))</f>
        <v>2.8988942185755151E-2</v>
      </c>
    </row>
    <row r="169" spans="1:14" x14ac:dyDescent="0.3">
      <c r="A169" s="1" t="s">
        <v>40</v>
      </c>
      <c r="B169" s="1" t="s">
        <v>14</v>
      </c>
      <c r="C169" s="2">
        <v>43346</v>
      </c>
      <c r="D169" s="1">
        <v>1046.45</v>
      </c>
      <c r="E169" s="1">
        <v>1053</v>
      </c>
      <c r="F169" s="1">
        <v>1061</v>
      </c>
      <c r="G169" s="1">
        <v>1044.5999999999999</v>
      </c>
      <c r="H169" s="1">
        <v>1048.5999999999999</v>
      </c>
      <c r="I169" s="1">
        <v>1049.1500000000001</v>
      </c>
      <c r="J169" s="1">
        <v>1052.0899999999999</v>
      </c>
      <c r="K169" s="1">
        <v>2227153</v>
      </c>
      <c r="L169" s="1">
        <v>2343160943.3000002</v>
      </c>
      <c r="M169" s="1">
        <v>81714</v>
      </c>
      <c r="N169" s="3">
        <f>IF(ISERR(LN(Table129[[#This Row],[Close Price]]/I168)),"-",LN(Table129[[#This Row],[Close Price]]/I168))</f>
        <v>2.5768290647171215E-3</v>
      </c>
    </row>
    <row r="170" spans="1:14" x14ac:dyDescent="0.3">
      <c r="A170" s="1" t="s">
        <v>40</v>
      </c>
      <c r="B170" s="1" t="s">
        <v>14</v>
      </c>
      <c r="C170" s="2">
        <v>43347</v>
      </c>
      <c r="D170" s="1">
        <v>1049.1500000000001</v>
      </c>
      <c r="E170" s="1">
        <v>1051.1500000000001</v>
      </c>
      <c r="F170" s="1">
        <v>1079</v>
      </c>
      <c r="G170" s="1">
        <v>1051</v>
      </c>
      <c r="H170" s="1">
        <v>1076</v>
      </c>
      <c r="I170" s="1">
        <v>1076.3499999999999</v>
      </c>
      <c r="J170" s="1">
        <v>1070.17</v>
      </c>
      <c r="K170" s="1">
        <v>2792371</v>
      </c>
      <c r="L170" s="1">
        <v>2988307199.0999999</v>
      </c>
      <c r="M170" s="1">
        <v>102141</v>
      </c>
      <c r="N170" s="3">
        <f>IF(ISERR(LN(Table129[[#This Row],[Close Price]]/I169)),"-",LN(Table129[[#This Row],[Close Price]]/I169))</f>
        <v>2.5595375139751724E-2</v>
      </c>
    </row>
    <row r="171" spans="1:14" x14ac:dyDescent="0.3">
      <c r="A171" s="1" t="s">
        <v>40</v>
      </c>
      <c r="B171" s="1" t="s">
        <v>14</v>
      </c>
      <c r="C171" s="2">
        <v>43348</v>
      </c>
      <c r="D171" s="1">
        <v>1076.3499999999999</v>
      </c>
      <c r="E171" s="1">
        <v>1075.8</v>
      </c>
      <c r="F171" s="1">
        <v>1087</v>
      </c>
      <c r="G171" s="1">
        <v>1068</v>
      </c>
      <c r="H171" s="1">
        <v>1077</v>
      </c>
      <c r="I171" s="1">
        <v>1078.95</v>
      </c>
      <c r="J171" s="1">
        <v>1078.81</v>
      </c>
      <c r="K171" s="1">
        <v>2850556</v>
      </c>
      <c r="L171" s="1">
        <v>3075210833.6999998</v>
      </c>
      <c r="M171" s="1">
        <v>112986</v>
      </c>
      <c r="N171" s="3">
        <f>IF(ISERR(LN(Table129[[#This Row],[Close Price]]/I170)),"-",LN(Table129[[#This Row],[Close Price]]/I170))</f>
        <v>2.4126583410193033E-3</v>
      </c>
    </row>
    <row r="172" spans="1:14" x14ac:dyDescent="0.3">
      <c r="A172" s="1" t="s">
        <v>40</v>
      </c>
      <c r="B172" s="1" t="s">
        <v>14</v>
      </c>
      <c r="C172" s="2">
        <v>43349</v>
      </c>
      <c r="D172" s="1">
        <v>1078.95</v>
      </c>
      <c r="E172" s="1">
        <v>1075</v>
      </c>
      <c r="F172" s="1">
        <v>1089.8</v>
      </c>
      <c r="G172" s="1">
        <v>1065.4000000000001</v>
      </c>
      <c r="H172" s="1">
        <v>1088.8</v>
      </c>
      <c r="I172" s="1">
        <v>1088.8</v>
      </c>
      <c r="J172" s="1">
        <v>1082.22</v>
      </c>
      <c r="K172" s="1">
        <v>2995905</v>
      </c>
      <c r="L172" s="1">
        <v>3242229954</v>
      </c>
      <c r="M172" s="1">
        <v>104636</v>
      </c>
      <c r="N172" s="3">
        <f>IF(ISERR(LN(Table129[[#This Row],[Close Price]]/I171)),"-",LN(Table129[[#This Row],[Close Price]]/I171))</f>
        <v>9.0878263557813074E-3</v>
      </c>
    </row>
    <row r="173" spans="1:14" x14ac:dyDescent="0.3">
      <c r="A173" s="1" t="s">
        <v>40</v>
      </c>
      <c r="B173" s="1" t="s">
        <v>14</v>
      </c>
      <c r="C173" s="2">
        <v>43350</v>
      </c>
      <c r="D173" s="1">
        <v>1088.8</v>
      </c>
      <c r="E173" s="1">
        <v>1086.95</v>
      </c>
      <c r="F173" s="1">
        <v>1086.95</v>
      </c>
      <c r="G173" s="1">
        <v>1065.3499999999999</v>
      </c>
      <c r="H173" s="1">
        <v>1072.5</v>
      </c>
      <c r="I173" s="1">
        <v>1073.95</v>
      </c>
      <c r="J173" s="1">
        <v>1073.28</v>
      </c>
      <c r="K173" s="1">
        <v>2189939</v>
      </c>
      <c r="L173" s="1">
        <v>2350427482.5999999</v>
      </c>
      <c r="M173" s="1">
        <v>84583</v>
      </c>
      <c r="N173" s="3">
        <f>IF(ISERR(LN(Table129[[#This Row],[Close Price]]/I172)),"-",LN(Table129[[#This Row],[Close Price]]/I172))</f>
        <v>-1.3732732286983993E-2</v>
      </c>
    </row>
    <row r="174" spans="1:14" x14ac:dyDescent="0.3">
      <c r="A174" s="1" t="s">
        <v>40</v>
      </c>
      <c r="B174" s="1" t="s">
        <v>14</v>
      </c>
      <c r="C174" s="2">
        <v>43353</v>
      </c>
      <c r="D174" s="1">
        <v>1073.95</v>
      </c>
      <c r="E174" s="1">
        <v>1077</v>
      </c>
      <c r="F174" s="1">
        <v>1096.9000000000001</v>
      </c>
      <c r="G174" s="1">
        <v>1077</v>
      </c>
      <c r="H174" s="1">
        <v>1090.45</v>
      </c>
      <c r="I174" s="1">
        <v>1088.7</v>
      </c>
      <c r="J174" s="1">
        <v>1089.05</v>
      </c>
      <c r="K174" s="1">
        <v>4102539</v>
      </c>
      <c r="L174" s="1">
        <v>4467860352.5</v>
      </c>
      <c r="M174" s="1">
        <v>100364</v>
      </c>
      <c r="N174" s="3">
        <f>IF(ISERR(LN(Table129[[#This Row],[Close Price]]/I173)),"-",LN(Table129[[#This Row],[Close Price]]/I173))</f>
        <v>1.3640883836862043E-2</v>
      </c>
    </row>
    <row r="175" spans="1:14" x14ac:dyDescent="0.3">
      <c r="A175" s="1" t="s">
        <v>40</v>
      </c>
      <c r="B175" s="1" t="s">
        <v>14</v>
      </c>
      <c r="C175" s="2">
        <v>43354</v>
      </c>
      <c r="D175" s="1">
        <v>1088.7</v>
      </c>
      <c r="E175" s="1">
        <v>1090</v>
      </c>
      <c r="F175" s="1">
        <v>1099</v>
      </c>
      <c r="G175" s="1">
        <v>1082</v>
      </c>
      <c r="H175" s="1">
        <v>1082.5</v>
      </c>
      <c r="I175" s="1">
        <v>1085.0999999999999</v>
      </c>
      <c r="J175" s="1">
        <v>1091.72</v>
      </c>
      <c r="K175" s="1">
        <v>4236210</v>
      </c>
      <c r="L175" s="1">
        <v>4624768105.3999996</v>
      </c>
      <c r="M175" s="1">
        <v>134526</v>
      </c>
      <c r="N175" s="3">
        <f>IF(ISERR(LN(Table129[[#This Row],[Close Price]]/I174)),"-",LN(Table129[[#This Row],[Close Price]]/I174))</f>
        <v>-3.3121752609724655E-3</v>
      </c>
    </row>
    <row r="176" spans="1:14" x14ac:dyDescent="0.3">
      <c r="A176" s="1" t="s">
        <v>40</v>
      </c>
      <c r="B176" s="1" t="s">
        <v>14</v>
      </c>
      <c r="C176" s="2">
        <v>43355</v>
      </c>
      <c r="D176" s="1">
        <v>1085.0999999999999</v>
      </c>
      <c r="E176" s="1">
        <v>1092</v>
      </c>
      <c r="F176" s="1">
        <v>1099</v>
      </c>
      <c r="G176" s="1">
        <v>1082.0999999999999</v>
      </c>
      <c r="H176" s="1">
        <v>1084</v>
      </c>
      <c r="I176" s="1">
        <v>1086.8</v>
      </c>
      <c r="J176" s="1">
        <v>1091.8599999999999</v>
      </c>
      <c r="K176" s="1">
        <v>2069567</v>
      </c>
      <c r="L176" s="1">
        <v>2259684538.75</v>
      </c>
      <c r="M176" s="1">
        <v>118991</v>
      </c>
      <c r="N176" s="3">
        <f>IF(ISERR(LN(Table129[[#This Row],[Close Price]]/I175)),"-",LN(Table129[[#This Row],[Close Price]]/I175))</f>
        <v>1.5654499260306784E-3</v>
      </c>
    </row>
    <row r="177" spans="1:14" x14ac:dyDescent="0.3">
      <c r="A177" s="1" t="s">
        <v>40</v>
      </c>
      <c r="B177" s="1" t="s">
        <v>14</v>
      </c>
      <c r="C177" s="2">
        <v>43357</v>
      </c>
      <c r="D177" s="1">
        <v>1086.8</v>
      </c>
      <c r="E177" s="1">
        <v>1084</v>
      </c>
      <c r="F177" s="1">
        <v>1088.45</v>
      </c>
      <c r="G177" s="1">
        <v>1065.2</v>
      </c>
      <c r="H177" s="1">
        <v>1070.3</v>
      </c>
      <c r="I177" s="1">
        <v>1070.7</v>
      </c>
      <c r="J177" s="1">
        <v>1073.4100000000001</v>
      </c>
      <c r="K177" s="1">
        <v>3645287</v>
      </c>
      <c r="L177" s="1">
        <v>3912886783.3000002</v>
      </c>
      <c r="M177" s="1">
        <v>199941</v>
      </c>
      <c r="N177" s="3">
        <f>IF(ISERR(LN(Table129[[#This Row],[Close Price]]/I176)),"-",LN(Table129[[#This Row],[Close Price]]/I176))</f>
        <v>-1.4924958387968219E-2</v>
      </c>
    </row>
    <row r="178" spans="1:14" x14ac:dyDescent="0.3">
      <c r="A178" s="1" t="s">
        <v>40</v>
      </c>
      <c r="B178" s="1" t="s">
        <v>14</v>
      </c>
      <c r="C178" s="2">
        <v>43360</v>
      </c>
      <c r="D178" s="1">
        <v>1070.7</v>
      </c>
      <c r="E178" s="1">
        <v>1070.05</v>
      </c>
      <c r="F178" s="1">
        <v>1084.4000000000001</v>
      </c>
      <c r="G178" s="1">
        <v>1070.05</v>
      </c>
      <c r="H178" s="1">
        <v>1078.1500000000001</v>
      </c>
      <c r="I178" s="1">
        <v>1078.4000000000001</v>
      </c>
      <c r="J178" s="1">
        <v>1078.32</v>
      </c>
      <c r="K178" s="1">
        <v>1509056</v>
      </c>
      <c r="L178" s="1">
        <v>1627251134.4000001</v>
      </c>
      <c r="M178" s="1">
        <v>74641</v>
      </c>
      <c r="N178" s="3">
        <f>IF(ISERR(LN(Table129[[#This Row],[Close Price]]/I177)),"-",LN(Table129[[#This Row],[Close Price]]/I177))</f>
        <v>7.1658209938182966E-3</v>
      </c>
    </row>
    <row r="179" spans="1:14" x14ac:dyDescent="0.3">
      <c r="A179" s="1" t="s">
        <v>40</v>
      </c>
      <c r="B179" s="1" t="s">
        <v>14</v>
      </c>
      <c r="C179" s="2">
        <v>43361</v>
      </c>
      <c r="D179" s="1">
        <v>1078.4000000000001</v>
      </c>
      <c r="E179" s="1">
        <v>1080</v>
      </c>
      <c r="F179" s="1">
        <v>1091</v>
      </c>
      <c r="G179" s="1">
        <v>1078.4000000000001</v>
      </c>
      <c r="H179" s="1">
        <v>1084.95</v>
      </c>
      <c r="I179" s="1">
        <v>1083.9000000000001</v>
      </c>
      <c r="J179" s="1">
        <v>1085.58</v>
      </c>
      <c r="K179" s="1">
        <v>1372763</v>
      </c>
      <c r="L179" s="1">
        <v>1490243392.3</v>
      </c>
      <c r="M179" s="1">
        <v>87874</v>
      </c>
      <c r="N179" s="3">
        <f>IF(ISERR(LN(Table129[[#This Row],[Close Price]]/I178)),"-",LN(Table129[[#This Row],[Close Price]]/I178))</f>
        <v>5.0871866636615949E-3</v>
      </c>
    </row>
    <row r="180" spans="1:14" x14ac:dyDescent="0.3">
      <c r="A180" s="1" t="s">
        <v>40</v>
      </c>
      <c r="B180" s="1" t="s">
        <v>14</v>
      </c>
      <c r="C180" s="2">
        <v>43362</v>
      </c>
      <c r="D180" s="1">
        <v>1083.9000000000001</v>
      </c>
      <c r="E180" s="1">
        <v>1083</v>
      </c>
      <c r="F180" s="1">
        <v>1098.45</v>
      </c>
      <c r="G180" s="1">
        <v>1081.0999999999999</v>
      </c>
      <c r="H180" s="1">
        <v>1087.1500000000001</v>
      </c>
      <c r="I180" s="1">
        <v>1087.3</v>
      </c>
      <c r="J180" s="1">
        <v>1089.01</v>
      </c>
      <c r="K180" s="1">
        <v>2219906</v>
      </c>
      <c r="L180" s="1">
        <v>2417503639.4499998</v>
      </c>
      <c r="M180" s="1">
        <v>50299</v>
      </c>
      <c r="N180" s="3">
        <f>IF(ISERR(LN(Table129[[#This Row],[Close Price]]/I179)),"-",LN(Table129[[#This Row],[Close Price]]/I179))</f>
        <v>3.1319111819993941E-3</v>
      </c>
    </row>
    <row r="181" spans="1:14" x14ac:dyDescent="0.3">
      <c r="A181" s="1" t="s">
        <v>40</v>
      </c>
      <c r="B181" s="1" t="s">
        <v>14</v>
      </c>
      <c r="C181" s="2">
        <v>43364</v>
      </c>
      <c r="D181" s="1">
        <v>1087.3</v>
      </c>
      <c r="E181" s="1">
        <v>1091</v>
      </c>
      <c r="F181" s="1">
        <v>1092</v>
      </c>
      <c r="G181" s="1">
        <v>1078.55</v>
      </c>
      <c r="H181" s="1">
        <v>1089.2</v>
      </c>
      <c r="I181" s="1">
        <v>1084.9000000000001</v>
      </c>
      <c r="J181" s="1">
        <v>1084.22</v>
      </c>
      <c r="K181" s="1">
        <v>3297815</v>
      </c>
      <c r="L181" s="1">
        <v>3575543796.25</v>
      </c>
      <c r="M181" s="1">
        <v>68570</v>
      </c>
      <c r="N181" s="3">
        <f>IF(ISERR(LN(Table129[[#This Row],[Close Price]]/I180)),"-",LN(Table129[[#This Row],[Close Price]]/I180))</f>
        <v>-2.2097421752986929E-3</v>
      </c>
    </row>
    <row r="182" spans="1:14" x14ac:dyDescent="0.3">
      <c r="A182" s="1" t="s">
        <v>40</v>
      </c>
      <c r="B182" s="1" t="s">
        <v>14</v>
      </c>
      <c r="C182" s="2">
        <v>43367</v>
      </c>
      <c r="D182" s="1">
        <v>1084.9000000000001</v>
      </c>
      <c r="E182" s="1">
        <v>1085.9000000000001</v>
      </c>
      <c r="F182" s="1">
        <v>1106</v>
      </c>
      <c r="G182" s="1">
        <v>1080.55</v>
      </c>
      <c r="H182" s="1">
        <v>1095</v>
      </c>
      <c r="I182" s="1">
        <v>1096.3</v>
      </c>
      <c r="J182" s="1">
        <v>1098.0999999999999</v>
      </c>
      <c r="K182" s="1">
        <v>2216289</v>
      </c>
      <c r="L182" s="1">
        <v>2433701046</v>
      </c>
      <c r="M182" s="1">
        <v>65945</v>
      </c>
      <c r="N182" s="3">
        <f>IF(ISERR(LN(Table129[[#This Row],[Close Price]]/I181)),"-",LN(Table129[[#This Row],[Close Price]]/I181))</f>
        <v>1.0453056852089221E-2</v>
      </c>
    </row>
    <row r="183" spans="1:14" x14ac:dyDescent="0.3">
      <c r="A183" s="1" t="s">
        <v>40</v>
      </c>
      <c r="B183" s="1" t="s">
        <v>14</v>
      </c>
      <c r="C183" s="2">
        <v>43368</v>
      </c>
      <c r="D183" s="1">
        <v>1096.3</v>
      </c>
      <c r="E183" s="1">
        <v>1102</v>
      </c>
      <c r="F183" s="1">
        <v>1125.05</v>
      </c>
      <c r="G183" s="1">
        <v>1094.3</v>
      </c>
      <c r="H183" s="1">
        <v>1118</v>
      </c>
      <c r="I183" s="1">
        <v>1116.3499999999999</v>
      </c>
      <c r="J183" s="1">
        <v>1114.4100000000001</v>
      </c>
      <c r="K183" s="1">
        <v>2832272</v>
      </c>
      <c r="L183" s="1">
        <v>3156325246.4000001</v>
      </c>
      <c r="M183" s="1">
        <v>135228</v>
      </c>
      <c r="N183" s="3">
        <f>IF(ISERR(LN(Table129[[#This Row],[Close Price]]/I182)),"-",LN(Table129[[#This Row],[Close Price]]/I182))</f>
        <v>1.8123561163951571E-2</v>
      </c>
    </row>
    <row r="184" spans="1:14" x14ac:dyDescent="0.3">
      <c r="A184" s="1" t="s">
        <v>40</v>
      </c>
      <c r="B184" s="1" t="s">
        <v>14</v>
      </c>
      <c r="C184" s="2">
        <v>43369</v>
      </c>
      <c r="D184" s="1">
        <v>1116.3499999999999</v>
      </c>
      <c r="E184" s="1">
        <v>1120.0999999999999</v>
      </c>
      <c r="F184" s="1">
        <v>1120.8499999999999</v>
      </c>
      <c r="G184" s="1">
        <v>1085.1500000000001</v>
      </c>
      <c r="H184" s="1">
        <v>1090.3499999999999</v>
      </c>
      <c r="I184" s="1">
        <v>1090.1500000000001</v>
      </c>
      <c r="J184" s="1">
        <v>1093</v>
      </c>
      <c r="K184" s="1">
        <v>1435197</v>
      </c>
      <c r="L184" s="1">
        <v>1568663665.6500001</v>
      </c>
      <c r="M184" s="1">
        <v>61886</v>
      </c>
      <c r="N184" s="3">
        <f>IF(ISERR(LN(Table129[[#This Row],[Close Price]]/I183)),"-",LN(Table129[[#This Row],[Close Price]]/I183))</f>
        <v>-2.3749133410388725E-2</v>
      </c>
    </row>
    <row r="185" spans="1:14" x14ac:dyDescent="0.3">
      <c r="A185" s="1" t="s">
        <v>40</v>
      </c>
      <c r="B185" s="1" t="s">
        <v>14</v>
      </c>
      <c r="C185" s="2">
        <v>43370</v>
      </c>
      <c r="D185" s="1">
        <v>1090.1500000000001</v>
      </c>
      <c r="E185" s="1">
        <v>1093.95</v>
      </c>
      <c r="F185" s="1">
        <v>1104.45</v>
      </c>
      <c r="G185" s="1">
        <v>1088.5</v>
      </c>
      <c r="H185" s="1">
        <v>1090</v>
      </c>
      <c r="I185" s="1">
        <v>1092.2</v>
      </c>
      <c r="J185" s="1">
        <v>1095.3</v>
      </c>
      <c r="K185" s="1">
        <v>2865532</v>
      </c>
      <c r="L185" s="1">
        <v>3138629775.9000001</v>
      </c>
      <c r="M185" s="1">
        <v>76743</v>
      </c>
      <c r="N185" s="3">
        <f>IF(ISERR(LN(Table129[[#This Row],[Close Price]]/I184)),"-",LN(Table129[[#This Row],[Close Price]]/I184))</f>
        <v>1.8787092839961772E-3</v>
      </c>
    </row>
    <row r="186" spans="1:14" x14ac:dyDescent="0.3">
      <c r="A186" s="1" t="s">
        <v>40</v>
      </c>
      <c r="B186" s="1" t="s">
        <v>14</v>
      </c>
      <c r="C186" s="2">
        <v>43371</v>
      </c>
      <c r="D186" s="1">
        <v>1092.2</v>
      </c>
      <c r="E186" s="1">
        <v>1092.0999999999999</v>
      </c>
      <c r="F186" s="1">
        <v>1099.75</v>
      </c>
      <c r="G186" s="1">
        <v>1085.5</v>
      </c>
      <c r="H186" s="1">
        <v>1085.95</v>
      </c>
      <c r="I186" s="1">
        <v>1087.8</v>
      </c>
      <c r="J186" s="1">
        <v>1090.49</v>
      </c>
      <c r="K186" s="1">
        <v>2222543</v>
      </c>
      <c r="L186" s="1">
        <v>2423657455.3499999</v>
      </c>
      <c r="M186" s="1">
        <v>86022</v>
      </c>
      <c r="N186" s="3">
        <f>IF(ISERR(LN(Table129[[#This Row],[Close Price]]/I185)),"-",LN(Table129[[#This Row],[Close Price]]/I185))</f>
        <v>-4.0367027291930337E-3</v>
      </c>
    </row>
    <row r="187" spans="1:14" x14ac:dyDescent="0.3">
      <c r="A187" s="1" t="s">
        <v>40</v>
      </c>
      <c r="B187" s="1" t="s">
        <v>14</v>
      </c>
      <c r="C187" s="2">
        <v>43374</v>
      </c>
      <c r="D187" s="1">
        <v>1087.8</v>
      </c>
      <c r="E187" s="1">
        <v>1085.2</v>
      </c>
      <c r="F187" s="1">
        <v>1101</v>
      </c>
      <c r="G187" s="1">
        <v>1081</v>
      </c>
      <c r="H187" s="1">
        <v>1095</v>
      </c>
      <c r="I187" s="1">
        <v>1098.4000000000001</v>
      </c>
      <c r="J187" s="1">
        <v>1095.8</v>
      </c>
      <c r="K187" s="1">
        <v>1703300</v>
      </c>
      <c r="L187" s="1">
        <v>1866470842.1500001</v>
      </c>
      <c r="M187" s="1">
        <v>77192</v>
      </c>
      <c r="N187" s="3">
        <f>IF(ISERR(LN(Table129[[#This Row],[Close Price]]/I186)),"-",LN(Table129[[#This Row],[Close Price]]/I186))</f>
        <v>9.6972674649009449E-3</v>
      </c>
    </row>
    <row r="188" spans="1:14" x14ac:dyDescent="0.3">
      <c r="A188" s="1" t="s">
        <v>40</v>
      </c>
      <c r="B188" s="1" t="s">
        <v>14</v>
      </c>
      <c r="C188" s="2">
        <v>43376</v>
      </c>
      <c r="D188" s="1">
        <v>1098.4000000000001</v>
      </c>
      <c r="E188" s="1">
        <v>1099.9000000000001</v>
      </c>
      <c r="F188" s="1">
        <v>1101.7</v>
      </c>
      <c r="G188" s="1">
        <v>1073.8</v>
      </c>
      <c r="H188" s="1">
        <v>1085.3499999999999</v>
      </c>
      <c r="I188" s="1">
        <v>1091.3</v>
      </c>
      <c r="J188" s="1">
        <v>1086.44</v>
      </c>
      <c r="K188" s="1">
        <v>2365360</v>
      </c>
      <c r="L188" s="1">
        <v>2569815744.9000001</v>
      </c>
      <c r="M188" s="1">
        <v>83682</v>
      </c>
      <c r="N188" s="3">
        <f>IF(ISERR(LN(Table129[[#This Row],[Close Price]]/I187)),"-",LN(Table129[[#This Row],[Close Price]]/I187))</f>
        <v>-6.484929334717256E-3</v>
      </c>
    </row>
    <row r="189" spans="1:14" x14ac:dyDescent="0.3">
      <c r="A189" s="1" t="s">
        <v>40</v>
      </c>
      <c r="B189" s="1" t="s">
        <v>14</v>
      </c>
      <c r="C189" s="2">
        <v>43377</v>
      </c>
      <c r="D189" s="1">
        <v>1091.3</v>
      </c>
      <c r="E189" s="1">
        <v>1084.8499999999999</v>
      </c>
      <c r="F189" s="1">
        <v>1092.8499999999999</v>
      </c>
      <c r="G189" s="1">
        <v>1061</v>
      </c>
      <c r="H189" s="1">
        <v>1081.0999999999999</v>
      </c>
      <c r="I189" s="1">
        <v>1077.0999999999999</v>
      </c>
      <c r="J189" s="1">
        <v>1075.07</v>
      </c>
      <c r="K189" s="1">
        <v>1945559</v>
      </c>
      <c r="L189" s="1">
        <v>2091615426.3</v>
      </c>
      <c r="M189" s="1">
        <v>70697</v>
      </c>
      <c r="N189" s="3">
        <f>IF(ISERR(LN(Table129[[#This Row],[Close Price]]/I188)),"-",LN(Table129[[#This Row],[Close Price]]/I188))</f>
        <v>-1.3097401762319676E-2</v>
      </c>
    </row>
    <row r="190" spans="1:14" x14ac:dyDescent="0.3">
      <c r="A190" s="1" t="s">
        <v>40</v>
      </c>
      <c r="B190" s="1" t="s">
        <v>14</v>
      </c>
      <c r="C190" s="2">
        <v>43378</v>
      </c>
      <c r="D190" s="1">
        <v>1077.0999999999999</v>
      </c>
      <c r="E190" s="1">
        <v>1072</v>
      </c>
      <c r="F190" s="1">
        <v>1098</v>
      </c>
      <c r="G190" s="1">
        <v>1070.0999999999999</v>
      </c>
      <c r="H190" s="1">
        <v>1080</v>
      </c>
      <c r="I190" s="1">
        <v>1084</v>
      </c>
      <c r="J190" s="1">
        <v>1087.57</v>
      </c>
      <c r="K190" s="1">
        <v>1447957</v>
      </c>
      <c r="L190" s="1">
        <v>1574758030.1500001</v>
      </c>
      <c r="M190" s="1">
        <v>55367</v>
      </c>
      <c r="N190" s="3">
        <f>IF(ISERR(LN(Table129[[#This Row],[Close Price]]/I189)),"-",LN(Table129[[#This Row],[Close Price]]/I189))</f>
        <v>6.3856586428671092E-3</v>
      </c>
    </row>
    <row r="191" spans="1:14" x14ac:dyDescent="0.3">
      <c r="A191" s="1" t="s">
        <v>40</v>
      </c>
      <c r="B191" s="1" t="s">
        <v>14</v>
      </c>
      <c r="C191" s="2">
        <v>43381</v>
      </c>
      <c r="D191" s="1">
        <v>1084</v>
      </c>
      <c r="E191" s="1">
        <v>1070</v>
      </c>
      <c r="F191" s="1">
        <v>1084.55</v>
      </c>
      <c r="G191" s="1">
        <v>1048</v>
      </c>
      <c r="H191" s="1">
        <v>1073.6500000000001</v>
      </c>
      <c r="I191" s="1">
        <v>1072.0999999999999</v>
      </c>
      <c r="J191" s="1">
        <v>1068.43</v>
      </c>
      <c r="K191" s="1">
        <v>1155915</v>
      </c>
      <c r="L191" s="1">
        <v>1235015997.8</v>
      </c>
      <c r="M191" s="1">
        <v>54604</v>
      </c>
      <c r="N191" s="3">
        <f>IF(ISERR(LN(Table129[[#This Row],[Close Price]]/I190)),"-",LN(Table129[[#This Row],[Close Price]]/I190))</f>
        <v>-1.1038561137397556E-2</v>
      </c>
    </row>
    <row r="192" spans="1:14" x14ac:dyDescent="0.3">
      <c r="A192" s="1" t="s">
        <v>40</v>
      </c>
      <c r="B192" s="1" t="s">
        <v>14</v>
      </c>
      <c r="C192" s="2">
        <v>43382</v>
      </c>
      <c r="D192" s="1">
        <v>1072.0999999999999</v>
      </c>
      <c r="E192" s="1">
        <v>1066.5</v>
      </c>
      <c r="F192" s="1">
        <v>1079.05</v>
      </c>
      <c r="G192" s="1">
        <v>1043.45</v>
      </c>
      <c r="H192" s="1">
        <v>1067.2</v>
      </c>
      <c r="I192" s="1">
        <v>1068.4000000000001</v>
      </c>
      <c r="J192" s="1">
        <v>1058.9100000000001</v>
      </c>
      <c r="K192" s="1">
        <v>1347262</v>
      </c>
      <c r="L192" s="1">
        <v>1426633368.25</v>
      </c>
      <c r="M192" s="1">
        <v>69429</v>
      </c>
      <c r="N192" s="3">
        <f>IF(ISERR(LN(Table129[[#This Row],[Close Price]]/I191)),"-",LN(Table129[[#This Row],[Close Price]]/I191))</f>
        <v>-3.4571396263880796E-3</v>
      </c>
    </row>
    <row r="193" spans="1:14" x14ac:dyDescent="0.3">
      <c r="A193" s="1" t="s">
        <v>40</v>
      </c>
      <c r="B193" s="1" t="s">
        <v>14</v>
      </c>
      <c r="C193" s="2">
        <v>43383</v>
      </c>
      <c r="D193" s="1">
        <v>1068.4000000000001</v>
      </c>
      <c r="E193" s="1">
        <v>1059</v>
      </c>
      <c r="F193" s="1">
        <v>1063.05</v>
      </c>
      <c r="G193" s="1">
        <v>1038.55</v>
      </c>
      <c r="H193" s="1">
        <v>1050.8499999999999</v>
      </c>
      <c r="I193" s="1">
        <v>1051.8</v>
      </c>
      <c r="J193" s="1">
        <v>1048.08</v>
      </c>
      <c r="K193" s="1">
        <v>2261839</v>
      </c>
      <c r="L193" s="1">
        <v>2370594423.75</v>
      </c>
      <c r="M193" s="1">
        <v>114044</v>
      </c>
      <c r="N193" s="3">
        <f>IF(ISERR(LN(Table129[[#This Row],[Close Price]]/I192)),"-",LN(Table129[[#This Row],[Close Price]]/I192))</f>
        <v>-1.5659220080562128E-2</v>
      </c>
    </row>
    <row r="194" spans="1:14" x14ac:dyDescent="0.3">
      <c r="A194" s="1" t="s">
        <v>40</v>
      </c>
      <c r="B194" s="1" t="s">
        <v>14</v>
      </c>
      <c r="C194" s="2">
        <v>43384</v>
      </c>
      <c r="D194" s="1">
        <v>1051.8</v>
      </c>
      <c r="E194" s="1">
        <v>1025.5</v>
      </c>
      <c r="F194" s="1">
        <v>1025.5</v>
      </c>
      <c r="G194" s="1">
        <v>998</v>
      </c>
      <c r="H194" s="1">
        <v>1012.9</v>
      </c>
      <c r="I194" s="1">
        <v>1009</v>
      </c>
      <c r="J194" s="1">
        <v>1009.26</v>
      </c>
      <c r="K194" s="1">
        <v>3133288</v>
      </c>
      <c r="L194" s="1">
        <v>3162292695.6500001</v>
      </c>
      <c r="M194" s="1">
        <v>133374</v>
      </c>
      <c r="N194" s="3">
        <f>IF(ISERR(LN(Table129[[#This Row],[Close Price]]/I193)),"-",LN(Table129[[#This Row],[Close Price]]/I193))</f>
        <v>-4.1543240801634816E-2</v>
      </c>
    </row>
    <row r="195" spans="1:14" x14ac:dyDescent="0.3">
      <c r="A195" s="1" t="s">
        <v>40</v>
      </c>
      <c r="B195" s="1" t="s">
        <v>14</v>
      </c>
      <c r="C195" s="2">
        <v>43385</v>
      </c>
      <c r="D195" s="1">
        <v>1009</v>
      </c>
      <c r="E195" s="1">
        <v>1003.3</v>
      </c>
      <c r="F195" s="1">
        <v>1007</v>
      </c>
      <c r="G195" s="1">
        <v>974.5</v>
      </c>
      <c r="H195" s="1">
        <v>982.25</v>
      </c>
      <c r="I195" s="1">
        <v>985.15</v>
      </c>
      <c r="J195" s="1">
        <v>986.09</v>
      </c>
      <c r="K195" s="1">
        <v>2325874</v>
      </c>
      <c r="L195" s="1">
        <v>2293524830</v>
      </c>
      <c r="M195" s="1">
        <v>128051</v>
      </c>
      <c r="N195" s="3">
        <f>IF(ISERR(LN(Table129[[#This Row],[Close Price]]/I194)),"-",LN(Table129[[#This Row],[Close Price]]/I194))</f>
        <v>-2.392110651163214E-2</v>
      </c>
    </row>
    <row r="196" spans="1:14" x14ac:dyDescent="0.3">
      <c r="A196" s="1" t="s">
        <v>40</v>
      </c>
      <c r="B196" s="1" t="s">
        <v>14</v>
      </c>
      <c r="C196" s="2">
        <v>43388</v>
      </c>
      <c r="D196" s="1">
        <v>985.15</v>
      </c>
      <c r="E196" s="1">
        <v>980</v>
      </c>
      <c r="F196" s="1">
        <v>1006.15</v>
      </c>
      <c r="G196" s="1">
        <v>980</v>
      </c>
      <c r="H196" s="1">
        <v>1001.8</v>
      </c>
      <c r="I196" s="1">
        <v>1002.95</v>
      </c>
      <c r="J196" s="1">
        <v>996.66</v>
      </c>
      <c r="K196" s="1">
        <v>1807454</v>
      </c>
      <c r="L196" s="1">
        <v>1801419586.9000001</v>
      </c>
      <c r="M196" s="1">
        <v>86266</v>
      </c>
      <c r="N196" s="3">
        <f>IF(ISERR(LN(Table129[[#This Row],[Close Price]]/I195)),"-",LN(Table129[[#This Row],[Close Price]]/I195))</f>
        <v>1.7907022428729769E-2</v>
      </c>
    </row>
    <row r="197" spans="1:14" x14ac:dyDescent="0.3">
      <c r="A197" s="1" t="s">
        <v>40</v>
      </c>
      <c r="B197" s="1" t="s">
        <v>14</v>
      </c>
      <c r="C197" s="2">
        <v>43389</v>
      </c>
      <c r="D197" s="1">
        <v>1002.95</v>
      </c>
      <c r="E197" s="1">
        <v>1000</v>
      </c>
      <c r="F197" s="1">
        <v>1012.5</v>
      </c>
      <c r="G197" s="1">
        <v>989.05</v>
      </c>
      <c r="H197" s="1">
        <v>1001</v>
      </c>
      <c r="I197" s="1">
        <v>1003.4</v>
      </c>
      <c r="J197" s="1">
        <v>999.39</v>
      </c>
      <c r="K197" s="1">
        <v>1501610</v>
      </c>
      <c r="L197" s="1">
        <v>1500698544.1500001</v>
      </c>
      <c r="M197" s="1">
        <v>55802</v>
      </c>
      <c r="N197" s="3">
        <f>IF(ISERR(LN(Table129[[#This Row],[Close Price]]/I196)),"-",LN(Table129[[#This Row],[Close Price]]/I196))</f>
        <v>4.4857577944593606E-4</v>
      </c>
    </row>
    <row r="198" spans="1:14" x14ac:dyDescent="0.3">
      <c r="A198" s="1" t="s">
        <v>40</v>
      </c>
      <c r="B198" s="1" t="s">
        <v>14</v>
      </c>
      <c r="C198" s="2">
        <v>43390</v>
      </c>
      <c r="D198" s="1">
        <v>1003.4</v>
      </c>
      <c r="E198" s="1">
        <v>1007</v>
      </c>
      <c r="F198" s="1">
        <v>1036</v>
      </c>
      <c r="G198" s="1">
        <v>1007</v>
      </c>
      <c r="H198" s="1">
        <v>1022</v>
      </c>
      <c r="I198" s="1">
        <v>1024.25</v>
      </c>
      <c r="J198" s="1">
        <v>1026.3399999999999</v>
      </c>
      <c r="K198" s="1">
        <v>1626985</v>
      </c>
      <c r="L198" s="1">
        <v>1669841589.8</v>
      </c>
      <c r="M198" s="1">
        <v>72266</v>
      </c>
      <c r="N198" s="3">
        <f>IF(ISERR(LN(Table129[[#This Row],[Close Price]]/I197)),"-",LN(Table129[[#This Row],[Close Price]]/I197))</f>
        <v>2.0566404376827777E-2</v>
      </c>
    </row>
    <row r="199" spans="1:14" x14ac:dyDescent="0.3">
      <c r="A199" s="1" t="s">
        <v>40</v>
      </c>
      <c r="B199" s="1" t="s">
        <v>14</v>
      </c>
      <c r="C199" s="2">
        <v>43392</v>
      </c>
      <c r="D199" s="1">
        <v>1024.25</v>
      </c>
      <c r="E199" s="1">
        <v>1016</v>
      </c>
      <c r="F199" s="1">
        <v>1019.4</v>
      </c>
      <c r="G199" s="1">
        <v>953.3</v>
      </c>
      <c r="H199" s="1">
        <v>957</v>
      </c>
      <c r="I199" s="1">
        <v>958.5</v>
      </c>
      <c r="J199" s="1">
        <v>974.54</v>
      </c>
      <c r="K199" s="1">
        <v>3434796</v>
      </c>
      <c r="L199" s="1">
        <v>3347360388.6500001</v>
      </c>
      <c r="M199" s="1">
        <v>147075</v>
      </c>
      <c r="N199" s="3">
        <f>IF(ISERR(LN(Table129[[#This Row],[Close Price]]/I198)),"-",LN(Table129[[#This Row],[Close Price]]/I198))</f>
        <v>-6.6346353941281258E-2</v>
      </c>
    </row>
    <row r="200" spans="1:14" x14ac:dyDescent="0.3">
      <c r="A200" s="1" t="s">
        <v>40</v>
      </c>
      <c r="B200" s="1" t="s">
        <v>14</v>
      </c>
      <c r="C200" s="2">
        <v>43395</v>
      </c>
      <c r="D200" s="1">
        <v>958.5</v>
      </c>
      <c r="E200" s="1">
        <v>964</v>
      </c>
      <c r="F200" s="1">
        <v>987.9</v>
      </c>
      <c r="G200" s="1">
        <v>957.15</v>
      </c>
      <c r="H200" s="1">
        <v>973.8</v>
      </c>
      <c r="I200" s="1">
        <v>980.05</v>
      </c>
      <c r="J200" s="1">
        <v>979.09</v>
      </c>
      <c r="K200" s="1">
        <v>1887054</v>
      </c>
      <c r="L200" s="1">
        <v>1847587279.7</v>
      </c>
      <c r="M200" s="1">
        <v>74396</v>
      </c>
      <c r="N200" s="3">
        <f>IF(ISERR(LN(Table129[[#This Row],[Close Price]]/I199)),"-",LN(Table129[[#This Row],[Close Price]]/I199))</f>
        <v>2.2234028285584816E-2</v>
      </c>
    </row>
    <row r="201" spans="1:14" x14ac:dyDescent="0.3">
      <c r="A201" s="1" t="s">
        <v>40</v>
      </c>
      <c r="B201" s="1" t="s">
        <v>14</v>
      </c>
      <c r="C201" s="2">
        <v>43396</v>
      </c>
      <c r="D201" s="1">
        <v>980.05</v>
      </c>
      <c r="E201" s="1">
        <v>970</v>
      </c>
      <c r="F201" s="1">
        <v>983.6</v>
      </c>
      <c r="G201" s="1">
        <v>947.6</v>
      </c>
      <c r="H201" s="1">
        <v>951.65</v>
      </c>
      <c r="I201" s="1">
        <v>951.55</v>
      </c>
      <c r="J201" s="1">
        <v>967.55</v>
      </c>
      <c r="K201" s="1">
        <v>1474481</v>
      </c>
      <c r="L201" s="1">
        <v>1426638537.25</v>
      </c>
      <c r="M201" s="1">
        <v>95999</v>
      </c>
      <c r="N201" s="3">
        <f>IF(ISERR(LN(Table129[[#This Row],[Close Price]]/I200)),"-",LN(Table129[[#This Row],[Close Price]]/I200))</f>
        <v>-2.951135680824769E-2</v>
      </c>
    </row>
    <row r="202" spans="1:14" x14ac:dyDescent="0.3">
      <c r="A202" s="1" t="s">
        <v>40</v>
      </c>
      <c r="B202" s="1" t="s">
        <v>14</v>
      </c>
      <c r="C202" s="2">
        <v>43397</v>
      </c>
      <c r="D202" s="1">
        <v>951.55</v>
      </c>
      <c r="E202" s="1">
        <v>975</v>
      </c>
      <c r="F202" s="1">
        <v>990.55</v>
      </c>
      <c r="G202" s="1">
        <v>945.8</v>
      </c>
      <c r="H202" s="1">
        <v>990</v>
      </c>
      <c r="I202" s="1">
        <v>980.7</v>
      </c>
      <c r="J202" s="1">
        <v>970.65</v>
      </c>
      <c r="K202" s="1">
        <v>4221491</v>
      </c>
      <c r="L202" s="1">
        <v>4097593011.25</v>
      </c>
      <c r="M202" s="1">
        <v>124246</v>
      </c>
      <c r="N202" s="3">
        <f>IF(ISERR(LN(Table129[[#This Row],[Close Price]]/I201)),"-",LN(Table129[[#This Row],[Close Price]]/I201))</f>
        <v>3.0174368435238439E-2</v>
      </c>
    </row>
    <row r="203" spans="1:14" x14ac:dyDescent="0.3">
      <c r="A203" s="1" t="s">
        <v>40</v>
      </c>
      <c r="B203" s="1" t="s">
        <v>14</v>
      </c>
      <c r="C203" s="2">
        <v>43398</v>
      </c>
      <c r="D203" s="1">
        <v>980.7</v>
      </c>
      <c r="E203" s="1">
        <v>978.8</v>
      </c>
      <c r="F203" s="1">
        <v>1011.45</v>
      </c>
      <c r="G203" s="1">
        <v>968</v>
      </c>
      <c r="H203" s="1">
        <v>1003</v>
      </c>
      <c r="I203" s="1">
        <v>1004.85</v>
      </c>
      <c r="J203" s="1">
        <v>993.17</v>
      </c>
      <c r="K203" s="1">
        <v>3088129</v>
      </c>
      <c r="L203" s="1">
        <v>3067051163.1999998</v>
      </c>
      <c r="M203" s="1">
        <v>96190</v>
      </c>
      <c r="N203" s="3">
        <f>IF(ISERR(LN(Table129[[#This Row],[Close Price]]/I202)),"-",LN(Table129[[#This Row],[Close Price]]/I202))</f>
        <v>2.4326953224111606E-2</v>
      </c>
    </row>
    <row r="204" spans="1:14" x14ac:dyDescent="0.3">
      <c r="A204" s="1" t="s">
        <v>40</v>
      </c>
      <c r="B204" s="1" t="s">
        <v>14</v>
      </c>
      <c r="C204" s="2">
        <v>43399</v>
      </c>
      <c r="D204" s="1">
        <v>1004.85</v>
      </c>
      <c r="E204" s="1">
        <v>999.95</v>
      </c>
      <c r="F204" s="1">
        <v>999.95</v>
      </c>
      <c r="G204" s="1">
        <v>962</v>
      </c>
      <c r="H204" s="1">
        <v>967</v>
      </c>
      <c r="I204" s="1">
        <v>966.6</v>
      </c>
      <c r="J204" s="1">
        <v>973.75</v>
      </c>
      <c r="K204" s="1">
        <v>1807878</v>
      </c>
      <c r="L204" s="1">
        <v>1760422112.05</v>
      </c>
      <c r="M204" s="1">
        <v>69311</v>
      </c>
      <c r="N204" s="3">
        <f>IF(ISERR(LN(Table129[[#This Row],[Close Price]]/I203)),"-",LN(Table129[[#This Row],[Close Price]]/I203))</f>
        <v>-3.8808796211402596E-2</v>
      </c>
    </row>
    <row r="205" spans="1:14" x14ac:dyDescent="0.3">
      <c r="A205" s="1" t="s">
        <v>40</v>
      </c>
      <c r="B205" s="1" t="s">
        <v>14</v>
      </c>
      <c r="C205" s="2">
        <v>43402</v>
      </c>
      <c r="D205" s="1">
        <v>966.6</v>
      </c>
      <c r="E205" s="1">
        <v>965.2</v>
      </c>
      <c r="F205" s="1">
        <v>991.95</v>
      </c>
      <c r="G205" s="1">
        <v>953.75</v>
      </c>
      <c r="H205" s="1">
        <v>986.2</v>
      </c>
      <c r="I205" s="1">
        <v>985.65</v>
      </c>
      <c r="J205" s="1">
        <v>973.76</v>
      </c>
      <c r="K205" s="1">
        <v>1393040</v>
      </c>
      <c r="L205" s="1">
        <v>1356483242</v>
      </c>
      <c r="M205" s="1">
        <v>52825</v>
      </c>
      <c r="N205" s="3">
        <f>IF(ISERR(LN(Table129[[#This Row],[Close Price]]/I204)),"-",LN(Table129[[#This Row],[Close Price]]/I204))</f>
        <v>1.9516562601002728E-2</v>
      </c>
    </row>
    <row r="206" spans="1:14" x14ac:dyDescent="0.3">
      <c r="A206" s="1" t="s">
        <v>40</v>
      </c>
      <c r="B206" s="1" t="s">
        <v>14</v>
      </c>
      <c r="C206" s="2">
        <v>43403</v>
      </c>
      <c r="D206" s="1">
        <v>985.65</v>
      </c>
      <c r="E206" s="1">
        <v>987.3</v>
      </c>
      <c r="F206" s="1">
        <v>1016.95</v>
      </c>
      <c r="G206" s="1">
        <v>976.7</v>
      </c>
      <c r="H206" s="1">
        <v>1006.35</v>
      </c>
      <c r="I206" s="1">
        <v>1004.85</v>
      </c>
      <c r="J206" s="1">
        <v>1001.84</v>
      </c>
      <c r="K206" s="1">
        <v>3060534</v>
      </c>
      <c r="L206" s="1">
        <v>3066160451.3000002</v>
      </c>
      <c r="M206" s="1">
        <v>76360</v>
      </c>
      <c r="N206" s="3">
        <f>IF(ISERR(LN(Table129[[#This Row],[Close Price]]/I205)),"-",LN(Table129[[#This Row],[Close Price]]/I205))</f>
        <v>1.9292233610399747E-2</v>
      </c>
    </row>
    <row r="207" spans="1:14" x14ac:dyDescent="0.3">
      <c r="A207" s="1" t="s">
        <v>40</v>
      </c>
      <c r="B207" s="1" t="s">
        <v>14</v>
      </c>
      <c r="C207" s="2">
        <v>43404</v>
      </c>
      <c r="D207" s="1">
        <v>1004.85</v>
      </c>
      <c r="E207" s="1">
        <v>1005.3</v>
      </c>
      <c r="F207" s="1">
        <v>1065.7</v>
      </c>
      <c r="G207" s="1">
        <v>1002</v>
      </c>
      <c r="H207" s="1">
        <v>1062</v>
      </c>
      <c r="I207" s="1">
        <v>1055.5999999999999</v>
      </c>
      <c r="J207" s="1">
        <v>1035.8699999999999</v>
      </c>
      <c r="K207" s="1">
        <v>3291114</v>
      </c>
      <c r="L207" s="1">
        <v>3409163450.8499999</v>
      </c>
      <c r="M207" s="1">
        <v>120665</v>
      </c>
      <c r="N207" s="3">
        <f>IF(ISERR(LN(Table129[[#This Row],[Close Price]]/I206)),"-",LN(Table129[[#This Row],[Close Price]]/I206))</f>
        <v>4.9271049006782627E-2</v>
      </c>
    </row>
    <row r="208" spans="1:14" x14ac:dyDescent="0.3">
      <c r="A208" s="1" t="s">
        <v>40</v>
      </c>
      <c r="B208" s="1" t="s">
        <v>14</v>
      </c>
      <c r="C208" s="2">
        <v>43405</v>
      </c>
      <c r="D208" s="1">
        <v>1055.5999999999999</v>
      </c>
      <c r="E208" s="1">
        <v>1055</v>
      </c>
      <c r="F208" s="1">
        <v>1057.45</v>
      </c>
      <c r="G208" s="1">
        <v>1003.5</v>
      </c>
      <c r="H208" s="1">
        <v>1015.5</v>
      </c>
      <c r="I208" s="1">
        <v>1008.9</v>
      </c>
      <c r="J208" s="1">
        <v>1018.29</v>
      </c>
      <c r="K208" s="1">
        <v>1973035</v>
      </c>
      <c r="L208" s="1">
        <v>2009128663.25</v>
      </c>
      <c r="M208" s="1">
        <v>72018</v>
      </c>
      <c r="N208" s="3">
        <f>IF(ISERR(LN(Table129[[#This Row],[Close Price]]/I207)),"-",LN(Table129[[#This Row],[Close Price]]/I207))</f>
        <v>-4.5248697214835279E-2</v>
      </c>
    </row>
    <row r="209" spans="1:14" x14ac:dyDescent="0.3">
      <c r="A209" s="1" t="s">
        <v>40</v>
      </c>
      <c r="B209" s="1" t="s">
        <v>14</v>
      </c>
      <c r="C209" s="2">
        <v>43406</v>
      </c>
      <c r="D209" s="1">
        <v>1008.9</v>
      </c>
      <c r="E209" s="1">
        <v>1016</v>
      </c>
      <c r="F209" s="1">
        <v>1029.5</v>
      </c>
      <c r="G209" s="1">
        <v>995.15</v>
      </c>
      <c r="H209" s="1">
        <v>1004.3</v>
      </c>
      <c r="I209" s="1">
        <v>1004.6</v>
      </c>
      <c r="J209" s="1">
        <v>1008.06</v>
      </c>
      <c r="K209" s="1">
        <v>2787603</v>
      </c>
      <c r="L209" s="1">
        <v>2810075867.0999999</v>
      </c>
      <c r="M209" s="1">
        <v>93523</v>
      </c>
      <c r="N209" s="3">
        <f>IF(ISERR(LN(Table129[[#This Row],[Close Price]]/I208)),"-",LN(Table129[[#This Row],[Close Price]]/I208))</f>
        <v>-4.2711760983892453E-3</v>
      </c>
    </row>
    <row r="210" spans="1:14" x14ac:dyDescent="0.3">
      <c r="A210" s="1" t="s">
        <v>40</v>
      </c>
      <c r="B210" s="1" t="s">
        <v>14</v>
      </c>
      <c r="C210" s="2">
        <v>43409</v>
      </c>
      <c r="D210" s="1">
        <v>1004.6</v>
      </c>
      <c r="E210" s="1">
        <v>1005.5</v>
      </c>
      <c r="F210" s="1">
        <v>1024.1500000000001</v>
      </c>
      <c r="G210" s="1">
        <v>1003.8</v>
      </c>
      <c r="H210" s="1">
        <v>1021.5</v>
      </c>
      <c r="I210" s="1">
        <v>1020.75</v>
      </c>
      <c r="J210" s="1">
        <v>1017.86</v>
      </c>
      <c r="K210" s="1">
        <v>969464</v>
      </c>
      <c r="L210" s="1">
        <v>986782029.70000005</v>
      </c>
      <c r="M210" s="1">
        <v>55378</v>
      </c>
      <c r="N210" s="3">
        <f>IF(ISERR(LN(Table129[[#This Row],[Close Price]]/I209)),"-",LN(Table129[[#This Row],[Close Price]]/I209))</f>
        <v>1.5948198883740869E-2</v>
      </c>
    </row>
    <row r="211" spans="1:14" x14ac:dyDescent="0.3">
      <c r="A211" s="1" t="s">
        <v>40</v>
      </c>
      <c r="B211" s="1" t="s">
        <v>14</v>
      </c>
      <c r="C211" s="2">
        <v>43410</v>
      </c>
      <c r="D211" s="1">
        <v>1020.75</v>
      </c>
      <c r="E211" s="1">
        <v>1022.75</v>
      </c>
      <c r="F211" s="1">
        <v>1042</v>
      </c>
      <c r="G211" s="1">
        <v>1013.6</v>
      </c>
      <c r="H211" s="1">
        <v>1022.2</v>
      </c>
      <c r="I211" s="1">
        <v>1028.9000000000001</v>
      </c>
      <c r="J211" s="1">
        <v>1027.76</v>
      </c>
      <c r="K211" s="1">
        <v>1460942</v>
      </c>
      <c r="L211" s="1">
        <v>1501503460.5</v>
      </c>
      <c r="M211" s="1">
        <v>59833</v>
      </c>
      <c r="N211" s="3">
        <f>IF(ISERR(LN(Table129[[#This Row],[Close Price]]/I210)),"-",LN(Table129[[#This Row],[Close Price]]/I210))</f>
        <v>7.9526191820794827E-3</v>
      </c>
    </row>
    <row r="212" spans="1:14" x14ac:dyDescent="0.3">
      <c r="A212" s="1" t="s">
        <v>40</v>
      </c>
      <c r="B212" s="1" t="s">
        <v>14</v>
      </c>
      <c r="C212" s="2">
        <v>43411</v>
      </c>
      <c r="D212" s="1">
        <v>1028.9000000000001</v>
      </c>
      <c r="E212" s="1">
        <v>1029</v>
      </c>
      <c r="F212" s="1">
        <v>1034.8499999999999</v>
      </c>
      <c r="G212" s="1">
        <v>1026.75</v>
      </c>
      <c r="H212" s="1">
        <v>1033</v>
      </c>
      <c r="I212" s="1">
        <v>1031.55</v>
      </c>
      <c r="J212" s="1">
        <v>1031.21</v>
      </c>
      <c r="K212" s="1">
        <v>69627</v>
      </c>
      <c r="L212" s="1">
        <v>71799956.700000003</v>
      </c>
      <c r="M212" s="1">
        <v>2337</v>
      </c>
      <c r="N212" s="3">
        <f>IF(ISERR(LN(Table129[[#This Row],[Close Price]]/I211)),"-",LN(Table129[[#This Row],[Close Price]]/I211))</f>
        <v>2.5722550521900941E-3</v>
      </c>
    </row>
    <row r="213" spans="1:14" x14ac:dyDescent="0.3">
      <c r="A213" s="1" t="s">
        <v>40</v>
      </c>
      <c r="B213" s="1" t="s">
        <v>14</v>
      </c>
      <c r="C213" s="2">
        <v>43413</v>
      </c>
      <c r="D213" s="1">
        <v>1031.55</v>
      </c>
      <c r="E213" s="1">
        <v>1043</v>
      </c>
      <c r="F213" s="1">
        <v>1047</v>
      </c>
      <c r="G213" s="1">
        <v>1013.5</v>
      </c>
      <c r="H213" s="1">
        <v>1028.05</v>
      </c>
      <c r="I213" s="1">
        <v>1027.9000000000001</v>
      </c>
      <c r="J213" s="1">
        <v>1032.0899999999999</v>
      </c>
      <c r="K213" s="1">
        <v>3671783</v>
      </c>
      <c r="L213" s="1">
        <v>3789619270.0999999</v>
      </c>
      <c r="M213" s="1">
        <v>158884</v>
      </c>
      <c r="N213" s="3">
        <f>IF(ISERR(LN(Table129[[#This Row],[Close Price]]/I212)),"-",LN(Table129[[#This Row],[Close Price]]/I212))</f>
        <v>-3.544639415078335E-3</v>
      </c>
    </row>
    <row r="214" spans="1:14" x14ac:dyDescent="0.3">
      <c r="A214" s="1" t="s">
        <v>40</v>
      </c>
      <c r="B214" s="1" t="s">
        <v>14</v>
      </c>
      <c r="C214" s="2">
        <v>43416</v>
      </c>
      <c r="D214" s="1">
        <v>1027.9000000000001</v>
      </c>
      <c r="E214" s="1">
        <v>1032.45</v>
      </c>
      <c r="F214" s="1">
        <v>1059</v>
      </c>
      <c r="G214" s="1">
        <v>1032.05</v>
      </c>
      <c r="H214" s="1">
        <v>1039.05</v>
      </c>
      <c r="I214" s="1">
        <v>1036.8</v>
      </c>
      <c r="J214" s="1">
        <v>1047.92</v>
      </c>
      <c r="K214" s="1">
        <v>2391227</v>
      </c>
      <c r="L214" s="1">
        <v>2505815657.25</v>
      </c>
      <c r="M214" s="1">
        <v>82274</v>
      </c>
      <c r="N214" s="3">
        <f>IF(ISERR(LN(Table129[[#This Row],[Close Price]]/I213)),"-",LN(Table129[[#This Row],[Close Price]]/I213))</f>
        <v>8.6211605791338044E-3</v>
      </c>
    </row>
    <row r="215" spans="1:14" x14ac:dyDescent="0.3">
      <c r="A215" s="1" t="s">
        <v>40</v>
      </c>
      <c r="B215" s="1" t="s">
        <v>14</v>
      </c>
      <c r="C215" s="2">
        <v>43417</v>
      </c>
      <c r="D215" s="1">
        <v>1036.8</v>
      </c>
      <c r="E215" s="1">
        <v>1039.8499999999999</v>
      </c>
      <c r="F215" s="1">
        <v>1054.8499999999999</v>
      </c>
      <c r="G215" s="1">
        <v>1029.3499999999999</v>
      </c>
      <c r="H215" s="1">
        <v>1031</v>
      </c>
      <c r="I215" s="1">
        <v>1033.2</v>
      </c>
      <c r="J215" s="1">
        <v>1038.5899999999999</v>
      </c>
      <c r="K215" s="1">
        <v>1368737</v>
      </c>
      <c r="L215" s="1">
        <v>1421554781.25</v>
      </c>
      <c r="M215" s="1">
        <v>78456</v>
      </c>
      <c r="N215" s="3">
        <f>IF(ISERR(LN(Table129[[#This Row],[Close Price]]/I214)),"-",LN(Table129[[#This Row],[Close Price]]/I214))</f>
        <v>-3.4782643763246971E-3</v>
      </c>
    </row>
    <row r="216" spans="1:14" x14ac:dyDescent="0.3">
      <c r="A216" s="1" t="s">
        <v>40</v>
      </c>
      <c r="B216" s="1" t="s">
        <v>14</v>
      </c>
      <c r="C216" s="2">
        <v>43418</v>
      </c>
      <c r="D216" s="1">
        <v>1033.2</v>
      </c>
      <c r="E216" s="1">
        <v>1031</v>
      </c>
      <c r="F216" s="1">
        <v>1031.4000000000001</v>
      </c>
      <c r="G216" s="1">
        <v>963</v>
      </c>
      <c r="H216" s="1">
        <v>997</v>
      </c>
      <c r="I216" s="1">
        <v>997.1</v>
      </c>
      <c r="J216" s="1">
        <v>1000.06</v>
      </c>
      <c r="K216" s="1">
        <v>1516816</v>
      </c>
      <c r="L216" s="1">
        <v>1516910548.05</v>
      </c>
      <c r="M216" s="1">
        <v>70064</v>
      </c>
      <c r="N216" s="3">
        <f>IF(ISERR(LN(Table129[[#This Row],[Close Price]]/I215)),"-",LN(Table129[[#This Row],[Close Price]]/I215))</f>
        <v>-3.556499538693822E-2</v>
      </c>
    </row>
    <row r="217" spans="1:14" x14ac:dyDescent="0.3">
      <c r="A217" s="1" t="s">
        <v>40</v>
      </c>
      <c r="B217" s="1" t="s">
        <v>14</v>
      </c>
      <c r="C217" s="2">
        <v>43419</v>
      </c>
      <c r="D217" s="1">
        <v>997.1</v>
      </c>
      <c r="E217" s="1">
        <v>999.9</v>
      </c>
      <c r="F217" s="1">
        <v>1029</v>
      </c>
      <c r="G217" s="1">
        <v>981.8</v>
      </c>
      <c r="H217" s="1">
        <v>988.65</v>
      </c>
      <c r="I217" s="1">
        <v>988.75</v>
      </c>
      <c r="J217" s="1">
        <v>1004.4</v>
      </c>
      <c r="K217" s="1">
        <v>1791153</v>
      </c>
      <c r="L217" s="1">
        <v>1799032020</v>
      </c>
      <c r="M217" s="1">
        <v>89278</v>
      </c>
      <c r="N217" s="3">
        <f>IF(ISERR(LN(Table129[[#This Row],[Close Price]]/I216)),"-",LN(Table129[[#This Row],[Close Price]]/I216))</f>
        <v>-8.4095467528835979E-3</v>
      </c>
    </row>
    <row r="218" spans="1:14" x14ac:dyDescent="0.3">
      <c r="A218" s="1" t="s">
        <v>40</v>
      </c>
      <c r="B218" s="1" t="s">
        <v>14</v>
      </c>
      <c r="C218" s="2">
        <v>43420</v>
      </c>
      <c r="D218" s="1">
        <v>988.75</v>
      </c>
      <c r="E218" s="1">
        <v>997</v>
      </c>
      <c r="F218" s="1">
        <v>1037.8</v>
      </c>
      <c r="G218" s="1">
        <v>993.75</v>
      </c>
      <c r="H218" s="1">
        <v>1022</v>
      </c>
      <c r="I218" s="1">
        <v>1022.2</v>
      </c>
      <c r="J218" s="1">
        <v>1016.32</v>
      </c>
      <c r="K218" s="1">
        <v>3349117</v>
      </c>
      <c r="L218" s="1">
        <v>3403768553.9000001</v>
      </c>
      <c r="M218" s="1">
        <v>84283</v>
      </c>
      <c r="N218" s="3">
        <f>IF(ISERR(LN(Table129[[#This Row],[Close Price]]/I217)),"-",LN(Table129[[#This Row],[Close Price]]/I217))</f>
        <v>3.3270927252315535E-2</v>
      </c>
    </row>
    <row r="219" spans="1:14" x14ac:dyDescent="0.3">
      <c r="A219" s="1" t="s">
        <v>40</v>
      </c>
      <c r="B219" s="1" t="s">
        <v>14</v>
      </c>
      <c r="C219" s="2">
        <v>43423</v>
      </c>
      <c r="D219" s="1">
        <v>1022.2</v>
      </c>
      <c r="E219" s="1">
        <v>1022.2</v>
      </c>
      <c r="F219" s="1">
        <v>1042.8</v>
      </c>
      <c r="G219" s="1">
        <v>1014.25</v>
      </c>
      <c r="H219" s="1">
        <v>1040</v>
      </c>
      <c r="I219" s="1">
        <v>1040.0999999999999</v>
      </c>
      <c r="J219" s="1">
        <v>1025.51</v>
      </c>
      <c r="K219" s="1">
        <v>2090035</v>
      </c>
      <c r="L219" s="1">
        <v>2143356743.3</v>
      </c>
      <c r="M219" s="1">
        <v>58080</v>
      </c>
      <c r="N219" s="3">
        <f>IF(ISERR(LN(Table129[[#This Row],[Close Price]]/I218)),"-",LN(Table129[[#This Row],[Close Price]]/I218))</f>
        <v>1.7359695024908171E-2</v>
      </c>
    </row>
    <row r="220" spans="1:14" x14ac:dyDescent="0.3">
      <c r="A220" s="1" t="s">
        <v>40</v>
      </c>
      <c r="B220" s="1" t="s">
        <v>14</v>
      </c>
      <c r="C220" s="2">
        <v>43424</v>
      </c>
      <c r="D220" s="1">
        <v>1040.0999999999999</v>
      </c>
      <c r="E220" s="1">
        <v>1035</v>
      </c>
      <c r="F220" s="1">
        <v>1035</v>
      </c>
      <c r="G220" s="1">
        <v>1003.3</v>
      </c>
      <c r="H220" s="1">
        <v>1011.65</v>
      </c>
      <c r="I220" s="1">
        <v>1008.95</v>
      </c>
      <c r="J220" s="1">
        <v>1011.84</v>
      </c>
      <c r="K220" s="1">
        <v>1314282</v>
      </c>
      <c r="L220" s="1">
        <v>1329838459.55</v>
      </c>
      <c r="M220" s="1">
        <v>60545</v>
      </c>
      <c r="N220" s="3">
        <f>IF(ISERR(LN(Table129[[#This Row],[Close Price]]/I219)),"-",LN(Table129[[#This Row],[Close Price]]/I219))</f>
        <v>-3.0406676247194224E-2</v>
      </c>
    </row>
    <row r="221" spans="1:14" x14ac:dyDescent="0.3">
      <c r="A221" s="1" t="s">
        <v>40</v>
      </c>
      <c r="B221" s="1" t="s">
        <v>14</v>
      </c>
      <c r="C221" s="2">
        <v>43425</v>
      </c>
      <c r="D221" s="1">
        <v>1008.95</v>
      </c>
      <c r="E221" s="1">
        <v>1003.05</v>
      </c>
      <c r="F221" s="1">
        <v>1014</v>
      </c>
      <c r="G221" s="1">
        <v>979.55</v>
      </c>
      <c r="H221" s="1">
        <v>984.35</v>
      </c>
      <c r="I221" s="1">
        <v>985.15</v>
      </c>
      <c r="J221" s="1">
        <v>986.86</v>
      </c>
      <c r="K221" s="1">
        <v>1251532</v>
      </c>
      <c r="L221" s="1">
        <v>1235083255</v>
      </c>
      <c r="M221" s="1">
        <v>46905</v>
      </c>
      <c r="N221" s="3">
        <f>IF(ISERR(LN(Table129[[#This Row],[Close Price]]/I220)),"-",LN(Table129[[#This Row],[Close Price]]/I220))</f>
        <v>-2.3871551269916452E-2</v>
      </c>
    </row>
    <row r="222" spans="1:14" x14ac:dyDescent="0.3">
      <c r="A222" s="1" t="s">
        <v>40</v>
      </c>
      <c r="B222" s="1" t="s">
        <v>14</v>
      </c>
      <c r="C222" s="2">
        <v>43426</v>
      </c>
      <c r="D222" s="1">
        <v>985.15</v>
      </c>
      <c r="E222" s="1">
        <v>988</v>
      </c>
      <c r="F222" s="1">
        <v>1002</v>
      </c>
      <c r="G222" s="1">
        <v>975.4</v>
      </c>
      <c r="H222" s="1">
        <v>979.05</v>
      </c>
      <c r="I222" s="1">
        <v>979.05</v>
      </c>
      <c r="J222" s="1">
        <v>992.5</v>
      </c>
      <c r="K222" s="1">
        <v>1564940</v>
      </c>
      <c r="L222" s="1">
        <v>1553203869.4000001</v>
      </c>
      <c r="M222" s="1">
        <v>77165</v>
      </c>
      <c r="N222" s="3">
        <f>IF(ISERR(LN(Table129[[#This Row],[Close Price]]/I221)),"-",LN(Table129[[#This Row],[Close Price]]/I221))</f>
        <v>-6.2112000926407476E-3</v>
      </c>
    </row>
    <row r="223" spans="1:14" x14ac:dyDescent="0.3">
      <c r="A223" s="1" t="s">
        <v>40</v>
      </c>
      <c r="B223" s="1" t="s">
        <v>14</v>
      </c>
      <c r="C223" s="2">
        <v>43430</v>
      </c>
      <c r="D223" s="1">
        <v>979.05</v>
      </c>
      <c r="E223" s="1">
        <v>984.5</v>
      </c>
      <c r="F223" s="1">
        <v>1005.9</v>
      </c>
      <c r="G223" s="1">
        <v>963</v>
      </c>
      <c r="H223" s="1">
        <v>997.05</v>
      </c>
      <c r="I223" s="1">
        <v>1000.5</v>
      </c>
      <c r="J223" s="1">
        <v>980.69</v>
      </c>
      <c r="K223" s="1">
        <v>2379281</v>
      </c>
      <c r="L223" s="1">
        <v>2333327467.25</v>
      </c>
      <c r="M223" s="1">
        <v>101154</v>
      </c>
      <c r="N223" s="3">
        <f>IF(ISERR(LN(Table129[[#This Row],[Close Price]]/I222)),"-",LN(Table129[[#This Row],[Close Price]]/I222))</f>
        <v>2.1672440274452132E-2</v>
      </c>
    </row>
    <row r="224" spans="1:14" x14ac:dyDescent="0.3">
      <c r="A224" s="1" t="s">
        <v>40</v>
      </c>
      <c r="B224" s="1" t="s">
        <v>14</v>
      </c>
      <c r="C224" s="2">
        <v>43431</v>
      </c>
      <c r="D224" s="1">
        <v>1000.5</v>
      </c>
      <c r="E224" s="1">
        <v>998.7</v>
      </c>
      <c r="F224" s="1">
        <v>1029</v>
      </c>
      <c r="G224" s="1">
        <v>993</v>
      </c>
      <c r="H224" s="1">
        <v>1021.7</v>
      </c>
      <c r="I224" s="1">
        <v>1023.15</v>
      </c>
      <c r="J224" s="1">
        <v>1012.76</v>
      </c>
      <c r="K224" s="1">
        <v>2051509</v>
      </c>
      <c r="L224" s="1">
        <v>2077685754.9000001</v>
      </c>
      <c r="M224" s="1">
        <v>63422</v>
      </c>
      <c r="N224" s="3">
        <f>IF(ISERR(LN(Table129[[#This Row],[Close Price]]/I223)),"-",LN(Table129[[#This Row],[Close Price]]/I223))</f>
        <v>2.2386228745049884E-2</v>
      </c>
    </row>
    <row r="225" spans="1:14" x14ac:dyDescent="0.3">
      <c r="A225" s="1" t="s">
        <v>40</v>
      </c>
      <c r="B225" s="1" t="s">
        <v>14</v>
      </c>
      <c r="C225" s="2">
        <v>43432</v>
      </c>
      <c r="D225" s="1">
        <v>1023.15</v>
      </c>
      <c r="E225" s="1">
        <v>1023.2</v>
      </c>
      <c r="F225" s="1">
        <v>1047.75</v>
      </c>
      <c r="G225" s="1">
        <v>1012.35</v>
      </c>
      <c r="H225" s="1">
        <v>1039.5</v>
      </c>
      <c r="I225" s="1">
        <v>1043.0999999999999</v>
      </c>
      <c r="J225" s="1">
        <v>1035.42</v>
      </c>
      <c r="K225" s="1">
        <v>1230287</v>
      </c>
      <c r="L225" s="1">
        <v>1273867985.5999999</v>
      </c>
      <c r="M225" s="1">
        <v>53198</v>
      </c>
      <c r="N225" s="3">
        <f>IF(ISERR(LN(Table129[[#This Row],[Close Price]]/I224)),"-",LN(Table129[[#This Row],[Close Price]]/I224))</f>
        <v>1.9310944913087307E-2</v>
      </c>
    </row>
    <row r="226" spans="1:14" x14ac:dyDescent="0.3">
      <c r="A226" s="1" t="s">
        <v>40</v>
      </c>
      <c r="B226" s="1" t="s">
        <v>14</v>
      </c>
      <c r="C226" s="2">
        <v>43433</v>
      </c>
      <c r="D226" s="1">
        <v>1043.0999999999999</v>
      </c>
      <c r="E226" s="1">
        <v>1043.3</v>
      </c>
      <c r="F226" s="1">
        <v>1045.3499999999999</v>
      </c>
      <c r="G226" s="1">
        <v>1008.5</v>
      </c>
      <c r="H226" s="1">
        <v>1017</v>
      </c>
      <c r="I226" s="1">
        <v>1013.45</v>
      </c>
      <c r="J226" s="1">
        <v>1020.03</v>
      </c>
      <c r="K226" s="1">
        <v>1630256</v>
      </c>
      <c r="L226" s="1">
        <v>1662911363.3</v>
      </c>
      <c r="M226" s="1">
        <v>66187</v>
      </c>
      <c r="N226" s="3">
        <f>IF(ISERR(LN(Table129[[#This Row],[Close Price]]/I225)),"-",LN(Table129[[#This Row],[Close Price]]/I225))</f>
        <v>-2.8836696997951775E-2</v>
      </c>
    </row>
    <row r="227" spans="1:14" x14ac:dyDescent="0.3">
      <c r="A227" s="1" t="s">
        <v>40</v>
      </c>
      <c r="B227" s="1" t="s">
        <v>14</v>
      </c>
      <c r="C227" s="2">
        <v>43434</v>
      </c>
      <c r="D227" s="1">
        <v>1013.45</v>
      </c>
      <c r="E227" s="1">
        <v>1018</v>
      </c>
      <c r="F227" s="1">
        <v>1026.3</v>
      </c>
      <c r="G227" s="1">
        <v>1004.25</v>
      </c>
      <c r="H227" s="1">
        <v>1015.1</v>
      </c>
      <c r="I227" s="1">
        <v>1015</v>
      </c>
      <c r="J227" s="1">
        <v>1017.03</v>
      </c>
      <c r="K227" s="1">
        <v>2109694</v>
      </c>
      <c r="L227" s="1">
        <v>2145617655.6500001</v>
      </c>
      <c r="M227" s="1">
        <v>93884</v>
      </c>
      <c r="N227" s="3">
        <f>IF(ISERR(LN(Table129[[#This Row],[Close Price]]/I226)),"-",LN(Table129[[#This Row],[Close Price]]/I226))</f>
        <v>1.5282607919142584E-3</v>
      </c>
    </row>
    <row r="228" spans="1:14" x14ac:dyDescent="0.3">
      <c r="A228" s="1" t="s">
        <v>40</v>
      </c>
      <c r="B228" s="1" t="s">
        <v>14</v>
      </c>
      <c r="C228" s="2">
        <v>43437</v>
      </c>
      <c r="D228" s="1">
        <v>1015</v>
      </c>
      <c r="E228" s="1">
        <v>1021.1</v>
      </c>
      <c r="F228" s="1">
        <v>1025.7</v>
      </c>
      <c r="G228" s="1">
        <v>1004.7</v>
      </c>
      <c r="H228" s="1">
        <v>1019.95</v>
      </c>
      <c r="I228" s="1">
        <v>1018.2</v>
      </c>
      <c r="J228" s="1">
        <v>1013.84</v>
      </c>
      <c r="K228" s="1">
        <v>1454449</v>
      </c>
      <c r="L228" s="1">
        <v>1474575556.3</v>
      </c>
      <c r="M228" s="1">
        <v>49677</v>
      </c>
      <c r="N228" s="3">
        <f>IF(ISERR(LN(Table129[[#This Row],[Close Price]]/I227)),"-",LN(Table129[[#This Row],[Close Price]]/I227))</f>
        <v>3.1477499923480011E-3</v>
      </c>
    </row>
    <row r="229" spans="1:14" x14ac:dyDescent="0.3">
      <c r="A229" s="1" t="s">
        <v>40</v>
      </c>
      <c r="B229" s="1" t="s">
        <v>14</v>
      </c>
      <c r="C229" s="2">
        <v>43438</v>
      </c>
      <c r="D229" s="1">
        <v>1018.2</v>
      </c>
      <c r="E229" s="1">
        <v>1018.1</v>
      </c>
      <c r="F229" s="1">
        <v>1043</v>
      </c>
      <c r="G229" s="1">
        <v>1017.05</v>
      </c>
      <c r="H229" s="1">
        <v>1037</v>
      </c>
      <c r="I229" s="1">
        <v>1036.25</v>
      </c>
      <c r="J229" s="1">
        <v>1033.82</v>
      </c>
      <c r="K229" s="1">
        <v>1418143</v>
      </c>
      <c r="L229" s="1">
        <v>1466100474.25</v>
      </c>
      <c r="M229" s="1">
        <v>55365</v>
      </c>
      <c r="N229" s="3">
        <f>IF(ISERR(LN(Table129[[#This Row],[Close Price]]/I228)),"-",LN(Table129[[#This Row],[Close Price]]/I228))</f>
        <v>1.7572064981269134E-2</v>
      </c>
    </row>
    <row r="230" spans="1:14" x14ac:dyDescent="0.3">
      <c r="A230" s="1" t="s">
        <v>40</v>
      </c>
      <c r="B230" s="1" t="s">
        <v>14</v>
      </c>
      <c r="C230" s="2">
        <v>43439</v>
      </c>
      <c r="D230" s="1">
        <v>1036.25</v>
      </c>
      <c r="E230" s="1">
        <v>1036.45</v>
      </c>
      <c r="F230" s="1">
        <v>1058</v>
      </c>
      <c r="G230" s="1">
        <v>1022</v>
      </c>
      <c r="H230" s="1">
        <v>1046.05</v>
      </c>
      <c r="I230" s="1">
        <v>1051.05</v>
      </c>
      <c r="J230" s="1">
        <v>1044.73</v>
      </c>
      <c r="K230" s="1">
        <v>1936706</v>
      </c>
      <c r="L230" s="1">
        <v>2023334281.6500001</v>
      </c>
      <c r="M230" s="1">
        <v>68327</v>
      </c>
      <c r="N230" s="3">
        <f>IF(ISERR(LN(Table129[[#This Row],[Close Price]]/I229)),"-",LN(Table129[[#This Row],[Close Price]]/I229))</f>
        <v>1.4181237035147922E-2</v>
      </c>
    </row>
    <row r="231" spans="1:14" x14ac:dyDescent="0.3">
      <c r="A231" s="1" t="s">
        <v>40</v>
      </c>
      <c r="B231" s="1" t="s">
        <v>14</v>
      </c>
      <c r="C231" s="2">
        <v>43440</v>
      </c>
      <c r="D231" s="1">
        <v>1051.05</v>
      </c>
      <c r="E231" s="1">
        <v>1049.3499999999999</v>
      </c>
      <c r="F231" s="1">
        <v>1065.5</v>
      </c>
      <c r="G231" s="1">
        <v>1009</v>
      </c>
      <c r="H231" s="1">
        <v>1012.35</v>
      </c>
      <c r="I231" s="1">
        <v>1012.5</v>
      </c>
      <c r="J231" s="1">
        <v>1030.68</v>
      </c>
      <c r="K231" s="1">
        <v>2025631</v>
      </c>
      <c r="L231" s="1">
        <v>2087780003.55</v>
      </c>
      <c r="M231" s="1">
        <v>106044</v>
      </c>
      <c r="N231" s="3">
        <f>IF(ISERR(LN(Table129[[#This Row],[Close Price]]/I230)),"-",LN(Table129[[#This Row],[Close Price]]/I230))</f>
        <v>-3.7367144503958331E-2</v>
      </c>
    </row>
    <row r="232" spans="1:14" x14ac:dyDescent="0.3">
      <c r="A232" s="1" t="s">
        <v>40</v>
      </c>
      <c r="B232" s="1" t="s">
        <v>14</v>
      </c>
      <c r="C232" s="2">
        <v>43441</v>
      </c>
      <c r="D232" s="1">
        <v>1012.5</v>
      </c>
      <c r="E232" s="1">
        <v>1000</v>
      </c>
      <c r="F232" s="1">
        <v>1000</v>
      </c>
      <c r="G232" s="1">
        <v>934.45</v>
      </c>
      <c r="H232" s="1">
        <v>961.9</v>
      </c>
      <c r="I232" s="1">
        <v>961.95</v>
      </c>
      <c r="J232" s="1">
        <v>955.66</v>
      </c>
      <c r="K232" s="1">
        <v>10546835</v>
      </c>
      <c r="L232" s="1">
        <v>10079208245.75</v>
      </c>
      <c r="M232" s="1">
        <v>276448</v>
      </c>
      <c r="N232" s="3">
        <f>IF(ISERR(LN(Table129[[#This Row],[Close Price]]/I231)),"-",LN(Table129[[#This Row],[Close Price]]/I231))</f>
        <v>-5.121532471771259E-2</v>
      </c>
    </row>
    <row r="233" spans="1:14" x14ac:dyDescent="0.3">
      <c r="A233" s="1" t="s">
        <v>40</v>
      </c>
      <c r="B233" s="1" t="s">
        <v>14</v>
      </c>
      <c r="C233" s="2">
        <v>43444</v>
      </c>
      <c r="D233" s="1">
        <v>961.95</v>
      </c>
      <c r="E233" s="1">
        <v>959.95</v>
      </c>
      <c r="F233" s="1">
        <v>970.7</v>
      </c>
      <c r="G233" s="1">
        <v>937.1</v>
      </c>
      <c r="H233" s="1">
        <v>938.8</v>
      </c>
      <c r="I233" s="1">
        <v>942</v>
      </c>
      <c r="J233" s="1">
        <v>950.23</v>
      </c>
      <c r="K233" s="1">
        <v>3091482</v>
      </c>
      <c r="L233" s="1">
        <v>2937621088.6999998</v>
      </c>
      <c r="M233" s="1">
        <v>162206</v>
      </c>
      <c r="N233" s="3">
        <f>IF(ISERR(LN(Table129[[#This Row],[Close Price]]/I232)),"-",LN(Table129[[#This Row],[Close Price]]/I232))</f>
        <v>-2.0957199686618622E-2</v>
      </c>
    </row>
    <row r="234" spans="1:14" x14ac:dyDescent="0.3">
      <c r="A234" s="1" t="s">
        <v>40</v>
      </c>
      <c r="B234" s="1" t="s">
        <v>14</v>
      </c>
      <c r="C234" s="2">
        <v>43445</v>
      </c>
      <c r="D234" s="1">
        <v>942</v>
      </c>
      <c r="E234" s="1">
        <v>941</v>
      </c>
      <c r="F234" s="1">
        <v>965.15</v>
      </c>
      <c r="G234" s="1">
        <v>930.7</v>
      </c>
      <c r="H234" s="1">
        <v>960</v>
      </c>
      <c r="I234" s="1">
        <v>956.85</v>
      </c>
      <c r="J234" s="1">
        <v>953.94</v>
      </c>
      <c r="K234" s="1">
        <v>2802924</v>
      </c>
      <c r="L234" s="1">
        <v>2673810868.9499998</v>
      </c>
      <c r="M234" s="1">
        <v>117976</v>
      </c>
      <c r="N234" s="3">
        <f>IF(ISERR(LN(Table129[[#This Row],[Close Price]]/I233)),"-",LN(Table129[[#This Row],[Close Price]]/I233))</f>
        <v>1.5641364779711026E-2</v>
      </c>
    </row>
    <row r="235" spans="1:14" x14ac:dyDescent="0.3">
      <c r="A235" s="1" t="s">
        <v>40</v>
      </c>
      <c r="B235" s="1" t="s">
        <v>14</v>
      </c>
      <c r="C235" s="2">
        <v>43446</v>
      </c>
      <c r="D235" s="1">
        <v>956.85</v>
      </c>
      <c r="E235" s="1">
        <v>965</v>
      </c>
      <c r="F235" s="1">
        <v>974</v>
      </c>
      <c r="G235" s="1">
        <v>943.3</v>
      </c>
      <c r="H235" s="1">
        <v>970.35</v>
      </c>
      <c r="I235" s="1">
        <v>971.25</v>
      </c>
      <c r="J235" s="1">
        <v>966.37</v>
      </c>
      <c r="K235" s="1">
        <v>1826854</v>
      </c>
      <c r="L235" s="1">
        <v>1765408080.45</v>
      </c>
      <c r="M235" s="1">
        <v>54739</v>
      </c>
      <c r="N235" s="3">
        <f>IF(ISERR(LN(Table129[[#This Row],[Close Price]]/I234)),"-",LN(Table129[[#This Row],[Close Price]]/I234))</f>
        <v>1.493726232578319E-2</v>
      </c>
    </row>
    <row r="236" spans="1:14" x14ac:dyDescent="0.3">
      <c r="A236" s="1" t="s">
        <v>40</v>
      </c>
      <c r="B236" s="1" t="s">
        <v>14</v>
      </c>
      <c r="C236" s="2">
        <v>43447</v>
      </c>
      <c r="D236" s="1">
        <v>971.25</v>
      </c>
      <c r="E236" s="1">
        <v>970.05</v>
      </c>
      <c r="F236" s="1">
        <v>982.55</v>
      </c>
      <c r="G236" s="1">
        <v>963.45</v>
      </c>
      <c r="H236" s="1">
        <v>976.5</v>
      </c>
      <c r="I236" s="1">
        <v>978.05</v>
      </c>
      <c r="J236" s="1">
        <v>974.64</v>
      </c>
      <c r="K236" s="1">
        <v>1378322</v>
      </c>
      <c r="L236" s="1">
        <v>1343367183.0999999</v>
      </c>
      <c r="M236" s="1">
        <v>61001</v>
      </c>
      <c r="N236" s="3">
        <f>IF(ISERR(LN(Table129[[#This Row],[Close Price]]/I235)),"-",LN(Table129[[#This Row],[Close Price]]/I235))</f>
        <v>6.9768917905112049E-3</v>
      </c>
    </row>
    <row r="237" spans="1:14" x14ac:dyDescent="0.3">
      <c r="A237" s="1" t="s">
        <v>40</v>
      </c>
      <c r="B237" s="1" t="s">
        <v>14</v>
      </c>
      <c r="C237" s="2">
        <v>43448</v>
      </c>
      <c r="D237" s="1">
        <v>978.05</v>
      </c>
      <c r="E237" s="1">
        <v>966</v>
      </c>
      <c r="F237" s="1">
        <v>968.8</v>
      </c>
      <c r="G237" s="1">
        <v>950</v>
      </c>
      <c r="H237" s="1">
        <v>960.1</v>
      </c>
      <c r="I237" s="1">
        <v>961.2</v>
      </c>
      <c r="J237" s="1">
        <v>958.85</v>
      </c>
      <c r="K237" s="1">
        <v>2305516</v>
      </c>
      <c r="L237" s="1">
        <v>2210653628.0999999</v>
      </c>
      <c r="M237" s="1">
        <v>92802</v>
      </c>
      <c r="N237" s="3">
        <f>IF(ISERR(LN(Table129[[#This Row],[Close Price]]/I236)),"-",LN(Table129[[#This Row],[Close Price]]/I236))</f>
        <v>-1.7378289610054515E-2</v>
      </c>
    </row>
    <row r="238" spans="1:14" x14ac:dyDescent="0.3">
      <c r="A238" s="1" t="s">
        <v>40</v>
      </c>
      <c r="B238" s="1" t="s">
        <v>14</v>
      </c>
      <c r="C238" s="2">
        <v>43451</v>
      </c>
      <c r="D238" s="1">
        <v>961.2</v>
      </c>
      <c r="E238" s="1">
        <v>965.1</v>
      </c>
      <c r="F238" s="1">
        <v>974</v>
      </c>
      <c r="G238" s="1">
        <v>953.9</v>
      </c>
      <c r="H238" s="1">
        <v>972.1</v>
      </c>
      <c r="I238" s="1">
        <v>971.65</v>
      </c>
      <c r="J238" s="1">
        <v>963.39</v>
      </c>
      <c r="K238" s="1">
        <v>1396290</v>
      </c>
      <c r="L238" s="1">
        <v>1345177939.4000001</v>
      </c>
      <c r="M238" s="1">
        <v>63197</v>
      </c>
      <c r="N238" s="3">
        <f>IF(ISERR(LN(Table129[[#This Row],[Close Price]]/I237)),"-",LN(Table129[[#This Row],[Close Price]]/I237))</f>
        <v>1.0813153448398515E-2</v>
      </c>
    </row>
    <row r="239" spans="1:14" x14ac:dyDescent="0.3">
      <c r="A239" s="1" t="s">
        <v>40</v>
      </c>
      <c r="B239" s="1" t="s">
        <v>14</v>
      </c>
      <c r="C239" s="2">
        <v>43452</v>
      </c>
      <c r="D239" s="1">
        <v>971.65</v>
      </c>
      <c r="E239" s="1">
        <v>969.95</v>
      </c>
      <c r="F239" s="1">
        <v>988.8</v>
      </c>
      <c r="G239" s="1">
        <v>959.4</v>
      </c>
      <c r="H239" s="1">
        <v>985</v>
      </c>
      <c r="I239" s="1">
        <v>985.2</v>
      </c>
      <c r="J239" s="1">
        <v>977.64</v>
      </c>
      <c r="K239" s="1">
        <v>1937251</v>
      </c>
      <c r="L239" s="1">
        <v>1893933694.5</v>
      </c>
      <c r="M239" s="1">
        <v>135073</v>
      </c>
      <c r="N239" s="3">
        <f>IF(ISERR(LN(Table129[[#This Row],[Close Price]]/I238)),"-",LN(Table129[[#This Row],[Close Price]]/I238))</f>
        <v>1.3849008935670423E-2</v>
      </c>
    </row>
    <row r="240" spans="1:14" x14ac:dyDescent="0.3">
      <c r="A240" s="1" t="s">
        <v>40</v>
      </c>
      <c r="B240" s="1" t="s">
        <v>14</v>
      </c>
      <c r="C240" s="2">
        <v>43453</v>
      </c>
      <c r="D240" s="1">
        <v>985.2</v>
      </c>
      <c r="E240" s="1">
        <v>980</v>
      </c>
      <c r="F240" s="1">
        <v>983.6</v>
      </c>
      <c r="G240" s="1">
        <v>954</v>
      </c>
      <c r="H240" s="1">
        <v>958</v>
      </c>
      <c r="I240" s="1">
        <v>957.15</v>
      </c>
      <c r="J240" s="1">
        <v>961.55</v>
      </c>
      <c r="K240" s="1">
        <v>3058633</v>
      </c>
      <c r="L240" s="1">
        <v>2941041999</v>
      </c>
      <c r="M240" s="1">
        <v>144832</v>
      </c>
      <c r="N240" s="3">
        <f>IF(ISERR(LN(Table129[[#This Row],[Close Price]]/I239)),"-",LN(Table129[[#This Row],[Close Price]]/I239))</f>
        <v>-2.8884547263917312E-2</v>
      </c>
    </row>
    <row r="241" spans="1:14" x14ac:dyDescent="0.3">
      <c r="A241" s="1" t="s">
        <v>40</v>
      </c>
      <c r="B241" s="1" t="s">
        <v>14</v>
      </c>
      <c r="C241" s="2">
        <v>43454</v>
      </c>
      <c r="D241" s="1">
        <v>957.15</v>
      </c>
      <c r="E241" s="1">
        <v>948.3</v>
      </c>
      <c r="F241" s="1">
        <v>964.7</v>
      </c>
      <c r="G241" s="1">
        <v>948</v>
      </c>
      <c r="H241" s="1">
        <v>961.5</v>
      </c>
      <c r="I241" s="1">
        <v>959.5</v>
      </c>
      <c r="J241" s="1">
        <v>958.42</v>
      </c>
      <c r="K241" s="1">
        <v>2263977</v>
      </c>
      <c r="L241" s="1">
        <v>2169848775</v>
      </c>
      <c r="M241" s="1">
        <v>80567</v>
      </c>
      <c r="N241" s="3">
        <f>IF(ISERR(LN(Table129[[#This Row],[Close Price]]/I240)),"-",LN(Table129[[#This Row],[Close Price]]/I240))</f>
        <v>2.4521964652890176E-3</v>
      </c>
    </row>
    <row r="242" spans="1:14" x14ac:dyDescent="0.3">
      <c r="A242" s="1" t="s">
        <v>40</v>
      </c>
      <c r="B242" s="1" t="s">
        <v>14</v>
      </c>
      <c r="C242" s="2">
        <v>43455</v>
      </c>
      <c r="D242" s="1">
        <v>959.5</v>
      </c>
      <c r="E242" s="1">
        <v>957.05</v>
      </c>
      <c r="F242" s="1">
        <v>964</v>
      </c>
      <c r="G242" s="1">
        <v>945</v>
      </c>
      <c r="H242" s="1">
        <v>948</v>
      </c>
      <c r="I242" s="1">
        <v>954.45</v>
      </c>
      <c r="J242" s="1">
        <v>954.5</v>
      </c>
      <c r="K242" s="1">
        <v>5219625</v>
      </c>
      <c r="L242" s="1">
        <v>4982147694.1999998</v>
      </c>
      <c r="M242" s="1">
        <v>86105</v>
      </c>
      <c r="N242" s="3">
        <f>IF(ISERR(LN(Table129[[#This Row],[Close Price]]/I241)),"-",LN(Table129[[#This Row],[Close Price]]/I241))</f>
        <v>-5.2770571008436693E-3</v>
      </c>
    </row>
    <row r="243" spans="1:14" x14ac:dyDescent="0.3">
      <c r="A243" s="1" t="s">
        <v>40</v>
      </c>
      <c r="B243" s="1" t="s">
        <v>14</v>
      </c>
      <c r="C243" s="2">
        <v>43458</v>
      </c>
      <c r="D243" s="1">
        <v>954.45</v>
      </c>
      <c r="E243" s="1">
        <v>955</v>
      </c>
      <c r="F243" s="1">
        <v>955.9</v>
      </c>
      <c r="G243" s="1">
        <v>935.15</v>
      </c>
      <c r="H243" s="1">
        <v>938</v>
      </c>
      <c r="I243" s="1">
        <v>937.85</v>
      </c>
      <c r="J243" s="1">
        <v>942.2</v>
      </c>
      <c r="K243" s="1">
        <v>1470782</v>
      </c>
      <c r="L243" s="1">
        <v>1385775949.3</v>
      </c>
      <c r="M243" s="1">
        <v>82841</v>
      </c>
      <c r="N243" s="3">
        <f>IF(ISERR(LN(Table129[[#This Row],[Close Price]]/I242)),"-",LN(Table129[[#This Row],[Close Price]]/I242))</f>
        <v>-1.7545236840560592E-2</v>
      </c>
    </row>
    <row r="244" spans="1:14" x14ac:dyDescent="0.3">
      <c r="A244" s="1" t="s">
        <v>40</v>
      </c>
      <c r="B244" s="1" t="s">
        <v>14</v>
      </c>
      <c r="C244" s="2">
        <v>43460</v>
      </c>
      <c r="D244" s="1">
        <v>937.85</v>
      </c>
      <c r="E244" s="1">
        <v>938</v>
      </c>
      <c r="F244" s="1">
        <v>947.7</v>
      </c>
      <c r="G244" s="1">
        <v>931</v>
      </c>
      <c r="H244" s="1">
        <v>941.95</v>
      </c>
      <c r="I244" s="1">
        <v>942.8</v>
      </c>
      <c r="J244" s="1">
        <v>939.77</v>
      </c>
      <c r="K244" s="1">
        <v>1217032</v>
      </c>
      <c r="L244" s="1">
        <v>1143732890.0999999</v>
      </c>
      <c r="M244" s="1">
        <v>31647</v>
      </c>
      <c r="N244" s="3">
        <f>IF(ISERR(LN(Table129[[#This Row],[Close Price]]/I243)),"-",LN(Table129[[#This Row],[Close Price]]/I243))</f>
        <v>5.2641495556258111E-3</v>
      </c>
    </row>
    <row r="245" spans="1:14" x14ac:dyDescent="0.3">
      <c r="A245" s="1" t="s">
        <v>40</v>
      </c>
      <c r="B245" s="1" t="s">
        <v>14</v>
      </c>
      <c r="C245" s="2">
        <v>43461</v>
      </c>
      <c r="D245" s="1">
        <v>942.8</v>
      </c>
      <c r="E245" s="1">
        <v>949</v>
      </c>
      <c r="F245" s="1">
        <v>960</v>
      </c>
      <c r="G245" s="1">
        <v>942.65</v>
      </c>
      <c r="H245" s="1">
        <v>952.1</v>
      </c>
      <c r="I245" s="1">
        <v>948.8</v>
      </c>
      <c r="J245" s="1">
        <v>952.15</v>
      </c>
      <c r="K245" s="1">
        <v>2548404</v>
      </c>
      <c r="L245" s="1">
        <v>2426456836.25</v>
      </c>
      <c r="M245" s="1">
        <v>61527</v>
      </c>
      <c r="N245" s="3">
        <f>IF(ISERR(LN(Table129[[#This Row],[Close Price]]/I244)),"-",LN(Table129[[#This Row],[Close Price]]/I244))</f>
        <v>6.3438571814850063E-3</v>
      </c>
    </row>
    <row r="246" spans="1:14" x14ac:dyDescent="0.3">
      <c r="A246" s="1" t="s">
        <v>40</v>
      </c>
      <c r="B246" s="1" t="s">
        <v>14</v>
      </c>
      <c r="C246" s="2">
        <v>43462</v>
      </c>
      <c r="D246" s="1">
        <v>948.8</v>
      </c>
      <c r="E246" s="1">
        <v>952.1</v>
      </c>
      <c r="F246" s="1">
        <v>963</v>
      </c>
      <c r="G246" s="1">
        <v>950</v>
      </c>
      <c r="H246" s="1">
        <v>963</v>
      </c>
      <c r="I246" s="1">
        <v>958.35</v>
      </c>
      <c r="J246" s="1">
        <v>956.77</v>
      </c>
      <c r="K246" s="1">
        <v>778333</v>
      </c>
      <c r="L246" s="1">
        <v>744688577.85000002</v>
      </c>
      <c r="M246" s="1">
        <v>30000</v>
      </c>
      <c r="N246" s="3">
        <f>IF(ISERR(LN(Table129[[#This Row],[Close Price]]/I245)),"-",LN(Table129[[#This Row],[Close Price]]/I245))</f>
        <v>1.0015027473001014E-2</v>
      </c>
    </row>
    <row r="247" spans="1:14" x14ac:dyDescent="0.3">
      <c r="A247" s="1" t="s">
        <v>40</v>
      </c>
      <c r="B247" s="1" t="s">
        <v>14</v>
      </c>
      <c r="C247" s="2">
        <v>43465</v>
      </c>
      <c r="D247" s="1">
        <v>958.35</v>
      </c>
      <c r="E247" s="1">
        <v>962.45</v>
      </c>
      <c r="F247" s="1">
        <v>966.6</v>
      </c>
      <c r="G247" s="1">
        <v>955.6</v>
      </c>
      <c r="H247" s="1">
        <v>964.2</v>
      </c>
      <c r="I247" s="1">
        <v>964.35</v>
      </c>
      <c r="J247" s="1">
        <v>960.58</v>
      </c>
      <c r="K247" s="1">
        <v>718502</v>
      </c>
      <c r="L247" s="1">
        <v>690177437.64999998</v>
      </c>
      <c r="M247" s="1">
        <v>32221</v>
      </c>
      <c r="N247" s="3">
        <f>IF(ISERR(LN(Table129[[#This Row],[Close Price]]/I246)),"-",LN(Table129[[#This Row],[Close Price]]/I246))</f>
        <v>6.241243539343507E-3</v>
      </c>
    </row>
    <row r="248" spans="1:14" x14ac:dyDescent="0.3">
      <c r="A248" s="1" t="s">
        <v>40</v>
      </c>
      <c r="B248" s="1" t="s">
        <v>14</v>
      </c>
      <c r="C248" s="2">
        <v>43466</v>
      </c>
      <c r="D248" s="1">
        <v>964.35</v>
      </c>
      <c r="E248" s="1">
        <v>962</v>
      </c>
      <c r="F248" s="1">
        <v>965</v>
      </c>
      <c r="G248" s="1">
        <v>952.85</v>
      </c>
      <c r="H248" s="1">
        <v>960</v>
      </c>
      <c r="I248" s="1">
        <v>959.85</v>
      </c>
      <c r="J248" s="1">
        <v>959.67</v>
      </c>
      <c r="K248" s="1">
        <v>358734</v>
      </c>
      <c r="L248" s="1">
        <v>344267067.55000001</v>
      </c>
      <c r="M248" s="1">
        <v>13573</v>
      </c>
      <c r="N248" s="3">
        <f>IF(ISERR(LN(Table129[[#This Row],[Close Price]]/I247)),"-",LN(Table129[[#This Row],[Close Price]]/I247))</f>
        <v>-4.6772770022264478E-3</v>
      </c>
    </row>
    <row r="249" spans="1:14" x14ac:dyDescent="0.3">
      <c r="A249" s="1" t="s">
        <v>40</v>
      </c>
      <c r="B249" s="1" t="s">
        <v>14</v>
      </c>
      <c r="C249" s="2">
        <v>43467</v>
      </c>
      <c r="D249" s="1">
        <v>959.85</v>
      </c>
      <c r="E249" s="1">
        <v>959</v>
      </c>
      <c r="F249" s="1">
        <v>962</v>
      </c>
      <c r="G249" s="1">
        <v>939.15</v>
      </c>
      <c r="H249" s="1">
        <v>946.1</v>
      </c>
      <c r="I249" s="1">
        <v>946.35</v>
      </c>
      <c r="J249" s="1">
        <v>951.62</v>
      </c>
      <c r="K249" s="1">
        <v>1135048</v>
      </c>
      <c r="L249" s="1">
        <v>1080137677.3</v>
      </c>
      <c r="M249" s="1">
        <v>54434</v>
      </c>
      <c r="N249" s="3">
        <f>IF(ISERR(LN(Table129[[#This Row],[Close Price]]/I248)),"-",LN(Table129[[#This Row],[Close Price]]/I248))</f>
        <v>-1.41645427686508E-2</v>
      </c>
    </row>
    <row r="250" spans="1:14" x14ac:dyDescent="0.3">
      <c r="A250" s="1" t="s">
        <v>40</v>
      </c>
      <c r="B250" s="1" t="s">
        <v>14</v>
      </c>
      <c r="C250" s="2">
        <v>43468</v>
      </c>
      <c r="D250" s="1">
        <v>946.35</v>
      </c>
      <c r="E250" s="1">
        <v>950</v>
      </c>
      <c r="F250" s="1">
        <v>960</v>
      </c>
      <c r="G250" s="1">
        <v>945</v>
      </c>
      <c r="H250" s="1">
        <v>949</v>
      </c>
      <c r="I250" s="1">
        <v>948.35</v>
      </c>
      <c r="J250" s="1">
        <v>951.41</v>
      </c>
      <c r="K250" s="1">
        <v>1404612</v>
      </c>
      <c r="L250" s="1">
        <v>1336362678.7</v>
      </c>
      <c r="M250" s="1">
        <v>94610</v>
      </c>
      <c r="N250" s="3">
        <f>IF(ISERR(LN(Table129[[#This Row],[Close Price]]/I249)),"-",LN(Table129[[#This Row],[Close Price]]/I249))</f>
        <v>2.1111529454031367E-3</v>
      </c>
    </row>
    <row r="251" spans="1:14" x14ac:dyDescent="0.3">
      <c r="A251" s="1" t="s">
        <v>40</v>
      </c>
      <c r="B251" s="1" t="s">
        <v>14</v>
      </c>
      <c r="C251" s="2">
        <v>43469</v>
      </c>
      <c r="D251" s="1">
        <v>948.35</v>
      </c>
      <c r="E251" s="1">
        <v>946</v>
      </c>
      <c r="F251" s="1">
        <v>950.55</v>
      </c>
      <c r="G251" s="1">
        <v>925</v>
      </c>
      <c r="H251" s="1">
        <v>932</v>
      </c>
      <c r="I251" s="1">
        <v>932.35</v>
      </c>
      <c r="J251" s="1">
        <v>933.58</v>
      </c>
      <c r="K251" s="1">
        <v>1538639</v>
      </c>
      <c r="L251" s="1">
        <v>1436447339.9000001</v>
      </c>
      <c r="M251" s="1">
        <v>75497</v>
      </c>
      <c r="N251" s="3">
        <f>IF(ISERR(LN(Table129[[#This Row],[Close Price]]/I250)),"-",LN(Table129[[#This Row],[Close Price]]/I250))</f>
        <v>-1.7015351760228978E-2</v>
      </c>
    </row>
    <row r="252" spans="1:14" x14ac:dyDescent="0.3">
      <c r="A252" s="1" t="s">
        <v>40</v>
      </c>
      <c r="B252" s="1" t="s">
        <v>14</v>
      </c>
      <c r="C252" s="2">
        <v>43472</v>
      </c>
      <c r="D252" s="1">
        <v>932.35</v>
      </c>
      <c r="E252" s="1">
        <v>939.9</v>
      </c>
      <c r="F252" s="1">
        <v>950</v>
      </c>
      <c r="G252" s="1">
        <v>935.9</v>
      </c>
      <c r="H252" s="1">
        <v>945</v>
      </c>
      <c r="I252" s="1">
        <v>941.55</v>
      </c>
      <c r="J252" s="1">
        <v>943.79</v>
      </c>
      <c r="K252" s="1">
        <v>1172376</v>
      </c>
      <c r="L252" s="1">
        <v>1106476987.25</v>
      </c>
      <c r="M252" s="1">
        <v>42886</v>
      </c>
      <c r="N252" s="3">
        <f>IF(ISERR(LN(Table129[[#This Row],[Close Price]]/I251)),"-",LN(Table129[[#This Row],[Close Price]]/I251))</f>
        <v>9.8191727615479316E-3</v>
      </c>
    </row>
    <row r="253" spans="1:14" x14ac:dyDescent="0.3">
      <c r="A253" s="1" t="s">
        <v>40</v>
      </c>
      <c r="B253" s="1" t="s">
        <v>14</v>
      </c>
      <c r="C253" s="2">
        <v>43473</v>
      </c>
      <c r="D253" s="1">
        <v>941.55</v>
      </c>
      <c r="E253" s="1">
        <v>948</v>
      </c>
      <c r="F253" s="1">
        <v>948</v>
      </c>
      <c r="G253" s="1">
        <v>933.1</v>
      </c>
      <c r="H253" s="1">
        <v>944.1</v>
      </c>
      <c r="I253" s="1">
        <v>945.15</v>
      </c>
      <c r="J253" s="1">
        <v>939.04</v>
      </c>
      <c r="K253" s="1">
        <v>1515788</v>
      </c>
      <c r="L253" s="1">
        <v>1423378696.75</v>
      </c>
      <c r="M253" s="1">
        <v>50912</v>
      </c>
      <c r="N253" s="3">
        <f>IF(ISERR(LN(Table129[[#This Row],[Close Price]]/I252)),"-",LN(Table129[[#This Row],[Close Price]]/I252))</f>
        <v>3.8161916245238372E-3</v>
      </c>
    </row>
    <row r="254" spans="1:14" x14ac:dyDescent="0.3">
      <c r="A254" s="1" t="s">
        <v>40</v>
      </c>
      <c r="B254" s="1" t="s">
        <v>14</v>
      </c>
      <c r="C254" s="2">
        <v>43474</v>
      </c>
      <c r="D254" s="1">
        <v>945.15</v>
      </c>
      <c r="E254" s="1">
        <v>947</v>
      </c>
      <c r="F254" s="1">
        <v>948.55</v>
      </c>
      <c r="G254" s="1">
        <v>932.3</v>
      </c>
      <c r="H254" s="1">
        <v>936.25</v>
      </c>
      <c r="I254" s="1">
        <v>938.4</v>
      </c>
      <c r="J254" s="1">
        <v>939.38</v>
      </c>
      <c r="K254" s="1">
        <v>1235860</v>
      </c>
      <c r="L254" s="1">
        <v>1160936551.3499999</v>
      </c>
      <c r="M254" s="1">
        <v>57356</v>
      </c>
      <c r="N254" s="3">
        <f>IF(ISERR(LN(Table129[[#This Row],[Close Price]]/I253)),"-",LN(Table129[[#This Row],[Close Price]]/I253))</f>
        <v>-7.1673477169084746E-3</v>
      </c>
    </row>
    <row r="255" spans="1:14" x14ac:dyDescent="0.3">
      <c r="A255" s="1" t="s">
        <v>40</v>
      </c>
      <c r="B255" s="1" t="s">
        <v>14</v>
      </c>
      <c r="C255" s="2">
        <v>43475</v>
      </c>
      <c r="D255" s="1">
        <v>938.4</v>
      </c>
      <c r="E255" s="1">
        <v>943</v>
      </c>
      <c r="F255" s="1">
        <v>943</v>
      </c>
      <c r="G255" s="1">
        <v>932</v>
      </c>
      <c r="H255" s="1">
        <v>934</v>
      </c>
      <c r="I255" s="1">
        <v>935.85</v>
      </c>
      <c r="J255" s="1">
        <v>934.79</v>
      </c>
      <c r="K255" s="1">
        <v>916048</v>
      </c>
      <c r="L255" s="1">
        <v>856313909.85000002</v>
      </c>
      <c r="M255" s="1">
        <v>49114</v>
      </c>
      <c r="N255" s="3">
        <f>IF(ISERR(LN(Table129[[#This Row],[Close Price]]/I254)),"-",LN(Table129[[#This Row],[Close Price]]/I254))</f>
        <v>-2.7210901143606132E-3</v>
      </c>
    </row>
    <row r="256" spans="1:14" x14ac:dyDescent="0.3">
      <c r="A256" s="1" t="s">
        <v>40</v>
      </c>
      <c r="B256" s="1" t="s">
        <v>14</v>
      </c>
      <c r="C256" s="2">
        <v>43476</v>
      </c>
      <c r="D256" s="1">
        <v>935.85</v>
      </c>
      <c r="E256" s="1">
        <v>935</v>
      </c>
      <c r="F256" s="1">
        <v>941</v>
      </c>
      <c r="G256" s="1">
        <v>920</v>
      </c>
      <c r="H256" s="1">
        <v>939.55</v>
      </c>
      <c r="I256" s="1">
        <v>940.05</v>
      </c>
      <c r="J256" s="1">
        <v>932.75</v>
      </c>
      <c r="K256" s="1">
        <v>2165684</v>
      </c>
      <c r="L256" s="1">
        <v>2020043026.25</v>
      </c>
      <c r="M256" s="1">
        <v>67632</v>
      </c>
      <c r="N256" s="3">
        <f>IF(ISERR(LN(Table129[[#This Row],[Close Price]]/I255)),"-",LN(Table129[[#This Row],[Close Price]]/I255))</f>
        <v>4.4778581138890617E-3</v>
      </c>
    </row>
    <row r="257" spans="1:14" x14ac:dyDescent="0.3">
      <c r="A257" s="1" t="s">
        <v>40</v>
      </c>
      <c r="B257" s="1" t="s">
        <v>14</v>
      </c>
      <c r="C257" s="2">
        <v>43479</v>
      </c>
      <c r="D257" s="1">
        <v>940.05</v>
      </c>
      <c r="E257" s="1">
        <v>941</v>
      </c>
      <c r="F257" s="1">
        <v>944</v>
      </c>
      <c r="G257" s="1">
        <v>928</v>
      </c>
      <c r="H257" s="1">
        <v>939</v>
      </c>
      <c r="I257" s="1">
        <v>937.2</v>
      </c>
      <c r="J257" s="1">
        <v>935.83</v>
      </c>
      <c r="K257" s="1">
        <v>978404</v>
      </c>
      <c r="L257" s="1">
        <v>915622185.60000002</v>
      </c>
      <c r="M257" s="1">
        <v>63466</v>
      </c>
      <c r="N257" s="3">
        <f>IF(ISERR(LN(Table129[[#This Row],[Close Price]]/I256)),"-",LN(Table129[[#This Row],[Close Price]]/I256))</f>
        <v>-3.036358705153504E-3</v>
      </c>
    </row>
    <row r="258" spans="1:14" x14ac:dyDescent="0.3">
      <c r="A258" s="1" t="s">
        <v>40</v>
      </c>
      <c r="B258" s="1" t="s">
        <v>14</v>
      </c>
      <c r="C258" s="2">
        <v>43480</v>
      </c>
      <c r="D258" s="1">
        <v>937.2</v>
      </c>
      <c r="E258" s="1">
        <v>929</v>
      </c>
      <c r="F258" s="1">
        <v>955.9</v>
      </c>
      <c r="G258" s="1">
        <v>929</v>
      </c>
      <c r="H258" s="1">
        <v>948</v>
      </c>
      <c r="I258" s="1">
        <v>947.7</v>
      </c>
      <c r="J258" s="1">
        <v>944.15</v>
      </c>
      <c r="K258" s="1">
        <v>1846946</v>
      </c>
      <c r="L258" s="1">
        <v>1743785455.4000001</v>
      </c>
      <c r="M258" s="1">
        <v>54577</v>
      </c>
      <c r="N258" s="3">
        <f>IF(ISERR(LN(Table129[[#This Row],[Close Price]]/I257)),"-",LN(Table129[[#This Row],[Close Price]]/I257))</f>
        <v>1.1141289842508664E-2</v>
      </c>
    </row>
    <row r="259" spans="1:14" x14ac:dyDescent="0.3">
      <c r="A259" s="1" t="s">
        <v>40</v>
      </c>
      <c r="B259" s="1" t="s">
        <v>14</v>
      </c>
      <c r="C259" s="2">
        <v>43481</v>
      </c>
      <c r="D259" s="1">
        <v>947.7</v>
      </c>
      <c r="E259" s="1">
        <v>948</v>
      </c>
      <c r="F259" s="1">
        <v>954.2</v>
      </c>
      <c r="G259" s="1">
        <v>936.75</v>
      </c>
      <c r="H259" s="1">
        <v>937.4</v>
      </c>
      <c r="I259" s="1">
        <v>938.25</v>
      </c>
      <c r="J259" s="1">
        <v>942.4</v>
      </c>
      <c r="K259" s="1">
        <v>850621</v>
      </c>
      <c r="L259" s="1">
        <v>801624750.85000002</v>
      </c>
      <c r="M259" s="1">
        <v>38214</v>
      </c>
      <c r="N259" s="3">
        <f>IF(ISERR(LN(Table129[[#This Row],[Close Price]]/I258)),"-",LN(Table129[[#This Row],[Close Price]]/I258))</f>
        <v>-1.002155846101899E-2</v>
      </c>
    </row>
    <row r="260" spans="1:14" x14ac:dyDescent="0.3">
      <c r="A260" s="1" t="s">
        <v>40</v>
      </c>
      <c r="B260" s="1" t="s">
        <v>14</v>
      </c>
      <c r="C260" s="2">
        <v>43482</v>
      </c>
      <c r="D260" s="1">
        <v>938.25</v>
      </c>
      <c r="E260" s="1">
        <v>935.1</v>
      </c>
      <c r="F260" s="1">
        <v>957</v>
      </c>
      <c r="G260" s="1">
        <v>933.1</v>
      </c>
      <c r="H260" s="1">
        <v>952.8</v>
      </c>
      <c r="I260" s="1">
        <v>954.7</v>
      </c>
      <c r="J260" s="1">
        <v>947.05</v>
      </c>
      <c r="K260" s="1">
        <v>1845117</v>
      </c>
      <c r="L260" s="1">
        <v>1747409014.75</v>
      </c>
      <c r="M260" s="1">
        <v>62042</v>
      </c>
      <c r="N260" s="3">
        <f>IF(ISERR(LN(Table129[[#This Row],[Close Price]]/I259)),"-",LN(Table129[[#This Row],[Close Price]]/I259))</f>
        <v>1.738071698885732E-2</v>
      </c>
    </row>
    <row r="261" spans="1:14" x14ac:dyDescent="0.3">
      <c r="A261" s="1" t="s">
        <v>40</v>
      </c>
      <c r="B261" s="1" t="s">
        <v>14</v>
      </c>
      <c r="C261" s="2">
        <v>43483</v>
      </c>
      <c r="D261" s="1">
        <v>954.7</v>
      </c>
      <c r="E261" s="1">
        <v>948.6</v>
      </c>
      <c r="F261" s="1">
        <v>968.75</v>
      </c>
      <c r="G261" s="1">
        <v>946.35</v>
      </c>
      <c r="H261" s="1">
        <v>968</v>
      </c>
      <c r="I261" s="1">
        <v>966.3</v>
      </c>
      <c r="J261" s="1">
        <v>961.13</v>
      </c>
      <c r="K261" s="1">
        <v>2342528</v>
      </c>
      <c r="L261" s="1">
        <v>2251469610.0999999</v>
      </c>
      <c r="M261" s="1">
        <v>108597</v>
      </c>
      <c r="N261" s="3">
        <f>IF(ISERR(LN(Table129[[#This Row],[Close Price]]/I260)),"-",LN(Table129[[#This Row],[Close Price]]/I260))</f>
        <v>1.2077190001275193E-2</v>
      </c>
    </row>
    <row r="262" spans="1:14" x14ac:dyDescent="0.3">
      <c r="A262" s="1" t="s">
        <v>40</v>
      </c>
      <c r="B262" s="1" t="s">
        <v>14</v>
      </c>
      <c r="C262" s="2">
        <v>43486</v>
      </c>
      <c r="D262" s="1">
        <v>966.3</v>
      </c>
      <c r="E262" s="1">
        <v>969.05</v>
      </c>
      <c r="F262" s="1">
        <v>981.5</v>
      </c>
      <c r="G262" s="1">
        <v>962.05</v>
      </c>
      <c r="H262" s="1">
        <v>964</v>
      </c>
      <c r="I262" s="1">
        <v>965.75</v>
      </c>
      <c r="J262" s="1">
        <v>970.41</v>
      </c>
      <c r="K262" s="1">
        <v>1632709</v>
      </c>
      <c r="L262" s="1">
        <v>1584400479.7</v>
      </c>
      <c r="M262" s="1">
        <v>94058</v>
      </c>
      <c r="N262" s="3">
        <f>IF(ISERR(LN(Table129[[#This Row],[Close Price]]/I261)),"-",LN(Table129[[#This Row],[Close Price]]/I261))</f>
        <v>-5.6934345887208685E-4</v>
      </c>
    </row>
    <row r="263" spans="1:14" x14ac:dyDescent="0.3">
      <c r="A263" s="1" t="s">
        <v>40</v>
      </c>
      <c r="B263" s="1" t="s">
        <v>14</v>
      </c>
      <c r="C263" s="2">
        <v>43487</v>
      </c>
      <c r="D263" s="1">
        <v>965.75</v>
      </c>
      <c r="E263" s="1">
        <v>962</v>
      </c>
      <c r="F263" s="1">
        <v>964.55</v>
      </c>
      <c r="G263" s="1">
        <v>937</v>
      </c>
      <c r="H263" s="1">
        <v>943.5</v>
      </c>
      <c r="I263" s="1">
        <v>940.75</v>
      </c>
      <c r="J263" s="1">
        <v>945.88</v>
      </c>
      <c r="K263" s="1">
        <v>2395796</v>
      </c>
      <c r="L263" s="1">
        <v>2266138530.0500002</v>
      </c>
      <c r="M263" s="1">
        <v>132016</v>
      </c>
      <c r="N263" s="3">
        <f>IF(ISERR(LN(Table129[[#This Row],[Close Price]]/I262)),"-",LN(Table129[[#This Row],[Close Price]]/I262))</f>
        <v>-2.6227572072844062E-2</v>
      </c>
    </row>
    <row r="264" spans="1:14" x14ac:dyDescent="0.3">
      <c r="A264" s="1" t="s">
        <v>40</v>
      </c>
      <c r="B264" s="1" t="s">
        <v>14</v>
      </c>
      <c r="C264" s="2">
        <v>43488</v>
      </c>
      <c r="D264" s="1">
        <v>940.75</v>
      </c>
      <c r="E264" s="1">
        <v>947.5</v>
      </c>
      <c r="F264" s="1">
        <v>949.95</v>
      </c>
      <c r="G264" s="1">
        <v>938.7</v>
      </c>
      <c r="H264" s="1">
        <v>943.15</v>
      </c>
      <c r="I264" s="1">
        <v>944.45</v>
      </c>
      <c r="J264" s="1">
        <v>944.14</v>
      </c>
      <c r="K264" s="1">
        <v>2820793</v>
      </c>
      <c r="L264" s="1">
        <v>2663227157.0500002</v>
      </c>
      <c r="M264" s="1">
        <v>102446</v>
      </c>
      <c r="N264" s="3">
        <f>IF(ISERR(LN(Table129[[#This Row],[Close Price]]/I263)),"-",LN(Table129[[#This Row],[Close Price]]/I263))</f>
        <v>3.9253180042820466E-3</v>
      </c>
    </row>
    <row r="265" spans="1:14" x14ac:dyDescent="0.3">
      <c r="A265" s="1" t="s">
        <v>40</v>
      </c>
      <c r="B265" s="1" t="s">
        <v>14</v>
      </c>
      <c r="C265" s="2">
        <v>43489</v>
      </c>
      <c r="D265" s="1">
        <v>944.45</v>
      </c>
      <c r="E265" s="1">
        <v>944.9</v>
      </c>
      <c r="F265" s="1">
        <v>953.7</v>
      </c>
      <c r="G265" s="1">
        <v>939.25</v>
      </c>
      <c r="H265" s="1">
        <v>948</v>
      </c>
      <c r="I265" s="1">
        <v>946.45</v>
      </c>
      <c r="J265" s="1">
        <v>943.7</v>
      </c>
      <c r="K265" s="1">
        <v>1477391</v>
      </c>
      <c r="L265" s="1">
        <v>1394212107.25</v>
      </c>
      <c r="M265" s="1">
        <v>71894</v>
      </c>
      <c r="N265" s="3">
        <f>IF(ISERR(LN(Table129[[#This Row],[Close Price]]/I264)),"-",LN(Table129[[#This Row],[Close Price]]/I264))</f>
        <v>2.1153955743998844E-3</v>
      </c>
    </row>
    <row r="266" spans="1:14" x14ac:dyDescent="0.3">
      <c r="A266" s="1" t="s">
        <v>40</v>
      </c>
      <c r="B266" s="1" t="s">
        <v>14</v>
      </c>
      <c r="C266" s="2">
        <v>43490</v>
      </c>
      <c r="D266" s="1">
        <v>946.45</v>
      </c>
      <c r="E266" s="1">
        <v>949</v>
      </c>
      <c r="F266" s="1">
        <v>975.7</v>
      </c>
      <c r="G266" s="1">
        <v>946.1</v>
      </c>
      <c r="H266" s="1">
        <v>975</v>
      </c>
      <c r="I266" s="1">
        <v>969.4</v>
      </c>
      <c r="J266" s="1">
        <v>965.23</v>
      </c>
      <c r="K266" s="1">
        <v>2155004</v>
      </c>
      <c r="L266" s="1">
        <v>2080070433.3499999</v>
      </c>
      <c r="M266" s="1">
        <v>81191</v>
      </c>
      <c r="N266" s="3">
        <f>IF(ISERR(LN(Table129[[#This Row],[Close Price]]/I265)),"-",LN(Table129[[#This Row],[Close Price]]/I265))</f>
        <v>2.3959180359047094E-2</v>
      </c>
    </row>
    <row r="267" spans="1:14" x14ac:dyDescent="0.3">
      <c r="A267" s="1" t="s">
        <v>40</v>
      </c>
      <c r="B267" s="1" t="s">
        <v>14</v>
      </c>
      <c r="C267" s="2">
        <v>43493</v>
      </c>
      <c r="D267" s="1">
        <v>969.4</v>
      </c>
      <c r="E267" s="1">
        <v>973</v>
      </c>
      <c r="F267" s="1">
        <v>980</v>
      </c>
      <c r="G267" s="1">
        <v>963.9</v>
      </c>
      <c r="H267" s="1">
        <v>975.6</v>
      </c>
      <c r="I267" s="1">
        <v>977.8</v>
      </c>
      <c r="J267" s="1">
        <v>972.4</v>
      </c>
      <c r="K267" s="1">
        <v>1514965</v>
      </c>
      <c r="L267" s="1">
        <v>1473158462.75</v>
      </c>
      <c r="M267" s="1">
        <v>52055</v>
      </c>
      <c r="N267" s="3">
        <f>IF(ISERR(LN(Table129[[#This Row],[Close Price]]/I266)),"-",LN(Table129[[#This Row],[Close Price]]/I266))</f>
        <v>8.6278267332694746E-3</v>
      </c>
    </row>
    <row r="268" spans="1:14" x14ac:dyDescent="0.3">
      <c r="A268" s="1" t="s">
        <v>40</v>
      </c>
      <c r="B268" s="1" t="s">
        <v>14</v>
      </c>
      <c r="C268" s="2">
        <v>43494</v>
      </c>
      <c r="D268" s="1">
        <v>977.8</v>
      </c>
      <c r="E268" s="1">
        <v>978</v>
      </c>
      <c r="F268" s="1">
        <v>994.85</v>
      </c>
      <c r="G268" s="1">
        <v>961.1</v>
      </c>
      <c r="H268" s="1">
        <v>989.6</v>
      </c>
      <c r="I268" s="1">
        <v>988.45</v>
      </c>
      <c r="J268" s="1">
        <v>977.7</v>
      </c>
      <c r="K268" s="1">
        <v>2366569</v>
      </c>
      <c r="L268" s="1">
        <v>2313789311.75</v>
      </c>
      <c r="M268" s="1">
        <v>81335</v>
      </c>
      <c r="N268" s="3">
        <f>IF(ISERR(LN(Table129[[#This Row],[Close Price]]/I267)),"-",LN(Table129[[#This Row],[Close Price]]/I267))</f>
        <v>1.0832909497401198E-2</v>
      </c>
    </row>
    <row r="269" spans="1:14" x14ac:dyDescent="0.3">
      <c r="A269" s="1" t="s">
        <v>40</v>
      </c>
      <c r="B269" s="1" t="s">
        <v>14</v>
      </c>
      <c r="C269" s="2">
        <v>43495</v>
      </c>
      <c r="D269" s="1">
        <v>988.45</v>
      </c>
      <c r="E269" s="1">
        <v>1018</v>
      </c>
      <c r="F269" s="1">
        <v>1035</v>
      </c>
      <c r="G269" s="1">
        <v>1001.5</v>
      </c>
      <c r="H269" s="1">
        <v>1016.2</v>
      </c>
      <c r="I269" s="1">
        <v>1018.4</v>
      </c>
      <c r="J269" s="1">
        <v>1017.65</v>
      </c>
      <c r="K269" s="1">
        <v>7026674</v>
      </c>
      <c r="L269" s="1">
        <v>7150722003.8500004</v>
      </c>
      <c r="M269" s="1">
        <v>215504</v>
      </c>
      <c r="N269" s="3">
        <f>IF(ISERR(LN(Table129[[#This Row],[Close Price]]/I268)),"-",LN(Table129[[#This Row],[Close Price]]/I268))</f>
        <v>2.984998760125027E-2</v>
      </c>
    </row>
    <row r="270" spans="1:14" x14ac:dyDescent="0.3">
      <c r="A270" s="1" t="s">
        <v>40</v>
      </c>
      <c r="B270" s="1" t="s">
        <v>14</v>
      </c>
      <c r="C270" s="2">
        <v>43496</v>
      </c>
      <c r="D270" s="1">
        <v>1018.4</v>
      </c>
      <c r="E270" s="1">
        <v>1019.6</v>
      </c>
      <c r="F270" s="1">
        <v>1023.15</v>
      </c>
      <c r="G270" s="1">
        <v>986.75</v>
      </c>
      <c r="H270" s="1">
        <v>1006</v>
      </c>
      <c r="I270" s="1">
        <v>1005.2</v>
      </c>
      <c r="J270" s="1">
        <v>1003.34</v>
      </c>
      <c r="K270" s="1">
        <v>4529214</v>
      </c>
      <c r="L270" s="1">
        <v>4544338902.6499996</v>
      </c>
      <c r="M270" s="1">
        <v>151145</v>
      </c>
      <c r="N270" s="3">
        <f>IF(ISERR(LN(Table129[[#This Row],[Close Price]]/I269)),"-",LN(Table129[[#This Row],[Close Price]]/I269))</f>
        <v>-1.304624157375963E-2</v>
      </c>
    </row>
    <row r="271" spans="1:14" x14ac:dyDescent="0.3">
      <c r="A271" s="1" t="s">
        <v>40</v>
      </c>
      <c r="B271" s="1" t="s">
        <v>14</v>
      </c>
      <c r="C271" s="2">
        <v>43497</v>
      </c>
      <c r="D271" s="1">
        <v>1005.2</v>
      </c>
      <c r="E271" s="1">
        <v>1010.6</v>
      </c>
      <c r="F271" s="1">
        <v>1050</v>
      </c>
      <c r="G271" s="1">
        <v>1010.5</v>
      </c>
      <c r="H271" s="1">
        <v>1041.55</v>
      </c>
      <c r="I271" s="1">
        <v>1043.8499999999999</v>
      </c>
      <c r="J271" s="1">
        <v>1032.8</v>
      </c>
      <c r="K271" s="1">
        <v>3230111</v>
      </c>
      <c r="L271" s="1">
        <v>3336050061.1999998</v>
      </c>
      <c r="M271" s="1">
        <v>120862</v>
      </c>
      <c r="N271" s="3">
        <f>IF(ISERR(LN(Table129[[#This Row],[Close Price]]/I270)),"-",LN(Table129[[#This Row],[Close Price]]/I270))</f>
        <v>3.7729274289531427E-2</v>
      </c>
    </row>
    <row r="272" spans="1:14" x14ac:dyDescent="0.3">
      <c r="A272" s="1" t="s">
        <v>40</v>
      </c>
      <c r="B272" s="1" t="s">
        <v>14</v>
      </c>
      <c r="C272" s="2">
        <v>43500</v>
      </c>
      <c r="D272" s="1">
        <v>1043.8499999999999</v>
      </c>
      <c r="E272" s="1">
        <v>1045</v>
      </c>
      <c r="F272" s="1">
        <v>1057.8</v>
      </c>
      <c r="G272" s="1">
        <v>1040.3</v>
      </c>
      <c r="H272" s="1">
        <v>1046</v>
      </c>
      <c r="I272" s="1">
        <v>1044.8</v>
      </c>
      <c r="J272" s="1">
        <v>1048.49</v>
      </c>
      <c r="K272" s="1">
        <v>2066972</v>
      </c>
      <c r="L272" s="1">
        <v>2167190804.8000002</v>
      </c>
      <c r="M272" s="1">
        <v>127537</v>
      </c>
      <c r="N272" s="3">
        <f>IF(ISERR(LN(Table129[[#This Row],[Close Price]]/I271)),"-",LN(Table129[[#This Row],[Close Price]]/I271))</f>
        <v>9.0967856319780407E-4</v>
      </c>
    </row>
    <row r="273" spans="1:14" x14ac:dyDescent="0.3">
      <c r="A273" s="1" t="s">
        <v>40</v>
      </c>
      <c r="B273" s="1" t="s">
        <v>14</v>
      </c>
      <c r="C273" s="2">
        <v>43501</v>
      </c>
      <c r="D273" s="1">
        <v>1044.8</v>
      </c>
      <c r="E273" s="1">
        <v>1046.5</v>
      </c>
      <c r="F273" s="1">
        <v>1055</v>
      </c>
      <c r="G273" s="1">
        <v>1041.5</v>
      </c>
      <c r="H273" s="1">
        <v>1045.4000000000001</v>
      </c>
      <c r="I273" s="1">
        <v>1047.75</v>
      </c>
      <c r="J273" s="1">
        <v>1047.6099999999999</v>
      </c>
      <c r="K273" s="1">
        <v>1184282</v>
      </c>
      <c r="L273" s="1">
        <v>1240670270</v>
      </c>
      <c r="M273" s="1">
        <v>84616</v>
      </c>
      <c r="N273" s="3">
        <f>IF(ISERR(LN(Table129[[#This Row],[Close Price]]/I272)),"-",LN(Table129[[#This Row],[Close Price]]/I272))</f>
        <v>2.8195282830144166E-3</v>
      </c>
    </row>
    <row r="274" spans="1:14" x14ac:dyDescent="0.3">
      <c r="A274" s="1" t="s">
        <v>40</v>
      </c>
      <c r="B274" s="1" t="s">
        <v>14</v>
      </c>
      <c r="C274" s="2">
        <v>43502</v>
      </c>
      <c r="D274" s="1">
        <v>1047.75</v>
      </c>
      <c r="E274" s="1">
        <v>1051</v>
      </c>
      <c r="F274" s="1">
        <v>1064.95</v>
      </c>
      <c r="G274" s="1">
        <v>1045.0999999999999</v>
      </c>
      <c r="H274" s="1">
        <v>1056</v>
      </c>
      <c r="I274" s="1">
        <v>1055.2</v>
      </c>
      <c r="J274" s="1">
        <v>1057.76</v>
      </c>
      <c r="K274" s="1">
        <v>1165500</v>
      </c>
      <c r="L274" s="1">
        <v>1232823223.55</v>
      </c>
      <c r="M274" s="1">
        <v>52531</v>
      </c>
      <c r="N274" s="3">
        <f>IF(ISERR(LN(Table129[[#This Row],[Close Price]]/I273)),"-",LN(Table129[[#This Row],[Close Price]]/I273))</f>
        <v>7.0853145979240199E-3</v>
      </c>
    </row>
    <row r="275" spans="1:14" x14ac:dyDescent="0.3">
      <c r="A275" s="1" t="s">
        <v>40</v>
      </c>
      <c r="B275" s="1" t="s">
        <v>14</v>
      </c>
      <c r="C275" s="2">
        <v>43503</v>
      </c>
      <c r="D275" s="1">
        <v>1055.2</v>
      </c>
      <c r="E275" s="1">
        <v>1056</v>
      </c>
      <c r="F275" s="1">
        <v>1077.8</v>
      </c>
      <c r="G275" s="1">
        <v>1056</v>
      </c>
      <c r="H275" s="1">
        <v>1065</v>
      </c>
      <c r="I275" s="1">
        <v>1062.9000000000001</v>
      </c>
      <c r="J275" s="1">
        <v>1066.3599999999999</v>
      </c>
      <c r="K275" s="1">
        <v>1625544</v>
      </c>
      <c r="L275" s="1">
        <v>1733407237.55</v>
      </c>
      <c r="M275" s="1">
        <v>63949</v>
      </c>
      <c r="N275" s="3">
        <f>IF(ISERR(LN(Table129[[#This Row],[Close Price]]/I274)),"-",LN(Table129[[#This Row],[Close Price]]/I274))</f>
        <v>7.2706991364311808E-3</v>
      </c>
    </row>
    <row r="276" spans="1:14" x14ac:dyDescent="0.3">
      <c r="A276" s="1" t="s">
        <v>40</v>
      </c>
      <c r="B276" s="1" t="s">
        <v>14</v>
      </c>
      <c r="C276" s="2">
        <v>43504</v>
      </c>
      <c r="D276" s="1">
        <v>1062.9000000000001</v>
      </c>
      <c r="E276" s="1">
        <v>1060</v>
      </c>
      <c r="F276" s="1">
        <v>1076</v>
      </c>
      <c r="G276" s="1">
        <v>1058.05</v>
      </c>
      <c r="H276" s="1">
        <v>1068</v>
      </c>
      <c r="I276" s="1">
        <v>1068.45</v>
      </c>
      <c r="J276" s="1">
        <v>1069.3800000000001</v>
      </c>
      <c r="K276" s="1">
        <v>1866901</v>
      </c>
      <c r="L276" s="1">
        <v>1996420603.95</v>
      </c>
      <c r="M276" s="1">
        <v>64517</v>
      </c>
      <c r="N276" s="3">
        <f>IF(ISERR(LN(Table129[[#This Row],[Close Price]]/I275)),"-",LN(Table129[[#This Row],[Close Price]]/I275))</f>
        <v>5.2079785529364235E-3</v>
      </c>
    </row>
    <row r="277" spans="1:14" x14ac:dyDescent="0.3">
      <c r="A277" s="1" t="s">
        <v>40</v>
      </c>
      <c r="B277" s="1" t="s">
        <v>14</v>
      </c>
      <c r="C277" s="2">
        <v>43507</v>
      </c>
      <c r="D277" s="1">
        <v>1068.45</v>
      </c>
      <c r="E277" s="1">
        <v>1068.0999999999999</v>
      </c>
      <c r="F277" s="1">
        <v>1084</v>
      </c>
      <c r="G277" s="1">
        <v>1063</v>
      </c>
      <c r="H277" s="1">
        <v>1077</v>
      </c>
      <c r="I277" s="1">
        <v>1079.3499999999999</v>
      </c>
      <c r="J277" s="1">
        <v>1073.3399999999999</v>
      </c>
      <c r="K277" s="1">
        <v>1578943</v>
      </c>
      <c r="L277" s="1">
        <v>1694749625.8499999</v>
      </c>
      <c r="M277" s="1">
        <v>66356</v>
      </c>
      <c r="N277" s="3">
        <f>IF(ISERR(LN(Table129[[#This Row],[Close Price]]/I276)),"-",LN(Table129[[#This Row],[Close Price]]/I276))</f>
        <v>1.0150007988413492E-2</v>
      </c>
    </row>
    <row r="278" spans="1:14" x14ac:dyDescent="0.3">
      <c r="A278" s="1" t="s">
        <v>40</v>
      </c>
      <c r="B278" s="1" t="s">
        <v>14</v>
      </c>
      <c r="C278" s="2">
        <v>43508</v>
      </c>
      <c r="D278" s="1">
        <v>1079.3499999999999</v>
      </c>
      <c r="E278" s="1">
        <v>1076</v>
      </c>
      <c r="F278" s="1">
        <v>1078.4000000000001</v>
      </c>
      <c r="G278" s="1">
        <v>1052.75</v>
      </c>
      <c r="H278" s="1">
        <v>1061</v>
      </c>
      <c r="I278" s="1">
        <v>1058.8</v>
      </c>
      <c r="J278" s="1">
        <v>1060.6099999999999</v>
      </c>
      <c r="K278" s="1">
        <v>1394441</v>
      </c>
      <c r="L278" s="1">
        <v>1478954285.05</v>
      </c>
      <c r="M278" s="1">
        <v>76216</v>
      </c>
      <c r="N278" s="3">
        <f>IF(ISERR(LN(Table129[[#This Row],[Close Price]]/I277)),"-",LN(Table129[[#This Row],[Close Price]]/I277))</f>
        <v>-1.9222816727939938E-2</v>
      </c>
    </row>
    <row r="279" spans="1:14" x14ac:dyDescent="0.3">
      <c r="A279" s="1" t="s">
        <v>40</v>
      </c>
      <c r="B279" s="1" t="s">
        <v>14</v>
      </c>
      <c r="C279" s="2">
        <v>43509</v>
      </c>
      <c r="D279" s="1">
        <v>1058.8</v>
      </c>
      <c r="E279" s="1">
        <v>1060</v>
      </c>
      <c r="F279" s="1">
        <v>1073</v>
      </c>
      <c r="G279" s="1">
        <v>1047.05</v>
      </c>
      <c r="H279" s="1">
        <v>1069</v>
      </c>
      <c r="I279" s="1">
        <v>1070.1500000000001</v>
      </c>
      <c r="J279" s="1">
        <v>1061.24</v>
      </c>
      <c r="K279" s="1">
        <v>1321888</v>
      </c>
      <c r="L279" s="1">
        <v>1402837840.0999999</v>
      </c>
      <c r="M279" s="1">
        <v>67031</v>
      </c>
      <c r="N279" s="3">
        <f>IF(ISERR(LN(Table129[[#This Row],[Close Price]]/I278)),"-",LN(Table129[[#This Row],[Close Price]]/I278))</f>
        <v>1.0662634193626151E-2</v>
      </c>
    </row>
    <row r="280" spans="1:14" x14ac:dyDescent="0.3">
      <c r="A280" s="1" t="s">
        <v>40</v>
      </c>
      <c r="B280" s="1" t="s">
        <v>14</v>
      </c>
      <c r="C280" s="2">
        <v>43510</v>
      </c>
      <c r="D280" s="1">
        <v>1070.1500000000001</v>
      </c>
      <c r="E280" s="1">
        <v>1070</v>
      </c>
      <c r="F280" s="1">
        <v>1070</v>
      </c>
      <c r="G280" s="1">
        <v>1057.05</v>
      </c>
      <c r="H280" s="1">
        <v>1060.75</v>
      </c>
      <c r="I280" s="1">
        <v>1061.3</v>
      </c>
      <c r="J280" s="1">
        <v>1062.3599999999999</v>
      </c>
      <c r="K280" s="1">
        <v>985360</v>
      </c>
      <c r="L280" s="1">
        <v>1046805556.2</v>
      </c>
      <c r="M280" s="1">
        <v>46074</v>
      </c>
      <c r="N280" s="3">
        <f>IF(ISERR(LN(Table129[[#This Row],[Close Price]]/I279)),"-",LN(Table129[[#This Row],[Close Price]]/I279))</f>
        <v>-8.304253778795543E-3</v>
      </c>
    </row>
    <row r="281" spans="1:14" x14ac:dyDescent="0.3">
      <c r="A281" s="1" t="s">
        <v>40</v>
      </c>
      <c r="B281" s="1" t="s">
        <v>14</v>
      </c>
      <c r="C281" s="2">
        <v>43511</v>
      </c>
      <c r="D281" s="1">
        <v>1061.3</v>
      </c>
      <c r="E281" s="1">
        <v>1066.2</v>
      </c>
      <c r="F281" s="1">
        <v>1067.3499999999999</v>
      </c>
      <c r="G281" s="1">
        <v>1041.5</v>
      </c>
      <c r="H281" s="1">
        <v>1059.4000000000001</v>
      </c>
      <c r="I281" s="1">
        <v>1057.25</v>
      </c>
      <c r="J281" s="1">
        <v>1054.56</v>
      </c>
      <c r="K281" s="1">
        <v>1246060</v>
      </c>
      <c r="L281" s="1">
        <v>1314040454.1500001</v>
      </c>
      <c r="M281" s="1">
        <v>65290</v>
      </c>
      <c r="N281" s="3">
        <f>IF(ISERR(LN(Table129[[#This Row],[Close Price]]/I280)),"-",LN(Table129[[#This Row],[Close Price]]/I280))</f>
        <v>-3.8233744151788002E-3</v>
      </c>
    </row>
    <row r="282" spans="1:14" x14ac:dyDescent="0.3">
      <c r="A282" s="1" t="s">
        <v>40</v>
      </c>
      <c r="B282" s="1" t="s">
        <v>14</v>
      </c>
      <c r="C282" s="2">
        <v>43514</v>
      </c>
      <c r="D282" s="1">
        <v>1057.25</v>
      </c>
      <c r="E282" s="1">
        <v>1060.8</v>
      </c>
      <c r="F282" s="1">
        <v>1072</v>
      </c>
      <c r="G282" s="1">
        <v>1032.5</v>
      </c>
      <c r="H282" s="1">
        <v>1048</v>
      </c>
      <c r="I282" s="1">
        <v>1046.3</v>
      </c>
      <c r="J282" s="1">
        <v>1041.52</v>
      </c>
      <c r="K282" s="1">
        <v>1275349</v>
      </c>
      <c r="L282" s="1">
        <v>1328300049.1500001</v>
      </c>
      <c r="M282" s="1">
        <v>48439</v>
      </c>
      <c r="N282" s="3">
        <f>IF(ISERR(LN(Table129[[#This Row],[Close Price]]/I281)),"-",LN(Table129[[#This Row],[Close Price]]/I281))</f>
        <v>-1.0411065965596414E-2</v>
      </c>
    </row>
    <row r="283" spans="1:14" x14ac:dyDescent="0.3">
      <c r="A283" s="1" t="s">
        <v>40</v>
      </c>
      <c r="B283" s="1" t="s">
        <v>14</v>
      </c>
      <c r="C283" s="2">
        <v>43515</v>
      </c>
      <c r="D283" s="1">
        <v>1046.3</v>
      </c>
      <c r="E283" s="1">
        <v>1048</v>
      </c>
      <c r="F283" s="1">
        <v>1051.2</v>
      </c>
      <c r="G283" s="1">
        <v>1036.3499999999999</v>
      </c>
      <c r="H283" s="1">
        <v>1043.55</v>
      </c>
      <c r="I283" s="1">
        <v>1039.05</v>
      </c>
      <c r="J283" s="1">
        <v>1043.42</v>
      </c>
      <c r="K283" s="1">
        <v>918720</v>
      </c>
      <c r="L283" s="1">
        <v>958609827.95000005</v>
      </c>
      <c r="M283" s="1">
        <v>35549</v>
      </c>
      <c r="N283" s="3">
        <f>IF(ISERR(LN(Table129[[#This Row],[Close Price]]/I282)),"-",LN(Table129[[#This Row],[Close Price]]/I282))</f>
        <v>-6.9532972502778763E-3</v>
      </c>
    </row>
    <row r="284" spans="1:14" x14ac:dyDescent="0.3">
      <c r="A284" s="1" t="s">
        <v>40</v>
      </c>
      <c r="B284" s="1" t="s">
        <v>14</v>
      </c>
      <c r="C284" s="2">
        <v>43516</v>
      </c>
      <c r="D284" s="1">
        <v>1039.05</v>
      </c>
      <c r="E284" s="1">
        <v>1042.3499999999999</v>
      </c>
      <c r="F284" s="1">
        <v>1061.5</v>
      </c>
      <c r="G284" s="1">
        <v>1026</v>
      </c>
      <c r="H284" s="1">
        <v>1060</v>
      </c>
      <c r="I284" s="1">
        <v>1057.95</v>
      </c>
      <c r="J284" s="1">
        <v>1042.83</v>
      </c>
      <c r="K284" s="1">
        <v>1279177</v>
      </c>
      <c r="L284" s="1">
        <v>1333966122.55</v>
      </c>
      <c r="M284" s="1">
        <v>56565</v>
      </c>
      <c r="N284" s="3">
        <f>IF(ISERR(LN(Table129[[#This Row],[Close Price]]/I283)),"-",LN(Table129[[#This Row],[Close Price]]/I283))</f>
        <v>1.8026239185574184E-2</v>
      </c>
    </row>
    <row r="285" spans="1:14" x14ac:dyDescent="0.3">
      <c r="A285" s="1" t="s">
        <v>40</v>
      </c>
      <c r="B285" s="1" t="s">
        <v>14</v>
      </c>
      <c r="C285" s="2">
        <v>43517</v>
      </c>
      <c r="D285" s="1">
        <v>1057.95</v>
      </c>
      <c r="E285" s="1">
        <v>1060</v>
      </c>
      <c r="F285" s="1">
        <v>1061.5</v>
      </c>
      <c r="G285" s="1">
        <v>1042.5999999999999</v>
      </c>
      <c r="H285" s="1">
        <v>1053.9000000000001</v>
      </c>
      <c r="I285" s="1">
        <v>1053.4000000000001</v>
      </c>
      <c r="J285" s="1">
        <v>1052.2</v>
      </c>
      <c r="K285" s="1">
        <v>1301577</v>
      </c>
      <c r="L285" s="1">
        <v>1369516322.25</v>
      </c>
      <c r="M285" s="1">
        <v>103305</v>
      </c>
      <c r="N285" s="3">
        <f>IF(ISERR(LN(Table129[[#This Row],[Close Price]]/I284)),"-",LN(Table129[[#This Row],[Close Price]]/I284))</f>
        <v>-4.3100452730088796E-3</v>
      </c>
    </row>
    <row r="286" spans="1:14" x14ac:dyDescent="0.3">
      <c r="A286" s="1" t="s">
        <v>40</v>
      </c>
      <c r="B286" s="1" t="s">
        <v>14</v>
      </c>
      <c r="C286" s="2">
        <v>43518</v>
      </c>
      <c r="D286" s="1">
        <v>1053.4000000000001</v>
      </c>
      <c r="E286" s="1">
        <v>1044.2</v>
      </c>
      <c r="F286" s="1">
        <v>1070.5</v>
      </c>
      <c r="G286" s="1">
        <v>1044</v>
      </c>
      <c r="H286" s="1">
        <v>1069.6500000000001</v>
      </c>
      <c r="I286" s="1">
        <v>1066.1500000000001</v>
      </c>
      <c r="J286" s="1">
        <v>1063.3800000000001</v>
      </c>
      <c r="K286" s="1">
        <v>1422246</v>
      </c>
      <c r="L286" s="1">
        <v>1512393951.45</v>
      </c>
      <c r="M286" s="1">
        <v>85228</v>
      </c>
      <c r="N286" s="3">
        <f>IF(ISERR(LN(Table129[[#This Row],[Close Price]]/I285)),"-",LN(Table129[[#This Row],[Close Price]]/I285))</f>
        <v>1.2031000722953974E-2</v>
      </c>
    </row>
    <row r="287" spans="1:14" x14ac:dyDescent="0.3">
      <c r="A287" s="1" t="s">
        <v>40</v>
      </c>
      <c r="B287" s="1" t="s">
        <v>14</v>
      </c>
      <c r="C287" s="2">
        <v>43521</v>
      </c>
      <c r="D287" s="1">
        <v>1066.1500000000001</v>
      </c>
      <c r="E287" s="1">
        <v>1070.5999999999999</v>
      </c>
      <c r="F287" s="1">
        <v>1085</v>
      </c>
      <c r="G287" s="1">
        <v>1062.95</v>
      </c>
      <c r="H287" s="1">
        <v>1083.5</v>
      </c>
      <c r="I287" s="1">
        <v>1082.25</v>
      </c>
      <c r="J287" s="1">
        <v>1075.31</v>
      </c>
      <c r="K287" s="1">
        <v>1170470</v>
      </c>
      <c r="L287" s="1">
        <v>1258620245</v>
      </c>
      <c r="M287" s="1">
        <v>57680</v>
      </c>
      <c r="N287" s="3">
        <f>IF(ISERR(LN(Table129[[#This Row],[Close Price]]/I286)),"-",LN(Table129[[#This Row],[Close Price]]/I286))</f>
        <v>1.4988178549846829E-2</v>
      </c>
    </row>
    <row r="288" spans="1:14" x14ac:dyDescent="0.3">
      <c r="A288" s="1" t="s">
        <v>40</v>
      </c>
      <c r="B288" s="1" t="s">
        <v>14</v>
      </c>
      <c r="C288" s="2">
        <v>43522</v>
      </c>
      <c r="D288" s="1">
        <v>1082.25</v>
      </c>
      <c r="E288" s="1">
        <v>1080.5999999999999</v>
      </c>
      <c r="F288" s="1">
        <v>1095.95</v>
      </c>
      <c r="G288" s="1">
        <v>1054.95</v>
      </c>
      <c r="H288" s="1">
        <v>1058.4000000000001</v>
      </c>
      <c r="I288" s="1">
        <v>1058.8499999999999</v>
      </c>
      <c r="J288" s="1">
        <v>1073.92</v>
      </c>
      <c r="K288" s="1">
        <v>1863185</v>
      </c>
      <c r="L288" s="1">
        <v>2000902493.9000001</v>
      </c>
      <c r="M288" s="1">
        <v>74874</v>
      </c>
      <c r="N288" s="3">
        <f>IF(ISERR(LN(Table129[[#This Row],[Close Price]]/I287)),"-",LN(Table129[[#This Row],[Close Price]]/I287))</f>
        <v>-2.1858793812499187E-2</v>
      </c>
    </row>
    <row r="289" spans="1:14" x14ac:dyDescent="0.3">
      <c r="A289" s="1" t="s">
        <v>40</v>
      </c>
      <c r="B289" s="1" t="s">
        <v>14</v>
      </c>
      <c r="C289" s="2">
        <v>43523</v>
      </c>
      <c r="D289" s="1">
        <v>1058.8499999999999</v>
      </c>
      <c r="E289" s="1">
        <v>1060</v>
      </c>
      <c r="F289" s="1">
        <v>1066</v>
      </c>
      <c r="G289" s="1">
        <v>1038</v>
      </c>
      <c r="H289" s="1">
        <v>1061</v>
      </c>
      <c r="I289" s="1">
        <v>1060.3499999999999</v>
      </c>
      <c r="J289" s="1">
        <v>1052.68</v>
      </c>
      <c r="K289" s="1">
        <v>1662555</v>
      </c>
      <c r="L289" s="1">
        <v>1750134613.8</v>
      </c>
      <c r="M289" s="1">
        <v>86569</v>
      </c>
      <c r="N289" s="3">
        <f>IF(ISERR(LN(Table129[[#This Row],[Close Price]]/I288)),"-",LN(Table129[[#This Row],[Close Price]]/I288))</f>
        <v>1.4156287754819061E-3</v>
      </c>
    </row>
    <row r="290" spans="1:14" x14ac:dyDescent="0.3">
      <c r="A290" s="1" t="s">
        <v>40</v>
      </c>
      <c r="B290" s="1" t="s">
        <v>14</v>
      </c>
      <c r="C290" s="2">
        <v>43524</v>
      </c>
      <c r="D290" s="1">
        <v>1060.3499999999999</v>
      </c>
      <c r="E290" s="1">
        <v>1069.95</v>
      </c>
      <c r="F290" s="1">
        <v>1069.95</v>
      </c>
      <c r="G290" s="1">
        <v>1047.7</v>
      </c>
      <c r="H290" s="1">
        <v>1050.8499999999999</v>
      </c>
      <c r="I290" s="1">
        <v>1053.9000000000001</v>
      </c>
      <c r="J290" s="1">
        <v>1056.48</v>
      </c>
      <c r="K290" s="1">
        <v>3330830</v>
      </c>
      <c r="L290" s="1">
        <v>3518968372.75</v>
      </c>
      <c r="M290" s="1">
        <v>126307</v>
      </c>
      <c r="N290" s="3">
        <f>IF(ISERR(LN(Table129[[#This Row],[Close Price]]/I289)),"-",LN(Table129[[#This Row],[Close Price]]/I289))</f>
        <v>-6.1014733451815132E-3</v>
      </c>
    </row>
    <row r="291" spans="1:14" x14ac:dyDescent="0.3">
      <c r="A291" s="1" t="s">
        <v>40</v>
      </c>
      <c r="B291" s="1" t="s">
        <v>14</v>
      </c>
      <c r="C291" s="2">
        <v>43525</v>
      </c>
      <c r="D291" s="1">
        <v>1053.9000000000001</v>
      </c>
      <c r="E291" s="1">
        <v>1055</v>
      </c>
      <c r="F291" s="1">
        <v>1061.4000000000001</v>
      </c>
      <c r="G291" s="1">
        <v>1043.75</v>
      </c>
      <c r="H291" s="1">
        <v>1057</v>
      </c>
      <c r="I291" s="1">
        <v>1052.5999999999999</v>
      </c>
      <c r="J291" s="1">
        <v>1052.58</v>
      </c>
      <c r="K291" s="1">
        <v>1147955</v>
      </c>
      <c r="L291" s="1">
        <v>1208318807.25</v>
      </c>
      <c r="M291" s="1">
        <v>63293</v>
      </c>
      <c r="N291" s="3">
        <f>IF(ISERR(LN(Table129[[#This Row],[Close Price]]/I290)),"-",LN(Table129[[#This Row],[Close Price]]/I290))</f>
        <v>-1.2342750202126544E-3</v>
      </c>
    </row>
    <row r="292" spans="1:14" x14ac:dyDescent="0.3">
      <c r="A292" s="1" t="s">
        <v>40</v>
      </c>
      <c r="B292" s="1" t="s">
        <v>14</v>
      </c>
      <c r="C292" s="2">
        <v>43529</v>
      </c>
      <c r="D292" s="1">
        <v>1052.5999999999999</v>
      </c>
      <c r="E292" s="1">
        <v>1057.7</v>
      </c>
      <c r="F292" s="1">
        <v>1059.8</v>
      </c>
      <c r="G292" s="1">
        <v>1045.2</v>
      </c>
      <c r="H292" s="1">
        <v>1052.05</v>
      </c>
      <c r="I292" s="1">
        <v>1052.55</v>
      </c>
      <c r="J292" s="1">
        <v>1051.25</v>
      </c>
      <c r="K292" s="1">
        <v>1058779</v>
      </c>
      <c r="L292" s="1">
        <v>1113040032.9000001</v>
      </c>
      <c r="M292" s="1">
        <v>96740</v>
      </c>
      <c r="N292" s="3">
        <f>IF(ISERR(LN(Table129[[#This Row],[Close Price]]/I291)),"-",LN(Table129[[#This Row],[Close Price]]/I291))</f>
        <v>-4.7502553271147579E-5</v>
      </c>
    </row>
    <row r="293" spans="1:14" x14ac:dyDescent="0.3">
      <c r="A293" s="1" t="s">
        <v>40</v>
      </c>
      <c r="B293" s="1" t="s">
        <v>14</v>
      </c>
      <c r="C293" s="2">
        <v>43530</v>
      </c>
      <c r="D293" s="1">
        <v>1052.55</v>
      </c>
      <c r="E293" s="1">
        <v>1060.5999999999999</v>
      </c>
      <c r="F293" s="1">
        <v>1062</v>
      </c>
      <c r="G293" s="1">
        <v>1038.5999999999999</v>
      </c>
      <c r="H293" s="1">
        <v>1044.5999999999999</v>
      </c>
      <c r="I293" s="1">
        <v>1043.25</v>
      </c>
      <c r="J293" s="1">
        <v>1044.73</v>
      </c>
      <c r="K293" s="1">
        <v>1403626</v>
      </c>
      <c r="L293" s="1">
        <v>1466413472.75</v>
      </c>
      <c r="M293" s="1">
        <v>56741</v>
      </c>
      <c r="N293" s="3">
        <f>IF(ISERR(LN(Table129[[#This Row],[Close Price]]/I292)),"-",LN(Table129[[#This Row],[Close Price]]/I292))</f>
        <v>-8.8749508947453867E-3</v>
      </c>
    </row>
    <row r="294" spans="1:14" x14ac:dyDescent="0.3">
      <c r="A294" s="1" t="s">
        <v>40</v>
      </c>
      <c r="B294" s="1" t="s">
        <v>14</v>
      </c>
      <c r="C294" s="2">
        <v>43531</v>
      </c>
      <c r="D294" s="1">
        <v>1043.25</v>
      </c>
      <c r="E294" s="1">
        <v>1047.5999999999999</v>
      </c>
      <c r="F294" s="1">
        <v>1050.5</v>
      </c>
      <c r="G294" s="1">
        <v>1032</v>
      </c>
      <c r="H294" s="1">
        <v>1035</v>
      </c>
      <c r="I294" s="1">
        <v>1034.55</v>
      </c>
      <c r="J294" s="1">
        <v>1038.32</v>
      </c>
      <c r="K294" s="1">
        <v>1036807</v>
      </c>
      <c r="L294" s="1">
        <v>1076533892.45</v>
      </c>
      <c r="M294" s="1">
        <v>56513</v>
      </c>
      <c r="N294" s="3">
        <f>IF(ISERR(LN(Table129[[#This Row],[Close Price]]/I293)),"-",LN(Table129[[#This Row],[Close Price]]/I293))</f>
        <v>-8.374290926252111E-3</v>
      </c>
    </row>
    <row r="295" spans="1:14" x14ac:dyDescent="0.3">
      <c r="A295" s="1" t="s">
        <v>40</v>
      </c>
      <c r="B295" s="1" t="s">
        <v>14</v>
      </c>
      <c r="C295" s="2">
        <v>43532</v>
      </c>
      <c r="D295" s="1">
        <v>1034.55</v>
      </c>
      <c r="E295" s="1">
        <v>1029.4000000000001</v>
      </c>
      <c r="F295" s="1">
        <v>1029.95</v>
      </c>
      <c r="G295" s="1">
        <v>1006</v>
      </c>
      <c r="H295" s="1">
        <v>1007</v>
      </c>
      <c r="I295" s="1">
        <v>1009.05</v>
      </c>
      <c r="J295" s="1">
        <v>1015.18</v>
      </c>
      <c r="K295" s="1">
        <v>1588047</v>
      </c>
      <c r="L295" s="1">
        <v>1612155942.6500001</v>
      </c>
      <c r="M295" s="1">
        <v>70882</v>
      </c>
      <c r="N295" s="3">
        <f>IF(ISERR(LN(Table129[[#This Row],[Close Price]]/I294)),"-",LN(Table129[[#This Row],[Close Price]]/I294))</f>
        <v>-2.495725540568549E-2</v>
      </c>
    </row>
    <row r="296" spans="1:14" x14ac:dyDescent="0.3">
      <c r="A296" s="1" t="s">
        <v>40</v>
      </c>
      <c r="B296" s="1" t="s">
        <v>14</v>
      </c>
      <c r="C296" s="2">
        <v>43535</v>
      </c>
      <c r="D296" s="1">
        <v>1009.05</v>
      </c>
      <c r="E296" s="1">
        <v>1007</v>
      </c>
      <c r="F296" s="1">
        <v>1021.75</v>
      </c>
      <c r="G296" s="1">
        <v>1001</v>
      </c>
      <c r="H296" s="1">
        <v>1005.05</v>
      </c>
      <c r="I296" s="1">
        <v>1004.4</v>
      </c>
      <c r="J296" s="1">
        <v>1009.9</v>
      </c>
      <c r="K296" s="1">
        <v>2273794</v>
      </c>
      <c r="L296" s="1">
        <v>2296315320.3000002</v>
      </c>
      <c r="M296" s="1">
        <v>79753</v>
      </c>
      <c r="N296" s="3">
        <f>IF(ISERR(LN(Table129[[#This Row],[Close Price]]/I295)),"-",LN(Table129[[#This Row],[Close Price]]/I295))</f>
        <v>-4.6189458562945285E-3</v>
      </c>
    </row>
    <row r="297" spans="1:14" x14ac:dyDescent="0.3">
      <c r="A297" s="1" t="s">
        <v>40</v>
      </c>
      <c r="B297" s="1" t="s">
        <v>14</v>
      </c>
      <c r="C297" s="2">
        <v>43536</v>
      </c>
      <c r="D297" s="1">
        <v>1004.4</v>
      </c>
      <c r="E297" s="1">
        <v>1007.1</v>
      </c>
      <c r="F297" s="1">
        <v>1019.5</v>
      </c>
      <c r="G297" s="1">
        <v>1000.05</v>
      </c>
      <c r="H297" s="1">
        <v>1014</v>
      </c>
      <c r="I297" s="1">
        <v>1013.35</v>
      </c>
      <c r="J297" s="1">
        <v>1012.16</v>
      </c>
      <c r="K297" s="1">
        <v>2451094</v>
      </c>
      <c r="L297" s="1">
        <v>2480901512.6999998</v>
      </c>
      <c r="M297" s="1">
        <v>76243</v>
      </c>
      <c r="N297" s="3">
        <f>IF(ISERR(LN(Table129[[#This Row],[Close Price]]/I296)),"-",LN(Table129[[#This Row],[Close Price]]/I296))</f>
        <v>8.8713256818922868E-3</v>
      </c>
    </row>
    <row r="298" spans="1:14" x14ac:dyDescent="0.3">
      <c r="A298" s="1" t="s">
        <v>40</v>
      </c>
      <c r="B298" s="1" t="s">
        <v>14</v>
      </c>
      <c r="C298" s="2">
        <v>43537</v>
      </c>
      <c r="D298" s="1">
        <v>1013.35</v>
      </c>
      <c r="E298" s="1">
        <v>1018.7</v>
      </c>
      <c r="F298" s="1">
        <v>1043</v>
      </c>
      <c r="G298" s="1">
        <v>1014.1</v>
      </c>
      <c r="H298" s="1">
        <v>1025.5</v>
      </c>
      <c r="I298" s="1">
        <v>1028.3499999999999</v>
      </c>
      <c r="J298" s="1">
        <v>1030.7</v>
      </c>
      <c r="K298" s="1">
        <v>3401670</v>
      </c>
      <c r="L298" s="1">
        <v>3506103042</v>
      </c>
      <c r="M298" s="1">
        <v>117015</v>
      </c>
      <c r="N298" s="3">
        <f>IF(ISERR(LN(Table129[[#This Row],[Close Price]]/I297)),"-",LN(Table129[[#This Row],[Close Price]]/I297))</f>
        <v>1.4693902030146217E-2</v>
      </c>
    </row>
    <row r="299" spans="1:14" x14ac:dyDescent="0.3">
      <c r="A299" s="1" t="s">
        <v>40</v>
      </c>
      <c r="B299" s="1" t="s">
        <v>14</v>
      </c>
      <c r="C299" s="2">
        <v>43538</v>
      </c>
      <c r="D299" s="1">
        <v>1028.3499999999999</v>
      </c>
      <c r="E299" s="1">
        <v>1035</v>
      </c>
      <c r="F299" s="1">
        <v>1040.55</v>
      </c>
      <c r="G299" s="1">
        <v>1004.1</v>
      </c>
      <c r="H299" s="1">
        <v>1006</v>
      </c>
      <c r="I299" s="1">
        <v>1006.75</v>
      </c>
      <c r="J299" s="1">
        <v>1015.22</v>
      </c>
      <c r="K299" s="1">
        <v>1896916</v>
      </c>
      <c r="L299" s="1">
        <v>1925788264.4000001</v>
      </c>
      <c r="M299" s="1">
        <v>83792</v>
      </c>
      <c r="N299" s="3">
        <f>IF(ISERR(LN(Table129[[#This Row],[Close Price]]/I298)),"-",LN(Table129[[#This Row],[Close Price]]/I298))</f>
        <v>-2.1228255263905021E-2</v>
      </c>
    </row>
    <row r="300" spans="1:14" x14ac:dyDescent="0.3">
      <c r="A300" s="1" t="s">
        <v>40</v>
      </c>
      <c r="B300" s="1" t="s">
        <v>14</v>
      </c>
      <c r="C300" s="2">
        <v>43539</v>
      </c>
      <c r="D300" s="1">
        <v>1006.75</v>
      </c>
      <c r="E300" s="1">
        <v>1012</v>
      </c>
      <c r="F300" s="1">
        <v>1033.8499999999999</v>
      </c>
      <c r="G300" s="1">
        <v>1008.8</v>
      </c>
      <c r="H300" s="1">
        <v>1032</v>
      </c>
      <c r="I300" s="1">
        <v>1029.3</v>
      </c>
      <c r="J300" s="1">
        <v>1025.3599999999999</v>
      </c>
      <c r="K300" s="1">
        <v>2603844</v>
      </c>
      <c r="L300" s="1">
        <v>2669880585.3000002</v>
      </c>
      <c r="M300" s="1">
        <v>86832</v>
      </c>
      <c r="N300" s="3">
        <f>IF(ISERR(LN(Table129[[#This Row],[Close Price]]/I299)),"-",LN(Table129[[#This Row],[Close Price]]/I299))</f>
        <v>2.2151638800950203E-2</v>
      </c>
    </row>
    <row r="301" spans="1:14" x14ac:dyDescent="0.3">
      <c r="A301" s="1" t="s">
        <v>40</v>
      </c>
      <c r="B301" s="1" t="s">
        <v>14</v>
      </c>
      <c r="C301" s="2">
        <v>43542</v>
      </c>
      <c r="D301" s="1">
        <v>1029.3</v>
      </c>
      <c r="E301" s="1">
        <v>1032.0999999999999</v>
      </c>
      <c r="F301" s="1">
        <v>1039.95</v>
      </c>
      <c r="G301" s="1">
        <v>1008.35</v>
      </c>
      <c r="H301" s="1">
        <v>1015.7</v>
      </c>
      <c r="I301" s="1">
        <v>1012</v>
      </c>
      <c r="J301" s="1">
        <v>1018.66</v>
      </c>
      <c r="K301" s="1">
        <v>1175027</v>
      </c>
      <c r="L301" s="1">
        <v>1196950715.05</v>
      </c>
      <c r="M301" s="1">
        <v>62165</v>
      </c>
      <c r="N301" s="3">
        <f>IF(ISERR(LN(Table129[[#This Row],[Close Price]]/I300)),"-",LN(Table129[[#This Row],[Close Price]]/I300))</f>
        <v>-1.695038868510286E-2</v>
      </c>
    </row>
    <row r="302" spans="1:14" x14ac:dyDescent="0.3">
      <c r="A302" s="1" t="s">
        <v>40</v>
      </c>
      <c r="B302" s="1" t="s">
        <v>14</v>
      </c>
      <c r="C302" s="2">
        <v>43543</v>
      </c>
      <c r="D302" s="1">
        <v>1012</v>
      </c>
      <c r="E302" s="1">
        <v>1020.1</v>
      </c>
      <c r="F302" s="1">
        <v>1042</v>
      </c>
      <c r="G302" s="1">
        <v>1013.1</v>
      </c>
      <c r="H302" s="1">
        <v>1040.75</v>
      </c>
      <c r="I302" s="1">
        <v>1036.2</v>
      </c>
      <c r="J302" s="1">
        <v>1026.58</v>
      </c>
      <c r="K302" s="1">
        <v>1621276</v>
      </c>
      <c r="L302" s="1">
        <v>1664373447.3499999</v>
      </c>
      <c r="M302" s="1">
        <v>71972</v>
      </c>
      <c r="N302" s="3">
        <f>IF(ISERR(LN(Table129[[#This Row],[Close Price]]/I301)),"-",LN(Table129[[#This Row],[Close Price]]/I301))</f>
        <v>2.3631604533277038E-2</v>
      </c>
    </row>
    <row r="303" spans="1:14" x14ac:dyDescent="0.3">
      <c r="A303" s="1" t="s">
        <v>40</v>
      </c>
      <c r="B303" s="1" t="s">
        <v>14</v>
      </c>
      <c r="C303" s="2">
        <v>43544</v>
      </c>
      <c r="D303" s="1">
        <v>1036.2</v>
      </c>
      <c r="E303" s="1">
        <v>1042</v>
      </c>
      <c r="F303" s="1">
        <v>1054.5</v>
      </c>
      <c r="G303" s="1">
        <v>1031.5</v>
      </c>
      <c r="H303" s="1">
        <v>1036.4000000000001</v>
      </c>
      <c r="I303" s="1">
        <v>1037.95</v>
      </c>
      <c r="J303" s="1">
        <v>1042.3499999999999</v>
      </c>
      <c r="K303" s="1">
        <v>2204401</v>
      </c>
      <c r="L303" s="1">
        <v>2297748085.25</v>
      </c>
      <c r="M303" s="1">
        <v>88784</v>
      </c>
      <c r="N303" s="3">
        <f>IF(ISERR(LN(Table129[[#This Row],[Close Price]]/I302)),"-",LN(Table129[[#This Row],[Close Price]]/I302))</f>
        <v>1.6874386281154959E-3</v>
      </c>
    </row>
    <row r="304" spans="1:14" x14ac:dyDescent="0.3">
      <c r="A304" s="1" t="s">
        <v>40</v>
      </c>
      <c r="B304" s="1" t="s">
        <v>14</v>
      </c>
      <c r="C304" s="2">
        <v>43546</v>
      </c>
      <c r="D304" s="1">
        <v>1037.95</v>
      </c>
      <c r="E304" s="1">
        <v>1038</v>
      </c>
      <c r="F304" s="1">
        <v>1048</v>
      </c>
      <c r="G304" s="1">
        <v>1018</v>
      </c>
      <c r="H304" s="1">
        <v>1030.45</v>
      </c>
      <c r="I304" s="1">
        <v>1024.8499999999999</v>
      </c>
      <c r="J304" s="1">
        <v>1028.3399999999999</v>
      </c>
      <c r="K304" s="1">
        <v>2618545</v>
      </c>
      <c r="L304" s="1">
        <v>2692742284.25</v>
      </c>
      <c r="M304" s="1">
        <v>110351</v>
      </c>
      <c r="N304" s="3">
        <f>IF(ISERR(LN(Table129[[#This Row],[Close Price]]/I303)),"-",LN(Table129[[#This Row],[Close Price]]/I303))</f>
        <v>-1.270135360866648E-2</v>
      </c>
    </row>
    <row r="305" spans="1:14" x14ac:dyDescent="0.3">
      <c r="A305" s="1" t="s">
        <v>40</v>
      </c>
      <c r="B305" s="1" t="s">
        <v>14</v>
      </c>
      <c r="C305" s="2">
        <v>43549</v>
      </c>
      <c r="D305" s="1">
        <v>1024.8499999999999</v>
      </c>
      <c r="E305" s="1">
        <v>1029</v>
      </c>
      <c r="F305" s="1">
        <v>1029</v>
      </c>
      <c r="G305" s="1">
        <v>1011.85</v>
      </c>
      <c r="H305" s="1">
        <v>1017.7</v>
      </c>
      <c r="I305" s="1">
        <v>1017.65</v>
      </c>
      <c r="J305" s="1">
        <v>1017.35</v>
      </c>
      <c r="K305" s="1">
        <v>1527955</v>
      </c>
      <c r="L305" s="1">
        <v>1554460987.5</v>
      </c>
      <c r="M305" s="1">
        <v>50323</v>
      </c>
      <c r="N305" s="3" t="str">
        <f>IF(ISERR(LN(Table129[[#This Row],[Close Price]]/#REF!)),"-",LN(Table129[[#This Row],[Close Price]]/#REF!))</f>
        <v>-</v>
      </c>
    </row>
    <row r="306" spans="1:14" x14ac:dyDescent="0.3">
      <c r="A306" s="1" t="s">
        <v>40</v>
      </c>
      <c r="B306" s="1" t="s">
        <v>14</v>
      </c>
      <c r="C306" s="2">
        <v>43550</v>
      </c>
      <c r="D306" s="1">
        <v>1017.65</v>
      </c>
      <c r="E306" s="1">
        <v>1013.35</v>
      </c>
      <c r="F306" s="1">
        <v>1043.8</v>
      </c>
      <c r="G306" s="1">
        <v>1011.5</v>
      </c>
      <c r="H306" s="1">
        <v>1038</v>
      </c>
      <c r="I306" s="1">
        <v>1034.5999999999999</v>
      </c>
      <c r="J306" s="1">
        <v>1027.44</v>
      </c>
      <c r="K306" s="1">
        <v>1655723</v>
      </c>
      <c r="L306" s="1">
        <v>1701149460.7</v>
      </c>
      <c r="M306" s="1">
        <v>75011</v>
      </c>
      <c r="N306" s="3">
        <f>IF(ISERR(LN(Table129[[#This Row],[Close Price]]/I305)),"-",LN(Table129[[#This Row],[Close Price]]/I305))</f>
        <v>1.651883097052656E-2</v>
      </c>
    </row>
    <row r="307" spans="1:14" x14ac:dyDescent="0.3">
      <c r="A307" s="1" t="s">
        <v>40</v>
      </c>
      <c r="B307" s="1" t="s">
        <v>14</v>
      </c>
      <c r="C307" s="2">
        <v>43551</v>
      </c>
      <c r="D307" s="1">
        <v>1034.5999999999999</v>
      </c>
      <c r="E307" s="1">
        <v>1020</v>
      </c>
      <c r="F307" s="1">
        <v>1056.3499999999999</v>
      </c>
      <c r="G307" s="1">
        <v>1020</v>
      </c>
      <c r="H307" s="1">
        <v>1042.5</v>
      </c>
      <c r="I307" s="1">
        <v>1043.1500000000001</v>
      </c>
      <c r="J307" s="1">
        <v>1043.3900000000001</v>
      </c>
      <c r="K307" s="1">
        <v>1455845</v>
      </c>
      <c r="L307" s="1">
        <v>1519018505.4000001</v>
      </c>
      <c r="M307" s="1">
        <v>65303</v>
      </c>
      <c r="N307" s="3">
        <f>IF(ISERR(LN(Table129[[#This Row],[Close Price]]/I306)),"-",LN(Table129[[#This Row],[Close Price]]/I306))</f>
        <v>8.23010300646854E-3</v>
      </c>
    </row>
    <row r="308" spans="1:14" x14ac:dyDescent="0.3">
      <c r="A308" s="1" t="s">
        <v>40</v>
      </c>
      <c r="B308" s="1" t="s">
        <v>14</v>
      </c>
      <c r="C308" s="2">
        <v>43552</v>
      </c>
      <c r="D308" s="1">
        <v>1043.1500000000001</v>
      </c>
      <c r="E308" s="1">
        <v>1051.4000000000001</v>
      </c>
      <c r="F308" s="1">
        <v>1088.3499999999999</v>
      </c>
      <c r="G308" s="1">
        <v>1050</v>
      </c>
      <c r="H308" s="1">
        <v>1085</v>
      </c>
      <c r="I308" s="1">
        <v>1082.9000000000001</v>
      </c>
      <c r="J308" s="1">
        <v>1077.27</v>
      </c>
      <c r="K308" s="1">
        <v>4313807</v>
      </c>
      <c r="L308" s="1">
        <v>4647119585.6999998</v>
      </c>
      <c r="M308" s="1">
        <v>121444</v>
      </c>
      <c r="N308" s="3">
        <f>IF(ISERR(LN(Table129[[#This Row],[Close Price]]/I307)),"-",LN(Table129[[#This Row],[Close Price]]/I307))</f>
        <v>3.739764605845073E-2</v>
      </c>
    </row>
    <row r="309" spans="1:14" x14ac:dyDescent="0.3">
      <c r="A309" s="1" t="s">
        <v>40</v>
      </c>
      <c r="B309" s="1" t="s">
        <v>14</v>
      </c>
      <c r="C309" s="2">
        <v>43553</v>
      </c>
      <c r="D309" s="1">
        <v>1082.9000000000001</v>
      </c>
      <c r="E309" s="1">
        <v>1090</v>
      </c>
      <c r="F309" s="1">
        <v>1098.45</v>
      </c>
      <c r="G309" s="1">
        <v>1067.6500000000001</v>
      </c>
      <c r="H309" s="1">
        <v>1087</v>
      </c>
      <c r="I309" s="1">
        <v>1087.45</v>
      </c>
      <c r="J309" s="1">
        <v>1084.27</v>
      </c>
      <c r="K309" s="1">
        <v>2827220</v>
      </c>
      <c r="L309" s="1">
        <v>3065473915.5500002</v>
      </c>
      <c r="M309" s="1">
        <v>132698</v>
      </c>
      <c r="N309" s="3">
        <f>IF(ISERR(LN(Table129[[#This Row],[Close Price]]/I308)),"-",LN(Table129[[#This Row],[Close Price]]/I308))</f>
        <v>4.1928782600359578E-3</v>
      </c>
    </row>
    <row r="310" spans="1:14" x14ac:dyDescent="0.3">
      <c r="A310" s="1" t="s">
        <v>40</v>
      </c>
      <c r="B310" s="1" t="s">
        <v>14</v>
      </c>
      <c r="C310" s="2">
        <v>43556</v>
      </c>
      <c r="D310" s="1">
        <v>1087.45</v>
      </c>
      <c r="E310" s="1">
        <v>1090</v>
      </c>
      <c r="F310" s="1">
        <v>1120</v>
      </c>
      <c r="G310" s="1">
        <v>1082.05</v>
      </c>
      <c r="H310" s="1">
        <v>1110</v>
      </c>
      <c r="I310" s="1">
        <v>1110.75</v>
      </c>
      <c r="J310" s="1">
        <v>1109.1199999999999</v>
      </c>
      <c r="K310" s="1">
        <v>2308865</v>
      </c>
      <c r="L310" s="1">
        <v>2560803235.6500001</v>
      </c>
      <c r="M310" s="1">
        <v>87277</v>
      </c>
      <c r="N310" s="3">
        <f>IF(ISERR(LN(Table129[[#This Row],[Close Price]]/I309)),"-",LN(Table129[[#This Row],[Close Price]]/I309))</f>
        <v>2.1199956921648121E-2</v>
      </c>
    </row>
    <row r="311" spans="1:14" x14ac:dyDescent="0.3">
      <c r="A311" s="1" t="s">
        <v>40</v>
      </c>
      <c r="B311" s="1" t="s">
        <v>14</v>
      </c>
      <c r="C311" s="2">
        <v>43557</v>
      </c>
      <c r="D311" s="1">
        <v>1110.75</v>
      </c>
      <c r="E311" s="1">
        <v>1110</v>
      </c>
      <c r="F311" s="1">
        <v>1120</v>
      </c>
      <c r="G311" s="1">
        <v>1092.5</v>
      </c>
      <c r="H311" s="1">
        <v>1102.05</v>
      </c>
      <c r="I311" s="1">
        <v>1102.5999999999999</v>
      </c>
      <c r="J311" s="1">
        <v>1100.1500000000001</v>
      </c>
      <c r="K311" s="1">
        <v>1393922</v>
      </c>
      <c r="L311" s="1">
        <v>1533522832.25</v>
      </c>
      <c r="M311" s="1">
        <v>70655</v>
      </c>
      <c r="N311" s="3">
        <f>IF(ISERR(LN(Table129[[#This Row],[Close Price]]/I310)),"-",LN(Table129[[#This Row],[Close Price]]/I310))</f>
        <v>-7.3644356604347164E-3</v>
      </c>
    </row>
    <row r="312" spans="1:14" x14ac:dyDescent="0.3">
      <c r="A312" s="1" t="s">
        <v>40</v>
      </c>
      <c r="B312" s="1" t="s">
        <v>14</v>
      </c>
      <c r="C312" s="2">
        <v>43558</v>
      </c>
      <c r="D312" s="1">
        <v>1102.5999999999999</v>
      </c>
      <c r="E312" s="1">
        <v>1102.5999999999999</v>
      </c>
      <c r="F312" s="1">
        <v>1133.3</v>
      </c>
      <c r="G312" s="1">
        <v>1091.55</v>
      </c>
      <c r="H312" s="1">
        <v>1114.6500000000001</v>
      </c>
      <c r="I312" s="1">
        <v>1120.5999999999999</v>
      </c>
      <c r="J312" s="1">
        <v>1120.1400000000001</v>
      </c>
      <c r="K312" s="1">
        <v>2648314</v>
      </c>
      <c r="L312" s="1">
        <v>2966494874.5999999</v>
      </c>
      <c r="M312" s="1">
        <v>77938</v>
      </c>
      <c r="N312" s="3">
        <f>IF(ISERR(LN(Table129[[#This Row],[Close Price]]/I311)),"-",LN(Table129[[#This Row],[Close Price]]/I311))</f>
        <v>1.6193228975600899E-2</v>
      </c>
    </row>
    <row r="313" spans="1:14" x14ac:dyDescent="0.3">
      <c r="A313" s="1" t="s">
        <v>40</v>
      </c>
      <c r="B313" s="1" t="s">
        <v>14</v>
      </c>
      <c r="C313" s="2">
        <v>43559</v>
      </c>
      <c r="D313" s="1">
        <v>1120.5999999999999</v>
      </c>
      <c r="E313" s="1">
        <v>1118</v>
      </c>
      <c r="F313" s="1">
        <v>1118.05</v>
      </c>
      <c r="G313" s="1">
        <v>1081.5</v>
      </c>
      <c r="H313" s="1">
        <v>1090.3499999999999</v>
      </c>
      <c r="I313" s="1">
        <v>1098.05</v>
      </c>
      <c r="J313" s="1">
        <v>1094.1600000000001</v>
      </c>
      <c r="K313" s="1">
        <v>4222104</v>
      </c>
      <c r="L313" s="1">
        <v>4619649170.8999996</v>
      </c>
      <c r="M313" s="1">
        <v>153461</v>
      </c>
      <c r="N313" s="3">
        <f>IF(ISERR(LN(Table129[[#This Row],[Close Price]]/I312)),"-",LN(Table129[[#This Row],[Close Price]]/I312))</f>
        <v>-2.0328376757882034E-2</v>
      </c>
    </row>
    <row r="314" spans="1:14" x14ac:dyDescent="0.3">
      <c r="A314" s="1" t="s">
        <v>40</v>
      </c>
      <c r="B314" s="1" t="s">
        <v>14</v>
      </c>
      <c r="C314" s="2">
        <v>43560</v>
      </c>
      <c r="D314" s="1">
        <v>1098.05</v>
      </c>
      <c r="E314" s="1">
        <v>1090.3499999999999</v>
      </c>
      <c r="F314" s="1">
        <v>1104.6500000000001</v>
      </c>
      <c r="G314" s="1">
        <v>1085.5</v>
      </c>
      <c r="H314" s="1">
        <v>1092</v>
      </c>
      <c r="I314" s="1">
        <v>1092.8</v>
      </c>
      <c r="J314" s="1">
        <v>1093.25</v>
      </c>
      <c r="K314" s="1">
        <v>1704522</v>
      </c>
      <c r="L314" s="1">
        <v>1863476951.8</v>
      </c>
      <c r="M314" s="1">
        <v>71310</v>
      </c>
      <c r="N314" s="3">
        <f>IF(ISERR(LN(Table129[[#This Row],[Close Price]]/I313)),"-",LN(Table129[[#This Row],[Close Price]]/I313))</f>
        <v>-4.7926695567764603E-3</v>
      </c>
    </row>
    <row r="315" spans="1:14" x14ac:dyDescent="0.3">
      <c r="A315" s="1" t="s">
        <v>40</v>
      </c>
      <c r="B315" s="1" t="s">
        <v>14</v>
      </c>
      <c r="C315" s="2">
        <v>43563</v>
      </c>
      <c r="D315" s="1">
        <v>1092.8</v>
      </c>
      <c r="E315" s="1">
        <v>1095</v>
      </c>
      <c r="F315" s="1">
        <v>1101</v>
      </c>
      <c r="G315" s="1">
        <v>1080.95</v>
      </c>
      <c r="H315" s="1">
        <v>1096.4000000000001</v>
      </c>
      <c r="I315" s="1">
        <v>1096.3499999999999</v>
      </c>
      <c r="J315" s="1">
        <v>1089.5999999999999</v>
      </c>
      <c r="K315" s="1">
        <v>2013924</v>
      </c>
      <c r="L315" s="1">
        <v>2194380924.0999999</v>
      </c>
      <c r="M315" s="1">
        <v>98317</v>
      </c>
      <c r="N315" s="3">
        <f>IF(ISERR(LN(Table129[[#This Row],[Close Price]]/I314)),"-",LN(Table129[[#This Row],[Close Price]]/I314))</f>
        <v>3.2432707779848267E-3</v>
      </c>
    </row>
    <row r="316" spans="1:14" x14ac:dyDescent="0.3">
      <c r="A316" s="1" t="s">
        <v>40</v>
      </c>
      <c r="B316" s="1" t="s">
        <v>14</v>
      </c>
      <c r="C316" s="2">
        <v>43564</v>
      </c>
      <c r="D316" s="1">
        <v>1096.3499999999999</v>
      </c>
      <c r="E316" s="1">
        <v>1096.3499999999999</v>
      </c>
      <c r="F316" s="1">
        <v>1128.8499999999999</v>
      </c>
      <c r="G316" s="1">
        <v>1096.2</v>
      </c>
      <c r="H316" s="1">
        <v>1118</v>
      </c>
      <c r="I316" s="1">
        <v>1118.1500000000001</v>
      </c>
      <c r="J316" s="1">
        <v>1118.6400000000001</v>
      </c>
      <c r="K316" s="1">
        <v>3250491</v>
      </c>
      <c r="L316" s="1">
        <v>3636118272.1999998</v>
      </c>
      <c r="M316" s="1">
        <v>117833</v>
      </c>
      <c r="N316" s="3">
        <f>IF(ISERR(LN(Table129[[#This Row],[Close Price]]/I315)),"-",LN(Table129[[#This Row],[Close Price]]/I315))</f>
        <v>1.9689053278215851E-2</v>
      </c>
    </row>
    <row r="317" spans="1:14" x14ac:dyDescent="0.3">
      <c r="A317" s="1" t="s">
        <v>40</v>
      </c>
      <c r="B317" s="1" t="s">
        <v>14</v>
      </c>
      <c r="C317" s="2">
        <v>43565</v>
      </c>
      <c r="D317" s="1">
        <v>1118.1500000000001</v>
      </c>
      <c r="E317" s="1">
        <v>1120</v>
      </c>
      <c r="F317" s="1">
        <v>1125.3</v>
      </c>
      <c r="G317" s="1">
        <v>1096.2</v>
      </c>
      <c r="H317" s="1">
        <v>1098.75</v>
      </c>
      <c r="I317" s="1">
        <v>1098.7</v>
      </c>
      <c r="J317" s="1">
        <v>1104.69</v>
      </c>
      <c r="K317" s="1">
        <v>2413433</v>
      </c>
      <c r="L317" s="1">
        <v>2666090148.0999999</v>
      </c>
      <c r="M317" s="1">
        <v>79204</v>
      </c>
      <c r="N317" s="3">
        <f>IF(ISERR(LN(Table129[[#This Row],[Close Price]]/I316)),"-",LN(Table129[[#This Row],[Close Price]]/I316))</f>
        <v>-1.7547871165890898E-2</v>
      </c>
    </row>
    <row r="318" spans="1:14" x14ac:dyDescent="0.3">
      <c r="A318" s="1" t="s">
        <v>40</v>
      </c>
      <c r="B318" s="1" t="s">
        <v>14</v>
      </c>
      <c r="C318" s="2">
        <v>43566</v>
      </c>
      <c r="D318" s="1">
        <v>1098.7</v>
      </c>
      <c r="E318" s="1">
        <v>1092.3</v>
      </c>
      <c r="F318" s="1">
        <v>1101.0999999999999</v>
      </c>
      <c r="G318" s="1">
        <v>1085</v>
      </c>
      <c r="H318" s="1">
        <v>1088.9000000000001</v>
      </c>
      <c r="I318" s="1">
        <v>1088.8499999999999</v>
      </c>
      <c r="J318" s="1">
        <v>1092.3599999999999</v>
      </c>
      <c r="K318" s="1">
        <v>1517790</v>
      </c>
      <c r="L318" s="1">
        <v>1657969183.8499999</v>
      </c>
      <c r="M318" s="1">
        <v>112162</v>
      </c>
      <c r="N318" s="3">
        <f>IF(ISERR(LN(Table129[[#This Row],[Close Price]]/I317)),"-",LN(Table129[[#This Row],[Close Price]]/I317))</f>
        <v>-9.0055693078760699E-3</v>
      </c>
    </row>
    <row r="319" spans="1:14" x14ac:dyDescent="0.3">
      <c r="A319" s="1" t="s">
        <v>40</v>
      </c>
      <c r="B319" s="1" t="s">
        <v>14</v>
      </c>
      <c r="C319" s="2">
        <v>43567</v>
      </c>
      <c r="D319" s="1">
        <v>1088.8499999999999</v>
      </c>
      <c r="E319" s="1">
        <v>1088.8</v>
      </c>
      <c r="F319" s="1">
        <v>1100.8499999999999</v>
      </c>
      <c r="G319" s="1">
        <v>1076.5999999999999</v>
      </c>
      <c r="H319" s="1">
        <v>1082.7</v>
      </c>
      <c r="I319" s="1">
        <v>1083.45</v>
      </c>
      <c r="J319" s="1">
        <v>1084.56</v>
      </c>
      <c r="K319" s="1">
        <v>1419742</v>
      </c>
      <c r="L319" s="1">
        <v>1539789063.6500001</v>
      </c>
      <c r="M319" s="1">
        <v>57359</v>
      </c>
      <c r="N319" s="3">
        <f>IF(ISERR(LN(Table129[[#This Row],[Close Price]]/I318)),"-",LN(Table129[[#This Row],[Close Price]]/I318))</f>
        <v>-4.9716992339936643E-3</v>
      </c>
    </row>
    <row r="320" spans="1:14" x14ac:dyDescent="0.3">
      <c r="A320" s="1" t="s">
        <v>40</v>
      </c>
      <c r="B320" s="1" t="s">
        <v>14</v>
      </c>
      <c r="C320" s="2">
        <v>43570</v>
      </c>
      <c r="D320" s="1">
        <v>1083.45</v>
      </c>
      <c r="E320" s="1">
        <v>1089</v>
      </c>
      <c r="F320" s="1">
        <v>1108</v>
      </c>
      <c r="G320" s="1">
        <v>1085</v>
      </c>
      <c r="H320" s="1">
        <v>1102</v>
      </c>
      <c r="I320" s="1">
        <v>1103.25</v>
      </c>
      <c r="J320" s="1">
        <v>1101.44</v>
      </c>
      <c r="K320" s="1">
        <v>1934151</v>
      </c>
      <c r="L320" s="1">
        <v>2130354590.2</v>
      </c>
      <c r="M320" s="1">
        <v>57781</v>
      </c>
      <c r="N320" s="3">
        <f>IF(ISERR(LN(Table129[[#This Row],[Close Price]]/I319)),"-",LN(Table129[[#This Row],[Close Price]]/I319))</f>
        <v>1.8109974984691E-2</v>
      </c>
    </row>
    <row r="321" spans="1:14" x14ac:dyDescent="0.3">
      <c r="A321" s="1" t="s">
        <v>40</v>
      </c>
      <c r="B321" s="1" t="s">
        <v>14</v>
      </c>
      <c r="C321" s="2">
        <v>43571</v>
      </c>
      <c r="D321" s="1">
        <v>1103.25</v>
      </c>
      <c r="E321" s="1">
        <v>1109.5</v>
      </c>
      <c r="F321" s="1">
        <v>1116.25</v>
      </c>
      <c r="G321" s="1">
        <v>1102.3499999999999</v>
      </c>
      <c r="H321" s="1">
        <v>1103</v>
      </c>
      <c r="I321" s="1">
        <v>1107.05</v>
      </c>
      <c r="J321" s="1">
        <v>1108.5</v>
      </c>
      <c r="K321" s="1">
        <v>1200591</v>
      </c>
      <c r="L321" s="1">
        <v>1330850933</v>
      </c>
      <c r="M321" s="1">
        <v>55163</v>
      </c>
      <c r="N321" s="3">
        <f>IF(ISERR(LN(Table129[[#This Row],[Close Price]]/I320)),"-",LN(Table129[[#This Row],[Close Price]]/I320))</f>
        <v>3.4384506573145591E-3</v>
      </c>
    </row>
    <row r="322" spans="1:14" x14ac:dyDescent="0.3">
      <c r="A322" s="1" t="s">
        <v>40</v>
      </c>
      <c r="B322" s="1" t="s">
        <v>14</v>
      </c>
      <c r="C322" s="2">
        <v>43573</v>
      </c>
      <c r="D322" s="1">
        <v>1107.05</v>
      </c>
      <c r="E322" s="1">
        <v>1108</v>
      </c>
      <c r="F322" s="1">
        <v>1123.9000000000001</v>
      </c>
      <c r="G322" s="1">
        <v>1090.5</v>
      </c>
      <c r="H322" s="1">
        <v>1101</v>
      </c>
      <c r="I322" s="1">
        <v>1102.6500000000001</v>
      </c>
      <c r="J322" s="1">
        <v>1104.6400000000001</v>
      </c>
      <c r="K322" s="1">
        <v>2027619</v>
      </c>
      <c r="L322" s="1">
        <v>2239785336.5500002</v>
      </c>
      <c r="M322" s="1">
        <v>68087</v>
      </c>
      <c r="N322" s="3">
        <f>IF(ISERR(LN(Table129[[#This Row],[Close Price]]/I321)),"-",LN(Table129[[#This Row],[Close Price]]/I321))</f>
        <v>-3.9824463187646767E-3</v>
      </c>
    </row>
    <row r="323" spans="1:14" x14ac:dyDescent="0.3">
      <c r="A323" s="1" t="s">
        <v>40</v>
      </c>
      <c r="B323" s="1" t="s">
        <v>14</v>
      </c>
      <c r="C323" s="2">
        <v>43577</v>
      </c>
      <c r="D323" s="1">
        <v>1102.6500000000001</v>
      </c>
      <c r="E323" s="1">
        <v>1103.5</v>
      </c>
      <c r="F323" s="1">
        <v>1114.3</v>
      </c>
      <c r="G323" s="1">
        <v>1095</v>
      </c>
      <c r="H323" s="1">
        <v>1099.05</v>
      </c>
      <c r="I323" s="1">
        <v>1101.0999999999999</v>
      </c>
      <c r="J323" s="1">
        <v>1102.18</v>
      </c>
      <c r="K323" s="1">
        <v>1115258</v>
      </c>
      <c r="L323" s="1">
        <v>1229218492.8499999</v>
      </c>
      <c r="M323" s="1">
        <v>46449</v>
      </c>
      <c r="N323" s="3">
        <f>IF(ISERR(LN(Table129[[#This Row],[Close Price]]/I322)),"-",LN(Table129[[#This Row],[Close Price]]/I322))</f>
        <v>-1.4066933686610089E-3</v>
      </c>
    </row>
    <row r="324" spans="1:14" x14ac:dyDescent="0.3">
      <c r="A324" s="1" t="s">
        <v>40</v>
      </c>
      <c r="B324" s="1" t="s">
        <v>14</v>
      </c>
      <c r="C324" s="2">
        <v>43578</v>
      </c>
      <c r="D324" s="1">
        <v>1101.0999999999999</v>
      </c>
      <c r="E324" s="1">
        <v>1102.5999999999999</v>
      </c>
      <c r="F324" s="1">
        <v>1111.95</v>
      </c>
      <c r="G324" s="1">
        <v>1096.5999999999999</v>
      </c>
      <c r="H324" s="1">
        <v>1105.5</v>
      </c>
      <c r="I324" s="1">
        <v>1102</v>
      </c>
      <c r="J324" s="1">
        <v>1103.3499999999999</v>
      </c>
      <c r="K324" s="1">
        <v>1067764</v>
      </c>
      <c r="L324" s="1">
        <v>1178119502.3499999</v>
      </c>
      <c r="M324" s="1">
        <v>49466</v>
      </c>
      <c r="N324" s="3">
        <f>IF(ISERR(LN(Table129[[#This Row],[Close Price]]/I323)),"-",LN(Table129[[#This Row],[Close Price]]/I323))</f>
        <v>8.1703059331441447E-4</v>
      </c>
    </row>
    <row r="325" spans="1:14" x14ac:dyDescent="0.3">
      <c r="A325" s="1" t="s">
        <v>40</v>
      </c>
      <c r="B325" s="1" t="s">
        <v>14</v>
      </c>
      <c r="C325" s="2">
        <v>43579</v>
      </c>
      <c r="D325" s="1">
        <v>1102</v>
      </c>
      <c r="E325" s="1">
        <v>1103</v>
      </c>
      <c r="F325" s="1">
        <v>1142.0999999999999</v>
      </c>
      <c r="G325" s="1">
        <v>1096.8499999999999</v>
      </c>
      <c r="H325" s="1">
        <v>1141.05</v>
      </c>
      <c r="I325" s="1">
        <v>1138.95</v>
      </c>
      <c r="J325" s="1">
        <v>1126.0899999999999</v>
      </c>
      <c r="K325" s="1">
        <v>2840823</v>
      </c>
      <c r="L325" s="1">
        <v>3199024991.3000002</v>
      </c>
      <c r="M325" s="1">
        <v>75797</v>
      </c>
      <c r="N325" s="3">
        <f>IF(ISERR(LN(Table129[[#This Row],[Close Price]]/I324)),"-",LN(Table129[[#This Row],[Close Price]]/I324))</f>
        <v>3.2980074614492788E-2</v>
      </c>
    </row>
    <row r="326" spans="1:14" x14ac:dyDescent="0.3">
      <c r="A326" s="1" t="s">
        <v>40</v>
      </c>
      <c r="B326" s="1" t="s">
        <v>14</v>
      </c>
      <c r="C326" s="2">
        <v>43580</v>
      </c>
      <c r="D326" s="1">
        <v>1138.95</v>
      </c>
      <c r="E326" s="1">
        <v>1141</v>
      </c>
      <c r="F326" s="1">
        <v>1151.4000000000001</v>
      </c>
      <c r="G326" s="1">
        <v>1129.05</v>
      </c>
      <c r="H326" s="1">
        <v>1136</v>
      </c>
      <c r="I326" s="1">
        <v>1133.7</v>
      </c>
      <c r="J326" s="1">
        <v>1137.3</v>
      </c>
      <c r="K326" s="1">
        <v>2680549</v>
      </c>
      <c r="L326" s="1">
        <v>3048575725.1999998</v>
      </c>
      <c r="M326" s="1">
        <v>76748</v>
      </c>
      <c r="N326" s="3">
        <f>IF(ISERR(LN(Table129[[#This Row],[Close Price]]/I325)),"-",LN(Table129[[#This Row],[Close Price]]/I325))</f>
        <v>-4.6201653037994768E-3</v>
      </c>
    </row>
    <row r="327" spans="1:14" x14ac:dyDescent="0.3">
      <c r="A327" s="1" t="s">
        <v>40</v>
      </c>
      <c r="B327" s="1" t="s">
        <v>14</v>
      </c>
      <c r="C327" s="2">
        <v>43581</v>
      </c>
      <c r="D327" s="1">
        <v>1133.7</v>
      </c>
      <c r="E327" s="1">
        <v>1140</v>
      </c>
      <c r="F327" s="1">
        <v>1169.8499999999999</v>
      </c>
      <c r="G327" s="1">
        <v>1135</v>
      </c>
      <c r="H327" s="1">
        <v>1138.4000000000001</v>
      </c>
      <c r="I327" s="1">
        <v>1139.75</v>
      </c>
      <c r="J327" s="1">
        <v>1145.04</v>
      </c>
      <c r="K327" s="1">
        <v>1732967</v>
      </c>
      <c r="L327" s="1">
        <v>1984322619.9000001</v>
      </c>
      <c r="M327" s="1">
        <v>85011</v>
      </c>
      <c r="N327" s="3">
        <f>IF(ISERR(LN(Table129[[#This Row],[Close Price]]/I326)),"-",LN(Table129[[#This Row],[Close Price]]/I326))</f>
        <v>5.322320069997743E-3</v>
      </c>
    </row>
    <row r="328" spans="1:14" x14ac:dyDescent="0.3">
      <c r="A328" s="1" t="s">
        <v>40</v>
      </c>
      <c r="B328" s="1" t="s">
        <v>14</v>
      </c>
      <c r="C328" s="2">
        <v>43585</v>
      </c>
      <c r="D328" s="1">
        <v>1139.75</v>
      </c>
      <c r="E328" s="1">
        <v>1140.05</v>
      </c>
      <c r="F328" s="1">
        <v>1187.5999999999999</v>
      </c>
      <c r="G328" s="1">
        <v>1140</v>
      </c>
      <c r="H328" s="1">
        <v>1180</v>
      </c>
      <c r="I328" s="1">
        <v>1183.3499999999999</v>
      </c>
      <c r="J328" s="1">
        <v>1171.5999999999999</v>
      </c>
      <c r="K328" s="1">
        <v>4155200</v>
      </c>
      <c r="L328" s="1">
        <v>4868215324.6999998</v>
      </c>
      <c r="M328" s="1">
        <v>122351</v>
      </c>
      <c r="N328" s="3">
        <f>IF(ISERR(LN(Table129[[#This Row],[Close Price]]/I327)),"-",LN(Table129[[#This Row],[Close Price]]/I327))</f>
        <v>3.754045911565735E-2</v>
      </c>
    </row>
    <row r="329" spans="1:14" x14ac:dyDescent="0.3">
      <c r="A329" s="1" t="s">
        <v>40</v>
      </c>
      <c r="B329" s="1" t="s">
        <v>14</v>
      </c>
      <c r="C329" s="2">
        <v>43587</v>
      </c>
      <c r="D329" s="1">
        <v>1183.3499999999999</v>
      </c>
      <c r="E329" s="1">
        <v>1170</v>
      </c>
      <c r="F329" s="1">
        <v>1180.5</v>
      </c>
      <c r="G329" s="1">
        <v>1156.5</v>
      </c>
      <c r="H329" s="1">
        <v>1160.95</v>
      </c>
      <c r="I329" s="1">
        <v>1160.05</v>
      </c>
      <c r="J329" s="1">
        <v>1166.54</v>
      </c>
      <c r="K329" s="1">
        <v>2113097</v>
      </c>
      <c r="L329" s="1">
        <v>2465002246.0999999</v>
      </c>
      <c r="M329" s="1">
        <v>73551</v>
      </c>
      <c r="N329" s="3">
        <f>IF(ISERR(LN(Table129[[#This Row],[Close Price]]/I328)),"-",LN(Table129[[#This Row],[Close Price]]/I328))</f>
        <v>-1.9886291589448983E-2</v>
      </c>
    </row>
    <row r="330" spans="1:14" x14ac:dyDescent="0.3">
      <c r="A330" s="1" t="s">
        <v>40</v>
      </c>
      <c r="B330" s="1" t="s">
        <v>14</v>
      </c>
      <c r="C330" s="2">
        <v>43588</v>
      </c>
      <c r="D330" s="1">
        <v>1160.05</v>
      </c>
      <c r="E330" s="1">
        <v>1144</v>
      </c>
      <c r="F330" s="1">
        <v>1149.1500000000001</v>
      </c>
      <c r="G330" s="1">
        <v>1126.25</v>
      </c>
      <c r="H330" s="1">
        <v>1142</v>
      </c>
      <c r="I330" s="1">
        <v>1143.05</v>
      </c>
      <c r="J330" s="1">
        <v>1136.5899999999999</v>
      </c>
      <c r="K330" s="1">
        <v>2855158</v>
      </c>
      <c r="L330" s="1">
        <v>3245135712.1500001</v>
      </c>
      <c r="M330" s="1">
        <v>72465</v>
      </c>
      <c r="N330" s="3">
        <f>IF(ISERR(LN(Table129[[#This Row],[Close Price]]/I329)),"-",LN(Table129[[#This Row],[Close Price]]/I329))</f>
        <v>-1.4762979249779252E-2</v>
      </c>
    </row>
    <row r="331" spans="1:14" x14ac:dyDescent="0.3">
      <c r="A331" s="1" t="s">
        <v>40</v>
      </c>
      <c r="B331" s="1" t="s">
        <v>14</v>
      </c>
      <c r="C331" s="2">
        <v>43591</v>
      </c>
      <c r="D331" s="1">
        <v>1143.05</v>
      </c>
      <c r="E331" s="1">
        <v>1139.9000000000001</v>
      </c>
      <c r="F331" s="1">
        <v>1144.4000000000001</v>
      </c>
      <c r="G331" s="1">
        <v>1128.05</v>
      </c>
      <c r="H331" s="1">
        <v>1136</v>
      </c>
      <c r="I331" s="1">
        <v>1136.05</v>
      </c>
      <c r="J331" s="1">
        <v>1136.1500000000001</v>
      </c>
      <c r="K331" s="1">
        <v>1413565</v>
      </c>
      <c r="L331" s="1">
        <v>1606015284.25</v>
      </c>
      <c r="M331" s="1">
        <v>42659</v>
      </c>
      <c r="N331" s="3">
        <f>IF(ISERR(LN(Table129[[#This Row],[Close Price]]/I330)),"-",LN(Table129[[#This Row],[Close Price]]/I330))</f>
        <v>-6.1427949729677246E-3</v>
      </c>
    </row>
    <row r="332" spans="1:14" x14ac:dyDescent="0.3">
      <c r="A332" s="1" t="s">
        <v>40</v>
      </c>
      <c r="B332" s="1" t="s">
        <v>14</v>
      </c>
      <c r="C332" s="2">
        <v>43592</v>
      </c>
      <c r="D332" s="1">
        <v>1136.05</v>
      </c>
      <c r="E332" s="1">
        <v>1137.3499999999999</v>
      </c>
      <c r="F332" s="1">
        <v>1150</v>
      </c>
      <c r="G332" s="1">
        <v>1116</v>
      </c>
      <c r="H332" s="1">
        <v>1133.9000000000001</v>
      </c>
      <c r="I332" s="1">
        <v>1131.75</v>
      </c>
      <c r="J332" s="1">
        <v>1127.52</v>
      </c>
      <c r="K332" s="1">
        <v>2344602</v>
      </c>
      <c r="L332" s="1">
        <v>2643592796.9000001</v>
      </c>
      <c r="M332" s="1">
        <v>62285</v>
      </c>
      <c r="N332" s="3">
        <f>IF(ISERR(LN(Table129[[#This Row],[Close Price]]/I331)),"-",LN(Table129[[#This Row],[Close Price]]/I331))</f>
        <v>-3.7922260809443117E-3</v>
      </c>
    </row>
    <row r="333" spans="1:14" x14ac:dyDescent="0.3">
      <c r="A333" s="1" t="s">
        <v>40</v>
      </c>
      <c r="B333" s="1" t="s">
        <v>14</v>
      </c>
      <c r="C333" s="2">
        <v>43593</v>
      </c>
      <c r="D333" s="1">
        <v>1131.75</v>
      </c>
      <c r="E333" s="1">
        <v>1132</v>
      </c>
      <c r="F333" s="1">
        <v>1140</v>
      </c>
      <c r="G333" s="1">
        <v>1122.4000000000001</v>
      </c>
      <c r="H333" s="1">
        <v>1125.05</v>
      </c>
      <c r="I333" s="1">
        <v>1132.5999999999999</v>
      </c>
      <c r="J333" s="1">
        <v>1129.1099999999999</v>
      </c>
      <c r="K333" s="1">
        <v>1493911</v>
      </c>
      <c r="L333" s="1">
        <v>1686788501.8</v>
      </c>
      <c r="M333" s="1">
        <v>62867</v>
      </c>
      <c r="N333" s="3">
        <f>IF(ISERR(LN(Table129[[#This Row],[Close Price]]/I332)),"-",LN(Table129[[#This Row],[Close Price]]/I332))</f>
        <v>7.5076736363665177E-4</v>
      </c>
    </row>
    <row r="334" spans="1:14" x14ac:dyDescent="0.3">
      <c r="A334" s="1" t="s">
        <v>40</v>
      </c>
      <c r="B334" s="1" t="s">
        <v>14</v>
      </c>
      <c r="C334" s="2">
        <v>43594</v>
      </c>
      <c r="D334" s="1">
        <v>1132.5999999999999</v>
      </c>
      <c r="E334" s="1">
        <v>1124.5</v>
      </c>
      <c r="F334" s="1">
        <v>1145</v>
      </c>
      <c r="G334" s="1">
        <v>1110.0999999999999</v>
      </c>
      <c r="H334" s="1">
        <v>1138.9000000000001</v>
      </c>
      <c r="I334" s="1">
        <v>1136.5999999999999</v>
      </c>
      <c r="J334" s="1">
        <v>1123.6199999999999</v>
      </c>
      <c r="K334" s="1">
        <v>2481345</v>
      </c>
      <c r="L334" s="1">
        <v>2788100231.8499999</v>
      </c>
      <c r="M334" s="1">
        <v>83849</v>
      </c>
      <c r="N334" s="3">
        <f>IF(ISERR(LN(Table129[[#This Row],[Close Price]]/I333)),"-",LN(Table129[[#This Row],[Close Price]]/I333))</f>
        <v>3.5254751833165392E-3</v>
      </c>
    </row>
    <row r="335" spans="1:14" x14ac:dyDescent="0.3">
      <c r="A335" s="1" t="s">
        <v>40</v>
      </c>
      <c r="B335" s="1" t="s">
        <v>14</v>
      </c>
      <c r="C335" s="2">
        <v>43595</v>
      </c>
      <c r="D335" s="1">
        <v>1136.5999999999999</v>
      </c>
      <c r="E335" s="1">
        <v>1111</v>
      </c>
      <c r="F335" s="1">
        <v>1111</v>
      </c>
      <c r="G335" s="1">
        <v>1072.8</v>
      </c>
      <c r="H335" s="1">
        <v>1085.05</v>
      </c>
      <c r="I335" s="1">
        <v>1086.6500000000001</v>
      </c>
      <c r="J335" s="1">
        <v>1086.53</v>
      </c>
      <c r="K335" s="1">
        <v>7767725</v>
      </c>
      <c r="L335" s="1">
        <v>8439893837.75</v>
      </c>
      <c r="M335" s="1">
        <v>254056</v>
      </c>
      <c r="N335" s="3">
        <f>IF(ISERR(LN(Table129[[#This Row],[Close Price]]/I334)),"-",LN(Table129[[#This Row],[Close Price]]/I334))</f>
        <v>-4.4941780711309672E-2</v>
      </c>
    </row>
    <row r="336" spans="1:14" x14ac:dyDescent="0.3">
      <c r="A336" s="1" t="s">
        <v>40</v>
      </c>
      <c r="B336" s="1" t="s">
        <v>14</v>
      </c>
      <c r="C336" s="2">
        <v>43598</v>
      </c>
      <c r="D336" s="1">
        <v>1086.6500000000001</v>
      </c>
      <c r="E336" s="1">
        <v>1088.3</v>
      </c>
      <c r="F336" s="1">
        <v>1100.75</v>
      </c>
      <c r="G336" s="1">
        <v>1078</v>
      </c>
      <c r="H336" s="1">
        <v>1082</v>
      </c>
      <c r="I336" s="1">
        <v>1083.6500000000001</v>
      </c>
      <c r="J336" s="1">
        <v>1089.95</v>
      </c>
      <c r="K336" s="1">
        <v>1684031</v>
      </c>
      <c r="L336" s="1">
        <v>1835510420.4000001</v>
      </c>
      <c r="M336" s="1">
        <v>66087</v>
      </c>
      <c r="N336" s="3">
        <f>IF(ISERR(LN(Table129[[#This Row],[Close Price]]/I335)),"-",LN(Table129[[#This Row],[Close Price]]/I335))</f>
        <v>-2.7645965173001218E-3</v>
      </c>
    </row>
    <row r="337" spans="1:14" x14ac:dyDescent="0.3">
      <c r="A337" s="1" t="s">
        <v>40</v>
      </c>
      <c r="B337" s="1" t="s">
        <v>14</v>
      </c>
      <c r="C337" s="2">
        <v>43599</v>
      </c>
      <c r="D337" s="1">
        <v>1083.6500000000001</v>
      </c>
      <c r="E337" s="1">
        <v>1083.6500000000001</v>
      </c>
      <c r="F337" s="1">
        <v>1083.6500000000001</v>
      </c>
      <c r="G337" s="1">
        <v>1057</v>
      </c>
      <c r="H337" s="1">
        <v>1067.1500000000001</v>
      </c>
      <c r="I337" s="1">
        <v>1067.8499999999999</v>
      </c>
      <c r="J337" s="1">
        <v>1066.8599999999999</v>
      </c>
      <c r="K337" s="1">
        <v>2194007</v>
      </c>
      <c r="L337" s="1">
        <v>2340698213.6500001</v>
      </c>
      <c r="M337" s="1">
        <v>78380</v>
      </c>
      <c r="N337" s="3">
        <f>IF(ISERR(LN(Table129[[#This Row],[Close Price]]/I336)),"-",LN(Table129[[#This Row],[Close Price]]/I336))</f>
        <v>-1.468769141641932E-2</v>
      </c>
    </row>
    <row r="338" spans="1:14" x14ac:dyDescent="0.3">
      <c r="A338" s="1" t="s">
        <v>40</v>
      </c>
      <c r="B338" s="1" t="s">
        <v>14</v>
      </c>
      <c r="C338" s="2">
        <v>43600</v>
      </c>
      <c r="D338" s="1">
        <v>1067.8499999999999</v>
      </c>
      <c r="E338" s="1">
        <v>1072.95</v>
      </c>
      <c r="F338" s="1">
        <v>1086.5</v>
      </c>
      <c r="G338" s="1">
        <v>1062.8499999999999</v>
      </c>
      <c r="H338" s="1">
        <v>1066.8</v>
      </c>
      <c r="I338" s="1">
        <v>1067.45</v>
      </c>
      <c r="J338" s="1">
        <v>1072.3499999999999</v>
      </c>
      <c r="K338" s="1">
        <v>1620299</v>
      </c>
      <c r="L338" s="1">
        <v>1737535548.4000001</v>
      </c>
      <c r="M338" s="1">
        <v>82611</v>
      </c>
      <c r="N338" s="3">
        <f>IF(ISERR(LN(Table129[[#This Row],[Close Price]]/I337)),"-",LN(Table129[[#This Row],[Close Price]]/I337))</f>
        <v>-3.7465461965877984E-4</v>
      </c>
    </row>
    <row r="339" spans="1:14" x14ac:dyDescent="0.3">
      <c r="A339" s="1" t="s">
        <v>40</v>
      </c>
      <c r="B339" s="1" t="s">
        <v>14</v>
      </c>
      <c r="C339" s="2">
        <v>43601</v>
      </c>
      <c r="D339" s="1">
        <v>1067.45</v>
      </c>
      <c r="E339" s="1">
        <v>1079.9000000000001</v>
      </c>
      <c r="F339" s="1">
        <v>1080.45</v>
      </c>
      <c r="G339" s="1">
        <v>1056.05</v>
      </c>
      <c r="H339" s="1">
        <v>1075</v>
      </c>
      <c r="I339" s="1">
        <v>1072.25</v>
      </c>
      <c r="J339" s="1">
        <v>1071.06</v>
      </c>
      <c r="K339" s="1">
        <v>1113451</v>
      </c>
      <c r="L339" s="1">
        <v>1192573906</v>
      </c>
      <c r="M339" s="1">
        <v>81884</v>
      </c>
      <c r="N339" s="3">
        <f>IF(ISERR(LN(Table129[[#This Row],[Close Price]]/I338)),"-",LN(Table129[[#This Row],[Close Price]]/I338))</f>
        <v>4.4866177986567423E-3</v>
      </c>
    </row>
    <row r="340" spans="1:14" x14ac:dyDescent="0.3">
      <c r="A340" s="1" t="s">
        <v>40</v>
      </c>
      <c r="B340" s="1" t="s">
        <v>14</v>
      </c>
      <c r="C340" s="2">
        <v>43602</v>
      </c>
      <c r="D340" s="1">
        <v>1072.25</v>
      </c>
      <c r="E340" s="1">
        <v>1075.05</v>
      </c>
      <c r="F340" s="1">
        <v>1077</v>
      </c>
      <c r="G340" s="1">
        <v>1059.75</v>
      </c>
      <c r="H340" s="1">
        <v>1062.5999999999999</v>
      </c>
      <c r="I340" s="1">
        <v>1062.7</v>
      </c>
      <c r="J340" s="1">
        <v>1066.6300000000001</v>
      </c>
      <c r="K340" s="1">
        <v>1390023</v>
      </c>
      <c r="L340" s="1">
        <v>1482641880.95</v>
      </c>
      <c r="M340" s="1">
        <v>86938</v>
      </c>
      <c r="N340" s="3">
        <f>IF(ISERR(LN(Table129[[#This Row],[Close Price]]/I339)),"-",LN(Table129[[#This Row],[Close Price]]/I339))</f>
        <v>-8.9464050183402852E-3</v>
      </c>
    </row>
    <row r="341" spans="1:14" x14ac:dyDescent="0.3">
      <c r="A341" s="1" t="s">
        <v>40</v>
      </c>
      <c r="B341" s="1" t="s">
        <v>14</v>
      </c>
      <c r="C341" s="2">
        <v>43605</v>
      </c>
      <c r="D341" s="1">
        <v>1062.7</v>
      </c>
      <c r="E341" s="1">
        <v>1065</v>
      </c>
      <c r="F341" s="1">
        <v>1083.8</v>
      </c>
      <c r="G341" s="1">
        <v>1051.25</v>
      </c>
      <c r="H341" s="1">
        <v>1075</v>
      </c>
      <c r="I341" s="1">
        <v>1073.55</v>
      </c>
      <c r="J341" s="1">
        <v>1067.74</v>
      </c>
      <c r="K341" s="1">
        <v>1190237</v>
      </c>
      <c r="L341" s="1">
        <v>1270858663.2</v>
      </c>
      <c r="M341" s="1">
        <v>50780</v>
      </c>
      <c r="N341" s="3">
        <f>IF(ISERR(LN(Table129[[#This Row],[Close Price]]/I340)),"-",LN(Table129[[#This Row],[Close Price]]/I340))</f>
        <v>1.015807447406661E-2</v>
      </c>
    </row>
    <row r="342" spans="1:14" x14ac:dyDescent="0.3">
      <c r="A342" s="1" t="s">
        <v>40</v>
      </c>
      <c r="B342" s="1" t="s">
        <v>14</v>
      </c>
      <c r="C342" s="2">
        <v>43606</v>
      </c>
      <c r="D342" s="1">
        <v>1073.55</v>
      </c>
      <c r="E342" s="1">
        <v>1071.4000000000001</v>
      </c>
      <c r="F342" s="1">
        <v>1074</v>
      </c>
      <c r="G342" s="1">
        <v>1052.6500000000001</v>
      </c>
      <c r="H342" s="1">
        <v>1059.8499999999999</v>
      </c>
      <c r="I342" s="1">
        <v>1056.0999999999999</v>
      </c>
      <c r="J342" s="1">
        <v>1062.53</v>
      </c>
      <c r="K342" s="1">
        <v>806713</v>
      </c>
      <c r="L342" s="1">
        <v>857155423.04999995</v>
      </c>
      <c r="M342" s="1">
        <v>36564</v>
      </c>
      <c r="N342" s="3">
        <f>IF(ISERR(LN(Table129[[#This Row],[Close Price]]/I341)),"-",LN(Table129[[#This Row],[Close Price]]/I341))</f>
        <v>-1.6388036100287478E-2</v>
      </c>
    </row>
    <row r="343" spans="1:14" x14ac:dyDescent="0.3">
      <c r="A343" s="1" t="s">
        <v>40</v>
      </c>
      <c r="B343" s="1" t="s">
        <v>14</v>
      </c>
      <c r="C343" s="2">
        <v>43607</v>
      </c>
      <c r="D343" s="1">
        <v>1056.0999999999999</v>
      </c>
      <c r="E343" s="1">
        <v>1057</v>
      </c>
      <c r="F343" s="1">
        <v>1075</v>
      </c>
      <c r="G343" s="1">
        <v>1053.7</v>
      </c>
      <c r="H343" s="1">
        <v>1063.2</v>
      </c>
      <c r="I343" s="1">
        <v>1061</v>
      </c>
      <c r="J343" s="1">
        <v>1061.9100000000001</v>
      </c>
      <c r="K343" s="1">
        <v>1712432</v>
      </c>
      <c r="L343" s="1">
        <v>1818442539.5999999</v>
      </c>
      <c r="M343" s="1">
        <v>67134</v>
      </c>
      <c r="N343" s="3">
        <f>IF(ISERR(LN(Table129[[#This Row],[Close Price]]/I342)),"-",LN(Table129[[#This Row],[Close Price]]/I342))</f>
        <v>4.628981861554503E-3</v>
      </c>
    </row>
    <row r="344" spans="1:14" x14ac:dyDescent="0.3">
      <c r="A344" s="1" t="s">
        <v>40</v>
      </c>
      <c r="B344" s="1" t="s">
        <v>14</v>
      </c>
      <c r="C344" s="2">
        <v>43608</v>
      </c>
      <c r="D344" s="1">
        <v>1061</v>
      </c>
      <c r="E344" s="1">
        <v>1064</v>
      </c>
      <c r="F344" s="1">
        <v>1071</v>
      </c>
      <c r="G344" s="1">
        <v>1050.25</v>
      </c>
      <c r="H344" s="1">
        <v>1068.4000000000001</v>
      </c>
      <c r="I344" s="1">
        <v>1066.4000000000001</v>
      </c>
      <c r="J344" s="1">
        <v>1063.74</v>
      </c>
      <c r="K344" s="1">
        <v>1942100</v>
      </c>
      <c r="L344" s="1">
        <v>2065880423.5</v>
      </c>
      <c r="M344" s="1">
        <v>101251</v>
      </c>
      <c r="N344" s="3">
        <f>IF(ISERR(LN(Table129[[#This Row],[Close Price]]/I343)),"-",LN(Table129[[#This Row],[Close Price]]/I343))</f>
        <v>5.0766302505158368E-3</v>
      </c>
    </row>
    <row r="345" spans="1:14" x14ac:dyDescent="0.3">
      <c r="A345" s="1" t="s">
        <v>40</v>
      </c>
      <c r="B345" s="1" t="s">
        <v>14</v>
      </c>
      <c r="C345" s="2">
        <v>43609</v>
      </c>
      <c r="D345" s="1">
        <v>1066.4000000000001</v>
      </c>
      <c r="E345" s="1">
        <v>1071</v>
      </c>
      <c r="F345" s="1">
        <v>1074</v>
      </c>
      <c r="G345" s="1">
        <v>1054.0999999999999</v>
      </c>
      <c r="H345" s="1">
        <v>1066.2</v>
      </c>
      <c r="I345" s="1">
        <v>1065.95</v>
      </c>
      <c r="J345" s="1">
        <v>1060.48</v>
      </c>
      <c r="K345" s="1">
        <v>2170234</v>
      </c>
      <c r="L345" s="1">
        <v>2301491590.1999998</v>
      </c>
      <c r="M345" s="1">
        <v>84505</v>
      </c>
      <c r="N345" s="3">
        <f>IF(ISERR(LN(Table129[[#This Row],[Close Price]]/I344)),"-",LN(Table129[[#This Row],[Close Price]]/I344))</f>
        <v>-4.2206955394794634E-4</v>
      </c>
    </row>
    <row r="346" spans="1:14" x14ac:dyDescent="0.3">
      <c r="A346" s="1" t="s">
        <v>40</v>
      </c>
      <c r="B346" s="1" t="s">
        <v>14</v>
      </c>
      <c r="C346" s="2">
        <v>43612</v>
      </c>
      <c r="D346" s="1">
        <v>1065.95</v>
      </c>
      <c r="E346" s="1">
        <v>1072</v>
      </c>
      <c r="F346" s="1">
        <v>1081</v>
      </c>
      <c r="G346" s="1">
        <v>1058.2</v>
      </c>
      <c r="H346" s="1">
        <v>1066</v>
      </c>
      <c r="I346" s="1">
        <v>1064.2</v>
      </c>
      <c r="J346" s="1">
        <v>1067.1099999999999</v>
      </c>
      <c r="K346" s="1">
        <v>1582207</v>
      </c>
      <c r="L346" s="1">
        <v>1688381922.45</v>
      </c>
      <c r="M346" s="1">
        <v>58856</v>
      </c>
      <c r="N346" s="3">
        <f>IF(ISERR(LN(Table129[[#This Row],[Close Price]]/I345)),"-",LN(Table129[[#This Row],[Close Price]]/I345))</f>
        <v>-1.6430771482821834E-3</v>
      </c>
    </row>
    <row r="347" spans="1:14" x14ac:dyDescent="0.3">
      <c r="A347" s="1" t="s">
        <v>40</v>
      </c>
      <c r="B347" s="1" t="s">
        <v>14</v>
      </c>
      <c r="C347" s="2">
        <v>43613</v>
      </c>
      <c r="D347" s="1">
        <v>1064.2</v>
      </c>
      <c r="E347" s="1">
        <v>1071</v>
      </c>
      <c r="F347" s="1">
        <v>1089.95</v>
      </c>
      <c r="G347" s="1">
        <v>1055.25</v>
      </c>
      <c r="H347" s="1">
        <v>1068.3</v>
      </c>
      <c r="I347" s="1">
        <v>1071.3</v>
      </c>
      <c r="J347" s="1">
        <v>1070.8399999999999</v>
      </c>
      <c r="K347" s="1">
        <v>5315844</v>
      </c>
      <c r="L347" s="1">
        <v>5692408761.6000004</v>
      </c>
      <c r="M347" s="1">
        <v>120788</v>
      </c>
      <c r="N347" s="3">
        <f>IF(ISERR(LN(Table129[[#This Row],[Close Price]]/I346)),"-",LN(Table129[[#This Row],[Close Price]]/I346))</f>
        <v>6.649521106243424E-3</v>
      </c>
    </row>
    <row r="348" spans="1:14" x14ac:dyDescent="0.3">
      <c r="A348" s="1" t="s">
        <v>40</v>
      </c>
      <c r="B348" s="1" t="s">
        <v>14</v>
      </c>
      <c r="C348" s="2">
        <v>43614</v>
      </c>
      <c r="D348" s="1">
        <v>1071.3</v>
      </c>
      <c r="E348" s="1">
        <v>1071.4000000000001</v>
      </c>
      <c r="F348" s="1">
        <v>1095</v>
      </c>
      <c r="G348" s="1">
        <v>1068.2</v>
      </c>
      <c r="H348" s="1">
        <v>1085</v>
      </c>
      <c r="I348" s="1">
        <v>1085</v>
      </c>
      <c r="J348" s="1">
        <v>1086.29</v>
      </c>
      <c r="K348" s="1">
        <v>2177406</v>
      </c>
      <c r="L348" s="1">
        <v>2365284474.25</v>
      </c>
      <c r="M348" s="1">
        <v>87522</v>
      </c>
      <c r="N348" s="3">
        <f>IF(ISERR(LN(Table129[[#This Row],[Close Price]]/I347)),"-",LN(Table129[[#This Row],[Close Price]]/I347))</f>
        <v>1.2707122706047409E-2</v>
      </c>
    </row>
    <row r="349" spans="1:14" x14ac:dyDescent="0.3">
      <c r="A349" s="1" t="s">
        <v>40</v>
      </c>
      <c r="B349" s="1" t="s">
        <v>14</v>
      </c>
      <c r="C349" s="2">
        <v>43615</v>
      </c>
      <c r="D349" s="1">
        <v>1085</v>
      </c>
      <c r="E349" s="1">
        <v>1088</v>
      </c>
      <c r="F349" s="1">
        <v>1098.3499999999999</v>
      </c>
      <c r="G349" s="1">
        <v>1068</v>
      </c>
      <c r="H349" s="1">
        <v>1081</v>
      </c>
      <c r="I349" s="1">
        <v>1078.2</v>
      </c>
      <c r="J349" s="1">
        <v>1084.0999999999999</v>
      </c>
      <c r="K349" s="1">
        <v>2372724</v>
      </c>
      <c r="L349" s="1">
        <v>2572263431.4000001</v>
      </c>
      <c r="M349" s="1">
        <v>67177</v>
      </c>
      <c r="N349" s="3">
        <f>IF(ISERR(LN(Table129[[#This Row],[Close Price]]/I348)),"-",LN(Table129[[#This Row],[Close Price]]/I348))</f>
        <v>-6.2870029569915145E-3</v>
      </c>
    </row>
    <row r="350" spans="1:14" x14ac:dyDescent="0.3">
      <c r="A350" s="1" t="s">
        <v>40</v>
      </c>
      <c r="B350" s="1" t="s">
        <v>14</v>
      </c>
      <c r="C350" s="2">
        <v>43616</v>
      </c>
      <c r="D350" s="1">
        <v>1078.2</v>
      </c>
      <c r="E350" s="1">
        <v>1085</v>
      </c>
      <c r="F350" s="1">
        <v>1099.4000000000001</v>
      </c>
      <c r="G350" s="1">
        <v>1080.05</v>
      </c>
      <c r="H350" s="1">
        <v>1090</v>
      </c>
      <c r="I350" s="1">
        <v>1092.55</v>
      </c>
      <c r="J350" s="1">
        <v>1090.6099999999999</v>
      </c>
      <c r="K350" s="1">
        <v>2127547</v>
      </c>
      <c r="L350" s="1">
        <v>2320319969.8499999</v>
      </c>
      <c r="M350" s="1">
        <v>79310</v>
      </c>
      <c r="N350" s="3">
        <f>IF(ISERR(LN(Table129[[#This Row],[Close Price]]/I349)),"-",LN(Table129[[#This Row],[Close Price]]/I349))</f>
        <v>1.3221429495307243E-2</v>
      </c>
    </row>
    <row r="351" spans="1:14" x14ac:dyDescent="0.3">
      <c r="A351" s="1" t="s">
        <v>40</v>
      </c>
      <c r="B351" s="1" t="s">
        <v>14</v>
      </c>
      <c r="C351" s="2">
        <v>43619</v>
      </c>
      <c r="D351" s="1">
        <v>1092.55</v>
      </c>
      <c r="E351" s="1">
        <v>1098.8499999999999</v>
      </c>
      <c r="F351" s="1">
        <v>1119</v>
      </c>
      <c r="G351" s="1">
        <v>1087.1500000000001</v>
      </c>
      <c r="H351" s="1">
        <v>1117.0999999999999</v>
      </c>
      <c r="I351" s="1">
        <v>1115.2</v>
      </c>
      <c r="J351" s="1">
        <v>1105.53</v>
      </c>
      <c r="K351" s="1">
        <v>1700197</v>
      </c>
      <c r="L351" s="1">
        <v>1879615665.55</v>
      </c>
      <c r="M351" s="1">
        <v>50010</v>
      </c>
      <c r="N351" s="3">
        <f>IF(ISERR(LN(Table129[[#This Row],[Close Price]]/I350)),"-",LN(Table129[[#This Row],[Close Price]]/I350))</f>
        <v>2.0519347493383792E-2</v>
      </c>
    </row>
    <row r="352" spans="1:14" x14ac:dyDescent="0.3">
      <c r="A352" s="1" t="s">
        <v>40</v>
      </c>
      <c r="B352" s="1" t="s">
        <v>14</v>
      </c>
      <c r="C352" s="2">
        <v>43620</v>
      </c>
      <c r="D352" s="1">
        <v>1115.2</v>
      </c>
      <c r="E352" s="1">
        <v>1112.4000000000001</v>
      </c>
      <c r="F352" s="1">
        <v>1113.4000000000001</v>
      </c>
      <c r="G352" s="1">
        <v>1081</v>
      </c>
      <c r="H352" s="1">
        <v>1090</v>
      </c>
      <c r="I352" s="1">
        <v>1085.8499999999999</v>
      </c>
      <c r="J352" s="1">
        <v>1089.74</v>
      </c>
      <c r="K352" s="1">
        <v>2064485</v>
      </c>
      <c r="L352" s="1">
        <v>2249742192.25</v>
      </c>
      <c r="M352" s="1">
        <v>56317</v>
      </c>
      <c r="N352" s="3">
        <f>IF(ISERR(LN(Table129[[#This Row],[Close Price]]/I351)),"-",LN(Table129[[#This Row],[Close Price]]/I351))</f>
        <v>-2.6670670598999476E-2</v>
      </c>
    </row>
    <row r="353" spans="1:14" x14ac:dyDescent="0.3">
      <c r="A353" s="1" t="s">
        <v>40</v>
      </c>
      <c r="B353" s="1" t="s">
        <v>14</v>
      </c>
      <c r="C353" s="2">
        <v>43622</v>
      </c>
      <c r="D353" s="1">
        <v>1085.8499999999999</v>
      </c>
      <c r="E353" s="1">
        <v>1090</v>
      </c>
      <c r="F353" s="1">
        <v>1101.1500000000001</v>
      </c>
      <c r="G353" s="1">
        <v>1075.55</v>
      </c>
      <c r="H353" s="1">
        <v>1078.6500000000001</v>
      </c>
      <c r="I353" s="1">
        <v>1079.2</v>
      </c>
      <c r="J353" s="1">
        <v>1088.1600000000001</v>
      </c>
      <c r="K353" s="1">
        <v>2350903</v>
      </c>
      <c r="L353" s="1">
        <v>2558156313.5999999</v>
      </c>
      <c r="M353" s="1">
        <v>64776</v>
      </c>
      <c r="N353" s="3">
        <f>IF(ISERR(LN(Table129[[#This Row],[Close Price]]/I352)),"-",LN(Table129[[#This Row],[Close Price]]/I352))</f>
        <v>-6.1430645137138242E-3</v>
      </c>
    </row>
    <row r="354" spans="1:14" x14ac:dyDescent="0.3">
      <c r="A354" s="1" t="s">
        <v>40</v>
      </c>
      <c r="B354" s="1" t="s">
        <v>14</v>
      </c>
      <c r="C354" s="2">
        <v>43623</v>
      </c>
      <c r="D354" s="1">
        <v>1079.2</v>
      </c>
      <c r="E354" s="1">
        <v>1083</v>
      </c>
      <c r="F354" s="1">
        <v>1087.2</v>
      </c>
      <c r="G354" s="1">
        <v>1071.25</v>
      </c>
      <c r="H354" s="1">
        <v>1079</v>
      </c>
      <c r="I354" s="1">
        <v>1079.5999999999999</v>
      </c>
      <c r="J354" s="1">
        <v>1079.1099999999999</v>
      </c>
      <c r="K354" s="1">
        <v>1636403</v>
      </c>
      <c r="L354" s="1">
        <v>1765866277.3499999</v>
      </c>
      <c r="M354" s="1">
        <v>39635</v>
      </c>
      <c r="N354" s="3">
        <f>IF(ISERR(LN(Table129[[#This Row],[Close Price]]/I353)),"-",LN(Table129[[#This Row],[Close Price]]/I353))</f>
        <v>3.7057625030343972E-4</v>
      </c>
    </row>
    <row r="355" spans="1:14" x14ac:dyDescent="0.3">
      <c r="A355" s="1" t="s">
        <v>40</v>
      </c>
      <c r="B355" s="1" t="s">
        <v>14</v>
      </c>
      <c r="C355" s="2">
        <v>43626</v>
      </c>
      <c r="D355" s="1">
        <v>1079.5999999999999</v>
      </c>
      <c r="E355" s="1">
        <v>1086.9000000000001</v>
      </c>
      <c r="F355" s="1">
        <v>1101.8</v>
      </c>
      <c r="G355" s="1">
        <v>1081.4000000000001</v>
      </c>
      <c r="H355" s="1">
        <v>1095</v>
      </c>
      <c r="I355" s="1">
        <v>1091.2</v>
      </c>
      <c r="J355" s="1">
        <v>1092.93</v>
      </c>
      <c r="K355" s="1">
        <v>1028004</v>
      </c>
      <c r="L355" s="1">
        <v>1123541224.25</v>
      </c>
      <c r="M355" s="1">
        <v>57669</v>
      </c>
      <c r="N355" s="3">
        <f>IF(ISERR(LN(Table129[[#This Row],[Close Price]]/I354)),"-",LN(Table129[[#This Row],[Close Price]]/I354))</f>
        <v>1.0687405945348245E-2</v>
      </c>
    </row>
    <row r="356" spans="1:14" x14ac:dyDescent="0.3">
      <c r="A356" s="1" t="s">
        <v>40</v>
      </c>
      <c r="B356" s="1" t="s">
        <v>14</v>
      </c>
      <c r="C356" s="2">
        <v>43627</v>
      </c>
      <c r="D356" s="1">
        <v>1091.2</v>
      </c>
      <c r="E356" s="1">
        <v>1100</v>
      </c>
      <c r="F356" s="1">
        <v>1116.95</v>
      </c>
      <c r="G356" s="1">
        <v>1093.9000000000001</v>
      </c>
      <c r="H356" s="1">
        <v>1108</v>
      </c>
      <c r="I356" s="1">
        <v>1107.9000000000001</v>
      </c>
      <c r="J356" s="1">
        <v>1110.06</v>
      </c>
      <c r="K356" s="1">
        <v>3242539</v>
      </c>
      <c r="L356" s="1">
        <v>3599415436.9499998</v>
      </c>
      <c r="M356" s="1">
        <v>129989</v>
      </c>
      <c r="N356" s="3">
        <f>IF(ISERR(LN(Table129[[#This Row],[Close Price]]/I355)),"-",LN(Table129[[#This Row],[Close Price]]/I355))</f>
        <v>1.5188323437429624E-2</v>
      </c>
    </row>
    <row r="357" spans="1:14" x14ac:dyDescent="0.3">
      <c r="A357" s="1" t="s">
        <v>40</v>
      </c>
      <c r="B357" s="1" t="s">
        <v>14</v>
      </c>
      <c r="C357" s="2">
        <v>43628</v>
      </c>
      <c r="D357" s="1">
        <v>1107.9000000000001</v>
      </c>
      <c r="E357" s="1">
        <v>1107</v>
      </c>
      <c r="F357" s="1">
        <v>1110</v>
      </c>
      <c r="G357" s="1">
        <v>1091.3</v>
      </c>
      <c r="H357" s="1">
        <v>1107.5</v>
      </c>
      <c r="I357" s="1">
        <v>1108.0999999999999</v>
      </c>
      <c r="J357" s="1">
        <v>1100.4000000000001</v>
      </c>
      <c r="K357" s="1">
        <v>1568101</v>
      </c>
      <c r="L357" s="1">
        <v>1725541600.8</v>
      </c>
      <c r="M357" s="1">
        <v>48261</v>
      </c>
      <c r="N357" s="3">
        <f>IF(ISERR(LN(Table129[[#This Row],[Close Price]]/I356)),"-",LN(Table129[[#This Row],[Close Price]]/I356))</f>
        <v>1.8050541565228692E-4</v>
      </c>
    </row>
    <row r="358" spans="1:14" x14ac:dyDescent="0.3">
      <c r="A358" s="1" t="s">
        <v>40</v>
      </c>
      <c r="B358" s="1" t="s">
        <v>14</v>
      </c>
      <c r="C358" s="2">
        <v>43629</v>
      </c>
      <c r="D358" s="1">
        <v>1108.0999999999999</v>
      </c>
      <c r="E358" s="1">
        <v>1103</v>
      </c>
      <c r="F358" s="1">
        <v>1106.0999999999999</v>
      </c>
      <c r="G358" s="1">
        <v>1093</v>
      </c>
      <c r="H358" s="1">
        <v>1097.95</v>
      </c>
      <c r="I358" s="1">
        <v>1100.9000000000001</v>
      </c>
      <c r="J358" s="1">
        <v>1099.03</v>
      </c>
      <c r="K358" s="1">
        <v>1975925</v>
      </c>
      <c r="L358" s="1">
        <v>2171592196.6999998</v>
      </c>
      <c r="M358" s="1">
        <v>89087</v>
      </c>
      <c r="N358" s="3">
        <f>IF(ISERR(LN(Table129[[#This Row],[Close Price]]/I357)),"-",LN(Table129[[#This Row],[Close Price]]/I357))</f>
        <v>-6.5188098659221157E-3</v>
      </c>
    </row>
    <row r="359" spans="1:14" x14ac:dyDescent="0.3">
      <c r="A359" s="1" t="s">
        <v>40</v>
      </c>
      <c r="B359" s="1" t="s">
        <v>14</v>
      </c>
      <c r="C359" s="2">
        <v>43630</v>
      </c>
      <c r="D359" s="1">
        <v>1100.9000000000001</v>
      </c>
      <c r="E359" s="1">
        <v>1093.0999999999999</v>
      </c>
      <c r="F359" s="1">
        <v>1102.3499999999999</v>
      </c>
      <c r="G359" s="1">
        <v>1084</v>
      </c>
      <c r="H359" s="1">
        <v>1084</v>
      </c>
      <c r="I359" s="1">
        <v>1087</v>
      </c>
      <c r="J359" s="1">
        <v>1091.45</v>
      </c>
      <c r="K359" s="1">
        <v>1733936</v>
      </c>
      <c r="L359" s="1">
        <v>1892513069.8499999</v>
      </c>
      <c r="M359" s="1">
        <v>51015</v>
      </c>
      <c r="N359" s="3">
        <f>IF(ISERR(LN(Table129[[#This Row],[Close Price]]/I358)),"-",LN(Table129[[#This Row],[Close Price]]/I358))</f>
        <v>-1.2706418955148107E-2</v>
      </c>
    </row>
    <row r="360" spans="1:14" x14ac:dyDescent="0.3">
      <c r="A360" s="1" t="s">
        <v>40</v>
      </c>
      <c r="B360" s="1" t="s">
        <v>14</v>
      </c>
      <c r="C360" s="2">
        <v>43633</v>
      </c>
      <c r="D360" s="1">
        <v>1087</v>
      </c>
      <c r="E360" s="1">
        <v>1084</v>
      </c>
      <c r="F360" s="1">
        <v>1087.7</v>
      </c>
      <c r="G360" s="1">
        <v>1071.5</v>
      </c>
      <c r="H360" s="1">
        <v>1072.9000000000001</v>
      </c>
      <c r="I360" s="1">
        <v>1074.9000000000001</v>
      </c>
      <c r="J360" s="1">
        <v>1079.71</v>
      </c>
      <c r="K360" s="1">
        <v>1243674</v>
      </c>
      <c r="L360" s="1">
        <v>1342805412.9000001</v>
      </c>
      <c r="M360" s="1">
        <v>31190</v>
      </c>
      <c r="N360" s="3">
        <f>IF(ISERR(LN(Table129[[#This Row],[Close Price]]/I359)),"-",LN(Table129[[#This Row],[Close Price]]/I359))</f>
        <v>-1.1193974142191492E-2</v>
      </c>
    </row>
    <row r="361" spans="1:14" x14ac:dyDescent="0.3">
      <c r="A361" s="1" t="s">
        <v>40</v>
      </c>
      <c r="B361" s="1" t="s">
        <v>14</v>
      </c>
      <c r="C361" s="2">
        <v>43634</v>
      </c>
      <c r="D361" s="1">
        <v>1074.9000000000001</v>
      </c>
      <c r="E361" s="1">
        <v>1074.9000000000001</v>
      </c>
      <c r="F361" s="1">
        <v>1094.1500000000001</v>
      </c>
      <c r="G361" s="1">
        <v>1074.6500000000001</v>
      </c>
      <c r="H361" s="1">
        <v>1089.55</v>
      </c>
      <c r="I361" s="1">
        <v>1089.5999999999999</v>
      </c>
      <c r="J361" s="1">
        <v>1084.2</v>
      </c>
      <c r="K361" s="1">
        <v>706081</v>
      </c>
      <c r="L361" s="1">
        <v>765529891</v>
      </c>
      <c r="M361" s="1">
        <v>40694</v>
      </c>
      <c r="N361" s="3">
        <f>IF(ISERR(LN(Table129[[#This Row],[Close Price]]/I360)),"-",LN(Table129[[#This Row],[Close Price]]/I360))</f>
        <v>1.3583022416229855E-2</v>
      </c>
    </row>
    <row r="362" spans="1:14" x14ac:dyDescent="0.3">
      <c r="A362" s="1" t="s">
        <v>40</v>
      </c>
      <c r="B362" s="1" t="s">
        <v>14</v>
      </c>
      <c r="C362" s="2">
        <v>43635</v>
      </c>
      <c r="D362" s="1">
        <v>1089.5999999999999</v>
      </c>
      <c r="E362" s="1">
        <v>1090.0999999999999</v>
      </c>
      <c r="F362" s="1">
        <v>1096.5999999999999</v>
      </c>
      <c r="G362" s="1">
        <v>1077.8</v>
      </c>
      <c r="H362" s="1">
        <v>1083.45</v>
      </c>
      <c r="I362" s="1">
        <v>1084.0999999999999</v>
      </c>
      <c r="J362" s="1">
        <v>1088.23</v>
      </c>
      <c r="K362" s="1">
        <v>1218939</v>
      </c>
      <c r="L362" s="1">
        <v>1326487059.9000001</v>
      </c>
      <c r="M362" s="1">
        <v>47353</v>
      </c>
      <c r="N362" s="3">
        <f>IF(ISERR(LN(Table129[[#This Row],[Close Price]]/I361)),"-",LN(Table129[[#This Row],[Close Price]]/I361))</f>
        <v>-5.0605067280018231E-3</v>
      </c>
    </row>
    <row r="363" spans="1:14" x14ac:dyDescent="0.3">
      <c r="A363" s="1" t="s">
        <v>40</v>
      </c>
      <c r="B363" s="1" t="s">
        <v>14</v>
      </c>
      <c r="C363" s="2">
        <v>43636</v>
      </c>
      <c r="D363" s="1">
        <v>1084.0999999999999</v>
      </c>
      <c r="E363" s="1">
        <v>1070</v>
      </c>
      <c r="F363" s="1">
        <v>1091</v>
      </c>
      <c r="G363" s="1">
        <v>1065.6500000000001</v>
      </c>
      <c r="H363" s="1">
        <v>1089.45</v>
      </c>
      <c r="I363" s="1">
        <v>1087.3499999999999</v>
      </c>
      <c r="J363" s="1">
        <v>1083.22</v>
      </c>
      <c r="K363" s="1">
        <v>947544</v>
      </c>
      <c r="L363" s="1">
        <v>1026402942.9</v>
      </c>
      <c r="M363" s="1">
        <v>39786</v>
      </c>
      <c r="N363" s="3">
        <f>IF(ISERR(LN(Table129[[#This Row],[Close Price]]/I362)),"-",LN(Table129[[#This Row],[Close Price]]/I362))</f>
        <v>2.9933937477503109E-3</v>
      </c>
    </row>
    <row r="364" spans="1:14" x14ac:dyDescent="0.3">
      <c r="A364" s="1" t="s">
        <v>40</v>
      </c>
      <c r="B364" s="1" t="s">
        <v>14</v>
      </c>
      <c r="C364" s="2">
        <v>43637</v>
      </c>
      <c r="D364" s="1">
        <v>1087.3499999999999</v>
      </c>
      <c r="E364" s="1">
        <v>1092.5</v>
      </c>
      <c r="F364" s="1">
        <v>1092.6500000000001</v>
      </c>
      <c r="G364" s="1">
        <v>1071.1500000000001</v>
      </c>
      <c r="H364" s="1">
        <v>1079</v>
      </c>
      <c r="I364" s="1">
        <v>1076.25</v>
      </c>
      <c r="J364" s="1">
        <v>1078.3599999999999</v>
      </c>
      <c r="K364" s="1">
        <v>2347555</v>
      </c>
      <c r="L364" s="1">
        <v>2531519139.5</v>
      </c>
      <c r="M364" s="1">
        <v>46909</v>
      </c>
      <c r="N364" s="3">
        <f>IF(ISERR(LN(Table129[[#This Row],[Close Price]]/I363)),"-",LN(Table129[[#This Row],[Close Price]]/I363))</f>
        <v>-1.0260766673055843E-2</v>
      </c>
    </row>
    <row r="365" spans="1:14" x14ac:dyDescent="0.3">
      <c r="A365" s="1" t="s">
        <v>40</v>
      </c>
      <c r="B365" s="1" t="s">
        <v>14</v>
      </c>
      <c r="C365" s="2">
        <v>43640</v>
      </c>
      <c r="D365" s="1">
        <v>1076.25</v>
      </c>
      <c r="E365" s="1">
        <v>1079</v>
      </c>
      <c r="F365" s="1">
        <v>1084.05</v>
      </c>
      <c r="G365" s="1">
        <v>1068.0999999999999</v>
      </c>
      <c r="H365" s="1">
        <v>1077.3499999999999</v>
      </c>
      <c r="I365" s="1">
        <v>1077.9000000000001</v>
      </c>
      <c r="J365" s="1">
        <v>1075.19</v>
      </c>
      <c r="K365" s="1">
        <v>675052</v>
      </c>
      <c r="L365" s="1">
        <v>725809231.04999995</v>
      </c>
      <c r="M365" s="1">
        <v>42040</v>
      </c>
      <c r="N365" s="3">
        <f>IF(ISERR(LN(Table129[[#This Row],[Close Price]]/I364)),"-",LN(Table129[[#This Row],[Close Price]]/I364))</f>
        <v>1.5319270456423727E-3</v>
      </c>
    </row>
    <row r="366" spans="1:14" x14ac:dyDescent="0.3">
      <c r="A366" s="1" t="s">
        <v>40</v>
      </c>
      <c r="B366" s="1" t="s">
        <v>14</v>
      </c>
      <c r="C366" s="2">
        <v>43641</v>
      </c>
      <c r="D366" s="1">
        <v>1077.9000000000001</v>
      </c>
      <c r="E366" s="1">
        <v>1077.9000000000001</v>
      </c>
      <c r="F366" s="1">
        <v>1081.0999999999999</v>
      </c>
      <c r="G366" s="1">
        <v>1060.1500000000001</v>
      </c>
      <c r="H366" s="1">
        <v>1077.3</v>
      </c>
      <c r="I366" s="1">
        <v>1079</v>
      </c>
      <c r="J366" s="1">
        <v>1071.04</v>
      </c>
      <c r="K366" s="1">
        <v>1101967</v>
      </c>
      <c r="L366" s="1">
        <v>1180245423.8499999</v>
      </c>
      <c r="M366" s="1">
        <v>50909</v>
      </c>
      <c r="N366" s="3">
        <f>IF(ISERR(LN(Table129[[#This Row],[Close Price]]/I365)),"-",LN(Table129[[#This Row],[Close Price]]/I365))</f>
        <v>1.0199824705518924E-3</v>
      </c>
    </row>
    <row r="367" spans="1:14" x14ac:dyDescent="0.3">
      <c r="A367" s="1" t="s">
        <v>40</v>
      </c>
      <c r="B367" s="1" t="s">
        <v>14</v>
      </c>
      <c r="C367" s="2">
        <v>43642</v>
      </c>
      <c r="D367" s="1">
        <v>1079</v>
      </c>
      <c r="E367" s="1">
        <v>1072.2</v>
      </c>
      <c r="F367" s="1">
        <v>1092.6500000000001</v>
      </c>
      <c r="G367" s="1">
        <v>1072.2</v>
      </c>
      <c r="H367" s="1">
        <v>1076.5999999999999</v>
      </c>
      <c r="I367" s="1">
        <v>1078.75</v>
      </c>
      <c r="J367" s="1">
        <v>1082.24</v>
      </c>
      <c r="K367" s="1">
        <v>1638867</v>
      </c>
      <c r="L367" s="1">
        <v>1773652129.1500001</v>
      </c>
      <c r="M367" s="1">
        <v>82987</v>
      </c>
      <c r="N367" s="3">
        <f>IF(ISERR(LN(Table129[[#This Row],[Close Price]]/I366)),"-",LN(Table129[[#This Row],[Close Price]]/I366))</f>
        <v>-2.3172286049694411E-4</v>
      </c>
    </row>
    <row r="368" spans="1:14" x14ac:dyDescent="0.3">
      <c r="A368" s="1" t="s">
        <v>40</v>
      </c>
      <c r="B368" s="1" t="s">
        <v>14</v>
      </c>
      <c r="C368" s="2">
        <v>43643</v>
      </c>
      <c r="D368" s="1">
        <v>1078.75</v>
      </c>
      <c r="E368" s="1">
        <v>1074.3</v>
      </c>
      <c r="F368" s="1">
        <v>1084.05</v>
      </c>
      <c r="G368" s="1">
        <v>1059.95</v>
      </c>
      <c r="H368" s="1">
        <v>1061.8</v>
      </c>
      <c r="I368" s="1">
        <v>1062.75</v>
      </c>
      <c r="J368" s="1">
        <v>1070.3499999999999</v>
      </c>
      <c r="K368" s="1">
        <v>1388025</v>
      </c>
      <c r="L368" s="1">
        <v>1485677509.4000001</v>
      </c>
      <c r="M368" s="1">
        <v>64999</v>
      </c>
      <c r="N368" s="3">
        <f>IF(ISERR(LN(Table129[[#This Row],[Close Price]]/I367)),"-",LN(Table129[[#This Row],[Close Price]]/I367))</f>
        <v>-1.4943075158738198E-2</v>
      </c>
    </row>
    <row r="369" spans="1:14" x14ac:dyDescent="0.3">
      <c r="A369" s="1" t="s">
        <v>40</v>
      </c>
      <c r="B369" s="1" t="s">
        <v>14</v>
      </c>
      <c r="C369" s="2">
        <v>43644</v>
      </c>
      <c r="D369" s="1">
        <v>1062.75</v>
      </c>
      <c r="E369" s="1">
        <v>1070.7</v>
      </c>
      <c r="F369" s="1">
        <v>1075.95</v>
      </c>
      <c r="G369" s="1">
        <v>1058.7</v>
      </c>
      <c r="H369" s="1">
        <v>1065.75</v>
      </c>
      <c r="I369" s="1">
        <v>1064.6500000000001</v>
      </c>
      <c r="J369" s="1">
        <v>1067.1400000000001</v>
      </c>
      <c r="K369" s="1">
        <v>1414937</v>
      </c>
      <c r="L369" s="1">
        <v>1509929911.25</v>
      </c>
      <c r="M369" s="1">
        <v>54879</v>
      </c>
      <c r="N369" s="3">
        <f>IF(ISERR(LN(Table129[[#This Row],[Close Price]]/I368)),"-",LN(Table129[[#This Row],[Close Price]]/I368))</f>
        <v>1.7862183935082512E-3</v>
      </c>
    </row>
    <row r="370" spans="1:14" x14ac:dyDescent="0.3">
      <c r="A370" s="1" t="s">
        <v>40</v>
      </c>
      <c r="B370" s="1" t="s">
        <v>14</v>
      </c>
      <c r="C370" s="2">
        <v>43647</v>
      </c>
      <c r="D370" s="1">
        <v>1064.6500000000001</v>
      </c>
      <c r="E370" s="1">
        <v>1067.25</v>
      </c>
      <c r="F370" s="1">
        <v>1069.9000000000001</v>
      </c>
      <c r="G370" s="1">
        <v>1047.3499999999999</v>
      </c>
      <c r="H370" s="1">
        <v>1049.0999999999999</v>
      </c>
      <c r="I370" s="1">
        <v>1049.0999999999999</v>
      </c>
      <c r="J370" s="1">
        <v>1054.8800000000001</v>
      </c>
      <c r="K370" s="1">
        <v>1233848</v>
      </c>
      <c r="L370" s="1">
        <v>1301562105.5</v>
      </c>
      <c r="M370" s="1">
        <v>44414</v>
      </c>
      <c r="N370" s="3">
        <f>IF(ISERR(LN(Table129[[#This Row],[Close Price]]/I369)),"-",LN(Table129[[#This Row],[Close Price]]/I369))</f>
        <v>-1.4713452894967951E-2</v>
      </c>
    </row>
    <row r="371" spans="1:14" x14ac:dyDescent="0.3">
      <c r="A371" s="1" t="s">
        <v>40</v>
      </c>
      <c r="B371" s="1" t="s">
        <v>14</v>
      </c>
      <c r="C371" s="2">
        <v>43648</v>
      </c>
      <c r="D371" s="1">
        <v>1049.0999999999999</v>
      </c>
      <c r="E371" s="1">
        <v>1053</v>
      </c>
      <c r="F371" s="1">
        <v>1064.6500000000001</v>
      </c>
      <c r="G371" s="1">
        <v>1043</v>
      </c>
      <c r="H371" s="1">
        <v>1061.2</v>
      </c>
      <c r="I371" s="1">
        <v>1060</v>
      </c>
      <c r="J371" s="1">
        <v>1051.6400000000001</v>
      </c>
      <c r="K371" s="1">
        <v>1007025</v>
      </c>
      <c r="L371" s="1">
        <v>1059031461.05</v>
      </c>
      <c r="M371" s="1">
        <v>66175</v>
      </c>
      <c r="N371" s="3">
        <f>IF(ISERR(LN(Table129[[#This Row],[Close Price]]/I370)),"-",LN(Table129[[#This Row],[Close Price]]/I370))</f>
        <v>1.0336254368672996E-2</v>
      </c>
    </row>
    <row r="372" spans="1:14" x14ac:dyDescent="0.3">
      <c r="A372" s="1" t="s">
        <v>40</v>
      </c>
      <c r="B372" s="1" t="s">
        <v>14</v>
      </c>
      <c r="C372" s="2">
        <v>43649</v>
      </c>
      <c r="D372" s="1">
        <v>1060</v>
      </c>
      <c r="E372" s="1">
        <v>1061</v>
      </c>
      <c r="F372" s="1">
        <v>1064.75</v>
      </c>
      <c r="G372" s="1">
        <v>1047.5999999999999</v>
      </c>
      <c r="H372" s="1">
        <v>1048.25</v>
      </c>
      <c r="I372" s="1">
        <v>1051.2</v>
      </c>
      <c r="J372" s="1">
        <v>1054.43</v>
      </c>
      <c r="K372" s="1">
        <v>606670</v>
      </c>
      <c r="L372" s="1">
        <v>639691706.60000002</v>
      </c>
      <c r="M372" s="1">
        <v>28581</v>
      </c>
      <c r="N372" s="3">
        <f>IF(ISERR(LN(Table129[[#This Row],[Close Price]]/I371)),"-",LN(Table129[[#This Row],[Close Price]]/I371))</f>
        <v>-8.3365393757667376E-3</v>
      </c>
    </row>
    <row r="373" spans="1:14" x14ac:dyDescent="0.3">
      <c r="A373" s="1" t="s">
        <v>40</v>
      </c>
      <c r="B373" s="1" t="s">
        <v>14</v>
      </c>
      <c r="C373" s="2">
        <v>43650</v>
      </c>
      <c r="D373" s="1">
        <v>1051.2</v>
      </c>
      <c r="E373" s="1">
        <v>1048.7</v>
      </c>
      <c r="F373" s="1">
        <v>1051.2</v>
      </c>
      <c r="G373" s="1">
        <v>1033.8</v>
      </c>
      <c r="H373" s="1">
        <v>1039.5</v>
      </c>
      <c r="I373" s="1">
        <v>1040.75</v>
      </c>
      <c r="J373" s="1">
        <v>1039.27</v>
      </c>
      <c r="K373" s="1">
        <v>1276519</v>
      </c>
      <c r="L373" s="1">
        <v>1326647241.1500001</v>
      </c>
      <c r="M373" s="1">
        <v>53844</v>
      </c>
      <c r="N373" s="3">
        <f>IF(ISERR(LN(Table129[[#This Row],[Close Price]]/I372)),"-",LN(Table129[[#This Row],[Close Price]]/I372))</f>
        <v>-9.9907616552612471E-3</v>
      </c>
    </row>
    <row r="374" spans="1:14" x14ac:dyDescent="0.3">
      <c r="A374" s="1" t="s">
        <v>40</v>
      </c>
      <c r="B374" s="1" t="s">
        <v>14</v>
      </c>
      <c r="C374" s="2">
        <v>43651</v>
      </c>
      <c r="D374" s="1">
        <v>1040.75</v>
      </c>
      <c r="E374" s="1">
        <v>1043.9000000000001</v>
      </c>
      <c r="F374" s="1">
        <v>1049</v>
      </c>
      <c r="G374" s="1">
        <v>1012.65</v>
      </c>
      <c r="H374" s="1">
        <v>1019.95</v>
      </c>
      <c r="I374" s="1">
        <v>1016.4</v>
      </c>
      <c r="J374" s="1">
        <v>1030.1099999999999</v>
      </c>
      <c r="K374" s="1">
        <v>1257176</v>
      </c>
      <c r="L374" s="1">
        <v>1295027675.3</v>
      </c>
      <c r="M374" s="1">
        <v>52959</v>
      </c>
      <c r="N374" s="3">
        <f>IF(ISERR(LN(Table129[[#This Row],[Close Price]]/I373)),"-",LN(Table129[[#This Row],[Close Price]]/I373))</f>
        <v>-2.3674634629075816E-2</v>
      </c>
    </row>
    <row r="375" spans="1:14" x14ac:dyDescent="0.3">
      <c r="A375" s="1" t="s">
        <v>40</v>
      </c>
      <c r="B375" s="1" t="s">
        <v>14</v>
      </c>
      <c r="C375" s="2">
        <v>43654</v>
      </c>
      <c r="D375" s="1">
        <v>1016.4</v>
      </c>
      <c r="E375" s="1">
        <v>1011</v>
      </c>
      <c r="F375" s="1">
        <v>1045.8</v>
      </c>
      <c r="G375" s="1">
        <v>1010.05</v>
      </c>
      <c r="H375" s="1">
        <v>1035.05</v>
      </c>
      <c r="I375" s="1">
        <v>1039.05</v>
      </c>
      <c r="J375" s="1">
        <v>1036.1600000000001</v>
      </c>
      <c r="K375" s="1">
        <v>2004112</v>
      </c>
      <c r="L375" s="1">
        <v>2076577628.8</v>
      </c>
      <c r="M375" s="1">
        <v>86624</v>
      </c>
      <c r="N375" s="3">
        <f>IF(ISERR(LN(Table129[[#This Row],[Close Price]]/I374)),"-",LN(Table129[[#This Row],[Close Price]]/I374))</f>
        <v>2.2039861690714781E-2</v>
      </c>
    </row>
    <row r="376" spans="1:14" x14ac:dyDescent="0.3">
      <c r="A376" s="1" t="s">
        <v>40</v>
      </c>
      <c r="B376" s="1" t="s">
        <v>14</v>
      </c>
      <c r="C376" s="2">
        <v>43655</v>
      </c>
      <c r="D376" s="1">
        <v>1039.05</v>
      </c>
      <c r="E376" s="1">
        <v>1033.45</v>
      </c>
      <c r="F376" s="1">
        <v>1047.8</v>
      </c>
      <c r="G376" s="1">
        <v>1008</v>
      </c>
      <c r="H376" s="1">
        <v>1019</v>
      </c>
      <c r="I376" s="1">
        <v>1020.75</v>
      </c>
      <c r="J376" s="1">
        <v>1025.3800000000001</v>
      </c>
      <c r="K376" s="1">
        <v>1602967</v>
      </c>
      <c r="L376" s="1">
        <v>1643656046.1500001</v>
      </c>
      <c r="M376" s="1">
        <v>50760</v>
      </c>
      <c r="N376" s="3">
        <f>IF(ISERR(LN(Table129[[#This Row],[Close Price]]/I375)),"-",LN(Table129[[#This Row],[Close Price]]/I375))</f>
        <v>-1.7769182937038514E-2</v>
      </c>
    </row>
    <row r="377" spans="1:14" x14ac:dyDescent="0.3">
      <c r="A377" s="1" t="s">
        <v>40</v>
      </c>
      <c r="B377" s="1" t="s">
        <v>14</v>
      </c>
      <c r="C377" s="2">
        <v>43656</v>
      </c>
      <c r="D377" s="1">
        <v>1020.75</v>
      </c>
      <c r="E377" s="1">
        <v>1014</v>
      </c>
      <c r="F377" s="1">
        <v>1035</v>
      </c>
      <c r="G377" s="1">
        <v>1013.1</v>
      </c>
      <c r="H377" s="1">
        <v>1020</v>
      </c>
      <c r="I377" s="1">
        <v>1018.9</v>
      </c>
      <c r="J377" s="1">
        <v>1021.42</v>
      </c>
      <c r="K377" s="1">
        <v>865800</v>
      </c>
      <c r="L377" s="1">
        <v>884349393.45000005</v>
      </c>
      <c r="M377" s="1">
        <v>48102</v>
      </c>
      <c r="N377" s="3">
        <f>IF(ISERR(LN(Table129[[#This Row],[Close Price]]/I376)),"-",LN(Table129[[#This Row],[Close Price]]/I376))</f>
        <v>-1.8140372194455617E-3</v>
      </c>
    </row>
    <row r="378" spans="1:14" x14ac:dyDescent="0.3">
      <c r="A378" s="1" t="s">
        <v>40</v>
      </c>
      <c r="B378" s="1" t="s">
        <v>14</v>
      </c>
      <c r="C378" s="2">
        <v>43657</v>
      </c>
      <c r="D378" s="1">
        <v>1018.9</v>
      </c>
      <c r="E378" s="1">
        <v>1027.8</v>
      </c>
      <c r="F378" s="1">
        <v>1027.8</v>
      </c>
      <c r="G378" s="1">
        <v>1015.05</v>
      </c>
      <c r="H378" s="1">
        <v>1021</v>
      </c>
      <c r="I378" s="1">
        <v>1020.8</v>
      </c>
      <c r="J378" s="1">
        <v>1020.86</v>
      </c>
      <c r="K378" s="1">
        <v>775353</v>
      </c>
      <c r="L378" s="1">
        <v>791522989.29999995</v>
      </c>
      <c r="M378" s="1">
        <v>54471</v>
      </c>
      <c r="N378" s="3">
        <f>IF(ISERR(LN(Table129[[#This Row],[Close Price]]/I377)),"-",LN(Table129[[#This Row],[Close Price]]/I377))</f>
        <v>1.8630196102858677E-3</v>
      </c>
    </row>
    <row r="379" spans="1:14" x14ac:dyDescent="0.3">
      <c r="A379" s="1" t="s">
        <v>40</v>
      </c>
      <c r="B379" s="1" t="s">
        <v>14</v>
      </c>
      <c r="C379" s="2">
        <v>43658</v>
      </c>
      <c r="D379" s="1">
        <v>1020.8</v>
      </c>
      <c r="E379" s="1">
        <v>1016.05</v>
      </c>
      <c r="F379" s="1">
        <v>1029.7</v>
      </c>
      <c r="G379" s="1">
        <v>1009</v>
      </c>
      <c r="H379" s="1">
        <v>1022.8</v>
      </c>
      <c r="I379" s="1">
        <v>1023.9</v>
      </c>
      <c r="J379" s="1">
        <v>1021.5</v>
      </c>
      <c r="K379" s="1">
        <v>1451643</v>
      </c>
      <c r="L379" s="1">
        <v>1482849852.2</v>
      </c>
      <c r="M379" s="1">
        <v>80944</v>
      </c>
      <c r="N379" s="3">
        <f>IF(ISERR(LN(Table129[[#This Row],[Close Price]]/I378)),"-",LN(Table129[[#This Row],[Close Price]]/I378))</f>
        <v>3.0322319902455781E-3</v>
      </c>
    </row>
    <row r="380" spans="1:14" x14ac:dyDescent="0.3">
      <c r="A380" s="1" t="s">
        <v>40</v>
      </c>
      <c r="B380" s="1" t="s">
        <v>14</v>
      </c>
      <c r="C380" s="2">
        <v>43661</v>
      </c>
      <c r="D380" s="1">
        <v>1023.9</v>
      </c>
      <c r="E380" s="1">
        <v>1034.45</v>
      </c>
      <c r="F380" s="1">
        <v>1038</v>
      </c>
      <c r="G380" s="1">
        <v>1020</v>
      </c>
      <c r="H380" s="1">
        <v>1027.5</v>
      </c>
      <c r="I380" s="1">
        <v>1027.5</v>
      </c>
      <c r="J380" s="1">
        <v>1027.71</v>
      </c>
      <c r="K380" s="1">
        <v>1316603</v>
      </c>
      <c r="L380" s="1">
        <v>1353085520.3</v>
      </c>
      <c r="M380" s="1">
        <v>96871</v>
      </c>
      <c r="N380" s="3">
        <f>IF(ISERR(LN(Table129[[#This Row],[Close Price]]/I379)),"-",LN(Table129[[#This Row],[Close Price]]/I379))</f>
        <v>3.5098017896187006E-3</v>
      </c>
    </row>
    <row r="381" spans="1:14" x14ac:dyDescent="0.3">
      <c r="A381" s="1" t="s">
        <v>40</v>
      </c>
      <c r="B381" s="1" t="s">
        <v>14</v>
      </c>
      <c r="C381" s="2">
        <v>43662</v>
      </c>
      <c r="D381" s="1">
        <v>1027.5</v>
      </c>
      <c r="E381" s="1">
        <v>1031.9000000000001</v>
      </c>
      <c r="F381" s="1">
        <v>1032.1500000000001</v>
      </c>
      <c r="G381" s="1">
        <v>1013.45</v>
      </c>
      <c r="H381" s="1">
        <v>1019</v>
      </c>
      <c r="I381" s="1">
        <v>1019.65</v>
      </c>
      <c r="J381" s="1">
        <v>1019.86</v>
      </c>
      <c r="K381" s="1">
        <v>1725251</v>
      </c>
      <c r="L381" s="1">
        <v>1759515294.45</v>
      </c>
      <c r="M381" s="1">
        <v>68187</v>
      </c>
      <c r="N381" s="3">
        <f>IF(ISERR(LN(Table129[[#This Row],[Close Price]]/I380)),"-",LN(Table129[[#This Row],[Close Price]]/I380))</f>
        <v>-7.6692362320335394E-3</v>
      </c>
    </row>
    <row r="382" spans="1:14" x14ac:dyDescent="0.3">
      <c r="A382" s="1" t="s">
        <v>40</v>
      </c>
      <c r="B382" s="1" t="s">
        <v>14</v>
      </c>
      <c r="C382" s="2">
        <v>43663</v>
      </c>
      <c r="D382" s="1">
        <v>1019.65</v>
      </c>
      <c r="E382" s="1">
        <v>1024.4000000000001</v>
      </c>
      <c r="F382" s="1">
        <v>1043</v>
      </c>
      <c r="G382" s="1">
        <v>1020.9</v>
      </c>
      <c r="H382" s="1">
        <v>1040</v>
      </c>
      <c r="I382" s="1">
        <v>1040.75</v>
      </c>
      <c r="J382" s="1">
        <v>1037.48</v>
      </c>
      <c r="K382" s="1">
        <v>1145555</v>
      </c>
      <c r="L382" s="1">
        <v>1188487273.05</v>
      </c>
      <c r="M382" s="1">
        <v>58455</v>
      </c>
      <c r="N382" s="3">
        <f>IF(ISERR(LN(Table129[[#This Row],[Close Price]]/I381)),"-",LN(Table129[[#This Row],[Close Price]]/I381))</f>
        <v>2.0482175936728769E-2</v>
      </c>
    </row>
    <row r="383" spans="1:14" x14ac:dyDescent="0.3">
      <c r="A383" s="1" t="s">
        <v>40</v>
      </c>
      <c r="B383" s="1" t="s">
        <v>14</v>
      </c>
      <c r="C383" s="2">
        <v>43664</v>
      </c>
      <c r="D383" s="1">
        <v>1040.75</v>
      </c>
      <c r="E383" s="1">
        <v>1033.4000000000001</v>
      </c>
      <c r="F383" s="1">
        <v>1037</v>
      </c>
      <c r="G383" s="1">
        <v>1016</v>
      </c>
      <c r="H383" s="1">
        <v>1020.4</v>
      </c>
      <c r="I383" s="1">
        <v>1018.55</v>
      </c>
      <c r="J383" s="1">
        <v>1023.34</v>
      </c>
      <c r="K383" s="1">
        <v>1304150</v>
      </c>
      <c r="L383" s="1">
        <v>1334584642.2</v>
      </c>
      <c r="M383" s="1">
        <v>77594</v>
      </c>
      <c r="N383" s="3">
        <f>IF(ISERR(LN(Table129[[#This Row],[Close Price]]/I382)),"-",LN(Table129[[#This Row],[Close Price]]/I382))</f>
        <v>-2.1561559811518319E-2</v>
      </c>
    </row>
    <row r="384" spans="1:14" x14ac:dyDescent="0.3">
      <c r="A384" s="1" t="s">
        <v>40</v>
      </c>
      <c r="B384" s="1" t="s">
        <v>14</v>
      </c>
      <c r="C384" s="2">
        <v>43665</v>
      </c>
      <c r="D384" s="1">
        <v>1018.55</v>
      </c>
      <c r="E384" s="1">
        <v>1024</v>
      </c>
      <c r="F384" s="1">
        <v>1030.8</v>
      </c>
      <c r="G384" s="1">
        <v>1009.2</v>
      </c>
      <c r="H384" s="1">
        <v>1015</v>
      </c>
      <c r="I384" s="1">
        <v>1015.6</v>
      </c>
      <c r="J384" s="1">
        <v>1017.16</v>
      </c>
      <c r="K384" s="1">
        <v>1069812</v>
      </c>
      <c r="L384" s="1">
        <v>1088169619.8499999</v>
      </c>
      <c r="M384" s="1">
        <v>66663</v>
      </c>
      <c r="N384" s="3">
        <f>IF(ISERR(LN(Table129[[#This Row],[Close Price]]/I383)),"-",LN(Table129[[#This Row],[Close Price]]/I383))</f>
        <v>-2.9004764330431759E-3</v>
      </c>
    </row>
    <row r="385" spans="1:14" x14ac:dyDescent="0.3">
      <c r="A385" s="1" t="s">
        <v>40</v>
      </c>
      <c r="B385" s="1" t="s">
        <v>14</v>
      </c>
      <c r="C385" s="2">
        <v>43668</v>
      </c>
      <c r="D385" s="1">
        <v>1015.6</v>
      </c>
      <c r="E385" s="1">
        <v>1015.6</v>
      </c>
      <c r="F385" s="1">
        <v>1027.25</v>
      </c>
      <c r="G385" s="1">
        <v>1003.25</v>
      </c>
      <c r="H385" s="1">
        <v>1020.55</v>
      </c>
      <c r="I385" s="1">
        <v>1018.95</v>
      </c>
      <c r="J385" s="1">
        <v>1017.14</v>
      </c>
      <c r="K385" s="1">
        <v>951078</v>
      </c>
      <c r="L385" s="1">
        <v>967376077.10000002</v>
      </c>
      <c r="M385" s="1">
        <v>62627</v>
      </c>
      <c r="N385" s="3">
        <f>IF(ISERR(LN(Table129[[#This Row],[Close Price]]/I384)),"-",LN(Table129[[#This Row],[Close Price]]/I384))</f>
        <v>3.2931144748972784E-3</v>
      </c>
    </row>
    <row r="386" spans="1:14" x14ac:dyDescent="0.3">
      <c r="A386" s="1" t="s">
        <v>40</v>
      </c>
      <c r="B386" s="1" t="s">
        <v>14</v>
      </c>
      <c r="C386" s="2">
        <v>43669</v>
      </c>
      <c r="D386" s="1">
        <v>1018.95</v>
      </c>
      <c r="E386" s="1">
        <v>1020.65</v>
      </c>
      <c r="F386" s="1">
        <v>1025.95</v>
      </c>
      <c r="G386" s="1">
        <v>1007.15</v>
      </c>
      <c r="H386" s="1">
        <v>1011.05</v>
      </c>
      <c r="I386" s="1">
        <v>1010.95</v>
      </c>
      <c r="J386" s="1">
        <v>1017.19</v>
      </c>
      <c r="K386" s="1">
        <v>1005829</v>
      </c>
      <c r="L386" s="1">
        <v>1023114669.55</v>
      </c>
      <c r="M386" s="1">
        <v>59845</v>
      </c>
      <c r="N386" s="3">
        <f>IF(ISERR(LN(Table129[[#This Row],[Close Price]]/I385)),"-",LN(Table129[[#This Row],[Close Price]]/I385))</f>
        <v>-7.8822024921107823E-3</v>
      </c>
    </row>
    <row r="387" spans="1:14" x14ac:dyDescent="0.3">
      <c r="A387" s="1" t="s">
        <v>40</v>
      </c>
      <c r="B387" s="1" t="s">
        <v>14</v>
      </c>
      <c r="C387" s="2">
        <v>43670</v>
      </c>
      <c r="D387" s="1">
        <v>1010.95</v>
      </c>
      <c r="E387" s="1">
        <v>1009.95</v>
      </c>
      <c r="F387" s="1">
        <v>1024.8499999999999</v>
      </c>
      <c r="G387" s="1">
        <v>1001.5</v>
      </c>
      <c r="H387" s="1">
        <v>1023</v>
      </c>
      <c r="I387" s="1">
        <v>1021.3</v>
      </c>
      <c r="J387" s="1">
        <v>1015.02</v>
      </c>
      <c r="K387" s="1">
        <v>1192280</v>
      </c>
      <c r="L387" s="1">
        <v>1210190067.7</v>
      </c>
      <c r="M387" s="1">
        <v>56995</v>
      </c>
      <c r="N387" s="3">
        <f>IF(ISERR(LN(Table129[[#This Row],[Close Price]]/I386)),"-",LN(Table129[[#This Row],[Close Price]]/I386))</f>
        <v>1.0185842770743329E-2</v>
      </c>
    </row>
    <row r="388" spans="1:14" x14ac:dyDescent="0.3">
      <c r="A388" s="1" t="s">
        <v>40</v>
      </c>
      <c r="B388" s="1" t="s">
        <v>14</v>
      </c>
      <c r="C388" s="2">
        <v>43671</v>
      </c>
      <c r="D388" s="1">
        <v>1021.3</v>
      </c>
      <c r="E388" s="1">
        <v>1021.1</v>
      </c>
      <c r="F388" s="1">
        <v>1027.6500000000001</v>
      </c>
      <c r="G388" s="1">
        <v>1003</v>
      </c>
      <c r="H388" s="1">
        <v>1007.45</v>
      </c>
      <c r="I388" s="1">
        <v>1011.3</v>
      </c>
      <c r="J388" s="1">
        <v>1012.79</v>
      </c>
      <c r="K388" s="1">
        <v>3021020</v>
      </c>
      <c r="L388" s="1">
        <v>3059643915.8499999</v>
      </c>
      <c r="M388" s="1">
        <v>87196</v>
      </c>
      <c r="N388" s="3">
        <f>IF(ISERR(LN(Table129[[#This Row],[Close Price]]/I387)),"-",LN(Table129[[#This Row],[Close Price]]/I387))</f>
        <v>-9.8396936759284973E-3</v>
      </c>
    </row>
    <row r="389" spans="1:14" x14ac:dyDescent="0.3">
      <c r="A389" s="1" t="s">
        <v>40</v>
      </c>
      <c r="B389" s="1" t="s">
        <v>14</v>
      </c>
      <c r="C389" s="2">
        <v>43672</v>
      </c>
      <c r="D389" s="1">
        <v>1011.3</v>
      </c>
      <c r="E389" s="1">
        <v>1007.7</v>
      </c>
      <c r="F389" s="1">
        <v>1012.1</v>
      </c>
      <c r="G389" s="1">
        <v>997.4</v>
      </c>
      <c r="H389" s="1">
        <v>1003.75</v>
      </c>
      <c r="I389" s="1">
        <v>1001.45</v>
      </c>
      <c r="J389" s="1">
        <v>1005.12</v>
      </c>
      <c r="K389" s="1">
        <v>1166192</v>
      </c>
      <c r="L389" s="1">
        <v>1172162709.95</v>
      </c>
      <c r="M389" s="1">
        <v>33436</v>
      </c>
      <c r="N389" s="3">
        <f>IF(ISERR(LN(Table129[[#This Row],[Close Price]]/I388)),"-",LN(Table129[[#This Row],[Close Price]]/I388))</f>
        <v>-9.7876821608830784E-3</v>
      </c>
    </row>
    <row r="390" spans="1:14" x14ac:dyDescent="0.3">
      <c r="A390" s="1" t="s">
        <v>40</v>
      </c>
      <c r="B390" s="1" t="s">
        <v>14</v>
      </c>
      <c r="C390" s="2">
        <v>43675</v>
      </c>
      <c r="D390" s="1">
        <v>1001.45</v>
      </c>
      <c r="E390" s="1">
        <v>1005</v>
      </c>
      <c r="F390" s="1">
        <v>1024</v>
      </c>
      <c r="G390" s="1">
        <v>1004</v>
      </c>
      <c r="H390" s="1">
        <v>1011.05</v>
      </c>
      <c r="I390" s="1">
        <v>1015.45</v>
      </c>
      <c r="J390" s="1">
        <v>1013.52</v>
      </c>
      <c r="K390" s="1">
        <v>912913</v>
      </c>
      <c r="L390" s="1">
        <v>925253851.64999998</v>
      </c>
      <c r="M390" s="1">
        <v>41112</v>
      </c>
      <c r="N390" s="3">
        <f>IF(ISERR(LN(Table129[[#This Row],[Close Price]]/I389)),"-",LN(Table129[[#This Row],[Close Price]]/I389))</f>
        <v>1.3882914231877246E-2</v>
      </c>
    </row>
    <row r="391" spans="1:14" x14ac:dyDescent="0.3">
      <c r="A391" s="1" t="s">
        <v>40</v>
      </c>
      <c r="B391" s="1" t="s">
        <v>14</v>
      </c>
      <c r="C391" s="2">
        <v>43676</v>
      </c>
      <c r="D391" s="1">
        <v>1015.45</v>
      </c>
      <c r="E391" s="1">
        <v>1015</v>
      </c>
      <c r="F391" s="1">
        <v>1027.3499999999999</v>
      </c>
      <c r="G391" s="1">
        <v>1010.8</v>
      </c>
      <c r="H391" s="1">
        <v>1023</v>
      </c>
      <c r="I391" s="1">
        <v>1023.6</v>
      </c>
      <c r="J391" s="1">
        <v>1019.47</v>
      </c>
      <c r="K391" s="1">
        <v>1067237</v>
      </c>
      <c r="L391" s="1">
        <v>1088020148.45</v>
      </c>
      <c r="M391" s="1">
        <v>34033</v>
      </c>
      <c r="N391" s="3">
        <f>IF(ISERR(LN(Table129[[#This Row],[Close Price]]/I390)),"-",LN(Table129[[#This Row],[Close Price]]/I390))</f>
        <v>7.9939613065149115E-3</v>
      </c>
    </row>
    <row r="392" spans="1:14" x14ac:dyDescent="0.3">
      <c r="A392" s="1" t="s">
        <v>40</v>
      </c>
      <c r="B392" s="1" t="s">
        <v>14</v>
      </c>
      <c r="C392" s="2">
        <v>43677</v>
      </c>
      <c r="D392" s="1">
        <v>1023.6</v>
      </c>
      <c r="E392" s="1">
        <v>1022.5</v>
      </c>
      <c r="F392" s="1">
        <v>1037.9000000000001</v>
      </c>
      <c r="G392" s="1">
        <v>1002.95</v>
      </c>
      <c r="H392" s="1">
        <v>1034</v>
      </c>
      <c r="I392" s="1">
        <v>1034.55</v>
      </c>
      <c r="J392" s="1">
        <v>1021.53</v>
      </c>
      <c r="K392" s="1">
        <v>1857018</v>
      </c>
      <c r="L392" s="1">
        <v>1896992770.5</v>
      </c>
      <c r="M392" s="1">
        <v>50642</v>
      </c>
      <c r="N392" s="3">
        <f>IF(ISERR(LN(Table129[[#This Row],[Close Price]]/I391)),"-",LN(Table129[[#This Row],[Close Price]]/I391))</f>
        <v>1.0640724259776087E-2</v>
      </c>
    </row>
    <row r="393" spans="1:14" x14ac:dyDescent="0.3">
      <c r="A393" s="1" t="s">
        <v>40</v>
      </c>
      <c r="B393" s="1" t="s">
        <v>14</v>
      </c>
      <c r="C393" s="2">
        <v>43678</v>
      </c>
      <c r="D393" s="1">
        <v>1034.55</v>
      </c>
      <c r="E393" s="1">
        <v>1029.1500000000001</v>
      </c>
      <c r="F393" s="1">
        <v>1042.45</v>
      </c>
      <c r="G393" s="1">
        <v>1015.1</v>
      </c>
      <c r="H393" s="1">
        <v>1016.5</v>
      </c>
      <c r="I393" s="1">
        <v>1021.55</v>
      </c>
      <c r="J393" s="1">
        <v>1026.1199999999999</v>
      </c>
      <c r="K393" s="1">
        <v>1745006</v>
      </c>
      <c r="L393" s="1">
        <v>1790584073.4000001</v>
      </c>
      <c r="M393" s="1">
        <v>72808</v>
      </c>
      <c r="N393" s="3">
        <f>IF(ISERR(LN(Table129[[#This Row],[Close Price]]/I392)),"-",LN(Table129[[#This Row],[Close Price]]/I392))</f>
        <v>-1.2645467859589024E-2</v>
      </c>
    </row>
    <row r="394" spans="1:14" x14ac:dyDescent="0.3">
      <c r="A394" s="1" t="s">
        <v>40</v>
      </c>
      <c r="B394" s="1" t="s">
        <v>14</v>
      </c>
      <c r="C394" s="2">
        <v>43679</v>
      </c>
      <c r="D394" s="1">
        <v>1021.55</v>
      </c>
      <c r="E394" s="1">
        <v>1017</v>
      </c>
      <c r="F394" s="1">
        <v>1017.9</v>
      </c>
      <c r="G394" s="1">
        <v>993</v>
      </c>
      <c r="H394" s="1">
        <v>1009.95</v>
      </c>
      <c r="I394" s="1">
        <v>1010.5</v>
      </c>
      <c r="J394" s="1">
        <v>1002.51</v>
      </c>
      <c r="K394" s="1">
        <v>1772429</v>
      </c>
      <c r="L394" s="1">
        <v>1776876387.8499999</v>
      </c>
      <c r="M394" s="1">
        <v>63718</v>
      </c>
      <c r="N394" s="3">
        <f>IF(ISERR(LN(Table129[[#This Row],[Close Price]]/I393)),"-",LN(Table129[[#This Row],[Close Price]]/I393))</f>
        <v>-1.087582384214515E-2</v>
      </c>
    </row>
    <row r="395" spans="1:14" x14ac:dyDescent="0.3">
      <c r="A395" s="1" t="s">
        <v>40</v>
      </c>
      <c r="B395" s="1" t="s">
        <v>14</v>
      </c>
      <c r="C395" s="2">
        <v>43682</v>
      </c>
      <c r="D395" s="1">
        <v>1010.5</v>
      </c>
      <c r="E395" s="1">
        <v>1003.4</v>
      </c>
      <c r="F395" s="1">
        <v>1017</v>
      </c>
      <c r="G395" s="1">
        <v>997.1</v>
      </c>
      <c r="H395" s="1">
        <v>1011.15</v>
      </c>
      <c r="I395" s="1">
        <v>1011.1</v>
      </c>
      <c r="J395" s="1">
        <v>1009.27</v>
      </c>
      <c r="K395" s="1">
        <v>1343640</v>
      </c>
      <c r="L395" s="1">
        <v>1356094899.8</v>
      </c>
      <c r="M395" s="1">
        <v>70902</v>
      </c>
      <c r="N395" s="3">
        <f>IF(ISERR(LN(Table129[[#This Row],[Close Price]]/I394)),"-",LN(Table129[[#This Row],[Close Price]]/I394))</f>
        <v>5.9358925367766085E-4</v>
      </c>
    </row>
    <row r="396" spans="1:14" x14ac:dyDescent="0.3">
      <c r="A396" s="1" t="s">
        <v>40</v>
      </c>
      <c r="B396" s="1" t="s">
        <v>14</v>
      </c>
      <c r="C396" s="2">
        <v>43683</v>
      </c>
      <c r="D396" s="1">
        <v>1011.1</v>
      </c>
      <c r="E396" s="1">
        <v>1011.1</v>
      </c>
      <c r="F396" s="1">
        <v>1037</v>
      </c>
      <c r="G396" s="1">
        <v>1003.2</v>
      </c>
      <c r="H396" s="1">
        <v>1022.4</v>
      </c>
      <c r="I396" s="1">
        <v>1024.2</v>
      </c>
      <c r="J396" s="1">
        <v>1023.21</v>
      </c>
      <c r="K396" s="1">
        <v>1587416</v>
      </c>
      <c r="L396" s="1">
        <v>1624256451.05</v>
      </c>
      <c r="M396" s="1">
        <v>114859</v>
      </c>
      <c r="N396" s="3">
        <f>IF(ISERR(LN(Table129[[#This Row],[Close Price]]/I395)),"-",LN(Table129[[#This Row],[Close Price]]/I395))</f>
        <v>1.2872972931096629E-2</v>
      </c>
    </row>
    <row r="397" spans="1:14" x14ac:dyDescent="0.3">
      <c r="A397" s="1" t="s">
        <v>40</v>
      </c>
      <c r="B397" s="1" t="s">
        <v>14</v>
      </c>
      <c r="C397" s="2">
        <v>43684</v>
      </c>
      <c r="D397" s="1">
        <v>1024.2</v>
      </c>
      <c r="E397" s="1">
        <v>1025.1500000000001</v>
      </c>
      <c r="F397" s="1">
        <v>1045.9000000000001</v>
      </c>
      <c r="G397" s="1">
        <v>1016.45</v>
      </c>
      <c r="H397" s="1">
        <v>1019</v>
      </c>
      <c r="I397" s="1">
        <v>1022.65</v>
      </c>
      <c r="J397" s="1">
        <v>1032.71</v>
      </c>
      <c r="K397" s="1">
        <v>1983922</v>
      </c>
      <c r="L397" s="1">
        <v>2048814986.05</v>
      </c>
      <c r="M397" s="1">
        <v>112177</v>
      </c>
      <c r="N397" s="3">
        <f>IF(ISERR(LN(Table129[[#This Row],[Close Price]]/I396)),"-",LN(Table129[[#This Row],[Close Price]]/I396))</f>
        <v>-1.5145226042747168E-3</v>
      </c>
    </row>
    <row r="398" spans="1:14" x14ac:dyDescent="0.3">
      <c r="A398" s="1" t="s">
        <v>40</v>
      </c>
      <c r="B398" s="1" t="s">
        <v>14</v>
      </c>
      <c r="C398" s="2">
        <v>43685</v>
      </c>
      <c r="D398" s="1">
        <v>1022.65</v>
      </c>
      <c r="E398" s="1">
        <v>1035.95</v>
      </c>
      <c r="F398" s="1">
        <v>1095</v>
      </c>
      <c r="G398" s="1">
        <v>1028.05</v>
      </c>
      <c r="H398" s="1">
        <v>1090.9000000000001</v>
      </c>
      <c r="I398" s="1">
        <v>1088.25</v>
      </c>
      <c r="J398" s="1">
        <v>1070.17</v>
      </c>
      <c r="K398" s="1">
        <v>6246649</v>
      </c>
      <c r="L398" s="1">
        <v>6685004594</v>
      </c>
      <c r="M398" s="1">
        <v>194020</v>
      </c>
      <c r="N398" s="3">
        <f>IF(ISERR(LN(Table129[[#This Row],[Close Price]]/I397)),"-",LN(Table129[[#This Row],[Close Price]]/I397))</f>
        <v>6.2173604008231645E-2</v>
      </c>
    </row>
    <row r="399" spans="1:14" x14ac:dyDescent="0.3">
      <c r="A399" s="1" t="s">
        <v>40</v>
      </c>
      <c r="B399" s="1" t="s">
        <v>14</v>
      </c>
      <c r="C399" s="2">
        <v>43686</v>
      </c>
      <c r="D399" s="1">
        <v>1088.25</v>
      </c>
      <c r="E399" s="1">
        <v>1084.8</v>
      </c>
      <c r="F399" s="1">
        <v>1102.45</v>
      </c>
      <c r="G399" s="1">
        <v>1077.8</v>
      </c>
      <c r="H399" s="1">
        <v>1083.1500000000001</v>
      </c>
      <c r="I399" s="1">
        <v>1086.3</v>
      </c>
      <c r="J399" s="1">
        <v>1092.8800000000001</v>
      </c>
      <c r="K399" s="1">
        <v>2822849</v>
      </c>
      <c r="L399" s="1">
        <v>3085038166.1500001</v>
      </c>
      <c r="M399" s="1">
        <v>82944</v>
      </c>
      <c r="N399" s="3">
        <f>IF(ISERR(LN(Table129[[#This Row],[Close Price]]/I398)),"-",LN(Table129[[#This Row],[Close Price]]/I398))</f>
        <v>-1.793474992701766E-3</v>
      </c>
    </row>
    <row r="400" spans="1:14" x14ac:dyDescent="0.3">
      <c r="A400" s="1" t="s">
        <v>40</v>
      </c>
      <c r="B400" s="1" t="s">
        <v>14</v>
      </c>
      <c r="C400" s="2">
        <v>43690</v>
      </c>
      <c r="D400" s="1">
        <v>1086.3</v>
      </c>
      <c r="E400" s="1">
        <v>1091.9000000000001</v>
      </c>
      <c r="F400" s="1">
        <v>1091.9000000000001</v>
      </c>
      <c r="G400" s="1">
        <v>1067.3499999999999</v>
      </c>
      <c r="H400" s="1">
        <v>1070.3499999999999</v>
      </c>
      <c r="I400" s="1">
        <v>1072.5</v>
      </c>
      <c r="J400" s="1">
        <v>1078.95</v>
      </c>
      <c r="K400" s="1">
        <v>1253805</v>
      </c>
      <c r="L400" s="1">
        <v>1352792632.05</v>
      </c>
      <c r="M400" s="1">
        <v>57081</v>
      </c>
      <c r="N400" s="3">
        <f>IF(ISERR(LN(Table129[[#This Row],[Close Price]]/I399)),"-",LN(Table129[[#This Row],[Close Price]]/I399))</f>
        <v>-1.2785054637533157E-2</v>
      </c>
    </row>
    <row r="401" spans="1:14" x14ac:dyDescent="0.3">
      <c r="A401" s="1" t="s">
        <v>40</v>
      </c>
      <c r="B401" s="1" t="s">
        <v>14</v>
      </c>
      <c r="C401" s="2">
        <v>43691</v>
      </c>
      <c r="D401" s="1">
        <v>1072.5</v>
      </c>
      <c r="E401" s="1">
        <v>1069.1500000000001</v>
      </c>
      <c r="F401" s="1">
        <v>1083.4000000000001</v>
      </c>
      <c r="G401" s="1">
        <v>1057.45</v>
      </c>
      <c r="H401" s="1">
        <v>1069.55</v>
      </c>
      <c r="I401" s="1">
        <v>1076.1500000000001</v>
      </c>
      <c r="J401" s="1">
        <v>1074.17</v>
      </c>
      <c r="K401" s="1">
        <v>1401960</v>
      </c>
      <c r="L401" s="1">
        <v>1505937992.45</v>
      </c>
      <c r="M401" s="1">
        <v>81870</v>
      </c>
      <c r="N401" s="3">
        <f>IF(ISERR(LN(Table129[[#This Row],[Close Price]]/I400)),"-",LN(Table129[[#This Row],[Close Price]]/I400))</f>
        <v>3.3974854080161677E-3</v>
      </c>
    </row>
    <row r="402" spans="1:14" x14ac:dyDescent="0.3">
      <c r="A402" s="1" t="s">
        <v>40</v>
      </c>
      <c r="B402" s="1" t="s">
        <v>14</v>
      </c>
      <c r="C402" s="2">
        <v>43693</v>
      </c>
      <c r="D402" s="1">
        <v>1076.1500000000001</v>
      </c>
      <c r="E402" s="1">
        <v>1076.9000000000001</v>
      </c>
      <c r="F402" s="1">
        <v>1076.9000000000001</v>
      </c>
      <c r="G402" s="1">
        <v>1050.5</v>
      </c>
      <c r="H402" s="1">
        <v>1061.8</v>
      </c>
      <c r="I402" s="1">
        <v>1062.75</v>
      </c>
      <c r="J402" s="1">
        <v>1064.3800000000001</v>
      </c>
      <c r="K402" s="1">
        <v>1554110</v>
      </c>
      <c r="L402" s="1">
        <v>1654168687.5</v>
      </c>
      <c r="M402" s="1">
        <v>69363</v>
      </c>
      <c r="N402" s="3">
        <f>IF(ISERR(LN(Table129[[#This Row],[Close Price]]/I401)),"-",LN(Table129[[#This Row],[Close Price]]/I401))</f>
        <v>-1.2529968971288706E-2</v>
      </c>
    </row>
    <row r="403" spans="1:14" x14ac:dyDescent="0.3">
      <c r="A403" s="1" t="s">
        <v>40</v>
      </c>
      <c r="B403" s="1" t="s">
        <v>14</v>
      </c>
      <c r="C403" s="2">
        <v>43696</v>
      </c>
      <c r="D403" s="1">
        <v>1062.75</v>
      </c>
      <c r="E403" s="1">
        <v>1065.5999999999999</v>
      </c>
      <c r="F403" s="1">
        <v>1077.95</v>
      </c>
      <c r="G403" s="1">
        <v>1057.6500000000001</v>
      </c>
      <c r="H403" s="1">
        <v>1063.45</v>
      </c>
      <c r="I403" s="1">
        <v>1064.05</v>
      </c>
      <c r="J403" s="1">
        <v>1066.9100000000001</v>
      </c>
      <c r="K403" s="1">
        <v>841106</v>
      </c>
      <c r="L403" s="1">
        <v>897385903.04999995</v>
      </c>
      <c r="M403" s="1">
        <v>42224</v>
      </c>
      <c r="N403" s="3">
        <f>IF(ISERR(LN(Table129[[#This Row],[Close Price]]/I402)),"-",LN(Table129[[#This Row],[Close Price]]/I402))</f>
        <v>1.2224940397811E-3</v>
      </c>
    </row>
    <row r="404" spans="1:14" x14ac:dyDescent="0.3">
      <c r="A404" s="1" t="s">
        <v>40</v>
      </c>
      <c r="B404" s="1" t="s">
        <v>14</v>
      </c>
      <c r="C404" s="2">
        <v>43697</v>
      </c>
      <c r="D404" s="1">
        <v>1064.05</v>
      </c>
      <c r="E404" s="1">
        <v>1067.9000000000001</v>
      </c>
      <c r="F404" s="1">
        <v>1090.8</v>
      </c>
      <c r="G404" s="1">
        <v>1065.0999999999999</v>
      </c>
      <c r="H404" s="1">
        <v>1085.05</v>
      </c>
      <c r="I404" s="1">
        <v>1084</v>
      </c>
      <c r="J404" s="1">
        <v>1080.5899999999999</v>
      </c>
      <c r="K404" s="1">
        <v>2141154</v>
      </c>
      <c r="L404" s="1">
        <v>2313706876.8499999</v>
      </c>
      <c r="M404" s="1">
        <v>85501</v>
      </c>
      <c r="N404" s="3">
        <f>IF(ISERR(LN(Table129[[#This Row],[Close Price]]/I403)),"-",LN(Table129[[#This Row],[Close Price]]/I403))</f>
        <v>1.8575520720910836E-2</v>
      </c>
    </row>
    <row r="405" spans="1:14" x14ac:dyDescent="0.3">
      <c r="A405" s="1" t="s">
        <v>40</v>
      </c>
      <c r="B405" s="1" t="s">
        <v>14</v>
      </c>
      <c r="C405" s="2">
        <v>43698</v>
      </c>
      <c r="D405" s="1">
        <v>1084</v>
      </c>
      <c r="E405" s="1">
        <v>1082.95</v>
      </c>
      <c r="F405" s="1">
        <v>1083.55</v>
      </c>
      <c r="G405" s="1">
        <v>1066.05</v>
      </c>
      <c r="H405" s="1">
        <v>1068.0999999999999</v>
      </c>
      <c r="I405" s="1">
        <v>1070.1500000000001</v>
      </c>
      <c r="J405" s="1">
        <v>1073.43</v>
      </c>
      <c r="K405" s="1">
        <v>1277623</v>
      </c>
      <c r="L405" s="1">
        <v>1371443228.25</v>
      </c>
      <c r="M405" s="1">
        <v>50493</v>
      </c>
      <c r="N405" s="3">
        <f>IF(ISERR(LN(Table129[[#This Row],[Close Price]]/I404)),"-",LN(Table129[[#This Row],[Close Price]]/I404))</f>
        <v>-1.2859077453019133E-2</v>
      </c>
    </row>
    <row r="406" spans="1:14" x14ac:dyDescent="0.3">
      <c r="A406" s="1" t="s">
        <v>40</v>
      </c>
      <c r="B406" s="1" t="s">
        <v>14</v>
      </c>
      <c r="C406" s="2">
        <v>43699</v>
      </c>
      <c r="D406" s="1">
        <v>1070.1500000000001</v>
      </c>
      <c r="E406" s="1">
        <v>1070.5</v>
      </c>
      <c r="F406" s="1">
        <v>1086.3499999999999</v>
      </c>
      <c r="G406" s="1">
        <v>1056.05</v>
      </c>
      <c r="H406" s="1">
        <v>1079</v>
      </c>
      <c r="I406" s="1">
        <v>1078.9000000000001</v>
      </c>
      <c r="J406" s="1">
        <v>1074.8699999999999</v>
      </c>
      <c r="K406" s="1">
        <v>1290490</v>
      </c>
      <c r="L406" s="1">
        <v>1387110818.8</v>
      </c>
      <c r="M406" s="1">
        <v>57809</v>
      </c>
      <c r="N406" s="3">
        <f>IF(ISERR(LN(Table129[[#This Row],[Close Price]]/I405)),"-",LN(Table129[[#This Row],[Close Price]]/I405))</f>
        <v>8.1431780107222539E-3</v>
      </c>
    </row>
    <row r="407" spans="1:14" x14ac:dyDescent="0.3">
      <c r="A407" s="1" t="s">
        <v>40</v>
      </c>
      <c r="B407" s="1" t="s">
        <v>14</v>
      </c>
      <c r="C407" s="2">
        <v>43700</v>
      </c>
      <c r="D407" s="1">
        <v>1078.9000000000001</v>
      </c>
      <c r="E407" s="1">
        <v>1079</v>
      </c>
      <c r="F407" s="1">
        <v>1097.45</v>
      </c>
      <c r="G407" s="1">
        <v>1077.5999999999999</v>
      </c>
      <c r="H407" s="1">
        <v>1086</v>
      </c>
      <c r="I407" s="1">
        <v>1087</v>
      </c>
      <c r="J407" s="1">
        <v>1087.55</v>
      </c>
      <c r="K407" s="1">
        <v>1659577</v>
      </c>
      <c r="L407" s="1">
        <v>1804873496.8</v>
      </c>
      <c r="M407" s="1">
        <v>66484</v>
      </c>
      <c r="N407" s="3">
        <f>IF(ISERR(LN(Table129[[#This Row],[Close Price]]/I406)),"-",LN(Table129[[#This Row],[Close Price]]/I406))</f>
        <v>7.4796045639149138E-3</v>
      </c>
    </row>
    <row r="408" spans="1:14" x14ac:dyDescent="0.3">
      <c r="A408" s="1" t="s">
        <v>40</v>
      </c>
      <c r="B408" s="1" t="s">
        <v>14</v>
      </c>
      <c r="C408" s="2">
        <v>43703</v>
      </c>
      <c r="D408" s="1">
        <v>1087</v>
      </c>
      <c r="E408" s="1">
        <v>1091.5999999999999</v>
      </c>
      <c r="F408" s="1">
        <v>1096</v>
      </c>
      <c r="G408" s="1">
        <v>1063.6500000000001</v>
      </c>
      <c r="H408" s="1">
        <v>1094</v>
      </c>
      <c r="I408" s="1">
        <v>1092.8499999999999</v>
      </c>
      <c r="J408" s="1">
        <v>1085.94</v>
      </c>
      <c r="K408" s="1">
        <v>1157442</v>
      </c>
      <c r="L408" s="1">
        <v>1256911316.0999999</v>
      </c>
      <c r="M408" s="1">
        <v>76188</v>
      </c>
      <c r="N408" s="3">
        <f>IF(ISERR(LN(Table129[[#This Row],[Close Price]]/I407)),"-",LN(Table129[[#This Row],[Close Price]]/I407))</f>
        <v>5.3673546749869391E-3</v>
      </c>
    </row>
    <row r="409" spans="1:14" x14ac:dyDescent="0.3">
      <c r="A409" s="1" t="s">
        <v>40</v>
      </c>
      <c r="B409" s="1" t="s">
        <v>14</v>
      </c>
      <c r="C409" s="2">
        <v>43704</v>
      </c>
      <c r="D409" s="1">
        <v>1092.8499999999999</v>
      </c>
      <c r="E409" s="1">
        <v>1099</v>
      </c>
      <c r="F409" s="1">
        <v>1100</v>
      </c>
      <c r="G409" s="1">
        <v>1063.8</v>
      </c>
      <c r="H409" s="1">
        <v>1096.5</v>
      </c>
      <c r="I409" s="1">
        <v>1093.0999999999999</v>
      </c>
      <c r="J409" s="1">
        <v>1087.3</v>
      </c>
      <c r="K409" s="1">
        <v>3302194</v>
      </c>
      <c r="L409" s="1">
        <v>3590465632.5999999</v>
      </c>
      <c r="M409" s="1">
        <v>120395</v>
      </c>
      <c r="N409" s="3">
        <f>IF(ISERR(LN(Table129[[#This Row],[Close Price]]/I408)),"-",LN(Table129[[#This Row],[Close Price]]/I408))</f>
        <v>2.2873350359336884E-4</v>
      </c>
    </row>
    <row r="410" spans="1:14" x14ac:dyDescent="0.3">
      <c r="A410" s="1" t="s">
        <v>40</v>
      </c>
      <c r="B410" s="1" t="s">
        <v>14</v>
      </c>
      <c r="C410" s="2">
        <v>43705</v>
      </c>
      <c r="D410" s="1">
        <v>1093.0999999999999</v>
      </c>
      <c r="E410" s="1">
        <v>1097</v>
      </c>
      <c r="F410" s="1">
        <v>1130</v>
      </c>
      <c r="G410" s="1">
        <v>1092.3</v>
      </c>
      <c r="H410" s="1">
        <v>1122.8</v>
      </c>
      <c r="I410" s="1">
        <v>1123.95</v>
      </c>
      <c r="J410" s="1">
        <v>1114.71</v>
      </c>
      <c r="K410" s="1">
        <v>3492642</v>
      </c>
      <c r="L410" s="1">
        <v>3893271591.25</v>
      </c>
      <c r="M410" s="1">
        <v>136951</v>
      </c>
      <c r="N410" s="3">
        <f>IF(ISERR(LN(Table129[[#This Row],[Close Price]]/I409)),"-",LN(Table129[[#This Row],[Close Price]]/I409))</f>
        <v>2.7831570178639849E-2</v>
      </c>
    </row>
    <row r="411" spans="1:14" x14ac:dyDescent="0.3">
      <c r="A411" s="1" t="s">
        <v>40</v>
      </c>
      <c r="B411" s="1" t="s">
        <v>14</v>
      </c>
      <c r="C411" s="2">
        <v>43706</v>
      </c>
      <c r="D411" s="1">
        <v>1123.95</v>
      </c>
      <c r="E411" s="1">
        <v>1113</v>
      </c>
      <c r="F411" s="1">
        <v>1125.7</v>
      </c>
      <c r="G411" s="1">
        <v>1110</v>
      </c>
      <c r="H411" s="1">
        <v>1117.1500000000001</v>
      </c>
      <c r="I411" s="1">
        <v>1117.75</v>
      </c>
      <c r="J411" s="1">
        <v>1116.9100000000001</v>
      </c>
      <c r="K411" s="1">
        <v>1474019</v>
      </c>
      <c r="L411" s="1">
        <v>1646342624.8499999</v>
      </c>
      <c r="M411" s="1">
        <v>52161</v>
      </c>
      <c r="N411" s="3">
        <f>IF(ISERR(LN(Table129[[#This Row],[Close Price]]/I410)),"-",LN(Table129[[#This Row],[Close Price]]/I410))</f>
        <v>-5.531530364339495E-3</v>
      </c>
    </row>
    <row r="412" spans="1:14" x14ac:dyDescent="0.3">
      <c r="A412" s="1" t="s">
        <v>40</v>
      </c>
      <c r="B412" s="1" t="s">
        <v>14</v>
      </c>
      <c r="C412" s="2">
        <v>43707</v>
      </c>
      <c r="D412" s="1">
        <v>1117.75</v>
      </c>
      <c r="E412" s="1">
        <v>1115.7</v>
      </c>
      <c r="F412" s="1">
        <v>1115.8</v>
      </c>
      <c r="G412" s="1">
        <v>1083.2</v>
      </c>
      <c r="H412" s="1">
        <v>1101.2</v>
      </c>
      <c r="I412" s="1">
        <v>1100.3499999999999</v>
      </c>
      <c r="J412" s="1">
        <v>1098.21</v>
      </c>
      <c r="K412" s="1">
        <v>3369035</v>
      </c>
      <c r="L412" s="1">
        <v>3699908913.8000002</v>
      </c>
      <c r="M412" s="1">
        <v>132568</v>
      </c>
      <c r="N412" s="3">
        <f>IF(ISERR(LN(Table129[[#This Row],[Close Price]]/I411)),"-",LN(Table129[[#This Row],[Close Price]]/I411))</f>
        <v>-1.5689425118546117E-2</v>
      </c>
    </row>
    <row r="413" spans="1:14" x14ac:dyDescent="0.3">
      <c r="A413" s="1" t="s">
        <v>40</v>
      </c>
      <c r="B413" s="1" t="s">
        <v>14</v>
      </c>
      <c r="C413" s="2">
        <v>43711</v>
      </c>
      <c r="D413" s="1">
        <v>1100.3499999999999</v>
      </c>
      <c r="E413" s="1">
        <v>1107</v>
      </c>
      <c r="F413" s="1">
        <v>1130.5999999999999</v>
      </c>
      <c r="G413" s="1">
        <v>1102.8499999999999</v>
      </c>
      <c r="H413" s="1">
        <v>1106</v>
      </c>
      <c r="I413" s="1">
        <v>1108.3499999999999</v>
      </c>
      <c r="J413" s="1">
        <v>1115.67</v>
      </c>
      <c r="K413" s="1">
        <v>2043447</v>
      </c>
      <c r="L413" s="1">
        <v>2279813405.1999998</v>
      </c>
      <c r="M413" s="1">
        <v>92821</v>
      </c>
      <c r="N413" s="3">
        <f>IF(ISERR(LN(Table129[[#This Row],[Close Price]]/I412)),"-",LN(Table129[[#This Row],[Close Price]]/I412))</f>
        <v>7.2441119072223122E-3</v>
      </c>
    </row>
    <row r="414" spans="1:14" x14ac:dyDescent="0.3">
      <c r="A414" s="1" t="s">
        <v>40</v>
      </c>
      <c r="B414" s="1" t="s">
        <v>14</v>
      </c>
      <c r="C414" s="2">
        <v>43712</v>
      </c>
      <c r="D414" s="1">
        <v>1108.3499999999999</v>
      </c>
      <c r="E414" s="1">
        <v>1112.3499999999999</v>
      </c>
      <c r="F414" s="1">
        <v>1128.5</v>
      </c>
      <c r="G414" s="1">
        <v>1103.9000000000001</v>
      </c>
      <c r="H414" s="1">
        <v>1125.45</v>
      </c>
      <c r="I414" s="1">
        <v>1125.6500000000001</v>
      </c>
      <c r="J414" s="1">
        <v>1117.81</v>
      </c>
      <c r="K414" s="1">
        <v>1212845</v>
      </c>
      <c r="L414" s="1">
        <v>1355725323.45</v>
      </c>
      <c r="M414" s="1">
        <v>79822</v>
      </c>
      <c r="N414" s="3">
        <f>IF(ISERR(LN(Table129[[#This Row],[Close Price]]/I413)),"-",LN(Table129[[#This Row],[Close Price]]/I413))</f>
        <v>1.5488223664216731E-2</v>
      </c>
    </row>
    <row r="415" spans="1:14" x14ac:dyDescent="0.3">
      <c r="A415" s="1" t="s">
        <v>40</v>
      </c>
      <c r="B415" s="1" t="s">
        <v>14</v>
      </c>
      <c r="C415" s="2">
        <v>43713</v>
      </c>
      <c r="D415" s="1">
        <v>1125.6500000000001</v>
      </c>
      <c r="E415" s="1">
        <v>1125.45</v>
      </c>
      <c r="F415" s="1">
        <v>1125.45</v>
      </c>
      <c r="G415" s="1">
        <v>1103.75</v>
      </c>
      <c r="H415" s="1">
        <v>1114.55</v>
      </c>
      <c r="I415" s="1">
        <v>1111.95</v>
      </c>
      <c r="J415" s="1">
        <v>1113.1500000000001</v>
      </c>
      <c r="K415" s="1">
        <v>1387647</v>
      </c>
      <c r="L415" s="1">
        <v>1544657708.3</v>
      </c>
      <c r="M415" s="1">
        <v>94173</v>
      </c>
      <c r="N415" s="3">
        <f>IF(ISERR(LN(Table129[[#This Row],[Close Price]]/I414)),"-",LN(Table129[[#This Row],[Close Price]]/I414))</f>
        <v>-1.2245415796144399E-2</v>
      </c>
    </row>
    <row r="416" spans="1:14" x14ac:dyDescent="0.3">
      <c r="A416" s="1" t="s">
        <v>40</v>
      </c>
      <c r="B416" s="1" t="s">
        <v>14</v>
      </c>
      <c r="C416" s="2">
        <v>43714</v>
      </c>
      <c r="D416" s="1">
        <v>1111.95</v>
      </c>
      <c r="E416" s="1">
        <v>1115.5</v>
      </c>
      <c r="F416" s="1">
        <v>1121.1500000000001</v>
      </c>
      <c r="G416" s="1">
        <v>1096.95</v>
      </c>
      <c r="H416" s="1">
        <v>1097.05</v>
      </c>
      <c r="I416" s="1">
        <v>1100.4000000000001</v>
      </c>
      <c r="J416" s="1">
        <v>1105.74</v>
      </c>
      <c r="K416" s="1">
        <v>1037843</v>
      </c>
      <c r="L416" s="1">
        <v>1147581305.5</v>
      </c>
      <c r="M416" s="1">
        <v>65759</v>
      </c>
      <c r="N416" s="3">
        <f>IF(ISERR(LN(Table129[[#This Row],[Close Price]]/I415)),"-",LN(Table129[[#This Row],[Close Price]]/I415))</f>
        <v>-1.0441480720418984E-2</v>
      </c>
    </row>
    <row r="417" spans="1:14" x14ac:dyDescent="0.3">
      <c r="A417" s="1" t="s">
        <v>40</v>
      </c>
      <c r="B417" s="1" t="s">
        <v>14</v>
      </c>
      <c r="C417" s="2">
        <v>43717</v>
      </c>
      <c r="D417" s="1">
        <v>1100.4000000000001</v>
      </c>
      <c r="E417" s="1">
        <v>1102</v>
      </c>
      <c r="F417" s="1">
        <v>1102</v>
      </c>
      <c r="G417" s="1">
        <v>1081</v>
      </c>
      <c r="H417" s="1">
        <v>1085</v>
      </c>
      <c r="I417" s="1">
        <v>1084.4000000000001</v>
      </c>
      <c r="J417" s="1">
        <v>1085.1099999999999</v>
      </c>
      <c r="K417" s="1">
        <v>1760864</v>
      </c>
      <c r="L417" s="1">
        <v>1910729435.05</v>
      </c>
      <c r="M417" s="1">
        <v>56862</v>
      </c>
      <c r="N417" s="3">
        <f>IF(ISERR(LN(Table129[[#This Row],[Close Price]]/I416)),"-",LN(Table129[[#This Row],[Close Price]]/I416))</f>
        <v>-1.464691142590905E-2</v>
      </c>
    </row>
    <row r="418" spans="1:14" x14ac:dyDescent="0.3">
      <c r="A418" s="1" t="s">
        <v>40</v>
      </c>
      <c r="B418" s="1" t="s">
        <v>14</v>
      </c>
      <c r="C418" s="2">
        <v>43719</v>
      </c>
      <c r="D418" s="1">
        <v>1084.4000000000001</v>
      </c>
      <c r="E418" s="1">
        <v>1088</v>
      </c>
      <c r="F418" s="1">
        <v>1094</v>
      </c>
      <c r="G418" s="1">
        <v>1052.5999999999999</v>
      </c>
      <c r="H418" s="1">
        <v>1055</v>
      </c>
      <c r="I418" s="1">
        <v>1057.7</v>
      </c>
      <c r="J418" s="1">
        <v>1063.8800000000001</v>
      </c>
      <c r="K418" s="1">
        <v>2662753</v>
      </c>
      <c r="L418" s="1">
        <v>2832855933.8000002</v>
      </c>
      <c r="M418" s="1">
        <v>93255</v>
      </c>
      <c r="N418" s="3">
        <f>IF(ISERR(LN(Table129[[#This Row],[Close Price]]/I417)),"-",LN(Table129[[#This Row],[Close Price]]/I417))</f>
        <v>-2.493009929050331E-2</v>
      </c>
    </row>
    <row r="419" spans="1:14" x14ac:dyDescent="0.3">
      <c r="A419" s="1" t="s">
        <v>40</v>
      </c>
      <c r="B419" s="1" t="s">
        <v>14</v>
      </c>
      <c r="C419" s="2">
        <v>43720</v>
      </c>
      <c r="D419" s="1">
        <v>1057.7</v>
      </c>
      <c r="E419" s="1">
        <v>1057</v>
      </c>
      <c r="F419" s="1">
        <v>1064.45</v>
      </c>
      <c r="G419" s="1">
        <v>1048</v>
      </c>
      <c r="H419" s="1">
        <v>1055</v>
      </c>
      <c r="I419" s="1">
        <v>1054.9000000000001</v>
      </c>
      <c r="J419" s="1">
        <v>1056.04</v>
      </c>
      <c r="K419" s="1">
        <v>2032367</v>
      </c>
      <c r="L419" s="1">
        <v>2146261954.5</v>
      </c>
      <c r="M419" s="1">
        <v>65151</v>
      </c>
      <c r="N419" s="3">
        <f>IF(ISERR(LN(Table129[[#This Row],[Close Price]]/I418)),"-",LN(Table129[[#This Row],[Close Price]]/I418))</f>
        <v>-2.6507636462440305E-3</v>
      </c>
    </row>
    <row r="420" spans="1:14" x14ac:dyDescent="0.3">
      <c r="A420" s="1" t="s">
        <v>40</v>
      </c>
      <c r="B420" s="1" t="s">
        <v>14</v>
      </c>
      <c r="C420" s="2">
        <v>43721</v>
      </c>
      <c r="D420" s="1">
        <v>1054.9000000000001</v>
      </c>
      <c r="E420" s="1">
        <v>1054.9000000000001</v>
      </c>
      <c r="F420" s="1">
        <v>1070</v>
      </c>
      <c r="G420" s="1">
        <v>1053.9000000000001</v>
      </c>
      <c r="H420" s="1">
        <v>1069.55</v>
      </c>
      <c r="I420" s="1">
        <v>1068.5</v>
      </c>
      <c r="J420" s="1">
        <v>1064.22</v>
      </c>
      <c r="K420" s="1">
        <v>1545794</v>
      </c>
      <c r="L420" s="1">
        <v>1645069498.9000001</v>
      </c>
      <c r="M420" s="1">
        <v>68169</v>
      </c>
      <c r="N420" s="3">
        <f>IF(ISERR(LN(Table129[[#This Row],[Close Price]]/I419)),"-",LN(Table129[[#This Row],[Close Price]]/I419))</f>
        <v>1.2809820071439056E-2</v>
      </c>
    </row>
    <row r="421" spans="1:14" x14ac:dyDescent="0.3">
      <c r="A421" s="1" t="s">
        <v>40</v>
      </c>
      <c r="B421" s="1" t="s">
        <v>14</v>
      </c>
      <c r="C421" s="2">
        <v>43724</v>
      </c>
      <c r="D421" s="1">
        <v>1068.5</v>
      </c>
      <c r="E421" s="1">
        <v>1070</v>
      </c>
      <c r="F421" s="1">
        <v>1078.95</v>
      </c>
      <c r="G421" s="1">
        <v>1057</v>
      </c>
      <c r="H421" s="1">
        <v>1065.55</v>
      </c>
      <c r="I421" s="1">
        <v>1069.9000000000001</v>
      </c>
      <c r="J421" s="1">
        <v>1066.19</v>
      </c>
      <c r="K421" s="1">
        <v>1944434</v>
      </c>
      <c r="L421" s="1">
        <v>2073127370.45</v>
      </c>
      <c r="M421" s="1">
        <v>57257</v>
      </c>
      <c r="N421" s="3">
        <f>IF(ISERR(LN(Table129[[#This Row],[Close Price]]/I420)),"-",LN(Table129[[#This Row],[Close Price]]/I420))</f>
        <v>1.3093903853586642E-3</v>
      </c>
    </row>
    <row r="422" spans="1:14" x14ac:dyDescent="0.3">
      <c r="A422" s="1" t="s">
        <v>40</v>
      </c>
      <c r="B422" s="1" t="s">
        <v>14</v>
      </c>
      <c r="C422" s="2">
        <v>43725</v>
      </c>
      <c r="D422" s="1">
        <v>1069.9000000000001</v>
      </c>
      <c r="E422" s="1">
        <v>1069</v>
      </c>
      <c r="F422" s="1">
        <v>1069</v>
      </c>
      <c r="G422" s="1">
        <v>1046.55</v>
      </c>
      <c r="H422" s="1">
        <v>1057.7</v>
      </c>
      <c r="I422" s="1">
        <v>1055.8499999999999</v>
      </c>
      <c r="J422" s="1">
        <v>1056.27</v>
      </c>
      <c r="K422" s="1">
        <v>1907554</v>
      </c>
      <c r="L422" s="1">
        <v>2014897491.3499999</v>
      </c>
      <c r="M422" s="1">
        <v>89470</v>
      </c>
      <c r="N422" s="3">
        <f>IF(ISERR(LN(Table129[[#This Row],[Close Price]]/I421)),"-",LN(Table129[[#This Row],[Close Price]]/I421))</f>
        <v>-1.3219056422310719E-2</v>
      </c>
    </row>
    <row r="423" spans="1:14" x14ac:dyDescent="0.3">
      <c r="A423" s="1" t="s">
        <v>40</v>
      </c>
      <c r="B423" s="1" t="s">
        <v>14</v>
      </c>
      <c r="C423" s="2">
        <v>43726</v>
      </c>
      <c r="D423" s="1">
        <v>1055.8499999999999</v>
      </c>
      <c r="E423" s="1">
        <v>1059.6500000000001</v>
      </c>
      <c r="F423" s="1">
        <v>1066.95</v>
      </c>
      <c r="G423" s="1">
        <v>1050.6500000000001</v>
      </c>
      <c r="H423" s="1">
        <v>1058</v>
      </c>
      <c r="I423" s="1">
        <v>1058.45</v>
      </c>
      <c r="J423" s="1">
        <v>1060.21</v>
      </c>
      <c r="K423" s="1">
        <v>1286336</v>
      </c>
      <c r="L423" s="1">
        <v>1363786924.3499999</v>
      </c>
      <c r="M423" s="1">
        <v>54606</v>
      </c>
      <c r="N423" s="3">
        <f>IF(ISERR(LN(Table129[[#This Row],[Close Price]]/I422)),"-",LN(Table129[[#This Row],[Close Price]]/I422))</f>
        <v>2.4594440813388392E-3</v>
      </c>
    </row>
    <row r="424" spans="1:14" x14ac:dyDescent="0.3">
      <c r="A424" s="1" t="s">
        <v>40</v>
      </c>
      <c r="B424" s="1" t="s">
        <v>14</v>
      </c>
      <c r="C424" s="2">
        <v>43727</v>
      </c>
      <c r="D424" s="1">
        <v>1058.45</v>
      </c>
      <c r="E424" s="1">
        <v>1058</v>
      </c>
      <c r="F424" s="1">
        <v>1058</v>
      </c>
      <c r="G424" s="1">
        <v>1032.25</v>
      </c>
      <c r="H424" s="1">
        <v>1046.25</v>
      </c>
      <c r="I424" s="1">
        <v>1049.55</v>
      </c>
      <c r="J424" s="1">
        <v>1043.1500000000001</v>
      </c>
      <c r="K424" s="1">
        <v>1881136</v>
      </c>
      <c r="L424" s="1">
        <v>1962301011.75</v>
      </c>
      <c r="M424" s="1">
        <v>94350</v>
      </c>
      <c r="N424" s="3">
        <f>IF(ISERR(LN(Table129[[#This Row],[Close Price]]/I423)),"-",LN(Table129[[#This Row],[Close Price]]/I423))</f>
        <v>-8.4440729435737681E-3</v>
      </c>
    </row>
    <row r="425" spans="1:14" x14ac:dyDescent="0.3">
      <c r="A425" s="1" t="s">
        <v>40</v>
      </c>
      <c r="B425" s="1" t="s">
        <v>14</v>
      </c>
      <c r="C425" s="2">
        <v>43728</v>
      </c>
      <c r="D425" s="1">
        <v>1049.55</v>
      </c>
      <c r="E425" s="1">
        <v>1052</v>
      </c>
      <c r="F425" s="1">
        <v>1063.55</v>
      </c>
      <c r="G425" s="1">
        <v>1037.3</v>
      </c>
      <c r="H425" s="1">
        <v>1050</v>
      </c>
      <c r="I425" s="1">
        <v>1049.0999999999999</v>
      </c>
      <c r="J425" s="1">
        <v>1049.58</v>
      </c>
      <c r="K425" s="1">
        <v>2868041</v>
      </c>
      <c r="L425" s="1">
        <v>3010234619.4499998</v>
      </c>
      <c r="M425" s="1">
        <v>116895</v>
      </c>
      <c r="N425" s="3">
        <f>IF(ISERR(LN(Table129[[#This Row],[Close Price]]/I424)),"-",LN(Table129[[#This Row],[Close Price]]/I424))</f>
        <v>-4.288471225755845E-4</v>
      </c>
    </row>
    <row r="426" spans="1:14" x14ac:dyDescent="0.3">
      <c r="A426" s="1" t="s">
        <v>40</v>
      </c>
      <c r="B426" s="1" t="s">
        <v>14</v>
      </c>
      <c r="C426" s="2">
        <v>43731</v>
      </c>
      <c r="D426" s="1">
        <v>1049.0999999999999</v>
      </c>
      <c r="E426" s="1">
        <v>1063</v>
      </c>
      <c r="F426" s="1">
        <v>1063</v>
      </c>
      <c r="G426" s="1">
        <v>1017</v>
      </c>
      <c r="H426" s="1">
        <v>1026.2</v>
      </c>
      <c r="I426" s="1">
        <v>1032.9000000000001</v>
      </c>
      <c r="J426" s="1">
        <v>1033.53</v>
      </c>
      <c r="K426" s="1">
        <v>2366746</v>
      </c>
      <c r="L426" s="1">
        <v>2446091970.9499998</v>
      </c>
      <c r="M426" s="1">
        <v>135491</v>
      </c>
      <c r="N426" s="3">
        <f>IF(ISERR(LN(Table129[[#This Row],[Close Price]]/I425)),"-",LN(Table129[[#This Row],[Close Price]]/I425))</f>
        <v>-1.5562273724851888E-2</v>
      </c>
    </row>
    <row r="427" spans="1:14" x14ac:dyDescent="0.3">
      <c r="A427" s="1" t="s">
        <v>40</v>
      </c>
      <c r="B427" s="1" t="s">
        <v>14</v>
      </c>
      <c r="C427" s="2">
        <v>43732</v>
      </c>
      <c r="D427" s="1">
        <v>1032.9000000000001</v>
      </c>
      <c r="E427" s="1">
        <v>1023.2</v>
      </c>
      <c r="F427" s="1">
        <v>1051.7</v>
      </c>
      <c r="G427" s="1">
        <v>1023</v>
      </c>
      <c r="H427" s="1">
        <v>1049.0999999999999</v>
      </c>
      <c r="I427" s="1">
        <v>1047.4000000000001</v>
      </c>
      <c r="J427" s="1">
        <v>1042.3699999999999</v>
      </c>
      <c r="K427" s="1">
        <v>2807226</v>
      </c>
      <c r="L427" s="1">
        <v>2926156890.3000002</v>
      </c>
      <c r="M427" s="1">
        <v>101131</v>
      </c>
      <c r="N427" s="3">
        <f>IF(ISERR(LN(Table129[[#This Row],[Close Price]]/I426)),"-",LN(Table129[[#This Row],[Close Price]]/I426))</f>
        <v>1.3940522832799444E-2</v>
      </c>
    </row>
    <row r="428" spans="1:14" x14ac:dyDescent="0.3">
      <c r="A428" s="1" t="s">
        <v>40</v>
      </c>
      <c r="B428" s="1" t="s">
        <v>14</v>
      </c>
      <c r="C428" s="2">
        <v>43733</v>
      </c>
      <c r="D428" s="1">
        <v>1047.4000000000001</v>
      </c>
      <c r="E428" s="1">
        <v>1049.5</v>
      </c>
      <c r="F428" s="1">
        <v>1062</v>
      </c>
      <c r="G428" s="1">
        <v>1044.2</v>
      </c>
      <c r="H428" s="1">
        <v>1054.95</v>
      </c>
      <c r="I428" s="1">
        <v>1053.8499999999999</v>
      </c>
      <c r="J428" s="1">
        <v>1055.1500000000001</v>
      </c>
      <c r="K428" s="1">
        <v>2156410</v>
      </c>
      <c r="L428" s="1">
        <v>2275335941.0500002</v>
      </c>
      <c r="M428" s="1">
        <v>78837</v>
      </c>
      <c r="N428" s="3" t="str">
        <f>IF(ISERR(LN(Table129[[#This Row],[Close Price]]/#REF!)),"-",LN(Table129[[#This Row],[Close Price]]/#REF!))</f>
        <v>-</v>
      </c>
    </row>
    <row r="429" spans="1:14" x14ac:dyDescent="0.3">
      <c r="A429" s="1" t="s">
        <v>40</v>
      </c>
      <c r="B429" s="1" t="s">
        <v>14</v>
      </c>
      <c r="C429" s="2">
        <v>43734</v>
      </c>
      <c r="D429" s="1">
        <v>1053.8499999999999</v>
      </c>
      <c r="E429" s="1">
        <v>1054</v>
      </c>
      <c r="F429" s="1">
        <v>1055.55</v>
      </c>
      <c r="G429" s="1">
        <v>1033.25</v>
      </c>
      <c r="H429" s="1">
        <v>1050</v>
      </c>
      <c r="I429" s="1">
        <v>1045.1500000000001</v>
      </c>
      <c r="J429" s="1">
        <v>1042.97</v>
      </c>
      <c r="K429" s="1">
        <v>3031038</v>
      </c>
      <c r="L429" s="1">
        <v>3161275784.4000001</v>
      </c>
      <c r="M429" s="1">
        <v>175174</v>
      </c>
      <c r="N429" s="3">
        <f>IF(ISERR(LN(Table129[[#This Row],[Close Price]]/I428)),"-",LN(Table129[[#This Row],[Close Price]]/I428))</f>
        <v>-8.2897092152643178E-3</v>
      </c>
    </row>
    <row r="430" spans="1:14" x14ac:dyDescent="0.3">
      <c r="A430" s="1" t="s">
        <v>40</v>
      </c>
      <c r="B430" s="1" t="s">
        <v>14</v>
      </c>
      <c r="C430" s="2">
        <v>43735</v>
      </c>
      <c r="D430" s="1">
        <v>1045.1500000000001</v>
      </c>
      <c r="E430" s="1">
        <v>1045.5</v>
      </c>
      <c r="F430" s="1">
        <v>1053.5999999999999</v>
      </c>
      <c r="G430" s="1">
        <v>1034.0999999999999</v>
      </c>
      <c r="H430" s="1">
        <v>1042</v>
      </c>
      <c r="I430" s="1">
        <v>1041.05</v>
      </c>
      <c r="J430" s="1">
        <v>1041.04</v>
      </c>
      <c r="K430" s="1">
        <v>2229167</v>
      </c>
      <c r="L430" s="1">
        <v>2320656864.5500002</v>
      </c>
      <c r="M430" s="1">
        <v>88989</v>
      </c>
      <c r="N430" s="3">
        <f>IF(ISERR(LN(Table129[[#This Row],[Close Price]]/I429)),"-",LN(Table129[[#This Row],[Close Price]]/I429))</f>
        <v>-3.9305965665884773E-3</v>
      </c>
    </row>
    <row r="431" spans="1:14" x14ac:dyDescent="0.3">
      <c r="A431" s="1" t="s">
        <v>40</v>
      </c>
      <c r="B431" s="1" t="s">
        <v>14</v>
      </c>
      <c r="C431" s="2">
        <v>43738</v>
      </c>
      <c r="D431" s="1">
        <v>1041.05</v>
      </c>
      <c r="E431" s="1">
        <v>1044</v>
      </c>
      <c r="F431" s="1">
        <v>1096.5</v>
      </c>
      <c r="G431" s="1">
        <v>1043.05</v>
      </c>
      <c r="H431" s="1">
        <v>1078.6500000000001</v>
      </c>
      <c r="I431" s="1">
        <v>1080.5999999999999</v>
      </c>
      <c r="J431" s="1">
        <v>1076.6500000000001</v>
      </c>
      <c r="K431" s="1">
        <v>4279793</v>
      </c>
      <c r="L431" s="1">
        <v>4607855379.5</v>
      </c>
      <c r="M431" s="1">
        <v>156471</v>
      </c>
      <c r="N431" s="3">
        <f>IF(ISERR(LN(Table129[[#This Row],[Close Price]]/I430)),"-",LN(Table129[[#This Row],[Close Price]]/I430))</f>
        <v>3.7286623208762172E-2</v>
      </c>
    </row>
    <row r="432" spans="1:14" x14ac:dyDescent="0.3">
      <c r="A432" s="1" t="s">
        <v>40</v>
      </c>
      <c r="B432" s="1" t="s">
        <v>14</v>
      </c>
      <c r="C432" s="2">
        <v>43739</v>
      </c>
      <c r="D432" s="1">
        <v>1080.5999999999999</v>
      </c>
      <c r="E432" s="1">
        <v>1081</v>
      </c>
      <c r="F432" s="1">
        <v>1081</v>
      </c>
      <c r="G432" s="1">
        <v>1053.2</v>
      </c>
      <c r="H432" s="1">
        <v>1063</v>
      </c>
      <c r="I432" s="1">
        <v>1059.55</v>
      </c>
      <c r="J432" s="1">
        <v>1060.8399999999999</v>
      </c>
      <c r="K432" s="1">
        <v>2095348</v>
      </c>
      <c r="L432" s="1">
        <v>2222828845</v>
      </c>
      <c r="M432" s="1">
        <v>82920</v>
      </c>
      <c r="N432" s="3">
        <f>IF(ISERR(LN(Table129[[#This Row],[Close Price]]/I431)),"-",LN(Table129[[#This Row],[Close Price]]/I431))</f>
        <v>-1.9672152743390452E-2</v>
      </c>
    </row>
    <row r="433" spans="1:14" x14ac:dyDescent="0.3">
      <c r="A433" s="1" t="s">
        <v>40</v>
      </c>
      <c r="B433" s="1" t="s">
        <v>14</v>
      </c>
      <c r="C433" s="2">
        <v>43741</v>
      </c>
      <c r="D433" s="1">
        <v>1059.55</v>
      </c>
      <c r="E433" s="1">
        <v>1058</v>
      </c>
      <c r="F433" s="1">
        <v>1090</v>
      </c>
      <c r="G433" s="1">
        <v>1054.1500000000001</v>
      </c>
      <c r="H433" s="1">
        <v>1076.25</v>
      </c>
      <c r="I433" s="1">
        <v>1076.8</v>
      </c>
      <c r="J433" s="1">
        <v>1078.25</v>
      </c>
      <c r="K433" s="1">
        <v>1717651</v>
      </c>
      <c r="L433" s="1">
        <v>1852062755.25</v>
      </c>
      <c r="M433" s="1">
        <v>65339</v>
      </c>
      <c r="N433" s="3">
        <f>IF(ISERR(LN(Table129[[#This Row],[Close Price]]/I432)),"-",LN(Table129[[#This Row],[Close Price]]/I432))</f>
        <v>1.6149390223888491E-2</v>
      </c>
    </row>
    <row r="434" spans="1:14" x14ac:dyDescent="0.3">
      <c r="A434" s="1" t="s">
        <v>40</v>
      </c>
      <c r="B434" s="1" t="s">
        <v>14</v>
      </c>
      <c r="C434" s="2">
        <v>43742</v>
      </c>
      <c r="D434" s="1">
        <v>1076.8</v>
      </c>
      <c r="E434" s="1">
        <v>1076</v>
      </c>
      <c r="F434" s="1">
        <v>1081.8</v>
      </c>
      <c r="G434" s="1">
        <v>1064.6500000000001</v>
      </c>
      <c r="H434" s="1">
        <v>1078</v>
      </c>
      <c r="I434" s="1">
        <v>1079.0999999999999</v>
      </c>
      <c r="J434" s="1">
        <v>1075.04</v>
      </c>
      <c r="K434" s="1">
        <v>1347094</v>
      </c>
      <c r="L434" s="1">
        <v>1448180331.05</v>
      </c>
      <c r="M434" s="1">
        <v>95794</v>
      </c>
      <c r="N434" s="3">
        <f>IF(ISERR(LN(Table129[[#This Row],[Close Price]]/I433)),"-",LN(Table129[[#This Row],[Close Price]]/I433))</f>
        <v>2.1336804792245773E-3</v>
      </c>
    </row>
    <row r="435" spans="1:14" x14ac:dyDescent="0.3">
      <c r="A435" s="1" t="s">
        <v>40</v>
      </c>
      <c r="B435" s="1" t="s">
        <v>14</v>
      </c>
      <c r="C435" s="2">
        <v>43745</v>
      </c>
      <c r="D435" s="1">
        <v>1079.0999999999999</v>
      </c>
      <c r="E435" s="1">
        <v>1085.75</v>
      </c>
      <c r="F435" s="1">
        <v>1091</v>
      </c>
      <c r="G435" s="1">
        <v>1068.9000000000001</v>
      </c>
      <c r="H435" s="1">
        <v>1074</v>
      </c>
      <c r="I435" s="1">
        <v>1074.4000000000001</v>
      </c>
      <c r="J435" s="1">
        <v>1076.25</v>
      </c>
      <c r="K435" s="1">
        <v>955249</v>
      </c>
      <c r="L435" s="1">
        <v>1028083488.6</v>
      </c>
      <c r="M435" s="1">
        <v>71994</v>
      </c>
      <c r="N435" s="3">
        <f>IF(ISERR(LN(Table129[[#This Row],[Close Price]]/I434)),"-",LN(Table129[[#This Row],[Close Price]]/I434))</f>
        <v>-4.3649941606599555E-3</v>
      </c>
    </row>
    <row r="436" spans="1:14" x14ac:dyDescent="0.3">
      <c r="A436" s="1" t="s">
        <v>40</v>
      </c>
      <c r="B436" s="1" t="s">
        <v>14</v>
      </c>
      <c r="C436" s="2">
        <v>43747</v>
      </c>
      <c r="D436" s="1">
        <v>1074.4000000000001</v>
      </c>
      <c r="E436" s="1">
        <v>1070.05</v>
      </c>
      <c r="F436" s="1">
        <v>1073.95</v>
      </c>
      <c r="G436" s="1">
        <v>1040.1500000000001</v>
      </c>
      <c r="H436" s="1">
        <v>1051.05</v>
      </c>
      <c r="I436" s="1">
        <v>1051.0999999999999</v>
      </c>
      <c r="J436" s="1">
        <v>1048.75</v>
      </c>
      <c r="K436" s="1">
        <v>1875270</v>
      </c>
      <c r="L436" s="1">
        <v>1966692071.95</v>
      </c>
      <c r="M436" s="1">
        <v>92823</v>
      </c>
      <c r="N436" s="3">
        <f>IF(ISERR(LN(Table129[[#This Row],[Close Price]]/I435)),"-",LN(Table129[[#This Row],[Close Price]]/I435))</f>
        <v>-2.192513137971925E-2</v>
      </c>
    </row>
    <row r="437" spans="1:14" x14ac:dyDescent="0.3">
      <c r="A437" s="1" t="s">
        <v>40</v>
      </c>
      <c r="B437" s="1" t="s">
        <v>14</v>
      </c>
      <c r="C437" s="2">
        <v>43748</v>
      </c>
      <c r="D437" s="1">
        <v>1051.0999999999999</v>
      </c>
      <c r="E437" s="1">
        <v>1051.05</v>
      </c>
      <c r="F437" s="1">
        <v>1066.0999999999999</v>
      </c>
      <c r="G437" s="1">
        <v>1041.4000000000001</v>
      </c>
      <c r="H437" s="1">
        <v>1064</v>
      </c>
      <c r="I437" s="1">
        <v>1063.5</v>
      </c>
      <c r="J437" s="1">
        <v>1056.99</v>
      </c>
      <c r="K437" s="1">
        <v>1353776</v>
      </c>
      <c r="L437" s="1">
        <v>1430923756</v>
      </c>
      <c r="M437" s="1">
        <v>41073</v>
      </c>
      <c r="N437" s="3">
        <f>IF(ISERR(LN(Table129[[#This Row],[Close Price]]/I436)),"-",LN(Table129[[#This Row],[Close Price]]/I436))</f>
        <v>1.1728120810983332E-2</v>
      </c>
    </row>
    <row r="438" spans="1:14" x14ac:dyDescent="0.3">
      <c r="A438" s="1" t="s">
        <v>40</v>
      </c>
      <c r="B438" s="1" t="s">
        <v>14</v>
      </c>
      <c r="C438" s="2">
        <v>43749</v>
      </c>
      <c r="D438" s="1">
        <v>1063.5</v>
      </c>
      <c r="E438" s="1">
        <v>1050</v>
      </c>
      <c r="F438" s="1">
        <v>1090</v>
      </c>
      <c r="G438" s="1">
        <v>1048</v>
      </c>
      <c r="H438" s="1">
        <v>1078.4000000000001</v>
      </c>
      <c r="I438" s="1">
        <v>1079.5</v>
      </c>
      <c r="J438" s="1">
        <v>1077.7</v>
      </c>
      <c r="K438" s="1">
        <v>2156390</v>
      </c>
      <c r="L438" s="1">
        <v>2323931487</v>
      </c>
      <c r="M438" s="1">
        <v>58642</v>
      </c>
      <c r="N438" s="3">
        <f>IF(ISERR(LN(Table129[[#This Row],[Close Price]]/I437)),"-",LN(Table129[[#This Row],[Close Price]]/I437))</f>
        <v>1.4932615314570141E-2</v>
      </c>
    </row>
    <row r="439" spans="1:14" x14ac:dyDescent="0.3">
      <c r="A439" s="1" t="s">
        <v>40</v>
      </c>
      <c r="B439" s="1" t="s">
        <v>14</v>
      </c>
      <c r="C439" s="2">
        <v>43752</v>
      </c>
      <c r="D439" s="1">
        <v>1079.5</v>
      </c>
      <c r="E439" s="1">
        <v>1082.4000000000001</v>
      </c>
      <c r="F439" s="1">
        <v>1099.8</v>
      </c>
      <c r="G439" s="1">
        <v>1074</v>
      </c>
      <c r="H439" s="1">
        <v>1083.05</v>
      </c>
      <c r="I439" s="1">
        <v>1086.8</v>
      </c>
      <c r="J439" s="1">
        <v>1090.51</v>
      </c>
      <c r="K439" s="1">
        <v>1390602</v>
      </c>
      <c r="L439" s="1">
        <v>1516470396.05</v>
      </c>
      <c r="M439" s="1">
        <v>51762</v>
      </c>
      <c r="N439" s="3">
        <f>IF(ISERR(LN(Table129[[#This Row],[Close Price]]/I438)),"-",LN(Table129[[#This Row],[Close Price]]/I438))</f>
        <v>6.7396275973305624E-3</v>
      </c>
    </row>
    <row r="440" spans="1:14" x14ac:dyDescent="0.3">
      <c r="A440" s="1" t="s">
        <v>40</v>
      </c>
      <c r="B440" s="1" t="s">
        <v>14</v>
      </c>
      <c r="C440" s="2">
        <v>43753</v>
      </c>
      <c r="D440" s="1">
        <v>1086.8</v>
      </c>
      <c r="E440" s="1">
        <v>1089.0999999999999</v>
      </c>
      <c r="F440" s="1">
        <v>1099.1500000000001</v>
      </c>
      <c r="G440" s="1">
        <v>1079.45</v>
      </c>
      <c r="H440" s="1">
        <v>1088</v>
      </c>
      <c r="I440" s="1">
        <v>1084.5</v>
      </c>
      <c r="J440" s="1">
        <v>1090.3599999999999</v>
      </c>
      <c r="K440" s="1">
        <v>1501035</v>
      </c>
      <c r="L440" s="1">
        <v>1636673556.05</v>
      </c>
      <c r="M440" s="1">
        <v>54526</v>
      </c>
      <c r="N440" s="3">
        <f>IF(ISERR(LN(Table129[[#This Row],[Close Price]]/I439)),"-",LN(Table129[[#This Row],[Close Price]]/I439))</f>
        <v>-2.1185472852635122E-3</v>
      </c>
    </row>
    <row r="441" spans="1:14" x14ac:dyDescent="0.3">
      <c r="A441" s="1" t="s">
        <v>40</v>
      </c>
      <c r="B441" s="1" t="s">
        <v>14</v>
      </c>
      <c r="C441" s="2">
        <v>43754</v>
      </c>
      <c r="D441" s="1">
        <v>1084.5</v>
      </c>
      <c r="E441" s="1">
        <v>1089</v>
      </c>
      <c r="F441" s="1">
        <v>1107</v>
      </c>
      <c r="G441" s="1">
        <v>1083.0999999999999</v>
      </c>
      <c r="H441" s="1">
        <v>1100.8</v>
      </c>
      <c r="I441" s="1">
        <v>1100.9000000000001</v>
      </c>
      <c r="J441" s="1">
        <v>1093.42</v>
      </c>
      <c r="K441" s="1">
        <v>1509394</v>
      </c>
      <c r="L441" s="1">
        <v>1650408577.6500001</v>
      </c>
      <c r="M441" s="1">
        <v>81915</v>
      </c>
      <c r="N441" s="3">
        <f>IF(ISERR(LN(Table129[[#This Row],[Close Price]]/I440)),"-",LN(Table129[[#This Row],[Close Price]]/I440))</f>
        <v>1.5008975809428565E-2</v>
      </c>
    </row>
    <row r="442" spans="1:14" x14ac:dyDescent="0.3">
      <c r="A442" s="1" t="s">
        <v>40</v>
      </c>
      <c r="B442" s="1" t="s">
        <v>14</v>
      </c>
      <c r="C442" s="2">
        <v>43755</v>
      </c>
      <c r="D442" s="1">
        <v>1100.9000000000001</v>
      </c>
      <c r="E442" s="1">
        <v>1100</v>
      </c>
      <c r="F442" s="1">
        <v>1102.2</v>
      </c>
      <c r="G442" s="1">
        <v>1084.55</v>
      </c>
      <c r="H442" s="1">
        <v>1089.2</v>
      </c>
      <c r="I442" s="1">
        <v>1093.05</v>
      </c>
      <c r="J442" s="1">
        <v>1091.08</v>
      </c>
      <c r="K442" s="1">
        <v>776139</v>
      </c>
      <c r="L442" s="1">
        <v>846831381.64999998</v>
      </c>
      <c r="M442" s="1">
        <v>35914</v>
      </c>
      <c r="N442" s="3">
        <f>IF(ISERR(LN(Table129[[#This Row],[Close Price]]/I441)),"-",LN(Table129[[#This Row],[Close Price]]/I441))</f>
        <v>-7.1560732919566661E-3</v>
      </c>
    </row>
    <row r="443" spans="1:14" x14ac:dyDescent="0.3">
      <c r="A443" s="1" t="s">
        <v>40</v>
      </c>
      <c r="B443" s="1" t="s">
        <v>14</v>
      </c>
      <c r="C443" s="2">
        <v>43756</v>
      </c>
      <c r="D443" s="1">
        <v>1093.05</v>
      </c>
      <c r="E443" s="1">
        <v>1094.95</v>
      </c>
      <c r="F443" s="1">
        <v>1105.45</v>
      </c>
      <c r="G443" s="1">
        <v>1088.4000000000001</v>
      </c>
      <c r="H443" s="1">
        <v>1094.95</v>
      </c>
      <c r="I443" s="1">
        <v>1095.5</v>
      </c>
      <c r="J443" s="1">
        <v>1097.68</v>
      </c>
      <c r="K443" s="1">
        <v>823815</v>
      </c>
      <c r="L443" s="1">
        <v>904288414.29999995</v>
      </c>
      <c r="M443" s="1">
        <v>37449</v>
      </c>
      <c r="N443" s="3">
        <f>IF(ISERR(LN(Table129[[#This Row],[Close Price]]/I442)),"-",LN(Table129[[#This Row],[Close Price]]/I442))</f>
        <v>2.238926251120414E-3</v>
      </c>
    </row>
    <row r="444" spans="1:14" x14ac:dyDescent="0.3">
      <c r="A444" s="1" t="s">
        <v>40</v>
      </c>
      <c r="B444" s="1" t="s">
        <v>14</v>
      </c>
      <c r="C444" s="2">
        <v>43760</v>
      </c>
      <c r="D444" s="1">
        <v>1095.5</v>
      </c>
      <c r="E444" s="1">
        <v>1090.2</v>
      </c>
      <c r="F444" s="1">
        <v>1095.9000000000001</v>
      </c>
      <c r="G444" s="1">
        <v>1051.5</v>
      </c>
      <c r="H444" s="1">
        <v>1064.9000000000001</v>
      </c>
      <c r="I444" s="1">
        <v>1064.45</v>
      </c>
      <c r="J444" s="1">
        <v>1065.6500000000001</v>
      </c>
      <c r="K444" s="1">
        <v>2751243</v>
      </c>
      <c r="L444" s="1">
        <v>2931861570.6999998</v>
      </c>
      <c r="M444" s="1">
        <v>75630</v>
      </c>
      <c r="N444" s="3">
        <f>IF(ISERR(LN(Table129[[#This Row],[Close Price]]/I443)),"-",LN(Table129[[#This Row],[Close Price]]/I443))</f>
        <v>-2.8752646213773794E-2</v>
      </c>
    </row>
    <row r="445" spans="1:14" x14ac:dyDescent="0.3">
      <c r="A445" s="1" t="s">
        <v>40</v>
      </c>
      <c r="B445" s="1" t="s">
        <v>14</v>
      </c>
      <c r="C445" s="2">
        <v>43761</v>
      </c>
      <c r="D445" s="1">
        <v>1064.45</v>
      </c>
      <c r="E445" s="1">
        <v>1070</v>
      </c>
      <c r="F445" s="1">
        <v>1103.95</v>
      </c>
      <c r="G445" s="1">
        <v>1068</v>
      </c>
      <c r="H445" s="1">
        <v>1102</v>
      </c>
      <c r="I445" s="1">
        <v>1095.1500000000001</v>
      </c>
      <c r="J445" s="1">
        <v>1091.75</v>
      </c>
      <c r="K445" s="1">
        <v>3914537</v>
      </c>
      <c r="L445" s="1">
        <v>4273679915.4499998</v>
      </c>
      <c r="M445" s="1">
        <v>141402</v>
      </c>
      <c r="N445" s="3">
        <f>IF(ISERR(LN(Table129[[#This Row],[Close Price]]/I444)),"-",LN(Table129[[#This Row],[Close Price]]/I444))</f>
        <v>2.8433106348457079E-2</v>
      </c>
    </row>
    <row r="446" spans="1:14" x14ac:dyDescent="0.3">
      <c r="A446" s="1" t="s">
        <v>40</v>
      </c>
      <c r="B446" s="1" t="s">
        <v>14</v>
      </c>
      <c r="C446" s="2">
        <v>43762</v>
      </c>
      <c r="D446" s="1">
        <v>1095.1500000000001</v>
      </c>
      <c r="E446" s="1">
        <v>1155.0999999999999</v>
      </c>
      <c r="F446" s="1">
        <v>1159</v>
      </c>
      <c r="G446" s="1">
        <v>1110.5</v>
      </c>
      <c r="H446" s="1">
        <v>1118.55</v>
      </c>
      <c r="I446" s="1">
        <v>1119.05</v>
      </c>
      <c r="J446" s="1">
        <v>1127.6199999999999</v>
      </c>
      <c r="K446" s="1">
        <v>6751080</v>
      </c>
      <c r="L446" s="1">
        <v>7612674883.8500004</v>
      </c>
      <c r="M446" s="1">
        <v>191806</v>
      </c>
      <c r="N446" s="3">
        <f>IF(ISERR(LN(Table129[[#This Row],[Close Price]]/I445)),"-",LN(Table129[[#This Row],[Close Price]]/I445))</f>
        <v>2.1588770895933682E-2</v>
      </c>
    </row>
    <row r="447" spans="1:14" x14ac:dyDescent="0.3">
      <c r="A447" s="1" t="s">
        <v>40</v>
      </c>
      <c r="B447" s="1" t="s">
        <v>14</v>
      </c>
      <c r="C447" s="2">
        <v>43763</v>
      </c>
      <c r="D447" s="1">
        <v>1119.05</v>
      </c>
      <c r="E447" s="1">
        <v>1121</v>
      </c>
      <c r="F447" s="1">
        <v>1137.25</v>
      </c>
      <c r="G447" s="1">
        <v>1098.0999999999999</v>
      </c>
      <c r="H447" s="1">
        <v>1134.05</v>
      </c>
      <c r="I447" s="1">
        <v>1134.05</v>
      </c>
      <c r="J447" s="1">
        <v>1123.25</v>
      </c>
      <c r="K447" s="1">
        <v>2293610</v>
      </c>
      <c r="L447" s="1">
        <v>2576291384.9000001</v>
      </c>
      <c r="M447" s="1">
        <v>73743</v>
      </c>
      <c r="N447" s="3">
        <f>IF(ISERR(LN(Table129[[#This Row],[Close Price]]/I446)),"-",LN(Table129[[#This Row],[Close Price]]/I446))</f>
        <v>1.3315184960306427E-2</v>
      </c>
    </row>
    <row r="448" spans="1:14" x14ac:dyDescent="0.3">
      <c r="A448" s="1" t="s">
        <v>40</v>
      </c>
      <c r="B448" s="1" t="s">
        <v>14</v>
      </c>
      <c r="C448" s="2">
        <v>43765</v>
      </c>
      <c r="D448" s="1">
        <v>1134.05</v>
      </c>
      <c r="E448" s="1">
        <v>1138</v>
      </c>
      <c r="F448" s="1">
        <v>1139.6500000000001</v>
      </c>
      <c r="G448" s="1">
        <v>1125.0999999999999</v>
      </c>
      <c r="H448" s="1">
        <v>1130.9000000000001</v>
      </c>
      <c r="I448" s="1">
        <v>1130.5</v>
      </c>
      <c r="J448" s="1">
        <v>1133.6199999999999</v>
      </c>
      <c r="K448" s="1">
        <v>151960</v>
      </c>
      <c r="L448" s="1">
        <v>172264822</v>
      </c>
      <c r="M448" s="1">
        <v>6614</v>
      </c>
      <c r="N448" s="3">
        <f>IF(ISERR(LN(Table129[[#This Row],[Close Price]]/I447)),"-",LN(Table129[[#This Row],[Close Price]]/I447))</f>
        <v>-3.1352833084202212E-3</v>
      </c>
    </row>
    <row r="449" spans="1:14" x14ac:dyDescent="0.3">
      <c r="A449" s="1" t="s">
        <v>40</v>
      </c>
      <c r="B449" s="1" t="s">
        <v>14</v>
      </c>
      <c r="C449" s="2">
        <v>43767</v>
      </c>
      <c r="D449" s="1">
        <v>1130.5</v>
      </c>
      <c r="E449" s="1">
        <v>1130.9000000000001</v>
      </c>
      <c r="F449" s="1">
        <v>1145.8499999999999</v>
      </c>
      <c r="G449" s="1">
        <v>1127.95</v>
      </c>
      <c r="H449" s="1">
        <v>1140</v>
      </c>
      <c r="I449" s="1">
        <v>1139.75</v>
      </c>
      <c r="J449" s="1">
        <v>1140.02</v>
      </c>
      <c r="K449" s="1">
        <v>1609103</v>
      </c>
      <c r="L449" s="1">
        <v>1834411674.45</v>
      </c>
      <c r="M449" s="1">
        <v>90464</v>
      </c>
      <c r="N449" s="3">
        <f>IF(ISERR(LN(Table129[[#This Row],[Close Price]]/I448)),"-",LN(Table129[[#This Row],[Close Price]]/I448))</f>
        <v>8.1489273755261903E-3</v>
      </c>
    </row>
    <row r="450" spans="1:14" x14ac:dyDescent="0.3">
      <c r="A450" s="1" t="s">
        <v>40</v>
      </c>
      <c r="B450" s="1" t="s">
        <v>14</v>
      </c>
      <c r="C450" s="2">
        <v>43768</v>
      </c>
      <c r="D450" s="1">
        <v>1139.75</v>
      </c>
      <c r="E450" s="1">
        <v>1150</v>
      </c>
      <c r="F450" s="1">
        <v>1150</v>
      </c>
      <c r="G450" s="1">
        <v>1138.2</v>
      </c>
      <c r="H450" s="1">
        <v>1143.1500000000001</v>
      </c>
      <c r="I450" s="1">
        <v>1146.75</v>
      </c>
      <c r="J450" s="1">
        <v>1144.26</v>
      </c>
      <c r="K450" s="1">
        <v>1220876</v>
      </c>
      <c r="L450" s="1">
        <v>1396993622.55</v>
      </c>
      <c r="M450" s="1">
        <v>75967</v>
      </c>
      <c r="N450" s="3">
        <f>IF(ISERR(LN(Table129[[#This Row],[Close Price]]/I449)),"-",LN(Table129[[#This Row],[Close Price]]/I449))</f>
        <v>6.1229143837306654E-3</v>
      </c>
    </row>
    <row r="451" spans="1:14" x14ac:dyDescent="0.3">
      <c r="A451" s="1" t="s">
        <v>40</v>
      </c>
      <c r="B451" s="1" t="s">
        <v>14</v>
      </c>
      <c r="C451" s="2">
        <v>43769</v>
      </c>
      <c r="D451" s="1">
        <v>1146.75</v>
      </c>
      <c r="E451" s="1">
        <v>1145.75</v>
      </c>
      <c r="F451" s="1">
        <v>1170</v>
      </c>
      <c r="G451" s="1">
        <v>1138.55</v>
      </c>
      <c r="H451" s="1">
        <v>1156</v>
      </c>
      <c r="I451" s="1">
        <v>1162.75</v>
      </c>
      <c r="J451" s="1">
        <v>1155.92</v>
      </c>
      <c r="K451" s="1">
        <v>2924499</v>
      </c>
      <c r="L451" s="1">
        <v>3380475802.25</v>
      </c>
      <c r="M451" s="1">
        <v>104535</v>
      </c>
      <c r="N451" s="3">
        <f>IF(ISERR(LN(Table129[[#This Row],[Close Price]]/I450)),"-",LN(Table129[[#This Row],[Close Price]]/I450))</f>
        <v>1.3856034626925015E-2</v>
      </c>
    </row>
    <row r="452" spans="1:14" x14ac:dyDescent="0.3">
      <c r="A452" s="1" t="s">
        <v>40</v>
      </c>
      <c r="B452" s="1" t="s">
        <v>14</v>
      </c>
      <c r="C452" s="2">
        <v>43770</v>
      </c>
      <c r="D452" s="1">
        <v>1162.75</v>
      </c>
      <c r="E452" s="1">
        <v>1158.9000000000001</v>
      </c>
      <c r="F452" s="1">
        <v>1167</v>
      </c>
      <c r="G452" s="1">
        <v>1143.4000000000001</v>
      </c>
      <c r="H452" s="1">
        <v>1152.05</v>
      </c>
      <c r="I452" s="1">
        <v>1152</v>
      </c>
      <c r="J452" s="1">
        <v>1151.56</v>
      </c>
      <c r="K452" s="1">
        <v>1065855</v>
      </c>
      <c r="L452" s="1">
        <v>1227391292.5999999</v>
      </c>
      <c r="M452" s="1">
        <v>55936</v>
      </c>
      <c r="N452" s="3">
        <f>IF(ISERR(LN(Table129[[#This Row],[Close Price]]/I451)),"-",LN(Table129[[#This Row],[Close Price]]/I451))</f>
        <v>-9.2883268483698964E-3</v>
      </c>
    </row>
    <row r="453" spans="1:14" x14ac:dyDescent="0.3">
      <c r="A453" s="1" t="s">
        <v>40</v>
      </c>
      <c r="B453" s="1" t="s">
        <v>14</v>
      </c>
      <c r="C453" s="2">
        <v>43773</v>
      </c>
      <c r="D453" s="1">
        <v>1152</v>
      </c>
      <c r="E453" s="1">
        <v>1160.05</v>
      </c>
      <c r="F453" s="1">
        <v>1166.3</v>
      </c>
      <c r="G453" s="1">
        <v>1152.05</v>
      </c>
      <c r="H453" s="1">
        <v>1153.7</v>
      </c>
      <c r="I453" s="1">
        <v>1155.9000000000001</v>
      </c>
      <c r="J453" s="1">
        <v>1159.2</v>
      </c>
      <c r="K453" s="1">
        <v>1511084</v>
      </c>
      <c r="L453" s="1">
        <v>1751649932.25</v>
      </c>
      <c r="M453" s="1">
        <v>109548</v>
      </c>
      <c r="N453" s="3">
        <f>IF(ISERR(LN(Table129[[#This Row],[Close Price]]/I452)),"-",LN(Table129[[#This Row],[Close Price]]/I452))</f>
        <v>3.3796990443850749E-3</v>
      </c>
    </row>
    <row r="454" spans="1:14" x14ac:dyDescent="0.3">
      <c r="A454" s="1" t="s">
        <v>40</v>
      </c>
      <c r="B454" s="1" t="s">
        <v>14</v>
      </c>
      <c r="C454" s="2">
        <v>43774</v>
      </c>
      <c r="D454" s="1">
        <v>1155.9000000000001</v>
      </c>
      <c r="E454" s="1">
        <v>1156.0999999999999</v>
      </c>
      <c r="F454" s="1">
        <v>1160.5999999999999</v>
      </c>
      <c r="G454" s="1">
        <v>1143.3499999999999</v>
      </c>
      <c r="H454" s="1">
        <v>1157</v>
      </c>
      <c r="I454" s="1">
        <v>1158.7</v>
      </c>
      <c r="J454" s="1">
        <v>1153.54</v>
      </c>
      <c r="K454" s="1">
        <v>1439050</v>
      </c>
      <c r="L454" s="1">
        <v>1660003836</v>
      </c>
      <c r="M454" s="1">
        <v>67214</v>
      </c>
      <c r="N454" s="3">
        <f>IF(ISERR(LN(Table129[[#This Row],[Close Price]]/I453)),"-",LN(Table129[[#This Row],[Close Price]]/I453))</f>
        <v>2.4194257027949548E-3</v>
      </c>
    </row>
    <row r="455" spans="1:14" x14ac:dyDescent="0.3">
      <c r="A455" s="1" t="s">
        <v>40</v>
      </c>
      <c r="B455" s="1" t="s">
        <v>14</v>
      </c>
      <c r="C455" s="2">
        <v>43775</v>
      </c>
      <c r="D455" s="1">
        <v>1158.7</v>
      </c>
      <c r="E455" s="1">
        <v>1160</v>
      </c>
      <c r="F455" s="1">
        <v>1160.05</v>
      </c>
      <c r="G455" s="1">
        <v>1141.2</v>
      </c>
      <c r="H455" s="1">
        <v>1148.55</v>
      </c>
      <c r="I455" s="1">
        <v>1148.3499999999999</v>
      </c>
      <c r="J455" s="1">
        <v>1147.3399999999999</v>
      </c>
      <c r="K455" s="1">
        <v>2288329</v>
      </c>
      <c r="L455" s="1">
        <v>2625482771.6999998</v>
      </c>
      <c r="M455" s="1">
        <v>81020</v>
      </c>
      <c r="N455" s="3">
        <f>IF(ISERR(LN(Table129[[#This Row],[Close Price]]/I454)),"-",LN(Table129[[#This Row],[Close Price]]/I454))</f>
        <v>-8.97255754059283E-3</v>
      </c>
    </row>
    <row r="456" spans="1:14" x14ac:dyDescent="0.3">
      <c r="A456" s="1" t="s">
        <v>40</v>
      </c>
      <c r="B456" s="1" t="s">
        <v>14</v>
      </c>
      <c r="C456" s="2">
        <v>43776</v>
      </c>
      <c r="D456" s="1">
        <v>1148.3499999999999</v>
      </c>
      <c r="E456" s="1">
        <v>1149</v>
      </c>
      <c r="F456" s="1">
        <v>1154.2</v>
      </c>
      <c r="G456" s="1">
        <v>1136.0999999999999</v>
      </c>
      <c r="H456" s="1">
        <v>1149</v>
      </c>
      <c r="I456" s="1">
        <v>1148.45</v>
      </c>
      <c r="J456" s="1">
        <v>1145.93</v>
      </c>
      <c r="K456" s="1">
        <v>1269319</v>
      </c>
      <c r="L456" s="1">
        <v>1454554014.1500001</v>
      </c>
      <c r="M456" s="1">
        <v>50615</v>
      </c>
      <c r="N456" s="3">
        <f>IF(ISERR(LN(Table129[[#This Row],[Close Price]]/I455)),"-",LN(Table129[[#This Row],[Close Price]]/I455))</f>
        <v>8.7077673339614893E-5</v>
      </c>
    </row>
    <row r="457" spans="1:14" x14ac:dyDescent="0.3">
      <c r="A457" s="1" t="s">
        <v>40</v>
      </c>
      <c r="B457" s="1" t="s">
        <v>14</v>
      </c>
      <c r="C457" s="2">
        <v>43777</v>
      </c>
      <c r="D457" s="1">
        <v>1148.45</v>
      </c>
      <c r="E457" s="1">
        <v>1148.3499999999999</v>
      </c>
      <c r="F457" s="1">
        <v>1164.4000000000001</v>
      </c>
      <c r="G457" s="1">
        <v>1146.0999999999999</v>
      </c>
      <c r="H457" s="1">
        <v>1148.8</v>
      </c>
      <c r="I457" s="1">
        <v>1150.0999999999999</v>
      </c>
      <c r="J457" s="1">
        <v>1153.3800000000001</v>
      </c>
      <c r="K457" s="1">
        <v>2013290</v>
      </c>
      <c r="L457" s="1">
        <v>2322086091.5500002</v>
      </c>
      <c r="M457" s="1">
        <v>40596</v>
      </c>
      <c r="N457" s="3">
        <f>IF(ISERR(LN(Table129[[#This Row],[Close Price]]/I456)),"-",LN(Table129[[#This Row],[Close Price]]/I456))</f>
        <v>1.4356879627721328E-3</v>
      </c>
    </row>
    <row r="458" spans="1:14" x14ac:dyDescent="0.3">
      <c r="A458" s="1" t="s">
        <v>40</v>
      </c>
      <c r="B458" s="1" t="s">
        <v>14</v>
      </c>
      <c r="C458" s="2">
        <v>43780</v>
      </c>
      <c r="D458" s="1">
        <v>1150.0999999999999</v>
      </c>
      <c r="E458" s="1">
        <v>1150</v>
      </c>
      <c r="F458" s="1">
        <v>1153.7</v>
      </c>
      <c r="G458" s="1">
        <v>1130.2</v>
      </c>
      <c r="H458" s="1">
        <v>1145.95</v>
      </c>
      <c r="I458" s="1">
        <v>1145.95</v>
      </c>
      <c r="J458" s="1">
        <v>1139.24</v>
      </c>
      <c r="K458" s="1">
        <v>953320</v>
      </c>
      <c r="L458" s="1">
        <v>1086056194.05</v>
      </c>
      <c r="M458" s="1">
        <v>42428</v>
      </c>
      <c r="N458" s="3">
        <f>IF(ISERR(LN(Table129[[#This Row],[Close Price]]/I457)),"-",LN(Table129[[#This Row],[Close Price]]/I457))</f>
        <v>-3.6149077931195588E-3</v>
      </c>
    </row>
    <row r="459" spans="1:14" x14ac:dyDescent="0.3">
      <c r="A459" s="1" t="s">
        <v>40</v>
      </c>
      <c r="B459" s="1" t="s">
        <v>14</v>
      </c>
      <c r="C459" s="2">
        <v>43782</v>
      </c>
      <c r="D459" s="1">
        <v>1145.95</v>
      </c>
      <c r="E459" s="1">
        <v>1150</v>
      </c>
      <c r="F459" s="1">
        <v>1156.0999999999999</v>
      </c>
      <c r="G459" s="1">
        <v>1134.7</v>
      </c>
      <c r="H459" s="1">
        <v>1142.9000000000001</v>
      </c>
      <c r="I459" s="1">
        <v>1138.5999999999999</v>
      </c>
      <c r="J459" s="1">
        <v>1146.58</v>
      </c>
      <c r="K459" s="1">
        <v>1689175</v>
      </c>
      <c r="L459" s="1">
        <v>1936772146.05</v>
      </c>
      <c r="M459" s="1">
        <v>48195</v>
      </c>
      <c r="N459" s="3">
        <f>IF(ISERR(LN(Table129[[#This Row],[Close Price]]/I458)),"-",LN(Table129[[#This Row],[Close Price]]/I458))</f>
        <v>-6.434549788434548E-3</v>
      </c>
    </row>
    <row r="460" spans="1:14" x14ac:dyDescent="0.3">
      <c r="A460" s="1" t="s">
        <v>40</v>
      </c>
      <c r="B460" s="1" t="s">
        <v>14</v>
      </c>
      <c r="C460" s="2">
        <v>43783</v>
      </c>
      <c r="D460" s="1">
        <v>1138.5999999999999</v>
      </c>
      <c r="E460" s="1">
        <v>1141.5</v>
      </c>
      <c r="F460" s="1">
        <v>1157.4000000000001</v>
      </c>
      <c r="G460" s="1">
        <v>1135.0999999999999</v>
      </c>
      <c r="H460" s="1">
        <v>1149</v>
      </c>
      <c r="I460" s="1">
        <v>1147.8</v>
      </c>
      <c r="J460" s="1">
        <v>1147.24</v>
      </c>
      <c r="K460" s="1">
        <v>1270462</v>
      </c>
      <c r="L460" s="1">
        <v>1457522117.3</v>
      </c>
      <c r="M460" s="1">
        <v>67142</v>
      </c>
      <c r="N460" s="3">
        <f>IF(ISERR(LN(Table129[[#This Row],[Close Price]]/I459)),"-",LN(Table129[[#This Row],[Close Price]]/I459))</f>
        <v>8.0476291572806682E-3</v>
      </c>
    </row>
    <row r="461" spans="1:14" x14ac:dyDescent="0.3">
      <c r="A461" s="1" t="s">
        <v>40</v>
      </c>
      <c r="B461" s="1" t="s">
        <v>14</v>
      </c>
      <c r="C461" s="2">
        <v>43784</v>
      </c>
      <c r="D461" s="1">
        <v>1147.8</v>
      </c>
      <c r="E461" s="1">
        <v>1150.95</v>
      </c>
      <c r="F461" s="1">
        <v>1159.8</v>
      </c>
      <c r="G461" s="1">
        <v>1140</v>
      </c>
      <c r="H461" s="1">
        <v>1143.1500000000001</v>
      </c>
      <c r="I461" s="1">
        <v>1142.3</v>
      </c>
      <c r="J461" s="1">
        <v>1149.6600000000001</v>
      </c>
      <c r="K461" s="1">
        <v>1530856</v>
      </c>
      <c r="L461" s="1">
        <v>1759963279.5999999</v>
      </c>
      <c r="M461" s="1">
        <v>39519</v>
      </c>
      <c r="N461" s="3">
        <f>IF(ISERR(LN(Table129[[#This Row],[Close Price]]/I460)),"-",LN(Table129[[#This Row],[Close Price]]/I460))</f>
        <v>-4.803292934360783E-3</v>
      </c>
    </row>
    <row r="462" spans="1:14" x14ac:dyDescent="0.3">
      <c r="A462" s="1" t="s">
        <v>40</v>
      </c>
      <c r="B462" s="1" t="s">
        <v>14</v>
      </c>
      <c r="C462" s="2">
        <v>43787</v>
      </c>
      <c r="D462" s="1">
        <v>1142.3</v>
      </c>
      <c r="E462" s="1">
        <v>1148</v>
      </c>
      <c r="F462" s="1">
        <v>1149.7</v>
      </c>
      <c r="G462" s="1">
        <v>1138.8</v>
      </c>
      <c r="H462" s="1">
        <v>1140.5</v>
      </c>
      <c r="I462" s="1">
        <v>1141.0999999999999</v>
      </c>
      <c r="J462" s="1">
        <v>1144.22</v>
      </c>
      <c r="K462" s="1">
        <v>1242157</v>
      </c>
      <c r="L462" s="1">
        <v>1421301716.7</v>
      </c>
      <c r="M462" s="1">
        <v>40156</v>
      </c>
      <c r="N462" s="3">
        <f>IF(ISERR(LN(Table129[[#This Row],[Close Price]]/I461)),"-",LN(Table129[[#This Row],[Close Price]]/I461))</f>
        <v>-1.0510642992674335E-3</v>
      </c>
    </row>
    <row r="463" spans="1:14" x14ac:dyDescent="0.3">
      <c r="A463" s="1" t="s">
        <v>40</v>
      </c>
      <c r="B463" s="1" t="s">
        <v>14</v>
      </c>
      <c r="C463" s="2">
        <v>43788</v>
      </c>
      <c r="D463" s="1">
        <v>1141.0999999999999</v>
      </c>
      <c r="E463" s="1">
        <v>1139</v>
      </c>
      <c r="F463" s="1">
        <v>1143.5</v>
      </c>
      <c r="G463" s="1">
        <v>1128.6500000000001</v>
      </c>
      <c r="H463" s="1">
        <v>1133.9000000000001</v>
      </c>
      <c r="I463" s="1">
        <v>1134.6500000000001</v>
      </c>
      <c r="J463" s="1">
        <v>1134.93</v>
      </c>
      <c r="K463" s="1">
        <v>1182510</v>
      </c>
      <c r="L463" s="1">
        <v>1342063644</v>
      </c>
      <c r="M463" s="1">
        <v>77856</v>
      </c>
      <c r="N463" s="3">
        <f>IF(ISERR(LN(Table129[[#This Row],[Close Price]]/I462)),"-",LN(Table129[[#This Row],[Close Price]]/I462))</f>
        <v>-5.6684761250025036E-3</v>
      </c>
    </row>
    <row r="464" spans="1:14" x14ac:dyDescent="0.3">
      <c r="A464" s="1" t="s">
        <v>40</v>
      </c>
      <c r="B464" s="1" t="s">
        <v>14</v>
      </c>
      <c r="C464" s="2">
        <v>43789</v>
      </c>
      <c r="D464" s="1">
        <v>1134.6500000000001</v>
      </c>
      <c r="E464" s="1">
        <v>1135</v>
      </c>
      <c r="F464" s="1">
        <v>1137.7</v>
      </c>
      <c r="G464" s="1">
        <v>1125.5</v>
      </c>
      <c r="H464" s="1">
        <v>1132.2</v>
      </c>
      <c r="I464" s="1">
        <v>1132.8</v>
      </c>
      <c r="J464" s="1">
        <v>1131.8900000000001</v>
      </c>
      <c r="K464" s="1">
        <v>1112518</v>
      </c>
      <c r="L464" s="1">
        <v>1259249505.4000001</v>
      </c>
      <c r="M464" s="1">
        <v>42930</v>
      </c>
      <c r="N464" s="3">
        <f>IF(ISERR(LN(Table129[[#This Row],[Close Price]]/I463)),"-",LN(Table129[[#This Row],[Close Price]]/I463))</f>
        <v>-1.6317893761761462E-3</v>
      </c>
    </row>
    <row r="465" spans="1:14" x14ac:dyDescent="0.3">
      <c r="A465" s="1" t="s">
        <v>40</v>
      </c>
      <c r="B465" s="1" t="s">
        <v>14</v>
      </c>
      <c r="C465" s="2">
        <v>43790</v>
      </c>
      <c r="D465" s="1">
        <v>1132.8</v>
      </c>
      <c r="E465" s="1">
        <v>1138.5999999999999</v>
      </c>
      <c r="F465" s="1">
        <v>1148.5</v>
      </c>
      <c r="G465" s="1">
        <v>1131.55</v>
      </c>
      <c r="H465" s="1">
        <v>1135.5</v>
      </c>
      <c r="I465" s="1">
        <v>1136.5999999999999</v>
      </c>
      <c r="J465" s="1">
        <v>1139.32</v>
      </c>
      <c r="K465" s="1">
        <v>1938092</v>
      </c>
      <c r="L465" s="1">
        <v>2208111035.5999999</v>
      </c>
      <c r="M465" s="1">
        <v>94771</v>
      </c>
      <c r="N465" s="3">
        <f>IF(ISERR(LN(Table129[[#This Row],[Close Price]]/I464)),"-",LN(Table129[[#This Row],[Close Price]]/I464))</f>
        <v>3.3489059235657479E-3</v>
      </c>
    </row>
    <row r="466" spans="1:14" x14ac:dyDescent="0.3">
      <c r="A466" s="1" t="s">
        <v>40</v>
      </c>
      <c r="B466" s="1" t="s">
        <v>14</v>
      </c>
      <c r="C466" s="2">
        <v>43791</v>
      </c>
      <c r="D466" s="1">
        <v>1136.5999999999999</v>
      </c>
      <c r="E466" s="1">
        <v>1130.45</v>
      </c>
      <c r="F466" s="1">
        <v>1134.95</v>
      </c>
      <c r="G466" s="1">
        <v>1108.95</v>
      </c>
      <c r="H466" s="1">
        <v>1117.5</v>
      </c>
      <c r="I466" s="1">
        <v>1114.75</v>
      </c>
      <c r="J466" s="1">
        <v>1114.96</v>
      </c>
      <c r="K466" s="1">
        <v>1298964</v>
      </c>
      <c r="L466" s="1">
        <v>1448296807.55</v>
      </c>
      <c r="M466" s="1">
        <v>44429</v>
      </c>
      <c r="N466" s="3">
        <f>IF(ISERR(LN(Table129[[#This Row],[Close Price]]/I465)),"-",LN(Table129[[#This Row],[Close Price]]/I465))</f>
        <v>-1.9411185355434967E-2</v>
      </c>
    </row>
    <row r="467" spans="1:14" x14ac:dyDescent="0.3">
      <c r="A467" s="1" t="s">
        <v>40</v>
      </c>
      <c r="B467" s="1" t="s">
        <v>14</v>
      </c>
      <c r="C467" s="2">
        <v>43794</v>
      </c>
      <c r="D467" s="1">
        <v>1114.75</v>
      </c>
      <c r="E467" s="1">
        <v>1117</v>
      </c>
      <c r="F467" s="1">
        <v>1126.0999999999999</v>
      </c>
      <c r="G467" s="1">
        <v>1106.05</v>
      </c>
      <c r="H467" s="1">
        <v>1125</v>
      </c>
      <c r="I467" s="1">
        <v>1124.75</v>
      </c>
      <c r="J467" s="1">
        <v>1115.26</v>
      </c>
      <c r="K467" s="1">
        <v>846601</v>
      </c>
      <c r="L467" s="1">
        <v>944177400.95000005</v>
      </c>
      <c r="M467" s="1">
        <v>28998</v>
      </c>
      <c r="N467" s="3">
        <f>IF(ISERR(LN(Table129[[#This Row],[Close Price]]/I466)),"-",LN(Table129[[#This Row],[Close Price]]/I466))</f>
        <v>8.930624213695634E-3</v>
      </c>
    </row>
    <row r="468" spans="1:14" x14ac:dyDescent="0.3">
      <c r="A468" s="1" t="s">
        <v>40</v>
      </c>
      <c r="B468" s="1" t="s">
        <v>14</v>
      </c>
      <c r="C468" s="2">
        <v>43795</v>
      </c>
      <c r="D468" s="1">
        <v>1124.75</v>
      </c>
      <c r="E468" s="1">
        <v>1126.5</v>
      </c>
      <c r="F468" s="1">
        <v>1134.5</v>
      </c>
      <c r="G468" s="1">
        <v>1098.45</v>
      </c>
      <c r="H468" s="1">
        <v>1109.75</v>
      </c>
      <c r="I468" s="1">
        <v>1108.05</v>
      </c>
      <c r="J468" s="1">
        <v>1115.03</v>
      </c>
      <c r="K468" s="1">
        <v>3229962</v>
      </c>
      <c r="L468" s="1">
        <v>3601508869.6500001</v>
      </c>
      <c r="M468" s="1">
        <v>92295</v>
      </c>
      <c r="N468" s="3">
        <f>IF(ISERR(LN(Table129[[#This Row],[Close Price]]/I467)),"-",LN(Table129[[#This Row],[Close Price]]/I467))</f>
        <v>-1.4959075078425258E-2</v>
      </c>
    </row>
    <row r="469" spans="1:14" x14ac:dyDescent="0.3">
      <c r="A469" s="1" t="s">
        <v>40</v>
      </c>
      <c r="B469" s="1" t="s">
        <v>14</v>
      </c>
      <c r="C469" s="2">
        <v>43796</v>
      </c>
      <c r="D469" s="1">
        <v>1108.05</v>
      </c>
      <c r="E469" s="1">
        <v>1109</v>
      </c>
      <c r="F469" s="1">
        <v>1134.4000000000001</v>
      </c>
      <c r="G469" s="1">
        <v>1109</v>
      </c>
      <c r="H469" s="1">
        <v>1123.7</v>
      </c>
      <c r="I469" s="1">
        <v>1128.25</v>
      </c>
      <c r="J469" s="1">
        <v>1124.5</v>
      </c>
      <c r="K469" s="1">
        <v>1677156</v>
      </c>
      <c r="L469" s="1">
        <v>1885963778.0999999</v>
      </c>
      <c r="M469" s="1">
        <v>48391</v>
      </c>
      <c r="N469" s="3">
        <f>IF(ISERR(LN(Table129[[#This Row],[Close Price]]/I468)),"-",LN(Table129[[#This Row],[Close Price]]/I468))</f>
        <v>1.8066046064254191E-2</v>
      </c>
    </row>
    <row r="470" spans="1:14" x14ac:dyDescent="0.3">
      <c r="A470" s="1" t="s">
        <v>40</v>
      </c>
      <c r="B470" s="1" t="s">
        <v>14</v>
      </c>
      <c r="C470" s="2">
        <v>43797</v>
      </c>
      <c r="D470" s="1">
        <v>1128.25</v>
      </c>
      <c r="E470" s="1">
        <v>1139</v>
      </c>
      <c r="F470" s="1">
        <v>1143.4000000000001</v>
      </c>
      <c r="G470" s="1">
        <v>1125.5</v>
      </c>
      <c r="H470" s="1">
        <v>1134</v>
      </c>
      <c r="I470" s="1">
        <v>1132.6500000000001</v>
      </c>
      <c r="J470" s="1">
        <v>1134.07</v>
      </c>
      <c r="K470" s="1">
        <v>1206558</v>
      </c>
      <c r="L470" s="1">
        <v>1368316978.4000001</v>
      </c>
      <c r="M470" s="1">
        <v>37217</v>
      </c>
      <c r="N470" s="3">
        <f>IF(ISERR(LN(Table129[[#This Row],[Close Price]]/I469)),"-",LN(Table129[[#This Row],[Close Price]]/I469))</f>
        <v>3.8922602104337059E-3</v>
      </c>
    </row>
    <row r="471" spans="1:14" x14ac:dyDescent="0.3">
      <c r="A471" s="1" t="s">
        <v>40</v>
      </c>
      <c r="B471" s="1" t="s">
        <v>14</v>
      </c>
      <c r="C471" s="2">
        <v>43798</v>
      </c>
      <c r="D471" s="1">
        <v>1132.6500000000001</v>
      </c>
      <c r="E471" s="1">
        <v>1136</v>
      </c>
      <c r="F471" s="1">
        <v>1136.8499999999999</v>
      </c>
      <c r="G471" s="1">
        <v>1125.0999999999999</v>
      </c>
      <c r="H471" s="1">
        <v>1127.5</v>
      </c>
      <c r="I471" s="1">
        <v>1127.6500000000001</v>
      </c>
      <c r="J471" s="1">
        <v>1129.76</v>
      </c>
      <c r="K471" s="1">
        <v>1193851</v>
      </c>
      <c r="L471" s="1">
        <v>1348769175.55</v>
      </c>
      <c r="M471" s="1">
        <v>39262</v>
      </c>
      <c r="N471" s="3">
        <f>IF(ISERR(LN(Table129[[#This Row],[Close Price]]/I470)),"-",LN(Table129[[#This Row],[Close Price]]/I470))</f>
        <v>-4.4241986954267551E-3</v>
      </c>
    </row>
    <row r="472" spans="1:14" x14ac:dyDescent="0.3">
      <c r="A472" s="1" t="s">
        <v>40</v>
      </c>
      <c r="B472" s="1" t="s">
        <v>14</v>
      </c>
      <c r="C472" s="2">
        <v>43801</v>
      </c>
      <c r="D472" s="1">
        <v>1127.6500000000001</v>
      </c>
      <c r="E472" s="1">
        <v>1139</v>
      </c>
      <c r="F472" s="1">
        <v>1139</v>
      </c>
      <c r="G472" s="1">
        <v>1123.5</v>
      </c>
      <c r="H472" s="1">
        <v>1124.9000000000001</v>
      </c>
      <c r="I472" s="1">
        <v>1125.3</v>
      </c>
      <c r="J472" s="1">
        <v>1127.3800000000001</v>
      </c>
      <c r="K472" s="1">
        <v>1497958</v>
      </c>
      <c r="L472" s="1">
        <v>1688765769.75</v>
      </c>
      <c r="M472" s="1">
        <v>51664</v>
      </c>
      <c r="N472" s="3">
        <f>IF(ISERR(LN(Table129[[#This Row],[Close Price]]/I471)),"-",LN(Table129[[#This Row],[Close Price]]/I471))</f>
        <v>-2.0861544661663093E-3</v>
      </c>
    </row>
    <row r="473" spans="1:14" x14ac:dyDescent="0.3">
      <c r="A473" s="1" t="s">
        <v>40</v>
      </c>
      <c r="B473" s="1" t="s">
        <v>14</v>
      </c>
      <c r="C473" s="2">
        <v>43802</v>
      </c>
      <c r="D473" s="1">
        <v>1125.3</v>
      </c>
      <c r="E473" s="1">
        <v>1129.95</v>
      </c>
      <c r="F473" s="1">
        <v>1131</v>
      </c>
      <c r="G473" s="1">
        <v>1121</v>
      </c>
      <c r="H473" s="1">
        <v>1124.5999999999999</v>
      </c>
      <c r="I473" s="1">
        <v>1124.55</v>
      </c>
      <c r="J473" s="1">
        <v>1124.79</v>
      </c>
      <c r="K473" s="1">
        <v>1783831</v>
      </c>
      <c r="L473" s="1">
        <v>2006442462.45</v>
      </c>
      <c r="M473" s="1">
        <v>46112</v>
      </c>
      <c r="N473" s="3">
        <f>IF(ISERR(LN(Table129[[#This Row],[Close Price]]/I472)),"-",LN(Table129[[#This Row],[Close Price]]/I472))</f>
        <v>-6.6671113877053928E-4</v>
      </c>
    </row>
    <row r="474" spans="1:14" x14ac:dyDescent="0.3">
      <c r="A474" s="1" t="s">
        <v>40</v>
      </c>
      <c r="B474" s="1" t="s">
        <v>14</v>
      </c>
      <c r="C474" s="2">
        <v>43803</v>
      </c>
      <c r="D474" s="1">
        <v>1124.55</v>
      </c>
      <c r="E474" s="1">
        <v>1127</v>
      </c>
      <c r="F474" s="1">
        <v>1130</v>
      </c>
      <c r="G474" s="1">
        <v>1116.45</v>
      </c>
      <c r="H474" s="1">
        <v>1125</v>
      </c>
      <c r="I474" s="1">
        <v>1125.5</v>
      </c>
      <c r="J474" s="1">
        <v>1125.23</v>
      </c>
      <c r="K474" s="1">
        <v>2951568</v>
      </c>
      <c r="L474" s="1">
        <v>3321199480.0999999</v>
      </c>
      <c r="M474" s="1">
        <v>86556</v>
      </c>
      <c r="N474" s="3">
        <f>IF(ISERR(LN(Table129[[#This Row],[Close Price]]/I473)),"-",LN(Table129[[#This Row],[Close Price]]/I473))</f>
        <v>8.4442572960614806E-4</v>
      </c>
    </row>
    <row r="475" spans="1:14" x14ac:dyDescent="0.3">
      <c r="A475" s="1" t="s">
        <v>40</v>
      </c>
      <c r="B475" s="1" t="s">
        <v>14</v>
      </c>
      <c r="C475" s="2">
        <v>43804</v>
      </c>
      <c r="D475" s="1">
        <v>1125.5</v>
      </c>
      <c r="E475" s="1">
        <v>563.79999999999995</v>
      </c>
      <c r="F475" s="1">
        <v>567.65</v>
      </c>
      <c r="G475" s="1">
        <v>557.15</v>
      </c>
      <c r="H475" s="1">
        <v>561.35</v>
      </c>
      <c r="I475" s="1">
        <v>560.9</v>
      </c>
      <c r="J475" s="1">
        <v>562.66999999999996</v>
      </c>
      <c r="K475" s="1">
        <v>2683884</v>
      </c>
      <c r="L475" s="1">
        <v>1510147684.4000001</v>
      </c>
      <c r="M475" s="1">
        <v>69700</v>
      </c>
      <c r="N475" s="3">
        <f>IF(ISERR(LN(Table129[[#This Row],[Close Price]]/I474)),"-",LN(Table129[[#This Row],[Close Price]]/I474))</f>
        <v>-0.69644002383249581</v>
      </c>
    </row>
    <row r="476" spans="1:14" x14ac:dyDescent="0.3">
      <c r="A476" s="1" t="s">
        <v>40</v>
      </c>
      <c r="B476" s="1" t="s">
        <v>14</v>
      </c>
      <c r="C476" s="2">
        <v>43805</v>
      </c>
      <c r="D476" s="1">
        <v>560.9</v>
      </c>
      <c r="E476" s="1">
        <v>563.9</v>
      </c>
      <c r="F476" s="1">
        <v>567.04999999999995</v>
      </c>
      <c r="G476" s="1">
        <v>558.65</v>
      </c>
      <c r="H476" s="1">
        <v>560</v>
      </c>
      <c r="I476" s="1">
        <v>560.29999999999995</v>
      </c>
      <c r="J476" s="1">
        <v>562.75</v>
      </c>
      <c r="K476" s="1">
        <v>1659752</v>
      </c>
      <c r="L476" s="1">
        <v>934028296.39999998</v>
      </c>
      <c r="M476" s="1">
        <v>35003</v>
      </c>
      <c r="N476" s="3">
        <f>IF(ISERR(LN(Table129[[#This Row],[Close Price]]/I475)),"-",LN(Table129[[#This Row],[Close Price]]/I475))</f>
        <v>-1.0702819430524382E-3</v>
      </c>
    </row>
    <row r="477" spans="1:14" x14ac:dyDescent="0.3">
      <c r="A477" s="1" t="s">
        <v>40</v>
      </c>
      <c r="B477" s="1" t="s">
        <v>14</v>
      </c>
      <c r="C477" s="2">
        <v>43808</v>
      </c>
      <c r="D477" s="1">
        <v>560.29999999999995</v>
      </c>
      <c r="E477" s="1">
        <v>562.54999999999995</v>
      </c>
      <c r="F477" s="1">
        <v>563.20000000000005</v>
      </c>
      <c r="G477" s="1">
        <v>547</v>
      </c>
      <c r="H477" s="1">
        <v>551.25</v>
      </c>
      <c r="I477" s="1">
        <v>552.04999999999995</v>
      </c>
      <c r="J477" s="1">
        <v>552.09</v>
      </c>
      <c r="K477" s="1">
        <v>2192234</v>
      </c>
      <c r="L477" s="1">
        <v>1210317817.1500001</v>
      </c>
      <c r="M477" s="1">
        <v>79767</v>
      </c>
      <c r="N477" s="3">
        <f>IF(ISERR(LN(Table129[[#This Row],[Close Price]]/I476)),"-",LN(Table129[[#This Row],[Close Price]]/I476))</f>
        <v>-1.4833732686092794E-2</v>
      </c>
    </row>
    <row r="478" spans="1:14" x14ac:dyDescent="0.3">
      <c r="A478" s="1" t="s">
        <v>40</v>
      </c>
      <c r="B478" s="1" t="s">
        <v>14</v>
      </c>
      <c r="C478" s="2">
        <v>43809</v>
      </c>
      <c r="D478" s="1">
        <v>552.04999999999995</v>
      </c>
      <c r="E478" s="1">
        <v>552.04999999999995</v>
      </c>
      <c r="F478" s="1">
        <v>554.9</v>
      </c>
      <c r="G478" s="1">
        <v>541.79999999999995</v>
      </c>
      <c r="H478" s="1">
        <v>544.5</v>
      </c>
      <c r="I478" s="1">
        <v>544.45000000000005</v>
      </c>
      <c r="J478" s="1">
        <v>544.73</v>
      </c>
      <c r="K478" s="1">
        <v>1628853</v>
      </c>
      <c r="L478" s="1">
        <v>887288922.10000002</v>
      </c>
      <c r="M478" s="1">
        <v>48635</v>
      </c>
      <c r="N478" s="3">
        <f>IF(ISERR(LN(Table129[[#This Row],[Close Price]]/I477)),"-",LN(Table129[[#This Row],[Close Price]]/I477))</f>
        <v>-1.386251109307588E-2</v>
      </c>
    </row>
    <row r="479" spans="1:14" x14ac:dyDescent="0.3">
      <c r="A479" s="1" t="s">
        <v>40</v>
      </c>
      <c r="B479" s="1" t="s">
        <v>14</v>
      </c>
      <c r="C479" s="2">
        <v>43810</v>
      </c>
      <c r="D479" s="1">
        <v>544.45000000000005</v>
      </c>
      <c r="E479" s="1">
        <v>545</v>
      </c>
      <c r="F479" s="1">
        <v>549.9</v>
      </c>
      <c r="G479" s="1">
        <v>539.45000000000005</v>
      </c>
      <c r="H479" s="1">
        <v>545</v>
      </c>
      <c r="I479" s="1">
        <v>543.79999999999995</v>
      </c>
      <c r="J479" s="1">
        <v>545.12</v>
      </c>
      <c r="K479" s="1">
        <v>2387958</v>
      </c>
      <c r="L479" s="1">
        <v>1301731579.75</v>
      </c>
      <c r="M479" s="1">
        <v>54141</v>
      </c>
      <c r="N479" s="3">
        <f>IF(ISERR(LN(Table129[[#This Row],[Close Price]]/I478)),"-",LN(Table129[[#This Row],[Close Price]]/I478))</f>
        <v>-1.1945785936997991E-3</v>
      </c>
    </row>
    <row r="480" spans="1:14" x14ac:dyDescent="0.3">
      <c r="A480" s="1" t="s">
        <v>40</v>
      </c>
      <c r="B480" s="1" t="s">
        <v>14</v>
      </c>
      <c r="C480" s="2">
        <v>43811</v>
      </c>
      <c r="D480" s="1">
        <v>543.79999999999995</v>
      </c>
      <c r="E480" s="1">
        <v>547.29999999999995</v>
      </c>
      <c r="F480" s="1">
        <v>547.79999999999995</v>
      </c>
      <c r="G480" s="1">
        <v>535.04999999999995</v>
      </c>
      <c r="H480" s="1">
        <v>536</v>
      </c>
      <c r="I480" s="1">
        <v>536.35</v>
      </c>
      <c r="J480" s="1">
        <v>539.16999999999996</v>
      </c>
      <c r="K480" s="1">
        <v>2061911</v>
      </c>
      <c r="L480" s="1">
        <v>1111727746.05</v>
      </c>
      <c r="M480" s="1">
        <v>57123</v>
      </c>
      <c r="N480" s="3">
        <f>IF(ISERR(LN(Table129[[#This Row],[Close Price]]/I479)),"-",LN(Table129[[#This Row],[Close Price]]/I479))</f>
        <v>-1.3794599154931949E-2</v>
      </c>
    </row>
    <row r="481" spans="1:14" x14ac:dyDescent="0.3">
      <c r="A481" s="1" t="s">
        <v>40</v>
      </c>
      <c r="B481" s="1" t="s">
        <v>14</v>
      </c>
      <c r="C481" s="2">
        <v>43812</v>
      </c>
      <c r="D481" s="1">
        <v>536.35</v>
      </c>
      <c r="E481" s="1">
        <v>538</v>
      </c>
      <c r="F481" s="1">
        <v>545</v>
      </c>
      <c r="G481" s="1">
        <v>536.79999999999995</v>
      </c>
      <c r="H481" s="1">
        <v>544.5</v>
      </c>
      <c r="I481" s="1">
        <v>543.15</v>
      </c>
      <c r="J481" s="1">
        <v>540.86</v>
      </c>
      <c r="K481" s="1">
        <v>2889796</v>
      </c>
      <c r="L481" s="1">
        <v>1562986786.3</v>
      </c>
      <c r="M481" s="1">
        <v>56876</v>
      </c>
      <c r="N481" s="3">
        <f>IF(ISERR(LN(Table129[[#This Row],[Close Price]]/I480)),"-",LN(Table129[[#This Row],[Close Price]]/I480))</f>
        <v>1.259859183632151E-2</v>
      </c>
    </row>
    <row r="482" spans="1:14" x14ac:dyDescent="0.3">
      <c r="A482" s="1" t="s">
        <v>40</v>
      </c>
      <c r="B482" s="1" t="s">
        <v>14</v>
      </c>
      <c r="C482" s="2">
        <v>43815</v>
      </c>
      <c r="D482" s="1">
        <v>543.15</v>
      </c>
      <c r="E482" s="1">
        <v>546</v>
      </c>
      <c r="F482" s="1">
        <v>554.95000000000005</v>
      </c>
      <c r="G482" s="1">
        <v>545.04999999999995</v>
      </c>
      <c r="H482" s="1">
        <v>552.15</v>
      </c>
      <c r="I482" s="1">
        <v>552.20000000000005</v>
      </c>
      <c r="J482" s="1">
        <v>551.49</v>
      </c>
      <c r="K482" s="1">
        <v>4590144</v>
      </c>
      <c r="L482" s="1">
        <v>2531427405.5500002</v>
      </c>
      <c r="M482" s="1">
        <v>88454</v>
      </c>
      <c r="N482" s="3">
        <f>IF(ISERR(LN(Table129[[#This Row],[Close Price]]/I481)),"-",LN(Table129[[#This Row],[Close Price]]/I481))</f>
        <v>1.6524774616294195E-2</v>
      </c>
    </row>
    <row r="483" spans="1:14" x14ac:dyDescent="0.3">
      <c r="A483" s="1" t="s">
        <v>40</v>
      </c>
      <c r="B483" s="1" t="s">
        <v>14</v>
      </c>
      <c r="C483" s="2">
        <v>43816</v>
      </c>
      <c r="D483" s="1">
        <v>552.20000000000005</v>
      </c>
      <c r="E483" s="1">
        <v>555.5</v>
      </c>
      <c r="F483" s="1">
        <v>559</v>
      </c>
      <c r="G483" s="1">
        <v>552.5</v>
      </c>
      <c r="H483" s="1">
        <v>558.70000000000005</v>
      </c>
      <c r="I483" s="1">
        <v>557.75</v>
      </c>
      <c r="J483" s="1">
        <v>555.97</v>
      </c>
      <c r="K483" s="1">
        <v>3852266</v>
      </c>
      <c r="L483" s="1">
        <v>2141753097.55</v>
      </c>
      <c r="M483" s="1">
        <v>70229</v>
      </c>
      <c r="N483" s="3">
        <f>IF(ISERR(LN(Table129[[#This Row],[Close Price]]/I482)),"-",LN(Table129[[#This Row],[Close Price]]/I482))</f>
        <v>1.0000533816587829E-2</v>
      </c>
    </row>
    <row r="484" spans="1:14" x14ac:dyDescent="0.3">
      <c r="A484" s="1" t="s">
        <v>40</v>
      </c>
      <c r="B484" s="1" t="s">
        <v>14</v>
      </c>
      <c r="C484" s="2">
        <v>43817</v>
      </c>
      <c r="D484" s="1">
        <v>557.75</v>
      </c>
      <c r="E484" s="1">
        <v>560</v>
      </c>
      <c r="F484" s="1">
        <v>566.95000000000005</v>
      </c>
      <c r="G484" s="1">
        <v>559</v>
      </c>
      <c r="H484" s="1">
        <v>565.45000000000005</v>
      </c>
      <c r="I484" s="1">
        <v>564.70000000000005</v>
      </c>
      <c r="J484" s="1">
        <v>562.94000000000005</v>
      </c>
      <c r="K484" s="1">
        <v>4618387</v>
      </c>
      <c r="L484" s="1">
        <v>2599886458.9499998</v>
      </c>
      <c r="M484" s="1">
        <v>71520</v>
      </c>
      <c r="N484" s="3">
        <f>IF(ISERR(LN(Table129[[#This Row],[Close Price]]/I483)),"-",LN(Table129[[#This Row],[Close Price]]/I483))</f>
        <v>1.2383783366149245E-2</v>
      </c>
    </row>
    <row r="485" spans="1:14" x14ac:dyDescent="0.3">
      <c r="A485" s="1" t="s">
        <v>40</v>
      </c>
      <c r="B485" s="1" t="s">
        <v>14</v>
      </c>
      <c r="C485" s="2">
        <v>43818</v>
      </c>
      <c r="D485" s="1">
        <v>564.70000000000005</v>
      </c>
      <c r="E485" s="1">
        <v>565.5</v>
      </c>
      <c r="F485" s="1">
        <v>574</v>
      </c>
      <c r="G485" s="1">
        <v>564.75</v>
      </c>
      <c r="H485" s="1">
        <v>569.54999999999995</v>
      </c>
      <c r="I485" s="1">
        <v>569.5</v>
      </c>
      <c r="J485" s="1">
        <v>569.26</v>
      </c>
      <c r="K485" s="1">
        <v>3465644</v>
      </c>
      <c r="L485" s="1">
        <v>1972852141.45</v>
      </c>
      <c r="M485" s="1">
        <v>87034</v>
      </c>
      <c r="N485" s="3">
        <f>IF(ISERR(LN(Table129[[#This Row],[Close Price]]/I484)),"-",LN(Table129[[#This Row],[Close Price]]/I484))</f>
        <v>8.4641662084458252E-3</v>
      </c>
    </row>
    <row r="486" spans="1:14" x14ac:dyDescent="0.3">
      <c r="A486" s="1" t="s">
        <v>40</v>
      </c>
      <c r="B486" s="1" t="s">
        <v>14</v>
      </c>
      <c r="C486" s="2">
        <v>43819</v>
      </c>
      <c r="D486" s="1">
        <v>569.5</v>
      </c>
      <c r="E486" s="1">
        <v>573.5</v>
      </c>
      <c r="F486" s="1">
        <v>573.75</v>
      </c>
      <c r="G486" s="1">
        <v>565.5</v>
      </c>
      <c r="H486" s="1">
        <v>570</v>
      </c>
      <c r="I486" s="1">
        <v>569.9</v>
      </c>
      <c r="J486" s="1">
        <v>569.66999999999996</v>
      </c>
      <c r="K486" s="1">
        <v>3135806</v>
      </c>
      <c r="L486" s="1">
        <v>1786380355.8499999</v>
      </c>
      <c r="M486" s="1">
        <v>63110</v>
      </c>
      <c r="N486" s="3">
        <f>IF(ISERR(LN(Table129[[#This Row],[Close Price]]/I485)),"-",LN(Table129[[#This Row],[Close Price]]/I485))</f>
        <v>7.021239537170407E-4</v>
      </c>
    </row>
    <row r="487" spans="1:14" x14ac:dyDescent="0.3">
      <c r="A487" s="1" t="s">
        <v>40</v>
      </c>
      <c r="B487" s="1" t="s">
        <v>14</v>
      </c>
      <c r="C487" s="2">
        <v>43822</v>
      </c>
      <c r="D487" s="1">
        <v>569.9</v>
      </c>
      <c r="E487" s="1">
        <v>567.5</v>
      </c>
      <c r="F487" s="1">
        <v>575.54999999999995</v>
      </c>
      <c r="G487" s="1">
        <v>566.54999999999995</v>
      </c>
      <c r="H487" s="1">
        <v>570</v>
      </c>
      <c r="I487" s="1">
        <v>570.95000000000005</v>
      </c>
      <c r="J487" s="1">
        <v>571.29999999999995</v>
      </c>
      <c r="K487" s="1">
        <v>1591463</v>
      </c>
      <c r="L487" s="1">
        <v>909200256.10000002</v>
      </c>
      <c r="M487" s="1">
        <v>45818</v>
      </c>
      <c r="N487" s="3">
        <f>IF(ISERR(LN(Table129[[#This Row],[Close Price]]/I486)),"-",LN(Table129[[#This Row],[Close Price]]/I486))</f>
        <v>1.8407333067032708E-3</v>
      </c>
    </row>
    <row r="488" spans="1:14" x14ac:dyDescent="0.3">
      <c r="A488" s="1" t="s">
        <v>40</v>
      </c>
      <c r="B488" s="1" t="s">
        <v>14</v>
      </c>
      <c r="C488" s="2">
        <v>43823</v>
      </c>
      <c r="D488" s="1">
        <v>570.95000000000005</v>
      </c>
      <c r="E488" s="1">
        <v>572</v>
      </c>
      <c r="F488" s="1">
        <v>572.65</v>
      </c>
      <c r="G488" s="1">
        <v>559.29999999999995</v>
      </c>
      <c r="H488" s="1">
        <v>561</v>
      </c>
      <c r="I488" s="1">
        <v>560.54999999999995</v>
      </c>
      <c r="J488" s="1">
        <v>561.29999999999995</v>
      </c>
      <c r="K488" s="1">
        <v>2354963</v>
      </c>
      <c r="L488" s="1">
        <v>1321847185.3499999</v>
      </c>
      <c r="M488" s="1">
        <v>35192</v>
      </c>
      <c r="N488" s="3">
        <f>IF(ISERR(LN(Table129[[#This Row],[Close Price]]/I487)),"-",LN(Table129[[#This Row],[Close Price]]/I487))</f>
        <v>-1.8383195548054645E-2</v>
      </c>
    </row>
    <row r="489" spans="1:14" x14ac:dyDescent="0.3">
      <c r="A489" s="1" t="s">
        <v>40</v>
      </c>
      <c r="B489" s="1" t="s">
        <v>14</v>
      </c>
      <c r="C489" s="2">
        <v>43825</v>
      </c>
      <c r="D489" s="1">
        <v>560.54999999999995</v>
      </c>
      <c r="E489" s="1">
        <v>561.65</v>
      </c>
      <c r="F489" s="1">
        <v>565</v>
      </c>
      <c r="G489" s="1">
        <v>559.54999999999995</v>
      </c>
      <c r="H489" s="1">
        <v>560.6</v>
      </c>
      <c r="I489" s="1">
        <v>560.5</v>
      </c>
      <c r="J489" s="1">
        <v>561.97</v>
      </c>
      <c r="K489" s="1">
        <v>1848547</v>
      </c>
      <c r="L489" s="1">
        <v>1038825505.8</v>
      </c>
      <c r="M489" s="1">
        <v>43071</v>
      </c>
      <c r="N489" s="3">
        <f>IF(ISERR(LN(Table129[[#This Row],[Close Price]]/I488)),"-",LN(Table129[[#This Row],[Close Price]]/I488))</f>
        <v>-8.9202087387891049E-5</v>
      </c>
    </row>
    <row r="490" spans="1:14" x14ac:dyDescent="0.3">
      <c r="A490" s="1" t="s">
        <v>40</v>
      </c>
      <c r="B490" s="1" t="s">
        <v>14</v>
      </c>
      <c r="C490" s="2">
        <v>43826</v>
      </c>
      <c r="D490" s="1">
        <v>560.5</v>
      </c>
      <c r="E490" s="1">
        <v>562.95000000000005</v>
      </c>
      <c r="F490" s="1">
        <v>569</v>
      </c>
      <c r="G490" s="1">
        <v>557</v>
      </c>
      <c r="H490" s="1">
        <v>566.5</v>
      </c>
      <c r="I490" s="1">
        <v>567.54999999999995</v>
      </c>
      <c r="J490" s="1">
        <v>562.77</v>
      </c>
      <c r="K490" s="1">
        <v>2786795</v>
      </c>
      <c r="L490" s="1">
        <v>1568330379.4000001</v>
      </c>
      <c r="M490" s="1">
        <v>68529</v>
      </c>
      <c r="N490" s="3">
        <f>IF(ISERR(LN(Table129[[#This Row],[Close Price]]/I489)),"-",LN(Table129[[#This Row],[Close Price]]/I489))</f>
        <v>1.2499608689133662E-2</v>
      </c>
    </row>
    <row r="491" spans="1:14" x14ac:dyDescent="0.3">
      <c r="A491" s="1" t="s">
        <v>40</v>
      </c>
      <c r="B491" s="1" t="s">
        <v>14</v>
      </c>
      <c r="C491" s="2">
        <v>43829</v>
      </c>
      <c r="D491" s="1">
        <v>567.54999999999995</v>
      </c>
      <c r="E491" s="1">
        <v>567</v>
      </c>
      <c r="F491" s="1">
        <v>577.5</v>
      </c>
      <c r="G491" s="1">
        <v>564.25</v>
      </c>
      <c r="H491" s="1">
        <v>569.79999999999995</v>
      </c>
      <c r="I491" s="1">
        <v>569.29999999999995</v>
      </c>
      <c r="J491" s="1">
        <v>571.20000000000005</v>
      </c>
      <c r="K491" s="1">
        <v>1800754</v>
      </c>
      <c r="L491" s="1">
        <v>1028582296.7</v>
      </c>
      <c r="M491" s="1">
        <v>40239</v>
      </c>
      <c r="N491" s="3">
        <f>IF(ISERR(LN(Table129[[#This Row],[Close Price]]/I490)),"-",LN(Table129[[#This Row],[Close Price]]/I490))</f>
        <v>3.0786847556878924E-3</v>
      </c>
    </row>
    <row r="492" spans="1:14" x14ac:dyDescent="0.3">
      <c r="A492" s="1" t="s">
        <v>40</v>
      </c>
      <c r="B492" s="1" t="s">
        <v>14</v>
      </c>
      <c r="C492" s="2">
        <v>43830</v>
      </c>
      <c r="D492" s="1">
        <v>569.29999999999995</v>
      </c>
      <c r="E492" s="1">
        <v>569.1</v>
      </c>
      <c r="F492" s="1">
        <v>571.5</v>
      </c>
      <c r="G492" s="1">
        <v>565.04999999999995</v>
      </c>
      <c r="H492" s="1">
        <v>569</v>
      </c>
      <c r="I492" s="1">
        <v>568.1</v>
      </c>
      <c r="J492" s="1">
        <v>568.66999999999996</v>
      </c>
      <c r="K492" s="1">
        <v>1838808</v>
      </c>
      <c r="L492" s="1">
        <v>1045684086.85</v>
      </c>
      <c r="M492" s="1">
        <v>62191</v>
      </c>
      <c r="N492" s="3">
        <f>IF(ISERR(LN(Table129[[#This Row],[Close Price]]/I491)),"-",LN(Table129[[#This Row],[Close Price]]/I491))</f>
        <v>-2.1100763939548794E-3</v>
      </c>
    </row>
    <row r="493" spans="1:14" x14ac:dyDescent="0.3">
      <c r="A493" s="1" t="s">
        <v>40</v>
      </c>
      <c r="B493" s="1" t="s">
        <v>14</v>
      </c>
      <c r="C493" s="2">
        <v>43831</v>
      </c>
      <c r="D493" s="1">
        <v>568.1</v>
      </c>
      <c r="E493" s="1">
        <v>569.4</v>
      </c>
      <c r="F493" s="1">
        <v>572.9</v>
      </c>
      <c r="G493" s="1">
        <v>566.85</v>
      </c>
      <c r="H493" s="1">
        <v>571.1</v>
      </c>
      <c r="I493" s="1">
        <v>571.95000000000005</v>
      </c>
      <c r="J493" s="1">
        <v>570.49</v>
      </c>
      <c r="K493" s="1">
        <v>918373</v>
      </c>
      <c r="L493" s="1">
        <v>523918302.05000001</v>
      </c>
      <c r="M493" s="1">
        <v>17539</v>
      </c>
      <c r="N493" s="3">
        <f>IF(ISERR(LN(Table129[[#This Row],[Close Price]]/I492)),"-",LN(Table129[[#This Row],[Close Price]]/I492))</f>
        <v>6.7541154086011683E-3</v>
      </c>
    </row>
    <row r="494" spans="1:14" x14ac:dyDescent="0.3">
      <c r="A494" s="1" t="s">
        <v>40</v>
      </c>
      <c r="B494" s="1" t="s">
        <v>14</v>
      </c>
      <c r="C494" s="2">
        <v>43832</v>
      </c>
      <c r="D494" s="1">
        <v>571.95000000000005</v>
      </c>
      <c r="E494" s="1">
        <v>572.54999999999995</v>
      </c>
      <c r="F494" s="1">
        <v>575</v>
      </c>
      <c r="G494" s="1">
        <v>570.5</v>
      </c>
      <c r="H494" s="1">
        <v>574</v>
      </c>
      <c r="I494" s="1">
        <v>573.54999999999995</v>
      </c>
      <c r="J494" s="1">
        <v>573.24</v>
      </c>
      <c r="K494" s="1">
        <v>1075642</v>
      </c>
      <c r="L494" s="1">
        <v>616604442.20000005</v>
      </c>
      <c r="M494" s="1">
        <v>52734</v>
      </c>
      <c r="N494" s="3">
        <f>IF(ISERR(LN(Table129[[#This Row],[Close Price]]/I493)),"-",LN(Table129[[#This Row],[Close Price]]/I493))</f>
        <v>2.793541755593995E-3</v>
      </c>
    </row>
    <row r="495" spans="1:14" x14ac:dyDescent="0.3">
      <c r="A495" s="1" t="s">
        <v>40</v>
      </c>
      <c r="B495" s="1" t="s">
        <v>14</v>
      </c>
      <c r="C495" s="2">
        <v>43833</v>
      </c>
      <c r="D495" s="1">
        <v>573.54999999999995</v>
      </c>
      <c r="E495" s="1">
        <v>574</v>
      </c>
      <c r="F495" s="1">
        <v>588.5</v>
      </c>
      <c r="G495" s="1">
        <v>572.85</v>
      </c>
      <c r="H495" s="1">
        <v>582</v>
      </c>
      <c r="I495" s="1">
        <v>585.04999999999995</v>
      </c>
      <c r="J495" s="1">
        <v>584.14</v>
      </c>
      <c r="K495" s="1">
        <v>3269446</v>
      </c>
      <c r="L495" s="1">
        <v>1909826833</v>
      </c>
      <c r="M495" s="1">
        <v>77707</v>
      </c>
      <c r="N495" s="3">
        <f>IF(ISERR(LN(Table129[[#This Row],[Close Price]]/I494)),"-",LN(Table129[[#This Row],[Close Price]]/I494))</f>
        <v>1.9852196937690192E-2</v>
      </c>
    </row>
    <row r="496" spans="1:14" x14ac:dyDescent="0.3">
      <c r="A496" s="1" t="s">
        <v>40</v>
      </c>
      <c r="B496" s="1" t="s">
        <v>14</v>
      </c>
      <c r="C496" s="2">
        <v>43836</v>
      </c>
      <c r="D496" s="1">
        <v>585.04999999999995</v>
      </c>
      <c r="E496" s="1">
        <v>585</v>
      </c>
      <c r="F496" s="1">
        <v>592.20000000000005</v>
      </c>
      <c r="G496" s="1">
        <v>579.45000000000005</v>
      </c>
      <c r="H496" s="1">
        <v>581.9</v>
      </c>
      <c r="I496" s="1">
        <v>582</v>
      </c>
      <c r="J496" s="1">
        <v>584.22</v>
      </c>
      <c r="K496" s="1">
        <v>3589985</v>
      </c>
      <c r="L496" s="1">
        <v>2097334940.2</v>
      </c>
      <c r="M496" s="1">
        <v>60726</v>
      </c>
      <c r="N496" s="3">
        <f>IF(ISERR(LN(Table129[[#This Row],[Close Price]]/I495)),"-",LN(Table129[[#This Row],[Close Price]]/I495))</f>
        <v>-5.2268659335290299E-3</v>
      </c>
    </row>
    <row r="497" spans="1:14" x14ac:dyDescent="0.3">
      <c r="A497" s="1" t="s">
        <v>40</v>
      </c>
      <c r="B497" s="1" t="s">
        <v>14</v>
      </c>
      <c r="C497" s="2">
        <v>43837</v>
      </c>
      <c r="D497" s="1">
        <v>582</v>
      </c>
      <c r="E497" s="1">
        <v>582</v>
      </c>
      <c r="F497" s="1">
        <v>587.75</v>
      </c>
      <c r="G497" s="1">
        <v>579.04999999999995</v>
      </c>
      <c r="H497" s="1">
        <v>583.9</v>
      </c>
      <c r="I497" s="1">
        <v>584.25</v>
      </c>
      <c r="J497" s="1">
        <v>584.46</v>
      </c>
      <c r="K497" s="1">
        <v>3179728</v>
      </c>
      <c r="L497" s="1">
        <v>1858421839.6500001</v>
      </c>
      <c r="M497" s="1">
        <v>90166</v>
      </c>
      <c r="N497" s="3">
        <f>IF(ISERR(LN(Table129[[#This Row],[Close Price]]/I496)),"-",LN(Table129[[#This Row],[Close Price]]/I496))</f>
        <v>3.8585256875294997E-3</v>
      </c>
    </row>
    <row r="498" spans="1:14" x14ac:dyDescent="0.3">
      <c r="A498" s="1" t="s">
        <v>40</v>
      </c>
      <c r="B498" s="1" t="s">
        <v>14</v>
      </c>
      <c r="C498" s="2">
        <v>43838</v>
      </c>
      <c r="D498" s="1">
        <v>584.25</v>
      </c>
      <c r="E498" s="1">
        <v>583</v>
      </c>
      <c r="F498" s="1">
        <v>593</v>
      </c>
      <c r="G498" s="1">
        <v>578</v>
      </c>
      <c r="H498" s="1">
        <v>585</v>
      </c>
      <c r="I498" s="1">
        <v>585.75</v>
      </c>
      <c r="J498" s="1">
        <v>587.16999999999996</v>
      </c>
      <c r="K498" s="1">
        <v>3593096</v>
      </c>
      <c r="L498" s="1">
        <v>2109768987.9000001</v>
      </c>
      <c r="M498" s="1">
        <v>100124</v>
      </c>
      <c r="N498" s="3">
        <f>IF(ISERR(LN(Table129[[#This Row],[Close Price]]/I497)),"-",LN(Table129[[#This Row],[Close Price]]/I497))</f>
        <v>2.564103968937634E-3</v>
      </c>
    </row>
    <row r="499" spans="1:14" x14ac:dyDescent="0.3">
      <c r="A499" s="1" t="s">
        <v>40</v>
      </c>
      <c r="B499" s="1" t="s">
        <v>14</v>
      </c>
      <c r="C499" s="2">
        <v>43839</v>
      </c>
      <c r="D499" s="1">
        <v>585.75</v>
      </c>
      <c r="E499" s="1">
        <v>586</v>
      </c>
      <c r="F499" s="1">
        <v>588.15</v>
      </c>
      <c r="G499" s="1">
        <v>579.25</v>
      </c>
      <c r="H499" s="1">
        <v>580.95000000000005</v>
      </c>
      <c r="I499" s="1">
        <v>580.29999999999995</v>
      </c>
      <c r="J499" s="1">
        <v>581.99</v>
      </c>
      <c r="K499" s="1">
        <v>2313648</v>
      </c>
      <c r="L499" s="1">
        <v>1346525671.95</v>
      </c>
      <c r="M499" s="1">
        <v>55170</v>
      </c>
      <c r="N499" s="3">
        <f>IF(ISERR(LN(Table129[[#This Row],[Close Price]]/I498)),"-",LN(Table129[[#This Row],[Close Price]]/I498))</f>
        <v>-9.347866191342525E-3</v>
      </c>
    </row>
    <row r="500" spans="1:14" x14ac:dyDescent="0.3">
      <c r="A500" s="1" t="s">
        <v>40</v>
      </c>
      <c r="B500" s="1" t="s">
        <v>14</v>
      </c>
      <c r="C500" s="2">
        <v>43840</v>
      </c>
      <c r="D500" s="1">
        <v>580.29999999999995</v>
      </c>
      <c r="E500" s="1">
        <v>582</v>
      </c>
      <c r="F500" s="1">
        <v>589.79999999999995</v>
      </c>
      <c r="G500" s="1">
        <v>577.4</v>
      </c>
      <c r="H500" s="1">
        <v>580.4</v>
      </c>
      <c r="I500" s="1">
        <v>580.35</v>
      </c>
      <c r="J500" s="1">
        <v>583.17999999999995</v>
      </c>
      <c r="K500" s="1">
        <v>2049636</v>
      </c>
      <c r="L500" s="1">
        <v>1195316777.8499999</v>
      </c>
      <c r="M500" s="1">
        <v>77150</v>
      </c>
      <c r="N500" s="3">
        <f>IF(ISERR(LN(Table129[[#This Row],[Close Price]]/I499)),"-",LN(Table129[[#This Row],[Close Price]]/I499))</f>
        <v>8.6158618069275729E-5</v>
      </c>
    </row>
    <row r="501" spans="1:14" x14ac:dyDescent="0.3">
      <c r="A501" s="1" t="s">
        <v>40</v>
      </c>
      <c r="B501" s="1" t="s">
        <v>14</v>
      </c>
      <c r="C501" s="2">
        <v>43843</v>
      </c>
      <c r="D501" s="1">
        <v>580.35</v>
      </c>
      <c r="E501" s="1">
        <v>583.95000000000005</v>
      </c>
      <c r="F501" s="1">
        <v>590</v>
      </c>
      <c r="G501" s="1">
        <v>581</v>
      </c>
      <c r="H501" s="1">
        <v>587</v>
      </c>
      <c r="I501" s="1">
        <v>586.5</v>
      </c>
      <c r="J501" s="1">
        <v>584.94000000000005</v>
      </c>
      <c r="K501" s="1">
        <v>4096054</v>
      </c>
      <c r="L501" s="1">
        <v>2395926901.9000001</v>
      </c>
      <c r="M501" s="1">
        <v>88858</v>
      </c>
      <c r="N501" s="3">
        <f>IF(ISERR(LN(Table129[[#This Row],[Close Price]]/I500)),"-",LN(Table129[[#This Row],[Close Price]]/I500))</f>
        <v>1.0541298278898405E-2</v>
      </c>
    </row>
    <row r="502" spans="1:14" x14ac:dyDescent="0.3">
      <c r="A502" s="1" t="s">
        <v>40</v>
      </c>
      <c r="B502" s="1" t="s">
        <v>14</v>
      </c>
      <c r="C502" s="2">
        <v>43844</v>
      </c>
      <c r="D502" s="1">
        <v>586.5</v>
      </c>
      <c r="E502" s="1">
        <v>587.20000000000005</v>
      </c>
      <c r="F502" s="1">
        <v>597.4</v>
      </c>
      <c r="G502" s="1">
        <v>587.15</v>
      </c>
      <c r="H502" s="1">
        <v>594</v>
      </c>
      <c r="I502" s="1">
        <v>594.29999999999995</v>
      </c>
      <c r="J502" s="1">
        <v>592.35</v>
      </c>
      <c r="K502" s="1">
        <v>3395378</v>
      </c>
      <c r="L502" s="1">
        <v>2011260219.45</v>
      </c>
      <c r="M502" s="1">
        <v>100342</v>
      </c>
      <c r="N502" s="3">
        <f>IF(ISERR(LN(Table129[[#This Row],[Close Price]]/I501)),"-",LN(Table129[[#This Row],[Close Price]]/I501))</f>
        <v>1.3211574279084747E-2</v>
      </c>
    </row>
    <row r="503" spans="1:14" x14ac:dyDescent="0.3">
      <c r="A503" s="1" t="s">
        <v>40</v>
      </c>
      <c r="B503" s="1" t="s">
        <v>14</v>
      </c>
      <c r="C503" s="2">
        <v>43845</v>
      </c>
      <c r="D503" s="1">
        <v>594.29999999999995</v>
      </c>
      <c r="E503" s="1">
        <v>597</v>
      </c>
      <c r="F503" s="1">
        <v>598.29999999999995</v>
      </c>
      <c r="G503" s="1">
        <v>591.70000000000005</v>
      </c>
      <c r="H503" s="1">
        <v>595</v>
      </c>
      <c r="I503" s="1">
        <v>595.75</v>
      </c>
      <c r="J503" s="1">
        <v>594.99</v>
      </c>
      <c r="K503" s="1">
        <v>2348102</v>
      </c>
      <c r="L503" s="1">
        <v>1397101271.5999999</v>
      </c>
      <c r="M503" s="1">
        <v>47737</v>
      </c>
      <c r="N503" s="3">
        <f>IF(ISERR(LN(Table129[[#This Row],[Close Price]]/I502)),"-",LN(Table129[[#This Row],[Close Price]]/I502))</f>
        <v>2.4368736062366472E-3</v>
      </c>
    </row>
    <row r="504" spans="1:14" x14ac:dyDescent="0.3">
      <c r="A504" s="1" t="s">
        <v>40</v>
      </c>
      <c r="B504" s="1" t="s">
        <v>14</v>
      </c>
      <c r="C504" s="2">
        <v>43846</v>
      </c>
      <c r="D504" s="1">
        <v>595.75</v>
      </c>
      <c r="E504" s="1">
        <v>597</v>
      </c>
      <c r="F504" s="1">
        <v>598.29999999999995</v>
      </c>
      <c r="G504" s="1">
        <v>586.75</v>
      </c>
      <c r="H504" s="1">
        <v>594.65</v>
      </c>
      <c r="I504" s="1">
        <v>593.25</v>
      </c>
      <c r="J504" s="1">
        <v>593.16999999999996</v>
      </c>
      <c r="K504" s="1">
        <v>2107442</v>
      </c>
      <c r="L504" s="1">
        <v>1250064106.3499999</v>
      </c>
      <c r="M504" s="1">
        <v>58134</v>
      </c>
      <c r="N504" s="3">
        <f>IF(ISERR(LN(Table129[[#This Row],[Close Price]]/I503)),"-",LN(Table129[[#This Row],[Close Price]]/I503))</f>
        <v>-4.2052206629785852E-3</v>
      </c>
    </row>
    <row r="505" spans="1:14" x14ac:dyDescent="0.3">
      <c r="A505" s="1" t="s">
        <v>40</v>
      </c>
      <c r="B505" s="1" t="s">
        <v>14</v>
      </c>
      <c r="C505" s="2">
        <v>43847</v>
      </c>
      <c r="D505" s="1">
        <v>593.25</v>
      </c>
      <c r="E505" s="1">
        <v>585</v>
      </c>
      <c r="F505" s="1">
        <v>602</v>
      </c>
      <c r="G505" s="1">
        <v>585</v>
      </c>
      <c r="H505" s="1">
        <v>600.5</v>
      </c>
      <c r="I505" s="1">
        <v>598.79999999999995</v>
      </c>
      <c r="J505" s="1">
        <v>594.66</v>
      </c>
      <c r="K505" s="1">
        <v>4555694</v>
      </c>
      <c r="L505" s="1">
        <v>2709100492.25</v>
      </c>
      <c r="M505" s="1">
        <v>69220</v>
      </c>
      <c r="N505" s="3">
        <f>IF(ISERR(LN(Table129[[#This Row],[Close Price]]/I504)),"-",LN(Table129[[#This Row],[Close Price]]/I504))</f>
        <v>9.311757229600379E-3</v>
      </c>
    </row>
    <row r="506" spans="1:14" x14ac:dyDescent="0.3">
      <c r="A506" s="1" t="s">
        <v>40</v>
      </c>
      <c r="B506" s="1" t="s">
        <v>14</v>
      </c>
      <c r="C506" s="2">
        <v>43850</v>
      </c>
      <c r="D506" s="1">
        <v>598.79999999999995</v>
      </c>
      <c r="E506" s="1">
        <v>618</v>
      </c>
      <c r="F506" s="1">
        <v>618</v>
      </c>
      <c r="G506" s="1">
        <v>584.1</v>
      </c>
      <c r="H506" s="1">
        <v>588.95000000000005</v>
      </c>
      <c r="I506" s="1">
        <v>589.25</v>
      </c>
      <c r="J506" s="1">
        <v>594.82000000000005</v>
      </c>
      <c r="K506" s="1">
        <v>10272118</v>
      </c>
      <c r="L506" s="1">
        <v>6110077607.6000004</v>
      </c>
      <c r="M506" s="1">
        <v>124801</v>
      </c>
      <c r="N506" s="3">
        <f>IF(ISERR(LN(Table129[[#This Row],[Close Price]]/I505)),"-",LN(Table129[[#This Row],[Close Price]]/I505))</f>
        <v>-1.6077110729232753E-2</v>
      </c>
    </row>
    <row r="507" spans="1:14" x14ac:dyDescent="0.3">
      <c r="A507" s="1" t="s">
        <v>40</v>
      </c>
      <c r="B507" s="1" t="s">
        <v>14</v>
      </c>
      <c r="C507" s="2">
        <v>43851</v>
      </c>
      <c r="D507" s="1">
        <v>589.25</v>
      </c>
      <c r="E507" s="1">
        <v>589.29999999999995</v>
      </c>
      <c r="F507" s="1">
        <v>593.25</v>
      </c>
      <c r="G507" s="1">
        <v>582.35</v>
      </c>
      <c r="H507" s="1">
        <v>582.75</v>
      </c>
      <c r="I507" s="1">
        <v>584.04999999999995</v>
      </c>
      <c r="J507" s="1">
        <v>587.79</v>
      </c>
      <c r="K507" s="1">
        <v>2640668</v>
      </c>
      <c r="L507" s="1">
        <v>1552159511.6500001</v>
      </c>
      <c r="M507" s="1">
        <v>74242</v>
      </c>
      <c r="N507" s="3">
        <f>IF(ISERR(LN(Table129[[#This Row],[Close Price]]/I506)),"-",LN(Table129[[#This Row],[Close Price]]/I506))</f>
        <v>-8.8639462145354425E-3</v>
      </c>
    </row>
    <row r="508" spans="1:14" x14ac:dyDescent="0.3">
      <c r="A508" s="1" t="s">
        <v>40</v>
      </c>
      <c r="B508" s="1" t="s">
        <v>14</v>
      </c>
      <c r="C508" s="2">
        <v>43852</v>
      </c>
      <c r="D508" s="1">
        <v>584.04999999999995</v>
      </c>
      <c r="E508" s="1">
        <v>585.20000000000005</v>
      </c>
      <c r="F508" s="1">
        <v>595</v>
      </c>
      <c r="G508" s="1">
        <v>581.5</v>
      </c>
      <c r="H508" s="1">
        <v>590.20000000000005</v>
      </c>
      <c r="I508" s="1">
        <v>590.65</v>
      </c>
      <c r="J508" s="1">
        <v>591.32000000000005</v>
      </c>
      <c r="K508" s="1">
        <v>4402650</v>
      </c>
      <c r="L508" s="1">
        <v>2603383754.6500001</v>
      </c>
      <c r="M508" s="1">
        <v>111318</v>
      </c>
      <c r="N508" s="3">
        <f>IF(ISERR(LN(Table129[[#This Row],[Close Price]]/I507)),"-",LN(Table129[[#This Row],[Close Price]]/I507))</f>
        <v>1.1237029792823769E-2</v>
      </c>
    </row>
    <row r="509" spans="1:14" x14ac:dyDescent="0.3">
      <c r="A509" s="1" t="s">
        <v>40</v>
      </c>
      <c r="B509" s="1" t="s">
        <v>14</v>
      </c>
      <c r="C509" s="2">
        <v>43853</v>
      </c>
      <c r="D509" s="1">
        <v>590.65</v>
      </c>
      <c r="E509" s="1">
        <v>590.1</v>
      </c>
      <c r="F509" s="1">
        <v>599.95000000000005</v>
      </c>
      <c r="G509" s="1">
        <v>587</v>
      </c>
      <c r="H509" s="1">
        <v>598</v>
      </c>
      <c r="I509" s="1">
        <v>598.95000000000005</v>
      </c>
      <c r="J509" s="1">
        <v>596.54999999999995</v>
      </c>
      <c r="K509" s="1">
        <v>6089397</v>
      </c>
      <c r="L509" s="1">
        <v>3632609992.9499998</v>
      </c>
      <c r="M509" s="1">
        <v>97913</v>
      </c>
      <c r="N509" s="3">
        <f>IF(ISERR(LN(Table129[[#This Row],[Close Price]]/I508)),"-",LN(Table129[[#This Row],[Close Price]]/I508))</f>
        <v>1.3954496782811115E-2</v>
      </c>
    </row>
    <row r="510" spans="1:14" x14ac:dyDescent="0.3">
      <c r="A510" s="1" t="s">
        <v>40</v>
      </c>
      <c r="B510" s="1" t="s">
        <v>14</v>
      </c>
      <c r="C510" s="2">
        <v>43854</v>
      </c>
      <c r="D510" s="1">
        <v>598.95000000000005</v>
      </c>
      <c r="E510" s="1">
        <v>599</v>
      </c>
      <c r="F510" s="1">
        <v>609</v>
      </c>
      <c r="G510" s="1">
        <v>595.5</v>
      </c>
      <c r="H510" s="1">
        <v>607.4</v>
      </c>
      <c r="I510" s="1">
        <v>607.70000000000005</v>
      </c>
      <c r="J510" s="1">
        <v>605.57000000000005</v>
      </c>
      <c r="K510" s="1">
        <v>3551260</v>
      </c>
      <c r="L510" s="1">
        <v>2150553376.75</v>
      </c>
      <c r="M510" s="1">
        <v>79737</v>
      </c>
      <c r="N510" s="3">
        <f>IF(ISERR(LN(Table129[[#This Row],[Close Price]]/I509)),"-",LN(Table129[[#This Row],[Close Price]]/I509))</f>
        <v>1.4503216963969426E-2</v>
      </c>
    </row>
    <row r="511" spans="1:14" x14ac:dyDescent="0.3">
      <c r="A511" s="1" t="s">
        <v>40</v>
      </c>
      <c r="B511" s="1" t="s">
        <v>14</v>
      </c>
      <c r="C511" s="2">
        <v>43857</v>
      </c>
      <c r="D511" s="1">
        <v>607.70000000000005</v>
      </c>
      <c r="E511" s="1">
        <v>607.70000000000005</v>
      </c>
      <c r="F511" s="1">
        <v>608</v>
      </c>
      <c r="G511" s="1">
        <v>601.75</v>
      </c>
      <c r="H511" s="1">
        <v>605.54999999999995</v>
      </c>
      <c r="I511" s="1">
        <v>604.35</v>
      </c>
      <c r="J511" s="1">
        <v>605.04</v>
      </c>
      <c r="K511" s="1">
        <v>2450421</v>
      </c>
      <c r="L511" s="1">
        <v>1482591558.95</v>
      </c>
      <c r="M511" s="1">
        <v>34778</v>
      </c>
      <c r="N511" s="3">
        <f>IF(ISERR(LN(Table129[[#This Row],[Close Price]]/I510)),"-",LN(Table129[[#This Row],[Close Price]]/I510))</f>
        <v>-5.5278388358436185E-3</v>
      </c>
    </row>
    <row r="512" spans="1:14" x14ac:dyDescent="0.3">
      <c r="A512" s="1" t="s">
        <v>40</v>
      </c>
      <c r="B512" s="1" t="s">
        <v>14</v>
      </c>
      <c r="C512" s="2">
        <v>43858</v>
      </c>
      <c r="D512" s="1">
        <v>604.35</v>
      </c>
      <c r="E512" s="1">
        <v>607.29999999999995</v>
      </c>
      <c r="F512" s="1">
        <v>607.35</v>
      </c>
      <c r="G512" s="1">
        <v>592.6</v>
      </c>
      <c r="H512" s="1">
        <v>602.85</v>
      </c>
      <c r="I512" s="1">
        <v>601.45000000000005</v>
      </c>
      <c r="J512" s="1">
        <v>598.41</v>
      </c>
      <c r="K512" s="1">
        <v>5330709</v>
      </c>
      <c r="L512" s="1">
        <v>3189957865.4000001</v>
      </c>
      <c r="M512" s="1">
        <v>122378</v>
      </c>
      <c r="N512" s="3">
        <f>IF(ISERR(LN(Table129[[#This Row],[Close Price]]/I511)),"-",LN(Table129[[#This Row],[Close Price]]/I511))</f>
        <v>-4.8100938653843767E-3</v>
      </c>
    </row>
    <row r="513" spans="1:14" x14ac:dyDescent="0.3">
      <c r="A513" s="1" t="s">
        <v>40</v>
      </c>
      <c r="B513" s="1" t="s">
        <v>14</v>
      </c>
      <c r="C513" s="2">
        <v>43859</v>
      </c>
      <c r="D513" s="1">
        <v>601.45000000000005</v>
      </c>
      <c r="E513" s="1">
        <v>605</v>
      </c>
      <c r="F513" s="1">
        <v>611.5</v>
      </c>
      <c r="G513" s="1">
        <v>602.20000000000005</v>
      </c>
      <c r="H513" s="1">
        <v>608.85</v>
      </c>
      <c r="I513" s="1">
        <v>608.85</v>
      </c>
      <c r="J513" s="1">
        <v>608.53</v>
      </c>
      <c r="K513" s="1">
        <v>4281329</v>
      </c>
      <c r="L513" s="1">
        <v>2605296082.3499999</v>
      </c>
      <c r="M513" s="1">
        <v>81339</v>
      </c>
      <c r="N513" s="3">
        <f>IF(ISERR(LN(Table129[[#This Row],[Close Price]]/I512)),"-",LN(Table129[[#This Row],[Close Price]]/I512))</f>
        <v>1.2228525512934865E-2</v>
      </c>
    </row>
    <row r="514" spans="1:14" x14ac:dyDescent="0.3">
      <c r="A514" s="1" t="s">
        <v>40</v>
      </c>
      <c r="B514" s="1" t="s">
        <v>14</v>
      </c>
      <c r="C514" s="2">
        <v>43860</v>
      </c>
      <c r="D514" s="1">
        <v>608.85</v>
      </c>
      <c r="E514" s="1">
        <v>612</v>
      </c>
      <c r="F514" s="1">
        <v>613.85</v>
      </c>
      <c r="G514" s="1">
        <v>603.65</v>
      </c>
      <c r="H514" s="1">
        <v>607.9</v>
      </c>
      <c r="I514" s="1">
        <v>607.85</v>
      </c>
      <c r="J514" s="1">
        <v>607.69000000000005</v>
      </c>
      <c r="K514" s="1">
        <v>3334901</v>
      </c>
      <c r="L514" s="1">
        <v>2026594901.4000001</v>
      </c>
      <c r="M514" s="1">
        <v>99651</v>
      </c>
      <c r="N514" s="3">
        <f>IF(ISERR(LN(Table129[[#This Row],[Close Price]]/I513)),"-",LN(Table129[[#This Row],[Close Price]]/I513))</f>
        <v>-1.6437909512135053E-3</v>
      </c>
    </row>
    <row r="515" spans="1:14" x14ac:dyDescent="0.3">
      <c r="A515" s="1" t="s">
        <v>40</v>
      </c>
      <c r="B515" s="1" t="s">
        <v>14</v>
      </c>
      <c r="C515" s="2">
        <v>43861</v>
      </c>
      <c r="D515" s="1">
        <v>607.85</v>
      </c>
      <c r="E515" s="1">
        <v>607.85</v>
      </c>
      <c r="F515" s="1">
        <v>608.9</v>
      </c>
      <c r="G515" s="1">
        <v>589.6</v>
      </c>
      <c r="H515" s="1">
        <v>591.6</v>
      </c>
      <c r="I515" s="1">
        <v>591.4</v>
      </c>
      <c r="J515" s="1">
        <v>595.04999999999995</v>
      </c>
      <c r="K515" s="1">
        <v>3590768</v>
      </c>
      <c r="L515" s="1">
        <v>2136694876.8499999</v>
      </c>
      <c r="M515" s="1">
        <v>100805</v>
      </c>
      <c r="N515" s="3">
        <f>IF(ISERR(LN(Table129[[#This Row],[Close Price]]/I514)),"-",LN(Table129[[#This Row],[Close Price]]/I514))</f>
        <v>-2.7435533583426146E-2</v>
      </c>
    </row>
    <row r="516" spans="1:14" x14ac:dyDescent="0.3">
      <c r="A516" s="1" t="s">
        <v>40</v>
      </c>
      <c r="B516" s="1" t="s">
        <v>14</v>
      </c>
      <c r="C516" s="2">
        <v>43862</v>
      </c>
      <c r="D516" s="1">
        <v>591.4</v>
      </c>
      <c r="E516" s="1">
        <v>591.4</v>
      </c>
      <c r="F516" s="1">
        <v>597.70000000000005</v>
      </c>
      <c r="G516" s="1">
        <v>580.75</v>
      </c>
      <c r="H516" s="1">
        <v>590.79999999999995</v>
      </c>
      <c r="I516" s="1">
        <v>590.9</v>
      </c>
      <c r="J516" s="1">
        <v>589.72</v>
      </c>
      <c r="K516" s="1">
        <v>941425</v>
      </c>
      <c r="L516" s="1">
        <v>555181526.39999998</v>
      </c>
      <c r="M516" s="1">
        <v>20264</v>
      </c>
      <c r="N516" s="3">
        <f>IF(ISERR(LN(Table129[[#This Row],[Close Price]]/I515)),"-",LN(Table129[[#This Row],[Close Price]]/I515))</f>
        <v>-8.4580906674798495E-4</v>
      </c>
    </row>
    <row r="517" spans="1:14" x14ac:dyDescent="0.3">
      <c r="A517" s="1" t="s">
        <v>40</v>
      </c>
      <c r="B517" s="1" t="s">
        <v>14</v>
      </c>
      <c r="C517" s="2">
        <v>43864</v>
      </c>
      <c r="D517" s="1">
        <v>590.9</v>
      </c>
      <c r="E517" s="1">
        <v>591.4</v>
      </c>
      <c r="F517" s="1">
        <v>593.65</v>
      </c>
      <c r="G517" s="1">
        <v>577.5</v>
      </c>
      <c r="H517" s="1">
        <v>579.85</v>
      </c>
      <c r="I517" s="1">
        <v>579.1</v>
      </c>
      <c r="J517" s="1">
        <v>583.95000000000005</v>
      </c>
      <c r="K517" s="1">
        <v>4024193</v>
      </c>
      <c r="L517" s="1">
        <v>2349921570.3499999</v>
      </c>
      <c r="M517" s="1">
        <v>105851</v>
      </c>
      <c r="N517" s="3">
        <f>IF(ISERR(LN(Table129[[#This Row],[Close Price]]/I516)),"-",LN(Table129[[#This Row],[Close Price]]/I516))</f>
        <v>-2.0171624119884733E-2</v>
      </c>
    </row>
    <row r="518" spans="1:14" x14ac:dyDescent="0.3">
      <c r="A518" s="1" t="s">
        <v>40</v>
      </c>
      <c r="B518" s="1" t="s">
        <v>14</v>
      </c>
      <c r="C518" s="2">
        <v>43865</v>
      </c>
      <c r="D518" s="1">
        <v>579.1</v>
      </c>
      <c r="E518" s="1">
        <v>583</v>
      </c>
      <c r="F518" s="1">
        <v>589.25</v>
      </c>
      <c r="G518" s="1">
        <v>582.5</v>
      </c>
      <c r="H518" s="1">
        <v>587.79999999999995</v>
      </c>
      <c r="I518" s="1">
        <v>586.5</v>
      </c>
      <c r="J518" s="1">
        <v>586.67999999999995</v>
      </c>
      <c r="K518" s="1">
        <v>3246094</v>
      </c>
      <c r="L518" s="1">
        <v>1904422834.7</v>
      </c>
      <c r="M518" s="1">
        <v>70121</v>
      </c>
      <c r="N518" s="3">
        <f>IF(ISERR(LN(Table129[[#This Row],[Close Price]]/I517)),"-",LN(Table129[[#This Row],[Close Price]]/I517))</f>
        <v>1.2697493861785999E-2</v>
      </c>
    </row>
    <row r="519" spans="1:14" x14ac:dyDescent="0.3">
      <c r="A519" s="1" t="s">
        <v>40</v>
      </c>
      <c r="B519" s="1" t="s">
        <v>14</v>
      </c>
      <c r="C519" s="2">
        <v>43866</v>
      </c>
      <c r="D519" s="1">
        <v>586.5</v>
      </c>
      <c r="E519" s="1">
        <v>589.4</v>
      </c>
      <c r="F519" s="1">
        <v>598.5</v>
      </c>
      <c r="G519" s="1">
        <v>586</v>
      </c>
      <c r="H519" s="1">
        <v>595</v>
      </c>
      <c r="I519" s="1">
        <v>595.6</v>
      </c>
      <c r="J519" s="1">
        <v>594.34</v>
      </c>
      <c r="K519" s="1">
        <v>3006324</v>
      </c>
      <c r="L519" s="1">
        <v>1786763873.75</v>
      </c>
      <c r="M519" s="1">
        <v>109513</v>
      </c>
      <c r="N519" s="3">
        <f>IF(ISERR(LN(Table129[[#This Row],[Close Price]]/I518)),"-",LN(Table129[[#This Row],[Close Price]]/I518))</f>
        <v>1.5396632716323759E-2</v>
      </c>
    </row>
    <row r="520" spans="1:14" x14ac:dyDescent="0.3">
      <c r="A520" s="1" t="s">
        <v>40</v>
      </c>
      <c r="B520" s="1" t="s">
        <v>14</v>
      </c>
      <c r="C520" s="2">
        <v>43867</v>
      </c>
      <c r="D520" s="1">
        <v>595.6</v>
      </c>
      <c r="E520" s="1">
        <v>598.95000000000005</v>
      </c>
      <c r="F520" s="1">
        <v>613</v>
      </c>
      <c r="G520" s="1">
        <v>598</v>
      </c>
      <c r="H520" s="1">
        <v>601</v>
      </c>
      <c r="I520" s="1">
        <v>599.70000000000005</v>
      </c>
      <c r="J520" s="1">
        <v>603.6</v>
      </c>
      <c r="K520" s="1">
        <v>4704968</v>
      </c>
      <c r="L520" s="1">
        <v>2839896598.1500001</v>
      </c>
      <c r="M520" s="1">
        <v>81356</v>
      </c>
      <c r="N520" s="3">
        <f>IF(ISERR(LN(Table129[[#This Row],[Close Price]]/I519)),"-",LN(Table129[[#This Row],[Close Price]]/I519))</f>
        <v>6.8602293646101231E-3</v>
      </c>
    </row>
    <row r="521" spans="1:14" x14ac:dyDescent="0.3">
      <c r="A521" s="1" t="s">
        <v>40</v>
      </c>
      <c r="B521" s="1" t="s">
        <v>14</v>
      </c>
      <c r="C521" s="2">
        <v>43868</v>
      </c>
      <c r="D521" s="1">
        <v>599.70000000000005</v>
      </c>
      <c r="E521" s="1">
        <v>601.65</v>
      </c>
      <c r="F521" s="1">
        <v>609.20000000000005</v>
      </c>
      <c r="G521" s="1">
        <v>599.15</v>
      </c>
      <c r="H521" s="1">
        <v>605</v>
      </c>
      <c r="I521" s="1">
        <v>607.70000000000005</v>
      </c>
      <c r="J521" s="1">
        <v>605.1</v>
      </c>
      <c r="K521" s="1">
        <v>2865379</v>
      </c>
      <c r="L521" s="1">
        <v>1733839280.5</v>
      </c>
      <c r="M521" s="1">
        <v>57503</v>
      </c>
      <c r="N521" s="3">
        <f>IF(ISERR(LN(Table129[[#This Row],[Close Price]]/I520)),"-",LN(Table129[[#This Row],[Close Price]]/I520))</f>
        <v>1.3251808966845482E-2</v>
      </c>
    </row>
    <row r="522" spans="1:14" x14ac:dyDescent="0.3">
      <c r="A522" s="1" t="s">
        <v>40</v>
      </c>
      <c r="B522" s="1" t="s">
        <v>14</v>
      </c>
      <c r="C522" s="2">
        <v>43871</v>
      </c>
      <c r="D522" s="1">
        <v>607.70000000000005</v>
      </c>
      <c r="E522" s="1">
        <v>608.9</v>
      </c>
      <c r="F522" s="1">
        <v>611.54999999999995</v>
      </c>
      <c r="G522" s="1">
        <v>601.65</v>
      </c>
      <c r="H522" s="1">
        <v>603</v>
      </c>
      <c r="I522" s="1">
        <v>604.9</v>
      </c>
      <c r="J522" s="1">
        <v>605.70000000000005</v>
      </c>
      <c r="K522" s="1">
        <v>2286213</v>
      </c>
      <c r="L522" s="1">
        <v>1384767003.45</v>
      </c>
      <c r="M522" s="1">
        <v>34996</v>
      </c>
      <c r="N522" s="3">
        <f>IF(ISERR(LN(Table129[[#This Row],[Close Price]]/I521)),"-",LN(Table129[[#This Row],[Close Price]]/I521))</f>
        <v>-4.6181840284410854E-3</v>
      </c>
    </row>
    <row r="523" spans="1:14" x14ac:dyDescent="0.3">
      <c r="A523" s="1" t="s">
        <v>40</v>
      </c>
      <c r="B523" s="1" t="s">
        <v>14</v>
      </c>
      <c r="C523" s="2">
        <v>43872</v>
      </c>
      <c r="D523" s="1">
        <v>604.9</v>
      </c>
      <c r="E523" s="1">
        <v>606</v>
      </c>
      <c r="F523" s="1">
        <v>613.75</v>
      </c>
      <c r="G523" s="1">
        <v>605.70000000000005</v>
      </c>
      <c r="H523" s="1">
        <v>610.95000000000005</v>
      </c>
      <c r="I523" s="1">
        <v>610.65</v>
      </c>
      <c r="J523" s="1">
        <v>610.79</v>
      </c>
      <c r="K523" s="1">
        <v>2458748</v>
      </c>
      <c r="L523" s="1">
        <v>1501768180.25</v>
      </c>
      <c r="M523" s="1">
        <v>118909</v>
      </c>
      <c r="N523" s="3">
        <f>IF(ISERR(LN(Table129[[#This Row],[Close Price]]/I522)),"-",LN(Table129[[#This Row],[Close Price]]/I522))</f>
        <v>9.4608085042288889E-3</v>
      </c>
    </row>
    <row r="524" spans="1:14" x14ac:dyDescent="0.3">
      <c r="A524" s="1" t="s">
        <v>40</v>
      </c>
      <c r="B524" s="1" t="s">
        <v>14</v>
      </c>
      <c r="C524" s="2">
        <v>43873</v>
      </c>
      <c r="D524" s="1">
        <v>610.65</v>
      </c>
      <c r="E524" s="1">
        <v>613</v>
      </c>
      <c r="F524" s="1">
        <v>620.5</v>
      </c>
      <c r="G524" s="1">
        <v>610.29999999999995</v>
      </c>
      <c r="H524" s="1">
        <v>612.20000000000005</v>
      </c>
      <c r="I524" s="1">
        <v>614.1</v>
      </c>
      <c r="J524" s="1">
        <v>614.82000000000005</v>
      </c>
      <c r="K524" s="1">
        <v>4873027</v>
      </c>
      <c r="L524" s="1">
        <v>2996058413.8000002</v>
      </c>
      <c r="M524" s="1">
        <v>108142</v>
      </c>
      <c r="N524" s="3">
        <f>IF(ISERR(LN(Table129[[#This Row],[Close Price]]/I523)),"-",LN(Table129[[#This Row],[Close Price]]/I523))</f>
        <v>5.6338177182560642E-3</v>
      </c>
    </row>
    <row r="525" spans="1:14" x14ac:dyDescent="0.3">
      <c r="A525" s="1" t="s">
        <v>40</v>
      </c>
      <c r="B525" s="1" t="s">
        <v>14</v>
      </c>
      <c r="C525" s="2">
        <v>43874</v>
      </c>
      <c r="D525" s="1">
        <v>614.1</v>
      </c>
      <c r="E525" s="1">
        <v>612</v>
      </c>
      <c r="F525" s="1">
        <v>613.95000000000005</v>
      </c>
      <c r="G525" s="1">
        <v>604.04999999999995</v>
      </c>
      <c r="H525" s="1">
        <v>612.5</v>
      </c>
      <c r="I525" s="1">
        <v>612.45000000000005</v>
      </c>
      <c r="J525" s="1">
        <v>608.15</v>
      </c>
      <c r="K525" s="1">
        <v>2090363</v>
      </c>
      <c r="L525" s="1">
        <v>1271260965.45</v>
      </c>
      <c r="M525" s="1">
        <v>44088</v>
      </c>
      <c r="N525" s="3">
        <f>IF(ISERR(LN(Table129[[#This Row],[Close Price]]/I524)),"-",LN(Table129[[#This Row],[Close Price]]/I524))</f>
        <v>-2.6904749016590335E-3</v>
      </c>
    </row>
    <row r="526" spans="1:14" x14ac:dyDescent="0.3">
      <c r="A526" s="1" t="s">
        <v>40</v>
      </c>
      <c r="B526" s="1" t="s">
        <v>14</v>
      </c>
      <c r="C526" s="2">
        <v>43875</v>
      </c>
      <c r="D526" s="1">
        <v>612.45000000000005</v>
      </c>
      <c r="E526" s="1">
        <v>612.45000000000005</v>
      </c>
      <c r="F526" s="1">
        <v>623.25</v>
      </c>
      <c r="G526" s="1">
        <v>612.25</v>
      </c>
      <c r="H526" s="1">
        <v>622.15</v>
      </c>
      <c r="I526" s="1">
        <v>621.65</v>
      </c>
      <c r="J526" s="1">
        <v>619.82000000000005</v>
      </c>
      <c r="K526" s="1">
        <v>3650630</v>
      </c>
      <c r="L526" s="1">
        <v>2262731807.8499999</v>
      </c>
      <c r="M526" s="1">
        <v>101590</v>
      </c>
      <c r="N526" s="3">
        <f>IF(ISERR(LN(Table129[[#This Row],[Close Price]]/I525)),"-",LN(Table129[[#This Row],[Close Price]]/I525))</f>
        <v>1.4909926965251915E-2</v>
      </c>
    </row>
    <row r="527" spans="1:14" x14ac:dyDescent="0.3">
      <c r="A527" s="1" t="s">
        <v>40</v>
      </c>
      <c r="B527" s="1" t="s">
        <v>14</v>
      </c>
      <c r="C527" s="2">
        <v>43878</v>
      </c>
      <c r="D527" s="1">
        <v>621.65</v>
      </c>
      <c r="E527" s="1">
        <v>623</v>
      </c>
      <c r="F527" s="1">
        <v>623.5</v>
      </c>
      <c r="G527" s="1">
        <v>612.35</v>
      </c>
      <c r="H527" s="1">
        <v>613.45000000000005</v>
      </c>
      <c r="I527" s="1">
        <v>613.45000000000005</v>
      </c>
      <c r="J527" s="1">
        <v>615.53</v>
      </c>
      <c r="K527" s="1">
        <v>2190578</v>
      </c>
      <c r="L527" s="1">
        <v>1348368545.8</v>
      </c>
      <c r="M527" s="1">
        <v>73941</v>
      </c>
      <c r="N527" s="3">
        <f>IF(ISERR(LN(Table129[[#This Row],[Close Price]]/I526)),"-",LN(Table129[[#This Row],[Close Price]]/I526))</f>
        <v>-1.3278472161754583E-2</v>
      </c>
    </row>
    <row r="528" spans="1:14" x14ac:dyDescent="0.3">
      <c r="A528" s="1" t="s">
        <v>40</v>
      </c>
      <c r="B528" s="1" t="s">
        <v>14</v>
      </c>
      <c r="C528" s="2">
        <v>43879</v>
      </c>
      <c r="D528" s="1">
        <v>613.45000000000005</v>
      </c>
      <c r="E528" s="1">
        <v>613.45000000000005</v>
      </c>
      <c r="F528" s="1">
        <v>615.79999999999995</v>
      </c>
      <c r="G528" s="1">
        <v>605.15</v>
      </c>
      <c r="H528" s="1">
        <v>609.79999999999995</v>
      </c>
      <c r="I528" s="1">
        <v>607.04999999999995</v>
      </c>
      <c r="J528" s="1">
        <v>608.11</v>
      </c>
      <c r="K528" s="1">
        <v>5237465</v>
      </c>
      <c r="L528" s="1">
        <v>3184953678.3000002</v>
      </c>
      <c r="M528" s="1">
        <v>71859</v>
      </c>
      <c r="N528" s="3">
        <f>IF(ISERR(LN(Table129[[#This Row],[Close Price]]/I527)),"-",LN(Table129[[#This Row],[Close Price]]/I527))</f>
        <v>-1.0487601247207741E-2</v>
      </c>
    </row>
    <row r="529" spans="1:14" x14ac:dyDescent="0.3">
      <c r="A529" s="1" t="s">
        <v>40</v>
      </c>
      <c r="B529" s="1" t="s">
        <v>14</v>
      </c>
      <c r="C529" s="2">
        <v>43880</v>
      </c>
      <c r="D529" s="1">
        <v>607.04999999999995</v>
      </c>
      <c r="E529" s="1">
        <v>614.45000000000005</v>
      </c>
      <c r="F529" s="1">
        <v>618.25</v>
      </c>
      <c r="G529" s="1">
        <v>604</v>
      </c>
      <c r="H529" s="1">
        <v>604.45000000000005</v>
      </c>
      <c r="I529" s="1">
        <v>605.75</v>
      </c>
      <c r="J529" s="1">
        <v>610.1</v>
      </c>
      <c r="K529" s="1">
        <v>3799862</v>
      </c>
      <c r="L529" s="1">
        <v>2318282583.0999999</v>
      </c>
      <c r="M529" s="1">
        <v>73152</v>
      </c>
      <c r="N529" s="3">
        <f>IF(ISERR(LN(Table129[[#This Row],[Close Price]]/I528)),"-",LN(Table129[[#This Row],[Close Price]]/I528))</f>
        <v>-2.1438002933491184E-3</v>
      </c>
    </row>
    <row r="530" spans="1:14" x14ac:dyDescent="0.3">
      <c r="A530" s="1" t="s">
        <v>40</v>
      </c>
      <c r="B530" s="1" t="s">
        <v>14</v>
      </c>
      <c r="C530" s="2">
        <v>43881</v>
      </c>
      <c r="D530" s="1">
        <v>605.75</v>
      </c>
      <c r="E530" s="1">
        <v>611</v>
      </c>
      <c r="F530" s="1">
        <v>612.95000000000005</v>
      </c>
      <c r="G530" s="1">
        <v>605.15</v>
      </c>
      <c r="H530" s="1">
        <v>610</v>
      </c>
      <c r="I530" s="1">
        <v>608.04999999999995</v>
      </c>
      <c r="J530" s="1">
        <v>608.47</v>
      </c>
      <c r="K530" s="1">
        <v>4820313</v>
      </c>
      <c r="L530" s="1">
        <v>2932993838.5500002</v>
      </c>
      <c r="M530" s="1">
        <v>115488</v>
      </c>
      <c r="N530" s="3">
        <f>IF(ISERR(LN(Table129[[#This Row],[Close Price]]/I529)),"-",LN(Table129[[#This Row],[Close Price]]/I529))</f>
        <v>3.78975573037337E-3</v>
      </c>
    </row>
    <row r="531" spans="1:14" x14ac:dyDescent="0.3">
      <c r="A531" s="1" t="s">
        <v>40</v>
      </c>
      <c r="B531" s="1" t="s">
        <v>14</v>
      </c>
      <c r="C531" s="2">
        <v>43885</v>
      </c>
      <c r="D531" s="1">
        <v>608.04999999999995</v>
      </c>
      <c r="E531" s="1">
        <v>608</v>
      </c>
      <c r="F531" s="1">
        <v>609</v>
      </c>
      <c r="G531" s="1">
        <v>591.5</v>
      </c>
      <c r="H531" s="1">
        <v>592.15</v>
      </c>
      <c r="I531" s="1">
        <v>595.15</v>
      </c>
      <c r="J531" s="1">
        <v>602.49</v>
      </c>
      <c r="K531" s="1">
        <v>4070143</v>
      </c>
      <c r="L531" s="1">
        <v>2452203952.25</v>
      </c>
      <c r="M531" s="1">
        <v>105019</v>
      </c>
      <c r="N531" s="3">
        <f>IF(ISERR(LN(Table129[[#This Row],[Close Price]]/I530)),"-",LN(Table129[[#This Row],[Close Price]]/I530))</f>
        <v>-2.1443640813119728E-2</v>
      </c>
    </row>
    <row r="532" spans="1:14" x14ac:dyDescent="0.3">
      <c r="A532" s="1" t="s">
        <v>40</v>
      </c>
      <c r="B532" s="1" t="s">
        <v>14</v>
      </c>
      <c r="C532" s="2">
        <v>43886</v>
      </c>
      <c r="D532" s="1">
        <v>595.15</v>
      </c>
      <c r="E532" s="1">
        <v>595.5</v>
      </c>
      <c r="F532" s="1">
        <v>595.70000000000005</v>
      </c>
      <c r="G532" s="1">
        <v>575</v>
      </c>
      <c r="H532" s="1">
        <v>583.20000000000005</v>
      </c>
      <c r="I532" s="1">
        <v>582.45000000000005</v>
      </c>
      <c r="J532" s="1">
        <v>582.04</v>
      </c>
      <c r="K532" s="1">
        <v>5525575</v>
      </c>
      <c r="L532" s="1">
        <v>3216091090.5</v>
      </c>
      <c r="M532" s="1">
        <v>115367</v>
      </c>
      <c r="N532" s="3">
        <f>IF(ISERR(LN(Table129[[#This Row],[Close Price]]/I531)),"-",LN(Table129[[#This Row],[Close Price]]/I531))</f>
        <v>-2.157012976810261E-2</v>
      </c>
    </row>
    <row r="533" spans="1:14" x14ac:dyDescent="0.3">
      <c r="A533" s="1" t="s">
        <v>40</v>
      </c>
      <c r="B533" s="1" t="s">
        <v>14</v>
      </c>
      <c r="C533" s="2">
        <v>43887</v>
      </c>
      <c r="D533" s="1">
        <v>582.45000000000005</v>
      </c>
      <c r="E533" s="1">
        <v>576.9</v>
      </c>
      <c r="F533" s="1">
        <v>589.04999999999995</v>
      </c>
      <c r="G533" s="1">
        <v>575.5</v>
      </c>
      <c r="H533" s="1">
        <v>583.25</v>
      </c>
      <c r="I533" s="1">
        <v>583.6</v>
      </c>
      <c r="J533" s="1">
        <v>582.91999999999996</v>
      </c>
      <c r="K533" s="1">
        <v>5460070</v>
      </c>
      <c r="L533" s="1">
        <v>3182772786.1500001</v>
      </c>
      <c r="M533" s="1">
        <v>100228</v>
      </c>
      <c r="N533" s="3">
        <f>IF(ISERR(LN(Table129[[#This Row],[Close Price]]/I532)),"-",LN(Table129[[#This Row],[Close Price]]/I532))</f>
        <v>1.9724718028444888E-3</v>
      </c>
    </row>
    <row r="534" spans="1:14" x14ac:dyDescent="0.3">
      <c r="A534" s="1" t="s">
        <v>40</v>
      </c>
      <c r="B534" s="1" t="s">
        <v>14</v>
      </c>
      <c r="C534" s="2">
        <v>43888</v>
      </c>
      <c r="D534" s="1">
        <v>583.6</v>
      </c>
      <c r="E534" s="1">
        <v>582.1</v>
      </c>
      <c r="F534" s="1">
        <v>582.4</v>
      </c>
      <c r="G534" s="1">
        <v>568</v>
      </c>
      <c r="H534" s="1">
        <v>571</v>
      </c>
      <c r="I534" s="1">
        <v>573.04999999999995</v>
      </c>
      <c r="J534" s="1">
        <v>573.13</v>
      </c>
      <c r="K534" s="1">
        <v>4078174</v>
      </c>
      <c r="L534" s="1">
        <v>2337341544</v>
      </c>
      <c r="M534" s="1">
        <v>97257</v>
      </c>
      <c r="N534" s="3">
        <f>IF(ISERR(LN(Table129[[#This Row],[Close Price]]/I533)),"-",LN(Table129[[#This Row],[Close Price]]/I533))</f>
        <v>-1.8242843705922513E-2</v>
      </c>
    </row>
    <row r="535" spans="1:14" x14ac:dyDescent="0.3">
      <c r="A535" s="1" t="s">
        <v>40</v>
      </c>
      <c r="B535" s="1" t="s">
        <v>14</v>
      </c>
      <c r="C535" s="2">
        <v>43889</v>
      </c>
      <c r="D535" s="1">
        <v>573.04999999999995</v>
      </c>
      <c r="E535" s="1">
        <v>560</v>
      </c>
      <c r="F535" s="1">
        <v>564</v>
      </c>
      <c r="G535" s="1">
        <v>531.20000000000005</v>
      </c>
      <c r="H535" s="1">
        <v>539</v>
      </c>
      <c r="I535" s="1">
        <v>534.35</v>
      </c>
      <c r="J535" s="1">
        <v>546.95000000000005</v>
      </c>
      <c r="K535" s="1">
        <v>7894806</v>
      </c>
      <c r="L535" s="1">
        <v>4318041180.3000002</v>
      </c>
      <c r="M535" s="1">
        <v>161062</v>
      </c>
      <c r="N535" s="3">
        <f>IF(ISERR(LN(Table129[[#This Row],[Close Price]]/I534)),"-",LN(Table129[[#This Row],[Close Price]]/I534))</f>
        <v>-6.9921917971802347E-2</v>
      </c>
    </row>
    <row r="536" spans="1:14" x14ac:dyDescent="0.3">
      <c r="A536" s="1" t="s">
        <v>40</v>
      </c>
      <c r="B536" s="1" t="s">
        <v>14</v>
      </c>
      <c r="C536" s="2">
        <v>43892</v>
      </c>
      <c r="D536" s="1">
        <v>534.35</v>
      </c>
      <c r="E536" s="1">
        <v>541.04999999999995</v>
      </c>
      <c r="F536" s="1">
        <v>565.85</v>
      </c>
      <c r="G536" s="1">
        <v>537.85</v>
      </c>
      <c r="H536" s="1">
        <v>547.6</v>
      </c>
      <c r="I536" s="1">
        <v>549.70000000000005</v>
      </c>
      <c r="J536" s="1">
        <v>553.95000000000005</v>
      </c>
      <c r="K536" s="1">
        <v>8175982</v>
      </c>
      <c r="L536" s="1">
        <v>4529087569.8000002</v>
      </c>
      <c r="M536" s="1">
        <v>166431</v>
      </c>
      <c r="N536" s="3">
        <f>IF(ISERR(LN(Table129[[#This Row],[Close Price]]/I535)),"-",LN(Table129[[#This Row],[Close Price]]/I535))</f>
        <v>2.8321619895708996E-2</v>
      </c>
    </row>
    <row r="537" spans="1:14" x14ac:dyDescent="0.3">
      <c r="A537" s="1" t="s">
        <v>40</v>
      </c>
      <c r="B537" s="1" t="s">
        <v>14</v>
      </c>
      <c r="C537" s="2">
        <v>43893</v>
      </c>
      <c r="D537" s="1">
        <v>549.70000000000005</v>
      </c>
      <c r="E537" s="1">
        <v>556</v>
      </c>
      <c r="F537" s="1">
        <v>568.75</v>
      </c>
      <c r="G537" s="1">
        <v>555</v>
      </c>
      <c r="H537" s="1">
        <v>568.20000000000005</v>
      </c>
      <c r="I537" s="1">
        <v>565.04999999999995</v>
      </c>
      <c r="J537" s="1">
        <v>561.76</v>
      </c>
      <c r="K537" s="1">
        <v>4682284</v>
      </c>
      <c r="L537" s="1">
        <v>2630302017.1999998</v>
      </c>
      <c r="M537" s="1">
        <v>131005</v>
      </c>
      <c r="N537" s="3">
        <f>IF(ISERR(LN(Table129[[#This Row],[Close Price]]/I536)),"-",LN(Table129[[#This Row],[Close Price]]/I536))</f>
        <v>2.754154793954499E-2</v>
      </c>
    </row>
    <row r="538" spans="1:14" x14ac:dyDescent="0.3">
      <c r="A538" s="1" t="s">
        <v>40</v>
      </c>
      <c r="B538" s="1" t="s">
        <v>14</v>
      </c>
      <c r="C538" s="2">
        <v>43894</v>
      </c>
      <c r="D538" s="1">
        <v>565.04999999999995</v>
      </c>
      <c r="E538" s="1">
        <v>569</v>
      </c>
      <c r="F538" s="1">
        <v>575.4</v>
      </c>
      <c r="G538" s="1">
        <v>561</v>
      </c>
      <c r="H538" s="1">
        <v>562.20000000000005</v>
      </c>
      <c r="I538" s="1">
        <v>563.1</v>
      </c>
      <c r="J538" s="1">
        <v>566.66999999999996</v>
      </c>
      <c r="K538" s="1">
        <v>5175180</v>
      </c>
      <c r="L538" s="1">
        <v>2932609654.3000002</v>
      </c>
      <c r="M538" s="1">
        <v>104336</v>
      </c>
      <c r="N538" s="3">
        <f>IF(ISERR(LN(Table129[[#This Row],[Close Price]]/I537)),"-",LN(Table129[[#This Row],[Close Price]]/I537))</f>
        <v>-3.4569905455868427E-3</v>
      </c>
    </row>
    <row r="539" spans="1:14" x14ac:dyDescent="0.3">
      <c r="A539" s="1" t="s">
        <v>40</v>
      </c>
      <c r="B539" s="1" t="s">
        <v>14</v>
      </c>
      <c r="C539" s="2">
        <v>43895</v>
      </c>
      <c r="D539" s="1">
        <v>563.1</v>
      </c>
      <c r="E539" s="1">
        <v>568</v>
      </c>
      <c r="F539" s="1">
        <v>581.9</v>
      </c>
      <c r="G539" s="1">
        <v>563.15</v>
      </c>
      <c r="H539" s="1">
        <v>576</v>
      </c>
      <c r="I539" s="1">
        <v>576.4</v>
      </c>
      <c r="J539" s="1">
        <v>578.35</v>
      </c>
      <c r="K539" s="1">
        <v>6061347</v>
      </c>
      <c r="L539" s="1">
        <v>3505571601.0999999</v>
      </c>
      <c r="M539" s="1">
        <v>89062</v>
      </c>
      <c r="N539" s="3">
        <f>IF(ISERR(LN(Table129[[#This Row],[Close Price]]/I538)),"-",LN(Table129[[#This Row],[Close Price]]/I538))</f>
        <v>2.3344631864794029E-2</v>
      </c>
    </row>
    <row r="540" spans="1:14" x14ac:dyDescent="0.3">
      <c r="A540" s="1" t="s">
        <v>40</v>
      </c>
      <c r="B540" s="1" t="s">
        <v>14</v>
      </c>
      <c r="C540" s="2">
        <v>43896</v>
      </c>
      <c r="D540" s="1">
        <v>576.4</v>
      </c>
      <c r="E540" s="1">
        <v>570</v>
      </c>
      <c r="F540" s="1">
        <v>573.95000000000005</v>
      </c>
      <c r="G540" s="1">
        <v>559.54999999999995</v>
      </c>
      <c r="H540" s="1">
        <v>568</v>
      </c>
      <c r="I540" s="1">
        <v>566.20000000000005</v>
      </c>
      <c r="J540" s="1">
        <v>564.49</v>
      </c>
      <c r="K540" s="1">
        <v>3288548</v>
      </c>
      <c r="L540" s="1">
        <v>1856339904.1500001</v>
      </c>
      <c r="M540" s="1">
        <v>72399</v>
      </c>
      <c r="N540" s="3">
        <f>IF(ISERR(LN(Table129[[#This Row],[Close Price]]/I539)),"-",LN(Table129[[#This Row],[Close Price]]/I539))</f>
        <v>-1.7854491447567636E-2</v>
      </c>
    </row>
    <row r="541" spans="1:14" x14ac:dyDescent="0.3">
      <c r="A541" s="1" t="s">
        <v>40</v>
      </c>
      <c r="B541" s="1" t="s">
        <v>14</v>
      </c>
      <c r="C541" s="2">
        <v>43899</v>
      </c>
      <c r="D541" s="1">
        <v>566.20000000000005</v>
      </c>
      <c r="E541" s="1">
        <v>555</v>
      </c>
      <c r="F541" s="1">
        <v>558</v>
      </c>
      <c r="G541" s="1">
        <v>536.45000000000005</v>
      </c>
      <c r="H541" s="1">
        <v>542.54999999999995</v>
      </c>
      <c r="I541" s="1">
        <v>540.45000000000005</v>
      </c>
      <c r="J541" s="1">
        <v>543.05999999999995</v>
      </c>
      <c r="K541" s="1">
        <v>3699831</v>
      </c>
      <c r="L541" s="1">
        <v>2009218670.0999999</v>
      </c>
      <c r="M541" s="1">
        <v>82357</v>
      </c>
      <c r="N541" s="3">
        <f>IF(ISERR(LN(Table129[[#This Row],[Close Price]]/I540)),"-",LN(Table129[[#This Row],[Close Price]]/I540))</f>
        <v>-4.6545246815587311E-2</v>
      </c>
    </row>
    <row r="542" spans="1:14" x14ac:dyDescent="0.3">
      <c r="A542" s="1" t="s">
        <v>40</v>
      </c>
      <c r="B542" s="1" t="s">
        <v>14</v>
      </c>
      <c r="C542" s="2">
        <v>43901</v>
      </c>
      <c r="D542" s="1">
        <v>540.45000000000005</v>
      </c>
      <c r="E542" s="1">
        <v>526.75</v>
      </c>
      <c r="F542" s="1">
        <v>542.65</v>
      </c>
      <c r="G542" s="1">
        <v>514</v>
      </c>
      <c r="H542" s="1">
        <v>538.04999999999995</v>
      </c>
      <c r="I542" s="1">
        <v>536.79999999999995</v>
      </c>
      <c r="J542" s="1">
        <v>533.79999999999995</v>
      </c>
      <c r="K542" s="1">
        <v>4850036</v>
      </c>
      <c r="L542" s="1">
        <v>2588947282.4000001</v>
      </c>
      <c r="M542" s="1">
        <v>105339</v>
      </c>
      <c r="N542" s="3">
        <f>IF(ISERR(LN(Table129[[#This Row],[Close Price]]/I541)),"-",LN(Table129[[#This Row],[Close Price]]/I541))</f>
        <v>-6.776540204740022E-3</v>
      </c>
    </row>
    <row r="543" spans="1:14" x14ac:dyDescent="0.3">
      <c r="A543" s="1" t="s">
        <v>40</v>
      </c>
      <c r="B543" s="1" t="s">
        <v>14</v>
      </c>
      <c r="C543" s="2">
        <v>43902</v>
      </c>
      <c r="D543" s="1">
        <v>536.79999999999995</v>
      </c>
      <c r="E543" s="1">
        <v>521</v>
      </c>
      <c r="F543" s="1">
        <v>527.79999999999995</v>
      </c>
      <c r="G543" s="1">
        <v>486.35</v>
      </c>
      <c r="H543" s="1">
        <v>494</v>
      </c>
      <c r="I543" s="1">
        <v>493.35</v>
      </c>
      <c r="J543" s="1">
        <v>506.11</v>
      </c>
      <c r="K543" s="1">
        <v>5321420</v>
      </c>
      <c r="L543" s="1">
        <v>2693243988.9000001</v>
      </c>
      <c r="M543" s="1">
        <v>161096</v>
      </c>
      <c r="N543" s="3">
        <f>IF(ISERR(LN(Table129[[#This Row],[Close Price]]/I542)),"-",LN(Table129[[#This Row],[Close Price]]/I542))</f>
        <v>-8.4406724354296234E-2</v>
      </c>
    </row>
    <row r="544" spans="1:14" x14ac:dyDescent="0.3">
      <c r="A544" s="1" t="s">
        <v>40</v>
      </c>
      <c r="B544" s="1" t="s">
        <v>14</v>
      </c>
      <c r="C544" s="2">
        <v>43903</v>
      </c>
      <c r="D544" s="1">
        <v>493.35</v>
      </c>
      <c r="E544" s="1">
        <v>460</v>
      </c>
      <c r="F544" s="1">
        <v>517.25</v>
      </c>
      <c r="G544" s="1">
        <v>395.95</v>
      </c>
      <c r="H544" s="1">
        <v>497</v>
      </c>
      <c r="I544" s="1">
        <v>492.9</v>
      </c>
      <c r="J544" s="1">
        <v>479.71</v>
      </c>
      <c r="K544" s="1">
        <v>6859998</v>
      </c>
      <c r="L544" s="1">
        <v>3290807920.4000001</v>
      </c>
      <c r="M544" s="1">
        <v>117288</v>
      </c>
      <c r="N544" s="3">
        <f>IF(ISERR(LN(Table129[[#This Row],[Close Price]]/I543)),"-",LN(Table129[[#This Row],[Close Price]]/I543))</f>
        <v>-9.1254759184366163E-4</v>
      </c>
    </row>
    <row r="545" spans="1:14" x14ac:dyDescent="0.3">
      <c r="A545" s="1" t="s">
        <v>40</v>
      </c>
      <c r="B545" s="1" t="s">
        <v>14</v>
      </c>
      <c r="C545" s="2">
        <v>43906</v>
      </c>
      <c r="D545" s="1">
        <v>492.9</v>
      </c>
      <c r="E545" s="1">
        <v>469</v>
      </c>
      <c r="F545" s="1">
        <v>479.8</v>
      </c>
      <c r="G545" s="1">
        <v>446.85</v>
      </c>
      <c r="H545" s="1">
        <v>453.25</v>
      </c>
      <c r="I545" s="1">
        <v>450.7</v>
      </c>
      <c r="J545" s="1">
        <v>464.14</v>
      </c>
      <c r="K545" s="1">
        <v>5281596</v>
      </c>
      <c r="L545" s="1">
        <v>2451413146.3000002</v>
      </c>
      <c r="M545" s="1">
        <v>126930</v>
      </c>
      <c r="N545" s="3">
        <f>IF(ISERR(LN(Table129[[#This Row],[Close Price]]/I544)),"-",LN(Table129[[#This Row],[Close Price]]/I544))</f>
        <v>-8.9504384014729418E-2</v>
      </c>
    </row>
    <row r="546" spans="1:14" x14ac:dyDescent="0.3">
      <c r="A546" s="1" t="s">
        <v>40</v>
      </c>
      <c r="B546" s="1" t="s">
        <v>14</v>
      </c>
      <c r="C546" s="2">
        <v>43907</v>
      </c>
      <c r="D546" s="1">
        <v>450.7</v>
      </c>
      <c r="E546" s="1">
        <v>450</v>
      </c>
      <c r="F546" s="1">
        <v>478.6</v>
      </c>
      <c r="G546" s="1">
        <v>443.35</v>
      </c>
      <c r="H546" s="1">
        <v>455</v>
      </c>
      <c r="I546" s="1">
        <v>450.65</v>
      </c>
      <c r="J546" s="1">
        <v>459.39</v>
      </c>
      <c r="K546" s="1">
        <v>5148569</v>
      </c>
      <c r="L546" s="1">
        <v>2365223532.4499998</v>
      </c>
      <c r="M546" s="1">
        <v>99381</v>
      </c>
      <c r="N546" s="3">
        <f>IF(ISERR(LN(Table129[[#This Row],[Close Price]]/I545)),"-",LN(Table129[[#This Row],[Close Price]]/I545))</f>
        <v>-1.1094469418383597E-4</v>
      </c>
    </row>
    <row r="547" spans="1:14" x14ac:dyDescent="0.3">
      <c r="A547" s="1" t="s">
        <v>40</v>
      </c>
      <c r="B547" s="1" t="s">
        <v>14</v>
      </c>
      <c r="C547" s="2">
        <v>43908</v>
      </c>
      <c r="D547" s="1">
        <v>450.65</v>
      </c>
      <c r="E547" s="1">
        <v>455</v>
      </c>
      <c r="F547" s="1">
        <v>464.8</v>
      </c>
      <c r="G547" s="1">
        <v>429.05</v>
      </c>
      <c r="H547" s="1">
        <v>437</v>
      </c>
      <c r="I547" s="1">
        <v>434.25</v>
      </c>
      <c r="J547" s="1">
        <v>442.39</v>
      </c>
      <c r="K547" s="1">
        <v>4936460</v>
      </c>
      <c r="L547" s="1">
        <v>2183860725.1500001</v>
      </c>
      <c r="M547" s="1">
        <v>123650</v>
      </c>
      <c r="N547" s="3">
        <f>IF(ISERR(LN(Table129[[#This Row],[Close Price]]/I546)),"-",LN(Table129[[#This Row],[Close Price]]/I546))</f>
        <v>-3.7070579881204449E-2</v>
      </c>
    </row>
    <row r="548" spans="1:14" x14ac:dyDescent="0.3">
      <c r="A548" s="1" t="s">
        <v>40</v>
      </c>
      <c r="B548" s="1" t="s">
        <v>14</v>
      </c>
      <c r="C548" s="2">
        <v>43909</v>
      </c>
      <c r="D548" s="1">
        <v>434.25</v>
      </c>
      <c r="E548" s="1">
        <v>418.9</v>
      </c>
      <c r="F548" s="1">
        <v>434.6</v>
      </c>
      <c r="G548" s="1">
        <v>375.25</v>
      </c>
      <c r="H548" s="1">
        <v>419</v>
      </c>
      <c r="I548" s="1">
        <v>413.45</v>
      </c>
      <c r="J548" s="1">
        <v>413.01</v>
      </c>
      <c r="K548" s="1">
        <v>9270054</v>
      </c>
      <c r="L548" s="1">
        <v>3828624864.0500002</v>
      </c>
      <c r="M548" s="1">
        <v>184203</v>
      </c>
      <c r="N548" s="3">
        <f>IF(ISERR(LN(Table129[[#This Row],[Close Price]]/I547)),"-",LN(Table129[[#This Row],[Close Price]]/I547))</f>
        <v>-4.9083816953038616E-2</v>
      </c>
    </row>
    <row r="549" spans="1:14" x14ac:dyDescent="0.3">
      <c r="A549" s="1" t="s">
        <v>40</v>
      </c>
      <c r="B549" s="1" t="s">
        <v>14</v>
      </c>
      <c r="C549" s="2">
        <v>43910</v>
      </c>
      <c r="D549" s="1">
        <v>413.45</v>
      </c>
      <c r="E549" s="1">
        <v>413.5</v>
      </c>
      <c r="F549" s="1">
        <v>461.95</v>
      </c>
      <c r="G549" s="1">
        <v>411.85</v>
      </c>
      <c r="H549" s="1">
        <v>444.7</v>
      </c>
      <c r="I549" s="1">
        <v>444.9</v>
      </c>
      <c r="J549" s="1">
        <v>441.91</v>
      </c>
      <c r="K549" s="1">
        <v>11916337</v>
      </c>
      <c r="L549" s="1">
        <v>5265991518.6000004</v>
      </c>
      <c r="M549" s="1">
        <v>199014</v>
      </c>
      <c r="N549" s="3">
        <f>IF(ISERR(LN(Table129[[#This Row],[Close Price]]/I548)),"-",LN(Table129[[#This Row],[Close Price]]/I548))</f>
        <v>7.3312949643820444E-2</v>
      </c>
    </row>
    <row r="550" spans="1:14" x14ac:dyDescent="0.3">
      <c r="A550" s="1" t="s">
        <v>40</v>
      </c>
      <c r="B550" s="1" t="s">
        <v>14</v>
      </c>
      <c r="C550" s="2">
        <v>43913</v>
      </c>
      <c r="D550" s="1">
        <v>444.9</v>
      </c>
      <c r="E550" s="1">
        <v>415</v>
      </c>
      <c r="F550" s="1">
        <v>444</v>
      </c>
      <c r="G550" s="1">
        <v>400.45</v>
      </c>
      <c r="H550" s="1">
        <v>425</v>
      </c>
      <c r="I550" s="1">
        <v>417.15</v>
      </c>
      <c r="J550" s="1">
        <v>415.77</v>
      </c>
      <c r="K550" s="1">
        <v>9525670</v>
      </c>
      <c r="L550" s="1">
        <v>3960473954.4499998</v>
      </c>
      <c r="M550" s="1">
        <v>111898</v>
      </c>
      <c r="N550" s="3">
        <f>IF(ISERR(LN(Table129[[#This Row],[Close Price]]/I549)),"-",LN(Table129[[#This Row],[Close Price]]/I549))</f>
        <v>-6.4403668463912503E-2</v>
      </c>
    </row>
    <row r="551" spans="1:14" x14ac:dyDescent="0.3">
      <c r="A551" s="1" t="s">
        <v>40</v>
      </c>
      <c r="B551" s="1" t="s">
        <v>14</v>
      </c>
      <c r="C551" s="2">
        <v>43914</v>
      </c>
      <c r="D551" s="1">
        <v>417.15</v>
      </c>
      <c r="E551" s="1">
        <v>413</v>
      </c>
      <c r="F551" s="1">
        <v>458.85</v>
      </c>
      <c r="G551" s="1">
        <v>411.85</v>
      </c>
      <c r="H551" s="1">
        <v>449</v>
      </c>
      <c r="I551" s="1">
        <v>442.05</v>
      </c>
      <c r="J551" s="1">
        <v>442.27</v>
      </c>
      <c r="K551" s="1">
        <v>9915954</v>
      </c>
      <c r="L551" s="1">
        <v>4385560836.5500002</v>
      </c>
      <c r="M551" s="1">
        <v>142298</v>
      </c>
      <c r="N551" s="3">
        <f>IF(ISERR(LN(Table129[[#This Row],[Close Price]]/I550)),"-",LN(Table129[[#This Row],[Close Price]]/I550))</f>
        <v>5.7977128503729887E-2</v>
      </c>
    </row>
    <row r="552" spans="1:14" x14ac:dyDescent="0.3">
      <c r="A552" s="1" t="s">
        <v>40</v>
      </c>
      <c r="B552" s="1" t="s">
        <v>14</v>
      </c>
      <c r="C552" s="2">
        <v>43915</v>
      </c>
      <c r="D552" s="1">
        <v>442.05</v>
      </c>
      <c r="E552" s="1">
        <v>432</v>
      </c>
      <c r="F552" s="1">
        <v>468</v>
      </c>
      <c r="G552" s="1">
        <v>417.75</v>
      </c>
      <c r="H552" s="1">
        <v>436</v>
      </c>
      <c r="I552" s="1">
        <v>457.6</v>
      </c>
      <c r="J552" s="1">
        <v>445.12</v>
      </c>
      <c r="K552" s="1">
        <v>11976272</v>
      </c>
      <c r="L552" s="1">
        <v>5330864585.6499996</v>
      </c>
      <c r="M552" s="1">
        <v>109934</v>
      </c>
      <c r="N552" s="3">
        <f>IF(ISERR(LN(Table129[[#This Row],[Close Price]]/I551)),"-",LN(Table129[[#This Row],[Close Price]]/I551))</f>
        <v>3.4572442213774812E-2</v>
      </c>
    </row>
    <row r="553" spans="1:14" x14ac:dyDescent="0.3">
      <c r="A553" s="1" t="s">
        <v>40</v>
      </c>
      <c r="B553" s="1" t="s">
        <v>14</v>
      </c>
      <c r="C553" s="2">
        <v>43916</v>
      </c>
      <c r="D553" s="1">
        <v>457.6</v>
      </c>
      <c r="E553" s="1">
        <v>461.1</v>
      </c>
      <c r="F553" s="1">
        <v>466.75</v>
      </c>
      <c r="G553" s="1">
        <v>441.1</v>
      </c>
      <c r="H553" s="1">
        <v>445.7</v>
      </c>
      <c r="I553" s="1">
        <v>447.7</v>
      </c>
      <c r="J553" s="1">
        <v>451.39</v>
      </c>
      <c r="K553" s="1">
        <v>9504717</v>
      </c>
      <c r="L553" s="1">
        <v>4290299456.0999999</v>
      </c>
      <c r="M553" s="1">
        <v>113214</v>
      </c>
      <c r="N553" s="3">
        <f>IF(ISERR(LN(Table129[[#This Row],[Close Price]]/I552)),"-",LN(Table129[[#This Row],[Close Price]]/I552))</f>
        <v>-2.1872074818668329E-2</v>
      </c>
    </row>
    <row r="554" spans="1:14" x14ac:dyDescent="0.3">
      <c r="A554" s="1" t="s">
        <v>40</v>
      </c>
      <c r="B554" s="1" t="s">
        <v>14</v>
      </c>
      <c r="C554" s="2">
        <v>43917</v>
      </c>
      <c r="D554" s="1">
        <v>447.7</v>
      </c>
      <c r="E554" s="1">
        <v>450.25</v>
      </c>
      <c r="F554" s="1">
        <v>457.45</v>
      </c>
      <c r="G554" s="1">
        <v>420.5</v>
      </c>
      <c r="H554" s="1">
        <v>434</v>
      </c>
      <c r="I554" s="1">
        <v>430.65</v>
      </c>
      <c r="J554" s="1">
        <v>431.25</v>
      </c>
      <c r="K554" s="1">
        <v>9151132</v>
      </c>
      <c r="L554" s="1">
        <v>3946409120.5500002</v>
      </c>
      <c r="M554" s="1">
        <v>145850</v>
      </c>
      <c r="N554" s="3">
        <f>IF(ISERR(LN(Table129[[#This Row],[Close Price]]/I553)),"-",LN(Table129[[#This Row],[Close Price]]/I553))</f>
        <v>-3.8827670011737266E-2</v>
      </c>
    </row>
    <row r="555" spans="1:14" x14ac:dyDescent="0.3">
      <c r="A555" s="1" t="s">
        <v>40</v>
      </c>
      <c r="B555" s="1" t="s">
        <v>14</v>
      </c>
      <c r="C555" s="2">
        <v>43920</v>
      </c>
      <c r="D555" s="1">
        <v>430.65</v>
      </c>
      <c r="E555" s="1">
        <v>410</v>
      </c>
      <c r="F555" s="1">
        <v>438.65</v>
      </c>
      <c r="G555" s="1">
        <v>410</v>
      </c>
      <c r="H555" s="1">
        <v>424</v>
      </c>
      <c r="I555" s="1">
        <v>419</v>
      </c>
      <c r="J555" s="1">
        <v>426.61</v>
      </c>
      <c r="K555" s="1">
        <v>6325701</v>
      </c>
      <c r="L555" s="1">
        <v>2698581018.6500001</v>
      </c>
      <c r="M555" s="1">
        <v>114637</v>
      </c>
      <c r="N555" s="3">
        <f>IF(ISERR(LN(Table129[[#This Row],[Close Price]]/I554)),"-",LN(Table129[[#This Row],[Close Price]]/I554))</f>
        <v>-2.7424775313044894E-2</v>
      </c>
    </row>
    <row r="556" spans="1:14" x14ac:dyDescent="0.3">
      <c r="A556" s="1" t="s">
        <v>40</v>
      </c>
      <c r="B556" s="1" t="s">
        <v>14</v>
      </c>
      <c r="C556" s="2">
        <v>43921</v>
      </c>
      <c r="D556" s="1">
        <v>419</v>
      </c>
      <c r="E556" s="1">
        <v>433.2</v>
      </c>
      <c r="F556" s="1">
        <v>449.4</v>
      </c>
      <c r="G556" s="1">
        <v>425.3</v>
      </c>
      <c r="H556" s="1">
        <v>433</v>
      </c>
      <c r="I556" s="1">
        <v>436.4</v>
      </c>
      <c r="J556" s="1">
        <v>439.08</v>
      </c>
      <c r="K556" s="1">
        <v>6381824</v>
      </c>
      <c r="L556" s="1">
        <v>2802104922.9000001</v>
      </c>
      <c r="M556" s="1">
        <v>118664</v>
      </c>
      <c r="N556" s="3">
        <f>IF(ISERR(LN(Table129[[#This Row],[Close Price]]/I555)),"-",LN(Table129[[#This Row],[Close Price]]/I555))</f>
        <v>4.0688334036778059E-2</v>
      </c>
    </row>
    <row r="557" spans="1:14" x14ac:dyDescent="0.3">
      <c r="A557" s="1" t="s">
        <v>40</v>
      </c>
      <c r="B557" s="1" t="s">
        <v>14</v>
      </c>
      <c r="C557" s="2">
        <v>43922</v>
      </c>
      <c r="D557" s="1">
        <v>436.4</v>
      </c>
      <c r="E557" s="1">
        <v>433</v>
      </c>
      <c r="F557" s="1">
        <v>433.2</v>
      </c>
      <c r="G557" s="1">
        <v>408.2</v>
      </c>
      <c r="H557" s="1">
        <v>414.65</v>
      </c>
      <c r="I557" s="1">
        <v>413.55</v>
      </c>
      <c r="J557" s="1">
        <v>421.79</v>
      </c>
      <c r="K557" s="1">
        <v>8136746</v>
      </c>
      <c r="L557" s="1">
        <v>3431993954.75</v>
      </c>
      <c r="M557" s="1">
        <v>112951</v>
      </c>
      <c r="N557" s="3">
        <f>IF(ISERR(LN(Table129[[#This Row],[Close Price]]/I556)),"-",LN(Table129[[#This Row],[Close Price]]/I556))</f>
        <v>-5.3780827821000181E-2</v>
      </c>
    </row>
    <row r="558" spans="1:14" x14ac:dyDescent="0.3">
      <c r="A558" s="1" t="s">
        <v>40</v>
      </c>
      <c r="B558" s="1" t="s">
        <v>14</v>
      </c>
      <c r="C558" s="2">
        <v>43924</v>
      </c>
      <c r="D558" s="1">
        <v>413.55</v>
      </c>
      <c r="E558" s="1">
        <v>418.9</v>
      </c>
      <c r="F558" s="1">
        <v>428.6</v>
      </c>
      <c r="G558" s="1">
        <v>399.3</v>
      </c>
      <c r="H558" s="1">
        <v>409.85</v>
      </c>
      <c r="I558" s="1">
        <v>405.8</v>
      </c>
      <c r="J558" s="1">
        <v>415.48</v>
      </c>
      <c r="K558" s="1">
        <v>8166456</v>
      </c>
      <c r="L558" s="1">
        <v>3393014502</v>
      </c>
      <c r="M558" s="1">
        <v>157013</v>
      </c>
      <c r="N558" s="3">
        <f>IF(ISERR(LN(Table129[[#This Row],[Close Price]]/I557)),"-",LN(Table129[[#This Row],[Close Price]]/I557))</f>
        <v>-1.8917998746201096E-2</v>
      </c>
    </row>
    <row r="559" spans="1:14" x14ac:dyDescent="0.3">
      <c r="A559" s="1" t="s">
        <v>40</v>
      </c>
      <c r="B559" s="1" t="s">
        <v>14</v>
      </c>
      <c r="C559" s="2">
        <v>43928</v>
      </c>
      <c r="D559" s="1">
        <v>405.8</v>
      </c>
      <c r="E559" s="1">
        <v>425</v>
      </c>
      <c r="F559" s="1">
        <v>457.95</v>
      </c>
      <c r="G559" s="1">
        <v>425</v>
      </c>
      <c r="H559" s="1">
        <v>456</v>
      </c>
      <c r="I559" s="1">
        <v>451.15</v>
      </c>
      <c r="J559" s="1">
        <v>443.19</v>
      </c>
      <c r="K559" s="1">
        <v>5972948</v>
      </c>
      <c r="L559" s="1">
        <v>2647166163.1999998</v>
      </c>
      <c r="M559" s="1">
        <v>120075</v>
      </c>
      <c r="N559" s="3">
        <f>IF(ISERR(LN(Table129[[#This Row],[Close Price]]/I558)),"-",LN(Table129[[#This Row],[Close Price]]/I558))</f>
        <v>0.10593945104879528</v>
      </c>
    </row>
    <row r="560" spans="1:14" x14ac:dyDescent="0.3">
      <c r="A560" s="1" t="s">
        <v>40</v>
      </c>
      <c r="B560" s="1" t="s">
        <v>14</v>
      </c>
      <c r="C560" s="2">
        <v>43929</v>
      </c>
      <c r="D560" s="1">
        <v>451.15</v>
      </c>
      <c r="E560" s="1">
        <v>451</v>
      </c>
      <c r="F560" s="1">
        <v>476.8</v>
      </c>
      <c r="G560" s="1">
        <v>449</v>
      </c>
      <c r="H560" s="1">
        <v>466.25</v>
      </c>
      <c r="I560" s="1">
        <v>463.1</v>
      </c>
      <c r="J560" s="1">
        <v>467.34</v>
      </c>
      <c r="K560" s="1">
        <v>7991062</v>
      </c>
      <c r="L560" s="1">
        <v>3734513998.3000002</v>
      </c>
      <c r="M560" s="1">
        <v>111912</v>
      </c>
      <c r="N560" s="3">
        <f>IF(ISERR(LN(Table129[[#This Row],[Close Price]]/I559)),"-",LN(Table129[[#This Row],[Close Price]]/I559))</f>
        <v>2.6143135046196673E-2</v>
      </c>
    </row>
    <row r="561" spans="1:14" x14ac:dyDescent="0.3">
      <c r="A561" s="1" t="s">
        <v>40</v>
      </c>
      <c r="B561" s="1" t="s">
        <v>14</v>
      </c>
      <c r="C561" s="2">
        <v>43930</v>
      </c>
      <c r="D561" s="1">
        <v>463.1</v>
      </c>
      <c r="E561" s="1">
        <v>480.7</v>
      </c>
      <c r="F561" s="1">
        <v>481</v>
      </c>
      <c r="G561" s="1">
        <v>462</v>
      </c>
      <c r="H561" s="1">
        <v>470</v>
      </c>
      <c r="I561" s="1">
        <v>469.05</v>
      </c>
      <c r="J561" s="1">
        <v>469.6</v>
      </c>
      <c r="K561" s="1">
        <v>5069246</v>
      </c>
      <c r="L561" s="1">
        <v>2380516357.1999998</v>
      </c>
      <c r="M561" s="1">
        <v>85608</v>
      </c>
      <c r="N561" s="3">
        <f>IF(ISERR(LN(Table129[[#This Row],[Close Price]]/I560)),"-",LN(Table129[[#This Row],[Close Price]]/I560))</f>
        <v>1.2766359085253618E-2</v>
      </c>
    </row>
    <row r="562" spans="1:14" x14ac:dyDescent="0.3">
      <c r="A562" s="1" t="s">
        <v>40</v>
      </c>
      <c r="B562" s="1" t="s">
        <v>14</v>
      </c>
      <c r="C562" s="2">
        <v>43934</v>
      </c>
      <c r="D562" s="1">
        <v>469.05</v>
      </c>
      <c r="E562" s="1">
        <v>470</v>
      </c>
      <c r="F562" s="1">
        <v>471</v>
      </c>
      <c r="G562" s="1">
        <v>454</v>
      </c>
      <c r="H562" s="1">
        <v>461</v>
      </c>
      <c r="I562" s="1">
        <v>458.25</v>
      </c>
      <c r="J562" s="1">
        <v>458.64</v>
      </c>
      <c r="K562" s="1">
        <v>2236731</v>
      </c>
      <c r="L562" s="1">
        <v>1025850219.3</v>
      </c>
      <c r="M562" s="1">
        <v>54865</v>
      </c>
      <c r="N562" s="3">
        <f>IF(ISERR(LN(Table129[[#This Row],[Close Price]]/I561)),"-",LN(Table129[[#This Row],[Close Price]]/I561))</f>
        <v>-2.3294485852145635E-2</v>
      </c>
    </row>
    <row r="563" spans="1:14" x14ac:dyDescent="0.3">
      <c r="A563" s="1" t="s">
        <v>40</v>
      </c>
      <c r="B563" s="1" t="s">
        <v>14</v>
      </c>
      <c r="C563" s="2">
        <v>43936</v>
      </c>
      <c r="D563" s="1">
        <v>458.25</v>
      </c>
      <c r="E563" s="1">
        <v>470</v>
      </c>
      <c r="F563" s="1">
        <v>482</v>
      </c>
      <c r="G563" s="1">
        <v>462.7</v>
      </c>
      <c r="H563" s="1">
        <v>481.2</v>
      </c>
      <c r="I563" s="1">
        <v>478.75</v>
      </c>
      <c r="J563" s="1">
        <v>473.04</v>
      </c>
      <c r="K563" s="1">
        <v>6333192</v>
      </c>
      <c r="L563" s="1">
        <v>2995860466.25</v>
      </c>
      <c r="M563" s="1">
        <v>124242</v>
      </c>
      <c r="N563" s="3">
        <f>IF(ISERR(LN(Table129[[#This Row],[Close Price]]/I562)),"-",LN(Table129[[#This Row],[Close Price]]/I562))</f>
        <v>4.3763653775041295E-2</v>
      </c>
    </row>
    <row r="564" spans="1:14" x14ac:dyDescent="0.3">
      <c r="A564" s="1" t="s">
        <v>40</v>
      </c>
      <c r="B564" s="1" t="s">
        <v>14</v>
      </c>
      <c r="C564" s="2">
        <v>43937</v>
      </c>
      <c r="D564" s="1">
        <v>478.75</v>
      </c>
      <c r="E564" s="1">
        <v>473</v>
      </c>
      <c r="F564" s="1">
        <v>476</v>
      </c>
      <c r="G564" s="1">
        <v>456.7</v>
      </c>
      <c r="H564" s="1">
        <v>459.8</v>
      </c>
      <c r="I564" s="1">
        <v>459.75</v>
      </c>
      <c r="J564" s="1">
        <v>464.99</v>
      </c>
      <c r="K564" s="1">
        <v>10484847</v>
      </c>
      <c r="L564" s="1">
        <v>4875303122.9499998</v>
      </c>
      <c r="M564" s="1">
        <v>225515</v>
      </c>
      <c r="N564" s="3">
        <f>IF(ISERR(LN(Table129[[#This Row],[Close Price]]/I563)),"-",LN(Table129[[#This Row],[Close Price]]/I563))</f>
        <v>-4.0495677010425273E-2</v>
      </c>
    </row>
    <row r="565" spans="1:14" x14ac:dyDescent="0.3">
      <c r="A565" s="1" t="s">
        <v>40</v>
      </c>
      <c r="B565" s="1" t="s">
        <v>14</v>
      </c>
      <c r="C565" s="2">
        <v>43938</v>
      </c>
      <c r="D565" s="1">
        <v>459.75</v>
      </c>
      <c r="E565" s="1">
        <v>470</v>
      </c>
      <c r="F565" s="1">
        <v>475</v>
      </c>
      <c r="G565" s="1">
        <v>453.65</v>
      </c>
      <c r="H565" s="1">
        <v>457</v>
      </c>
      <c r="I565" s="1">
        <v>455.25</v>
      </c>
      <c r="J565" s="1">
        <v>460.6</v>
      </c>
      <c r="K565" s="1">
        <v>4706460</v>
      </c>
      <c r="L565" s="1">
        <v>2167802342.1500001</v>
      </c>
      <c r="M565" s="1">
        <v>119829</v>
      </c>
      <c r="N565" s="3">
        <f>IF(ISERR(LN(Table129[[#This Row],[Close Price]]/I564)),"-",LN(Table129[[#This Row],[Close Price]]/I564))</f>
        <v>-9.836144876713129E-3</v>
      </c>
    </row>
    <row r="566" spans="1:14" x14ac:dyDescent="0.3">
      <c r="A566" s="1" t="s">
        <v>40</v>
      </c>
      <c r="B566" s="1" t="s">
        <v>14</v>
      </c>
      <c r="C566" s="2">
        <v>43941</v>
      </c>
      <c r="D566" s="1">
        <v>455.25</v>
      </c>
      <c r="E566" s="1">
        <v>458</v>
      </c>
      <c r="F566" s="1">
        <v>473.6</v>
      </c>
      <c r="G566" s="1">
        <v>453.5</v>
      </c>
      <c r="H566" s="1">
        <v>469.9</v>
      </c>
      <c r="I566" s="1">
        <v>470</v>
      </c>
      <c r="J566" s="1">
        <v>467.39</v>
      </c>
      <c r="K566" s="1">
        <v>4801120</v>
      </c>
      <c r="L566" s="1">
        <v>2243978570.5500002</v>
      </c>
      <c r="M566" s="1">
        <v>115539</v>
      </c>
      <c r="N566" s="3">
        <f>IF(ISERR(LN(Table129[[#This Row],[Close Price]]/I565)),"-",LN(Table129[[#This Row],[Close Price]]/I565))</f>
        <v>3.1885976096386971E-2</v>
      </c>
    </row>
    <row r="567" spans="1:14" x14ac:dyDescent="0.3">
      <c r="A567" s="1" t="s">
        <v>40</v>
      </c>
      <c r="B567" s="1" t="s">
        <v>14</v>
      </c>
      <c r="C567" s="2">
        <v>43942</v>
      </c>
      <c r="D567" s="1">
        <v>470</v>
      </c>
      <c r="E567" s="1">
        <v>458</v>
      </c>
      <c r="F567" s="1">
        <v>464.95</v>
      </c>
      <c r="G567" s="1">
        <v>447.85</v>
      </c>
      <c r="H567" s="1">
        <v>455.05</v>
      </c>
      <c r="I567" s="1">
        <v>455.7</v>
      </c>
      <c r="J567" s="1">
        <v>455.24</v>
      </c>
      <c r="K567" s="1">
        <v>3405204</v>
      </c>
      <c r="L567" s="1">
        <v>1550199472.95</v>
      </c>
      <c r="M567" s="1">
        <v>60418</v>
      </c>
      <c r="N567" s="3">
        <f>IF(ISERR(LN(Table129[[#This Row],[Close Price]]/I566)),"-",LN(Table129[[#This Row],[Close Price]]/I566))</f>
        <v>-3.08979964342674E-2</v>
      </c>
    </row>
    <row r="568" spans="1:14" x14ac:dyDescent="0.3">
      <c r="A568" s="1" t="s">
        <v>40</v>
      </c>
      <c r="B568" s="1" t="s">
        <v>14</v>
      </c>
      <c r="C568" s="2">
        <v>43943</v>
      </c>
      <c r="D568" s="1">
        <v>455.7</v>
      </c>
      <c r="E568" s="1">
        <v>453</v>
      </c>
      <c r="F568" s="1">
        <v>469.45</v>
      </c>
      <c r="G568" s="1">
        <v>450</v>
      </c>
      <c r="H568" s="1">
        <v>463.5</v>
      </c>
      <c r="I568" s="1">
        <v>462.4</v>
      </c>
      <c r="J568" s="1">
        <v>461.49</v>
      </c>
      <c r="K568" s="1">
        <v>3768051</v>
      </c>
      <c r="L568" s="1">
        <v>1738902050</v>
      </c>
      <c r="M568" s="1">
        <v>71852</v>
      </c>
      <c r="N568" s="3">
        <f>IF(ISERR(LN(Table129[[#This Row],[Close Price]]/I567)),"-",LN(Table129[[#This Row],[Close Price]]/I567))</f>
        <v>1.4595619088330824E-2</v>
      </c>
    </row>
    <row r="569" spans="1:14" x14ac:dyDescent="0.3">
      <c r="A569" s="1" t="s">
        <v>40</v>
      </c>
      <c r="B569" s="1" t="s">
        <v>14</v>
      </c>
      <c r="C569" s="2">
        <v>43944</v>
      </c>
      <c r="D569" s="1">
        <v>462.4</v>
      </c>
      <c r="E569" s="1">
        <v>465</v>
      </c>
      <c r="F569" s="1">
        <v>480.75</v>
      </c>
      <c r="G569" s="1">
        <v>462.4</v>
      </c>
      <c r="H569" s="1">
        <v>480</v>
      </c>
      <c r="I569" s="1">
        <v>477.7</v>
      </c>
      <c r="J569" s="1">
        <v>473.72</v>
      </c>
      <c r="K569" s="1">
        <v>3054988</v>
      </c>
      <c r="L569" s="1">
        <v>1447212593.1500001</v>
      </c>
      <c r="M569" s="1">
        <v>61297</v>
      </c>
      <c r="N569" s="3">
        <f>IF(ISERR(LN(Table129[[#This Row],[Close Price]]/I568)),"-",LN(Table129[[#This Row],[Close Price]]/I568))</f>
        <v>3.2552603037748547E-2</v>
      </c>
    </row>
    <row r="570" spans="1:14" x14ac:dyDescent="0.3">
      <c r="A570" s="1" t="s">
        <v>40</v>
      </c>
      <c r="B570" s="1" t="s">
        <v>14</v>
      </c>
      <c r="C570" s="2">
        <v>43945</v>
      </c>
      <c r="D570" s="1">
        <v>477.7</v>
      </c>
      <c r="E570" s="1">
        <v>480</v>
      </c>
      <c r="F570" s="1">
        <v>496.9</v>
      </c>
      <c r="G570" s="1">
        <v>465.15</v>
      </c>
      <c r="H570" s="1">
        <v>468.1</v>
      </c>
      <c r="I570" s="1">
        <v>468.1</v>
      </c>
      <c r="J570" s="1">
        <v>479.58</v>
      </c>
      <c r="K570" s="1">
        <v>6738441</v>
      </c>
      <c r="L570" s="1">
        <v>3231611938.6999998</v>
      </c>
      <c r="M570" s="1">
        <v>104786</v>
      </c>
      <c r="N570" s="3">
        <f>IF(ISERR(LN(Table129[[#This Row],[Close Price]]/I569)),"-",LN(Table129[[#This Row],[Close Price]]/I569))</f>
        <v>-2.0300972089891216E-2</v>
      </c>
    </row>
    <row r="571" spans="1:14" x14ac:dyDescent="0.3">
      <c r="A571" s="1" t="s">
        <v>40</v>
      </c>
      <c r="B571" s="1" t="s">
        <v>14</v>
      </c>
      <c r="C571" s="2">
        <v>43948</v>
      </c>
      <c r="D571" s="1">
        <v>468.1</v>
      </c>
      <c r="E571" s="1">
        <v>473.1</v>
      </c>
      <c r="F571" s="1">
        <v>485.7</v>
      </c>
      <c r="G571" s="1">
        <v>467.25</v>
      </c>
      <c r="H571" s="1">
        <v>484</v>
      </c>
      <c r="I571" s="1">
        <v>483.1</v>
      </c>
      <c r="J571" s="1">
        <v>478.49</v>
      </c>
      <c r="K571" s="1">
        <v>2914600</v>
      </c>
      <c r="L571" s="1">
        <v>1394616385.75</v>
      </c>
      <c r="M571" s="1">
        <v>66778</v>
      </c>
      <c r="N571" s="3">
        <f>IF(ISERR(LN(Table129[[#This Row],[Close Price]]/I570)),"-",LN(Table129[[#This Row],[Close Price]]/I570))</f>
        <v>3.1541723254336074E-2</v>
      </c>
    </row>
    <row r="572" spans="1:14" x14ac:dyDescent="0.3">
      <c r="A572" s="1" t="s">
        <v>40</v>
      </c>
      <c r="B572" s="1" t="s">
        <v>14</v>
      </c>
      <c r="C572" s="2">
        <v>43949</v>
      </c>
      <c r="D572" s="1">
        <v>483.1</v>
      </c>
      <c r="E572" s="1">
        <v>489</v>
      </c>
      <c r="F572" s="1">
        <v>489</v>
      </c>
      <c r="G572" s="1">
        <v>469.45</v>
      </c>
      <c r="H572" s="1">
        <v>474.25</v>
      </c>
      <c r="I572" s="1">
        <v>471.1</v>
      </c>
      <c r="J572" s="1">
        <v>473.89</v>
      </c>
      <c r="K572" s="1">
        <v>4262239</v>
      </c>
      <c r="L572" s="1">
        <v>2019852356.3499999</v>
      </c>
      <c r="M572" s="1">
        <v>58064</v>
      </c>
      <c r="N572" s="3">
        <f>IF(ISERR(LN(Table129[[#This Row],[Close Price]]/I571)),"-",LN(Table129[[#This Row],[Close Price]]/I571))</f>
        <v>-2.5153285854365517E-2</v>
      </c>
    </row>
    <row r="573" spans="1:14" x14ac:dyDescent="0.3">
      <c r="A573" s="1" t="s">
        <v>40</v>
      </c>
      <c r="B573" s="1" t="s">
        <v>14</v>
      </c>
      <c r="C573" s="2">
        <v>43950</v>
      </c>
      <c r="D573" s="1">
        <v>471.1</v>
      </c>
      <c r="E573" s="1">
        <v>474.8</v>
      </c>
      <c r="F573" s="1">
        <v>501</v>
      </c>
      <c r="G573" s="1">
        <v>470.2</v>
      </c>
      <c r="H573" s="1">
        <v>495</v>
      </c>
      <c r="I573" s="1">
        <v>491.75</v>
      </c>
      <c r="J573" s="1">
        <v>481.7</v>
      </c>
      <c r="K573" s="1">
        <v>3849156</v>
      </c>
      <c r="L573" s="1">
        <v>1854120925.2</v>
      </c>
      <c r="M573" s="1">
        <v>74523</v>
      </c>
      <c r="N573" s="3">
        <f>IF(ISERR(LN(Table129[[#This Row],[Close Price]]/I572)),"-",LN(Table129[[#This Row],[Close Price]]/I572))</f>
        <v>4.2900071563172874E-2</v>
      </c>
    </row>
    <row r="574" spans="1:14" x14ac:dyDescent="0.3">
      <c r="A574" s="1" t="s">
        <v>40</v>
      </c>
      <c r="B574" s="1" t="s">
        <v>14</v>
      </c>
      <c r="C574" s="2">
        <v>43951</v>
      </c>
      <c r="D574" s="1">
        <v>491.75</v>
      </c>
      <c r="E574" s="1">
        <v>506.5</v>
      </c>
      <c r="F574" s="1">
        <v>565.5</v>
      </c>
      <c r="G574" s="1">
        <v>501</v>
      </c>
      <c r="H574" s="1">
        <v>545</v>
      </c>
      <c r="I574" s="1">
        <v>543.54999999999995</v>
      </c>
      <c r="J574" s="1">
        <v>527.51</v>
      </c>
      <c r="K574" s="1">
        <v>8035698</v>
      </c>
      <c r="L574" s="1">
        <v>4238930037.5999999</v>
      </c>
      <c r="M574" s="1">
        <v>142686</v>
      </c>
      <c r="N574" s="3">
        <f>IF(ISERR(LN(Table129[[#This Row],[Close Price]]/I573)),"-",LN(Table129[[#This Row],[Close Price]]/I573))</f>
        <v>0.10015124138084094</v>
      </c>
    </row>
    <row r="575" spans="1:14" x14ac:dyDescent="0.3">
      <c r="A575" s="1" t="s">
        <v>40</v>
      </c>
      <c r="B575" s="1" t="s">
        <v>14</v>
      </c>
      <c r="C575" s="2">
        <v>43955</v>
      </c>
      <c r="D575" s="1">
        <v>543.54999999999995</v>
      </c>
      <c r="E575" s="1">
        <v>527.5</v>
      </c>
      <c r="F575" s="1">
        <v>527.5</v>
      </c>
      <c r="G575" s="1">
        <v>508.2</v>
      </c>
      <c r="H575" s="1">
        <v>514.9</v>
      </c>
      <c r="I575" s="1">
        <v>514.25</v>
      </c>
      <c r="J575" s="1">
        <v>513.96</v>
      </c>
      <c r="K575" s="1">
        <v>7032553</v>
      </c>
      <c r="L575" s="1">
        <v>3614482821.4000001</v>
      </c>
      <c r="M575" s="1">
        <v>143067</v>
      </c>
      <c r="N575" s="3">
        <f>IF(ISERR(LN(Table129[[#This Row],[Close Price]]/I574)),"-",LN(Table129[[#This Row],[Close Price]]/I574))</f>
        <v>-5.5412170116942792E-2</v>
      </c>
    </row>
    <row r="576" spans="1:14" x14ac:dyDescent="0.3">
      <c r="A576" s="1" t="s">
        <v>40</v>
      </c>
      <c r="B576" s="1" t="s">
        <v>14</v>
      </c>
      <c r="C576" s="2">
        <v>43956</v>
      </c>
      <c r="D576" s="1">
        <v>514.25</v>
      </c>
      <c r="E576" s="1">
        <v>526</v>
      </c>
      <c r="F576" s="1">
        <v>529.9</v>
      </c>
      <c r="G576" s="1">
        <v>515.65</v>
      </c>
      <c r="H576" s="1">
        <v>521.29999999999995</v>
      </c>
      <c r="I576" s="1">
        <v>520.4</v>
      </c>
      <c r="J576" s="1">
        <v>522.08000000000004</v>
      </c>
      <c r="K576" s="1">
        <v>4592833</v>
      </c>
      <c r="L576" s="1">
        <v>2397806446.8000002</v>
      </c>
      <c r="M576" s="1">
        <v>93760</v>
      </c>
      <c r="N576" s="3">
        <f>IF(ISERR(LN(Table129[[#This Row],[Close Price]]/I575)),"-",LN(Table129[[#This Row],[Close Price]]/I575))</f>
        <v>1.1888218105283703E-2</v>
      </c>
    </row>
    <row r="577" spans="1:14" x14ac:dyDescent="0.3">
      <c r="A577" s="1" t="s">
        <v>40</v>
      </c>
      <c r="B577" s="1" t="s">
        <v>14</v>
      </c>
      <c r="C577" s="2">
        <v>43957</v>
      </c>
      <c r="D577" s="1">
        <v>520.4</v>
      </c>
      <c r="E577" s="1">
        <v>512.20000000000005</v>
      </c>
      <c r="F577" s="1">
        <v>526.70000000000005</v>
      </c>
      <c r="G577" s="1">
        <v>506.2</v>
      </c>
      <c r="H577" s="1">
        <v>521</v>
      </c>
      <c r="I577" s="1">
        <v>519.1</v>
      </c>
      <c r="J577" s="1">
        <v>517.80999999999995</v>
      </c>
      <c r="K577" s="1">
        <v>6921536</v>
      </c>
      <c r="L577" s="1">
        <v>3584016691.6500001</v>
      </c>
      <c r="M577" s="1">
        <v>144546</v>
      </c>
      <c r="N577" s="3">
        <f>IF(ISERR(LN(Table129[[#This Row],[Close Price]]/I576)),"-",LN(Table129[[#This Row],[Close Price]]/I576))</f>
        <v>-2.5012038051667775E-3</v>
      </c>
    </row>
    <row r="578" spans="1:14" x14ac:dyDescent="0.3">
      <c r="A578" s="1" t="s">
        <v>40</v>
      </c>
      <c r="B578" s="1" t="s">
        <v>14</v>
      </c>
      <c r="C578" s="2">
        <v>43958</v>
      </c>
      <c r="D578" s="1">
        <v>519.1</v>
      </c>
      <c r="E578" s="1">
        <v>530</v>
      </c>
      <c r="F578" s="1">
        <v>541.79999999999995</v>
      </c>
      <c r="G578" s="1">
        <v>507.55</v>
      </c>
      <c r="H578" s="1">
        <v>510.5</v>
      </c>
      <c r="I578" s="1">
        <v>511.75</v>
      </c>
      <c r="J578" s="1">
        <v>523.24</v>
      </c>
      <c r="K578" s="1">
        <v>19998942</v>
      </c>
      <c r="L578" s="1">
        <v>10464165769.049999</v>
      </c>
      <c r="M578" s="1">
        <v>292085</v>
      </c>
      <c r="N578" s="3">
        <f>IF(ISERR(LN(Table129[[#This Row],[Close Price]]/I577)),"-",LN(Table129[[#This Row],[Close Price]]/I577))</f>
        <v>-1.4260318291784464E-2</v>
      </c>
    </row>
    <row r="579" spans="1:14" x14ac:dyDescent="0.3">
      <c r="A579" s="1" t="s">
        <v>40</v>
      </c>
      <c r="B579" s="1" t="s">
        <v>14</v>
      </c>
      <c r="C579" s="2">
        <v>43959</v>
      </c>
      <c r="D579" s="1">
        <v>511.75</v>
      </c>
      <c r="E579" s="1">
        <v>520.85</v>
      </c>
      <c r="F579" s="1">
        <v>522.5</v>
      </c>
      <c r="G579" s="1">
        <v>502.4</v>
      </c>
      <c r="H579" s="1">
        <v>519</v>
      </c>
      <c r="I579" s="1">
        <v>518.4</v>
      </c>
      <c r="J579" s="1">
        <v>515</v>
      </c>
      <c r="K579" s="1">
        <v>10120968</v>
      </c>
      <c r="L579" s="1">
        <v>5212261619.1499996</v>
      </c>
      <c r="M579" s="1">
        <v>161781</v>
      </c>
      <c r="N579" s="3">
        <f>IF(ISERR(LN(Table129[[#This Row],[Close Price]]/I578)),"-",LN(Table129[[#This Row],[Close Price]]/I578))</f>
        <v>1.2910920496665956E-2</v>
      </c>
    </row>
    <row r="580" spans="1:14" x14ac:dyDescent="0.3">
      <c r="A580" s="1" t="s">
        <v>40</v>
      </c>
      <c r="B580" s="1" t="s">
        <v>14</v>
      </c>
      <c r="C580" s="2">
        <v>43962</v>
      </c>
      <c r="D580" s="1">
        <v>518.4</v>
      </c>
      <c r="E580" s="1">
        <v>526</v>
      </c>
      <c r="F580" s="1">
        <v>534.9</v>
      </c>
      <c r="G580" s="1">
        <v>521.20000000000005</v>
      </c>
      <c r="H580" s="1">
        <v>527</v>
      </c>
      <c r="I580" s="1">
        <v>527.54999999999995</v>
      </c>
      <c r="J580" s="1">
        <v>530.01</v>
      </c>
      <c r="K580" s="1">
        <v>4425560</v>
      </c>
      <c r="L580" s="1">
        <v>2345605221.8499999</v>
      </c>
      <c r="M580" s="1">
        <v>103083</v>
      </c>
      <c r="N580" s="3">
        <f>IF(ISERR(LN(Table129[[#This Row],[Close Price]]/I579)),"-",LN(Table129[[#This Row],[Close Price]]/I579))</f>
        <v>1.7496502550036271E-2</v>
      </c>
    </row>
    <row r="581" spans="1:14" x14ac:dyDescent="0.3">
      <c r="A581" s="1" t="s">
        <v>40</v>
      </c>
      <c r="B581" s="1" t="s">
        <v>14</v>
      </c>
      <c r="C581" s="2">
        <v>43963</v>
      </c>
      <c r="D581" s="1">
        <v>527.54999999999995</v>
      </c>
      <c r="E581" s="1">
        <v>525.45000000000005</v>
      </c>
      <c r="F581" s="1">
        <v>540</v>
      </c>
      <c r="G581" s="1">
        <v>520</v>
      </c>
      <c r="H581" s="1">
        <v>527.29999999999995</v>
      </c>
      <c r="I581" s="1">
        <v>527.4</v>
      </c>
      <c r="J581" s="1">
        <v>531.14</v>
      </c>
      <c r="K581" s="1">
        <v>6440027</v>
      </c>
      <c r="L581" s="1">
        <v>3420566835.5500002</v>
      </c>
      <c r="M581" s="1">
        <v>123687</v>
      </c>
      <c r="N581" s="3">
        <f>IF(ISERR(LN(Table129[[#This Row],[Close Price]]/I580)),"-",LN(Table129[[#This Row],[Close Price]]/I580))</f>
        <v>-2.8437366891484169E-4</v>
      </c>
    </row>
    <row r="582" spans="1:14" x14ac:dyDescent="0.3">
      <c r="A582" s="1" t="s">
        <v>40</v>
      </c>
      <c r="B582" s="1" t="s">
        <v>14</v>
      </c>
      <c r="C582" s="2">
        <v>43964</v>
      </c>
      <c r="D582" s="1">
        <v>527.4</v>
      </c>
      <c r="E582" s="1">
        <v>539.85</v>
      </c>
      <c r="F582" s="1">
        <v>539.85</v>
      </c>
      <c r="G582" s="1">
        <v>521.54999999999995</v>
      </c>
      <c r="H582" s="1">
        <v>527</v>
      </c>
      <c r="I582" s="1">
        <v>528.75</v>
      </c>
      <c r="J582" s="1">
        <v>530.41</v>
      </c>
      <c r="K582" s="1">
        <v>3503019</v>
      </c>
      <c r="L582" s="1">
        <v>1858036337.95</v>
      </c>
      <c r="M582" s="1">
        <v>65175</v>
      </c>
      <c r="N582" s="3">
        <f>IF(ISERR(LN(Table129[[#This Row],[Close Price]]/I581)),"-",LN(Table129[[#This Row],[Close Price]]/I581))</f>
        <v>2.5564564413013938E-3</v>
      </c>
    </row>
    <row r="583" spans="1:14" x14ac:dyDescent="0.3">
      <c r="A583" s="1" t="s">
        <v>40</v>
      </c>
      <c r="B583" s="1" t="s">
        <v>14</v>
      </c>
      <c r="C583" s="2">
        <v>43965</v>
      </c>
      <c r="D583" s="1">
        <v>528.75</v>
      </c>
      <c r="E583" s="1">
        <v>519.4</v>
      </c>
      <c r="F583" s="1">
        <v>527.54999999999995</v>
      </c>
      <c r="G583" s="1">
        <v>514.35</v>
      </c>
      <c r="H583" s="1">
        <v>515</v>
      </c>
      <c r="I583" s="1">
        <v>517.45000000000005</v>
      </c>
      <c r="J583" s="1">
        <v>522</v>
      </c>
      <c r="K583" s="1">
        <v>3741679</v>
      </c>
      <c r="L583" s="1">
        <v>1953170071.8</v>
      </c>
      <c r="M583" s="1">
        <v>80074</v>
      </c>
      <c r="N583" s="3">
        <f>IF(ISERR(LN(Table129[[#This Row],[Close Price]]/I582)),"-",LN(Table129[[#This Row],[Close Price]]/I582))</f>
        <v>-2.1602828246305553E-2</v>
      </c>
    </row>
    <row r="584" spans="1:14" x14ac:dyDescent="0.3">
      <c r="A584" s="1" t="s">
        <v>40</v>
      </c>
      <c r="B584" s="1" t="s">
        <v>14</v>
      </c>
      <c r="C584" s="2">
        <v>43966</v>
      </c>
      <c r="D584" s="1">
        <v>517.45000000000005</v>
      </c>
      <c r="E584" s="1">
        <v>517.95000000000005</v>
      </c>
      <c r="F584" s="1">
        <v>517.95000000000005</v>
      </c>
      <c r="G584" s="1">
        <v>505.25</v>
      </c>
      <c r="H584" s="1">
        <v>512.20000000000005</v>
      </c>
      <c r="I584" s="1">
        <v>511.25</v>
      </c>
      <c r="J584" s="1">
        <v>510.91</v>
      </c>
      <c r="K584" s="1">
        <v>4895771</v>
      </c>
      <c r="L584" s="1">
        <v>2501283541.5500002</v>
      </c>
      <c r="M584" s="1">
        <v>92194</v>
      </c>
      <c r="N584" s="3">
        <f>IF(ISERR(LN(Table129[[#This Row],[Close Price]]/I583)),"-",LN(Table129[[#This Row],[Close Price]]/I583))</f>
        <v>-1.2054194757170598E-2</v>
      </c>
    </row>
    <row r="585" spans="1:14" x14ac:dyDescent="0.3">
      <c r="A585" s="1" t="s">
        <v>40</v>
      </c>
      <c r="B585" s="1" t="s">
        <v>14</v>
      </c>
      <c r="C585" s="2">
        <v>43969</v>
      </c>
      <c r="D585" s="1">
        <v>511.25</v>
      </c>
      <c r="E585" s="1">
        <v>514.70000000000005</v>
      </c>
      <c r="F585" s="1">
        <v>518.65</v>
      </c>
      <c r="G585" s="1">
        <v>507.5</v>
      </c>
      <c r="H585" s="1">
        <v>513</v>
      </c>
      <c r="I585" s="1">
        <v>510.75</v>
      </c>
      <c r="J585" s="1">
        <v>512.45000000000005</v>
      </c>
      <c r="K585" s="1">
        <v>5159670</v>
      </c>
      <c r="L585" s="1">
        <v>2644092703</v>
      </c>
      <c r="M585" s="1">
        <v>88086</v>
      </c>
      <c r="N585" s="3">
        <f>IF(ISERR(LN(Table129[[#This Row],[Close Price]]/I584)),"-",LN(Table129[[#This Row],[Close Price]]/I584))</f>
        <v>-9.7847365928011151E-4</v>
      </c>
    </row>
    <row r="586" spans="1:14" x14ac:dyDescent="0.3">
      <c r="A586" s="1" t="s">
        <v>40</v>
      </c>
      <c r="B586" s="1" t="s">
        <v>14</v>
      </c>
      <c r="C586" s="2">
        <v>43970</v>
      </c>
      <c r="D586" s="1">
        <v>510.75</v>
      </c>
      <c r="E586" s="1">
        <v>512</v>
      </c>
      <c r="F586" s="1">
        <v>520.5</v>
      </c>
      <c r="G586" s="1">
        <v>506.2</v>
      </c>
      <c r="H586" s="1">
        <v>519.20000000000005</v>
      </c>
      <c r="I586" s="1">
        <v>518.25</v>
      </c>
      <c r="J586" s="1">
        <v>515.32000000000005</v>
      </c>
      <c r="K586" s="1">
        <v>3967055</v>
      </c>
      <c r="L586" s="1">
        <v>2044283724.75</v>
      </c>
      <c r="M586" s="1">
        <v>66640</v>
      </c>
      <c r="N586" s="3">
        <f>IF(ISERR(LN(Table129[[#This Row],[Close Price]]/I585)),"-",LN(Table129[[#This Row],[Close Price]]/I585))</f>
        <v>1.4577517618157424E-2</v>
      </c>
    </row>
    <row r="587" spans="1:14" x14ac:dyDescent="0.3">
      <c r="A587" s="1" t="s">
        <v>40</v>
      </c>
      <c r="B587" s="1" t="s">
        <v>14</v>
      </c>
      <c r="C587" s="2">
        <v>43971</v>
      </c>
      <c r="D587" s="1">
        <v>518.25</v>
      </c>
      <c r="E587" s="1">
        <v>515.04999999999995</v>
      </c>
      <c r="F587" s="1">
        <v>528.65</v>
      </c>
      <c r="G587" s="1">
        <v>515</v>
      </c>
      <c r="H587" s="1">
        <v>526.4</v>
      </c>
      <c r="I587" s="1">
        <v>526.75</v>
      </c>
      <c r="J587" s="1">
        <v>524.14</v>
      </c>
      <c r="K587" s="1">
        <v>3138733</v>
      </c>
      <c r="L587" s="1">
        <v>1645122999.5</v>
      </c>
      <c r="M587" s="1">
        <v>69200</v>
      </c>
      <c r="N587" s="3">
        <f>IF(ISERR(LN(Table129[[#This Row],[Close Price]]/I586)),"-",LN(Table129[[#This Row],[Close Price]]/I586))</f>
        <v>1.626830136840943E-2</v>
      </c>
    </row>
    <row r="588" spans="1:14" x14ac:dyDescent="0.3">
      <c r="A588" s="1" t="s">
        <v>40</v>
      </c>
      <c r="B588" s="1" t="s">
        <v>14</v>
      </c>
      <c r="C588" s="2">
        <v>43972</v>
      </c>
      <c r="D588" s="1">
        <v>526.75</v>
      </c>
      <c r="E588" s="1">
        <v>529.79999999999995</v>
      </c>
      <c r="F588" s="1">
        <v>537.5</v>
      </c>
      <c r="G588" s="1">
        <v>523.4</v>
      </c>
      <c r="H588" s="1">
        <v>534.9</v>
      </c>
      <c r="I588" s="1">
        <v>534.85</v>
      </c>
      <c r="J588" s="1">
        <v>531.04999999999995</v>
      </c>
      <c r="K588" s="1">
        <v>4523685</v>
      </c>
      <c r="L588" s="1">
        <v>2402305199.5999999</v>
      </c>
      <c r="M588" s="1">
        <v>85794</v>
      </c>
      <c r="N588" s="3">
        <f>IF(ISERR(LN(Table129[[#This Row],[Close Price]]/I587)),"-",LN(Table129[[#This Row],[Close Price]]/I587))</f>
        <v>1.5260281067841401E-2</v>
      </c>
    </row>
    <row r="589" spans="1:14" x14ac:dyDescent="0.3">
      <c r="A589" s="1" t="s">
        <v>40</v>
      </c>
      <c r="B589" s="1" t="s">
        <v>14</v>
      </c>
      <c r="C589" s="2">
        <v>43973</v>
      </c>
      <c r="D589" s="1">
        <v>534.85</v>
      </c>
      <c r="E589" s="1">
        <v>533.65</v>
      </c>
      <c r="F589" s="1">
        <v>535</v>
      </c>
      <c r="G589" s="1">
        <v>523</v>
      </c>
      <c r="H589" s="1">
        <v>531.45000000000005</v>
      </c>
      <c r="I589" s="1">
        <v>530.4</v>
      </c>
      <c r="J589" s="1">
        <v>529.41999999999996</v>
      </c>
      <c r="K589" s="1">
        <v>6410485</v>
      </c>
      <c r="L589" s="1">
        <v>3393840793.1500001</v>
      </c>
      <c r="M589" s="1">
        <v>88894</v>
      </c>
      <c r="N589" s="3">
        <f>IF(ISERR(LN(Table129[[#This Row],[Close Price]]/I588)),"-",LN(Table129[[#This Row],[Close Price]]/I588))</f>
        <v>-8.3548948804872125E-3</v>
      </c>
    </row>
    <row r="590" spans="1:14" x14ac:dyDescent="0.3">
      <c r="A590" s="1" t="s">
        <v>40</v>
      </c>
      <c r="B590" s="1" t="s">
        <v>14</v>
      </c>
      <c r="C590" s="2">
        <v>43977</v>
      </c>
      <c r="D590" s="1">
        <v>530.4</v>
      </c>
      <c r="E590" s="1">
        <v>530</v>
      </c>
      <c r="F590" s="1">
        <v>536.5</v>
      </c>
      <c r="G590" s="1">
        <v>520.25</v>
      </c>
      <c r="H590" s="1">
        <v>527.5</v>
      </c>
      <c r="I590" s="1">
        <v>524</v>
      </c>
      <c r="J590" s="1">
        <v>529.01</v>
      </c>
      <c r="K590" s="1">
        <v>4055697</v>
      </c>
      <c r="L590" s="1">
        <v>2145521329.1500001</v>
      </c>
      <c r="M590" s="1">
        <v>80198</v>
      </c>
      <c r="N590" s="3">
        <f>IF(ISERR(LN(Table129[[#This Row],[Close Price]]/I589)),"-",LN(Table129[[#This Row],[Close Price]]/I589))</f>
        <v>-1.2139754550610546E-2</v>
      </c>
    </row>
    <row r="591" spans="1:14" x14ac:dyDescent="0.3">
      <c r="A591" s="1" t="s">
        <v>40</v>
      </c>
      <c r="B591" s="1" t="s">
        <v>14</v>
      </c>
      <c r="C591" s="2">
        <v>43978</v>
      </c>
      <c r="D591" s="1">
        <v>524</v>
      </c>
      <c r="E591" s="1">
        <v>529.70000000000005</v>
      </c>
      <c r="F591" s="1">
        <v>533.9</v>
      </c>
      <c r="G591" s="1">
        <v>516</v>
      </c>
      <c r="H591" s="1">
        <v>527.20000000000005</v>
      </c>
      <c r="I591" s="1">
        <v>530.95000000000005</v>
      </c>
      <c r="J591" s="1">
        <v>524.45000000000005</v>
      </c>
      <c r="K591" s="1">
        <v>4828848</v>
      </c>
      <c r="L591" s="1">
        <v>2532469094.4000001</v>
      </c>
      <c r="M591" s="1">
        <v>85742</v>
      </c>
      <c r="N591" s="3">
        <f>IF(ISERR(LN(Table129[[#This Row],[Close Price]]/I590)),"-",LN(Table129[[#This Row],[Close Price]]/I590))</f>
        <v>1.3176170528812387E-2</v>
      </c>
    </row>
    <row r="592" spans="1:14" x14ac:dyDescent="0.3">
      <c r="A592" s="1" t="s">
        <v>40</v>
      </c>
      <c r="B592" s="1" t="s">
        <v>14</v>
      </c>
      <c r="C592" s="2">
        <v>43979</v>
      </c>
      <c r="D592" s="1">
        <v>530.95000000000005</v>
      </c>
      <c r="E592" s="1">
        <v>531</v>
      </c>
      <c r="F592" s="1">
        <v>546</v>
      </c>
      <c r="G592" s="1">
        <v>523</v>
      </c>
      <c r="H592" s="1">
        <v>543.9</v>
      </c>
      <c r="I592" s="1">
        <v>542.65</v>
      </c>
      <c r="J592" s="1">
        <v>534.35</v>
      </c>
      <c r="K592" s="1">
        <v>4492817</v>
      </c>
      <c r="L592" s="1">
        <v>2400751811.8499999</v>
      </c>
      <c r="M592" s="1">
        <v>97391</v>
      </c>
      <c r="N592" s="3">
        <f>IF(ISERR(LN(Table129[[#This Row],[Close Price]]/I591)),"-",LN(Table129[[#This Row],[Close Price]]/I591))</f>
        <v>2.1796690042169289E-2</v>
      </c>
    </row>
    <row r="593" spans="1:14" x14ac:dyDescent="0.3">
      <c r="A593" s="1" t="s">
        <v>40</v>
      </c>
      <c r="B593" s="1" t="s">
        <v>14</v>
      </c>
      <c r="C593" s="2">
        <v>43980</v>
      </c>
      <c r="D593" s="1">
        <v>542.65</v>
      </c>
      <c r="E593" s="1">
        <v>540</v>
      </c>
      <c r="F593" s="1">
        <v>555</v>
      </c>
      <c r="G593" s="1">
        <v>536.70000000000005</v>
      </c>
      <c r="H593" s="1">
        <v>552</v>
      </c>
      <c r="I593" s="1">
        <v>550.25</v>
      </c>
      <c r="J593" s="1">
        <v>548.17999999999995</v>
      </c>
      <c r="K593" s="1">
        <v>7853814</v>
      </c>
      <c r="L593" s="1">
        <v>4305327791.8000002</v>
      </c>
      <c r="M593" s="1">
        <v>111025</v>
      </c>
      <c r="N593" s="3">
        <f>IF(ISERR(LN(Table129[[#This Row],[Close Price]]/I592)),"-",LN(Table129[[#This Row],[Close Price]]/I592))</f>
        <v>1.3908175514547204E-2</v>
      </c>
    </row>
    <row r="594" spans="1:14" x14ac:dyDescent="0.3">
      <c r="A594" s="1" t="s">
        <v>40</v>
      </c>
      <c r="B594" s="1" t="s">
        <v>14</v>
      </c>
      <c r="C594" s="2">
        <v>43983</v>
      </c>
      <c r="D594" s="1">
        <v>550.25</v>
      </c>
      <c r="E594" s="1">
        <v>557</v>
      </c>
      <c r="F594" s="1">
        <v>573.4</v>
      </c>
      <c r="G594" s="1">
        <v>555.5</v>
      </c>
      <c r="H594" s="1">
        <v>557</v>
      </c>
      <c r="I594" s="1">
        <v>559.75</v>
      </c>
      <c r="J594" s="1">
        <v>565.67999999999995</v>
      </c>
      <c r="K594" s="1">
        <v>4503607</v>
      </c>
      <c r="L594" s="1">
        <v>2547616414.4499998</v>
      </c>
      <c r="M594" s="1">
        <v>80585</v>
      </c>
      <c r="N594" s="3">
        <f>IF(ISERR(LN(Table129[[#This Row],[Close Price]]/I593)),"-",LN(Table129[[#This Row],[Close Price]]/I593))</f>
        <v>1.7117535072293171E-2</v>
      </c>
    </row>
    <row r="595" spans="1:14" x14ac:dyDescent="0.3">
      <c r="A595" s="1" t="s">
        <v>40</v>
      </c>
      <c r="B595" s="1" t="s">
        <v>14</v>
      </c>
      <c r="C595" s="2">
        <v>43984</v>
      </c>
      <c r="D595" s="1">
        <v>559.75</v>
      </c>
      <c r="E595" s="1">
        <v>559.29999999999995</v>
      </c>
      <c r="F595" s="1">
        <v>567.75</v>
      </c>
      <c r="G595" s="1">
        <v>550</v>
      </c>
      <c r="H595" s="1">
        <v>562.95000000000005</v>
      </c>
      <c r="I595" s="1">
        <v>560.20000000000005</v>
      </c>
      <c r="J595" s="1">
        <v>560.98</v>
      </c>
      <c r="K595" s="1">
        <v>2930073</v>
      </c>
      <c r="L595" s="1">
        <v>1643708343</v>
      </c>
      <c r="M595" s="1">
        <v>72773</v>
      </c>
      <c r="N595" s="3">
        <f>IF(ISERR(LN(Table129[[#This Row],[Close Price]]/I594)),"-",LN(Table129[[#This Row],[Close Price]]/I594))</f>
        <v>8.0360734714406904E-4</v>
      </c>
    </row>
    <row r="596" spans="1:14" x14ac:dyDescent="0.3">
      <c r="A596" s="1" t="s">
        <v>40</v>
      </c>
      <c r="B596" s="1" t="s">
        <v>14</v>
      </c>
      <c r="C596" s="2">
        <v>43985</v>
      </c>
      <c r="D596" s="1">
        <v>560.20000000000005</v>
      </c>
      <c r="E596" s="1">
        <v>564</v>
      </c>
      <c r="F596" s="1">
        <v>568.4</v>
      </c>
      <c r="G596" s="1">
        <v>557</v>
      </c>
      <c r="H596" s="1">
        <v>565.29999999999995</v>
      </c>
      <c r="I596" s="1">
        <v>562.79999999999995</v>
      </c>
      <c r="J596" s="1">
        <v>562.01</v>
      </c>
      <c r="K596" s="1">
        <v>4202273</v>
      </c>
      <c r="L596" s="1">
        <v>2361720133.0500002</v>
      </c>
      <c r="M596" s="1">
        <v>82210</v>
      </c>
      <c r="N596" s="3">
        <f>IF(ISERR(LN(Table129[[#This Row],[Close Price]]/I595)),"-",LN(Table129[[#This Row],[Close Price]]/I595))</f>
        <v>4.6304624142256426E-3</v>
      </c>
    </row>
    <row r="597" spans="1:14" x14ac:dyDescent="0.3">
      <c r="A597" s="1" t="s">
        <v>40</v>
      </c>
      <c r="B597" s="1" t="s">
        <v>14</v>
      </c>
      <c r="C597" s="2">
        <v>43986</v>
      </c>
      <c r="D597" s="1">
        <v>562.79999999999995</v>
      </c>
      <c r="E597" s="1">
        <v>565</v>
      </c>
      <c r="F597" s="1">
        <v>583.70000000000005</v>
      </c>
      <c r="G597" s="1">
        <v>559</v>
      </c>
      <c r="H597" s="1">
        <v>580.75</v>
      </c>
      <c r="I597" s="1">
        <v>578.95000000000005</v>
      </c>
      <c r="J597" s="1">
        <v>570.09</v>
      </c>
      <c r="K597" s="1">
        <v>5315354</v>
      </c>
      <c r="L597" s="1">
        <v>3030245420</v>
      </c>
      <c r="M597" s="1">
        <v>157648</v>
      </c>
      <c r="N597" s="3">
        <f>IF(ISERR(LN(Table129[[#This Row],[Close Price]]/I596)),"-",LN(Table129[[#This Row],[Close Price]]/I596))</f>
        <v>2.8291792818048302E-2</v>
      </c>
    </row>
    <row r="598" spans="1:14" x14ac:dyDescent="0.3">
      <c r="A598" s="1" t="s">
        <v>40</v>
      </c>
      <c r="B598" s="1" t="s">
        <v>14</v>
      </c>
      <c r="C598" s="2">
        <v>43987</v>
      </c>
      <c r="D598" s="1">
        <v>578.95000000000005</v>
      </c>
      <c r="E598" s="1">
        <v>585</v>
      </c>
      <c r="F598" s="1">
        <v>587.15</v>
      </c>
      <c r="G598" s="1">
        <v>572.5</v>
      </c>
      <c r="H598" s="1">
        <v>575</v>
      </c>
      <c r="I598" s="1">
        <v>575.95000000000005</v>
      </c>
      <c r="J598" s="1">
        <v>577.45000000000005</v>
      </c>
      <c r="K598" s="1">
        <v>3995825</v>
      </c>
      <c r="L598" s="1">
        <v>2307377577.4000001</v>
      </c>
      <c r="M598" s="1">
        <v>90192</v>
      </c>
      <c r="N598" s="3">
        <f>IF(ISERR(LN(Table129[[#This Row],[Close Price]]/I597)),"-",LN(Table129[[#This Row],[Close Price]]/I597))</f>
        <v>-5.1952666857666349E-3</v>
      </c>
    </row>
    <row r="599" spans="1:14" x14ac:dyDescent="0.3">
      <c r="A599" s="1" t="s">
        <v>40</v>
      </c>
      <c r="B599" s="1" t="s">
        <v>14</v>
      </c>
      <c r="C599" s="2">
        <v>43990</v>
      </c>
      <c r="D599" s="1">
        <v>575.95000000000005</v>
      </c>
      <c r="E599" s="1">
        <v>579.15</v>
      </c>
      <c r="F599" s="1">
        <v>583.5</v>
      </c>
      <c r="G599" s="1">
        <v>571.04999999999995</v>
      </c>
      <c r="H599" s="1">
        <v>578</v>
      </c>
      <c r="I599" s="1">
        <v>578.25</v>
      </c>
      <c r="J599" s="1">
        <v>578.51</v>
      </c>
      <c r="K599" s="1">
        <v>3772143</v>
      </c>
      <c r="L599" s="1">
        <v>2182208882.3499999</v>
      </c>
      <c r="M599" s="1">
        <v>84820</v>
      </c>
      <c r="N599" s="3">
        <f>IF(ISERR(LN(Table129[[#This Row],[Close Price]]/I598)),"-",LN(Table129[[#This Row],[Close Price]]/I598))</f>
        <v>3.9854497390331509E-3</v>
      </c>
    </row>
    <row r="600" spans="1:14" x14ac:dyDescent="0.3">
      <c r="A600" s="1" t="s">
        <v>40</v>
      </c>
      <c r="B600" s="1" t="s">
        <v>14</v>
      </c>
      <c r="C600" s="2">
        <v>43991</v>
      </c>
      <c r="D600" s="1">
        <v>578.25</v>
      </c>
      <c r="E600" s="1">
        <v>574.15</v>
      </c>
      <c r="F600" s="1">
        <v>583.6</v>
      </c>
      <c r="G600" s="1">
        <v>570</v>
      </c>
      <c r="H600" s="1">
        <v>570</v>
      </c>
      <c r="I600" s="1">
        <v>572.85</v>
      </c>
      <c r="J600" s="1">
        <v>576.99</v>
      </c>
      <c r="K600" s="1">
        <v>3812757</v>
      </c>
      <c r="L600" s="1">
        <v>2199937347.4000001</v>
      </c>
      <c r="M600" s="1">
        <v>127861</v>
      </c>
      <c r="N600" s="3">
        <f>IF(ISERR(LN(Table129[[#This Row],[Close Price]]/I599)),"-",LN(Table129[[#This Row],[Close Price]]/I599))</f>
        <v>-9.38239877191362E-3</v>
      </c>
    </row>
    <row r="601" spans="1:14" x14ac:dyDescent="0.3">
      <c r="A601" s="1" t="s">
        <v>40</v>
      </c>
      <c r="B601" s="1" t="s">
        <v>14</v>
      </c>
      <c r="C601" s="2">
        <v>43992</v>
      </c>
      <c r="D601" s="1">
        <v>572.85</v>
      </c>
      <c r="E601" s="1">
        <v>575</v>
      </c>
      <c r="F601" s="1">
        <v>587.5</v>
      </c>
      <c r="G601" s="1">
        <v>573.6</v>
      </c>
      <c r="H601" s="1">
        <v>578</v>
      </c>
      <c r="I601" s="1">
        <v>578.70000000000005</v>
      </c>
      <c r="J601" s="1">
        <v>580.67999999999995</v>
      </c>
      <c r="K601" s="1">
        <v>6491758</v>
      </c>
      <c r="L601" s="1">
        <v>3769645787.4000001</v>
      </c>
      <c r="M601" s="1">
        <v>93652</v>
      </c>
      <c r="N601" s="3">
        <f>IF(ISERR(LN(Table129[[#This Row],[Close Price]]/I600)),"-",LN(Table129[[#This Row],[Close Price]]/I600))</f>
        <v>1.0160306240158287E-2</v>
      </c>
    </row>
    <row r="602" spans="1:14" x14ac:dyDescent="0.3">
      <c r="A602" s="1" t="s">
        <v>40</v>
      </c>
      <c r="B602" s="1" t="s">
        <v>14</v>
      </c>
      <c r="C602" s="2">
        <v>43993</v>
      </c>
      <c r="D602" s="1">
        <v>578.70000000000005</v>
      </c>
      <c r="E602" s="1">
        <v>580</v>
      </c>
      <c r="F602" s="1">
        <v>584.9</v>
      </c>
      <c r="G602" s="1">
        <v>574.1</v>
      </c>
      <c r="H602" s="1">
        <v>576.25</v>
      </c>
      <c r="I602" s="1">
        <v>578.04999999999995</v>
      </c>
      <c r="J602" s="1">
        <v>579.16</v>
      </c>
      <c r="K602" s="1">
        <v>4975680</v>
      </c>
      <c r="L602" s="1">
        <v>2881695648.5</v>
      </c>
      <c r="M602" s="1">
        <v>72961</v>
      </c>
      <c r="N602" s="3">
        <f>IF(ISERR(LN(Table129[[#This Row],[Close Price]]/I601)),"-",LN(Table129[[#This Row],[Close Price]]/I601))</f>
        <v>-1.123838458462613E-3</v>
      </c>
    </row>
    <row r="603" spans="1:14" x14ac:dyDescent="0.3">
      <c r="A603" s="1" t="s">
        <v>40</v>
      </c>
      <c r="B603" s="1" t="s">
        <v>14</v>
      </c>
      <c r="C603" s="2">
        <v>43994</v>
      </c>
      <c r="D603" s="1">
        <v>578.04999999999995</v>
      </c>
      <c r="E603" s="1">
        <v>555.20000000000005</v>
      </c>
      <c r="F603" s="1">
        <v>578.70000000000005</v>
      </c>
      <c r="G603" s="1">
        <v>555.20000000000005</v>
      </c>
      <c r="H603" s="1">
        <v>571</v>
      </c>
      <c r="I603" s="1">
        <v>570.75</v>
      </c>
      <c r="J603" s="1">
        <v>568.02</v>
      </c>
      <c r="K603" s="1">
        <v>6624056</v>
      </c>
      <c r="L603" s="1">
        <v>3762582706</v>
      </c>
      <c r="M603" s="1">
        <v>118919</v>
      </c>
      <c r="N603" s="3">
        <f>IF(ISERR(LN(Table129[[#This Row],[Close Price]]/I602)),"-",LN(Table129[[#This Row],[Close Price]]/I602))</f>
        <v>-1.2709084711425726E-2</v>
      </c>
    </row>
    <row r="604" spans="1:14" x14ac:dyDescent="0.3">
      <c r="A604" s="1" t="s">
        <v>40</v>
      </c>
      <c r="B604" s="1" t="s">
        <v>14</v>
      </c>
      <c r="C604" s="2">
        <v>43997</v>
      </c>
      <c r="D604" s="1">
        <v>570.75</v>
      </c>
      <c r="E604" s="1">
        <v>574.79999999999995</v>
      </c>
      <c r="F604" s="1">
        <v>581</v>
      </c>
      <c r="G604" s="1">
        <v>563.70000000000005</v>
      </c>
      <c r="H604" s="1">
        <v>579.25</v>
      </c>
      <c r="I604" s="1">
        <v>578.95000000000005</v>
      </c>
      <c r="J604" s="1">
        <v>574.52</v>
      </c>
      <c r="K604" s="1">
        <v>3787100</v>
      </c>
      <c r="L604" s="1">
        <v>2175760975.5999999</v>
      </c>
      <c r="M604" s="1">
        <v>81883</v>
      </c>
      <c r="N604" s="3">
        <f>IF(ISERR(LN(Table129[[#This Row],[Close Price]]/I603)),"-",LN(Table129[[#This Row],[Close Price]]/I603))</f>
        <v>1.4264832648377208E-2</v>
      </c>
    </row>
    <row r="605" spans="1:14" x14ac:dyDescent="0.3">
      <c r="A605" s="1" t="s">
        <v>40</v>
      </c>
      <c r="B605" s="1" t="s">
        <v>14</v>
      </c>
      <c r="C605" s="2">
        <v>43998</v>
      </c>
      <c r="D605" s="1">
        <v>578.95000000000005</v>
      </c>
      <c r="E605" s="1">
        <v>585</v>
      </c>
      <c r="F605" s="1">
        <v>593.5</v>
      </c>
      <c r="G605" s="1">
        <v>578.4</v>
      </c>
      <c r="H605" s="1">
        <v>579.20000000000005</v>
      </c>
      <c r="I605" s="1">
        <v>580.9</v>
      </c>
      <c r="J605" s="1">
        <v>585.75</v>
      </c>
      <c r="K605" s="1">
        <v>4728409</v>
      </c>
      <c r="L605" s="1">
        <v>2769651588.9499998</v>
      </c>
      <c r="M605" s="1">
        <v>92201</v>
      </c>
      <c r="N605" s="3">
        <f>IF(ISERR(LN(Table129[[#This Row],[Close Price]]/I604)),"-",LN(Table129[[#This Row],[Close Price]]/I604))</f>
        <v>3.3625069402045474E-3</v>
      </c>
    </row>
    <row r="606" spans="1:14" x14ac:dyDescent="0.3">
      <c r="A606" s="1" t="s">
        <v>40</v>
      </c>
      <c r="B606" s="1" t="s">
        <v>14</v>
      </c>
      <c r="C606" s="2">
        <v>43999</v>
      </c>
      <c r="D606" s="1">
        <v>580.9</v>
      </c>
      <c r="E606" s="1">
        <v>580</v>
      </c>
      <c r="F606" s="1">
        <v>581.85</v>
      </c>
      <c r="G606" s="1">
        <v>573</v>
      </c>
      <c r="H606" s="1">
        <v>575.6</v>
      </c>
      <c r="I606" s="1">
        <v>575.85</v>
      </c>
      <c r="J606" s="1">
        <v>577.87</v>
      </c>
      <c r="K606" s="1">
        <v>3572362</v>
      </c>
      <c r="L606" s="1">
        <v>2064352471.2</v>
      </c>
      <c r="M606" s="1">
        <v>93262</v>
      </c>
      <c r="N606" s="3">
        <f>IF(ISERR(LN(Table129[[#This Row],[Close Price]]/I605)),"-",LN(Table129[[#This Row],[Close Price]]/I605))</f>
        <v>-8.7314148835703383E-3</v>
      </c>
    </row>
    <row r="607" spans="1:14" x14ac:dyDescent="0.3">
      <c r="A607" s="1" t="s">
        <v>40</v>
      </c>
      <c r="B607" s="1" t="s">
        <v>14</v>
      </c>
      <c r="C607" s="2">
        <v>44000</v>
      </c>
      <c r="D607" s="1">
        <v>575.85</v>
      </c>
      <c r="E607" s="1">
        <v>571.20000000000005</v>
      </c>
      <c r="F607" s="1">
        <v>583.79999999999995</v>
      </c>
      <c r="G607" s="1">
        <v>570.1</v>
      </c>
      <c r="H607" s="1">
        <v>577.9</v>
      </c>
      <c r="I607" s="1">
        <v>578.95000000000005</v>
      </c>
      <c r="J607" s="1">
        <v>576.20000000000005</v>
      </c>
      <c r="K607" s="1">
        <v>1918329</v>
      </c>
      <c r="L607" s="1">
        <v>1105349680.5</v>
      </c>
      <c r="M607" s="1">
        <v>48659</v>
      </c>
      <c r="N607" s="3">
        <f>IF(ISERR(LN(Table129[[#This Row],[Close Price]]/I606)),"-",LN(Table129[[#This Row],[Close Price]]/I606))</f>
        <v>5.368907943365574E-3</v>
      </c>
    </row>
    <row r="608" spans="1:14" x14ac:dyDescent="0.3">
      <c r="A608" s="1" t="s">
        <v>40</v>
      </c>
      <c r="B608" s="1" t="s">
        <v>14</v>
      </c>
      <c r="C608" s="2">
        <v>44001</v>
      </c>
      <c r="D608" s="1">
        <v>578.95000000000005</v>
      </c>
      <c r="E608" s="1">
        <v>574</v>
      </c>
      <c r="F608" s="1">
        <v>578</v>
      </c>
      <c r="G608" s="1">
        <v>567.20000000000005</v>
      </c>
      <c r="H608" s="1">
        <v>572</v>
      </c>
      <c r="I608" s="1">
        <v>569.6</v>
      </c>
      <c r="J608" s="1">
        <v>570.91999999999996</v>
      </c>
      <c r="K608" s="1">
        <v>6182630</v>
      </c>
      <c r="L608" s="1">
        <v>3529815538.5999999</v>
      </c>
      <c r="M608" s="1">
        <v>76370</v>
      </c>
      <c r="N608" s="3">
        <f>IF(ISERR(LN(Table129[[#This Row],[Close Price]]/I607)),"-",LN(Table129[[#This Row],[Close Price]]/I607))</f>
        <v>-1.6281757960516081E-2</v>
      </c>
    </row>
    <row r="609" spans="1:14" x14ac:dyDescent="0.3">
      <c r="A609" s="1" t="s">
        <v>40</v>
      </c>
      <c r="B609" s="1" t="s">
        <v>14</v>
      </c>
      <c r="C609" s="2">
        <v>44004</v>
      </c>
      <c r="D609" s="1">
        <v>569.6</v>
      </c>
      <c r="E609" s="1">
        <v>575</v>
      </c>
      <c r="F609" s="1">
        <v>576.65</v>
      </c>
      <c r="G609" s="1">
        <v>565.4</v>
      </c>
      <c r="H609" s="1">
        <v>569.95000000000005</v>
      </c>
      <c r="I609" s="1">
        <v>569.6</v>
      </c>
      <c r="J609" s="1">
        <v>571.13</v>
      </c>
      <c r="K609" s="1">
        <v>2666303</v>
      </c>
      <c r="L609" s="1">
        <v>1522815747.2</v>
      </c>
      <c r="M609" s="1">
        <v>65666</v>
      </c>
      <c r="N609" s="3">
        <f>IF(ISERR(LN(Table129[[#This Row],[Close Price]]/I608)),"-",LN(Table129[[#This Row],[Close Price]]/I608))</f>
        <v>0</v>
      </c>
    </row>
    <row r="610" spans="1:14" x14ac:dyDescent="0.3">
      <c r="A610" s="1" t="s">
        <v>40</v>
      </c>
      <c r="B610" s="1" t="s">
        <v>14</v>
      </c>
      <c r="C610" s="2">
        <v>44005</v>
      </c>
      <c r="D610" s="1">
        <v>569.6</v>
      </c>
      <c r="E610" s="1">
        <v>569.70000000000005</v>
      </c>
      <c r="F610" s="1">
        <v>583.5</v>
      </c>
      <c r="G610" s="1">
        <v>563.75</v>
      </c>
      <c r="H610" s="1">
        <v>579</v>
      </c>
      <c r="I610" s="1">
        <v>580.25</v>
      </c>
      <c r="J610" s="1">
        <v>577.22</v>
      </c>
      <c r="K610" s="1">
        <v>4522086</v>
      </c>
      <c r="L610" s="1">
        <v>2610240459.9499998</v>
      </c>
      <c r="M610" s="1">
        <v>106226</v>
      </c>
      <c r="N610" s="3">
        <f>IF(ISERR(LN(Table129[[#This Row],[Close Price]]/I609)),"-",LN(Table129[[#This Row],[Close Price]]/I609))</f>
        <v>1.8524685056780458E-2</v>
      </c>
    </row>
    <row r="611" spans="1:14" x14ac:dyDescent="0.3">
      <c r="A611" s="1" t="s">
        <v>40</v>
      </c>
      <c r="B611" s="1" t="s">
        <v>14</v>
      </c>
      <c r="C611" s="2">
        <v>44006</v>
      </c>
      <c r="D611" s="1">
        <v>580.25</v>
      </c>
      <c r="E611" s="1">
        <v>575</v>
      </c>
      <c r="F611" s="1">
        <v>579.79999999999995</v>
      </c>
      <c r="G611" s="1">
        <v>554.4</v>
      </c>
      <c r="H611" s="1">
        <v>561</v>
      </c>
      <c r="I611" s="1">
        <v>559.6</v>
      </c>
      <c r="J611" s="1">
        <v>566.23</v>
      </c>
      <c r="K611" s="1">
        <v>5339903</v>
      </c>
      <c r="L611" s="1">
        <v>3023591331.4000001</v>
      </c>
      <c r="M611" s="1">
        <v>111222</v>
      </c>
      <c r="N611" s="3">
        <f>IF(ISERR(LN(Table129[[#This Row],[Close Price]]/I610)),"-",LN(Table129[[#This Row],[Close Price]]/I610))</f>
        <v>-3.6236802363220244E-2</v>
      </c>
    </row>
    <row r="612" spans="1:14" x14ac:dyDescent="0.3">
      <c r="A612" s="1" t="s">
        <v>40</v>
      </c>
      <c r="B612" s="1" t="s">
        <v>14</v>
      </c>
      <c r="C612" s="2">
        <v>44007</v>
      </c>
      <c r="D612" s="1">
        <v>559.6</v>
      </c>
      <c r="E612" s="1">
        <v>557.6</v>
      </c>
      <c r="F612" s="1">
        <v>560.70000000000005</v>
      </c>
      <c r="G612" s="1">
        <v>548</v>
      </c>
      <c r="H612" s="1">
        <v>548.4</v>
      </c>
      <c r="I612" s="1">
        <v>550.04999999999995</v>
      </c>
      <c r="J612" s="1">
        <v>552.37</v>
      </c>
      <c r="K612" s="1">
        <v>6353508</v>
      </c>
      <c r="L612" s="1">
        <v>3509501266.9499998</v>
      </c>
      <c r="M612" s="1">
        <v>111681</v>
      </c>
      <c r="N612" s="3">
        <f>IF(ISERR(LN(Table129[[#This Row],[Close Price]]/I611)),"-",LN(Table129[[#This Row],[Close Price]]/I611))</f>
        <v>-1.7213059605881546E-2</v>
      </c>
    </row>
    <row r="613" spans="1:14" x14ac:dyDescent="0.3">
      <c r="A613" s="1" t="s">
        <v>40</v>
      </c>
      <c r="B613" s="1" t="s">
        <v>14</v>
      </c>
      <c r="C613" s="2">
        <v>44008</v>
      </c>
      <c r="D613" s="1">
        <v>550.04999999999995</v>
      </c>
      <c r="E613" s="1">
        <v>550.04999999999995</v>
      </c>
      <c r="F613" s="1">
        <v>573.9</v>
      </c>
      <c r="G613" s="1">
        <v>545</v>
      </c>
      <c r="H613" s="1">
        <v>562.79999999999995</v>
      </c>
      <c r="I613" s="1">
        <v>562.4</v>
      </c>
      <c r="J613" s="1">
        <v>562.17999999999995</v>
      </c>
      <c r="K613" s="1">
        <v>7034881</v>
      </c>
      <c r="L613" s="1">
        <v>3954869425.8499999</v>
      </c>
      <c r="M613" s="1">
        <v>118617</v>
      </c>
      <c r="N613" s="3">
        <f>IF(ISERR(LN(Table129[[#This Row],[Close Price]]/I612)),"-",LN(Table129[[#This Row],[Close Price]]/I612))</f>
        <v>2.2204157311010587E-2</v>
      </c>
    </row>
    <row r="614" spans="1:14" x14ac:dyDescent="0.3">
      <c r="A614" s="1" t="s">
        <v>40</v>
      </c>
      <c r="B614" s="1" t="s">
        <v>14</v>
      </c>
      <c r="C614" s="2">
        <v>44011</v>
      </c>
      <c r="D614" s="1">
        <v>562.4</v>
      </c>
      <c r="E614" s="1">
        <v>562</v>
      </c>
      <c r="F614" s="1">
        <v>565.9</v>
      </c>
      <c r="G614" s="1">
        <v>550.29999999999995</v>
      </c>
      <c r="H614" s="1">
        <v>553</v>
      </c>
      <c r="I614" s="1">
        <v>553.70000000000005</v>
      </c>
      <c r="J614" s="1">
        <v>557.41</v>
      </c>
      <c r="K614" s="1">
        <v>3857756</v>
      </c>
      <c r="L614" s="1">
        <v>2150361998.8499999</v>
      </c>
      <c r="M614" s="1">
        <v>99294</v>
      </c>
      <c r="N614" s="3">
        <f>IF(ISERR(LN(Table129[[#This Row],[Close Price]]/I613)),"-",LN(Table129[[#This Row],[Close Price]]/I613))</f>
        <v>-1.5590316667533586E-2</v>
      </c>
    </row>
    <row r="615" spans="1:14" x14ac:dyDescent="0.3">
      <c r="A615" s="1" t="s">
        <v>40</v>
      </c>
      <c r="B615" s="1" t="s">
        <v>14</v>
      </c>
      <c r="C615" s="2">
        <v>44012</v>
      </c>
      <c r="D615" s="1">
        <v>553.70000000000005</v>
      </c>
      <c r="E615" s="1">
        <v>558</v>
      </c>
      <c r="F615" s="1">
        <v>560.79999999999995</v>
      </c>
      <c r="G615" s="1">
        <v>553.25</v>
      </c>
      <c r="H615" s="1">
        <v>557</v>
      </c>
      <c r="I615" s="1">
        <v>556.85</v>
      </c>
      <c r="J615" s="1">
        <v>556.70000000000005</v>
      </c>
      <c r="K615" s="1">
        <v>3110587</v>
      </c>
      <c r="L615" s="1">
        <v>1731648263.8499999</v>
      </c>
      <c r="M615" s="1">
        <v>110486</v>
      </c>
      <c r="N615" s="3">
        <f>IF(ISERR(LN(Table129[[#This Row],[Close Price]]/I614)),"-",LN(Table129[[#This Row],[Close Price]]/I614))</f>
        <v>5.6728800101877412E-3</v>
      </c>
    </row>
    <row r="616" spans="1:14" x14ac:dyDescent="0.3">
      <c r="A616" s="1" t="s">
        <v>40</v>
      </c>
      <c r="B616" s="1" t="s">
        <v>14</v>
      </c>
      <c r="C616" s="2">
        <v>44013</v>
      </c>
      <c r="D616" s="1">
        <v>556.85</v>
      </c>
      <c r="E616" s="1">
        <v>557.95000000000005</v>
      </c>
      <c r="F616" s="1">
        <v>559.6</v>
      </c>
      <c r="G616" s="1">
        <v>551</v>
      </c>
      <c r="H616" s="1">
        <v>551.20000000000005</v>
      </c>
      <c r="I616" s="1">
        <v>551.75</v>
      </c>
      <c r="J616" s="1">
        <v>553.86</v>
      </c>
      <c r="K616" s="1">
        <v>3004728</v>
      </c>
      <c r="L616" s="1">
        <v>1664205947.75</v>
      </c>
      <c r="M616" s="1">
        <v>61925</v>
      </c>
      <c r="N616" s="3">
        <f>IF(ISERR(LN(Table129[[#This Row],[Close Price]]/I615)),"-",LN(Table129[[#This Row],[Close Price]]/I615))</f>
        <v>-9.2008587022634532E-3</v>
      </c>
    </row>
    <row r="617" spans="1:14" x14ac:dyDescent="0.3">
      <c r="A617" s="1" t="s">
        <v>40</v>
      </c>
      <c r="B617" s="1" t="s">
        <v>14</v>
      </c>
      <c r="C617" s="2">
        <v>44014</v>
      </c>
      <c r="D617" s="1">
        <v>551.75</v>
      </c>
      <c r="E617" s="1">
        <v>555</v>
      </c>
      <c r="F617" s="1">
        <v>572.4</v>
      </c>
      <c r="G617" s="1">
        <v>552.9</v>
      </c>
      <c r="H617" s="1">
        <v>570.95000000000005</v>
      </c>
      <c r="I617" s="1">
        <v>569.20000000000005</v>
      </c>
      <c r="J617" s="1">
        <v>564.57000000000005</v>
      </c>
      <c r="K617" s="1">
        <v>5243654</v>
      </c>
      <c r="L617" s="1">
        <v>2960414869.0999999</v>
      </c>
      <c r="M617" s="1">
        <v>106497</v>
      </c>
      <c r="N617" s="3">
        <f>IF(ISERR(LN(Table129[[#This Row],[Close Price]]/I616)),"-",LN(Table129[[#This Row],[Close Price]]/I616))</f>
        <v>3.1136821078851656E-2</v>
      </c>
    </row>
    <row r="618" spans="1:14" x14ac:dyDescent="0.3">
      <c r="A618" s="1" t="s">
        <v>40</v>
      </c>
      <c r="B618" s="1" t="s">
        <v>14</v>
      </c>
      <c r="C618" s="2">
        <v>44015</v>
      </c>
      <c r="D618" s="1">
        <v>569.20000000000005</v>
      </c>
      <c r="E618" s="1">
        <v>572</v>
      </c>
      <c r="F618" s="1">
        <v>580.54999999999995</v>
      </c>
      <c r="G618" s="1">
        <v>570.6</v>
      </c>
      <c r="H618" s="1">
        <v>578.45000000000005</v>
      </c>
      <c r="I618" s="1">
        <v>579.15</v>
      </c>
      <c r="J618" s="1">
        <v>576.44000000000005</v>
      </c>
      <c r="K618" s="1">
        <v>3735600</v>
      </c>
      <c r="L618" s="1">
        <v>2153332391.75</v>
      </c>
      <c r="M618" s="1">
        <v>53512</v>
      </c>
      <c r="N618" s="3">
        <f>IF(ISERR(LN(Table129[[#This Row],[Close Price]]/I617)),"-",LN(Table129[[#This Row],[Close Price]]/I617))</f>
        <v>1.7329645162657569E-2</v>
      </c>
    </row>
    <row r="619" spans="1:14" x14ac:dyDescent="0.3">
      <c r="A619" s="1" t="s">
        <v>40</v>
      </c>
      <c r="B619" s="1" t="s">
        <v>14</v>
      </c>
      <c r="C619" s="2">
        <v>44018</v>
      </c>
      <c r="D619" s="1">
        <v>579.15</v>
      </c>
      <c r="E619" s="1">
        <v>579.15</v>
      </c>
      <c r="F619" s="1">
        <v>589</v>
      </c>
      <c r="G619" s="1">
        <v>577.25</v>
      </c>
      <c r="H619" s="1">
        <v>578.54999999999995</v>
      </c>
      <c r="I619" s="1">
        <v>578.70000000000005</v>
      </c>
      <c r="J619" s="1">
        <v>584.08000000000004</v>
      </c>
      <c r="K619" s="1">
        <v>3288423</v>
      </c>
      <c r="L619" s="1">
        <v>1920685979.3499999</v>
      </c>
      <c r="M619" s="1">
        <v>76889</v>
      </c>
      <c r="N619" s="3">
        <f>IF(ISERR(LN(Table129[[#This Row],[Close Price]]/I618)),"-",LN(Table129[[#This Row],[Close Price]]/I618))</f>
        <v>-7.7730279856190281E-4</v>
      </c>
    </row>
    <row r="620" spans="1:14" x14ac:dyDescent="0.3">
      <c r="A620" s="1" t="s">
        <v>40</v>
      </c>
      <c r="B620" s="1" t="s">
        <v>14</v>
      </c>
      <c r="C620" s="2">
        <v>44019</v>
      </c>
      <c r="D620" s="1">
        <v>578.70000000000005</v>
      </c>
      <c r="E620" s="1">
        <v>582</v>
      </c>
      <c r="F620" s="1">
        <v>594.45000000000005</v>
      </c>
      <c r="G620" s="1">
        <v>575.15</v>
      </c>
      <c r="H620" s="1">
        <v>593</v>
      </c>
      <c r="I620" s="1">
        <v>592.04999999999995</v>
      </c>
      <c r="J620" s="1">
        <v>585.73</v>
      </c>
      <c r="K620" s="1">
        <v>7255520</v>
      </c>
      <c r="L620" s="1">
        <v>4249780977.9000001</v>
      </c>
      <c r="M620" s="1">
        <v>120847</v>
      </c>
      <c r="N620" s="3">
        <f>IF(ISERR(LN(Table129[[#This Row],[Close Price]]/I619)),"-",LN(Table129[[#This Row],[Close Price]]/I619))</f>
        <v>2.2806882197172484E-2</v>
      </c>
    </row>
    <row r="621" spans="1:14" x14ac:dyDescent="0.3">
      <c r="A621" s="1" t="s">
        <v>40</v>
      </c>
      <c r="B621" s="1" t="s">
        <v>14</v>
      </c>
      <c r="C621" s="2">
        <v>44020</v>
      </c>
      <c r="D621" s="1">
        <v>592.04999999999995</v>
      </c>
      <c r="E621" s="1">
        <v>594.75</v>
      </c>
      <c r="F621" s="1">
        <v>594.75</v>
      </c>
      <c r="G621" s="1">
        <v>573</v>
      </c>
      <c r="H621" s="1">
        <v>574.45000000000005</v>
      </c>
      <c r="I621" s="1">
        <v>574.9</v>
      </c>
      <c r="J621" s="1">
        <v>580.07000000000005</v>
      </c>
      <c r="K621" s="1">
        <v>4625061</v>
      </c>
      <c r="L621" s="1">
        <v>2682849750.5999999</v>
      </c>
      <c r="M621" s="1">
        <v>81989</v>
      </c>
      <c r="N621" s="3">
        <f>IF(ISERR(LN(Table129[[#This Row],[Close Price]]/I620)),"-",LN(Table129[[#This Row],[Close Price]]/I620))</f>
        <v>-2.939497814772056E-2</v>
      </c>
    </row>
    <row r="622" spans="1:14" x14ac:dyDescent="0.3">
      <c r="A622" s="1" t="s">
        <v>40</v>
      </c>
      <c r="B622" s="1" t="s">
        <v>14</v>
      </c>
      <c r="C622" s="2">
        <v>44021</v>
      </c>
      <c r="D622" s="1">
        <v>574.9</v>
      </c>
      <c r="E622" s="1">
        <v>575.65</v>
      </c>
      <c r="F622" s="1">
        <v>591.6</v>
      </c>
      <c r="G622" s="1">
        <v>575</v>
      </c>
      <c r="H622" s="1">
        <v>588</v>
      </c>
      <c r="I622" s="1">
        <v>588.25</v>
      </c>
      <c r="J622" s="1">
        <v>585.07000000000005</v>
      </c>
      <c r="K622" s="1">
        <v>4807935</v>
      </c>
      <c r="L622" s="1">
        <v>2812977215.9000001</v>
      </c>
      <c r="M622" s="1">
        <v>73521</v>
      </c>
      <c r="N622" s="3">
        <f>IF(ISERR(LN(Table129[[#This Row],[Close Price]]/I621)),"-",LN(Table129[[#This Row],[Close Price]]/I621))</f>
        <v>2.2955914978226608E-2</v>
      </c>
    </row>
    <row r="623" spans="1:14" x14ac:dyDescent="0.3">
      <c r="A623" s="1" t="s">
        <v>40</v>
      </c>
      <c r="B623" s="1" t="s">
        <v>14</v>
      </c>
      <c r="C623" s="2">
        <v>44022</v>
      </c>
      <c r="D623" s="1">
        <v>588.25</v>
      </c>
      <c r="E623" s="1">
        <v>588.25</v>
      </c>
      <c r="F623" s="1">
        <v>588.54999999999995</v>
      </c>
      <c r="G623" s="1">
        <v>579.85</v>
      </c>
      <c r="H623" s="1">
        <v>582</v>
      </c>
      <c r="I623" s="1">
        <v>582.25</v>
      </c>
      <c r="J623" s="1">
        <v>583.67999999999995</v>
      </c>
      <c r="K623" s="1">
        <v>2376908</v>
      </c>
      <c r="L623" s="1">
        <v>1387350540.5</v>
      </c>
      <c r="M623" s="1">
        <v>57166</v>
      </c>
      <c r="N623" s="3">
        <f>IF(ISERR(LN(Table129[[#This Row],[Close Price]]/I622)),"-",LN(Table129[[#This Row],[Close Price]]/I622))</f>
        <v>-1.025211884302153E-2</v>
      </c>
    </row>
    <row r="624" spans="1:14" x14ac:dyDescent="0.3">
      <c r="A624" s="1" t="s">
        <v>40</v>
      </c>
      <c r="B624" s="1" t="s">
        <v>14</v>
      </c>
      <c r="C624" s="2">
        <v>44025</v>
      </c>
      <c r="D624" s="1">
        <v>582.25</v>
      </c>
      <c r="E624" s="1">
        <v>585</v>
      </c>
      <c r="F624" s="1">
        <v>605</v>
      </c>
      <c r="G624" s="1">
        <v>583.35</v>
      </c>
      <c r="H624" s="1">
        <v>604</v>
      </c>
      <c r="I624" s="1">
        <v>602.6</v>
      </c>
      <c r="J624" s="1">
        <v>597.94000000000005</v>
      </c>
      <c r="K624" s="1">
        <v>5443995</v>
      </c>
      <c r="L624" s="1">
        <v>3255206313.0999999</v>
      </c>
      <c r="M624" s="1">
        <v>75578</v>
      </c>
      <c r="N624" s="3">
        <f>IF(ISERR(LN(Table129[[#This Row],[Close Price]]/I623)),"-",LN(Table129[[#This Row],[Close Price]]/I623))</f>
        <v>3.4353717931750558E-2</v>
      </c>
    </row>
    <row r="625" spans="1:14" x14ac:dyDescent="0.3">
      <c r="A625" s="1" t="s">
        <v>40</v>
      </c>
      <c r="B625" s="1" t="s">
        <v>14</v>
      </c>
      <c r="C625" s="2">
        <v>44026</v>
      </c>
      <c r="D625" s="1">
        <v>602.6</v>
      </c>
      <c r="E625" s="1">
        <v>604.6</v>
      </c>
      <c r="F625" s="1">
        <v>613.75</v>
      </c>
      <c r="G625" s="1">
        <v>588.1</v>
      </c>
      <c r="H625" s="1">
        <v>590.25</v>
      </c>
      <c r="I625" s="1">
        <v>591.35</v>
      </c>
      <c r="J625" s="1">
        <v>602.11</v>
      </c>
      <c r="K625" s="1">
        <v>6212718</v>
      </c>
      <c r="L625" s="1">
        <v>3740749506.5500002</v>
      </c>
      <c r="M625" s="1">
        <v>101537</v>
      </c>
      <c r="N625" s="3">
        <f>IF(ISERR(LN(Table129[[#This Row],[Close Price]]/I624)),"-",LN(Table129[[#This Row],[Close Price]]/I624))</f>
        <v>-1.8845567999074931E-2</v>
      </c>
    </row>
    <row r="626" spans="1:14" x14ac:dyDescent="0.3">
      <c r="A626" s="1" t="s">
        <v>40</v>
      </c>
      <c r="B626" s="1" t="s">
        <v>14</v>
      </c>
      <c r="C626" s="2">
        <v>44027</v>
      </c>
      <c r="D626" s="1">
        <v>591.35</v>
      </c>
      <c r="E626" s="1">
        <v>593.65</v>
      </c>
      <c r="F626" s="1">
        <v>627.95000000000005</v>
      </c>
      <c r="G626" s="1">
        <v>592.5</v>
      </c>
      <c r="H626" s="1">
        <v>618.95000000000005</v>
      </c>
      <c r="I626" s="1">
        <v>615.20000000000005</v>
      </c>
      <c r="J626" s="1">
        <v>616.35</v>
      </c>
      <c r="K626" s="1">
        <v>9928037</v>
      </c>
      <c r="L626" s="1">
        <v>6119148156.75</v>
      </c>
      <c r="M626" s="1">
        <v>139453</v>
      </c>
      <c r="N626" s="3">
        <f>IF(ISERR(LN(Table129[[#This Row],[Close Price]]/I625)),"-",LN(Table129[[#This Row],[Close Price]]/I625))</f>
        <v>3.9539359494308375E-2</v>
      </c>
    </row>
    <row r="627" spans="1:14" x14ac:dyDescent="0.3">
      <c r="A627" s="1" t="s">
        <v>40</v>
      </c>
      <c r="B627" s="1" t="s">
        <v>14</v>
      </c>
      <c r="C627" s="2">
        <v>44028</v>
      </c>
      <c r="D627" s="1">
        <v>615.20000000000005</v>
      </c>
      <c r="E627" s="1">
        <v>630</v>
      </c>
      <c r="F627" s="1">
        <v>652.20000000000005</v>
      </c>
      <c r="G627" s="1">
        <v>607.15</v>
      </c>
      <c r="H627" s="1">
        <v>634</v>
      </c>
      <c r="I627" s="1">
        <v>627.75</v>
      </c>
      <c r="J627" s="1">
        <v>631.15</v>
      </c>
      <c r="K627" s="1">
        <v>20771278</v>
      </c>
      <c r="L627" s="1">
        <v>13109803014.049999</v>
      </c>
      <c r="M627" s="1">
        <v>304276</v>
      </c>
      <c r="N627" s="3">
        <f>IF(ISERR(LN(Table129[[#This Row],[Close Price]]/I626)),"-",LN(Table129[[#This Row],[Close Price]]/I626))</f>
        <v>2.0194579846260073E-2</v>
      </c>
    </row>
    <row r="628" spans="1:14" x14ac:dyDescent="0.3">
      <c r="A628" s="1" t="s">
        <v>40</v>
      </c>
      <c r="B628" s="1" t="s">
        <v>14</v>
      </c>
      <c r="C628" s="2">
        <v>44029</v>
      </c>
      <c r="D628" s="1">
        <v>627.75</v>
      </c>
      <c r="E628" s="1">
        <v>629.5</v>
      </c>
      <c r="F628" s="1">
        <v>644.65</v>
      </c>
      <c r="G628" s="1">
        <v>613.4</v>
      </c>
      <c r="H628" s="1">
        <v>624.70000000000005</v>
      </c>
      <c r="I628" s="1">
        <v>623.15</v>
      </c>
      <c r="J628" s="1">
        <v>630.82000000000005</v>
      </c>
      <c r="K628" s="1">
        <v>26830689</v>
      </c>
      <c r="L628" s="1">
        <v>16925468925.35</v>
      </c>
      <c r="M628" s="1">
        <v>365141</v>
      </c>
      <c r="N628" s="3">
        <f>IF(ISERR(LN(Table129[[#This Row],[Close Price]]/I627)),"-",LN(Table129[[#This Row],[Close Price]]/I627))</f>
        <v>-7.3547377653085571E-3</v>
      </c>
    </row>
    <row r="629" spans="1:14" x14ac:dyDescent="0.3">
      <c r="A629" s="1" t="s">
        <v>40</v>
      </c>
      <c r="B629" s="1" t="s">
        <v>14</v>
      </c>
      <c r="C629" s="2">
        <v>44032</v>
      </c>
      <c r="D629" s="1">
        <v>623.15</v>
      </c>
      <c r="E629" s="1">
        <v>633</v>
      </c>
      <c r="F629" s="1">
        <v>652</v>
      </c>
      <c r="G629" s="1">
        <v>626.85</v>
      </c>
      <c r="H629" s="1">
        <v>649.4</v>
      </c>
      <c r="I629" s="1">
        <v>648.6</v>
      </c>
      <c r="J629" s="1">
        <v>639.34</v>
      </c>
      <c r="K629" s="1">
        <v>10543170</v>
      </c>
      <c r="L629" s="1">
        <v>6740680411.1499996</v>
      </c>
      <c r="M629" s="1">
        <v>178170</v>
      </c>
      <c r="N629" s="3">
        <f>IF(ISERR(LN(Table129[[#This Row],[Close Price]]/I628)),"-",LN(Table129[[#This Row],[Close Price]]/I628))</f>
        <v>4.0028933600831873E-2</v>
      </c>
    </row>
    <row r="630" spans="1:14" x14ac:dyDescent="0.3">
      <c r="A630" s="1" t="s">
        <v>40</v>
      </c>
      <c r="B630" s="1" t="s">
        <v>14</v>
      </c>
      <c r="C630" s="2">
        <v>44033</v>
      </c>
      <c r="D630" s="1">
        <v>648.6</v>
      </c>
      <c r="E630" s="1">
        <v>652</v>
      </c>
      <c r="F630" s="1">
        <v>662.35</v>
      </c>
      <c r="G630" s="1">
        <v>643.29999999999995</v>
      </c>
      <c r="H630" s="1">
        <v>652.29999999999995</v>
      </c>
      <c r="I630" s="1">
        <v>652.35</v>
      </c>
      <c r="J630" s="1">
        <v>652.33000000000004</v>
      </c>
      <c r="K630" s="1">
        <v>8801064</v>
      </c>
      <c r="L630" s="1">
        <v>5741191833.1000004</v>
      </c>
      <c r="M630" s="1">
        <v>150497</v>
      </c>
      <c r="N630" s="3">
        <f>IF(ISERR(LN(Table129[[#This Row],[Close Price]]/I629)),"-",LN(Table129[[#This Row],[Close Price]]/I629))</f>
        <v>5.7650338385396051E-3</v>
      </c>
    </row>
    <row r="631" spans="1:14" x14ac:dyDescent="0.3">
      <c r="A631" s="1" t="s">
        <v>40</v>
      </c>
      <c r="B631" s="1" t="s">
        <v>14</v>
      </c>
      <c r="C631" s="2">
        <v>44034</v>
      </c>
      <c r="D631" s="1">
        <v>652.35</v>
      </c>
      <c r="E631" s="1">
        <v>657</v>
      </c>
      <c r="F631" s="1">
        <v>658</v>
      </c>
      <c r="G631" s="1">
        <v>643.1</v>
      </c>
      <c r="H631" s="1">
        <v>650.65</v>
      </c>
      <c r="I631" s="1">
        <v>650.15</v>
      </c>
      <c r="J631" s="1">
        <v>648.94000000000005</v>
      </c>
      <c r="K631" s="1">
        <v>3837969</v>
      </c>
      <c r="L631" s="1">
        <v>2490598440.3499999</v>
      </c>
      <c r="M631" s="1">
        <v>72222</v>
      </c>
      <c r="N631" s="3">
        <f>IF(ISERR(LN(Table129[[#This Row],[Close Price]]/I630)),"-",LN(Table129[[#This Row],[Close Price]]/I630))</f>
        <v>-3.3781222144283057E-3</v>
      </c>
    </row>
    <row r="632" spans="1:14" x14ac:dyDescent="0.3">
      <c r="A632" s="1" t="s">
        <v>40</v>
      </c>
      <c r="B632" s="1" t="s">
        <v>14</v>
      </c>
      <c r="C632" s="2">
        <v>44035</v>
      </c>
      <c r="D632" s="1">
        <v>650.15</v>
      </c>
      <c r="E632" s="1">
        <v>650</v>
      </c>
      <c r="F632" s="1">
        <v>656.95</v>
      </c>
      <c r="G632" s="1">
        <v>643.54999999999995</v>
      </c>
      <c r="H632" s="1">
        <v>650.95000000000005</v>
      </c>
      <c r="I632" s="1">
        <v>652.85</v>
      </c>
      <c r="J632" s="1">
        <v>651.15</v>
      </c>
      <c r="K632" s="1">
        <v>3173126</v>
      </c>
      <c r="L632" s="1">
        <v>2066179589.45</v>
      </c>
      <c r="M632" s="1">
        <v>76991</v>
      </c>
      <c r="N632" s="3">
        <f>IF(ISERR(LN(Table129[[#This Row],[Close Price]]/I631)),"-",LN(Table129[[#This Row],[Close Price]]/I631))</f>
        <v>4.1442883567187469E-3</v>
      </c>
    </row>
    <row r="633" spans="1:14" x14ac:dyDescent="0.3">
      <c r="A633" s="1" t="s">
        <v>40</v>
      </c>
      <c r="B633" s="1" t="s">
        <v>14</v>
      </c>
      <c r="C633" s="2">
        <v>44036</v>
      </c>
      <c r="D633" s="1">
        <v>652.85</v>
      </c>
      <c r="E633" s="1">
        <v>641</v>
      </c>
      <c r="F633" s="1">
        <v>684.8</v>
      </c>
      <c r="G633" s="1">
        <v>640.9</v>
      </c>
      <c r="H633" s="1">
        <v>683.5</v>
      </c>
      <c r="I633" s="1">
        <v>679.95</v>
      </c>
      <c r="J633" s="1">
        <v>665.76</v>
      </c>
      <c r="K633" s="1">
        <v>12365729</v>
      </c>
      <c r="L633" s="1">
        <v>8232573071.1000004</v>
      </c>
      <c r="M633" s="1">
        <v>160216</v>
      </c>
      <c r="N633" s="3">
        <f>IF(ISERR(LN(Table129[[#This Row],[Close Price]]/I632)),"-",LN(Table129[[#This Row],[Close Price]]/I632))</f>
        <v>4.0671872200920382E-2</v>
      </c>
    </row>
    <row r="634" spans="1:14" x14ac:dyDescent="0.3">
      <c r="A634" s="1" t="s">
        <v>40</v>
      </c>
      <c r="B634" s="1" t="s">
        <v>14</v>
      </c>
      <c r="C634" s="2">
        <v>44039</v>
      </c>
      <c r="D634" s="1">
        <v>679.95</v>
      </c>
      <c r="E634" s="1">
        <v>684</v>
      </c>
      <c r="F634" s="1">
        <v>704.4</v>
      </c>
      <c r="G634" s="1">
        <v>676.5</v>
      </c>
      <c r="H634" s="1">
        <v>700.85</v>
      </c>
      <c r="I634" s="1">
        <v>701.1</v>
      </c>
      <c r="J634" s="1">
        <v>693.12</v>
      </c>
      <c r="K634" s="1">
        <v>11349061</v>
      </c>
      <c r="L634" s="1">
        <v>7866239651.9499998</v>
      </c>
      <c r="M634" s="1">
        <v>206079</v>
      </c>
      <c r="N634" s="3">
        <f>IF(ISERR(LN(Table129[[#This Row],[Close Price]]/I633)),"-",LN(Table129[[#This Row],[Close Price]]/I633))</f>
        <v>3.0631264157953961E-2</v>
      </c>
    </row>
    <row r="635" spans="1:14" x14ac:dyDescent="0.3">
      <c r="A635" s="1" t="s">
        <v>40</v>
      </c>
      <c r="B635" s="1" t="s">
        <v>14</v>
      </c>
      <c r="C635" s="2">
        <v>44040</v>
      </c>
      <c r="D635" s="1">
        <v>701.1</v>
      </c>
      <c r="E635" s="1">
        <v>702</v>
      </c>
      <c r="F635" s="1">
        <v>716.05</v>
      </c>
      <c r="G635" s="1">
        <v>695.7</v>
      </c>
      <c r="H635" s="1">
        <v>711</v>
      </c>
      <c r="I635" s="1">
        <v>712.45</v>
      </c>
      <c r="J635" s="1">
        <v>706.79</v>
      </c>
      <c r="K635" s="1">
        <v>8469643</v>
      </c>
      <c r="L635" s="1">
        <v>5986235040.1999998</v>
      </c>
      <c r="M635" s="1">
        <v>182016</v>
      </c>
      <c r="N635" s="3">
        <f>IF(ISERR(LN(Table129[[#This Row],[Close Price]]/I634)),"-",LN(Table129[[#This Row],[Close Price]]/I634))</f>
        <v>1.6059204028875947E-2</v>
      </c>
    </row>
    <row r="636" spans="1:14" x14ac:dyDescent="0.3">
      <c r="A636" s="1" t="s">
        <v>40</v>
      </c>
      <c r="B636" s="1" t="s">
        <v>14</v>
      </c>
      <c r="C636" s="2">
        <v>44041</v>
      </c>
      <c r="D636" s="1">
        <v>712.45</v>
      </c>
      <c r="E636" s="1">
        <v>710</v>
      </c>
      <c r="F636" s="1">
        <v>710.75</v>
      </c>
      <c r="G636" s="1">
        <v>692.5</v>
      </c>
      <c r="H636" s="1">
        <v>694.4</v>
      </c>
      <c r="I636" s="1">
        <v>694.4</v>
      </c>
      <c r="J636" s="1">
        <v>698.86</v>
      </c>
      <c r="K636" s="1">
        <v>7142688</v>
      </c>
      <c r="L636" s="1">
        <v>4991707650.8500004</v>
      </c>
      <c r="M636" s="1">
        <v>121239</v>
      </c>
      <c r="N636" s="3">
        <f>IF(ISERR(LN(Table129[[#This Row],[Close Price]]/I635)),"-",LN(Table129[[#This Row],[Close Price]]/I635))</f>
        <v>-2.5661570895657477E-2</v>
      </c>
    </row>
    <row r="637" spans="1:14" x14ac:dyDescent="0.3">
      <c r="A637" s="1" t="s">
        <v>40</v>
      </c>
      <c r="B637" s="1" t="s">
        <v>14</v>
      </c>
      <c r="C637" s="2">
        <v>44042</v>
      </c>
      <c r="D637" s="1">
        <v>694.4</v>
      </c>
      <c r="E637" s="1">
        <v>698</v>
      </c>
      <c r="F637" s="1">
        <v>712.55</v>
      </c>
      <c r="G637" s="1">
        <v>692.65</v>
      </c>
      <c r="H637" s="1">
        <v>696</v>
      </c>
      <c r="I637" s="1">
        <v>695.45</v>
      </c>
      <c r="J637" s="1">
        <v>704.44</v>
      </c>
      <c r="K637" s="1">
        <v>7966921</v>
      </c>
      <c r="L637" s="1">
        <v>5612223034.4499998</v>
      </c>
      <c r="M637" s="1">
        <v>138161</v>
      </c>
      <c r="N637" s="3">
        <f>IF(ISERR(LN(Table129[[#This Row],[Close Price]]/I636)),"-",LN(Table129[[#This Row],[Close Price]]/I636))</f>
        <v>1.5109547069989246E-3</v>
      </c>
    </row>
    <row r="638" spans="1:14" x14ac:dyDescent="0.3">
      <c r="A638" s="1" t="s">
        <v>40</v>
      </c>
      <c r="B638" s="1" t="s">
        <v>14</v>
      </c>
      <c r="C638" s="2">
        <v>44043</v>
      </c>
      <c r="D638" s="1">
        <v>695.45</v>
      </c>
      <c r="E638" s="1">
        <v>701.85</v>
      </c>
      <c r="F638" s="1">
        <v>716.7</v>
      </c>
      <c r="G638" s="1">
        <v>696</v>
      </c>
      <c r="H638" s="1">
        <v>706</v>
      </c>
      <c r="I638" s="1">
        <v>705.2</v>
      </c>
      <c r="J638" s="1">
        <v>707.58</v>
      </c>
      <c r="K638" s="1">
        <v>6322672</v>
      </c>
      <c r="L638" s="1">
        <v>4473786956.25</v>
      </c>
      <c r="M638" s="1">
        <v>115232</v>
      </c>
      <c r="N638" s="3">
        <f>IF(ISERR(LN(Table129[[#This Row],[Close Price]]/I637)),"-",LN(Table129[[#This Row],[Close Price]]/I637))</f>
        <v>1.3922332470576053E-2</v>
      </c>
    </row>
    <row r="639" spans="1:14" x14ac:dyDescent="0.3">
      <c r="A639" s="1" t="s">
        <v>40</v>
      </c>
      <c r="B639" s="1" t="s">
        <v>14</v>
      </c>
      <c r="C639" s="2">
        <v>44046</v>
      </c>
      <c r="D639" s="1">
        <v>705.2</v>
      </c>
      <c r="E639" s="1">
        <v>709.1</v>
      </c>
      <c r="F639" s="1">
        <v>718</v>
      </c>
      <c r="G639" s="1">
        <v>700.55</v>
      </c>
      <c r="H639" s="1">
        <v>707.7</v>
      </c>
      <c r="I639" s="1">
        <v>705.95</v>
      </c>
      <c r="J639" s="1">
        <v>707.54</v>
      </c>
      <c r="K639" s="1">
        <v>5546348</v>
      </c>
      <c r="L639" s="1">
        <v>3924282897.8000002</v>
      </c>
      <c r="M639" s="1">
        <v>102748</v>
      </c>
      <c r="N639" s="3">
        <f>IF(ISERR(LN(Table129[[#This Row],[Close Price]]/I638)),"-",LN(Table129[[#This Row],[Close Price]]/I638))</f>
        <v>1.062962931818848E-3</v>
      </c>
    </row>
    <row r="640" spans="1:14" x14ac:dyDescent="0.3">
      <c r="A640" s="1" t="s">
        <v>40</v>
      </c>
      <c r="B640" s="1" t="s">
        <v>14</v>
      </c>
      <c r="C640" s="2">
        <v>44047</v>
      </c>
      <c r="D640" s="1">
        <v>705.95</v>
      </c>
      <c r="E640" s="1">
        <v>709.5</v>
      </c>
      <c r="F640" s="1">
        <v>711</v>
      </c>
      <c r="G640" s="1">
        <v>687.05</v>
      </c>
      <c r="H640" s="1">
        <v>692.5</v>
      </c>
      <c r="I640" s="1">
        <v>692.65</v>
      </c>
      <c r="J640" s="1">
        <v>693.47</v>
      </c>
      <c r="K640" s="1">
        <v>6683186</v>
      </c>
      <c r="L640" s="1">
        <v>4634576579.4499998</v>
      </c>
      <c r="M640" s="1">
        <v>127895</v>
      </c>
      <c r="N640" s="3">
        <f>IF(ISERR(LN(Table129[[#This Row],[Close Price]]/I639)),"-",LN(Table129[[#This Row],[Close Price]]/I639))</f>
        <v>-1.9019592351646179E-2</v>
      </c>
    </row>
    <row r="641" spans="1:14" x14ac:dyDescent="0.3">
      <c r="A641" s="1" t="s">
        <v>40</v>
      </c>
      <c r="B641" s="1" t="s">
        <v>14</v>
      </c>
      <c r="C641" s="2">
        <v>44048</v>
      </c>
      <c r="D641" s="1">
        <v>692.65</v>
      </c>
      <c r="E641" s="1">
        <v>692.65</v>
      </c>
      <c r="F641" s="1">
        <v>702.4</v>
      </c>
      <c r="G641" s="1">
        <v>681</v>
      </c>
      <c r="H641" s="1">
        <v>689.5</v>
      </c>
      <c r="I641" s="1">
        <v>688.4</v>
      </c>
      <c r="J641" s="1">
        <v>691.03</v>
      </c>
      <c r="K641" s="1">
        <v>6052234</v>
      </c>
      <c r="L641" s="1">
        <v>4182298931.6999998</v>
      </c>
      <c r="M641" s="1">
        <v>92508</v>
      </c>
      <c r="N641" s="3">
        <f>IF(ISERR(LN(Table129[[#This Row],[Close Price]]/I640)),"-",LN(Table129[[#This Row],[Close Price]]/I640))</f>
        <v>-6.1547567665037155E-3</v>
      </c>
    </row>
    <row r="642" spans="1:14" x14ac:dyDescent="0.3">
      <c r="A642" s="1" t="s">
        <v>40</v>
      </c>
      <c r="B642" s="1" t="s">
        <v>14</v>
      </c>
      <c r="C642" s="2">
        <v>44049</v>
      </c>
      <c r="D642" s="1">
        <v>688.4</v>
      </c>
      <c r="E642" s="1">
        <v>692</v>
      </c>
      <c r="F642" s="1">
        <v>707.6</v>
      </c>
      <c r="G642" s="1">
        <v>686.4</v>
      </c>
      <c r="H642" s="1">
        <v>703.4</v>
      </c>
      <c r="I642" s="1">
        <v>704.9</v>
      </c>
      <c r="J642" s="1">
        <v>699.71</v>
      </c>
      <c r="K642" s="1">
        <v>5133012</v>
      </c>
      <c r="L642" s="1">
        <v>3591600807.6500001</v>
      </c>
      <c r="M642" s="1">
        <v>69136</v>
      </c>
      <c r="N642" s="3">
        <f>IF(ISERR(LN(Table129[[#This Row],[Close Price]]/I641)),"-",LN(Table129[[#This Row],[Close Price]]/I641))</f>
        <v>2.3685884442445505E-2</v>
      </c>
    </row>
    <row r="643" spans="1:14" x14ac:dyDescent="0.3">
      <c r="A643" s="1" t="s">
        <v>40</v>
      </c>
      <c r="B643" s="1" t="s">
        <v>14</v>
      </c>
      <c r="C643" s="2">
        <v>44050</v>
      </c>
      <c r="D643" s="1">
        <v>704.9</v>
      </c>
      <c r="E643" s="1">
        <v>699.9</v>
      </c>
      <c r="F643" s="1">
        <v>699.9</v>
      </c>
      <c r="G643" s="1">
        <v>685</v>
      </c>
      <c r="H643" s="1">
        <v>689.9</v>
      </c>
      <c r="I643" s="1">
        <v>690.3</v>
      </c>
      <c r="J643" s="1">
        <v>691.26</v>
      </c>
      <c r="K643" s="1">
        <v>7371589</v>
      </c>
      <c r="L643" s="1">
        <v>5095682983.8500004</v>
      </c>
      <c r="M643" s="1">
        <v>96981</v>
      </c>
      <c r="N643" s="3">
        <f>IF(ISERR(LN(Table129[[#This Row],[Close Price]]/I642)),"-",LN(Table129[[#This Row],[Close Price]]/I642))</f>
        <v>-2.092966307040011E-2</v>
      </c>
    </row>
    <row r="644" spans="1:14" x14ac:dyDescent="0.3">
      <c r="A644" s="1" t="s">
        <v>40</v>
      </c>
      <c r="B644" s="1" t="s">
        <v>14</v>
      </c>
      <c r="C644" s="2">
        <v>44053</v>
      </c>
      <c r="D644" s="1">
        <v>690.3</v>
      </c>
      <c r="E644" s="1">
        <v>694.95</v>
      </c>
      <c r="F644" s="1">
        <v>694.95</v>
      </c>
      <c r="G644" s="1">
        <v>685.1</v>
      </c>
      <c r="H644" s="1">
        <v>693.25</v>
      </c>
      <c r="I644" s="1">
        <v>692.05</v>
      </c>
      <c r="J644" s="1">
        <v>690.25</v>
      </c>
      <c r="K644" s="1">
        <v>3769575</v>
      </c>
      <c r="L644" s="1">
        <v>2601948470.75</v>
      </c>
      <c r="M644" s="1">
        <v>55235</v>
      </c>
      <c r="N644" s="3">
        <f>IF(ISERR(LN(Table129[[#This Row],[Close Price]]/I643)),"-",LN(Table129[[#This Row],[Close Price]]/I643))</f>
        <v>2.5319216332809961E-3</v>
      </c>
    </row>
    <row r="645" spans="1:14" x14ac:dyDescent="0.3">
      <c r="A645" s="1" t="s">
        <v>40</v>
      </c>
      <c r="B645" s="1" t="s">
        <v>14</v>
      </c>
      <c r="C645" s="2">
        <v>44054</v>
      </c>
      <c r="D645" s="1">
        <v>692.05</v>
      </c>
      <c r="E645" s="1">
        <v>694</v>
      </c>
      <c r="F645" s="1">
        <v>700.95</v>
      </c>
      <c r="G645" s="1">
        <v>681.5</v>
      </c>
      <c r="H645" s="1">
        <v>684</v>
      </c>
      <c r="I645" s="1">
        <v>683.8</v>
      </c>
      <c r="J645" s="1">
        <v>690.04</v>
      </c>
      <c r="K645" s="1">
        <v>3956472</v>
      </c>
      <c r="L645" s="1">
        <v>2730127036.5</v>
      </c>
      <c r="M645" s="1">
        <v>55301</v>
      </c>
      <c r="N645" s="3">
        <f>IF(ISERR(LN(Table129[[#This Row],[Close Price]]/I644)),"-",LN(Table129[[#This Row],[Close Price]]/I644))</f>
        <v>-1.1992730137509997E-2</v>
      </c>
    </row>
    <row r="646" spans="1:14" x14ac:dyDescent="0.3">
      <c r="A646" s="1" t="s">
        <v>40</v>
      </c>
      <c r="B646" s="1" t="s">
        <v>14</v>
      </c>
      <c r="C646" s="2">
        <v>44055</v>
      </c>
      <c r="D646" s="1">
        <v>683.8</v>
      </c>
      <c r="E646" s="1">
        <v>680.6</v>
      </c>
      <c r="F646" s="1">
        <v>719</v>
      </c>
      <c r="G646" s="1">
        <v>677.05</v>
      </c>
      <c r="H646" s="1">
        <v>715.65</v>
      </c>
      <c r="I646" s="1">
        <v>717.1</v>
      </c>
      <c r="J646" s="1">
        <v>704.18</v>
      </c>
      <c r="K646" s="1">
        <v>13085422</v>
      </c>
      <c r="L646" s="1">
        <v>9214491849.1000004</v>
      </c>
      <c r="M646" s="1">
        <v>154176</v>
      </c>
      <c r="N646" s="3">
        <f>IF(ISERR(LN(Table129[[#This Row],[Close Price]]/I645)),"-",LN(Table129[[#This Row],[Close Price]]/I645))</f>
        <v>4.7549823683328316E-2</v>
      </c>
    </row>
    <row r="647" spans="1:14" x14ac:dyDescent="0.3">
      <c r="A647" s="1" t="s">
        <v>40</v>
      </c>
      <c r="B647" s="1" t="s">
        <v>14</v>
      </c>
      <c r="C647" s="2">
        <v>44056</v>
      </c>
      <c r="D647" s="1">
        <v>717.1</v>
      </c>
      <c r="E647" s="1">
        <v>717</v>
      </c>
      <c r="F647" s="1">
        <v>729</v>
      </c>
      <c r="G647" s="1">
        <v>713.05</v>
      </c>
      <c r="H647" s="1">
        <v>718.55</v>
      </c>
      <c r="I647" s="1">
        <v>724.6</v>
      </c>
      <c r="J647" s="1">
        <v>723.6</v>
      </c>
      <c r="K647" s="1">
        <v>8850424</v>
      </c>
      <c r="L647" s="1">
        <v>6404185126.9499998</v>
      </c>
      <c r="M647" s="1">
        <v>105881</v>
      </c>
      <c r="N647" s="3">
        <f>IF(ISERR(LN(Table129[[#This Row],[Close Price]]/I646)),"-",LN(Table129[[#This Row],[Close Price]]/I646))</f>
        <v>1.04044775724476E-2</v>
      </c>
    </row>
    <row r="648" spans="1:14" x14ac:dyDescent="0.3">
      <c r="A648" s="1" t="s">
        <v>40</v>
      </c>
      <c r="B648" s="1" t="s">
        <v>14</v>
      </c>
      <c r="C648" s="2">
        <v>44057</v>
      </c>
      <c r="D648" s="1">
        <v>724.6</v>
      </c>
      <c r="E648" s="1">
        <v>727.9</v>
      </c>
      <c r="F648" s="1">
        <v>727.9</v>
      </c>
      <c r="G648" s="1">
        <v>707.25</v>
      </c>
      <c r="H648" s="1">
        <v>708.95</v>
      </c>
      <c r="I648" s="1">
        <v>709.1</v>
      </c>
      <c r="J648" s="1">
        <v>715.41</v>
      </c>
      <c r="K648" s="1">
        <v>3887303</v>
      </c>
      <c r="L648" s="1">
        <v>2781032992.3000002</v>
      </c>
      <c r="M648" s="1">
        <v>65815</v>
      </c>
      <c r="N648" s="3">
        <f>IF(ISERR(LN(Table129[[#This Row],[Close Price]]/I647)),"-",LN(Table129[[#This Row],[Close Price]]/I647))</f>
        <v>-2.162321815102581E-2</v>
      </c>
    </row>
    <row r="649" spans="1:14" x14ac:dyDescent="0.3">
      <c r="A649" s="1" t="s">
        <v>40</v>
      </c>
      <c r="B649" s="1" t="s">
        <v>14</v>
      </c>
      <c r="C649" s="2">
        <v>44060</v>
      </c>
      <c r="D649" s="1">
        <v>709.1</v>
      </c>
      <c r="E649" s="1">
        <v>711.1</v>
      </c>
      <c r="F649" s="1">
        <v>720.8</v>
      </c>
      <c r="G649" s="1">
        <v>709.25</v>
      </c>
      <c r="H649" s="1">
        <v>719</v>
      </c>
      <c r="I649" s="1">
        <v>718.85</v>
      </c>
      <c r="J649" s="1">
        <v>715.87</v>
      </c>
      <c r="K649" s="1">
        <v>3344102</v>
      </c>
      <c r="L649" s="1">
        <v>2393926077.3000002</v>
      </c>
      <c r="M649" s="1">
        <v>86749</v>
      </c>
      <c r="N649" s="3">
        <f>IF(ISERR(LN(Table129[[#This Row],[Close Price]]/I648)),"-",LN(Table129[[#This Row],[Close Price]]/I648))</f>
        <v>1.3656152558650502E-2</v>
      </c>
    </row>
    <row r="650" spans="1:14" x14ac:dyDescent="0.3">
      <c r="A650" s="1" t="s">
        <v>40</v>
      </c>
      <c r="B650" s="1" t="s">
        <v>14</v>
      </c>
      <c r="C650" s="2">
        <v>44061</v>
      </c>
      <c r="D650" s="1">
        <v>718.85</v>
      </c>
      <c r="E650" s="1">
        <v>718.95</v>
      </c>
      <c r="F650" s="1">
        <v>721.7</v>
      </c>
      <c r="G650" s="1">
        <v>712.4</v>
      </c>
      <c r="H650" s="1">
        <v>714.8</v>
      </c>
      <c r="I650" s="1">
        <v>714.45</v>
      </c>
      <c r="J650" s="1">
        <v>716.61</v>
      </c>
      <c r="K650" s="1">
        <v>3634311</v>
      </c>
      <c r="L650" s="1">
        <v>2604383946.5</v>
      </c>
      <c r="M650" s="1">
        <v>55841</v>
      </c>
      <c r="N650" s="3">
        <f>IF(ISERR(LN(Table129[[#This Row],[Close Price]]/I649)),"-",LN(Table129[[#This Row],[Close Price]]/I649))</f>
        <v>-6.1396969536224146E-3</v>
      </c>
    </row>
    <row r="651" spans="1:14" x14ac:dyDescent="0.3">
      <c r="A651" s="1" t="s">
        <v>40</v>
      </c>
      <c r="B651" s="1" t="s">
        <v>14</v>
      </c>
      <c r="C651" s="2">
        <v>44062</v>
      </c>
      <c r="D651" s="1">
        <v>714.45</v>
      </c>
      <c r="E651" s="1">
        <v>713.8</v>
      </c>
      <c r="F651" s="1">
        <v>714.2</v>
      </c>
      <c r="G651" s="1">
        <v>705</v>
      </c>
      <c r="H651" s="1">
        <v>711</v>
      </c>
      <c r="I651" s="1">
        <v>709.85</v>
      </c>
      <c r="J651" s="1">
        <v>709.03</v>
      </c>
      <c r="K651" s="1">
        <v>4858027</v>
      </c>
      <c r="L651" s="1">
        <v>3444485075.75</v>
      </c>
      <c r="M651" s="1">
        <v>69223</v>
      </c>
      <c r="N651" s="3">
        <f>IF(ISERR(LN(Table129[[#This Row],[Close Price]]/I650)),"-",LN(Table129[[#This Row],[Close Price]]/I650))</f>
        <v>-6.4593358053961327E-3</v>
      </c>
    </row>
    <row r="652" spans="1:14" x14ac:dyDescent="0.3">
      <c r="A652" s="1" t="s">
        <v>40</v>
      </c>
      <c r="B652" s="1" t="s">
        <v>14</v>
      </c>
      <c r="C652" s="2">
        <v>44063</v>
      </c>
      <c r="D652" s="1">
        <v>709.85</v>
      </c>
      <c r="E652" s="1">
        <v>708.5</v>
      </c>
      <c r="F652" s="1">
        <v>715.85</v>
      </c>
      <c r="G652" s="1">
        <v>706.05</v>
      </c>
      <c r="H652" s="1">
        <v>709.8</v>
      </c>
      <c r="I652" s="1">
        <v>710.1</v>
      </c>
      <c r="J652" s="1">
        <v>710.84</v>
      </c>
      <c r="K652" s="1">
        <v>3025769</v>
      </c>
      <c r="L652" s="1">
        <v>2150840175.8499999</v>
      </c>
      <c r="M652" s="1">
        <v>46933</v>
      </c>
      <c r="N652" s="3">
        <f>IF(ISERR(LN(Table129[[#This Row],[Close Price]]/I651)),"-",LN(Table129[[#This Row],[Close Price]]/I651))</f>
        <v>3.5212507846488618E-4</v>
      </c>
    </row>
    <row r="653" spans="1:14" x14ac:dyDescent="0.3">
      <c r="A653" s="1" t="s">
        <v>40</v>
      </c>
      <c r="B653" s="1" t="s">
        <v>14</v>
      </c>
      <c r="C653" s="2">
        <v>44064</v>
      </c>
      <c r="D653" s="1">
        <v>710.1</v>
      </c>
      <c r="E653" s="1">
        <v>715</v>
      </c>
      <c r="F653" s="1">
        <v>715</v>
      </c>
      <c r="G653" s="1">
        <v>702.7</v>
      </c>
      <c r="H653" s="1">
        <v>705.6</v>
      </c>
      <c r="I653" s="1">
        <v>705.9</v>
      </c>
      <c r="J653" s="1">
        <v>707.21</v>
      </c>
      <c r="K653" s="1">
        <v>4164686</v>
      </c>
      <c r="L653" s="1">
        <v>2945297038.0500002</v>
      </c>
      <c r="M653" s="1">
        <v>64644</v>
      </c>
      <c r="N653" s="3">
        <f>IF(ISERR(LN(Table129[[#This Row],[Close Price]]/I652)),"-",LN(Table129[[#This Row],[Close Price]]/I652))</f>
        <v>-5.9322207866215268E-3</v>
      </c>
    </row>
    <row r="654" spans="1:14" x14ac:dyDescent="0.3">
      <c r="A654" s="1" t="s">
        <v>40</v>
      </c>
      <c r="B654" s="1" t="s">
        <v>14</v>
      </c>
      <c r="C654" s="2">
        <v>44067</v>
      </c>
      <c r="D654" s="1">
        <v>705.9</v>
      </c>
      <c r="E654" s="1">
        <v>706.05</v>
      </c>
      <c r="F654" s="1">
        <v>708.45</v>
      </c>
      <c r="G654" s="1">
        <v>695.6</v>
      </c>
      <c r="H654" s="1">
        <v>707.9</v>
      </c>
      <c r="I654" s="1">
        <v>705.7</v>
      </c>
      <c r="J654" s="1">
        <v>702.77</v>
      </c>
      <c r="K654" s="1">
        <v>4066936</v>
      </c>
      <c r="L654" s="1">
        <v>2858138431.6999998</v>
      </c>
      <c r="M654" s="1">
        <v>62460</v>
      </c>
      <c r="N654" s="3">
        <f>IF(ISERR(LN(Table129[[#This Row],[Close Price]]/I653)),"-",LN(Table129[[#This Row],[Close Price]]/I653))</f>
        <v>-2.8336639464187095E-4</v>
      </c>
    </row>
    <row r="655" spans="1:14" x14ac:dyDescent="0.3">
      <c r="A655" s="1" t="s">
        <v>40</v>
      </c>
      <c r="B655" s="1" t="s">
        <v>14</v>
      </c>
      <c r="C655" s="2">
        <v>44068</v>
      </c>
      <c r="D655" s="1">
        <v>705.7</v>
      </c>
      <c r="E655" s="1">
        <v>705</v>
      </c>
      <c r="F655" s="1">
        <v>711.55</v>
      </c>
      <c r="G655" s="1">
        <v>694.7</v>
      </c>
      <c r="H655" s="1">
        <v>701</v>
      </c>
      <c r="I655" s="1">
        <v>701.6</v>
      </c>
      <c r="J655" s="1">
        <v>700.41</v>
      </c>
      <c r="K655" s="1">
        <v>3982510</v>
      </c>
      <c r="L655" s="1">
        <v>2789372797.8000002</v>
      </c>
      <c r="M655" s="1">
        <v>61808</v>
      </c>
      <c r="N655" s="3">
        <f>IF(ISERR(LN(Table129[[#This Row],[Close Price]]/I654)),"-",LN(Table129[[#This Row],[Close Price]]/I654))</f>
        <v>-5.8267769488112723E-3</v>
      </c>
    </row>
    <row r="656" spans="1:14" x14ac:dyDescent="0.3">
      <c r="A656" s="1" t="s">
        <v>40</v>
      </c>
      <c r="B656" s="1" t="s">
        <v>14</v>
      </c>
      <c r="C656" s="2">
        <v>44069</v>
      </c>
      <c r="D656" s="1">
        <v>701.6</v>
      </c>
      <c r="E656" s="1">
        <v>704.7</v>
      </c>
      <c r="F656" s="1">
        <v>717.75</v>
      </c>
      <c r="G656" s="1">
        <v>697</v>
      </c>
      <c r="H656" s="1">
        <v>713.5</v>
      </c>
      <c r="I656" s="1">
        <v>712.8</v>
      </c>
      <c r="J656" s="1">
        <v>709.35</v>
      </c>
      <c r="K656" s="1">
        <v>4511551</v>
      </c>
      <c r="L656" s="1">
        <v>3200252379.1999998</v>
      </c>
      <c r="M656" s="1">
        <v>76393</v>
      </c>
      <c r="N656" s="3">
        <f>IF(ISERR(LN(Table129[[#This Row],[Close Price]]/I655)),"-",LN(Table129[[#This Row],[Close Price]]/I655))</f>
        <v>1.5837435098626087E-2</v>
      </c>
    </row>
    <row r="657" spans="1:14" x14ac:dyDescent="0.3">
      <c r="A657" s="1" t="s">
        <v>40</v>
      </c>
      <c r="B657" s="1" t="s">
        <v>14</v>
      </c>
      <c r="C657" s="2">
        <v>44070</v>
      </c>
      <c r="D657" s="1">
        <v>712.8</v>
      </c>
      <c r="E657" s="1">
        <v>713.55</v>
      </c>
      <c r="F657" s="1">
        <v>720</v>
      </c>
      <c r="G657" s="1">
        <v>706.5</v>
      </c>
      <c r="H657" s="1">
        <v>711.9</v>
      </c>
      <c r="I657" s="1">
        <v>710.15</v>
      </c>
      <c r="J657" s="1">
        <v>711.92</v>
      </c>
      <c r="K657" s="1">
        <v>3917059</v>
      </c>
      <c r="L657" s="1">
        <v>2788614388.3499999</v>
      </c>
      <c r="M657" s="1">
        <v>62402</v>
      </c>
      <c r="N657" s="3">
        <f>IF(ISERR(LN(Table129[[#This Row],[Close Price]]/I656)),"-",LN(Table129[[#This Row],[Close Price]]/I656))</f>
        <v>-3.7246608294624196E-3</v>
      </c>
    </row>
    <row r="658" spans="1:14" x14ac:dyDescent="0.3">
      <c r="A658" s="1" t="s">
        <v>40</v>
      </c>
      <c r="B658" s="1" t="s">
        <v>14</v>
      </c>
      <c r="C658" s="2">
        <v>44071</v>
      </c>
      <c r="D658" s="1">
        <v>710.15</v>
      </c>
      <c r="E658" s="1">
        <v>713.7</v>
      </c>
      <c r="F658" s="1">
        <v>716.65</v>
      </c>
      <c r="G658" s="1">
        <v>703.2</v>
      </c>
      <c r="H658" s="1">
        <v>705.55</v>
      </c>
      <c r="I658" s="1">
        <v>706.45</v>
      </c>
      <c r="J658" s="1">
        <v>709.69</v>
      </c>
      <c r="K658" s="1">
        <v>5416682</v>
      </c>
      <c r="L658" s="1">
        <v>3844192015.25</v>
      </c>
      <c r="M658" s="1">
        <v>115684</v>
      </c>
      <c r="N658" s="3">
        <f>IF(ISERR(LN(Table129[[#This Row],[Close Price]]/I657)),"-",LN(Table129[[#This Row],[Close Price]]/I657))</f>
        <v>-5.2237871153201351E-3</v>
      </c>
    </row>
    <row r="659" spans="1:14" x14ac:dyDescent="0.3">
      <c r="A659" s="1" t="s">
        <v>40</v>
      </c>
      <c r="B659" s="1" t="s">
        <v>14</v>
      </c>
      <c r="C659" s="2">
        <v>44074</v>
      </c>
      <c r="D659" s="1">
        <v>706.45</v>
      </c>
      <c r="E659" s="1">
        <v>705</v>
      </c>
      <c r="F659" s="1">
        <v>725</v>
      </c>
      <c r="G659" s="1">
        <v>686</v>
      </c>
      <c r="H659" s="1">
        <v>688.65</v>
      </c>
      <c r="I659" s="1">
        <v>694.4</v>
      </c>
      <c r="J659" s="1">
        <v>704.98</v>
      </c>
      <c r="K659" s="1">
        <v>7787176</v>
      </c>
      <c r="L659" s="1">
        <v>5489794792.8999996</v>
      </c>
      <c r="M659" s="1">
        <v>140233</v>
      </c>
      <c r="N659" s="3">
        <f>IF(ISERR(LN(Table129[[#This Row],[Close Price]]/I658)),"-",LN(Table129[[#This Row],[Close Price]]/I658))</f>
        <v>-1.7204264865676534E-2</v>
      </c>
    </row>
    <row r="660" spans="1:14" x14ac:dyDescent="0.3">
      <c r="A660" s="1" t="s">
        <v>40</v>
      </c>
      <c r="B660" s="1" t="s">
        <v>14</v>
      </c>
      <c r="C660" s="2">
        <v>44075</v>
      </c>
      <c r="D660" s="1">
        <v>694.4</v>
      </c>
      <c r="E660" s="1">
        <v>695</v>
      </c>
      <c r="F660" s="1">
        <v>704</v>
      </c>
      <c r="G660" s="1">
        <v>682.4</v>
      </c>
      <c r="H660" s="1">
        <v>692.25</v>
      </c>
      <c r="I660" s="1">
        <v>689.6</v>
      </c>
      <c r="J660" s="1">
        <v>695.04</v>
      </c>
      <c r="K660" s="1">
        <v>6377322</v>
      </c>
      <c r="L660" s="1">
        <v>4432514477.3500004</v>
      </c>
      <c r="M660" s="1">
        <v>70102</v>
      </c>
      <c r="N660" s="3">
        <f>IF(ISERR(LN(Table129[[#This Row],[Close Price]]/I659)),"-",LN(Table129[[#This Row],[Close Price]]/I659))</f>
        <v>-6.9364439966569866E-3</v>
      </c>
    </row>
    <row r="661" spans="1:14" x14ac:dyDescent="0.3">
      <c r="A661" s="1" t="s">
        <v>40</v>
      </c>
      <c r="B661" s="1" t="s">
        <v>14</v>
      </c>
      <c r="C661" s="2">
        <v>44076</v>
      </c>
      <c r="D661" s="1">
        <v>689.6</v>
      </c>
      <c r="E661" s="1">
        <v>689.9</v>
      </c>
      <c r="F661" s="1">
        <v>704.8</v>
      </c>
      <c r="G661" s="1">
        <v>689.1</v>
      </c>
      <c r="H661" s="1">
        <v>702.7</v>
      </c>
      <c r="I661" s="1">
        <v>701.95</v>
      </c>
      <c r="J661" s="1">
        <v>698.09</v>
      </c>
      <c r="K661" s="1">
        <v>4090511</v>
      </c>
      <c r="L661" s="1">
        <v>2855545336.9499998</v>
      </c>
      <c r="M661" s="1">
        <v>69906</v>
      </c>
      <c r="N661" s="3">
        <f>IF(ISERR(LN(Table129[[#This Row],[Close Price]]/I660)),"-",LN(Table129[[#This Row],[Close Price]]/I660))</f>
        <v>1.7750457068476836E-2</v>
      </c>
    </row>
    <row r="662" spans="1:14" x14ac:dyDescent="0.3">
      <c r="A662" s="1" t="s">
        <v>40</v>
      </c>
      <c r="B662" s="1" t="s">
        <v>14</v>
      </c>
      <c r="C662" s="2">
        <v>44077</v>
      </c>
      <c r="D662" s="1">
        <v>701.95</v>
      </c>
      <c r="E662" s="1">
        <v>704.8</v>
      </c>
      <c r="F662" s="1">
        <v>716.4</v>
      </c>
      <c r="G662" s="1">
        <v>697.6</v>
      </c>
      <c r="H662" s="1">
        <v>707.8</v>
      </c>
      <c r="I662" s="1">
        <v>706.75</v>
      </c>
      <c r="J662" s="1">
        <v>708.45</v>
      </c>
      <c r="K662" s="1">
        <v>5468161</v>
      </c>
      <c r="L662" s="1">
        <v>3873914728</v>
      </c>
      <c r="M662" s="1">
        <v>100811</v>
      </c>
      <c r="N662" s="3">
        <f>IF(ISERR(LN(Table129[[#This Row],[Close Price]]/I661)),"-",LN(Table129[[#This Row],[Close Price]]/I661))</f>
        <v>6.8148201557395385E-3</v>
      </c>
    </row>
    <row r="663" spans="1:14" x14ac:dyDescent="0.3">
      <c r="A663" s="1" t="s">
        <v>40</v>
      </c>
      <c r="B663" s="1" t="s">
        <v>14</v>
      </c>
      <c r="C663" s="2">
        <v>44078</v>
      </c>
      <c r="D663" s="1">
        <v>706.75</v>
      </c>
      <c r="E663" s="1">
        <v>695.15</v>
      </c>
      <c r="F663" s="1">
        <v>704.5</v>
      </c>
      <c r="G663" s="1">
        <v>692.05</v>
      </c>
      <c r="H663" s="1">
        <v>702</v>
      </c>
      <c r="I663" s="1">
        <v>700.8</v>
      </c>
      <c r="J663" s="1">
        <v>698.83</v>
      </c>
      <c r="K663" s="1">
        <v>3354844</v>
      </c>
      <c r="L663" s="1">
        <v>2344480521.3499999</v>
      </c>
      <c r="M663" s="1">
        <v>49600</v>
      </c>
      <c r="N663" s="3">
        <f>IF(ISERR(LN(Table129[[#This Row],[Close Price]]/I662)),"-",LN(Table129[[#This Row],[Close Price]]/I662))</f>
        <v>-8.4544569515181429E-3</v>
      </c>
    </row>
    <row r="664" spans="1:14" x14ac:dyDescent="0.3">
      <c r="A664" s="1" t="s">
        <v>40</v>
      </c>
      <c r="B664" s="1" t="s">
        <v>14</v>
      </c>
      <c r="C664" s="2">
        <v>44081</v>
      </c>
      <c r="D664" s="1">
        <v>700.8</v>
      </c>
      <c r="E664" s="1">
        <v>696.35</v>
      </c>
      <c r="F664" s="1">
        <v>712.4</v>
      </c>
      <c r="G664" s="1">
        <v>689.05</v>
      </c>
      <c r="H664" s="1">
        <v>707.05</v>
      </c>
      <c r="I664" s="1">
        <v>708.8</v>
      </c>
      <c r="J664" s="1">
        <v>702.03</v>
      </c>
      <c r="K664" s="1">
        <v>4238823</v>
      </c>
      <c r="L664" s="1">
        <v>2975801272.8499999</v>
      </c>
      <c r="M664" s="1">
        <v>89393</v>
      </c>
      <c r="N664" s="3">
        <f>IF(ISERR(LN(Table129[[#This Row],[Close Price]]/I663)),"-",LN(Table129[[#This Row],[Close Price]]/I663))</f>
        <v>1.135085966868948E-2</v>
      </c>
    </row>
    <row r="665" spans="1:14" x14ac:dyDescent="0.3">
      <c r="A665" s="1" t="s">
        <v>40</v>
      </c>
      <c r="B665" s="1" t="s">
        <v>14</v>
      </c>
      <c r="C665" s="2">
        <v>44082</v>
      </c>
      <c r="D665" s="1">
        <v>708.8</v>
      </c>
      <c r="E665" s="1">
        <v>708.8</v>
      </c>
      <c r="F665" s="1">
        <v>738.9</v>
      </c>
      <c r="G665" s="1">
        <v>703.2</v>
      </c>
      <c r="H665" s="1">
        <v>721.85</v>
      </c>
      <c r="I665" s="1">
        <v>725.9</v>
      </c>
      <c r="J665" s="1">
        <v>727.72</v>
      </c>
      <c r="K665" s="1">
        <v>11522742</v>
      </c>
      <c r="L665" s="1">
        <v>8385341841.8500004</v>
      </c>
      <c r="M665" s="1">
        <v>186330</v>
      </c>
      <c r="N665" s="3">
        <f>IF(ISERR(LN(Table129[[#This Row],[Close Price]]/I664)),"-",LN(Table129[[#This Row],[Close Price]]/I664))</f>
        <v>2.3838864999923881E-2</v>
      </c>
    </row>
    <row r="666" spans="1:14" x14ac:dyDescent="0.3">
      <c r="A666" s="1" t="s">
        <v>40</v>
      </c>
      <c r="B666" s="1" t="s">
        <v>14</v>
      </c>
      <c r="C666" s="2">
        <v>44083</v>
      </c>
      <c r="D666" s="1">
        <v>725.9</v>
      </c>
      <c r="E666" s="1">
        <v>712.1</v>
      </c>
      <c r="F666" s="1">
        <v>730.9</v>
      </c>
      <c r="G666" s="1">
        <v>710.2</v>
      </c>
      <c r="H666" s="1">
        <v>722.6</v>
      </c>
      <c r="I666" s="1">
        <v>721.95</v>
      </c>
      <c r="J666" s="1">
        <v>721.31</v>
      </c>
      <c r="K666" s="1">
        <v>5514179</v>
      </c>
      <c r="L666" s="1">
        <v>3977432747.8499999</v>
      </c>
      <c r="M666" s="1">
        <v>101369</v>
      </c>
      <c r="N666" s="3">
        <f>IF(ISERR(LN(Table129[[#This Row],[Close Price]]/I665)),"-",LN(Table129[[#This Row],[Close Price]]/I665))</f>
        <v>-5.4563798735667458E-3</v>
      </c>
    </row>
    <row r="667" spans="1:14" x14ac:dyDescent="0.3">
      <c r="A667" s="1" t="s">
        <v>40</v>
      </c>
      <c r="B667" s="1" t="s">
        <v>14</v>
      </c>
      <c r="C667" s="2">
        <v>44084</v>
      </c>
      <c r="D667" s="1">
        <v>721.95</v>
      </c>
      <c r="E667" s="1">
        <v>728.65</v>
      </c>
      <c r="F667" s="1">
        <v>728.95</v>
      </c>
      <c r="G667" s="1">
        <v>713.8</v>
      </c>
      <c r="H667" s="1">
        <v>720.7</v>
      </c>
      <c r="I667" s="1">
        <v>722.4</v>
      </c>
      <c r="J667" s="1">
        <v>720.77</v>
      </c>
      <c r="K667" s="1">
        <v>3366359</v>
      </c>
      <c r="L667" s="1">
        <v>2426371004.0500002</v>
      </c>
      <c r="M667" s="1">
        <v>67465</v>
      </c>
      <c r="N667" s="3">
        <f>IF(ISERR(LN(Table129[[#This Row],[Close Price]]/I666)),"-",LN(Table129[[#This Row],[Close Price]]/I666))</f>
        <v>6.2311768554758394E-4</v>
      </c>
    </row>
    <row r="668" spans="1:14" x14ac:dyDescent="0.3">
      <c r="A668" s="1" t="s">
        <v>40</v>
      </c>
      <c r="B668" s="1" t="s">
        <v>14</v>
      </c>
      <c r="C668" s="2">
        <v>44085</v>
      </c>
      <c r="D668" s="1">
        <v>722.4</v>
      </c>
      <c r="E668" s="1">
        <v>712</v>
      </c>
      <c r="F668" s="1">
        <v>734</v>
      </c>
      <c r="G668" s="1">
        <v>710.15</v>
      </c>
      <c r="H668" s="1">
        <v>720.05</v>
      </c>
      <c r="I668" s="1">
        <v>721.65</v>
      </c>
      <c r="J668" s="1">
        <v>723.23</v>
      </c>
      <c r="K668" s="1">
        <v>7221687</v>
      </c>
      <c r="L668" s="1">
        <v>5222954988.8000002</v>
      </c>
      <c r="M668" s="1">
        <v>120764</v>
      </c>
      <c r="N668" s="3">
        <f>IF(ISERR(LN(Table129[[#This Row],[Close Price]]/I667)),"-",LN(Table129[[#This Row],[Close Price]]/I667))</f>
        <v>-1.0387452892032473E-3</v>
      </c>
    </row>
    <row r="669" spans="1:14" x14ac:dyDescent="0.3">
      <c r="A669" s="1" t="s">
        <v>40</v>
      </c>
      <c r="B669" s="1" t="s">
        <v>14</v>
      </c>
      <c r="C669" s="2">
        <v>44088</v>
      </c>
      <c r="D669" s="1">
        <v>721.65</v>
      </c>
      <c r="E669" s="1">
        <v>745</v>
      </c>
      <c r="F669" s="1">
        <v>825.1</v>
      </c>
      <c r="G669" s="1">
        <v>744.15</v>
      </c>
      <c r="H669" s="1">
        <v>793</v>
      </c>
      <c r="I669" s="1">
        <v>794.95</v>
      </c>
      <c r="J669" s="1">
        <v>783.61</v>
      </c>
      <c r="K669" s="1">
        <v>32312531</v>
      </c>
      <c r="L669" s="1">
        <v>25320377282.450001</v>
      </c>
      <c r="M669" s="1">
        <v>415569</v>
      </c>
      <c r="N669" s="3">
        <f>IF(ISERR(LN(Table129[[#This Row],[Close Price]]/I668)),"-",LN(Table129[[#This Row],[Close Price]]/I668))</f>
        <v>9.6738962781145799E-2</v>
      </c>
    </row>
    <row r="670" spans="1:14" x14ac:dyDescent="0.3">
      <c r="A670" s="1" t="s">
        <v>40</v>
      </c>
      <c r="B670" s="1" t="s">
        <v>14</v>
      </c>
      <c r="C670" s="2">
        <v>44089</v>
      </c>
      <c r="D670" s="1">
        <v>794.95</v>
      </c>
      <c r="E670" s="1">
        <v>791.05</v>
      </c>
      <c r="F670" s="1">
        <v>809.85</v>
      </c>
      <c r="G670" s="1">
        <v>783.05</v>
      </c>
      <c r="H670" s="1">
        <v>791.8</v>
      </c>
      <c r="I670" s="1">
        <v>792.7</v>
      </c>
      <c r="J670" s="1">
        <v>795.47</v>
      </c>
      <c r="K670" s="1">
        <v>14024787</v>
      </c>
      <c r="L670" s="1">
        <v>11156311755.85</v>
      </c>
      <c r="M670" s="1">
        <v>192773</v>
      </c>
      <c r="N670" s="3">
        <f>IF(ISERR(LN(Table129[[#This Row],[Close Price]]/I669)),"-",LN(Table129[[#This Row],[Close Price]]/I669))</f>
        <v>-2.8343797516079189E-3</v>
      </c>
    </row>
    <row r="671" spans="1:14" x14ac:dyDescent="0.3">
      <c r="A671" s="1" t="s">
        <v>40</v>
      </c>
      <c r="B671" s="1" t="s">
        <v>14</v>
      </c>
      <c r="C671" s="2">
        <v>44090</v>
      </c>
      <c r="D671" s="1">
        <v>792.7</v>
      </c>
      <c r="E671" s="1">
        <v>790.05</v>
      </c>
      <c r="F671" s="1">
        <v>796.3</v>
      </c>
      <c r="G671" s="1">
        <v>779.25</v>
      </c>
      <c r="H671" s="1">
        <v>788.45</v>
      </c>
      <c r="I671" s="1">
        <v>789.25</v>
      </c>
      <c r="J671" s="1">
        <v>788.92</v>
      </c>
      <c r="K671" s="1">
        <v>7471542</v>
      </c>
      <c r="L671" s="1">
        <v>5894465481.4499998</v>
      </c>
      <c r="M671" s="1">
        <v>168914</v>
      </c>
      <c r="N671" s="3">
        <f>IF(ISERR(LN(Table129[[#This Row],[Close Price]]/I670)),"-",LN(Table129[[#This Row],[Close Price]]/I670))</f>
        <v>-4.3617124050091584E-3</v>
      </c>
    </row>
    <row r="672" spans="1:14" x14ac:dyDescent="0.3">
      <c r="A672" s="1" t="s">
        <v>40</v>
      </c>
      <c r="B672" s="1" t="s">
        <v>14</v>
      </c>
      <c r="C672" s="2">
        <v>44091</v>
      </c>
      <c r="D672" s="1">
        <v>789.25</v>
      </c>
      <c r="E672" s="1">
        <v>794.95</v>
      </c>
      <c r="F672" s="1">
        <v>817.5</v>
      </c>
      <c r="G672" s="1">
        <v>789.5</v>
      </c>
      <c r="H672" s="1">
        <v>806.3</v>
      </c>
      <c r="I672" s="1">
        <v>808.3</v>
      </c>
      <c r="J672" s="1">
        <v>807.67</v>
      </c>
      <c r="K672" s="1">
        <v>19972987</v>
      </c>
      <c r="L672" s="1">
        <v>16131626946.25</v>
      </c>
      <c r="M672" s="1">
        <v>266753</v>
      </c>
      <c r="N672" s="3">
        <f>IF(ISERR(LN(Table129[[#This Row],[Close Price]]/I671)),"-",LN(Table129[[#This Row],[Close Price]]/I671))</f>
        <v>2.3850149301697585E-2</v>
      </c>
    </row>
    <row r="673" spans="1:14" x14ac:dyDescent="0.3">
      <c r="A673" s="1" t="s">
        <v>40</v>
      </c>
      <c r="B673" s="1" t="s">
        <v>14</v>
      </c>
      <c r="C673" s="2">
        <v>44092</v>
      </c>
      <c r="D673" s="1">
        <v>808.3</v>
      </c>
      <c r="E673" s="1">
        <v>808.3</v>
      </c>
      <c r="F673" s="1">
        <v>824</v>
      </c>
      <c r="G673" s="1">
        <v>804</v>
      </c>
      <c r="H673" s="1">
        <v>810</v>
      </c>
      <c r="I673" s="1">
        <v>810.6</v>
      </c>
      <c r="J673" s="1">
        <v>814.69</v>
      </c>
      <c r="K673" s="1">
        <v>8847758</v>
      </c>
      <c r="L673" s="1">
        <v>7208201598.4499998</v>
      </c>
      <c r="M673" s="1">
        <v>134982</v>
      </c>
      <c r="N673" s="3">
        <f>IF(ISERR(LN(Table129[[#This Row],[Close Price]]/I672)),"-",LN(Table129[[#This Row],[Close Price]]/I672))</f>
        <v>2.8414374544096102E-3</v>
      </c>
    </row>
    <row r="674" spans="1:14" x14ac:dyDescent="0.3">
      <c r="A674" s="1" t="s">
        <v>40</v>
      </c>
      <c r="B674" s="1" t="s">
        <v>14</v>
      </c>
      <c r="C674" s="2">
        <v>44095</v>
      </c>
      <c r="D674" s="1">
        <v>810.6</v>
      </c>
      <c r="E674" s="1">
        <v>823</v>
      </c>
      <c r="F674" s="1">
        <v>849.9</v>
      </c>
      <c r="G674" s="1">
        <v>793.45</v>
      </c>
      <c r="H674" s="1">
        <v>801.15</v>
      </c>
      <c r="I674" s="1">
        <v>802.6</v>
      </c>
      <c r="J674" s="1">
        <v>830.79</v>
      </c>
      <c r="K674" s="1">
        <v>24911675</v>
      </c>
      <c r="L674" s="1">
        <v>20696285172.900002</v>
      </c>
      <c r="M674" s="1">
        <v>403669</v>
      </c>
      <c r="N674" s="3">
        <f>IF(ISERR(LN(Table129[[#This Row],[Close Price]]/I673)),"-",LN(Table129[[#This Row],[Close Price]]/I673))</f>
        <v>-9.9182563613918057E-3</v>
      </c>
    </row>
    <row r="675" spans="1:14" x14ac:dyDescent="0.3">
      <c r="A675" s="1" t="s">
        <v>40</v>
      </c>
      <c r="B675" s="1" t="s">
        <v>14</v>
      </c>
      <c r="C675" s="2">
        <v>44096</v>
      </c>
      <c r="D675" s="1">
        <v>802.6</v>
      </c>
      <c r="E675" s="1">
        <v>813.95</v>
      </c>
      <c r="F675" s="1">
        <v>831.5</v>
      </c>
      <c r="G675" s="1">
        <v>790.55</v>
      </c>
      <c r="H675" s="1">
        <v>825.8</v>
      </c>
      <c r="I675" s="1">
        <v>821</v>
      </c>
      <c r="J675" s="1">
        <v>815.42</v>
      </c>
      <c r="K675" s="1">
        <v>21882919</v>
      </c>
      <c r="L675" s="1">
        <v>17843764685.349998</v>
      </c>
      <c r="M675" s="1">
        <v>399486</v>
      </c>
      <c r="N675" s="3">
        <f>IF(ISERR(LN(Table129[[#This Row],[Close Price]]/I674)),"-",LN(Table129[[#This Row],[Close Price]]/I674))</f>
        <v>2.2666651619611903E-2</v>
      </c>
    </row>
    <row r="676" spans="1:14" x14ac:dyDescent="0.3">
      <c r="A676" s="1" t="s">
        <v>40</v>
      </c>
      <c r="B676" s="1" t="s">
        <v>14</v>
      </c>
      <c r="C676" s="2">
        <v>44097</v>
      </c>
      <c r="D676" s="1">
        <v>821</v>
      </c>
      <c r="E676" s="1">
        <v>832</v>
      </c>
      <c r="F676" s="1">
        <v>844.8</v>
      </c>
      <c r="G676" s="1">
        <v>810.15</v>
      </c>
      <c r="H676" s="1">
        <v>815</v>
      </c>
      <c r="I676" s="1">
        <v>814.1</v>
      </c>
      <c r="J676" s="1">
        <v>827.51</v>
      </c>
      <c r="K676" s="1">
        <v>18070371</v>
      </c>
      <c r="L676" s="1">
        <v>14953462393.549999</v>
      </c>
      <c r="M676" s="1">
        <v>280008</v>
      </c>
      <c r="N676" s="3">
        <f>IF(ISERR(LN(Table129[[#This Row],[Close Price]]/I675)),"-",LN(Table129[[#This Row],[Close Price]]/I675))</f>
        <v>-8.4399008724961172E-3</v>
      </c>
    </row>
    <row r="677" spans="1:14" x14ac:dyDescent="0.3">
      <c r="A677" s="1" t="s">
        <v>40</v>
      </c>
      <c r="B677" s="1" t="s">
        <v>14</v>
      </c>
      <c r="C677" s="2">
        <v>44098</v>
      </c>
      <c r="D677" s="1">
        <v>814.1</v>
      </c>
      <c r="E677" s="1">
        <v>811</v>
      </c>
      <c r="F677" s="1">
        <v>811.45</v>
      </c>
      <c r="G677" s="1">
        <v>784</v>
      </c>
      <c r="H677" s="1">
        <v>788</v>
      </c>
      <c r="I677" s="1">
        <v>788.3</v>
      </c>
      <c r="J677" s="1">
        <v>797.32</v>
      </c>
      <c r="K677" s="1">
        <v>10553632</v>
      </c>
      <c r="L677" s="1">
        <v>8414580211.6000004</v>
      </c>
      <c r="M677" s="1">
        <v>165353</v>
      </c>
      <c r="N677" s="3">
        <f>IF(ISERR(LN(Table129[[#This Row],[Close Price]]/I676)),"-",LN(Table129[[#This Row],[Close Price]]/I676))</f>
        <v>-3.2204480514069621E-2</v>
      </c>
    </row>
    <row r="678" spans="1:14" x14ac:dyDescent="0.3">
      <c r="A678" s="1" t="s">
        <v>40</v>
      </c>
      <c r="B678" s="1" t="s">
        <v>14</v>
      </c>
      <c r="C678" s="2">
        <v>44099</v>
      </c>
      <c r="D678" s="1">
        <v>788.3</v>
      </c>
      <c r="E678" s="1">
        <v>795.25</v>
      </c>
      <c r="F678" s="1">
        <v>836</v>
      </c>
      <c r="G678" s="1">
        <v>792.6</v>
      </c>
      <c r="H678" s="1">
        <v>830.1</v>
      </c>
      <c r="I678" s="1">
        <v>827.7</v>
      </c>
      <c r="J678" s="1">
        <v>821.94</v>
      </c>
      <c r="K678" s="1">
        <v>19813372</v>
      </c>
      <c r="L678" s="1">
        <v>16285368271.700001</v>
      </c>
      <c r="M678" s="1">
        <v>337042</v>
      </c>
      <c r="N678" s="3">
        <f>IF(ISERR(LN(Table129[[#This Row],[Close Price]]/I677)),"-",LN(Table129[[#This Row],[Close Price]]/I677))</f>
        <v>4.877204182548768E-2</v>
      </c>
    </row>
    <row r="679" spans="1:14" x14ac:dyDescent="0.3">
      <c r="A679" s="1" t="s">
        <v>40</v>
      </c>
      <c r="B679" s="1" t="s">
        <v>14</v>
      </c>
      <c r="C679" s="2">
        <v>44102</v>
      </c>
      <c r="D679" s="1">
        <v>827.7</v>
      </c>
      <c r="E679" s="1">
        <v>838.4</v>
      </c>
      <c r="F679" s="1">
        <v>844.75</v>
      </c>
      <c r="G679" s="1">
        <v>820.8</v>
      </c>
      <c r="H679" s="1">
        <v>834</v>
      </c>
      <c r="I679" s="1">
        <v>835.25</v>
      </c>
      <c r="J679" s="1">
        <v>835.22</v>
      </c>
      <c r="K679" s="1">
        <v>11146342</v>
      </c>
      <c r="L679" s="1">
        <v>9309666828.5</v>
      </c>
      <c r="M679" s="1">
        <v>180648</v>
      </c>
      <c r="N679" s="3">
        <f>IF(ISERR(LN(Table129[[#This Row],[Close Price]]/I678)),"-",LN(Table129[[#This Row],[Close Price]]/I678))</f>
        <v>9.0803113455158284E-3</v>
      </c>
    </row>
    <row r="680" spans="1:14" x14ac:dyDescent="0.3">
      <c r="A680" s="1" t="s">
        <v>40</v>
      </c>
      <c r="B680" s="1" t="s">
        <v>14</v>
      </c>
      <c r="C680" s="2">
        <v>44103</v>
      </c>
      <c r="D680" s="1">
        <v>835.25</v>
      </c>
      <c r="E680" s="1">
        <v>837.4</v>
      </c>
      <c r="F680" s="1">
        <v>841.1</v>
      </c>
      <c r="G680" s="1">
        <v>810.2</v>
      </c>
      <c r="H680" s="1">
        <v>815.35</v>
      </c>
      <c r="I680" s="1">
        <v>812.75</v>
      </c>
      <c r="J680" s="1">
        <v>825.53</v>
      </c>
      <c r="K680" s="1">
        <v>10554255</v>
      </c>
      <c r="L680" s="1">
        <v>8712807901.3500004</v>
      </c>
      <c r="M680" s="1">
        <v>173071</v>
      </c>
      <c r="N680" s="3">
        <f>IF(ISERR(LN(Table129[[#This Row],[Close Price]]/I679)),"-",LN(Table129[[#This Row],[Close Price]]/I679))</f>
        <v>-2.730752205285121E-2</v>
      </c>
    </row>
    <row r="681" spans="1:14" x14ac:dyDescent="0.3">
      <c r="A681" s="1" t="s">
        <v>40</v>
      </c>
      <c r="B681" s="1" t="s">
        <v>14</v>
      </c>
      <c r="C681" s="2">
        <v>44104</v>
      </c>
      <c r="D681" s="1">
        <v>812.75</v>
      </c>
      <c r="E681" s="1">
        <v>818</v>
      </c>
      <c r="F681" s="1">
        <v>820.5</v>
      </c>
      <c r="G681" s="1">
        <v>807.1</v>
      </c>
      <c r="H681" s="1">
        <v>810</v>
      </c>
      <c r="I681" s="1">
        <v>811.6</v>
      </c>
      <c r="J681" s="1">
        <v>812.95</v>
      </c>
      <c r="K681" s="1">
        <v>9470277</v>
      </c>
      <c r="L681" s="1">
        <v>7698857123.6499996</v>
      </c>
      <c r="M681" s="1">
        <v>173273</v>
      </c>
      <c r="N681" s="3">
        <f>IF(ISERR(LN(Table129[[#This Row],[Close Price]]/I680)),"-",LN(Table129[[#This Row],[Close Price]]/I680))</f>
        <v>-1.4159512323550609E-3</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6772F-100D-4AA6-8414-85EAD1F9ADD9}">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11612.7</v>
      </c>
      <c r="C2" s="1">
        <v>11655.85</v>
      </c>
      <c r="D2" s="1">
        <v>11549</v>
      </c>
      <c r="E2" s="1">
        <v>11565.75</v>
      </c>
      <c r="F2" s="1">
        <v>32997971</v>
      </c>
      <c r="G2" s="1">
        <v>1105.6600000000001</v>
      </c>
      <c r="H2" s="3" t="str">
        <f>IF(ISERR(LN(Table1330[[#This Row],[Close]]/E1)),"-",LN(Table1330[[#This Row],[Close]]/E1))</f>
        <v>-</v>
      </c>
    </row>
    <row r="3" spans="1:11" x14ac:dyDescent="0.3">
      <c r="A3" s="2">
        <v>43102</v>
      </c>
      <c r="B3" s="1">
        <v>11587.85</v>
      </c>
      <c r="C3" s="1">
        <v>11655.5</v>
      </c>
      <c r="D3" s="1">
        <v>11558.45</v>
      </c>
      <c r="E3" s="1">
        <v>11602.35</v>
      </c>
      <c r="F3" s="1">
        <v>25819255</v>
      </c>
      <c r="G3" s="1">
        <v>1210.04</v>
      </c>
      <c r="H3" s="3">
        <f>IF(ISERR(LN(Table1330[[#This Row],[Close]]/E2)),"-",LN(Table1330[[#This Row],[Close]]/E2))</f>
        <v>3.1595193776626086E-3</v>
      </c>
      <c r="J3" s="5" t="s">
        <v>23</v>
      </c>
      <c r="K3" s="6">
        <f>_xlfn.COVARIANCE.P(Table129[Return],Table1330[Return])</f>
        <v>2.2177727073776149E-4</v>
      </c>
    </row>
    <row r="4" spans="1:11" x14ac:dyDescent="0.3">
      <c r="A4" s="2">
        <v>43103</v>
      </c>
      <c r="B4" s="1">
        <v>11617.35</v>
      </c>
      <c r="C4" s="1">
        <v>11693.35</v>
      </c>
      <c r="D4" s="1">
        <v>11573.25</v>
      </c>
      <c r="E4" s="1">
        <v>11586.7</v>
      </c>
      <c r="F4" s="1">
        <v>22309482</v>
      </c>
      <c r="G4" s="1">
        <v>1212.57</v>
      </c>
      <c r="H4" s="3">
        <f>IF(ISERR(LN(Table1330[[#This Row],[Close]]/E3)),"-",LN(Table1330[[#This Row],[Close]]/E3))</f>
        <v>-1.3497752064920516E-3</v>
      </c>
      <c r="J4" s="7" t="s">
        <v>24</v>
      </c>
      <c r="K4" s="8">
        <f>_xlfn.VAR.P(Table1330[Return])</f>
        <v>2.2953186765972718E-4</v>
      </c>
    </row>
    <row r="5" spans="1:11" ht="15" thickBot="1" x14ac:dyDescent="0.35">
      <c r="A5" s="2">
        <v>43104</v>
      </c>
      <c r="B5" s="1">
        <v>11599.05</v>
      </c>
      <c r="C5" s="1">
        <v>11607.75</v>
      </c>
      <c r="D5" s="1">
        <v>11510.4</v>
      </c>
      <c r="E5" s="1">
        <v>11590.8</v>
      </c>
      <c r="F5" s="1">
        <v>17417396</v>
      </c>
      <c r="G5" s="1">
        <v>993.59</v>
      </c>
      <c r="H5" s="3">
        <f>IF(ISERR(LN(Table1330[[#This Row],[Close]]/E4)),"-",LN(Table1330[[#This Row],[Close]]/E4))</f>
        <v>3.5379139620441737E-4</v>
      </c>
      <c r="J5" s="9" t="s">
        <v>25</v>
      </c>
      <c r="K5" s="17">
        <f>K3/K4</f>
        <v>0.96621559785562494</v>
      </c>
    </row>
    <row r="6" spans="1:11" x14ac:dyDescent="0.3">
      <c r="A6" s="2">
        <v>43105</v>
      </c>
      <c r="B6" s="1">
        <v>11575.45</v>
      </c>
      <c r="C6" s="1">
        <v>11691.45</v>
      </c>
      <c r="D6" s="1">
        <v>11541.8</v>
      </c>
      <c r="E6" s="1">
        <v>11633.55</v>
      </c>
      <c r="F6" s="1">
        <v>17507348</v>
      </c>
      <c r="G6" s="1">
        <v>1168.19</v>
      </c>
      <c r="H6" s="3">
        <f>IF(ISERR(LN(Table1330[[#This Row],[Close]]/E5)),"-",LN(Table1330[[#This Row],[Close]]/E5))</f>
        <v>3.6814850175556492E-3</v>
      </c>
    </row>
    <row r="7" spans="1:11" x14ac:dyDescent="0.3">
      <c r="A7" s="2">
        <v>43108</v>
      </c>
      <c r="B7" s="1">
        <v>11674.35</v>
      </c>
      <c r="C7" s="1">
        <v>11793.85</v>
      </c>
      <c r="D7" s="1">
        <v>11661.5</v>
      </c>
      <c r="E7" s="1">
        <v>11776.85</v>
      </c>
      <c r="F7" s="1">
        <v>17601459</v>
      </c>
      <c r="G7" s="1">
        <v>1034.8399999999999</v>
      </c>
      <c r="H7" s="3">
        <f>IF(ISERR(LN(Table1330[[#This Row],[Close]]/E6)),"-",LN(Table1330[[#This Row],[Close]]/E6))</f>
        <v>1.2242575079471378E-2</v>
      </c>
    </row>
    <row r="8" spans="1:11" x14ac:dyDescent="0.3">
      <c r="A8" s="2">
        <v>43109</v>
      </c>
      <c r="B8" s="1">
        <v>11805.35</v>
      </c>
      <c r="C8" s="1">
        <v>11819.35</v>
      </c>
      <c r="D8" s="1">
        <v>11685.75</v>
      </c>
      <c r="E8" s="1">
        <v>11790.85</v>
      </c>
      <c r="F8" s="1">
        <v>26689866</v>
      </c>
      <c r="G8" s="1">
        <v>1413.4</v>
      </c>
      <c r="H8" s="3">
        <f>IF(ISERR(LN(Table1330[[#This Row],[Close]]/E7)),"-",LN(Table1330[[#This Row],[Close]]/E7))</f>
        <v>1.1880668581789834E-3</v>
      </c>
    </row>
    <row r="9" spans="1:11" x14ac:dyDescent="0.3">
      <c r="A9" s="2">
        <v>43110</v>
      </c>
      <c r="B9" s="1">
        <v>11803.85</v>
      </c>
      <c r="C9" s="1">
        <v>12076.25</v>
      </c>
      <c r="D9" s="1">
        <v>11762.5</v>
      </c>
      <c r="E9" s="1">
        <v>12054.7</v>
      </c>
      <c r="F9" s="1">
        <v>24012407</v>
      </c>
      <c r="G9" s="1">
        <v>1757.47</v>
      </c>
      <c r="H9" s="3">
        <f>IF(ISERR(LN(Table1330[[#This Row],[Close]]/E8)),"-",LN(Table1330[[#This Row],[Close]]/E8))</f>
        <v>2.213081843771075E-2</v>
      </c>
    </row>
    <row r="10" spans="1:11" x14ac:dyDescent="0.3">
      <c r="A10" s="2">
        <v>43111</v>
      </c>
      <c r="B10" s="1">
        <v>12060.8</v>
      </c>
      <c r="C10" s="1">
        <v>12178.8</v>
      </c>
      <c r="D10" s="1">
        <v>12045.45</v>
      </c>
      <c r="E10" s="1">
        <v>12103.1</v>
      </c>
      <c r="F10" s="1">
        <v>27129023</v>
      </c>
      <c r="G10" s="1">
        <v>2022.24</v>
      </c>
      <c r="H10" s="3">
        <f>IF(ISERR(LN(Table1330[[#This Row],[Close]]/E9)),"-",LN(Table1330[[#This Row],[Close]]/E9))</f>
        <v>4.0069927525806202E-3</v>
      </c>
    </row>
    <row r="11" spans="1:11" x14ac:dyDescent="0.3">
      <c r="A11" s="2">
        <v>43112</v>
      </c>
      <c r="B11" s="1">
        <v>12144.8</v>
      </c>
      <c r="C11" s="1">
        <v>12146.75</v>
      </c>
      <c r="D11" s="1">
        <v>12004.4</v>
      </c>
      <c r="E11" s="1">
        <v>12099.15</v>
      </c>
      <c r="F11" s="1">
        <v>26161722</v>
      </c>
      <c r="G11" s="1">
        <v>2053.4699999999998</v>
      </c>
      <c r="H11" s="3">
        <f>IF(ISERR(LN(Table1330[[#This Row],[Close]]/E10)),"-",LN(Table1330[[#This Row],[Close]]/E10))</f>
        <v>-3.2641593530123651E-4</v>
      </c>
    </row>
    <row r="12" spans="1:11" x14ac:dyDescent="0.3">
      <c r="A12" s="2">
        <v>43115</v>
      </c>
      <c r="B12" s="1">
        <v>12103.5</v>
      </c>
      <c r="C12" s="1">
        <v>12214.65</v>
      </c>
      <c r="D12" s="1">
        <v>11971.95</v>
      </c>
      <c r="E12" s="1">
        <v>11992.75</v>
      </c>
      <c r="F12" s="1">
        <v>17080568</v>
      </c>
      <c r="G12" s="1">
        <v>1203.27</v>
      </c>
      <c r="H12" s="3">
        <f>IF(ISERR(LN(Table1330[[#This Row],[Close]]/E11)),"-",LN(Table1330[[#This Row],[Close]]/E11))</f>
        <v>-8.8329016622001148E-3</v>
      </c>
    </row>
    <row r="13" spans="1:11" x14ac:dyDescent="0.3">
      <c r="A13" s="2">
        <v>43116</v>
      </c>
      <c r="B13" s="1">
        <v>12036.55</v>
      </c>
      <c r="C13" s="1">
        <v>12487.25</v>
      </c>
      <c r="D13" s="1">
        <v>12027.3</v>
      </c>
      <c r="E13" s="1">
        <v>12430.95</v>
      </c>
      <c r="F13" s="1">
        <v>38696788</v>
      </c>
      <c r="G13" s="1">
        <v>3047.06</v>
      </c>
      <c r="H13" s="3">
        <f>IF(ISERR(LN(Table1330[[#This Row],[Close]]/E12)),"-",LN(Table1330[[#This Row],[Close]]/E12))</f>
        <v>3.5887030059821988E-2</v>
      </c>
    </row>
    <row r="14" spans="1:11" x14ac:dyDescent="0.3">
      <c r="A14" s="2">
        <v>43117</v>
      </c>
      <c r="B14" s="1">
        <v>12473.05</v>
      </c>
      <c r="C14" s="1">
        <v>12653.25</v>
      </c>
      <c r="D14" s="1">
        <v>12432.75</v>
      </c>
      <c r="E14" s="1">
        <v>12531.4</v>
      </c>
      <c r="F14" s="1">
        <v>29648559</v>
      </c>
      <c r="G14" s="1">
        <v>2780.78</v>
      </c>
      <c r="H14" s="3">
        <f>IF(ISERR(LN(Table1330[[#This Row],[Close]]/E13)),"-",LN(Table1330[[#This Row],[Close]]/E13))</f>
        <v>8.0481639110835494E-3</v>
      </c>
    </row>
    <row r="15" spans="1:11" x14ac:dyDescent="0.3">
      <c r="A15" s="2">
        <v>43118</v>
      </c>
      <c r="B15" s="1">
        <v>12565.85</v>
      </c>
      <c r="C15" s="1">
        <v>12605.15</v>
      </c>
      <c r="D15" s="1">
        <v>12431.8</v>
      </c>
      <c r="E15" s="1">
        <v>12570.7</v>
      </c>
      <c r="F15" s="1">
        <v>26886980</v>
      </c>
      <c r="G15" s="1">
        <v>1992.04</v>
      </c>
      <c r="H15" s="3">
        <f>IF(ISERR(LN(Table1330[[#This Row],[Close]]/E14)),"-",LN(Table1330[[#This Row],[Close]]/E14))</f>
        <v>3.1312146879943418E-3</v>
      </c>
    </row>
    <row r="16" spans="1:11" x14ac:dyDescent="0.3">
      <c r="A16" s="2">
        <v>43119</v>
      </c>
      <c r="B16" s="1">
        <v>12577.25</v>
      </c>
      <c r="C16" s="1">
        <v>12668.55</v>
      </c>
      <c r="D16" s="1">
        <v>12485.3</v>
      </c>
      <c r="E16" s="1">
        <v>12633.85</v>
      </c>
      <c r="F16" s="1">
        <v>17534922</v>
      </c>
      <c r="G16" s="1">
        <v>1327.65</v>
      </c>
      <c r="H16" s="3">
        <f>IF(ISERR(LN(Table1330[[#This Row],[Close]]/E15)),"-",LN(Table1330[[#This Row],[Close]]/E15))</f>
        <v>5.01101048362364E-3</v>
      </c>
    </row>
    <row r="17" spans="1:8" x14ac:dyDescent="0.3">
      <c r="A17" s="2">
        <v>43122</v>
      </c>
      <c r="B17" s="1">
        <v>12544.6</v>
      </c>
      <c r="C17" s="1">
        <v>12924.6</v>
      </c>
      <c r="D17" s="1">
        <v>12521.15</v>
      </c>
      <c r="E17" s="1">
        <v>12894.95</v>
      </c>
      <c r="F17" s="1">
        <v>31661630</v>
      </c>
      <c r="G17" s="1">
        <v>2467.9899999999998</v>
      </c>
      <c r="H17" s="3">
        <f>IF(ISERR(LN(Table1330[[#This Row],[Close]]/E16)),"-",LN(Table1330[[#This Row],[Close]]/E16))</f>
        <v>2.0456042172269571E-2</v>
      </c>
    </row>
    <row r="18" spans="1:8" x14ac:dyDescent="0.3">
      <c r="A18" s="2">
        <v>43123</v>
      </c>
      <c r="B18" s="1">
        <v>12919.3</v>
      </c>
      <c r="C18" s="1">
        <v>13084.2</v>
      </c>
      <c r="D18" s="1">
        <v>12898.25</v>
      </c>
      <c r="E18" s="1">
        <v>13048.9</v>
      </c>
      <c r="F18" s="1">
        <v>30760333</v>
      </c>
      <c r="G18" s="1">
        <v>2441.2600000000002</v>
      </c>
      <c r="H18" s="3">
        <f>IF(ISERR(LN(Table1330[[#This Row],[Close]]/E17)),"-",LN(Table1330[[#This Row],[Close]]/E17))</f>
        <v>1.1868077174358607E-2</v>
      </c>
    </row>
    <row r="19" spans="1:8" x14ac:dyDescent="0.3">
      <c r="A19" s="2">
        <v>43124</v>
      </c>
      <c r="B19" s="1">
        <v>13020.3</v>
      </c>
      <c r="C19" s="1">
        <v>13553.95</v>
      </c>
      <c r="D19" s="1">
        <v>13005.95</v>
      </c>
      <c r="E19" s="1">
        <v>13249.55</v>
      </c>
      <c r="F19" s="1">
        <v>50984631</v>
      </c>
      <c r="G19" s="1">
        <v>3992.15</v>
      </c>
      <c r="H19" s="3">
        <f>IF(ISERR(LN(Table1330[[#This Row],[Close]]/E18)),"-",LN(Table1330[[#This Row],[Close]]/E18))</f>
        <v>1.5259750563088256E-2</v>
      </c>
    </row>
    <row r="20" spans="1:8" x14ac:dyDescent="0.3">
      <c r="A20" s="2">
        <v>43125</v>
      </c>
      <c r="B20" s="1">
        <v>13257.9</v>
      </c>
      <c r="C20" s="1">
        <v>13259.15</v>
      </c>
      <c r="D20" s="1">
        <v>12996.75</v>
      </c>
      <c r="E20" s="1">
        <v>13117.85</v>
      </c>
      <c r="F20" s="1">
        <v>42395918</v>
      </c>
      <c r="G20" s="1">
        <v>2723.25</v>
      </c>
      <c r="H20" s="3">
        <f>IF(ISERR(LN(Table1330[[#This Row],[Close]]/E19)),"-",LN(Table1330[[#This Row],[Close]]/E19))</f>
        <v>-9.9896914551012121E-3</v>
      </c>
    </row>
    <row r="21" spans="1:8" x14ac:dyDescent="0.3">
      <c r="A21" s="2">
        <v>43129</v>
      </c>
      <c r="B21" s="1">
        <v>13113.2</v>
      </c>
      <c r="C21" s="1">
        <v>13328.05</v>
      </c>
      <c r="D21" s="1">
        <v>13096.45</v>
      </c>
      <c r="E21" s="1">
        <v>13242.5</v>
      </c>
      <c r="F21" s="1">
        <v>25031799</v>
      </c>
      <c r="G21" s="1">
        <v>1993.56</v>
      </c>
      <c r="H21" s="3">
        <f>IF(ISERR(LN(Table1330[[#This Row],[Close]]/E20)),"-",LN(Table1330[[#This Row],[Close]]/E20))</f>
        <v>9.4574563002963411E-3</v>
      </c>
    </row>
    <row r="22" spans="1:8" x14ac:dyDescent="0.3">
      <c r="A22" s="2">
        <v>43130</v>
      </c>
      <c r="B22" s="1">
        <v>13193</v>
      </c>
      <c r="C22" s="1">
        <v>13238.5</v>
      </c>
      <c r="D22" s="1">
        <v>13071.85</v>
      </c>
      <c r="E22" s="1">
        <v>13107.9</v>
      </c>
      <c r="F22" s="1">
        <v>35198915</v>
      </c>
      <c r="G22" s="1">
        <v>1848.96</v>
      </c>
      <c r="H22" s="3">
        <f>IF(ISERR(LN(Table1330[[#This Row],[Close]]/E21)),"-",LN(Table1330[[#This Row],[Close]]/E21))</f>
        <v>-1.0216252557975399E-2</v>
      </c>
    </row>
    <row r="23" spans="1:8" x14ac:dyDescent="0.3">
      <c r="A23" s="2">
        <v>43131</v>
      </c>
      <c r="B23" s="1">
        <v>13050.85</v>
      </c>
      <c r="C23" s="1">
        <v>13142.85</v>
      </c>
      <c r="D23" s="1">
        <v>12943.35</v>
      </c>
      <c r="E23" s="1">
        <v>12986.4</v>
      </c>
      <c r="F23" s="1">
        <v>26948151</v>
      </c>
      <c r="G23" s="1">
        <v>2004.28</v>
      </c>
      <c r="H23" s="3">
        <f>IF(ISERR(LN(Table1330[[#This Row],[Close]]/E22)),"-",LN(Table1330[[#This Row],[Close]]/E22))</f>
        <v>-9.3124458640711713E-3</v>
      </c>
    </row>
    <row r="24" spans="1:8" x14ac:dyDescent="0.3">
      <c r="A24" s="2">
        <v>43132</v>
      </c>
      <c r="B24" s="1">
        <v>12965.6</v>
      </c>
      <c r="C24" s="1">
        <v>13141.75</v>
      </c>
      <c r="D24" s="1">
        <v>12812.95</v>
      </c>
      <c r="E24" s="1">
        <v>12964.6</v>
      </c>
      <c r="F24" s="1">
        <v>21842854</v>
      </c>
      <c r="G24" s="1">
        <v>1761.5</v>
      </c>
      <c r="H24" s="3">
        <f>IF(ISERR(LN(Table1330[[#This Row],[Close]]/E23)),"-",LN(Table1330[[#This Row],[Close]]/E23))</f>
        <v>-1.6800897944515782E-3</v>
      </c>
    </row>
    <row r="25" spans="1:8" x14ac:dyDescent="0.3">
      <c r="A25" s="2">
        <v>43133</v>
      </c>
      <c r="B25" s="1">
        <v>12872.5</v>
      </c>
      <c r="C25" s="1">
        <v>13130.25</v>
      </c>
      <c r="D25" s="1">
        <v>12846.2</v>
      </c>
      <c r="E25" s="1">
        <v>12983.6</v>
      </c>
      <c r="F25" s="1">
        <v>23059095</v>
      </c>
      <c r="G25" s="1">
        <v>1723.63</v>
      </c>
      <c r="H25" s="3">
        <f>IF(ISERR(LN(Table1330[[#This Row],[Close]]/E24)),"-",LN(Table1330[[#This Row],[Close]]/E24))</f>
        <v>1.464456370435579E-3</v>
      </c>
    </row>
    <row r="26" spans="1:8" x14ac:dyDescent="0.3">
      <c r="A26" s="2">
        <v>43136</v>
      </c>
      <c r="B26" s="1">
        <v>12878.7</v>
      </c>
      <c r="C26" s="1">
        <v>13104.8</v>
      </c>
      <c r="D26" s="1">
        <v>12845</v>
      </c>
      <c r="E26" s="1">
        <v>12936.9</v>
      </c>
      <c r="F26" s="1">
        <v>22877661</v>
      </c>
      <c r="G26" s="1">
        <v>1705.59</v>
      </c>
      <c r="H26" s="3">
        <f>IF(ISERR(LN(Table1330[[#This Row],[Close]]/E25)),"-",LN(Table1330[[#This Row],[Close]]/E25))</f>
        <v>-3.6033294519259742E-3</v>
      </c>
    </row>
    <row r="27" spans="1:8" x14ac:dyDescent="0.3">
      <c r="A27" s="2">
        <v>43137</v>
      </c>
      <c r="B27" s="1">
        <v>12516.2</v>
      </c>
      <c r="C27" s="1">
        <v>12750.7</v>
      </c>
      <c r="D27" s="1">
        <v>12490.75</v>
      </c>
      <c r="E27" s="1">
        <v>12562.35</v>
      </c>
      <c r="F27" s="1">
        <v>25026447</v>
      </c>
      <c r="G27" s="1">
        <v>1782.24</v>
      </c>
      <c r="H27" s="3">
        <f>IF(ISERR(LN(Table1330[[#This Row],[Close]]/E26)),"-",LN(Table1330[[#This Row],[Close]]/E26))</f>
        <v>-2.937944768905491E-2</v>
      </c>
    </row>
    <row r="28" spans="1:8" x14ac:dyDescent="0.3">
      <c r="A28" s="2">
        <v>43138</v>
      </c>
      <c r="B28" s="1">
        <v>12667.6</v>
      </c>
      <c r="C28" s="1">
        <v>12680.3</v>
      </c>
      <c r="D28" s="1">
        <v>12419.4</v>
      </c>
      <c r="E28" s="1">
        <v>12450.05</v>
      </c>
      <c r="F28" s="1">
        <v>22645095</v>
      </c>
      <c r="G28" s="1">
        <v>1580.44</v>
      </c>
      <c r="H28" s="3">
        <f>IF(ISERR(LN(Table1330[[#This Row],[Close]]/E27)),"-",LN(Table1330[[#This Row],[Close]]/E27))</f>
        <v>-8.9796064825918998E-3</v>
      </c>
    </row>
    <row r="29" spans="1:8" x14ac:dyDescent="0.3">
      <c r="A29" s="2">
        <v>43139</v>
      </c>
      <c r="B29" s="1">
        <v>12556.8</v>
      </c>
      <c r="C29" s="1">
        <v>12764.75</v>
      </c>
      <c r="D29" s="1">
        <v>12468.5</v>
      </c>
      <c r="E29" s="1">
        <v>12588.35</v>
      </c>
      <c r="F29" s="1">
        <v>27839336</v>
      </c>
      <c r="G29" s="1">
        <v>1776.56</v>
      </c>
      <c r="H29" s="3">
        <f>IF(ISERR(LN(Table1330[[#This Row],[Close]]/E28)),"-",LN(Table1330[[#This Row],[Close]]/E28))</f>
        <v>1.104714410674352E-2</v>
      </c>
    </row>
    <row r="30" spans="1:8" x14ac:dyDescent="0.3">
      <c r="A30" s="2">
        <v>43140</v>
      </c>
      <c r="B30" s="1">
        <v>12449.7</v>
      </c>
      <c r="C30" s="1">
        <v>12556.2</v>
      </c>
      <c r="D30" s="1">
        <v>12350.4</v>
      </c>
      <c r="E30" s="1">
        <v>12492.7</v>
      </c>
      <c r="F30" s="1">
        <v>19357882</v>
      </c>
      <c r="G30" s="1">
        <v>1241.4000000000001</v>
      </c>
      <c r="H30" s="3">
        <f>IF(ISERR(LN(Table1330[[#This Row],[Close]]/E29)),"-",LN(Table1330[[#This Row],[Close]]/E29))</f>
        <v>-7.62730935981858E-3</v>
      </c>
    </row>
    <row r="31" spans="1:8" x14ac:dyDescent="0.3">
      <c r="A31" s="2">
        <v>43143</v>
      </c>
      <c r="B31" s="1">
        <v>12544.7</v>
      </c>
      <c r="C31" s="1">
        <v>12591.95</v>
      </c>
      <c r="D31" s="1">
        <v>12390.9</v>
      </c>
      <c r="E31" s="1">
        <v>12422.65</v>
      </c>
      <c r="F31" s="1">
        <v>20607388</v>
      </c>
      <c r="G31" s="1">
        <v>1255.51</v>
      </c>
      <c r="H31" s="3">
        <f>IF(ISERR(LN(Table1330[[#This Row],[Close]]/E30)),"-",LN(Table1330[[#This Row],[Close]]/E30))</f>
        <v>-5.6230544282383889E-3</v>
      </c>
    </row>
    <row r="32" spans="1:8" x14ac:dyDescent="0.3">
      <c r="A32" s="2">
        <v>43145</v>
      </c>
      <c r="B32" s="1">
        <v>12438.2</v>
      </c>
      <c r="C32" s="1">
        <v>12546</v>
      </c>
      <c r="D32" s="1">
        <v>12346</v>
      </c>
      <c r="E32" s="1">
        <v>12420</v>
      </c>
      <c r="F32" s="1">
        <v>23964695</v>
      </c>
      <c r="G32" s="1">
        <v>1675.03</v>
      </c>
      <c r="H32" s="3">
        <f>IF(ISERR(LN(Table1330[[#This Row],[Close]]/E31)),"-",LN(Table1330[[#This Row],[Close]]/E31))</f>
        <v>-2.1334278026304755E-4</v>
      </c>
    </row>
    <row r="33" spans="1:8" x14ac:dyDescent="0.3">
      <c r="A33" s="2">
        <v>43146</v>
      </c>
      <c r="B33" s="1">
        <v>12497.5</v>
      </c>
      <c r="C33" s="1">
        <v>12584.25</v>
      </c>
      <c r="D33" s="1">
        <v>12439.05</v>
      </c>
      <c r="E33" s="1">
        <v>12456.5</v>
      </c>
      <c r="F33" s="1">
        <v>20368397</v>
      </c>
      <c r="G33" s="1">
        <v>1322.36</v>
      </c>
      <c r="H33" s="3">
        <f>IF(ISERR(LN(Table1330[[#This Row],[Close]]/E32)),"-",LN(Table1330[[#This Row],[Close]]/E32))</f>
        <v>2.9344985180909922E-3</v>
      </c>
    </row>
    <row r="34" spans="1:8" x14ac:dyDescent="0.3">
      <c r="A34" s="2">
        <v>43147</v>
      </c>
      <c r="B34" s="1">
        <v>12512.75</v>
      </c>
      <c r="C34" s="1">
        <v>12687.45</v>
      </c>
      <c r="D34" s="1">
        <v>12412.1</v>
      </c>
      <c r="E34" s="1">
        <v>12437.9</v>
      </c>
      <c r="F34" s="1">
        <v>22184554</v>
      </c>
      <c r="G34" s="1">
        <v>1678.07</v>
      </c>
      <c r="H34" s="3">
        <f>IF(ISERR(LN(Table1330[[#This Row],[Close]]/E33)),"-",LN(Table1330[[#This Row],[Close]]/E33))</f>
        <v>-1.4943122518399489E-3</v>
      </c>
    </row>
    <row r="35" spans="1:8" x14ac:dyDescent="0.3">
      <c r="A35" s="2">
        <v>43150</v>
      </c>
      <c r="B35" s="1">
        <v>12474.15</v>
      </c>
      <c r="C35" s="1">
        <v>12479.4</v>
      </c>
      <c r="D35" s="1">
        <v>12228.8</v>
      </c>
      <c r="E35" s="1">
        <v>12331.4</v>
      </c>
      <c r="F35" s="1">
        <v>19602259</v>
      </c>
      <c r="G35" s="1">
        <v>1257.8800000000001</v>
      </c>
      <c r="H35" s="3">
        <f>IF(ISERR(LN(Table1330[[#This Row],[Close]]/E34)),"-",LN(Table1330[[#This Row],[Close]]/E34))</f>
        <v>-8.5994078398502621E-3</v>
      </c>
    </row>
    <row r="36" spans="1:8" x14ac:dyDescent="0.3">
      <c r="A36" s="2">
        <v>43151</v>
      </c>
      <c r="B36" s="1">
        <v>12272.95</v>
      </c>
      <c r="C36" s="1">
        <v>12491.6</v>
      </c>
      <c r="D36" s="1">
        <v>12268.55</v>
      </c>
      <c r="E36" s="1">
        <v>12372</v>
      </c>
      <c r="F36" s="1">
        <v>17745502</v>
      </c>
      <c r="G36" s="1">
        <v>1201.54</v>
      </c>
      <c r="H36" s="3">
        <f>IF(ISERR(LN(Table1330[[#This Row],[Close]]/E35)),"-",LN(Table1330[[#This Row],[Close]]/E35))</f>
        <v>3.2869998910896566E-3</v>
      </c>
    </row>
    <row r="37" spans="1:8" x14ac:dyDescent="0.3">
      <c r="A37" s="2">
        <v>43152</v>
      </c>
      <c r="B37" s="1">
        <v>12490.5</v>
      </c>
      <c r="C37" s="1">
        <v>12703.85</v>
      </c>
      <c r="D37" s="1">
        <v>12452.35</v>
      </c>
      <c r="E37" s="1">
        <v>12660.05</v>
      </c>
      <c r="F37" s="1">
        <v>30130562</v>
      </c>
      <c r="G37" s="1">
        <v>2322.3200000000002</v>
      </c>
      <c r="H37" s="3">
        <f>IF(ISERR(LN(Table1330[[#This Row],[Close]]/E36)),"-",LN(Table1330[[#This Row],[Close]]/E36))</f>
        <v>2.3015511332485354E-2</v>
      </c>
    </row>
    <row r="38" spans="1:8" x14ac:dyDescent="0.3">
      <c r="A38" s="2">
        <v>43153</v>
      </c>
      <c r="B38" s="1">
        <v>12663.65</v>
      </c>
      <c r="C38" s="1">
        <v>12794</v>
      </c>
      <c r="D38" s="1">
        <v>12631.85</v>
      </c>
      <c r="E38" s="1">
        <v>12730.25</v>
      </c>
      <c r="F38" s="1">
        <v>34044908</v>
      </c>
      <c r="G38" s="1">
        <v>2710.49</v>
      </c>
      <c r="H38" s="3">
        <f>IF(ISERR(LN(Table1330[[#This Row],[Close]]/E37)),"-",LN(Table1330[[#This Row],[Close]]/E37))</f>
        <v>5.5296848700319102E-3</v>
      </c>
    </row>
    <row r="39" spans="1:8" x14ac:dyDescent="0.3">
      <c r="A39" s="2">
        <v>43154</v>
      </c>
      <c r="B39" s="1">
        <v>12784.1</v>
      </c>
      <c r="C39" s="1">
        <v>12888</v>
      </c>
      <c r="D39" s="1">
        <v>12701.1</v>
      </c>
      <c r="E39" s="1">
        <v>12871.15</v>
      </c>
      <c r="F39" s="1">
        <v>28957080</v>
      </c>
      <c r="G39" s="1">
        <v>2325.33</v>
      </c>
      <c r="H39" s="3">
        <f>IF(ISERR(LN(Table1330[[#This Row],[Close]]/E38)),"-",LN(Table1330[[#This Row],[Close]]/E38))</f>
        <v>1.1007321680121852E-2</v>
      </c>
    </row>
    <row r="40" spans="1:8" x14ac:dyDescent="0.3">
      <c r="A40" s="2">
        <v>43157</v>
      </c>
      <c r="B40" s="1">
        <v>12864.6</v>
      </c>
      <c r="C40" s="1">
        <v>12903.9</v>
      </c>
      <c r="D40" s="1">
        <v>12692.35</v>
      </c>
      <c r="E40" s="1">
        <v>12713.15</v>
      </c>
      <c r="F40" s="1">
        <v>23357034</v>
      </c>
      <c r="G40" s="1">
        <v>1504.59</v>
      </c>
      <c r="H40" s="3">
        <f>IF(ISERR(LN(Table1330[[#This Row],[Close]]/E39)),"-",LN(Table1330[[#This Row],[Close]]/E39))</f>
        <v>-1.2351481861122985E-2</v>
      </c>
    </row>
    <row r="41" spans="1:8" x14ac:dyDescent="0.3">
      <c r="A41" s="2">
        <v>43158</v>
      </c>
      <c r="B41" s="1">
        <v>12777.25</v>
      </c>
      <c r="C41" s="1">
        <v>12797.35</v>
      </c>
      <c r="D41" s="1">
        <v>12688</v>
      </c>
      <c r="E41" s="1">
        <v>12746.8</v>
      </c>
      <c r="F41" s="1">
        <v>24224177</v>
      </c>
      <c r="G41" s="1">
        <v>1396.43</v>
      </c>
      <c r="H41" s="3">
        <f>IF(ISERR(LN(Table1330[[#This Row],[Close]]/E40)),"-",LN(Table1330[[#This Row],[Close]]/E40))</f>
        <v>2.6433688670896094E-3</v>
      </c>
    </row>
    <row r="42" spans="1:8" x14ac:dyDescent="0.3">
      <c r="A42" s="2">
        <v>43159</v>
      </c>
      <c r="B42" s="1">
        <v>12744.4</v>
      </c>
      <c r="C42" s="1">
        <v>12904.2</v>
      </c>
      <c r="D42" s="1">
        <v>12696.35</v>
      </c>
      <c r="E42" s="1">
        <v>12809</v>
      </c>
      <c r="F42" s="1">
        <v>30263751</v>
      </c>
      <c r="G42" s="1">
        <v>2409.31</v>
      </c>
      <c r="H42" s="3">
        <f>IF(ISERR(LN(Table1330[[#This Row],[Close]]/E41)),"-",LN(Table1330[[#This Row],[Close]]/E41))</f>
        <v>4.867789137570311E-3</v>
      </c>
    </row>
    <row r="43" spans="1:8" x14ac:dyDescent="0.3">
      <c r="A43" s="2">
        <v>43160</v>
      </c>
      <c r="B43" s="1">
        <v>12823.9</v>
      </c>
      <c r="C43" s="1">
        <v>12842.65</v>
      </c>
      <c r="D43" s="1">
        <v>12736.4</v>
      </c>
      <c r="E43" s="1">
        <v>12769.45</v>
      </c>
      <c r="F43" s="1">
        <v>18951090</v>
      </c>
      <c r="G43" s="1">
        <v>1282.47</v>
      </c>
      <c r="H43" s="3">
        <f>IF(ISERR(LN(Table1330[[#This Row],[Close]]/E42)),"-",LN(Table1330[[#This Row],[Close]]/E42))</f>
        <v>-3.0924494266736731E-3</v>
      </c>
    </row>
    <row r="44" spans="1:8" x14ac:dyDescent="0.3">
      <c r="A44" s="2">
        <v>43164</v>
      </c>
      <c r="B44" s="1">
        <v>12768.55</v>
      </c>
      <c r="C44" s="1">
        <v>12890.95</v>
      </c>
      <c r="D44" s="1">
        <v>12684.3</v>
      </c>
      <c r="E44" s="1">
        <v>12857.65</v>
      </c>
      <c r="F44" s="1">
        <v>27912338</v>
      </c>
      <c r="G44" s="1">
        <v>2030.52</v>
      </c>
      <c r="H44" s="3">
        <f>IF(ISERR(LN(Table1330[[#This Row],[Close]]/E43)),"-",LN(Table1330[[#This Row],[Close]]/E43))</f>
        <v>6.883365519159225E-3</v>
      </c>
    </row>
    <row r="45" spans="1:8" x14ac:dyDescent="0.3">
      <c r="A45" s="2">
        <v>43165</v>
      </c>
      <c r="B45" s="1">
        <v>12924.45</v>
      </c>
      <c r="C45" s="1">
        <v>12930.55</v>
      </c>
      <c r="D45" s="1">
        <v>12667.45</v>
      </c>
      <c r="E45" s="1">
        <v>12706.1</v>
      </c>
      <c r="F45" s="1">
        <v>22173389</v>
      </c>
      <c r="G45" s="1">
        <v>1501.42</v>
      </c>
      <c r="H45" s="3">
        <f>IF(ISERR(LN(Table1330[[#This Row],[Close]]/E44)),"-",LN(Table1330[[#This Row],[Close]]/E44))</f>
        <v>-1.1856771830616406E-2</v>
      </c>
    </row>
    <row r="46" spans="1:8" x14ac:dyDescent="0.3">
      <c r="A46" s="2">
        <v>43166</v>
      </c>
      <c r="B46" s="1">
        <v>12767.45</v>
      </c>
      <c r="C46" s="1">
        <v>12856.55</v>
      </c>
      <c r="D46" s="1">
        <v>12650.25</v>
      </c>
      <c r="E46" s="1">
        <v>12677.1</v>
      </c>
      <c r="F46" s="1">
        <v>20800256</v>
      </c>
      <c r="G46" s="1">
        <v>1554.43</v>
      </c>
      <c r="H46" s="3">
        <f>IF(ISERR(LN(Table1330[[#This Row],[Close]]/E45)),"-",LN(Table1330[[#This Row],[Close]]/E45))</f>
        <v>-2.2849768837423516E-3</v>
      </c>
    </row>
    <row r="47" spans="1:8" x14ac:dyDescent="0.3">
      <c r="A47" s="2">
        <v>43167</v>
      </c>
      <c r="B47" s="1">
        <v>12757</v>
      </c>
      <c r="C47" s="1">
        <v>12802.15</v>
      </c>
      <c r="D47" s="1">
        <v>12645.75</v>
      </c>
      <c r="E47" s="1">
        <v>12682.4</v>
      </c>
      <c r="F47" s="1">
        <v>17687606</v>
      </c>
      <c r="G47" s="1">
        <v>1299.04</v>
      </c>
      <c r="H47" s="3">
        <f>IF(ISERR(LN(Table1330[[#This Row],[Close]]/E46)),"-",LN(Table1330[[#This Row],[Close]]/E46))</f>
        <v>4.1798931975520545E-4</v>
      </c>
    </row>
    <row r="48" spans="1:8" x14ac:dyDescent="0.3">
      <c r="A48" s="2">
        <v>43168</v>
      </c>
      <c r="B48" s="1">
        <v>12710.35</v>
      </c>
      <c r="C48" s="1">
        <v>12805.35</v>
      </c>
      <c r="D48" s="1">
        <v>12656.65</v>
      </c>
      <c r="E48" s="1">
        <v>12747.25</v>
      </c>
      <c r="F48" s="1" t="s">
        <v>22</v>
      </c>
      <c r="G48" s="1" t="s">
        <v>22</v>
      </c>
      <c r="H48" s="3">
        <f>IF(ISERR(LN(Table1330[[#This Row],[Close]]/E47)),"-",LN(Table1330[[#This Row],[Close]]/E47))</f>
        <v>5.100356519414804E-3</v>
      </c>
    </row>
    <row r="49" spans="1:8" x14ac:dyDescent="0.3">
      <c r="A49" s="2">
        <v>43171</v>
      </c>
      <c r="B49" s="1">
        <v>12825.25</v>
      </c>
      <c r="C49" s="1">
        <v>13012.35</v>
      </c>
      <c r="D49" s="1">
        <v>12813.25</v>
      </c>
      <c r="E49" s="1">
        <v>12923.4</v>
      </c>
      <c r="F49" s="1">
        <v>20430953</v>
      </c>
      <c r="G49" s="1">
        <v>1570.64</v>
      </c>
      <c r="H49" s="3">
        <f>IF(ISERR(LN(Table1330[[#This Row],[Close]]/E48)),"-",LN(Table1330[[#This Row],[Close]]/E48))</f>
        <v>1.3724059562931632E-2</v>
      </c>
    </row>
    <row r="50" spans="1:8" x14ac:dyDescent="0.3">
      <c r="A50" s="2">
        <v>43172</v>
      </c>
      <c r="B50" s="1">
        <v>12778.35</v>
      </c>
      <c r="C50" s="1">
        <v>12842.2</v>
      </c>
      <c r="D50" s="1">
        <v>12663.3</v>
      </c>
      <c r="E50" s="1">
        <v>12734.2</v>
      </c>
      <c r="F50" s="1">
        <v>61575647</v>
      </c>
      <c r="G50" s="1">
        <v>13792.85</v>
      </c>
      <c r="H50" s="3">
        <f>IF(ISERR(LN(Table1330[[#This Row],[Close]]/E49)),"-",LN(Table1330[[#This Row],[Close]]/E49))</f>
        <v>-1.4748334173751466E-2</v>
      </c>
    </row>
    <row r="51" spans="1:8" x14ac:dyDescent="0.3">
      <c r="A51" s="2">
        <v>43173</v>
      </c>
      <c r="B51" s="1">
        <v>12725.2</v>
      </c>
      <c r="C51" s="1">
        <v>12840.45</v>
      </c>
      <c r="D51" s="1">
        <v>12711.25</v>
      </c>
      <c r="E51" s="1">
        <v>12786.95</v>
      </c>
      <c r="F51" s="1">
        <v>20788341</v>
      </c>
      <c r="G51" s="1">
        <v>1552.87</v>
      </c>
      <c r="H51" s="3">
        <f>IF(ISERR(LN(Table1330[[#This Row],[Close]]/E50)),"-",LN(Table1330[[#This Row],[Close]]/E50))</f>
        <v>4.1338321445919214E-3</v>
      </c>
    </row>
    <row r="52" spans="1:8" x14ac:dyDescent="0.3">
      <c r="A52" s="2">
        <v>43174</v>
      </c>
      <c r="B52" s="1">
        <v>12815.6</v>
      </c>
      <c r="C52" s="1">
        <v>12860</v>
      </c>
      <c r="D52" s="1">
        <v>12727.8</v>
      </c>
      <c r="E52" s="1">
        <v>12762.25</v>
      </c>
      <c r="F52" s="1">
        <v>29153997</v>
      </c>
      <c r="G52" s="1">
        <v>1871.79</v>
      </c>
      <c r="H52" s="3">
        <f>IF(ISERR(LN(Table1330[[#This Row],[Close]]/E51)),"-",LN(Table1330[[#This Row],[Close]]/E51))</f>
        <v>-1.9335249397333242E-3</v>
      </c>
    </row>
    <row r="53" spans="1:8" x14ac:dyDescent="0.3">
      <c r="A53" s="2">
        <v>43175</v>
      </c>
      <c r="B53" s="1">
        <v>12776.25</v>
      </c>
      <c r="C53" s="1">
        <v>12778.6</v>
      </c>
      <c r="D53" s="1">
        <v>12606.6</v>
      </c>
      <c r="E53" s="1">
        <v>12698.4</v>
      </c>
      <c r="F53" s="1">
        <v>35030341</v>
      </c>
      <c r="G53" s="1">
        <v>3283.96</v>
      </c>
      <c r="H53" s="3">
        <f>IF(ISERR(LN(Table1330[[#This Row],[Close]]/E52)),"-",LN(Table1330[[#This Row],[Close]]/E52))</f>
        <v>-5.0155933844398164E-3</v>
      </c>
    </row>
    <row r="54" spans="1:8" x14ac:dyDescent="0.3">
      <c r="A54" s="2">
        <v>43178</v>
      </c>
      <c r="B54" s="1">
        <v>12660.9</v>
      </c>
      <c r="C54" s="1">
        <v>12725.35</v>
      </c>
      <c r="D54" s="1">
        <v>12392.7</v>
      </c>
      <c r="E54" s="1">
        <v>12421.3</v>
      </c>
      <c r="F54" s="1">
        <v>18363549</v>
      </c>
      <c r="G54" s="1">
        <v>1545.8</v>
      </c>
      <c r="H54" s="3">
        <f>IF(ISERR(LN(Table1330[[#This Row],[Close]]/E53)),"-",LN(Table1330[[#This Row],[Close]]/E53))</f>
        <v>-2.2063260360793823E-2</v>
      </c>
    </row>
    <row r="55" spans="1:8" x14ac:dyDescent="0.3">
      <c r="A55" s="2">
        <v>43179</v>
      </c>
      <c r="B55" s="1">
        <v>12385</v>
      </c>
      <c r="C55" s="1">
        <v>12644.6</v>
      </c>
      <c r="D55" s="1">
        <v>12375.4</v>
      </c>
      <c r="E55" s="1">
        <v>12609.1</v>
      </c>
      <c r="F55" s="1">
        <v>24306746</v>
      </c>
      <c r="G55" s="1">
        <v>1948.78</v>
      </c>
      <c r="H55" s="3">
        <f>IF(ISERR(LN(Table1330[[#This Row],[Close]]/E54)),"-",LN(Table1330[[#This Row],[Close]]/E54))</f>
        <v>1.5006034587588191E-2</v>
      </c>
    </row>
    <row r="56" spans="1:8" x14ac:dyDescent="0.3">
      <c r="A56" s="2">
        <v>43180</v>
      </c>
      <c r="B56" s="1">
        <v>12665.75</v>
      </c>
      <c r="C56" s="1">
        <v>12698.35</v>
      </c>
      <c r="D56" s="1">
        <v>12554.15</v>
      </c>
      <c r="E56" s="1">
        <v>12608.85</v>
      </c>
      <c r="F56" s="1" t="s">
        <v>22</v>
      </c>
      <c r="G56" s="1" t="s">
        <v>22</v>
      </c>
      <c r="H56" s="3">
        <f>IF(ISERR(LN(Table1330[[#This Row],[Close]]/E55)),"-",LN(Table1330[[#This Row],[Close]]/E55))</f>
        <v>-1.9827146933634105E-5</v>
      </c>
    </row>
    <row r="57" spans="1:8" x14ac:dyDescent="0.3">
      <c r="A57" s="2">
        <v>43181</v>
      </c>
      <c r="B57" s="1">
        <v>12607.65</v>
      </c>
      <c r="C57" s="1">
        <v>12638.95</v>
      </c>
      <c r="D57" s="1">
        <v>12454.5</v>
      </c>
      <c r="E57" s="1">
        <v>12489.6</v>
      </c>
      <c r="F57" s="1">
        <v>18498503</v>
      </c>
      <c r="G57" s="1">
        <v>1329.25</v>
      </c>
      <c r="H57" s="3">
        <f>IF(ISERR(LN(Table1330[[#This Row],[Close]]/E56)),"-",LN(Table1330[[#This Row],[Close]]/E56))</f>
        <v>-9.5026503515965033E-3</v>
      </c>
    </row>
    <row r="58" spans="1:8" x14ac:dyDescent="0.3">
      <c r="A58" s="2">
        <v>43182</v>
      </c>
      <c r="B58" s="1">
        <v>12292.65</v>
      </c>
      <c r="C58" s="1">
        <v>12564.75</v>
      </c>
      <c r="D58" s="1">
        <v>12281.2</v>
      </c>
      <c r="E58" s="1">
        <v>12541.1</v>
      </c>
      <c r="F58" s="1">
        <v>24933528</v>
      </c>
      <c r="G58" s="1">
        <v>2088.0700000000002</v>
      </c>
      <c r="H58" s="3">
        <f>IF(ISERR(LN(Table1330[[#This Row],[Close]]/E57)),"-",LN(Table1330[[#This Row],[Close]]/E57))</f>
        <v>4.1149526517487451E-3</v>
      </c>
    </row>
    <row r="59" spans="1:8" x14ac:dyDescent="0.3">
      <c r="A59" s="2">
        <v>43185</v>
      </c>
      <c r="B59" s="1">
        <v>12536.6</v>
      </c>
      <c r="C59" s="1">
        <v>12542.55</v>
      </c>
      <c r="D59" s="1">
        <v>12392.25</v>
      </c>
      <c r="E59" s="1">
        <v>12462.4</v>
      </c>
      <c r="F59" s="1">
        <v>28517360</v>
      </c>
      <c r="G59" s="1">
        <v>1746.52</v>
      </c>
      <c r="H59" s="3">
        <f>IF(ISERR(LN(Table1330[[#This Row],[Close]]/E58)),"-",LN(Table1330[[#This Row],[Close]]/E58))</f>
        <v>-6.2951394723606219E-3</v>
      </c>
    </row>
    <row r="60" spans="1:8" x14ac:dyDescent="0.3">
      <c r="A60" s="2">
        <v>43186</v>
      </c>
      <c r="B60" s="1">
        <v>12539.5</v>
      </c>
      <c r="C60" s="1">
        <v>12566.5</v>
      </c>
      <c r="D60" s="1">
        <v>12444.7</v>
      </c>
      <c r="E60" s="1">
        <v>12518.2</v>
      </c>
      <c r="F60" s="1">
        <v>21450934</v>
      </c>
      <c r="G60" s="1">
        <v>1222.56</v>
      </c>
      <c r="H60" s="3">
        <f>IF(ISERR(LN(Table1330[[#This Row],[Close]]/E59)),"-",LN(Table1330[[#This Row],[Close]]/E59))</f>
        <v>4.4674741844618181E-3</v>
      </c>
    </row>
    <row r="61" spans="1:8" x14ac:dyDescent="0.3">
      <c r="A61" s="2">
        <v>43187</v>
      </c>
      <c r="B61" s="1">
        <v>12468.7</v>
      </c>
      <c r="C61" s="1">
        <v>12573.1</v>
      </c>
      <c r="D61" s="1">
        <v>12424.55</v>
      </c>
      <c r="E61" s="1">
        <v>12511.55</v>
      </c>
      <c r="F61" s="1">
        <v>34191641</v>
      </c>
      <c r="G61" s="1">
        <v>2794.98</v>
      </c>
      <c r="H61" s="3">
        <f>IF(ISERR(LN(Table1330[[#This Row],[Close]]/E60)),"-",LN(Table1330[[#This Row],[Close]]/E60))</f>
        <v>-5.3136768497259073E-4</v>
      </c>
    </row>
    <row r="62" spans="1:8" x14ac:dyDescent="0.3">
      <c r="A62" s="2">
        <v>43192</v>
      </c>
      <c r="B62" s="1">
        <v>12542.3</v>
      </c>
      <c r="C62" s="1">
        <v>12723.4</v>
      </c>
      <c r="D62" s="1">
        <v>12541.35</v>
      </c>
      <c r="E62" s="1">
        <v>12707.1</v>
      </c>
      <c r="F62" s="1" t="s">
        <v>22</v>
      </c>
      <c r="G62" s="1" t="s">
        <v>22</v>
      </c>
      <c r="H62" s="3">
        <f>IF(ISERR(LN(Table1330[[#This Row],[Close]]/E61)),"-",LN(Table1330[[#This Row],[Close]]/E61))</f>
        <v>1.5508674686525449E-2</v>
      </c>
    </row>
    <row r="63" spans="1:8" x14ac:dyDescent="0.3">
      <c r="A63" s="2">
        <v>43193</v>
      </c>
      <c r="B63" s="1">
        <v>12637.8</v>
      </c>
      <c r="C63" s="1">
        <v>12708.15</v>
      </c>
      <c r="D63" s="1">
        <v>12557.05</v>
      </c>
      <c r="E63" s="1">
        <v>12615.45</v>
      </c>
      <c r="F63" s="1" t="s">
        <v>22</v>
      </c>
      <c r="G63" s="1" t="s">
        <v>22</v>
      </c>
      <c r="H63" s="3">
        <f>IF(ISERR(LN(Table1330[[#This Row],[Close]]/E62)),"-",LN(Table1330[[#This Row],[Close]]/E62))</f>
        <v>-7.2386390935021009E-3</v>
      </c>
    </row>
    <row r="64" spans="1:8" x14ac:dyDescent="0.3">
      <c r="A64" s="2">
        <v>43194</v>
      </c>
      <c r="B64" s="1">
        <v>12689.9</v>
      </c>
      <c r="C64" s="1">
        <v>12689.9</v>
      </c>
      <c r="D64" s="1">
        <v>12442.15</v>
      </c>
      <c r="E64" s="1">
        <v>12490.85</v>
      </c>
      <c r="F64" s="1">
        <v>19361343</v>
      </c>
      <c r="G64" s="1">
        <v>1329.9</v>
      </c>
      <c r="H64" s="3">
        <f>IF(ISERR(LN(Table1330[[#This Row],[Close]]/E63)),"-",LN(Table1330[[#This Row],[Close]]/E63))</f>
        <v>-9.9258770106170936E-3</v>
      </c>
    </row>
    <row r="65" spans="1:8" x14ac:dyDescent="0.3">
      <c r="A65" s="2">
        <v>43195</v>
      </c>
      <c r="B65" s="1">
        <v>12617.45</v>
      </c>
      <c r="C65" s="1">
        <v>12695.8</v>
      </c>
      <c r="D65" s="1">
        <v>12578.95</v>
      </c>
      <c r="E65" s="1">
        <v>12682.55</v>
      </c>
      <c r="F65" s="1">
        <v>19539171</v>
      </c>
      <c r="G65" s="1">
        <v>1359.37</v>
      </c>
      <c r="H65" s="3">
        <f>IF(ISERR(LN(Table1330[[#This Row],[Close]]/E64)),"-",LN(Table1330[[#This Row],[Close]]/E64))</f>
        <v>1.5230656625864616E-2</v>
      </c>
    </row>
    <row r="66" spans="1:8" x14ac:dyDescent="0.3">
      <c r="A66" s="2">
        <v>43196</v>
      </c>
      <c r="B66" s="1">
        <v>12685.3</v>
      </c>
      <c r="C66" s="1">
        <v>12687.4</v>
      </c>
      <c r="D66" s="1">
        <v>12569.25</v>
      </c>
      <c r="E66" s="1">
        <v>12603.35</v>
      </c>
      <c r="F66" s="1">
        <v>17601483</v>
      </c>
      <c r="G66" s="1">
        <v>1147.6199999999999</v>
      </c>
      <c r="H66" s="3">
        <f>IF(ISERR(LN(Table1330[[#This Row],[Close]]/E65)),"-",LN(Table1330[[#This Row],[Close]]/E65))</f>
        <v>-6.2643812559685704E-3</v>
      </c>
    </row>
    <row r="67" spans="1:8" x14ac:dyDescent="0.3">
      <c r="A67" s="2">
        <v>43199</v>
      </c>
      <c r="B67" s="1">
        <v>12605.35</v>
      </c>
      <c r="C67" s="1">
        <v>12640.3</v>
      </c>
      <c r="D67" s="1">
        <v>12506.4</v>
      </c>
      <c r="E67" s="1">
        <v>12531.2</v>
      </c>
      <c r="F67" s="1" t="s">
        <v>22</v>
      </c>
      <c r="G67" s="1" t="s">
        <v>22</v>
      </c>
      <c r="H67" s="3">
        <f>IF(ISERR(LN(Table1330[[#This Row],[Close]]/E66)),"-",LN(Table1330[[#This Row],[Close]]/E66))</f>
        <v>-5.7411171613937235E-3</v>
      </c>
    </row>
    <row r="68" spans="1:8" x14ac:dyDescent="0.3">
      <c r="A68" s="2">
        <v>43200</v>
      </c>
      <c r="B68" s="1">
        <v>12532.25</v>
      </c>
      <c r="C68" s="1">
        <v>12618.8</v>
      </c>
      <c r="D68" s="1">
        <v>12519.45</v>
      </c>
      <c r="E68" s="1">
        <v>12576.5</v>
      </c>
      <c r="F68" s="1">
        <v>21570755</v>
      </c>
      <c r="G68" s="1">
        <v>1408.33</v>
      </c>
      <c r="H68" s="3">
        <f>IF(ISERR(LN(Table1330[[#This Row],[Close]]/E67)),"-",LN(Table1330[[#This Row],[Close]]/E67))</f>
        <v>3.6084586922868786E-3</v>
      </c>
    </row>
    <row r="69" spans="1:8" x14ac:dyDescent="0.3">
      <c r="A69" s="2">
        <v>43201</v>
      </c>
      <c r="B69" s="1">
        <v>12629.4</v>
      </c>
      <c r="C69" s="1">
        <v>12785.3</v>
      </c>
      <c r="D69" s="1">
        <v>12608.85</v>
      </c>
      <c r="E69" s="1">
        <v>12759.1</v>
      </c>
      <c r="F69" s="1">
        <v>17903590</v>
      </c>
      <c r="G69" s="1">
        <v>1565.25</v>
      </c>
      <c r="H69" s="3">
        <f>IF(ISERR(LN(Table1330[[#This Row],[Close]]/E68)),"-",LN(Table1330[[#This Row],[Close]]/E68))</f>
        <v>1.4414749347488513E-2</v>
      </c>
    </row>
    <row r="70" spans="1:8" x14ac:dyDescent="0.3">
      <c r="A70" s="2">
        <v>43202</v>
      </c>
      <c r="B70" s="1">
        <v>12782.05</v>
      </c>
      <c r="C70" s="1">
        <v>13219.55</v>
      </c>
      <c r="D70" s="1">
        <v>12766.65</v>
      </c>
      <c r="E70" s="1">
        <v>13168.2</v>
      </c>
      <c r="F70" s="1">
        <v>31423294</v>
      </c>
      <c r="G70" s="1">
        <v>3096.3</v>
      </c>
      <c r="H70" s="3">
        <f>IF(ISERR(LN(Table1330[[#This Row],[Close]]/E69)),"-",LN(Table1330[[#This Row],[Close]]/E69))</f>
        <v>3.1560089641010702E-2</v>
      </c>
    </row>
    <row r="71" spans="1:8" x14ac:dyDescent="0.3">
      <c r="A71" s="2">
        <v>43203</v>
      </c>
      <c r="B71" s="1">
        <v>13240.65</v>
      </c>
      <c r="C71" s="1">
        <v>13380.4</v>
      </c>
      <c r="D71" s="1">
        <v>13085.05</v>
      </c>
      <c r="E71" s="1">
        <v>13260.45</v>
      </c>
      <c r="F71" s="1">
        <v>36821452</v>
      </c>
      <c r="G71" s="1">
        <v>3819.25</v>
      </c>
      <c r="H71" s="3">
        <f>IF(ISERR(LN(Table1330[[#This Row],[Close]]/E70)),"-",LN(Table1330[[#This Row],[Close]]/E70))</f>
        <v>6.9810886787341426E-3</v>
      </c>
    </row>
    <row r="72" spans="1:8" x14ac:dyDescent="0.3">
      <c r="A72" s="2">
        <v>43206</v>
      </c>
      <c r="B72" s="1">
        <v>12936.3</v>
      </c>
      <c r="C72" s="1">
        <v>13242.05</v>
      </c>
      <c r="D72" s="1">
        <v>12935.25</v>
      </c>
      <c r="E72" s="1">
        <v>13203.1</v>
      </c>
      <c r="F72" s="1">
        <v>32908331</v>
      </c>
      <c r="G72" s="1">
        <v>3296.71</v>
      </c>
      <c r="H72" s="3">
        <f>IF(ISERR(LN(Table1330[[#This Row],[Close]]/E71)),"-",LN(Table1330[[#This Row],[Close]]/E71))</f>
        <v>-4.3342703288799279E-3</v>
      </c>
    </row>
    <row r="73" spans="1:8" x14ac:dyDescent="0.3">
      <c r="A73" s="2">
        <v>43207</v>
      </c>
      <c r="B73" s="1">
        <v>13177.1</v>
      </c>
      <c r="C73" s="1">
        <v>13194.4</v>
      </c>
      <c r="D73" s="1">
        <v>13094</v>
      </c>
      <c r="E73" s="1">
        <v>13162.3</v>
      </c>
      <c r="F73" s="1">
        <v>20354199</v>
      </c>
      <c r="G73" s="1">
        <v>1867.74</v>
      </c>
      <c r="H73" s="3">
        <f>IF(ISERR(LN(Table1330[[#This Row],[Close]]/E72)),"-",LN(Table1330[[#This Row],[Close]]/E72))</f>
        <v>-3.0949678417929376E-3</v>
      </c>
    </row>
    <row r="74" spans="1:8" x14ac:dyDescent="0.3">
      <c r="A74" s="2">
        <v>43208</v>
      </c>
      <c r="B74" s="1">
        <v>13185.2</v>
      </c>
      <c r="C74" s="1">
        <v>13218.45</v>
      </c>
      <c r="D74" s="1">
        <v>13106.3</v>
      </c>
      <c r="E74" s="1">
        <v>13124</v>
      </c>
      <c r="F74" s="1" t="s">
        <v>22</v>
      </c>
      <c r="G74" s="1" t="s">
        <v>22</v>
      </c>
      <c r="H74" s="3">
        <f>IF(ISERR(LN(Table1330[[#This Row],[Close]]/E73)),"-",LN(Table1330[[#This Row],[Close]]/E73))</f>
        <v>-2.9140675639369885E-3</v>
      </c>
    </row>
    <row r="75" spans="1:8" x14ac:dyDescent="0.3">
      <c r="A75" s="2">
        <v>43209</v>
      </c>
      <c r="B75" s="1">
        <v>13192.95</v>
      </c>
      <c r="C75" s="1">
        <v>13295.7</v>
      </c>
      <c r="D75" s="1">
        <v>13157.85</v>
      </c>
      <c r="E75" s="1">
        <v>13273.45</v>
      </c>
      <c r="F75" s="1">
        <v>23540245</v>
      </c>
      <c r="G75" s="1">
        <v>2308.1</v>
      </c>
      <c r="H75" s="3">
        <f>IF(ISERR(LN(Table1330[[#This Row],[Close]]/E74)),"-",LN(Table1330[[#This Row],[Close]]/E74))</f>
        <v>1.1323184383445895E-2</v>
      </c>
    </row>
    <row r="76" spans="1:8" x14ac:dyDescent="0.3">
      <c r="A76" s="2">
        <v>43210</v>
      </c>
      <c r="B76" s="1">
        <v>13379.35</v>
      </c>
      <c r="C76" s="1">
        <v>13964.3</v>
      </c>
      <c r="D76" s="1">
        <v>13371.85</v>
      </c>
      <c r="E76" s="1">
        <v>13910.35</v>
      </c>
      <c r="F76" s="1">
        <v>58967123</v>
      </c>
      <c r="G76" s="1">
        <v>7010.06</v>
      </c>
      <c r="H76" s="3">
        <f>IF(ISERR(LN(Table1330[[#This Row],[Close]]/E75)),"-",LN(Table1330[[#This Row],[Close]]/E75))</f>
        <v>4.6867367890632512E-2</v>
      </c>
    </row>
    <row r="77" spans="1:8" x14ac:dyDescent="0.3">
      <c r="A77" s="2">
        <v>43213</v>
      </c>
      <c r="B77" s="1">
        <v>13897.65</v>
      </c>
      <c r="C77" s="1">
        <v>14294.15</v>
      </c>
      <c r="D77" s="1">
        <v>13836.5</v>
      </c>
      <c r="E77" s="1">
        <v>14013.95</v>
      </c>
      <c r="F77" s="1">
        <v>55531863</v>
      </c>
      <c r="G77" s="1">
        <v>6617.75</v>
      </c>
      <c r="H77" s="3">
        <f>IF(ISERR(LN(Table1330[[#This Row],[Close]]/E76)),"-",LN(Table1330[[#This Row],[Close]]/E76))</f>
        <v>7.4200947083329664E-3</v>
      </c>
    </row>
    <row r="78" spans="1:8" x14ac:dyDescent="0.3">
      <c r="A78" s="2">
        <v>43214</v>
      </c>
      <c r="B78" s="1">
        <v>13976.7</v>
      </c>
      <c r="C78" s="1">
        <v>14071.55</v>
      </c>
      <c r="D78" s="1">
        <v>13704.85</v>
      </c>
      <c r="E78" s="1">
        <v>13734.8</v>
      </c>
      <c r="F78" s="1">
        <v>26771248</v>
      </c>
      <c r="G78" s="1">
        <v>3063.23</v>
      </c>
      <c r="H78" s="3">
        <f>IF(ISERR(LN(Table1330[[#This Row],[Close]]/E77)),"-",LN(Table1330[[#This Row],[Close]]/E77))</f>
        <v>-2.012050397969015E-2</v>
      </c>
    </row>
    <row r="79" spans="1:8" x14ac:dyDescent="0.3">
      <c r="A79" s="2">
        <v>43215</v>
      </c>
      <c r="B79" s="1">
        <v>13737.5</v>
      </c>
      <c r="C79" s="1">
        <v>13972.65</v>
      </c>
      <c r="D79" s="1">
        <v>13665.7</v>
      </c>
      <c r="E79" s="1">
        <v>13892.4</v>
      </c>
      <c r="F79" s="1">
        <v>35668126</v>
      </c>
      <c r="G79" s="1">
        <v>3767.13</v>
      </c>
      <c r="H79" s="3">
        <f>IF(ISERR(LN(Table1330[[#This Row],[Close]]/E78)),"-",LN(Table1330[[#This Row],[Close]]/E78))</f>
        <v>1.1409169915969348E-2</v>
      </c>
    </row>
    <row r="80" spans="1:8" x14ac:dyDescent="0.3">
      <c r="A80" s="2">
        <v>43216</v>
      </c>
      <c r="B80" s="1">
        <v>13836.95</v>
      </c>
      <c r="C80" s="1">
        <v>14056.15</v>
      </c>
      <c r="D80" s="1">
        <v>13827.1</v>
      </c>
      <c r="E80" s="1">
        <v>14026.65</v>
      </c>
      <c r="F80" s="1">
        <v>43169671</v>
      </c>
      <c r="G80" s="1">
        <v>4666.05</v>
      </c>
      <c r="H80" s="3">
        <f>IF(ISERR(LN(Table1330[[#This Row],[Close]]/E79)),"-",LN(Table1330[[#This Row],[Close]]/E79))</f>
        <v>9.6171635301649638E-3</v>
      </c>
    </row>
    <row r="81" spans="1:8" x14ac:dyDescent="0.3">
      <c r="A81" s="2">
        <v>43217</v>
      </c>
      <c r="B81" s="1">
        <v>14015.7</v>
      </c>
      <c r="C81" s="1">
        <v>14070.35</v>
      </c>
      <c r="D81" s="1">
        <v>13766.75</v>
      </c>
      <c r="E81" s="1">
        <v>13794.9</v>
      </c>
      <c r="F81" s="1">
        <v>22682936</v>
      </c>
      <c r="G81" s="1">
        <v>2267.64</v>
      </c>
      <c r="H81" s="3">
        <f>IF(ISERR(LN(Table1330[[#This Row],[Close]]/E80)),"-",LN(Table1330[[#This Row],[Close]]/E80))</f>
        <v>-1.6660132907997841E-2</v>
      </c>
    </row>
    <row r="82" spans="1:8" x14ac:dyDescent="0.3">
      <c r="A82" s="2">
        <v>43220</v>
      </c>
      <c r="B82" s="1">
        <v>13818.85</v>
      </c>
      <c r="C82" s="1">
        <v>14094.1</v>
      </c>
      <c r="D82" s="1">
        <v>13810.55</v>
      </c>
      <c r="E82" s="1">
        <v>13986.25</v>
      </c>
      <c r="F82" s="1">
        <v>21148573</v>
      </c>
      <c r="G82" s="1">
        <v>1912.65</v>
      </c>
      <c r="H82" s="3">
        <f>IF(ISERR(LN(Table1330[[#This Row],[Close]]/E81)),"-",LN(Table1330[[#This Row],[Close]]/E81))</f>
        <v>1.3775745500080592E-2</v>
      </c>
    </row>
    <row r="83" spans="1:8" x14ac:dyDescent="0.3">
      <c r="A83" s="2">
        <v>43222</v>
      </c>
      <c r="B83" s="1">
        <v>13985.55</v>
      </c>
      <c r="C83" s="1">
        <v>13985.55</v>
      </c>
      <c r="D83" s="1">
        <v>13723.65</v>
      </c>
      <c r="E83" s="1">
        <v>13754.3</v>
      </c>
      <c r="F83" s="1">
        <v>26021447</v>
      </c>
      <c r="G83" s="1">
        <v>2474.5300000000002</v>
      </c>
      <c r="H83" s="3">
        <f>IF(ISERR(LN(Table1330[[#This Row],[Close]]/E82)),"-",LN(Table1330[[#This Row],[Close]]/E82))</f>
        <v>-1.6723201643467585E-2</v>
      </c>
    </row>
    <row r="84" spans="1:8" x14ac:dyDescent="0.3">
      <c r="A84" s="2">
        <v>43223</v>
      </c>
      <c r="B84" s="1">
        <v>13759.45</v>
      </c>
      <c r="C84" s="1">
        <v>13759.45</v>
      </c>
      <c r="D84" s="1">
        <v>13430.75</v>
      </c>
      <c r="E84" s="1">
        <v>13473.95</v>
      </c>
      <c r="F84" s="1">
        <v>32450229</v>
      </c>
      <c r="G84" s="1">
        <v>2758.85</v>
      </c>
      <c r="H84" s="3">
        <f>IF(ISERR(LN(Table1330[[#This Row],[Close]]/E83)),"-",LN(Table1330[[#This Row],[Close]]/E83))</f>
        <v>-2.0593310815270327E-2</v>
      </c>
    </row>
    <row r="85" spans="1:8" x14ac:dyDescent="0.3">
      <c r="A85" s="2">
        <v>43224</v>
      </c>
      <c r="B85" s="1">
        <v>13488.75</v>
      </c>
      <c r="C85" s="1">
        <v>13488.8</v>
      </c>
      <c r="D85" s="1">
        <v>13302.9</v>
      </c>
      <c r="E85" s="1">
        <v>13453.3</v>
      </c>
      <c r="F85" s="1">
        <v>25701676</v>
      </c>
      <c r="G85" s="1">
        <v>2068.81</v>
      </c>
      <c r="H85" s="3">
        <f>IF(ISERR(LN(Table1330[[#This Row],[Close]]/E84)),"-",LN(Table1330[[#This Row],[Close]]/E84))</f>
        <v>-1.5337625675207562E-3</v>
      </c>
    </row>
    <row r="86" spans="1:8" x14ac:dyDescent="0.3">
      <c r="A86" s="2">
        <v>43227</v>
      </c>
      <c r="B86" s="1">
        <v>13533.55</v>
      </c>
      <c r="C86" s="1">
        <v>13563.85</v>
      </c>
      <c r="D86" s="1">
        <v>13395.85</v>
      </c>
      <c r="E86" s="1">
        <v>13424.9</v>
      </c>
      <c r="F86" s="1">
        <v>17512282</v>
      </c>
      <c r="G86" s="1">
        <v>1590.51</v>
      </c>
      <c r="H86" s="3">
        <f>IF(ISERR(LN(Table1330[[#This Row],[Close]]/E85)),"-",LN(Table1330[[#This Row],[Close]]/E85))</f>
        <v>-2.1132375359209049E-3</v>
      </c>
    </row>
    <row r="87" spans="1:8" x14ac:dyDescent="0.3">
      <c r="A87" s="2">
        <v>43228</v>
      </c>
      <c r="B87" s="1">
        <v>13453.95</v>
      </c>
      <c r="C87" s="1">
        <v>13474.25</v>
      </c>
      <c r="D87" s="1">
        <v>13297.2</v>
      </c>
      <c r="E87" s="1">
        <v>13379.65</v>
      </c>
      <c r="F87" s="1">
        <v>20143939</v>
      </c>
      <c r="G87" s="1">
        <v>1713.36</v>
      </c>
      <c r="H87" s="3">
        <f>IF(ISERR(LN(Table1330[[#This Row],[Close]]/E86)),"-",LN(Table1330[[#This Row],[Close]]/E86))</f>
        <v>-3.3762956651109794E-3</v>
      </c>
    </row>
    <row r="88" spans="1:8" x14ac:dyDescent="0.3">
      <c r="A88" s="2">
        <v>43229</v>
      </c>
      <c r="B88" s="1">
        <v>13397.85</v>
      </c>
      <c r="C88" s="1">
        <v>13538.4</v>
      </c>
      <c r="D88" s="1">
        <v>13390.9</v>
      </c>
      <c r="E88" s="1">
        <v>13453.4</v>
      </c>
      <c r="F88" s="1">
        <v>17101073</v>
      </c>
      <c r="G88" s="1">
        <v>1434.13</v>
      </c>
      <c r="H88" s="3">
        <f>IF(ISERR(LN(Table1330[[#This Row],[Close]]/E87)),"-",LN(Table1330[[#This Row],[Close]]/E87))</f>
        <v>5.4969662939047459E-3</v>
      </c>
    </row>
    <row r="89" spans="1:8" x14ac:dyDescent="0.3">
      <c r="A89" s="2">
        <v>43230</v>
      </c>
      <c r="B89" s="1">
        <v>13505.25</v>
      </c>
      <c r="C89" s="1">
        <v>13566.05</v>
      </c>
      <c r="D89" s="1">
        <v>13403.3</v>
      </c>
      <c r="E89" s="1">
        <v>13427.3</v>
      </c>
      <c r="F89" s="1">
        <v>20768761</v>
      </c>
      <c r="G89" s="1">
        <v>1720.44</v>
      </c>
      <c r="H89" s="3">
        <f>IF(ISERR(LN(Table1330[[#This Row],[Close]]/E88)),"-",LN(Table1330[[#This Row],[Close]]/E88))</f>
        <v>-1.9419143252960771E-3</v>
      </c>
    </row>
    <row r="90" spans="1:8" x14ac:dyDescent="0.3">
      <c r="A90" s="2">
        <v>43231</v>
      </c>
      <c r="B90" s="1">
        <v>13457.9</v>
      </c>
      <c r="C90" s="1">
        <v>13519.15</v>
      </c>
      <c r="D90" s="1">
        <v>13393.3</v>
      </c>
      <c r="E90" s="1">
        <v>13478.6</v>
      </c>
      <c r="F90" s="1">
        <v>16533584</v>
      </c>
      <c r="G90" s="1">
        <v>1344.64</v>
      </c>
      <c r="H90" s="3">
        <f>IF(ISERR(LN(Table1330[[#This Row],[Close]]/E89)),"-",LN(Table1330[[#This Row],[Close]]/E89))</f>
        <v>3.8132946427128166E-3</v>
      </c>
    </row>
    <row r="91" spans="1:8" x14ac:dyDescent="0.3">
      <c r="A91" s="2">
        <v>43234</v>
      </c>
      <c r="B91" s="1">
        <v>13480.1</v>
      </c>
      <c r="C91" s="1">
        <v>13495.5</v>
      </c>
      <c r="D91" s="1">
        <v>13358.2</v>
      </c>
      <c r="E91" s="1">
        <v>13446.1</v>
      </c>
      <c r="F91" s="1">
        <v>14878656</v>
      </c>
      <c r="G91" s="1">
        <v>1248.17</v>
      </c>
      <c r="H91" s="3">
        <f>IF(ISERR(LN(Table1330[[#This Row],[Close]]/E90)),"-",LN(Table1330[[#This Row],[Close]]/E90))</f>
        <v>-2.4141413486038579E-3</v>
      </c>
    </row>
    <row r="92" spans="1:8" x14ac:dyDescent="0.3">
      <c r="A92" s="2">
        <v>43235</v>
      </c>
      <c r="B92" s="1">
        <v>13441.55</v>
      </c>
      <c r="C92" s="1">
        <v>13614.65</v>
      </c>
      <c r="D92" s="1">
        <v>13419.7</v>
      </c>
      <c r="E92" s="1">
        <v>13504.95</v>
      </c>
      <c r="F92" s="1">
        <v>16608752</v>
      </c>
      <c r="G92" s="1">
        <v>1433.69</v>
      </c>
      <c r="H92" s="3">
        <f>IF(ISERR(LN(Table1330[[#This Row],[Close]]/E91)),"-",LN(Table1330[[#This Row],[Close]]/E91))</f>
        <v>4.3671837300349493E-3</v>
      </c>
    </row>
    <row r="93" spans="1:8" x14ac:dyDescent="0.3">
      <c r="A93" s="2">
        <v>43236</v>
      </c>
      <c r="B93" s="1">
        <v>13474.05</v>
      </c>
      <c r="C93" s="1">
        <v>13585.15</v>
      </c>
      <c r="D93" s="1">
        <v>13466.6</v>
      </c>
      <c r="E93" s="1">
        <v>13525.6</v>
      </c>
      <c r="F93" s="1">
        <v>15787652</v>
      </c>
      <c r="G93" s="1">
        <v>1222.6300000000001</v>
      </c>
      <c r="H93" s="3">
        <f>IF(ISERR(LN(Table1330[[#This Row],[Close]]/E92)),"-",LN(Table1330[[#This Row],[Close]]/E92))</f>
        <v>1.5279011353636774E-3</v>
      </c>
    </row>
    <row r="94" spans="1:8" x14ac:dyDescent="0.3">
      <c r="A94" s="2">
        <v>43237</v>
      </c>
      <c r="B94" s="1">
        <v>13606.65</v>
      </c>
      <c r="C94" s="1">
        <v>13625.5</v>
      </c>
      <c r="D94" s="1">
        <v>13461.05</v>
      </c>
      <c r="E94" s="1">
        <v>13504.75</v>
      </c>
      <c r="F94" s="1">
        <v>18503069</v>
      </c>
      <c r="G94" s="1">
        <v>1663.39</v>
      </c>
      <c r="H94" s="3">
        <f>IF(ISERR(LN(Table1330[[#This Row],[Close]]/E93)),"-",LN(Table1330[[#This Row],[Close]]/E93))</f>
        <v>-1.5427106297309138E-3</v>
      </c>
    </row>
    <row r="95" spans="1:8" x14ac:dyDescent="0.3">
      <c r="A95" s="2">
        <v>43238</v>
      </c>
      <c r="B95" s="1">
        <v>13487.35</v>
      </c>
      <c r="C95" s="1">
        <v>13526.95</v>
      </c>
      <c r="D95" s="1">
        <v>13412.85</v>
      </c>
      <c r="E95" s="1">
        <v>13459.15</v>
      </c>
      <c r="F95" s="1">
        <v>21814306</v>
      </c>
      <c r="G95" s="1">
        <v>1564.34</v>
      </c>
      <c r="H95" s="3">
        <f>IF(ISERR(LN(Table1330[[#This Row],[Close]]/E94)),"-",LN(Table1330[[#This Row],[Close]]/E94))</f>
        <v>-3.3823032626510946E-3</v>
      </c>
    </row>
    <row r="96" spans="1:8" x14ac:dyDescent="0.3">
      <c r="A96" s="2">
        <v>43241</v>
      </c>
      <c r="B96" s="1">
        <v>13485.45</v>
      </c>
      <c r="C96" s="1">
        <v>13572.15</v>
      </c>
      <c r="D96" s="1">
        <v>13434.1</v>
      </c>
      <c r="E96" s="1">
        <v>13483.85</v>
      </c>
      <c r="F96" s="1">
        <v>19933398</v>
      </c>
      <c r="G96" s="1">
        <v>1872.37</v>
      </c>
      <c r="H96" s="3">
        <f>IF(ISERR(LN(Table1330[[#This Row],[Close]]/E95)),"-",LN(Table1330[[#This Row],[Close]]/E95))</f>
        <v>1.8335008662399628E-3</v>
      </c>
    </row>
    <row r="97" spans="1:8" x14ac:dyDescent="0.3">
      <c r="A97" s="2">
        <v>43242</v>
      </c>
      <c r="B97" s="1">
        <v>13453.8</v>
      </c>
      <c r="C97" s="1">
        <v>13530.55</v>
      </c>
      <c r="D97" s="1">
        <v>13420.1</v>
      </c>
      <c r="E97" s="1">
        <v>13484.55</v>
      </c>
      <c r="F97" s="1">
        <v>14848732</v>
      </c>
      <c r="G97" s="1">
        <v>1221.8599999999999</v>
      </c>
      <c r="H97" s="3">
        <f>IF(ISERR(LN(Table1330[[#This Row],[Close]]/E96)),"-",LN(Table1330[[#This Row],[Close]]/E96))</f>
        <v>5.1912608842737864E-5</v>
      </c>
    </row>
    <row r="98" spans="1:8" x14ac:dyDescent="0.3">
      <c r="A98" s="2">
        <v>43243</v>
      </c>
      <c r="B98" s="1">
        <v>13517.3</v>
      </c>
      <c r="C98" s="1">
        <v>13615.4</v>
      </c>
      <c r="D98" s="1">
        <v>13435.5</v>
      </c>
      <c r="E98" s="1">
        <v>13464.35</v>
      </c>
      <c r="F98" s="1">
        <v>23511265</v>
      </c>
      <c r="G98" s="1">
        <v>1751.62</v>
      </c>
      <c r="H98" s="3">
        <f>IF(ISERR(LN(Table1330[[#This Row],[Close]]/E97)),"-",LN(Table1330[[#This Row],[Close]]/E97))</f>
        <v>-1.4991338261023941E-3</v>
      </c>
    </row>
    <row r="99" spans="1:8" x14ac:dyDescent="0.3">
      <c r="A99" s="2">
        <v>43244</v>
      </c>
      <c r="B99" s="1">
        <v>13563.65</v>
      </c>
      <c r="C99" s="1">
        <v>13797.95</v>
      </c>
      <c r="D99" s="1">
        <v>13543.65</v>
      </c>
      <c r="E99" s="1">
        <v>13775.65</v>
      </c>
      <c r="F99" s="1">
        <v>30126284</v>
      </c>
      <c r="G99" s="1">
        <v>2363.33</v>
      </c>
      <c r="H99" s="3">
        <f>IF(ISERR(LN(Table1330[[#This Row],[Close]]/E98)),"-",LN(Table1330[[#This Row],[Close]]/E98))</f>
        <v>2.2857089061341443E-2</v>
      </c>
    </row>
    <row r="100" spans="1:8" x14ac:dyDescent="0.3">
      <c r="A100" s="2">
        <v>43245</v>
      </c>
      <c r="B100" s="1">
        <v>13854.1</v>
      </c>
      <c r="C100" s="1">
        <v>13963.7</v>
      </c>
      <c r="D100" s="1">
        <v>13715.5</v>
      </c>
      <c r="E100" s="1">
        <v>13762.3</v>
      </c>
      <c r="F100" s="1">
        <v>22081327</v>
      </c>
      <c r="G100" s="1">
        <v>2045.47</v>
      </c>
      <c r="H100" s="3">
        <f>IF(ISERR(LN(Table1330[[#This Row],[Close]]/E99)),"-",LN(Table1330[[#This Row],[Close]]/E99))</f>
        <v>-9.6957115877009518E-4</v>
      </c>
    </row>
    <row r="101" spans="1:8" x14ac:dyDescent="0.3">
      <c r="A101" s="2">
        <v>43248</v>
      </c>
      <c r="B101" s="1">
        <v>13832.95</v>
      </c>
      <c r="C101" s="1">
        <v>13832.95</v>
      </c>
      <c r="D101" s="1">
        <v>13457.6</v>
      </c>
      <c r="E101" s="1">
        <v>13497.7</v>
      </c>
      <c r="F101" s="1">
        <v>24037272</v>
      </c>
      <c r="G101" s="1">
        <v>2027.14</v>
      </c>
      <c r="H101" s="3">
        <f>IF(ISERR(LN(Table1330[[#This Row],[Close]]/E100)),"-",LN(Table1330[[#This Row],[Close]]/E100))</f>
        <v>-1.941366914045586E-2</v>
      </c>
    </row>
    <row r="102" spans="1:8" x14ac:dyDescent="0.3">
      <c r="A102" s="2">
        <v>43249</v>
      </c>
      <c r="B102" s="1">
        <v>13535.45</v>
      </c>
      <c r="C102" s="1">
        <v>13631.3</v>
      </c>
      <c r="D102" s="1">
        <v>13482.05</v>
      </c>
      <c r="E102" s="1">
        <v>13561.05</v>
      </c>
      <c r="F102" s="1">
        <v>17626079</v>
      </c>
      <c r="G102" s="1">
        <v>1482.97</v>
      </c>
      <c r="H102" s="3">
        <f>IF(ISERR(LN(Table1330[[#This Row],[Close]]/E101)),"-",LN(Table1330[[#This Row],[Close]]/E101))</f>
        <v>4.6824125834060773E-3</v>
      </c>
    </row>
    <row r="103" spans="1:8" x14ac:dyDescent="0.3">
      <c r="A103" s="2">
        <v>43250</v>
      </c>
      <c r="B103" s="1">
        <v>13548.85</v>
      </c>
      <c r="C103" s="1">
        <v>13627.05</v>
      </c>
      <c r="D103" s="1">
        <v>13480.55</v>
      </c>
      <c r="E103" s="1">
        <v>13557.7</v>
      </c>
      <c r="F103" s="1">
        <v>20572865</v>
      </c>
      <c r="G103" s="1">
        <v>1777.45</v>
      </c>
      <c r="H103" s="3">
        <f>IF(ISERR(LN(Table1330[[#This Row],[Close]]/E102)),"-",LN(Table1330[[#This Row],[Close]]/E102))</f>
        <v>-2.4706153617244669E-4</v>
      </c>
    </row>
    <row r="104" spans="1:8" x14ac:dyDescent="0.3">
      <c r="A104" s="2">
        <v>43251</v>
      </c>
      <c r="B104" s="1">
        <v>13515.35</v>
      </c>
      <c r="C104" s="1">
        <v>13695.3</v>
      </c>
      <c r="D104" s="1">
        <v>13460.7</v>
      </c>
      <c r="E104" s="1">
        <v>13666</v>
      </c>
      <c r="F104" s="1">
        <v>41085827</v>
      </c>
      <c r="G104" s="1">
        <v>3479.7</v>
      </c>
      <c r="H104" s="3">
        <f>IF(ISERR(LN(Table1330[[#This Row],[Close]]/E103)),"-",LN(Table1330[[#This Row],[Close]]/E103))</f>
        <v>7.9563447520195792E-3</v>
      </c>
    </row>
    <row r="105" spans="1:8" x14ac:dyDescent="0.3">
      <c r="A105" s="2">
        <v>43252</v>
      </c>
      <c r="B105" s="1">
        <v>13694.25</v>
      </c>
      <c r="C105" s="1">
        <v>13785.35</v>
      </c>
      <c r="D105" s="1">
        <v>13528.65</v>
      </c>
      <c r="E105" s="1">
        <v>13558.55</v>
      </c>
      <c r="F105" s="1">
        <v>21876620</v>
      </c>
      <c r="G105" s="1">
        <v>1444.9</v>
      </c>
      <c r="H105" s="3">
        <f>IF(ISERR(LN(Table1330[[#This Row],[Close]]/E104)),"-",LN(Table1330[[#This Row],[Close]]/E104))</f>
        <v>-7.8936517173797422E-3</v>
      </c>
    </row>
    <row r="106" spans="1:8" x14ac:dyDescent="0.3">
      <c r="A106" s="2">
        <v>43255</v>
      </c>
      <c r="B106" s="1">
        <v>13592.4</v>
      </c>
      <c r="C106" s="1">
        <v>13646.55</v>
      </c>
      <c r="D106" s="1">
        <v>13525.2</v>
      </c>
      <c r="E106" s="1">
        <v>13595.1</v>
      </c>
      <c r="F106" s="1">
        <v>19040022</v>
      </c>
      <c r="G106" s="1">
        <v>1166.8399999999999</v>
      </c>
      <c r="H106" s="3">
        <f>IF(ISERR(LN(Table1330[[#This Row],[Close]]/E105)),"-",LN(Table1330[[#This Row],[Close]]/E105))</f>
        <v>2.6920890616325016E-3</v>
      </c>
    </row>
    <row r="107" spans="1:8" x14ac:dyDescent="0.3">
      <c r="A107" s="2">
        <v>43256</v>
      </c>
      <c r="B107" s="1">
        <v>13625.65</v>
      </c>
      <c r="C107" s="1">
        <v>13638.75</v>
      </c>
      <c r="D107" s="1">
        <v>13363.4</v>
      </c>
      <c r="E107" s="1">
        <v>13408.9</v>
      </c>
      <c r="F107" s="1">
        <v>24012688</v>
      </c>
      <c r="G107" s="1">
        <v>1553.97</v>
      </c>
      <c r="H107" s="3">
        <f>IF(ISERR(LN(Table1330[[#This Row],[Close]]/E106)),"-",LN(Table1330[[#This Row],[Close]]/E106))</f>
        <v>-1.3790768110822102E-2</v>
      </c>
    </row>
    <row r="108" spans="1:8" x14ac:dyDescent="0.3">
      <c r="A108" s="2">
        <v>43257</v>
      </c>
      <c r="B108" s="1">
        <v>13460.6</v>
      </c>
      <c r="C108" s="1">
        <v>13554.25</v>
      </c>
      <c r="D108" s="1">
        <v>13355.2</v>
      </c>
      <c r="E108" s="1">
        <v>13528.8</v>
      </c>
      <c r="F108" s="1">
        <v>23453120</v>
      </c>
      <c r="G108" s="1">
        <v>1408.87</v>
      </c>
      <c r="H108" s="3">
        <f>IF(ISERR(LN(Table1330[[#This Row],[Close]]/E107)),"-",LN(Table1330[[#This Row],[Close]]/E107))</f>
        <v>8.902080861320669E-3</v>
      </c>
    </row>
    <row r="109" spans="1:8" x14ac:dyDescent="0.3">
      <c r="A109" s="2">
        <v>43258</v>
      </c>
      <c r="B109" s="1">
        <v>13530.55</v>
      </c>
      <c r="C109" s="1">
        <v>13714.2</v>
      </c>
      <c r="D109" s="1">
        <v>13525.35</v>
      </c>
      <c r="E109" s="1">
        <v>13683.75</v>
      </c>
      <c r="F109" s="1">
        <v>24954697</v>
      </c>
      <c r="G109" s="1">
        <v>1523.2</v>
      </c>
      <c r="H109" s="3">
        <f>IF(ISERR(LN(Table1330[[#This Row],[Close]]/E108)),"-",LN(Table1330[[#This Row],[Close]]/E108))</f>
        <v>1.1388250983292289E-2</v>
      </c>
    </row>
    <row r="110" spans="1:8" x14ac:dyDescent="0.3">
      <c r="A110" s="2">
        <v>43259</v>
      </c>
      <c r="B110" s="1">
        <v>13677.8</v>
      </c>
      <c r="C110" s="1">
        <v>13841.65</v>
      </c>
      <c r="D110" s="1">
        <v>13674.35</v>
      </c>
      <c r="E110" s="1">
        <v>13769.8</v>
      </c>
      <c r="F110" s="1">
        <v>26002064</v>
      </c>
      <c r="G110" s="1">
        <v>1775.96</v>
      </c>
      <c r="H110" s="3">
        <f>IF(ISERR(LN(Table1330[[#This Row],[Close]]/E109)),"-",LN(Table1330[[#This Row],[Close]]/E109))</f>
        <v>6.2687908702045193E-3</v>
      </c>
    </row>
    <row r="111" spans="1:8" x14ac:dyDescent="0.3">
      <c r="A111" s="2">
        <v>43262</v>
      </c>
      <c r="B111" s="1">
        <v>13807.5</v>
      </c>
      <c r="C111" s="1">
        <v>13869.55</v>
      </c>
      <c r="D111" s="1">
        <v>13755.5</v>
      </c>
      <c r="E111" s="1">
        <v>13775.1</v>
      </c>
      <c r="F111" s="1">
        <v>24377768</v>
      </c>
      <c r="G111" s="1">
        <v>1541.12</v>
      </c>
      <c r="H111" s="3">
        <f>IF(ISERR(LN(Table1330[[#This Row],[Close]]/E110)),"-",LN(Table1330[[#This Row],[Close]]/E110))</f>
        <v>3.8482623392406643E-4</v>
      </c>
    </row>
    <row r="112" spans="1:8" x14ac:dyDescent="0.3">
      <c r="A112" s="2">
        <v>43263</v>
      </c>
      <c r="B112" s="1">
        <v>13817.7</v>
      </c>
      <c r="C112" s="1">
        <v>13889.45</v>
      </c>
      <c r="D112" s="1">
        <v>13771.35</v>
      </c>
      <c r="E112" s="1">
        <v>13859.85</v>
      </c>
      <c r="F112" s="1">
        <v>27672172</v>
      </c>
      <c r="G112" s="1">
        <v>2257.61</v>
      </c>
      <c r="H112" s="3">
        <f>IF(ISERR(LN(Table1330[[#This Row],[Close]]/E111)),"-",LN(Table1330[[#This Row],[Close]]/E111))</f>
        <v>6.1335566516121896E-3</v>
      </c>
    </row>
    <row r="113" spans="1:8" x14ac:dyDescent="0.3">
      <c r="A113" s="2">
        <v>43264</v>
      </c>
      <c r="B113" s="1">
        <v>14001.2</v>
      </c>
      <c r="C113" s="1">
        <v>14074.9</v>
      </c>
      <c r="D113" s="1">
        <v>13950.15</v>
      </c>
      <c r="E113" s="1">
        <v>14034.15</v>
      </c>
      <c r="F113" s="1">
        <v>26890892</v>
      </c>
      <c r="G113" s="1">
        <v>2082.19</v>
      </c>
      <c r="H113" s="3">
        <f>IF(ISERR(LN(Table1330[[#This Row],[Close]]/E112)),"-",LN(Table1330[[#This Row],[Close]]/E112))</f>
        <v>1.2497473908951744E-2</v>
      </c>
    </row>
    <row r="114" spans="1:8" x14ac:dyDescent="0.3">
      <c r="A114" s="2">
        <v>43265</v>
      </c>
      <c r="B114" s="1">
        <v>13980.55</v>
      </c>
      <c r="C114" s="1">
        <v>13984.75</v>
      </c>
      <c r="D114" s="1">
        <v>13784.35</v>
      </c>
      <c r="E114" s="1">
        <v>13825.4</v>
      </c>
      <c r="F114" s="1">
        <v>31330506</v>
      </c>
      <c r="G114" s="1">
        <v>2230.71</v>
      </c>
      <c r="H114" s="3">
        <f>IF(ISERR(LN(Table1330[[#This Row],[Close]]/E113)),"-",LN(Table1330[[#This Row],[Close]]/E113))</f>
        <v>-1.4986165019253747E-2</v>
      </c>
    </row>
    <row r="115" spans="1:8" x14ac:dyDescent="0.3">
      <c r="A115" s="2">
        <v>43266</v>
      </c>
      <c r="B115" s="1">
        <v>13868.5</v>
      </c>
      <c r="C115" s="1">
        <v>14151.75</v>
      </c>
      <c r="D115" s="1">
        <v>13841.6</v>
      </c>
      <c r="E115" s="1">
        <v>14121.5</v>
      </c>
      <c r="F115" s="1">
        <v>45008343</v>
      </c>
      <c r="G115" s="1">
        <v>4108.1099999999997</v>
      </c>
      <c r="H115" s="3">
        <f>IF(ISERR(LN(Table1330[[#This Row],[Close]]/E114)),"-",LN(Table1330[[#This Row],[Close]]/E114))</f>
        <v>2.1190978635394004E-2</v>
      </c>
    </row>
    <row r="116" spans="1:8" x14ac:dyDescent="0.3">
      <c r="A116" s="2">
        <v>43269</v>
      </c>
      <c r="B116" s="1">
        <v>14223.35</v>
      </c>
      <c r="C116" s="1">
        <v>14223.35</v>
      </c>
      <c r="D116" s="1">
        <v>13995.9</v>
      </c>
      <c r="E116" s="1">
        <v>14024.2</v>
      </c>
      <c r="F116" s="1">
        <v>29064786</v>
      </c>
      <c r="G116" s="1">
        <v>2037.28</v>
      </c>
      <c r="H116" s="3">
        <f>IF(ISERR(LN(Table1330[[#This Row],[Close]]/E115)),"-",LN(Table1330[[#This Row],[Close]]/E115))</f>
        <v>-6.9140499338199851E-3</v>
      </c>
    </row>
    <row r="117" spans="1:8" x14ac:dyDescent="0.3">
      <c r="A117" s="2">
        <v>43270</v>
      </c>
      <c r="B117" s="1">
        <v>13987.6</v>
      </c>
      <c r="C117" s="1">
        <v>14028.7</v>
      </c>
      <c r="D117" s="1">
        <v>13835.7</v>
      </c>
      <c r="E117" s="1">
        <v>13849.45</v>
      </c>
      <c r="F117" s="1">
        <v>32753588</v>
      </c>
      <c r="G117" s="1">
        <v>1938.64</v>
      </c>
      <c r="H117" s="3">
        <f>IF(ISERR(LN(Table1330[[#This Row],[Close]]/E116)),"-",LN(Table1330[[#This Row],[Close]]/E116))</f>
        <v>-1.2538888130141455E-2</v>
      </c>
    </row>
    <row r="118" spans="1:8" x14ac:dyDescent="0.3">
      <c r="A118" s="2">
        <v>43271</v>
      </c>
      <c r="B118" s="1">
        <v>13900.85</v>
      </c>
      <c r="C118" s="1">
        <v>13914.95</v>
      </c>
      <c r="D118" s="1">
        <v>13782.15</v>
      </c>
      <c r="E118" s="1">
        <v>13810.9</v>
      </c>
      <c r="F118" s="1">
        <v>24277411</v>
      </c>
      <c r="G118" s="1">
        <v>1688.17</v>
      </c>
      <c r="H118" s="3">
        <f>IF(ISERR(LN(Table1330[[#This Row],[Close]]/E117)),"-",LN(Table1330[[#This Row],[Close]]/E117))</f>
        <v>-2.7873851892379511E-3</v>
      </c>
    </row>
    <row r="119" spans="1:8" x14ac:dyDescent="0.3">
      <c r="A119" s="2">
        <v>43272</v>
      </c>
      <c r="B119" s="1">
        <v>13856.1</v>
      </c>
      <c r="C119" s="1">
        <v>13882.4</v>
      </c>
      <c r="D119" s="1">
        <v>13751.6</v>
      </c>
      <c r="E119" s="1">
        <v>13771.7</v>
      </c>
      <c r="F119" s="1">
        <v>30152844</v>
      </c>
      <c r="G119" s="1">
        <v>1742.56</v>
      </c>
      <c r="H119" s="3">
        <f>IF(ISERR(LN(Table1330[[#This Row],[Close]]/E118)),"-",LN(Table1330[[#This Row],[Close]]/E118))</f>
        <v>-2.842373553739052E-3</v>
      </c>
    </row>
    <row r="120" spans="1:8" x14ac:dyDescent="0.3">
      <c r="A120" s="2">
        <v>43273</v>
      </c>
      <c r="B120" s="1">
        <v>13792.85</v>
      </c>
      <c r="C120" s="1">
        <v>13844</v>
      </c>
      <c r="D120" s="1">
        <v>13724.15</v>
      </c>
      <c r="E120" s="1">
        <v>13777.05</v>
      </c>
      <c r="F120" s="1">
        <v>17748643</v>
      </c>
      <c r="G120" s="1">
        <v>1378.81</v>
      </c>
      <c r="H120" s="3">
        <f>IF(ISERR(LN(Table1330[[#This Row],[Close]]/E119)),"-",LN(Table1330[[#This Row],[Close]]/E119))</f>
        <v>3.884023824858931E-4</v>
      </c>
    </row>
    <row r="121" spans="1:8" x14ac:dyDescent="0.3">
      <c r="A121" s="2">
        <v>43276</v>
      </c>
      <c r="B121" s="1">
        <v>13814</v>
      </c>
      <c r="C121" s="1">
        <v>13918.05</v>
      </c>
      <c r="D121" s="1">
        <v>13791</v>
      </c>
      <c r="E121" s="1">
        <v>13865.2</v>
      </c>
      <c r="F121" s="1">
        <v>18404657</v>
      </c>
      <c r="G121" s="1">
        <v>1565.3</v>
      </c>
      <c r="H121" s="3">
        <f>IF(ISERR(LN(Table1330[[#This Row],[Close]]/E120)),"-",LN(Table1330[[#This Row],[Close]]/E120))</f>
        <v>6.3779394813684989E-3</v>
      </c>
    </row>
    <row r="122" spans="1:8" x14ac:dyDescent="0.3">
      <c r="A122" s="2">
        <v>43277</v>
      </c>
      <c r="B122" s="1">
        <v>13862.7</v>
      </c>
      <c r="C122" s="1">
        <v>13981.15</v>
      </c>
      <c r="D122" s="1">
        <v>13848.8</v>
      </c>
      <c r="E122" s="1">
        <v>13943.5</v>
      </c>
      <c r="F122" s="1">
        <v>25183925</v>
      </c>
      <c r="G122" s="1">
        <v>1971.52</v>
      </c>
      <c r="H122" s="3">
        <f>IF(ISERR(LN(Table1330[[#This Row],[Close]]/E121)),"-",LN(Table1330[[#This Row],[Close]]/E121))</f>
        <v>5.6313460838567217E-3</v>
      </c>
    </row>
    <row r="123" spans="1:8" x14ac:dyDescent="0.3">
      <c r="A123" s="2">
        <v>43278</v>
      </c>
      <c r="B123" s="1">
        <v>14005.65</v>
      </c>
      <c r="C123" s="1">
        <v>14143.3</v>
      </c>
      <c r="D123" s="1">
        <v>13966.35</v>
      </c>
      <c r="E123" s="1">
        <v>14018.4</v>
      </c>
      <c r="F123" s="1">
        <v>29335023</v>
      </c>
      <c r="G123" s="1">
        <v>2375.36</v>
      </c>
      <c r="H123" s="3">
        <f>IF(ISERR(LN(Table1330[[#This Row],[Close]]/E122)),"-",LN(Table1330[[#This Row],[Close]]/E122))</f>
        <v>5.3573025538364016E-3</v>
      </c>
    </row>
    <row r="124" spans="1:8" x14ac:dyDescent="0.3">
      <c r="A124" s="2">
        <v>43279</v>
      </c>
      <c r="B124" s="1">
        <v>14070.9</v>
      </c>
      <c r="C124" s="1">
        <v>14139.65</v>
      </c>
      <c r="D124" s="1">
        <v>13853.1</v>
      </c>
      <c r="E124" s="1">
        <v>13873.8</v>
      </c>
      <c r="F124" s="1">
        <v>42213864</v>
      </c>
      <c r="G124" s="1">
        <v>3313.18</v>
      </c>
      <c r="H124" s="3">
        <f>IF(ISERR(LN(Table1330[[#This Row],[Close]]/E123)),"-",LN(Table1330[[#This Row],[Close]]/E123))</f>
        <v>-1.0368583006232335E-2</v>
      </c>
    </row>
    <row r="125" spans="1:8" x14ac:dyDescent="0.3">
      <c r="A125" s="2">
        <v>43280</v>
      </c>
      <c r="B125" s="1">
        <v>13959.15</v>
      </c>
      <c r="C125" s="1">
        <v>14020.75</v>
      </c>
      <c r="D125" s="1">
        <v>13858.7</v>
      </c>
      <c r="E125" s="1">
        <v>13989.5</v>
      </c>
      <c r="F125" s="1">
        <v>33055615</v>
      </c>
      <c r="G125" s="1">
        <v>2662.6</v>
      </c>
      <c r="H125" s="3">
        <f>IF(ISERR(LN(Table1330[[#This Row],[Close]]/E124)),"-",LN(Table1330[[#This Row],[Close]]/E124))</f>
        <v>8.304878818714655E-3</v>
      </c>
    </row>
    <row r="126" spans="1:8" x14ac:dyDescent="0.3">
      <c r="A126" s="2">
        <v>43283</v>
      </c>
      <c r="B126" s="1">
        <v>14024.6</v>
      </c>
      <c r="C126" s="1">
        <v>14086.8</v>
      </c>
      <c r="D126" s="1">
        <v>13977.9</v>
      </c>
      <c r="E126" s="1">
        <v>14072.3</v>
      </c>
      <c r="F126" s="1">
        <v>23453334</v>
      </c>
      <c r="G126" s="1">
        <v>1590.62</v>
      </c>
      <c r="H126" s="3">
        <f>IF(ISERR(LN(Table1330[[#This Row],[Close]]/E125)),"-",LN(Table1330[[#This Row],[Close]]/E125))</f>
        <v>5.9012779146682508E-3</v>
      </c>
    </row>
    <row r="127" spans="1:8" x14ac:dyDescent="0.3">
      <c r="A127" s="2">
        <v>43284</v>
      </c>
      <c r="B127" s="1">
        <v>14100.8</v>
      </c>
      <c r="C127" s="1">
        <v>14238.9</v>
      </c>
      <c r="D127" s="1">
        <v>14074.85</v>
      </c>
      <c r="E127" s="1">
        <v>14222.55</v>
      </c>
      <c r="F127" s="1">
        <v>24801569</v>
      </c>
      <c r="G127" s="1">
        <v>1926.6</v>
      </c>
      <c r="H127" s="3">
        <f>IF(ISERR(LN(Table1330[[#This Row],[Close]]/E126)),"-",LN(Table1330[[#This Row],[Close]]/E126))</f>
        <v>1.0620407053599944E-2</v>
      </c>
    </row>
    <row r="128" spans="1:8" x14ac:dyDescent="0.3">
      <c r="A128" s="2">
        <v>43285</v>
      </c>
      <c r="B128" s="1">
        <v>14243.8</v>
      </c>
      <c r="C128" s="1">
        <v>14243.95</v>
      </c>
      <c r="D128" s="1">
        <v>14099.25</v>
      </c>
      <c r="E128" s="1">
        <v>14126.15</v>
      </c>
      <c r="F128" s="1">
        <v>21290467</v>
      </c>
      <c r="G128" s="1">
        <v>1468.69</v>
      </c>
      <c r="H128" s="3">
        <f>IF(ISERR(LN(Table1330[[#This Row],[Close]]/E127)),"-",LN(Table1330[[#This Row],[Close]]/E127))</f>
        <v>-6.8010435452112777E-3</v>
      </c>
    </row>
    <row r="129" spans="1:8" x14ac:dyDescent="0.3">
      <c r="A129" s="2">
        <v>43286</v>
      </c>
      <c r="B129" s="1">
        <v>14180.3</v>
      </c>
      <c r="C129" s="1">
        <v>14184.45</v>
      </c>
      <c r="D129" s="1">
        <v>13898.9</v>
      </c>
      <c r="E129" s="1">
        <v>13970.5</v>
      </c>
      <c r="F129" s="1">
        <v>27464167</v>
      </c>
      <c r="G129" s="1">
        <v>2294.58</v>
      </c>
      <c r="H129" s="3">
        <f>IF(ISERR(LN(Table1330[[#This Row],[Close]]/E128)),"-",LN(Table1330[[#This Row],[Close]]/E128))</f>
        <v>-1.1079726038549792E-2</v>
      </c>
    </row>
    <row r="130" spans="1:8" x14ac:dyDescent="0.3">
      <c r="A130" s="2">
        <v>43287</v>
      </c>
      <c r="B130" s="1">
        <v>14008.15</v>
      </c>
      <c r="C130" s="1">
        <v>14063.25</v>
      </c>
      <c r="D130" s="1">
        <v>13925.55</v>
      </c>
      <c r="E130" s="1">
        <v>14015.9</v>
      </c>
      <c r="F130" s="1">
        <v>26441281</v>
      </c>
      <c r="G130" s="1">
        <v>2313.61</v>
      </c>
      <c r="H130" s="3">
        <f>IF(ISERR(LN(Table1330[[#This Row],[Close]]/E129)),"-",LN(Table1330[[#This Row],[Close]]/E129))</f>
        <v>3.2444358563257563E-3</v>
      </c>
    </row>
    <row r="131" spans="1:8" x14ac:dyDescent="0.3">
      <c r="A131" s="2">
        <v>43290</v>
      </c>
      <c r="B131" s="1">
        <v>14111.85</v>
      </c>
      <c r="C131" s="1">
        <v>14141.15</v>
      </c>
      <c r="D131" s="1">
        <v>13993.6</v>
      </c>
      <c r="E131" s="1">
        <v>14108.85</v>
      </c>
      <c r="F131" s="1">
        <v>23350288</v>
      </c>
      <c r="G131" s="1">
        <v>2269.13</v>
      </c>
      <c r="H131" s="3">
        <f>IF(ISERR(LN(Table1330[[#This Row],[Close]]/E130)),"-",LN(Table1330[[#This Row],[Close]]/E130))</f>
        <v>6.6098605973175196E-3</v>
      </c>
    </row>
    <row r="132" spans="1:8" x14ac:dyDescent="0.3">
      <c r="A132" s="2">
        <v>43291</v>
      </c>
      <c r="B132" s="1">
        <v>14275.1</v>
      </c>
      <c r="C132" s="1">
        <v>14299.5</v>
      </c>
      <c r="D132" s="1">
        <v>14174.6</v>
      </c>
      <c r="E132" s="1">
        <v>14222.75</v>
      </c>
      <c r="F132" s="1">
        <v>33207897</v>
      </c>
      <c r="G132" s="1">
        <v>2724.75</v>
      </c>
      <c r="H132" s="3">
        <f>IF(ISERR(LN(Table1330[[#This Row],[Close]]/E131)),"-",LN(Table1330[[#This Row],[Close]]/E131))</f>
        <v>8.0405352071571991E-3</v>
      </c>
    </row>
    <row r="133" spans="1:8" x14ac:dyDescent="0.3">
      <c r="A133" s="2">
        <v>43292</v>
      </c>
      <c r="B133" s="1">
        <v>14352.15</v>
      </c>
      <c r="C133" s="1">
        <v>14629.5</v>
      </c>
      <c r="D133" s="1">
        <v>14337.55</v>
      </c>
      <c r="E133" s="1">
        <v>14536.45</v>
      </c>
      <c r="F133" s="1">
        <v>56831080</v>
      </c>
      <c r="G133" s="1">
        <v>6990.42</v>
      </c>
      <c r="H133" s="3">
        <f>IF(ISERR(LN(Table1330[[#This Row],[Close]]/E132)),"-",LN(Table1330[[#This Row],[Close]]/E132))</f>
        <v>2.1816492967285429E-2</v>
      </c>
    </row>
    <row r="134" spans="1:8" x14ac:dyDescent="0.3">
      <c r="A134" s="2">
        <v>43293</v>
      </c>
      <c r="B134" s="1">
        <v>14611.45</v>
      </c>
      <c r="C134" s="1">
        <v>14627.8</v>
      </c>
      <c r="D134" s="1">
        <v>14437.65</v>
      </c>
      <c r="E134" s="1">
        <v>14515.65</v>
      </c>
      <c r="F134" s="1">
        <v>36396847</v>
      </c>
      <c r="G134" s="1">
        <v>3568.53</v>
      </c>
      <c r="H134" s="3">
        <f>IF(ISERR(LN(Table1330[[#This Row],[Close]]/E133)),"-",LN(Table1330[[#This Row],[Close]]/E133))</f>
        <v>-1.4319105024401975E-3</v>
      </c>
    </row>
    <row r="135" spans="1:8" x14ac:dyDescent="0.3">
      <c r="A135" s="2">
        <v>43294</v>
      </c>
      <c r="B135" s="1">
        <v>14559.15</v>
      </c>
      <c r="C135" s="1">
        <v>14654.55</v>
      </c>
      <c r="D135" s="1">
        <v>14462.95</v>
      </c>
      <c r="E135" s="1">
        <v>14534.9</v>
      </c>
      <c r="F135" s="1">
        <v>42977674</v>
      </c>
      <c r="G135" s="1">
        <v>3651.62</v>
      </c>
      <c r="H135" s="3">
        <f>IF(ISERR(LN(Table1330[[#This Row],[Close]]/E134)),"-",LN(Table1330[[#This Row],[Close]]/E134))</f>
        <v>1.3252763075047506E-3</v>
      </c>
    </row>
    <row r="136" spans="1:8" x14ac:dyDescent="0.3">
      <c r="A136" s="2">
        <v>43297</v>
      </c>
      <c r="B136" s="1">
        <v>14554.25</v>
      </c>
      <c r="C136" s="1">
        <v>14776</v>
      </c>
      <c r="D136" s="1">
        <v>14443</v>
      </c>
      <c r="E136" s="1">
        <v>14617.05</v>
      </c>
      <c r="F136" s="1">
        <v>36466840</v>
      </c>
      <c r="G136" s="1">
        <v>3748.47</v>
      </c>
      <c r="H136" s="3">
        <f>IF(ISERR(LN(Table1330[[#This Row],[Close]]/E135)),"-",LN(Table1330[[#This Row],[Close]]/E135))</f>
        <v>5.6360015336503659E-3</v>
      </c>
    </row>
    <row r="137" spans="1:8" x14ac:dyDescent="0.3">
      <c r="A137" s="2">
        <v>43298</v>
      </c>
      <c r="B137" s="1">
        <v>14609.55</v>
      </c>
      <c r="C137" s="1">
        <v>14709.6</v>
      </c>
      <c r="D137" s="1">
        <v>14539.6</v>
      </c>
      <c r="E137" s="1">
        <v>14618.25</v>
      </c>
      <c r="F137" s="1">
        <v>26569892</v>
      </c>
      <c r="G137" s="1">
        <v>2309.0300000000002</v>
      </c>
      <c r="H137" s="3">
        <f>IF(ISERR(LN(Table1330[[#This Row],[Close]]/E136)),"-",LN(Table1330[[#This Row],[Close]]/E136))</f>
        <v>8.209253886056698E-5</v>
      </c>
    </row>
    <row r="138" spans="1:8" x14ac:dyDescent="0.3">
      <c r="A138" s="2">
        <v>43299</v>
      </c>
      <c r="B138" s="1">
        <v>14695.65</v>
      </c>
      <c r="C138" s="1">
        <v>14762.3</v>
      </c>
      <c r="D138" s="1">
        <v>14568.55</v>
      </c>
      <c r="E138" s="1">
        <v>14631.65</v>
      </c>
      <c r="F138" s="1">
        <v>22265892</v>
      </c>
      <c r="G138" s="1">
        <v>1848.33</v>
      </c>
      <c r="H138" s="3">
        <f>IF(ISERR(LN(Table1330[[#This Row],[Close]]/E137)),"-",LN(Table1330[[#This Row],[Close]]/E137))</f>
        <v>9.1624251279100546E-4</v>
      </c>
    </row>
    <row r="139" spans="1:8" x14ac:dyDescent="0.3">
      <c r="A139" s="2">
        <v>43300</v>
      </c>
      <c r="B139" s="1">
        <v>14638.1</v>
      </c>
      <c r="C139" s="1">
        <v>14693.45</v>
      </c>
      <c r="D139" s="1">
        <v>14420</v>
      </c>
      <c r="E139" s="1">
        <v>14489.85</v>
      </c>
      <c r="F139" s="1">
        <v>29547548</v>
      </c>
      <c r="G139" s="1">
        <v>2477.3000000000002</v>
      </c>
      <c r="H139" s="3">
        <f>IF(ISERR(LN(Table1330[[#This Row],[Close]]/E138)),"-",LN(Table1330[[#This Row],[Close]]/E138))</f>
        <v>-9.7385863153782396E-3</v>
      </c>
    </row>
    <row r="140" spans="1:8" x14ac:dyDescent="0.3">
      <c r="A140" s="2">
        <v>43301</v>
      </c>
      <c r="B140" s="1">
        <v>14541.35</v>
      </c>
      <c r="C140" s="1">
        <v>14771.05</v>
      </c>
      <c r="D140" s="1">
        <v>14518.5</v>
      </c>
      <c r="E140" s="1">
        <v>14701.4</v>
      </c>
      <c r="F140" s="1">
        <v>37513621</v>
      </c>
      <c r="G140" s="1">
        <v>2593.2800000000002</v>
      </c>
      <c r="H140" s="3">
        <f>IF(ISERR(LN(Table1330[[#This Row],[Close]]/E139)),"-",LN(Table1330[[#This Row],[Close]]/E139))</f>
        <v>1.4494323032933826E-2</v>
      </c>
    </row>
    <row r="141" spans="1:8" x14ac:dyDescent="0.3">
      <c r="A141" s="2">
        <v>43304</v>
      </c>
      <c r="B141" s="1">
        <v>14726.7</v>
      </c>
      <c r="C141" s="1">
        <v>14726.7</v>
      </c>
      <c r="D141" s="1">
        <v>14571.6</v>
      </c>
      <c r="E141" s="1">
        <v>14683.2</v>
      </c>
      <c r="F141" s="1">
        <v>33488923</v>
      </c>
      <c r="G141" s="1">
        <v>2048.31</v>
      </c>
      <c r="H141" s="3">
        <f>IF(ISERR(LN(Table1330[[#This Row],[Close]]/E140)),"-",LN(Table1330[[#This Row],[Close]]/E140))</f>
        <v>-1.2387442624575411E-3</v>
      </c>
    </row>
    <row r="142" spans="1:8" x14ac:dyDescent="0.3">
      <c r="A142" s="2">
        <v>43305</v>
      </c>
      <c r="B142" s="1">
        <v>14768.85</v>
      </c>
      <c r="C142" s="1">
        <v>14768.9</v>
      </c>
      <c r="D142" s="1">
        <v>14620.95</v>
      </c>
      <c r="E142" s="1">
        <v>14663.9</v>
      </c>
      <c r="F142" s="1">
        <v>22853710</v>
      </c>
      <c r="G142" s="1">
        <v>1737.72</v>
      </c>
      <c r="H142" s="3">
        <f>IF(ISERR(LN(Table1330[[#This Row],[Close]]/E141)),"-",LN(Table1330[[#This Row],[Close]]/E141))</f>
        <v>-1.3152919901732532E-3</v>
      </c>
    </row>
    <row r="143" spans="1:8" x14ac:dyDescent="0.3">
      <c r="A143" s="2">
        <v>43306</v>
      </c>
      <c r="B143" s="1">
        <v>14697.85</v>
      </c>
      <c r="C143" s="1">
        <v>14697.85</v>
      </c>
      <c r="D143" s="1">
        <v>14539.25</v>
      </c>
      <c r="E143" s="1">
        <v>14575.35</v>
      </c>
      <c r="F143" s="1">
        <v>27876290</v>
      </c>
      <c r="G143" s="1">
        <v>2341.0100000000002</v>
      </c>
      <c r="H143" s="3">
        <f>IF(ISERR(LN(Table1330[[#This Row],[Close]]/E142)),"-",LN(Table1330[[#This Row],[Close]]/E142))</f>
        <v>-6.0569454220802234E-3</v>
      </c>
    </row>
    <row r="144" spans="1:8" x14ac:dyDescent="0.3">
      <c r="A144" s="2">
        <v>43307</v>
      </c>
      <c r="B144" s="1">
        <v>14510.6</v>
      </c>
      <c r="C144" s="1">
        <v>14559.5</v>
      </c>
      <c r="D144" s="1">
        <v>14423.75</v>
      </c>
      <c r="E144" s="1">
        <v>14468.1</v>
      </c>
      <c r="F144" s="1">
        <v>49322705</v>
      </c>
      <c r="G144" s="1">
        <v>2954.46</v>
      </c>
      <c r="H144" s="3">
        <f>IF(ISERR(LN(Table1330[[#This Row],[Close]]/E143)),"-",LN(Table1330[[#This Row],[Close]]/E143))</f>
        <v>-7.3855197990294972E-3</v>
      </c>
    </row>
    <row r="145" spans="1:8" x14ac:dyDescent="0.3">
      <c r="A145" s="2">
        <v>43308</v>
      </c>
      <c r="B145" s="1">
        <v>14476.45</v>
      </c>
      <c r="C145" s="1">
        <v>14553.8</v>
      </c>
      <c r="D145" s="1">
        <v>14450.15</v>
      </c>
      <c r="E145" s="1">
        <v>14517.9</v>
      </c>
      <c r="F145" s="1">
        <v>23611574</v>
      </c>
      <c r="G145" s="1">
        <v>1725.13</v>
      </c>
      <c r="H145" s="3">
        <f>IF(ISERR(LN(Table1330[[#This Row],[Close]]/E144)),"-",LN(Table1330[[#This Row],[Close]]/E144))</f>
        <v>3.4361449664957748E-3</v>
      </c>
    </row>
    <row r="146" spans="1:8" x14ac:dyDescent="0.3">
      <c r="A146" s="2">
        <v>43311</v>
      </c>
      <c r="B146" s="1">
        <v>14538.9</v>
      </c>
      <c r="C146" s="1">
        <v>14561.05</v>
      </c>
      <c r="D146" s="1">
        <v>14391.15</v>
      </c>
      <c r="E146" s="1">
        <v>14420.55</v>
      </c>
      <c r="F146" s="1">
        <v>27095207</v>
      </c>
      <c r="G146" s="1">
        <v>1756.96</v>
      </c>
      <c r="H146" s="3">
        <f>IF(ISERR(LN(Table1330[[#This Row],[Close]]/E145)),"-",LN(Table1330[[#This Row],[Close]]/E145))</f>
        <v>-6.7280982382085077E-3</v>
      </c>
    </row>
    <row r="147" spans="1:8" x14ac:dyDescent="0.3">
      <c r="A147" s="2">
        <v>43312</v>
      </c>
      <c r="B147" s="1">
        <v>14432.6</v>
      </c>
      <c r="C147" s="1">
        <v>14617.75</v>
      </c>
      <c r="D147" s="1">
        <v>14386.8</v>
      </c>
      <c r="E147" s="1">
        <v>14587.8</v>
      </c>
      <c r="F147" s="1">
        <v>27251977</v>
      </c>
      <c r="G147" s="1">
        <v>2225.0100000000002</v>
      </c>
      <c r="H147" s="3">
        <f>IF(ISERR(LN(Table1330[[#This Row],[Close]]/E146)),"-",LN(Table1330[[#This Row],[Close]]/E146))</f>
        <v>1.1531290354289561E-2</v>
      </c>
    </row>
    <row r="148" spans="1:8" x14ac:dyDescent="0.3">
      <c r="A148" s="2">
        <v>43313</v>
      </c>
      <c r="B148" s="1">
        <v>14618.65</v>
      </c>
      <c r="C148" s="1">
        <v>14690.6</v>
      </c>
      <c r="D148" s="1">
        <v>14586.55</v>
      </c>
      <c r="E148" s="1">
        <v>14679.35</v>
      </c>
      <c r="F148" s="1">
        <v>19238886</v>
      </c>
      <c r="G148" s="1">
        <v>1587.76</v>
      </c>
      <c r="H148" s="3">
        <f>IF(ISERR(LN(Table1330[[#This Row],[Close]]/E147)),"-",LN(Table1330[[#This Row],[Close]]/E147))</f>
        <v>6.2561813230124037E-3</v>
      </c>
    </row>
    <row r="149" spans="1:8" x14ac:dyDescent="0.3">
      <c r="A149" s="2">
        <v>43314</v>
      </c>
      <c r="B149" s="1">
        <v>14689.1</v>
      </c>
      <c r="C149" s="1">
        <v>14739.8</v>
      </c>
      <c r="D149" s="1">
        <v>14541.35</v>
      </c>
      <c r="E149" s="1">
        <v>14552.6</v>
      </c>
      <c r="F149" s="1">
        <v>18037721</v>
      </c>
      <c r="G149" s="1">
        <v>1376.21</v>
      </c>
      <c r="H149" s="3">
        <f>IF(ISERR(LN(Table1330[[#This Row],[Close]]/E148)),"-",LN(Table1330[[#This Row],[Close]]/E148))</f>
        <v>-8.6720724652399449E-3</v>
      </c>
    </row>
    <row r="150" spans="1:8" x14ac:dyDescent="0.3">
      <c r="A150" s="2">
        <v>43315</v>
      </c>
      <c r="B150" s="1">
        <v>14632.35</v>
      </c>
      <c r="C150" s="1">
        <v>14663.6</v>
      </c>
      <c r="D150" s="1">
        <v>14588.95</v>
      </c>
      <c r="E150" s="1">
        <v>14649.05</v>
      </c>
      <c r="F150" s="1">
        <v>18568390</v>
      </c>
      <c r="G150" s="1">
        <v>1232.93</v>
      </c>
      <c r="H150" s="3">
        <f>IF(ISERR(LN(Table1330[[#This Row],[Close]]/E149)),"-",LN(Table1330[[#This Row],[Close]]/E149))</f>
        <v>6.6058151323963562E-3</v>
      </c>
    </row>
    <row r="151" spans="1:8" x14ac:dyDescent="0.3">
      <c r="A151" s="2">
        <v>43318</v>
      </c>
      <c r="B151" s="1">
        <v>14694.7</v>
      </c>
      <c r="C151" s="1">
        <v>14731.1</v>
      </c>
      <c r="D151" s="1">
        <v>14572.9</v>
      </c>
      <c r="E151" s="1">
        <v>14605.55</v>
      </c>
      <c r="F151" s="1">
        <v>14956902</v>
      </c>
      <c r="G151" s="1">
        <v>1234.73</v>
      </c>
      <c r="H151" s="3">
        <f>IF(ISERR(LN(Table1330[[#This Row],[Close]]/E150)),"-",LN(Table1330[[#This Row],[Close]]/E150))</f>
        <v>-2.9738934772411034E-3</v>
      </c>
    </row>
    <row r="152" spans="1:8" x14ac:dyDescent="0.3">
      <c r="A152" s="2">
        <v>43319</v>
      </c>
      <c r="B152" s="1">
        <v>14660.1</v>
      </c>
      <c r="C152" s="1">
        <v>14688.1</v>
      </c>
      <c r="D152" s="1">
        <v>14588.55</v>
      </c>
      <c r="E152" s="1">
        <v>14613.75</v>
      </c>
      <c r="F152" s="1">
        <v>18375389</v>
      </c>
      <c r="G152" s="1">
        <v>1382.92</v>
      </c>
      <c r="H152" s="3">
        <f>IF(ISERR(LN(Table1330[[#This Row],[Close]]/E151)),"-",LN(Table1330[[#This Row],[Close]]/E151))</f>
        <v>5.6127287205847982E-4</v>
      </c>
    </row>
    <row r="153" spans="1:8" x14ac:dyDescent="0.3">
      <c r="A153" s="2">
        <v>43320</v>
      </c>
      <c r="B153" s="1">
        <v>14650.6</v>
      </c>
      <c r="C153" s="1">
        <v>14663.05</v>
      </c>
      <c r="D153" s="1">
        <v>14534.6</v>
      </c>
      <c r="E153" s="1">
        <v>14608.2</v>
      </c>
      <c r="F153" s="1">
        <v>19261664</v>
      </c>
      <c r="G153" s="1">
        <v>1237.29</v>
      </c>
      <c r="H153" s="3">
        <f>IF(ISERR(LN(Table1330[[#This Row],[Close]]/E152)),"-",LN(Table1330[[#This Row],[Close]]/E152))</f>
        <v>-3.7985145185260422E-4</v>
      </c>
    </row>
    <row r="154" spans="1:8" x14ac:dyDescent="0.3">
      <c r="A154" s="2">
        <v>43321</v>
      </c>
      <c r="B154" s="1">
        <v>14660.55</v>
      </c>
      <c r="C154" s="1">
        <v>14662.45</v>
      </c>
      <c r="D154" s="1">
        <v>14588.95</v>
      </c>
      <c r="E154" s="1">
        <v>14603.35</v>
      </c>
      <c r="F154" s="1">
        <v>19685828</v>
      </c>
      <c r="G154" s="1">
        <v>1439.49</v>
      </c>
      <c r="H154" s="3">
        <f>IF(ISERR(LN(Table1330[[#This Row],[Close]]/E153)),"-",LN(Table1330[[#This Row],[Close]]/E153))</f>
        <v>-3.3206043805036591E-4</v>
      </c>
    </row>
    <row r="155" spans="1:8" x14ac:dyDescent="0.3">
      <c r="A155" s="2">
        <v>43322</v>
      </c>
      <c r="B155" s="1">
        <v>14661.9</v>
      </c>
      <c r="C155" s="1">
        <v>14702.15</v>
      </c>
      <c r="D155" s="1">
        <v>14568.3</v>
      </c>
      <c r="E155" s="1">
        <v>14679.25</v>
      </c>
      <c r="F155" s="1">
        <v>18078155</v>
      </c>
      <c r="G155" s="1">
        <v>1548.04</v>
      </c>
      <c r="H155" s="3">
        <f>IF(ISERR(LN(Table1330[[#This Row],[Close]]/E154)),"-",LN(Table1330[[#This Row],[Close]]/E154))</f>
        <v>5.1839775139904069E-3</v>
      </c>
    </row>
    <row r="156" spans="1:8" x14ac:dyDescent="0.3">
      <c r="A156" s="2">
        <v>43325</v>
      </c>
      <c r="B156" s="1">
        <v>14697.7</v>
      </c>
      <c r="C156" s="1">
        <v>14902.4</v>
      </c>
      <c r="D156" s="1">
        <v>14683</v>
      </c>
      <c r="E156" s="1">
        <v>14880.25</v>
      </c>
      <c r="F156" s="1">
        <v>26331697</v>
      </c>
      <c r="G156" s="1">
        <v>2430.21</v>
      </c>
      <c r="H156" s="3">
        <f>IF(ISERR(LN(Table1330[[#This Row],[Close]]/E155)),"-",LN(Table1330[[#This Row],[Close]]/E155))</f>
        <v>1.3599898376099009E-2</v>
      </c>
    </row>
    <row r="157" spans="1:8" x14ac:dyDescent="0.3">
      <c r="A157" s="2">
        <v>43326</v>
      </c>
      <c r="B157" s="1">
        <v>14927.4</v>
      </c>
      <c r="C157" s="1">
        <v>15090.9</v>
      </c>
      <c r="D157" s="1">
        <v>14872.95</v>
      </c>
      <c r="E157" s="1">
        <v>15009.25</v>
      </c>
      <c r="F157" s="1">
        <v>25441762</v>
      </c>
      <c r="G157" s="1">
        <v>2272.4699999999998</v>
      </c>
      <c r="H157" s="3">
        <f>IF(ISERR(LN(Table1330[[#This Row],[Close]]/E156)),"-",LN(Table1330[[#This Row],[Close]]/E156))</f>
        <v>8.6318473690417449E-3</v>
      </c>
    </row>
    <row r="158" spans="1:8" x14ac:dyDescent="0.3">
      <c r="A158" s="2">
        <v>43328</v>
      </c>
      <c r="B158" s="1">
        <v>15021.95</v>
      </c>
      <c r="C158" s="1">
        <v>15122.65</v>
      </c>
      <c r="D158" s="1">
        <v>15017.25</v>
      </c>
      <c r="E158" s="1">
        <v>15044.35</v>
      </c>
      <c r="F158" s="1">
        <v>24780738</v>
      </c>
      <c r="G158" s="1">
        <v>2076.4899999999998</v>
      </c>
      <c r="H158" s="3">
        <f>IF(ISERR(LN(Table1330[[#This Row],[Close]]/E157)),"-",LN(Table1330[[#This Row],[Close]]/E157))</f>
        <v>2.3358277184141055E-3</v>
      </c>
    </row>
    <row r="159" spans="1:8" x14ac:dyDescent="0.3">
      <c r="A159" s="2">
        <v>43329</v>
      </c>
      <c r="B159" s="1">
        <v>15059.95</v>
      </c>
      <c r="C159" s="1">
        <v>15143.35</v>
      </c>
      <c r="D159" s="1">
        <v>14982.35</v>
      </c>
      <c r="E159" s="1">
        <v>15126.4</v>
      </c>
      <c r="F159" s="1">
        <v>20667279</v>
      </c>
      <c r="G159" s="1">
        <v>1560.31</v>
      </c>
      <c r="H159" s="3">
        <f>IF(ISERR(LN(Table1330[[#This Row],[Close]]/E158)),"-",LN(Table1330[[#This Row],[Close]]/E158))</f>
        <v>5.4390561902460232E-3</v>
      </c>
    </row>
    <row r="160" spans="1:8" x14ac:dyDescent="0.3">
      <c r="A160" s="2">
        <v>43332</v>
      </c>
      <c r="B160" s="1">
        <v>15033.65</v>
      </c>
      <c r="C160" s="1">
        <v>15054.1</v>
      </c>
      <c r="D160" s="1">
        <v>14946.55</v>
      </c>
      <c r="E160" s="1">
        <v>14996.1</v>
      </c>
      <c r="F160" s="1">
        <v>24589958</v>
      </c>
      <c r="G160" s="1">
        <v>2171.6799999999998</v>
      </c>
      <c r="H160" s="3">
        <f>IF(ISERR(LN(Table1330[[#This Row],[Close]]/E159)),"-",LN(Table1330[[#This Row],[Close]]/E159))</f>
        <v>-8.6513943204298473E-3</v>
      </c>
    </row>
    <row r="161" spans="1:8" x14ac:dyDescent="0.3">
      <c r="A161" s="2">
        <v>43333</v>
      </c>
      <c r="B161" s="1">
        <v>15072.45</v>
      </c>
      <c r="C161" s="1">
        <v>15183.25</v>
      </c>
      <c r="D161" s="1">
        <v>15041.85</v>
      </c>
      <c r="E161" s="1">
        <v>15134.65</v>
      </c>
      <c r="F161" s="1">
        <v>33908364</v>
      </c>
      <c r="G161" s="1">
        <v>2518.6</v>
      </c>
      <c r="H161" s="3">
        <f>IF(ISERR(LN(Table1330[[#This Row],[Close]]/E160)),"-",LN(Table1330[[#This Row],[Close]]/E160))</f>
        <v>9.196649703464831E-3</v>
      </c>
    </row>
    <row r="162" spans="1:8" x14ac:dyDescent="0.3">
      <c r="A162" s="2">
        <v>43335</v>
      </c>
      <c r="B162" s="1">
        <v>15195</v>
      </c>
      <c r="C162" s="1">
        <v>15361.4</v>
      </c>
      <c r="D162" s="1">
        <v>15185.25</v>
      </c>
      <c r="E162" s="1">
        <v>15321.95</v>
      </c>
      <c r="F162" s="1">
        <v>31146819</v>
      </c>
      <c r="G162" s="1">
        <v>2699.69</v>
      </c>
      <c r="H162" s="3">
        <f>IF(ISERR(LN(Table1330[[#This Row],[Close]]/E161)),"-",LN(Table1330[[#This Row],[Close]]/E161))</f>
        <v>1.2299623807933693E-2</v>
      </c>
    </row>
    <row r="163" spans="1:8" x14ac:dyDescent="0.3">
      <c r="A163" s="2">
        <v>43336</v>
      </c>
      <c r="B163" s="1">
        <v>15337.9</v>
      </c>
      <c r="C163" s="1">
        <v>15410.2</v>
      </c>
      <c r="D163" s="1">
        <v>15239.35</v>
      </c>
      <c r="E163" s="1">
        <v>15260.05</v>
      </c>
      <c r="F163" s="1">
        <v>25436831</v>
      </c>
      <c r="G163" s="1">
        <v>1823.64</v>
      </c>
      <c r="H163" s="3">
        <f>IF(ISERR(LN(Table1330[[#This Row],[Close]]/E162)),"-",LN(Table1330[[#This Row],[Close]]/E162))</f>
        <v>-4.0481384168319368E-3</v>
      </c>
    </row>
    <row r="164" spans="1:8" x14ac:dyDescent="0.3">
      <c r="A164" s="2">
        <v>43339</v>
      </c>
      <c r="B164" s="1">
        <v>15285.1</v>
      </c>
      <c r="C164" s="1">
        <v>15539.65</v>
      </c>
      <c r="D164" s="1">
        <v>15274.35</v>
      </c>
      <c r="E164" s="1">
        <v>15514.95</v>
      </c>
      <c r="F164" s="1">
        <v>20065648</v>
      </c>
      <c r="G164" s="1">
        <v>1619.87</v>
      </c>
      <c r="H164" s="3">
        <f>IF(ISERR(LN(Table1330[[#This Row],[Close]]/E163)),"-",LN(Table1330[[#This Row],[Close]]/E163))</f>
        <v>1.6565772816512371E-2</v>
      </c>
    </row>
    <row r="165" spans="1:8" x14ac:dyDescent="0.3">
      <c r="A165" s="2">
        <v>43340</v>
      </c>
      <c r="B165" s="1">
        <v>15546.5</v>
      </c>
      <c r="C165" s="1">
        <v>15641.4</v>
      </c>
      <c r="D165" s="1">
        <v>15528.4</v>
      </c>
      <c r="E165" s="1">
        <v>15583.05</v>
      </c>
      <c r="F165" s="1">
        <v>19466343</v>
      </c>
      <c r="G165" s="1">
        <v>1673.87</v>
      </c>
      <c r="H165" s="3">
        <f>IF(ISERR(LN(Table1330[[#This Row],[Close]]/E164)),"-",LN(Table1330[[#This Row],[Close]]/E164))</f>
        <v>4.379709875683948E-3</v>
      </c>
    </row>
    <row r="166" spans="1:8" x14ac:dyDescent="0.3">
      <c r="A166" s="2">
        <v>43341</v>
      </c>
      <c r="B166" s="1">
        <v>15617</v>
      </c>
      <c r="C166" s="1">
        <v>15621.9</v>
      </c>
      <c r="D166" s="1">
        <v>15439.45</v>
      </c>
      <c r="E166" s="1">
        <v>15524.95</v>
      </c>
      <c r="F166" s="1">
        <v>17453665</v>
      </c>
      <c r="G166" s="1">
        <v>1547.25</v>
      </c>
      <c r="H166" s="3">
        <f>IF(ISERR(LN(Table1330[[#This Row],[Close]]/E165)),"-",LN(Table1330[[#This Row],[Close]]/E165))</f>
        <v>-3.7353778806731323E-3</v>
      </c>
    </row>
    <row r="167" spans="1:8" x14ac:dyDescent="0.3">
      <c r="A167" s="2">
        <v>43342</v>
      </c>
      <c r="B167" s="1">
        <v>15519.6</v>
      </c>
      <c r="C167" s="1">
        <v>15576.65</v>
      </c>
      <c r="D167" s="1">
        <v>15428.1</v>
      </c>
      <c r="E167" s="1">
        <v>15529.85</v>
      </c>
      <c r="F167" s="1">
        <v>46739804</v>
      </c>
      <c r="G167" s="1">
        <v>2877.12</v>
      </c>
      <c r="H167" s="3">
        <f>IF(ISERR(LN(Table1330[[#This Row],[Close]]/E166)),"-",LN(Table1330[[#This Row],[Close]]/E166))</f>
        <v>3.1557118646152456E-4</v>
      </c>
    </row>
    <row r="168" spans="1:8" x14ac:dyDescent="0.3">
      <c r="A168" s="2">
        <v>43343</v>
      </c>
      <c r="B168" s="1">
        <v>15575.95</v>
      </c>
      <c r="C168" s="1">
        <v>15833.65</v>
      </c>
      <c r="D168" s="1">
        <v>15567.5</v>
      </c>
      <c r="E168" s="1">
        <v>15811.4</v>
      </c>
      <c r="F168" s="1">
        <v>36217077</v>
      </c>
      <c r="G168" s="1">
        <v>3125.57</v>
      </c>
      <c r="H168" s="3">
        <f>IF(ISERR(LN(Table1330[[#This Row],[Close]]/E167)),"-",LN(Table1330[[#This Row],[Close]]/E167))</f>
        <v>1.7967220461674111E-2</v>
      </c>
    </row>
    <row r="169" spans="1:8" x14ac:dyDescent="0.3">
      <c r="A169" s="2">
        <v>43346</v>
      </c>
      <c r="B169" s="1">
        <v>16013.05</v>
      </c>
      <c r="C169" s="1">
        <v>16048.25</v>
      </c>
      <c r="D169" s="1">
        <v>15703</v>
      </c>
      <c r="E169" s="1">
        <v>15724.7</v>
      </c>
      <c r="F169" s="1">
        <v>49869686</v>
      </c>
      <c r="G169" s="1">
        <v>3264.48</v>
      </c>
      <c r="H169" s="3">
        <f>IF(ISERR(LN(Table1330[[#This Row],[Close]]/E168)),"-",LN(Table1330[[#This Row],[Close]]/E168))</f>
        <v>-5.4984743474877805E-3</v>
      </c>
    </row>
    <row r="170" spans="1:8" x14ac:dyDescent="0.3">
      <c r="A170" s="2">
        <v>43347</v>
      </c>
      <c r="B170" s="1">
        <v>15799.35</v>
      </c>
      <c r="C170" s="1">
        <v>16094.05</v>
      </c>
      <c r="D170" s="1">
        <v>15783.55</v>
      </c>
      <c r="E170" s="1">
        <v>16048.7</v>
      </c>
      <c r="F170" s="1">
        <v>45117210</v>
      </c>
      <c r="G170" s="1">
        <v>3577.66</v>
      </c>
      <c r="H170" s="3">
        <f>IF(ISERR(LN(Table1330[[#This Row],[Close]]/E169)),"-",LN(Table1330[[#This Row],[Close]]/E169))</f>
        <v>2.0395124907777045E-2</v>
      </c>
    </row>
    <row r="171" spans="1:8" x14ac:dyDescent="0.3">
      <c r="A171" s="2">
        <v>43348</v>
      </c>
      <c r="B171" s="1">
        <v>16088.7</v>
      </c>
      <c r="C171" s="1">
        <v>16124.6</v>
      </c>
      <c r="D171" s="1">
        <v>15976.45</v>
      </c>
      <c r="E171" s="1">
        <v>16039.9</v>
      </c>
      <c r="F171" s="1">
        <v>38993047</v>
      </c>
      <c r="G171" s="1">
        <v>2663.08</v>
      </c>
      <c r="H171" s="3">
        <f>IF(ISERR(LN(Table1330[[#This Row],[Close]]/E170)),"-",LN(Table1330[[#This Row],[Close]]/E170))</f>
        <v>-5.4848140589561722E-4</v>
      </c>
    </row>
    <row r="172" spans="1:8" x14ac:dyDescent="0.3">
      <c r="A172" s="2">
        <v>43349</v>
      </c>
      <c r="B172" s="1">
        <v>16047.95</v>
      </c>
      <c r="C172" s="1">
        <v>16121.5</v>
      </c>
      <c r="D172" s="1">
        <v>15932.65</v>
      </c>
      <c r="E172" s="1">
        <v>16081.65</v>
      </c>
      <c r="F172" s="1">
        <v>32781089</v>
      </c>
      <c r="G172" s="1">
        <v>2324.7800000000002</v>
      </c>
      <c r="H172" s="3">
        <f>IF(ISERR(LN(Table1330[[#This Row],[Close]]/E171)),"-",LN(Table1330[[#This Row],[Close]]/E171))</f>
        <v>2.5995024219044884E-3</v>
      </c>
    </row>
    <row r="173" spans="1:8" x14ac:dyDescent="0.3">
      <c r="A173" s="2">
        <v>43350</v>
      </c>
      <c r="B173" s="1">
        <v>16126.25</v>
      </c>
      <c r="C173" s="1">
        <v>16130.6</v>
      </c>
      <c r="D173" s="1">
        <v>15975</v>
      </c>
      <c r="E173" s="1">
        <v>16104.75</v>
      </c>
      <c r="F173" s="1">
        <v>29097046</v>
      </c>
      <c r="G173" s="1">
        <v>1867.34</v>
      </c>
      <c r="H173" s="3">
        <f>IF(ISERR(LN(Table1330[[#This Row],[Close]]/E172)),"-",LN(Table1330[[#This Row],[Close]]/E172))</f>
        <v>1.4353891063404109E-3</v>
      </c>
    </row>
    <row r="174" spans="1:8" x14ac:dyDescent="0.3">
      <c r="A174" s="2">
        <v>43353</v>
      </c>
      <c r="B174" s="1">
        <v>16150.65</v>
      </c>
      <c r="C174" s="1">
        <v>16229.85</v>
      </c>
      <c r="D174" s="1">
        <v>16085.5</v>
      </c>
      <c r="E174" s="1">
        <v>16105.3</v>
      </c>
      <c r="F174" s="1">
        <v>29956602</v>
      </c>
      <c r="G174" s="1">
        <v>2024.75</v>
      </c>
      <c r="H174" s="3">
        <f>IF(ISERR(LN(Table1330[[#This Row],[Close]]/E173)),"-",LN(Table1330[[#This Row],[Close]]/E173))</f>
        <v>3.4150831808813184E-5</v>
      </c>
    </row>
    <row r="175" spans="1:8" x14ac:dyDescent="0.3">
      <c r="A175" s="2">
        <v>43354</v>
      </c>
      <c r="B175" s="1">
        <v>16182</v>
      </c>
      <c r="C175" s="1">
        <v>16217.75</v>
      </c>
      <c r="D175" s="1">
        <v>15970.1</v>
      </c>
      <c r="E175" s="1">
        <v>15993.15</v>
      </c>
      <c r="F175" s="1">
        <v>32423587</v>
      </c>
      <c r="G175" s="1">
        <v>2772.96</v>
      </c>
      <c r="H175" s="3">
        <f>IF(ISERR(LN(Table1330[[#This Row],[Close]]/E174)),"-",LN(Table1330[[#This Row],[Close]]/E174))</f>
        <v>-6.9879047969152609E-3</v>
      </c>
    </row>
    <row r="176" spans="1:8" x14ac:dyDescent="0.3">
      <c r="A176" s="2">
        <v>43355</v>
      </c>
      <c r="B176" s="1">
        <v>16092.1</v>
      </c>
      <c r="C176" s="1">
        <v>16124.55</v>
      </c>
      <c r="D176" s="1">
        <v>15977.85</v>
      </c>
      <c r="E176" s="1">
        <v>16054.05</v>
      </c>
      <c r="F176" s="1">
        <v>26710771</v>
      </c>
      <c r="G176" s="1">
        <v>1964.88</v>
      </c>
      <c r="H176" s="3">
        <f>IF(ISERR(LN(Table1330[[#This Row],[Close]]/E175)),"-",LN(Table1330[[#This Row],[Close]]/E175))</f>
        <v>3.8006486250280725E-3</v>
      </c>
    </row>
    <row r="177" spans="1:8" x14ac:dyDescent="0.3">
      <c r="A177" s="2">
        <v>43357</v>
      </c>
      <c r="B177" s="1">
        <v>16046.4</v>
      </c>
      <c r="C177" s="1">
        <v>16104.05</v>
      </c>
      <c r="D177" s="1">
        <v>15843.6</v>
      </c>
      <c r="E177" s="1">
        <v>16072.5</v>
      </c>
      <c r="F177" s="1">
        <v>32561023</v>
      </c>
      <c r="G177" s="1">
        <v>2525.42</v>
      </c>
      <c r="H177" s="3">
        <f>IF(ISERR(LN(Table1330[[#This Row],[Close]]/E176)),"-",LN(Table1330[[#This Row],[Close]]/E176))</f>
        <v>1.1485828405686854E-3</v>
      </c>
    </row>
    <row r="178" spans="1:8" x14ac:dyDescent="0.3">
      <c r="A178" s="2">
        <v>43360</v>
      </c>
      <c r="B178" s="1">
        <v>16096.4</v>
      </c>
      <c r="C178" s="1">
        <v>16207.5</v>
      </c>
      <c r="D178" s="1">
        <v>16080.75</v>
      </c>
      <c r="E178" s="1">
        <v>16119.8</v>
      </c>
      <c r="F178" s="1">
        <v>22515129</v>
      </c>
      <c r="G178" s="1">
        <v>1904.73</v>
      </c>
      <c r="H178" s="3">
        <f>IF(ISERR(LN(Table1330[[#This Row],[Close]]/E177)),"-",LN(Table1330[[#This Row],[Close]]/E177))</f>
        <v>2.9385930199197752E-3</v>
      </c>
    </row>
    <row r="179" spans="1:8" x14ac:dyDescent="0.3">
      <c r="A179" s="2">
        <v>43361</v>
      </c>
      <c r="B179" s="1">
        <v>16152.85</v>
      </c>
      <c r="C179" s="1">
        <v>16152.85</v>
      </c>
      <c r="D179" s="1">
        <v>16003.2</v>
      </c>
      <c r="E179" s="1">
        <v>16031</v>
      </c>
      <c r="F179" s="1">
        <v>20435865</v>
      </c>
      <c r="G179" s="1">
        <v>1846.39</v>
      </c>
      <c r="H179" s="3">
        <f>IF(ISERR(LN(Table1330[[#This Row],[Close]]/E178)),"-",LN(Table1330[[#This Row],[Close]]/E178))</f>
        <v>-5.5239823460879814E-3</v>
      </c>
    </row>
    <row r="180" spans="1:8" x14ac:dyDescent="0.3">
      <c r="A180" s="2">
        <v>43362</v>
      </c>
      <c r="B180" s="1">
        <v>16092.65</v>
      </c>
      <c r="C180" s="1">
        <v>16115.15</v>
      </c>
      <c r="D180" s="1">
        <v>15982.05</v>
      </c>
      <c r="E180" s="1">
        <v>16063.95</v>
      </c>
      <c r="F180" s="1">
        <v>20373441</v>
      </c>
      <c r="G180" s="1">
        <v>1731.97</v>
      </c>
      <c r="H180" s="3">
        <f>IF(ISERR(LN(Table1330[[#This Row],[Close]]/E179)),"-",LN(Table1330[[#This Row],[Close]]/E179))</f>
        <v>2.0532832471373236E-3</v>
      </c>
    </row>
    <row r="181" spans="1:8" x14ac:dyDescent="0.3">
      <c r="A181" s="2">
        <v>43364</v>
      </c>
      <c r="B181" s="1">
        <v>16023.65</v>
      </c>
      <c r="C181" s="1">
        <v>16047.2</v>
      </c>
      <c r="D181" s="1">
        <v>15579.95</v>
      </c>
      <c r="E181" s="1">
        <v>15833.5</v>
      </c>
      <c r="F181" s="1">
        <v>56712658</v>
      </c>
      <c r="G181" s="1">
        <v>3610.12</v>
      </c>
      <c r="H181" s="3">
        <f>IF(ISERR(LN(Table1330[[#This Row],[Close]]/E180)),"-",LN(Table1330[[#This Row],[Close]]/E180))</f>
        <v>-1.4449682321799877E-2</v>
      </c>
    </row>
    <row r="182" spans="1:8" x14ac:dyDescent="0.3">
      <c r="A182" s="2">
        <v>43367</v>
      </c>
      <c r="B182" s="1">
        <v>15862.4</v>
      </c>
      <c r="C182" s="1">
        <v>16235.05</v>
      </c>
      <c r="D182" s="1">
        <v>15820.65</v>
      </c>
      <c r="E182" s="1">
        <v>16175.3</v>
      </c>
      <c r="F182" s="1">
        <v>39760654</v>
      </c>
      <c r="G182" s="1">
        <v>2424.39</v>
      </c>
      <c r="H182" s="3">
        <f>IF(ISERR(LN(Table1330[[#This Row],[Close]]/E181)),"-",LN(Table1330[[#This Row],[Close]]/E181))</f>
        <v>2.135743872274334E-2</v>
      </c>
    </row>
    <row r="183" spans="1:8" x14ac:dyDescent="0.3">
      <c r="A183" s="2">
        <v>43368</v>
      </c>
      <c r="B183" s="1">
        <v>16207</v>
      </c>
      <c r="C183" s="1">
        <v>16360.6</v>
      </c>
      <c r="D183" s="1">
        <v>16081.9</v>
      </c>
      <c r="E183" s="1">
        <v>16234.9</v>
      </c>
      <c r="F183" s="1">
        <v>42199895</v>
      </c>
      <c r="G183" s="1">
        <v>2581.1999999999998</v>
      </c>
      <c r="H183" s="3">
        <f>IF(ISERR(LN(Table1330[[#This Row],[Close]]/E182)),"-",LN(Table1330[[#This Row],[Close]]/E182))</f>
        <v>3.6778586483463024E-3</v>
      </c>
    </row>
    <row r="184" spans="1:8" x14ac:dyDescent="0.3">
      <c r="A184" s="2">
        <v>43369</v>
      </c>
      <c r="B184" s="1">
        <v>16285.75</v>
      </c>
      <c r="C184" s="1">
        <v>16292.3</v>
      </c>
      <c r="D184" s="1">
        <v>15877.9</v>
      </c>
      <c r="E184" s="1">
        <v>15932.45</v>
      </c>
      <c r="F184" s="1">
        <v>44160114</v>
      </c>
      <c r="G184" s="1">
        <v>2279.3200000000002</v>
      </c>
      <c r="H184" s="3">
        <f>IF(ISERR(LN(Table1330[[#This Row],[Close]]/E183)),"-",LN(Table1330[[#This Row],[Close]]/E183))</f>
        <v>-1.880533604202345E-2</v>
      </c>
    </row>
    <row r="185" spans="1:8" x14ac:dyDescent="0.3">
      <c r="A185" s="2">
        <v>43370</v>
      </c>
      <c r="B185" s="1">
        <v>15979.5</v>
      </c>
      <c r="C185" s="1">
        <v>16094.05</v>
      </c>
      <c r="D185" s="1">
        <v>15943.9</v>
      </c>
      <c r="E185" s="1">
        <v>16018</v>
      </c>
      <c r="F185" s="1">
        <v>74160242</v>
      </c>
      <c r="G185" s="1">
        <v>3742.82</v>
      </c>
      <c r="H185" s="3">
        <f>IF(ISERR(LN(Table1330[[#This Row],[Close]]/E184)),"-",LN(Table1330[[#This Row],[Close]]/E184))</f>
        <v>5.3551799395503818E-3</v>
      </c>
    </row>
    <row r="186" spans="1:8" x14ac:dyDescent="0.3">
      <c r="A186" s="2">
        <v>43371</v>
      </c>
      <c r="B186" s="1">
        <v>15932.1</v>
      </c>
      <c r="C186" s="1">
        <v>15972</v>
      </c>
      <c r="D186" s="1">
        <v>15734.95</v>
      </c>
      <c r="E186" s="1">
        <v>15838.05</v>
      </c>
      <c r="F186" s="1">
        <v>183715914</v>
      </c>
      <c r="G186" s="1">
        <v>3620.8</v>
      </c>
      <c r="H186" s="3">
        <f>IF(ISERR(LN(Table1330[[#This Row],[Close]]/E185)),"-",LN(Table1330[[#This Row],[Close]]/E185))</f>
        <v>-1.1297817153989873E-2</v>
      </c>
    </row>
    <row r="187" spans="1:8" x14ac:dyDescent="0.3">
      <c r="A187" s="2">
        <v>43374</v>
      </c>
      <c r="B187" s="1">
        <v>15897.1</v>
      </c>
      <c r="C187" s="1">
        <v>16282.05</v>
      </c>
      <c r="D187" s="1">
        <v>15861.5</v>
      </c>
      <c r="E187" s="1">
        <v>16213.6</v>
      </c>
      <c r="F187" s="1">
        <v>135216665</v>
      </c>
      <c r="G187" s="1">
        <v>3067.73</v>
      </c>
      <c r="H187" s="3">
        <f>IF(ISERR(LN(Table1330[[#This Row],[Close]]/E186)),"-",LN(Table1330[[#This Row],[Close]]/E186))</f>
        <v>2.3435123475465836E-2</v>
      </c>
    </row>
    <row r="188" spans="1:8" x14ac:dyDescent="0.3">
      <c r="A188" s="2">
        <v>43376</v>
      </c>
      <c r="B188" s="1">
        <v>16208.75</v>
      </c>
      <c r="C188" s="1">
        <v>16278</v>
      </c>
      <c r="D188" s="1">
        <v>15874.25</v>
      </c>
      <c r="E188" s="1">
        <v>15909.8</v>
      </c>
      <c r="F188" s="1">
        <v>69385750</v>
      </c>
      <c r="G188" s="1">
        <v>2984.5</v>
      </c>
      <c r="H188" s="3">
        <f>IF(ISERR(LN(Table1330[[#This Row],[Close]]/E187)),"-",LN(Table1330[[#This Row],[Close]]/E187))</f>
        <v>-1.8915124662528156E-2</v>
      </c>
    </row>
    <row r="189" spans="1:8" x14ac:dyDescent="0.3">
      <c r="A189" s="2">
        <v>43377</v>
      </c>
      <c r="B189" s="1">
        <v>15835.2</v>
      </c>
      <c r="C189" s="1">
        <v>15835.2</v>
      </c>
      <c r="D189" s="1">
        <v>15403.9</v>
      </c>
      <c r="E189" s="1">
        <v>15441.1</v>
      </c>
      <c r="F189" s="1">
        <v>70098370</v>
      </c>
      <c r="G189" s="1">
        <v>2853.17</v>
      </c>
      <c r="H189" s="3">
        <f>IF(ISERR(LN(Table1330[[#This Row],[Close]]/E188)),"-",LN(Table1330[[#This Row],[Close]]/E188))</f>
        <v>-2.9902485978191399E-2</v>
      </c>
    </row>
    <row r="190" spans="1:8" x14ac:dyDescent="0.3">
      <c r="A190" s="2">
        <v>43378</v>
      </c>
      <c r="B190" s="1">
        <v>15416.9</v>
      </c>
      <c r="C190" s="1">
        <v>15710</v>
      </c>
      <c r="D190" s="1">
        <v>15265.65</v>
      </c>
      <c r="E190" s="1">
        <v>15591.65</v>
      </c>
      <c r="F190" s="1">
        <v>44283701</v>
      </c>
      <c r="G190" s="1">
        <v>2342.35</v>
      </c>
      <c r="H190" s="3">
        <f>IF(ISERR(LN(Table1330[[#This Row],[Close]]/E189)),"-",LN(Table1330[[#This Row],[Close]]/E189))</f>
        <v>9.7027289621383333E-3</v>
      </c>
    </row>
    <row r="191" spans="1:8" x14ac:dyDescent="0.3">
      <c r="A191" s="2">
        <v>43381</v>
      </c>
      <c r="B191" s="1">
        <v>15538.2</v>
      </c>
      <c r="C191" s="1">
        <v>15644.2</v>
      </c>
      <c r="D191" s="1">
        <v>15198.25</v>
      </c>
      <c r="E191" s="1">
        <v>15305.2</v>
      </c>
      <c r="F191" s="1">
        <v>52533348</v>
      </c>
      <c r="G191" s="1">
        <v>2126.98</v>
      </c>
      <c r="H191" s="3">
        <f>IF(ISERR(LN(Table1330[[#This Row],[Close]]/E190)),"-",LN(Table1330[[#This Row],[Close]]/E190))</f>
        <v>-1.8542874607430815E-2</v>
      </c>
    </row>
    <row r="192" spans="1:8" x14ac:dyDescent="0.3">
      <c r="A192" s="2">
        <v>43382</v>
      </c>
      <c r="B192" s="1">
        <v>15305.15</v>
      </c>
      <c r="C192" s="1">
        <v>15429.95</v>
      </c>
      <c r="D192" s="1">
        <v>15137.75</v>
      </c>
      <c r="E192" s="1">
        <v>15369.8</v>
      </c>
      <c r="F192" s="1">
        <v>35164352</v>
      </c>
      <c r="G192" s="1">
        <v>1891.7</v>
      </c>
      <c r="H192" s="3">
        <f>IF(ISERR(LN(Table1330[[#This Row],[Close]]/E191)),"-",LN(Table1330[[#This Row],[Close]]/E191))</f>
        <v>4.2119051671450037E-3</v>
      </c>
    </row>
    <row r="193" spans="1:8" x14ac:dyDescent="0.3">
      <c r="A193" s="2">
        <v>43383</v>
      </c>
      <c r="B193" s="1">
        <v>15356.3</v>
      </c>
      <c r="C193" s="1">
        <v>15380.85</v>
      </c>
      <c r="D193" s="1">
        <v>15053.3</v>
      </c>
      <c r="E193" s="1">
        <v>15143.2</v>
      </c>
      <c r="F193" s="1">
        <v>32964220</v>
      </c>
      <c r="G193" s="1">
        <v>2170.2399999999998</v>
      </c>
      <c r="H193" s="3">
        <f>IF(ISERR(LN(Table1330[[#This Row],[Close]]/E192)),"-",LN(Table1330[[#This Row],[Close]]/E192))</f>
        <v>-1.4852958794226488E-2</v>
      </c>
    </row>
    <row r="194" spans="1:8" x14ac:dyDescent="0.3">
      <c r="A194" s="2">
        <v>43384</v>
      </c>
      <c r="B194" s="1">
        <v>14721.1</v>
      </c>
      <c r="C194" s="1">
        <v>14890.65</v>
      </c>
      <c r="D194" s="1">
        <v>14554.25</v>
      </c>
      <c r="E194" s="1">
        <v>14683</v>
      </c>
      <c r="F194" s="1">
        <v>45388816</v>
      </c>
      <c r="G194" s="1">
        <v>2822.29</v>
      </c>
      <c r="H194" s="3">
        <f>IF(ISERR(LN(Table1330[[#This Row],[Close]]/E193)),"-",LN(Table1330[[#This Row],[Close]]/E193))</f>
        <v>-3.086122432907221E-2</v>
      </c>
    </row>
    <row r="195" spans="1:8" x14ac:dyDescent="0.3">
      <c r="A195" s="2">
        <v>43385</v>
      </c>
      <c r="B195" s="1">
        <v>14701.85</v>
      </c>
      <c r="C195" s="1">
        <v>14721.95</v>
      </c>
      <c r="D195" s="1">
        <v>14408.45</v>
      </c>
      <c r="E195" s="1">
        <v>14539.2</v>
      </c>
      <c r="F195" s="1">
        <v>43233902</v>
      </c>
      <c r="G195" s="1">
        <v>3441.51</v>
      </c>
      <c r="H195" s="3">
        <f>IF(ISERR(LN(Table1330[[#This Row],[Close]]/E194)),"-",LN(Table1330[[#This Row],[Close]]/E194))</f>
        <v>-9.8419120218549982E-3</v>
      </c>
    </row>
    <row r="196" spans="1:8" x14ac:dyDescent="0.3">
      <c r="A196" s="2">
        <v>43388</v>
      </c>
      <c r="B196" s="1">
        <v>14639.5</v>
      </c>
      <c r="C196" s="1">
        <v>14846.95</v>
      </c>
      <c r="D196" s="1">
        <v>14564.3</v>
      </c>
      <c r="E196" s="1">
        <v>14797.2</v>
      </c>
      <c r="F196" s="1">
        <v>31257720</v>
      </c>
      <c r="G196" s="1">
        <v>1858.35</v>
      </c>
      <c r="H196" s="3">
        <f>IF(ISERR(LN(Table1330[[#This Row],[Close]]/E195)),"-",LN(Table1330[[#This Row],[Close]]/E195))</f>
        <v>1.7589523723402431E-2</v>
      </c>
    </row>
    <row r="197" spans="1:8" x14ac:dyDescent="0.3">
      <c r="A197" s="2">
        <v>43389</v>
      </c>
      <c r="B197" s="1">
        <v>14876.05</v>
      </c>
      <c r="C197" s="1">
        <v>14975.55</v>
      </c>
      <c r="D197" s="1">
        <v>14743.9</v>
      </c>
      <c r="E197" s="1">
        <v>14887.35</v>
      </c>
      <c r="F197" s="1">
        <v>32510210</v>
      </c>
      <c r="G197" s="1">
        <v>2190.62</v>
      </c>
      <c r="H197" s="3">
        <f>IF(ISERR(LN(Table1330[[#This Row],[Close]]/E196)),"-",LN(Table1330[[#This Row],[Close]]/E196))</f>
        <v>6.0738853815608543E-3</v>
      </c>
    </row>
    <row r="198" spans="1:8" x14ac:dyDescent="0.3">
      <c r="A198" s="2">
        <v>43390</v>
      </c>
      <c r="B198" s="1">
        <v>15031.05</v>
      </c>
      <c r="C198" s="1">
        <v>15190.65</v>
      </c>
      <c r="D198" s="1">
        <v>14903.5</v>
      </c>
      <c r="E198" s="1">
        <v>14949.6</v>
      </c>
      <c r="F198" s="1">
        <v>50083440</v>
      </c>
      <c r="G198" s="1">
        <v>3450.36</v>
      </c>
      <c r="H198" s="3">
        <f>IF(ISERR(LN(Table1330[[#This Row],[Close]]/E197)),"-",LN(Table1330[[#This Row],[Close]]/E197))</f>
        <v>4.1726845619994265E-3</v>
      </c>
    </row>
    <row r="199" spans="1:8" x14ac:dyDescent="0.3">
      <c r="A199" s="2">
        <v>43392</v>
      </c>
      <c r="B199" s="1">
        <v>14776.45</v>
      </c>
      <c r="C199" s="1">
        <v>14776.45</v>
      </c>
      <c r="D199" s="1">
        <v>14421.65</v>
      </c>
      <c r="E199" s="1">
        <v>14476.85</v>
      </c>
      <c r="F199" s="1">
        <v>50673746</v>
      </c>
      <c r="G199" s="1">
        <v>3253.51</v>
      </c>
      <c r="H199" s="3">
        <f>IF(ISERR(LN(Table1330[[#This Row],[Close]]/E198)),"-",LN(Table1330[[#This Row],[Close]]/E198))</f>
        <v>-3.2133721770372714E-2</v>
      </c>
    </row>
    <row r="200" spans="1:8" x14ac:dyDescent="0.3">
      <c r="A200" s="2">
        <v>43395</v>
      </c>
      <c r="B200" s="1">
        <v>14527.55</v>
      </c>
      <c r="C200" s="1">
        <v>14527.55</v>
      </c>
      <c r="D200" s="1">
        <v>14299.15</v>
      </c>
      <c r="E200" s="1">
        <v>14421.4</v>
      </c>
      <c r="F200" s="1">
        <v>73137494</v>
      </c>
      <c r="G200" s="1">
        <v>2120.33</v>
      </c>
      <c r="H200" s="3">
        <f>IF(ISERR(LN(Table1330[[#This Row],[Close]]/E199)),"-",LN(Table1330[[#This Row],[Close]]/E199))</f>
        <v>-3.8376073327664696E-3</v>
      </c>
    </row>
    <row r="201" spans="1:8" x14ac:dyDescent="0.3">
      <c r="A201" s="2">
        <v>43396</v>
      </c>
      <c r="B201" s="1">
        <v>14318.95</v>
      </c>
      <c r="C201" s="1">
        <v>14406.75</v>
      </c>
      <c r="D201" s="1">
        <v>13977.65</v>
      </c>
      <c r="E201" s="1">
        <v>14014.7</v>
      </c>
      <c r="F201" s="1">
        <v>56646090</v>
      </c>
      <c r="G201" s="1">
        <v>1958.7</v>
      </c>
      <c r="H201" s="3">
        <f>IF(ISERR(LN(Table1330[[#This Row],[Close]]/E200)),"-",LN(Table1330[[#This Row],[Close]]/E200))</f>
        <v>-2.8606435771939259E-2</v>
      </c>
    </row>
    <row r="202" spans="1:8" x14ac:dyDescent="0.3">
      <c r="A202" s="2">
        <v>43397</v>
      </c>
      <c r="B202" s="1">
        <v>14125.5</v>
      </c>
      <c r="C202" s="1">
        <v>14183.55</v>
      </c>
      <c r="D202" s="1">
        <v>13826.3</v>
      </c>
      <c r="E202" s="1">
        <v>14049.15</v>
      </c>
      <c r="F202" s="1">
        <v>36519276</v>
      </c>
      <c r="G202" s="1">
        <v>2247.6999999999998</v>
      </c>
      <c r="H202" s="3">
        <f>IF(ISERR(LN(Table1330[[#This Row],[Close]]/E201)),"-",LN(Table1330[[#This Row],[Close]]/E201))</f>
        <v>2.4551169781928737E-3</v>
      </c>
    </row>
    <row r="203" spans="1:8" x14ac:dyDescent="0.3">
      <c r="A203" s="2">
        <v>43398</v>
      </c>
      <c r="B203" s="1">
        <v>13894.8</v>
      </c>
      <c r="C203" s="1">
        <v>14179.7</v>
      </c>
      <c r="D203" s="1">
        <v>13863.9</v>
      </c>
      <c r="E203" s="1">
        <v>14070.8</v>
      </c>
      <c r="F203" s="1">
        <v>62725558</v>
      </c>
      <c r="G203" s="1">
        <v>2318.7600000000002</v>
      </c>
      <c r="H203" s="3">
        <f>IF(ISERR(LN(Table1330[[#This Row],[Close]]/E202)),"-",LN(Table1330[[#This Row],[Close]]/E202))</f>
        <v>1.5398323452090385E-3</v>
      </c>
    </row>
    <row r="204" spans="1:8" x14ac:dyDescent="0.3">
      <c r="A204" s="2">
        <v>43399</v>
      </c>
      <c r="B204" s="1">
        <v>14057.05</v>
      </c>
      <c r="C204" s="1">
        <v>14070.05</v>
      </c>
      <c r="D204" s="1">
        <v>13769.85</v>
      </c>
      <c r="E204" s="1">
        <v>13798.6</v>
      </c>
      <c r="F204" s="1">
        <v>38506098</v>
      </c>
      <c r="G204" s="1">
        <v>1524.82</v>
      </c>
      <c r="H204" s="3">
        <f>IF(ISERR(LN(Table1330[[#This Row],[Close]]/E203)),"-",LN(Table1330[[#This Row],[Close]]/E203))</f>
        <v>-1.9534590332761097E-2</v>
      </c>
    </row>
    <row r="205" spans="1:8" x14ac:dyDescent="0.3">
      <c r="A205" s="2">
        <v>43402</v>
      </c>
      <c r="B205" s="1">
        <v>13837.65</v>
      </c>
      <c r="C205" s="1">
        <v>14188</v>
      </c>
      <c r="D205" s="1">
        <v>13696.5</v>
      </c>
      <c r="E205" s="1">
        <v>14132.65</v>
      </c>
      <c r="F205" s="1">
        <v>31653969</v>
      </c>
      <c r="G205" s="1">
        <v>1635.13</v>
      </c>
      <c r="H205" s="3">
        <f>IF(ISERR(LN(Table1330[[#This Row],[Close]]/E204)),"-",LN(Table1330[[#This Row],[Close]]/E204))</f>
        <v>2.3920585602874293E-2</v>
      </c>
    </row>
    <row r="206" spans="1:8" x14ac:dyDescent="0.3">
      <c r="A206" s="2">
        <v>43403</v>
      </c>
      <c r="B206" s="1">
        <v>14088.25</v>
      </c>
      <c r="C206" s="1">
        <v>14437.6</v>
      </c>
      <c r="D206" s="1">
        <v>14028.8</v>
      </c>
      <c r="E206" s="1">
        <v>14355.85</v>
      </c>
      <c r="F206" s="1">
        <v>57556185</v>
      </c>
      <c r="G206" s="1">
        <v>2220.89</v>
      </c>
      <c r="H206" s="3">
        <f>IF(ISERR(LN(Table1330[[#This Row],[Close]]/E205)),"-",LN(Table1330[[#This Row],[Close]]/E205))</f>
        <v>1.5669801293505946E-2</v>
      </c>
    </row>
    <row r="207" spans="1:8" x14ac:dyDescent="0.3">
      <c r="A207" s="2">
        <v>43404</v>
      </c>
      <c r="B207" s="1">
        <v>14428.7</v>
      </c>
      <c r="C207" s="1">
        <v>14994.85</v>
      </c>
      <c r="D207" s="1">
        <v>14376.75</v>
      </c>
      <c r="E207" s="1">
        <v>14940.1</v>
      </c>
      <c r="F207" s="1">
        <v>56390415</v>
      </c>
      <c r="G207" s="1">
        <v>3208.14</v>
      </c>
      <c r="H207" s="3">
        <f>IF(ISERR(LN(Table1330[[#This Row],[Close]]/E206)),"-",LN(Table1330[[#This Row],[Close]]/E206))</f>
        <v>3.9891348484847558E-2</v>
      </c>
    </row>
    <row r="208" spans="1:8" x14ac:dyDescent="0.3">
      <c r="A208" s="2">
        <v>43405</v>
      </c>
      <c r="B208" s="1">
        <v>14991.6</v>
      </c>
      <c r="C208" s="1">
        <v>14991.6</v>
      </c>
      <c r="D208" s="1">
        <v>14541.2</v>
      </c>
      <c r="E208" s="1">
        <v>14622</v>
      </c>
      <c r="F208" s="1">
        <v>41081207</v>
      </c>
      <c r="G208" s="1">
        <v>1896.8</v>
      </c>
      <c r="H208" s="3">
        <f>IF(ISERR(LN(Table1330[[#This Row],[Close]]/E207)),"-",LN(Table1330[[#This Row],[Close]]/E207))</f>
        <v>-2.1521629251574501E-2</v>
      </c>
    </row>
    <row r="209" spans="1:8" x14ac:dyDescent="0.3">
      <c r="A209" s="2">
        <v>43406</v>
      </c>
      <c r="B209" s="1">
        <v>14639.05</v>
      </c>
      <c r="C209" s="1">
        <v>14780.1</v>
      </c>
      <c r="D209" s="1">
        <v>14356.1</v>
      </c>
      <c r="E209" s="1">
        <v>14396.7</v>
      </c>
      <c r="F209" s="1">
        <v>70436201</v>
      </c>
      <c r="G209" s="1">
        <v>1979.84</v>
      </c>
      <c r="H209" s="3">
        <f>IF(ISERR(LN(Table1330[[#This Row],[Close]]/E208)),"-",LN(Table1330[[#This Row],[Close]]/E208))</f>
        <v>-1.5528230218528876E-2</v>
      </c>
    </row>
    <row r="210" spans="1:8" x14ac:dyDescent="0.3">
      <c r="A210" s="2">
        <v>43409</v>
      </c>
      <c r="B210" s="1">
        <v>14377.5</v>
      </c>
      <c r="C210" s="1">
        <v>14534.05</v>
      </c>
      <c r="D210" s="1">
        <v>14345.25</v>
      </c>
      <c r="E210" s="1">
        <v>14471.75</v>
      </c>
      <c r="F210" s="1">
        <v>48190914</v>
      </c>
      <c r="G210" s="1">
        <v>1580.31</v>
      </c>
      <c r="H210" s="3">
        <f>IF(ISERR(LN(Table1330[[#This Row],[Close]]/E209)),"-",LN(Table1330[[#This Row],[Close]]/E209))</f>
        <v>5.1994595537646947E-3</v>
      </c>
    </row>
    <row r="211" spans="1:8" x14ac:dyDescent="0.3">
      <c r="A211" s="2">
        <v>43410</v>
      </c>
      <c r="B211" s="1">
        <v>14499.8</v>
      </c>
      <c r="C211" s="1">
        <v>14660.15</v>
      </c>
      <c r="D211" s="1">
        <v>14468.25</v>
      </c>
      <c r="E211" s="1">
        <v>14577.3</v>
      </c>
      <c r="F211" s="1">
        <v>43542715</v>
      </c>
      <c r="G211" s="1">
        <v>1441.6</v>
      </c>
      <c r="H211" s="3">
        <f>IF(ISERR(LN(Table1330[[#This Row],[Close]]/E210)),"-",LN(Table1330[[#This Row],[Close]]/E210))</f>
        <v>7.2670510400732816E-3</v>
      </c>
    </row>
    <row r="212" spans="1:8" x14ac:dyDescent="0.3">
      <c r="A212" s="2">
        <v>43411</v>
      </c>
      <c r="B212" s="1">
        <v>14654.25</v>
      </c>
      <c r="C212" s="1">
        <v>14698.95</v>
      </c>
      <c r="D212" s="1">
        <v>14645.05</v>
      </c>
      <c r="E212" s="1">
        <v>14674.45</v>
      </c>
      <c r="F212" s="1">
        <v>34924680</v>
      </c>
      <c r="G212" s="1">
        <v>286.2</v>
      </c>
      <c r="H212" s="3">
        <f>IF(ISERR(LN(Table1330[[#This Row],[Close]]/E211)),"-",LN(Table1330[[#This Row],[Close]]/E211))</f>
        <v>6.642362060101702E-3</v>
      </c>
    </row>
    <row r="213" spans="1:8" x14ac:dyDescent="0.3">
      <c r="A213" s="2">
        <v>43413</v>
      </c>
      <c r="B213" s="1">
        <v>14793.75</v>
      </c>
      <c r="C213" s="1">
        <v>14796.9</v>
      </c>
      <c r="D213" s="1">
        <v>14483.35</v>
      </c>
      <c r="E213" s="1">
        <v>14553.25</v>
      </c>
      <c r="F213" s="1">
        <v>112060387</v>
      </c>
      <c r="G213" s="1">
        <v>2570.36</v>
      </c>
      <c r="H213" s="3">
        <f>IF(ISERR(LN(Table1330[[#This Row],[Close]]/E212)),"-",LN(Table1330[[#This Row],[Close]]/E212))</f>
        <v>-8.2935499342887877E-3</v>
      </c>
    </row>
    <row r="214" spans="1:8" x14ac:dyDescent="0.3">
      <c r="A214" s="2">
        <v>43416</v>
      </c>
      <c r="B214" s="1">
        <v>14604.95</v>
      </c>
      <c r="C214" s="1">
        <v>14821.55</v>
      </c>
      <c r="D214" s="1">
        <v>14565.05</v>
      </c>
      <c r="E214" s="1">
        <v>14650.5</v>
      </c>
      <c r="F214" s="1">
        <v>98145750</v>
      </c>
      <c r="G214" s="1">
        <v>2357.16</v>
      </c>
      <c r="H214" s="3">
        <f>IF(ISERR(LN(Table1330[[#This Row],[Close]]/E213)),"-",LN(Table1330[[#This Row],[Close]]/E213))</f>
        <v>6.6601282012582457E-3</v>
      </c>
    </row>
    <row r="215" spans="1:8" x14ac:dyDescent="0.3">
      <c r="A215" s="2">
        <v>43417</v>
      </c>
      <c r="B215" s="1">
        <v>14637.25</v>
      </c>
      <c r="C215" s="1">
        <v>14780</v>
      </c>
      <c r="D215" s="1">
        <v>14561.55</v>
      </c>
      <c r="E215" s="1">
        <v>14698.2</v>
      </c>
      <c r="F215" s="1">
        <v>48659834</v>
      </c>
      <c r="G215" s="1">
        <v>1489.31</v>
      </c>
      <c r="H215" s="3">
        <f>IF(ISERR(LN(Table1330[[#This Row],[Close]]/E214)),"-",LN(Table1330[[#This Row],[Close]]/E214))</f>
        <v>3.2505727341060539E-3</v>
      </c>
    </row>
    <row r="216" spans="1:8" x14ac:dyDescent="0.3">
      <c r="A216" s="2">
        <v>43418</v>
      </c>
      <c r="B216" s="1">
        <v>14662.3</v>
      </c>
      <c r="C216" s="1">
        <v>14662.8</v>
      </c>
      <c r="D216" s="1">
        <v>14236.7</v>
      </c>
      <c r="E216" s="1">
        <v>14338.45</v>
      </c>
      <c r="F216" s="1">
        <v>63478110</v>
      </c>
      <c r="G216" s="1">
        <v>1870.96</v>
      </c>
      <c r="H216" s="3">
        <f>IF(ISERR(LN(Table1330[[#This Row],[Close]]/E215)),"-",LN(Table1330[[#This Row],[Close]]/E215))</f>
        <v>-2.4780297239010204E-2</v>
      </c>
    </row>
    <row r="217" spans="1:8" x14ac:dyDescent="0.3">
      <c r="A217" s="2">
        <v>43419</v>
      </c>
      <c r="B217" s="1">
        <v>14315.45</v>
      </c>
      <c r="C217" s="1">
        <v>14573.1</v>
      </c>
      <c r="D217" s="1">
        <v>14264.6</v>
      </c>
      <c r="E217" s="1">
        <v>14354.15</v>
      </c>
      <c r="F217" s="1">
        <v>43775186</v>
      </c>
      <c r="G217" s="1">
        <v>1619.13</v>
      </c>
      <c r="H217" s="3">
        <f>IF(ISERR(LN(Table1330[[#This Row],[Close]]/E216)),"-",LN(Table1330[[#This Row],[Close]]/E216))</f>
        <v>1.0943589334453236E-3</v>
      </c>
    </row>
    <row r="218" spans="1:8" x14ac:dyDescent="0.3">
      <c r="A218" s="2">
        <v>43420</v>
      </c>
      <c r="B218" s="1">
        <v>14426.7</v>
      </c>
      <c r="C218" s="1">
        <v>14504.5</v>
      </c>
      <c r="D218" s="1">
        <v>14356.65</v>
      </c>
      <c r="E218" s="1">
        <v>14473.15</v>
      </c>
      <c r="F218" s="1">
        <v>58652863</v>
      </c>
      <c r="G218" s="1">
        <v>2038.39</v>
      </c>
      <c r="H218" s="3">
        <f>IF(ISERR(LN(Table1330[[#This Row],[Close]]/E217)),"-",LN(Table1330[[#This Row],[Close]]/E217))</f>
        <v>8.2561097260187965E-3</v>
      </c>
    </row>
    <row r="219" spans="1:8" x14ac:dyDescent="0.3">
      <c r="A219" s="2">
        <v>43423</v>
      </c>
      <c r="B219" s="1">
        <v>14544.8</v>
      </c>
      <c r="C219" s="1">
        <v>14618.25</v>
      </c>
      <c r="D219" s="1">
        <v>14433.2</v>
      </c>
      <c r="E219" s="1">
        <v>14599.75</v>
      </c>
      <c r="F219" s="1">
        <v>53935954</v>
      </c>
      <c r="G219" s="1">
        <v>1557.61</v>
      </c>
      <c r="H219" s="3">
        <f>IF(ISERR(LN(Table1330[[#This Row],[Close]]/E218)),"-",LN(Table1330[[#This Row],[Close]]/E218))</f>
        <v>8.7091965519499742E-3</v>
      </c>
    </row>
    <row r="220" spans="1:8" x14ac:dyDescent="0.3">
      <c r="A220" s="2">
        <v>43424</v>
      </c>
      <c r="B220" s="1">
        <v>14575.25</v>
      </c>
      <c r="C220" s="1">
        <v>14575.25</v>
      </c>
      <c r="D220" s="1">
        <v>14262.3</v>
      </c>
      <c r="E220" s="1">
        <v>14285.05</v>
      </c>
      <c r="F220" s="1">
        <v>45487048</v>
      </c>
      <c r="G220" s="1">
        <v>1366.59</v>
      </c>
      <c r="H220" s="3">
        <f>IF(ISERR(LN(Table1330[[#This Row],[Close]]/E219)),"-",LN(Table1330[[#This Row],[Close]]/E219))</f>
        <v>-2.1790869428394918E-2</v>
      </c>
    </row>
    <row r="221" spans="1:8" x14ac:dyDescent="0.3">
      <c r="A221" s="2">
        <v>43425</v>
      </c>
      <c r="B221" s="1">
        <v>14244.75</v>
      </c>
      <c r="C221" s="1">
        <v>14245.05</v>
      </c>
      <c r="D221" s="1">
        <v>13827.15</v>
      </c>
      <c r="E221" s="1">
        <v>13879.15</v>
      </c>
      <c r="F221" s="1">
        <v>46550497</v>
      </c>
      <c r="G221" s="1">
        <v>2427.16</v>
      </c>
      <c r="H221" s="3">
        <f>IF(ISERR(LN(Table1330[[#This Row],[Close]]/E220)),"-",LN(Table1330[[#This Row],[Close]]/E220))</f>
        <v>-2.8825821841240541E-2</v>
      </c>
    </row>
    <row r="222" spans="1:8" x14ac:dyDescent="0.3">
      <c r="A222" s="2">
        <v>43426</v>
      </c>
      <c r="B222" s="1">
        <v>13955</v>
      </c>
      <c r="C222" s="1">
        <v>14109.45</v>
      </c>
      <c r="D222" s="1">
        <v>13819.7</v>
      </c>
      <c r="E222" s="1">
        <v>13835.7</v>
      </c>
      <c r="F222" s="1">
        <v>37088426</v>
      </c>
      <c r="G222" s="1">
        <v>1927.98</v>
      </c>
      <c r="H222" s="3">
        <f>IF(ISERR(LN(Table1330[[#This Row],[Close]]/E221)),"-",LN(Table1330[[#This Row],[Close]]/E221))</f>
        <v>-3.1355057377427881E-3</v>
      </c>
    </row>
    <row r="223" spans="1:8" x14ac:dyDescent="0.3">
      <c r="A223" s="2">
        <v>43430</v>
      </c>
      <c r="B223" s="1">
        <v>13836.95</v>
      </c>
      <c r="C223" s="1">
        <v>14083.7</v>
      </c>
      <c r="D223" s="1">
        <v>13581.35</v>
      </c>
      <c r="E223" s="1">
        <v>14025.4</v>
      </c>
      <c r="F223" s="1">
        <v>47715485</v>
      </c>
      <c r="G223" s="1">
        <v>2718.47</v>
      </c>
      <c r="H223" s="3">
        <f>IF(ISERR(LN(Table1330[[#This Row],[Close]]/E222)),"-",LN(Table1330[[#This Row],[Close]]/E222))</f>
        <v>1.3617763228530954E-2</v>
      </c>
    </row>
    <row r="224" spans="1:8" x14ac:dyDescent="0.3">
      <c r="A224" s="2">
        <v>43431</v>
      </c>
      <c r="B224" s="1">
        <v>14057.9</v>
      </c>
      <c r="C224" s="1">
        <v>14265.25</v>
      </c>
      <c r="D224" s="1">
        <v>14000.4</v>
      </c>
      <c r="E224" s="1">
        <v>14225.35</v>
      </c>
      <c r="F224" s="1">
        <v>37834150</v>
      </c>
      <c r="G224" s="1">
        <v>2299.73</v>
      </c>
      <c r="H224" s="3">
        <f>IF(ISERR(LN(Table1330[[#This Row],[Close]]/E223)),"-",LN(Table1330[[#This Row],[Close]]/E223))</f>
        <v>1.4155612777960302E-2</v>
      </c>
    </row>
    <row r="225" spans="1:8" x14ac:dyDescent="0.3">
      <c r="A225" s="2">
        <v>43432</v>
      </c>
      <c r="B225" s="1">
        <v>14266.75</v>
      </c>
      <c r="C225" s="1">
        <v>14658.9</v>
      </c>
      <c r="D225" s="1">
        <v>14250.9</v>
      </c>
      <c r="E225" s="1">
        <v>14632.9</v>
      </c>
      <c r="F225" s="1">
        <v>57816831</v>
      </c>
      <c r="G225" s="1">
        <v>3218.15</v>
      </c>
      <c r="H225" s="3">
        <f>IF(ISERR(LN(Table1330[[#This Row],[Close]]/E224)),"-",LN(Table1330[[#This Row],[Close]]/E224))</f>
        <v>2.8246833939158087E-2</v>
      </c>
    </row>
    <row r="226" spans="1:8" x14ac:dyDescent="0.3">
      <c r="A226" s="2">
        <v>43433</v>
      </c>
      <c r="B226" s="1">
        <v>14726.75</v>
      </c>
      <c r="C226" s="1">
        <v>14732.65</v>
      </c>
      <c r="D226" s="1">
        <v>14433.05</v>
      </c>
      <c r="E226" s="1">
        <v>14465.25</v>
      </c>
      <c r="F226" s="1">
        <v>63005396</v>
      </c>
      <c r="G226" s="1">
        <v>2580.88</v>
      </c>
      <c r="H226" s="3">
        <f>IF(ISERR(LN(Table1330[[#This Row],[Close]]/E225)),"-",LN(Table1330[[#This Row],[Close]]/E225))</f>
        <v>-1.1523196842407013E-2</v>
      </c>
    </row>
    <row r="227" spans="1:8" x14ac:dyDescent="0.3">
      <c r="A227" s="2">
        <v>43434</v>
      </c>
      <c r="B227" s="1">
        <v>14494.7</v>
      </c>
      <c r="C227" s="1">
        <v>14710.8</v>
      </c>
      <c r="D227" s="1">
        <v>14494.6</v>
      </c>
      <c r="E227" s="1">
        <v>14638.05</v>
      </c>
      <c r="F227" s="1">
        <v>50352789</v>
      </c>
      <c r="G227" s="1">
        <v>2786.27</v>
      </c>
      <c r="H227" s="3">
        <f>IF(ISERR(LN(Table1330[[#This Row],[Close]]/E226)),"-",LN(Table1330[[#This Row],[Close]]/E226))</f>
        <v>1.1875081564504583E-2</v>
      </c>
    </row>
    <row r="228" spans="1:8" x14ac:dyDescent="0.3">
      <c r="A228" s="2">
        <v>43437</v>
      </c>
      <c r="B228" s="1">
        <v>14728.45</v>
      </c>
      <c r="C228" s="1">
        <v>14790.8</v>
      </c>
      <c r="D228" s="1">
        <v>14630.75</v>
      </c>
      <c r="E228" s="1">
        <v>14740.4</v>
      </c>
      <c r="F228" s="1">
        <v>45634980</v>
      </c>
      <c r="G228" s="1">
        <v>1664.14</v>
      </c>
      <c r="H228" s="3">
        <f>IF(ISERR(LN(Table1330[[#This Row],[Close]]/E227)),"-",LN(Table1330[[#This Row],[Close]]/E227))</f>
        <v>6.9677204946672223E-3</v>
      </c>
    </row>
    <row r="229" spans="1:8" x14ac:dyDescent="0.3">
      <c r="A229" s="2">
        <v>43438</v>
      </c>
      <c r="B229" s="1">
        <v>14757.45</v>
      </c>
      <c r="C229" s="1">
        <v>15015.1</v>
      </c>
      <c r="D229" s="1">
        <v>14728.2</v>
      </c>
      <c r="E229" s="1">
        <v>14999.9</v>
      </c>
      <c r="F229" s="1">
        <v>50807357</v>
      </c>
      <c r="G229" s="1">
        <v>2259.11</v>
      </c>
      <c r="H229" s="3">
        <f>IF(ISERR(LN(Table1330[[#This Row],[Close]]/E228)),"-",LN(Table1330[[#This Row],[Close]]/E228))</f>
        <v>1.745151097827102E-2</v>
      </c>
    </row>
    <row r="230" spans="1:8" x14ac:dyDescent="0.3">
      <c r="A230" s="2">
        <v>43439</v>
      </c>
      <c r="B230" s="1">
        <v>14932.45</v>
      </c>
      <c r="C230" s="1">
        <v>15062.4</v>
      </c>
      <c r="D230" s="1">
        <v>14788.75</v>
      </c>
      <c r="E230" s="1">
        <v>15012.95</v>
      </c>
      <c r="F230" s="1">
        <v>38989529</v>
      </c>
      <c r="G230" s="1">
        <v>1877.15</v>
      </c>
      <c r="H230" s="3">
        <f>IF(ISERR(LN(Table1330[[#This Row],[Close]]/E229)),"-",LN(Table1330[[#This Row],[Close]]/E229))</f>
        <v>8.696275643550309E-4</v>
      </c>
    </row>
    <row r="231" spans="1:8" x14ac:dyDescent="0.3">
      <c r="A231" s="2">
        <v>43440</v>
      </c>
      <c r="B231" s="1">
        <v>14936.6</v>
      </c>
      <c r="C231" s="1">
        <v>15064.25</v>
      </c>
      <c r="D231" s="1">
        <v>14664.3</v>
      </c>
      <c r="E231" s="1">
        <v>14693.75</v>
      </c>
      <c r="F231" s="1">
        <v>36694749</v>
      </c>
      <c r="G231" s="1">
        <v>2078.56</v>
      </c>
      <c r="H231" s="3">
        <f>IF(ISERR(LN(Table1330[[#This Row],[Close]]/E230)),"-",LN(Table1330[[#This Row],[Close]]/E230))</f>
        <v>-2.149092867143345E-2</v>
      </c>
    </row>
    <row r="232" spans="1:8" x14ac:dyDescent="0.3">
      <c r="A232" s="2">
        <v>43441</v>
      </c>
      <c r="B232" s="1">
        <v>14686.8</v>
      </c>
      <c r="C232" s="1">
        <v>14700.05</v>
      </c>
      <c r="D232" s="1">
        <v>14461.95</v>
      </c>
      <c r="E232" s="1">
        <v>14662.9</v>
      </c>
      <c r="F232" s="1">
        <v>39878132</v>
      </c>
      <c r="G232" s="1">
        <v>2295.0300000000002</v>
      </c>
      <c r="H232" s="3">
        <f>IF(ISERR(LN(Table1330[[#This Row],[Close]]/E231)),"-",LN(Table1330[[#This Row],[Close]]/E231))</f>
        <v>-2.1017392213458466E-3</v>
      </c>
    </row>
    <row r="233" spans="1:8" x14ac:dyDescent="0.3">
      <c r="A233" s="2">
        <v>43444</v>
      </c>
      <c r="B233" s="1">
        <v>14486</v>
      </c>
      <c r="C233" s="1">
        <v>14723.7</v>
      </c>
      <c r="D233" s="1">
        <v>14369.5</v>
      </c>
      <c r="E233" s="1">
        <v>14419.2</v>
      </c>
      <c r="F233" s="1">
        <v>39398373</v>
      </c>
      <c r="G233" s="1">
        <v>1574.05</v>
      </c>
      <c r="H233" s="3">
        <f>IF(ISERR(LN(Table1330[[#This Row],[Close]]/E232)),"-",LN(Table1330[[#This Row],[Close]]/E232))</f>
        <v>-1.6759842269163071E-2</v>
      </c>
    </row>
    <row r="234" spans="1:8" x14ac:dyDescent="0.3">
      <c r="A234" s="2">
        <v>43445</v>
      </c>
      <c r="B234" s="1">
        <v>14385.35</v>
      </c>
      <c r="C234" s="1">
        <v>14684.45</v>
      </c>
      <c r="D234" s="1">
        <v>14307.3</v>
      </c>
      <c r="E234" s="1">
        <v>14579.6</v>
      </c>
      <c r="F234" s="1">
        <v>48447503</v>
      </c>
      <c r="G234" s="1">
        <v>2128.33</v>
      </c>
      <c r="H234" s="3">
        <f>IF(ISERR(LN(Table1330[[#This Row],[Close]]/E233)),"-",LN(Table1330[[#This Row],[Close]]/E233))</f>
        <v>1.1062639546186775E-2</v>
      </c>
    </row>
    <row r="235" spans="1:8" x14ac:dyDescent="0.3">
      <c r="A235" s="2">
        <v>43446</v>
      </c>
      <c r="B235" s="1">
        <v>14640.15</v>
      </c>
      <c r="C235" s="1">
        <v>14756.5</v>
      </c>
      <c r="D235" s="1">
        <v>14521.2</v>
      </c>
      <c r="E235" s="1">
        <v>14738.55</v>
      </c>
      <c r="F235" s="1">
        <v>46035249</v>
      </c>
      <c r="G235" s="1">
        <v>1685.45</v>
      </c>
      <c r="H235" s="3">
        <f>IF(ISERR(LN(Table1330[[#This Row],[Close]]/E234)),"-",LN(Table1330[[#This Row],[Close]]/E234))</f>
        <v>1.0843218782973334E-2</v>
      </c>
    </row>
    <row r="236" spans="1:8" x14ac:dyDescent="0.3">
      <c r="A236" s="2">
        <v>43447</v>
      </c>
      <c r="B236" s="1">
        <v>14782.35</v>
      </c>
      <c r="C236" s="1">
        <v>14908.9</v>
      </c>
      <c r="D236" s="1">
        <v>14652</v>
      </c>
      <c r="E236" s="1">
        <v>14840.95</v>
      </c>
      <c r="F236" s="1">
        <v>62800061</v>
      </c>
      <c r="G236" s="1">
        <v>2150.1</v>
      </c>
      <c r="H236" s="3">
        <f>IF(ISERR(LN(Table1330[[#This Row],[Close]]/E235)),"-",LN(Table1330[[#This Row],[Close]]/E235))</f>
        <v>6.9237417178997542E-3</v>
      </c>
    </row>
    <row r="237" spans="1:8" x14ac:dyDescent="0.3">
      <c r="A237" s="2">
        <v>43448</v>
      </c>
      <c r="B237" s="1">
        <v>14810.4</v>
      </c>
      <c r="C237" s="1">
        <v>14913.8</v>
      </c>
      <c r="D237" s="1">
        <v>14741.7</v>
      </c>
      <c r="E237" s="1">
        <v>14851.4</v>
      </c>
      <c r="F237" s="1">
        <v>41390824</v>
      </c>
      <c r="G237" s="1">
        <v>2004.91</v>
      </c>
      <c r="H237" s="3">
        <f>IF(ISERR(LN(Table1330[[#This Row],[Close]]/E236)),"-",LN(Table1330[[#This Row],[Close]]/E236))</f>
        <v>7.0388503647959735E-4</v>
      </c>
    </row>
    <row r="238" spans="1:8" x14ac:dyDescent="0.3">
      <c r="A238" s="2">
        <v>43451</v>
      </c>
      <c r="B238" s="1">
        <v>14931.05</v>
      </c>
      <c r="C238" s="1">
        <v>14931.05</v>
      </c>
      <c r="D238" s="1">
        <v>14801.15</v>
      </c>
      <c r="E238" s="1">
        <v>14873.05</v>
      </c>
      <c r="F238" s="1">
        <v>36335815</v>
      </c>
      <c r="G238" s="1">
        <v>1309.69</v>
      </c>
      <c r="H238" s="3">
        <f>IF(ISERR(LN(Table1330[[#This Row],[Close]]/E237)),"-",LN(Table1330[[#This Row],[Close]]/E237))</f>
        <v>1.4567135020810669E-3</v>
      </c>
    </row>
    <row r="239" spans="1:8" x14ac:dyDescent="0.3">
      <c r="A239" s="2">
        <v>43452</v>
      </c>
      <c r="B239" s="1">
        <v>14776.45</v>
      </c>
      <c r="C239" s="1">
        <v>14809.55</v>
      </c>
      <c r="D239" s="1">
        <v>14662.1</v>
      </c>
      <c r="E239" s="1">
        <v>14730.9</v>
      </c>
      <c r="F239" s="1">
        <v>46936075</v>
      </c>
      <c r="G239" s="1">
        <v>1753.47</v>
      </c>
      <c r="H239" s="3">
        <f>IF(ISERR(LN(Table1330[[#This Row],[Close]]/E238)),"-",LN(Table1330[[#This Row],[Close]]/E238))</f>
        <v>-9.6035219969977104E-3</v>
      </c>
    </row>
    <row r="240" spans="1:8" x14ac:dyDescent="0.3">
      <c r="A240" s="2">
        <v>43453</v>
      </c>
      <c r="B240" s="1">
        <v>14686.05</v>
      </c>
      <c r="C240" s="1">
        <v>14698.9</v>
      </c>
      <c r="D240" s="1">
        <v>14463.75</v>
      </c>
      <c r="E240" s="1">
        <v>14591.8</v>
      </c>
      <c r="F240" s="1">
        <v>36208238</v>
      </c>
      <c r="G240" s="1">
        <v>2076.7399999999998</v>
      </c>
      <c r="H240" s="3">
        <f>IF(ISERR(LN(Table1330[[#This Row],[Close]]/E239)),"-",LN(Table1330[[#This Row],[Close]]/E239))</f>
        <v>-9.4876013066617689E-3</v>
      </c>
    </row>
    <row r="241" spans="1:8" x14ac:dyDescent="0.3">
      <c r="A241" s="2">
        <v>43454</v>
      </c>
      <c r="B241" s="1">
        <v>14468.4</v>
      </c>
      <c r="C241" s="1">
        <v>14621.8</v>
      </c>
      <c r="D241" s="1">
        <v>14461.3</v>
      </c>
      <c r="E241" s="1">
        <v>14542.15</v>
      </c>
      <c r="F241" s="1">
        <v>35736127</v>
      </c>
      <c r="G241" s="1">
        <v>1857.74</v>
      </c>
      <c r="H241" s="3">
        <f>IF(ISERR(LN(Table1330[[#This Row],[Close]]/E240)),"-",LN(Table1330[[#This Row],[Close]]/E240))</f>
        <v>-3.4083979732277532E-3</v>
      </c>
    </row>
    <row r="242" spans="1:8" x14ac:dyDescent="0.3">
      <c r="A242" s="2">
        <v>43455</v>
      </c>
      <c r="B242" s="1">
        <v>14493.75</v>
      </c>
      <c r="C242" s="1">
        <v>14505.5</v>
      </c>
      <c r="D242" s="1">
        <v>14171.95</v>
      </c>
      <c r="E242" s="1">
        <v>14207.85</v>
      </c>
      <c r="F242" s="1">
        <v>61833131</v>
      </c>
      <c r="G242" s="1">
        <v>2899.13</v>
      </c>
      <c r="H242" s="3">
        <f>IF(ISERR(LN(Table1330[[#This Row],[Close]]/E241)),"-",LN(Table1330[[#This Row],[Close]]/E241))</f>
        <v>-2.3256700362815168E-2</v>
      </c>
    </row>
    <row r="243" spans="1:8" x14ac:dyDescent="0.3">
      <c r="A243" s="2">
        <v>43458</v>
      </c>
      <c r="B243" s="1">
        <v>14296.8</v>
      </c>
      <c r="C243" s="1">
        <v>14371.75</v>
      </c>
      <c r="D243" s="1">
        <v>14197.1</v>
      </c>
      <c r="E243" s="1">
        <v>14247.75</v>
      </c>
      <c r="F243" s="1">
        <v>30554691</v>
      </c>
      <c r="G243" s="1">
        <v>1491.18</v>
      </c>
      <c r="H243" s="3">
        <f>IF(ISERR(LN(Table1330[[#This Row],[Close]]/E242)),"-",LN(Table1330[[#This Row],[Close]]/E242))</f>
        <v>2.8043707494793163E-3</v>
      </c>
    </row>
    <row r="244" spans="1:8" x14ac:dyDescent="0.3">
      <c r="A244" s="2">
        <v>43460</v>
      </c>
      <c r="B244" s="1">
        <v>14229.2</v>
      </c>
      <c r="C244" s="1">
        <v>14229.2</v>
      </c>
      <c r="D244" s="1">
        <v>14018.4</v>
      </c>
      <c r="E244" s="1">
        <v>14158.9</v>
      </c>
      <c r="F244" s="1">
        <v>33373773</v>
      </c>
      <c r="G244" s="1">
        <v>1463.91</v>
      </c>
      <c r="H244" s="3">
        <f>IF(ISERR(LN(Table1330[[#This Row],[Close]]/E243)),"-",LN(Table1330[[#This Row],[Close]]/E243))</f>
        <v>-6.2555978789050485E-3</v>
      </c>
    </row>
    <row r="245" spans="1:8" x14ac:dyDescent="0.3">
      <c r="A245" s="2">
        <v>43461</v>
      </c>
      <c r="B245" s="1">
        <v>14300.95</v>
      </c>
      <c r="C245" s="1">
        <v>14460.7</v>
      </c>
      <c r="D245" s="1">
        <v>14273.85</v>
      </c>
      <c r="E245" s="1">
        <v>14354.5</v>
      </c>
      <c r="F245" s="1">
        <v>46967544</v>
      </c>
      <c r="G245" s="1">
        <v>2991.51</v>
      </c>
      <c r="H245" s="3">
        <f>IF(ISERR(LN(Table1330[[#This Row],[Close]]/E244)),"-",LN(Table1330[[#This Row],[Close]]/E244))</f>
        <v>1.372008026487154E-2</v>
      </c>
    </row>
    <row r="246" spans="1:8" x14ac:dyDescent="0.3">
      <c r="A246" s="2">
        <v>43462</v>
      </c>
      <c r="B246" s="1">
        <v>14409.6</v>
      </c>
      <c r="C246" s="1">
        <v>14451.7</v>
      </c>
      <c r="D246" s="1">
        <v>14368.7</v>
      </c>
      <c r="E246" s="1">
        <v>14385.8</v>
      </c>
      <c r="F246" s="1">
        <v>24562333</v>
      </c>
      <c r="G246" s="1">
        <v>1228.75</v>
      </c>
      <c r="H246" s="3">
        <f>IF(ISERR(LN(Table1330[[#This Row],[Close]]/E245)),"-",LN(Table1330[[#This Row],[Close]]/E245))</f>
        <v>2.1781270463113781E-3</v>
      </c>
    </row>
    <row r="247" spans="1:8" x14ac:dyDescent="0.3">
      <c r="A247" s="2">
        <v>43465</v>
      </c>
      <c r="B247" s="1">
        <v>14458.5</v>
      </c>
      <c r="C247" s="1">
        <v>14481.4</v>
      </c>
      <c r="D247" s="1">
        <v>14394.55</v>
      </c>
      <c r="E247" s="1">
        <v>14440.3</v>
      </c>
      <c r="F247" s="1">
        <v>18437992</v>
      </c>
      <c r="G247" s="1">
        <v>995.37</v>
      </c>
      <c r="H247" s="3">
        <f>IF(ISERR(LN(Table1330[[#This Row],[Close]]/E246)),"-",LN(Table1330[[#This Row],[Close]]/E246))</f>
        <v>3.781299928729625E-3</v>
      </c>
    </row>
    <row r="248" spans="1:8" x14ac:dyDescent="0.3">
      <c r="A248" s="2">
        <v>43466</v>
      </c>
      <c r="B248" s="1">
        <v>14426.45</v>
      </c>
      <c r="C248" s="1">
        <v>14480.55</v>
      </c>
      <c r="D248" s="1">
        <v>14357.05</v>
      </c>
      <c r="E248" s="1">
        <v>14450.9</v>
      </c>
      <c r="F248" s="1">
        <v>14008384</v>
      </c>
      <c r="G248" s="1">
        <v>719.2</v>
      </c>
      <c r="H248" s="3">
        <f>IF(ISERR(LN(Table1330[[#This Row],[Close]]/E247)),"-",LN(Table1330[[#This Row],[Close]]/E247))</f>
        <v>7.3378748377547754E-4</v>
      </c>
    </row>
    <row r="249" spans="1:8" x14ac:dyDescent="0.3">
      <c r="A249" s="2">
        <v>43467</v>
      </c>
      <c r="B249" s="1">
        <v>14467.4</v>
      </c>
      <c r="C249" s="1">
        <v>14593.85</v>
      </c>
      <c r="D249" s="1">
        <v>14371</v>
      </c>
      <c r="E249" s="1">
        <v>14447.1</v>
      </c>
      <c r="F249" s="1">
        <v>27024498</v>
      </c>
      <c r="G249" s="1">
        <v>1623.15</v>
      </c>
      <c r="H249" s="3">
        <f>IF(ISERR(LN(Table1330[[#This Row],[Close]]/E248)),"-",LN(Table1330[[#This Row],[Close]]/E248))</f>
        <v>-2.629939803378582E-4</v>
      </c>
    </row>
    <row r="250" spans="1:8" x14ac:dyDescent="0.3">
      <c r="A250" s="2">
        <v>43468</v>
      </c>
      <c r="B250" s="1">
        <v>14479.75</v>
      </c>
      <c r="C250" s="1">
        <v>14542.3</v>
      </c>
      <c r="D250" s="1">
        <v>14276.5</v>
      </c>
      <c r="E250" s="1">
        <v>14322.15</v>
      </c>
      <c r="F250" s="1">
        <v>25156380</v>
      </c>
      <c r="G250" s="1">
        <v>1666.52</v>
      </c>
      <c r="H250" s="3">
        <f>IF(ISERR(LN(Table1330[[#This Row],[Close]]/E249)),"-",LN(Table1330[[#This Row],[Close]]/E249))</f>
        <v>-8.6864124481035795E-3</v>
      </c>
    </row>
    <row r="251" spans="1:8" x14ac:dyDescent="0.3">
      <c r="A251" s="2">
        <v>43469</v>
      </c>
      <c r="B251" s="1">
        <v>14332.65</v>
      </c>
      <c r="C251" s="1">
        <v>14359.2</v>
      </c>
      <c r="D251" s="1">
        <v>13958.85</v>
      </c>
      <c r="E251" s="1">
        <v>14146.15</v>
      </c>
      <c r="F251" s="1">
        <v>32610951</v>
      </c>
      <c r="G251" s="1">
        <v>2333.04</v>
      </c>
      <c r="H251" s="3">
        <f>IF(ISERR(LN(Table1330[[#This Row],[Close]]/E250)),"-",LN(Table1330[[#This Row],[Close]]/E250))</f>
        <v>-1.2364787665665879E-2</v>
      </c>
    </row>
    <row r="252" spans="1:8" x14ac:dyDescent="0.3">
      <c r="A252" s="2">
        <v>43472</v>
      </c>
      <c r="B252" s="1">
        <v>14238.05</v>
      </c>
      <c r="C252" s="1">
        <v>14316</v>
      </c>
      <c r="D252" s="1">
        <v>14204.65</v>
      </c>
      <c r="E252" s="1">
        <v>14291.5</v>
      </c>
      <c r="F252" s="1">
        <v>23053554</v>
      </c>
      <c r="G252" s="1">
        <v>1489.59</v>
      </c>
      <c r="H252" s="3">
        <f>IF(ISERR(LN(Table1330[[#This Row],[Close]]/E251)),"-",LN(Table1330[[#This Row],[Close]]/E251))</f>
        <v>1.0222452680608021E-2</v>
      </c>
    </row>
    <row r="253" spans="1:8" x14ac:dyDescent="0.3">
      <c r="A253" s="2">
        <v>43473</v>
      </c>
      <c r="B253" s="1">
        <v>14344.6</v>
      </c>
      <c r="C253" s="1">
        <v>14357.75</v>
      </c>
      <c r="D253" s="1">
        <v>14238.2</v>
      </c>
      <c r="E253" s="1">
        <v>14285.7</v>
      </c>
      <c r="F253" s="1">
        <v>30284463</v>
      </c>
      <c r="G253" s="1">
        <v>1787.02</v>
      </c>
      <c r="H253" s="3">
        <f>IF(ISERR(LN(Table1330[[#This Row],[Close]]/E252)),"-",LN(Table1330[[#This Row],[Close]]/E252))</f>
        <v>-4.0591801013661454E-4</v>
      </c>
    </row>
    <row r="254" spans="1:8" x14ac:dyDescent="0.3">
      <c r="A254" s="2">
        <v>43474</v>
      </c>
      <c r="B254" s="1">
        <v>14417.2</v>
      </c>
      <c r="C254" s="1">
        <v>14495.7</v>
      </c>
      <c r="D254" s="1">
        <v>14162.2</v>
      </c>
      <c r="E254" s="1">
        <v>14326.05</v>
      </c>
      <c r="F254" s="1">
        <v>39777101</v>
      </c>
      <c r="G254" s="1">
        <v>2534.27</v>
      </c>
      <c r="H254" s="3">
        <f>IF(ISERR(LN(Table1330[[#This Row],[Close]]/E253)),"-",LN(Table1330[[#This Row],[Close]]/E253))</f>
        <v>2.8205214116457777E-3</v>
      </c>
    </row>
    <row r="255" spans="1:8" x14ac:dyDescent="0.3">
      <c r="A255" s="2">
        <v>43475</v>
      </c>
      <c r="B255" s="1">
        <v>14388.85</v>
      </c>
      <c r="C255" s="1">
        <v>14393.45</v>
      </c>
      <c r="D255" s="1">
        <v>14272.25</v>
      </c>
      <c r="E255" s="1">
        <v>14323.25</v>
      </c>
      <c r="F255" s="1">
        <v>25385563</v>
      </c>
      <c r="G255" s="1">
        <v>1726.05</v>
      </c>
      <c r="H255" s="3">
        <f>IF(ISERR(LN(Table1330[[#This Row],[Close]]/E254)),"-",LN(Table1330[[#This Row],[Close]]/E254))</f>
        <v>-1.9546725462149921E-4</v>
      </c>
    </row>
    <row r="256" spans="1:8" x14ac:dyDescent="0.3">
      <c r="A256" s="2">
        <v>43476</v>
      </c>
      <c r="B256" s="1">
        <v>14288.95</v>
      </c>
      <c r="C256" s="1">
        <v>14326.9</v>
      </c>
      <c r="D256" s="1">
        <v>14134.25</v>
      </c>
      <c r="E256" s="1">
        <v>14307.1</v>
      </c>
      <c r="F256" s="1">
        <v>36388890</v>
      </c>
      <c r="G256" s="1">
        <v>3354.29</v>
      </c>
      <c r="H256" s="3">
        <f>IF(ISERR(LN(Table1330[[#This Row],[Close]]/E255)),"-",LN(Table1330[[#This Row],[Close]]/E255))</f>
        <v>-1.1281735440148908E-3</v>
      </c>
    </row>
    <row r="257" spans="1:8" x14ac:dyDescent="0.3">
      <c r="A257" s="2">
        <v>43479</v>
      </c>
      <c r="B257" s="1">
        <v>14474.5</v>
      </c>
      <c r="C257" s="1">
        <v>14495.7</v>
      </c>
      <c r="D257" s="1">
        <v>14196</v>
      </c>
      <c r="E257" s="1">
        <v>14223.6</v>
      </c>
      <c r="F257" s="1">
        <v>41011605</v>
      </c>
      <c r="G257" s="1">
        <v>2803.59</v>
      </c>
      <c r="H257" s="3">
        <f>IF(ISERR(LN(Table1330[[#This Row],[Close]]/E256)),"-",LN(Table1330[[#This Row],[Close]]/E256))</f>
        <v>-5.8533606539694734E-3</v>
      </c>
    </row>
    <row r="258" spans="1:8" x14ac:dyDescent="0.3">
      <c r="A258" s="2">
        <v>43480</v>
      </c>
      <c r="B258" s="1">
        <v>14265.7</v>
      </c>
      <c r="C258" s="1">
        <v>14685.5</v>
      </c>
      <c r="D258" s="1">
        <v>14262.4</v>
      </c>
      <c r="E258" s="1">
        <v>14658.5</v>
      </c>
      <c r="F258" s="1">
        <v>82293752</v>
      </c>
      <c r="G258" s="1">
        <v>4173.9399999999996</v>
      </c>
      <c r="H258" s="3">
        <f>IF(ISERR(LN(Table1330[[#This Row],[Close]]/E257)),"-",LN(Table1330[[#This Row],[Close]]/E257))</f>
        <v>3.0117815096200835E-2</v>
      </c>
    </row>
    <row r="259" spans="1:8" x14ac:dyDescent="0.3">
      <c r="A259" s="2">
        <v>43481</v>
      </c>
      <c r="B259" s="1">
        <v>14688.85</v>
      </c>
      <c r="C259" s="1">
        <v>14732.75</v>
      </c>
      <c r="D259" s="1">
        <v>14610.1</v>
      </c>
      <c r="E259" s="1">
        <v>14707.8</v>
      </c>
      <c r="F259" s="1">
        <v>41887904</v>
      </c>
      <c r="G259" s="1">
        <v>2152.2800000000002</v>
      </c>
      <c r="H259" s="3">
        <f>IF(ISERR(LN(Table1330[[#This Row],[Close]]/E258)),"-",LN(Table1330[[#This Row],[Close]]/E258))</f>
        <v>3.3575933171703415E-3</v>
      </c>
    </row>
    <row r="260" spans="1:8" x14ac:dyDescent="0.3">
      <c r="A260" s="2">
        <v>43482</v>
      </c>
      <c r="B260" s="1">
        <v>14714.25</v>
      </c>
      <c r="C260" s="1">
        <v>14813.9</v>
      </c>
      <c r="D260" s="1">
        <v>14660.05</v>
      </c>
      <c r="E260" s="1">
        <v>14800.25</v>
      </c>
      <c r="F260" s="1">
        <v>38250488</v>
      </c>
      <c r="G260" s="1">
        <v>2541.5700000000002</v>
      </c>
      <c r="H260" s="3">
        <f>IF(ISERR(LN(Table1330[[#This Row],[Close]]/E259)),"-",LN(Table1330[[#This Row],[Close]]/E259))</f>
        <v>6.2661072146054913E-3</v>
      </c>
    </row>
    <row r="261" spans="1:8" x14ac:dyDescent="0.3">
      <c r="A261" s="2">
        <v>43483</v>
      </c>
      <c r="B261" s="1">
        <v>14744.05</v>
      </c>
      <c r="C261" s="1">
        <v>14923.75</v>
      </c>
      <c r="D261" s="1">
        <v>14709.45</v>
      </c>
      <c r="E261" s="1">
        <v>14892.95</v>
      </c>
      <c r="F261" s="1">
        <v>34624811</v>
      </c>
      <c r="G261" s="1">
        <v>2132.0300000000002</v>
      </c>
      <c r="H261" s="3">
        <f>IF(ISERR(LN(Table1330[[#This Row],[Close]]/E260)),"-",LN(Table1330[[#This Row],[Close]]/E260))</f>
        <v>6.2438740968554013E-3</v>
      </c>
    </row>
    <row r="262" spans="1:8" x14ac:dyDescent="0.3">
      <c r="A262" s="2">
        <v>43486</v>
      </c>
      <c r="B262" s="1">
        <v>14920.35</v>
      </c>
      <c r="C262" s="1">
        <v>15100.2</v>
      </c>
      <c r="D262" s="1">
        <v>14850</v>
      </c>
      <c r="E262" s="1">
        <v>14966.4</v>
      </c>
      <c r="F262" s="1">
        <v>45511115</v>
      </c>
      <c r="G262" s="1">
        <v>2765.18</v>
      </c>
      <c r="H262" s="3">
        <f>IF(ISERR(LN(Table1330[[#This Row],[Close]]/E261)),"-",LN(Table1330[[#This Row],[Close]]/E261))</f>
        <v>4.9197419332796064E-3</v>
      </c>
    </row>
    <row r="263" spans="1:8" x14ac:dyDescent="0.3">
      <c r="A263" s="2">
        <v>43487</v>
      </c>
      <c r="B263" s="1">
        <v>14927.15</v>
      </c>
      <c r="C263" s="1">
        <v>15019.6</v>
      </c>
      <c r="D263" s="1">
        <v>14814.95</v>
      </c>
      <c r="E263" s="1">
        <v>14962.6</v>
      </c>
      <c r="F263" s="1">
        <v>33064975</v>
      </c>
      <c r="G263" s="1">
        <v>2295.21</v>
      </c>
      <c r="H263" s="3">
        <f>IF(ISERR(LN(Table1330[[#This Row],[Close]]/E262)),"-",LN(Table1330[[#This Row],[Close]]/E262))</f>
        <v>-2.5393431256768157E-4</v>
      </c>
    </row>
    <row r="264" spans="1:8" x14ac:dyDescent="0.3">
      <c r="A264" s="2">
        <v>43488</v>
      </c>
      <c r="B264" s="1">
        <v>14975.2</v>
      </c>
      <c r="C264" s="1">
        <v>15003.85</v>
      </c>
      <c r="D264" s="1">
        <v>14856.85</v>
      </c>
      <c r="E264" s="1">
        <v>14888.75</v>
      </c>
      <c r="F264" s="1">
        <v>37429423</v>
      </c>
      <c r="G264" s="1">
        <v>2544.04</v>
      </c>
      <c r="H264" s="3">
        <f>IF(ISERR(LN(Table1330[[#This Row],[Close]]/E263)),"-",LN(Table1330[[#This Row],[Close]]/E263))</f>
        <v>-4.9478600238887036E-3</v>
      </c>
    </row>
    <row r="265" spans="1:8" x14ac:dyDescent="0.3">
      <c r="A265" s="2">
        <v>43489</v>
      </c>
      <c r="B265" s="1">
        <v>14897.45</v>
      </c>
      <c r="C265" s="1">
        <v>15003.55</v>
      </c>
      <c r="D265" s="1">
        <v>14793.25</v>
      </c>
      <c r="E265" s="1">
        <v>14971.85</v>
      </c>
      <c r="F265" s="1">
        <v>33165996</v>
      </c>
      <c r="G265" s="1">
        <v>1848.91</v>
      </c>
      <c r="H265" s="3">
        <f>IF(ISERR(LN(Table1330[[#This Row],[Close]]/E264)),"-",LN(Table1330[[#This Row],[Close]]/E264))</f>
        <v>5.5658770774451765E-3</v>
      </c>
    </row>
    <row r="266" spans="1:8" x14ac:dyDescent="0.3">
      <c r="A266" s="2">
        <v>43490</v>
      </c>
      <c r="B266" s="1">
        <v>14952.75</v>
      </c>
      <c r="C266" s="1">
        <v>15161.2</v>
      </c>
      <c r="D266" s="1">
        <v>14927.25</v>
      </c>
      <c r="E266" s="1">
        <v>15039.25</v>
      </c>
      <c r="F266" s="1">
        <v>39347664</v>
      </c>
      <c r="G266" s="1">
        <v>1985.66</v>
      </c>
      <c r="H266" s="3">
        <f>IF(ISERR(LN(Table1330[[#This Row],[Close]]/E265)),"-",LN(Table1330[[#This Row],[Close]]/E265))</f>
        <v>4.4916789665971615E-3</v>
      </c>
    </row>
    <row r="267" spans="1:8" x14ac:dyDescent="0.3">
      <c r="A267" s="2">
        <v>43493</v>
      </c>
      <c r="B267" s="1">
        <v>15085.05</v>
      </c>
      <c r="C267" s="1">
        <v>15161.7</v>
      </c>
      <c r="D267" s="1">
        <v>15026.75</v>
      </c>
      <c r="E267" s="1">
        <v>15120.1</v>
      </c>
      <c r="F267" s="1">
        <v>35878523</v>
      </c>
      <c r="G267" s="1">
        <v>2037.27</v>
      </c>
      <c r="H267" s="3">
        <f>IF(ISERR(LN(Table1330[[#This Row],[Close]]/E266)),"-",LN(Table1330[[#This Row],[Close]]/E266))</f>
        <v>5.361534229113972E-3</v>
      </c>
    </row>
    <row r="268" spans="1:8" x14ac:dyDescent="0.3">
      <c r="A268" s="2">
        <v>43494</v>
      </c>
      <c r="B268" s="1">
        <v>15126.15</v>
      </c>
      <c r="C268" s="1">
        <v>15293</v>
      </c>
      <c r="D268" s="1">
        <v>14986.7</v>
      </c>
      <c r="E268" s="1">
        <v>15231.3</v>
      </c>
      <c r="F268" s="1">
        <v>31191349</v>
      </c>
      <c r="G268" s="1">
        <v>1972.02</v>
      </c>
      <c r="H268" s="3">
        <f>IF(ISERR(LN(Table1330[[#This Row],[Close]]/E267)),"-",LN(Table1330[[#This Row],[Close]]/E267))</f>
        <v>7.3275366245226098E-3</v>
      </c>
    </row>
    <row r="269" spans="1:8" x14ac:dyDescent="0.3">
      <c r="A269" s="2">
        <v>43495</v>
      </c>
      <c r="B269" s="1">
        <v>15304</v>
      </c>
      <c r="C269" s="1">
        <v>15381.45</v>
      </c>
      <c r="D269" s="1">
        <v>15192.4</v>
      </c>
      <c r="E269" s="1">
        <v>15255.2</v>
      </c>
      <c r="F269" s="1">
        <v>37418911</v>
      </c>
      <c r="G269" s="1">
        <v>2350.85</v>
      </c>
      <c r="H269" s="3">
        <f>IF(ISERR(LN(Table1330[[#This Row],[Close]]/E268)),"-",LN(Table1330[[#This Row],[Close]]/E268))</f>
        <v>1.5679074276273937E-3</v>
      </c>
    </row>
    <row r="270" spans="1:8" x14ac:dyDescent="0.3">
      <c r="A270" s="2">
        <v>43496</v>
      </c>
      <c r="B270" s="1">
        <v>15299.45</v>
      </c>
      <c r="C270" s="1">
        <v>15513.45</v>
      </c>
      <c r="D270" s="1">
        <v>15276.05</v>
      </c>
      <c r="E270" s="1">
        <v>15499.3</v>
      </c>
      <c r="F270" s="1">
        <v>47438828</v>
      </c>
      <c r="G270" s="1">
        <v>3095.84</v>
      </c>
      <c r="H270" s="3">
        <f>IF(ISERR(LN(Table1330[[#This Row],[Close]]/E269)),"-",LN(Table1330[[#This Row],[Close]]/E269))</f>
        <v>1.5874433076796458E-2</v>
      </c>
    </row>
    <row r="271" spans="1:8" x14ac:dyDescent="0.3">
      <c r="A271" s="2">
        <v>43497</v>
      </c>
      <c r="B271" s="1">
        <v>15522.55</v>
      </c>
      <c r="C271" s="1">
        <v>15751.75</v>
      </c>
      <c r="D271" s="1">
        <v>15485.7</v>
      </c>
      <c r="E271" s="1">
        <v>15724.3</v>
      </c>
      <c r="F271" s="1">
        <v>29344350</v>
      </c>
      <c r="G271" s="1">
        <v>2007.39</v>
      </c>
      <c r="H271" s="3">
        <f>IF(ISERR(LN(Table1330[[#This Row],[Close]]/E270)),"-",LN(Table1330[[#This Row],[Close]]/E270))</f>
        <v>1.4412424877262461E-2</v>
      </c>
    </row>
    <row r="272" spans="1:8" x14ac:dyDescent="0.3">
      <c r="A272" s="2">
        <v>43500</v>
      </c>
      <c r="B272" s="1">
        <v>15727.2</v>
      </c>
      <c r="C272" s="1">
        <v>15819.7</v>
      </c>
      <c r="D272" s="1">
        <v>15635.9</v>
      </c>
      <c r="E272" s="1">
        <v>15754.8</v>
      </c>
      <c r="F272" s="1">
        <v>23254965</v>
      </c>
      <c r="G272" s="1">
        <v>1305.67</v>
      </c>
      <c r="H272" s="3">
        <f>IF(ISERR(LN(Table1330[[#This Row],[Close]]/E271)),"-",LN(Table1330[[#This Row],[Close]]/E271))</f>
        <v>1.9377942535889401E-3</v>
      </c>
    </row>
    <row r="273" spans="1:8" x14ac:dyDescent="0.3">
      <c r="A273" s="2">
        <v>43501</v>
      </c>
      <c r="B273" s="1">
        <v>15709</v>
      </c>
      <c r="C273" s="1">
        <v>15812.15</v>
      </c>
      <c r="D273" s="1">
        <v>15634.95</v>
      </c>
      <c r="E273" s="1">
        <v>15738.7</v>
      </c>
      <c r="F273" s="1">
        <v>26077745</v>
      </c>
      <c r="G273" s="1">
        <v>1193.27</v>
      </c>
      <c r="H273" s="3">
        <f>IF(ISERR(LN(Table1330[[#This Row],[Close]]/E272)),"-",LN(Table1330[[#This Row],[Close]]/E272))</f>
        <v>-1.0224332895700094E-3</v>
      </c>
    </row>
    <row r="274" spans="1:8" x14ac:dyDescent="0.3">
      <c r="A274" s="2">
        <v>43502</v>
      </c>
      <c r="B274" s="1">
        <v>15857.7</v>
      </c>
      <c r="C274" s="1">
        <v>16090.7</v>
      </c>
      <c r="D274" s="1">
        <v>15835.7</v>
      </c>
      <c r="E274" s="1">
        <v>16055.6</v>
      </c>
      <c r="F274" s="1">
        <v>44339473</v>
      </c>
      <c r="G274" s="1">
        <v>2544.02</v>
      </c>
      <c r="H274" s="3">
        <f>IF(ISERR(LN(Table1330[[#This Row],[Close]]/E273)),"-",LN(Table1330[[#This Row],[Close]]/E273))</f>
        <v>1.9935050922168206E-2</v>
      </c>
    </row>
    <row r="275" spans="1:8" x14ac:dyDescent="0.3">
      <c r="A275" s="2">
        <v>43503</v>
      </c>
      <c r="B275" s="1">
        <v>16045.55</v>
      </c>
      <c r="C275" s="1">
        <v>16167.85</v>
      </c>
      <c r="D275" s="1">
        <v>16031.15</v>
      </c>
      <c r="E275" s="1">
        <v>16085.85</v>
      </c>
      <c r="F275" s="1">
        <v>30232353</v>
      </c>
      <c r="G275" s="1">
        <v>1525.91</v>
      </c>
      <c r="H275" s="3">
        <f>IF(ISERR(LN(Table1330[[#This Row],[Close]]/E274)),"-",LN(Table1330[[#This Row],[Close]]/E274))</f>
        <v>1.8823051810976693E-3</v>
      </c>
    </row>
    <row r="276" spans="1:8" x14ac:dyDescent="0.3">
      <c r="A276" s="2">
        <v>43504</v>
      </c>
      <c r="B276" s="1">
        <v>16001.15</v>
      </c>
      <c r="C276" s="1">
        <v>16145.7</v>
      </c>
      <c r="D276" s="1">
        <v>15979.8</v>
      </c>
      <c r="E276" s="1">
        <v>16019.8</v>
      </c>
      <c r="F276" s="1">
        <v>25548817</v>
      </c>
      <c r="G276" s="1">
        <v>1771.19</v>
      </c>
      <c r="H276" s="3">
        <f>IF(ISERR(LN(Table1330[[#This Row],[Close]]/E275)),"-",LN(Table1330[[#This Row],[Close]]/E275))</f>
        <v>-4.114546391848147E-3</v>
      </c>
    </row>
    <row r="277" spans="1:8" x14ac:dyDescent="0.3">
      <c r="A277" s="2">
        <v>43507</v>
      </c>
      <c r="B277" s="1">
        <v>16050.2</v>
      </c>
      <c r="C277" s="1">
        <v>16159.05</v>
      </c>
      <c r="D277" s="1">
        <v>16002.5</v>
      </c>
      <c r="E277" s="1">
        <v>16099.05</v>
      </c>
      <c r="F277" s="1">
        <v>22644494</v>
      </c>
      <c r="G277" s="1">
        <v>1592.52</v>
      </c>
      <c r="H277" s="3">
        <f>IF(ISERR(LN(Table1330[[#This Row],[Close]]/E276)),"-",LN(Table1330[[#This Row],[Close]]/E276))</f>
        <v>4.9348068705266984E-3</v>
      </c>
    </row>
    <row r="278" spans="1:8" x14ac:dyDescent="0.3">
      <c r="A278" s="2">
        <v>43508</v>
      </c>
      <c r="B278" s="1">
        <v>16093.45</v>
      </c>
      <c r="C278" s="1">
        <v>16094.6</v>
      </c>
      <c r="D278" s="1">
        <v>15788.1</v>
      </c>
      <c r="E278" s="1">
        <v>15938.6</v>
      </c>
      <c r="F278" s="1">
        <v>33477588</v>
      </c>
      <c r="G278" s="1">
        <v>1842.84</v>
      </c>
      <c r="H278" s="3">
        <f>IF(ISERR(LN(Table1330[[#This Row],[Close]]/E277)),"-",LN(Table1330[[#This Row],[Close]]/E277))</f>
        <v>-1.0016423893557669E-2</v>
      </c>
    </row>
    <row r="279" spans="1:8" x14ac:dyDescent="0.3">
      <c r="A279" s="2">
        <v>43509</v>
      </c>
      <c r="B279" s="1">
        <v>15958.4</v>
      </c>
      <c r="C279" s="1">
        <v>16087.3</v>
      </c>
      <c r="D279" s="1">
        <v>15885.3</v>
      </c>
      <c r="E279" s="1">
        <v>16041.65</v>
      </c>
      <c r="F279" s="1">
        <v>28680952</v>
      </c>
      <c r="G279" s="1">
        <v>1679.8</v>
      </c>
      <c r="H279" s="3">
        <f>IF(ISERR(LN(Table1330[[#This Row],[Close]]/E278)),"-",LN(Table1330[[#This Row],[Close]]/E278))</f>
        <v>6.4446248335154697E-3</v>
      </c>
    </row>
    <row r="280" spans="1:8" x14ac:dyDescent="0.3">
      <c r="A280" s="2">
        <v>43510</v>
      </c>
      <c r="B280" s="1">
        <v>15992.45</v>
      </c>
      <c r="C280" s="1">
        <v>16002.2</v>
      </c>
      <c r="D280" s="1">
        <v>15828.85</v>
      </c>
      <c r="E280" s="1">
        <v>15861.65</v>
      </c>
      <c r="F280" s="1">
        <v>25024087</v>
      </c>
      <c r="G280" s="1">
        <v>1390.32</v>
      </c>
      <c r="H280" s="3">
        <f>IF(ISERR(LN(Table1330[[#This Row],[Close]]/E279)),"-",LN(Table1330[[#This Row],[Close]]/E279))</f>
        <v>-1.1284218873902057E-2</v>
      </c>
    </row>
    <row r="281" spans="1:8" x14ac:dyDescent="0.3">
      <c r="A281" s="2">
        <v>43511</v>
      </c>
      <c r="B281" s="1">
        <v>15898.4</v>
      </c>
      <c r="C281" s="1">
        <v>15912.45</v>
      </c>
      <c r="D281" s="1">
        <v>15620.45</v>
      </c>
      <c r="E281" s="1">
        <v>15815.6</v>
      </c>
      <c r="F281" s="1">
        <v>55717193</v>
      </c>
      <c r="G281" s="1">
        <v>1769.87</v>
      </c>
      <c r="H281" s="3">
        <f>IF(ISERR(LN(Table1330[[#This Row],[Close]]/E280)),"-",LN(Table1330[[#This Row],[Close]]/E280))</f>
        <v>-2.9074514005749696E-3</v>
      </c>
    </row>
    <row r="282" spans="1:8" x14ac:dyDescent="0.3">
      <c r="A282" s="2">
        <v>43514</v>
      </c>
      <c r="B282" s="1">
        <v>15895.5</v>
      </c>
      <c r="C282" s="1">
        <v>15948.1</v>
      </c>
      <c r="D282" s="1">
        <v>15618.05</v>
      </c>
      <c r="E282" s="1">
        <v>15659</v>
      </c>
      <c r="F282" s="1">
        <v>30337931</v>
      </c>
      <c r="G282" s="1">
        <v>1910.98</v>
      </c>
      <c r="H282" s="3">
        <f>IF(ISERR(LN(Table1330[[#This Row],[Close]]/E281)),"-",LN(Table1330[[#This Row],[Close]]/E281))</f>
        <v>-9.9509631404769809E-3</v>
      </c>
    </row>
    <row r="283" spans="1:8" x14ac:dyDescent="0.3">
      <c r="A283" s="2">
        <v>43515</v>
      </c>
      <c r="B283" s="1">
        <v>15644.05</v>
      </c>
      <c r="C283" s="1">
        <v>15651.9</v>
      </c>
      <c r="D283" s="1">
        <v>15287.5</v>
      </c>
      <c r="E283" s="1">
        <v>15333.5</v>
      </c>
      <c r="F283" s="1">
        <v>28734431</v>
      </c>
      <c r="G283" s="1">
        <v>2237.58</v>
      </c>
      <c r="H283" s="3">
        <f>IF(ISERR(LN(Table1330[[#This Row],[Close]]/E282)),"-",LN(Table1330[[#This Row],[Close]]/E282))</f>
        <v>-2.1005854236176402E-2</v>
      </c>
    </row>
    <row r="284" spans="1:8" x14ac:dyDescent="0.3">
      <c r="A284" s="2">
        <v>43516</v>
      </c>
      <c r="B284" s="1">
        <v>15382.45</v>
      </c>
      <c r="C284" s="1">
        <v>15651.7</v>
      </c>
      <c r="D284" s="1">
        <v>15330.8</v>
      </c>
      <c r="E284" s="1">
        <v>15609.45</v>
      </c>
      <c r="F284" s="1">
        <v>33005377</v>
      </c>
      <c r="G284" s="1">
        <v>2140.9899999999998</v>
      </c>
      <c r="H284" s="3">
        <f>IF(ISERR(LN(Table1330[[#This Row],[Close]]/E283)),"-",LN(Table1330[[#This Row],[Close]]/E283))</f>
        <v>1.7836522755014027E-2</v>
      </c>
    </row>
    <row r="285" spans="1:8" x14ac:dyDescent="0.3">
      <c r="A285" s="2">
        <v>43517</v>
      </c>
      <c r="B285" s="1">
        <v>15609.15</v>
      </c>
      <c r="C285" s="1">
        <v>15691.4</v>
      </c>
      <c r="D285" s="1">
        <v>15492.2</v>
      </c>
      <c r="E285" s="1">
        <v>15588.9</v>
      </c>
      <c r="F285" s="1">
        <v>40924365</v>
      </c>
      <c r="G285" s="1">
        <v>3161.58</v>
      </c>
      <c r="H285" s="3">
        <f>IF(ISERR(LN(Table1330[[#This Row],[Close]]/E284)),"-",LN(Table1330[[#This Row],[Close]]/E284))</f>
        <v>-1.3173775518267763E-3</v>
      </c>
    </row>
    <row r="286" spans="1:8" x14ac:dyDescent="0.3">
      <c r="A286" s="2">
        <v>43518</v>
      </c>
      <c r="B286" s="1">
        <v>15582.8</v>
      </c>
      <c r="C286" s="1">
        <v>15717.3</v>
      </c>
      <c r="D286" s="1">
        <v>15543.5</v>
      </c>
      <c r="E286" s="1">
        <v>15684.7</v>
      </c>
      <c r="F286" s="1">
        <v>26504046</v>
      </c>
      <c r="G286" s="1">
        <v>1638.83</v>
      </c>
      <c r="H286" s="3">
        <f>IF(ISERR(LN(Table1330[[#This Row],[Close]]/E285)),"-",LN(Table1330[[#This Row],[Close]]/E285))</f>
        <v>6.1265923753773648E-3</v>
      </c>
    </row>
    <row r="287" spans="1:8" x14ac:dyDescent="0.3">
      <c r="A287" s="2">
        <v>43521</v>
      </c>
      <c r="B287" s="1">
        <v>15738.95</v>
      </c>
      <c r="C287" s="1">
        <v>16029.95</v>
      </c>
      <c r="D287" s="1">
        <v>15729.25</v>
      </c>
      <c r="E287" s="1">
        <v>16003.7</v>
      </c>
      <c r="F287" s="1">
        <v>25015005</v>
      </c>
      <c r="G287" s="1">
        <v>1827.72</v>
      </c>
      <c r="H287" s="3">
        <f>IF(ISERR(LN(Table1330[[#This Row],[Close]]/E286)),"-",LN(Table1330[[#This Row],[Close]]/E286))</f>
        <v>2.0134230599927291E-2</v>
      </c>
    </row>
    <row r="288" spans="1:8" x14ac:dyDescent="0.3">
      <c r="A288" s="2">
        <v>43522</v>
      </c>
      <c r="B288" s="1">
        <v>15933.8</v>
      </c>
      <c r="C288" s="1">
        <v>16069.4</v>
      </c>
      <c r="D288" s="1">
        <v>15874.95</v>
      </c>
      <c r="E288" s="1">
        <v>15989.6</v>
      </c>
      <c r="F288" s="1">
        <v>33173348</v>
      </c>
      <c r="G288" s="1">
        <v>2846.89</v>
      </c>
      <c r="H288" s="3">
        <f>IF(ISERR(LN(Table1330[[#This Row],[Close]]/E287)),"-",LN(Table1330[[#This Row],[Close]]/E287))</f>
        <v>-8.8143460742653133E-4</v>
      </c>
    </row>
    <row r="289" spans="1:8" x14ac:dyDescent="0.3">
      <c r="A289" s="2">
        <v>43523</v>
      </c>
      <c r="B289" s="1">
        <v>15983.8</v>
      </c>
      <c r="C289" s="1">
        <v>16007.65</v>
      </c>
      <c r="D289" s="1">
        <v>15803.7</v>
      </c>
      <c r="E289" s="1">
        <v>15902.1</v>
      </c>
      <c r="F289" s="1">
        <v>39729486</v>
      </c>
      <c r="G289" s="1">
        <v>2502.14</v>
      </c>
      <c r="H289" s="3">
        <f>IF(ISERR(LN(Table1330[[#This Row],[Close]]/E288)),"-",LN(Table1330[[#This Row],[Close]]/E288))</f>
        <v>-5.4873349215081788E-3</v>
      </c>
    </row>
    <row r="290" spans="1:8" x14ac:dyDescent="0.3">
      <c r="A290" s="2">
        <v>43524</v>
      </c>
      <c r="B290" s="1">
        <v>15974.1</v>
      </c>
      <c r="C290" s="1">
        <v>15974.1</v>
      </c>
      <c r="D290" s="1">
        <v>15694.85</v>
      </c>
      <c r="E290" s="1">
        <v>15732</v>
      </c>
      <c r="F290" s="1">
        <v>48900361</v>
      </c>
      <c r="G290" s="1">
        <v>3746.36</v>
      </c>
      <c r="H290" s="3">
        <f>IF(ISERR(LN(Table1330[[#This Row],[Close]]/E289)),"-",LN(Table1330[[#This Row],[Close]]/E289))</f>
        <v>-1.0754321407123657E-2</v>
      </c>
    </row>
    <row r="291" spans="1:8" x14ac:dyDescent="0.3">
      <c r="A291" s="2">
        <v>43525</v>
      </c>
      <c r="B291" s="1">
        <v>15778.15</v>
      </c>
      <c r="C291" s="1">
        <v>15871.1</v>
      </c>
      <c r="D291" s="1">
        <v>15752.2</v>
      </c>
      <c r="E291" s="1">
        <v>15848.3</v>
      </c>
      <c r="F291" s="1">
        <v>31816077</v>
      </c>
      <c r="G291" s="1">
        <v>2135.4699999999998</v>
      </c>
      <c r="H291" s="3">
        <f>IF(ISERR(LN(Table1330[[#This Row],[Close]]/E290)),"-",LN(Table1330[[#This Row],[Close]]/E290))</f>
        <v>7.3653844809370402E-3</v>
      </c>
    </row>
    <row r="292" spans="1:8" x14ac:dyDescent="0.3">
      <c r="A292" s="2">
        <v>43529</v>
      </c>
      <c r="B292" s="1">
        <v>15839.2</v>
      </c>
      <c r="C292" s="1">
        <v>15839.2</v>
      </c>
      <c r="D292" s="1">
        <v>15634.55</v>
      </c>
      <c r="E292" s="1">
        <v>15664.1</v>
      </c>
      <c r="F292" s="1">
        <v>55372214</v>
      </c>
      <c r="G292" s="1">
        <v>2188.17</v>
      </c>
      <c r="H292" s="3">
        <f>IF(ISERR(LN(Table1330[[#This Row],[Close]]/E291)),"-",LN(Table1330[[#This Row],[Close]]/E291))</f>
        <v>-1.1690769217350799E-2</v>
      </c>
    </row>
    <row r="293" spans="1:8" x14ac:dyDescent="0.3">
      <c r="A293" s="2">
        <v>43530</v>
      </c>
      <c r="B293" s="1">
        <v>15732.35</v>
      </c>
      <c r="C293" s="1">
        <v>15814.7</v>
      </c>
      <c r="D293" s="1">
        <v>15681.1</v>
      </c>
      <c r="E293" s="1">
        <v>15735.05</v>
      </c>
      <c r="F293" s="1">
        <v>66054615</v>
      </c>
      <c r="G293" s="1">
        <v>2396.5</v>
      </c>
      <c r="H293" s="3">
        <f>IF(ISERR(LN(Table1330[[#This Row],[Close]]/E292)),"-",LN(Table1330[[#This Row],[Close]]/E292))</f>
        <v>4.519238307660484E-3</v>
      </c>
    </row>
    <row r="294" spans="1:8" x14ac:dyDescent="0.3">
      <c r="A294" s="2">
        <v>43531</v>
      </c>
      <c r="B294" s="1">
        <v>15788.15</v>
      </c>
      <c r="C294" s="1">
        <v>15788.15</v>
      </c>
      <c r="D294" s="1">
        <v>15558.95</v>
      </c>
      <c r="E294" s="1">
        <v>15582.1</v>
      </c>
      <c r="F294" s="1">
        <v>35405290</v>
      </c>
      <c r="G294" s="1">
        <v>2226.77</v>
      </c>
      <c r="H294" s="3">
        <f>IF(ISERR(LN(Table1330[[#This Row],[Close]]/E293)),"-",LN(Table1330[[#This Row],[Close]]/E293))</f>
        <v>-9.7678885913323552E-3</v>
      </c>
    </row>
    <row r="295" spans="1:8" x14ac:dyDescent="0.3">
      <c r="A295" s="2">
        <v>43532</v>
      </c>
      <c r="B295" s="1">
        <v>15544.35</v>
      </c>
      <c r="C295" s="1">
        <v>15545.65</v>
      </c>
      <c r="D295" s="1">
        <v>15388.2</v>
      </c>
      <c r="E295" s="1">
        <v>15408.7</v>
      </c>
      <c r="F295" s="1">
        <v>47183037</v>
      </c>
      <c r="G295" s="1">
        <v>2172.98</v>
      </c>
      <c r="H295" s="3">
        <f>IF(ISERR(LN(Table1330[[#This Row],[Close]]/E294)),"-",LN(Table1330[[#This Row],[Close]]/E294))</f>
        <v>-1.1190534580698221E-2</v>
      </c>
    </row>
    <row r="296" spans="1:8" x14ac:dyDescent="0.3">
      <c r="A296" s="2">
        <v>43535</v>
      </c>
      <c r="B296" s="1">
        <v>15432.9</v>
      </c>
      <c r="C296" s="1">
        <v>15500.75</v>
      </c>
      <c r="D296" s="1">
        <v>15349.6</v>
      </c>
      <c r="E296" s="1">
        <v>15388.5</v>
      </c>
      <c r="F296" s="1">
        <v>66030778</v>
      </c>
      <c r="G296" s="1">
        <v>2384.96</v>
      </c>
      <c r="H296" s="3">
        <f>IF(ISERR(LN(Table1330[[#This Row],[Close]]/E295)),"-",LN(Table1330[[#This Row],[Close]]/E295))</f>
        <v>-1.3118077550391943E-3</v>
      </c>
    </row>
    <row r="297" spans="1:8" x14ac:dyDescent="0.3">
      <c r="A297" s="2">
        <v>43536</v>
      </c>
      <c r="B297" s="1">
        <v>15408.85</v>
      </c>
      <c r="C297" s="1">
        <v>15497.2</v>
      </c>
      <c r="D297" s="1">
        <v>15349.8</v>
      </c>
      <c r="E297" s="1">
        <v>15384.55</v>
      </c>
      <c r="F297" s="1">
        <v>50310706</v>
      </c>
      <c r="G297" s="1">
        <v>2372.1</v>
      </c>
      <c r="H297" s="3">
        <f>IF(ISERR(LN(Table1330[[#This Row],[Close]]/E296)),"-",LN(Table1330[[#This Row],[Close]]/E296))</f>
        <v>-2.5671813627141653E-4</v>
      </c>
    </row>
    <row r="298" spans="1:8" x14ac:dyDescent="0.3">
      <c r="A298" s="2">
        <v>43537</v>
      </c>
      <c r="B298" s="1">
        <v>15442.25</v>
      </c>
      <c r="C298" s="1">
        <v>15550.85</v>
      </c>
      <c r="D298" s="1">
        <v>15300.25</v>
      </c>
      <c r="E298" s="1">
        <v>15342.9</v>
      </c>
      <c r="F298" s="1">
        <v>49018707</v>
      </c>
      <c r="G298" s="1">
        <v>2560.27</v>
      </c>
      <c r="H298" s="3">
        <f>IF(ISERR(LN(Table1330[[#This Row],[Close]]/E297)),"-",LN(Table1330[[#This Row],[Close]]/E297))</f>
        <v>-2.7109327658295414E-3</v>
      </c>
    </row>
    <row r="299" spans="1:8" x14ac:dyDescent="0.3">
      <c r="A299" s="2">
        <v>43538</v>
      </c>
      <c r="B299" s="1">
        <v>15422.6</v>
      </c>
      <c r="C299" s="1">
        <v>15437.05</v>
      </c>
      <c r="D299" s="1">
        <v>15202.05</v>
      </c>
      <c r="E299" s="1">
        <v>15260.45</v>
      </c>
      <c r="F299" s="1">
        <v>39544967</v>
      </c>
      <c r="G299" s="1">
        <v>1851.65</v>
      </c>
      <c r="H299" s="3">
        <f>IF(ISERR(LN(Table1330[[#This Row],[Close]]/E298)),"-",LN(Table1330[[#This Row],[Close]]/E298))</f>
        <v>-5.3883120303519329E-3</v>
      </c>
    </row>
    <row r="300" spans="1:8" x14ac:dyDescent="0.3">
      <c r="A300" s="2">
        <v>43539</v>
      </c>
      <c r="B300" s="1">
        <v>15346</v>
      </c>
      <c r="C300" s="1">
        <v>15649.25</v>
      </c>
      <c r="D300" s="1">
        <v>15324.85</v>
      </c>
      <c r="E300" s="1">
        <v>15546.6</v>
      </c>
      <c r="F300" s="1">
        <v>55791714</v>
      </c>
      <c r="G300" s="1">
        <v>3631.75</v>
      </c>
      <c r="H300" s="3">
        <f>IF(ISERR(LN(Table1330[[#This Row],[Close]]/E299)),"-",LN(Table1330[[#This Row],[Close]]/E299))</f>
        <v>1.8577450918980266E-2</v>
      </c>
    </row>
    <row r="301" spans="1:8" x14ac:dyDescent="0.3">
      <c r="A301" s="2">
        <v>43542</v>
      </c>
      <c r="B301" s="1">
        <v>15614.8</v>
      </c>
      <c r="C301" s="1">
        <v>15661.3</v>
      </c>
      <c r="D301" s="1">
        <v>15304.75</v>
      </c>
      <c r="E301" s="1">
        <v>15359.45</v>
      </c>
      <c r="F301" s="1">
        <v>30222245</v>
      </c>
      <c r="G301" s="1">
        <v>2046.39</v>
      </c>
      <c r="H301" s="3">
        <f>IF(ISERR(LN(Table1330[[#This Row],[Close]]/E300)),"-",LN(Table1330[[#This Row],[Close]]/E300))</f>
        <v>-1.2111045413504396E-2</v>
      </c>
    </row>
    <row r="302" spans="1:8" x14ac:dyDescent="0.3">
      <c r="A302" s="2">
        <v>43543</v>
      </c>
      <c r="B302" s="1">
        <v>15432.5</v>
      </c>
      <c r="C302" s="1">
        <v>15545.45</v>
      </c>
      <c r="D302" s="1">
        <v>15296</v>
      </c>
      <c r="E302" s="1">
        <v>15495.55</v>
      </c>
      <c r="F302" s="1">
        <v>33434307</v>
      </c>
      <c r="G302" s="1">
        <v>2268.1799999999998</v>
      </c>
      <c r="H302" s="3">
        <f>IF(ISERR(LN(Table1330[[#This Row],[Close]]/E301)),"-",LN(Table1330[[#This Row],[Close]]/E301))</f>
        <v>8.8219661440757467E-3</v>
      </c>
    </row>
    <row r="303" spans="1:8" x14ac:dyDescent="0.3">
      <c r="A303" s="2">
        <v>43544</v>
      </c>
      <c r="B303" s="1">
        <v>15563.95</v>
      </c>
      <c r="C303" s="1">
        <v>15735.25</v>
      </c>
      <c r="D303" s="1">
        <v>15554.45</v>
      </c>
      <c r="E303" s="1">
        <v>15599.25</v>
      </c>
      <c r="F303" s="1">
        <v>43418330</v>
      </c>
      <c r="G303" s="1">
        <v>2957.05</v>
      </c>
      <c r="H303" s="3">
        <f>IF(ISERR(LN(Table1330[[#This Row],[Close]]/E302)),"-",LN(Table1330[[#This Row],[Close]]/E302))</f>
        <v>6.6699502458432607E-3</v>
      </c>
    </row>
    <row r="304" spans="1:8" x14ac:dyDescent="0.3">
      <c r="A304" s="2">
        <v>43546</v>
      </c>
      <c r="B304" s="1">
        <v>15652.3</v>
      </c>
      <c r="C304" s="1">
        <v>15652.3</v>
      </c>
      <c r="D304" s="1">
        <v>15462.2</v>
      </c>
      <c r="E304" s="1">
        <v>15551.1</v>
      </c>
      <c r="F304" s="1">
        <v>32634674</v>
      </c>
      <c r="G304" s="1">
        <v>2167.7600000000002</v>
      </c>
      <c r="H304" s="3">
        <f>IF(ISERR(LN(Table1330[[#This Row],[Close]]/E303)),"-",LN(Table1330[[#This Row],[Close]]/E303))</f>
        <v>-3.0914605035237135E-3</v>
      </c>
    </row>
    <row r="305" spans="1:8" x14ac:dyDescent="0.3">
      <c r="A305" s="2">
        <v>43549</v>
      </c>
      <c r="B305" s="1">
        <v>15579.05</v>
      </c>
      <c r="C305" s="1">
        <v>15579.05</v>
      </c>
      <c r="D305" s="1">
        <v>15388.4</v>
      </c>
      <c r="E305" s="1">
        <v>15416.85</v>
      </c>
      <c r="F305" s="1">
        <v>28304864</v>
      </c>
      <c r="G305" s="1">
        <v>1661.72</v>
      </c>
      <c r="H305" s="3">
        <f>IF(ISERR(LN(Table1330[[#This Row],[Close]]/E304)),"-",LN(Table1330[[#This Row],[Close]]/E304))</f>
        <v>-8.6703085616500197E-3</v>
      </c>
    </row>
    <row r="306" spans="1:8" x14ac:dyDescent="0.3">
      <c r="A306" s="2">
        <v>43550</v>
      </c>
      <c r="B306" s="1">
        <v>15415.5</v>
      </c>
      <c r="C306" s="1">
        <v>15426.25</v>
      </c>
      <c r="D306" s="1">
        <v>15218.25</v>
      </c>
      <c r="E306" s="1">
        <v>15356.6</v>
      </c>
      <c r="F306" s="1">
        <v>28385813</v>
      </c>
      <c r="G306" s="1">
        <v>1993.57</v>
      </c>
      <c r="H306" s="3">
        <f>IF(ISERR(LN(Table1330[[#This Row],[Close]]/E305)),"-",LN(Table1330[[#This Row],[Close]]/E305))</f>
        <v>-3.9157180610984556E-3</v>
      </c>
    </row>
    <row r="307" spans="1:8" x14ac:dyDescent="0.3">
      <c r="A307" s="2">
        <v>43551</v>
      </c>
      <c r="B307" s="1">
        <v>15352.6</v>
      </c>
      <c r="C307" s="1">
        <v>15421.85</v>
      </c>
      <c r="D307" s="1">
        <v>15307.1</v>
      </c>
      <c r="E307" s="1">
        <v>15339.4</v>
      </c>
      <c r="F307" s="1">
        <v>27539227</v>
      </c>
      <c r="G307" s="1">
        <v>1842.83</v>
      </c>
      <c r="H307" s="3">
        <f>IF(ISERR(LN(Table1330[[#This Row],[Close]]/E306)),"-",LN(Table1330[[#This Row],[Close]]/E306))</f>
        <v>-1.1206673051939978E-3</v>
      </c>
    </row>
    <row r="308" spans="1:8" x14ac:dyDescent="0.3">
      <c r="A308" s="2">
        <v>43552</v>
      </c>
      <c r="B308" s="1">
        <v>15410.35</v>
      </c>
      <c r="C308" s="1">
        <v>15636.5</v>
      </c>
      <c r="D308" s="1">
        <v>15399.45</v>
      </c>
      <c r="E308" s="1">
        <v>15566.75</v>
      </c>
      <c r="F308" s="1">
        <v>38025265</v>
      </c>
      <c r="G308" s="1">
        <v>2708.83</v>
      </c>
      <c r="H308" s="3">
        <f>IF(ISERR(LN(Table1330[[#This Row],[Close]]/E307)),"-",LN(Table1330[[#This Row],[Close]]/E307))</f>
        <v>1.4712547566254834E-2</v>
      </c>
    </row>
    <row r="309" spans="1:8" x14ac:dyDescent="0.3">
      <c r="A309" s="2">
        <v>43553</v>
      </c>
      <c r="B309" s="1">
        <v>15681.6</v>
      </c>
      <c r="C309" s="1">
        <v>15729.5</v>
      </c>
      <c r="D309" s="1">
        <v>15578.2</v>
      </c>
      <c r="E309" s="1">
        <v>15628.2</v>
      </c>
      <c r="F309" s="1">
        <v>28698651</v>
      </c>
      <c r="G309" s="1">
        <v>2018.41</v>
      </c>
      <c r="H309" s="3">
        <f>IF(ISERR(LN(Table1330[[#This Row],[Close]]/E308)),"-",LN(Table1330[[#This Row],[Close]]/E308))</f>
        <v>3.9397453423373856E-3</v>
      </c>
    </row>
    <row r="310" spans="1:8" x14ac:dyDescent="0.3">
      <c r="A310" s="2">
        <v>43556</v>
      </c>
      <c r="B310" s="1">
        <v>15668.8</v>
      </c>
      <c r="C310" s="1">
        <v>15922.05</v>
      </c>
      <c r="D310" s="1">
        <v>15662.55</v>
      </c>
      <c r="E310" s="1">
        <v>15840.65</v>
      </c>
      <c r="F310" s="1">
        <v>27734179</v>
      </c>
      <c r="G310" s="1">
        <v>1820.31</v>
      </c>
      <c r="H310" s="3">
        <f>IF(ISERR(LN(Table1330[[#This Row],[Close]]/E309)),"-",LN(Table1330[[#This Row],[Close]]/E309))</f>
        <v>1.3502446244079973E-2</v>
      </c>
    </row>
    <row r="311" spans="1:8" x14ac:dyDescent="0.3">
      <c r="A311" s="2">
        <v>43557</v>
      </c>
      <c r="B311" s="1">
        <v>15902.9</v>
      </c>
      <c r="C311" s="1">
        <v>16013.25</v>
      </c>
      <c r="D311" s="1">
        <v>15874.65</v>
      </c>
      <c r="E311" s="1">
        <v>15988.4</v>
      </c>
      <c r="F311" s="1">
        <v>25358268</v>
      </c>
      <c r="G311" s="1">
        <v>2111.92</v>
      </c>
      <c r="H311" s="3">
        <f>IF(ISERR(LN(Table1330[[#This Row],[Close]]/E310)),"-",LN(Table1330[[#This Row],[Close]]/E310))</f>
        <v>9.2840384022981094E-3</v>
      </c>
    </row>
    <row r="312" spans="1:8" x14ac:dyDescent="0.3">
      <c r="A312" s="2">
        <v>43558</v>
      </c>
      <c r="B312" s="1">
        <v>15996.5</v>
      </c>
      <c r="C312" s="1">
        <v>16009.85</v>
      </c>
      <c r="D312" s="1">
        <v>15862.5</v>
      </c>
      <c r="E312" s="1">
        <v>15962.95</v>
      </c>
      <c r="F312" s="1">
        <v>25163308</v>
      </c>
      <c r="G312" s="1">
        <v>1951.19</v>
      </c>
      <c r="H312" s="3">
        <f>IF(ISERR(LN(Table1330[[#This Row],[Close]]/E311)),"-",LN(Table1330[[#This Row],[Close]]/E311))</f>
        <v>-1.593047266062223E-3</v>
      </c>
    </row>
    <row r="313" spans="1:8" x14ac:dyDescent="0.3">
      <c r="A313" s="2">
        <v>43559</v>
      </c>
      <c r="B313" s="1">
        <v>15947.8</v>
      </c>
      <c r="C313" s="1">
        <v>15954.15</v>
      </c>
      <c r="D313" s="1">
        <v>15691</v>
      </c>
      <c r="E313" s="1">
        <v>15744.8</v>
      </c>
      <c r="F313" s="1">
        <v>31363340</v>
      </c>
      <c r="G313" s="1">
        <v>2417.67</v>
      </c>
      <c r="H313" s="3">
        <f>IF(ISERR(LN(Table1330[[#This Row],[Close]]/E312)),"-",LN(Table1330[[#This Row],[Close]]/E312))</f>
        <v>-1.3760260007033339E-2</v>
      </c>
    </row>
    <row r="314" spans="1:8" x14ac:dyDescent="0.3">
      <c r="A314" s="2">
        <v>43560</v>
      </c>
      <c r="B314" s="1">
        <v>15800.45</v>
      </c>
      <c r="C314" s="1">
        <v>15952.5</v>
      </c>
      <c r="D314" s="1">
        <v>15759.8</v>
      </c>
      <c r="E314" s="1">
        <v>15923.05</v>
      </c>
      <c r="F314" s="1">
        <v>23506932</v>
      </c>
      <c r="G314" s="1">
        <v>1788.82</v>
      </c>
      <c r="H314" s="3">
        <f>IF(ISERR(LN(Table1330[[#This Row],[Close]]/E313)),"-",LN(Table1330[[#This Row],[Close]]/E313))</f>
        <v>1.1257592954056409E-2</v>
      </c>
    </row>
    <row r="315" spans="1:8" x14ac:dyDescent="0.3">
      <c r="A315" s="2">
        <v>43563</v>
      </c>
      <c r="B315" s="1">
        <v>15982.85</v>
      </c>
      <c r="C315" s="1">
        <v>16061.3</v>
      </c>
      <c r="D315" s="1">
        <v>15857.15</v>
      </c>
      <c r="E315" s="1">
        <v>16028.25</v>
      </c>
      <c r="F315" s="1">
        <v>22086073</v>
      </c>
      <c r="G315" s="1">
        <v>1657.23</v>
      </c>
      <c r="H315" s="3">
        <f>IF(ISERR(LN(Table1330[[#This Row],[Close]]/E314)),"-",LN(Table1330[[#This Row],[Close]]/E314))</f>
        <v>6.5850453751263287E-3</v>
      </c>
    </row>
    <row r="316" spans="1:8" x14ac:dyDescent="0.3">
      <c r="A316" s="2">
        <v>43564</v>
      </c>
      <c r="B316" s="1">
        <v>16048.25</v>
      </c>
      <c r="C316" s="1">
        <v>16203.25</v>
      </c>
      <c r="D316" s="1">
        <v>15999.65</v>
      </c>
      <c r="E316" s="1">
        <v>16121.6</v>
      </c>
      <c r="F316" s="1">
        <v>34843987</v>
      </c>
      <c r="G316" s="1">
        <v>2244.02</v>
      </c>
      <c r="H316" s="3">
        <f>IF(ISERR(LN(Table1330[[#This Row],[Close]]/E315)),"-",LN(Table1330[[#This Row],[Close]]/E315))</f>
        <v>5.8071973798260552E-3</v>
      </c>
    </row>
    <row r="317" spans="1:8" x14ac:dyDescent="0.3">
      <c r="A317" s="2">
        <v>43565</v>
      </c>
      <c r="B317" s="1">
        <v>16138.85</v>
      </c>
      <c r="C317" s="1">
        <v>16172.8</v>
      </c>
      <c r="D317" s="1">
        <v>15978.2</v>
      </c>
      <c r="E317" s="1">
        <v>15999.15</v>
      </c>
      <c r="F317" s="1">
        <v>56982204</v>
      </c>
      <c r="G317" s="1">
        <v>2576.87</v>
      </c>
      <c r="H317" s="3">
        <f>IF(ISERR(LN(Table1330[[#This Row],[Close]]/E316)),"-",LN(Table1330[[#This Row],[Close]]/E316))</f>
        <v>-7.6243919075009462E-3</v>
      </c>
    </row>
    <row r="318" spans="1:8" x14ac:dyDescent="0.3">
      <c r="A318" s="2">
        <v>43566</v>
      </c>
      <c r="B318" s="1">
        <v>16018</v>
      </c>
      <c r="C318" s="1">
        <v>16030.85</v>
      </c>
      <c r="D318" s="1">
        <v>15852.3</v>
      </c>
      <c r="E318" s="1">
        <v>15874.75</v>
      </c>
      <c r="F318" s="1">
        <v>37532853</v>
      </c>
      <c r="G318" s="1">
        <v>2101.12</v>
      </c>
      <c r="H318" s="3">
        <f>IF(ISERR(LN(Table1330[[#This Row],[Close]]/E317)),"-",LN(Table1330[[#This Row],[Close]]/E317))</f>
        <v>-7.8057992053406694E-3</v>
      </c>
    </row>
    <row r="319" spans="1:8" x14ac:dyDescent="0.3">
      <c r="A319" s="2">
        <v>43567</v>
      </c>
      <c r="B319" s="1">
        <v>15918.1</v>
      </c>
      <c r="C319" s="1">
        <v>15989.7</v>
      </c>
      <c r="D319" s="1">
        <v>15832</v>
      </c>
      <c r="E319" s="1">
        <v>15911.1</v>
      </c>
      <c r="F319" s="1">
        <v>52345311</v>
      </c>
      <c r="G319" s="1">
        <v>1994.03</v>
      </c>
      <c r="H319" s="3">
        <f>IF(ISERR(LN(Table1330[[#This Row],[Close]]/E318)),"-",LN(Table1330[[#This Row],[Close]]/E318))</f>
        <v>2.2871822428020138E-3</v>
      </c>
    </row>
    <row r="320" spans="1:8" x14ac:dyDescent="0.3">
      <c r="A320" s="2">
        <v>43570</v>
      </c>
      <c r="B320" s="1">
        <v>15917.7</v>
      </c>
      <c r="C320" s="1">
        <v>16136.6</v>
      </c>
      <c r="D320" s="1">
        <v>15862</v>
      </c>
      <c r="E320" s="1">
        <v>16113.7</v>
      </c>
      <c r="F320" s="1">
        <v>88386836</v>
      </c>
      <c r="G320" s="1">
        <v>5271.6</v>
      </c>
      <c r="H320" s="3">
        <f>IF(ISERR(LN(Table1330[[#This Row],[Close]]/E319)),"-",LN(Table1330[[#This Row],[Close]]/E319))</f>
        <v>1.2652862964268107E-2</v>
      </c>
    </row>
    <row r="321" spans="1:8" x14ac:dyDescent="0.3">
      <c r="A321" s="2">
        <v>43571</v>
      </c>
      <c r="B321" s="1">
        <v>16166.15</v>
      </c>
      <c r="C321" s="1">
        <v>16176.6</v>
      </c>
      <c r="D321" s="1">
        <v>16064.35</v>
      </c>
      <c r="E321" s="1">
        <v>16084.9</v>
      </c>
      <c r="F321" s="1">
        <v>70237133</v>
      </c>
      <c r="G321" s="1">
        <v>3306.17</v>
      </c>
      <c r="H321" s="3">
        <f>IF(ISERR(LN(Table1330[[#This Row],[Close]]/E320)),"-",LN(Table1330[[#This Row],[Close]]/E320))</f>
        <v>-1.7888981309980235E-3</v>
      </c>
    </row>
    <row r="322" spans="1:8" x14ac:dyDescent="0.3">
      <c r="A322" s="2">
        <v>43573</v>
      </c>
      <c r="B322" s="1">
        <v>16177.85</v>
      </c>
      <c r="C322" s="1">
        <v>16177.85</v>
      </c>
      <c r="D322" s="1">
        <v>16021</v>
      </c>
      <c r="E322" s="1">
        <v>16079.3</v>
      </c>
      <c r="F322" s="1">
        <v>72219746</v>
      </c>
      <c r="G322" s="1">
        <v>3695.11</v>
      </c>
      <c r="H322" s="3">
        <f>IF(ISERR(LN(Table1330[[#This Row],[Close]]/E321)),"-",LN(Table1330[[#This Row],[Close]]/E321))</f>
        <v>-3.482132343776849E-4</v>
      </c>
    </row>
    <row r="323" spans="1:8" x14ac:dyDescent="0.3">
      <c r="A323" s="2">
        <v>43577</v>
      </c>
      <c r="B323" s="1">
        <v>16077.55</v>
      </c>
      <c r="C323" s="1">
        <v>16204.3</v>
      </c>
      <c r="D323" s="1">
        <v>16057.9</v>
      </c>
      <c r="E323" s="1">
        <v>16150.6</v>
      </c>
      <c r="F323" s="1">
        <v>30038085</v>
      </c>
      <c r="G323" s="1">
        <v>1640.08</v>
      </c>
      <c r="H323" s="3">
        <f>IF(ISERR(LN(Table1330[[#This Row],[Close]]/E322)),"-",LN(Table1330[[#This Row],[Close]]/E322))</f>
        <v>4.4244702163925278E-3</v>
      </c>
    </row>
    <row r="324" spans="1:8" x14ac:dyDescent="0.3">
      <c r="A324" s="2">
        <v>43578</v>
      </c>
      <c r="B324" s="1">
        <v>16179.45</v>
      </c>
      <c r="C324" s="1">
        <v>16193.6</v>
      </c>
      <c r="D324" s="1">
        <v>16082.45</v>
      </c>
      <c r="E324" s="1">
        <v>16166.3</v>
      </c>
      <c r="F324" s="1">
        <v>33651817</v>
      </c>
      <c r="G324" s="1">
        <v>1436.58</v>
      </c>
      <c r="H324" s="3">
        <f>IF(ISERR(LN(Table1330[[#This Row],[Close]]/E323)),"-",LN(Table1330[[#This Row],[Close]]/E323))</f>
        <v>9.7162792440765478E-4</v>
      </c>
    </row>
    <row r="325" spans="1:8" x14ac:dyDescent="0.3">
      <c r="A325" s="2">
        <v>43579</v>
      </c>
      <c r="B325" s="1">
        <v>16182.9</v>
      </c>
      <c r="C325" s="1">
        <v>16405.8</v>
      </c>
      <c r="D325" s="1">
        <v>16161.35</v>
      </c>
      <c r="E325" s="1">
        <v>16370.35</v>
      </c>
      <c r="F325" s="1">
        <v>40592814</v>
      </c>
      <c r="G325" s="1">
        <v>2339.67</v>
      </c>
      <c r="H325" s="3">
        <f>IF(ISERR(LN(Table1330[[#This Row],[Close]]/E324)),"-",LN(Table1330[[#This Row],[Close]]/E324))</f>
        <v>1.2542943122951225E-2</v>
      </c>
    </row>
    <row r="326" spans="1:8" x14ac:dyDescent="0.3">
      <c r="A326" s="2">
        <v>43580</v>
      </c>
      <c r="B326" s="1">
        <v>16361</v>
      </c>
      <c r="C326" s="1">
        <v>16388.55</v>
      </c>
      <c r="D326" s="1">
        <v>16299.2</v>
      </c>
      <c r="E326" s="1">
        <v>16352.75</v>
      </c>
      <c r="F326" s="1">
        <v>43108679</v>
      </c>
      <c r="G326" s="1">
        <v>2776.8</v>
      </c>
      <c r="H326" s="3">
        <f>IF(ISERR(LN(Table1330[[#This Row],[Close]]/E325)),"-",LN(Table1330[[#This Row],[Close]]/E325))</f>
        <v>-1.0756928101006702E-3</v>
      </c>
    </row>
    <row r="327" spans="1:8" x14ac:dyDescent="0.3">
      <c r="A327" s="2">
        <v>43581</v>
      </c>
      <c r="B327" s="1">
        <v>16393.8</v>
      </c>
      <c r="C327" s="1">
        <v>16523.75</v>
      </c>
      <c r="D327" s="1">
        <v>16381.45</v>
      </c>
      <c r="E327" s="1">
        <v>16504.45</v>
      </c>
      <c r="F327" s="1">
        <v>26445478</v>
      </c>
      <c r="G327" s="1">
        <v>1806.84</v>
      </c>
      <c r="H327" s="3">
        <f>IF(ISERR(LN(Table1330[[#This Row],[Close]]/E326)),"-",LN(Table1330[[#This Row],[Close]]/E326))</f>
        <v>9.2339625959390603E-3</v>
      </c>
    </row>
    <row r="328" spans="1:8" x14ac:dyDescent="0.3">
      <c r="A328" s="2">
        <v>43585</v>
      </c>
      <c r="B328" s="1">
        <v>16510.95</v>
      </c>
      <c r="C328" s="1">
        <v>16720.400000000001</v>
      </c>
      <c r="D328" s="1">
        <v>16502.45</v>
      </c>
      <c r="E328" s="1">
        <v>16705.400000000001</v>
      </c>
      <c r="F328" s="1">
        <v>37839366</v>
      </c>
      <c r="G328" s="1">
        <v>2685.13</v>
      </c>
      <c r="H328" s="3">
        <f>IF(ISERR(LN(Table1330[[#This Row],[Close]]/E327)),"-",LN(Table1330[[#This Row],[Close]]/E327))</f>
        <v>1.2101978934171524E-2</v>
      </c>
    </row>
    <row r="329" spans="1:8" x14ac:dyDescent="0.3">
      <c r="A329" s="2">
        <v>43587</v>
      </c>
      <c r="B329" s="1">
        <v>16656.900000000001</v>
      </c>
      <c r="C329" s="1">
        <v>16673.599999999999</v>
      </c>
      <c r="D329" s="1">
        <v>16387.3</v>
      </c>
      <c r="E329" s="1">
        <v>16403.7</v>
      </c>
      <c r="F329" s="1">
        <v>27472186</v>
      </c>
      <c r="G329" s="1">
        <v>1851.01</v>
      </c>
      <c r="H329" s="3">
        <f>IF(ISERR(LN(Table1330[[#This Row],[Close]]/E328)),"-",LN(Table1330[[#This Row],[Close]]/E328))</f>
        <v>-1.8225101308516952E-2</v>
      </c>
    </row>
    <row r="330" spans="1:8" x14ac:dyDescent="0.3">
      <c r="A330" s="2">
        <v>43588</v>
      </c>
      <c r="B330" s="1">
        <v>16259.5</v>
      </c>
      <c r="C330" s="1">
        <v>16265.3</v>
      </c>
      <c r="D330" s="1">
        <v>16065.45</v>
      </c>
      <c r="E330" s="1">
        <v>16092.9</v>
      </c>
      <c r="F330" s="1">
        <v>32287604</v>
      </c>
      <c r="G330" s="1">
        <v>2224.4499999999998</v>
      </c>
      <c r="H330" s="3">
        <f>IF(ISERR(LN(Table1330[[#This Row],[Close]]/E329)),"-",LN(Table1330[[#This Row],[Close]]/E329))</f>
        <v>-1.9128738204956877E-2</v>
      </c>
    </row>
    <row r="331" spans="1:8" x14ac:dyDescent="0.3">
      <c r="A331" s="2">
        <v>43591</v>
      </c>
      <c r="B331" s="1">
        <v>15949.3</v>
      </c>
      <c r="C331" s="1">
        <v>16146.4</v>
      </c>
      <c r="D331" s="1">
        <v>15925.4</v>
      </c>
      <c r="E331" s="1">
        <v>16111.35</v>
      </c>
      <c r="F331" s="1">
        <v>33864211</v>
      </c>
      <c r="G331" s="1">
        <v>2033.24</v>
      </c>
      <c r="H331" s="3">
        <f>IF(ISERR(LN(Table1330[[#This Row],[Close]]/E330)),"-",LN(Table1330[[#This Row],[Close]]/E330))</f>
        <v>1.1458116253946951E-3</v>
      </c>
    </row>
    <row r="332" spans="1:8" x14ac:dyDescent="0.3">
      <c r="A332" s="2">
        <v>43592</v>
      </c>
      <c r="B332" s="1">
        <v>16145.65</v>
      </c>
      <c r="C332" s="1">
        <v>16225.85</v>
      </c>
      <c r="D332" s="1">
        <v>16100.65</v>
      </c>
      <c r="E332" s="1">
        <v>16135.75</v>
      </c>
      <c r="F332" s="1">
        <v>26138540</v>
      </c>
      <c r="G332" s="1">
        <v>1691.4</v>
      </c>
      <c r="H332" s="3">
        <f>IF(ISERR(LN(Table1330[[#This Row],[Close]]/E331)),"-",LN(Table1330[[#This Row],[Close]]/E331))</f>
        <v>1.5133146643622362E-3</v>
      </c>
    </row>
    <row r="333" spans="1:8" x14ac:dyDescent="0.3">
      <c r="A333" s="2">
        <v>43593</v>
      </c>
      <c r="B333" s="1">
        <v>16106.05</v>
      </c>
      <c r="C333" s="1">
        <v>16129.4</v>
      </c>
      <c r="D333" s="1">
        <v>15998.6</v>
      </c>
      <c r="E333" s="1">
        <v>16061.6</v>
      </c>
      <c r="F333" s="1">
        <v>25144861</v>
      </c>
      <c r="G333" s="1">
        <v>1806.81</v>
      </c>
      <c r="H333" s="3">
        <f>IF(ISERR(LN(Table1330[[#This Row],[Close]]/E332)),"-",LN(Table1330[[#This Row],[Close]]/E332))</f>
        <v>-4.6059772677651128E-3</v>
      </c>
    </row>
    <row r="334" spans="1:8" x14ac:dyDescent="0.3">
      <c r="A334" s="2">
        <v>43594</v>
      </c>
      <c r="B334" s="1">
        <v>16031.6</v>
      </c>
      <c r="C334" s="1">
        <v>16164.9</v>
      </c>
      <c r="D334" s="1">
        <v>16002.45</v>
      </c>
      <c r="E334" s="1">
        <v>16132.85</v>
      </c>
      <c r="F334" s="1">
        <v>28758628</v>
      </c>
      <c r="G334" s="1">
        <v>2081.33</v>
      </c>
      <c r="H334" s="3">
        <f>IF(ISERR(LN(Table1330[[#This Row],[Close]]/E333)),"-",LN(Table1330[[#This Row],[Close]]/E333))</f>
        <v>4.4262359707887165E-3</v>
      </c>
    </row>
    <row r="335" spans="1:8" x14ac:dyDescent="0.3">
      <c r="A335" s="2">
        <v>43595</v>
      </c>
      <c r="B335" s="1">
        <v>16117.6</v>
      </c>
      <c r="C335" s="1">
        <v>16146.35</v>
      </c>
      <c r="D335" s="1">
        <v>15911.95</v>
      </c>
      <c r="E335" s="1">
        <v>15949.6</v>
      </c>
      <c r="F335" s="1">
        <v>30520016</v>
      </c>
      <c r="G335" s="1">
        <v>2261.3000000000002</v>
      </c>
      <c r="H335" s="3">
        <f>IF(ISERR(LN(Table1330[[#This Row],[Close]]/E334)),"-",LN(Table1330[[#This Row],[Close]]/E334))</f>
        <v>-1.1423815381540222E-2</v>
      </c>
    </row>
    <row r="336" spans="1:8" x14ac:dyDescent="0.3">
      <c r="A336" s="2">
        <v>43598</v>
      </c>
      <c r="B336" s="1">
        <v>15949</v>
      </c>
      <c r="C336" s="1">
        <v>16095.7</v>
      </c>
      <c r="D336" s="1">
        <v>15915.15</v>
      </c>
      <c r="E336" s="1">
        <v>15955.3</v>
      </c>
      <c r="F336" s="1">
        <v>25189674</v>
      </c>
      <c r="G336" s="1">
        <v>1634.45</v>
      </c>
      <c r="H336" s="3">
        <f>IF(ISERR(LN(Table1330[[#This Row],[Close]]/E335)),"-",LN(Table1330[[#This Row],[Close]]/E335))</f>
        <v>3.5731189006347227E-4</v>
      </c>
    </row>
    <row r="337" spans="1:8" x14ac:dyDescent="0.3">
      <c r="A337" s="2">
        <v>43599</v>
      </c>
      <c r="B337" s="1">
        <v>15942.95</v>
      </c>
      <c r="C337" s="1">
        <v>15966.65</v>
      </c>
      <c r="D337" s="1">
        <v>15642.95</v>
      </c>
      <c r="E337" s="1">
        <v>15762.75</v>
      </c>
      <c r="F337" s="1">
        <v>32260097</v>
      </c>
      <c r="G337" s="1">
        <v>2085.0500000000002</v>
      </c>
      <c r="H337" s="3">
        <f>IF(ISERR(LN(Table1330[[#This Row],[Close]]/E336)),"-",LN(Table1330[[#This Row],[Close]]/E336))</f>
        <v>-1.2141500843049236E-2</v>
      </c>
    </row>
    <row r="338" spans="1:8" x14ac:dyDescent="0.3">
      <c r="A338" s="2">
        <v>43600</v>
      </c>
      <c r="B338" s="1">
        <v>15793.35</v>
      </c>
      <c r="C338" s="1">
        <v>15896.3</v>
      </c>
      <c r="D338" s="1">
        <v>15743.7</v>
      </c>
      <c r="E338" s="1">
        <v>15776.8</v>
      </c>
      <c r="F338" s="1">
        <v>26513999</v>
      </c>
      <c r="G338" s="1">
        <v>1563.41</v>
      </c>
      <c r="H338" s="3">
        <f>IF(ISERR(LN(Table1330[[#This Row],[Close]]/E337)),"-",LN(Table1330[[#This Row],[Close]]/E337))</f>
        <v>8.9094492022792941E-4</v>
      </c>
    </row>
    <row r="339" spans="1:8" x14ac:dyDescent="0.3">
      <c r="A339" s="2">
        <v>43601</v>
      </c>
      <c r="B339" s="1">
        <v>15816.65</v>
      </c>
      <c r="C339" s="1">
        <v>15994.25</v>
      </c>
      <c r="D339" s="1">
        <v>15779.75</v>
      </c>
      <c r="E339" s="1">
        <v>15933.95</v>
      </c>
      <c r="F339" s="1">
        <v>20983387</v>
      </c>
      <c r="G339" s="1">
        <v>1404.02</v>
      </c>
      <c r="H339" s="3">
        <f>IF(ISERR(LN(Table1330[[#This Row],[Close]]/E338)),"-",LN(Table1330[[#This Row],[Close]]/E338))</f>
        <v>9.9115464955098001E-3</v>
      </c>
    </row>
    <row r="340" spans="1:8" x14ac:dyDescent="0.3">
      <c r="A340" s="2">
        <v>43602</v>
      </c>
      <c r="B340" s="1">
        <v>15962.4</v>
      </c>
      <c r="C340" s="1">
        <v>16000.35</v>
      </c>
      <c r="D340" s="1">
        <v>15803.2</v>
      </c>
      <c r="E340" s="1">
        <v>15843.35</v>
      </c>
      <c r="F340" s="1">
        <v>21610726</v>
      </c>
      <c r="G340" s="1">
        <v>1514.72</v>
      </c>
      <c r="H340" s="3">
        <f>IF(ISERR(LN(Table1330[[#This Row],[Close]]/E339)),"-",LN(Table1330[[#This Row],[Close]]/E339))</f>
        <v>-5.7021990847981882E-3</v>
      </c>
    </row>
    <row r="341" spans="1:8" x14ac:dyDescent="0.3">
      <c r="A341" s="2">
        <v>43605</v>
      </c>
      <c r="B341" s="1">
        <v>15933.3</v>
      </c>
      <c r="C341" s="1">
        <v>16009.65</v>
      </c>
      <c r="D341" s="1">
        <v>15642.7</v>
      </c>
      <c r="E341" s="1">
        <v>15968.2</v>
      </c>
      <c r="F341" s="1">
        <v>33973487</v>
      </c>
      <c r="G341" s="1">
        <v>2055.0300000000002</v>
      </c>
      <c r="H341" s="3">
        <f>IF(ISERR(LN(Table1330[[#This Row],[Close]]/E340)),"-",LN(Table1330[[#This Row],[Close]]/E340))</f>
        <v>7.849390616336856E-3</v>
      </c>
    </row>
    <row r="342" spans="1:8" x14ac:dyDescent="0.3">
      <c r="A342" s="2">
        <v>43606</v>
      </c>
      <c r="B342" s="1">
        <v>15982.3</v>
      </c>
      <c r="C342" s="1">
        <v>15989.05</v>
      </c>
      <c r="D342" s="1">
        <v>15737.15</v>
      </c>
      <c r="E342" s="1">
        <v>15766.95</v>
      </c>
      <c r="F342" s="1">
        <v>21394317</v>
      </c>
      <c r="G342" s="1">
        <v>1494.32</v>
      </c>
      <c r="H342" s="3">
        <f>IF(ISERR(LN(Table1330[[#This Row],[Close]]/E341)),"-",LN(Table1330[[#This Row],[Close]]/E341))</f>
        <v>-1.268326747076739E-2</v>
      </c>
    </row>
    <row r="343" spans="1:8" x14ac:dyDescent="0.3">
      <c r="A343" s="2">
        <v>43607</v>
      </c>
      <c r="B343" s="1">
        <v>15750.05</v>
      </c>
      <c r="C343" s="1">
        <v>15812.25</v>
      </c>
      <c r="D343" s="1">
        <v>15640.6</v>
      </c>
      <c r="E343" s="1">
        <v>15666.15</v>
      </c>
      <c r="F343" s="1">
        <v>29498528</v>
      </c>
      <c r="G343" s="1">
        <v>1947.6</v>
      </c>
      <c r="H343" s="3">
        <f>IF(ISERR(LN(Table1330[[#This Row],[Close]]/E342)),"-",LN(Table1330[[#This Row],[Close]]/E342))</f>
        <v>-6.4136432952687046E-3</v>
      </c>
    </row>
    <row r="344" spans="1:8" x14ac:dyDescent="0.3">
      <c r="A344" s="2">
        <v>43608</v>
      </c>
      <c r="B344" s="1">
        <v>15772.05</v>
      </c>
      <c r="C344" s="1">
        <v>15819.05</v>
      </c>
      <c r="D344" s="1">
        <v>15506.2</v>
      </c>
      <c r="E344" s="1">
        <v>15538.85</v>
      </c>
      <c r="F344" s="1">
        <v>26404679</v>
      </c>
      <c r="G344" s="1">
        <v>1813.57</v>
      </c>
      <c r="H344" s="3">
        <f>IF(ISERR(LN(Table1330[[#This Row],[Close]]/E343)),"-",LN(Table1330[[#This Row],[Close]]/E343))</f>
        <v>-8.1589941475612889E-3</v>
      </c>
    </row>
    <row r="345" spans="1:8" x14ac:dyDescent="0.3">
      <c r="A345" s="2">
        <v>43609</v>
      </c>
      <c r="B345" s="1">
        <v>15622.25</v>
      </c>
      <c r="C345" s="1">
        <v>15626.35</v>
      </c>
      <c r="D345" s="1">
        <v>15461.85</v>
      </c>
      <c r="E345" s="1">
        <v>15569.85</v>
      </c>
      <c r="F345" s="1">
        <v>27924145</v>
      </c>
      <c r="G345" s="1">
        <v>1982.8</v>
      </c>
      <c r="H345" s="3">
        <f>IF(ISERR(LN(Table1330[[#This Row],[Close]]/E344)),"-",LN(Table1330[[#This Row],[Close]]/E344))</f>
        <v>1.9930122609592938E-3</v>
      </c>
    </row>
    <row r="346" spans="1:8" x14ac:dyDescent="0.3">
      <c r="A346" s="2">
        <v>43612</v>
      </c>
      <c r="B346" s="1">
        <v>15587.4</v>
      </c>
      <c r="C346" s="1">
        <v>15629.6</v>
      </c>
      <c r="D346" s="1">
        <v>15526.4</v>
      </c>
      <c r="E346" s="1">
        <v>15556.65</v>
      </c>
      <c r="F346" s="1">
        <v>32487615</v>
      </c>
      <c r="G346" s="1">
        <v>1972.03</v>
      </c>
      <c r="H346" s="3">
        <f>IF(ISERR(LN(Table1330[[#This Row],[Close]]/E345)),"-",LN(Table1330[[#This Row],[Close]]/E345))</f>
        <v>-8.4815194713823579E-4</v>
      </c>
    </row>
    <row r="347" spans="1:8" x14ac:dyDescent="0.3">
      <c r="A347" s="2">
        <v>43613</v>
      </c>
      <c r="B347" s="1">
        <v>15614.1</v>
      </c>
      <c r="C347" s="1">
        <v>15806.2</v>
      </c>
      <c r="D347" s="1">
        <v>15554.9</v>
      </c>
      <c r="E347" s="1">
        <v>15762.05</v>
      </c>
      <c r="F347" s="1">
        <v>104740630</v>
      </c>
      <c r="G347" s="1">
        <v>5491.01</v>
      </c>
      <c r="H347" s="3">
        <f>IF(ISERR(LN(Table1330[[#This Row],[Close]]/E346)),"-",LN(Table1330[[#This Row],[Close]]/E346))</f>
        <v>1.311695217170283E-2</v>
      </c>
    </row>
    <row r="348" spans="1:8" x14ac:dyDescent="0.3">
      <c r="A348" s="2">
        <v>43614</v>
      </c>
      <c r="B348" s="1">
        <v>15773.3</v>
      </c>
      <c r="C348" s="1">
        <v>15973</v>
      </c>
      <c r="D348" s="1">
        <v>15754.35</v>
      </c>
      <c r="E348" s="1">
        <v>15865.6</v>
      </c>
      <c r="F348" s="1">
        <v>30451270</v>
      </c>
      <c r="G348" s="1">
        <v>2293.7199999999998</v>
      </c>
      <c r="H348" s="3">
        <f>IF(ISERR(LN(Table1330[[#This Row],[Close]]/E347)),"-",LN(Table1330[[#This Row],[Close]]/E347))</f>
        <v>6.5480913059824926E-3</v>
      </c>
    </row>
    <row r="349" spans="1:8" x14ac:dyDescent="0.3">
      <c r="A349" s="2">
        <v>43615</v>
      </c>
      <c r="B349" s="1">
        <v>15908.95</v>
      </c>
      <c r="C349" s="1">
        <v>16034.75</v>
      </c>
      <c r="D349" s="1">
        <v>15879.2</v>
      </c>
      <c r="E349" s="1">
        <v>15997.35</v>
      </c>
      <c r="F349" s="1">
        <v>51495682</v>
      </c>
      <c r="G349" s="1">
        <v>3250.98</v>
      </c>
      <c r="H349" s="3">
        <f>IF(ISERR(LN(Table1330[[#This Row],[Close]]/E348)),"-",LN(Table1330[[#This Row],[Close]]/E348))</f>
        <v>8.2698401037666451E-3</v>
      </c>
    </row>
    <row r="350" spans="1:8" x14ac:dyDescent="0.3">
      <c r="A350" s="2">
        <v>43616</v>
      </c>
      <c r="B350" s="1">
        <v>16070.6</v>
      </c>
      <c r="C350" s="1">
        <v>16197.35</v>
      </c>
      <c r="D350" s="1">
        <v>16042.6</v>
      </c>
      <c r="E350" s="1">
        <v>16160.65</v>
      </c>
      <c r="F350" s="1">
        <v>53201572</v>
      </c>
      <c r="G350" s="1">
        <v>2650.82</v>
      </c>
      <c r="H350" s="3">
        <f>IF(ISERR(LN(Table1330[[#This Row],[Close]]/E349)),"-",LN(Table1330[[#This Row],[Close]]/E349))</f>
        <v>1.0156191533866163E-2</v>
      </c>
    </row>
    <row r="351" spans="1:8" x14ac:dyDescent="0.3">
      <c r="A351" s="2">
        <v>43619</v>
      </c>
      <c r="B351" s="1">
        <v>16159.5</v>
      </c>
      <c r="C351" s="1">
        <v>16391</v>
      </c>
      <c r="D351" s="1">
        <v>16082.8</v>
      </c>
      <c r="E351" s="1">
        <v>16360.55</v>
      </c>
      <c r="F351" s="1">
        <v>28151209</v>
      </c>
      <c r="G351" s="1">
        <v>2085.29</v>
      </c>
      <c r="H351" s="3">
        <f>IF(ISERR(LN(Table1330[[#This Row],[Close]]/E350)),"-",LN(Table1330[[#This Row],[Close]]/E350))</f>
        <v>1.2293674135103773E-2</v>
      </c>
    </row>
    <row r="352" spans="1:8" x14ac:dyDescent="0.3">
      <c r="A352" s="2">
        <v>43620</v>
      </c>
      <c r="B352" s="1">
        <v>16276.8</v>
      </c>
      <c r="C352" s="1">
        <v>16285.85</v>
      </c>
      <c r="D352" s="1">
        <v>16072.9</v>
      </c>
      <c r="E352" s="1">
        <v>16105.2</v>
      </c>
      <c r="F352" s="1">
        <v>35764516</v>
      </c>
      <c r="G352" s="1">
        <v>2294.56</v>
      </c>
      <c r="H352" s="3">
        <f>IF(ISERR(LN(Table1330[[#This Row],[Close]]/E351)),"-",LN(Table1330[[#This Row],[Close]]/E351))</f>
        <v>-1.5730747981792598E-2</v>
      </c>
    </row>
    <row r="353" spans="1:8" x14ac:dyDescent="0.3">
      <c r="A353" s="2">
        <v>43622</v>
      </c>
      <c r="B353" s="1">
        <v>16155.8</v>
      </c>
      <c r="C353" s="1">
        <v>16159.75</v>
      </c>
      <c r="D353" s="1">
        <v>15991.4</v>
      </c>
      <c r="E353" s="1">
        <v>16012.1</v>
      </c>
      <c r="F353" s="1">
        <v>31264718</v>
      </c>
      <c r="G353" s="1">
        <v>2276.8000000000002</v>
      </c>
      <c r="H353" s="3">
        <f>IF(ISERR(LN(Table1330[[#This Row],[Close]]/E352)),"-",LN(Table1330[[#This Row],[Close]]/E352))</f>
        <v>-5.7975147827852205E-3</v>
      </c>
    </row>
    <row r="354" spans="1:8" x14ac:dyDescent="0.3">
      <c r="A354" s="2">
        <v>43623</v>
      </c>
      <c r="B354" s="1">
        <v>16042.3</v>
      </c>
      <c r="C354" s="1">
        <v>16155.05</v>
      </c>
      <c r="D354" s="1">
        <v>15972.75</v>
      </c>
      <c r="E354" s="1">
        <v>16109.85</v>
      </c>
      <c r="F354" s="1">
        <v>29098049</v>
      </c>
      <c r="G354" s="1">
        <v>1474.48</v>
      </c>
      <c r="H354" s="3">
        <f>IF(ISERR(LN(Table1330[[#This Row],[Close]]/E353)),"-",LN(Table1330[[#This Row],[Close]]/E353))</f>
        <v>6.0861997317326931E-3</v>
      </c>
    </row>
    <row r="355" spans="1:8" x14ac:dyDescent="0.3">
      <c r="A355" s="2">
        <v>43626</v>
      </c>
      <c r="B355" s="1">
        <v>16176.85</v>
      </c>
      <c r="C355" s="1">
        <v>16381.65</v>
      </c>
      <c r="D355" s="1">
        <v>16152.2</v>
      </c>
      <c r="E355" s="1">
        <v>16362.4</v>
      </c>
      <c r="F355" s="1">
        <v>24741844</v>
      </c>
      <c r="G355" s="1">
        <v>1540.38</v>
      </c>
      <c r="H355" s="3">
        <f>IF(ISERR(LN(Table1330[[#This Row],[Close]]/E354)),"-",LN(Table1330[[#This Row],[Close]]/E354))</f>
        <v>1.5555133523248514E-2</v>
      </c>
    </row>
    <row r="356" spans="1:8" x14ac:dyDescent="0.3">
      <c r="A356" s="2">
        <v>43627</v>
      </c>
      <c r="B356" s="1">
        <v>16406.25</v>
      </c>
      <c r="C356" s="1">
        <v>16488.650000000001</v>
      </c>
      <c r="D356" s="1">
        <v>16380.5</v>
      </c>
      <c r="E356" s="1">
        <v>16448.099999999999</v>
      </c>
      <c r="F356" s="1">
        <v>30617086</v>
      </c>
      <c r="G356" s="1">
        <v>2001.59</v>
      </c>
      <c r="H356" s="3">
        <f>IF(ISERR(LN(Table1330[[#This Row],[Close]]/E355)),"-",LN(Table1330[[#This Row],[Close]]/E355))</f>
        <v>5.2239493389903005E-3</v>
      </c>
    </row>
    <row r="357" spans="1:8" x14ac:dyDescent="0.3">
      <c r="A357" s="2">
        <v>43628</v>
      </c>
      <c r="B357" s="1">
        <v>16441.75</v>
      </c>
      <c r="C357" s="1">
        <v>16446.95</v>
      </c>
      <c r="D357" s="1">
        <v>16283.65</v>
      </c>
      <c r="E357" s="1">
        <v>16425.95</v>
      </c>
      <c r="F357" s="1">
        <v>29518108</v>
      </c>
      <c r="G357" s="1">
        <v>1974.22</v>
      </c>
      <c r="H357" s="3">
        <f>IF(ISERR(LN(Table1330[[#This Row],[Close]]/E356)),"-",LN(Table1330[[#This Row],[Close]]/E356))</f>
        <v>-1.3475676621479912E-3</v>
      </c>
    </row>
    <row r="358" spans="1:8" x14ac:dyDescent="0.3">
      <c r="A358" s="2">
        <v>43629</v>
      </c>
      <c r="B358" s="1">
        <v>16340.05</v>
      </c>
      <c r="C358" s="1">
        <v>16421.8</v>
      </c>
      <c r="D358" s="1">
        <v>16282.65</v>
      </c>
      <c r="E358" s="1">
        <v>16316.6</v>
      </c>
      <c r="F358" s="1">
        <v>24126342</v>
      </c>
      <c r="G358" s="1">
        <v>1762.19</v>
      </c>
      <c r="H358" s="3">
        <f>IF(ISERR(LN(Table1330[[#This Row],[Close]]/E357)),"-",LN(Table1330[[#This Row],[Close]]/E357))</f>
        <v>-6.6794068604376245E-3</v>
      </c>
    </row>
    <row r="359" spans="1:8" x14ac:dyDescent="0.3">
      <c r="A359" s="2">
        <v>43630</v>
      </c>
      <c r="B359" s="1">
        <v>16326.7</v>
      </c>
      <c r="C359" s="1">
        <v>16336.1</v>
      </c>
      <c r="D359" s="1">
        <v>16239.2</v>
      </c>
      <c r="E359" s="1">
        <v>16268.2</v>
      </c>
      <c r="F359" s="1">
        <v>26301593</v>
      </c>
      <c r="G359" s="1">
        <v>1596.98</v>
      </c>
      <c r="H359" s="3">
        <f>IF(ISERR(LN(Table1330[[#This Row],[Close]]/E358)),"-",LN(Table1330[[#This Row],[Close]]/E358))</f>
        <v>-2.9707124545613308E-3</v>
      </c>
    </row>
    <row r="360" spans="1:8" x14ac:dyDescent="0.3">
      <c r="A360" s="2">
        <v>43633</v>
      </c>
      <c r="B360" s="1">
        <v>16285</v>
      </c>
      <c r="C360" s="1">
        <v>16313.55</v>
      </c>
      <c r="D360" s="1">
        <v>16190.9</v>
      </c>
      <c r="E360" s="1">
        <v>16228.2</v>
      </c>
      <c r="F360" s="1">
        <v>21959319</v>
      </c>
      <c r="G360" s="1">
        <v>1109.81</v>
      </c>
      <c r="H360" s="3">
        <f>IF(ISERR(LN(Table1330[[#This Row],[Close]]/E359)),"-",LN(Table1330[[#This Row],[Close]]/E359))</f>
        <v>-2.461812397787561E-3</v>
      </c>
    </row>
    <row r="361" spans="1:8" x14ac:dyDescent="0.3">
      <c r="A361" s="2">
        <v>43634</v>
      </c>
      <c r="B361" s="1">
        <v>16215.7</v>
      </c>
      <c r="C361" s="1">
        <v>16352.4</v>
      </c>
      <c r="D361" s="1">
        <v>16212.3</v>
      </c>
      <c r="E361" s="1">
        <v>16322.5</v>
      </c>
      <c r="F361" s="1">
        <v>31939866</v>
      </c>
      <c r="G361" s="1">
        <v>1484.82</v>
      </c>
      <c r="H361" s="3">
        <f>IF(ISERR(LN(Table1330[[#This Row],[Close]]/E360)),"-",LN(Table1330[[#This Row],[Close]]/E360))</f>
        <v>5.7940544327762678E-3</v>
      </c>
    </row>
    <row r="362" spans="1:8" x14ac:dyDescent="0.3">
      <c r="A362" s="2">
        <v>43635</v>
      </c>
      <c r="B362" s="1">
        <v>16358.75</v>
      </c>
      <c r="C362" s="1">
        <v>16391.5</v>
      </c>
      <c r="D362" s="1">
        <v>16215.95</v>
      </c>
      <c r="E362" s="1">
        <v>16282.7</v>
      </c>
      <c r="F362" s="1">
        <v>29330912</v>
      </c>
      <c r="G362" s="1">
        <v>1498.99</v>
      </c>
      <c r="H362" s="3">
        <f>IF(ISERR(LN(Table1330[[#This Row],[Close]]/E361)),"-",LN(Table1330[[#This Row],[Close]]/E361))</f>
        <v>-2.4413295896133311E-3</v>
      </c>
    </row>
    <row r="363" spans="1:8" x14ac:dyDescent="0.3">
      <c r="A363" s="2">
        <v>43636</v>
      </c>
      <c r="B363" s="1">
        <v>16039</v>
      </c>
      <c r="C363" s="1">
        <v>16338.75</v>
      </c>
      <c r="D363" s="1">
        <v>15994.95</v>
      </c>
      <c r="E363" s="1">
        <v>16316.9</v>
      </c>
      <c r="F363" s="1">
        <v>33530558</v>
      </c>
      <c r="G363" s="1">
        <v>1839.08</v>
      </c>
      <c r="H363" s="3">
        <f>IF(ISERR(LN(Table1330[[#This Row],[Close]]/E362)),"-",LN(Table1330[[#This Row],[Close]]/E362))</f>
        <v>2.0981860235581183E-3</v>
      </c>
    </row>
    <row r="364" spans="1:8" x14ac:dyDescent="0.3">
      <c r="A364" s="2">
        <v>43637</v>
      </c>
      <c r="B364" s="1">
        <v>16343.35</v>
      </c>
      <c r="C364" s="1">
        <v>16358.95</v>
      </c>
      <c r="D364" s="1">
        <v>16154.85</v>
      </c>
      <c r="E364" s="1">
        <v>16189.4</v>
      </c>
      <c r="F364" s="1">
        <v>44927711</v>
      </c>
      <c r="G364" s="1">
        <v>3091.21</v>
      </c>
      <c r="H364" s="3">
        <f>IF(ISERR(LN(Table1330[[#This Row],[Close]]/E363)),"-",LN(Table1330[[#This Row],[Close]]/E363))</f>
        <v>-7.8446734233151034E-3</v>
      </c>
    </row>
    <row r="365" spans="1:8" x14ac:dyDescent="0.3">
      <c r="A365" s="2">
        <v>43640</v>
      </c>
      <c r="B365" s="1">
        <v>16202.4</v>
      </c>
      <c r="C365" s="1">
        <v>16231.6</v>
      </c>
      <c r="D365" s="1">
        <v>16142.4</v>
      </c>
      <c r="E365" s="1">
        <v>16187.4</v>
      </c>
      <c r="F365" s="1">
        <v>16349337</v>
      </c>
      <c r="G365" s="1">
        <v>1110.19</v>
      </c>
      <c r="H365" s="3">
        <f>IF(ISERR(LN(Table1330[[#This Row],[Close]]/E364)),"-",LN(Table1330[[#This Row],[Close]]/E364))</f>
        <v>-1.2354525478395294E-4</v>
      </c>
    </row>
    <row r="366" spans="1:8" x14ac:dyDescent="0.3">
      <c r="A366" s="2">
        <v>43641</v>
      </c>
      <c r="B366" s="1">
        <v>16158.8</v>
      </c>
      <c r="C366" s="1">
        <v>16252.95</v>
      </c>
      <c r="D366" s="1">
        <v>16050.6</v>
      </c>
      <c r="E366" s="1">
        <v>16214.45</v>
      </c>
      <c r="F366" s="1">
        <v>19774495</v>
      </c>
      <c r="G366" s="1">
        <v>1105.27</v>
      </c>
      <c r="H366" s="3">
        <f>IF(ISERR(LN(Table1330[[#This Row],[Close]]/E365)),"-",LN(Table1330[[#This Row],[Close]]/E365))</f>
        <v>1.6696581389070298E-3</v>
      </c>
    </row>
    <row r="367" spans="1:8" x14ac:dyDescent="0.3">
      <c r="A367" s="2">
        <v>43642</v>
      </c>
      <c r="B367" s="1">
        <v>16152.7</v>
      </c>
      <c r="C367" s="1">
        <v>16255.2</v>
      </c>
      <c r="D367" s="1">
        <v>16079.2</v>
      </c>
      <c r="E367" s="1">
        <v>16101.7</v>
      </c>
      <c r="F367" s="1" t="s">
        <v>22</v>
      </c>
      <c r="G367" s="1" t="s">
        <v>22</v>
      </c>
      <c r="H367" s="3">
        <f>IF(ISERR(LN(Table1330[[#This Row],[Close]]/E366)),"-",LN(Table1330[[#This Row],[Close]]/E366))</f>
        <v>-6.9779634951134626E-3</v>
      </c>
    </row>
    <row r="368" spans="1:8" x14ac:dyDescent="0.3">
      <c r="A368" s="2">
        <v>43643</v>
      </c>
      <c r="B368" s="1">
        <v>16096.2</v>
      </c>
      <c r="C368" s="1">
        <v>16129.4</v>
      </c>
      <c r="D368" s="1">
        <v>15946.65</v>
      </c>
      <c r="E368" s="1">
        <v>15991.8</v>
      </c>
      <c r="F368" s="1">
        <v>41146293</v>
      </c>
      <c r="G368" s="1">
        <v>2572.62</v>
      </c>
      <c r="H368" s="3">
        <f>IF(ISERR(LN(Table1330[[#This Row],[Close]]/E367)),"-",LN(Table1330[[#This Row],[Close]]/E367))</f>
        <v>-6.8487656115224105E-3</v>
      </c>
    </row>
    <row r="369" spans="1:8" x14ac:dyDescent="0.3">
      <c r="A369" s="2">
        <v>43644</v>
      </c>
      <c r="B369" s="1">
        <v>16069.9</v>
      </c>
      <c r="C369" s="1">
        <v>16085.4</v>
      </c>
      <c r="D369" s="1">
        <v>15904.8</v>
      </c>
      <c r="E369" s="1">
        <v>15936.45</v>
      </c>
      <c r="F369" s="1">
        <v>37902286</v>
      </c>
      <c r="G369" s="1">
        <v>1738.31</v>
      </c>
      <c r="H369" s="3">
        <f>IF(ISERR(LN(Table1330[[#This Row],[Close]]/E368)),"-",LN(Table1330[[#This Row],[Close]]/E368))</f>
        <v>-3.4671524714022664E-3</v>
      </c>
    </row>
    <row r="370" spans="1:8" x14ac:dyDescent="0.3">
      <c r="A370" s="2">
        <v>43647</v>
      </c>
      <c r="B370" s="1">
        <v>15982.7</v>
      </c>
      <c r="C370" s="1">
        <v>16023.55</v>
      </c>
      <c r="D370" s="1">
        <v>15893.55</v>
      </c>
      <c r="E370" s="1">
        <v>15916.7</v>
      </c>
      <c r="F370" s="1">
        <v>16679967</v>
      </c>
      <c r="G370" s="1">
        <v>1326.11</v>
      </c>
      <c r="H370" s="3">
        <f>IF(ISERR(LN(Table1330[[#This Row],[Close]]/E369)),"-",LN(Table1330[[#This Row],[Close]]/E369))</f>
        <v>-1.2400658980918665E-3</v>
      </c>
    </row>
    <row r="371" spans="1:8" x14ac:dyDescent="0.3">
      <c r="A371" s="2">
        <v>43648</v>
      </c>
      <c r="B371" s="1">
        <v>15952.9</v>
      </c>
      <c r="C371" s="1">
        <v>16096.95</v>
      </c>
      <c r="D371" s="1">
        <v>15886.45</v>
      </c>
      <c r="E371" s="1">
        <v>16074.1</v>
      </c>
      <c r="F371" s="1">
        <v>16987207</v>
      </c>
      <c r="G371" s="1">
        <v>1325.34</v>
      </c>
      <c r="H371" s="3">
        <f>IF(ISERR(LN(Table1330[[#This Row],[Close]]/E370)),"-",LN(Table1330[[#This Row],[Close]]/E370))</f>
        <v>9.840408500726542E-3</v>
      </c>
    </row>
    <row r="372" spans="1:8" x14ac:dyDescent="0.3">
      <c r="A372" s="2">
        <v>43649</v>
      </c>
      <c r="B372" s="1">
        <v>16091.1</v>
      </c>
      <c r="C372" s="1">
        <v>16097.15</v>
      </c>
      <c r="D372" s="1">
        <v>15906.4</v>
      </c>
      <c r="E372" s="1">
        <v>15927.65</v>
      </c>
      <c r="F372" s="1">
        <v>16757982</v>
      </c>
      <c r="G372" s="1">
        <v>1228.1600000000001</v>
      </c>
      <c r="H372" s="3">
        <f>IF(ISERR(LN(Table1330[[#This Row],[Close]]/E371)),"-",LN(Table1330[[#This Row],[Close]]/E371))</f>
        <v>-9.1526883600061993E-3</v>
      </c>
    </row>
    <row r="373" spans="1:8" x14ac:dyDescent="0.3">
      <c r="A373" s="2">
        <v>43650</v>
      </c>
      <c r="B373" s="1">
        <v>15901.45</v>
      </c>
      <c r="C373" s="1">
        <v>15992.6</v>
      </c>
      <c r="D373" s="1">
        <v>15896.9</v>
      </c>
      <c r="E373" s="1">
        <v>15942.4</v>
      </c>
      <c r="F373" s="1">
        <v>12823195</v>
      </c>
      <c r="G373" s="1">
        <v>975.14</v>
      </c>
      <c r="H373" s="3">
        <f>IF(ISERR(LN(Table1330[[#This Row],[Close]]/E372)),"-",LN(Table1330[[#This Row],[Close]]/E372))</f>
        <v>9.2563400767475194E-4</v>
      </c>
    </row>
    <row r="374" spans="1:8" x14ac:dyDescent="0.3">
      <c r="A374" s="2">
        <v>43651</v>
      </c>
      <c r="B374" s="1">
        <v>15960.85</v>
      </c>
      <c r="C374" s="1">
        <v>15979.45</v>
      </c>
      <c r="D374" s="1">
        <v>15520</v>
      </c>
      <c r="E374" s="1">
        <v>15550.05</v>
      </c>
      <c r="F374" s="1">
        <v>20473922</v>
      </c>
      <c r="G374" s="1">
        <v>1815.96</v>
      </c>
      <c r="H374" s="3">
        <f>IF(ISERR(LN(Table1330[[#This Row],[Close]]/E373)),"-",LN(Table1330[[#This Row],[Close]]/E373))</f>
        <v>-2.4918372591512309E-2</v>
      </c>
    </row>
    <row r="375" spans="1:8" x14ac:dyDescent="0.3">
      <c r="A375" s="2">
        <v>43654</v>
      </c>
      <c r="B375" s="1">
        <v>15410.85</v>
      </c>
      <c r="C375" s="1">
        <v>15480.15</v>
      </c>
      <c r="D375" s="1">
        <v>15317.4</v>
      </c>
      <c r="E375" s="1">
        <v>15376</v>
      </c>
      <c r="F375" s="1">
        <v>26980287</v>
      </c>
      <c r="G375" s="1">
        <v>2171.23</v>
      </c>
      <c r="H375" s="3">
        <f>IF(ISERR(LN(Table1330[[#This Row],[Close]]/E374)),"-",LN(Table1330[[#This Row],[Close]]/E374))</f>
        <v>-1.1256001826220559E-2</v>
      </c>
    </row>
    <row r="376" spans="1:8" x14ac:dyDescent="0.3">
      <c r="A376" s="2">
        <v>43655</v>
      </c>
      <c r="B376" s="1">
        <v>15381.35</v>
      </c>
      <c r="C376" s="1">
        <v>15434</v>
      </c>
      <c r="D376" s="1">
        <v>15123.6</v>
      </c>
      <c r="E376" s="1">
        <v>15254.5</v>
      </c>
      <c r="F376" s="1">
        <v>23588410</v>
      </c>
      <c r="G376" s="1">
        <v>2235.38</v>
      </c>
      <c r="H376" s="3">
        <f>IF(ISERR(LN(Table1330[[#This Row],[Close]]/E375)),"-",LN(Table1330[[#This Row],[Close]]/E375))</f>
        <v>-7.9333107354238753E-3</v>
      </c>
    </row>
    <row r="377" spans="1:8" x14ac:dyDescent="0.3">
      <c r="A377" s="2">
        <v>43656</v>
      </c>
      <c r="B377" s="1">
        <v>15077</v>
      </c>
      <c r="C377" s="1">
        <v>15322.75</v>
      </c>
      <c r="D377" s="1">
        <v>15045.1</v>
      </c>
      <c r="E377" s="1">
        <v>15168.6</v>
      </c>
      <c r="F377" s="1">
        <v>23946977</v>
      </c>
      <c r="G377" s="1">
        <v>2479.96</v>
      </c>
      <c r="H377" s="3">
        <f>IF(ISERR(LN(Table1330[[#This Row],[Close]]/E376)),"-",LN(Table1330[[#This Row],[Close]]/E376))</f>
        <v>-5.6470398001774186E-3</v>
      </c>
    </row>
    <row r="378" spans="1:8" x14ac:dyDescent="0.3">
      <c r="A378" s="2">
        <v>43657</v>
      </c>
      <c r="B378" s="1">
        <v>15256.55</v>
      </c>
      <c r="C378" s="1">
        <v>15258.35</v>
      </c>
      <c r="D378" s="1">
        <v>15060.9</v>
      </c>
      <c r="E378" s="1">
        <v>15214.25</v>
      </c>
      <c r="F378" s="1">
        <v>20376482</v>
      </c>
      <c r="G378" s="1">
        <v>1611.96</v>
      </c>
      <c r="H378" s="3">
        <f>IF(ISERR(LN(Table1330[[#This Row],[Close]]/E377)),"-",LN(Table1330[[#This Row],[Close]]/E377))</f>
        <v>3.0049869812354955E-3</v>
      </c>
    </row>
    <row r="379" spans="1:8" x14ac:dyDescent="0.3">
      <c r="A379" s="2">
        <v>43658</v>
      </c>
      <c r="B379" s="1">
        <v>15227.6</v>
      </c>
      <c r="C379" s="1">
        <v>15293.35</v>
      </c>
      <c r="D379" s="1">
        <v>15186.1</v>
      </c>
      <c r="E379" s="1">
        <v>15227.4</v>
      </c>
      <c r="F379" s="1">
        <v>24358006</v>
      </c>
      <c r="G379" s="1">
        <v>1667.36</v>
      </c>
      <c r="H379" s="3">
        <f>IF(ISERR(LN(Table1330[[#This Row],[Close]]/E378)),"-",LN(Table1330[[#This Row],[Close]]/E378))</f>
        <v>8.6394796720525079E-4</v>
      </c>
    </row>
    <row r="380" spans="1:8" x14ac:dyDescent="0.3">
      <c r="A380" s="2">
        <v>43661</v>
      </c>
      <c r="B380" s="1">
        <v>15516.25</v>
      </c>
      <c r="C380" s="1">
        <v>15697.45</v>
      </c>
      <c r="D380" s="1">
        <v>15406.25</v>
      </c>
      <c r="E380" s="1">
        <v>15662.05</v>
      </c>
      <c r="F380" s="1">
        <v>44809100</v>
      </c>
      <c r="G380" s="1">
        <v>3590.4</v>
      </c>
      <c r="H380" s="3">
        <f>IF(ISERR(LN(Table1330[[#This Row],[Close]]/E379)),"-",LN(Table1330[[#This Row],[Close]]/E379))</f>
        <v>2.8144152123175184E-2</v>
      </c>
    </row>
    <row r="381" spans="1:8" x14ac:dyDescent="0.3">
      <c r="A381" s="2">
        <v>43662</v>
      </c>
      <c r="B381" s="1">
        <v>15608.75</v>
      </c>
      <c r="C381" s="1">
        <v>15630.6</v>
      </c>
      <c r="D381" s="1">
        <v>15532.3</v>
      </c>
      <c r="E381" s="1">
        <v>15580.45</v>
      </c>
      <c r="F381" s="1">
        <v>25114991</v>
      </c>
      <c r="G381" s="1">
        <v>1971.09</v>
      </c>
      <c r="H381" s="3">
        <f>IF(ISERR(LN(Table1330[[#This Row],[Close]]/E380)),"-",LN(Table1330[[#This Row],[Close]]/E380))</f>
        <v>-5.2236655548915786E-3</v>
      </c>
    </row>
    <row r="382" spans="1:8" x14ac:dyDescent="0.3">
      <c r="A382" s="2">
        <v>43663</v>
      </c>
      <c r="B382" s="1">
        <v>15602.7</v>
      </c>
      <c r="C382" s="1">
        <v>15708.8</v>
      </c>
      <c r="D382" s="1">
        <v>15508.95</v>
      </c>
      <c r="E382" s="1">
        <v>15675.95</v>
      </c>
      <c r="F382" s="1">
        <v>31073297</v>
      </c>
      <c r="G382" s="1">
        <v>2317.1999999999998</v>
      </c>
      <c r="H382" s="3">
        <f>IF(ISERR(LN(Table1330[[#This Row],[Close]]/E381)),"-",LN(Table1330[[#This Row],[Close]]/E381))</f>
        <v>6.1107675340575946E-3</v>
      </c>
    </row>
    <row r="383" spans="1:8" x14ac:dyDescent="0.3">
      <c r="A383" s="2">
        <v>43664</v>
      </c>
      <c r="B383" s="1">
        <v>15554.9</v>
      </c>
      <c r="C383" s="1">
        <v>15636.85</v>
      </c>
      <c r="D383" s="1">
        <v>15455.05</v>
      </c>
      <c r="E383" s="1">
        <v>15498.45</v>
      </c>
      <c r="F383" s="1">
        <v>51334929</v>
      </c>
      <c r="G383" s="1">
        <v>3196.92</v>
      </c>
      <c r="H383" s="3">
        <f>IF(ISERR(LN(Table1330[[#This Row],[Close]]/E382)),"-",LN(Table1330[[#This Row],[Close]]/E382))</f>
        <v>-1.1387671818249774E-2</v>
      </c>
    </row>
    <row r="384" spans="1:8" x14ac:dyDescent="0.3">
      <c r="A384" s="2">
        <v>43665</v>
      </c>
      <c r="B384" s="1">
        <v>15520.7</v>
      </c>
      <c r="C384" s="1">
        <v>15611.6</v>
      </c>
      <c r="D384" s="1">
        <v>15363.05</v>
      </c>
      <c r="E384" s="1">
        <v>15383.65</v>
      </c>
      <c r="F384" s="1">
        <v>24071564</v>
      </c>
      <c r="G384" s="1">
        <v>1841.28</v>
      </c>
      <c r="H384" s="3">
        <f>IF(ISERR(LN(Table1330[[#This Row],[Close]]/E383)),"-",LN(Table1330[[#This Row],[Close]]/E383))</f>
        <v>-7.4347618072313042E-3</v>
      </c>
    </row>
    <row r="385" spans="1:8" x14ac:dyDescent="0.3">
      <c r="A385" s="2">
        <v>43668</v>
      </c>
      <c r="B385" s="1">
        <v>15387.45</v>
      </c>
      <c r="C385" s="1">
        <v>15494.05</v>
      </c>
      <c r="D385" s="1">
        <v>15334.6</v>
      </c>
      <c r="E385" s="1">
        <v>15448.25</v>
      </c>
      <c r="F385" s="1">
        <v>21199392</v>
      </c>
      <c r="G385" s="1">
        <v>1587.46</v>
      </c>
      <c r="H385" s="3">
        <f>IF(ISERR(LN(Table1330[[#This Row],[Close]]/E384)),"-",LN(Table1330[[#This Row],[Close]]/E384))</f>
        <v>4.1904712023306248E-3</v>
      </c>
    </row>
    <row r="386" spans="1:8" x14ac:dyDescent="0.3">
      <c r="A386" s="2">
        <v>43669</v>
      </c>
      <c r="B386" s="1">
        <v>15497.55</v>
      </c>
      <c r="C386" s="1">
        <v>15645.7</v>
      </c>
      <c r="D386" s="1">
        <v>15467.7</v>
      </c>
      <c r="E386" s="1">
        <v>15493.4</v>
      </c>
      <c r="F386" s="1">
        <v>26632051</v>
      </c>
      <c r="G386" s="1">
        <v>2297.48</v>
      </c>
      <c r="H386" s="3">
        <f>IF(ISERR(LN(Table1330[[#This Row],[Close]]/E385)),"-",LN(Table1330[[#This Row],[Close]]/E385))</f>
        <v>2.9183984723112504E-3</v>
      </c>
    </row>
    <row r="387" spans="1:8" x14ac:dyDescent="0.3">
      <c r="A387" s="2">
        <v>43670</v>
      </c>
      <c r="B387" s="1">
        <v>15465.8</v>
      </c>
      <c r="C387" s="1">
        <v>15531.85</v>
      </c>
      <c r="D387" s="1">
        <v>15332.85</v>
      </c>
      <c r="E387" s="1">
        <v>15380.75</v>
      </c>
      <c r="F387" s="1">
        <v>20116466</v>
      </c>
      <c r="G387" s="1">
        <v>1691.8</v>
      </c>
      <c r="H387" s="3">
        <f>IF(ISERR(LN(Table1330[[#This Row],[Close]]/E386)),"-",LN(Table1330[[#This Row],[Close]]/E386))</f>
        <v>-7.2973992743473074E-3</v>
      </c>
    </row>
    <row r="388" spans="1:8" x14ac:dyDescent="0.3">
      <c r="A388" s="2">
        <v>43671</v>
      </c>
      <c r="B388" s="1">
        <v>15383.15</v>
      </c>
      <c r="C388" s="1">
        <v>15510.6</v>
      </c>
      <c r="D388" s="1">
        <v>15343.05</v>
      </c>
      <c r="E388" s="1">
        <v>15474.65</v>
      </c>
      <c r="F388" s="1">
        <v>28335619</v>
      </c>
      <c r="G388" s="1">
        <v>2244.21</v>
      </c>
      <c r="H388" s="3">
        <f>IF(ISERR(LN(Table1330[[#This Row],[Close]]/E387)),"-",LN(Table1330[[#This Row],[Close]]/E387))</f>
        <v>6.0864736725637514E-3</v>
      </c>
    </row>
    <row r="389" spans="1:8" x14ac:dyDescent="0.3">
      <c r="A389" s="2">
        <v>43672</v>
      </c>
      <c r="B389" s="1">
        <v>15442.5</v>
      </c>
      <c r="C389" s="1">
        <v>15461.65</v>
      </c>
      <c r="D389" s="1">
        <v>15265.35</v>
      </c>
      <c r="E389" s="1">
        <v>15348.05</v>
      </c>
      <c r="F389" s="1">
        <v>17995198</v>
      </c>
      <c r="G389" s="1">
        <v>1342.96</v>
      </c>
      <c r="H389" s="3">
        <f>IF(ISERR(LN(Table1330[[#This Row],[Close]]/E388)),"-",LN(Table1330[[#This Row],[Close]]/E388))</f>
        <v>-8.2147710576419234E-3</v>
      </c>
    </row>
    <row r="390" spans="1:8" x14ac:dyDescent="0.3">
      <c r="A390" s="2">
        <v>43675</v>
      </c>
      <c r="B390" s="1">
        <v>15365.1</v>
      </c>
      <c r="C390" s="1">
        <v>15528.1</v>
      </c>
      <c r="D390" s="1">
        <v>15297</v>
      </c>
      <c r="E390" s="1">
        <v>15400.85</v>
      </c>
      <c r="F390" s="1">
        <v>17712106</v>
      </c>
      <c r="G390" s="1">
        <v>1385.39</v>
      </c>
      <c r="H390" s="3">
        <f>IF(ISERR(LN(Table1330[[#This Row],[Close]]/E389)),"-",LN(Table1330[[#This Row],[Close]]/E389))</f>
        <v>3.4342725687484857E-3</v>
      </c>
    </row>
    <row r="391" spans="1:8" x14ac:dyDescent="0.3">
      <c r="A391" s="2">
        <v>43676</v>
      </c>
      <c r="B391" s="1">
        <v>15409.45</v>
      </c>
      <c r="C391" s="1">
        <v>15527.5</v>
      </c>
      <c r="D391" s="1">
        <v>15361.45</v>
      </c>
      <c r="E391" s="1">
        <v>15501.65</v>
      </c>
      <c r="F391" s="1">
        <v>24391431</v>
      </c>
      <c r="G391" s="1">
        <v>2007.89</v>
      </c>
      <c r="H391" s="3">
        <f>IF(ISERR(LN(Table1330[[#This Row],[Close]]/E390)),"-",LN(Table1330[[#This Row],[Close]]/E390))</f>
        <v>6.5237671709320972E-3</v>
      </c>
    </row>
    <row r="392" spans="1:8" x14ac:dyDescent="0.3">
      <c r="A392" s="2">
        <v>43677</v>
      </c>
      <c r="B392" s="1">
        <v>15437.6</v>
      </c>
      <c r="C392" s="1">
        <v>15649.15</v>
      </c>
      <c r="D392" s="1">
        <v>15303.7</v>
      </c>
      <c r="E392" s="1">
        <v>15620.2</v>
      </c>
      <c r="F392" s="1">
        <v>30797834</v>
      </c>
      <c r="G392" s="1">
        <v>2375.5</v>
      </c>
      <c r="H392" s="3">
        <f>IF(ISERR(LN(Table1330[[#This Row],[Close]]/E391)),"-",LN(Table1330[[#This Row],[Close]]/E391))</f>
        <v>7.6184785543461043E-3</v>
      </c>
    </row>
    <row r="393" spans="1:8" x14ac:dyDescent="0.3">
      <c r="A393" s="2">
        <v>43678</v>
      </c>
      <c r="B393" s="1">
        <v>15576.95</v>
      </c>
      <c r="C393" s="1">
        <v>15593.55</v>
      </c>
      <c r="D393" s="1">
        <v>15277.75</v>
      </c>
      <c r="E393" s="1">
        <v>15332.1</v>
      </c>
      <c r="F393" s="1">
        <v>39775850</v>
      </c>
      <c r="G393" s="1">
        <v>2412.6</v>
      </c>
      <c r="H393" s="3">
        <f>IF(ISERR(LN(Table1330[[#This Row],[Close]]/E392)),"-",LN(Table1330[[#This Row],[Close]]/E392))</f>
        <v>-1.861627862355332E-2</v>
      </c>
    </row>
    <row r="394" spans="1:8" x14ac:dyDescent="0.3">
      <c r="A394" s="2">
        <v>43679</v>
      </c>
      <c r="B394" s="1">
        <v>15277.65</v>
      </c>
      <c r="C394" s="1">
        <v>15461.05</v>
      </c>
      <c r="D394" s="1">
        <v>15208.8</v>
      </c>
      <c r="E394" s="1">
        <v>15422.1</v>
      </c>
      <c r="F394" s="1">
        <v>25330329</v>
      </c>
      <c r="G394" s="1">
        <v>1990.95</v>
      </c>
      <c r="H394" s="3">
        <f>IF(ISERR(LN(Table1330[[#This Row],[Close]]/E393)),"-",LN(Table1330[[#This Row],[Close]]/E393))</f>
        <v>5.8528758297091031E-3</v>
      </c>
    </row>
    <row r="395" spans="1:8" x14ac:dyDescent="0.3">
      <c r="A395" s="2">
        <v>43682</v>
      </c>
      <c r="B395" s="1">
        <v>15349.7</v>
      </c>
      <c r="C395" s="1">
        <v>15544.9</v>
      </c>
      <c r="D395" s="1">
        <v>15312.55</v>
      </c>
      <c r="E395" s="1">
        <v>15518.55</v>
      </c>
      <c r="F395" s="1">
        <v>26873535</v>
      </c>
      <c r="G395" s="1">
        <v>2040.86</v>
      </c>
      <c r="H395" s="3">
        <f>IF(ISERR(LN(Table1330[[#This Row],[Close]]/E394)),"-",LN(Table1330[[#This Row],[Close]]/E394))</f>
        <v>6.2345369223338713E-3</v>
      </c>
    </row>
    <row r="396" spans="1:8" x14ac:dyDescent="0.3">
      <c r="A396" s="2">
        <v>43683</v>
      </c>
      <c r="B396" s="1">
        <v>15479.2</v>
      </c>
      <c r="C396" s="1">
        <v>15636.5</v>
      </c>
      <c r="D396" s="1">
        <v>15434.25</v>
      </c>
      <c r="E396" s="1">
        <v>15514.8</v>
      </c>
      <c r="F396" s="1">
        <v>29684463</v>
      </c>
      <c r="G396" s="1">
        <v>2245.0100000000002</v>
      </c>
      <c r="H396" s="3">
        <f>IF(ISERR(LN(Table1330[[#This Row],[Close]]/E395)),"-",LN(Table1330[[#This Row],[Close]]/E395))</f>
        <v>-2.4167548899828596E-4</v>
      </c>
    </row>
    <row r="397" spans="1:8" x14ac:dyDescent="0.3">
      <c r="A397" s="2">
        <v>43684</v>
      </c>
      <c r="B397" s="1">
        <v>15591.15</v>
      </c>
      <c r="C397" s="1">
        <v>15730.7</v>
      </c>
      <c r="D397" s="1">
        <v>15522.85</v>
      </c>
      <c r="E397" s="1">
        <v>15583.35</v>
      </c>
      <c r="F397" s="1">
        <v>21314090</v>
      </c>
      <c r="G397" s="1">
        <v>1700.24</v>
      </c>
      <c r="H397" s="3">
        <f>IF(ISERR(LN(Table1330[[#This Row],[Close]]/E396)),"-",LN(Table1330[[#This Row],[Close]]/E396))</f>
        <v>4.408629518360266E-3</v>
      </c>
    </row>
    <row r="398" spans="1:8" x14ac:dyDescent="0.3">
      <c r="A398" s="2">
        <v>43685</v>
      </c>
      <c r="B398" s="1">
        <v>15677.45</v>
      </c>
      <c r="C398" s="1">
        <v>15919.2</v>
      </c>
      <c r="D398" s="1">
        <v>15654.45</v>
      </c>
      <c r="E398" s="1">
        <v>15867.95</v>
      </c>
      <c r="F398" s="1">
        <v>26614771</v>
      </c>
      <c r="G398" s="1">
        <v>2207.8000000000002</v>
      </c>
      <c r="H398" s="3">
        <f>IF(ISERR(LN(Table1330[[#This Row],[Close]]/E397)),"-",LN(Table1330[[#This Row],[Close]]/E397))</f>
        <v>1.8098315066673632E-2</v>
      </c>
    </row>
    <row r="399" spans="1:8" x14ac:dyDescent="0.3">
      <c r="A399" s="2">
        <v>43686</v>
      </c>
      <c r="B399" s="1">
        <v>15898</v>
      </c>
      <c r="C399" s="1">
        <v>15945.4</v>
      </c>
      <c r="D399" s="1">
        <v>15785.75</v>
      </c>
      <c r="E399" s="1">
        <v>15821.35</v>
      </c>
      <c r="F399" s="1">
        <v>32476723</v>
      </c>
      <c r="G399" s="1">
        <v>1607.22</v>
      </c>
      <c r="H399" s="3">
        <f>IF(ISERR(LN(Table1330[[#This Row],[Close]]/E398)),"-",LN(Table1330[[#This Row],[Close]]/E398))</f>
        <v>-2.9410579337591368E-3</v>
      </c>
    </row>
    <row r="400" spans="1:8" x14ac:dyDescent="0.3">
      <c r="A400" s="2">
        <v>43690</v>
      </c>
      <c r="B400" s="1">
        <v>15809.25</v>
      </c>
      <c r="C400" s="1">
        <v>15822.4</v>
      </c>
      <c r="D400" s="1">
        <v>15379.6</v>
      </c>
      <c r="E400" s="1">
        <v>15424.4</v>
      </c>
      <c r="F400" s="1">
        <v>18332921</v>
      </c>
      <c r="G400" s="1">
        <v>1498.48</v>
      </c>
      <c r="H400" s="3">
        <f>IF(ISERR(LN(Table1330[[#This Row],[Close]]/E399)),"-",LN(Table1330[[#This Row],[Close]]/E399))</f>
        <v>-2.5409622575767558E-2</v>
      </c>
    </row>
    <row r="401" spans="1:8" x14ac:dyDescent="0.3">
      <c r="A401" s="2">
        <v>43691</v>
      </c>
      <c r="B401" s="1">
        <v>15467.35</v>
      </c>
      <c r="C401" s="1">
        <v>15518.45</v>
      </c>
      <c r="D401" s="1">
        <v>15298.5</v>
      </c>
      <c r="E401" s="1">
        <v>15466.25</v>
      </c>
      <c r="F401" s="1">
        <v>20443965</v>
      </c>
      <c r="G401" s="1">
        <v>1493.56</v>
      </c>
      <c r="H401" s="3">
        <f>IF(ISERR(LN(Table1330[[#This Row],[Close]]/E400)),"-",LN(Table1330[[#This Row],[Close]]/E400))</f>
        <v>2.7095594041703923E-3</v>
      </c>
    </row>
    <row r="402" spans="1:8" x14ac:dyDescent="0.3">
      <c r="A402" s="2">
        <v>43693</v>
      </c>
      <c r="B402" s="1">
        <v>15547.4</v>
      </c>
      <c r="C402" s="1">
        <v>15552.7</v>
      </c>
      <c r="D402" s="1">
        <v>15238.55</v>
      </c>
      <c r="E402" s="1">
        <v>15365.35</v>
      </c>
      <c r="F402" s="1">
        <v>21253923</v>
      </c>
      <c r="G402" s="1">
        <v>1861.03</v>
      </c>
      <c r="H402" s="3">
        <f>IF(ISERR(LN(Table1330[[#This Row],[Close]]/E401)),"-",LN(Table1330[[#This Row],[Close]]/E401))</f>
        <v>-6.5452561797587679E-3</v>
      </c>
    </row>
    <row r="403" spans="1:8" x14ac:dyDescent="0.3">
      <c r="A403" s="2">
        <v>43696</v>
      </c>
      <c r="B403" s="1">
        <v>15420.05</v>
      </c>
      <c r="C403" s="1">
        <v>15514.9</v>
      </c>
      <c r="D403" s="1">
        <v>15396</v>
      </c>
      <c r="E403" s="1">
        <v>15415.15</v>
      </c>
      <c r="F403" s="1">
        <v>13489446</v>
      </c>
      <c r="G403" s="1">
        <v>986.72</v>
      </c>
      <c r="H403" s="3">
        <f>IF(ISERR(LN(Table1330[[#This Row],[Close]]/E402)),"-",LN(Table1330[[#This Row],[Close]]/E402))</f>
        <v>3.2358177061864121E-3</v>
      </c>
    </row>
    <row r="404" spans="1:8" x14ac:dyDescent="0.3">
      <c r="A404" s="2">
        <v>43697</v>
      </c>
      <c r="B404" s="1">
        <v>15503.8</v>
      </c>
      <c r="C404" s="1">
        <v>15691.65</v>
      </c>
      <c r="D404" s="1">
        <v>15467.35</v>
      </c>
      <c r="E404" s="1">
        <v>15597.75</v>
      </c>
      <c r="F404" s="1">
        <v>27155209</v>
      </c>
      <c r="G404" s="1">
        <v>1957.88</v>
      </c>
      <c r="H404" s="3">
        <f>IF(ISERR(LN(Table1330[[#This Row],[Close]]/E403)),"-",LN(Table1330[[#This Row],[Close]]/E403))</f>
        <v>1.1775881011526997E-2</v>
      </c>
    </row>
    <row r="405" spans="1:8" x14ac:dyDescent="0.3">
      <c r="A405" s="2">
        <v>43698</v>
      </c>
      <c r="B405" s="1">
        <v>15598.5</v>
      </c>
      <c r="C405" s="1">
        <v>15680.05</v>
      </c>
      <c r="D405" s="1">
        <v>15562</v>
      </c>
      <c r="E405" s="1">
        <v>15578.15</v>
      </c>
      <c r="F405" s="1">
        <v>17085453</v>
      </c>
      <c r="G405" s="1">
        <v>1255.8900000000001</v>
      </c>
      <c r="H405" s="3">
        <f>IF(ISERR(LN(Table1330[[#This Row],[Close]]/E404)),"-",LN(Table1330[[#This Row],[Close]]/E404))</f>
        <v>-1.2573816686809439E-3</v>
      </c>
    </row>
    <row r="406" spans="1:8" x14ac:dyDescent="0.3">
      <c r="A406" s="2">
        <v>43699</v>
      </c>
      <c r="B406" s="1">
        <v>15581.5</v>
      </c>
      <c r="C406" s="1">
        <v>15703.15</v>
      </c>
      <c r="D406" s="1">
        <v>15478.8</v>
      </c>
      <c r="E406" s="1">
        <v>15632</v>
      </c>
      <c r="F406" s="1">
        <v>18016274</v>
      </c>
      <c r="G406" s="1">
        <v>1476.71</v>
      </c>
      <c r="H406" s="3">
        <f>IF(ISERR(LN(Table1330[[#This Row],[Close]]/E405)),"-",LN(Table1330[[#This Row],[Close]]/E405))</f>
        <v>3.4508038851049582E-3</v>
      </c>
    </row>
    <row r="407" spans="1:8" x14ac:dyDescent="0.3">
      <c r="A407" s="2">
        <v>43700</v>
      </c>
      <c r="B407" s="1">
        <v>15647.65</v>
      </c>
      <c r="C407" s="1">
        <v>15872.85</v>
      </c>
      <c r="D407" s="1">
        <v>15639.4</v>
      </c>
      <c r="E407" s="1">
        <v>15816.6</v>
      </c>
      <c r="F407" s="1">
        <v>27917993</v>
      </c>
      <c r="G407" s="1">
        <v>2192.84</v>
      </c>
      <c r="H407" s="3">
        <f>IF(ISERR(LN(Table1330[[#This Row],[Close]]/E406)),"-",LN(Table1330[[#This Row],[Close]]/E406))</f>
        <v>1.1739926115398118E-2</v>
      </c>
    </row>
    <row r="408" spans="1:8" x14ac:dyDescent="0.3">
      <c r="A408" s="2">
        <v>43703</v>
      </c>
      <c r="B408" s="1">
        <v>15825.25</v>
      </c>
      <c r="C408" s="1">
        <v>15922.55</v>
      </c>
      <c r="D408" s="1">
        <v>15628.1</v>
      </c>
      <c r="E408" s="1">
        <v>15890.2</v>
      </c>
      <c r="F408" s="1">
        <v>16822219</v>
      </c>
      <c r="G408" s="1">
        <v>1436.38</v>
      </c>
      <c r="H408" s="3">
        <f>IF(ISERR(LN(Table1330[[#This Row],[Close]]/E407)),"-",LN(Table1330[[#This Row],[Close]]/E407))</f>
        <v>4.6425455860001439E-3</v>
      </c>
    </row>
    <row r="409" spans="1:8" x14ac:dyDescent="0.3">
      <c r="A409" s="2">
        <v>43704</v>
      </c>
      <c r="B409" s="1">
        <v>15817.3</v>
      </c>
      <c r="C409" s="1">
        <v>15833.55</v>
      </c>
      <c r="D409" s="1">
        <v>15631.5</v>
      </c>
      <c r="E409" s="1">
        <v>15675.3</v>
      </c>
      <c r="F409" s="1">
        <v>34222065</v>
      </c>
      <c r="G409" s="1">
        <v>2969.42</v>
      </c>
      <c r="H409" s="3">
        <f>IF(ISERR(LN(Table1330[[#This Row],[Close]]/E408)),"-",LN(Table1330[[#This Row],[Close]]/E408))</f>
        <v>-1.3616341910003672E-2</v>
      </c>
    </row>
    <row r="410" spans="1:8" x14ac:dyDescent="0.3">
      <c r="A410" s="2">
        <v>43705</v>
      </c>
      <c r="B410" s="1">
        <v>15704.1</v>
      </c>
      <c r="C410" s="1">
        <v>15898</v>
      </c>
      <c r="D410" s="1">
        <v>15703.1</v>
      </c>
      <c r="E410" s="1">
        <v>15879.9</v>
      </c>
      <c r="F410" s="1">
        <v>20178247</v>
      </c>
      <c r="G410" s="1">
        <v>1718.96</v>
      </c>
      <c r="H410" s="3">
        <f>IF(ISERR(LN(Table1330[[#This Row],[Close]]/E409)),"-",LN(Table1330[[#This Row],[Close]]/E409))</f>
        <v>1.2967933478121235E-2</v>
      </c>
    </row>
    <row r="411" spans="1:8" x14ac:dyDescent="0.3">
      <c r="A411" s="2">
        <v>43706</v>
      </c>
      <c r="B411" s="1">
        <v>15774.65</v>
      </c>
      <c r="C411" s="1">
        <v>15943.3</v>
      </c>
      <c r="D411" s="1">
        <v>15754.9</v>
      </c>
      <c r="E411" s="1">
        <v>15884.55</v>
      </c>
      <c r="F411" s="1">
        <v>20870908</v>
      </c>
      <c r="G411" s="1">
        <v>1691.82</v>
      </c>
      <c r="H411" s="3">
        <f>IF(ISERR(LN(Table1330[[#This Row],[Close]]/E410)),"-",LN(Table1330[[#This Row],[Close]]/E410))</f>
        <v>2.9278013837587339E-4</v>
      </c>
    </row>
    <row r="412" spans="1:8" x14ac:dyDescent="0.3">
      <c r="A412" s="2">
        <v>43707</v>
      </c>
      <c r="B412" s="1">
        <v>15893.9</v>
      </c>
      <c r="C412" s="1">
        <v>16039.25</v>
      </c>
      <c r="D412" s="1">
        <v>15734.2</v>
      </c>
      <c r="E412" s="1">
        <v>16010.4</v>
      </c>
      <c r="F412" s="1">
        <v>25878941</v>
      </c>
      <c r="G412" s="1">
        <v>2182.0700000000002</v>
      </c>
      <c r="H412" s="3">
        <f>IF(ISERR(LN(Table1330[[#This Row],[Close]]/E411)),"-",LN(Table1330[[#This Row],[Close]]/E411))</f>
        <v>7.8915723729595672E-3</v>
      </c>
    </row>
    <row r="413" spans="1:8" x14ac:dyDescent="0.3">
      <c r="A413" s="2">
        <v>43711</v>
      </c>
      <c r="B413" s="1">
        <v>16027.1</v>
      </c>
      <c r="C413" s="1">
        <v>16189.45</v>
      </c>
      <c r="D413" s="1">
        <v>15935.9</v>
      </c>
      <c r="E413" s="1">
        <v>15984.85</v>
      </c>
      <c r="F413" s="1">
        <v>20910676</v>
      </c>
      <c r="G413" s="1">
        <v>1837.72</v>
      </c>
      <c r="H413" s="3">
        <f>IF(ISERR(LN(Table1330[[#This Row],[Close]]/E412)),"-",LN(Table1330[[#This Row],[Close]]/E412))</f>
        <v>-1.5971124108116112E-3</v>
      </c>
    </row>
    <row r="414" spans="1:8" x14ac:dyDescent="0.3">
      <c r="A414" s="2">
        <v>43712</v>
      </c>
      <c r="B414" s="1">
        <v>15985.75</v>
      </c>
      <c r="C414" s="1">
        <v>16090.85</v>
      </c>
      <c r="D414" s="1">
        <v>15944.4</v>
      </c>
      <c r="E414" s="1">
        <v>16032.5</v>
      </c>
      <c r="F414" s="1">
        <v>19497738</v>
      </c>
      <c r="G414" s="1">
        <v>1505.82</v>
      </c>
      <c r="H414" s="3">
        <f>IF(ISERR(LN(Table1330[[#This Row],[Close]]/E413)),"-",LN(Table1330[[#This Row],[Close]]/E413))</f>
        <v>2.9765133704141491E-3</v>
      </c>
    </row>
    <row r="415" spans="1:8" x14ac:dyDescent="0.3">
      <c r="A415" s="2">
        <v>43713</v>
      </c>
      <c r="B415" s="1">
        <v>16109.2</v>
      </c>
      <c r="C415" s="1">
        <v>16142.65</v>
      </c>
      <c r="D415" s="1">
        <v>15972.2</v>
      </c>
      <c r="E415" s="1">
        <v>16030.95</v>
      </c>
      <c r="F415" s="1">
        <v>19716238</v>
      </c>
      <c r="G415" s="1">
        <v>1637.53</v>
      </c>
      <c r="H415" s="3">
        <f>IF(ISERR(LN(Table1330[[#This Row],[Close]]/E414)),"-",LN(Table1330[[#This Row],[Close]]/E414))</f>
        <v>-9.6683295229104072E-5</v>
      </c>
    </row>
    <row r="416" spans="1:8" x14ac:dyDescent="0.3">
      <c r="A416" s="2">
        <v>43714</v>
      </c>
      <c r="B416" s="1">
        <v>16139.9</v>
      </c>
      <c r="C416" s="1">
        <v>16218.8</v>
      </c>
      <c r="D416" s="1">
        <v>15991.05</v>
      </c>
      <c r="E416" s="1">
        <v>16034.55</v>
      </c>
      <c r="F416" s="1">
        <v>33895824</v>
      </c>
      <c r="G416" s="1">
        <v>2254.9699999999998</v>
      </c>
      <c r="H416" s="3">
        <f>IF(ISERR(LN(Table1330[[#This Row],[Close]]/E415)),"-",LN(Table1330[[#This Row],[Close]]/E415))</f>
        <v>2.2454039482450354E-4</v>
      </c>
    </row>
    <row r="417" spans="1:8" x14ac:dyDescent="0.3">
      <c r="A417" s="2">
        <v>43717</v>
      </c>
      <c r="B417" s="1">
        <v>16023.95</v>
      </c>
      <c r="C417" s="1">
        <v>16030.45</v>
      </c>
      <c r="D417" s="1">
        <v>15883.6</v>
      </c>
      <c r="E417" s="1">
        <v>15919.4</v>
      </c>
      <c r="F417" s="1">
        <v>19870754</v>
      </c>
      <c r="G417" s="1">
        <v>1312.44</v>
      </c>
      <c r="H417" s="3">
        <f>IF(ISERR(LN(Table1330[[#This Row],[Close]]/E416)),"-",LN(Table1330[[#This Row],[Close]]/E416))</f>
        <v>-7.2072778766777935E-3</v>
      </c>
    </row>
    <row r="418" spans="1:8" x14ac:dyDescent="0.3">
      <c r="A418" s="2">
        <v>43719</v>
      </c>
      <c r="B418" s="1">
        <v>15901.15</v>
      </c>
      <c r="C418" s="1">
        <v>15955.2</v>
      </c>
      <c r="D418" s="1">
        <v>15669.3</v>
      </c>
      <c r="E418" s="1">
        <v>15701.8</v>
      </c>
      <c r="F418" s="1">
        <v>29755328</v>
      </c>
      <c r="G418" s="1">
        <v>2051.27</v>
      </c>
      <c r="H418" s="3">
        <f>IF(ISERR(LN(Table1330[[#This Row],[Close]]/E417)),"-",LN(Table1330[[#This Row],[Close]]/E417))</f>
        <v>-1.3763135799780101E-2</v>
      </c>
    </row>
    <row r="419" spans="1:8" x14ac:dyDescent="0.3">
      <c r="A419" s="2">
        <v>43720</v>
      </c>
      <c r="B419" s="1">
        <v>15674.3</v>
      </c>
      <c r="C419" s="1">
        <v>15725.75</v>
      </c>
      <c r="D419" s="1">
        <v>15525.15</v>
      </c>
      <c r="E419" s="1">
        <v>15583.25</v>
      </c>
      <c r="F419" s="1">
        <v>20094724</v>
      </c>
      <c r="G419" s="1">
        <v>1493.01</v>
      </c>
      <c r="H419" s="3">
        <f>IF(ISERR(LN(Table1330[[#This Row],[Close]]/E418)),"-",LN(Table1330[[#This Row],[Close]]/E418))</f>
        <v>-7.5787360053136011E-3</v>
      </c>
    </row>
    <row r="420" spans="1:8" x14ac:dyDescent="0.3">
      <c r="A420" s="2">
        <v>43721</v>
      </c>
      <c r="B420" s="1">
        <v>15608.1</v>
      </c>
      <c r="C420" s="1">
        <v>15739.7</v>
      </c>
      <c r="D420" s="1">
        <v>15586.7</v>
      </c>
      <c r="E420" s="1">
        <v>15722.9</v>
      </c>
      <c r="F420" s="1">
        <v>16676082</v>
      </c>
      <c r="G420" s="1">
        <v>1305.6300000000001</v>
      </c>
      <c r="H420" s="3">
        <f>IF(ISERR(LN(Table1330[[#This Row],[Close]]/E419)),"-",LN(Table1330[[#This Row],[Close]]/E419))</f>
        <v>8.9216288998144946E-3</v>
      </c>
    </row>
    <row r="421" spans="1:8" x14ac:dyDescent="0.3">
      <c r="A421" s="2">
        <v>43724</v>
      </c>
      <c r="B421" s="1">
        <v>15774.45</v>
      </c>
      <c r="C421" s="1">
        <v>15854.15</v>
      </c>
      <c r="D421" s="1">
        <v>15602.6</v>
      </c>
      <c r="E421" s="1">
        <v>15743.15</v>
      </c>
      <c r="F421" s="1">
        <v>18942349</v>
      </c>
      <c r="G421" s="1">
        <v>1593</v>
      </c>
      <c r="H421" s="3">
        <f>IF(ISERR(LN(Table1330[[#This Row],[Close]]/E420)),"-",LN(Table1330[[#This Row],[Close]]/E420))</f>
        <v>1.28710167279104E-3</v>
      </c>
    </row>
    <row r="422" spans="1:8" x14ac:dyDescent="0.3">
      <c r="A422" s="2">
        <v>43725</v>
      </c>
      <c r="B422" s="1">
        <v>15769.85</v>
      </c>
      <c r="C422" s="1">
        <v>15769.85</v>
      </c>
      <c r="D422" s="1">
        <v>15563.6</v>
      </c>
      <c r="E422" s="1">
        <v>15625.65</v>
      </c>
      <c r="F422" s="1">
        <v>19404909</v>
      </c>
      <c r="G422" s="1">
        <v>1681.46</v>
      </c>
      <c r="H422" s="3">
        <f>IF(ISERR(LN(Table1330[[#This Row],[Close]]/E421)),"-",LN(Table1330[[#This Row],[Close]]/E421))</f>
        <v>-7.4915552741013332E-3</v>
      </c>
    </row>
    <row r="423" spans="1:8" x14ac:dyDescent="0.3">
      <c r="A423" s="2">
        <v>43726</v>
      </c>
      <c r="B423" s="1">
        <v>15649.05</v>
      </c>
      <c r="C423" s="1">
        <v>15731.05</v>
      </c>
      <c r="D423" s="1">
        <v>15584.1</v>
      </c>
      <c r="E423" s="1">
        <v>15702.3</v>
      </c>
      <c r="F423" s="1">
        <v>13894347</v>
      </c>
      <c r="G423" s="1">
        <v>1152.1199999999999</v>
      </c>
      <c r="H423" s="3">
        <f>IF(ISERR(LN(Table1330[[#This Row],[Close]]/E422)),"-",LN(Table1330[[#This Row],[Close]]/E422))</f>
        <v>4.8934036827291364E-3</v>
      </c>
    </row>
    <row r="424" spans="1:8" x14ac:dyDescent="0.3">
      <c r="A424" s="2">
        <v>43727</v>
      </c>
      <c r="B424" s="1">
        <v>15667</v>
      </c>
      <c r="C424" s="1">
        <v>15675.15</v>
      </c>
      <c r="D424" s="1">
        <v>15469.1</v>
      </c>
      <c r="E424" s="1">
        <v>15522.45</v>
      </c>
      <c r="F424" s="1">
        <v>16325657</v>
      </c>
      <c r="G424" s="1">
        <v>1388.26</v>
      </c>
      <c r="H424" s="3">
        <f>IF(ISERR(LN(Table1330[[#This Row],[Close]]/E423)),"-",LN(Table1330[[#This Row],[Close]]/E423))</f>
        <v>-1.1519835318832258E-2</v>
      </c>
    </row>
    <row r="425" spans="1:8" x14ac:dyDescent="0.3">
      <c r="A425" s="2">
        <v>43728</v>
      </c>
      <c r="B425" s="1">
        <v>15541.55</v>
      </c>
      <c r="C425" s="1">
        <v>15742.55</v>
      </c>
      <c r="D425" s="1">
        <v>15434.15</v>
      </c>
      <c r="E425" s="1">
        <v>15491.05</v>
      </c>
      <c r="F425" s="1">
        <v>47154254</v>
      </c>
      <c r="G425" s="1">
        <v>4212.6499999999996</v>
      </c>
      <c r="H425" s="3">
        <f>IF(ISERR(LN(Table1330[[#This Row],[Close]]/E424)),"-",LN(Table1330[[#This Row],[Close]]/E424))</f>
        <v>-2.0249253215004629E-3</v>
      </c>
    </row>
    <row r="426" spans="1:8" x14ac:dyDescent="0.3">
      <c r="A426" s="2">
        <v>43731</v>
      </c>
      <c r="B426" s="1">
        <v>15611.8</v>
      </c>
      <c r="C426" s="1">
        <v>15611.8</v>
      </c>
      <c r="D426" s="1">
        <v>14735.55</v>
      </c>
      <c r="E426" s="1">
        <v>15040.65</v>
      </c>
      <c r="F426" s="1">
        <v>38192804</v>
      </c>
      <c r="G426" s="1">
        <v>3354.08</v>
      </c>
      <c r="H426" s="3">
        <f>IF(ISERR(LN(Table1330[[#This Row],[Close]]/E425)),"-",LN(Table1330[[#This Row],[Close]]/E425))</f>
        <v>-2.950590212668008E-2</v>
      </c>
    </row>
    <row r="427" spans="1:8" x14ac:dyDescent="0.3">
      <c r="A427" s="2">
        <v>43732</v>
      </c>
      <c r="B427" s="1">
        <v>15055.05</v>
      </c>
      <c r="C427" s="1">
        <v>15380.35</v>
      </c>
      <c r="D427" s="1">
        <v>15055.05</v>
      </c>
      <c r="E427" s="1">
        <v>15338.65</v>
      </c>
      <c r="F427" s="1">
        <v>35122169</v>
      </c>
      <c r="G427" s="1">
        <v>3030.69</v>
      </c>
      <c r="H427" s="3">
        <f>IF(ISERR(LN(Table1330[[#This Row],[Close]]/E426)),"-",LN(Table1330[[#This Row],[Close]]/E426))</f>
        <v>1.9619251178374431E-2</v>
      </c>
    </row>
    <row r="428" spans="1:8" x14ac:dyDescent="0.3">
      <c r="A428" s="2">
        <v>43733</v>
      </c>
      <c r="B428" s="1">
        <v>15351.85</v>
      </c>
      <c r="C428" s="1">
        <v>15471</v>
      </c>
      <c r="D428" s="1">
        <v>15268.9</v>
      </c>
      <c r="E428" s="1">
        <v>15379.9</v>
      </c>
      <c r="F428" s="1">
        <v>26252716</v>
      </c>
      <c r="G428" s="1">
        <v>2365.6999999999998</v>
      </c>
      <c r="H428" s="3">
        <f>IF(ISERR(LN(Table1330[[#This Row],[Close]]/E427)),"-",LN(Table1330[[#This Row],[Close]]/E427))</f>
        <v>2.6856752544747774E-3</v>
      </c>
    </row>
    <row r="429" spans="1:8" x14ac:dyDescent="0.3">
      <c r="A429" s="2">
        <v>43734</v>
      </c>
      <c r="B429" s="1">
        <v>15374.5</v>
      </c>
      <c r="C429" s="1">
        <v>15456.85</v>
      </c>
      <c r="D429" s="1">
        <v>15208.4</v>
      </c>
      <c r="E429" s="1">
        <v>15312.9</v>
      </c>
      <c r="F429" s="1">
        <v>36572789</v>
      </c>
      <c r="G429" s="1">
        <v>3166.66</v>
      </c>
      <c r="H429" s="3">
        <f>IF(ISERR(LN(Table1330[[#This Row],[Close]]/E428)),"-",LN(Table1330[[#This Row],[Close]]/E428))</f>
        <v>-4.3658516930348704E-3</v>
      </c>
    </row>
    <row r="430" spans="1:8" x14ac:dyDescent="0.3">
      <c r="A430" s="2">
        <v>43735</v>
      </c>
      <c r="B430" s="1">
        <v>15297.7</v>
      </c>
      <c r="C430" s="1">
        <v>15412.9</v>
      </c>
      <c r="D430" s="1">
        <v>15214.2</v>
      </c>
      <c r="E430" s="1">
        <v>15236.4</v>
      </c>
      <c r="F430" s="1">
        <v>19972976</v>
      </c>
      <c r="G430" s="1">
        <v>1643.58</v>
      </c>
      <c r="H430" s="3">
        <f>IF(ISERR(LN(Table1330[[#This Row],[Close]]/E429)),"-",LN(Table1330[[#This Row],[Close]]/E429))</f>
        <v>-5.0083085311311368E-3</v>
      </c>
    </row>
    <row r="431" spans="1:8" x14ac:dyDescent="0.3">
      <c r="A431" s="2">
        <v>43738</v>
      </c>
      <c r="B431" s="1">
        <v>15277.15</v>
      </c>
      <c r="C431" s="1">
        <v>15568.45</v>
      </c>
      <c r="D431" s="1">
        <v>15259.8</v>
      </c>
      <c r="E431" s="1">
        <v>15540.15</v>
      </c>
      <c r="F431" s="1">
        <v>24639706</v>
      </c>
      <c r="G431" s="1">
        <v>2147.44</v>
      </c>
      <c r="H431" s="3">
        <f>IF(ISERR(LN(Table1330[[#This Row],[Close]]/E430)),"-",LN(Table1330[[#This Row],[Close]]/E430))</f>
        <v>1.9739695520959798E-2</v>
      </c>
    </row>
    <row r="432" spans="1:8" x14ac:dyDescent="0.3">
      <c r="A432" s="2">
        <v>43739</v>
      </c>
      <c r="B432" s="1">
        <v>15559.65</v>
      </c>
      <c r="C432" s="1">
        <v>15561.5</v>
      </c>
      <c r="D432" s="1">
        <v>15240.95</v>
      </c>
      <c r="E432" s="1">
        <v>15300.25</v>
      </c>
      <c r="F432" s="1">
        <v>20838455</v>
      </c>
      <c r="G432" s="1">
        <v>1838.91</v>
      </c>
      <c r="H432" s="3">
        <f>IF(ISERR(LN(Table1330[[#This Row],[Close]]/E431)),"-",LN(Table1330[[#This Row],[Close]]/E431))</f>
        <v>-1.5557829268392082E-2</v>
      </c>
    </row>
    <row r="433" spans="1:8" x14ac:dyDescent="0.3">
      <c r="A433" s="2">
        <v>43741</v>
      </c>
      <c r="B433" s="1">
        <v>15318.8</v>
      </c>
      <c r="C433" s="1">
        <v>15417.25</v>
      </c>
      <c r="D433" s="1">
        <v>15228.9</v>
      </c>
      <c r="E433" s="1">
        <v>15277.95</v>
      </c>
      <c r="F433" s="1">
        <v>19672683</v>
      </c>
      <c r="G433" s="1">
        <v>1588.38</v>
      </c>
      <c r="H433" s="3">
        <f>IF(ISERR(LN(Table1330[[#This Row],[Close]]/E432)),"-",LN(Table1330[[#This Row],[Close]]/E432))</f>
        <v>-1.4585557000339469E-3</v>
      </c>
    </row>
    <row r="434" spans="1:8" x14ac:dyDescent="0.3">
      <c r="A434" s="2">
        <v>43742</v>
      </c>
      <c r="B434" s="1">
        <v>15328.4</v>
      </c>
      <c r="C434" s="1">
        <v>15418.8</v>
      </c>
      <c r="D434" s="1">
        <v>15285.15</v>
      </c>
      <c r="E434" s="1">
        <v>15340.3</v>
      </c>
      <c r="F434" s="1">
        <v>22045346</v>
      </c>
      <c r="G434" s="1">
        <v>1820.69</v>
      </c>
      <c r="H434" s="3">
        <f>IF(ISERR(LN(Table1330[[#This Row],[Close]]/E433)),"-",LN(Table1330[[#This Row],[Close]]/E433))</f>
        <v>4.07274002820944E-3</v>
      </c>
    </row>
    <row r="435" spans="1:8" x14ac:dyDescent="0.3">
      <c r="A435" s="2">
        <v>43745</v>
      </c>
      <c r="B435" s="1">
        <v>15368.15</v>
      </c>
      <c r="C435" s="1">
        <v>15472.35</v>
      </c>
      <c r="D435" s="1">
        <v>15226.7</v>
      </c>
      <c r="E435" s="1">
        <v>15246.75</v>
      </c>
      <c r="F435" s="1">
        <v>16359132</v>
      </c>
      <c r="G435" s="1">
        <v>1379.13</v>
      </c>
      <c r="H435" s="3">
        <f>IF(ISERR(LN(Table1330[[#This Row],[Close]]/E434)),"-",LN(Table1330[[#This Row],[Close]]/E434))</f>
        <v>-6.1169868752058397E-3</v>
      </c>
    </row>
    <row r="436" spans="1:8" x14ac:dyDescent="0.3">
      <c r="A436" s="2">
        <v>43747</v>
      </c>
      <c r="B436" s="1">
        <v>15305.1</v>
      </c>
      <c r="C436" s="1">
        <v>15317.15</v>
      </c>
      <c r="D436" s="1">
        <v>15051.35</v>
      </c>
      <c r="E436" s="1">
        <v>15128.75</v>
      </c>
      <c r="F436" s="1">
        <v>21599827</v>
      </c>
      <c r="G436" s="1">
        <v>1746.17</v>
      </c>
      <c r="H436" s="3">
        <f>IF(ISERR(LN(Table1330[[#This Row],[Close]]/E435)),"-",LN(Table1330[[#This Row],[Close]]/E435))</f>
        <v>-7.7694585164696812E-3</v>
      </c>
    </row>
    <row r="437" spans="1:8" x14ac:dyDescent="0.3">
      <c r="A437" s="2">
        <v>43748</v>
      </c>
      <c r="B437" s="1">
        <v>15124.85</v>
      </c>
      <c r="C437" s="1">
        <v>15235.6</v>
      </c>
      <c r="D437" s="1">
        <v>15034.6</v>
      </c>
      <c r="E437" s="1">
        <v>15093.8</v>
      </c>
      <c r="F437" s="1">
        <v>24092311</v>
      </c>
      <c r="G437" s="1">
        <v>2058.7199999999998</v>
      </c>
      <c r="H437" s="3">
        <f>IF(ISERR(LN(Table1330[[#This Row],[Close]]/E436)),"-",LN(Table1330[[#This Row],[Close]]/E436))</f>
        <v>-2.3128435939176019E-3</v>
      </c>
    </row>
    <row r="438" spans="1:8" x14ac:dyDescent="0.3">
      <c r="A438" s="2">
        <v>43749</v>
      </c>
      <c r="B438" s="1">
        <v>14871.45</v>
      </c>
      <c r="C438" s="1">
        <v>15388.95</v>
      </c>
      <c r="D438" s="1">
        <v>14865.1</v>
      </c>
      <c r="E438" s="1">
        <v>15321.9</v>
      </c>
      <c r="F438" s="1">
        <v>46781069</v>
      </c>
      <c r="G438" s="1">
        <v>5023.03</v>
      </c>
      <c r="H438" s="3">
        <f>IF(ISERR(LN(Table1330[[#This Row],[Close]]/E437)),"-",LN(Table1330[[#This Row],[Close]]/E437))</f>
        <v>1.499911403346018E-2</v>
      </c>
    </row>
    <row r="439" spans="1:8" x14ac:dyDescent="0.3">
      <c r="A439" s="2">
        <v>43752</v>
      </c>
      <c r="B439" s="1">
        <v>15202.2</v>
      </c>
      <c r="C439" s="1">
        <v>15338.6</v>
      </c>
      <c r="D439" s="1">
        <v>15147.7</v>
      </c>
      <c r="E439" s="1">
        <v>15277.75</v>
      </c>
      <c r="F439" s="1">
        <v>28977053</v>
      </c>
      <c r="G439" s="1">
        <v>2497.5100000000002</v>
      </c>
      <c r="H439" s="3">
        <f>IF(ISERR(LN(Table1330[[#This Row],[Close]]/E438)),"-",LN(Table1330[[#This Row],[Close]]/E438))</f>
        <v>-2.8856559232836951E-3</v>
      </c>
    </row>
    <row r="440" spans="1:8" x14ac:dyDescent="0.3">
      <c r="A440" s="2">
        <v>43753</v>
      </c>
      <c r="B440" s="1">
        <v>15254.4</v>
      </c>
      <c r="C440" s="1">
        <v>15281.45</v>
      </c>
      <c r="D440" s="1">
        <v>15191.05</v>
      </c>
      <c r="E440" s="1">
        <v>15208.4</v>
      </c>
      <c r="F440" s="1">
        <v>34587081</v>
      </c>
      <c r="G440" s="1">
        <v>2440.66</v>
      </c>
      <c r="H440" s="3">
        <f>IF(ISERR(LN(Table1330[[#This Row],[Close]]/E439)),"-",LN(Table1330[[#This Row],[Close]]/E439))</f>
        <v>-4.5496148003536388E-3</v>
      </c>
    </row>
    <row r="441" spans="1:8" x14ac:dyDescent="0.3">
      <c r="A441" s="2">
        <v>43754</v>
      </c>
      <c r="B441" s="1">
        <v>15223.5</v>
      </c>
      <c r="C441" s="1">
        <v>15373.35</v>
      </c>
      <c r="D441" s="1">
        <v>15213.2</v>
      </c>
      <c r="E441" s="1">
        <v>15344.9</v>
      </c>
      <c r="F441" s="1">
        <v>40139861</v>
      </c>
      <c r="G441" s="1">
        <v>2599.69</v>
      </c>
      <c r="H441" s="3">
        <f>IF(ISERR(LN(Table1330[[#This Row],[Close]]/E440)),"-",LN(Table1330[[#This Row],[Close]]/E440))</f>
        <v>8.935264483172823E-3</v>
      </c>
    </row>
    <row r="442" spans="1:8" x14ac:dyDescent="0.3">
      <c r="A442" s="2">
        <v>43755</v>
      </c>
      <c r="B442" s="1">
        <v>15257.95</v>
      </c>
      <c r="C442" s="1">
        <v>15313.9</v>
      </c>
      <c r="D442" s="1">
        <v>15160.2</v>
      </c>
      <c r="E442" s="1">
        <v>15281.9</v>
      </c>
      <c r="F442" s="1">
        <v>29872973</v>
      </c>
      <c r="G442" s="1">
        <v>2430.5300000000002</v>
      </c>
      <c r="H442" s="3">
        <f>IF(ISERR(LN(Table1330[[#This Row],[Close]]/E441)),"-",LN(Table1330[[#This Row],[Close]]/E441))</f>
        <v>-4.1140497119092926E-3</v>
      </c>
    </row>
    <row r="443" spans="1:8" x14ac:dyDescent="0.3">
      <c r="A443" s="2">
        <v>43756</v>
      </c>
      <c r="B443" s="1">
        <v>15271.95</v>
      </c>
      <c r="C443" s="1">
        <v>15434.55</v>
      </c>
      <c r="D443" s="1">
        <v>15241</v>
      </c>
      <c r="E443" s="1">
        <v>15410.1</v>
      </c>
      <c r="F443" s="1">
        <v>25035472</v>
      </c>
      <c r="G443" s="1">
        <v>2143.0700000000002</v>
      </c>
      <c r="H443" s="3">
        <f>IF(ISERR(LN(Table1330[[#This Row],[Close]]/E442)),"-",LN(Table1330[[#This Row],[Close]]/E442))</f>
        <v>8.3540170457906127E-3</v>
      </c>
    </row>
    <row r="444" spans="1:8" x14ac:dyDescent="0.3">
      <c r="A444" s="2">
        <v>43760</v>
      </c>
      <c r="B444" s="1">
        <v>15033.3</v>
      </c>
      <c r="C444" s="1">
        <v>15085.45</v>
      </c>
      <c r="D444" s="1">
        <v>14659.45</v>
      </c>
      <c r="E444" s="1">
        <v>14688.65</v>
      </c>
      <c r="F444" s="1">
        <v>112307829</v>
      </c>
      <c r="G444" s="1">
        <v>8066.01</v>
      </c>
      <c r="H444" s="3">
        <f>IF(ISERR(LN(Table1330[[#This Row],[Close]]/E443)),"-",LN(Table1330[[#This Row],[Close]]/E443))</f>
        <v>-4.7948051892036443E-2</v>
      </c>
    </row>
    <row r="445" spans="1:8" x14ac:dyDescent="0.3">
      <c r="A445" s="2">
        <v>43761</v>
      </c>
      <c r="B445" s="1">
        <v>14640.85</v>
      </c>
      <c r="C445" s="1">
        <v>14911.2</v>
      </c>
      <c r="D445" s="1">
        <v>14566.55</v>
      </c>
      <c r="E445" s="1">
        <v>14833.35</v>
      </c>
      <c r="F445" s="1">
        <v>77030948</v>
      </c>
      <c r="G445" s="1">
        <v>5416.54</v>
      </c>
      <c r="H445" s="3">
        <f>IF(ISERR(LN(Table1330[[#This Row],[Close]]/E444)),"-",LN(Table1330[[#This Row],[Close]]/E444))</f>
        <v>9.8029373873595883E-3</v>
      </c>
    </row>
    <row r="446" spans="1:8" x14ac:dyDescent="0.3">
      <c r="A446" s="2">
        <v>43762</v>
      </c>
      <c r="B446" s="1">
        <v>14956.65</v>
      </c>
      <c r="C446" s="1">
        <v>14970.35</v>
      </c>
      <c r="D446" s="1">
        <v>14756.55</v>
      </c>
      <c r="E446" s="1">
        <v>14781.5</v>
      </c>
      <c r="F446" s="1">
        <v>51576928</v>
      </c>
      <c r="G446" s="1">
        <v>3963.43</v>
      </c>
      <c r="H446" s="3">
        <f>IF(ISERR(LN(Table1330[[#This Row],[Close]]/E445)),"-",LN(Table1330[[#This Row],[Close]]/E445))</f>
        <v>-3.5016252305424783E-3</v>
      </c>
    </row>
    <row r="447" spans="1:8" x14ac:dyDescent="0.3">
      <c r="A447" s="2">
        <v>43763</v>
      </c>
      <c r="B447" s="1">
        <v>14883.4</v>
      </c>
      <c r="C447" s="1">
        <v>14943.75</v>
      </c>
      <c r="D447" s="1">
        <v>14720.85</v>
      </c>
      <c r="E447" s="1">
        <v>14898.85</v>
      </c>
      <c r="F447" s="1" t="s">
        <v>22</v>
      </c>
      <c r="G447" s="1" t="s">
        <v>22</v>
      </c>
      <c r="H447" s="3">
        <f>IF(ISERR(LN(Table1330[[#This Row],[Close]]/E446)),"-",LN(Table1330[[#This Row],[Close]]/E446))</f>
        <v>7.907629896320309E-3</v>
      </c>
    </row>
    <row r="448" spans="1:8" x14ac:dyDescent="0.3">
      <c r="A448" s="2">
        <v>43765</v>
      </c>
      <c r="B448" s="1">
        <v>15012.45</v>
      </c>
      <c r="C448" s="1">
        <v>15058.45</v>
      </c>
      <c r="D448" s="1">
        <v>14916.05</v>
      </c>
      <c r="E448" s="1">
        <v>14956.4</v>
      </c>
      <c r="F448" s="1">
        <v>4721747</v>
      </c>
      <c r="G448" s="1">
        <v>342.32</v>
      </c>
      <c r="H448" s="3">
        <f>IF(ISERR(LN(Table1330[[#This Row],[Close]]/E447)),"-",LN(Table1330[[#This Row],[Close]]/E447))</f>
        <v>3.8552731115016696E-3</v>
      </c>
    </row>
    <row r="449" spans="1:8" x14ac:dyDescent="0.3">
      <c r="A449" s="2">
        <v>43767</v>
      </c>
      <c r="B449" s="1">
        <v>14980.15</v>
      </c>
      <c r="C449" s="1">
        <v>15199.9</v>
      </c>
      <c r="D449" s="1">
        <v>14970.5</v>
      </c>
      <c r="E449" s="1">
        <v>15181.4</v>
      </c>
      <c r="F449" s="1">
        <v>35883005</v>
      </c>
      <c r="G449" s="1">
        <v>3084.37</v>
      </c>
      <c r="H449" s="3">
        <f>IF(ISERR(LN(Table1330[[#This Row],[Close]]/E448)),"-",LN(Table1330[[#This Row],[Close]]/E448))</f>
        <v>1.4931692452598134E-2</v>
      </c>
    </row>
    <row r="450" spans="1:8" x14ac:dyDescent="0.3">
      <c r="A450" s="2">
        <v>43768</v>
      </c>
      <c r="B450" s="1">
        <v>15343.7</v>
      </c>
      <c r="C450" s="1">
        <v>15419.65</v>
      </c>
      <c r="D450" s="1">
        <v>15212.75</v>
      </c>
      <c r="E450" s="1">
        <v>15395.65</v>
      </c>
      <c r="F450" s="1">
        <v>41161977</v>
      </c>
      <c r="G450" s="1">
        <v>3475.42</v>
      </c>
      <c r="H450" s="3">
        <f>IF(ISERR(LN(Table1330[[#This Row],[Close]]/E449)),"-",LN(Table1330[[#This Row],[Close]]/E449))</f>
        <v>1.4014007656811499E-2</v>
      </c>
    </row>
    <row r="451" spans="1:8" x14ac:dyDescent="0.3">
      <c r="A451" s="2">
        <v>43769</v>
      </c>
      <c r="B451" s="1">
        <v>15436.3</v>
      </c>
      <c r="C451" s="1">
        <v>15657.75</v>
      </c>
      <c r="D451" s="1">
        <v>15417</v>
      </c>
      <c r="E451" s="1">
        <v>15559.4</v>
      </c>
      <c r="F451" s="1">
        <v>48285119</v>
      </c>
      <c r="G451" s="1">
        <v>4109.46</v>
      </c>
      <c r="H451" s="3">
        <f>IF(ISERR(LN(Table1330[[#This Row],[Close]]/E450)),"-",LN(Table1330[[#This Row],[Close]]/E450))</f>
        <v>1.0579955609814331E-2</v>
      </c>
    </row>
    <row r="452" spans="1:8" x14ac:dyDescent="0.3">
      <c r="A452" s="2">
        <v>43770</v>
      </c>
      <c r="B452" s="1">
        <v>15575.35</v>
      </c>
      <c r="C452" s="1">
        <v>15636.3</v>
      </c>
      <c r="D452" s="1">
        <v>15411.8</v>
      </c>
      <c r="E452" s="1">
        <v>15471.2</v>
      </c>
      <c r="F452" s="1">
        <v>29764342</v>
      </c>
      <c r="G452" s="1">
        <v>2592.64</v>
      </c>
      <c r="H452" s="3">
        <f>IF(ISERR(LN(Table1330[[#This Row],[Close]]/E451)),"-",LN(Table1330[[#This Row],[Close]]/E451))</f>
        <v>-5.6847265295109422E-3</v>
      </c>
    </row>
    <row r="453" spans="1:8" x14ac:dyDescent="0.3">
      <c r="A453" s="2">
        <v>43773</v>
      </c>
      <c r="B453" s="1">
        <v>15474</v>
      </c>
      <c r="C453" s="1">
        <v>15803.35</v>
      </c>
      <c r="D453" s="1">
        <v>15428.5</v>
      </c>
      <c r="E453" s="1">
        <v>15591.3</v>
      </c>
      <c r="F453" s="1">
        <v>46736702</v>
      </c>
      <c r="G453" s="1">
        <v>3674.77</v>
      </c>
      <c r="H453" s="3">
        <f>IF(ISERR(LN(Table1330[[#This Row],[Close]]/E452)),"-",LN(Table1330[[#This Row],[Close]]/E452))</f>
        <v>7.7328353136500386E-3</v>
      </c>
    </row>
    <row r="454" spans="1:8" x14ac:dyDescent="0.3">
      <c r="A454" s="2">
        <v>43774</v>
      </c>
      <c r="B454" s="1">
        <v>15613.1</v>
      </c>
      <c r="C454" s="1">
        <v>15613.1</v>
      </c>
      <c r="D454" s="1">
        <v>15422.8</v>
      </c>
      <c r="E454" s="1">
        <v>15533.45</v>
      </c>
      <c r="F454" s="1">
        <v>25846772</v>
      </c>
      <c r="G454" s="1">
        <v>2198.3000000000002</v>
      </c>
      <c r="H454" s="3">
        <f>IF(ISERR(LN(Table1330[[#This Row],[Close]]/E453)),"-",LN(Table1330[[#This Row],[Close]]/E453))</f>
        <v>-3.7173032147028969E-3</v>
      </c>
    </row>
    <row r="455" spans="1:8" x14ac:dyDescent="0.3">
      <c r="A455" s="2">
        <v>43775</v>
      </c>
      <c r="B455" s="1">
        <v>15554.05</v>
      </c>
      <c r="C455" s="1">
        <v>15647.05</v>
      </c>
      <c r="D455" s="1">
        <v>15440.4</v>
      </c>
      <c r="E455" s="1">
        <v>15561.3</v>
      </c>
      <c r="F455" s="1">
        <v>40153010</v>
      </c>
      <c r="G455" s="1">
        <v>3279.74</v>
      </c>
      <c r="H455" s="3">
        <f>IF(ISERR(LN(Table1330[[#This Row],[Close]]/E454)),"-",LN(Table1330[[#This Row],[Close]]/E454))</f>
        <v>1.7912996532843956E-3</v>
      </c>
    </row>
    <row r="456" spans="1:8" x14ac:dyDescent="0.3">
      <c r="A456" s="2">
        <v>43776</v>
      </c>
      <c r="B456" s="1">
        <v>15635.5</v>
      </c>
      <c r="C456" s="1">
        <v>15639.7</v>
      </c>
      <c r="D456" s="1">
        <v>15532.15</v>
      </c>
      <c r="E456" s="1">
        <v>15624.4</v>
      </c>
      <c r="F456" s="1">
        <v>24251273</v>
      </c>
      <c r="G456" s="1">
        <v>1962.7</v>
      </c>
      <c r="H456" s="3">
        <f>IF(ISERR(LN(Table1330[[#This Row],[Close]]/E455)),"-",LN(Table1330[[#This Row],[Close]]/E455))</f>
        <v>4.0467320669829695E-3</v>
      </c>
    </row>
    <row r="457" spans="1:8" x14ac:dyDescent="0.3">
      <c r="A457" s="2">
        <v>43777</v>
      </c>
      <c r="B457" s="1">
        <v>15646.4</v>
      </c>
      <c r="C457" s="1">
        <v>15658.15</v>
      </c>
      <c r="D457" s="1">
        <v>15355.7</v>
      </c>
      <c r="E457" s="1">
        <v>15383.3</v>
      </c>
      <c r="F457" s="1">
        <v>21722268</v>
      </c>
      <c r="G457" s="1">
        <v>1951.69</v>
      </c>
      <c r="H457" s="3">
        <f>IF(ISERR(LN(Table1330[[#This Row],[Close]]/E456)),"-",LN(Table1330[[#This Row],[Close]]/E456))</f>
        <v>-1.5551289453999742E-2</v>
      </c>
    </row>
    <row r="458" spans="1:8" x14ac:dyDescent="0.3">
      <c r="A458" s="2">
        <v>43780</v>
      </c>
      <c r="B458" s="1">
        <v>15343.25</v>
      </c>
      <c r="C458" s="1">
        <v>15354.05</v>
      </c>
      <c r="D458" s="1">
        <v>15228.8</v>
      </c>
      <c r="E458" s="1">
        <v>15308.55</v>
      </c>
      <c r="F458" s="1">
        <v>16836070</v>
      </c>
      <c r="G458" s="1">
        <v>1561.98</v>
      </c>
      <c r="H458" s="3">
        <f>IF(ISERR(LN(Table1330[[#This Row],[Close]]/E457)),"-",LN(Table1330[[#This Row],[Close]]/E457))</f>
        <v>-4.8710095870874394E-3</v>
      </c>
    </row>
    <row r="459" spans="1:8" x14ac:dyDescent="0.3">
      <c r="A459" s="2">
        <v>43782</v>
      </c>
      <c r="B459" s="1">
        <v>15307.9</v>
      </c>
      <c r="C459" s="1">
        <v>15374.05</v>
      </c>
      <c r="D459" s="1">
        <v>15192.3</v>
      </c>
      <c r="E459" s="1">
        <v>15240.95</v>
      </c>
      <c r="F459" s="1">
        <v>28471486</v>
      </c>
      <c r="G459" s="1">
        <v>2436.4699999999998</v>
      </c>
      <c r="H459" s="3">
        <f>IF(ISERR(LN(Table1330[[#This Row],[Close]]/E458)),"-",LN(Table1330[[#This Row],[Close]]/E458))</f>
        <v>-4.4256115703786934E-3</v>
      </c>
    </row>
    <row r="460" spans="1:8" x14ac:dyDescent="0.3">
      <c r="A460" s="2">
        <v>43783</v>
      </c>
      <c r="B460" s="1">
        <v>15292.9</v>
      </c>
      <c r="C460" s="1">
        <v>15410.3</v>
      </c>
      <c r="D460" s="1">
        <v>15217.3</v>
      </c>
      <c r="E460" s="1">
        <v>15388.75</v>
      </c>
      <c r="F460" s="1">
        <v>25379073</v>
      </c>
      <c r="G460" s="1">
        <v>2108.48</v>
      </c>
      <c r="H460" s="3">
        <f>IF(ISERR(LN(Table1330[[#This Row],[Close]]/E459)),"-",LN(Table1330[[#This Row],[Close]]/E459))</f>
        <v>9.6508387059871647E-3</v>
      </c>
    </row>
    <row r="461" spans="1:8" x14ac:dyDescent="0.3">
      <c r="A461" s="2">
        <v>43784</v>
      </c>
      <c r="B461" s="1">
        <v>15425.05</v>
      </c>
      <c r="C461" s="1">
        <v>15471.15</v>
      </c>
      <c r="D461" s="1">
        <v>15287.1</v>
      </c>
      <c r="E461" s="1">
        <v>15310.6</v>
      </c>
      <c r="F461" s="1">
        <v>18374737</v>
      </c>
      <c r="G461" s="1">
        <v>1678.14</v>
      </c>
      <c r="H461" s="3">
        <f>IF(ISERR(LN(Table1330[[#This Row],[Close]]/E460)),"-",LN(Table1330[[#This Row],[Close]]/E460))</f>
        <v>-5.091324006157567E-3</v>
      </c>
    </row>
    <row r="462" spans="1:8" x14ac:dyDescent="0.3">
      <c r="A462" s="2">
        <v>43787</v>
      </c>
      <c r="B462" s="1">
        <v>15326.8</v>
      </c>
      <c r="C462" s="1">
        <v>15373.85</v>
      </c>
      <c r="D462" s="1">
        <v>15251</v>
      </c>
      <c r="E462" s="1">
        <v>15295.25</v>
      </c>
      <c r="F462" s="1">
        <v>22066550</v>
      </c>
      <c r="G462" s="1">
        <v>1631.52</v>
      </c>
      <c r="H462" s="3">
        <f>IF(ISERR(LN(Table1330[[#This Row],[Close]]/E461)),"-",LN(Table1330[[#This Row],[Close]]/E461))</f>
        <v>-1.003076293391583E-3</v>
      </c>
    </row>
    <row r="463" spans="1:8" x14ac:dyDescent="0.3">
      <c r="A463" s="2">
        <v>43788</v>
      </c>
      <c r="B463" s="1">
        <v>15318.65</v>
      </c>
      <c r="C463" s="1">
        <v>15371.8</v>
      </c>
      <c r="D463" s="1">
        <v>15256.85</v>
      </c>
      <c r="E463" s="1">
        <v>15304.85</v>
      </c>
      <c r="F463" s="1">
        <v>25599935</v>
      </c>
      <c r="G463" s="1">
        <v>2107.7199999999998</v>
      </c>
      <c r="H463" s="3">
        <f>IF(ISERR(LN(Table1330[[#This Row],[Close]]/E462)),"-",LN(Table1330[[#This Row],[Close]]/E462))</f>
        <v>6.274489504906073E-4</v>
      </c>
    </row>
    <row r="464" spans="1:8" x14ac:dyDescent="0.3">
      <c r="A464" s="2">
        <v>43789</v>
      </c>
      <c r="B464" s="1">
        <v>15349.05</v>
      </c>
      <c r="C464" s="1">
        <v>15349.05</v>
      </c>
      <c r="D464" s="1">
        <v>15235</v>
      </c>
      <c r="E464" s="1">
        <v>15318.5</v>
      </c>
      <c r="F464" s="1">
        <v>19887942</v>
      </c>
      <c r="G464" s="1">
        <v>1759</v>
      </c>
      <c r="H464" s="3">
        <f>IF(ISERR(LN(Table1330[[#This Row],[Close]]/E463)),"-",LN(Table1330[[#This Row],[Close]]/E463))</f>
        <v>8.9147666104501028E-4</v>
      </c>
    </row>
    <row r="465" spans="1:8" x14ac:dyDescent="0.3">
      <c r="A465" s="2">
        <v>43790</v>
      </c>
      <c r="B465" s="1">
        <v>15353.7</v>
      </c>
      <c r="C465" s="1">
        <v>15435.4</v>
      </c>
      <c r="D465" s="1">
        <v>15279.4</v>
      </c>
      <c r="E465" s="1">
        <v>15293.95</v>
      </c>
      <c r="F465" s="1">
        <v>21612732</v>
      </c>
      <c r="G465" s="1">
        <v>1785.5</v>
      </c>
      <c r="H465" s="3">
        <f>IF(ISERR(LN(Table1330[[#This Row],[Close]]/E464)),"-",LN(Table1330[[#This Row],[Close]]/E464))</f>
        <v>-1.6039229309020768E-3</v>
      </c>
    </row>
    <row r="466" spans="1:8" x14ac:dyDescent="0.3">
      <c r="A466" s="2">
        <v>43791</v>
      </c>
      <c r="B466" s="1">
        <v>15216.55</v>
      </c>
      <c r="C466" s="1">
        <v>15220.05</v>
      </c>
      <c r="D466" s="1">
        <v>14931.35</v>
      </c>
      <c r="E466" s="1">
        <v>14995.9</v>
      </c>
      <c r="F466" s="1">
        <v>29495740</v>
      </c>
      <c r="G466" s="1">
        <v>2401.6</v>
      </c>
      <c r="H466" s="3">
        <f>IF(ISERR(LN(Table1330[[#This Row],[Close]]/E465)),"-",LN(Table1330[[#This Row],[Close]]/E465))</f>
        <v>-1.9680494954259317E-2</v>
      </c>
    </row>
    <row r="467" spans="1:8" x14ac:dyDescent="0.3">
      <c r="A467" s="2">
        <v>43794</v>
      </c>
      <c r="B467" s="1">
        <v>15002.2</v>
      </c>
      <c r="C467" s="1">
        <v>15112.9</v>
      </c>
      <c r="D467" s="1">
        <v>14950.95</v>
      </c>
      <c r="E467" s="1">
        <v>15100.6</v>
      </c>
      <c r="F467" s="1">
        <v>17414541</v>
      </c>
      <c r="G467" s="1">
        <v>1529.56</v>
      </c>
      <c r="H467" s="3">
        <f>IF(ISERR(LN(Table1330[[#This Row],[Close]]/E466)),"-",LN(Table1330[[#This Row],[Close]]/E466))</f>
        <v>6.9576477242856097E-3</v>
      </c>
    </row>
    <row r="468" spans="1:8" x14ac:dyDescent="0.3">
      <c r="A468" s="2">
        <v>43795</v>
      </c>
      <c r="B468" s="1">
        <v>15174.65</v>
      </c>
      <c r="C468" s="1">
        <v>15212.65</v>
      </c>
      <c r="D468" s="1">
        <v>14867.45</v>
      </c>
      <c r="E468" s="1">
        <v>14922.15</v>
      </c>
      <c r="F468" s="1">
        <v>54958881</v>
      </c>
      <c r="G468" s="1">
        <v>4479.3599999999997</v>
      </c>
      <c r="H468" s="3">
        <f>IF(ISERR(LN(Table1330[[#This Row],[Close]]/E467)),"-",LN(Table1330[[#This Row],[Close]]/E467))</f>
        <v>-1.1887791860186001E-2</v>
      </c>
    </row>
    <row r="469" spans="1:8" x14ac:dyDescent="0.3">
      <c r="A469" s="2">
        <v>43796</v>
      </c>
      <c r="B469" s="1">
        <v>14957.5</v>
      </c>
      <c r="C469" s="1">
        <v>15049</v>
      </c>
      <c r="D469" s="1">
        <v>14946.55</v>
      </c>
      <c r="E469" s="1">
        <v>15022.15</v>
      </c>
      <c r="F469" s="1">
        <v>15023394</v>
      </c>
      <c r="G469" s="1">
        <v>1401.46</v>
      </c>
      <c r="H469" s="3">
        <f>IF(ISERR(LN(Table1330[[#This Row],[Close]]/E468)),"-",LN(Table1330[[#This Row],[Close]]/E468))</f>
        <v>6.67909229816734E-3</v>
      </c>
    </row>
    <row r="470" spans="1:8" x14ac:dyDescent="0.3">
      <c r="A470" s="2">
        <v>43797</v>
      </c>
      <c r="B470" s="1">
        <v>15069.15</v>
      </c>
      <c r="C470" s="1">
        <v>15136.2</v>
      </c>
      <c r="D470" s="1">
        <v>15042.65</v>
      </c>
      <c r="E470" s="1">
        <v>15121.75</v>
      </c>
      <c r="F470" s="1">
        <v>14650309</v>
      </c>
      <c r="G470" s="1">
        <v>1395.04</v>
      </c>
      <c r="H470" s="3">
        <f>IF(ISERR(LN(Table1330[[#This Row],[Close]]/E469)),"-",LN(Table1330[[#This Row],[Close]]/E469))</f>
        <v>6.6083262259051846E-3</v>
      </c>
    </row>
    <row r="471" spans="1:8" x14ac:dyDescent="0.3">
      <c r="A471" s="2">
        <v>43798</v>
      </c>
      <c r="B471" s="1">
        <v>15132.95</v>
      </c>
      <c r="C471" s="1">
        <v>15147.25</v>
      </c>
      <c r="D471" s="1">
        <v>14964.25</v>
      </c>
      <c r="E471" s="1">
        <v>14998.05</v>
      </c>
      <c r="F471" s="1">
        <v>13785332</v>
      </c>
      <c r="G471" s="1">
        <v>1159.02</v>
      </c>
      <c r="H471" s="3">
        <f>IF(ISERR(LN(Table1330[[#This Row],[Close]]/E470)),"-",LN(Table1330[[#This Row],[Close]]/E470))</f>
        <v>-8.2139121432073178E-3</v>
      </c>
    </row>
    <row r="472" spans="1:8" x14ac:dyDescent="0.3">
      <c r="A472" s="2">
        <v>43801</v>
      </c>
      <c r="B472" s="1">
        <v>15056.85</v>
      </c>
      <c r="C472" s="1">
        <v>15070.65</v>
      </c>
      <c r="D472" s="1">
        <v>14819.4</v>
      </c>
      <c r="E472" s="1">
        <v>14852</v>
      </c>
      <c r="F472" s="1">
        <v>26527817</v>
      </c>
      <c r="G472" s="1">
        <v>2233.2800000000002</v>
      </c>
      <c r="H472" s="3">
        <f>IF(ISERR(LN(Table1330[[#This Row],[Close]]/E471)),"-",LN(Table1330[[#This Row],[Close]]/E471))</f>
        <v>-9.7856563366439612E-3</v>
      </c>
    </row>
    <row r="473" spans="1:8" x14ac:dyDescent="0.3">
      <c r="A473" s="2">
        <v>43802</v>
      </c>
      <c r="B473" s="1">
        <v>14870.9</v>
      </c>
      <c r="C473" s="1">
        <v>14956.45</v>
      </c>
      <c r="D473" s="1">
        <v>14808.4</v>
      </c>
      <c r="E473" s="1">
        <v>14920.75</v>
      </c>
      <c r="F473" s="1">
        <v>23102025</v>
      </c>
      <c r="G473" s="1">
        <v>2103.5300000000002</v>
      </c>
      <c r="H473" s="3">
        <f>IF(ISERR(LN(Table1330[[#This Row],[Close]]/E472)),"-",LN(Table1330[[#This Row],[Close]]/E472))</f>
        <v>4.6183252938973747E-3</v>
      </c>
    </row>
    <row r="474" spans="1:8" x14ac:dyDescent="0.3">
      <c r="A474" s="2">
        <v>43803</v>
      </c>
      <c r="B474" s="1">
        <v>14918.5</v>
      </c>
      <c r="C474" s="1">
        <v>15188.55</v>
      </c>
      <c r="D474" s="1">
        <v>14896.6</v>
      </c>
      <c r="E474" s="1">
        <v>15175.15</v>
      </c>
      <c r="F474" s="1">
        <v>27219694</v>
      </c>
      <c r="G474" s="1">
        <v>2295.6799999999998</v>
      </c>
      <c r="H474" s="3">
        <f>IF(ISERR(LN(Table1330[[#This Row],[Close]]/E473)),"-",LN(Table1330[[#This Row],[Close]]/E473))</f>
        <v>1.6906359966725609E-2</v>
      </c>
    </row>
    <row r="475" spans="1:8" x14ac:dyDescent="0.3">
      <c r="A475" s="2">
        <v>43804</v>
      </c>
      <c r="B475" s="1">
        <v>15164.15</v>
      </c>
      <c r="C475" s="1">
        <v>15385.45</v>
      </c>
      <c r="D475" s="1">
        <v>15101.8</v>
      </c>
      <c r="E475" s="1">
        <v>15367.5</v>
      </c>
      <c r="F475" s="1">
        <v>28794873</v>
      </c>
      <c r="G475" s="1">
        <v>2450.08</v>
      </c>
      <c r="H475" s="3">
        <f>IF(ISERR(LN(Table1330[[#This Row],[Close]]/E474)),"-",LN(Table1330[[#This Row],[Close]]/E474))</f>
        <v>1.2595668223570658E-2</v>
      </c>
    </row>
    <row r="476" spans="1:8" x14ac:dyDescent="0.3">
      <c r="A476" s="2">
        <v>43805</v>
      </c>
      <c r="B476" s="1">
        <v>15383.45</v>
      </c>
      <c r="C476" s="1">
        <v>15390.05</v>
      </c>
      <c r="D476" s="1">
        <v>15269.25</v>
      </c>
      <c r="E476" s="1">
        <v>15289.6</v>
      </c>
      <c r="F476" s="1">
        <v>16934648</v>
      </c>
      <c r="G476" s="1">
        <v>1363.79</v>
      </c>
      <c r="H476" s="3">
        <f>IF(ISERR(LN(Table1330[[#This Row],[Close]]/E475)),"-",LN(Table1330[[#This Row],[Close]]/E475))</f>
        <v>-5.0820310897287313E-3</v>
      </c>
    </row>
    <row r="477" spans="1:8" x14ac:dyDescent="0.3">
      <c r="A477" s="2">
        <v>43808</v>
      </c>
      <c r="B477" s="1">
        <v>15309.7</v>
      </c>
      <c r="C477" s="1">
        <v>15322.55</v>
      </c>
      <c r="D477" s="1">
        <v>15136.25</v>
      </c>
      <c r="E477" s="1">
        <v>15157.15</v>
      </c>
      <c r="F477" s="1">
        <v>18193828</v>
      </c>
      <c r="G477" s="1">
        <v>1527.23</v>
      </c>
      <c r="H477" s="3">
        <f>IF(ISERR(LN(Table1330[[#This Row],[Close]]/E476)),"-",LN(Table1330[[#This Row],[Close]]/E476))</f>
        <v>-8.7004908912511562E-3</v>
      </c>
    </row>
    <row r="478" spans="1:8" x14ac:dyDescent="0.3">
      <c r="A478" s="2">
        <v>43809</v>
      </c>
      <c r="B478" s="1">
        <v>15120.05</v>
      </c>
      <c r="C478" s="1">
        <v>15123.35</v>
      </c>
      <c r="D478" s="1">
        <v>14903.25</v>
      </c>
      <c r="E478" s="1">
        <v>14946.5</v>
      </c>
      <c r="F478" s="1">
        <v>20105891</v>
      </c>
      <c r="G478" s="1">
        <v>1859.95</v>
      </c>
      <c r="H478" s="3">
        <f>IF(ISERR(LN(Table1330[[#This Row],[Close]]/E477)),"-",LN(Table1330[[#This Row],[Close]]/E477))</f>
        <v>-1.3995209102619734E-2</v>
      </c>
    </row>
    <row r="479" spans="1:8" x14ac:dyDescent="0.3">
      <c r="A479" s="2">
        <v>43810</v>
      </c>
      <c r="B479" s="1">
        <v>14972</v>
      </c>
      <c r="C479" s="1">
        <v>15147.35</v>
      </c>
      <c r="D479" s="1">
        <v>14963.65</v>
      </c>
      <c r="E479" s="1">
        <v>15130.3</v>
      </c>
      <c r="F479" s="1">
        <v>22965246</v>
      </c>
      <c r="G479" s="1">
        <v>2129.75</v>
      </c>
      <c r="H479" s="3">
        <f>IF(ISERR(LN(Table1330[[#This Row],[Close]]/E478)),"-",LN(Table1330[[#This Row],[Close]]/E478))</f>
        <v>1.222219704424302E-2</v>
      </c>
    </row>
    <row r="480" spans="1:8" x14ac:dyDescent="0.3">
      <c r="A480" s="2">
        <v>43811</v>
      </c>
      <c r="B480" s="1">
        <v>15151.1</v>
      </c>
      <c r="C480" s="1">
        <v>15184.15</v>
      </c>
      <c r="D480" s="1">
        <v>14890.6</v>
      </c>
      <c r="E480" s="1">
        <v>14972.65</v>
      </c>
      <c r="F480" s="1">
        <v>27121407</v>
      </c>
      <c r="G480" s="1">
        <v>2750.23</v>
      </c>
      <c r="H480" s="3">
        <f>IF(ISERR(LN(Table1330[[#This Row],[Close]]/E479)),"-",LN(Table1330[[#This Row],[Close]]/E479))</f>
        <v>-1.0474152286367663E-2</v>
      </c>
    </row>
    <row r="481" spans="1:8" x14ac:dyDescent="0.3">
      <c r="A481" s="2">
        <v>43812</v>
      </c>
      <c r="B481" s="1">
        <v>14987.9</v>
      </c>
      <c r="C481" s="1">
        <v>15221.45</v>
      </c>
      <c r="D481" s="1">
        <v>14965.15</v>
      </c>
      <c r="E481" s="1">
        <v>15200.55</v>
      </c>
      <c r="F481" s="1">
        <v>30121794</v>
      </c>
      <c r="G481" s="1">
        <v>2685.5</v>
      </c>
      <c r="H481" s="3">
        <f>IF(ISERR(LN(Table1330[[#This Row],[Close]]/E480)),"-",LN(Table1330[[#This Row],[Close]]/E480))</f>
        <v>1.5106407934821112E-2</v>
      </c>
    </row>
    <row r="482" spans="1:8" x14ac:dyDescent="0.3">
      <c r="A482" s="2">
        <v>43815</v>
      </c>
      <c r="B482" s="1">
        <v>15263.75</v>
      </c>
      <c r="C482" s="1">
        <v>15446.25</v>
      </c>
      <c r="D482" s="1">
        <v>15223.1</v>
      </c>
      <c r="E482" s="1">
        <v>15348.7</v>
      </c>
      <c r="F482" s="1">
        <v>28614674</v>
      </c>
      <c r="G482" s="1">
        <v>2666.79</v>
      </c>
      <c r="H482" s="3">
        <f>IF(ISERR(LN(Table1330[[#This Row],[Close]]/E481)),"-",LN(Table1330[[#This Row],[Close]]/E481))</f>
        <v>9.6991684848886164E-3</v>
      </c>
    </row>
    <row r="483" spans="1:8" x14ac:dyDescent="0.3">
      <c r="A483" s="2">
        <v>43816</v>
      </c>
      <c r="B483" s="1">
        <v>15417.55</v>
      </c>
      <c r="C483" s="1">
        <v>15670.35</v>
      </c>
      <c r="D483" s="1">
        <v>15387.2</v>
      </c>
      <c r="E483" s="1">
        <v>15637.15</v>
      </c>
      <c r="F483" s="1">
        <v>35675500</v>
      </c>
      <c r="G483" s="1">
        <v>3589.74</v>
      </c>
      <c r="H483" s="3">
        <f>IF(ISERR(LN(Table1330[[#This Row],[Close]]/E482)),"-",LN(Table1330[[#This Row],[Close]]/E482))</f>
        <v>1.8618713555209384E-2</v>
      </c>
    </row>
    <row r="484" spans="1:8" x14ac:dyDescent="0.3">
      <c r="A484" s="2">
        <v>43817</v>
      </c>
      <c r="B484" s="1">
        <v>15680.5</v>
      </c>
      <c r="C484" s="1">
        <v>15835.8</v>
      </c>
      <c r="D484" s="1">
        <v>15649.15</v>
      </c>
      <c r="E484" s="1">
        <v>15710.65</v>
      </c>
      <c r="F484" s="1">
        <v>46723697</v>
      </c>
      <c r="G484" s="1">
        <v>4525.93</v>
      </c>
      <c r="H484" s="3">
        <f>IF(ISERR(LN(Table1330[[#This Row],[Close]]/E483)),"-",LN(Table1330[[#This Row],[Close]]/E483))</f>
        <v>4.6893328838220573E-3</v>
      </c>
    </row>
    <row r="485" spans="1:8" x14ac:dyDescent="0.3">
      <c r="A485" s="2">
        <v>43818</v>
      </c>
      <c r="B485" s="1">
        <v>15741.2</v>
      </c>
      <c r="C485" s="1">
        <v>15835.5</v>
      </c>
      <c r="D485" s="1">
        <v>15654.7</v>
      </c>
      <c r="E485" s="1">
        <v>15812.95</v>
      </c>
      <c r="F485" s="1">
        <v>25099747</v>
      </c>
      <c r="G485" s="1">
        <v>2629.83</v>
      </c>
      <c r="H485" s="3">
        <f>IF(ISERR(LN(Table1330[[#This Row],[Close]]/E484)),"-",LN(Table1330[[#This Row],[Close]]/E484))</f>
        <v>6.4903982487831994E-3</v>
      </c>
    </row>
    <row r="486" spans="1:8" x14ac:dyDescent="0.3">
      <c r="A486" s="2">
        <v>43819</v>
      </c>
      <c r="B486" s="1">
        <v>15811.95</v>
      </c>
      <c r="C486" s="1">
        <v>15890.95</v>
      </c>
      <c r="D486" s="1">
        <v>15781.25</v>
      </c>
      <c r="E486" s="1">
        <v>15844.55</v>
      </c>
      <c r="F486" s="1">
        <v>29982814</v>
      </c>
      <c r="G486" s="1">
        <v>2739.61</v>
      </c>
      <c r="H486" s="3">
        <f>IF(ISERR(LN(Table1330[[#This Row],[Close]]/E485)),"-",LN(Table1330[[#This Row],[Close]]/E485))</f>
        <v>1.9963680325425638E-3</v>
      </c>
    </row>
    <row r="487" spans="1:8" x14ac:dyDescent="0.3">
      <c r="A487" s="2">
        <v>43822</v>
      </c>
      <c r="B487" s="1">
        <v>15811.4</v>
      </c>
      <c r="C487" s="1">
        <v>15936</v>
      </c>
      <c r="D487" s="1">
        <v>15809.05</v>
      </c>
      <c r="E487" s="1">
        <v>15865.5</v>
      </c>
      <c r="F487" s="1">
        <v>15891898</v>
      </c>
      <c r="G487" s="1">
        <v>1414.7</v>
      </c>
      <c r="H487" s="3">
        <f>IF(ISERR(LN(Table1330[[#This Row],[Close]]/E486)),"-",LN(Table1330[[#This Row],[Close]]/E486))</f>
        <v>1.3213478407101483E-3</v>
      </c>
    </row>
    <row r="488" spans="1:8" x14ac:dyDescent="0.3">
      <c r="A488" s="2">
        <v>43823</v>
      </c>
      <c r="B488" s="1">
        <v>15877.4</v>
      </c>
      <c r="C488" s="1">
        <v>15880.15</v>
      </c>
      <c r="D488" s="1">
        <v>15739.45</v>
      </c>
      <c r="E488" s="1">
        <v>15778.2</v>
      </c>
      <c r="F488" s="1">
        <v>16014503</v>
      </c>
      <c r="G488" s="1">
        <v>1570.19</v>
      </c>
      <c r="H488" s="3">
        <f>IF(ISERR(LN(Table1330[[#This Row],[Close]]/E487)),"-",LN(Table1330[[#This Row],[Close]]/E487))</f>
        <v>-5.5176999837159863E-3</v>
      </c>
    </row>
    <row r="489" spans="1:8" x14ac:dyDescent="0.3">
      <c r="A489" s="2">
        <v>43825</v>
      </c>
      <c r="B489" s="1">
        <v>15784.45</v>
      </c>
      <c r="C489" s="1">
        <v>15806.85</v>
      </c>
      <c r="D489" s="1">
        <v>15690.95</v>
      </c>
      <c r="E489" s="1">
        <v>15706.45</v>
      </c>
      <c r="F489" s="1">
        <v>17848305</v>
      </c>
      <c r="G489" s="1">
        <v>1472.24</v>
      </c>
      <c r="H489" s="3">
        <f>IF(ISERR(LN(Table1330[[#This Row],[Close]]/E488)),"-",LN(Table1330[[#This Row],[Close]]/E488))</f>
        <v>-4.5577844573513517E-3</v>
      </c>
    </row>
    <row r="490" spans="1:8" x14ac:dyDescent="0.3">
      <c r="A490" s="2">
        <v>43826</v>
      </c>
      <c r="B490" s="1">
        <v>15740.4</v>
      </c>
      <c r="C490" s="1">
        <v>15824.15</v>
      </c>
      <c r="D490" s="1">
        <v>15657.5</v>
      </c>
      <c r="E490" s="1">
        <v>15780.7</v>
      </c>
      <c r="F490" s="1">
        <v>16652327</v>
      </c>
      <c r="G490" s="1">
        <v>1458.89</v>
      </c>
      <c r="H490" s="3">
        <f>IF(ISERR(LN(Table1330[[#This Row],[Close]]/E489)),"-",LN(Table1330[[#This Row],[Close]]/E489))</f>
        <v>4.7162183701448717E-3</v>
      </c>
    </row>
    <row r="491" spans="1:8" x14ac:dyDescent="0.3">
      <c r="A491" s="2">
        <v>43829</v>
      </c>
      <c r="B491" s="1">
        <v>15801.5</v>
      </c>
      <c r="C491" s="1">
        <v>15868.95</v>
      </c>
      <c r="D491" s="1">
        <v>15715.1</v>
      </c>
      <c r="E491" s="1">
        <v>15775</v>
      </c>
      <c r="F491" s="1">
        <v>16249651</v>
      </c>
      <c r="G491" s="1">
        <v>1400.99</v>
      </c>
      <c r="H491" s="3">
        <f>IF(ISERR(LN(Table1330[[#This Row],[Close]]/E490)),"-",LN(Table1330[[#This Row],[Close]]/E490))</f>
        <v>-3.6126595588085851E-4</v>
      </c>
    </row>
    <row r="492" spans="1:8" x14ac:dyDescent="0.3">
      <c r="A492" s="2">
        <v>43830</v>
      </c>
      <c r="B492" s="1">
        <v>15754.05</v>
      </c>
      <c r="C492" s="1">
        <v>15775.25</v>
      </c>
      <c r="D492" s="1">
        <v>15634.5</v>
      </c>
      <c r="E492" s="1">
        <v>15652.4</v>
      </c>
      <c r="F492" s="1">
        <v>19595240</v>
      </c>
      <c r="G492" s="1">
        <v>1563.39</v>
      </c>
      <c r="H492" s="3">
        <f>IF(ISERR(LN(Table1330[[#This Row],[Close]]/E491)),"-",LN(Table1330[[#This Row],[Close]]/E491))</f>
        <v>-7.8021485661463746E-3</v>
      </c>
    </row>
    <row r="493" spans="1:8" x14ac:dyDescent="0.3">
      <c r="A493" s="2">
        <v>43831</v>
      </c>
      <c r="B493" s="1">
        <v>15705.9</v>
      </c>
      <c r="C493" s="1">
        <v>15746.25</v>
      </c>
      <c r="D493" s="1">
        <v>15676.7</v>
      </c>
      <c r="E493" s="1">
        <v>15722.15</v>
      </c>
      <c r="F493" s="1">
        <v>9390770</v>
      </c>
      <c r="G493" s="1">
        <v>796.37</v>
      </c>
      <c r="H493" s="3">
        <f>IF(ISERR(LN(Table1330[[#This Row],[Close]]/E492)),"-",LN(Table1330[[#This Row],[Close]]/E492))</f>
        <v>4.4462862358157166E-3</v>
      </c>
    </row>
    <row r="494" spans="1:8" x14ac:dyDescent="0.3">
      <c r="A494" s="2">
        <v>43832</v>
      </c>
      <c r="B494" s="1">
        <v>15754.9</v>
      </c>
      <c r="C494" s="1">
        <v>15762.1</v>
      </c>
      <c r="D494" s="1">
        <v>15679.65</v>
      </c>
      <c r="E494" s="1">
        <v>15709.65</v>
      </c>
      <c r="F494" s="1">
        <v>15228631</v>
      </c>
      <c r="G494" s="1">
        <v>1359.62</v>
      </c>
      <c r="H494" s="3">
        <f>IF(ISERR(LN(Table1330[[#This Row],[Close]]/E493)),"-",LN(Table1330[[#This Row],[Close]]/E493))</f>
        <v>-7.9537288090262138E-4</v>
      </c>
    </row>
    <row r="495" spans="1:8" x14ac:dyDescent="0.3">
      <c r="A495" s="2">
        <v>43833</v>
      </c>
      <c r="B495" s="1">
        <v>15727.6</v>
      </c>
      <c r="C495" s="1">
        <v>16004.45</v>
      </c>
      <c r="D495" s="1">
        <v>15722.65</v>
      </c>
      <c r="E495" s="1">
        <v>15936.6</v>
      </c>
      <c r="F495" s="1">
        <v>26007478</v>
      </c>
      <c r="G495" s="1">
        <v>2470.87</v>
      </c>
      <c r="H495" s="3">
        <f>IF(ISERR(LN(Table1330[[#This Row],[Close]]/E494)),"-",LN(Table1330[[#This Row],[Close]]/E494))</f>
        <v>1.4343177519842345E-2</v>
      </c>
    </row>
    <row r="496" spans="1:8" x14ac:dyDescent="0.3">
      <c r="A496" s="2">
        <v>43836</v>
      </c>
      <c r="B496" s="1">
        <v>15934.6</v>
      </c>
      <c r="C496" s="1">
        <v>16067.65</v>
      </c>
      <c r="D496" s="1">
        <v>15831.85</v>
      </c>
      <c r="E496" s="1">
        <v>15879.8</v>
      </c>
      <c r="F496" s="1">
        <v>24001823</v>
      </c>
      <c r="G496" s="1">
        <v>2010.92</v>
      </c>
      <c r="H496" s="3">
        <f>IF(ISERR(LN(Table1330[[#This Row],[Close]]/E495)),"-",LN(Table1330[[#This Row],[Close]]/E495))</f>
        <v>-3.5704894546454936E-3</v>
      </c>
    </row>
    <row r="497" spans="1:8" x14ac:dyDescent="0.3">
      <c r="A497" s="2">
        <v>43837</v>
      </c>
      <c r="B497" s="1">
        <v>15893.35</v>
      </c>
      <c r="C497" s="1">
        <v>15988.7</v>
      </c>
      <c r="D497" s="1">
        <v>15799.8</v>
      </c>
      <c r="E497" s="1">
        <v>15895.2</v>
      </c>
      <c r="F497" s="1">
        <v>24228858</v>
      </c>
      <c r="G497" s="1">
        <v>1896.87</v>
      </c>
      <c r="H497" s="3">
        <f>IF(ISERR(LN(Table1330[[#This Row],[Close]]/E496)),"-",LN(Table1330[[#This Row],[Close]]/E496))</f>
        <v>9.6931557550178772E-4</v>
      </c>
    </row>
    <row r="498" spans="1:8" x14ac:dyDescent="0.3">
      <c r="A498" s="2">
        <v>43838</v>
      </c>
      <c r="B498" s="1">
        <v>15840.9</v>
      </c>
      <c r="C498" s="1">
        <v>15974.85</v>
      </c>
      <c r="D498" s="1">
        <v>15816.8</v>
      </c>
      <c r="E498" s="1">
        <v>15953.45</v>
      </c>
      <c r="F498" s="1">
        <v>27441490</v>
      </c>
      <c r="G498" s="1">
        <v>2705.34</v>
      </c>
      <c r="H498" s="3">
        <f>IF(ISERR(LN(Table1330[[#This Row],[Close]]/E497)),"-",LN(Table1330[[#This Row],[Close]]/E497))</f>
        <v>3.6579299248743606E-3</v>
      </c>
    </row>
    <row r="499" spans="1:8" x14ac:dyDescent="0.3">
      <c r="A499" s="2">
        <v>43839</v>
      </c>
      <c r="B499" s="1">
        <v>15970.65</v>
      </c>
      <c r="C499" s="1">
        <v>16017.25</v>
      </c>
      <c r="D499" s="1">
        <v>15857.25</v>
      </c>
      <c r="E499" s="1">
        <v>15925.15</v>
      </c>
      <c r="F499" s="1">
        <v>27876904</v>
      </c>
      <c r="G499" s="1">
        <v>2508.81</v>
      </c>
      <c r="H499" s="3">
        <f>IF(ISERR(LN(Table1330[[#This Row],[Close]]/E498)),"-",LN(Table1330[[#This Row],[Close]]/E498))</f>
        <v>-1.7754862154734225E-3</v>
      </c>
    </row>
    <row r="500" spans="1:8" x14ac:dyDescent="0.3">
      <c r="A500" s="2">
        <v>43840</v>
      </c>
      <c r="B500" s="1">
        <v>16040.65</v>
      </c>
      <c r="C500" s="1">
        <v>16059.35</v>
      </c>
      <c r="D500" s="1">
        <v>15930.65</v>
      </c>
      <c r="E500" s="1">
        <v>15959.9</v>
      </c>
      <c r="F500" s="1">
        <v>20204002</v>
      </c>
      <c r="G500" s="1">
        <v>1659.74</v>
      </c>
      <c r="H500" s="3">
        <f>IF(ISERR(LN(Table1330[[#This Row],[Close]]/E499)),"-",LN(Table1330[[#This Row],[Close]]/E499))</f>
        <v>2.1797057717296026E-3</v>
      </c>
    </row>
    <row r="501" spans="1:8" x14ac:dyDescent="0.3">
      <c r="A501" s="2">
        <v>43843</v>
      </c>
      <c r="B501" s="1">
        <v>16135.5</v>
      </c>
      <c r="C501" s="1">
        <v>16275.2</v>
      </c>
      <c r="D501" s="1">
        <v>16075.75</v>
      </c>
      <c r="E501" s="1">
        <v>16225.9</v>
      </c>
      <c r="F501" s="1">
        <v>61139484</v>
      </c>
      <c r="G501" s="1">
        <v>4660.8</v>
      </c>
      <c r="H501" s="3">
        <f>IF(ISERR(LN(Table1330[[#This Row],[Close]]/E500)),"-",LN(Table1330[[#This Row],[Close]]/E500))</f>
        <v>1.6529404667654783E-2</v>
      </c>
    </row>
    <row r="502" spans="1:8" x14ac:dyDescent="0.3">
      <c r="A502" s="2">
        <v>43844</v>
      </c>
      <c r="B502" s="1">
        <v>16238.15</v>
      </c>
      <c r="C502" s="1">
        <v>16385.95</v>
      </c>
      <c r="D502" s="1">
        <v>16226.9</v>
      </c>
      <c r="E502" s="1">
        <v>16362.35</v>
      </c>
      <c r="F502" s="1">
        <v>34531792</v>
      </c>
      <c r="G502" s="1">
        <v>2690.27</v>
      </c>
      <c r="H502" s="3">
        <f>IF(ISERR(LN(Table1330[[#This Row],[Close]]/E501)),"-",LN(Table1330[[#This Row],[Close]]/E501))</f>
        <v>8.3742328851857568E-3</v>
      </c>
    </row>
    <row r="503" spans="1:8" x14ac:dyDescent="0.3">
      <c r="A503" s="2">
        <v>43845</v>
      </c>
      <c r="B503" s="1">
        <v>16354.2</v>
      </c>
      <c r="C503" s="1">
        <v>16366.75</v>
      </c>
      <c r="D503" s="1">
        <v>16217.1</v>
      </c>
      <c r="E503" s="1">
        <v>16346.85</v>
      </c>
      <c r="F503" s="1">
        <v>35215518</v>
      </c>
      <c r="G503" s="1">
        <v>2659.8</v>
      </c>
      <c r="H503" s="3">
        <f>IF(ISERR(LN(Table1330[[#This Row],[Close]]/E502)),"-",LN(Table1330[[#This Row],[Close]]/E502))</f>
        <v>-9.477456593376401E-4</v>
      </c>
    </row>
    <row r="504" spans="1:8" x14ac:dyDescent="0.3">
      <c r="A504" s="2">
        <v>43846</v>
      </c>
      <c r="B504" s="1">
        <v>16372.15</v>
      </c>
      <c r="C504" s="1">
        <v>16423.849999999999</v>
      </c>
      <c r="D504" s="1">
        <v>16277.25</v>
      </c>
      <c r="E504" s="1">
        <v>16381.65</v>
      </c>
      <c r="F504" s="1">
        <v>26236130</v>
      </c>
      <c r="G504" s="1">
        <v>1988.28</v>
      </c>
      <c r="H504" s="3">
        <f>IF(ISERR(LN(Table1330[[#This Row],[Close]]/E503)),"-",LN(Table1330[[#This Row],[Close]]/E503))</f>
        <v>2.1265877210923196E-3</v>
      </c>
    </row>
    <row r="505" spans="1:8" x14ac:dyDescent="0.3">
      <c r="A505" s="2">
        <v>43847</v>
      </c>
      <c r="B505" s="1">
        <v>16396.5</v>
      </c>
      <c r="C505" s="1">
        <v>16447.349999999999</v>
      </c>
      <c r="D505" s="1">
        <v>16310.75</v>
      </c>
      <c r="E505" s="1">
        <v>16356.6</v>
      </c>
      <c r="F505" s="1">
        <v>20023292</v>
      </c>
      <c r="G505" s="1">
        <v>1734.8</v>
      </c>
      <c r="H505" s="3">
        <f>IF(ISERR(LN(Table1330[[#This Row],[Close]]/E504)),"-",LN(Table1330[[#This Row],[Close]]/E504))</f>
        <v>-1.5303203371392453E-3</v>
      </c>
    </row>
    <row r="506" spans="1:8" x14ac:dyDescent="0.3">
      <c r="A506" s="2">
        <v>43850</v>
      </c>
      <c r="B506" s="1">
        <v>16389.599999999999</v>
      </c>
      <c r="C506" s="1">
        <v>16465.05</v>
      </c>
      <c r="D506" s="1">
        <v>16162.5</v>
      </c>
      <c r="E506" s="1">
        <v>16207.15</v>
      </c>
      <c r="F506" s="1">
        <v>27054398</v>
      </c>
      <c r="G506" s="1">
        <v>2598.0100000000002</v>
      </c>
      <c r="H506" s="3">
        <f>IF(ISERR(LN(Table1330[[#This Row],[Close]]/E505)),"-",LN(Table1330[[#This Row],[Close]]/E505))</f>
        <v>-9.1789827221032978E-3</v>
      </c>
    </row>
    <row r="507" spans="1:8" x14ac:dyDescent="0.3">
      <c r="A507" s="2">
        <v>43851</v>
      </c>
      <c r="B507" s="1">
        <v>16190.8</v>
      </c>
      <c r="C507" s="1">
        <v>16221.5</v>
      </c>
      <c r="D507" s="1">
        <v>16133.6</v>
      </c>
      <c r="E507" s="1">
        <v>16175.2</v>
      </c>
      <c r="F507" s="1">
        <v>17456561</v>
      </c>
      <c r="G507" s="1">
        <v>1447.68</v>
      </c>
      <c r="H507" s="3">
        <f>IF(ISERR(LN(Table1330[[#This Row],[Close]]/E506)),"-",LN(Table1330[[#This Row],[Close]]/E506))</f>
        <v>-1.9732978222716238E-3</v>
      </c>
    </row>
    <row r="508" spans="1:8" x14ac:dyDescent="0.3">
      <c r="A508" s="2">
        <v>43852</v>
      </c>
      <c r="B508" s="1">
        <v>16245.95</v>
      </c>
      <c r="C508" s="1">
        <v>16404.599999999999</v>
      </c>
      <c r="D508" s="1">
        <v>16211.8</v>
      </c>
      <c r="E508" s="1">
        <v>16334.55</v>
      </c>
      <c r="F508" s="1">
        <v>26848118</v>
      </c>
      <c r="G508" s="1">
        <v>2169.56</v>
      </c>
      <c r="H508" s="3">
        <f>IF(ISERR(LN(Table1330[[#This Row],[Close]]/E507)),"-",LN(Table1330[[#This Row],[Close]]/E507))</f>
        <v>9.8032913932541415E-3</v>
      </c>
    </row>
    <row r="509" spans="1:8" x14ac:dyDescent="0.3">
      <c r="A509" s="2">
        <v>43853</v>
      </c>
      <c r="B509" s="1">
        <v>16380.6</v>
      </c>
      <c r="C509" s="1">
        <v>16501.2</v>
      </c>
      <c r="D509" s="1">
        <v>16367.75</v>
      </c>
      <c r="E509" s="1">
        <v>16474.400000000001</v>
      </c>
      <c r="F509" s="1">
        <v>30024513</v>
      </c>
      <c r="G509" s="1">
        <v>2522.7600000000002</v>
      </c>
      <c r="H509" s="3">
        <f>IF(ISERR(LN(Table1330[[#This Row],[Close]]/E508)),"-",LN(Table1330[[#This Row],[Close]]/E508))</f>
        <v>8.5251644447931606E-3</v>
      </c>
    </row>
    <row r="510" spans="1:8" x14ac:dyDescent="0.3">
      <c r="A510" s="2">
        <v>43854</v>
      </c>
      <c r="B510" s="1">
        <v>16410.5</v>
      </c>
      <c r="C510" s="1">
        <v>16498.75</v>
      </c>
      <c r="D510" s="1">
        <v>16356.95</v>
      </c>
      <c r="E510" s="1">
        <v>16472.75</v>
      </c>
      <c r="F510" s="1">
        <v>21184459</v>
      </c>
      <c r="G510" s="1">
        <v>1776.2</v>
      </c>
      <c r="H510" s="3">
        <f>IF(ISERR(LN(Table1330[[#This Row],[Close]]/E509)),"-",LN(Table1330[[#This Row],[Close]]/E509))</f>
        <v>-1.0016040849546276E-4</v>
      </c>
    </row>
    <row r="511" spans="1:8" x14ac:dyDescent="0.3">
      <c r="A511" s="2">
        <v>43857</v>
      </c>
      <c r="B511" s="1">
        <v>16456.2</v>
      </c>
      <c r="C511" s="1">
        <v>16483.900000000001</v>
      </c>
      <c r="D511" s="1">
        <v>16385.650000000001</v>
      </c>
      <c r="E511" s="1">
        <v>16393.55</v>
      </c>
      <c r="F511" s="1">
        <v>13611766</v>
      </c>
      <c r="G511" s="1">
        <v>1165.01</v>
      </c>
      <c r="H511" s="3">
        <f>IF(ISERR(LN(Table1330[[#This Row],[Close]]/E510)),"-",LN(Table1330[[#This Row],[Close]]/E510))</f>
        <v>-4.8195357131312639E-3</v>
      </c>
    </row>
    <row r="512" spans="1:8" x14ac:dyDescent="0.3">
      <c r="A512" s="2">
        <v>43858</v>
      </c>
      <c r="B512" s="1">
        <v>16442.849999999999</v>
      </c>
      <c r="C512" s="1">
        <v>16448.05</v>
      </c>
      <c r="D512" s="1">
        <v>16320.6</v>
      </c>
      <c r="E512" s="1">
        <v>16429.75</v>
      </c>
      <c r="F512" s="1">
        <v>19676966</v>
      </c>
      <c r="G512" s="1">
        <v>1670.98</v>
      </c>
      <c r="H512" s="3">
        <f>IF(ISERR(LN(Table1330[[#This Row],[Close]]/E511)),"-",LN(Table1330[[#This Row],[Close]]/E511))</f>
        <v>2.2057510778684918E-3</v>
      </c>
    </row>
    <row r="513" spans="1:8" x14ac:dyDescent="0.3">
      <c r="A513" s="2">
        <v>43859</v>
      </c>
      <c r="B513" s="1">
        <v>16513.2</v>
      </c>
      <c r="C513" s="1">
        <v>16577.95</v>
      </c>
      <c r="D513" s="1">
        <v>16452</v>
      </c>
      <c r="E513" s="1">
        <v>16479.3</v>
      </c>
      <c r="F513" s="1">
        <v>22195772</v>
      </c>
      <c r="G513" s="1">
        <v>2065.23</v>
      </c>
      <c r="H513" s="3">
        <f>IF(ISERR(LN(Table1330[[#This Row],[Close]]/E512)),"-",LN(Table1330[[#This Row],[Close]]/E512))</f>
        <v>3.0113319858078667E-3</v>
      </c>
    </row>
    <row r="514" spans="1:8" x14ac:dyDescent="0.3">
      <c r="A514" s="2">
        <v>43860</v>
      </c>
      <c r="B514" s="1">
        <v>16509</v>
      </c>
      <c r="C514" s="1">
        <v>16514.099999999999</v>
      </c>
      <c r="D514" s="1">
        <v>16287.75</v>
      </c>
      <c r="E514" s="1">
        <v>16327.9</v>
      </c>
      <c r="F514" s="1">
        <v>18889354</v>
      </c>
      <c r="G514" s="1">
        <v>1715.04</v>
      </c>
      <c r="H514" s="3">
        <f>IF(ISERR(LN(Table1330[[#This Row],[Close]]/E513)),"-",LN(Table1330[[#This Row],[Close]]/E513))</f>
        <v>-9.2297468110614667E-3</v>
      </c>
    </row>
    <row r="515" spans="1:8" x14ac:dyDescent="0.3">
      <c r="A515" s="2">
        <v>43861</v>
      </c>
      <c r="B515" s="1">
        <v>16333.15</v>
      </c>
      <c r="C515" s="1">
        <v>16365.8</v>
      </c>
      <c r="D515" s="1">
        <v>16098.45</v>
      </c>
      <c r="E515" s="1">
        <v>16144.15</v>
      </c>
      <c r="F515" s="1">
        <v>26267958</v>
      </c>
      <c r="G515" s="1">
        <v>2192.6799999999998</v>
      </c>
      <c r="H515" s="3">
        <f>IF(ISERR(LN(Table1330[[#This Row],[Close]]/E514)),"-",LN(Table1330[[#This Row],[Close]]/E514))</f>
        <v>-1.1317546094299373E-2</v>
      </c>
    </row>
    <row r="516" spans="1:8" x14ac:dyDescent="0.3">
      <c r="A516" s="2">
        <v>43862</v>
      </c>
      <c r="B516" s="1">
        <v>16138.6</v>
      </c>
      <c r="C516" s="1">
        <v>16319.75</v>
      </c>
      <c r="D516" s="1">
        <v>15968.5</v>
      </c>
      <c r="E516" s="1">
        <v>16282.65</v>
      </c>
      <c r="F516" s="1">
        <v>20546938</v>
      </c>
      <c r="G516" s="1">
        <v>1950.3</v>
      </c>
      <c r="H516" s="3">
        <f>IF(ISERR(LN(Table1330[[#This Row],[Close]]/E515)),"-",LN(Table1330[[#This Row],[Close]]/E515))</f>
        <v>8.5423687948377892E-3</v>
      </c>
    </row>
    <row r="517" spans="1:8" x14ac:dyDescent="0.3">
      <c r="A517" s="2">
        <v>43864</v>
      </c>
      <c r="B517" s="1">
        <v>16282</v>
      </c>
      <c r="C517" s="1">
        <v>16418.900000000001</v>
      </c>
      <c r="D517" s="1">
        <v>16034.3</v>
      </c>
      <c r="E517" s="1">
        <v>16059.9</v>
      </c>
      <c r="F517" s="1">
        <v>28969680</v>
      </c>
      <c r="G517" s="1">
        <v>2532.58</v>
      </c>
      <c r="H517" s="3">
        <f>IF(ISERR(LN(Table1330[[#This Row],[Close]]/E516)),"-",LN(Table1330[[#This Row],[Close]]/E516))</f>
        <v>-1.377464189136016E-2</v>
      </c>
    </row>
    <row r="518" spans="1:8" x14ac:dyDescent="0.3">
      <c r="A518" s="2">
        <v>43865</v>
      </c>
      <c r="B518" s="1">
        <v>16174.8</v>
      </c>
      <c r="C518" s="1">
        <v>16377.45</v>
      </c>
      <c r="D518" s="1">
        <v>16155.8</v>
      </c>
      <c r="E518" s="1">
        <v>16350.85</v>
      </c>
      <c r="F518" s="1">
        <v>25185175</v>
      </c>
      <c r="G518" s="1">
        <v>2188.87</v>
      </c>
      <c r="H518" s="3">
        <f>IF(ISERR(LN(Table1330[[#This Row],[Close]]/E517)),"-",LN(Table1330[[#This Row],[Close]]/E517))</f>
        <v>1.7954401910361691E-2</v>
      </c>
    </row>
    <row r="519" spans="1:8" x14ac:dyDescent="0.3">
      <c r="A519" s="2">
        <v>43866</v>
      </c>
      <c r="B519" s="1">
        <v>16354.45</v>
      </c>
      <c r="C519" s="1">
        <v>16463.599999999999</v>
      </c>
      <c r="D519" s="1">
        <v>16283.25</v>
      </c>
      <c r="E519" s="1">
        <v>16448.55</v>
      </c>
      <c r="F519" s="1">
        <v>21910979</v>
      </c>
      <c r="G519" s="1">
        <v>1767.33</v>
      </c>
      <c r="H519" s="3">
        <f>IF(ISERR(LN(Table1330[[#This Row],[Close]]/E518)),"-",LN(Table1330[[#This Row],[Close]]/E518))</f>
        <v>5.9574436701171924E-3</v>
      </c>
    </row>
    <row r="520" spans="1:8" x14ac:dyDescent="0.3">
      <c r="A520" s="2">
        <v>43867</v>
      </c>
      <c r="B520" s="1">
        <v>16480.75</v>
      </c>
      <c r="C520" s="1">
        <v>16621.349999999999</v>
      </c>
      <c r="D520" s="1">
        <v>16330.65</v>
      </c>
      <c r="E520" s="1">
        <v>16371.15</v>
      </c>
      <c r="F520" s="1">
        <v>23961376</v>
      </c>
      <c r="G520" s="1">
        <v>1985.09</v>
      </c>
      <c r="H520" s="3">
        <f>IF(ISERR(LN(Table1330[[#This Row],[Close]]/E519)),"-",LN(Table1330[[#This Row],[Close]]/E519))</f>
        <v>-4.7166880558956259E-3</v>
      </c>
    </row>
    <row r="521" spans="1:8" x14ac:dyDescent="0.3">
      <c r="A521" s="2">
        <v>43868</v>
      </c>
      <c r="B521" s="1">
        <v>16453</v>
      </c>
      <c r="C521" s="1">
        <v>16493.25</v>
      </c>
      <c r="D521" s="1">
        <v>16382.4</v>
      </c>
      <c r="E521" s="1">
        <v>16470.150000000001</v>
      </c>
      <c r="F521" s="1">
        <v>15721118</v>
      </c>
      <c r="G521" s="1">
        <v>1327.98</v>
      </c>
      <c r="H521" s="3">
        <f>IF(ISERR(LN(Table1330[[#This Row],[Close]]/E520)),"-",LN(Table1330[[#This Row],[Close]]/E520))</f>
        <v>6.0290122424494696E-3</v>
      </c>
    </row>
    <row r="522" spans="1:8" x14ac:dyDescent="0.3">
      <c r="A522" s="2">
        <v>43871</v>
      </c>
      <c r="B522" s="1">
        <v>16481.5</v>
      </c>
      <c r="C522" s="1">
        <v>16522.400000000001</v>
      </c>
      <c r="D522" s="1">
        <v>16306.25</v>
      </c>
      <c r="E522" s="1">
        <v>16431.900000000001</v>
      </c>
      <c r="F522" s="1">
        <v>18044996</v>
      </c>
      <c r="G522" s="1">
        <v>1489.67</v>
      </c>
      <c r="H522" s="3">
        <f>IF(ISERR(LN(Table1330[[#This Row],[Close]]/E521)),"-",LN(Table1330[[#This Row],[Close]]/E521))</f>
        <v>-2.325084134980975E-3</v>
      </c>
    </row>
    <row r="523" spans="1:8" x14ac:dyDescent="0.3">
      <c r="A523" s="2">
        <v>43872</v>
      </c>
      <c r="B523" s="1">
        <v>16482.400000000001</v>
      </c>
      <c r="C523" s="1">
        <v>16512.099999999999</v>
      </c>
      <c r="D523" s="1">
        <v>16409.150000000001</v>
      </c>
      <c r="E523" s="1">
        <v>16452.3</v>
      </c>
      <c r="F523" s="1">
        <v>16987352</v>
      </c>
      <c r="G523" s="1">
        <v>1267.17</v>
      </c>
      <c r="H523" s="3">
        <f>IF(ISERR(LN(Table1330[[#This Row],[Close]]/E522)),"-",LN(Table1330[[#This Row],[Close]]/E522))</f>
        <v>1.2407175857673334E-3</v>
      </c>
    </row>
    <row r="524" spans="1:8" x14ac:dyDescent="0.3">
      <c r="A524" s="2">
        <v>43873</v>
      </c>
      <c r="B524" s="1">
        <v>16462.25</v>
      </c>
      <c r="C524" s="1">
        <v>16599.05</v>
      </c>
      <c r="D524" s="1">
        <v>16419.45</v>
      </c>
      <c r="E524" s="1">
        <v>16538.099999999999</v>
      </c>
      <c r="F524" s="1">
        <v>18606682</v>
      </c>
      <c r="G524" s="1">
        <v>1393.27</v>
      </c>
      <c r="H524" s="3">
        <f>IF(ISERR(LN(Table1330[[#This Row],[Close]]/E523)),"-",LN(Table1330[[#This Row],[Close]]/E523))</f>
        <v>5.2015248950796926E-3</v>
      </c>
    </row>
    <row r="525" spans="1:8" x14ac:dyDescent="0.3">
      <c r="A525" s="2">
        <v>43874</v>
      </c>
      <c r="B525" s="1">
        <v>16578.75</v>
      </c>
      <c r="C525" s="1">
        <v>16696.849999999999</v>
      </c>
      <c r="D525" s="1">
        <v>16513.75</v>
      </c>
      <c r="E525" s="1">
        <v>16673.05</v>
      </c>
      <c r="F525" s="1">
        <v>18884410</v>
      </c>
      <c r="G525" s="1">
        <v>1492.8</v>
      </c>
      <c r="H525" s="3">
        <f>IF(ISERR(LN(Table1330[[#This Row],[Close]]/E524)),"-",LN(Table1330[[#This Row],[Close]]/E524))</f>
        <v>8.1268334721920719E-3</v>
      </c>
    </row>
    <row r="526" spans="1:8" x14ac:dyDescent="0.3">
      <c r="A526" s="2">
        <v>43875</v>
      </c>
      <c r="B526" s="1">
        <v>16682.3</v>
      </c>
      <c r="C526" s="1">
        <v>16828.2</v>
      </c>
      <c r="D526" s="1">
        <v>16624.25</v>
      </c>
      <c r="E526" s="1">
        <v>16642.75</v>
      </c>
      <c r="F526" s="1">
        <v>19636956</v>
      </c>
      <c r="G526" s="1">
        <v>1634.46</v>
      </c>
      <c r="H526" s="3">
        <f>IF(ISERR(LN(Table1330[[#This Row],[Close]]/E525)),"-",LN(Table1330[[#This Row],[Close]]/E525))</f>
        <v>-1.8189572727792041E-3</v>
      </c>
    </row>
    <row r="527" spans="1:8" x14ac:dyDescent="0.3">
      <c r="A527" s="2">
        <v>43878</v>
      </c>
      <c r="B527" s="1">
        <v>16707.650000000001</v>
      </c>
      <c r="C527" s="1">
        <v>16737.650000000001</v>
      </c>
      <c r="D527" s="1">
        <v>16596.2</v>
      </c>
      <c r="E527" s="1">
        <v>16647.7</v>
      </c>
      <c r="F527" s="1">
        <v>13895849</v>
      </c>
      <c r="G527" s="1">
        <v>1241.06</v>
      </c>
      <c r="H527" s="3">
        <f>IF(ISERR(LN(Table1330[[#This Row],[Close]]/E526)),"-",LN(Table1330[[#This Row],[Close]]/E526))</f>
        <v>2.9738258488422949E-4</v>
      </c>
    </row>
    <row r="528" spans="1:8" x14ac:dyDescent="0.3">
      <c r="A528" s="2">
        <v>43879</v>
      </c>
      <c r="B528" s="1">
        <v>16586.900000000001</v>
      </c>
      <c r="C528" s="1">
        <v>16773.2</v>
      </c>
      <c r="D528" s="1">
        <v>16526.400000000001</v>
      </c>
      <c r="E528" s="1">
        <v>16748.75</v>
      </c>
      <c r="F528" s="1">
        <v>20798165</v>
      </c>
      <c r="G528" s="1">
        <v>1817.24</v>
      </c>
      <c r="H528" s="3">
        <f>IF(ISERR(LN(Table1330[[#This Row],[Close]]/E527)),"-",LN(Table1330[[#This Row],[Close]]/E527))</f>
        <v>6.0515598743174281E-3</v>
      </c>
    </row>
    <row r="529" spans="1:8" x14ac:dyDescent="0.3">
      <c r="A529" s="2">
        <v>43880</v>
      </c>
      <c r="B529" s="1">
        <v>16796.400000000001</v>
      </c>
      <c r="C529" s="1">
        <v>16882.45</v>
      </c>
      <c r="D529" s="1">
        <v>16754.25</v>
      </c>
      <c r="E529" s="1">
        <v>16772.45</v>
      </c>
      <c r="F529" s="1">
        <v>16905540</v>
      </c>
      <c r="G529" s="1">
        <v>1467.37</v>
      </c>
      <c r="H529" s="3">
        <f>IF(ISERR(LN(Table1330[[#This Row],[Close]]/E528)),"-",LN(Table1330[[#This Row],[Close]]/E528))</f>
        <v>1.4140307595778769E-3</v>
      </c>
    </row>
    <row r="530" spans="1:8" x14ac:dyDescent="0.3">
      <c r="A530" s="2">
        <v>43881</v>
      </c>
      <c r="B530" s="1">
        <v>16826.3</v>
      </c>
      <c r="C530" s="1">
        <v>16843.650000000001</v>
      </c>
      <c r="D530" s="1">
        <v>16623.900000000001</v>
      </c>
      <c r="E530" s="1">
        <v>16649.400000000001</v>
      </c>
      <c r="F530" s="1">
        <v>20306178</v>
      </c>
      <c r="G530" s="1">
        <v>1757.97</v>
      </c>
      <c r="H530" s="3">
        <f>IF(ISERR(LN(Table1330[[#This Row],[Close]]/E529)),"-",LN(Table1330[[#This Row],[Close]]/E529))</f>
        <v>-7.3634796391552028E-3</v>
      </c>
    </row>
    <row r="531" spans="1:8" x14ac:dyDescent="0.3">
      <c r="A531" s="2">
        <v>43885</v>
      </c>
      <c r="B531" s="1">
        <v>16642.75</v>
      </c>
      <c r="C531" s="1">
        <v>16749.25</v>
      </c>
      <c r="D531" s="1">
        <v>16416.849999999999</v>
      </c>
      <c r="E531" s="1">
        <v>16461.8</v>
      </c>
      <c r="F531" s="1">
        <v>23422521</v>
      </c>
      <c r="G531" s="1">
        <v>2023.35</v>
      </c>
      <c r="H531" s="3">
        <f>IF(ISERR(LN(Table1330[[#This Row],[Close]]/E530)),"-",LN(Table1330[[#This Row],[Close]]/E530))</f>
        <v>-1.1331634456531892E-2</v>
      </c>
    </row>
    <row r="532" spans="1:8" x14ac:dyDescent="0.3">
      <c r="A532" s="2">
        <v>43886</v>
      </c>
      <c r="B532" s="1">
        <v>16490.400000000001</v>
      </c>
      <c r="C532" s="1">
        <v>16642.400000000001</v>
      </c>
      <c r="D532" s="1">
        <v>16443.25</v>
      </c>
      <c r="E532" s="1">
        <v>16562.5</v>
      </c>
      <c r="F532" s="1">
        <v>25320628</v>
      </c>
      <c r="G532" s="1">
        <v>2212.9299999999998</v>
      </c>
      <c r="H532" s="3">
        <f>IF(ISERR(LN(Table1330[[#This Row],[Close]]/E531)),"-",LN(Table1330[[#This Row],[Close]]/E531))</f>
        <v>6.0985584618695994E-3</v>
      </c>
    </row>
    <row r="533" spans="1:8" x14ac:dyDescent="0.3">
      <c r="A533" s="2">
        <v>43887</v>
      </c>
      <c r="B533" s="1">
        <v>16497.150000000001</v>
      </c>
      <c r="C533" s="1">
        <v>16539.25</v>
      </c>
      <c r="D533" s="1">
        <v>16297.25</v>
      </c>
      <c r="E533" s="1">
        <v>16332.25</v>
      </c>
      <c r="F533" s="1">
        <v>26844091</v>
      </c>
      <c r="G533" s="1">
        <v>2193.9699999999998</v>
      </c>
      <c r="H533" s="3">
        <f>IF(ISERR(LN(Table1330[[#This Row],[Close]]/E532)),"-",LN(Table1330[[#This Row],[Close]]/E532))</f>
        <v>-1.399942303423792E-2</v>
      </c>
    </row>
    <row r="534" spans="1:8" x14ac:dyDescent="0.3">
      <c r="A534" s="2">
        <v>43888</v>
      </c>
      <c r="B534" s="1">
        <v>16244.95</v>
      </c>
      <c r="C534" s="1">
        <v>16258.65</v>
      </c>
      <c r="D534" s="1">
        <v>16053.7</v>
      </c>
      <c r="E534" s="1">
        <v>16123.8</v>
      </c>
      <c r="F534" s="1">
        <v>24504768</v>
      </c>
      <c r="G534" s="1">
        <v>1889.1</v>
      </c>
      <c r="H534" s="3">
        <f>IF(ISERR(LN(Table1330[[#This Row],[Close]]/E533)),"-",LN(Table1330[[#This Row],[Close]]/E533))</f>
        <v>-1.28452394042199E-2</v>
      </c>
    </row>
    <row r="535" spans="1:8" x14ac:dyDescent="0.3">
      <c r="A535" s="2">
        <v>43889</v>
      </c>
      <c r="B535" s="1">
        <v>15726.15</v>
      </c>
      <c r="C535" s="1">
        <v>15788.45</v>
      </c>
      <c r="D535" s="1">
        <v>15156.8</v>
      </c>
      <c r="E535" s="1">
        <v>15212.95</v>
      </c>
      <c r="F535" s="1">
        <v>42938991</v>
      </c>
      <c r="G535" s="1">
        <v>3355.36</v>
      </c>
      <c r="H535" s="3">
        <f>IF(ISERR(LN(Table1330[[#This Row],[Close]]/E534)),"-",LN(Table1330[[#This Row],[Close]]/E534))</f>
        <v>-5.8149402495115222E-2</v>
      </c>
    </row>
    <row r="536" spans="1:8" x14ac:dyDescent="0.3">
      <c r="A536" s="2">
        <v>43892</v>
      </c>
      <c r="B536" s="1">
        <v>15355.05</v>
      </c>
      <c r="C536" s="1">
        <v>15722</v>
      </c>
      <c r="D536" s="1">
        <v>15298</v>
      </c>
      <c r="E536" s="1">
        <v>15427.65</v>
      </c>
      <c r="F536" s="1">
        <v>36517724</v>
      </c>
      <c r="G536" s="1">
        <v>2739.82</v>
      </c>
      <c r="H536" s="3">
        <f>IF(ISERR(LN(Table1330[[#This Row],[Close]]/E535)),"-",LN(Table1330[[#This Row],[Close]]/E535))</f>
        <v>1.4014315250373277E-2</v>
      </c>
    </row>
    <row r="537" spans="1:8" x14ac:dyDescent="0.3">
      <c r="A537" s="2">
        <v>43893</v>
      </c>
      <c r="B537" s="1">
        <v>15615.05</v>
      </c>
      <c r="C537" s="1">
        <v>15793.1</v>
      </c>
      <c r="D537" s="1">
        <v>15495.7</v>
      </c>
      <c r="E537" s="1">
        <v>15723.2</v>
      </c>
      <c r="F537" s="1">
        <v>29631724</v>
      </c>
      <c r="G537" s="1">
        <v>2394.91</v>
      </c>
      <c r="H537" s="3">
        <f>IF(ISERR(LN(Table1330[[#This Row],[Close]]/E536)),"-",LN(Table1330[[#This Row],[Close]]/E536))</f>
        <v>1.8975974562784135E-2</v>
      </c>
    </row>
    <row r="538" spans="1:8" x14ac:dyDescent="0.3">
      <c r="A538" s="2">
        <v>43894</v>
      </c>
      <c r="B538" s="1">
        <v>15824.9</v>
      </c>
      <c r="C538" s="1">
        <v>15919.95</v>
      </c>
      <c r="D538" s="1">
        <v>15612.75</v>
      </c>
      <c r="E538" s="1">
        <v>15864.3</v>
      </c>
      <c r="F538" s="1">
        <v>32079819</v>
      </c>
      <c r="G538" s="1">
        <v>2600.65</v>
      </c>
      <c r="H538" s="3">
        <f>IF(ISERR(LN(Table1330[[#This Row],[Close]]/E537)),"-",LN(Table1330[[#This Row],[Close]]/E537))</f>
        <v>8.9339731539646184E-3</v>
      </c>
    </row>
    <row r="539" spans="1:8" x14ac:dyDescent="0.3">
      <c r="A539" s="2">
        <v>43895</v>
      </c>
      <c r="B539" s="1">
        <v>15912.05</v>
      </c>
      <c r="C539" s="1">
        <v>16150.6</v>
      </c>
      <c r="D539" s="1">
        <v>15841.1</v>
      </c>
      <c r="E539" s="1">
        <v>15871.35</v>
      </c>
      <c r="F539" s="1">
        <v>26935544</v>
      </c>
      <c r="G539" s="1">
        <v>2328.27</v>
      </c>
      <c r="H539" s="3">
        <f>IF(ISERR(LN(Table1330[[#This Row],[Close]]/E538)),"-",LN(Table1330[[#This Row],[Close]]/E538))</f>
        <v>4.4429530297772926E-4</v>
      </c>
    </row>
    <row r="540" spans="1:8" x14ac:dyDescent="0.3">
      <c r="A540" s="2">
        <v>43896</v>
      </c>
      <c r="B540" s="1">
        <v>15607.35</v>
      </c>
      <c r="C540" s="1">
        <v>15699.95</v>
      </c>
      <c r="D540" s="1">
        <v>15443</v>
      </c>
      <c r="E540" s="1">
        <v>15663.45</v>
      </c>
      <c r="F540" s="1">
        <v>26044423</v>
      </c>
      <c r="G540" s="1">
        <v>2019.43</v>
      </c>
      <c r="H540" s="3">
        <f>IF(ISERR(LN(Table1330[[#This Row],[Close]]/E539)),"-",LN(Table1330[[#This Row],[Close]]/E539))</f>
        <v>-1.3185624270817023E-2</v>
      </c>
    </row>
    <row r="541" spans="1:8" x14ac:dyDescent="0.3">
      <c r="A541" s="2">
        <v>43899</v>
      </c>
      <c r="B541" s="1">
        <v>15333.55</v>
      </c>
      <c r="C541" s="1">
        <v>15371</v>
      </c>
      <c r="D541" s="1">
        <v>14705.4</v>
      </c>
      <c r="E541" s="1">
        <v>14854.9</v>
      </c>
      <c r="F541" s="1">
        <v>36824488</v>
      </c>
      <c r="G541" s="1">
        <v>2743.3</v>
      </c>
      <c r="H541" s="3">
        <f>IF(ISERR(LN(Table1330[[#This Row],[Close]]/E540)),"-",LN(Table1330[[#This Row],[Close]]/E540))</f>
        <v>-5.30001956603929E-2</v>
      </c>
    </row>
    <row r="542" spans="1:8" x14ac:dyDescent="0.3">
      <c r="A542" s="2">
        <v>43901</v>
      </c>
      <c r="B542" s="1">
        <v>14524.15</v>
      </c>
      <c r="C542" s="1">
        <v>14823.8</v>
      </c>
      <c r="D542" s="1">
        <v>14356.1</v>
      </c>
      <c r="E542" s="1">
        <v>14681.4</v>
      </c>
      <c r="F542" s="1">
        <v>43270683</v>
      </c>
      <c r="G542" s="1">
        <v>3498.74</v>
      </c>
      <c r="H542" s="3">
        <f>IF(ISERR(LN(Table1330[[#This Row],[Close]]/E541)),"-",LN(Table1330[[#This Row],[Close]]/E541))</f>
        <v>-1.1748390665200965E-2</v>
      </c>
    </row>
    <row r="543" spans="1:8" x14ac:dyDescent="0.3">
      <c r="A543" s="2">
        <v>43902</v>
      </c>
      <c r="B543" s="1">
        <v>14177.4</v>
      </c>
      <c r="C543" s="1">
        <v>14231.95</v>
      </c>
      <c r="D543" s="1">
        <v>13317.65</v>
      </c>
      <c r="E543" s="1">
        <v>13384.8</v>
      </c>
      <c r="F543" s="1">
        <v>42866258</v>
      </c>
      <c r="G543" s="1">
        <v>3442.76</v>
      </c>
      <c r="H543" s="3">
        <f>IF(ISERR(LN(Table1330[[#This Row],[Close]]/E542)),"-",LN(Table1330[[#This Row],[Close]]/E542))</f>
        <v>-9.2461651725240318E-2</v>
      </c>
    </row>
    <row r="544" spans="1:8" x14ac:dyDescent="0.3">
      <c r="A544" s="2">
        <v>43903</v>
      </c>
      <c r="B544" s="1">
        <v>12561.95</v>
      </c>
      <c r="C544" s="1">
        <v>13835.35</v>
      </c>
      <c r="D544" s="1">
        <v>11624.85</v>
      </c>
      <c r="E544" s="1">
        <v>13539.1</v>
      </c>
      <c r="F544" s="1">
        <v>47446373</v>
      </c>
      <c r="G544" s="1">
        <v>3454.27</v>
      </c>
      <c r="H544" s="3">
        <f>IF(ISERR(LN(Table1330[[#This Row],[Close]]/E543)),"-",LN(Table1330[[#This Row],[Close]]/E543))</f>
        <v>1.146206079425266E-2</v>
      </c>
    </row>
    <row r="545" spans="1:8" x14ac:dyDescent="0.3">
      <c r="A545" s="2">
        <v>43906</v>
      </c>
      <c r="B545" s="1">
        <v>12963.7</v>
      </c>
      <c r="C545" s="1">
        <v>13078.65</v>
      </c>
      <c r="D545" s="1">
        <v>12355.15</v>
      </c>
      <c r="E545" s="1">
        <v>12451.35</v>
      </c>
      <c r="F545" s="1">
        <v>49460331</v>
      </c>
      <c r="G545" s="1">
        <v>3524.31</v>
      </c>
      <c r="H545" s="3">
        <f>IF(ISERR(LN(Table1330[[#This Row],[Close]]/E544)),"-",LN(Table1330[[#This Row],[Close]]/E544))</f>
        <v>-8.3752744788425287E-2</v>
      </c>
    </row>
    <row r="546" spans="1:8" x14ac:dyDescent="0.3">
      <c r="A546" s="2">
        <v>43907</v>
      </c>
      <c r="B546" s="1">
        <v>12517.5</v>
      </c>
      <c r="C546" s="1">
        <v>12677.2</v>
      </c>
      <c r="D546" s="1">
        <v>11999.55</v>
      </c>
      <c r="E546" s="1">
        <v>12099.25</v>
      </c>
      <c r="F546" s="1">
        <v>44085983</v>
      </c>
      <c r="G546" s="1">
        <v>2772.08</v>
      </c>
      <c r="H546" s="3">
        <f>IF(ISERR(LN(Table1330[[#This Row],[Close]]/E545)),"-",LN(Table1330[[#This Row],[Close]]/E545))</f>
        <v>-2.8685583556577642E-2</v>
      </c>
    </row>
    <row r="547" spans="1:8" x14ac:dyDescent="0.3">
      <c r="A547" s="2">
        <v>43908</v>
      </c>
      <c r="B547" s="1">
        <v>12287.8</v>
      </c>
      <c r="C547" s="1">
        <v>12451.1</v>
      </c>
      <c r="D547" s="1">
        <v>11643.9</v>
      </c>
      <c r="E547" s="1">
        <v>11753</v>
      </c>
      <c r="F547" s="1">
        <v>45464744</v>
      </c>
      <c r="G547" s="1">
        <v>2952.46</v>
      </c>
      <c r="H547" s="3">
        <f>IF(ISERR(LN(Table1330[[#This Row],[Close]]/E546)),"-",LN(Table1330[[#This Row],[Close]]/E546))</f>
        <v>-2.9034940059849221E-2</v>
      </c>
    </row>
    <row r="548" spans="1:8" x14ac:dyDescent="0.3">
      <c r="A548" s="2">
        <v>43909</v>
      </c>
      <c r="B548" s="1">
        <v>11183.95</v>
      </c>
      <c r="C548" s="1">
        <v>11698.3</v>
      </c>
      <c r="D548" s="1">
        <v>10991.25</v>
      </c>
      <c r="E548" s="1">
        <v>11340</v>
      </c>
      <c r="F548" s="1">
        <v>52457773</v>
      </c>
      <c r="G548" s="1">
        <v>2937.71</v>
      </c>
      <c r="H548" s="3">
        <f>IF(ISERR(LN(Table1330[[#This Row],[Close]]/E547)),"-",LN(Table1330[[#This Row],[Close]]/E547))</f>
        <v>-3.5772228851111039E-2</v>
      </c>
    </row>
    <row r="549" spans="1:8" x14ac:dyDescent="0.3">
      <c r="A549" s="2">
        <v>43910</v>
      </c>
      <c r="B549" s="1">
        <v>11382.4</v>
      </c>
      <c r="C549" s="1">
        <v>12710.55</v>
      </c>
      <c r="D549" s="1">
        <v>11363.5</v>
      </c>
      <c r="E549" s="1">
        <v>12363.4</v>
      </c>
      <c r="F549" s="1">
        <v>66433629</v>
      </c>
      <c r="G549" s="1">
        <v>4246.42</v>
      </c>
      <c r="H549" s="3">
        <f>IF(ISERR(LN(Table1330[[#This Row],[Close]]/E548)),"-",LN(Table1330[[#This Row],[Close]]/E548))</f>
        <v>8.6404196808272007E-2</v>
      </c>
    </row>
    <row r="550" spans="1:8" x14ac:dyDescent="0.3">
      <c r="A550" s="2">
        <v>43913</v>
      </c>
      <c r="B550" s="1">
        <v>11328.25</v>
      </c>
      <c r="C550" s="1">
        <v>11602.45</v>
      </c>
      <c r="D550" s="1">
        <v>11108.65</v>
      </c>
      <c r="E550" s="1">
        <v>11179.6</v>
      </c>
      <c r="F550" s="1">
        <v>44666228</v>
      </c>
      <c r="G550" s="1">
        <v>2846.42</v>
      </c>
      <c r="H550" s="3">
        <f>IF(ISERR(LN(Table1330[[#This Row],[Close]]/E549)),"-",LN(Table1330[[#This Row],[Close]]/E549))</f>
        <v>-0.10064980619629213</v>
      </c>
    </row>
    <row r="551" spans="1:8" x14ac:dyDescent="0.3">
      <c r="A551" s="2">
        <v>43914</v>
      </c>
      <c r="B551" s="1">
        <v>11159.75</v>
      </c>
      <c r="C551" s="1">
        <v>12053.8</v>
      </c>
      <c r="D551" s="1">
        <v>11159.3</v>
      </c>
      <c r="E551" s="1">
        <v>11865.05</v>
      </c>
      <c r="F551" s="1">
        <v>51315528</v>
      </c>
      <c r="G551" s="1">
        <v>3237.37</v>
      </c>
      <c r="H551" s="3">
        <f>IF(ISERR(LN(Table1330[[#This Row],[Close]]/E550)),"-",LN(Table1330[[#This Row],[Close]]/E550))</f>
        <v>5.9506415042272269E-2</v>
      </c>
    </row>
    <row r="552" spans="1:8" x14ac:dyDescent="0.3">
      <c r="A552" s="2">
        <v>43915</v>
      </c>
      <c r="B552" s="1">
        <v>11856.9</v>
      </c>
      <c r="C552" s="1">
        <v>12514.25</v>
      </c>
      <c r="D552" s="1">
        <v>11657.25</v>
      </c>
      <c r="E552" s="1">
        <v>12233.35</v>
      </c>
      <c r="F552" s="1">
        <v>47599771</v>
      </c>
      <c r="G552" s="1">
        <v>2691.8</v>
      </c>
      <c r="H552" s="3">
        <f>IF(ISERR(LN(Table1330[[#This Row],[Close]]/E551)),"-",LN(Table1330[[#This Row],[Close]]/E551))</f>
        <v>3.0568724835448799E-2</v>
      </c>
    </row>
    <row r="553" spans="1:8" x14ac:dyDescent="0.3">
      <c r="A553" s="2">
        <v>43916</v>
      </c>
      <c r="B553" s="1">
        <v>12496.95</v>
      </c>
      <c r="C553" s="1">
        <v>12751.55</v>
      </c>
      <c r="D553" s="1">
        <v>12306.35</v>
      </c>
      <c r="E553" s="1">
        <v>12535.6</v>
      </c>
      <c r="F553" s="1">
        <v>47125315</v>
      </c>
      <c r="G553" s="1">
        <v>2979.31</v>
      </c>
      <c r="H553" s="3">
        <f>IF(ISERR(LN(Table1330[[#This Row],[Close]]/E552)),"-",LN(Table1330[[#This Row],[Close]]/E552))</f>
        <v>2.440676765067968E-2</v>
      </c>
    </row>
    <row r="554" spans="1:8" x14ac:dyDescent="0.3">
      <c r="A554" s="2">
        <v>43917</v>
      </c>
      <c r="B554" s="1">
        <v>12778.15</v>
      </c>
      <c r="C554" s="1">
        <v>12949.6</v>
      </c>
      <c r="D554" s="1">
        <v>12403.85</v>
      </c>
      <c r="E554" s="1">
        <v>12569.1</v>
      </c>
      <c r="F554" s="1">
        <v>43319863</v>
      </c>
      <c r="G554" s="1">
        <v>2669.02</v>
      </c>
      <c r="H554" s="3">
        <f>IF(ISERR(LN(Table1330[[#This Row],[Close]]/E553)),"-",LN(Table1330[[#This Row],[Close]]/E553))</f>
        <v>2.6688245534892715E-3</v>
      </c>
    </row>
    <row r="555" spans="1:8" x14ac:dyDescent="0.3">
      <c r="A555" s="2">
        <v>43920</v>
      </c>
      <c r="B555" s="1">
        <v>12152.95</v>
      </c>
      <c r="C555" s="1">
        <v>12774.6</v>
      </c>
      <c r="D555" s="1">
        <v>12152.95</v>
      </c>
      <c r="E555" s="1">
        <v>12318.8</v>
      </c>
      <c r="F555" s="1">
        <v>40751093</v>
      </c>
      <c r="G555" s="1">
        <v>3216.68</v>
      </c>
      <c r="H555" s="3">
        <f>IF(ISERR(LN(Table1330[[#This Row],[Close]]/E554)),"-",LN(Table1330[[#This Row],[Close]]/E554))</f>
        <v>-2.0114870229445952E-2</v>
      </c>
    </row>
    <row r="556" spans="1:8" x14ac:dyDescent="0.3">
      <c r="A556" s="2">
        <v>43921</v>
      </c>
      <c r="B556" s="1">
        <v>12681.75</v>
      </c>
      <c r="C556" s="1">
        <v>12930.8</v>
      </c>
      <c r="D556" s="1">
        <v>12466.6</v>
      </c>
      <c r="E556" s="1">
        <v>12763.65</v>
      </c>
      <c r="F556" s="1">
        <v>38751042</v>
      </c>
      <c r="G556" s="1">
        <v>2462.73</v>
      </c>
      <c r="H556" s="3">
        <f>IF(ISERR(LN(Table1330[[#This Row],[Close]]/E555)),"-",LN(Table1330[[#This Row],[Close]]/E555))</f>
        <v>3.5474736404807819E-2</v>
      </c>
    </row>
    <row r="557" spans="1:8" x14ac:dyDescent="0.3">
      <c r="A557" s="2">
        <v>43922</v>
      </c>
      <c r="B557" s="1">
        <v>12680.5</v>
      </c>
      <c r="C557" s="1">
        <v>12690.6</v>
      </c>
      <c r="D557" s="1">
        <v>11989.6</v>
      </c>
      <c r="E557" s="1">
        <v>12045.85</v>
      </c>
      <c r="F557" s="1">
        <v>40937782</v>
      </c>
      <c r="G557" s="1">
        <v>2579.66</v>
      </c>
      <c r="H557" s="3">
        <f>IF(ISERR(LN(Table1330[[#This Row],[Close]]/E556)),"-",LN(Table1330[[#This Row],[Close]]/E556))</f>
        <v>-5.7881084891151013E-2</v>
      </c>
    </row>
    <row r="558" spans="1:8" x14ac:dyDescent="0.3">
      <c r="A558" s="2">
        <v>43924</v>
      </c>
      <c r="B558" s="1">
        <v>12129.85</v>
      </c>
      <c r="C558" s="1">
        <v>12146.95</v>
      </c>
      <c r="D558" s="1">
        <v>11621.2</v>
      </c>
      <c r="E558" s="1">
        <v>11680.05</v>
      </c>
      <c r="F558" s="1">
        <v>40624880</v>
      </c>
      <c r="G558" s="1">
        <v>2539.29</v>
      </c>
      <c r="H558" s="3">
        <f>IF(ISERR(LN(Table1330[[#This Row],[Close]]/E557)),"-",LN(Table1330[[#This Row],[Close]]/E557))</f>
        <v>-3.0837944064850686E-2</v>
      </c>
    </row>
    <row r="559" spans="1:8" x14ac:dyDescent="0.3">
      <c r="A559" s="2">
        <v>43928</v>
      </c>
      <c r="B559" s="1">
        <v>12147</v>
      </c>
      <c r="C559" s="1">
        <v>12647.4</v>
      </c>
      <c r="D559" s="1">
        <v>12132.3</v>
      </c>
      <c r="E559" s="1">
        <v>12588.95</v>
      </c>
      <c r="F559" s="1">
        <v>39434204</v>
      </c>
      <c r="G559" s="1">
        <v>2644.03</v>
      </c>
      <c r="H559" s="3">
        <f>IF(ISERR(LN(Table1330[[#This Row],[Close]]/E558)),"-",LN(Table1330[[#This Row],[Close]]/E558))</f>
        <v>7.4937186842054845E-2</v>
      </c>
    </row>
    <row r="560" spans="1:8" x14ac:dyDescent="0.3">
      <c r="A560" s="2">
        <v>43929</v>
      </c>
      <c r="B560" s="1">
        <v>12468.6</v>
      </c>
      <c r="C560" s="1">
        <v>12897.5</v>
      </c>
      <c r="D560" s="1">
        <v>12437.75</v>
      </c>
      <c r="E560" s="1">
        <v>12491.55</v>
      </c>
      <c r="F560" s="1">
        <v>40359706</v>
      </c>
      <c r="G560" s="1">
        <v>2772.93</v>
      </c>
      <c r="H560" s="3">
        <f>IF(ISERR(LN(Table1330[[#This Row],[Close]]/E559)),"-",LN(Table1330[[#This Row],[Close]]/E559))</f>
        <v>-7.7670293376596589E-3</v>
      </c>
    </row>
    <row r="561" spans="1:8" x14ac:dyDescent="0.3">
      <c r="A561" s="2">
        <v>43930</v>
      </c>
      <c r="B561" s="1">
        <v>12810.8</v>
      </c>
      <c r="C561" s="1">
        <v>12867.35</v>
      </c>
      <c r="D561" s="1">
        <v>12648.8</v>
      </c>
      <c r="E561" s="1">
        <v>12728.55</v>
      </c>
      <c r="F561" s="1">
        <v>36108851</v>
      </c>
      <c r="G561" s="1">
        <v>2531.4899999999998</v>
      </c>
      <c r="H561" s="3">
        <f>IF(ISERR(LN(Table1330[[#This Row],[Close]]/E560)),"-",LN(Table1330[[#This Row],[Close]]/E560))</f>
        <v>1.8795086201118517E-2</v>
      </c>
    </row>
    <row r="562" spans="1:8" x14ac:dyDescent="0.3">
      <c r="A562" s="2">
        <v>43934</v>
      </c>
      <c r="B562" s="1">
        <v>12698.85</v>
      </c>
      <c r="C562" s="1">
        <v>12795.7</v>
      </c>
      <c r="D562" s="1">
        <v>12527.15</v>
      </c>
      <c r="E562" s="1">
        <v>12603.1</v>
      </c>
      <c r="F562" s="1">
        <v>28465964</v>
      </c>
      <c r="G562" s="1">
        <v>1688.14</v>
      </c>
      <c r="H562" s="3">
        <f>IF(ISERR(LN(Table1330[[#This Row],[Close]]/E561)),"-",LN(Table1330[[#This Row],[Close]]/E561))</f>
        <v>-9.9046864757323175E-3</v>
      </c>
    </row>
    <row r="563" spans="1:8" x14ac:dyDescent="0.3">
      <c r="A563" s="2">
        <v>43936</v>
      </c>
      <c r="B563" s="1">
        <v>12792.45</v>
      </c>
      <c r="C563" s="1">
        <v>12951.4</v>
      </c>
      <c r="D563" s="1">
        <v>12661</v>
      </c>
      <c r="E563" s="1">
        <v>12702.6</v>
      </c>
      <c r="F563" s="1">
        <v>47886382</v>
      </c>
      <c r="G563" s="1">
        <v>2817.98</v>
      </c>
      <c r="H563" s="3">
        <f>IF(ISERR(LN(Table1330[[#This Row],[Close]]/E562)),"-",LN(Table1330[[#This Row],[Close]]/E562))</f>
        <v>7.863881478194867E-3</v>
      </c>
    </row>
    <row r="564" spans="1:8" x14ac:dyDescent="0.3">
      <c r="A564" s="2">
        <v>43937</v>
      </c>
      <c r="B564" s="1">
        <v>12430.3</v>
      </c>
      <c r="C564" s="1">
        <v>12605.4</v>
      </c>
      <c r="D564" s="1">
        <v>12205.9</v>
      </c>
      <c r="E564" s="1">
        <v>12463.6</v>
      </c>
      <c r="F564" s="1">
        <v>69388542</v>
      </c>
      <c r="G564" s="1">
        <v>3712.54</v>
      </c>
      <c r="H564" s="3">
        <f>IF(ISERR(LN(Table1330[[#This Row],[Close]]/E563)),"-",LN(Table1330[[#This Row],[Close]]/E563))</f>
        <v>-1.8994300733580077E-2</v>
      </c>
    </row>
    <row r="565" spans="1:8" x14ac:dyDescent="0.3">
      <c r="A565" s="2">
        <v>43938</v>
      </c>
      <c r="B565" s="1">
        <v>12878.35</v>
      </c>
      <c r="C565" s="1">
        <v>12992.05</v>
      </c>
      <c r="D565" s="1">
        <v>12596.65</v>
      </c>
      <c r="E565" s="1">
        <v>12649.25</v>
      </c>
      <c r="F565" s="1">
        <v>46523852</v>
      </c>
      <c r="G565" s="1">
        <v>3518.83</v>
      </c>
      <c r="H565" s="3">
        <f>IF(ISERR(LN(Table1330[[#This Row],[Close]]/E564)),"-",LN(Table1330[[#This Row],[Close]]/E564))</f>
        <v>1.4785528691112786E-2</v>
      </c>
    </row>
    <row r="566" spans="1:8" x14ac:dyDescent="0.3">
      <c r="A566" s="2">
        <v>43941</v>
      </c>
      <c r="B566" s="1">
        <v>12812.6</v>
      </c>
      <c r="C566" s="1">
        <v>12937.95</v>
      </c>
      <c r="D566" s="1">
        <v>12742.55</v>
      </c>
      <c r="E566" s="1">
        <v>12847.65</v>
      </c>
      <c r="F566" s="1">
        <v>39177267</v>
      </c>
      <c r="G566" s="1">
        <v>2343.63</v>
      </c>
      <c r="H566" s="3">
        <f>IF(ISERR(LN(Table1330[[#This Row],[Close]]/E565)),"-",LN(Table1330[[#This Row],[Close]]/E565))</f>
        <v>1.556299036097937E-2</v>
      </c>
    </row>
    <row r="567" spans="1:8" x14ac:dyDescent="0.3">
      <c r="A567" s="2">
        <v>43942</v>
      </c>
      <c r="B567" s="1">
        <v>12513.65</v>
      </c>
      <c r="C567" s="1">
        <v>12632.5</v>
      </c>
      <c r="D567" s="1">
        <v>12375.8</v>
      </c>
      <c r="E567" s="1">
        <v>12408.85</v>
      </c>
      <c r="F567" s="1">
        <v>37281970</v>
      </c>
      <c r="G567" s="1">
        <v>2357.59</v>
      </c>
      <c r="H567" s="3">
        <f>IF(ISERR(LN(Table1330[[#This Row],[Close]]/E566)),"-",LN(Table1330[[#This Row],[Close]]/E566))</f>
        <v>-3.4750987520547005E-2</v>
      </c>
    </row>
    <row r="568" spans="1:8" x14ac:dyDescent="0.3">
      <c r="A568" s="2">
        <v>43943</v>
      </c>
      <c r="B568" s="1">
        <v>12393.9</v>
      </c>
      <c r="C568" s="1">
        <v>12619.45</v>
      </c>
      <c r="D568" s="1">
        <v>12322.95</v>
      </c>
      <c r="E568" s="1">
        <v>12571.3</v>
      </c>
      <c r="F568" s="1">
        <v>27595949</v>
      </c>
      <c r="G568" s="1">
        <v>1783.46</v>
      </c>
      <c r="H568" s="3">
        <f>IF(ISERR(LN(Table1330[[#This Row],[Close]]/E567)),"-",LN(Table1330[[#This Row],[Close]]/E567))</f>
        <v>1.3006510379089507E-2</v>
      </c>
    </row>
    <row r="569" spans="1:8" x14ac:dyDescent="0.3">
      <c r="A569" s="2">
        <v>43944</v>
      </c>
      <c r="B569" s="1">
        <v>12639.8</v>
      </c>
      <c r="C569" s="1">
        <v>13199.75</v>
      </c>
      <c r="D569" s="1">
        <v>12596.6</v>
      </c>
      <c r="E569" s="1">
        <v>13128.2</v>
      </c>
      <c r="F569" s="1">
        <v>39760721</v>
      </c>
      <c r="G569" s="1">
        <v>2895.44</v>
      </c>
      <c r="H569" s="3">
        <f>IF(ISERR(LN(Table1330[[#This Row],[Close]]/E568)),"-",LN(Table1330[[#This Row],[Close]]/E568))</f>
        <v>4.3346150186918099E-2</v>
      </c>
    </row>
    <row r="570" spans="1:8" x14ac:dyDescent="0.3">
      <c r="A570" s="2">
        <v>43945</v>
      </c>
      <c r="B570" s="1">
        <v>13001.9</v>
      </c>
      <c r="C570" s="1">
        <v>13101.4</v>
      </c>
      <c r="D570" s="1">
        <v>12792.9</v>
      </c>
      <c r="E570" s="1">
        <v>12816.2</v>
      </c>
      <c r="F570" s="1">
        <v>32522500</v>
      </c>
      <c r="G570" s="1">
        <v>2047.15</v>
      </c>
      <c r="H570" s="3">
        <f>IF(ISERR(LN(Table1330[[#This Row],[Close]]/E569)),"-",LN(Table1330[[#This Row],[Close]]/E569))</f>
        <v>-2.4052592587412533E-2</v>
      </c>
    </row>
    <row r="571" spans="1:8" x14ac:dyDescent="0.3">
      <c r="A571" s="2">
        <v>43948</v>
      </c>
      <c r="B571" s="1">
        <v>12957.35</v>
      </c>
      <c r="C571" s="1">
        <v>13248.95</v>
      </c>
      <c r="D571" s="1">
        <v>12928.05</v>
      </c>
      <c r="E571" s="1">
        <v>13121.15</v>
      </c>
      <c r="F571" s="1">
        <v>40245218</v>
      </c>
      <c r="G571" s="1">
        <v>2653.73</v>
      </c>
      <c r="H571" s="3">
        <f>IF(ISERR(LN(Table1330[[#This Row],[Close]]/E570)),"-",LN(Table1330[[#This Row],[Close]]/E570))</f>
        <v>2.3515436416344099E-2</v>
      </c>
    </row>
    <row r="572" spans="1:8" x14ac:dyDescent="0.3">
      <c r="A572" s="2">
        <v>43949</v>
      </c>
      <c r="B572" s="1">
        <v>13301.95</v>
      </c>
      <c r="C572" s="1">
        <v>13317.2</v>
      </c>
      <c r="D572" s="1">
        <v>13067.75</v>
      </c>
      <c r="E572" s="1">
        <v>13133.65</v>
      </c>
      <c r="F572" s="1">
        <v>38809479</v>
      </c>
      <c r="G572" s="1">
        <v>2312.16</v>
      </c>
      <c r="H572" s="3">
        <f>IF(ISERR(LN(Table1330[[#This Row],[Close]]/E571)),"-",LN(Table1330[[#This Row],[Close]]/E571))</f>
        <v>9.5220690650675099E-4</v>
      </c>
    </row>
    <row r="573" spans="1:8" x14ac:dyDescent="0.3">
      <c r="A573" s="2">
        <v>43950</v>
      </c>
      <c r="B573" s="1">
        <v>13250.6</v>
      </c>
      <c r="C573" s="1">
        <v>13470.8</v>
      </c>
      <c r="D573" s="1">
        <v>13144.8</v>
      </c>
      <c r="E573" s="1">
        <v>13424.95</v>
      </c>
      <c r="F573" s="1">
        <v>37634296</v>
      </c>
      <c r="G573" s="1">
        <v>2533.71</v>
      </c>
      <c r="H573" s="3">
        <f>IF(ISERR(LN(Table1330[[#This Row],[Close]]/E572)),"-",LN(Table1330[[#This Row],[Close]]/E572))</f>
        <v>2.1937276972983432E-2</v>
      </c>
    </row>
    <row r="574" spans="1:8" x14ac:dyDescent="0.3">
      <c r="A574" s="2">
        <v>43951</v>
      </c>
      <c r="B574" s="1">
        <v>13841.6</v>
      </c>
      <c r="C574" s="1">
        <v>14212.1</v>
      </c>
      <c r="D574" s="1">
        <v>13750.25</v>
      </c>
      <c r="E574" s="1">
        <v>14108.35</v>
      </c>
      <c r="F574" s="1">
        <v>61232875</v>
      </c>
      <c r="G574" s="1">
        <v>4084.45</v>
      </c>
      <c r="H574" s="3">
        <f>IF(ISERR(LN(Table1330[[#This Row],[Close]]/E573)),"-",LN(Table1330[[#This Row],[Close]]/E573))</f>
        <v>4.9651904692093025E-2</v>
      </c>
    </row>
    <row r="575" spans="1:8" x14ac:dyDescent="0.3">
      <c r="A575" s="2">
        <v>43955</v>
      </c>
      <c r="B575" s="1">
        <v>13646.1</v>
      </c>
      <c r="C575" s="1">
        <v>13700.25</v>
      </c>
      <c r="D575" s="1">
        <v>13424.35</v>
      </c>
      <c r="E575" s="1">
        <v>13454.25</v>
      </c>
      <c r="F575" s="1">
        <v>48661828</v>
      </c>
      <c r="G575" s="1">
        <v>2947.71</v>
      </c>
      <c r="H575" s="3">
        <f>IF(ISERR(LN(Table1330[[#This Row],[Close]]/E574)),"-",LN(Table1330[[#This Row],[Close]]/E574))</f>
        <v>-4.7471779420127376E-2</v>
      </c>
    </row>
    <row r="576" spans="1:8" x14ac:dyDescent="0.3">
      <c r="A576" s="2">
        <v>43956</v>
      </c>
      <c r="B576" s="1">
        <v>13637.8</v>
      </c>
      <c r="C576" s="1">
        <v>13667.85</v>
      </c>
      <c r="D576" s="1">
        <v>13351.45</v>
      </c>
      <c r="E576" s="1">
        <v>13388</v>
      </c>
      <c r="F576" s="1">
        <v>35386135</v>
      </c>
      <c r="G576" s="1">
        <v>2105.6999999999998</v>
      </c>
      <c r="H576" s="3">
        <f>IF(ISERR(LN(Table1330[[#This Row],[Close]]/E575)),"-",LN(Table1330[[#This Row],[Close]]/E575))</f>
        <v>-4.9362579160924756E-3</v>
      </c>
    </row>
    <row r="577" spans="1:8" x14ac:dyDescent="0.3">
      <c r="A577" s="2">
        <v>43957</v>
      </c>
      <c r="B577" s="1">
        <v>13437.3</v>
      </c>
      <c r="C577" s="1">
        <v>13580.05</v>
      </c>
      <c r="D577" s="1">
        <v>13262.25</v>
      </c>
      <c r="E577" s="1">
        <v>13394.7</v>
      </c>
      <c r="F577" s="1">
        <v>39758016</v>
      </c>
      <c r="G577" s="1">
        <v>2869.83</v>
      </c>
      <c r="H577" s="3">
        <f>IF(ISERR(LN(Table1330[[#This Row],[Close]]/E576)),"-",LN(Table1330[[#This Row],[Close]]/E576))</f>
        <v>5.003229801151366E-4</v>
      </c>
    </row>
    <row r="578" spans="1:8" x14ac:dyDescent="0.3">
      <c r="A578" s="2">
        <v>43958</v>
      </c>
      <c r="B578" s="1">
        <v>13408</v>
      </c>
      <c r="C578" s="1">
        <v>13489.55</v>
      </c>
      <c r="D578" s="1">
        <v>13268.4</v>
      </c>
      <c r="E578" s="1">
        <v>13292.7</v>
      </c>
      <c r="F578" s="1">
        <v>48556960</v>
      </c>
      <c r="G578" s="1">
        <v>2891.06</v>
      </c>
      <c r="H578" s="3">
        <f>IF(ISERR(LN(Table1330[[#This Row],[Close]]/E577)),"-",LN(Table1330[[#This Row],[Close]]/E577))</f>
        <v>-7.6440939674140848E-3</v>
      </c>
    </row>
    <row r="579" spans="1:8" x14ac:dyDescent="0.3">
      <c r="A579" s="2">
        <v>43959</v>
      </c>
      <c r="B579" s="1">
        <v>13509.45</v>
      </c>
      <c r="C579" s="1">
        <v>13530.85</v>
      </c>
      <c r="D579" s="1">
        <v>13324</v>
      </c>
      <c r="E579" s="1">
        <v>13403.6</v>
      </c>
      <c r="F579" s="1">
        <v>37686915</v>
      </c>
      <c r="G579" s="1">
        <v>2405.48</v>
      </c>
      <c r="H579" s="3">
        <f>IF(ISERR(LN(Table1330[[#This Row],[Close]]/E578)),"-",LN(Table1330[[#This Row],[Close]]/E578))</f>
        <v>8.3083152297490429E-3</v>
      </c>
    </row>
    <row r="580" spans="1:8" x14ac:dyDescent="0.3">
      <c r="A580" s="2">
        <v>43962</v>
      </c>
      <c r="B580" s="1">
        <v>13521.6</v>
      </c>
      <c r="C580" s="1">
        <v>13763.8</v>
      </c>
      <c r="D580" s="1">
        <v>13489.25</v>
      </c>
      <c r="E580" s="1">
        <v>13593.55</v>
      </c>
      <c r="F580" s="1">
        <v>29773180</v>
      </c>
      <c r="G580" s="1">
        <v>1883.68</v>
      </c>
      <c r="H580" s="3">
        <f>IF(ISERR(LN(Table1330[[#This Row],[Close]]/E579)),"-",LN(Table1330[[#This Row],[Close]]/E579))</f>
        <v>1.4072087945517097E-2</v>
      </c>
    </row>
    <row r="581" spans="1:8" x14ac:dyDescent="0.3">
      <c r="A581" s="2">
        <v>43963</v>
      </c>
      <c r="B581" s="1">
        <v>13537.15</v>
      </c>
      <c r="C581" s="1">
        <v>13733.5</v>
      </c>
      <c r="D581" s="1">
        <v>13480.75</v>
      </c>
      <c r="E581" s="1">
        <v>13687.75</v>
      </c>
      <c r="F581" s="1">
        <v>32012528</v>
      </c>
      <c r="G581" s="1">
        <v>2151.36</v>
      </c>
      <c r="H581" s="3">
        <f>IF(ISERR(LN(Table1330[[#This Row],[Close]]/E580)),"-",LN(Table1330[[#This Row],[Close]]/E580))</f>
        <v>6.9058567130546354E-3</v>
      </c>
    </row>
    <row r="582" spans="1:8" x14ac:dyDescent="0.3">
      <c r="A582" s="2">
        <v>43964</v>
      </c>
      <c r="B582" s="1">
        <v>13960.35</v>
      </c>
      <c r="C582" s="1">
        <v>13960.35</v>
      </c>
      <c r="D582" s="1">
        <v>13612.8</v>
      </c>
      <c r="E582" s="1">
        <v>13776.95</v>
      </c>
      <c r="F582" s="1">
        <v>26694109</v>
      </c>
      <c r="G582" s="1">
        <v>1775.07</v>
      </c>
      <c r="H582" s="3">
        <f>IF(ISERR(LN(Table1330[[#This Row],[Close]]/E581)),"-",LN(Table1330[[#This Row],[Close]]/E581))</f>
        <v>6.495633568640029E-3</v>
      </c>
    </row>
    <row r="583" spans="1:8" x14ac:dyDescent="0.3">
      <c r="A583" s="2">
        <v>43965</v>
      </c>
      <c r="B583" s="1">
        <v>13396.05</v>
      </c>
      <c r="C583" s="1">
        <v>13483.7</v>
      </c>
      <c r="D583" s="1">
        <v>13246.8</v>
      </c>
      <c r="E583" s="1">
        <v>13293.7</v>
      </c>
      <c r="F583" s="1">
        <v>40148565</v>
      </c>
      <c r="G583" s="1">
        <v>2475.5</v>
      </c>
      <c r="H583" s="3">
        <f>IF(ISERR(LN(Table1330[[#This Row],[Close]]/E582)),"-",LN(Table1330[[#This Row],[Close]]/E582))</f>
        <v>-3.5706667025366352E-2</v>
      </c>
    </row>
    <row r="584" spans="1:8" x14ac:dyDescent="0.3">
      <c r="A584" s="2">
        <v>43966</v>
      </c>
      <c r="B584" s="1">
        <v>13375.45</v>
      </c>
      <c r="C584" s="1">
        <v>13375.8</v>
      </c>
      <c r="D584" s="1">
        <v>13108.4</v>
      </c>
      <c r="E584" s="1">
        <v>13196.35</v>
      </c>
      <c r="F584" s="1">
        <v>30451382</v>
      </c>
      <c r="G584" s="1">
        <v>2051.4499999999998</v>
      </c>
      <c r="H584" s="3">
        <f>IF(ISERR(LN(Table1330[[#This Row],[Close]]/E583)),"-",LN(Table1330[[#This Row],[Close]]/E583))</f>
        <v>-7.349962589929121E-3</v>
      </c>
    </row>
    <row r="585" spans="1:8" x14ac:dyDescent="0.3">
      <c r="A585" s="2">
        <v>43969</v>
      </c>
      <c r="B585" s="1">
        <v>13278.25</v>
      </c>
      <c r="C585" s="1">
        <v>13408.8</v>
      </c>
      <c r="D585" s="1">
        <v>13109.95</v>
      </c>
      <c r="E585" s="1">
        <v>13314.4</v>
      </c>
      <c r="F585" s="1">
        <v>35386297</v>
      </c>
      <c r="G585" s="1">
        <v>2325.91</v>
      </c>
      <c r="H585" s="3">
        <f>IF(ISERR(LN(Table1330[[#This Row],[Close]]/E584)),"-",LN(Table1330[[#This Row],[Close]]/E584))</f>
        <v>8.9058800869330039E-3</v>
      </c>
    </row>
    <row r="586" spans="1:8" x14ac:dyDescent="0.3">
      <c r="A586" s="2">
        <v>43970</v>
      </c>
      <c r="B586" s="1">
        <v>13272.35</v>
      </c>
      <c r="C586" s="1">
        <v>13524.2</v>
      </c>
      <c r="D586" s="1">
        <v>13197.6</v>
      </c>
      <c r="E586" s="1">
        <v>13446.6</v>
      </c>
      <c r="F586" s="1">
        <v>28258885</v>
      </c>
      <c r="G586" s="1">
        <v>1897.7</v>
      </c>
      <c r="H586" s="3">
        <f>IF(ISERR(LN(Table1330[[#This Row],[Close]]/E585)),"-",LN(Table1330[[#This Row],[Close]]/E585))</f>
        <v>9.8801296970809378E-3</v>
      </c>
    </row>
    <row r="587" spans="1:8" x14ac:dyDescent="0.3">
      <c r="A587" s="2">
        <v>43971</v>
      </c>
      <c r="B587" s="1">
        <v>13443.5</v>
      </c>
      <c r="C587" s="1">
        <v>13556.9</v>
      </c>
      <c r="D587" s="1">
        <v>13362.55</v>
      </c>
      <c r="E587" s="1">
        <v>13517.35</v>
      </c>
      <c r="F587" s="1">
        <v>27891431</v>
      </c>
      <c r="G587" s="1">
        <v>1668.63</v>
      </c>
      <c r="H587" s="3">
        <f>IF(ISERR(LN(Table1330[[#This Row],[Close]]/E586)),"-",LN(Table1330[[#This Row],[Close]]/E586))</f>
        <v>5.2477594985275997E-3</v>
      </c>
    </row>
    <row r="588" spans="1:8" x14ac:dyDescent="0.3">
      <c r="A588" s="2">
        <v>43972</v>
      </c>
      <c r="B588" s="1">
        <v>13495.4</v>
      </c>
      <c r="C588" s="1">
        <v>13732</v>
      </c>
      <c r="D588" s="1">
        <v>13468.5</v>
      </c>
      <c r="E588" s="1">
        <v>13647.9</v>
      </c>
      <c r="F588" s="1">
        <v>28463847</v>
      </c>
      <c r="G588" s="1">
        <v>1898.44</v>
      </c>
      <c r="H588" s="3">
        <f>IF(ISERR(LN(Table1330[[#This Row],[Close]]/E587)),"-",LN(Table1330[[#This Row],[Close]]/E587))</f>
        <v>9.6116181556010014E-3</v>
      </c>
    </row>
    <row r="589" spans="1:8" x14ac:dyDescent="0.3">
      <c r="A589" s="2">
        <v>43973</v>
      </c>
      <c r="B589" s="1">
        <v>13622.25</v>
      </c>
      <c r="C589" s="1">
        <v>13902.8</v>
      </c>
      <c r="D589" s="1">
        <v>13571.65</v>
      </c>
      <c r="E589" s="1">
        <v>13842.65</v>
      </c>
      <c r="F589" s="1">
        <v>37846561</v>
      </c>
      <c r="G589" s="1">
        <v>2792.18</v>
      </c>
      <c r="H589" s="3">
        <f>IF(ISERR(LN(Table1330[[#This Row],[Close]]/E588)),"-",LN(Table1330[[#This Row],[Close]]/E588))</f>
        <v>1.4168742207569172E-2</v>
      </c>
    </row>
    <row r="590" spans="1:8" x14ac:dyDescent="0.3">
      <c r="A590" s="2">
        <v>43977</v>
      </c>
      <c r="B590" s="1">
        <v>13860.85</v>
      </c>
      <c r="C590" s="1">
        <v>13930.85</v>
      </c>
      <c r="D590" s="1">
        <v>13522.95</v>
      </c>
      <c r="E590" s="1">
        <v>13574.95</v>
      </c>
      <c r="F590" s="1">
        <v>28744390</v>
      </c>
      <c r="G590" s="1">
        <v>2141.0300000000002</v>
      </c>
      <c r="H590" s="3">
        <f>IF(ISERR(LN(Table1330[[#This Row],[Close]]/E589)),"-",LN(Table1330[[#This Row],[Close]]/E589))</f>
        <v>-1.9528223277194515E-2</v>
      </c>
    </row>
    <row r="591" spans="1:8" x14ac:dyDescent="0.3">
      <c r="A591" s="2">
        <v>43978</v>
      </c>
      <c r="B591" s="1">
        <v>13667.15</v>
      </c>
      <c r="C591" s="1">
        <v>14017.05</v>
      </c>
      <c r="D591" s="1">
        <v>13488.1</v>
      </c>
      <c r="E591" s="1">
        <v>13952.9</v>
      </c>
      <c r="F591" s="1">
        <v>40527119</v>
      </c>
      <c r="G591" s="1">
        <v>2253.8000000000002</v>
      </c>
      <c r="H591" s="3">
        <f>IF(ISERR(LN(Table1330[[#This Row],[Close]]/E590)),"-",LN(Table1330[[#This Row],[Close]]/E590))</f>
        <v>2.7461189394914671E-2</v>
      </c>
    </row>
    <row r="592" spans="1:8" x14ac:dyDescent="0.3">
      <c r="A592" s="2">
        <v>43979</v>
      </c>
      <c r="B592" s="1">
        <v>13964.9</v>
      </c>
      <c r="C592" s="1">
        <v>14068.3</v>
      </c>
      <c r="D592" s="1">
        <v>13759.15</v>
      </c>
      <c r="E592" s="1">
        <v>14028.6</v>
      </c>
      <c r="F592" s="1">
        <v>41069796</v>
      </c>
      <c r="G592" s="1">
        <v>2396.8200000000002</v>
      </c>
      <c r="H592" s="3">
        <f>IF(ISERR(LN(Table1330[[#This Row],[Close]]/E591)),"-",LN(Table1330[[#This Row],[Close]]/E591))</f>
        <v>5.4107309960323381E-3</v>
      </c>
    </row>
    <row r="593" spans="1:8" x14ac:dyDescent="0.3">
      <c r="A593" s="2">
        <v>43980</v>
      </c>
      <c r="B593" s="1">
        <v>13893.4</v>
      </c>
      <c r="C593" s="1">
        <v>14080.55</v>
      </c>
      <c r="D593" s="1">
        <v>13762.95</v>
      </c>
      <c r="E593" s="1">
        <v>14010.5</v>
      </c>
      <c r="F593" s="1">
        <v>86621593</v>
      </c>
      <c r="G593" s="1">
        <v>5130.49</v>
      </c>
      <c r="H593" s="3">
        <f>IF(ISERR(LN(Table1330[[#This Row],[Close]]/E592)),"-",LN(Table1330[[#This Row],[Close]]/E592))</f>
        <v>-1.2910544571061212E-3</v>
      </c>
    </row>
    <row r="594" spans="1:8" x14ac:dyDescent="0.3">
      <c r="A594" s="2">
        <v>43983</v>
      </c>
      <c r="B594" s="1">
        <v>14155.65</v>
      </c>
      <c r="C594" s="1">
        <v>14431.35</v>
      </c>
      <c r="D594" s="1">
        <v>14140.85</v>
      </c>
      <c r="E594" s="1">
        <v>14307.1</v>
      </c>
      <c r="F594" s="1">
        <v>45071018</v>
      </c>
      <c r="G594" s="1">
        <v>2786.39</v>
      </c>
      <c r="H594" s="3">
        <f>IF(ISERR(LN(Table1330[[#This Row],[Close]]/E593)),"-",LN(Table1330[[#This Row],[Close]]/E593))</f>
        <v>2.0948869039483016E-2</v>
      </c>
    </row>
    <row r="595" spans="1:8" x14ac:dyDescent="0.3">
      <c r="A595" s="2">
        <v>43984</v>
      </c>
      <c r="B595" s="1">
        <v>14358</v>
      </c>
      <c r="C595" s="1">
        <v>14492.3</v>
      </c>
      <c r="D595" s="1">
        <v>14269.7</v>
      </c>
      <c r="E595" s="1">
        <v>14422.4</v>
      </c>
      <c r="F595" s="1">
        <v>34083952</v>
      </c>
      <c r="G595" s="1">
        <v>2261.96</v>
      </c>
      <c r="H595" s="3">
        <f>IF(ISERR(LN(Table1330[[#This Row],[Close]]/E594)),"-",LN(Table1330[[#This Row],[Close]]/E594))</f>
        <v>8.0266359689044973E-3</v>
      </c>
    </row>
    <row r="596" spans="1:8" x14ac:dyDescent="0.3">
      <c r="A596" s="2">
        <v>43985</v>
      </c>
      <c r="B596" s="1">
        <v>14507.25</v>
      </c>
      <c r="C596" s="1">
        <v>14549</v>
      </c>
      <c r="D596" s="1">
        <v>14317.2</v>
      </c>
      <c r="E596" s="1">
        <v>14361.7</v>
      </c>
      <c r="F596" s="1">
        <v>40000346</v>
      </c>
      <c r="G596" s="1">
        <v>2731.28</v>
      </c>
      <c r="H596" s="3">
        <f>IF(ISERR(LN(Table1330[[#This Row],[Close]]/E595)),"-",LN(Table1330[[#This Row],[Close]]/E595))</f>
        <v>-4.217612499879936E-3</v>
      </c>
    </row>
    <row r="597" spans="1:8" x14ac:dyDescent="0.3">
      <c r="A597" s="2">
        <v>43986</v>
      </c>
      <c r="B597" s="1">
        <v>14380.85</v>
      </c>
      <c r="C597" s="1">
        <v>14695.1</v>
      </c>
      <c r="D597" s="1">
        <v>14380.85</v>
      </c>
      <c r="E597" s="1">
        <v>14627.45</v>
      </c>
      <c r="F597" s="1">
        <v>44632910</v>
      </c>
      <c r="G597" s="1">
        <v>3082.88</v>
      </c>
      <c r="H597" s="3">
        <f>IF(ISERR(LN(Table1330[[#This Row],[Close]]/E596)),"-",LN(Table1330[[#This Row],[Close]]/E596))</f>
        <v>1.8334959440992015E-2</v>
      </c>
    </row>
    <row r="598" spans="1:8" x14ac:dyDescent="0.3">
      <c r="A598" s="2">
        <v>43987</v>
      </c>
      <c r="B598" s="1">
        <v>14715.9</v>
      </c>
      <c r="C598" s="1">
        <v>14732.85</v>
      </c>
      <c r="D598" s="1">
        <v>14599.75</v>
      </c>
      <c r="E598" s="1">
        <v>14627.45</v>
      </c>
      <c r="F598" s="1">
        <v>38692339</v>
      </c>
      <c r="G598" s="1">
        <v>2609.33</v>
      </c>
      <c r="H598" s="3">
        <f>IF(ISERR(LN(Table1330[[#This Row],[Close]]/E597)),"-",LN(Table1330[[#This Row],[Close]]/E597))</f>
        <v>0</v>
      </c>
    </row>
    <row r="599" spans="1:8" x14ac:dyDescent="0.3">
      <c r="A599" s="2">
        <v>43990</v>
      </c>
      <c r="B599" s="1">
        <v>14824.75</v>
      </c>
      <c r="C599" s="1">
        <v>14990.25</v>
      </c>
      <c r="D599" s="1">
        <v>14713.45</v>
      </c>
      <c r="E599" s="1">
        <v>14894.6</v>
      </c>
      <c r="F599" s="1">
        <v>48671642</v>
      </c>
      <c r="G599" s="1">
        <v>2816.95</v>
      </c>
      <c r="H599" s="3">
        <f>IF(ISERR(LN(Table1330[[#This Row],[Close]]/E598)),"-",LN(Table1330[[#This Row],[Close]]/E598))</f>
        <v>1.8098830700137833E-2</v>
      </c>
    </row>
    <row r="600" spans="1:8" x14ac:dyDescent="0.3">
      <c r="A600" s="2">
        <v>43991</v>
      </c>
      <c r="B600" s="1">
        <v>14869.4</v>
      </c>
      <c r="C600" s="1">
        <v>14983.2</v>
      </c>
      <c r="D600" s="1">
        <v>14712.3</v>
      </c>
      <c r="E600" s="1">
        <v>14737.8</v>
      </c>
      <c r="F600" s="1">
        <v>39022707</v>
      </c>
      <c r="G600" s="1">
        <v>2561.39</v>
      </c>
      <c r="H600" s="3">
        <f>IF(ISERR(LN(Table1330[[#This Row],[Close]]/E599)),"-",LN(Table1330[[#This Row],[Close]]/E599))</f>
        <v>-1.058310926504134E-2</v>
      </c>
    </row>
    <row r="601" spans="1:8" x14ac:dyDescent="0.3">
      <c r="A601" s="2">
        <v>43992</v>
      </c>
      <c r="B601" s="1">
        <v>14774.8</v>
      </c>
      <c r="C601" s="1">
        <v>14882.6</v>
      </c>
      <c r="D601" s="1">
        <v>14690.9</v>
      </c>
      <c r="E601" s="1">
        <v>14842.05</v>
      </c>
      <c r="F601" s="1">
        <v>39353796</v>
      </c>
      <c r="G601" s="1">
        <v>2968.19</v>
      </c>
      <c r="H601" s="3">
        <f>IF(ISERR(LN(Table1330[[#This Row],[Close]]/E600)),"-",LN(Table1330[[#This Row],[Close]]/E600))</f>
        <v>7.0487464700853082E-3</v>
      </c>
    </row>
    <row r="602" spans="1:8" x14ac:dyDescent="0.3">
      <c r="A602" s="2">
        <v>43993</v>
      </c>
      <c r="B602" s="1">
        <v>14823.95</v>
      </c>
      <c r="C602" s="1">
        <v>14840.65</v>
      </c>
      <c r="D602" s="1">
        <v>14585.45</v>
      </c>
      <c r="E602" s="1">
        <v>14619.45</v>
      </c>
      <c r="F602" s="1">
        <v>34682725</v>
      </c>
      <c r="G602" s="1">
        <v>2353.17</v>
      </c>
      <c r="H602" s="3">
        <f>IF(ISERR(LN(Table1330[[#This Row],[Close]]/E601)),"-",LN(Table1330[[#This Row],[Close]]/E601))</f>
        <v>-1.5111534445534456E-2</v>
      </c>
    </row>
    <row r="603" spans="1:8" x14ac:dyDescent="0.3">
      <c r="A603" s="2">
        <v>43994</v>
      </c>
      <c r="B603" s="1">
        <v>14125.8</v>
      </c>
      <c r="C603" s="1">
        <v>14442.65</v>
      </c>
      <c r="D603" s="1">
        <v>14123.55</v>
      </c>
      <c r="E603" s="1">
        <v>14402.75</v>
      </c>
      <c r="F603" s="1">
        <v>35505375</v>
      </c>
      <c r="G603" s="1">
        <v>2289.58</v>
      </c>
      <c r="H603" s="3">
        <f>IF(ISERR(LN(Table1330[[#This Row],[Close]]/E602)),"-",LN(Table1330[[#This Row],[Close]]/E602))</f>
        <v>-1.4933673343647858E-2</v>
      </c>
    </row>
    <row r="604" spans="1:8" x14ac:dyDescent="0.3">
      <c r="A604" s="2">
        <v>43997</v>
      </c>
      <c r="B604" s="1">
        <v>14444.25</v>
      </c>
      <c r="C604" s="1">
        <v>14571.95</v>
      </c>
      <c r="D604" s="1">
        <v>14238.05</v>
      </c>
      <c r="E604" s="1">
        <v>14396.7</v>
      </c>
      <c r="F604" s="1">
        <v>35512340</v>
      </c>
      <c r="G604" s="1">
        <v>1997.35</v>
      </c>
      <c r="H604" s="3">
        <f>IF(ISERR(LN(Table1330[[#This Row],[Close]]/E603)),"-",LN(Table1330[[#This Row],[Close]]/E603))</f>
        <v>-4.2014691870822753E-4</v>
      </c>
    </row>
    <row r="605" spans="1:8" x14ac:dyDescent="0.3">
      <c r="A605" s="2">
        <v>43998</v>
      </c>
      <c r="B605" s="1">
        <v>14634</v>
      </c>
      <c r="C605" s="1">
        <v>14667.4</v>
      </c>
      <c r="D605" s="1">
        <v>14375.5</v>
      </c>
      <c r="E605" s="1">
        <v>14450.8</v>
      </c>
      <c r="F605" s="1">
        <v>32450686</v>
      </c>
      <c r="G605" s="1">
        <v>2043.06</v>
      </c>
      <c r="H605" s="3">
        <f>IF(ISERR(LN(Table1330[[#This Row],[Close]]/E604)),"-",LN(Table1330[[#This Row],[Close]]/E604))</f>
        <v>3.7507626951528619E-3</v>
      </c>
    </row>
    <row r="606" spans="1:8" x14ac:dyDescent="0.3">
      <c r="A606" s="2">
        <v>43999</v>
      </c>
      <c r="B606" s="1">
        <v>14418.8</v>
      </c>
      <c r="C606" s="1">
        <v>14559.55</v>
      </c>
      <c r="D606" s="1">
        <v>14382.95</v>
      </c>
      <c r="E606" s="1">
        <v>14478.45</v>
      </c>
      <c r="F606" s="1">
        <v>36461423</v>
      </c>
      <c r="G606" s="1">
        <v>2103.2399999999998</v>
      </c>
      <c r="H606" s="3">
        <f>IF(ISERR(LN(Table1330[[#This Row],[Close]]/E605)),"-",LN(Table1330[[#This Row],[Close]]/E605))</f>
        <v>1.9115606812878251E-3</v>
      </c>
    </row>
    <row r="607" spans="1:8" x14ac:dyDescent="0.3">
      <c r="A607" s="2">
        <v>44000</v>
      </c>
      <c r="B607" s="1">
        <v>14478.65</v>
      </c>
      <c r="C607" s="1">
        <v>14623.95</v>
      </c>
      <c r="D607" s="1">
        <v>14443</v>
      </c>
      <c r="E607" s="1">
        <v>14551.25</v>
      </c>
      <c r="F607" s="1">
        <v>23438227</v>
      </c>
      <c r="G607" s="1">
        <v>1492.76</v>
      </c>
      <c r="H607" s="3">
        <f>IF(ISERR(LN(Table1330[[#This Row],[Close]]/E606)),"-",LN(Table1330[[#This Row],[Close]]/E606))</f>
        <v>5.015563551277435E-3</v>
      </c>
    </row>
    <row r="608" spans="1:8" x14ac:dyDescent="0.3">
      <c r="A608" s="2">
        <v>44001</v>
      </c>
      <c r="B608" s="1">
        <v>14532.7</v>
      </c>
      <c r="C608" s="1">
        <v>14625.8</v>
      </c>
      <c r="D608" s="1">
        <v>14422.45</v>
      </c>
      <c r="E608" s="1">
        <v>14499.8</v>
      </c>
      <c r="F608" s="1">
        <v>58724892</v>
      </c>
      <c r="G608" s="1">
        <v>4170.45</v>
      </c>
      <c r="H608" s="3">
        <f>IF(ISERR(LN(Table1330[[#This Row],[Close]]/E607)),"-",LN(Table1330[[#This Row],[Close]]/E607))</f>
        <v>-3.5420443523590103E-3</v>
      </c>
    </row>
    <row r="609" spans="1:8" x14ac:dyDescent="0.3">
      <c r="A609" s="2">
        <v>44004</v>
      </c>
      <c r="B609" s="1">
        <v>14537.8</v>
      </c>
      <c r="C609" s="1">
        <v>14550.35</v>
      </c>
      <c r="D609" s="1">
        <v>14432.45</v>
      </c>
      <c r="E609" s="1">
        <v>14463.65</v>
      </c>
      <c r="F609" s="1">
        <v>27930417</v>
      </c>
      <c r="G609" s="1">
        <v>1934.37</v>
      </c>
      <c r="H609" s="3">
        <f>IF(ISERR(LN(Table1330[[#This Row],[Close]]/E608)),"-",LN(Table1330[[#This Row],[Close]]/E608))</f>
        <v>-2.4962508797601209E-3</v>
      </c>
    </row>
    <row r="610" spans="1:8" x14ac:dyDescent="0.3">
      <c r="A610" s="2">
        <v>44005</v>
      </c>
      <c r="B610" s="1">
        <v>14398.45</v>
      </c>
      <c r="C610" s="1">
        <v>14725.4</v>
      </c>
      <c r="D610" s="1">
        <v>14320.7</v>
      </c>
      <c r="E610" s="1">
        <v>14680.4</v>
      </c>
      <c r="F610" s="1">
        <v>45654691</v>
      </c>
      <c r="G610" s="1">
        <v>3020.83</v>
      </c>
      <c r="H610" s="3">
        <f>IF(ISERR(LN(Table1330[[#This Row],[Close]]/E609)),"-",LN(Table1330[[#This Row],[Close]]/E609))</f>
        <v>1.4874665423359331E-2</v>
      </c>
    </row>
    <row r="611" spans="1:8" x14ac:dyDescent="0.3">
      <c r="A611" s="2">
        <v>44006</v>
      </c>
      <c r="B611" s="1">
        <v>14675.7</v>
      </c>
      <c r="C611" s="1">
        <v>14761.2</v>
      </c>
      <c r="D611" s="1">
        <v>14547.2</v>
      </c>
      <c r="E611" s="1">
        <v>14581.45</v>
      </c>
      <c r="F611" s="1">
        <v>36295639</v>
      </c>
      <c r="G611" s="1">
        <v>2333.2600000000002</v>
      </c>
      <c r="H611" s="3">
        <f>IF(ISERR(LN(Table1330[[#This Row],[Close]]/E610)),"-",LN(Table1330[[#This Row],[Close]]/E610))</f>
        <v>-6.7630978328398345E-3</v>
      </c>
    </row>
    <row r="612" spans="1:8" x14ac:dyDescent="0.3">
      <c r="A612" s="2">
        <v>44007</v>
      </c>
      <c r="B612" s="1">
        <v>14486.4</v>
      </c>
      <c r="C612" s="1">
        <v>14590.5</v>
      </c>
      <c r="D612" s="1">
        <v>14383.6</v>
      </c>
      <c r="E612" s="1">
        <v>14411.2</v>
      </c>
      <c r="F612" s="1">
        <v>36328156</v>
      </c>
      <c r="G612" s="1">
        <v>2531.2399999999998</v>
      </c>
      <c r="H612" s="3">
        <f>IF(ISERR(LN(Table1330[[#This Row],[Close]]/E611)),"-",LN(Table1330[[#This Row],[Close]]/E611))</f>
        <v>-1.1744490891372802E-2</v>
      </c>
    </row>
    <row r="613" spans="1:8" x14ac:dyDescent="0.3">
      <c r="A613" s="2">
        <v>44008</v>
      </c>
      <c r="B613" s="1">
        <v>14496.7</v>
      </c>
      <c r="C613" s="1">
        <v>15086</v>
      </c>
      <c r="D613" s="1">
        <v>14476.45</v>
      </c>
      <c r="E613" s="1">
        <v>14994.65</v>
      </c>
      <c r="F613" s="1">
        <v>70776175</v>
      </c>
      <c r="G613" s="1">
        <v>5254.07</v>
      </c>
      <c r="H613" s="3">
        <f>IF(ISERR(LN(Table1330[[#This Row],[Close]]/E612)),"-",LN(Table1330[[#This Row],[Close]]/E612))</f>
        <v>3.968778876751837E-2</v>
      </c>
    </row>
    <row r="614" spans="1:8" x14ac:dyDescent="0.3">
      <c r="A614" s="2">
        <v>44011</v>
      </c>
      <c r="B614" s="1">
        <v>14874.2</v>
      </c>
      <c r="C614" s="1">
        <v>14979.2</v>
      </c>
      <c r="D614" s="1">
        <v>14737.45</v>
      </c>
      <c r="E614" s="1">
        <v>14768</v>
      </c>
      <c r="F614" s="1">
        <v>28115701</v>
      </c>
      <c r="G614" s="1">
        <v>2147.16</v>
      </c>
      <c r="H614" s="3">
        <f>IF(ISERR(LN(Table1330[[#This Row],[Close]]/E613)),"-",LN(Table1330[[#This Row],[Close]]/E613))</f>
        <v>-1.5230793054363421E-2</v>
      </c>
    </row>
    <row r="615" spans="1:8" x14ac:dyDescent="0.3">
      <c r="A615" s="2">
        <v>44012</v>
      </c>
      <c r="B615" s="1">
        <v>14812.7</v>
      </c>
      <c r="C615" s="1">
        <v>14854.4</v>
      </c>
      <c r="D615" s="1">
        <v>14692.45</v>
      </c>
      <c r="E615" s="1">
        <v>14754.3</v>
      </c>
      <c r="F615" s="1">
        <v>25878721</v>
      </c>
      <c r="G615" s="1">
        <v>2039.72</v>
      </c>
      <c r="H615" s="3">
        <f>IF(ISERR(LN(Table1330[[#This Row],[Close]]/E614)),"-",LN(Table1330[[#This Row],[Close]]/E614))</f>
        <v>-9.2811203621821206E-4</v>
      </c>
    </row>
    <row r="616" spans="1:8" x14ac:dyDescent="0.3">
      <c r="A616" s="2">
        <v>44013</v>
      </c>
      <c r="B616" s="1">
        <v>14767.35</v>
      </c>
      <c r="C616" s="1">
        <v>14842.85</v>
      </c>
      <c r="D616" s="1">
        <v>14704.5</v>
      </c>
      <c r="E616" s="1">
        <v>14732.1</v>
      </c>
      <c r="F616" s="1">
        <v>19829830</v>
      </c>
      <c r="G616" s="1">
        <v>1564.9</v>
      </c>
      <c r="H616" s="3">
        <f>IF(ISERR(LN(Table1330[[#This Row],[Close]]/E615)),"-",LN(Table1330[[#This Row],[Close]]/E615))</f>
        <v>-1.5057792198867645E-3</v>
      </c>
    </row>
    <row r="617" spans="1:8" x14ac:dyDescent="0.3">
      <c r="A617" s="2">
        <v>44014</v>
      </c>
      <c r="B617" s="1">
        <v>14803.5</v>
      </c>
      <c r="C617" s="1">
        <v>15195.2</v>
      </c>
      <c r="D617" s="1">
        <v>14782.45</v>
      </c>
      <c r="E617" s="1">
        <v>15122.55</v>
      </c>
      <c r="F617" s="1">
        <v>41173275</v>
      </c>
      <c r="G617" s="1">
        <v>3146.05</v>
      </c>
      <c r="H617" s="3">
        <f>IF(ISERR(LN(Table1330[[#This Row],[Close]]/E616)),"-",LN(Table1330[[#This Row],[Close]]/E616))</f>
        <v>2.6158220820700188E-2</v>
      </c>
    </row>
    <row r="618" spans="1:8" x14ac:dyDescent="0.3">
      <c r="A618" s="2">
        <v>44015</v>
      </c>
      <c r="B618" s="1">
        <v>15164.25</v>
      </c>
      <c r="C618" s="1">
        <v>15336.85</v>
      </c>
      <c r="D618" s="1">
        <v>15148.5</v>
      </c>
      <c r="E618" s="1">
        <v>15285.9</v>
      </c>
      <c r="F618" s="1">
        <v>27211456</v>
      </c>
      <c r="G618" s="1">
        <v>2327.4299999999998</v>
      </c>
      <c r="H618" s="3">
        <f>IF(ISERR(LN(Table1330[[#This Row],[Close]]/E617)),"-",LN(Table1330[[#This Row],[Close]]/E617))</f>
        <v>1.074382754040676E-2</v>
      </c>
    </row>
    <row r="619" spans="1:8" x14ac:dyDescent="0.3">
      <c r="A619" s="2">
        <v>44018</v>
      </c>
      <c r="B619" s="1">
        <v>15351.7</v>
      </c>
      <c r="C619" s="1">
        <v>15580.5</v>
      </c>
      <c r="D619" s="1">
        <v>15351.7</v>
      </c>
      <c r="E619" s="1">
        <v>15464.95</v>
      </c>
      <c r="F619" s="1">
        <v>31946250</v>
      </c>
      <c r="G619" s="1">
        <v>2782.25</v>
      </c>
      <c r="H619" s="3">
        <f>IF(ISERR(LN(Table1330[[#This Row],[Close]]/E618)),"-",LN(Table1330[[#This Row],[Close]]/E618))</f>
        <v>1.1645338159292563E-2</v>
      </c>
    </row>
    <row r="620" spans="1:8" x14ac:dyDescent="0.3">
      <c r="A620" s="2">
        <v>44019</v>
      </c>
      <c r="B620" s="1">
        <v>15528.05</v>
      </c>
      <c r="C620" s="1">
        <v>15806.85</v>
      </c>
      <c r="D620" s="1">
        <v>15440.1</v>
      </c>
      <c r="E620" s="1">
        <v>15784.95</v>
      </c>
      <c r="F620" s="1">
        <v>51583702</v>
      </c>
      <c r="G620" s="1">
        <v>4486.42</v>
      </c>
      <c r="H620" s="3">
        <f>IF(ISERR(LN(Table1330[[#This Row],[Close]]/E619)),"-",LN(Table1330[[#This Row],[Close]]/E619))</f>
        <v>2.0480781416004418E-2</v>
      </c>
    </row>
    <row r="621" spans="1:8" x14ac:dyDescent="0.3">
      <c r="A621" s="2">
        <v>44020</v>
      </c>
      <c r="B621" s="1">
        <v>15765</v>
      </c>
      <c r="C621" s="1">
        <v>15765.05</v>
      </c>
      <c r="D621" s="1">
        <v>15473.5</v>
      </c>
      <c r="E621" s="1">
        <v>15513.65</v>
      </c>
      <c r="F621" s="1">
        <v>28423066</v>
      </c>
      <c r="G621" s="1">
        <v>2211.59</v>
      </c>
      <c r="H621" s="3">
        <f>IF(ISERR(LN(Table1330[[#This Row],[Close]]/E620)),"-",LN(Table1330[[#This Row],[Close]]/E620))</f>
        <v>-1.7336672894746892E-2</v>
      </c>
    </row>
    <row r="622" spans="1:8" x14ac:dyDescent="0.3">
      <c r="A622" s="2">
        <v>44021</v>
      </c>
      <c r="B622" s="1">
        <v>15572.35</v>
      </c>
      <c r="C622" s="1">
        <v>15663.45</v>
      </c>
      <c r="D622" s="1">
        <v>15468.4</v>
      </c>
      <c r="E622" s="1">
        <v>15535.95</v>
      </c>
      <c r="F622" s="1">
        <v>26614822</v>
      </c>
      <c r="G622" s="1">
        <v>2229.8200000000002</v>
      </c>
      <c r="H622" s="3">
        <f>IF(ISERR(LN(Table1330[[#This Row],[Close]]/E621)),"-",LN(Table1330[[#This Row],[Close]]/E621))</f>
        <v>1.4364116661252438E-3</v>
      </c>
    </row>
    <row r="623" spans="1:8" x14ac:dyDescent="0.3">
      <c r="A623" s="2">
        <v>44022</v>
      </c>
      <c r="B623" s="1">
        <v>15471.7</v>
      </c>
      <c r="C623" s="1">
        <v>15656.05</v>
      </c>
      <c r="D623" s="1">
        <v>15417.5</v>
      </c>
      <c r="E623" s="1">
        <v>15565.2</v>
      </c>
      <c r="F623" s="1">
        <v>27603484</v>
      </c>
      <c r="G623" s="1">
        <v>3274.04</v>
      </c>
      <c r="H623" s="3">
        <f>IF(ISERR(LN(Table1330[[#This Row],[Close]]/E622)),"-",LN(Table1330[[#This Row],[Close]]/E622))</f>
        <v>1.8809599403173832E-3</v>
      </c>
    </row>
    <row r="624" spans="1:8" x14ac:dyDescent="0.3">
      <c r="A624" s="2">
        <v>44025</v>
      </c>
      <c r="B624" s="1">
        <v>15643.1</v>
      </c>
      <c r="C624" s="1">
        <v>15885.55</v>
      </c>
      <c r="D624" s="1">
        <v>15624.8</v>
      </c>
      <c r="E624" s="1">
        <v>15819.2</v>
      </c>
      <c r="F624" s="1">
        <v>44758097</v>
      </c>
      <c r="G624" s="1">
        <v>3124.51</v>
      </c>
      <c r="H624" s="3">
        <f>IF(ISERR(LN(Table1330[[#This Row],[Close]]/E623)),"-",LN(Table1330[[#This Row],[Close]]/E623))</f>
        <v>1.6186739008240893E-2</v>
      </c>
    </row>
    <row r="625" spans="1:8" x14ac:dyDescent="0.3">
      <c r="A625" s="2">
        <v>44026</v>
      </c>
      <c r="B625" s="1">
        <v>15779.5</v>
      </c>
      <c r="C625" s="1">
        <v>15941.65</v>
      </c>
      <c r="D625" s="1">
        <v>15611.85</v>
      </c>
      <c r="E625" s="1">
        <v>15640.55</v>
      </c>
      <c r="F625" s="1">
        <v>42035185</v>
      </c>
      <c r="G625" s="1">
        <v>2928.32</v>
      </c>
      <c r="H625" s="3">
        <f>IF(ISERR(LN(Table1330[[#This Row],[Close]]/E624)),"-",LN(Table1330[[#This Row],[Close]]/E624))</f>
        <v>-1.1357491421475024E-2</v>
      </c>
    </row>
    <row r="626" spans="1:8" x14ac:dyDescent="0.3">
      <c r="A626" s="2">
        <v>44027</v>
      </c>
      <c r="B626" s="1">
        <v>15853.8</v>
      </c>
      <c r="C626" s="1">
        <v>16624.650000000001</v>
      </c>
      <c r="D626" s="1">
        <v>15830.5</v>
      </c>
      <c r="E626" s="1">
        <v>16459.8</v>
      </c>
      <c r="F626" s="1">
        <v>193789507</v>
      </c>
      <c r="G626" s="1">
        <v>9354.32</v>
      </c>
      <c r="H626" s="3">
        <f>IF(ISERR(LN(Table1330[[#This Row],[Close]]/E625)),"-",LN(Table1330[[#This Row],[Close]]/E625))</f>
        <v>5.105414376756047E-2</v>
      </c>
    </row>
    <row r="627" spans="1:8" x14ac:dyDescent="0.3">
      <c r="A627" s="2">
        <v>44028</v>
      </c>
      <c r="B627" s="1">
        <v>16971.25</v>
      </c>
      <c r="C627" s="1">
        <v>17491.150000000001</v>
      </c>
      <c r="D627" s="1">
        <v>16715.75</v>
      </c>
      <c r="E627" s="1">
        <v>16926.05</v>
      </c>
      <c r="F627" s="1">
        <v>190528467</v>
      </c>
      <c r="G627" s="1">
        <v>14568.34</v>
      </c>
      <c r="H627" s="3">
        <f>IF(ISERR(LN(Table1330[[#This Row],[Close]]/E626)),"-",LN(Table1330[[#This Row],[Close]]/E626))</f>
        <v>2.7932810771946082E-2</v>
      </c>
    </row>
    <row r="628" spans="1:8" x14ac:dyDescent="0.3">
      <c r="A628" s="2">
        <v>44029</v>
      </c>
      <c r="B628" s="1">
        <v>16936.95</v>
      </c>
      <c r="C628" s="1">
        <v>16975.2</v>
      </c>
      <c r="D628" s="1">
        <v>16693.349999999999</v>
      </c>
      <c r="E628" s="1">
        <v>16821.349999999999</v>
      </c>
      <c r="F628" s="1">
        <v>88190381</v>
      </c>
      <c r="G628" s="1">
        <v>6649.48</v>
      </c>
      <c r="H628" s="3">
        <f>IF(ISERR(LN(Table1330[[#This Row],[Close]]/E627)),"-",LN(Table1330[[#This Row],[Close]]/E627))</f>
        <v>-6.2049423614093206E-3</v>
      </c>
    </row>
    <row r="629" spans="1:8" x14ac:dyDescent="0.3">
      <c r="A629" s="2">
        <v>44032</v>
      </c>
      <c r="B629" s="1">
        <v>16880.349999999999</v>
      </c>
      <c r="C629" s="1">
        <v>17376.150000000001</v>
      </c>
      <c r="D629" s="1">
        <v>16849.150000000001</v>
      </c>
      <c r="E629" s="1">
        <v>17258.3</v>
      </c>
      <c r="F629" s="1">
        <v>61171408</v>
      </c>
      <c r="G629" s="1">
        <v>4374.91</v>
      </c>
      <c r="H629" s="3">
        <f>IF(ISERR(LN(Table1330[[#This Row],[Close]]/E628)),"-",LN(Table1330[[#This Row],[Close]]/E628))</f>
        <v>2.5644274260229253E-2</v>
      </c>
    </row>
    <row r="630" spans="1:8" x14ac:dyDescent="0.3">
      <c r="A630" s="2">
        <v>44033</v>
      </c>
      <c r="B630" s="1">
        <v>17453.349999999999</v>
      </c>
      <c r="C630" s="1">
        <v>17514.05</v>
      </c>
      <c r="D630" s="1">
        <v>17219.7</v>
      </c>
      <c r="E630" s="1">
        <v>17273.2</v>
      </c>
      <c r="F630" s="1">
        <v>63696830</v>
      </c>
      <c r="G630" s="1">
        <v>3872.17</v>
      </c>
      <c r="H630" s="3">
        <f>IF(ISERR(LN(Table1330[[#This Row],[Close]]/E629)),"-",LN(Table1330[[#This Row],[Close]]/E629))</f>
        <v>8.6298023107676618E-4</v>
      </c>
    </row>
    <row r="631" spans="1:8" x14ac:dyDescent="0.3">
      <c r="A631" s="2">
        <v>44034</v>
      </c>
      <c r="B631" s="1">
        <v>17317.3</v>
      </c>
      <c r="C631" s="1">
        <v>17321.7</v>
      </c>
      <c r="D631" s="1">
        <v>16978.400000000001</v>
      </c>
      <c r="E631" s="1">
        <v>17076.05</v>
      </c>
      <c r="F631" s="1">
        <v>38314440</v>
      </c>
      <c r="G631" s="1">
        <v>3023.55</v>
      </c>
      <c r="H631" s="3">
        <f>IF(ISERR(LN(Table1330[[#This Row],[Close]]/E630)),"-",LN(Table1330[[#This Row],[Close]]/E630))</f>
        <v>-1.1479270431028249E-2</v>
      </c>
    </row>
    <row r="632" spans="1:8" x14ac:dyDescent="0.3">
      <c r="A632" s="2">
        <v>44035</v>
      </c>
      <c r="B632" s="1">
        <v>17071.8</v>
      </c>
      <c r="C632" s="1">
        <v>17082.55</v>
      </c>
      <c r="D632" s="1">
        <v>16949.150000000001</v>
      </c>
      <c r="E632" s="1">
        <v>17045.2</v>
      </c>
      <c r="F632" s="1">
        <v>35746371</v>
      </c>
      <c r="G632" s="1">
        <v>2771.82</v>
      </c>
      <c r="H632" s="3">
        <f>IF(ISERR(LN(Table1330[[#This Row],[Close]]/E631)),"-",LN(Table1330[[#This Row],[Close]]/E631))</f>
        <v>-1.8082578103732346E-3</v>
      </c>
    </row>
    <row r="633" spans="1:8" x14ac:dyDescent="0.3">
      <c r="A633" s="2">
        <v>44036</v>
      </c>
      <c r="B633" s="1">
        <v>16944.55</v>
      </c>
      <c r="C633" s="1">
        <v>17322.7</v>
      </c>
      <c r="D633" s="1">
        <v>16944.55</v>
      </c>
      <c r="E633" s="1">
        <v>17286</v>
      </c>
      <c r="F633" s="1">
        <v>75742251</v>
      </c>
      <c r="G633" s="1">
        <v>5581.95</v>
      </c>
      <c r="H633" s="3">
        <f>IF(ISERR(LN(Table1330[[#This Row],[Close]]/E632)),"-",LN(Table1330[[#This Row],[Close]]/E632))</f>
        <v>1.4028286163188054E-2</v>
      </c>
    </row>
    <row r="634" spans="1:8" x14ac:dyDescent="0.3">
      <c r="A634" s="2">
        <v>44039</v>
      </c>
      <c r="B634" s="1">
        <v>17323</v>
      </c>
      <c r="C634" s="1">
        <v>17735.650000000001</v>
      </c>
      <c r="D634" s="1">
        <v>17290.55</v>
      </c>
      <c r="E634" s="1">
        <v>17626.75</v>
      </c>
      <c r="F634" s="1">
        <v>65300353</v>
      </c>
      <c r="G634" s="1">
        <v>5517.08</v>
      </c>
      <c r="H634" s="3">
        <f>IF(ISERR(LN(Table1330[[#This Row],[Close]]/E633)),"-",LN(Table1330[[#This Row],[Close]]/E633))</f>
        <v>1.9520709219024462E-2</v>
      </c>
    </row>
    <row r="635" spans="1:8" x14ac:dyDescent="0.3">
      <c r="A635" s="2">
        <v>44040</v>
      </c>
      <c r="B635" s="1">
        <v>17647.900000000001</v>
      </c>
      <c r="C635" s="1">
        <v>18103.650000000001</v>
      </c>
      <c r="D635" s="1">
        <v>17634.400000000001</v>
      </c>
      <c r="E635" s="1">
        <v>18042.75</v>
      </c>
      <c r="F635" s="1">
        <v>74553839</v>
      </c>
      <c r="G635" s="1">
        <v>6643.21</v>
      </c>
      <c r="H635" s="3">
        <f>IF(ISERR(LN(Table1330[[#This Row],[Close]]/E634)),"-",LN(Table1330[[#This Row],[Close]]/E634))</f>
        <v>2.3326307491749455E-2</v>
      </c>
    </row>
    <row r="636" spans="1:8" x14ac:dyDescent="0.3">
      <c r="A636" s="2">
        <v>44041</v>
      </c>
      <c r="B636" s="1">
        <v>17959.8</v>
      </c>
      <c r="C636" s="1">
        <v>18108.7</v>
      </c>
      <c r="D636" s="1">
        <v>17783.3</v>
      </c>
      <c r="E636" s="1">
        <v>17880.5</v>
      </c>
      <c r="F636" s="1">
        <v>45738746</v>
      </c>
      <c r="G636" s="1">
        <v>4483.1899999999996</v>
      </c>
      <c r="H636" s="3">
        <f>IF(ISERR(LN(Table1330[[#This Row],[Close]]/E635)),"-",LN(Table1330[[#This Row],[Close]]/E635))</f>
        <v>-9.0332084810268443E-3</v>
      </c>
    </row>
    <row r="637" spans="1:8" x14ac:dyDescent="0.3">
      <c r="A637" s="2">
        <v>44042</v>
      </c>
      <c r="B637" s="1">
        <v>17995.25</v>
      </c>
      <c r="C637" s="1">
        <v>18252.7</v>
      </c>
      <c r="D637" s="1">
        <v>17967.2</v>
      </c>
      <c r="E637" s="1">
        <v>18003.55</v>
      </c>
      <c r="F637" s="1">
        <v>63655744</v>
      </c>
      <c r="G637" s="1">
        <v>5246.84</v>
      </c>
      <c r="H637" s="3">
        <f>IF(ISERR(LN(Table1330[[#This Row],[Close]]/E636)),"-",LN(Table1330[[#This Row],[Close]]/E636))</f>
        <v>6.858227112447584E-3</v>
      </c>
    </row>
    <row r="638" spans="1:8" x14ac:dyDescent="0.3">
      <c r="A638" s="2">
        <v>44043</v>
      </c>
      <c r="B638" s="1">
        <v>18166.3</v>
      </c>
      <c r="C638" s="1">
        <v>18353.5</v>
      </c>
      <c r="D638" s="1">
        <v>17909.3</v>
      </c>
      <c r="E638" s="1">
        <v>18071.849999999999</v>
      </c>
      <c r="F638" s="1">
        <v>47148830</v>
      </c>
      <c r="G638" s="1">
        <v>4032.42</v>
      </c>
      <c r="H638" s="3">
        <f>IF(ISERR(LN(Table1330[[#This Row],[Close]]/E637)),"-",LN(Table1330[[#This Row],[Close]]/E637))</f>
        <v>3.786518325812427E-3</v>
      </c>
    </row>
    <row r="639" spans="1:8" x14ac:dyDescent="0.3">
      <c r="A639" s="2">
        <v>44046</v>
      </c>
      <c r="B639" s="1">
        <v>18099.400000000001</v>
      </c>
      <c r="C639" s="1">
        <v>18140.849999999999</v>
      </c>
      <c r="D639" s="1">
        <v>17840.3</v>
      </c>
      <c r="E639" s="1">
        <v>17965.8</v>
      </c>
      <c r="F639" s="1">
        <v>33148225</v>
      </c>
      <c r="G639" s="1">
        <v>3041.81</v>
      </c>
      <c r="H639" s="3">
        <f>IF(ISERR(LN(Table1330[[#This Row],[Close]]/E638)),"-",LN(Table1330[[#This Row],[Close]]/E638))</f>
        <v>-5.8855283918853186E-3</v>
      </c>
    </row>
    <row r="640" spans="1:8" x14ac:dyDescent="0.3">
      <c r="A640" s="2">
        <v>44047</v>
      </c>
      <c r="B640" s="1">
        <v>18029.400000000001</v>
      </c>
      <c r="C640" s="1">
        <v>18092</v>
      </c>
      <c r="D640" s="1">
        <v>17716.400000000001</v>
      </c>
      <c r="E640" s="1">
        <v>17808</v>
      </c>
      <c r="F640" s="1">
        <v>36316763</v>
      </c>
      <c r="G640" s="1">
        <v>3078.18</v>
      </c>
      <c r="H640" s="3">
        <f>IF(ISERR(LN(Table1330[[#This Row],[Close]]/E639)),"-",LN(Table1330[[#This Row],[Close]]/E639))</f>
        <v>-8.8221560733792691E-3</v>
      </c>
    </row>
    <row r="641" spans="1:8" x14ac:dyDescent="0.3">
      <c r="A641" s="2">
        <v>44048</v>
      </c>
      <c r="B641" s="1">
        <v>17889.55</v>
      </c>
      <c r="C641" s="1">
        <v>18139.25</v>
      </c>
      <c r="D641" s="1">
        <v>17818.150000000001</v>
      </c>
      <c r="E641" s="1">
        <v>17869.8</v>
      </c>
      <c r="F641" s="1">
        <v>35461274</v>
      </c>
      <c r="G641" s="1">
        <v>3470.39</v>
      </c>
      <c r="H641" s="3">
        <f>IF(ISERR(LN(Table1330[[#This Row],[Close]]/E640)),"-",LN(Table1330[[#This Row],[Close]]/E640))</f>
        <v>3.4643426337153766E-3</v>
      </c>
    </row>
    <row r="642" spans="1:8" x14ac:dyDescent="0.3">
      <c r="A642" s="2">
        <v>44049</v>
      </c>
      <c r="B642" s="1">
        <v>18009.7</v>
      </c>
      <c r="C642" s="1">
        <v>18222.8</v>
      </c>
      <c r="D642" s="1">
        <v>17943.849999999999</v>
      </c>
      <c r="E642" s="1">
        <v>18188.75</v>
      </c>
      <c r="F642" s="1">
        <v>43928212</v>
      </c>
      <c r="G642" s="1">
        <v>4212.55</v>
      </c>
      <c r="H642" s="3">
        <f>IF(ISERR(LN(Table1330[[#This Row],[Close]]/E641)),"-",LN(Table1330[[#This Row],[Close]]/E641))</f>
        <v>1.7691133925446946E-2</v>
      </c>
    </row>
    <row r="643" spans="1:8" x14ac:dyDescent="0.3">
      <c r="A643" s="2">
        <v>44050</v>
      </c>
      <c r="B643" s="1">
        <v>18182.3</v>
      </c>
      <c r="C643" s="1">
        <v>18182.3</v>
      </c>
      <c r="D643" s="1">
        <v>17977.7</v>
      </c>
      <c r="E643" s="1">
        <v>18004.150000000001</v>
      </c>
      <c r="F643" s="1">
        <v>32147519</v>
      </c>
      <c r="G643" s="1">
        <v>2882.29</v>
      </c>
      <c r="H643" s="3">
        <f>IF(ISERR(LN(Table1330[[#This Row],[Close]]/E642)),"-",LN(Table1330[[#This Row],[Close]]/E642))</f>
        <v>-1.0200984214478759E-2</v>
      </c>
    </row>
    <row r="644" spans="1:8" x14ac:dyDescent="0.3">
      <c r="A644" s="2">
        <v>44053</v>
      </c>
      <c r="B644" s="1">
        <v>18090.25</v>
      </c>
      <c r="C644" s="1">
        <v>18205.25</v>
      </c>
      <c r="D644" s="1">
        <v>18016.8</v>
      </c>
      <c r="E644" s="1">
        <v>18159.55</v>
      </c>
      <c r="F644" s="1">
        <v>25995789</v>
      </c>
      <c r="G644" s="1">
        <v>2429</v>
      </c>
      <c r="H644" s="3">
        <f>IF(ISERR(LN(Table1330[[#This Row],[Close]]/E643)),"-",LN(Table1330[[#This Row],[Close]]/E643))</f>
        <v>8.5943062525689409E-3</v>
      </c>
    </row>
    <row r="645" spans="1:8" x14ac:dyDescent="0.3">
      <c r="A645" s="2">
        <v>44054</v>
      </c>
      <c r="B645" s="1">
        <v>18202.5</v>
      </c>
      <c r="C645" s="1">
        <v>18331.650000000001</v>
      </c>
      <c r="D645" s="1">
        <v>18036.5</v>
      </c>
      <c r="E645" s="1">
        <v>18057.099999999999</v>
      </c>
      <c r="F645" s="1">
        <v>30791515</v>
      </c>
      <c r="G645" s="1">
        <v>2718.88</v>
      </c>
      <c r="H645" s="3">
        <f>IF(ISERR(LN(Table1330[[#This Row],[Close]]/E644)),"-",LN(Table1330[[#This Row],[Close]]/E644))</f>
        <v>-5.6576338935360867E-3</v>
      </c>
    </row>
    <row r="646" spans="1:8" x14ac:dyDescent="0.3">
      <c r="A646" s="2">
        <v>44055</v>
      </c>
      <c r="B646" s="1">
        <v>18077.150000000001</v>
      </c>
      <c r="C646" s="1">
        <v>18109.8</v>
      </c>
      <c r="D646" s="1">
        <v>17900</v>
      </c>
      <c r="E646" s="1">
        <v>18066</v>
      </c>
      <c r="F646" s="1">
        <v>38941130</v>
      </c>
      <c r="G646" s="1">
        <v>3368.34</v>
      </c>
      <c r="H646" s="3">
        <f>IF(ISERR(LN(Table1330[[#This Row],[Close]]/E645)),"-",LN(Table1330[[#This Row],[Close]]/E645))</f>
        <v>4.9275949074615688E-4</v>
      </c>
    </row>
    <row r="647" spans="1:8" x14ac:dyDescent="0.3">
      <c r="A647" s="2">
        <v>44056</v>
      </c>
      <c r="B647" s="1">
        <v>18141.349999999999</v>
      </c>
      <c r="C647" s="1">
        <v>18344.05</v>
      </c>
      <c r="D647" s="1">
        <v>18032.900000000001</v>
      </c>
      <c r="E647" s="1">
        <v>18107.2</v>
      </c>
      <c r="F647" s="1">
        <v>35340992</v>
      </c>
      <c r="G647" s="1">
        <v>2884.53</v>
      </c>
      <c r="H647" s="3">
        <f>IF(ISERR(LN(Table1330[[#This Row],[Close]]/E646)),"-",LN(Table1330[[#This Row],[Close]]/E646))</f>
        <v>2.2779305018883634E-3</v>
      </c>
    </row>
    <row r="648" spans="1:8" x14ac:dyDescent="0.3">
      <c r="A648" s="2">
        <v>44057</v>
      </c>
      <c r="B648" s="1">
        <v>18137.3</v>
      </c>
      <c r="C648" s="1">
        <v>18230.099999999999</v>
      </c>
      <c r="D648" s="1">
        <v>17994.650000000001</v>
      </c>
      <c r="E648" s="1">
        <v>18022.650000000001</v>
      </c>
      <c r="F648" s="1">
        <v>25683414</v>
      </c>
      <c r="G648" s="1">
        <v>2195.16</v>
      </c>
      <c r="H648" s="3">
        <f>IF(ISERR(LN(Table1330[[#This Row],[Close]]/E647)),"-",LN(Table1330[[#This Row],[Close]]/E647))</f>
        <v>-4.6803490379075342E-3</v>
      </c>
    </row>
    <row r="649" spans="1:8" x14ac:dyDescent="0.3">
      <c r="A649" s="2">
        <v>44060</v>
      </c>
      <c r="B649" s="1">
        <v>18136.650000000001</v>
      </c>
      <c r="C649" s="1">
        <v>18306.95</v>
      </c>
      <c r="D649" s="1">
        <v>18103.3</v>
      </c>
      <c r="E649" s="1">
        <v>18223.599999999999</v>
      </c>
      <c r="F649" s="1">
        <v>39287276</v>
      </c>
      <c r="G649" s="1">
        <v>3022.73</v>
      </c>
      <c r="H649" s="3">
        <f>IF(ISERR(LN(Table1330[[#This Row],[Close]]/E648)),"-",LN(Table1330[[#This Row],[Close]]/E648))</f>
        <v>1.1088157194170396E-2</v>
      </c>
    </row>
    <row r="650" spans="1:8" x14ac:dyDescent="0.3">
      <c r="A650" s="2">
        <v>44061</v>
      </c>
      <c r="B650" s="1">
        <v>18318.599999999999</v>
      </c>
      <c r="C650" s="1">
        <v>18375.150000000001</v>
      </c>
      <c r="D650" s="1">
        <v>18209.55</v>
      </c>
      <c r="E650" s="1">
        <v>18270.349999999999</v>
      </c>
      <c r="F650" s="1">
        <v>31630641</v>
      </c>
      <c r="G650" s="1">
        <v>2614.88</v>
      </c>
      <c r="H650" s="3">
        <f>IF(ISERR(LN(Table1330[[#This Row],[Close]]/E649)),"-",LN(Table1330[[#This Row],[Close]]/E649))</f>
        <v>2.5620699087402945E-3</v>
      </c>
    </row>
    <row r="651" spans="1:8" x14ac:dyDescent="0.3">
      <c r="A651" s="2">
        <v>44062</v>
      </c>
      <c r="B651" s="1">
        <v>18340</v>
      </c>
      <c r="C651" s="1">
        <v>18354.8</v>
      </c>
      <c r="D651" s="1">
        <v>18187.55</v>
      </c>
      <c r="E651" s="1">
        <v>18210.849999999999</v>
      </c>
      <c r="F651" s="1">
        <v>31996010</v>
      </c>
      <c r="G651" s="1">
        <v>2725.21</v>
      </c>
      <c r="H651" s="3">
        <f>IF(ISERR(LN(Table1330[[#This Row],[Close]]/E650)),"-",LN(Table1330[[#This Row],[Close]]/E650))</f>
        <v>-3.2619569947512652E-3</v>
      </c>
    </row>
    <row r="652" spans="1:8" x14ac:dyDescent="0.3">
      <c r="A652" s="2">
        <v>44063</v>
      </c>
      <c r="B652" s="1">
        <v>18181.400000000001</v>
      </c>
      <c r="C652" s="1">
        <v>18252.3</v>
      </c>
      <c r="D652" s="1">
        <v>18083.25</v>
      </c>
      <c r="E652" s="1">
        <v>18126.099999999999</v>
      </c>
      <c r="F652" s="1">
        <v>28969479</v>
      </c>
      <c r="G652" s="1">
        <v>2335.4</v>
      </c>
      <c r="H652" s="3">
        <f>IF(ISERR(LN(Table1330[[#This Row],[Close]]/E651)),"-",LN(Table1330[[#This Row],[Close]]/E651))</f>
        <v>-4.6646817454237422E-3</v>
      </c>
    </row>
    <row r="653" spans="1:8" x14ac:dyDescent="0.3">
      <c r="A653" s="2">
        <v>44064</v>
      </c>
      <c r="B653" s="1">
        <v>18266.900000000001</v>
      </c>
      <c r="C653" s="1">
        <v>18282.55</v>
      </c>
      <c r="D653" s="1">
        <v>18047.95</v>
      </c>
      <c r="E653" s="1">
        <v>18065.3</v>
      </c>
      <c r="F653" s="1">
        <v>27400017</v>
      </c>
      <c r="G653" s="1">
        <v>2288.84</v>
      </c>
      <c r="H653" s="3">
        <f>IF(ISERR(LN(Table1330[[#This Row],[Close]]/E652)),"-",LN(Table1330[[#This Row],[Close]]/E652))</f>
        <v>-3.3599173946194912E-3</v>
      </c>
    </row>
    <row r="654" spans="1:8" x14ac:dyDescent="0.3">
      <c r="A654" s="2">
        <v>44067</v>
      </c>
      <c r="B654" s="1">
        <v>18092.55</v>
      </c>
      <c r="C654" s="1">
        <v>18112.900000000001</v>
      </c>
      <c r="D654" s="1">
        <v>17915.599999999999</v>
      </c>
      <c r="E654" s="1">
        <v>18010.95</v>
      </c>
      <c r="F654" s="1">
        <v>21939454</v>
      </c>
      <c r="G654" s="1">
        <v>1920.94</v>
      </c>
      <c r="H654" s="3">
        <f>IF(ISERR(LN(Table1330[[#This Row],[Close]]/E653)),"-",LN(Table1330[[#This Row],[Close]]/E653))</f>
        <v>-3.013064889965169E-3</v>
      </c>
    </row>
    <row r="655" spans="1:8" x14ac:dyDescent="0.3">
      <c r="A655" s="2">
        <v>44068</v>
      </c>
      <c r="B655" s="1">
        <v>18028.8</v>
      </c>
      <c r="C655" s="1">
        <v>18047.5</v>
      </c>
      <c r="D655" s="1">
        <v>17914.5</v>
      </c>
      <c r="E655" s="1">
        <v>17973.7</v>
      </c>
      <c r="F655" s="1">
        <v>25259590</v>
      </c>
      <c r="G655" s="1">
        <v>1971.61</v>
      </c>
      <c r="H655" s="3">
        <f>IF(ISERR(LN(Table1330[[#This Row],[Close]]/E654)),"-",LN(Table1330[[#This Row],[Close]]/E654))</f>
        <v>-2.0703279484589835E-3</v>
      </c>
    </row>
    <row r="656" spans="1:8" x14ac:dyDescent="0.3">
      <c r="A656" s="2">
        <v>44069</v>
      </c>
      <c r="B656" s="1">
        <v>18022.7</v>
      </c>
      <c r="C656" s="1">
        <v>18156.150000000001</v>
      </c>
      <c r="D656" s="1">
        <v>17940.7</v>
      </c>
      <c r="E656" s="1">
        <v>18128</v>
      </c>
      <c r="F656" s="1">
        <v>26805518</v>
      </c>
      <c r="G656" s="1">
        <v>2223.23</v>
      </c>
      <c r="H656" s="3">
        <f>IF(ISERR(LN(Table1330[[#This Row],[Close]]/E655)),"-",LN(Table1330[[#This Row],[Close]]/E655))</f>
        <v>8.5481259643260879E-3</v>
      </c>
    </row>
    <row r="657" spans="1:8" x14ac:dyDescent="0.3">
      <c r="A657" s="2">
        <v>44070</v>
      </c>
      <c r="B657" s="1">
        <v>18231.95</v>
      </c>
      <c r="C657" s="1">
        <v>18305.55</v>
      </c>
      <c r="D657" s="1">
        <v>18075.75</v>
      </c>
      <c r="E657" s="1">
        <v>18102.650000000001</v>
      </c>
      <c r="F657" s="1">
        <v>24755603</v>
      </c>
      <c r="G657" s="1">
        <v>2380.8000000000002</v>
      </c>
      <c r="H657" s="3">
        <f>IF(ISERR(LN(Table1330[[#This Row],[Close]]/E656)),"-",LN(Table1330[[#This Row],[Close]]/E656))</f>
        <v>-1.3993678908194996E-3</v>
      </c>
    </row>
    <row r="658" spans="1:8" x14ac:dyDescent="0.3">
      <c r="A658" s="2">
        <v>44071</v>
      </c>
      <c r="B658" s="1">
        <v>18216.3</v>
      </c>
      <c r="C658" s="1">
        <v>18253.599999999999</v>
      </c>
      <c r="D658" s="1">
        <v>18093.45</v>
      </c>
      <c r="E658" s="1">
        <v>18122</v>
      </c>
      <c r="F658" s="1">
        <v>30027812</v>
      </c>
      <c r="G658" s="1">
        <v>2679.75</v>
      </c>
      <c r="H658" s="3">
        <f>IF(ISERR(LN(Table1330[[#This Row],[Close]]/E657)),"-",LN(Table1330[[#This Row],[Close]]/E657))</f>
        <v>1.0683334050378456E-3</v>
      </c>
    </row>
    <row r="659" spans="1:8" x14ac:dyDescent="0.3">
      <c r="A659" s="2">
        <v>44074</v>
      </c>
      <c r="B659" s="1">
        <v>18163.25</v>
      </c>
      <c r="C659" s="1">
        <v>18426.400000000001</v>
      </c>
      <c r="D659" s="1">
        <v>17791.849999999999</v>
      </c>
      <c r="E659" s="1">
        <v>17928.849999999999</v>
      </c>
      <c r="F659" s="1">
        <v>56325024</v>
      </c>
      <c r="G659" s="1">
        <v>4576.4799999999996</v>
      </c>
      <c r="H659" s="3">
        <f>IF(ISERR(LN(Table1330[[#This Row],[Close]]/E658)),"-",LN(Table1330[[#This Row],[Close]]/E658))</f>
        <v>-1.0715522555449216E-2</v>
      </c>
    </row>
    <row r="660" spans="1:8" x14ac:dyDescent="0.3">
      <c r="A660" s="2">
        <v>44075</v>
      </c>
      <c r="B660" s="1">
        <v>17954.599999999999</v>
      </c>
      <c r="C660" s="1">
        <v>18154.400000000001</v>
      </c>
      <c r="D660" s="1">
        <v>17775.650000000001</v>
      </c>
      <c r="E660" s="1">
        <v>17814.05</v>
      </c>
      <c r="F660" s="1">
        <v>34706136</v>
      </c>
      <c r="G660" s="1">
        <v>2814.37</v>
      </c>
      <c r="H660" s="3">
        <f>IF(ISERR(LN(Table1330[[#This Row],[Close]]/E659)),"-",LN(Table1330[[#This Row],[Close]]/E659))</f>
        <v>-6.423675457497658E-3</v>
      </c>
    </row>
    <row r="661" spans="1:8" x14ac:dyDescent="0.3">
      <c r="A661" s="2">
        <v>44076</v>
      </c>
      <c r="B661" s="1">
        <v>17860.650000000001</v>
      </c>
      <c r="C661" s="1">
        <v>18114.849999999999</v>
      </c>
      <c r="D661" s="1">
        <v>17858.3</v>
      </c>
      <c r="E661" s="1">
        <v>18076.95</v>
      </c>
      <c r="F661" s="1">
        <v>25978209</v>
      </c>
      <c r="G661" s="1">
        <v>2217.39</v>
      </c>
      <c r="H661" s="3">
        <f>IF(ISERR(LN(Table1330[[#This Row],[Close]]/E660)),"-",LN(Table1330[[#This Row],[Close]]/E660))</f>
        <v>1.4650174256293166E-2</v>
      </c>
    </row>
    <row r="662" spans="1:8" x14ac:dyDescent="0.3">
      <c r="A662" s="2">
        <v>44077</v>
      </c>
      <c r="B662" s="1">
        <v>18148.25</v>
      </c>
      <c r="C662" s="1">
        <v>18497.95</v>
      </c>
      <c r="D662" s="1">
        <v>18108</v>
      </c>
      <c r="E662" s="1">
        <v>18348.55</v>
      </c>
      <c r="F662" s="1">
        <v>52661756</v>
      </c>
      <c r="G662" s="1">
        <v>3941.28</v>
      </c>
      <c r="H662" s="3">
        <f>IF(ISERR(LN(Table1330[[#This Row],[Close]]/E661)),"-",LN(Table1330[[#This Row],[Close]]/E661))</f>
        <v>1.4912906261623039E-2</v>
      </c>
    </row>
    <row r="663" spans="1:8" x14ac:dyDescent="0.3">
      <c r="A663" s="2">
        <v>44078</v>
      </c>
      <c r="B663" s="1">
        <v>18049.2</v>
      </c>
      <c r="C663" s="1">
        <v>18259.8</v>
      </c>
      <c r="D663" s="1">
        <v>18012.8</v>
      </c>
      <c r="E663" s="1">
        <v>18073.95</v>
      </c>
      <c r="F663" s="1">
        <v>32772895</v>
      </c>
      <c r="G663" s="1">
        <v>3094.19</v>
      </c>
      <c r="H663" s="3">
        <f>IF(ISERR(LN(Table1330[[#This Row],[Close]]/E662)),"-",LN(Table1330[[#This Row],[Close]]/E662))</f>
        <v>-1.5078877233681039E-2</v>
      </c>
    </row>
    <row r="664" spans="1:8" x14ac:dyDescent="0.3">
      <c r="A664" s="2">
        <v>44081</v>
      </c>
      <c r="B664" s="1">
        <v>18093.05</v>
      </c>
      <c r="C664" s="1">
        <v>18208.95</v>
      </c>
      <c r="D664" s="1">
        <v>17962.349999999999</v>
      </c>
      <c r="E664" s="1">
        <v>18176.8</v>
      </c>
      <c r="F664" s="1">
        <v>28440598</v>
      </c>
      <c r="G664" s="1">
        <v>2712</v>
      </c>
      <c r="H664" s="3">
        <f>IF(ISERR(LN(Table1330[[#This Row],[Close]]/E663)),"-",LN(Table1330[[#This Row],[Close]]/E663))</f>
        <v>5.6743805834991194E-3</v>
      </c>
    </row>
    <row r="665" spans="1:8" x14ac:dyDescent="0.3">
      <c r="A665" s="2">
        <v>44082</v>
      </c>
      <c r="B665" s="1">
        <v>18304.25</v>
      </c>
      <c r="C665" s="1">
        <v>18671.75</v>
      </c>
      <c r="D665" s="1">
        <v>18213.55</v>
      </c>
      <c r="E665" s="1">
        <v>18395.75</v>
      </c>
      <c r="F665" s="1">
        <v>63093305</v>
      </c>
      <c r="G665" s="1">
        <v>5622.38</v>
      </c>
      <c r="H665" s="3">
        <f>IF(ISERR(LN(Table1330[[#This Row],[Close]]/E664)),"-",LN(Table1330[[#This Row],[Close]]/E664))</f>
        <v>1.1973604019827029E-2</v>
      </c>
    </row>
    <row r="666" spans="1:8" x14ac:dyDescent="0.3">
      <c r="A666" s="2">
        <v>44083</v>
      </c>
      <c r="B666" s="1">
        <v>18264.2</v>
      </c>
      <c r="C666" s="1">
        <v>18439.55</v>
      </c>
      <c r="D666" s="1">
        <v>18193.45</v>
      </c>
      <c r="E666" s="1">
        <v>18261.5</v>
      </c>
      <c r="F666" s="1">
        <v>42012167</v>
      </c>
      <c r="G666" s="1">
        <v>2947.7</v>
      </c>
      <c r="H666" s="3">
        <f>IF(ISERR(LN(Table1330[[#This Row],[Close]]/E665)),"-",LN(Table1330[[#This Row],[Close]]/E665))</f>
        <v>-7.3246411126284237E-3</v>
      </c>
    </row>
    <row r="667" spans="1:8" x14ac:dyDescent="0.3">
      <c r="A667" s="2">
        <v>44084</v>
      </c>
      <c r="B667" s="1">
        <v>18385.95</v>
      </c>
      <c r="C667" s="1">
        <v>18416.75</v>
      </c>
      <c r="D667" s="1">
        <v>18217.099999999999</v>
      </c>
      <c r="E667" s="1">
        <v>18395.849999999999</v>
      </c>
      <c r="F667" s="1">
        <v>25919043</v>
      </c>
      <c r="G667" s="1">
        <v>2187.11</v>
      </c>
      <c r="H667" s="3">
        <f>IF(ISERR(LN(Table1330[[#This Row],[Close]]/E666)),"-",LN(Table1330[[#This Row],[Close]]/E666))</f>
        <v>7.3300771360685123E-3</v>
      </c>
    </row>
    <row r="668" spans="1:8" x14ac:dyDescent="0.3">
      <c r="A668" s="2">
        <v>44085</v>
      </c>
      <c r="B668" s="1">
        <v>18347.650000000001</v>
      </c>
      <c r="C668" s="1">
        <v>18740.849999999999</v>
      </c>
      <c r="D668" s="1">
        <v>18338.099999999999</v>
      </c>
      <c r="E668" s="1">
        <v>18633.25</v>
      </c>
      <c r="F668" s="1">
        <v>69088545</v>
      </c>
      <c r="G668" s="1">
        <v>4551.6899999999996</v>
      </c>
      <c r="H668" s="3">
        <f>IF(ISERR(LN(Table1330[[#This Row],[Close]]/E667)),"-",LN(Table1330[[#This Row],[Close]]/E667))</f>
        <v>1.2822523513105366E-2</v>
      </c>
    </row>
    <row r="669" spans="1:8" x14ac:dyDescent="0.3">
      <c r="A669" s="2">
        <v>44088</v>
      </c>
      <c r="B669" s="1">
        <v>18804.849999999999</v>
      </c>
      <c r="C669" s="1">
        <v>19592.3</v>
      </c>
      <c r="D669" s="1">
        <v>18799.55</v>
      </c>
      <c r="E669" s="1">
        <v>19505.099999999999</v>
      </c>
      <c r="F669" s="1">
        <v>116474993</v>
      </c>
      <c r="G669" s="1">
        <v>9616.84</v>
      </c>
      <c r="H669" s="3">
        <f>IF(ISERR(LN(Table1330[[#This Row],[Close]]/E668)),"-",LN(Table1330[[#This Row],[Close]]/E668))</f>
        <v>4.5728350624989131E-2</v>
      </c>
    </row>
    <row r="670" spans="1:8" x14ac:dyDescent="0.3">
      <c r="A670" s="2">
        <v>44089</v>
      </c>
      <c r="B670" s="1">
        <v>19511.5</v>
      </c>
      <c r="C670" s="1">
        <v>19823</v>
      </c>
      <c r="D670" s="1">
        <v>19392.349999999999</v>
      </c>
      <c r="E670" s="1">
        <v>19627.3</v>
      </c>
      <c r="F670" s="1">
        <v>71513230</v>
      </c>
      <c r="G670" s="1">
        <v>6190.49</v>
      </c>
      <c r="H670" s="3">
        <f>IF(ISERR(LN(Table1330[[#This Row],[Close]]/E669)),"-",LN(Table1330[[#This Row],[Close]]/E669))</f>
        <v>6.2454844175983517E-3</v>
      </c>
    </row>
    <row r="671" spans="1:8" x14ac:dyDescent="0.3">
      <c r="A671" s="2">
        <v>44090</v>
      </c>
      <c r="B671" s="1">
        <v>19642.3</v>
      </c>
      <c r="C671" s="1">
        <v>19802.400000000001</v>
      </c>
      <c r="D671" s="1">
        <v>19533.7</v>
      </c>
      <c r="E671" s="1">
        <v>19770.349999999999</v>
      </c>
      <c r="F671" s="1">
        <v>42624756</v>
      </c>
      <c r="G671" s="1">
        <v>3662.37</v>
      </c>
      <c r="H671" s="3">
        <f>IF(ISERR(LN(Table1330[[#This Row],[Close]]/E670)),"-",LN(Table1330[[#This Row],[Close]]/E670))</f>
        <v>7.2618863635020856E-3</v>
      </c>
    </row>
    <row r="672" spans="1:8" x14ac:dyDescent="0.3">
      <c r="A672" s="2">
        <v>44091</v>
      </c>
      <c r="B672" s="1">
        <v>19660.45</v>
      </c>
      <c r="C672" s="1">
        <v>20014.650000000001</v>
      </c>
      <c r="D672" s="1">
        <v>19605.05</v>
      </c>
      <c r="E672" s="1">
        <v>19817.7</v>
      </c>
      <c r="F672" s="1">
        <v>79572241</v>
      </c>
      <c r="G672" s="1">
        <v>6788.83</v>
      </c>
      <c r="H672" s="3">
        <f>IF(ISERR(LN(Table1330[[#This Row],[Close]]/E671)),"-",LN(Table1330[[#This Row],[Close]]/E671))</f>
        <v>2.3921371514546994E-3</v>
      </c>
    </row>
    <row r="673" spans="1:8" x14ac:dyDescent="0.3">
      <c r="A673" s="2">
        <v>44092</v>
      </c>
      <c r="B673" s="1">
        <v>19889.95</v>
      </c>
      <c r="C673" s="1">
        <v>20067.7</v>
      </c>
      <c r="D673" s="1">
        <v>19777.75</v>
      </c>
      <c r="E673" s="1">
        <v>19827.05</v>
      </c>
      <c r="F673" s="1">
        <v>53710748</v>
      </c>
      <c r="G673" s="1">
        <v>4762</v>
      </c>
      <c r="H673" s="3">
        <f>IF(ISERR(LN(Table1330[[#This Row],[Close]]/E672)),"-",LN(Table1330[[#This Row],[Close]]/E672))</f>
        <v>4.7168919836081054E-4</v>
      </c>
    </row>
    <row r="674" spans="1:8" x14ac:dyDescent="0.3">
      <c r="A674" s="2">
        <v>44095</v>
      </c>
      <c r="B674" s="1">
        <v>19855.55</v>
      </c>
      <c r="C674" s="1">
        <v>20331.599999999999</v>
      </c>
      <c r="D674" s="1">
        <v>19683.849999999999</v>
      </c>
      <c r="E674" s="1">
        <v>19728.95</v>
      </c>
      <c r="F674" s="1">
        <v>81628151</v>
      </c>
      <c r="G674" s="1">
        <v>7075.42</v>
      </c>
      <c r="H674" s="3">
        <f>IF(ISERR(LN(Table1330[[#This Row],[Close]]/E673)),"-",LN(Table1330[[#This Row],[Close]]/E673))</f>
        <v>-4.9600667976242383E-3</v>
      </c>
    </row>
    <row r="675" spans="1:8" x14ac:dyDescent="0.3">
      <c r="A675" s="2">
        <v>44096</v>
      </c>
      <c r="B675" s="1">
        <v>19813.349999999999</v>
      </c>
      <c r="C675" s="1">
        <v>20113.400000000001</v>
      </c>
      <c r="D675" s="1">
        <v>19376.7</v>
      </c>
      <c r="E675" s="1">
        <v>19866.099999999999</v>
      </c>
      <c r="F675" s="1">
        <v>78060036</v>
      </c>
      <c r="G675" s="1">
        <v>7040.32</v>
      </c>
      <c r="H675" s="3">
        <f>IF(ISERR(LN(Table1330[[#This Row],[Close]]/E674)),"-",LN(Table1330[[#This Row],[Close]]/E674))</f>
        <v>6.9276613371491175E-3</v>
      </c>
    </row>
    <row r="676" spans="1:8" x14ac:dyDescent="0.3">
      <c r="A676" s="2">
        <v>44097</v>
      </c>
      <c r="B676" s="1">
        <v>20016.8</v>
      </c>
      <c r="C676" s="1">
        <v>20226.3</v>
      </c>
      <c r="D676" s="1">
        <v>19615.150000000001</v>
      </c>
      <c r="E676" s="1">
        <v>19805.650000000001</v>
      </c>
      <c r="F676" s="1">
        <v>72280817</v>
      </c>
      <c r="G676" s="1">
        <v>6843.17</v>
      </c>
      <c r="H676" s="3">
        <f>IF(ISERR(LN(Table1330[[#This Row],[Close]]/E675)),"-",LN(Table1330[[#This Row],[Close]]/E675))</f>
        <v>-3.0475109761923806E-3</v>
      </c>
    </row>
    <row r="677" spans="1:8" x14ac:dyDescent="0.3">
      <c r="A677" s="2">
        <v>44098</v>
      </c>
      <c r="B677" s="1">
        <v>19630.3</v>
      </c>
      <c r="C677" s="1">
        <v>19658</v>
      </c>
      <c r="D677" s="1">
        <v>18914.7</v>
      </c>
      <c r="E677" s="1">
        <v>18973</v>
      </c>
      <c r="F677" s="1">
        <v>60442974</v>
      </c>
      <c r="G677" s="1">
        <v>5920.78</v>
      </c>
      <c r="H677" s="3">
        <f>IF(ISERR(LN(Table1330[[#This Row],[Close]]/E676)),"-",LN(Table1330[[#This Row],[Close]]/E676))</f>
        <v>-4.2950334648270014E-2</v>
      </c>
    </row>
    <row r="678" spans="1:8" x14ac:dyDescent="0.3">
      <c r="A678" s="2">
        <v>44099</v>
      </c>
      <c r="B678" s="1">
        <v>19108.75</v>
      </c>
      <c r="C678" s="1">
        <v>19678.5</v>
      </c>
      <c r="D678" s="1">
        <v>19077.849999999999</v>
      </c>
      <c r="E678" s="1">
        <v>19629.349999999999</v>
      </c>
      <c r="F678" s="1">
        <v>73896271</v>
      </c>
      <c r="G678" s="1">
        <v>6856.57</v>
      </c>
      <c r="H678" s="3">
        <f>IF(ISERR(LN(Table1330[[#This Row],[Close]]/E677)),"-",LN(Table1330[[#This Row],[Close]]/E677))</f>
        <v>3.4008979275357967E-2</v>
      </c>
    </row>
    <row r="679" spans="1:8" x14ac:dyDescent="0.3">
      <c r="A679" s="2">
        <v>44102</v>
      </c>
      <c r="B679" s="1">
        <v>19774.75</v>
      </c>
      <c r="C679" s="1">
        <v>19836.95</v>
      </c>
      <c r="D679" s="1">
        <v>19463.650000000001</v>
      </c>
      <c r="E679" s="1">
        <v>19783</v>
      </c>
      <c r="F679" s="1">
        <v>42999900</v>
      </c>
      <c r="G679" s="1">
        <v>4166.92</v>
      </c>
      <c r="H679" s="3">
        <f>IF(ISERR(LN(Table1330[[#This Row],[Close]]/E678)),"-",LN(Table1330[[#This Row],[Close]]/E678))</f>
        <v>7.7970878886005476E-3</v>
      </c>
    </row>
    <row r="680" spans="1:8" x14ac:dyDescent="0.3">
      <c r="A680" s="2">
        <v>44103</v>
      </c>
      <c r="B680" s="1">
        <v>19891.05</v>
      </c>
      <c r="C680" s="1">
        <v>20146.349999999999</v>
      </c>
      <c r="D680" s="1">
        <v>19782.349999999999</v>
      </c>
      <c r="E680" s="1">
        <v>19831.8</v>
      </c>
      <c r="F680" s="1">
        <v>53165389</v>
      </c>
      <c r="G680" s="1">
        <v>5471.17</v>
      </c>
      <c r="H680" s="3">
        <f>IF(ISERR(LN(Table1330[[#This Row],[Close]]/E679)),"-",LN(Table1330[[#This Row],[Close]]/E679))</f>
        <v>2.4637269245061026E-3</v>
      </c>
    </row>
    <row r="681" spans="1:8" x14ac:dyDescent="0.3">
      <c r="A681" s="2">
        <v>44104</v>
      </c>
      <c r="B681" s="1">
        <v>19880.599999999999</v>
      </c>
      <c r="C681" s="1">
        <v>20048.55</v>
      </c>
      <c r="D681" s="1">
        <v>19741.650000000001</v>
      </c>
      <c r="E681" s="1">
        <v>19951.3</v>
      </c>
      <c r="F681" s="1">
        <v>41295106</v>
      </c>
      <c r="G681" s="1">
        <v>3794.8</v>
      </c>
      <c r="H681" s="3">
        <f>IF(ISERR(LN(Table1330[[#This Row],[Close]]/E680)),"-",LN(Table1330[[#This Row],[Close]]/E680))</f>
        <v>6.007594149669471E-3</v>
      </c>
    </row>
  </sheetData>
  <pageMargins left="0.7" right="0.7" top="0.75" bottom="0.75" header="0.3" footer="0.3"/>
  <drawing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7AF9-AEC5-4FAE-9BBF-073ACDDEB02E}">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12"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IF(ISERR(LN(Table231[[#This Row],[Close]]/E1)),"-",LN(Table231[[#This Row],[Close]]/E1))</f>
        <v>-</v>
      </c>
      <c r="J2" s="5" t="s">
        <v>29</v>
      </c>
      <c r="K2" s="6">
        <f>_xlfn.VAR.P(Table129[Return])</f>
        <v>1.1007516266815793E-3</v>
      </c>
    </row>
    <row r="3" spans="1:11" x14ac:dyDescent="0.3">
      <c r="A3" s="2">
        <v>43102</v>
      </c>
      <c r="B3" s="1">
        <v>10477.549999999999</v>
      </c>
      <c r="C3" s="1">
        <v>10495.2</v>
      </c>
      <c r="D3" s="1">
        <v>10404.65</v>
      </c>
      <c r="E3" s="1">
        <v>10442.200000000001</v>
      </c>
      <c r="F3" s="1">
        <v>158092430</v>
      </c>
      <c r="G3" s="1">
        <v>8665.4699999999993</v>
      </c>
      <c r="H3" s="3">
        <f>IF(ISERR(LN(Table231[[#This Row],[Close]]/E2)),"-",LN(Table231[[#This Row],[Close]]/E2))</f>
        <v>6.3704184836916721E-4</v>
      </c>
      <c r="J3" s="7" t="s">
        <v>26</v>
      </c>
      <c r="K3" s="8">
        <f>_xlfn.COVARIANCE.P(Table129[Return],Table231[Return])</f>
        <v>1.2984984865034384E-4</v>
      </c>
    </row>
    <row r="4" spans="1:11" x14ac:dyDescent="0.3">
      <c r="A4" s="2">
        <v>43103</v>
      </c>
      <c r="B4" s="1">
        <v>10482.65</v>
      </c>
      <c r="C4" s="1">
        <v>10503.6</v>
      </c>
      <c r="D4" s="1">
        <v>10429.549999999999</v>
      </c>
      <c r="E4" s="1">
        <v>10443.200000000001</v>
      </c>
      <c r="F4" s="1">
        <v>172516859</v>
      </c>
      <c r="G4" s="1">
        <v>9541.6</v>
      </c>
      <c r="H4" s="3">
        <f>IF(ISERR(LN(Table231[[#This Row],[Close]]/E3)),"-",LN(Table231[[#This Row],[Close]]/E3))</f>
        <v>9.5760674994483299E-5</v>
      </c>
      <c r="J4" s="7" t="s">
        <v>27</v>
      </c>
      <c r="K4" s="8">
        <f>_xlfn.VAR.P(Table231[Return])</f>
        <v>1.8954869759224571E-4</v>
      </c>
    </row>
    <row r="5" spans="1:11" x14ac:dyDescent="0.3">
      <c r="A5" s="2">
        <v>43104</v>
      </c>
      <c r="B5" s="1">
        <v>10469.4</v>
      </c>
      <c r="C5" s="1">
        <v>10513</v>
      </c>
      <c r="D5" s="1">
        <v>10441.450000000001</v>
      </c>
      <c r="E5" s="1">
        <v>10504.8</v>
      </c>
      <c r="F5" s="1">
        <v>180257392</v>
      </c>
      <c r="G5" s="1">
        <v>9561.9500000000007</v>
      </c>
      <c r="H5" s="3">
        <f>IF(ISERR(LN(Table231[[#This Row],[Close]]/E4)),"-",LN(Table231[[#This Row],[Close]]/E4))</f>
        <v>5.8812466638422118E-3</v>
      </c>
      <c r="J5" s="15" t="s">
        <v>28</v>
      </c>
      <c r="K5" s="12">
        <f>K3/K4</f>
        <v>0.68504743266384704</v>
      </c>
    </row>
    <row r="6" spans="1:11" x14ac:dyDescent="0.3">
      <c r="A6" s="2">
        <v>43105</v>
      </c>
      <c r="B6" s="1">
        <v>10534.25</v>
      </c>
      <c r="C6" s="1">
        <v>10566.1</v>
      </c>
      <c r="D6" s="1">
        <v>10520.1</v>
      </c>
      <c r="E6" s="1">
        <v>10558.85</v>
      </c>
      <c r="F6" s="1">
        <v>186469717</v>
      </c>
      <c r="G6" s="1">
        <v>10306.219999999999</v>
      </c>
      <c r="H6" s="3">
        <f>IF(ISERR(LN(Table231[[#This Row],[Close]]/E5)),"-",LN(Table231[[#This Row],[Close]]/E5))</f>
        <v>5.1320752701052418E-3</v>
      </c>
      <c r="J6" s="15" t="s">
        <v>30</v>
      </c>
      <c r="K6" s="13">
        <f>K4*K5*K5</f>
        <v>8.8953305449707154E-5</v>
      </c>
    </row>
    <row r="7" spans="1:11" ht="15" thickBot="1" x14ac:dyDescent="0.35">
      <c r="A7" s="2">
        <v>43108</v>
      </c>
      <c r="B7" s="1">
        <v>10591.7</v>
      </c>
      <c r="C7" s="1">
        <v>10631.2</v>
      </c>
      <c r="D7" s="1">
        <v>10588.55</v>
      </c>
      <c r="E7" s="1">
        <v>10623.6</v>
      </c>
      <c r="F7" s="1">
        <v>174181231</v>
      </c>
      <c r="G7" s="1">
        <v>9907.27</v>
      </c>
      <c r="H7" s="3">
        <f>IF(ISERR(LN(Table231[[#This Row],[Close]]/E6)),"-",LN(Table231[[#This Row],[Close]]/E6))</f>
        <v>6.1135705901032523E-3</v>
      </c>
      <c r="J7" s="16" t="s">
        <v>31</v>
      </c>
      <c r="K7" s="14">
        <f>K2-K6</f>
        <v>1.0117983212318722E-3</v>
      </c>
    </row>
    <row r="8" spans="1:11" x14ac:dyDescent="0.3">
      <c r="A8" s="2">
        <v>43109</v>
      </c>
      <c r="B8" s="1">
        <v>10645.1</v>
      </c>
      <c r="C8" s="1">
        <v>10659.15</v>
      </c>
      <c r="D8" s="1">
        <v>10603.6</v>
      </c>
      <c r="E8" s="1">
        <v>10637</v>
      </c>
      <c r="F8" s="1">
        <v>211291563</v>
      </c>
      <c r="G8" s="1">
        <v>10733.37</v>
      </c>
      <c r="H8" s="3">
        <f>IF(ISERR(LN(Table231[[#This Row],[Close]]/E7)),"-",LN(Table231[[#This Row],[Close]]/E7))</f>
        <v>1.2605478466610116E-3</v>
      </c>
    </row>
    <row r="9" spans="1:11" x14ac:dyDescent="0.3">
      <c r="A9" s="2">
        <v>43110</v>
      </c>
      <c r="B9" s="1">
        <v>10652.05</v>
      </c>
      <c r="C9" s="1">
        <v>10655.5</v>
      </c>
      <c r="D9" s="1">
        <v>10592.7</v>
      </c>
      <c r="E9" s="1">
        <v>10632.2</v>
      </c>
      <c r="F9" s="1">
        <v>181900014</v>
      </c>
      <c r="G9" s="1">
        <v>9720.65</v>
      </c>
      <c r="H9" s="3">
        <f>IF(ISERR(LN(Table231[[#This Row],[Close]]/E8)),"-",LN(Table231[[#This Row],[Close]]/E8))</f>
        <v>-4.5135689931809334E-4</v>
      </c>
    </row>
    <row r="10" spans="1:11" x14ac:dyDescent="0.3">
      <c r="A10" s="2">
        <v>43111</v>
      </c>
      <c r="B10" s="1">
        <v>10637.05</v>
      </c>
      <c r="C10" s="1">
        <v>10664.6</v>
      </c>
      <c r="D10" s="1">
        <v>10612.35</v>
      </c>
      <c r="E10" s="1">
        <v>10651.2</v>
      </c>
      <c r="F10" s="1">
        <v>158630055</v>
      </c>
      <c r="G10" s="1">
        <v>9635.01</v>
      </c>
      <c r="H10" s="3">
        <f>IF(ISERR(LN(Table231[[#This Row],[Close]]/E9)),"-",LN(Table231[[#This Row],[Close]]/E9))</f>
        <v>1.7854294940923756E-3</v>
      </c>
    </row>
    <row r="11" spans="1:11" x14ac:dyDescent="0.3">
      <c r="A11" s="2">
        <v>43112</v>
      </c>
      <c r="B11" s="1">
        <v>10682.55</v>
      </c>
      <c r="C11" s="1">
        <v>10690.4</v>
      </c>
      <c r="D11" s="1">
        <v>10597.1</v>
      </c>
      <c r="E11" s="1">
        <v>10681.25</v>
      </c>
      <c r="F11" s="1">
        <v>180592153</v>
      </c>
      <c r="G11" s="1">
        <v>11005.12</v>
      </c>
      <c r="H11" s="3">
        <f>IF(ISERR(LN(Table231[[#This Row],[Close]]/E10)),"-",LN(Table231[[#This Row],[Close]]/E10))</f>
        <v>2.8173060174616839E-3</v>
      </c>
    </row>
    <row r="12" spans="1:11" x14ac:dyDescent="0.3">
      <c r="A12" s="2">
        <v>43115</v>
      </c>
      <c r="B12" s="1">
        <v>10718.5</v>
      </c>
      <c r="C12" s="1">
        <v>10782.65</v>
      </c>
      <c r="D12" s="1">
        <v>10713.8</v>
      </c>
      <c r="E12" s="1">
        <v>10741.55</v>
      </c>
      <c r="F12" s="1">
        <v>181262074</v>
      </c>
      <c r="G12" s="1">
        <v>11333.11</v>
      </c>
      <c r="H12" s="3">
        <f>IF(ISERR(LN(Table231[[#This Row],[Close]]/E11)),"-",LN(Table231[[#This Row],[Close]]/E11))</f>
        <v>5.6295310837339019E-3</v>
      </c>
    </row>
    <row r="13" spans="1:11" x14ac:dyDescent="0.3">
      <c r="A13" s="2">
        <v>43116</v>
      </c>
      <c r="B13" s="1">
        <v>10761.5</v>
      </c>
      <c r="C13" s="1">
        <v>10762.35</v>
      </c>
      <c r="D13" s="1">
        <v>10687.85</v>
      </c>
      <c r="E13" s="1">
        <v>10700.45</v>
      </c>
      <c r="F13" s="1">
        <v>217468081</v>
      </c>
      <c r="G13" s="1">
        <v>12709.44</v>
      </c>
      <c r="H13" s="3">
        <f>IF(ISERR(LN(Table231[[#This Row],[Close]]/E12)),"-",LN(Table231[[#This Row],[Close]]/E12))</f>
        <v>-3.8336023072027756E-3</v>
      </c>
    </row>
    <row r="14" spans="1:11" x14ac:dyDescent="0.3">
      <c r="A14" s="2">
        <v>43117</v>
      </c>
      <c r="B14" s="1">
        <v>10702.45</v>
      </c>
      <c r="C14" s="1">
        <v>10803</v>
      </c>
      <c r="D14" s="1">
        <v>10666.75</v>
      </c>
      <c r="E14" s="1">
        <v>10788.55</v>
      </c>
      <c r="F14" s="1">
        <v>260488465</v>
      </c>
      <c r="G14" s="1">
        <v>14334.26</v>
      </c>
      <c r="H14" s="3">
        <f>IF(ISERR(LN(Table231[[#This Row],[Close]]/E13)),"-",LN(Table231[[#This Row],[Close]]/E13))</f>
        <v>8.199589892850731E-3</v>
      </c>
    </row>
    <row r="15" spans="1:11" x14ac:dyDescent="0.3">
      <c r="A15" s="2">
        <v>43118</v>
      </c>
      <c r="B15" s="1">
        <v>10873.4</v>
      </c>
      <c r="C15" s="1">
        <v>10887.5</v>
      </c>
      <c r="D15" s="1">
        <v>10782.4</v>
      </c>
      <c r="E15" s="1">
        <v>10817</v>
      </c>
      <c r="F15" s="1">
        <v>321609375</v>
      </c>
      <c r="G15" s="1">
        <v>17930.3</v>
      </c>
      <c r="H15" s="3">
        <f>IF(ISERR(LN(Table231[[#This Row],[Close]]/E14)),"-",LN(Table231[[#This Row],[Close]]/E14))</f>
        <v>2.6335840970066761E-3</v>
      </c>
    </row>
    <row r="16" spans="1:11" x14ac:dyDescent="0.3">
      <c r="A16" s="2">
        <v>43119</v>
      </c>
      <c r="B16" s="1">
        <v>10829.2</v>
      </c>
      <c r="C16" s="1">
        <v>10906.85</v>
      </c>
      <c r="D16" s="1">
        <v>10793.9</v>
      </c>
      <c r="E16" s="1">
        <v>10894.7</v>
      </c>
      <c r="F16" s="1">
        <v>214011963</v>
      </c>
      <c r="G16" s="1">
        <v>11792.26</v>
      </c>
      <c r="H16" s="3">
        <f>IF(ISERR(LN(Table231[[#This Row],[Close]]/E15)),"-",LN(Table231[[#This Row],[Close]]/E15))</f>
        <v>7.1574618025462651E-3</v>
      </c>
    </row>
    <row r="17" spans="1:8" x14ac:dyDescent="0.3">
      <c r="A17" s="2">
        <v>43122</v>
      </c>
      <c r="B17" s="1">
        <v>10883.2</v>
      </c>
      <c r="C17" s="1">
        <v>10975.1</v>
      </c>
      <c r="D17" s="1">
        <v>10881.4</v>
      </c>
      <c r="E17" s="1">
        <v>10966.2</v>
      </c>
      <c r="F17" s="1">
        <v>238815813</v>
      </c>
      <c r="G17" s="1">
        <v>14469.06</v>
      </c>
      <c r="H17" s="3">
        <f>IF(ISERR(LN(Table231[[#This Row],[Close]]/E16)),"-",LN(Table231[[#This Row],[Close]]/E16))</f>
        <v>6.5413825556156846E-3</v>
      </c>
    </row>
    <row r="18" spans="1:8" x14ac:dyDescent="0.3">
      <c r="A18" s="2">
        <v>43123</v>
      </c>
      <c r="B18" s="1">
        <v>10997.4</v>
      </c>
      <c r="C18" s="1">
        <v>11092.9</v>
      </c>
      <c r="D18" s="1">
        <v>10994.55</v>
      </c>
      <c r="E18" s="1">
        <v>11083.7</v>
      </c>
      <c r="F18" s="1">
        <v>293445774</v>
      </c>
      <c r="G18" s="1">
        <v>16423.91</v>
      </c>
      <c r="H18" s="3">
        <f>IF(ISERR(LN(Table231[[#This Row],[Close]]/E17)),"-",LN(Table231[[#This Row],[Close]]/E17))</f>
        <v>1.0657745586985299E-2</v>
      </c>
    </row>
    <row r="19" spans="1:8" x14ac:dyDescent="0.3">
      <c r="A19" s="2">
        <v>43124</v>
      </c>
      <c r="B19" s="1">
        <v>11069.35</v>
      </c>
      <c r="C19" s="1">
        <v>11110.1</v>
      </c>
      <c r="D19" s="1">
        <v>11046.15</v>
      </c>
      <c r="E19" s="1">
        <v>11086</v>
      </c>
      <c r="F19" s="1">
        <v>292197072</v>
      </c>
      <c r="G19" s="1">
        <v>16915.14</v>
      </c>
      <c r="H19" s="3">
        <f>IF(ISERR(LN(Table231[[#This Row],[Close]]/E18)),"-",LN(Table231[[#This Row],[Close]]/E18))</f>
        <v>2.0749040431318157E-4</v>
      </c>
    </row>
    <row r="20" spans="1:8" x14ac:dyDescent="0.3">
      <c r="A20" s="2">
        <v>43125</v>
      </c>
      <c r="B20" s="1">
        <v>11095.6</v>
      </c>
      <c r="C20" s="1">
        <v>11095.6</v>
      </c>
      <c r="D20" s="1">
        <v>11009.2</v>
      </c>
      <c r="E20" s="1">
        <v>11069.65</v>
      </c>
      <c r="F20" s="1">
        <v>340469462</v>
      </c>
      <c r="G20" s="1">
        <v>19939.54</v>
      </c>
      <c r="H20" s="3">
        <f>IF(ISERR(LN(Table231[[#This Row],[Close]]/E19)),"-",LN(Table231[[#This Row],[Close]]/E19))</f>
        <v>-1.4759217597312849E-3</v>
      </c>
    </row>
    <row r="21" spans="1:8" x14ac:dyDescent="0.3">
      <c r="A21" s="2">
        <v>43129</v>
      </c>
      <c r="B21" s="1">
        <v>11079.35</v>
      </c>
      <c r="C21" s="1">
        <v>11171.55</v>
      </c>
      <c r="D21" s="1">
        <v>11075.95</v>
      </c>
      <c r="E21" s="1">
        <v>11130.4</v>
      </c>
      <c r="F21" s="1">
        <v>249220726</v>
      </c>
      <c r="G21" s="1">
        <v>16118.36</v>
      </c>
      <c r="H21" s="3">
        <f>IF(ISERR(LN(Table231[[#This Row],[Close]]/E20)),"-",LN(Table231[[#This Row],[Close]]/E20))</f>
        <v>5.4729743076483948E-3</v>
      </c>
    </row>
    <row r="22" spans="1:8" x14ac:dyDescent="0.3">
      <c r="A22" s="2">
        <v>43130</v>
      </c>
      <c r="B22" s="1">
        <v>11120.85</v>
      </c>
      <c r="C22" s="1">
        <v>11121.1</v>
      </c>
      <c r="D22" s="1">
        <v>11033.9</v>
      </c>
      <c r="E22" s="1">
        <v>11049.65</v>
      </c>
      <c r="F22" s="1">
        <v>234969503</v>
      </c>
      <c r="G22" s="1">
        <v>13232.19</v>
      </c>
      <c r="H22" s="3">
        <f>IF(ISERR(LN(Table231[[#This Row],[Close]]/E21)),"-",LN(Table231[[#This Row],[Close]]/E21))</f>
        <v>-7.2813502915512083E-3</v>
      </c>
    </row>
    <row r="23" spans="1:8" x14ac:dyDescent="0.3">
      <c r="A23" s="2">
        <v>43131</v>
      </c>
      <c r="B23" s="1">
        <v>11018.8</v>
      </c>
      <c r="C23" s="1">
        <v>11058.5</v>
      </c>
      <c r="D23" s="1">
        <v>10979.3</v>
      </c>
      <c r="E23" s="1">
        <v>11027.7</v>
      </c>
      <c r="F23" s="1">
        <v>253462573</v>
      </c>
      <c r="G23" s="1">
        <v>14459.69</v>
      </c>
      <c r="H23" s="3">
        <f>IF(ISERR(LN(Table231[[#This Row],[Close]]/E22)),"-",LN(Table231[[#This Row],[Close]]/E22))</f>
        <v>-1.9884639444954625E-3</v>
      </c>
    </row>
    <row r="24" spans="1:8" x14ac:dyDescent="0.3">
      <c r="A24" s="2">
        <v>43132</v>
      </c>
      <c r="B24" s="1">
        <v>11044.55</v>
      </c>
      <c r="C24" s="1">
        <v>11117.35</v>
      </c>
      <c r="D24" s="1">
        <v>10878.8</v>
      </c>
      <c r="E24" s="1">
        <v>11016.9</v>
      </c>
      <c r="F24" s="1">
        <v>315743486</v>
      </c>
      <c r="G24" s="1">
        <v>17719.400000000001</v>
      </c>
      <c r="H24" s="3">
        <f>IF(ISERR(LN(Table231[[#This Row],[Close]]/E23)),"-",LN(Table231[[#This Row],[Close]]/E23))</f>
        <v>-9.7983187393412951E-4</v>
      </c>
    </row>
    <row r="25" spans="1:8" x14ac:dyDescent="0.3">
      <c r="A25" s="2">
        <v>43133</v>
      </c>
      <c r="B25" s="1">
        <v>10938.2</v>
      </c>
      <c r="C25" s="1">
        <v>10954.95</v>
      </c>
      <c r="D25" s="1">
        <v>10736.1</v>
      </c>
      <c r="E25" s="1">
        <v>10760.6</v>
      </c>
      <c r="F25" s="1">
        <v>291431992</v>
      </c>
      <c r="G25" s="1">
        <v>16542.509999999998</v>
      </c>
      <c r="H25" s="3">
        <f>IF(ISERR(LN(Table231[[#This Row],[Close]]/E24)),"-",LN(Table231[[#This Row],[Close]]/E24))</f>
        <v>-2.3539142174773337E-2</v>
      </c>
    </row>
    <row r="26" spans="1:8" x14ac:dyDescent="0.3">
      <c r="A26" s="2">
        <v>43136</v>
      </c>
      <c r="B26" s="1">
        <v>10604.3</v>
      </c>
      <c r="C26" s="1">
        <v>10702.75</v>
      </c>
      <c r="D26" s="1">
        <v>10586.8</v>
      </c>
      <c r="E26" s="1">
        <v>10666.55</v>
      </c>
      <c r="F26" s="1">
        <v>247479157</v>
      </c>
      <c r="G26" s="1">
        <v>13980.63</v>
      </c>
      <c r="H26" s="3">
        <f>IF(ISERR(LN(Table231[[#This Row],[Close]]/E25)),"-",LN(Table231[[#This Row],[Close]]/E25))</f>
        <v>-8.7786386889738433E-3</v>
      </c>
    </row>
    <row r="27" spans="1:8" x14ac:dyDescent="0.3">
      <c r="A27" s="2">
        <v>43137</v>
      </c>
      <c r="B27" s="1">
        <v>10295.15</v>
      </c>
      <c r="C27" s="1">
        <v>10594.15</v>
      </c>
      <c r="D27" s="1">
        <v>10276.299999999999</v>
      </c>
      <c r="E27" s="1">
        <v>10498.25</v>
      </c>
      <c r="F27" s="1">
        <v>274656443</v>
      </c>
      <c r="G27" s="1">
        <v>15606.34</v>
      </c>
      <c r="H27" s="3">
        <f>IF(ISERR(LN(Table231[[#This Row],[Close]]/E26)),"-",LN(Table231[[#This Row],[Close]]/E26))</f>
        <v>-1.5904099965423114E-2</v>
      </c>
    </row>
    <row r="28" spans="1:8" x14ac:dyDescent="0.3">
      <c r="A28" s="2">
        <v>43138</v>
      </c>
      <c r="B28" s="1">
        <v>10607.2</v>
      </c>
      <c r="C28" s="1">
        <v>10614</v>
      </c>
      <c r="D28" s="1">
        <v>10446.4</v>
      </c>
      <c r="E28" s="1">
        <v>10476.700000000001</v>
      </c>
      <c r="F28" s="1">
        <v>258095424</v>
      </c>
      <c r="G28" s="1">
        <v>13971.66</v>
      </c>
      <c r="H28" s="3">
        <f>IF(ISERR(LN(Table231[[#This Row],[Close]]/E27)),"-",LN(Table231[[#This Row],[Close]]/E27))</f>
        <v>-2.0548327965133673E-3</v>
      </c>
    </row>
    <row r="29" spans="1:8" x14ac:dyDescent="0.3">
      <c r="A29" s="2">
        <v>43139</v>
      </c>
      <c r="B29" s="1">
        <v>10518.5</v>
      </c>
      <c r="C29" s="1">
        <v>10637.8</v>
      </c>
      <c r="D29" s="1">
        <v>10479.549999999999</v>
      </c>
      <c r="E29" s="1">
        <v>10576.85</v>
      </c>
      <c r="F29" s="1">
        <v>239407938</v>
      </c>
      <c r="G29" s="1">
        <v>12569.23</v>
      </c>
      <c r="H29" s="3">
        <f>IF(ISERR(LN(Table231[[#This Row],[Close]]/E28)),"-",LN(Table231[[#This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IF(ISERR(LN(Table231[[#This Row],[Close]]/E29)),"-",LN(Table231[[#This Row],[Close]]/E29))</f>
        <v>-1.1592100061916256E-2</v>
      </c>
    </row>
    <row r="31" spans="1:8" x14ac:dyDescent="0.3">
      <c r="A31" s="2">
        <v>43143</v>
      </c>
      <c r="B31" s="1">
        <v>10518.2</v>
      </c>
      <c r="C31" s="1">
        <v>10555.5</v>
      </c>
      <c r="D31" s="1">
        <v>10485.4</v>
      </c>
      <c r="E31" s="1">
        <v>10539.75</v>
      </c>
      <c r="F31" s="1">
        <v>224114801</v>
      </c>
      <c r="G31" s="1">
        <v>11133.78</v>
      </c>
      <c r="H31" s="3">
        <f>IF(ISERR(LN(Table231[[#This Row],[Close]]/E30)),"-",LN(Table231[[#This Row],[Close]]/E30))</f>
        <v>8.0782731984308572E-3</v>
      </c>
    </row>
    <row r="32" spans="1:8" x14ac:dyDescent="0.3">
      <c r="A32" s="2">
        <v>43145</v>
      </c>
      <c r="B32" s="1">
        <v>10585.75</v>
      </c>
      <c r="C32" s="1">
        <v>10590.55</v>
      </c>
      <c r="D32" s="1">
        <v>10456.65</v>
      </c>
      <c r="E32" s="1">
        <v>10500.9</v>
      </c>
      <c r="F32" s="1">
        <v>236329440</v>
      </c>
      <c r="G32" s="1">
        <v>12188.94</v>
      </c>
      <c r="H32" s="3">
        <f>IF(ISERR(LN(Table231[[#This Row],[Close]]/E31)),"-",LN(Table231[[#This Row],[Close]]/E31))</f>
        <v>-3.6928558908946208E-3</v>
      </c>
    </row>
    <row r="33" spans="1:8" x14ac:dyDescent="0.3">
      <c r="A33" s="2">
        <v>43146</v>
      </c>
      <c r="B33" s="1">
        <v>10537.9</v>
      </c>
      <c r="C33" s="1">
        <v>10618.1</v>
      </c>
      <c r="D33" s="1">
        <v>10511.05</v>
      </c>
      <c r="E33" s="1">
        <v>10545.5</v>
      </c>
      <c r="F33" s="1">
        <v>217090245</v>
      </c>
      <c r="G33" s="1">
        <v>11035.38</v>
      </c>
      <c r="H33" s="3">
        <f>IF(ISERR(LN(Table231[[#This Row],[Close]]/E32)),"-",LN(Table231[[#This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IF(ISERR(LN(Table231[[#This Row],[Close]]/E33)),"-",LN(Table231[[#This Row],[Close]]/E33))</f>
        <v>-8.877178756436177E-3</v>
      </c>
    </row>
    <row r="35" spans="1:8" x14ac:dyDescent="0.3">
      <c r="A35" s="2">
        <v>43150</v>
      </c>
      <c r="B35" s="1">
        <v>10488.9</v>
      </c>
      <c r="C35" s="1">
        <v>10489.35</v>
      </c>
      <c r="D35" s="1">
        <v>10302.75</v>
      </c>
      <c r="E35" s="1">
        <v>10378.4</v>
      </c>
      <c r="F35" s="1">
        <v>193087737</v>
      </c>
      <c r="G35" s="1">
        <v>9871.36</v>
      </c>
      <c r="H35" s="3">
        <f>IF(ISERR(LN(Table231[[#This Row],[Close]]/E34)),"-",LN(Table231[[#This Row],[Close]]/E34))</f>
        <v>-7.0953266124304595E-3</v>
      </c>
    </row>
    <row r="36" spans="1:8" x14ac:dyDescent="0.3">
      <c r="A36" s="2">
        <v>43151</v>
      </c>
      <c r="B36" s="1">
        <v>10391</v>
      </c>
      <c r="C36" s="1">
        <v>10429.35</v>
      </c>
      <c r="D36" s="1">
        <v>10347.65</v>
      </c>
      <c r="E36" s="1">
        <v>10360.4</v>
      </c>
      <c r="F36" s="1">
        <v>193464871</v>
      </c>
      <c r="G36" s="1">
        <v>9619.9500000000007</v>
      </c>
      <c r="H36" s="3">
        <f>IF(ISERR(LN(Table231[[#This Row],[Close]]/E35)),"-",LN(Table231[[#This Row],[Close]]/E35))</f>
        <v>-1.7358771500669238E-3</v>
      </c>
    </row>
    <row r="37" spans="1:8" x14ac:dyDescent="0.3">
      <c r="A37" s="2">
        <v>43152</v>
      </c>
      <c r="B37" s="1">
        <v>10426</v>
      </c>
      <c r="C37" s="1">
        <v>10426.1</v>
      </c>
      <c r="D37" s="1">
        <v>10349.6</v>
      </c>
      <c r="E37" s="1">
        <v>10397.450000000001</v>
      </c>
      <c r="F37" s="1">
        <v>241331542</v>
      </c>
      <c r="G37" s="1">
        <v>12996.36</v>
      </c>
      <c r="H37" s="3">
        <f>IF(ISERR(LN(Table231[[#This Row],[Close]]/E36)),"-",LN(Table231[[#This Row],[Close]]/E36))</f>
        <v>3.569737650487671E-3</v>
      </c>
    </row>
    <row r="38" spans="1:8" x14ac:dyDescent="0.3">
      <c r="A38" s="2">
        <v>43153</v>
      </c>
      <c r="B38" s="1">
        <v>10354.35</v>
      </c>
      <c r="C38" s="1">
        <v>10397.549999999999</v>
      </c>
      <c r="D38" s="1">
        <v>10340.65</v>
      </c>
      <c r="E38" s="1">
        <v>10382.700000000001</v>
      </c>
      <c r="F38" s="1">
        <v>323259078</v>
      </c>
      <c r="G38" s="1">
        <v>17711.46</v>
      </c>
      <c r="H38" s="3">
        <f>IF(ISERR(LN(Table231[[#This Row],[Close]]/E37)),"-",LN(Table231[[#This Row],[Close]]/E37))</f>
        <v>-1.4196242546064732E-3</v>
      </c>
    </row>
    <row r="39" spans="1:8" x14ac:dyDescent="0.3">
      <c r="A39" s="2">
        <v>43154</v>
      </c>
      <c r="B39" s="1">
        <v>10408.1</v>
      </c>
      <c r="C39" s="1">
        <v>10499.1</v>
      </c>
      <c r="D39" s="1">
        <v>10396.65</v>
      </c>
      <c r="E39" s="1">
        <v>10491.05</v>
      </c>
      <c r="F39" s="1">
        <v>217134363</v>
      </c>
      <c r="G39" s="1">
        <v>12704.32</v>
      </c>
      <c r="H39" s="3">
        <f>IF(ISERR(LN(Table231[[#This Row],[Close]]/E38)),"-",LN(Table231[[#This Row],[Close]]/E38))</f>
        <v>1.0381553207407197E-2</v>
      </c>
    </row>
    <row r="40" spans="1:8" x14ac:dyDescent="0.3">
      <c r="A40" s="2">
        <v>43157</v>
      </c>
      <c r="B40" s="1">
        <v>10526.55</v>
      </c>
      <c r="C40" s="1">
        <v>10592.95</v>
      </c>
      <c r="D40" s="1">
        <v>10520.2</v>
      </c>
      <c r="E40" s="1">
        <v>10582.6</v>
      </c>
      <c r="F40" s="1">
        <v>177238616</v>
      </c>
      <c r="G40" s="1">
        <v>10274.89</v>
      </c>
      <c r="H40" s="3">
        <f>IF(ISERR(LN(Table231[[#This Row],[Close]]/E39)),"-",LN(Table231[[#This Row],[Close]]/E39))</f>
        <v>8.6886302033653117E-3</v>
      </c>
    </row>
    <row r="41" spans="1:8" x14ac:dyDescent="0.3">
      <c r="A41" s="2">
        <v>43158</v>
      </c>
      <c r="B41" s="1">
        <v>10615.2</v>
      </c>
      <c r="C41" s="1">
        <v>10631.65</v>
      </c>
      <c r="D41" s="1">
        <v>10537.25</v>
      </c>
      <c r="E41" s="1">
        <v>10554.3</v>
      </c>
      <c r="F41" s="1">
        <v>193250158</v>
      </c>
      <c r="G41" s="1">
        <v>10276.42</v>
      </c>
      <c r="H41" s="3">
        <f>IF(ISERR(LN(Table231[[#This Row],[Close]]/E40)),"-",LN(Table231[[#This Row],[Close]]/E40))</f>
        <v>-2.677783110151532E-3</v>
      </c>
    </row>
    <row r="42" spans="1:8" x14ac:dyDescent="0.3">
      <c r="A42" s="2">
        <v>43159</v>
      </c>
      <c r="B42" s="1">
        <v>10488.95</v>
      </c>
      <c r="C42" s="1">
        <v>10535.5</v>
      </c>
      <c r="D42" s="1">
        <v>10461.549999999999</v>
      </c>
      <c r="E42" s="1">
        <v>10492.85</v>
      </c>
      <c r="F42" s="1">
        <v>294794221</v>
      </c>
      <c r="G42" s="1">
        <v>16299.11</v>
      </c>
      <c r="H42" s="3">
        <f>IF(ISERR(LN(Table231[[#This Row],[Close]]/E41)),"-",LN(Table231[[#This Row],[Close]]/E41))</f>
        <v>-5.8392869919537968E-3</v>
      </c>
    </row>
    <row r="43" spans="1:8" x14ac:dyDescent="0.3">
      <c r="A43" s="2">
        <v>43160</v>
      </c>
      <c r="B43" s="1">
        <v>10479.950000000001</v>
      </c>
      <c r="C43" s="1">
        <v>10525.5</v>
      </c>
      <c r="D43" s="1">
        <v>10447.15</v>
      </c>
      <c r="E43" s="1">
        <v>10458.35</v>
      </c>
      <c r="F43" s="1">
        <v>181378504</v>
      </c>
      <c r="G43" s="1">
        <v>10179.48</v>
      </c>
      <c r="H43" s="3">
        <f>IF(ISERR(LN(Table231[[#This Row],[Close]]/E42)),"-",LN(Table231[[#This Row],[Close]]/E42))</f>
        <v>-3.2933704210808511E-3</v>
      </c>
    </row>
    <row r="44" spans="1:8" x14ac:dyDescent="0.3">
      <c r="A44" s="2">
        <v>43164</v>
      </c>
      <c r="B44" s="1">
        <v>10428.299999999999</v>
      </c>
      <c r="C44" s="1">
        <v>10428.700000000001</v>
      </c>
      <c r="D44" s="1">
        <v>10323.9</v>
      </c>
      <c r="E44" s="1">
        <v>10358.85</v>
      </c>
      <c r="F44" s="1">
        <v>199975720</v>
      </c>
      <c r="G44" s="1">
        <v>10673.92</v>
      </c>
      <c r="H44" s="3">
        <f>IF(ISERR(LN(Table231[[#This Row],[Close]]/E43)),"-",LN(Table231[[#This Row],[Close]]/E43))</f>
        <v>-9.559475599117866E-3</v>
      </c>
    </row>
    <row r="45" spans="1:8" x14ac:dyDescent="0.3">
      <c r="A45" s="2">
        <v>43165</v>
      </c>
      <c r="B45" s="1">
        <v>10420.5</v>
      </c>
      <c r="C45" s="1">
        <v>10441.35</v>
      </c>
      <c r="D45" s="1">
        <v>10215.9</v>
      </c>
      <c r="E45" s="1">
        <v>10249.25</v>
      </c>
      <c r="F45" s="1">
        <v>229782297</v>
      </c>
      <c r="G45" s="1">
        <v>12143.95</v>
      </c>
      <c r="H45" s="3">
        <f>IF(ISERR(LN(Table231[[#This Row],[Close]]/E44)),"-",LN(Table231[[#This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IF(ISERR(LN(Table231[[#This Row],[Close]]/E45)),"-",LN(Table231[[#This Row],[Close]]/E45))</f>
        <v>-9.3171191731129289E-3</v>
      </c>
    </row>
    <row r="47" spans="1:8" x14ac:dyDescent="0.3">
      <c r="A47" s="2">
        <v>43167</v>
      </c>
      <c r="B47" s="1">
        <v>10216.25</v>
      </c>
      <c r="C47" s="1">
        <v>10270.35</v>
      </c>
      <c r="D47" s="1">
        <v>10146.4</v>
      </c>
      <c r="E47" s="1">
        <v>10242.65</v>
      </c>
      <c r="F47" s="1">
        <v>233377712</v>
      </c>
      <c r="G47" s="1">
        <v>11479.51</v>
      </c>
      <c r="H47" s="3">
        <f>IF(ISERR(LN(Table231[[#This Row],[Close]]/E46)),"-",LN(Table231[[#This Row],[Close]]/E46))</f>
        <v>8.6729621912598857E-3</v>
      </c>
    </row>
    <row r="48" spans="1:8" x14ac:dyDescent="0.3">
      <c r="A48" s="2">
        <v>43168</v>
      </c>
      <c r="B48" s="1">
        <v>10271.299999999999</v>
      </c>
      <c r="C48" s="1">
        <v>10296.700000000001</v>
      </c>
      <c r="D48" s="1">
        <v>10211.9</v>
      </c>
      <c r="E48" s="1">
        <v>10226.85</v>
      </c>
      <c r="F48" s="1">
        <v>192333334</v>
      </c>
      <c r="G48" s="1">
        <v>9874.81</v>
      </c>
      <c r="H48" s="3">
        <f>IF(ISERR(LN(Table231[[#This Row],[Close]]/E47)),"-",LN(Table231[[#This Row],[Close]]/E47))</f>
        <v>-1.5437605352231351E-3</v>
      </c>
    </row>
    <row r="49" spans="1:8" x14ac:dyDescent="0.3">
      <c r="A49" s="2">
        <v>43171</v>
      </c>
      <c r="B49" s="1">
        <v>10301.6</v>
      </c>
      <c r="C49" s="1">
        <v>10433.65</v>
      </c>
      <c r="D49" s="1">
        <v>10295.450000000001</v>
      </c>
      <c r="E49" s="1">
        <v>10421.4</v>
      </c>
      <c r="F49" s="1">
        <v>223135459</v>
      </c>
      <c r="G49" s="1">
        <v>10968.95</v>
      </c>
      <c r="H49" s="3">
        <f>IF(ISERR(LN(Table231[[#This Row],[Close]]/E48)),"-",LN(Table231[[#This Row],[Close]]/E48))</f>
        <v>1.884476964735966E-2</v>
      </c>
    </row>
    <row r="50" spans="1:8" x14ac:dyDescent="0.3">
      <c r="A50" s="2">
        <v>43172</v>
      </c>
      <c r="B50" s="1">
        <v>10389.5</v>
      </c>
      <c r="C50" s="1">
        <v>10478.6</v>
      </c>
      <c r="D50" s="1">
        <v>10377.85</v>
      </c>
      <c r="E50" s="1">
        <v>10426.85</v>
      </c>
      <c r="F50" s="1">
        <v>274852794</v>
      </c>
      <c r="G50" s="1">
        <v>23965.25</v>
      </c>
      <c r="H50" s="3">
        <f>IF(ISERR(LN(Table231[[#This Row],[Close]]/E49)),"-",LN(Table231[[#This Row],[Close]]/E49))</f>
        <v>5.228256687392662E-4</v>
      </c>
    </row>
    <row r="51" spans="1:8" x14ac:dyDescent="0.3">
      <c r="A51" s="2">
        <v>43173</v>
      </c>
      <c r="B51" s="1">
        <v>10393.049999999999</v>
      </c>
      <c r="C51" s="1">
        <v>10420.35</v>
      </c>
      <c r="D51" s="1">
        <v>10336.299999999999</v>
      </c>
      <c r="E51" s="1">
        <v>10410.9</v>
      </c>
      <c r="F51" s="1">
        <v>186991169</v>
      </c>
      <c r="G51" s="1">
        <v>9564.68</v>
      </c>
      <c r="H51" s="3">
        <f>IF(ISERR(LN(Table231[[#This Row],[Close]]/E50)),"-",LN(Table231[[#This Row],[Close]]/E50))</f>
        <v>-1.5308757533812772E-3</v>
      </c>
    </row>
    <row r="52" spans="1:8" x14ac:dyDescent="0.3">
      <c r="A52" s="2">
        <v>43174</v>
      </c>
      <c r="B52" s="1">
        <v>10405.450000000001</v>
      </c>
      <c r="C52" s="1">
        <v>10420</v>
      </c>
      <c r="D52" s="1">
        <v>10346.200000000001</v>
      </c>
      <c r="E52" s="1">
        <v>10360.15</v>
      </c>
      <c r="F52" s="1">
        <v>179308593</v>
      </c>
      <c r="G52" s="1">
        <v>8588.01</v>
      </c>
      <c r="H52" s="3">
        <f>IF(ISERR(LN(Table231[[#This Row],[Close]]/E51)),"-",LN(Table231[[#This Row],[Close]]/E51))</f>
        <v>-4.8866187302434253E-3</v>
      </c>
    </row>
    <row r="53" spans="1:8" x14ac:dyDescent="0.3">
      <c r="A53" s="2">
        <v>43175</v>
      </c>
      <c r="B53" s="1">
        <v>10345.15</v>
      </c>
      <c r="C53" s="1">
        <v>10346.299999999999</v>
      </c>
      <c r="D53" s="1">
        <v>10180.25</v>
      </c>
      <c r="E53" s="1">
        <v>10195.15</v>
      </c>
      <c r="F53" s="1">
        <v>338702439</v>
      </c>
      <c r="G53" s="1">
        <v>18811.97</v>
      </c>
      <c r="H53" s="3">
        <f>IF(ISERR(LN(Table231[[#This Row],[Close]]/E52)),"-",LN(Table231[[#This Row],[Close]]/E52))</f>
        <v>-1.6054598478163293E-2</v>
      </c>
    </row>
    <row r="54" spans="1:8" x14ac:dyDescent="0.3">
      <c r="A54" s="2">
        <v>43178</v>
      </c>
      <c r="B54" s="1">
        <v>10215.35</v>
      </c>
      <c r="C54" s="1">
        <v>10224.549999999999</v>
      </c>
      <c r="D54" s="1">
        <v>10075.299999999999</v>
      </c>
      <c r="E54" s="1">
        <v>10094.25</v>
      </c>
      <c r="F54" s="1">
        <v>216670033</v>
      </c>
      <c r="G54" s="1">
        <v>11111.43</v>
      </c>
      <c r="H54" s="3">
        <f>IF(ISERR(LN(Table231[[#This Row],[Close]]/E53)),"-",LN(Table231[[#This Row],[Close]]/E53))</f>
        <v>-9.9461622130384876E-3</v>
      </c>
    </row>
    <row r="55" spans="1:8" x14ac:dyDescent="0.3">
      <c r="A55" s="2">
        <v>43179</v>
      </c>
      <c r="B55" s="1">
        <v>10051.549999999999</v>
      </c>
      <c r="C55" s="1">
        <v>10155.65</v>
      </c>
      <c r="D55" s="1">
        <v>10049.1</v>
      </c>
      <c r="E55" s="1">
        <v>10124.35</v>
      </c>
      <c r="F55" s="1">
        <v>209327593</v>
      </c>
      <c r="G55" s="1">
        <v>10947.12</v>
      </c>
      <c r="H55" s="3">
        <f>IF(ISERR(LN(Table231[[#This Row],[Close]]/E54)),"-",LN(Table231[[#This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IF(ISERR(LN(Table231[[#This Row],[Close]]/E55)),"-",LN(Table231[[#This Row],[Close]]/E55))</f>
        <v>3.0473997429050059E-3</v>
      </c>
    </row>
    <row r="57" spans="1:8" x14ac:dyDescent="0.3">
      <c r="A57" s="2">
        <v>43181</v>
      </c>
      <c r="B57" s="1">
        <v>10167.5</v>
      </c>
      <c r="C57" s="1">
        <v>10207.85</v>
      </c>
      <c r="D57" s="1">
        <v>10105.4</v>
      </c>
      <c r="E57" s="1">
        <v>10114.75</v>
      </c>
      <c r="F57" s="1">
        <v>237632983</v>
      </c>
      <c r="G57" s="1">
        <v>11558.88</v>
      </c>
      <c r="H57" s="3">
        <f>IF(ISERR(LN(Table231[[#This Row],[Close]]/E56)),"-",LN(Table231[[#This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IF(ISERR(LN(Table231[[#This Row],[Close]]/E57)),"-",LN(Table231[[#This Row],[Close]]/E57))</f>
        <v>-1.1604680566535094E-2</v>
      </c>
    </row>
    <row r="59" spans="1:8" x14ac:dyDescent="0.3">
      <c r="A59" s="2">
        <v>43185</v>
      </c>
      <c r="B59" s="1">
        <v>9989.15</v>
      </c>
      <c r="C59" s="1">
        <v>10143.5</v>
      </c>
      <c r="D59" s="1">
        <v>9958.5499999999993</v>
      </c>
      <c r="E59" s="1">
        <v>10130.65</v>
      </c>
      <c r="F59" s="1">
        <v>270665332</v>
      </c>
      <c r="G59" s="1">
        <v>12695.47</v>
      </c>
      <c r="H59" s="3">
        <f>IF(ISERR(LN(Table231[[#This Row],[Close]]/E58)),"-",LN(Table231[[#This Row],[Close]]/E58))</f>
        <v>1.317540806700627E-2</v>
      </c>
    </row>
    <row r="60" spans="1:8" x14ac:dyDescent="0.3">
      <c r="A60" s="2">
        <v>43186</v>
      </c>
      <c r="B60" s="1">
        <v>10188</v>
      </c>
      <c r="C60" s="1">
        <v>10207.9</v>
      </c>
      <c r="D60" s="1">
        <v>10139.65</v>
      </c>
      <c r="E60" s="1">
        <v>10184.15</v>
      </c>
      <c r="F60" s="1">
        <v>232713976</v>
      </c>
      <c r="G60" s="1">
        <v>11175.79</v>
      </c>
      <c r="H60" s="3">
        <f>IF(ISERR(LN(Table231[[#This Row],[Close]]/E59)),"-",LN(Table231[[#This Row],[Close]]/E59))</f>
        <v>5.2671080872007661E-3</v>
      </c>
    </row>
    <row r="61" spans="1:8" x14ac:dyDescent="0.3">
      <c r="A61" s="2">
        <v>43187</v>
      </c>
      <c r="B61" s="1">
        <v>10143.6</v>
      </c>
      <c r="C61" s="1">
        <v>10158.35</v>
      </c>
      <c r="D61" s="1">
        <v>10096.9</v>
      </c>
      <c r="E61" s="1">
        <v>10113.700000000001</v>
      </c>
      <c r="F61" s="1">
        <v>354977198</v>
      </c>
      <c r="G61" s="1">
        <v>18807.48</v>
      </c>
      <c r="H61" s="3">
        <f>IF(ISERR(LN(Table231[[#This Row],[Close]]/E60)),"-",LN(Table231[[#This Row],[Close]]/E60))</f>
        <v>-6.9416497702654151E-3</v>
      </c>
    </row>
    <row r="62" spans="1:8" x14ac:dyDescent="0.3">
      <c r="A62" s="2">
        <v>43192</v>
      </c>
      <c r="B62" s="1">
        <v>10151.65</v>
      </c>
      <c r="C62" s="1">
        <v>10220.1</v>
      </c>
      <c r="D62" s="1">
        <v>10127.75</v>
      </c>
      <c r="E62" s="1">
        <v>10211.799999999999</v>
      </c>
      <c r="F62" s="1">
        <v>223135459</v>
      </c>
      <c r="G62" s="1">
        <v>10968.95</v>
      </c>
      <c r="H62" s="3">
        <f>IF(ISERR(LN(Table231[[#This Row],[Close]]/E61)),"-",LN(Table231[[#This Row],[Close]]/E61))</f>
        <v>9.6529740222437918E-3</v>
      </c>
    </row>
    <row r="63" spans="1:8" x14ac:dyDescent="0.3">
      <c r="A63" s="2">
        <v>43193</v>
      </c>
      <c r="B63" s="1">
        <v>10186.85</v>
      </c>
      <c r="C63" s="1">
        <v>10255.35</v>
      </c>
      <c r="D63" s="1">
        <v>10171.049999999999</v>
      </c>
      <c r="E63" s="1">
        <v>10245</v>
      </c>
      <c r="F63" s="1">
        <v>211652029</v>
      </c>
      <c r="G63" s="1">
        <v>10167.120000000001</v>
      </c>
      <c r="H63" s="3">
        <f>IF(ISERR(LN(Table231[[#This Row],[Close]]/E62)),"-",LN(Table231[[#This Row],[Close]]/E62))</f>
        <v>3.2458673056040936E-3</v>
      </c>
    </row>
    <row r="64" spans="1:8" x14ac:dyDescent="0.3">
      <c r="A64" s="2">
        <v>43194</v>
      </c>
      <c r="B64" s="1">
        <v>10274.6</v>
      </c>
      <c r="C64" s="1">
        <v>10279.85</v>
      </c>
      <c r="D64" s="1">
        <v>10111.299999999999</v>
      </c>
      <c r="E64" s="1">
        <v>10128.4</v>
      </c>
      <c r="F64" s="1">
        <v>238182921</v>
      </c>
      <c r="G64" s="1">
        <v>11861.79</v>
      </c>
      <c r="H64" s="3">
        <f>IF(ISERR(LN(Table231[[#This Row],[Close]]/E63)),"-",LN(Table231[[#This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IF(ISERR(LN(Table231[[#This Row],[Close]]/E64)),"-",LN(Table231[[#This Row],[Close]]/E64))</f>
        <v>1.9239307493896241E-2</v>
      </c>
    </row>
    <row r="66" spans="1:8" x14ac:dyDescent="0.3">
      <c r="A66" s="2">
        <v>43196</v>
      </c>
      <c r="B66" s="1">
        <v>10322.75</v>
      </c>
      <c r="C66" s="1">
        <v>10350.450000000001</v>
      </c>
      <c r="D66" s="1">
        <v>10290.85</v>
      </c>
      <c r="E66" s="1">
        <v>10331.6</v>
      </c>
      <c r="F66" s="1">
        <v>206355691</v>
      </c>
      <c r="G66" s="1">
        <v>10131.74</v>
      </c>
      <c r="H66" s="3">
        <f>IF(ISERR(LN(Table231[[#This Row],[Close]]/E65)),"-",LN(Table231[[#This Row],[Close]]/E65))</f>
        <v>6.2449322469616732E-4</v>
      </c>
    </row>
    <row r="67" spans="1:8" x14ac:dyDescent="0.3">
      <c r="A67" s="2">
        <v>43199</v>
      </c>
      <c r="B67" s="1">
        <v>10333.700000000001</v>
      </c>
      <c r="C67" s="1">
        <v>10397.700000000001</v>
      </c>
      <c r="D67" s="1">
        <v>10328.5</v>
      </c>
      <c r="E67" s="1">
        <v>10379.35</v>
      </c>
      <c r="F67" s="1">
        <v>228512954</v>
      </c>
      <c r="G67" s="1">
        <v>10714.13</v>
      </c>
      <c r="H67" s="3">
        <f>IF(ISERR(LN(Table231[[#This Row],[Close]]/E66)),"-",LN(Table231[[#This Row],[Close]]/E66))</f>
        <v>4.6110955418090394E-3</v>
      </c>
    </row>
    <row r="68" spans="1:8" x14ac:dyDescent="0.3">
      <c r="A68" s="2">
        <v>43200</v>
      </c>
      <c r="B68" s="1">
        <v>10412.9</v>
      </c>
      <c r="C68" s="1">
        <v>10424.85</v>
      </c>
      <c r="D68" s="1">
        <v>10381.5</v>
      </c>
      <c r="E68" s="1">
        <v>10402.25</v>
      </c>
      <c r="F68" s="1">
        <v>259523888</v>
      </c>
      <c r="G68" s="1">
        <v>11905.12</v>
      </c>
      <c r="H68" s="3">
        <f>IF(ISERR(LN(Table231[[#This Row],[Close]]/E67)),"-",LN(Table231[[#This Row],[Close]]/E67))</f>
        <v>2.2038735486090344E-3</v>
      </c>
    </row>
    <row r="69" spans="1:8" x14ac:dyDescent="0.3">
      <c r="A69" s="2">
        <v>43201</v>
      </c>
      <c r="B69" s="1">
        <v>10428.15</v>
      </c>
      <c r="C69" s="1">
        <v>10428.15</v>
      </c>
      <c r="D69" s="1">
        <v>10355.6</v>
      </c>
      <c r="E69" s="1">
        <v>10417.15</v>
      </c>
      <c r="F69" s="1">
        <v>258077363</v>
      </c>
      <c r="G69" s="1">
        <v>11790.58</v>
      </c>
      <c r="H69" s="3">
        <f>IF(ISERR(LN(Table231[[#This Row],[Close]]/E68)),"-",LN(Table231[[#This Row],[Close]]/E68))</f>
        <v>1.4313575361352732E-3</v>
      </c>
    </row>
    <row r="70" spans="1:8" x14ac:dyDescent="0.3">
      <c r="A70" s="2">
        <v>43202</v>
      </c>
      <c r="B70" s="1">
        <v>10410.65</v>
      </c>
      <c r="C70" s="1">
        <v>10469.9</v>
      </c>
      <c r="D70" s="1">
        <v>10395.25</v>
      </c>
      <c r="E70" s="1">
        <v>10458.65</v>
      </c>
      <c r="F70" s="1">
        <v>246027888</v>
      </c>
      <c r="G70" s="1">
        <v>12249.66</v>
      </c>
      <c r="H70" s="3">
        <f>IF(ISERR(LN(Table231[[#This Row],[Close]]/E69)),"-",LN(Table231[[#This Row],[Close]]/E69))</f>
        <v>3.9759007720501531E-3</v>
      </c>
    </row>
    <row r="71" spans="1:8" x14ac:dyDescent="0.3">
      <c r="A71" s="2">
        <v>43203</v>
      </c>
      <c r="B71" s="1">
        <v>10495.3</v>
      </c>
      <c r="C71" s="1">
        <v>10519.9</v>
      </c>
      <c r="D71" s="1">
        <v>10451.450000000001</v>
      </c>
      <c r="E71" s="1">
        <v>10480.6</v>
      </c>
      <c r="F71" s="1">
        <v>219724716</v>
      </c>
      <c r="G71" s="1">
        <v>12354.55</v>
      </c>
      <c r="H71" s="3">
        <f>IF(ISERR(LN(Table231[[#This Row],[Close]]/E70)),"-",LN(Table231[[#This Row],[Close]]/E70))</f>
        <v>2.0965419525609827E-3</v>
      </c>
    </row>
    <row r="72" spans="1:8" x14ac:dyDescent="0.3">
      <c r="A72" s="2">
        <v>43206</v>
      </c>
      <c r="B72" s="1">
        <v>10398.299999999999</v>
      </c>
      <c r="C72" s="1">
        <v>10540.15</v>
      </c>
      <c r="D72" s="1">
        <v>10396.35</v>
      </c>
      <c r="E72" s="1">
        <v>10528.35</v>
      </c>
      <c r="F72" s="1">
        <v>200950876</v>
      </c>
      <c r="G72" s="1">
        <v>11242.05</v>
      </c>
      <c r="H72" s="3">
        <f>IF(ISERR(LN(Table231[[#This Row],[Close]]/E71)),"-",LN(Table231[[#This Row],[Close]]/E71))</f>
        <v>4.5456895487553045E-3</v>
      </c>
    </row>
    <row r="73" spans="1:8" x14ac:dyDescent="0.3">
      <c r="A73" s="2">
        <v>43207</v>
      </c>
      <c r="B73" s="1">
        <v>10557.3</v>
      </c>
      <c r="C73" s="1">
        <v>10560.45</v>
      </c>
      <c r="D73" s="1">
        <v>10495.65</v>
      </c>
      <c r="E73" s="1">
        <v>10548.7</v>
      </c>
      <c r="F73" s="1">
        <v>212449535</v>
      </c>
      <c r="G73" s="1">
        <v>10501.71</v>
      </c>
      <c r="H73" s="3">
        <f>IF(ISERR(LN(Table231[[#This Row],[Close]]/E72)),"-",LN(Table231[[#This Row],[Close]]/E72))</f>
        <v>1.9310108694935376E-3</v>
      </c>
    </row>
    <row r="74" spans="1:8" x14ac:dyDescent="0.3">
      <c r="A74" s="2">
        <v>43208</v>
      </c>
      <c r="B74" s="1">
        <v>10578.9</v>
      </c>
      <c r="C74" s="1">
        <v>10594.2</v>
      </c>
      <c r="D74" s="1">
        <v>10509.7</v>
      </c>
      <c r="E74" s="1">
        <v>10526.2</v>
      </c>
      <c r="F74" s="1">
        <v>211823044</v>
      </c>
      <c r="G74" s="1">
        <v>9888.65</v>
      </c>
      <c r="H74" s="3">
        <f>IF(ISERR(LN(Table231[[#This Row],[Close]]/E73)),"-",LN(Table231[[#This Row],[Close]]/E73))</f>
        <v>-2.1352422596178809E-3</v>
      </c>
    </row>
    <row r="75" spans="1:8" x14ac:dyDescent="0.3">
      <c r="A75" s="2">
        <v>43209</v>
      </c>
      <c r="B75" s="1">
        <v>10563.65</v>
      </c>
      <c r="C75" s="1">
        <v>10572.2</v>
      </c>
      <c r="D75" s="1">
        <v>10546.2</v>
      </c>
      <c r="E75" s="1">
        <v>10565.3</v>
      </c>
      <c r="F75" s="1">
        <v>270740891</v>
      </c>
      <c r="G75" s="1">
        <v>12559.11</v>
      </c>
      <c r="H75" s="3">
        <f>IF(ISERR(LN(Table231[[#This Row],[Close]]/E74)),"-",LN(Table231[[#This Row],[Close]]/E74))</f>
        <v>3.7076589897762787E-3</v>
      </c>
    </row>
    <row r="76" spans="1:8" x14ac:dyDescent="0.3">
      <c r="A76" s="2">
        <v>43210</v>
      </c>
      <c r="B76" s="1">
        <v>10560.35</v>
      </c>
      <c r="C76" s="1">
        <v>10582.35</v>
      </c>
      <c r="D76" s="1">
        <v>10527.45</v>
      </c>
      <c r="E76" s="1">
        <v>10564.05</v>
      </c>
      <c r="F76" s="1">
        <v>252227268</v>
      </c>
      <c r="G76" s="1">
        <v>15372.66</v>
      </c>
      <c r="H76" s="3">
        <f>IF(ISERR(LN(Table231[[#This Row],[Close]]/E75)),"-",LN(Table231[[#This Row],[Close]]/E75))</f>
        <v>-1.1831883152662677E-4</v>
      </c>
    </row>
    <row r="77" spans="1:8" x14ac:dyDescent="0.3">
      <c r="A77" s="2">
        <v>43213</v>
      </c>
      <c r="B77" s="1">
        <v>10592.8</v>
      </c>
      <c r="C77" s="1">
        <v>10638.35</v>
      </c>
      <c r="D77" s="1">
        <v>10514.95</v>
      </c>
      <c r="E77" s="1">
        <v>10584.7</v>
      </c>
      <c r="F77" s="1">
        <v>200203196</v>
      </c>
      <c r="G77" s="1">
        <v>13642.67</v>
      </c>
      <c r="H77" s="3">
        <f>IF(ISERR(LN(Table231[[#This Row],[Close]]/E76)),"-",LN(Table231[[#This Row],[Close]]/E76))</f>
        <v>1.9528347124542745E-3</v>
      </c>
    </row>
    <row r="78" spans="1:8" x14ac:dyDescent="0.3">
      <c r="A78" s="2">
        <v>43214</v>
      </c>
      <c r="B78" s="1">
        <v>10578.1</v>
      </c>
      <c r="C78" s="1">
        <v>10636.8</v>
      </c>
      <c r="D78" s="1">
        <v>10569</v>
      </c>
      <c r="E78" s="1">
        <v>10614.35</v>
      </c>
      <c r="F78" s="1">
        <v>225972673</v>
      </c>
      <c r="G78" s="1">
        <v>12281.53</v>
      </c>
      <c r="H78" s="3">
        <f>IF(ISERR(LN(Table231[[#This Row],[Close]]/E77)),"-",LN(Table231[[#This Row],[Close]]/E77))</f>
        <v>2.7972969858506736E-3</v>
      </c>
    </row>
    <row r="79" spans="1:8" x14ac:dyDescent="0.3">
      <c r="A79" s="2">
        <v>43215</v>
      </c>
      <c r="B79" s="1">
        <v>10612.4</v>
      </c>
      <c r="C79" s="1">
        <v>10612.6</v>
      </c>
      <c r="D79" s="1">
        <v>10536.45</v>
      </c>
      <c r="E79" s="1">
        <v>10570.55</v>
      </c>
      <c r="F79" s="1">
        <v>195129613</v>
      </c>
      <c r="G79" s="1">
        <v>11125.11</v>
      </c>
      <c r="H79" s="3">
        <f>IF(ISERR(LN(Table231[[#This Row],[Close]]/E78)),"-",LN(Table231[[#This Row],[Close]]/E78))</f>
        <v>-4.1350265905722629E-3</v>
      </c>
    </row>
    <row r="80" spans="1:8" x14ac:dyDescent="0.3">
      <c r="A80" s="2">
        <v>43216</v>
      </c>
      <c r="B80" s="1">
        <v>10586.5</v>
      </c>
      <c r="C80" s="1">
        <v>10628.4</v>
      </c>
      <c r="D80" s="1">
        <v>10559.65</v>
      </c>
      <c r="E80" s="1">
        <v>10617.8</v>
      </c>
      <c r="F80" s="1">
        <v>345536167</v>
      </c>
      <c r="G80" s="1">
        <v>19200.41</v>
      </c>
      <c r="H80" s="3">
        <f>IF(ISERR(LN(Table231[[#This Row],[Close]]/E79)),"-",LN(Table231[[#This Row],[Close]]/E79))</f>
        <v>4.4600054580314101E-3</v>
      </c>
    </row>
    <row r="81" spans="1:8" x14ac:dyDescent="0.3">
      <c r="A81" s="2">
        <v>43217</v>
      </c>
      <c r="B81" s="1">
        <v>10651.65</v>
      </c>
      <c r="C81" s="1">
        <v>10719.8</v>
      </c>
      <c r="D81" s="1">
        <v>10647.55</v>
      </c>
      <c r="E81" s="1">
        <v>10692.3</v>
      </c>
      <c r="F81" s="1">
        <v>306671172</v>
      </c>
      <c r="G81" s="1">
        <v>16886.89</v>
      </c>
      <c r="H81" s="3">
        <f>IF(ISERR(LN(Table231[[#This Row],[Close]]/E80)),"-",LN(Table231[[#This Row],[Close]]/E80))</f>
        <v>6.9920181993261129E-3</v>
      </c>
    </row>
    <row r="82" spans="1:8" x14ac:dyDescent="0.3">
      <c r="A82" s="2">
        <v>43220</v>
      </c>
      <c r="B82" s="1">
        <v>10705.75</v>
      </c>
      <c r="C82" s="1">
        <v>10759</v>
      </c>
      <c r="D82" s="1">
        <v>10704.6</v>
      </c>
      <c r="E82" s="1">
        <v>10739.35</v>
      </c>
      <c r="F82" s="1">
        <v>179163468</v>
      </c>
      <c r="G82" s="1">
        <v>10412.57</v>
      </c>
      <c r="H82" s="3">
        <f>IF(ISERR(LN(Table231[[#This Row],[Close]]/E81)),"-",LN(Table231[[#This Row],[Close]]/E81))</f>
        <v>4.3907095895181257E-3</v>
      </c>
    </row>
    <row r="83" spans="1:8" x14ac:dyDescent="0.3">
      <c r="A83" s="2">
        <v>43222</v>
      </c>
      <c r="B83" s="1">
        <v>10783.85</v>
      </c>
      <c r="C83" s="1">
        <v>10784.65</v>
      </c>
      <c r="D83" s="1">
        <v>10689.8</v>
      </c>
      <c r="E83" s="1">
        <v>10718.05</v>
      </c>
      <c r="F83" s="1">
        <v>236757172</v>
      </c>
      <c r="G83" s="1">
        <v>14820.58</v>
      </c>
      <c r="H83" s="3">
        <f>IF(ISERR(LN(Table231[[#This Row],[Close]]/E82)),"-",LN(Table231[[#This Row],[Close]]/E82))</f>
        <v>-1.9853297227271902E-3</v>
      </c>
    </row>
    <row r="84" spans="1:8" x14ac:dyDescent="0.3">
      <c r="A84" s="2">
        <v>43223</v>
      </c>
      <c r="B84" s="1">
        <v>10720.15</v>
      </c>
      <c r="C84" s="1">
        <v>10720.6</v>
      </c>
      <c r="D84" s="1">
        <v>10647.45</v>
      </c>
      <c r="E84" s="1">
        <v>10679.65</v>
      </c>
      <c r="F84" s="1">
        <v>190869804</v>
      </c>
      <c r="G84" s="1">
        <v>11018.21</v>
      </c>
      <c r="H84" s="3">
        <f>IF(ISERR(LN(Table231[[#This Row],[Close]]/E83)),"-",LN(Table231[[#This Row],[Close]]/E83))</f>
        <v>-3.5891746517569662E-3</v>
      </c>
    </row>
    <row r="85" spans="1:8" x14ac:dyDescent="0.3">
      <c r="A85" s="2">
        <v>43224</v>
      </c>
      <c r="B85" s="1">
        <v>10700.45</v>
      </c>
      <c r="C85" s="1">
        <v>10700.45</v>
      </c>
      <c r="D85" s="1">
        <v>10601.6</v>
      </c>
      <c r="E85" s="1">
        <v>10618.25</v>
      </c>
      <c r="F85" s="1">
        <v>192296041</v>
      </c>
      <c r="G85" s="1">
        <v>9721.56</v>
      </c>
      <c r="H85" s="3">
        <f>IF(ISERR(LN(Table231[[#This Row],[Close]]/E84)),"-",LN(Table231[[#This Row],[Close]]/E84))</f>
        <v>-5.7658426514528623E-3</v>
      </c>
    </row>
    <row r="86" spans="1:8" x14ac:dyDescent="0.3">
      <c r="A86" s="2">
        <v>43227</v>
      </c>
      <c r="B86" s="1">
        <v>10653.15</v>
      </c>
      <c r="C86" s="1">
        <v>10725.65</v>
      </c>
      <c r="D86" s="1">
        <v>10635.65</v>
      </c>
      <c r="E86" s="1">
        <v>10715.5</v>
      </c>
      <c r="F86" s="1">
        <v>173620240</v>
      </c>
      <c r="G86" s="1">
        <v>9239.44</v>
      </c>
      <c r="H86" s="3">
        <f>IF(ISERR(LN(Table231[[#This Row],[Close]]/E85)),"-",LN(Table231[[#This Row],[Close]]/E85))</f>
        <v>9.1170725845766357E-3</v>
      </c>
    </row>
    <row r="87" spans="1:8" x14ac:dyDescent="0.3">
      <c r="A87" s="2">
        <v>43228</v>
      </c>
      <c r="B87" s="1">
        <v>10757.9</v>
      </c>
      <c r="C87" s="1">
        <v>10758.55</v>
      </c>
      <c r="D87" s="1">
        <v>10689.4</v>
      </c>
      <c r="E87" s="1">
        <v>10717.8</v>
      </c>
      <c r="F87" s="1">
        <v>278118616</v>
      </c>
      <c r="G87" s="1">
        <v>12783.49</v>
      </c>
      <c r="H87" s="3">
        <f>IF(ISERR(LN(Table231[[#This Row],[Close]]/E86)),"-",LN(Table231[[#This Row],[Close]]/E86))</f>
        <v>2.1461930816327936E-4</v>
      </c>
    </row>
    <row r="88" spans="1:8" x14ac:dyDescent="0.3">
      <c r="A88" s="2">
        <v>43229</v>
      </c>
      <c r="B88" s="1">
        <v>10693.35</v>
      </c>
      <c r="C88" s="1">
        <v>10766.25</v>
      </c>
      <c r="D88" s="1">
        <v>10689.85</v>
      </c>
      <c r="E88" s="1">
        <v>10741.7</v>
      </c>
      <c r="F88" s="1">
        <v>222115640</v>
      </c>
      <c r="G88" s="1">
        <v>10390.92</v>
      </c>
      <c r="H88" s="3">
        <f>IF(ISERR(LN(Table231[[#This Row],[Close]]/E87)),"-",LN(Table231[[#This Row],[Close]]/E87))</f>
        <v>2.2274526323300824E-3</v>
      </c>
    </row>
    <row r="89" spans="1:8" x14ac:dyDescent="0.3">
      <c r="A89" s="2">
        <v>43230</v>
      </c>
      <c r="B89" s="1">
        <v>10779.65</v>
      </c>
      <c r="C89" s="1">
        <v>10785.55</v>
      </c>
      <c r="D89" s="1">
        <v>10705</v>
      </c>
      <c r="E89" s="1">
        <v>10716.55</v>
      </c>
      <c r="F89" s="1">
        <v>197988475</v>
      </c>
      <c r="G89" s="1">
        <v>10526.38</v>
      </c>
      <c r="H89" s="3">
        <f>IF(ISERR(LN(Table231[[#This Row],[Close]]/E88)),"-",LN(Table231[[#This Row],[Close]]/E88))</f>
        <v>-2.3440878464996416E-3</v>
      </c>
    </row>
    <row r="90" spans="1:8" x14ac:dyDescent="0.3">
      <c r="A90" s="2">
        <v>43231</v>
      </c>
      <c r="B90" s="1">
        <v>10741.95</v>
      </c>
      <c r="C90" s="1">
        <v>10812.05</v>
      </c>
      <c r="D90" s="1">
        <v>10724.45</v>
      </c>
      <c r="E90" s="1">
        <v>10806.5</v>
      </c>
      <c r="F90" s="1">
        <v>209392114</v>
      </c>
      <c r="G90" s="1">
        <v>10432.43</v>
      </c>
      <c r="H90" s="3">
        <f>IF(ISERR(LN(Table231[[#This Row],[Close]]/E89)),"-",LN(Table231[[#This Row],[Close]]/E89))</f>
        <v>8.3585294552487952E-3</v>
      </c>
    </row>
    <row r="91" spans="1:8" x14ac:dyDescent="0.3">
      <c r="A91" s="2">
        <v>43234</v>
      </c>
      <c r="B91" s="1">
        <v>10815.15</v>
      </c>
      <c r="C91" s="1">
        <v>10834.85</v>
      </c>
      <c r="D91" s="1">
        <v>10774.75</v>
      </c>
      <c r="E91" s="1">
        <v>10806.6</v>
      </c>
      <c r="F91" s="1">
        <v>176697512</v>
      </c>
      <c r="G91" s="1">
        <v>9075.44</v>
      </c>
      <c r="H91" s="3">
        <f>IF(ISERR(LN(Table231[[#This Row],[Close]]/E90)),"-",LN(Table231[[#This Row],[Close]]/E90))</f>
        <v>9.2536470936592816E-6</v>
      </c>
    </row>
    <row r="92" spans="1:8" x14ac:dyDescent="0.3">
      <c r="A92" s="2">
        <v>43235</v>
      </c>
      <c r="B92" s="1">
        <v>10812.6</v>
      </c>
      <c r="C92" s="1">
        <v>10929.2</v>
      </c>
      <c r="D92" s="1">
        <v>10781.4</v>
      </c>
      <c r="E92" s="1">
        <v>10801.85</v>
      </c>
      <c r="F92" s="1">
        <v>262202312</v>
      </c>
      <c r="G92" s="1">
        <v>13582.7</v>
      </c>
      <c r="H92" s="3">
        <f>IF(ISERR(LN(Table231[[#This Row],[Close]]/E91)),"-",LN(Table231[[#This Row],[Close]]/E91))</f>
        <v>-4.3964283199478618E-4</v>
      </c>
    </row>
    <row r="93" spans="1:8" x14ac:dyDescent="0.3">
      <c r="A93" s="2">
        <v>43236</v>
      </c>
      <c r="B93" s="1">
        <v>10751.95</v>
      </c>
      <c r="C93" s="1">
        <v>10790.45</v>
      </c>
      <c r="D93" s="1">
        <v>10699.7</v>
      </c>
      <c r="E93" s="1">
        <v>10741.1</v>
      </c>
      <c r="F93" s="1">
        <v>238221884</v>
      </c>
      <c r="G93" s="1">
        <v>11359.48</v>
      </c>
      <c r="H93" s="3">
        <f>IF(ISERR(LN(Table231[[#This Row],[Close]]/E92)),"-",LN(Table231[[#This Row],[Close]]/E92))</f>
        <v>-5.6399110642633577E-3</v>
      </c>
    </row>
    <row r="94" spans="1:8" x14ac:dyDescent="0.3">
      <c r="A94" s="2">
        <v>43237</v>
      </c>
      <c r="B94" s="1">
        <v>10775.6</v>
      </c>
      <c r="C94" s="1">
        <v>10777.25</v>
      </c>
      <c r="D94" s="1">
        <v>10664.5</v>
      </c>
      <c r="E94" s="1">
        <v>10682.7</v>
      </c>
      <c r="F94" s="1">
        <v>220738923</v>
      </c>
      <c r="G94" s="1">
        <v>12506.3</v>
      </c>
      <c r="H94" s="3">
        <f>IF(ISERR(LN(Table231[[#This Row],[Close]]/E93)),"-",LN(Table231[[#This Row],[Close]]/E93))</f>
        <v>-5.4518941226662544E-3</v>
      </c>
    </row>
    <row r="95" spans="1:8" x14ac:dyDescent="0.3">
      <c r="A95" s="2">
        <v>43238</v>
      </c>
      <c r="B95" s="1">
        <v>10671.85</v>
      </c>
      <c r="C95" s="1">
        <v>10674.95</v>
      </c>
      <c r="D95" s="1">
        <v>10589.1</v>
      </c>
      <c r="E95" s="1">
        <v>10596.4</v>
      </c>
      <c r="F95" s="1">
        <v>229908939</v>
      </c>
      <c r="G95" s="1">
        <v>13908.47</v>
      </c>
      <c r="H95" s="3">
        <f>IF(ISERR(LN(Table231[[#This Row],[Close]]/E94)),"-",LN(Table231[[#This Row],[Close]]/E94))</f>
        <v>-8.1112897783238019E-3</v>
      </c>
    </row>
    <row r="96" spans="1:8" x14ac:dyDescent="0.3">
      <c r="A96" s="2">
        <v>43241</v>
      </c>
      <c r="B96" s="1">
        <v>10616.7</v>
      </c>
      <c r="C96" s="1">
        <v>10621.7</v>
      </c>
      <c r="D96" s="1">
        <v>10505.8</v>
      </c>
      <c r="E96" s="1">
        <v>10516.7</v>
      </c>
      <c r="F96" s="1">
        <v>197294184</v>
      </c>
      <c r="G96" s="1">
        <v>11346.13</v>
      </c>
      <c r="H96" s="3">
        <f>IF(ISERR(LN(Table231[[#This Row],[Close]]/E95)),"-",LN(Table231[[#This Row],[Close]]/E95))</f>
        <v>-7.5498509054843163E-3</v>
      </c>
    </row>
    <row r="97" spans="1:8" x14ac:dyDescent="0.3">
      <c r="A97" s="2">
        <v>43242</v>
      </c>
      <c r="B97" s="1">
        <v>10518.45</v>
      </c>
      <c r="C97" s="1">
        <v>10558.6</v>
      </c>
      <c r="D97" s="1">
        <v>10490.55</v>
      </c>
      <c r="E97" s="1">
        <v>10536.7</v>
      </c>
      <c r="F97" s="1">
        <v>249236637</v>
      </c>
      <c r="G97" s="1">
        <v>12017.36</v>
      </c>
      <c r="H97" s="3">
        <f>IF(ISERR(LN(Table231[[#This Row],[Close]]/E96)),"-",LN(Table231[[#This Row],[Close]]/E96))</f>
        <v>1.8999312240523454E-3</v>
      </c>
    </row>
    <row r="98" spans="1:8" x14ac:dyDescent="0.3">
      <c r="A98" s="2">
        <v>43243</v>
      </c>
      <c r="B98" s="1">
        <v>10521.1</v>
      </c>
      <c r="C98" s="1">
        <v>10533.55</v>
      </c>
      <c r="D98" s="1">
        <v>10417.799999999999</v>
      </c>
      <c r="E98" s="1">
        <v>10430.35</v>
      </c>
      <c r="F98" s="1">
        <v>299919120</v>
      </c>
      <c r="G98" s="1">
        <v>13456.6</v>
      </c>
      <c r="H98" s="3">
        <f>IF(ISERR(LN(Table231[[#This Row],[Close]]/E97)),"-",LN(Table231[[#This Row],[Close]]/E97))</f>
        <v>-1.0144575613613642E-2</v>
      </c>
    </row>
    <row r="99" spans="1:8" x14ac:dyDescent="0.3">
      <c r="A99" s="2">
        <v>43244</v>
      </c>
      <c r="B99" s="1">
        <v>10464.85</v>
      </c>
      <c r="C99" s="1">
        <v>10535.15</v>
      </c>
      <c r="D99" s="1">
        <v>10419.799999999999</v>
      </c>
      <c r="E99" s="1">
        <v>10513.85</v>
      </c>
      <c r="F99" s="1">
        <v>306792497</v>
      </c>
      <c r="G99" s="1">
        <v>12914.16</v>
      </c>
      <c r="H99" s="3">
        <f>IF(ISERR(LN(Table231[[#This Row],[Close]]/E98)),"-",LN(Table231[[#This Row],[Close]]/E98))</f>
        <v>7.9736101068204873E-3</v>
      </c>
    </row>
    <row r="100" spans="1:8" x14ac:dyDescent="0.3">
      <c r="A100" s="2">
        <v>43245</v>
      </c>
      <c r="B100" s="1">
        <v>10533.05</v>
      </c>
      <c r="C100" s="1">
        <v>10628.05</v>
      </c>
      <c r="D100" s="1">
        <v>10524</v>
      </c>
      <c r="E100" s="1">
        <v>10605.15</v>
      </c>
      <c r="F100" s="1">
        <v>268914888</v>
      </c>
      <c r="G100" s="1">
        <v>12431.16</v>
      </c>
      <c r="H100" s="3">
        <f>IF(ISERR(LN(Table231[[#This Row],[Close]]/E99)),"-",LN(Table231[[#This Row],[Close]]/E99))</f>
        <v>8.6462965847299792E-3</v>
      </c>
    </row>
    <row r="101" spans="1:8" x14ac:dyDescent="0.3">
      <c r="A101" s="2">
        <v>43248</v>
      </c>
      <c r="B101" s="1">
        <v>10648.35</v>
      </c>
      <c r="C101" s="1">
        <v>10709.8</v>
      </c>
      <c r="D101" s="1">
        <v>10640.55</v>
      </c>
      <c r="E101" s="1">
        <v>10688.65</v>
      </c>
      <c r="F101" s="1">
        <v>239786001</v>
      </c>
      <c r="G101" s="1">
        <v>11764.35</v>
      </c>
      <c r="H101" s="3">
        <f>IF(ISERR(LN(Table231[[#This Row],[Close]]/E100)),"-",LN(Table231[[#This Row],[Close]]/E100))</f>
        <v>7.8426986251568815E-3</v>
      </c>
    </row>
    <row r="102" spans="1:8" x14ac:dyDescent="0.3">
      <c r="A102" s="2">
        <v>43249</v>
      </c>
      <c r="B102" s="1">
        <v>10689.4</v>
      </c>
      <c r="C102" s="1">
        <v>10717.25</v>
      </c>
      <c r="D102" s="1">
        <v>10616.1</v>
      </c>
      <c r="E102" s="1">
        <v>10633.3</v>
      </c>
      <c r="F102" s="1">
        <v>232761575</v>
      </c>
      <c r="G102" s="1">
        <v>11817.39</v>
      </c>
      <c r="H102" s="3">
        <f>IF(ISERR(LN(Table231[[#This Row],[Close]]/E101)),"-",LN(Table231[[#This Row],[Close]]/E101))</f>
        <v>-5.1918444918060431E-3</v>
      </c>
    </row>
    <row r="103" spans="1:8" x14ac:dyDescent="0.3">
      <c r="A103" s="2">
        <v>43250</v>
      </c>
      <c r="B103" s="1">
        <v>10579</v>
      </c>
      <c r="C103" s="1">
        <v>10648.7</v>
      </c>
      <c r="D103" s="1">
        <v>10558.45</v>
      </c>
      <c r="E103" s="1">
        <v>10614.35</v>
      </c>
      <c r="F103" s="1">
        <v>246124259</v>
      </c>
      <c r="G103" s="1">
        <v>12224.76</v>
      </c>
      <c r="H103" s="3">
        <f>IF(ISERR(LN(Table231[[#This Row],[Close]]/E102)),"-",LN(Table231[[#This Row],[Close]]/E102))</f>
        <v>-1.7837271438870593E-3</v>
      </c>
    </row>
    <row r="104" spans="1:8" x14ac:dyDescent="0.3">
      <c r="A104" s="2">
        <v>43251</v>
      </c>
      <c r="B104" s="1">
        <v>10670.1</v>
      </c>
      <c r="C104" s="1">
        <v>10763.8</v>
      </c>
      <c r="D104" s="1">
        <v>10620.4</v>
      </c>
      <c r="E104" s="1">
        <v>10736.15</v>
      </c>
      <c r="F104" s="1">
        <v>629198569</v>
      </c>
      <c r="G104" s="1">
        <v>29479.77</v>
      </c>
      <c r="H104" s="3">
        <f>IF(ISERR(LN(Table231[[#This Row],[Close]]/E103)),"-",LN(Table231[[#This Row],[Close]]/E103))</f>
        <v>1.1409692638126136E-2</v>
      </c>
    </row>
    <row r="105" spans="1:8" x14ac:dyDescent="0.3">
      <c r="A105" s="2">
        <v>43252</v>
      </c>
      <c r="B105" s="1">
        <v>10738.45</v>
      </c>
      <c r="C105" s="1">
        <v>10764.75</v>
      </c>
      <c r="D105" s="1">
        <v>10681.5</v>
      </c>
      <c r="E105" s="1">
        <v>10696.2</v>
      </c>
      <c r="F105" s="1">
        <v>227355567</v>
      </c>
      <c r="G105" s="1">
        <v>12965.01</v>
      </c>
      <c r="H105" s="3">
        <f>IF(ISERR(LN(Table231[[#This Row],[Close]]/E104)),"-",LN(Table231[[#This Row],[Close]]/E104))</f>
        <v>-3.7280136120426276E-3</v>
      </c>
    </row>
    <row r="106" spans="1:8" x14ac:dyDescent="0.3">
      <c r="A106" s="2">
        <v>43255</v>
      </c>
      <c r="B106" s="1">
        <v>10765.95</v>
      </c>
      <c r="C106" s="1">
        <v>10770.3</v>
      </c>
      <c r="D106" s="1">
        <v>10618.35</v>
      </c>
      <c r="E106" s="1">
        <v>10628.5</v>
      </c>
      <c r="F106" s="1">
        <v>210148313</v>
      </c>
      <c r="G106" s="1">
        <v>14120.49</v>
      </c>
      <c r="H106" s="3">
        <f>IF(ISERR(LN(Table231[[#This Row],[Close]]/E105)),"-",LN(Table231[[#This Row],[Close]]/E105))</f>
        <v>-6.3494658726906857E-3</v>
      </c>
    </row>
    <row r="107" spans="1:8" x14ac:dyDescent="0.3">
      <c r="A107" s="2">
        <v>43256</v>
      </c>
      <c r="B107" s="1">
        <v>10630.7</v>
      </c>
      <c r="C107" s="1">
        <v>10633.15</v>
      </c>
      <c r="D107" s="1">
        <v>10550.9</v>
      </c>
      <c r="E107" s="1">
        <v>10593.15</v>
      </c>
      <c r="F107" s="1">
        <v>172898027</v>
      </c>
      <c r="G107" s="1">
        <v>10027.540000000001</v>
      </c>
      <c r="H107" s="3">
        <f>IF(ISERR(LN(Table231[[#This Row],[Close]]/E106)),"-",LN(Table231[[#This Row],[Close]]/E106))</f>
        <v>-3.3315065224060682E-3</v>
      </c>
    </row>
    <row r="108" spans="1:8" x14ac:dyDescent="0.3">
      <c r="A108" s="2">
        <v>43257</v>
      </c>
      <c r="B108" s="1">
        <v>10603.45</v>
      </c>
      <c r="C108" s="1">
        <v>10698.35</v>
      </c>
      <c r="D108" s="1">
        <v>10587.5</v>
      </c>
      <c r="E108" s="1">
        <v>10684.65</v>
      </c>
      <c r="F108" s="1">
        <v>195761429</v>
      </c>
      <c r="G108" s="1">
        <v>9920.75</v>
      </c>
      <c r="H108" s="3">
        <f>IF(ISERR(LN(Table231[[#This Row],[Close]]/E107)),"-",LN(Table231[[#This Row],[Close]]/E107))</f>
        <v>8.6005662256969095E-3</v>
      </c>
    </row>
    <row r="109" spans="1:8" x14ac:dyDescent="0.3">
      <c r="A109" s="2">
        <v>43258</v>
      </c>
      <c r="B109" s="1">
        <v>10722.6</v>
      </c>
      <c r="C109" s="1">
        <v>10818</v>
      </c>
      <c r="D109" s="1">
        <v>10722.6</v>
      </c>
      <c r="E109" s="1">
        <v>10768.35</v>
      </c>
      <c r="F109" s="1">
        <v>227663151</v>
      </c>
      <c r="G109" s="1">
        <v>11315.24</v>
      </c>
      <c r="H109" s="3">
        <f>IF(ISERR(LN(Table231[[#This Row],[Close]]/E108)),"-",LN(Table231[[#This Row],[Close]]/E108))</f>
        <v>7.8031440545139521E-3</v>
      </c>
    </row>
    <row r="110" spans="1:8" x14ac:dyDescent="0.3">
      <c r="A110" s="2">
        <v>43259</v>
      </c>
      <c r="B110" s="1">
        <v>10736.4</v>
      </c>
      <c r="C110" s="1">
        <v>10779.45</v>
      </c>
      <c r="D110" s="1">
        <v>10709.05</v>
      </c>
      <c r="E110" s="1">
        <v>10767.65</v>
      </c>
      <c r="F110" s="1">
        <v>215942528</v>
      </c>
      <c r="G110" s="1">
        <v>12360.88</v>
      </c>
      <c r="H110" s="3">
        <f>IF(ISERR(LN(Table231[[#This Row],[Close]]/E109)),"-",LN(Table231[[#This Row],[Close]]/E109))</f>
        <v>-6.5007429443483659E-5</v>
      </c>
    </row>
    <row r="111" spans="1:8" x14ac:dyDescent="0.3">
      <c r="A111" s="2">
        <v>43262</v>
      </c>
      <c r="B111" s="1">
        <v>10781.85</v>
      </c>
      <c r="C111" s="1">
        <v>10850.55</v>
      </c>
      <c r="D111" s="1">
        <v>10777.05</v>
      </c>
      <c r="E111" s="1">
        <v>10786.95</v>
      </c>
      <c r="F111" s="1">
        <v>217849903</v>
      </c>
      <c r="G111" s="1">
        <v>11384.97</v>
      </c>
      <c r="H111" s="3">
        <f>IF(ISERR(LN(Table231[[#This Row],[Close]]/E110)),"-",LN(Table231[[#This Row],[Close]]/E110))</f>
        <v>1.7908015140969788E-3</v>
      </c>
    </row>
    <row r="112" spans="1:8" x14ac:dyDescent="0.3">
      <c r="A112" s="2">
        <v>43263</v>
      </c>
      <c r="B112" s="1">
        <v>10816.15</v>
      </c>
      <c r="C112" s="1">
        <v>10856.55</v>
      </c>
      <c r="D112" s="1">
        <v>10789.4</v>
      </c>
      <c r="E112" s="1">
        <v>10842.85</v>
      </c>
      <c r="F112" s="1">
        <v>204419184</v>
      </c>
      <c r="G112" s="1">
        <v>11989.07</v>
      </c>
      <c r="H112" s="3">
        <f>IF(ISERR(LN(Table231[[#This Row],[Close]]/E111)),"-",LN(Table231[[#This Row],[Close]]/E111))</f>
        <v>5.1688064110242352E-3</v>
      </c>
    </row>
    <row r="113" spans="1:8" x14ac:dyDescent="0.3">
      <c r="A113" s="2">
        <v>43264</v>
      </c>
      <c r="B113" s="1">
        <v>10887.5</v>
      </c>
      <c r="C113" s="1">
        <v>10893.25</v>
      </c>
      <c r="D113" s="1">
        <v>10842.65</v>
      </c>
      <c r="E113" s="1">
        <v>10856.7</v>
      </c>
      <c r="F113" s="1">
        <v>220003032</v>
      </c>
      <c r="G113" s="1">
        <v>12982.8</v>
      </c>
      <c r="H113" s="3">
        <f>IF(ISERR(LN(Table231[[#This Row],[Close]]/E112)),"-",LN(Table231[[#This Row],[Close]]/E112))</f>
        <v>1.2765243408948135E-3</v>
      </c>
    </row>
    <row r="114" spans="1:8" x14ac:dyDescent="0.3">
      <c r="A114" s="2">
        <v>43265</v>
      </c>
      <c r="B114" s="1">
        <v>10832.9</v>
      </c>
      <c r="C114" s="1">
        <v>10833.7</v>
      </c>
      <c r="D114" s="1">
        <v>10773.55</v>
      </c>
      <c r="E114" s="1">
        <v>10808.05</v>
      </c>
      <c r="F114" s="1">
        <v>190031664</v>
      </c>
      <c r="G114" s="1">
        <v>11659.79</v>
      </c>
      <c r="H114" s="3">
        <f>IF(ISERR(LN(Table231[[#This Row],[Close]]/E113)),"-",LN(Table231[[#This Row],[Close]]/E113))</f>
        <v>-4.4911740754108491E-3</v>
      </c>
    </row>
    <row r="115" spans="1:8" x14ac:dyDescent="0.3">
      <c r="A115" s="2">
        <v>43266</v>
      </c>
      <c r="B115" s="1">
        <v>10808.65</v>
      </c>
      <c r="C115" s="1">
        <v>10834</v>
      </c>
      <c r="D115" s="1">
        <v>10755.4</v>
      </c>
      <c r="E115" s="1">
        <v>10817.7</v>
      </c>
      <c r="F115" s="1">
        <v>314764425</v>
      </c>
      <c r="G115" s="1">
        <v>19271.43</v>
      </c>
      <c r="H115" s="3">
        <f>IF(ISERR(LN(Table231[[#This Row],[Close]]/E114)),"-",LN(Table231[[#This Row],[Close]]/E114))</f>
        <v>8.9245465618541871E-4</v>
      </c>
    </row>
    <row r="116" spans="1:8" x14ac:dyDescent="0.3">
      <c r="A116" s="2">
        <v>43269</v>
      </c>
      <c r="B116" s="1">
        <v>10830.2</v>
      </c>
      <c r="C116" s="1">
        <v>10830.2</v>
      </c>
      <c r="D116" s="1">
        <v>10787.35</v>
      </c>
      <c r="E116" s="1">
        <v>10799.85</v>
      </c>
      <c r="F116" s="1">
        <v>202727202</v>
      </c>
      <c r="G116" s="1">
        <v>11182.48</v>
      </c>
      <c r="H116" s="3">
        <f>IF(ISERR(LN(Table231[[#This Row],[Close]]/E115)),"-",LN(Table231[[#This Row],[Close]]/E115))</f>
        <v>-1.6514363613613185E-3</v>
      </c>
    </row>
    <row r="117" spans="1:8" x14ac:dyDescent="0.3">
      <c r="A117" s="2">
        <v>43270</v>
      </c>
      <c r="B117" s="1">
        <v>10789.45</v>
      </c>
      <c r="C117" s="1">
        <v>10789.45</v>
      </c>
      <c r="D117" s="1">
        <v>10701.2</v>
      </c>
      <c r="E117" s="1">
        <v>10710.45</v>
      </c>
      <c r="F117" s="1">
        <v>231382790</v>
      </c>
      <c r="G117" s="1">
        <v>12290.16</v>
      </c>
      <c r="H117" s="3">
        <f>IF(ISERR(LN(Table231[[#This Row],[Close]]/E116)),"-",LN(Table231[[#This Row],[Close]]/E116))</f>
        <v>-8.3123447611347413E-3</v>
      </c>
    </row>
    <row r="118" spans="1:8" x14ac:dyDescent="0.3">
      <c r="A118" s="2">
        <v>43271</v>
      </c>
      <c r="B118" s="1">
        <v>10734.65</v>
      </c>
      <c r="C118" s="1">
        <v>10781.8</v>
      </c>
      <c r="D118" s="1">
        <v>10724.05</v>
      </c>
      <c r="E118" s="1">
        <v>10772.05</v>
      </c>
      <c r="F118" s="1">
        <v>199467082</v>
      </c>
      <c r="G118" s="1">
        <v>10858.35</v>
      </c>
      <c r="H118" s="3">
        <f>IF(ISERR(LN(Table231[[#This Row],[Close]]/E117)),"-",LN(Table231[[#This Row],[Close]]/E117))</f>
        <v>5.7349162184533176E-3</v>
      </c>
    </row>
    <row r="119" spans="1:8" x14ac:dyDescent="0.3">
      <c r="A119" s="2">
        <v>43272</v>
      </c>
      <c r="B119" s="1">
        <v>10808.45</v>
      </c>
      <c r="C119" s="1">
        <v>10809.6</v>
      </c>
      <c r="D119" s="1">
        <v>10725.9</v>
      </c>
      <c r="E119" s="1">
        <v>10741.1</v>
      </c>
      <c r="F119" s="1">
        <v>230507383</v>
      </c>
      <c r="G119" s="1">
        <v>12211.18</v>
      </c>
      <c r="H119" s="3">
        <f>IF(ISERR(LN(Table231[[#This Row],[Close]]/E118)),"-",LN(Table231[[#This Row],[Close]]/E118))</f>
        <v>-2.8773119094804597E-3</v>
      </c>
    </row>
    <row r="120" spans="1:8" x14ac:dyDescent="0.3">
      <c r="A120" s="2">
        <v>43273</v>
      </c>
      <c r="B120" s="1">
        <v>10742.7</v>
      </c>
      <c r="C120" s="1">
        <v>10837</v>
      </c>
      <c r="D120" s="1">
        <v>10710.45</v>
      </c>
      <c r="E120" s="1">
        <v>10821.85</v>
      </c>
      <c r="F120" s="1">
        <v>236898415</v>
      </c>
      <c r="G120" s="1">
        <v>13520.01</v>
      </c>
      <c r="H120" s="3">
        <f>IF(ISERR(LN(Table231[[#This Row],[Close]]/E119)),"-",LN(Table231[[#This Row],[Close]]/E119))</f>
        <v>7.489733777589257E-3</v>
      </c>
    </row>
    <row r="121" spans="1:8" x14ac:dyDescent="0.3">
      <c r="A121" s="2">
        <v>43276</v>
      </c>
      <c r="B121" s="1">
        <v>10822.9</v>
      </c>
      <c r="C121" s="1">
        <v>10831.05</v>
      </c>
      <c r="D121" s="1">
        <v>10753.05</v>
      </c>
      <c r="E121" s="1">
        <v>10762.45</v>
      </c>
      <c r="F121" s="1">
        <v>236693278</v>
      </c>
      <c r="G121" s="1">
        <v>12012.41</v>
      </c>
      <c r="H121" s="3">
        <f>IF(ISERR(LN(Table231[[#This Row],[Close]]/E120)),"-",LN(Table231[[#This Row],[Close]]/E120))</f>
        <v>-5.5040144879465814E-3</v>
      </c>
    </row>
    <row r="122" spans="1:8" x14ac:dyDescent="0.3">
      <c r="A122" s="2">
        <v>43277</v>
      </c>
      <c r="B122" s="1">
        <v>10742.7</v>
      </c>
      <c r="C122" s="1">
        <v>10805.25</v>
      </c>
      <c r="D122" s="1">
        <v>10732.55</v>
      </c>
      <c r="E122" s="1">
        <v>10769.15</v>
      </c>
      <c r="F122" s="1">
        <v>226846382</v>
      </c>
      <c r="G122" s="1">
        <v>12113.53</v>
      </c>
      <c r="H122" s="3">
        <f>IF(ISERR(LN(Table231[[#This Row],[Close]]/E121)),"-",LN(Table231[[#This Row],[Close]]/E121))</f>
        <v>6.2234113732792811E-4</v>
      </c>
    </row>
    <row r="123" spans="1:8" x14ac:dyDescent="0.3">
      <c r="A123" s="2">
        <v>43278</v>
      </c>
      <c r="B123" s="1">
        <v>10785.5</v>
      </c>
      <c r="C123" s="1">
        <v>10785.5</v>
      </c>
      <c r="D123" s="1">
        <v>10652.4</v>
      </c>
      <c r="E123" s="1">
        <v>10671.4</v>
      </c>
      <c r="F123" s="1">
        <v>253620792</v>
      </c>
      <c r="G123" s="1">
        <v>13837.03</v>
      </c>
      <c r="H123" s="3">
        <f>IF(ISERR(LN(Table231[[#This Row],[Close]]/E122)),"-",LN(Table231[[#This Row],[Close]]/E122))</f>
        <v>-9.1182994159396107E-3</v>
      </c>
    </row>
    <row r="124" spans="1:8" x14ac:dyDescent="0.3">
      <c r="A124" s="2">
        <v>43279</v>
      </c>
      <c r="B124" s="1">
        <v>10660.8</v>
      </c>
      <c r="C124" s="1">
        <v>10674.2</v>
      </c>
      <c r="D124" s="1">
        <v>10557.7</v>
      </c>
      <c r="E124" s="1">
        <v>10589.1</v>
      </c>
      <c r="F124" s="1">
        <v>363157327</v>
      </c>
      <c r="G124" s="1">
        <v>20187.98</v>
      </c>
      <c r="H124" s="3">
        <f>IF(ISERR(LN(Table231[[#This Row],[Close]]/E123)),"-",LN(Table231[[#This Row],[Close]]/E123))</f>
        <v>-7.7420955375824396E-3</v>
      </c>
    </row>
    <row r="125" spans="1:8" x14ac:dyDescent="0.3">
      <c r="A125" s="2">
        <v>43280</v>
      </c>
      <c r="B125" s="1">
        <v>10612.85</v>
      </c>
      <c r="C125" s="1">
        <v>10723.05</v>
      </c>
      <c r="D125" s="1">
        <v>10612.35</v>
      </c>
      <c r="E125" s="1">
        <v>10714.3</v>
      </c>
      <c r="F125" s="1">
        <v>250327878</v>
      </c>
      <c r="G125" s="1">
        <v>14440.17</v>
      </c>
      <c r="H125" s="3">
        <f>IF(ISERR(LN(Table231[[#This Row],[Close]]/E124)),"-",LN(Table231[[#This Row],[Close]]/E124))</f>
        <v>1.1754127647321299E-2</v>
      </c>
    </row>
    <row r="126" spans="1:8" x14ac:dyDescent="0.3">
      <c r="A126" s="2">
        <v>43283</v>
      </c>
      <c r="B126" s="1">
        <v>10732.35</v>
      </c>
      <c r="C126" s="1">
        <v>10736.15</v>
      </c>
      <c r="D126" s="1">
        <v>10604.65</v>
      </c>
      <c r="E126" s="1">
        <v>10657.3</v>
      </c>
      <c r="F126" s="1">
        <v>304536687</v>
      </c>
      <c r="G126" s="1">
        <v>13591.3</v>
      </c>
      <c r="H126" s="3">
        <f>IF(ISERR(LN(Table231[[#This Row],[Close]]/E125)),"-",LN(Table231[[#This Row],[Close]]/E125))</f>
        <v>-5.334194459439767E-3</v>
      </c>
    </row>
    <row r="127" spans="1:8" x14ac:dyDescent="0.3">
      <c r="A127" s="2">
        <v>43284</v>
      </c>
      <c r="B127" s="1">
        <v>10668.6</v>
      </c>
      <c r="C127" s="1">
        <v>10713.3</v>
      </c>
      <c r="D127" s="1">
        <v>10630.25</v>
      </c>
      <c r="E127" s="1">
        <v>10699.9</v>
      </c>
      <c r="F127" s="1">
        <v>208371545</v>
      </c>
      <c r="G127" s="1">
        <v>10896.89</v>
      </c>
      <c r="H127" s="3">
        <f>IF(ISERR(LN(Table231[[#This Row],[Close]]/E126)),"-",LN(Table231[[#This Row],[Close]]/E126))</f>
        <v>3.9892922757939599E-3</v>
      </c>
    </row>
    <row r="128" spans="1:8" x14ac:dyDescent="0.3">
      <c r="A128" s="2">
        <v>43285</v>
      </c>
      <c r="B128" s="1">
        <v>10715</v>
      </c>
      <c r="C128" s="1">
        <v>10777.15</v>
      </c>
      <c r="D128" s="1">
        <v>10677.75</v>
      </c>
      <c r="E128" s="1">
        <v>10769.9</v>
      </c>
      <c r="F128" s="1">
        <v>179268271</v>
      </c>
      <c r="G128" s="1">
        <v>10388.69</v>
      </c>
      <c r="H128" s="3">
        <f>IF(ISERR(LN(Table231[[#This Row],[Close]]/E127)),"-",LN(Table231[[#This Row],[Close]]/E127))</f>
        <v>6.5208104443272496E-3</v>
      </c>
    </row>
    <row r="129" spans="1:8" x14ac:dyDescent="0.3">
      <c r="A129" s="2">
        <v>43286</v>
      </c>
      <c r="B129" s="1">
        <v>10786.05</v>
      </c>
      <c r="C129" s="1">
        <v>10786.05</v>
      </c>
      <c r="D129" s="1">
        <v>10726.25</v>
      </c>
      <c r="E129" s="1">
        <v>10749.75</v>
      </c>
      <c r="F129" s="1">
        <v>227267176</v>
      </c>
      <c r="G129" s="1">
        <v>13676.58</v>
      </c>
      <c r="H129" s="3">
        <f>IF(ISERR(LN(Table231[[#This Row],[Close]]/E128)),"-",LN(Table231[[#This Row],[Close]]/E128))</f>
        <v>-1.8727075848253383E-3</v>
      </c>
    </row>
    <row r="130" spans="1:8" x14ac:dyDescent="0.3">
      <c r="A130" s="2">
        <v>43287</v>
      </c>
      <c r="B130" s="1">
        <v>10744.15</v>
      </c>
      <c r="C130" s="1">
        <v>10816.35</v>
      </c>
      <c r="D130" s="1">
        <v>10735.05</v>
      </c>
      <c r="E130" s="1">
        <v>10772.65</v>
      </c>
      <c r="F130" s="1">
        <v>256547706</v>
      </c>
      <c r="G130" s="1">
        <v>14006.48</v>
      </c>
      <c r="H130" s="3">
        <f>IF(ISERR(LN(Table231[[#This Row],[Close]]/E129)),"-",LN(Table231[[#This Row],[Close]]/E129))</f>
        <v>2.1280162660109484E-3</v>
      </c>
    </row>
    <row r="131" spans="1:8" x14ac:dyDescent="0.3">
      <c r="A131" s="2">
        <v>43290</v>
      </c>
      <c r="B131" s="1">
        <v>10838.3</v>
      </c>
      <c r="C131" s="1">
        <v>10860.35</v>
      </c>
      <c r="D131" s="1">
        <v>10807.15</v>
      </c>
      <c r="E131" s="1">
        <v>10852.9</v>
      </c>
      <c r="F131" s="1">
        <v>189331016</v>
      </c>
      <c r="G131" s="1">
        <v>10843.92</v>
      </c>
      <c r="H131" s="3">
        <f>IF(ISERR(LN(Table231[[#This Row],[Close]]/E130)),"-",LN(Table231[[#This Row],[Close]]/E130))</f>
        <v>7.4218106239193555E-3</v>
      </c>
    </row>
    <row r="132" spans="1:8" x14ac:dyDescent="0.3">
      <c r="A132" s="2">
        <v>43291</v>
      </c>
      <c r="B132" s="1">
        <v>10902.75</v>
      </c>
      <c r="C132" s="1">
        <v>10956.9</v>
      </c>
      <c r="D132" s="1">
        <v>10876.65</v>
      </c>
      <c r="E132" s="1">
        <v>10947.25</v>
      </c>
      <c r="F132" s="1">
        <v>203061980</v>
      </c>
      <c r="G132" s="1">
        <v>12834.85</v>
      </c>
      <c r="H132" s="3">
        <f>IF(ISERR(LN(Table231[[#This Row],[Close]]/E131)),"-",LN(Table231[[#This Row],[Close]]/E131))</f>
        <v>8.6559577894496902E-3</v>
      </c>
    </row>
    <row r="133" spans="1:8" x14ac:dyDescent="0.3">
      <c r="A133" s="2">
        <v>43292</v>
      </c>
      <c r="B133" s="1">
        <v>10956.4</v>
      </c>
      <c r="C133" s="1">
        <v>10976.65</v>
      </c>
      <c r="D133" s="1">
        <v>10923</v>
      </c>
      <c r="E133" s="1">
        <v>10948.3</v>
      </c>
      <c r="F133" s="1">
        <v>229211999</v>
      </c>
      <c r="G133" s="1">
        <v>15944.45</v>
      </c>
      <c r="H133" s="3">
        <f>IF(ISERR(LN(Table231[[#This Row],[Close]]/E132)),"-",LN(Table231[[#This Row],[Close]]/E132))</f>
        <v>9.5909899573626465E-5</v>
      </c>
    </row>
    <row r="134" spans="1:8" x14ac:dyDescent="0.3">
      <c r="A134" s="2">
        <v>43293</v>
      </c>
      <c r="B134" s="1">
        <v>11006.95</v>
      </c>
      <c r="C134" s="1">
        <v>11078.3</v>
      </c>
      <c r="D134" s="1">
        <v>10999.65</v>
      </c>
      <c r="E134" s="1">
        <v>11023.2</v>
      </c>
      <c r="F134" s="1">
        <v>256034815</v>
      </c>
      <c r="G134" s="1">
        <v>15787.28</v>
      </c>
      <c r="H134" s="3">
        <f>IF(ISERR(LN(Table231[[#This Row],[Close]]/E133)),"-",LN(Table231[[#This Row],[Close]]/E133))</f>
        <v>6.8179496293051707E-3</v>
      </c>
    </row>
    <row r="135" spans="1:8" x14ac:dyDescent="0.3">
      <c r="A135" s="2">
        <v>43294</v>
      </c>
      <c r="B135" s="1">
        <v>11056.9</v>
      </c>
      <c r="C135" s="1">
        <v>11071.35</v>
      </c>
      <c r="D135" s="1">
        <v>10999.75</v>
      </c>
      <c r="E135" s="1">
        <v>11018.9</v>
      </c>
      <c r="F135" s="1">
        <v>241670818</v>
      </c>
      <c r="G135" s="1">
        <v>14744.56</v>
      </c>
      <c r="H135" s="3">
        <f>IF(ISERR(LN(Table231[[#This Row],[Close]]/E134)),"-",LN(Table231[[#This Row],[Close]]/E134))</f>
        <v>-3.9016246678396689E-4</v>
      </c>
    </row>
    <row r="136" spans="1:8" x14ac:dyDescent="0.3">
      <c r="A136" s="2">
        <v>43297</v>
      </c>
      <c r="B136" s="1">
        <v>11018.95</v>
      </c>
      <c r="C136" s="1">
        <v>11019.5</v>
      </c>
      <c r="D136" s="1">
        <v>10926.25</v>
      </c>
      <c r="E136" s="1">
        <v>10936.85</v>
      </c>
      <c r="F136" s="1">
        <v>216971413</v>
      </c>
      <c r="G136" s="1">
        <v>13709.57</v>
      </c>
      <c r="H136" s="3">
        <f>IF(ISERR(LN(Table231[[#This Row],[Close]]/E135)),"-",LN(Table231[[#This Row],[Close]]/E135))</f>
        <v>-7.4741588844156994E-3</v>
      </c>
    </row>
    <row r="137" spans="1:8" x14ac:dyDescent="0.3">
      <c r="A137" s="2">
        <v>43298</v>
      </c>
      <c r="B137" s="1">
        <v>10939.65</v>
      </c>
      <c r="C137" s="1">
        <v>11018.5</v>
      </c>
      <c r="D137" s="1">
        <v>10925.6</v>
      </c>
      <c r="E137" s="1">
        <v>11008.05</v>
      </c>
      <c r="F137" s="1">
        <v>217107580</v>
      </c>
      <c r="G137" s="1">
        <v>12649.4</v>
      </c>
      <c r="H137" s="3">
        <f>IF(ISERR(LN(Table231[[#This Row],[Close]]/E136)),"-",LN(Table231[[#This Row],[Close]]/E136))</f>
        <v>6.4890019854781638E-3</v>
      </c>
    </row>
    <row r="138" spans="1:8" x14ac:dyDescent="0.3">
      <c r="A138" s="2">
        <v>43299</v>
      </c>
      <c r="B138" s="1">
        <v>11060.2</v>
      </c>
      <c r="C138" s="1">
        <v>11076.2</v>
      </c>
      <c r="D138" s="1">
        <v>10956.3</v>
      </c>
      <c r="E138" s="1">
        <v>10980.45</v>
      </c>
      <c r="F138" s="1">
        <v>232502459</v>
      </c>
      <c r="G138" s="1">
        <v>13320.2</v>
      </c>
      <c r="H138" s="3">
        <f>IF(ISERR(LN(Table231[[#This Row],[Close]]/E137)),"-",LN(Table231[[#This Row],[Close]]/E137))</f>
        <v>-2.5104044836980507E-3</v>
      </c>
    </row>
    <row r="139" spans="1:8" x14ac:dyDescent="0.3">
      <c r="A139" s="2">
        <v>43300</v>
      </c>
      <c r="B139" s="1">
        <v>10999.5</v>
      </c>
      <c r="C139" s="1">
        <v>11006.5</v>
      </c>
      <c r="D139" s="1">
        <v>10935.45</v>
      </c>
      <c r="E139" s="1">
        <v>10957.1</v>
      </c>
      <c r="F139" s="1">
        <v>222056399</v>
      </c>
      <c r="G139" s="1">
        <v>12199.98</v>
      </c>
      <c r="H139" s="3">
        <f>IF(ISERR(LN(Table231[[#This Row],[Close]]/E138)),"-",LN(Table231[[#This Row],[Close]]/E138))</f>
        <v>-2.1287708807833992E-3</v>
      </c>
    </row>
    <row r="140" spans="1:8" x14ac:dyDescent="0.3">
      <c r="A140" s="2">
        <v>43301</v>
      </c>
      <c r="B140" s="1">
        <v>10963.5</v>
      </c>
      <c r="C140" s="1">
        <v>11030.25</v>
      </c>
      <c r="D140" s="1">
        <v>10946.2</v>
      </c>
      <c r="E140" s="1">
        <v>11010.2</v>
      </c>
      <c r="F140" s="1">
        <v>193144113</v>
      </c>
      <c r="G140" s="1">
        <v>14105.94</v>
      </c>
      <c r="H140" s="3">
        <f>IF(ISERR(LN(Table231[[#This Row],[Close]]/E139)),"-",LN(Table231[[#This Row],[Close]]/E139))</f>
        <v>4.8344679065168992E-3</v>
      </c>
    </row>
    <row r="141" spans="1:8" x14ac:dyDescent="0.3">
      <c r="A141" s="2">
        <v>43304</v>
      </c>
      <c r="B141" s="1">
        <v>11019.85</v>
      </c>
      <c r="C141" s="1">
        <v>11093.4</v>
      </c>
      <c r="D141" s="1">
        <v>11010.95</v>
      </c>
      <c r="E141" s="1">
        <v>11084.75</v>
      </c>
      <c r="F141" s="1">
        <v>236153085</v>
      </c>
      <c r="G141" s="1">
        <v>14932.51</v>
      </c>
      <c r="H141" s="3">
        <f>IF(ISERR(LN(Table231[[#This Row],[Close]]/E140)),"-",LN(Table231[[#This Row],[Close]]/E140))</f>
        <v>6.7481739405328336E-3</v>
      </c>
    </row>
    <row r="142" spans="1:8" x14ac:dyDescent="0.3">
      <c r="A142" s="2">
        <v>43305</v>
      </c>
      <c r="B142" s="1">
        <v>11109</v>
      </c>
      <c r="C142" s="1">
        <v>11143.4</v>
      </c>
      <c r="D142" s="1">
        <v>11092.5</v>
      </c>
      <c r="E142" s="1">
        <v>11134.3</v>
      </c>
      <c r="F142" s="1">
        <v>212247395</v>
      </c>
      <c r="G142" s="1">
        <v>13931.15</v>
      </c>
      <c r="H142" s="3">
        <f>IF(ISERR(LN(Table231[[#This Row],[Close]]/E141)),"-",LN(Table231[[#This Row],[Close]]/E141))</f>
        <v>4.4601440782581301E-3</v>
      </c>
    </row>
    <row r="143" spans="1:8" x14ac:dyDescent="0.3">
      <c r="A143" s="2">
        <v>43306</v>
      </c>
      <c r="B143" s="1">
        <v>11148.4</v>
      </c>
      <c r="C143" s="1">
        <v>11157.15</v>
      </c>
      <c r="D143" s="1">
        <v>11113.25</v>
      </c>
      <c r="E143" s="1">
        <v>11132</v>
      </c>
      <c r="F143" s="1">
        <v>212333169</v>
      </c>
      <c r="G143" s="1">
        <v>12528.8</v>
      </c>
      <c r="H143" s="3">
        <f>IF(ISERR(LN(Table231[[#This Row],[Close]]/E142)),"-",LN(Table231[[#This Row],[Close]]/E142))</f>
        <v>-2.0659022901692162E-4</v>
      </c>
    </row>
    <row r="144" spans="1:8" x14ac:dyDescent="0.3">
      <c r="A144" s="2">
        <v>43307</v>
      </c>
      <c r="B144" s="1">
        <v>11132.95</v>
      </c>
      <c r="C144" s="1">
        <v>11185.85</v>
      </c>
      <c r="D144" s="1">
        <v>11125.7</v>
      </c>
      <c r="E144" s="1">
        <v>11167.3</v>
      </c>
      <c r="F144" s="1">
        <v>376657398</v>
      </c>
      <c r="G144" s="1">
        <v>21595.33</v>
      </c>
      <c r="H144" s="3">
        <f>IF(ISERR(LN(Table231[[#This Row],[Close]]/E143)),"-",LN(Table231[[#This Row],[Close]]/E143))</f>
        <v>3.1660213088618083E-3</v>
      </c>
    </row>
    <row r="145" spans="1:8" x14ac:dyDescent="0.3">
      <c r="A145" s="2">
        <v>43308</v>
      </c>
      <c r="B145" s="1">
        <v>11232.75</v>
      </c>
      <c r="C145" s="1">
        <v>11283.4</v>
      </c>
      <c r="D145" s="1">
        <v>11210.25</v>
      </c>
      <c r="E145" s="1">
        <v>11278.35</v>
      </c>
      <c r="F145" s="1">
        <v>324343457</v>
      </c>
      <c r="G145" s="1">
        <v>15203.09</v>
      </c>
      <c r="H145" s="3">
        <f>IF(ISERR(LN(Table231[[#This Row],[Close]]/E144)),"-",LN(Table231[[#This Row],[Close]]/E144))</f>
        <v>9.8950938021973352E-3</v>
      </c>
    </row>
    <row r="146" spans="1:8" x14ac:dyDescent="0.3">
      <c r="A146" s="2">
        <v>43311</v>
      </c>
      <c r="B146" s="1">
        <v>11296.65</v>
      </c>
      <c r="C146" s="1">
        <v>11328.1</v>
      </c>
      <c r="D146" s="1">
        <v>11261.45</v>
      </c>
      <c r="E146" s="1">
        <v>11319.55</v>
      </c>
      <c r="F146" s="1">
        <v>287435926</v>
      </c>
      <c r="G146" s="1">
        <v>14716.66</v>
      </c>
      <c r="H146" s="3">
        <f>IF(ISERR(LN(Table231[[#This Row],[Close]]/E145)),"-",LN(Table231[[#This Row],[Close]]/E145))</f>
        <v>3.6463605599989543E-3</v>
      </c>
    </row>
    <row r="147" spans="1:8" x14ac:dyDescent="0.3">
      <c r="A147" s="2">
        <v>43312</v>
      </c>
      <c r="B147" s="1">
        <v>11311.05</v>
      </c>
      <c r="C147" s="1">
        <v>11366</v>
      </c>
      <c r="D147" s="1">
        <v>11267.75</v>
      </c>
      <c r="E147" s="1">
        <v>11356.5</v>
      </c>
      <c r="F147" s="1">
        <v>264430889</v>
      </c>
      <c r="G147" s="1">
        <v>15297.4</v>
      </c>
      <c r="H147" s="3">
        <f>IF(ISERR(LN(Table231[[#This Row],[Close]]/E146)),"-",LN(Table231[[#This Row],[Close]]/E146))</f>
        <v>3.2589478946312938E-3</v>
      </c>
    </row>
    <row r="148" spans="1:8" x14ac:dyDescent="0.3">
      <c r="A148" s="2">
        <v>43313</v>
      </c>
      <c r="B148" s="1">
        <v>11359.8</v>
      </c>
      <c r="C148" s="1">
        <v>11390.55</v>
      </c>
      <c r="D148" s="1">
        <v>11313.55</v>
      </c>
      <c r="E148" s="1">
        <v>11346.2</v>
      </c>
      <c r="F148" s="1">
        <v>278012697</v>
      </c>
      <c r="G148" s="1">
        <v>14436.12</v>
      </c>
      <c r="H148" s="3">
        <f>IF(ISERR(LN(Table231[[#This Row],[Close]]/E147)),"-",LN(Table231[[#This Row],[Close]]/E147))</f>
        <v>-9.0738112265936017E-4</v>
      </c>
    </row>
    <row r="149" spans="1:8" x14ac:dyDescent="0.3">
      <c r="A149" s="2">
        <v>43314</v>
      </c>
      <c r="B149" s="1">
        <v>11328.9</v>
      </c>
      <c r="C149" s="1">
        <v>11328.9</v>
      </c>
      <c r="D149" s="1">
        <v>11234.95</v>
      </c>
      <c r="E149" s="1">
        <v>11244.7</v>
      </c>
      <c r="F149" s="1">
        <v>216533127</v>
      </c>
      <c r="G149" s="1">
        <v>12267.66</v>
      </c>
      <c r="H149" s="3">
        <f>IF(ISERR(LN(Table231[[#This Row],[Close]]/E148)),"-",LN(Table231[[#This Row],[Close]]/E148))</f>
        <v>-8.9859795750619302E-3</v>
      </c>
    </row>
    <row r="150" spans="1:8" x14ac:dyDescent="0.3">
      <c r="A150" s="2">
        <v>43315</v>
      </c>
      <c r="B150" s="1">
        <v>11297.8</v>
      </c>
      <c r="C150" s="1">
        <v>11368</v>
      </c>
      <c r="D150" s="1">
        <v>11294.55</v>
      </c>
      <c r="E150" s="1">
        <v>11360.8</v>
      </c>
      <c r="F150" s="1">
        <v>225146360</v>
      </c>
      <c r="G150" s="1">
        <v>12984.66</v>
      </c>
      <c r="H150" s="3">
        <f>IF(ISERR(LN(Table231[[#This Row],[Close]]/E149)),"-",LN(Table231[[#This Row],[Close]]/E149))</f>
        <v>1.0271926817053497E-2</v>
      </c>
    </row>
    <row r="151" spans="1:8" x14ac:dyDescent="0.3">
      <c r="A151" s="2">
        <v>43318</v>
      </c>
      <c r="B151" s="1">
        <v>11401.5</v>
      </c>
      <c r="C151" s="1">
        <v>11427.65</v>
      </c>
      <c r="D151" s="1">
        <v>11370.6</v>
      </c>
      <c r="E151" s="1">
        <v>11387.1</v>
      </c>
      <c r="F151" s="1">
        <v>210002582</v>
      </c>
      <c r="G151" s="1">
        <v>11321.55</v>
      </c>
      <c r="H151" s="3">
        <f>IF(ISERR(LN(Table231[[#This Row],[Close]]/E150)),"-",LN(Table231[[#This Row],[Close]]/E150))</f>
        <v>2.312302385563333E-3</v>
      </c>
    </row>
    <row r="152" spans="1:8" x14ac:dyDescent="0.3">
      <c r="A152" s="2">
        <v>43319</v>
      </c>
      <c r="B152" s="1">
        <v>11423.15</v>
      </c>
      <c r="C152" s="1">
        <v>11428.95</v>
      </c>
      <c r="D152" s="1">
        <v>11359.7</v>
      </c>
      <c r="E152" s="1">
        <v>11389.45</v>
      </c>
      <c r="F152" s="1">
        <v>233409612</v>
      </c>
      <c r="G152" s="1">
        <v>12457.71</v>
      </c>
      <c r="H152" s="3">
        <f>IF(ISERR(LN(Table231[[#This Row],[Close]]/E151)),"-",LN(Table231[[#This Row],[Close]]/E151))</f>
        <v>2.0635258705455244E-4</v>
      </c>
    </row>
    <row r="153" spans="1:8" x14ac:dyDescent="0.3">
      <c r="A153" s="2">
        <v>43320</v>
      </c>
      <c r="B153" s="1">
        <v>11412.5</v>
      </c>
      <c r="C153" s="1">
        <v>11459.95</v>
      </c>
      <c r="D153" s="1">
        <v>11379.3</v>
      </c>
      <c r="E153" s="1">
        <v>11450</v>
      </c>
      <c r="F153" s="1">
        <v>217047641</v>
      </c>
      <c r="G153" s="1">
        <v>12422.62</v>
      </c>
      <c r="H153" s="3">
        <f>IF(ISERR(LN(Table231[[#This Row],[Close]]/E152)),"-",LN(Table231[[#This Row],[Close]]/E152))</f>
        <v>5.3022416789647508E-3</v>
      </c>
    </row>
    <row r="154" spans="1:8" x14ac:dyDescent="0.3">
      <c r="A154" s="2">
        <v>43321</v>
      </c>
      <c r="B154" s="1">
        <v>11493.25</v>
      </c>
      <c r="C154" s="1">
        <v>11495.2</v>
      </c>
      <c r="D154" s="1">
        <v>11454.1</v>
      </c>
      <c r="E154" s="1">
        <v>11470.7</v>
      </c>
      <c r="F154" s="1">
        <v>311521403</v>
      </c>
      <c r="G154" s="1">
        <v>15842.76</v>
      </c>
      <c r="H154" s="3">
        <f>IF(ISERR(LN(Table231[[#This Row],[Close]]/E153)),"-",LN(Table231[[#This Row],[Close]]/E153))</f>
        <v>1.806228049557314E-3</v>
      </c>
    </row>
    <row r="155" spans="1:8" x14ac:dyDescent="0.3">
      <c r="A155" s="2">
        <v>43322</v>
      </c>
      <c r="B155" s="1">
        <v>11474.95</v>
      </c>
      <c r="C155" s="1">
        <v>11478.75</v>
      </c>
      <c r="D155" s="1">
        <v>11419.65</v>
      </c>
      <c r="E155" s="1">
        <v>11429.5</v>
      </c>
      <c r="F155" s="1">
        <v>336424182</v>
      </c>
      <c r="G155" s="1">
        <v>15738.26</v>
      </c>
      <c r="H155" s="3">
        <f>IF(ISERR(LN(Table231[[#This Row],[Close]]/E154)),"-",LN(Table231[[#This Row],[Close]]/E154))</f>
        <v>-3.5982257318400699E-3</v>
      </c>
    </row>
    <row r="156" spans="1:8" x14ac:dyDescent="0.3">
      <c r="A156" s="2">
        <v>43325</v>
      </c>
      <c r="B156" s="1">
        <v>11369.6</v>
      </c>
      <c r="C156" s="1">
        <v>11406.3</v>
      </c>
      <c r="D156" s="1">
        <v>11340.3</v>
      </c>
      <c r="E156" s="1">
        <v>11355.75</v>
      </c>
      <c r="F156" s="1">
        <v>254466760</v>
      </c>
      <c r="G156" s="1">
        <v>12899.22</v>
      </c>
      <c r="H156" s="3">
        <f>IF(ISERR(LN(Table231[[#This Row],[Close]]/E155)),"-",LN(Table231[[#This Row],[Close]]/E155))</f>
        <v>-6.4735087435117758E-3</v>
      </c>
    </row>
    <row r="157" spans="1:8" x14ac:dyDescent="0.3">
      <c r="A157" s="2">
        <v>43326</v>
      </c>
      <c r="B157" s="1">
        <v>11381.7</v>
      </c>
      <c r="C157" s="1">
        <v>11452.45</v>
      </c>
      <c r="D157" s="1">
        <v>11370.8</v>
      </c>
      <c r="E157" s="1">
        <v>11435.1</v>
      </c>
      <c r="F157" s="1">
        <v>239841680</v>
      </c>
      <c r="G157" s="1">
        <v>13935.35</v>
      </c>
      <c r="H157" s="3">
        <f>IF(ISERR(LN(Table231[[#This Row],[Close]]/E156)),"-",LN(Table231[[#This Row],[Close]]/E156))</f>
        <v>6.9633489429444069E-3</v>
      </c>
    </row>
    <row r="158" spans="1:8" x14ac:dyDescent="0.3">
      <c r="A158" s="2">
        <v>43328</v>
      </c>
      <c r="B158" s="1">
        <v>11397.15</v>
      </c>
      <c r="C158" s="1">
        <v>11449.85</v>
      </c>
      <c r="D158" s="1">
        <v>11366.25</v>
      </c>
      <c r="E158" s="1">
        <v>11385.05</v>
      </c>
      <c r="F158" s="1">
        <v>299610298</v>
      </c>
      <c r="G158" s="1">
        <v>17081.62</v>
      </c>
      <c r="H158" s="3">
        <f>IF(ISERR(LN(Table231[[#This Row],[Close]]/E157)),"-",LN(Table231[[#This Row],[Close]]/E157))</f>
        <v>-4.38648126781707E-3</v>
      </c>
    </row>
    <row r="159" spans="1:8" x14ac:dyDescent="0.3">
      <c r="A159" s="2">
        <v>43329</v>
      </c>
      <c r="B159" s="1">
        <v>11437.15</v>
      </c>
      <c r="C159" s="1">
        <v>11486.45</v>
      </c>
      <c r="D159" s="1">
        <v>11431.8</v>
      </c>
      <c r="E159" s="1">
        <v>11470.75</v>
      </c>
      <c r="F159" s="1">
        <v>241985503</v>
      </c>
      <c r="G159" s="1">
        <v>13275.31</v>
      </c>
      <c r="H159" s="3">
        <f>IF(ISERR(LN(Table231[[#This Row],[Close]]/E158)),"-",LN(Table231[[#This Row],[Close]]/E158))</f>
        <v>7.4992257226116294E-3</v>
      </c>
    </row>
    <row r="160" spans="1:8" x14ac:dyDescent="0.3">
      <c r="A160" s="2">
        <v>43332</v>
      </c>
      <c r="B160" s="1">
        <v>11502.1</v>
      </c>
      <c r="C160" s="1">
        <v>11565.3</v>
      </c>
      <c r="D160" s="1">
        <v>11499.65</v>
      </c>
      <c r="E160" s="1">
        <v>11551.75</v>
      </c>
      <c r="F160" s="1">
        <v>239843358</v>
      </c>
      <c r="G160" s="1">
        <v>14119.93</v>
      </c>
      <c r="H160" s="3">
        <f>IF(ISERR(LN(Table231[[#This Row],[Close]]/E159)),"-",LN(Table231[[#This Row],[Close]]/E159))</f>
        <v>7.0366236698632748E-3</v>
      </c>
    </row>
    <row r="161" spans="1:8" x14ac:dyDescent="0.3">
      <c r="A161" s="2">
        <v>43333</v>
      </c>
      <c r="B161" s="1">
        <v>11576.2</v>
      </c>
      <c r="C161" s="1">
        <v>11581.75</v>
      </c>
      <c r="D161" s="1">
        <v>11539.6</v>
      </c>
      <c r="E161" s="1">
        <v>11570.9</v>
      </c>
      <c r="F161" s="1">
        <v>231063669</v>
      </c>
      <c r="G161" s="1">
        <v>13528.83</v>
      </c>
      <c r="H161" s="3">
        <f>IF(ISERR(LN(Table231[[#This Row],[Close]]/E160)),"-",LN(Table231[[#This Row],[Close]]/E160))</f>
        <v>1.6563849194054057E-3</v>
      </c>
    </row>
    <row r="162" spans="1:8" x14ac:dyDescent="0.3">
      <c r="A162" s="2">
        <v>43335</v>
      </c>
      <c r="B162" s="1">
        <v>11620.7</v>
      </c>
      <c r="C162" s="1">
        <v>11620.7</v>
      </c>
      <c r="D162" s="1">
        <v>11546.7</v>
      </c>
      <c r="E162" s="1">
        <v>11582.75</v>
      </c>
      <c r="F162" s="1">
        <v>256163842</v>
      </c>
      <c r="G162" s="1">
        <v>16117.77</v>
      </c>
      <c r="H162" s="3">
        <f>IF(ISERR(LN(Table231[[#This Row],[Close]]/E161)),"-",LN(Table231[[#This Row],[Close]]/E161))</f>
        <v>1.0235968009065074E-3</v>
      </c>
    </row>
    <row r="163" spans="1:8" x14ac:dyDescent="0.3">
      <c r="A163" s="2">
        <v>43336</v>
      </c>
      <c r="B163" s="1">
        <v>11566.6</v>
      </c>
      <c r="C163" s="1">
        <v>11604.6</v>
      </c>
      <c r="D163" s="1">
        <v>11532</v>
      </c>
      <c r="E163" s="1">
        <v>11557.1</v>
      </c>
      <c r="F163" s="1">
        <v>225604574</v>
      </c>
      <c r="G163" s="1">
        <v>13019.55</v>
      </c>
      <c r="H163" s="3">
        <f>IF(ISERR(LN(Table231[[#This Row],[Close]]/E162)),"-",LN(Table231[[#This Row],[Close]]/E162))</f>
        <v>-2.2169556419407827E-3</v>
      </c>
    </row>
    <row r="164" spans="1:8" x14ac:dyDescent="0.3">
      <c r="A164" s="2">
        <v>43339</v>
      </c>
      <c r="B164" s="1">
        <v>11605.85</v>
      </c>
      <c r="C164" s="1">
        <v>11700.95</v>
      </c>
      <c r="D164" s="1">
        <v>11595.6</v>
      </c>
      <c r="E164" s="1">
        <v>11691.95</v>
      </c>
      <c r="F164" s="1">
        <v>205689327</v>
      </c>
      <c r="G164" s="1">
        <v>11707.5</v>
      </c>
      <c r="H164" s="3">
        <f>IF(ISERR(LN(Table231[[#This Row],[Close]]/E163)),"-",LN(Table231[[#This Row],[Close]]/E163))</f>
        <v>1.1600604091100921E-2</v>
      </c>
    </row>
    <row r="165" spans="1:8" x14ac:dyDescent="0.3">
      <c r="A165" s="2">
        <v>43340</v>
      </c>
      <c r="B165" s="1">
        <v>11731.95</v>
      </c>
      <c r="C165" s="1">
        <v>11760.2</v>
      </c>
      <c r="D165" s="1">
        <v>11710.5</v>
      </c>
      <c r="E165" s="1">
        <v>11738.5</v>
      </c>
      <c r="F165" s="1">
        <v>249420312</v>
      </c>
      <c r="G165" s="1">
        <v>13946.7</v>
      </c>
      <c r="H165" s="3">
        <f>IF(ISERR(LN(Table231[[#This Row],[Close]]/E164)),"-",LN(Table231[[#This Row],[Close]]/E164))</f>
        <v>3.973467111897261E-3</v>
      </c>
    </row>
    <row r="166" spans="1:8" x14ac:dyDescent="0.3">
      <c r="A166" s="2">
        <v>43341</v>
      </c>
      <c r="B166" s="1">
        <v>11744.95</v>
      </c>
      <c r="C166" s="1">
        <v>11753.2</v>
      </c>
      <c r="D166" s="1">
        <v>11678.85</v>
      </c>
      <c r="E166" s="1">
        <v>11691.9</v>
      </c>
      <c r="F166" s="1">
        <v>259351550</v>
      </c>
      <c r="G166" s="1">
        <v>14324.65</v>
      </c>
      <c r="H166" s="3">
        <f>IF(ISERR(LN(Table231[[#This Row],[Close]]/E165)),"-",LN(Table231[[#This Row],[Close]]/E165))</f>
        <v>-3.9777435676563271E-3</v>
      </c>
    </row>
    <row r="167" spans="1:8" x14ac:dyDescent="0.3">
      <c r="A167" s="2">
        <v>43342</v>
      </c>
      <c r="B167" s="1">
        <v>11694.75</v>
      </c>
      <c r="C167" s="1">
        <v>11698.8</v>
      </c>
      <c r="D167" s="1">
        <v>11639.7</v>
      </c>
      <c r="E167" s="1">
        <v>11676.8</v>
      </c>
      <c r="F167" s="1">
        <v>323450305</v>
      </c>
      <c r="G167" s="1">
        <v>18275.54</v>
      </c>
      <c r="H167" s="3">
        <f>IF(ISERR(LN(Table231[[#This Row],[Close]]/E166)),"-",LN(Table231[[#This Row],[Close]]/E166))</f>
        <v>-1.2923270957780808E-3</v>
      </c>
    </row>
    <row r="168" spans="1:8" x14ac:dyDescent="0.3">
      <c r="A168" s="2">
        <v>43343</v>
      </c>
      <c r="B168" s="1">
        <v>11675.85</v>
      </c>
      <c r="C168" s="1">
        <v>11727.65</v>
      </c>
      <c r="D168" s="1">
        <v>11640.1</v>
      </c>
      <c r="E168" s="1">
        <v>11680.5</v>
      </c>
      <c r="F168" s="1">
        <v>357230312</v>
      </c>
      <c r="G168" s="1">
        <v>20755.73</v>
      </c>
      <c r="H168" s="3">
        <f>IF(ISERR(LN(Table231[[#This Row],[Close]]/E167)),"-",LN(Table231[[#This Row],[Close]]/E167))</f>
        <v>3.1681744302199772E-4</v>
      </c>
    </row>
    <row r="169" spans="1:8" x14ac:dyDescent="0.3">
      <c r="A169" s="2">
        <v>43346</v>
      </c>
      <c r="B169" s="1">
        <v>11751.8</v>
      </c>
      <c r="C169" s="1">
        <v>11751.8</v>
      </c>
      <c r="D169" s="1">
        <v>11567.4</v>
      </c>
      <c r="E169" s="1">
        <v>11582.35</v>
      </c>
      <c r="F169" s="1">
        <v>241726864</v>
      </c>
      <c r="G169" s="1">
        <v>16139.58</v>
      </c>
      <c r="H169" s="3">
        <f>IF(ISERR(LN(Table231[[#This Row],[Close]]/E168)),"-",LN(Table231[[#This Row],[Close]]/E168))</f>
        <v>-8.4383970501899584E-3</v>
      </c>
    </row>
    <row r="170" spans="1:8" x14ac:dyDescent="0.3">
      <c r="A170" s="2">
        <v>43347</v>
      </c>
      <c r="B170" s="1">
        <v>11598.75</v>
      </c>
      <c r="C170" s="1">
        <v>11602.55</v>
      </c>
      <c r="D170" s="1">
        <v>11496.85</v>
      </c>
      <c r="E170" s="1">
        <v>11520.3</v>
      </c>
      <c r="F170" s="1">
        <v>262701030</v>
      </c>
      <c r="G170" s="1">
        <v>16254.78</v>
      </c>
      <c r="H170" s="3">
        <f>IF(ISERR(LN(Table231[[#This Row],[Close]]/E169)),"-",LN(Table231[[#This Row],[Close]]/E169))</f>
        <v>-5.371691057489936E-3</v>
      </c>
    </row>
    <row r="171" spans="1:8" x14ac:dyDescent="0.3">
      <c r="A171" s="2">
        <v>43348</v>
      </c>
      <c r="B171" s="1">
        <v>11514.85</v>
      </c>
      <c r="C171" s="1">
        <v>11542.65</v>
      </c>
      <c r="D171" s="1">
        <v>11393.85</v>
      </c>
      <c r="E171" s="1">
        <v>11476.95</v>
      </c>
      <c r="F171" s="1">
        <v>253689858</v>
      </c>
      <c r="G171" s="1">
        <v>15078.23</v>
      </c>
      <c r="H171" s="3">
        <f>IF(ISERR(LN(Table231[[#This Row],[Close]]/E170)),"-",LN(Table231[[#This Row],[Close]]/E170))</f>
        <v>-3.770020445457141E-3</v>
      </c>
    </row>
    <row r="172" spans="1:8" x14ac:dyDescent="0.3">
      <c r="A172" s="2">
        <v>43349</v>
      </c>
      <c r="B172" s="1">
        <v>11514.15</v>
      </c>
      <c r="C172" s="1">
        <v>11562.25</v>
      </c>
      <c r="D172" s="1">
        <v>11436.05</v>
      </c>
      <c r="E172" s="1">
        <v>11536.9</v>
      </c>
      <c r="F172" s="1">
        <v>255558129</v>
      </c>
      <c r="G172" s="1">
        <v>15161</v>
      </c>
      <c r="H172" s="3">
        <f>IF(ISERR(LN(Table231[[#This Row],[Close]]/E171)),"-",LN(Table231[[#This Row],[Close]]/E171))</f>
        <v>5.2099179931275122E-3</v>
      </c>
    </row>
    <row r="173" spans="1:8" x14ac:dyDescent="0.3">
      <c r="A173" s="2">
        <v>43350</v>
      </c>
      <c r="B173" s="1">
        <v>11558.25</v>
      </c>
      <c r="C173" s="1">
        <v>11603</v>
      </c>
      <c r="D173" s="1">
        <v>11484.4</v>
      </c>
      <c r="E173" s="1">
        <v>11589.1</v>
      </c>
      <c r="F173" s="1">
        <v>305029077</v>
      </c>
      <c r="G173" s="1">
        <v>16441.02</v>
      </c>
      <c r="H173" s="3">
        <f>IF(ISERR(LN(Table231[[#This Row],[Close]]/E172)),"-",LN(Table231[[#This Row],[Close]]/E172))</f>
        <v>4.5144070442281106E-3</v>
      </c>
    </row>
    <row r="174" spans="1:8" x14ac:dyDescent="0.3">
      <c r="A174" s="2">
        <v>43353</v>
      </c>
      <c r="B174" s="1">
        <v>11570.25</v>
      </c>
      <c r="C174" s="1">
        <v>11573</v>
      </c>
      <c r="D174" s="1">
        <v>11427.3</v>
      </c>
      <c r="E174" s="1">
        <v>11438.1</v>
      </c>
      <c r="F174" s="1">
        <v>295597988</v>
      </c>
      <c r="G174" s="1">
        <v>16513.89</v>
      </c>
      <c r="H174" s="3">
        <f>IF(ISERR(LN(Table231[[#This Row],[Close]]/E173)),"-",LN(Table231[[#This Row],[Close]]/E173))</f>
        <v>-1.311511294512481E-2</v>
      </c>
    </row>
    <row r="175" spans="1:8" x14ac:dyDescent="0.3">
      <c r="A175" s="2">
        <v>43354</v>
      </c>
      <c r="B175" s="1">
        <v>11476.85</v>
      </c>
      <c r="C175" s="1">
        <v>11479.4</v>
      </c>
      <c r="D175" s="1">
        <v>11274</v>
      </c>
      <c r="E175" s="1">
        <v>11287.5</v>
      </c>
      <c r="F175" s="1">
        <v>318093125</v>
      </c>
      <c r="G175" s="1">
        <v>18745.54</v>
      </c>
      <c r="H175" s="3">
        <f>IF(ISERR(LN(Table231[[#This Row],[Close]]/E174)),"-",LN(Table231[[#This Row],[Close]]/E174))</f>
        <v>-1.3253969499003263E-2</v>
      </c>
    </row>
    <row r="176" spans="1:8" x14ac:dyDescent="0.3">
      <c r="A176" s="2">
        <v>43355</v>
      </c>
      <c r="B176" s="1">
        <v>11340.1</v>
      </c>
      <c r="C176" s="1">
        <v>11380.75</v>
      </c>
      <c r="D176" s="1">
        <v>11250.2</v>
      </c>
      <c r="E176" s="1">
        <v>11369.9</v>
      </c>
      <c r="F176" s="1">
        <v>276509748</v>
      </c>
      <c r="G176" s="1">
        <v>15567.9</v>
      </c>
      <c r="H176" s="3">
        <f>IF(ISERR(LN(Table231[[#This Row],[Close]]/E175)),"-",LN(Table231[[#This Row],[Close]]/E175))</f>
        <v>7.2735939059058573E-3</v>
      </c>
    </row>
    <row r="177" spans="1:8" x14ac:dyDescent="0.3">
      <c r="A177" s="2">
        <v>43357</v>
      </c>
      <c r="B177" s="1">
        <v>11443.5</v>
      </c>
      <c r="C177" s="1">
        <v>11523.25</v>
      </c>
      <c r="D177" s="1">
        <v>11430.55</v>
      </c>
      <c r="E177" s="1">
        <v>11515.2</v>
      </c>
      <c r="F177" s="1">
        <v>285218296</v>
      </c>
      <c r="G177" s="1">
        <v>16423.36</v>
      </c>
      <c r="H177" s="3">
        <f>IF(ISERR(LN(Table231[[#This Row],[Close]]/E176)),"-",LN(Table231[[#This Row],[Close]]/E176))</f>
        <v>1.2698389122393185E-2</v>
      </c>
    </row>
    <row r="178" spans="1:8" x14ac:dyDescent="0.3">
      <c r="A178" s="2">
        <v>43360</v>
      </c>
      <c r="B178" s="1">
        <v>11464.95</v>
      </c>
      <c r="C178" s="1">
        <v>11464.95</v>
      </c>
      <c r="D178" s="1">
        <v>11366.9</v>
      </c>
      <c r="E178" s="1">
        <v>11377.75</v>
      </c>
      <c r="F178" s="1">
        <v>207620518</v>
      </c>
      <c r="G178" s="1">
        <v>11294.84</v>
      </c>
      <c r="H178" s="3">
        <f>IF(ISERR(LN(Table231[[#This Row],[Close]]/E177)),"-",LN(Table231[[#This Row],[Close]]/E177))</f>
        <v>-1.2008207911445088E-2</v>
      </c>
    </row>
    <row r="179" spans="1:8" x14ac:dyDescent="0.3">
      <c r="A179" s="2">
        <v>43361</v>
      </c>
      <c r="B179" s="1">
        <v>11381.55</v>
      </c>
      <c r="C179" s="1">
        <v>11411.45</v>
      </c>
      <c r="D179" s="1">
        <v>11268.95</v>
      </c>
      <c r="E179" s="1">
        <v>11278.9</v>
      </c>
      <c r="F179" s="1">
        <v>248298794</v>
      </c>
      <c r="G179" s="1">
        <v>13814.11</v>
      </c>
      <c r="H179" s="3">
        <f>IF(ISERR(LN(Table231[[#This Row],[Close]]/E178)),"-",LN(Table231[[#This Row],[Close]]/E178))</f>
        <v>-8.7259702757044692E-3</v>
      </c>
    </row>
    <row r="180" spans="1:8" x14ac:dyDescent="0.3">
      <c r="A180" s="2">
        <v>43362</v>
      </c>
      <c r="B180" s="1">
        <v>11326.65</v>
      </c>
      <c r="C180" s="1">
        <v>11332.05</v>
      </c>
      <c r="D180" s="1">
        <v>11210.9</v>
      </c>
      <c r="E180" s="1">
        <v>11234.35</v>
      </c>
      <c r="F180" s="1">
        <v>258424384</v>
      </c>
      <c r="G180" s="1">
        <v>15116.69</v>
      </c>
      <c r="H180" s="3">
        <f>IF(ISERR(LN(Table231[[#This Row],[Close]]/E179)),"-",LN(Table231[[#This Row],[Close]]/E179))</f>
        <v>-3.9576745382891472E-3</v>
      </c>
    </row>
    <row r="181" spans="1:8" x14ac:dyDescent="0.3">
      <c r="A181" s="2">
        <v>43364</v>
      </c>
      <c r="B181" s="1">
        <v>11271.3</v>
      </c>
      <c r="C181" s="1">
        <v>11346.8</v>
      </c>
      <c r="D181" s="1">
        <v>10866.45</v>
      </c>
      <c r="E181" s="1">
        <v>11143.1</v>
      </c>
      <c r="F181" s="1">
        <v>741153209</v>
      </c>
      <c r="G181" s="1">
        <v>35131.19</v>
      </c>
      <c r="H181" s="3">
        <f>IF(ISERR(LN(Table231[[#This Row],[Close]]/E180)),"-",LN(Table231[[#This Row],[Close]]/E180))</f>
        <v>-8.1555767773956976E-3</v>
      </c>
    </row>
    <row r="182" spans="1:8" x14ac:dyDescent="0.3">
      <c r="A182" s="2">
        <v>43367</v>
      </c>
      <c r="B182" s="1">
        <v>11164.4</v>
      </c>
      <c r="C182" s="1">
        <v>11170.15</v>
      </c>
      <c r="D182" s="1">
        <v>10943.6</v>
      </c>
      <c r="E182" s="1">
        <v>10967.4</v>
      </c>
      <c r="F182" s="1">
        <v>398815949</v>
      </c>
      <c r="G182" s="1">
        <v>23023.34</v>
      </c>
      <c r="H182" s="3">
        <f>IF(ISERR(LN(Table231[[#This Row],[Close]]/E181)),"-",LN(Table231[[#This Row],[Close]]/E181))</f>
        <v>-1.5893236100092235E-2</v>
      </c>
    </row>
    <row r="183" spans="1:8" x14ac:dyDescent="0.3">
      <c r="A183" s="2">
        <v>43368</v>
      </c>
      <c r="B183" s="1">
        <v>10969.95</v>
      </c>
      <c r="C183" s="1">
        <v>11080.6</v>
      </c>
      <c r="D183" s="1">
        <v>10882.85</v>
      </c>
      <c r="E183" s="1">
        <v>11067.45</v>
      </c>
      <c r="F183" s="1">
        <v>417548830</v>
      </c>
      <c r="G183" s="1">
        <v>22878.57</v>
      </c>
      <c r="H183" s="3">
        <f>IF(ISERR(LN(Table231[[#This Row],[Close]]/E182)),"-",LN(Table231[[#This Row],[Close]]/E182))</f>
        <v>9.081131713379249E-3</v>
      </c>
    </row>
    <row r="184" spans="1:8" x14ac:dyDescent="0.3">
      <c r="A184" s="2">
        <v>43369</v>
      </c>
      <c r="B184" s="1">
        <v>11145.55</v>
      </c>
      <c r="C184" s="1">
        <v>11145.55</v>
      </c>
      <c r="D184" s="1">
        <v>10993.05</v>
      </c>
      <c r="E184" s="1">
        <v>11053.8</v>
      </c>
      <c r="F184" s="1">
        <v>351041146</v>
      </c>
      <c r="G184" s="1">
        <v>17803.68</v>
      </c>
      <c r="H184" s="3">
        <f>IF(ISERR(LN(Table231[[#This Row],[Close]]/E183)),"-",LN(Table231[[#This Row],[Close]]/E183))</f>
        <v>-1.2341076324745481E-3</v>
      </c>
    </row>
    <row r="185" spans="1:8" x14ac:dyDescent="0.3">
      <c r="A185" s="2">
        <v>43370</v>
      </c>
      <c r="B185" s="1">
        <v>11079.8</v>
      </c>
      <c r="C185" s="1">
        <v>11089.45</v>
      </c>
      <c r="D185" s="1">
        <v>10953.35</v>
      </c>
      <c r="E185" s="1">
        <v>10977.55</v>
      </c>
      <c r="F185" s="1">
        <v>418210067</v>
      </c>
      <c r="G185" s="1">
        <v>22582.86</v>
      </c>
      <c r="H185" s="3">
        <f>IF(ISERR(LN(Table231[[#This Row],[Close]]/E184)),"-",LN(Table231[[#This Row],[Close]]/E184))</f>
        <v>-6.9219820348958589E-3</v>
      </c>
    </row>
    <row r="186" spans="1:8" x14ac:dyDescent="0.3">
      <c r="A186" s="2">
        <v>43371</v>
      </c>
      <c r="B186" s="1">
        <v>11008.1</v>
      </c>
      <c r="C186" s="1">
        <v>11034.1</v>
      </c>
      <c r="D186" s="1">
        <v>10850.3</v>
      </c>
      <c r="E186" s="1">
        <v>10930.45</v>
      </c>
      <c r="F186" s="1">
        <v>492894147</v>
      </c>
      <c r="G186" s="1">
        <v>23227.86</v>
      </c>
      <c r="H186" s="3">
        <f>IF(ISERR(LN(Table231[[#This Row],[Close]]/E185)),"-",LN(Table231[[#This Row],[Close]]/E185))</f>
        <v>-4.2998057847973671E-3</v>
      </c>
    </row>
    <row r="187" spans="1:8" x14ac:dyDescent="0.3">
      <c r="A187" s="2">
        <v>43374</v>
      </c>
      <c r="B187" s="1">
        <v>10930.9</v>
      </c>
      <c r="C187" s="1">
        <v>11035.65</v>
      </c>
      <c r="D187" s="1">
        <v>10821.55</v>
      </c>
      <c r="E187" s="1">
        <v>11008.3</v>
      </c>
      <c r="F187" s="1">
        <v>398987274</v>
      </c>
      <c r="G187" s="1">
        <v>20391.72</v>
      </c>
      <c r="H187" s="3">
        <f>IF(ISERR(LN(Table231[[#This Row],[Close]]/E186)),"-",LN(Table231[[#This Row],[Close]]/E186))</f>
        <v>7.0970612969229975E-3</v>
      </c>
    </row>
    <row r="188" spans="1:8" x14ac:dyDescent="0.3">
      <c r="A188" s="2">
        <v>43376</v>
      </c>
      <c r="B188" s="1">
        <v>10982.7</v>
      </c>
      <c r="C188" s="1">
        <v>10989.05</v>
      </c>
      <c r="D188" s="1">
        <v>10843.75</v>
      </c>
      <c r="E188" s="1">
        <v>10858.25</v>
      </c>
      <c r="F188" s="1">
        <v>398756507</v>
      </c>
      <c r="G188" s="1">
        <v>21225.59</v>
      </c>
      <c r="H188" s="3">
        <f>IF(ISERR(LN(Table231[[#This Row],[Close]]/E187)),"-",LN(Table231[[#This Row],[Close]]/E187))</f>
        <v>-1.3724374010345193E-2</v>
      </c>
    </row>
    <row r="189" spans="1:8" x14ac:dyDescent="0.3">
      <c r="A189" s="2">
        <v>43377</v>
      </c>
      <c r="B189" s="1">
        <v>10754.7</v>
      </c>
      <c r="C189" s="1">
        <v>10754.7</v>
      </c>
      <c r="D189" s="1">
        <v>10547.25</v>
      </c>
      <c r="E189" s="1">
        <v>10599.25</v>
      </c>
      <c r="F189" s="1">
        <v>438202008</v>
      </c>
      <c r="G189" s="1">
        <v>23711.57</v>
      </c>
      <c r="H189" s="3">
        <f>IF(ISERR(LN(Table231[[#This Row],[Close]]/E188)),"-",LN(Table231[[#This Row],[Close]]/E188))</f>
        <v>-2.4141915818458322E-2</v>
      </c>
    </row>
    <row r="190" spans="1:8" x14ac:dyDescent="0.3">
      <c r="A190" s="2">
        <v>43378</v>
      </c>
      <c r="B190" s="1">
        <v>10514.1</v>
      </c>
      <c r="C190" s="1">
        <v>10540.65</v>
      </c>
      <c r="D190" s="1">
        <v>10261.9</v>
      </c>
      <c r="E190" s="1">
        <v>10316.450000000001</v>
      </c>
      <c r="F190" s="1">
        <v>625153832</v>
      </c>
      <c r="G190" s="1">
        <v>25254.21</v>
      </c>
      <c r="H190" s="3">
        <f>IF(ISERR(LN(Table231[[#This Row],[Close]]/E189)),"-",LN(Table231[[#This Row],[Close]]/E189))</f>
        <v>-2.7043535271357683E-2</v>
      </c>
    </row>
    <row r="191" spans="1:8" x14ac:dyDescent="0.3">
      <c r="A191" s="2">
        <v>43381</v>
      </c>
      <c r="B191" s="1">
        <v>10310.15</v>
      </c>
      <c r="C191" s="1">
        <v>10398.35</v>
      </c>
      <c r="D191" s="1">
        <v>10198.4</v>
      </c>
      <c r="E191" s="1">
        <v>10348.049999999999</v>
      </c>
      <c r="F191" s="1">
        <v>470279031</v>
      </c>
      <c r="G191" s="1">
        <v>22130.94</v>
      </c>
      <c r="H191" s="3">
        <f>IF(ISERR(LN(Table231[[#This Row],[Close]]/E190)),"-",LN(Table231[[#This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IF(ISERR(LN(Table231[[#This Row],[Close]]/E191)),"-",LN(Table231[[#This Row],[Close]]/E191))</f>
        <v>-4.5522643762188489E-3</v>
      </c>
    </row>
    <row r="193" spans="1:8" x14ac:dyDescent="0.3">
      <c r="A193" s="2">
        <v>43383</v>
      </c>
      <c r="B193" s="1">
        <v>10331.85</v>
      </c>
      <c r="C193" s="1">
        <v>10482.35</v>
      </c>
      <c r="D193" s="1">
        <v>10318.25</v>
      </c>
      <c r="E193" s="1">
        <v>10460.1</v>
      </c>
      <c r="F193" s="1">
        <v>373844130</v>
      </c>
      <c r="G193" s="1">
        <v>19592.59</v>
      </c>
      <c r="H193" s="3">
        <f>IF(ISERR(LN(Table231[[#This Row],[Close]]/E192)),"-",LN(Table231[[#This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IF(ISERR(LN(Table231[[#This Row],[Close]]/E193)),"-",LN(Table231[[#This Row],[Close]]/E193))</f>
        <v>-2.1788996676934184E-2</v>
      </c>
    </row>
    <row r="195" spans="1:8" x14ac:dyDescent="0.3">
      <c r="A195" s="2">
        <v>43385</v>
      </c>
      <c r="B195" s="1">
        <v>10331.549999999999</v>
      </c>
      <c r="C195" s="1">
        <v>10492.45</v>
      </c>
      <c r="D195" s="1">
        <v>10322.15</v>
      </c>
      <c r="E195" s="1">
        <v>10472.5</v>
      </c>
      <c r="F195" s="1">
        <v>354056762</v>
      </c>
      <c r="G195" s="1">
        <v>18606.04</v>
      </c>
      <c r="H195" s="3">
        <f>IF(ISERR(LN(Table231[[#This Row],[Close]]/E194)),"-",LN(Table231[[#This Row],[Close]]/E194))</f>
        <v>2.2973751695463417E-2</v>
      </c>
    </row>
    <row r="196" spans="1:8" x14ac:dyDescent="0.3">
      <c r="A196" s="2">
        <v>43388</v>
      </c>
      <c r="B196" s="1">
        <v>10524.2</v>
      </c>
      <c r="C196" s="1">
        <v>10526.3</v>
      </c>
      <c r="D196" s="1">
        <v>10410.15</v>
      </c>
      <c r="E196" s="1">
        <v>10512.5</v>
      </c>
      <c r="F196" s="1">
        <v>267517728</v>
      </c>
      <c r="G196" s="1">
        <v>14372.15</v>
      </c>
      <c r="H196" s="3">
        <f>IF(ISERR(LN(Table231[[#This Row],[Close]]/E195)),"-",LN(Table231[[#This Row],[Close]]/E195))</f>
        <v>3.8122514600135221E-3</v>
      </c>
    </row>
    <row r="197" spans="1:8" x14ac:dyDescent="0.3">
      <c r="A197" s="2">
        <v>43389</v>
      </c>
      <c r="B197" s="1">
        <v>10550.15</v>
      </c>
      <c r="C197" s="1">
        <v>10604.9</v>
      </c>
      <c r="D197" s="1">
        <v>10525.3</v>
      </c>
      <c r="E197" s="1">
        <v>10584.75</v>
      </c>
      <c r="F197" s="1">
        <v>273444095</v>
      </c>
      <c r="G197" s="1">
        <v>15453.03</v>
      </c>
      <c r="H197" s="3">
        <f>IF(ISERR(LN(Table231[[#This Row],[Close]]/E196)),"-",LN(Table231[[#This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IF(ISERR(LN(Table231[[#This Row],[Close]]/E197)),"-",LN(Table231[[#This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IF(ISERR(LN(Table231[[#This Row],[Close]]/E198)),"-",LN(Table231[[#This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IF(ISERR(LN(Table231[[#This Row],[Close]]/E199)),"-",LN(Table231[[#This Row],[Close]]/E199))</f>
        <v>-5.6743125075594458E-3</v>
      </c>
    </row>
    <row r="201" spans="1:8" x14ac:dyDescent="0.3">
      <c r="A201" s="2">
        <v>43396</v>
      </c>
      <c r="B201" s="1">
        <v>10152.6</v>
      </c>
      <c r="C201" s="1">
        <v>10222.1</v>
      </c>
      <c r="D201" s="1">
        <v>10102.35</v>
      </c>
      <c r="E201" s="1">
        <v>10146.799999999999</v>
      </c>
      <c r="F201" s="1">
        <v>312042090</v>
      </c>
      <c r="G201" s="1">
        <v>18114.71</v>
      </c>
      <c r="H201" s="3">
        <f>IF(ISERR(LN(Table231[[#This Row],[Close]]/E200)),"-",LN(Table231[[#This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IF(ISERR(LN(Table231[[#This Row],[Close]]/E201)),"-",LN(Table231[[#This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IF(ISERR(LN(Table231[[#This Row],[Close]]/E202)),"-",LN(Table231[[#This Row],[Close]]/E202))</f>
        <v>-9.813515351592101E-3</v>
      </c>
    </row>
    <row r="204" spans="1:8" x14ac:dyDescent="0.3">
      <c r="A204" s="2">
        <v>43399</v>
      </c>
      <c r="B204" s="1">
        <v>10122.35</v>
      </c>
      <c r="C204" s="1">
        <v>10128.85</v>
      </c>
      <c r="D204" s="1">
        <v>10004.549999999999</v>
      </c>
      <c r="E204" s="1">
        <v>10030</v>
      </c>
      <c r="F204" s="1">
        <v>375563273</v>
      </c>
      <c r="G204" s="1">
        <v>16120.14</v>
      </c>
      <c r="H204" s="3">
        <f>IF(ISERR(LN(Table231[[#This Row],[Close]]/E203)),"-",LN(Table231[[#This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IF(ISERR(LN(Table231[[#This Row],[Close]]/E204)),"-",LN(Table231[[#This Row],[Close]]/E204))</f>
        <v>2.1780027001601827E-2</v>
      </c>
    </row>
    <row r="206" spans="1:8" x14ac:dyDescent="0.3">
      <c r="A206" s="2">
        <v>43403</v>
      </c>
      <c r="B206" s="1">
        <v>10239.4</v>
      </c>
      <c r="C206" s="1">
        <v>10285.1</v>
      </c>
      <c r="D206" s="1">
        <v>10175.35</v>
      </c>
      <c r="E206" s="1">
        <v>10198.4</v>
      </c>
      <c r="F206" s="1">
        <v>298753965</v>
      </c>
      <c r="G206" s="1">
        <v>14789.51</v>
      </c>
      <c r="H206" s="3">
        <f>IF(ISERR(LN(Table231[[#This Row],[Close]]/E205)),"-",LN(Table231[[#This Row],[Close]]/E205))</f>
        <v>-5.129783734565848E-3</v>
      </c>
    </row>
    <row r="207" spans="1:8" x14ac:dyDescent="0.3">
      <c r="A207" s="2">
        <v>43404</v>
      </c>
      <c r="B207" s="1">
        <v>10209.549999999999</v>
      </c>
      <c r="C207" s="1">
        <v>10396</v>
      </c>
      <c r="D207" s="1">
        <v>10105.1</v>
      </c>
      <c r="E207" s="1">
        <v>10386.6</v>
      </c>
      <c r="F207" s="1">
        <v>386618948</v>
      </c>
      <c r="G207" s="1">
        <v>21513.85</v>
      </c>
      <c r="H207" s="3">
        <f>IF(ISERR(LN(Table231[[#This Row],[Close]]/E206)),"-",LN(Table231[[#This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IF(ISERR(LN(Table231[[#This Row],[Close]]/E207)),"-",LN(Table231[[#This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IF(ISERR(LN(Table231[[#This Row],[Close]]/E208)),"-",LN(Table231[[#This Row],[Close]]/E208))</f>
        <v>1.648595028975125E-2</v>
      </c>
    </row>
    <row r="210" spans="1:8" x14ac:dyDescent="0.3">
      <c r="A210" s="2">
        <v>43409</v>
      </c>
      <c r="B210" s="1">
        <v>10558.75</v>
      </c>
      <c r="C210" s="1">
        <v>10558.8</v>
      </c>
      <c r="D210" s="1">
        <v>10477</v>
      </c>
      <c r="E210" s="1">
        <v>10524</v>
      </c>
      <c r="F210" s="1">
        <v>311176379</v>
      </c>
      <c r="G210" s="1">
        <v>14761.17</v>
      </c>
      <c r="H210" s="3">
        <f>IF(ISERR(LN(Table231[[#This Row],[Close]]/E209)),"-",LN(Table231[[#This Row],[Close]]/E209))</f>
        <v>-2.7518165109068284E-3</v>
      </c>
    </row>
    <row r="211" spans="1:8" x14ac:dyDescent="0.3">
      <c r="A211" s="2">
        <v>43410</v>
      </c>
      <c r="B211" s="1">
        <v>10552</v>
      </c>
      <c r="C211" s="1">
        <v>10600.25</v>
      </c>
      <c r="D211" s="1">
        <v>10491.45</v>
      </c>
      <c r="E211" s="1">
        <v>10530</v>
      </c>
      <c r="F211" s="1">
        <v>309878810</v>
      </c>
      <c r="G211" s="1">
        <v>14006.19</v>
      </c>
      <c r="H211" s="3">
        <f>IF(ISERR(LN(Table231[[#This Row],[Close]]/E210)),"-",LN(Table231[[#This Row],[Close]]/E210))</f>
        <v>5.6996296783781274E-4</v>
      </c>
    </row>
    <row r="212" spans="1:8" x14ac:dyDescent="0.3">
      <c r="A212" s="2">
        <v>43411</v>
      </c>
      <c r="B212" s="1">
        <v>10614.45</v>
      </c>
      <c r="C212" s="1">
        <v>10616.45</v>
      </c>
      <c r="D212" s="1">
        <v>10582.3</v>
      </c>
      <c r="E212" s="1">
        <v>10598.4</v>
      </c>
      <c r="F212" s="1">
        <v>32194181</v>
      </c>
      <c r="G212" s="1">
        <v>1534.08</v>
      </c>
      <c r="H212" s="3">
        <f>IF(ISERR(LN(Table231[[#This Row],[Close]]/E211)),"-",LN(Table231[[#This Row],[Close]]/E211))</f>
        <v>6.4747201828098773E-3</v>
      </c>
    </row>
    <row r="213" spans="1:8" x14ac:dyDescent="0.3">
      <c r="A213" s="2">
        <v>43413</v>
      </c>
      <c r="B213" s="1">
        <v>10614.7</v>
      </c>
      <c r="C213" s="1">
        <v>10619.55</v>
      </c>
      <c r="D213" s="1">
        <v>10544.85</v>
      </c>
      <c r="E213" s="1">
        <v>10585.2</v>
      </c>
      <c r="F213" s="1">
        <v>305817331</v>
      </c>
      <c r="G213" s="1">
        <v>15294.83</v>
      </c>
      <c r="H213" s="3">
        <f>IF(ISERR(LN(Table231[[#This Row],[Close]]/E212)),"-",LN(Table231[[#This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IF(ISERR(LN(Table231[[#This Row],[Close]]/E213)),"-",LN(Table231[[#This Row],[Close]]/E213))</f>
        <v>-9.7782185444554946E-3</v>
      </c>
    </row>
    <row r="215" spans="1:8" x14ac:dyDescent="0.3">
      <c r="A215" s="2">
        <v>43417</v>
      </c>
      <c r="B215" s="1">
        <v>10451.9</v>
      </c>
      <c r="C215" s="1">
        <v>10596.25</v>
      </c>
      <c r="D215" s="1">
        <v>10440.549999999999</v>
      </c>
      <c r="E215" s="1">
        <v>10582.5</v>
      </c>
      <c r="F215" s="1">
        <v>262541595</v>
      </c>
      <c r="G215" s="1">
        <v>13078.98</v>
      </c>
      <c r="H215" s="3">
        <f>IF(ISERR(LN(Table231[[#This Row],[Close]]/E214)),"-",LN(Table231[[#This Row],[Close]]/E214))</f>
        <v>9.5231128868126375E-3</v>
      </c>
    </row>
    <row r="216" spans="1:8" x14ac:dyDescent="0.3">
      <c r="A216" s="2">
        <v>43418</v>
      </c>
      <c r="B216" s="1">
        <v>10634.9</v>
      </c>
      <c r="C216" s="1">
        <v>10651.6</v>
      </c>
      <c r="D216" s="1">
        <v>10532.7</v>
      </c>
      <c r="E216" s="1">
        <v>10576.3</v>
      </c>
      <c r="F216" s="1">
        <v>396373781</v>
      </c>
      <c r="G216" s="1">
        <v>19374.89</v>
      </c>
      <c r="H216" s="3">
        <f>IF(ISERR(LN(Table231[[#This Row],[Close]]/E215)),"-",LN(Table231[[#This Row],[Close]]/E215))</f>
        <v>-5.8604459397027908E-4</v>
      </c>
    </row>
    <row r="217" spans="1:8" x14ac:dyDescent="0.3">
      <c r="A217" s="2">
        <v>43419</v>
      </c>
      <c r="B217" s="1">
        <v>10580.6</v>
      </c>
      <c r="C217" s="1">
        <v>10646.5</v>
      </c>
      <c r="D217" s="1">
        <v>10557.5</v>
      </c>
      <c r="E217" s="1">
        <v>10616.7</v>
      </c>
      <c r="F217" s="1">
        <v>306011926</v>
      </c>
      <c r="G217" s="1">
        <v>14937.67</v>
      </c>
      <c r="H217" s="3">
        <f>IF(ISERR(LN(Table231[[#This Row],[Close]]/E216)),"-",LN(Table231[[#This Row],[Close]]/E216))</f>
        <v>3.8125842435878768E-3</v>
      </c>
    </row>
    <row r="218" spans="1:8" x14ac:dyDescent="0.3">
      <c r="A218" s="2">
        <v>43420</v>
      </c>
      <c r="B218" s="1">
        <v>10644</v>
      </c>
      <c r="C218" s="1">
        <v>10695.15</v>
      </c>
      <c r="D218" s="1">
        <v>10631.15</v>
      </c>
      <c r="E218" s="1">
        <v>10682.2</v>
      </c>
      <c r="F218" s="1">
        <v>353384918</v>
      </c>
      <c r="G218" s="1">
        <v>16728.88</v>
      </c>
      <c r="H218" s="3">
        <f>IF(ISERR(LN(Table231[[#This Row],[Close]]/E217)),"-",LN(Table231[[#This Row],[Close]]/E217))</f>
        <v>6.1505717653091464E-3</v>
      </c>
    </row>
    <row r="219" spans="1:8" x14ac:dyDescent="0.3">
      <c r="A219" s="2">
        <v>43423</v>
      </c>
      <c r="B219" s="1">
        <v>10731.25</v>
      </c>
      <c r="C219" s="1">
        <v>10774.7</v>
      </c>
      <c r="D219" s="1">
        <v>10688.8</v>
      </c>
      <c r="E219" s="1">
        <v>10763.4</v>
      </c>
      <c r="F219" s="1">
        <v>280522364</v>
      </c>
      <c r="G219" s="1">
        <v>13540.9</v>
      </c>
      <c r="H219" s="3">
        <f>IF(ISERR(LN(Table231[[#This Row],[Close]]/E218)),"-",LN(Table231[[#This Row],[Close]]/E218))</f>
        <v>7.5726851230944036E-3</v>
      </c>
    </row>
    <row r="220" spans="1:8" x14ac:dyDescent="0.3">
      <c r="A220" s="2">
        <v>43424</v>
      </c>
      <c r="B220" s="1">
        <v>10740.1</v>
      </c>
      <c r="C220" s="1">
        <v>10740.85</v>
      </c>
      <c r="D220" s="1">
        <v>10640.85</v>
      </c>
      <c r="E220" s="1">
        <v>10656.2</v>
      </c>
      <c r="F220" s="1">
        <v>304322623</v>
      </c>
      <c r="G220" s="1">
        <v>13077.24</v>
      </c>
      <c r="H220" s="3">
        <f>IF(ISERR(LN(Table231[[#This Row],[Close]]/E219)),"-",LN(Table231[[#This Row],[Close]]/E219))</f>
        <v>-1.0009607560291778E-2</v>
      </c>
    </row>
    <row r="221" spans="1:8" x14ac:dyDescent="0.3">
      <c r="A221" s="2">
        <v>43425</v>
      </c>
      <c r="B221" s="1">
        <v>10670.95</v>
      </c>
      <c r="C221" s="1">
        <v>10671.3</v>
      </c>
      <c r="D221" s="1">
        <v>10562.35</v>
      </c>
      <c r="E221" s="1">
        <v>10600.05</v>
      </c>
      <c r="F221" s="1">
        <v>310191008</v>
      </c>
      <c r="G221" s="1">
        <v>15382.32</v>
      </c>
      <c r="H221" s="3">
        <f>IF(ISERR(LN(Table231[[#This Row],[Close]]/E220)),"-",LN(Table231[[#This Row],[Close]]/E220))</f>
        <v>-5.2831643026424535E-3</v>
      </c>
    </row>
    <row r="222" spans="1:8" x14ac:dyDescent="0.3">
      <c r="A222" s="2">
        <v>43426</v>
      </c>
      <c r="B222" s="1">
        <v>10612.65</v>
      </c>
      <c r="C222" s="1">
        <v>10646.25</v>
      </c>
      <c r="D222" s="1">
        <v>10512</v>
      </c>
      <c r="E222" s="1">
        <v>10526.75</v>
      </c>
      <c r="F222" s="1">
        <v>246926671</v>
      </c>
      <c r="G222" s="1">
        <v>12254.36</v>
      </c>
      <c r="H222" s="3">
        <f>IF(ISERR(LN(Table231[[#This Row],[Close]]/E221)),"-",LN(Table231[[#This Row],[Close]]/E221))</f>
        <v>-6.9390815571901548E-3</v>
      </c>
    </row>
    <row r="223" spans="1:8" x14ac:dyDescent="0.3">
      <c r="A223" s="2">
        <v>43430</v>
      </c>
      <c r="B223" s="1">
        <v>10568.3</v>
      </c>
      <c r="C223" s="1">
        <v>10637.8</v>
      </c>
      <c r="D223" s="1">
        <v>10489.75</v>
      </c>
      <c r="E223" s="1">
        <v>10628.6</v>
      </c>
      <c r="F223" s="1">
        <v>332863041</v>
      </c>
      <c r="G223" s="1">
        <v>15927.25</v>
      </c>
      <c r="H223" s="3">
        <f>IF(ISERR(LN(Table231[[#This Row],[Close]]/E222)),"-",LN(Table231[[#This Row],[Close]]/E222))</f>
        <v>9.6288444213244173E-3</v>
      </c>
    </row>
    <row r="224" spans="1:8" x14ac:dyDescent="0.3">
      <c r="A224" s="2">
        <v>43431</v>
      </c>
      <c r="B224" s="1">
        <v>10621.45</v>
      </c>
      <c r="C224" s="1">
        <v>10695.15</v>
      </c>
      <c r="D224" s="1">
        <v>10596.35</v>
      </c>
      <c r="E224" s="1">
        <v>10685.6</v>
      </c>
      <c r="F224" s="1">
        <v>382834178</v>
      </c>
      <c r="G224" s="1">
        <v>17296.28</v>
      </c>
      <c r="H224" s="3">
        <f>IF(ISERR(LN(Table231[[#This Row],[Close]]/E223)),"-",LN(Table231[[#This Row],[Close]]/E223))</f>
        <v>5.3485597285956952E-3</v>
      </c>
    </row>
    <row r="225" spans="1:8" x14ac:dyDescent="0.3">
      <c r="A225" s="2">
        <v>43432</v>
      </c>
      <c r="B225" s="1">
        <v>10708.75</v>
      </c>
      <c r="C225" s="1">
        <v>10757.8</v>
      </c>
      <c r="D225" s="1">
        <v>10699.85</v>
      </c>
      <c r="E225" s="1">
        <v>10728.85</v>
      </c>
      <c r="F225" s="1">
        <v>437627174</v>
      </c>
      <c r="G225" s="1">
        <v>17737.28</v>
      </c>
      <c r="H225" s="3">
        <f>IF(ISERR(LN(Table231[[#This Row],[Close]]/E224)),"-",LN(Table231[[#This Row],[Close]]/E224))</f>
        <v>4.0393340764166815E-3</v>
      </c>
    </row>
    <row r="226" spans="1:8" x14ac:dyDescent="0.3">
      <c r="A226" s="2">
        <v>43433</v>
      </c>
      <c r="B226" s="1">
        <v>10808.7</v>
      </c>
      <c r="C226" s="1">
        <v>10883.05</v>
      </c>
      <c r="D226" s="1">
        <v>10782.35</v>
      </c>
      <c r="E226" s="1">
        <v>10858.7</v>
      </c>
      <c r="F226" s="1">
        <v>712650890</v>
      </c>
      <c r="G226" s="1">
        <v>26283.43</v>
      </c>
      <c r="H226" s="3">
        <f>IF(ISERR(LN(Table231[[#This Row],[Close]]/E225)),"-",LN(Table231[[#This Row],[Close]]/E225))</f>
        <v>1.203022724265825E-2</v>
      </c>
    </row>
    <row r="227" spans="1:8" x14ac:dyDescent="0.3">
      <c r="A227" s="2">
        <v>43434</v>
      </c>
      <c r="B227" s="1">
        <v>10892.1</v>
      </c>
      <c r="C227" s="1">
        <v>10922.45</v>
      </c>
      <c r="D227" s="1">
        <v>10835.1</v>
      </c>
      <c r="E227" s="1">
        <v>10876.75</v>
      </c>
      <c r="F227" s="1">
        <v>467857329</v>
      </c>
      <c r="G227" s="1">
        <v>19964.330000000002</v>
      </c>
      <c r="H227" s="3">
        <f>IF(ISERR(LN(Table231[[#This Row],[Close]]/E226)),"-",LN(Table231[[#This Row],[Close]]/E226))</f>
        <v>1.660881568983717E-3</v>
      </c>
    </row>
    <row r="228" spans="1:8" x14ac:dyDescent="0.3">
      <c r="A228" s="2">
        <v>43437</v>
      </c>
      <c r="B228" s="1">
        <v>10930.7</v>
      </c>
      <c r="C228" s="1">
        <v>10941.2</v>
      </c>
      <c r="D228" s="1">
        <v>10845.35</v>
      </c>
      <c r="E228" s="1">
        <v>10883.75</v>
      </c>
      <c r="F228" s="1">
        <v>422358631</v>
      </c>
      <c r="G228" s="1">
        <v>18484.91</v>
      </c>
      <c r="H228" s="3">
        <f>IF(ISERR(LN(Table231[[#This Row],[Close]]/E227)),"-",LN(Table231[[#This Row],[Close]]/E227))</f>
        <v>6.4336759187107249E-4</v>
      </c>
    </row>
    <row r="229" spans="1:8" x14ac:dyDescent="0.3">
      <c r="A229" s="2">
        <v>43438</v>
      </c>
      <c r="B229" s="1">
        <v>10877.1</v>
      </c>
      <c r="C229" s="1">
        <v>10890.95</v>
      </c>
      <c r="D229" s="1">
        <v>10833.35</v>
      </c>
      <c r="E229" s="1">
        <v>10869.5</v>
      </c>
      <c r="F229" s="1">
        <v>332137359</v>
      </c>
      <c r="G229" s="1">
        <v>15857.16</v>
      </c>
      <c r="H229" s="3">
        <f>IF(ISERR(LN(Table231[[#This Row],[Close]]/E228)),"-",LN(Table231[[#This Row],[Close]]/E228))</f>
        <v>-1.3101492455916805E-3</v>
      </c>
    </row>
    <row r="230" spans="1:8" x14ac:dyDescent="0.3">
      <c r="A230" s="2">
        <v>43439</v>
      </c>
      <c r="B230" s="1">
        <v>10820.45</v>
      </c>
      <c r="C230" s="1">
        <v>10821.05</v>
      </c>
      <c r="D230" s="1">
        <v>10747.95</v>
      </c>
      <c r="E230" s="1">
        <v>10782.9</v>
      </c>
      <c r="F230" s="1">
        <v>322019985</v>
      </c>
      <c r="G230" s="1">
        <v>15176.26</v>
      </c>
      <c r="H230" s="3">
        <f>IF(ISERR(LN(Table231[[#This Row],[Close]]/E229)),"-",LN(Table231[[#This Row],[Close]]/E229))</f>
        <v>-7.9991559151610485E-3</v>
      </c>
    </row>
    <row r="231" spans="1:8" x14ac:dyDescent="0.3">
      <c r="A231" s="2">
        <v>43440</v>
      </c>
      <c r="B231" s="1">
        <v>10718.15</v>
      </c>
      <c r="C231" s="1">
        <v>10722.65</v>
      </c>
      <c r="D231" s="1">
        <v>10588.25</v>
      </c>
      <c r="E231" s="1">
        <v>10601.15</v>
      </c>
      <c r="F231" s="1">
        <v>328275196</v>
      </c>
      <c r="G231" s="1">
        <v>16488.87</v>
      </c>
      <c r="H231" s="3">
        <f>IF(ISERR(LN(Table231[[#This Row],[Close]]/E230)),"-",LN(Table231[[#This Row],[Close]]/E230))</f>
        <v>-1.6999060200552332E-2</v>
      </c>
    </row>
    <row r="232" spans="1:8" x14ac:dyDescent="0.3">
      <c r="A232" s="2">
        <v>43441</v>
      </c>
      <c r="B232" s="1">
        <v>10644.8</v>
      </c>
      <c r="C232" s="1">
        <v>10704.55</v>
      </c>
      <c r="D232" s="1">
        <v>10599.35</v>
      </c>
      <c r="E232" s="1">
        <v>10693.7</v>
      </c>
      <c r="F232" s="1">
        <v>335849636</v>
      </c>
      <c r="G232" s="1">
        <v>18597.830000000002</v>
      </c>
      <c r="H232" s="3">
        <f>IF(ISERR(LN(Table231[[#This Row],[Close]]/E231)),"-",LN(Table231[[#This Row],[Close]]/E231))</f>
        <v>8.6922972197649214E-3</v>
      </c>
    </row>
    <row r="233" spans="1:8" x14ac:dyDescent="0.3">
      <c r="A233" s="2">
        <v>43444</v>
      </c>
      <c r="B233" s="1">
        <v>10508.7</v>
      </c>
      <c r="C233" s="1">
        <v>10558.85</v>
      </c>
      <c r="D233" s="1">
        <v>10474.950000000001</v>
      </c>
      <c r="E233" s="1">
        <v>10488.45</v>
      </c>
      <c r="F233" s="1">
        <v>393097292</v>
      </c>
      <c r="G233" s="1">
        <v>16524.36</v>
      </c>
      <c r="H233" s="3">
        <f>IF(ISERR(LN(Table231[[#This Row],[Close]]/E232)),"-",LN(Table231[[#This Row],[Close]]/E232))</f>
        <v>-1.9380131299703507E-2</v>
      </c>
    </row>
    <row r="234" spans="1:8" x14ac:dyDescent="0.3">
      <c r="A234" s="2">
        <v>43445</v>
      </c>
      <c r="B234" s="1">
        <v>10350.049999999999</v>
      </c>
      <c r="C234" s="1">
        <v>10567.15</v>
      </c>
      <c r="D234" s="1">
        <v>10333.85</v>
      </c>
      <c r="E234" s="1">
        <v>10549.15</v>
      </c>
      <c r="F234" s="1">
        <v>438699334</v>
      </c>
      <c r="G234" s="1">
        <v>20112.91</v>
      </c>
      <c r="H234" s="3">
        <f>IF(ISERR(LN(Table231[[#This Row],[Close]]/E233)),"-",LN(Table231[[#This Row],[Close]]/E233))</f>
        <v>5.7706362364179642E-3</v>
      </c>
    </row>
    <row r="235" spans="1:8" x14ac:dyDescent="0.3">
      <c r="A235" s="2">
        <v>43446</v>
      </c>
      <c r="B235" s="1">
        <v>10591</v>
      </c>
      <c r="C235" s="1">
        <v>10752.2</v>
      </c>
      <c r="D235" s="1">
        <v>10560.8</v>
      </c>
      <c r="E235" s="1">
        <v>10737.6</v>
      </c>
      <c r="F235" s="1">
        <v>371697496</v>
      </c>
      <c r="G235" s="1">
        <v>17447.45</v>
      </c>
      <c r="H235" s="3">
        <f>IF(ISERR(LN(Table231[[#This Row],[Close]]/E234)),"-",LN(Table231[[#This Row],[Close]]/E234))</f>
        <v>1.7706312465975173E-2</v>
      </c>
    </row>
    <row r="236" spans="1:8" x14ac:dyDescent="0.3">
      <c r="A236" s="2">
        <v>43447</v>
      </c>
      <c r="B236" s="1">
        <v>10810.75</v>
      </c>
      <c r="C236" s="1">
        <v>10838.6</v>
      </c>
      <c r="D236" s="1">
        <v>10749.5</v>
      </c>
      <c r="E236" s="1">
        <v>10791.55</v>
      </c>
      <c r="F236" s="1">
        <v>387810061</v>
      </c>
      <c r="G236" s="1">
        <v>17582.8</v>
      </c>
      <c r="H236" s="3">
        <f>IF(ISERR(LN(Table231[[#This Row],[Close]]/E235)),"-",LN(Table231[[#This Row],[Close]]/E235))</f>
        <v>5.0118200605062885E-3</v>
      </c>
    </row>
    <row r="237" spans="1:8" x14ac:dyDescent="0.3">
      <c r="A237" s="2">
        <v>43448</v>
      </c>
      <c r="B237" s="1">
        <v>10784.5</v>
      </c>
      <c r="C237" s="1">
        <v>10815.75</v>
      </c>
      <c r="D237" s="1">
        <v>10752.1</v>
      </c>
      <c r="E237" s="1">
        <v>10805.45</v>
      </c>
      <c r="F237" s="1">
        <v>350579275</v>
      </c>
      <c r="G237" s="1">
        <v>14486.1</v>
      </c>
      <c r="H237" s="3">
        <f>IF(ISERR(LN(Table231[[#This Row],[Close]]/E236)),"-",LN(Table231[[#This Row],[Close]]/E236))</f>
        <v>1.287215994746788E-3</v>
      </c>
    </row>
    <row r="238" spans="1:8" x14ac:dyDescent="0.3">
      <c r="A238" s="2">
        <v>43451</v>
      </c>
      <c r="B238" s="1">
        <v>10853.2</v>
      </c>
      <c r="C238" s="1">
        <v>10900.35</v>
      </c>
      <c r="D238" s="1">
        <v>10844.85</v>
      </c>
      <c r="E238" s="1">
        <v>10888.35</v>
      </c>
      <c r="F238" s="1">
        <v>306145514</v>
      </c>
      <c r="G238" s="1">
        <v>12528.59</v>
      </c>
      <c r="H238" s="3">
        <f>IF(ISERR(LN(Table231[[#This Row],[Close]]/E237)),"-",LN(Table231[[#This Row],[Close]]/E237))</f>
        <v>7.6427738366829845E-3</v>
      </c>
    </row>
    <row r="239" spans="1:8" x14ac:dyDescent="0.3">
      <c r="A239" s="2">
        <v>43452</v>
      </c>
      <c r="B239" s="1">
        <v>10850.9</v>
      </c>
      <c r="C239" s="1">
        <v>10915.4</v>
      </c>
      <c r="D239" s="1">
        <v>10819.1</v>
      </c>
      <c r="E239" s="1">
        <v>10908.7</v>
      </c>
      <c r="F239" s="1">
        <v>294942271</v>
      </c>
      <c r="G239" s="1">
        <v>13556.45</v>
      </c>
      <c r="H239" s="3">
        <f>IF(ISERR(LN(Table231[[#This Row],[Close]]/E238)),"-",LN(Table231[[#This Row],[Close]]/E238))</f>
        <v>1.8672256945391607E-3</v>
      </c>
    </row>
    <row r="240" spans="1:8" x14ac:dyDescent="0.3">
      <c r="A240" s="2">
        <v>43453</v>
      </c>
      <c r="B240" s="1">
        <v>10930.55</v>
      </c>
      <c r="C240" s="1">
        <v>10985.15</v>
      </c>
      <c r="D240" s="1">
        <v>10928</v>
      </c>
      <c r="E240" s="1">
        <v>10967.3</v>
      </c>
      <c r="F240" s="1">
        <v>321801803</v>
      </c>
      <c r="G240" s="1">
        <v>17172.64</v>
      </c>
      <c r="H240" s="3">
        <f>IF(ISERR(LN(Table231[[#This Row],[Close]]/E239)),"-",LN(Table231[[#This Row],[Close]]/E239))</f>
        <v>5.3574821872709151E-3</v>
      </c>
    </row>
    <row r="241" spans="1:8" x14ac:dyDescent="0.3">
      <c r="A241" s="2">
        <v>43454</v>
      </c>
      <c r="B241" s="1">
        <v>10885.2</v>
      </c>
      <c r="C241" s="1">
        <v>10962.55</v>
      </c>
      <c r="D241" s="1">
        <v>10880.05</v>
      </c>
      <c r="E241" s="1">
        <v>10951.7</v>
      </c>
      <c r="F241" s="1">
        <v>328802751</v>
      </c>
      <c r="G241" s="1">
        <v>14945.94</v>
      </c>
      <c r="H241" s="3">
        <f>IF(ISERR(LN(Table231[[#This Row],[Close]]/E240)),"-",LN(Table231[[#This Row],[Close]]/E240))</f>
        <v>-1.4234228417328702E-3</v>
      </c>
    </row>
    <row r="242" spans="1:8" x14ac:dyDescent="0.3">
      <c r="A242" s="2">
        <v>43455</v>
      </c>
      <c r="B242" s="1">
        <v>10944.25</v>
      </c>
      <c r="C242" s="1">
        <v>10963.65</v>
      </c>
      <c r="D242" s="1">
        <v>10738.65</v>
      </c>
      <c r="E242" s="1">
        <v>10754</v>
      </c>
      <c r="F242" s="1">
        <v>389235107</v>
      </c>
      <c r="G242" s="1">
        <v>18663.849999999999</v>
      </c>
      <c r="H242" s="3">
        <f>IF(ISERR(LN(Table231[[#This Row],[Close]]/E241)),"-",LN(Table231[[#This Row],[Close]]/E241))</f>
        <v>-1.8216916966364759E-2</v>
      </c>
    </row>
    <row r="243" spans="1:8" x14ac:dyDescent="0.3">
      <c r="A243" s="2">
        <v>43458</v>
      </c>
      <c r="B243" s="1">
        <v>10780.9</v>
      </c>
      <c r="C243" s="1">
        <v>10782.3</v>
      </c>
      <c r="D243" s="1">
        <v>10649.25</v>
      </c>
      <c r="E243" s="1">
        <v>10663.5</v>
      </c>
      <c r="F243" s="1">
        <v>230291344</v>
      </c>
      <c r="G243" s="1">
        <v>10695.6</v>
      </c>
      <c r="H243" s="3">
        <f>IF(ISERR(LN(Table231[[#This Row],[Close]]/E242)),"-",LN(Table231[[#This Row],[Close]]/E242))</f>
        <v>-8.4510833319758998E-3</v>
      </c>
    </row>
    <row r="244" spans="1:8" x14ac:dyDescent="0.3">
      <c r="A244" s="2">
        <v>43460</v>
      </c>
      <c r="B244" s="1">
        <v>10635.45</v>
      </c>
      <c r="C244" s="1">
        <v>10747.5</v>
      </c>
      <c r="D244" s="1">
        <v>10534.55</v>
      </c>
      <c r="E244" s="1">
        <v>10729.85</v>
      </c>
      <c r="F244" s="1">
        <v>271942701</v>
      </c>
      <c r="G244" s="1">
        <v>12831.99</v>
      </c>
      <c r="H244" s="3">
        <f>IF(ISERR(LN(Table231[[#This Row],[Close]]/E243)),"-",LN(Table231[[#This Row],[Close]]/E243))</f>
        <v>6.2028819926444774E-3</v>
      </c>
    </row>
    <row r="245" spans="1:8" x14ac:dyDescent="0.3">
      <c r="A245" s="2">
        <v>43461</v>
      </c>
      <c r="B245" s="1">
        <v>10817.9</v>
      </c>
      <c r="C245" s="1">
        <v>10834.2</v>
      </c>
      <c r="D245" s="1">
        <v>10764.45</v>
      </c>
      <c r="E245" s="1">
        <v>10779.8</v>
      </c>
      <c r="F245" s="1">
        <v>470160392</v>
      </c>
      <c r="G245" s="1">
        <v>19119.88</v>
      </c>
      <c r="H245" s="3">
        <f>IF(ISERR(LN(Table231[[#This Row],[Close]]/E244)),"-",LN(Table231[[#This Row],[Close]]/E244))</f>
        <v>4.6444353848936974E-3</v>
      </c>
    </row>
    <row r="246" spans="1:8" x14ac:dyDescent="0.3">
      <c r="A246" s="2">
        <v>43462</v>
      </c>
      <c r="B246" s="1">
        <v>10820.95</v>
      </c>
      <c r="C246" s="1">
        <v>10893.6</v>
      </c>
      <c r="D246" s="1">
        <v>10817.15</v>
      </c>
      <c r="E246" s="1">
        <v>10859.9</v>
      </c>
      <c r="F246" s="1">
        <v>253086507</v>
      </c>
      <c r="G246" s="1">
        <v>12615.01</v>
      </c>
      <c r="H246" s="3">
        <f>IF(ISERR(LN(Table231[[#This Row],[Close]]/E245)),"-",LN(Table231[[#This Row],[Close]]/E245))</f>
        <v>7.4030939272151253E-3</v>
      </c>
    </row>
    <row r="247" spans="1:8" x14ac:dyDescent="0.3">
      <c r="A247" s="2">
        <v>43465</v>
      </c>
      <c r="B247" s="1">
        <v>10913.2</v>
      </c>
      <c r="C247" s="1">
        <v>10923.55</v>
      </c>
      <c r="D247" s="1">
        <v>10853.2</v>
      </c>
      <c r="E247" s="1">
        <v>10862.55</v>
      </c>
      <c r="F247" s="1">
        <v>186494657</v>
      </c>
      <c r="G247" s="1">
        <v>10176.129999999999</v>
      </c>
      <c r="H247" s="3">
        <f>IF(ISERR(LN(Table231[[#This Row],[Close]]/E246)),"-",LN(Table231[[#This Row],[Close]]/E246))</f>
        <v>2.4398721259765596E-4</v>
      </c>
    </row>
    <row r="248" spans="1:8" x14ac:dyDescent="0.3">
      <c r="A248" s="2">
        <v>43466</v>
      </c>
      <c r="B248" s="1">
        <v>10881.7</v>
      </c>
      <c r="C248" s="1">
        <v>10923.6</v>
      </c>
      <c r="D248" s="1">
        <v>10807.1</v>
      </c>
      <c r="E248" s="1">
        <v>10910.1</v>
      </c>
      <c r="F248" s="1">
        <v>159404542</v>
      </c>
      <c r="G248" s="1">
        <v>8688.26</v>
      </c>
      <c r="H248" s="3">
        <f>IF(ISERR(LN(Table231[[#This Row],[Close]]/E247)),"-",LN(Table231[[#This Row],[Close]]/E247))</f>
        <v>4.3678721329528042E-3</v>
      </c>
    </row>
    <row r="249" spans="1:8" x14ac:dyDescent="0.3">
      <c r="A249" s="2">
        <v>43467</v>
      </c>
      <c r="B249" s="1">
        <v>10868.85</v>
      </c>
      <c r="C249" s="1">
        <v>10895.35</v>
      </c>
      <c r="D249" s="1">
        <v>10735.05</v>
      </c>
      <c r="E249" s="1">
        <v>10792.5</v>
      </c>
      <c r="F249" s="1">
        <v>309665939</v>
      </c>
      <c r="G249" s="1">
        <v>15352.25</v>
      </c>
      <c r="H249" s="3">
        <f>IF(ISERR(LN(Table231[[#This Row],[Close]]/E248)),"-",LN(Table231[[#This Row],[Close]]/E248))</f>
        <v>-1.0837517258318774E-2</v>
      </c>
    </row>
    <row r="250" spans="1:8" x14ac:dyDescent="0.3">
      <c r="A250" s="2">
        <v>43468</v>
      </c>
      <c r="B250" s="1">
        <v>10796.8</v>
      </c>
      <c r="C250" s="1">
        <v>10814.05</v>
      </c>
      <c r="D250" s="1">
        <v>10661.25</v>
      </c>
      <c r="E250" s="1">
        <v>10672.25</v>
      </c>
      <c r="F250" s="1">
        <v>286241745</v>
      </c>
      <c r="G250" s="1">
        <v>15030.45</v>
      </c>
      <c r="H250" s="3">
        <f>IF(ISERR(LN(Table231[[#This Row],[Close]]/E249)),"-",LN(Table231[[#This Row],[Close]]/E249))</f>
        <v>-1.1204533761500678E-2</v>
      </c>
    </row>
    <row r="251" spans="1:8" x14ac:dyDescent="0.3">
      <c r="A251" s="2">
        <v>43469</v>
      </c>
      <c r="B251" s="1">
        <v>10699.7</v>
      </c>
      <c r="C251" s="1">
        <v>10741.05</v>
      </c>
      <c r="D251" s="1">
        <v>10628.65</v>
      </c>
      <c r="E251" s="1">
        <v>10727.35</v>
      </c>
      <c r="F251" s="1">
        <v>296596655</v>
      </c>
      <c r="G251" s="1">
        <v>14516.74</v>
      </c>
      <c r="H251" s="3">
        <f>IF(ISERR(LN(Table231[[#This Row],[Close]]/E250)),"-",LN(Table231[[#This Row],[Close]]/E250))</f>
        <v>5.1496403451855395E-3</v>
      </c>
    </row>
    <row r="252" spans="1:8" x14ac:dyDescent="0.3">
      <c r="A252" s="2">
        <v>43472</v>
      </c>
      <c r="B252" s="1">
        <v>10804.85</v>
      </c>
      <c r="C252" s="1">
        <v>10835.95</v>
      </c>
      <c r="D252" s="1">
        <v>10750.15</v>
      </c>
      <c r="E252" s="1">
        <v>10771.8</v>
      </c>
      <c r="F252" s="1">
        <v>269371080</v>
      </c>
      <c r="G252" s="1">
        <v>12731.29</v>
      </c>
      <c r="H252" s="3">
        <f>IF(ISERR(LN(Table231[[#This Row],[Close]]/E251)),"-",LN(Table231[[#This Row],[Close]]/E251))</f>
        <v>4.1350530915205807E-3</v>
      </c>
    </row>
    <row r="253" spans="1:8" x14ac:dyDescent="0.3">
      <c r="A253" s="2">
        <v>43473</v>
      </c>
      <c r="B253" s="1">
        <v>10786.25</v>
      </c>
      <c r="C253" s="1">
        <v>10818.45</v>
      </c>
      <c r="D253" s="1">
        <v>10733.25</v>
      </c>
      <c r="E253" s="1">
        <v>10802.15</v>
      </c>
      <c r="F253" s="1">
        <v>277697672</v>
      </c>
      <c r="G253" s="1">
        <v>13433.48</v>
      </c>
      <c r="H253" s="3">
        <f>IF(ISERR(LN(Table231[[#This Row],[Close]]/E252)),"-",LN(Table231[[#This Row],[Close]]/E252))</f>
        <v>2.81358026893282E-3</v>
      </c>
    </row>
    <row r="254" spans="1:8" x14ac:dyDescent="0.3">
      <c r="A254" s="2">
        <v>43474</v>
      </c>
      <c r="B254" s="1">
        <v>10862.4</v>
      </c>
      <c r="C254" s="1">
        <v>10870.4</v>
      </c>
      <c r="D254" s="1">
        <v>10749.4</v>
      </c>
      <c r="E254" s="1">
        <v>10855.15</v>
      </c>
      <c r="F254" s="1">
        <v>333010535</v>
      </c>
      <c r="G254" s="1">
        <v>16213.3</v>
      </c>
      <c r="H254" s="3">
        <f>IF(ISERR(LN(Table231[[#This Row],[Close]]/E253)),"-",LN(Table231[[#This Row],[Close]]/E253))</f>
        <v>4.8944333599588354E-3</v>
      </c>
    </row>
    <row r="255" spans="1:8" x14ac:dyDescent="0.3">
      <c r="A255" s="2">
        <v>43475</v>
      </c>
      <c r="B255" s="1">
        <v>10859.35</v>
      </c>
      <c r="C255" s="1">
        <v>10859.35</v>
      </c>
      <c r="D255" s="1">
        <v>10801.8</v>
      </c>
      <c r="E255" s="1">
        <v>10821.6</v>
      </c>
      <c r="F255" s="1">
        <v>254365477</v>
      </c>
      <c r="G255" s="1">
        <v>12031.26</v>
      </c>
      <c r="H255" s="3">
        <f>IF(ISERR(LN(Table231[[#This Row],[Close]]/E254)),"-",LN(Table231[[#This Row],[Close]]/E254))</f>
        <v>-3.0954849587457233E-3</v>
      </c>
    </row>
    <row r="256" spans="1:8" x14ac:dyDescent="0.3">
      <c r="A256" s="2">
        <v>43476</v>
      </c>
      <c r="B256" s="1">
        <v>10834.75</v>
      </c>
      <c r="C256" s="1">
        <v>10850.15</v>
      </c>
      <c r="D256" s="1">
        <v>10739.4</v>
      </c>
      <c r="E256" s="1">
        <v>10794.95</v>
      </c>
      <c r="F256" s="1">
        <v>260792200</v>
      </c>
      <c r="G256" s="1">
        <v>13084.6</v>
      </c>
      <c r="H256" s="3">
        <f>IF(ISERR(LN(Table231[[#This Row],[Close]]/E255)),"-",LN(Table231[[#This Row],[Close]]/E255))</f>
        <v>-2.4657046107725011E-3</v>
      </c>
    </row>
    <row r="257" spans="1:8" x14ac:dyDescent="0.3">
      <c r="A257" s="2">
        <v>43479</v>
      </c>
      <c r="B257" s="1">
        <v>10807</v>
      </c>
      <c r="C257" s="1">
        <v>10808</v>
      </c>
      <c r="D257" s="1">
        <v>10692.35</v>
      </c>
      <c r="E257" s="1">
        <v>10737.6</v>
      </c>
      <c r="F257" s="1">
        <v>298774178</v>
      </c>
      <c r="G257" s="1">
        <v>12732.57</v>
      </c>
      <c r="H257" s="3">
        <f>IF(ISERR(LN(Table231[[#This Row],[Close]]/E256)),"-",LN(Table231[[#This Row],[Close]]/E256))</f>
        <v>-5.32683176023677E-3</v>
      </c>
    </row>
    <row r="258" spans="1:8" x14ac:dyDescent="0.3">
      <c r="A258" s="2">
        <v>43480</v>
      </c>
      <c r="B258" s="1">
        <v>10777.55</v>
      </c>
      <c r="C258" s="1">
        <v>10896.95</v>
      </c>
      <c r="D258" s="1">
        <v>10777.55</v>
      </c>
      <c r="E258" s="1">
        <v>10886.8</v>
      </c>
      <c r="F258" s="1">
        <v>310737078</v>
      </c>
      <c r="G258" s="1">
        <v>14879.91</v>
      </c>
      <c r="H258" s="3">
        <f>IF(ISERR(LN(Table231[[#This Row],[Close]]/E257)),"-",LN(Table231[[#This Row],[Close]]/E257))</f>
        <v>1.3799445774800724E-2</v>
      </c>
    </row>
    <row r="259" spans="1:8" x14ac:dyDescent="0.3">
      <c r="A259" s="2">
        <v>43481</v>
      </c>
      <c r="B259" s="1">
        <v>10899.65</v>
      </c>
      <c r="C259" s="1">
        <v>10928.15</v>
      </c>
      <c r="D259" s="1">
        <v>10876.9</v>
      </c>
      <c r="E259" s="1">
        <v>10890.3</v>
      </c>
      <c r="F259" s="1">
        <v>276539042</v>
      </c>
      <c r="G259" s="1">
        <v>13081.63</v>
      </c>
      <c r="H259" s="3">
        <f>IF(ISERR(LN(Table231[[#This Row],[Close]]/E258)),"-",LN(Table231[[#This Row],[Close]]/E258))</f>
        <v>3.2143857815191898E-4</v>
      </c>
    </row>
    <row r="260" spans="1:8" x14ac:dyDescent="0.3">
      <c r="A260" s="2">
        <v>43482</v>
      </c>
      <c r="B260" s="1">
        <v>10920.85</v>
      </c>
      <c r="C260" s="1">
        <v>10930.65</v>
      </c>
      <c r="D260" s="1">
        <v>10844.65</v>
      </c>
      <c r="E260" s="1">
        <v>10905.2</v>
      </c>
      <c r="F260" s="1">
        <v>271676319</v>
      </c>
      <c r="G260" s="1">
        <v>13215.83</v>
      </c>
      <c r="H260" s="3">
        <f>IF(ISERR(LN(Table231[[#This Row],[Close]]/E259)),"-",LN(Table231[[#This Row],[Close]]/E259))</f>
        <v>1.3672549215348114E-3</v>
      </c>
    </row>
    <row r="261" spans="1:8" x14ac:dyDescent="0.3">
      <c r="A261" s="2">
        <v>43483</v>
      </c>
      <c r="B261" s="1">
        <v>10914.85</v>
      </c>
      <c r="C261" s="1">
        <v>10928.2</v>
      </c>
      <c r="D261" s="1">
        <v>10852.2</v>
      </c>
      <c r="E261" s="1">
        <v>10906.95</v>
      </c>
      <c r="F261" s="1">
        <v>323814108</v>
      </c>
      <c r="G261" s="1">
        <v>16408.830000000002</v>
      </c>
      <c r="H261" s="3">
        <f>IF(ISERR(LN(Table231[[#This Row],[Close]]/E260)),"-",LN(Table231[[#This Row],[Close]]/E260))</f>
        <v>1.6046102779907089E-4</v>
      </c>
    </row>
    <row r="262" spans="1:8" x14ac:dyDescent="0.3">
      <c r="A262" s="2">
        <v>43486</v>
      </c>
      <c r="B262" s="1">
        <v>10919.35</v>
      </c>
      <c r="C262" s="1">
        <v>10987.45</v>
      </c>
      <c r="D262" s="1">
        <v>10885.75</v>
      </c>
      <c r="E262" s="1">
        <v>10961.85</v>
      </c>
      <c r="F262" s="1">
        <v>288829125</v>
      </c>
      <c r="G262" s="1">
        <v>17289.7</v>
      </c>
      <c r="H262" s="3">
        <f>IF(ISERR(LN(Table231[[#This Row],[Close]]/E261)),"-",LN(Table231[[#This Row],[Close]]/E261))</f>
        <v>5.0208621718052576E-3</v>
      </c>
    </row>
    <row r="263" spans="1:8" x14ac:dyDescent="0.3">
      <c r="A263" s="2">
        <v>43487</v>
      </c>
      <c r="B263" s="1">
        <v>10949.8</v>
      </c>
      <c r="C263" s="1">
        <v>10949.8</v>
      </c>
      <c r="D263" s="1">
        <v>10864.15</v>
      </c>
      <c r="E263" s="1">
        <v>10922.75</v>
      </c>
      <c r="F263" s="1">
        <v>300768112</v>
      </c>
      <c r="G263" s="1">
        <v>17483.62</v>
      </c>
      <c r="H263" s="3">
        <f>IF(ISERR(LN(Table231[[#This Row],[Close]]/E262)),"-",LN(Table231[[#This Row],[Close]]/E262))</f>
        <v>-3.573292781569112E-3</v>
      </c>
    </row>
    <row r="264" spans="1:8" x14ac:dyDescent="0.3">
      <c r="A264" s="2">
        <v>43488</v>
      </c>
      <c r="B264" s="1">
        <v>10931.05</v>
      </c>
      <c r="C264" s="1">
        <v>10944.8</v>
      </c>
      <c r="D264" s="1">
        <v>10811.95</v>
      </c>
      <c r="E264" s="1">
        <v>10831.5</v>
      </c>
      <c r="F264" s="1">
        <v>298876314</v>
      </c>
      <c r="G264" s="1">
        <v>14736.91</v>
      </c>
      <c r="H264" s="3">
        <f>IF(ISERR(LN(Table231[[#This Row],[Close]]/E263)),"-",LN(Table231[[#This Row],[Close]]/E263))</f>
        <v>-8.3892145371514976E-3</v>
      </c>
    </row>
    <row r="265" spans="1:8" x14ac:dyDescent="0.3">
      <c r="A265" s="2">
        <v>43489</v>
      </c>
      <c r="B265" s="1">
        <v>10844.05</v>
      </c>
      <c r="C265" s="1">
        <v>10866.6</v>
      </c>
      <c r="D265" s="1">
        <v>10798.65</v>
      </c>
      <c r="E265" s="1">
        <v>10849.8</v>
      </c>
      <c r="F265" s="1">
        <v>361082096</v>
      </c>
      <c r="G265" s="1">
        <v>15298.48</v>
      </c>
      <c r="H265" s="3">
        <f>IF(ISERR(LN(Table231[[#This Row],[Close]]/E264)),"-",LN(Table231[[#This Row],[Close]]/E264))</f>
        <v>1.6880910596428552E-3</v>
      </c>
    </row>
    <row r="266" spans="1:8" x14ac:dyDescent="0.3">
      <c r="A266" s="2">
        <v>43490</v>
      </c>
      <c r="B266" s="1">
        <v>10859.75</v>
      </c>
      <c r="C266" s="1">
        <v>10931.7</v>
      </c>
      <c r="D266" s="1">
        <v>10756.45</v>
      </c>
      <c r="E266" s="1">
        <v>10780.55</v>
      </c>
      <c r="F266" s="1">
        <v>463444758</v>
      </c>
      <c r="G266" s="1">
        <v>20542.36</v>
      </c>
      <c r="H266" s="3">
        <f>IF(ISERR(LN(Table231[[#This Row],[Close]]/E265)),"-",LN(Table231[[#This Row],[Close]]/E265))</f>
        <v>-6.403062049334338E-3</v>
      </c>
    </row>
    <row r="267" spans="1:8" x14ac:dyDescent="0.3">
      <c r="A267" s="2">
        <v>43493</v>
      </c>
      <c r="B267" s="1">
        <v>10792.45</v>
      </c>
      <c r="C267" s="1">
        <v>10804.45</v>
      </c>
      <c r="D267" s="1">
        <v>10630.95</v>
      </c>
      <c r="E267" s="1">
        <v>10661.55</v>
      </c>
      <c r="F267" s="1">
        <v>419682627</v>
      </c>
      <c r="G267" s="1">
        <v>21144.33</v>
      </c>
      <c r="H267" s="3">
        <f>IF(ISERR(LN(Table231[[#This Row],[Close]]/E266)),"-",LN(Table231[[#This Row],[Close]]/E266))</f>
        <v>-1.1099773042754829E-2</v>
      </c>
    </row>
    <row r="268" spans="1:8" x14ac:dyDescent="0.3">
      <c r="A268" s="2">
        <v>43494</v>
      </c>
      <c r="B268" s="1">
        <v>10653.7</v>
      </c>
      <c r="C268" s="1">
        <v>10690.35</v>
      </c>
      <c r="D268" s="1">
        <v>10583.65</v>
      </c>
      <c r="E268" s="1">
        <v>10652.2</v>
      </c>
      <c r="F268" s="1">
        <v>356908994</v>
      </c>
      <c r="G268" s="1">
        <v>18832.060000000001</v>
      </c>
      <c r="H268" s="3">
        <f>IF(ISERR(LN(Table231[[#This Row],[Close]]/E267)),"-",LN(Table231[[#This Row],[Close]]/E267))</f>
        <v>-8.7736795259221625E-4</v>
      </c>
    </row>
    <row r="269" spans="1:8" x14ac:dyDescent="0.3">
      <c r="A269" s="2">
        <v>43495</v>
      </c>
      <c r="B269" s="1">
        <v>10702.25</v>
      </c>
      <c r="C269" s="1">
        <v>10710.2</v>
      </c>
      <c r="D269" s="1">
        <v>10612.85</v>
      </c>
      <c r="E269" s="1">
        <v>10651.8</v>
      </c>
      <c r="F269" s="1">
        <v>410107910</v>
      </c>
      <c r="G269" s="1">
        <v>21214.81</v>
      </c>
      <c r="H269" s="3">
        <f>IF(ISERR(LN(Table231[[#This Row],[Close]]/E268)),"-",LN(Table231[[#This Row],[Close]]/E268))</f>
        <v>-3.7551633500580681E-5</v>
      </c>
    </row>
    <row r="270" spans="1:8" x14ac:dyDescent="0.3">
      <c r="A270" s="2">
        <v>43496</v>
      </c>
      <c r="B270" s="1">
        <v>10690.55</v>
      </c>
      <c r="C270" s="1">
        <v>10838.05</v>
      </c>
      <c r="D270" s="1">
        <v>10678.55</v>
      </c>
      <c r="E270" s="1">
        <v>10830.95</v>
      </c>
      <c r="F270" s="1">
        <v>604818027</v>
      </c>
      <c r="G270" s="1">
        <v>27471.18</v>
      </c>
      <c r="H270" s="3">
        <f>IF(ISERR(LN(Table231[[#This Row],[Close]]/E269)),"-",LN(Table231[[#This Row],[Close]]/E269))</f>
        <v>1.6678884505362462E-2</v>
      </c>
    </row>
    <row r="271" spans="1:8" x14ac:dyDescent="0.3">
      <c r="A271" s="2">
        <v>43497</v>
      </c>
      <c r="B271" s="1">
        <v>10851.35</v>
      </c>
      <c r="C271" s="1">
        <v>10983.45</v>
      </c>
      <c r="D271" s="1">
        <v>10813.45</v>
      </c>
      <c r="E271" s="1">
        <v>10893.65</v>
      </c>
      <c r="F271" s="1">
        <v>482272661</v>
      </c>
      <c r="G271" s="1">
        <v>23112.37</v>
      </c>
      <c r="H271" s="3">
        <f>IF(ISERR(LN(Table231[[#This Row],[Close]]/E270)),"-",LN(Table231[[#This Row],[Close]]/E270))</f>
        <v>5.7722742045844006E-3</v>
      </c>
    </row>
    <row r="272" spans="1:8" x14ac:dyDescent="0.3">
      <c r="A272" s="2">
        <v>43500</v>
      </c>
      <c r="B272" s="1">
        <v>10876.75</v>
      </c>
      <c r="C272" s="1">
        <v>10927.9</v>
      </c>
      <c r="D272" s="1">
        <v>10814.15</v>
      </c>
      <c r="E272" s="1">
        <v>10912.25</v>
      </c>
      <c r="F272" s="1">
        <v>318300039</v>
      </c>
      <c r="G272" s="1">
        <v>15478.81</v>
      </c>
      <c r="H272" s="3">
        <f>IF(ISERR(LN(Table231[[#This Row],[Close]]/E271)),"-",LN(Table231[[#This Row],[Close]]/E271))</f>
        <v>1.7059607272313906E-3</v>
      </c>
    </row>
    <row r="273" spans="1:8" x14ac:dyDescent="0.3">
      <c r="A273" s="2">
        <v>43501</v>
      </c>
      <c r="B273" s="1">
        <v>10908.65</v>
      </c>
      <c r="C273" s="1">
        <v>10956.7</v>
      </c>
      <c r="D273" s="1">
        <v>10886.7</v>
      </c>
      <c r="E273" s="1">
        <v>10934.35</v>
      </c>
      <c r="F273" s="1">
        <v>268095127</v>
      </c>
      <c r="G273" s="1">
        <v>13435.13</v>
      </c>
      <c r="H273" s="3">
        <f>IF(ISERR(LN(Table231[[#This Row],[Close]]/E272)),"-",LN(Table231[[#This Row],[Close]]/E272))</f>
        <v>2.0231988079203052E-3</v>
      </c>
    </row>
    <row r="274" spans="1:8" x14ac:dyDescent="0.3">
      <c r="A274" s="2">
        <v>43502</v>
      </c>
      <c r="B274" s="1">
        <v>10965.1</v>
      </c>
      <c r="C274" s="1">
        <v>11072.6</v>
      </c>
      <c r="D274" s="1">
        <v>10962.7</v>
      </c>
      <c r="E274" s="1">
        <v>11062.45</v>
      </c>
      <c r="F274" s="1">
        <v>298510497</v>
      </c>
      <c r="G274" s="1">
        <v>15172.85</v>
      </c>
      <c r="H274" s="3">
        <f>IF(ISERR(LN(Table231[[#This Row],[Close]]/E273)),"-",LN(Table231[[#This Row],[Close]]/E273))</f>
        <v>1.1647280346053989E-2</v>
      </c>
    </row>
    <row r="275" spans="1:8" x14ac:dyDescent="0.3">
      <c r="A275" s="2">
        <v>43503</v>
      </c>
      <c r="B275" s="1">
        <v>11070.45</v>
      </c>
      <c r="C275" s="1">
        <v>11118.1</v>
      </c>
      <c r="D275" s="1">
        <v>11043.6</v>
      </c>
      <c r="E275" s="1">
        <v>11069.4</v>
      </c>
      <c r="F275" s="1">
        <v>263544426</v>
      </c>
      <c r="G275" s="1">
        <v>13542.69</v>
      </c>
      <c r="H275" s="3">
        <f>IF(ISERR(LN(Table231[[#This Row],[Close]]/E274)),"-",LN(Table231[[#This Row],[Close]]/E274))</f>
        <v>6.2805415981511683E-4</v>
      </c>
    </row>
    <row r="276" spans="1:8" x14ac:dyDescent="0.3">
      <c r="A276" s="2">
        <v>43504</v>
      </c>
      <c r="B276" s="1">
        <v>11023.5</v>
      </c>
      <c r="C276" s="1">
        <v>11041.2</v>
      </c>
      <c r="D276" s="1">
        <v>10925.45</v>
      </c>
      <c r="E276" s="1">
        <v>10943.6</v>
      </c>
      <c r="F276" s="1">
        <v>352787419</v>
      </c>
      <c r="G276" s="1">
        <v>15507.05</v>
      </c>
      <c r="H276" s="3">
        <f>IF(ISERR(LN(Table231[[#This Row],[Close]]/E275)),"-",LN(Table231[[#This Row],[Close]]/E275))</f>
        <v>-1.1429734205002075E-2</v>
      </c>
    </row>
    <row r="277" spans="1:8" x14ac:dyDescent="0.3">
      <c r="A277" s="2">
        <v>43507</v>
      </c>
      <c r="B277" s="1">
        <v>10930.9</v>
      </c>
      <c r="C277" s="1">
        <v>10930.9</v>
      </c>
      <c r="D277" s="1">
        <v>10857.1</v>
      </c>
      <c r="E277" s="1">
        <v>10888.8</v>
      </c>
      <c r="F277" s="1">
        <v>285985383</v>
      </c>
      <c r="G277" s="1">
        <v>13818.92</v>
      </c>
      <c r="H277" s="3">
        <f>IF(ISERR(LN(Table231[[#This Row],[Close]]/E276)),"-",LN(Table231[[#This Row],[Close]]/E276))</f>
        <v>-5.0200724689087872E-3</v>
      </c>
    </row>
    <row r="278" spans="1:8" x14ac:dyDescent="0.3">
      <c r="A278" s="2">
        <v>43508</v>
      </c>
      <c r="B278" s="1">
        <v>10879.7</v>
      </c>
      <c r="C278" s="1">
        <v>10910.9</v>
      </c>
      <c r="D278" s="1">
        <v>10823.8</v>
      </c>
      <c r="E278" s="1">
        <v>10831.4</v>
      </c>
      <c r="F278" s="1">
        <v>292314643</v>
      </c>
      <c r="G278" s="1">
        <v>14424.78</v>
      </c>
      <c r="H278" s="3">
        <f>IF(ISERR(LN(Table231[[#This Row],[Close]]/E277)),"-",LN(Table231[[#This Row],[Close]]/E277))</f>
        <v>-5.2854148327613464E-3</v>
      </c>
    </row>
    <row r="279" spans="1:8" x14ac:dyDescent="0.3">
      <c r="A279" s="2">
        <v>43509</v>
      </c>
      <c r="B279" s="1">
        <v>10870.55</v>
      </c>
      <c r="C279" s="1">
        <v>10891.65</v>
      </c>
      <c r="D279" s="1">
        <v>10772.1</v>
      </c>
      <c r="E279" s="1">
        <v>10793.65</v>
      </c>
      <c r="F279" s="1">
        <v>321958549</v>
      </c>
      <c r="G279" s="1">
        <v>15360.98</v>
      </c>
      <c r="H279" s="3">
        <f>IF(ISERR(LN(Table231[[#This Row],[Close]]/E278)),"-",LN(Table231[[#This Row],[Close]]/E278))</f>
        <v>-3.4913249537601204E-3</v>
      </c>
    </row>
    <row r="280" spans="1:8" x14ac:dyDescent="0.3">
      <c r="A280" s="2">
        <v>43510</v>
      </c>
      <c r="B280" s="1">
        <v>10786.1</v>
      </c>
      <c r="C280" s="1">
        <v>10792.7</v>
      </c>
      <c r="D280" s="1">
        <v>10718.75</v>
      </c>
      <c r="E280" s="1">
        <v>10746.05</v>
      </c>
      <c r="F280" s="1">
        <v>627041405</v>
      </c>
      <c r="G280" s="1">
        <v>20797.41</v>
      </c>
      <c r="H280" s="3">
        <f>IF(ISERR(LN(Table231[[#This Row],[Close]]/E279)),"-",LN(Table231[[#This Row],[Close]]/E279))</f>
        <v>-4.4197530593000694E-3</v>
      </c>
    </row>
    <row r="281" spans="1:8" x14ac:dyDescent="0.3">
      <c r="A281" s="2">
        <v>43511</v>
      </c>
      <c r="B281" s="1">
        <v>10780.25</v>
      </c>
      <c r="C281" s="1">
        <v>10785.75</v>
      </c>
      <c r="D281" s="1">
        <v>10620.4</v>
      </c>
      <c r="E281" s="1">
        <v>10724.4</v>
      </c>
      <c r="F281" s="1">
        <v>521876968</v>
      </c>
      <c r="G281" s="1">
        <v>20733.95</v>
      </c>
      <c r="H281" s="3">
        <f>IF(ISERR(LN(Table231[[#This Row],[Close]]/E280)),"-",LN(Table231[[#This Row],[Close]]/E280))</f>
        <v>-2.0167259966956514E-3</v>
      </c>
    </row>
    <row r="282" spans="1:8" x14ac:dyDescent="0.3">
      <c r="A282" s="2">
        <v>43514</v>
      </c>
      <c r="B282" s="1">
        <v>10738.65</v>
      </c>
      <c r="C282" s="1">
        <v>10759.9</v>
      </c>
      <c r="D282" s="1">
        <v>10628.4</v>
      </c>
      <c r="E282" s="1">
        <v>10640.95</v>
      </c>
      <c r="F282" s="1">
        <v>345440240</v>
      </c>
      <c r="G282" s="1">
        <v>14903.19</v>
      </c>
      <c r="H282" s="3">
        <f>IF(ISERR(LN(Table231[[#This Row],[Close]]/E281)),"-",LN(Table231[[#This Row],[Close]]/E281))</f>
        <v>-7.8117535511575027E-3</v>
      </c>
    </row>
    <row r="283" spans="1:8" x14ac:dyDescent="0.3">
      <c r="A283" s="2">
        <v>43515</v>
      </c>
      <c r="B283" s="1">
        <v>10636.7</v>
      </c>
      <c r="C283" s="1">
        <v>10722.85</v>
      </c>
      <c r="D283" s="1">
        <v>10585.65</v>
      </c>
      <c r="E283" s="1">
        <v>10604.35</v>
      </c>
      <c r="F283" s="1">
        <v>291507060</v>
      </c>
      <c r="G283" s="1">
        <v>13765.01</v>
      </c>
      <c r="H283" s="3">
        <f>IF(ISERR(LN(Table231[[#This Row],[Close]]/E282)),"-",LN(Table231[[#This Row],[Close]]/E282))</f>
        <v>-3.4454713472979819E-3</v>
      </c>
    </row>
    <row r="284" spans="1:8" x14ac:dyDescent="0.3">
      <c r="A284" s="2">
        <v>43516</v>
      </c>
      <c r="B284" s="1">
        <v>10655.45</v>
      </c>
      <c r="C284" s="1">
        <v>10752.7</v>
      </c>
      <c r="D284" s="1">
        <v>10646.4</v>
      </c>
      <c r="E284" s="1">
        <v>10735.45</v>
      </c>
      <c r="F284" s="1">
        <v>289195306</v>
      </c>
      <c r="G284" s="1">
        <v>13209.71</v>
      </c>
      <c r="H284" s="3">
        <f>IF(ISERR(LN(Table231[[#This Row],[Close]]/E283)),"-",LN(Table231[[#This Row],[Close]]/E283))</f>
        <v>1.2287055114099292E-2</v>
      </c>
    </row>
    <row r="285" spans="1:8" x14ac:dyDescent="0.3">
      <c r="A285" s="2">
        <v>43517</v>
      </c>
      <c r="B285" s="1">
        <v>10744.1</v>
      </c>
      <c r="C285" s="1">
        <v>10808.85</v>
      </c>
      <c r="D285" s="1">
        <v>10721.5</v>
      </c>
      <c r="E285" s="1">
        <v>10789.85</v>
      </c>
      <c r="F285" s="1">
        <v>279584955</v>
      </c>
      <c r="G285" s="1">
        <v>14758.5</v>
      </c>
      <c r="H285" s="3">
        <f>IF(ISERR(LN(Table231[[#This Row],[Close]]/E284)),"-",LN(Table231[[#This Row],[Close]]/E284))</f>
        <v>5.0545280036699341E-3</v>
      </c>
    </row>
    <row r="286" spans="1:8" x14ac:dyDescent="0.3">
      <c r="A286" s="2">
        <v>43518</v>
      </c>
      <c r="B286" s="1">
        <v>10782.7</v>
      </c>
      <c r="C286" s="1">
        <v>10801.55</v>
      </c>
      <c r="D286" s="1">
        <v>10758.4</v>
      </c>
      <c r="E286" s="1">
        <v>10791.65</v>
      </c>
      <c r="F286" s="1">
        <v>396846597</v>
      </c>
      <c r="G286" s="1">
        <v>24386.42</v>
      </c>
      <c r="H286" s="3">
        <f>IF(ISERR(LN(Table231[[#This Row],[Close]]/E285)),"-",LN(Table231[[#This Row],[Close]]/E285))</f>
        <v>1.6680953633189361E-4</v>
      </c>
    </row>
    <row r="287" spans="1:8" x14ac:dyDescent="0.3">
      <c r="A287" s="2">
        <v>43521</v>
      </c>
      <c r="B287" s="1">
        <v>10813.25</v>
      </c>
      <c r="C287" s="1">
        <v>10887.1</v>
      </c>
      <c r="D287" s="1">
        <v>10788.05</v>
      </c>
      <c r="E287" s="1">
        <v>10880.1</v>
      </c>
      <c r="F287" s="1">
        <v>385905142</v>
      </c>
      <c r="G287" s="1">
        <v>16466.09</v>
      </c>
      <c r="H287" s="3">
        <f>IF(ISERR(LN(Table231[[#This Row],[Close]]/E286)),"-",LN(Table231[[#This Row],[Close]]/E286))</f>
        <v>8.1627456131734746E-3</v>
      </c>
    </row>
    <row r="288" spans="1:8" x14ac:dyDescent="0.3">
      <c r="A288" s="2">
        <v>43522</v>
      </c>
      <c r="B288" s="1">
        <v>10775.3</v>
      </c>
      <c r="C288" s="1">
        <v>10888.75</v>
      </c>
      <c r="D288" s="1">
        <v>10729.3</v>
      </c>
      <c r="E288" s="1">
        <v>10835.3</v>
      </c>
      <c r="F288" s="1">
        <v>414954476</v>
      </c>
      <c r="G288" s="1">
        <v>19186.75</v>
      </c>
      <c r="H288" s="3">
        <f>IF(ISERR(LN(Table231[[#This Row],[Close]]/E287)),"-",LN(Table231[[#This Row],[Close]]/E287))</f>
        <v>-4.1261099090206159E-3</v>
      </c>
    </row>
    <row r="289" spans="1:8" x14ac:dyDescent="0.3">
      <c r="A289" s="2">
        <v>43523</v>
      </c>
      <c r="B289" s="1">
        <v>10881.2</v>
      </c>
      <c r="C289" s="1">
        <v>10939.7</v>
      </c>
      <c r="D289" s="1">
        <v>10751.2</v>
      </c>
      <c r="E289" s="1">
        <v>10806.65</v>
      </c>
      <c r="F289" s="1">
        <v>381080073</v>
      </c>
      <c r="G289" s="1">
        <v>18313.849999999999</v>
      </c>
      <c r="H289" s="3">
        <f>IF(ISERR(LN(Table231[[#This Row],[Close]]/E288)),"-",LN(Table231[[#This Row],[Close]]/E288))</f>
        <v>-2.6476372726424741E-3</v>
      </c>
    </row>
    <row r="290" spans="1:8" x14ac:dyDescent="0.3">
      <c r="A290" s="2">
        <v>43524</v>
      </c>
      <c r="B290" s="1">
        <v>10865.7</v>
      </c>
      <c r="C290" s="1">
        <v>10865.7</v>
      </c>
      <c r="D290" s="1">
        <v>10784.85</v>
      </c>
      <c r="E290" s="1">
        <v>10792.5</v>
      </c>
      <c r="F290" s="1">
        <v>644159018</v>
      </c>
      <c r="G290" s="1">
        <v>27123.34</v>
      </c>
      <c r="H290" s="3">
        <f>IF(ISERR(LN(Table231[[#This Row],[Close]]/E289)),"-",LN(Table231[[#This Row],[Close]]/E289))</f>
        <v>-1.3102369328699957E-3</v>
      </c>
    </row>
    <row r="291" spans="1:8" x14ac:dyDescent="0.3">
      <c r="A291" s="2">
        <v>43525</v>
      </c>
      <c r="B291" s="1">
        <v>10842.65</v>
      </c>
      <c r="C291" s="1">
        <v>10877.9</v>
      </c>
      <c r="D291" s="1">
        <v>10823.1</v>
      </c>
      <c r="E291" s="1">
        <v>10863.5</v>
      </c>
      <c r="F291" s="1">
        <v>308526309</v>
      </c>
      <c r="G291" s="1">
        <v>15010.06</v>
      </c>
      <c r="H291" s="3">
        <f>IF(ISERR(LN(Table231[[#This Row],[Close]]/E290)),"-",LN(Table231[[#This Row],[Close]]/E290))</f>
        <v>6.5570977456633371E-3</v>
      </c>
    </row>
    <row r="292" spans="1:8" x14ac:dyDescent="0.3">
      <c r="A292" s="2">
        <v>43529</v>
      </c>
      <c r="B292" s="1">
        <v>10864.85</v>
      </c>
      <c r="C292" s="1">
        <v>10994.9</v>
      </c>
      <c r="D292" s="1">
        <v>10817</v>
      </c>
      <c r="E292" s="1">
        <v>10987.45</v>
      </c>
      <c r="F292" s="1">
        <v>373220239</v>
      </c>
      <c r="G292" s="1">
        <v>17960.03</v>
      </c>
      <c r="H292" s="3">
        <f>IF(ISERR(LN(Table231[[#This Row],[Close]]/E291)),"-",LN(Table231[[#This Row],[Close]]/E291))</f>
        <v>1.1345166182071391E-2</v>
      </c>
    </row>
    <row r="293" spans="1:8" x14ac:dyDescent="0.3">
      <c r="A293" s="2">
        <v>43530</v>
      </c>
      <c r="B293" s="1">
        <v>11024.85</v>
      </c>
      <c r="C293" s="1">
        <v>11062.3</v>
      </c>
      <c r="D293" s="1">
        <v>10998.85</v>
      </c>
      <c r="E293" s="1">
        <v>11053</v>
      </c>
      <c r="F293" s="1">
        <v>372550850</v>
      </c>
      <c r="G293" s="1">
        <v>17850.93</v>
      </c>
      <c r="H293" s="3">
        <f>IF(ISERR(LN(Table231[[#This Row],[Close]]/E292)),"-",LN(Table231[[#This Row],[Close]]/E292))</f>
        <v>5.9481719535880405E-3</v>
      </c>
    </row>
    <row r="294" spans="1:8" x14ac:dyDescent="0.3">
      <c r="A294" s="2">
        <v>43531</v>
      </c>
      <c r="B294" s="1">
        <v>11077.95</v>
      </c>
      <c r="C294" s="1">
        <v>11089.05</v>
      </c>
      <c r="D294" s="1">
        <v>11027.1</v>
      </c>
      <c r="E294" s="1">
        <v>11058.2</v>
      </c>
      <c r="F294" s="1">
        <v>321208766</v>
      </c>
      <c r="G294" s="1">
        <v>15321.68</v>
      </c>
      <c r="H294" s="3">
        <f>IF(ISERR(LN(Table231[[#This Row],[Close]]/E293)),"-",LN(Table231[[#This Row],[Close]]/E293))</f>
        <v>4.7034987661157636E-4</v>
      </c>
    </row>
    <row r="295" spans="1:8" x14ac:dyDescent="0.3">
      <c r="A295" s="2">
        <v>43532</v>
      </c>
      <c r="B295" s="1">
        <v>11038.85</v>
      </c>
      <c r="C295" s="1">
        <v>11049</v>
      </c>
      <c r="D295" s="1">
        <v>11008.95</v>
      </c>
      <c r="E295" s="1">
        <v>11035.4</v>
      </c>
      <c r="F295" s="1">
        <v>326569833</v>
      </c>
      <c r="G295" s="1">
        <v>14369.77</v>
      </c>
      <c r="H295" s="3">
        <f>IF(ISERR(LN(Table231[[#This Row],[Close]]/E294)),"-",LN(Table231[[#This Row],[Close]]/E294))</f>
        <v>-2.0639468528230618E-3</v>
      </c>
    </row>
    <row r="296" spans="1:8" x14ac:dyDescent="0.3">
      <c r="A296" s="2">
        <v>43535</v>
      </c>
      <c r="B296" s="1">
        <v>11068.75</v>
      </c>
      <c r="C296" s="1">
        <v>11180.9</v>
      </c>
      <c r="D296" s="1">
        <v>11059.85</v>
      </c>
      <c r="E296" s="1">
        <v>11168.05</v>
      </c>
      <c r="F296" s="1">
        <v>352242287</v>
      </c>
      <c r="G296" s="1">
        <v>17349.95</v>
      </c>
      <c r="H296" s="3">
        <f>IF(ISERR(LN(Table231[[#This Row],[Close]]/E295)),"-",LN(Table231[[#This Row],[Close]]/E295))</f>
        <v>1.1948735734751558E-2</v>
      </c>
    </row>
    <row r="297" spans="1:8" x14ac:dyDescent="0.3">
      <c r="A297" s="2">
        <v>43536</v>
      </c>
      <c r="B297" s="1">
        <v>11231.35</v>
      </c>
      <c r="C297" s="1">
        <v>11320.4</v>
      </c>
      <c r="D297" s="1">
        <v>11227</v>
      </c>
      <c r="E297" s="1">
        <v>11301.2</v>
      </c>
      <c r="F297" s="1">
        <v>391310519</v>
      </c>
      <c r="G297" s="1">
        <v>20861.349999999999</v>
      </c>
      <c r="H297" s="3">
        <f>IF(ISERR(LN(Table231[[#This Row],[Close]]/E296)),"-",LN(Table231[[#This Row],[Close]]/E296))</f>
        <v>1.1851891682945155E-2</v>
      </c>
    </row>
    <row r="298" spans="1:8" x14ac:dyDescent="0.3">
      <c r="A298" s="2">
        <v>43537</v>
      </c>
      <c r="B298" s="1">
        <v>11326.2</v>
      </c>
      <c r="C298" s="1">
        <v>11352.3</v>
      </c>
      <c r="D298" s="1">
        <v>11276.6</v>
      </c>
      <c r="E298" s="1">
        <v>11341.7</v>
      </c>
      <c r="F298" s="1">
        <v>382996187</v>
      </c>
      <c r="G298" s="1">
        <v>20851.669999999998</v>
      </c>
      <c r="H298" s="3">
        <f>IF(ISERR(LN(Table231[[#This Row],[Close]]/E297)),"-",LN(Table231[[#This Row],[Close]]/E297))</f>
        <v>3.5772841102276773E-3</v>
      </c>
    </row>
    <row r="299" spans="1:8" x14ac:dyDescent="0.3">
      <c r="A299" s="2">
        <v>43538</v>
      </c>
      <c r="B299" s="1">
        <v>11382.5</v>
      </c>
      <c r="C299" s="1">
        <v>11383.45</v>
      </c>
      <c r="D299" s="1">
        <v>11313.75</v>
      </c>
      <c r="E299" s="1">
        <v>11343.25</v>
      </c>
      <c r="F299" s="1">
        <v>294480678</v>
      </c>
      <c r="G299" s="1">
        <v>15661.05</v>
      </c>
      <c r="H299" s="3">
        <f>IF(ISERR(LN(Table231[[#This Row],[Close]]/E298)),"-",LN(Table231[[#This Row],[Close]]/E298))</f>
        <v>1.3665447818145347E-4</v>
      </c>
    </row>
    <row r="300" spans="1:8" x14ac:dyDescent="0.3">
      <c r="A300" s="2">
        <v>43539</v>
      </c>
      <c r="B300" s="1">
        <v>11376.85</v>
      </c>
      <c r="C300" s="1">
        <v>11487</v>
      </c>
      <c r="D300" s="1">
        <v>11370.8</v>
      </c>
      <c r="E300" s="1">
        <v>11426.85</v>
      </c>
      <c r="F300" s="1">
        <v>463704896</v>
      </c>
      <c r="G300" s="1">
        <v>25143.26</v>
      </c>
      <c r="H300" s="3">
        <f>IF(ISERR(LN(Table231[[#This Row],[Close]]/E299)),"-",LN(Table231[[#This Row],[Close]]/E299))</f>
        <v>7.3429959147711344E-3</v>
      </c>
    </row>
    <row r="301" spans="1:8" x14ac:dyDescent="0.3">
      <c r="A301" s="2">
        <v>43542</v>
      </c>
      <c r="B301" s="1">
        <v>11473.85</v>
      </c>
      <c r="C301" s="1">
        <v>11530.15</v>
      </c>
      <c r="D301" s="1">
        <v>11412.5</v>
      </c>
      <c r="E301" s="1">
        <v>11462.2</v>
      </c>
      <c r="F301" s="1">
        <v>320250041</v>
      </c>
      <c r="G301" s="1">
        <v>16942.22</v>
      </c>
      <c r="H301" s="3">
        <f>IF(ISERR(LN(Table231[[#This Row],[Close]]/E300)),"-",LN(Table231[[#This Row],[Close]]/E300))</f>
        <v>3.0888156656173325E-3</v>
      </c>
    </row>
    <row r="302" spans="1:8" x14ac:dyDescent="0.3">
      <c r="A302" s="2">
        <v>43543</v>
      </c>
      <c r="B302" s="1">
        <v>11500.3</v>
      </c>
      <c r="C302" s="1">
        <v>11543.85</v>
      </c>
      <c r="D302" s="1">
        <v>11451.25</v>
      </c>
      <c r="E302" s="1">
        <v>11532.4</v>
      </c>
      <c r="F302" s="1">
        <v>326099667</v>
      </c>
      <c r="G302" s="1">
        <v>16179.92</v>
      </c>
      <c r="H302" s="3">
        <f>IF(ISERR(LN(Table231[[#This Row],[Close]]/E301)),"-",LN(Table231[[#This Row],[Close]]/E301))</f>
        <v>6.1058003263835944E-3</v>
      </c>
    </row>
    <row r="303" spans="1:8" x14ac:dyDescent="0.3">
      <c r="A303" s="2">
        <v>43544</v>
      </c>
      <c r="B303" s="1">
        <v>11553.35</v>
      </c>
      <c r="C303" s="1">
        <v>11556.1</v>
      </c>
      <c r="D303" s="1">
        <v>11503.1</v>
      </c>
      <c r="E303" s="1">
        <v>11521.05</v>
      </c>
      <c r="F303" s="1">
        <v>366298049</v>
      </c>
      <c r="G303" s="1">
        <v>18311.439999999999</v>
      </c>
      <c r="H303" s="3">
        <f>IF(ISERR(LN(Table231[[#This Row],[Close]]/E302)),"-",LN(Table231[[#This Row],[Close]]/E302))</f>
        <v>-9.8466831793539802E-4</v>
      </c>
    </row>
    <row r="304" spans="1:8" x14ac:dyDescent="0.3">
      <c r="A304" s="2">
        <v>43546</v>
      </c>
      <c r="B304" s="1">
        <v>11549.2</v>
      </c>
      <c r="C304" s="1">
        <v>11572.8</v>
      </c>
      <c r="D304" s="1">
        <v>11434.55</v>
      </c>
      <c r="E304" s="1">
        <v>11456.9</v>
      </c>
      <c r="F304" s="1">
        <v>386193935</v>
      </c>
      <c r="G304" s="1">
        <v>19755.740000000002</v>
      </c>
      <c r="H304" s="3">
        <f>IF(ISERR(LN(Table231[[#This Row],[Close]]/E303)),"-",LN(Table231[[#This Row],[Close]]/E303))</f>
        <v>-5.5836283625349536E-3</v>
      </c>
    </row>
    <row r="305" spans="1:8" x14ac:dyDescent="0.3">
      <c r="A305" s="2">
        <v>43549</v>
      </c>
      <c r="B305" s="1">
        <v>11395.65</v>
      </c>
      <c r="C305" s="1">
        <v>11395.65</v>
      </c>
      <c r="D305" s="1">
        <v>11311.6</v>
      </c>
      <c r="E305" s="1">
        <v>11354.25</v>
      </c>
      <c r="F305" s="1">
        <v>294459196</v>
      </c>
      <c r="G305" s="1">
        <v>14101.14</v>
      </c>
      <c r="H305" s="3">
        <f>IF(ISERR(LN(Table231[[#This Row],[Close]]/E304)),"-",LN(Table231[[#This Row],[Close]]/E304))</f>
        <v>-9.0000454070535869E-3</v>
      </c>
    </row>
    <row r="306" spans="1:8" x14ac:dyDescent="0.3">
      <c r="A306" s="2">
        <v>43550</v>
      </c>
      <c r="B306" s="1">
        <v>11375.2</v>
      </c>
      <c r="C306" s="1">
        <v>11496.75</v>
      </c>
      <c r="D306" s="1">
        <v>11352.45</v>
      </c>
      <c r="E306" s="1">
        <v>11483.25</v>
      </c>
      <c r="F306" s="1">
        <v>282575496</v>
      </c>
      <c r="G306" s="1">
        <v>14611.68</v>
      </c>
      <c r="H306" s="3">
        <f>IF(ISERR(LN(Table231[[#This Row],[Close]]/E305)),"-",LN(Table231[[#This Row],[Close]]/E305))</f>
        <v>1.1297328693216403E-2</v>
      </c>
    </row>
    <row r="307" spans="1:8" x14ac:dyDescent="0.3">
      <c r="A307" s="2">
        <v>43551</v>
      </c>
      <c r="B307" s="1">
        <v>11531.45</v>
      </c>
      <c r="C307" s="1">
        <v>11546.2</v>
      </c>
      <c r="D307" s="1">
        <v>11413</v>
      </c>
      <c r="E307" s="1">
        <v>11445.05</v>
      </c>
      <c r="F307" s="1">
        <v>350446089</v>
      </c>
      <c r="G307" s="1">
        <v>18356.52</v>
      </c>
      <c r="H307" s="3">
        <f>IF(ISERR(LN(Table231[[#This Row],[Close]]/E306)),"-",LN(Table231[[#This Row],[Close]]/E306))</f>
        <v>-3.3321297562249825E-3</v>
      </c>
    </row>
    <row r="308" spans="1:8" x14ac:dyDescent="0.3">
      <c r="A308" s="2">
        <v>43552</v>
      </c>
      <c r="B308" s="1">
        <v>11463.65</v>
      </c>
      <c r="C308" s="1">
        <v>11588.5</v>
      </c>
      <c r="D308" s="1">
        <v>11452.45</v>
      </c>
      <c r="E308" s="1">
        <v>11570</v>
      </c>
      <c r="F308" s="1">
        <v>527678809</v>
      </c>
      <c r="G308" s="1">
        <v>25719.65</v>
      </c>
      <c r="H308" s="3">
        <f>IF(ISERR(LN(Table231[[#This Row],[Close]]/E307)),"-",LN(Table231[[#This Row],[Close]]/E307))</f>
        <v>1.085821909063313E-2</v>
      </c>
    </row>
    <row r="309" spans="1:8" x14ac:dyDescent="0.3">
      <c r="A309" s="2">
        <v>43553</v>
      </c>
      <c r="B309" s="1">
        <v>11625.45</v>
      </c>
      <c r="C309" s="1">
        <v>11630.35</v>
      </c>
      <c r="D309" s="1">
        <v>11570.15</v>
      </c>
      <c r="E309" s="1">
        <v>11623.9</v>
      </c>
      <c r="F309" s="1">
        <v>416276981</v>
      </c>
      <c r="G309" s="1">
        <v>20515.25</v>
      </c>
      <c r="H309" s="3">
        <f>IF(ISERR(LN(Table231[[#This Row],[Close]]/E308)),"-",LN(Table231[[#This Row],[Close]]/E308))</f>
        <v>4.6477821348202336E-3</v>
      </c>
    </row>
    <row r="310" spans="1:8" x14ac:dyDescent="0.3">
      <c r="A310" s="2">
        <v>43556</v>
      </c>
      <c r="B310" s="1">
        <v>11665.2</v>
      </c>
      <c r="C310" s="1">
        <v>11738.1</v>
      </c>
      <c r="D310" s="1">
        <v>11644.75</v>
      </c>
      <c r="E310" s="1">
        <v>11669.15</v>
      </c>
      <c r="F310" s="1">
        <v>379572660</v>
      </c>
      <c r="G310" s="1">
        <v>18977.990000000002</v>
      </c>
      <c r="H310" s="3">
        <f>IF(ISERR(LN(Table231[[#This Row],[Close]]/E309)),"-",LN(Table231[[#This Row],[Close]]/E309))</f>
        <v>3.8852839728881735E-3</v>
      </c>
    </row>
    <row r="311" spans="1:8" x14ac:dyDescent="0.3">
      <c r="A311" s="2">
        <v>43557</v>
      </c>
      <c r="B311" s="1">
        <v>11711.55</v>
      </c>
      <c r="C311" s="1">
        <v>11729.35</v>
      </c>
      <c r="D311" s="1">
        <v>11655.85</v>
      </c>
      <c r="E311" s="1">
        <v>11713.2</v>
      </c>
      <c r="F311" s="1">
        <v>386131413</v>
      </c>
      <c r="G311" s="1">
        <v>18673.7</v>
      </c>
      <c r="H311" s="3">
        <f>IF(ISERR(LN(Table231[[#This Row],[Close]]/E310)),"-",LN(Table231[[#This Row],[Close]]/E310))</f>
        <v>3.7678036734890082E-3</v>
      </c>
    </row>
    <row r="312" spans="1:8" x14ac:dyDescent="0.3">
      <c r="A312" s="2">
        <v>43558</v>
      </c>
      <c r="B312" s="1">
        <v>11735.3</v>
      </c>
      <c r="C312" s="1">
        <v>11761</v>
      </c>
      <c r="D312" s="1">
        <v>11629.15</v>
      </c>
      <c r="E312" s="1">
        <v>11643.95</v>
      </c>
      <c r="F312" s="1">
        <v>365760070</v>
      </c>
      <c r="G312" s="1">
        <v>19050.95</v>
      </c>
      <c r="H312" s="3">
        <f>IF(ISERR(LN(Table231[[#This Row],[Close]]/E311)),"-",LN(Table231[[#This Row],[Close]]/E311))</f>
        <v>-5.9296791696504684E-3</v>
      </c>
    </row>
    <row r="313" spans="1:8" x14ac:dyDescent="0.3">
      <c r="A313" s="2">
        <v>43559</v>
      </c>
      <c r="B313" s="1">
        <v>11660.2</v>
      </c>
      <c r="C313" s="1">
        <v>11662.55</v>
      </c>
      <c r="D313" s="1">
        <v>11559.2</v>
      </c>
      <c r="E313" s="1">
        <v>11598</v>
      </c>
      <c r="F313" s="1">
        <v>349029830</v>
      </c>
      <c r="G313" s="1">
        <v>19713.009999999998</v>
      </c>
      <c r="H313" s="3">
        <f>IF(ISERR(LN(Table231[[#This Row],[Close]]/E312)),"-",LN(Table231[[#This Row],[Close]]/E312))</f>
        <v>-3.9540623628834554E-3</v>
      </c>
    </row>
    <row r="314" spans="1:8" x14ac:dyDescent="0.3">
      <c r="A314" s="2">
        <v>43560</v>
      </c>
      <c r="B314" s="1">
        <v>11638.4</v>
      </c>
      <c r="C314" s="1">
        <v>11689.65</v>
      </c>
      <c r="D314" s="1">
        <v>11609.5</v>
      </c>
      <c r="E314" s="1">
        <v>11665.95</v>
      </c>
      <c r="F314" s="1">
        <v>266665797</v>
      </c>
      <c r="G314" s="1">
        <v>15000.35</v>
      </c>
      <c r="H314" s="3">
        <f>IF(ISERR(LN(Table231[[#This Row],[Close]]/E313)),"-",LN(Table231[[#This Row],[Close]]/E313))</f>
        <v>5.8416729088147249E-3</v>
      </c>
    </row>
    <row r="315" spans="1:8" x14ac:dyDescent="0.3">
      <c r="A315" s="2">
        <v>43563</v>
      </c>
      <c r="B315" s="1">
        <v>11704.35</v>
      </c>
      <c r="C315" s="1">
        <v>11710.3</v>
      </c>
      <c r="D315" s="1">
        <v>11549.1</v>
      </c>
      <c r="E315" s="1">
        <v>11604.5</v>
      </c>
      <c r="F315" s="1">
        <v>260932608</v>
      </c>
      <c r="G315" s="1">
        <v>14203.96</v>
      </c>
      <c r="H315" s="3">
        <f>IF(ISERR(LN(Table231[[#This Row],[Close]]/E314)),"-",LN(Table231[[#This Row],[Close]]/E314))</f>
        <v>-5.2813884420512712E-3</v>
      </c>
    </row>
    <row r="316" spans="1:8" x14ac:dyDescent="0.3">
      <c r="A316" s="2">
        <v>43564</v>
      </c>
      <c r="B316" s="1">
        <v>11612.05</v>
      </c>
      <c r="C316" s="1">
        <v>11683.9</v>
      </c>
      <c r="D316" s="1">
        <v>11569.7</v>
      </c>
      <c r="E316" s="1">
        <v>11671.95</v>
      </c>
      <c r="F316" s="1">
        <v>300467538</v>
      </c>
      <c r="G316" s="1">
        <v>15984.39</v>
      </c>
      <c r="H316" s="3">
        <f>IF(ISERR(LN(Table231[[#This Row],[Close]]/E315)),"-",LN(Table231[[#This Row],[Close]]/E315))</f>
        <v>5.7955735342997616E-3</v>
      </c>
    </row>
    <row r="317" spans="1:8" x14ac:dyDescent="0.3">
      <c r="A317" s="2">
        <v>43565</v>
      </c>
      <c r="B317" s="1">
        <v>11646.85</v>
      </c>
      <c r="C317" s="1">
        <v>11680.05</v>
      </c>
      <c r="D317" s="1">
        <v>11571.75</v>
      </c>
      <c r="E317" s="1">
        <v>11584.3</v>
      </c>
      <c r="F317" s="1">
        <v>359941110</v>
      </c>
      <c r="G317" s="1">
        <v>22258.46</v>
      </c>
      <c r="H317" s="3">
        <f>IF(ISERR(LN(Table231[[#This Row],[Close]]/E316)),"-",LN(Table231[[#This Row],[Close]]/E316))</f>
        <v>-7.5377943572383106E-3</v>
      </c>
    </row>
    <row r="318" spans="1:8" x14ac:dyDescent="0.3">
      <c r="A318" s="2">
        <v>43566</v>
      </c>
      <c r="B318" s="1">
        <v>11592.55</v>
      </c>
      <c r="C318" s="1">
        <v>11606.7</v>
      </c>
      <c r="D318" s="1">
        <v>11550.55</v>
      </c>
      <c r="E318" s="1">
        <v>11596.7</v>
      </c>
      <c r="F318" s="1">
        <v>279775726</v>
      </c>
      <c r="G318" s="1">
        <v>14332.2</v>
      </c>
      <c r="H318" s="3">
        <f>IF(ISERR(LN(Table231[[#This Row],[Close]]/E317)),"-",LN(Table231[[#This Row],[Close]]/E317))</f>
        <v>1.0698417827284545E-3</v>
      </c>
    </row>
    <row r="319" spans="1:8" x14ac:dyDescent="0.3">
      <c r="A319" s="2">
        <v>43567</v>
      </c>
      <c r="B319" s="1">
        <v>11612.85</v>
      </c>
      <c r="C319" s="1">
        <v>11657.35</v>
      </c>
      <c r="D319" s="1">
        <v>11578.8</v>
      </c>
      <c r="E319" s="1">
        <v>11643.45</v>
      </c>
      <c r="F319" s="1">
        <v>246006184</v>
      </c>
      <c r="G319" s="1">
        <v>13598.61</v>
      </c>
      <c r="H319" s="3">
        <f>IF(ISERR(LN(Table231[[#This Row],[Close]]/E318)),"-",LN(Table231[[#This Row],[Close]]/E318))</f>
        <v>4.0232152597085759E-3</v>
      </c>
    </row>
    <row r="320" spans="1:8" x14ac:dyDescent="0.3">
      <c r="A320" s="2">
        <v>43570</v>
      </c>
      <c r="B320" s="1">
        <v>11667</v>
      </c>
      <c r="C320" s="1">
        <v>11704.6</v>
      </c>
      <c r="D320" s="1">
        <v>11648.25</v>
      </c>
      <c r="E320" s="1">
        <v>11690.35</v>
      </c>
      <c r="F320" s="1">
        <v>289996075</v>
      </c>
      <c r="G320" s="1">
        <v>15635.79</v>
      </c>
      <c r="H320" s="3">
        <f>IF(ISERR(LN(Table231[[#This Row],[Close]]/E319)),"-",LN(Table231[[#This Row],[Close]]/E319))</f>
        <v>4.01992501503014E-3</v>
      </c>
    </row>
    <row r="321" spans="1:8" x14ac:dyDescent="0.3">
      <c r="A321" s="2">
        <v>43571</v>
      </c>
      <c r="B321" s="1">
        <v>11736.2</v>
      </c>
      <c r="C321" s="1">
        <v>11810.95</v>
      </c>
      <c r="D321" s="1">
        <v>11731.55</v>
      </c>
      <c r="E321" s="1">
        <v>11787.15</v>
      </c>
      <c r="F321" s="1">
        <v>354315040</v>
      </c>
      <c r="G321" s="1">
        <v>17585.48</v>
      </c>
      <c r="H321" s="3">
        <f>IF(ISERR(LN(Table231[[#This Row],[Close]]/E320)),"-",LN(Table231[[#This Row],[Close]]/E320))</f>
        <v>8.2462398923668495E-3</v>
      </c>
    </row>
    <row r="322" spans="1:8" x14ac:dyDescent="0.3">
      <c r="A322" s="2">
        <v>43573</v>
      </c>
      <c r="B322" s="1">
        <v>11856.15</v>
      </c>
      <c r="C322" s="1">
        <v>11856.15</v>
      </c>
      <c r="D322" s="1">
        <v>11738.5</v>
      </c>
      <c r="E322" s="1">
        <v>11752.8</v>
      </c>
      <c r="F322" s="1">
        <v>339653709</v>
      </c>
      <c r="G322" s="1">
        <v>18271.27</v>
      </c>
      <c r="H322" s="3">
        <f>IF(ISERR(LN(Table231[[#This Row],[Close]]/E321)),"-",LN(Table231[[#This Row],[Close]]/E321))</f>
        <v>-2.9184449738277464E-3</v>
      </c>
    </row>
    <row r="323" spans="1:8" x14ac:dyDescent="0.3">
      <c r="A323" s="2">
        <v>43577</v>
      </c>
      <c r="B323" s="1">
        <v>11727.05</v>
      </c>
      <c r="C323" s="1">
        <v>11727.05</v>
      </c>
      <c r="D323" s="1">
        <v>11583.95</v>
      </c>
      <c r="E323" s="1">
        <v>11594.45</v>
      </c>
      <c r="F323" s="1">
        <v>260356055</v>
      </c>
      <c r="G323" s="1">
        <v>13754.12</v>
      </c>
      <c r="H323" s="3">
        <f>IF(ISERR(LN(Table231[[#This Row],[Close]]/E322)),"-",LN(Table231[[#This Row],[Close]]/E322))</f>
        <v>-1.3564974730520374E-2</v>
      </c>
    </row>
    <row r="324" spans="1:8" x14ac:dyDescent="0.3">
      <c r="A324" s="2">
        <v>43578</v>
      </c>
      <c r="B324" s="1">
        <v>11612.95</v>
      </c>
      <c r="C324" s="1">
        <v>11645.95</v>
      </c>
      <c r="D324" s="1">
        <v>11564.8</v>
      </c>
      <c r="E324" s="1">
        <v>11575.95</v>
      </c>
      <c r="F324" s="1">
        <v>272544486</v>
      </c>
      <c r="G324" s="1">
        <v>14500.53</v>
      </c>
      <c r="H324" s="3">
        <f>IF(ISERR(LN(Table231[[#This Row],[Close]]/E323)),"-",LN(Table231[[#This Row],[Close]]/E323))</f>
        <v>-1.5968653049767416E-3</v>
      </c>
    </row>
    <row r="325" spans="1:8" x14ac:dyDescent="0.3">
      <c r="A325" s="2">
        <v>43579</v>
      </c>
      <c r="B325" s="1">
        <v>11601.5</v>
      </c>
      <c r="C325" s="1">
        <v>11740.85</v>
      </c>
      <c r="D325" s="1">
        <v>11578.85</v>
      </c>
      <c r="E325" s="1">
        <v>11726.15</v>
      </c>
      <c r="F325" s="1">
        <v>335196513</v>
      </c>
      <c r="G325" s="1">
        <v>17046.66</v>
      </c>
      <c r="H325" s="3">
        <f>IF(ISERR(LN(Table231[[#This Row],[Close]]/E324)),"-",LN(Table231[[#This Row],[Close]]/E324))</f>
        <v>1.2891720507584971E-2</v>
      </c>
    </row>
    <row r="326" spans="1:8" x14ac:dyDescent="0.3">
      <c r="A326" s="2">
        <v>43580</v>
      </c>
      <c r="B326" s="1">
        <v>11735.7</v>
      </c>
      <c r="C326" s="1">
        <v>11796.75</v>
      </c>
      <c r="D326" s="1">
        <v>11624.3</v>
      </c>
      <c r="E326" s="1">
        <v>11641.8</v>
      </c>
      <c r="F326" s="1">
        <v>604360395</v>
      </c>
      <c r="G326" s="1">
        <v>28254.3</v>
      </c>
      <c r="H326" s="3">
        <f>IF(ISERR(LN(Table231[[#This Row],[Close]]/E325)),"-",LN(Table231[[#This Row],[Close]]/E325))</f>
        <v>-7.2193210230233834E-3</v>
      </c>
    </row>
    <row r="327" spans="1:8" x14ac:dyDescent="0.3">
      <c r="A327" s="2">
        <v>43581</v>
      </c>
      <c r="B327" s="1">
        <v>11683.75</v>
      </c>
      <c r="C327" s="1">
        <v>11762.9</v>
      </c>
      <c r="D327" s="1">
        <v>11661.75</v>
      </c>
      <c r="E327" s="1">
        <v>11754.65</v>
      </c>
      <c r="F327" s="1">
        <v>333483764</v>
      </c>
      <c r="G327" s="1">
        <v>18098.830000000002</v>
      </c>
      <c r="H327" s="3">
        <f>IF(ISERR(LN(Table231[[#This Row],[Close]]/E326)),"-",LN(Table231[[#This Row],[Close]]/E326))</f>
        <v>9.6468374616017465E-3</v>
      </c>
    </row>
    <row r="328" spans="1:8" x14ac:dyDescent="0.3">
      <c r="A328" s="2">
        <v>43585</v>
      </c>
      <c r="B328" s="1">
        <v>11748.75</v>
      </c>
      <c r="C328" s="1">
        <v>11756.25</v>
      </c>
      <c r="D328" s="1">
        <v>11655.9</v>
      </c>
      <c r="E328" s="1">
        <v>11748.15</v>
      </c>
      <c r="F328" s="1">
        <v>532630874</v>
      </c>
      <c r="G328" s="1">
        <v>23324.98</v>
      </c>
      <c r="H328" s="3">
        <f>IF(ISERR(LN(Table231[[#This Row],[Close]]/E327)),"-",LN(Table231[[#This Row],[Close]]/E327))</f>
        <v>-5.531255991390112E-4</v>
      </c>
    </row>
    <row r="329" spans="1:8" x14ac:dyDescent="0.3">
      <c r="A329" s="2">
        <v>43587</v>
      </c>
      <c r="B329" s="1">
        <v>11725.55</v>
      </c>
      <c r="C329" s="1">
        <v>11789.3</v>
      </c>
      <c r="D329" s="1">
        <v>11699.55</v>
      </c>
      <c r="E329" s="1">
        <v>11724.75</v>
      </c>
      <c r="F329" s="1">
        <v>380278045</v>
      </c>
      <c r="G329" s="1">
        <v>17790.060000000001</v>
      </c>
      <c r="H329" s="3">
        <f>IF(ISERR(LN(Table231[[#This Row],[Close]]/E328)),"-",LN(Table231[[#This Row],[Close]]/E328))</f>
        <v>-1.9937892422010914E-3</v>
      </c>
    </row>
    <row r="330" spans="1:8" x14ac:dyDescent="0.3">
      <c r="A330" s="2">
        <v>43588</v>
      </c>
      <c r="B330" s="1">
        <v>11722.6</v>
      </c>
      <c r="C330" s="1">
        <v>11770.9</v>
      </c>
      <c r="D330" s="1">
        <v>11699.35</v>
      </c>
      <c r="E330" s="1">
        <v>11712.25</v>
      </c>
      <c r="F330" s="1">
        <v>305519934</v>
      </c>
      <c r="G330" s="1">
        <v>15156.32</v>
      </c>
      <c r="H330" s="3">
        <f>IF(ISERR(LN(Table231[[#This Row],[Close]]/E329)),"-",LN(Table231[[#This Row],[Close]]/E329))</f>
        <v>-1.0666895238500144E-3</v>
      </c>
    </row>
    <row r="331" spans="1:8" x14ac:dyDescent="0.3">
      <c r="A331" s="2">
        <v>43591</v>
      </c>
      <c r="B331" s="1">
        <v>11605.8</v>
      </c>
      <c r="C331" s="1">
        <v>11632.55</v>
      </c>
      <c r="D331" s="1">
        <v>11571.35</v>
      </c>
      <c r="E331" s="1">
        <v>11598.25</v>
      </c>
      <c r="F331" s="1">
        <v>299046480</v>
      </c>
      <c r="G331" s="1">
        <v>14703.42</v>
      </c>
      <c r="H331" s="3">
        <f>IF(ISERR(LN(Table231[[#This Row],[Close]]/E330)),"-",LN(Table231[[#This Row],[Close]]/E330))</f>
        <v>-9.7810779570294496E-3</v>
      </c>
    </row>
    <row r="332" spans="1:8" x14ac:dyDescent="0.3">
      <c r="A332" s="2">
        <v>43592</v>
      </c>
      <c r="B332" s="1">
        <v>11651.5</v>
      </c>
      <c r="C332" s="1">
        <v>11657.05</v>
      </c>
      <c r="D332" s="1">
        <v>11484.45</v>
      </c>
      <c r="E332" s="1">
        <v>11497.9</v>
      </c>
      <c r="F332" s="1">
        <v>337495624</v>
      </c>
      <c r="G332" s="1">
        <v>16632.84</v>
      </c>
      <c r="H332" s="3">
        <f>IF(ISERR(LN(Table231[[#This Row],[Close]]/E331)),"-",LN(Table231[[#This Row],[Close]]/E331))</f>
        <v>-8.6898146639726396E-3</v>
      </c>
    </row>
    <row r="333" spans="1:8" x14ac:dyDescent="0.3">
      <c r="A333" s="2">
        <v>43593</v>
      </c>
      <c r="B333" s="1">
        <v>11478.7</v>
      </c>
      <c r="C333" s="1">
        <v>11479.1</v>
      </c>
      <c r="D333" s="1">
        <v>11346.95</v>
      </c>
      <c r="E333" s="1">
        <v>11359.45</v>
      </c>
      <c r="F333" s="1">
        <v>372826025</v>
      </c>
      <c r="G333" s="1">
        <v>17440.009999999998</v>
      </c>
      <c r="H333" s="3">
        <f>IF(ISERR(LN(Table231[[#This Row],[Close]]/E332)),"-",LN(Table231[[#This Row],[Close]]/E332))</f>
        <v>-1.2114413370574466E-2</v>
      </c>
    </row>
    <row r="334" spans="1:8" x14ac:dyDescent="0.3">
      <c r="A334" s="2">
        <v>43594</v>
      </c>
      <c r="B334" s="1">
        <v>11322.4</v>
      </c>
      <c r="C334" s="1">
        <v>11357.6</v>
      </c>
      <c r="D334" s="1">
        <v>11255.05</v>
      </c>
      <c r="E334" s="1">
        <v>11301.8</v>
      </c>
      <c r="F334" s="1">
        <v>373028059</v>
      </c>
      <c r="G334" s="1">
        <v>17602.86</v>
      </c>
      <c r="H334" s="3">
        <f>IF(ISERR(LN(Table231[[#This Row],[Close]]/E333)),"-",LN(Table231[[#This Row],[Close]]/E333))</f>
        <v>-5.087991559915908E-3</v>
      </c>
    </row>
    <row r="335" spans="1:8" x14ac:dyDescent="0.3">
      <c r="A335" s="2">
        <v>43595</v>
      </c>
      <c r="B335" s="1">
        <v>11314.15</v>
      </c>
      <c r="C335" s="1">
        <v>11345.8</v>
      </c>
      <c r="D335" s="1">
        <v>11251.05</v>
      </c>
      <c r="E335" s="1">
        <v>11278.9</v>
      </c>
      <c r="F335" s="1">
        <v>387323416</v>
      </c>
      <c r="G335" s="1">
        <v>18085.189999999999</v>
      </c>
      <c r="H335" s="3">
        <f>IF(ISERR(LN(Table231[[#This Row],[Close]]/E334)),"-",LN(Table231[[#This Row],[Close]]/E334))</f>
        <v>-2.0282814838106025E-3</v>
      </c>
    </row>
    <row r="336" spans="1:8" x14ac:dyDescent="0.3">
      <c r="A336" s="2">
        <v>43598</v>
      </c>
      <c r="B336" s="1">
        <v>11258.7</v>
      </c>
      <c r="C336" s="1">
        <v>11300.2</v>
      </c>
      <c r="D336" s="1">
        <v>11125.6</v>
      </c>
      <c r="E336" s="1">
        <v>11148.2</v>
      </c>
      <c r="F336" s="1">
        <v>357586433</v>
      </c>
      <c r="G336" s="1">
        <v>16722.91</v>
      </c>
      <c r="H336" s="3">
        <f>IF(ISERR(LN(Table231[[#This Row],[Close]]/E335)),"-",LN(Table231[[#This Row],[Close]]/E335))</f>
        <v>-1.1655673687732526E-2</v>
      </c>
    </row>
    <row r="337" spans="1:8" x14ac:dyDescent="0.3">
      <c r="A337" s="2">
        <v>43599</v>
      </c>
      <c r="B337" s="1">
        <v>11151.65</v>
      </c>
      <c r="C337" s="1">
        <v>11294.75</v>
      </c>
      <c r="D337" s="1">
        <v>11108.3</v>
      </c>
      <c r="E337" s="1">
        <v>11222.05</v>
      </c>
      <c r="F337" s="1">
        <v>398122725</v>
      </c>
      <c r="G337" s="1">
        <v>19906.38</v>
      </c>
      <c r="H337" s="3">
        <f>IF(ISERR(LN(Table231[[#This Row],[Close]]/E336)),"-",LN(Table231[[#This Row],[Close]]/E336))</f>
        <v>6.6025429561064782E-3</v>
      </c>
    </row>
    <row r="338" spans="1:8" x14ac:dyDescent="0.3">
      <c r="A338" s="2">
        <v>43600</v>
      </c>
      <c r="B338" s="1">
        <v>11271.7</v>
      </c>
      <c r="C338" s="1">
        <v>11286.8</v>
      </c>
      <c r="D338" s="1">
        <v>11136.95</v>
      </c>
      <c r="E338" s="1">
        <v>11157</v>
      </c>
      <c r="F338" s="1">
        <v>414174258</v>
      </c>
      <c r="G338" s="1">
        <v>17931.75</v>
      </c>
      <c r="H338" s="3">
        <f>IF(ISERR(LN(Table231[[#This Row],[Close]]/E337)),"-",LN(Table231[[#This Row],[Close]]/E337))</f>
        <v>-5.8134892415845994E-3</v>
      </c>
    </row>
    <row r="339" spans="1:8" x14ac:dyDescent="0.3">
      <c r="A339" s="2">
        <v>43601</v>
      </c>
      <c r="B339" s="1">
        <v>11180.35</v>
      </c>
      <c r="C339" s="1">
        <v>11281.55</v>
      </c>
      <c r="D339" s="1">
        <v>11143.35</v>
      </c>
      <c r="E339" s="1">
        <v>11257.1</v>
      </c>
      <c r="F339" s="1">
        <v>350734572</v>
      </c>
      <c r="G339" s="1">
        <v>15629.57</v>
      </c>
      <c r="H339" s="3">
        <f>IF(ISERR(LN(Table231[[#This Row],[Close]]/E338)),"-",LN(Table231[[#This Row],[Close]]/E338))</f>
        <v>8.9319370836315384E-3</v>
      </c>
    </row>
    <row r="340" spans="1:8" x14ac:dyDescent="0.3">
      <c r="A340" s="2">
        <v>43602</v>
      </c>
      <c r="B340" s="1">
        <v>11261.9</v>
      </c>
      <c r="C340" s="1">
        <v>11426.15</v>
      </c>
      <c r="D340" s="1">
        <v>11259.85</v>
      </c>
      <c r="E340" s="1">
        <v>11407.15</v>
      </c>
      <c r="F340" s="1">
        <v>412109200</v>
      </c>
      <c r="G340" s="1">
        <v>20177.63</v>
      </c>
      <c r="H340" s="3">
        <f>IF(ISERR(LN(Table231[[#This Row],[Close]]/E339)),"-",LN(Table231[[#This Row],[Close]]/E339))</f>
        <v>1.324131108491434E-2</v>
      </c>
    </row>
    <row r="341" spans="1:8" x14ac:dyDescent="0.3">
      <c r="A341" s="2">
        <v>43605</v>
      </c>
      <c r="B341" s="1">
        <v>11651.9</v>
      </c>
      <c r="C341" s="1">
        <v>11845.2</v>
      </c>
      <c r="D341" s="1">
        <v>11591.7</v>
      </c>
      <c r="E341" s="1">
        <v>11828.25</v>
      </c>
      <c r="F341" s="1">
        <v>452096261</v>
      </c>
      <c r="G341" s="1">
        <v>25223.78</v>
      </c>
      <c r="H341" s="3">
        <f>IF(ISERR(LN(Table231[[#This Row],[Close]]/E340)),"-",LN(Table231[[#This Row],[Close]]/E340))</f>
        <v>3.6250386274051208E-2</v>
      </c>
    </row>
    <row r="342" spans="1:8" x14ac:dyDescent="0.3">
      <c r="A342" s="2">
        <v>43606</v>
      </c>
      <c r="B342" s="1">
        <v>11863.65</v>
      </c>
      <c r="C342" s="1">
        <v>11883.55</v>
      </c>
      <c r="D342" s="1">
        <v>11682.8</v>
      </c>
      <c r="E342" s="1">
        <v>11709.1</v>
      </c>
      <c r="F342" s="1">
        <v>381038129</v>
      </c>
      <c r="G342" s="1">
        <v>20324.669999999998</v>
      </c>
      <c r="H342" s="3">
        <f>IF(ISERR(LN(Table231[[#This Row],[Close]]/E341)),"-",LN(Table231[[#This Row],[Close]]/E341))</f>
        <v>-1.012442078454291E-2</v>
      </c>
    </row>
    <row r="343" spans="1:8" x14ac:dyDescent="0.3">
      <c r="A343" s="2">
        <v>43607</v>
      </c>
      <c r="B343" s="1">
        <v>11727.95</v>
      </c>
      <c r="C343" s="1">
        <v>11784.8</v>
      </c>
      <c r="D343" s="1">
        <v>11682.4</v>
      </c>
      <c r="E343" s="1">
        <v>11737.9</v>
      </c>
      <c r="F343" s="1">
        <v>355870667</v>
      </c>
      <c r="G343" s="1">
        <v>19582.41</v>
      </c>
      <c r="H343" s="3">
        <f>IF(ISERR(LN(Table231[[#This Row],[Close]]/E342)),"-",LN(Table231[[#This Row],[Close]]/E342))</f>
        <v>2.4566054918568484E-3</v>
      </c>
    </row>
    <row r="344" spans="1:8" x14ac:dyDescent="0.3">
      <c r="A344" s="2">
        <v>43608</v>
      </c>
      <c r="B344" s="1">
        <v>11901.3</v>
      </c>
      <c r="C344" s="1">
        <v>12041.15</v>
      </c>
      <c r="D344" s="1">
        <v>11614.5</v>
      </c>
      <c r="E344" s="1">
        <v>11657.05</v>
      </c>
      <c r="F344" s="1">
        <v>569030654</v>
      </c>
      <c r="G344" s="1">
        <v>31180.080000000002</v>
      </c>
      <c r="H344" s="3">
        <f>IF(ISERR(LN(Table231[[#This Row],[Close]]/E343)),"-",LN(Table231[[#This Row],[Close]]/E343))</f>
        <v>-6.9117755642064951E-3</v>
      </c>
    </row>
    <row r="345" spans="1:8" x14ac:dyDescent="0.3">
      <c r="A345" s="2">
        <v>43609</v>
      </c>
      <c r="B345" s="1">
        <v>11748</v>
      </c>
      <c r="C345" s="1">
        <v>11859</v>
      </c>
      <c r="D345" s="1">
        <v>11658.1</v>
      </c>
      <c r="E345" s="1">
        <v>11844.1</v>
      </c>
      <c r="F345" s="1">
        <v>374637415</v>
      </c>
      <c r="G345" s="1">
        <v>20028.490000000002</v>
      </c>
      <c r="H345" s="3">
        <f>IF(ISERR(LN(Table231[[#This Row],[Close]]/E344)),"-",LN(Table231[[#This Row],[Close]]/E344))</f>
        <v>1.5918706100504415E-2</v>
      </c>
    </row>
    <row r="346" spans="1:8" x14ac:dyDescent="0.3">
      <c r="A346" s="2">
        <v>43612</v>
      </c>
      <c r="B346" s="1">
        <v>11855.5</v>
      </c>
      <c r="C346" s="1">
        <v>11957.15</v>
      </c>
      <c r="D346" s="1">
        <v>11812.4</v>
      </c>
      <c r="E346" s="1">
        <v>11924.75</v>
      </c>
      <c r="F346" s="1">
        <v>348356214</v>
      </c>
      <c r="G346" s="1">
        <v>17735.36</v>
      </c>
      <c r="H346" s="3">
        <f>IF(ISERR(LN(Table231[[#This Row],[Close]]/E345)),"-",LN(Table231[[#This Row],[Close]]/E345))</f>
        <v>6.7862188968109954E-3</v>
      </c>
    </row>
    <row r="347" spans="1:8" x14ac:dyDescent="0.3">
      <c r="A347" s="2">
        <v>43613</v>
      </c>
      <c r="B347" s="1">
        <v>11958.35</v>
      </c>
      <c r="C347" s="1">
        <v>11958.55</v>
      </c>
      <c r="D347" s="1">
        <v>11864.9</v>
      </c>
      <c r="E347" s="1">
        <v>11928.75</v>
      </c>
      <c r="F347" s="1">
        <v>598308334</v>
      </c>
      <c r="G347" s="1">
        <v>28833.54</v>
      </c>
      <c r="H347" s="3">
        <f>IF(ISERR(LN(Table231[[#This Row],[Close]]/E346)),"-",LN(Table231[[#This Row],[Close]]/E346))</f>
        <v>3.3538055526396364E-4</v>
      </c>
    </row>
    <row r="348" spans="1:8" x14ac:dyDescent="0.3">
      <c r="A348" s="2">
        <v>43614</v>
      </c>
      <c r="B348" s="1">
        <v>11905.8</v>
      </c>
      <c r="C348" s="1">
        <v>11931.9</v>
      </c>
      <c r="D348" s="1">
        <v>11836.8</v>
      </c>
      <c r="E348" s="1">
        <v>11861.1</v>
      </c>
      <c r="F348" s="1">
        <v>318068673</v>
      </c>
      <c r="G348" s="1">
        <v>15985.92</v>
      </c>
      <c r="H348" s="3">
        <f>IF(ISERR(LN(Table231[[#This Row],[Close]]/E347)),"-",LN(Table231[[#This Row],[Close]]/E347))</f>
        <v>-5.6873147454005899E-3</v>
      </c>
    </row>
    <row r="349" spans="1:8" x14ac:dyDescent="0.3">
      <c r="A349" s="2">
        <v>43615</v>
      </c>
      <c r="B349" s="1">
        <v>11865.3</v>
      </c>
      <c r="C349" s="1">
        <v>11968.55</v>
      </c>
      <c r="D349" s="1">
        <v>11859.4</v>
      </c>
      <c r="E349" s="1">
        <v>11945.9</v>
      </c>
      <c r="F349" s="1">
        <v>421199867</v>
      </c>
      <c r="G349" s="1">
        <v>20261.849999999999</v>
      </c>
      <c r="H349" s="3">
        <f>IF(ISERR(LN(Table231[[#This Row],[Close]]/E348)),"-",LN(Table231[[#This Row],[Close]]/E348))</f>
        <v>7.123985268305006E-3</v>
      </c>
    </row>
    <row r="350" spans="1:8" x14ac:dyDescent="0.3">
      <c r="A350" s="2">
        <v>43616</v>
      </c>
      <c r="B350" s="1">
        <v>11999.8</v>
      </c>
      <c r="C350" s="1">
        <v>12039.25</v>
      </c>
      <c r="D350" s="1">
        <v>11829.45</v>
      </c>
      <c r="E350" s="1">
        <v>11922.8</v>
      </c>
      <c r="F350" s="1">
        <v>438879129</v>
      </c>
      <c r="G350" s="1">
        <v>22789</v>
      </c>
      <c r="H350" s="3">
        <f>IF(ISERR(LN(Table231[[#This Row],[Close]]/E349)),"-",LN(Table231[[#This Row],[Close]]/E349))</f>
        <v>-1.9355898906960182E-3</v>
      </c>
    </row>
    <row r="351" spans="1:8" x14ac:dyDescent="0.3">
      <c r="A351" s="2">
        <v>43619</v>
      </c>
      <c r="B351" s="1">
        <v>11953.75</v>
      </c>
      <c r="C351" s="1">
        <v>12103.05</v>
      </c>
      <c r="D351" s="1">
        <v>11920.1</v>
      </c>
      <c r="E351" s="1">
        <v>12088.55</v>
      </c>
      <c r="F351" s="1">
        <v>315296955</v>
      </c>
      <c r="G351" s="1">
        <v>17451.36</v>
      </c>
      <c r="H351" s="3">
        <f>IF(ISERR(LN(Table231[[#This Row],[Close]]/E350)),"-",LN(Table231[[#This Row],[Close]]/E350))</f>
        <v>1.3806190222918157E-2</v>
      </c>
    </row>
    <row r="352" spans="1:8" x14ac:dyDescent="0.3">
      <c r="A352" s="2">
        <v>43620</v>
      </c>
      <c r="B352" s="1">
        <v>12052.65</v>
      </c>
      <c r="C352" s="1">
        <v>12095.2</v>
      </c>
      <c r="D352" s="1">
        <v>12005.85</v>
      </c>
      <c r="E352" s="1">
        <v>12021.65</v>
      </c>
      <c r="F352" s="1">
        <v>289221904</v>
      </c>
      <c r="G352" s="1">
        <v>15308.28</v>
      </c>
      <c r="H352" s="3">
        <f>IF(ISERR(LN(Table231[[#This Row],[Close]]/E351)),"-",LN(Table231[[#This Row],[Close]]/E351))</f>
        <v>-5.5495327035804771E-3</v>
      </c>
    </row>
    <row r="353" spans="1:8" x14ac:dyDescent="0.3">
      <c r="A353" s="2">
        <v>43622</v>
      </c>
      <c r="B353" s="1">
        <v>12039.8</v>
      </c>
      <c r="C353" s="1">
        <v>12039.8</v>
      </c>
      <c r="D353" s="1">
        <v>11830.25</v>
      </c>
      <c r="E353" s="1">
        <v>11843.75</v>
      </c>
      <c r="F353" s="1">
        <v>415206942</v>
      </c>
      <c r="G353" s="1">
        <v>21144.77</v>
      </c>
      <c r="H353" s="3">
        <f>IF(ISERR(LN(Table231[[#This Row],[Close]]/E352)),"-",LN(Table231[[#This Row],[Close]]/E352))</f>
        <v>-1.4908888618172916E-2</v>
      </c>
    </row>
    <row r="354" spans="1:8" x14ac:dyDescent="0.3">
      <c r="A354" s="2">
        <v>43623</v>
      </c>
      <c r="B354" s="1">
        <v>11865.2</v>
      </c>
      <c r="C354" s="1">
        <v>11897.5</v>
      </c>
      <c r="D354" s="1">
        <v>11769.5</v>
      </c>
      <c r="E354" s="1">
        <v>11870.65</v>
      </c>
      <c r="F354" s="1">
        <v>302455910</v>
      </c>
      <c r="G354" s="1">
        <v>14939.4</v>
      </c>
      <c r="H354" s="3">
        <f>IF(ISERR(LN(Table231[[#This Row],[Close]]/E353)),"-",LN(Table231[[#This Row],[Close]]/E353))</f>
        <v>2.2686647385131591E-3</v>
      </c>
    </row>
    <row r="355" spans="1:8" x14ac:dyDescent="0.3">
      <c r="A355" s="2">
        <v>43626</v>
      </c>
      <c r="B355" s="1">
        <v>11934.9</v>
      </c>
      <c r="C355" s="1">
        <v>11975.05</v>
      </c>
      <c r="D355" s="1">
        <v>11871.75</v>
      </c>
      <c r="E355" s="1">
        <v>11922.7</v>
      </c>
      <c r="F355" s="1">
        <v>303329445</v>
      </c>
      <c r="G355" s="1">
        <v>13125.41</v>
      </c>
      <c r="H355" s="3">
        <f>IF(ISERR(LN(Table231[[#This Row],[Close]]/E354)),"-",LN(Table231[[#This Row],[Close]]/E354))</f>
        <v>4.3751790335728605E-3</v>
      </c>
    </row>
    <row r="356" spans="1:8" x14ac:dyDescent="0.3">
      <c r="A356" s="2">
        <v>43627</v>
      </c>
      <c r="B356" s="1">
        <v>11959.85</v>
      </c>
      <c r="C356" s="1">
        <v>12000.35</v>
      </c>
      <c r="D356" s="1">
        <v>11904.35</v>
      </c>
      <c r="E356" s="1">
        <v>11965.6</v>
      </c>
      <c r="F356" s="1">
        <v>332181958</v>
      </c>
      <c r="G356" s="1">
        <v>15392.28</v>
      </c>
      <c r="H356" s="3">
        <f>IF(ISERR(LN(Table231[[#This Row],[Close]]/E355)),"-",LN(Table231[[#This Row],[Close]]/E355))</f>
        <v>3.5917203081940467E-3</v>
      </c>
    </row>
    <row r="357" spans="1:8" x14ac:dyDescent="0.3">
      <c r="A357" s="2">
        <v>43628</v>
      </c>
      <c r="B357" s="1">
        <v>11962.45</v>
      </c>
      <c r="C357" s="1">
        <v>11962.45</v>
      </c>
      <c r="D357" s="1">
        <v>11866.35</v>
      </c>
      <c r="E357" s="1">
        <v>11906.2</v>
      </c>
      <c r="F357" s="1">
        <v>283718253</v>
      </c>
      <c r="G357" s="1">
        <v>14120.17</v>
      </c>
      <c r="H357" s="3">
        <f>IF(ISERR(LN(Table231[[#This Row],[Close]]/E356)),"-",LN(Table231[[#This Row],[Close]]/E356))</f>
        <v>-4.9765935198887315E-3</v>
      </c>
    </row>
    <row r="358" spans="1:8" x14ac:dyDescent="0.3">
      <c r="A358" s="2">
        <v>43629</v>
      </c>
      <c r="B358" s="1">
        <v>11873.9</v>
      </c>
      <c r="C358" s="1">
        <v>11931.35</v>
      </c>
      <c r="D358" s="1">
        <v>11817.05</v>
      </c>
      <c r="E358" s="1">
        <v>11914.05</v>
      </c>
      <c r="F358" s="1">
        <v>447901993</v>
      </c>
      <c r="G358" s="1">
        <v>18680.91</v>
      </c>
      <c r="H358" s="3">
        <f>IF(ISERR(LN(Table231[[#This Row],[Close]]/E357)),"-",LN(Table231[[#This Row],[Close]]/E357))</f>
        <v>6.5910309792557972E-4</v>
      </c>
    </row>
    <row r="359" spans="1:8" x14ac:dyDescent="0.3">
      <c r="A359" s="2">
        <v>43630</v>
      </c>
      <c r="B359" s="1">
        <v>11910.1</v>
      </c>
      <c r="C359" s="1">
        <v>11911.85</v>
      </c>
      <c r="D359" s="1">
        <v>11797.7</v>
      </c>
      <c r="E359" s="1">
        <v>11823.3</v>
      </c>
      <c r="F359" s="1">
        <v>390294634</v>
      </c>
      <c r="G359" s="1">
        <v>16226.57</v>
      </c>
      <c r="H359" s="3">
        <f>IF(ISERR(LN(Table231[[#This Row],[Close]]/E358)),"-",LN(Table231[[#This Row],[Close]]/E358))</f>
        <v>-7.6462151114719259E-3</v>
      </c>
    </row>
    <row r="360" spans="1:8" x14ac:dyDescent="0.3">
      <c r="A360" s="2">
        <v>43633</v>
      </c>
      <c r="B360" s="1">
        <v>11844</v>
      </c>
      <c r="C360" s="1">
        <v>11844.05</v>
      </c>
      <c r="D360" s="1">
        <v>11657.75</v>
      </c>
      <c r="E360" s="1">
        <v>11672.15</v>
      </c>
      <c r="F360" s="1">
        <v>295528399</v>
      </c>
      <c r="G360" s="1">
        <v>13851.67</v>
      </c>
      <c r="H360" s="3">
        <f>IF(ISERR(LN(Table231[[#This Row],[Close]]/E359)),"-",LN(Table231[[#This Row],[Close]]/E359))</f>
        <v>-1.2866498423645151E-2</v>
      </c>
    </row>
    <row r="361" spans="1:8" x14ac:dyDescent="0.3">
      <c r="A361" s="2">
        <v>43634</v>
      </c>
      <c r="B361" s="1">
        <v>11677.05</v>
      </c>
      <c r="C361" s="1">
        <v>11727.2</v>
      </c>
      <c r="D361" s="1">
        <v>11641.15</v>
      </c>
      <c r="E361" s="1">
        <v>11691.5</v>
      </c>
      <c r="F361" s="1">
        <v>365525622</v>
      </c>
      <c r="G361" s="1">
        <v>16120.69</v>
      </c>
      <c r="H361" s="3">
        <f>IF(ISERR(LN(Table231[[#This Row],[Close]]/E360)),"-",LN(Table231[[#This Row],[Close]]/E360))</f>
        <v>1.6564196454115262E-3</v>
      </c>
    </row>
    <row r="362" spans="1:8" x14ac:dyDescent="0.3">
      <c r="A362" s="2">
        <v>43635</v>
      </c>
      <c r="B362" s="1">
        <v>11744.45</v>
      </c>
      <c r="C362" s="1">
        <v>11802.5</v>
      </c>
      <c r="D362" s="1">
        <v>11625.1</v>
      </c>
      <c r="E362" s="1">
        <v>11691.45</v>
      </c>
      <c r="F362" s="1">
        <v>446933027</v>
      </c>
      <c r="G362" s="1">
        <v>18722.71</v>
      </c>
      <c r="H362" s="3">
        <f>IF(ISERR(LN(Table231[[#This Row],[Close]]/E361)),"-",LN(Table231[[#This Row],[Close]]/E361))</f>
        <v>-4.2766203578887255E-6</v>
      </c>
    </row>
    <row r="363" spans="1:8" x14ac:dyDescent="0.3">
      <c r="A363" s="2">
        <v>43636</v>
      </c>
      <c r="B363" s="1">
        <v>11653.65</v>
      </c>
      <c r="C363" s="1">
        <v>11843.5</v>
      </c>
      <c r="D363" s="1">
        <v>11635.05</v>
      </c>
      <c r="E363" s="1">
        <v>11831.75</v>
      </c>
      <c r="F363" s="1">
        <v>442016954</v>
      </c>
      <c r="G363" s="1">
        <v>18839.11</v>
      </c>
      <c r="H363" s="3">
        <f>IF(ISERR(LN(Table231[[#This Row],[Close]]/E362)),"-",LN(Table231[[#This Row],[Close]]/E362))</f>
        <v>1.1928790613010498E-2</v>
      </c>
    </row>
    <row r="364" spans="1:8" x14ac:dyDescent="0.3">
      <c r="A364" s="2">
        <v>43637</v>
      </c>
      <c r="B364" s="1">
        <v>11827.6</v>
      </c>
      <c r="C364" s="1">
        <v>11827.95</v>
      </c>
      <c r="D364" s="1">
        <v>11705.1</v>
      </c>
      <c r="E364" s="1">
        <v>11724.1</v>
      </c>
      <c r="F364" s="1">
        <v>468430388</v>
      </c>
      <c r="G364" s="1">
        <v>23346.13</v>
      </c>
      <c r="H364" s="3">
        <f>IF(ISERR(LN(Table231[[#This Row],[Close]]/E363)),"-",LN(Table231[[#This Row],[Close]]/E363))</f>
        <v>-9.1400437195816482E-3</v>
      </c>
    </row>
    <row r="365" spans="1:8" x14ac:dyDescent="0.3">
      <c r="A365" s="2">
        <v>43640</v>
      </c>
      <c r="B365" s="1">
        <v>11725.8</v>
      </c>
      <c r="C365" s="1">
        <v>11754</v>
      </c>
      <c r="D365" s="1">
        <v>11670.2</v>
      </c>
      <c r="E365" s="1">
        <v>11699.65</v>
      </c>
      <c r="F365" s="1">
        <v>277620788</v>
      </c>
      <c r="G365" s="1">
        <v>12631.38</v>
      </c>
      <c r="H365" s="3">
        <f>IF(ISERR(LN(Table231[[#This Row],[Close]]/E364)),"-",LN(Table231[[#This Row],[Close]]/E364))</f>
        <v>-2.0876254980344709E-3</v>
      </c>
    </row>
    <row r="366" spans="1:8" x14ac:dyDescent="0.3">
      <c r="A366" s="2">
        <v>43641</v>
      </c>
      <c r="B366" s="1">
        <v>11681</v>
      </c>
      <c r="C366" s="1">
        <v>11814.4</v>
      </c>
      <c r="D366" s="1">
        <v>11651</v>
      </c>
      <c r="E366" s="1">
        <v>11796.45</v>
      </c>
      <c r="F366" s="1">
        <v>300476353</v>
      </c>
      <c r="G366" s="1">
        <v>13822.83</v>
      </c>
      <c r="H366" s="3">
        <f>IF(ISERR(LN(Table231[[#This Row],[Close]]/E365)),"-",LN(Table231[[#This Row],[Close]]/E365))</f>
        <v>8.2397119239697916E-3</v>
      </c>
    </row>
    <row r="367" spans="1:8" x14ac:dyDescent="0.3">
      <c r="A367" s="2">
        <v>43642</v>
      </c>
      <c r="B367" s="1">
        <v>11768.15</v>
      </c>
      <c r="C367" s="1">
        <v>11871.85</v>
      </c>
      <c r="D367" s="1">
        <v>11757.55</v>
      </c>
      <c r="E367" s="1">
        <v>11847.55</v>
      </c>
      <c r="F367" s="1">
        <v>327885018</v>
      </c>
      <c r="G367" s="1">
        <v>14650.89</v>
      </c>
      <c r="H367" s="3">
        <f>IF(ISERR(LN(Table231[[#This Row],[Close]]/E366)),"-",LN(Table231[[#This Row],[Close]]/E366))</f>
        <v>4.3224564000250336E-3</v>
      </c>
    </row>
    <row r="368" spans="1:8" x14ac:dyDescent="0.3">
      <c r="A368" s="2">
        <v>43643</v>
      </c>
      <c r="B368" s="1">
        <v>11860.85</v>
      </c>
      <c r="C368" s="1">
        <v>11911.15</v>
      </c>
      <c r="D368" s="1">
        <v>11821.05</v>
      </c>
      <c r="E368" s="1">
        <v>11841.55</v>
      </c>
      <c r="F368" s="1">
        <v>480169350</v>
      </c>
      <c r="G368" s="1">
        <v>23300.3</v>
      </c>
      <c r="H368" s="3">
        <f>IF(ISERR(LN(Table231[[#This Row],[Close]]/E367)),"-",LN(Table231[[#This Row],[Close]]/E367))</f>
        <v>-5.0656210056963325E-4</v>
      </c>
    </row>
    <row r="369" spans="1:8" x14ac:dyDescent="0.3">
      <c r="A369" s="2">
        <v>43644</v>
      </c>
      <c r="B369" s="1">
        <v>11861.15</v>
      </c>
      <c r="C369" s="1">
        <v>11871.7</v>
      </c>
      <c r="D369" s="1">
        <v>11775.5</v>
      </c>
      <c r="E369" s="1">
        <v>11788.85</v>
      </c>
      <c r="F369" s="1">
        <v>303888701</v>
      </c>
      <c r="G369" s="1">
        <v>15191.9</v>
      </c>
      <c r="H369" s="3">
        <f>IF(ISERR(LN(Table231[[#This Row],[Close]]/E368)),"-",LN(Table231[[#This Row],[Close]]/E368))</f>
        <v>-4.4603635462361017E-3</v>
      </c>
    </row>
    <row r="370" spans="1:8" x14ac:dyDescent="0.3">
      <c r="A370" s="2">
        <v>43647</v>
      </c>
      <c r="B370" s="1">
        <v>11839.9</v>
      </c>
      <c r="C370" s="1">
        <v>11884.65</v>
      </c>
      <c r="D370" s="1">
        <v>11830.8</v>
      </c>
      <c r="E370" s="1">
        <v>11865.6</v>
      </c>
      <c r="F370" s="1">
        <v>278415889</v>
      </c>
      <c r="G370" s="1">
        <v>12874.96</v>
      </c>
      <c r="H370" s="3">
        <f>IF(ISERR(LN(Table231[[#This Row],[Close]]/E369)),"-",LN(Table231[[#This Row],[Close]]/E369))</f>
        <v>6.4892880057533667E-3</v>
      </c>
    </row>
    <row r="371" spans="1:8" x14ac:dyDescent="0.3">
      <c r="A371" s="2">
        <v>43648</v>
      </c>
      <c r="B371" s="1">
        <v>11890.3</v>
      </c>
      <c r="C371" s="1">
        <v>11917.45</v>
      </c>
      <c r="D371" s="1">
        <v>11814.7</v>
      </c>
      <c r="E371" s="1">
        <v>11910.3</v>
      </c>
      <c r="F371" s="1">
        <v>363197036</v>
      </c>
      <c r="G371" s="1">
        <v>13615.94</v>
      </c>
      <c r="H371" s="3">
        <f>IF(ISERR(LN(Table231[[#This Row],[Close]]/E370)),"-",LN(Table231[[#This Row],[Close]]/E370))</f>
        <v>3.7601144575602529E-3</v>
      </c>
    </row>
    <row r="372" spans="1:8" x14ac:dyDescent="0.3">
      <c r="A372" s="2">
        <v>43649</v>
      </c>
      <c r="B372" s="1">
        <v>11932.15</v>
      </c>
      <c r="C372" s="1">
        <v>11945.2</v>
      </c>
      <c r="D372" s="1">
        <v>11887.05</v>
      </c>
      <c r="E372" s="1">
        <v>11916.75</v>
      </c>
      <c r="F372" s="1">
        <v>340527508</v>
      </c>
      <c r="G372" s="1">
        <v>14290.33</v>
      </c>
      <c r="H372" s="3">
        <f>IF(ISERR(LN(Table231[[#This Row],[Close]]/E371)),"-",LN(Table231[[#This Row],[Close]]/E371))</f>
        <v>5.4140148759931482E-4</v>
      </c>
    </row>
    <row r="373" spans="1:8" x14ac:dyDescent="0.3">
      <c r="A373" s="2">
        <v>43650</v>
      </c>
      <c r="B373" s="1">
        <v>11928.8</v>
      </c>
      <c r="C373" s="1">
        <v>11969.25</v>
      </c>
      <c r="D373" s="1">
        <v>11923.65</v>
      </c>
      <c r="E373" s="1">
        <v>11946.75</v>
      </c>
      <c r="F373" s="1">
        <v>333595172</v>
      </c>
      <c r="G373" s="1">
        <v>14758.87</v>
      </c>
      <c r="H373" s="3">
        <f>IF(ISERR(LN(Table231[[#This Row],[Close]]/E372)),"-",LN(Table231[[#This Row],[Close]]/E372))</f>
        <v>2.5143014062712723E-3</v>
      </c>
    </row>
    <row r="374" spans="1:8" x14ac:dyDescent="0.3">
      <c r="A374" s="2">
        <v>43651</v>
      </c>
      <c r="B374" s="1">
        <v>11964.75</v>
      </c>
      <c r="C374" s="1">
        <v>11981.75</v>
      </c>
      <c r="D374" s="1">
        <v>11797.9</v>
      </c>
      <c r="E374" s="1">
        <v>11811.15</v>
      </c>
      <c r="F374" s="1">
        <v>530720039</v>
      </c>
      <c r="G374" s="1">
        <v>18871.990000000002</v>
      </c>
      <c r="H374" s="3">
        <f>IF(ISERR(LN(Table231[[#This Row],[Close]]/E373)),"-",LN(Table231[[#This Row],[Close]]/E373))</f>
        <v>-1.1415274286254761E-2</v>
      </c>
    </row>
    <row r="375" spans="1:8" x14ac:dyDescent="0.3">
      <c r="A375" s="2">
        <v>43654</v>
      </c>
      <c r="B375" s="1">
        <v>11770.4</v>
      </c>
      <c r="C375" s="1">
        <v>11771.9</v>
      </c>
      <c r="D375" s="1">
        <v>11523.3</v>
      </c>
      <c r="E375" s="1">
        <v>11558.6</v>
      </c>
      <c r="F375" s="1">
        <v>464029444</v>
      </c>
      <c r="G375" s="1">
        <v>19146.25</v>
      </c>
      <c r="H375" s="3">
        <f>IF(ISERR(LN(Table231[[#This Row],[Close]]/E374)),"-",LN(Table231[[#This Row],[Close]]/E374))</f>
        <v>-2.1614251930747241E-2</v>
      </c>
    </row>
    <row r="376" spans="1:8" x14ac:dyDescent="0.3">
      <c r="A376" s="2">
        <v>43655</v>
      </c>
      <c r="B376" s="1">
        <v>11531.6</v>
      </c>
      <c r="C376" s="1">
        <v>11582.55</v>
      </c>
      <c r="D376" s="1">
        <v>11461</v>
      </c>
      <c r="E376" s="1">
        <v>11555.9</v>
      </c>
      <c r="F376" s="1">
        <v>442520253</v>
      </c>
      <c r="G376" s="1">
        <v>21577.95</v>
      </c>
      <c r="H376" s="3">
        <f>IF(ISERR(LN(Table231[[#This Row],[Close]]/E375)),"-",LN(Table231[[#This Row],[Close]]/E375))</f>
        <v>-2.3361959049780261E-4</v>
      </c>
    </row>
    <row r="377" spans="1:8" x14ac:dyDescent="0.3">
      <c r="A377" s="2">
        <v>43656</v>
      </c>
      <c r="B377" s="1">
        <v>11536.15</v>
      </c>
      <c r="C377" s="1">
        <v>11593.7</v>
      </c>
      <c r="D377" s="1">
        <v>11475.65</v>
      </c>
      <c r="E377" s="1">
        <v>11498.9</v>
      </c>
      <c r="F377" s="1">
        <v>337571014</v>
      </c>
      <c r="G377" s="1">
        <v>16098.53</v>
      </c>
      <c r="H377" s="3">
        <f>IF(ISERR(LN(Table231[[#This Row],[Close]]/E376)),"-",LN(Table231[[#This Row],[Close]]/E376))</f>
        <v>-4.9447504328900991E-3</v>
      </c>
    </row>
    <row r="378" spans="1:8" x14ac:dyDescent="0.3">
      <c r="A378" s="2">
        <v>43657</v>
      </c>
      <c r="B378" s="1">
        <v>11561.45</v>
      </c>
      <c r="C378" s="1">
        <v>11599</v>
      </c>
      <c r="D378" s="1">
        <v>11519.5</v>
      </c>
      <c r="E378" s="1">
        <v>11582.9</v>
      </c>
      <c r="F378" s="1">
        <v>317257578</v>
      </c>
      <c r="G378" s="1">
        <v>14586.2</v>
      </c>
      <c r="H378" s="3">
        <f>IF(ISERR(LN(Table231[[#This Row],[Close]]/E377)),"-",LN(Table231[[#This Row],[Close]]/E377))</f>
        <v>7.2784939506443059E-3</v>
      </c>
    </row>
    <row r="379" spans="1:8" x14ac:dyDescent="0.3">
      <c r="A379" s="2">
        <v>43658</v>
      </c>
      <c r="B379" s="1">
        <v>11601.15</v>
      </c>
      <c r="C379" s="1">
        <v>11639.55</v>
      </c>
      <c r="D379" s="1">
        <v>11538.6</v>
      </c>
      <c r="E379" s="1">
        <v>11552.5</v>
      </c>
      <c r="F379" s="1">
        <v>359421182</v>
      </c>
      <c r="G379" s="1">
        <v>16947.57</v>
      </c>
      <c r="H379" s="3">
        <f>IF(ISERR(LN(Table231[[#This Row],[Close]]/E378)),"-",LN(Table231[[#This Row],[Close]]/E378))</f>
        <v>-2.6280088086903571E-3</v>
      </c>
    </row>
    <row r="380" spans="1:8" x14ac:dyDescent="0.3">
      <c r="A380" s="2">
        <v>43661</v>
      </c>
      <c r="B380" s="1">
        <v>11614.75</v>
      </c>
      <c r="C380" s="1">
        <v>11618.4</v>
      </c>
      <c r="D380" s="1">
        <v>11532.3</v>
      </c>
      <c r="E380" s="1">
        <v>11588.35</v>
      </c>
      <c r="F380" s="1">
        <v>368788782</v>
      </c>
      <c r="G380" s="1">
        <v>15835.99</v>
      </c>
      <c r="H380" s="3">
        <f>IF(ISERR(LN(Table231[[#This Row],[Close]]/E379)),"-",LN(Table231[[#This Row],[Close]]/E379))</f>
        <v>3.0984193476558532E-3</v>
      </c>
    </row>
    <row r="381" spans="1:8" x14ac:dyDescent="0.3">
      <c r="A381" s="2">
        <v>43662</v>
      </c>
      <c r="B381" s="1">
        <v>11596.65</v>
      </c>
      <c r="C381" s="1">
        <v>11670.05</v>
      </c>
      <c r="D381" s="1">
        <v>11573.95</v>
      </c>
      <c r="E381" s="1">
        <v>11662.6</v>
      </c>
      <c r="F381" s="1">
        <v>480156167</v>
      </c>
      <c r="G381" s="1">
        <v>15967.91</v>
      </c>
      <c r="H381" s="3">
        <f>IF(ISERR(LN(Table231[[#This Row],[Close]]/E380)),"-",LN(Table231[[#This Row],[Close]]/E380))</f>
        <v>6.386857517651002E-3</v>
      </c>
    </row>
    <row r="382" spans="1:8" x14ac:dyDescent="0.3">
      <c r="A382" s="2">
        <v>43663</v>
      </c>
      <c r="B382" s="1">
        <v>11670.75</v>
      </c>
      <c r="C382" s="1">
        <v>11706.65</v>
      </c>
      <c r="D382" s="1">
        <v>11651.15</v>
      </c>
      <c r="E382" s="1">
        <v>11687.5</v>
      </c>
      <c r="F382" s="1">
        <v>464827734</v>
      </c>
      <c r="G382" s="1">
        <v>15250.5</v>
      </c>
      <c r="H382" s="3">
        <f>IF(ISERR(LN(Table231[[#This Row],[Close]]/E381)),"-",LN(Table231[[#This Row],[Close]]/E381))</f>
        <v>2.1327539872141722E-3</v>
      </c>
    </row>
    <row r="383" spans="1:8" x14ac:dyDescent="0.3">
      <c r="A383" s="2">
        <v>43664</v>
      </c>
      <c r="B383" s="1">
        <v>11675.6</v>
      </c>
      <c r="C383" s="1">
        <v>11677.15</v>
      </c>
      <c r="D383" s="1">
        <v>11582.4</v>
      </c>
      <c r="E383" s="1">
        <v>11596.9</v>
      </c>
      <c r="F383" s="1">
        <v>498258158</v>
      </c>
      <c r="G383" s="1">
        <v>16684.03</v>
      </c>
      <c r="H383" s="3">
        <f>IF(ISERR(LN(Table231[[#This Row],[Close]]/E382)),"-",LN(Table231[[#This Row],[Close]]/E382))</f>
        <v>-7.7820735971374259E-3</v>
      </c>
    </row>
    <row r="384" spans="1:8" x14ac:dyDescent="0.3">
      <c r="A384" s="2">
        <v>43665</v>
      </c>
      <c r="B384" s="1">
        <v>11627.95</v>
      </c>
      <c r="C384" s="1">
        <v>11640.35</v>
      </c>
      <c r="D384" s="1">
        <v>11399.3</v>
      </c>
      <c r="E384" s="1">
        <v>11419.25</v>
      </c>
      <c r="F384" s="1">
        <v>446049198</v>
      </c>
      <c r="G384" s="1">
        <v>17326.400000000001</v>
      </c>
      <c r="H384" s="3">
        <f>IF(ISERR(LN(Table231[[#This Row],[Close]]/E383)),"-",LN(Table231[[#This Row],[Close]]/E383))</f>
        <v>-1.5437293202143871E-2</v>
      </c>
    </row>
    <row r="385" spans="1:8" x14ac:dyDescent="0.3">
      <c r="A385" s="2">
        <v>43668</v>
      </c>
      <c r="B385" s="1">
        <v>11392.85</v>
      </c>
      <c r="C385" s="1">
        <v>11398.15</v>
      </c>
      <c r="D385" s="1">
        <v>11301.25</v>
      </c>
      <c r="E385" s="1">
        <v>11346.2</v>
      </c>
      <c r="F385" s="1">
        <v>516044335</v>
      </c>
      <c r="G385" s="1">
        <v>19304.23</v>
      </c>
      <c r="H385" s="3">
        <f>IF(ISERR(LN(Table231[[#This Row],[Close]]/E384)),"-",LN(Table231[[#This Row],[Close]]/E384))</f>
        <v>-6.4176417088494435E-3</v>
      </c>
    </row>
    <row r="386" spans="1:8" x14ac:dyDescent="0.3">
      <c r="A386" s="2">
        <v>43669</v>
      </c>
      <c r="B386" s="1">
        <v>11372.25</v>
      </c>
      <c r="C386" s="1">
        <v>11398.15</v>
      </c>
      <c r="D386" s="1">
        <v>11302.8</v>
      </c>
      <c r="E386" s="1">
        <v>11331.05</v>
      </c>
      <c r="F386" s="1">
        <v>458931191</v>
      </c>
      <c r="G386" s="1">
        <v>19199.32</v>
      </c>
      <c r="H386" s="3">
        <f>IF(ISERR(LN(Table231[[#This Row],[Close]]/E385)),"-",LN(Table231[[#This Row],[Close]]/E385))</f>
        <v>-1.3361410447835524E-3</v>
      </c>
    </row>
    <row r="387" spans="1:8" x14ac:dyDescent="0.3">
      <c r="A387" s="2">
        <v>43670</v>
      </c>
      <c r="B387" s="1">
        <v>11322.45</v>
      </c>
      <c r="C387" s="1">
        <v>11359.75</v>
      </c>
      <c r="D387" s="1">
        <v>11229.8</v>
      </c>
      <c r="E387" s="1">
        <v>11271.3</v>
      </c>
      <c r="F387" s="1">
        <v>413202832</v>
      </c>
      <c r="G387" s="1">
        <v>18353.13</v>
      </c>
      <c r="H387" s="3">
        <f>IF(ISERR(LN(Table231[[#This Row],[Close]]/E386)),"-",LN(Table231[[#This Row],[Close]]/E386))</f>
        <v>-5.2870731745408694E-3</v>
      </c>
    </row>
    <row r="388" spans="1:8" x14ac:dyDescent="0.3">
      <c r="A388" s="2">
        <v>43671</v>
      </c>
      <c r="B388" s="1">
        <v>11290.4</v>
      </c>
      <c r="C388" s="1">
        <v>11361.4</v>
      </c>
      <c r="D388" s="1">
        <v>11239.35</v>
      </c>
      <c r="E388" s="1">
        <v>11252.15</v>
      </c>
      <c r="F388" s="1">
        <v>553676897</v>
      </c>
      <c r="G388" s="1">
        <v>24329.21</v>
      </c>
      <c r="H388" s="3">
        <f>IF(ISERR(LN(Table231[[#This Row],[Close]]/E387)),"-",LN(Table231[[#This Row],[Close]]/E387))</f>
        <v>-1.7004503852120314E-3</v>
      </c>
    </row>
    <row r="389" spans="1:8" x14ac:dyDescent="0.3">
      <c r="A389" s="2">
        <v>43672</v>
      </c>
      <c r="B389" s="1">
        <v>11247.45</v>
      </c>
      <c r="C389" s="1">
        <v>11307.6</v>
      </c>
      <c r="D389" s="1">
        <v>11210.05</v>
      </c>
      <c r="E389" s="1">
        <v>11284.3</v>
      </c>
      <c r="F389" s="1">
        <v>522670420</v>
      </c>
      <c r="G389" s="1">
        <v>20350.38</v>
      </c>
      <c r="H389" s="3">
        <f>IF(ISERR(LN(Table231[[#This Row],[Close]]/E388)),"-",LN(Table231[[#This Row],[Close]]/E388))</f>
        <v>2.8531576011107469E-3</v>
      </c>
    </row>
    <row r="390" spans="1:8" x14ac:dyDescent="0.3">
      <c r="A390" s="2">
        <v>43675</v>
      </c>
      <c r="B390" s="1">
        <v>11307.5</v>
      </c>
      <c r="C390" s="1">
        <v>11310.95</v>
      </c>
      <c r="D390" s="1">
        <v>11152.4</v>
      </c>
      <c r="E390" s="1">
        <v>11189.2</v>
      </c>
      <c r="F390" s="1">
        <v>482862376</v>
      </c>
      <c r="G390" s="1">
        <v>18705.919999999998</v>
      </c>
      <c r="H390" s="3">
        <f>IF(ISERR(LN(Table231[[#This Row],[Close]]/E389)),"-",LN(Table231[[#This Row],[Close]]/E389))</f>
        <v>-8.4633517390506723E-3</v>
      </c>
    </row>
    <row r="391" spans="1:8" x14ac:dyDescent="0.3">
      <c r="A391" s="2">
        <v>43676</v>
      </c>
      <c r="B391" s="1">
        <v>11213.7</v>
      </c>
      <c r="C391" s="1">
        <v>11267.45</v>
      </c>
      <c r="D391" s="1">
        <v>11072.65</v>
      </c>
      <c r="E391" s="1">
        <v>11085.4</v>
      </c>
      <c r="F391" s="1">
        <v>479059399</v>
      </c>
      <c r="G391" s="1">
        <v>20545.71</v>
      </c>
      <c r="H391" s="3">
        <f>IF(ISERR(LN(Table231[[#This Row],[Close]]/E390)),"-",LN(Table231[[#This Row],[Close]]/E390))</f>
        <v>-9.3201001476857486E-3</v>
      </c>
    </row>
    <row r="392" spans="1:8" x14ac:dyDescent="0.3">
      <c r="A392" s="2">
        <v>43677</v>
      </c>
      <c r="B392" s="1">
        <v>11034.05</v>
      </c>
      <c r="C392" s="1">
        <v>11145.3</v>
      </c>
      <c r="D392" s="1">
        <v>10999.4</v>
      </c>
      <c r="E392" s="1">
        <v>11118</v>
      </c>
      <c r="F392" s="1">
        <v>536694278</v>
      </c>
      <c r="G392" s="1">
        <v>23681.22</v>
      </c>
      <c r="H392" s="3">
        <f>IF(ISERR(LN(Table231[[#This Row],[Close]]/E391)),"-",LN(Table231[[#This Row],[Close]]/E391))</f>
        <v>2.9364893147653232E-3</v>
      </c>
    </row>
    <row r="393" spans="1:8" x14ac:dyDescent="0.3">
      <c r="A393" s="2">
        <v>43678</v>
      </c>
      <c r="B393" s="1">
        <v>11060.2</v>
      </c>
      <c r="C393" s="1">
        <v>11076.75</v>
      </c>
      <c r="D393" s="1">
        <v>10881</v>
      </c>
      <c r="E393" s="1">
        <v>10980</v>
      </c>
      <c r="F393" s="1">
        <v>499918953</v>
      </c>
      <c r="G393" s="1">
        <v>21048.32</v>
      </c>
      <c r="H393" s="3">
        <f>IF(ISERR(LN(Table231[[#This Row],[Close]]/E392)),"-",LN(Table231[[#This Row],[Close]]/E392))</f>
        <v>-1.2489980449893174E-2</v>
      </c>
    </row>
    <row r="394" spans="1:8" x14ac:dyDescent="0.3">
      <c r="A394" s="2">
        <v>43679</v>
      </c>
      <c r="B394" s="1">
        <v>10930.3</v>
      </c>
      <c r="C394" s="1">
        <v>11080.15</v>
      </c>
      <c r="D394" s="1">
        <v>10848.95</v>
      </c>
      <c r="E394" s="1">
        <v>10997.35</v>
      </c>
      <c r="F394" s="1">
        <v>547416246</v>
      </c>
      <c r="G394" s="1">
        <v>23972.04</v>
      </c>
      <c r="H394" s="3">
        <f>IF(ISERR(LN(Table231[[#This Row],[Close]]/E393)),"-",LN(Table231[[#This Row],[Close]]/E393))</f>
        <v>1.5788986028203976E-3</v>
      </c>
    </row>
    <row r="395" spans="1:8" x14ac:dyDescent="0.3">
      <c r="A395" s="2">
        <v>43682</v>
      </c>
      <c r="B395" s="1">
        <v>10895.8</v>
      </c>
      <c r="C395" s="1">
        <v>10895.8</v>
      </c>
      <c r="D395" s="1">
        <v>10782.6</v>
      </c>
      <c r="E395" s="1">
        <v>10862.6</v>
      </c>
      <c r="F395" s="1">
        <v>506556609</v>
      </c>
      <c r="G395" s="1">
        <v>20824.099999999999</v>
      </c>
      <c r="H395" s="3">
        <f>IF(ISERR(LN(Table231[[#This Row],[Close]]/E394)),"-",LN(Table231[[#This Row],[Close]]/E394))</f>
        <v>-1.2328638151179865E-2</v>
      </c>
    </row>
    <row r="396" spans="1:8" x14ac:dyDescent="0.3">
      <c r="A396" s="2">
        <v>43683</v>
      </c>
      <c r="B396" s="1">
        <v>10815.4</v>
      </c>
      <c r="C396" s="1">
        <v>11018.55</v>
      </c>
      <c r="D396" s="1">
        <v>10813.8</v>
      </c>
      <c r="E396" s="1">
        <v>10948.25</v>
      </c>
      <c r="F396" s="1">
        <v>517891491</v>
      </c>
      <c r="G396" s="1">
        <v>21676.400000000001</v>
      </c>
      <c r="H396" s="3">
        <f>IF(ISERR(LN(Table231[[#This Row],[Close]]/E395)),"-",LN(Table231[[#This Row],[Close]]/E395))</f>
        <v>7.8539296057326315E-3</v>
      </c>
    </row>
    <row r="397" spans="1:8" x14ac:dyDescent="0.3">
      <c r="A397" s="2">
        <v>43684</v>
      </c>
      <c r="B397" s="1">
        <v>10958.1</v>
      </c>
      <c r="C397" s="1">
        <v>10975.65</v>
      </c>
      <c r="D397" s="1">
        <v>10835.9</v>
      </c>
      <c r="E397" s="1">
        <v>10855.5</v>
      </c>
      <c r="F397" s="1">
        <v>548465787</v>
      </c>
      <c r="G397" s="1">
        <v>21228.28</v>
      </c>
      <c r="H397" s="3">
        <f>IF(ISERR(LN(Table231[[#This Row],[Close]]/E396)),"-",LN(Table231[[#This Row],[Close]]/E396))</f>
        <v>-8.5077621466028291E-3</v>
      </c>
    </row>
    <row r="398" spans="1:8" x14ac:dyDescent="0.3">
      <c r="A398" s="2">
        <v>43685</v>
      </c>
      <c r="B398" s="1">
        <v>10899.2</v>
      </c>
      <c r="C398" s="1">
        <v>11058.05</v>
      </c>
      <c r="D398" s="1">
        <v>10842.95</v>
      </c>
      <c r="E398" s="1">
        <v>11032.45</v>
      </c>
      <c r="F398" s="1">
        <v>482471622</v>
      </c>
      <c r="G398" s="1">
        <v>20667.599999999999</v>
      </c>
      <c r="H398" s="3">
        <f>IF(ISERR(LN(Table231[[#This Row],[Close]]/E397)),"-",LN(Table231[[#This Row],[Close]]/E397))</f>
        <v>1.6169066094785186E-2</v>
      </c>
    </row>
    <row r="399" spans="1:8" x14ac:dyDescent="0.3">
      <c r="A399" s="2">
        <v>43686</v>
      </c>
      <c r="B399" s="1">
        <v>11087.9</v>
      </c>
      <c r="C399" s="1">
        <v>11181.45</v>
      </c>
      <c r="D399" s="1">
        <v>11062.8</v>
      </c>
      <c r="E399" s="1">
        <v>11109.65</v>
      </c>
      <c r="F399" s="1">
        <v>538063563</v>
      </c>
      <c r="G399" s="1">
        <v>21092.05</v>
      </c>
      <c r="H399" s="3">
        <f>IF(ISERR(LN(Table231[[#This Row],[Close]]/E398)),"-",LN(Table231[[#This Row],[Close]]/E398))</f>
        <v>6.9731699180488674E-3</v>
      </c>
    </row>
    <row r="400" spans="1:8" x14ac:dyDescent="0.3">
      <c r="A400" s="2">
        <v>43690</v>
      </c>
      <c r="B400" s="1">
        <v>11139.4</v>
      </c>
      <c r="C400" s="1">
        <v>11145.9</v>
      </c>
      <c r="D400" s="1">
        <v>10901.6</v>
      </c>
      <c r="E400" s="1">
        <v>10925.85</v>
      </c>
      <c r="F400" s="1">
        <v>624634647</v>
      </c>
      <c r="G400" s="1">
        <v>24790.67</v>
      </c>
      <c r="H400" s="3">
        <f>IF(ISERR(LN(Table231[[#This Row],[Close]]/E399)),"-",LN(Table231[[#This Row],[Close]]/E399))</f>
        <v>-1.6682558846185944E-2</v>
      </c>
    </row>
    <row r="401" spans="1:8" x14ac:dyDescent="0.3">
      <c r="A401" s="2">
        <v>43691</v>
      </c>
      <c r="B401" s="1">
        <v>11003.25</v>
      </c>
      <c r="C401" s="1">
        <v>11078.15</v>
      </c>
      <c r="D401" s="1">
        <v>10935.6</v>
      </c>
      <c r="E401" s="1">
        <v>11029.4</v>
      </c>
      <c r="F401" s="1">
        <v>511541716</v>
      </c>
      <c r="G401" s="1">
        <v>19712.810000000001</v>
      </c>
      <c r="H401" s="3">
        <f>IF(ISERR(LN(Table231[[#This Row],[Close]]/E400)),"-",LN(Table231[[#This Row],[Close]]/E400))</f>
        <v>9.432893528210886E-3</v>
      </c>
    </row>
    <row r="402" spans="1:8" x14ac:dyDescent="0.3">
      <c r="A402" s="2">
        <v>43693</v>
      </c>
      <c r="B402" s="1">
        <v>11043.65</v>
      </c>
      <c r="C402" s="1">
        <v>11068.65</v>
      </c>
      <c r="D402" s="1">
        <v>10924.3</v>
      </c>
      <c r="E402" s="1">
        <v>11047.8</v>
      </c>
      <c r="F402" s="1">
        <v>470909918</v>
      </c>
      <c r="G402" s="1">
        <v>19281.91</v>
      </c>
      <c r="H402" s="3">
        <f>IF(ISERR(LN(Table231[[#This Row],[Close]]/E401)),"-",LN(Table231[[#This Row],[Close]]/E401))</f>
        <v>1.6668784320785558E-3</v>
      </c>
    </row>
    <row r="403" spans="1:8" x14ac:dyDescent="0.3">
      <c r="A403" s="2">
        <v>43696</v>
      </c>
      <c r="B403" s="1">
        <v>11094.8</v>
      </c>
      <c r="C403" s="1">
        <v>11146.9</v>
      </c>
      <c r="D403" s="1">
        <v>11037.85</v>
      </c>
      <c r="E403" s="1">
        <v>11053.9</v>
      </c>
      <c r="F403" s="1">
        <v>369493161</v>
      </c>
      <c r="G403" s="1">
        <v>14120.35</v>
      </c>
      <c r="H403" s="3">
        <f>IF(ISERR(LN(Table231[[#This Row],[Close]]/E402)),"-",LN(Table231[[#This Row],[Close]]/E402))</f>
        <v>5.5199375205423505E-4</v>
      </c>
    </row>
    <row r="404" spans="1:8" x14ac:dyDescent="0.3">
      <c r="A404" s="2">
        <v>43697</v>
      </c>
      <c r="B404" s="1">
        <v>11063.9</v>
      </c>
      <c r="C404" s="1">
        <v>11076.3</v>
      </c>
      <c r="D404" s="1">
        <v>10985.3</v>
      </c>
      <c r="E404" s="1">
        <v>11017</v>
      </c>
      <c r="F404" s="1">
        <v>444715679</v>
      </c>
      <c r="G404" s="1">
        <v>16915.96</v>
      </c>
      <c r="H404" s="3">
        <f>IF(ISERR(LN(Table231[[#This Row],[Close]]/E403)),"-",LN(Table231[[#This Row],[Close]]/E403))</f>
        <v>-3.3437725132185541E-3</v>
      </c>
    </row>
    <row r="405" spans="1:8" x14ac:dyDescent="0.3">
      <c r="A405" s="2">
        <v>43698</v>
      </c>
      <c r="B405" s="1">
        <v>11018.15</v>
      </c>
      <c r="C405" s="1">
        <v>11034.2</v>
      </c>
      <c r="D405" s="1">
        <v>10906.65</v>
      </c>
      <c r="E405" s="1">
        <v>10918.7</v>
      </c>
      <c r="F405" s="1">
        <v>557867906</v>
      </c>
      <c r="G405" s="1">
        <v>16747.990000000002</v>
      </c>
      <c r="H405" s="3">
        <f>IF(ISERR(LN(Table231[[#This Row],[Close]]/E404)),"-",LN(Table231[[#This Row],[Close]]/E404))</f>
        <v>-8.9626187469466975E-3</v>
      </c>
    </row>
    <row r="406" spans="1:8" x14ac:dyDescent="0.3">
      <c r="A406" s="2">
        <v>43699</v>
      </c>
      <c r="B406" s="1">
        <v>10905.3</v>
      </c>
      <c r="C406" s="1">
        <v>10908.25</v>
      </c>
      <c r="D406" s="1">
        <v>10718.3</v>
      </c>
      <c r="E406" s="1">
        <v>10741.35</v>
      </c>
      <c r="F406" s="1">
        <v>668193449</v>
      </c>
      <c r="G406" s="1">
        <v>18764.38</v>
      </c>
      <c r="H406" s="3">
        <f>IF(ISERR(LN(Table231[[#This Row],[Close]]/E405)),"-",LN(Table231[[#This Row],[Close]]/E405))</f>
        <v>-1.6376136105612608E-2</v>
      </c>
    </row>
    <row r="407" spans="1:8" x14ac:dyDescent="0.3">
      <c r="A407" s="2">
        <v>43700</v>
      </c>
      <c r="B407" s="1">
        <v>10699.6</v>
      </c>
      <c r="C407" s="1">
        <v>10862.55</v>
      </c>
      <c r="D407" s="1">
        <v>10637.15</v>
      </c>
      <c r="E407" s="1">
        <v>10829.35</v>
      </c>
      <c r="F407" s="1">
        <v>667079625</v>
      </c>
      <c r="G407" s="1">
        <v>20983.75</v>
      </c>
      <c r="H407" s="3">
        <f>IF(ISERR(LN(Table231[[#This Row],[Close]]/E406)),"-",LN(Table231[[#This Row],[Close]]/E406))</f>
        <v>8.1592612391295921E-3</v>
      </c>
    </row>
    <row r="408" spans="1:8" x14ac:dyDescent="0.3">
      <c r="A408" s="2">
        <v>43703</v>
      </c>
      <c r="B408" s="1">
        <v>11000.3</v>
      </c>
      <c r="C408" s="1">
        <v>11070.3</v>
      </c>
      <c r="D408" s="1">
        <v>10756.55</v>
      </c>
      <c r="E408" s="1">
        <v>11057.85</v>
      </c>
      <c r="F408" s="1">
        <v>684141923</v>
      </c>
      <c r="G408" s="1">
        <v>22375.99</v>
      </c>
      <c r="H408" s="3">
        <f>IF(ISERR(LN(Table231[[#This Row],[Close]]/E407)),"-",LN(Table231[[#This Row],[Close]]/E407))</f>
        <v>2.0880542239304772E-2</v>
      </c>
    </row>
    <row r="409" spans="1:8" x14ac:dyDescent="0.3">
      <c r="A409" s="2">
        <v>43704</v>
      </c>
      <c r="B409" s="1">
        <v>11106.55</v>
      </c>
      <c r="C409" s="1">
        <v>11141.75</v>
      </c>
      <c r="D409" s="1">
        <v>11049.5</v>
      </c>
      <c r="E409" s="1">
        <v>11105.35</v>
      </c>
      <c r="F409" s="1">
        <v>685551267</v>
      </c>
      <c r="G409" s="1">
        <v>27413.16</v>
      </c>
      <c r="H409" s="3">
        <f>IF(ISERR(LN(Table231[[#This Row],[Close]]/E408)),"-",LN(Table231[[#This Row],[Close]]/E408))</f>
        <v>4.2863912004609123E-3</v>
      </c>
    </row>
    <row r="410" spans="1:8" x14ac:dyDescent="0.3">
      <c r="A410" s="2">
        <v>43705</v>
      </c>
      <c r="B410" s="1">
        <v>11101.3</v>
      </c>
      <c r="C410" s="1">
        <v>11129.65</v>
      </c>
      <c r="D410" s="1">
        <v>10987.65</v>
      </c>
      <c r="E410" s="1">
        <v>11046.1</v>
      </c>
      <c r="F410" s="1">
        <v>549954696</v>
      </c>
      <c r="G410" s="1">
        <v>16739.43</v>
      </c>
      <c r="H410" s="3">
        <f>IF(ISERR(LN(Table231[[#This Row],[Close]]/E409)),"-",LN(Table231[[#This Row],[Close]]/E409))</f>
        <v>-5.3495496953686683E-3</v>
      </c>
    </row>
    <row r="411" spans="1:8" x14ac:dyDescent="0.3">
      <c r="A411" s="2">
        <v>43706</v>
      </c>
      <c r="B411" s="1">
        <v>10996.05</v>
      </c>
      <c r="C411" s="1">
        <v>11021.1</v>
      </c>
      <c r="D411" s="1">
        <v>10922.4</v>
      </c>
      <c r="E411" s="1">
        <v>10948.3</v>
      </c>
      <c r="F411" s="1">
        <v>649876160</v>
      </c>
      <c r="G411" s="1">
        <v>20127.77</v>
      </c>
      <c r="H411" s="3">
        <f>IF(ISERR(LN(Table231[[#This Row],[Close]]/E410)),"-",LN(Table231[[#This Row],[Close]]/E410))</f>
        <v>-8.8932314206440471E-3</v>
      </c>
    </row>
    <row r="412" spans="1:8" x14ac:dyDescent="0.3">
      <c r="A412" s="2">
        <v>43707</v>
      </c>
      <c r="B412" s="1">
        <v>10987.8</v>
      </c>
      <c r="C412" s="1">
        <v>11042.6</v>
      </c>
      <c r="D412" s="1">
        <v>10874.8</v>
      </c>
      <c r="E412" s="1">
        <v>11023.25</v>
      </c>
      <c r="F412" s="1">
        <v>628154431</v>
      </c>
      <c r="G412" s="1">
        <v>21057.31</v>
      </c>
      <c r="H412" s="3">
        <f>IF(ISERR(LN(Table231[[#This Row],[Close]]/E411)),"-",LN(Table231[[#This Row],[Close]]/E411))</f>
        <v>6.822485506963346E-3</v>
      </c>
    </row>
    <row r="413" spans="1:8" x14ac:dyDescent="0.3">
      <c r="A413" s="2">
        <v>43711</v>
      </c>
      <c r="B413" s="1">
        <v>10960.95</v>
      </c>
      <c r="C413" s="1">
        <v>10967.5</v>
      </c>
      <c r="D413" s="1">
        <v>10772.7</v>
      </c>
      <c r="E413" s="1">
        <v>10797.9</v>
      </c>
      <c r="F413" s="1">
        <v>483038985</v>
      </c>
      <c r="G413" s="1">
        <v>16595.599999999999</v>
      </c>
      <c r="H413" s="3">
        <f>IF(ISERR(LN(Table231[[#This Row],[Close]]/E412)),"-",LN(Table231[[#This Row],[Close]]/E412))</f>
        <v>-2.0655007796257053E-2</v>
      </c>
    </row>
    <row r="414" spans="1:8" x14ac:dyDescent="0.3">
      <c r="A414" s="2">
        <v>43712</v>
      </c>
      <c r="B414" s="1">
        <v>10790.4</v>
      </c>
      <c r="C414" s="1">
        <v>10858.75</v>
      </c>
      <c r="D414" s="1">
        <v>10746.35</v>
      </c>
      <c r="E414" s="1">
        <v>10844.65</v>
      </c>
      <c r="F414" s="1">
        <v>508784352</v>
      </c>
      <c r="G414" s="1">
        <v>19195.099999999999</v>
      </c>
      <c r="H414" s="3">
        <f>IF(ISERR(LN(Table231[[#This Row],[Close]]/E413)),"-",LN(Table231[[#This Row],[Close]]/E413))</f>
        <v>4.3202000422602948E-3</v>
      </c>
    </row>
    <row r="415" spans="1:8" x14ac:dyDescent="0.3">
      <c r="A415" s="2">
        <v>43713</v>
      </c>
      <c r="B415" s="1">
        <v>10860.95</v>
      </c>
      <c r="C415" s="1">
        <v>10920.1</v>
      </c>
      <c r="D415" s="1">
        <v>10816</v>
      </c>
      <c r="E415" s="1">
        <v>10847.9</v>
      </c>
      <c r="F415" s="1">
        <v>595699267</v>
      </c>
      <c r="G415" s="1">
        <v>18279.88</v>
      </c>
      <c r="H415" s="3">
        <f>IF(ISERR(LN(Table231[[#This Row],[Close]]/E414)),"-",LN(Table231[[#This Row],[Close]]/E414))</f>
        <v>2.9964204524756224E-4</v>
      </c>
    </row>
    <row r="416" spans="1:8" x14ac:dyDescent="0.3">
      <c r="A416" s="2">
        <v>43714</v>
      </c>
      <c r="B416" s="1">
        <v>10883.8</v>
      </c>
      <c r="C416" s="1">
        <v>10957.05</v>
      </c>
      <c r="D416" s="1">
        <v>10867.45</v>
      </c>
      <c r="E416" s="1">
        <v>10946.2</v>
      </c>
      <c r="F416" s="1">
        <v>497214445</v>
      </c>
      <c r="G416" s="1">
        <v>18167.78</v>
      </c>
      <c r="H416" s="3">
        <f>IF(ISERR(LN(Table231[[#This Row],[Close]]/E415)),"-",LN(Table231[[#This Row],[Close]]/E415))</f>
        <v>9.0208512030475613E-3</v>
      </c>
    </row>
    <row r="417" spans="1:8" x14ac:dyDescent="0.3">
      <c r="A417" s="2">
        <v>43717</v>
      </c>
      <c r="B417" s="1">
        <v>10936.7</v>
      </c>
      <c r="C417" s="1">
        <v>11028.85</v>
      </c>
      <c r="D417" s="1">
        <v>10889.8</v>
      </c>
      <c r="E417" s="1">
        <v>11003.05</v>
      </c>
      <c r="F417" s="1">
        <v>412471067</v>
      </c>
      <c r="G417" s="1">
        <v>14762.07</v>
      </c>
      <c r="H417" s="3">
        <f>IF(ISERR(LN(Table231[[#This Row],[Close]]/E416)),"-",LN(Table231[[#This Row],[Close]]/E416))</f>
        <v>5.1801430231516307E-3</v>
      </c>
    </row>
    <row r="418" spans="1:8" x14ac:dyDescent="0.3">
      <c r="A418" s="2">
        <v>43719</v>
      </c>
      <c r="B418" s="1">
        <v>11028.5</v>
      </c>
      <c r="C418" s="1">
        <v>11054.8</v>
      </c>
      <c r="D418" s="1">
        <v>11011.65</v>
      </c>
      <c r="E418" s="1">
        <v>11035.7</v>
      </c>
      <c r="F418" s="1">
        <v>687140326</v>
      </c>
      <c r="G418" s="1">
        <v>19550.59</v>
      </c>
      <c r="H418" s="3">
        <f>IF(ISERR(LN(Table231[[#This Row],[Close]]/E417)),"-",LN(Table231[[#This Row],[Close]]/E417))</f>
        <v>2.9629651306572699E-3</v>
      </c>
    </row>
    <row r="419" spans="1:8" x14ac:dyDescent="0.3">
      <c r="A419" s="2">
        <v>43720</v>
      </c>
      <c r="B419" s="1">
        <v>11058.3</v>
      </c>
      <c r="C419" s="1">
        <v>11081.75</v>
      </c>
      <c r="D419" s="1">
        <v>10964.95</v>
      </c>
      <c r="E419" s="1">
        <v>10982.8</v>
      </c>
      <c r="F419" s="1">
        <v>551436050</v>
      </c>
      <c r="G419" s="1">
        <v>17510.169999999998</v>
      </c>
      <c r="H419" s="3">
        <f>IF(ISERR(LN(Table231[[#This Row],[Close]]/E418)),"-",LN(Table231[[#This Row],[Close]]/E418))</f>
        <v>-4.8050595437650065E-3</v>
      </c>
    </row>
    <row r="420" spans="1:8" x14ac:dyDescent="0.3">
      <c r="A420" s="2">
        <v>43721</v>
      </c>
      <c r="B420" s="1">
        <v>10986.8</v>
      </c>
      <c r="C420" s="1">
        <v>11084.45</v>
      </c>
      <c r="D420" s="1">
        <v>10945.75</v>
      </c>
      <c r="E420" s="1">
        <v>11075.9</v>
      </c>
      <c r="F420" s="1">
        <v>624305151</v>
      </c>
      <c r="G420" s="1">
        <v>18012.759999999998</v>
      </c>
      <c r="H420" s="3">
        <f>IF(ISERR(LN(Table231[[#This Row],[Close]]/E419)),"-",LN(Table231[[#This Row],[Close]]/E419))</f>
        <v>8.4411640582458328E-3</v>
      </c>
    </row>
    <row r="421" spans="1:8" x14ac:dyDescent="0.3">
      <c r="A421" s="2">
        <v>43724</v>
      </c>
      <c r="B421" s="1">
        <v>10994.85</v>
      </c>
      <c r="C421" s="1">
        <v>11052.7</v>
      </c>
      <c r="D421" s="1">
        <v>10968.2</v>
      </c>
      <c r="E421" s="1">
        <v>11003.5</v>
      </c>
      <c r="F421" s="1">
        <v>434449776</v>
      </c>
      <c r="G421" s="1">
        <v>15786.17</v>
      </c>
      <c r="H421" s="3">
        <f>IF(ISERR(LN(Table231[[#This Row],[Close]]/E420)),"-",LN(Table231[[#This Row],[Close]]/E420))</f>
        <v>-6.5581727303500393E-3</v>
      </c>
    </row>
    <row r="422" spans="1:8" x14ac:dyDescent="0.3">
      <c r="A422" s="2">
        <v>43725</v>
      </c>
      <c r="B422" s="1">
        <v>11000.1</v>
      </c>
      <c r="C422" s="1">
        <v>11000.1</v>
      </c>
      <c r="D422" s="1">
        <v>10796.5</v>
      </c>
      <c r="E422" s="1">
        <v>10817.6</v>
      </c>
      <c r="F422" s="1">
        <v>482013044</v>
      </c>
      <c r="G422" s="1">
        <v>17721.93</v>
      </c>
      <c r="H422" s="3">
        <f>IF(ISERR(LN(Table231[[#This Row],[Close]]/E421)),"-",LN(Table231[[#This Row],[Close]]/E421))</f>
        <v>-1.7038966653176175E-2</v>
      </c>
    </row>
    <row r="423" spans="1:8" x14ac:dyDescent="0.3">
      <c r="A423" s="2">
        <v>43726</v>
      </c>
      <c r="B423" s="1">
        <v>10872.8</v>
      </c>
      <c r="C423" s="1">
        <v>10885.15</v>
      </c>
      <c r="D423" s="1">
        <v>10804.85</v>
      </c>
      <c r="E423" s="1">
        <v>10840.65</v>
      </c>
      <c r="F423" s="1">
        <v>519155072</v>
      </c>
      <c r="G423" s="1">
        <v>16784.43</v>
      </c>
      <c r="H423" s="3">
        <f>IF(ISERR(LN(Table231[[#This Row],[Close]]/E422)),"-",LN(Table231[[#This Row],[Close]]/E422))</f>
        <v>2.1285199591399326E-3</v>
      </c>
    </row>
    <row r="424" spans="1:8" x14ac:dyDescent="0.3">
      <c r="A424" s="2">
        <v>43727</v>
      </c>
      <c r="B424" s="1">
        <v>10845.2</v>
      </c>
      <c r="C424" s="1">
        <v>10845.2</v>
      </c>
      <c r="D424" s="1">
        <v>10670.25</v>
      </c>
      <c r="E424" s="1">
        <v>10704.8</v>
      </c>
      <c r="F424" s="1">
        <v>642599183</v>
      </c>
      <c r="G424" s="1">
        <v>16642.830000000002</v>
      </c>
      <c r="H424" s="3">
        <f>IF(ISERR(LN(Table231[[#This Row],[Close]]/E423)),"-",LN(Table231[[#This Row],[Close]]/E423))</f>
        <v>-1.2610718304774393E-2</v>
      </c>
    </row>
    <row r="425" spans="1:8" x14ac:dyDescent="0.3">
      <c r="A425" s="2">
        <v>43728</v>
      </c>
      <c r="B425" s="1">
        <v>10746.8</v>
      </c>
      <c r="C425" s="1">
        <v>11381.9</v>
      </c>
      <c r="D425" s="1">
        <v>10691</v>
      </c>
      <c r="E425" s="1">
        <v>11274.2</v>
      </c>
      <c r="F425" s="1">
        <v>1356767450</v>
      </c>
      <c r="G425" s="1">
        <v>54081.53</v>
      </c>
      <c r="H425" s="3">
        <f>IF(ISERR(LN(Table231[[#This Row],[Close]]/E424)),"-",LN(Table231[[#This Row],[Close]]/E424))</f>
        <v>5.1824690425978821E-2</v>
      </c>
    </row>
    <row r="426" spans="1:8" x14ac:dyDescent="0.3">
      <c r="A426" s="2">
        <v>43731</v>
      </c>
      <c r="B426" s="1">
        <v>11542.7</v>
      </c>
      <c r="C426" s="1">
        <v>11694.85</v>
      </c>
      <c r="D426" s="1">
        <v>11471.35</v>
      </c>
      <c r="E426" s="1">
        <v>11600.2</v>
      </c>
      <c r="F426" s="1">
        <v>882826741</v>
      </c>
      <c r="G426" s="1">
        <v>40005.01</v>
      </c>
      <c r="H426" s="3">
        <f>IF(ISERR(LN(Table231[[#This Row],[Close]]/E425)),"-",LN(Table231[[#This Row],[Close]]/E425))</f>
        <v>2.8505409908377584E-2</v>
      </c>
    </row>
    <row r="427" spans="1:8" x14ac:dyDescent="0.3">
      <c r="A427" s="2">
        <v>43732</v>
      </c>
      <c r="B427" s="1">
        <v>11590.7</v>
      </c>
      <c r="C427" s="1">
        <v>11655.05</v>
      </c>
      <c r="D427" s="1">
        <v>11539.2</v>
      </c>
      <c r="E427" s="1">
        <v>11588.2</v>
      </c>
      <c r="F427" s="1">
        <v>651722255</v>
      </c>
      <c r="G427" s="1">
        <v>26930.07</v>
      </c>
      <c r="H427" s="3">
        <f>IF(ISERR(LN(Table231[[#This Row],[Close]]/E426)),"-",LN(Table231[[#This Row],[Close]]/E426))</f>
        <v>-1.0350003511433552E-3</v>
      </c>
    </row>
    <row r="428" spans="1:8" x14ac:dyDescent="0.3">
      <c r="A428" s="2">
        <v>43733</v>
      </c>
      <c r="B428" s="1">
        <v>11564.85</v>
      </c>
      <c r="C428" s="1">
        <v>11564.95</v>
      </c>
      <c r="D428" s="1">
        <v>11416.1</v>
      </c>
      <c r="E428" s="1">
        <v>11440.2</v>
      </c>
      <c r="F428" s="1">
        <v>629054640</v>
      </c>
      <c r="G428" s="1">
        <v>25266.240000000002</v>
      </c>
      <c r="H428" s="3">
        <f>IF(ISERR(LN(Table231[[#This Row],[Close]]/E427)),"-",LN(Table231[[#This Row],[Close]]/E427))</f>
        <v>-1.2853870675538228E-2</v>
      </c>
    </row>
    <row r="429" spans="1:8" x14ac:dyDescent="0.3">
      <c r="A429" s="2">
        <v>43734</v>
      </c>
      <c r="B429" s="1">
        <v>11469.85</v>
      </c>
      <c r="C429" s="1">
        <v>11610.85</v>
      </c>
      <c r="D429" s="1">
        <v>11466.35</v>
      </c>
      <c r="E429" s="1">
        <v>11571.2</v>
      </c>
      <c r="F429" s="1">
        <v>844465614</v>
      </c>
      <c r="G429" s="1">
        <v>30707.84</v>
      </c>
      <c r="H429" s="3">
        <f>IF(ISERR(LN(Table231[[#This Row],[Close]]/E428)),"-",LN(Table231[[#This Row],[Close]]/E428))</f>
        <v>1.1385784019294062E-2</v>
      </c>
    </row>
    <row r="430" spans="1:8" x14ac:dyDescent="0.3">
      <c r="A430" s="2">
        <v>43735</v>
      </c>
      <c r="B430" s="1">
        <v>11556.35</v>
      </c>
      <c r="C430" s="1">
        <v>11593.6</v>
      </c>
      <c r="D430" s="1">
        <v>11499.75</v>
      </c>
      <c r="E430" s="1">
        <v>11512.4</v>
      </c>
      <c r="F430" s="1">
        <v>650017280</v>
      </c>
      <c r="G430" s="1">
        <v>19036.939999999999</v>
      </c>
      <c r="H430" s="3">
        <f>IF(ISERR(LN(Table231[[#This Row],[Close]]/E429)),"-",LN(Table231[[#This Row],[Close]]/E429))</f>
        <v>-5.0945370025516938E-3</v>
      </c>
    </row>
    <row r="431" spans="1:8" x14ac:dyDescent="0.3">
      <c r="A431" s="2">
        <v>43738</v>
      </c>
      <c r="B431" s="1">
        <v>11491.15</v>
      </c>
      <c r="C431" s="1">
        <v>11508.25</v>
      </c>
      <c r="D431" s="1">
        <v>11390.8</v>
      </c>
      <c r="E431" s="1">
        <v>11474.45</v>
      </c>
      <c r="F431" s="1">
        <v>756848686</v>
      </c>
      <c r="G431" s="1">
        <v>23748.07</v>
      </c>
      <c r="H431" s="3">
        <f>IF(ISERR(LN(Table231[[#This Row],[Close]]/E430)),"-",LN(Table231[[#This Row],[Close]]/E430))</f>
        <v>-3.3018908183674615E-3</v>
      </c>
    </row>
    <row r="432" spans="1:8" x14ac:dyDescent="0.3">
      <c r="A432" s="2">
        <v>43739</v>
      </c>
      <c r="B432" s="1">
        <v>11515.4</v>
      </c>
      <c r="C432" s="1">
        <v>11554.2</v>
      </c>
      <c r="D432" s="1">
        <v>11247.9</v>
      </c>
      <c r="E432" s="1">
        <v>11359.9</v>
      </c>
      <c r="F432" s="1">
        <v>1305415159</v>
      </c>
      <c r="G432" s="1">
        <v>28972.720000000001</v>
      </c>
      <c r="H432" s="3">
        <f>IF(ISERR(LN(Table231[[#This Row],[Close]]/E431)),"-",LN(Table231[[#This Row],[Close]]/E431))</f>
        <v>-1.0033214077332946E-2</v>
      </c>
    </row>
    <row r="433" spans="1:8" x14ac:dyDescent="0.3">
      <c r="A433" s="2">
        <v>43741</v>
      </c>
      <c r="B433" s="1">
        <v>11322.25</v>
      </c>
      <c r="C433" s="1">
        <v>11370.4</v>
      </c>
      <c r="D433" s="1">
        <v>11257.35</v>
      </c>
      <c r="E433" s="1">
        <v>11314</v>
      </c>
      <c r="F433" s="1">
        <v>1017479514</v>
      </c>
      <c r="G433" s="1">
        <v>21658.38</v>
      </c>
      <c r="H433" s="3">
        <f>IF(ISERR(LN(Table231[[#This Row],[Close]]/E432)),"-",LN(Table231[[#This Row],[Close]]/E432))</f>
        <v>-4.0487135163949257E-3</v>
      </c>
    </row>
    <row r="434" spans="1:8" x14ac:dyDescent="0.3">
      <c r="A434" s="2">
        <v>43742</v>
      </c>
      <c r="B434" s="1">
        <v>11388.45</v>
      </c>
      <c r="C434" s="1">
        <v>11400.3</v>
      </c>
      <c r="D434" s="1">
        <v>11158.35</v>
      </c>
      <c r="E434" s="1">
        <v>11174.75</v>
      </c>
      <c r="F434" s="1">
        <v>928524450</v>
      </c>
      <c r="G434" s="1">
        <v>22470.76</v>
      </c>
      <c r="H434" s="3">
        <f>IF(ISERR(LN(Table231[[#This Row],[Close]]/E433)),"-",LN(Table231[[#This Row],[Close]]/E433))</f>
        <v>-1.2384128036227408E-2</v>
      </c>
    </row>
    <row r="435" spans="1:8" x14ac:dyDescent="0.3">
      <c r="A435" s="2">
        <v>43745</v>
      </c>
      <c r="B435" s="1">
        <v>11196.2</v>
      </c>
      <c r="C435" s="1">
        <v>11233.85</v>
      </c>
      <c r="D435" s="1">
        <v>11112.65</v>
      </c>
      <c r="E435" s="1">
        <v>11126.4</v>
      </c>
      <c r="F435" s="1">
        <v>733198763</v>
      </c>
      <c r="G435" s="1">
        <v>18641.37</v>
      </c>
      <c r="H435" s="3">
        <f>IF(ISERR(LN(Table231[[#This Row],[Close]]/E434)),"-",LN(Table231[[#This Row],[Close]]/E434))</f>
        <v>-4.3361060533314236E-3</v>
      </c>
    </row>
    <row r="436" spans="1:8" x14ac:dyDescent="0.3">
      <c r="A436" s="2">
        <v>43747</v>
      </c>
      <c r="B436" s="1">
        <v>11152.95</v>
      </c>
      <c r="C436" s="1">
        <v>11321.6</v>
      </c>
      <c r="D436" s="1">
        <v>11090.15</v>
      </c>
      <c r="E436" s="1">
        <v>11313.3</v>
      </c>
      <c r="F436" s="1">
        <v>741148639</v>
      </c>
      <c r="G436" s="1">
        <v>20961.54</v>
      </c>
      <c r="H436" s="3">
        <f>IF(ISERR(LN(Table231[[#This Row],[Close]]/E435)),"-",LN(Table231[[#This Row],[Close]]/E435))</f>
        <v>1.6658361926267153E-2</v>
      </c>
    </row>
    <row r="437" spans="1:8" x14ac:dyDescent="0.3">
      <c r="A437" s="2">
        <v>43748</v>
      </c>
      <c r="B437" s="1">
        <v>11280.5</v>
      </c>
      <c r="C437" s="1">
        <v>11293.35</v>
      </c>
      <c r="D437" s="1">
        <v>11208.55</v>
      </c>
      <c r="E437" s="1">
        <v>11234.55</v>
      </c>
      <c r="F437" s="1">
        <v>562017945</v>
      </c>
      <c r="G437" s="1">
        <v>19234.310000000001</v>
      </c>
      <c r="H437" s="3">
        <f>IF(ISERR(LN(Table231[[#This Row],[Close]]/E436)),"-",LN(Table231[[#This Row],[Close]]/E436))</f>
        <v>-6.9851733270783253E-3</v>
      </c>
    </row>
    <row r="438" spans="1:8" x14ac:dyDescent="0.3">
      <c r="A438" s="2">
        <v>43749</v>
      </c>
      <c r="B438" s="1">
        <v>11257.7</v>
      </c>
      <c r="C438" s="1">
        <v>11362.9</v>
      </c>
      <c r="D438" s="1">
        <v>11189.4</v>
      </c>
      <c r="E438" s="1">
        <v>11305.05</v>
      </c>
      <c r="F438" s="1">
        <v>737795150</v>
      </c>
      <c r="G438" s="1">
        <v>22511.39</v>
      </c>
      <c r="H438" s="3">
        <f>IF(ISERR(LN(Table231[[#This Row],[Close]]/E437)),"-",LN(Table231[[#This Row],[Close]]/E437))</f>
        <v>6.255677111318734E-3</v>
      </c>
    </row>
    <row r="439" spans="1:8" x14ac:dyDescent="0.3">
      <c r="A439" s="2">
        <v>43752</v>
      </c>
      <c r="B439" s="1">
        <v>11335.9</v>
      </c>
      <c r="C439" s="1">
        <v>11420.45</v>
      </c>
      <c r="D439" s="1">
        <v>11290.05</v>
      </c>
      <c r="E439" s="1">
        <v>11341.15</v>
      </c>
      <c r="F439" s="1">
        <v>587579191</v>
      </c>
      <c r="G439" s="1">
        <v>17499.48</v>
      </c>
      <c r="H439" s="3">
        <f>IF(ISERR(LN(Table231[[#This Row],[Close]]/E438)),"-",LN(Table231[[#This Row],[Close]]/E438))</f>
        <v>3.1881755506963242E-3</v>
      </c>
    </row>
    <row r="440" spans="1:8" x14ac:dyDescent="0.3">
      <c r="A440" s="2">
        <v>43753</v>
      </c>
      <c r="B440" s="1">
        <v>11360.85</v>
      </c>
      <c r="C440" s="1">
        <v>11462.35</v>
      </c>
      <c r="D440" s="1">
        <v>11342.1</v>
      </c>
      <c r="E440" s="1">
        <v>11428.3</v>
      </c>
      <c r="F440" s="1">
        <v>527396180</v>
      </c>
      <c r="G440" s="1">
        <v>17041.55</v>
      </c>
      <c r="H440" s="3">
        <f>IF(ISERR(LN(Table231[[#This Row],[Close]]/E439)),"-",LN(Table231[[#This Row],[Close]]/E439))</f>
        <v>7.655031243923585E-3</v>
      </c>
    </row>
    <row r="441" spans="1:8" x14ac:dyDescent="0.3">
      <c r="A441" s="2">
        <v>43754</v>
      </c>
      <c r="B441" s="1">
        <v>11464.95</v>
      </c>
      <c r="C441" s="1">
        <v>11481.05</v>
      </c>
      <c r="D441" s="1">
        <v>11411.1</v>
      </c>
      <c r="E441" s="1">
        <v>11464</v>
      </c>
      <c r="F441" s="1">
        <v>533468525</v>
      </c>
      <c r="G441" s="1">
        <v>18266.060000000001</v>
      </c>
      <c r="H441" s="3">
        <f>IF(ISERR(LN(Table231[[#This Row],[Close]]/E440)),"-",LN(Table231[[#This Row],[Close]]/E440))</f>
        <v>3.1189551893382886E-3</v>
      </c>
    </row>
    <row r="442" spans="1:8" x14ac:dyDescent="0.3">
      <c r="A442" s="2">
        <v>43755</v>
      </c>
      <c r="B442" s="1">
        <v>11466.3</v>
      </c>
      <c r="C442" s="1">
        <v>11599.1</v>
      </c>
      <c r="D442" s="1">
        <v>11439.65</v>
      </c>
      <c r="E442" s="1">
        <v>11586.35</v>
      </c>
      <c r="F442" s="1">
        <v>797572398</v>
      </c>
      <c r="G442" s="1">
        <v>20839.2</v>
      </c>
      <c r="H442" s="3">
        <f>IF(ISERR(LN(Table231[[#This Row],[Close]]/E441)),"-",LN(Table231[[#This Row],[Close]]/E441))</f>
        <v>1.0615990565060435E-2</v>
      </c>
    </row>
    <row r="443" spans="1:8" x14ac:dyDescent="0.3">
      <c r="A443" s="2">
        <v>43756</v>
      </c>
      <c r="B443" s="1">
        <v>11580.3</v>
      </c>
      <c r="C443" s="1">
        <v>11684.7</v>
      </c>
      <c r="D443" s="1">
        <v>11553.15</v>
      </c>
      <c r="E443" s="1">
        <v>11661.85</v>
      </c>
      <c r="F443" s="1">
        <v>853440208</v>
      </c>
      <c r="G443" s="1">
        <v>22315.99</v>
      </c>
      <c r="H443" s="3">
        <f>IF(ISERR(LN(Table231[[#This Row],[Close]]/E442)),"-",LN(Table231[[#This Row],[Close]]/E442))</f>
        <v>6.4951493385409882E-3</v>
      </c>
    </row>
    <row r="444" spans="1:8" x14ac:dyDescent="0.3">
      <c r="A444" s="2">
        <v>43760</v>
      </c>
      <c r="B444" s="1">
        <v>11657.15</v>
      </c>
      <c r="C444" s="1">
        <v>11714.35</v>
      </c>
      <c r="D444" s="1">
        <v>11573.65</v>
      </c>
      <c r="E444" s="1">
        <v>11588.35</v>
      </c>
      <c r="F444" s="1">
        <v>867601307</v>
      </c>
      <c r="G444" s="1">
        <v>29726.27</v>
      </c>
      <c r="H444" s="3">
        <f>IF(ISERR(LN(Table231[[#This Row],[Close]]/E443)),"-",LN(Table231[[#This Row],[Close]]/E443))</f>
        <v>-6.3225473195318302E-3</v>
      </c>
    </row>
    <row r="445" spans="1:8" x14ac:dyDescent="0.3">
      <c r="A445" s="2">
        <v>43761</v>
      </c>
      <c r="B445" s="1">
        <v>11596.2</v>
      </c>
      <c r="C445" s="1">
        <v>11651.6</v>
      </c>
      <c r="D445" s="1">
        <v>11554.4</v>
      </c>
      <c r="E445" s="1">
        <v>11604.1</v>
      </c>
      <c r="F445" s="1">
        <v>664159887</v>
      </c>
      <c r="G445" s="1">
        <v>23397.69</v>
      </c>
      <c r="H445" s="3">
        <f>IF(ISERR(LN(Table231[[#This Row],[Close]]/E444)),"-",LN(Table231[[#This Row],[Close]]/E444))</f>
        <v>1.3582008301133287E-3</v>
      </c>
    </row>
    <row r="446" spans="1:8" x14ac:dyDescent="0.3">
      <c r="A446" s="2">
        <v>43762</v>
      </c>
      <c r="B446" s="1">
        <v>11661.65</v>
      </c>
      <c r="C446" s="1">
        <v>11679.6</v>
      </c>
      <c r="D446" s="1">
        <v>11534.65</v>
      </c>
      <c r="E446" s="1">
        <v>11582.6</v>
      </c>
      <c r="F446" s="1">
        <v>700481662</v>
      </c>
      <c r="G446" s="1">
        <v>25177.46</v>
      </c>
      <c r="H446" s="3">
        <f>IF(ISERR(LN(Table231[[#This Row],[Close]]/E445)),"-",LN(Table231[[#This Row],[Close]]/E445))</f>
        <v>-1.8545119540017269E-3</v>
      </c>
    </row>
    <row r="447" spans="1:8" x14ac:dyDescent="0.3">
      <c r="A447" s="2">
        <v>43763</v>
      </c>
      <c r="B447" s="1">
        <v>11646.15</v>
      </c>
      <c r="C447" s="1">
        <v>11646.9</v>
      </c>
      <c r="D447" s="1">
        <v>11490.75</v>
      </c>
      <c r="E447" s="1">
        <v>11583.9</v>
      </c>
      <c r="F447" s="1">
        <v>812027840</v>
      </c>
      <c r="G447" s="1">
        <v>23611.51</v>
      </c>
      <c r="H447" s="3">
        <f>IF(ISERR(LN(Table231[[#This Row],[Close]]/E446)),"-",LN(Table231[[#This Row],[Close]]/E446))</f>
        <v>1.1223102336253745E-4</v>
      </c>
    </row>
    <row r="448" spans="1:8" x14ac:dyDescent="0.3">
      <c r="A448" s="2">
        <v>43765</v>
      </c>
      <c r="B448" s="1">
        <v>11662.25</v>
      </c>
      <c r="C448" s="1">
        <v>11672.4</v>
      </c>
      <c r="D448" s="1">
        <v>11604.6</v>
      </c>
      <c r="E448" s="1">
        <v>11627.15</v>
      </c>
      <c r="F448" s="1">
        <v>161779004</v>
      </c>
      <c r="G448" s="1">
        <v>3548.21</v>
      </c>
      <c r="H448" s="3">
        <f>IF(ISERR(LN(Table231[[#This Row],[Close]]/E447)),"-",LN(Table231[[#This Row],[Close]]/E447))</f>
        <v>3.7266776001179344E-3</v>
      </c>
    </row>
    <row r="449" spans="1:8" x14ac:dyDescent="0.3">
      <c r="A449" s="2">
        <v>43767</v>
      </c>
      <c r="B449" s="1">
        <v>11643.95</v>
      </c>
      <c r="C449" s="1">
        <v>11809.4</v>
      </c>
      <c r="D449" s="1">
        <v>11627.35</v>
      </c>
      <c r="E449" s="1">
        <v>11786.85</v>
      </c>
      <c r="F449" s="1">
        <v>951722529</v>
      </c>
      <c r="G449" s="1">
        <v>27054.87</v>
      </c>
      <c r="H449" s="3">
        <f>IF(ISERR(LN(Table231[[#This Row],[Close]]/E448)),"-",LN(Table231[[#This Row],[Close]]/E448))</f>
        <v>1.3641622669476343E-2</v>
      </c>
    </row>
    <row r="450" spans="1:8" x14ac:dyDescent="0.3">
      <c r="A450" s="2">
        <v>43768</v>
      </c>
      <c r="B450" s="1">
        <v>11883.9</v>
      </c>
      <c r="C450" s="1">
        <v>11883.95</v>
      </c>
      <c r="D450" s="1">
        <v>11784.45</v>
      </c>
      <c r="E450" s="1">
        <v>11844.1</v>
      </c>
      <c r="F450" s="1">
        <v>725219760</v>
      </c>
      <c r="G450" s="1">
        <v>22672.18</v>
      </c>
      <c r="H450" s="3">
        <f>IF(ISERR(LN(Table231[[#This Row],[Close]]/E449)),"-",LN(Table231[[#This Row],[Close]]/E449))</f>
        <v>4.8453500182429254E-3</v>
      </c>
    </row>
    <row r="451" spans="1:8" x14ac:dyDescent="0.3">
      <c r="A451" s="2">
        <v>43769</v>
      </c>
      <c r="B451" s="1">
        <v>11890.45</v>
      </c>
      <c r="C451" s="1">
        <v>11945</v>
      </c>
      <c r="D451" s="1">
        <v>11855.1</v>
      </c>
      <c r="E451" s="1">
        <v>11877.45</v>
      </c>
      <c r="F451" s="1">
        <v>1414837250</v>
      </c>
      <c r="G451" s="1">
        <v>31304.73</v>
      </c>
      <c r="H451" s="3">
        <f>IF(ISERR(LN(Table231[[#This Row],[Close]]/E450)),"-",LN(Table231[[#This Row],[Close]]/E450))</f>
        <v>2.81179113275152E-3</v>
      </c>
    </row>
    <row r="452" spans="1:8" x14ac:dyDescent="0.3">
      <c r="A452" s="2">
        <v>43770</v>
      </c>
      <c r="B452" s="1">
        <v>11886.6</v>
      </c>
      <c r="C452" s="1">
        <v>11918.3</v>
      </c>
      <c r="D452" s="1">
        <v>11843.35</v>
      </c>
      <c r="E452" s="1">
        <v>11890.6</v>
      </c>
      <c r="F452" s="1">
        <v>855338495</v>
      </c>
      <c r="G452" s="1">
        <v>24933.55</v>
      </c>
      <c r="H452" s="3">
        <f>IF(ISERR(LN(Table231[[#This Row],[Close]]/E451)),"-",LN(Table231[[#This Row],[Close]]/E451))</f>
        <v>1.1065275730858378E-3</v>
      </c>
    </row>
    <row r="453" spans="1:8" x14ac:dyDescent="0.3">
      <c r="A453" s="2">
        <v>43773</v>
      </c>
      <c r="B453" s="1">
        <v>11928.9</v>
      </c>
      <c r="C453" s="1">
        <v>11989.15</v>
      </c>
      <c r="D453" s="1">
        <v>11905.35</v>
      </c>
      <c r="E453" s="1">
        <v>11941.3</v>
      </c>
      <c r="F453" s="1">
        <v>823050457</v>
      </c>
      <c r="G453" s="1">
        <v>23203.88</v>
      </c>
      <c r="H453" s="3">
        <f>IF(ISERR(LN(Table231[[#This Row],[Close]]/E452)),"-",LN(Table231[[#This Row],[Close]]/E452))</f>
        <v>4.254807756561208E-3</v>
      </c>
    </row>
    <row r="454" spans="1:8" x14ac:dyDescent="0.3">
      <c r="A454" s="2">
        <v>43774</v>
      </c>
      <c r="B454" s="1">
        <v>11974.6</v>
      </c>
      <c r="C454" s="1">
        <v>11978.95</v>
      </c>
      <c r="D454" s="1">
        <v>11861.9</v>
      </c>
      <c r="E454" s="1">
        <v>11917.2</v>
      </c>
      <c r="F454" s="1">
        <v>631952071</v>
      </c>
      <c r="G454" s="1">
        <v>20995.88</v>
      </c>
      <c r="H454" s="3">
        <f>IF(ISERR(LN(Table231[[#This Row],[Close]]/E453)),"-",LN(Table231[[#This Row],[Close]]/E453))</f>
        <v>-2.0202450444738117E-3</v>
      </c>
    </row>
    <row r="455" spans="1:8" x14ac:dyDescent="0.3">
      <c r="A455" s="2">
        <v>43775</v>
      </c>
      <c r="B455" s="1">
        <v>11911.5</v>
      </c>
      <c r="C455" s="1">
        <v>12002.9</v>
      </c>
      <c r="D455" s="1">
        <v>11850.25</v>
      </c>
      <c r="E455" s="1">
        <v>11966.05</v>
      </c>
      <c r="F455" s="1">
        <v>603351290</v>
      </c>
      <c r="G455" s="1">
        <v>23324.97</v>
      </c>
      <c r="H455" s="3">
        <f>IF(ISERR(LN(Table231[[#This Row],[Close]]/E454)),"-",LN(Table231[[#This Row],[Close]]/E454))</f>
        <v>4.0907387497001449E-3</v>
      </c>
    </row>
    <row r="456" spans="1:8" x14ac:dyDescent="0.3">
      <c r="A456" s="2">
        <v>43776</v>
      </c>
      <c r="B456" s="1">
        <v>12021.1</v>
      </c>
      <c r="C456" s="1">
        <v>12021.4</v>
      </c>
      <c r="D456" s="1">
        <v>11946.85</v>
      </c>
      <c r="E456" s="1">
        <v>12012.05</v>
      </c>
      <c r="F456" s="1">
        <v>562963817</v>
      </c>
      <c r="G456" s="1">
        <v>20898.240000000002</v>
      </c>
      <c r="H456" s="3">
        <f>IF(ISERR(LN(Table231[[#This Row],[Close]]/E455)),"-",LN(Table231[[#This Row],[Close]]/E455))</f>
        <v>3.8368391517066202E-3</v>
      </c>
    </row>
    <row r="457" spans="1:8" x14ac:dyDescent="0.3">
      <c r="A457" s="2">
        <v>43777</v>
      </c>
      <c r="B457" s="1">
        <v>11987.15</v>
      </c>
      <c r="C457" s="1">
        <v>12034.15</v>
      </c>
      <c r="D457" s="1">
        <v>11888.75</v>
      </c>
      <c r="E457" s="1">
        <v>11908.15</v>
      </c>
      <c r="F457" s="1">
        <v>789254360</v>
      </c>
      <c r="G457" s="1">
        <v>22931.52</v>
      </c>
      <c r="H457" s="3">
        <f>IF(ISERR(LN(Table231[[#This Row],[Close]]/E456)),"-",LN(Table231[[#This Row],[Close]]/E456))</f>
        <v>-8.6872729686573568E-3</v>
      </c>
    </row>
    <row r="458" spans="1:8" x14ac:dyDescent="0.3">
      <c r="A458" s="2">
        <v>43780</v>
      </c>
      <c r="B458" s="1">
        <v>11879.2</v>
      </c>
      <c r="C458" s="1">
        <v>11932.65</v>
      </c>
      <c r="D458" s="1">
        <v>11853.95</v>
      </c>
      <c r="E458" s="1">
        <v>11913.45</v>
      </c>
      <c r="F458" s="1">
        <v>548979515</v>
      </c>
      <c r="G458" s="1">
        <v>16548.47</v>
      </c>
      <c r="H458" s="3">
        <f>IF(ISERR(LN(Table231[[#This Row],[Close]]/E457)),"-",LN(Table231[[#This Row],[Close]]/E457))</f>
        <v>4.4497431637266998E-4</v>
      </c>
    </row>
    <row r="459" spans="1:8" x14ac:dyDescent="0.3">
      <c r="A459" s="2">
        <v>43782</v>
      </c>
      <c r="B459" s="1">
        <v>11908.3</v>
      </c>
      <c r="C459" s="1">
        <v>11946.8</v>
      </c>
      <c r="D459" s="1">
        <v>11823.2</v>
      </c>
      <c r="E459" s="1">
        <v>11840.45</v>
      </c>
      <c r="F459" s="1">
        <v>659035969</v>
      </c>
      <c r="G459" s="1">
        <v>20401.5</v>
      </c>
      <c r="H459" s="3">
        <f>IF(ISERR(LN(Table231[[#This Row],[Close]]/E458)),"-",LN(Table231[[#This Row],[Close]]/E458))</f>
        <v>-6.1463784739204446E-3</v>
      </c>
    </row>
    <row r="460" spans="1:8" x14ac:dyDescent="0.3">
      <c r="A460" s="2">
        <v>43783</v>
      </c>
      <c r="B460" s="1">
        <v>11858.75</v>
      </c>
      <c r="C460" s="1">
        <v>11895.65</v>
      </c>
      <c r="D460" s="1">
        <v>11802.65</v>
      </c>
      <c r="E460" s="1">
        <v>11872.1</v>
      </c>
      <c r="F460" s="1">
        <v>559494025</v>
      </c>
      <c r="G460" s="1">
        <v>19114.86</v>
      </c>
      <c r="H460" s="3">
        <f>IF(ISERR(LN(Table231[[#This Row],[Close]]/E459)),"-",LN(Table231[[#This Row],[Close]]/E459))</f>
        <v>2.6694740797649774E-3</v>
      </c>
    </row>
    <row r="461" spans="1:8" x14ac:dyDescent="0.3">
      <c r="A461" s="2">
        <v>43784</v>
      </c>
      <c r="B461" s="1">
        <v>11904.2</v>
      </c>
      <c r="C461" s="1">
        <v>11973.65</v>
      </c>
      <c r="D461" s="1">
        <v>11879.25</v>
      </c>
      <c r="E461" s="1">
        <v>11895.45</v>
      </c>
      <c r="F461" s="1">
        <v>580154179</v>
      </c>
      <c r="G461" s="1">
        <v>22350.63</v>
      </c>
      <c r="H461" s="3">
        <f>IF(ISERR(LN(Table231[[#This Row],[Close]]/E460)),"-",LN(Table231[[#This Row],[Close]]/E460))</f>
        <v>1.964864490640688E-3</v>
      </c>
    </row>
    <row r="462" spans="1:8" x14ac:dyDescent="0.3">
      <c r="A462" s="2">
        <v>43787</v>
      </c>
      <c r="B462" s="1">
        <v>11915.15</v>
      </c>
      <c r="C462" s="1">
        <v>11946.2</v>
      </c>
      <c r="D462" s="1">
        <v>11867.6</v>
      </c>
      <c r="E462" s="1">
        <v>11884.5</v>
      </c>
      <c r="F462" s="1">
        <v>514352437</v>
      </c>
      <c r="G462" s="1">
        <v>17991.41</v>
      </c>
      <c r="H462" s="3">
        <f>IF(ISERR(LN(Table231[[#This Row],[Close]]/E461)),"-",LN(Table231[[#This Row],[Close]]/E461))</f>
        <v>-9.2094396951437408E-4</v>
      </c>
    </row>
    <row r="463" spans="1:8" x14ac:dyDescent="0.3">
      <c r="A463" s="2">
        <v>43788</v>
      </c>
      <c r="B463" s="1">
        <v>11919.45</v>
      </c>
      <c r="C463" s="1">
        <v>11958.85</v>
      </c>
      <c r="D463" s="1">
        <v>11881.75</v>
      </c>
      <c r="E463" s="1">
        <v>11940.1</v>
      </c>
      <c r="F463" s="1">
        <v>613909679</v>
      </c>
      <c r="G463" s="1">
        <v>21574.84</v>
      </c>
      <c r="H463" s="3">
        <f>IF(ISERR(LN(Table231[[#This Row],[Close]]/E462)),"-",LN(Table231[[#This Row],[Close]]/E462))</f>
        <v>4.6674530474952423E-3</v>
      </c>
    </row>
    <row r="464" spans="1:8" x14ac:dyDescent="0.3">
      <c r="A464" s="2">
        <v>43789</v>
      </c>
      <c r="B464" s="1">
        <v>12004.75</v>
      </c>
      <c r="C464" s="1">
        <v>12038.6</v>
      </c>
      <c r="D464" s="1">
        <v>11966.05</v>
      </c>
      <c r="E464" s="1">
        <v>11999.1</v>
      </c>
      <c r="F464" s="1">
        <v>646661147</v>
      </c>
      <c r="G464" s="1">
        <v>24341.14</v>
      </c>
      <c r="H464" s="3">
        <f>IF(ISERR(LN(Table231[[#This Row],[Close]]/E463)),"-",LN(Table231[[#This Row],[Close]]/E463))</f>
        <v>4.9291638365952786E-3</v>
      </c>
    </row>
    <row r="465" spans="1:8" x14ac:dyDescent="0.3">
      <c r="A465" s="2">
        <v>43790</v>
      </c>
      <c r="B465" s="1">
        <v>12025.65</v>
      </c>
      <c r="C465" s="1">
        <v>12028.2</v>
      </c>
      <c r="D465" s="1">
        <v>11956.9</v>
      </c>
      <c r="E465" s="1">
        <v>11968.4</v>
      </c>
      <c r="F465" s="1">
        <v>557685781</v>
      </c>
      <c r="G465" s="1">
        <v>21609.99</v>
      </c>
      <c r="H465" s="3">
        <f>IF(ISERR(LN(Table231[[#This Row],[Close]]/E464)),"-",LN(Table231[[#This Row],[Close]]/E464))</f>
        <v>-2.561803841863281E-3</v>
      </c>
    </row>
    <row r="466" spans="1:8" x14ac:dyDescent="0.3">
      <c r="A466" s="2">
        <v>43791</v>
      </c>
      <c r="B466" s="1">
        <v>11967.3</v>
      </c>
      <c r="C466" s="1">
        <v>11968.1</v>
      </c>
      <c r="D466" s="1">
        <v>11883.5</v>
      </c>
      <c r="E466" s="1">
        <v>11914.4</v>
      </c>
      <c r="F466" s="1">
        <v>486815185</v>
      </c>
      <c r="G466" s="1">
        <v>19243.57</v>
      </c>
      <c r="H466" s="3">
        <f>IF(ISERR(LN(Table231[[#This Row],[Close]]/E465)),"-",LN(Table231[[#This Row],[Close]]/E465))</f>
        <v>-4.5220905439756973E-3</v>
      </c>
    </row>
    <row r="467" spans="1:8" x14ac:dyDescent="0.3">
      <c r="A467" s="2">
        <v>43794</v>
      </c>
      <c r="B467" s="1">
        <v>11922.45</v>
      </c>
      <c r="C467" s="1">
        <v>12084.5</v>
      </c>
      <c r="D467" s="1">
        <v>11919.75</v>
      </c>
      <c r="E467" s="1">
        <v>12073.75</v>
      </c>
      <c r="F467" s="1">
        <v>534289467</v>
      </c>
      <c r="G467" s="1">
        <v>19990.439999999999</v>
      </c>
      <c r="H467" s="3">
        <f>IF(ISERR(LN(Table231[[#This Row],[Close]]/E466)),"-",LN(Table231[[#This Row],[Close]]/E466))</f>
        <v>1.3285921921847858E-2</v>
      </c>
    </row>
    <row r="468" spans="1:8" x14ac:dyDescent="0.3">
      <c r="A468" s="2">
        <v>43795</v>
      </c>
      <c r="B468" s="1">
        <v>12110.2</v>
      </c>
      <c r="C468" s="1">
        <v>12132.45</v>
      </c>
      <c r="D468" s="1">
        <v>12006.35</v>
      </c>
      <c r="E468" s="1">
        <v>12037.7</v>
      </c>
      <c r="F468" s="1">
        <v>1201335831</v>
      </c>
      <c r="G468" s="1">
        <v>46030.62</v>
      </c>
      <c r="H468" s="3">
        <f>IF(ISERR(LN(Table231[[#This Row],[Close]]/E467)),"-",LN(Table231[[#This Row],[Close]]/E467))</f>
        <v>-2.9902827795611981E-3</v>
      </c>
    </row>
    <row r="469" spans="1:8" x14ac:dyDescent="0.3">
      <c r="A469" s="2">
        <v>43796</v>
      </c>
      <c r="B469" s="1">
        <v>12068.5</v>
      </c>
      <c r="C469" s="1">
        <v>12114.9</v>
      </c>
      <c r="D469" s="1">
        <v>12055.15</v>
      </c>
      <c r="E469" s="1">
        <v>12100.7</v>
      </c>
      <c r="F469" s="1">
        <v>584226618</v>
      </c>
      <c r="G469" s="1">
        <v>19937.400000000001</v>
      </c>
      <c r="H469" s="3">
        <f>IF(ISERR(LN(Table231[[#This Row],[Close]]/E468)),"-",LN(Table231[[#This Row],[Close]]/E468))</f>
        <v>5.2199104372391298E-3</v>
      </c>
    </row>
    <row r="470" spans="1:8" x14ac:dyDescent="0.3">
      <c r="A470" s="2">
        <v>43797</v>
      </c>
      <c r="B470" s="1">
        <v>12132.1</v>
      </c>
      <c r="C470" s="1">
        <v>12158.8</v>
      </c>
      <c r="D470" s="1">
        <v>12099.95</v>
      </c>
      <c r="E470" s="1">
        <v>12151.15</v>
      </c>
      <c r="F470" s="1">
        <v>620479403</v>
      </c>
      <c r="G470" s="1">
        <v>21229.58</v>
      </c>
      <c r="H470" s="3">
        <f>IF(ISERR(LN(Table231[[#This Row],[Close]]/E469)),"-",LN(Table231[[#This Row],[Close]]/E469))</f>
        <v>4.1605133442242075E-3</v>
      </c>
    </row>
    <row r="471" spans="1:8" x14ac:dyDescent="0.3">
      <c r="A471" s="2">
        <v>43798</v>
      </c>
      <c r="B471" s="1">
        <v>12146.2</v>
      </c>
      <c r="C471" s="1">
        <v>12147.4</v>
      </c>
      <c r="D471" s="1">
        <v>12017.4</v>
      </c>
      <c r="E471" s="1">
        <v>12056.05</v>
      </c>
      <c r="F471" s="1">
        <v>804430391</v>
      </c>
      <c r="G471" s="1">
        <v>21838.04</v>
      </c>
      <c r="H471" s="3">
        <f>IF(ISERR(LN(Table231[[#This Row],[Close]]/E470)),"-",LN(Table231[[#This Row],[Close]]/E470))</f>
        <v>-7.8572068851349621E-3</v>
      </c>
    </row>
    <row r="472" spans="1:8" x14ac:dyDescent="0.3">
      <c r="A472" s="2">
        <v>43801</v>
      </c>
      <c r="B472" s="1">
        <v>12137.05</v>
      </c>
      <c r="C472" s="1">
        <v>12137.15</v>
      </c>
      <c r="D472" s="1">
        <v>12023.7</v>
      </c>
      <c r="E472" s="1">
        <v>12048.2</v>
      </c>
      <c r="F472" s="1">
        <v>720945335</v>
      </c>
      <c r="G472" s="1">
        <v>23113.18</v>
      </c>
      <c r="H472" s="3">
        <f>IF(ISERR(LN(Table231[[#This Row],[Close]]/E471)),"-",LN(Table231[[#This Row],[Close]]/E471))</f>
        <v>-6.5133744277652886E-4</v>
      </c>
    </row>
    <row r="473" spans="1:8" x14ac:dyDescent="0.3">
      <c r="A473" s="2">
        <v>43802</v>
      </c>
      <c r="B473" s="1">
        <v>12067.65</v>
      </c>
      <c r="C473" s="1">
        <v>12068.6</v>
      </c>
      <c r="D473" s="1">
        <v>11956.4</v>
      </c>
      <c r="E473" s="1">
        <v>11994.2</v>
      </c>
      <c r="F473" s="1">
        <v>605789334</v>
      </c>
      <c r="G473" s="1">
        <v>18203.759999999998</v>
      </c>
      <c r="H473" s="3">
        <f>IF(ISERR(LN(Table231[[#This Row],[Close]]/E472)),"-",LN(Table231[[#This Row],[Close]]/E472))</f>
        <v>-4.4920715738986546E-3</v>
      </c>
    </row>
    <row r="474" spans="1:8" x14ac:dyDescent="0.3">
      <c r="A474" s="2">
        <v>43803</v>
      </c>
      <c r="B474" s="1">
        <v>11969.95</v>
      </c>
      <c r="C474" s="1">
        <v>12054.7</v>
      </c>
      <c r="D474" s="1">
        <v>11935.3</v>
      </c>
      <c r="E474" s="1">
        <v>12043.2</v>
      </c>
      <c r="F474" s="1">
        <v>747193818</v>
      </c>
      <c r="G474" s="1">
        <v>22132.83</v>
      </c>
      <c r="H474" s="3">
        <f>IF(ISERR(LN(Table231[[#This Row],[Close]]/E473)),"-",LN(Table231[[#This Row],[Close]]/E473))</f>
        <v>4.0769856866699622E-3</v>
      </c>
    </row>
    <row r="475" spans="1:8" x14ac:dyDescent="0.3">
      <c r="A475" s="2">
        <v>43804</v>
      </c>
      <c r="B475" s="1">
        <v>12071.25</v>
      </c>
      <c r="C475" s="1">
        <v>12081.2</v>
      </c>
      <c r="D475" s="1">
        <v>11998.75</v>
      </c>
      <c r="E475" s="1">
        <v>12018.4</v>
      </c>
      <c r="F475" s="1">
        <v>562228745</v>
      </c>
      <c r="G475" s="1">
        <v>19589.810000000001</v>
      </c>
      <c r="H475" s="3">
        <f>IF(ISERR(LN(Table231[[#This Row],[Close]]/E474)),"-",LN(Table231[[#This Row],[Close]]/E474))</f>
        <v>-2.0613765320537055E-3</v>
      </c>
    </row>
    <row r="476" spans="1:8" x14ac:dyDescent="0.3">
      <c r="A476" s="2">
        <v>43805</v>
      </c>
      <c r="B476" s="1">
        <v>12047.35</v>
      </c>
      <c r="C476" s="1">
        <v>12057.05</v>
      </c>
      <c r="D476" s="1">
        <v>11888.85</v>
      </c>
      <c r="E476" s="1">
        <v>11921.5</v>
      </c>
      <c r="F476" s="1">
        <v>609221205</v>
      </c>
      <c r="G476" s="1">
        <v>18245.490000000002</v>
      </c>
      <c r="H476" s="3">
        <f>IF(ISERR(LN(Table231[[#This Row],[Close]]/E475)),"-",LN(Table231[[#This Row],[Close]]/E475))</f>
        <v>-8.0953161197521266E-3</v>
      </c>
    </row>
    <row r="477" spans="1:8" x14ac:dyDescent="0.3">
      <c r="A477" s="2">
        <v>43808</v>
      </c>
      <c r="B477" s="1">
        <v>11939.1</v>
      </c>
      <c r="C477" s="1">
        <v>11981.95</v>
      </c>
      <c r="D477" s="1">
        <v>11888.05</v>
      </c>
      <c r="E477" s="1">
        <v>11937.5</v>
      </c>
      <c r="F477" s="1">
        <v>599115748</v>
      </c>
      <c r="G477" s="1">
        <v>16672.87</v>
      </c>
      <c r="H477" s="3">
        <f>IF(ISERR(LN(Table231[[#This Row],[Close]]/E476)),"-",LN(Table231[[#This Row],[Close]]/E476))</f>
        <v>1.3412131605239934E-3</v>
      </c>
    </row>
    <row r="478" spans="1:8" x14ac:dyDescent="0.3">
      <c r="A478" s="2">
        <v>43809</v>
      </c>
      <c r="B478" s="1">
        <v>11950.5</v>
      </c>
      <c r="C478" s="1">
        <v>11953.2</v>
      </c>
      <c r="D478" s="1">
        <v>11844.7</v>
      </c>
      <c r="E478" s="1">
        <v>11856.8</v>
      </c>
      <c r="F478" s="1">
        <v>650219487</v>
      </c>
      <c r="G478" s="1">
        <v>16514.63</v>
      </c>
      <c r="H478" s="3">
        <f>IF(ISERR(LN(Table231[[#This Row],[Close]]/E477)),"-",LN(Table231[[#This Row],[Close]]/E477))</f>
        <v>-6.7831631462805233E-3</v>
      </c>
    </row>
    <row r="479" spans="1:8" x14ac:dyDescent="0.3">
      <c r="A479" s="2">
        <v>43810</v>
      </c>
      <c r="B479" s="1">
        <v>11867.35</v>
      </c>
      <c r="C479" s="1">
        <v>11923.2</v>
      </c>
      <c r="D479" s="1">
        <v>11832.3</v>
      </c>
      <c r="E479" s="1">
        <v>11910.15</v>
      </c>
      <c r="F479" s="1">
        <v>997655048</v>
      </c>
      <c r="G479" s="1">
        <v>18760.57</v>
      </c>
      <c r="H479" s="3">
        <f>IF(ISERR(LN(Table231[[#This Row],[Close]]/E478)),"-",LN(Table231[[#This Row],[Close]]/E478))</f>
        <v>4.4894350857693126E-3</v>
      </c>
    </row>
    <row r="480" spans="1:8" x14ac:dyDescent="0.3">
      <c r="A480" s="2">
        <v>43811</v>
      </c>
      <c r="B480" s="1">
        <v>11944.3</v>
      </c>
      <c r="C480" s="1">
        <v>12005.5</v>
      </c>
      <c r="D480" s="1">
        <v>11934</v>
      </c>
      <c r="E480" s="1">
        <v>11971.8</v>
      </c>
      <c r="F480" s="1">
        <v>752617138</v>
      </c>
      <c r="G480" s="1">
        <v>18401.22</v>
      </c>
      <c r="H480" s="3">
        <f>IF(ISERR(LN(Table231[[#This Row],[Close]]/E479)),"-",LN(Table231[[#This Row],[Close]]/E479))</f>
        <v>5.1629064580655691E-3</v>
      </c>
    </row>
    <row r="481" spans="1:8" x14ac:dyDescent="0.3">
      <c r="A481" s="2">
        <v>43812</v>
      </c>
      <c r="B481" s="1">
        <v>12026.4</v>
      </c>
      <c r="C481" s="1">
        <v>12098.85</v>
      </c>
      <c r="D481" s="1">
        <v>12023.6</v>
      </c>
      <c r="E481" s="1">
        <v>12086.7</v>
      </c>
      <c r="F481" s="1">
        <v>597712516</v>
      </c>
      <c r="G481" s="1">
        <v>20626.8</v>
      </c>
      <c r="H481" s="3">
        <f>IF(ISERR(LN(Table231[[#This Row],[Close]]/E480)),"-",LN(Table231[[#This Row],[Close]]/E480))</f>
        <v>9.5517903102901938E-3</v>
      </c>
    </row>
    <row r="482" spans="1:8" x14ac:dyDescent="0.3">
      <c r="A482" s="2">
        <v>43815</v>
      </c>
      <c r="B482" s="1">
        <v>12131.35</v>
      </c>
      <c r="C482" s="1">
        <v>12134.65</v>
      </c>
      <c r="D482" s="1">
        <v>12046.3</v>
      </c>
      <c r="E482" s="1">
        <v>12053.95</v>
      </c>
      <c r="F482" s="1">
        <v>437703921</v>
      </c>
      <c r="G482" s="1">
        <v>16110.34</v>
      </c>
      <c r="H482" s="3">
        <f>IF(ISERR(LN(Table231[[#This Row],[Close]]/E481)),"-",LN(Table231[[#This Row],[Close]]/E481))</f>
        <v>-2.7132674631074115E-3</v>
      </c>
    </row>
    <row r="483" spans="1:8" x14ac:dyDescent="0.3">
      <c r="A483" s="2">
        <v>43816</v>
      </c>
      <c r="B483" s="1">
        <v>12082.45</v>
      </c>
      <c r="C483" s="1">
        <v>12182.75</v>
      </c>
      <c r="D483" s="1">
        <v>12070.35</v>
      </c>
      <c r="E483" s="1">
        <v>12165</v>
      </c>
      <c r="F483" s="1">
        <v>499585789</v>
      </c>
      <c r="G483" s="1">
        <v>20968.79</v>
      </c>
      <c r="H483" s="3">
        <f>IF(ISERR(LN(Table231[[#This Row],[Close]]/E482)),"-",LN(Table231[[#This Row],[Close]]/E482))</f>
        <v>9.1705691839000653E-3</v>
      </c>
    </row>
    <row r="484" spans="1:8" x14ac:dyDescent="0.3">
      <c r="A484" s="2">
        <v>43817</v>
      </c>
      <c r="B484" s="1">
        <v>12197</v>
      </c>
      <c r="C484" s="1">
        <v>12237.7</v>
      </c>
      <c r="D484" s="1">
        <v>12163.45</v>
      </c>
      <c r="E484" s="1">
        <v>12221.65</v>
      </c>
      <c r="F484" s="1">
        <v>518854651</v>
      </c>
      <c r="G484" s="1">
        <v>22341.06</v>
      </c>
      <c r="H484" s="3">
        <f>IF(ISERR(LN(Table231[[#This Row],[Close]]/E483)),"-",LN(Table231[[#This Row],[Close]]/E483))</f>
        <v>4.6459929428873644E-3</v>
      </c>
    </row>
    <row r="485" spans="1:8" x14ac:dyDescent="0.3">
      <c r="A485" s="2">
        <v>43818</v>
      </c>
      <c r="B485" s="1">
        <v>12223.4</v>
      </c>
      <c r="C485" s="1">
        <v>12268.35</v>
      </c>
      <c r="D485" s="1">
        <v>12191.15</v>
      </c>
      <c r="E485" s="1">
        <v>12259.7</v>
      </c>
      <c r="F485" s="1">
        <v>623049839</v>
      </c>
      <c r="G485" s="1">
        <v>19761.900000000001</v>
      </c>
      <c r="H485" s="3">
        <f>IF(ISERR(LN(Table231[[#This Row],[Close]]/E484)),"-",LN(Table231[[#This Row],[Close]]/E484))</f>
        <v>3.1084912097463736E-3</v>
      </c>
    </row>
    <row r="486" spans="1:8" x14ac:dyDescent="0.3">
      <c r="A486" s="2">
        <v>43819</v>
      </c>
      <c r="B486" s="1">
        <v>12266.45</v>
      </c>
      <c r="C486" s="1">
        <v>12293.9</v>
      </c>
      <c r="D486" s="1">
        <v>12252.75</v>
      </c>
      <c r="E486" s="1">
        <v>12271.8</v>
      </c>
      <c r="F486" s="1">
        <v>810676090</v>
      </c>
      <c r="G486" s="1">
        <v>25750.240000000002</v>
      </c>
      <c r="H486" s="3">
        <f>IF(ISERR(LN(Table231[[#This Row],[Close]]/E485)),"-",LN(Table231[[#This Row],[Close]]/E485))</f>
        <v>9.8648684191871439E-4</v>
      </c>
    </row>
    <row r="487" spans="1:8" x14ac:dyDescent="0.3">
      <c r="A487" s="2">
        <v>43822</v>
      </c>
      <c r="B487" s="1">
        <v>12235.45</v>
      </c>
      <c r="C487" s="1">
        <v>12287.15</v>
      </c>
      <c r="D487" s="1">
        <v>12213.25</v>
      </c>
      <c r="E487" s="1">
        <v>12262.75</v>
      </c>
      <c r="F487" s="1">
        <v>604782354</v>
      </c>
      <c r="G487" s="1">
        <v>18078.23</v>
      </c>
      <c r="H487" s="3">
        <f>IF(ISERR(LN(Table231[[#This Row],[Close]]/E486)),"-",LN(Table231[[#This Row],[Close]]/E486))</f>
        <v>-7.3773518653958673E-4</v>
      </c>
    </row>
    <row r="488" spans="1:8" x14ac:dyDescent="0.3">
      <c r="A488" s="2">
        <v>43823</v>
      </c>
      <c r="B488" s="1">
        <v>12269.25</v>
      </c>
      <c r="C488" s="1">
        <v>12283.7</v>
      </c>
      <c r="D488" s="1">
        <v>12202.1</v>
      </c>
      <c r="E488" s="1">
        <v>12214.55</v>
      </c>
      <c r="F488" s="1">
        <v>470290298</v>
      </c>
      <c r="G488" s="1">
        <v>13864.56</v>
      </c>
      <c r="H488" s="3">
        <f>IF(ISERR(LN(Table231[[#This Row],[Close]]/E487)),"-",LN(Table231[[#This Row],[Close]]/E487))</f>
        <v>-3.9383479632830202E-3</v>
      </c>
    </row>
    <row r="489" spans="1:8" x14ac:dyDescent="0.3">
      <c r="A489" s="2">
        <v>43825</v>
      </c>
      <c r="B489" s="1">
        <v>12211.85</v>
      </c>
      <c r="C489" s="1">
        <v>12221.55</v>
      </c>
      <c r="D489" s="1">
        <v>12118.85</v>
      </c>
      <c r="E489" s="1">
        <v>12126.55</v>
      </c>
      <c r="F489" s="1">
        <v>520326632</v>
      </c>
      <c r="G489" s="1">
        <v>16362.31</v>
      </c>
      <c r="H489" s="3">
        <f>IF(ISERR(LN(Table231[[#This Row],[Close]]/E488)),"-",LN(Table231[[#This Row],[Close]]/E488))</f>
        <v>-7.2306003753267361E-3</v>
      </c>
    </row>
    <row r="490" spans="1:8" x14ac:dyDescent="0.3">
      <c r="A490" s="2">
        <v>43826</v>
      </c>
      <c r="B490" s="1">
        <v>12172.9</v>
      </c>
      <c r="C490" s="1">
        <v>12258.45</v>
      </c>
      <c r="D490" s="1">
        <v>12157.9</v>
      </c>
      <c r="E490" s="1">
        <v>12245.8</v>
      </c>
      <c r="F490" s="1">
        <v>383788556</v>
      </c>
      <c r="G490" s="1">
        <v>13676.2</v>
      </c>
      <c r="H490" s="3">
        <f>IF(ISERR(LN(Table231[[#This Row],[Close]]/E489)),"-",LN(Table231[[#This Row],[Close]]/E489))</f>
        <v>9.7857573540413682E-3</v>
      </c>
    </row>
    <row r="491" spans="1:8" x14ac:dyDescent="0.3">
      <c r="A491" s="2">
        <v>43829</v>
      </c>
      <c r="B491" s="1">
        <v>12274.9</v>
      </c>
      <c r="C491" s="1">
        <v>12286.45</v>
      </c>
      <c r="D491" s="1">
        <v>12213.8</v>
      </c>
      <c r="E491" s="1">
        <v>12255.85</v>
      </c>
      <c r="F491" s="1">
        <v>411084614</v>
      </c>
      <c r="G491" s="1">
        <v>14556.73</v>
      </c>
      <c r="H491" s="3">
        <f>IF(ISERR(LN(Table231[[#This Row],[Close]]/E490)),"-",LN(Table231[[#This Row],[Close]]/E490))</f>
        <v>8.2035296101453205E-4</v>
      </c>
    </row>
    <row r="492" spans="1:8" x14ac:dyDescent="0.3">
      <c r="A492" s="2">
        <v>43830</v>
      </c>
      <c r="B492" s="1">
        <v>12247.1</v>
      </c>
      <c r="C492" s="1">
        <v>12247.1</v>
      </c>
      <c r="D492" s="1">
        <v>12151.8</v>
      </c>
      <c r="E492" s="1">
        <v>12168.45</v>
      </c>
      <c r="F492" s="1">
        <v>426931711</v>
      </c>
      <c r="G492" s="1">
        <v>14812.89</v>
      </c>
      <c r="H492" s="3">
        <f>IF(ISERR(LN(Table231[[#This Row],[Close]]/E491)),"-",LN(Table231[[#This Row],[Close]]/E491))</f>
        <v>-7.1568374982592681E-3</v>
      </c>
    </row>
    <row r="493" spans="1:8" x14ac:dyDescent="0.3">
      <c r="A493" s="2">
        <v>43831</v>
      </c>
      <c r="B493" s="1">
        <v>12202.15</v>
      </c>
      <c r="C493" s="1">
        <v>12222.2</v>
      </c>
      <c r="D493" s="1">
        <v>12165.3</v>
      </c>
      <c r="E493" s="1">
        <v>12182.5</v>
      </c>
      <c r="F493" s="1">
        <v>304078039</v>
      </c>
      <c r="G493" s="1">
        <v>10445.68</v>
      </c>
      <c r="H493" s="3">
        <f>IF(ISERR(LN(Table231[[#This Row],[Close]]/E492)),"-",LN(Table231[[#This Row],[Close]]/E492))</f>
        <v>1.1539592138382815E-3</v>
      </c>
    </row>
    <row r="494" spans="1:8" x14ac:dyDescent="0.3">
      <c r="A494" s="2">
        <v>43832</v>
      </c>
      <c r="B494" s="1">
        <v>12198.55</v>
      </c>
      <c r="C494" s="1">
        <v>12289.9</v>
      </c>
      <c r="D494" s="1">
        <v>12195.25</v>
      </c>
      <c r="E494" s="1">
        <v>12282.2</v>
      </c>
      <c r="F494" s="1">
        <v>407697594</v>
      </c>
      <c r="G494" s="1">
        <v>15256.55</v>
      </c>
      <c r="H494" s="3">
        <f>IF(ISERR(LN(Table231[[#This Row],[Close]]/E493)),"-",LN(Table231[[#This Row],[Close]]/E493))</f>
        <v>8.1505640319356996E-3</v>
      </c>
    </row>
    <row r="495" spans="1:8" x14ac:dyDescent="0.3">
      <c r="A495" s="2">
        <v>43833</v>
      </c>
      <c r="B495" s="1">
        <v>12261.1</v>
      </c>
      <c r="C495" s="1">
        <v>12265.6</v>
      </c>
      <c r="D495" s="1">
        <v>12191.35</v>
      </c>
      <c r="E495" s="1">
        <v>12226.65</v>
      </c>
      <c r="F495" s="1">
        <v>428770054</v>
      </c>
      <c r="G495" s="1">
        <v>16827.27</v>
      </c>
      <c r="H495" s="3">
        <f>IF(ISERR(LN(Table231[[#This Row],[Close]]/E494)),"-",LN(Table231[[#This Row],[Close]]/E494))</f>
        <v>-4.5330641889106188E-3</v>
      </c>
    </row>
    <row r="496" spans="1:8" x14ac:dyDescent="0.3">
      <c r="A496" s="2">
        <v>43836</v>
      </c>
      <c r="B496" s="1">
        <v>12170.6</v>
      </c>
      <c r="C496" s="1">
        <v>12179.1</v>
      </c>
      <c r="D496" s="1">
        <v>11974.2</v>
      </c>
      <c r="E496" s="1">
        <v>11993.05</v>
      </c>
      <c r="F496" s="1">
        <v>396501419</v>
      </c>
      <c r="G496" s="1">
        <v>16869.22</v>
      </c>
      <c r="H496" s="3">
        <f>IF(ISERR(LN(Table231[[#This Row],[Close]]/E495)),"-",LN(Table231[[#This Row],[Close]]/E495))</f>
        <v>-1.9290680239015083E-2</v>
      </c>
    </row>
    <row r="497" spans="1:8" x14ac:dyDescent="0.3">
      <c r="A497" s="2">
        <v>43837</v>
      </c>
      <c r="B497" s="1">
        <v>12079.1</v>
      </c>
      <c r="C497" s="1">
        <v>12152.15</v>
      </c>
      <c r="D497" s="1">
        <v>12005.35</v>
      </c>
      <c r="E497" s="1">
        <v>12052.95</v>
      </c>
      <c r="F497" s="1">
        <v>447818617</v>
      </c>
      <c r="G497" s="1">
        <v>17797.68</v>
      </c>
      <c r="H497" s="3">
        <f>IF(ISERR(LN(Table231[[#This Row],[Close]]/E496)),"-",LN(Table231[[#This Row],[Close]]/E496))</f>
        <v>4.9821279132576477E-3</v>
      </c>
    </row>
    <row r="498" spans="1:8" x14ac:dyDescent="0.3">
      <c r="A498" s="2">
        <v>43838</v>
      </c>
      <c r="B498" s="1">
        <v>11939.1</v>
      </c>
      <c r="C498" s="1">
        <v>12044.95</v>
      </c>
      <c r="D498" s="1">
        <v>11929.6</v>
      </c>
      <c r="E498" s="1">
        <v>12025.35</v>
      </c>
      <c r="F498" s="1">
        <v>445991640</v>
      </c>
      <c r="G498" s="1">
        <v>18281.150000000001</v>
      </c>
      <c r="H498" s="3">
        <f>IF(ISERR(LN(Table231[[#This Row],[Close]]/E497)),"-",LN(Table231[[#This Row],[Close]]/E497))</f>
        <v>-2.2925216554330287E-3</v>
      </c>
    </row>
    <row r="499" spans="1:8" x14ac:dyDescent="0.3">
      <c r="A499" s="2">
        <v>43839</v>
      </c>
      <c r="B499" s="1">
        <v>12153.15</v>
      </c>
      <c r="C499" s="1">
        <v>12224.05</v>
      </c>
      <c r="D499" s="1">
        <v>12132.55</v>
      </c>
      <c r="E499" s="1">
        <v>12215.9</v>
      </c>
      <c r="F499" s="1">
        <v>477469878</v>
      </c>
      <c r="G499" s="1">
        <v>18456.64</v>
      </c>
      <c r="H499" s="3">
        <f>IF(ISERR(LN(Table231[[#This Row],[Close]]/E498)),"-",LN(Table231[[#This Row],[Close]]/E498))</f>
        <v>1.5721460299874462E-2</v>
      </c>
    </row>
    <row r="500" spans="1:8" x14ac:dyDescent="0.3">
      <c r="A500" s="2">
        <v>43840</v>
      </c>
      <c r="B500" s="1">
        <v>12271</v>
      </c>
      <c r="C500" s="1">
        <v>12311.2</v>
      </c>
      <c r="D500" s="1">
        <v>12213.2</v>
      </c>
      <c r="E500" s="1">
        <v>12256.8</v>
      </c>
      <c r="F500" s="1">
        <v>660627930</v>
      </c>
      <c r="G500" s="1">
        <v>18818.62</v>
      </c>
      <c r="H500" s="3">
        <f>IF(ISERR(LN(Table231[[#This Row],[Close]]/E499)),"-",LN(Table231[[#This Row],[Close]]/E499))</f>
        <v>3.3425031221734377E-3</v>
      </c>
    </row>
    <row r="501" spans="1:8" x14ac:dyDescent="0.3">
      <c r="A501" s="2">
        <v>43843</v>
      </c>
      <c r="B501" s="1">
        <v>12296.7</v>
      </c>
      <c r="C501" s="1">
        <v>12337.75</v>
      </c>
      <c r="D501" s="1">
        <v>12285.8</v>
      </c>
      <c r="E501" s="1">
        <v>12329.55</v>
      </c>
      <c r="F501" s="1">
        <v>500968242</v>
      </c>
      <c r="G501" s="1">
        <v>17522.13</v>
      </c>
      <c r="H501" s="3">
        <f>IF(ISERR(LN(Table231[[#This Row],[Close]]/E500)),"-",LN(Table231[[#This Row],[Close]]/E500))</f>
        <v>5.9179351404731514E-3</v>
      </c>
    </row>
    <row r="502" spans="1:8" x14ac:dyDescent="0.3">
      <c r="A502" s="2">
        <v>43844</v>
      </c>
      <c r="B502" s="1">
        <v>12333.1</v>
      </c>
      <c r="C502" s="1">
        <v>12374.25</v>
      </c>
      <c r="D502" s="1">
        <v>12308.7</v>
      </c>
      <c r="E502" s="1">
        <v>12362.3</v>
      </c>
      <c r="F502" s="1">
        <v>616260555</v>
      </c>
      <c r="G502" s="1">
        <v>17948.919999999998</v>
      </c>
      <c r="H502" s="3">
        <f>IF(ISERR(LN(Table231[[#This Row],[Close]]/E501)),"-",LN(Table231[[#This Row],[Close]]/E501))</f>
        <v>2.6526987005530004E-3</v>
      </c>
    </row>
    <row r="503" spans="1:8" x14ac:dyDescent="0.3">
      <c r="A503" s="2">
        <v>43845</v>
      </c>
      <c r="B503" s="1">
        <v>12349.4</v>
      </c>
      <c r="C503" s="1">
        <v>12355.15</v>
      </c>
      <c r="D503" s="1">
        <v>12278.75</v>
      </c>
      <c r="E503" s="1">
        <v>12343.3</v>
      </c>
      <c r="F503" s="1">
        <v>684352965</v>
      </c>
      <c r="G503" s="1">
        <v>17882.509999999998</v>
      </c>
      <c r="H503" s="3">
        <f>IF(ISERR(LN(Table231[[#This Row],[Close]]/E502)),"-",LN(Table231[[#This Row],[Close]]/E502))</f>
        <v>-1.5381131197652743E-3</v>
      </c>
    </row>
    <row r="504" spans="1:8" x14ac:dyDescent="0.3">
      <c r="A504" s="2">
        <v>43846</v>
      </c>
      <c r="B504" s="1">
        <v>12347.1</v>
      </c>
      <c r="C504" s="1">
        <v>12389.05</v>
      </c>
      <c r="D504" s="1">
        <v>12315.8</v>
      </c>
      <c r="E504" s="1">
        <v>12355.5</v>
      </c>
      <c r="F504" s="1">
        <v>395670245</v>
      </c>
      <c r="G504" s="1">
        <v>16004.06</v>
      </c>
      <c r="H504" s="3">
        <f>IF(ISERR(LN(Table231[[#This Row],[Close]]/E503)),"-",LN(Table231[[#This Row],[Close]]/E503))</f>
        <v>9.8790232660840474E-4</v>
      </c>
    </row>
    <row r="505" spans="1:8" x14ac:dyDescent="0.3">
      <c r="A505" s="2">
        <v>43847</v>
      </c>
      <c r="B505" s="1">
        <v>12328.4</v>
      </c>
      <c r="C505" s="1">
        <v>12385.45</v>
      </c>
      <c r="D505" s="1">
        <v>12321.4</v>
      </c>
      <c r="E505" s="1">
        <v>12352.35</v>
      </c>
      <c r="F505" s="1">
        <v>502060615</v>
      </c>
      <c r="G505" s="1">
        <v>21397.63</v>
      </c>
      <c r="H505" s="3">
        <f>IF(ISERR(LN(Table231[[#This Row],[Close]]/E504)),"-",LN(Table231[[#This Row],[Close]]/E504))</f>
        <v>-2.5497969407015808E-4</v>
      </c>
    </row>
    <row r="506" spans="1:8" x14ac:dyDescent="0.3">
      <c r="A506" s="2">
        <v>43850</v>
      </c>
      <c r="B506" s="1">
        <v>12430.5</v>
      </c>
      <c r="C506" s="1">
        <v>12430.5</v>
      </c>
      <c r="D506" s="1">
        <v>12216.9</v>
      </c>
      <c r="E506" s="1">
        <v>12224.55</v>
      </c>
      <c r="F506" s="1">
        <v>491609317</v>
      </c>
      <c r="G506" s="1">
        <v>21415.43</v>
      </c>
      <c r="H506" s="3">
        <f>IF(ISERR(LN(Table231[[#This Row],[Close]]/E505)),"-",LN(Table231[[#This Row],[Close]]/E505))</f>
        <v>-1.0400103505719096E-2</v>
      </c>
    </row>
    <row r="507" spans="1:8" x14ac:dyDescent="0.3">
      <c r="A507" s="2">
        <v>43851</v>
      </c>
      <c r="B507" s="1">
        <v>12195.3</v>
      </c>
      <c r="C507" s="1">
        <v>12230.05</v>
      </c>
      <c r="D507" s="1">
        <v>12162.3</v>
      </c>
      <c r="E507" s="1">
        <v>12169.85</v>
      </c>
      <c r="F507" s="1">
        <v>443976442</v>
      </c>
      <c r="G507" s="1">
        <v>18682.650000000001</v>
      </c>
      <c r="H507" s="3">
        <f>IF(ISERR(LN(Table231[[#This Row],[Close]]/E506)),"-",LN(Table231[[#This Row],[Close]]/E506))</f>
        <v>-4.4846433343133131E-3</v>
      </c>
    </row>
    <row r="508" spans="1:8" x14ac:dyDescent="0.3">
      <c r="A508" s="2">
        <v>43852</v>
      </c>
      <c r="B508" s="1">
        <v>12218.35</v>
      </c>
      <c r="C508" s="1">
        <v>12225.05</v>
      </c>
      <c r="D508" s="1">
        <v>12087.9</v>
      </c>
      <c r="E508" s="1">
        <v>12106.9</v>
      </c>
      <c r="F508" s="1">
        <v>526294513</v>
      </c>
      <c r="G508" s="1">
        <v>19758.68</v>
      </c>
      <c r="H508" s="3">
        <f>IF(ISERR(LN(Table231[[#This Row],[Close]]/E507)),"-",LN(Table231[[#This Row],[Close]]/E507))</f>
        <v>-5.1860435261617648E-3</v>
      </c>
    </row>
    <row r="509" spans="1:8" x14ac:dyDescent="0.3">
      <c r="A509" s="2">
        <v>43853</v>
      </c>
      <c r="B509" s="1">
        <v>12123.75</v>
      </c>
      <c r="C509" s="1">
        <v>12189</v>
      </c>
      <c r="D509" s="1">
        <v>12094.1</v>
      </c>
      <c r="E509" s="1">
        <v>12180.35</v>
      </c>
      <c r="F509" s="1">
        <v>867653663</v>
      </c>
      <c r="G509" s="1">
        <v>23829.39</v>
      </c>
      <c r="H509" s="3">
        <f>IF(ISERR(LN(Table231[[#This Row],[Close]]/E508)),"-",LN(Table231[[#This Row],[Close]]/E508))</f>
        <v>6.0484594940626527E-3</v>
      </c>
    </row>
    <row r="510" spans="1:8" x14ac:dyDescent="0.3">
      <c r="A510" s="2">
        <v>43854</v>
      </c>
      <c r="B510" s="1">
        <v>12174.55</v>
      </c>
      <c r="C510" s="1">
        <v>12272.15</v>
      </c>
      <c r="D510" s="1">
        <v>12149.65</v>
      </c>
      <c r="E510" s="1">
        <v>12248.25</v>
      </c>
      <c r="F510" s="1">
        <v>593237908</v>
      </c>
      <c r="G510" s="1">
        <v>18032.27</v>
      </c>
      <c r="H510" s="3">
        <f>IF(ISERR(LN(Table231[[#This Row],[Close]]/E509)),"-",LN(Table231[[#This Row],[Close]]/E509))</f>
        <v>5.5590721417507587E-3</v>
      </c>
    </row>
    <row r="511" spans="1:8" x14ac:dyDescent="0.3">
      <c r="A511" s="2">
        <v>43857</v>
      </c>
      <c r="B511" s="1">
        <v>12197.1</v>
      </c>
      <c r="C511" s="1">
        <v>12216.6</v>
      </c>
      <c r="D511" s="1">
        <v>12107</v>
      </c>
      <c r="E511" s="1">
        <v>12119</v>
      </c>
      <c r="F511" s="1">
        <v>441158138</v>
      </c>
      <c r="G511" s="1">
        <v>17988.61</v>
      </c>
      <c r="H511" s="3">
        <f>IF(ISERR(LN(Table231[[#This Row],[Close]]/E510)),"-",LN(Table231[[#This Row],[Close]]/E510))</f>
        <v>-1.0608600656474901E-2</v>
      </c>
    </row>
    <row r="512" spans="1:8" x14ac:dyDescent="0.3">
      <c r="A512" s="2">
        <v>43858</v>
      </c>
      <c r="B512" s="1">
        <v>12148.1</v>
      </c>
      <c r="C512" s="1">
        <v>12163.55</v>
      </c>
      <c r="D512" s="1">
        <v>12024.5</v>
      </c>
      <c r="E512" s="1">
        <v>12055.8</v>
      </c>
      <c r="F512" s="1">
        <v>478484057</v>
      </c>
      <c r="G512" s="1">
        <v>20917.62</v>
      </c>
      <c r="H512" s="3">
        <f>IF(ISERR(LN(Table231[[#This Row],[Close]]/E511)),"-",LN(Table231[[#This Row],[Close]]/E511))</f>
        <v>-5.2285970499251228E-3</v>
      </c>
    </row>
    <row r="513" spans="1:8" x14ac:dyDescent="0.3">
      <c r="A513" s="2">
        <v>43859</v>
      </c>
      <c r="B513" s="1">
        <v>12114.9</v>
      </c>
      <c r="C513" s="1">
        <v>12169.6</v>
      </c>
      <c r="D513" s="1">
        <v>12103.8</v>
      </c>
      <c r="E513" s="1">
        <v>12129.5</v>
      </c>
      <c r="F513" s="1">
        <v>514362340</v>
      </c>
      <c r="G513" s="1">
        <v>20646.18</v>
      </c>
      <c r="H513" s="3">
        <f>IF(ISERR(LN(Table231[[#This Row],[Close]]/E512)),"-",LN(Table231[[#This Row],[Close]]/E512))</f>
        <v>6.0946300545449581E-3</v>
      </c>
    </row>
    <row r="514" spans="1:8" x14ac:dyDescent="0.3">
      <c r="A514" s="2">
        <v>43860</v>
      </c>
      <c r="B514" s="1">
        <v>12147.75</v>
      </c>
      <c r="C514" s="1">
        <v>12150.3</v>
      </c>
      <c r="D514" s="1">
        <v>12010.6</v>
      </c>
      <c r="E514" s="1">
        <v>12035.8</v>
      </c>
      <c r="F514" s="1">
        <v>538138743</v>
      </c>
      <c r="G514" s="1">
        <v>19372.669999999998</v>
      </c>
      <c r="H514" s="3">
        <f>IF(ISERR(LN(Table231[[#This Row],[Close]]/E513)),"-",LN(Table231[[#This Row],[Close]]/E513))</f>
        <v>-7.7549601774502333E-3</v>
      </c>
    </row>
    <row r="515" spans="1:8" x14ac:dyDescent="0.3">
      <c r="A515" s="2">
        <v>43861</v>
      </c>
      <c r="B515" s="1">
        <v>12100.4</v>
      </c>
      <c r="C515" s="1">
        <v>12103.55</v>
      </c>
      <c r="D515" s="1">
        <v>11945.85</v>
      </c>
      <c r="E515" s="1">
        <v>11962.1</v>
      </c>
      <c r="F515" s="1">
        <v>771278258</v>
      </c>
      <c r="G515" s="1">
        <v>26044.91</v>
      </c>
      <c r="H515" s="3">
        <f>IF(ISERR(LN(Table231[[#This Row],[Close]]/E514)),"-",LN(Table231[[#This Row],[Close]]/E514))</f>
        <v>-6.1422234200450227E-3</v>
      </c>
    </row>
    <row r="516" spans="1:8" x14ac:dyDescent="0.3">
      <c r="A516" s="2">
        <v>43862</v>
      </c>
      <c r="B516" s="1">
        <v>11939</v>
      </c>
      <c r="C516" s="1">
        <v>12017.35</v>
      </c>
      <c r="D516" s="1">
        <v>11633.3</v>
      </c>
      <c r="E516" s="1">
        <v>11661.85</v>
      </c>
      <c r="F516" s="1">
        <v>537634767</v>
      </c>
      <c r="G516" s="1">
        <v>20598.12</v>
      </c>
      <c r="H516" s="3">
        <f>IF(ISERR(LN(Table231[[#This Row],[Close]]/E515)),"-",LN(Table231[[#This Row],[Close]]/E515))</f>
        <v>-2.5420487964002748E-2</v>
      </c>
    </row>
    <row r="517" spans="1:8" x14ac:dyDescent="0.3">
      <c r="A517" s="2">
        <v>43864</v>
      </c>
      <c r="B517" s="1">
        <v>11627.45</v>
      </c>
      <c r="C517" s="1">
        <v>11749.85</v>
      </c>
      <c r="D517" s="1">
        <v>11614.5</v>
      </c>
      <c r="E517" s="1">
        <v>11707.9</v>
      </c>
      <c r="F517" s="1">
        <v>669815788</v>
      </c>
      <c r="G517" s="1">
        <v>25415.26</v>
      </c>
      <c r="H517" s="3">
        <f>IF(ISERR(LN(Table231[[#This Row],[Close]]/E516)),"-",LN(Table231[[#This Row],[Close]]/E516))</f>
        <v>3.940997195259483E-3</v>
      </c>
    </row>
    <row r="518" spans="1:8" x14ac:dyDescent="0.3">
      <c r="A518" s="2">
        <v>43865</v>
      </c>
      <c r="B518" s="1">
        <v>11786.25</v>
      </c>
      <c r="C518" s="1">
        <v>11986.15</v>
      </c>
      <c r="D518" s="1">
        <v>11783.4</v>
      </c>
      <c r="E518" s="1">
        <v>11979.65</v>
      </c>
      <c r="F518" s="1">
        <v>560430291</v>
      </c>
      <c r="G518" s="1">
        <v>22338.5</v>
      </c>
      <c r="H518" s="3">
        <f>IF(ISERR(LN(Table231[[#This Row],[Close]]/E517)),"-",LN(Table231[[#This Row],[Close]]/E517))</f>
        <v>2.2945549276863344E-2</v>
      </c>
    </row>
    <row r="519" spans="1:8" x14ac:dyDescent="0.3">
      <c r="A519" s="2">
        <v>43866</v>
      </c>
      <c r="B519" s="1">
        <v>12005.85</v>
      </c>
      <c r="C519" s="1">
        <v>12098.15</v>
      </c>
      <c r="D519" s="1">
        <v>11953.35</v>
      </c>
      <c r="E519" s="1">
        <v>12089.15</v>
      </c>
      <c r="F519" s="1">
        <v>758032580</v>
      </c>
      <c r="G519" s="1">
        <v>22998.05</v>
      </c>
      <c r="H519" s="3">
        <f>IF(ISERR(LN(Table231[[#This Row],[Close]]/E518)),"-",LN(Table231[[#This Row],[Close]]/E518))</f>
        <v>9.0989792154732661E-3</v>
      </c>
    </row>
    <row r="520" spans="1:8" x14ac:dyDescent="0.3">
      <c r="A520" s="2">
        <v>43867</v>
      </c>
      <c r="B520" s="1">
        <v>12120</v>
      </c>
      <c r="C520" s="1">
        <v>12160.6</v>
      </c>
      <c r="D520" s="1">
        <v>12084.65</v>
      </c>
      <c r="E520" s="1">
        <v>12137.95</v>
      </c>
      <c r="F520" s="1">
        <v>565116236</v>
      </c>
      <c r="G520" s="1">
        <v>21735.919999999998</v>
      </c>
      <c r="H520" s="3">
        <f>IF(ISERR(LN(Table231[[#This Row],[Close]]/E519)),"-",LN(Table231[[#This Row],[Close]]/E519))</f>
        <v>4.0285519933345231E-3</v>
      </c>
    </row>
    <row r="521" spans="1:8" x14ac:dyDescent="0.3">
      <c r="A521" s="2">
        <v>43868</v>
      </c>
      <c r="B521" s="1">
        <v>12151.15</v>
      </c>
      <c r="C521" s="1">
        <v>12154.7</v>
      </c>
      <c r="D521" s="1">
        <v>12073.95</v>
      </c>
      <c r="E521" s="1">
        <v>12098.35</v>
      </c>
      <c r="F521" s="1">
        <v>473475144</v>
      </c>
      <c r="G521" s="1">
        <v>16339.61</v>
      </c>
      <c r="H521" s="3">
        <f>IF(ISERR(LN(Table231[[#This Row],[Close]]/E520)),"-",LN(Table231[[#This Row],[Close]]/E520))</f>
        <v>-3.2678284424366099E-3</v>
      </c>
    </row>
    <row r="522" spans="1:8" x14ac:dyDescent="0.3">
      <c r="A522" s="2">
        <v>43871</v>
      </c>
      <c r="B522" s="1">
        <v>12102.35</v>
      </c>
      <c r="C522" s="1">
        <v>12103.55</v>
      </c>
      <c r="D522" s="1">
        <v>11990.75</v>
      </c>
      <c r="E522" s="1">
        <v>12031.5</v>
      </c>
      <c r="F522" s="1">
        <v>525674715</v>
      </c>
      <c r="G522" s="1">
        <v>17185.14</v>
      </c>
      <c r="H522" s="3">
        <f>IF(ISERR(LN(Table231[[#This Row],[Close]]/E521)),"-",LN(Table231[[#This Row],[Close]]/E521))</f>
        <v>-5.5408691750139499E-3</v>
      </c>
    </row>
    <row r="523" spans="1:8" x14ac:dyDescent="0.3">
      <c r="A523" s="2">
        <v>43872</v>
      </c>
      <c r="B523" s="1">
        <v>12108.4</v>
      </c>
      <c r="C523" s="1">
        <v>12172.3</v>
      </c>
      <c r="D523" s="1">
        <v>12099</v>
      </c>
      <c r="E523" s="1">
        <v>12107.9</v>
      </c>
      <c r="F523" s="1">
        <v>480491557</v>
      </c>
      <c r="G523" s="1">
        <v>16209.52</v>
      </c>
      <c r="H523" s="3">
        <f>IF(ISERR(LN(Table231[[#This Row],[Close]]/E522)),"-",LN(Table231[[#This Row],[Close]]/E522))</f>
        <v>6.3299216301020656E-3</v>
      </c>
    </row>
    <row r="524" spans="1:8" x14ac:dyDescent="0.3">
      <c r="A524" s="2">
        <v>43873</v>
      </c>
      <c r="B524" s="1">
        <v>12151</v>
      </c>
      <c r="C524" s="1">
        <v>12231.75</v>
      </c>
      <c r="D524" s="1">
        <v>12144.3</v>
      </c>
      <c r="E524" s="1">
        <v>12201.2</v>
      </c>
      <c r="F524" s="1">
        <v>412399174</v>
      </c>
      <c r="G524" s="1">
        <v>16598.330000000002</v>
      </c>
      <c r="H524" s="3">
        <f>IF(ISERR(LN(Table231[[#This Row],[Close]]/E523)),"-",LN(Table231[[#This Row],[Close]]/E523))</f>
        <v>7.6761754348025363E-3</v>
      </c>
    </row>
    <row r="525" spans="1:8" x14ac:dyDescent="0.3">
      <c r="A525" s="2">
        <v>43874</v>
      </c>
      <c r="B525" s="1">
        <v>12219.55</v>
      </c>
      <c r="C525" s="1">
        <v>12225.65</v>
      </c>
      <c r="D525" s="1">
        <v>12139.8</v>
      </c>
      <c r="E525" s="1">
        <v>12174.65</v>
      </c>
      <c r="F525" s="1">
        <v>501510138</v>
      </c>
      <c r="G525" s="1">
        <v>16315.27</v>
      </c>
      <c r="H525" s="3">
        <f>IF(ISERR(LN(Table231[[#This Row],[Close]]/E524)),"-",LN(Table231[[#This Row],[Close]]/E524))</f>
        <v>-2.1783864356833328E-3</v>
      </c>
    </row>
    <row r="526" spans="1:8" x14ac:dyDescent="0.3">
      <c r="A526" s="2">
        <v>43875</v>
      </c>
      <c r="B526" s="1">
        <v>12190.15</v>
      </c>
      <c r="C526" s="1">
        <v>12246.7</v>
      </c>
      <c r="D526" s="1">
        <v>12091.2</v>
      </c>
      <c r="E526" s="1">
        <v>12113.45</v>
      </c>
      <c r="F526" s="1">
        <v>623053270</v>
      </c>
      <c r="G526" s="1">
        <v>20759.509999999998</v>
      </c>
      <c r="H526" s="3">
        <f>IF(ISERR(LN(Table231[[#This Row],[Close]]/E525)),"-",LN(Table231[[#This Row],[Close]]/E525))</f>
        <v>-5.0395156083187786E-3</v>
      </c>
    </row>
    <row r="527" spans="1:8" x14ac:dyDescent="0.3">
      <c r="A527" s="2">
        <v>43878</v>
      </c>
      <c r="B527" s="1">
        <v>12131.8</v>
      </c>
      <c r="C527" s="1">
        <v>12159.6</v>
      </c>
      <c r="D527" s="1">
        <v>12037</v>
      </c>
      <c r="E527" s="1">
        <v>12045.8</v>
      </c>
      <c r="F527" s="1">
        <v>455412408</v>
      </c>
      <c r="G527" s="1">
        <v>15439.55</v>
      </c>
      <c r="H527" s="3">
        <f>IF(ISERR(LN(Table231[[#This Row],[Close]]/E526)),"-",LN(Table231[[#This Row],[Close]]/E526))</f>
        <v>-5.6003540519067732E-3</v>
      </c>
    </row>
    <row r="528" spans="1:8" x14ac:dyDescent="0.3">
      <c r="A528" s="2">
        <v>43879</v>
      </c>
      <c r="B528" s="1">
        <v>12028.25</v>
      </c>
      <c r="C528" s="1">
        <v>12030.75</v>
      </c>
      <c r="D528" s="1">
        <v>11908.05</v>
      </c>
      <c r="E528" s="1">
        <v>11992.5</v>
      </c>
      <c r="F528" s="1">
        <v>677307424</v>
      </c>
      <c r="G528" s="1">
        <v>18853</v>
      </c>
      <c r="H528" s="3">
        <f>IF(ISERR(LN(Table231[[#This Row],[Close]]/E527)),"-",LN(Table231[[#This Row],[Close]]/E527))</f>
        <v>-4.4345970678656412E-3</v>
      </c>
    </row>
    <row r="529" spans="1:8" x14ac:dyDescent="0.3">
      <c r="A529" s="2">
        <v>43880</v>
      </c>
      <c r="B529" s="1">
        <v>12090.6</v>
      </c>
      <c r="C529" s="1">
        <v>12134.7</v>
      </c>
      <c r="D529" s="1">
        <v>12042.1</v>
      </c>
      <c r="E529" s="1">
        <v>12125.9</v>
      </c>
      <c r="F529" s="1">
        <v>514030605</v>
      </c>
      <c r="G529" s="1">
        <v>17610.89</v>
      </c>
      <c r="H529" s="3">
        <f>IF(ISERR(LN(Table231[[#This Row],[Close]]/E528)),"-",LN(Table231[[#This Row],[Close]]/E528))</f>
        <v>1.1062206478915673E-2</v>
      </c>
    </row>
    <row r="530" spans="1:8" x14ac:dyDescent="0.3">
      <c r="A530" s="2">
        <v>43881</v>
      </c>
      <c r="B530" s="1">
        <v>12119</v>
      </c>
      <c r="C530" s="1">
        <v>12152</v>
      </c>
      <c r="D530" s="1">
        <v>12071.45</v>
      </c>
      <c r="E530" s="1">
        <v>12080.85</v>
      </c>
      <c r="F530" s="1">
        <v>502875583</v>
      </c>
      <c r="G530" s="1">
        <v>18831.509999999998</v>
      </c>
      <c r="H530" s="3">
        <f>IF(ISERR(LN(Table231[[#This Row],[Close]]/E529)),"-",LN(Table231[[#This Row],[Close]]/E529))</f>
        <v>-3.7221066033650981E-3</v>
      </c>
    </row>
    <row r="531" spans="1:8" x14ac:dyDescent="0.3">
      <c r="A531" s="2">
        <v>43885</v>
      </c>
      <c r="B531" s="1">
        <v>12012.55</v>
      </c>
      <c r="C531" s="1">
        <v>12012.55</v>
      </c>
      <c r="D531" s="1">
        <v>11813.4</v>
      </c>
      <c r="E531" s="1">
        <v>11829.4</v>
      </c>
      <c r="F531" s="1">
        <v>491224913</v>
      </c>
      <c r="G531" s="1">
        <v>19421.04</v>
      </c>
      <c r="H531" s="3">
        <f>IF(ISERR(LN(Table231[[#This Row],[Close]]/E530)),"-",LN(Table231[[#This Row],[Close]]/E530))</f>
        <v>-2.103359607782139E-2</v>
      </c>
    </row>
    <row r="532" spans="1:8" x14ac:dyDescent="0.3">
      <c r="A532" s="2">
        <v>43886</v>
      </c>
      <c r="B532" s="1">
        <v>11877.5</v>
      </c>
      <c r="C532" s="1">
        <v>11883.05</v>
      </c>
      <c r="D532" s="1">
        <v>11779.9</v>
      </c>
      <c r="E532" s="1">
        <v>11797.9</v>
      </c>
      <c r="F532" s="1">
        <v>461349973</v>
      </c>
      <c r="G532" s="1">
        <v>18510.82</v>
      </c>
      <c r="H532" s="3">
        <f>IF(ISERR(LN(Table231[[#This Row],[Close]]/E531)),"-",LN(Table231[[#This Row],[Close]]/E531))</f>
        <v>-2.6664086597328229E-3</v>
      </c>
    </row>
    <row r="533" spans="1:8" x14ac:dyDescent="0.3">
      <c r="A533" s="2">
        <v>43887</v>
      </c>
      <c r="B533" s="1">
        <v>11738.55</v>
      </c>
      <c r="C533" s="1">
        <v>11783.25</v>
      </c>
      <c r="D533" s="1">
        <v>11639.6</v>
      </c>
      <c r="E533" s="1">
        <v>11678.5</v>
      </c>
      <c r="F533" s="1">
        <v>567990976</v>
      </c>
      <c r="G533" s="1">
        <v>21887.07</v>
      </c>
      <c r="H533" s="3">
        <f>IF(ISERR(LN(Table231[[#This Row],[Close]]/E532)),"-",LN(Table231[[#This Row],[Close]]/E532))</f>
        <v>-1.0172005036684025E-2</v>
      </c>
    </row>
    <row r="534" spans="1:8" x14ac:dyDescent="0.3">
      <c r="A534" s="2">
        <v>43888</v>
      </c>
      <c r="B534" s="1">
        <v>11661.25</v>
      </c>
      <c r="C534" s="1">
        <v>11663.85</v>
      </c>
      <c r="D534" s="1">
        <v>11536.7</v>
      </c>
      <c r="E534" s="1">
        <v>11633.3</v>
      </c>
      <c r="F534" s="1">
        <v>609266324</v>
      </c>
      <c r="G534" s="1">
        <v>21623.47</v>
      </c>
      <c r="H534" s="3">
        <f>IF(ISERR(LN(Table231[[#This Row],[Close]]/E533)),"-",LN(Table231[[#This Row],[Close]]/E533))</f>
        <v>-3.877869288740577E-3</v>
      </c>
    </row>
    <row r="535" spans="1:8" x14ac:dyDescent="0.3">
      <c r="A535" s="2">
        <v>43889</v>
      </c>
      <c r="B535" s="1">
        <v>11382</v>
      </c>
      <c r="C535" s="1">
        <v>11384.8</v>
      </c>
      <c r="D535" s="1">
        <v>11175.05</v>
      </c>
      <c r="E535" s="1">
        <v>11201.75</v>
      </c>
      <c r="F535" s="1">
        <v>810523106</v>
      </c>
      <c r="G535" s="1">
        <v>32297.15</v>
      </c>
      <c r="H535" s="3">
        <f>IF(ISERR(LN(Table231[[#This Row],[Close]]/E534)),"-",LN(Table231[[#This Row],[Close]]/E534))</f>
        <v>-3.7801659111364752E-2</v>
      </c>
    </row>
    <row r="536" spans="1:8" x14ac:dyDescent="0.3">
      <c r="A536" s="2">
        <v>43892</v>
      </c>
      <c r="B536" s="1">
        <v>11387.35</v>
      </c>
      <c r="C536" s="1">
        <v>11433</v>
      </c>
      <c r="D536" s="1">
        <v>11036.25</v>
      </c>
      <c r="E536" s="1">
        <v>11132.75</v>
      </c>
      <c r="F536" s="1">
        <v>681148567</v>
      </c>
      <c r="G536" s="1">
        <v>24204.55</v>
      </c>
      <c r="H536" s="3">
        <f>IF(ISERR(LN(Table231[[#This Row],[Close]]/E535)),"-",LN(Table231[[#This Row],[Close]]/E535))</f>
        <v>-6.1788013630017435E-3</v>
      </c>
    </row>
    <row r="537" spans="1:8" x14ac:dyDescent="0.3">
      <c r="A537" s="2">
        <v>43893</v>
      </c>
      <c r="B537" s="1">
        <v>11217.55</v>
      </c>
      <c r="C537" s="1">
        <v>11342.25</v>
      </c>
      <c r="D537" s="1">
        <v>11152.55</v>
      </c>
      <c r="E537" s="1">
        <v>11303.3</v>
      </c>
      <c r="F537" s="1">
        <v>696919348</v>
      </c>
      <c r="G537" s="1">
        <v>23281.200000000001</v>
      </c>
      <c r="H537" s="3">
        <f>IF(ISERR(LN(Table231[[#This Row],[Close]]/E536)),"-",LN(Table231[[#This Row],[Close]]/E536))</f>
        <v>1.5203503750200955E-2</v>
      </c>
    </row>
    <row r="538" spans="1:8" x14ac:dyDescent="0.3">
      <c r="A538" s="2">
        <v>43894</v>
      </c>
      <c r="B538" s="1">
        <v>11351.35</v>
      </c>
      <c r="C538" s="1">
        <v>11356.6</v>
      </c>
      <c r="D538" s="1">
        <v>11082.15</v>
      </c>
      <c r="E538" s="1">
        <v>11251</v>
      </c>
      <c r="F538" s="1">
        <v>798021596</v>
      </c>
      <c r="G538" s="1">
        <v>26928.46</v>
      </c>
      <c r="H538" s="3">
        <f>IF(ISERR(LN(Table231[[#This Row],[Close]]/E537)),"-",LN(Table231[[#This Row],[Close]]/E537))</f>
        <v>-4.6377048935533358E-3</v>
      </c>
    </row>
    <row r="539" spans="1:8" x14ac:dyDescent="0.3">
      <c r="A539" s="2">
        <v>43895</v>
      </c>
      <c r="B539" s="1">
        <v>11306.05</v>
      </c>
      <c r="C539" s="1">
        <v>11389.5</v>
      </c>
      <c r="D539" s="1">
        <v>11244.6</v>
      </c>
      <c r="E539" s="1">
        <v>11269</v>
      </c>
      <c r="F539" s="1">
        <v>1353209029</v>
      </c>
      <c r="G539" s="1">
        <v>26980.65</v>
      </c>
      <c r="H539" s="3">
        <f>IF(ISERR(LN(Table231[[#This Row],[Close]]/E538)),"-",LN(Table231[[#This Row],[Close]]/E538))</f>
        <v>1.5985793812774052E-3</v>
      </c>
    </row>
    <row r="540" spans="1:8" x14ac:dyDescent="0.3">
      <c r="A540" s="2">
        <v>43896</v>
      </c>
      <c r="B540" s="1">
        <v>10942.65</v>
      </c>
      <c r="C540" s="1">
        <v>11035.1</v>
      </c>
      <c r="D540" s="1">
        <v>10827.4</v>
      </c>
      <c r="E540" s="1">
        <v>10989.45</v>
      </c>
      <c r="F540" s="1">
        <v>1811564187</v>
      </c>
      <c r="G540" s="1">
        <v>26455.29</v>
      </c>
      <c r="H540" s="3">
        <f>IF(ISERR(LN(Table231[[#This Row],[Close]]/E539)),"-",LN(Table231[[#This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IF(ISERR(LN(Table231[[#This Row],[Close]]/E540)),"-",LN(Table231[[#This Row],[Close]]/E540))</f>
        <v>-5.0194996901346441E-2</v>
      </c>
    </row>
    <row r="542" spans="1:8" x14ac:dyDescent="0.3">
      <c r="A542" s="2">
        <v>43901</v>
      </c>
      <c r="B542" s="1">
        <v>10334.299999999999</v>
      </c>
      <c r="C542" s="1">
        <v>10545.1</v>
      </c>
      <c r="D542" s="1">
        <v>10334</v>
      </c>
      <c r="E542" s="1">
        <v>10458.4</v>
      </c>
      <c r="F542" s="1">
        <v>1219079693</v>
      </c>
      <c r="G542" s="1">
        <v>32548.47</v>
      </c>
      <c r="H542" s="3">
        <f>IF(ISERR(LN(Table231[[#This Row],[Close]]/E541)),"-",LN(Table231[[#This Row],[Close]]/E541))</f>
        <v>6.6475849955268567E-4</v>
      </c>
    </row>
    <row r="543" spans="1:8" x14ac:dyDescent="0.3">
      <c r="A543" s="2">
        <v>43902</v>
      </c>
      <c r="B543" s="1">
        <v>10039.950000000001</v>
      </c>
      <c r="C543" s="1">
        <v>10040.75</v>
      </c>
      <c r="D543" s="1">
        <v>9508</v>
      </c>
      <c r="E543" s="1">
        <v>9590.15</v>
      </c>
      <c r="F543" s="1">
        <v>1344263317</v>
      </c>
      <c r="G543" s="1">
        <v>39283.97</v>
      </c>
      <c r="H543" s="3">
        <f>IF(ISERR(LN(Table231[[#This Row],[Close]]/E542)),"-",LN(Table231[[#This Row],[Close]]/E542))</f>
        <v>-8.6668953199476567E-2</v>
      </c>
    </row>
    <row r="544" spans="1:8" x14ac:dyDescent="0.3">
      <c r="A544" s="2">
        <v>43903</v>
      </c>
      <c r="B544" s="1">
        <v>9107.6</v>
      </c>
      <c r="C544" s="1">
        <v>10159.4</v>
      </c>
      <c r="D544" s="1">
        <v>8555.15</v>
      </c>
      <c r="E544" s="1">
        <v>9955.2000000000007</v>
      </c>
      <c r="F544" s="1">
        <v>1389061775</v>
      </c>
      <c r="G544" s="1">
        <v>44167.89</v>
      </c>
      <c r="H544" s="3">
        <f>IF(ISERR(LN(Table231[[#This Row],[Close]]/E543)),"-",LN(Table231[[#This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IF(ISERR(LN(Table231[[#This Row],[Close]]/E544)),"-",LN(Table231[[#This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IF(ISERR(LN(Table231[[#This Row],[Close]]/E545)),"-",LN(Table231[[#This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IF(ISERR(LN(Table231[[#This Row],[Close]]/E546)),"-",LN(Table231[[#This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IF(ISERR(LN(Table231[[#This Row],[Close]]/E547)),"-",LN(Table231[[#This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IF(ISERR(LN(Table231[[#This Row],[Close]]/E548)),"-",LN(Table231[[#This Row],[Close]]/E548))</f>
        <v>5.6691389247104269E-2</v>
      </c>
    </row>
    <row r="550" spans="1:8" x14ac:dyDescent="0.3">
      <c r="A550" s="2">
        <v>43913</v>
      </c>
      <c r="B550" s="1">
        <v>7945.7</v>
      </c>
      <c r="C550" s="1">
        <v>8159.25</v>
      </c>
      <c r="D550" s="1">
        <v>7583.6</v>
      </c>
      <c r="E550" s="1">
        <v>7610.25</v>
      </c>
      <c r="F550" s="1">
        <v>654151814</v>
      </c>
      <c r="G550" s="1">
        <v>23891.9</v>
      </c>
      <c r="H550" s="3">
        <f>IF(ISERR(LN(Table231[[#This Row],[Close]]/E549)),"-",LN(Table231[[#This Row],[Close]]/E549))</f>
        <v>-0.13903754227747062</v>
      </c>
    </row>
    <row r="551" spans="1:8" x14ac:dyDescent="0.3">
      <c r="A551" s="2">
        <v>43914</v>
      </c>
      <c r="B551" s="1">
        <v>7848.3</v>
      </c>
      <c r="C551" s="1">
        <v>8036.95</v>
      </c>
      <c r="D551" s="1">
        <v>7511.1</v>
      </c>
      <c r="E551" s="1">
        <v>7801.05</v>
      </c>
      <c r="F551" s="1">
        <v>739354439</v>
      </c>
      <c r="G551" s="1">
        <v>28282.09</v>
      </c>
      <c r="H551" s="3">
        <f>IF(ISERR(LN(Table231[[#This Row],[Close]]/E550)),"-",LN(Table231[[#This Row],[Close]]/E550))</f>
        <v>2.4762317175158709E-2</v>
      </c>
    </row>
    <row r="552" spans="1:8" x14ac:dyDescent="0.3">
      <c r="A552" s="2">
        <v>43915</v>
      </c>
      <c r="B552" s="1">
        <v>7735.15</v>
      </c>
      <c r="C552" s="1">
        <v>8376.75</v>
      </c>
      <c r="D552" s="1">
        <v>7714.75</v>
      </c>
      <c r="E552" s="1">
        <v>8317.85</v>
      </c>
      <c r="F552" s="1">
        <v>738114713</v>
      </c>
      <c r="G552" s="1">
        <v>28482.01</v>
      </c>
      <c r="H552" s="3">
        <f>IF(ISERR(LN(Table231[[#This Row],[Close]]/E551)),"-",LN(Table231[[#This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IF(ISERR(LN(Table231[[#This Row],[Close]]/E552)),"-",LN(Table231[[#This Row],[Close]]/E552))</f>
        <v>3.8166584832086708E-2</v>
      </c>
    </row>
    <row r="554" spans="1:8" x14ac:dyDescent="0.3">
      <c r="A554" s="2">
        <v>43917</v>
      </c>
      <c r="B554" s="1">
        <v>8949.1</v>
      </c>
      <c r="C554" s="1">
        <v>9038.9</v>
      </c>
      <c r="D554" s="1">
        <v>8522.9</v>
      </c>
      <c r="E554" s="1">
        <v>8660.25</v>
      </c>
      <c r="F554" s="1">
        <v>801923401</v>
      </c>
      <c r="G554" s="1">
        <v>31336.86</v>
      </c>
      <c r="H554" s="3">
        <f>IF(ISERR(LN(Table231[[#This Row],[Close]]/E553)),"-",LN(Table231[[#This Row],[Close]]/E553))</f>
        <v>2.173197708783864E-3</v>
      </c>
    </row>
    <row r="555" spans="1:8" x14ac:dyDescent="0.3">
      <c r="A555" s="2">
        <v>43920</v>
      </c>
      <c r="B555" s="1">
        <v>8385.9500000000007</v>
      </c>
      <c r="C555" s="1">
        <v>8576</v>
      </c>
      <c r="D555" s="1">
        <v>8244</v>
      </c>
      <c r="E555" s="1">
        <v>8281.1</v>
      </c>
      <c r="F555" s="1">
        <v>593953051</v>
      </c>
      <c r="G555" s="1">
        <v>24724.44</v>
      </c>
      <c r="H555" s="3">
        <f>IF(ISERR(LN(Table231[[#This Row],[Close]]/E554)),"-",LN(Table231[[#This Row],[Close]]/E554))</f>
        <v>-4.4767780703035449E-2</v>
      </c>
    </row>
    <row r="556" spans="1:8" x14ac:dyDescent="0.3">
      <c r="A556" s="2">
        <v>43921</v>
      </c>
      <c r="B556" s="1">
        <v>8529.35</v>
      </c>
      <c r="C556" s="1">
        <v>8678.2999999999993</v>
      </c>
      <c r="D556" s="1">
        <v>8358</v>
      </c>
      <c r="E556" s="1">
        <v>8597.75</v>
      </c>
      <c r="F556" s="1">
        <v>713390935</v>
      </c>
      <c r="G556" s="1">
        <v>27401.3</v>
      </c>
      <c r="H556" s="3">
        <f>IF(ISERR(LN(Table231[[#This Row],[Close]]/E555)),"-",LN(Table231[[#This Row],[Close]]/E555))</f>
        <v>3.7524731307031482E-2</v>
      </c>
    </row>
    <row r="557" spans="1:8" x14ac:dyDescent="0.3">
      <c r="A557" s="2">
        <v>43922</v>
      </c>
      <c r="B557" s="1">
        <v>8584.1</v>
      </c>
      <c r="C557" s="1">
        <v>8588.1</v>
      </c>
      <c r="D557" s="1">
        <v>8198.35</v>
      </c>
      <c r="E557" s="1">
        <v>8253.7999999999993</v>
      </c>
      <c r="F557" s="1">
        <v>507509685</v>
      </c>
      <c r="G557" s="1">
        <v>21307.3</v>
      </c>
      <c r="H557" s="3">
        <f>IF(ISERR(LN(Table231[[#This Row],[Close]]/E556)),"-",LN(Table231[[#This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IF(ISERR(LN(Table231[[#This Row],[Close]]/E557)),"-",LN(Table231[[#This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IF(ISERR(LN(Table231[[#This Row],[Close]]/E558)),"-",LN(Table231[[#This Row],[Close]]/E558))</f>
        <v>8.4002905787553775E-2</v>
      </c>
    </row>
    <row r="560" spans="1:8" x14ac:dyDescent="0.3">
      <c r="A560" s="2">
        <v>43929</v>
      </c>
      <c r="B560" s="1">
        <v>8688.9</v>
      </c>
      <c r="C560" s="1">
        <v>9131.7000000000007</v>
      </c>
      <c r="D560" s="1">
        <v>8653.9</v>
      </c>
      <c r="E560" s="1">
        <v>8748.75</v>
      </c>
      <c r="F560" s="1">
        <v>897562690</v>
      </c>
      <c r="G560" s="1">
        <v>37641.68</v>
      </c>
      <c r="H560" s="3">
        <f>IF(ISERR(LN(Table231[[#This Row],[Close]]/E559)),"-",LN(Table231[[#This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IF(ISERR(LN(Table231[[#This Row],[Close]]/E560)),"-",LN(Table231[[#This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IF(ISERR(LN(Table231[[#This Row],[Close]]/E561)),"-",LN(Table231[[#This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IF(ISERR(LN(Table231[[#This Row],[Close]]/E562)),"-",LN(Table231[[#This Row],[Close]]/E562))</f>
        <v>-7.6510698780880753E-3</v>
      </c>
    </row>
    <row r="564" spans="1:8" x14ac:dyDescent="0.3">
      <c r="A564" s="2">
        <v>43937</v>
      </c>
      <c r="B564" s="1">
        <v>8851.25</v>
      </c>
      <c r="C564" s="1">
        <v>9053.75</v>
      </c>
      <c r="D564" s="1">
        <v>8821.9</v>
      </c>
      <c r="E564" s="1">
        <v>8992.7999999999993</v>
      </c>
      <c r="F564" s="1">
        <v>720116479</v>
      </c>
      <c r="G564" s="1">
        <v>31318.29</v>
      </c>
      <c r="H564" s="3">
        <f>IF(ISERR(LN(Table231[[#This Row],[Close]]/E563)),"-",LN(Table231[[#This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IF(ISERR(LN(Table231[[#This Row],[Close]]/E564)),"-",LN(Table231[[#This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IF(ISERR(LN(Table231[[#This Row],[Close]]/E565)),"-",LN(Table231[[#This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IF(ISERR(LN(Table231[[#This Row],[Close]]/E566)),"-",LN(Table231[[#This Row],[Close]]/E566))</f>
        <v>-3.0742473508770931E-2</v>
      </c>
    </row>
    <row r="568" spans="1:8" x14ac:dyDescent="0.3">
      <c r="A568" s="2">
        <v>43943</v>
      </c>
      <c r="B568" s="1">
        <v>9026.75</v>
      </c>
      <c r="C568" s="1">
        <v>9209.75</v>
      </c>
      <c r="D568" s="1">
        <v>8946.25</v>
      </c>
      <c r="E568" s="1">
        <v>9187.2999999999993</v>
      </c>
      <c r="F568" s="1">
        <v>734383388</v>
      </c>
      <c r="G568" s="1">
        <v>33981.82</v>
      </c>
      <c r="H568" s="3">
        <f>IF(ISERR(LN(Table231[[#This Row],[Close]]/E567)),"-",LN(Table231[[#This Row],[Close]]/E567))</f>
        <v>2.2660756382103509E-2</v>
      </c>
    </row>
    <row r="569" spans="1:8" x14ac:dyDescent="0.3">
      <c r="A569" s="2">
        <v>43944</v>
      </c>
      <c r="B569" s="1">
        <v>9232.35</v>
      </c>
      <c r="C569" s="1">
        <v>9343.6</v>
      </c>
      <c r="D569" s="1">
        <v>9170.15</v>
      </c>
      <c r="E569" s="1">
        <v>9313.9</v>
      </c>
      <c r="F569" s="1">
        <v>666650462</v>
      </c>
      <c r="G569" s="1">
        <v>30270.55</v>
      </c>
      <c r="H569" s="3">
        <f>IF(ISERR(LN(Table231[[#This Row],[Close]]/E568)),"-",LN(Table231[[#This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IF(ISERR(LN(Table231[[#This Row],[Close]]/E569)),"-",LN(Table231[[#This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IF(ISERR(LN(Table231[[#This Row],[Close]]/E570)),"-",LN(Table231[[#This Row],[Close]]/E570))</f>
        <v>1.3874722895871999E-2</v>
      </c>
    </row>
    <row r="572" spans="1:8" x14ac:dyDescent="0.3">
      <c r="A572" s="2">
        <v>43949</v>
      </c>
      <c r="B572" s="1">
        <v>9389.7999999999993</v>
      </c>
      <c r="C572" s="1">
        <v>9404.4</v>
      </c>
      <c r="D572" s="1">
        <v>9260</v>
      </c>
      <c r="E572" s="1">
        <v>9380.9</v>
      </c>
      <c r="F572" s="1">
        <v>614548983</v>
      </c>
      <c r="G572" s="1">
        <v>30091.41</v>
      </c>
      <c r="H572" s="3">
        <f>IF(ISERR(LN(Table231[[#This Row],[Close]]/E571)),"-",LN(Table231[[#This Row],[Close]]/E571))</f>
        <v>1.0566346325391251E-2</v>
      </c>
    </row>
    <row r="573" spans="1:8" x14ac:dyDescent="0.3">
      <c r="A573" s="2">
        <v>43950</v>
      </c>
      <c r="B573" s="1">
        <v>9408.6</v>
      </c>
      <c r="C573" s="1">
        <v>9599.85</v>
      </c>
      <c r="D573" s="1">
        <v>9392.35</v>
      </c>
      <c r="E573" s="1">
        <v>9553.35</v>
      </c>
      <c r="F573" s="1">
        <v>653026950</v>
      </c>
      <c r="G573" s="1">
        <v>31673.23</v>
      </c>
      <c r="H573" s="3">
        <f>IF(ISERR(LN(Table231[[#This Row],[Close]]/E572)),"-",LN(Table231[[#This Row],[Close]]/E572))</f>
        <v>1.821617107952879E-2</v>
      </c>
    </row>
    <row r="574" spans="1:8" x14ac:dyDescent="0.3">
      <c r="A574" s="2">
        <v>43951</v>
      </c>
      <c r="B574" s="1">
        <v>9753.5</v>
      </c>
      <c r="C574" s="1">
        <v>9889.0499999999993</v>
      </c>
      <c r="D574" s="1">
        <v>9731.5</v>
      </c>
      <c r="E574" s="1">
        <v>9859.9</v>
      </c>
      <c r="F574" s="1">
        <v>931173802</v>
      </c>
      <c r="G574" s="1">
        <v>39332.46</v>
      </c>
      <c r="H574" s="3">
        <f>IF(ISERR(LN(Table231[[#This Row],[Close]]/E573)),"-",LN(Table231[[#This Row],[Close]]/E573))</f>
        <v>3.158414825312425E-2</v>
      </c>
    </row>
    <row r="575" spans="1:8" x14ac:dyDescent="0.3">
      <c r="A575" s="2">
        <v>43955</v>
      </c>
      <c r="B575" s="1">
        <v>9533.5</v>
      </c>
      <c r="C575" s="1">
        <v>9533.5</v>
      </c>
      <c r="D575" s="1">
        <v>9266.9500000000007</v>
      </c>
      <c r="E575" s="1">
        <v>9293.5</v>
      </c>
      <c r="F575" s="1">
        <v>687487134</v>
      </c>
      <c r="G575" s="1">
        <v>29785.95</v>
      </c>
      <c r="H575" s="3">
        <f>IF(ISERR(LN(Table231[[#This Row],[Close]]/E574)),"-",LN(Table231[[#This Row],[Close]]/E574))</f>
        <v>-5.9160795509013528E-2</v>
      </c>
    </row>
    <row r="576" spans="1:8" x14ac:dyDescent="0.3">
      <c r="A576" s="2">
        <v>43956</v>
      </c>
      <c r="B576" s="1">
        <v>9429.4</v>
      </c>
      <c r="C576" s="1">
        <v>9450.9</v>
      </c>
      <c r="D576" s="1">
        <v>9190.75</v>
      </c>
      <c r="E576" s="1">
        <v>9205.6</v>
      </c>
      <c r="F576" s="1">
        <v>725196178</v>
      </c>
      <c r="G576" s="1">
        <v>29700.2</v>
      </c>
      <c r="H576" s="3">
        <f>IF(ISERR(LN(Table231[[#This Row],[Close]]/E575)),"-",LN(Table231[[#This Row],[Close]]/E575))</f>
        <v>-9.5032365391587315E-3</v>
      </c>
    </row>
    <row r="577" spans="1:8" x14ac:dyDescent="0.3">
      <c r="A577" s="2">
        <v>43957</v>
      </c>
      <c r="B577" s="1">
        <v>9226.7999999999993</v>
      </c>
      <c r="C577" s="1">
        <v>9346.9</v>
      </c>
      <c r="D577" s="1">
        <v>9116.5</v>
      </c>
      <c r="E577" s="1">
        <v>9270.9</v>
      </c>
      <c r="F577" s="1">
        <v>722185448</v>
      </c>
      <c r="G577" s="1">
        <v>30798.1</v>
      </c>
      <c r="H577" s="3">
        <f>IF(ISERR(LN(Table231[[#This Row],[Close]]/E576)),"-",LN(Table231[[#This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IF(ISERR(LN(Table231[[#This Row],[Close]]/E577)),"-",LN(Table231[[#This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IF(ISERR(LN(Table231[[#This Row],[Close]]/E578)),"-",LN(Table231[[#This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IF(ISERR(LN(Table231[[#This Row],[Close]]/E579)),"-",LN(Table231[[#This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IF(ISERR(LN(Table231[[#This Row],[Close]]/E580)),"-",LN(Table231[[#This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IF(ISERR(LN(Table231[[#This Row],[Close]]/E581)),"-",LN(Table231[[#This Row],[Close]]/E581))</f>
        <v>2.0129742512240333E-2</v>
      </c>
    </row>
    <row r="583" spans="1:8" x14ac:dyDescent="0.3">
      <c r="A583" s="2">
        <v>43965</v>
      </c>
      <c r="B583" s="1">
        <v>9213.9500000000007</v>
      </c>
      <c r="C583" s="1">
        <v>9281.1</v>
      </c>
      <c r="D583" s="1">
        <v>9119.75</v>
      </c>
      <c r="E583" s="1">
        <v>9142.75</v>
      </c>
      <c r="F583" s="1">
        <v>602555564</v>
      </c>
      <c r="G583" s="1">
        <v>29541.59</v>
      </c>
      <c r="H583" s="3">
        <f>IF(ISERR(LN(Table231[[#This Row],[Close]]/E582)),"-",LN(Table231[[#This Row],[Close]]/E582))</f>
        <v>-2.5996940751458281E-2</v>
      </c>
    </row>
    <row r="584" spans="1:8" x14ac:dyDescent="0.3">
      <c r="A584" s="2">
        <v>43966</v>
      </c>
      <c r="B584" s="1">
        <v>9182.4</v>
      </c>
      <c r="C584" s="1">
        <v>9182.4</v>
      </c>
      <c r="D584" s="1">
        <v>9050</v>
      </c>
      <c r="E584" s="1">
        <v>9136.85</v>
      </c>
      <c r="F584" s="1">
        <v>575857112</v>
      </c>
      <c r="G584" s="1">
        <v>25847.33</v>
      </c>
      <c r="H584" s="3">
        <f>IF(ISERR(LN(Table231[[#This Row],[Close]]/E583)),"-",LN(Table231[[#This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IF(ISERR(LN(Table231[[#This Row],[Close]]/E584)),"-",LN(Table231[[#This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IF(ISERR(LN(Table231[[#This Row],[Close]]/E585)),"-",LN(Table231[[#This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IF(ISERR(LN(Table231[[#This Row],[Close]]/E586)),"-",LN(Table231[[#This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IF(ISERR(LN(Table231[[#This Row],[Close]]/E587)),"-",LN(Table231[[#This Row],[Close]]/E587))</f>
        <v>4.3691740573838051E-3</v>
      </c>
    </row>
    <row r="589" spans="1:8" x14ac:dyDescent="0.3">
      <c r="A589" s="2">
        <v>43973</v>
      </c>
      <c r="B589" s="1">
        <v>9067.9</v>
      </c>
      <c r="C589" s="1">
        <v>9149.6</v>
      </c>
      <c r="D589" s="1">
        <v>8968.5499999999993</v>
      </c>
      <c r="E589" s="1">
        <v>9039.25</v>
      </c>
      <c r="F589" s="1">
        <v>675759336</v>
      </c>
      <c r="G589" s="1">
        <v>31625.47</v>
      </c>
      <c r="H589" s="3">
        <f>IF(ISERR(LN(Table231[[#This Row],[Close]]/E588)),"-",LN(Table231[[#This Row],[Close]]/E588))</f>
        <v>-7.3847846008156101E-3</v>
      </c>
    </row>
    <row r="590" spans="1:8" x14ac:dyDescent="0.3">
      <c r="A590" s="2">
        <v>43977</v>
      </c>
      <c r="B590" s="1">
        <v>9099.75</v>
      </c>
      <c r="C590" s="1">
        <v>9161.65</v>
      </c>
      <c r="D590" s="1">
        <v>8996.65</v>
      </c>
      <c r="E590" s="1">
        <v>9029.0499999999993</v>
      </c>
      <c r="F590" s="1">
        <v>654959960</v>
      </c>
      <c r="G590" s="1">
        <v>30871.59</v>
      </c>
      <c r="H590" s="3">
        <f>IF(ISERR(LN(Table231[[#This Row],[Close]]/E589)),"-",LN(Table231[[#This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IF(ISERR(LN(Table231[[#This Row],[Close]]/E590)),"-",LN(Table231[[#This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IF(ISERR(LN(Table231[[#This Row],[Close]]/E591)),"-",LN(Table231[[#This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IF(ISERR(LN(Table231[[#This Row],[Close]]/E592)),"-",LN(Table231[[#This Row],[Close]]/E592))</f>
        <v>9.4597567584245815E-3</v>
      </c>
    </row>
    <row r="594" spans="1:8" x14ac:dyDescent="0.3">
      <c r="A594" s="2">
        <v>43983</v>
      </c>
      <c r="B594" s="1">
        <v>9726.85</v>
      </c>
      <c r="C594" s="1">
        <v>9931.6</v>
      </c>
      <c r="D594" s="1">
        <v>9706.9500000000007</v>
      </c>
      <c r="E594" s="1">
        <v>9826.15</v>
      </c>
      <c r="F594" s="1">
        <v>794183122</v>
      </c>
      <c r="G594" s="1">
        <v>38096.92</v>
      </c>
      <c r="H594" s="3">
        <f>IF(ISERR(LN(Table231[[#This Row],[Close]]/E593)),"-",LN(Table231[[#This Row],[Close]]/E593))</f>
        <v>2.5338292519217084E-2</v>
      </c>
    </row>
    <row r="595" spans="1:8" x14ac:dyDescent="0.3">
      <c r="A595" s="2">
        <v>43984</v>
      </c>
      <c r="B595" s="1">
        <v>9880.85</v>
      </c>
      <c r="C595" s="1">
        <v>9995.6</v>
      </c>
      <c r="D595" s="1">
        <v>9824.0499999999993</v>
      </c>
      <c r="E595" s="1">
        <v>9979.1</v>
      </c>
      <c r="F595" s="1">
        <v>770192848</v>
      </c>
      <c r="G595" s="1">
        <v>36723.11</v>
      </c>
      <c r="H595" s="3">
        <f>IF(ISERR(LN(Table231[[#This Row],[Close]]/E594)),"-",LN(Table231[[#This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IF(ISERR(LN(Table231[[#This Row],[Close]]/E595)),"-",LN(Table231[[#This Row],[Close]]/E595))</f>
        <v>8.2283224537368568E-3</v>
      </c>
    </row>
    <row r="597" spans="1:8" x14ac:dyDescent="0.3">
      <c r="A597" s="2">
        <v>43986</v>
      </c>
      <c r="B597" s="1">
        <v>10054.25</v>
      </c>
      <c r="C597" s="1">
        <v>10123.85</v>
      </c>
      <c r="D597" s="1">
        <v>9944.25</v>
      </c>
      <c r="E597" s="1">
        <v>10029.1</v>
      </c>
      <c r="F597" s="1">
        <v>775106567</v>
      </c>
      <c r="G597" s="1">
        <v>36399.040000000001</v>
      </c>
      <c r="H597" s="3">
        <f>IF(ISERR(LN(Table231[[#This Row],[Close]]/E596)),"-",LN(Table231[[#This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IF(ISERR(LN(Table231[[#This Row],[Close]]/E597)),"-",LN(Table231[[#This Row],[Close]]/E597))</f>
        <v>1.120914010549148E-2</v>
      </c>
    </row>
    <row r="599" spans="1:8" x14ac:dyDescent="0.3">
      <c r="A599" s="2">
        <v>43990</v>
      </c>
      <c r="B599" s="1">
        <v>10326.75</v>
      </c>
      <c r="C599" s="1">
        <v>10328.5</v>
      </c>
      <c r="D599" s="1">
        <v>10120.25</v>
      </c>
      <c r="E599" s="1">
        <v>10167.450000000001</v>
      </c>
      <c r="F599" s="1">
        <v>936485541</v>
      </c>
      <c r="G599" s="1">
        <v>37819.06</v>
      </c>
      <c r="H599" s="3">
        <f>IF(ISERR(LN(Table231[[#This Row],[Close]]/E598)),"-",LN(Table231[[#This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IF(ISERR(LN(Table231[[#This Row],[Close]]/E599)),"-",LN(Table231[[#This Row],[Close]]/E599))</f>
        <v>-1.1952195553601492E-2</v>
      </c>
    </row>
    <row r="601" spans="1:8" x14ac:dyDescent="0.3">
      <c r="A601" s="2">
        <v>43992</v>
      </c>
      <c r="B601" s="1">
        <v>10072.6</v>
      </c>
      <c r="C601" s="1">
        <v>10148.75</v>
      </c>
      <c r="D601" s="1">
        <v>10036.85</v>
      </c>
      <c r="E601" s="1">
        <v>10116.15</v>
      </c>
      <c r="F601" s="1">
        <v>632383068</v>
      </c>
      <c r="G601" s="1">
        <v>28485.47</v>
      </c>
      <c r="H601" s="3">
        <f>IF(ISERR(LN(Table231[[#This Row],[Close]]/E600)),"-",LN(Table231[[#This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IF(ISERR(LN(Table231[[#This Row],[Close]]/E601)),"-",LN(Table231[[#This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IF(ISERR(LN(Table231[[#This Row],[Close]]/E602)),"-",LN(Table231[[#This Row],[Close]]/E602))</f>
        <v>7.1346573571307781E-3</v>
      </c>
    </row>
    <row r="604" spans="1:8" x14ac:dyDescent="0.3">
      <c r="A604" s="2">
        <v>43997</v>
      </c>
      <c r="B604" s="1">
        <v>9919.35</v>
      </c>
      <c r="C604" s="1">
        <v>9943.35</v>
      </c>
      <c r="D604" s="1">
        <v>9726.35</v>
      </c>
      <c r="E604" s="1">
        <v>9813.7000000000007</v>
      </c>
      <c r="F604" s="1">
        <v>716053036</v>
      </c>
      <c r="G604" s="1">
        <v>31926.65</v>
      </c>
      <c r="H604" s="3">
        <f>IF(ISERR(LN(Table231[[#This Row],[Close]]/E603)),"-",LN(Table231[[#This Row],[Close]]/E603))</f>
        <v>-1.6092045671383177E-2</v>
      </c>
    </row>
    <row r="605" spans="1:8" x14ac:dyDescent="0.3">
      <c r="A605" s="2">
        <v>43998</v>
      </c>
      <c r="B605" s="1">
        <v>10014.799999999999</v>
      </c>
      <c r="C605" s="1">
        <v>10046.15</v>
      </c>
      <c r="D605" s="1">
        <v>9728.5</v>
      </c>
      <c r="E605" s="1">
        <v>9914</v>
      </c>
      <c r="F605" s="1">
        <v>899895044</v>
      </c>
      <c r="G605" s="1">
        <v>36257.89</v>
      </c>
      <c r="H605" s="3">
        <f>IF(ISERR(LN(Table231[[#This Row],[Close]]/E604)),"-",LN(Table231[[#This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IF(ISERR(LN(Table231[[#This Row],[Close]]/E605)),"-",LN(Table231[[#This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IF(ISERR(LN(Table231[[#This Row],[Close]]/E606)),"-",LN(Table231[[#This Row],[Close]]/E606))</f>
        <v>2.1079447494686824E-2</v>
      </c>
    </row>
    <row r="608" spans="1:8" x14ac:dyDescent="0.3">
      <c r="A608" s="2">
        <v>44001</v>
      </c>
      <c r="B608" s="1">
        <v>10119</v>
      </c>
      <c r="C608" s="1">
        <v>10272.4</v>
      </c>
      <c r="D608" s="1">
        <v>10072.65</v>
      </c>
      <c r="E608" s="1">
        <v>10244.4</v>
      </c>
      <c r="F608" s="1">
        <v>892096343</v>
      </c>
      <c r="G608" s="1">
        <v>48103.56</v>
      </c>
      <c r="H608" s="3">
        <f>IF(ISERR(LN(Table231[[#This Row],[Close]]/E607)),"-",LN(Table231[[#This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IF(ISERR(LN(Table231[[#This Row],[Close]]/E608)),"-",LN(Table231[[#This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IF(ISERR(LN(Table231[[#This Row],[Close]]/E609)),"-",LN(Table231[[#This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IF(ISERR(LN(Table231[[#This Row],[Close]]/E610)),"-",LN(Table231[[#This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IF(ISERR(LN(Table231[[#This Row],[Close]]/E611)),"-",LN(Table231[[#This Row],[Close]]/E611))</f>
        <v>-1.5926817712496291E-3</v>
      </c>
    </row>
    <row r="613" spans="1:8" x14ac:dyDescent="0.3">
      <c r="A613" s="2">
        <v>44008</v>
      </c>
      <c r="B613" s="1">
        <v>10378.9</v>
      </c>
      <c r="C613" s="1">
        <v>10409.85</v>
      </c>
      <c r="D613" s="1">
        <v>10311.25</v>
      </c>
      <c r="E613" s="1">
        <v>10383</v>
      </c>
      <c r="F613" s="1">
        <v>671910159</v>
      </c>
      <c r="G613" s="1">
        <v>31841.68</v>
      </c>
      <c r="H613" s="3">
        <f>IF(ISERR(LN(Table231[[#This Row],[Close]]/E612)),"-",LN(Table231[[#This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IF(ISERR(LN(Table231[[#This Row],[Close]]/E613)),"-",LN(Table231[[#This Row],[Close]]/E613))</f>
        <v>-6.8227986772304633E-3</v>
      </c>
    </row>
    <row r="615" spans="1:8" x14ac:dyDescent="0.3">
      <c r="A615" s="2">
        <v>44012</v>
      </c>
      <c r="B615" s="1">
        <v>10382.6</v>
      </c>
      <c r="C615" s="1">
        <v>10401.049999999999</v>
      </c>
      <c r="D615" s="1">
        <v>10267.35</v>
      </c>
      <c r="E615" s="1">
        <v>10302.1</v>
      </c>
      <c r="F615" s="1">
        <v>556238560</v>
      </c>
      <c r="G615" s="1">
        <v>27342.55</v>
      </c>
      <c r="H615" s="3">
        <f>IF(ISERR(LN(Table231[[#This Row],[Close]]/E614)),"-",LN(Table231[[#This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IF(ISERR(LN(Table231[[#This Row],[Close]]/E615)),"-",LN(Table231[[#This Row],[Close]]/E615))</f>
        <v>1.2343304915724197E-2</v>
      </c>
    </row>
    <row r="617" spans="1:8" x14ac:dyDescent="0.3">
      <c r="A617" s="2">
        <v>44014</v>
      </c>
      <c r="B617" s="1">
        <v>10493.05</v>
      </c>
      <c r="C617" s="1">
        <v>10598.2</v>
      </c>
      <c r="D617" s="1">
        <v>10485.549999999999</v>
      </c>
      <c r="E617" s="1">
        <v>10551.7</v>
      </c>
      <c r="F617" s="1">
        <v>597423931</v>
      </c>
      <c r="G617" s="1">
        <v>31235.17</v>
      </c>
      <c r="H617" s="3">
        <f>IF(ISERR(LN(Table231[[#This Row],[Close]]/E616)),"-",LN(Table231[[#This Row],[Close]]/E616))</f>
        <v>1.1595921516546171E-2</v>
      </c>
    </row>
    <row r="618" spans="1:8" x14ac:dyDescent="0.3">
      <c r="A618" s="2">
        <v>44015</v>
      </c>
      <c r="B618" s="1">
        <v>10614.95</v>
      </c>
      <c r="C618" s="1">
        <v>10631.3</v>
      </c>
      <c r="D618" s="1">
        <v>10562.65</v>
      </c>
      <c r="E618" s="1">
        <v>10607.35</v>
      </c>
      <c r="F618" s="1">
        <v>525190704</v>
      </c>
      <c r="G618" s="1">
        <v>25186.39</v>
      </c>
      <c r="H618" s="3">
        <f>IF(ISERR(LN(Table231[[#This Row],[Close]]/E617)),"-",LN(Table231[[#This Row],[Close]]/E617))</f>
        <v>5.2601726747523682E-3</v>
      </c>
    </row>
    <row r="619" spans="1:8" x14ac:dyDescent="0.3">
      <c r="A619" s="2">
        <v>44018</v>
      </c>
      <c r="B619" s="1">
        <v>10723.85</v>
      </c>
      <c r="C619" s="1">
        <v>10811.4</v>
      </c>
      <c r="D619" s="1">
        <v>10695.1</v>
      </c>
      <c r="E619" s="1">
        <v>10763.65</v>
      </c>
      <c r="F619" s="1">
        <v>571212914</v>
      </c>
      <c r="G619" s="1">
        <v>29857.54</v>
      </c>
      <c r="H619" s="3">
        <f>IF(ISERR(LN(Table231[[#This Row],[Close]]/E618)),"-",LN(Table231[[#This Row],[Close]]/E618))</f>
        <v>1.4627559486280819E-2</v>
      </c>
    </row>
    <row r="620" spans="1:8" x14ac:dyDescent="0.3">
      <c r="A620" s="2">
        <v>44019</v>
      </c>
      <c r="B620" s="1">
        <v>10802.85</v>
      </c>
      <c r="C620" s="1">
        <v>10813.8</v>
      </c>
      <c r="D620" s="1">
        <v>10689.7</v>
      </c>
      <c r="E620" s="1">
        <v>10799.65</v>
      </c>
      <c r="F620" s="1">
        <v>636764929</v>
      </c>
      <c r="G620" s="1">
        <v>36502.370000000003</v>
      </c>
      <c r="H620" s="3">
        <f>IF(ISERR(LN(Table231[[#This Row],[Close]]/E619)),"-",LN(Table231[[#This Row],[Close]]/E619))</f>
        <v>3.3390096550110133E-3</v>
      </c>
    </row>
    <row r="621" spans="1:8" x14ac:dyDescent="0.3">
      <c r="A621" s="2">
        <v>44020</v>
      </c>
      <c r="B621" s="1">
        <v>10818.65</v>
      </c>
      <c r="C621" s="1">
        <v>10847.85</v>
      </c>
      <c r="D621" s="1">
        <v>10676.55</v>
      </c>
      <c r="E621" s="1">
        <v>10705.75</v>
      </c>
      <c r="F621" s="1">
        <v>767941333</v>
      </c>
      <c r="G621" s="1">
        <v>37676.339999999997</v>
      </c>
      <c r="H621" s="3">
        <f>IF(ISERR(LN(Table231[[#This Row],[Close]]/E620)),"-",LN(Table231[[#This Row],[Close]]/E620))</f>
        <v>-8.7327458908366285E-3</v>
      </c>
    </row>
    <row r="622" spans="1:8" x14ac:dyDescent="0.3">
      <c r="A622" s="2">
        <v>44021</v>
      </c>
      <c r="B622" s="1">
        <v>10755.55</v>
      </c>
      <c r="C622" s="1">
        <v>10836.85</v>
      </c>
      <c r="D622" s="1">
        <v>10733</v>
      </c>
      <c r="E622" s="1">
        <v>10813.45</v>
      </c>
      <c r="F622" s="1">
        <v>618652409</v>
      </c>
      <c r="G622" s="1">
        <v>31315.87</v>
      </c>
      <c r="H622" s="3">
        <f>IF(ISERR(LN(Table231[[#This Row],[Close]]/E621)),"-",LN(Table231[[#This Row],[Close]]/E621))</f>
        <v>1.000974936330002E-2</v>
      </c>
    </row>
    <row r="623" spans="1:8" x14ac:dyDescent="0.3">
      <c r="A623" s="2">
        <v>44022</v>
      </c>
      <c r="B623" s="1">
        <v>10764.1</v>
      </c>
      <c r="C623" s="1">
        <v>10819.4</v>
      </c>
      <c r="D623" s="1">
        <v>10713</v>
      </c>
      <c r="E623" s="1">
        <v>10768.05</v>
      </c>
      <c r="F623" s="1">
        <v>590705425</v>
      </c>
      <c r="G623" s="1">
        <v>31557.58</v>
      </c>
      <c r="H623" s="3">
        <f>IF(ISERR(LN(Table231[[#This Row],[Close]]/E622)),"-",LN(Table231[[#This Row],[Close]]/E622))</f>
        <v>-4.2073133906914339E-3</v>
      </c>
    </row>
    <row r="624" spans="1:8" x14ac:dyDescent="0.3">
      <c r="A624" s="2">
        <v>44025</v>
      </c>
      <c r="B624" s="1">
        <v>10851.85</v>
      </c>
      <c r="C624" s="1">
        <v>10894.05</v>
      </c>
      <c r="D624" s="1">
        <v>10756.05</v>
      </c>
      <c r="E624" s="1">
        <v>10802.7</v>
      </c>
      <c r="F624" s="1">
        <v>554050579</v>
      </c>
      <c r="G624" s="1">
        <v>30606.3</v>
      </c>
      <c r="H624" s="3">
        <f>IF(ISERR(LN(Table231[[#This Row],[Close]]/E623)),"-",LN(Table231[[#This Row],[Close]]/E623))</f>
        <v>3.2126866059741998E-3</v>
      </c>
    </row>
    <row r="625" spans="1:8" x14ac:dyDescent="0.3">
      <c r="A625" s="2">
        <v>44026</v>
      </c>
      <c r="B625" s="1">
        <v>10750.85</v>
      </c>
      <c r="C625" s="1">
        <v>10755.65</v>
      </c>
      <c r="D625" s="1">
        <v>10562.9</v>
      </c>
      <c r="E625" s="1">
        <v>10607.35</v>
      </c>
      <c r="F625" s="1">
        <v>532368699</v>
      </c>
      <c r="G625" s="1">
        <v>30902.47</v>
      </c>
      <c r="H625" s="3">
        <f>IF(ISERR(LN(Table231[[#This Row],[Close]]/E624)),"-",LN(Table231[[#This Row],[Close]]/E624))</f>
        <v>-1.8248945829038105E-2</v>
      </c>
    </row>
    <row r="626" spans="1:8" x14ac:dyDescent="0.3">
      <c r="A626" s="2">
        <v>44027</v>
      </c>
      <c r="B626" s="1">
        <v>10701</v>
      </c>
      <c r="C626" s="1">
        <v>10827.45</v>
      </c>
      <c r="D626" s="1">
        <v>10577.75</v>
      </c>
      <c r="E626" s="1">
        <v>10618.2</v>
      </c>
      <c r="F626" s="1">
        <v>715901258</v>
      </c>
      <c r="G626" s="1">
        <v>42376.03</v>
      </c>
      <c r="H626" s="3">
        <f>IF(ISERR(LN(Table231[[#This Row],[Close]]/E625)),"-",LN(Table231[[#This Row],[Close]]/E625))</f>
        <v>1.0223528667139743E-3</v>
      </c>
    </row>
    <row r="627" spans="1:8" x14ac:dyDescent="0.3">
      <c r="A627" s="2">
        <v>44028</v>
      </c>
      <c r="B627" s="1">
        <v>10706.2</v>
      </c>
      <c r="C627" s="1">
        <v>10755.3</v>
      </c>
      <c r="D627" s="1">
        <v>10595.2</v>
      </c>
      <c r="E627" s="1">
        <v>10739.95</v>
      </c>
      <c r="F627" s="1">
        <v>694402635</v>
      </c>
      <c r="G627" s="1">
        <v>41453.949999999997</v>
      </c>
      <c r="H627" s="3">
        <f>IF(ISERR(LN(Table231[[#This Row],[Close]]/E626)),"-",LN(Table231[[#This Row],[Close]]/E626))</f>
        <v>1.1400923653342283E-2</v>
      </c>
    </row>
    <row r="628" spans="1:8" x14ac:dyDescent="0.3">
      <c r="A628" s="2">
        <v>44029</v>
      </c>
      <c r="B628" s="1">
        <v>10752</v>
      </c>
      <c r="C628" s="1">
        <v>10933.45</v>
      </c>
      <c r="D628" s="1">
        <v>10749.65</v>
      </c>
      <c r="E628" s="1">
        <v>10901.7</v>
      </c>
      <c r="F628" s="1">
        <v>676881092</v>
      </c>
      <c r="G628" s="1">
        <v>35592.83</v>
      </c>
      <c r="H628" s="3">
        <f>IF(ISERR(LN(Table231[[#This Row],[Close]]/E627)),"-",LN(Table231[[#This Row],[Close]]/E627))</f>
        <v>1.4948306800439333E-2</v>
      </c>
    </row>
    <row r="629" spans="1:8" x14ac:dyDescent="0.3">
      <c r="A629" s="2">
        <v>44032</v>
      </c>
      <c r="B629" s="1">
        <v>10999.45</v>
      </c>
      <c r="C629" s="1">
        <v>11037.9</v>
      </c>
      <c r="D629" s="1">
        <v>10953</v>
      </c>
      <c r="E629" s="1">
        <v>11022.2</v>
      </c>
      <c r="F629" s="1">
        <v>554306867</v>
      </c>
      <c r="G629" s="1">
        <v>32738.639999999999</v>
      </c>
      <c r="H629" s="3">
        <f>IF(ISERR(LN(Table231[[#This Row],[Close]]/E628)),"-",LN(Table231[[#This Row],[Close]]/E628))</f>
        <v>1.0992680446704291E-2</v>
      </c>
    </row>
    <row r="630" spans="1:8" x14ac:dyDescent="0.3">
      <c r="A630" s="2">
        <v>44033</v>
      </c>
      <c r="B630" s="1">
        <v>11126.1</v>
      </c>
      <c r="C630" s="1">
        <v>11179.55</v>
      </c>
      <c r="D630" s="1">
        <v>11113.25</v>
      </c>
      <c r="E630" s="1">
        <v>11162.25</v>
      </c>
      <c r="F630" s="1">
        <v>771998838</v>
      </c>
      <c r="G630" s="1">
        <v>42461.89</v>
      </c>
      <c r="H630" s="3">
        <f>IF(ISERR(LN(Table231[[#This Row],[Close]]/E629)),"-",LN(Table231[[#This Row],[Close]]/E629))</f>
        <v>1.2626128711697352E-2</v>
      </c>
    </row>
    <row r="631" spans="1:8" x14ac:dyDescent="0.3">
      <c r="A631" s="2">
        <v>44034</v>
      </c>
      <c r="B631" s="1">
        <v>11231.2</v>
      </c>
      <c r="C631" s="1">
        <v>11238.1</v>
      </c>
      <c r="D631" s="1">
        <v>11056.55</v>
      </c>
      <c r="E631" s="1">
        <v>11132.6</v>
      </c>
      <c r="F631" s="1">
        <v>765074288</v>
      </c>
      <c r="G631" s="1">
        <v>41068.720000000001</v>
      </c>
      <c r="H631" s="3">
        <f>IF(ISERR(LN(Table231[[#This Row],[Close]]/E630)),"-",LN(Table231[[#This Row],[Close]]/E630))</f>
        <v>-2.6598086535778794E-3</v>
      </c>
    </row>
    <row r="632" spans="1:8" x14ac:dyDescent="0.3">
      <c r="A632" s="2">
        <v>44035</v>
      </c>
      <c r="B632" s="1">
        <v>11135</v>
      </c>
      <c r="C632" s="1">
        <v>11239.8</v>
      </c>
      <c r="D632" s="1">
        <v>11103.15</v>
      </c>
      <c r="E632" s="1">
        <v>11215.45</v>
      </c>
      <c r="F632" s="1">
        <v>621575333</v>
      </c>
      <c r="G632" s="1">
        <v>32744.93</v>
      </c>
      <c r="H632" s="3">
        <f>IF(ISERR(LN(Table231[[#This Row],[Close]]/E631)),"-",LN(Table231[[#This Row],[Close]]/E631))</f>
        <v>7.414551118342539E-3</v>
      </c>
    </row>
    <row r="633" spans="1:8" x14ac:dyDescent="0.3">
      <c r="A633" s="2">
        <v>44036</v>
      </c>
      <c r="B633" s="1">
        <v>11149.95</v>
      </c>
      <c r="C633" s="1">
        <v>11225.4</v>
      </c>
      <c r="D633" s="1">
        <v>11090.3</v>
      </c>
      <c r="E633" s="1">
        <v>11194.15</v>
      </c>
      <c r="F633" s="1">
        <v>678935175</v>
      </c>
      <c r="G633" s="1">
        <v>40217.17</v>
      </c>
      <c r="H633" s="3">
        <f>IF(ISERR(LN(Table231[[#This Row],[Close]]/E632)),"-",LN(Table231[[#This Row],[Close]]/E632))</f>
        <v>-1.9009715848837335E-3</v>
      </c>
    </row>
    <row r="634" spans="1:8" x14ac:dyDescent="0.3">
      <c r="A634" s="2">
        <v>44039</v>
      </c>
      <c r="B634" s="1">
        <v>11225</v>
      </c>
      <c r="C634" s="1">
        <v>11225</v>
      </c>
      <c r="D634" s="1">
        <v>11087.85</v>
      </c>
      <c r="E634" s="1">
        <v>11131.8</v>
      </c>
      <c r="F634" s="1">
        <v>588148687</v>
      </c>
      <c r="G634" s="1">
        <v>34539.730000000003</v>
      </c>
      <c r="H634" s="3">
        <f>IF(ISERR(LN(Table231[[#This Row],[Close]]/E633)),"-",LN(Table231[[#This Row],[Close]]/E633))</f>
        <v>-5.5854431363716118E-3</v>
      </c>
    </row>
    <row r="635" spans="1:8" x14ac:dyDescent="0.3">
      <c r="A635" s="2">
        <v>44040</v>
      </c>
      <c r="B635" s="1">
        <v>11154.1</v>
      </c>
      <c r="C635" s="1">
        <v>11317.75</v>
      </c>
      <c r="D635" s="1">
        <v>11151.4</v>
      </c>
      <c r="E635" s="1">
        <v>11300.55</v>
      </c>
      <c r="F635" s="1">
        <v>683891350</v>
      </c>
      <c r="G635" s="1">
        <v>38677.47</v>
      </c>
      <c r="H635" s="3">
        <f>IF(ISERR(LN(Table231[[#This Row],[Close]]/E634)),"-",LN(Table231[[#This Row],[Close]]/E634))</f>
        <v>1.504551982144569E-2</v>
      </c>
    </row>
    <row r="636" spans="1:8" x14ac:dyDescent="0.3">
      <c r="A636" s="2">
        <v>44041</v>
      </c>
      <c r="B636" s="1">
        <v>11276.9</v>
      </c>
      <c r="C636" s="1">
        <v>11341.4</v>
      </c>
      <c r="D636" s="1">
        <v>11149.75</v>
      </c>
      <c r="E636" s="1">
        <v>11202.85</v>
      </c>
      <c r="F636" s="1">
        <v>600726301</v>
      </c>
      <c r="G636" s="1">
        <v>38726.019999999997</v>
      </c>
      <c r="H636" s="3">
        <f>IF(ISERR(LN(Table231[[#This Row],[Close]]/E635)),"-",LN(Table231[[#This Row],[Close]]/E635))</f>
        <v>-8.6831868839774111E-3</v>
      </c>
    </row>
    <row r="637" spans="1:8" x14ac:dyDescent="0.3">
      <c r="A637" s="2">
        <v>44042</v>
      </c>
      <c r="B637" s="1">
        <v>11254.3</v>
      </c>
      <c r="C637" s="1">
        <v>11299.95</v>
      </c>
      <c r="D637" s="1">
        <v>11084.95</v>
      </c>
      <c r="E637" s="1">
        <v>11102.15</v>
      </c>
      <c r="F637" s="1">
        <v>677761342</v>
      </c>
      <c r="G637" s="1">
        <v>39150.44</v>
      </c>
      <c r="H637" s="3">
        <f>IF(ISERR(LN(Table231[[#This Row],[Close]]/E636)),"-",LN(Table231[[#This Row],[Close]]/E636))</f>
        <v>-9.0294269604375872E-3</v>
      </c>
    </row>
    <row r="638" spans="1:8" x14ac:dyDescent="0.3">
      <c r="A638" s="2">
        <v>44043</v>
      </c>
      <c r="B638" s="1">
        <v>11139.5</v>
      </c>
      <c r="C638" s="1">
        <v>11150.4</v>
      </c>
      <c r="D638" s="1">
        <v>11026.65</v>
      </c>
      <c r="E638" s="1">
        <v>11073.45</v>
      </c>
      <c r="F638" s="1">
        <v>642560311</v>
      </c>
      <c r="G638" s="1">
        <v>36220.089999999997</v>
      </c>
      <c r="H638" s="3">
        <f>IF(ISERR(LN(Table231[[#This Row],[Close]]/E637)),"-",LN(Table231[[#This Row],[Close]]/E637))</f>
        <v>-2.5884319724486563E-3</v>
      </c>
    </row>
    <row r="639" spans="1:8" x14ac:dyDescent="0.3">
      <c r="A639" s="2">
        <v>44046</v>
      </c>
      <c r="B639" s="1">
        <v>11057.55</v>
      </c>
      <c r="C639" s="1">
        <v>11058.05</v>
      </c>
      <c r="D639" s="1">
        <v>10882.25</v>
      </c>
      <c r="E639" s="1">
        <v>10891.6</v>
      </c>
      <c r="F639" s="1">
        <v>680929323</v>
      </c>
      <c r="G639" s="1">
        <v>31149.94</v>
      </c>
      <c r="H639" s="3">
        <f>IF(ISERR(LN(Table231[[#This Row],[Close]]/E638)),"-",LN(Table231[[#This Row],[Close]]/E638))</f>
        <v>-1.6558501347417372E-2</v>
      </c>
    </row>
    <row r="640" spans="1:8" x14ac:dyDescent="0.3">
      <c r="A640" s="2">
        <v>44047</v>
      </c>
      <c r="B640" s="1">
        <v>10946.65</v>
      </c>
      <c r="C640" s="1">
        <v>11112.25</v>
      </c>
      <c r="D640" s="1">
        <v>10908.1</v>
      </c>
      <c r="E640" s="1">
        <v>11095.25</v>
      </c>
      <c r="F640" s="1">
        <v>625738313</v>
      </c>
      <c r="G640" s="1">
        <v>35357.96</v>
      </c>
      <c r="H640" s="3">
        <f>IF(ISERR(LN(Table231[[#This Row],[Close]]/E639)),"-",LN(Table231[[#This Row],[Close]]/E639))</f>
        <v>1.8525238867160679E-2</v>
      </c>
    </row>
    <row r="641" spans="1:8" x14ac:dyDescent="0.3">
      <c r="A641" s="2">
        <v>44048</v>
      </c>
      <c r="B641" s="1">
        <v>11155.75</v>
      </c>
      <c r="C641" s="1">
        <v>11225.65</v>
      </c>
      <c r="D641" s="1">
        <v>11064.05</v>
      </c>
      <c r="E641" s="1">
        <v>11101.65</v>
      </c>
      <c r="F641" s="1">
        <v>667639446</v>
      </c>
      <c r="G641" s="1">
        <v>34894.58</v>
      </c>
      <c r="H641" s="3">
        <f>IF(ISERR(LN(Table231[[#This Row],[Close]]/E640)),"-",LN(Table231[[#This Row],[Close]]/E640))</f>
        <v>5.7665711674614829E-4</v>
      </c>
    </row>
    <row r="642" spans="1:8" x14ac:dyDescent="0.3">
      <c r="A642" s="2">
        <v>44049</v>
      </c>
      <c r="B642" s="1">
        <v>11185.7</v>
      </c>
      <c r="C642" s="1">
        <v>11256.8</v>
      </c>
      <c r="D642" s="1">
        <v>11127.3</v>
      </c>
      <c r="E642" s="1">
        <v>11200.15</v>
      </c>
      <c r="F642" s="1">
        <v>600374615</v>
      </c>
      <c r="G642" s="1">
        <v>31501.08</v>
      </c>
      <c r="H642" s="3">
        <f>IF(ISERR(LN(Table231[[#This Row],[Close]]/E641)),"-",LN(Table231[[#This Row],[Close]]/E641))</f>
        <v>8.8334251486867181E-3</v>
      </c>
    </row>
    <row r="643" spans="1:8" x14ac:dyDescent="0.3">
      <c r="A643" s="2">
        <v>44050</v>
      </c>
      <c r="B643" s="1">
        <v>11186.65</v>
      </c>
      <c r="C643" s="1">
        <v>11231.9</v>
      </c>
      <c r="D643" s="1">
        <v>11142.05</v>
      </c>
      <c r="E643" s="1">
        <v>11214.05</v>
      </c>
      <c r="F643" s="1">
        <v>452629891</v>
      </c>
      <c r="G643" s="1">
        <v>27054.43</v>
      </c>
      <c r="H643" s="3">
        <f>IF(ISERR(LN(Table231[[#This Row],[Close]]/E642)),"-",LN(Table231[[#This Row],[Close]]/E642))</f>
        <v>1.2402853353563766E-3</v>
      </c>
    </row>
    <row r="644" spans="1:8" x14ac:dyDescent="0.3">
      <c r="A644" s="2">
        <v>44053</v>
      </c>
      <c r="B644" s="1">
        <v>11270.25</v>
      </c>
      <c r="C644" s="1">
        <v>11337.3</v>
      </c>
      <c r="D644" s="1">
        <v>11238</v>
      </c>
      <c r="E644" s="1">
        <v>11270.15</v>
      </c>
      <c r="F644" s="1">
        <v>491999534</v>
      </c>
      <c r="G644" s="1">
        <v>29108.25</v>
      </c>
      <c r="H644" s="3">
        <f>IF(ISERR(LN(Table231[[#This Row],[Close]]/E643)),"-",LN(Table231[[#This Row],[Close]]/E643))</f>
        <v>4.9901812309422651E-3</v>
      </c>
    </row>
    <row r="645" spans="1:8" x14ac:dyDescent="0.3">
      <c r="A645" s="2">
        <v>44054</v>
      </c>
      <c r="B645" s="1">
        <v>11322.25</v>
      </c>
      <c r="C645" s="1">
        <v>11373.6</v>
      </c>
      <c r="D645" s="1">
        <v>11299.15</v>
      </c>
      <c r="E645" s="1">
        <v>11322.5</v>
      </c>
      <c r="F645" s="1">
        <v>586084846</v>
      </c>
      <c r="G645" s="1">
        <v>30314.89</v>
      </c>
      <c r="H645" s="3">
        <f>IF(ISERR(LN(Table231[[#This Row],[Close]]/E644)),"-",LN(Table231[[#This Row],[Close]]/E644))</f>
        <v>4.6342588134252122E-3</v>
      </c>
    </row>
    <row r="646" spans="1:8" x14ac:dyDescent="0.3">
      <c r="A646" s="2">
        <v>44055</v>
      </c>
      <c r="B646" s="1">
        <v>11289</v>
      </c>
      <c r="C646" s="1">
        <v>11322</v>
      </c>
      <c r="D646" s="1">
        <v>11242.65</v>
      </c>
      <c r="E646" s="1">
        <v>11308.4</v>
      </c>
      <c r="F646" s="1">
        <v>609858960</v>
      </c>
      <c r="G646" s="1">
        <v>28088.09</v>
      </c>
      <c r="H646" s="3">
        <f>IF(ISERR(LN(Table231[[#This Row],[Close]]/E645)),"-",LN(Table231[[#This Row],[Close]]/E645))</f>
        <v>-1.246084055380327E-3</v>
      </c>
    </row>
    <row r="647" spans="1:8" x14ac:dyDescent="0.3">
      <c r="A647" s="2">
        <v>44056</v>
      </c>
      <c r="B647" s="1">
        <v>11334.85</v>
      </c>
      <c r="C647" s="1">
        <v>11359.3</v>
      </c>
      <c r="D647" s="1">
        <v>11269.95</v>
      </c>
      <c r="E647" s="1">
        <v>11300.45</v>
      </c>
      <c r="F647" s="1">
        <v>562355175</v>
      </c>
      <c r="G647" s="1">
        <v>26500.52</v>
      </c>
      <c r="H647" s="3">
        <f>IF(ISERR(LN(Table231[[#This Row],[Close]]/E646)),"-",LN(Table231[[#This Row],[Close]]/E646))</f>
        <v>-7.0326445862201709E-4</v>
      </c>
    </row>
    <row r="648" spans="1:8" x14ac:dyDescent="0.3">
      <c r="A648" s="2">
        <v>44057</v>
      </c>
      <c r="B648" s="1">
        <v>11353.3</v>
      </c>
      <c r="C648" s="1">
        <v>11366.25</v>
      </c>
      <c r="D648" s="1">
        <v>11111.45</v>
      </c>
      <c r="E648" s="1">
        <v>11178.4</v>
      </c>
      <c r="F648" s="1">
        <v>645109756</v>
      </c>
      <c r="G648" s="1">
        <v>31059.23</v>
      </c>
      <c r="H648" s="3">
        <f>IF(ISERR(LN(Table231[[#This Row],[Close]]/E647)),"-",LN(Table231[[#This Row],[Close]]/E647))</f>
        <v>-1.0859203150128484E-2</v>
      </c>
    </row>
    <row r="649" spans="1:8" x14ac:dyDescent="0.3">
      <c r="A649" s="2">
        <v>44060</v>
      </c>
      <c r="B649" s="1">
        <v>11248.9</v>
      </c>
      <c r="C649" s="1">
        <v>11267.1</v>
      </c>
      <c r="D649" s="1">
        <v>11144.5</v>
      </c>
      <c r="E649" s="1">
        <v>11247.1</v>
      </c>
      <c r="F649" s="1">
        <v>633963958</v>
      </c>
      <c r="G649" s="1">
        <v>27468.67</v>
      </c>
      <c r="H649" s="3">
        <f>IF(ISERR(LN(Table231[[#This Row],[Close]]/E648)),"-",LN(Table231[[#This Row],[Close]]/E648))</f>
        <v>6.126972858148093E-3</v>
      </c>
    </row>
    <row r="650" spans="1:8" x14ac:dyDescent="0.3">
      <c r="A650" s="2">
        <v>44061</v>
      </c>
      <c r="B650" s="1">
        <v>11259.8</v>
      </c>
      <c r="C650" s="1">
        <v>11401.7</v>
      </c>
      <c r="D650" s="1">
        <v>11253.15</v>
      </c>
      <c r="E650" s="1">
        <v>11385.35</v>
      </c>
      <c r="F650" s="1">
        <v>579242492</v>
      </c>
      <c r="G650" s="1">
        <v>27267.51</v>
      </c>
      <c r="H650" s="3">
        <f>IF(ISERR(LN(Table231[[#This Row],[Close]]/E649)),"-",LN(Table231[[#This Row],[Close]]/E649))</f>
        <v>1.2217123605577227E-2</v>
      </c>
    </row>
    <row r="651" spans="1:8" x14ac:dyDescent="0.3">
      <c r="A651" s="2">
        <v>44062</v>
      </c>
      <c r="B651" s="1">
        <v>11452.15</v>
      </c>
      <c r="C651" s="1">
        <v>11460.35</v>
      </c>
      <c r="D651" s="1">
        <v>11394.1</v>
      </c>
      <c r="E651" s="1">
        <v>11408.4</v>
      </c>
      <c r="F651" s="1">
        <v>626217997</v>
      </c>
      <c r="G651" s="1">
        <v>27528.12</v>
      </c>
      <c r="H651" s="3">
        <f>IF(ISERR(LN(Table231[[#This Row],[Close]]/E650)),"-",LN(Table231[[#This Row],[Close]]/E650))</f>
        <v>2.0224849230216792E-3</v>
      </c>
    </row>
    <row r="652" spans="1:8" x14ac:dyDescent="0.3">
      <c r="A652" s="2">
        <v>44063</v>
      </c>
      <c r="B652" s="1">
        <v>11317.45</v>
      </c>
      <c r="C652" s="1">
        <v>11361.45</v>
      </c>
      <c r="D652" s="1">
        <v>11289.8</v>
      </c>
      <c r="E652" s="1">
        <v>11312.2</v>
      </c>
      <c r="F652" s="1">
        <v>791587770</v>
      </c>
      <c r="G652" s="1">
        <v>27676.18</v>
      </c>
      <c r="H652" s="3">
        <f>IF(ISERR(LN(Table231[[#This Row],[Close]]/E651)),"-",LN(Table231[[#This Row],[Close]]/E651))</f>
        <v>-8.4681368334637991E-3</v>
      </c>
    </row>
    <row r="653" spans="1:8" x14ac:dyDescent="0.3">
      <c r="A653" s="2">
        <v>44064</v>
      </c>
      <c r="B653" s="1">
        <v>11409.65</v>
      </c>
      <c r="C653" s="1">
        <v>11418.5</v>
      </c>
      <c r="D653" s="1">
        <v>11362.2</v>
      </c>
      <c r="E653" s="1">
        <v>11371.6</v>
      </c>
      <c r="F653" s="1">
        <v>668719170</v>
      </c>
      <c r="G653" s="1">
        <v>26294.26</v>
      </c>
      <c r="H653" s="3">
        <f>IF(ISERR(LN(Table231[[#This Row],[Close]]/E652)),"-",LN(Table231[[#This Row],[Close]]/E652))</f>
        <v>5.2372297208920626E-3</v>
      </c>
    </row>
    <row r="654" spans="1:8" x14ac:dyDescent="0.3">
      <c r="A654" s="2">
        <v>44067</v>
      </c>
      <c r="B654" s="1">
        <v>11412</v>
      </c>
      <c r="C654" s="1">
        <v>11497.25</v>
      </c>
      <c r="D654" s="1">
        <v>11410.65</v>
      </c>
      <c r="E654" s="1">
        <v>11466.45</v>
      </c>
      <c r="F654" s="1">
        <v>532900535</v>
      </c>
      <c r="G654" s="1">
        <v>28920.84</v>
      </c>
      <c r="H654" s="3">
        <f>IF(ISERR(LN(Table231[[#This Row],[Close]]/E653)),"-",LN(Table231[[#This Row],[Close]]/E653))</f>
        <v>8.3063611256103259E-3</v>
      </c>
    </row>
    <row r="655" spans="1:8" x14ac:dyDescent="0.3">
      <c r="A655" s="2">
        <v>44068</v>
      </c>
      <c r="B655" s="1">
        <v>11513.1</v>
      </c>
      <c r="C655" s="1">
        <v>11525.9</v>
      </c>
      <c r="D655" s="1">
        <v>11423.35</v>
      </c>
      <c r="E655" s="1">
        <v>11472.25</v>
      </c>
      <c r="F655" s="1">
        <v>638152608</v>
      </c>
      <c r="G655" s="1">
        <v>28742.82</v>
      </c>
      <c r="H655" s="3">
        <f>IF(ISERR(LN(Table231[[#This Row],[Close]]/E654)),"-",LN(Table231[[#This Row],[Close]]/E654))</f>
        <v>5.0569562561106503E-4</v>
      </c>
    </row>
    <row r="656" spans="1:8" x14ac:dyDescent="0.3">
      <c r="A656" s="2">
        <v>44069</v>
      </c>
      <c r="B656" s="1">
        <v>11512.85</v>
      </c>
      <c r="C656" s="1">
        <v>11561.75</v>
      </c>
      <c r="D656" s="1">
        <v>11461.85</v>
      </c>
      <c r="E656" s="1">
        <v>11549.6</v>
      </c>
      <c r="F656" s="1">
        <v>743442521</v>
      </c>
      <c r="G656" s="1">
        <v>34852.01</v>
      </c>
      <c r="H656" s="3">
        <f>IF(ISERR(LN(Table231[[#This Row],[Close]]/E655)),"-",LN(Table231[[#This Row],[Close]]/E655))</f>
        <v>6.7197285239703015E-3</v>
      </c>
    </row>
    <row r="657" spans="1:8" x14ac:dyDescent="0.3">
      <c r="A657" s="2">
        <v>44070</v>
      </c>
      <c r="B657" s="1">
        <v>11609.3</v>
      </c>
      <c r="C657" s="1">
        <v>11617.35</v>
      </c>
      <c r="D657" s="1">
        <v>11540.6</v>
      </c>
      <c r="E657" s="1">
        <v>11559.25</v>
      </c>
      <c r="F657" s="1">
        <v>719776490</v>
      </c>
      <c r="G657" s="1">
        <v>31580.61</v>
      </c>
      <c r="H657" s="3">
        <f>IF(ISERR(LN(Table231[[#This Row],[Close]]/E656)),"-",LN(Table231[[#This Row],[Close]]/E656))</f>
        <v>8.3517791330367671E-4</v>
      </c>
    </row>
    <row r="658" spans="1:8" x14ac:dyDescent="0.3">
      <c r="A658" s="2">
        <v>44071</v>
      </c>
      <c r="B658" s="1">
        <v>11602.95</v>
      </c>
      <c r="C658" s="1">
        <v>11686.05</v>
      </c>
      <c r="D658" s="1">
        <v>11589.4</v>
      </c>
      <c r="E658" s="1">
        <v>11647.6</v>
      </c>
      <c r="F658" s="1">
        <v>806997707</v>
      </c>
      <c r="G658" s="1">
        <v>39349.919999999998</v>
      </c>
      <c r="H658" s="3">
        <f>IF(ISERR(LN(Table231[[#This Row],[Close]]/E657)),"-",LN(Table231[[#This Row],[Close]]/E657))</f>
        <v>7.614167958564083E-3</v>
      </c>
    </row>
    <row r="659" spans="1:8" x14ac:dyDescent="0.3">
      <c r="A659" s="2">
        <v>44074</v>
      </c>
      <c r="B659" s="1">
        <v>11777.55</v>
      </c>
      <c r="C659" s="1">
        <v>11794.25</v>
      </c>
      <c r="D659" s="1">
        <v>11325.85</v>
      </c>
      <c r="E659" s="1">
        <v>11387.5</v>
      </c>
      <c r="F659" s="1">
        <v>1371789450</v>
      </c>
      <c r="G659" s="1">
        <v>61668.55</v>
      </c>
      <c r="H659" s="3">
        <f>IF(ISERR(LN(Table231[[#This Row],[Close]]/E658)),"-",LN(Table231[[#This Row],[Close]]/E658))</f>
        <v>-2.2583887619258884E-2</v>
      </c>
    </row>
    <row r="660" spans="1:8" x14ac:dyDescent="0.3">
      <c r="A660" s="2">
        <v>44075</v>
      </c>
      <c r="B660" s="1">
        <v>11464.3</v>
      </c>
      <c r="C660" s="1">
        <v>11553.55</v>
      </c>
      <c r="D660" s="1">
        <v>11366.9</v>
      </c>
      <c r="E660" s="1">
        <v>11470.25</v>
      </c>
      <c r="F660" s="1">
        <v>783769555</v>
      </c>
      <c r="G660" s="1">
        <v>36752.54</v>
      </c>
      <c r="H660" s="3">
        <f>IF(ISERR(LN(Table231[[#This Row],[Close]]/E659)),"-",LN(Table231[[#This Row],[Close]]/E659))</f>
        <v>7.2404643072113339E-3</v>
      </c>
    </row>
    <row r="661" spans="1:8" x14ac:dyDescent="0.3">
      <c r="A661" s="2">
        <v>44076</v>
      </c>
      <c r="B661" s="1">
        <v>11478.55</v>
      </c>
      <c r="C661" s="1">
        <v>11554.75</v>
      </c>
      <c r="D661" s="1">
        <v>11430.4</v>
      </c>
      <c r="E661" s="1">
        <v>11535</v>
      </c>
      <c r="F661" s="1">
        <v>593494423</v>
      </c>
      <c r="G661" s="1">
        <v>27454.65</v>
      </c>
      <c r="H661" s="3">
        <f>IF(ISERR(LN(Table231[[#This Row],[Close]]/E660)),"-",LN(Table231[[#This Row],[Close]]/E660))</f>
        <v>5.6291647324288943E-3</v>
      </c>
    </row>
    <row r="662" spans="1:8" x14ac:dyDescent="0.3">
      <c r="A662" s="2">
        <v>44077</v>
      </c>
      <c r="B662" s="1">
        <v>11566.2</v>
      </c>
      <c r="C662" s="1">
        <v>11584.95</v>
      </c>
      <c r="D662" s="1">
        <v>11507.65</v>
      </c>
      <c r="E662" s="1">
        <v>11527.45</v>
      </c>
      <c r="F662" s="1">
        <v>607115212</v>
      </c>
      <c r="G662" s="1">
        <v>26868.26</v>
      </c>
      <c r="H662" s="3">
        <f>IF(ISERR(LN(Table231[[#This Row],[Close]]/E661)),"-",LN(Table231[[#This Row],[Close]]/E661))</f>
        <v>-6.5474399031464003E-4</v>
      </c>
    </row>
    <row r="663" spans="1:8" x14ac:dyDescent="0.3">
      <c r="A663" s="2">
        <v>44078</v>
      </c>
      <c r="B663" s="1">
        <v>11354.4</v>
      </c>
      <c r="C663" s="1">
        <v>11452.05</v>
      </c>
      <c r="D663" s="1">
        <v>11303.65</v>
      </c>
      <c r="E663" s="1">
        <v>11333.85</v>
      </c>
      <c r="F663" s="1">
        <v>681338905</v>
      </c>
      <c r="G663" s="1">
        <v>31746.86</v>
      </c>
      <c r="H663" s="3">
        <f>IF(ISERR(LN(Table231[[#This Row],[Close]]/E662)),"-",LN(Table231[[#This Row],[Close]]/E662))</f>
        <v>-1.6937324491168509E-2</v>
      </c>
    </row>
    <row r="664" spans="1:8" x14ac:dyDescent="0.3">
      <c r="A664" s="2">
        <v>44081</v>
      </c>
      <c r="B664" s="1">
        <v>11359.6</v>
      </c>
      <c r="C664" s="1">
        <v>11381.15</v>
      </c>
      <c r="D664" s="1">
        <v>11251.7</v>
      </c>
      <c r="E664" s="1">
        <v>11355.05</v>
      </c>
      <c r="F664" s="1">
        <v>560322964</v>
      </c>
      <c r="G664" s="1">
        <v>25959.82</v>
      </c>
      <c r="H664" s="3">
        <f>IF(ISERR(LN(Table231[[#This Row],[Close]]/E663)),"-",LN(Table231[[#This Row],[Close]]/E663))</f>
        <v>1.8687557501366183E-3</v>
      </c>
    </row>
    <row r="665" spans="1:8" x14ac:dyDescent="0.3">
      <c r="A665" s="2">
        <v>44082</v>
      </c>
      <c r="B665" s="1">
        <v>11378.55</v>
      </c>
      <c r="C665" s="1">
        <v>11437.25</v>
      </c>
      <c r="D665" s="1">
        <v>11290.45</v>
      </c>
      <c r="E665" s="1">
        <v>11317.35</v>
      </c>
      <c r="F665" s="1">
        <v>572239350</v>
      </c>
      <c r="G665" s="1">
        <v>27979.7</v>
      </c>
      <c r="H665" s="3">
        <f>IF(ISERR(LN(Table231[[#This Row],[Close]]/E664)),"-",LN(Table231[[#This Row],[Close]]/E664))</f>
        <v>-3.3256324646967609E-3</v>
      </c>
    </row>
    <row r="666" spans="1:8" x14ac:dyDescent="0.3">
      <c r="A666" s="2">
        <v>44083</v>
      </c>
      <c r="B666" s="1">
        <v>11218.6</v>
      </c>
      <c r="C666" s="1">
        <v>11298.15</v>
      </c>
      <c r="D666" s="1">
        <v>11185.15</v>
      </c>
      <c r="E666" s="1">
        <v>11278</v>
      </c>
      <c r="F666" s="1">
        <v>728880693</v>
      </c>
      <c r="G666" s="1">
        <v>32660.67</v>
      </c>
      <c r="H666" s="3">
        <f>IF(ISERR(LN(Table231[[#This Row],[Close]]/E665)),"-",LN(Table231[[#This Row],[Close]]/E665))</f>
        <v>-3.4830210446831823E-3</v>
      </c>
    </row>
    <row r="667" spans="1:8" x14ac:dyDescent="0.3">
      <c r="A667" s="2">
        <v>44084</v>
      </c>
      <c r="B667" s="1">
        <v>11363.3</v>
      </c>
      <c r="C667" s="1">
        <v>11464.05</v>
      </c>
      <c r="D667" s="1">
        <v>11327.4</v>
      </c>
      <c r="E667" s="1">
        <v>11449.25</v>
      </c>
      <c r="F667" s="1">
        <v>679419973</v>
      </c>
      <c r="G667" s="1">
        <v>39239.1</v>
      </c>
      <c r="H667" s="3">
        <f>IF(ISERR(LN(Table231[[#This Row],[Close]]/E666)),"-",LN(Table231[[#This Row],[Close]]/E666))</f>
        <v>1.507030028649042E-2</v>
      </c>
    </row>
    <row r="668" spans="1:8" x14ac:dyDescent="0.3">
      <c r="A668" s="2">
        <v>44085</v>
      </c>
      <c r="B668" s="1">
        <v>11447.8</v>
      </c>
      <c r="C668" s="1">
        <v>11493.5</v>
      </c>
      <c r="D668" s="1">
        <v>11419.9</v>
      </c>
      <c r="E668" s="1">
        <v>11464.45</v>
      </c>
      <c r="F668" s="1">
        <v>554789157</v>
      </c>
      <c r="G668" s="1">
        <v>29614.09</v>
      </c>
      <c r="H668" s="3">
        <f>IF(ISERR(LN(Table231[[#This Row],[Close]]/E667)),"-",LN(Table231[[#This Row],[Close]]/E667))</f>
        <v>1.3267173987232086E-3</v>
      </c>
    </row>
    <row r="669" spans="1:8" x14ac:dyDescent="0.3">
      <c r="A669" s="2">
        <v>44088</v>
      </c>
      <c r="B669" s="1">
        <v>11540.15</v>
      </c>
      <c r="C669" s="1">
        <v>11568.9</v>
      </c>
      <c r="D669" s="1">
        <v>11383.55</v>
      </c>
      <c r="E669" s="1">
        <v>11440.05</v>
      </c>
      <c r="F669" s="1">
        <v>642270123</v>
      </c>
      <c r="G669" s="1">
        <v>33996.94</v>
      </c>
      <c r="H669" s="3">
        <f>IF(ISERR(LN(Table231[[#This Row],[Close]]/E668)),"-",LN(Table231[[#This Row],[Close]]/E668))</f>
        <v>-2.1305864987327225E-3</v>
      </c>
    </row>
    <row r="670" spans="1:8" x14ac:dyDescent="0.3">
      <c r="A670" s="2">
        <v>44089</v>
      </c>
      <c r="B670" s="1">
        <v>11487.2</v>
      </c>
      <c r="C670" s="1">
        <v>11535.95</v>
      </c>
      <c r="D670" s="1">
        <v>11442.25</v>
      </c>
      <c r="E670" s="1">
        <v>11521.8</v>
      </c>
      <c r="F670" s="1">
        <v>506667239</v>
      </c>
      <c r="G670" s="1">
        <v>28054.51</v>
      </c>
      <c r="H670" s="3">
        <f>IF(ISERR(LN(Table231[[#This Row],[Close]]/E669)),"-",LN(Table231[[#This Row],[Close]]/E669))</f>
        <v>7.1205364905140263E-3</v>
      </c>
    </row>
    <row r="671" spans="1:8" x14ac:dyDescent="0.3">
      <c r="A671" s="2">
        <v>44090</v>
      </c>
      <c r="B671" s="1">
        <v>11538.45</v>
      </c>
      <c r="C671" s="1">
        <v>11618.1</v>
      </c>
      <c r="D671" s="1">
        <v>11516.75</v>
      </c>
      <c r="E671" s="1">
        <v>11604.55</v>
      </c>
      <c r="F671" s="1">
        <v>527804775</v>
      </c>
      <c r="G671" s="1">
        <v>27629.71</v>
      </c>
      <c r="H671" s="3">
        <f>IF(ISERR(LN(Table231[[#This Row],[Close]]/E670)),"-",LN(Table231[[#This Row],[Close]]/E670))</f>
        <v>7.1563695231040263E-3</v>
      </c>
    </row>
    <row r="672" spans="1:8" x14ac:dyDescent="0.3">
      <c r="A672" s="2">
        <v>44091</v>
      </c>
      <c r="B672" s="1">
        <v>11539.4</v>
      </c>
      <c r="C672" s="1">
        <v>11587.2</v>
      </c>
      <c r="D672" s="1">
        <v>11498.5</v>
      </c>
      <c r="E672" s="1">
        <v>11516.1</v>
      </c>
      <c r="F672" s="1">
        <v>517729494</v>
      </c>
      <c r="G672" s="1">
        <v>29674.95</v>
      </c>
      <c r="H672" s="3">
        <f>IF(ISERR(LN(Table231[[#This Row],[Close]]/E671)),"-",LN(Table231[[#This Row],[Close]]/E671))</f>
        <v>-7.651206302177675E-3</v>
      </c>
    </row>
    <row r="673" spans="1:8" x14ac:dyDescent="0.3">
      <c r="A673" s="2">
        <v>44092</v>
      </c>
      <c r="B673" s="1">
        <v>11584.1</v>
      </c>
      <c r="C673" s="1">
        <v>11584.1</v>
      </c>
      <c r="D673" s="1">
        <v>11446.1</v>
      </c>
      <c r="E673" s="1">
        <v>11504.95</v>
      </c>
      <c r="F673" s="1">
        <v>764154094</v>
      </c>
      <c r="G673" s="1">
        <v>48698.68</v>
      </c>
      <c r="H673" s="3">
        <f>IF(ISERR(LN(Table231[[#This Row],[Close]]/E672)),"-",LN(Table231[[#This Row],[Close]]/E672))</f>
        <v>-9.6867874157542232E-4</v>
      </c>
    </row>
    <row r="674" spans="1:8" x14ac:dyDescent="0.3">
      <c r="A674" s="2">
        <v>44095</v>
      </c>
      <c r="B674" s="1">
        <v>11503.8</v>
      </c>
      <c r="C674" s="1">
        <v>11535.25</v>
      </c>
      <c r="D674" s="1">
        <v>11218.5</v>
      </c>
      <c r="E674" s="1">
        <v>11250.55</v>
      </c>
      <c r="F674" s="1">
        <v>602851737</v>
      </c>
      <c r="G674" s="1">
        <v>37213.230000000003</v>
      </c>
      <c r="H674" s="3">
        <f>IF(ISERR(LN(Table231[[#This Row],[Close]]/E673)),"-",LN(Table231[[#This Row],[Close]]/E673))</f>
        <v>-2.2360361197041149E-2</v>
      </c>
    </row>
    <row r="675" spans="1:8" x14ac:dyDescent="0.3">
      <c r="A675" s="2">
        <v>44096</v>
      </c>
      <c r="B675" s="1">
        <v>11301.75</v>
      </c>
      <c r="C675" s="1">
        <v>11302.2</v>
      </c>
      <c r="D675" s="1">
        <v>11084.65</v>
      </c>
      <c r="E675" s="1">
        <v>11153.65</v>
      </c>
      <c r="F675" s="1">
        <v>672249921</v>
      </c>
      <c r="G675" s="1">
        <v>36296.49</v>
      </c>
      <c r="H675" s="3">
        <f>IF(ISERR(LN(Table231[[#This Row],[Close]]/E674)),"-",LN(Table231[[#This Row],[Close]]/E674))</f>
        <v>-8.650217746793273E-3</v>
      </c>
    </row>
    <row r="676" spans="1:8" x14ac:dyDescent="0.3">
      <c r="A676" s="2">
        <v>44097</v>
      </c>
      <c r="B676" s="1">
        <v>11258.75</v>
      </c>
      <c r="C676" s="1">
        <v>11259.55</v>
      </c>
      <c r="D676" s="1">
        <v>11024.4</v>
      </c>
      <c r="E676" s="1">
        <v>11131.85</v>
      </c>
      <c r="F676" s="1">
        <v>714925847</v>
      </c>
      <c r="G676" s="1">
        <v>35542.980000000003</v>
      </c>
      <c r="H676" s="3">
        <f>IF(ISERR(LN(Table231[[#This Row],[Close]]/E675)),"-",LN(Table231[[#This Row],[Close]]/E675))</f>
        <v>-1.9564296922665279E-3</v>
      </c>
    </row>
    <row r="677" spans="1:8" x14ac:dyDescent="0.3">
      <c r="A677" s="2">
        <v>44098</v>
      </c>
      <c r="B677" s="1">
        <v>11011</v>
      </c>
      <c r="C677" s="1">
        <v>11015.3</v>
      </c>
      <c r="D677" s="1">
        <v>10790.2</v>
      </c>
      <c r="E677" s="1">
        <v>10805.55</v>
      </c>
      <c r="F677" s="1">
        <v>706139506</v>
      </c>
      <c r="G677" s="1">
        <v>33623.71</v>
      </c>
      <c r="H677" s="3">
        <f>IF(ISERR(LN(Table231[[#This Row],[Close]]/E676)),"-",LN(Table231[[#This Row],[Close]]/E676))</f>
        <v>-2.9750477881848796E-2</v>
      </c>
    </row>
    <row r="678" spans="1:8" x14ac:dyDescent="0.3">
      <c r="A678" s="2">
        <v>44099</v>
      </c>
      <c r="B678" s="1">
        <v>10910.4</v>
      </c>
      <c r="C678" s="1">
        <v>11072.6</v>
      </c>
      <c r="D678" s="1">
        <v>10854.85</v>
      </c>
      <c r="E678" s="1">
        <v>11050.25</v>
      </c>
      <c r="F678" s="1">
        <v>559597322</v>
      </c>
      <c r="G678" s="1">
        <v>31122.18</v>
      </c>
      <c r="H678" s="3">
        <f>IF(ISERR(LN(Table231[[#This Row],[Close]]/E677)),"-",LN(Table231[[#This Row],[Close]]/E677))</f>
        <v>2.2393161118835776E-2</v>
      </c>
    </row>
    <row r="679" spans="1:8" x14ac:dyDescent="0.3">
      <c r="A679" s="2">
        <v>44102</v>
      </c>
      <c r="B679" s="1">
        <v>11140.85</v>
      </c>
      <c r="C679" s="1">
        <v>11239.35</v>
      </c>
      <c r="D679" s="1">
        <v>11099.85</v>
      </c>
      <c r="E679" s="1">
        <v>11227.55</v>
      </c>
      <c r="F679" s="1">
        <v>472777324</v>
      </c>
      <c r="G679" s="1">
        <v>24361.17</v>
      </c>
      <c r="H679" s="3">
        <f>IF(ISERR(LN(Table231[[#This Row],[Close]]/E678)),"-",LN(Table231[[#This Row],[Close]]/E678))</f>
        <v>1.5917527178764334E-2</v>
      </c>
    </row>
    <row r="680" spans="1:8" x14ac:dyDescent="0.3">
      <c r="A680" s="2">
        <v>44103</v>
      </c>
      <c r="B680" s="1">
        <v>11288.6</v>
      </c>
      <c r="C680" s="1">
        <v>11305.4</v>
      </c>
      <c r="D680" s="1">
        <v>11181</v>
      </c>
      <c r="E680" s="1">
        <v>11222.4</v>
      </c>
      <c r="F680" s="1">
        <v>498295735</v>
      </c>
      <c r="G680" s="1">
        <v>26875.14</v>
      </c>
      <c r="H680" s="3">
        <f>IF(ISERR(LN(Table231[[#This Row],[Close]]/E679)),"-",LN(Table231[[#This Row],[Close]]/E679))</f>
        <v>-4.5879835726466887E-4</v>
      </c>
    </row>
    <row r="681" spans="1:8" x14ac:dyDescent="0.3">
      <c r="A681" s="2">
        <v>44104</v>
      </c>
      <c r="B681" s="1">
        <v>11244.45</v>
      </c>
      <c r="C681" s="1">
        <v>11295.4</v>
      </c>
      <c r="D681" s="1">
        <v>11184.55</v>
      </c>
      <c r="E681" s="1">
        <v>11247.55</v>
      </c>
      <c r="F681" s="1">
        <v>499343849</v>
      </c>
      <c r="G681" s="1">
        <v>28134.77</v>
      </c>
      <c r="H681" s="3">
        <f>IF(ISERR(LN(Table231[[#This Row],[Close]]/E680)),"-",LN(Table231[[#This Row],[Close]]/E680))</f>
        <v>2.238546191905813E-3</v>
      </c>
    </row>
  </sheetData>
  <pageMargins left="0.7" right="0.7" top="0.75" bottom="0.75" header="0.3" footer="0.3"/>
  <drawing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79BAC-7E46-4444-9036-C9FE7BF42EA7}">
  <dimension ref="A1:N681"/>
  <sheetViews>
    <sheetView showGridLines="0" workbookViewId="0"/>
  </sheetViews>
  <sheetFormatPr defaultRowHeight="14.4" x14ac:dyDescent="0.3"/>
  <cols>
    <col min="1" max="1" width="9.21875" style="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41</v>
      </c>
      <c r="B2" s="1" t="s">
        <v>14</v>
      </c>
      <c r="C2" s="2">
        <v>43101</v>
      </c>
      <c r="D2" s="1">
        <v>1042.05</v>
      </c>
      <c r="E2" s="1">
        <v>1037.7</v>
      </c>
      <c r="F2" s="1">
        <v>1044.5</v>
      </c>
      <c r="G2" s="1">
        <v>1030</v>
      </c>
      <c r="H2" s="1">
        <v>1032.1500000000001</v>
      </c>
      <c r="I2" s="1">
        <v>1033.55</v>
      </c>
      <c r="J2" s="1">
        <v>1036.23</v>
      </c>
      <c r="K2" s="1">
        <v>2715670</v>
      </c>
      <c r="L2" s="1">
        <v>2814045584.3499999</v>
      </c>
      <c r="M2" s="1">
        <v>65839</v>
      </c>
      <c r="N2" s="3" t="str">
        <f>IF(ISERR(LN(Table1532[[#This Row],[Close Price]]/I1)),"-",LN(Table1532[[#This Row],[Close Price]]/I1))</f>
        <v>-</v>
      </c>
    </row>
    <row r="3" spans="1:14" x14ac:dyDescent="0.3">
      <c r="A3" s="1" t="s">
        <v>41</v>
      </c>
      <c r="B3" s="1" t="s">
        <v>14</v>
      </c>
      <c r="C3" s="2">
        <v>43102</v>
      </c>
      <c r="D3" s="1">
        <v>1033.55</v>
      </c>
      <c r="E3" s="1">
        <v>1037.25</v>
      </c>
      <c r="F3" s="1">
        <v>1042</v>
      </c>
      <c r="G3" s="1">
        <v>1023</v>
      </c>
      <c r="H3" s="1">
        <v>1028.3</v>
      </c>
      <c r="I3" s="1">
        <v>1029.7</v>
      </c>
      <c r="J3" s="1">
        <v>1031.43</v>
      </c>
      <c r="K3" s="1">
        <v>3056124</v>
      </c>
      <c r="L3" s="1">
        <v>3152175058.5500002</v>
      </c>
      <c r="M3" s="1">
        <v>122157</v>
      </c>
      <c r="N3" s="3">
        <f>IF(ISERR(LN(Table1532[[#This Row],[Close Price]]/I2)),"-",LN(Table1532[[#This Row],[Close Price]]/I2))</f>
        <v>-3.7319805825397176E-3</v>
      </c>
    </row>
    <row r="4" spans="1:14" x14ac:dyDescent="0.3">
      <c r="A4" s="1" t="s">
        <v>41</v>
      </c>
      <c r="B4" s="1" t="s">
        <v>14</v>
      </c>
      <c r="C4" s="2">
        <v>43103</v>
      </c>
      <c r="D4" s="1">
        <v>1029.7</v>
      </c>
      <c r="E4" s="1">
        <v>1028.5</v>
      </c>
      <c r="F4" s="1">
        <v>1031.5999999999999</v>
      </c>
      <c r="G4" s="1">
        <v>1018.6</v>
      </c>
      <c r="H4" s="1">
        <v>1022</v>
      </c>
      <c r="I4" s="1">
        <v>1021.3</v>
      </c>
      <c r="J4" s="1">
        <v>1022.55</v>
      </c>
      <c r="K4" s="1">
        <v>3423276</v>
      </c>
      <c r="L4" s="1">
        <v>3500475318.8000002</v>
      </c>
      <c r="M4" s="1">
        <v>132588</v>
      </c>
      <c r="N4" s="3">
        <f>IF(ISERR(LN(Table1532[[#This Row],[Close Price]]/I3)),"-",LN(Table1532[[#This Row],[Close Price]]/I3))</f>
        <v>-8.1911720786519895E-3</v>
      </c>
    </row>
    <row r="5" spans="1:14" x14ac:dyDescent="0.3">
      <c r="A5" s="1" t="s">
        <v>41</v>
      </c>
      <c r="B5" s="1" t="s">
        <v>14</v>
      </c>
      <c r="C5" s="2">
        <v>43104</v>
      </c>
      <c r="D5" s="1">
        <v>1021.3</v>
      </c>
      <c r="E5" s="1">
        <v>1021</v>
      </c>
      <c r="F5" s="1">
        <v>1021</v>
      </c>
      <c r="G5" s="1">
        <v>1009.6</v>
      </c>
      <c r="H5" s="1">
        <v>1015</v>
      </c>
      <c r="I5" s="1">
        <v>1015.4</v>
      </c>
      <c r="J5" s="1">
        <v>1014.48</v>
      </c>
      <c r="K5" s="1">
        <v>4473807</v>
      </c>
      <c r="L5" s="1">
        <v>4538566058.1000004</v>
      </c>
      <c r="M5" s="1">
        <v>81236</v>
      </c>
      <c r="N5" s="3">
        <f>IF(ISERR(LN(Table1532[[#This Row],[Close Price]]/I4)),"-",LN(Table1532[[#This Row],[Close Price]]/I4))</f>
        <v>-5.7937020707593137E-3</v>
      </c>
    </row>
    <row r="6" spans="1:14" x14ac:dyDescent="0.3">
      <c r="A6" s="1" t="s">
        <v>41</v>
      </c>
      <c r="B6" s="1" t="s">
        <v>14</v>
      </c>
      <c r="C6" s="2">
        <v>43105</v>
      </c>
      <c r="D6" s="1">
        <v>1015.4</v>
      </c>
      <c r="E6" s="1">
        <v>1015.3</v>
      </c>
      <c r="F6" s="1">
        <v>1026.4000000000001</v>
      </c>
      <c r="G6" s="1">
        <v>1006</v>
      </c>
      <c r="H6" s="1">
        <v>1014.25</v>
      </c>
      <c r="I6" s="1">
        <v>1012</v>
      </c>
      <c r="J6" s="1">
        <v>1012.92</v>
      </c>
      <c r="K6" s="1">
        <v>5512988</v>
      </c>
      <c r="L6" s="1">
        <v>5584193773.75</v>
      </c>
      <c r="M6" s="1">
        <v>134727</v>
      </c>
      <c r="N6" s="3">
        <f>IF(ISERR(LN(Table1532[[#This Row],[Close Price]]/I5)),"-",LN(Table1532[[#This Row],[Close Price]]/I5))</f>
        <v>-3.3540526658830654E-3</v>
      </c>
    </row>
    <row r="7" spans="1:14" x14ac:dyDescent="0.3">
      <c r="A7" s="1" t="s">
        <v>41</v>
      </c>
      <c r="B7" s="1" t="s">
        <v>14</v>
      </c>
      <c r="C7" s="2">
        <v>43108</v>
      </c>
      <c r="D7" s="1">
        <v>1012</v>
      </c>
      <c r="E7" s="1">
        <v>1024.9000000000001</v>
      </c>
      <c r="F7" s="1">
        <v>1039</v>
      </c>
      <c r="G7" s="1">
        <v>1020.05</v>
      </c>
      <c r="H7" s="1">
        <v>1035.2</v>
      </c>
      <c r="I7" s="1">
        <v>1036.05</v>
      </c>
      <c r="J7" s="1">
        <v>1029.31</v>
      </c>
      <c r="K7" s="1">
        <v>2797345</v>
      </c>
      <c r="L7" s="1">
        <v>2879337346.1999998</v>
      </c>
      <c r="M7" s="1">
        <v>73704</v>
      </c>
      <c r="N7" s="3">
        <f>IF(ISERR(LN(Table1532[[#This Row],[Close Price]]/I6)),"-",LN(Table1532[[#This Row],[Close Price]]/I6))</f>
        <v>2.3486834355680754E-2</v>
      </c>
    </row>
    <row r="8" spans="1:14" x14ac:dyDescent="0.3">
      <c r="A8" s="1" t="s">
        <v>41</v>
      </c>
      <c r="B8" s="1" t="s">
        <v>14</v>
      </c>
      <c r="C8" s="2">
        <v>43109</v>
      </c>
      <c r="D8" s="1">
        <v>1036.05</v>
      </c>
      <c r="E8" s="1">
        <v>1040</v>
      </c>
      <c r="F8" s="1">
        <v>1044.9000000000001</v>
      </c>
      <c r="G8" s="1">
        <v>1028.9000000000001</v>
      </c>
      <c r="H8" s="1">
        <v>1039</v>
      </c>
      <c r="I8" s="1">
        <v>1041.3499999999999</v>
      </c>
      <c r="J8" s="1">
        <v>1036.46</v>
      </c>
      <c r="K8" s="1">
        <v>4974118</v>
      </c>
      <c r="L8" s="1">
        <v>5155470378.8999996</v>
      </c>
      <c r="M8" s="1">
        <v>119611</v>
      </c>
      <c r="N8" s="3">
        <f>IF(ISERR(LN(Table1532[[#This Row],[Close Price]]/I7)),"-",LN(Table1532[[#This Row],[Close Price]]/I7))</f>
        <v>5.1025430819335903E-3</v>
      </c>
    </row>
    <row r="9" spans="1:14" x14ac:dyDescent="0.3">
      <c r="A9" s="1" t="s">
        <v>41</v>
      </c>
      <c r="B9" s="1" t="s">
        <v>14</v>
      </c>
      <c r="C9" s="2">
        <v>43110</v>
      </c>
      <c r="D9" s="1">
        <v>1041.3499999999999</v>
      </c>
      <c r="E9" s="1">
        <v>1046.8</v>
      </c>
      <c r="F9" s="1">
        <v>1056</v>
      </c>
      <c r="G9" s="1">
        <v>1033.05</v>
      </c>
      <c r="H9" s="1">
        <v>1053</v>
      </c>
      <c r="I9" s="1">
        <v>1052.25</v>
      </c>
      <c r="J9" s="1">
        <v>1043.96</v>
      </c>
      <c r="K9" s="1">
        <v>4734317</v>
      </c>
      <c r="L9" s="1">
        <v>4942421495.6499996</v>
      </c>
      <c r="M9" s="1">
        <v>100562</v>
      </c>
      <c r="N9" s="3">
        <f>IF(ISERR(LN(Table1532[[#This Row],[Close Price]]/I8)),"-",LN(Table1532[[#This Row],[Close Price]]/I8))</f>
        <v>1.0412780365654769E-2</v>
      </c>
    </row>
    <row r="10" spans="1:14" x14ac:dyDescent="0.3">
      <c r="A10" s="1" t="s">
        <v>41</v>
      </c>
      <c r="B10" s="1" t="s">
        <v>14</v>
      </c>
      <c r="C10" s="2">
        <v>43111</v>
      </c>
      <c r="D10" s="1">
        <v>1052.25</v>
      </c>
      <c r="E10" s="1">
        <v>1055.25</v>
      </c>
      <c r="F10" s="1">
        <v>1083.4000000000001</v>
      </c>
      <c r="G10" s="1">
        <v>1055.25</v>
      </c>
      <c r="H10" s="1">
        <v>1076.5</v>
      </c>
      <c r="I10" s="1">
        <v>1075.8</v>
      </c>
      <c r="J10" s="1">
        <v>1069.8599999999999</v>
      </c>
      <c r="K10" s="1">
        <v>8387735</v>
      </c>
      <c r="L10" s="1">
        <v>8973696876.1499996</v>
      </c>
      <c r="M10" s="1">
        <v>134085</v>
      </c>
      <c r="N10" s="3">
        <f>IF(ISERR(LN(Table1532[[#This Row],[Close Price]]/I9)),"-",LN(Table1532[[#This Row],[Close Price]]/I9))</f>
        <v>2.2133842188462156E-2</v>
      </c>
    </row>
    <row r="11" spans="1:14" x14ac:dyDescent="0.3">
      <c r="A11" s="1" t="s">
        <v>41</v>
      </c>
      <c r="B11" s="1" t="s">
        <v>14</v>
      </c>
      <c r="C11" s="2">
        <v>43112</v>
      </c>
      <c r="D11" s="1">
        <v>1075.8</v>
      </c>
      <c r="E11" s="1">
        <v>1085.8</v>
      </c>
      <c r="F11" s="1">
        <v>1085.9000000000001</v>
      </c>
      <c r="G11" s="1">
        <v>1070.55</v>
      </c>
      <c r="H11" s="1">
        <v>1078.6500000000001</v>
      </c>
      <c r="I11" s="1">
        <v>1078.45</v>
      </c>
      <c r="J11" s="1">
        <v>1077.02</v>
      </c>
      <c r="K11" s="1">
        <v>9008264</v>
      </c>
      <c r="L11" s="1">
        <v>9702068540.5499992</v>
      </c>
      <c r="M11" s="1">
        <v>138377</v>
      </c>
      <c r="N11" s="3">
        <f>IF(ISERR(LN(Table1532[[#This Row],[Close Price]]/I10)),"-",LN(Table1532[[#This Row],[Close Price]]/I10))</f>
        <v>2.4602542292410656E-3</v>
      </c>
    </row>
    <row r="12" spans="1:14" x14ac:dyDescent="0.3">
      <c r="A12" s="1" t="s">
        <v>41</v>
      </c>
      <c r="B12" s="1" t="s">
        <v>14</v>
      </c>
      <c r="C12" s="2">
        <v>43115</v>
      </c>
      <c r="D12" s="1">
        <v>1078.45</v>
      </c>
      <c r="E12" s="1">
        <v>1080</v>
      </c>
      <c r="F12" s="1">
        <v>1092.95</v>
      </c>
      <c r="G12" s="1">
        <v>1065.0999999999999</v>
      </c>
      <c r="H12" s="1">
        <v>1081</v>
      </c>
      <c r="I12" s="1">
        <v>1081.1500000000001</v>
      </c>
      <c r="J12" s="1">
        <v>1080.8900000000001</v>
      </c>
      <c r="K12" s="1">
        <v>5324625</v>
      </c>
      <c r="L12" s="1">
        <v>5755343848.6000004</v>
      </c>
      <c r="M12" s="1">
        <v>132189</v>
      </c>
      <c r="N12" s="3">
        <f>IF(ISERR(LN(Table1532[[#This Row],[Close Price]]/I11)),"-",LN(Table1532[[#This Row],[Close Price]]/I11))</f>
        <v>2.5004643515209551E-3</v>
      </c>
    </row>
    <row r="13" spans="1:14" x14ac:dyDescent="0.3">
      <c r="A13" s="1" t="s">
        <v>41</v>
      </c>
      <c r="B13" s="1" t="s">
        <v>14</v>
      </c>
      <c r="C13" s="2">
        <v>43116</v>
      </c>
      <c r="D13" s="1">
        <v>1081.1500000000001</v>
      </c>
      <c r="E13" s="1">
        <v>1081.25</v>
      </c>
      <c r="F13" s="1">
        <v>1134.8</v>
      </c>
      <c r="G13" s="1">
        <v>1081.25</v>
      </c>
      <c r="H13" s="1">
        <v>1125</v>
      </c>
      <c r="I13" s="1">
        <v>1122.8499999999999</v>
      </c>
      <c r="J13" s="1">
        <v>1116.71</v>
      </c>
      <c r="K13" s="1">
        <v>11323483</v>
      </c>
      <c r="L13" s="1">
        <v>12645064683.75</v>
      </c>
      <c r="M13" s="1">
        <v>222629</v>
      </c>
      <c r="N13" s="3">
        <f>IF(ISERR(LN(Table1532[[#This Row],[Close Price]]/I12)),"-",LN(Table1532[[#This Row],[Close Price]]/I12))</f>
        <v>3.7844806604646279E-2</v>
      </c>
    </row>
    <row r="14" spans="1:14" x14ac:dyDescent="0.3">
      <c r="A14" s="1" t="s">
        <v>41</v>
      </c>
      <c r="B14" s="1" t="s">
        <v>14</v>
      </c>
      <c r="C14" s="2">
        <v>43117</v>
      </c>
      <c r="D14" s="1">
        <v>1122.8499999999999</v>
      </c>
      <c r="E14" s="1">
        <v>1124.8499999999999</v>
      </c>
      <c r="F14" s="1">
        <v>1161.8</v>
      </c>
      <c r="G14" s="1">
        <v>1123</v>
      </c>
      <c r="H14" s="1">
        <v>1148</v>
      </c>
      <c r="I14" s="1">
        <v>1152.0999999999999</v>
      </c>
      <c r="J14" s="1">
        <v>1150.95</v>
      </c>
      <c r="K14" s="1">
        <v>13077044</v>
      </c>
      <c r="L14" s="1">
        <v>15051075122.950001</v>
      </c>
      <c r="M14" s="1">
        <v>331838</v>
      </c>
      <c r="N14" s="3">
        <f>IF(ISERR(LN(Table1532[[#This Row],[Close Price]]/I13)),"-",LN(Table1532[[#This Row],[Close Price]]/I13))</f>
        <v>2.5716268019457544E-2</v>
      </c>
    </row>
    <row r="15" spans="1:14" x14ac:dyDescent="0.3">
      <c r="A15" s="1" t="s">
        <v>41</v>
      </c>
      <c r="B15" s="1" t="s">
        <v>14</v>
      </c>
      <c r="C15" s="2">
        <v>43118</v>
      </c>
      <c r="D15" s="1">
        <v>1152.0999999999999</v>
      </c>
      <c r="E15" s="1">
        <v>1145</v>
      </c>
      <c r="F15" s="1">
        <v>1164.9000000000001</v>
      </c>
      <c r="G15" s="1">
        <v>1132.0999999999999</v>
      </c>
      <c r="H15" s="1">
        <v>1152</v>
      </c>
      <c r="I15" s="1">
        <v>1152.7</v>
      </c>
      <c r="J15" s="1">
        <v>1148.19</v>
      </c>
      <c r="K15" s="1">
        <v>6602485</v>
      </c>
      <c r="L15" s="1">
        <v>7580886446.1499996</v>
      </c>
      <c r="M15" s="1">
        <v>148758</v>
      </c>
      <c r="N15" s="3">
        <f>IF(ISERR(LN(Table1532[[#This Row],[Close Price]]/I14)),"-",LN(Table1532[[#This Row],[Close Price]]/I14))</f>
        <v>5.2065256295901168E-4</v>
      </c>
    </row>
    <row r="16" spans="1:14" x14ac:dyDescent="0.3">
      <c r="A16" s="1" t="s">
        <v>41</v>
      </c>
      <c r="B16" s="1" t="s">
        <v>14</v>
      </c>
      <c r="C16" s="2">
        <v>43119</v>
      </c>
      <c r="D16" s="1">
        <v>1152.7</v>
      </c>
      <c r="E16" s="1">
        <v>1145</v>
      </c>
      <c r="F16" s="1">
        <v>1147.9000000000001</v>
      </c>
      <c r="G16" s="1">
        <v>1136</v>
      </c>
      <c r="H16" s="1">
        <v>1145.9000000000001</v>
      </c>
      <c r="I16" s="1">
        <v>1143.45</v>
      </c>
      <c r="J16" s="1">
        <v>1142.0899999999999</v>
      </c>
      <c r="K16" s="1">
        <v>2994139</v>
      </c>
      <c r="L16" s="1">
        <v>3419578449.5999999</v>
      </c>
      <c r="M16" s="1">
        <v>104184</v>
      </c>
      <c r="N16" s="3">
        <f>IF(ISERR(LN(Table1532[[#This Row],[Close Price]]/I15)),"-",LN(Table1532[[#This Row],[Close Price]]/I15))</f>
        <v>-8.057008504574463E-3</v>
      </c>
    </row>
    <row r="17" spans="1:14" x14ac:dyDescent="0.3">
      <c r="A17" s="1" t="s">
        <v>41</v>
      </c>
      <c r="B17" s="1" t="s">
        <v>14</v>
      </c>
      <c r="C17" s="2">
        <v>43122</v>
      </c>
      <c r="D17" s="1">
        <v>1143.45</v>
      </c>
      <c r="E17" s="1">
        <v>1132.1500000000001</v>
      </c>
      <c r="F17" s="1">
        <v>1156.95</v>
      </c>
      <c r="G17" s="1">
        <v>1132</v>
      </c>
      <c r="H17" s="1">
        <v>1148.0999999999999</v>
      </c>
      <c r="I17" s="1">
        <v>1150</v>
      </c>
      <c r="J17" s="1">
        <v>1144.31</v>
      </c>
      <c r="K17" s="1">
        <v>4825107</v>
      </c>
      <c r="L17" s="1">
        <v>5521427259.1000004</v>
      </c>
      <c r="M17" s="1">
        <v>136884</v>
      </c>
      <c r="N17" s="3">
        <f>IF(ISERR(LN(Table1532[[#This Row],[Close Price]]/I16)),"-",LN(Table1532[[#This Row],[Close Price]]/I16))</f>
        <v>5.7119342549033312E-3</v>
      </c>
    </row>
    <row r="18" spans="1:14" x14ac:dyDescent="0.3">
      <c r="A18" s="1" t="s">
        <v>41</v>
      </c>
      <c r="B18" s="1" t="s">
        <v>14</v>
      </c>
      <c r="C18" s="2">
        <v>43123</v>
      </c>
      <c r="D18" s="1">
        <v>1150</v>
      </c>
      <c r="E18" s="1">
        <v>1155</v>
      </c>
      <c r="F18" s="1">
        <v>1188</v>
      </c>
      <c r="G18" s="1">
        <v>1155</v>
      </c>
      <c r="H18" s="1">
        <v>1176</v>
      </c>
      <c r="I18" s="1">
        <v>1177.0999999999999</v>
      </c>
      <c r="J18" s="1">
        <v>1176.8499999999999</v>
      </c>
      <c r="K18" s="1">
        <v>7701898</v>
      </c>
      <c r="L18" s="1">
        <v>9063945901.1499996</v>
      </c>
      <c r="M18" s="1">
        <v>178542</v>
      </c>
      <c r="N18" s="3">
        <f>IF(ISERR(LN(Table1532[[#This Row],[Close Price]]/I17)),"-",LN(Table1532[[#This Row],[Close Price]]/I17))</f>
        <v>2.3291844061139204E-2</v>
      </c>
    </row>
    <row r="19" spans="1:14" x14ac:dyDescent="0.3">
      <c r="A19" s="1" t="s">
        <v>41</v>
      </c>
      <c r="B19" s="1" t="s">
        <v>14</v>
      </c>
      <c r="C19" s="2">
        <v>43124</v>
      </c>
      <c r="D19" s="1">
        <v>1177.0999999999999</v>
      </c>
      <c r="E19" s="1">
        <v>1174.8</v>
      </c>
      <c r="F19" s="1">
        <v>1221.05</v>
      </c>
      <c r="G19" s="1">
        <v>1167.5</v>
      </c>
      <c r="H19" s="1">
        <v>1182.8499999999999</v>
      </c>
      <c r="I19" s="1">
        <v>1185.8</v>
      </c>
      <c r="J19" s="1">
        <v>1195.52</v>
      </c>
      <c r="K19" s="1">
        <v>10302359</v>
      </c>
      <c r="L19" s="1">
        <v>12316700909.549999</v>
      </c>
      <c r="M19" s="1">
        <v>204464</v>
      </c>
      <c r="N19" s="3">
        <f>IF(ISERR(LN(Table1532[[#This Row],[Close Price]]/I18)),"-",LN(Table1532[[#This Row],[Close Price]]/I18))</f>
        <v>7.3638658548324945E-3</v>
      </c>
    </row>
    <row r="20" spans="1:14" x14ac:dyDescent="0.3">
      <c r="A20" s="1" t="s">
        <v>41</v>
      </c>
      <c r="B20" s="1" t="s">
        <v>14</v>
      </c>
      <c r="C20" s="2">
        <v>43125</v>
      </c>
      <c r="D20" s="1">
        <v>1185.8</v>
      </c>
      <c r="E20" s="1">
        <v>1182</v>
      </c>
      <c r="F20" s="1">
        <v>1183.4000000000001</v>
      </c>
      <c r="G20" s="1">
        <v>1162.25</v>
      </c>
      <c r="H20" s="1">
        <v>1173.7</v>
      </c>
      <c r="I20" s="1">
        <v>1175.4000000000001</v>
      </c>
      <c r="J20" s="1">
        <v>1171.54</v>
      </c>
      <c r="K20" s="1">
        <v>6774457</v>
      </c>
      <c r="L20" s="1">
        <v>7936550004</v>
      </c>
      <c r="M20" s="1">
        <v>137327</v>
      </c>
      <c r="N20" s="3">
        <f>IF(ISERR(LN(Table1532[[#This Row],[Close Price]]/I19)),"-",LN(Table1532[[#This Row],[Close Price]]/I19))</f>
        <v>-8.8091370947171541E-3</v>
      </c>
    </row>
    <row r="21" spans="1:14" x14ac:dyDescent="0.3">
      <c r="A21" s="1" t="s">
        <v>41</v>
      </c>
      <c r="B21" s="1" t="s">
        <v>14</v>
      </c>
      <c r="C21" s="2">
        <v>43129</v>
      </c>
      <c r="D21" s="1">
        <v>1175.4000000000001</v>
      </c>
      <c r="E21" s="1">
        <v>1166.55</v>
      </c>
      <c r="F21" s="1">
        <v>1196.25</v>
      </c>
      <c r="G21" s="1">
        <v>1165.2</v>
      </c>
      <c r="H21" s="1">
        <v>1180.55</v>
      </c>
      <c r="I21" s="1">
        <v>1182.9000000000001</v>
      </c>
      <c r="J21" s="1">
        <v>1185.1199999999999</v>
      </c>
      <c r="K21" s="1">
        <v>5411501</v>
      </c>
      <c r="L21" s="1">
        <v>6413293459.5</v>
      </c>
      <c r="M21" s="1">
        <v>188700</v>
      </c>
      <c r="N21" s="3">
        <f>IF(ISERR(LN(Table1532[[#This Row],[Close Price]]/I20)),"-",LN(Table1532[[#This Row],[Close Price]]/I20))</f>
        <v>6.3605353731411287E-3</v>
      </c>
    </row>
    <row r="22" spans="1:14" x14ac:dyDescent="0.3">
      <c r="A22" s="1" t="s">
        <v>41</v>
      </c>
      <c r="B22" s="1" t="s">
        <v>14</v>
      </c>
      <c r="C22" s="2">
        <v>43130</v>
      </c>
      <c r="D22" s="1">
        <v>1182.9000000000001</v>
      </c>
      <c r="E22" s="1">
        <v>1178.9000000000001</v>
      </c>
      <c r="F22" s="1">
        <v>1183.0999999999999</v>
      </c>
      <c r="G22" s="1">
        <v>1162.7</v>
      </c>
      <c r="H22" s="1">
        <v>1168</v>
      </c>
      <c r="I22" s="1">
        <v>1170.6500000000001</v>
      </c>
      <c r="J22" s="1">
        <v>1169.32</v>
      </c>
      <c r="K22" s="1">
        <v>4314156</v>
      </c>
      <c r="L22" s="1">
        <v>5044647006.5</v>
      </c>
      <c r="M22" s="1">
        <v>139977</v>
      </c>
      <c r="N22" s="3">
        <f>IF(ISERR(LN(Table1532[[#This Row],[Close Price]]/I21)),"-",LN(Table1532[[#This Row],[Close Price]]/I21))</f>
        <v>-1.0409900468189352E-2</v>
      </c>
    </row>
    <row r="23" spans="1:14" x14ac:dyDescent="0.3">
      <c r="A23" s="1" t="s">
        <v>41</v>
      </c>
      <c r="B23" s="1" t="s">
        <v>14</v>
      </c>
      <c r="C23" s="2">
        <v>43131</v>
      </c>
      <c r="D23" s="1">
        <v>1170.6500000000001</v>
      </c>
      <c r="E23" s="1">
        <v>1159.1500000000001</v>
      </c>
      <c r="F23" s="1">
        <v>1166.5999999999999</v>
      </c>
      <c r="G23" s="1">
        <v>1142.1500000000001</v>
      </c>
      <c r="H23" s="1">
        <v>1149.0999999999999</v>
      </c>
      <c r="I23" s="1">
        <v>1150.25</v>
      </c>
      <c r="J23" s="1">
        <v>1153.93</v>
      </c>
      <c r="K23" s="1">
        <v>4606849</v>
      </c>
      <c r="L23" s="1">
        <v>5315999681.3000002</v>
      </c>
      <c r="M23" s="1">
        <v>118772</v>
      </c>
      <c r="N23" s="3">
        <f>IF(ISERR(LN(Table1532[[#This Row],[Close Price]]/I22)),"-",LN(Table1532[[#This Row],[Close Price]]/I22))</f>
        <v>-1.757984004792389E-2</v>
      </c>
    </row>
    <row r="24" spans="1:14" x14ac:dyDescent="0.3">
      <c r="A24" s="1" t="s">
        <v>41</v>
      </c>
      <c r="B24" s="1" t="s">
        <v>14</v>
      </c>
      <c r="C24" s="2">
        <v>43132</v>
      </c>
      <c r="D24" s="1">
        <v>1150.25</v>
      </c>
      <c r="E24" s="1">
        <v>1142.2</v>
      </c>
      <c r="F24" s="1">
        <v>1157.9000000000001</v>
      </c>
      <c r="G24" s="1">
        <v>1118.55</v>
      </c>
      <c r="H24" s="1">
        <v>1144</v>
      </c>
      <c r="I24" s="1">
        <v>1144.5999999999999</v>
      </c>
      <c r="J24" s="1">
        <v>1141.19</v>
      </c>
      <c r="K24" s="1">
        <v>6502727</v>
      </c>
      <c r="L24" s="1">
        <v>7420853135</v>
      </c>
      <c r="M24" s="1">
        <v>147460</v>
      </c>
      <c r="N24" s="3">
        <f>IF(ISERR(LN(Table1532[[#This Row],[Close Price]]/I23)),"-",LN(Table1532[[#This Row],[Close Price]]/I23))</f>
        <v>-4.9240790605761288E-3</v>
      </c>
    </row>
    <row r="25" spans="1:14" x14ac:dyDescent="0.3">
      <c r="A25" s="1" t="s">
        <v>41</v>
      </c>
      <c r="B25" s="1" t="s">
        <v>14</v>
      </c>
      <c r="C25" s="2">
        <v>43133</v>
      </c>
      <c r="D25" s="1">
        <v>1144.5999999999999</v>
      </c>
      <c r="E25" s="1">
        <v>1135.25</v>
      </c>
      <c r="F25" s="1">
        <v>1162.9000000000001</v>
      </c>
      <c r="G25" s="1">
        <v>1130.0999999999999</v>
      </c>
      <c r="H25" s="1">
        <v>1145.3</v>
      </c>
      <c r="I25" s="1">
        <v>1143.25</v>
      </c>
      <c r="J25" s="1">
        <v>1144.8800000000001</v>
      </c>
      <c r="K25" s="1">
        <v>5122243</v>
      </c>
      <c r="L25" s="1">
        <v>5864360399.8000002</v>
      </c>
      <c r="M25" s="1">
        <v>112441</v>
      </c>
      <c r="N25" s="3">
        <f>IF(ISERR(LN(Table1532[[#This Row],[Close Price]]/I24)),"-",LN(Table1532[[#This Row],[Close Price]]/I24))</f>
        <v>-1.1801474368373056E-3</v>
      </c>
    </row>
    <row r="26" spans="1:14" x14ac:dyDescent="0.3">
      <c r="A26" s="1" t="s">
        <v>41</v>
      </c>
      <c r="B26" s="1" t="s">
        <v>14</v>
      </c>
      <c r="C26" s="2">
        <v>43136</v>
      </c>
      <c r="D26" s="1">
        <v>1143.25</v>
      </c>
      <c r="E26" s="1">
        <v>1140</v>
      </c>
      <c r="F26" s="1">
        <v>1154.8499999999999</v>
      </c>
      <c r="G26" s="1">
        <v>1135.8499999999999</v>
      </c>
      <c r="H26" s="1">
        <v>1139.9000000000001</v>
      </c>
      <c r="I26" s="1">
        <v>1138.2</v>
      </c>
      <c r="J26" s="1">
        <v>1143.33</v>
      </c>
      <c r="K26" s="1">
        <v>4930110</v>
      </c>
      <c r="L26" s="1">
        <v>5636743205.3500004</v>
      </c>
      <c r="M26" s="1">
        <v>146880</v>
      </c>
      <c r="N26" s="3">
        <f>IF(ISERR(LN(Table1532[[#This Row],[Close Price]]/I25)),"-",LN(Table1532[[#This Row],[Close Price]]/I25))</f>
        <v>-4.4270163691410482E-3</v>
      </c>
    </row>
    <row r="27" spans="1:14" x14ac:dyDescent="0.3">
      <c r="A27" s="1" t="s">
        <v>41</v>
      </c>
      <c r="B27" s="1" t="s">
        <v>14</v>
      </c>
      <c r="C27" s="2">
        <v>43137</v>
      </c>
      <c r="D27" s="1">
        <v>1138.2</v>
      </c>
      <c r="E27" s="1">
        <v>1099.95</v>
      </c>
      <c r="F27" s="1">
        <v>1128.3499999999999</v>
      </c>
      <c r="G27" s="1">
        <v>1095.1500000000001</v>
      </c>
      <c r="H27" s="1">
        <v>1111.4000000000001</v>
      </c>
      <c r="I27" s="1">
        <v>1107.75</v>
      </c>
      <c r="J27" s="1">
        <v>1113.8699999999999</v>
      </c>
      <c r="K27" s="1">
        <v>5276039</v>
      </c>
      <c r="L27" s="1">
        <v>5876800708.6499996</v>
      </c>
      <c r="M27" s="1">
        <v>136315</v>
      </c>
      <c r="N27" s="3">
        <f>IF(ISERR(LN(Table1532[[#This Row],[Close Price]]/I26)),"-",LN(Table1532[[#This Row],[Close Price]]/I26))</f>
        <v>-2.7117136089424676E-2</v>
      </c>
    </row>
    <row r="28" spans="1:14" x14ac:dyDescent="0.3">
      <c r="A28" s="1" t="s">
        <v>41</v>
      </c>
      <c r="B28" s="1" t="s">
        <v>14</v>
      </c>
      <c r="C28" s="2">
        <v>43138</v>
      </c>
      <c r="D28" s="1">
        <v>1107.75</v>
      </c>
      <c r="E28" s="1">
        <v>1116</v>
      </c>
      <c r="F28" s="1">
        <v>1124.8</v>
      </c>
      <c r="G28" s="1">
        <v>1103.55</v>
      </c>
      <c r="H28" s="1">
        <v>1108</v>
      </c>
      <c r="I28" s="1">
        <v>1109.05</v>
      </c>
      <c r="J28" s="1">
        <v>1113.49</v>
      </c>
      <c r="K28" s="1">
        <v>4171028</v>
      </c>
      <c r="L28" s="1">
        <v>4644378627.3500004</v>
      </c>
      <c r="M28" s="1">
        <v>147324</v>
      </c>
      <c r="N28" s="3">
        <f>IF(ISERR(LN(Table1532[[#This Row],[Close Price]]/I27)),"-",LN(Table1532[[#This Row],[Close Price]]/I27))</f>
        <v>1.1728619171993652E-3</v>
      </c>
    </row>
    <row r="29" spans="1:14" x14ac:dyDescent="0.3">
      <c r="A29" s="1" t="s">
        <v>41</v>
      </c>
      <c r="B29" s="1" t="s">
        <v>14</v>
      </c>
      <c r="C29" s="2">
        <v>43139</v>
      </c>
      <c r="D29" s="1">
        <v>1109.05</v>
      </c>
      <c r="E29" s="1">
        <v>1122.8</v>
      </c>
      <c r="F29" s="1">
        <v>1146.4000000000001</v>
      </c>
      <c r="G29" s="1">
        <v>1116.55</v>
      </c>
      <c r="H29" s="1">
        <v>1133</v>
      </c>
      <c r="I29" s="1">
        <v>1134.25</v>
      </c>
      <c r="J29" s="1">
        <v>1138.52</v>
      </c>
      <c r="K29" s="1">
        <v>4403622</v>
      </c>
      <c r="L29" s="1">
        <v>5013613141.3999996</v>
      </c>
      <c r="M29" s="1">
        <v>105295</v>
      </c>
      <c r="N29" s="3">
        <f>IF(ISERR(LN(Table1532[[#This Row],[Close Price]]/I28)),"-",LN(Table1532[[#This Row],[Close Price]]/I28))</f>
        <v>2.2467846547274916E-2</v>
      </c>
    </row>
    <row r="30" spans="1:14" x14ac:dyDescent="0.3">
      <c r="A30" s="1" t="s">
        <v>41</v>
      </c>
      <c r="B30" s="1" t="s">
        <v>14</v>
      </c>
      <c r="C30" s="2">
        <v>43140</v>
      </c>
      <c r="D30" s="1">
        <v>1134.25</v>
      </c>
      <c r="E30" s="1">
        <v>1118</v>
      </c>
      <c r="F30" s="1">
        <v>1120.3</v>
      </c>
      <c r="G30" s="1">
        <v>1106</v>
      </c>
      <c r="H30" s="1">
        <v>1112</v>
      </c>
      <c r="I30" s="1">
        <v>1109.1500000000001</v>
      </c>
      <c r="J30" s="1">
        <v>1112.6400000000001</v>
      </c>
      <c r="K30" s="1">
        <v>2191345</v>
      </c>
      <c r="L30" s="1">
        <v>2438184785.6500001</v>
      </c>
      <c r="M30" s="1">
        <v>88836</v>
      </c>
      <c r="N30" s="3">
        <f>IF(ISERR(LN(Table1532[[#This Row],[Close Price]]/I29)),"-",LN(Table1532[[#This Row],[Close Price]]/I29))</f>
        <v>-2.237768335183014E-2</v>
      </c>
    </row>
    <row r="31" spans="1:14" x14ac:dyDescent="0.3">
      <c r="A31" s="1" t="s">
        <v>41</v>
      </c>
      <c r="B31" s="1" t="s">
        <v>14</v>
      </c>
      <c r="C31" s="2">
        <v>43143</v>
      </c>
      <c r="D31" s="1">
        <v>1109.1500000000001</v>
      </c>
      <c r="E31" s="1">
        <v>1114.8</v>
      </c>
      <c r="F31" s="1">
        <v>1120.5999999999999</v>
      </c>
      <c r="G31" s="1">
        <v>1097.8</v>
      </c>
      <c r="H31" s="1">
        <v>1101</v>
      </c>
      <c r="I31" s="1">
        <v>1102.8</v>
      </c>
      <c r="J31" s="1">
        <v>1106.8499999999999</v>
      </c>
      <c r="K31" s="1">
        <v>3145986</v>
      </c>
      <c r="L31" s="1">
        <v>3482147219.5500002</v>
      </c>
      <c r="M31" s="1">
        <v>52343</v>
      </c>
      <c r="N31" s="3">
        <f>IF(ISERR(LN(Table1532[[#This Row],[Close Price]]/I30)),"-",LN(Table1532[[#This Row],[Close Price]]/I30))</f>
        <v>-5.7415560426015292E-3</v>
      </c>
    </row>
    <row r="32" spans="1:14" x14ac:dyDescent="0.3">
      <c r="A32" s="1" t="s">
        <v>41</v>
      </c>
      <c r="B32" s="1" t="s">
        <v>14</v>
      </c>
      <c r="C32" s="2">
        <v>43145</v>
      </c>
      <c r="D32" s="1">
        <v>1102.8</v>
      </c>
      <c r="E32" s="1">
        <v>1106</v>
      </c>
      <c r="F32" s="1">
        <v>1117.3</v>
      </c>
      <c r="G32" s="1">
        <v>1090.2</v>
      </c>
      <c r="H32" s="1">
        <v>1091</v>
      </c>
      <c r="I32" s="1">
        <v>1097.75</v>
      </c>
      <c r="J32" s="1">
        <v>1106.8900000000001</v>
      </c>
      <c r="K32" s="1">
        <v>4172856</v>
      </c>
      <c r="L32" s="1">
        <v>4618905280.3500004</v>
      </c>
      <c r="M32" s="1">
        <v>113292</v>
      </c>
      <c r="N32" s="3">
        <f>IF(ISERR(LN(Table1532[[#This Row],[Close Price]]/I31)),"-",LN(Table1532[[#This Row],[Close Price]]/I31))</f>
        <v>-4.5897697078148177E-3</v>
      </c>
    </row>
    <row r="33" spans="1:14" x14ac:dyDescent="0.3">
      <c r="A33" s="1" t="s">
        <v>41</v>
      </c>
      <c r="B33" s="1" t="s">
        <v>14</v>
      </c>
      <c r="C33" s="2">
        <v>43146</v>
      </c>
      <c r="D33" s="1">
        <v>1097.75</v>
      </c>
      <c r="E33" s="1">
        <v>1103</v>
      </c>
      <c r="F33" s="1">
        <v>1129.7</v>
      </c>
      <c r="G33" s="1">
        <v>1103</v>
      </c>
      <c r="H33" s="1">
        <v>1113.5</v>
      </c>
      <c r="I33" s="1">
        <v>1114.45</v>
      </c>
      <c r="J33" s="1">
        <v>1118.96</v>
      </c>
      <c r="K33" s="1">
        <v>3993368</v>
      </c>
      <c r="L33" s="1">
        <v>4468413992.9499998</v>
      </c>
      <c r="M33" s="1">
        <v>99941</v>
      </c>
      <c r="N33" s="3">
        <f>IF(ISERR(LN(Table1532[[#This Row],[Close Price]]/I32)),"-",LN(Table1532[[#This Row],[Close Price]]/I32))</f>
        <v>1.5098379210375094E-2</v>
      </c>
    </row>
    <row r="34" spans="1:14" x14ac:dyDescent="0.3">
      <c r="A34" s="1" t="s">
        <v>41</v>
      </c>
      <c r="B34" s="1" t="s">
        <v>14</v>
      </c>
      <c r="C34" s="2">
        <v>43147</v>
      </c>
      <c r="D34" s="1">
        <v>1114.45</v>
      </c>
      <c r="E34" s="1">
        <v>1125</v>
      </c>
      <c r="F34" s="1">
        <v>1141.6500000000001</v>
      </c>
      <c r="G34" s="1">
        <v>1118.0999999999999</v>
      </c>
      <c r="H34" s="1">
        <v>1124.6500000000001</v>
      </c>
      <c r="I34" s="1">
        <v>1128.05</v>
      </c>
      <c r="J34" s="1">
        <v>1128.32</v>
      </c>
      <c r="K34" s="1">
        <v>4944611</v>
      </c>
      <c r="L34" s="1">
        <v>5579126434.3500004</v>
      </c>
      <c r="M34" s="1">
        <v>108882</v>
      </c>
      <c r="N34" s="3">
        <f>IF(ISERR(LN(Table1532[[#This Row],[Close Price]]/I33)),"-",LN(Table1532[[#This Row],[Close Price]]/I33))</f>
        <v>1.2129468664558192E-2</v>
      </c>
    </row>
    <row r="35" spans="1:14" x14ac:dyDescent="0.3">
      <c r="A35" s="1" t="s">
        <v>41</v>
      </c>
      <c r="B35" s="1" t="s">
        <v>14</v>
      </c>
      <c r="C35" s="2">
        <v>43150</v>
      </c>
      <c r="D35" s="1">
        <v>1128.05</v>
      </c>
      <c r="E35" s="1">
        <v>1128.4000000000001</v>
      </c>
      <c r="F35" s="1">
        <v>1136</v>
      </c>
      <c r="G35" s="1">
        <v>1120.3</v>
      </c>
      <c r="H35" s="1">
        <v>1134.2</v>
      </c>
      <c r="I35" s="1">
        <v>1131.75</v>
      </c>
      <c r="J35" s="1">
        <v>1129.1600000000001</v>
      </c>
      <c r="K35" s="1">
        <v>3230920</v>
      </c>
      <c r="L35" s="1">
        <v>3648227633.25</v>
      </c>
      <c r="M35" s="1">
        <v>83364</v>
      </c>
      <c r="N35" s="3">
        <f>IF(ISERR(LN(Table1532[[#This Row],[Close Price]]/I34)),"-",LN(Table1532[[#This Row],[Close Price]]/I34))</f>
        <v>3.2746289993078859E-3</v>
      </c>
    </row>
    <row r="36" spans="1:14" x14ac:dyDescent="0.3">
      <c r="A36" s="1" t="s">
        <v>41</v>
      </c>
      <c r="B36" s="1" t="s">
        <v>14</v>
      </c>
      <c r="C36" s="2">
        <v>43151</v>
      </c>
      <c r="D36" s="1">
        <v>1131.75</v>
      </c>
      <c r="E36" s="1">
        <v>1103.75</v>
      </c>
      <c r="F36" s="1">
        <v>1149.5</v>
      </c>
      <c r="G36" s="1">
        <v>1103.75</v>
      </c>
      <c r="H36" s="1">
        <v>1135</v>
      </c>
      <c r="I36" s="1">
        <v>1136.95</v>
      </c>
      <c r="J36" s="1">
        <v>1141.1400000000001</v>
      </c>
      <c r="K36" s="1">
        <v>3594297</v>
      </c>
      <c r="L36" s="1">
        <v>4101611224.8000002</v>
      </c>
      <c r="M36" s="1">
        <v>97878</v>
      </c>
      <c r="N36" s="3">
        <f>IF(ISERR(LN(Table1532[[#This Row],[Close Price]]/I35)),"-",LN(Table1532[[#This Row],[Close Price]]/I35))</f>
        <v>4.5841310937324107E-3</v>
      </c>
    </row>
    <row r="37" spans="1:14" x14ac:dyDescent="0.3">
      <c r="A37" s="1" t="s">
        <v>41</v>
      </c>
      <c r="B37" s="1" t="s">
        <v>14</v>
      </c>
      <c r="C37" s="2">
        <v>43152</v>
      </c>
      <c r="D37" s="1">
        <v>1136.95</v>
      </c>
      <c r="E37" s="1">
        <v>1147.5</v>
      </c>
      <c r="F37" s="1">
        <v>1151.9000000000001</v>
      </c>
      <c r="G37" s="1">
        <v>1140</v>
      </c>
      <c r="H37" s="1">
        <v>1145</v>
      </c>
      <c r="I37" s="1">
        <v>1147.4000000000001</v>
      </c>
      <c r="J37" s="1">
        <v>1146.98</v>
      </c>
      <c r="K37" s="1">
        <v>6885679</v>
      </c>
      <c r="L37" s="1">
        <v>7897738207.1999998</v>
      </c>
      <c r="M37" s="1">
        <v>169230</v>
      </c>
      <c r="N37" s="3">
        <f>IF(ISERR(LN(Table1532[[#This Row],[Close Price]]/I36)),"-",LN(Table1532[[#This Row],[Close Price]]/I36))</f>
        <v>9.1492747579704024E-3</v>
      </c>
    </row>
    <row r="38" spans="1:14" x14ac:dyDescent="0.3">
      <c r="A38" s="1" t="s">
        <v>41</v>
      </c>
      <c r="B38" s="1" t="s">
        <v>14</v>
      </c>
      <c r="C38" s="2">
        <v>43153</v>
      </c>
      <c r="D38" s="1">
        <v>1147.4000000000001</v>
      </c>
      <c r="E38" s="1">
        <v>1145.55</v>
      </c>
      <c r="F38" s="1">
        <v>1164</v>
      </c>
      <c r="G38" s="1">
        <v>1140.45</v>
      </c>
      <c r="H38" s="1">
        <v>1159</v>
      </c>
      <c r="I38" s="1">
        <v>1160.75</v>
      </c>
      <c r="J38" s="1">
        <v>1157.22</v>
      </c>
      <c r="K38" s="1">
        <v>8929987</v>
      </c>
      <c r="L38" s="1">
        <v>10333995037.1</v>
      </c>
      <c r="M38" s="1">
        <v>151810</v>
      </c>
      <c r="N38" s="3">
        <f>IF(ISERR(LN(Table1532[[#This Row],[Close Price]]/I37)),"-",LN(Table1532[[#This Row],[Close Price]]/I37))</f>
        <v>1.156783473226033E-2</v>
      </c>
    </row>
    <row r="39" spans="1:14" x14ac:dyDescent="0.3">
      <c r="A39" s="1" t="s">
        <v>41</v>
      </c>
      <c r="B39" s="1" t="s">
        <v>14</v>
      </c>
      <c r="C39" s="2">
        <v>43154</v>
      </c>
      <c r="D39" s="1">
        <v>1160.75</v>
      </c>
      <c r="E39" s="1">
        <v>1163.5</v>
      </c>
      <c r="F39" s="1">
        <v>1166</v>
      </c>
      <c r="G39" s="1">
        <v>1146.75</v>
      </c>
      <c r="H39" s="1">
        <v>1154.4000000000001</v>
      </c>
      <c r="I39" s="1">
        <v>1155.6500000000001</v>
      </c>
      <c r="J39" s="1">
        <v>1158.08</v>
      </c>
      <c r="K39" s="1">
        <v>4729914</v>
      </c>
      <c r="L39" s="1">
        <v>5477635155.0500002</v>
      </c>
      <c r="M39" s="1">
        <v>128746</v>
      </c>
      <c r="N39" s="3">
        <f>IF(ISERR(LN(Table1532[[#This Row],[Close Price]]/I38)),"-",LN(Table1532[[#This Row],[Close Price]]/I38))</f>
        <v>-4.4033916773329575E-3</v>
      </c>
    </row>
    <row r="40" spans="1:14" x14ac:dyDescent="0.3">
      <c r="A40" s="1" t="s">
        <v>41</v>
      </c>
      <c r="B40" s="1" t="s">
        <v>14</v>
      </c>
      <c r="C40" s="2">
        <v>43157</v>
      </c>
      <c r="D40" s="1">
        <v>1155.6500000000001</v>
      </c>
      <c r="E40" s="1">
        <v>1151</v>
      </c>
      <c r="F40" s="1">
        <v>1155.05</v>
      </c>
      <c r="G40" s="1">
        <v>1134.3499999999999</v>
      </c>
      <c r="H40" s="1">
        <v>1139.95</v>
      </c>
      <c r="I40" s="1">
        <v>1138.5999999999999</v>
      </c>
      <c r="J40" s="1">
        <v>1142.81</v>
      </c>
      <c r="K40" s="1">
        <v>2541804</v>
      </c>
      <c r="L40" s="1">
        <v>2904793409.75</v>
      </c>
      <c r="M40" s="1">
        <v>76083</v>
      </c>
      <c r="N40" s="3">
        <f>IF(ISERR(LN(Table1532[[#This Row],[Close Price]]/I39)),"-",LN(Table1532[[#This Row],[Close Price]]/I39))</f>
        <v>-1.4863518705716708E-2</v>
      </c>
    </row>
    <row r="41" spans="1:14" x14ac:dyDescent="0.3">
      <c r="A41" s="1" t="s">
        <v>41</v>
      </c>
      <c r="B41" s="1" t="s">
        <v>14</v>
      </c>
      <c r="C41" s="2">
        <v>43158</v>
      </c>
      <c r="D41" s="1">
        <v>1138.5999999999999</v>
      </c>
      <c r="E41" s="1">
        <v>1144.95</v>
      </c>
      <c r="F41" s="1">
        <v>1153.6500000000001</v>
      </c>
      <c r="G41" s="1">
        <v>1125.6500000000001</v>
      </c>
      <c r="H41" s="1">
        <v>1147.7</v>
      </c>
      <c r="I41" s="1">
        <v>1150.2</v>
      </c>
      <c r="J41" s="1">
        <v>1139.08</v>
      </c>
      <c r="K41" s="1">
        <v>3308013</v>
      </c>
      <c r="L41" s="1">
        <v>3768101538.5</v>
      </c>
      <c r="M41" s="1">
        <v>140175</v>
      </c>
      <c r="N41" s="3">
        <f>IF(ISERR(LN(Table1532[[#This Row],[Close Price]]/I40)),"-",LN(Table1532[[#This Row],[Close Price]]/I40))</f>
        <v>1.0136402762672502E-2</v>
      </c>
    </row>
    <row r="42" spans="1:14" x14ac:dyDescent="0.3">
      <c r="A42" s="1" t="s">
        <v>41</v>
      </c>
      <c r="B42" s="1" t="s">
        <v>14</v>
      </c>
      <c r="C42" s="2">
        <v>43159</v>
      </c>
      <c r="D42" s="1">
        <v>1150.2</v>
      </c>
      <c r="E42" s="1">
        <v>1147.5999999999999</v>
      </c>
      <c r="F42" s="1">
        <v>1189.5</v>
      </c>
      <c r="G42" s="1">
        <v>1142.55</v>
      </c>
      <c r="H42" s="1">
        <v>1169.8499999999999</v>
      </c>
      <c r="I42" s="1">
        <v>1172.5999999999999</v>
      </c>
      <c r="J42" s="1">
        <v>1172.0899999999999</v>
      </c>
      <c r="K42" s="1">
        <v>8634208</v>
      </c>
      <c r="L42" s="1">
        <v>10120034869.5</v>
      </c>
      <c r="M42" s="1">
        <v>229051</v>
      </c>
      <c r="N42" s="3">
        <f>IF(ISERR(LN(Table1532[[#This Row],[Close Price]]/I41)),"-",LN(Table1532[[#This Row],[Close Price]]/I41))</f>
        <v>1.9287665250460787E-2</v>
      </c>
    </row>
    <row r="43" spans="1:14" x14ac:dyDescent="0.3">
      <c r="A43" s="1" t="s">
        <v>41</v>
      </c>
      <c r="B43" s="1" t="s">
        <v>14</v>
      </c>
      <c r="C43" s="2">
        <v>43160</v>
      </c>
      <c r="D43" s="1">
        <v>1172.5999999999999</v>
      </c>
      <c r="E43" s="1">
        <v>1169.5999999999999</v>
      </c>
      <c r="F43" s="1">
        <v>1169.5999999999999</v>
      </c>
      <c r="G43" s="1">
        <v>1156.05</v>
      </c>
      <c r="H43" s="1">
        <v>1160.25</v>
      </c>
      <c r="I43" s="1">
        <v>1160.75</v>
      </c>
      <c r="J43" s="1">
        <v>1161.83</v>
      </c>
      <c r="K43" s="1">
        <v>3289926</v>
      </c>
      <c r="L43" s="1">
        <v>3822336358.1999998</v>
      </c>
      <c r="M43" s="1">
        <v>95568</v>
      </c>
      <c r="N43" s="3">
        <f>IF(ISERR(LN(Table1532[[#This Row],[Close Price]]/I42)),"-",LN(Table1532[[#This Row],[Close Price]]/I42))</f>
        <v>-1.0157157630083567E-2</v>
      </c>
    </row>
    <row r="44" spans="1:14" x14ac:dyDescent="0.3">
      <c r="A44" s="1" t="s">
        <v>41</v>
      </c>
      <c r="B44" s="1" t="s">
        <v>14</v>
      </c>
      <c r="C44" s="2">
        <v>43164</v>
      </c>
      <c r="D44" s="1">
        <v>1160.75</v>
      </c>
      <c r="E44" s="1">
        <v>1160.75</v>
      </c>
      <c r="F44" s="1">
        <v>1170.8</v>
      </c>
      <c r="G44" s="1">
        <v>1143.25</v>
      </c>
      <c r="H44" s="1">
        <v>1159.7</v>
      </c>
      <c r="I44" s="1">
        <v>1155.9000000000001</v>
      </c>
      <c r="J44" s="1">
        <v>1158.68</v>
      </c>
      <c r="K44" s="1">
        <v>4050728</v>
      </c>
      <c r="L44" s="1">
        <v>4693511961.3999996</v>
      </c>
      <c r="M44" s="1">
        <v>150137</v>
      </c>
      <c r="N44" s="3">
        <f>IF(ISERR(LN(Table1532[[#This Row],[Close Price]]/I43)),"-",LN(Table1532[[#This Row],[Close Price]]/I43))</f>
        <v>-4.187086599809456E-3</v>
      </c>
    </row>
    <row r="45" spans="1:14" x14ac:dyDescent="0.3">
      <c r="A45" s="1" t="s">
        <v>41</v>
      </c>
      <c r="B45" s="1" t="s">
        <v>14</v>
      </c>
      <c r="C45" s="2">
        <v>43165</v>
      </c>
      <c r="D45" s="1">
        <v>1155.9000000000001</v>
      </c>
      <c r="E45" s="1">
        <v>1162.55</v>
      </c>
      <c r="F45" s="1">
        <v>1165.4000000000001</v>
      </c>
      <c r="G45" s="1">
        <v>1143.5999999999999</v>
      </c>
      <c r="H45" s="1">
        <v>1146.25</v>
      </c>
      <c r="I45" s="1">
        <v>1151.3499999999999</v>
      </c>
      <c r="J45" s="1">
        <v>1157.6099999999999</v>
      </c>
      <c r="K45" s="1">
        <v>3344867</v>
      </c>
      <c r="L45" s="1">
        <v>3872054670.1500001</v>
      </c>
      <c r="M45" s="1">
        <v>123734</v>
      </c>
      <c r="N45" s="3">
        <f>IF(ISERR(LN(Table1532[[#This Row],[Close Price]]/I44)),"-",LN(Table1532[[#This Row],[Close Price]]/I44))</f>
        <v>-3.9440943965934217E-3</v>
      </c>
    </row>
    <row r="46" spans="1:14" x14ac:dyDescent="0.3">
      <c r="A46" s="1" t="s">
        <v>41</v>
      </c>
      <c r="B46" s="1" t="s">
        <v>14</v>
      </c>
      <c r="C46" s="2">
        <v>43166</v>
      </c>
      <c r="D46" s="1">
        <v>1151.3499999999999</v>
      </c>
      <c r="E46" s="1">
        <v>1155</v>
      </c>
      <c r="F46" s="1">
        <v>1160</v>
      </c>
      <c r="G46" s="1">
        <v>1138.05</v>
      </c>
      <c r="H46" s="1">
        <v>1147.8</v>
      </c>
      <c r="I46" s="1">
        <v>1144.0999999999999</v>
      </c>
      <c r="J46" s="1">
        <v>1148.31</v>
      </c>
      <c r="K46" s="1">
        <v>3185208</v>
      </c>
      <c r="L46" s="1">
        <v>3657594847.9499998</v>
      </c>
      <c r="M46" s="1">
        <v>91049</v>
      </c>
      <c r="N46" s="3">
        <f>IF(ISERR(LN(Table1532[[#This Row],[Close Price]]/I45)),"-",LN(Table1532[[#This Row],[Close Price]]/I45))</f>
        <v>-6.3168651967302142E-3</v>
      </c>
    </row>
    <row r="47" spans="1:14" x14ac:dyDescent="0.3">
      <c r="A47" s="1" t="s">
        <v>41</v>
      </c>
      <c r="B47" s="1" t="s">
        <v>14</v>
      </c>
      <c r="C47" s="2">
        <v>43167</v>
      </c>
      <c r="D47" s="1">
        <v>1144.0999999999999</v>
      </c>
      <c r="E47" s="1">
        <v>1149</v>
      </c>
      <c r="F47" s="1">
        <v>1165.8</v>
      </c>
      <c r="G47" s="1">
        <v>1149</v>
      </c>
      <c r="H47" s="1">
        <v>1158</v>
      </c>
      <c r="I47" s="1">
        <v>1156.6500000000001</v>
      </c>
      <c r="J47" s="1">
        <v>1158.6099999999999</v>
      </c>
      <c r="K47" s="1">
        <v>3046507</v>
      </c>
      <c r="L47" s="1">
        <v>3529721779.1500001</v>
      </c>
      <c r="M47" s="1">
        <v>110975</v>
      </c>
      <c r="N47" s="3">
        <f>IF(ISERR(LN(Table1532[[#This Row],[Close Price]]/I46)),"-",LN(Table1532[[#This Row],[Close Price]]/I46))</f>
        <v>1.0909594240181312E-2</v>
      </c>
    </row>
    <row r="48" spans="1:14" x14ac:dyDescent="0.3">
      <c r="A48" s="1" t="s">
        <v>41</v>
      </c>
      <c r="B48" s="1" t="s">
        <v>14</v>
      </c>
      <c r="C48" s="2">
        <v>43168</v>
      </c>
      <c r="D48" s="1">
        <v>1156.6500000000001</v>
      </c>
      <c r="E48" s="1">
        <v>1162.3499999999999</v>
      </c>
      <c r="F48" s="1">
        <v>1166</v>
      </c>
      <c r="G48" s="1">
        <v>1155.55</v>
      </c>
      <c r="H48" s="1">
        <v>1164</v>
      </c>
      <c r="I48" s="1">
        <v>1163.4000000000001</v>
      </c>
      <c r="J48" s="1">
        <v>1162.3599999999999</v>
      </c>
      <c r="K48" s="1">
        <v>2110482</v>
      </c>
      <c r="L48" s="1">
        <v>2453138902.3000002</v>
      </c>
      <c r="M48" s="1">
        <v>83674</v>
      </c>
      <c r="N48" s="3">
        <f>IF(ISERR(LN(Table1532[[#This Row],[Close Price]]/I47)),"-",LN(Table1532[[#This Row],[Close Price]]/I47))</f>
        <v>5.8188565295818756E-3</v>
      </c>
    </row>
    <row r="49" spans="1:14" x14ac:dyDescent="0.3">
      <c r="A49" s="1" t="s">
        <v>41</v>
      </c>
      <c r="B49" s="1" t="s">
        <v>14</v>
      </c>
      <c r="C49" s="2">
        <v>43171</v>
      </c>
      <c r="D49" s="1">
        <v>1163.4000000000001</v>
      </c>
      <c r="E49" s="1">
        <v>1176</v>
      </c>
      <c r="F49" s="1">
        <v>1191.8499999999999</v>
      </c>
      <c r="G49" s="1">
        <v>1171.75</v>
      </c>
      <c r="H49" s="1">
        <v>1184</v>
      </c>
      <c r="I49" s="1">
        <v>1185.75</v>
      </c>
      <c r="J49" s="1">
        <v>1186.26</v>
      </c>
      <c r="K49" s="1">
        <v>3838485</v>
      </c>
      <c r="L49" s="1">
        <v>4553456408.5500002</v>
      </c>
      <c r="M49" s="1">
        <v>82530</v>
      </c>
      <c r="N49" s="3">
        <f>IF(ISERR(LN(Table1532[[#This Row],[Close Price]]/I48)),"-",LN(Table1532[[#This Row],[Close Price]]/I48))</f>
        <v>1.9028733281029924E-2</v>
      </c>
    </row>
    <row r="50" spans="1:14" x14ac:dyDescent="0.3">
      <c r="A50" s="1" t="s">
        <v>41</v>
      </c>
      <c r="B50" s="1" t="s">
        <v>14</v>
      </c>
      <c r="C50" s="2">
        <v>43172</v>
      </c>
      <c r="D50" s="1">
        <v>1185.75</v>
      </c>
      <c r="E50" s="1">
        <v>1180.2</v>
      </c>
      <c r="F50" s="1">
        <v>1197</v>
      </c>
      <c r="G50" s="1">
        <v>1175.1500000000001</v>
      </c>
      <c r="H50" s="1">
        <v>1182</v>
      </c>
      <c r="I50" s="1">
        <v>1183.8</v>
      </c>
      <c r="J50" s="1">
        <v>1187.19</v>
      </c>
      <c r="K50" s="1">
        <v>4290526</v>
      </c>
      <c r="L50" s="1">
        <v>5093652781.4499998</v>
      </c>
      <c r="M50" s="1">
        <v>101093</v>
      </c>
      <c r="N50" s="3">
        <f>IF(ISERR(LN(Table1532[[#This Row],[Close Price]]/I49)),"-",LN(Table1532[[#This Row],[Close Price]]/I49))</f>
        <v>-1.645882501066486E-3</v>
      </c>
    </row>
    <row r="51" spans="1:14" x14ac:dyDescent="0.3">
      <c r="A51" s="1" t="s">
        <v>41</v>
      </c>
      <c r="B51" s="1" t="s">
        <v>14</v>
      </c>
      <c r="C51" s="2">
        <v>43173</v>
      </c>
      <c r="D51" s="1">
        <v>1183.8</v>
      </c>
      <c r="E51" s="1">
        <v>1180</v>
      </c>
      <c r="F51" s="1">
        <v>1190.5999999999999</v>
      </c>
      <c r="G51" s="1">
        <v>1169.0999999999999</v>
      </c>
      <c r="H51" s="1">
        <v>1181.0999999999999</v>
      </c>
      <c r="I51" s="1">
        <v>1180.8</v>
      </c>
      <c r="J51" s="1">
        <v>1180.26</v>
      </c>
      <c r="K51" s="1">
        <v>2214855</v>
      </c>
      <c r="L51" s="1">
        <v>2614111789.5999999</v>
      </c>
      <c r="M51" s="1">
        <v>54069</v>
      </c>
      <c r="N51" s="3">
        <f>IF(ISERR(LN(Table1532[[#This Row],[Close Price]]/I50)),"-",LN(Table1532[[#This Row],[Close Price]]/I50))</f>
        <v>-2.5374284104165983E-3</v>
      </c>
    </row>
    <row r="52" spans="1:14" x14ac:dyDescent="0.3">
      <c r="A52" s="1" t="s">
        <v>41</v>
      </c>
      <c r="B52" s="1" t="s">
        <v>14</v>
      </c>
      <c r="C52" s="2">
        <v>43174</v>
      </c>
      <c r="D52" s="1">
        <v>1180.8</v>
      </c>
      <c r="E52" s="1">
        <v>1180</v>
      </c>
      <c r="F52" s="1">
        <v>1188.4000000000001</v>
      </c>
      <c r="G52" s="1">
        <v>1172</v>
      </c>
      <c r="H52" s="1">
        <v>1181.9000000000001</v>
      </c>
      <c r="I52" s="1">
        <v>1182.5</v>
      </c>
      <c r="J52" s="1">
        <v>1180.8800000000001</v>
      </c>
      <c r="K52" s="1">
        <v>3050750</v>
      </c>
      <c r="L52" s="1">
        <v>3602569982.25</v>
      </c>
      <c r="M52" s="1">
        <v>49232</v>
      </c>
      <c r="N52" s="3">
        <f>IF(ISERR(LN(Table1532[[#This Row],[Close Price]]/I51)),"-",LN(Table1532[[#This Row],[Close Price]]/I51))</f>
        <v>1.438666519879932E-3</v>
      </c>
    </row>
    <row r="53" spans="1:14" x14ac:dyDescent="0.3">
      <c r="A53" s="1" t="s">
        <v>41</v>
      </c>
      <c r="B53" s="1" t="s">
        <v>14</v>
      </c>
      <c r="C53" s="2">
        <v>43175</v>
      </c>
      <c r="D53" s="1">
        <v>1182.5</v>
      </c>
      <c r="E53" s="1">
        <v>1182</v>
      </c>
      <c r="F53" s="1">
        <v>1182.4000000000001</v>
      </c>
      <c r="G53" s="1">
        <v>1169.25</v>
      </c>
      <c r="H53" s="1">
        <v>1170</v>
      </c>
      <c r="I53" s="1">
        <v>1171.9000000000001</v>
      </c>
      <c r="J53" s="1">
        <v>1172.96</v>
      </c>
      <c r="K53" s="1">
        <v>8977413</v>
      </c>
      <c r="L53" s="1">
        <v>10530177258.4</v>
      </c>
      <c r="M53" s="1">
        <v>156251</v>
      </c>
      <c r="N53" s="3">
        <f>IF(ISERR(LN(Table1532[[#This Row],[Close Price]]/I52)),"-",LN(Table1532[[#This Row],[Close Price]]/I52))</f>
        <v>-9.0044781015312918E-3</v>
      </c>
    </row>
    <row r="54" spans="1:14" x14ac:dyDescent="0.3">
      <c r="A54" s="1" t="s">
        <v>41</v>
      </c>
      <c r="B54" s="1" t="s">
        <v>14</v>
      </c>
      <c r="C54" s="2">
        <v>43178</v>
      </c>
      <c r="D54" s="1">
        <v>1171.9000000000001</v>
      </c>
      <c r="E54" s="1">
        <v>1164</v>
      </c>
      <c r="F54" s="1">
        <v>1180.5</v>
      </c>
      <c r="G54" s="1">
        <v>1142.6500000000001</v>
      </c>
      <c r="H54" s="1">
        <v>1148</v>
      </c>
      <c r="I54" s="1">
        <v>1146.75</v>
      </c>
      <c r="J54" s="1">
        <v>1156.94</v>
      </c>
      <c r="K54" s="1">
        <v>3763310</v>
      </c>
      <c r="L54" s="1">
        <v>4353937861.6499996</v>
      </c>
      <c r="M54" s="1">
        <v>114366</v>
      </c>
      <c r="N54" s="3">
        <f>IF(ISERR(LN(Table1532[[#This Row],[Close Price]]/I53)),"-",LN(Table1532[[#This Row],[Close Price]]/I53))</f>
        <v>-2.1694508787275336E-2</v>
      </c>
    </row>
    <row r="55" spans="1:14" x14ac:dyDescent="0.3">
      <c r="A55" s="1" t="s">
        <v>41</v>
      </c>
      <c r="B55" s="1" t="s">
        <v>14</v>
      </c>
      <c r="C55" s="2">
        <v>43179</v>
      </c>
      <c r="D55" s="1">
        <v>1146.75</v>
      </c>
      <c r="E55" s="1">
        <v>1148.5999999999999</v>
      </c>
      <c r="F55" s="1">
        <v>1170</v>
      </c>
      <c r="G55" s="1">
        <v>1148.5999999999999</v>
      </c>
      <c r="H55" s="1">
        <v>1164.55</v>
      </c>
      <c r="I55" s="1">
        <v>1164.55</v>
      </c>
      <c r="J55" s="1">
        <v>1159.74</v>
      </c>
      <c r="K55" s="1">
        <v>4276883</v>
      </c>
      <c r="L55" s="1">
        <v>4960076507.6499996</v>
      </c>
      <c r="M55" s="1">
        <v>111232</v>
      </c>
      <c r="N55" s="3">
        <f>IF(ISERR(LN(Table1532[[#This Row],[Close Price]]/I54)),"-",LN(Table1532[[#This Row],[Close Price]]/I54))</f>
        <v>1.5402891808135104E-2</v>
      </c>
    </row>
    <row r="56" spans="1:14" x14ac:dyDescent="0.3">
      <c r="A56" s="1" t="s">
        <v>41</v>
      </c>
      <c r="B56" s="1" t="s">
        <v>14</v>
      </c>
      <c r="C56" s="2">
        <v>43180</v>
      </c>
      <c r="D56" s="1">
        <v>1164.55</v>
      </c>
      <c r="E56" s="1">
        <v>1170</v>
      </c>
      <c r="F56" s="1">
        <v>1175.5</v>
      </c>
      <c r="G56" s="1">
        <v>1162.2</v>
      </c>
      <c r="H56" s="1">
        <v>1166.2</v>
      </c>
      <c r="I56" s="1">
        <v>1167.5</v>
      </c>
      <c r="J56" s="1">
        <v>1171.53</v>
      </c>
      <c r="K56" s="1">
        <v>3846497</v>
      </c>
      <c r="L56" s="1">
        <v>4506270593.3999996</v>
      </c>
      <c r="M56" s="1">
        <v>121529</v>
      </c>
      <c r="N56" s="3">
        <f>IF(ISERR(LN(Table1532[[#This Row],[Close Price]]/I55)),"-",LN(Table1532[[#This Row],[Close Price]]/I55))</f>
        <v>2.5299642576359907E-3</v>
      </c>
    </row>
    <row r="57" spans="1:14" x14ac:dyDescent="0.3">
      <c r="A57" s="1" t="s">
        <v>41</v>
      </c>
      <c r="B57" s="1" t="s">
        <v>14</v>
      </c>
      <c r="C57" s="2">
        <v>43181</v>
      </c>
      <c r="D57" s="1">
        <v>1167.5</v>
      </c>
      <c r="E57" s="1">
        <v>1164.5</v>
      </c>
      <c r="F57" s="1">
        <v>1177.45</v>
      </c>
      <c r="G57" s="1">
        <v>1155.3</v>
      </c>
      <c r="H57" s="1">
        <v>1156</v>
      </c>
      <c r="I57" s="1">
        <v>1161.3</v>
      </c>
      <c r="J57" s="1">
        <v>1167.57</v>
      </c>
      <c r="K57" s="1">
        <v>3406584</v>
      </c>
      <c r="L57" s="1">
        <v>3977430906</v>
      </c>
      <c r="M57" s="1">
        <v>82774</v>
      </c>
      <c r="N57" s="3">
        <f>IF(ISERR(LN(Table1532[[#This Row],[Close Price]]/I56)),"-",LN(Table1532[[#This Row],[Close Price]]/I56))</f>
        <v>-5.3246432913402605E-3</v>
      </c>
    </row>
    <row r="58" spans="1:14" x14ac:dyDescent="0.3">
      <c r="A58" s="1" t="s">
        <v>41</v>
      </c>
      <c r="B58" s="1" t="s">
        <v>14</v>
      </c>
      <c r="C58" s="2">
        <v>43182</v>
      </c>
      <c r="D58" s="1">
        <v>1161.3</v>
      </c>
      <c r="E58" s="1">
        <v>1147</v>
      </c>
      <c r="F58" s="1">
        <v>1173.8</v>
      </c>
      <c r="G58" s="1">
        <v>1142.3499999999999</v>
      </c>
      <c r="H58" s="1">
        <v>1165</v>
      </c>
      <c r="I58" s="1">
        <v>1167.5999999999999</v>
      </c>
      <c r="J58" s="1">
        <v>1164.5899999999999</v>
      </c>
      <c r="K58" s="1">
        <v>6004042</v>
      </c>
      <c r="L58" s="1">
        <v>6992254285.4499998</v>
      </c>
      <c r="M58" s="1">
        <v>117145</v>
      </c>
      <c r="N58" s="3">
        <f>IF(ISERR(LN(Table1532[[#This Row],[Close Price]]/I57)),"-",LN(Table1532[[#This Row],[Close Price]]/I57))</f>
        <v>5.4102927282474794E-3</v>
      </c>
    </row>
    <row r="59" spans="1:14" x14ac:dyDescent="0.3">
      <c r="A59" s="1" t="s">
        <v>41</v>
      </c>
      <c r="B59" s="1" t="s">
        <v>14</v>
      </c>
      <c r="C59" s="2">
        <v>43185</v>
      </c>
      <c r="D59" s="1">
        <v>1167.5999999999999</v>
      </c>
      <c r="E59" s="1">
        <v>1166.9000000000001</v>
      </c>
      <c r="F59" s="1">
        <v>1166.9000000000001</v>
      </c>
      <c r="G59" s="1">
        <v>1144</v>
      </c>
      <c r="H59" s="1">
        <v>1155.5999999999999</v>
      </c>
      <c r="I59" s="1">
        <v>1155.25</v>
      </c>
      <c r="J59" s="1">
        <v>1153.17</v>
      </c>
      <c r="K59" s="1">
        <v>4465361</v>
      </c>
      <c r="L59" s="1">
        <v>5149317138.8000002</v>
      </c>
      <c r="M59" s="1">
        <v>101964</v>
      </c>
      <c r="N59" s="3">
        <f>IF(ISERR(LN(Table1532[[#This Row],[Close Price]]/I58)),"-",LN(Table1532[[#This Row],[Close Price]]/I58))</f>
        <v>-1.0633589229583826E-2</v>
      </c>
    </row>
    <row r="60" spans="1:14" x14ac:dyDescent="0.3">
      <c r="A60" s="1" t="s">
        <v>41</v>
      </c>
      <c r="B60" s="1" t="s">
        <v>14</v>
      </c>
      <c r="C60" s="2">
        <v>43186</v>
      </c>
      <c r="D60" s="1">
        <v>1155.25</v>
      </c>
      <c r="E60" s="1">
        <v>1160</v>
      </c>
      <c r="F60" s="1">
        <v>1161.3</v>
      </c>
      <c r="G60" s="1">
        <v>1150.0999999999999</v>
      </c>
      <c r="H60" s="1">
        <v>1152.0999999999999</v>
      </c>
      <c r="I60" s="1">
        <v>1154</v>
      </c>
      <c r="J60" s="1">
        <v>1154.45</v>
      </c>
      <c r="K60" s="1">
        <v>1901044</v>
      </c>
      <c r="L60" s="1">
        <v>2194657345.75</v>
      </c>
      <c r="M60" s="1">
        <v>67860</v>
      </c>
      <c r="N60" s="3">
        <f>IF(ISERR(LN(Table1532[[#This Row],[Close Price]]/I59)),"-",LN(Table1532[[#This Row],[Close Price]]/I59))</f>
        <v>-1.0826026823308717E-3</v>
      </c>
    </row>
    <row r="61" spans="1:14" x14ac:dyDescent="0.3">
      <c r="A61" s="1" t="s">
        <v>41</v>
      </c>
      <c r="B61" s="1" t="s">
        <v>14</v>
      </c>
      <c r="C61" s="2">
        <v>43187</v>
      </c>
      <c r="D61" s="1">
        <v>1154</v>
      </c>
      <c r="E61" s="1">
        <v>1150.75</v>
      </c>
      <c r="F61" s="1">
        <v>1150.75</v>
      </c>
      <c r="G61" s="1">
        <v>1126.25</v>
      </c>
      <c r="H61" s="1">
        <v>1140</v>
      </c>
      <c r="I61" s="1">
        <v>1131.8</v>
      </c>
      <c r="J61" s="1">
        <v>1136.18</v>
      </c>
      <c r="K61" s="1">
        <v>6279161</v>
      </c>
      <c r="L61" s="1">
        <v>7134252850.6499996</v>
      </c>
      <c r="M61" s="1">
        <v>118878</v>
      </c>
      <c r="N61" s="3">
        <f>IF(ISERR(LN(Table1532[[#This Row],[Close Price]]/I60)),"-",LN(Table1532[[#This Row],[Close Price]]/I60))</f>
        <v>-1.9424882359621497E-2</v>
      </c>
    </row>
    <row r="62" spans="1:14" x14ac:dyDescent="0.3">
      <c r="A62" s="1" t="s">
        <v>41</v>
      </c>
      <c r="B62" s="1" t="s">
        <v>14</v>
      </c>
      <c r="C62" s="2">
        <v>43192</v>
      </c>
      <c r="D62" s="1">
        <v>1131.8</v>
      </c>
      <c r="E62" s="1">
        <v>1141</v>
      </c>
      <c r="F62" s="1">
        <v>1149.55</v>
      </c>
      <c r="G62" s="1">
        <v>1121.3</v>
      </c>
      <c r="H62" s="1">
        <v>1136.7</v>
      </c>
      <c r="I62" s="1">
        <v>1137.1500000000001</v>
      </c>
      <c r="J62" s="1">
        <v>1135.8599999999999</v>
      </c>
      <c r="K62" s="1">
        <v>4036351</v>
      </c>
      <c r="L62" s="1">
        <v>4584716919.6000004</v>
      </c>
      <c r="M62" s="1">
        <v>142078</v>
      </c>
      <c r="N62" s="3">
        <f>IF(ISERR(LN(Table1532[[#This Row],[Close Price]]/I61)),"-",LN(Table1532[[#This Row],[Close Price]]/I61))</f>
        <v>4.7158464619991933E-3</v>
      </c>
    </row>
    <row r="63" spans="1:14" x14ac:dyDescent="0.3">
      <c r="A63" s="1" t="s">
        <v>41</v>
      </c>
      <c r="B63" s="1" t="s">
        <v>14</v>
      </c>
      <c r="C63" s="2">
        <v>43193</v>
      </c>
      <c r="D63" s="1">
        <v>1137.1500000000001</v>
      </c>
      <c r="E63" s="1">
        <v>1134.7</v>
      </c>
      <c r="F63" s="1">
        <v>1143.55</v>
      </c>
      <c r="G63" s="1">
        <v>1128.0999999999999</v>
      </c>
      <c r="H63" s="1">
        <v>1139.4000000000001</v>
      </c>
      <c r="I63" s="1">
        <v>1140.45</v>
      </c>
      <c r="J63" s="1">
        <v>1135.21</v>
      </c>
      <c r="K63" s="1">
        <v>2038584</v>
      </c>
      <c r="L63" s="1">
        <v>2314226757.4499998</v>
      </c>
      <c r="M63" s="1">
        <v>114034</v>
      </c>
      <c r="N63" s="3">
        <f>IF(ISERR(LN(Table1532[[#This Row],[Close Price]]/I62)),"-",LN(Table1532[[#This Row],[Close Price]]/I62))</f>
        <v>2.8977891721326055E-3</v>
      </c>
    </row>
    <row r="64" spans="1:14" x14ac:dyDescent="0.3">
      <c r="A64" s="1" t="s">
        <v>41</v>
      </c>
      <c r="B64" s="1" t="s">
        <v>14</v>
      </c>
      <c r="C64" s="2">
        <v>43194</v>
      </c>
      <c r="D64" s="1">
        <v>1140.45</v>
      </c>
      <c r="E64" s="1">
        <v>1144</v>
      </c>
      <c r="F64" s="1">
        <v>1144.55</v>
      </c>
      <c r="G64" s="1">
        <v>1120</v>
      </c>
      <c r="H64" s="1">
        <v>1122.7</v>
      </c>
      <c r="I64" s="1">
        <v>1124.2</v>
      </c>
      <c r="J64" s="1">
        <v>1131.81</v>
      </c>
      <c r="K64" s="1">
        <v>2406651</v>
      </c>
      <c r="L64" s="1">
        <v>2723878712.9499998</v>
      </c>
      <c r="M64" s="1">
        <v>137029</v>
      </c>
      <c r="N64" s="3">
        <f>IF(ISERR(LN(Table1532[[#This Row],[Close Price]]/I63)),"-",LN(Table1532[[#This Row],[Close Price]]/I63))</f>
        <v>-1.4351249774580688E-2</v>
      </c>
    </row>
    <row r="65" spans="1:14" x14ac:dyDescent="0.3">
      <c r="A65" s="1" t="s">
        <v>41</v>
      </c>
      <c r="B65" s="1" t="s">
        <v>14</v>
      </c>
      <c r="C65" s="2">
        <v>43195</v>
      </c>
      <c r="D65" s="1">
        <v>1124.2</v>
      </c>
      <c r="E65" s="1">
        <v>1139.55</v>
      </c>
      <c r="F65" s="1">
        <v>1151.3</v>
      </c>
      <c r="G65" s="1">
        <v>1129.0999999999999</v>
      </c>
      <c r="H65" s="1">
        <v>1146.05</v>
      </c>
      <c r="I65" s="1">
        <v>1147.55</v>
      </c>
      <c r="J65" s="1">
        <v>1140.71</v>
      </c>
      <c r="K65" s="1">
        <v>3881772</v>
      </c>
      <c r="L65" s="1">
        <v>4427993459.6999998</v>
      </c>
      <c r="M65" s="1">
        <v>101745</v>
      </c>
      <c r="N65" s="3">
        <f>IF(ISERR(LN(Table1532[[#This Row],[Close Price]]/I64)),"-",LN(Table1532[[#This Row],[Close Price]]/I64))</f>
        <v>2.0557563402199965E-2</v>
      </c>
    </row>
    <row r="66" spans="1:14" x14ac:dyDescent="0.3">
      <c r="A66" s="1" t="s">
        <v>41</v>
      </c>
      <c r="B66" s="1" t="s">
        <v>14</v>
      </c>
      <c r="C66" s="2">
        <v>43196</v>
      </c>
      <c r="D66" s="1">
        <v>1147.55</v>
      </c>
      <c r="E66" s="1">
        <v>1143</v>
      </c>
      <c r="F66" s="1">
        <v>1146</v>
      </c>
      <c r="G66" s="1">
        <v>1122.0999999999999</v>
      </c>
      <c r="H66" s="1">
        <v>1127.55</v>
      </c>
      <c r="I66" s="1">
        <v>1127</v>
      </c>
      <c r="J66" s="1">
        <v>1128.81</v>
      </c>
      <c r="K66" s="1">
        <v>2968871</v>
      </c>
      <c r="L66" s="1">
        <v>3351285043.1500001</v>
      </c>
      <c r="M66" s="1">
        <v>137277</v>
      </c>
      <c r="N66" s="3">
        <f>IF(ISERR(LN(Table1532[[#This Row],[Close Price]]/I65)),"-",LN(Table1532[[#This Row],[Close Price]]/I65))</f>
        <v>-1.8069999930398453E-2</v>
      </c>
    </row>
    <row r="67" spans="1:14" x14ac:dyDescent="0.3">
      <c r="A67" s="1" t="s">
        <v>41</v>
      </c>
      <c r="B67" s="1" t="s">
        <v>14</v>
      </c>
      <c r="C67" s="2">
        <v>43199</v>
      </c>
      <c r="D67" s="1">
        <v>1127</v>
      </c>
      <c r="E67" s="1">
        <v>1125</v>
      </c>
      <c r="F67" s="1">
        <v>1125.8</v>
      </c>
      <c r="G67" s="1">
        <v>1106.55</v>
      </c>
      <c r="H67" s="1">
        <v>1111.45</v>
      </c>
      <c r="I67" s="1">
        <v>1111.25</v>
      </c>
      <c r="J67" s="1">
        <v>1113.1199999999999</v>
      </c>
      <c r="K67" s="1">
        <v>3601441</v>
      </c>
      <c r="L67" s="1">
        <v>4008832076.5</v>
      </c>
      <c r="M67" s="1">
        <v>171118</v>
      </c>
      <c r="N67" s="3">
        <f>IF(ISERR(LN(Table1532[[#This Row],[Close Price]]/I66)),"-",LN(Table1532[[#This Row],[Close Price]]/I66))</f>
        <v>-1.4073727211661965E-2</v>
      </c>
    </row>
    <row r="68" spans="1:14" x14ac:dyDescent="0.3">
      <c r="A68" s="1" t="s">
        <v>41</v>
      </c>
      <c r="B68" s="1" t="s">
        <v>14</v>
      </c>
      <c r="C68" s="2">
        <v>43200</v>
      </c>
      <c r="D68" s="1">
        <v>1111.25</v>
      </c>
      <c r="E68" s="1">
        <v>1112</v>
      </c>
      <c r="F68" s="1">
        <v>1124.5</v>
      </c>
      <c r="G68" s="1">
        <v>1105.4000000000001</v>
      </c>
      <c r="H68" s="1">
        <v>1114.6500000000001</v>
      </c>
      <c r="I68" s="1">
        <v>1113.4000000000001</v>
      </c>
      <c r="J68" s="1">
        <v>1115.77</v>
      </c>
      <c r="K68" s="1">
        <v>4463029</v>
      </c>
      <c r="L68" s="1">
        <v>4979728694.75</v>
      </c>
      <c r="M68" s="1">
        <v>144468</v>
      </c>
      <c r="N68" s="3">
        <f>IF(ISERR(LN(Table1532[[#This Row],[Close Price]]/I67)),"-",LN(Table1532[[#This Row],[Close Price]]/I67))</f>
        <v>1.9328889212931592E-3</v>
      </c>
    </row>
    <row r="69" spans="1:14" x14ac:dyDescent="0.3">
      <c r="A69" s="1" t="s">
        <v>41</v>
      </c>
      <c r="B69" s="1" t="s">
        <v>14</v>
      </c>
      <c r="C69" s="2">
        <v>43201</v>
      </c>
      <c r="D69" s="1">
        <v>1113.4000000000001</v>
      </c>
      <c r="E69" s="1">
        <v>1118</v>
      </c>
      <c r="F69" s="1">
        <v>1131.5</v>
      </c>
      <c r="G69" s="1">
        <v>1116.5</v>
      </c>
      <c r="H69" s="1">
        <v>1124.5</v>
      </c>
      <c r="I69" s="1">
        <v>1124.25</v>
      </c>
      <c r="J69" s="1">
        <v>1124.78</v>
      </c>
      <c r="K69" s="1">
        <v>4512787</v>
      </c>
      <c r="L69" s="1">
        <v>5075891572.8500004</v>
      </c>
      <c r="M69" s="1">
        <v>102586</v>
      </c>
      <c r="N69" s="3">
        <f>IF(ISERR(LN(Table1532[[#This Row],[Close Price]]/I68)),"-",LN(Table1532[[#This Row],[Close Price]]/I68))</f>
        <v>9.6977499014092652E-3</v>
      </c>
    </row>
    <row r="70" spans="1:14" x14ac:dyDescent="0.3">
      <c r="A70" s="1" t="s">
        <v>41</v>
      </c>
      <c r="B70" s="1" t="s">
        <v>14</v>
      </c>
      <c r="C70" s="2">
        <v>43202</v>
      </c>
      <c r="D70" s="1">
        <v>1124.25</v>
      </c>
      <c r="E70" s="1">
        <v>1129.45</v>
      </c>
      <c r="F70" s="1">
        <v>1172.75</v>
      </c>
      <c r="G70" s="1">
        <v>1125</v>
      </c>
      <c r="H70" s="1">
        <v>1164.05</v>
      </c>
      <c r="I70" s="1">
        <v>1162.5999999999999</v>
      </c>
      <c r="J70" s="1">
        <v>1157.71</v>
      </c>
      <c r="K70" s="1">
        <v>8522183</v>
      </c>
      <c r="L70" s="1">
        <v>9866189146.6499996</v>
      </c>
      <c r="M70" s="1">
        <v>216130</v>
      </c>
      <c r="N70" s="3">
        <f>IF(ISERR(LN(Table1532[[#This Row],[Close Price]]/I69)),"-",LN(Table1532[[#This Row],[Close Price]]/I69))</f>
        <v>3.3542729616433245E-2</v>
      </c>
    </row>
    <row r="71" spans="1:14" x14ac:dyDescent="0.3">
      <c r="A71" s="1" t="s">
        <v>41</v>
      </c>
      <c r="B71" s="1" t="s">
        <v>14</v>
      </c>
      <c r="C71" s="2">
        <v>43203</v>
      </c>
      <c r="D71" s="1">
        <v>1162.5999999999999</v>
      </c>
      <c r="E71" s="1">
        <v>1174</v>
      </c>
      <c r="F71" s="1">
        <v>1185.9000000000001</v>
      </c>
      <c r="G71" s="1">
        <v>1150.25</v>
      </c>
      <c r="H71" s="1">
        <v>1168</v>
      </c>
      <c r="I71" s="1">
        <v>1171.45</v>
      </c>
      <c r="J71" s="1">
        <v>1172.3699999999999</v>
      </c>
      <c r="K71" s="1">
        <v>10613519</v>
      </c>
      <c r="L71" s="1">
        <v>12442924999.049999</v>
      </c>
      <c r="M71" s="1">
        <v>180965</v>
      </c>
      <c r="N71" s="3">
        <f>IF(ISERR(LN(Table1532[[#This Row],[Close Price]]/I70)),"-",LN(Table1532[[#This Row],[Close Price]]/I70))</f>
        <v>7.5834214453987829E-3</v>
      </c>
    </row>
    <row r="72" spans="1:14" x14ac:dyDescent="0.3">
      <c r="A72" s="1" t="s">
        <v>41</v>
      </c>
      <c r="B72" s="1" t="s">
        <v>14</v>
      </c>
      <c r="C72" s="2">
        <v>43206</v>
      </c>
      <c r="D72" s="1">
        <v>1171.45</v>
      </c>
      <c r="E72" s="1">
        <v>1102</v>
      </c>
      <c r="F72" s="1">
        <v>1140</v>
      </c>
      <c r="G72" s="1">
        <v>1102</v>
      </c>
      <c r="H72" s="1">
        <v>1134.5</v>
      </c>
      <c r="I72" s="1">
        <v>1133.2</v>
      </c>
      <c r="J72" s="1">
        <v>1125.6600000000001</v>
      </c>
      <c r="K72" s="1">
        <v>12372542</v>
      </c>
      <c r="L72" s="1">
        <v>13927236192.549999</v>
      </c>
      <c r="M72" s="1">
        <v>201992</v>
      </c>
      <c r="N72" s="3">
        <f>IF(ISERR(LN(Table1532[[#This Row],[Close Price]]/I71)),"-",LN(Table1532[[#This Row],[Close Price]]/I71))</f>
        <v>-3.3196808756287471E-2</v>
      </c>
    </row>
    <row r="73" spans="1:14" x14ac:dyDescent="0.3">
      <c r="A73" s="1" t="s">
        <v>41</v>
      </c>
      <c r="B73" s="1" t="s">
        <v>14</v>
      </c>
      <c r="C73" s="2">
        <v>43207</v>
      </c>
      <c r="D73" s="1">
        <v>1133.2</v>
      </c>
      <c r="E73" s="1">
        <v>1127</v>
      </c>
      <c r="F73" s="1">
        <v>1127.4000000000001</v>
      </c>
      <c r="G73" s="1">
        <v>1115</v>
      </c>
      <c r="H73" s="1">
        <v>1124.6500000000001</v>
      </c>
      <c r="I73" s="1">
        <v>1125.2</v>
      </c>
      <c r="J73" s="1">
        <v>1121.6300000000001</v>
      </c>
      <c r="K73" s="1">
        <v>5198970</v>
      </c>
      <c r="L73" s="1">
        <v>5831317995.8999996</v>
      </c>
      <c r="M73" s="1">
        <v>203792</v>
      </c>
      <c r="N73" s="3">
        <f>IF(ISERR(LN(Table1532[[#This Row],[Close Price]]/I72)),"-",LN(Table1532[[#This Row],[Close Price]]/I72))</f>
        <v>-7.0846913406596677E-3</v>
      </c>
    </row>
    <row r="74" spans="1:14" x14ac:dyDescent="0.3">
      <c r="A74" s="1" t="s">
        <v>41</v>
      </c>
      <c r="B74" s="1" t="s">
        <v>14</v>
      </c>
      <c r="C74" s="2">
        <v>43208</v>
      </c>
      <c r="D74" s="1">
        <v>1125.2</v>
      </c>
      <c r="E74" s="1">
        <v>1122.8499999999999</v>
      </c>
      <c r="F74" s="1">
        <v>1134.75</v>
      </c>
      <c r="G74" s="1">
        <v>1113.8499999999999</v>
      </c>
      <c r="H74" s="1">
        <v>1125.95</v>
      </c>
      <c r="I74" s="1">
        <v>1125.95</v>
      </c>
      <c r="J74" s="1">
        <v>1124.27</v>
      </c>
      <c r="K74" s="1">
        <v>5215190</v>
      </c>
      <c r="L74" s="1">
        <v>5863305787.1000004</v>
      </c>
      <c r="M74" s="1">
        <v>121114</v>
      </c>
      <c r="N74" s="3">
        <f>IF(ISERR(LN(Table1532[[#This Row],[Close Price]]/I73)),"-",LN(Table1532[[#This Row],[Close Price]]/I73))</f>
        <v>6.6632612464681139E-4</v>
      </c>
    </row>
    <row r="75" spans="1:14" x14ac:dyDescent="0.3">
      <c r="A75" s="1" t="s">
        <v>41</v>
      </c>
      <c r="B75" s="1" t="s">
        <v>14</v>
      </c>
      <c r="C75" s="2">
        <v>43209</v>
      </c>
      <c r="D75" s="1">
        <v>1125.95</v>
      </c>
      <c r="E75" s="1">
        <v>1124</v>
      </c>
      <c r="F75" s="1">
        <v>1139.8</v>
      </c>
      <c r="G75" s="1">
        <v>1123.0999999999999</v>
      </c>
      <c r="H75" s="1">
        <v>1133.4000000000001</v>
      </c>
      <c r="I75" s="1">
        <v>1132.8499999999999</v>
      </c>
      <c r="J75" s="1">
        <v>1132.6099999999999</v>
      </c>
      <c r="K75" s="1">
        <v>4262771</v>
      </c>
      <c r="L75" s="1">
        <v>4828035903.6999998</v>
      </c>
      <c r="M75" s="1">
        <v>119470</v>
      </c>
      <c r="N75" s="3">
        <f>IF(ISERR(LN(Table1532[[#This Row],[Close Price]]/I74)),"-",LN(Table1532[[#This Row],[Close Price]]/I74))</f>
        <v>6.1094576431143148E-3</v>
      </c>
    </row>
    <row r="76" spans="1:14" x14ac:dyDescent="0.3">
      <c r="A76" s="1" t="s">
        <v>41</v>
      </c>
      <c r="B76" s="1" t="s">
        <v>14</v>
      </c>
      <c r="C76" s="2">
        <v>43210</v>
      </c>
      <c r="D76" s="1">
        <v>1132.8499999999999</v>
      </c>
      <c r="E76" s="1">
        <v>1139</v>
      </c>
      <c r="F76" s="1">
        <v>1193.7</v>
      </c>
      <c r="G76" s="1">
        <v>1136.95</v>
      </c>
      <c r="H76" s="1">
        <v>1179.6500000000001</v>
      </c>
      <c r="I76" s="1">
        <v>1178.45</v>
      </c>
      <c r="J76" s="1">
        <v>1171.78</v>
      </c>
      <c r="K76" s="1">
        <v>12136346</v>
      </c>
      <c r="L76" s="1">
        <v>14221070741.950001</v>
      </c>
      <c r="M76" s="1">
        <v>213680</v>
      </c>
      <c r="N76" s="3">
        <f>IF(ISERR(LN(Table1532[[#This Row],[Close Price]]/I75)),"-",LN(Table1532[[#This Row],[Close Price]]/I75))</f>
        <v>3.9463434278933784E-2</v>
      </c>
    </row>
    <row r="77" spans="1:14" x14ac:dyDescent="0.3">
      <c r="A77" s="1" t="s">
        <v>41</v>
      </c>
      <c r="B77" s="1" t="s">
        <v>14</v>
      </c>
      <c r="C77" s="2">
        <v>43213</v>
      </c>
      <c r="D77" s="1">
        <v>1178.45</v>
      </c>
      <c r="E77" s="1">
        <v>1168</v>
      </c>
      <c r="F77" s="1">
        <v>1214.4000000000001</v>
      </c>
      <c r="G77" s="1">
        <v>1155.25</v>
      </c>
      <c r="H77" s="1">
        <v>1185.95</v>
      </c>
      <c r="I77" s="1">
        <v>1187.7</v>
      </c>
      <c r="J77" s="1">
        <v>1186.79</v>
      </c>
      <c r="K77" s="1">
        <v>10915319</v>
      </c>
      <c r="L77" s="1">
        <v>12954180381.049999</v>
      </c>
      <c r="M77" s="1">
        <v>190031</v>
      </c>
      <c r="N77" s="3">
        <f>IF(ISERR(LN(Table1532[[#This Row],[Close Price]]/I76)),"-",LN(Table1532[[#This Row],[Close Price]]/I76))</f>
        <v>7.818648117797769E-3</v>
      </c>
    </row>
    <row r="78" spans="1:14" x14ac:dyDescent="0.3">
      <c r="A78" s="1" t="s">
        <v>41</v>
      </c>
      <c r="B78" s="1" t="s">
        <v>14</v>
      </c>
      <c r="C78" s="2">
        <v>43214</v>
      </c>
      <c r="D78" s="1">
        <v>1187.7</v>
      </c>
      <c r="E78" s="1">
        <v>1185</v>
      </c>
      <c r="F78" s="1">
        <v>1196.4000000000001</v>
      </c>
      <c r="G78" s="1">
        <v>1150.0999999999999</v>
      </c>
      <c r="H78" s="1">
        <v>1154.25</v>
      </c>
      <c r="I78" s="1">
        <v>1154.5</v>
      </c>
      <c r="J78" s="1">
        <v>1168.6400000000001</v>
      </c>
      <c r="K78" s="1">
        <v>4263108</v>
      </c>
      <c r="L78" s="1">
        <v>4982039811.1999998</v>
      </c>
      <c r="M78" s="1">
        <v>87918</v>
      </c>
      <c r="N78" s="3">
        <f>IF(ISERR(LN(Table1532[[#This Row],[Close Price]]/I77)),"-",LN(Table1532[[#This Row],[Close Price]]/I77))</f>
        <v>-2.8351313985644642E-2</v>
      </c>
    </row>
    <row r="79" spans="1:14" x14ac:dyDescent="0.3">
      <c r="A79" s="1" t="s">
        <v>41</v>
      </c>
      <c r="B79" s="1" t="s">
        <v>14</v>
      </c>
      <c r="C79" s="2">
        <v>43215</v>
      </c>
      <c r="D79" s="1">
        <v>1154.5</v>
      </c>
      <c r="E79" s="1">
        <v>1152</v>
      </c>
      <c r="F79" s="1">
        <v>1171</v>
      </c>
      <c r="G79" s="1">
        <v>1145.2</v>
      </c>
      <c r="H79" s="1">
        <v>1155.95</v>
      </c>
      <c r="I79" s="1">
        <v>1160.3499999999999</v>
      </c>
      <c r="J79" s="1">
        <v>1160.8499999999999</v>
      </c>
      <c r="K79" s="1">
        <v>5797089</v>
      </c>
      <c r="L79" s="1">
        <v>6729546264.9499998</v>
      </c>
      <c r="M79" s="1">
        <v>122892</v>
      </c>
      <c r="N79" s="3">
        <f>IF(ISERR(LN(Table1532[[#This Row],[Close Price]]/I78)),"-",LN(Table1532[[#This Row],[Close Price]]/I78))</f>
        <v>5.0543339342174207E-3</v>
      </c>
    </row>
    <row r="80" spans="1:14" x14ac:dyDescent="0.3">
      <c r="A80" s="1" t="s">
        <v>41</v>
      </c>
      <c r="B80" s="1" t="s">
        <v>14</v>
      </c>
      <c r="C80" s="2">
        <v>43216</v>
      </c>
      <c r="D80" s="1">
        <v>1160.3499999999999</v>
      </c>
      <c r="E80" s="1">
        <v>1174</v>
      </c>
      <c r="F80" s="1">
        <v>1181.6500000000001</v>
      </c>
      <c r="G80" s="1">
        <v>1160</v>
      </c>
      <c r="H80" s="1">
        <v>1177.05</v>
      </c>
      <c r="I80" s="1">
        <v>1176.45</v>
      </c>
      <c r="J80" s="1">
        <v>1172.76</v>
      </c>
      <c r="K80" s="1">
        <v>5651042</v>
      </c>
      <c r="L80" s="1">
        <v>6627322945</v>
      </c>
      <c r="M80" s="1">
        <v>120489</v>
      </c>
      <c r="N80" s="3">
        <f>IF(ISERR(LN(Table1532[[#This Row],[Close Price]]/I79)),"-",LN(Table1532[[#This Row],[Close Price]]/I79))</f>
        <v>1.3779745598017593E-2</v>
      </c>
    </row>
    <row r="81" spans="1:14" x14ac:dyDescent="0.3">
      <c r="A81" s="1" t="s">
        <v>41</v>
      </c>
      <c r="B81" s="1" t="s">
        <v>14</v>
      </c>
      <c r="C81" s="2">
        <v>43217</v>
      </c>
      <c r="D81" s="1">
        <v>1176.45</v>
      </c>
      <c r="E81" s="1">
        <v>1180</v>
      </c>
      <c r="F81" s="1">
        <v>1191.5999999999999</v>
      </c>
      <c r="G81" s="1">
        <v>1174.2</v>
      </c>
      <c r="H81" s="1">
        <v>1184.6500000000001</v>
      </c>
      <c r="I81" s="1">
        <v>1185.2</v>
      </c>
      <c r="J81" s="1">
        <v>1183.9000000000001</v>
      </c>
      <c r="K81" s="1">
        <v>3831685</v>
      </c>
      <c r="L81" s="1">
        <v>4536321753.3000002</v>
      </c>
      <c r="M81" s="1">
        <v>103259</v>
      </c>
      <c r="N81" s="3">
        <f>IF(ISERR(LN(Table1532[[#This Row],[Close Price]]/I80)),"-",LN(Table1532[[#This Row],[Close Price]]/I80))</f>
        <v>7.410107372624943E-3</v>
      </c>
    </row>
    <row r="82" spans="1:14" x14ac:dyDescent="0.3">
      <c r="A82" s="1" t="s">
        <v>41</v>
      </c>
      <c r="B82" s="1" t="s">
        <v>14</v>
      </c>
      <c r="C82" s="2">
        <v>43220</v>
      </c>
      <c r="D82" s="1">
        <v>1185.2</v>
      </c>
      <c r="E82" s="1">
        <v>1181.7</v>
      </c>
      <c r="F82" s="1">
        <v>1207.95</v>
      </c>
      <c r="G82" s="1">
        <v>1180.6500000000001</v>
      </c>
      <c r="H82" s="1">
        <v>1199.95</v>
      </c>
      <c r="I82" s="1">
        <v>1199.5</v>
      </c>
      <c r="J82" s="1">
        <v>1199.78</v>
      </c>
      <c r="K82" s="1">
        <v>2755839</v>
      </c>
      <c r="L82" s="1">
        <v>3306404000.25</v>
      </c>
      <c r="M82" s="1">
        <v>80599</v>
      </c>
      <c r="N82" s="3">
        <f>IF(ISERR(LN(Table1532[[#This Row],[Close Price]]/I81)),"-",LN(Table1532[[#This Row],[Close Price]]/I81))</f>
        <v>1.1993266580339024E-2</v>
      </c>
    </row>
    <row r="83" spans="1:14" x14ac:dyDescent="0.3">
      <c r="A83" s="1" t="s">
        <v>41</v>
      </c>
      <c r="B83" s="1" t="s">
        <v>14</v>
      </c>
      <c r="C83" s="2">
        <v>43222</v>
      </c>
      <c r="D83" s="1">
        <v>1199.5</v>
      </c>
      <c r="E83" s="1">
        <v>1198.9000000000001</v>
      </c>
      <c r="F83" s="1">
        <v>1201.5999999999999</v>
      </c>
      <c r="G83" s="1">
        <v>1181</v>
      </c>
      <c r="H83" s="1">
        <v>1192.0999999999999</v>
      </c>
      <c r="I83" s="1">
        <v>1197.05</v>
      </c>
      <c r="J83" s="1">
        <v>1192.72</v>
      </c>
      <c r="K83" s="1">
        <v>5147521</v>
      </c>
      <c r="L83" s="1">
        <v>6139572652.5</v>
      </c>
      <c r="M83" s="1">
        <v>98610</v>
      </c>
      <c r="N83" s="3">
        <f>IF(ISERR(LN(Table1532[[#This Row],[Close Price]]/I82)),"-",LN(Table1532[[#This Row],[Close Price]]/I82))</f>
        <v>-2.0446064997613851E-3</v>
      </c>
    </row>
    <row r="84" spans="1:14" x14ac:dyDescent="0.3">
      <c r="A84" s="1" t="s">
        <v>41</v>
      </c>
      <c r="B84" s="1" t="s">
        <v>14</v>
      </c>
      <c r="C84" s="2">
        <v>43223</v>
      </c>
      <c r="D84" s="1">
        <v>1197.05</v>
      </c>
      <c r="E84" s="1">
        <v>1197.25</v>
      </c>
      <c r="F84" s="1">
        <v>1204.7</v>
      </c>
      <c r="G84" s="1">
        <v>1176.0999999999999</v>
      </c>
      <c r="H84" s="1">
        <v>1178</v>
      </c>
      <c r="I84" s="1">
        <v>1182.55</v>
      </c>
      <c r="J84" s="1">
        <v>1195.6600000000001</v>
      </c>
      <c r="K84" s="1">
        <v>2666115</v>
      </c>
      <c r="L84" s="1">
        <v>3187761546.3000002</v>
      </c>
      <c r="M84" s="1">
        <v>114003</v>
      </c>
      <c r="N84" s="3">
        <f>IF(ISERR(LN(Table1532[[#This Row],[Close Price]]/I83)),"-",LN(Table1532[[#This Row],[Close Price]]/I83))</f>
        <v>-1.2187073009716111E-2</v>
      </c>
    </row>
    <row r="85" spans="1:14" x14ac:dyDescent="0.3">
      <c r="A85" s="1" t="s">
        <v>41</v>
      </c>
      <c r="B85" s="1" t="s">
        <v>14</v>
      </c>
      <c r="C85" s="2">
        <v>43224</v>
      </c>
      <c r="D85" s="1">
        <v>1182.55</v>
      </c>
      <c r="E85" s="1">
        <v>1185</v>
      </c>
      <c r="F85" s="1">
        <v>1186</v>
      </c>
      <c r="G85" s="1">
        <v>1155</v>
      </c>
      <c r="H85" s="1">
        <v>1169.5999999999999</v>
      </c>
      <c r="I85" s="1">
        <v>1173.0999999999999</v>
      </c>
      <c r="J85" s="1">
        <v>1165.5</v>
      </c>
      <c r="K85" s="1">
        <v>3011684</v>
      </c>
      <c r="L85" s="1">
        <v>3510129248.8499999</v>
      </c>
      <c r="M85" s="1">
        <v>92619</v>
      </c>
      <c r="N85" s="3">
        <f>IF(ISERR(LN(Table1532[[#This Row],[Close Price]]/I84)),"-",LN(Table1532[[#This Row],[Close Price]]/I84))</f>
        <v>-8.0233062585971723E-3</v>
      </c>
    </row>
    <row r="86" spans="1:14" x14ac:dyDescent="0.3">
      <c r="A86" s="1" t="s">
        <v>41</v>
      </c>
      <c r="B86" s="1" t="s">
        <v>14</v>
      </c>
      <c r="C86" s="2">
        <v>43227</v>
      </c>
      <c r="D86" s="1">
        <v>1173.0999999999999</v>
      </c>
      <c r="E86" s="1">
        <v>1181.25</v>
      </c>
      <c r="F86" s="1">
        <v>1190</v>
      </c>
      <c r="G86" s="1">
        <v>1175.5</v>
      </c>
      <c r="H86" s="1">
        <v>1184</v>
      </c>
      <c r="I86" s="1">
        <v>1183</v>
      </c>
      <c r="J86" s="1">
        <v>1181.67</v>
      </c>
      <c r="K86" s="1">
        <v>2319480</v>
      </c>
      <c r="L86" s="1">
        <v>2740857604.5500002</v>
      </c>
      <c r="M86" s="1">
        <v>66189</v>
      </c>
      <c r="N86" s="3">
        <f>IF(ISERR(LN(Table1532[[#This Row],[Close Price]]/I85)),"-",LN(Table1532[[#This Row],[Close Price]]/I85))</f>
        <v>8.4037674667121302E-3</v>
      </c>
    </row>
    <row r="87" spans="1:14" x14ac:dyDescent="0.3">
      <c r="A87" s="1" t="s">
        <v>41</v>
      </c>
      <c r="B87" s="1" t="s">
        <v>14</v>
      </c>
      <c r="C87" s="2">
        <v>43228</v>
      </c>
      <c r="D87" s="1">
        <v>1183</v>
      </c>
      <c r="E87" s="1">
        <v>1177.9000000000001</v>
      </c>
      <c r="F87" s="1">
        <v>1177.9000000000001</v>
      </c>
      <c r="G87" s="1">
        <v>1161.05</v>
      </c>
      <c r="H87" s="1">
        <v>1167.5</v>
      </c>
      <c r="I87" s="1">
        <v>1165.55</v>
      </c>
      <c r="J87" s="1">
        <v>1167.51</v>
      </c>
      <c r="K87" s="1">
        <v>2859278</v>
      </c>
      <c r="L87" s="1">
        <v>3338246179.3499999</v>
      </c>
      <c r="M87" s="1">
        <v>121067</v>
      </c>
      <c r="N87" s="3">
        <f>IF(ISERR(LN(Table1532[[#This Row],[Close Price]]/I86)),"-",LN(Table1532[[#This Row],[Close Price]]/I86))</f>
        <v>-1.486050637985553E-2</v>
      </c>
    </row>
    <row r="88" spans="1:14" x14ac:dyDescent="0.3">
      <c r="A88" s="1" t="s">
        <v>41</v>
      </c>
      <c r="B88" s="1" t="s">
        <v>14</v>
      </c>
      <c r="C88" s="2">
        <v>43229</v>
      </c>
      <c r="D88" s="1">
        <v>1165.55</v>
      </c>
      <c r="E88" s="1">
        <v>1167.5</v>
      </c>
      <c r="F88" s="1">
        <v>1176.9000000000001</v>
      </c>
      <c r="G88" s="1">
        <v>1163</v>
      </c>
      <c r="H88" s="1">
        <v>1172</v>
      </c>
      <c r="I88" s="1">
        <v>1170.7</v>
      </c>
      <c r="J88" s="1">
        <v>1169.95</v>
      </c>
      <c r="K88" s="1">
        <v>1891752</v>
      </c>
      <c r="L88" s="1">
        <v>2213260046.8000002</v>
      </c>
      <c r="M88" s="1">
        <v>50914</v>
      </c>
      <c r="N88" s="3">
        <f>IF(ISERR(LN(Table1532[[#This Row],[Close Price]]/I87)),"-",LN(Table1532[[#This Row],[Close Price]]/I87))</f>
        <v>4.4087818870955035E-3</v>
      </c>
    </row>
    <row r="89" spans="1:14" x14ac:dyDescent="0.3">
      <c r="A89" s="1" t="s">
        <v>41</v>
      </c>
      <c r="B89" s="1" t="s">
        <v>14</v>
      </c>
      <c r="C89" s="2">
        <v>43230</v>
      </c>
      <c r="D89" s="1">
        <v>1170.7</v>
      </c>
      <c r="E89" s="1">
        <v>1176</v>
      </c>
      <c r="F89" s="1">
        <v>1183</v>
      </c>
      <c r="G89" s="1">
        <v>1162.8499999999999</v>
      </c>
      <c r="H89" s="1">
        <v>1170</v>
      </c>
      <c r="I89" s="1">
        <v>1168</v>
      </c>
      <c r="J89" s="1">
        <v>1173.06</v>
      </c>
      <c r="K89" s="1">
        <v>1591431</v>
      </c>
      <c r="L89" s="1">
        <v>1866843839.75</v>
      </c>
      <c r="M89" s="1">
        <v>55801</v>
      </c>
      <c r="N89" s="3">
        <f>IF(ISERR(LN(Table1532[[#This Row],[Close Price]]/I88)),"-",LN(Table1532[[#This Row],[Close Price]]/I88))</f>
        <v>-2.308976097454432E-3</v>
      </c>
    </row>
    <row r="90" spans="1:14" x14ac:dyDescent="0.3">
      <c r="A90" s="1" t="s">
        <v>41</v>
      </c>
      <c r="B90" s="1" t="s">
        <v>14</v>
      </c>
      <c r="C90" s="2">
        <v>43231</v>
      </c>
      <c r="D90" s="1">
        <v>1168</v>
      </c>
      <c r="E90" s="1">
        <v>1172.3</v>
      </c>
      <c r="F90" s="1">
        <v>1183.2</v>
      </c>
      <c r="G90" s="1">
        <v>1166.05</v>
      </c>
      <c r="H90" s="1">
        <v>1180.5999999999999</v>
      </c>
      <c r="I90" s="1">
        <v>1180.75</v>
      </c>
      <c r="J90" s="1">
        <v>1174.3</v>
      </c>
      <c r="K90" s="1">
        <v>1655853</v>
      </c>
      <c r="L90" s="1">
        <v>1944465077.45</v>
      </c>
      <c r="M90" s="1">
        <v>51911</v>
      </c>
      <c r="N90" s="3">
        <f>IF(ISERR(LN(Table1532[[#This Row],[Close Price]]/I89)),"-",LN(Table1532[[#This Row],[Close Price]]/I89))</f>
        <v>1.085694538805404E-2</v>
      </c>
    </row>
    <row r="91" spans="1:14" x14ac:dyDescent="0.3">
      <c r="A91" s="1" t="s">
        <v>41</v>
      </c>
      <c r="B91" s="1" t="s">
        <v>14</v>
      </c>
      <c r="C91" s="2">
        <v>43234</v>
      </c>
      <c r="D91" s="1">
        <v>1180.75</v>
      </c>
      <c r="E91" s="1">
        <v>1184.3499999999999</v>
      </c>
      <c r="F91" s="1">
        <v>1191.5</v>
      </c>
      <c r="G91" s="1">
        <v>1170</v>
      </c>
      <c r="H91" s="1">
        <v>1190.5</v>
      </c>
      <c r="I91" s="1">
        <v>1189.3</v>
      </c>
      <c r="J91" s="1">
        <v>1184.18</v>
      </c>
      <c r="K91" s="1">
        <v>2216047</v>
      </c>
      <c r="L91" s="1">
        <v>2624191630.9000001</v>
      </c>
      <c r="M91" s="1">
        <v>118716</v>
      </c>
      <c r="N91" s="3">
        <f>IF(ISERR(LN(Table1532[[#This Row],[Close Price]]/I90)),"-",LN(Table1532[[#This Row],[Close Price]]/I90))</f>
        <v>7.2150689569730657E-3</v>
      </c>
    </row>
    <row r="92" spans="1:14" x14ac:dyDescent="0.3">
      <c r="A92" s="1" t="s">
        <v>41</v>
      </c>
      <c r="B92" s="1" t="s">
        <v>14</v>
      </c>
      <c r="C92" s="2">
        <v>43235</v>
      </c>
      <c r="D92" s="1">
        <v>1189.3</v>
      </c>
      <c r="E92" s="1">
        <v>1188.0999999999999</v>
      </c>
      <c r="F92" s="1">
        <v>1208</v>
      </c>
      <c r="G92" s="1">
        <v>1188.0999999999999</v>
      </c>
      <c r="H92" s="1">
        <v>1195.2</v>
      </c>
      <c r="I92" s="1">
        <v>1194.55</v>
      </c>
      <c r="J92" s="1">
        <v>1196.5999999999999</v>
      </c>
      <c r="K92" s="1">
        <v>2805987</v>
      </c>
      <c r="L92" s="1">
        <v>3357654925.0500002</v>
      </c>
      <c r="M92" s="1">
        <v>169798</v>
      </c>
      <c r="N92" s="3">
        <f>IF(ISERR(LN(Table1532[[#This Row],[Close Price]]/I91)),"-",LN(Table1532[[#This Row],[Close Price]]/I91))</f>
        <v>4.4046466748297033E-3</v>
      </c>
    </row>
    <row r="93" spans="1:14" x14ac:dyDescent="0.3">
      <c r="A93" s="1" t="s">
        <v>41</v>
      </c>
      <c r="B93" s="1" t="s">
        <v>14</v>
      </c>
      <c r="C93" s="2">
        <v>43236</v>
      </c>
      <c r="D93" s="1">
        <v>1194.55</v>
      </c>
      <c r="E93" s="1">
        <v>1187.25</v>
      </c>
      <c r="F93" s="1">
        <v>1198</v>
      </c>
      <c r="G93" s="1">
        <v>1184.5</v>
      </c>
      <c r="H93" s="1">
        <v>1190.7</v>
      </c>
      <c r="I93" s="1">
        <v>1189.95</v>
      </c>
      <c r="J93" s="1">
        <v>1191.8499999999999</v>
      </c>
      <c r="K93" s="1">
        <v>3102502</v>
      </c>
      <c r="L93" s="1">
        <v>3697718119.8499999</v>
      </c>
      <c r="M93" s="1">
        <v>80951</v>
      </c>
      <c r="N93" s="3">
        <f>IF(ISERR(LN(Table1532[[#This Row],[Close Price]]/I92)),"-",LN(Table1532[[#This Row],[Close Price]]/I92))</f>
        <v>-3.8582559919076009E-3</v>
      </c>
    </row>
    <row r="94" spans="1:14" x14ac:dyDescent="0.3">
      <c r="A94" s="1" t="s">
        <v>41</v>
      </c>
      <c r="B94" s="1" t="s">
        <v>14</v>
      </c>
      <c r="C94" s="2">
        <v>43237</v>
      </c>
      <c r="D94" s="1">
        <v>1189.95</v>
      </c>
      <c r="E94" s="1">
        <v>1196</v>
      </c>
      <c r="F94" s="1">
        <v>1197.45</v>
      </c>
      <c r="G94" s="1">
        <v>1173.55</v>
      </c>
      <c r="H94" s="1">
        <v>1180</v>
      </c>
      <c r="I94" s="1">
        <v>1182.9000000000001</v>
      </c>
      <c r="J94" s="1">
        <v>1186.19</v>
      </c>
      <c r="K94" s="1">
        <v>4759799</v>
      </c>
      <c r="L94" s="1">
        <v>5646033905.6000004</v>
      </c>
      <c r="M94" s="1">
        <v>108694</v>
      </c>
      <c r="N94" s="3">
        <f>IF(ISERR(LN(Table1532[[#This Row],[Close Price]]/I93)),"-",LN(Table1532[[#This Row],[Close Price]]/I93))</f>
        <v>-5.9422388644304576E-3</v>
      </c>
    </row>
    <row r="95" spans="1:14" x14ac:dyDescent="0.3">
      <c r="A95" s="1" t="s">
        <v>41</v>
      </c>
      <c r="B95" s="1" t="s">
        <v>14</v>
      </c>
      <c r="C95" s="2">
        <v>43238</v>
      </c>
      <c r="D95" s="1">
        <v>1182.9000000000001</v>
      </c>
      <c r="E95" s="1">
        <v>1183</v>
      </c>
      <c r="F95" s="1">
        <v>1186.55</v>
      </c>
      <c r="G95" s="1">
        <v>1173</v>
      </c>
      <c r="H95" s="1">
        <v>1180</v>
      </c>
      <c r="I95" s="1">
        <v>1183.2</v>
      </c>
      <c r="J95" s="1">
        <v>1181.08</v>
      </c>
      <c r="K95" s="1">
        <v>3569830</v>
      </c>
      <c r="L95" s="1">
        <v>4216242216.5999999</v>
      </c>
      <c r="M95" s="1">
        <v>118691</v>
      </c>
      <c r="N95" s="3">
        <f>IF(ISERR(LN(Table1532[[#This Row],[Close Price]]/I94)),"-",LN(Table1532[[#This Row],[Close Price]]/I94))</f>
        <v>2.5358184489872711E-4</v>
      </c>
    </row>
    <row r="96" spans="1:14" x14ac:dyDescent="0.3">
      <c r="A96" s="1" t="s">
        <v>41</v>
      </c>
      <c r="B96" s="1" t="s">
        <v>14</v>
      </c>
      <c r="C96" s="2">
        <v>43241</v>
      </c>
      <c r="D96" s="1">
        <v>1183.2</v>
      </c>
      <c r="E96" s="1">
        <v>1179.55</v>
      </c>
      <c r="F96" s="1">
        <v>1188.4000000000001</v>
      </c>
      <c r="G96" s="1">
        <v>1170</v>
      </c>
      <c r="H96" s="1">
        <v>1183.2</v>
      </c>
      <c r="I96" s="1">
        <v>1179.5</v>
      </c>
      <c r="J96" s="1">
        <v>1182.21</v>
      </c>
      <c r="K96" s="1">
        <v>4237660</v>
      </c>
      <c r="L96" s="1">
        <v>5009804969.8000002</v>
      </c>
      <c r="M96" s="1">
        <v>94593</v>
      </c>
      <c r="N96" s="3">
        <f>IF(ISERR(LN(Table1532[[#This Row],[Close Price]]/I95)),"-",LN(Table1532[[#This Row],[Close Price]]/I95))</f>
        <v>-3.1320125488604115E-3</v>
      </c>
    </row>
    <row r="97" spans="1:14" x14ac:dyDescent="0.3">
      <c r="A97" s="1" t="s">
        <v>41</v>
      </c>
      <c r="B97" s="1" t="s">
        <v>14</v>
      </c>
      <c r="C97" s="2">
        <v>43242</v>
      </c>
      <c r="D97" s="1">
        <v>1179.5</v>
      </c>
      <c r="E97" s="1">
        <v>1175</v>
      </c>
      <c r="F97" s="1">
        <v>1198</v>
      </c>
      <c r="G97" s="1">
        <v>1173.9000000000001</v>
      </c>
      <c r="H97" s="1">
        <v>1195</v>
      </c>
      <c r="I97" s="1">
        <v>1193.8499999999999</v>
      </c>
      <c r="J97" s="1">
        <v>1189.56</v>
      </c>
      <c r="K97" s="1">
        <v>2818402</v>
      </c>
      <c r="L97" s="1">
        <v>3352664149.5500002</v>
      </c>
      <c r="M97" s="1">
        <v>92075</v>
      </c>
      <c r="N97" s="3">
        <f>IF(ISERR(LN(Table1532[[#This Row],[Close Price]]/I96)),"-",LN(Table1532[[#This Row],[Close Price]]/I96))</f>
        <v>1.2092759072238309E-2</v>
      </c>
    </row>
    <row r="98" spans="1:14" x14ac:dyDescent="0.3">
      <c r="A98" s="1" t="s">
        <v>41</v>
      </c>
      <c r="B98" s="1" t="s">
        <v>14</v>
      </c>
      <c r="C98" s="2">
        <v>43243</v>
      </c>
      <c r="D98" s="1">
        <v>1193.8499999999999</v>
      </c>
      <c r="E98" s="1">
        <v>1195</v>
      </c>
      <c r="F98" s="1">
        <v>1207.6500000000001</v>
      </c>
      <c r="G98" s="1">
        <v>1181.5</v>
      </c>
      <c r="H98" s="1">
        <v>1182.95</v>
      </c>
      <c r="I98" s="1">
        <v>1184.9000000000001</v>
      </c>
      <c r="J98" s="1">
        <v>1198.4000000000001</v>
      </c>
      <c r="K98" s="1">
        <v>4769221</v>
      </c>
      <c r="L98" s="1">
        <v>5715433183.8999996</v>
      </c>
      <c r="M98" s="1">
        <v>155510</v>
      </c>
      <c r="N98" s="3">
        <f>IF(ISERR(LN(Table1532[[#This Row],[Close Price]]/I97)),"-",LN(Table1532[[#This Row],[Close Price]]/I97))</f>
        <v>-7.5249960972735598E-3</v>
      </c>
    </row>
    <row r="99" spans="1:14" x14ac:dyDescent="0.3">
      <c r="A99" s="1" t="s">
        <v>41</v>
      </c>
      <c r="B99" s="1" t="s">
        <v>14</v>
      </c>
      <c r="C99" s="2">
        <v>43244</v>
      </c>
      <c r="D99" s="1">
        <v>1184.9000000000001</v>
      </c>
      <c r="E99" s="1">
        <v>1198</v>
      </c>
      <c r="F99" s="1">
        <v>1227.55</v>
      </c>
      <c r="G99" s="1">
        <v>1198</v>
      </c>
      <c r="H99" s="1">
        <v>1220</v>
      </c>
      <c r="I99" s="1">
        <v>1221</v>
      </c>
      <c r="J99" s="1">
        <v>1217.23</v>
      </c>
      <c r="K99" s="1">
        <v>4870285</v>
      </c>
      <c r="L99" s="1">
        <v>5928236189.9499998</v>
      </c>
      <c r="M99" s="1">
        <v>115622</v>
      </c>
      <c r="N99" s="3">
        <f>IF(ISERR(LN(Table1532[[#This Row],[Close Price]]/I98)),"-",LN(Table1532[[#This Row],[Close Price]]/I98))</f>
        <v>3.0011812288010281E-2</v>
      </c>
    </row>
    <row r="100" spans="1:14" x14ac:dyDescent="0.3">
      <c r="A100" s="1" t="s">
        <v>41</v>
      </c>
      <c r="B100" s="1" t="s">
        <v>14</v>
      </c>
      <c r="C100" s="2">
        <v>43245</v>
      </c>
      <c r="D100" s="1">
        <v>1221</v>
      </c>
      <c r="E100" s="1">
        <v>1230.0999999999999</v>
      </c>
      <c r="F100" s="1">
        <v>1248.6500000000001</v>
      </c>
      <c r="G100" s="1">
        <v>1220.8</v>
      </c>
      <c r="H100" s="1">
        <v>1229.55</v>
      </c>
      <c r="I100" s="1">
        <v>1228.3</v>
      </c>
      <c r="J100" s="1">
        <v>1239.0899999999999</v>
      </c>
      <c r="K100" s="1">
        <v>4450719</v>
      </c>
      <c r="L100" s="1">
        <v>5514861307.6499996</v>
      </c>
      <c r="M100" s="1">
        <v>165203</v>
      </c>
      <c r="N100" s="3">
        <f>IF(ISERR(LN(Table1532[[#This Row],[Close Price]]/I99)),"-",LN(Table1532[[#This Row],[Close Price]]/I99))</f>
        <v>5.9609044343440038E-3</v>
      </c>
    </row>
    <row r="101" spans="1:14" x14ac:dyDescent="0.3">
      <c r="A101" s="1" t="s">
        <v>41</v>
      </c>
      <c r="B101" s="1" t="s">
        <v>14</v>
      </c>
      <c r="C101" s="2">
        <v>43248</v>
      </c>
      <c r="D101" s="1">
        <v>1228.3</v>
      </c>
      <c r="E101" s="1">
        <v>1231</v>
      </c>
      <c r="F101" s="1">
        <v>1232.5999999999999</v>
      </c>
      <c r="G101" s="1">
        <v>1206</v>
      </c>
      <c r="H101" s="1">
        <v>1212.0999999999999</v>
      </c>
      <c r="I101" s="1">
        <v>1214.4000000000001</v>
      </c>
      <c r="J101" s="1">
        <v>1218.07</v>
      </c>
      <c r="K101" s="1">
        <v>2869897</v>
      </c>
      <c r="L101" s="1">
        <v>3495734649.0500002</v>
      </c>
      <c r="M101" s="1">
        <v>114363</v>
      </c>
      <c r="N101" s="3">
        <f>IF(ISERR(LN(Table1532[[#This Row],[Close Price]]/I100)),"-",LN(Table1532[[#This Row],[Close Price]]/I100))</f>
        <v>-1.1380971903683135E-2</v>
      </c>
    </row>
    <row r="102" spans="1:14" x14ac:dyDescent="0.3">
      <c r="A102" s="1" t="s">
        <v>41</v>
      </c>
      <c r="B102" s="1" t="s">
        <v>14</v>
      </c>
      <c r="C102" s="2">
        <v>43249</v>
      </c>
      <c r="D102" s="1">
        <v>1214.4000000000001</v>
      </c>
      <c r="E102" s="1">
        <v>1214.05</v>
      </c>
      <c r="F102" s="1">
        <v>1226.55</v>
      </c>
      <c r="G102" s="1">
        <v>1206.2</v>
      </c>
      <c r="H102" s="1">
        <v>1219.9000000000001</v>
      </c>
      <c r="I102" s="1">
        <v>1216.7</v>
      </c>
      <c r="J102" s="1">
        <v>1214.01</v>
      </c>
      <c r="K102" s="1">
        <v>1694467</v>
      </c>
      <c r="L102" s="1">
        <v>2057107218.0999999</v>
      </c>
      <c r="M102" s="1">
        <v>97963</v>
      </c>
      <c r="N102" s="3">
        <f>IF(ISERR(LN(Table1532[[#This Row],[Close Price]]/I101)),"-",LN(Table1532[[#This Row],[Close Price]]/I101))</f>
        <v>1.8921481520379623E-3</v>
      </c>
    </row>
    <row r="103" spans="1:14" x14ac:dyDescent="0.3">
      <c r="A103" s="1" t="s">
        <v>41</v>
      </c>
      <c r="B103" s="1" t="s">
        <v>14</v>
      </c>
      <c r="C103" s="2">
        <v>43250</v>
      </c>
      <c r="D103" s="1">
        <v>1216.7</v>
      </c>
      <c r="E103" s="1">
        <v>1217</v>
      </c>
      <c r="F103" s="1">
        <v>1228.75</v>
      </c>
      <c r="G103" s="1">
        <v>1205.5999999999999</v>
      </c>
      <c r="H103" s="1">
        <v>1210.4000000000001</v>
      </c>
      <c r="I103" s="1">
        <v>1211.7</v>
      </c>
      <c r="J103" s="1">
        <v>1214.6400000000001</v>
      </c>
      <c r="K103" s="1">
        <v>3161533</v>
      </c>
      <c r="L103" s="1">
        <v>3840109182</v>
      </c>
      <c r="M103" s="1">
        <v>113600</v>
      </c>
      <c r="N103" s="3">
        <f>IF(ISERR(LN(Table1532[[#This Row],[Close Price]]/I102)),"-",LN(Table1532[[#This Row],[Close Price]]/I102))</f>
        <v>-4.117943555926467E-3</v>
      </c>
    </row>
    <row r="104" spans="1:14" x14ac:dyDescent="0.3">
      <c r="A104" s="1" t="s">
        <v>41</v>
      </c>
      <c r="B104" s="1" t="s">
        <v>14</v>
      </c>
      <c r="C104" s="2">
        <v>43251</v>
      </c>
      <c r="D104" s="1">
        <v>1211.7</v>
      </c>
      <c r="E104" s="1">
        <v>1211.7</v>
      </c>
      <c r="F104" s="1">
        <v>1242</v>
      </c>
      <c r="G104" s="1">
        <v>1210.25</v>
      </c>
      <c r="H104" s="1">
        <v>1238</v>
      </c>
      <c r="I104" s="1">
        <v>1231.8</v>
      </c>
      <c r="J104" s="1">
        <v>1230.2</v>
      </c>
      <c r="K104" s="1">
        <v>9860170</v>
      </c>
      <c r="L104" s="1">
        <v>12129968289.299999</v>
      </c>
      <c r="M104" s="1">
        <v>163732</v>
      </c>
      <c r="N104" s="3">
        <f>IF(ISERR(LN(Table1532[[#This Row],[Close Price]]/I103)),"-",LN(Table1532[[#This Row],[Close Price]]/I103))</f>
        <v>1.6452182015465847E-2</v>
      </c>
    </row>
    <row r="105" spans="1:14" x14ac:dyDescent="0.3">
      <c r="A105" s="1" t="s">
        <v>41</v>
      </c>
      <c r="B105" s="1" t="s">
        <v>14</v>
      </c>
      <c r="C105" s="2">
        <v>43252</v>
      </c>
      <c r="D105" s="1">
        <v>1231.8</v>
      </c>
      <c r="E105" s="1">
        <v>1230.4000000000001</v>
      </c>
      <c r="F105" s="1">
        <v>1246.25</v>
      </c>
      <c r="G105" s="1">
        <v>1217.2</v>
      </c>
      <c r="H105" s="1">
        <v>1222.2</v>
      </c>
      <c r="I105" s="1">
        <v>1220.8</v>
      </c>
      <c r="J105" s="1">
        <v>1229.79</v>
      </c>
      <c r="K105" s="1">
        <v>2499178</v>
      </c>
      <c r="L105" s="1">
        <v>3073466730.6999998</v>
      </c>
      <c r="M105" s="1">
        <v>81969</v>
      </c>
      <c r="N105" s="3">
        <f>IF(ISERR(LN(Table1532[[#This Row],[Close Price]]/I104)),"-",LN(Table1532[[#This Row],[Close Price]]/I104))</f>
        <v>-8.9701327227503739E-3</v>
      </c>
    </row>
    <row r="106" spans="1:14" x14ac:dyDescent="0.3">
      <c r="A106" s="1" t="s">
        <v>41</v>
      </c>
      <c r="B106" s="1" t="s">
        <v>14</v>
      </c>
      <c r="C106" s="2">
        <v>43255</v>
      </c>
      <c r="D106" s="1">
        <v>1220.8</v>
      </c>
      <c r="E106" s="1">
        <v>1221.0999999999999</v>
      </c>
      <c r="F106" s="1">
        <v>1243</v>
      </c>
      <c r="G106" s="1">
        <v>1212</v>
      </c>
      <c r="H106" s="1">
        <v>1241</v>
      </c>
      <c r="I106" s="1">
        <v>1239.4000000000001</v>
      </c>
      <c r="J106" s="1">
        <v>1233.1400000000001</v>
      </c>
      <c r="K106" s="1">
        <v>2135078</v>
      </c>
      <c r="L106" s="1">
        <v>2632848474.0999999</v>
      </c>
      <c r="M106" s="1">
        <v>69180</v>
      </c>
      <c r="N106" s="3">
        <f>IF(ISERR(LN(Table1532[[#This Row],[Close Price]]/I105)),"-",LN(Table1532[[#This Row],[Close Price]]/I105))</f>
        <v>1.5121009997814659E-2</v>
      </c>
    </row>
    <row r="107" spans="1:14" x14ac:dyDescent="0.3">
      <c r="A107" s="1" t="s">
        <v>41</v>
      </c>
      <c r="B107" s="1" t="s">
        <v>14</v>
      </c>
      <c r="C107" s="2">
        <v>43256</v>
      </c>
      <c r="D107" s="1">
        <v>1239.4000000000001</v>
      </c>
      <c r="E107" s="1">
        <v>1242</v>
      </c>
      <c r="F107" s="1">
        <v>1242</v>
      </c>
      <c r="G107" s="1">
        <v>1217</v>
      </c>
      <c r="H107" s="1">
        <v>1218.8499999999999</v>
      </c>
      <c r="I107" s="1">
        <v>1220.8499999999999</v>
      </c>
      <c r="J107" s="1">
        <v>1226.49</v>
      </c>
      <c r="K107" s="1">
        <v>2355431</v>
      </c>
      <c r="L107" s="1">
        <v>2888924171.5999999</v>
      </c>
      <c r="M107" s="1">
        <v>85171</v>
      </c>
      <c r="N107" s="3">
        <f>IF(ISERR(LN(Table1532[[#This Row],[Close Price]]/I106)),"-",LN(Table1532[[#This Row],[Close Price]]/I106))</f>
        <v>-1.5080054086847159E-2</v>
      </c>
    </row>
    <row r="108" spans="1:14" x14ac:dyDescent="0.3">
      <c r="A108" s="1" t="s">
        <v>41</v>
      </c>
      <c r="B108" s="1" t="s">
        <v>14</v>
      </c>
      <c r="C108" s="2">
        <v>43257</v>
      </c>
      <c r="D108" s="1">
        <v>1220.8499999999999</v>
      </c>
      <c r="E108" s="1">
        <v>1225.2</v>
      </c>
      <c r="F108" s="1">
        <v>1241.55</v>
      </c>
      <c r="G108" s="1">
        <v>1220.05</v>
      </c>
      <c r="H108" s="1">
        <v>1238.0999999999999</v>
      </c>
      <c r="I108" s="1">
        <v>1237.45</v>
      </c>
      <c r="J108" s="1">
        <v>1234.18</v>
      </c>
      <c r="K108" s="1">
        <v>2019092</v>
      </c>
      <c r="L108" s="1">
        <v>2491929869.5500002</v>
      </c>
      <c r="M108" s="1">
        <v>98002</v>
      </c>
      <c r="N108" s="3">
        <f>IF(ISERR(LN(Table1532[[#This Row],[Close Price]]/I107)),"-",LN(Table1532[[#This Row],[Close Price]]/I107))</f>
        <v>1.3505473145015994E-2</v>
      </c>
    </row>
    <row r="109" spans="1:14" x14ac:dyDescent="0.3">
      <c r="A109" s="1" t="s">
        <v>41</v>
      </c>
      <c r="B109" s="1" t="s">
        <v>14</v>
      </c>
      <c r="C109" s="2">
        <v>43258</v>
      </c>
      <c r="D109" s="1">
        <v>1237.45</v>
      </c>
      <c r="E109" s="1">
        <v>1238</v>
      </c>
      <c r="F109" s="1">
        <v>1258</v>
      </c>
      <c r="G109" s="1">
        <v>1238</v>
      </c>
      <c r="H109" s="1">
        <v>1249.3</v>
      </c>
      <c r="I109" s="1">
        <v>1252.45</v>
      </c>
      <c r="J109" s="1">
        <v>1252.57</v>
      </c>
      <c r="K109" s="1">
        <v>3338113</v>
      </c>
      <c r="L109" s="1">
        <v>4181210252.1500001</v>
      </c>
      <c r="M109" s="1">
        <v>106204</v>
      </c>
      <c r="N109" s="3">
        <f>IF(ISERR(LN(Table1532[[#This Row],[Close Price]]/I108)),"-",LN(Table1532[[#This Row],[Close Price]]/I108))</f>
        <v>1.2048822416332256E-2</v>
      </c>
    </row>
    <row r="110" spans="1:14" x14ac:dyDescent="0.3">
      <c r="A110" s="1" t="s">
        <v>41</v>
      </c>
      <c r="B110" s="1" t="s">
        <v>14</v>
      </c>
      <c r="C110" s="2">
        <v>43259</v>
      </c>
      <c r="D110" s="1">
        <v>1252.45</v>
      </c>
      <c r="E110" s="1">
        <v>1248</v>
      </c>
      <c r="F110" s="1">
        <v>1262</v>
      </c>
      <c r="G110" s="1">
        <v>1246.05</v>
      </c>
      <c r="H110" s="1">
        <v>1258.8</v>
      </c>
      <c r="I110" s="1">
        <v>1260.05</v>
      </c>
      <c r="J110" s="1">
        <v>1257.48</v>
      </c>
      <c r="K110" s="1">
        <v>3229939</v>
      </c>
      <c r="L110" s="1">
        <v>4061574692.0500002</v>
      </c>
      <c r="M110" s="1">
        <v>146437</v>
      </c>
      <c r="N110" s="3">
        <f>IF(ISERR(LN(Table1532[[#This Row],[Close Price]]/I109)),"-",LN(Table1532[[#This Row],[Close Price]]/I109))</f>
        <v>6.0497696953664476E-3</v>
      </c>
    </row>
    <row r="111" spans="1:14" x14ac:dyDescent="0.3">
      <c r="A111" s="1" t="s">
        <v>41</v>
      </c>
      <c r="B111" s="1" t="s">
        <v>14</v>
      </c>
      <c r="C111" s="2">
        <v>43262</v>
      </c>
      <c r="D111" s="1">
        <v>1260.05</v>
      </c>
      <c r="E111" s="1">
        <v>1265.55</v>
      </c>
      <c r="F111" s="1">
        <v>1270</v>
      </c>
      <c r="G111" s="1">
        <v>1255.05</v>
      </c>
      <c r="H111" s="1">
        <v>1261</v>
      </c>
      <c r="I111" s="1">
        <v>1262.4000000000001</v>
      </c>
      <c r="J111" s="1">
        <v>1262.71</v>
      </c>
      <c r="K111" s="1">
        <v>2585645</v>
      </c>
      <c r="L111" s="1">
        <v>3264923421</v>
      </c>
      <c r="M111" s="1">
        <v>94087</v>
      </c>
      <c r="N111" s="3">
        <f>IF(ISERR(LN(Table1532[[#This Row],[Close Price]]/I110)),"-",LN(Table1532[[#This Row],[Close Price]]/I110))</f>
        <v>1.8632683937349036E-3</v>
      </c>
    </row>
    <row r="112" spans="1:14" x14ac:dyDescent="0.3">
      <c r="A112" s="1" t="s">
        <v>41</v>
      </c>
      <c r="B112" s="1" t="s">
        <v>14</v>
      </c>
      <c r="C112" s="2">
        <v>43263</v>
      </c>
      <c r="D112" s="1">
        <v>1262.4000000000001</v>
      </c>
      <c r="E112" s="1">
        <v>1265.75</v>
      </c>
      <c r="F112" s="1">
        <v>1271.25</v>
      </c>
      <c r="G112" s="1">
        <v>1250.45</v>
      </c>
      <c r="H112" s="1">
        <v>1259</v>
      </c>
      <c r="I112" s="1">
        <v>1258.5</v>
      </c>
      <c r="J112" s="1">
        <v>1258.01</v>
      </c>
      <c r="K112" s="1">
        <v>3919910</v>
      </c>
      <c r="L112" s="1">
        <v>4931300156.3500004</v>
      </c>
      <c r="M112" s="1">
        <v>90357</v>
      </c>
      <c r="N112" s="3">
        <f>IF(ISERR(LN(Table1532[[#This Row],[Close Price]]/I111)),"-",LN(Table1532[[#This Row],[Close Price]]/I111))</f>
        <v>-3.0941355162392705E-3</v>
      </c>
    </row>
    <row r="113" spans="1:14" x14ac:dyDescent="0.3">
      <c r="A113" s="1" t="s">
        <v>41</v>
      </c>
      <c r="B113" s="1" t="s">
        <v>14</v>
      </c>
      <c r="C113" s="2">
        <v>43264</v>
      </c>
      <c r="D113" s="1">
        <v>1258.5</v>
      </c>
      <c r="E113" s="1">
        <v>1266.8</v>
      </c>
      <c r="F113" s="1">
        <v>1284</v>
      </c>
      <c r="G113" s="1">
        <v>1266.8</v>
      </c>
      <c r="H113" s="1">
        <v>1275</v>
      </c>
      <c r="I113" s="1">
        <v>1274.8</v>
      </c>
      <c r="J113" s="1">
        <v>1275.2</v>
      </c>
      <c r="K113" s="1">
        <v>2883464</v>
      </c>
      <c r="L113" s="1">
        <v>3676982073.8000002</v>
      </c>
      <c r="M113" s="1">
        <v>110178</v>
      </c>
      <c r="N113" s="3">
        <f>IF(ISERR(LN(Table1532[[#This Row],[Close Price]]/I112)),"-",LN(Table1532[[#This Row],[Close Price]]/I112))</f>
        <v>1.2868767967810741E-2</v>
      </c>
    </row>
    <row r="114" spans="1:14" x14ac:dyDescent="0.3">
      <c r="A114" s="1" t="s">
        <v>41</v>
      </c>
      <c r="B114" s="1" t="s">
        <v>14</v>
      </c>
      <c r="C114" s="2">
        <v>43265</v>
      </c>
      <c r="D114" s="1">
        <v>1274.8</v>
      </c>
      <c r="E114" s="1">
        <v>1253</v>
      </c>
      <c r="F114" s="1">
        <v>1253</v>
      </c>
      <c r="G114" s="1">
        <v>1234.0999999999999</v>
      </c>
      <c r="H114" s="1">
        <v>1240</v>
      </c>
      <c r="I114" s="1">
        <v>1239.7</v>
      </c>
      <c r="J114" s="1">
        <v>1242.78</v>
      </c>
      <c r="K114" s="1">
        <v>3799424</v>
      </c>
      <c r="L114" s="1">
        <v>4721843710.8500004</v>
      </c>
      <c r="M114" s="1">
        <v>142371</v>
      </c>
      <c r="N114" s="3">
        <f>IF(ISERR(LN(Table1532[[#This Row],[Close Price]]/I113)),"-",LN(Table1532[[#This Row],[Close Price]]/I113))</f>
        <v>-2.7919888699080103E-2</v>
      </c>
    </row>
    <row r="115" spans="1:14" x14ac:dyDescent="0.3">
      <c r="A115" s="1" t="s">
        <v>41</v>
      </c>
      <c r="B115" s="1" t="s">
        <v>14</v>
      </c>
      <c r="C115" s="2">
        <v>43266</v>
      </c>
      <c r="D115" s="1">
        <v>1239.7</v>
      </c>
      <c r="E115" s="1">
        <v>1237</v>
      </c>
      <c r="F115" s="1">
        <v>1291.5</v>
      </c>
      <c r="G115" s="1">
        <v>1235</v>
      </c>
      <c r="H115" s="1">
        <v>1288.8</v>
      </c>
      <c r="I115" s="1">
        <v>1281.25</v>
      </c>
      <c r="J115" s="1">
        <v>1267.0999999999999</v>
      </c>
      <c r="K115" s="1">
        <v>9978880</v>
      </c>
      <c r="L115" s="1">
        <v>12644285283.799999</v>
      </c>
      <c r="M115" s="1">
        <v>156513</v>
      </c>
      <c r="N115" s="3">
        <f>IF(ISERR(LN(Table1532[[#This Row],[Close Price]]/I114)),"-",LN(Table1532[[#This Row],[Close Price]]/I114))</f>
        <v>3.2966749042617129E-2</v>
      </c>
    </row>
    <row r="116" spans="1:14" x14ac:dyDescent="0.3">
      <c r="A116" s="1" t="s">
        <v>41</v>
      </c>
      <c r="B116" s="1" t="s">
        <v>14</v>
      </c>
      <c r="C116" s="2">
        <v>43269</v>
      </c>
      <c r="D116" s="1">
        <v>1281.25</v>
      </c>
      <c r="E116" s="1">
        <v>1284</v>
      </c>
      <c r="F116" s="1">
        <v>1291.25</v>
      </c>
      <c r="G116" s="1">
        <v>1262.3499999999999</v>
      </c>
      <c r="H116" s="1">
        <v>1264.5</v>
      </c>
      <c r="I116" s="1">
        <v>1267.4000000000001</v>
      </c>
      <c r="J116" s="1">
        <v>1273.18</v>
      </c>
      <c r="K116" s="1">
        <v>4107423</v>
      </c>
      <c r="L116" s="1">
        <v>5229499470.6499996</v>
      </c>
      <c r="M116" s="1">
        <v>127326</v>
      </c>
      <c r="N116" s="3">
        <f>IF(ISERR(LN(Table1532[[#This Row],[Close Price]]/I115)),"-",LN(Table1532[[#This Row],[Close Price]]/I115))</f>
        <v>-1.0868605997301588E-2</v>
      </c>
    </row>
    <row r="117" spans="1:14" x14ac:dyDescent="0.3">
      <c r="A117" s="1" t="s">
        <v>41</v>
      </c>
      <c r="B117" s="1" t="s">
        <v>14</v>
      </c>
      <c r="C117" s="2">
        <v>43270</v>
      </c>
      <c r="D117" s="1">
        <v>1267.4000000000001</v>
      </c>
      <c r="E117" s="1">
        <v>1263</v>
      </c>
      <c r="F117" s="1">
        <v>1263.4000000000001</v>
      </c>
      <c r="G117" s="1">
        <v>1238.05</v>
      </c>
      <c r="H117" s="1">
        <v>1242</v>
      </c>
      <c r="I117" s="1">
        <v>1241.5999999999999</v>
      </c>
      <c r="J117" s="1">
        <v>1244.3599999999999</v>
      </c>
      <c r="K117" s="1">
        <v>3772850</v>
      </c>
      <c r="L117" s="1">
        <v>4694786854.1000004</v>
      </c>
      <c r="M117" s="1">
        <v>148052</v>
      </c>
      <c r="N117" s="3">
        <f>IF(ISERR(LN(Table1532[[#This Row],[Close Price]]/I116)),"-",LN(Table1532[[#This Row],[Close Price]]/I116))</f>
        <v>-2.0566687460462398E-2</v>
      </c>
    </row>
    <row r="118" spans="1:14" x14ac:dyDescent="0.3">
      <c r="A118" s="1" t="s">
        <v>41</v>
      </c>
      <c r="B118" s="1" t="s">
        <v>14</v>
      </c>
      <c r="C118" s="2">
        <v>43271</v>
      </c>
      <c r="D118" s="1">
        <v>1241.5999999999999</v>
      </c>
      <c r="E118" s="1">
        <v>1248.5</v>
      </c>
      <c r="F118" s="1">
        <v>1252.3499999999999</v>
      </c>
      <c r="G118" s="1">
        <v>1238</v>
      </c>
      <c r="H118" s="1">
        <v>1241.45</v>
      </c>
      <c r="I118" s="1">
        <v>1243.1500000000001</v>
      </c>
      <c r="J118" s="1">
        <v>1245.07</v>
      </c>
      <c r="K118" s="1">
        <v>2685901</v>
      </c>
      <c r="L118" s="1">
        <v>3344140003.8499999</v>
      </c>
      <c r="M118" s="1">
        <v>92693</v>
      </c>
      <c r="N118" s="3">
        <f>IF(ISERR(LN(Table1532[[#This Row],[Close Price]]/I117)),"-",LN(Table1532[[#This Row],[Close Price]]/I117))</f>
        <v>1.2476105854128746E-3</v>
      </c>
    </row>
    <row r="119" spans="1:14" x14ac:dyDescent="0.3">
      <c r="A119" s="1" t="s">
        <v>41</v>
      </c>
      <c r="B119" s="1" t="s">
        <v>14</v>
      </c>
      <c r="C119" s="2">
        <v>43272</v>
      </c>
      <c r="D119" s="1">
        <v>1243.1500000000001</v>
      </c>
      <c r="E119" s="1">
        <v>1245.95</v>
      </c>
      <c r="F119" s="1">
        <v>1256.5</v>
      </c>
      <c r="G119" s="1">
        <v>1236</v>
      </c>
      <c r="H119" s="1">
        <v>1246.55</v>
      </c>
      <c r="I119" s="1">
        <v>1246.55</v>
      </c>
      <c r="J119" s="1">
        <v>1247.6300000000001</v>
      </c>
      <c r="K119" s="1">
        <v>2899395</v>
      </c>
      <c r="L119" s="1">
        <v>3617383650.8000002</v>
      </c>
      <c r="M119" s="1">
        <v>138481</v>
      </c>
      <c r="N119" s="3">
        <f>IF(ISERR(LN(Table1532[[#This Row],[Close Price]]/I118)),"-",LN(Table1532[[#This Row],[Close Price]]/I118))</f>
        <v>2.7312544592487443E-3</v>
      </c>
    </row>
    <row r="120" spans="1:14" x14ac:dyDescent="0.3">
      <c r="A120" s="1" t="s">
        <v>41</v>
      </c>
      <c r="B120" s="1" t="s">
        <v>14</v>
      </c>
      <c r="C120" s="2">
        <v>43273</v>
      </c>
      <c r="D120" s="1">
        <v>1246.55</v>
      </c>
      <c r="E120" s="1">
        <v>1243</v>
      </c>
      <c r="F120" s="1">
        <v>1255.5</v>
      </c>
      <c r="G120" s="1">
        <v>1241.2</v>
      </c>
      <c r="H120" s="1">
        <v>1246.4000000000001</v>
      </c>
      <c r="I120" s="1">
        <v>1247.8499999999999</v>
      </c>
      <c r="J120" s="1">
        <v>1249.94</v>
      </c>
      <c r="K120" s="1">
        <v>2171559</v>
      </c>
      <c r="L120" s="1">
        <v>2714312669.8000002</v>
      </c>
      <c r="M120" s="1">
        <v>91644</v>
      </c>
      <c r="N120" s="3">
        <f>IF(ISERR(LN(Table1532[[#This Row],[Close Price]]/I119)),"-",LN(Table1532[[#This Row],[Close Price]]/I119))</f>
        <v>1.0423349243906094E-3</v>
      </c>
    </row>
    <row r="121" spans="1:14" x14ac:dyDescent="0.3">
      <c r="A121" s="1" t="s">
        <v>41</v>
      </c>
      <c r="B121" s="1" t="s">
        <v>14</v>
      </c>
      <c r="C121" s="2">
        <v>43276</v>
      </c>
      <c r="D121" s="1">
        <v>1247.8499999999999</v>
      </c>
      <c r="E121" s="1">
        <v>1257.1500000000001</v>
      </c>
      <c r="F121" s="1">
        <v>1278.8</v>
      </c>
      <c r="G121" s="1">
        <v>1254</v>
      </c>
      <c r="H121" s="1">
        <v>1269.7</v>
      </c>
      <c r="I121" s="1">
        <v>1272.45</v>
      </c>
      <c r="J121" s="1">
        <v>1271.05</v>
      </c>
      <c r="K121" s="1">
        <v>3865589</v>
      </c>
      <c r="L121" s="1">
        <v>4913363829.8000002</v>
      </c>
      <c r="M121" s="1">
        <v>137153</v>
      </c>
      <c r="N121" s="3">
        <f>IF(ISERR(LN(Table1532[[#This Row],[Close Price]]/I120)),"-",LN(Table1532[[#This Row],[Close Price]]/I120))</f>
        <v>1.9522105523847127E-2</v>
      </c>
    </row>
    <row r="122" spans="1:14" x14ac:dyDescent="0.3">
      <c r="A122" s="1" t="s">
        <v>41</v>
      </c>
      <c r="B122" s="1" t="s">
        <v>14</v>
      </c>
      <c r="C122" s="2">
        <v>43277</v>
      </c>
      <c r="D122" s="1">
        <v>1272.45</v>
      </c>
      <c r="E122" s="1">
        <v>1269</v>
      </c>
      <c r="F122" s="1">
        <v>1283.9000000000001</v>
      </c>
      <c r="G122" s="1">
        <v>1266.25</v>
      </c>
      <c r="H122" s="1">
        <v>1280.05</v>
      </c>
      <c r="I122" s="1">
        <v>1277.8499999999999</v>
      </c>
      <c r="J122" s="1">
        <v>1277.24</v>
      </c>
      <c r="K122" s="1">
        <v>2241752</v>
      </c>
      <c r="L122" s="1">
        <v>2863258907.0500002</v>
      </c>
      <c r="M122" s="1">
        <v>102746</v>
      </c>
      <c r="N122" s="3">
        <f>IF(ISERR(LN(Table1532[[#This Row],[Close Price]]/I121)),"-",LN(Table1532[[#This Row],[Close Price]]/I121))</f>
        <v>4.2348022351056842E-3</v>
      </c>
    </row>
    <row r="123" spans="1:14" x14ac:dyDescent="0.3">
      <c r="A123" s="1" t="s">
        <v>41</v>
      </c>
      <c r="B123" s="1" t="s">
        <v>14</v>
      </c>
      <c r="C123" s="2">
        <v>43278</v>
      </c>
      <c r="D123" s="1">
        <v>1277.8499999999999</v>
      </c>
      <c r="E123" s="1">
        <v>1283.95</v>
      </c>
      <c r="F123" s="1">
        <v>1293.45</v>
      </c>
      <c r="G123" s="1">
        <v>1265.5999999999999</v>
      </c>
      <c r="H123" s="1">
        <v>1271.5</v>
      </c>
      <c r="I123" s="1">
        <v>1270</v>
      </c>
      <c r="J123" s="1">
        <v>1281.92</v>
      </c>
      <c r="K123" s="1">
        <v>3476071</v>
      </c>
      <c r="L123" s="1">
        <v>4456049392.8999996</v>
      </c>
      <c r="M123" s="1">
        <v>107138</v>
      </c>
      <c r="N123" s="3">
        <f>IF(ISERR(LN(Table1532[[#This Row],[Close Price]]/I122)),"-",LN(Table1532[[#This Row],[Close Price]]/I122))</f>
        <v>-6.162077704322178E-3</v>
      </c>
    </row>
    <row r="124" spans="1:14" x14ac:dyDescent="0.3">
      <c r="A124" s="1" t="s">
        <v>41</v>
      </c>
      <c r="B124" s="1" t="s">
        <v>14</v>
      </c>
      <c r="C124" s="2">
        <v>43279</v>
      </c>
      <c r="D124" s="1">
        <v>1270</v>
      </c>
      <c r="E124" s="1">
        <v>1276.3</v>
      </c>
      <c r="F124" s="1">
        <v>1298</v>
      </c>
      <c r="G124" s="1">
        <v>1276.25</v>
      </c>
      <c r="H124" s="1">
        <v>1284.3</v>
      </c>
      <c r="I124" s="1">
        <v>1289.5999999999999</v>
      </c>
      <c r="J124" s="1">
        <v>1290.08</v>
      </c>
      <c r="K124" s="1">
        <v>5498409</v>
      </c>
      <c r="L124" s="1">
        <v>7093380058.8999996</v>
      </c>
      <c r="M124" s="1">
        <v>159341</v>
      </c>
      <c r="N124" s="3">
        <f>IF(ISERR(LN(Table1532[[#This Row],[Close Price]]/I123)),"-",LN(Table1532[[#This Row],[Close Price]]/I123))</f>
        <v>1.5315192299726808E-2</v>
      </c>
    </row>
    <row r="125" spans="1:14" x14ac:dyDescent="0.3">
      <c r="A125" s="1" t="s">
        <v>41</v>
      </c>
      <c r="B125" s="1" t="s">
        <v>14</v>
      </c>
      <c r="C125" s="2">
        <v>43280</v>
      </c>
      <c r="D125" s="1">
        <v>1289.5999999999999</v>
      </c>
      <c r="E125" s="1">
        <v>1298.05</v>
      </c>
      <c r="F125" s="1">
        <v>1315</v>
      </c>
      <c r="G125" s="1">
        <v>1283.25</v>
      </c>
      <c r="H125" s="1">
        <v>1310.6500000000001</v>
      </c>
      <c r="I125" s="1">
        <v>1307.2</v>
      </c>
      <c r="J125" s="1">
        <v>1298.31</v>
      </c>
      <c r="K125" s="1">
        <v>4983300</v>
      </c>
      <c r="L125" s="1">
        <v>6469891050</v>
      </c>
      <c r="M125" s="1">
        <v>164216</v>
      </c>
      <c r="N125" s="3">
        <f>IF(ISERR(LN(Table1532[[#This Row],[Close Price]]/I124)),"-",LN(Table1532[[#This Row],[Close Price]]/I124))</f>
        <v>1.3555352353374664E-2</v>
      </c>
    </row>
    <row r="126" spans="1:14" x14ac:dyDescent="0.3">
      <c r="A126" s="1" t="s">
        <v>41</v>
      </c>
      <c r="B126" s="1" t="s">
        <v>14</v>
      </c>
      <c r="C126" s="2">
        <v>43283</v>
      </c>
      <c r="D126" s="1">
        <v>1307.2</v>
      </c>
      <c r="E126" s="1">
        <v>1314</v>
      </c>
      <c r="F126" s="1">
        <v>1340</v>
      </c>
      <c r="G126" s="1">
        <v>1314</v>
      </c>
      <c r="H126" s="1">
        <v>1337.8</v>
      </c>
      <c r="I126" s="1">
        <v>1334.7</v>
      </c>
      <c r="J126" s="1">
        <v>1325.09</v>
      </c>
      <c r="K126" s="1">
        <v>2415072</v>
      </c>
      <c r="L126" s="1">
        <v>3200195813.5</v>
      </c>
      <c r="M126" s="1">
        <v>80512</v>
      </c>
      <c r="N126" s="3">
        <f>IF(ISERR(LN(Table1532[[#This Row],[Close Price]]/I125)),"-",LN(Table1532[[#This Row],[Close Price]]/I125))</f>
        <v>2.0819102374367331E-2</v>
      </c>
    </row>
    <row r="127" spans="1:14" x14ac:dyDescent="0.3">
      <c r="A127" s="1" t="s">
        <v>41</v>
      </c>
      <c r="B127" s="1" t="s">
        <v>14</v>
      </c>
      <c r="C127" s="2">
        <v>43284</v>
      </c>
      <c r="D127" s="1">
        <v>1334.7</v>
      </c>
      <c r="E127" s="1">
        <v>1331.9</v>
      </c>
      <c r="F127" s="1">
        <v>1357.9</v>
      </c>
      <c r="G127" s="1">
        <v>1331.75</v>
      </c>
      <c r="H127" s="1">
        <v>1355.5</v>
      </c>
      <c r="I127" s="1">
        <v>1353.75</v>
      </c>
      <c r="J127" s="1">
        <v>1347.06</v>
      </c>
      <c r="K127" s="1">
        <v>4063726</v>
      </c>
      <c r="L127" s="1">
        <v>5474101848.8500004</v>
      </c>
      <c r="M127" s="1">
        <v>140810</v>
      </c>
      <c r="N127" s="3">
        <f>IF(ISERR(LN(Table1532[[#This Row],[Close Price]]/I126)),"-",LN(Table1532[[#This Row],[Close Price]]/I126))</f>
        <v>1.4171971835094435E-2</v>
      </c>
    </row>
    <row r="128" spans="1:14" x14ac:dyDescent="0.3">
      <c r="A128" s="1" t="s">
        <v>41</v>
      </c>
      <c r="B128" s="1" t="s">
        <v>14</v>
      </c>
      <c r="C128" s="2">
        <v>43285</v>
      </c>
      <c r="D128" s="1">
        <v>1353.75</v>
      </c>
      <c r="E128" s="1">
        <v>1352.05</v>
      </c>
      <c r="F128" s="1">
        <v>1352.65</v>
      </c>
      <c r="G128" s="1">
        <v>1338.85</v>
      </c>
      <c r="H128" s="1">
        <v>1348.4</v>
      </c>
      <c r="I128" s="1">
        <v>1345.2</v>
      </c>
      <c r="J128" s="1">
        <v>1345.49</v>
      </c>
      <c r="K128" s="1">
        <v>2512861</v>
      </c>
      <c r="L128" s="1">
        <v>3381023804.6500001</v>
      </c>
      <c r="M128" s="1">
        <v>156409</v>
      </c>
      <c r="N128" s="3">
        <f>IF(ISERR(LN(Table1532[[#This Row],[Close Price]]/I127)),"-",LN(Table1532[[#This Row],[Close Price]]/I127))</f>
        <v>-6.3358184490857833E-3</v>
      </c>
    </row>
    <row r="129" spans="1:14" x14ac:dyDescent="0.3">
      <c r="A129" s="1" t="s">
        <v>41</v>
      </c>
      <c r="B129" s="1" t="s">
        <v>14</v>
      </c>
      <c r="C129" s="2">
        <v>43286</v>
      </c>
      <c r="D129" s="1">
        <v>1345.2</v>
      </c>
      <c r="E129" s="1">
        <v>1347.1</v>
      </c>
      <c r="F129" s="1">
        <v>1347.25</v>
      </c>
      <c r="G129" s="1">
        <v>1268.0999999999999</v>
      </c>
      <c r="H129" s="1">
        <v>1286.5</v>
      </c>
      <c r="I129" s="1">
        <v>1284</v>
      </c>
      <c r="J129" s="1">
        <v>1290.51</v>
      </c>
      <c r="K129" s="1">
        <v>8509951</v>
      </c>
      <c r="L129" s="1">
        <v>10982144288.6</v>
      </c>
      <c r="M129" s="1">
        <v>274864</v>
      </c>
      <c r="N129" s="3">
        <f>IF(ISERR(LN(Table1532[[#This Row],[Close Price]]/I128)),"-",LN(Table1532[[#This Row],[Close Price]]/I128))</f>
        <v>-4.6562495616208135E-2</v>
      </c>
    </row>
    <row r="130" spans="1:14" x14ac:dyDescent="0.3">
      <c r="A130" s="1" t="s">
        <v>41</v>
      </c>
      <c r="B130" s="1" t="s">
        <v>14</v>
      </c>
      <c r="C130" s="2">
        <v>43287</v>
      </c>
      <c r="D130" s="1">
        <v>1284</v>
      </c>
      <c r="E130" s="1">
        <v>1290.25</v>
      </c>
      <c r="F130" s="1">
        <v>1301.8499999999999</v>
      </c>
      <c r="G130" s="1">
        <v>1269</v>
      </c>
      <c r="H130" s="1">
        <v>1285.1500000000001</v>
      </c>
      <c r="I130" s="1">
        <v>1284.25</v>
      </c>
      <c r="J130" s="1">
        <v>1281.04</v>
      </c>
      <c r="K130" s="1">
        <v>5607678</v>
      </c>
      <c r="L130" s="1">
        <v>7183683022</v>
      </c>
      <c r="M130" s="1">
        <v>181138</v>
      </c>
      <c r="N130" s="3">
        <f>IF(ISERR(LN(Table1532[[#This Row],[Close Price]]/I129)),"-",LN(Table1532[[#This Row],[Close Price]]/I129))</f>
        <v>1.9468509747074631E-4</v>
      </c>
    </row>
    <row r="131" spans="1:14" x14ac:dyDescent="0.3">
      <c r="A131" s="1" t="s">
        <v>41</v>
      </c>
      <c r="B131" s="1" t="s">
        <v>14</v>
      </c>
      <c r="C131" s="2">
        <v>43290</v>
      </c>
      <c r="D131" s="1">
        <v>1284.25</v>
      </c>
      <c r="E131" s="1">
        <v>1297</v>
      </c>
      <c r="F131" s="1">
        <v>1303</v>
      </c>
      <c r="G131" s="1">
        <v>1279.05</v>
      </c>
      <c r="H131" s="1">
        <v>1301.2</v>
      </c>
      <c r="I131" s="1">
        <v>1298.8499999999999</v>
      </c>
      <c r="J131" s="1">
        <v>1294.01</v>
      </c>
      <c r="K131" s="1">
        <v>3322499</v>
      </c>
      <c r="L131" s="1">
        <v>4299340435.3500004</v>
      </c>
      <c r="M131" s="1">
        <v>95341</v>
      </c>
      <c r="N131" s="3">
        <f>IF(ISERR(LN(Table1532[[#This Row],[Close Price]]/I130)),"-",LN(Table1532[[#This Row],[Close Price]]/I130))</f>
        <v>1.1304367214542551E-2</v>
      </c>
    </row>
    <row r="132" spans="1:14" x14ac:dyDescent="0.3">
      <c r="A132" s="1" t="s">
        <v>41</v>
      </c>
      <c r="B132" s="1" t="s">
        <v>14</v>
      </c>
      <c r="C132" s="2">
        <v>43291</v>
      </c>
      <c r="D132" s="1">
        <v>1298.8499999999999</v>
      </c>
      <c r="E132" s="1">
        <v>1308.5</v>
      </c>
      <c r="F132" s="1">
        <v>1315.45</v>
      </c>
      <c r="G132" s="1">
        <v>1294.3</v>
      </c>
      <c r="H132" s="1">
        <v>1299.0999999999999</v>
      </c>
      <c r="I132" s="1">
        <v>1301.4000000000001</v>
      </c>
      <c r="J132" s="1">
        <v>1305.0899999999999</v>
      </c>
      <c r="K132" s="1">
        <v>2987244</v>
      </c>
      <c r="L132" s="1">
        <v>3898613178.1500001</v>
      </c>
      <c r="M132" s="1">
        <v>109336</v>
      </c>
      <c r="N132" s="3">
        <f>IF(ISERR(LN(Table1532[[#This Row],[Close Price]]/I131)),"-",LN(Table1532[[#This Row],[Close Price]]/I131))</f>
        <v>1.9613504989639424E-3</v>
      </c>
    </row>
    <row r="133" spans="1:14" x14ac:dyDescent="0.3">
      <c r="A133" s="1" t="s">
        <v>41</v>
      </c>
      <c r="B133" s="1" t="s">
        <v>14</v>
      </c>
      <c r="C133" s="2">
        <v>43292</v>
      </c>
      <c r="D133" s="1">
        <v>1301.4000000000001</v>
      </c>
      <c r="E133" s="1">
        <v>1317.55</v>
      </c>
      <c r="F133" s="1">
        <v>1342.1</v>
      </c>
      <c r="G133" s="1">
        <v>1291.3499999999999</v>
      </c>
      <c r="H133" s="1">
        <v>1319</v>
      </c>
      <c r="I133" s="1">
        <v>1320.45</v>
      </c>
      <c r="J133" s="1">
        <v>1317.22</v>
      </c>
      <c r="K133" s="1">
        <v>5949916</v>
      </c>
      <c r="L133" s="1">
        <v>7837362262.0500002</v>
      </c>
      <c r="M133" s="1">
        <v>131426</v>
      </c>
      <c r="N133" s="3">
        <f>IF(ISERR(LN(Table1532[[#This Row],[Close Price]]/I132)),"-",LN(Table1532[[#This Row],[Close Price]]/I132))</f>
        <v>1.4531979514141081E-2</v>
      </c>
    </row>
    <row r="134" spans="1:14" x14ac:dyDescent="0.3">
      <c r="A134" s="1" t="s">
        <v>41</v>
      </c>
      <c r="B134" s="1" t="s">
        <v>14</v>
      </c>
      <c r="C134" s="2">
        <v>43293</v>
      </c>
      <c r="D134" s="1">
        <v>1320.45</v>
      </c>
      <c r="E134" s="1">
        <v>1326.1</v>
      </c>
      <c r="F134" s="1">
        <v>1327.1</v>
      </c>
      <c r="G134" s="1">
        <v>1284.45</v>
      </c>
      <c r="H134" s="1">
        <v>1295</v>
      </c>
      <c r="I134" s="1">
        <v>1294.3499999999999</v>
      </c>
      <c r="J134" s="1">
        <v>1299.24</v>
      </c>
      <c r="K134" s="1">
        <v>6636120</v>
      </c>
      <c r="L134" s="1">
        <v>8621906526.25</v>
      </c>
      <c r="M134" s="1">
        <v>189258</v>
      </c>
      <c r="N134" s="3">
        <f>IF(ISERR(LN(Table1532[[#This Row],[Close Price]]/I133)),"-",LN(Table1532[[#This Row],[Close Price]]/I133))</f>
        <v>-1.9963948952598704E-2</v>
      </c>
    </row>
    <row r="135" spans="1:14" x14ac:dyDescent="0.3">
      <c r="A135" s="1" t="s">
        <v>41</v>
      </c>
      <c r="B135" s="1" t="s">
        <v>14</v>
      </c>
      <c r="C135" s="2">
        <v>43294</v>
      </c>
      <c r="D135" s="1">
        <v>1294.3499999999999</v>
      </c>
      <c r="E135" s="1">
        <v>1315</v>
      </c>
      <c r="F135" s="1">
        <v>1331.6</v>
      </c>
      <c r="G135" s="1">
        <v>1298.3499999999999</v>
      </c>
      <c r="H135" s="1">
        <v>1323</v>
      </c>
      <c r="I135" s="1">
        <v>1317.4</v>
      </c>
      <c r="J135" s="1">
        <v>1315.39</v>
      </c>
      <c r="K135" s="1">
        <v>9748079</v>
      </c>
      <c r="L135" s="1">
        <v>12822503746.049999</v>
      </c>
      <c r="M135" s="1">
        <v>205562</v>
      </c>
      <c r="N135" s="3">
        <f>IF(ISERR(LN(Table1532[[#This Row],[Close Price]]/I134)),"-",LN(Table1532[[#This Row],[Close Price]]/I134))</f>
        <v>1.765145858416654E-2</v>
      </c>
    </row>
    <row r="136" spans="1:14" x14ac:dyDescent="0.3">
      <c r="A136" s="1" t="s">
        <v>41</v>
      </c>
      <c r="B136" s="1" t="s">
        <v>14</v>
      </c>
      <c r="C136" s="2">
        <v>43297</v>
      </c>
      <c r="D136" s="1">
        <v>1317.4</v>
      </c>
      <c r="E136" s="1">
        <v>1317.4</v>
      </c>
      <c r="F136" s="1">
        <v>1384.4</v>
      </c>
      <c r="G136" s="1">
        <v>1287.7</v>
      </c>
      <c r="H136" s="1">
        <v>1336</v>
      </c>
      <c r="I136" s="1">
        <v>1332.85</v>
      </c>
      <c r="J136" s="1">
        <v>1345.93</v>
      </c>
      <c r="K136" s="1">
        <v>17672340</v>
      </c>
      <c r="L136" s="1">
        <v>23785647475.950001</v>
      </c>
      <c r="M136" s="1">
        <v>357607</v>
      </c>
      <c r="N136" s="3">
        <f>IF(ISERR(LN(Table1532[[#This Row],[Close Price]]/I135)),"-",LN(Table1532[[#This Row],[Close Price]]/I135))</f>
        <v>1.1659409508317734E-2</v>
      </c>
    </row>
    <row r="137" spans="1:14" x14ac:dyDescent="0.3">
      <c r="A137" s="1" t="s">
        <v>41</v>
      </c>
      <c r="B137" s="1" t="s">
        <v>14</v>
      </c>
      <c r="C137" s="2">
        <v>43298</v>
      </c>
      <c r="D137" s="1">
        <v>1332.85</v>
      </c>
      <c r="E137" s="1">
        <v>1329.7</v>
      </c>
      <c r="F137" s="1">
        <v>1349.5</v>
      </c>
      <c r="G137" s="1">
        <v>1312.7</v>
      </c>
      <c r="H137" s="1">
        <v>1327.3</v>
      </c>
      <c r="I137" s="1">
        <v>1327.9</v>
      </c>
      <c r="J137" s="1">
        <v>1333.08</v>
      </c>
      <c r="K137" s="1">
        <v>5580845</v>
      </c>
      <c r="L137" s="1">
        <v>7439721781.8500004</v>
      </c>
      <c r="M137" s="1">
        <v>114793</v>
      </c>
      <c r="N137" s="3">
        <f>IF(ISERR(LN(Table1532[[#This Row],[Close Price]]/I136)),"-",LN(Table1532[[#This Row],[Close Price]]/I136))</f>
        <v>-3.7207597186284819E-3</v>
      </c>
    </row>
    <row r="138" spans="1:14" x14ac:dyDescent="0.3">
      <c r="A138" s="1" t="s">
        <v>41</v>
      </c>
      <c r="B138" s="1" t="s">
        <v>14</v>
      </c>
      <c r="C138" s="2">
        <v>43299</v>
      </c>
      <c r="D138" s="1">
        <v>1327.9</v>
      </c>
      <c r="E138" s="1">
        <v>1339.8</v>
      </c>
      <c r="F138" s="1">
        <v>1343.4</v>
      </c>
      <c r="G138" s="1">
        <v>1314</v>
      </c>
      <c r="H138" s="1">
        <v>1323</v>
      </c>
      <c r="I138" s="1">
        <v>1322.55</v>
      </c>
      <c r="J138" s="1">
        <v>1325.16</v>
      </c>
      <c r="K138" s="1">
        <v>3459508</v>
      </c>
      <c r="L138" s="1">
        <v>4584405276.5</v>
      </c>
      <c r="M138" s="1">
        <v>134074</v>
      </c>
      <c r="N138" s="3">
        <f>IF(ISERR(LN(Table1532[[#This Row],[Close Price]]/I137)),"-",LN(Table1532[[#This Row],[Close Price]]/I137))</f>
        <v>-4.03705579513615E-3</v>
      </c>
    </row>
    <row r="139" spans="1:14" x14ac:dyDescent="0.3">
      <c r="A139" s="1" t="s">
        <v>41</v>
      </c>
      <c r="B139" s="1" t="s">
        <v>14</v>
      </c>
      <c r="C139" s="2">
        <v>43300</v>
      </c>
      <c r="D139" s="1">
        <v>1322.55</v>
      </c>
      <c r="E139" s="1">
        <v>1323</v>
      </c>
      <c r="F139" s="1">
        <v>1331.9</v>
      </c>
      <c r="G139" s="1">
        <v>1309.0999999999999</v>
      </c>
      <c r="H139" s="1">
        <v>1315.95</v>
      </c>
      <c r="I139" s="1">
        <v>1316.7</v>
      </c>
      <c r="J139" s="1">
        <v>1318.01</v>
      </c>
      <c r="K139" s="1">
        <v>2559432</v>
      </c>
      <c r="L139" s="1">
        <v>3373347800.6999998</v>
      </c>
      <c r="M139" s="1">
        <v>133339</v>
      </c>
      <c r="N139" s="3">
        <f>IF(ISERR(LN(Table1532[[#This Row],[Close Price]]/I138)),"-",LN(Table1532[[#This Row],[Close Price]]/I138))</f>
        <v>-4.4330848388477052E-3</v>
      </c>
    </row>
    <row r="140" spans="1:14" x14ac:dyDescent="0.3">
      <c r="A140" s="1" t="s">
        <v>41</v>
      </c>
      <c r="B140" s="1" t="s">
        <v>14</v>
      </c>
      <c r="C140" s="2">
        <v>43301</v>
      </c>
      <c r="D140" s="1">
        <v>1316.7</v>
      </c>
      <c r="E140" s="1">
        <v>1326</v>
      </c>
      <c r="F140" s="1">
        <v>1367.15</v>
      </c>
      <c r="G140" s="1">
        <v>1321.3</v>
      </c>
      <c r="H140" s="1">
        <v>1352</v>
      </c>
      <c r="I140" s="1">
        <v>1348.1</v>
      </c>
      <c r="J140" s="1">
        <v>1352.12</v>
      </c>
      <c r="K140" s="1">
        <v>5852869</v>
      </c>
      <c r="L140" s="1">
        <v>7913782036.8500004</v>
      </c>
      <c r="M140" s="1">
        <v>149871</v>
      </c>
      <c r="N140" s="3">
        <f>IF(ISERR(LN(Table1532[[#This Row],[Close Price]]/I139)),"-",LN(Table1532[[#This Row],[Close Price]]/I139))</f>
        <v>2.3567587334720322E-2</v>
      </c>
    </row>
    <row r="141" spans="1:14" x14ac:dyDescent="0.3">
      <c r="A141" s="1" t="s">
        <v>41</v>
      </c>
      <c r="B141" s="1" t="s">
        <v>14</v>
      </c>
      <c r="C141" s="2">
        <v>43304</v>
      </c>
      <c r="D141" s="1">
        <v>1348.1</v>
      </c>
      <c r="E141" s="1">
        <v>1352.15</v>
      </c>
      <c r="F141" s="1">
        <v>1368</v>
      </c>
      <c r="G141" s="1">
        <v>1336.25</v>
      </c>
      <c r="H141" s="1">
        <v>1351.9</v>
      </c>
      <c r="I141" s="1">
        <v>1355.95</v>
      </c>
      <c r="J141" s="1">
        <v>1350.21</v>
      </c>
      <c r="K141" s="1">
        <v>3837851</v>
      </c>
      <c r="L141" s="1">
        <v>5181886478.25</v>
      </c>
      <c r="M141" s="1">
        <v>104002</v>
      </c>
      <c r="N141" s="3">
        <f>IF(ISERR(LN(Table1532[[#This Row],[Close Price]]/I140)),"-",LN(Table1532[[#This Row],[Close Price]]/I140))</f>
        <v>5.8061219671489304E-3</v>
      </c>
    </row>
    <row r="142" spans="1:14" x14ac:dyDescent="0.3">
      <c r="A142" s="1" t="s">
        <v>41</v>
      </c>
      <c r="B142" s="1" t="s">
        <v>14</v>
      </c>
      <c r="C142" s="2">
        <v>43305</v>
      </c>
      <c r="D142" s="1">
        <v>1355.95</v>
      </c>
      <c r="E142" s="1">
        <v>1374.4</v>
      </c>
      <c r="F142" s="1">
        <v>1382.4</v>
      </c>
      <c r="G142" s="1">
        <v>1356</v>
      </c>
      <c r="H142" s="1">
        <v>1375.35</v>
      </c>
      <c r="I142" s="1">
        <v>1377.15</v>
      </c>
      <c r="J142" s="1">
        <v>1368.92</v>
      </c>
      <c r="K142" s="1">
        <v>3086123</v>
      </c>
      <c r="L142" s="1">
        <v>4224648378.8000002</v>
      </c>
      <c r="M142" s="1">
        <v>104916</v>
      </c>
      <c r="N142" s="3">
        <f>IF(ISERR(LN(Table1532[[#This Row],[Close Price]]/I141)),"-",LN(Table1532[[#This Row],[Close Price]]/I141))</f>
        <v>1.5513830593651624E-2</v>
      </c>
    </row>
    <row r="143" spans="1:14" x14ac:dyDescent="0.3">
      <c r="A143" s="1" t="s">
        <v>41</v>
      </c>
      <c r="B143" s="1" t="s">
        <v>14</v>
      </c>
      <c r="C143" s="2">
        <v>43306</v>
      </c>
      <c r="D143" s="1">
        <v>1377.15</v>
      </c>
      <c r="E143" s="1">
        <v>1379</v>
      </c>
      <c r="F143" s="1">
        <v>1393.8</v>
      </c>
      <c r="G143" s="1">
        <v>1365.45</v>
      </c>
      <c r="H143" s="1">
        <v>1381.15</v>
      </c>
      <c r="I143" s="1">
        <v>1383.75</v>
      </c>
      <c r="J143" s="1">
        <v>1383.06</v>
      </c>
      <c r="K143" s="1">
        <v>3468461</v>
      </c>
      <c r="L143" s="1">
        <v>4797085713.9499998</v>
      </c>
      <c r="M143" s="1">
        <v>110230</v>
      </c>
      <c r="N143" s="3">
        <f>IF(ISERR(LN(Table1532[[#This Row],[Close Price]]/I142)),"-",LN(Table1532[[#This Row],[Close Price]]/I142))</f>
        <v>4.7810587650277637E-3</v>
      </c>
    </row>
    <row r="144" spans="1:14" x14ac:dyDescent="0.3">
      <c r="A144" s="1" t="s">
        <v>41</v>
      </c>
      <c r="B144" s="1" t="s">
        <v>14</v>
      </c>
      <c r="C144" s="2">
        <v>43307</v>
      </c>
      <c r="D144" s="1">
        <v>1383.75</v>
      </c>
      <c r="E144" s="1">
        <v>1378.55</v>
      </c>
      <c r="F144" s="1">
        <v>1390.4</v>
      </c>
      <c r="G144" s="1">
        <v>1369.2</v>
      </c>
      <c r="H144" s="1">
        <v>1373.7</v>
      </c>
      <c r="I144" s="1">
        <v>1373.25</v>
      </c>
      <c r="J144" s="1">
        <v>1377.36</v>
      </c>
      <c r="K144" s="1">
        <v>3681109</v>
      </c>
      <c r="L144" s="1">
        <v>5070228477.1999998</v>
      </c>
      <c r="M144" s="1">
        <v>139712</v>
      </c>
      <c r="N144" s="3">
        <f>IF(ISERR(LN(Table1532[[#This Row],[Close Price]]/I143)),"-",LN(Table1532[[#This Row],[Close Price]]/I143))</f>
        <v>-7.6170118001168694E-3</v>
      </c>
    </row>
    <row r="145" spans="1:14" x14ac:dyDescent="0.3">
      <c r="A145" s="1" t="s">
        <v>41</v>
      </c>
      <c r="B145" s="1" t="s">
        <v>14</v>
      </c>
      <c r="C145" s="2">
        <v>43308</v>
      </c>
      <c r="D145" s="1">
        <v>1373.25</v>
      </c>
      <c r="E145" s="1">
        <v>1373.2</v>
      </c>
      <c r="F145" s="1">
        <v>1389</v>
      </c>
      <c r="G145" s="1">
        <v>1368.3</v>
      </c>
      <c r="H145" s="1">
        <v>1371.2</v>
      </c>
      <c r="I145" s="1">
        <v>1373.45</v>
      </c>
      <c r="J145" s="1">
        <v>1377.08</v>
      </c>
      <c r="K145" s="1">
        <v>3246616</v>
      </c>
      <c r="L145" s="1">
        <v>4470848815</v>
      </c>
      <c r="M145" s="1">
        <v>101649</v>
      </c>
      <c r="N145" s="3">
        <f>IF(ISERR(LN(Table1532[[#This Row],[Close Price]]/I144)),"-",LN(Table1532[[#This Row],[Close Price]]/I144))</f>
        <v>1.4562930087271266E-4</v>
      </c>
    </row>
    <row r="146" spans="1:14" x14ac:dyDescent="0.3">
      <c r="A146" s="1" t="s">
        <v>41</v>
      </c>
      <c r="B146" s="1" t="s">
        <v>14</v>
      </c>
      <c r="C146" s="2">
        <v>43311</v>
      </c>
      <c r="D146" s="1">
        <v>1373.45</v>
      </c>
      <c r="E146" s="1">
        <v>1370</v>
      </c>
      <c r="F146" s="1">
        <v>1373</v>
      </c>
      <c r="G146" s="1">
        <v>1348</v>
      </c>
      <c r="H146" s="1">
        <v>1351</v>
      </c>
      <c r="I146" s="1">
        <v>1351</v>
      </c>
      <c r="J146" s="1">
        <v>1356.75</v>
      </c>
      <c r="K146" s="1">
        <v>3204985</v>
      </c>
      <c r="L146" s="1">
        <v>4348358645</v>
      </c>
      <c r="M146" s="1">
        <v>193055</v>
      </c>
      <c r="N146" s="3">
        <f>IF(ISERR(LN(Table1532[[#This Row],[Close Price]]/I145)),"-",LN(Table1532[[#This Row],[Close Price]]/I145))</f>
        <v>-1.6480763563403649E-2</v>
      </c>
    </row>
    <row r="147" spans="1:14" x14ac:dyDescent="0.3">
      <c r="A147" s="1" t="s">
        <v>41</v>
      </c>
      <c r="B147" s="1" t="s">
        <v>14</v>
      </c>
      <c r="C147" s="2">
        <v>43312</v>
      </c>
      <c r="D147" s="1">
        <v>1351</v>
      </c>
      <c r="E147" s="1">
        <v>1348.55</v>
      </c>
      <c r="F147" s="1">
        <v>1370</v>
      </c>
      <c r="G147" s="1">
        <v>1335.55</v>
      </c>
      <c r="H147" s="1">
        <v>1368</v>
      </c>
      <c r="I147" s="1">
        <v>1365.1</v>
      </c>
      <c r="J147" s="1">
        <v>1351.3</v>
      </c>
      <c r="K147" s="1">
        <v>3971998</v>
      </c>
      <c r="L147" s="1">
        <v>5367357704.5</v>
      </c>
      <c r="M147" s="1">
        <v>122270</v>
      </c>
      <c r="N147" s="3">
        <f>IF(ISERR(LN(Table1532[[#This Row],[Close Price]]/I146)),"-",LN(Table1532[[#This Row],[Close Price]]/I146))</f>
        <v>1.0382627048733049E-2</v>
      </c>
    </row>
    <row r="148" spans="1:14" x14ac:dyDescent="0.3">
      <c r="A148" s="1" t="s">
        <v>41</v>
      </c>
      <c r="B148" s="1" t="s">
        <v>14</v>
      </c>
      <c r="C148" s="2">
        <v>43313</v>
      </c>
      <c r="D148" s="1">
        <v>1365.1</v>
      </c>
      <c r="E148" s="1">
        <v>1363.8</v>
      </c>
      <c r="F148" s="1">
        <v>1368.45</v>
      </c>
      <c r="G148" s="1">
        <v>1351</v>
      </c>
      <c r="H148" s="1">
        <v>1352</v>
      </c>
      <c r="I148" s="1">
        <v>1354.05</v>
      </c>
      <c r="J148" s="1">
        <v>1355.85</v>
      </c>
      <c r="K148" s="1">
        <v>2337853</v>
      </c>
      <c r="L148" s="1">
        <v>3169781272.9000001</v>
      </c>
      <c r="M148" s="1">
        <v>106719</v>
      </c>
      <c r="N148" s="3">
        <f>IF(ISERR(LN(Table1532[[#This Row],[Close Price]]/I147)),"-",LN(Table1532[[#This Row],[Close Price]]/I147))</f>
        <v>-8.1275845966583792E-3</v>
      </c>
    </row>
    <row r="149" spans="1:14" x14ac:dyDescent="0.3">
      <c r="A149" s="1" t="s">
        <v>41</v>
      </c>
      <c r="B149" s="1" t="s">
        <v>14</v>
      </c>
      <c r="C149" s="2">
        <v>43314</v>
      </c>
      <c r="D149" s="1">
        <v>1354.05</v>
      </c>
      <c r="E149" s="1">
        <v>1359.6</v>
      </c>
      <c r="F149" s="1">
        <v>1366.75</v>
      </c>
      <c r="G149" s="1">
        <v>1350.15</v>
      </c>
      <c r="H149" s="1">
        <v>1353.4</v>
      </c>
      <c r="I149" s="1">
        <v>1353.65</v>
      </c>
      <c r="J149" s="1">
        <v>1357.31</v>
      </c>
      <c r="K149" s="1">
        <v>2970371</v>
      </c>
      <c r="L149" s="1">
        <v>4031719296.6999998</v>
      </c>
      <c r="M149" s="1">
        <v>87744</v>
      </c>
      <c r="N149" s="3">
        <f>IF(ISERR(LN(Table1532[[#This Row],[Close Price]]/I148)),"-",LN(Table1532[[#This Row],[Close Price]]/I148))</f>
        <v>-2.9545370824657515E-4</v>
      </c>
    </row>
    <row r="150" spans="1:14" x14ac:dyDescent="0.3">
      <c r="A150" s="1" t="s">
        <v>41</v>
      </c>
      <c r="B150" s="1" t="s">
        <v>14</v>
      </c>
      <c r="C150" s="2">
        <v>43315</v>
      </c>
      <c r="D150" s="1">
        <v>1353.65</v>
      </c>
      <c r="E150" s="1">
        <v>1366.2</v>
      </c>
      <c r="F150" s="1">
        <v>1366.2</v>
      </c>
      <c r="G150" s="1">
        <v>1356</v>
      </c>
      <c r="H150" s="1">
        <v>1365.75</v>
      </c>
      <c r="I150" s="1">
        <v>1364.1</v>
      </c>
      <c r="J150" s="1">
        <v>1361.34</v>
      </c>
      <c r="K150" s="1">
        <v>1985195</v>
      </c>
      <c r="L150" s="1">
        <v>2702515816.1500001</v>
      </c>
      <c r="M150" s="1">
        <v>70696</v>
      </c>
      <c r="N150" s="3">
        <f>IF(ISERR(LN(Table1532[[#This Row],[Close Price]]/I149)),"-",LN(Table1532[[#This Row],[Close Price]]/I149))</f>
        <v>7.6902227950473951E-3</v>
      </c>
    </row>
    <row r="151" spans="1:14" x14ac:dyDescent="0.3">
      <c r="A151" s="1" t="s">
        <v>41</v>
      </c>
      <c r="B151" s="1" t="s">
        <v>14</v>
      </c>
      <c r="C151" s="2">
        <v>43318</v>
      </c>
      <c r="D151" s="1">
        <v>1364.1</v>
      </c>
      <c r="E151" s="1">
        <v>1366.05</v>
      </c>
      <c r="F151" s="1">
        <v>1375</v>
      </c>
      <c r="G151" s="1">
        <v>1347.5</v>
      </c>
      <c r="H151" s="1">
        <v>1364</v>
      </c>
      <c r="I151" s="1">
        <v>1360.65</v>
      </c>
      <c r="J151" s="1">
        <v>1358.6</v>
      </c>
      <c r="K151" s="1">
        <v>3089465</v>
      </c>
      <c r="L151" s="1">
        <v>4197345187.1999998</v>
      </c>
      <c r="M151" s="1">
        <v>68270</v>
      </c>
      <c r="N151" s="3">
        <f>IF(ISERR(LN(Table1532[[#This Row],[Close Price]]/I150)),"-",LN(Table1532[[#This Row],[Close Price]]/I150))</f>
        <v>-2.5323437700116229E-3</v>
      </c>
    </row>
    <row r="152" spans="1:14" x14ac:dyDescent="0.3">
      <c r="A152" s="1" t="s">
        <v>41</v>
      </c>
      <c r="B152" s="1" t="s">
        <v>14</v>
      </c>
      <c r="C152" s="2">
        <v>43319</v>
      </c>
      <c r="D152" s="1">
        <v>1360.65</v>
      </c>
      <c r="E152" s="1">
        <v>1374</v>
      </c>
      <c r="F152" s="1">
        <v>1379.95</v>
      </c>
      <c r="G152" s="1">
        <v>1360.65</v>
      </c>
      <c r="H152" s="1">
        <v>1367</v>
      </c>
      <c r="I152" s="1">
        <v>1367.95</v>
      </c>
      <c r="J152" s="1">
        <v>1366.36</v>
      </c>
      <c r="K152" s="1">
        <v>3675764</v>
      </c>
      <c r="L152" s="1">
        <v>5022426260.8999996</v>
      </c>
      <c r="M152" s="1">
        <v>100730</v>
      </c>
      <c r="N152" s="3">
        <f>IF(ISERR(LN(Table1532[[#This Row],[Close Price]]/I151)),"-",LN(Table1532[[#This Row],[Close Price]]/I151))</f>
        <v>5.3507420778737972E-3</v>
      </c>
    </row>
    <row r="153" spans="1:14" x14ac:dyDescent="0.3">
      <c r="A153" s="1" t="s">
        <v>41</v>
      </c>
      <c r="B153" s="1" t="s">
        <v>14</v>
      </c>
      <c r="C153" s="2">
        <v>43320</v>
      </c>
      <c r="D153" s="1">
        <v>1367.95</v>
      </c>
      <c r="E153" s="1">
        <v>1371.8</v>
      </c>
      <c r="F153" s="1">
        <v>1372.5</v>
      </c>
      <c r="G153" s="1">
        <v>1353.3</v>
      </c>
      <c r="H153" s="1">
        <v>1362</v>
      </c>
      <c r="I153" s="1">
        <v>1362.75</v>
      </c>
      <c r="J153" s="1">
        <v>1362.16</v>
      </c>
      <c r="K153" s="1">
        <v>1996179</v>
      </c>
      <c r="L153" s="1">
        <v>2719109392.5</v>
      </c>
      <c r="M153" s="1">
        <v>80731</v>
      </c>
      <c r="N153" s="3">
        <f>IF(ISERR(LN(Table1532[[#This Row],[Close Price]]/I152)),"-",LN(Table1532[[#This Row],[Close Price]]/I152))</f>
        <v>-3.8085518625463732E-3</v>
      </c>
    </row>
    <row r="154" spans="1:14" x14ac:dyDescent="0.3">
      <c r="A154" s="1" t="s">
        <v>41</v>
      </c>
      <c r="B154" s="1" t="s">
        <v>14</v>
      </c>
      <c r="C154" s="2">
        <v>43321</v>
      </c>
      <c r="D154" s="1">
        <v>1362.75</v>
      </c>
      <c r="E154" s="1">
        <v>1373.65</v>
      </c>
      <c r="F154" s="1">
        <v>1389.45</v>
      </c>
      <c r="G154" s="1">
        <v>1373.65</v>
      </c>
      <c r="H154" s="1">
        <v>1379.2</v>
      </c>
      <c r="I154" s="1">
        <v>1379.95</v>
      </c>
      <c r="J154" s="1">
        <v>1381.59</v>
      </c>
      <c r="K154" s="1">
        <v>3204762</v>
      </c>
      <c r="L154" s="1">
        <v>4427681632.6999998</v>
      </c>
      <c r="M154" s="1">
        <v>134300</v>
      </c>
      <c r="N154" s="3">
        <f>IF(ISERR(LN(Table1532[[#This Row],[Close Price]]/I153)),"-",LN(Table1532[[#This Row],[Close Price]]/I153))</f>
        <v>1.2542549666411577E-2</v>
      </c>
    </row>
    <row r="155" spans="1:14" x14ac:dyDescent="0.3">
      <c r="A155" s="1" t="s">
        <v>41</v>
      </c>
      <c r="B155" s="1" t="s">
        <v>14</v>
      </c>
      <c r="C155" s="2">
        <v>43322</v>
      </c>
      <c r="D155" s="1">
        <v>1379.95</v>
      </c>
      <c r="E155" s="1">
        <v>1385.8</v>
      </c>
      <c r="F155" s="1">
        <v>1389</v>
      </c>
      <c r="G155" s="1">
        <v>1373.05</v>
      </c>
      <c r="H155" s="1">
        <v>1382.25</v>
      </c>
      <c r="I155" s="1">
        <v>1385.45</v>
      </c>
      <c r="J155" s="1">
        <v>1380.64</v>
      </c>
      <c r="K155" s="1">
        <v>2389760</v>
      </c>
      <c r="L155" s="1">
        <v>3299401064.3000002</v>
      </c>
      <c r="M155" s="1">
        <v>82581</v>
      </c>
      <c r="N155" s="3">
        <f>IF(ISERR(LN(Table1532[[#This Row],[Close Price]]/I154)),"-",LN(Table1532[[#This Row],[Close Price]]/I154))</f>
        <v>3.9777299861879865E-3</v>
      </c>
    </row>
    <row r="156" spans="1:14" x14ac:dyDescent="0.3">
      <c r="A156" s="1" t="s">
        <v>41</v>
      </c>
      <c r="B156" s="1" t="s">
        <v>14</v>
      </c>
      <c r="C156" s="2">
        <v>43325</v>
      </c>
      <c r="D156" s="1">
        <v>1385.45</v>
      </c>
      <c r="E156" s="1">
        <v>1390</v>
      </c>
      <c r="F156" s="1">
        <v>1409.85</v>
      </c>
      <c r="G156" s="1">
        <v>1378.7</v>
      </c>
      <c r="H156" s="1">
        <v>1408</v>
      </c>
      <c r="I156" s="1">
        <v>1408.75</v>
      </c>
      <c r="J156" s="1">
        <v>1401.07</v>
      </c>
      <c r="K156" s="1">
        <v>4989873</v>
      </c>
      <c r="L156" s="1">
        <v>6991140982</v>
      </c>
      <c r="M156" s="1">
        <v>138356</v>
      </c>
      <c r="N156" s="3">
        <f>IF(ISERR(LN(Table1532[[#This Row],[Close Price]]/I155)),"-",LN(Table1532[[#This Row],[Close Price]]/I155))</f>
        <v>1.6677789756996304E-2</v>
      </c>
    </row>
    <row r="157" spans="1:14" x14ac:dyDescent="0.3">
      <c r="A157" s="1" t="s">
        <v>41</v>
      </c>
      <c r="B157" s="1" t="s">
        <v>14</v>
      </c>
      <c r="C157" s="2">
        <v>43326</v>
      </c>
      <c r="D157" s="1">
        <v>1408.75</v>
      </c>
      <c r="E157" s="1">
        <v>1413.95</v>
      </c>
      <c r="F157" s="1">
        <v>1424.55</v>
      </c>
      <c r="G157" s="1">
        <v>1404</v>
      </c>
      <c r="H157" s="1">
        <v>1407.45</v>
      </c>
      <c r="I157" s="1">
        <v>1408.3</v>
      </c>
      <c r="J157" s="1">
        <v>1414.34</v>
      </c>
      <c r="K157" s="1">
        <v>3075660</v>
      </c>
      <c r="L157" s="1">
        <v>4350014452.6499996</v>
      </c>
      <c r="M157" s="1">
        <v>102688</v>
      </c>
      <c r="N157" s="3">
        <f>IF(ISERR(LN(Table1532[[#This Row],[Close Price]]/I156)),"-",LN(Table1532[[#This Row],[Close Price]]/I156))</f>
        <v>-3.1948314998150504E-4</v>
      </c>
    </row>
    <row r="158" spans="1:14" x14ac:dyDescent="0.3">
      <c r="A158" s="1" t="s">
        <v>41</v>
      </c>
      <c r="B158" s="1" t="s">
        <v>14</v>
      </c>
      <c r="C158" s="2">
        <v>43328</v>
      </c>
      <c r="D158" s="1">
        <v>1408.3</v>
      </c>
      <c r="E158" s="1">
        <v>1414.95</v>
      </c>
      <c r="F158" s="1">
        <v>1434.9</v>
      </c>
      <c r="G158" s="1">
        <v>1411.25</v>
      </c>
      <c r="H158" s="1">
        <v>1429</v>
      </c>
      <c r="I158" s="1">
        <v>1429.55</v>
      </c>
      <c r="J158" s="1">
        <v>1426.82</v>
      </c>
      <c r="K158" s="1">
        <v>3313387</v>
      </c>
      <c r="L158" s="1">
        <v>4727597210.3500004</v>
      </c>
      <c r="M158" s="1">
        <v>115380</v>
      </c>
      <c r="N158" s="3">
        <f>IF(ISERR(LN(Table1532[[#This Row],[Close Price]]/I157)),"-",LN(Table1532[[#This Row],[Close Price]]/I157))</f>
        <v>1.4976406211449425E-2</v>
      </c>
    </row>
    <row r="159" spans="1:14" x14ac:dyDescent="0.3">
      <c r="A159" s="1" t="s">
        <v>41</v>
      </c>
      <c r="B159" s="1" t="s">
        <v>14</v>
      </c>
      <c r="C159" s="2">
        <v>43329</v>
      </c>
      <c r="D159" s="1">
        <v>1429.55</v>
      </c>
      <c r="E159" s="1">
        <v>1430.9</v>
      </c>
      <c r="F159" s="1">
        <v>1437.65</v>
      </c>
      <c r="G159" s="1">
        <v>1423</v>
      </c>
      <c r="H159" s="1">
        <v>1426.55</v>
      </c>
      <c r="I159" s="1">
        <v>1430.35</v>
      </c>
      <c r="J159" s="1">
        <v>1430.85</v>
      </c>
      <c r="K159" s="1">
        <v>3195204</v>
      </c>
      <c r="L159" s="1">
        <v>4571856691.3999996</v>
      </c>
      <c r="M159" s="1">
        <v>122779</v>
      </c>
      <c r="N159" s="3">
        <f>IF(ISERR(LN(Table1532[[#This Row],[Close Price]]/I158)),"-",LN(Table1532[[#This Row],[Close Price]]/I158))</f>
        <v>5.5946013557558647E-4</v>
      </c>
    </row>
    <row r="160" spans="1:14" x14ac:dyDescent="0.3">
      <c r="A160" s="1" t="s">
        <v>41</v>
      </c>
      <c r="B160" s="1" t="s">
        <v>14</v>
      </c>
      <c r="C160" s="2">
        <v>43332</v>
      </c>
      <c r="D160" s="1">
        <v>1430.35</v>
      </c>
      <c r="E160" s="1">
        <v>1388</v>
      </c>
      <c r="F160" s="1">
        <v>1407.95</v>
      </c>
      <c r="G160" s="1">
        <v>1373.5</v>
      </c>
      <c r="H160" s="1">
        <v>1388.2</v>
      </c>
      <c r="I160" s="1">
        <v>1384.25</v>
      </c>
      <c r="J160" s="1">
        <v>1389.04</v>
      </c>
      <c r="K160" s="1">
        <v>8050938</v>
      </c>
      <c r="L160" s="1">
        <v>11183093868.299999</v>
      </c>
      <c r="M160" s="1">
        <v>249766</v>
      </c>
      <c r="N160" s="3">
        <f>IF(ISERR(LN(Table1532[[#This Row],[Close Price]]/I159)),"-",LN(Table1532[[#This Row],[Close Price]]/I159))</f>
        <v>-3.2760692847953111E-2</v>
      </c>
    </row>
    <row r="161" spans="1:14" x14ac:dyDescent="0.3">
      <c r="A161" s="1" t="s">
        <v>41</v>
      </c>
      <c r="B161" s="1" t="s">
        <v>14</v>
      </c>
      <c r="C161" s="2">
        <v>43333</v>
      </c>
      <c r="D161" s="1">
        <v>1384.25</v>
      </c>
      <c r="E161" s="1">
        <v>1390</v>
      </c>
      <c r="F161" s="1">
        <v>1396</v>
      </c>
      <c r="G161" s="1">
        <v>1373.75</v>
      </c>
      <c r="H161" s="1">
        <v>1386</v>
      </c>
      <c r="I161" s="1">
        <v>1383.95</v>
      </c>
      <c r="J161" s="1">
        <v>1381.18</v>
      </c>
      <c r="K161" s="1">
        <v>4180741</v>
      </c>
      <c r="L161" s="1">
        <v>5774338649.8999996</v>
      </c>
      <c r="M161" s="1">
        <v>126003</v>
      </c>
      <c r="N161" s="3">
        <f>IF(ISERR(LN(Table1532[[#This Row],[Close Price]]/I160)),"-",LN(Table1532[[#This Row],[Close Price]]/I160))</f>
        <v>-2.1674734569358939E-4</v>
      </c>
    </row>
    <row r="162" spans="1:14" x14ac:dyDescent="0.3">
      <c r="A162" s="1" t="s">
        <v>41</v>
      </c>
      <c r="B162" s="1" t="s">
        <v>14</v>
      </c>
      <c r="C162" s="2">
        <v>43335</v>
      </c>
      <c r="D162" s="1">
        <v>1383.95</v>
      </c>
      <c r="E162" s="1">
        <v>1393</v>
      </c>
      <c r="F162" s="1">
        <v>1401.5</v>
      </c>
      <c r="G162" s="1">
        <v>1385.35</v>
      </c>
      <c r="H162" s="1">
        <v>1400</v>
      </c>
      <c r="I162" s="1">
        <v>1397.4</v>
      </c>
      <c r="J162" s="1">
        <v>1392.99</v>
      </c>
      <c r="K162" s="1">
        <v>3858591</v>
      </c>
      <c r="L162" s="1">
        <v>5374993200.8999996</v>
      </c>
      <c r="M162" s="1">
        <v>180710</v>
      </c>
      <c r="N162" s="3">
        <f>IF(ISERR(LN(Table1532[[#This Row],[Close Price]]/I161)),"-",LN(Table1532[[#This Row],[Close Price]]/I161))</f>
        <v>9.6716377609673432E-3</v>
      </c>
    </row>
    <row r="163" spans="1:14" x14ac:dyDescent="0.3">
      <c r="A163" s="1" t="s">
        <v>41</v>
      </c>
      <c r="B163" s="1" t="s">
        <v>14</v>
      </c>
      <c r="C163" s="2">
        <v>43336</v>
      </c>
      <c r="D163" s="1">
        <v>1397.4</v>
      </c>
      <c r="E163" s="1">
        <v>1396.5</v>
      </c>
      <c r="F163" s="1">
        <v>1401.9</v>
      </c>
      <c r="G163" s="1">
        <v>1376.1</v>
      </c>
      <c r="H163" s="1">
        <v>1379.35</v>
      </c>
      <c r="I163" s="1">
        <v>1378.3</v>
      </c>
      <c r="J163" s="1">
        <v>1386.47</v>
      </c>
      <c r="K163" s="1">
        <v>3526500</v>
      </c>
      <c r="L163" s="1">
        <v>4889394601</v>
      </c>
      <c r="M163" s="1">
        <v>109805</v>
      </c>
      <c r="N163" s="3">
        <f>IF(ISERR(LN(Table1532[[#This Row],[Close Price]]/I162)),"-",LN(Table1532[[#This Row],[Close Price]]/I162))</f>
        <v>-1.376251141795721E-2</v>
      </c>
    </row>
    <row r="164" spans="1:14" x14ac:dyDescent="0.3">
      <c r="A164" s="1" t="s">
        <v>41</v>
      </c>
      <c r="B164" s="1" t="s">
        <v>14</v>
      </c>
      <c r="C164" s="2">
        <v>43339</v>
      </c>
      <c r="D164" s="1">
        <v>1378.3</v>
      </c>
      <c r="E164" s="1">
        <v>1383</v>
      </c>
      <c r="F164" s="1">
        <v>1419.95</v>
      </c>
      <c r="G164" s="1">
        <v>1381.4</v>
      </c>
      <c r="H164" s="1">
        <v>1416</v>
      </c>
      <c r="I164" s="1">
        <v>1415.4</v>
      </c>
      <c r="J164" s="1">
        <v>1406</v>
      </c>
      <c r="K164" s="1">
        <v>3506475</v>
      </c>
      <c r="L164" s="1">
        <v>4930091750.6000004</v>
      </c>
      <c r="M164" s="1">
        <v>132478</v>
      </c>
      <c r="N164" s="3">
        <f>IF(ISERR(LN(Table1532[[#This Row],[Close Price]]/I163)),"-",LN(Table1532[[#This Row],[Close Price]]/I163))</f>
        <v>2.6561320941291201E-2</v>
      </c>
    </row>
    <row r="165" spans="1:14" x14ac:dyDescent="0.3">
      <c r="A165" s="1" t="s">
        <v>41</v>
      </c>
      <c r="B165" s="1" t="s">
        <v>14</v>
      </c>
      <c r="C165" s="2">
        <v>43340</v>
      </c>
      <c r="D165" s="1">
        <v>1415.4</v>
      </c>
      <c r="E165" s="1">
        <v>1417.2</v>
      </c>
      <c r="F165" s="1">
        <v>1438.4</v>
      </c>
      <c r="G165" s="1">
        <v>1411.5</v>
      </c>
      <c r="H165" s="1">
        <v>1425</v>
      </c>
      <c r="I165" s="1">
        <v>1424.7</v>
      </c>
      <c r="J165" s="1">
        <v>1427.92</v>
      </c>
      <c r="K165" s="1">
        <v>3248445</v>
      </c>
      <c r="L165" s="1">
        <v>4638524929.1000004</v>
      </c>
      <c r="M165" s="1">
        <v>100357</v>
      </c>
      <c r="N165" s="3">
        <f>IF(ISERR(LN(Table1532[[#This Row],[Close Price]]/I164)),"-",LN(Table1532[[#This Row],[Close Price]]/I164))</f>
        <v>6.5490885815015602E-3</v>
      </c>
    </row>
    <row r="166" spans="1:14" x14ac:dyDescent="0.3">
      <c r="A166" s="1" t="s">
        <v>41</v>
      </c>
      <c r="B166" s="1" t="s">
        <v>14</v>
      </c>
      <c r="C166" s="2">
        <v>43341</v>
      </c>
      <c r="D166" s="1">
        <v>1424.7</v>
      </c>
      <c r="E166" s="1">
        <v>1433.6</v>
      </c>
      <c r="F166" s="1">
        <v>1433.6</v>
      </c>
      <c r="G166" s="1">
        <v>1405.15</v>
      </c>
      <c r="H166" s="1">
        <v>1411</v>
      </c>
      <c r="I166" s="1">
        <v>1410.1</v>
      </c>
      <c r="J166" s="1">
        <v>1412.92</v>
      </c>
      <c r="K166" s="1">
        <v>2823248</v>
      </c>
      <c r="L166" s="1">
        <v>3989010655.3499999</v>
      </c>
      <c r="M166" s="1">
        <v>89895</v>
      </c>
      <c r="N166" s="3">
        <f>IF(ISERR(LN(Table1532[[#This Row],[Close Price]]/I165)),"-",LN(Table1532[[#This Row],[Close Price]]/I165))</f>
        <v>-1.0300641380001503E-2</v>
      </c>
    </row>
    <row r="167" spans="1:14" x14ac:dyDescent="0.3">
      <c r="A167" s="1" t="s">
        <v>41</v>
      </c>
      <c r="B167" s="1" t="s">
        <v>14</v>
      </c>
      <c r="C167" s="2">
        <v>43342</v>
      </c>
      <c r="D167" s="1">
        <v>1410.1</v>
      </c>
      <c r="E167" s="1">
        <v>1412.8</v>
      </c>
      <c r="F167" s="1">
        <v>1421.55</v>
      </c>
      <c r="G167" s="1">
        <v>1396.15</v>
      </c>
      <c r="H167" s="1">
        <v>1418.1</v>
      </c>
      <c r="I167" s="1">
        <v>1416.2</v>
      </c>
      <c r="J167" s="1">
        <v>1411.92</v>
      </c>
      <c r="K167" s="1">
        <v>5753981</v>
      </c>
      <c r="L167" s="1">
        <v>8124160894.0500002</v>
      </c>
      <c r="M167" s="1">
        <v>96074</v>
      </c>
      <c r="N167" s="3">
        <f>IF(ISERR(LN(Table1532[[#This Row],[Close Price]]/I166)),"-",LN(Table1532[[#This Row],[Close Price]]/I166))</f>
        <v>4.316604374489187E-3</v>
      </c>
    </row>
    <row r="168" spans="1:14" x14ac:dyDescent="0.3">
      <c r="A168" s="1" t="s">
        <v>41</v>
      </c>
      <c r="B168" s="1" t="s">
        <v>14</v>
      </c>
      <c r="C168" s="2">
        <v>43343</v>
      </c>
      <c r="D168" s="1">
        <v>1416.2</v>
      </c>
      <c r="E168" s="1">
        <v>1425.1</v>
      </c>
      <c r="F168" s="1">
        <v>1454.3</v>
      </c>
      <c r="G168" s="1">
        <v>1421.1</v>
      </c>
      <c r="H168" s="1">
        <v>1440</v>
      </c>
      <c r="I168" s="1">
        <v>1441.1</v>
      </c>
      <c r="J168" s="1">
        <v>1439.05</v>
      </c>
      <c r="K168" s="1">
        <v>5437932</v>
      </c>
      <c r="L168" s="1">
        <v>7825437137.8500004</v>
      </c>
      <c r="M168" s="1">
        <v>124025</v>
      </c>
      <c r="N168" s="3">
        <f>IF(ISERR(LN(Table1532[[#This Row],[Close Price]]/I167)),"-",LN(Table1532[[#This Row],[Close Price]]/I167))</f>
        <v>1.7429482626642276E-2</v>
      </c>
    </row>
    <row r="169" spans="1:14" x14ac:dyDescent="0.3">
      <c r="A169" s="1" t="s">
        <v>41</v>
      </c>
      <c r="B169" s="1" t="s">
        <v>14</v>
      </c>
      <c r="C169" s="2">
        <v>43346</v>
      </c>
      <c r="D169" s="1">
        <v>1441.1</v>
      </c>
      <c r="E169" s="1">
        <v>1449</v>
      </c>
      <c r="F169" s="1">
        <v>1467.9</v>
      </c>
      <c r="G169" s="1">
        <v>1430</v>
      </c>
      <c r="H169" s="1">
        <v>1436.2</v>
      </c>
      <c r="I169" s="1">
        <v>1434.25</v>
      </c>
      <c r="J169" s="1">
        <v>1451.3</v>
      </c>
      <c r="K169" s="1">
        <v>5488164</v>
      </c>
      <c r="L169" s="1">
        <v>7964966272.6999998</v>
      </c>
      <c r="M169" s="1">
        <v>134643</v>
      </c>
      <c r="N169" s="3">
        <f>IF(ISERR(LN(Table1532[[#This Row],[Close Price]]/I168)),"-",LN(Table1532[[#This Row],[Close Price]]/I168))</f>
        <v>-4.764646362335383E-3</v>
      </c>
    </row>
    <row r="170" spans="1:14" x14ac:dyDescent="0.3">
      <c r="A170" s="1" t="s">
        <v>41</v>
      </c>
      <c r="B170" s="1" t="s">
        <v>14</v>
      </c>
      <c r="C170" s="2">
        <v>43347</v>
      </c>
      <c r="D170" s="1">
        <v>1434.25</v>
      </c>
      <c r="E170" s="1">
        <v>722</v>
      </c>
      <c r="F170" s="1">
        <v>748.5</v>
      </c>
      <c r="G170" s="1">
        <v>716</v>
      </c>
      <c r="H170" s="1">
        <v>733</v>
      </c>
      <c r="I170" s="1">
        <v>737.15</v>
      </c>
      <c r="J170" s="1">
        <v>739.04</v>
      </c>
      <c r="K170" s="1">
        <v>15370124</v>
      </c>
      <c r="L170" s="1">
        <v>11359156598.75</v>
      </c>
      <c r="M170" s="1">
        <v>258728</v>
      </c>
      <c r="N170" s="3">
        <f>IF(ISERR(LN(Table1532[[#This Row],[Close Price]]/I169)),"-",LN(Table1532[[#This Row],[Close Price]]/I169))</f>
        <v>-0.66560594418615171</v>
      </c>
    </row>
    <row r="171" spans="1:14" x14ac:dyDescent="0.3">
      <c r="A171" s="1" t="s">
        <v>41</v>
      </c>
      <c r="B171" s="1" t="s">
        <v>14</v>
      </c>
      <c r="C171" s="2">
        <v>43348</v>
      </c>
      <c r="D171" s="1">
        <v>737.15</v>
      </c>
      <c r="E171" s="1">
        <v>741.95</v>
      </c>
      <c r="F171" s="1">
        <v>744.05</v>
      </c>
      <c r="G171" s="1">
        <v>725.4</v>
      </c>
      <c r="H171" s="1">
        <v>729</v>
      </c>
      <c r="I171" s="1">
        <v>729.9</v>
      </c>
      <c r="J171" s="1">
        <v>734.79</v>
      </c>
      <c r="K171" s="1">
        <v>8658978</v>
      </c>
      <c r="L171" s="1">
        <v>6362539535.1499996</v>
      </c>
      <c r="M171" s="1">
        <v>202826</v>
      </c>
      <c r="N171" s="3">
        <f>IF(ISERR(LN(Table1532[[#This Row],[Close Price]]/I170)),"-",LN(Table1532[[#This Row],[Close Price]]/I170))</f>
        <v>-9.8838608382420812E-3</v>
      </c>
    </row>
    <row r="172" spans="1:14" x14ac:dyDescent="0.3">
      <c r="A172" s="1" t="s">
        <v>41</v>
      </c>
      <c r="B172" s="1" t="s">
        <v>14</v>
      </c>
      <c r="C172" s="2">
        <v>43349</v>
      </c>
      <c r="D172" s="1">
        <v>729.9</v>
      </c>
      <c r="E172" s="1">
        <v>732.55</v>
      </c>
      <c r="F172" s="1">
        <v>735.5</v>
      </c>
      <c r="G172" s="1">
        <v>724.1</v>
      </c>
      <c r="H172" s="1">
        <v>726</v>
      </c>
      <c r="I172" s="1">
        <v>727.15</v>
      </c>
      <c r="J172" s="1">
        <v>730.17</v>
      </c>
      <c r="K172" s="1">
        <v>5598659</v>
      </c>
      <c r="L172" s="1">
        <v>4087988682.4000001</v>
      </c>
      <c r="M172" s="1">
        <v>134849</v>
      </c>
      <c r="N172" s="3">
        <f>IF(ISERR(LN(Table1532[[#This Row],[Close Price]]/I171)),"-",LN(Table1532[[#This Row],[Close Price]]/I171))</f>
        <v>-3.7747548338674412E-3</v>
      </c>
    </row>
    <row r="173" spans="1:14" x14ac:dyDescent="0.3">
      <c r="A173" s="1" t="s">
        <v>41</v>
      </c>
      <c r="B173" s="1" t="s">
        <v>14</v>
      </c>
      <c r="C173" s="2">
        <v>43350</v>
      </c>
      <c r="D173" s="1">
        <v>727.15</v>
      </c>
      <c r="E173" s="1">
        <v>734.35</v>
      </c>
      <c r="F173" s="1">
        <v>735.15</v>
      </c>
      <c r="G173" s="1">
        <v>723.8</v>
      </c>
      <c r="H173" s="1">
        <v>734</v>
      </c>
      <c r="I173" s="1">
        <v>732.8</v>
      </c>
      <c r="J173" s="1">
        <v>730.95</v>
      </c>
      <c r="K173" s="1">
        <v>6510605</v>
      </c>
      <c r="L173" s="1">
        <v>4758936855.3500004</v>
      </c>
      <c r="M173" s="1">
        <v>190264</v>
      </c>
      <c r="N173" s="3">
        <f>IF(ISERR(LN(Table1532[[#This Row],[Close Price]]/I172)),"-",LN(Table1532[[#This Row],[Close Price]]/I172))</f>
        <v>7.7400297362012847E-3</v>
      </c>
    </row>
    <row r="174" spans="1:14" x14ac:dyDescent="0.3">
      <c r="A174" s="1" t="s">
        <v>41</v>
      </c>
      <c r="B174" s="1" t="s">
        <v>14</v>
      </c>
      <c r="C174" s="2">
        <v>43353</v>
      </c>
      <c r="D174" s="1">
        <v>732.8</v>
      </c>
      <c r="E174" s="1">
        <v>737.75</v>
      </c>
      <c r="F174" s="1">
        <v>747</v>
      </c>
      <c r="G174" s="1">
        <v>729.4</v>
      </c>
      <c r="H174" s="1">
        <v>733.4</v>
      </c>
      <c r="I174" s="1">
        <v>730.85</v>
      </c>
      <c r="J174" s="1">
        <v>736.29</v>
      </c>
      <c r="K174" s="1">
        <v>5629871</v>
      </c>
      <c r="L174" s="1">
        <v>4145245236.4000001</v>
      </c>
      <c r="M174" s="1">
        <v>112735</v>
      </c>
      <c r="N174" s="3">
        <f>IF(ISERR(LN(Table1532[[#This Row],[Close Price]]/I173)),"-",LN(Table1532[[#This Row],[Close Price]]/I173))</f>
        <v>-2.6645730246186946E-3</v>
      </c>
    </row>
    <row r="175" spans="1:14" x14ac:dyDescent="0.3">
      <c r="A175" s="1" t="s">
        <v>41</v>
      </c>
      <c r="B175" s="1" t="s">
        <v>14</v>
      </c>
      <c r="C175" s="2">
        <v>43354</v>
      </c>
      <c r="D175" s="1">
        <v>730.85</v>
      </c>
      <c r="E175" s="1">
        <v>735.9</v>
      </c>
      <c r="F175" s="1">
        <v>744.75</v>
      </c>
      <c r="G175" s="1">
        <v>732</v>
      </c>
      <c r="H175" s="1">
        <v>733.7</v>
      </c>
      <c r="I175" s="1">
        <v>734.3</v>
      </c>
      <c r="J175" s="1">
        <v>738.58</v>
      </c>
      <c r="K175" s="1">
        <v>6963561</v>
      </c>
      <c r="L175" s="1">
        <v>5143145755.5</v>
      </c>
      <c r="M175" s="1">
        <v>137146</v>
      </c>
      <c r="N175" s="3">
        <f>IF(ISERR(LN(Table1532[[#This Row],[Close Price]]/I174)),"-",LN(Table1532[[#This Row],[Close Price]]/I174))</f>
        <v>4.709424122262885E-3</v>
      </c>
    </row>
    <row r="176" spans="1:14" x14ac:dyDescent="0.3">
      <c r="A176" s="1" t="s">
        <v>41</v>
      </c>
      <c r="B176" s="1" t="s">
        <v>14</v>
      </c>
      <c r="C176" s="2">
        <v>43355</v>
      </c>
      <c r="D176" s="1">
        <v>734.3</v>
      </c>
      <c r="E176" s="1">
        <v>744.4</v>
      </c>
      <c r="F176" s="1">
        <v>746.5</v>
      </c>
      <c r="G176" s="1">
        <v>736.25</v>
      </c>
      <c r="H176" s="1">
        <v>740.9</v>
      </c>
      <c r="I176" s="1">
        <v>742.9</v>
      </c>
      <c r="J176" s="1">
        <v>741.14</v>
      </c>
      <c r="K176" s="1">
        <v>4636617</v>
      </c>
      <c r="L176" s="1">
        <v>3436370099.3499999</v>
      </c>
      <c r="M176" s="1">
        <v>144311</v>
      </c>
      <c r="N176" s="3">
        <f>IF(ISERR(LN(Table1532[[#This Row],[Close Price]]/I175)),"-",LN(Table1532[[#This Row],[Close Price]]/I175))</f>
        <v>1.1643781700195836E-2</v>
      </c>
    </row>
    <row r="177" spans="1:14" x14ac:dyDescent="0.3">
      <c r="A177" s="1" t="s">
        <v>41</v>
      </c>
      <c r="B177" s="1" t="s">
        <v>14</v>
      </c>
      <c r="C177" s="2">
        <v>43357</v>
      </c>
      <c r="D177" s="1">
        <v>742.9</v>
      </c>
      <c r="E177" s="1">
        <v>741.9</v>
      </c>
      <c r="F177" s="1">
        <v>745</v>
      </c>
      <c r="G177" s="1">
        <v>729.05</v>
      </c>
      <c r="H177" s="1">
        <v>735</v>
      </c>
      <c r="I177" s="1">
        <v>733.7</v>
      </c>
      <c r="J177" s="1">
        <v>735.78</v>
      </c>
      <c r="K177" s="1">
        <v>7896514</v>
      </c>
      <c r="L177" s="1">
        <v>5810118483.3500004</v>
      </c>
      <c r="M177" s="1">
        <v>191430</v>
      </c>
      <c r="N177" s="3">
        <f>IF(ISERR(LN(Table1532[[#This Row],[Close Price]]/I176)),"-",LN(Table1532[[#This Row],[Close Price]]/I176))</f>
        <v>-1.2461220437811889E-2</v>
      </c>
    </row>
    <row r="178" spans="1:14" x14ac:dyDescent="0.3">
      <c r="A178" s="1" t="s">
        <v>41</v>
      </c>
      <c r="B178" s="1" t="s">
        <v>14</v>
      </c>
      <c r="C178" s="2">
        <v>43360</v>
      </c>
      <c r="D178" s="1">
        <v>733.7</v>
      </c>
      <c r="E178" s="1">
        <v>735</v>
      </c>
      <c r="F178" s="1">
        <v>740</v>
      </c>
      <c r="G178" s="1">
        <v>724.6</v>
      </c>
      <c r="H178" s="1">
        <v>726.9</v>
      </c>
      <c r="I178" s="1">
        <v>725.95</v>
      </c>
      <c r="J178" s="1">
        <v>730.79</v>
      </c>
      <c r="K178" s="1">
        <v>5427054</v>
      </c>
      <c r="L178" s="1">
        <v>3966013456.1500001</v>
      </c>
      <c r="M178" s="1">
        <v>124216</v>
      </c>
      <c r="N178" s="3">
        <f>IF(ISERR(LN(Table1532[[#This Row],[Close Price]]/I177)),"-",LN(Table1532[[#This Row],[Close Price]]/I177))</f>
        <v>-1.0619083790251824E-2</v>
      </c>
    </row>
    <row r="179" spans="1:14" x14ac:dyDescent="0.3">
      <c r="A179" s="1" t="s">
        <v>41</v>
      </c>
      <c r="B179" s="1" t="s">
        <v>14</v>
      </c>
      <c r="C179" s="2">
        <v>43361</v>
      </c>
      <c r="D179" s="1">
        <v>725.95</v>
      </c>
      <c r="E179" s="1">
        <v>730</v>
      </c>
      <c r="F179" s="1">
        <v>730</v>
      </c>
      <c r="G179" s="1">
        <v>717</v>
      </c>
      <c r="H179" s="1">
        <v>720</v>
      </c>
      <c r="I179" s="1">
        <v>719.1</v>
      </c>
      <c r="J179" s="1">
        <v>720.33</v>
      </c>
      <c r="K179" s="1">
        <v>7729732</v>
      </c>
      <c r="L179" s="1">
        <v>5567951788.6499996</v>
      </c>
      <c r="M179" s="1">
        <v>116715</v>
      </c>
      <c r="N179" s="3">
        <f>IF(ISERR(LN(Table1532[[#This Row],[Close Price]]/I178)),"-",LN(Table1532[[#This Row],[Close Price]]/I178))</f>
        <v>-9.480711821248395E-3</v>
      </c>
    </row>
    <row r="180" spans="1:14" x14ac:dyDescent="0.3">
      <c r="A180" s="1" t="s">
        <v>41</v>
      </c>
      <c r="B180" s="1" t="s">
        <v>14</v>
      </c>
      <c r="C180" s="2">
        <v>43362</v>
      </c>
      <c r="D180" s="1">
        <v>719.1</v>
      </c>
      <c r="E180" s="1">
        <v>727</v>
      </c>
      <c r="F180" s="1">
        <v>727</v>
      </c>
      <c r="G180" s="1">
        <v>713.2</v>
      </c>
      <c r="H180" s="1">
        <v>719.6</v>
      </c>
      <c r="I180" s="1">
        <v>719.75</v>
      </c>
      <c r="J180" s="1">
        <v>719.4</v>
      </c>
      <c r="K180" s="1">
        <v>4849498</v>
      </c>
      <c r="L180" s="1">
        <v>3488751299.1500001</v>
      </c>
      <c r="M180" s="1">
        <v>142071</v>
      </c>
      <c r="N180" s="3">
        <f>IF(ISERR(LN(Table1532[[#This Row],[Close Price]]/I179)),"-",LN(Table1532[[#This Row],[Close Price]]/I179))</f>
        <v>9.034993838367613E-4</v>
      </c>
    </row>
    <row r="181" spans="1:14" x14ac:dyDescent="0.3">
      <c r="A181" s="1" t="s">
        <v>41</v>
      </c>
      <c r="B181" s="1" t="s">
        <v>14</v>
      </c>
      <c r="C181" s="2">
        <v>43364</v>
      </c>
      <c r="D181" s="1">
        <v>719.75</v>
      </c>
      <c r="E181" s="1">
        <v>713.85</v>
      </c>
      <c r="F181" s="1">
        <v>717.4</v>
      </c>
      <c r="G181" s="1">
        <v>692</v>
      </c>
      <c r="H181" s="1">
        <v>710</v>
      </c>
      <c r="I181" s="1">
        <v>705.3</v>
      </c>
      <c r="J181" s="1">
        <v>706.4</v>
      </c>
      <c r="K181" s="1">
        <v>14350769</v>
      </c>
      <c r="L181" s="1">
        <v>10137378693.65</v>
      </c>
      <c r="M181" s="1">
        <v>238115</v>
      </c>
      <c r="N181" s="3">
        <f>IF(ISERR(LN(Table1532[[#This Row],[Close Price]]/I180)),"-",LN(Table1532[[#This Row],[Close Price]]/I180))</f>
        <v>-2.0280685278151744E-2</v>
      </c>
    </row>
    <row r="182" spans="1:14" x14ac:dyDescent="0.3">
      <c r="A182" s="1" t="s">
        <v>41</v>
      </c>
      <c r="B182" s="1" t="s">
        <v>14</v>
      </c>
      <c r="C182" s="2">
        <v>43367</v>
      </c>
      <c r="D182" s="1">
        <v>705.3</v>
      </c>
      <c r="E182" s="1">
        <v>706.5</v>
      </c>
      <c r="F182" s="1">
        <v>729.95</v>
      </c>
      <c r="G182" s="1">
        <v>706.5</v>
      </c>
      <c r="H182" s="1">
        <v>719.95</v>
      </c>
      <c r="I182" s="1">
        <v>718.25</v>
      </c>
      <c r="J182" s="1">
        <v>721.56</v>
      </c>
      <c r="K182" s="1">
        <v>8637881</v>
      </c>
      <c r="L182" s="1">
        <v>6232738762.9499998</v>
      </c>
      <c r="M182" s="1">
        <v>183918</v>
      </c>
      <c r="N182" s="3">
        <f>IF(ISERR(LN(Table1532[[#This Row],[Close Price]]/I181)),"-",LN(Table1532[[#This Row],[Close Price]]/I181))</f>
        <v>1.819445364526558E-2</v>
      </c>
    </row>
    <row r="183" spans="1:14" x14ac:dyDescent="0.3">
      <c r="A183" s="1" t="s">
        <v>41</v>
      </c>
      <c r="B183" s="1" t="s">
        <v>14</v>
      </c>
      <c r="C183" s="2">
        <v>43368</v>
      </c>
      <c r="D183" s="1">
        <v>718.25</v>
      </c>
      <c r="E183" s="1">
        <v>718.25</v>
      </c>
      <c r="F183" s="1">
        <v>736</v>
      </c>
      <c r="G183" s="1">
        <v>717</v>
      </c>
      <c r="H183" s="1">
        <v>726</v>
      </c>
      <c r="I183" s="1">
        <v>726.2</v>
      </c>
      <c r="J183" s="1">
        <v>727.76</v>
      </c>
      <c r="K183" s="1">
        <v>9602273</v>
      </c>
      <c r="L183" s="1">
        <v>6988194861.3999996</v>
      </c>
      <c r="M183" s="1">
        <v>223780</v>
      </c>
      <c r="N183" s="3">
        <f>IF(ISERR(LN(Table1532[[#This Row],[Close Price]]/I182)),"-",LN(Table1532[[#This Row],[Close Price]]/I182))</f>
        <v>1.1007761120836523E-2</v>
      </c>
    </row>
    <row r="184" spans="1:14" x14ac:dyDescent="0.3">
      <c r="A184" s="1" t="s">
        <v>41</v>
      </c>
      <c r="B184" s="1" t="s">
        <v>14</v>
      </c>
      <c r="C184" s="2">
        <v>43369</v>
      </c>
      <c r="D184" s="1">
        <v>726.2</v>
      </c>
      <c r="E184" s="1">
        <v>731.2</v>
      </c>
      <c r="F184" s="1">
        <v>731.85</v>
      </c>
      <c r="G184" s="1">
        <v>712</v>
      </c>
      <c r="H184" s="1">
        <v>719.9</v>
      </c>
      <c r="I184" s="1">
        <v>717.85</v>
      </c>
      <c r="J184" s="1">
        <v>720.78</v>
      </c>
      <c r="K184" s="1">
        <v>6599606</v>
      </c>
      <c r="L184" s="1">
        <v>4756877824.1499996</v>
      </c>
      <c r="M184" s="1">
        <v>110456</v>
      </c>
      <c r="N184" s="3">
        <f>IF(ISERR(LN(Table1532[[#This Row],[Close Price]]/I183)),"-",LN(Table1532[[#This Row],[Close Price]]/I183))</f>
        <v>-1.1564825406532525E-2</v>
      </c>
    </row>
    <row r="185" spans="1:14" x14ac:dyDescent="0.3">
      <c r="A185" s="1" t="s">
        <v>41</v>
      </c>
      <c r="B185" s="1" t="s">
        <v>14</v>
      </c>
      <c r="C185" s="2">
        <v>43370</v>
      </c>
      <c r="D185" s="1">
        <v>717.85</v>
      </c>
      <c r="E185" s="1">
        <v>722</v>
      </c>
      <c r="F185" s="1">
        <v>730.8</v>
      </c>
      <c r="G185" s="1">
        <v>717.45</v>
      </c>
      <c r="H185" s="1">
        <v>724.3</v>
      </c>
      <c r="I185" s="1">
        <v>724.8</v>
      </c>
      <c r="J185" s="1">
        <v>724.8</v>
      </c>
      <c r="K185" s="1">
        <v>14592616</v>
      </c>
      <c r="L185" s="1">
        <v>10576733251.700001</v>
      </c>
      <c r="M185" s="1">
        <v>147797</v>
      </c>
      <c r="N185" s="3">
        <f>IF(ISERR(LN(Table1532[[#This Row],[Close Price]]/I184)),"-",LN(Table1532[[#This Row],[Close Price]]/I184))</f>
        <v>9.6351211550665464E-3</v>
      </c>
    </row>
    <row r="186" spans="1:14" x14ac:dyDescent="0.3">
      <c r="A186" s="1" t="s">
        <v>41</v>
      </c>
      <c r="B186" s="1" t="s">
        <v>14</v>
      </c>
      <c r="C186" s="2">
        <v>43371</v>
      </c>
      <c r="D186" s="1">
        <v>724.8</v>
      </c>
      <c r="E186" s="1">
        <v>721</v>
      </c>
      <c r="F186" s="1">
        <v>734.55</v>
      </c>
      <c r="G186" s="1">
        <v>715.2</v>
      </c>
      <c r="H186" s="1">
        <v>731.7</v>
      </c>
      <c r="I186" s="1">
        <v>730.05</v>
      </c>
      <c r="J186" s="1">
        <v>727.98</v>
      </c>
      <c r="K186" s="1">
        <v>7490031</v>
      </c>
      <c r="L186" s="1">
        <v>5452629799.5</v>
      </c>
      <c r="M186" s="1">
        <v>166682</v>
      </c>
      <c r="N186" s="3">
        <f>IF(ISERR(LN(Table1532[[#This Row],[Close Price]]/I185)),"-",LN(Table1532[[#This Row],[Close Price]]/I185))</f>
        <v>7.2172702188034437E-3</v>
      </c>
    </row>
    <row r="187" spans="1:14" x14ac:dyDescent="0.3">
      <c r="A187" s="1" t="s">
        <v>41</v>
      </c>
      <c r="B187" s="1" t="s">
        <v>14</v>
      </c>
      <c r="C187" s="2">
        <v>43374</v>
      </c>
      <c r="D187" s="1">
        <v>730.05</v>
      </c>
      <c r="E187" s="1">
        <v>737.5</v>
      </c>
      <c r="F187" s="1">
        <v>754.9</v>
      </c>
      <c r="G187" s="1">
        <v>733</v>
      </c>
      <c r="H187" s="1">
        <v>742.95</v>
      </c>
      <c r="I187" s="1">
        <v>746.65</v>
      </c>
      <c r="J187" s="1">
        <v>745.05</v>
      </c>
      <c r="K187" s="1">
        <v>8252398</v>
      </c>
      <c r="L187" s="1">
        <v>6148484239.1000004</v>
      </c>
      <c r="M187" s="1">
        <v>160489</v>
      </c>
      <c r="N187" s="3">
        <f>IF(ISERR(LN(Table1532[[#This Row],[Close Price]]/I186)),"-",LN(Table1532[[#This Row],[Close Price]]/I186))</f>
        <v>2.2483509555704755E-2</v>
      </c>
    </row>
    <row r="188" spans="1:14" x14ac:dyDescent="0.3">
      <c r="A188" s="1" t="s">
        <v>41</v>
      </c>
      <c r="B188" s="1" t="s">
        <v>14</v>
      </c>
      <c r="C188" s="2">
        <v>43376</v>
      </c>
      <c r="D188" s="1">
        <v>746.65</v>
      </c>
      <c r="E188" s="1">
        <v>743.8</v>
      </c>
      <c r="F188" s="1">
        <v>751.95</v>
      </c>
      <c r="G188" s="1">
        <v>726.3</v>
      </c>
      <c r="H188" s="1">
        <v>728.55</v>
      </c>
      <c r="I188" s="1">
        <v>728.5</v>
      </c>
      <c r="J188" s="1">
        <v>738.21</v>
      </c>
      <c r="K188" s="1">
        <v>7792464</v>
      </c>
      <c r="L188" s="1">
        <v>5752480100.25</v>
      </c>
      <c r="M188" s="1">
        <v>184479</v>
      </c>
      <c r="N188" s="3">
        <f>IF(ISERR(LN(Table1532[[#This Row],[Close Price]]/I187)),"-",LN(Table1532[[#This Row],[Close Price]]/I187))</f>
        <v>-2.4608908868018076E-2</v>
      </c>
    </row>
    <row r="189" spans="1:14" x14ac:dyDescent="0.3">
      <c r="A189" s="1" t="s">
        <v>41</v>
      </c>
      <c r="B189" s="1" t="s">
        <v>14</v>
      </c>
      <c r="C189" s="2">
        <v>43377</v>
      </c>
      <c r="D189" s="1">
        <v>728.5</v>
      </c>
      <c r="E189" s="1">
        <v>728.5</v>
      </c>
      <c r="F189" s="1">
        <v>729.75</v>
      </c>
      <c r="G189" s="1">
        <v>702.5</v>
      </c>
      <c r="H189" s="1">
        <v>711</v>
      </c>
      <c r="I189" s="1">
        <v>707.2</v>
      </c>
      <c r="J189" s="1">
        <v>711.02</v>
      </c>
      <c r="K189" s="1">
        <v>6173037</v>
      </c>
      <c r="L189" s="1">
        <v>4389159560.8999996</v>
      </c>
      <c r="M189" s="1">
        <v>150299</v>
      </c>
      <c r="N189" s="3">
        <f>IF(ISERR(LN(Table1532[[#This Row],[Close Price]]/I188)),"-",LN(Table1532[[#This Row],[Close Price]]/I188))</f>
        <v>-2.9674114311825827E-2</v>
      </c>
    </row>
    <row r="190" spans="1:14" x14ac:dyDescent="0.3">
      <c r="A190" s="1" t="s">
        <v>41</v>
      </c>
      <c r="B190" s="1" t="s">
        <v>14</v>
      </c>
      <c r="C190" s="2">
        <v>43378</v>
      </c>
      <c r="D190" s="1">
        <v>707.2</v>
      </c>
      <c r="E190" s="1">
        <v>713</v>
      </c>
      <c r="F190" s="1">
        <v>731.5</v>
      </c>
      <c r="G190" s="1">
        <v>709.3</v>
      </c>
      <c r="H190" s="1">
        <v>722.5</v>
      </c>
      <c r="I190" s="1">
        <v>724.6</v>
      </c>
      <c r="J190" s="1">
        <v>717.57</v>
      </c>
      <c r="K190" s="1">
        <v>8543578</v>
      </c>
      <c r="L190" s="1">
        <v>6130589981.25</v>
      </c>
      <c r="M190" s="1">
        <v>141622</v>
      </c>
      <c r="N190" s="3">
        <f>IF(ISERR(LN(Table1532[[#This Row],[Close Price]]/I189)),"-",LN(Table1532[[#This Row],[Close Price]]/I189))</f>
        <v>2.4306267137543091E-2</v>
      </c>
    </row>
    <row r="191" spans="1:14" x14ac:dyDescent="0.3">
      <c r="A191" s="1" t="s">
        <v>41</v>
      </c>
      <c r="B191" s="1" t="s">
        <v>14</v>
      </c>
      <c r="C191" s="2">
        <v>43381</v>
      </c>
      <c r="D191" s="1">
        <v>724.6</v>
      </c>
      <c r="E191" s="1">
        <v>725.05</v>
      </c>
      <c r="F191" s="1">
        <v>728.7</v>
      </c>
      <c r="G191" s="1">
        <v>709.25</v>
      </c>
      <c r="H191" s="1">
        <v>714.65</v>
      </c>
      <c r="I191" s="1">
        <v>714.45</v>
      </c>
      <c r="J191" s="1">
        <v>717.09</v>
      </c>
      <c r="K191" s="1">
        <v>7259306</v>
      </c>
      <c r="L191" s="1">
        <v>5205581861.8999996</v>
      </c>
      <c r="M191" s="1">
        <v>244347</v>
      </c>
      <c r="N191" s="3">
        <f>IF(ISERR(LN(Table1532[[#This Row],[Close Price]]/I190)),"-",LN(Table1532[[#This Row],[Close Price]]/I190))</f>
        <v>-1.4106762545997789E-2</v>
      </c>
    </row>
    <row r="192" spans="1:14" x14ac:dyDescent="0.3">
      <c r="A192" s="1" t="s">
        <v>41</v>
      </c>
      <c r="B192" s="1" t="s">
        <v>14</v>
      </c>
      <c r="C192" s="2">
        <v>43382</v>
      </c>
      <c r="D192" s="1">
        <v>714.45</v>
      </c>
      <c r="E192" s="1">
        <v>717.1</v>
      </c>
      <c r="F192" s="1">
        <v>722.4</v>
      </c>
      <c r="G192" s="1">
        <v>702.65</v>
      </c>
      <c r="H192" s="1">
        <v>721</v>
      </c>
      <c r="I192" s="1">
        <v>717.75</v>
      </c>
      <c r="J192" s="1">
        <v>711.05</v>
      </c>
      <c r="K192" s="1">
        <v>6777212</v>
      </c>
      <c r="L192" s="1">
        <v>4818903576.8000002</v>
      </c>
      <c r="M192" s="1">
        <v>116349</v>
      </c>
      <c r="N192" s="3">
        <f>IF(ISERR(LN(Table1532[[#This Row],[Close Price]]/I191)),"-",LN(Table1532[[#This Row],[Close Price]]/I191))</f>
        <v>4.6083030861941814E-3</v>
      </c>
    </row>
    <row r="193" spans="1:14" x14ac:dyDescent="0.3">
      <c r="A193" s="1" t="s">
        <v>41</v>
      </c>
      <c r="B193" s="1" t="s">
        <v>14</v>
      </c>
      <c r="C193" s="2">
        <v>43383</v>
      </c>
      <c r="D193" s="1">
        <v>717.75</v>
      </c>
      <c r="E193" s="1">
        <v>719.9</v>
      </c>
      <c r="F193" s="1">
        <v>719.9</v>
      </c>
      <c r="G193" s="1">
        <v>695.4</v>
      </c>
      <c r="H193" s="1">
        <v>700.35</v>
      </c>
      <c r="I193" s="1">
        <v>700.45</v>
      </c>
      <c r="J193" s="1">
        <v>703.19</v>
      </c>
      <c r="K193" s="1">
        <v>8866251</v>
      </c>
      <c r="L193" s="1">
        <v>6234700032.75</v>
      </c>
      <c r="M193" s="1">
        <v>219744</v>
      </c>
      <c r="N193" s="3">
        <f>IF(ISERR(LN(Table1532[[#This Row],[Close Price]]/I192)),"-",LN(Table1532[[#This Row],[Close Price]]/I192))</f>
        <v>-2.4398333359050377E-2</v>
      </c>
    </row>
    <row r="194" spans="1:14" x14ac:dyDescent="0.3">
      <c r="A194" s="1" t="s">
        <v>41</v>
      </c>
      <c r="B194" s="1" t="s">
        <v>14</v>
      </c>
      <c r="C194" s="2">
        <v>43384</v>
      </c>
      <c r="D194" s="1">
        <v>700.45</v>
      </c>
      <c r="E194" s="1">
        <v>685</v>
      </c>
      <c r="F194" s="1">
        <v>692.9</v>
      </c>
      <c r="G194" s="1">
        <v>663.3</v>
      </c>
      <c r="H194" s="1">
        <v>675.4</v>
      </c>
      <c r="I194" s="1">
        <v>673.35</v>
      </c>
      <c r="J194" s="1">
        <v>676.06</v>
      </c>
      <c r="K194" s="1">
        <v>10985897</v>
      </c>
      <c r="L194" s="1">
        <v>7427150380.0500002</v>
      </c>
      <c r="M194" s="1">
        <v>285534</v>
      </c>
      <c r="N194" s="3">
        <f>IF(ISERR(LN(Table1532[[#This Row],[Close Price]]/I193)),"-",LN(Table1532[[#This Row],[Close Price]]/I193))</f>
        <v>-3.9457731746072096E-2</v>
      </c>
    </row>
    <row r="195" spans="1:14" x14ac:dyDescent="0.3">
      <c r="A195" s="1" t="s">
        <v>41</v>
      </c>
      <c r="B195" s="1" t="s">
        <v>14</v>
      </c>
      <c r="C195" s="2">
        <v>43385</v>
      </c>
      <c r="D195" s="1">
        <v>673.35</v>
      </c>
      <c r="E195" s="1">
        <v>676.4</v>
      </c>
      <c r="F195" s="1">
        <v>684.05</v>
      </c>
      <c r="G195" s="1">
        <v>661.5</v>
      </c>
      <c r="H195" s="1">
        <v>678.15</v>
      </c>
      <c r="I195" s="1">
        <v>678.8</v>
      </c>
      <c r="J195" s="1">
        <v>673.71</v>
      </c>
      <c r="K195" s="1">
        <v>8909221</v>
      </c>
      <c r="L195" s="1">
        <v>6002268066.8000002</v>
      </c>
      <c r="M195" s="1">
        <v>214848</v>
      </c>
      <c r="N195" s="3">
        <f>IF(ISERR(LN(Table1532[[#This Row],[Close Price]]/I194)),"-",LN(Table1532[[#This Row],[Close Price]]/I194))</f>
        <v>8.061279464020233E-3</v>
      </c>
    </row>
    <row r="196" spans="1:14" x14ac:dyDescent="0.3">
      <c r="A196" s="1" t="s">
        <v>41</v>
      </c>
      <c r="B196" s="1" t="s">
        <v>14</v>
      </c>
      <c r="C196" s="2">
        <v>43388</v>
      </c>
      <c r="D196" s="1">
        <v>678.8</v>
      </c>
      <c r="E196" s="1">
        <v>688.6</v>
      </c>
      <c r="F196" s="1">
        <v>705</v>
      </c>
      <c r="G196" s="1">
        <v>681.5</v>
      </c>
      <c r="H196" s="1">
        <v>703.5</v>
      </c>
      <c r="I196" s="1">
        <v>698.8</v>
      </c>
      <c r="J196" s="1">
        <v>691.39</v>
      </c>
      <c r="K196" s="1">
        <v>6222176</v>
      </c>
      <c r="L196" s="1">
        <v>4301952210.6499996</v>
      </c>
      <c r="M196" s="1">
        <v>121763</v>
      </c>
      <c r="N196" s="3">
        <f>IF(ISERR(LN(Table1532[[#This Row],[Close Price]]/I195)),"-",LN(Table1532[[#This Row],[Close Price]]/I195))</f>
        <v>2.9038044899830279E-2</v>
      </c>
    </row>
    <row r="197" spans="1:14" x14ac:dyDescent="0.3">
      <c r="A197" s="1" t="s">
        <v>41</v>
      </c>
      <c r="B197" s="1" t="s">
        <v>14</v>
      </c>
      <c r="C197" s="2">
        <v>43389</v>
      </c>
      <c r="D197" s="1">
        <v>698.8</v>
      </c>
      <c r="E197" s="1">
        <v>710</v>
      </c>
      <c r="F197" s="1">
        <v>713.9</v>
      </c>
      <c r="G197" s="1">
        <v>689.4</v>
      </c>
      <c r="H197" s="1">
        <v>692</v>
      </c>
      <c r="I197" s="1">
        <v>695.25</v>
      </c>
      <c r="J197" s="1">
        <v>702.32</v>
      </c>
      <c r="K197" s="1">
        <v>11588963</v>
      </c>
      <c r="L197" s="1">
        <v>8139197320.6999998</v>
      </c>
      <c r="M197" s="1">
        <v>266266</v>
      </c>
      <c r="N197" s="3">
        <f>IF(ISERR(LN(Table1532[[#This Row],[Close Price]]/I196)),"-",LN(Table1532[[#This Row],[Close Price]]/I196))</f>
        <v>-5.0930851458272468E-3</v>
      </c>
    </row>
    <row r="198" spans="1:14" x14ac:dyDescent="0.3">
      <c r="A198" s="1" t="s">
        <v>41</v>
      </c>
      <c r="B198" s="1" t="s">
        <v>14</v>
      </c>
      <c r="C198" s="2">
        <v>43390</v>
      </c>
      <c r="D198" s="1">
        <v>695.25</v>
      </c>
      <c r="E198" s="1">
        <v>710</v>
      </c>
      <c r="F198" s="1">
        <v>721.8</v>
      </c>
      <c r="G198" s="1">
        <v>701.35</v>
      </c>
      <c r="H198" s="1">
        <v>705.5</v>
      </c>
      <c r="I198" s="1">
        <v>705.35</v>
      </c>
      <c r="J198" s="1">
        <v>711.55</v>
      </c>
      <c r="K198" s="1">
        <v>20360697</v>
      </c>
      <c r="L198" s="1">
        <v>14487628785.049999</v>
      </c>
      <c r="M198" s="1">
        <v>280701</v>
      </c>
      <c r="N198" s="3">
        <f>IF(ISERR(LN(Table1532[[#This Row],[Close Price]]/I197)),"-",LN(Table1532[[#This Row],[Close Price]]/I197))</f>
        <v>1.4422640406437042E-2</v>
      </c>
    </row>
    <row r="199" spans="1:14" x14ac:dyDescent="0.3">
      <c r="A199" s="1" t="s">
        <v>41</v>
      </c>
      <c r="B199" s="1" t="s">
        <v>14</v>
      </c>
      <c r="C199" s="2">
        <v>43392</v>
      </c>
      <c r="D199" s="1">
        <v>705.35</v>
      </c>
      <c r="E199" s="1">
        <v>687</v>
      </c>
      <c r="F199" s="1">
        <v>687.7</v>
      </c>
      <c r="G199" s="1">
        <v>678</v>
      </c>
      <c r="H199" s="1">
        <v>683.5</v>
      </c>
      <c r="I199" s="1">
        <v>683.55</v>
      </c>
      <c r="J199" s="1">
        <v>682.35</v>
      </c>
      <c r="K199" s="1">
        <v>10421001</v>
      </c>
      <c r="L199" s="1">
        <v>7110757250.6499996</v>
      </c>
      <c r="M199" s="1">
        <v>245258</v>
      </c>
      <c r="N199" s="3">
        <f>IF(ISERR(LN(Table1532[[#This Row],[Close Price]]/I198)),"-",LN(Table1532[[#This Row],[Close Price]]/I198))</f>
        <v>-3.1394327142510149E-2</v>
      </c>
    </row>
    <row r="200" spans="1:14" x14ac:dyDescent="0.3">
      <c r="A200" s="1" t="s">
        <v>41</v>
      </c>
      <c r="B200" s="1" t="s">
        <v>14</v>
      </c>
      <c r="C200" s="2">
        <v>43395</v>
      </c>
      <c r="D200" s="1">
        <v>683.55</v>
      </c>
      <c r="E200" s="1">
        <v>688.7</v>
      </c>
      <c r="F200" s="1">
        <v>695.05</v>
      </c>
      <c r="G200" s="1">
        <v>673.8</v>
      </c>
      <c r="H200" s="1">
        <v>680.5</v>
      </c>
      <c r="I200" s="1">
        <v>679.95</v>
      </c>
      <c r="J200" s="1">
        <v>679.08</v>
      </c>
      <c r="K200" s="1">
        <v>6672840</v>
      </c>
      <c r="L200" s="1">
        <v>4531381462.3000002</v>
      </c>
      <c r="M200" s="1">
        <v>118989</v>
      </c>
      <c r="N200" s="3">
        <f>IF(ISERR(LN(Table1532[[#This Row],[Close Price]]/I199)),"-",LN(Table1532[[#This Row],[Close Price]]/I199))</f>
        <v>-5.2805403230331525E-3</v>
      </c>
    </row>
    <row r="201" spans="1:14" x14ac:dyDescent="0.3">
      <c r="A201" s="1" t="s">
        <v>41</v>
      </c>
      <c r="B201" s="1" t="s">
        <v>14</v>
      </c>
      <c r="C201" s="2">
        <v>43396</v>
      </c>
      <c r="D201" s="1">
        <v>679.95</v>
      </c>
      <c r="E201" s="1">
        <v>675.95</v>
      </c>
      <c r="F201" s="1">
        <v>682</v>
      </c>
      <c r="G201" s="1">
        <v>653.29999999999995</v>
      </c>
      <c r="H201" s="1">
        <v>663.05</v>
      </c>
      <c r="I201" s="1">
        <v>657.6</v>
      </c>
      <c r="J201" s="1">
        <v>663.77</v>
      </c>
      <c r="K201" s="1">
        <v>9041701</v>
      </c>
      <c r="L201" s="1">
        <v>6001591447.5500002</v>
      </c>
      <c r="M201" s="1">
        <v>206699</v>
      </c>
      <c r="N201" s="3">
        <f>IF(ISERR(LN(Table1532[[#This Row],[Close Price]]/I200)),"-",LN(Table1532[[#This Row],[Close Price]]/I200))</f>
        <v>-3.342242231299785E-2</v>
      </c>
    </row>
    <row r="202" spans="1:14" x14ac:dyDescent="0.3">
      <c r="A202" s="1" t="s">
        <v>41</v>
      </c>
      <c r="B202" s="1" t="s">
        <v>14</v>
      </c>
      <c r="C202" s="2">
        <v>43397</v>
      </c>
      <c r="D202" s="1">
        <v>657.6</v>
      </c>
      <c r="E202" s="1">
        <v>663</v>
      </c>
      <c r="F202" s="1">
        <v>666.5</v>
      </c>
      <c r="G202" s="1">
        <v>647.15</v>
      </c>
      <c r="H202" s="1">
        <v>650</v>
      </c>
      <c r="I202" s="1">
        <v>649.79999999999995</v>
      </c>
      <c r="J202" s="1">
        <v>653.45000000000005</v>
      </c>
      <c r="K202" s="1">
        <v>7058164</v>
      </c>
      <c r="L202" s="1">
        <v>4612127164.25</v>
      </c>
      <c r="M202" s="1">
        <v>151398</v>
      </c>
      <c r="N202" s="3">
        <f>IF(ISERR(LN(Table1532[[#This Row],[Close Price]]/I201)),"-",LN(Table1532[[#This Row],[Close Price]]/I201))</f>
        <v>-1.1932220506970315E-2</v>
      </c>
    </row>
    <row r="203" spans="1:14" x14ac:dyDescent="0.3">
      <c r="A203" s="1" t="s">
        <v>41</v>
      </c>
      <c r="B203" s="1" t="s">
        <v>14</v>
      </c>
      <c r="C203" s="2">
        <v>43398</v>
      </c>
      <c r="D203" s="1">
        <v>649.79999999999995</v>
      </c>
      <c r="E203" s="1">
        <v>643</v>
      </c>
      <c r="F203" s="1">
        <v>656.35</v>
      </c>
      <c r="G203" s="1">
        <v>636.25</v>
      </c>
      <c r="H203" s="1">
        <v>647.29999999999995</v>
      </c>
      <c r="I203" s="1">
        <v>648.75</v>
      </c>
      <c r="J203" s="1">
        <v>647.53</v>
      </c>
      <c r="K203" s="1">
        <v>8270469</v>
      </c>
      <c r="L203" s="1">
        <v>5355339309.3500004</v>
      </c>
      <c r="M203" s="1">
        <v>196622</v>
      </c>
      <c r="N203" s="3">
        <f>IF(ISERR(LN(Table1532[[#This Row],[Close Price]]/I202)),"-",LN(Table1532[[#This Row],[Close Price]]/I202))</f>
        <v>-1.617188754901463E-3</v>
      </c>
    </row>
    <row r="204" spans="1:14" x14ac:dyDescent="0.3">
      <c r="A204" s="1" t="s">
        <v>41</v>
      </c>
      <c r="B204" s="1" t="s">
        <v>14</v>
      </c>
      <c r="C204" s="2">
        <v>43399</v>
      </c>
      <c r="D204" s="1">
        <v>648.75</v>
      </c>
      <c r="E204" s="1">
        <v>645.29999999999995</v>
      </c>
      <c r="F204" s="1">
        <v>648.70000000000005</v>
      </c>
      <c r="G204" s="1">
        <v>629.9</v>
      </c>
      <c r="H204" s="1">
        <v>634.04999999999995</v>
      </c>
      <c r="I204" s="1">
        <v>633.6</v>
      </c>
      <c r="J204" s="1">
        <v>636.49</v>
      </c>
      <c r="K204" s="1">
        <v>5464141</v>
      </c>
      <c r="L204" s="1">
        <v>3477864472.1500001</v>
      </c>
      <c r="M204" s="1">
        <v>111447</v>
      </c>
      <c r="N204" s="3">
        <f>IF(ISERR(LN(Table1532[[#This Row],[Close Price]]/I203)),"-",LN(Table1532[[#This Row],[Close Price]]/I203))</f>
        <v>-2.3629593979882225E-2</v>
      </c>
    </row>
    <row r="205" spans="1:14" x14ac:dyDescent="0.3">
      <c r="A205" s="1" t="s">
        <v>41</v>
      </c>
      <c r="B205" s="1" t="s">
        <v>14</v>
      </c>
      <c r="C205" s="2">
        <v>43402</v>
      </c>
      <c r="D205" s="1">
        <v>633.6</v>
      </c>
      <c r="E205" s="1">
        <v>633.70000000000005</v>
      </c>
      <c r="F205" s="1">
        <v>650.54999999999995</v>
      </c>
      <c r="G205" s="1">
        <v>631.5</v>
      </c>
      <c r="H205" s="1">
        <v>646.1</v>
      </c>
      <c r="I205" s="1">
        <v>644.75</v>
      </c>
      <c r="J205" s="1">
        <v>637.82000000000005</v>
      </c>
      <c r="K205" s="1">
        <v>7137446</v>
      </c>
      <c r="L205" s="1">
        <v>4552389117.6000004</v>
      </c>
      <c r="M205" s="1">
        <v>123494</v>
      </c>
      <c r="N205" s="3">
        <f>IF(ISERR(LN(Table1532[[#This Row],[Close Price]]/I204)),"-",LN(Table1532[[#This Row],[Close Price]]/I204))</f>
        <v>1.7444804261238116E-2</v>
      </c>
    </row>
    <row r="206" spans="1:14" x14ac:dyDescent="0.3">
      <c r="A206" s="1" t="s">
        <v>41</v>
      </c>
      <c r="B206" s="1" t="s">
        <v>14</v>
      </c>
      <c r="C206" s="2">
        <v>43403</v>
      </c>
      <c r="D206" s="1">
        <v>644.75</v>
      </c>
      <c r="E206" s="1">
        <v>641.1</v>
      </c>
      <c r="F206" s="1">
        <v>663.8</v>
      </c>
      <c r="G206" s="1">
        <v>637.45000000000005</v>
      </c>
      <c r="H206" s="1">
        <v>658.9</v>
      </c>
      <c r="I206" s="1">
        <v>659.6</v>
      </c>
      <c r="J206" s="1">
        <v>657.39</v>
      </c>
      <c r="K206" s="1">
        <v>8793411</v>
      </c>
      <c r="L206" s="1">
        <v>5780678040.3500004</v>
      </c>
      <c r="M206" s="1">
        <v>148842</v>
      </c>
      <c r="N206" s="3">
        <f>IF(ISERR(LN(Table1532[[#This Row],[Close Price]]/I205)),"-",LN(Table1532[[#This Row],[Close Price]]/I205))</f>
        <v>2.2770945923989643E-2</v>
      </c>
    </row>
    <row r="207" spans="1:14" x14ac:dyDescent="0.3">
      <c r="A207" s="1" t="s">
        <v>41</v>
      </c>
      <c r="B207" s="1" t="s">
        <v>14</v>
      </c>
      <c r="C207" s="2">
        <v>43404</v>
      </c>
      <c r="D207" s="1">
        <v>659.6</v>
      </c>
      <c r="E207" s="1">
        <v>663.9</v>
      </c>
      <c r="F207" s="1">
        <v>692.95</v>
      </c>
      <c r="G207" s="1">
        <v>663.05</v>
      </c>
      <c r="H207" s="1">
        <v>685.95</v>
      </c>
      <c r="I207" s="1">
        <v>686.4</v>
      </c>
      <c r="J207" s="1">
        <v>681.52</v>
      </c>
      <c r="K207" s="1">
        <v>11947995</v>
      </c>
      <c r="L207" s="1">
        <v>8142844240.1999998</v>
      </c>
      <c r="M207" s="1">
        <v>223319</v>
      </c>
      <c r="N207" s="3">
        <f>IF(ISERR(LN(Table1532[[#This Row],[Close Price]]/I206)),"-",LN(Table1532[[#This Row],[Close Price]]/I206))</f>
        <v>3.9826957488308549E-2</v>
      </c>
    </row>
    <row r="208" spans="1:14" x14ac:dyDescent="0.3">
      <c r="A208" s="1" t="s">
        <v>41</v>
      </c>
      <c r="B208" s="1" t="s">
        <v>14</v>
      </c>
      <c r="C208" s="2">
        <v>43405</v>
      </c>
      <c r="D208" s="1">
        <v>686.4</v>
      </c>
      <c r="E208" s="1">
        <v>689.7</v>
      </c>
      <c r="F208" s="1">
        <v>689.7</v>
      </c>
      <c r="G208" s="1">
        <v>659.6</v>
      </c>
      <c r="H208" s="1">
        <v>667</v>
      </c>
      <c r="I208" s="1">
        <v>666.7</v>
      </c>
      <c r="J208" s="1">
        <v>671.01</v>
      </c>
      <c r="K208" s="1">
        <v>5860244</v>
      </c>
      <c r="L208" s="1">
        <v>3932276784.1999998</v>
      </c>
      <c r="M208" s="1">
        <v>125725</v>
      </c>
      <c r="N208" s="3">
        <f>IF(ISERR(LN(Table1532[[#This Row],[Close Price]]/I207)),"-",LN(Table1532[[#This Row],[Close Price]]/I207))</f>
        <v>-2.9120378549738053E-2</v>
      </c>
    </row>
    <row r="209" spans="1:14" x14ac:dyDescent="0.3">
      <c r="A209" s="1" t="s">
        <v>41</v>
      </c>
      <c r="B209" s="1" t="s">
        <v>14</v>
      </c>
      <c r="C209" s="2">
        <v>43406</v>
      </c>
      <c r="D209" s="1">
        <v>666.7</v>
      </c>
      <c r="E209" s="1">
        <v>665.95</v>
      </c>
      <c r="F209" s="1">
        <v>675.8</v>
      </c>
      <c r="G209" s="1">
        <v>660.1</v>
      </c>
      <c r="H209" s="1">
        <v>663.2</v>
      </c>
      <c r="I209" s="1">
        <v>662.25</v>
      </c>
      <c r="J209" s="1">
        <v>665.4</v>
      </c>
      <c r="K209" s="1">
        <v>6654067</v>
      </c>
      <c r="L209" s="1">
        <v>4427642405.4499998</v>
      </c>
      <c r="M209" s="1">
        <v>148487</v>
      </c>
      <c r="N209" s="3">
        <f>IF(ISERR(LN(Table1532[[#This Row],[Close Price]]/I208)),"-",LN(Table1532[[#This Row],[Close Price]]/I208))</f>
        <v>-6.6970414718353641E-3</v>
      </c>
    </row>
    <row r="210" spans="1:14" x14ac:dyDescent="0.3">
      <c r="A210" s="1" t="s">
        <v>41</v>
      </c>
      <c r="B210" s="1" t="s">
        <v>14</v>
      </c>
      <c r="C210" s="2">
        <v>43409</v>
      </c>
      <c r="D210" s="1">
        <v>662.25</v>
      </c>
      <c r="E210" s="1">
        <v>663.5</v>
      </c>
      <c r="F210" s="1">
        <v>668.6</v>
      </c>
      <c r="G210" s="1">
        <v>657</v>
      </c>
      <c r="H210" s="1">
        <v>663.7</v>
      </c>
      <c r="I210" s="1">
        <v>666</v>
      </c>
      <c r="J210" s="1">
        <v>662.36</v>
      </c>
      <c r="K210" s="1">
        <v>5799426</v>
      </c>
      <c r="L210" s="1">
        <v>3841307500.5500002</v>
      </c>
      <c r="M210" s="1">
        <v>140183</v>
      </c>
      <c r="N210" s="3">
        <f>IF(ISERR(LN(Table1532[[#This Row],[Close Price]]/I209)),"-",LN(Table1532[[#This Row],[Close Price]]/I209))</f>
        <v>5.6465423882100406E-3</v>
      </c>
    </row>
    <row r="211" spans="1:14" x14ac:dyDescent="0.3">
      <c r="A211" s="1" t="s">
        <v>41</v>
      </c>
      <c r="B211" s="1" t="s">
        <v>14</v>
      </c>
      <c r="C211" s="2">
        <v>43410</v>
      </c>
      <c r="D211" s="1">
        <v>666</v>
      </c>
      <c r="E211" s="1">
        <v>667.9</v>
      </c>
      <c r="F211" s="1">
        <v>675</v>
      </c>
      <c r="G211" s="1">
        <v>660.65</v>
      </c>
      <c r="H211" s="1">
        <v>667.1</v>
      </c>
      <c r="I211" s="1">
        <v>666.45</v>
      </c>
      <c r="J211" s="1">
        <v>668.4</v>
      </c>
      <c r="K211" s="1">
        <v>6975525</v>
      </c>
      <c r="L211" s="1">
        <v>4662445093.8000002</v>
      </c>
      <c r="M211" s="1">
        <v>240509</v>
      </c>
      <c r="N211" s="3">
        <f>IF(ISERR(LN(Table1532[[#This Row],[Close Price]]/I210)),"-",LN(Table1532[[#This Row],[Close Price]]/I210))</f>
        <v>6.7544750963819484E-4</v>
      </c>
    </row>
    <row r="212" spans="1:14" x14ac:dyDescent="0.3">
      <c r="A212" s="1" t="s">
        <v>41</v>
      </c>
      <c r="B212" s="1" t="s">
        <v>14</v>
      </c>
      <c r="C212" s="2">
        <v>43411</v>
      </c>
      <c r="D212" s="1">
        <v>666.45</v>
      </c>
      <c r="E212" s="1">
        <v>673</v>
      </c>
      <c r="F212" s="1">
        <v>677.5</v>
      </c>
      <c r="G212" s="1">
        <v>672</v>
      </c>
      <c r="H212" s="1">
        <v>677.45</v>
      </c>
      <c r="I212" s="1">
        <v>675.5</v>
      </c>
      <c r="J212" s="1">
        <v>674.86</v>
      </c>
      <c r="K212" s="1">
        <v>758956</v>
      </c>
      <c r="L212" s="1">
        <v>512188500.69999999</v>
      </c>
      <c r="M212" s="1">
        <v>31522</v>
      </c>
      <c r="N212" s="3">
        <f>IF(ISERR(LN(Table1532[[#This Row],[Close Price]]/I211)),"-",LN(Table1532[[#This Row],[Close Price]]/I211))</f>
        <v>1.3488039350226286E-2</v>
      </c>
    </row>
    <row r="213" spans="1:14" x14ac:dyDescent="0.3">
      <c r="A213" s="1" t="s">
        <v>41</v>
      </c>
      <c r="B213" s="1" t="s">
        <v>14</v>
      </c>
      <c r="C213" s="2">
        <v>43413</v>
      </c>
      <c r="D213" s="1">
        <v>675.5</v>
      </c>
      <c r="E213" s="1">
        <v>679</v>
      </c>
      <c r="F213" s="1">
        <v>679</v>
      </c>
      <c r="G213" s="1">
        <v>655.5</v>
      </c>
      <c r="H213" s="1">
        <v>658.7</v>
      </c>
      <c r="I213" s="1">
        <v>659.5</v>
      </c>
      <c r="J213" s="1">
        <v>661.4</v>
      </c>
      <c r="K213" s="1">
        <v>9694143</v>
      </c>
      <c r="L213" s="1">
        <v>6411724146.3000002</v>
      </c>
      <c r="M213" s="1">
        <v>244092</v>
      </c>
      <c r="N213" s="3">
        <f>IF(ISERR(LN(Table1532[[#This Row],[Close Price]]/I212)),"-",LN(Table1532[[#This Row],[Close Price]]/I212))</f>
        <v>-2.3971185242884215E-2</v>
      </c>
    </row>
    <row r="214" spans="1:14" x14ac:dyDescent="0.3">
      <c r="A214" s="1" t="s">
        <v>41</v>
      </c>
      <c r="B214" s="1" t="s">
        <v>14</v>
      </c>
      <c r="C214" s="2">
        <v>43416</v>
      </c>
      <c r="D214" s="1">
        <v>659.5</v>
      </c>
      <c r="E214" s="1">
        <v>666</v>
      </c>
      <c r="F214" s="1">
        <v>676.4</v>
      </c>
      <c r="G214" s="1">
        <v>662.3</v>
      </c>
      <c r="H214" s="1">
        <v>665.05</v>
      </c>
      <c r="I214" s="1">
        <v>664.2</v>
      </c>
      <c r="J214" s="1">
        <v>669.82</v>
      </c>
      <c r="K214" s="1">
        <v>7118080</v>
      </c>
      <c r="L214" s="1">
        <v>4767832301.8999996</v>
      </c>
      <c r="M214" s="1">
        <v>120785</v>
      </c>
      <c r="N214" s="3">
        <f>IF(ISERR(LN(Table1532[[#This Row],[Close Price]]/I213)),"-",LN(Table1532[[#This Row],[Close Price]]/I213))</f>
        <v>7.101336785277061E-3</v>
      </c>
    </row>
    <row r="215" spans="1:14" x14ac:dyDescent="0.3">
      <c r="A215" s="1" t="s">
        <v>41</v>
      </c>
      <c r="B215" s="1" t="s">
        <v>14</v>
      </c>
      <c r="C215" s="2">
        <v>43417</v>
      </c>
      <c r="D215" s="1">
        <v>664.2</v>
      </c>
      <c r="E215" s="1">
        <v>663.5</v>
      </c>
      <c r="F215" s="1">
        <v>667.75</v>
      </c>
      <c r="G215" s="1">
        <v>656.3</v>
      </c>
      <c r="H215" s="1">
        <v>664.45</v>
      </c>
      <c r="I215" s="1">
        <v>665.7</v>
      </c>
      <c r="J215" s="1">
        <v>663.83</v>
      </c>
      <c r="K215" s="1">
        <v>4137808</v>
      </c>
      <c r="L215" s="1">
        <v>2746782460.75</v>
      </c>
      <c r="M215" s="1">
        <v>129103</v>
      </c>
      <c r="N215" s="3">
        <f>IF(ISERR(LN(Table1532[[#This Row],[Close Price]]/I214)),"-",LN(Table1532[[#This Row],[Close Price]]/I214))</f>
        <v>2.2558096640117255E-3</v>
      </c>
    </row>
    <row r="216" spans="1:14" x14ac:dyDescent="0.3">
      <c r="A216" s="1" t="s">
        <v>41</v>
      </c>
      <c r="B216" s="1" t="s">
        <v>14</v>
      </c>
      <c r="C216" s="2">
        <v>43418</v>
      </c>
      <c r="D216" s="1">
        <v>665.7</v>
      </c>
      <c r="E216" s="1">
        <v>665.7</v>
      </c>
      <c r="F216" s="1">
        <v>665.7</v>
      </c>
      <c r="G216" s="1">
        <v>640.5</v>
      </c>
      <c r="H216" s="1">
        <v>652.4</v>
      </c>
      <c r="I216" s="1">
        <v>653.20000000000005</v>
      </c>
      <c r="J216" s="1">
        <v>648.72</v>
      </c>
      <c r="K216" s="1">
        <v>7323026</v>
      </c>
      <c r="L216" s="1">
        <v>4750599516.3500004</v>
      </c>
      <c r="M216" s="1">
        <v>174358</v>
      </c>
      <c r="N216" s="3">
        <f>IF(ISERR(LN(Table1532[[#This Row],[Close Price]]/I215)),"-",LN(Table1532[[#This Row],[Close Price]]/I215))</f>
        <v>-1.8955757510347924E-2</v>
      </c>
    </row>
    <row r="217" spans="1:14" x14ac:dyDescent="0.3">
      <c r="A217" s="1" t="s">
        <v>41</v>
      </c>
      <c r="B217" s="1" t="s">
        <v>14</v>
      </c>
      <c r="C217" s="2">
        <v>43419</v>
      </c>
      <c r="D217" s="1">
        <v>653.20000000000005</v>
      </c>
      <c r="E217" s="1">
        <v>654</v>
      </c>
      <c r="F217" s="1">
        <v>666</v>
      </c>
      <c r="G217" s="1">
        <v>646.70000000000005</v>
      </c>
      <c r="H217" s="1">
        <v>655.65</v>
      </c>
      <c r="I217" s="1">
        <v>656.4</v>
      </c>
      <c r="J217" s="1">
        <v>660.71</v>
      </c>
      <c r="K217" s="1">
        <v>5513390</v>
      </c>
      <c r="L217" s="1">
        <v>3642738196.1999998</v>
      </c>
      <c r="M217" s="1">
        <v>130605</v>
      </c>
      <c r="N217" s="3">
        <f>IF(ISERR(LN(Table1532[[#This Row],[Close Price]]/I216)),"-",LN(Table1532[[#This Row],[Close Price]]/I216))</f>
        <v>4.8869981196256731E-3</v>
      </c>
    </row>
    <row r="218" spans="1:14" x14ac:dyDescent="0.3">
      <c r="A218" s="1" t="s">
        <v>41</v>
      </c>
      <c r="B218" s="1" t="s">
        <v>14</v>
      </c>
      <c r="C218" s="2">
        <v>43420</v>
      </c>
      <c r="D218" s="1">
        <v>656.4</v>
      </c>
      <c r="E218" s="1">
        <v>659.9</v>
      </c>
      <c r="F218" s="1">
        <v>662.5</v>
      </c>
      <c r="G218" s="1">
        <v>644.20000000000005</v>
      </c>
      <c r="H218" s="1">
        <v>652</v>
      </c>
      <c r="I218" s="1">
        <v>650.85</v>
      </c>
      <c r="J218" s="1">
        <v>649.95000000000005</v>
      </c>
      <c r="K218" s="1">
        <v>8583785</v>
      </c>
      <c r="L218" s="1">
        <v>5579053175.1499996</v>
      </c>
      <c r="M218" s="1">
        <v>153414</v>
      </c>
      <c r="N218" s="3">
        <f>IF(ISERR(LN(Table1532[[#This Row],[Close Price]]/I217)),"-",LN(Table1532[[#This Row],[Close Price]]/I217))</f>
        <v>-8.4911583034664069E-3</v>
      </c>
    </row>
    <row r="219" spans="1:14" x14ac:dyDescent="0.3">
      <c r="A219" s="1" t="s">
        <v>41</v>
      </c>
      <c r="B219" s="1" t="s">
        <v>14</v>
      </c>
      <c r="C219" s="2">
        <v>43423</v>
      </c>
      <c r="D219" s="1">
        <v>650.85</v>
      </c>
      <c r="E219" s="1">
        <v>659</v>
      </c>
      <c r="F219" s="1">
        <v>662</v>
      </c>
      <c r="G219" s="1">
        <v>649.25</v>
      </c>
      <c r="H219" s="1">
        <v>651.95000000000005</v>
      </c>
      <c r="I219" s="1">
        <v>651.70000000000005</v>
      </c>
      <c r="J219" s="1">
        <v>652.75</v>
      </c>
      <c r="K219" s="1">
        <v>6018930</v>
      </c>
      <c r="L219" s="1">
        <v>3928880482.1500001</v>
      </c>
      <c r="M219" s="1">
        <v>96075</v>
      </c>
      <c r="N219" s="3">
        <f>IF(ISERR(LN(Table1532[[#This Row],[Close Price]]/I218)),"-",LN(Table1532[[#This Row],[Close Price]]/I218))</f>
        <v>1.3051324258653413E-3</v>
      </c>
    </row>
    <row r="220" spans="1:14" x14ac:dyDescent="0.3">
      <c r="A220" s="1" t="s">
        <v>41</v>
      </c>
      <c r="B220" s="1" t="s">
        <v>14</v>
      </c>
      <c r="C220" s="2">
        <v>43424</v>
      </c>
      <c r="D220" s="1">
        <v>651.70000000000005</v>
      </c>
      <c r="E220" s="1">
        <v>651.70000000000005</v>
      </c>
      <c r="F220" s="1">
        <v>656</v>
      </c>
      <c r="G220" s="1">
        <v>640.1</v>
      </c>
      <c r="H220" s="1">
        <v>640.6</v>
      </c>
      <c r="I220" s="1">
        <v>641.4</v>
      </c>
      <c r="J220" s="1">
        <v>645.30999999999995</v>
      </c>
      <c r="K220" s="1">
        <v>5384830</v>
      </c>
      <c r="L220" s="1">
        <v>3474899740.3499999</v>
      </c>
      <c r="M220" s="1">
        <v>105300</v>
      </c>
      <c r="N220" s="3">
        <f>IF(ISERR(LN(Table1532[[#This Row],[Close Price]]/I219)),"-",LN(Table1532[[#This Row],[Close Price]]/I219))</f>
        <v>-1.5931046079280215E-2</v>
      </c>
    </row>
    <row r="221" spans="1:14" x14ac:dyDescent="0.3">
      <c r="A221" s="1" t="s">
        <v>41</v>
      </c>
      <c r="B221" s="1" t="s">
        <v>14</v>
      </c>
      <c r="C221" s="2">
        <v>43425</v>
      </c>
      <c r="D221" s="1">
        <v>641.4</v>
      </c>
      <c r="E221" s="1">
        <v>640</v>
      </c>
      <c r="F221" s="1">
        <v>640.04999999999995</v>
      </c>
      <c r="G221" s="1">
        <v>612.1</v>
      </c>
      <c r="H221" s="1">
        <v>619.5</v>
      </c>
      <c r="I221" s="1">
        <v>619.1</v>
      </c>
      <c r="J221" s="1">
        <v>618.73</v>
      </c>
      <c r="K221" s="1">
        <v>14359086</v>
      </c>
      <c r="L221" s="1">
        <v>8884401044.3999996</v>
      </c>
      <c r="M221" s="1">
        <v>306110</v>
      </c>
      <c r="N221" s="3">
        <f>IF(ISERR(LN(Table1532[[#This Row],[Close Price]]/I220)),"-",LN(Table1532[[#This Row],[Close Price]]/I220))</f>
        <v>-3.5386476733868001E-2</v>
      </c>
    </row>
    <row r="222" spans="1:14" x14ac:dyDescent="0.3">
      <c r="A222" s="1" t="s">
        <v>41</v>
      </c>
      <c r="B222" s="1" t="s">
        <v>14</v>
      </c>
      <c r="C222" s="2">
        <v>43426</v>
      </c>
      <c r="D222" s="1">
        <v>619.1</v>
      </c>
      <c r="E222" s="1">
        <v>622.25</v>
      </c>
      <c r="F222" s="1">
        <v>628.15</v>
      </c>
      <c r="G222" s="1">
        <v>616.75</v>
      </c>
      <c r="H222" s="1">
        <v>620.85</v>
      </c>
      <c r="I222" s="1">
        <v>620.75</v>
      </c>
      <c r="J222" s="1">
        <v>623.11</v>
      </c>
      <c r="K222" s="1">
        <v>6632975</v>
      </c>
      <c r="L222" s="1">
        <v>4133099492</v>
      </c>
      <c r="M222" s="1">
        <v>120189</v>
      </c>
      <c r="N222" s="3">
        <f>IF(ISERR(LN(Table1532[[#This Row],[Close Price]]/I221)),"-",LN(Table1532[[#This Row],[Close Price]]/I221))</f>
        <v>2.6616138630893957E-3</v>
      </c>
    </row>
    <row r="223" spans="1:14" x14ac:dyDescent="0.3">
      <c r="A223" s="1" t="s">
        <v>41</v>
      </c>
      <c r="B223" s="1" t="s">
        <v>14</v>
      </c>
      <c r="C223" s="2">
        <v>43430</v>
      </c>
      <c r="D223" s="1">
        <v>620.75</v>
      </c>
      <c r="E223" s="1">
        <v>621</v>
      </c>
      <c r="F223" s="1">
        <v>628</v>
      </c>
      <c r="G223" s="1">
        <v>599.85</v>
      </c>
      <c r="H223" s="1">
        <v>621.20000000000005</v>
      </c>
      <c r="I223" s="1">
        <v>621.45000000000005</v>
      </c>
      <c r="J223" s="1">
        <v>613.78</v>
      </c>
      <c r="K223" s="1">
        <v>15075209</v>
      </c>
      <c r="L223" s="1">
        <v>9252894700.6000004</v>
      </c>
      <c r="M223" s="1">
        <v>263089</v>
      </c>
      <c r="N223" s="3">
        <f>IF(ISERR(LN(Table1532[[#This Row],[Close Price]]/I222)),"-",LN(Table1532[[#This Row],[Close Price]]/I222))</f>
        <v>1.1270328032445172E-3</v>
      </c>
    </row>
    <row r="224" spans="1:14" x14ac:dyDescent="0.3">
      <c r="A224" s="1" t="s">
        <v>41</v>
      </c>
      <c r="B224" s="1" t="s">
        <v>14</v>
      </c>
      <c r="C224" s="2">
        <v>43431</v>
      </c>
      <c r="D224" s="1">
        <v>621.45000000000005</v>
      </c>
      <c r="E224" s="1">
        <v>625.5</v>
      </c>
      <c r="F224" s="1">
        <v>641</v>
      </c>
      <c r="G224" s="1">
        <v>625.29999999999995</v>
      </c>
      <c r="H224" s="1">
        <v>641</v>
      </c>
      <c r="I224" s="1">
        <v>638.9</v>
      </c>
      <c r="J224" s="1">
        <v>634.88</v>
      </c>
      <c r="K224" s="1">
        <v>12285851</v>
      </c>
      <c r="L224" s="1">
        <v>7800040730.9499998</v>
      </c>
      <c r="M224" s="1">
        <v>200385</v>
      </c>
      <c r="N224" s="3">
        <f>IF(ISERR(LN(Table1532[[#This Row],[Close Price]]/I223)),"-",LN(Table1532[[#This Row],[Close Price]]/I223))</f>
        <v>2.7692490416776926E-2</v>
      </c>
    </row>
    <row r="225" spans="1:14" x14ac:dyDescent="0.3">
      <c r="A225" s="1" t="s">
        <v>41</v>
      </c>
      <c r="B225" s="1" t="s">
        <v>14</v>
      </c>
      <c r="C225" s="2">
        <v>43432</v>
      </c>
      <c r="D225" s="1">
        <v>638.9</v>
      </c>
      <c r="E225" s="1">
        <v>640.95000000000005</v>
      </c>
      <c r="F225" s="1">
        <v>668.7</v>
      </c>
      <c r="G225" s="1">
        <v>640</v>
      </c>
      <c r="H225" s="1">
        <v>664.5</v>
      </c>
      <c r="I225" s="1">
        <v>666.4</v>
      </c>
      <c r="J225" s="1">
        <v>659.36</v>
      </c>
      <c r="K225" s="1">
        <v>17719890</v>
      </c>
      <c r="L225" s="1">
        <v>11683706177.25</v>
      </c>
      <c r="M225" s="1">
        <v>310146</v>
      </c>
      <c r="N225" s="3">
        <f>IF(ISERR(LN(Table1532[[#This Row],[Close Price]]/I224)),"-",LN(Table1532[[#This Row],[Close Price]]/I224))</f>
        <v>4.2142143244335378E-2</v>
      </c>
    </row>
    <row r="226" spans="1:14" x14ac:dyDescent="0.3">
      <c r="A226" s="1" t="s">
        <v>41</v>
      </c>
      <c r="B226" s="1" t="s">
        <v>14</v>
      </c>
      <c r="C226" s="2">
        <v>43433</v>
      </c>
      <c r="D226" s="1">
        <v>666.4</v>
      </c>
      <c r="E226" s="1">
        <v>671</v>
      </c>
      <c r="F226" s="1">
        <v>674.9</v>
      </c>
      <c r="G226" s="1">
        <v>658.8</v>
      </c>
      <c r="H226" s="1">
        <v>665</v>
      </c>
      <c r="I226" s="1">
        <v>661.05</v>
      </c>
      <c r="J226" s="1">
        <v>667.03</v>
      </c>
      <c r="K226" s="1">
        <v>13399070</v>
      </c>
      <c r="L226" s="1">
        <v>8937609219.3999996</v>
      </c>
      <c r="M226" s="1">
        <v>170549</v>
      </c>
      <c r="N226" s="3">
        <f>IF(ISERR(LN(Table1532[[#This Row],[Close Price]]/I225)),"-",LN(Table1532[[#This Row],[Close Price]]/I225))</f>
        <v>-8.0606108965272441E-3</v>
      </c>
    </row>
    <row r="227" spans="1:14" x14ac:dyDescent="0.3">
      <c r="A227" s="1" t="s">
        <v>41</v>
      </c>
      <c r="B227" s="1" t="s">
        <v>14</v>
      </c>
      <c r="C227" s="2">
        <v>43434</v>
      </c>
      <c r="D227" s="1">
        <v>661.05</v>
      </c>
      <c r="E227" s="1">
        <v>661</v>
      </c>
      <c r="F227" s="1">
        <v>672</v>
      </c>
      <c r="G227" s="1">
        <v>660.95</v>
      </c>
      <c r="H227" s="1">
        <v>670</v>
      </c>
      <c r="I227" s="1">
        <v>667.45</v>
      </c>
      <c r="J227" s="1">
        <v>667.52</v>
      </c>
      <c r="K227" s="1">
        <v>10445773</v>
      </c>
      <c r="L227" s="1">
        <v>6972740710.3000002</v>
      </c>
      <c r="M227" s="1">
        <v>118396</v>
      </c>
      <c r="N227" s="3">
        <f>IF(ISERR(LN(Table1532[[#This Row],[Close Price]]/I226)),"-",LN(Table1532[[#This Row],[Close Price]]/I226))</f>
        <v>9.6350011456357628E-3</v>
      </c>
    </row>
    <row r="228" spans="1:14" x14ac:dyDescent="0.3">
      <c r="A228" s="1" t="s">
        <v>41</v>
      </c>
      <c r="B228" s="1" t="s">
        <v>14</v>
      </c>
      <c r="C228" s="2">
        <v>43437</v>
      </c>
      <c r="D228" s="1">
        <v>667.45</v>
      </c>
      <c r="E228" s="1">
        <v>673.15</v>
      </c>
      <c r="F228" s="1">
        <v>679</v>
      </c>
      <c r="G228" s="1">
        <v>665.95</v>
      </c>
      <c r="H228" s="1">
        <v>672.45</v>
      </c>
      <c r="I228" s="1">
        <v>670.35</v>
      </c>
      <c r="J228" s="1">
        <v>670.58</v>
      </c>
      <c r="K228" s="1">
        <v>8260890</v>
      </c>
      <c r="L228" s="1">
        <v>5539597359</v>
      </c>
      <c r="M228" s="1">
        <v>103845</v>
      </c>
      <c r="N228" s="3">
        <f>IF(ISERR(LN(Table1532[[#This Row],[Close Price]]/I227)),"-",LN(Table1532[[#This Row],[Close Price]]/I227))</f>
        <v>4.3354829458286817E-3</v>
      </c>
    </row>
    <row r="229" spans="1:14" x14ac:dyDescent="0.3">
      <c r="A229" s="1" t="s">
        <v>41</v>
      </c>
      <c r="B229" s="1" t="s">
        <v>14</v>
      </c>
      <c r="C229" s="2">
        <v>43438</v>
      </c>
      <c r="D229" s="1">
        <v>670.35</v>
      </c>
      <c r="E229" s="1">
        <v>672.55</v>
      </c>
      <c r="F229" s="1">
        <v>688.25</v>
      </c>
      <c r="G229" s="1">
        <v>671.3</v>
      </c>
      <c r="H229" s="1">
        <v>683</v>
      </c>
      <c r="I229" s="1">
        <v>685.25</v>
      </c>
      <c r="J229" s="1">
        <v>682.83</v>
      </c>
      <c r="K229" s="1">
        <v>7827923</v>
      </c>
      <c r="L229" s="1">
        <v>5345133353.5</v>
      </c>
      <c r="M229" s="1">
        <v>129170</v>
      </c>
      <c r="N229" s="3">
        <f>IF(ISERR(LN(Table1532[[#This Row],[Close Price]]/I228)),"-",LN(Table1532[[#This Row],[Close Price]]/I228))</f>
        <v>2.1983771135324844E-2</v>
      </c>
    </row>
    <row r="230" spans="1:14" x14ac:dyDescent="0.3">
      <c r="A230" s="1" t="s">
        <v>41</v>
      </c>
      <c r="B230" s="1" t="s">
        <v>14</v>
      </c>
      <c r="C230" s="2">
        <v>43439</v>
      </c>
      <c r="D230" s="1">
        <v>685.25</v>
      </c>
      <c r="E230" s="1">
        <v>683</v>
      </c>
      <c r="F230" s="1">
        <v>683.65</v>
      </c>
      <c r="G230" s="1">
        <v>672.5</v>
      </c>
      <c r="H230" s="1">
        <v>682.05</v>
      </c>
      <c r="I230" s="1">
        <v>681.4</v>
      </c>
      <c r="J230" s="1">
        <v>678.97</v>
      </c>
      <c r="K230" s="1">
        <v>5177288</v>
      </c>
      <c r="L230" s="1">
        <v>3515206693.5</v>
      </c>
      <c r="M230" s="1">
        <v>96257</v>
      </c>
      <c r="N230" s="3">
        <f>IF(ISERR(LN(Table1532[[#This Row],[Close Price]]/I229)),"-",LN(Table1532[[#This Row],[Close Price]]/I229))</f>
        <v>-5.6342299560290495E-3</v>
      </c>
    </row>
    <row r="231" spans="1:14" x14ac:dyDescent="0.3">
      <c r="A231" s="1" t="s">
        <v>41</v>
      </c>
      <c r="B231" s="1" t="s">
        <v>14</v>
      </c>
      <c r="C231" s="2">
        <v>43440</v>
      </c>
      <c r="D231" s="1">
        <v>681.4</v>
      </c>
      <c r="E231" s="1">
        <v>676.1</v>
      </c>
      <c r="F231" s="1">
        <v>685.45</v>
      </c>
      <c r="G231" s="1">
        <v>664.55</v>
      </c>
      <c r="H231" s="1">
        <v>669.7</v>
      </c>
      <c r="I231" s="1">
        <v>668.5</v>
      </c>
      <c r="J231" s="1">
        <v>672.12</v>
      </c>
      <c r="K231" s="1">
        <v>8039771</v>
      </c>
      <c r="L231" s="1">
        <v>5403659737.5</v>
      </c>
      <c r="M231" s="1">
        <v>229269</v>
      </c>
      <c r="N231" s="3">
        <f>IF(ISERR(LN(Table1532[[#This Row],[Close Price]]/I230)),"-",LN(Table1532[[#This Row],[Close Price]]/I230))</f>
        <v>-1.9113108684868266E-2</v>
      </c>
    </row>
    <row r="232" spans="1:14" x14ac:dyDescent="0.3">
      <c r="A232" s="1" t="s">
        <v>41</v>
      </c>
      <c r="B232" s="1" t="s">
        <v>14</v>
      </c>
      <c r="C232" s="2">
        <v>43441</v>
      </c>
      <c r="D232" s="1">
        <v>668.5</v>
      </c>
      <c r="E232" s="1">
        <v>672</v>
      </c>
      <c r="F232" s="1">
        <v>685.75</v>
      </c>
      <c r="G232" s="1">
        <v>665.6</v>
      </c>
      <c r="H232" s="1">
        <v>681</v>
      </c>
      <c r="I232" s="1">
        <v>682.8</v>
      </c>
      <c r="J232" s="1">
        <v>679.07</v>
      </c>
      <c r="K232" s="1">
        <v>5553948</v>
      </c>
      <c r="L232" s="1">
        <v>3771508978.6999998</v>
      </c>
      <c r="M232" s="1">
        <v>125999</v>
      </c>
      <c r="N232" s="3">
        <f>IF(ISERR(LN(Table1532[[#This Row],[Close Price]]/I231)),"-",LN(Table1532[[#This Row],[Close Price]]/I231))</f>
        <v>2.1165594378287578E-2</v>
      </c>
    </row>
    <row r="233" spans="1:14" x14ac:dyDescent="0.3">
      <c r="A233" s="1" t="s">
        <v>41</v>
      </c>
      <c r="B233" s="1" t="s">
        <v>14</v>
      </c>
      <c r="C233" s="2">
        <v>43444</v>
      </c>
      <c r="D233" s="1">
        <v>682.8</v>
      </c>
      <c r="E233" s="1">
        <v>669.9</v>
      </c>
      <c r="F233" s="1">
        <v>683.8</v>
      </c>
      <c r="G233" s="1">
        <v>665.2</v>
      </c>
      <c r="H233" s="1">
        <v>670.3</v>
      </c>
      <c r="I233" s="1">
        <v>669.2</v>
      </c>
      <c r="J233" s="1">
        <v>671.47</v>
      </c>
      <c r="K233" s="1">
        <v>5121196</v>
      </c>
      <c r="L233" s="1">
        <v>3438717512.9499998</v>
      </c>
      <c r="M233" s="1">
        <v>119910</v>
      </c>
      <c r="N233" s="3">
        <f>IF(ISERR(LN(Table1532[[#This Row],[Close Price]]/I232)),"-",LN(Table1532[[#This Row],[Close Price]]/I232))</f>
        <v>-2.0119021807616495E-2</v>
      </c>
    </row>
    <row r="234" spans="1:14" x14ac:dyDescent="0.3">
      <c r="A234" s="1" t="s">
        <v>41</v>
      </c>
      <c r="B234" s="1" t="s">
        <v>14</v>
      </c>
      <c r="C234" s="2">
        <v>43445</v>
      </c>
      <c r="D234" s="1">
        <v>669.2</v>
      </c>
      <c r="E234" s="1">
        <v>669.2</v>
      </c>
      <c r="F234" s="1">
        <v>681.9</v>
      </c>
      <c r="G234" s="1">
        <v>660.6</v>
      </c>
      <c r="H234" s="1">
        <v>673.25</v>
      </c>
      <c r="I234" s="1">
        <v>674.5</v>
      </c>
      <c r="J234" s="1">
        <v>672.27</v>
      </c>
      <c r="K234" s="1">
        <v>7120933</v>
      </c>
      <c r="L234" s="1">
        <v>4787161579.1000004</v>
      </c>
      <c r="M234" s="1">
        <v>204697</v>
      </c>
      <c r="N234" s="3">
        <f>IF(ISERR(LN(Table1532[[#This Row],[Close Price]]/I233)),"-",LN(Table1532[[#This Row],[Close Price]]/I233))</f>
        <v>7.8887065351417075E-3</v>
      </c>
    </row>
    <row r="235" spans="1:14" x14ac:dyDescent="0.3">
      <c r="A235" s="1" t="s">
        <v>41</v>
      </c>
      <c r="B235" s="1" t="s">
        <v>14</v>
      </c>
      <c r="C235" s="2">
        <v>43446</v>
      </c>
      <c r="D235" s="1">
        <v>674.5</v>
      </c>
      <c r="E235" s="1">
        <v>677.1</v>
      </c>
      <c r="F235" s="1">
        <v>680.65</v>
      </c>
      <c r="G235" s="1">
        <v>670.6</v>
      </c>
      <c r="H235" s="1">
        <v>678.1</v>
      </c>
      <c r="I235" s="1">
        <v>678.5</v>
      </c>
      <c r="J235" s="1">
        <v>675.12</v>
      </c>
      <c r="K235" s="1">
        <v>6926183</v>
      </c>
      <c r="L235" s="1">
        <v>4675985775.8500004</v>
      </c>
      <c r="M235" s="1">
        <v>92411</v>
      </c>
      <c r="N235" s="3">
        <f>IF(ISERR(LN(Table1532[[#This Row],[Close Price]]/I234)),"-",LN(Table1532[[#This Row],[Close Price]]/I234))</f>
        <v>5.9128036271133217E-3</v>
      </c>
    </row>
    <row r="236" spans="1:14" x14ac:dyDescent="0.3">
      <c r="A236" s="1" t="s">
        <v>41</v>
      </c>
      <c r="B236" s="1" t="s">
        <v>14</v>
      </c>
      <c r="C236" s="2">
        <v>43447</v>
      </c>
      <c r="D236" s="1">
        <v>678.5</v>
      </c>
      <c r="E236" s="1">
        <v>682</v>
      </c>
      <c r="F236" s="1">
        <v>700</v>
      </c>
      <c r="G236" s="1">
        <v>680</v>
      </c>
      <c r="H236" s="1">
        <v>695.35</v>
      </c>
      <c r="I236" s="1">
        <v>697.75</v>
      </c>
      <c r="J236" s="1">
        <v>690.27</v>
      </c>
      <c r="K236" s="1">
        <v>7521474</v>
      </c>
      <c r="L236" s="1">
        <v>5191853566</v>
      </c>
      <c r="M236" s="1">
        <v>187302</v>
      </c>
      <c r="N236" s="3">
        <f>IF(ISERR(LN(Table1532[[#This Row],[Close Price]]/I235)),"-",LN(Table1532[[#This Row],[Close Price]]/I235))</f>
        <v>2.7976393141507655E-2</v>
      </c>
    </row>
    <row r="237" spans="1:14" x14ac:dyDescent="0.3">
      <c r="A237" s="1" t="s">
        <v>41</v>
      </c>
      <c r="B237" s="1" t="s">
        <v>14</v>
      </c>
      <c r="C237" s="2">
        <v>43448</v>
      </c>
      <c r="D237" s="1">
        <v>697.75</v>
      </c>
      <c r="E237" s="1">
        <v>697.45</v>
      </c>
      <c r="F237" s="1">
        <v>713.7</v>
      </c>
      <c r="G237" s="1">
        <v>694.4</v>
      </c>
      <c r="H237" s="1">
        <v>706.15</v>
      </c>
      <c r="I237" s="1">
        <v>706.05</v>
      </c>
      <c r="J237" s="1">
        <v>705.93</v>
      </c>
      <c r="K237" s="1">
        <v>9560576</v>
      </c>
      <c r="L237" s="1">
        <v>6749101214.8500004</v>
      </c>
      <c r="M237" s="1">
        <v>158039</v>
      </c>
      <c r="N237" s="3">
        <f>IF(ISERR(LN(Table1532[[#This Row],[Close Price]]/I236)),"-",LN(Table1532[[#This Row],[Close Price]]/I236))</f>
        <v>1.1825184098829336E-2</v>
      </c>
    </row>
    <row r="238" spans="1:14" x14ac:dyDescent="0.3">
      <c r="A238" s="1" t="s">
        <v>41</v>
      </c>
      <c r="B238" s="1" t="s">
        <v>14</v>
      </c>
      <c r="C238" s="2">
        <v>43451</v>
      </c>
      <c r="D238" s="1">
        <v>706.05</v>
      </c>
      <c r="E238" s="1">
        <v>711.85</v>
      </c>
      <c r="F238" s="1">
        <v>711.85</v>
      </c>
      <c r="G238" s="1">
        <v>692.75</v>
      </c>
      <c r="H238" s="1">
        <v>692.75</v>
      </c>
      <c r="I238" s="1">
        <v>694.4</v>
      </c>
      <c r="J238" s="1">
        <v>697.79</v>
      </c>
      <c r="K238" s="1">
        <v>4778465</v>
      </c>
      <c r="L238" s="1">
        <v>3334376899.0999999</v>
      </c>
      <c r="M238" s="1">
        <v>95026</v>
      </c>
      <c r="N238" s="3">
        <f>IF(ISERR(LN(Table1532[[#This Row],[Close Price]]/I237)),"-",LN(Table1532[[#This Row],[Close Price]]/I237))</f>
        <v>-1.6637893169120482E-2</v>
      </c>
    </row>
    <row r="239" spans="1:14" x14ac:dyDescent="0.3">
      <c r="A239" s="1" t="s">
        <v>41</v>
      </c>
      <c r="B239" s="1" t="s">
        <v>14</v>
      </c>
      <c r="C239" s="2">
        <v>43452</v>
      </c>
      <c r="D239" s="1">
        <v>694.4</v>
      </c>
      <c r="E239" s="1">
        <v>686.5</v>
      </c>
      <c r="F239" s="1">
        <v>686.5</v>
      </c>
      <c r="G239" s="1">
        <v>674.55</v>
      </c>
      <c r="H239" s="1">
        <v>677</v>
      </c>
      <c r="I239" s="1">
        <v>676.6</v>
      </c>
      <c r="J239" s="1">
        <v>679.65</v>
      </c>
      <c r="K239" s="1">
        <v>8021298</v>
      </c>
      <c r="L239" s="1">
        <v>5451686819.0500002</v>
      </c>
      <c r="M239" s="1">
        <v>191277</v>
      </c>
      <c r="N239" s="3">
        <f>IF(ISERR(LN(Table1532[[#This Row],[Close Price]]/I238)),"-",LN(Table1532[[#This Row],[Close Price]]/I238))</f>
        <v>-2.5967906999532248E-2</v>
      </c>
    </row>
    <row r="240" spans="1:14" x14ac:dyDescent="0.3">
      <c r="A240" s="1" t="s">
        <v>41</v>
      </c>
      <c r="B240" s="1" t="s">
        <v>14</v>
      </c>
      <c r="C240" s="2">
        <v>43453</v>
      </c>
      <c r="D240" s="1">
        <v>676.6</v>
      </c>
      <c r="E240" s="1">
        <v>671.55</v>
      </c>
      <c r="F240" s="1">
        <v>671.55</v>
      </c>
      <c r="G240" s="1">
        <v>661.1</v>
      </c>
      <c r="H240" s="1">
        <v>664.6</v>
      </c>
      <c r="I240" s="1">
        <v>664.85</v>
      </c>
      <c r="J240" s="1">
        <v>665.07</v>
      </c>
      <c r="K240" s="1">
        <v>8295459</v>
      </c>
      <c r="L240" s="1">
        <v>5517046524.6000004</v>
      </c>
      <c r="M240" s="1">
        <v>263253</v>
      </c>
      <c r="N240" s="3">
        <f>IF(ISERR(LN(Table1532[[#This Row],[Close Price]]/I239)),"-",LN(Table1532[[#This Row],[Close Price]]/I239))</f>
        <v>-1.7518805043893207E-2</v>
      </c>
    </row>
    <row r="241" spans="1:14" x14ac:dyDescent="0.3">
      <c r="A241" s="1" t="s">
        <v>41</v>
      </c>
      <c r="B241" s="1" t="s">
        <v>14</v>
      </c>
      <c r="C241" s="2">
        <v>43454</v>
      </c>
      <c r="D241" s="1">
        <v>664.85</v>
      </c>
      <c r="E241" s="1">
        <v>660</v>
      </c>
      <c r="F241" s="1">
        <v>671.55</v>
      </c>
      <c r="G241" s="1">
        <v>656.4</v>
      </c>
      <c r="H241" s="1">
        <v>666.9</v>
      </c>
      <c r="I241" s="1">
        <v>667.05</v>
      </c>
      <c r="J241" s="1">
        <v>664.34</v>
      </c>
      <c r="K241" s="1">
        <v>11705260</v>
      </c>
      <c r="L241" s="1">
        <v>7776239037.1499996</v>
      </c>
      <c r="M241" s="1">
        <v>237519</v>
      </c>
      <c r="N241" s="3">
        <f>IF(ISERR(LN(Table1532[[#This Row],[Close Price]]/I240)),"-",LN(Table1532[[#This Row],[Close Price]]/I240))</f>
        <v>3.3035543221001493E-3</v>
      </c>
    </row>
    <row r="242" spans="1:14" x14ac:dyDescent="0.3">
      <c r="A242" s="1" t="s">
        <v>41</v>
      </c>
      <c r="B242" s="1" t="s">
        <v>14</v>
      </c>
      <c r="C242" s="2">
        <v>43455</v>
      </c>
      <c r="D242" s="1">
        <v>667.05</v>
      </c>
      <c r="E242" s="1">
        <v>659.5</v>
      </c>
      <c r="F242" s="1">
        <v>659.5</v>
      </c>
      <c r="G242" s="1">
        <v>643.45000000000005</v>
      </c>
      <c r="H242" s="1">
        <v>646.54999999999995</v>
      </c>
      <c r="I242" s="1">
        <v>646.20000000000005</v>
      </c>
      <c r="J242" s="1">
        <v>651.1</v>
      </c>
      <c r="K242" s="1">
        <v>12802132</v>
      </c>
      <c r="L242" s="1">
        <v>8335493758.1000004</v>
      </c>
      <c r="M242" s="1">
        <v>228130</v>
      </c>
      <c r="N242" s="3">
        <f>IF(ISERR(LN(Table1532[[#This Row],[Close Price]]/I241)),"-",LN(Table1532[[#This Row],[Close Price]]/I241))</f>
        <v>-3.175595223441717E-2</v>
      </c>
    </row>
    <row r="243" spans="1:14" x14ac:dyDescent="0.3">
      <c r="A243" s="1" t="s">
        <v>41</v>
      </c>
      <c r="B243" s="1" t="s">
        <v>14</v>
      </c>
      <c r="C243" s="2">
        <v>43458</v>
      </c>
      <c r="D243" s="1">
        <v>646.20000000000005</v>
      </c>
      <c r="E243" s="1">
        <v>657</v>
      </c>
      <c r="F243" s="1">
        <v>658.8</v>
      </c>
      <c r="G243" s="1">
        <v>647.6</v>
      </c>
      <c r="H243" s="1">
        <v>648.5</v>
      </c>
      <c r="I243" s="1">
        <v>649</v>
      </c>
      <c r="J243" s="1">
        <v>652.59</v>
      </c>
      <c r="K243" s="1">
        <v>8379825</v>
      </c>
      <c r="L243" s="1">
        <v>5468562526</v>
      </c>
      <c r="M243" s="1">
        <v>140084</v>
      </c>
      <c r="N243" s="3">
        <f>IF(ISERR(LN(Table1532[[#This Row],[Close Price]]/I242)),"-",LN(Table1532[[#This Row],[Close Price]]/I242))</f>
        <v>4.3236633136920725E-3</v>
      </c>
    </row>
    <row r="244" spans="1:14" x14ac:dyDescent="0.3">
      <c r="A244" s="1" t="s">
        <v>41</v>
      </c>
      <c r="B244" s="1" t="s">
        <v>14</v>
      </c>
      <c r="C244" s="2">
        <v>43460</v>
      </c>
      <c r="D244" s="1">
        <v>649</v>
      </c>
      <c r="E244" s="1">
        <v>647</v>
      </c>
      <c r="F244" s="1">
        <v>647</v>
      </c>
      <c r="G244" s="1">
        <v>637.35</v>
      </c>
      <c r="H244" s="1">
        <v>643.9</v>
      </c>
      <c r="I244" s="1">
        <v>644.04999999999995</v>
      </c>
      <c r="J244" s="1">
        <v>641.76</v>
      </c>
      <c r="K244" s="1">
        <v>6178552</v>
      </c>
      <c r="L244" s="1">
        <v>3965160751.6500001</v>
      </c>
      <c r="M244" s="1">
        <v>129003</v>
      </c>
      <c r="N244" s="3">
        <f>IF(ISERR(LN(Table1532[[#This Row],[Close Price]]/I243)),"-",LN(Table1532[[#This Row],[Close Price]]/I243))</f>
        <v>-7.656353861993149E-3</v>
      </c>
    </row>
    <row r="245" spans="1:14" x14ac:dyDescent="0.3">
      <c r="A245" s="1" t="s">
        <v>41</v>
      </c>
      <c r="B245" s="1" t="s">
        <v>14</v>
      </c>
      <c r="C245" s="2">
        <v>43461</v>
      </c>
      <c r="D245" s="1">
        <v>644.04999999999995</v>
      </c>
      <c r="E245" s="1">
        <v>652.75</v>
      </c>
      <c r="F245" s="1">
        <v>663.25</v>
      </c>
      <c r="G245" s="1">
        <v>649</v>
      </c>
      <c r="H245" s="1">
        <v>656.35</v>
      </c>
      <c r="I245" s="1">
        <v>656.8</v>
      </c>
      <c r="J245" s="1">
        <v>658.16</v>
      </c>
      <c r="K245" s="1">
        <v>15333902</v>
      </c>
      <c r="L245" s="1">
        <v>10092126950.950001</v>
      </c>
      <c r="M245" s="1">
        <v>182988</v>
      </c>
      <c r="N245" s="3">
        <f>IF(ISERR(LN(Table1532[[#This Row],[Close Price]]/I244)),"-",LN(Table1532[[#This Row],[Close Price]]/I244))</f>
        <v>1.960319529612153E-2</v>
      </c>
    </row>
    <row r="246" spans="1:14" x14ac:dyDescent="0.3">
      <c r="A246" s="1" t="s">
        <v>41</v>
      </c>
      <c r="B246" s="1" t="s">
        <v>14</v>
      </c>
      <c r="C246" s="2">
        <v>43462</v>
      </c>
      <c r="D246" s="1">
        <v>656.8</v>
      </c>
      <c r="E246" s="1">
        <v>663.35</v>
      </c>
      <c r="F246" s="1">
        <v>663.5</v>
      </c>
      <c r="G246" s="1">
        <v>653.29999999999995</v>
      </c>
      <c r="H246" s="1">
        <v>656.1</v>
      </c>
      <c r="I246" s="1">
        <v>656.95</v>
      </c>
      <c r="J246" s="1">
        <v>658.29</v>
      </c>
      <c r="K246" s="1">
        <v>4736598</v>
      </c>
      <c r="L246" s="1">
        <v>3118076701.9499998</v>
      </c>
      <c r="M246" s="1">
        <v>105527</v>
      </c>
      <c r="N246" s="3">
        <f>IF(ISERR(LN(Table1532[[#This Row],[Close Price]]/I245)),"-",LN(Table1532[[#This Row],[Close Price]]/I245))</f>
        <v>2.2835394961289229E-4</v>
      </c>
    </row>
    <row r="247" spans="1:14" x14ac:dyDescent="0.3">
      <c r="A247" s="1" t="s">
        <v>41</v>
      </c>
      <c r="B247" s="1" t="s">
        <v>14</v>
      </c>
      <c r="C247" s="2">
        <v>43465</v>
      </c>
      <c r="D247" s="1">
        <v>656.95</v>
      </c>
      <c r="E247" s="1">
        <v>660</v>
      </c>
      <c r="F247" s="1">
        <v>662</v>
      </c>
      <c r="G247" s="1">
        <v>655.8</v>
      </c>
      <c r="H247" s="1">
        <v>659.6</v>
      </c>
      <c r="I247" s="1">
        <v>658.95</v>
      </c>
      <c r="J247" s="1">
        <v>659.27</v>
      </c>
      <c r="K247" s="1">
        <v>3373319</v>
      </c>
      <c r="L247" s="1">
        <v>2223919550.25</v>
      </c>
      <c r="M247" s="1">
        <v>65442</v>
      </c>
      <c r="N247" s="3">
        <f>IF(ISERR(LN(Table1532[[#This Row],[Close Price]]/I246)),"-",LN(Table1532[[#This Row],[Close Price]]/I246))</f>
        <v>3.0397470020672094E-3</v>
      </c>
    </row>
    <row r="248" spans="1:14" x14ac:dyDescent="0.3">
      <c r="A248" s="1" t="s">
        <v>41</v>
      </c>
      <c r="B248" s="1" t="s">
        <v>14</v>
      </c>
      <c r="C248" s="2">
        <v>43466</v>
      </c>
      <c r="D248" s="1">
        <v>658.95</v>
      </c>
      <c r="E248" s="1">
        <v>660.95</v>
      </c>
      <c r="F248" s="1">
        <v>666.3</v>
      </c>
      <c r="G248" s="1">
        <v>654.15</v>
      </c>
      <c r="H248" s="1">
        <v>665.95</v>
      </c>
      <c r="I248" s="1">
        <v>665.05</v>
      </c>
      <c r="J248" s="1">
        <v>660.66</v>
      </c>
      <c r="K248" s="1">
        <v>2943390</v>
      </c>
      <c r="L248" s="1">
        <v>1944579422.55</v>
      </c>
      <c r="M248" s="1">
        <v>45422</v>
      </c>
      <c r="N248" s="3">
        <f>IF(ISERR(LN(Table1532[[#This Row],[Close Price]]/I247)),"-",LN(Table1532[[#This Row],[Close Price]]/I247))</f>
        <v>9.2145667094068497E-3</v>
      </c>
    </row>
    <row r="249" spans="1:14" x14ac:dyDescent="0.3">
      <c r="A249" s="1" t="s">
        <v>41</v>
      </c>
      <c r="B249" s="1" t="s">
        <v>14</v>
      </c>
      <c r="C249" s="2">
        <v>43467</v>
      </c>
      <c r="D249" s="1">
        <v>665.05</v>
      </c>
      <c r="E249" s="1">
        <v>666</v>
      </c>
      <c r="F249" s="1">
        <v>674</v>
      </c>
      <c r="G249" s="1">
        <v>662.05</v>
      </c>
      <c r="H249" s="1">
        <v>668</v>
      </c>
      <c r="I249" s="1">
        <v>669.05</v>
      </c>
      <c r="J249" s="1">
        <v>669.97</v>
      </c>
      <c r="K249" s="1">
        <v>7416655</v>
      </c>
      <c r="L249" s="1">
        <v>4968962632.6000004</v>
      </c>
      <c r="M249" s="1">
        <v>108094</v>
      </c>
      <c r="N249" s="3">
        <f>IF(ISERR(LN(Table1532[[#This Row],[Close Price]]/I248)),"-",LN(Table1532[[#This Row],[Close Price]]/I248))</f>
        <v>5.9965699516925479E-3</v>
      </c>
    </row>
    <row r="250" spans="1:14" x14ac:dyDescent="0.3">
      <c r="A250" s="1" t="s">
        <v>41</v>
      </c>
      <c r="B250" s="1" t="s">
        <v>14</v>
      </c>
      <c r="C250" s="2">
        <v>43468</v>
      </c>
      <c r="D250" s="1">
        <v>669.05</v>
      </c>
      <c r="E250" s="1">
        <v>672</v>
      </c>
      <c r="F250" s="1">
        <v>677</v>
      </c>
      <c r="G250" s="1">
        <v>663.1</v>
      </c>
      <c r="H250" s="1">
        <v>668</v>
      </c>
      <c r="I250" s="1">
        <v>669.15</v>
      </c>
      <c r="J250" s="1">
        <v>669.66</v>
      </c>
      <c r="K250" s="1">
        <v>6827249</v>
      </c>
      <c r="L250" s="1">
        <v>4571929258.25</v>
      </c>
      <c r="M250" s="1">
        <v>125781</v>
      </c>
      <c r="N250" s="3">
        <f>IF(ISERR(LN(Table1532[[#This Row],[Close Price]]/I249)),"-",LN(Table1532[[#This Row],[Close Price]]/I249))</f>
        <v>1.4945449138562125E-4</v>
      </c>
    </row>
    <row r="251" spans="1:14" x14ac:dyDescent="0.3">
      <c r="A251" s="1" t="s">
        <v>41</v>
      </c>
      <c r="B251" s="1" t="s">
        <v>14</v>
      </c>
      <c r="C251" s="2">
        <v>43469</v>
      </c>
      <c r="D251" s="1">
        <v>669.15</v>
      </c>
      <c r="E251" s="1">
        <v>671.75</v>
      </c>
      <c r="F251" s="1">
        <v>673.9</v>
      </c>
      <c r="G251" s="1">
        <v>651</v>
      </c>
      <c r="H251" s="1">
        <v>660.25</v>
      </c>
      <c r="I251" s="1">
        <v>661.05</v>
      </c>
      <c r="J251" s="1">
        <v>660.17</v>
      </c>
      <c r="K251" s="1">
        <v>7889310</v>
      </c>
      <c r="L251" s="1">
        <v>5208304588.6999998</v>
      </c>
      <c r="M251" s="1">
        <v>187590</v>
      </c>
      <c r="N251" s="3">
        <f>IF(ISERR(LN(Table1532[[#This Row],[Close Price]]/I250)),"-",LN(Table1532[[#This Row],[Close Price]]/I250))</f>
        <v>-1.2178770286277838E-2</v>
      </c>
    </row>
    <row r="252" spans="1:14" x14ac:dyDescent="0.3">
      <c r="A252" s="1" t="s">
        <v>41</v>
      </c>
      <c r="B252" s="1" t="s">
        <v>14</v>
      </c>
      <c r="C252" s="2">
        <v>43472</v>
      </c>
      <c r="D252" s="1">
        <v>661.05</v>
      </c>
      <c r="E252" s="1">
        <v>665</v>
      </c>
      <c r="F252" s="1">
        <v>673.6</v>
      </c>
      <c r="G252" s="1">
        <v>661.5</v>
      </c>
      <c r="H252" s="1">
        <v>671.7</v>
      </c>
      <c r="I252" s="1">
        <v>671.7</v>
      </c>
      <c r="J252" s="1">
        <v>667.51</v>
      </c>
      <c r="K252" s="1">
        <v>8046340</v>
      </c>
      <c r="L252" s="1">
        <v>5370973786.6000004</v>
      </c>
      <c r="M252" s="1">
        <v>132736</v>
      </c>
      <c r="N252" s="3">
        <f>IF(ISERR(LN(Table1532[[#This Row],[Close Price]]/I251)),"-",LN(Table1532[[#This Row],[Close Price]]/I251))</f>
        <v>1.5982332316713321E-2</v>
      </c>
    </row>
    <row r="253" spans="1:14" x14ac:dyDescent="0.3">
      <c r="A253" s="1" t="s">
        <v>41</v>
      </c>
      <c r="B253" s="1" t="s">
        <v>14</v>
      </c>
      <c r="C253" s="2">
        <v>43473</v>
      </c>
      <c r="D253" s="1">
        <v>671.7</v>
      </c>
      <c r="E253" s="1">
        <v>674.95</v>
      </c>
      <c r="F253" s="1">
        <v>677.45</v>
      </c>
      <c r="G253" s="1">
        <v>668.55</v>
      </c>
      <c r="H253" s="1">
        <v>670</v>
      </c>
      <c r="I253" s="1">
        <v>670.05</v>
      </c>
      <c r="J253" s="1">
        <v>672.86</v>
      </c>
      <c r="K253" s="1">
        <v>8621545</v>
      </c>
      <c r="L253" s="1">
        <v>5801122719.75</v>
      </c>
      <c r="M253" s="1">
        <v>134369</v>
      </c>
      <c r="N253" s="3">
        <f>IF(ISERR(LN(Table1532[[#This Row],[Close Price]]/I252)),"-",LN(Table1532[[#This Row],[Close Price]]/I252))</f>
        <v>-2.4594758065815919E-3</v>
      </c>
    </row>
    <row r="254" spans="1:14" x14ac:dyDescent="0.3">
      <c r="A254" s="1" t="s">
        <v>41</v>
      </c>
      <c r="B254" s="1" t="s">
        <v>14</v>
      </c>
      <c r="C254" s="2">
        <v>43474</v>
      </c>
      <c r="D254" s="1">
        <v>670.05</v>
      </c>
      <c r="E254" s="1">
        <v>686.2</v>
      </c>
      <c r="F254" s="1">
        <v>689.8</v>
      </c>
      <c r="G254" s="1">
        <v>664</v>
      </c>
      <c r="H254" s="1">
        <v>675.6</v>
      </c>
      <c r="I254" s="1">
        <v>676.1</v>
      </c>
      <c r="J254" s="1">
        <v>678.41</v>
      </c>
      <c r="K254" s="1">
        <v>18130292</v>
      </c>
      <c r="L254" s="1">
        <v>12299738074.799999</v>
      </c>
      <c r="M254" s="1">
        <v>314702</v>
      </c>
      <c r="N254" s="3">
        <f>IF(ISERR(LN(Table1532[[#This Row],[Close Price]]/I253)),"-",LN(Table1532[[#This Row],[Close Price]]/I253))</f>
        <v>8.9886576303949903E-3</v>
      </c>
    </row>
    <row r="255" spans="1:14" x14ac:dyDescent="0.3">
      <c r="A255" s="1" t="s">
        <v>41</v>
      </c>
      <c r="B255" s="1" t="s">
        <v>14</v>
      </c>
      <c r="C255" s="2">
        <v>43475</v>
      </c>
      <c r="D255" s="1">
        <v>676.1</v>
      </c>
      <c r="E255" s="1">
        <v>681.6</v>
      </c>
      <c r="F255" s="1">
        <v>682</v>
      </c>
      <c r="G255" s="1">
        <v>672.55</v>
      </c>
      <c r="H255" s="1">
        <v>680.8</v>
      </c>
      <c r="I255" s="1">
        <v>679.7</v>
      </c>
      <c r="J255" s="1">
        <v>677.63</v>
      </c>
      <c r="K255" s="1">
        <v>9572493</v>
      </c>
      <c r="L255" s="1">
        <v>6486610275.8500004</v>
      </c>
      <c r="M255" s="1">
        <v>141449</v>
      </c>
      <c r="N255" s="3">
        <f>IF(ISERR(LN(Table1532[[#This Row],[Close Price]]/I254)),"-",LN(Table1532[[#This Row],[Close Price]]/I254))</f>
        <v>5.3105302559603709E-3</v>
      </c>
    </row>
    <row r="256" spans="1:14" x14ac:dyDescent="0.3">
      <c r="A256" s="1" t="s">
        <v>41</v>
      </c>
      <c r="B256" s="1" t="s">
        <v>14</v>
      </c>
      <c r="C256" s="2">
        <v>43476</v>
      </c>
      <c r="D256" s="1">
        <v>679.7</v>
      </c>
      <c r="E256" s="1">
        <v>680.2</v>
      </c>
      <c r="F256" s="1">
        <v>685.5</v>
      </c>
      <c r="G256" s="1">
        <v>672.5</v>
      </c>
      <c r="H256" s="1">
        <v>684.35</v>
      </c>
      <c r="I256" s="1">
        <v>683.5</v>
      </c>
      <c r="J256" s="1">
        <v>679.18</v>
      </c>
      <c r="K256" s="1">
        <v>12281903</v>
      </c>
      <c r="L256" s="1">
        <v>8341603861.1000004</v>
      </c>
      <c r="M256" s="1">
        <v>159694</v>
      </c>
      <c r="N256" s="3">
        <f>IF(ISERR(LN(Table1532[[#This Row],[Close Price]]/I255)),"-",LN(Table1532[[#This Row],[Close Price]]/I255))</f>
        <v>5.5751318114116225E-3</v>
      </c>
    </row>
    <row r="257" spans="1:14" x14ac:dyDescent="0.3">
      <c r="A257" s="1" t="s">
        <v>41</v>
      </c>
      <c r="B257" s="1" t="s">
        <v>14</v>
      </c>
      <c r="C257" s="2">
        <v>43479</v>
      </c>
      <c r="D257" s="1">
        <v>683.5</v>
      </c>
      <c r="E257" s="1">
        <v>707</v>
      </c>
      <c r="F257" s="1">
        <v>710.2</v>
      </c>
      <c r="G257" s="1">
        <v>695.95</v>
      </c>
      <c r="H257" s="1">
        <v>701.3</v>
      </c>
      <c r="I257" s="1">
        <v>701.9</v>
      </c>
      <c r="J257" s="1">
        <v>701.27</v>
      </c>
      <c r="K257" s="1">
        <v>19312937</v>
      </c>
      <c r="L257" s="1">
        <v>13543620376.15</v>
      </c>
      <c r="M257" s="1">
        <v>289248</v>
      </c>
      <c r="N257" s="3">
        <f>IF(ISERR(LN(Table1532[[#This Row],[Close Price]]/I256)),"-",LN(Table1532[[#This Row],[Close Price]]/I256))</f>
        <v>2.6564287572371417E-2</v>
      </c>
    </row>
    <row r="258" spans="1:14" x14ac:dyDescent="0.3">
      <c r="A258" s="1" t="s">
        <v>41</v>
      </c>
      <c r="B258" s="1" t="s">
        <v>14</v>
      </c>
      <c r="C258" s="2">
        <v>43480</v>
      </c>
      <c r="D258" s="1">
        <v>701.9</v>
      </c>
      <c r="E258" s="1">
        <v>707.2</v>
      </c>
      <c r="F258" s="1">
        <v>730</v>
      </c>
      <c r="G258" s="1">
        <v>707.2</v>
      </c>
      <c r="H258" s="1">
        <v>728.3</v>
      </c>
      <c r="I258" s="1">
        <v>726.6</v>
      </c>
      <c r="J258" s="1">
        <v>721.52</v>
      </c>
      <c r="K258" s="1">
        <v>19671304</v>
      </c>
      <c r="L258" s="1">
        <v>14193222353.15</v>
      </c>
      <c r="M258" s="1">
        <v>285205</v>
      </c>
      <c r="N258" s="3">
        <f>IF(ISERR(LN(Table1532[[#This Row],[Close Price]]/I257)),"-",LN(Table1532[[#This Row],[Close Price]]/I257))</f>
        <v>3.4585176050725801E-2</v>
      </c>
    </row>
    <row r="259" spans="1:14" x14ac:dyDescent="0.3">
      <c r="A259" s="1" t="s">
        <v>41</v>
      </c>
      <c r="B259" s="1" t="s">
        <v>14</v>
      </c>
      <c r="C259" s="2">
        <v>43481</v>
      </c>
      <c r="D259" s="1">
        <v>726.6</v>
      </c>
      <c r="E259" s="1">
        <v>729.9</v>
      </c>
      <c r="F259" s="1">
        <v>737.8</v>
      </c>
      <c r="G259" s="1">
        <v>728.5</v>
      </c>
      <c r="H259" s="1">
        <v>735.95</v>
      </c>
      <c r="I259" s="1">
        <v>736.8</v>
      </c>
      <c r="J259" s="1">
        <v>734.12</v>
      </c>
      <c r="K259" s="1">
        <v>9658944</v>
      </c>
      <c r="L259" s="1">
        <v>7090838080.1000004</v>
      </c>
      <c r="M259" s="1">
        <v>175301</v>
      </c>
      <c r="N259" s="3">
        <f>IF(ISERR(LN(Table1532[[#This Row],[Close Price]]/I258)),"-",LN(Table1532[[#This Row],[Close Price]]/I258))</f>
        <v>1.3940365153995365E-2</v>
      </c>
    </row>
    <row r="260" spans="1:14" x14ac:dyDescent="0.3">
      <c r="A260" s="1" t="s">
        <v>41</v>
      </c>
      <c r="B260" s="1" t="s">
        <v>14</v>
      </c>
      <c r="C260" s="2">
        <v>43482</v>
      </c>
      <c r="D260" s="1">
        <v>736.8</v>
      </c>
      <c r="E260" s="1">
        <v>735.8</v>
      </c>
      <c r="F260" s="1">
        <v>739</v>
      </c>
      <c r="G260" s="1">
        <v>729.1</v>
      </c>
      <c r="H260" s="1">
        <v>733.2</v>
      </c>
      <c r="I260" s="1">
        <v>733.35</v>
      </c>
      <c r="J260" s="1">
        <v>733.06</v>
      </c>
      <c r="K260" s="1">
        <v>6903771</v>
      </c>
      <c r="L260" s="1">
        <v>5060865130.1499996</v>
      </c>
      <c r="M260" s="1">
        <v>155361</v>
      </c>
      <c r="N260" s="3">
        <f>IF(ISERR(LN(Table1532[[#This Row],[Close Price]]/I259)),"-",LN(Table1532[[#This Row],[Close Price]]/I259))</f>
        <v>-4.6934072483326992E-3</v>
      </c>
    </row>
    <row r="261" spans="1:14" x14ac:dyDescent="0.3">
      <c r="A261" s="1" t="s">
        <v>41</v>
      </c>
      <c r="B261" s="1" t="s">
        <v>14</v>
      </c>
      <c r="C261" s="2">
        <v>43483</v>
      </c>
      <c r="D261" s="1">
        <v>733.35</v>
      </c>
      <c r="E261" s="1">
        <v>730</v>
      </c>
      <c r="F261" s="1">
        <v>736.2</v>
      </c>
      <c r="G261" s="1">
        <v>726.3</v>
      </c>
      <c r="H261" s="1">
        <v>734</v>
      </c>
      <c r="I261" s="1">
        <v>730.95</v>
      </c>
      <c r="J261" s="1">
        <v>730.43</v>
      </c>
      <c r="K261" s="1">
        <v>5902151</v>
      </c>
      <c r="L261" s="1">
        <v>4311101798.25</v>
      </c>
      <c r="M261" s="1">
        <v>117506</v>
      </c>
      <c r="N261" s="3">
        <f>IF(ISERR(LN(Table1532[[#This Row],[Close Price]]/I260)),"-",LN(Table1532[[#This Row],[Close Price]]/I260))</f>
        <v>-3.2780197351393509E-3</v>
      </c>
    </row>
    <row r="262" spans="1:14" x14ac:dyDescent="0.3">
      <c r="A262" s="1" t="s">
        <v>41</v>
      </c>
      <c r="B262" s="1" t="s">
        <v>14</v>
      </c>
      <c r="C262" s="2">
        <v>43486</v>
      </c>
      <c r="D262" s="1">
        <v>730.95</v>
      </c>
      <c r="E262" s="1">
        <v>738.2</v>
      </c>
      <c r="F262" s="1">
        <v>751</v>
      </c>
      <c r="G262" s="1">
        <v>734</v>
      </c>
      <c r="H262" s="1">
        <v>743.25</v>
      </c>
      <c r="I262" s="1">
        <v>745</v>
      </c>
      <c r="J262" s="1">
        <v>744.87</v>
      </c>
      <c r="K262" s="1">
        <v>8129422</v>
      </c>
      <c r="L262" s="1">
        <v>6055327086.3000002</v>
      </c>
      <c r="M262" s="1">
        <v>207759</v>
      </c>
      <c r="N262" s="3">
        <f>IF(ISERR(LN(Table1532[[#This Row],[Close Price]]/I261)),"-",LN(Table1532[[#This Row],[Close Price]]/I261))</f>
        <v>1.9039160421934532E-2</v>
      </c>
    </row>
    <row r="263" spans="1:14" x14ac:dyDescent="0.3">
      <c r="A263" s="1" t="s">
        <v>41</v>
      </c>
      <c r="B263" s="1" t="s">
        <v>14</v>
      </c>
      <c r="C263" s="2">
        <v>43487</v>
      </c>
      <c r="D263" s="1">
        <v>745</v>
      </c>
      <c r="E263" s="1">
        <v>741.25</v>
      </c>
      <c r="F263" s="1">
        <v>749</v>
      </c>
      <c r="G263" s="1">
        <v>734</v>
      </c>
      <c r="H263" s="1">
        <v>747</v>
      </c>
      <c r="I263" s="1">
        <v>745.35</v>
      </c>
      <c r="J263" s="1">
        <v>739.94</v>
      </c>
      <c r="K263" s="1">
        <v>6723375</v>
      </c>
      <c r="L263" s="1">
        <v>4974904338.8999996</v>
      </c>
      <c r="M263" s="1">
        <v>184880</v>
      </c>
      <c r="N263" s="3">
        <f>IF(ISERR(LN(Table1532[[#This Row],[Close Price]]/I262)),"-",LN(Table1532[[#This Row],[Close Price]]/I262))</f>
        <v>4.6968833687987302E-4</v>
      </c>
    </row>
    <row r="264" spans="1:14" x14ac:dyDescent="0.3">
      <c r="A264" s="1" t="s">
        <v>41</v>
      </c>
      <c r="B264" s="1" t="s">
        <v>14</v>
      </c>
      <c r="C264" s="2">
        <v>43488</v>
      </c>
      <c r="D264" s="1">
        <v>745.35</v>
      </c>
      <c r="E264" s="1">
        <v>742.35</v>
      </c>
      <c r="F264" s="1">
        <v>742.6</v>
      </c>
      <c r="G264" s="1">
        <v>729.2</v>
      </c>
      <c r="H264" s="1">
        <v>731.65</v>
      </c>
      <c r="I264" s="1">
        <v>731.65</v>
      </c>
      <c r="J264" s="1">
        <v>735.7</v>
      </c>
      <c r="K264" s="1">
        <v>7212099</v>
      </c>
      <c r="L264" s="1">
        <v>5305910421.6999998</v>
      </c>
      <c r="M264" s="1">
        <v>114457</v>
      </c>
      <c r="N264" s="3">
        <f>IF(ISERR(LN(Table1532[[#This Row],[Close Price]]/I263)),"-",LN(Table1532[[#This Row],[Close Price]]/I263))</f>
        <v>-1.8551649178003837E-2</v>
      </c>
    </row>
    <row r="265" spans="1:14" x14ac:dyDescent="0.3">
      <c r="A265" s="1" t="s">
        <v>41</v>
      </c>
      <c r="B265" s="1" t="s">
        <v>14</v>
      </c>
      <c r="C265" s="2">
        <v>43489</v>
      </c>
      <c r="D265" s="1">
        <v>731.65</v>
      </c>
      <c r="E265" s="1">
        <v>728.1</v>
      </c>
      <c r="F265" s="1">
        <v>736.1</v>
      </c>
      <c r="G265" s="1">
        <v>721</v>
      </c>
      <c r="H265" s="1">
        <v>734</v>
      </c>
      <c r="I265" s="1">
        <v>732</v>
      </c>
      <c r="J265" s="1">
        <v>727.66</v>
      </c>
      <c r="K265" s="1">
        <v>7429783</v>
      </c>
      <c r="L265" s="1">
        <v>5406365017.8999996</v>
      </c>
      <c r="M265" s="1">
        <v>138534</v>
      </c>
      <c r="N265" s="3">
        <f>IF(ISERR(LN(Table1532[[#This Row],[Close Price]]/I264)),"-",LN(Table1532[[#This Row],[Close Price]]/I264))</f>
        <v>4.7825642287616419E-4</v>
      </c>
    </row>
    <row r="266" spans="1:14" x14ac:dyDescent="0.3">
      <c r="A266" s="1" t="s">
        <v>41</v>
      </c>
      <c r="B266" s="1" t="s">
        <v>14</v>
      </c>
      <c r="C266" s="2">
        <v>43490</v>
      </c>
      <c r="D266" s="1">
        <v>732</v>
      </c>
      <c r="E266" s="1">
        <v>728</v>
      </c>
      <c r="F266" s="1">
        <v>737.9</v>
      </c>
      <c r="G266" s="1">
        <v>724.25</v>
      </c>
      <c r="H266" s="1">
        <v>730.3</v>
      </c>
      <c r="I266" s="1">
        <v>730.35</v>
      </c>
      <c r="J266" s="1">
        <v>731.7</v>
      </c>
      <c r="K266" s="1">
        <v>5543112</v>
      </c>
      <c r="L266" s="1">
        <v>4055912046.4499998</v>
      </c>
      <c r="M266" s="1">
        <v>86157</v>
      </c>
      <c r="N266" s="3">
        <f>IF(ISERR(LN(Table1532[[#This Row],[Close Price]]/I265)),"-",LN(Table1532[[#This Row],[Close Price]]/I265))</f>
        <v>-2.2566426644919286E-3</v>
      </c>
    </row>
    <row r="267" spans="1:14" x14ac:dyDescent="0.3">
      <c r="A267" s="1" t="s">
        <v>41</v>
      </c>
      <c r="B267" s="1" t="s">
        <v>14</v>
      </c>
      <c r="C267" s="2">
        <v>43493</v>
      </c>
      <c r="D267" s="1">
        <v>730.35</v>
      </c>
      <c r="E267" s="1">
        <v>731</v>
      </c>
      <c r="F267" s="1">
        <v>732.6</v>
      </c>
      <c r="G267" s="1">
        <v>719</v>
      </c>
      <c r="H267" s="1">
        <v>731</v>
      </c>
      <c r="I267" s="1">
        <v>727.95</v>
      </c>
      <c r="J267" s="1">
        <v>725.12</v>
      </c>
      <c r="K267" s="1">
        <v>7944693</v>
      </c>
      <c r="L267" s="1">
        <v>5760882919</v>
      </c>
      <c r="M267" s="1">
        <v>128705</v>
      </c>
      <c r="N267" s="3">
        <f>IF(ISERR(LN(Table1532[[#This Row],[Close Price]]/I266)),"-",LN(Table1532[[#This Row],[Close Price]]/I266))</f>
        <v>-3.2915067774846977E-3</v>
      </c>
    </row>
    <row r="268" spans="1:14" x14ac:dyDescent="0.3">
      <c r="A268" s="1" t="s">
        <v>41</v>
      </c>
      <c r="B268" s="1" t="s">
        <v>14</v>
      </c>
      <c r="C268" s="2">
        <v>43494</v>
      </c>
      <c r="D268" s="1">
        <v>727.95</v>
      </c>
      <c r="E268" s="1">
        <v>725.5</v>
      </c>
      <c r="F268" s="1">
        <v>732.85</v>
      </c>
      <c r="G268" s="1">
        <v>716.5</v>
      </c>
      <c r="H268" s="1">
        <v>730.05</v>
      </c>
      <c r="I268" s="1">
        <v>727.9</v>
      </c>
      <c r="J268" s="1">
        <v>721.76</v>
      </c>
      <c r="K268" s="1">
        <v>6760819</v>
      </c>
      <c r="L268" s="1">
        <v>4879714902.6000004</v>
      </c>
      <c r="M268" s="1">
        <v>137242</v>
      </c>
      <c r="N268" s="3">
        <f>IF(ISERR(LN(Table1532[[#This Row],[Close Price]]/I267)),"-",LN(Table1532[[#This Row],[Close Price]]/I267))</f>
        <v>-6.8688395122773303E-5</v>
      </c>
    </row>
    <row r="269" spans="1:14" x14ac:dyDescent="0.3">
      <c r="A269" s="1" t="s">
        <v>41</v>
      </c>
      <c r="B269" s="1" t="s">
        <v>14</v>
      </c>
      <c r="C269" s="2">
        <v>43495</v>
      </c>
      <c r="D269" s="1">
        <v>727.9</v>
      </c>
      <c r="E269" s="1">
        <v>727.9</v>
      </c>
      <c r="F269" s="1">
        <v>734.8</v>
      </c>
      <c r="G269" s="1">
        <v>721.1</v>
      </c>
      <c r="H269" s="1">
        <v>724.3</v>
      </c>
      <c r="I269" s="1">
        <v>725.9</v>
      </c>
      <c r="J269" s="1">
        <v>726.45</v>
      </c>
      <c r="K269" s="1">
        <v>5763026</v>
      </c>
      <c r="L269" s="1">
        <v>4186556191.9499998</v>
      </c>
      <c r="M269" s="1">
        <v>125751</v>
      </c>
      <c r="N269" s="3">
        <f>IF(ISERR(LN(Table1532[[#This Row],[Close Price]]/I268)),"-",LN(Table1532[[#This Row],[Close Price]]/I268))</f>
        <v>-2.7514118334173001E-3</v>
      </c>
    </row>
    <row r="270" spans="1:14" x14ac:dyDescent="0.3">
      <c r="A270" s="1" t="s">
        <v>41</v>
      </c>
      <c r="B270" s="1" t="s">
        <v>14</v>
      </c>
      <c r="C270" s="2">
        <v>43496</v>
      </c>
      <c r="D270" s="1">
        <v>725.9</v>
      </c>
      <c r="E270" s="1">
        <v>726</v>
      </c>
      <c r="F270" s="1">
        <v>751.3</v>
      </c>
      <c r="G270" s="1">
        <v>726</v>
      </c>
      <c r="H270" s="1">
        <v>750</v>
      </c>
      <c r="I270" s="1">
        <v>749.55</v>
      </c>
      <c r="J270" s="1">
        <v>744.47</v>
      </c>
      <c r="K270" s="1">
        <v>13825233</v>
      </c>
      <c r="L270" s="1">
        <v>10292423934.85</v>
      </c>
      <c r="M270" s="1">
        <v>265809</v>
      </c>
      <c r="N270" s="3">
        <f>IF(ISERR(LN(Table1532[[#This Row],[Close Price]]/I269)),"-",LN(Table1532[[#This Row],[Close Price]]/I269))</f>
        <v>3.2060762167528727E-2</v>
      </c>
    </row>
    <row r="271" spans="1:14" x14ac:dyDescent="0.3">
      <c r="A271" s="1" t="s">
        <v>41</v>
      </c>
      <c r="B271" s="1" t="s">
        <v>14</v>
      </c>
      <c r="C271" s="2">
        <v>43497</v>
      </c>
      <c r="D271" s="1">
        <v>749.55</v>
      </c>
      <c r="E271" s="1">
        <v>751.35</v>
      </c>
      <c r="F271" s="1">
        <v>762.5</v>
      </c>
      <c r="G271" s="1">
        <v>744.5</v>
      </c>
      <c r="H271" s="1">
        <v>756.7</v>
      </c>
      <c r="I271" s="1">
        <v>757.05</v>
      </c>
      <c r="J271" s="1">
        <v>753.37</v>
      </c>
      <c r="K271" s="1">
        <v>6276585</v>
      </c>
      <c r="L271" s="1">
        <v>4728608322</v>
      </c>
      <c r="M271" s="1">
        <v>119145</v>
      </c>
      <c r="N271" s="3">
        <f>IF(ISERR(LN(Table1532[[#This Row],[Close Price]]/I270)),"-",LN(Table1532[[#This Row],[Close Price]]/I270))</f>
        <v>9.956274996057269E-3</v>
      </c>
    </row>
    <row r="272" spans="1:14" x14ac:dyDescent="0.3">
      <c r="A272" s="1" t="s">
        <v>41</v>
      </c>
      <c r="B272" s="1" t="s">
        <v>14</v>
      </c>
      <c r="C272" s="2">
        <v>43500</v>
      </c>
      <c r="D272" s="1">
        <v>757.05</v>
      </c>
      <c r="E272" s="1">
        <v>757</v>
      </c>
      <c r="F272" s="1">
        <v>762.5</v>
      </c>
      <c r="G272" s="1">
        <v>749.2</v>
      </c>
      <c r="H272" s="1">
        <v>755.9</v>
      </c>
      <c r="I272" s="1">
        <v>755.9</v>
      </c>
      <c r="J272" s="1">
        <v>754.39</v>
      </c>
      <c r="K272" s="1">
        <v>3945391</v>
      </c>
      <c r="L272" s="1">
        <v>2976361896.6500001</v>
      </c>
      <c r="M272" s="1">
        <v>110537</v>
      </c>
      <c r="N272" s="3">
        <f>IF(ISERR(LN(Table1532[[#This Row],[Close Price]]/I271)),"-",LN(Table1532[[#This Row],[Close Price]]/I271))</f>
        <v>-1.5202091562500474E-3</v>
      </c>
    </row>
    <row r="273" spans="1:14" x14ac:dyDescent="0.3">
      <c r="A273" s="1" t="s">
        <v>41</v>
      </c>
      <c r="B273" s="1" t="s">
        <v>14</v>
      </c>
      <c r="C273" s="2">
        <v>43501</v>
      </c>
      <c r="D273" s="1">
        <v>755.9</v>
      </c>
      <c r="E273" s="1">
        <v>747</v>
      </c>
      <c r="F273" s="1">
        <v>759.95</v>
      </c>
      <c r="G273" s="1">
        <v>747</v>
      </c>
      <c r="H273" s="1">
        <v>755</v>
      </c>
      <c r="I273" s="1">
        <v>754.85</v>
      </c>
      <c r="J273" s="1">
        <v>753.48</v>
      </c>
      <c r="K273" s="1">
        <v>4694366</v>
      </c>
      <c r="L273" s="1">
        <v>3537094842.6500001</v>
      </c>
      <c r="M273" s="1">
        <v>98651</v>
      </c>
      <c r="N273" s="3">
        <f>IF(ISERR(LN(Table1532[[#This Row],[Close Price]]/I272)),"-",LN(Table1532[[#This Row],[Close Price]]/I272))</f>
        <v>-1.3900382843859015E-3</v>
      </c>
    </row>
    <row r="274" spans="1:14" x14ac:dyDescent="0.3">
      <c r="A274" s="1" t="s">
        <v>41</v>
      </c>
      <c r="B274" s="1" t="s">
        <v>14</v>
      </c>
      <c r="C274" s="2">
        <v>43502</v>
      </c>
      <c r="D274" s="1">
        <v>754.85</v>
      </c>
      <c r="E274" s="1">
        <v>755.55</v>
      </c>
      <c r="F274" s="1">
        <v>766.95</v>
      </c>
      <c r="G274" s="1">
        <v>754.35</v>
      </c>
      <c r="H274" s="1">
        <v>763.75</v>
      </c>
      <c r="I274" s="1">
        <v>763.3</v>
      </c>
      <c r="J274" s="1">
        <v>762.75</v>
      </c>
      <c r="K274" s="1">
        <v>5880482</v>
      </c>
      <c r="L274" s="1">
        <v>4485360735.1499996</v>
      </c>
      <c r="M274" s="1">
        <v>150791</v>
      </c>
      <c r="N274" s="3">
        <f>IF(ISERR(LN(Table1532[[#This Row],[Close Price]]/I273)),"-",LN(Table1532[[#This Row],[Close Price]]/I273))</f>
        <v>1.1132084790679462E-2</v>
      </c>
    </row>
    <row r="275" spans="1:14" x14ac:dyDescent="0.3">
      <c r="A275" s="1" t="s">
        <v>41</v>
      </c>
      <c r="B275" s="1" t="s">
        <v>14</v>
      </c>
      <c r="C275" s="2">
        <v>43503</v>
      </c>
      <c r="D275" s="1">
        <v>763.3</v>
      </c>
      <c r="E275" s="1">
        <v>763.05</v>
      </c>
      <c r="F275" s="1">
        <v>769.45</v>
      </c>
      <c r="G275" s="1">
        <v>761</v>
      </c>
      <c r="H275" s="1">
        <v>763</v>
      </c>
      <c r="I275" s="1">
        <v>764</v>
      </c>
      <c r="J275" s="1">
        <v>766.2</v>
      </c>
      <c r="K275" s="1">
        <v>3961797</v>
      </c>
      <c r="L275" s="1">
        <v>3035522378.4499998</v>
      </c>
      <c r="M275" s="1">
        <v>102039</v>
      </c>
      <c r="N275" s="3">
        <f>IF(ISERR(LN(Table1532[[#This Row],[Close Price]]/I274)),"-",LN(Table1532[[#This Row],[Close Price]]/I274))</f>
        <v>9.1665036209595552E-4</v>
      </c>
    </row>
    <row r="276" spans="1:14" x14ac:dyDescent="0.3">
      <c r="A276" s="1" t="s">
        <v>41</v>
      </c>
      <c r="B276" s="1" t="s">
        <v>14</v>
      </c>
      <c r="C276" s="2">
        <v>43504</v>
      </c>
      <c r="D276" s="1">
        <v>764</v>
      </c>
      <c r="E276" s="1">
        <v>760</v>
      </c>
      <c r="F276" s="1">
        <v>772.25</v>
      </c>
      <c r="G276" s="1">
        <v>754.9</v>
      </c>
      <c r="H276" s="1">
        <v>760.9</v>
      </c>
      <c r="I276" s="1">
        <v>760.9</v>
      </c>
      <c r="J276" s="1">
        <v>763.4</v>
      </c>
      <c r="K276" s="1">
        <v>5915169</v>
      </c>
      <c r="L276" s="1">
        <v>4515625944.3000002</v>
      </c>
      <c r="M276" s="1">
        <v>92824</v>
      </c>
      <c r="N276" s="3">
        <f>IF(ISERR(LN(Table1532[[#This Row],[Close Price]]/I275)),"-",LN(Table1532[[#This Row],[Close Price]]/I275))</f>
        <v>-4.0658459840434277E-3</v>
      </c>
    </row>
    <row r="277" spans="1:14" x14ac:dyDescent="0.3">
      <c r="A277" s="1" t="s">
        <v>41</v>
      </c>
      <c r="B277" s="1" t="s">
        <v>14</v>
      </c>
      <c r="C277" s="2">
        <v>43507</v>
      </c>
      <c r="D277" s="1">
        <v>760.9</v>
      </c>
      <c r="E277" s="1">
        <v>766.9</v>
      </c>
      <c r="F277" s="1">
        <v>768.75</v>
      </c>
      <c r="G277" s="1">
        <v>759</v>
      </c>
      <c r="H277" s="1">
        <v>760.45</v>
      </c>
      <c r="I277" s="1">
        <v>762.8</v>
      </c>
      <c r="J277" s="1">
        <v>764.82</v>
      </c>
      <c r="K277" s="1">
        <v>5500216</v>
      </c>
      <c r="L277" s="1">
        <v>4206653296</v>
      </c>
      <c r="M277" s="1">
        <v>101154</v>
      </c>
      <c r="N277" s="3">
        <f>IF(ISERR(LN(Table1532[[#This Row],[Close Price]]/I276)),"-",LN(Table1532[[#This Row],[Close Price]]/I276))</f>
        <v>2.4939305437869544E-3</v>
      </c>
    </row>
    <row r="278" spans="1:14" x14ac:dyDescent="0.3">
      <c r="A278" s="1" t="s">
        <v>41</v>
      </c>
      <c r="B278" s="1" t="s">
        <v>14</v>
      </c>
      <c r="C278" s="2">
        <v>43508</v>
      </c>
      <c r="D278" s="1">
        <v>762.8</v>
      </c>
      <c r="E278" s="1">
        <v>760.35</v>
      </c>
      <c r="F278" s="1">
        <v>760.35</v>
      </c>
      <c r="G278" s="1">
        <v>741</v>
      </c>
      <c r="H278" s="1">
        <v>750.4</v>
      </c>
      <c r="I278" s="1">
        <v>750.45</v>
      </c>
      <c r="J278" s="1">
        <v>748.38</v>
      </c>
      <c r="K278" s="1">
        <v>7310690</v>
      </c>
      <c r="L278" s="1">
        <v>5471189240.6000004</v>
      </c>
      <c r="M278" s="1">
        <v>148513</v>
      </c>
      <c r="N278" s="3">
        <f>IF(ISERR(LN(Table1532[[#This Row],[Close Price]]/I277)),"-",LN(Table1532[[#This Row],[Close Price]]/I277))</f>
        <v>-1.6322847123940165E-2</v>
      </c>
    </row>
    <row r="279" spans="1:14" x14ac:dyDescent="0.3">
      <c r="A279" s="1" t="s">
        <v>41</v>
      </c>
      <c r="B279" s="1" t="s">
        <v>14</v>
      </c>
      <c r="C279" s="2">
        <v>43509</v>
      </c>
      <c r="D279" s="1">
        <v>750.45</v>
      </c>
      <c r="E279" s="1">
        <v>750.1</v>
      </c>
      <c r="F279" s="1">
        <v>759.7</v>
      </c>
      <c r="G279" s="1">
        <v>743.65</v>
      </c>
      <c r="H279" s="1">
        <v>754</v>
      </c>
      <c r="I279" s="1">
        <v>754.9</v>
      </c>
      <c r="J279" s="1">
        <v>753.01</v>
      </c>
      <c r="K279" s="1">
        <v>5050182</v>
      </c>
      <c r="L279" s="1">
        <v>3802821367.5500002</v>
      </c>
      <c r="M279" s="1">
        <v>133702</v>
      </c>
      <c r="N279" s="3">
        <f>IF(ISERR(LN(Table1532[[#This Row],[Close Price]]/I278)),"-",LN(Table1532[[#This Row],[Close Price]]/I278))</f>
        <v>5.9122635432554312E-3</v>
      </c>
    </row>
    <row r="280" spans="1:14" x14ac:dyDescent="0.3">
      <c r="A280" s="1" t="s">
        <v>41</v>
      </c>
      <c r="B280" s="1" t="s">
        <v>14</v>
      </c>
      <c r="C280" s="2">
        <v>43510</v>
      </c>
      <c r="D280" s="1">
        <v>754.9</v>
      </c>
      <c r="E280" s="1">
        <v>751</v>
      </c>
      <c r="F280" s="1">
        <v>753</v>
      </c>
      <c r="G280" s="1">
        <v>737.25</v>
      </c>
      <c r="H280" s="1">
        <v>740.35</v>
      </c>
      <c r="I280" s="1">
        <v>740.05</v>
      </c>
      <c r="J280" s="1">
        <v>745.6</v>
      </c>
      <c r="K280" s="1">
        <v>4610535</v>
      </c>
      <c r="L280" s="1">
        <v>3437611369.9499998</v>
      </c>
      <c r="M280" s="1">
        <v>113149</v>
      </c>
      <c r="N280" s="3">
        <f>IF(ISERR(LN(Table1532[[#This Row],[Close Price]]/I279)),"-",LN(Table1532[[#This Row],[Close Price]]/I279))</f>
        <v>-1.9867538662381473E-2</v>
      </c>
    </row>
    <row r="281" spans="1:14" x14ac:dyDescent="0.3">
      <c r="A281" s="1" t="s">
        <v>41</v>
      </c>
      <c r="B281" s="1" t="s">
        <v>14</v>
      </c>
      <c r="C281" s="2">
        <v>43511</v>
      </c>
      <c r="D281" s="1">
        <v>740.05</v>
      </c>
      <c r="E281" s="1">
        <v>742.3</v>
      </c>
      <c r="F281" s="1">
        <v>746.5</v>
      </c>
      <c r="G281" s="1">
        <v>732.6</v>
      </c>
      <c r="H281" s="1">
        <v>742.05</v>
      </c>
      <c r="I281" s="1">
        <v>741.95</v>
      </c>
      <c r="J281" s="1">
        <v>739.44</v>
      </c>
      <c r="K281" s="1">
        <v>5586389</v>
      </c>
      <c r="L281" s="1">
        <v>4130795666.4499998</v>
      </c>
      <c r="M281" s="1">
        <v>93850</v>
      </c>
      <c r="N281" s="3">
        <f>IF(ISERR(LN(Table1532[[#This Row],[Close Price]]/I280)),"-",LN(Table1532[[#This Row],[Close Price]]/I280))</f>
        <v>2.5641039689378552E-3</v>
      </c>
    </row>
    <row r="282" spans="1:14" x14ac:dyDescent="0.3">
      <c r="A282" s="1" t="s">
        <v>41</v>
      </c>
      <c r="B282" s="1" t="s">
        <v>14</v>
      </c>
      <c r="C282" s="2">
        <v>43514</v>
      </c>
      <c r="D282" s="1">
        <v>741.95</v>
      </c>
      <c r="E282" s="1">
        <v>742.35</v>
      </c>
      <c r="F282" s="1">
        <v>747.65</v>
      </c>
      <c r="G282" s="1">
        <v>736</v>
      </c>
      <c r="H282" s="1">
        <v>741</v>
      </c>
      <c r="I282" s="1">
        <v>741.05</v>
      </c>
      <c r="J282" s="1">
        <v>739.9</v>
      </c>
      <c r="K282" s="1">
        <v>5346825</v>
      </c>
      <c r="L282" s="1">
        <v>3956112147.9499998</v>
      </c>
      <c r="M282" s="1">
        <v>105532</v>
      </c>
      <c r="N282" s="3">
        <f>IF(ISERR(LN(Table1532[[#This Row],[Close Price]]/I281)),"-",LN(Table1532[[#This Row],[Close Price]]/I281))</f>
        <v>-1.213756049211578E-3</v>
      </c>
    </row>
    <row r="283" spans="1:14" x14ac:dyDescent="0.3">
      <c r="A283" s="1" t="s">
        <v>41</v>
      </c>
      <c r="B283" s="1" t="s">
        <v>14</v>
      </c>
      <c r="C283" s="2">
        <v>43515</v>
      </c>
      <c r="D283" s="1">
        <v>741.05</v>
      </c>
      <c r="E283" s="1">
        <v>739.1</v>
      </c>
      <c r="F283" s="1">
        <v>740.55</v>
      </c>
      <c r="G283" s="1">
        <v>721.3</v>
      </c>
      <c r="H283" s="1">
        <v>724</v>
      </c>
      <c r="I283" s="1">
        <v>724.3</v>
      </c>
      <c r="J283" s="1">
        <v>726.7</v>
      </c>
      <c r="K283" s="1">
        <v>9401334</v>
      </c>
      <c r="L283" s="1">
        <v>6831940830.8999996</v>
      </c>
      <c r="M283" s="1">
        <v>124664</v>
      </c>
      <c r="N283" s="3">
        <f>IF(ISERR(LN(Table1532[[#This Row],[Close Price]]/I282)),"-",LN(Table1532[[#This Row],[Close Price]]/I282))</f>
        <v>-2.2862428201643609E-2</v>
      </c>
    </row>
    <row r="284" spans="1:14" x14ac:dyDescent="0.3">
      <c r="A284" s="1" t="s">
        <v>41</v>
      </c>
      <c r="B284" s="1" t="s">
        <v>14</v>
      </c>
      <c r="C284" s="2">
        <v>43516</v>
      </c>
      <c r="D284" s="1">
        <v>724.3</v>
      </c>
      <c r="E284" s="1">
        <v>727</v>
      </c>
      <c r="F284" s="1">
        <v>743</v>
      </c>
      <c r="G284" s="1">
        <v>726.05</v>
      </c>
      <c r="H284" s="1">
        <v>740.55</v>
      </c>
      <c r="I284" s="1">
        <v>740.7</v>
      </c>
      <c r="J284" s="1">
        <v>734.78</v>
      </c>
      <c r="K284" s="1">
        <v>5210675</v>
      </c>
      <c r="L284" s="1">
        <v>3828686486.0500002</v>
      </c>
      <c r="M284" s="1">
        <v>130965</v>
      </c>
      <c r="N284" s="3">
        <f>IF(ISERR(LN(Table1532[[#This Row],[Close Price]]/I283)),"-",LN(Table1532[[#This Row],[Close Price]]/I283))</f>
        <v>2.2390013817963333E-2</v>
      </c>
    </row>
    <row r="285" spans="1:14" x14ac:dyDescent="0.3">
      <c r="A285" s="1" t="s">
        <v>41</v>
      </c>
      <c r="B285" s="1" t="s">
        <v>14</v>
      </c>
      <c r="C285" s="2">
        <v>43517</v>
      </c>
      <c r="D285" s="1">
        <v>740.7</v>
      </c>
      <c r="E285" s="1">
        <v>738</v>
      </c>
      <c r="F285" s="1">
        <v>738</v>
      </c>
      <c r="G285" s="1">
        <v>727.1</v>
      </c>
      <c r="H285" s="1">
        <v>734</v>
      </c>
      <c r="I285" s="1">
        <v>733.45</v>
      </c>
      <c r="J285" s="1">
        <v>732.23</v>
      </c>
      <c r="K285" s="1">
        <v>7202786</v>
      </c>
      <c r="L285" s="1">
        <v>5274097398.6000004</v>
      </c>
      <c r="M285" s="1">
        <v>151794</v>
      </c>
      <c r="N285" s="3">
        <f>IF(ISERR(LN(Table1532[[#This Row],[Close Price]]/I284)),"-",LN(Table1532[[#This Row],[Close Price]]/I284))</f>
        <v>-9.8362560854717406E-3</v>
      </c>
    </row>
    <row r="286" spans="1:14" x14ac:dyDescent="0.3">
      <c r="A286" s="1" t="s">
        <v>41</v>
      </c>
      <c r="B286" s="1" t="s">
        <v>14</v>
      </c>
      <c r="C286" s="2">
        <v>43518</v>
      </c>
      <c r="D286" s="1">
        <v>733.45</v>
      </c>
      <c r="E286" s="1">
        <v>732.5</v>
      </c>
      <c r="F286" s="1">
        <v>738.2</v>
      </c>
      <c r="G286" s="1">
        <v>728</v>
      </c>
      <c r="H286" s="1">
        <v>734.9</v>
      </c>
      <c r="I286" s="1">
        <v>734.95</v>
      </c>
      <c r="J286" s="1">
        <v>733.71</v>
      </c>
      <c r="K286" s="1">
        <v>3750833</v>
      </c>
      <c r="L286" s="1">
        <v>2752041713</v>
      </c>
      <c r="M286" s="1">
        <v>99246</v>
      </c>
      <c r="N286" s="3">
        <f>IF(ISERR(LN(Table1532[[#This Row],[Close Price]]/I285)),"-",LN(Table1532[[#This Row],[Close Price]]/I285))</f>
        <v>2.0430407542247758E-3</v>
      </c>
    </row>
    <row r="287" spans="1:14" x14ac:dyDescent="0.3">
      <c r="A287" s="1" t="s">
        <v>41</v>
      </c>
      <c r="B287" s="1" t="s">
        <v>14</v>
      </c>
      <c r="C287" s="2">
        <v>43521</v>
      </c>
      <c r="D287" s="1">
        <v>734.95</v>
      </c>
      <c r="E287" s="1">
        <v>735.55</v>
      </c>
      <c r="F287" s="1">
        <v>758</v>
      </c>
      <c r="G287" s="1">
        <v>735.55</v>
      </c>
      <c r="H287" s="1">
        <v>755</v>
      </c>
      <c r="I287" s="1">
        <v>754.9</v>
      </c>
      <c r="J287" s="1">
        <v>749.2</v>
      </c>
      <c r="K287" s="1">
        <v>6547552</v>
      </c>
      <c r="L287" s="1">
        <v>4905413918.0500002</v>
      </c>
      <c r="M287" s="1">
        <v>155205</v>
      </c>
      <c r="N287" s="3" t="str">
        <f>IF(ISERR(LN(Table1532[[#This Row],[Close Price]]/#REF!)),"-",LN(Table1532[[#This Row],[Close Price]]/#REF!))</f>
        <v>-</v>
      </c>
    </row>
    <row r="288" spans="1:14" x14ac:dyDescent="0.3">
      <c r="A288" s="1" t="s">
        <v>41</v>
      </c>
      <c r="B288" s="1" t="s">
        <v>14</v>
      </c>
      <c r="C288" s="2">
        <v>43522</v>
      </c>
      <c r="D288" s="1">
        <v>754.9</v>
      </c>
      <c r="E288" s="1">
        <v>748.6</v>
      </c>
      <c r="F288" s="1">
        <v>752.6</v>
      </c>
      <c r="G288" s="1">
        <v>740.15</v>
      </c>
      <c r="H288" s="1">
        <v>741.55</v>
      </c>
      <c r="I288" s="1">
        <v>742.5</v>
      </c>
      <c r="J288" s="1">
        <v>745.77</v>
      </c>
      <c r="K288" s="1">
        <v>8319610</v>
      </c>
      <c r="L288" s="1">
        <v>6204521714.0500002</v>
      </c>
      <c r="M288" s="1">
        <v>188778</v>
      </c>
      <c r="N288" s="3">
        <f>IF(ISERR(LN(Table1532[[#This Row],[Close Price]]/I287)),"-",LN(Table1532[[#This Row],[Close Price]]/I287))</f>
        <v>-1.6562419468724485E-2</v>
      </c>
    </row>
    <row r="289" spans="1:14" x14ac:dyDescent="0.3">
      <c r="A289" s="1" t="s">
        <v>41</v>
      </c>
      <c r="B289" s="1" t="s">
        <v>14</v>
      </c>
      <c r="C289" s="2">
        <v>43523</v>
      </c>
      <c r="D289" s="1">
        <v>742.5</v>
      </c>
      <c r="E289" s="1">
        <v>745</v>
      </c>
      <c r="F289" s="1">
        <v>746.4</v>
      </c>
      <c r="G289" s="1">
        <v>732.75</v>
      </c>
      <c r="H289" s="1">
        <v>734.5</v>
      </c>
      <c r="I289" s="1">
        <v>735.25</v>
      </c>
      <c r="J289" s="1">
        <v>738.56</v>
      </c>
      <c r="K289" s="1">
        <v>5936354</v>
      </c>
      <c r="L289" s="1">
        <v>4384324580.1999998</v>
      </c>
      <c r="M289" s="1">
        <v>181469</v>
      </c>
      <c r="N289" s="3">
        <f>IF(ISERR(LN(Table1532[[#This Row],[Close Price]]/I288)),"-",LN(Table1532[[#This Row],[Close Price]]/I288))</f>
        <v>-9.812293242750264E-3</v>
      </c>
    </row>
    <row r="290" spans="1:14" x14ac:dyDescent="0.3">
      <c r="A290" s="1" t="s">
        <v>41</v>
      </c>
      <c r="B290" s="1" t="s">
        <v>14</v>
      </c>
      <c r="C290" s="2">
        <v>43524</v>
      </c>
      <c r="D290" s="1">
        <v>735.25</v>
      </c>
      <c r="E290" s="1">
        <v>738.7</v>
      </c>
      <c r="F290" s="1">
        <v>742.4</v>
      </c>
      <c r="G290" s="1">
        <v>732.3</v>
      </c>
      <c r="H290" s="1">
        <v>734.7</v>
      </c>
      <c r="I290" s="1">
        <v>734.3</v>
      </c>
      <c r="J290" s="1">
        <v>735.59</v>
      </c>
      <c r="K290" s="1">
        <v>8559921</v>
      </c>
      <c r="L290" s="1">
        <v>6296619713.6000004</v>
      </c>
      <c r="M290" s="1">
        <v>142436</v>
      </c>
      <c r="N290" s="3">
        <f>IF(ISERR(LN(Table1532[[#This Row],[Close Price]]/I289)),"-",LN(Table1532[[#This Row],[Close Price]]/I289))</f>
        <v>-1.2929129765396803E-3</v>
      </c>
    </row>
    <row r="291" spans="1:14" x14ac:dyDescent="0.3">
      <c r="A291" s="1" t="s">
        <v>41</v>
      </c>
      <c r="B291" s="1" t="s">
        <v>14</v>
      </c>
      <c r="C291" s="2">
        <v>43525</v>
      </c>
      <c r="D291" s="1">
        <v>734.3</v>
      </c>
      <c r="E291" s="1">
        <v>735.5</v>
      </c>
      <c r="F291" s="1">
        <v>743.4</v>
      </c>
      <c r="G291" s="1">
        <v>735.5</v>
      </c>
      <c r="H291" s="1">
        <v>741.8</v>
      </c>
      <c r="I291" s="1">
        <v>741.9</v>
      </c>
      <c r="J291" s="1">
        <v>740</v>
      </c>
      <c r="K291" s="1">
        <v>3998826</v>
      </c>
      <c r="L291" s="1">
        <v>2959115940.1500001</v>
      </c>
      <c r="M291" s="1">
        <v>86883</v>
      </c>
      <c r="N291" s="3">
        <f>IF(ISERR(LN(Table1532[[#This Row],[Close Price]]/I290)),"-",LN(Table1532[[#This Row],[Close Price]]/I290))</f>
        <v>1.0296798737915456E-2</v>
      </c>
    </row>
    <row r="292" spans="1:14" x14ac:dyDescent="0.3">
      <c r="A292" s="1" t="s">
        <v>41</v>
      </c>
      <c r="B292" s="1" t="s">
        <v>14</v>
      </c>
      <c r="C292" s="2">
        <v>43529</v>
      </c>
      <c r="D292" s="1">
        <v>741.9</v>
      </c>
      <c r="E292" s="1">
        <v>740.5</v>
      </c>
      <c r="F292" s="1">
        <v>742.5</v>
      </c>
      <c r="G292" s="1">
        <v>730.25</v>
      </c>
      <c r="H292" s="1">
        <v>732.75</v>
      </c>
      <c r="I292" s="1">
        <v>732.5</v>
      </c>
      <c r="J292" s="1">
        <v>734.79</v>
      </c>
      <c r="K292" s="1">
        <v>4826505</v>
      </c>
      <c r="L292" s="1">
        <v>3546464354</v>
      </c>
      <c r="M292" s="1">
        <v>187167</v>
      </c>
      <c r="N292" s="3">
        <f>IF(ISERR(LN(Table1532[[#This Row],[Close Price]]/I291)),"-",LN(Table1532[[#This Row],[Close Price]]/I291))</f>
        <v>-1.2751122304257838E-2</v>
      </c>
    </row>
    <row r="293" spans="1:14" x14ac:dyDescent="0.3">
      <c r="A293" s="1" t="s">
        <v>41</v>
      </c>
      <c r="B293" s="1" t="s">
        <v>14</v>
      </c>
      <c r="C293" s="2">
        <v>43530</v>
      </c>
      <c r="D293" s="1">
        <v>732.5</v>
      </c>
      <c r="E293" s="1">
        <v>736.1</v>
      </c>
      <c r="F293" s="1">
        <v>736.1</v>
      </c>
      <c r="G293" s="1">
        <v>727</v>
      </c>
      <c r="H293" s="1">
        <v>732.25</v>
      </c>
      <c r="I293" s="1">
        <v>732.5</v>
      </c>
      <c r="J293" s="1">
        <v>732.02</v>
      </c>
      <c r="K293" s="1">
        <v>6076668</v>
      </c>
      <c r="L293" s="1">
        <v>4448254459.4499998</v>
      </c>
      <c r="M293" s="1">
        <v>201307</v>
      </c>
      <c r="N293" s="3">
        <f>IF(ISERR(LN(Table1532[[#This Row],[Close Price]]/I292)),"-",LN(Table1532[[#This Row],[Close Price]]/I292))</f>
        <v>0</v>
      </c>
    </row>
    <row r="294" spans="1:14" x14ac:dyDescent="0.3">
      <c r="A294" s="1" t="s">
        <v>41</v>
      </c>
      <c r="B294" s="1" t="s">
        <v>14</v>
      </c>
      <c r="C294" s="2">
        <v>43531</v>
      </c>
      <c r="D294" s="1">
        <v>732.5</v>
      </c>
      <c r="E294" s="1">
        <v>734</v>
      </c>
      <c r="F294" s="1">
        <v>734.5</v>
      </c>
      <c r="G294" s="1">
        <v>720.55</v>
      </c>
      <c r="H294" s="1">
        <v>723.3</v>
      </c>
      <c r="I294" s="1">
        <v>722.95</v>
      </c>
      <c r="J294" s="1">
        <v>724.84</v>
      </c>
      <c r="K294" s="1">
        <v>5951551</v>
      </c>
      <c r="L294" s="1">
        <v>4313906549.5</v>
      </c>
      <c r="M294" s="1">
        <v>132988</v>
      </c>
      <c r="N294" s="3">
        <f>IF(ISERR(LN(Table1532[[#This Row],[Close Price]]/I293)),"-",LN(Table1532[[#This Row],[Close Price]]/I293))</f>
        <v>-1.3123277417087013E-2</v>
      </c>
    </row>
    <row r="295" spans="1:14" x14ac:dyDescent="0.3">
      <c r="A295" s="1" t="s">
        <v>41</v>
      </c>
      <c r="B295" s="1" t="s">
        <v>14</v>
      </c>
      <c r="C295" s="2">
        <v>43532</v>
      </c>
      <c r="D295" s="1">
        <v>722.95</v>
      </c>
      <c r="E295" s="1">
        <v>722.95</v>
      </c>
      <c r="F295" s="1">
        <v>722.95</v>
      </c>
      <c r="G295" s="1">
        <v>710.65</v>
      </c>
      <c r="H295" s="1">
        <v>713.2</v>
      </c>
      <c r="I295" s="1">
        <v>712.35</v>
      </c>
      <c r="J295" s="1">
        <v>714.77</v>
      </c>
      <c r="K295" s="1">
        <v>7193994</v>
      </c>
      <c r="L295" s="1">
        <v>5142023171.5500002</v>
      </c>
      <c r="M295" s="1">
        <v>154378</v>
      </c>
      <c r="N295" s="3">
        <f>IF(ISERR(LN(Table1532[[#This Row],[Close Price]]/I294)),"-",LN(Table1532[[#This Row],[Close Price]]/I294))</f>
        <v>-1.4770699810894794E-2</v>
      </c>
    </row>
    <row r="296" spans="1:14" x14ac:dyDescent="0.3">
      <c r="A296" s="1" t="s">
        <v>41</v>
      </c>
      <c r="B296" s="1" t="s">
        <v>14</v>
      </c>
      <c r="C296" s="2">
        <v>43535</v>
      </c>
      <c r="D296" s="1">
        <v>712.35</v>
      </c>
      <c r="E296" s="1">
        <v>713.3</v>
      </c>
      <c r="F296" s="1">
        <v>718.5</v>
      </c>
      <c r="G296" s="1">
        <v>709.4</v>
      </c>
      <c r="H296" s="1">
        <v>711.05</v>
      </c>
      <c r="I296" s="1">
        <v>711.25</v>
      </c>
      <c r="J296" s="1">
        <v>712.07</v>
      </c>
      <c r="K296" s="1">
        <v>9932198</v>
      </c>
      <c r="L296" s="1">
        <v>7072398150.5</v>
      </c>
      <c r="M296" s="1">
        <v>173911</v>
      </c>
      <c r="N296" s="3">
        <f>IF(ISERR(LN(Table1532[[#This Row],[Close Price]]/I295)),"-",LN(Table1532[[#This Row],[Close Price]]/I295))</f>
        <v>-1.5453782226999215E-3</v>
      </c>
    </row>
    <row r="297" spans="1:14" x14ac:dyDescent="0.3">
      <c r="A297" s="1" t="s">
        <v>41</v>
      </c>
      <c r="B297" s="1" t="s">
        <v>14</v>
      </c>
      <c r="C297" s="2">
        <v>43536</v>
      </c>
      <c r="D297" s="1">
        <v>711.25</v>
      </c>
      <c r="E297" s="1">
        <v>709</v>
      </c>
      <c r="F297" s="1">
        <v>714.95</v>
      </c>
      <c r="G297" s="1">
        <v>705.6</v>
      </c>
      <c r="H297" s="1">
        <v>706.75</v>
      </c>
      <c r="I297" s="1">
        <v>706.95</v>
      </c>
      <c r="J297" s="1">
        <v>708.99</v>
      </c>
      <c r="K297" s="1">
        <v>11997387</v>
      </c>
      <c r="L297" s="1">
        <v>8505977966.9499998</v>
      </c>
      <c r="M297" s="1">
        <v>224748</v>
      </c>
      <c r="N297" s="3">
        <f>IF(ISERR(LN(Table1532[[#This Row],[Close Price]]/I296)),"-",LN(Table1532[[#This Row],[Close Price]]/I296))</f>
        <v>-6.064043402691028E-3</v>
      </c>
    </row>
    <row r="298" spans="1:14" x14ac:dyDescent="0.3">
      <c r="A298" s="1" t="s">
        <v>41</v>
      </c>
      <c r="B298" s="1" t="s">
        <v>14</v>
      </c>
      <c r="C298" s="2">
        <v>43537</v>
      </c>
      <c r="D298" s="1">
        <v>706.95</v>
      </c>
      <c r="E298" s="1">
        <v>710</v>
      </c>
      <c r="F298" s="1">
        <v>718.6</v>
      </c>
      <c r="G298" s="1">
        <v>706.3</v>
      </c>
      <c r="H298" s="1">
        <v>709</v>
      </c>
      <c r="I298" s="1">
        <v>708.45</v>
      </c>
      <c r="J298" s="1">
        <v>710.81</v>
      </c>
      <c r="K298" s="1">
        <v>11348867</v>
      </c>
      <c r="L298" s="1">
        <v>8066893616.5</v>
      </c>
      <c r="M298" s="1">
        <v>183506</v>
      </c>
      <c r="N298" s="3">
        <f>IF(ISERR(LN(Table1532[[#This Row],[Close Price]]/I297)),"-",LN(Table1532[[#This Row],[Close Price]]/I297))</f>
        <v>2.1195429723862348E-3</v>
      </c>
    </row>
    <row r="299" spans="1:14" x14ac:dyDescent="0.3">
      <c r="A299" s="1" t="s">
        <v>41</v>
      </c>
      <c r="B299" s="1" t="s">
        <v>14</v>
      </c>
      <c r="C299" s="2">
        <v>43538</v>
      </c>
      <c r="D299" s="1">
        <v>708.45</v>
      </c>
      <c r="E299" s="1">
        <v>714</v>
      </c>
      <c r="F299" s="1">
        <v>714.9</v>
      </c>
      <c r="G299" s="1">
        <v>706.2</v>
      </c>
      <c r="H299" s="1">
        <v>708.45</v>
      </c>
      <c r="I299" s="1">
        <v>708.35</v>
      </c>
      <c r="J299" s="1">
        <v>710.02</v>
      </c>
      <c r="K299" s="1">
        <v>6415187</v>
      </c>
      <c r="L299" s="1">
        <v>4554911140.75</v>
      </c>
      <c r="M299" s="1">
        <v>158840</v>
      </c>
      <c r="N299" s="3">
        <f>IF(ISERR(LN(Table1532[[#This Row],[Close Price]]/I298)),"-",LN(Table1532[[#This Row],[Close Price]]/I298))</f>
        <v>-1.411631848758589E-4</v>
      </c>
    </row>
    <row r="300" spans="1:14" x14ac:dyDescent="0.3">
      <c r="A300" s="1" t="s">
        <v>41</v>
      </c>
      <c r="B300" s="1" t="s">
        <v>14</v>
      </c>
      <c r="C300" s="2">
        <v>43539</v>
      </c>
      <c r="D300" s="1">
        <v>708.35</v>
      </c>
      <c r="E300" s="1">
        <v>712</v>
      </c>
      <c r="F300" s="1">
        <v>723.75</v>
      </c>
      <c r="G300" s="1">
        <v>709.6</v>
      </c>
      <c r="H300" s="1">
        <v>720</v>
      </c>
      <c r="I300" s="1">
        <v>718.55</v>
      </c>
      <c r="J300" s="1">
        <v>717.57</v>
      </c>
      <c r="K300" s="1">
        <v>14638664</v>
      </c>
      <c r="L300" s="1">
        <v>10504207794.75</v>
      </c>
      <c r="M300" s="1">
        <v>174230</v>
      </c>
      <c r="N300" s="3">
        <f>IF(ISERR(LN(Table1532[[#This Row],[Close Price]]/I299)),"-",LN(Table1532[[#This Row],[Close Price]]/I299))</f>
        <v>1.4296970694895795E-2</v>
      </c>
    </row>
    <row r="301" spans="1:14" x14ac:dyDescent="0.3">
      <c r="A301" s="1" t="s">
        <v>41</v>
      </c>
      <c r="B301" s="1" t="s">
        <v>14</v>
      </c>
      <c r="C301" s="2">
        <v>43542</v>
      </c>
      <c r="D301" s="1">
        <v>718.55</v>
      </c>
      <c r="E301" s="1">
        <v>721.55</v>
      </c>
      <c r="F301" s="1">
        <v>723.7</v>
      </c>
      <c r="G301" s="1">
        <v>705.35</v>
      </c>
      <c r="H301" s="1">
        <v>709.5</v>
      </c>
      <c r="I301" s="1">
        <v>710.2</v>
      </c>
      <c r="J301" s="1">
        <v>715</v>
      </c>
      <c r="K301" s="1">
        <v>8065544</v>
      </c>
      <c r="L301" s="1">
        <v>5766884632.3999996</v>
      </c>
      <c r="M301" s="1">
        <v>169894</v>
      </c>
      <c r="N301" s="3">
        <f>IF(ISERR(LN(Table1532[[#This Row],[Close Price]]/I300)),"-",LN(Table1532[[#This Row],[Close Price]]/I300))</f>
        <v>-1.1688672011268201E-2</v>
      </c>
    </row>
    <row r="302" spans="1:14" x14ac:dyDescent="0.3">
      <c r="A302" s="1" t="s">
        <v>41</v>
      </c>
      <c r="B302" s="1" t="s">
        <v>14</v>
      </c>
      <c r="C302" s="2">
        <v>43543</v>
      </c>
      <c r="D302" s="1">
        <v>710.2</v>
      </c>
      <c r="E302" s="1">
        <v>712.8</v>
      </c>
      <c r="F302" s="1">
        <v>726.5</v>
      </c>
      <c r="G302" s="1">
        <v>707.4</v>
      </c>
      <c r="H302" s="1">
        <v>725.9</v>
      </c>
      <c r="I302" s="1">
        <v>722.25</v>
      </c>
      <c r="J302" s="1">
        <v>715.22</v>
      </c>
      <c r="K302" s="1">
        <v>8917337</v>
      </c>
      <c r="L302" s="1">
        <v>6377897941.4499998</v>
      </c>
      <c r="M302" s="1">
        <v>165399</v>
      </c>
      <c r="N302" s="3">
        <f>IF(ISERR(LN(Table1532[[#This Row],[Close Price]]/I301)),"-",LN(Table1532[[#This Row],[Close Price]]/I301))</f>
        <v>1.6824718837357019E-2</v>
      </c>
    </row>
    <row r="303" spans="1:14" x14ac:dyDescent="0.3">
      <c r="A303" s="1" t="s">
        <v>41</v>
      </c>
      <c r="B303" s="1" t="s">
        <v>14</v>
      </c>
      <c r="C303" s="2">
        <v>43544</v>
      </c>
      <c r="D303" s="1">
        <v>722.25</v>
      </c>
      <c r="E303" s="1">
        <v>727.25</v>
      </c>
      <c r="F303" s="1">
        <v>742.3</v>
      </c>
      <c r="G303" s="1">
        <v>727.15</v>
      </c>
      <c r="H303" s="1">
        <v>737.8</v>
      </c>
      <c r="I303" s="1">
        <v>738.95</v>
      </c>
      <c r="J303" s="1">
        <v>737.53</v>
      </c>
      <c r="K303" s="1">
        <v>13471173</v>
      </c>
      <c r="L303" s="1">
        <v>9935368276.4500008</v>
      </c>
      <c r="M303" s="1">
        <v>368666</v>
      </c>
      <c r="N303" s="3">
        <f>IF(ISERR(LN(Table1532[[#This Row],[Close Price]]/I302)),"-",LN(Table1532[[#This Row],[Close Price]]/I302))</f>
        <v>2.2858920314237197E-2</v>
      </c>
    </row>
    <row r="304" spans="1:14" x14ac:dyDescent="0.3">
      <c r="A304" s="1" t="s">
        <v>41</v>
      </c>
      <c r="B304" s="1" t="s">
        <v>14</v>
      </c>
      <c r="C304" s="2">
        <v>43546</v>
      </c>
      <c r="D304" s="1">
        <v>738.95</v>
      </c>
      <c r="E304" s="1">
        <v>745</v>
      </c>
      <c r="F304" s="1">
        <v>746.35</v>
      </c>
      <c r="G304" s="1">
        <v>732.3</v>
      </c>
      <c r="H304" s="1">
        <v>745</v>
      </c>
      <c r="I304" s="1">
        <v>743.1</v>
      </c>
      <c r="J304" s="1">
        <v>741.4</v>
      </c>
      <c r="K304" s="1">
        <v>8883260</v>
      </c>
      <c r="L304" s="1">
        <v>6586009782.6999998</v>
      </c>
      <c r="M304" s="1">
        <v>186950</v>
      </c>
      <c r="N304" s="3" t="str">
        <f>IF(ISERR(LN(Table1532[[#This Row],[Close Price]]/#REF!)),"-",LN(Table1532[[#This Row],[Close Price]]/#REF!))</f>
        <v>-</v>
      </c>
    </row>
    <row r="305" spans="1:14" x14ac:dyDescent="0.3">
      <c r="A305" s="1" t="s">
        <v>41</v>
      </c>
      <c r="B305" s="1" t="s">
        <v>14</v>
      </c>
      <c r="C305" s="2">
        <v>43549</v>
      </c>
      <c r="D305" s="1">
        <v>743.1</v>
      </c>
      <c r="E305" s="1">
        <v>742.4</v>
      </c>
      <c r="F305" s="1">
        <v>742.4</v>
      </c>
      <c r="G305" s="1">
        <v>730.55</v>
      </c>
      <c r="H305" s="1">
        <v>733.95</v>
      </c>
      <c r="I305" s="1">
        <v>735.25</v>
      </c>
      <c r="J305" s="1">
        <v>735.24</v>
      </c>
      <c r="K305" s="1">
        <v>7644966</v>
      </c>
      <c r="L305" s="1">
        <v>5620907954.8500004</v>
      </c>
      <c r="M305" s="1">
        <v>150353</v>
      </c>
      <c r="N305" s="3">
        <f>IF(ISERR(LN(Table1532[[#This Row],[Close Price]]/I304)),"-",LN(Table1532[[#This Row],[Close Price]]/I304))</f>
        <v>-1.0620047729319187E-2</v>
      </c>
    </row>
    <row r="306" spans="1:14" x14ac:dyDescent="0.3">
      <c r="A306" s="1" t="s">
        <v>41</v>
      </c>
      <c r="B306" s="1" t="s">
        <v>14</v>
      </c>
      <c r="C306" s="2">
        <v>43550</v>
      </c>
      <c r="D306" s="1">
        <v>735.25</v>
      </c>
      <c r="E306" s="1">
        <v>735.25</v>
      </c>
      <c r="F306" s="1">
        <v>735.25</v>
      </c>
      <c r="G306" s="1">
        <v>719.1</v>
      </c>
      <c r="H306" s="1">
        <v>727.8</v>
      </c>
      <c r="I306" s="1">
        <v>727.75</v>
      </c>
      <c r="J306" s="1">
        <v>724.65</v>
      </c>
      <c r="K306" s="1">
        <v>9406261</v>
      </c>
      <c r="L306" s="1">
        <v>6816221095.1000004</v>
      </c>
      <c r="M306" s="1">
        <v>220918</v>
      </c>
      <c r="N306" s="3">
        <f>IF(ISERR(LN(Table1532[[#This Row],[Close Price]]/I305)),"-",LN(Table1532[[#This Row],[Close Price]]/I305))</f>
        <v>-1.0252994808371777E-2</v>
      </c>
    </row>
    <row r="307" spans="1:14" x14ac:dyDescent="0.3">
      <c r="A307" s="1" t="s">
        <v>41</v>
      </c>
      <c r="B307" s="1" t="s">
        <v>14</v>
      </c>
      <c r="C307" s="2">
        <v>43551</v>
      </c>
      <c r="D307" s="1">
        <v>727.75</v>
      </c>
      <c r="E307" s="1">
        <v>730</v>
      </c>
      <c r="F307" s="1">
        <v>732.3</v>
      </c>
      <c r="G307" s="1">
        <v>727.15</v>
      </c>
      <c r="H307" s="1">
        <v>728.9</v>
      </c>
      <c r="I307" s="1">
        <v>729.7</v>
      </c>
      <c r="J307" s="1">
        <v>730.32</v>
      </c>
      <c r="K307" s="1">
        <v>7387487</v>
      </c>
      <c r="L307" s="1">
        <v>5395199920.75</v>
      </c>
      <c r="M307" s="1">
        <v>122789</v>
      </c>
      <c r="N307" s="3">
        <f>IF(ISERR(LN(Table1532[[#This Row],[Close Price]]/I306)),"-",LN(Table1532[[#This Row],[Close Price]]/I306))</f>
        <v>2.6759081458419143E-3</v>
      </c>
    </row>
    <row r="308" spans="1:14" x14ac:dyDescent="0.3">
      <c r="A308" s="1" t="s">
        <v>41</v>
      </c>
      <c r="B308" s="1" t="s">
        <v>14</v>
      </c>
      <c r="C308" s="2">
        <v>43552</v>
      </c>
      <c r="D308" s="1">
        <v>729.7</v>
      </c>
      <c r="E308" s="1">
        <v>730</v>
      </c>
      <c r="F308" s="1">
        <v>745</v>
      </c>
      <c r="G308" s="1">
        <v>730</v>
      </c>
      <c r="H308" s="1">
        <v>739.1</v>
      </c>
      <c r="I308" s="1">
        <v>737.8</v>
      </c>
      <c r="J308" s="1">
        <v>739.73</v>
      </c>
      <c r="K308" s="1">
        <v>9277241</v>
      </c>
      <c r="L308" s="1">
        <v>6862616740.6000004</v>
      </c>
      <c r="M308" s="1">
        <v>187881</v>
      </c>
      <c r="N308" s="3">
        <f>IF(ISERR(LN(Table1532[[#This Row],[Close Price]]/I307)),"-",LN(Table1532[[#This Row],[Close Price]]/I307))</f>
        <v>1.1039294391000813E-2</v>
      </c>
    </row>
    <row r="309" spans="1:14" x14ac:dyDescent="0.3">
      <c r="A309" s="1" t="s">
        <v>41</v>
      </c>
      <c r="B309" s="1" t="s">
        <v>14</v>
      </c>
      <c r="C309" s="2">
        <v>43553</v>
      </c>
      <c r="D309" s="1">
        <v>737.8</v>
      </c>
      <c r="E309" s="1">
        <v>743.9</v>
      </c>
      <c r="F309" s="1">
        <v>747.95</v>
      </c>
      <c r="G309" s="1">
        <v>740</v>
      </c>
      <c r="H309" s="1">
        <v>742.15</v>
      </c>
      <c r="I309" s="1">
        <v>743.85</v>
      </c>
      <c r="J309" s="1">
        <v>743.49</v>
      </c>
      <c r="K309" s="1">
        <v>6924061</v>
      </c>
      <c r="L309" s="1">
        <v>5147991154</v>
      </c>
      <c r="M309" s="1">
        <v>155083</v>
      </c>
      <c r="N309" s="3">
        <f>IF(ISERR(LN(Table1532[[#This Row],[Close Price]]/I308)),"-",LN(Table1532[[#This Row],[Close Price]]/I308))</f>
        <v>8.1666164406773399E-3</v>
      </c>
    </row>
    <row r="310" spans="1:14" x14ac:dyDescent="0.3">
      <c r="A310" s="1" t="s">
        <v>41</v>
      </c>
      <c r="B310" s="1" t="s">
        <v>14</v>
      </c>
      <c r="C310" s="2">
        <v>43556</v>
      </c>
      <c r="D310" s="1">
        <v>743.85</v>
      </c>
      <c r="E310" s="1">
        <v>742</v>
      </c>
      <c r="F310" s="1">
        <v>760</v>
      </c>
      <c r="G310" s="1">
        <v>742</v>
      </c>
      <c r="H310" s="1">
        <v>753.75</v>
      </c>
      <c r="I310" s="1">
        <v>755.1</v>
      </c>
      <c r="J310" s="1">
        <v>754.32</v>
      </c>
      <c r="K310" s="1">
        <v>6584982</v>
      </c>
      <c r="L310" s="1">
        <v>4967199559.5</v>
      </c>
      <c r="M310" s="1">
        <v>149150</v>
      </c>
      <c r="N310" s="3">
        <f>IF(ISERR(LN(Table1532[[#This Row],[Close Price]]/I309)),"-",LN(Table1532[[#This Row],[Close Price]]/I309))</f>
        <v>1.5010789206127204E-2</v>
      </c>
    </row>
    <row r="311" spans="1:14" x14ac:dyDescent="0.3">
      <c r="A311" s="1" t="s">
        <v>41</v>
      </c>
      <c r="B311" s="1" t="s">
        <v>14</v>
      </c>
      <c r="C311" s="2">
        <v>43557</v>
      </c>
      <c r="D311" s="1">
        <v>755.1</v>
      </c>
      <c r="E311" s="1">
        <v>759</v>
      </c>
      <c r="F311" s="1">
        <v>765.8</v>
      </c>
      <c r="G311" s="1">
        <v>754.6</v>
      </c>
      <c r="H311" s="1">
        <v>755</v>
      </c>
      <c r="I311" s="1">
        <v>759.4</v>
      </c>
      <c r="J311" s="1">
        <v>760.56</v>
      </c>
      <c r="K311" s="1">
        <v>7283600</v>
      </c>
      <c r="L311" s="1">
        <v>5539625142.5500002</v>
      </c>
      <c r="M311" s="1">
        <v>169885</v>
      </c>
      <c r="N311" s="3">
        <f>IF(ISERR(LN(Table1532[[#This Row],[Close Price]]/I310)),"-",LN(Table1532[[#This Row],[Close Price]]/I310))</f>
        <v>5.6784569883219348E-3</v>
      </c>
    </row>
    <row r="312" spans="1:14" x14ac:dyDescent="0.3">
      <c r="A312" s="1" t="s">
        <v>41</v>
      </c>
      <c r="B312" s="1" t="s">
        <v>14</v>
      </c>
      <c r="C312" s="2">
        <v>43558</v>
      </c>
      <c r="D312" s="1">
        <v>759.4</v>
      </c>
      <c r="E312" s="1">
        <v>756</v>
      </c>
      <c r="F312" s="1">
        <v>758.5</v>
      </c>
      <c r="G312" s="1">
        <v>746.8</v>
      </c>
      <c r="H312" s="1">
        <v>751.65</v>
      </c>
      <c r="I312" s="1">
        <v>753.3</v>
      </c>
      <c r="J312" s="1">
        <v>752.48</v>
      </c>
      <c r="K312" s="1">
        <v>6897127</v>
      </c>
      <c r="L312" s="1">
        <v>5189955761.4499998</v>
      </c>
      <c r="M312" s="1">
        <v>200625</v>
      </c>
      <c r="N312" s="3">
        <f>IF(ISERR(LN(Table1532[[#This Row],[Close Price]]/I311)),"-",LN(Table1532[[#This Row],[Close Price]]/I311))</f>
        <v>-8.065092966053013E-3</v>
      </c>
    </row>
    <row r="313" spans="1:14" x14ac:dyDescent="0.3">
      <c r="A313" s="1" t="s">
        <v>41</v>
      </c>
      <c r="B313" s="1" t="s">
        <v>14</v>
      </c>
      <c r="C313" s="2">
        <v>43559</v>
      </c>
      <c r="D313" s="1">
        <v>753.3</v>
      </c>
      <c r="E313" s="1">
        <v>751.4</v>
      </c>
      <c r="F313" s="1">
        <v>753.8</v>
      </c>
      <c r="G313" s="1">
        <v>745.1</v>
      </c>
      <c r="H313" s="1">
        <v>748.95</v>
      </c>
      <c r="I313" s="1">
        <v>747.9</v>
      </c>
      <c r="J313" s="1">
        <v>748.43</v>
      </c>
      <c r="K313" s="1">
        <v>7688525</v>
      </c>
      <c r="L313" s="1">
        <v>5754345632.5</v>
      </c>
      <c r="M313" s="1">
        <v>178872</v>
      </c>
      <c r="N313" s="3">
        <f>IF(ISERR(LN(Table1532[[#This Row],[Close Price]]/I312)),"-",LN(Table1532[[#This Row],[Close Price]]/I312))</f>
        <v>-7.1942756340270851E-3</v>
      </c>
    </row>
    <row r="314" spans="1:14" x14ac:dyDescent="0.3">
      <c r="A314" s="1" t="s">
        <v>41</v>
      </c>
      <c r="B314" s="1" t="s">
        <v>14</v>
      </c>
      <c r="C314" s="2">
        <v>43560</v>
      </c>
      <c r="D314" s="1">
        <v>747.9</v>
      </c>
      <c r="E314" s="1">
        <v>750.9</v>
      </c>
      <c r="F314" s="1">
        <v>760.95</v>
      </c>
      <c r="G314" s="1">
        <v>748</v>
      </c>
      <c r="H314" s="1">
        <v>759.55</v>
      </c>
      <c r="I314" s="1">
        <v>759.3</v>
      </c>
      <c r="J314" s="1">
        <v>758.69</v>
      </c>
      <c r="K314" s="1">
        <v>6276040</v>
      </c>
      <c r="L314" s="1">
        <v>4761576372.6999998</v>
      </c>
      <c r="M314" s="1">
        <v>148065</v>
      </c>
      <c r="N314" s="3">
        <f>IF(ISERR(LN(Table1532[[#This Row],[Close Price]]/I313)),"-",LN(Table1532[[#This Row],[Close Price]]/I313))</f>
        <v>1.512767702156614E-2</v>
      </c>
    </row>
    <row r="315" spans="1:14" x14ac:dyDescent="0.3">
      <c r="A315" s="1" t="s">
        <v>41</v>
      </c>
      <c r="B315" s="1" t="s">
        <v>14</v>
      </c>
      <c r="C315" s="2">
        <v>43563</v>
      </c>
      <c r="D315" s="1">
        <v>759.3</v>
      </c>
      <c r="E315" s="1">
        <v>763.05</v>
      </c>
      <c r="F315" s="1">
        <v>770</v>
      </c>
      <c r="G315" s="1">
        <v>755.4</v>
      </c>
      <c r="H315" s="1">
        <v>769.15</v>
      </c>
      <c r="I315" s="1">
        <v>767.25</v>
      </c>
      <c r="J315" s="1">
        <v>762.8</v>
      </c>
      <c r="K315" s="1">
        <v>4919911</v>
      </c>
      <c r="L315" s="1">
        <v>3752910223.6999998</v>
      </c>
      <c r="M315" s="1">
        <v>143815</v>
      </c>
      <c r="N315" s="3">
        <f>IF(ISERR(LN(Table1532[[#This Row],[Close Price]]/I314)),"-",LN(Table1532[[#This Row],[Close Price]]/I314))</f>
        <v>1.0415737280657639E-2</v>
      </c>
    </row>
    <row r="316" spans="1:14" x14ac:dyDescent="0.3">
      <c r="A316" s="1" t="s">
        <v>41</v>
      </c>
      <c r="B316" s="1" t="s">
        <v>14</v>
      </c>
      <c r="C316" s="2">
        <v>43564</v>
      </c>
      <c r="D316" s="1">
        <v>767.25</v>
      </c>
      <c r="E316" s="1">
        <v>770</v>
      </c>
      <c r="F316" s="1">
        <v>773</v>
      </c>
      <c r="G316" s="1">
        <v>758.2</v>
      </c>
      <c r="H316" s="1">
        <v>760.8</v>
      </c>
      <c r="I316" s="1">
        <v>760.6</v>
      </c>
      <c r="J316" s="1">
        <v>765.16</v>
      </c>
      <c r="K316" s="1">
        <v>6730692</v>
      </c>
      <c r="L316" s="1">
        <v>5150087734.6999998</v>
      </c>
      <c r="M316" s="1">
        <v>146107</v>
      </c>
      <c r="N316" s="3">
        <f>IF(ISERR(LN(Table1532[[#This Row],[Close Price]]/I315)),"-",LN(Table1532[[#This Row],[Close Price]]/I315))</f>
        <v>-8.7050980056862341E-3</v>
      </c>
    </row>
    <row r="317" spans="1:14" x14ac:dyDescent="0.3">
      <c r="A317" s="1" t="s">
        <v>41</v>
      </c>
      <c r="B317" s="1" t="s">
        <v>14</v>
      </c>
      <c r="C317" s="2">
        <v>43565</v>
      </c>
      <c r="D317" s="1">
        <v>760.6</v>
      </c>
      <c r="E317" s="1">
        <v>764</v>
      </c>
      <c r="F317" s="1">
        <v>766.7</v>
      </c>
      <c r="G317" s="1">
        <v>751.3</v>
      </c>
      <c r="H317" s="1">
        <v>752.85</v>
      </c>
      <c r="I317" s="1">
        <v>752.7</v>
      </c>
      <c r="J317" s="1">
        <v>759.53</v>
      </c>
      <c r="K317" s="1">
        <v>7031088</v>
      </c>
      <c r="L317" s="1">
        <v>5340336510.75</v>
      </c>
      <c r="M317" s="1">
        <v>134089</v>
      </c>
      <c r="N317" s="3">
        <f>IF(ISERR(LN(Table1532[[#This Row],[Close Price]]/I316)),"-",LN(Table1532[[#This Row],[Close Price]]/I316))</f>
        <v>-1.044085345367291E-2</v>
      </c>
    </row>
    <row r="318" spans="1:14" x14ac:dyDescent="0.3">
      <c r="A318" s="1" t="s">
        <v>41</v>
      </c>
      <c r="B318" s="1" t="s">
        <v>14</v>
      </c>
      <c r="C318" s="2">
        <v>43566</v>
      </c>
      <c r="D318" s="1">
        <v>752.7</v>
      </c>
      <c r="E318" s="1">
        <v>751.75</v>
      </c>
      <c r="F318" s="1">
        <v>751.75</v>
      </c>
      <c r="G318" s="1">
        <v>740.05</v>
      </c>
      <c r="H318" s="1">
        <v>743.4</v>
      </c>
      <c r="I318" s="1">
        <v>742.7</v>
      </c>
      <c r="J318" s="1">
        <v>744.27</v>
      </c>
      <c r="K318" s="1">
        <v>8200995</v>
      </c>
      <c r="L318" s="1">
        <v>6103734443.1000004</v>
      </c>
      <c r="M318" s="1">
        <v>158348</v>
      </c>
      <c r="N318" s="3">
        <f>IF(ISERR(LN(Table1532[[#This Row],[Close Price]]/I317)),"-",LN(Table1532[[#This Row],[Close Price]]/I317))</f>
        <v>-1.3374547365235592E-2</v>
      </c>
    </row>
    <row r="319" spans="1:14" x14ac:dyDescent="0.3">
      <c r="A319" s="1" t="s">
        <v>41</v>
      </c>
      <c r="B319" s="1" t="s">
        <v>14</v>
      </c>
      <c r="C319" s="2">
        <v>43567</v>
      </c>
      <c r="D319" s="1">
        <v>742.7</v>
      </c>
      <c r="E319" s="1">
        <v>743.1</v>
      </c>
      <c r="F319" s="1">
        <v>751.55</v>
      </c>
      <c r="G319" s="1">
        <v>740.6</v>
      </c>
      <c r="H319" s="1">
        <v>748</v>
      </c>
      <c r="I319" s="1">
        <v>747.75</v>
      </c>
      <c r="J319" s="1">
        <v>746.82</v>
      </c>
      <c r="K319" s="1">
        <v>7043212</v>
      </c>
      <c r="L319" s="1">
        <v>5260021360.6499996</v>
      </c>
      <c r="M319" s="1">
        <v>165165</v>
      </c>
      <c r="N319" s="3">
        <f>IF(ISERR(LN(Table1532[[#This Row],[Close Price]]/I318)),"-",LN(Table1532[[#This Row],[Close Price]]/I318))</f>
        <v>6.7765028348065288E-3</v>
      </c>
    </row>
    <row r="320" spans="1:14" x14ac:dyDescent="0.3">
      <c r="A320" s="1" t="s">
        <v>41</v>
      </c>
      <c r="B320" s="1" t="s">
        <v>14</v>
      </c>
      <c r="C320" s="2">
        <v>43570</v>
      </c>
      <c r="D320" s="1">
        <v>747.75</v>
      </c>
      <c r="E320" s="1">
        <v>724.7</v>
      </c>
      <c r="F320" s="1">
        <v>731.35</v>
      </c>
      <c r="G320" s="1">
        <v>712.6</v>
      </c>
      <c r="H320" s="1">
        <v>728.2</v>
      </c>
      <c r="I320" s="1">
        <v>727.5</v>
      </c>
      <c r="J320" s="1">
        <v>724.58</v>
      </c>
      <c r="K320" s="1">
        <v>31574803</v>
      </c>
      <c r="L320" s="1">
        <v>22878628207.349998</v>
      </c>
      <c r="M320" s="1">
        <v>566543</v>
      </c>
      <c r="N320" s="3">
        <f>IF(ISERR(LN(Table1532[[#This Row],[Close Price]]/I319)),"-",LN(Table1532[[#This Row],[Close Price]]/I319))</f>
        <v>-2.7454698464409826E-2</v>
      </c>
    </row>
    <row r="321" spans="1:14" x14ac:dyDescent="0.3">
      <c r="A321" s="1" t="s">
        <v>41</v>
      </c>
      <c r="B321" s="1" t="s">
        <v>14</v>
      </c>
      <c r="C321" s="2">
        <v>43571</v>
      </c>
      <c r="D321" s="1">
        <v>727.5</v>
      </c>
      <c r="E321" s="1">
        <v>727.9</v>
      </c>
      <c r="F321" s="1">
        <v>727.9</v>
      </c>
      <c r="G321" s="1">
        <v>714.1</v>
      </c>
      <c r="H321" s="1">
        <v>724</v>
      </c>
      <c r="I321" s="1">
        <v>724.1</v>
      </c>
      <c r="J321" s="1">
        <v>722.4</v>
      </c>
      <c r="K321" s="1">
        <v>12524411</v>
      </c>
      <c r="L321" s="1">
        <v>9047646705.5</v>
      </c>
      <c r="M321" s="1">
        <v>343101</v>
      </c>
      <c r="N321" s="3">
        <f>IF(ISERR(LN(Table1532[[#This Row],[Close Price]]/I320)),"-",LN(Table1532[[#This Row],[Close Price]]/I320))</f>
        <v>-4.684494650872421E-3</v>
      </c>
    </row>
    <row r="322" spans="1:14" x14ac:dyDescent="0.3">
      <c r="A322" s="1" t="s">
        <v>41</v>
      </c>
      <c r="B322" s="1" t="s">
        <v>14</v>
      </c>
      <c r="C322" s="2">
        <v>43573</v>
      </c>
      <c r="D322" s="1">
        <v>724.1</v>
      </c>
      <c r="E322" s="1">
        <v>722.5</v>
      </c>
      <c r="F322" s="1">
        <v>722.5</v>
      </c>
      <c r="G322" s="1">
        <v>712.75</v>
      </c>
      <c r="H322" s="1">
        <v>715.7</v>
      </c>
      <c r="I322" s="1">
        <v>717.05</v>
      </c>
      <c r="J322" s="1">
        <v>716.8</v>
      </c>
      <c r="K322" s="1">
        <v>13801105</v>
      </c>
      <c r="L322" s="1">
        <v>9892653588.75</v>
      </c>
      <c r="M322" s="1">
        <v>302789</v>
      </c>
      <c r="N322" s="3">
        <f>IF(ISERR(LN(Table1532[[#This Row],[Close Price]]/I321)),"-",LN(Table1532[[#This Row],[Close Price]]/I321))</f>
        <v>-9.7839312195538933E-3</v>
      </c>
    </row>
    <row r="323" spans="1:14" x14ac:dyDescent="0.3">
      <c r="A323" s="1" t="s">
        <v>41</v>
      </c>
      <c r="B323" s="1" t="s">
        <v>14</v>
      </c>
      <c r="C323" s="2">
        <v>43577</v>
      </c>
      <c r="D323" s="1">
        <v>717.05</v>
      </c>
      <c r="E323" s="1">
        <v>717.05</v>
      </c>
      <c r="F323" s="1">
        <v>725.75</v>
      </c>
      <c r="G323" s="1">
        <v>715</v>
      </c>
      <c r="H323" s="1">
        <v>721.3</v>
      </c>
      <c r="I323" s="1">
        <v>721.05</v>
      </c>
      <c r="J323" s="1">
        <v>721.04</v>
      </c>
      <c r="K323" s="1">
        <v>6455426</v>
      </c>
      <c r="L323" s="1">
        <v>4654646596.75</v>
      </c>
      <c r="M323" s="1">
        <v>115955</v>
      </c>
      <c r="N323" s="3">
        <f>IF(ISERR(LN(Table1532[[#This Row],[Close Price]]/I322)),"-",LN(Table1532[[#This Row],[Close Price]]/I322))</f>
        <v>5.5629098328580642E-3</v>
      </c>
    </row>
    <row r="324" spans="1:14" x14ac:dyDescent="0.3">
      <c r="A324" s="1" t="s">
        <v>41</v>
      </c>
      <c r="B324" s="1" t="s">
        <v>14</v>
      </c>
      <c r="C324" s="2">
        <v>43578</v>
      </c>
      <c r="D324" s="1">
        <v>721.05</v>
      </c>
      <c r="E324" s="1">
        <v>723.9</v>
      </c>
      <c r="F324" s="1">
        <v>730</v>
      </c>
      <c r="G324" s="1">
        <v>718.4</v>
      </c>
      <c r="H324" s="1">
        <v>725.8</v>
      </c>
      <c r="I324" s="1">
        <v>728.2</v>
      </c>
      <c r="J324" s="1">
        <v>726.32</v>
      </c>
      <c r="K324" s="1">
        <v>5516668</v>
      </c>
      <c r="L324" s="1">
        <v>4006855184</v>
      </c>
      <c r="M324" s="1">
        <v>130836</v>
      </c>
      <c r="N324" s="3">
        <f>IF(ISERR(LN(Table1532[[#This Row],[Close Price]]/I323)),"-",LN(Table1532[[#This Row],[Close Price]]/I323))</f>
        <v>9.8672527332537563E-3</v>
      </c>
    </row>
    <row r="325" spans="1:14" x14ac:dyDescent="0.3">
      <c r="A325" s="1" t="s">
        <v>41</v>
      </c>
      <c r="B325" s="1" t="s">
        <v>14</v>
      </c>
      <c r="C325" s="2">
        <v>43579</v>
      </c>
      <c r="D325" s="1">
        <v>728.2</v>
      </c>
      <c r="E325" s="1">
        <v>728.2</v>
      </c>
      <c r="F325" s="1">
        <v>737.9</v>
      </c>
      <c r="G325" s="1">
        <v>724</v>
      </c>
      <c r="H325" s="1">
        <v>735</v>
      </c>
      <c r="I325" s="1">
        <v>736.45</v>
      </c>
      <c r="J325" s="1">
        <v>733.43</v>
      </c>
      <c r="K325" s="1">
        <v>8285120</v>
      </c>
      <c r="L325" s="1">
        <v>6076539568.25</v>
      </c>
      <c r="M325" s="1">
        <v>174385</v>
      </c>
      <c r="N325" s="3">
        <f>IF(ISERR(LN(Table1532[[#This Row],[Close Price]]/I324)),"-",LN(Table1532[[#This Row],[Close Price]]/I324))</f>
        <v>1.1265609194219086E-2</v>
      </c>
    </row>
    <row r="326" spans="1:14" x14ac:dyDescent="0.3">
      <c r="A326" s="1" t="s">
        <v>41</v>
      </c>
      <c r="B326" s="1" t="s">
        <v>14</v>
      </c>
      <c r="C326" s="2">
        <v>43580</v>
      </c>
      <c r="D326" s="1">
        <v>736.45</v>
      </c>
      <c r="E326" s="1">
        <v>736.45</v>
      </c>
      <c r="F326" s="1">
        <v>737.65</v>
      </c>
      <c r="G326" s="1">
        <v>727.05</v>
      </c>
      <c r="H326" s="1">
        <v>730.05</v>
      </c>
      <c r="I326" s="1">
        <v>728.55</v>
      </c>
      <c r="J326" s="1">
        <v>730.72</v>
      </c>
      <c r="K326" s="1">
        <v>8005235</v>
      </c>
      <c r="L326" s="1">
        <v>5849611510.1999998</v>
      </c>
      <c r="M326" s="1">
        <v>174336</v>
      </c>
      <c r="N326" s="3">
        <f>IF(ISERR(LN(Table1532[[#This Row],[Close Price]]/I325)),"-",LN(Table1532[[#This Row],[Close Price]]/I325))</f>
        <v>-1.0785087475688607E-2</v>
      </c>
    </row>
    <row r="327" spans="1:14" x14ac:dyDescent="0.3">
      <c r="A327" s="1" t="s">
        <v>41</v>
      </c>
      <c r="B327" s="1" t="s">
        <v>14</v>
      </c>
      <c r="C327" s="2">
        <v>43581</v>
      </c>
      <c r="D327" s="1">
        <v>728.55</v>
      </c>
      <c r="E327" s="1">
        <v>731</v>
      </c>
      <c r="F327" s="1">
        <v>739.8</v>
      </c>
      <c r="G327" s="1">
        <v>729</v>
      </c>
      <c r="H327" s="1">
        <v>738.6</v>
      </c>
      <c r="I327" s="1">
        <v>738</v>
      </c>
      <c r="J327" s="1">
        <v>736.11</v>
      </c>
      <c r="K327" s="1">
        <v>6895168</v>
      </c>
      <c r="L327" s="1">
        <v>5075636517.9499998</v>
      </c>
      <c r="M327" s="1">
        <v>151426</v>
      </c>
      <c r="N327" s="3">
        <f>IF(ISERR(LN(Table1532[[#This Row],[Close Price]]/I326)),"-",LN(Table1532[[#This Row],[Close Price]]/I326))</f>
        <v>1.2887567140609058E-2</v>
      </c>
    </row>
    <row r="328" spans="1:14" x14ac:dyDescent="0.3">
      <c r="A328" s="1" t="s">
        <v>41</v>
      </c>
      <c r="B328" s="1" t="s">
        <v>14</v>
      </c>
      <c r="C328" s="2">
        <v>43585</v>
      </c>
      <c r="D328" s="1">
        <v>738</v>
      </c>
      <c r="E328" s="1">
        <v>738</v>
      </c>
      <c r="F328" s="1">
        <v>753.8</v>
      </c>
      <c r="G328" s="1">
        <v>738</v>
      </c>
      <c r="H328" s="1">
        <v>748.85</v>
      </c>
      <c r="I328" s="1">
        <v>751.35</v>
      </c>
      <c r="J328" s="1">
        <v>748.61</v>
      </c>
      <c r="K328" s="1">
        <v>9920046</v>
      </c>
      <c r="L328" s="1">
        <v>7426241722.3999996</v>
      </c>
      <c r="M328" s="1">
        <v>165676</v>
      </c>
      <c r="N328" s="3">
        <f>IF(ISERR(LN(Table1532[[#This Row],[Close Price]]/I327)),"-",LN(Table1532[[#This Row],[Close Price]]/I327))</f>
        <v>1.7927763871262981E-2</v>
      </c>
    </row>
    <row r="329" spans="1:14" x14ac:dyDescent="0.3">
      <c r="A329" s="1" t="s">
        <v>41</v>
      </c>
      <c r="B329" s="1" t="s">
        <v>14</v>
      </c>
      <c r="C329" s="2">
        <v>43587</v>
      </c>
      <c r="D329" s="1">
        <v>751.35</v>
      </c>
      <c r="E329" s="1">
        <v>747</v>
      </c>
      <c r="F329" s="1">
        <v>748.4</v>
      </c>
      <c r="G329" s="1">
        <v>729.5</v>
      </c>
      <c r="H329" s="1">
        <v>730.8</v>
      </c>
      <c r="I329" s="1">
        <v>730.8</v>
      </c>
      <c r="J329" s="1">
        <v>738.19</v>
      </c>
      <c r="K329" s="1">
        <v>6351352</v>
      </c>
      <c r="L329" s="1">
        <v>4688477302.5500002</v>
      </c>
      <c r="M329" s="1">
        <v>115522</v>
      </c>
      <c r="N329" s="3">
        <f>IF(ISERR(LN(Table1532[[#This Row],[Close Price]]/I328)),"-",LN(Table1532[[#This Row],[Close Price]]/I328))</f>
        <v>-2.7731763967883974E-2</v>
      </c>
    </row>
    <row r="330" spans="1:14" x14ac:dyDescent="0.3">
      <c r="A330" s="1" t="s">
        <v>41</v>
      </c>
      <c r="B330" s="1" t="s">
        <v>14</v>
      </c>
      <c r="C330" s="2">
        <v>43588</v>
      </c>
      <c r="D330" s="1">
        <v>730.8</v>
      </c>
      <c r="E330" s="1">
        <v>722.9</v>
      </c>
      <c r="F330" s="1">
        <v>731</v>
      </c>
      <c r="G330" s="1">
        <v>718.2</v>
      </c>
      <c r="H330" s="1">
        <v>723.65</v>
      </c>
      <c r="I330" s="1">
        <v>723.6</v>
      </c>
      <c r="J330" s="1">
        <v>725.26</v>
      </c>
      <c r="K330" s="1">
        <v>6348116</v>
      </c>
      <c r="L330" s="1">
        <v>4604058031.1000004</v>
      </c>
      <c r="M330" s="1">
        <v>133663</v>
      </c>
      <c r="N330" s="3">
        <f>IF(ISERR(LN(Table1532[[#This Row],[Close Price]]/I329)),"-",LN(Table1532[[#This Row],[Close Price]]/I329))</f>
        <v>-9.901070982711457E-3</v>
      </c>
    </row>
    <row r="331" spans="1:14" x14ac:dyDescent="0.3">
      <c r="A331" s="1" t="s">
        <v>41</v>
      </c>
      <c r="B331" s="1" t="s">
        <v>14</v>
      </c>
      <c r="C331" s="2">
        <v>43591</v>
      </c>
      <c r="D331" s="1">
        <v>723.6</v>
      </c>
      <c r="E331" s="1">
        <v>715</v>
      </c>
      <c r="F331" s="1">
        <v>721.8</v>
      </c>
      <c r="G331" s="1">
        <v>710.65</v>
      </c>
      <c r="H331" s="1">
        <v>717.15</v>
      </c>
      <c r="I331" s="1">
        <v>718.4</v>
      </c>
      <c r="J331" s="1">
        <v>718.07</v>
      </c>
      <c r="K331" s="1">
        <v>8858265</v>
      </c>
      <c r="L331" s="1">
        <v>6360864406.1499996</v>
      </c>
      <c r="M331" s="1">
        <v>148896</v>
      </c>
      <c r="N331" s="3">
        <f>IF(ISERR(LN(Table1532[[#This Row],[Close Price]]/I330)),"-",LN(Table1532[[#This Row],[Close Price]]/I330))</f>
        <v>-7.2122365331503003E-3</v>
      </c>
    </row>
    <row r="332" spans="1:14" x14ac:dyDescent="0.3">
      <c r="A332" s="1" t="s">
        <v>41</v>
      </c>
      <c r="B332" s="1" t="s">
        <v>14</v>
      </c>
      <c r="C332" s="2">
        <v>43592</v>
      </c>
      <c r="D332" s="1">
        <v>718.4</v>
      </c>
      <c r="E332" s="1">
        <v>720.4</v>
      </c>
      <c r="F332" s="1">
        <v>727.9</v>
      </c>
      <c r="G332" s="1">
        <v>718.7</v>
      </c>
      <c r="H332" s="1">
        <v>724.4</v>
      </c>
      <c r="I332" s="1">
        <v>724.55</v>
      </c>
      <c r="J332" s="1">
        <v>724.51</v>
      </c>
      <c r="K332" s="1">
        <v>5747536</v>
      </c>
      <c r="L332" s="1">
        <v>4164126682.9499998</v>
      </c>
      <c r="M332" s="1">
        <v>104342</v>
      </c>
      <c r="N332" s="3">
        <f>IF(ISERR(LN(Table1532[[#This Row],[Close Price]]/I331)),"-",LN(Table1532[[#This Row],[Close Price]]/I331))</f>
        <v>8.524255503943267E-3</v>
      </c>
    </row>
    <row r="333" spans="1:14" x14ac:dyDescent="0.3">
      <c r="A333" s="1" t="s">
        <v>41</v>
      </c>
      <c r="B333" s="1" t="s">
        <v>14</v>
      </c>
      <c r="C333" s="2">
        <v>43593</v>
      </c>
      <c r="D333" s="1">
        <v>724.55</v>
      </c>
      <c r="E333" s="1">
        <v>721</v>
      </c>
      <c r="F333" s="1">
        <v>726</v>
      </c>
      <c r="G333" s="1">
        <v>716.5</v>
      </c>
      <c r="H333" s="1">
        <v>718.95</v>
      </c>
      <c r="I333" s="1">
        <v>719.35</v>
      </c>
      <c r="J333" s="1">
        <v>721.65</v>
      </c>
      <c r="K333" s="1">
        <v>6247642</v>
      </c>
      <c r="L333" s="1">
        <v>4508602896.1499996</v>
      </c>
      <c r="M333" s="1">
        <v>162077</v>
      </c>
      <c r="N333" s="3">
        <f>IF(ISERR(LN(Table1532[[#This Row],[Close Price]]/I332)),"-",LN(Table1532[[#This Row],[Close Price]]/I332))</f>
        <v>-7.202746008891015E-3</v>
      </c>
    </row>
    <row r="334" spans="1:14" x14ac:dyDescent="0.3">
      <c r="A334" s="1" t="s">
        <v>41</v>
      </c>
      <c r="B334" s="1" t="s">
        <v>14</v>
      </c>
      <c r="C334" s="2">
        <v>43594</v>
      </c>
      <c r="D334" s="1">
        <v>719.35</v>
      </c>
      <c r="E334" s="1">
        <v>719.15</v>
      </c>
      <c r="F334" s="1">
        <v>730.3</v>
      </c>
      <c r="G334" s="1">
        <v>715.8</v>
      </c>
      <c r="H334" s="1">
        <v>722</v>
      </c>
      <c r="I334" s="1">
        <v>721.05</v>
      </c>
      <c r="J334" s="1">
        <v>724.48</v>
      </c>
      <c r="K334" s="1">
        <v>7396525</v>
      </c>
      <c r="L334" s="1">
        <v>5358635227</v>
      </c>
      <c r="M334" s="1">
        <v>242225</v>
      </c>
      <c r="N334" s="3">
        <f>IF(ISERR(LN(Table1532[[#This Row],[Close Price]]/I333)),"-",LN(Table1532[[#This Row],[Close Price]]/I333))</f>
        <v>2.3604565250371595E-3</v>
      </c>
    </row>
    <row r="335" spans="1:14" x14ac:dyDescent="0.3">
      <c r="A335" s="1" t="s">
        <v>41</v>
      </c>
      <c r="B335" s="1" t="s">
        <v>14</v>
      </c>
      <c r="C335" s="2">
        <v>43595</v>
      </c>
      <c r="D335" s="1">
        <v>721.05</v>
      </c>
      <c r="E335" s="1">
        <v>720.8</v>
      </c>
      <c r="F335" s="1">
        <v>726</v>
      </c>
      <c r="G335" s="1">
        <v>715</v>
      </c>
      <c r="H335" s="1">
        <v>716.5</v>
      </c>
      <c r="I335" s="1">
        <v>716.85</v>
      </c>
      <c r="J335" s="1">
        <v>717.88</v>
      </c>
      <c r="K335" s="1">
        <v>8352335</v>
      </c>
      <c r="L335" s="1">
        <v>5995942203.3000002</v>
      </c>
      <c r="M335" s="1">
        <v>181229</v>
      </c>
      <c r="N335" s="3">
        <f>IF(ISERR(LN(Table1532[[#This Row],[Close Price]]/I334)),"-",LN(Table1532[[#This Row],[Close Price]]/I334))</f>
        <v>-5.8418693158023682E-3</v>
      </c>
    </row>
    <row r="336" spans="1:14" x14ac:dyDescent="0.3">
      <c r="A336" s="1" t="s">
        <v>41</v>
      </c>
      <c r="B336" s="1" t="s">
        <v>14</v>
      </c>
      <c r="C336" s="2">
        <v>43598</v>
      </c>
      <c r="D336" s="1">
        <v>716.85</v>
      </c>
      <c r="E336" s="1">
        <v>716.55</v>
      </c>
      <c r="F336" s="1">
        <v>726.45</v>
      </c>
      <c r="G336" s="1">
        <v>712.1</v>
      </c>
      <c r="H336" s="1">
        <v>718</v>
      </c>
      <c r="I336" s="1">
        <v>719.7</v>
      </c>
      <c r="J336" s="1">
        <v>720.09</v>
      </c>
      <c r="K336" s="1">
        <v>6808993</v>
      </c>
      <c r="L336" s="1">
        <v>4903097928.5</v>
      </c>
      <c r="M336" s="1">
        <v>201194</v>
      </c>
      <c r="N336" s="3">
        <f>IF(ISERR(LN(Table1532[[#This Row],[Close Price]]/I335)),"-",LN(Table1532[[#This Row],[Close Price]]/I335))</f>
        <v>3.9678448214817818E-3</v>
      </c>
    </row>
    <row r="337" spans="1:14" x14ac:dyDescent="0.3">
      <c r="A337" s="1" t="s">
        <v>41</v>
      </c>
      <c r="B337" s="1" t="s">
        <v>14</v>
      </c>
      <c r="C337" s="2">
        <v>43599</v>
      </c>
      <c r="D337" s="1">
        <v>719.7</v>
      </c>
      <c r="E337" s="1">
        <v>716.5</v>
      </c>
      <c r="F337" s="1">
        <v>717.75</v>
      </c>
      <c r="G337" s="1">
        <v>703.6</v>
      </c>
      <c r="H337" s="1">
        <v>713.6</v>
      </c>
      <c r="I337" s="1">
        <v>713.85</v>
      </c>
      <c r="J337" s="1">
        <v>711.18</v>
      </c>
      <c r="K337" s="1">
        <v>10513001</v>
      </c>
      <c r="L337" s="1">
        <v>7476675550.5</v>
      </c>
      <c r="M337" s="1">
        <v>252851</v>
      </c>
      <c r="N337" s="3">
        <f>IF(ISERR(LN(Table1532[[#This Row],[Close Price]]/I336)),"-",LN(Table1532[[#This Row],[Close Price]]/I336))</f>
        <v>-8.1616022785294916E-3</v>
      </c>
    </row>
    <row r="338" spans="1:14" x14ac:dyDescent="0.3">
      <c r="A338" s="1" t="s">
        <v>41</v>
      </c>
      <c r="B338" s="1" t="s">
        <v>14</v>
      </c>
      <c r="C338" s="2">
        <v>43600</v>
      </c>
      <c r="D338" s="1">
        <v>713.85</v>
      </c>
      <c r="E338" s="1">
        <v>714.9</v>
      </c>
      <c r="F338" s="1">
        <v>725.2</v>
      </c>
      <c r="G338" s="1">
        <v>712.6</v>
      </c>
      <c r="H338" s="1">
        <v>715.35</v>
      </c>
      <c r="I338" s="1">
        <v>716.1</v>
      </c>
      <c r="J338" s="1">
        <v>719.58</v>
      </c>
      <c r="K338" s="1">
        <v>6668929</v>
      </c>
      <c r="L338" s="1">
        <v>4798849588.6499996</v>
      </c>
      <c r="M338" s="1">
        <v>139499</v>
      </c>
      <c r="N338" s="3">
        <f>IF(ISERR(LN(Table1532[[#This Row],[Close Price]]/I337)),"-",LN(Table1532[[#This Row],[Close Price]]/I337))</f>
        <v>3.1469657776650064E-3</v>
      </c>
    </row>
    <row r="339" spans="1:14" x14ac:dyDescent="0.3">
      <c r="A339" s="1" t="s">
        <v>41</v>
      </c>
      <c r="B339" s="1" t="s">
        <v>14</v>
      </c>
      <c r="C339" s="2">
        <v>43601</v>
      </c>
      <c r="D339" s="1">
        <v>716.1</v>
      </c>
      <c r="E339" s="1">
        <v>720</v>
      </c>
      <c r="F339" s="1">
        <v>737</v>
      </c>
      <c r="G339" s="1">
        <v>719.1</v>
      </c>
      <c r="H339" s="1">
        <v>733.15</v>
      </c>
      <c r="I339" s="1">
        <v>733.1</v>
      </c>
      <c r="J339" s="1">
        <v>730.03</v>
      </c>
      <c r="K339" s="1">
        <v>6468556</v>
      </c>
      <c r="L339" s="1">
        <v>4722270060.8500004</v>
      </c>
      <c r="M339" s="1">
        <v>137776</v>
      </c>
      <c r="N339" s="3">
        <f>IF(ISERR(LN(Table1532[[#This Row],[Close Price]]/I338)),"-",LN(Table1532[[#This Row],[Close Price]]/I338))</f>
        <v>2.3462296216646899E-2</v>
      </c>
    </row>
    <row r="340" spans="1:14" x14ac:dyDescent="0.3">
      <c r="A340" s="1" t="s">
        <v>41</v>
      </c>
      <c r="B340" s="1" t="s">
        <v>14</v>
      </c>
      <c r="C340" s="2">
        <v>43602</v>
      </c>
      <c r="D340" s="1">
        <v>733.1</v>
      </c>
      <c r="E340" s="1">
        <v>733.15</v>
      </c>
      <c r="F340" s="1">
        <v>735.8</v>
      </c>
      <c r="G340" s="1">
        <v>720.1</v>
      </c>
      <c r="H340" s="1">
        <v>724.5</v>
      </c>
      <c r="I340" s="1">
        <v>723.9</v>
      </c>
      <c r="J340" s="1">
        <v>725.44</v>
      </c>
      <c r="K340" s="1">
        <v>8155948</v>
      </c>
      <c r="L340" s="1">
        <v>5916646100.8500004</v>
      </c>
      <c r="M340" s="1">
        <v>126562</v>
      </c>
      <c r="N340" s="3">
        <f>IF(ISERR(LN(Table1532[[#This Row],[Close Price]]/I339)),"-",LN(Table1532[[#This Row],[Close Price]]/I339))</f>
        <v>-1.2628856930445175E-2</v>
      </c>
    </row>
    <row r="341" spans="1:14" x14ac:dyDescent="0.3">
      <c r="A341" s="1" t="s">
        <v>41</v>
      </c>
      <c r="B341" s="1" t="s">
        <v>14</v>
      </c>
      <c r="C341" s="2">
        <v>43605</v>
      </c>
      <c r="D341" s="1">
        <v>723.9</v>
      </c>
      <c r="E341" s="1">
        <v>719.7</v>
      </c>
      <c r="F341" s="1">
        <v>726.4</v>
      </c>
      <c r="G341" s="1">
        <v>706</v>
      </c>
      <c r="H341" s="1">
        <v>721.3</v>
      </c>
      <c r="I341" s="1">
        <v>722.4</v>
      </c>
      <c r="J341" s="1">
        <v>719.31</v>
      </c>
      <c r="K341" s="1">
        <v>11213708</v>
      </c>
      <c r="L341" s="1">
        <v>8066098168.8000002</v>
      </c>
      <c r="M341" s="1">
        <v>209544</v>
      </c>
      <c r="N341" s="3">
        <f>IF(ISERR(LN(Table1532[[#This Row],[Close Price]]/I340)),"-",LN(Table1532[[#This Row],[Close Price]]/I340))</f>
        <v>-2.0742591963200433E-3</v>
      </c>
    </row>
    <row r="342" spans="1:14" x14ac:dyDescent="0.3">
      <c r="A342" s="1" t="s">
        <v>41</v>
      </c>
      <c r="B342" s="1" t="s">
        <v>14</v>
      </c>
      <c r="C342" s="2">
        <v>43606</v>
      </c>
      <c r="D342" s="1">
        <v>722.4</v>
      </c>
      <c r="E342" s="1">
        <v>722.65</v>
      </c>
      <c r="F342" s="1">
        <v>722.65</v>
      </c>
      <c r="G342" s="1">
        <v>707.7</v>
      </c>
      <c r="H342" s="1">
        <v>709.25</v>
      </c>
      <c r="I342" s="1">
        <v>709.3</v>
      </c>
      <c r="J342" s="1">
        <v>712.09</v>
      </c>
      <c r="K342" s="1">
        <v>8645535</v>
      </c>
      <c r="L342" s="1">
        <v>6156377506.3999996</v>
      </c>
      <c r="M342" s="1">
        <v>170212</v>
      </c>
      <c r="N342" s="3">
        <f>IF(ISERR(LN(Table1532[[#This Row],[Close Price]]/I341)),"-",LN(Table1532[[#This Row],[Close Price]]/I341))</f>
        <v>-1.8300433894734583E-2</v>
      </c>
    </row>
    <row r="343" spans="1:14" x14ac:dyDescent="0.3">
      <c r="A343" s="1" t="s">
        <v>41</v>
      </c>
      <c r="B343" s="1" t="s">
        <v>14</v>
      </c>
      <c r="C343" s="2">
        <v>43607</v>
      </c>
      <c r="D343" s="1">
        <v>709.3</v>
      </c>
      <c r="E343" s="1">
        <v>710</v>
      </c>
      <c r="F343" s="1">
        <v>718.25</v>
      </c>
      <c r="G343" s="1">
        <v>707</v>
      </c>
      <c r="H343" s="1">
        <v>709.95</v>
      </c>
      <c r="I343" s="1">
        <v>709.75</v>
      </c>
      <c r="J343" s="1">
        <v>712.73</v>
      </c>
      <c r="K343" s="1">
        <v>5795713</v>
      </c>
      <c r="L343" s="1">
        <v>4130757868.4499998</v>
      </c>
      <c r="M343" s="1">
        <v>141566</v>
      </c>
      <c r="N343" s="3">
        <f>IF(ISERR(LN(Table1532[[#This Row],[Close Price]]/I342)),"-",LN(Table1532[[#This Row],[Close Price]]/I342))</f>
        <v>6.3422714503962941E-4</v>
      </c>
    </row>
    <row r="344" spans="1:14" x14ac:dyDescent="0.3">
      <c r="A344" s="1" t="s">
        <v>41</v>
      </c>
      <c r="B344" s="1" t="s">
        <v>14</v>
      </c>
      <c r="C344" s="2">
        <v>43608</v>
      </c>
      <c r="D344" s="1">
        <v>709.75</v>
      </c>
      <c r="E344" s="1">
        <v>715</v>
      </c>
      <c r="F344" s="1">
        <v>716.7</v>
      </c>
      <c r="G344" s="1">
        <v>697.45</v>
      </c>
      <c r="H344" s="1">
        <v>703.8</v>
      </c>
      <c r="I344" s="1">
        <v>701.05</v>
      </c>
      <c r="J344" s="1">
        <v>708.67</v>
      </c>
      <c r="K344" s="1">
        <v>7233736</v>
      </c>
      <c r="L344" s="1">
        <v>5126301903.6000004</v>
      </c>
      <c r="M344" s="1">
        <v>176571</v>
      </c>
      <c r="N344" s="3">
        <f>IF(ISERR(LN(Table1532[[#This Row],[Close Price]]/I343)),"-",LN(Table1532[[#This Row],[Close Price]]/I343))</f>
        <v>-1.233358418594002E-2</v>
      </c>
    </row>
    <row r="345" spans="1:14" x14ac:dyDescent="0.3">
      <c r="A345" s="1" t="s">
        <v>41</v>
      </c>
      <c r="B345" s="1" t="s">
        <v>14</v>
      </c>
      <c r="C345" s="2">
        <v>43609</v>
      </c>
      <c r="D345" s="1">
        <v>701.05</v>
      </c>
      <c r="E345" s="1">
        <v>703.8</v>
      </c>
      <c r="F345" s="1">
        <v>711.75</v>
      </c>
      <c r="G345" s="1">
        <v>700.45</v>
      </c>
      <c r="H345" s="1">
        <v>709</v>
      </c>
      <c r="I345" s="1">
        <v>709.2</v>
      </c>
      <c r="J345" s="1">
        <v>706.58</v>
      </c>
      <c r="K345" s="1">
        <v>7016424</v>
      </c>
      <c r="L345" s="1">
        <v>4957669574</v>
      </c>
      <c r="M345" s="1">
        <v>143196</v>
      </c>
      <c r="N345" s="3">
        <f>IF(ISERR(LN(Table1532[[#This Row],[Close Price]]/I344)),"-",LN(Table1532[[#This Row],[Close Price]]/I344))</f>
        <v>1.155836303291229E-2</v>
      </c>
    </row>
    <row r="346" spans="1:14" x14ac:dyDescent="0.3">
      <c r="A346" s="1" t="s">
        <v>41</v>
      </c>
      <c r="B346" s="1" t="s">
        <v>14</v>
      </c>
      <c r="C346" s="2">
        <v>43612</v>
      </c>
      <c r="D346" s="1">
        <v>709.2</v>
      </c>
      <c r="E346" s="1">
        <v>707.4</v>
      </c>
      <c r="F346" s="1">
        <v>713.8</v>
      </c>
      <c r="G346" s="1">
        <v>705.5</v>
      </c>
      <c r="H346" s="1">
        <v>709.5</v>
      </c>
      <c r="I346" s="1">
        <v>708.1</v>
      </c>
      <c r="J346" s="1">
        <v>711.8</v>
      </c>
      <c r="K346" s="1">
        <v>10247544</v>
      </c>
      <c r="L346" s="1">
        <v>7294165659.3500004</v>
      </c>
      <c r="M346" s="1">
        <v>89920</v>
      </c>
      <c r="N346" s="3">
        <f>IF(ISERR(LN(Table1532[[#This Row],[Close Price]]/I345)),"-",LN(Table1532[[#This Row],[Close Price]]/I345))</f>
        <v>-1.5522475423246206E-3</v>
      </c>
    </row>
    <row r="347" spans="1:14" x14ac:dyDescent="0.3">
      <c r="A347" s="1" t="s">
        <v>41</v>
      </c>
      <c r="B347" s="1" t="s">
        <v>14</v>
      </c>
      <c r="C347" s="2">
        <v>43613</v>
      </c>
      <c r="D347" s="1">
        <v>708.1</v>
      </c>
      <c r="E347" s="1">
        <v>712</v>
      </c>
      <c r="F347" s="1">
        <v>733.45</v>
      </c>
      <c r="G347" s="1">
        <v>709.8</v>
      </c>
      <c r="H347" s="1">
        <v>726.25</v>
      </c>
      <c r="I347" s="1">
        <v>728.1</v>
      </c>
      <c r="J347" s="1">
        <v>725.58</v>
      </c>
      <c r="K347" s="1">
        <v>23860490</v>
      </c>
      <c r="L347" s="1">
        <v>17312718819.75</v>
      </c>
      <c r="M347" s="1">
        <v>195730</v>
      </c>
      <c r="N347" s="3">
        <f>IF(ISERR(LN(Table1532[[#This Row],[Close Price]]/I346)),"-",LN(Table1532[[#This Row],[Close Price]]/I346))</f>
        <v>2.7853074742937141E-2</v>
      </c>
    </row>
    <row r="348" spans="1:14" x14ac:dyDescent="0.3">
      <c r="A348" s="1" t="s">
        <v>41</v>
      </c>
      <c r="B348" s="1" t="s">
        <v>14</v>
      </c>
      <c r="C348" s="2">
        <v>43614</v>
      </c>
      <c r="D348" s="1">
        <v>728.1</v>
      </c>
      <c r="E348" s="1">
        <v>725.5</v>
      </c>
      <c r="F348" s="1">
        <v>733.65</v>
      </c>
      <c r="G348" s="1">
        <v>723.65</v>
      </c>
      <c r="H348" s="1">
        <v>727</v>
      </c>
      <c r="I348" s="1">
        <v>727.8</v>
      </c>
      <c r="J348" s="1">
        <v>729.38</v>
      </c>
      <c r="K348" s="1">
        <v>10293077</v>
      </c>
      <c r="L348" s="1">
        <v>7507528234.5</v>
      </c>
      <c r="M348" s="1">
        <v>121851</v>
      </c>
      <c r="N348" s="3">
        <f>IF(ISERR(LN(Table1532[[#This Row],[Close Price]]/I347)),"-",LN(Table1532[[#This Row],[Close Price]]/I347))</f>
        <v>-4.1211622260599372E-4</v>
      </c>
    </row>
    <row r="349" spans="1:14" x14ac:dyDescent="0.3">
      <c r="A349" s="1" t="s">
        <v>41</v>
      </c>
      <c r="B349" s="1" t="s">
        <v>14</v>
      </c>
      <c r="C349" s="2">
        <v>43615</v>
      </c>
      <c r="D349" s="1">
        <v>727.8</v>
      </c>
      <c r="E349" s="1">
        <v>727</v>
      </c>
      <c r="F349" s="1">
        <v>737.25</v>
      </c>
      <c r="G349" s="1">
        <v>722.55</v>
      </c>
      <c r="H349" s="1">
        <v>732.6</v>
      </c>
      <c r="I349" s="1">
        <v>733.55</v>
      </c>
      <c r="J349" s="1">
        <v>733.51</v>
      </c>
      <c r="K349" s="1">
        <v>15089296</v>
      </c>
      <c r="L349" s="1">
        <v>11068104088.700001</v>
      </c>
      <c r="M349" s="1">
        <v>149521</v>
      </c>
      <c r="N349" s="3">
        <f>IF(ISERR(LN(Table1532[[#This Row],[Close Price]]/I348)),"-",LN(Table1532[[#This Row],[Close Price]]/I348))</f>
        <v>7.8694764075935061E-3</v>
      </c>
    </row>
    <row r="350" spans="1:14" x14ac:dyDescent="0.3">
      <c r="A350" s="1" t="s">
        <v>41</v>
      </c>
      <c r="B350" s="1" t="s">
        <v>14</v>
      </c>
      <c r="C350" s="2">
        <v>43616</v>
      </c>
      <c r="D350" s="1">
        <v>733.55</v>
      </c>
      <c r="E350" s="1">
        <v>736.5</v>
      </c>
      <c r="F350" s="1">
        <v>742.95</v>
      </c>
      <c r="G350" s="1">
        <v>733.2</v>
      </c>
      <c r="H350" s="1">
        <v>737</v>
      </c>
      <c r="I350" s="1">
        <v>737.75</v>
      </c>
      <c r="J350" s="1">
        <v>737.91</v>
      </c>
      <c r="K350" s="1">
        <v>8290306</v>
      </c>
      <c r="L350" s="1">
        <v>6117494484.6000004</v>
      </c>
      <c r="M350" s="1">
        <v>138065</v>
      </c>
      <c r="N350" s="3">
        <f>IF(ISERR(LN(Table1532[[#This Row],[Close Price]]/I349)),"-",LN(Table1532[[#This Row],[Close Price]]/I349))</f>
        <v>5.709252237395877E-3</v>
      </c>
    </row>
    <row r="351" spans="1:14" x14ac:dyDescent="0.3">
      <c r="A351" s="1" t="s">
        <v>41</v>
      </c>
      <c r="B351" s="1" t="s">
        <v>14</v>
      </c>
      <c r="C351" s="2">
        <v>43619</v>
      </c>
      <c r="D351" s="1">
        <v>737.75</v>
      </c>
      <c r="E351" s="1">
        <v>729.8</v>
      </c>
      <c r="F351" s="1">
        <v>750.9</v>
      </c>
      <c r="G351" s="1">
        <v>729</v>
      </c>
      <c r="H351" s="1">
        <v>745.15</v>
      </c>
      <c r="I351" s="1">
        <v>744.65</v>
      </c>
      <c r="J351" s="1">
        <v>742.27</v>
      </c>
      <c r="K351" s="1">
        <v>7744761</v>
      </c>
      <c r="L351" s="1">
        <v>5748728042.5</v>
      </c>
      <c r="M351" s="1">
        <v>97774</v>
      </c>
      <c r="N351" s="3">
        <f>IF(ISERR(LN(Table1532[[#This Row],[Close Price]]/I350)),"-",LN(Table1532[[#This Row],[Close Price]]/I350))</f>
        <v>9.3092955088277876E-3</v>
      </c>
    </row>
    <row r="352" spans="1:14" x14ac:dyDescent="0.3">
      <c r="A352" s="1" t="s">
        <v>41</v>
      </c>
      <c r="B352" s="1" t="s">
        <v>14</v>
      </c>
      <c r="C352" s="2">
        <v>43620</v>
      </c>
      <c r="D352" s="1">
        <v>744.65</v>
      </c>
      <c r="E352" s="1">
        <v>737.25</v>
      </c>
      <c r="F352" s="1">
        <v>739.45</v>
      </c>
      <c r="G352" s="1">
        <v>733.15</v>
      </c>
      <c r="H352" s="1">
        <v>734.9</v>
      </c>
      <c r="I352" s="1">
        <v>735.3</v>
      </c>
      <c r="J352" s="1">
        <v>736.49</v>
      </c>
      <c r="K352" s="1">
        <v>11733702</v>
      </c>
      <c r="L352" s="1">
        <v>8641713182.7000008</v>
      </c>
      <c r="M352" s="1">
        <v>109238</v>
      </c>
      <c r="N352" s="3">
        <f>IF(ISERR(LN(Table1532[[#This Row],[Close Price]]/I351)),"-",LN(Table1532[[#This Row],[Close Price]]/I351))</f>
        <v>-1.2635730129700054E-2</v>
      </c>
    </row>
    <row r="353" spans="1:14" x14ac:dyDescent="0.3">
      <c r="A353" s="1" t="s">
        <v>41</v>
      </c>
      <c r="B353" s="1" t="s">
        <v>14</v>
      </c>
      <c r="C353" s="2">
        <v>43622</v>
      </c>
      <c r="D353" s="1">
        <v>735.3</v>
      </c>
      <c r="E353" s="1">
        <v>736.5</v>
      </c>
      <c r="F353" s="1">
        <v>744.65</v>
      </c>
      <c r="G353" s="1">
        <v>733.65</v>
      </c>
      <c r="H353" s="1">
        <v>735.5</v>
      </c>
      <c r="I353" s="1">
        <v>735.6</v>
      </c>
      <c r="J353" s="1">
        <v>736.86</v>
      </c>
      <c r="K353" s="1">
        <v>7563925</v>
      </c>
      <c r="L353" s="1">
        <v>5573564233.6499996</v>
      </c>
      <c r="M353" s="1">
        <v>124258</v>
      </c>
      <c r="N353" s="3">
        <f>IF(ISERR(LN(Table1532[[#This Row],[Close Price]]/I352)),"-",LN(Table1532[[#This Row],[Close Price]]/I352))</f>
        <v>4.079135279895376E-4</v>
      </c>
    </row>
    <row r="354" spans="1:14" x14ac:dyDescent="0.3">
      <c r="A354" s="1" t="s">
        <v>41</v>
      </c>
      <c r="B354" s="1" t="s">
        <v>14</v>
      </c>
      <c r="C354" s="2">
        <v>43623</v>
      </c>
      <c r="D354" s="1">
        <v>735.6</v>
      </c>
      <c r="E354" s="1">
        <v>735.85</v>
      </c>
      <c r="F354" s="1">
        <v>743.95</v>
      </c>
      <c r="G354" s="1">
        <v>735.85</v>
      </c>
      <c r="H354" s="1">
        <v>738.5</v>
      </c>
      <c r="I354" s="1">
        <v>739.1</v>
      </c>
      <c r="J354" s="1">
        <v>739.65</v>
      </c>
      <c r="K354" s="1">
        <v>3218358</v>
      </c>
      <c r="L354" s="1">
        <v>2380445779</v>
      </c>
      <c r="M354" s="1">
        <v>98025</v>
      </c>
      <c r="N354" s="3">
        <f>IF(ISERR(LN(Table1532[[#This Row],[Close Price]]/I353)),"-",LN(Table1532[[#This Row],[Close Price]]/I353))</f>
        <v>4.7467370606749364E-3</v>
      </c>
    </row>
    <row r="355" spans="1:14" x14ac:dyDescent="0.3">
      <c r="A355" s="1" t="s">
        <v>41</v>
      </c>
      <c r="B355" s="1" t="s">
        <v>14</v>
      </c>
      <c r="C355" s="2">
        <v>43626</v>
      </c>
      <c r="D355" s="1">
        <v>739.1</v>
      </c>
      <c r="E355" s="1">
        <v>740.1</v>
      </c>
      <c r="F355" s="1">
        <v>754.1</v>
      </c>
      <c r="G355" s="1">
        <v>740.1</v>
      </c>
      <c r="H355" s="1">
        <v>753</v>
      </c>
      <c r="I355" s="1">
        <v>753.5</v>
      </c>
      <c r="J355" s="1">
        <v>751.37</v>
      </c>
      <c r="K355" s="1">
        <v>4435148</v>
      </c>
      <c r="L355" s="1">
        <v>3332437615.75</v>
      </c>
      <c r="M355" s="1">
        <v>124012</v>
      </c>
      <c r="N355" s="3">
        <f>IF(ISERR(LN(Table1532[[#This Row],[Close Price]]/I354)),"-",LN(Table1532[[#This Row],[Close Price]]/I354))</f>
        <v>1.929578827570912E-2</v>
      </c>
    </row>
    <row r="356" spans="1:14" x14ac:dyDescent="0.3">
      <c r="A356" s="1" t="s">
        <v>41</v>
      </c>
      <c r="B356" s="1" t="s">
        <v>14</v>
      </c>
      <c r="C356" s="2">
        <v>43627</v>
      </c>
      <c r="D356" s="1">
        <v>753.5</v>
      </c>
      <c r="E356" s="1">
        <v>755</v>
      </c>
      <c r="F356" s="1">
        <v>759</v>
      </c>
      <c r="G356" s="1">
        <v>750.5</v>
      </c>
      <c r="H356" s="1">
        <v>754</v>
      </c>
      <c r="I356" s="1">
        <v>754.9</v>
      </c>
      <c r="J356" s="1">
        <v>754.71</v>
      </c>
      <c r="K356" s="1">
        <v>5733127</v>
      </c>
      <c r="L356" s="1">
        <v>4326875500.8500004</v>
      </c>
      <c r="M356" s="1">
        <v>131848</v>
      </c>
      <c r="N356" s="3">
        <f>IF(ISERR(LN(Table1532[[#This Row],[Close Price]]/I355)),"-",LN(Table1532[[#This Row],[Close Price]]/I355))</f>
        <v>1.8562720790288845E-3</v>
      </c>
    </row>
    <row r="357" spans="1:14" x14ac:dyDescent="0.3">
      <c r="A357" s="1" t="s">
        <v>41</v>
      </c>
      <c r="B357" s="1" t="s">
        <v>14</v>
      </c>
      <c r="C357" s="2">
        <v>43628</v>
      </c>
      <c r="D357" s="1">
        <v>754.9</v>
      </c>
      <c r="E357" s="1">
        <v>756.95</v>
      </c>
      <c r="F357" s="1">
        <v>756.95</v>
      </c>
      <c r="G357" s="1">
        <v>745</v>
      </c>
      <c r="H357" s="1">
        <v>753</v>
      </c>
      <c r="I357" s="1">
        <v>753.8</v>
      </c>
      <c r="J357" s="1">
        <v>750.69</v>
      </c>
      <c r="K357" s="1">
        <v>8738342</v>
      </c>
      <c r="L357" s="1">
        <v>6559815654.5</v>
      </c>
      <c r="M357" s="1">
        <v>169526</v>
      </c>
      <c r="N357" s="3">
        <f>IF(ISERR(LN(Table1532[[#This Row],[Close Price]]/I356)),"-",LN(Table1532[[#This Row],[Close Price]]/I356))</f>
        <v>-1.4582093125441872E-3</v>
      </c>
    </row>
    <row r="358" spans="1:14" x14ac:dyDescent="0.3">
      <c r="A358" s="1" t="s">
        <v>41</v>
      </c>
      <c r="B358" s="1" t="s">
        <v>14</v>
      </c>
      <c r="C358" s="2">
        <v>43629</v>
      </c>
      <c r="D358" s="1">
        <v>753.8</v>
      </c>
      <c r="E358" s="1">
        <v>740</v>
      </c>
      <c r="F358" s="1">
        <v>747.2</v>
      </c>
      <c r="G358" s="1">
        <v>740</v>
      </c>
      <c r="H358" s="1">
        <v>742.2</v>
      </c>
      <c r="I358" s="1">
        <v>742.65</v>
      </c>
      <c r="J358" s="1">
        <v>743.56</v>
      </c>
      <c r="K358" s="1">
        <v>4808577</v>
      </c>
      <c r="L358" s="1">
        <v>3575457337.6500001</v>
      </c>
      <c r="M358" s="1">
        <v>97174</v>
      </c>
      <c r="N358" s="3">
        <f>IF(ISERR(LN(Table1532[[#This Row],[Close Price]]/I357)),"-",LN(Table1532[[#This Row],[Close Price]]/I357))</f>
        <v>-1.49022103574933E-2</v>
      </c>
    </row>
    <row r="359" spans="1:14" x14ac:dyDescent="0.3">
      <c r="A359" s="1" t="s">
        <v>41</v>
      </c>
      <c r="B359" s="1" t="s">
        <v>14</v>
      </c>
      <c r="C359" s="2">
        <v>43630</v>
      </c>
      <c r="D359" s="1">
        <v>742.65</v>
      </c>
      <c r="E359" s="1">
        <v>743.85</v>
      </c>
      <c r="F359" s="1">
        <v>745.5</v>
      </c>
      <c r="G359" s="1">
        <v>738.25</v>
      </c>
      <c r="H359" s="1">
        <v>739.6</v>
      </c>
      <c r="I359" s="1">
        <v>740.45</v>
      </c>
      <c r="J359" s="1">
        <v>741.51</v>
      </c>
      <c r="K359" s="1">
        <v>5556353</v>
      </c>
      <c r="L359" s="1">
        <v>4120112206.8000002</v>
      </c>
      <c r="M359" s="1">
        <v>105007</v>
      </c>
      <c r="N359" s="3">
        <f>IF(ISERR(LN(Table1532[[#This Row],[Close Price]]/I358)),"-",LN(Table1532[[#This Row],[Close Price]]/I358))</f>
        <v>-2.9667609920293364E-3</v>
      </c>
    </row>
    <row r="360" spans="1:14" x14ac:dyDescent="0.3">
      <c r="A360" s="1" t="s">
        <v>41</v>
      </c>
      <c r="B360" s="1" t="s">
        <v>14</v>
      </c>
      <c r="C360" s="2">
        <v>43633</v>
      </c>
      <c r="D360" s="1">
        <v>740.45</v>
      </c>
      <c r="E360" s="1">
        <v>743</v>
      </c>
      <c r="F360" s="1">
        <v>744.5</v>
      </c>
      <c r="G360" s="1">
        <v>737.8</v>
      </c>
      <c r="H360" s="1">
        <v>739.05</v>
      </c>
      <c r="I360" s="1">
        <v>740.55</v>
      </c>
      <c r="J360" s="1">
        <v>741.8</v>
      </c>
      <c r="K360" s="1">
        <v>3085588</v>
      </c>
      <c r="L360" s="1">
        <v>2288895910.0500002</v>
      </c>
      <c r="M360" s="1">
        <v>72650</v>
      </c>
      <c r="N360" s="3">
        <f>IF(ISERR(LN(Table1532[[#This Row],[Close Price]]/I359)),"-",LN(Table1532[[#This Row],[Close Price]]/I359))</f>
        <v>1.3504388946922316E-4</v>
      </c>
    </row>
    <row r="361" spans="1:14" x14ac:dyDescent="0.3">
      <c r="A361" s="1" t="s">
        <v>41</v>
      </c>
      <c r="B361" s="1" t="s">
        <v>14</v>
      </c>
      <c r="C361" s="2">
        <v>43634</v>
      </c>
      <c r="D361" s="1">
        <v>740.55</v>
      </c>
      <c r="E361" s="1">
        <v>740.2</v>
      </c>
      <c r="F361" s="1">
        <v>752.45</v>
      </c>
      <c r="G361" s="1">
        <v>740.2</v>
      </c>
      <c r="H361" s="1">
        <v>751.45</v>
      </c>
      <c r="I361" s="1">
        <v>750.15</v>
      </c>
      <c r="J361" s="1">
        <v>749.2</v>
      </c>
      <c r="K361" s="1">
        <v>6202838</v>
      </c>
      <c r="L361" s="1">
        <v>4647146092.8000002</v>
      </c>
      <c r="M361" s="1">
        <v>150082</v>
      </c>
      <c r="N361" s="3">
        <f>IF(ISERR(LN(Table1532[[#This Row],[Close Price]]/I360)),"-",LN(Table1532[[#This Row],[Close Price]]/I360))</f>
        <v>1.2880033160040882E-2</v>
      </c>
    </row>
    <row r="362" spans="1:14" x14ac:dyDescent="0.3">
      <c r="A362" s="1" t="s">
        <v>41</v>
      </c>
      <c r="B362" s="1" t="s">
        <v>14</v>
      </c>
      <c r="C362" s="2">
        <v>43635</v>
      </c>
      <c r="D362" s="1">
        <v>750.15</v>
      </c>
      <c r="E362" s="1">
        <v>752.5</v>
      </c>
      <c r="F362" s="1">
        <v>755.4</v>
      </c>
      <c r="G362" s="1">
        <v>748.6</v>
      </c>
      <c r="H362" s="1">
        <v>751.95</v>
      </c>
      <c r="I362" s="1">
        <v>751.9</v>
      </c>
      <c r="J362" s="1">
        <v>751.2</v>
      </c>
      <c r="K362" s="1">
        <v>4596253</v>
      </c>
      <c r="L362" s="1">
        <v>3452713823.5</v>
      </c>
      <c r="M362" s="1">
        <v>91764</v>
      </c>
      <c r="N362" s="3">
        <f>IF(ISERR(LN(Table1532[[#This Row],[Close Price]]/I361)),"-",LN(Table1532[[#This Row],[Close Price]]/I361))</f>
        <v>2.3301498509588322E-3</v>
      </c>
    </row>
    <row r="363" spans="1:14" x14ac:dyDescent="0.3">
      <c r="A363" s="1" t="s">
        <v>41</v>
      </c>
      <c r="B363" s="1" t="s">
        <v>14</v>
      </c>
      <c r="C363" s="2">
        <v>43636</v>
      </c>
      <c r="D363" s="1">
        <v>751.9</v>
      </c>
      <c r="E363" s="1">
        <v>737.8</v>
      </c>
      <c r="F363" s="1">
        <v>756.9</v>
      </c>
      <c r="G363" s="1">
        <v>735.9</v>
      </c>
      <c r="H363" s="1">
        <v>754.95</v>
      </c>
      <c r="I363" s="1">
        <v>754.9</v>
      </c>
      <c r="J363" s="1">
        <v>749.22</v>
      </c>
      <c r="K363" s="1">
        <v>7148684</v>
      </c>
      <c r="L363" s="1">
        <v>5355932052.1499996</v>
      </c>
      <c r="M363" s="1">
        <v>113630</v>
      </c>
      <c r="N363" s="3">
        <f>IF(ISERR(LN(Table1532[[#This Row],[Close Price]]/I362)),"-",LN(Table1532[[#This Row],[Close Price]]/I362))</f>
        <v>3.9819537615980042E-3</v>
      </c>
    </row>
    <row r="364" spans="1:14" x14ac:dyDescent="0.3">
      <c r="A364" s="1" t="s">
        <v>41</v>
      </c>
      <c r="B364" s="1" t="s">
        <v>14</v>
      </c>
      <c r="C364" s="2">
        <v>43637</v>
      </c>
      <c r="D364" s="1">
        <v>754.9</v>
      </c>
      <c r="E364" s="1">
        <v>755</v>
      </c>
      <c r="F364" s="1">
        <v>755</v>
      </c>
      <c r="G364" s="1">
        <v>747.15</v>
      </c>
      <c r="H364" s="1">
        <v>751.75</v>
      </c>
      <c r="I364" s="1">
        <v>750.2</v>
      </c>
      <c r="J364" s="1">
        <v>750.28</v>
      </c>
      <c r="K364" s="1">
        <v>13200318</v>
      </c>
      <c r="L364" s="1">
        <v>9903909135.25</v>
      </c>
      <c r="M364" s="1">
        <v>122666</v>
      </c>
      <c r="N364" s="3">
        <f>IF(ISERR(LN(Table1532[[#This Row],[Close Price]]/I363)),"-",LN(Table1532[[#This Row],[Close Price]]/I363))</f>
        <v>-6.2454524977920839E-3</v>
      </c>
    </row>
    <row r="365" spans="1:14" x14ac:dyDescent="0.3">
      <c r="A365" s="1" t="s">
        <v>41</v>
      </c>
      <c r="B365" s="1" t="s">
        <v>14</v>
      </c>
      <c r="C365" s="2">
        <v>43640</v>
      </c>
      <c r="D365" s="1">
        <v>750.2</v>
      </c>
      <c r="E365" s="1">
        <v>751.9</v>
      </c>
      <c r="F365" s="1">
        <v>751.9</v>
      </c>
      <c r="G365" s="1">
        <v>742.65</v>
      </c>
      <c r="H365" s="1">
        <v>745</v>
      </c>
      <c r="I365" s="1">
        <v>745.5</v>
      </c>
      <c r="J365" s="1">
        <v>747.99</v>
      </c>
      <c r="K365" s="1">
        <v>4758178</v>
      </c>
      <c r="L365" s="1">
        <v>3559059442.0999999</v>
      </c>
      <c r="M365" s="1">
        <v>70416</v>
      </c>
      <c r="N365" s="3">
        <f>IF(ISERR(LN(Table1532[[#This Row],[Close Price]]/I364)),"-",LN(Table1532[[#This Row],[Close Price]]/I364))</f>
        <v>-6.2847034429939167E-3</v>
      </c>
    </row>
    <row r="366" spans="1:14" x14ac:dyDescent="0.3">
      <c r="A366" s="1" t="s">
        <v>41</v>
      </c>
      <c r="B366" s="1" t="s">
        <v>14</v>
      </c>
      <c r="C366" s="2">
        <v>43641</v>
      </c>
      <c r="D366" s="1">
        <v>745.5</v>
      </c>
      <c r="E366" s="1">
        <v>744</v>
      </c>
      <c r="F366" s="1">
        <v>750.9</v>
      </c>
      <c r="G366" s="1">
        <v>737.3</v>
      </c>
      <c r="H366" s="1">
        <v>745.45</v>
      </c>
      <c r="I366" s="1">
        <v>748.1</v>
      </c>
      <c r="J366" s="1">
        <v>744.67</v>
      </c>
      <c r="K366" s="1">
        <v>3677911</v>
      </c>
      <c r="L366" s="1">
        <v>2738811697.1999998</v>
      </c>
      <c r="M366" s="1">
        <v>118947</v>
      </c>
      <c r="N366" s="3">
        <f>IF(ISERR(LN(Table1532[[#This Row],[Close Price]]/I365)),"-",LN(Table1532[[#This Row],[Close Price]]/I365))</f>
        <v>3.4815246735661609E-3</v>
      </c>
    </row>
    <row r="367" spans="1:14" x14ac:dyDescent="0.3">
      <c r="A367" s="1" t="s">
        <v>41</v>
      </c>
      <c r="B367" s="1" t="s">
        <v>14</v>
      </c>
      <c r="C367" s="2">
        <v>43642</v>
      </c>
      <c r="D367" s="1">
        <v>748.1</v>
      </c>
      <c r="E367" s="1">
        <v>743</v>
      </c>
      <c r="F367" s="1">
        <v>751.45</v>
      </c>
      <c r="G367" s="1">
        <v>738</v>
      </c>
      <c r="H367" s="1">
        <v>739.4</v>
      </c>
      <c r="I367" s="1">
        <v>739.2</v>
      </c>
      <c r="J367" s="1">
        <v>743.56</v>
      </c>
      <c r="K367" s="1">
        <v>5447130</v>
      </c>
      <c r="L367" s="1">
        <v>4050265776.8499999</v>
      </c>
      <c r="M367" s="1">
        <v>98489</v>
      </c>
      <c r="N367" s="3">
        <f>IF(ISERR(LN(Table1532[[#This Row],[Close Price]]/I366)),"-",LN(Table1532[[#This Row],[Close Price]]/I366))</f>
        <v>-1.1968138550884832E-2</v>
      </c>
    </row>
    <row r="368" spans="1:14" x14ac:dyDescent="0.3">
      <c r="A368" s="1" t="s">
        <v>41</v>
      </c>
      <c r="B368" s="1" t="s">
        <v>14</v>
      </c>
      <c r="C368" s="2">
        <v>43643</v>
      </c>
      <c r="D368" s="1">
        <v>739.2</v>
      </c>
      <c r="E368" s="1">
        <v>742</v>
      </c>
      <c r="F368" s="1">
        <v>744.7</v>
      </c>
      <c r="G368" s="1">
        <v>728.15</v>
      </c>
      <c r="H368" s="1">
        <v>731.7</v>
      </c>
      <c r="I368" s="1">
        <v>730.55</v>
      </c>
      <c r="J368" s="1">
        <v>733.31</v>
      </c>
      <c r="K368" s="1">
        <v>11122346</v>
      </c>
      <c r="L368" s="1">
        <v>8156165446.6499996</v>
      </c>
      <c r="M368" s="1">
        <v>145135</v>
      </c>
      <c r="N368" s="3">
        <f>IF(ISERR(LN(Table1532[[#This Row],[Close Price]]/I367)),"-",LN(Table1532[[#This Row],[Close Price]]/I367))</f>
        <v>-1.1770845209381058E-2</v>
      </c>
    </row>
    <row r="369" spans="1:14" x14ac:dyDescent="0.3">
      <c r="A369" s="1" t="s">
        <v>41</v>
      </c>
      <c r="B369" s="1" t="s">
        <v>14</v>
      </c>
      <c r="C369" s="2">
        <v>43644</v>
      </c>
      <c r="D369" s="1">
        <v>730.55</v>
      </c>
      <c r="E369" s="1">
        <v>735.5</v>
      </c>
      <c r="F369" s="1">
        <v>739.5</v>
      </c>
      <c r="G369" s="1">
        <v>728.5</v>
      </c>
      <c r="H369" s="1">
        <v>731.7</v>
      </c>
      <c r="I369" s="1">
        <v>732</v>
      </c>
      <c r="J369" s="1">
        <v>732.85</v>
      </c>
      <c r="K369" s="1">
        <v>5919494</v>
      </c>
      <c r="L369" s="1">
        <v>4338124833.5500002</v>
      </c>
      <c r="M369" s="1">
        <v>116890</v>
      </c>
      <c r="N369" s="3">
        <f>IF(ISERR(LN(Table1532[[#This Row],[Close Price]]/I368)),"-",LN(Table1532[[#This Row],[Close Price]]/I368))</f>
        <v>1.9828388432181366E-3</v>
      </c>
    </row>
    <row r="370" spans="1:14" x14ac:dyDescent="0.3">
      <c r="A370" s="1" t="s">
        <v>41</v>
      </c>
      <c r="B370" s="1" t="s">
        <v>14</v>
      </c>
      <c r="C370" s="2">
        <v>43647</v>
      </c>
      <c r="D370" s="1">
        <v>732</v>
      </c>
      <c r="E370" s="1">
        <v>735</v>
      </c>
      <c r="F370" s="1">
        <v>737.5</v>
      </c>
      <c r="G370" s="1">
        <v>729.85</v>
      </c>
      <c r="H370" s="1">
        <v>731.7</v>
      </c>
      <c r="I370" s="1">
        <v>731.3</v>
      </c>
      <c r="J370" s="1">
        <v>733.32</v>
      </c>
      <c r="K370" s="1">
        <v>3224968</v>
      </c>
      <c r="L370" s="1">
        <v>2364922428.1500001</v>
      </c>
      <c r="M370" s="1">
        <v>101260</v>
      </c>
      <c r="N370" s="3">
        <f>IF(ISERR(LN(Table1532[[#This Row],[Close Price]]/I369)),"-",LN(Table1532[[#This Row],[Close Price]]/I369))</f>
        <v>-9.5674168440611305E-4</v>
      </c>
    </row>
    <row r="371" spans="1:14" x14ac:dyDescent="0.3">
      <c r="A371" s="1" t="s">
        <v>41</v>
      </c>
      <c r="B371" s="1" t="s">
        <v>14</v>
      </c>
      <c r="C371" s="2">
        <v>43648</v>
      </c>
      <c r="D371" s="1">
        <v>731.3</v>
      </c>
      <c r="E371" s="1">
        <v>734</v>
      </c>
      <c r="F371" s="1">
        <v>741.65</v>
      </c>
      <c r="G371" s="1">
        <v>730.1</v>
      </c>
      <c r="H371" s="1">
        <v>739.5</v>
      </c>
      <c r="I371" s="1">
        <v>740</v>
      </c>
      <c r="J371" s="1">
        <v>734.99</v>
      </c>
      <c r="K371" s="1">
        <v>4837606</v>
      </c>
      <c r="L371" s="1">
        <v>3555605380.1500001</v>
      </c>
      <c r="M371" s="1">
        <v>88954</v>
      </c>
      <c r="N371" s="3">
        <f>IF(ISERR(LN(Table1532[[#This Row],[Close Price]]/I370)),"-",LN(Table1532[[#This Row],[Close Price]]/I370))</f>
        <v>1.1826413921309918E-2</v>
      </c>
    </row>
    <row r="372" spans="1:14" x14ac:dyDescent="0.3">
      <c r="A372" s="1" t="s">
        <v>41</v>
      </c>
      <c r="B372" s="1" t="s">
        <v>14</v>
      </c>
      <c r="C372" s="2">
        <v>43649</v>
      </c>
      <c r="D372" s="1">
        <v>740</v>
      </c>
      <c r="E372" s="1">
        <v>741</v>
      </c>
      <c r="F372" s="1">
        <v>743.2</v>
      </c>
      <c r="G372" s="1">
        <v>730</v>
      </c>
      <c r="H372" s="1">
        <v>731.7</v>
      </c>
      <c r="I372" s="1">
        <v>731.3</v>
      </c>
      <c r="J372" s="1">
        <v>736.8</v>
      </c>
      <c r="K372" s="1">
        <v>5958379</v>
      </c>
      <c r="L372" s="1">
        <v>4390116575.4499998</v>
      </c>
      <c r="M372" s="1">
        <v>133416</v>
      </c>
      <c r="N372" s="3">
        <f>IF(ISERR(LN(Table1532[[#This Row],[Close Price]]/I371)),"-",LN(Table1532[[#This Row],[Close Price]]/I371))</f>
        <v>-1.1826413921309977E-2</v>
      </c>
    </row>
    <row r="373" spans="1:14" x14ac:dyDescent="0.3">
      <c r="A373" s="1" t="s">
        <v>41</v>
      </c>
      <c r="B373" s="1" t="s">
        <v>14</v>
      </c>
      <c r="C373" s="2">
        <v>43650</v>
      </c>
      <c r="D373" s="1">
        <v>731.3</v>
      </c>
      <c r="E373" s="1">
        <v>729</v>
      </c>
      <c r="F373" s="1">
        <v>736.4</v>
      </c>
      <c r="G373" s="1">
        <v>728.6</v>
      </c>
      <c r="H373" s="1">
        <v>732.5</v>
      </c>
      <c r="I373" s="1">
        <v>733.8</v>
      </c>
      <c r="J373" s="1">
        <v>733.38</v>
      </c>
      <c r="K373" s="1">
        <v>3274064</v>
      </c>
      <c r="L373" s="1">
        <v>2401148622.1999998</v>
      </c>
      <c r="M373" s="1">
        <v>97167</v>
      </c>
      <c r="N373" s="3">
        <f>IF(ISERR(LN(Table1532[[#This Row],[Close Price]]/I372)),"-",LN(Table1532[[#This Row],[Close Price]]/I372))</f>
        <v>3.4127396442761252E-3</v>
      </c>
    </row>
    <row r="374" spans="1:14" x14ac:dyDescent="0.3">
      <c r="A374" s="1" t="s">
        <v>41</v>
      </c>
      <c r="B374" s="1" t="s">
        <v>14</v>
      </c>
      <c r="C374" s="2">
        <v>43651</v>
      </c>
      <c r="D374" s="1">
        <v>733.8</v>
      </c>
      <c r="E374" s="1">
        <v>735</v>
      </c>
      <c r="F374" s="1">
        <v>736.4</v>
      </c>
      <c r="G374" s="1">
        <v>713.5</v>
      </c>
      <c r="H374" s="1">
        <v>718</v>
      </c>
      <c r="I374" s="1">
        <v>718</v>
      </c>
      <c r="J374" s="1">
        <v>723.71</v>
      </c>
      <c r="K374" s="1">
        <v>4926289</v>
      </c>
      <c r="L374" s="1">
        <v>3565194468.4000001</v>
      </c>
      <c r="M374" s="1">
        <v>113048</v>
      </c>
      <c r="N374" s="3">
        <f>IF(ISERR(LN(Table1532[[#This Row],[Close Price]]/I373)),"-",LN(Table1532[[#This Row],[Close Price]]/I373))</f>
        <v>-2.1766942872957391E-2</v>
      </c>
    </row>
    <row r="375" spans="1:14" x14ac:dyDescent="0.3">
      <c r="A375" s="1" t="s">
        <v>41</v>
      </c>
      <c r="B375" s="1" t="s">
        <v>14</v>
      </c>
      <c r="C375" s="2">
        <v>43654</v>
      </c>
      <c r="D375" s="1">
        <v>718</v>
      </c>
      <c r="E375" s="1">
        <v>716.45</v>
      </c>
      <c r="F375" s="1">
        <v>724.95</v>
      </c>
      <c r="G375" s="1">
        <v>712.3</v>
      </c>
      <c r="H375" s="1">
        <v>717.2</v>
      </c>
      <c r="I375" s="1">
        <v>717.6</v>
      </c>
      <c r="J375" s="1">
        <v>717.2</v>
      </c>
      <c r="K375" s="1">
        <v>7177092</v>
      </c>
      <c r="L375" s="1">
        <v>5147414055.8999996</v>
      </c>
      <c r="M375" s="1">
        <v>111837</v>
      </c>
      <c r="N375" s="3">
        <f>IF(ISERR(LN(Table1532[[#This Row],[Close Price]]/I374)),"-",LN(Table1532[[#This Row],[Close Price]]/I374))</f>
        <v>-5.5725830363783377E-4</v>
      </c>
    </row>
    <row r="376" spans="1:14" x14ac:dyDescent="0.3">
      <c r="A376" s="1" t="s">
        <v>41</v>
      </c>
      <c r="B376" s="1" t="s">
        <v>14</v>
      </c>
      <c r="C376" s="2">
        <v>43655</v>
      </c>
      <c r="D376" s="1">
        <v>717.6</v>
      </c>
      <c r="E376" s="1">
        <v>718</v>
      </c>
      <c r="F376" s="1">
        <v>719.85</v>
      </c>
      <c r="G376" s="1">
        <v>709.05</v>
      </c>
      <c r="H376" s="1">
        <v>713.8</v>
      </c>
      <c r="I376" s="1">
        <v>715.5</v>
      </c>
      <c r="J376" s="1">
        <v>713.79</v>
      </c>
      <c r="K376" s="1">
        <v>5022638</v>
      </c>
      <c r="L376" s="1">
        <v>3585086283.25</v>
      </c>
      <c r="M376" s="1">
        <v>121716</v>
      </c>
      <c r="N376" s="3">
        <f>IF(ISERR(LN(Table1532[[#This Row],[Close Price]]/I375)),"-",LN(Table1532[[#This Row],[Close Price]]/I375))</f>
        <v>-2.930711748080845E-3</v>
      </c>
    </row>
    <row r="377" spans="1:14" x14ac:dyDescent="0.3">
      <c r="A377" s="1" t="s">
        <v>41</v>
      </c>
      <c r="B377" s="1" t="s">
        <v>14</v>
      </c>
      <c r="C377" s="2">
        <v>43656</v>
      </c>
      <c r="D377" s="1">
        <v>715.5</v>
      </c>
      <c r="E377" s="1">
        <v>709</v>
      </c>
      <c r="F377" s="1">
        <v>722.7</v>
      </c>
      <c r="G377" s="1">
        <v>706.5</v>
      </c>
      <c r="H377" s="1">
        <v>717.55</v>
      </c>
      <c r="I377" s="1">
        <v>717.25</v>
      </c>
      <c r="J377" s="1">
        <v>716.16</v>
      </c>
      <c r="K377" s="1">
        <v>7573816</v>
      </c>
      <c r="L377" s="1">
        <v>5424075999.1499996</v>
      </c>
      <c r="M377" s="1">
        <v>130598</v>
      </c>
      <c r="N377" s="3">
        <f>IF(ISERR(LN(Table1532[[#This Row],[Close Price]]/I376)),"-",LN(Table1532[[#This Row],[Close Price]]/I376))</f>
        <v>2.4428558649686322E-3</v>
      </c>
    </row>
    <row r="378" spans="1:14" x14ac:dyDescent="0.3">
      <c r="A378" s="1" t="s">
        <v>41</v>
      </c>
      <c r="B378" s="1" t="s">
        <v>14</v>
      </c>
      <c r="C378" s="2">
        <v>43657</v>
      </c>
      <c r="D378" s="1">
        <v>717.25</v>
      </c>
      <c r="E378" s="1">
        <v>719.45</v>
      </c>
      <c r="F378" s="1">
        <v>723.5</v>
      </c>
      <c r="G378" s="1">
        <v>709.6</v>
      </c>
      <c r="H378" s="1">
        <v>722.4</v>
      </c>
      <c r="I378" s="1">
        <v>721.5</v>
      </c>
      <c r="J378" s="1">
        <v>716.61</v>
      </c>
      <c r="K378" s="1">
        <v>6252688</v>
      </c>
      <c r="L378" s="1">
        <v>4480742890.0500002</v>
      </c>
      <c r="M378" s="1">
        <v>104709</v>
      </c>
      <c r="N378" s="3">
        <f>IF(ISERR(LN(Table1532[[#This Row],[Close Price]]/I377)),"-",LN(Table1532[[#This Row],[Close Price]]/I377))</f>
        <v>5.9079233524514342E-3</v>
      </c>
    </row>
    <row r="379" spans="1:14" x14ac:dyDescent="0.3">
      <c r="A379" s="1" t="s">
        <v>41</v>
      </c>
      <c r="B379" s="1" t="s">
        <v>14</v>
      </c>
      <c r="C379" s="2">
        <v>43658</v>
      </c>
      <c r="D379" s="1">
        <v>721.5</v>
      </c>
      <c r="E379" s="1">
        <v>722.5</v>
      </c>
      <c r="F379" s="1">
        <v>730.6</v>
      </c>
      <c r="G379" s="1">
        <v>719.6</v>
      </c>
      <c r="H379" s="1">
        <v>730.05</v>
      </c>
      <c r="I379" s="1">
        <v>726.75</v>
      </c>
      <c r="J379" s="1">
        <v>724.08</v>
      </c>
      <c r="K379" s="1">
        <v>7874441</v>
      </c>
      <c r="L379" s="1">
        <v>5701708860.8999996</v>
      </c>
      <c r="M379" s="1">
        <v>122936</v>
      </c>
      <c r="N379" s="3">
        <f>IF(ISERR(LN(Table1532[[#This Row],[Close Price]]/I378)),"-",LN(Table1532[[#This Row],[Close Price]]/I378))</f>
        <v>7.2501612250597701E-3</v>
      </c>
    </row>
    <row r="380" spans="1:14" x14ac:dyDescent="0.3">
      <c r="A380" s="1" t="s">
        <v>41</v>
      </c>
      <c r="B380" s="1" t="s">
        <v>14</v>
      </c>
      <c r="C380" s="2">
        <v>43661</v>
      </c>
      <c r="D380" s="1">
        <v>726.75</v>
      </c>
      <c r="E380" s="1">
        <v>763</v>
      </c>
      <c r="F380" s="1">
        <v>781.65</v>
      </c>
      <c r="G380" s="1">
        <v>754.2</v>
      </c>
      <c r="H380" s="1">
        <v>779.4</v>
      </c>
      <c r="I380" s="1">
        <v>779.35</v>
      </c>
      <c r="J380" s="1">
        <v>769.12</v>
      </c>
      <c r="K380" s="1">
        <v>31064152</v>
      </c>
      <c r="L380" s="1">
        <v>23891946222.049999</v>
      </c>
      <c r="M380" s="1">
        <v>665352</v>
      </c>
      <c r="N380" s="3">
        <f>IF(ISERR(LN(Table1532[[#This Row],[Close Price]]/I379)),"-",LN(Table1532[[#This Row],[Close Price]]/I379))</f>
        <v>6.9877699496074697E-2</v>
      </c>
    </row>
    <row r="381" spans="1:14" x14ac:dyDescent="0.3">
      <c r="A381" s="1" t="s">
        <v>41</v>
      </c>
      <c r="B381" s="1" t="s">
        <v>14</v>
      </c>
      <c r="C381" s="2">
        <v>43662</v>
      </c>
      <c r="D381" s="1">
        <v>779.35</v>
      </c>
      <c r="E381" s="1">
        <v>777</v>
      </c>
      <c r="F381" s="1">
        <v>787.8</v>
      </c>
      <c r="G381" s="1">
        <v>776</v>
      </c>
      <c r="H381" s="1">
        <v>782.9</v>
      </c>
      <c r="I381" s="1">
        <v>784.85</v>
      </c>
      <c r="J381" s="1">
        <v>782.56</v>
      </c>
      <c r="K381" s="1">
        <v>9924322</v>
      </c>
      <c r="L381" s="1">
        <v>7766341595.6999998</v>
      </c>
      <c r="M381" s="1">
        <v>231682</v>
      </c>
      <c r="N381" s="3">
        <f>IF(ISERR(LN(Table1532[[#This Row],[Close Price]]/I380)),"-",LN(Table1532[[#This Row],[Close Price]]/I380))</f>
        <v>7.0323777861558707E-3</v>
      </c>
    </row>
    <row r="382" spans="1:14" x14ac:dyDescent="0.3">
      <c r="A382" s="1" t="s">
        <v>41</v>
      </c>
      <c r="B382" s="1" t="s">
        <v>14</v>
      </c>
      <c r="C382" s="2">
        <v>43663</v>
      </c>
      <c r="D382" s="1">
        <v>784.85</v>
      </c>
      <c r="E382" s="1">
        <v>783.9</v>
      </c>
      <c r="F382" s="1">
        <v>795</v>
      </c>
      <c r="G382" s="1">
        <v>776.75</v>
      </c>
      <c r="H382" s="1">
        <v>794</v>
      </c>
      <c r="I382" s="1">
        <v>794.15</v>
      </c>
      <c r="J382" s="1">
        <v>789.65</v>
      </c>
      <c r="K382" s="1">
        <v>6754348</v>
      </c>
      <c r="L382" s="1">
        <v>5333567143.8500004</v>
      </c>
      <c r="M382" s="1">
        <v>159078</v>
      </c>
      <c r="N382" s="3">
        <f>IF(ISERR(LN(Table1532[[#This Row],[Close Price]]/I381)),"-",LN(Table1532[[#This Row],[Close Price]]/I381))</f>
        <v>1.1779743559948087E-2</v>
      </c>
    </row>
    <row r="383" spans="1:14" x14ac:dyDescent="0.3">
      <c r="A383" s="1" t="s">
        <v>41</v>
      </c>
      <c r="B383" s="1" t="s">
        <v>14</v>
      </c>
      <c r="C383" s="2">
        <v>43664</v>
      </c>
      <c r="D383" s="1">
        <v>794.15</v>
      </c>
      <c r="E383" s="1">
        <v>789.05</v>
      </c>
      <c r="F383" s="1">
        <v>798.5</v>
      </c>
      <c r="G383" s="1">
        <v>786.2</v>
      </c>
      <c r="H383" s="1">
        <v>791.75</v>
      </c>
      <c r="I383" s="1">
        <v>792.7</v>
      </c>
      <c r="J383" s="1">
        <v>793.85</v>
      </c>
      <c r="K383" s="1">
        <v>6534471</v>
      </c>
      <c r="L383" s="1">
        <v>5187412943.75</v>
      </c>
      <c r="M383" s="1">
        <v>148380</v>
      </c>
      <c r="N383" s="3">
        <f>IF(ISERR(LN(Table1532[[#This Row],[Close Price]]/I382)),"-",LN(Table1532[[#This Row],[Close Price]]/I382))</f>
        <v>-1.8275204380537712E-3</v>
      </c>
    </row>
    <row r="384" spans="1:14" x14ac:dyDescent="0.3">
      <c r="A384" s="1" t="s">
        <v>41</v>
      </c>
      <c r="B384" s="1" t="s">
        <v>14</v>
      </c>
      <c r="C384" s="2">
        <v>43665</v>
      </c>
      <c r="D384" s="1">
        <v>792.7</v>
      </c>
      <c r="E384" s="1">
        <v>788.7</v>
      </c>
      <c r="F384" s="1">
        <v>794.5</v>
      </c>
      <c r="G384" s="1">
        <v>781.25</v>
      </c>
      <c r="H384" s="1">
        <v>785</v>
      </c>
      <c r="I384" s="1">
        <v>785.4</v>
      </c>
      <c r="J384" s="1">
        <v>786.53</v>
      </c>
      <c r="K384" s="1">
        <v>6812754</v>
      </c>
      <c r="L384" s="1">
        <v>5358405148.4499998</v>
      </c>
      <c r="M384" s="1">
        <v>96268</v>
      </c>
      <c r="N384" s="3">
        <f>IF(ISERR(LN(Table1532[[#This Row],[Close Price]]/I383)),"-",LN(Table1532[[#This Row],[Close Price]]/I383))</f>
        <v>-9.2516976992010249E-3</v>
      </c>
    </row>
    <row r="385" spans="1:14" x14ac:dyDescent="0.3">
      <c r="A385" s="1" t="s">
        <v>41</v>
      </c>
      <c r="B385" s="1" t="s">
        <v>14</v>
      </c>
      <c r="C385" s="2">
        <v>43668</v>
      </c>
      <c r="D385" s="1">
        <v>785.4</v>
      </c>
      <c r="E385" s="1">
        <v>785.95</v>
      </c>
      <c r="F385" s="1">
        <v>792</v>
      </c>
      <c r="G385" s="1">
        <v>782.05</v>
      </c>
      <c r="H385" s="1">
        <v>784.1</v>
      </c>
      <c r="I385" s="1">
        <v>784.4</v>
      </c>
      <c r="J385" s="1">
        <v>787.13</v>
      </c>
      <c r="K385" s="1">
        <v>7107151</v>
      </c>
      <c r="L385" s="1">
        <v>5594276878.8500004</v>
      </c>
      <c r="M385" s="1">
        <v>132725</v>
      </c>
      <c r="N385" s="3">
        <f>IF(ISERR(LN(Table1532[[#This Row],[Close Price]]/I384)),"-",LN(Table1532[[#This Row],[Close Price]]/I384))</f>
        <v>-1.2740478217180486E-3</v>
      </c>
    </row>
    <row r="386" spans="1:14" x14ac:dyDescent="0.3">
      <c r="A386" s="1" t="s">
        <v>41</v>
      </c>
      <c r="B386" s="1" t="s">
        <v>14</v>
      </c>
      <c r="C386" s="2">
        <v>43669</v>
      </c>
      <c r="D386" s="1">
        <v>784.4</v>
      </c>
      <c r="E386" s="1">
        <v>787</v>
      </c>
      <c r="F386" s="1">
        <v>804</v>
      </c>
      <c r="G386" s="1">
        <v>785.55</v>
      </c>
      <c r="H386" s="1">
        <v>790</v>
      </c>
      <c r="I386" s="1">
        <v>790.05</v>
      </c>
      <c r="J386" s="1">
        <v>795.33</v>
      </c>
      <c r="K386" s="1">
        <v>10782564</v>
      </c>
      <c r="L386" s="1">
        <v>8575674726.5500002</v>
      </c>
      <c r="M386" s="1">
        <v>207585</v>
      </c>
      <c r="N386" s="3">
        <f>IF(ISERR(LN(Table1532[[#This Row],[Close Price]]/I385)),"-",LN(Table1532[[#This Row],[Close Price]]/I385))</f>
        <v>7.1771402753167662E-3</v>
      </c>
    </row>
    <row r="387" spans="1:14" x14ac:dyDescent="0.3">
      <c r="A387" s="1" t="s">
        <v>41</v>
      </c>
      <c r="B387" s="1" t="s">
        <v>14</v>
      </c>
      <c r="C387" s="2">
        <v>43670</v>
      </c>
      <c r="D387" s="1">
        <v>790.05</v>
      </c>
      <c r="E387" s="1">
        <v>788</v>
      </c>
      <c r="F387" s="1">
        <v>793.75</v>
      </c>
      <c r="G387" s="1">
        <v>783.6</v>
      </c>
      <c r="H387" s="1">
        <v>786.65</v>
      </c>
      <c r="I387" s="1">
        <v>786.3</v>
      </c>
      <c r="J387" s="1">
        <v>786.78</v>
      </c>
      <c r="K387" s="1">
        <v>5745146</v>
      </c>
      <c r="L387" s="1">
        <v>4520166051.6000004</v>
      </c>
      <c r="M387" s="1">
        <v>236924</v>
      </c>
      <c r="N387" s="3">
        <f>IF(ISERR(LN(Table1532[[#This Row],[Close Price]]/I386)),"-",LN(Table1532[[#This Row],[Close Price]]/I386))</f>
        <v>-4.7578356000377384E-3</v>
      </c>
    </row>
    <row r="388" spans="1:14" x14ac:dyDescent="0.3">
      <c r="A388" s="1" t="s">
        <v>41</v>
      </c>
      <c r="B388" s="1" t="s">
        <v>14</v>
      </c>
      <c r="C388" s="2">
        <v>43671</v>
      </c>
      <c r="D388" s="1">
        <v>786.3</v>
      </c>
      <c r="E388" s="1">
        <v>788.25</v>
      </c>
      <c r="F388" s="1">
        <v>800.2</v>
      </c>
      <c r="G388" s="1">
        <v>787.65</v>
      </c>
      <c r="H388" s="1">
        <v>792.9</v>
      </c>
      <c r="I388" s="1">
        <v>794.5</v>
      </c>
      <c r="J388" s="1">
        <v>793.82</v>
      </c>
      <c r="K388" s="1">
        <v>9773568</v>
      </c>
      <c r="L388" s="1">
        <v>7758491817.3999996</v>
      </c>
      <c r="M388" s="1">
        <v>259756</v>
      </c>
      <c r="N388" s="3">
        <f>IF(ISERR(LN(Table1532[[#This Row],[Close Price]]/I387)),"-",LN(Table1532[[#This Row],[Close Price]]/I387))</f>
        <v>1.037458697930045E-2</v>
      </c>
    </row>
    <row r="389" spans="1:14" x14ac:dyDescent="0.3">
      <c r="A389" s="1" t="s">
        <v>41</v>
      </c>
      <c r="B389" s="1" t="s">
        <v>14</v>
      </c>
      <c r="C389" s="2">
        <v>43672</v>
      </c>
      <c r="D389" s="1">
        <v>794.5</v>
      </c>
      <c r="E389" s="1">
        <v>792.3</v>
      </c>
      <c r="F389" s="1">
        <v>795</v>
      </c>
      <c r="G389" s="1">
        <v>782.2</v>
      </c>
      <c r="H389" s="1">
        <v>789.5</v>
      </c>
      <c r="I389" s="1">
        <v>787</v>
      </c>
      <c r="J389" s="1">
        <v>786.88</v>
      </c>
      <c r="K389" s="1">
        <v>4941763</v>
      </c>
      <c r="L389" s="1">
        <v>3888567431.6999998</v>
      </c>
      <c r="M389" s="1">
        <v>201172</v>
      </c>
      <c r="N389" s="3">
        <f>IF(ISERR(LN(Table1532[[#This Row],[Close Price]]/I388)),"-",LN(Table1532[[#This Row],[Close Price]]/I388))</f>
        <v>-9.4847375593674222E-3</v>
      </c>
    </row>
    <row r="390" spans="1:14" x14ac:dyDescent="0.3">
      <c r="A390" s="1" t="s">
        <v>41</v>
      </c>
      <c r="B390" s="1" t="s">
        <v>14</v>
      </c>
      <c r="C390" s="2">
        <v>43675</v>
      </c>
      <c r="D390" s="1">
        <v>787</v>
      </c>
      <c r="E390" s="1">
        <v>789.5</v>
      </c>
      <c r="F390" s="1">
        <v>796.95</v>
      </c>
      <c r="G390" s="1">
        <v>786.2</v>
      </c>
      <c r="H390" s="1">
        <v>791.85</v>
      </c>
      <c r="I390" s="1">
        <v>791.45</v>
      </c>
      <c r="J390" s="1">
        <v>790.84</v>
      </c>
      <c r="K390" s="1">
        <v>6244316</v>
      </c>
      <c r="L390" s="1">
        <v>4938229660.6000004</v>
      </c>
      <c r="M390" s="1">
        <v>190597</v>
      </c>
      <c r="N390" s="3">
        <f>IF(ISERR(LN(Table1532[[#This Row],[Close Price]]/I389)),"-",LN(Table1532[[#This Row],[Close Price]]/I389))</f>
        <v>5.6384577143441901E-3</v>
      </c>
    </row>
    <row r="391" spans="1:14" x14ac:dyDescent="0.3">
      <c r="A391" s="1" t="s">
        <v>41</v>
      </c>
      <c r="B391" s="1" t="s">
        <v>14</v>
      </c>
      <c r="C391" s="2">
        <v>43676</v>
      </c>
      <c r="D391" s="1">
        <v>791.45</v>
      </c>
      <c r="E391" s="1">
        <v>791.9</v>
      </c>
      <c r="F391" s="1">
        <v>797.8</v>
      </c>
      <c r="G391" s="1">
        <v>788.55</v>
      </c>
      <c r="H391" s="1">
        <v>791.65</v>
      </c>
      <c r="I391" s="1">
        <v>792.7</v>
      </c>
      <c r="J391" s="1">
        <v>793.92</v>
      </c>
      <c r="K391" s="1">
        <v>8673253</v>
      </c>
      <c r="L391" s="1">
        <v>6885836888.5500002</v>
      </c>
      <c r="M391" s="1">
        <v>193679</v>
      </c>
      <c r="N391" s="3">
        <f>IF(ISERR(LN(Table1532[[#This Row],[Close Price]]/I390)),"-",LN(Table1532[[#This Row],[Close Price]]/I390))</f>
        <v>1.5781337113628851E-3</v>
      </c>
    </row>
    <row r="392" spans="1:14" x14ac:dyDescent="0.3">
      <c r="A392" s="1" t="s">
        <v>41</v>
      </c>
      <c r="B392" s="1" t="s">
        <v>14</v>
      </c>
      <c r="C392" s="2">
        <v>43677</v>
      </c>
      <c r="D392" s="1">
        <v>792.7</v>
      </c>
      <c r="E392" s="1">
        <v>790.85</v>
      </c>
      <c r="F392" s="1">
        <v>799.8</v>
      </c>
      <c r="G392" s="1">
        <v>781.6</v>
      </c>
      <c r="H392" s="1">
        <v>795</v>
      </c>
      <c r="I392" s="1">
        <v>793.65</v>
      </c>
      <c r="J392" s="1">
        <v>792.38</v>
      </c>
      <c r="K392" s="1">
        <v>7350584</v>
      </c>
      <c r="L392" s="1">
        <v>5824475368.1999998</v>
      </c>
      <c r="M392" s="1">
        <v>209577</v>
      </c>
      <c r="N392" s="3">
        <f>IF(ISERR(LN(Table1532[[#This Row],[Close Price]]/I391)),"-",LN(Table1532[[#This Row],[Close Price]]/I391))</f>
        <v>1.197718175140254E-3</v>
      </c>
    </row>
    <row r="393" spans="1:14" x14ac:dyDescent="0.3">
      <c r="A393" s="1" t="s">
        <v>41</v>
      </c>
      <c r="B393" s="1" t="s">
        <v>14</v>
      </c>
      <c r="C393" s="2">
        <v>43678</v>
      </c>
      <c r="D393" s="1">
        <v>793.65</v>
      </c>
      <c r="E393" s="1">
        <v>786.45</v>
      </c>
      <c r="F393" s="1">
        <v>788.4</v>
      </c>
      <c r="G393" s="1">
        <v>764.4</v>
      </c>
      <c r="H393" s="1">
        <v>770.25</v>
      </c>
      <c r="I393" s="1">
        <v>768.85</v>
      </c>
      <c r="J393" s="1">
        <v>774.33</v>
      </c>
      <c r="K393" s="1">
        <v>10066407</v>
      </c>
      <c r="L393" s="1">
        <v>7794755234.0500002</v>
      </c>
      <c r="M393" s="1">
        <v>216329</v>
      </c>
      <c r="N393" s="3">
        <f>IF(ISERR(LN(Table1532[[#This Row],[Close Price]]/I392)),"-",LN(Table1532[[#This Row],[Close Price]]/I392))</f>
        <v>-3.174666605654853E-2</v>
      </c>
    </row>
    <row r="394" spans="1:14" x14ac:dyDescent="0.3">
      <c r="A394" s="1" t="s">
        <v>41</v>
      </c>
      <c r="B394" s="1" t="s">
        <v>14</v>
      </c>
      <c r="C394" s="2">
        <v>43679</v>
      </c>
      <c r="D394" s="1">
        <v>768.85</v>
      </c>
      <c r="E394" s="1">
        <v>765.05</v>
      </c>
      <c r="F394" s="1">
        <v>779.9</v>
      </c>
      <c r="G394" s="1">
        <v>762.25</v>
      </c>
      <c r="H394" s="1">
        <v>774.75</v>
      </c>
      <c r="I394" s="1">
        <v>775.6</v>
      </c>
      <c r="J394" s="1">
        <v>770.48</v>
      </c>
      <c r="K394" s="1">
        <v>10838336</v>
      </c>
      <c r="L394" s="1">
        <v>8350680485.0500002</v>
      </c>
      <c r="M394" s="1">
        <v>227612</v>
      </c>
      <c r="N394" s="3">
        <f>IF(ISERR(LN(Table1532[[#This Row],[Close Price]]/I393)),"-",LN(Table1532[[#This Row],[Close Price]]/I393))</f>
        <v>8.7410314067948129E-3</v>
      </c>
    </row>
    <row r="395" spans="1:14" x14ac:dyDescent="0.3">
      <c r="A395" s="1" t="s">
        <v>41</v>
      </c>
      <c r="B395" s="1" t="s">
        <v>14</v>
      </c>
      <c r="C395" s="2">
        <v>43682</v>
      </c>
      <c r="D395" s="1">
        <v>775.6</v>
      </c>
      <c r="E395" s="1">
        <v>772.6</v>
      </c>
      <c r="F395" s="1">
        <v>785.9</v>
      </c>
      <c r="G395" s="1">
        <v>768.65</v>
      </c>
      <c r="H395" s="1">
        <v>776.8</v>
      </c>
      <c r="I395" s="1">
        <v>776.7</v>
      </c>
      <c r="J395" s="1">
        <v>777.83</v>
      </c>
      <c r="K395" s="1">
        <v>9976238</v>
      </c>
      <c r="L395" s="1">
        <v>7759839281.0500002</v>
      </c>
      <c r="M395" s="1">
        <v>281736</v>
      </c>
      <c r="N395" s="3">
        <f>IF(ISERR(LN(Table1532[[#This Row],[Close Price]]/I394)),"-",LN(Table1532[[#This Row],[Close Price]]/I394))</f>
        <v>1.4172520571049563E-3</v>
      </c>
    </row>
    <row r="396" spans="1:14" x14ac:dyDescent="0.3">
      <c r="A396" s="1" t="s">
        <v>41</v>
      </c>
      <c r="B396" s="1" t="s">
        <v>14</v>
      </c>
      <c r="C396" s="2">
        <v>43683</v>
      </c>
      <c r="D396" s="1">
        <v>776.7</v>
      </c>
      <c r="E396" s="1">
        <v>778.8</v>
      </c>
      <c r="F396" s="1">
        <v>783.7</v>
      </c>
      <c r="G396" s="1">
        <v>769.8</v>
      </c>
      <c r="H396" s="1">
        <v>775.3</v>
      </c>
      <c r="I396" s="1">
        <v>774.45</v>
      </c>
      <c r="J396" s="1">
        <v>776.57</v>
      </c>
      <c r="K396" s="1">
        <v>9331718</v>
      </c>
      <c r="L396" s="1">
        <v>7246765643.8500004</v>
      </c>
      <c r="M396" s="1">
        <v>199427</v>
      </c>
      <c r="N396" s="3">
        <f>IF(ISERR(LN(Table1532[[#This Row],[Close Price]]/I395)),"-",LN(Table1532[[#This Row],[Close Price]]/I395))</f>
        <v>-2.901075431833875E-3</v>
      </c>
    </row>
    <row r="397" spans="1:14" x14ac:dyDescent="0.3">
      <c r="A397" s="1" t="s">
        <v>41</v>
      </c>
      <c r="B397" s="1" t="s">
        <v>14</v>
      </c>
      <c r="C397" s="2">
        <v>43684</v>
      </c>
      <c r="D397" s="1">
        <v>774.45</v>
      </c>
      <c r="E397" s="1">
        <v>778.9</v>
      </c>
      <c r="F397" s="1">
        <v>783.45</v>
      </c>
      <c r="G397" s="1">
        <v>772.35</v>
      </c>
      <c r="H397" s="1">
        <v>776.05</v>
      </c>
      <c r="I397" s="1">
        <v>776.1</v>
      </c>
      <c r="J397" s="1">
        <v>778.99</v>
      </c>
      <c r="K397" s="1">
        <v>5130457</v>
      </c>
      <c r="L397" s="1">
        <v>3996582933.5999999</v>
      </c>
      <c r="M397" s="1">
        <v>157512</v>
      </c>
      <c r="N397" s="3">
        <f>IF(ISERR(LN(Table1532[[#This Row],[Close Price]]/I396)),"-",LN(Table1532[[#This Row],[Close Price]]/I396))</f>
        <v>2.1282778663253505E-3</v>
      </c>
    </row>
    <row r="398" spans="1:14" x14ac:dyDescent="0.3">
      <c r="A398" s="1" t="s">
        <v>41</v>
      </c>
      <c r="B398" s="1" t="s">
        <v>14</v>
      </c>
      <c r="C398" s="2">
        <v>43685</v>
      </c>
      <c r="D398" s="1">
        <v>776.1</v>
      </c>
      <c r="E398" s="1">
        <v>782.7</v>
      </c>
      <c r="F398" s="1">
        <v>792.75</v>
      </c>
      <c r="G398" s="1">
        <v>781.25</v>
      </c>
      <c r="H398" s="1">
        <v>787.1</v>
      </c>
      <c r="I398" s="1">
        <v>788.75</v>
      </c>
      <c r="J398" s="1">
        <v>787.81</v>
      </c>
      <c r="K398" s="1">
        <v>8009009</v>
      </c>
      <c r="L398" s="1">
        <v>6309550989.6999998</v>
      </c>
      <c r="M398" s="1">
        <v>171889</v>
      </c>
      <c r="N398" s="3">
        <f>IF(ISERR(LN(Table1532[[#This Row],[Close Price]]/I397)),"-",LN(Table1532[[#This Row],[Close Price]]/I397))</f>
        <v>1.6168035995329684E-2</v>
      </c>
    </row>
    <row r="399" spans="1:14" x14ac:dyDescent="0.3">
      <c r="A399" s="1" t="s">
        <v>41</v>
      </c>
      <c r="B399" s="1" t="s">
        <v>14</v>
      </c>
      <c r="C399" s="2">
        <v>43686</v>
      </c>
      <c r="D399" s="1">
        <v>788.75</v>
      </c>
      <c r="E399" s="1">
        <v>792</v>
      </c>
      <c r="F399" s="1">
        <v>796.75</v>
      </c>
      <c r="G399" s="1">
        <v>784.8</v>
      </c>
      <c r="H399" s="1">
        <v>790</v>
      </c>
      <c r="I399" s="1">
        <v>789.85</v>
      </c>
      <c r="J399" s="1">
        <v>790.13</v>
      </c>
      <c r="K399" s="1">
        <v>4362520</v>
      </c>
      <c r="L399" s="1">
        <v>3446958075.0999999</v>
      </c>
      <c r="M399" s="1">
        <v>77391</v>
      </c>
      <c r="N399" s="3">
        <f>IF(ISERR(LN(Table1532[[#This Row],[Close Price]]/I398)),"-",LN(Table1532[[#This Row],[Close Price]]/I398))</f>
        <v>1.3936401596833161E-3</v>
      </c>
    </row>
    <row r="400" spans="1:14" x14ac:dyDescent="0.3">
      <c r="A400" s="1" t="s">
        <v>41</v>
      </c>
      <c r="B400" s="1" t="s">
        <v>14</v>
      </c>
      <c r="C400" s="2">
        <v>43690</v>
      </c>
      <c r="D400" s="1">
        <v>789.85</v>
      </c>
      <c r="E400" s="1">
        <v>784.15</v>
      </c>
      <c r="F400" s="1">
        <v>786</v>
      </c>
      <c r="G400" s="1">
        <v>760.15</v>
      </c>
      <c r="H400" s="1">
        <v>764</v>
      </c>
      <c r="I400" s="1">
        <v>764.75</v>
      </c>
      <c r="J400" s="1">
        <v>772.53</v>
      </c>
      <c r="K400" s="1">
        <v>7517099</v>
      </c>
      <c r="L400" s="1">
        <v>5807216873.3999996</v>
      </c>
      <c r="M400" s="1">
        <v>161749</v>
      </c>
      <c r="N400" s="3">
        <f>IF(ISERR(LN(Table1532[[#This Row],[Close Price]]/I399)),"-",LN(Table1532[[#This Row],[Close Price]]/I399))</f>
        <v>-3.2294070984093419E-2</v>
      </c>
    </row>
    <row r="401" spans="1:14" x14ac:dyDescent="0.3">
      <c r="A401" s="1" t="s">
        <v>41</v>
      </c>
      <c r="B401" s="1" t="s">
        <v>14</v>
      </c>
      <c r="C401" s="2">
        <v>43691</v>
      </c>
      <c r="D401" s="1">
        <v>764.75</v>
      </c>
      <c r="E401" s="1">
        <v>775.1</v>
      </c>
      <c r="F401" s="1">
        <v>778.25</v>
      </c>
      <c r="G401" s="1">
        <v>768</v>
      </c>
      <c r="H401" s="1">
        <v>772.8</v>
      </c>
      <c r="I401" s="1">
        <v>774.8</v>
      </c>
      <c r="J401" s="1">
        <v>773.33</v>
      </c>
      <c r="K401" s="1">
        <v>5940968</v>
      </c>
      <c r="L401" s="1">
        <v>4594357881.1499996</v>
      </c>
      <c r="M401" s="1">
        <v>154633</v>
      </c>
      <c r="N401" s="3">
        <f>IF(ISERR(LN(Table1532[[#This Row],[Close Price]]/I400)),"-",LN(Table1532[[#This Row],[Close Price]]/I400))</f>
        <v>1.3055948501827874E-2</v>
      </c>
    </row>
    <row r="402" spans="1:14" x14ac:dyDescent="0.3">
      <c r="A402" s="1" t="s">
        <v>41</v>
      </c>
      <c r="B402" s="1" t="s">
        <v>14</v>
      </c>
      <c r="C402" s="2">
        <v>43693</v>
      </c>
      <c r="D402" s="1">
        <v>774.8</v>
      </c>
      <c r="E402" s="1">
        <v>780</v>
      </c>
      <c r="F402" s="1">
        <v>780.05</v>
      </c>
      <c r="G402" s="1">
        <v>762.5</v>
      </c>
      <c r="H402" s="1">
        <v>775</v>
      </c>
      <c r="I402" s="1">
        <v>774.55</v>
      </c>
      <c r="J402" s="1">
        <v>772.37</v>
      </c>
      <c r="K402" s="1">
        <v>5128088</v>
      </c>
      <c r="L402" s="1">
        <v>3960775631.8000002</v>
      </c>
      <c r="M402" s="1">
        <v>125413</v>
      </c>
      <c r="N402" s="3">
        <f>IF(ISERR(LN(Table1532[[#This Row],[Close Price]]/I401)),"-",LN(Table1532[[#This Row],[Close Price]]/I401))</f>
        <v>-3.2271598046886382E-4</v>
      </c>
    </row>
    <row r="403" spans="1:14" x14ac:dyDescent="0.3">
      <c r="A403" s="1" t="s">
        <v>41</v>
      </c>
      <c r="B403" s="1" t="s">
        <v>14</v>
      </c>
      <c r="C403" s="2">
        <v>43696</v>
      </c>
      <c r="D403" s="1">
        <v>774.55</v>
      </c>
      <c r="E403" s="1">
        <v>775.6</v>
      </c>
      <c r="F403" s="1">
        <v>783</v>
      </c>
      <c r="G403" s="1">
        <v>773.35</v>
      </c>
      <c r="H403" s="1">
        <v>778</v>
      </c>
      <c r="I403" s="1">
        <v>777.65</v>
      </c>
      <c r="J403" s="1">
        <v>779.02</v>
      </c>
      <c r="K403" s="1">
        <v>3881451</v>
      </c>
      <c r="L403" s="1">
        <v>3023717274.5500002</v>
      </c>
      <c r="M403" s="1">
        <v>107402</v>
      </c>
      <c r="N403" s="3">
        <f>IF(ISERR(LN(Table1532[[#This Row],[Close Price]]/I402)),"-",LN(Table1532[[#This Row],[Close Price]]/I402))</f>
        <v>3.9943359381972273E-3</v>
      </c>
    </row>
    <row r="404" spans="1:14" x14ac:dyDescent="0.3">
      <c r="A404" s="1" t="s">
        <v>41</v>
      </c>
      <c r="B404" s="1" t="s">
        <v>14</v>
      </c>
      <c r="C404" s="2">
        <v>43697</v>
      </c>
      <c r="D404" s="1">
        <v>777.65</v>
      </c>
      <c r="E404" s="1">
        <v>785.2</v>
      </c>
      <c r="F404" s="1">
        <v>798</v>
      </c>
      <c r="G404" s="1">
        <v>783.85</v>
      </c>
      <c r="H404" s="1">
        <v>792.5</v>
      </c>
      <c r="I404" s="1">
        <v>792.75</v>
      </c>
      <c r="J404" s="1">
        <v>793.28</v>
      </c>
      <c r="K404" s="1">
        <v>8435344</v>
      </c>
      <c r="L404" s="1">
        <v>6691567042.75</v>
      </c>
      <c r="M404" s="1">
        <v>140808</v>
      </c>
      <c r="N404" s="3">
        <f>IF(ISERR(LN(Table1532[[#This Row],[Close Price]]/I403)),"-",LN(Table1532[[#This Row],[Close Price]]/I403))</f>
        <v>1.9231361927887592E-2</v>
      </c>
    </row>
    <row r="405" spans="1:14" x14ac:dyDescent="0.3">
      <c r="A405" s="1" t="s">
        <v>41</v>
      </c>
      <c r="B405" s="1" t="s">
        <v>14</v>
      </c>
      <c r="C405" s="2">
        <v>43698</v>
      </c>
      <c r="D405" s="1">
        <v>792.75</v>
      </c>
      <c r="E405" s="1">
        <v>793</v>
      </c>
      <c r="F405" s="1">
        <v>803.75</v>
      </c>
      <c r="G405" s="1">
        <v>793</v>
      </c>
      <c r="H405" s="1">
        <v>799.25</v>
      </c>
      <c r="I405" s="1">
        <v>799.45</v>
      </c>
      <c r="J405" s="1">
        <v>799.47</v>
      </c>
      <c r="K405" s="1">
        <v>5926896</v>
      </c>
      <c r="L405" s="1">
        <v>4738350174.6499996</v>
      </c>
      <c r="M405" s="1">
        <v>154752</v>
      </c>
      <c r="N405" s="3">
        <f>IF(ISERR(LN(Table1532[[#This Row],[Close Price]]/I404)),"-",LN(Table1532[[#This Row],[Close Price]]/I404))</f>
        <v>8.4160778129726173E-3</v>
      </c>
    </row>
    <row r="406" spans="1:14" x14ac:dyDescent="0.3">
      <c r="A406" s="1" t="s">
        <v>41</v>
      </c>
      <c r="B406" s="1" t="s">
        <v>14</v>
      </c>
      <c r="C406" s="2">
        <v>43699</v>
      </c>
      <c r="D406" s="1">
        <v>799.45</v>
      </c>
      <c r="E406" s="1">
        <v>799.9</v>
      </c>
      <c r="F406" s="1">
        <v>801.3</v>
      </c>
      <c r="G406" s="1">
        <v>792.35</v>
      </c>
      <c r="H406" s="1">
        <v>795.4</v>
      </c>
      <c r="I406" s="1">
        <v>795.7</v>
      </c>
      <c r="J406" s="1">
        <v>797</v>
      </c>
      <c r="K406" s="1">
        <v>5222488</v>
      </c>
      <c r="L406" s="1">
        <v>4162305017.4499998</v>
      </c>
      <c r="M406" s="1">
        <v>136435</v>
      </c>
      <c r="N406" s="3">
        <f>IF(ISERR(LN(Table1532[[#This Row],[Close Price]]/I405)),"-",LN(Table1532[[#This Row],[Close Price]]/I405))</f>
        <v>-4.7017608479402104E-3</v>
      </c>
    </row>
    <row r="407" spans="1:14" x14ac:dyDescent="0.3">
      <c r="A407" s="1" t="s">
        <v>41</v>
      </c>
      <c r="B407" s="1" t="s">
        <v>14</v>
      </c>
      <c r="C407" s="2">
        <v>43700</v>
      </c>
      <c r="D407" s="1">
        <v>795.7</v>
      </c>
      <c r="E407" s="1">
        <v>796.45</v>
      </c>
      <c r="F407" s="1">
        <v>809.95</v>
      </c>
      <c r="G407" s="1">
        <v>795.8</v>
      </c>
      <c r="H407" s="1">
        <v>801.25</v>
      </c>
      <c r="I407" s="1">
        <v>802.2</v>
      </c>
      <c r="J407" s="1">
        <v>802.51</v>
      </c>
      <c r="K407" s="1">
        <v>6895015</v>
      </c>
      <c r="L407" s="1">
        <v>5533306729.6000004</v>
      </c>
      <c r="M407" s="1">
        <v>151009</v>
      </c>
      <c r="N407" s="3">
        <f>IF(ISERR(LN(Table1532[[#This Row],[Close Price]]/I406)),"-",LN(Table1532[[#This Row],[Close Price]]/I406))</f>
        <v>8.1357229524632712E-3</v>
      </c>
    </row>
    <row r="408" spans="1:14" x14ac:dyDescent="0.3">
      <c r="A408" s="1" t="s">
        <v>41</v>
      </c>
      <c r="B408" s="1" t="s">
        <v>14</v>
      </c>
      <c r="C408" s="2">
        <v>43703</v>
      </c>
      <c r="D408" s="1">
        <v>802.2</v>
      </c>
      <c r="E408" s="1">
        <v>795.9</v>
      </c>
      <c r="F408" s="1">
        <v>806.8</v>
      </c>
      <c r="G408" s="1">
        <v>786.9</v>
      </c>
      <c r="H408" s="1">
        <v>804.3</v>
      </c>
      <c r="I408" s="1">
        <v>802.55</v>
      </c>
      <c r="J408" s="1">
        <v>799.09</v>
      </c>
      <c r="K408" s="1">
        <v>5412074</v>
      </c>
      <c r="L408" s="1">
        <v>4324723248.25</v>
      </c>
      <c r="M408" s="1">
        <v>141654</v>
      </c>
      <c r="N408" s="3">
        <f>IF(ISERR(LN(Table1532[[#This Row],[Close Price]]/I407)),"-",LN(Table1532[[#This Row],[Close Price]]/I407))</f>
        <v>4.3620502327419778E-4</v>
      </c>
    </row>
    <row r="409" spans="1:14" x14ac:dyDescent="0.3">
      <c r="A409" s="1" t="s">
        <v>41</v>
      </c>
      <c r="B409" s="1" t="s">
        <v>14</v>
      </c>
      <c r="C409" s="2">
        <v>43704</v>
      </c>
      <c r="D409" s="1">
        <v>802.55</v>
      </c>
      <c r="E409" s="1">
        <v>791</v>
      </c>
      <c r="F409" s="1">
        <v>794.95</v>
      </c>
      <c r="G409" s="1">
        <v>781.1</v>
      </c>
      <c r="H409" s="1">
        <v>785.5</v>
      </c>
      <c r="I409" s="1">
        <v>784.65</v>
      </c>
      <c r="J409" s="1">
        <v>785.23</v>
      </c>
      <c r="K409" s="1">
        <v>16061642</v>
      </c>
      <c r="L409" s="1">
        <v>12612131007.4</v>
      </c>
      <c r="M409" s="1">
        <v>242098</v>
      </c>
      <c r="N409" s="3">
        <f>IF(ISERR(LN(Table1532[[#This Row],[Close Price]]/I408)),"-",LN(Table1532[[#This Row],[Close Price]]/I408))</f>
        <v>-2.2556399874496962E-2</v>
      </c>
    </row>
    <row r="410" spans="1:14" x14ac:dyDescent="0.3">
      <c r="A410" s="1" t="s">
        <v>41</v>
      </c>
      <c r="B410" s="1" t="s">
        <v>14</v>
      </c>
      <c r="C410" s="2">
        <v>43705</v>
      </c>
      <c r="D410" s="1">
        <v>784.65</v>
      </c>
      <c r="E410" s="1">
        <v>787.4</v>
      </c>
      <c r="F410" s="1">
        <v>805</v>
      </c>
      <c r="G410" s="1">
        <v>786.3</v>
      </c>
      <c r="H410" s="1">
        <v>803.5</v>
      </c>
      <c r="I410" s="1">
        <v>802.5</v>
      </c>
      <c r="J410" s="1">
        <v>796.96</v>
      </c>
      <c r="K410" s="1">
        <v>5881134</v>
      </c>
      <c r="L410" s="1">
        <v>4687024730.6000004</v>
      </c>
      <c r="M410" s="1">
        <v>113678</v>
      </c>
      <c r="N410" s="3">
        <f>IF(ISERR(LN(Table1532[[#This Row],[Close Price]]/I409)),"-",LN(Table1532[[#This Row],[Close Price]]/I409))</f>
        <v>2.2494096519441221E-2</v>
      </c>
    </row>
    <row r="411" spans="1:14" x14ac:dyDescent="0.3">
      <c r="A411" s="1" t="s">
        <v>41</v>
      </c>
      <c r="B411" s="1" t="s">
        <v>14</v>
      </c>
      <c r="C411" s="2">
        <v>43706</v>
      </c>
      <c r="D411" s="1">
        <v>802.5</v>
      </c>
      <c r="E411" s="1">
        <v>795.5</v>
      </c>
      <c r="F411" s="1">
        <v>809.7</v>
      </c>
      <c r="G411" s="1">
        <v>795.5</v>
      </c>
      <c r="H411" s="1">
        <v>808.3</v>
      </c>
      <c r="I411" s="1">
        <v>806.95</v>
      </c>
      <c r="J411" s="1">
        <v>805.11</v>
      </c>
      <c r="K411" s="1">
        <v>7830413</v>
      </c>
      <c r="L411" s="1">
        <v>6304378192.25</v>
      </c>
      <c r="M411" s="1">
        <v>117244</v>
      </c>
      <c r="N411" s="3">
        <f>IF(ISERR(LN(Table1532[[#This Row],[Close Price]]/I410)),"-",LN(Table1532[[#This Row],[Close Price]]/I410))</f>
        <v>5.5298534776606605E-3</v>
      </c>
    </row>
    <row r="412" spans="1:14" x14ac:dyDescent="0.3">
      <c r="A412" s="1" t="s">
        <v>41</v>
      </c>
      <c r="B412" s="1" t="s">
        <v>14</v>
      </c>
      <c r="C412" s="2">
        <v>43707</v>
      </c>
      <c r="D412" s="1">
        <v>806.95</v>
      </c>
      <c r="E412" s="1">
        <v>810</v>
      </c>
      <c r="F412" s="1">
        <v>817.35</v>
      </c>
      <c r="G412" s="1">
        <v>802</v>
      </c>
      <c r="H412" s="1">
        <v>814.75</v>
      </c>
      <c r="I412" s="1">
        <v>814.9</v>
      </c>
      <c r="J412" s="1">
        <v>809.24</v>
      </c>
      <c r="K412" s="1">
        <v>8174186</v>
      </c>
      <c r="L412" s="1">
        <v>6614876749.25</v>
      </c>
      <c r="M412" s="1">
        <v>144388</v>
      </c>
      <c r="N412" s="3">
        <f>IF(ISERR(LN(Table1532[[#This Row],[Close Price]]/I411)),"-",LN(Table1532[[#This Row],[Close Price]]/I411))</f>
        <v>9.8036978443426792E-3</v>
      </c>
    </row>
    <row r="413" spans="1:14" x14ac:dyDescent="0.3">
      <c r="A413" s="1" t="s">
        <v>41</v>
      </c>
      <c r="B413" s="1" t="s">
        <v>14</v>
      </c>
      <c r="C413" s="2">
        <v>43711</v>
      </c>
      <c r="D413" s="1">
        <v>814.9</v>
      </c>
      <c r="E413" s="1">
        <v>815</v>
      </c>
      <c r="F413" s="1">
        <v>822.4</v>
      </c>
      <c r="G413" s="1">
        <v>812.05</v>
      </c>
      <c r="H413" s="1">
        <v>812.75</v>
      </c>
      <c r="I413" s="1">
        <v>814.25</v>
      </c>
      <c r="J413" s="1">
        <v>816.96</v>
      </c>
      <c r="K413" s="1">
        <v>5647088</v>
      </c>
      <c r="L413" s="1">
        <v>4613455969.8500004</v>
      </c>
      <c r="M413" s="1">
        <v>109072</v>
      </c>
      <c r="N413" s="3">
        <f>IF(ISERR(LN(Table1532[[#This Row],[Close Price]]/I412)),"-",LN(Table1532[[#This Row],[Close Price]]/I412))</f>
        <v>-7.979621698312395E-4</v>
      </c>
    </row>
    <row r="414" spans="1:14" x14ac:dyDescent="0.3">
      <c r="A414" s="1" t="s">
        <v>41</v>
      </c>
      <c r="B414" s="1" t="s">
        <v>14</v>
      </c>
      <c r="C414" s="2">
        <v>43712</v>
      </c>
      <c r="D414" s="1">
        <v>814.25</v>
      </c>
      <c r="E414" s="1">
        <v>810.75</v>
      </c>
      <c r="F414" s="1">
        <v>822.45</v>
      </c>
      <c r="G414" s="1">
        <v>810.25</v>
      </c>
      <c r="H414" s="1">
        <v>819.9</v>
      </c>
      <c r="I414" s="1">
        <v>821.3</v>
      </c>
      <c r="J414" s="1">
        <v>818.11</v>
      </c>
      <c r="K414" s="1">
        <v>6199015</v>
      </c>
      <c r="L414" s="1">
        <v>5071479097.25</v>
      </c>
      <c r="M414" s="1">
        <v>124357</v>
      </c>
      <c r="N414" s="3">
        <f>IF(ISERR(LN(Table1532[[#This Row],[Close Price]]/I413)),"-",LN(Table1532[[#This Row],[Close Price]]/I413))</f>
        <v>8.6210065898037758E-3</v>
      </c>
    </row>
    <row r="415" spans="1:14" x14ac:dyDescent="0.3">
      <c r="A415" s="1" t="s">
        <v>41</v>
      </c>
      <c r="B415" s="1" t="s">
        <v>14</v>
      </c>
      <c r="C415" s="2">
        <v>43713</v>
      </c>
      <c r="D415" s="1">
        <v>821.3</v>
      </c>
      <c r="E415" s="1">
        <v>830.1</v>
      </c>
      <c r="F415" s="1">
        <v>837.5</v>
      </c>
      <c r="G415" s="1">
        <v>826.65</v>
      </c>
      <c r="H415" s="1">
        <v>835.1</v>
      </c>
      <c r="I415" s="1">
        <v>834.05</v>
      </c>
      <c r="J415" s="1">
        <v>833</v>
      </c>
      <c r="K415" s="1">
        <v>7926895</v>
      </c>
      <c r="L415" s="1">
        <v>6603073399.3000002</v>
      </c>
      <c r="M415" s="1">
        <v>242554</v>
      </c>
      <c r="N415" s="3">
        <f>IF(ISERR(LN(Table1532[[#This Row],[Close Price]]/I414)),"-",LN(Table1532[[#This Row],[Close Price]]/I414))</f>
        <v>1.5404901853917897E-2</v>
      </c>
    </row>
    <row r="416" spans="1:14" x14ac:dyDescent="0.3">
      <c r="A416" s="1" t="s">
        <v>41</v>
      </c>
      <c r="B416" s="1" t="s">
        <v>14</v>
      </c>
      <c r="C416" s="2">
        <v>43714</v>
      </c>
      <c r="D416" s="1">
        <v>834.05</v>
      </c>
      <c r="E416" s="1">
        <v>843.3</v>
      </c>
      <c r="F416" s="1">
        <v>847</v>
      </c>
      <c r="G416" s="1">
        <v>835.05</v>
      </c>
      <c r="H416" s="1">
        <v>840.25</v>
      </c>
      <c r="I416" s="1">
        <v>840.15</v>
      </c>
      <c r="J416" s="1">
        <v>840.49</v>
      </c>
      <c r="K416" s="1">
        <v>6106841</v>
      </c>
      <c r="L416" s="1">
        <v>5132762932.3999996</v>
      </c>
      <c r="M416" s="1">
        <v>171032</v>
      </c>
      <c r="N416" s="3">
        <f>IF(ISERR(LN(Table1532[[#This Row],[Close Price]]/I415)),"-",LN(Table1532[[#This Row],[Close Price]]/I415))</f>
        <v>7.287094723886502E-3</v>
      </c>
    </row>
    <row r="417" spans="1:14" x14ac:dyDescent="0.3">
      <c r="A417" s="1" t="s">
        <v>41</v>
      </c>
      <c r="B417" s="1" t="s">
        <v>14</v>
      </c>
      <c r="C417" s="2">
        <v>43717</v>
      </c>
      <c r="D417" s="1">
        <v>840.15</v>
      </c>
      <c r="E417" s="1">
        <v>836.8</v>
      </c>
      <c r="F417" s="1">
        <v>840.3</v>
      </c>
      <c r="G417" s="1">
        <v>827.55</v>
      </c>
      <c r="H417" s="1">
        <v>830</v>
      </c>
      <c r="I417" s="1">
        <v>829.1</v>
      </c>
      <c r="J417" s="1">
        <v>830.92</v>
      </c>
      <c r="K417" s="1">
        <v>4377870</v>
      </c>
      <c r="L417" s="1">
        <v>3637654796.4000001</v>
      </c>
      <c r="M417" s="1">
        <v>122479</v>
      </c>
      <c r="N417" s="3">
        <f>IF(ISERR(LN(Table1532[[#This Row],[Close Price]]/I416)),"-",LN(Table1532[[#This Row],[Close Price]]/I416))</f>
        <v>-1.3239672201777974E-2</v>
      </c>
    </row>
    <row r="418" spans="1:14" x14ac:dyDescent="0.3">
      <c r="A418" s="1" t="s">
        <v>41</v>
      </c>
      <c r="B418" s="1" t="s">
        <v>14</v>
      </c>
      <c r="C418" s="2">
        <v>43719</v>
      </c>
      <c r="D418" s="1">
        <v>829.1</v>
      </c>
      <c r="E418" s="1">
        <v>822.3</v>
      </c>
      <c r="F418" s="1">
        <v>828.55</v>
      </c>
      <c r="G418" s="1">
        <v>814.15</v>
      </c>
      <c r="H418" s="1">
        <v>822.1</v>
      </c>
      <c r="I418" s="1">
        <v>820.1</v>
      </c>
      <c r="J418" s="1">
        <v>818.82</v>
      </c>
      <c r="K418" s="1">
        <v>7981036</v>
      </c>
      <c r="L418" s="1">
        <v>6535045005.9499998</v>
      </c>
      <c r="M418" s="1">
        <v>162235</v>
      </c>
      <c r="N418" s="3">
        <f>IF(ISERR(LN(Table1532[[#This Row],[Close Price]]/I417)),"-",LN(Table1532[[#This Row],[Close Price]]/I417))</f>
        <v>-1.0914491079807537E-2</v>
      </c>
    </row>
    <row r="419" spans="1:14" x14ac:dyDescent="0.3">
      <c r="A419" s="1" t="s">
        <v>41</v>
      </c>
      <c r="B419" s="1" t="s">
        <v>14</v>
      </c>
      <c r="C419" s="2">
        <v>43720</v>
      </c>
      <c r="D419" s="1">
        <v>820.1</v>
      </c>
      <c r="E419" s="1">
        <v>816.4</v>
      </c>
      <c r="F419" s="1">
        <v>819.85</v>
      </c>
      <c r="G419" s="1">
        <v>810.85</v>
      </c>
      <c r="H419" s="1">
        <v>817.6</v>
      </c>
      <c r="I419" s="1">
        <v>816.4</v>
      </c>
      <c r="J419" s="1">
        <v>816.08</v>
      </c>
      <c r="K419" s="1">
        <v>4400017</v>
      </c>
      <c r="L419" s="1">
        <v>3590752489.8000002</v>
      </c>
      <c r="M419" s="1">
        <v>110552</v>
      </c>
      <c r="N419" s="3">
        <f>IF(ISERR(LN(Table1532[[#This Row],[Close Price]]/I418)),"-",LN(Table1532[[#This Row],[Close Price]]/I418))</f>
        <v>-4.5218531066758844E-3</v>
      </c>
    </row>
    <row r="420" spans="1:14" x14ac:dyDescent="0.3">
      <c r="A420" s="1" t="s">
        <v>41</v>
      </c>
      <c r="B420" s="1" t="s">
        <v>14</v>
      </c>
      <c r="C420" s="2">
        <v>43721</v>
      </c>
      <c r="D420" s="1">
        <v>816.4</v>
      </c>
      <c r="E420" s="1">
        <v>818.1</v>
      </c>
      <c r="F420" s="1">
        <v>831.05</v>
      </c>
      <c r="G420" s="1">
        <v>817.5</v>
      </c>
      <c r="H420" s="1">
        <v>829.8</v>
      </c>
      <c r="I420" s="1">
        <v>829.3</v>
      </c>
      <c r="J420" s="1">
        <v>824.18</v>
      </c>
      <c r="K420" s="1">
        <v>4832021</v>
      </c>
      <c r="L420" s="1">
        <v>3982478489.3000002</v>
      </c>
      <c r="M420" s="1">
        <v>93586</v>
      </c>
      <c r="N420" s="3">
        <f>IF(ISERR(LN(Table1532[[#This Row],[Close Price]]/I419)),"-",LN(Table1532[[#This Row],[Close Price]]/I419))</f>
        <v>1.5677540521468282E-2</v>
      </c>
    </row>
    <row r="421" spans="1:14" x14ac:dyDescent="0.3">
      <c r="A421" s="1" t="s">
        <v>41</v>
      </c>
      <c r="B421" s="1" t="s">
        <v>14</v>
      </c>
      <c r="C421" s="2">
        <v>43724</v>
      </c>
      <c r="D421" s="1">
        <v>829.3</v>
      </c>
      <c r="E421" s="1">
        <v>832.05</v>
      </c>
      <c r="F421" s="1">
        <v>837.95</v>
      </c>
      <c r="G421" s="1">
        <v>820.55</v>
      </c>
      <c r="H421" s="1">
        <v>827.6</v>
      </c>
      <c r="I421" s="1">
        <v>827.7</v>
      </c>
      <c r="J421" s="1">
        <v>827.38</v>
      </c>
      <c r="K421" s="1">
        <v>4846496</v>
      </c>
      <c r="L421" s="1">
        <v>4009906892</v>
      </c>
      <c r="M421" s="1">
        <v>137629</v>
      </c>
      <c r="N421" s="3">
        <f>IF(ISERR(LN(Table1532[[#This Row],[Close Price]]/I420)),"-",LN(Table1532[[#This Row],[Close Price]]/I420))</f>
        <v>-1.9312015658078147E-3</v>
      </c>
    </row>
    <row r="422" spans="1:14" x14ac:dyDescent="0.3">
      <c r="A422" s="1" t="s">
        <v>41</v>
      </c>
      <c r="B422" s="1" t="s">
        <v>14</v>
      </c>
      <c r="C422" s="2">
        <v>43725</v>
      </c>
      <c r="D422" s="1">
        <v>827.7</v>
      </c>
      <c r="E422" s="1">
        <v>831.5</v>
      </c>
      <c r="F422" s="1">
        <v>835</v>
      </c>
      <c r="G422" s="1">
        <v>820.55</v>
      </c>
      <c r="H422" s="1">
        <v>832.35</v>
      </c>
      <c r="I422" s="1">
        <v>831.25</v>
      </c>
      <c r="J422" s="1">
        <v>827.54</v>
      </c>
      <c r="K422" s="1">
        <v>5540901</v>
      </c>
      <c r="L422" s="1">
        <v>4585299188</v>
      </c>
      <c r="M422" s="1">
        <v>135783</v>
      </c>
      <c r="N422" s="3">
        <f>IF(ISERR(LN(Table1532[[#This Row],[Close Price]]/I421)),"-",LN(Table1532[[#This Row],[Close Price]]/I421))</f>
        <v>4.2798220787136606E-3</v>
      </c>
    </row>
    <row r="423" spans="1:14" x14ac:dyDescent="0.3">
      <c r="A423" s="1" t="s">
        <v>41</v>
      </c>
      <c r="B423" s="1" t="s">
        <v>14</v>
      </c>
      <c r="C423" s="2">
        <v>43726</v>
      </c>
      <c r="D423" s="1">
        <v>831.25</v>
      </c>
      <c r="E423" s="1">
        <v>829.9</v>
      </c>
      <c r="F423" s="1">
        <v>832.95</v>
      </c>
      <c r="G423" s="1">
        <v>824</v>
      </c>
      <c r="H423" s="1">
        <v>831.45</v>
      </c>
      <c r="I423" s="1">
        <v>829.85</v>
      </c>
      <c r="J423" s="1">
        <v>828.68</v>
      </c>
      <c r="K423" s="1">
        <v>3199389</v>
      </c>
      <c r="L423" s="1">
        <v>2651273644.1500001</v>
      </c>
      <c r="M423" s="1">
        <v>115862</v>
      </c>
      <c r="N423" s="3">
        <f>IF(ISERR(LN(Table1532[[#This Row],[Close Price]]/I422)),"-",LN(Table1532[[#This Row],[Close Price]]/I422))</f>
        <v>-1.6856304033360467E-3</v>
      </c>
    </row>
    <row r="424" spans="1:14" x14ac:dyDescent="0.3">
      <c r="A424" s="1" t="s">
        <v>41</v>
      </c>
      <c r="B424" s="1" t="s">
        <v>14</v>
      </c>
      <c r="C424" s="2">
        <v>43727</v>
      </c>
      <c r="D424" s="1">
        <v>829.85</v>
      </c>
      <c r="E424" s="1">
        <v>824.85</v>
      </c>
      <c r="F424" s="1">
        <v>827</v>
      </c>
      <c r="G424" s="1">
        <v>815.2</v>
      </c>
      <c r="H424" s="1">
        <v>820.3</v>
      </c>
      <c r="I424" s="1">
        <v>820.7</v>
      </c>
      <c r="J424" s="1">
        <v>820.99</v>
      </c>
      <c r="K424" s="1">
        <v>6601607</v>
      </c>
      <c r="L424" s="1">
        <v>5419828832.75</v>
      </c>
      <c r="M424" s="1">
        <v>120499</v>
      </c>
      <c r="N424" s="3">
        <f>IF(ISERR(LN(Table1532[[#This Row],[Close Price]]/I423)),"-",LN(Table1532[[#This Row],[Close Price]]/I423))</f>
        <v>-1.1087326931061809E-2</v>
      </c>
    </row>
    <row r="425" spans="1:14" x14ac:dyDescent="0.3">
      <c r="A425" s="1" t="s">
        <v>41</v>
      </c>
      <c r="B425" s="1" t="s">
        <v>14</v>
      </c>
      <c r="C425" s="2">
        <v>43728</v>
      </c>
      <c r="D425" s="1">
        <v>820.7</v>
      </c>
      <c r="E425" s="1">
        <v>822.9</v>
      </c>
      <c r="F425" s="1">
        <v>835</v>
      </c>
      <c r="G425" s="1">
        <v>802</v>
      </c>
      <c r="H425" s="1">
        <v>807.3</v>
      </c>
      <c r="I425" s="1">
        <v>805</v>
      </c>
      <c r="J425" s="1">
        <v>811.86</v>
      </c>
      <c r="K425" s="1">
        <v>22462366</v>
      </c>
      <c r="L425" s="1">
        <v>18236400807.25</v>
      </c>
      <c r="M425" s="1">
        <v>277034</v>
      </c>
      <c r="N425" s="3">
        <f>IF(ISERR(LN(Table1532[[#This Row],[Close Price]]/I424)),"-",LN(Table1532[[#This Row],[Close Price]]/I424))</f>
        <v>-1.9315357217102608E-2</v>
      </c>
    </row>
    <row r="426" spans="1:14" x14ac:dyDescent="0.3">
      <c r="A426" s="1" t="s">
        <v>41</v>
      </c>
      <c r="B426" s="1" t="s">
        <v>14</v>
      </c>
      <c r="C426" s="2">
        <v>43731</v>
      </c>
      <c r="D426" s="1">
        <v>805</v>
      </c>
      <c r="E426" s="1">
        <v>806.9</v>
      </c>
      <c r="F426" s="1">
        <v>806.9</v>
      </c>
      <c r="G426" s="1">
        <v>741.9</v>
      </c>
      <c r="H426" s="1">
        <v>765</v>
      </c>
      <c r="I426" s="1">
        <v>764.35</v>
      </c>
      <c r="J426" s="1">
        <v>770.66</v>
      </c>
      <c r="K426" s="1">
        <v>17279260</v>
      </c>
      <c r="L426" s="1">
        <v>13316370233.1</v>
      </c>
      <c r="M426" s="1">
        <v>423674</v>
      </c>
      <c r="N426" s="3">
        <f>IF(ISERR(LN(Table1532[[#This Row],[Close Price]]/I425)),"-",LN(Table1532[[#This Row],[Close Price]]/I425))</f>
        <v>-5.1816477971520225E-2</v>
      </c>
    </row>
    <row r="427" spans="1:14" x14ac:dyDescent="0.3">
      <c r="A427" s="1" t="s">
        <v>41</v>
      </c>
      <c r="B427" s="1" t="s">
        <v>14</v>
      </c>
      <c r="C427" s="2">
        <v>43732</v>
      </c>
      <c r="D427" s="1">
        <v>764.35</v>
      </c>
      <c r="E427" s="1">
        <v>765</v>
      </c>
      <c r="F427" s="1">
        <v>798.65</v>
      </c>
      <c r="G427" s="1">
        <v>765</v>
      </c>
      <c r="H427" s="1">
        <v>794</v>
      </c>
      <c r="I427" s="1">
        <v>794.05</v>
      </c>
      <c r="J427" s="1">
        <v>785.94</v>
      </c>
      <c r="K427" s="1">
        <v>13717998</v>
      </c>
      <c r="L427" s="1">
        <v>10781580307.6</v>
      </c>
      <c r="M427" s="1">
        <v>236139</v>
      </c>
      <c r="N427" s="3">
        <f>IF(ISERR(LN(Table1532[[#This Row],[Close Price]]/I426)),"-",LN(Table1532[[#This Row],[Close Price]]/I426))</f>
        <v>3.8120632109612279E-2</v>
      </c>
    </row>
    <row r="428" spans="1:14" x14ac:dyDescent="0.3">
      <c r="A428" s="1" t="s">
        <v>41</v>
      </c>
      <c r="B428" s="1" t="s">
        <v>14</v>
      </c>
      <c r="C428" s="2">
        <v>43733</v>
      </c>
      <c r="D428" s="1">
        <v>794.05</v>
      </c>
      <c r="E428" s="1">
        <v>787.7</v>
      </c>
      <c r="F428" s="1">
        <v>801</v>
      </c>
      <c r="G428" s="1">
        <v>781.65</v>
      </c>
      <c r="H428" s="1">
        <v>790.75</v>
      </c>
      <c r="I428" s="1">
        <v>792.65</v>
      </c>
      <c r="J428" s="1">
        <v>793.69</v>
      </c>
      <c r="K428" s="1">
        <v>9313576</v>
      </c>
      <c r="L428" s="1">
        <v>7392081925.4499998</v>
      </c>
      <c r="M428" s="1">
        <v>257048</v>
      </c>
      <c r="N428" s="3">
        <f>IF(ISERR(LN(Table1532[[#This Row],[Close Price]]/I427)),"-",LN(Table1532[[#This Row],[Close Price]]/I427))</f>
        <v>-1.7646692674188091E-3</v>
      </c>
    </row>
    <row r="429" spans="1:14" x14ac:dyDescent="0.3">
      <c r="A429" s="1" t="s">
        <v>41</v>
      </c>
      <c r="B429" s="1" t="s">
        <v>14</v>
      </c>
      <c r="C429" s="2">
        <v>43734</v>
      </c>
      <c r="D429" s="1">
        <v>792.65</v>
      </c>
      <c r="E429" s="1">
        <v>787.75</v>
      </c>
      <c r="F429" s="1">
        <v>797</v>
      </c>
      <c r="G429" s="1">
        <v>778.1</v>
      </c>
      <c r="H429" s="1">
        <v>784.6</v>
      </c>
      <c r="I429" s="1">
        <v>782.55</v>
      </c>
      <c r="J429" s="1">
        <v>783.93</v>
      </c>
      <c r="K429" s="1">
        <v>18442824</v>
      </c>
      <c r="L429" s="1">
        <v>14457802893.35</v>
      </c>
      <c r="M429" s="1">
        <v>178651</v>
      </c>
      <c r="N429" s="3">
        <f>IF(ISERR(LN(Table1532[[#This Row],[Close Price]]/I428)),"-",LN(Table1532[[#This Row],[Close Price]]/I428))</f>
        <v>-1.2823944152725461E-2</v>
      </c>
    </row>
    <row r="430" spans="1:14" x14ac:dyDescent="0.3">
      <c r="A430" s="1" t="s">
        <v>41</v>
      </c>
      <c r="B430" s="1" t="s">
        <v>14</v>
      </c>
      <c r="C430" s="2">
        <v>43735</v>
      </c>
      <c r="D430" s="1">
        <v>782.55</v>
      </c>
      <c r="E430" s="1">
        <v>787.05</v>
      </c>
      <c r="F430" s="1">
        <v>794.25</v>
      </c>
      <c r="G430" s="1">
        <v>780.1</v>
      </c>
      <c r="H430" s="1">
        <v>782.2</v>
      </c>
      <c r="I430" s="1">
        <v>782.2</v>
      </c>
      <c r="J430" s="1">
        <v>785.46</v>
      </c>
      <c r="K430" s="1">
        <v>5087642</v>
      </c>
      <c r="L430" s="1">
        <v>3996126504.8499999</v>
      </c>
      <c r="M430" s="1">
        <v>161432</v>
      </c>
      <c r="N430" s="3">
        <f>IF(ISERR(LN(Table1532[[#This Row],[Close Price]]/I429)),"-",LN(Table1532[[#This Row],[Close Price]]/I429))</f>
        <v>-4.473558150975593E-4</v>
      </c>
    </row>
    <row r="431" spans="1:14" x14ac:dyDescent="0.3">
      <c r="A431" s="1" t="s">
        <v>41</v>
      </c>
      <c r="B431" s="1" t="s">
        <v>14</v>
      </c>
      <c r="C431" s="2">
        <v>43738</v>
      </c>
      <c r="D431" s="1">
        <v>782.2</v>
      </c>
      <c r="E431" s="1">
        <v>785.1</v>
      </c>
      <c r="F431" s="1">
        <v>808</v>
      </c>
      <c r="G431" s="1">
        <v>784.15</v>
      </c>
      <c r="H431" s="1">
        <v>804.2</v>
      </c>
      <c r="I431" s="1">
        <v>805.65</v>
      </c>
      <c r="J431" s="1">
        <v>801.63</v>
      </c>
      <c r="K431" s="1">
        <v>8178091</v>
      </c>
      <c r="L431" s="1">
        <v>6555812642.8500004</v>
      </c>
      <c r="M431" s="1">
        <v>156000</v>
      </c>
      <c r="N431" s="3">
        <f>IF(ISERR(LN(Table1532[[#This Row],[Close Price]]/I430)),"-",LN(Table1532[[#This Row],[Close Price]]/I430))</f>
        <v>2.9538942698164303E-2</v>
      </c>
    </row>
    <row r="432" spans="1:14" x14ac:dyDescent="0.3">
      <c r="A432" s="1" t="s">
        <v>41</v>
      </c>
      <c r="B432" s="1" t="s">
        <v>14</v>
      </c>
      <c r="C432" s="2">
        <v>43739</v>
      </c>
      <c r="D432" s="1">
        <v>805.65</v>
      </c>
      <c r="E432" s="1">
        <v>807</v>
      </c>
      <c r="F432" s="1">
        <v>807.55</v>
      </c>
      <c r="G432" s="1">
        <v>791.55</v>
      </c>
      <c r="H432" s="1">
        <v>794.95</v>
      </c>
      <c r="I432" s="1">
        <v>793.55</v>
      </c>
      <c r="J432" s="1">
        <v>796.66</v>
      </c>
      <c r="K432" s="1">
        <v>5881438</v>
      </c>
      <c r="L432" s="1">
        <v>4685487403.1499996</v>
      </c>
      <c r="M432" s="1">
        <v>172253</v>
      </c>
      <c r="N432" s="3">
        <f>IF(ISERR(LN(Table1532[[#This Row],[Close Price]]/I431)),"-",LN(Table1532[[#This Row],[Close Price]]/I431))</f>
        <v>-1.5132855066010493E-2</v>
      </c>
    </row>
    <row r="433" spans="1:14" x14ac:dyDescent="0.3">
      <c r="A433" s="1" t="s">
        <v>41</v>
      </c>
      <c r="B433" s="1" t="s">
        <v>14</v>
      </c>
      <c r="C433" s="2">
        <v>43741</v>
      </c>
      <c r="D433" s="1">
        <v>793.55</v>
      </c>
      <c r="E433" s="1">
        <v>792.55</v>
      </c>
      <c r="F433" s="1">
        <v>797.85</v>
      </c>
      <c r="G433" s="1">
        <v>784.15</v>
      </c>
      <c r="H433" s="1">
        <v>786.4</v>
      </c>
      <c r="I433" s="1">
        <v>785.6</v>
      </c>
      <c r="J433" s="1">
        <v>791.93</v>
      </c>
      <c r="K433" s="1">
        <v>5497672</v>
      </c>
      <c r="L433" s="1">
        <v>4353793069.6499996</v>
      </c>
      <c r="M433" s="1">
        <v>166567</v>
      </c>
      <c r="N433" s="3">
        <f>IF(ISERR(LN(Table1532[[#This Row],[Close Price]]/I432)),"-",LN(Table1532[[#This Row],[Close Price]]/I432))</f>
        <v>-1.0068792913311324E-2</v>
      </c>
    </row>
    <row r="434" spans="1:14" x14ac:dyDescent="0.3">
      <c r="A434" s="1" t="s">
        <v>41</v>
      </c>
      <c r="B434" s="1" t="s">
        <v>14</v>
      </c>
      <c r="C434" s="2">
        <v>43742</v>
      </c>
      <c r="D434" s="1">
        <v>785.6</v>
      </c>
      <c r="E434" s="1">
        <v>790</v>
      </c>
      <c r="F434" s="1">
        <v>797.6</v>
      </c>
      <c r="G434" s="1">
        <v>787.05</v>
      </c>
      <c r="H434" s="1">
        <v>792.3</v>
      </c>
      <c r="I434" s="1">
        <v>793.45</v>
      </c>
      <c r="J434" s="1">
        <v>794.32</v>
      </c>
      <c r="K434" s="1">
        <v>8201713</v>
      </c>
      <c r="L434" s="1">
        <v>6514820230.8500004</v>
      </c>
      <c r="M434" s="1">
        <v>114239</v>
      </c>
      <c r="N434" s="3">
        <f>IF(ISERR(LN(Table1532[[#This Row],[Close Price]]/I433)),"-",LN(Table1532[[#This Row],[Close Price]]/I433))</f>
        <v>9.9427689685952451E-3</v>
      </c>
    </row>
    <row r="435" spans="1:14" x14ac:dyDescent="0.3">
      <c r="A435" s="1" t="s">
        <v>41</v>
      </c>
      <c r="B435" s="1" t="s">
        <v>14</v>
      </c>
      <c r="C435" s="2">
        <v>43745</v>
      </c>
      <c r="D435" s="1">
        <v>793.45</v>
      </c>
      <c r="E435" s="1">
        <v>794.85</v>
      </c>
      <c r="F435" s="1">
        <v>802</v>
      </c>
      <c r="G435" s="1">
        <v>786.1</v>
      </c>
      <c r="H435" s="1">
        <v>788.8</v>
      </c>
      <c r="I435" s="1">
        <v>789.55</v>
      </c>
      <c r="J435" s="1">
        <v>791.09</v>
      </c>
      <c r="K435" s="1">
        <v>3679845</v>
      </c>
      <c r="L435" s="1">
        <v>2911078094.6500001</v>
      </c>
      <c r="M435" s="1">
        <v>118304</v>
      </c>
      <c r="N435" s="3">
        <f>IF(ISERR(LN(Table1532[[#This Row],[Close Price]]/I434)),"-",LN(Table1532[[#This Row],[Close Price]]/I434))</f>
        <v>-4.9273630961992887E-3</v>
      </c>
    </row>
    <row r="436" spans="1:14" x14ac:dyDescent="0.3">
      <c r="A436" s="1" t="s">
        <v>41</v>
      </c>
      <c r="B436" s="1" t="s">
        <v>14</v>
      </c>
      <c r="C436" s="2">
        <v>43747</v>
      </c>
      <c r="D436" s="1">
        <v>789.55</v>
      </c>
      <c r="E436" s="1">
        <v>795.45</v>
      </c>
      <c r="F436" s="1">
        <v>795.9</v>
      </c>
      <c r="G436" s="1">
        <v>778.8</v>
      </c>
      <c r="H436" s="1">
        <v>783.75</v>
      </c>
      <c r="I436" s="1">
        <v>783.65</v>
      </c>
      <c r="J436" s="1">
        <v>783.69</v>
      </c>
      <c r="K436" s="1">
        <v>6335025</v>
      </c>
      <c r="L436" s="1">
        <v>4964668557.9499998</v>
      </c>
      <c r="M436" s="1">
        <v>148580</v>
      </c>
      <c r="N436" s="3">
        <f>IF(ISERR(LN(Table1532[[#This Row],[Close Price]]/I435)),"-",LN(Table1532[[#This Row],[Close Price]]/I435))</f>
        <v>-7.5006708125749631E-3</v>
      </c>
    </row>
    <row r="437" spans="1:14" x14ac:dyDescent="0.3">
      <c r="A437" s="1" t="s">
        <v>41</v>
      </c>
      <c r="B437" s="1" t="s">
        <v>14</v>
      </c>
      <c r="C437" s="2">
        <v>43748</v>
      </c>
      <c r="D437" s="1">
        <v>783.65</v>
      </c>
      <c r="E437" s="1">
        <v>785.4</v>
      </c>
      <c r="F437" s="1">
        <v>794.7</v>
      </c>
      <c r="G437" s="1">
        <v>776.6</v>
      </c>
      <c r="H437" s="1">
        <v>782.5</v>
      </c>
      <c r="I437" s="1">
        <v>783.05</v>
      </c>
      <c r="J437" s="1">
        <v>786.97</v>
      </c>
      <c r="K437" s="1">
        <v>10402917</v>
      </c>
      <c r="L437" s="1">
        <v>8186820531.9499998</v>
      </c>
      <c r="M437" s="1">
        <v>123048</v>
      </c>
      <c r="N437" s="3">
        <f>IF(ISERR(LN(Table1532[[#This Row],[Close Price]]/I436)),"-",LN(Table1532[[#This Row],[Close Price]]/I436))</f>
        <v>-7.6594118763433072E-4</v>
      </c>
    </row>
    <row r="438" spans="1:14" x14ac:dyDescent="0.3">
      <c r="A438" s="1" t="s">
        <v>41</v>
      </c>
      <c r="B438" s="1" t="s">
        <v>14</v>
      </c>
      <c r="C438" s="2">
        <v>43749</v>
      </c>
      <c r="D438" s="1">
        <v>783.05</v>
      </c>
      <c r="E438" s="1">
        <v>781.5</v>
      </c>
      <c r="F438" s="1">
        <v>823.8</v>
      </c>
      <c r="G438" s="1">
        <v>776.6</v>
      </c>
      <c r="H438" s="1">
        <v>815</v>
      </c>
      <c r="I438" s="1">
        <v>814.8</v>
      </c>
      <c r="J438" s="1">
        <v>807.01</v>
      </c>
      <c r="K438" s="1">
        <v>20636344</v>
      </c>
      <c r="L438" s="1">
        <v>16653757511.4</v>
      </c>
      <c r="M438" s="1">
        <v>318660</v>
      </c>
      <c r="N438" s="3">
        <f>IF(ISERR(LN(Table1532[[#This Row],[Close Price]]/I437)),"-",LN(Table1532[[#This Row],[Close Price]]/I437))</f>
        <v>3.9746133440207818E-2</v>
      </c>
    </row>
    <row r="439" spans="1:14" x14ac:dyDescent="0.3">
      <c r="A439" s="1" t="s">
        <v>41</v>
      </c>
      <c r="B439" s="1" t="s">
        <v>14</v>
      </c>
      <c r="C439" s="2">
        <v>43752</v>
      </c>
      <c r="D439" s="1">
        <v>814.8</v>
      </c>
      <c r="E439" s="1">
        <v>786.75</v>
      </c>
      <c r="F439" s="1">
        <v>797</v>
      </c>
      <c r="G439" s="1">
        <v>780</v>
      </c>
      <c r="H439" s="1">
        <v>786.3</v>
      </c>
      <c r="I439" s="1">
        <v>786.1</v>
      </c>
      <c r="J439" s="1">
        <v>789.64</v>
      </c>
      <c r="K439" s="1">
        <v>15150858</v>
      </c>
      <c r="L439" s="1">
        <v>11963746229.549999</v>
      </c>
      <c r="M439" s="1">
        <v>308844</v>
      </c>
      <c r="N439" s="3">
        <f>IF(ISERR(LN(Table1532[[#This Row],[Close Price]]/I438)),"-",LN(Table1532[[#This Row],[Close Price]]/I438))</f>
        <v>-3.585867355293982E-2</v>
      </c>
    </row>
    <row r="440" spans="1:14" x14ac:dyDescent="0.3">
      <c r="A440" s="1" t="s">
        <v>41</v>
      </c>
      <c r="B440" s="1" t="s">
        <v>14</v>
      </c>
      <c r="C440" s="2">
        <v>43753</v>
      </c>
      <c r="D440" s="1">
        <v>786.1</v>
      </c>
      <c r="E440" s="1">
        <v>773.1</v>
      </c>
      <c r="F440" s="1">
        <v>775.95</v>
      </c>
      <c r="G440" s="1">
        <v>765</v>
      </c>
      <c r="H440" s="1">
        <v>769</v>
      </c>
      <c r="I440" s="1">
        <v>768.3</v>
      </c>
      <c r="J440" s="1">
        <v>769.68</v>
      </c>
      <c r="K440" s="1">
        <v>13762133</v>
      </c>
      <c r="L440" s="1">
        <v>10592375902.549999</v>
      </c>
      <c r="M440" s="1">
        <v>298596</v>
      </c>
      <c r="N440" s="3">
        <f>IF(ISERR(LN(Table1532[[#This Row],[Close Price]]/I439)),"-",LN(Table1532[[#This Row],[Close Price]]/I439))</f>
        <v>-2.2903728926121674E-2</v>
      </c>
    </row>
    <row r="441" spans="1:14" x14ac:dyDescent="0.3">
      <c r="A441" s="1" t="s">
        <v>41</v>
      </c>
      <c r="B441" s="1" t="s">
        <v>14</v>
      </c>
      <c r="C441" s="2">
        <v>43754</v>
      </c>
      <c r="D441" s="1">
        <v>768.3</v>
      </c>
      <c r="E441" s="1">
        <v>765.25</v>
      </c>
      <c r="F441" s="1">
        <v>775.95</v>
      </c>
      <c r="G441" s="1">
        <v>761.55</v>
      </c>
      <c r="H441" s="1">
        <v>771</v>
      </c>
      <c r="I441" s="1">
        <v>771.45</v>
      </c>
      <c r="J441" s="1">
        <v>770.12</v>
      </c>
      <c r="K441" s="1">
        <v>10767032</v>
      </c>
      <c r="L441" s="1">
        <v>8291883880.8000002</v>
      </c>
      <c r="M441" s="1">
        <v>258065</v>
      </c>
      <c r="N441" s="3">
        <f>IF(ISERR(LN(Table1532[[#This Row],[Close Price]]/I440)),"-",LN(Table1532[[#This Row],[Close Price]]/I440))</f>
        <v>4.0915790154458188E-3</v>
      </c>
    </row>
    <row r="442" spans="1:14" x14ac:dyDescent="0.3">
      <c r="A442" s="1" t="s">
        <v>41</v>
      </c>
      <c r="B442" s="1" t="s">
        <v>14</v>
      </c>
      <c r="C442" s="2">
        <v>43755</v>
      </c>
      <c r="D442" s="1">
        <v>771.45</v>
      </c>
      <c r="E442" s="1">
        <v>767</v>
      </c>
      <c r="F442" s="1">
        <v>770.55</v>
      </c>
      <c r="G442" s="1">
        <v>765.1</v>
      </c>
      <c r="H442" s="1">
        <v>769.4</v>
      </c>
      <c r="I442" s="1">
        <v>769.5</v>
      </c>
      <c r="J442" s="1">
        <v>768.53</v>
      </c>
      <c r="K442" s="1">
        <v>9860495</v>
      </c>
      <c r="L442" s="1">
        <v>7578123003.6999998</v>
      </c>
      <c r="M442" s="1">
        <v>202471</v>
      </c>
      <c r="N442" s="3">
        <f>IF(ISERR(LN(Table1532[[#This Row],[Close Price]]/I441)),"-",LN(Table1532[[#This Row],[Close Price]]/I441))</f>
        <v>-2.5309076101010129E-3</v>
      </c>
    </row>
    <row r="443" spans="1:14" x14ac:dyDescent="0.3">
      <c r="A443" s="1" t="s">
        <v>41</v>
      </c>
      <c r="B443" s="1" t="s">
        <v>14</v>
      </c>
      <c r="C443" s="2">
        <v>43756</v>
      </c>
      <c r="D443" s="1">
        <v>769.5</v>
      </c>
      <c r="E443" s="1">
        <v>763.8</v>
      </c>
      <c r="F443" s="1">
        <v>773.8</v>
      </c>
      <c r="G443" s="1">
        <v>760</v>
      </c>
      <c r="H443" s="1">
        <v>767.5</v>
      </c>
      <c r="I443" s="1">
        <v>767.85</v>
      </c>
      <c r="J443" s="1">
        <v>767.62</v>
      </c>
      <c r="K443" s="1">
        <v>10037200</v>
      </c>
      <c r="L443" s="1">
        <v>7704758992.1000004</v>
      </c>
      <c r="M443" s="1">
        <v>187743</v>
      </c>
      <c r="N443" s="3">
        <f>IF(ISERR(LN(Table1532[[#This Row],[Close Price]]/I442)),"-",LN(Table1532[[#This Row],[Close Price]]/I442))</f>
        <v>-2.1465517072319627E-3</v>
      </c>
    </row>
    <row r="444" spans="1:14" x14ac:dyDescent="0.3">
      <c r="A444" s="1" t="s">
        <v>41</v>
      </c>
      <c r="B444" s="1" t="s">
        <v>14</v>
      </c>
      <c r="C444" s="2">
        <v>43760</v>
      </c>
      <c r="D444" s="1">
        <v>767.85</v>
      </c>
      <c r="E444" s="1">
        <v>691.1</v>
      </c>
      <c r="F444" s="1">
        <v>691.1</v>
      </c>
      <c r="G444" s="1">
        <v>638.35</v>
      </c>
      <c r="H444" s="1">
        <v>640</v>
      </c>
      <c r="I444" s="1">
        <v>643.54999999999995</v>
      </c>
      <c r="J444" s="1">
        <v>658.16</v>
      </c>
      <c r="K444" s="1">
        <v>90152532</v>
      </c>
      <c r="L444" s="1">
        <v>59334453056.599998</v>
      </c>
      <c r="M444" s="1">
        <v>1643015</v>
      </c>
      <c r="N444" s="3">
        <f>IF(ISERR(LN(Table1532[[#This Row],[Close Price]]/I443)),"-",LN(Table1532[[#This Row],[Close Price]]/I443))</f>
        <v>-0.17659467747631524</v>
      </c>
    </row>
    <row r="445" spans="1:14" x14ac:dyDescent="0.3">
      <c r="A445" s="1" t="s">
        <v>41</v>
      </c>
      <c r="B445" s="1" t="s">
        <v>14</v>
      </c>
      <c r="C445" s="2">
        <v>43761</v>
      </c>
      <c r="D445" s="1">
        <v>643.54999999999995</v>
      </c>
      <c r="E445" s="1">
        <v>630</v>
      </c>
      <c r="F445" s="1">
        <v>656.65</v>
      </c>
      <c r="G445" s="1">
        <v>615.1</v>
      </c>
      <c r="H445" s="1">
        <v>650.35</v>
      </c>
      <c r="I445" s="1">
        <v>650.6</v>
      </c>
      <c r="J445" s="1">
        <v>643.94000000000005</v>
      </c>
      <c r="K445" s="1">
        <v>60516887</v>
      </c>
      <c r="L445" s="1">
        <v>38969147748.650002</v>
      </c>
      <c r="M445" s="1">
        <v>1059289</v>
      </c>
      <c r="N445" s="3">
        <f>IF(ISERR(LN(Table1532[[#This Row],[Close Price]]/I444)),"-",LN(Table1532[[#This Row],[Close Price]]/I444))</f>
        <v>1.0895289943864501E-2</v>
      </c>
    </row>
    <row r="446" spans="1:14" x14ac:dyDescent="0.3">
      <c r="A446" s="1" t="s">
        <v>41</v>
      </c>
      <c r="B446" s="1" t="s">
        <v>14</v>
      </c>
      <c r="C446" s="2">
        <v>43762</v>
      </c>
      <c r="D446" s="1">
        <v>650.6</v>
      </c>
      <c r="E446" s="1">
        <v>650</v>
      </c>
      <c r="F446" s="1">
        <v>653.20000000000005</v>
      </c>
      <c r="G446" s="1">
        <v>632</v>
      </c>
      <c r="H446" s="1">
        <v>634.70000000000005</v>
      </c>
      <c r="I446" s="1">
        <v>635.35</v>
      </c>
      <c r="J446" s="1">
        <v>643.72</v>
      </c>
      <c r="K446" s="1">
        <v>25666433</v>
      </c>
      <c r="L446" s="1">
        <v>16521876122.75</v>
      </c>
      <c r="M446" s="1">
        <v>393942</v>
      </c>
      <c r="N446" s="3">
        <f>IF(ISERR(LN(Table1532[[#This Row],[Close Price]]/I445)),"-",LN(Table1532[[#This Row],[Close Price]]/I445))</f>
        <v>-2.3718985888707762E-2</v>
      </c>
    </row>
    <row r="447" spans="1:14" x14ac:dyDescent="0.3">
      <c r="A447" s="1" t="s">
        <v>41</v>
      </c>
      <c r="B447" s="1" t="s">
        <v>14</v>
      </c>
      <c r="C447" s="2">
        <v>43763</v>
      </c>
      <c r="D447" s="1">
        <v>635.35</v>
      </c>
      <c r="E447" s="1">
        <v>647</v>
      </c>
      <c r="F447" s="1">
        <v>652.5</v>
      </c>
      <c r="G447" s="1">
        <v>636</v>
      </c>
      <c r="H447" s="1">
        <v>637.1</v>
      </c>
      <c r="I447" s="1">
        <v>637.45000000000005</v>
      </c>
      <c r="J447" s="1">
        <v>643.66</v>
      </c>
      <c r="K447" s="1">
        <v>16549337</v>
      </c>
      <c r="L447" s="1">
        <v>10652215420.25</v>
      </c>
      <c r="M447" s="1">
        <v>327171</v>
      </c>
      <c r="N447" s="3">
        <f>IF(ISERR(LN(Table1532[[#This Row],[Close Price]]/I446)),"-",LN(Table1532[[#This Row],[Close Price]]/I446))</f>
        <v>3.2998144335880017E-3</v>
      </c>
    </row>
    <row r="448" spans="1:14" x14ac:dyDescent="0.3">
      <c r="A448" s="1" t="s">
        <v>41</v>
      </c>
      <c r="B448" s="1" t="s">
        <v>14</v>
      </c>
      <c r="C448" s="2">
        <v>43765</v>
      </c>
      <c r="D448" s="1">
        <v>637.45000000000005</v>
      </c>
      <c r="E448" s="1">
        <v>651.1</v>
      </c>
      <c r="F448" s="1">
        <v>652.5</v>
      </c>
      <c r="G448" s="1">
        <v>645.54999999999995</v>
      </c>
      <c r="H448" s="1">
        <v>649.95000000000005</v>
      </c>
      <c r="I448" s="1">
        <v>648.85</v>
      </c>
      <c r="J448" s="1">
        <v>648.42999999999995</v>
      </c>
      <c r="K448" s="1">
        <v>2945433</v>
      </c>
      <c r="L448" s="1">
        <v>1909914669.2</v>
      </c>
      <c r="M448" s="1">
        <v>67356</v>
      </c>
      <c r="N448" s="3">
        <f>IF(ISERR(LN(Table1532[[#This Row],[Close Price]]/I447)),"-",LN(Table1532[[#This Row],[Close Price]]/I447))</f>
        <v>1.7725722599108151E-2</v>
      </c>
    </row>
    <row r="449" spans="1:14" x14ac:dyDescent="0.3">
      <c r="A449" s="1" t="s">
        <v>41</v>
      </c>
      <c r="B449" s="1" t="s">
        <v>14</v>
      </c>
      <c r="C449" s="2">
        <v>43767</v>
      </c>
      <c r="D449" s="1">
        <v>648.85</v>
      </c>
      <c r="E449" s="1">
        <v>651</v>
      </c>
      <c r="F449" s="1">
        <v>653.75</v>
      </c>
      <c r="G449" s="1">
        <v>647</v>
      </c>
      <c r="H449" s="1">
        <v>650.9</v>
      </c>
      <c r="I449" s="1">
        <v>650.65</v>
      </c>
      <c r="J449" s="1">
        <v>650.33000000000004</v>
      </c>
      <c r="K449" s="1">
        <v>16709764</v>
      </c>
      <c r="L449" s="1">
        <v>10866929874.75</v>
      </c>
      <c r="M449" s="1">
        <v>309792</v>
      </c>
      <c r="N449" s="3">
        <f>IF(ISERR(LN(Table1532[[#This Row],[Close Price]]/I448)),"-",LN(Table1532[[#This Row],[Close Price]]/I448))</f>
        <v>2.7702980395267339E-3</v>
      </c>
    </row>
    <row r="450" spans="1:14" x14ac:dyDescent="0.3">
      <c r="A450" s="1" t="s">
        <v>41</v>
      </c>
      <c r="B450" s="1" t="s">
        <v>14</v>
      </c>
      <c r="C450" s="2">
        <v>43768</v>
      </c>
      <c r="D450" s="1">
        <v>650.65</v>
      </c>
      <c r="E450" s="1">
        <v>660.4</v>
      </c>
      <c r="F450" s="1">
        <v>671.4</v>
      </c>
      <c r="G450" s="1">
        <v>656.2</v>
      </c>
      <c r="H450" s="1">
        <v>662.25</v>
      </c>
      <c r="I450" s="1">
        <v>660.6</v>
      </c>
      <c r="J450" s="1">
        <v>664.01</v>
      </c>
      <c r="K450" s="1">
        <v>22879467</v>
      </c>
      <c r="L450" s="1">
        <v>15192276718.450001</v>
      </c>
      <c r="M450" s="1">
        <v>319118</v>
      </c>
      <c r="N450" s="3">
        <f>IF(ISERR(LN(Table1532[[#This Row],[Close Price]]/I449)),"-",LN(Table1532[[#This Row],[Close Price]]/I449))</f>
        <v>1.5176649733922956E-2</v>
      </c>
    </row>
    <row r="451" spans="1:14" x14ac:dyDescent="0.3">
      <c r="A451" s="1" t="s">
        <v>41</v>
      </c>
      <c r="B451" s="1" t="s">
        <v>14</v>
      </c>
      <c r="C451" s="2">
        <v>43769</v>
      </c>
      <c r="D451" s="1">
        <v>660.6</v>
      </c>
      <c r="E451" s="1">
        <v>668.4</v>
      </c>
      <c r="F451" s="1">
        <v>695.45</v>
      </c>
      <c r="G451" s="1">
        <v>666.1</v>
      </c>
      <c r="H451" s="1">
        <v>687</v>
      </c>
      <c r="I451" s="1">
        <v>685.6</v>
      </c>
      <c r="J451" s="1">
        <v>685.39</v>
      </c>
      <c r="K451" s="1">
        <v>27405901</v>
      </c>
      <c r="L451" s="1">
        <v>18783689651.599998</v>
      </c>
      <c r="M451" s="1">
        <v>424958</v>
      </c>
      <c r="N451" s="3">
        <f>IF(ISERR(LN(Table1532[[#This Row],[Close Price]]/I450)),"-",LN(Table1532[[#This Row],[Close Price]]/I450))</f>
        <v>3.7145854326880688E-2</v>
      </c>
    </row>
    <row r="452" spans="1:14" x14ac:dyDescent="0.3">
      <c r="A452" s="1" t="s">
        <v>41</v>
      </c>
      <c r="B452" s="1" t="s">
        <v>14</v>
      </c>
      <c r="C452" s="2">
        <v>43770</v>
      </c>
      <c r="D452" s="1">
        <v>685.6</v>
      </c>
      <c r="E452" s="1">
        <v>690</v>
      </c>
      <c r="F452" s="1">
        <v>694</v>
      </c>
      <c r="G452" s="1">
        <v>682.6</v>
      </c>
      <c r="H452" s="1">
        <v>688.9</v>
      </c>
      <c r="I452" s="1">
        <v>687.9</v>
      </c>
      <c r="J452" s="1">
        <v>688.47</v>
      </c>
      <c r="K452" s="1">
        <v>9713519</v>
      </c>
      <c r="L452" s="1">
        <v>6687468933.3999996</v>
      </c>
      <c r="M452" s="1">
        <v>181647</v>
      </c>
      <c r="N452" s="3">
        <f>IF(ISERR(LN(Table1532[[#This Row],[Close Price]]/I451)),"-",LN(Table1532[[#This Row],[Close Price]]/I451))</f>
        <v>3.3491112483983281E-3</v>
      </c>
    </row>
    <row r="453" spans="1:14" x14ac:dyDescent="0.3">
      <c r="A453" s="1" t="s">
        <v>41</v>
      </c>
      <c r="B453" s="1" t="s">
        <v>14</v>
      </c>
      <c r="C453" s="2">
        <v>43773</v>
      </c>
      <c r="D453" s="1">
        <v>687.9</v>
      </c>
      <c r="E453" s="1">
        <v>681.8</v>
      </c>
      <c r="F453" s="1">
        <v>732.5</v>
      </c>
      <c r="G453" s="1">
        <v>678.15</v>
      </c>
      <c r="H453" s="1">
        <v>710.1</v>
      </c>
      <c r="I453" s="1">
        <v>709</v>
      </c>
      <c r="J453" s="1">
        <v>714.2</v>
      </c>
      <c r="K453" s="1">
        <v>29381982</v>
      </c>
      <c r="L453" s="1">
        <v>20984607124.25</v>
      </c>
      <c r="M453" s="1">
        <v>384467</v>
      </c>
      <c r="N453" s="3">
        <f>IF(ISERR(LN(Table1532[[#This Row],[Close Price]]/I452)),"-",LN(Table1532[[#This Row],[Close Price]]/I452))</f>
        <v>3.0212048000158982E-2</v>
      </c>
    </row>
    <row r="454" spans="1:14" x14ac:dyDescent="0.3">
      <c r="A454" s="1" t="s">
        <v>41</v>
      </c>
      <c r="B454" s="1" t="s">
        <v>14</v>
      </c>
      <c r="C454" s="2">
        <v>43774</v>
      </c>
      <c r="D454" s="1">
        <v>709</v>
      </c>
      <c r="E454" s="1">
        <v>708.75</v>
      </c>
      <c r="F454" s="1">
        <v>708.75</v>
      </c>
      <c r="G454" s="1">
        <v>691.5</v>
      </c>
      <c r="H454" s="1">
        <v>695.05</v>
      </c>
      <c r="I454" s="1">
        <v>696.1</v>
      </c>
      <c r="J454" s="1">
        <v>699.32</v>
      </c>
      <c r="K454" s="1">
        <v>12897805</v>
      </c>
      <c r="L454" s="1">
        <v>9019750145.3999996</v>
      </c>
      <c r="M454" s="1">
        <v>204502</v>
      </c>
      <c r="N454" s="3">
        <f>IF(ISERR(LN(Table1532[[#This Row],[Close Price]]/I453)),"-",LN(Table1532[[#This Row],[Close Price]]/I453))</f>
        <v>-1.8362198357506705E-2</v>
      </c>
    </row>
    <row r="455" spans="1:14" x14ac:dyDescent="0.3">
      <c r="A455" s="1" t="s">
        <v>41</v>
      </c>
      <c r="B455" s="1" t="s">
        <v>14</v>
      </c>
      <c r="C455" s="2">
        <v>43775</v>
      </c>
      <c r="D455" s="1">
        <v>696.1</v>
      </c>
      <c r="E455" s="1">
        <v>695.8</v>
      </c>
      <c r="F455" s="1">
        <v>721.5</v>
      </c>
      <c r="G455" s="1">
        <v>692</v>
      </c>
      <c r="H455" s="1">
        <v>712.5</v>
      </c>
      <c r="I455" s="1">
        <v>712.3</v>
      </c>
      <c r="J455" s="1">
        <v>710.66</v>
      </c>
      <c r="K455" s="1">
        <v>21372589</v>
      </c>
      <c r="L455" s="1">
        <v>15188685234.35</v>
      </c>
      <c r="M455" s="1">
        <v>344247</v>
      </c>
      <c r="N455" s="3">
        <f>IF(ISERR(LN(Table1532[[#This Row],[Close Price]]/I454)),"-",LN(Table1532[[#This Row],[Close Price]]/I454))</f>
        <v>2.3005842809687295E-2</v>
      </c>
    </row>
    <row r="456" spans="1:14" x14ac:dyDescent="0.3">
      <c r="A456" s="1" t="s">
        <v>41</v>
      </c>
      <c r="B456" s="1" t="s">
        <v>14</v>
      </c>
      <c r="C456" s="2">
        <v>43776</v>
      </c>
      <c r="D456" s="1">
        <v>712.3</v>
      </c>
      <c r="E456" s="1">
        <v>717</v>
      </c>
      <c r="F456" s="1">
        <v>724.35</v>
      </c>
      <c r="G456" s="1">
        <v>712.1</v>
      </c>
      <c r="H456" s="1">
        <v>720.25</v>
      </c>
      <c r="I456" s="1">
        <v>720.1</v>
      </c>
      <c r="J456" s="1">
        <v>718.75</v>
      </c>
      <c r="K456" s="1">
        <v>13733737</v>
      </c>
      <c r="L456" s="1">
        <v>9871154252.8999996</v>
      </c>
      <c r="M456" s="1">
        <v>205054</v>
      </c>
      <c r="N456" s="3">
        <f>IF(ISERR(LN(Table1532[[#This Row],[Close Price]]/I455)),"-",LN(Table1532[[#This Row],[Close Price]]/I455))</f>
        <v>1.0890920270513053E-2</v>
      </c>
    </row>
    <row r="457" spans="1:14" x14ac:dyDescent="0.3">
      <c r="A457" s="1" t="s">
        <v>41</v>
      </c>
      <c r="B457" s="1" t="s">
        <v>14</v>
      </c>
      <c r="C457" s="2">
        <v>43777</v>
      </c>
      <c r="D457" s="1">
        <v>720.1</v>
      </c>
      <c r="E457" s="1">
        <v>722</v>
      </c>
      <c r="F457" s="1">
        <v>724.25</v>
      </c>
      <c r="G457" s="1">
        <v>705.5</v>
      </c>
      <c r="H457" s="1">
        <v>708.3</v>
      </c>
      <c r="I457" s="1">
        <v>708.15</v>
      </c>
      <c r="J457" s="1">
        <v>716.33</v>
      </c>
      <c r="K457" s="1">
        <v>8585630</v>
      </c>
      <c r="L457" s="1">
        <v>6150137780.3500004</v>
      </c>
      <c r="M457" s="1">
        <v>114589</v>
      </c>
      <c r="N457" s="3">
        <f>IF(ISERR(LN(Table1532[[#This Row],[Close Price]]/I456)),"-",LN(Table1532[[#This Row],[Close Price]]/I456))</f>
        <v>-1.6734155594415771E-2</v>
      </c>
    </row>
    <row r="458" spans="1:14" x14ac:dyDescent="0.3">
      <c r="A458" s="1" t="s">
        <v>41</v>
      </c>
      <c r="B458" s="1" t="s">
        <v>14</v>
      </c>
      <c r="C458" s="2">
        <v>43780</v>
      </c>
      <c r="D458" s="1">
        <v>708.15</v>
      </c>
      <c r="E458" s="1">
        <v>698.9</v>
      </c>
      <c r="F458" s="1">
        <v>707.2</v>
      </c>
      <c r="G458" s="1">
        <v>698</v>
      </c>
      <c r="H458" s="1">
        <v>703.1</v>
      </c>
      <c r="I458" s="1">
        <v>704.4</v>
      </c>
      <c r="J458" s="1">
        <v>703.64</v>
      </c>
      <c r="K458" s="1">
        <v>6951494</v>
      </c>
      <c r="L458" s="1">
        <v>4891336200.1999998</v>
      </c>
      <c r="M458" s="1">
        <v>118370</v>
      </c>
      <c r="N458" s="3">
        <f>IF(ISERR(LN(Table1532[[#This Row],[Close Price]]/I457)),"-",LN(Table1532[[#This Row],[Close Price]]/I457))</f>
        <v>-5.3095590383543121E-3</v>
      </c>
    </row>
    <row r="459" spans="1:14" x14ac:dyDescent="0.3">
      <c r="A459" s="1" t="s">
        <v>41</v>
      </c>
      <c r="B459" s="1" t="s">
        <v>14</v>
      </c>
      <c r="C459" s="2">
        <v>43782</v>
      </c>
      <c r="D459" s="1">
        <v>704.4</v>
      </c>
      <c r="E459" s="1">
        <v>696.5</v>
      </c>
      <c r="F459" s="1">
        <v>700</v>
      </c>
      <c r="G459" s="1">
        <v>687.75</v>
      </c>
      <c r="H459" s="1">
        <v>691.45</v>
      </c>
      <c r="I459" s="1">
        <v>691.35</v>
      </c>
      <c r="J459" s="1">
        <v>695.08</v>
      </c>
      <c r="K459" s="1">
        <v>9973690</v>
      </c>
      <c r="L459" s="1">
        <v>6932539254.0500002</v>
      </c>
      <c r="M459" s="1">
        <v>182739</v>
      </c>
      <c r="N459" s="3">
        <f>IF(ISERR(LN(Table1532[[#This Row],[Close Price]]/I458)),"-",LN(Table1532[[#This Row],[Close Price]]/I458))</f>
        <v>-1.8700168787424074E-2</v>
      </c>
    </row>
    <row r="460" spans="1:14" x14ac:dyDescent="0.3">
      <c r="A460" s="1" t="s">
        <v>41</v>
      </c>
      <c r="B460" s="1" t="s">
        <v>14</v>
      </c>
      <c r="C460" s="2">
        <v>43783</v>
      </c>
      <c r="D460" s="1">
        <v>691.35</v>
      </c>
      <c r="E460" s="1">
        <v>696.35</v>
      </c>
      <c r="F460" s="1">
        <v>709.8</v>
      </c>
      <c r="G460" s="1">
        <v>696.35</v>
      </c>
      <c r="H460" s="1">
        <v>705.05</v>
      </c>
      <c r="I460" s="1">
        <v>705.3</v>
      </c>
      <c r="J460" s="1">
        <v>705.92</v>
      </c>
      <c r="K460" s="1">
        <v>10539902</v>
      </c>
      <c r="L460" s="1">
        <v>7440318352.3000002</v>
      </c>
      <c r="M460" s="1">
        <v>172258</v>
      </c>
      <c r="N460" s="3">
        <f>IF(ISERR(LN(Table1532[[#This Row],[Close Price]]/I459)),"-",LN(Table1532[[#This Row],[Close Price]]/I459))</f>
        <v>1.9977036379506451E-2</v>
      </c>
    </row>
    <row r="461" spans="1:14" x14ac:dyDescent="0.3">
      <c r="A461" s="1" t="s">
        <v>41</v>
      </c>
      <c r="B461" s="1" t="s">
        <v>14</v>
      </c>
      <c r="C461" s="2">
        <v>43784</v>
      </c>
      <c r="D461" s="1">
        <v>705.3</v>
      </c>
      <c r="E461" s="1">
        <v>709.05</v>
      </c>
      <c r="F461" s="1">
        <v>712.95</v>
      </c>
      <c r="G461" s="1">
        <v>702.3</v>
      </c>
      <c r="H461" s="1">
        <v>704.6</v>
      </c>
      <c r="I461" s="1">
        <v>703.9</v>
      </c>
      <c r="J461" s="1">
        <v>705.52</v>
      </c>
      <c r="K461" s="1">
        <v>7362623</v>
      </c>
      <c r="L461" s="1">
        <v>5194471562.0500002</v>
      </c>
      <c r="M461" s="1">
        <v>122419</v>
      </c>
      <c r="N461" s="3">
        <f>IF(ISERR(LN(Table1532[[#This Row],[Close Price]]/I460)),"-",LN(Table1532[[#This Row],[Close Price]]/I460))</f>
        <v>-1.9869436000475474E-3</v>
      </c>
    </row>
    <row r="462" spans="1:14" x14ac:dyDescent="0.3">
      <c r="A462" s="1" t="s">
        <v>41</v>
      </c>
      <c r="B462" s="1" t="s">
        <v>14</v>
      </c>
      <c r="C462" s="2">
        <v>43787</v>
      </c>
      <c r="D462" s="1">
        <v>703.9</v>
      </c>
      <c r="E462" s="1">
        <v>705</v>
      </c>
      <c r="F462" s="1">
        <v>710</v>
      </c>
      <c r="G462" s="1">
        <v>699.3</v>
      </c>
      <c r="H462" s="1">
        <v>709.9</v>
      </c>
      <c r="I462" s="1">
        <v>705.2</v>
      </c>
      <c r="J462" s="1">
        <v>703.53</v>
      </c>
      <c r="K462" s="1">
        <v>7490916</v>
      </c>
      <c r="L462" s="1">
        <v>5270093825.6999998</v>
      </c>
      <c r="M462" s="1">
        <v>140015</v>
      </c>
      <c r="N462" s="3">
        <f>IF(ISERR(LN(Table1532[[#This Row],[Close Price]]/I461)),"-",LN(Table1532[[#This Row],[Close Price]]/I461))</f>
        <v>1.845149909629429E-3</v>
      </c>
    </row>
    <row r="463" spans="1:14" x14ac:dyDescent="0.3">
      <c r="A463" s="1" t="s">
        <v>41</v>
      </c>
      <c r="B463" s="1" t="s">
        <v>14</v>
      </c>
      <c r="C463" s="2">
        <v>43788</v>
      </c>
      <c r="D463" s="1">
        <v>705.2</v>
      </c>
      <c r="E463" s="1">
        <v>709.9</v>
      </c>
      <c r="F463" s="1">
        <v>714</v>
      </c>
      <c r="G463" s="1">
        <v>705</v>
      </c>
      <c r="H463" s="1">
        <v>712.8</v>
      </c>
      <c r="I463" s="1">
        <v>712.85</v>
      </c>
      <c r="J463" s="1">
        <v>710.87</v>
      </c>
      <c r="K463" s="1">
        <v>6495885</v>
      </c>
      <c r="L463" s="1">
        <v>4617726813.9499998</v>
      </c>
      <c r="M463" s="1">
        <v>127941</v>
      </c>
      <c r="N463" s="3">
        <f>IF(ISERR(LN(Table1532[[#This Row],[Close Price]]/I462)),"-",LN(Table1532[[#This Row],[Close Price]]/I462))</f>
        <v>1.0789569076254654E-2</v>
      </c>
    </row>
    <row r="464" spans="1:14" x14ac:dyDescent="0.3">
      <c r="A464" s="1" t="s">
        <v>41</v>
      </c>
      <c r="B464" s="1" t="s">
        <v>14</v>
      </c>
      <c r="C464" s="2">
        <v>43789</v>
      </c>
      <c r="D464" s="1">
        <v>712.85</v>
      </c>
      <c r="E464" s="1">
        <v>712.8</v>
      </c>
      <c r="F464" s="1">
        <v>715</v>
      </c>
      <c r="G464" s="1">
        <v>705</v>
      </c>
      <c r="H464" s="1">
        <v>713</v>
      </c>
      <c r="I464" s="1">
        <v>713</v>
      </c>
      <c r="J464" s="1">
        <v>710.95</v>
      </c>
      <c r="K464" s="1">
        <v>6142171</v>
      </c>
      <c r="L464" s="1">
        <v>4366791187.1000004</v>
      </c>
      <c r="M464" s="1">
        <v>87462</v>
      </c>
      <c r="N464" s="3">
        <f>IF(ISERR(LN(Table1532[[#This Row],[Close Price]]/I463)),"-",LN(Table1532[[#This Row],[Close Price]]/I463))</f>
        <v>2.1040081432585855E-4</v>
      </c>
    </row>
    <row r="465" spans="1:14" x14ac:dyDescent="0.3">
      <c r="A465" s="1" t="s">
        <v>41</v>
      </c>
      <c r="B465" s="1" t="s">
        <v>14</v>
      </c>
      <c r="C465" s="2">
        <v>43790</v>
      </c>
      <c r="D465" s="1">
        <v>713</v>
      </c>
      <c r="E465" s="1">
        <v>715.5</v>
      </c>
      <c r="F465" s="1">
        <v>721.45</v>
      </c>
      <c r="G465" s="1">
        <v>710.5</v>
      </c>
      <c r="H465" s="1">
        <v>712.15</v>
      </c>
      <c r="I465" s="1">
        <v>713.25</v>
      </c>
      <c r="J465" s="1">
        <v>714.88</v>
      </c>
      <c r="K465" s="1">
        <v>9692973</v>
      </c>
      <c r="L465" s="1">
        <v>6929352718.4499998</v>
      </c>
      <c r="M465" s="1">
        <v>127699</v>
      </c>
      <c r="N465" s="3">
        <f>IF(ISERR(LN(Table1532[[#This Row],[Close Price]]/I464)),"-",LN(Table1532[[#This Row],[Close Price]]/I464))</f>
        <v>3.5056967931339287E-4</v>
      </c>
    </row>
    <row r="466" spans="1:14" x14ac:dyDescent="0.3">
      <c r="A466" s="1" t="s">
        <v>41</v>
      </c>
      <c r="B466" s="1" t="s">
        <v>14</v>
      </c>
      <c r="C466" s="2">
        <v>43791</v>
      </c>
      <c r="D466" s="1">
        <v>713.25</v>
      </c>
      <c r="E466" s="1">
        <v>711.75</v>
      </c>
      <c r="F466" s="1">
        <v>712</v>
      </c>
      <c r="G466" s="1">
        <v>685.1</v>
      </c>
      <c r="H466" s="1">
        <v>692.95</v>
      </c>
      <c r="I466" s="1">
        <v>693.2</v>
      </c>
      <c r="J466" s="1">
        <v>693.38</v>
      </c>
      <c r="K466" s="1">
        <v>14415826</v>
      </c>
      <c r="L466" s="1">
        <v>9995652431.0499992</v>
      </c>
      <c r="M466" s="1">
        <v>223156</v>
      </c>
      <c r="N466" s="3">
        <f>IF(ISERR(LN(Table1532[[#This Row],[Close Price]]/I465)),"-",LN(Table1532[[#This Row],[Close Price]]/I465))</f>
        <v>-2.8513432252158289E-2</v>
      </c>
    </row>
    <row r="467" spans="1:14" x14ac:dyDescent="0.3">
      <c r="A467" s="1" t="s">
        <v>41</v>
      </c>
      <c r="B467" s="1" t="s">
        <v>14</v>
      </c>
      <c r="C467" s="2">
        <v>43794</v>
      </c>
      <c r="D467" s="1">
        <v>693.2</v>
      </c>
      <c r="E467" s="1">
        <v>693.35</v>
      </c>
      <c r="F467" s="1">
        <v>705.15</v>
      </c>
      <c r="G467" s="1">
        <v>693.2</v>
      </c>
      <c r="H467" s="1">
        <v>699</v>
      </c>
      <c r="I467" s="1">
        <v>698.1</v>
      </c>
      <c r="J467" s="1">
        <v>698.13</v>
      </c>
      <c r="K467" s="1">
        <v>7334511</v>
      </c>
      <c r="L467" s="1">
        <v>5120436170.3000002</v>
      </c>
      <c r="M467" s="1">
        <v>109264</v>
      </c>
      <c r="N467" s="3">
        <f>IF(ISERR(LN(Table1532[[#This Row],[Close Price]]/I466)),"-",LN(Table1532[[#This Row],[Close Price]]/I466))</f>
        <v>7.0438011349046982E-3</v>
      </c>
    </row>
    <row r="468" spans="1:14" x14ac:dyDescent="0.3">
      <c r="A468" s="1" t="s">
        <v>41</v>
      </c>
      <c r="B468" s="1" t="s">
        <v>14</v>
      </c>
      <c r="C468" s="2">
        <v>43795</v>
      </c>
      <c r="D468" s="1">
        <v>698.1</v>
      </c>
      <c r="E468" s="1">
        <v>705</v>
      </c>
      <c r="F468" s="1">
        <v>707.25</v>
      </c>
      <c r="G468" s="1">
        <v>686</v>
      </c>
      <c r="H468" s="1">
        <v>692.6</v>
      </c>
      <c r="I468" s="1">
        <v>690.6</v>
      </c>
      <c r="J468" s="1">
        <v>693.08</v>
      </c>
      <c r="K468" s="1">
        <v>27253106</v>
      </c>
      <c r="L468" s="1">
        <v>18888701555.799999</v>
      </c>
      <c r="M468" s="1">
        <v>163058</v>
      </c>
      <c r="N468" s="3">
        <f>IF(ISERR(LN(Table1532[[#This Row],[Close Price]]/I467)),"-",LN(Table1532[[#This Row],[Close Price]]/I467))</f>
        <v>-1.0801574020463814E-2</v>
      </c>
    </row>
    <row r="469" spans="1:14" x14ac:dyDescent="0.3">
      <c r="A469" s="1" t="s">
        <v>41</v>
      </c>
      <c r="B469" s="1" t="s">
        <v>14</v>
      </c>
      <c r="C469" s="2">
        <v>43796</v>
      </c>
      <c r="D469" s="1">
        <v>690.6</v>
      </c>
      <c r="E469" s="1">
        <v>694.25</v>
      </c>
      <c r="F469" s="1">
        <v>697.65</v>
      </c>
      <c r="G469" s="1">
        <v>690.1</v>
      </c>
      <c r="H469" s="1">
        <v>696.15</v>
      </c>
      <c r="I469" s="1">
        <v>695.75</v>
      </c>
      <c r="J469" s="1">
        <v>694.39</v>
      </c>
      <c r="K469" s="1">
        <v>3861635</v>
      </c>
      <c r="L469" s="1">
        <v>2681478170.25</v>
      </c>
      <c r="M469" s="1">
        <v>64039</v>
      </c>
      <c r="N469" s="3">
        <f>IF(ISERR(LN(Table1532[[#This Row],[Close Price]]/I468)),"-",LN(Table1532[[#This Row],[Close Price]]/I468))</f>
        <v>7.4296154501081336E-3</v>
      </c>
    </row>
    <row r="470" spans="1:14" x14ac:dyDescent="0.3">
      <c r="A470" s="1" t="s">
        <v>41</v>
      </c>
      <c r="B470" s="1" t="s">
        <v>14</v>
      </c>
      <c r="C470" s="2">
        <v>43797</v>
      </c>
      <c r="D470" s="1">
        <v>695.75</v>
      </c>
      <c r="E470" s="1">
        <v>699.1</v>
      </c>
      <c r="F470" s="1">
        <v>703.35</v>
      </c>
      <c r="G470" s="1">
        <v>694.05</v>
      </c>
      <c r="H470" s="1">
        <v>701.45</v>
      </c>
      <c r="I470" s="1">
        <v>701.85</v>
      </c>
      <c r="J470" s="1">
        <v>698.53</v>
      </c>
      <c r="K470" s="1">
        <v>4837683</v>
      </c>
      <c r="L470" s="1">
        <v>3379270403.0999999</v>
      </c>
      <c r="M470" s="1">
        <v>84619</v>
      </c>
      <c r="N470" s="3">
        <f>IF(ISERR(LN(Table1532[[#This Row],[Close Price]]/I469)),"-",LN(Table1532[[#This Row],[Close Price]]/I469))</f>
        <v>8.7293055743349543E-3</v>
      </c>
    </row>
    <row r="471" spans="1:14" x14ac:dyDescent="0.3">
      <c r="A471" s="1" t="s">
        <v>41</v>
      </c>
      <c r="B471" s="1" t="s">
        <v>14</v>
      </c>
      <c r="C471" s="2">
        <v>43798</v>
      </c>
      <c r="D471" s="1">
        <v>701.85</v>
      </c>
      <c r="E471" s="1">
        <v>700.9</v>
      </c>
      <c r="F471" s="1">
        <v>702.3</v>
      </c>
      <c r="G471" s="1">
        <v>691.55</v>
      </c>
      <c r="H471" s="1">
        <v>695.8</v>
      </c>
      <c r="I471" s="1">
        <v>696.35</v>
      </c>
      <c r="J471" s="1">
        <v>695.72</v>
      </c>
      <c r="K471" s="1">
        <v>4262379</v>
      </c>
      <c r="L471" s="1">
        <v>2965402318.6500001</v>
      </c>
      <c r="M471" s="1">
        <v>110226</v>
      </c>
      <c r="N471" s="3">
        <f>IF(ISERR(LN(Table1532[[#This Row],[Close Price]]/I470)),"-",LN(Table1532[[#This Row],[Close Price]]/I470))</f>
        <v>-7.8672984812339884E-3</v>
      </c>
    </row>
    <row r="472" spans="1:14" x14ac:dyDescent="0.3">
      <c r="A472" s="1" t="s">
        <v>41</v>
      </c>
      <c r="B472" s="1" t="s">
        <v>14</v>
      </c>
      <c r="C472" s="2">
        <v>43801</v>
      </c>
      <c r="D472" s="1">
        <v>696.35</v>
      </c>
      <c r="E472" s="1">
        <v>703.1</v>
      </c>
      <c r="F472" s="1">
        <v>704</v>
      </c>
      <c r="G472" s="1">
        <v>690.3</v>
      </c>
      <c r="H472" s="1">
        <v>692.75</v>
      </c>
      <c r="I472" s="1">
        <v>692.7</v>
      </c>
      <c r="J472" s="1">
        <v>693.51</v>
      </c>
      <c r="K472" s="1">
        <v>9383736</v>
      </c>
      <c r="L472" s="1">
        <v>6507684351.3000002</v>
      </c>
      <c r="M472" s="1">
        <v>102880</v>
      </c>
      <c r="N472" s="3">
        <f>IF(ISERR(LN(Table1532[[#This Row],[Close Price]]/I471)),"-",LN(Table1532[[#This Row],[Close Price]]/I471))</f>
        <v>-5.2554024705415711E-3</v>
      </c>
    </row>
    <row r="473" spans="1:14" x14ac:dyDescent="0.3">
      <c r="A473" s="1" t="s">
        <v>41</v>
      </c>
      <c r="B473" s="1" t="s">
        <v>14</v>
      </c>
      <c r="C473" s="2">
        <v>43802</v>
      </c>
      <c r="D473" s="1">
        <v>692.7</v>
      </c>
      <c r="E473" s="1">
        <v>692.7</v>
      </c>
      <c r="F473" s="1">
        <v>699.7</v>
      </c>
      <c r="G473" s="1">
        <v>688.55</v>
      </c>
      <c r="H473" s="1">
        <v>699</v>
      </c>
      <c r="I473" s="1">
        <v>698.35</v>
      </c>
      <c r="J473" s="1">
        <v>696.23</v>
      </c>
      <c r="K473" s="1">
        <v>5239013</v>
      </c>
      <c r="L473" s="1">
        <v>3647553741.6999998</v>
      </c>
      <c r="M473" s="1">
        <v>84499</v>
      </c>
      <c r="N473" s="3">
        <f>IF(ISERR(LN(Table1532[[#This Row],[Close Price]]/I472)),"-",LN(Table1532[[#This Row],[Close Price]]/I472))</f>
        <v>8.1234047232209387E-3</v>
      </c>
    </row>
    <row r="474" spans="1:14" x14ac:dyDescent="0.3">
      <c r="A474" s="1" t="s">
        <v>41</v>
      </c>
      <c r="B474" s="1" t="s">
        <v>14</v>
      </c>
      <c r="C474" s="2">
        <v>43803</v>
      </c>
      <c r="D474" s="1">
        <v>698.35</v>
      </c>
      <c r="E474" s="1">
        <v>697</v>
      </c>
      <c r="F474" s="1">
        <v>710.5</v>
      </c>
      <c r="G474" s="1">
        <v>693.35</v>
      </c>
      <c r="H474" s="1">
        <v>708.25</v>
      </c>
      <c r="I474" s="1">
        <v>708.85</v>
      </c>
      <c r="J474" s="1">
        <v>706.09</v>
      </c>
      <c r="K474" s="1">
        <v>7427886</v>
      </c>
      <c r="L474" s="1">
        <v>5244767944.8999996</v>
      </c>
      <c r="M474" s="1">
        <v>169304</v>
      </c>
      <c r="N474" s="3">
        <f>IF(ISERR(LN(Table1532[[#This Row],[Close Price]]/I473)),"-",LN(Table1532[[#This Row],[Close Price]]/I473))</f>
        <v>1.4923528811860227E-2</v>
      </c>
    </row>
    <row r="475" spans="1:14" x14ac:dyDescent="0.3">
      <c r="A475" s="1" t="s">
        <v>41</v>
      </c>
      <c r="B475" s="1" t="s">
        <v>14</v>
      </c>
      <c r="C475" s="2">
        <v>43804</v>
      </c>
      <c r="D475" s="1">
        <v>708.85</v>
      </c>
      <c r="E475" s="1">
        <v>706.45</v>
      </c>
      <c r="F475" s="1">
        <v>715.9</v>
      </c>
      <c r="G475" s="1">
        <v>703.8</v>
      </c>
      <c r="H475" s="1">
        <v>714.1</v>
      </c>
      <c r="I475" s="1">
        <v>714.85</v>
      </c>
      <c r="J475" s="1">
        <v>712.06</v>
      </c>
      <c r="K475" s="1">
        <v>4814422</v>
      </c>
      <c r="L475" s="1">
        <v>3428139267.6500001</v>
      </c>
      <c r="M475" s="1">
        <v>76989</v>
      </c>
      <c r="N475" s="3">
        <f>IF(ISERR(LN(Table1532[[#This Row],[Close Price]]/I474)),"-",LN(Table1532[[#This Row],[Close Price]]/I474))</f>
        <v>8.4287919115326425E-3</v>
      </c>
    </row>
    <row r="476" spans="1:14" x14ac:dyDescent="0.3">
      <c r="A476" s="1" t="s">
        <v>41</v>
      </c>
      <c r="B476" s="1" t="s">
        <v>14</v>
      </c>
      <c r="C476" s="2">
        <v>43805</v>
      </c>
      <c r="D476" s="1">
        <v>714.85</v>
      </c>
      <c r="E476" s="1">
        <v>715.95</v>
      </c>
      <c r="F476" s="1">
        <v>720</v>
      </c>
      <c r="G476" s="1">
        <v>709.6</v>
      </c>
      <c r="H476" s="1">
        <v>714.5</v>
      </c>
      <c r="I476" s="1">
        <v>715.1</v>
      </c>
      <c r="J476" s="1">
        <v>715.43</v>
      </c>
      <c r="K476" s="1">
        <v>5226096</v>
      </c>
      <c r="L476" s="1">
        <v>3738886364.8000002</v>
      </c>
      <c r="M476" s="1">
        <v>79319</v>
      </c>
      <c r="N476" s="3">
        <f>IF(ISERR(LN(Table1532[[#This Row],[Close Price]]/I475)),"-",LN(Table1532[[#This Row],[Close Price]]/I475))</f>
        <v>3.4966257917713701E-4</v>
      </c>
    </row>
    <row r="477" spans="1:14" x14ac:dyDescent="0.3">
      <c r="A477" s="1" t="s">
        <v>41</v>
      </c>
      <c r="B477" s="1" t="s">
        <v>14</v>
      </c>
      <c r="C477" s="2">
        <v>43808</v>
      </c>
      <c r="D477" s="1">
        <v>715.1</v>
      </c>
      <c r="E477" s="1">
        <v>716</v>
      </c>
      <c r="F477" s="1">
        <v>722.35</v>
      </c>
      <c r="G477" s="1">
        <v>714.25</v>
      </c>
      <c r="H477" s="1">
        <v>716.05</v>
      </c>
      <c r="I477" s="1">
        <v>717.25</v>
      </c>
      <c r="J477" s="1">
        <v>718.66</v>
      </c>
      <c r="K477" s="1">
        <v>6435865</v>
      </c>
      <c r="L477" s="1">
        <v>4625177252.0500002</v>
      </c>
      <c r="M477" s="1">
        <v>114112</v>
      </c>
      <c r="N477" s="3">
        <f>IF(ISERR(LN(Table1532[[#This Row],[Close Price]]/I476)),"-",LN(Table1532[[#This Row],[Close Price]]/I476))</f>
        <v>3.0020618071238715E-3</v>
      </c>
    </row>
    <row r="478" spans="1:14" x14ac:dyDescent="0.3">
      <c r="A478" s="1" t="s">
        <v>41</v>
      </c>
      <c r="B478" s="1" t="s">
        <v>14</v>
      </c>
      <c r="C478" s="2">
        <v>43809</v>
      </c>
      <c r="D478" s="1">
        <v>717.25</v>
      </c>
      <c r="E478" s="1">
        <v>713</v>
      </c>
      <c r="F478" s="1">
        <v>718.5</v>
      </c>
      <c r="G478" s="1">
        <v>710</v>
      </c>
      <c r="H478" s="1">
        <v>713.45</v>
      </c>
      <c r="I478" s="1">
        <v>714.55</v>
      </c>
      <c r="J478" s="1">
        <v>715.42</v>
      </c>
      <c r="K478" s="1">
        <v>4457939</v>
      </c>
      <c r="L478" s="1">
        <v>3189284687.6500001</v>
      </c>
      <c r="M478" s="1">
        <v>81372</v>
      </c>
      <c r="N478" s="3">
        <f>IF(ISERR(LN(Table1532[[#This Row],[Close Price]]/I477)),"-",LN(Table1532[[#This Row],[Close Price]]/I477))</f>
        <v>-3.771480933670422E-3</v>
      </c>
    </row>
    <row r="479" spans="1:14" x14ac:dyDescent="0.3">
      <c r="A479" s="1" t="s">
        <v>41</v>
      </c>
      <c r="B479" s="1" t="s">
        <v>14</v>
      </c>
      <c r="C479" s="2">
        <v>43810</v>
      </c>
      <c r="D479" s="1">
        <v>714.55</v>
      </c>
      <c r="E479" s="1">
        <v>716.6</v>
      </c>
      <c r="F479" s="1">
        <v>722.7</v>
      </c>
      <c r="G479" s="1">
        <v>713</v>
      </c>
      <c r="H479" s="1">
        <v>720</v>
      </c>
      <c r="I479" s="1">
        <v>721.05</v>
      </c>
      <c r="J479" s="1">
        <v>718.49</v>
      </c>
      <c r="K479" s="1">
        <v>6043554</v>
      </c>
      <c r="L479" s="1">
        <v>4342244980.8000002</v>
      </c>
      <c r="M479" s="1">
        <v>125702</v>
      </c>
      <c r="N479" s="3">
        <f>IF(ISERR(LN(Table1532[[#This Row],[Close Price]]/I478)),"-",LN(Table1532[[#This Row],[Close Price]]/I478))</f>
        <v>9.0555090802755325E-3</v>
      </c>
    </row>
    <row r="480" spans="1:14" x14ac:dyDescent="0.3">
      <c r="A480" s="1" t="s">
        <v>41</v>
      </c>
      <c r="B480" s="1" t="s">
        <v>14</v>
      </c>
      <c r="C480" s="2">
        <v>43811</v>
      </c>
      <c r="D480" s="1">
        <v>721.05</v>
      </c>
      <c r="E480" s="1">
        <v>718.5</v>
      </c>
      <c r="F480" s="1">
        <v>720.7</v>
      </c>
      <c r="G480" s="1">
        <v>699.55</v>
      </c>
      <c r="H480" s="1">
        <v>702.1</v>
      </c>
      <c r="I480" s="1">
        <v>702.1</v>
      </c>
      <c r="J480" s="1">
        <v>706.03</v>
      </c>
      <c r="K480" s="1">
        <v>11112042</v>
      </c>
      <c r="L480" s="1">
        <v>7845417394.4499998</v>
      </c>
      <c r="M480" s="1">
        <v>163350</v>
      </c>
      <c r="N480" s="3">
        <f>IF(ISERR(LN(Table1532[[#This Row],[Close Price]]/I479)),"-",LN(Table1532[[#This Row],[Close Price]]/I479))</f>
        <v>-2.6632638984876184E-2</v>
      </c>
    </row>
    <row r="481" spans="1:14" x14ac:dyDescent="0.3">
      <c r="A481" s="1" t="s">
        <v>41</v>
      </c>
      <c r="B481" s="1" t="s">
        <v>14</v>
      </c>
      <c r="C481" s="2">
        <v>43812</v>
      </c>
      <c r="D481" s="1">
        <v>702.1</v>
      </c>
      <c r="E481" s="1">
        <v>700.35</v>
      </c>
      <c r="F481" s="1">
        <v>712.9</v>
      </c>
      <c r="G481" s="1">
        <v>700.35</v>
      </c>
      <c r="H481" s="1">
        <v>711.5</v>
      </c>
      <c r="I481" s="1">
        <v>711.3</v>
      </c>
      <c r="J481" s="1">
        <v>708.5</v>
      </c>
      <c r="K481" s="1">
        <v>10302412</v>
      </c>
      <c r="L481" s="1">
        <v>7299214569.75</v>
      </c>
      <c r="M481" s="1">
        <v>132030</v>
      </c>
      <c r="N481" s="3">
        <f>IF(ISERR(LN(Table1532[[#This Row],[Close Price]]/I480)),"-",LN(Table1532[[#This Row],[Close Price]]/I480))</f>
        <v>1.3018437716266342E-2</v>
      </c>
    </row>
    <row r="482" spans="1:14" x14ac:dyDescent="0.3">
      <c r="A482" s="1" t="s">
        <v>41</v>
      </c>
      <c r="B482" s="1" t="s">
        <v>14</v>
      </c>
      <c r="C482" s="2">
        <v>43815</v>
      </c>
      <c r="D482" s="1">
        <v>711.3</v>
      </c>
      <c r="E482" s="1">
        <v>712.3</v>
      </c>
      <c r="F482" s="1">
        <v>720.2</v>
      </c>
      <c r="G482" s="1">
        <v>710.2</v>
      </c>
      <c r="H482" s="1">
        <v>714.25</v>
      </c>
      <c r="I482" s="1">
        <v>714</v>
      </c>
      <c r="J482" s="1">
        <v>715.89</v>
      </c>
      <c r="K482" s="1">
        <v>5616324</v>
      </c>
      <c r="L482" s="1">
        <v>4020694131.0999999</v>
      </c>
      <c r="M482" s="1">
        <v>116838</v>
      </c>
      <c r="N482" s="3">
        <f>IF(ISERR(LN(Table1532[[#This Row],[Close Price]]/I481)),"-",LN(Table1532[[#This Row],[Close Price]]/I481))</f>
        <v>3.7886806001150549E-3</v>
      </c>
    </row>
    <row r="483" spans="1:14" x14ac:dyDescent="0.3">
      <c r="A483" s="1" t="s">
        <v>41</v>
      </c>
      <c r="B483" s="1" t="s">
        <v>14</v>
      </c>
      <c r="C483" s="2">
        <v>43816</v>
      </c>
      <c r="D483" s="1">
        <v>714</v>
      </c>
      <c r="E483" s="1">
        <v>719.7</v>
      </c>
      <c r="F483" s="1">
        <v>731.25</v>
      </c>
      <c r="G483" s="1">
        <v>715</v>
      </c>
      <c r="H483" s="1">
        <v>730.5</v>
      </c>
      <c r="I483" s="1">
        <v>729.7</v>
      </c>
      <c r="J483" s="1">
        <v>726.51</v>
      </c>
      <c r="K483" s="1">
        <v>10525565</v>
      </c>
      <c r="L483" s="1">
        <v>7646917889.8500004</v>
      </c>
      <c r="M483" s="1">
        <v>193372</v>
      </c>
      <c r="N483" s="3">
        <f>IF(ISERR(LN(Table1532[[#This Row],[Close Price]]/I482)),"-",LN(Table1532[[#This Row],[Close Price]]/I482))</f>
        <v>2.1750528431990178E-2</v>
      </c>
    </row>
    <row r="484" spans="1:14" x14ac:dyDescent="0.3">
      <c r="A484" s="1" t="s">
        <v>41</v>
      </c>
      <c r="B484" s="1" t="s">
        <v>14</v>
      </c>
      <c r="C484" s="2">
        <v>43817</v>
      </c>
      <c r="D484" s="1">
        <v>729.7</v>
      </c>
      <c r="E484" s="1">
        <v>731</v>
      </c>
      <c r="F484" s="1">
        <v>737.3</v>
      </c>
      <c r="G484" s="1">
        <v>722.75</v>
      </c>
      <c r="H484" s="1">
        <v>733.4</v>
      </c>
      <c r="I484" s="1">
        <v>732.45</v>
      </c>
      <c r="J484" s="1">
        <v>732.13</v>
      </c>
      <c r="K484" s="1">
        <v>12215295</v>
      </c>
      <c r="L484" s="1">
        <v>8943242214.25</v>
      </c>
      <c r="M484" s="1">
        <v>210673</v>
      </c>
      <c r="N484" s="3">
        <f>IF(ISERR(LN(Table1532[[#This Row],[Close Price]]/I483)),"-",LN(Table1532[[#This Row],[Close Price]]/I483))</f>
        <v>3.7615884042046183E-3</v>
      </c>
    </row>
    <row r="485" spans="1:14" x14ac:dyDescent="0.3">
      <c r="A485" s="1" t="s">
        <v>41</v>
      </c>
      <c r="B485" s="1" t="s">
        <v>14</v>
      </c>
      <c r="C485" s="2">
        <v>43818</v>
      </c>
      <c r="D485" s="1">
        <v>732.45</v>
      </c>
      <c r="E485" s="1">
        <v>733.5</v>
      </c>
      <c r="F485" s="1">
        <v>735.95</v>
      </c>
      <c r="G485" s="1">
        <v>724.6</v>
      </c>
      <c r="H485" s="1">
        <v>732</v>
      </c>
      <c r="I485" s="1">
        <v>730.85</v>
      </c>
      <c r="J485" s="1">
        <v>729.59</v>
      </c>
      <c r="K485" s="1">
        <v>7199210</v>
      </c>
      <c r="L485" s="1">
        <v>5252474994.3500004</v>
      </c>
      <c r="M485" s="1">
        <v>165219</v>
      </c>
      <c r="N485" s="3">
        <f>IF(ISERR(LN(Table1532[[#This Row],[Close Price]]/I484)),"-",LN(Table1532[[#This Row],[Close Price]]/I484))</f>
        <v>-2.186838840477262E-3</v>
      </c>
    </row>
    <row r="486" spans="1:14" x14ac:dyDescent="0.3">
      <c r="A486" s="1" t="s">
        <v>41</v>
      </c>
      <c r="B486" s="1" t="s">
        <v>14</v>
      </c>
      <c r="C486" s="2">
        <v>43819</v>
      </c>
      <c r="D486" s="1">
        <v>730.85</v>
      </c>
      <c r="E486" s="1">
        <v>731</v>
      </c>
      <c r="F486" s="1">
        <v>735</v>
      </c>
      <c r="G486" s="1">
        <v>728.25</v>
      </c>
      <c r="H486" s="1">
        <v>730</v>
      </c>
      <c r="I486" s="1">
        <v>731.55</v>
      </c>
      <c r="J486" s="1">
        <v>731.45</v>
      </c>
      <c r="K486" s="1">
        <v>7794167</v>
      </c>
      <c r="L486" s="1">
        <v>5701077059.75</v>
      </c>
      <c r="M486" s="1">
        <v>131404</v>
      </c>
      <c r="N486" s="3">
        <f>IF(ISERR(LN(Table1532[[#This Row],[Close Price]]/I485)),"-",LN(Table1532[[#This Row],[Close Price]]/I485))</f>
        <v>9.5733048886943305E-4</v>
      </c>
    </row>
    <row r="487" spans="1:14" x14ac:dyDescent="0.3">
      <c r="A487" s="1" t="s">
        <v>41</v>
      </c>
      <c r="B487" s="1" t="s">
        <v>14</v>
      </c>
      <c r="C487" s="2">
        <v>43822</v>
      </c>
      <c r="D487" s="1">
        <v>731.55</v>
      </c>
      <c r="E487" s="1">
        <v>732.15</v>
      </c>
      <c r="F487" s="1">
        <v>737.3</v>
      </c>
      <c r="G487" s="1">
        <v>731.65</v>
      </c>
      <c r="H487" s="1">
        <v>735.95</v>
      </c>
      <c r="I487" s="1">
        <v>736</v>
      </c>
      <c r="J487" s="1">
        <v>734.61</v>
      </c>
      <c r="K487" s="1">
        <v>4975608</v>
      </c>
      <c r="L487" s="1">
        <v>3655128113.4499998</v>
      </c>
      <c r="M487" s="1">
        <v>80052</v>
      </c>
      <c r="N487" s="3">
        <f>IF(ISERR(LN(Table1532[[#This Row],[Close Price]]/I486)),"-",LN(Table1532[[#This Row],[Close Price]]/I486))</f>
        <v>6.0645479047051103E-3</v>
      </c>
    </row>
    <row r="488" spans="1:14" x14ac:dyDescent="0.3">
      <c r="A488" s="1" t="s">
        <v>41</v>
      </c>
      <c r="B488" s="1" t="s">
        <v>14</v>
      </c>
      <c r="C488" s="2">
        <v>43823</v>
      </c>
      <c r="D488" s="1">
        <v>736</v>
      </c>
      <c r="E488" s="1">
        <v>736.95</v>
      </c>
      <c r="F488" s="1">
        <v>736.95</v>
      </c>
      <c r="G488" s="1">
        <v>728.3</v>
      </c>
      <c r="H488" s="1">
        <v>734.25</v>
      </c>
      <c r="I488" s="1">
        <v>733.4</v>
      </c>
      <c r="J488" s="1">
        <v>732.75</v>
      </c>
      <c r="K488" s="1">
        <v>2890759</v>
      </c>
      <c r="L488" s="1">
        <v>2118192660.8499999</v>
      </c>
      <c r="M488" s="1">
        <v>50306</v>
      </c>
      <c r="N488" s="3">
        <f>IF(ISERR(LN(Table1532[[#This Row],[Close Price]]/I487)),"-",LN(Table1532[[#This Row],[Close Price]]/I487))</f>
        <v>-3.5388630916506222E-3</v>
      </c>
    </row>
    <row r="489" spans="1:14" x14ac:dyDescent="0.3">
      <c r="A489" s="1" t="s">
        <v>41</v>
      </c>
      <c r="B489" s="1" t="s">
        <v>14</v>
      </c>
      <c r="C489" s="2">
        <v>43825</v>
      </c>
      <c r="D489" s="1">
        <v>733.4</v>
      </c>
      <c r="E489" s="1">
        <v>732</v>
      </c>
      <c r="F489" s="1">
        <v>734.55</v>
      </c>
      <c r="G489" s="1">
        <v>726.55</v>
      </c>
      <c r="H489" s="1">
        <v>729.5</v>
      </c>
      <c r="I489" s="1">
        <v>728.95</v>
      </c>
      <c r="J489" s="1">
        <v>730.42</v>
      </c>
      <c r="K489" s="1">
        <v>3821806</v>
      </c>
      <c r="L489" s="1">
        <v>2791528460.6500001</v>
      </c>
      <c r="M489" s="1">
        <v>48763</v>
      </c>
      <c r="N489" s="3">
        <f>IF(ISERR(LN(Table1532[[#This Row],[Close Price]]/I488)),"-",LN(Table1532[[#This Row],[Close Price]]/I488))</f>
        <v>-6.0861130863946369E-3</v>
      </c>
    </row>
    <row r="490" spans="1:14" x14ac:dyDescent="0.3">
      <c r="A490" s="1" t="s">
        <v>41</v>
      </c>
      <c r="B490" s="1" t="s">
        <v>14</v>
      </c>
      <c r="C490" s="2">
        <v>43826</v>
      </c>
      <c r="D490" s="1">
        <v>728.95</v>
      </c>
      <c r="E490" s="1">
        <v>729.75</v>
      </c>
      <c r="F490" s="1">
        <v>737.5</v>
      </c>
      <c r="G490" s="1">
        <v>728.85</v>
      </c>
      <c r="H490" s="1">
        <v>736.55</v>
      </c>
      <c r="I490" s="1">
        <v>736.95</v>
      </c>
      <c r="J490" s="1">
        <v>734.36</v>
      </c>
      <c r="K490" s="1">
        <v>3399094</v>
      </c>
      <c r="L490" s="1">
        <v>2496171888.6500001</v>
      </c>
      <c r="M490" s="1">
        <v>65467</v>
      </c>
      <c r="N490" s="3">
        <f>IF(ISERR(LN(Table1532[[#This Row],[Close Price]]/I489)),"-",LN(Table1532[[#This Row],[Close Price]]/I489))</f>
        <v>1.0914904731935944E-2</v>
      </c>
    </row>
    <row r="491" spans="1:14" x14ac:dyDescent="0.3">
      <c r="A491" s="1" t="s">
        <v>41</v>
      </c>
      <c r="B491" s="1" t="s">
        <v>14</v>
      </c>
      <c r="C491" s="2">
        <v>43829</v>
      </c>
      <c r="D491" s="1">
        <v>736.95</v>
      </c>
      <c r="E491" s="1">
        <v>736.1</v>
      </c>
      <c r="F491" s="1">
        <v>737.95</v>
      </c>
      <c r="G491" s="1">
        <v>727.25</v>
      </c>
      <c r="H491" s="1">
        <v>732.5</v>
      </c>
      <c r="I491" s="1">
        <v>732.9</v>
      </c>
      <c r="J491" s="1">
        <v>732.53</v>
      </c>
      <c r="K491" s="1">
        <v>5368416</v>
      </c>
      <c r="L491" s="1">
        <v>3932522164.0500002</v>
      </c>
      <c r="M491" s="1">
        <v>115398</v>
      </c>
      <c r="N491" s="3">
        <f>IF(ISERR(LN(Table1532[[#This Row],[Close Price]]/I490)),"-",LN(Table1532[[#This Row],[Close Price]]/I490))</f>
        <v>-5.510780350962502E-3</v>
      </c>
    </row>
    <row r="492" spans="1:14" x14ac:dyDescent="0.3">
      <c r="A492" s="1" t="s">
        <v>41</v>
      </c>
      <c r="B492" s="1" t="s">
        <v>14</v>
      </c>
      <c r="C492" s="2">
        <v>43830</v>
      </c>
      <c r="D492" s="1">
        <v>732.9</v>
      </c>
      <c r="E492" s="1">
        <v>729.7</v>
      </c>
      <c r="F492" s="1">
        <v>737.75</v>
      </c>
      <c r="G492" s="1">
        <v>725.45</v>
      </c>
      <c r="H492" s="1">
        <v>732</v>
      </c>
      <c r="I492" s="1">
        <v>731.15</v>
      </c>
      <c r="J492" s="1">
        <v>732.75</v>
      </c>
      <c r="K492" s="1">
        <v>6927885</v>
      </c>
      <c r="L492" s="1">
        <v>5076419897.3000002</v>
      </c>
      <c r="M492" s="1">
        <v>156522</v>
      </c>
      <c r="N492" s="3">
        <f>IF(ISERR(LN(Table1532[[#This Row],[Close Price]]/I491)),"-",LN(Table1532[[#This Row],[Close Price]]/I491))</f>
        <v>-2.3906298739164102E-3</v>
      </c>
    </row>
    <row r="493" spans="1:14" x14ac:dyDescent="0.3">
      <c r="A493" s="1" t="s">
        <v>41</v>
      </c>
      <c r="B493" s="1" t="s">
        <v>14</v>
      </c>
      <c r="C493" s="2">
        <v>43831</v>
      </c>
      <c r="D493" s="1">
        <v>731.15</v>
      </c>
      <c r="E493" s="1">
        <v>735</v>
      </c>
      <c r="F493" s="1">
        <v>740</v>
      </c>
      <c r="G493" s="1">
        <v>732.55</v>
      </c>
      <c r="H493" s="1">
        <v>739.35</v>
      </c>
      <c r="I493" s="1">
        <v>736.85</v>
      </c>
      <c r="J493" s="1">
        <v>735.35</v>
      </c>
      <c r="K493" s="1">
        <v>2112415</v>
      </c>
      <c r="L493" s="1">
        <v>1553368748.8</v>
      </c>
      <c r="M493" s="1">
        <v>36769</v>
      </c>
      <c r="N493" s="3">
        <f>IF(ISERR(LN(Table1532[[#This Row],[Close Price]]/I492)),"-",LN(Table1532[[#This Row],[Close Price]]/I492))</f>
        <v>7.7657066013837985E-3</v>
      </c>
    </row>
    <row r="494" spans="1:14" x14ac:dyDescent="0.3">
      <c r="A494" s="1" t="s">
        <v>41</v>
      </c>
      <c r="B494" s="1" t="s">
        <v>14</v>
      </c>
      <c r="C494" s="2">
        <v>43832</v>
      </c>
      <c r="D494" s="1">
        <v>736.85</v>
      </c>
      <c r="E494" s="1">
        <v>738.9</v>
      </c>
      <c r="F494" s="1">
        <v>740.8</v>
      </c>
      <c r="G494" s="1">
        <v>730.9</v>
      </c>
      <c r="H494" s="1">
        <v>735.75</v>
      </c>
      <c r="I494" s="1">
        <v>734.7</v>
      </c>
      <c r="J494" s="1">
        <v>735.22</v>
      </c>
      <c r="K494" s="1">
        <v>5658200</v>
      </c>
      <c r="L494" s="1">
        <v>4160025335.75</v>
      </c>
      <c r="M494" s="1">
        <v>102483</v>
      </c>
      <c r="N494" s="3">
        <f>IF(ISERR(LN(Table1532[[#This Row],[Close Price]]/I493)),"-",LN(Table1532[[#This Row],[Close Price]]/I493))</f>
        <v>-2.9220910330401864E-3</v>
      </c>
    </row>
    <row r="495" spans="1:14" x14ac:dyDescent="0.3">
      <c r="A495" s="1" t="s">
        <v>41</v>
      </c>
      <c r="B495" s="1" t="s">
        <v>14</v>
      </c>
      <c r="C495" s="2">
        <v>43833</v>
      </c>
      <c r="D495" s="1">
        <v>734.7</v>
      </c>
      <c r="E495" s="1">
        <v>733.9</v>
      </c>
      <c r="F495" s="1">
        <v>748</v>
      </c>
      <c r="G495" s="1">
        <v>733.9</v>
      </c>
      <c r="H495" s="1">
        <v>745</v>
      </c>
      <c r="I495" s="1">
        <v>746</v>
      </c>
      <c r="J495" s="1">
        <v>744.67</v>
      </c>
      <c r="K495" s="1">
        <v>7882938</v>
      </c>
      <c r="L495" s="1">
        <v>5870173302.3500004</v>
      </c>
      <c r="M495" s="1">
        <v>105632</v>
      </c>
      <c r="N495" s="3">
        <f>IF(ISERR(LN(Table1532[[#This Row],[Close Price]]/I494)),"-",LN(Table1532[[#This Row],[Close Price]]/I494))</f>
        <v>1.5263347577529059E-2</v>
      </c>
    </row>
    <row r="496" spans="1:14" x14ac:dyDescent="0.3">
      <c r="A496" s="1" t="s">
        <v>41</v>
      </c>
      <c r="B496" s="1" t="s">
        <v>14</v>
      </c>
      <c r="C496" s="2">
        <v>43836</v>
      </c>
      <c r="D496" s="1">
        <v>746</v>
      </c>
      <c r="E496" s="1">
        <v>746.1</v>
      </c>
      <c r="F496" s="1">
        <v>753.8</v>
      </c>
      <c r="G496" s="1">
        <v>736.5</v>
      </c>
      <c r="H496" s="1">
        <v>738.5</v>
      </c>
      <c r="I496" s="1">
        <v>738.85</v>
      </c>
      <c r="J496" s="1">
        <v>743.51</v>
      </c>
      <c r="K496" s="1">
        <v>6519403</v>
      </c>
      <c r="L496" s="1">
        <v>4847236982.1499996</v>
      </c>
      <c r="M496" s="1">
        <v>129992</v>
      </c>
      <c r="N496" s="3">
        <f>IF(ISERR(LN(Table1532[[#This Row],[Close Price]]/I495)),"-",LN(Table1532[[#This Row],[Close Price]]/I495))</f>
        <v>-9.6306768541178853E-3</v>
      </c>
    </row>
    <row r="497" spans="1:14" x14ac:dyDescent="0.3">
      <c r="A497" s="1" t="s">
        <v>41</v>
      </c>
      <c r="B497" s="1" t="s">
        <v>14</v>
      </c>
      <c r="C497" s="2">
        <v>43837</v>
      </c>
      <c r="D497" s="1">
        <v>738.85</v>
      </c>
      <c r="E497" s="1">
        <v>738</v>
      </c>
      <c r="F497" s="1">
        <v>742.6</v>
      </c>
      <c r="G497" s="1">
        <v>725.1</v>
      </c>
      <c r="H497" s="1">
        <v>729.3</v>
      </c>
      <c r="I497" s="1">
        <v>727.9</v>
      </c>
      <c r="J497" s="1">
        <v>734.63</v>
      </c>
      <c r="K497" s="1">
        <v>7899363</v>
      </c>
      <c r="L497" s="1">
        <v>5803119824.5500002</v>
      </c>
      <c r="M497" s="1">
        <v>189680</v>
      </c>
      <c r="N497" s="3">
        <f>IF(ISERR(LN(Table1532[[#This Row],[Close Price]]/I496)),"-",LN(Table1532[[#This Row],[Close Price]]/I496))</f>
        <v>-1.4931247225430743E-2</v>
      </c>
    </row>
    <row r="498" spans="1:14" x14ac:dyDescent="0.3">
      <c r="A498" s="1" t="s">
        <v>41</v>
      </c>
      <c r="B498" s="1" t="s">
        <v>14</v>
      </c>
      <c r="C498" s="2">
        <v>43838</v>
      </c>
      <c r="D498" s="1">
        <v>727.9</v>
      </c>
      <c r="E498" s="1">
        <v>724.95</v>
      </c>
      <c r="F498" s="1">
        <v>729</v>
      </c>
      <c r="G498" s="1">
        <v>708.3</v>
      </c>
      <c r="H498" s="1">
        <v>718.9</v>
      </c>
      <c r="I498" s="1">
        <v>718.2</v>
      </c>
      <c r="J498" s="1">
        <v>717.84</v>
      </c>
      <c r="K498" s="1">
        <v>8639443</v>
      </c>
      <c r="L498" s="1">
        <v>6201707522.3999996</v>
      </c>
      <c r="M498" s="1">
        <v>232857</v>
      </c>
      <c r="N498" s="3">
        <f>IF(ISERR(LN(Table1532[[#This Row],[Close Price]]/I497)),"-",LN(Table1532[[#This Row],[Close Price]]/I497))</f>
        <v>-1.3415594332229651E-2</v>
      </c>
    </row>
    <row r="499" spans="1:14" x14ac:dyDescent="0.3">
      <c r="A499" s="1" t="s">
        <v>41</v>
      </c>
      <c r="B499" s="1" t="s">
        <v>14</v>
      </c>
      <c r="C499" s="2">
        <v>43839</v>
      </c>
      <c r="D499" s="1">
        <v>718.2</v>
      </c>
      <c r="E499" s="1">
        <v>721.7</v>
      </c>
      <c r="F499" s="1">
        <v>731.5</v>
      </c>
      <c r="G499" s="1">
        <v>714.3</v>
      </c>
      <c r="H499" s="1">
        <v>727.6</v>
      </c>
      <c r="I499" s="1">
        <v>727.55</v>
      </c>
      <c r="J499" s="1">
        <v>724.6</v>
      </c>
      <c r="K499" s="1">
        <v>13521186</v>
      </c>
      <c r="L499" s="1">
        <v>9797455291.5499992</v>
      </c>
      <c r="M499" s="1">
        <v>161064</v>
      </c>
      <c r="N499" s="3">
        <f>IF(ISERR(LN(Table1532[[#This Row],[Close Price]]/I498)),"-",LN(Table1532[[#This Row],[Close Price]]/I498))</f>
        <v>1.293464341430516E-2</v>
      </c>
    </row>
    <row r="500" spans="1:14" x14ac:dyDescent="0.3">
      <c r="A500" s="1" t="s">
        <v>41</v>
      </c>
      <c r="B500" s="1" t="s">
        <v>14</v>
      </c>
      <c r="C500" s="2">
        <v>43840</v>
      </c>
      <c r="D500" s="1">
        <v>727.55</v>
      </c>
      <c r="E500" s="1">
        <v>740.45</v>
      </c>
      <c r="F500" s="1">
        <v>742.9</v>
      </c>
      <c r="G500" s="1">
        <v>730.5</v>
      </c>
      <c r="H500" s="1">
        <v>740</v>
      </c>
      <c r="I500" s="1">
        <v>738.15</v>
      </c>
      <c r="J500" s="1">
        <v>737.69</v>
      </c>
      <c r="K500" s="1">
        <v>9341405</v>
      </c>
      <c r="L500" s="1">
        <v>6891078451.3000002</v>
      </c>
      <c r="M500" s="1">
        <v>145267</v>
      </c>
      <c r="N500" s="3">
        <f>IF(ISERR(LN(Table1532[[#This Row],[Close Price]]/I499)),"-",LN(Table1532[[#This Row],[Close Price]]/I499))</f>
        <v>1.4464330773809368E-2</v>
      </c>
    </row>
    <row r="501" spans="1:14" x14ac:dyDescent="0.3">
      <c r="A501" s="1" t="s">
        <v>41</v>
      </c>
      <c r="B501" s="1" t="s">
        <v>14</v>
      </c>
      <c r="C501" s="2">
        <v>43843</v>
      </c>
      <c r="D501" s="1">
        <v>738.15</v>
      </c>
      <c r="E501" s="1">
        <v>760</v>
      </c>
      <c r="F501" s="1">
        <v>777.5</v>
      </c>
      <c r="G501" s="1">
        <v>755</v>
      </c>
      <c r="H501" s="1">
        <v>772.5</v>
      </c>
      <c r="I501" s="1">
        <v>773.55</v>
      </c>
      <c r="J501" s="1">
        <v>769.14</v>
      </c>
      <c r="K501" s="1">
        <v>36952038</v>
      </c>
      <c r="L501" s="1">
        <v>28421129304.650002</v>
      </c>
      <c r="M501" s="1">
        <v>753340</v>
      </c>
      <c r="N501" s="3">
        <f>IF(ISERR(LN(Table1532[[#This Row],[Close Price]]/I500)),"-",LN(Table1532[[#This Row],[Close Price]]/I500))</f>
        <v>4.6843253184980747E-2</v>
      </c>
    </row>
    <row r="502" spans="1:14" x14ac:dyDescent="0.3">
      <c r="A502" s="1" t="s">
        <v>41</v>
      </c>
      <c r="B502" s="1" t="s">
        <v>14</v>
      </c>
      <c r="C502" s="2">
        <v>43844</v>
      </c>
      <c r="D502" s="1">
        <v>773.55</v>
      </c>
      <c r="E502" s="1">
        <v>769.95</v>
      </c>
      <c r="F502" s="1">
        <v>776.95</v>
      </c>
      <c r="G502" s="1">
        <v>767.2</v>
      </c>
      <c r="H502" s="1">
        <v>775.5</v>
      </c>
      <c r="I502" s="1">
        <v>775.65</v>
      </c>
      <c r="J502" s="1">
        <v>772.12</v>
      </c>
      <c r="K502" s="1">
        <v>11414418</v>
      </c>
      <c r="L502" s="1">
        <v>8813264899.1499996</v>
      </c>
      <c r="M502" s="1">
        <v>289583</v>
      </c>
      <c r="N502" s="3">
        <f>IF(ISERR(LN(Table1532[[#This Row],[Close Price]]/I501)),"-",LN(Table1532[[#This Row],[Close Price]]/I501))</f>
        <v>2.711078345262579E-3</v>
      </c>
    </row>
    <row r="503" spans="1:14" x14ac:dyDescent="0.3">
      <c r="A503" s="1" t="s">
        <v>41</v>
      </c>
      <c r="B503" s="1" t="s">
        <v>14</v>
      </c>
      <c r="C503" s="2">
        <v>43845</v>
      </c>
      <c r="D503" s="1">
        <v>775.65</v>
      </c>
      <c r="E503" s="1">
        <v>773.85</v>
      </c>
      <c r="F503" s="1">
        <v>773.85</v>
      </c>
      <c r="G503" s="1">
        <v>762.15</v>
      </c>
      <c r="H503" s="1">
        <v>766.3</v>
      </c>
      <c r="I503" s="1">
        <v>767.55</v>
      </c>
      <c r="J503" s="1">
        <v>766.99</v>
      </c>
      <c r="K503" s="1">
        <v>6047430</v>
      </c>
      <c r="L503" s="1">
        <v>4638298219.0500002</v>
      </c>
      <c r="M503" s="1">
        <v>96319</v>
      </c>
      <c r="N503" s="3">
        <f>IF(ISERR(LN(Table1532[[#This Row],[Close Price]]/I502)),"-",LN(Table1532[[#This Row],[Close Price]]/I502))</f>
        <v>-1.0497763591129736E-2</v>
      </c>
    </row>
    <row r="504" spans="1:14" x14ac:dyDescent="0.3">
      <c r="A504" s="1" t="s">
        <v>41</v>
      </c>
      <c r="B504" s="1" t="s">
        <v>14</v>
      </c>
      <c r="C504" s="2">
        <v>43846</v>
      </c>
      <c r="D504" s="1">
        <v>767.55</v>
      </c>
      <c r="E504" s="1">
        <v>770.7</v>
      </c>
      <c r="F504" s="1">
        <v>772.5</v>
      </c>
      <c r="G504" s="1">
        <v>760.25</v>
      </c>
      <c r="H504" s="1">
        <v>767.2</v>
      </c>
      <c r="I504" s="1">
        <v>767</v>
      </c>
      <c r="J504" s="1">
        <v>766.35</v>
      </c>
      <c r="K504" s="1">
        <v>5740586</v>
      </c>
      <c r="L504" s="1">
        <v>4399309408.8500004</v>
      </c>
      <c r="M504" s="1">
        <v>93520</v>
      </c>
      <c r="N504" s="3">
        <f>IF(ISERR(LN(Table1532[[#This Row],[Close Price]]/I503)),"-",LN(Table1532[[#This Row],[Close Price]]/I503))</f>
        <v>-7.1682255195429432E-4</v>
      </c>
    </row>
    <row r="505" spans="1:14" x14ac:dyDescent="0.3">
      <c r="A505" s="1" t="s">
        <v>41</v>
      </c>
      <c r="B505" s="1" t="s">
        <v>14</v>
      </c>
      <c r="C505" s="2">
        <v>43847</v>
      </c>
      <c r="D505" s="1">
        <v>767</v>
      </c>
      <c r="E505" s="1">
        <v>770.7</v>
      </c>
      <c r="F505" s="1">
        <v>772.9</v>
      </c>
      <c r="G505" s="1">
        <v>762.25</v>
      </c>
      <c r="H505" s="1">
        <v>767.45</v>
      </c>
      <c r="I505" s="1">
        <v>767.85</v>
      </c>
      <c r="J505" s="1">
        <v>766.35</v>
      </c>
      <c r="K505" s="1">
        <v>3762957</v>
      </c>
      <c r="L505" s="1">
        <v>2883743849.9000001</v>
      </c>
      <c r="M505" s="1">
        <v>98313</v>
      </c>
      <c r="N505" s="3">
        <f>IF(ISERR(LN(Table1532[[#This Row],[Close Price]]/I504)),"-",LN(Table1532[[#This Row],[Close Price]]/I504))</f>
        <v>1.107600204445731E-3</v>
      </c>
    </row>
    <row r="506" spans="1:14" x14ac:dyDescent="0.3">
      <c r="A506" s="1" t="s">
        <v>41</v>
      </c>
      <c r="B506" s="1" t="s">
        <v>14</v>
      </c>
      <c r="C506" s="2">
        <v>43850</v>
      </c>
      <c r="D506" s="1">
        <v>767.85</v>
      </c>
      <c r="E506" s="1">
        <v>771.6</v>
      </c>
      <c r="F506" s="1">
        <v>774.4</v>
      </c>
      <c r="G506" s="1">
        <v>762.95</v>
      </c>
      <c r="H506" s="1">
        <v>768.85</v>
      </c>
      <c r="I506" s="1">
        <v>768.45</v>
      </c>
      <c r="J506" s="1">
        <v>767.06</v>
      </c>
      <c r="K506" s="1">
        <v>3887680</v>
      </c>
      <c r="L506" s="1">
        <v>2982074923.8499999</v>
      </c>
      <c r="M506" s="1">
        <v>81096</v>
      </c>
      <c r="N506" s="3">
        <f>IF(ISERR(LN(Table1532[[#This Row],[Close Price]]/I505)),"-",LN(Table1532[[#This Row],[Close Price]]/I505))</f>
        <v>7.8109748161914649E-4</v>
      </c>
    </row>
    <row r="507" spans="1:14" x14ac:dyDescent="0.3">
      <c r="A507" s="1" t="s">
        <v>41</v>
      </c>
      <c r="B507" s="1" t="s">
        <v>14</v>
      </c>
      <c r="C507" s="2">
        <v>43851</v>
      </c>
      <c r="D507" s="1">
        <v>768.45</v>
      </c>
      <c r="E507" s="1">
        <v>768.45</v>
      </c>
      <c r="F507" s="1">
        <v>770.5</v>
      </c>
      <c r="G507" s="1">
        <v>760.75</v>
      </c>
      <c r="H507" s="1">
        <v>761.15</v>
      </c>
      <c r="I507" s="1">
        <v>762.5</v>
      </c>
      <c r="J507" s="1">
        <v>764.09</v>
      </c>
      <c r="K507" s="1">
        <v>4448374</v>
      </c>
      <c r="L507" s="1">
        <v>3398977857.25</v>
      </c>
      <c r="M507" s="1">
        <v>83703</v>
      </c>
      <c r="N507" s="3">
        <f>IF(ISERR(LN(Table1532[[#This Row],[Close Price]]/I506)),"-",LN(Table1532[[#This Row],[Close Price]]/I506))</f>
        <v>-7.7729905717543631E-3</v>
      </c>
    </row>
    <row r="508" spans="1:14" x14ac:dyDescent="0.3">
      <c r="A508" s="1" t="s">
        <v>41</v>
      </c>
      <c r="B508" s="1" t="s">
        <v>14</v>
      </c>
      <c r="C508" s="2">
        <v>43852</v>
      </c>
      <c r="D508" s="1">
        <v>762.5</v>
      </c>
      <c r="E508" s="1">
        <v>768.45</v>
      </c>
      <c r="F508" s="1">
        <v>778</v>
      </c>
      <c r="G508" s="1">
        <v>766</v>
      </c>
      <c r="H508" s="1">
        <v>769.8</v>
      </c>
      <c r="I508" s="1">
        <v>770.2</v>
      </c>
      <c r="J508" s="1">
        <v>771.58</v>
      </c>
      <c r="K508" s="1">
        <v>9733935</v>
      </c>
      <c r="L508" s="1">
        <v>7510499147.5500002</v>
      </c>
      <c r="M508" s="1">
        <v>148501</v>
      </c>
      <c r="N508" s="3">
        <f>IF(ISERR(LN(Table1532[[#This Row],[Close Price]]/I507)),"-",LN(Table1532[[#This Row],[Close Price]]/I507))</f>
        <v>1.0047712899241782E-2</v>
      </c>
    </row>
    <row r="509" spans="1:14" x14ac:dyDescent="0.3">
      <c r="A509" s="1" t="s">
        <v>41</v>
      </c>
      <c r="B509" s="1" t="s">
        <v>14</v>
      </c>
      <c r="C509" s="2">
        <v>43853</v>
      </c>
      <c r="D509" s="1">
        <v>770.2</v>
      </c>
      <c r="E509" s="1">
        <v>777.1</v>
      </c>
      <c r="F509" s="1">
        <v>785.5</v>
      </c>
      <c r="G509" s="1">
        <v>776.7</v>
      </c>
      <c r="H509" s="1">
        <v>782.35</v>
      </c>
      <c r="I509" s="1">
        <v>784.35</v>
      </c>
      <c r="J509" s="1">
        <v>781.01</v>
      </c>
      <c r="K509" s="1">
        <v>12528017</v>
      </c>
      <c r="L509" s="1">
        <v>9784566374.5499992</v>
      </c>
      <c r="M509" s="1">
        <v>197205</v>
      </c>
      <c r="N509" s="3">
        <f>IF(ISERR(LN(Table1532[[#This Row],[Close Price]]/I508)),"-",LN(Table1532[[#This Row],[Close Price]]/I508))</f>
        <v>1.8205127921440772E-2</v>
      </c>
    </row>
    <row r="510" spans="1:14" x14ac:dyDescent="0.3">
      <c r="A510" s="1" t="s">
        <v>41</v>
      </c>
      <c r="B510" s="1" t="s">
        <v>14</v>
      </c>
      <c r="C510" s="2">
        <v>43854</v>
      </c>
      <c r="D510" s="1">
        <v>784.35</v>
      </c>
      <c r="E510" s="1">
        <v>775.75</v>
      </c>
      <c r="F510" s="1">
        <v>786.5</v>
      </c>
      <c r="G510" s="1">
        <v>773.6</v>
      </c>
      <c r="H510" s="1">
        <v>783</v>
      </c>
      <c r="I510" s="1">
        <v>782.75</v>
      </c>
      <c r="J510" s="1">
        <v>779.2</v>
      </c>
      <c r="K510" s="1">
        <v>7540490</v>
      </c>
      <c r="L510" s="1">
        <v>5875559436.25</v>
      </c>
      <c r="M510" s="1">
        <v>131263</v>
      </c>
      <c r="N510" s="3">
        <f>IF(ISERR(LN(Table1532[[#This Row],[Close Price]]/I509)),"-",LN(Table1532[[#This Row],[Close Price]]/I509))</f>
        <v>-2.0419890957342622E-3</v>
      </c>
    </row>
    <row r="511" spans="1:14" x14ac:dyDescent="0.3">
      <c r="A511" s="1" t="s">
        <v>41</v>
      </c>
      <c r="B511" s="1" t="s">
        <v>14</v>
      </c>
      <c r="C511" s="2">
        <v>43857</v>
      </c>
      <c r="D511" s="1">
        <v>782.75</v>
      </c>
      <c r="E511" s="1">
        <v>779.05</v>
      </c>
      <c r="F511" s="1">
        <v>784.8</v>
      </c>
      <c r="G511" s="1">
        <v>774.4</v>
      </c>
      <c r="H511" s="1">
        <v>778.05</v>
      </c>
      <c r="I511" s="1">
        <v>778.1</v>
      </c>
      <c r="J511" s="1">
        <v>778.05</v>
      </c>
      <c r="K511" s="1">
        <v>3741610</v>
      </c>
      <c r="L511" s="1">
        <v>2911159552.3499999</v>
      </c>
      <c r="M511" s="1">
        <v>102550</v>
      </c>
      <c r="N511" s="3">
        <f>IF(ISERR(LN(Table1532[[#This Row],[Close Price]]/I510)),"-",LN(Table1532[[#This Row],[Close Price]]/I510))</f>
        <v>-5.9583095836306353E-3</v>
      </c>
    </row>
    <row r="512" spans="1:14" x14ac:dyDescent="0.3">
      <c r="A512" s="1" t="s">
        <v>41</v>
      </c>
      <c r="B512" s="1" t="s">
        <v>14</v>
      </c>
      <c r="C512" s="2">
        <v>43858</v>
      </c>
      <c r="D512" s="1">
        <v>778.1</v>
      </c>
      <c r="E512" s="1">
        <v>781</v>
      </c>
      <c r="F512" s="1">
        <v>781.8</v>
      </c>
      <c r="G512" s="1">
        <v>772</v>
      </c>
      <c r="H512" s="1">
        <v>778</v>
      </c>
      <c r="I512" s="1">
        <v>778</v>
      </c>
      <c r="J512" s="1">
        <v>775.99</v>
      </c>
      <c r="K512" s="1">
        <v>5121009</v>
      </c>
      <c r="L512" s="1">
        <v>3973833551.8000002</v>
      </c>
      <c r="M512" s="1">
        <v>108248</v>
      </c>
      <c r="N512" s="3">
        <f>IF(ISERR(LN(Table1532[[#This Row],[Close Price]]/I511)),"-",LN(Table1532[[#This Row],[Close Price]]/I511))</f>
        <v>-1.2852644449284575E-4</v>
      </c>
    </row>
    <row r="513" spans="1:14" x14ac:dyDescent="0.3">
      <c r="A513" s="1" t="s">
        <v>41</v>
      </c>
      <c r="B513" s="1" t="s">
        <v>14</v>
      </c>
      <c r="C513" s="2">
        <v>43859</v>
      </c>
      <c r="D513" s="1">
        <v>778</v>
      </c>
      <c r="E513" s="1">
        <v>786.6</v>
      </c>
      <c r="F513" s="1">
        <v>792.8</v>
      </c>
      <c r="G513" s="1">
        <v>784.25</v>
      </c>
      <c r="H513" s="1">
        <v>790</v>
      </c>
      <c r="I513" s="1">
        <v>789.7</v>
      </c>
      <c r="J513" s="1">
        <v>787.87</v>
      </c>
      <c r="K513" s="1">
        <v>6832757</v>
      </c>
      <c r="L513" s="1">
        <v>5383335132</v>
      </c>
      <c r="M513" s="1">
        <v>83287</v>
      </c>
      <c r="N513" s="3">
        <f>IF(ISERR(LN(Table1532[[#This Row],[Close Price]]/I512)),"-",LN(Table1532[[#This Row],[Close Price]]/I512))</f>
        <v>1.4926602325143654E-2</v>
      </c>
    </row>
    <row r="514" spans="1:14" x14ac:dyDescent="0.3">
      <c r="A514" s="1" t="s">
        <v>41</v>
      </c>
      <c r="B514" s="1" t="s">
        <v>14</v>
      </c>
      <c r="C514" s="2">
        <v>43860</v>
      </c>
      <c r="D514" s="1">
        <v>789.7</v>
      </c>
      <c r="E514" s="1">
        <v>789.7</v>
      </c>
      <c r="F514" s="1">
        <v>789.7</v>
      </c>
      <c r="G514" s="1">
        <v>778</v>
      </c>
      <c r="H514" s="1">
        <v>780.6</v>
      </c>
      <c r="I514" s="1">
        <v>780.7</v>
      </c>
      <c r="J514" s="1">
        <v>781.35</v>
      </c>
      <c r="K514" s="1">
        <v>3859680</v>
      </c>
      <c r="L514" s="1">
        <v>3015775801.1500001</v>
      </c>
      <c r="M514" s="1">
        <v>98962</v>
      </c>
      <c r="N514" s="3">
        <f>IF(ISERR(LN(Table1532[[#This Row],[Close Price]]/I513)),"-",LN(Table1532[[#This Row],[Close Price]]/I513))</f>
        <v>-1.1462173377290033E-2</v>
      </c>
    </row>
    <row r="515" spans="1:14" x14ac:dyDescent="0.3">
      <c r="A515" s="1" t="s">
        <v>41</v>
      </c>
      <c r="B515" s="1" t="s">
        <v>14</v>
      </c>
      <c r="C515" s="2">
        <v>43861</v>
      </c>
      <c r="D515" s="1">
        <v>780.7</v>
      </c>
      <c r="E515" s="1">
        <v>780.55</v>
      </c>
      <c r="F515" s="1">
        <v>784.95</v>
      </c>
      <c r="G515" s="1">
        <v>771.6</v>
      </c>
      <c r="H515" s="1">
        <v>777.7</v>
      </c>
      <c r="I515" s="1">
        <v>775.95</v>
      </c>
      <c r="J515" s="1">
        <v>776.84</v>
      </c>
      <c r="K515" s="1">
        <v>6092028</v>
      </c>
      <c r="L515" s="1">
        <v>4732547586.75</v>
      </c>
      <c r="M515" s="1">
        <v>72176</v>
      </c>
      <c r="N515" s="3">
        <f>IF(ISERR(LN(Table1532[[#This Row],[Close Price]]/I514)),"-",LN(Table1532[[#This Row],[Close Price]]/I514))</f>
        <v>-6.1028680086114865E-3</v>
      </c>
    </row>
    <row r="516" spans="1:14" x14ac:dyDescent="0.3">
      <c r="A516" s="1" t="s">
        <v>41</v>
      </c>
      <c r="B516" s="1" t="s">
        <v>14</v>
      </c>
      <c r="C516" s="2">
        <v>43862</v>
      </c>
      <c r="D516" s="1">
        <v>775.95</v>
      </c>
      <c r="E516" s="1">
        <v>775.1</v>
      </c>
      <c r="F516" s="1">
        <v>791.25</v>
      </c>
      <c r="G516" s="1">
        <v>769.25</v>
      </c>
      <c r="H516" s="1">
        <v>777</v>
      </c>
      <c r="I516" s="1">
        <v>779.5</v>
      </c>
      <c r="J516" s="1">
        <v>779.56</v>
      </c>
      <c r="K516" s="1">
        <v>5104062</v>
      </c>
      <c r="L516" s="1">
        <v>3978923966.5999999</v>
      </c>
      <c r="M516" s="1">
        <v>105374</v>
      </c>
      <c r="N516" s="3">
        <f>IF(ISERR(LN(Table1532[[#This Row],[Close Price]]/I515)),"-",LN(Table1532[[#This Row],[Close Price]]/I515))</f>
        <v>4.5646033801974538E-3</v>
      </c>
    </row>
    <row r="517" spans="1:14" x14ac:dyDescent="0.3">
      <c r="A517" s="1" t="s">
        <v>41</v>
      </c>
      <c r="B517" s="1" t="s">
        <v>14</v>
      </c>
      <c r="C517" s="2">
        <v>43864</v>
      </c>
      <c r="D517" s="1">
        <v>779.5</v>
      </c>
      <c r="E517" s="1">
        <v>782</v>
      </c>
      <c r="F517" s="1">
        <v>790.95</v>
      </c>
      <c r="G517" s="1">
        <v>764.5</v>
      </c>
      <c r="H517" s="1">
        <v>767.1</v>
      </c>
      <c r="I517" s="1">
        <v>767.4</v>
      </c>
      <c r="J517" s="1">
        <v>771.38</v>
      </c>
      <c r="K517" s="1">
        <v>6416745</v>
      </c>
      <c r="L517" s="1">
        <v>4949738299.3999996</v>
      </c>
      <c r="M517" s="1">
        <v>132708</v>
      </c>
      <c r="N517" s="3">
        <f>IF(ISERR(LN(Table1532[[#This Row],[Close Price]]/I516)),"-",LN(Table1532[[#This Row],[Close Price]]/I516))</f>
        <v>-1.5644510684979188E-2</v>
      </c>
    </row>
    <row r="518" spans="1:14" x14ac:dyDescent="0.3">
      <c r="A518" s="1" t="s">
        <v>41</v>
      </c>
      <c r="B518" s="1" t="s">
        <v>14</v>
      </c>
      <c r="C518" s="2">
        <v>43865</v>
      </c>
      <c r="D518" s="1">
        <v>767.4</v>
      </c>
      <c r="E518" s="1">
        <v>770.1</v>
      </c>
      <c r="F518" s="1">
        <v>789.9</v>
      </c>
      <c r="G518" s="1">
        <v>770.1</v>
      </c>
      <c r="H518" s="1">
        <v>788.1</v>
      </c>
      <c r="I518" s="1">
        <v>787.85</v>
      </c>
      <c r="J518" s="1">
        <v>781.11</v>
      </c>
      <c r="K518" s="1">
        <v>5771311</v>
      </c>
      <c r="L518" s="1">
        <v>4508019532.1000004</v>
      </c>
      <c r="M518" s="1">
        <v>126688</v>
      </c>
      <c r="N518" s="3">
        <f>IF(ISERR(LN(Table1532[[#This Row],[Close Price]]/I517)),"-",LN(Table1532[[#This Row],[Close Price]]/I517))</f>
        <v>2.6299538595202648E-2</v>
      </c>
    </row>
    <row r="519" spans="1:14" x14ac:dyDescent="0.3">
      <c r="A519" s="1" t="s">
        <v>41</v>
      </c>
      <c r="B519" s="1" t="s">
        <v>14</v>
      </c>
      <c r="C519" s="2">
        <v>43866</v>
      </c>
      <c r="D519" s="1">
        <v>787.85</v>
      </c>
      <c r="E519" s="1">
        <v>781</v>
      </c>
      <c r="F519" s="1">
        <v>786</v>
      </c>
      <c r="G519" s="1">
        <v>774.4</v>
      </c>
      <c r="H519" s="1">
        <v>784.5</v>
      </c>
      <c r="I519" s="1">
        <v>784.55</v>
      </c>
      <c r="J519" s="1">
        <v>779.33</v>
      </c>
      <c r="K519" s="1">
        <v>6310409</v>
      </c>
      <c r="L519" s="1">
        <v>4917872804.0500002</v>
      </c>
      <c r="M519" s="1">
        <v>142904</v>
      </c>
      <c r="N519" s="3">
        <f>IF(ISERR(LN(Table1532[[#This Row],[Close Price]]/I518)),"-",LN(Table1532[[#This Row],[Close Price]]/I518))</f>
        <v>-4.1974114029774499E-3</v>
      </c>
    </row>
    <row r="520" spans="1:14" x14ac:dyDescent="0.3">
      <c r="A520" s="1" t="s">
        <v>41</v>
      </c>
      <c r="B520" s="1" t="s">
        <v>14</v>
      </c>
      <c r="C520" s="2">
        <v>43867</v>
      </c>
      <c r="D520" s="1">
        <v>784.55</v>
      </c>
      <c r="E520" s="1">
        <v>784.35</v>
      </c>
      <c r="F520" s="1">
        <v>786.8</v>
      </c>
      <c r="G520" s="1">
        <v>770</v>
      </c>
      <c r="H520" s="1">
        <v>772</v>
      </c>
      <c r="I520" s="1">
        <v>771.35</v>
      </c>
      <c r="J520" s="1">
        <v>775.78</v>
      </c>
      <c r="K520" s="1">
        <v>7341622</v>
      </c>
      <c r="L520" s="1">
        <v>5695512989.3500004</v>
      </c>
      <c r="M520" s="1">
        <v>133662</v>
      </c>
      <c r="N520" s="3">
        <f>IF(ISERR(LN(Table1532[[#This Row],[Close Price]]/I519)),"-",LN(Table1532[[#This Row],[Close Price]]/I519))</f>
        <v>-1.6968078547128597E-2</v>
      </c>
    </row>
    <row r="521" spans="1:14" x14ac:dyDescent="0.3">
      <c r="A521" s="1" t="s">
        <v>41</v>
      </c>
      <c r="B521" s="1" t="s">
        <v>14</v>
      </c>
      <c r="C521" s="2">
        <v>43868</v>
      </c>
      <c r="D521" s="1">
        <v>771.35</v>
      </c>
      <c r="E521" s="1">
        <v>775.95</v>
      </c>
      <c r="F521" s="1">
        <v>778.85</v>
      </c>
      <c r="G521" s="1">
        <v>771</v>
      </c>
      <c r="H521" s="1">
        <v>776</v>
      </c>
      <c r="I521" s="1">
        <v>777.3</v>
      </c>
      <c r="J521" s="1">
        <v>775.8</v>
      </c>
      <c r="K521" s="1">
        <v>2853344</v>
      </c>
      <c r="L521" s="1">
        <v>2213620887.9000001</v>
      </c>
      <c r="M521" s="1">
        <v>53815</v>
      </c>
      <c r="N521" s="3">
        <f>IF(ISERR(LN(Table1532[[#This Row],[Close Price]]/I520)),"-",LN(Table1532[[#This Row],[Close Price]]/I520))</f>
        <v>7.6841497782252867E-3</v>
      </c>
    </row>
    <row r="522" spans="1:14" x14ac:dyDescent="0.3">
      <c r="A522" s="1" t="s">
        <v>41</v>
      </c>
      <c r="B522" s="1" t="s">
        <v>14</v>
      </c>
      <c r="C522" s="2">
        <v>43871</v>
      </c>
      <c r="D522" s="1">
        <v>777.3</v>
      </c>
      <c r="E522" s="1">
        <v>774</v>
      </c>
      <c r="F522" s="1">
        <v>778</v>
      </c>
      <c r="G522" s="1">
        <v>769.75</v>
      </c>
      <c r="H522" s="1">
        <v>773</v>
      </c>
      <c r="I522" s="1">
        <v>773.2</v>
      </c>
      <c r="J522" s="1">
        <v>772.86</v>
      </c>
      <c r="K522" s="1">
        <v>3827682</v>
      </c>
      <c r="L522" s="1">
        <v>2958264287.0500002</v>
      </c>
      <c r="M522" s="1">
        <v>50917</v>
      </c>
      <c r="N522" s="3">
        <f>IF(ISERR(LN(Table1532[[#This Row],[Close Price]]/I521)),"-",LN(Table1532[[#This Row],[Close Price]]/I521))</f>
        <v>-5.2886289019980449E-3</v>
      </c>
    </row>
    <row r="523" spans="1:14" x14ac:dyDescent="0.3">
      <c r="A523" s="1" t="s">
        <v>41</v>
      </c>
      <c r="B523" s="1" t="s">
        <v>14</v>
      </c>
      <c r="C523" s="2">
        <v>43872</v>
      </c>
      <c r="D523" s="1">
        <v>773.2</v>
      </c>
      <c r="E523" s="1">
        <v>779</v>
      </c>
      <c r="F523" s="1">
        <v>779.1</v>
      </c>
      <c r="G523" s="1">
        <v>769.2</v>
      </c>
      <c r="H523" s="1">
        <v>775</v>
      </c>
      <c r="I523" s="1">
        <v>773.55</v>
      </c>
      <c r="J523" s="1">
        <v>773.48</v>
      </c>
      <c r="K523" s="1">
        <v>4312817</v>
      </c>
      <c r="L523" s="1">
        <v>3335859222.9499998</v>
      </c>
      <c r="M523" s="1">
        <v>83764</v>
      </c>
      <c r="N523" s="3">
        <f>IF(ISERR(LN(Table1532[[#This Row],[Close Price]]/I522)),"-",LN(Table1532[[#This Row],[Close Price]]/I522))</f>
        <v>4.5256183090165041E-4</v>
      </c>
    </row>
    <row r="524" spans="1:14" x14ac:dyDescent="0.3">
      <c r="A524" s="1" t="s">
        <v>41</v>
      </c>
      <c r="B524" s="1" t="s">
        <v>14</v>
      </c>
      <c r="C524" s="2">
        <v>43873</v>
      </c>
      <c r="D524" s="1">
        <v>773.55</v>
      </c>
      <c r="E524" s="1">
        <v>775.8</v>
      </c>
      <c r="F524" s="1">
        <v>783.25</v>
      </c>
      <c r="G524" s="1">
        <v>775.1</v>
      </c>
      <c r="H524" s="1">
        <v>780.8</v>
      </c>
      <c r="I524" s="1">
        <v>781.05</v>
      </c>
      <c r="J524" s="1">
        <v>780.73</v>
      </c>
      <c r="K524" s="1">
        <v>2948825</v>
      </c>
      <c r="L524" s="1">
        <v>2302228797.4499998</v>
      </c>
      <c r="M524" s="1">
        <v>80507</v>
      </c>
      <c r="N524" s="3">
        <f>IF(ISERR(LN(Table1532[[#This Row],[Close Price]]/I523)),"-",LN(Table1532[[#This Row],[Close Price]]/I523))</f>
        <v>9.6488591119401109E-3</v>
      </c>
    </row>
    <row r="525" spans="1:14" x14ac:dyDescent="0.3">
      <c r="A525" s="1" t="s">
        <v>41</v>
      </c>
      <c r="B525" s="1" t="s">
        <v>14</v>
      </c>
      <c r="C525" s="2">
        <v>43874</v>
      </c>
      <c r="D525" s="1">
        <v>781.05</v>
      </c>
      <c r="E525" s="1">
        <v>785</v>
      </c>
      <c r="F525" s="1">
        <v>794</v>
      </c>
      <c r="G525" s="1">
        <v>782.2</v>
      </c>
      <c r="H525" s="1">
        <v>792.5</v>
      </c>
      <c r="I525" s="1">
        <v>792.25</v>
      </c>
      <c r="J525" s="1">
        <v>787.51</v>
      </c>
      <c r="K525" s="1">
        <v>4387430</v>
      </c>
      <c r="L525" s="1">
        <v>3455129906</v>
      </c>
      <c r="M525" s="1">
        <v>80876</v>
      </c>
      <c r="N525" s="3">
        <f>IF(ISERR(LN(Table1532[[#This Row],[Close Price]]/I524)),"-",LN(Table1532[[#This Row],[Close Price]]/I524))</f>
        <v>1.4237830294012502E-2</v>
      </c>
    </row>
    <row r="526" spans="1:14" x14ac:dyDescent="0.3">
      <c r="A526" s="1" t="s">
        <v>41</v>
      </c>
      <c r="B526" s="1" t="s">
        <v>14</v>
      </c>
      <c r="C526" s="2">
        <v>43875</v>
      </c>
      <c r="D526" s="1">
        <v>792.25</v>
      </c>
      <c r="E526" s="1">
        <v>794.5</v>
      </c>
      <c r="F526" s="1">
        <v>799.2</v>
      </c>
      <c r="G526" s="1">
        <v>784.6</v>
      </c>
      <c r="H526" s="1">
        <v>786.3</v>
      </c>
      <c r="I526" s="1">
        <v>786.45</v>
      </c>
      <c r="J526" s="1">
        <v>791.78</v>
      </c>
      <c r="K526" s="1">
        <v>5321680</v>
      </c>
      <c r="L526" s="1">
        <v>4213573742.5999999</v>
      </c>
      <c r="M526" s="1">
        <v>103460</v>
      </c>
      <c r="N526" s="3">
        <f>IF(ISERR(LN(Table1532[[#This Row],[Close Price]]/I525)),"-",LN(Table1532[[#This Row],[Close Price]]/I525))</f>
        <v>-7.3478508843785447E-3</v>
      </c>
    </row>
    <row r="527" spans="1:14" x14ac:dyDescent="0.3">
      <c r="A527" s="1" t="s">
        <v>41</v>
      </c>
      <c r="B527" s="1" t="s">
        <v>14</v>
      </c>
      <c r="C527" s="2">
        <v>43878</v>
      </c>
      <c r="D527" s="1">
        <v>786.45</v>
      </c>
      <c r="E527" s="1">
        <v>790.3</v>
      </c>
      <c r="F527" s="1">
        <v>793.45</v>
      </c>
      <c r="G527" s="1">
        <v>783.3</v>
      </c>
      <c r="H527" s="1">
        <v>788.85</v>
      </c>
      <c r="I527" s="1">
        <v>789.45</v>
      </c>
      <c r="J527" s="1">
        <v>789.21</v>
      </c>
      <c r="K527" s="1">
        <v>2929629</v>
      </c>
      <c r="L527" s="1">
        <v>2312085827.25</v>
      </c>
      <c r="M527" s="1">
        <v>69780</v>
      </c>
      <c r="N527" s="3">
        <f>IF(ISERR(LN(Table1532[[#This Row],[Close Price]]/I526)),"-",LN(Table1532[[#This Row],[Close Price]]/I526))</f>
        <v>3.8073527812462218E-3</v>
      </c>
    </row>
    <row r="528" spans="1:14" x14ac:dyDescent="0.3">
      <c r="A528" s="1" t="s">
        <v>41</v>
      </c>
      <c r="B528" s="1" t="s">
        <v>14</v>
      </c>
      <c r="C528" s="2">
        <v>43879</v>
      </c>
      <c r="D528" s="1">
        <v>789.45</v>
      </c>
      <c r="E528" s="1">
        <v>785</v>
      </c>
      <c r="F528" s="1">
        <v>799.05</v>
      </c>
      <c r="G528" s="1">
        <v>783.65</v>
      </c>
      <c r="H528" s="1">
        <v>798.5</v>
      </c>
      <c r="I528" s="1">
        <v>797.65</v>
      </c>
      <c r="J528" s="1">
        <v>793.27</v>
      </c>
      <c r="K528" s="1">
        <v>5083346</v>
      </c>
      <c r="L528" s="1">
        <v>4032462343.75</v>
      </c>
      <c r="M528" s="1">
        <v>103674</v>
      </c>
      <c r="N528" s="3">
        <f>IF(ISERR(LN(Table1532[[#This Row],[Close Price]]/I527)),"-",LN(Table1532[[#This Row],[Close Price]]/I527))</f>
        <v>1.0333404279108834E-2</v>
      </c>
    </row>
    <row r="529" spans="1:14" x14ac:dyDescent="0.3">
      <c r="A529" s="1" t="s">
        <v>41</v>
      </c>
      <c r="B529" s="1" t="s">
        <v>14</v>
      </c>
      <c r="C529" s="2">
        <v>43880</v>
      </c>
      <c r="D529" s="1">
        <v>797.65</v>
      </c>
      <c r="E529" s="1">
        <v>800</v>
      </c>
      <c r="F529" s="1">
        <v>804.85</v>
      </c>
      <c r="G529" s="1">
        <v>796.15</v>
      </c>
      <c r="H529" s="1">
        <v>800.4</v>
      </c>
      <c r="I529" s="1">
        <v>800.45</v>
      </c>
      <c r="J529" s="1">
        <v>799.62</v>
      </c>
      <c r="K529" s="1">
        <v>3985192</v>
      </c>
      <c r="L529" s="1">
        <v>3186637946.1999998</v>
      </c>
      <c r="M529" s="1">
        <v>79345</v>
      </c>
      <c r="N529" s="3">
        <f>IF(ISERR(LN(Table1532[[#This Row],[Close Price]]/I528)),"-",LN(Table1532[[#This Row],[Close Price]]/I528))</f>
        <v>3.5041647770970509E-3</v>
      </c>
    </row>
    <row r="530" spans="1:14" x14ac:dyDescent="0.3">
      <c r="A530" s="1" t="s">
        <v>41</v>
      </c>
      <c r="B530" s="1" t="s">
        <v>14</v>
      </c>
      <c r="C530" s="2">
        <v>43881</v>
      </c>
      <c r="D530" s="1">
        <v>800.45</v>
      </c>
      <c r="E530" s="1">
        <v>803.25</v>
      </c>
      <c r="F530" s="1">
        <v>806.1</v>
      </c>
      <c r="G530" s="1">
        <v>793.85</v>
      </c>
      <c r="H530" s="1">
        <v>796.8</v>
      </c>
      <c r="I530" s="1">
        <v>797</v>
      </c>
      <c r="J530" s="1">
        <v>800.74</v>
      </c>
      <c r="K530" s="1">
        <v>4564569</v>
      </c>
      <c r="L530" s="1">
        <v>3655039598.5</v>
      </c>
      <c r="M530" s="1">
        <v>94252</v>
      </c>
      <c r="N530" s="3">
        <f>IF(ISERR(LN(Table1532[[#This Row],[Close Price]]/I529)),"-",LN(Table1532[[#This Row],[Close Price]]/I529))</f>
        <v>-4.3193907338884225E-3</v>
      </c>
    </row>
    <row r="531" spans="1:14" x14ac:dyDescent="0.3">
      <c r="A531" s="1" t="s">
        <v>41</v>
      </c>
      <c r="B531" s="1" t="s">
        <v>14</v>
      </c>
      <c r="C531" s="2">
        <v>43885</v>
      </c>
      <c r="D531" s="1">
        <v>797</v>
      </c>
      <c r="E531" s="1">
        <v>800.1</v>
      </c>
      <c r="F531" s="1">
        <v>811.6</v>
      </c>
      <c r="G531" s="1">
        <v>792.15</v>
      </c>
      <c r="H531" s="1">
        <v>795.9</v>
      </c>
      <c r="I531" s="1">
        <v>795.85</v>
      </c>
      <c r="J531" s="1">
        <v>804.05</v>
      </c>
      <c r="K531" s="1">
        <v>6627536</v>
      </c>
      <c r="L531" s="1">
        <v>5328879149.8999996</v>
      </c>
      <c r="M531" s="1">
        <v>130286</v>
      </c>
      <c r="N531" s="3">
        <f>IF(ISERR(LN(Table1532[[#This Row],[Close Price]]/I530)),"-",LN(Table1532[[#This Row],[Close Price]]/I530))</f>
        <v>-1.4439529143516084E-3</v>
      </c>
    </row>
    <row r="532" spans="1:14" x14ac:dyDescent="0.3">
      <c r="A532" s="1" t="s">
        <v>41</v>
      </c>
      <c r="B532" s="1" t="s">
        <v>14</v>
      </c>
      <c r="C532" s="2">
        <v>43886</v>
      </c>
      <c r="D532" s="1">
        <v>795.85</v>
      </c>
      <c r="E532" s="1">
        <v>799</v>
      </c>
      <c r="F532" s="1">
        <v>806</v>
      </c>
      <c r="G532" s="1">
        <v>795.4</v>
      </c>
      <c r="H532" s="1">
        <v>799.5</v>
      </c>
      <c r="I532" s="1">
        <v>798.4</v>
      </c>
      <c r="J532" s="1">
        <v>799.93</v>
      </c>
      <c r="K532" s="1">
        <v>6996695</v>
      </c>
      <c r="L532" s="1">
        <v>5596900401.25</v>
      </c>
      <c r="M532" s="1">
        <v>114637</v>
      </c>
      <c r="N532" s="3">
        <f>IF(ISERR(LN(Table1532[[#This Row],[Close Price]]/I531)),"-",LN(Table1532[[#This Row],[Close Price]]/I531))</f>
        <v>3.1989991213908133E-3</v>
      </c>
    </row>
    <row r="533" spans="1:14" x14ac:dyDescent="0.3">
      <c r="A533" s="1" t="s">
        <v>41</v>
      </c>
      <c r="B533" s="1" t="s">
        <v>14</v>
      </c>
      <c r="C533" s="2">
        <v>43887</v>
      </c>
      <c r="D533" s="1">
        <v>798.4</v>
      </c>
      <c r="E533" s="1">
        <v>793.95</v>
      </c>
      <c r="F533" s="1">
        <v>801.45</v>
      </c>
      <c r="G533" s="1">
        <v>780.5</v>
      </c>
      <c r="H533" s="1">
        <v>782.25</v>
      </c>
      <c r="I533" s="1">
        <v>782.75</v>
      </c>
      <c r="J533" s="1">
        <v>791.65</v>
      </c>
      <c r="K533" s="1">
        <v>8760569</v>
      </c>
      <c r="L533" s="1">
        <v>6935314353.1499996</v>
      </c>
      <c r="M533" s="1">
        <v>168481</v>
      </c>
      <c r="N533" s="3">
        <f>IF(ISERR(LN(Table1532[[#This Row],[Close Price]]/I532)),"-",LN(Table1532[[#This Row],[Close Price]]/I532))</f>
        <v>-1.9796364790739065E-2</v>
      </c>
    </row>
    <row r="534" spans="1:14" x14ac:dyDescent="0.3">
      <c r="A534" s="1" t="s">
        <v>41</v>
      </c>
      <c r="B534" s="1" t="s">
        <v>14</v>
      </c>
      <c r="C534" s="2">
        <v>43888</v>
      </c>
      <c r="D534" s="1">
        <v>782.75</v>
      </c>
      <c r="E534" s="1">
        <v>778</v>
      </c>
      <c r="F534" s="1">
        <v>780.75</v>
      </c>
      <c r="G534" s="1">
        <v>772.2</v>
      </c>
      <c r="H534" s="1">
        <v>776.55</v>
      </c>
      <c r="I534" s="1">
        <v>777.85</v>
      </c>
      <c r="J534" s="1">
        <v>777.16</v>
      </c>
      <c r="K534" s="1">
        <v>5223386</v>
      </c>
      <c r="L534" s="1">
        <v>4059425154.5</v>
      </c>
      <c r="M534" s="1">
        <v>100716</v>
      </c>
      <c r="N534" s="3">
        <f>IF(ISERR(LN(Table1532[[#This Row],[Close Price]]/I533)),"-",LN(Table1532[[#This Row],[Close Price]]/I533))</f>
        <v>-6.2796566733845822E-3</v>
      </c>
    </row>
    <row r="535" spans="1:14" x14ac:dyDescent="0.3">
      <c r="A535" s="1" t="s">
        <v>41</v>
      </c>
      <c r="B535" s="1" t="s">
        <v>14</v>
      </c>
      <c r="C535" s="2">
        <v>43889</v>
      </c>
      <c r="D535" s="1">
        <v>777.85</v>
      </c>
      <c r="E535" s="1">
        <v>750</v>
      </c>
      <c r="F535" s="1">
        <v>756.8</v>
      </c>
      <c r="G535" s="1">
        <v>722.05</v>
      </c>
      <c r="H535" s="1">
        <v>732</v>
      </c>
      <c r="I535" s="1">
        <v>731.7</v>
      </c>
      <c r="J535" s="1">
        <v>738.68</v>
      </c>
      <c r="K535" s="1">
        <v>14123957</v>
      </c>
      <c r="L535" s="1">
        <v>10433101671.4</v>
      </c>
      <c r="M535" s="1">
        <v>277778</v>
      </c>
      <c r="N535" s="3">
        <f>IF(ISERR(LN(Table1532[[#This Row],[Close Price]]/I534)),"-",LN(Table1532[[#This Row],[Close Price]]/I534))</f>
        <v>-6.1163109643146162E-2</v>
      </c>
    </row>
    <row r="536" spans="1:14" x14ac:dyDescent="0.3">
      <c r="A536" s="1" t="s">
        <v>41</v>
      </c>
      <c r="B536" s="1" t="s">
        <v>14</v>
      </c>
      <c r="C536" s="2">
        <v>43892</v>
      </c>
      <c r="D536" s="1">
        <v>731.7</v>
      </c>
      <c r="E536" s="1">
        <v>737</v>
      </c>
      <c r="F536" s="1">
        <v>765.9</v>
      </c>
      <c r="G536" s="1">
        <v>733.75</v>
      </c>
      <c r="H536" s="1">
        <v>739.4</v>
      </c>
      <c r="I536" s="1">
        <v>741.05</v>
      </c>
      <c r="J536" s="1">
        <v>750.99</v>
      </c>
      <c r="K536" s="1">
        <v>9821523</v>
      </c>
      <c r="L536" s="1">
        <v>7375861532</v>
      </c>
      <c r="M536" s="1">
        <v>155968</v>
      </c>
      <c r="N536" s="3">
        <f>IF(ISERR(LN(Table1532[[#This Row],[Close Price]]/I535)),"-",LN(Table1532[[#This Row],[Close Price]]/I535))</f>
        <v>1.2697505512939647E-2</v>
      </c>
    </row>
    <row r="537" spans="1:14" x14ac:dyDescent="0.3">
      <c r="A537" s="1" t="s">
        <v>41</v>
      </c>
      <c r="B537" s="1" t="s">
        <v>14</v>
      </c>
      <c r="C537" s="2">
        <v>43893</v>
      </c>
      <c r="D537" s="1">
        <v>741.05</v>
      </c>
      <c r="E537" s="1">
        <v>755</v>
      </c>
      <c r="F537" s="1">
        <v>759</v>
      </c>
      <c r="G537" s="1">
        <v>741.25</v>
      </c>
      <c r="H537" s="1">
        <v>751</v>
      </c>
      <c r="I537" s="1">
        <v>747</v>
      </c>
      <c r="J537" s="1">
        <v>749.09</v>
      </c>
      <c r="K537" s="1">
        <v>7826587</v>
      </c>
      <c r="L537" s="1">
        <v>5862836380.75</v>
      </c>
      <c r="M537" s="1">
        <v>136066</v>
      </c>
      <c r="N537" s="3">
        <f>IF(ISERR(LN(Table1532[[#This Row],[Close Price]]/I536)),"-",LN(Table1532[[#This Row],[Close Price]]/I536))</f>
        <v>7.9970857298934505E-3</v>
      </c>
    </row>
    <row r="538" spans="1:14" x14ac:dyDescent="0.3">
      <c r="A538" s="1" t="s">
        <v>41</v>
      </c>
      <c r="B538" s="1" t="s">
        <v>14</v>
      </c>
      <c r="C538" s="2">
        <v>43894</v>
      </c>
      <c r="D538" s="1">
        <v>747</v>
      </c>
      <c r="E538" s="1">
        <v>753.9</v>
      </c>
      <c r="F538" s="1">
        <v>761.5</v>
      </c>
      <c r="G538" s="1">
        <v>745.55</v>
      </c>
      <c r="H538" s="1">
        <v>758</v>
      </c>
      <c r="I538" s="1">
        <v>758.75</v>
      </c>
      <c r="J538" s="1">
        <v>753.23</v>
      </c>
      <c r="K538" s="1">
        <v>11013444</v>
      </c>
      <c r="L538" s="1">
        <v>8295623046.8999996</v>
      </c>
      <c r="M538" s="1">
        <v>155822</v>
      </c>
      <c r="N538" s="3">
        <f>IF(ISERR(LN(Table1532[[#This Row],[Close Price]]/I537)),"-",LN(Table1532[[#This Row],[Close Price]]/I537))</f>
        <v>1.5607157240890686E-2</v>
      </c>
    </row>
    <row r="539" spans="1:14" x14ac:dyDescent="0.3">
      <c r="A539" s="1" t="s">
        <v>41</v>
      </c>
      <c r="B539" s="1" t="s">
        <v>14</v>
      </c>
      <c r="C539" s="2">
        <v>43895</v>
      </c>
      <c r="D539" s="1">
        <v>758.75</v>
      </c>
      <c r="E539" s="1">
        <v>763.75</v>
      </c>
      <c r="F539" s="1">
        <v>773.55</v>
      </c>
      <c r="G539" s="1">
        <v>751.75</v>
      </c>
      <c r="H539" s="1">
        <v>754.15</v>
      </c>
      <c r="I539" s="1">
        <v>754.6</v>
      </c>
      <c r="J539" s="1">
        <v>763.7</v>
      </c>
      <c r="K539" s="1">
        <v>7755293</v>
      </c>
      <c r="L539" s="1">
        <v>5922737656.5</v>
      </c>
      <c r="M539" s="1">
        <v>124093</v>
      </c>
      <c r="N539" s="3">
        <f>IF(ISERR(LN(Table1532[[#This Row],[Close Price]]/I538)),"-",LN(Table1532[[#This Row],[Close Price]]/I538))</f>
        <v>-5.4845348434978524E-3</v>
      </c>
    </row>
    <row r="540" spans="1:14" x14ac:dyDescent="0.3">
      <c r="A540" s="1" t="s">
        <v>41</v>
      </c>
      <c r="B540" s="1" t="s">
        <v>14</v>
      </c>
      <c r="C540" s="2">
        <v>43896</v>
      </c>
      <c r="D540" s="1">
        <v>754.6</v>
      </c>
      <c r="E540" s="1">
        <v>741</v>
      </c>
      <c r="F540" s="1">
        <v>744</v>
      </c>
      <c r="G540" s="1">
        <v>729.1</v>
      </c>
      <c r="H540" s="1">
        <v>739</v>
      </c>
      <c r="I540" s="1">
        <v>738.95</v>
      </c>
      <c r="J540" s="1">
        <v>738.53</v>
      </c>
      <c r="K540" s="1">
        <v>9216022</v>
      </c>
      <c r="L540" s="1">
        <v>6806310521.1499996</v>
      </c>
      <c r="M540" s="1">
        <v>147517</v>
      </c>
      <c r="N540" s="3">
        <f>IF(ISERR(LN(Table1532[[#This Row],[Close Price]]/I539)),"-",LN(Table1532[[#This Row],[Close Price]]/I539))</f>
        <v>-2.095754786962838E-2</v>
      </c>
    </row>
    <row r="541" spans="1:14" x14ac:dyDescent="0.3">
      <c r="A541" s="1" t="s">
        <v>41</v>
      </c>
      <c r="B541" s="1" t="s">
        <v>14</v>
      </c>
      <c r="C541" s="2">
        <v>43899</v>
      </c>
      <c r="D541" s="1">
        <v>738.95</v>
      </c>
      <c r="E541" s="1">
        <v>724.5</v>
      </c>
      <c r="F541" s="1">
        <v>725.85</v>
      </c>
      <c r="G541" s="1">
        <v>697</v>
      </c>
      <c r="H541" s="1">
        <v>706.4</v>
      </c>
      <c r="I541" s="1">
        <v>704.45</v>
      </c>
      <c r="J541" s="1">
        <v>705.63</v>
      </c>
      <c r="K541" s="1">
        <v>10308697</v>
      </c>
      <c r="L541" s="1">
        <v>7274162430.1000004</v>
      </c>
      <c r="M541" s="1">
        <v>180848</v>
      </c>
      <c r="N541" s="3">
        <f>IF(ISERR(LN(Table1532[[#This Row],[Close Price]]/I540)),"-",LN(Table1532[[#This Row],[Close Price]]/I540))</f>
        <v>-4.7812903161295911E-2</v>
      </c>
    </row>
    <row r="542" spans="1:14" x14ac:dyDescent="0.3">
      <c r="A542" s="1" t="s">
        <v>41</v>
      </c>
      <c r="B542" s="1" t="s">
        <v>14</v>
      </c>
      <c r="C542" s="2">
        <v>43901</v>
      </c>
      <c r="D542" s="1">
        <v>704.45</v>
      </c>
      <c r="E542" s="1">
        <v>690.65</v>
      </c>
      <c r="F542" s="1">
        <v>695.95</v>
      </c>
      <c r="G542" s="1">
        <v>669.05</v>
      </c>
      <c r="H542" s="1">
        <v>682.15</v>
      </c>
      <c r="I542" s="1">
        <v>686</v>
      </c>
      <c r="J542" s="1">
        <v>685.87</v>
      </c>
      <c r="K542" s="1">
        <v>16165054</v>
      </c>
      <c r="L542" s="1">
        <v>11087131348.549999</v>
      </c>
      <c r="M542" s="1">
        <v>233010</v>
      </c>
      <c r="N542" s="3">
        <f>IF(ISERR(LN(Table1532[[#This Row],[Close Price]]/I541)),"-",LN(Table1532[[#This Row],[Close Price]]/I541))</f>
        <v>-2.6539728773400568E-2</v>
      </c>
    </row>
    <row r="543" spans="1:14" x14ac:dyDescent="0.3">
      <c r="A543" s="1" t="s">
        <v>41</v>
      </c>
      <c r="B543" s="1" t="s">
        <v>14</v>
      </c>
      <c r="C543" s="2">
        <v>43902</v>
      </c>
      <c r="D543" s="1">
        <v>686</v>
      </c>
      <c r="E543" s="1">
        <v>668</v>
      </c>
      <c r="F543" s="1">
        <v>670</v>
      </c>
      <c r="G543" s="1">
        <v>627.5</v>
      </c>
      <c r="H543" s="1">
        <v>631</v>
      </c>
      <c r="I543" s="1">
        <v>631.20000000000005</v>
      </c>
      <c r="J543" s="1">
        <v>644.47</v>
      </c>
      <c r="K543" s="1">
        <v>13965689</v>
      </c>
      <c r="L543" s="1">
        <v>9000417645.1499996</v>
      </c>
      <c r="M543" s="1">
        <v>265786</v>
      </c>
      <c r="N543" s="3">
        <f>IF(ISERR(LN(Table1532[[#This Row],[Close Price]]/I542)),"-",LN(Table1532[[#This Row],[Close Price]]/I542))</f>
        <v>-8.3254858194220682E-2</v>
      </c>
    </row>
    <row r="544" spans="1:14" x14ac:dyDescent="0.3">
      <c r="A544" s="1" t="s">
        <v>41</v>
      </c>
      <c r="B544" s="1" t="s">
        <v>14</v>
      </c>
      <c r="C544" s="2">
        <v>43903</v>
      </c>
      <c r="D544" s="1">
        <v>631.20000000000005</v>
      </c>
      <c r="E544" s="1">
        <v>592</v>
      </c>
      <c r="F544" s="1">
        <v>667</v>
      </c>
      <c r="G544" s="1">
        <v>570</v>
      </c>
      <c r="H544" s="1">
        <v>652.15</v>
      </c>
      <c r="I544" s="1">
        <v>642.35</v>
      </c>
      <c r="J544" s="1">
        <v>629</v>
      </c>
      <c r="K544" s="1">
        <v>16903140</v>
      </c>
      <c r="L544" s="1">
        <v>10632077962.5</v>
      </c>
      <c r="M544" s="1">
        <v>286353</v>
      </c>
      <c r="N544" s="3">
        <f>IF(ISERR(LN(Table1532[[#This Row],[Close Price]]/I543)),"-",LN(Table1532[[#This Row],[Close Price]]/I543))</f>
        <v>1.7510556945954214E-2</v>
      </c>
    </row>
    <row r="545" spans="1:14" x14ac:dyDescent="0.3">
      <c r="A545" s="1" t="s">
        <v>41</v>
      </c>
      <c r="B545" s="1" t="s">
        <v>14</v>
      </c>
      <c r="C545" s="2">
        <v>43906</v>
      </c>
      <c r="D545" s="1">
        <v>642.35</v>
      </c>
      <c r="E545" s="1">
        <v>622</v>
      </c>
      <c r="F545" s="1">
        <v>622.15</v>
      </c>
      <c r="G545" s="1">
        <v>580</v>
      </c>
      <c r="H545" s="1">
        <v>583.20000000000005</v>
      </c>
      <c r="I545" s="1">
        <v>583.15</v>
      </c>
      <c r="J545" s="1">
        <v>597.37</v>
      </c>
      <c r="K545" s="1">
        <v>19140854</v>
      </c>
      <c r="L545" s="1">
        <v>11434179964.35</v>
      </c>
      <c r="M545" s="1">
        <v>462293</v>
      </c>
      <c r="N545" s="3">
        <f>IF(ISERR(LN(Table1532[[#This Row],[Close Price]]/I544)),"-",LN(Table1532[[#This Row],[Close Price]]/I544))</f>
        <v>-9.6688883340559834E-2</v>
      </c>
    </row>
    <row r="546" spans="1:14" x14ac:dyDescent="0.3">
      <c r="A546" s="1" t="s">
        <v>41</v>
      </c>
      <c r="B546" s="1" t="s">
        <v>14</v>
      </c>
      <c r="C546" s="2">
        <v>43907</v>
      </c>
      <c r="D546" s="1">
        <v>583.15</v>
      </c>
      <c r="E546" s="1">
        <v>588.1</v>
      </c>
      <c r="F546" s="1">
        <v>592</v>
      </c>
      <c r="G546" s="1">
        <v>550</v>
      </c>
      <c r="H546" s="1">
        <v>560</v>
      </c>
      <c r="I546" s="1">
        <v>554.95000000000005</v>
      </c>
      <c r="J546" s="1">
        <v>571.99</v>
      </c>
      <c r="K546" s="1">
        <v>16060126</v>
      </c>
      <c r="L546" s="1">
        <v>9186285698</v>
      </c>
      <c r="M546" s="1">
        <v>359329</v>
      </c>
      <c r="N546" s="3">
        <f>IF(ISERR(LN(Table1532[[#This Row],[Close Price]]/I545)),"-",LN(Table1532[[#This Row],[Close Price]]/I545))</f>
        <v>-4.9566423539070294E-2</v>
      </c>
    </row>
    <row r="547" spans="1:14" x14ac:dyDescent="0.3">
      <c r="A547" s="1" t="s">
        <v>41</v>
      </c>
      <c r="B547" s="1" t="s">
        <v>14</v>
      </c>
      <c r="C547" s="2">
        <v>43908</v>
      </c>
      <c r="D547" s="1">
        <v>554.95000000000005</v>
      </c>
      <c r="E547" s="1">
        <v>568</v>
      </c>
      <c r="F547" s="1">
        <v>578</v>
      </c>
      <c r="G547" s="1">
        <v>528</v>
      </c>
      <c r="H547" s="1">
        <v>531.70000000000005</v>
      </c>
      <c r="I547" s="1">
        <v>534.29999999999995</v>
      </c>
      <c r="J547" s="1">
        <v>552.91999999999996</v>
      </c>
      <c r="K547" s="1">
        <v>15391568</v>
      </c>
      <c r="L547" s="1">
        <v>8510344347.1999998</v>
      </c>
      <c r="M547" s="1">
        <v>235885</v>
      </c>
      <c r="N547" s="3">
        <f>IF(ISERR(LN(Table1532[[#This Row],[Close Price]]/I546)),"-",LN(Table1532[[#This Row],[Close Price]]/I546))</f>
        <v>-3.7920540634263061E-2</v>
      </c>
    </row>
    <row r="548" spans="1:14" x14ac:dyDescent="0.3">
      <c r="A548" s="1" t="s">
        <v>41</v>
      </c>
      <c r="B548" s="1" t="s">
        <v>14</v>
      </c>
      <c r="C548" s="2">
        <v>43909</v>
      </c>
      <c r="D548" s="1">
        <v>534.29999999999995</v>
      </c>
      <c r="E548" s="1">
        <v>509.25</v>
      </c>
      <c r="F548" s="1">
        <v>558</v>
      </c>
      <c r="G548" s="1">
        <v>509.25</v>
      </c>
      <c r="H548" s="1">
        <v>551.79999999999995</v>
      </c>
      <c r="I548" s="1">
        <v>545.54999999999995</v>
      </c>
      <c r="J548" s="1">
        <v>540.83000000000004</v>
      </c>
      <c r="K548" s="1">
        <v>16584106</v>
      </c>
      <c r="L548" s="1">
        <v>8969244995</v>
      </c>
      <c r="M548" s="1">
        <v>313532</v>
      </c>
      <c r="N548" s="3">
        <f>IF(ISERR(LN(Table1532[[#This Row],[Close Price]]/I547)),"-",LN(Table1532[[#This Row],[Close Price]]/I547))</f>
        <v>2.0836981137382086E-2</v>
      </c>
    </row>
    <row r="549" spans="1:14" x14ac:dyDescent="0.3">
      <c r="A549" s="1" t="s">
        <v>41</v>
      </c>
      <c r="B549" s="1" t="s">
        <v>14</v>
      </c>
      <c r="C549" s="2">
        <v>43910</v>
      </c>
      <c r="D549" s="1">
        <v>545.54999999999995</v>
      </c>
      <c r="E549" s="1">
        <v>549.5</v>
      </c>
      <c r="F549" s="1">
        <v>617.45000000000005</v>
      </c>
      <c r="G549" s="1">
        <v>548</v>
      </c>
      <c r="H549" s="1">
        <v>580.9</v>
      </c>
      <c r="I549" s="1">
        <v>585.20000000000005</v>
      </c>
      <c r="J549" s="1">
        <v>585.1</v>
      </c>
      <c r="K549" s="1">
        <v>21356183</v>
      </c>
      <c r="L549" s="1">
        <v>12495510370.85</v>
      </c>
      <c r="M549" s="1">
        <v>407561</v>
      </c>
      <c r="N549" s="3">
        <f>IF(ISERR(LN(Table1532[[#This Row],[Close Price]]/I548)),"-",LN(Table1532[[#This Row],[Close Price]]/I548))</f>
        <v>7.0159209044861698E-2</v>
      </c>
    </row>
    <row r="550" spans="1:14" x14ac:dyDescent="0.3">
      <c r="A550" s="1" t="s">
        <v>41</v>
      </c>
      <c r="B550" s="1" t="s">
        <v>14</v>
      </c>
      <c r="C550" s="2">
        <v>43913</v>
      </c>
      <c r="D550" s="1">
        <v>585.20000000000005</v>
      </c>
      <c r="E550" s="1">
        <v>540</v>
      </c>
      <c r="F550" s="1">
        <v>560.95000000000005</v>
      </c>
      <c r="G550" s="1">
        <v>515.9</v>
      </c>
      <c r="H550" s="1">
        <v>529.15</v>
      </c>
      <c r="I550" s="1">
        <v>526.45000000000005</v>
      </c>
      <c r="J550" s="1">
        <v>531.33000000000004</v>
      </c>
      <c r="K550" s="1">
        <v>17146303</v>
      </c>
      <c r="L550" s="1">
        <v>9110393752.7999992</v>
      </c>
      <c r="M550" s="1">
        <v>258952</v>
      </c>
      <c r="N550" s="3">
        <f>IF(ISERR(LN(Table1532[[#This Row],[Close Price]]/I549)),"-",LN(Table1532[[#This Row],[Close Price]]/I549))</f>
        <v>-0.10579730884320085</v>
      </c>
    </row>
    <row r="551" spans="1:14" x14ac:dyDescent="0.3">
      <c r="A551" s="1" t="s">
        <v>41</v>
      </c>
      <c r="B551" s="1" t="s">
        <v>14</v>
      </c>
      <c r="C551" s="2">
        <v>43914</v>
      </c>
      <c r="D551" s="1">
        <v>526.45000000000005</v>
      </c>
      <c r="E551" s="1">
        <v>522</v>
      </c>
      <c r="F551" s="1">
        <v>601.15</v>
      </c>
      <c r="G551" s="1">
        <v>522</v>
      </c>
      <c r="H551" s="1">
        <v>600</v>
      </c>
      <c r="I551" s="1">
        <v>589.79999999999995</v>
      </c>
      <c r="J551" s="1">
        <v>572.73</v>
      </c>
      <c r="K551" s="1">
        <v>20029537</v>
      </c>
      <c r="L551" s="1">
        <v>11471457437.1</v>
      </c>
      <c r="M551" s="1">
        <v>434375</v>
      </c>
      <c r="N551" s="3">
        <f>IF(ISERR(LN(Table1532[[#This Row],[Close Price]]/I550)),"-",LN(Table1532[[#This Row],[Close Price]]/I550))</f>
        <v>0.11362713607840738</v>
      </c>
    </row>
    <row r="552" spans="1:14" x14ac:dyDescent="0.3">
      <c r="A552" s="1" t="s">
        <v>41</v>
      </c>
      <c r="B552" s="1" t="s">
        <v>14</v>
      </c>
      <c r="C552" s="2">
        <v>43915</v>
      </c>
      <c r="D552" s="1">
        <v>589.79999999999995</v>
      </c>
      <c r="E552" s="1">
        <v>597</v>
      </c>
      <c r="F552" s="1">
        <v>635</v>
      </c>
      <c r="G552" s="1">
        <v>565.70000000000005</v>
      </c>
      <c r="H552" s="1">
        <v>607</v>
      </c>
      <c r="I552" s="1">
        <v>606.20000000000005</v>
      </c>
      <c r="J552" s="1">
        <v>596.75</v>
      </c>
      <c r="K552" s="1">
        <v>18339650</v>
      </c>
      <c r="L552" s="1">
        <v>10944193384.35</v>
      </c>
      <c r="M552" s="1">
        <v>429544</v>
      </c>
      <c r="N552" s="3">
        <f>IF(ISERR(LN(Table1532[[#This Row],[Close Price]]/I551)),"-",LN(Table1532[[#This Row],[Close Price]]/I551))</f>
        <v>2.7426468242527105E-2</v>
      </c>
    </row>
    <row r="553" spans="1:14" x14ac:dyDescent="0.3">
      <c r="A553" s="1" t="s">
        <v>41</v>
      </c>
      <c r="B553" s="1" t="s">
        <v>14</v>
      </c>
      <c r="C553" s="2">
        <v>43916</v>
      </c>
      <c r="D553" s="1">
        <v>606.20000000000005</v>
      </c>
      <c r="E553" s="1">
        <v>615</v>
      </c>
      <c r="F553" s="1">
        <v>650.85</v>
      </c>
      <c r="G553" s="1">
        <v>612.1</v>
      </c>
      <c r="H553" s="1">
        <v>640</v>
      </c>
      <c r="I553" s="1">
        <v>643</v>
      </c>
      <c r="J553" s="1">
        <v>638.74</v>
      </c>
      <c r="K553" s="1">
        <v>14868843</v>
      </c>
      <c r="L553" s="1">
        <v>9497347855.3500004</v>
      </c>
      <c r="M553" s="1">
        <v>291975</v>
      </c>
      <c r="N553" s="3">
        <f>IF(ISERR(LN(Table1532[[#This Row],[Close Price]]/I552)),"-",LN(Table1532[[#This Row],[Close Price]]/I552))</f>
        <v>5.8934759613916518E-2</v>
      </c>
    </row>
    <row r="554" spans="1:14" x14ac:dyDescent="0.3">
      <c r="A554" s="1" t="s">
        <v>41</v>
      </c>
      <c r="B554" s="1" t="s">
        <v>14</v>
      </c>
      <c r="C554" s="2">
        <v>43917</v>
      </c>
      <c r="D554" s="1">
        <v>643</v>
      </c>
      <c r="E554" s="1">
        <v>665.05</v>
      </c>
      <c r="F554" s="1">
        <v>674.9</v>
      </c>
      <c r="G554" s="1">
        <v>642.25</v>
      </c>
      <c r="H554" s="1">
        <v>655</v>
      </c>
      <c r="I554" s="1">
        <v>652.70000000000005</v>
      </c>
      <c r="J554" s="1">
        <v>653.79</v>
      </c>
      <c r="K554" s="1">
        <v>13495469</v>
      </c>
      <c r="L554" s="1">
        <v>8823242465.25</v>
      </c>
      <c r="M554" s="1">
        <v>262091</v>
      </c>
      <c r="N554" s="3">
        <f>IF(ISERR(LN(Table1532[[#This Row],[Close Price]]/I553)),"-",LN(Table1532[[#This Row],[Close Price]]/I553))</f>
        <v>1.4972881403552497E-2</v>
      </c>
    </row>
    <row r="555" spans="1:14" x14ac:dyDescent="0.3">
      <c r="A555" s="1" t="s">
        <v>41</v>
      </c>
      <c r="B555" s="1" t="s">
        <v>14</v>
      </c>
      <c r="C555" s="2">
        <v>43920</v>
      </c>
      <c r="D555" s="1">
        <v>652.70000000000005</v>
      </c>
      <c r="E555" s="1">
        <v>625.1</v>
      </c>
      <c r="F555" s="1">
        <v>663.5</v>
      </c>
      <c r="G555" s="1">
        <v>621.1</v>
      </c>
      <c r="H555" s="1">
        <v>623.79999999999995</v>
      </c>
      <c r="I555" s="1">
        <v>626.70000000000005</v>
      </c>
      <c r="J555" s="1">
        <v>638.82000000000005</v>
      </c>
      <c r="K555" s="1">
        <v>14625720</v>
      </c>
      <c r="L555" s="1">
        <v>9343228363.5</v>
      </c>
      <c r="M555" s="1">
        <v>230047</v>
      </c>
      <c r="N555" s="3">
        <f>IF(ISERR(LN(Table1532[[#This Row],[Close Price]]/I554)),"-",LN(Table1532[[#This Row],[Close Price]]/I554))</f>
        <v>-4.0649648410541882E-2</v>
      </c>
    </row>
    <row r="556" spans="1:14" x14ac:dyDescent="0.3">
      <c r="A556" s="1" t="s">
        <v>41</v>
      </c>
      <c r="B556" s="1" t="s">
        <v>14</v>
      </c>
      <c r="C556" s="2">
        <v>43921</v>
      </c>
      <c r="D556" s="1">
        <v>626.70000000000005</v>
      </c>
      <c r="E556" s="1">
        <v>650</v>
      </c>
      <c r="F556" s="1">
        <v>662</v>
      </c>
      <c r="G556" s="1">
        <v>633.70000000000005</v>
      </c>
      <c r="H556" s="1">
        <v>639.6</v>
      </c>
      <c r="I556" s="1">
        <v>641.5</v>
      </c>
      <c r="J556" s="1">
        <v>647.79999999999995</v>
      </c>
      <c r="K556" s="1">
        <v>15175528</v>
      </c>
      <c r="L556" s="1">
        <v>9830768498.1000004</v>
      </c>
      <c r="M556" s="1">
        <v>279311</v>
      </c>
      <c r="N556" s="3">
        <f>IF(ISERR(LN(Table1532[[#This Row],[Close Price]]/I555)),"-",LN(Table1532[[#This Row],[Close Price]]/I555))</f>
        <v>2.3341226825061311E-2</v>
      </c>
    </row>
    <row r="557" spans="1:14" x14ac:dyDescent="0.3">
      <c r="A557" s="1" t="s">
        <v>41</v>
      </c>
      <c r="B557" s="1" t="s">
        <v>14</v>
      </c>
      <c r="C557" s="2">
        <v>43922</v>
      </c>
      <c r="D557" s="1">
        <v>641.5</v>
      </c>
      <c r="E557" s="1">
        <v>634.35</v>
      </c>
      <c r="F557" s="1">
        <v>637.5</v>
      </c>
      <c r="G557" s="1">
        <v>594</v>
      </c>
      <c r="H557" s="1">
        <v>603.9</v>
      </c>
      <c r="I557" s="1">
        <v>602.79999999999995</v>
      </c>
      <c r="J557" s="1">
        <v>611.89</v>
      </c>
      <c r="K557" s="1">
        <v>13083865</v>
      </c>
      <c r="L557" s="1">
        <v>8005888360.8500004</v>
      </c>
      <c r="M557" s="1">
        <v>379235</v>
      </c>
      <c r="N557" s="3">
        <f>IF(ISERR(LN(Table1532[[#This Row],[Close Price]]/I556)),"-",LN(Table1532[[#This Row],[Close Price]]/I556))</f>
        <v>-6.2223717303350835E-2</v>
      </c>
    </row>
    <row r="558" spans="1:14" x14ac:dyDescent="0.3">
      <c r="A558" s="1" t="s">
        <v>41</v>
      </c>
      <c r="B558" s="1" t="s">
        <v>14</v>
      </c>
      <c r="C558" s="2">
        <v>43924</v>
      </c>
      <c r="D558" s="1">
        <v>602.79999999999995</v>
      </c>
      <c r="E558" s="1">
        <v>603.5</v>
      </c>
      <c r="F558" s="1">
        <v>606</v>
      </c>
      <c r="G558" s="1">
        <v>582.15</v>
      </c>
      <c r="H558" s="1">
        <v>588.5</v>
      </c>
      <c r="I558" s="1">
        <v>585.70000000000005</v>
      </c>
      <c r="J558" s="1">
        <v>592.53</v>
      </c>
      <c r="K558" s="1">
        <v>10221890</v>
      </c>
      <c r="L558" s="1">
        <v>6056725607.9499998</v>
      </c>
      <c r="M558" s="1">
        <v>261228</v>
      </c>
      <c r="N558" s="3">
        <f>IF(ISERR(LN(Table1532[[#This Row],[Close Price]]/I557)),"-",LN(Table1532[[#This Row],[Close Price]]/I557))</f>
        <v>-2.8777753656603643E-2</v>
      </c>
    </row>
    <row r="559" spans="1:14" x14ac:dyDescent="0.3">
      <c r="A559" s="1" t="s">
        <v>41</v>
      </c>
      <c r="B559" s="1" t="s">
        <v>14</v>
      </c>
      <c r="C559" s="2">
        <v>43928</v>
      </c>
      <c r="D559" s="1">
        <v>585.70000000000005</v>
      </c>
      <c r="E559" s="1">
        <v>615</v>
      </c>
      <c r="F559" s="1">
        <v>644.25</v>
      </c>
      <c r="G559" s="1">
        <v>612.9</v>
      </c>
      <c r="H559" s="1">
        <v>633.79999999999995</v>
      </c>
      <c r="I559" s="1">
        <v>639</v>
      </c>
      <c r="J559" s="1">
        <v>627.65</v>
      </c>
      <c r="K559" s="1">
        <v>15146526</v>
      </c>
      <c r="L559" s="1">
        <v>9506714566.2999992</v>
      </c>
      <c r="M559" s="1">
        <v>260480</v>
      </c>
      <c r="N559" s="3">
        <f>IF(ISERR(LN(Table1532[[#This Row],[Close Price]]/I558)),"-",LN(Table1532[[#This Row],[Close Price]]/I558))</f>
        <v>8.7096741281798035E-2</v>
      </c>
    </row>
    <row r="560" spans="1:14" x14ac:dyDescent="0.3">
      <c r="A560" s="1" t="s">
        <v>41</v>
      </c>
      <c r="B560" s="1" t="s">
        <v>14</v>
      </c>
      <c r="C560" s="2">
        <v>43929</v>
      </c>
      <c r="D560" s="1">
        <v>639</v>
      </c>
      <c r="E560" s="1">
        <v>630</v>
      </c>
      <c r="F560" s="1">
        <v>655.65</v>
      </c>
      <c r="G560" s="1">
        <v>626.35</v>
      </c>
      <c r="H560" s="1">
        <v>632.25</v>
      </c>
      <c r="I560" s="1">
        <v>631.6</v>
      </c>
      <c r="J560" s="1">
        <v>637.44000000000005</v>
      </c>
      <c r="K560" s="1">
        <v>11806901</v>
      </c>
      <c r="L560" s="1">
        <v>7526162135.5500002</v>
      </c>
      <c r="M560" s="1">
        <v>235881</v>
      </c>
      <c r="N560" s="3">
        <f>IF(ISERR(LN(Table1532[[#This Row],[Close Price]]/I559)),"-",LN(Table1532[[#This Row],[Close Price]]/I559))</f>
        <v>-1.1648171996047701E-2</v>
      </c>
    </row>
    <row r="561" spans="1:14" x14ac:dyDescent="0.3">
      <c r="A561" s="1" t="s">
        <v>41</v>
      </c>
      <c r="B561" s="1" t="s">
        <v>14</v>
      </c>
      <c r="C561" s="2">
        <v>43930</v>
      </c>
      <c r="D561" s="1">
        <v>631.6</v>
      </c>
      <c r="E561" s="1">
        <v>646.79999999999995</v>
      </c>
      <c r="F561" s="1">
        <v>652.79999999999995</v>
      </c>
      <c r="G561" s="1">
        <v>632.1</v>
      </c>
      <c r="H561" s="1">
        <v>635.6</v>
      </c>
      <c r="I561" s="1">
        <v>636.25</v>
      </c>
      <c r="J561" s="1">
        <v>640.28</v>
      </c>
      <c r="K561" s="1">
        <v>11931287</v>
      </c>
      <c r="L561" s="1">
        <v>7639338597.25</v>
      </c>
      <c r="M561" s="1">
        <v>232901</v>
      </c>
      <c r="N561" s="3">
        <f>IF(ISERR(LN(Table1532[[#This Row],[Close Price]]/I560)),"-",LN(Table1532[[#This Row],[Close Price]]/I560))</f>
        <v>7.3352854832453747E-3</v>
      </c>
    </row>
    <row r="562" spans="1:14" x14ac:dyDescent="0.3">
      <c r="A562" s="1" t="s">
        <v>41</v>
      </c>
      <c r="B562" s="1" t="s">
        <v>14</v>
      </c>
      <c r="C562" s="2">
        <v>43934</v>
      </c>
      <c r="D562" s="1">
        <v>636.25</v>
      </c>
      <c r="E562" s="1">
        <v>629</v>
      </c>
      <c r="F562" s="1">
        <v>651.70000000000005</v>
      </c>
      <c r="G562" s="1">
        <v>626.04999999999995</v>
      </c>
      <c r="H562" s="1">
        <v>637</v>
      </c>
      <c r="I562" s="1">
        <v>637.4</v>
      </c>
      <c r="J562" s="1">
        <v>641.21</v>
      </c>
      <c r="K562" s="1">
        <v>8330291</v>
      </c>
      <c r="L562" s="1">
        <v>5341425789</v>
      </c>
      <c r="M562" s="1">
        <v>232090</v>
      </c>
      <c r="N562" s="3">
        <f>IF(ISERR(LN(Table1532[[#This Row],[Close Price]]/I561)),"-",LN(Table1532[[#This Row],[Close Price]]/I561))</f>
        <v>1.8058341185034985E-3</v>
      </c>
    </row>
    <row r="563" spans="1:14" x14ac:dyDescent="0.3">
      <c r="A563" s="1" t="s">
        <v>41</v>
      </c>
      <c r="B563" s="1" t="s">
        <v>14</v>
      </c>
      <c r="C563" s="2">
        <v>43936</v>
      </c>
      <c r="D563" s="1">
        <v>637.4</v>
      </c>
      <c r="E563" s="1">
        <v>651.4</v>
      </c>
      <c r="F563" s="1">
        <v>653.29999999999995</v>
      </c>
      <c r="G563" s="1">
        <v>635.6</v>
      </c>
      <c r="H563" s="1">
        <v>640</v>
      </c>
      <c r="I563" s="1">
        <v>639.04999999999995</v>
      </c>
      <c r="J563" s="1">
        <v>645.85</v>
      </c>
      <c r="K563" s="1">
        <v>11963493</v>
      </c>
      <c r="L563" s="1">
        <v>7726657236.8500004</v>
      </c>
      <c r="M563" s="1">
        <v>278339</v>
      </c>
      <c r="N563" s="3">
        <f>IF(ISERR(LN(Table1532[[#This Row],[Close Price]]/I562)),"-",LN(Table1532[[#This Row],[Close Price]]/I562))</f>
        <v>2.5852965944873412E-3</v>
      </c>
    </row>
    <row r="564" spans="1:14" x14ac:dyDescent="0.3">
      <c r="A564" s="1" t="s">
        <v>41</v>
      </c>
      <c r="B564" s="1" t="s">
        <v>14</v>
      </c>
      <c r="C564" s="2">
        <v>43937</v>
      </c>
      <c r="D564" s="1">
        <v>639.04999999999995</v>
      </c>
      <c r="E564" s="1">
        <v>619.95000000000005</v>
      </c>
      <c r="F564" s="1">
        <v>634.9</v>
      </c>
      <c r="G564" s="1">
        <v>603.5</v>
      </c>
      <c r="H564" s="1">
        <v>626.9</v>
      </c>
      <c r="I564" s="1">
        <v>623.85</v>
      </c>
      <c r="J564" s="1">
        <v>620.5</v>
      </c>
      <c r="K564" s="1">
        <v>17783310</v>
      </c>
      <c r="L564" s="1">
        <v>11034508894.5</v>
      </c>
      <c r="M564" s="1">
        <v>254606</v>
      </c>
      <c r="N564" s="3">
        <f>IF(ISERR(LN(Table1532[[#This Row],[Close Price]]/I563)),"-",LN(Table1532[[#This Row],[Close Price]]/I563))</f>
        <v>-2.4072743720692923E-2</v>
      </c>
    </row>
    <row r="565" spans="1:14" x14ac:dyDescent="0.3">
      <c r="A565" s="1" t="s">
        <v>41</v>
      </c>
      <c r="B565" s="1" t="s">
        <v>14</v>
      </c>
      <c r="C565" s="2">
        <v>43938</v>
      </c>
      <c r="D565" s="1">
        <v>623.85</v>
      </c>
      <c r="E565" s="1">
        <v>644</v>
      </c>
      <c r="F565" s="1">
        <v>646</v>
      </c>
      <c r="G565" s="1">
        <v>626</v>
      </c>
      <c r="H565" s="1">
        <v>634.20000000000005</v>
      </c>
      <c r="I565" s="1">
        <v>628.75</v>
      </c>
      <c r="J565" s="1">
        <v>633.5</v>
      </c>
      <c r="K565" s="1">
        <v>8878372</v>
      </c>
      <c r="L565" s="1">
        <v>5624422628.1999998</v>
      </c>
      <c r="M565" s="1">
        <v>220448</v>
      </c>
      <c r="N565" s="3">
        <f>IF(ISERR(LN(Table1532[[#This Row],[Close Price]]/I564)),"-",LN(Table1532[[#This Row],[Close Price]]/I564))</f>
        <v>7.8237665569186529E-3</v>
      </c>
    </row>
    <row r="566" spans="1:14" x14ac:dyDescent="0.3">
      <c r="A566" s="1" t="s">
        <v>41</v>
      </c>
      <c r="B566" s="1" t="s">
        <v>14</v>
      </c>
      <c r="C566" s="2">
        <v>43941</v>
      </c>
      <c r="D566" s="1">
        <v>628.75</v>
      </c>
      <c r="E566" s="1">
        <v>640</v>
      </c>
      <c r="F566" s="1">
        <v>661</v>
      </c>
      <c r="G566" s="1">
        <v>639</v>
      </c>
      <c r="H566" s="1">
        <v>650.95000000000005</v>
      </c>
      <c r="I566" s="1">
        <v>653.29999999999995</v>
      </c>
      <c r="J566" s="1">
        <v>653.71</v>
      </c>
      <c r="K566" s="1">
        <v>13322995</v>
      </c>
      <c r="L566" s="1">
        <v>8709344590.2999992</v>
      </c>
      <c r="M566" s="1">
        <v>220363</v>
      </c>
      <c r="N566" s="3">
        <f>IF(ISERR(LN(Table1532[[#This Row],[Close Price]]/I565)),"-",LN(Table1532[[#This Row],[Close Price]]/I565))</f>
        <v>3.8302720432755628E-2</v>
      </c>
    </row>
    <row r="567" spans="1:14" x14ac:dyDescent="0.3">
      <c r="A567" s="1" t="s">
        <v>41</v>
      </c>
      <c r="B567" s="1" t="s">
        <v>14</v>
      </c>
      <c r="C567" s="2">
        <v>43942</v>
      </c>
      <c r="D567" s="1">
        <v>653.29999999999995</v>
      </c>
      <c r="E567" s="1">
        <v>627.79999999999995</v>
      </c>
      <c r="F567" s="1">
        <v>646.5</v>
      </c>
      <c r="G567" s="1">
        <v>627.79999999999995</v>
      </c>
      <c r="H567" s="1">
        <v>633</v>
      </c>
      <c r="I567" s="1">
        <v>633.20000000000005</v>
      </c>
      <c r="J567" s="1">
        <v>638.34</v>
      </c>
      <c r="K567" s="1">
        <v>11660678</v>
      </c>
      <c r="L567" s="1">
        <v>7443524923</v>
      </c>
      <c r="M567" s="1">
        <v>195803</v>
      </c>
      <c r="N567" s="3">
        <f>IF(ISERR(LN(Table1532[[#This Row],[Close Price]]/I566)),"-",LN(Table1532[[#This Row],[Close Price]]/I566))</f>
        <v>-3.1250113839847486E-2</v>
      </c>
    </row>
    <row r="568" spans="1:14" x14ac:dyDescent="0.3">
      <c r="A568" s="1" t="s">
        <v>41</v>
      </c>
      <c r="B568" s="1" t="s">
        <v>14</v>
      </c>
      <c r="C568" s="2">
        <v>43943</v>
      </c>
      <c r="D568" s="1">
        <v>633.20000000000005</v>
      </c>
      <c r="E568" s="1">
        <v>633.20000000000005</v>
      </c>
      <c r="F568" s="1">
        <v>645</v>
      </c>
      <c r="G568" s="1">
        <v>628.04999999999995</v>
      </c>
      <c r="H568" s="1">
        <v>641.5</v>
      </c>
      <c r="I568" s="1">
        <v>641.85</v>
      </c>
      <c r="J568" s="1">
        <v>639.85</v>
      </c>
      <c r="K568" s="1">
        <v>8267159</v>
      </c>
      <c r="L568" s="1">
        <v>5289759466.3500004</v>
      </c>
      <c r="M568" s="1">
        <v>148917</v>
      </c>
      <c r="N568" s="3">
        <f>IF(ISERR(LN(Table1532[[#This Row],[Close Price]]/I567)),"-",LN(Table1532[[#This Row],[Close Price]]/I567))</f>
        <v>1.3568303524078519E-2</v>
      </c>
    </row>
    <row r="569" spans="1:14" x14ac:dyDescent="0.3">
      <c r="A569" s="1" t="s">
        <v>41</v>
      </c>
      <c r="B569" s="1" t="s">
        <v>14</v>
      </c>
      <c r="C569" s="2">
        <v>43944</v>
      </c>
      <c r="D569" s="1">
        <v>641.85</v>
      </c>
      <c r="E569" s="1">
        <v>647.04999999999995</v>
      </c>
      <c r="F569" s="1">
        <v>683.65</v>
      </c>
      <c r="G569" s="1">
        <v>638.1</v>
      </c>
      <c r="H569" s="1">
        <v>675</v>
      </c>
      <c r="I569" s="1">
        <v>679.3</v>
      </c>
      <c r="J569" s="1">
        <v>665.09</v>
      </c>
      <c r="K569" s="1">
        <v>14451294</v>
      </c>
      <c r="L569" s="1">
        <v>9611440870.6000004</v>
      </c>
      <c r="M569" s="1">
        <v>225884</v>
      </c>
      <c r="N569" s="3">
        <f>IF(ISERR(LN(Table1532[[#This Row],[Close Price]]/I568)),"-",LN(Table1532[[#This Row],[Close Price]]/I568))</f>
        <v>5.6708224666320681E-2</v>
      </c>
    </row>
    <row r="570" spans="1:14" x14ac:dyDescent="0.3">
      <c r="A570" s="1" t="s">
        <v>41</v>
      </c>
      <c r="B570" s="1" t="s">
        <v>14</v>
      </c>
      <c r="C570" s="2">
        <v>43945</v>
      </c>
      <c r="D570" s="1">
        <v>679.3</v>
      </c>
      <c r="E570" s="1">
        <v>668.55</v>
      </c>
      <c r="F570" s="1">
        <v>675</v>
      </c>
      <c r="G570" s="1">
        <v>654.79999999999995</v>
      </c>
      <c r="H570" s="1">
        <v>660.95</v>
      </c>
      <c r="I570" s="1">
        <v>658</v>
      </c>
      <c r="J570" s="1">
        <v>662.5</v>
      </c>
      <c r="K570" s="1">
        <v>7319950</v>
      </c>
      <c r="L570" s="1">
        <v>4849470612.4499998</v>
      </c>
      <c r="M570" s="1">
        <v>162251</v>
      </c>
      <c r="N570" s="3">
        <f>IF(ISERR(LN(Table1532[[#This Row],[Close Price]]/I569)),"-",LN(Table1532[[#This Row],[Close Price]]/I569))</f>
        <v>-3.185792487193901E-2</v>
      </c>
    </row>
    <row r="571" spans="1:14" x14ac:dyDescent="0.3">
      <c r="A571" s="1" t="s">
        <v>41</v>
      </c>
      <c r="B571" s="1" t="s">
        <v>14</v>
      </c>
      <c r="C571" s="2">
        <v>43948</v>
      </c>
      <c r="D571" s="1">
        <v>658</v>
      </c>
      <c r="E571" s="1">
        <v>661.05</v>
      </c>
      <c r="F571" s="1">
        <v>681</v>
      </c>
      <c r="G571" s="1">
        <v>661.05</v>
      </c>
      <c r="H571" s="1">
        <v>665.1</v>
      </c>
      <c r="I571" s="1">
        <v>664.6</v>
      </c>
      <c r="J571" s="1">
        <v>670.63</v>
      </c>
      <c r="K571" s="1">
        <v>7183316</v>
      </c>
      <c r="L571" s="1">
        <v>4817370467.6499996</v>
      </c>
      <c r="M571" s="1">
        <v>143869</v>
      </c>
      <c r="N571" s="3">
        <f>IF(ISERR(LN(Table1532[[#This Row],[Close Price]]/I570)),"-",LN(Table1532[[#This Row],[Close Price]]/I570))</f>
        <v>9.9804245951767567E-3</v>
      </c>
    </row>
    <row r="572" spans="1:14" x14ac:dyDescent="0.3">
      <c r="A572" s="1" t="s">
        <v>41</v>
      </c>
      <c r="B572" s="1" t="s">
        <v>14</v>
      </c>
      <c r="C572" s="2">
        <v>43949</v>
      </c>
      <c r="D572" s="1">
        <v>664.6</v>
      </c>
      <c r="E572" s="1">
        <v>673</v>
      </c>
      <c r="F572" s="1">
        <v>677</v>
      </c>
      <c r="G572" s="1">
        <v>653.04999999999995</v>
      </c>
      <c r="H572" s="1">
        <v>664.05</v>
      </c>
      <c r="I572" s="1">
        <v>660.7</v>
      </c>
      <c r="J572" s="1">
        <v>659.88</v>
      </c>
      <c r="K572" s="1">
        <v>7296594</v>
      </c>
      <c r="L572" s="1">
        <v>4814874278.6000004</v>
      </c>
      <c r="M572" s="1">
        <v>128788</v>
      </c>
      <c r="N572" s="3">
        <f>IF(ISERR(LN(Table1532[[#This Row],[Close Price]]/I571)),"-",LN(Table1532[[#This Row],[Close Price]]/I571))</f>
        <v>-5.8854768846538924E-3</v>
      </c>
    </row>
    <row r="573" spans="1:14" x14ac:dyDescent="0.3">
      <c r="A573" s="1" t="s">
        <v>41</v>
      </c>
      <c r="B573" s="1" t="s">
        <v>14</v>
      </c>
      <c r="C573" s="2">
        <v>43950</v>
      </c>
      <c r="D573" s="1">
        <v>660.7</v>
      </c>
      <c r="E573" s="1">
        <v>666</v>
      </c>
      <c r="F573" s="1">
        <v>682</v>
      </c>
      <c r="G573" s="1">
        <v>658</v>
      </c>
      <c r="H573" s="1">
        <v>678</v>
      </c>
      <c r="I573" s="1">
        <v>676.55</v>
      </c>
      <c r="J573" s="1">
        <v>671.94</v>
      </c>
      <c r="K573" s="1">
        <v>8639246</v>
      </c>
      <c r="L573" s="1">
        <v>5805084866.0500002</v>
      </c>
      <c r="M573" s="1">
        <v>175742</v>
      </c>
      <c r="N573" s="3">
        <f>IF(ISERR(LN(Table1532[[#This Row],[Close Price]]/I572)),"-",LN(Table1532[[#This Row],[Close Price]]/I572))</f>
        <v>2.3706475673813048E-2</v>
      </c>
    </row>
    <row r="574" spans="1:14" x14ac:dyDescent="0.3">
      <c r="A574" s="1" t="s">
        <v>41</v>
      </c>
      <c r="B574" s="1" t="s">
        <v>14</v>
      </c>
      <c r="C574" s="2">
        <v>43951</v>
      </c>
      <c r="D574" s="1">
        <v>676.55</v>
      </c>
      <c r="E574" s="1">
        <v>700</v>
      </c>
      <c r="F574" s="1">
        <v>720</v>
      </c>
      <c r="G574" s="1">
        <v>698.1</v>
      </c>
      <c r="H574" s="1">
        <v>715.05</v>
      </c>
      <c r="I574" s="1">
        <v>715.5</v>
      </c>
      <c r="J574" s="1">
        <v>711.47</v>
      </c>
      <c r="K574" s="1">
        <v>16254036</v>
      </c>
      <c r="L574" s="1">
        <v>11564226725.75</v>
      </c>
      <c r="M574" s="1">
        <v>277142</v>
      </c>
      <c r="N574" s="3">
        <f>IF(ISERR(LN(Table1532[[#This Row],[Close Price]]/I573)),"-",LN(Table1532[[#This Row],[Close Price]]/I573))</f>
        <v>5.597524428685241E-2</v>
      </c>
    </row>
    <row r="575" spans="1:14" x14ac:dyDescent="0.3">
      <c r="A575" s="1" t="s">
        <v>41</v>
      </c>
      <c r="B575" s="1" t="s">
        <v>14</v>
      </c>
      <c r="C575" s="2">
        <v>43955</v>
      </c>
      <c r="D575" s="1">
        <v>715.5</v>
      </c>
      <c r="E575" s="1">
        <v>689.8</v>
      </c>
      <c r="F575" s="1">
        <v>701.2</v>
      </c>
      <c r="G575" s="1">
        <v>670.35</v>
      </c>
      <c r="H575" s="1">
        <v>675.15</v>
      </c>
      <c r="I575" s="1">
        <v>673.7</v>
      </c>
      <c r="J575" s="1">
        <v>686.15</v>
      </c>
      <c r="K575" s="1">
        <v>9122803</v>
      </c>
      <c r="L575" s="1">
        <v>6259591492.8000002</v>
      </c>
      <c r="M575" s="1">
        <v>177978</v>
      </c>
      <c r="N575" s="3">
        <f>IF(ISERR(LN(Table1532[[#This Row],[Close Price]]/I574)),"-",LN(Table1532[[#This Row],[Close Price]]/I574))</f>
        <v>-6.0196691029891371E-2</v>
      </c>
    </row>
    <row r="576" spans="1:14" x14ac:dyDescent="0.3">
      <c r="A576" s="1" t="s">
        <v>41</v>
      </c>
      <c r="B576" s="1" t="s">
        <v>14</v>
      </c>
      <c r="C576" s="2">
        <v>43956</v>
      </c>
      <c r="D576" s="1">
        <v>673.7</v>
      </c>
      <c r="E576" s="1">
        <v>681.75</v>
      </c>
      <c r="F576" s="1">
        <v>685.6</v>
      </c>
      <c r="G576" s="1">
        <v>670</v>
      </c>
      <c r="H576" s="1">
        <v>674.5</v>
      </c>
      <c r="I576" s="1">
        <v>673.7</v>
      </c>
      <c r="J576" s="1">
        <v>679.28</v>
      </c>
      <c r="K576" s="1">
        <v>6393108</v>
      </c>
      <c r="L576" s="1">
        <v>4342730627</v>
      </c>
      <c r="M576" s="1">
        <v>132076</v>
      </c>
      <c r="N576" s="3">
        <f>IF(ISERR(LN(Table1532[[#This Row],[Close Price]]/I575)),"-",LN(Table1532[[#This Row],[Close Price]]/I575))</f>
        <v>0</v>
      </c>
    </row>
    <row r="577" spans="1:14" x14ac:dyDescent="0.3">
      <c r="A577" s="1" t="s">
        <v>41</v>
      </c>
      <c r="B577" s="1" t="s">
        <v>14</v>
      </c>
      <c r="C577" s="2">
        <v>43957</v>
      </c>
      <c r="D577" s="1">
        <v>673.7</v>
      </c>
      <c r="E577" s="1">
        <v>676.9</v>
      </c>
      <c r="F577" s="1">
        <v>681.45</v>
      </c>
      <c r="G577" s="1">
        <v>664.05</v>
      </c>
      <c r="H577" s="1">
        <v>667</v>
      </c>
      <c r="I577" s="1">
        <v>665.9</v>
      </c>
      <c r="J577" s="1">
        <v>671.02</v>
      </c>
      <c r="K577" s="1">
        <v>7934457</v>
      </c>
      <c r="L577" s="1">
        <v>5324157713.3500004</v>
      </c>
      <c r="M577" s="1">
        <v>211094</v>
      </c>
      <c r="N577" s="3">
        <f>IF(ISERR(LN(Table1532[[#This Row],[Close Price]]/I576)),"-",LN(Table1532[[#This Row],[Close Price]]/I576))</f>
        <v>-1.1645398850037543E-2</v>
      </c>
    </row>
    <row r="578" spans="1:14" x14ac:dyDescent="0.3">
      <c r="A578" s="1" t="s">
        <v>41</v>
      </c>
      <c r="B578" s="1" t="s">
        <v>14</v>
      </c>
      <c r="C578" s="2">
        <v>43958</v>
      </c>
      <c r="D578" s="1">
        <v>665.9</v>
      </c>
      <c r="E578" s="1">
        <v>665.55</v>
      </c>
      <c r="F578" s="1">
        <v>674.35</v>
      </c>
      <c r="G578" s="1">
        <v>662.45</v>
      </c>
      <c r="H578" s="1">
        <v>666.7</v>
      </c>
      <c r="I578" s="1">
        <v>664.95</v>
      </c>
      <c r="J578" s="1">
        <v>668.79</v>
      </c>
      <c r="K578" s="1">
        <v>4779550</v>
      </c>
      <c r="L578" s="1">
        <v>3196499216.8000002</v>
      </c>
      <c r="M578" s="1">
        <v>93851</v>
      </c>
      <c r="N578" s="3">
        <f>IF(ISERR(LN(Table1532[[#This Row],[Close Price]]/I577)),"-",LN(Table1532[[#This Row],[Close Price]]/I577))</f>
        <v>-1.4276592574043623E-3</v>
      </c>
    </row>
    <row r="579" spans="1:14" x14ac:dyDescent="0.3">
      <c r="A579" s="1" t="s">
        <v>41</v>
      </c>
      <c r="B579" s="1" t="s">
        <v>14</v>
      </c>
      <c r="C579" s="2">
        <v>43959</v>
      </c>
      <c r="D579" s="1">
        <v>664.95</v>
      </c>
      <c r="E579" s="1">
        <v>672.25</v>
      </c>
      <c r="F579" s="1">
        <v>680.9</v>
      </c>
      <c r="G579" s="1">
        <v>668.5</v>
      </c>
      <c r="H579" s="1">
        <v>676</v>
      </c>
      <c r="I579" s="1">
        <v>674.2</v>
      </c>
      <c r="J579" s="1">
        <v>674.96</v>
      </c>
      <c r="K579" s="1">
        <v>8400376</v>
      </c>
      <c r="L579" s="1">
        <v>5669937480.3000002</v>
      </c>
      <c r="M579" s="1">
        <v>206669</v>
      </c>
      <c r="N579" s="3">
        <f>IF(ISERR(LN(Table1532[[#This Row],[Close Price]]/I578)),"-",LN(Table1532[[#This Row],[Close Price]]/I578))</f>
        <v>1.3814952940788048E-2</v>
      </c>
    </row>
    <row r="580" spans="1:14" x14ac:dyDescent="0.3">
      <c r="A580" s="1" t="s">
        <v>41</v>
      </c>
      <c r="B580" s="1" t="s">
        <v>14</v>
      </c>
      <c r="C580" s="2">
        <v>43962</v>
      </c>
      <c r="D580" s="1">
        <v>674.2</v>
      </c>
      <c r="E580" s="1">
        <v>682.5</v>
      </c>
      <c r="F580" s="1">
        <v>698.55</v>
      </c>
      <c r="G580" s="1">
        <v>678</v>
      </c>
      <c r="H580" s="1">
        <v>683.75</v>
      </c>
      <c r="I580" s="1">
        <v>682.9</v>
      </c>
      <c r="J580" s="1">
        <v>688.95</v>
      </c>
      <c r="K580" s="1">
        <v>7370192</v>
      </c>
      <c r="L580" s="1">
        <v>5077673283.6000004</v>
      </c>
      <c r="M580" s="1">
        <v>157658</v>
      </c>
      <c r="N580" s="3">
        <f>IF(ISERR(LN(Table1532[[#This Row],[Close Price]]/I579)),"-",LN(Table1532[[#This Row],[Close Price]]/I579))</f>
        <v>1.2821633167083086E-2</v>
      </c>
    </row>
    <row r="581" spans="1:14" x14ac:dyDescent="0.3">
      <c r="A581" s="1" t="s">
        <v>41</v>
      </c>
      <c r="B581" s="1" t="s">
        <v>14</v>
      </c>
      <c r="C581" s="2">
        <v>43963</v>
      </c>
      <c r="D581" s="1">
        <v>682.9</v>
      </c>
      <c r="E581" s="1">
        <v>678.5</v>
      </c>
      <c r="F581" s="1">
        <v>691</v>
      </c>
      <c r="G581" s="1">
        <v>675.5</v>
      </c>
      <c r="H581" s="1">
        <v>687</v>
      </c>
      <c r="I581" s="1">
        <v>687.65</v>
      </c>
      <c r="J581" s="1">
        <v>684.84</v>
      </c>
      <c r="K581" s="1">
        <v>7356063</v>
      </c>
      <c r="L581" s="1">
        <v>5037715533.3500004</v>
      </c>
      <c r="M581" s="1">
        <v>165655</v>
      </c>
      <c r="N581" s="3">
        <f>IF(ISERR(LN(Table1532[[#This Row],[Close Price]]/I580)),"-",LN(Table1532[[#This Row],[Close Price]]/I580))</f>
        <v>6.9315515936732644E-3</v>
      </c>
    </row>
    <row r="582" spans="1:14" x14ac:dyDescent="0.3">
      <c r="A582" s="1" t="s">
        <v>41</v>
      </c>
      <c r="B582" s="1" t="s">
        <v>14</v>
      </c>
      <c r="C582" s="2">
        <v>43964</v>
      </c>
      <c r="D582" s="1">
        <v>687.65</v>
      </c>
      <c r="E582" s="1">
        <v>694.8</v>
      </c>
      <c r="F582" s="1">
        <v>699.9</v>
      </c>
      <c r="G582" s="1">
        <v>683.75</v>
      </c>
      <c r="H582" s="1">
        <v>693.75</v>
      </c>
      <c r="I582" s="1">
        <v>694.15</v>
      </c>
      <c r="J582" s="1">
        <v>693.94</v>
      </c>
      <c r="K582" s="1">
        <v>8287106</v>
      </c>
      <c r="L582" s="1">
        <v>5750758216.4499998</v>
      </c>
      <c r="M582" s="1">
        <v>156513</v>
      </c>
      <c r="N582" s="3">
        <f>IF(ISERR(LN(Table1532[[#This Row],[Close Price]]/I581)),"-",LN(Table1532[[#This Row],[Close Price]]/I581))</f>
        <v>9.40808792009451E-3</v>
      </c>
    </row>
    <row r="583" spans="1:14" x14ac:dyDescent="0.3">
      <c r="A583" s="1" t="s">
        <v>41</v>
      </c>
      <c r="B583" s="1" t="s">
        <v>14</v>
      </c>
      <c r="C583" s="2">
        <v>43965</v>
      </c>
      <c r="D583" s="1">
        <v>694.15</v>
      </c>
      <c r="E583" s="1">
        <v>659</v>
      </c>
      <c r="F583" s="1">
        <v>671.75</v>
      </c>
      <c r="G583" s="1">
        <v>652.6</v>
      </c>
      <c r="H583" s="1">
        <v>658.2</v>
      </c>
      <c r="I583" s="1">
        <v>658.15</v>
      </c>
      <c r="J583" s="1">
        <v>662.77</v>
      </c>
      <c r="K583" s="1">
        <v>16888356</v>
      </c>
      <c r="L583" s="1">
        <v>11193113875.85</v>
      </c>
      <c r="M583" s="1">
        <v>284577</v>
      </c>
      <c r="N583" s="3">
        <f>IF(ISERR(LN(Table1532[[#This Row],[Close Price]]/I582)),"-",LN(Table1532[[#This Row],[Close Price]]/I582))</f>
        <v>-5.3255206609394666E-2</v>
      </c>
    </row>
    <row r="584" spans="1:14" x14ac:dyDescent="0.3">
      <c r="A584" s="1" t="s">
        <v>41</v>
      </c>
      <c r="B584" s="1" t="s">
        <v>14</v>
      </c>
      <c r="C584" s="2">
        <v>43966</v>
      </c>
      <c r="D584" s="1">
        <v>658.15</v>
      </c>
      <c r="E584" s="1">
        <v>664.8</v>
      </c>
      <c r="F584" s="1">
        <v>664.8</v>
      </c>
      <c r="G584" s="1">
        <v>646.70000000000005</v>
      </c>
      <c r="H584" s="1">
        <v>652.29999999999995</v>
      </c>
      <c r="I584" s="1">
        <v>652.29999999999995</v>
      </c>
      <c r="J584" s="1">
        <v>652.46</v>
      </c>
      <c r="K584" s="1">
        <v>9255353</v>
      </c>
      <c r="L584" s="1">
        <v>6038757599.3999996</v>
      </c>
      <c r="M584" s="1">
        <v>159733</v>
      </c>
      <c r="N584" s="3">
        <f>IF(ISERR(LN(Table1532[[#This Row],[Close Price]]/I583)),"-",LN(Table1532[[#This Row],[Close Price]]/I583))</f>
        <v>-8.9282900693664242E-3</v>
      </c>
    </row>
    <row r="585" spans="1:14" x14ac:dyDescent="0.3">
      <c r="A585" s="1" t="s">
        <v>41</v>
      </c>
      <c r="B585" s="1" t="s">
        <v>14</v>
      </c>
      <c r="C585" s="2">
        <v>43969</v>
      </c>
      <c r="D585" s="1">
        <v>652.29999999999995</v>
      </c>
      <c r="E585" s="1">
        <v>659.85</v>
      </c>
      <c r="F585" s="1">
        <v>670.55</v>
      </c>
      <c r="G585" s="1">
        <v>653</v>
      </c>
      <c r="H585" s="1">
        <v>659.6</v>
      </c>
      <c r="I585" s="1">
        <v>663.9</v>
      </c>
      <c r="J585" s="1">
        <v>663.53</v>
      </c>
      <c r="K585" s="1">
        <v>10435495</v>
      </c>
      <c r="L585" s="1">
        <v>6924280885.0500002</v>
      </c>
      <c r="M585" s="1">
        <v>160262</v>
      </c>
      <c r="N585" s="3">
        <f>IF(ISERR(LN(Table1532[[#This Row],[Close Price]]/I584)),"-",LN(Table1532[[#This Row],[Close Price]]/I584))</f>
        <v>1.7626956923063285E-2</v>
      </c>
    </row>
    <row r="586" spans="1:14" x14ac:dyDescent="0.3">
      <c r="A586" s="1" t="s">
        <v>41</v>
      </c>
      <c r="B586" s="1" t="s">
        <v>14</v>
      </c>
      <c r="C586" s="2">
        <v>43970</v>
      </c>
      <c r="D586" s="1">
        <v>663.9</v>
      </c>
      <c r="E586" s="1">
        <v>664</v>
      </c>
      <c r="F586" s="1">
        <v>674.8</v>
      </c>
      <c r="G586" s="1">
        <v>655</v>
      </c>
      <c r="H586" s="1">
        <v>670</v>
      </c>
      <c r="I586" s="1">
        <v>668.6</v>
      </c>
      <c r="J586" s="1">
        <v>668.12</v>
      </c>
      <c r="K586" s="1">
        <v>5902238</v>
      </c>
      <c r="L586" s="1">
        <v>3943378544.1999998</v>
      </c>
      <c r="M586" s="1">
        <v>121850</v>
      </c>
      <c r="N586" s="3">
        <f>IF(ISERR(LN(Table1532[[#This Row],[Close Price]]/I585)),"-",LN(Table1532[[#This Row],[Close Price]]/I585))</f>
        <v>7.054438260884659E-3</v>
      </c>
    </row>
    <row r="587" spans="1:14" x14ac:dyDescent="0.3">
      <c r="A587" s="1" t="s">
        <v>41</v>
      </c>
      <c r="B587" s="1" t="s">
        <v>14</v>
      </c>
      <c r="C587" s="2">
        <v>43971</v>
      </c>
      <c r="D587" s="1">
        <v>668.6</v>
      </c>
      <c r="E587" s="1">
        <v>668.5</v>
      </c>
      <c r="F587" s="1">
        <v>673</v>
      </c>
      <c r="G587" s="1">
        <v>659.65</v>
      </c>
      <c r="H587" s="1">
        <v>666</v>
      </c>
      <c r="I587" s="1">
        <v>669.55</v>
      </c>
      <c r="J587" s="1">
        <v>666.46</v>
      </c>
      <c r="K587" s="1">
        <v>5795193</v>
      </c>
      <c r="L587" s="1">
        <v>3862248243.9000001</v>
      </c>
      <c r="M587" s="1">
        <v>104746</v>
      </c>
      <c r="N587" s="3">
        <f>IF(ISERR(LN(Table1532[[#This Row],[Close Price]]/I586)),"-",LN(Table1532[[#This Row],[Close Price]]/I586))</f>
        <v>1.4198709555767941E-3</v>
      </c>
    </row>
    <row r="588" spans="1:14" x14ac:dyDescent="0.3">
      <c r="A588" s="1" t="s">
        <v>41</v>
      </c>
      <c r="B588" s="1" t="s">
        <v>14</v>
      </c>
      <c r="C588" s="2">
        <v>43972</v>
      </c>
      <c r="D588" s="1">
        <v>669.55</v>
      </c>
      <c r="E588" s="1">
        <v>666.5</v>
      </c>
      <c r="F588" s="1">
        <v>679.45</v>
      </c>
      <c r="G588" s="1">
        <v>665.4</v>
      </c>
      <c r="H588" s="1">
        <v>673</v>
      </c>
      <c r="I588" s="1">
        <v>672.2</v>
      </c>
      <c r="J588" s="1">
        <v>672.37</v>
      </c>
      <c r="K588" s="1">
        <v>7214401</v>
      </c>
      <c r="L588" s="1">
        <v>4850780460.3000002</v>
      </c>
      <c r="M588" s="1">
        <v>122009</v>
      </c>
      <c r="N588" s="3">
        <f>IF(ISERR(LN(Table1532[[#This Row],[Close Price]]/I587)),"-",LN(Table1532[[#This Row],[Close Price]]/I587))</f>
        <v>3.9500703494301593E-3</v>
      </c>
    </row>
    <row r="589" spans="1:14" x14ac:dyDescent="0.3">
      <c r="A589" s="1" t="s">
        <v>41</v>
      </c>
      <c r="B589" s="1" t="s">
        <v>14</v>
      </c>
      <c r="C589" s="2">
        <v>43973</v>
      </c>
      <c r="D589" s="1">
        <v>672.2</v>
      </c>
      <c r="E589" s="1">
        <v>675</v>
      </c>
      <c r="F589" s="1">
        <v>695.85</v>
      </c>
      <c r="G589" s="1">
        <v>673.5</v>
      </c>
      <c r="H589" s="1">
        <v>692</v>
      </c>
      <c r="I589" s="1">
        <v>692.35</v>
      </c>
      <c r="J589" s="1">
        <v>688.38</v>
      </c>
      <c r="K589" s="1">
        <v>11867864</v>
      </c>
      <c r="L589" s="1">
        <v>8169629532.3500004</v>
      </c>
      <c r="M589" s="1">
        <v>201776</v>
      </c>
      <c r="N589" s="3">
        <f>IF(ISERR(LN(Table1532[[#This Row],[Close Price]]/I588)),"-",LN(Table1532[[#This Row],[Close Price]]/I588))</f>
        <v>2.9535692809717656E-2</v>
      </c>
    </row>
    <row r="590" spans="1:14" x14ac:dyDescent="0.3">
      <c r="A590" s="1" t="s">
        <v>41</v>
      </c>
      <c r="B590" s="1" t="s">
        <v>14</v>
      </c>
      <c r="C590" s="2">
        <v>43977</v>
      </c>
      <c r="D590" s="1">
        <v>692.35</v>
      </c>
      <c r="E590" s="1">
        <v>693</v>
      </c>
      <c r="F590" s="1">
        <v>699.45</v>
      </c>
      <c r="G590" s="1">
        <v>679</v>
      </c>
      <c r="H590" s="1">
        <v>681.3</v>
      </c>
      <c r="I590" s="1">
        <v>680.55</v>
      </c>
      <c r="J590" s="1">
        <v>689.51</v>
      </c>
      <c r="K590" s="1">
        <v>7099719</v>
      </c>
      <c r="L590" s="1">
        <v>4895318483.9499998</v>
      </c>
      <c r="M590" s="1">
        <v>122600</v>
      </c>
      <c r="N590" s="3">
        <f>IF(ISERR(LN(Table1532[[#This Row],[Close Price]]/I589)),"-",LN(Table1532[[#This Row],[Close Price]]/I589))</f>
        <v>-1.7190313322640396E-2</v>
      </c>
    </row>
    <row r="591" spans="1:14" x14ac:dyDescent="0.3">
      <c r="A591" s="1" t="s">
        <v>41</v>
      </c>
      <c r="B591" s="1" t="s">
        <v>14</v>
      </c>
      <c r="C591" s="2">
        <v>43978</v>
      </c>
      <c r="D591" s="1">
        <v>680.55</v>
      </c>
      <c r="E591" s="1">
        <v>686.05</v>
      </c>
      <c r="F591" s="1">
        <v>709.2</v>
      </c>
      <c r="G591" s="1">
        <v>675</v>
      </c>
      <c r="H591" s="1">
        <v>706.2</v>
      </c>
      <c r="I591" s="1">
        <v>705.45</v>
      </c>
      <c r="J591" s="1">
        <v>693.83</v>
      </c>
      <c r="K591" s="1">
        <v>8774694</v>
      </c>
      <c r="L591" s="1">
        <v>6088143746.3999996</v>
      </c>
      <c r="M591" s="1">
        <v>155415</v>
      </c>
      <c r="N591" s="3">
        <f>IF(ISERR(LN(Table1532[[#This Row],[Close Price]]/I590)),"-",LN(Table1532[[#This Row],[Close Price]]/I590))</f>
        <v>3.5934602281084159E-2</v>
      </c>
    </row>
    <row r="592" spans="1:14" x14ac:dyDescent="0.3">
      <c r="A592" s="1" t="s">
        <v>41</v>
      </c>
      <c r="B592" s="1" t="s">
        <v>14</v>
      </c>
      <c r="C592" s="2">
        <v>43979</v>
      </c>
      <c r="D592" s="1">
        <v>705.45</v>
      </c>
      <c r="E592" s="1">
        <v>707</v>
      </c>
      <c r="F592" s="1">
        <v>710</v>
      </c>
      <c r="G592" s="1">
        <v>690</v>
      </c>
      <c r="H592" s="1">
        <v>706</v>
      </c>
      <c r="I592" s="1">
        <v>707.4</v>
      </c>
      <c r="J592" s="1">
        <v>699.96</v>
      </c>
      <c r="K592" s="1">
        <v>9440121</v>
      </c>
      <c r="L592" s="1">
        <v>6607699864.3000002</v>
      </c>
      <c r="M592" s="1">
        <v>141590</v>
      </c>
      <c r="N592" s="3">
        <f>IF(ISERR(LN(Table1532[[#This Row],[Close Price]]/I591)),"-",LN(Table1532[[#This Row],[Close Price]]/I591))</f>
        <v>2.7603797122135215E-3</v>
      </c>
    </row>
    <row r="593" spans="1:14" x14ac:dyDescent="0.3">
      <c r="A593" s="1" t="s">
        <v>41</v>
      </c>
      <c r="B593" s="1" t="s">
        <v>14</v>
      </c>
      <c r="C593" s="2">
        <v>43980</v>
      </c>
      <c r="D593" s="1">
        <v>707.4</v>
      </c>
      <c r="E593" s="1">
        <v>692.5</v>
      </c>
      <c r="F593" s="1">
        <v>700.8</v>
      </c>
      <c r="G593" s="1">
        <v>674.95</v>
      </c>
      <c r="H593" s="1">
        <v>692</v>
      </c>
      <c r="I593" s="1">
        <v>691</v>
      </c>
      <c r="J593" s="1">
        <v>690.78</v>
      </c>
      <c r="K593" s="1">
        <v>28291172</v>
      </c>
      <c r="L593" s="1">
        <v>19543032832.049999</v>
      </c>
      <c r="M593" s="1">
        <v>241793</v>
      </c>
      <c r="N593" s="3">
        <f>IF(ISERR(LN(Table1532[[#This Row],[Close Price]]/I592)),"-",LN(Table1532[[#This Row],[Close Price]]/I592))</f>
        <v>-2.3456453003710333E-2</v>
      </c>
    </row>
    <row r="594" spans="1:14" x14ac:dyDescent="0.3">
      <c r="A594" s="1" t="s">
        <v>41</v>
      </c>
      <c r="B594" s="1" t="s">
        <v>14</v>
      </c>
      <c r="C594" s="2">
        <v>43983</v>
      </c>
      <c r="D594" s="1">
        <v>691</v>
      </c>
      <c r="E594" s="1">
        <v>698.75</v>
      </c>
      <c r="F594" s="1">
        <v>706.65</v>
      </c>
      <c r="G594" s="1">
        <v>691.5</v>
      </c>
      <c r="H594" s="1">
        <v>699.55</v>
      </c>
      <c r="I594" s="1">
        <v>699.55</v>
      </c>
      <c r="J594" s="1">
        <v>700.27</v>
      </c>
      <c r="K594" s="1">
        <v>12276649</v>
      </c>
      <c r="L594" s="1">
        <v>8596981339.7999992</v>
      </c>
      <c r="M594" s="1">
        <v>166839</v>
      </c>
      <c r="N594" s="3">
        <f>IF(ISERR(LN(Table1532[[#This Row],[Close Price]]/I593)),"-",LN(Table1532[[#This Row],[Close Price]]/I593))</f>
        <v>1.2297447411625004E-2</v>
      </c>
    </row>
    <row r="595" spans="1:14" x14ac:dyDescent="0.3">
      <c r="A595" s="1" t="s">
        <v>41</v>
      </c>
      <c r="B595" s="1" t="s">
        <v>14</v>
      </c>
      <c r="C595" s="2">
        <v>43984</v>
      </c>
      <c r="D595" s="1">
        <v>699.55</v>
      </c>
      <c r="E595" s="1">
        <v>700.5</v>
      </c>
      <c r="F595" s="1">
        <v>711.65</v>
      </c>
      <c r="G595" s="1">
        <v>697.55</v>
      </c>
      <c r="H595" s="1">
        <v>708.2</v>
      </c>
      <c r="I595" s="1">
        <v>708.1</v>
      </c>
      <c r="J595" s="1">
        <v>706.32</v>
      </c>
      <c r="K595" s="1">
        <v>7059409</v>
      </c>
      <c r="L595" s="1">
        <v>4986183795.25</v>
      </c>
      <c r="M595" s="1">
        <v>123937</v>
      </c>
      <c r="N595" s="3">
        <f>IF(ISERR(LN(Table1532[[#This Row],[Close Price]]/I594)),"-",LN(Table1532[[#This Row],[Close Price]]/I594))</f>
        <v>1.2148055478433535E-2</v>
      </c>
    </row>
    <row r="596" spans="1:14" x14ac:dyDescent="0.3">
      <c r="A596" s="1" t="s">
        <v>41</v>
      </c>
      <c r="B596" s="1" t="s">
        <v>14</v>
      </c>
      <c r="C596" s="2">
        <v>43985</v>
      </c>
      <c r="D596" s="1">
        <v>708.1</v>
      </c>
      <c r="E596" s="1">
        <v>710.7</v>
      </c>
      <c r="F596" s="1">
        <v>711.9</v>
      </c>
      <c r="G596" s="1">
        <v>696</v>
      </c>
      <c r="H596" s="1">
        <v>702.85</v>
      </c>
      <c r="I596" s="1">
        <v>701.55</v>
      </c>
      <c r="J596" s="1">
        <v>702.71</v>
      </c>
      <c r="K596" s="1">
        <v>11378568</v>
      </c>
      <c r="L596" s="1">
        <v>7995869972.1499996</v>
      </c>
      <c r="M596" s="1">
        <v>179242</v>
      </c>
      <c r="N596" s="3">
        <f>IF(ISERR(LN(Table1532[[#This Row],[Close Price]]/I595)),"-",LN(Table1532[[#This Row],[Close Price]]/I595))</f>
        <v>-9.2931538177234325E-3</v>
      </c>
    </row>
    <row r="597" spans="1:14" x14ac:dyDescent="0.3">
      <c r="A597" s="1" t="s">
        <v>41</v>
      </c>
      <c r="B597" s="1" t="s">
        <v>14</v>
      </c>
      <c r="C597" s="2">
        <v>43986</v>
      </c>
      <c r="D597" s="1">
        <v>701.55</v>
      </c>
      <c r="E597" s="1">
        <v>702</v>
      </c>
      <c r="F597" s="1">
        <v>709.45</v>
      </c>
      <c r="G597" s="1">
        <v>697.5</v>
      </c>
      <c r="H597" s="1">
        <v>707.05</v>
      </c>
      <c r="I597" s="1">
        <v>707.75</v>
      </c>
      <c r="J597" s="1">
        <v>704.17</v>
      </c>
      <c r="K597" s="1">
        <v>10783594</v>
      </c>
      <c r="L597" s="1">
        <v>7593495551.3000002</v>
      </c>
      <c r="M597" s="1">
        <v>134508</v>
      </c>
      <c r="N597" s="3">
        <f>IF(ISERR(LN(Table1532[[#This Row],[Close Price]]/I596)),"-",LN(Table1532[[#This Row],[Close Price]]/I596))</f>
        <v>8.7987511520040591E-3</v>
      </c>
    </row>
    <row r="598" spans="1:14" x14ac:dyDescent="0.3">
      <c r="A598" s="1" t="s">
        <v>41</v>
      </c>
      <c r="B598" s="1" t="s">
        <v>14</v>
      </c>
      <c r="C598" s="2">
        <v>43987</v>
      </c>
      <c r="D598" s="1">
        <v>707.75</v>
      </c>
      <c r="E598" s="1">
        <v>707</v>
      </c>
      <c r="F598" s="1">
        <v>711.7</v>
      </c>
      <c r="G598" s="1">
        <v>700.6</v>
      </c>
      <c r="H598" s="1">
        <v>704.75</v>
      </c>
      <c r="I598" s="1">
        <v>703.55</v>
      </c>
      <c r="J598" s="1">
        <v>705.8</v>
      </c>
      <c r="K598" s="1">
        <v>7718943</v>
      </c>
      <c r="L598" s="1">
        <v>5448030851.9499998</v>
      </c>
      <c r="M598" s="1">
        <v>124734</v>
      </c>
      <c r="N598" s="3">
        <f>IF(ISERR(LN(Table1532[[#This Row],[Close Price]]/I597)),"-",LN(Table1532[[#This Row],[Close Price]]/I597))</f>
        <v>-5.951976757744384E-3</v>
      </c>
    </row>
    <row r="599" spans="1:14" x14ac:dyDescent="0.3">
      <c r="A599" s="1" t="s">
        <v>41</v>
      </c>
      <c r="B599" s="1" t="s">
        <v>14</v>
      </c>
      <c r="C599" s="2">
        <v>43990</v>
      </c>
      <c r="D599" s="1">
        <v>703.55</v>
      </c>
      <c r="E599" s="1">
        <v>707.65</v>
      </c>
      <c r="F599" s="1">
        <v>725.8</v>
      </c>
      <c r="G599" s="1">
        <v>704</v>
      </c>
      <c r="H599" s="1">
        <v>722.05</v>
      </c>
      <c r="I599" s="1">
        <v>720.85</v>
      </c>
      <c r="J599" s="1">
        <v>718.75</v>
      </c>
      <c r="K599" s="1">
        <v>10719124</v>
      </c>
      <c r="L599" s="1">
        <v>7704389372.5500002</v>
      </c>
      <c r="M599" s="1">
        <v>180849</v>
      </c>
      <c r="N599" s="3">
        <f>IF(ISERR(LN(Table1532[[#This Row],[Close Price]]/I598)),"-",LN(Table1532[[#This Row],[Close Price]]/I598))</f>
        <v>2.4292124023648061E-2</v>
      </c>
    </row>
    <row r="600" spans="1:14" x14ac:dyDescent="0.3">
      <c r="A600" s="1" t="s">
        <v>41</v>
      </c>
      <c r="B600" s="1" t="s">
        <v>14</v>
      </c>
      <c r="C600" s="2">
        <v>43991</v>
      </c>
      <c r="D600" s="1">
        <v>720.85</v>
      </c>
      <c r="E600" s="1">
        <v>720</v>
      </c>
      <c r="F600" s="1">
        <v>729.6</v>
      </c>
      <c r="G600" s="1">
        <v>715.05</v>
      </c>
      <c r="H600" s="1">
        <v>715.05</v>
      </c>
      <c r="I600" s="1">
        <v>717.6</v>
      </c>
      <c r="J600" s="1">
        <v>721.62</v>
      </c>
      <c r="K600" s="1">
        <v>10078863</v>
      </c>
      <c r="L600" s="1">
        <v>7273061785.4499998</v>
      </c>
      <c r="M600" s="1">
        <v>173628</v>
      </c>
      <c r="N600" s="3">
        <f>IF(ISERR(LN(Table1532[[#This Row],[Close Price]]/I599)),"-",LN(Table1532[[#This Row],[Close Price]]/I599))</f>
        <v>-4.5187605133263781E-3</v>
      </c>
    </row>
    <row r="601" spans="1:14" x14ac:dyDescent="0.3">
      <c r="A601" s="1" t="s">
        <v>41</v>
      </c>
      <c r="B601" s="1" t="s">
        <v>14</v>
      </c>
      <c r="C601" s="2">
        <v>43992</v>
      </c>
      <c r="D601" s="1">
        <v>717.6</v>
      </c>
      <c r="E601" s="1">
        <v>715</v>
      </c>
      <c r="F601" s="1">
        <v>719.45</v>
      </c>
      <c r="G601" s="1">
        <v>709.2</v>
      </c>
      <c r="H601" s="1">
        <v>714.95</v>
      </c>
      <c r="I601" s="1">
        <v>715.85</v>
      </c>
      <c r="J601" s="1">
        <v>715.57</v>
      </c>
      <c r="K601" s="1">
        <v>7263272</v>
      </c>
      <c r="L601" s="1">
        <v>5197377191.25</v>
      </c>
      <c r="M601" s="1">
        <v>121854</v>
      </c>
      <c r="N601" s="3">
        <f>IF(ISERR(LN(Table1532[[#This Row],[Close Price]]/I600)),"-",LN(Table1532[[#This Row],[Close Price]]/I600))</f>
        <v>-2.4416629382498774E-3</v>
      </c>
    </row>
    <row r="602" spans="1:14" x14ac:dyDescent="0.3">
      <c r="A602" s="1" t="s">
        <v>41</v>
      </c>
      <c r="B602" s="1" t="s">
        <v>14</v>
      </c>
      <c r="C602" s="2">
        <v>43993</v>
      </c>
      <c r="D602" s="1">
        <v>715.85</v>
      </c>
      <c r="E602" s="1">
        <v>712</v>
      </c>
      <c r="F602" s="1">
        <v>713.4</v>
      </c>
      <c r="G602" s="1">
        <v>700.25</v>
      </c>
      <c r="H602" s="1">
        <v>703.8</v>
      </c>
      <c r="I602" s="1">
        <v>703.95</v>
      </c>
      <c r="J602" s="1">
        <v>707.7</v>
      </c>
      <c r="K602" s="1">
        <v>8825914</v>
      </c>
      <c r="L602" s="1">
        <v>6246123985.5</v>
      </c>
      <c r="M602" s="1">
        <v>140529</v>
      </c>
      <c r="N602" s="3">
        <f>IF(ISERR(LN(Table1532[[#This Row],[Close Price]]/I601)),"-",LN(Table1532[[#This Row],[Close Price]]/I601))</f>
        <v>-1.6763316897800175E-2</v>
      </c>
    </row>
    <row r="603" spans="1:14" x14ac:dyDescent="0.3">
      <c r="A603" s="1" t="s">
        <v>41</v>
      </c>
      <c r="B603" s="1" t="s">
        <v>14</v>
      </c>
      <c r="C603" s="2">
        <v>43994</v>
      </c>
      <c r="D603" s="1">
        <v>703.95</v>
      </c>
      <c r="E603" s="1">
        <v>675.8</v>
      </c>
      <c r="F603" s="1">
        <v>695.15</v>
      </c>
      <c r="G603" s="1">
        <v>675.5</v>
      </c>
      <c r="H603" s="1">
        <v>691</v>
      </c>
      <c r="I603" s="1">
        <v>692.05</v>
      </c>
      <c r="J603" s="1">
        <v>686.35</v>
      </c>
      <c r="K603" s="1">
        <v>9796064</v>
      </c>
      <c r="L603" s="1">
        <v>6723519557.8000002</v>
      </c>
      <c r="M603" s="1">
        <v>165667</v>
      </c>
      <c r="N603" s="3">
        <f>IF(ISERR(LN(Table1532[[#This Row],[Close Price]]/I602)),"-",LN(Table1532[[#This Row],[Close Price]]/I602))</f>
        <v>-1.70491235658255E-2</v>
      </c>
    </row>
    <row r="604" spans="1:14" x14ac:dyDescent="0.3">
      <c r="A604" s="1" t="s">
        <v>41</v>
      </c>
      <c r="B604" s="1" t="s">
        <v>14</v>
      </c>
      <c r="C604" s="2">
        <v>43997</v>
      </c>
      <c r="D604" s="1">
        <v>692.05</v>
      </c>
      <c r="E604" s="1">
        <v>693</v>
      </c>
      <c r="F604" s="1">
        <v>704.4</v>
      </c>
      <c r="G604" s="1">
        <v>685.25</v>
      </c>
      <c r="H604" s="1">
        <v>688.05</v>
      </c>
      <c r="I604" s="1">
        <v>687.55</v>
      </c>
      <c r="J604" s="1">
        <v>692.55</v>
      </c>
      <c r="K604" s="1">
        <v>7857344</v>
      </c>
      <c r="L604" s="1">
        <v>5441612326.8500004</v>
      </c>
      <c r="M604" s="1">
        <v>105262</v>
      </c>
      <c r="N604" s="3">
        <f>IF(ISERR(LN(Table1532[[#This Row],[Close Price]]/I603)),"-",LN(Table1532[[#This Row],[Close Price]]/I603))</f>
        <v>-6.5236531737571692E-3</v>
      </c>
    </row>
    <row r="605" spans="1:14" x14ac:dyDescent="0.3">
      <c r="A605" s="1" t="s">
        <v>41</v>
      </c>
      <c r="B605" s="1" t="s">
        <v>14</v>
      </c>
      <c r="C605" s="2">
        <v>43998</v>
      </c>
      <c r="D605" s="1">
        <v>687.55</v>
      </c>
      <c r="E605" s="1">
        <v>702</v>
      </c>
      <c r="F605" s="1">
        <v>712</v>
      </c>
      <c r="G605" s="1">
        <v>699.15</v>
      </c>
      <c r="H605" s="1">
        <v>700</v>
      </c>
      <c r="I605" s="1">
        <v>701.2</v>
      </c>
      <c r="J605" s="1">
        <v>705.08</v>
      </c>
      <c r="K605" s="1">
        <v>10132423</v>
      </c>
      <c r="L605" s="1">
        <v>7144207775.0500002</v>
      </c>
      <c r="M605" s="1">
        <v>170413</v>
      </c>
      <c r="N605" s="3">
        <f>IF(ISERR(LN(Table1532[[#This Row],[Close Price]]/I604)),"-",LN(Table1532[[#This Row],[Close Price]]/I604))</f>
        <v>1.965859887812579E-2</v>
      </c>
    </row>
    <row r="606" spans="1:14" x14ac:dyDescent="0.3">
      <c r="A606" s="1" t="s">
        <v>41</v>
      </c>
      <c r="B606" s="1" t="s">
        <v>14</v>
      </c>
      <c r="C606" s="2">
        <v>43999</v>
      </c>
      <c r="D606" s="1">
        <v>701.2</v>
      </c>
      <c r="E606" s="1">
        <v>699.9</v>
      </c>
      <c r="F606" s="1">
        <v>710.3</v>
      </c>
      <c r="G606" s="1">
        <v>698</v>
      </c>
      <c r="H606" s="1">
        <v>704.6</v>
      </c>
      <c r="I606" s="1">
        <v>703.65</v>
      </c>
      <c r="J606" s="1">
        <v>705.4</v>
      </c>
      <c r="K606" s="1">
        <v>7291919</v>
      </c>
      <c r="L606" s="1">
        <v>5143752646.3000002</v>
      </c>
      <c r="M606" s="1">
        <v>136959</v>
      </c>
      <c r="N606" s="3">
        <f>IF(ISERR(LN(Table1532[[#This Row],[Close Price]]/I605)),"-",LN(Table1532[[#This Row],[Close Price]]/I605))</f>
        <v>3.4879203954972875E-3</v>
      </c>
    </row>
    <row r="607" spans="1:14" x14ac:dyDescent="0.3">
      <c r="A607" s="1" t="s">
        <v>41</v>
      </c>
      <c r="B607" s="1" t="s">
        <v>14</v>
      </c>
      <c r="C607" s="2">
        <v>44000</v>
      </c>
      <c r="D607" s="1">
        <v>703.65</v>
      </c>
      <c r="E607" s="1">
        <v>708.2</v>
      </c>
      <c r="F607" s="1">
        <v>716.6</v>
      </c>
      <c r="G607" s="1">
        <v>706</v>
      </c>
      <c r="H607" s="1">
        <v>713.4</v>
      </c>
      <c r="I607" s="1">
        <v>713.9</v>
      </c>
      <c r="J607" s="1">
        <v>711.84</v>
      </c>
      <c r="K607" s="1">
        <v>6670206</v>
      </c>
      <c r="L607" s="1">
        <v>4748091716.3999996</v>
      </c>
      <c r="M607" s="1">
        <v>174646</v>
      </c>
      <c r="N607" s="3">
        <f>IF(ISERR(LN(Table1532[[#This Row],[Close Price]]/I606)),"-",LN(Table1532[[#This Row],[Close Price]]/I606))</f>
        <v>1.4461823065838167E-2</v>
      </c>
    </row>
    <row r="608" spans="1:14" x14ac:dyDescent="0.3">
      <c r="A608" s="1" t="s">
        <v>41</v>
      </c>
      <c r="B608" s="1" t="s">
        <v>14</v>
      </c>
      <c r="C608" s="2">
        <v>44001</v>
      </c>
      <c r="D608" s="1">
        <v>713.9</v>
      </c>
      <c r="E608" s="1">
        <v>709</v>
      </c>
      <c r="F608" s="1">
        <v>711.9</v>
      </c>
      <c r="G608" s="1">
        <v>701</v>
      </c>
      <c r="H608" s="1">
        <v>708.15</v>
      </c>
      <c r="I608" s="1">
        <v>705.55</v>
      </c>
      <c r="J608" s="1">
        <v>704.87</v>
      </c>
      <c r="K608" s="1">
        <v>22438873</v>
      </c>
      <c r="L608" s="1">
        <v>15816432219.65</v>
      </c>
      <c r="M608" s="1">
        <v>266933</v>
      </c>
      <c r="N608" s="3">
        <f>IF(ISERR(LN(Table1532[[#This Row],[Close Price]]/I607)),"-",LN(Table1532[[#This Row],[Close Price]]/I607))</f>
        <v>-1.1765256004645216E-2</v>
      </c>
    </row>
    <row r="609" spans="1:14" x14ac:dyDescent="0.3">
      <c r="A609" s="1" t="s">
        <v>41</v>
      </c>
      <c r="B609" s="1" t="s">
        <v>14</v>
      </c>
      <c r="C609" s="2">
        <v>44004</v>
      </c>
      <c r="D609" s="1">
        <v>705.55</v>
      </c>
      <c r="E609" s="1">
        <v>707.1</v>
      </c>
      <c r="F609" s="1">
        <v>708.7</v>
      </c>
      <c r="G609" s="1">
        <v>700</v>
      </c>
      <c r="H609" s="1">
        <v>703.45</v>
      </c>
      <c r="I609" s="1">
        <v>703.7</v>
      </c>
      <c r="J609" s="1">
        <v>702.88</v>
      </c>
      <c r="K609" s="1">
        <v>7804139</v>
      </c>
      <c r="L609" s="1">
        <v>5485377026.1999998</v>
      </c>
      <c r="M609" s="1">
        <v>145862</v>
      </c>
      <c r="N609" s="3">
        <f>IF(ISERR(LN(Table1532[[#This Row],[Close Price]]/I608)),"-",LN(Table1532[[#This Row],[Close Price]]/I608))</f>
        <v>-2.6255115312662806E-3</v>
      </c>
    </row>
    <row r="610" spans="1:14" x14ac:dyDescent="0.3">
      <c r="A610" s="1" t="s">
        <v>41</v>
      </c>
      <c r="B610" s="1" t="s">
        <v>14</v>
      </c>
      <c r="C610" s="2">
        <v>44005</v>
      </c>
      <c r="D610" s="1">
        <v>703.7</v>
      </c>
      <c r="E610" s="1">
        <v>695.7</v>
      </c>
      <c r="F610" s="1">
        <v>724.5</v>
      </c>
      <c r="G610" s="1">
        <v>692.1</v>
      </c>
      <c r="H610" s="1">
        <v>720</v>
      </c>
      <c r="I610" s="1">
        <v>720.65</v>
      </c>
      <c r="J610" s="1">
        <v>713.34</v>
      </c>
      <c r="K610" s="1">
        <v>12157486</v>
      </c>
      <c r="L610" s="1">
        <v>8672464910.2000008</v>
      </c>
      <c r="M610" s="1">
        <v>203759</v>
      </c>
      <c r="N610" s="3">
        <f>IF(ISERR(LN(Table1532[[#This Row],[Close Price]]/I609)),"-",LN(Table1532[[#This Row],[Close Price]]/I609))</f>
        <v>2.380145355660843E-2</v>
      </c>
    </row>
    <row r="611" spans="1:14" x14ac:dyDescent="0.3">
      <c r="A611" s="1" t="s">
        <v>41</v>
      </c>
      <c r="B611" s="1" t="s">
        <v>14</v>
      </c>
      <c r="C611" s="2">
        <v>44006</v>
      </c>
      <c r="D611" s="1">
        <v>720.65</v>
      </c>
      <c r="E611" s="1">
        <v>716.9</v>
      </c>
      <c r="F611" s="1">
        <v>726.8</v>
      </c>
      <c r="G611" s="1">
        <v>709.4</v>
      </c>
      <c r="H611" s="1">
        <v>715.25</v>
      </c>
      <c r="I611" s="1">
        <v>714.15</v>
      </c>
      <c r="J611" s="1">
        <v>717.48</v>
      </c>
      <c r="K611" s="1">
        <v>10220908</v>
      </c>
      <c r="L611" s="1">
        <v>7333276139.6499996</v>
      </c>
      <c r="M611" s="1">
        <v>147819</v>
      </c>
      <c r="N611" s="3">
        <f>IF(ISERR(LN(Table1532[[#This Row],[Close Price]]/I610)),"-",LN(Table1532[[#This Row],[Close Price]]/I610))</f>
        <v>-9.060558220474307E-3</v>
      </c>
    </row>
    <row r="612" spans="1:14" x14ac:dyDescent="0.3">
      <c r="A612" s="1" t="s">
        <v>41</v>
      </c>
      <c r="B612" s="1" t="s">
        <v>14</v>
      </c>
      <c r="C612" s="2">
        <v>44007</v>
      </c>
      <c r="D612" s="1">
        <v>714.15</v>
      </c>
      <c r="E612" s="1">
        <v>704.85</v>
      </c>
      <c r="F612" s="1">
        <v>705.6</v>
      </c>
      <c r="G612" s="1">
        <v>693.5</v>
      </c>
      <c r="H612" s="1">
        <v>700.7</v>
      </c>
      <c r="I612" s="1">
        <v>700.5</v>
      </c>
      <c r="J612" s="1">
        <v>700.31</v>
      </c>
      <c r="K612" s="1">
        <v>14945304</v>
      </c>
      <c r="L612" s="1">
        <v>10466323460</v>
      </c>
      <c r="M612" s="1">
        <v>214685</v>
      </c>
      <c r="N612" s="3">
        <f>IF(ISERR(LN(Table1532[[#This Row],[Close Price]]/I611)),"-",LN(Table1532[[#This Row],[Close Price]]/I611))</f>
        <v>-1.929865853157579E-2</v>
      </c>
    </row>
    <row r="613" spans="1:14" x14ac:dyDescent="0.3">
      <c r="A613" s="1" t="s">
        <v>41</v>
      </c>
      <c r="B613" s="1" t="s">
        <v>14</v>
      </c>
      <c r="C613" s="2">
        <v>44008</v>
      </c>
      <c r="D613" s="1">
        <v>700.5</v>
      </c>
      <c r="E613" s="1">
        <v>710.2</v>
      </c>
      <c r="F613" s="1">
        <v>751.6</v>
      </c>
      <c r="G613" s="1">
        <v>710</v>
      </c>
      <c r="H613" s="1">
        <v>747</v>
      </c>
      <c r="I613" s="1">
        <v>748.2</v>
      </c>
      <c r="J613" s="1">
        <v>740.04</v>
      </c>
      <c r="K613" s="1">
        <v>26030535</v>
      </c>
      <c r="L613" s="1">
        <v>19263536479.450001</v>
      </c>
      <c r="M613" s="1">
        <v>378564</v>
      </c>
      <c r="N613" s="3">
        <f>IF(ISERR(LN(Table1532[[#This Row],[Close Price]]/I612)),"-",LN(Table1532[[#This Row],[Close Price]]/I612))</f>
        <v>6.5875956136984146E-2</v>
      </c>
    </row>
    <row r="614" spans="1:14" x14ac:dyDescent="0.3">
      <c r="A614" s="1" t="s">
        <v>41</v>
      </c>
      <c r="B614" s="1" t="s">
        <v>14</v>
      </c>
      <c r="C614" s="2">
        <v>44011</v>
      </c>
      <c r="D614" s="1">
        <v>748.2</v>
      </c>
      <c r="E614" s="1">
        <v>735.4</v>
      </c>
      <c r="F614" s="1">
        <v>744.7</v>
      </c>
      <c r="G614" s="1">
        <v>730.1</v>
      </c>
      <c r="H614" s="1">
        <v>731.4</v>
      </c>
      <c r="I614" s="1">
        <v>731.75</v>
      </c>
      <c r="J614" s="1">
        <v>735.05</v>
      </c>
      <c r="K614" s="1">
        <v>8954490</v>
      </c>
      <c r="L614" s="1">
        <v>6582024856.1999998</v>
      </c>
      <c r="M614" s="1">
        <v>128524</v>
      </c>
      <c r="N614" s="3">
        <f>IF(ISERR(LN(Table1532[[#This Row],[Close Price]]/I613)),"-",LN(Table1532[[#This Row],[Close Price]]/I613))</f>
        <v>-2.2231396342050638E-2</v>
      </c>
    </row>
    <row r="615" spans="1:14" x14ac:dyDescent="0.3">
      <c r="A615" s="1" t="s">
        <v>41</v>
      </c>
      <c r="B615" s="1" t="s">
        <v>14</v>
      </c>
      <c r="C615" s="2">
        <v>44012</v>
      </c>
      <c r="D615" s="1">
        <v>731.75</v>
      </c>
      <c r="E615" s="1">
        <v>732.8</v>
      </c>
      <c r="F615" s="1">
        <v>738.95</v>
      </c>
      <c r="G615" s="1">
        <v>724.25</v>
      </c>
      <c r="H615" s="1">
        <v>733.7</v>
      </c>
      <c r="I615" s="1">
        <v>735.95</v>
      </c>
      <c r="J615" s="1">
        <v>733.74</v>
      </c>
      <c r="K615" s="1">
        <v>10411347</v>
      </c>
      <c r="L615" s="1">
        <v>7639234132.75</v>
      </c>
      <c r="M615" s="1">
        <v>140340</v>
      </c>
      <c r="N615" s="3">
        <f>IF(ISERR(LN(Table1532[[#This Row],[Close Price]]/I614)),"-",LN(Table1532[[#This Row],[Close Price]]/I614))</f>
        <v>5.7232560666005987E-3</v>
      </c>
    </row>
    <row r="616" spans="1:14" x14ac:dyDescent="0.3">
      <c r="A616" s="1" t="s">
        <v>41</v>
      </c>
      <c r="B616" s="1" t="s">
        <v>14</v>
      </c>
      <c r="C616" s="2">
        <v>44013</v>
      </c>
      <c r="D616" s="1">
        <v>735.95</v>
      </c>
      <c r="E616" s="1">
        <v>737.25</v>
      </c>
      <c r="F616" s="1">
        <v>742.3</v>
      </c>
      <c r="G616" s="1">
        <v>729.75</v>
      </c>
      <c r="H616" s="1">
        <v>730.85</v>
      </c>
      <c r="I616" s="1">
        <v>731.9</v>
      </c>
      <c r="J616" s="1">
        <v>736.05</v>
      </c>
      <c r="K616" s="1">
        <v>5477687</v>
      </c>
      <c r="L616" s="1">
        <v>4031836579.9000001</v>
      </c>
      <c r="M616" s="1">
        <v>101474</v>
      </c>
      <c r="N616" s="3">
        <f>IF(ISERR(LN(Table1532[[#This Row],[Close Price]]/I615)),"-",LN(Table1532[[#This Row],[Close Price]]/I615))</f>
        <v>-5.5182890314143841E-3</v>
      </c>
    </row>
    <row r="617" spans="1:14" x14ac:dyDescent="0.3">
      <c r="A617" s="1" t="s">
        <v>41</v>
      </c>
      <c r="B617" s="1" t="s">
        <v>14</v>
      </c>
      <c r="C617" s="2">
        <v>44014</v>
      </c>
      <c r="D617" s="1">
        <v>731.9</v>
      </c>
      <c r="E617" s="1">
        <v>737.35</v>
      </c>
      <c r="F617" s="1">
        <v>765.45</v>
      </c>
      <c r="G617" s="1">
        <v>735.4</v>
      </c>
      <c r="H617" s="1">
        <v>756</v>
      </c>
      <c r="I617" s="1">
        <v>756.6</v>
      </c>
      <c r="J617" s="1">
        <v>756.33</v>
      </c>
      <c r="K617" s="1">
        <v>17263764</v>
      </c>
      <c r="L617" s="1">
        <v>13057143719.200001</v>
      </c>
      <c r="M617" s="1">
        <v>207044</v>
      </c>
      <c r="N617" s="3">
        <f>IF(ISERR(LN(Table1532[[#This Row],[Close Price]]/I616)),"-",LN(Table1532[[#This Row],[Close Price]]/I616))</f>
        <v>3.3190819591747432E-2</v>
      </c>
    </row>
    <row r="618" spans="1:14" x14ac:dyDescent="0.3">
      <c r="A618" s="1" t="s">
        <v>41</v>
      </c>
      <c r="B618" s="1" t="s">
        <v>14</v>
      </c>
      <c r="C618" s="2">
        <v>44015</v>
      </c>
      <c r="D618" s="1">
        <v>756.6</v>
      </c>
      <c r="E618" s="1">
        <v>755</v>
      </c>
      <c r="F618" s="1">
        <v>764</v>
      </c>
      <c r="G618" s="1">
        <v>752.5</v>
      </c>
      <c r="H618" s="1">
        <v>762.15</v>
      </c>
      <c r="I618" s="1">
        <v>762.7</v>
      </c>
      <c r="J618" s="1">
        <v>759.35</v>
      </c>
      <c r="K618" s="1">
        <v>7796573</v>
      </c>
      <c r="L618" s="1">
        <v>5920349096.5</v>
      </c>
      <c r="M618" s="1">
        <v>148320</v>
      </c>
      <c r="N618" s="3">
        <f>IF(ISERR(LN(Table1532[[#This Row],[Close Price]]/I617)),"-",LN(Table1532[[#This Row],[Close Price]]/I617))</f>
        <v>8.0300569712639901E-3</v>
      </c>
    </row>
    <row r="619" spans="1:14" x14ac:dyDescent="0.3">
      <c r="A619" s="1" t="s">
        <v>41</v>
      </c>
      <c r="B619" s="1" t="s">
        <v>14</v>
      </c>
      <c r="C619" s="2">
        <v>44018</v>
      </c>
      <c r="D619" s="1">
        <v>762.7</v>
      </c>
      <c r="E619" s="1">
        <v>765.2</v>
      </c>
      <c r="F619" s="1">
        <v>775</v>
      </c>
      <c r="G619" s="1">
        <v>761.5</v>
      </c>
      <c r="H619" s="1">
        <v>764.4</v>
      </c>
      <c r="I619" s="1">
        <v>764</v>
      </c>
      <c r="J619" s="1">
        <v>768.11</v>
      </c>
      <c r="K619" s="1">
        <v>8811009</v>
      </c>
      <c r="L619" s="1">
        <v>6767835779.25</v>
      </c>
      <c r="M619" s="1">
        <v>180660</v>
      </c>
      <c r="N619" s="3">
        <f>IF(ISERR(LN(Table1532[[#This Row],[Close Price]]/I618)),"-",LN(Table1532[[#This Row],[Close Price]]/I618))</f>
        <v>1.7030199963275318E-3</v>
      </c>
    </row>
    <row r="620" spans="1:14" x14ac:dyDescent="0.3">
      <c r="A620" s="1" t="s">
        <v>41</v>
      </c>
      <c r="B620" s="1" t="s">
        <v>14</v>
      </c>
      <c r="C620" s="2">
        <v>44019</v>
      </c>
      <c r="D620" s="1">
        <v>764</v>
      </c>
      <c r="E620" s="1">
        <v>769.4</v>
      </c>
      <c r="F620" s="1">
        <v>796.95</v>
      </c>
      <c r="G620" s="1">
        <v>765.55</v>
      </c>
      <c r="H620" s="1">
        <v>789.9</v>
      </c>
      <c r="I620" s="1">
        <v>794.15</v>
      </c>
      <c r="J620" s="1">
        <v>785.79</v>
      </c>
      <c r="K620" s="1">
        <v>19362666</v>
      </c>
      <c r="L620" s="1">
        <v>15215059540.35</v>
      </c>
      <c r="M620" s="1">
        <v>321825</v>
      </c>
      <c r="N620" s="3">
        <f>IF(ISERR(LN(Table1532[[#This Row],[Close Price]]/I619)),"-",LN(Table1532[[#This Row],[Close Price]]/I619))</f>
        <v>3.8704571114643586E-2</v>
      </c>
    </row>
    <row r="621" spans="1:14" x14ac:dyDescent="0.3">
      <c r="A621" s="1" t="s">
        <v>41</v>
      </c>
      <c r="B621" s="1" t="s">
        <v>14</v>
      </c>
      <c r="C621" s="2">
        <v>44020</v>
      </c>
      <c r="D621" s="1">
        <v>794.15</v>
      </c>
      <c r="E621" s="1">
        <v>784.9</v>
      </c>
      <c r="F621" s="1">
        <v>784.9</v>
      </c>
      <c r="G621" s="1">
        <v>772.2</v>
      </c>
      <c r="H621" s="1">
        <v>774.5</v>
      </c>
      <c r="I621" s="1">
        <v>774.7</v>
      </c>
      <c r="J621" s="1">
        <v>778.55</v>
      </c>
      <c r="K621" s="1">
        <v>8476675</v>
      </c>
      <c r="L621" s="1">
        <v>6599550757.3500004</v>
      </c>
      <c r="M621" s="1">
        <v>145325</v>
      </c>
      <c r="N621" s="3">
        <f>IF(ISERR(LN(Table1532[[#This Row],[Close Price]]/I620)),"-",LN(Table1532[[#This Row],[Close Price]]/I620))</f>
        <v>-2.4796502643307159E-2</v>
      </c>
    </row>
    <row r="622" spans="1:14" x14ac:dyDescent="0.3">
      <c r="A622" s="1" t="s">
        <v>41</v>
      </c>
      <c r="B622" s="1" t="s">
        <v>14</v>
      </c>
      <c r="C622" s="2">
        <v>44021</v>
      </c>
      <c r="D622" s="1">
        <v>774.7</v>
      </c>
      <c r="E622" s="1">
        <v>780</v>
      </c>
      <c r="F622" s="1">
        <v>790</v>
      </c>
      <c r="G622" s="1">
        <v>775</v>
      </c>
      <c r="H622" s="1">
        <v>782.05</v>
      </c>
      <c r="I622" s="1">
        <v>781.7</v>
      </c>
      <c r="J622" s="1">
        <v>781.17</v>
      </c>
      <c r="K622" s="1">
        <v>6854196</v>
      </c>
      <c r="L622" s="1">
        <v>5354314427.5</v>
      </c>
      <c r="M622" s="1">
        <v>130712</v>
      </c>
      <c r="N622" s="3">
        <f>IF(ISERR(LN(Table1532[[#This Row],[Close Price]]/I621)),"-",LN(Table1532[[#This Row],[Close Price]]/I621))</f>
        <v>8.9951775884278828E-3</v>
      </c>
    </row>
    <row r="623" spans="1:14" x14ac:dyDescent="0.3">
      <c r="A623" s="1" t="s">
        <v>41</v>
      </c>
      <c r="B623" s="1" t="s">
        <v>14</v>
      </c>
      <c r="C623" s="2">
        <v>44022</v>
      </c>
      <c r="D623" s="1">
        <v>781.7</v>
      </c>
      <c r="E623" s="1">
        <v>773.5</v>
      </c>
      <c r="F623" s="1">
        <v>789.9</v>
      </c>
      <c r="G623" s="1">
        <v>773.5</v>
      </c>
      <c r="H623" s="1">
        <v>779.9</v>
      </c>
      <c r="I623" s="1">
        <v>781.85</v>
      </c>
      <c r="J623" s="1">
        <v>782.38</v>
      </c>
      <c r="K623" s="1">
        <v>5206452</v>
      </c>
      <c r="L623" s="1">
        <v>4073445025.5500002</v>
      </c>
      <c r="M623" s="1">
        <v>94276</v>
      </c>
      <c r="N623" s="3">
        <f>IF(ISERR(LN(Table1532[[#This Row],[Close Price]]/I622)),"-",LN(Table1532[[#This Row],[Close Price]]/I622))</f>
        <v>1.9187106323459197E-4</v>
      </c>
    </row>
    <row r="624" spans="1:14" x14ac:dyDescent="0.3">
      <c r="A624" s="1" t="s">
        <v>41</v>
      </c>
      <c r="B624" s="1" t="s">
        <v>14</v>
      </c>
      <c r="C624" s="2">
        <v>44025</v>
      </c>
      <c r="D624" s="1">
        <v>781.85</v>
      </c>
      <c r="E624" s="1">
        <v>788</v>
      </c>
      <c r="F624" s="1">
        <v>805.35</v>
      </c>
      <c r="G624" s="1">
        <v>786.05</v>
      </c>
      <c r="H624" s="1">
        <v>796.1</v>
      </c>
      <c r="I624" s="1">
        <v>797.05</v>
      </c>
      <c r="J624" s="1">
        <v>797.65</v>
      </c>
      <c r="K624" s="1">
        <v>10804911</v>
      </c>
      <c r="L624" s="1">
        <v>8618519869.7999992</v>
      </c>
      <c r="M624" s="1">
        <v>150013</v>
      </c>
      <c r="N624" s="3">
        <f>IF(ISERR(LN(Table1532[[#This Row],[Close Price]]/I623)),"-",LN(Table1532[[#This Row],[Close Price]]/I623))</f>
        <v>1.9254505790136305E-2</v>
      </c>
    </row>
    <row r="625" spans="1:14" x14ac:dyDescent="0.3">
      <c r="A625" s="1" t="s">
        <v>41</v>
      </c>
      <c r="B625" s="1" t="s">
        <v>14</v>
      </c>
      <c r="C625" s="2">
        <v>44026</v>
      </c>
      <c r="D625" s="1">
        <v>797.05</v>
      </c>
      <c r="E625" s="1">
        <v>792.95</v>
      </c>
      <c r="F625" s="1">
        <v>806.4</v>
      </c>
      <c r="G625" s="1">
        <v>781.35</v>
      </c>
      <c r="H625" s="1">
        <v>784.95</v>
      </c>
      <c r="I625" s="1">
        <v>783.25</v>
      </c>
      <c r="J625" s="1">
        <v>794.38</v>
      </c>
      <c r="K625" s="1">
        <v>8961822</v>
      </c>
      <c r="L625" s="1">
        <v>7119121563.1499996</v>
      </c>
      <c r="M625" s="1">
        <v>139180</v>
      </c>
      <c r="N625" s="3">
        <f>IF(ISERR(LN(Table1532[[#This Row],[Close Price]]/I624)),"-",LN(Table1532[[#This Row],[Close Price]]/I624))</f>
        <v>-1.7465482247354457E-2</v>
      </c>
    </row>
    <row r="626" spans="1:14" x14ac:dyDescent="0.3">
      <c r="A626" s="1" t="s">
        <v>41</v>
      </c>
      <c r="B626" s="1" t="s">
        <v>14</v>
      </c>
      <c r="C626" s="2">
        <v>44027</v>
      </c>
      <c r="D626" s="1">
        <v>783.25</v>
      </c>
      <c r="E626" s="1">
        <v>799</v>
      </c>
      <c r="F626" s="1">
        <v>848.45</v>
      </c>
      <c r="G626" s="1">
        <v>794.8</v>
      </c>
      <c r="H626" s="1">
        <v>833.95</v>
      </c>
      <c r="I626" s="1">
        <v>830.95</v>
      </c>
      <c r="J626" s="1">
        <v>828.95</v>
      </c>
      <c r="K626" s="1">
        <v>30060998</v>
      </c>
      <c r="L626" s="1">
        <v>24919080835.200001</v>
      </c>
      <c r="M626" s="1">
        <v>376383</v>
      </c>
      <c r="N626" s="3">
        <f>IF(ISERR(LN(Table1532[[#This Row],[Close Price]]/I625)),"-",LN(Table1532[[#This Row],[Close Price]]/I625))</f>
        <v>5.9117694741231158E-2</v>
      </c>
    </row>
    <row r="627" spans="1:14" x14ac:dyDescent="0.3">
      <c r="A627" s="1" t="s">
        <v>41</v>
      </c>
      <c r="B627" s="1" t="s">
        <v>14</v>
      </c>
      <c r="C627" s="2">
        <v>44028</v>
      </c>
      <c r="D627" s="1">
        <v>830.95</v>
      </c>
      <c r="E627" s="1">
        <v>900.1</v>
      </c>
      <c r="F627" s="1">
        <v>955.5</v>
      </c>
      <c r="G627" s="1">
        <v>894.25</v>
      </c>
      <c r="H627" s="1">
        <v>910</v>
      </c>
      <c r="I627" s="1">
        <v>911</v>
      </c>
      <c r="J627" s="1">
        <v>920.45</v>
      </c>
      <c r="K627" s="1">
        <v>90433393</v>
      </c>
      <c r="L627" s="1">
        <v>83239052701.350006</v>
      </c>
      <c r="M627" s="1">
        <v>936612</v>
      </c>
      <c r="N627" s="3">
        <f>IF(ISERR(LN(Table1532[[#This Row],[Close Price]]/I626)),"-",LN(Table1532[[#This Row],[Close Price]]/I626))</f>
        <v>9.1973272686426091E-2</v>
      </c>
    </row>
    <row r="628" spans="1:14" x14ac:dyDescent="0.3">
      <c r="A628" s="1" t="s">
        <v>41</v>
      </c>
      <c r="B628" s="1" t="s">
        <v>14</v>
      </c>
      <c r="C628" s="2">
        <v>44029</v>
      </c>
      <c r="D628" s="1">
        <v>911</v>
      </c>
      <c r="E628" s="1">
        <v>911</v>
      </c>
      <c r="F628" s="1">
        <v>919.9</v>
      </c>
      <c r="G628" s="1">
        <v>892.15</v>
      </c>
      <c r="H628" s="1">
        <v>905.65</v>
      </c>
      <c r="I628" s="1">
        <v>903.15</v>
      </c>
      <c r="J628" s="1">
        <v>903.73</v>
      </c>
      <c r="K628" s="1">
        <v>31682904</v>
      </c>
      <c r="L628" s="1">
        <v>28632889196.349998</v>
      </c>
      <c r="M628" s="1">
        <v>432265</v>
      </c>
      <c r="N628" s="3">
        <f>IF(ISERR(LN(Table1532[[#This Row],[Close Price]]/I627)),"-",LN(Table1532[[#This Row],[Close Price]]/I627))</f>
        <v>-8.6542446813918043E-3</v>
      </c>
    </row>
    <row r="629" spans="1:14" x14ac:dyDescent="0.3">
      <c r="A629" s="1" t="s">
        <v>41</v>
      </c>
      <c r="B629" s="1" t="s">
        <v>14</v>
      </c>
      <c r="C629" s="2">
        <v>44032</v>
      </c>
      <c r="D629" s="1">
        <v>903.15</v>
      </c>
      <c r="E629" s="1">
        <v>908.5</v>
      </c>
      <c r="F629" s="1">
        <v>945</v>
      </c>
      <c r="G629" s="1">
        <v>906.75</v>
      </c>
      <c r="H629" s="1">
        <v>942.95</v>
      </c>
      <c r="I629" s="1">
        <v>934.3</v>
      </c>
      <c r="J629" s="1">
        <v>921.63</v>
      </c>
      <c r="K629" s="1">
        <v>18421083</v>
      </c>
      <c r="L629" s="1">
        <v>16977458352.5</v>
      </c>
      <c r="M629" s="1">
        <v>242092</v>
      </c>
      <c r="N629" s="3">
        <f>IF(ISERR(LN(Table1532[[#This Row],[Close Price]]/I628)),"-",LN(Table1532[[#This Row],[Close Price]]/I628))</f>
        <v>3.3908933220343378E-2</v>
      </c>
    </row>
    <row r="630" spans="1:14" x14ac:dyDescent="0.3">
      <c r="A630" s="1" t="s">
        <v>41</v>
      </c>
      <c r="B630" s="1" t="s">
        <v>14</v>
      </c>
      <c r="C630" s="2">
        <v>44033</v>
      </c>
      <c r="D630" s="1">
        <v>934.3</v>
      </c>
      <c r="E630" s="1">
        <v>945</v>
      </c>
      <c r="F630" s="1">
        <v>949.7</v>
      </c>
      <c r="G630" s="1">
        <v>929.2</v>
      </c>
      <c r="H630" s="1">
        <v>937.35</v>
      </c>
      <c r="I630" s="1">
        <v>936.75</v>
      </c>
      <c r="J630" s="1">
        <v>937.15</v>
      </c>
      <c r="K630" s="1">
        <v>12877814</v>
      </c>
      <c r="L630" s="1">
        <v>12068383201.450001</v>
      </c>
      <c r="M630" s="1">
        <v>209340</v>
      </c>
      <c r="N630" s="3">
        <f>IF(ISERR(LN(Table1532[[#This Row],[Close Price]]/I629)),"-",LN(Table1532[[#This Row],[Close Price]]/I629))</f>
        <v>2.6188518748868363E-3</v>
      </c>
    </row>
    <row r="631" spans="1:14" x14ac:dyDescent="0.3">
      <c r="A631" s="1" t="s">
        <v>41</v>
      </c>
      <c r="B631" s="1" t="s">
        <v>14</v>
      </c>
      <c r="C631" s="2">
        <v>44034</v>
      </c>
      <c r="D631" s="1">
        <v>936.75</v>
      </c>
      <c r="E631" s="1">
        <v>938.95</v>
      </c>
      <c r="F631" s="1">
        <v>939</v>
      </c>
      <c r="G631" s="1">
        <v>910</v>
      </c>
      <c r="H631" s="1">
        <v>919.25</v>
      </c>
      <c r="I631" s="1">
        <v>917.9</v>
      </c>
      <c r="J631" s="1">
        <v>921.44</v>
      </c>
      <c r="K631" s="1">
        <v>14354421</v>
      </c>
      <c r="L631" s="1">
        <v>13226774280.799999</v>
      </c>
      <c r="M631" s="1">
        <v>191180</v>
      </c>
      <c r="N631" s="3">
        <f>IF(ISERR(LN(Table1532[[#This Row],[Close Price]]/I630)),"-",LN(Table1532[[#This Row],[Close Price]]/I630))</f>
        <v>-2.0327985448751501E-2</v>
      </c>
    </row>
    <row r="632" spans="1:14" x14ac:dyDescent="0.3">
      <c r="A632" s="1" t="s">
        <v>41</v>
      </c>
      <c r="B632" s="1" t="s">
        <v>14</v>
      </c>
      <c r="C632" s="2">
        <v>44035</v>
      </c>
      <c r="D632" s="1">
        <v>917.9</v>
      </c>
      <c r="E632" s="1">
        <v>915.65</v>
      </c>
      <c r="F632" s="1">
        <v>915.8</v>
      </c>
      <c r="G632" s="1">
        <v>900.65</v>
      </c>
      <c r="H632" s="1">
        <v>911.25</v>
      </c>
      <c r="I632" s="1">
        <v>907.95</v>
      </c>
      <c r="J632" s="1">
        <v>907.32</v>
      </c>
      <c r="K632" s="1">
        <v>13052804</v>
      </c>
      <c r="L632" s="1">
        <v>11843097055.65</v>
      </c>
      <c r="M632" s="1">
        <v>203420</v>
      </c>
      <c r="N632" s="3">
        <f>IF(ISERR(LN(Table1532[[#This Row],[Close Price]]/I631)),"-",LN(Table1532[[#This Row],[Close Price]]/I631))</f>
        <v>-1.0899141219239303E-2</v>
      </c>
    </row>
    <row r="633" spans="1:14" x14ac:dyDescent="0.3">
      <c r="A633" s="1" t="s">
        <v>41</v>
      </c>
      <c r="B633" s="1" t="s">
        <v>14</v>
      </c>
      <c r="C633" s="2">
        <v>44036</v>
      </c>
      <c r="D633" s="1">
        <v>907.95</v>
      </c>
      <c r="E633" s="1">
        <v>903.25</v>
      </c>
      <c r="F633" s="1">
        <v>925.75</v>
      </c>
      <c r="G633" s="1">
        <v>903.25</v>
      </c>
      <c r="H633" s="1">
        <v>921.2</v>
      </c>
      <c r="I633" s="1">
        <v>922.85</v>
      </c>
      <c r="J633" s="1">
        <v>915.28</v>
      </c>
      <c r="K633" s="1">
        <v>18209670</v>
      </c>
      <c r="L633" s="1">
        <v>16666989753.65</v>
      </c>
      <c r="M633" s="1">
        <v>240036</v>
      </c>
      <c r="N633" s="3">
        <f>IF(ISERR(LN(Table1532[[#This Row],[Close Price]]/I632)),"-",LN(Table1532[[#This Row],[Close Price]]/I632))</f>
        <v>1.627739674749434E-2</v>
      </c>
    </row>
    <row r="634" spans="1:14" x14ac:dyDescent="0.3">
      <c r="A634" s="1" t="s">
        <v>41</v>
      </c>
      <c r="B634" s="1" t="s">
        <v>14</v>
      </c>
      <c r="C634" s="2">
        <v>44039</v>
      </c>
      <c r="D634" s="1">
        <v>922.85</v>
      </c>
      <c r="E634" s="1">
        <v>921.55</v>
      </c>
      <c r="F634" s="1">
        <v>952.8</v>
      </c>
      <c r="G634" s="1">
        <v>918.65</v>
      </c>
      <c r="H634" s="1">
        <v>947.15</v>
      </c>
      <c r="I634" s="1">
        <v>948.45</v>
      </c>
      <c r="J634" s="1">
        <v>939.16</v>
      </c>
      <c r="K634" s="1">
        <v>16828218</v>
      </c>
      <c r="L634" s="1">
        <v>15804436676.549999</v>
      </c>
      <c r="M634" s="1">
        <v>278528</v>
      </c>
      <c r="N634" s="3">
        <f>IF(ISERR(LN(Table1532[[#This Row],[Close Price]]/I633)),"-",LN(Table1532[[#This Row],[Close Price]]/I633))</f>
        <v>2.7362365419431628E-2</v>
      </c>
    </row>
    <row r="635" spans="1:14" x14ac:dyDescent="0.3">
      <c r="A635" s="1" t="s">
        <v>41</v>
      </c>
      <c r="B635" s="1" t="s">
        <v>14</v>
      </c>
      <c r="C635" s="2">
        <v>44040</v>
      </c>
      <c r="D635" s="1">
        <v>948.45</v>
      </c>
      <c r="E635" s="1">
        <v>946</v>
      </c>
      <c r="F635" s="1">
        <v>967.55</v>
      </c>
      <c r="G635" s="1">
        <v>941.2</v>
      </c>
      <c r="H635" s="1">
        <v>960.6</v>
      </c>
      <c r="I635" s="1">
        <v>962.85</v>
      </c>
      <c r="J635" s="1">
        <v>953.58</v>
      </c>
      <c r="K635" s="1">
        <v>15819466</v>
      </c>
      <c r="L635" s="1">
        <v>15085058374.450001</v>
      </c>
      <c r="M635" s="1">
        <v>220010</v>
      </c>
      <c r="N635" s="3">
        <f>IF(ISERR(LN(Table1532[[#This Row],[Close Price]]/I634)),"-",LN(Table1532[[#This Row],[Close Price]]/I634))</f>
        <v>1.5068563253165006E-2</v>
      </c>
    </row>
    <row r="636" spans="1:14" x14ac:dyDescent="0.3">
      <c r="A636" s="1" t="s">
        <v>41</v>
      </c>
      <c r="B636" s="1" t="s">
        <v>14</v>
      </c>
      <c r="C636" s="2">
        <v>44041</v>
      </c>
      <c r="D636" s="1">
        <v>962.85</v>
      </c>
      <c r="E636" s="1">
        <v>953.25</v>
      </c>
      <c r="F636" s="1">
        <v>960</v>
      </c>
      <c r="G636" s="1">
        <v>943.6</v>
      </c>
      <c r="H636" s="1">
        <v>951.95</v>
      </c>
      <c r="I636" s="1">
        <v>954.15</v>
      </c>
      <c r="J636" s="1">
        <v>952.22</v>
      </c>
      <c r="K636" s="1">
        <v>11152710</v>
      </c>
      <c r="L636" s="1">
        <v>10619817805.65</v>
      </c>
      <c r="M636" s="1">
        <v>212215</v>
      </c>
      <c r="N636" s="3">
        <f>IF(ISERR(LN(Table1532[[#This Row],[Close Price]]/I635)),"-",LN(Table1532[[#This Row],[Close Price]]/I635))</f>
        <v>-9.0767446329739643E-3</v>
      </c>
    </row>
    <row r="637" spans="1:14" x14ac:dyDescent="0.3">
      <c r="A637" s="1" t="s">
        <v>41</v>
      </c>
      <c r="B637" s="1" t="s">
        <v>14</v>
      </c>
      <c r="C637" s="2">
        <v>44042</v>
      </c>
      <c r="D637" s="1">
        <v>954.15</v>
      </c>
      <c r="E637" s="1">
        <v>962</v>
      </c>
      <c r="F637" s="1">
        <v>972.65</v>
      </c>
      <c r="G637" s="1">
        <v>958.75</v>
      </c>
      <c r="H637" s="1">
        <v>962.15</v>
      </c>
      <c r="I637" s="1">
        <v>961.45</v>
      </c>
      <c r="J637" s="1">
        <v>965.59</v>
      </c>
      <c r="K637" s="1">
        <v>12492569</v>
      </c>
      <c r="L637" s="1">
        <v>12062741576.700001</v>
      </c>
      <c r="M637" s="1">
        <v>222807</v>
      </c>
      <c r="N637" s="3">
        <f>IF(ISERR(LN(Table1532[[#This Row],[Close Price]]/I636)),"-",LN(Table1532[[#This Row],[Close Price]]/I636))</f>
        <v>7.6216698036733902E-3</v>
      </c>
    </row>
    <row r="638" spans="1:14" x14ac:dyDescent="0.3">
      <c r="A638" s="1" t="s">
        <v>41</v>
      </c>
      <c r="B638" s="1" t="s">
        <v>14</v>
      </c>
      <c r="C638" s="2">
        <v>44043</v>
      </c>
      <c r="D638" s="1">
        <v>961.45</v>
      </c>
      <c r="E638" s="1">
        <v>969.25</v>
      </c>
      <c r="F638" s="1">
        <v>986.45</v>
      </c>
      <c r="G638" s="1">
        <v>953.3</v>
      </c>
      <c r="H638" s="1">
        <v>967.75</v>
      </c>
      <c r="I638" s="1">
        <v>966</v>
      </c>
      <c r="J638" s="1">
        <v>971.12</v>
      </c>
      <c r="K638" s="1">
        <v>12704359</v>
      </c>
      <c r="L638" s="1">
        <v>12337423707.700001</v>
      </c>
      <c r="M638" s="1">
        <v>195979</v>
      </c>
      <c r="N638" s="3">
        <f>IF(ISERR(LN(Table1532[[#This Row],[Close Price]]/I637)),"-",LN(Table1532[[#This Row],[Close Price]]/I637))</f>
        <v>4.7212726159217002E-3</v>
      </c>
    </row>
    <row r="639" spans="1:14" x14ac:dyDescent="0.3">
      <c r="A639" s="1" t="s">
        <v>41</v>
      </c>
      <c r="B639" s="1" t="s">
        <v>14</v>
      </c>
      <c r="C639" s="2">
        <v>44046</v>
      </c>
      <c r="D639" s="1">
        <v>966</v>
      </c>
      <c r="E639" s="1">
        <v>960</v>
      </c>
      <c r="F639" s="1">
        <v>965.4</v>
      </c>
      <c r="G639" s="1">
        <v>947.45</v>
      </c>
      <c r="H639" s="1">
        <v>955.3</v>
      </c>
      <c r="I639" s="1">
        <v>956.9</v>
      </c>
      <c r="J639" s="1">
        <v>954.94</v>
      </c>
      <c r="K639" s="1">
        <v>8480166</v>
      </c>
      <c r="L639" s="1">
        <v>8098076651.3999996</v>
      </c>
      <c r="M639" s="1">
        <v>164566</v>
      </c>
      <c r="N639" s="3">
        <f>IF(ISERR(LN(Table1532[[#This Row],[Close Price]]/I638)),"-",LN(Table1532[[#This Row],[Close Price]]/I638))</f>
        <v>-9.4649414273008346E-3</v>
      </c>
    </row>
    <row r="640" spans="1:14" x14ac:dyDescent="0.3">
      <c r="A640" s="1" t="s">
        <v>41</v>
      </c>
      <c r="B640" s="1" t="s">
        <v>14</v>
      </c>
      <c r="C640" s="2">
        <v>44047</v>
      </c>
      <c r="D640" s="1">
        <v>956.9</v>
      </c>
      <c r="E640" s="1">
        <v>960.45</v>
      </c>
      <c r="F640" s="1">
        <v>970.7</v>
      </c>
      <c r="G640" s="1">
        <v>940.55</v>
      </c>
      <c r="H640" s="1">
        <v>952</v>
      </c>
      <c r="I640" s="1">
        <v>949.85</v>
      </c>
      <c r="J640" s="1">
        <v>949.99</v>
      </c>
      <c r="K640" s="1">
        <v>11133259</v>
      </c>
      <c r="L640" s="1">
        <v>10576516986.200001</v>
      </c>
      <c r="M640" s="1">
        <v>166839</v>
      </c>
      <c r="N640" s="3">
        <f>IF(ISERR(LN(Table1532[[#This Row],[Close Price]]/I639)),"-",LN(Table1532[[#This Row],[Close Price]]/I639))</f>
        <v>-7.3948153941590065E-3</v>
      </c>
    </row>
    <row r="641" spans="1:14" x14ac:dyDescent="0.3">
      <c r="A641" s="1" t="s">
        <v>41</v>
      </c>
      <c r="B641" s="1" t="s">
        <v>14</v>
      </c>
      <c r="C641" s="2">
        <v>44048</v>
      </c>
      <c r="D641" s="1">
        <v>949.85</v>
      </c>
      <c r="E641" s="1">
        <v>952</v>
      </c>
      <c r="F641" s="1">
        <v>960.95</v>
      </c>
      <c r="G641" s="1">
        <v>938.3</v>
      </c>
      <c r="H641" s="1">
        <v>944.5</v>
      </c>
      <c r="I641" s="1">
        <v>944.7</v>
      </c>
      <c r="J641" s="1">
        <v>947.7</v>
      </c>
      <c r="K641" s="1">
        <v>9616176</v>
      </c>
      <c r="L641" s="1">
        <v>9113224804.75</v>
      </c>
      <c r="M641" s="1">
        <v>170591</v>
      </c>
      <c r="N641" s="3">
        <f>IF(ISERR(LN(Table1532[[#This Row],[Close Price]]/I640)),"-",LN(Table1532[[#This Row],[Close Price]]/I640))</f>
        <v>-5.4366606159695101E-3</v>
      </c>
    </row>
    <row r="642" spans="1:14" x14ac:dyDescent="0.3">
      <c r="A642" s="1" t="s">
        <v>41</v>
      </c>
      <c r="B642" s="1" t="s">
        <v>14</v>
      </c>
      <c r="C642" s="2">
        <v>44049</v>
      </c>
      <c r="D642" s="1">
        <v>944.7</v>
      </c>
      <c r="E642" s="1">
        <v>953.5</v>
      </c>
      <c r="F642" s="1">
        <v>974.4</v>
      </c>
      <c r="G642" s="1">
        <v>942.5</v>
      </c>
      <c r="H642" s="1">
        <v>972</v>
      </c>
      <c r="I642" s="1">
        <v>970.85</v>
      </c>
      <c r="J642" s="1">
        <v>962.12</v>
      </c>
      <c r="K642" s="1">
        <v>10976523</v>
      </c>
      <c r="L642" s="1">
        <v>10560771158.200001</v>
      </c>
      <c r="M642" s="1">
        <v>202937</v>
      </c>
      <c r="N642" s="3">
        <f>IF(ISERR(LN(Table1532[[#This Row],[Close Price]]/I641)),"-",LN(Table1532[[#This Row],[Close Price]]/I641))</f>
        <v>2.7304559665374019E-2</v>
      </c>
    </row>
    <row r="643" spans="1:14" x14ac:dyDescent="0.3">
      <c r="A643" s="1" t="s">
        <v>41</v>
      </c>
      <c r="B643" s="1" t="s">
        <v>14</v>
      </c>
      <c r="C643" s="2">
        <v>44050</v>
      </c>
      <c r="D643" s="1">
        <v>970.85</v>
      </c>
      <c r="E643" s="1">
        <v>969.45</v>
      </c>
      <c r="F643" s="1">
        <v>969.45</v>
      </c>
      <c r="G643" s="1">
        <v>949</v>
      </c>
      <c r="H643" s="1">
        <v>951.65</v>
      </c>
      <c r="I643" s="1">
        <v>950.9</v>
      </c>
      <c r="J643" s="1">
        <v>955.24</v>
      </c>
      <c r="K643" s="1">
        <v>8010973</v>
      </c>
      <c r="L643" s="1">
        <v>7652389955.25</v>
      </c>
      <c r="M643" s="1">
        <v>159251</v>
      </c>
      <c r="N643" s="3">
        <f>IF(ISERR(LN(Table1532[[#This Row],[Close Price]]/I642)),"-",LN(Table1532[[#This Row],[Close Price]]/I642))</f>
        <v>-2.0763071895064288E-2</v>
      </c>
    </row>
    <row r="644" spans="1:14" x14ac:dyDescent="0.3">
      <c r="A644" s="1" t="s">
        <v>41</v>
      </c>
      <c r="B644" s="1" t="s">
        <v>14</v>
      </c>
      <c r="C644" s="2">
        <v>44053</v>
      </c>
      <c r="D644" s="1">
        <v>950.9</v>
      </c>
      <c r="E644" s="1">
        <v>948.9</v>
      </c>
      <c r="F644" s="1">
        <v>956.8</v>
      </c>
      <c r="G644" s="1">
        <v>945.3</v>
      </c>
      <c r="H644" s="1">
        <v>950.55</v>
      </c>
      <c r="I644" s="1">
        <v>951.35</v>
      </c>
      <c r="J644" s="1">
        <v>952.75</v>
      </c>
      <c r="K644" s="1">
        <v>5716472</v>
      </c>
      <c r="L644" s="1">
        <v>5446342904.0500002</v>
      </c>
      <c r="M644" s="1">
        <v>102663</v>
      </c>
      <c r="N644" s="3">
        <f>IF(ISERR(LN(Table1532[[#This Row],[Close Price]]/I643)),"-",LN(Table1532[[#This Row],[Close Price]]/I643))</f>
        <v>4.7312394101122537E-4</v>
      </c>
    </row>
    <row r="645" spans="1:14" x14ac:dyDescent="0.3">
      <c r="A645" s="1" t="s">
        <v>41</v>
      </c>
      <c r="B645" s="1" t="s">
        <v>14</v>
      </c>
      <c r="C645" s="2">
        <v>44054</v>
      </c>
      <c r="D645" s="1">
        <v>951.35</v>
      </c>
      <c r="E645" s="1">
        <v>949.9</v>
      </c>
      <c r="F645" s="1">
        <v>962</v>
      </c>
      <c r="G645" s="1">
        <v>946.1</v>
      </c>
      <c r="H645" s="1">
        <v>950.5</v>
      </c>
      <c r="I645" s="1">
        <v>948.45</v>
      </c>
      <c r="J645" s="1">
        <v>953.42</v>
      </c>
      <c r="K645" s="1">
        <v>6802508</v>
      </c>
      <c r="L645" s="1">
        <v>6485671474.6499996</v>
      </c>
      <c r="M645" s="1">
        <v>92778</v>
      </c>
      <c r="N645" s="3">
        <f>IF(ISERR(LN(Table1532[[#This Row],[Close Price]]/I644)),"-",LN(Table1532[[#This Row],[Close Price]]/I644))</f>
        <v>-3.0529553136777773E-3</v>
      </c>
    </row>
    <row r="646" spans="1:14" x14ac:dyDescent="0.3">
      <c r="A646" s="1" t="s">
        <v>41</v>
      </c>
      <c r="B646" s="1" t="s">
        <v>14</v>
      </c>
      <c r="C646" s="2">
        <v>44055</v>
      </c>
      <c r="D646" s="1">
        <v>948.45</v>
      </c>
      <c r="E646" s="1">
        <v>948</v>
      </c>
      <c r="F646" s="1">
        <v>958.8</v>
      </c>
      <c r="G646" s="1">
        <v>942.2</v>
      </c>
      <c r="H646" s="1">
        <v>952.85</v>
      </c>
      <c r="I646" s="1">
        <v>954.95</v>
      </c>
      <c r="J646" s="1">
        <v>950.21</v>
      </c>
      <c r="K646" s="1">
        <v>6908732</v>
      </c>
      <c r="L646" s="1">
        <v>6564723271.4499998</v>
      </c>
      <c r="M646" s="1">
        <v>89286</v>
      </c>
      <c r="N646" s="3">
        <f>IF(ISERR(LN(Table1532[[#This Row],[Close Price]]/I645)),"-",LN(Table1532[[#This Row],[Close Price]]/I645))</f>
        <v>6.829909916431634E-3</v>
      </c>
    </row>
    <row r="647" spans="1:14" x14ac:dyDescent="0.3">
      <c r="A647" s="1" t="s">
        <v>41</v>
      </c>
      <c r="B647" s="1" t="s">
        <v>14</v>
      </c>
      <c r="C647" s="2">
        <v>44056</v>
      </c>
      <c r="D647" s="1">
        <v>954.95</v>
      </c>
      <c r="E647" s="1">
        <v>954.8</v>
      </c>
      <c r="F647" s="1">
        <v>968.5</v>
      </c>
      <c r="G647" s="1">
        <v>948.25</v>
      </c>
      <c r="H647" s="1">
        <v>952.3</v>
      </c>
      <c r="I647" s="1">
        <v>951.2</v>
      </c>
      <c r="J647" s="1">
        <v>956.51</v>
      </c>
      <c r="K647" s="1">
        <v>5097705</v>
      </c>
      <c r="L647" s="1">
        <v>4876025984.1999998</v>
      </c>
      <c r="M647" s="1">
        <v>87144</v>
      </c>
      <c r="N647" s="3">
        <f>IF(ISERR(LN(Table1532[[#This Row],[Close Price]]/I646)),"-",LN(Table1532[[#This Row],[Close Price]]/I646))</f>
        <v>-3.9346377125914593E-3</v>
      </c>
    </row>
    <row r="648" spans="1:14" x14ac:dyDescent="0.3">
      <c r="A648" s="1" t="s">
        <v>41</v>
      </c>
      <c r="B648" s="1" t="s">
        <v>14</v>
      </c>
      <c r="C648" s="2">
        <v>44057</v>
      </c>
      <c r="D648" s="1">
        <v>951.2</v>
      </c>
      <c r="E648" s="1">
        <v>955.85</v>
      </c>
      <c r="F648" s="1">
        <v>963</v>
      </c>
      <c r="G648" s="1">
        <v>952.05</v>
      </c>
      <c r="H648" s="1">
        <v>954.5</v>
      </c>
      <c r="I648" s="1">
        <v>953.6</v>
      </c>
      <c r="J648" s="1">
        <v>957.2</v>
      </c>
      <c r="K648" s="1">
        <v>4663873</v>
      </c>
      <c r="L648" s="1">
        <v>4464257395.3999996</v>
      </c>
      <c r="M648" s="1">
        <v>88402</v>
      </c>
      <c r="N648" s="3">
        <f>IF(ISERR(LN(Table1532[[#This Row],[Close Price]]/I647)),"-",LN(Table1532[[#This Row],[Close Price]]/I647))</f>
        <v>2.5199509345131947E-3</v>
      </c>
    </row>
    <row r="649" spans="1:14" x14ac:dyDescent="0.3">
      <c r="A649" s="1" t="s">
        <v>41</v>
      </c>
      <c r="B649" s="1" t="s">
        <v>14</v>
      </c>
      <c r="C649" s="2">
        <v>44060</v>
      </c>
      <c r="D649" s="1">
        <v>953.6</v>
      </c>
      <c r="E649" s="1">
        <v>954.1</v>
      </c>
      <c r="F649" s="1">
        <v>972.45</v>
      </c>
      <c r="G649" s="1">
        <v>954.1</v>
      </c>
      <c r="H649" s="1">
        <v>958.3</v>
      </c>
      <c r="I649" s="1">
        <v>957.5</v>
      </c>
      <c r="J649" s="1">
        <v>962.38</v>
      </c>
      <c r="K649" s="1">
        <v>9008716</v>
      </c>
      <c r="L649" s="1">
        <v>8669769419.7999992</v>
      </c>
      <c r="M649" s="1">
        <v>140270</v>
      </c>
      <c r="N649" s="3">
        <f>IF(ISERR(LN(Table1532[[#This Row],[Close Price]]/I648)),"-",LN(Table1532[[#This Row],[Close Price]]/I648))</f>
        <v>4.0814247437156509E-3</v>
      </c>
    </row>
    <row r="650" spans="1:14" x14ac:dyDescent="0.3">
      <c r="A650" s="1" t="s">
        <v>41</v>
      </c>
      <c r="B650" s="1" t="s">
        <v>14</v>
      </c>
      <c r="C650" s="2">
        <v>44061</v>
      </c>
      <c r="D650" s="1">
        <v>957.5</v>
      </c>
      <c r="E650" s="1">
        <v>963.9</v>
      </c>
      <c r="F650" s="1">
        <v>969.2</v>
      </c>
      <c r="G650" s="1">
        <v>958.7</v>
      </c>
      <c r="H650" s="1">
        <v>967.1</v>
      </c>
      <c r="I650" s="1">
        <v>967.55</v>
      </c>
      <c r="J650" s="1">
        <v>964.28</v>
      </c>
      <c r="K650" s="1">
        <v>6142171</v>
      </c>
      <c r="L650" s="1">
        <v>5922744205.1000004</v>
      </c>
      <c r="M650" s="1">
        <v>119041</v>
      </c>
      <c r="N650" s="3">
        <f>IF(ISERR(LN(Table1532[[#This Row],[Close Price]]/I649)),"-",LN(Table1532[[#This Row],[Close Price]]/I649))</f>
        <v>1.0441382100355263E-2</v>
      </c>
    </row>
    <row r="651" spans="1:14" x14ac:dyDescent="0.3">
      <c r="A651" s="1" t="s">
        <v>41</v>
      </c>
      <c r="B651" s="1" t="s">
        <v>14</v>
      </c>
      <c r="C651" s="2">
        <v>44062</v>
      </c>
      <c r="D651" s="1">
        <v>967.55</v>
      </c>
      <c r="E651" s="1">
        <v>970.9</v>
      </c>
      <c r="F651" s="1">
        <v>971.55</v>
      </c>
      <c r="G651" s="1">
        <v>957.45</v>
      </c>
      <c r="H651" s="1">
        <v>960</v>
      </c>
      <c r="I651" s="1">
        <v>959.3</v>
      </c>
      <c r="J651" s="1">
        <v>963.05</v>
      </c>
      <c r="K651" s="1">
        <v>6622744</v>
      </c>
      <c r="L651" s="1">
        <v>6378066100.8500004</v>
      </c>
      <c r="M651" s="1">
        <v>125391</v>
      </c>
      <c r="N651" s="3">
        <f>IF(ISERR(LN(Table1532[[#This Row],[Close Price]]/I650)),"-",LN(Table1532[[#This Row],[Close Price]]/I650))</f>
        <v>-8.5632513312544119E-3</v>
      </c>
    </row>
    <row r="652" spans="1:14" x14ac:dyDescent="0.3">
      <c r="A652" s="1" t="s">
        <v>41</v>
      </c>
      <c r="B652" s="1" t="s">
        <v>14</v>
      </c>
      <c r="C652" s="2">
        <v>44063</v>
      </c>
      <c r="D652" s="1">
        <v>959.3</v>
      </c>
      <c r="E652" s="1">
        <v>958.9</v>
      </c>
      <c r="F652" s="1">
        <v>965.5</v>
      </c>
      <c r="G652" s="1">
        <v>951.3</v>
      </c>
      <c r="H652" s="1">
        <v>951.8</v>
      </c>
      <c r="I652" s="1">
        <v>955.15</v>
      </c>
      <c r="J652" s="1">
        <v>957.55</v>
      </c>
      <c r="K652" s="1">
        <v>5656667</v>
      </c>
      <c r="L652" s="1">
        <v>5416530383.6999998</v>
      </c>
      <c r="M652" s="1">
        <v>123695</v>
      </c>
      <c r="N652" s="3">
        <f>IF(ISERR(LN(Table1532[[#This Row],[Close Price]]/I651)),"-",LN(Table1532[[#This Row],[Close Price]]/I651))</f>
        <v>-4.3354556142411226E-3</v>
      </c>
    </row>
    <row r="653" spans="1:14" x14ac:dyDescent="0.3">
      <c r="A653" s="1" t="s">
        <v>41</v>
      </c>
      <c r="B653" s="1" t="s">
        <v>14</v>
      </c>
      <c r="C653" s="2">
        <v>44064</v>
      </c>
      <c r="D653" s="1">
        <v>955.15</v>
      </c>
      <c r="E653" s="1">
        <v>963.05</v>
      </c>
      <c r="F653" s="1">
        <v>963.45</v>
      </c>
      <c r="G653" s="1">
        <v>946.55</v>
      </c>
      <c r="H653" s="1">
        <v>949.8</v>
      </c>
      <c r="I653" s="1">
        <v>948.8</v>
      </c>
      <c r="J653" s="1">
        <v>951.89</v>
      </c>
      <c r="K653" s="1">
        <v>6513784</v>
      </c>
      <c r="L653" s="1">
        <v>6200435488.9499998</v>
      </c>
      <c r="M653" s="1">
        <v>123340</v>
      </c>
      <c r="N653" s="3">
        <f>IF(ISERR(LN(Table1532[[#This Row],[Close Price]]/I652)),"-",LN(Table1532[[#This Row],[Close Price]]/I652))</f>
        <v>-6.6703679661998536E-3</v>
      </c>
    </row>
    <row r="654" spans="1:14" x14ac:dyDescent="0.3">
      <c r="A654" s="1" t="s">
        <v>41</v>
      </c>
      <c r="B654" s="1" t="s">
        <v>14</v>
      </c>
      <c r="C654" s="2">
        <v>44067</v>
      </c>
      <c r="D654" s="1">
        <v>948.8</v>
      </c>
      <c r="E654" s="1">
        <v>947</v>
      </c>
      <c r="F654" s="1">
        <v>952</v>
      </c>
      <c r="G654" s="1">
        <v>939.2</v>
      </c>
      <c r="H654" s="1">
        <v>948.55</v>
      </c>
      <c r="I654" s="1">
        <v>947.4</v>
      </c>
      <c r="J654" s="1">
        <v>946.24</v>
      </c>
      <c r="K654" s="1">
        <v>5798579</v>
      </c>
      <c r="L654" s="1">
        <v>5486819045.3500004</v>
      </c>
      <c r="M654" s="1">
        <v>153799</v>
      </c>
      <c r="N654" s="3">
        <f>IF(ISERR(LN(Table1532[[#This Row],[Close Price]]/I653)),"-",LN(Table1532[[#This Row],[Close Price]]/I653))</f>
        <v>-1.4766377538096007E-3</v>
      </c>
    </row>
    <row r="655" spans="1:14" x14ac:dyDescent="0.3">
      <c r="A655" s="1" t="s">
        <v>41</v>
      </c>
      <c r="B655" s="1" t="s">
        <v>14</v>
      </c>
      <c r="C655" s="2">
        <v>44068</v>
      </c>
      <c r="D655" s="1">
        <v>947.4</v>
      </c>
      <c r="E655" s="1">
        <v>947.5</v>
      </c>
      <c r="F655" s="1">
        <v>948.65</v>
      </c>
      <c r="G655" s="1">
        <v>933.6</v>
      </c>
      <c r="H655" s="1">
        <v>938.6</v>
      </c>
      <c r="I655" s="1">
        <v>938.1</v>
      </c>
      <c r="J655" s="1">
        <v>940.65</v>
      </c>
      <c r="K655" s="1">
        <v>6233923</v>
      </c>
      <c r="L655" s="1">
        <v>5863927589.8000002</v>
      </c>
      <c r="M655" s="1">
        <v>105761</v>
      </c>
      <c r="N655" s="3">
        <f>IF(ISERR(LN(Table1532[[#This Row],[Close Price]]/I654)),"-",LN(Table1532[[#This Row],[Close Price]]/I654))</f>
        <v>-9.8648373577460563E-3</v>
      </c>
    </row>
    <row r="656" spans="1:14" x14ac:dyDescent="0.3">
      <c r="A656" s="1" t="s">
        <v>41</v>
      </c>
      <c r="B656" s="1" t="s">
        <v>14</v>
      </c>
      <c r="C656" s="2">
        <v>44069</v>
      </c>
      <c r="D656" s="1">
        <v>938.1</v>
      </c>
      <c r="E656" s="1">
        <v>941.25</v>
      </c>
      <c r="F656" s="1">
        <v>954.25</v>
      </c>
      <c r="G656" s="1">
        <v>938.4</v>
      </c>
      <c r="H656" s="1">
        <v>953.5</v>
      </c>
      <c r="I656" s="1">
        <v>950.8</v>
      </c>
      <c r="J656" s="1">
        <v>945.03</v>
      </c>
      <c r="K656" s="1">
        <v>5153663</v>
      </c>
      <c r="L656" s="1">
        <v>4870349606.3999996</v>
      </c>
      <c r="M656" s="1">
        <v>114894</v>
      </c>
      <c r="N656" s="3">
        <f>IF(ISERR(LN(Table1532[[#This Row],[Close Price]]/I655)),"-",LN(Table1532[[#This Row],[Close Price]]/I655))</f>
        <v>1.3447182354133475E-2</v>
      </c>
    </row>
    <row r="657" spans="1:14" x14ac:dyDescent="0.3">
      <c r="A657" s="1" t="s">
        <v>41</v>
      </c>
      <c r="B657" s="1" t="s">
        <v>14</v>
      </c>
      <c r="C657" s="2">
        <v>44070</v>
      </c>
      <c r="D657" s="1">
        <v>950.8</v>
      </c>
      <c r="E657" s="1">
        <v>960</v>
      </c>
      <c r="F657" s="1">
        <v>960.95</v>
      </c>
      <c r="G657" s="1">
        <v>945.2</v>
      </c>
      <c r="H657" s="1">
        <v>950.8</v>
      </c>
      <c r="I657" s="1">
        <v>947.05</v>
      </c>
      <c r="J657" s="1">
        <v>952.03</v>
      </c>
      <c r="K657" s="1">
        <v>6154300</v>
      </c>
      <c r="L657" s="1">
        <v>5859108364.4499998</v>
      </c>
      <c r="M657" s="1">
        <v>124639</v>
      </c>
      <c r="N657" s="3">
        <f>IF(ISERR(LN(Table1532[[#This Row],[Close Price]]/I656)),"-",LN(Table1532[[#This Row],[Close Price]]/I656))</f>
        <v>-3.9518453832883202E-3</v>
      </c>
    </row>
    <row r="658" spans="1:14" x14ac:dyDescent="0.3">
      <c r="A658" s="1" t="s">
        <v>41</v>
      </c>
      <c r="B658" s="1" t="s">
        <v>14</v>
      </c>
      <c r="C658" s="2">
        <v>44071</v>
      </c>
      <c r="D658" s="1">
        <v>947.05</v>
      </c>
      <c r="E658" s="1">
        <v>951.45</v>
      </c>
      <c r="F658" s="1">
        <v>952.5</v>
      </c>
      <c r="G658" s="1">
        <v>933.05</v>
      </c>
      <c r="H658" s="1">
        <v>935.05</v>
      </c>
      <c r="I658" s="1">
        <v>935.25</v>
      </c>
      <c r="J658" s="1">
        <v>940.5</v>
      </c>
      <c r="K658" s="1">
        <v>7593988</v>
      </c>
      <c r="L658" s="1">
        <v>7142134781.3000002</v>
      </c>
      <c r="M658" s="1">
        <v>180829</v>
      </c>
      <c r="N658" s="3">
        <f>IF(ISERR(LN(Table1532[[#This Row],[Close Price]]/I657)),"-",LN(Table1532[[#This Row],[Close Price]]/I657))</f>
        <v>-1.2538016874494977E-2</v>
      </c>
    </row>
    <row r="659" spans="1:14" x14ac:dyDescent="0.3">
      <c r="A659" s="1" t="s">
        <v>41</v>
      </c>
      <c r="B659" s="1" t="s">
        <v>14</v>
      </c>
      <c r="C659" s="2">
        <v>44074</v>
      </c>
      <c r="D659" s="1">
        <v>935.25</v>
      </c>
      <c r="E659" s="1">
        <v>935.25</v>
      </c>
      <c r="F659" s="1">
        <v>950.5</v>
      </c>
      <c r="G659" s="1">
        <v>914.6</v>
      </c>
      <c r="H659" s="1">
        <v>919.7</v>
      </c>
      <c r="I659" s="1">
        <v>928.6</v>
      </c>
      <c r="J659" s="1">
        <v>933.36</v>
      </c>
      <c r="K659" s="1">
        <v>12808369</v>
      </c>
      <c r="L659" s="1">
        <v>11954811845.4</v>
      </c>
      <c r="M659" s="1">
        <v>206060</v>
      </c>
      <c r="N659" s="3">
        <f>IF(ISERR(LN(Table1532[[#This Row],[Close Price]]/I658)),"-",LN(Table1532[[#This Row],[Close Price]]/I658))</f>
        <v>-7.1357976424341477E-3</v>
      </c>
    </row>
    <row r="660" spans="1:14" x14ac:dyDescent="0.3">
      <c r="A660" s="1" t="s">
        <v>41</v>
      </c>
      <c r="B660" s="1" t="s">
        <v>14</v>
      </c>
      <c r="C660" s="2">
        <v>44075</v>
      </c>
      <c r="D660" s="1">
        <v>928.6</v>
      </c>
      <c r="E660" s="1">
        <v>926.25</v>
      </c>
      <c r="F660" s="1">
        <v>935</v>
      </c>
      <c r="G660" s="1">
        <v>912.1</v>
      </c>
      <c r="H660" s="1">
        <v>917.95</v>
      </c>
      <c r="I660" s="1">
        <v>914.15</v>
      </c>
      <c r="J660" s="1">
        <v>921.79</v>
      </c>
      <c r="K660" s="1">
        <v>6907783</v>
      </c>
      <c r="L660" s="1">
        <v>6367507047.5500002</v>
      </c>
      <c r="M660" s="1">
        <v>117189</v>
      </c>
      <c r="N660" s="3">
        <f>IF(ISERR(LN(Table1532[[#This Row],[Close Price]]/I659)),"-",LN(Table1532[[#This Row],[Close Price]]/I659))</f>
        <v>-1.568340381130745E-2</v>
      </c>
    </row>
    <row r="661" spans="1:14" x14ac:dyDescent="0.3">
      <c r="A661" s="1" t="s">
        <v>41</v>
      </c>
      <c r="B661" s="1" t="s">
        <v>14</v>
      </c>
      <c r="C661" s="2">
        <v>44076</v>
      </c>
      <c r="D661" s="1">
        <v>914.15</v>
      </c>
      <c r="E661" s="1">
        <v>915</v>
      </c>
      <c r="F661" s="1">
        <v>926.4</v>
      </c>
      <c r="G661" s="1">
        <v>913.5</v>
      </c>
      <c r="H661" s="1">
        <v>923.6</v>
      </c>
      <c r="I661" s="1">
        <v>924</v>
      </c>
      <c r="J661" s="1">
        <v>920.9</v>
      </c>
      <c r="K661" s="1">
        <v>5678696</v>
      </c>
      <c r="L661" s="1">
        <v>5229493200</v>
      </c>
      <c r="M661" s="1">
        <v>105709</v>
      </c>
      <c r="N661" s="3">
        <f>IF(ISERR(LN(Table1532[[#This Row],[Close Price]]/I660)),"-",LN(Table1532[[#This Row],[Close Price]]/I660))</f>
        <v>1.0717399867170263E-2</v>
      </c>
    </row>
    <row r="662" spans="1:14" x14ac:dyDescent="0.3">
      <c r="A662" s="1" t="s">
        <v>41</v>
      </c>
      <c r="B662" s="1" t="s">
        <v>14</v>
      </c>
      <c r="C662" s="2">
        <v>44077</v>
      </c>
      <c r="D662" s="1">
        <v>924</v>
      </c>
      <c r="E662" s="1">
        <v>926.5</v>
      </c>
      <c r="F662" s="1">
        <v>949.4</v>
      </c>
      <c r="G662" s="1">
        <v>924</v>
      </c>
      <c r="H662" s="1">
        <v>935.2</v>
      </c>
      <c r="I662" s="1">
        <v>935.55</v>
      </c>
      <c r="J662" s="1">
        <v>937.36</v>
      </c>
      <c r="K662" s="1">
        <v>8828016</v>
      </c>
      <c r="L662" s="1">
        <v>8275049706.3500004</v>
      </c>
      <c r="M662" s="1">
        <v>130511</v>
      </c>
      <c r="N662" s="3">
        <f>IF(ISERR(LN(Table1532[[#This Row],[Close Price]]/I661)),"-",LN(Table1532[[#This Row],[Close Price]]/I661))</f>
        <v>1.242251999855711E-2</v>
      </c>
    </row>
    <row r="663" spans="1:14" x14ac:dyDescent="0.3">
      <c r="A663" s="1" t="s">
        <v>41</v>
      </c>
      <c r="B663" s="1" t="s">
        <v>14</v>
      </c>
      <c r="C663" s="2">
        <v>44078</v>
      </c>
      <c r="D663" s="1">
        <v>935.55</v>
      </c>
      <c r="E663" s="1">
        <v>915</v>
      </c>
      <c r="F663" s="1">
        <v>929.5</v>
      </c>
      <c r="G663" s="1">
        <v>914.45</v>
      </c>
      <c r="H663" s="1">
        <v>920.5</v>
      </c>
      <c r="I663" s="1">
        <v>919.15</v>
      </c>
      <c r="J663" s="1">
        <v>921.81</v>
      </c>
      <c r="K663" s="1">
        <v>8650414</v>
      </c>
      <c r="L663" s="1">
        <v>7974078250.9499998</v>
      </c>
      <c r="M663" s="1">
        <v>146258</v>
      </c>
      <c r="N663" s="3">
        <f>IF(ISERR(LN(Table1532[[#This Row],[Close Price]]/I662)),"-",LN(Table1532[[#This Row],[Close Price]]/I662))</f>
        <v>-1.7685261711360558E-2</v>
      </c>
    </row>
    <row r="664" spans="1:14" x14ac:dyDescent="0.3">
      <c r="A664" s="1" t="s">
        <v>41</v>
      </c>
      <c r="B664" s="1" t="s">
        <v>14</v>
      </c>
      <c r="C664" s="2">
        <v>44081</v>
      </c>
      <c r="D664" s="1">
        <v>919.15</v>
      </c>
      <c r="E664" s="1">
        <v>918.9</v>
      </c>
      <c r="F664" s="1">
        <v>927.55</v>
      </c>
      <c r="G664" s="1">
        <v>913.05</v>
      </c>
      <c r="H664" s="1">
        <v>925.55</v>
      </c>
      <c r="I664" s="1">
        <v>925.05</v>
      </c>
      <c r="J664" s="1">
        <v>921.27</v>
      </c>
      <c r="K664" s="1">
        <v>6700450</v>
      </c>
      <c r="L664" s="1">
        <v>6172952176.8999996</v>
      </c>
      <c r="M664" s="1">
        <v>101639</v>
      </c>
      <c r="N664" s="3">
        <f>IF(ISERR(LN(Table1532[[#This Row],[Close Price]]/I663)),"-",LN(Table1532[[#This Row],[Close Price]]/I663))</f>
        <v>6.3984601767308868E-3</v>
      </c>
    </row>
    <row r="665" spans="1:14" x14ac:dyDescent="0.3">
      <c r="A665" s="1" t="s">
        <v>41</v>
      </c>
      <c r="B665" s="1" t="s">
        <v>14</v>
      </c>
      <c r="C665" s="2">
        <v>44082</v>
      </c>
      <c r="D665" s="1">
        <v>925.05</v>
      </c>
      <c r="E665" s="1">
        <v>929.95</v>
      </c>
      <c r="F665" s="1">
        <v>952</v>
      </c>
      <c r="G665" s="1">
        <v>925.55</v>
      </c>
      <c r="H665" s="1">
        <v>938.8</v>
      </c>
      <c r="I665" s="1">
        <v>939.3</v>
      </c>
      <c r="J665" s="1">
        <v>942.77</v>
      </c>
      <c r="K665" s="1">
        <v>12892115</v>
      </c>
      <c r="L665" s="1">
        <v>12154247390.25</v>
      </c>
      <c r="M665" s="1">
        <v>200293</v>
      </c>
      <c r="N665" s="3">
        <f>IF(ISERR(LN(Table1532[[#This Row],[Close Price]]/I664)),"-",LN(Table1532[[#This Row],[Close Price]]/I664))</f>
        <v>1.5287126894858127E-2</v>
      </c>
    </row>
    <row r="666" spans="1:14" x14ac:dyDescent="0.3">
      <c r="A666" s="1" t="s">
        <v>41</v>
      </c>
      <c r="B666" s="1" t="s">
        <v>14</v>
      </c>
      <c r="C666" s="2">
        <v>44083</v>
      </c>
      <c r="D666" s="1">
        <v>939.3</v>
      </c>
      <c r="E666" s="1">
        <v>935</v>
      </c>
      <c r="F666" s="1">
        <v>946</v>
      </c>
      <c r="G666" s="1">
        <v>926</v>
      </c>
      <c r="H666" s="1">
        <v>928.2</v>
      </c>
      <c r="I666" s="1">
        <v>927.75</v>
      </c>
      <c r="J666" s="1">
        <v>933.78</v>
      </c>
      <c r="K666" s="1">
        <v>5529150</v>
      </c>
      <c r="L666" s="1">
        <v>5163032076.5</v>
      </c>
      <c r="M666" s="1">
        <v>133068</v>
      </c>
      <c r="N666" s="3">
        <f>IF(ISERR(LN(Table1532[[#This Row],[Close Price]]/I665)),"-",LN(Table1532[[#This Row],[Close Price]]/I665))</f>
        <v>-1.2372617059762689E-2</v>
      </c>
    </row>
    <row r="667" spans="1:14" x14ac:dyDescent="0.3">
      <c r="A667" s="1" t="s">
        <v>41</v>
      </c>
      <c r="B667" s="1" t="s">
        <v>14</v>
      </c>
      <c r="C667" s="2">
        <v>44084</v>
      </c>
      <c r="D667" s="1">
        <v>927.75</v>
      </c>
      <c r="E667" s="1">
        <v>935.3</v>
      </c>
      <c r="F667" s="1">
        <v>942</v>
      </c>
      <c r="G667" s="1">
        <v>924.8</v>
      </c>
      <c r="H667" s="1">
        <v>939.65</v>
      </c>
      <c r="I667" s="1">
        <v>940.05</v>
      </c>
      <c r="J667" s="1">
        <v>934.08</v>
      </c>
      <c r="K667" s="1">
        <v>5172091</v>
      </c>
      <c r="L667" s="1">
        <v>4831122431.8999996</v>
      </c>
      <c r="M667" s="1">
        <v>101735</v>
      </c>
      <c r="N667" s="3">
        <f>IF(ISERR(LN(Table1532[[#This Row],[Close Price]]/I666)),"-",LN(Table1532[[#This Row],[Close Price]]/I666))</f>
        <v>1.3170765398087264E-2</v>
      </c>
    </row>
    <row r="668" spans="1:14" x14ac:dyDescent="0.3">
      <c r="A668" s="1" t="s">
        <v>41</v>
      </c>
      <c r="B668" s="1" t="s">
        <v>14</v>
      </c>
      <c r="C668" s="2">
        <v>44085</v>
      </c>
      <c r="D668" s="1">
        <v>940.05</v>
      </c>
      <c r="E668" s="1">
        <v>934.9</v>
      </c>
      <c r="F668" s="1">
        <v>954.15</v>
      </c>
      <c r="G668" s="1">
        <v>931</v>
      </c>
      <c r="H668" s="1">
        <v>944.5</v>
      </c>
      <c r="I668" s="1">
        <v>945.7</v>
      </c>
      <c r="J668" s="1">
        <v>945.41</v>
      </c>
      <c r="K668" s="1">
        <v>6672082</v>
      </c>
      <c r="L668" s="1">
        <v>6307865395.75</v>
      </c>
      <c r="M668" s="1">
        <v>124065</v>
      </c>
      <c r="N668" s="3">
        <f>IF(ISERR(LN(Table1532[[#This Row],[Close Price]]/I667)),"-",LN(Table1532[[#This Row],[Close Price]]/I667))</f>
        <v>5.9923286826724532E-3</v>
      </c>
    </row>
    <row r="669" spans="1:14" x14ac:dyDescent="0.3">
      <c r="A669" s="1" t="s">
        <v>41</v>
      </c>
      <c r="B669" s="1" t="s">
        <v>14</v>
      </c>
      <c r="C669" s="2">
        <v>44088</v>
      </c>
      <c r="D669" s="1">
        <v>945.7</v>
      </c>
      <c r="E669" s="1">
        <v>957</v>
      </c>
      <c r="F669" s="1">
        <v>991.05</v>
      </c>
      <c r="G669" s="1">
        <v>948.3</v>
      </c>
      <c r="H669" s="1">
        <v>975</v>
      </c>
      <c r="I669" s="1">
        <v>978.4</v>
      </c>
      <c r="J669" s="1">
        <v>976.06</v>
      </c>
      <c r="K669" s="1">
        <v>21871591</v>
      </c>
      <c r="L669" s="1">
        <v>21347911659.75</v>
      </c>
      <c r="M669" s="1">
        <v>342353</v>
      </c>
      <c r="N669" s="3">
        <f>IF(ISERR(LN(Table1532[[#This Row],[Close Price]]/I668)),"-",LN(Table1532[[#This Row],[Close Price]]/I668))</f>
        <v>3.3993190351496123E-2</v>
      </c>
    </row>
    <row r="670" spans="1:14" x14ac:dyDescent="0.3">
      <c r="A670" s="1" t="s">
        <v>41</v>
      </c>
      <c r="B670" s="1" t="s">
        <v>14</v>
      </c>
      <c r="C670" s="2">
        <v>44089</v>
      </c>
      <c r="D670" s="1">
        <v>978.4</v>
      </c>
      <c r="E670" s="1">
        <v>979.5</v>
      </c>
      <c r="F670" s="1">
        <v>994</v>
      </c>
      <c r="G670" s="1">
        <v>971.65</v>
      </c>
      <c r="H670" s="1">
        <v>981.4</v>
      </c>
      <c r="I670" s="1">
        <v>982.45</v>
      </c>
      <c r="J670" s="1">
        <v>982.27</v>
      </c>
      <c r="K670" s="1">
        <v>11608223</v>
      </c>
      <c r="L670" s="1">
        <v>11402371128.65</v>
      </c>
      <c r="M670" s="1">
        <v>252665</v>
      </c>
      <c r="N670" s="3">
        <f>IF(ISERR(LN(Table1532[[#This Row],[Close Price]]/I669)),"-",LN(Table1532[[#This Row],[Close Price]]/I669))</f>
        <v>4.1308674902421896E-3</v>
      </c>
    </row>
    <row r="671" spans="1:14" x14ac:dyDescent="0.3">
      <c r="A671" s="1" t="s">
        <v>41</v>
      </c>
      <c r="B671" s="1" t="s">
        <v>14</v>
      </c>
      <c r="C671" s="2">
        <v>44090</v>
      </c>
      <c r="D671" s="1">
        <v>982.45</v>
      </c>
      <c r="E671" s="1">
        <v>986</v>
      </c>
      <c r="F671" s="1">
        <v>1005.65</v>
      </c>
      <c r="G671" s="1">
        <v>982</v>
      </c>
      <c r="H671" s="1">
        <v>1001.8</v>
      </c>
      <c r="I671" s="1">
        <v>1001.75</v>
      </c>
      <c r="J671" s="1">
        <v>991.46</v>
      </c>
      <c r="K671" s="1">
        <v>10059392</v>
      </c>
      <c r="L671" s="1">
        <v>9973473916.2000008</v>
      </c>
      <c r="M671" s="1">
        <v>239939</v>
      </c>
      <c r="N671" s="3">
        <f>IF(ISERR(LN(Table1532[[#This Row],[Close Price]]/I670)),"-",LN(Table1532[[#This Row],[Close Price]]/I670))</f>
        <v>1.9454297653049121E-2</v>
      </c>
    </row>
    <row r="672" spans="1:14" x14ac:dyDescent="0.3">
      <c r="A672" s="1" t="s">
        <v>41</v>
      </c>
      <c r="B672" s="1" t="s">
        <v>14</v>
      </c>
      <c r="C672" s="2">
        <v>44091</v>
      </c>
      <c r="D672" s="1">
        <v>1001.75</v>
      </c>
      <c r="E672" s="1">
        <v>995</v>
      </c>
      <c r="F672" s="1">
        <v>1021</v>
      </c>
      <c r="G672" s="1">
        <v>995</v>
      </c>
      <c r="H672" s="1">
        <v>1011</v>
      </c>
      <c r="I672" s="1">
        <v>1011</v>
      </c>
      <c r="J672" s="1">
        <v>1010.52</v>
      </c>
      <c r="K672" s="1">
        <v>15628308</v>
      </c>
      <c r="L672" s="1">
        <v>15792764185.700001</v>
      </c>
      <c r="M672" s="1">
        <v>340784</v>
      </c>
      <c r="N672" s="3">
        <f>IF(ISERR(LN(Table1532[[#This Row],[Close Price]]/I671)),"-",LN(Table1532[[#This Row],[Close Price]]/I671))</f>
        <v>9.1914695042175192E-3</v>
      </c>
    </row>
    <row r="673" spans="1:14" x14ac:dyDescent="0.3">
      <c r="A673" s="1" t="s">
        <v>41</v>
      </c>
      <c r="B673" s="1" t="s">
        <v>14</v>
      </c>
      <c r="C673" s="2">
        <v>44092</v>
      </c>
      <c r="D673" s="1">
        <v>1011</v>
      </c>
      <c r="E673" s="1">
        <v>1011</v>
      </c>
      <c r="F673" s="1">
        <v>1018.8</v>
      </c>
      <c r="G673" s="1">
        <v>999.1</v>
      </c>
      <c r="H673" s="1">
        <v>1003.4</v>
      </c>
      <c r="I673" s="1">
        <v>1002.15</v>
      </c>
      <c r="J673" s="1">
        <v>1007.23</v>
      </c>
      <c r="K673" s="1">
        <v>12897897</v>
      </c>
      <c r="L673" s="1">
        <v>12991132019.299999</v>
      </c>
      <c r="M673" s="1">
        <v>228827</v>
      </c>
      <c r="N673" s="3">
        <f>IF(ISERR(LN(Table1532[[#This Row],[Close Price]]/I672)),"-",LN(Table1532[[#This Row],[Close Price]]/I672))</f>
        <v>-8.7922479808754776E-3</v>
      </c>
    </row>
    <row r="674" spans="1:14" x14ac:dyDescent="0.3">
      <c r="A674" s="1" t="s">
        <v>41</v>
      </c>
      <c r="B674" s="1" t="s">
        <v>14</v>
      </c>
      <c r="C674" s="2">
        <v>44095</v>
      </c>
      <c r="D674" s="1">
        <v>1002.15</v>
      </c>
      <c r="E674" s="1">
        <v>1001</v>
      </c>
      <c r="F674" s="1">
        <v>1031</v>
      </c>
      <c r="G674" s="1">
        <v>1000.5</v>
      </c>
      <c r="H674" s="1">
        <v>1007</v>
      </c>
      <c r="I674" s="1">
        <v>1009.9</v>
      </c>
      <c r="J674" s="1">
        <v>1019.34</v>
      </c>
      <c r="K674" s="1">
        <v>14140790</v>
      </c>
      <c r="L674" s="1">
        <v>14414221200.5</v>
      </c>
      <c r="M674" s="1">
        <v>284118</v>
      </c>
      <c r="N674" s="3">
        <f>IF(ISERR(LN(Table1532[[#This Row],[Close Price]]/I673)),"-",LN(Table1532[[#This Row],[Close Price]]/I673))</f>
        <v>7.7036239929151569E-3</v>
      </c>
    </row>
    <row r="675" spans="1:14" x14ac:dyDescent="0.3">
      <c r="A675" s="1" t="s">
        <v>41</v>
      </c>
      <c r="B675" s="1" t="s">
        <v>14</v>
      </c>
      <c r="C675" s="2">
        <v>44096</v>
      </c>
      <c r="D675" s="1">
        <v>1009.9</v>
      </c>
      <c r="E675" s="1">
        <v>1009</v>
      </c>
      <c r="F675" s="1">
        <v>1022.5</v>
      </c>
      <c r="G675" s="1">
        <v>991.2</v>
      </c>
      <c r="H675" s="1">
        <v>1008</v>
      </c>
      <c r="I675" s="1">
        <v>1007.5</v>
      </c>
      <c r="J675" s="1">
        <v>1007.79</v>
      </c>
      <c r="K675" s="1">
        <v>12625775</v>
      </c>
      <c r="L675" s="1">
        <v>12724148446.15</v>
      </c>
      <c r="M675" s="1">
        <v>307283</v>
      </c>
      <c r="N675" s="3">
        <f>IF(ISERR(LN(Table1532[[#This Row],[Close Price]]/I674)),"-",LN(Table1532[[#This Row],[Close Price]]/I674))</f>
        <v>-2.3793012116732006E-3</v>
      </c>
    </row>
    <row r="676" spans="1:14" x14ac:dyDescent="0.3">
      <c r="A676" s="1" t="s">
        <v>41</v>
      </c>
      <c r="B676" s="1" t="s">
        <v>14</v>
      </c>
      <c r="C676" s="2">
        <v>44097</v>
      </c>
      <c r="D676" s="1">
        <v>1007.5</v>
      </c>
      <c r="E676" s="1">
        <v>1020.15</v>
      </c>
      <c r="F676" s="1">
        <v>1037</v>
      </c>
      <c r="G676" s="1">
        <v>1008.1</v>
      </c>
      <c r="H676" s="1">
        <v>1019.85</v>
      </c>
      <c r="I676" s="1">
        <v>1019.75</v>
      </c>
      <c r="J676" s="1">
        <v>1024.08</v>
      </c>
      <c r="K676" s="1">
        <v>13486274</v>
      </c>
      <c r="L676" s="1">
        <v>13810988923.25</v>
      </c>
      <c r="M676" s="1">
        <v>258509</v>
      </c>
      <c r="N676" s="3">
        <f>IF(ISERR(LN(Table1532[[#This Row],[Close Price]]/I675)),"-",LN(Table1532[[#This Row],[Close Price]]/I675))</f>
        <v>1.208548437682978E-2</v>
      </c>
    </row>
    <row r="677" spans="1:14" x14ac:dyDescent="0.3">
      <c r="A677" s="1" t="s">
        <v>41</v>
      </c>
      <c r="B677" s="1" t="s">
        <v>14</v>
      </c>
      <c r="C677" s="2">
        <v>44098</v>
      </c>
      <c r="D677" s="1">
        <v>1019.75</v>
      </c>
      <c r="E677" s="1">
        <v>1003</v>
      </c>
      <c r="F677" s="1">
        <v>1009</v>
      </c>
      <c r="G677" s="1">
        <v>970</v>
      </c>
      <c r="H677" s="1">
        <v>977.75</v>
      </c>
      <c r="I677" s="1">
        <v>975.4</v>
      </c>
      <c r="J677" s="1">
        <v>986.71</v>
      </c>
      <c r="K677" s="1">
        <v>14427463</v>
      </c>
      <c r="L677" s="1">
        <v>14235738439.9</v>
      </c>
      <c r="M677" s="1">
        <v>273411</v>
      </c>
      <c r="N677" s="3">
        <f>IF(ISERR(LN(Table1532[[#This Row],[Close Price]]/I676)),"-",LN(Table1532[[#This Row],[Close Price]]/I676))</f>
        <v>-4.4465134921715686E-2</v>
      </c>
    </row>
    <row r="678" spans="1:14" x14ac:dyDescent="0.3">
      <c r="A678" s="1" t="s">
        <v>41</v>
      </c>
      <c r="B678" s="1" t="s">
        <v>14</v>
      </c>
      <c r="C678" s="2">
        <v>44099</v>
      </c>
      <c r="D678" s="1">
        <v>975.4</v>
      </c>
      <c r="E678" s="1">
        <v>975.8</v>
      </c>
      <c r="F678" s="1">
        <v>1014.9</v>
      </c>
      <c r="G678" s="1">
        <v>975</v>
      </c>
      <c r="H678" s="1">
        <v>1006.6</v>
      </c>
      <c r="I678" s="1">
        <v>1011.45</v>
      </c>
      <c r="J678" s="1">
        <v>998.29</v>
      </c>
      <c r="K678" s="1">
        <v>13311079</v>
      </c>
      <c r="L678" s="1">
        <v>13288352061.75</v>
      </c>
      <c r="M678" s="1">
        <v>230269</v>
      </c>
      <c r="N678" s="3">
        <f>IF(ISERR(LN(Table1532[[#This Row],[Close Price]]/I677)),"-",LN(Table1532[[#This Row],[Close Price]]/I677))</f>
        <v>3.6292580572748472E-2</v>
      </c>
    </row>
    <row r="679" spans="1:14" x14ac:dyDescent="0.3">
      <c r="A679" s="1" t="s">
        <v>41</v>
      </c>
      <c r="B679" s="1" t="s">
        <v>14</v>
      </c>
      <c r="C679" s="2">
        <v>44102</v>
      </c>
      <c r="D679" s="1">
        <v>1011.45</v>
      </c>
      <c r="E679" s="1">
        <v>1014.8</v>
      </c>
      <c r="F679" s="1">
        <v>1016.15</v>
      </c>
      <c r="G679" s="1">
        <v>998.5</v>
      </c>
      <c r="H679" s="1">
        <v>1010.9</v>
      </c>
      <c r="I679" s="1">
        <v>1010.4</v>
      </c>
      <c r="J679" s="1">
        <v>1004.87</v>
      </c>
      <c r="K679" s="1">
        <v>8554583</v>
      </c>
      <c r="L679" s="1">
        <v>8596234609.1499996</v>
      </c>
      <c r="M679" s="1">
        <v>165917</v>
      </c>
      <c r="N679" s="3">
        <f>IF(ISERR(LN(Table1532[[#This Row],[Close Price]]/I678)),"-",LN(Table1532[[#This Row],[Close Price]]/I678))</f>
        <v>-1.0386528124193195E-3</v>
      </c>
    </row>
    <row r="680" spans="1:14" x14ac:dyDescent="0.3">
      <c r="A680" s="1" t="s">
        <v>41</v>
      </c>
      <c r="B680" s="1" t="s">
        <v>14</v>
      </c>
      <c r="C680" s="2">
        <v>44103</v>
      </c>
      <c r="D680" s="1">
        <v>1010.4</v>
      </c>
      <c r="E680" s="1">
        <v>1018</v>
      </c>
      <c r="F680" s="1">
        <v>1028</v>
      </c>
      <c r="G680" s="1">
        <v>1004.1</v>
      </c>
      <c r="H680" s="1">
        <v>1013.85</v>
      </c>
      <c r="I680" s="1">
        <v>1009</v>
      </c>
      <c r="J680" s="1">
        <v>1016.65</v>
      </c>
      <c r="K680" s="1">
        <v>8708572</v>
      </c>
      <c r="L680" s="1">
        <v>8853558129.8500004</v>
      </c>
      <c r="M680" s="1">
        <v>184552</v>
      </c>
      <c r="N680" s="3">
        <f>IF(ISERR(LN(Table1532[[#This Row],[Close Price]]/I679)),"-",LN(Table1532[[#This Row],[Close Price]]/I679))</f>
        <v>-1.3865506826723829E-3</v>
      </c>
    </row>
    <row r="681" spans="1:14" x14ac:dyDescent="0.3">
      <c r="A681" s="1" t="s">
        <v>41</v>
      </c>
      <c r="B681" s="1" t="s">
        <v>14</v>
      </c>
      <c r="C681" s="2">
        <v>44104</v>
      </c>
      <c r="D681" s="1">
        <v>1009</v>
      </c>
      <c r="E681" s="1">
        <v>1009</v>
      </c>
      <c r="F681" s="1">
        <v>1023.95</v>
      </c>
      <c r="G681" s="1">
        <v>1005</v>
      </c>
      <c r="H681" s="1">
        <v>1006</v>
      </c>
      <c r="I681" s="1">
        <v>1008.25</v>
      </c>
      <c r="J681" s="1">
        <v>1011.93</v>
      </c>
      <c r="K681" s="1">
        <v>8049899</v>
      </c>
      <c r="L681" s="1">
        <v>8145908489.8500004</v>
      </c>
      <c r="M681" s="1">
        <v>141642</v>
      </c>
      <c r="N681" s="3">
        <f>IF(ISERR(LN(Table1532[[#This Row],[Close Price]]/I680)),"-",LN(Table1532[[#This Row],[Close Price]]/I680))</f>
        <v>-7.4358660013147399E-4</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F12CB-517B-46A9-9724-389092E38F23}">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11612.7</v>
      </c>
      <c r="C2" s="1">
        <v>11655.85</v>
      </c>
      <c r="D2" s="1">
        <v>11549</v>
      </c>
      <c r="E2" s="1">
        <v>11565.75</v>
      </c>
      <c r="F2" s="1">
        <v>32997971</v>
      </c>
      <c r="G2" s="1">
        <v>1105.6600000000001</v>
      </c>
      <c r="H2" s="3" t="str">
        <f>IF(ISERR(LN(Table13633[[#This Row],[Close]]/E1)),"-",LN(Table13633[[#This Row],[Close]]/E1))</f>
        <v>-</v>
      </c>
    </row>
    <row r="3" spans="1:11" x14ac:dyDescent="0.3">
      <c r="A3" s="2">
        <v>43102</v>
      </c>
      <c r="B3" s="1">
        <v>11587.85</v>
      </c>
      <c r="C3" s="1">
        <v>11655.5</v>
      </c>
      <c r="D3" s="1">
        <v>11558.45</v>
      </c>
      <c r="E3" s="1">
        <v>11602.35</v>
      </c>
      <c r="F3" s="1">
        <v>25819255</v>
      </c>
      <c r="G3" s="1">
        <v>1210.04</v>
      </c>
      <c r="H3" s="3">
        <f>IF(ISERR(LN(Table13633[[#This Row],[Close]]/E2)),"-",LN(Table13633[[#This Row],[Close]]/E2))</f>
        <v>3.1595193776626086E-3</v>
      </c>
      <c r="J3" s="5" t="s">
        <v>23</v>
      </c>
      <c r="K3" s="6">
        <f>_xlfn.COVARIANCE.P(Table1532[Return],Table13633[Return])</f>
        <v>2.3879299140931037E-4</v>
      </c>
    </row>
    <row r="4" spans="1:11" x14ac:dyDescent="0.3">
      <c r="A4" s="2">
        <v>43103</v>
      </c>
      <c r="B4" s="1">
        <v>11617.35</v>
      </c>
      <c r="C4" s="1">
        <v>11693.35</v>
      </c>
      <c r="D4" s="1">
        <v>11573.25</v>
      </c>
      <c r="E4" s="1">
        <v>11586.7</v>
      </c>
      <c r="F4" s="1">
        <v>22309482</v>
      </c>
      <c r="G4" s="1">
        <v>1212.57</v>
      </c>
      <c r="H4" s="3">
        <f>IF(ISERR(LN(Table13633[[#This Row],[Close]]/E3)),"-",LN(Table13633[[#This Row],[Close]]/E3))</f>
        <v>-1.3497752064920516E-3</v>
      </c>
      <c r="J4" s="7" t="s">
        <v>24</v>
      </c>
      <c r="K4" s="8">
        <f>_xlfn.VAR.P(Table13633[Return])</f>
        <v>2.2953186765972718E-4</v>
      </c>
    </row>
    <row r="5" spans="1:11" ht="15" thickBot="1" x14ac:dyDescent="0.35">
      <c r="A5" s="2">
        <v>43104</v>
      </c>
      <c r="B5" s="1">
        <v>11599.05</v>
      </c>
      <c r="C5" s="1">
        <v>11607.75</v>
      </c>
      <c r="D5" s="1">
        <v>11510.4</v>
      </c>
      <c r="E5" s="1">
        <v>11590.8</v>
      </c>
      <c r="F5" s="1">
        <v>17417396</v>
      </c>
      <c r="G5" s="1">
        <v>993.59</v>
      </c>
      <c r="H5" s="3">
        <f>IF(ISERR(LN(Table13633[[#This Row],[Close]]/E4)),"-",LN(Table13633[[#This Row],[Close]]/E4))</f>
        <v>3.5379139620441737E-4</v>
      </c>
      <c r="J5" s="9" t="s">
        <v>25</v>
      </c>
      <c r="K5" s="17">
        <f>K3/K4</f>
        <v>1.0403478778088997</v>
      </c>
    </row>
    <row r="6" spans="1:11" x14ac:dyDescent="0.3">
      <c r="A6" s="2">
        <v>43105</v>
      </c>
      <c r="B6" s="1">
        <v>11575.45</v>
      </c>
      <c r="C6" s="1">
        <v>11691.45</v>
      </c>
      <c r="D6" s="1">
        <v>11541.8</v>
      </c>
      <c r="E6" s="1">
        <v>11633.55</v>
      </c>
      <c r="F6" s="1">
        <v>17507348</v>
      </c>
      <c r="G6" s="1">
        <v>1168.19</v>
      </c>
      <c r="H6" s="3">
        <f>IF(ISERR(LN(Table13633[[#This Row],[Close]]/E5)),"-",LN(Table13633[[#This Row],[Close]]/E5))</f>
        <v>3.6814850175556492E-3</v>
      </c>
    </row>
    <row r="7" spans="1:11" x14ac:dyDescent="0.3">
      <c r="A7" s="2">
        <v>43108</v>
      </c>
      <c r="B7" s="1">
        <v>11674.35</v>
      </c>
      <c r="C7" s="1">
        <v>11793.85</v>
      </c>
      <c r="D7" s="1">
        <v>11661.5</v>
      </c>
      <c r="E7" s="1">
        <v>11776.85</v>
      </c>
      <c r="F7" s="1">
        <v>17601459</v>
      </c>
      <c r="G7" s="1">
        <v>1034.8399999999999</v>
      </c>
      <c r="H7" s="3">
        <f>IF(ISERR(LN(Table13633[[#This Row],[Close]]/E6)),"-",LN(Table13633[[#This Row],[Close]]/E6))</f>
        <v>1.2242575079471378E-2</v>
      </c>
    </row>
    <row r="8" spans="1:11" x14ac:dyDescent="0.3">
      <c r="A8" s="2">
        <v>43109</v>
      </c>
      <c r="B8" s="1">
        <v>11805.35</v>
      </c>
      <c r="C8" s="1">
        <v>11819.35</v>
      </c>
      <c r="D8" s="1">
        <v>11685.75</v>
      </c>
      <c r="E8" s="1">
        <v>11790.85</v>
      </c>
      <c r="F8" s="1">
        <v>26689866</v>
      </c>
      <c r="G8" s="1">
        <v>1413.4</v>
      </c>
      <c r="H8" s="3">
        <f>IF(ISERR(LN(Table13633[[#This Row],[Close]]/E7)),"-",LN(Table13633[[#This Row],[Close]]/E7))</f>
        <v>1.1880668581789834E-3</v>
      </c>
    </row>
    <row r="9" spans="1:11" x14ac:dyDescent="0.3">
      <c r="A9" s="2">
        <v>43110</v>
      </c>
      <c r="B9" s="1">
        <v>11803.85</v>
      </c>
      <c r="C9" s="1">
        <v>12076.25</v>
      </c>
      <c r="D9" s="1">
        <v>11762.5</v>
      </c>
      <c r="E9" s="1">
        <v>12054.7</v>
      </c>
      <c r="F9" s="1">
        <v>24012407</v>
      </c>
      <c r="G9" s="1">
        <v>1757.47</v>
      </c>
      <c r="H9" s="3">
        <f>IF(ISERR(LN(Table13633[[#This Row],[Close]]/E8)),"-",LN(Table13633[[#This Row],[Close]]/E8))</f>
        <v>2.213081843771075E-2</v>
      </c>
    </row>
    <row r="10" spans="1:11" x14ac:dyDescent="0.3">
      <c r="A10" s="2">
        <v>43111</v>
      </c>
      <c r="B10" s="1">
        <v>12060.8</v>
      </c>
      <c r="C10" s="1">
        <v>12178.8</v>
      </c>
      <c r="D10" s="1">
        <v>12045.45</v>
      </c>
      <c r="E10" s="1">
        <v>12103.1</v>
      </c>
      <c r="F10" s="1">
        <v>27129023</v>
      </c>
      <c r="G10" s="1">
        <v>2022.24</v>
      </c>
      <c r="H10" s="3">
        <f>IF(ISERR(LN(Table13633[[#This Row],[Close]]/E9)),"-",LN(Table13633[[#This Row],[Close]]/E9))</f>
        <v>4.0069927525806202E-3</v>
      </c>
    </row>
    <row r="11" spans="1:11" x14ac:dyDescent="0.3">
      <c r="A11" s="2">
        <v>43112</v>
      </c>
      <c r="B11" s="1">
        <v>12144.8</v>
      </c>
      <c r="C11" s="1">
        <v>12146.75</v>
      </c>
      <c r="D11" s="1">
        <v>12004.4</v>
      </c>
      <c r="E11" s="1">
        <v>12099.15</v>
      </c>
      <c r="F11" s="1">
        <v>26161722</v>
      </c>
      <c r="G11" s="1">
        <v>2053.4699999999998</v>
      </c>
      <c r="H11" s="3">
        <f>IF(ISERR(LN(Table13633[[#This Row],[Close]]/E10)),"-",LN(Table13633[[#This Row],[Close]]/E10))</f>
        <v>-3.2641593530123651E-4</v>
      </c>
    </row>
    <row r="12" spans="1:11" x14ac:dyDescent="0.3">
      <c r="A12" s="2">
        <v>43115</v>
      </c>
      <c r="B12" s="1">
        <v>12103.5</v>
      </c>
      <c r="C12" s="1">
        <v>12214.65</v>
      </c>
      <c r="D12" s="1">
        <v>11971.95</v>
      </c>
      <c r="E12" s="1">
        <v>11992.75</v>
      </c>
      <c r="F12" s="1">
        <v>17080568</v>
      </c>
      <c r="G12" s="1">
        <v>1203.27</v>
      </c>
      <c r="H12" s="3">
        <f>IF(ISERR(LN(Table13633[[#This Row],[Close]]/E11)),"-",LN(Table13633[[#This Row],[Close]]/E11))</f>
        <v>-8.8329016622001148E-3</v>
      </c>
    </row>
    <row r="13" spans="1:11" x14ac:dyDescent="0.3">
      <c r="A13" s="2">
        <v>43116</v>
      </c>
      <c r="B13" s="1">
        <v>12036.55</v>
      </c>
      <c r="C13" s="1">
        <v>12487.25</v>
      </c>
      <c r="D13" s="1">
        <v>12027.3</v>
      </c>
      <c r="E13" s="1">
        <v>12430.95</v>
      </c>
      <c r="F13" s="1">
        <v>38696788</v>
      </c>
      <c r="G13" s="1">
        <v>3047.06</v>
      </c>
      <c r="H13" s="3">
        <f>IF(ISERR(LN(Table13633[[#This Row],[Close]]/E12)),"-",LN(Table13633[[#This Row],[Close]]/E12))</f>
        <v>3.5887030059821988E-2</v>
      </c>
    </row>
    <row r="14" spans="1:11" x14ac:dyDescent="0.3">
      <c r="A14" s="2">
        <v>43117</v>
      </c>
      <c r="B14" s="1">
        <v>12473.05</v>
      </c>
      <c r="C14" s="1">
        <v>12653.25</v>
      </c>
      <c r="D14" s="1">
        <v>12432.75</v>
      </c>
      <c r="E14" s="1">
        <v>12531.4</v>
      </c>
      <c r="F14" s="1">
        <v>29648559</v>
      </c>
      <c r="G14" s="1">
        <v>2780.78</v>
      </c>
      <c r="H14" s="3">
        <f>IF(ISERR(LN(Table13633[[#This Row],[Close]]/E13)),"-",LN(Table13633[[#This Row],[Close]]/E13))</f>
        <v>8.0481639110835494E-3</v>
      </c>
    </row>
    <row r="15" spans="1:11" x14ac:dyDescent="0.3">
      <c r="A15" s="2">
        <v>43118</v>
      </c>
      <c r="B15" s="1">
        <v>12565.85</v>
      </c>
      <c r="C15" s="1">
        <v>12605.15</v>
      </c>
      <c r="D15" s="1">
        <v>12431.8</v>
      </c>
      <c r="E15" s="1">
        <v>12570.7</v>
      </c>
      <c r="F15" s="1">
        <v>26886980</v>
      </c>
      <c r="G15" s="1">
        <v>1992.04</v>
      </c>
      <c r="H15" s="3">
        <f>IF(ISERR(LN(Table13633[[#This Row],[Close]]/E14)),"-",LN(Table13633[[#This Row],[Close]]/E14))</f>
        <v>3.1312146879943418E-3</v>
      </c>
    </row>
    <row r="16" spans="1:11" x14ac:dyDescent="0.3">
      <c r="A16" s="2">
        <v>43119</v>
      </c>
      <c r="B16" s="1">
        <v>12577.25</v>
      </c>
      <c r="C16" s="1">
        <v>12668.55</v>
      </c>
      <c r="D16" s="1">
        <v>12485.3</v>
      </c>
      <c r="E16" s="1">
        <v>12633.85</v>
      </c>
      <c r="F16" s="1">
        <v>17534922</v>
      </c>
      <c r="G16" s="1">
        <v>1327.65</v>
      </c>
      <c r="H16" s="3">
        <f>IF(ISERR(LN(Table13633[[#This Row],[Close]]/E15)),"-",LN(Table13633[[#This Row],[Close]]/E15))</f>
        <v>5.01101048362364E-3</v>
      </c>
    </row>
    <row r="17" spans="1:8" x14ac:dyDescent="0.3">
      <c r="A17" s="2">
        <v>43122</v>
      </c>
      <c r="B17" s="1">
        <v>12544.6</v>
      </c>
      <c r="C17" s="1">
        <v>12924.6</v>
      </c>
      <c r="D17" s="1">
        <v>12521.15</v>
      </c>
      <c r="E17" s="1">
        <v>12894.95</v>
      </c>
      <c r="F17" s="1">
        <v>31661630</v>
      </c>
      <c r="G17" s="1">
        <v>2467.9899999999998</v>
      </c>
      <c r="H17" s="3">
        <f>IF(ISERR(LN(Table13633[[#This Row],[Close]]/E16)),"-",LN(Table13633[[#This Row],[Close]]/E16))</f>
        <v>2.0456042172269571E-2</v>
      </c>
    </row>
    <row r="18" spans="1:8" x14ac:dyDescent="0.3">
      <c r="A18" s="2">
        <v>43123</v>
      </c>
      <c r="B18" s="1">
        <v>12919.3</v>
      </c>
      <c r="C18" s="1">
        <v>13084.2</v>
      </c>
      <c r="D18" s="1">
        <v>12898.25</v>
      </c>
      <c r="E18" s="1">
        <v>13048.9</v>
      </c>
      <c r="F18" s="1">
        <v>30760333</v>
      </c>
      <c r="G18" s="1">
        <v>2441.2600000000002</v>
      </c>
      <c r="H18" s="3">
        <f>IF(ISERR(LN(Table13633[[#This Row],[Close]]/E17)),"-",LN(Table13633[[#This Row],[Close]]/E17))</f>
        <v>1.1868077174358607E-2</v>
      </c>
    </row>
    <row r="19" spans="1:8" x14ac:dyDescent="0.3">
      <c r="A19" s="2">
        <v>43124</v>
      </c>
      <c r="B19" s="1">
        <v>13020.3</v>
      </c>
      <c r="C19" s="1">
        <v>13553.95</v>
      </c>
      <c r="D19" s="1">
        <v>13005.95</v>
      </c>
      <c r="E19" s="1">
        <v>13249.55</v>
      </c>
      <c r="F19" s="1">
        <v>50984631</v>
      </c>
      <c r="G19" s="1">
        <v>3992.15</v>
      </c>
      <c r="H19" s="3">
        <f>IF(ISERR(LN(Table13633[[#This Row],[Close]]/E18)),"-",LN(Table13633[[#This Row],[Close]]/E18))</f>
        <v>1.5259750563088256E-2</v>
      </c>
    </row>
    <row r="20" spans="1:8" x14ac:dyDescent="0.3">
      <c r="A20" s="2">
        <v>43125</v>
      </c>
      <c r="B20" s="1">
        <v>13257.9</v>
      </c>
      <c r="C20" s="1">
        <v>13259.15</v>
      </c>
      <c r="D20" s="1">
        <v>12996.75</v>
      </c>
      <c r="E20" s="1">
        <v>13117.85</v>
      </c>
      <c r="F20" s="1">
        <v>42395918</v>
      </c>
      <c r="G20" s="1">
        <v>2723.25</v>
      </c>
      <c r="H20" s="3">
        <f>IF(ISERR(LN(Table13633[[#This Row],[Close]]/E19)),"-",LN(Table13633[[#This Row],[Close]]/E19))</f>
        <v>-9.9896914551012121E-3</v>
      </c>
    </row>
    <row r="21" spans="1:8" x14ac:dyDescent="0.3">
      <c r="A21" s="2">
        <v>43129</v>
      </c>
      <c r="B21" s="1">
        <v>13113.2</v>
      </c>
      <c r="C21" s="1">
        <v>13328.05</v>
      </c>
      <c r="D21" s="1">
        <v>13096.45</v>
      </c>
      <c r="E21" s="1">
        <v>13242.5</v>
      </c>
      <c r="F21" s="1">
        <v>25031799</v>
      </c>
      <c r="G21" s="1">
        <v>1993.56</v>
      </c>
      <c r="H21" s="3">
        <f>IF(ISERR(LN(Table13633[[#This Row],[Close]]/E20)),"-",LN(Table13633[[#This Row],[Close]]/E20))</f>
        <v>9.4574563002963411E-3</v>
      </c>
    </row>
    <row r="22" spans="1:8" x14ac:dyDescent="0.3">
      <c r="A22" s="2">
        <v>43130</v>
      </c>
      <c r="B22" s="1">
        <v>13193</v>
      </c>
      <c r="C22" s="1">
        <v>13238.5</v>
      </c>
      <c r="D22" s="1">
        <v>13071.85</v>
      </c>
      <c r="E22" s="1">
        <v>13107.9</v>
      </c>
      <c r="F22" s="1">
        <v>35198915</v>
      </c>
      <c r="G22" s="1">
        <v>1848.96</v>
      </c>
      <c r="H22" s="3">
        <f>IF(ISERR(LN(Table13633[[#This Row],[Close]]/E21)),"-",LN(Table13633[[#This Row],[Close]]/E21))</f>
        <v>-1.0216252557975399E-2</v>
      </c>
    </row>
    <row r="23" spans="1:8" x14ac:dyDescent="0.3">
      <c r="A23" s="2">
        <v>43131</v>
      </c>
      <c r="B23" s="1">
        <v>13050.85</v>
      </c>
      <c r="C23" s="1">
        <v>13142.85</v>
      </c>
      <c r="D23" s="1">
        <v>12943.35</v>
      </c>
      <c r="E23" s="1">
        <v>12986.4</v>
      </c>
      <c r="F23" s="1">
        <v>26948151</v>
      </c>
      <c r="G23" s="1">
        <v>2004.28</v>
      </c>
      <c r="H23" s="3">
        <f>IF(ISERR(LN(Table13633[[#This Row],[Close]]/E22)),"-",LN(Table13633[[#This Row],[Close]]/E22))</f>
        <v>-9.3124458640711713E-3</v>
      </c>
    </row>
    <row r="24" spans="1:8" x14ac:dyDescent="0.3">
      <c r="A24" s="2">
        <v>43132</v>
      </c>
      <c r="B24" s="1">
        <v>12965.6</v>
      </c>
      <c r="C24" s="1">
        <v>13141.75</v>
      </c>
      <c r="D24" s="1">
        <v>12812.95</v>
      </c>
      <c r="E24" s="1">
        <v>12964.6</v>
      </c>
      <c r="F24" s="1">
        <v>21842854</v>
      </c>
      <c r="G24" s="1">
        <v>1761.5</v>
      </c>
      <c r="H24" s="3">
        <f>IF(ISERR(LN(Table13633[[#This Row],[Close]]/E23)),"-",LN(Table13633[[#This Row],[Close]]/E23))</f>
        <v>-1.6800897944515782E-3</v>
      </c>
    </row>
    <row r="25" spans="1:8" x14ac:dyDescent="0.3">
      <c r="A25" s="2">
        <v>43133</v>
      </c>
      <c r="B25" s="1">
        <v>12872.5</v>
      </c>
      <c r="C25" s="1">
        <v>13130.25</v>
      </c>
      <c r="D25" s="1">
        <v>12846.2</v>
      </c>
      <c r="E25" s="1">
        <v>12983.6</v>
      </c>
      <c r="F25" s="1">
        <v>23059095</v>
      </c>
      <c r="G25" s="1">
        <v>1723.63</v>
      </c>
      <c r="H25" s="3">
        <f>IF(ISERR(LN(Table13633[[#This Row],[Close]]/E24)),"-",LN(Table13633[[#This Row],[Close]]/E24))</f>
        <v>1.464456370435579E-3</v>
      </c>
    </row>
    <row r="26" spans="1:8" x14ac:dyDescent="0.3">
      <c r="A26" s="2">
        <v>43136</v>
      </c>
      <c r="B26" s="1">
        <v>12878.7</v>
      </c>
      <c r="C26" s="1">
        <v>13104.8</v>
      </c>
      <c r="D26" s="1">
        <v>12845</v>
      </c>
      <c r="E26" s="1">
        <v>12936.9</v>
      </c>
      <c r="F26" s="1">
        <v>22877661</v>
      </c>
      <c r="G26" s="1">
        <v>1705.59</v>
      </c>
      <c r="H26" s="3">
        <f>IF(ISERR(LN(Table13633[[#This Row],[Close]]/E25)),"-",LN(Table13633[[#This Row],[Close]]/E25))</f>
        <v>-3.6033294519259742E-3</v>
      </c>
    </row>
    <row r="27" spans="1:8" x14ac:dyDescent="0.3">
      <c r="A27" s="2">
        <v>43137</v>
      </c>
      <c r="B27" s="1">
        <v>12516.2</v>
      </c>
      <c r="C27" s="1">
        <v>12750.7</v>
      </c>
      <c r="D27" s="1">
        <v>12490.75</v>
      </c>
      <c r="E27" s="1">
        <v>12562.35</v>
      </c>
      <c r="F27" s="1">
        <v>25026447</v>
      </c>
      <c r="G27" s="1">
        <v>1782.24</v>
      </c>
      <c r="H27" s="3">
        <f>IF(ISERR(LN(Table13633[[#This Row],[Close]]/E26)),"-",LN(Table13633[[#This Row],[Close]]/E26))</f>
        <v>-2.937944768905491E-2</v>
      </c>
    </row>
    <row r="28" spans="1:8" x14ac:dyDescent="0.3">
      <c r="A28" s="2">
        <v>43138</v>
      </c>
      <c r="B28" s="1">
        <v>12667.6</v>
      </c>
      <c r="C28" s="1">
        <v>12680.3</v>
      </c>
      <c r="D28" s="1">
        <v>12419.4</v>
      </c>
      <c r="E28" s="1">
        <v>12450.05</v>
      </c>
      <c r="F28" s="1">
        <v>22645095</v>
      </c>
      <c r="G28" s="1">
        <v>1580.44</v>
      </c>
      <c r="H28" s="3">
        <f>IF(ISERR(LN(Table13633[[#This Row],[Close]]/E27)),"-",LN(Table13633[[#This Row],[Close]]/E27))</f>
        <v>-8.9796064825918998E-3</v>
      </c>
    </row>
    <row r="29" spans="1:8" x14ac:dyDescent="0.3">
      <c r="A29" s="2">
        <v>43139</v>
      </c>
      <c r="B29" s="1">
        <v>12556.8</v>
      </c>
      <c r="C29" s="1">
        <v>12764.75</v>
      </c>
      <c r="D29" s="1">
        <v>12468.5</v>
      </c>
      <c r="E29" s="1">
        <v>12588.35</v>
      </c>
      <c r="F29" s="1">
        <v>27839336</v>
      </c>
      <c r="G29" s="1">
        <v>1776.56</v>
      </c>
      <c r="H29" s="3">
        <f>IF(ISERR(LN(Table13633[[#This Row],[Close]]/E28)),"-",LN(Table13633[[#This Row],[Close]]/E28))</f>
        <v>1.104714410674352E-2</v>
      </c>
    </row>
    <row r="30" spans="1:8" x14ac:dyDescent="0.3">
      <c r="A30" s="2">
        <v>43140</v>
      </c>
      <c r="B30" s="1">
        <v>12449.7</v>
      </c>
      <c r="C30" s="1">
        <v>12556.2</v>
      </c>
      <c r="D30" s="1">
        <v>12350.4</v>
      </c>
      <c r="E30" s="1">
        <v>12492.7</v>
      </c>
      <c r="F30" s="1">
        <v>19357882</v>
      </c>
      <c r="G30" s="1">
        <v>1241.4000000000001</v>
      </c>
      <c r="H30" s="3">
        <f>IF(ISERR(LN(Table13633[[#This Row],[Close]]/E29)),"-",LN(Table13633[[#This Row],[Close]]/E29))</f>
        <v>-7.62730935981858E-3</v>
      </c>
    </row>
    <row r="31" spans="1:8" x14ac:dyDescent="0.3">
      <c r="A31" s="2">
        <v>43143</v>
      </c>
      <c r="B31" s="1">
        <v>12544.7</v>
      </c>
      <c r="C31" s="1">
        <v>12591.95</v>
      </c>
      <c r="D31" s="1">
        <v>12390.9</v>
      </c>
      <c r="E31" s="1">
        <v>12422.65</v>
      </c>
      <c r="F31" s="1">
        <v>20607388</v>
      </c>
      <c r="G31" s="1">
        <v>1255.51</v>
      </c>
      <c r="H31" s="3">
        <f>IF(ISERR(LN(Table13633[[#This Row],[Close]]/E30)),"-",LN(Table13633[[#This Row],[Close]]/E30))</f>
        <v>-5.6230544282383889E-3</v>
      </c>
    </row>
    <row r="32" spans="1:8" x14ac:dyDescent="0.3">
      <c r="A32" s="2">
        <v>43145</v>
      </c>
      <c r="B32" s="1">
        <v>12438.2</v>
      </c>
      <c r="C32" s="1">
        <v>12546</v>
      </c>
      <c r="D32" s="1">
        <v>12346</v>
      </c>
      <c r="E32" s="1">
        <v>12420</v>
      </c>
      <c r="F32" s="1">
        <v>23964695</v>
      </c>
      <c r="G32" s="1">
        <v>1675.03</v>
      </c>
      <c r="H32" s="3">
        <f>IF(ISERR(LN(Table13633[[#This Row],[Close]]/E31)),"-",LN(Table13633[[#This Row],[Close]]/E31))</f>
        <v>-2.1334278026304755E-4</v>
      </c>
    </row>
    <row r="33" spans="1:8" x14ac:dyDescent="0.3">
      <c r="A33" s="2">
        <v>43146</v>
      </c>
      <c r="B33" s="1">
        <v>12497.5</v>
      </c>
      <c r="C33" s="1">
        <v>12584.25</v>
      </c>
      <c r="D33" s="1">
        <v>12439.05</v>
      </c>
      <c r="E33" s="1">
        <v>12456.5</v>
      </c>
      <c r="F33" s="1">
        <v>20368397</v>
      </c>
      <c r="G33" s="1">
        <v>1322.36</v>
      </c>
      <c r="H33" s="3">
        <f>IF(ISERR(LN(Table13633[[#This Row],[Close]]/E32)),"-",LN(Table13633[[#This Row],[Close]]/E32))</f>
        <v>2.9344985180909922E-3</v>
      </c>
    </row>
    <row r="34" spans="1:8" x14ac:dyDescent="0.3">
      <c r="A34" s="2">
        <v>43147</v>
      </c>
      <c r="B34" s="1">
        <v>12512.75</v>
      </c>
      <c r="C34" s="1">
        <v>12687.45</v>
      </c>
      <c r="D34" s="1">
        <v>12412.1</v>
      </c>
      <c r="E34" s="1">
        <v>12437.9</v>
      </c>
      <c r="F34" s="1">
        <v>22184554</v>
      </c>
      <c r="G34" s="1">
        <v>1678.07</v>
      </c>
      <c r="H34" s="3">
        <f>IF(ISERR(LN(Table13633[[#This Row],[Close]]/E33)),"-",LN(Table13633[[#This Row],[Close]]/E33))</f>
        <v>-1.4943122518399489E-3</v>
      </c>
    </row>
    <row r="35" spans="1:8" x14ac:dyDescent="0.3">
      <c r="A35" s="2">
        <v>43150</v>
      </c>
      <c r="B35" s="1">
        <v>12474.15</v>
      </c>
      <c r="C35" s="1">
        <v>12479.4</v>
      </c>
      <c r="D35" s="1">
        <v>12228.8</v>
      </c>
      <c r="E35" s="1">
        <v>12331.4</v>
      </c>
      <c r="F35" s="1">
        <v>19602259</v>
      </c>
      <c r="G35" s="1">
        <v>1257.8800000000001</v>
      </c>
      <c r="H35" s="3">
        <f>IF(ISERR(LN(Table13633[[#This Row],[Close]]/E34)),"-",LN(Table13633[[#This Row],[Close]]/E34))</f>
        <v>-8.5994078398502621E-3</v>
      </c>
    </row>
    <row r="36" spans="1:8" x14ac:dyDescent="0.3">
      <c r="A36" s="2">
        <v>43151</v>
      </c>
      <c r="B36" s="1">
        <v>12272.95</v>
      </c>
      <c r="C36" s="1">
        <v>12491.6</v>
      </c>
      <c r="D36" s="1">
        <v>12268.55</v>
      </c>
      <c r="E36" s="1">
        <v>12372</v>
      </c>
      <c r="F36" s="1">
        <v>17745502</v>
      </c>
      <c r="G36" s="1">
        <v>1201.54</v>
      </c>
      <c r="H36" s="3">
        <f>IF(ISERR(LN(Table13633[[#This Row],[Close]]/E35)),"-",LN(Table13633[[#This Row],[Close]]/E35))</f>
        <v>3.2869998910896566E-3</v>
      </c>
    </row>
    <row r="37" spans="1:8" x14ac:dyDescent="0.3">
      <c r="A37" s="2">
        <v>43152</v>
      </c>
      <c r="B37" s="1">
        <v>12490.5</v>
      </c>
      <c r="C37" s="1">
        <v>12703.85</v>
      </c>
      <c r="D37" s="1">
        <v>12452.35</v>
      </c>
      <c r="E37" s="1">
        <v>12660.05</v>
      </c>
      <c r="F37" s="1">
        <v>30130562</v>
      </c>
      <c r="G37" s="1">
        <v>2322.3200000000002</v>
      </c>
      <c r="H37" s="3">
        <f>IF(ISERR(LN(Table13633[[#This Row],[Close]]/E36)),"-",LN(Table13633[[#This Row],[Close]]/E36))</f>
        <v>2.3015511332485354E-2</v>
      </c>
    </row>
    <row r="38" spans="1:8" x14ac:dyDescent="0.3">
      <c r="A38" s="2">
        <v>43153</v>
      </c>
      <c r="B38" s="1">
        <v>12663.65</v>
      </c>
      <c r="C38" s="1">
        <v>12794</v>
      </c>
      <c r="D38" s="1">
        <v>12631.85</v>
      </c>
      <c r="E38" s="1">
        <v>12730.25</v>
      </c>
      <c r="F38" s="1">
        <v>34044908</v>
      </c>
      <c r="G38" s="1">
        <v>2710.49</v>
      </c>
      <c r="H38" s="3">
        <f>IF(ISERR(LN(Table13633[[#This Row],[Close]]/E37)),"-",LN(Table13633[[#This Row],[Close]]/E37))</f>
        <v>5.5296848700319102E-3</v>
      </c>
    </row>
    <row r="39" spans="1:8" x14ac:dyDescent="0.3">
      <c r="A39" s="2">
        <v>43154</v>
      </c>
      <c r="B39" s="1">
        <v>12784.1</v>
      </c>
      <c r="C39" s="1">
        <v>12888</v>
      </c>
      <c r="D39" s="1">
        <v>12701.1</v>
      </c>
      <c r="E39" s="1">
        <v>12871.15</v>
      </c>
      <c r="F39" s="1">
        <v>28957080</v>
      </c>
      <c r="G39" s="1">
        <v>2325.33</v>
      </c>
      <c r="H39" s="3">
        <f>IF(ISERR(LN(Table13633[[#This Row],[Close]]/E38)),"-",LN(Table13633[[#This Row],[Close]]/E38))</f>
        <v>1.1007321680121852E-2</v>
      </c>
    </row>
    <row r="40" spans="1:8" x14ac:dyDescent="0.3">
      <c r="A40" s="2">
        <v>43157</v>
      </c>
      <c r="B40" s="1">
        <v>12864.6</v>
      </c>
      <c r="C40" s="1">
        <v>12903.9</v>
      </c>
      <c r="D40" s="1">
        <v>12692.35</v>
      </c>
      <c r="E40" s="1">
        <v>12713.15</v>
      </c>
      <c r="F40" s="1">
        <v>23357034</v>
      </c>
      <c r="G40" s="1">
        <v>1504.59</v>
      </c>
      <c r="H40" s="3">
        <f>IF(ISERR(LN(Table13633[[#This Row],[Close]]/E39)),"-",LN(Table13633[[#This Row],[Close]]/E39))</f>
        <v>-1.2351481861122985E-2</v>
      </c>
    </row>
    <row r="41" spans="1:8" x14ac:dyDescent="0.3">
      <c r="A41" s="2">
        <v>43158</v>
      </c>
      <c r="B41" s="1">
        <v>12777.25</v>
      </c>
      <c r="C41" s="1">
        <v>12797.35</v>
      </c>
      <c r="D41" s="1">
        <v>12688</v>
      </c>
      <c r="E41" s="1">
        <v>12746.8</v>
      </c>
      <c r="F41" s="1">
        <v>24224177</v>
      </c>
      <c r="G41" s="1">
        <v>1396.43</v>
      </c>
      <c r="H41" s="3">
        <f>IF(ISERR(LN(Table13633[[#This Row],[Close]]/E40)),"-",LN(Table13633[[#This Row],[Close]]/E40))</f>
        <v>2.6433688670896094E-3</v>
      </c>
    </row>
    <row r="42" spans="1:8" x14ac:dyDescent="0.3">
      <c r="A42" s="2">
        <v>43159</v>
      </c>
      <c r="B42" s="1">
        <v>12744.4</v>
      </c>
      <c r="C42" s="1">
        <v>12904.2</v>
      </c>
      <c r="D42" s="1">
        <v>12696.35</v>
      </c>
      <c r="E42" s="1">
        <v>12809</v>
      </c>
      <c r="F42" s="1">
        <v>30263751</v>
      </c>
      <c r="G42" s="1">
        <v>2409.31</v>
      </c>
      <c r="H42" s="3">
        <f>IF(ISERR(LN(Table13633[[#This Row],[Close]]/E41)),"-",LN(Table13633[[#This Row],[Close]]/E41))</f>
        <v>4.867789137570311E-3</v>
      </c>
    </row>
    <row r="43" spans="1:8" x14ac:dyDescent="0.3">
      <c r="A43" s="2">
        <v>43160</v>
      </c>
      <c r="B43" s="1">
        <v>12823.9</v>
      </c>
      <c r="C43" s="1">
        <v>12842.65</v>
      </c>
      <c r="D43" s="1">
        <v>12736.4</v>
      </c>
      <c r="E43" s="1">
        <v>12769.45</v>
      </c>
      <c r="F43" s="1">
        <v>18951090</v>
      </c>
      <c r="G43" s="1">
        <v>1282.47</v>
      </c>
      <c r="H43" s="3">
        <f>IF(ISERR(LN(Table13633[[#This Row],[Close]]/E42)),"-",LN(Table13633[[#This Row],[Close]]/E42))</f>
        <v>-3.0924494266736731E-3</v>
      </c>
    </row>
    <row r="44" spans="1:8" x14ac:dyDescent="0.3">
      <c r="A44" s="2">
        <v>43164</v>
      </c>
      <c r="B44" s="1">
        <v>12768.55</v>
      </c>
      <c r="C44" s="1">
        <v>12890.95</v>
      </c>
      <c r="D44" s="1">
        <v>12684.3</v>
      </c>
      <c r="E44" s="1">
        <v>12857.65</v>
      </c>
      <c r="F44" s="1">
        <v>27912338</v>
      </c>
      <c r="G44" s="1">
        <v>2030.52</v>
      </c>
      <c r="H44" s="3">
        <f>IF(ISERR(LN(Table13633[[#This Row],[Close]]/E43)),"-",LN(Table13633[[#This Row],[Close]]/E43))</f>
        <v>6.883365519159225E-3</v>
      </c>
    </row>
    <row r="45" spans="1:8" x14ac:dyDescent="0.3">
      <c r="A45" s="2">
        <v>43165</v>
      </c>
      <c r="B45" s="1">
        <v>12924.45</v>
      </c>
      <c r="C45" s="1">
        <v>12930.55</v>
      </c>
      <c r="D45" s="1">
        <v>12667.45</v>
      </c>
      <c r="E45" s="1">
        <v>12706.1</v>
      </c>
      <c r="F45" s="1">
        <v>22173389</v>
      </c>
      <c r="G45" s="1">
        <v>1501.42</v>
      </c>
      <c r="H45" s="3">
        <f>IF(ISERR(LN(Table13633[[#This Row],[Close]]/E44)),"-",LN(Table13633[[#This Row],[Close]]/E44))</f>
        <v>-1.1856771830616406E-2</v>
      </c>
    </row>
    <row r="46" spans="1:8" x14ac:dyDescent="0.3">
      <c r="A46" s="2">
        <v>43166</v>
      </c>
      <c r="B46" s="1">
        <v>12767.45</v>
      </c>
      <c r="C46" s="1">
        <v>12856.55</v>
      </c>
      <c r="D46" s="1">
        <v>12650.25</v>
      </c>
      <c r="E46" s="1">
        <v>12677.1</v>
      </c>
      <c r="F46" s="1">
        <v>20800256</v>
      </c>
      <c r="G46" s="1">
        <v>1554.43</v>
      </c>
      <c r="H46" s="3">
        <f>IF(ISERR(LN(Table13633[[#This Row],[Close]]/E45)),"-",LN(Table13633[[#This Row],[Close]]/E45))</f>
        <v>-2.2849768837423516E-3</v>
      </c>
    </row>
    <row r="47" spans="1:8" x14ac:dyDescent="0.3">
      <c r="A47" s="2">
        <v>43167</v>
      </c>
      <c r="B47" s="1">
        <v>12757</v>
      </c>
      <c r="C47" s="1">
        <v>12802.15</v>
      </c>
      <c r="D47" s="1">
        <v>12645.75</v>
      </c>
      <c r="E47" s="1">
        <v>12682.4</v>
      </c>
      <c r="F47" s="1">
        <v>17687606</v>
      </c>
      <c r="G47" s="1">
        <v>1299.04</v>
      </c>
      <c r="H47" s="3">
        <f>IF(ISERR(LN(Table13633[[#This Row],[Close]]/E46)),"-",LN(Table13633[[#This Row],[Close]]/E46))</f>
        <v>4.1798931975520545E-4</v>
      </c>
    </row>
    <row r="48" spans="1:8" x14ac:dyDescent="0.3">
      <c r="A48" s="2">
        <v>43168</v>
      </c>
      <c r="B48" s="1">
        <v>12710.35</v>
      </c>
      <c r="C48" s="1">
        <v>12805.35</v>
      </c>
      <c r="D48" s="1">
        <v>12656.65</v>
      </c>
      <c r="E48" s="1">
        <v>12747.25</v>
      </c>
      <c r="F48" s="1" t="s">
        <v>22</v>
      </c>
      <c r="G48" s="1" t="s">
        <v>22</v>
      </c>
      <c r="H48" s="3">
        <f>IF(ISERR(LN(Table13633[[#This Row],[Close]]/E47)),"-",LN(Table13633[[#This Row],[Close]]/E47))</f>
        <v>5.100356519414804E-3</v>
      </c>
    </row>
    <row r="49" spans="1:8" x14ac:dyDescent="0.3">
      <c r="A49" s="2">
        <v>43171</v>
      </c>
      <c r="B49" s="1">
        <v>12825.25</v>
      </c>
      <c r="C49" s="1">
        <v>13012.35</v>
      </c>
      <c r="D49" s="1">
        <v>12813.25</v>
      </c>
      <c r="E49" s="1">
        <v>12923.4</v>
      </c>
      <c r="F49" s="1">
        <v>20430953</v>
      </c>
      <c r="G49" s="1">
        <v>1570.64</v>
      </c>
      <c r="H49" s="3">
        <f>IF(ISERR(LN(Table13633[[#This Row],[Close]]/E48)),"-",LN(Table13633[[#This Row],[Close]]/E48))</f>
        <v>1.3724059562931632E-2</v>
      </c>
    </row>
    <row r="50" spans="1:8" x14ac:dyDescent="0.3">
      <c r="A50" s="2">
        <v>43172</v>
      </c>
      <c r="B50" s="1">
        <v>12778.35</v>
      </c>
      <c r="C50" s="1">
        <v>12842.2</v>
      </c>
      <c r="D50" s="1">
        <v>12663.3</v>
      </c>
      <c r="E50" s="1">
        <v>12734.2</v>
      </c>
      <c r="F50" s="1">
        <v>61575647</v>
      </c>
      <c r="G50" s="1">
        <v>13792.85</v>
      </c>
      <c r="H50" s="3">
        <f>IF(ISERR(LN(Table13633[[#This Row],[Close]]/E49)),"-",LN(Table13633[[#This Row],[Close]]/E49))</f>
        <v>-1.4748334173751466E-2</v>
      </c>
    </row>
    <row r="51" spans="1:8" x14ac:dyDescent="0.3">
      <c r="A51" s="2">
        <v>43173</v>
      </c>
      <c r="B51" s="1">
        <v>12725.2</v>
      </c>
      <c r="C51" s="1">
        <v>12840.45</v>
      </c>
      <c r="D51" s="1">
        <v>12711.25</v>
      </c>
      <c r="E51" s="1">
        <v>12786.95</v>
      </c>
      <c r="F51" s="1">
        <v>20788341</v>
      </c>
      <c r="G51" s="1">
        <v>1552.87</v>
      </c>
      <c r="H51" s="3">
        <f>IF(ISERR(LN(Table13633[[#This Row],[Close]]/E50)),"-",LN(Table13633[[#This Row],[Close]]/E50))</f>
        <v>4.1338321445919214E-3</v>
      </c>
    </row>
    <row r="52" spans="1:8" x14ac:dyDescent="0.3">
      <c r="A52" s="2">
        <v>43174</v>
      </c>
      <c r="B52" s="1">
        <v>12815.6</v>
      </c>
      <c r="C52" s="1">
        <v>12860</v>
      </c>
      <c r="D52" s="1">
        <v>12727.8</v>
      </c>
      <c r="E52" s="1">
        <v>12762.25</v>
      </c>
      <c r="F52" s="1">
        <v>29153997</v>
      </c>
      <c r="G52" s="1">
        <v>1871.79</v>
      </c>
      <c r="H52" s="3">
        <f>IF(ISERR(LN(Table13633[[#This Row],[Close]]/E51)),"-",LN(Table13633[[#This Row],[Close]]/E51))</f>
        <v>-1.9335249397333242E-3</v>
      </c>
    </row>
    <row r="53" spans="1:8" x14ac:dyDescent="0.3">
      <c r="A53" s="2">
        <v>43175</v>
      </c>
      <c r="B53" s="1">
        <v>12776.25</v>
      </c>
      <c r="C53" s="1">
        <v>12778.6</v>
      </c>
      <c r="D53" s="1">
        <v>12606.6</v>
      </c>
      <c r="E53" s="1">
        <v>12698.4</v>
      </c>
      <c r="F53" s="1">
        <v>35030341</v>
      </c>
      <c r="G53" s="1">
        <v>3283.96</v>
      </c>
      <c r="H53" s="3">
        <f>IF(ISERR(LN(Table13633[[#This Row],[Close]]/E52)),"-",LN(Table13633[[#This Row],[Close]]/E52))</f>
        <v>-5.0155933844398164E-3</v>
      </c>
    </row>
    <row r="54" spans="1:8" x14ac:dyDescent="0.3">
      <c r="A54" s="2">
        <v>43178</v>
      </c>
      <c r="B54" s="1">
        <v>12660.9</v>
      </c>
      <c r="C54" s="1">
        <v>12725.35</v>
      </c>
      <c r="D54" s="1">
        <v>12392.7</v>
      </c>
      <c r="E54" s="1">
        <v>12421.3</v>
      </c>
      <c r="F54" s="1">
        <v>18363549</v>
      </c>
      <c r="G54" s="1">
        <v>1545.8</v>
      </c>
      <c r="H54" s="3">
        <f>IF(ISERR(LN(Table13633[[#This Row],[Close]]/E53)),"-",LN(Table13633[[#This Row],[Close]]/E53))</f>
        <v>-2.2063260360793823E-2</v>
      </c>
    </row>
    <row r="55" spans="1:8" x14ac:dyDescent="0.3">
      <c r="A55" s="2">
        <v>43179</v>
      </c>
      <c r="B55" s="1">
        <v>12385</v>
      </c>
      <c r="C55" s="1">
        <v>12644.6</v>
      </c>
      <c r="D55" s="1">
        <v>12375.4</v>
      </c>
      <c r="E55" s="1">
        <v>12609.1</v>
      </c>
      <c r="F55" s="1">
        <v>24306746</v>
      </c>
      <c r="G55" s="1">
        <v>1948.78</v>
      </c>
      <c r="H55" s="3">
        <f>IF(ISERR(LN(Table13633[[#This Row],[Close]]/E54)),"-",LN(Table13633[[#This Row],[Close]]/E54))</f>
        <v>1.5006034587588191E-2</v>
      </c>
    </row>
    <row r="56" spans="1:8" x14ac:dyDescent="0.3">
      <c r="A56" s="2">
        <v>43180</v>
      </c>
      <c r="B56" s="1">
        <v>12665.75</v>
      </c>
      <c r="C56" s="1">
        <v>12698.35</v>
      </c>
      <c r="D56" s="1">
        <v>12554.15</v>
      </c>
      <c r="E56" s="1">
        <v>12608.85</v>
      </c>
      <c r="F56" s="1" t="s">
        <v>22</v>
      </c>
      <c r="G56" s="1" t="s">
        <v>22</v>
      </c>
      <c r="H56" s="3">
        <f>IF(ISERR(LN(Table13633[[#This Row],[Close]]/E55)),"-",LN(Table13633[[#This Row],[Close]]/E55))</f>
        <v>-1.9827146933634105E-5</v>
      </c>
    </row>
    <row r="57" spans="1:8" x14ac:dyDescent="0.3">
      <c r="A57" s="2">
        <v>43181</v>
      </c>
      <c r="B57" s="1">
        <v>12607.65</v>
      </c>
      <c r="C57" s="1">
        <v>12638.95</v>
      </c>
      <c r="D57" s="1">
        <v>12454.5</v>
      </c>
      <c r="E57" s="1">
        <v>12489.6</v>
      </c>
      <c r="F57" s="1">
        <v>18498503</v>
      </c>
      <c r="G57" s="1">
        <v>1329.25</v>
      </c>
      <c r="H57" s="3">
        <f>IF(ISERR(LN(Table13633[[#This Row],[Close]]/E56)),"-",LN(Table13633[[#This Row],[Close]]/E56))</f>
        <v>-9.5026503515965033E-3</v>
      </c>
    </row>
    <row r="58" spans="1:8" x14ac:dyDescent="0.3">
      <c r="A58" s="2">
        <v>43182</v>
      </c>
      <c r="B58" s="1">
        <v>12292.65</v>
      </c>
      <c r="C58" s="1">
        <v>12564.75</v>
      </c>
      <c r="D58" s="1">
        <v>12281.2</v>
      </c>
      <c r="E58" s="1">
        <v>12541.1</v>
      </c>
      <c r="F58" s="1">
        <v>24933528</v>
      </c>
      <c r="G58" s="1">
        <v>2088.0700000000002</v>
      </c>
      <c r="H58" s="3">
        <f>IF(ISERR(LN(Table13633[[#This Row],[Close]]/E57)),"-",LN(Table13633[[#This Row],[Close]]/E57))</f>
        <v>4.1149526517487451E-3</v>
      </c>
    </row>
    <row r="59" spans="1:8" x14ac:dyDescent="0.3">
      <c r="A59" s="2">
        <v>43185</v>
      </c>
      <c r="B59" s="1">
        <v>12536.6</v>
      </c>
      <c r="C59" s="1">
        <v>12542.55</v>
      </c>
      <c r="D59" s="1">
        <v>12392.25</v>
      </c>
      <c r="E59" s="1">
        <v>12462.4</v>
      </c>
      <c r="F59" s="1">
        <v>28517360</v>
      </c>
      <c r="G59" s="1">
        <v>1746.52</v>
      </c>
      <c r="H59" s="3">
        <f>IF(ISERR(LN(Table13633[[#This Row],[Close]]/E58)),"-",LN(Table13633[[#This Row],[Close]]/E58))</f>
        <v>-6.2951394723606219E-3</v>
      </c>
    </row>
    <row r="60" spans="1:8" x14ac:dyDescent="0.3">
      <c r="A60" s="2">
        <v>43186</v>
      </c>
      <c r="B60" s="1">
        <v>12539.5</v>
      </c>
      <c r="C60" s="1">
        <v>12566.5</v>
      </c>
      <c r="D60" s="1">
        <v>12444.7</v>
      </c>
      <c r="E60" s="1">
        <v>12518.2</v>
      </c>
      <c r="F60" s="1">
        <v>21450934</v>
      </c>
      <c r="G60" s="1">
        <v>1222.56</v>
      </c>
      <c r="H60" s="3">
        <f>IF(ISERR(LN(Table13633[[#This Row],[Close]]/E59)),"-",LN(Table13633[[#This Row],[Close]]/E59))</f>
        <v>4.4674741844618181E-3</v>
      </c>
    </row>
    <row r="61" spans="1:8" x14ac:dyDescent="0.3">
      <c r="A61" s="2">
        <v>43187</v>
      </c>
      <c r="B61" s="1">
        <v>12468.7</v>
      </c>
      <c r="C61" s="1">
        <v>12573.1</v>
      </c>
      <c r="D61" s="1">
        <v>12424.55</v>
      </c>
      <c r="E61" s="1">
        <v>12511.55</v>
      </c>
      <c r="F61" s="1">
        <v>34191641</v>
      </c>
      <c r="G61" s="1">
        <v>2794.98</v>
      </c>
      <c r="H61" s="3">
        <f>IF(ISERR(LN(Table13633[[#This Row],[Close]]/E60)),"-",LN(Table13633[[#This Row],[Close]]/E60))</f>
        <v>-5.3136768497259073E-4</v>
      </c>
    </row>
    <row r="62" spans="1:8" x14ac:dyDescent="0.3">
      <c r="A62" s="2">
        <v>43192</v>
      </c>
      <c r="B62" s="1">
        <v>12542.3</v>
      </c>
      <c r="C62" s="1">
        <v>12723.4</v>
      </c>
      <c r="D62" s="1">
        <v>12541.35</v>
      </c>
      <c r="E62" s="1">
        <v>12707.1</v>
      </c>
      <c r="F62" s="1" t="s">
        <v>22</v>
      </c>
      <c r="G62" s="1" t="s">
        <v>22</v>
      </c>
      <c r="H62" s="3">
        <f>IF(ISERR(LN(Table13633[[#This Row],[Close]]/E61)),"-",LN(Table13633[[#This Row],[Close]]/E61))</f>
        <v>1.5508674686525449E-2</v>
      </c>
    </row>
    <row r="63" spans="1:8" x14ac:dyDescent="0.3">
      <c r="A63" s="2">
        <v>43193</v>
      </c>
      <c r="B63" s="1">
        <v>12637.8</v>
      </c>
      <c r="C63" s="1">
        <v>12708.15</v>
      </c>
      <c r="D63" s="1">
        <v>12557.05</v>
      </c>
      <c r="E63" s="1">
        <v>12615.45</v>
      </c>
      <c r="F63" s="1" t="s">
        <v>22</v>
      </c>
      <c r="G63" s="1" t="s">
        <v>22</v>
      </c>
      <c r="H63" s="3">
        <f>IF(ISERR(LN(Table13633[[#This Row],[Close]]/E62)),"-",LN(Table13633[[#This Row],[Close]]/E62))</f>
        <v>-7.2386390935021009E-3</v>
      </c>
    </row>
    <row r="64" spans="1:8" x14ac:dyDescent="0.3">
      <c r="A64" s="2">
        <v>43194</v>
      </c>
      <c r="B64" s="1">
        <v>12689.9</v>
      </c>
      <c r="C64" s="1">
        <v>12689.9</v>
      </c>
      <c r="D64" s="1">
        <v>12442.15</v>
      </c>
      <c r="E64" s="1">
        <v>12490.85</v>
      </c>
      <c r="F64" s="1">
        <v>19361343</v>
      </c>
      <c r="G64" s="1">
        <v>1329.9</v>
      </c>
      <c r="H64" s="3">
        <f>IF(ISERR(LN(Table13633[[#This Row],[Close]]/E63)),"-",LN(Table13633[[#This Row],[Close]]/E63))</f>
        <v>-9.9258770106170936E-3</v>
      </c>
    </row>
    <row r="65" spans="1:8" x14ac:dyDescent="0.3">
      <c r="A65" s="2">
        <v>43195</v>
      </c>
      <c r="B65" s="1">
        <v>12617.45</v>
      </c>
      <c r="C65" s="1">
        <v>12695.8</v>
      </c>
      <c r="D65" s="1">
        <v>12578.95</v>
      </c>
      <c r="E65" s="1">
        <v>12682.55</v>
      </c>
      <c r="F65" s="1">
        <v>19539171</v>
      </c>
      <c r="G65" s="1">
        <v>1359.37</v>
      </c>
      <c r="H65" s="3">
        <f>IF(ISERR(LN(Table13633[[#This Row],[Close]]/E64)),"-",LN(Table13633[[#This Row],[Close]]/E64))</f>
        <v>1.5230656625864616E-2</v>
      </c>
    </row>
    <row r="66" spans="1:8" x14ac:dyDescent="0.3">
      <c r="A66" s="2">
        <v>43196</v>
      </c>
      <c r="B66" s="1">
        <v>12685.3</v>
      </c>
      <c r="C66" s="1">
        <v>12687.4</v>
      </c>
      <c r="D66" s="1">
        <v>12569.25</v>
      </c>
      <c r="E66" s="1">
        <v>12603.35</v>
      </c>
      <c r="F66" s="1">
        <v>17601483</v>
      </c>
      <c r="G66" s="1">
        <v>1147.6199999999999</v>
      </c>
      <c r="H66" s="3">
        <f>IF(ISERR(LN(Table13633[[#This Row],[Close]]/E65)),"-",LN(Table13633[[#This Row],[Close]]/E65))</f>
        <v>-6.2643812559685704E-3</v>
      </c>
    </row>
    <row r="67" spans="1:8" x14ac:dyDescent="0.3">
      <c r="A67" s="2">
        <v>43199</v>
      </c>
      <c r="B67" s="1">
        <v>12605.35</v>
      </c>
      <c r="C67" s="1">
        <v>12640.3</v>
      </c>
      <c r="D67" s="1">
        <v>12506.4</v>
      </c>
      <c r="E67" s="1">
        <v>12531.2</v>
      </c>
      <c r="F67" s="1" t="s">
        <v>22</v>
      </c>
      <c r="G67" s="1" t="s">
        <v>22</v>
      </c>
      <c r="H67" s="3">
        <f>IF(ISERR(LN(Table13633[[#This Row],[Close]]/E66)),"-",LN(Table13633[[#This Row],[Close]]/E66))</f>
        <v>-5.7411171613937235E-3</v>
      </c>
    </row>
    <row r="68" spans="1:8" x14ac:dyDescent="0.3">
      <c r="A68" s="2">
        <v>43200</v>
      </c>
      <c r="B68" s="1">
        <v>12532.25</v>
      </c>
      <c r="C68" s="1">
        <v>12618.8</v>
      </c>
      <c r="D68" s="1">
        <v>12519.45</v>
      </c>
      <c r="E68" s="1">
        <v>12576.5</v>
      </c>
      <c r="F68" s="1">
        <v>21570755</v>
      </c>
      <c r="G68" s="1">
        <v>1408.33</v>
      </c>
      <c r="H68" s="3">
        <f>IF(ISERR(LN(Table13633[[#This Row],[Close]]/E67)),"-",LN(Table13633[[#This Row],[Close]]/E67))</f>
        <v>3.6084586922868786E-3</v>
      </c>
    </row>
    <row r="69" spans="1:8" x14ac:dyDescent="0.3">
      <c r="A69" s="2">
        <v>43201</v>
      </c>
      <c r="B69" s="1">
        <v>12629.4</v>
      </c>
      <c r="C69" s="1">
        <v>12785.3</v>
      </c>
      <c r="D69" s="1">
        <v>12608.85</v>
      </c>
      <c r="E69" s="1">
        <v>12759.1</v>
      </c>
      <c r="F69" s="1">
        <v>17903590</v>
      </c>
      <c r="G69" s="1">
        <v>1565.25</v>
      </c>
      <c r="H69" s="3">
        <f>IF(ISERR(LN(Table13633[[#This Row],[Close]]/E68)),"-",LN(Table13633[[#This Row],[Close]]/E68))</f>
        <v>1.4414749347488513E-2</v>
      </c>
    </row>
    <row r="70" spans="1:8" x14ac:dyDescent="0.3">
      <c r="A70" s="2">
        <v>43202</v>
      </c>
      <c r="B70" s="1">
        <v>12782.05</v>
      </c>
      <c r="C70" s="1">
        <v>13219.55</v>
      </c>
      <c r="D70" s="1">
        <v>12766.65</v>
      </c>
      <c r="E70" s="1">
        <v>13168.2</v>
      </c>
      <c r="F70" s="1">
        <v>31423294</v>
      </c>
      <c r="G70" s="1">
        <v>3096.3</v>
      </c>
      <c r="H70" s="3">
        <f>IF(ISERR(LN(Table13633[[#This Row],[Close]]/E69)),"-",LN(Table13633[[#This Row],[Close]]/E69))</f>
        <v>3.1560089641010702E-2</v>
      </c>
    </row>
    <row r="71" spans="1:8" x14ac:dyDescent="0.3">
      <c r="A71" s="2">
        <v>43203</v>
      </c>
      <c r="B71" s="1">
        <v>13240.65</v>
      </c>
      <c r="C71" s="1">
        <v>13380.4</v>
      </c>
      <c r="D71" s="1">
        <v>13085.05</v>
      </c>
      <c r="E71" s="1">
        <v>13260.45</v>
      </c>
      <c r="F71" s="1">
        <v>36821452</v>
      </c>
      <c r="G71" s="1">
        <v>3819.25</v>
      </c>
      <c r="H71" s="3">
        <f>IF(ISERR(LN(Table13633[[#This Row],[Close]]/E70)),"-",LN(Table13633[[#This Row],[Close]]/E70))</f>
        <v>6.9810886787341426E-3</v>
      </c>
    </row>
    <row r="72" spans="1:8" x14ac:dyDescent="0.3">
      <c r="A72" s="2">
        <v>43206</v>
      </c>
      <c r="B72" s="1">
        <v>12936.3</v>
      </c>
      <c r="C72" s="1">
        <v>13242.05</v>
      </c>
      <c r="D72" s="1">
        <v>12935.25</v>
      </c>
      <c r="E72" s="1">
        <v>13203.1</v>
      </c>
      <c r="F72" s="1">
        <v>32908331</v>
      </c>
      <c r="G72" s="1">
        <v>3296.71</v>
      </c>
      <c r="H72" s="3">
        <f>IF(ISERR(LN(Table13633[[#This Row],[Close]]/E71)),"-",LN(Table13633[[#This Row],[Close]]/E71))</f>
        <v>-4.3342703288799279E-3</v>
      </c>
    </row>
    <row r="73" spans="1:8" x14ac:dyDescent="0.3">
      <c r="A73" s="2">
        <v>43207</v>
      </c>
      <c r="B73" s="1">
        <v>13177.1</v>
      </c>
      <c r="C73" s="1">
        <v>13194.4</v>
      </c>
      <c r="D73" s="1">
        <v>13094</v>
      </c>
      <c r="E73" s="1">
        <v>13162.3</v>
      </c>
      <c r="F73" s="1">
        <v>20354199</v>
      </c>
      <c r="G73" s="1">
        <v>1867.74</v>
      </c>
      <c r="H73" s="3">
        <f>IF(ISERR(LN(Table13633[[#This Row],[Close]]/E72)),"-",LN(Table13633[[#This Row],[Close]]/E72))</f>
        <v>-3.0949678417929376E-3</v>
      </c>
    </row>
    <row r="74" spans="1:8" x14ac:dyDescent="0.3">
      <c r="A74" s="2">
        <v>43208</v>
      </c>
      <c r="B74" s="1">
        <v>13185.2</v>
      </c>
      <c r="C74" s="1">
        <v>13218.45</v>
      </c>
      <c r="D74" s="1">
        <v>13106.3</v>
      </c>
      <c r="E74" s="1">
        <v>13124</v>
      </c>
      <c r="F74" s="1" t="s">
        <v>22</v>
      </c>
      <c r="G74" s="1" t="s">
        <v>22</v>
      </c>
      <c r="H74" s="3">
        <f>IF(ISERR(LN(Table13633[[#This Row],[Close]]/E73)),"-",LN(Table13633[[#This Row],[Close]]/E73))</f>
        <v>-2.9140675639369885E-3</v>
      </c>
    </row>
    <row r="75" spans="1:8" x14ac:dyDescent="0.3">
      <c r="A75" s="2">
        <v>43209</v>
      </c>
      <c r="B75" s="1">
        <v>13192.95</v>
      </c>
      <c r="C75" s="1">
        <v>13295.7</v>
      </c>
      <c r="D75" s="1">
        <v>13157.85</v>
      </c>
      <c r="E75" s="1">
        <v>13273.45</v>
      </c>
      <c r="F75" s="1">
        <v>23540245</v>
      </c>
      <c r="G75" s="1">
        <v>2308.1</v>
      </c>
      <c r="H75" s="3">
        <f>IF(ISERR(LN(Table13633[[#This Row],[Close]]/E74)),"-",LN(Table13633[[#This Row],[Close]]/E74))</f>
        <v>1.1323184383445895E-2</v>
      </c>
    </row>
    <row r="76" spans="1:8" x14ac:dyDescent="0.3">
      <c r="A76" s="2">
        <v>43210</v>
      </c>
      <c r="B76" s="1">
        <v>13379.35</v>
      </c>
      <c r="C76" s="1">
        <v>13964.3</v>
      </c>
      <c r="D76" s="1">
        <v>13371.85</v>
      </c>
      <c r="E76" s="1">
        <v>13910.35</v>
      </c>
      <c r="F76" s="1">
        <v>58967123</v>
      </c>
      <c r="G76" s="1">
        <v>7010.06</v>
      </c>
      <c r="H76" s="3">
        <f>IF(ISERR(LN(Table13633[[#This Row],[Close]]/E75)),"-",LN(Table13633[[#This Row],[Close]]/E75))</f>
        <v>4.6867367890632512E-2</v>
      </c>
    </row>
    <row r="77" spans="1:8" x14ac:dyDescent="0.3">
      <c r="A77" s="2">
        <v>43213</v>
      </c>
      <c r="B77" s="1">
        <v>13897.65</v>
      </c>
      <c r="C77" s="1">
        <v>14294.15</v>
      </c>
      <c r="D77" s="1">
        <v>13836.5</v>
      </c>
      <c r="E77" s="1">
        <v>14013.95</v>
      </c>
      <c r="F77" s="1">
        <v>55531863</v>
      </c>
      <c r="G77" s="1">
        <v>6617.75</v>
      </c>
      <c r="H77" s="3">
        <f>IF(ISERR(LN(Table13633[[#This Row],[Close]]/E76)),"-",LN(Table13633[[#This Row],[Close]]/E76))</f>
        <v>7.4200947083329664E-3</v>
      </c>
    </row>
    <row r="78" spans="1:8" x14ac:dyDescent="0.3">
      <c r="A78" s="2">
        <v>43214</v>
      </c>
      <c r="B78" s="1">
        <v>13976.7</v>
      </c>
      <c r="C78" s="1">
        <v>14071.55</v>
      </c>
      <c r="D78" s="1">
        <v>13704.85</v>
      </c>
      <c r="E78" s="1">
        <v>13734.8</v>
      </c>
      <c r="F78" s="1">
        <v>26771248</v>
      </c>
      <c r="G78" s="1">
        <v>3063.23</v>
      </c>
      <c r="H78" s="3">
        <f>IF(ISERR(LN(Table13633[[#This Row],[Close]]/E77)),"-",LN(Table13633[[#This Row],[Close]]/E77))</f>
        <v>-2.012050397969015E-2</v>
      </c>
    </row>
    <row r="79" spans="1:8" x14ac:dyDescent="0.3">
      <c r="A79" s="2">
        <v>43215</v>
      </c>
      <c r="B79" s="1">
        <v>13737.5</v>
      </c>
      <c r="C79" s="1">
        <v>13972.65</v>
      </c>
      <c r="D79" s="1">
        <v>13665.7</v>
      </c>
      <c r="E79" s="1">
        <v>13892.4</v>
      </c>
      <c r="F79" s="1">
        <v>35668126</v>
      </c>
      <c r="G79" s="1">
        <v>3767.13</v>
      </c>
      <c r="H79" s="3">
        <f>IF(ISERR(LN(Table13633[[#This Row],[Close]]/E78)),"-",LN(Table13633[[#This Row],[Close]]/E78))</f>
        <v>1.1409169915969348E-2</v>
      </c>
    </row>
    <row r="80" spans="1:8" x14ac:dyDescent="0.3">
      <c r="A80" s="2">
        <v>43216</v>
      </c>
      <c r="B80" s="1">
        <v>13836.95</v>
      </c>
      <c r="C80" s="1">
        <v>14056.15</v>
      </c>
      <c r="D80" s="1">
        <v>13827.1</v>
      </c>
      <c r="E80" s="1">
        <v>14026.65</v>
      </c>
      <c r="F80" s="1">
        <v>43169671</v>
      </c>
      <c r="G80" s="1">
        <v>4666.05</v>
      </c>
      <c r="H80" s="3">
        <f>IF(ISERR(LN(Table13633[[#This Row],[Close]]/E79)),"-",LN(Table13633[[#This Row],[Close]]/E79))</f>
        <v>9.6171635301649638E-3</v>
      </c>
    </row>
    <row r="81" spans="1:8" x14ac:dyDescent="0.3">
      <c r="A81" s="2">
        <v>43217</v>
      </c>
      <c r="B81" s="1">
        <v>14015.7</v>
      </c>
      <c r="C81" s="1">
        <v>14070.35</v>
      </c>
      <c r="D81" s="1">
        <v>13766.75</v>
      </c>
      <c r="E81" s="1">
        <v>13794.9</v>
      </c>
      <c r="F81" s="1">
        <v>22682936</v>
      </c>
      <c r="G81" s="1">
        <v>2267.64</v>
      </c>
      <c r="H81" s="3">
        <f>IF(ISERR(LN(Table13633[[#This Row],[Close]]/E80)),"-",LN(Table13633[[#This Row],[Close]]/E80))</f>
        <v>-1.6660132907997841E-2</v>
      </c>
    </row>
    <row r="82" spans="1:8" x14ac:dyDescent="0.3">
      <c r="A82" s="2">
        <v>43220</v>
      </c>
      <c r="B82" s="1">
        <v>13818.85</v>
      </c>
      <c r="C82" s="1">
        <v>14094.1</v>
      </c>
      <c r="D82" s="1">
        <v>13810.55</v>
      </c>
      <c r="E82" s="1">
        <v>13986.25</v>
      </c>
      <c r="F82" s="1">
        <v>21148573</v>
      </c>
      <c r="G82" s="1">
        <v>1912.65</v>
      </c>
      <c r="H82" s="3">
        <f>IF(ISERR(LN(Table13633[[#This Row],[Close]]/E81)),"-",LN(Table13633[[#This Row],[Close]]/E81))</f>
        <v>1.3775745500080592E-2</v>
      </c>
    </row>
    <row r="83" spans="1:8" x14ac:dyDescent="0.3">
      <c r="A83" s="2">
        <v>43222</v>
      </c>
      <c r="B83" s="1">
        <v>13985.55</v>
      </c>
      <c r="C83" s="1">
        <v>13985.55</v>
      </c>
      <c r="D83" s="1">
        <v>13723.65</v>
      </c>
      <c r="E83" s="1">
        <v>13754.3</v>
      </c>
      <c r="F83" s="1">
        <v>26021447</v>
      </c>
      <c r="G83" s="1">
        <v>2474.5300000000002</v>
      </c>
      <c r="H83" s="3">
        <f>IF(ISERR(LN(Table13633[[#This Row],[Close]]/E82)),"-",LN(Table13633[[#This Row],[Close]]/E82))</f>
        <v>-1.6723201643467585E-2</v>
      </c>
    </row>
    <row r="84" spans="1:8" x14ac:dyDescent="0.3">
      <c r="A84" s="2">
        <v>43223</v>
      </c>
      <c r="B84" s="1">
        <v>13759.45</v>
      </c>
      <c r="C84" s="1">
        <v>13759.45</v>
      </c>
      <c r="D84" s="1">
        <v>13430.75</v>
      </c>
      <c r="E84" s="1">
        <v>13473.95</v>
      </c>
      <c r="F84" s="1">
        <v>32450229</v>
      </c>
      <c r="G84" s="1">
        <v>2758.85</v>
      </c>
      <c r="H84" s="3">
        <f>IF(ISERR(LN(Table13633[[#This Row],[Close]]/E83)),"-",LN(Table13633[[#This Row],[Close]]/E83))</f>
        <v>-2.0593310815270327E-2</v>
      </c>
    </row>
    <row r="85" spans="1:8" x14ac:dyDescent="0.3">
      <c r="A85" s="2">
        <v>43224</v>
      </c>
      <c r="B85" s="1">
        <v>13488.75</v>
      </c>
      <c r="C85" s="1">
        <v>13488.8</v>
      </c>
      <c r="D85" s="1">
        <v>13302.9</v>
      </c>
      <c r="E85" s="1">
        <v>13453.3</v>
      </c>
      <c r="F85" s="1">
        <v>25701676</v>
      </c>
      <c r="G85" s="1">
        <v>2068.81</v>
      </c>
      <c r="H85" s="3">
        <f>IF(ISERR(LN(Table13633[[#This Row],[Close]]/E84)),"-",LN(Table13633[[#This Row],[Close]]/E84))</f>
        <v>-1.5337625675207562E-3</v>
      </c>
    </row>
    <row r="86" spans="1:8" x14ac:dyDescent="0.3">
      <c r="A86" s="2">
        <v>43227</v>
      </c>
      <c r="B86" s="1">
        <v>13533.55</v>
      </c>
      <c r="C86" s="1">
        <v>13563.85</v>
      </c>
      <c r="D86" s="1">
        <v>13395.85</v>
      </c>
      <c r="E86" s="1">
        <v>13424.9</v>
      </c>
      <c r="F86" s="1">
        <v>17512282</v>
      </c>
      <c r="G86" s="1">
        <v>1590.51</v>
      </c>
      <c r="H86" s="3">
        <f>IF(ISERR(LN(Table13633[[#This Row],[Close]]/E85)),"-",LN(Table13633[[#This Row],[Close]]/E85))</f>
        <v>-2.1132375359209049E-3</v>
      </c>
    </row>
    <row r="87" spans="1:8" x14ac:dyDescent="0.3">
      <c r="A87" s="2">
        <v>43228</v>
      </c>
      <c r="B87" s="1">
        <v>13453.95</v>
      </c>
      <c r="C87" s="1">
        <v>13474.25</v>
      </c>
      <c r="D87" s="1">
        <v>13297.2</v>
      </c>
      <c r="E87" s="1">
        <v>13379.65</v>
      </c>
      <c r="F87" s="1">
        <v>20143939</v>
      </c>
      <c r="G87" s="1">
        <v>1713.36</v>
      </c>
      <c r="H87" s="3">
        <f>IF(ISERR(LN(Table13633[[#This Row],[Close]]/E86)),"-",LN(Table13633[[#This Row],[Close]]/E86))</f>
        <v>-3.3762956651109794E-3</v>
      </c>
    </row>
    <row r="88" spans="1:8" x14ac:dyDescent="0.3">
      <c r="A88" s="2">
        <v>43229</v>
      </c>
      <c r="B88" s="1">
        <v>13397.85</v>
      </c>
      <c r="C88" s="1">
        <v>13538.4</v>
      </c>
      <c r="D88" s="1">
        <v>13390.9</v>
      </c>
      <c r="E88" s="1">
        <v>13453.4</v>
      </c>
      <c r="F88" s="1">
        <v>17101073</v>
      </c>
      <c r="G88" s="1">
        <v>1434.13</v>
      </c>
      <c r="H88" s="3">
        <f>IF(ISERR(LN(Table13633[[#This Row],[Close]]/E87)),"-",LN(Table13633[[#This Row],[Close]]/E87))</f>
        <v>5.4969662939047459E-3</v>
      </c>
    </row>
    <row r="89" spans="1:8" x14ac:dyDescent="0.3">
      <c r="A89" s="2">
        <v>43230</v>
      </c>
      <c r="B89" s="1">
        <v>13505.25</v>
      </c>
      <c r="C89" s="1">
        <v>13566.05</v>
      </c>
      <c r="D89" s="1">
        <v>13403.3</v>
      </c>
      <c r="E89" s="1">
        <v>13427.3</v>
      </c>
      <c r="F89" s="1">
        <v>20768761</v>
      </c>
      <c r="G89" s="1">
        <v>1720.44</v>
      </c>
      <c r="H89" s="3">
        <f>IF(ISERR(LN(Table13633[[#This Row],[Close]]/E88)),"-",LN(Table13633[[#This Row],[Close]]/E88))</f>
        <v>-1.9419143252960771E-3</v>
      </c>
    </row>
    <row r="90" spans="1:8" x14ac:dyDescent="0.3">
      <c r="A90" s="2">
        <v>43231</v>
      </c>
      <c r="B90" s="1">
        <v>13457.9</v>
      </c>
      <c r="C90" s="1">
        <v>13519.15</v>
      </c>
      <c r="D90" s="1">
        <v>13393.3</v>
      </c>
      <c r="E90" s="1">
        <v>13478.6</v>
      </c>
      <c r="F90" s="1">
        <v>16533584</v>
      </c>
      <c r="G90" s="1">
        <v>1344.64</v>
      </c>
      <c r="H90" s="3">
        <f>IF(ISERR(LN(Table13633[[#This Row],[Close]]/E89)),"-",LN(Table13633[[#This Row],[Close]]/E89))</f>
        <v>3.8132946427128166E-3</v>
      </c>
    </row>
    <row r="91" spans="1:8" x14ac:dyDescent="0.3">
      <c r="A91" s="2">
        <v>43234</v>
      </c>
      <c r="B91" s="1">
        <v>13480.1</v>
      </c>
      <c r="C91" s="1">
        <v>13495.5</v>
      </c>
      <c r="D91" s="1">
        <v>13358.2</v>
      </c>
      <c r="E91" s="1">
        <v>13446.1</v>
      </c>
      <c r="F91" s="1">
        <v>14878656</v>
      </c>
      <c r="G91" s="1">
        <v>1248.17</v>
      </c>
      <c r="H91" s="3">
        <f>IF(ISERR(LN(Table13633[[#This Row],[Close]]/E90)),"-",LN(Table13633[[#This Row],[Close]]/E90))</f>
        <v>-2.4141413486038579E-3</v>
      </c>
    </row>
    <row r="92" spans="1:8" x14ac:dyDescent="0.3">
      <c r="A92" s="2">
        <v>43235</v>
      </c>
      <c r="B92" s="1">
        <v>13441.55</v>
      </c>
      <c r="C92" s="1">
        <v>13614.65</v>
      </c>
      <c r="D92" s="1">
        <v>13419.7</v>
      </c>
      <c r="E92" s="1">
        <v>13504.95</v>
      </c>
      <c r="F92" s="1">
        <v>16608752</v>
      </c>
      <c r="G92" s="1">
        <v>1433.69</v>
      </c>
      <c r="H92" s="3">
        <f>IF(ISERR(LN(Table13633[[#This Row],[Close]]/E91)),"-",LN(Table13633[[#This Row],[Close]]/E91))</f>
        <v>4.3671837300349493E-3</v>
      </c>
    </row>
    <row r="93" spans="1:8" x14ac:dyDescent="0.3">
      <c r="A93" s="2">
        <v>43236</v>
      </c>
      <c r="B93" s="1">
        <v>13474.05</v>
      </c>
      <c r="C93" s="1">
        <v>13585.15</v>
      </c>
      <c r="D93" s="1">
        <v>13466.6</v>
      </c>
      <c r="E93" s="1">
        <v>13525.6</v>
      </c>
      <c r="F93" s="1">
        <v>15787652</v>
      </c>
      <c r="G93" s="1">
        <v>1222.6300000000001</v>
      </c>
      <c r="H93" s="3">
        <f>IF(ISERR(LN(Table13633[[#This Row],[Close]]/E92)),"-",LN(Table13633[[#This Row],[Close]]/E92))</f>
        <v>1.5279011353636774E-3</v>
      </c>
    </row>
    <row r="94" spans="1:8" x14ac:dyDescent="0.3">
      <c r="A94" s="2">
        <v>43237</v>
      </c>
      <c r="B94" s="1">
        <v>13606.65</v>
      </c>
      <c r="C94" s="1">
        <v>13625.5</v>
      </c>
      <c r="D94" s="1">
        <v>13461.05</v>
      </c>
      <c r="E94" s="1">
        <v>13504.75</v>
      </c>
      <c r="F94" s="1">
        <v>18503069</v>
      </c>
      <c r="G94" s="1">
        <v>1663.39</v>
      </c>
      <c r="H94" s="3">
        <f>IF(ISERR(LN(Table13633[[#This Row],[Close]]/E93)),"-",LN(Table13633[[#This Row],[Close]]/E93))</f>
        <v>-1.5427106297309138E-3</v>
      </c>
    </row>
    <row r="95" spans="1:8" x14ac:dyDescent="0.3">
      <c r="A95" s="2">
        <v>43238</v>
      </c>
      <c r="B95" s="1">
        <v>13487.35</v>
      </c>
      <c r="C95" s="1">
        <v>13526.95</v>
      </c>
      <c r="D95" s="1">
        <v>13412.85</v>
      </c>
      <c r="E95" s="1">
        <v>13459.15</v>
      </c>
      <c r="F95" s="1">
        <v>21814306</v>
      </c>
      <c r="G95" s="1">
        <v>1564.34</v>
      </c>
      <c r="H95" s="3">
        <f>IF(ISERR(LN(Table13633[[#This Row],[Close]]/E94)),"-",LN(Table13633[[#This Row],[Close]]/E94))</f>
        <v>-3.3823032626510946E-3</v>
      </c>
    </row>
    <row r="96" spans="1:8" x14ac:dyDescent="0.3">
      <c r="A96" s="2">
        <v>43241</v>
      </c>
      <c r="B96" s="1">
        <v>13485.45</v>
      </c>
      <c r="C96" s="1">
        <v>13572.15</v>
      </c>
      <c r="D96" s="1">
        <v>13434.1</v>
      </c>
      <c r="E96" s="1">
        <v>13483.85</v>
      </c>
      <c r="F96" s="1">
        <v>19933398</v>
      </c>
      <c r="G96" s="1">
        <v>1872.37</v>
      </c>
      <c r="H96" s="3">
        <f>IF(ISERR(LN(Table13633[[#This Row],[Close]]/E95)),"-",LN(Table13633[[#This Row],[Close]]/E95))</f>
        <v>1.8335008662399628E-3</v>
      </c>
    </row>
    <row r="97" spans="1:8" x14ac:dyDescent="0.3">
      <c r="A97" s="2">
        <v>43242</v>
      </c>
      <c r="B97" s="1">
        <v>13453.8</v>
      </c>
      <c r="C97" s="1">
        <v>13530.55</v>
      </c>
      <c r="D97" s="1">
        <v>13420.1</v>
      </c>
      <c r="E97" s="1">
        <v>13484.55</v>
      </c>
      <c r="F97" s="1">
        <v>14848732</v>
      </c>
      <c r="G97" s="1">
        <v>1221.8599999999999</v>
      </c>
      <c r="H97" s="3">
        <f>IF(ISERR(LN(Table13633[[#This Row],[Close]]/E96)),"-",LN(Table13633[[#This Row],[Close]]/E96))</f>
        <v>5.1912608842737864E-5</v>
      </c>
    </row>
    <row r="98" spans="1:8" x14ac:dyDescent="0.3">
      <c r="A98" s="2">
        <v>43243</v>
      </c>
      <c r="B98" s="1">
        <v>13517.3</v>
      </c>
      <c r="C98" s="1">
        <v>13615.4</v>
      </c>
      <c r="D98" s="1">
        <v>13435.5</v>
      </c>
      <c r="E98" s="1">
        <v>13464.35</v>
      </c>
      <c r="F98" s="1">
        <v>23511265</v>
      </c>
      <c r="G98" s="1">
        <v>1751.62</v>
      </c>
      <c r="H98" s="3">
        <f>IF(ISERR(LN(Table13633[[#This Row],[Close]]/E97)),"-",LN(Table13633[[#This Row],[Close]]/E97))</f>
        <v>-1.4991338261023941E-3</v>
      </c>
    </row>
    <row r="99" spans="1:8" x14ac:dyDescent="0.3">
      <c r="A99" s="2">
        <v>43244</v>
      </c>
      <c r="B99" s="1">
        <v>13563.65</v>
      </c>
      <c r="C99" s="1">
        <v>13797.95</v>
      </c>
      <c r="D99" s="1">
        <v>13543.65</v>
      </c>
      <c r="E99" s="1">
        <v>13775.65</v>
      </c>
      <c r="F99" s="1">
        <v>30126284</v>
      </c>
      <c r="G99" s="1">
        <v>2363.33</v>
      </c>
      <c r="H99" s="3">
        <f>IF(ISERR(LN(Table13633[[#This Row],[Close]]/E98)),"-",LN(Table13633[[#This Row],[Close]]/E98))</f>
        <v>2.2857089061341443E-2</v>
      </c>
    </row>
    <row r="100" spans="1:8" x14ac:dyDescent="0.3">
      <c r="A100" s="2">
        <v>43245</v>
      </c>
      <c r="B100" s="1">
        <v>13854.1</v>
      </c>
      <c r="C100" s="1">
        <v>13963.7</v>
      </c>
      <c r="D100" s="1">
        <v>13715.5</v>
      </c>
      <c r="E100" s="1">
        <v>13762.3</v>
      </c>
      <c r="F100" s="1">
        <v>22081327</v>
      </c>
      <c r="G100" s="1">
        <v>2045.47</v>
      </c>
      <c r="H100" s="3">
        <f>IF(ISERR(LN(Table13633[[#This Row],[Close]]/E99)),"-",LN(Table13633[[#This Row],[Close]]/E99))</f>
        <v>-9.6957115877009518E-4</v>
      </c>
    </row>
    <row r="101" spans="1:8" x14ac:dyDescent="0.3">
      <c r="A101" s="2">
        <v>43248</v>
      </c>
      <c r="B101" s="1">
        <v>13832.95</v>
      </c>
      <c r="C101" s="1">
        <v>13832.95</v>
      </c>
      <c r="D101" s="1">
        <v>13457.6</v>
      </c>
      <c r="E101" s="1">
        <v>13497.7</v>
      </c>
      <c r="F101" s="1">
        <v>24037272</v>
      </c>
      <c r="G101" s="1">
        <v>2027.14</v>
      </c>
      <c r="H101" s="3">
        <f>IF(ISERR(LN(Table13633[[#This Row],[Close]]/E100)),"-",LN(Table13633[[#This Row],[Close]]/E100))</f>
        <v>-1.941366914045586E-2</v>
      </c>
    </row>
    <row r="102" spans="1:8" x14ac:dyDescent="0.3">
      <c r="A102" s="2">
        <v>43249</v>
      </c>
      <c r="B102" s="1">
        <v>13535.45</v>
      </c>
      <c r="C102" s="1">
        <v>13631.3</v>
      </c>
      <c r="D102" s="1">
        <v>13482.05</v>
      </c>
      <c r="E102" s="1">
        <v>13561.05</v>
      </c>
      <c r="F102" s="1">
        <v>17626079</v>
      </c>
      <c r="G102" s="1">
        <v>1482.97</v>
      </c>
      <c r="H102" s="3">
        <f>IF(ISERR(LN(Table13633[[#This Row],[Close]]/E101)),"-",LN(Table13633[[#This Row],[Close]]/E101))</f>
        <v>4.6824125834060773E-3</v>
      </c>
    </row>
    <row r="103" spans="1:8" x14ac:dyDescent="0.3">
      <c r="A103" s="2">
        <v>43250</v>
      </c>
      <c r="B103" s="1">
        <v>13548.85</v>
      </c>
      <c r="C103" s="1">
        <v>13627.05</v>
      </c>
      <c r="D103" s="1">
        <v>13480.55</v>
      </c>
      <c r="E103" s="1">
        <v>13557.7</v>
      </c>
      <c r="F103" s="1">
        <v>20572865</v>
      </c>
      <c r="G103" s="1">
        <v>1777.45</v>
      </c>
      <c r="H103" s="3">
        <f>IF(ISERR(LN(Table13633[[#This Row],[Close]]/E102)),"-",LN(Table13633[[#This Row],[Close]]/E102))</f>
        <v>-2.4706153617244669E-4</v>
      </c>
    </row>
    <row r="104" spans="1:8" x14ac:dyDescent="0.3">
      <c r="A104" s="2">
        <v>43251</v>
      </c>
      <c r="B104" s="1">
        <v>13515.35</v>
      </c>
      <c r="C104" s="1">
        <v>13695.3</v>
      </c>
      <c r="D104" s="1">
        <v>13460.7</v>
      </c>
      <c r="E104" s="1">
        <v>13666</v>
      </c>
      <c r="F104" s="1">
        <v>41085827</v>
      </c>
      <c r="G104" s="1">
        <v>3479.7</v>
      </c>
      <c r="H104" s="3">
        <f>IF(ISERR(LN(Table13633[[#This Row],[Close]]/E103)),"-",LN(Table13633[[#This Row],[Close]]/E103))</f>
        <v>7.9563447520195792E-3</v>
      </c>
    </row>
    <row r="105" spans="1:8" x14ac:dyDescent="0.3">
      <c r="A105" s="2">
        <v>43252</v>
      </c>
      <c r="B105" s="1">
        <v>13694.25</v>
      </c>
      <c r="C105" s="1">
        <v>13785.35</v>
      </c>
      <c r="D105" s="1">
        <v>13528.65</v>
      </c>
      <c r="E105" s="1">
        <v>13558.55</v>
      </c>
      <c r="F105" s="1">
        <v>21876620</v>
      </c>
      <c r="G105" s="1">
        <v>1444.9</v>
      </c>
      <c r="H105" s="3">
        <f>IF(ISERR(LN(Table13633[[#This Row],[Close]]/E104)),"-",LN(Table13633[[#This Row],[Close]]/E104))</f>
        <v>-7.8936517173797422E-3</v>
      </c>
    </row>
    <row r="106" spans="1:8" x14ac:dyDescent="0.3">
      <c r="A106" s="2">
        <v>43255</v>
      </c>
      <c r="B106" s="1">
        <v>13592.4</v>
      </c>
      <c r="C106" s="1">
        <v>13646.55</v>
      </c>
      <c r="D106" s="1">
        <v>13525.2</v>
      </c>
      <c r="E106" s="1">
        <v>13595.1</v>
      </c>
      <c r="F106" s="1">
        <v>19040022</v>
      </c>
      <c r="G106" s="1">
        <v>1166.8399999999999</v>
      </c>
      <c r="H106" s="3">
        <f>IF(ISERR(LN(Table13633[[#This Row],[Close]]/E105)),"-",LN(Table13633[[#This Row],[Close]]/E105))</f>
        <v>2.6920890616325016E-3</v>
      </c>
    </row>
    <row r="107" spans="1:8" x14ac:dyDescent="0.3">
      <c r="A107" s="2">
        <v>43256</v>
      </c>
      <c r="B107" s="1">
        <v>13625.65</v>
      </c>
      <c r="C107" s="1">
        <v>13638.75</v>
      </c>
      <c r="D107" s="1">
        <v>13363.4</v>
      </c>
      <c r="E107" s="1">
        <v>13408.9</v>
      </c>
      <c r="F107" s="1">
        <v>24012688</v>
      </c>
      <c r="G107" s="1">
        <v>1553.97</v>
      </c>
      <c r="H107" s="3">
        <f>IF(ISERR(LN(Table13633[[#This Row],[Close]]/E106)),"-",LN(Table13633[[#This Row],[Close]]/E106))</f>
        <v>-1.3790768110822102E-2</v>
      </c>
    </row>
    <row r="108" spans="1:8" x14ac:dyDescent="0.3">
      <c r="A108" s="2">
        <v>43257</v>
      </c>
      <c r="B108" s="1">
        <v>13460.6</v>
      </c>
      <c r="C108" s="1">
        <v>13554.25</v>
      </c>
      <c r="D108" s="1">
        <v>13355.2</v>
      </c>
      <c r="E108" s="1">
        <v>13528.8</v>
      </c>
      <c r="F108" s="1">
        <v>23453120</v>
      </c>
      <c r="G108" s="1">
        <v>1408.87</v>
      </c>
      <c r="H108" s="3">
        <f>IF(ISERR(LN(Table13633[[#This Row],[Close]]/E107)),"-",LN(Table13633[[#This Row],[Close]]/E107))</f>
        <v>8.902080861320669E-3</v>
      </c>
    </row>
    <row r="109" spans="1:8" x14ac:dyDescent="0.3">
      <c r="A109" s="2">
        <v>43258</v>
      </c>
      <c r="B109" s="1">
        <v>13530.55</v>
      </c>
      <c r="C109" s="1">
        <v>13714.2</v>
      </c>
      <c r="D109" s="1">
        <v>13525.35</v>
      </c>
      <c r="E109" s="1">
        <v>13683.75</v>
      </c>
      <c r="F109" s="1">
        <v>24954697</v>
      </c>
      <c r="G109" s="1">
        <v>1523.2</v>
      </c>
      <c r="H109" s="3">
        <f>IF(ISERR(LN(Table13633[[#This Row],[Close]]/E108)),"-",LN(Table13633[[#This Row],[Close]]/E108))</f>
        <v>1.1388250983292289E-2</v>
      </c>
    </row>
    <row r="110" spans="1:8" x14ac:dyDescent="0.3">
      <c r="A110" s="2">
        <v>43259</v>
      </c>
      <c r="B110" s="1">
        <v>13677.8</v>
      </c>
      <c r="C110" s="1">
        <v>13841.65</v>
      </c>
      <c r="D110" s="1">
        <v>13674.35</v>
      </c>
      <c r="E110" s="1">
        <v>13769.8</v>
      </c>
      <c r="F110" s="1">
        <v>26002064</v>
      </c>
      <c r="G110" s="1">
        <v>1775.96</v>
      </c>
      <c r="H110" s="3">
        <f>IF(ISERR(LN(Table13633[[#This Row],[Close]]/E109)),"-",LN(Table13633[[#This Row],[Close]]/E109))</f>
        <v>6.2687908702045193E-3</v>
      </c>
    </row>
    <row r="111" spans="1:8" x14ac:dyDescent="0.3">
      <c r="A111" s="2">
        <v>43262</v>
      </c>
      <c r="B111" s="1">
        <v>13807.5</v>
      </c>
      <c r="C111" s="1">
        <v>13869.55</v>
      </c>
      <c r="D111" s="1">
        <v>13755.5</v>
      </c>
      <c r="E111" s="1">
        <v>13775.1</v>
      </c>
      <c r="F111" s="1">
        <v>24377768</v>
      </c>
      <c r="G111" s="1">
        <v>1541.12</v>
      </c>
      <c r="H111" s="3">
        <f>IF(ISERR(LN(Table13633[[#This Row],[Close]]/E110)),"-",LN(Table13633[[#This Row],[Close]]/E110))</f>
        <v>3.8482623392406643E-4</v>
      </c>
    </row>
    <row r="112" spans="1:8" x14ac:dyDescent="0.3">
      <c r="A112" s="2">
        <v>43263</v>
      </c>
      <c r="B112" s="1">
        <v>13817.7</v>
      </c>
      <c r="C112" s="1">
        <v>13889.45</v>
      </c>
      <c r="D112" s="1">
        <v>13771.35</v>
      </c>
      <c r="E112" s="1">
        <v>13859.85</v>
      </c>
      <c r="F112" s="1">
        <v>27672172</v>
      </c>
      <c r="G112" s="1">
        <v>2257.61</v>
      </c>
      <c r="H112" s="3">
        <f>IF(ISERR(LN(Table13633[[#This Row],[Close]]/E111)),"-",LN(Table13633[[#This Row],[Close]]/E111))</f>
        <v>6.1335566516121896E-3</v>
      </c>
    </row>
    <row r="113" spans="1:8" x14ac:dyDescent="0.3">
      <c r="A113" s="2">
        <v>43264</v>
      </c>
      <c r="B113" s="1">
        <v>14001.2</v>
      </c>
      <c r="C113" s="1">
        <v>14074.9</v>
      </c>
      <c r="D113" s="1">
        <v>13950.15</v>
      </c>
      <c r="E113" s="1">
        <v>14034.15</v>
      </c>
      <c r="F113" s="1">
        <v>26890892</v>
      </c>
      <c r="G113" s="1">
        <v>2082.19</v>
      </c>
      <c r="H113" s="3">
        <f>IF(ISERR(LN(Table13633[[#This Row],[Close]]/E112)),"-",LN(Table13633[[#This Row],[Close]]/E112))</f>
        <v>1.2497473908951744E-2</v>
      </c>
    </row>
    <row r="114" spans="1:8" x14ac:dyDescent="0.3">
      <c r="A114" s="2">
        <v>43265</v>
      </c>
      <c r="B114" s="1">
        <v>13980.55</v>
      </c>
      <c r="C114" s="1">
        <v>13984.75</v>
      </c>
      <c r="D114" s="1">
        <v>13784.35</v>
      </c>
      <c r="E114" s="1">
        <v>13825.4</v>
      </c>
      <c r="F114" s="1">
        <v>31330506</v>
      </c>
      <c r="G114" s="1">
        <v>2230.71</v>
      </c>
      <c r="H114" s="3">
        <f>IF(ISERR(LN(Table13633[[#This Row],[Close]]/E113)),"-",LN(Table13633[[#This Row],[Close]]/E113))</f>
        <v>-1.4986165019253747E-2</v>
      </c>
    </row>
    <row r="115" spans="1:8" x14ac:dyDescent="0.3">
      <c r="A115" s="2">
        <v>43266</v>
      </c>
      <c r="B115" s="1">
        <v>13868.5</v>
      </c>
      <c r="C115" s="1">
        <v>14151.75</v>
      </c>
      <c r="D115" s="1">
        <v>13841.6</v>
      </c>
      <c r="E115" s="1">
        <v>14121.5</v>
      </c>
      <c r="F115" s="1">
        <v>45008343</v>
      </c>
      <c r="G115" s="1">
        <v>4108.1099999999997</v>
      </c>
      <c r="H115" s="3">
        <f>IF(ISERR(LN(Table13633[[#This Row],[Close]]/E114)),"-",LN(Table13633[[#This Row],[Close]]/E114))</f>
        <v>2.1190978635394004E-2</v>
      </c>
    </row>
    <row r="116" spans="1:8" x14ac:dyDescent="0.3">
      <c r="A116" s="2">
        <v>43269</v>
      </c>
      <c r="B116" s="1">
        <v>14223.35</v>
      </c>
      <c r="C116" s="1">
        <v>14223.35</v>
      </c>
      <c r="D116" s="1">
        <v>13995.9</v>
      </c>
      <c r="E116" s="1">
        <v>14024.2</v>
      </c>
      <c r="F116" s="1">
        <v>29064786</v>
      </c>
      <c r="G116" s="1">
        <v>2037.28</v>
      </c>
      <c r="H116" s="3">
        <f>IF(ISERR(LN(Table13633[[#This Row],[Close]]/E115)),"-",LN(Table13633[[#This Row],[Close]]/E115))</f>
        <v>-6.9140499338199851E-3</v>
      </c>
    </row>
    <row r="117" spans="1:8" x14ac:dyDescent="0.3">
      <c r="A117" s="2">
        <v>43270</v>
      </c>
      <c r="B117" s="1">
        <v>13987.6</v>
      </c>
      <c r="C117" s="1">
        <v>14028.7</v>
      </c>
      <c r="D117" s="1">
        <v>13835.7</v>
      </c>
      <c r="E117" s="1">
        <v>13849.45</v>
      </c>
      <c r="F117" s="1">
        <v>32753588</v>
      </c>
      <c r="G117" s="1">
        <v>1938.64</v>
      </c>
      <c r="H117" s="3">
        <f>IF(ISERR(LN(Table13633[[#This Row],[Close]]/E116)),"-",LN(Table13633[[#This Row],[Close]]/E116))</f>
        <v>-1.2538888130141455E-2</v>
      </c>
    </row>
    <row r="118" spans="1:8" x14ac:dyDescent="0.3">
      <c r="A118" s="2">
        <v>43271</v>
      </c>
      <c r="B118" s="1">
        <v>13900.85</v>
      </c>
      <c r="C118" s="1">
        <v>13914.95</v>
      </c>
      <c r="D118" s="1">
        <v>13782.15</v>
      </c>
      <c r="E118" s="1">
        <v>13810.9</v>
      </c>
      <c r="F118" s="1">
        <v>24277411</v>
      </c>
      <c r="G118" s="1">
        <v>1688.17</v>
      </c>
      <c r="H118" s="3">
        <f>IF(ISERR(LN(Table13633[[#This Row],[Close]]/E117)),"-",LN(Table13633[[#This Row],[Close]]/E117))</f>
        <v>-2.7873851892379511E-3</v>
      </c>
    </row>
    <row r="119" spans="1:8" x14ac:dyDescent="0.3">
      <c r="A119" s="2">
        <v>43272</v>
      </c>
      <c r="B119" s="1">
        <v>13856.1</v>
      </c>
      <c r="C119" s="1">
        <v>13882.4</v>
      </c>
      <c r="D119" s="1">
        <v>13751.6</v>
      </c>
      <c r="E119" s="1">
        <v>13771.7</v>
      </c>
      <c r="F119" s="1">
        <v>30152844</v>
      </c>
      <c r="G119" s="1">
        <v>1742.56</v>
      </c>
      <c r="H119" s="3">
        <f>IF(ISERR(LN(Table13633[[#This Row],[Close]]/E118)),"-",LN(Table13633[[#This Row],[Close]]/E118))</f>
        <v>-2.842373553739052E-3</v>
      </c>
    </row>
    <row r="120" spans="1:8" x14ac:dyDescent="0.3">
      <c r="A120" s="2">
        <v>43273</v>
      </c>
      <c r="B120" s="1">
        <v>13792.85</v>
      </c>
      <c r="C120" s="1">
        <v>13844</v>
      </c>
      <c r="D120" s="1">
        <v>13724.15</v>
      </c>
      <c r="E120" s="1">
        <v>13777.05</v>
      </c>
      <c r="F120" s="1">
        <v>17748643</v>
      </c>
      <c r="G120" s="1">
        <v>1378.81</v>
      </c>
      <c r="H120" s="3">
        <f>IF(ISERR(LN(Table13633[[#This Row],[Close]]/E119)),"-",LN(Table13633[[#This Row],[Close]]/E119))</f>
        <v>3.884023824858931E-4</v>
      </c>
    </row>
    <row r="121" spans="1:8" x14ac:dyDescent="0.3">
      <c r="A121" s="2">
        <v>43276</v>
      </c>
      <c r="B121" s="1">
        <v>13814</v>
      </c>
      <c r="C121" s="1">
        <v>13918.05</v>
      </c>
      <c r="D121" s="1">
        <v>13791</v>
      </c>
      <c r="E121" s="1">
        <v>13865.2</v>
      </c>
      <c r="F121" s="1">
        <v>18404657</v>
      </c>
      <c r="G121" s="1">
        <v>1565.3</v>
      </c>
      <c r="H121" s="3">
        <f>IF(ISERR(LN(Table13633[[#This Row],[Close]]/E120)),"-",LN(Table13633[[#This Row],[Close]]/E120))</f>
        <v>6.3779394813684989E-3</v>
      </c>
    </row>
    <row r="122" spans="1:8" x14ac:dyDescent="0.3">
      <c r="A122" s="2">
        <v>43277</v>
      </c>
      <c r="B122" s="1">
        <v>13862.7</v>
      </c>
      <c r="C122" s="1">
        <v>13981.15</v>
      </c>
      <c r="D122" s="1">
        <v>13848.8</v>
      </c>
      <c r="E122" s="1">
        <v>13943.5</v>
      </c>
      <c r="F122" s="1">
        <v>25183925</v>
      </c>
      <c r="G122" s="1">
        <v>1971.52</v>
      </c>
      <c r="H122" s="3">
        <f>IF(ISERR(LN(Table13633[[#This Row],[Close]]/E121)),"-",LN(Table13633[[#This Row],[Close]]/E121))</f>
        <v>5.6313460838567217E-3</v>
      </c>
    </row>
    <row r="123" spans="1:8" x14ac:dyDescent="0.3">
      <c r="A123" s="2">
        <v>43278</v>
      </c>
      <c r="B123" s="1">
        <v>14005.65</v>
      </c>
      <c r="C123" s="1">
        <v>14143.3</v>
      </c>
      <c r="D123" s="1">
        <v>13966.35</v>
      </c>
      <c r="E123" s="1">
        <v>14018.4</v>
      </c>
      <c r="F123" s="1">
        <v>29335023</v>
      </c>
      <c r="G123" s="1">
        <v>2375.36</v>
      </c>
      <c r="H123" s="3">
        <f>IF(ISERR(LN(Table13633[[#This Row],[Close]]/E122)),"-",LN(Table13633[[#This Row],[Close]]/E122))</f>
        <v>5.3573025538364016E-3</v>
      </c>
    </row>
    <row r="124" spans="1:8" x14ac:dyDescent="0.3">
      <c r="A124" s="2">
        <v>43279</v>
      </c>
      <c r="B124" s="1">
        <v>14070.9</v>
      </c>
      <c r="C124" s="1">
        <v>14139.65</v>
      </c>
      <c r="D124" s="1">
        <v>13853.1</v>
      </c>
      <c r="E124" s="1">
        <v>13873.8</v>
      </c>
      <c r="F124" s="1">
        <v>42213864</v>
      </c>
      <c r="G124" s="1">
        <v>3313.18</v>
      </c>
      <c r="H124" s="3">
        <f>IF(ISERR(LN(Table13633[[#This Row],[Close]]/E123)),"-",LN(Table13633[[#This Row],[Close]]/E123))</f>
        <v>-1.0368583006232335E-2</v>
      </c>
    </row>
    <row r="125" spans="1:8" x14ac:dyDescent="0.3">
      <c r="A125" s="2">
        <v>43280</v>
      </c>
      <c r="B125" s="1">
        <v>13959.15</v>
      </c>
      <c r="C125" s="1">
        <v>14020.75</v>
      </c>
      <c r="D125" s="1">
        <v>13858.7</v>
      </c>
      <c r="E125" s="1">
        <v>13989.5</v>
      </c>
      <c r="F125" s="1">
        <v>33055615</v>
      </c>
      <c r="G125" s="1">
        <v>2662.6</v>
      </c>
      <c r="H125" s="3">
        <f>IF(ISERR(LN(Table13633[[#This Row],[Close]]/E124)),"-",LN(Table13633[[#This Row],[Close]]/E124))</f>
        <v>8.304878818714655E-3</v>
      </c>
    </row>
    <row r="126" spans="1:8" x14ac:dyDescent="0.3">
      <c r="A126" s="2">
        <v>43283</v>
      </c>
      <c r="B126" s="1">
        <v>14024.6</v>
      </c>
      <c r="C126" s="1">
        <v>14086.8</v>
      </c>
      <c r="D126" s="1">
        <v>13977.9</v>
      </c>
      <c r="E126" s="1">
        <v>14072.3</v>
      </c>
      <c r="F126" s="1">
        <v>23453334</v>
      </c>
      <c r="G126" s="1">
        <v>1590.62</v>
      </c>
      <c r="H126" s="3">
        <f>IF(ISERR(LN(Table13633[[#This Row],[Close]]/E125)),"-",LN(Table13633[[#This Row],[Close]]/E125))</f>
        <v>5.9012779146682508E-3</v>
      </c>
    </row>
    <row r="127" spans="1:8" x14ac:dyDescent="0.3">
      <c r="A127" s="2">
        <v>43284</v>
      </c>
      <c r="B127" s="1">
        <v>14100.8</v>
      </c>
      <c r="C127" s="1">
        <v>14238.9</v>
      </c>
      <c r="D127" s="1">
        <v>14074.85</v>
      </c>
      <c r="E127" s="1">
        <v>14222.55</v>
      </c>
      <c r="F127" s="1">
        <v>24801569</v>
      </c>
      <c r="G127" s="1">
        <v>1926.6</v>
      </c>
      <c r="H127" s="3">
        <f>IF(ISERR(LN(Table13633[[#This Row],[Close]]/E126)),"-",LN(Table13633[[#This Row],[Close]]/E126))</f>
        <v>1.0620407053599944E-2</v>
      </c>
    </row>
    <row r="128" spans="1:8" x14ac:dyDescent="0.3">
      <c r="A128" s="2">
        <v>43285</v>
      </c>
      <c r="B128" s="1">
        <v>14243.8</v>
      </c>
      <c r="C128" s="1">
        <v>14243.95</v>
      </c>
      <c r="D128" s="1">
        <v>14099.25</v>
      </c>
      <c r="E128" s="1">
        <v>14126.15</v>
      </c>
      <c r="F128" s="1">
        <v>21290467</v>
      </c>
      <c r="G128" s="1">
        <v>1468.69</v>
      </c>
      <c r="H128" s="3">
        <f>IF(ISERR(LN(Table13633[[#This Row],[Close]]/E127)),"-",LN(Table13633[[#This Row],[Close]]/E127))</f>
        <v>-6.8010435452112777E-3</v>
      </c>
    </row>
    <row r="129" spans="1:8" x14ac:dyDescent="0.3">
      <c r="A129" s="2">
        <v>43286</v>
      </c>
      <c r="B129" s="1">
        <v>14180.3</v>
      </c>
      <c r="C129" s="1">
        <v>14184.45</v>
      </c>
      <c r="D129" s="1">
        <v>13898.9</v>
      </c>
      <c r="E129" s="1">
        <v>13970.5</v>
      </c>
      <c r="F129" s="1">
        <v>27464167</v>
      </c>
      <c r="G129" s="1">
        <v>2294.58</v>
      </c>
      <c r="H129" s="3">
        <f>IF(ISERR(LN(Table13633[[#This Row],[Close]]/E128)),"-",LN(Table13633[[#This Row],[Close]]/E128))</f>
        <v>-1.1079726038549792E-2</v>
      </c>
    </row>
    <row r="130" spans="1:8" x14ac:dyDescent="0.3">
      <c r="A130" s="2">
        <v>43287</v>
      </c>
      <c r="B130" s="1">
        <v>14008.15</v>
      </c>
      <c r="C130" s="1">
        <v>14063.25</v>
      </c>
      <c r="D130" s="1">
        <v>13925.55</v>
      </c>
      <c r="E130" s="1">
        <v>14015.9</v>
      </c>
      <c r="F130" s="1">
        <v>26441281</v>
      </c>
      <c r="G130" s="1">
        <v>2313.61</v>
      </c>
      <c r="H130" s="3">
        <f>IF(ISERR(LN(Table13633[[#This Row],[Close]]/E129)),"-",LN(Table13633[[#This Row],[Close]]/E129))</f>
        <v>3.2444358563257563E-3</v>
      </c>
    </row>
    <row r="131" spans="1:8" x14ac:dyDescent="0.3">
      <c r="A131" s="2">
        <v>43290</v>
      </c>
      <c r="B131" s="1">
        <v>14111.85</v>
      </c>
      <c r="C131" s="1">
        <v>14141.15</v>
      </c>
      <c r="D131" s="1">
        <v>13993.6</v>
      </c>
      <c r="E131" s="1">
        <v>14108.85</v>
      </c>
      <c r="F131" s="1">
        <v>23350288</v>
      </c>
      <c r="G131" s="1">
        <v>2269.13</v>
      </c>
      <c r="H131" s="3">
        <f>IF(ISERR(LN(Table13633[[#This Row],[Close]]/E130)),"-",LN(Table13633[[#This Row],[Close]]/E130))</f>
        <v>6.6098605973175196E-3</v>
      </c>
    </row>
    <row r="132" spans="1:8" x14ac:dyDescent="0.3">
      <c r="A132" s="2">
        <v>43291</v>
      </c>
      <c r="B132" s="1">
        <v>14275.1</v>
      </c>
      <c r="C132" s="1">
        <v>14299.5</v>
      </c>
      <c r="D132" s="1">
        <v>14174.6</v>
      </c>
      <c r="E132" s="1">
        <v>14222.75</v>
      </c>
      <c r="F132" s="1">
        <v>33207897</v>
      </c>
      <c r="G132" s="1">
        <v>2724.75</v>
      </c>
      <c r="H132" s="3">
        <f>IF(ISERR(LN(Table13633[[#This Row],[Close]]/E131)),"-",LN(Table13633[[#This Row],[Close]]/E131))</f>
        <v>8.0405352071571991E-3</v>
      </c>
    </row>
    <row r="133" spans="1:8" x14ac:dyDescent="0.3">
      <c r="A133" s="2">
        <v>43292</v>
      </c>
      <c r="B133" s="1">
        <v>14352.15</v>
      </c>
      <c r="C133" s="1">
        <v>14629.5</v>
      </c>
      <c r="D133" s="1">
        <v>14337.55</v>
      </c>
      <c r="E133" s="1">
        <v>14536.45</v>
      </c>
      <c r="F133" s="1">
        <v>56831080</v>
      </c>
      <c r="G133" s="1">
        <v>6990.42</v>
      </c>
      <c r="H133" s="3">
        <f>IF(ISERR(LN(Table13633[[#This Row],[Close]]/E132)),"-",LN(Table13633[[#This Row],[Close]]/E132))</f>
        <v>2.1816492967285429E-2</v>
      </c>
    </row>
    <row r="134" spans="1:8" x14ac:dyDescent="0.3">
      <c r="A134" s="2">
        <v>43293</v>
      </c>
      <c r="B134" s="1">
        <v>14611.45</v>
      </c>
      <c r="C134" s="1">
        <v>14627.8</v>
      </c>
      <c r="D134" s="1">
        <v>14437.65</v>
      </c>
      <c r="E134" s="1">
        <v>14515.65</v>
      </c>
      <c r="F134" s="1">
        <v>36396847</v>
      </c>
      <c r="G134" s="1">
        <v>3568.53</v>
      </c>
      <c r="H134" s="3">
        <f>IF(ISERR(LN(Table13633[[#This Row],[Close]]/E133)),"-",LN(Table13633[[#This Row],[Close]]/E133))</f>
        <v>-1.4319105024401975E-3</v>
      </c>
    </row>
    <row r="135" spans="1:8" x14ac:dyDescent="0.3">
      <c r="A135" s="2">
        <v>43294</v>
      </c>
      <c r="B135" s="1">
        <v>14559.15</v>
      </c>
      <c r="C135" s="1">
        <v>14654.55</v>
      </c>
      <c r="D135" s="1">
        <v>14462.95</v>
      </c>
      <c r="E135" s="1">
        <v>14534.9</v>
      </c>
      <c r="F135" s="1">
        <v>42977674</v>
      </c>
      <c r="G135" s="1">
        <v>3651.62</v>
      </c>
      <c r="H135" s="3">
        <f>IF(ISERR(LN(Table13633[[#This Row],[Close]]/E134)),"-",LN(Table13633[[#This Row],[Close]]/E134))</f>
        <v>1.3252763075047506E-3</v>
      </c>
    </row>
    <row r="136" spans="1:8" x14ac:dyDescent="0.3">
      <c r="A136" s="2">
        <v>43297</v>
      </c>
      <c r="B136" s="1">
        <v>14554.25</v>
      </c>
      <c r="C136" s="1">
        <v>14776</v>
      </c>
      <c r="D136" s="1">
        <v>14443</v>
      </c>
      <c r="E136" s="1">
        <v>14617.05</v>
      </c>
      <c r="F136" s="1">
        <v>36466840</v>
      </c>
      <c r="G136" s="1">
        <v>3748.47</v>
      </c>
      <c r="H136" s="3">
        <f>IF(ISERR(LN(Table13633[[#This Row],[Close]]/E135)),"-",LN(Table13633[[#This Row],[Close]]/E135))</f>
        <v>5.6360015336503659E-3</v>
      </c>
    </row>
    <row r="137" spans="1:8" x14ac:dyDescent="0.3">
      <c r="A137" s="2">
        <v>43298</v>
      </c>
      <c r="B137" s="1">
        <v>14609.55</v>
      </c>
      <c r="C137" s="1">
        <v>14709.6</v>
      </c>
      <c r="D137" s="1">
        <v>14539.6</v>
      </c>
      <c r="E137" s="1">
        <v>14618.25</v>
      </c>
      <c r="F137" s="1">
        <v>26569892</v>
      </c>
      <c r="G137" s="1">
        <v>2309.0300000000002</v>
      </c>
      <c r="H137" s="3">
        <f>IF(ISERR(LN(Table13633[[#This Row],[Close]]/E136)),"-",LN(Table13633[[#This Row],[Close]]/E136))</f>
        <v>8.209253886056698E-5</v>
      </c>
    </row>
    <row r="138" spans="1:8" x14ac:dyDescent="0.3">
      <c r="A138" s="2">
        <v>43299</v>
      </c>
      <c r="B138" s="1">
        <v>14695.65</v>
      </c>
      <c r="C138" s="1">
        <v>14762.3</v>
      </c>
      <c r="D138" s="1">
        <v>14568.55</v>
      </c>
      <c r="E138" s="1">
        <v>14631.65</v>
      </c>
      <c r="F138" s="1">
        <v>22265892</v>
      </c>
      <c r="G138" s="1">
        <v>1848.33</v>
      </c>
      <c r="H138" s="3">
        <f>IF(ISERR(LN(Table13633[[#This Row],[Close]]/E137)),"-",LN(Table13633[[#This Row],[Close]]/E137))</f>
        <v>9.1624251279100546E-4</v>
      </c>
    </row>
    <row r="139" spans="1:8" x14ac:dyDescent="0.3">
      <c r="A139" s="2">
        <v>43300</v>
      </c>
      <c r="B139" s="1">
        <v>14638.1</v>
      </c>
      <c r="C139" s="1">
        <v>14693.45</v>
      </c>
      <c r="D139" s="1">
        <v>14420</v>
      </c>
      <c r="E139" s="1">
        <v>14489.85</v>
      </c>
      <c r="F139" s="1">
        <v>29547548</v>
      </c>
      <c r="G139" s="1">
        <v>2477.3000000000002</v>
      </c>
      <c r="H139" s="3">
        <f>IF(ISERR(LN(Table13633[[#This Row],[Close]]/E138)),"-",LN(Table13633[[#This Row],[Close]]/E138))</f>
        <v>-9.7385863153782396E-3</v>
      </c>
    </row>
    <row r="140" spans="1:8" x14ac:dyDescent="0.3">
      <c r="A140" s="2">
        <v>43301</v>
      </c>
      <c r="B140" s="1">
        <v>14541.35</v>
      </c>
      <c r="C140" s="1">
        <v>14771.05</v>
      </c>
      <c r="D140" s="1">
        <v>14518.5</v>
      </c>
      <c r="E140" s="1">
        <v>14701.4</v>
      </c>
      <c r="F140" s="1">
        <v>37513621</v>
      </c>
      <c r="G140" s="1">
        <v>2593.2800000000002</v>
      </c>
      <c r="H140" s="3">
        <f>IF(ISERR(LN(Table13633[[#This Row],[Close]]/E139)),"-",LN(Table13633[[#This Row],[Close]]/E139))</f>
        <v>1.4494323032933826E-2</v>
      </c>
    </row>
    <row r="141" spans="1:8" x14ac:dyDescent="0.3">
      <c r="A141" s="2">
        <v>43304</v>
      </c>
      <c r="B141" s="1">
        <v>14726.7</v>
      </c>
      <c r="C141" s="1">
        <v>14726.7</v>
      </c>
      <c r="D141" s="1">
        <v>14571.6</v>
      </c>
      <c r="E141" s="1">
        <v>14683.2</v>
      </c>
      <c r="F141" s="1">
        <v>33488923</v>
      </c>
      <c r="G141" s="1">
        <v>2048.31</v>
      </c>
      <c r="H141" s="3">
        <f>IF(ISERR(LN(Table13633[[#This Row],[Close]]/E140)),"-",LN(Table13633[[#This Row],[Close]]/E140))</f>
        <v>-1.2387442624575411E-3</v>
      </c>
    </row>
    <row r="142" spans="1:8" x14ac:dyDescent="0.3">
      <c r="A142" s="2">
        <v>43305</v>
      </c>
      <c r="B142" s="1">
        <v>14768.85</v>
      </c>
      <c r="C142" s="1">
        <v>14768.9</v>
      </c>
      <c r="D142" s="1">
        <v>14620.95</v>
      </c>
      <c r="E142" s="1">
        <v>14663.9</v>
      </c>
      <c r="F142" s="1">
        <v>22853710</v>
      </c>
      <c r="G142" s="1">
        <v>1737.72</v>
      </c>
      <c r="H142" s="3">
        <f>IF(ISERR(LN(Table13633[[#This Row],[Close]]/E141)),"-",LN(Table13633[[#This Row],[Close]]/E141))</f>
        <v>-1.3152919901732532E-3</v>
      </c>
    </row>
    <row r="143" spans="1:8" x14ac:dyDescent="0.3">
      <c r="A143" s="2">
        <v>43306</v>
      </c>
      <c r="B143" s="1">
        <v>14697.85</v>
      </c>
      <c r="C143" s="1">
        <v>14697.85</v>
      </c>
      <c r="D143" s="1">
        <v>14539.25</v>
      </c>
      <c r="E143" s="1">
        <v>14575.35</v>
      </c>
      <c r="F143" s="1">
        <v>27876290</v>
      </c>
      <c r="G143" s="1">
        <v>2341.0100000000002</v>
      </c>
      <c r="H143" s="3">
        <f>IF(ISERR(LN(Table13633[[#This Row],[Close]]/E142)),"-",LN(Table13633[[#This Row],[Close]]/E142))</f>
        <v>-6.0569454220802234E-3</v>
      </c>
    </row>
    <row r="144" spans="1:8" x14ac:dyDescent="0.3">
      <c r="A144" s="2">
        <v>43307</v>
      </c>
      <c r="B144" s="1">
        <v>14510.6</v>
      </c>
      <c r="C144" s="1">
        <v>14559.5</v>
      </c>
      <c r="D144" s="1">
        <v>14423.75</v>
      </c>
      <c r="E144" s="1">
        <v>14468.1</v>
      </c>
      <c r="F144" s="1">
        <v>49322705</v>
      </c>
      <c r="G144" s="1">
        <v>2954.46</v>
      </c>
      <c r="H144" s="3">
        <f>IF(ISERR(LN(Table13633[[#This Row],[Close]]/E143)),"-",LN(Table13633[[#This Row],[Close]]/E143))</f>
        <v>-7.3855197990294972E-3</v>
      </c>
    </row>
    <row r="145" spans="1:8" x14ac:dyDescent="0.3">
      <c r="A145" s="2">
        <v>43308</v>
      </c>
      <c r="B145" s="1">
        <v>14476.45</v>
      </c>
      <c r="C145" s="1">
        <v>14553.8</v>
      </c>
      <c r="D145" s="1">
        <v>14450.15</v>
      </c>
      <c r="E145" s="1">
        <v>14517.9</v>
      </c>
      <c r="F145" s="1">
        <v>23611574</v>
      </c>
      <c r="G145" s="1">
        <v>1725.13</v>
      </c>
      <c r="H145" s="3">
        <f>IF(ISERR(LN(Table13633[[#This Row],[Close]]/E144)),"-",LN(Table13633[[#This Row],[Close]]/E144))</f>
        <v>3.4361449664957748E-3</v>
      </c>
    </row>
    <row r="146" spans="1:8" x14ac:dyDescent="0.3">
      <c r="A146" s="2">
        <v>43311</v>
      </c>
      <c r="B146" s="1">
        <v>14538.9</v>
      </c>
      <c r="C146" s="1">
        <v>14561.05</v>
      </c>
      <c r="D146" s="1">
        <v>14391.15</v>
      </c>
      <c r="E146" s="1">
        <v>14420.55</v>
      </c>
      <c r="F146" s="1">
        <v>27095207</v>
      </c>
      <c r="G146" s="1">
        <v>1756.96</v>
      </c>
      <c r="H146" s="3">
        <f>IF(ISERR(LN(Table13633[[#This Row],[Close]]/E145)),"-",LN(Table13633[[#This Row],[Close]]/E145))</f>
        <v>-6.7280982382085077E-3</v>
      </c>
    </row>
    <row r="147" spans="1:8" x14ac:dyDescent="0.3">
      <c r="A147" s="2">
        <v>43312</v>
      </c>
      <c r="B147" s="1">
        <v>14432.6</v>
      </c>
      <c r="C147" s="1">
        <v>14617.75</v>
      </c>
      <c r="D147" s="1">
        <v>14386.8</v>
      </c>
      <c r="E147" s="1">
        <v>14587.8</v>
      </c>
      <c r="F147" s="1">
        <v>27251977</v>
      </c>
      <c r="G147" s="1">
        <v>2225.0100000000002</v>
      </c>
      <c r="H147" s="3">
        <f>IF(ISERR(LN(Table13633[[#This Row],[Close]]/E146)),"-",LN(Table13633[[#This Row],[Close]]/E146))</f>
        <v>1.1531290354289561E-2</v>
      </c>
    </row>
    <row r="148" spans="1:8" x14ac:dyDescent="0.3">
      <c r="A148" s="2">
        <v>43313</v>
      </c>
      <c r="B148" s="1">
        <v>14618.65</v>
      </c>
      <c r="C148" s="1">
        <v>14690.6</v>
      </c>
      <c r="D148" s="1">
        <v>14586.55</v>
      </c>
      <c r="E148" s="1">
        <v>14679.35</v>
      </c>
      <c r="F148" s="1">
        <v>19238886</v>
      </c>
      <c r="G148" s="1">
        <v>1587.76</v>
      </c>
      <c r="H148" s="3">
        <f>IF(ISERR(LN(Table13633[[#This Row],[Close]]/E147)),"-",LN(Table13633[[#This Row],[Close]]/E147))</f>
        <v>6.2561813230124037E-3</v>
      </c>
    </row>
    <row r="149" spans="1:8" x14ac:dyDescent="0.3">
      <c r="A149" s="2">
        <v>43314</v>
      </c>
      <c r="B149" s="1">
        <v>14689.1</v>
      </c>
      <c r="C149" s="1">
        <v>14739.8</v>
      </c>
      <c r="D149" s="1">
        <v>14541.35</v>
      </c>
      <c r="E149" s="1">
        <v>14552.6</v>
      </c>
      <c r="F149" s="1">
        <v>18037721</v>
      </c>
      <c r="G149" s="1">
        <v>1376.21</v>
      </c>
      <c r="H149" s="3">
        <f>IF(ISERR(LN(Table13633[[#This Row],[Close]]/E148)),"-",LN(Table13633[[#This Row],[Close]]/E148))</f>
        <v>-8.6720724652399449E-3</v>
      </c>
    </row>
    <row r="150" spans="1:8" x14ac:dyDescent="0.3">
      <c r="A150" s="2">
        <v>43315</v>
      </c>
      <c r="B150" s="1">
        <v>14632.35</v>
      </c>
      <c r="C150" s="1">
        <v>14663.6</v>
      </c>
      <c r="D150" s="1">
        <v>14588.95</v>
      </c>
      <c r="E150" s="1">
        <v>14649.05</v>
      </c>
      <c r="F150" s="1">
        <v>18568390</v>
      </c>
      <c r="G150" s="1">
        <v>1232.93</v>
      </c>
      <c r="H150" s="3">
        <f>IF(ISERR(LN(Table13633[[#This Row],[Close]]/E149)),"-",LN(Table13633[[#This Row],[Close]]/E149))</f>
        <v>6.6058151323963562E-3</v>
      </c>
    </row>
    <row r="151" spans="1:8" x14ac:dyDescent="0.3">
      <c r="A151" s="2">
        <v>43318</v>
      </c>
      <c r="B151" s="1">
        <v>14694.7</v>
      </c>
      <c r="C151" s="1">
        <v>14731.1</v>
      </c>
      <c r="D151" s="1">
        <v>14572.9</v>
      </c>
      <c r="E151" s="1">
        <v>14605.55</v>
      </c>
      <c r="F151" s="1">
        <v>14956902</v>
      </c>
      <c r="G151" s="1">
        <v>1234.73</v>
      </c>
      <c r="H151" s="3">
        <f>IF(ISERR(LN(Table13633[[#This Row],[Close]]/E150)),"-",LN(Table13633[[#This Row],[Close]]/E150))</f>
        <v>-2.9738934772411034E-3</v>
      </c>
    </row>
    <row r="152" spans="1:8" x14ac:dyDescent="0.3">
      <c r="A152" s="2">
        <v>43319</v>
      </c>
      <c r="B152" s="1">
        <v>14660.1</v>
      </c>
      <c r="C152" s="1">
        <v>14688.1</v>
      </c>
      <c r="D152" s="1">
        <v>14588.55</v>
      </c>
      <c r="E152" s="1">
        <v>14613.75</v>
      </c>
      <c r="F152" s="1">
        <v>18375389</v>
      </c>
      <c r="G152" s="1">
        <v>1382.92</v>
      </c>
      <c r="H152" s="3">
        <f>IF(ISERR(LN(Table13633[[#This Row],[Close]]/E151)),"-",LN(Table13633[[#This Row],[Close]]/E151))</f>
        <v>5.6127287205847982E-4</v>
      </c>
    </row>
    <row r="153" spans="1:8" x14ac:dyDescent="0.3">
      <c r="A153" s="2">
        <v>43320</v>
      </c>
      <c r="B153" s="1">
        <v>14650.6</v>
      </c>
      <c r="C153" s="1">
        <v>14663.05</v>
      </c>
      <c r="D153" s="1">
        <v>14534.6</v>
      </c>
      <c r="E153" s="1">
        <v>14608.2</v>
      </c>
      <c r="F153" s="1">
        <v>19261664</v>
      </c>
      <c r="G153" s="1">
        <v>1237.29</v>
      </c>
      <c r="H153" s="3">
        <f>IF(ISERR(LN(Table13633[[#This Row],[Close]]/E152)),"-",LN(Table13633[[#This Row],[Close]]/E152))</f>
        <v>-3.7985145185260422E-4</v>
      </c>
    </row>
    <row r="154" spans="1:8" x14ac:dyDescent="0.3">
      <c r="A154" s="2">
        <v>43321</v>
      </c>
      <c r="B154" s="1">
        <v>14660.55</v>
      </c>
      <c r="C154" s="1">
        <v>14662.45</v>
      </c>
      <c r="D154" s="1">
        <v>14588.95</v>
      </c>
      <c r="E154" s="1">
        <v>14603.35</v>
      </c>
      <c r="F154" s="1">
        <v>19685828</v>
      </c>
      <c r="G154" s="1">
        <v>1439.49</v>
      </c>
      <c r="H154" s="3">
        <f>IF(ISERR(LN(Table13633[[#This Row],[Close]]/E153)),"-",LN(Table13633[[#This Row],[Close]]/E153))</f>
        <v>-3.3206043805036591E-4</v>
      </c>
    </row>
    <row r="155" spans="1:8" x14ac:dyDescent="0.3">
      <c r="A155" s="2">
        <v>43322</v>
      </c>
      <c r="B155" s="1">
        <v>14661.9</v>
      </c>
      <c r="C155" s="1">
        <v>14702.15</v>
      </c>
      <c r="D155" s="1">
        <v>14568.3</v>
      </c>
      <c r="E155" s="1">
        <v>14679.25</v>
      </c>
      <c r="F155" s="1">
        <v>18078155</v>
      </c>
      <c r="G155" s="1">
        <v>1548.04</v>
      </c>
      <c r="H155" s="3">
        <f>IF(ISERR(LN(Table13633[[#This Row],[Close]]/E154)),"-",LN(Table13633[[#This Row],[Close]]/E154))</f>
        <v>5.1839775139904069E-3</v>
      </c>
    </row>
    <row r="156" spans="1:8" x14ac:dyDescent="0.3">
      <c r="A156" s="2">
        <v>43325</v>
      </c>
      <c r="B156" s="1">
        <v>14697.7</v>
      </c>
      <c r="C156" s="1">
        <v>14902.4</v>
      </c>
      <c r="D156" s="1">
        <v>14683</v>
      </c>
      <c r="E156" s="1">
        <v>14880.25</v>
      </c>
      <c r="F156" s="1">
        <v>26331697</v>
      </c>
      <c r="G156" s="1">
        <v>2430.21</v>
      </c>
      <c r="H156" s="3">
        <f>IF(ISERR(LN(Table13633[[#This Row],[Close]]/E155)),"-",LN(Table13633[[#This Row],[Close]]/E155))</f>
        <v>1.3599898376099009E-2</v>
      </c>
    </row>
    <row r="157" spans="1:8" x14ac:dyDescent="0.3">
      <c r="A157" s="2">
        <v>43326</v>
      </c>
      <c r="B157" s="1">
        <v>14927.4</v>
      </c>
      <c r="C157" s="1">
        <v>15090.9</v>
      </c>
      <c r="D157" s="1">
        <v>14872.95</v>
      </c>
      <c r="E157" s="1">
        <v>15009.25</v>
      </c>
      <c r="F157" s="1">
        <v>25441762</v>
      </c>
      <c r="G157" s="1">
        <v>2272.4699999999998</v>
      </c>
      <c r="H157" s="3">
        <f>IF(ISERR(LN(Table13633[[#This Row],[Close]]/E156)),"-",LN(Table13633[[#This Row],[Close]]/E156))</f>
        <v>8.6318473690417449E-3</v>
      </c>
    </row>
    <row r="158" spans="1:8" x14ac:dyDescent="0.3">
      <c r="A158" s="2">
        <v>43328</v>
      </c>
      <c r="B158" s="1">
        <v>15021.95</v>
      </c>
      <c r="C158" s="1">
        <v>15122.65</v>
      </c>
      <c r="D158" s="1">
        <v>15017.25</v>
      </c>
      <c r="E158" s="1">
        <v>15044.35</v>
      </c>
      <c r="F158" s="1">
        <v>24780738</v>
      </c>
      <c r="G158" s="1">
        <v>2076.4899999999998</v>
      </c>
      <c r="H158" s="3">
        <f>IF(ISERR(LN(Table13633[[#This Row],[Close]]/E157)),"-",LN(Table13633[[#This Row],[Close]]/E157))</f>
        <v>2.3358277184141055E-3</v>
      </c>
    </row>
    <row r="159" spans="1:8" x14ac:dyDescent="0.3">
      <c r="A159" s="2">
        <v>43329</v>
      </c>
      <c r="B159" s="1">
        <v>15059.95</v>
      </c>
      <c r="C159" s="1">
        <v>15143.35</v>
      </c>
      <c r="D159" s="1">
        <v>14982.35</v>
      </c>
      <c r="E159" s="1">
        <v>15126.4</v>
      </c>
      <c r="F159" s="1">
        <v>20667279</v>
      </c>
      <c r="G159" s="1">
        <v>1560.31</v>
      </c>
      <c r="H159" s="3">
        <f>IF(ISERR(LN(Table13633[[#This Row],[Close]]/E158)),"-",LN(Table13633[[#This Row],[Close]]/E158))</f>
        <v>5.4390561902460232E-3</v>
      </c>
    </row>
    <row r="160" spans="1:8" x14ac:dyDescent="0.3">
      <c r="A160" s="2">
        <v>43332</v>
      </c>
      <c r="B160" s="1">
        <v>15033.65</v>
      </c>
      <c r="C160" s="1">
        <v>15054.1</v>
      </c>
      <c r="D160" s="1">
        <v>14946.55</v>
      </c>
      <c r="E160" s="1">
        <v>14996.1</v>
      </c>
      <c r="F160" s="1">
        <v>24589958</v>
      </c>
      <c r="G160" s="1">
        <v>2171.6799999999998</v>
      </c>
      <c r="H160" s="3">
        <f>IF(ISERR(LN(Table13633[[#This Row],[Close]]/E159)),"-",LN(Table13633[[#This Row],[Close]]/E159))</f>
        <v>-8.6513943204298473E-3</v>
      </c>
    </row>
    <row r="161" spans="1:8" x14ac:dyDescent="0.3">
      <c r="A161" s="2">
        <v>43333</v>
      </c>
      <c r="B161" s="1">
        <v>15072.45</v>
      </c>
      <c r="C161" s="1">
        <v>15183.25</v>
      </c>
      <c r="D161" s="1">
        <v>15041.85</v>
      </c>
      <c r="E161" s="1">
        <v>15134.65</v>
      </c>
      <c r="F161" s="1">
        <v>33908364</v>
      </c>
      <c r="G161" s="1">
        <v>2518.6</v>
      </c>
      <c r="H161" s="3">
        <f>IF(ISERR(LN(Table13633[[#This Row],[Close]]/E160)),"-",LN(Table13633[[#This Row],[Close]]/E160))</f>
        <v>9.196649703464831E-3</v>
      </c>
    </row>
    <row r="162" spans="1:8" x14ac:dyDescent="0.3">
      <c r="A162" s="2">
        <v>43335</v>
      </c>
      <c r="B162" s="1">
        <v>15195</v>
      </c>
      <c r="C162" s="1">
        <v>15361.4</v>
      </c>
      <c r="D162" s="1">
        <v>15185.25</v>
      </c>
      <c r="E162" s="1">
        <v>15321.95</v>
      </c>
      <c r="F162" s="1">
        <v>31146819</v>
      </c>
      <c r="G162" s="1">
        <v>2699.69</v>
      </c>
      <c r="H162" s="3">
        <f>IF(ISERR(LN(Table13633[[#This Row],[Close]]/E161)),"-",LN(Table13633[[#This Row],[Close]]/E161))</f>
        <v>1.2299623807933693E-2</v>
      </c>
    </row>
    <row r="163" spans="1:8" x14ac:dyDescent="0.3">
      <c r="A163" s="2">
        <v>43336</v>
      </c>
      <c r="B163" s="1">
        <v>15337.9</v>
      </c>
      <c r="C163" s="1">
        <v>15410.2</v>
      </c>
      <c r="D163" s="1">
        <v>15239.35</v>
      </c>
      <c r="E163" s="1">
        <v>15260.05</v>
      </c>
      <c r="F163" s="1">
        <v>25436831</v>
      </c>
      <c r="G163" s="1">
        <v>1823.64</v>
      </c>
      <c r="H163" s="3">
        <f>IF(ISERR(LN(Table13633[[#This Row],[Close]]/E162)),"-",LN(Table13633[[#This Row],[Close]]/E162))</f>
        <v>-4.0481384168319368E-3</v>
      </c>
    </row>
    <row r="164" spans="1:8" x14ac:dyDescent="0.3">
      <c r="A164" s="2">
        <v>43339</v>
      </c>
      <c r="B164" s="1">
        <v>15285.1</v>
      </c>
      <c r="C164" s="1">
        <v>15539.65</v>
      </c>
      <c r="D164" s="1">
        <v>15274.35</v>
      </c>
      <c r="E164" s="1">
        <v>15514.95</v>
      </c>
      <c r="F164" s="1">
        <v>20065648</v>
      </c>
      <c r="G164" s="1">
        <v>1619.87</v>
      </c>
      <c r="H164" s="3">
        <f>IF(ISERR(LN(Table13633[[#This Row],[Close]]/E163)),"-",LN(Table13633[[#This Row],[Close]]/E163))</f>
        <v>1.6565772816512371E-2</v>
      </c>
    </row>
    <row r="165" spans="1:8" x14ac:dyDescent="0.3">
      <c r="A165" s="2">
        <v>43340</v>
      </c>
      <c r="B165" s="1">
        <v>15546.5</v>
      </c>
      <c r="C165" s="1">
        <v>15641.4</v>
      </c>
      <c r="D165" s="1">
        <v>15528.4</v>
      </c>
      <c r="E165" s="1">
        <v>15583.05</v>
      </c>
      <c r="F165" s="1">
        <v>19466343</v>
      </c>
      <c r="G165" s="1">
        <v>1673.87</v>
      </c>
      <c r="H165" s="3">
        <f>IF(ISERR(LN(Table13633[[#This Row],[Close]]/E164)),"-",LN(Table13633[[#This Row],[Close]]/E164))</f>
        <v>4.379709875683948E-3</v>
      </c>
    </row>
    <row r="166" spans="1:8" x14ac:dyDescent="0.3">
      <c r="A166" s="2">
        <v>43341</v>
      </c>
      <c r="B166" s="1">
        <v>15617</v>
      </c>
      <c r="C166" s="1">
        <v>15621.9</v>
      </c>
      <c r="D166" s="1">
        <v>15439.45</v>
      </c>
      <c r="E166" s="1">
        <v>15524.95</v>
      </c>
      <c r="F166" s="1">
        <v>17453665</v>
      </c>
      <c r="G166" s="1">
        <v>1547.25</v>
      </c>
      <c r="H166" s="3">
        <f>IF(ISERR(LN(Table13633[[#This Row],[Close]]/E165)),"-",LN(Table13633[[#This Row],[Close]]/E165))</f>
        <v>-3.7353778806731323E-3</v>
      </c>
    </row>
    <row r="167" spans="1:8" x14ac:dyDescent="0.3">
      <c r="A167" s="2">
        <v>43342</v>
      </c>
      <c r="B167" s="1">
        <v>15519.6</v>
      </c>
      <c r="C167" s="1">
        <v>15576.65</v>
      </c>
      <c r="D167" s="1">
        <v>15428.1</v>
      </c>
      <c r="E167" s="1">
        <v>15529.85</v>
      </c>
      <c r="F167" s="1">
        <v>46739804</v>
      </c>
      <c r="G167" s="1">
        <v>2877.12</v>
      </c>
      <c r="H167" s="3">
        <f>IF(ISERR(LN(Table13633[[#This Row],[Close]]/E166)),"-",LN(Table13633[[#This Row],[Close]]/E166))</f>
        <v>3.1557118646152456E-4</v>
      </c>
    </row>
    <row r="168" spans="1:8" x14ac:dyDescent="0.3">
      <c r="A168" s="2">
        <v>43343</v>
      </c>
      <c r="B168" s="1">
        <v>15575.95</v>
      </c>
      <c r="C168" s="1">
        <v>15833.65</v>
      </c>
      <c r="D168" s="1">
        <v>15567.5</v>
      </c>
      <c r="E168" s="1">
        <v>15811.4</v>
      </c>
      <c r="F168" s="1">
        <v>36217077</v>
      </c>
      <c r="G168" s="1">
        <v>3125.57</v>
      </c>
      <c r="H168" s="3">
        <f>IF(ISERR(LN(Table13633[[#This Row],[Close]]/E167)),"-",LN(Table13633[[#This Row],[Close]]/E167))</f>
        <v>1.7967220461674111E-2</v>
      </c>
    </row>
    <row r="169" spans="1:8" x14ac:dyDescent="0.3">
      <c r="A169" s="2">
        <v>43346</v>
      </c>
      <c r="B169" s="1">
        <v>16013.05</v>
      </c>
      <c r="C169" s="1">
        <v>16048.25</v>
      </c>
      <c r="D169" s="1">
        <v>15703</v>
      </c>
      <c r="E169" s="1">
        <v>15724.7</v>
      </c>
      <c r="F169" s="1">
        <v>49869686</v>
      </c>
      <c r="G169" s="1">
        <v>3264.48</v>
      </c>
      <c r="H169" s="3">
        <f>IF(ISERR(LN(Table13633[[#This Row],[Close]]/E168)),"-",LN(Table13633[[#This Row],[Close]]/E168))</f>
        <v>-5.4984743474877805E-3</v>
      </c>
    </row>
    <row r="170" spans="1:8" x14ac:dyDescent="0.3">
      <c r="A170" s="2">
        <v>43347</v>
      </c>
      <c r="B170" s="1">
        <v>15799.35</v>
      </c>
      <c r="C170" s="1">
        <v>16094.05</v>
      </c>
      <c r="D170" s="1">
        <v>15783.55</v>
      </c>
      <c r="E170" s="1">
        <v>16048.7</v>
      </c>
      <c r="F170" s="1">
        <v>45117210</v>
      </c>
      <c r="G170" s="1">
        <v>3577.66</v>
      </c>
      <c r="H170" s="3">
        <f>IF(ISERR(LN(Table13633[[#This Row],[Close]]/E169)),"-",LN(Table13633[[#This Row],[Close]]/E169))</f>
        <v>2.0395124907777045E-2</v>
      </c>
    </row>
    <row r="171" spans="1:8" x14ac:dyDescent="0.3">
      <c r="A171" s="2">
        <v>43348</v>
      </c>
      <c r="B171" s="1">
        <v>16088.7</v>
      </c>
      <c r="C171" s="1">
        <v>16124.6</v>
      </c>
      <c r="D171" s="1">
        <v>15976.45</v>
      </c>
      <c r="E171" s="1">
        <v>16039.9</v>
      </c>
      <c r="F171" s="1">
        <v>38993047</v>
      </c>
      <c r="G171" s="1">
        <v>2663.08</v>
      </c>
      <c r="H171" s="3">
        <f>IF(ISERR(LN(Table13633[[#This Row],[Close]]/E170)),"-",LN(Table13633[[#This Row],[Close]]/E170))</f>
        <v>-5.4848140589561722E-4</v>
      </c>
    </row>
    <row r="172" spans="1:8" x14ac:dyDescent="0.3">
      <c r="A172" s="2">
        <v>43349</v>
      </c>
      <c r="B172" s="1">
        <v>16047.95</v>
      </c>
      <c r="C172" s="1">
        <v>16121.5</v>
      </c>
      <c r="D172" s="1">
        <v>15932.65</v>
      </c>
      <c r="E172" s="1">
        <v>16081.65</v>
      </c>
      <c r="F172" s="1">
        <v>32781089</v>
      </c>
      <c r="G172" s="1">
        <v>2324.7800000000002</v>
      </c>
      <c r="H172" s="3">
        <f>IF(ISERR(LN(Table13633[[#This Row],[Close]]/E171)),"-",LN(Table13633[[#This Row],[Close]]/E171))</f>
        <v>2.5995024219044884E-3</v>
      </c>
    </row>
    <row r="173" spans="1:8" x14ac:dyDescent="0.3">
      <c r="A173" s="2">
        <v>43350</v>
      </c>
      <c r="B173" s="1">
        <v>16126.25</v>
      </c>
      <c r="C173" s="1">
        <v>16130.6</v>
      </c>
      <c r="D173" s="1">
        <v>15975</v>
      </c>
      <c r="E173" s="1">
        <v>16104.75</v>
      </c>
      <c r="F173" s="1">
        <v>29097046</v>
      </c>
      <c r="G173" s="1">
        <v>1867.34</v>
      </c>
      <c r="H173" s="3">
        <f>IF(ISERR(LN(Table13633[[#This Row],[Close]]/E172)),"-",LN(Table13633[[#This Row],[Close]]/E172))</f>
        <v>1.4353891063404109E-3</v>
      </c>
    </row>
    <row r="174" spans="1:8" x14ac:dyDescent="0.3">
      <c r="A174" s="2">
        <v>43353</v>
      </c>
      <c r="B174" s="1">
        <v>16150.65</v>
      </c>
      <c r="C174" s="1">
        <v>16229.85</v>
      </c>
      <c r="D174" s="1">
        <v>16085.5</v>
      </c>
      <c r="E174" s="1">
        <v>16105.3</v>
      </c>
      <c r="F174" s="1">
        <v>29956602</v>
      </c>
      <c r="G174" s="1">
        <v>2024.75</v>
      </c>
      <c r="H174" s="3">
        <f>IF(ISERR(LN(Table13633[[#This Row],[Close]]/E173)),"-",LN(Table13633[[#This Row],[Close]]/E173))</f>
        <v>3.4150831808813184E-5</v>
      </c>
    </row>
    <row r="175" spans="1:8" x14ac:dyDescent="0.3">
      <c r="A175" s="2">
        <v>43354</v>
      </c>
      <c r="B175" s="1">
        <v>16182</v>
      </c>
      <c r="C175" s="1">
        <v>16217.75</v>
      </c>
      <c r="D175" s="1">
        <v>15970.1</v>
      </c>
      <c r="E175" s="1">
        <v>15993.15</v>
      </c>
      <c r="F175" s="1">
        <v>32423587</v>
      </c>
      <c r="G175" s="1">
        <v>2772.96</v>
      </c>
      <c r="H175" s="3">
        <f>IF(ISERR(LN(Table13633[[#This Row],[Close]]/E174)),"-",LN(Table13633[[#This Row],[Close]]/E174))</f>
        <v>-6.9879047969152609E-3</v>
      </c>
    </row>
    <row r="176" spans="1:8" x14ac:dyDescent="0.3">
      <c r="A176" s="2">
        <v>43355</v>
      </c>
      <c r="B176" s="1">
        <v>16092.1</v>
      </c>
      <c r="C176" s="1">
        <v>16124.55</v>
      </c>
      <c r="D176" s="1">
        <v>15977.85</v>
      </c>
      <c r="E176" s="1">
        <v>16054.05</v>
      </c>
      <c r="F176" s="1">
        <v>26710771</v>
      </c>
      <c r="G176" s="1">
        <v>1964.88</v>
      </c>
      <c r="H176" s="3">
        <f>IF(ISERR(LN(Table13633[[#This Row],[Close]]/E175)),"-",LN(Table13633[[#This Row],[Close]]/E175))</f>
        <v>3.8006486250280725E-3</v>
      </c>
    </row>
    <row r="177" spans="1:8" x14ac:dyDescent="0.3">
      <c r="A177" s="2">
        <v>43357</v>
      </c>
      <c r="B177" s="1">
        <v>16046.4</v>
      </c>
      <c r="C177" s="1">
        <v>16104.05</v>
      </c>
      <c r="D177" s="1">
        <v>15843.6</v>
      </c>
      <c r="E177" s="1">
        <v>16072.5</v>
      </c>
      <c r="F177" s="1">
        <v>32561023</v>
      </c>
      <c r="G177" s="1">
        <v>2525.42</v>
      </c>
      <c r="H177" s="3">
        <f>IF(ISERR(LN(Table13633[[#This Row],[Close]]/E176)),"-",LN(Table13633[[#This Row],[Close]]/E176))</f>
        <v>1.1485828405686854E-3</v>
      </c>
    </row>
    <row r="178" spans="1:8" x14ac:dyDescent="0.3">
      <c r="A178" s="2">
        <v>43360</v>
      </c>
      <c r="B178" s="1">
        <v>16096.4</v>
      </c>
      <c r="C178" s="1">
        <v>16207.5</v>
      </c>
      <c r="D178" s="1">
        <v>16080.75</v>
      </c>
      <c r="E178" s="1">
        <v>16119.8</v>
      </c>
      <c r="F178" s="1">
        <v>22515129</v>
      </c>
      <c r="G178" s="1">
        <v>1904.73</v>
      </c>
      <c r="H178" s="3">
        <f>IF(ISERR(LN(Table13633[[#This Row],[Close]]/E177)),"-",LN(Table13633[[#This Row],[Close]]/E177))</f>
        <v>2.9385930199197752E-3</v>
      </c>
    </row>
    <row r="179" spans="1:8" x14ac:dyDescent="0.3">
      <c r="A179" s="2">
        <v>43361</v>
      </c>
      <c r="B179" s="1">
        <v>16152.85</v>
      </c>
      <c r="C179" s="1">
        <v>16152.85</v>
      </c>
      <c r="D179" s="1">
        <v>16003.2</v>
      </c>
      <c r="E179" s="1">
        <v>16031</v>
      </c>
      <c r="F179" s="1">
        <v>20435865</v>
      </c>
      <c r="G179" s="1">
        <v>1846.39</v>
      </c>
      <c r="H179" s="3">
        <f>IF(ISERR(LN(Table13633[[#This Row],[Close]]/E178)),"-",LN(Table13633[[#This Row],[Close]]/E178))</f>
        <v>-5.5239823460879814E-3</v>
      </c>
    </row>
    <row r="180" spans="1:8" x14ac:dyDescent="0.3">
      <c r="A180" s="2">
        <v>43362</v>
      </c>
      <c r="B180" s="1">
        <v>16092.65</v>
      </c>
      <c r="C180" s="1">
        <v>16115.15</v>
      </c>
      <c r="D180" s="1">
        <v>15982.05</v>
      </c>
      <c r="E180" s="1">
        <v>16063.95</v>
      </c>
      <c r="F180" s="1">
        <v>20373441</v>
      </c>
      <c r="G180" s="1">
        <v>1731.97</v>
      </c>
      <c r="H180" s="3">
        <f>IF(ISERR(LN(Table13633[[#This Row],[Close]]/E179)),"-",LN(Table13633[[#This Row],[Close]]/E179))</f>
        <v>2.0532832471373236E-3</v>
      </c>
    </row>
    <row r="181" spans="1:8" x14ac:dyDescent="0.3">
      <c r="A181" s="2">
        <v>43364</v>
      </c>
      <c r="B181" s="1">
        <v>16023.65</v>
      </c>
      <c r="C181" s="1">
        <v>16047.2</v>
      </c>
      <c r="D181" s="1">
        <v>15579.95</v>
      </c>
      <c r="E181" s="1">
        <v>15833.5</v>
      </c>
      <c r="F181" s="1">
        <v>56712658</v>
      </c>
      <c r="G181" s="1">
        <v>3610.12</v>
      </c>
      <c r="H181" s="3">
        <f>IF(ISERR(LN(Table13633[[#This Row],[Close]]/E180)),"-",LN(Table13633[[#This Row],[Close]]/E180))</f>
        <v>-1.4449682321799877E-2</v>
      </c>
    </row>
    <row r="182" spans="1:8" x14ac:dyDescent="0.3">
      <c r="A182" s="2">
        <v>43367</v>
      </c>
      <c r="B182" s="1">
        <v>15862.4</v>
      </c>
      <c r="C182" s="1">
        <v>16235.05</v>
      </c>
      <c r="D182" s="1">
        <v>15820.65</v>
      </c>
      <c r="E182" s="1">
        <v>16175.3</v>
      </c>
      <c r="F182" s="1">
        <v>39760654</v>
      </c>
      <c r="G182" s="1">
        <v>2424.39</v>
      </c>
      <c r="H182" s="3">
        <f>IF(ISERR(LN(Table13633[[#This Row],[Close]]/E181)),"-",LN(Table13633[[#This Row],[Close]]/E181))</f>
        <v>2.135743872274334E-2</v>
      </c>
    </row>
    <row r="183" spans="1:8" x14ac:dyDescent="0.3">
      <c r="A183" s="2">
        <v>43368</v>
      </c>
      <c r="B183" s="1">
        <v>16207</v>
      </c>
      <c r="C183" s="1">
        <v>16360.6</v>
      </c>
      <c r="D183" s="1">
        <v>16081.9</v>
      </c>
      <c r="E183" s="1">
        <v>16234.9</v>
      </c>
      <c r="F183" s="1">
        <v>42199895</v>
      </c>
      <c r="G183" s="1">
        <v>2581.1999999999998</v>
      </c>
      <c r="H183" s="3">
        <f>IF(ISERR(LN(Table13633[[#This Row],[Close]]/E182)),"-",LN(Table13633[[#This Row],[Close]]/E182))</f>
        <v>3.6778586483463024E-3</v>
      </c>
    </row>
    <row r="184" spans="1:8" x14ac:dyDescent="0.3">
      <c r="A184" s="2">
        <v>43369</v>
      </c>
      <c r="B184" s="1">
        <v>16285.75</v>
      </c>
      <c r="C184" s="1">
        <v>16292.3</v>
      </c>
      <c r="D184" s="1">
        <v>15877.9</v>
      </c>
      <c r="E184" s="1">
        <v>15932.45</v>
      </c>
      <c r="F184" s="1">
        <v>44160114</v>
      </c>
      <c r="G184" s="1">
        <v>2279.3200000000002</v>
      </c>
      <c r="H184" s="3">
        <f>IF(ISERR(LN(Table13633[[#This Row],[Close]]/E183)),"-",LN(Table13633[[#This Row],[Close]]/E183))</f>
        <v>-1.880533604202345E-2</v>
      </c>
    </row>
    <row r="185" spans="1:8" x14ac:dyDescent="0.3">
      <c r="A185" s="2">
        <v>43370</v>
      </c>
      <c r="B185" s="1">
        <v>15979.5</v>
      </c>
      <c r="C185" s="1">
        <v>16094.05</v>
      </c>
      <c r="D185" s="1">
        <v>15943.9</v>
      </c>
      <c r="E185" s="1">
        <v>16018</v>
      </c>
      <c r="F185" s="1">
        <v>74160242</v>
      </c>
      <c r="G185" s="1">
        <v>3742.82</v>
      </c>
      <c r="H185" s="3">
        <f>IF(ISERR(LN(Table13633[[#This Row],[Close]]/E184)),"-",LN(Table13633[[#This Row],[Close]]/E184))</f>
        <v>5.3551799395503818E-3</v>
      </c>
    </row>
    <row r="186" spans="1:8" x14ac:dyDescent="0.3">
      <c r="A186" s="2">
        <v>43371</v>
      </c>
      <c r="B186" s="1">
        <v>15932.1</v>
      </c>
      <c r="C186" s="1">
        <v>15972</v>
      </c>
      <c r="D186" s="1">
        <v>15734.95</v>
      </c>
      <c r="E186" s="1">
        <v>15838.05</v>
      </c>
      <c r="F186" s="1">
        <v>183715914</v>
      </c>
      <c r="G186" s="1">
        <v>3620.8</v>
      </c>
      <c r="H186" s="3">
        <f>IF(ISERR(LN(Table13633[[#This Row],[Close]]/E185)),"-",LN(Table13633[[#This Row],[Close]]/E185))</f>
        <v>-1.1297817153989873E-2</v>
      </c>
    </row>
    <row r="187" spans="1:8" x14ac:dyDescent="0.3">
      <c r="A187" s="2">
        <v>43374</v>
      </c>
      <c r="B187" s="1">
        <v>15897.1</v>
      </c>
      <c r="C187" s="1">
        <v>16282.05</v>
      </c>
      <c r="D187" s="1">
        <v>15861.5</v>
      </c>
      <c r="E187" s="1">
        <v>16213.6</v>
      </c>
      <c r="F187" s="1">
        <v>135216665</v>
      </c>
      <c r="G187" s="1">
        <v>3067.73</v>
      </c>
      <c r="H187" s="3">
        <f>IF(ISERR(LN(Table13633[[#This Row],[Close]]/E186)),"-",LN(Table13633[[#This Row],[Close]]/E186))</f>
        <v>2.3435123475465836E-2</v>
      </c>
    </row>
    <row r="188" spans="1:8" x14ac:dyDescent="0.3">
      <c r="A188" s="2">
        <v>43376</v>
      </c>
      <c r="B188" s="1">
        <v>16208.75</v>
      </c>
      <c r="C188" s="1">
        <v>16278</v>
      </c>
      <c r="D188" s="1">
        <v>15874.25</v>
      </c>
      <c r="E188" s="1">
        <v>15909.8</v>
      </c>
      <c r="F188" s="1">
        <v>69385750</v>
      </c>
      <c r="G188" s="1">
        <v>2984.5</v>
      </c>
      <c r="H188" s="3">
        <f>IF(ISERR(LN(Table13633[[#This Row],[Close]]/E187)),"-",LN(Table13633[[#This Row],[Close]]/E187))</f>
        <v>-1.8915124662528156E-2</v>
      </c>
    </row>
    <row r="189" spans="1:8" x14ac:dyDescent="0.3">
      <c r="A189" s="2">
        <v>43377</v>
      </c>
      <c r="B189" s="1">
        <v>15835.2</v>
      </c>
      <c r="C189" s="1">
        <v>15835.2</v>
      </c>
      <c r="D189" s="1">
        <v>15403.9</v>
      </c>
      <c r="E189" s="1">
        <v>15441.1</v>
      </c>
      <c r="F189" s="1">
        <v>70098370</v>
      </c>
      <c r="G189" s="1">
        <v>2853.17</v>
      </c>
      <c r="H189" s="3">
        <f>IF(ISERR(LN(Table13633[[#This Row],[Close]]/E188)),"-",LN(Table13633[[#This Row],[Close]]/E188))</f>
        <v>-2.9902485978191399E-2</v>
      </c>
    </row>
    <row r="190" spans="1:8" x14ac:dyDescent="0.3">
      <c r="A190" s="2">
        <v>43378</v>
      </c>
      <c r="B190" s="1">
        <v>15416.9</v>
      </c>
      <c r="C190" s="1">
        <v>15710</v>
      </c>
      <c r="D190" s="1">
        <v>15265.65</v>
      </c>
      <c r="E190" s="1">
        <v>15591.65</v>
      </c>
      <c r="F190" s="1">
        <v>44283701</v>
      </c>
      <c r="G190" s="1">
        <v>2342.35</v>
      </c>
      <c r="H190" s="3">
        <f>IF(ISERR(LN(Table13633[[#This Row],[Close]]/E189)),"-",LN(Table13633[[#This Row],[Close]]/E189))</f>
        <v>9.7027289621383333E-3</v>
      </c>
    </row>
    <row r="191" spans="1:8" x14ac:dyDescent="0.3">
      <c r="A191" s="2">
        <v>43381</v>
      </c>
      <c r="B191" s="1">
        <v>15538.2</v>
      </c>
      <c r="C191" s="1">
        <v>15644.2</v>
      </c>
      <c r="D191" s="1">
        <v>15198.25</v>
      </c>
      <c r="E191" s="1">
        <v>15305.2</v>
      </c>
      <c r="F191" s="1">
        <v>52533348</v>
      </c>
      <c r="G191" s="1">
        <v>2126.98</v>
      </c>
      <c r="H191" s="3">
        <f>IF(ISERR(LN(Table13633[[#This Row],[Close]]/E190)),"-",LN(Table13633[[#This Row],[Close]]/E190))</f>
        <v>-1.8542874607430815E-2</v>
      </c>
    </row>
    <row r="192" spans="1:8" x14ac:dyDescent="0.3">
      <c r="A192" s="2">
        <v>43382</v>
      </c>
      <c r="B192" s="1">
        <v>15305.15</v>
      </c>
      <c r="C192" s="1">
        <v>15429.95</v>
      </c>
      <c r="D192" s="1">
        <v>15137.75</v>
      </c>
      <c r="E192" s="1">
        <v>15369.8</v>
      </c>
      <c r="F192" s="1">
        <v>35164352</v>
      </c>
      <c r="G192" s="1">
        <v>1891.7</v>
      </c>
      <c r="H192" s="3">
        <f>IF(ISERR(LN(Table13633[[#This Row],[Close]]/E191)),"-",LN(Table13633[[#This Row],[Close]]/E191))</f>
        <v>4.2119051671450037E-3</v>
      </c>
    </row>
    <row r="193" spans="1:8" x14ac:dyDescent="0.3">
      <c r="A193" s="2">
        <v>43383</v>
      </c>
      <c r="B193" s="1">
        <v>15356.3</v>
      </c>
      <c r="C193" s="1">
        <v>15380.85</v>
      </c>
      <c r="D193" s="1">
        <v>15053.3</v>
      </c>
      <c r="E193" s="1">
        <v>15143.2</v>
      </c>
      <c r="F193" s="1">
        <v>32964220</v>
      </c>
      <c r="G193" s="1">
        <v>2170.2399999999998</v>
      </c>
      <c r="H193" s="3">
        <f>IF(ISERR(LN(Table13633[[#This Row],[Close]]/E192)),"-",LN(Table13633[[#This Row],[Close]]/E192))</f>
        <v>-1.4852958794226488E-2</v>
      </c>
    </row>
    <row r="194" spans="1:8" x14ac:dyDescent="0.3">
      <c r="A194" s="2">
        <v>43384</v>
      </c>
      <c r="B194" s="1">
        <v>14721.1</v>
      </c>
      <c r="C194" s="1">
        <v>14890.65</v>
      </c>
      <c r="D194" s="1">
        <v>14554.25</v>
      </c>
      <c r="E194" s="1">
        <v>14683</v>
      </c>
      <c r="F194" s="1">
        <v>45388816</v>
      </c>
      <c r="G194" s="1">
        <v>2822.29</v>
      </c>
      <c r="H194" s="3">
        <f>IF(ISERR(LN(Table13633[[#This Row],[Close]]/E193)),"-",LN(Table13633[[#This Row],[Close]]/E193))</f>
        <v>-3.086122432907221E-2</v>
      </c>
    </row>
    <row r="195" spans="1:8" x14ac:dyDescent="0.3">
      <c r="A195" s="2">
        <v>43385</v>
      </c>
      <c r="B195" s="1">
        <v>14701.85</v>
      </c>
      <c r="C195" s="1">
        <v>14721.95</v>
      </c>
      <c r="D195" s="1">
        <v>14408.45</v>
      </c>
      <c r="E195" s="1">
        <v>14539.2</v>
      </c>
      <c r="F195" s="1">
        <v>43233902</v>
      </c>
      <c r="G195" s="1">
        <v>3441.51</v>
      </c>
      <c r="H195" s="3">
        <f>IF(ISERR(LN(Table13633[[#This Row],[Close]]/E194)),"-",LN(Table13633[[#This Row],[Close]]/E194))</f>
        <v>-9.8419120218549982E-3</v>
      </c>
    </row>
    <row r="196" spans="1:8" x14ac:dyDescent="0.3">
      <c r="A196" s="2">
        <v>43388</v>
      </c>
      <c r="B196" s="1">
        <v>14639.5</v>
      </c>
      <c r="C196" s="1">
        <v>14846.95</v>
      </c>
      <c r="D196" s="1">
        <v>14564.3</v>
      </c>
      <c r="E196" s="1">
        <v>14797.2</v>
      </c>
      <c r="F196" s="1">
        <v>31257720</v>
      </c>
      <c r="G196" s="1">
        <v>1858.35</v>
      </c>
      <c r="H196" s="3">
        <f>IF(ISERR(LN(Table13633[[#This Row],[Close]]/E195)),"-",LN(Table13633[[#This Row],[Close]]/E195))</f>
        <v>1.7589523723402431E-2</v>
      </c>
    </row>
    <row r="197" spans="1:8" x14ac:dyDescent="0.3">
      <c r="A197" s="2">
        <v>43389</v>
      </c>
      <c r="B197" s="1">
        <v>14876.05</v>
      </c>
      <c r="C197" s="1">
        <v>14975.55</v>
      </c>
      <c r="D197" s="1">
        <v>14743.9</v>
      </c>
      <c r="E197" s="1">
        <v>14887.35</v>
      </c>
      <c r="F197" s="1">
        <v>32510210</v>
      </c>
      <c r="G197" s="1">
        <v>2190.62</v>
      </c>
      <c r="H197" s="3">
        <f>IF(ISERR(LN(Table13633[[#This Row],[Close]]/E196)),"-",LN(Table13633[[#This Row],[Close]]/E196))</f>
        <v>6.0738853815608543E-3</v>
      </c>
    </row>
    <row r="198" spans="1:8" x14ac:dyDescent="0.3">
      <c r="A198" s="2">
        <v>43390</v>
      </c>
      <c r="B198" s="1">
        <v>15031.05</v>
      </c>
      <c r="C198" s="1">
        <v>15190.65</v>
      </c>
      <c r="D198" s="1">
        <v>14903.5</v>
      </c>
      <c r="E198" s="1">
        <v>14949.6</v>
      </c>
      <c r="F198" s="1">
        <v>50083440</v>
      </c>
      <c r="G198" s="1">
        <v>3450.36</v>
      </c>
      <c r="H198" s="3">
        <f>IF(ISERR(LN(Table13633[[#This Row],[Close]]/E197)),"-",LN(Table13633[[#This Row],[Close]]/E197))</f>
        <v>4.1726845619994265E-3</v>
      </c>
    </row>
    <row r="199" spans="1:8" x14ac:dyDescent="0.3">
      <c r="A199" s="2">
        <v>43392</v>
      </c>
      <c r="B199" s="1">
        <v>14776.45</v>
      </c>
      <c r="C199" s="1">
        <v>14776.45</v>
      </c>
      <c r="D199" s="1">
        <v>14421.65</v>
      </c>
      <c r="E199" s="1">
        <v>14476.85</v>
      </c>
      <c r="F199" s="1">
        <v>50673746</v>
      </c>
      <c r="G199" s="1">
        <v>3253.51</v>
      </c>
      <c r="H199" s="3">
        <f>IF(ISERR(LN(Table13633[[#This Row],[Close]]/E198)),"-",LN(Table13633[[#This Row],[Close]]/E198))</f>
        <v>-3.2133721770372714E-2</v>
      </c>
    </row>
    <row r="200" spans="1:8" x14ac:dyDescent="0.3">
      <c r="A200" s="2">
        <v>43395</v>
      </c>
      <c r="B200" s="1">
        <v>14527.55</v>
      </c>
      <c r="C200" s="1">
        <v>14527.55</v>
      </c>
      <c r="D200" s="1">
        <v>14299.15</v>
      </c>
      <c r="E200" s="1">
        <v>14421.4</v>
      </c>
      <c r="F200" s="1">
        <v>73137494</v>
      </c>
      <c r="G200" s="1">
        <v>2120.33</v>
      </c>
      <c r="H200" s="3">
        <f>IF(ISERR(LN(Table13633[[#This Row],[Close]]/E199)),"-",LN(Table13633[[#This Row],[Close]]/E199))</f>
        <v>-3.8376073327664696E-3</v>
      </c>
    </row>
    <row r="201" spans="1:8" x14ac:dyDescent="0.3">
      <c r="A201" s="2">
        <v>43396</v>
      </c>
      <c r="B201" s="1">
        <v>14318.95</v>
      </c>
      <c r="C201" s="1">
        <v>14406.75</v>
      </c>
      <c r="D201" s="1">
        <v>13977.65</v>
      </c>
      <c r="E201" s="1">
        <v>14014.7</v>
      </c>
      <c r="F201" s="1">
        <v>56646090</v>
      </c>
      <c r="G201" s="1">
        <v>1958.7</v>
      </c>
      <c r="H201" s="3">
        <f>IF(ISERR(LN(Table13633[[#This Row],[Close]]/E200)),"-",LN(Table13633[[#This Row],[Close]]/E200))</f>
        <v>-2.8606435771939259E-2</v>
      </c>
    </row>
    <row r="202" spans="1:8" x14ac:dyDescent="0.3">
      <c r="A202" s="2">
        <v>43397</v>
      </c>
      <c r="B202" s="1">
        <v>14125.5</v>
      </c>
      <c r="C202" s="1">
        <v>14183.55</v>
      </c>
      <c r="D202" s="1">
        <v>13826.3</v>
      </c>
      <c r="E202" s="1">
        <v>14049.15</v>
      </c>
      <c r="F202" s="1">
        <v>36519276</v>
      </c>
      <c r="G202" s="1">
        <v>2247.6999999999998</v>
      </c>
      <c r="H202" s="3">
        <f>IF(ISERR(LN(Table13633[[#This Row],[Close]]/E201)),"-",LN(Table13633[[#This Row],[Close]]/E201))</f>
        <v>2.4551169781928737E-3</v>
      </c>
    </row>
    <row r="203" spans="1:8" x14ac:dyDescent="0.3">
      <c r="A203" s="2">
        <v>43398</v>
      </c>
      <c r="B203" s="1">
        <v>13894.8</v>
      </c>
      <c r="C203" s="1">
        <v>14179.7</v>
      </c>
      <c r="D203" s="1">
        <v>13863.9</v>
      </c>
      <c r="E203" s="1">
        <v>14070.8</v>
      </c>
      <c r="F203" s="1">
        <v>62725558</v>
      </c>
      <c r="G203" s="1">
        <v>2318.7600000000002</v>
      </c>
      <c r="H203" s="3">
        <f>IF(ISERR(LN(Table13633[[#This Row],[Close]]/E202)),"-",LN(Table13633[[#This Row],[Close]]/E202))</f>
        <v>1.5398323452090385E-3</v>
      </c>
    </row>
    <row r="204" spans="1:8" x14ac:dyDescent="0.3">
      <c r="A204" s="2">
        <v>43399</v>
      </c>
      <c r="B204" s="1">
        <v>14057.05</v>
      </c>
      <c r="C204" s="1">
        <v>14070.05</v>
      </c>
      <c r="D204" s="1">
        <v>13769.85</v>
      </c>
      <c r="E204" s="1">
        <v>13798.6</v>
      </c>
      <c r="F204" s="1">
        <v>38506098</v>
      </c>
      <c r="G204" s="1">
        <v>1524.82</v>
      </c>
      <c r="H204" s="3">
        <f>IF(ISERR(LN(Table13633[[#This Row],[Close]]/E203)),"-",LN(Table13633[[#This Row],[Close]]/E203))</f>
        <v>-1.9534590332761097E-2</v>
      </c>
    </row>
    <row r="205" spans="1:8" x14ac:dyDescent="0.3">
      <c r="A205" s="2">
        <v>43402</v>
      </c>
      <c r="B205" s="1">
        <v>13837.65</v>
      </c>
      <c r="C205" s="1">
        <v>14188</v>
      </c>
      <c r="D205" s="1">
        <v>13696.5</v>
      </c>
      <c r="E205" s="1">
        <v>14132.65</v>
      </c>
      <c r="F205" s="1">
        <v>31653969</v>
      </c>
      <c r="G205" s="1">
        <v>1635.13</v>
      </c>
      <c r="H205" s="3">
        <f>IF(ISERR(LN(Table13633[[#This Row],[Close]]/E204)),"-",LN(Table13633[[#This Row],[Close]]/E204))</f>
        <v>2.3920585602874293E-2</v>
      </c>
    </row>
    <row r="206" spans="1:8" x14ac:dyDescent="0.3">
      <c r="A206" s="2">
        <v>43403</v>
      </c>
      <c r="B206" s="1">
        <v>14088.25</v>
      </c>
      <c r="C206" s="1">
        <v>14437.6</v>
      </c>
      <c r="D206" s="1">
        <v>14028.8</v>
      </c>
      <c r="E206" s="1">
        <v>14355.85</v>
      </c>
      <c r="F206" s="1">
        <v>57556185</v>
      </c>
      <c r="G206" s="1">
        <v>2220.89</v>
      </c>
      <c r="H206" s="3">
        <f>IF(ISERR(LN(Table13633[[#This Row],[Close]]/E205)),"-",LN(Table13633[[#This Row],[Close]]/E205))</f>
        <v>1.5669801293505946E-2</v>
      </c>
    </row>
    <row r="207" spans="1:8" x14ac:dyDescent="0.3">
      <c r="A207" s="2">
        <v>43404</v>
      </c>
      <c r="B207" s="1">
        <v>14428.7</v>
      </c>
      <c r="C207" s="1">
        <v>14994.85</v>
      </c>
      <c r="D207" s="1">
        <v>14376.75</v>
      </c>
      <c r="E207" s="1">
        <v>14940.1</v>
      </c>
      <c r="F207" s="1">
        <v>56390415</v>
      </c>
      <c r="G207" s="1">
        <v>3208.14</v>
      </c>
      <c r="H207" s="3">
        <f>IF(ISERR(LN(Table13633[[#This Row],[Close]]/E206)),"-",LN(Table13633[[#This Row],[Close]]/E206))</f>
        <v>3.9891348484847558E-2</v>
      </c>
    </row>
    <row r="208" spans="1:8" x14ac:dyDescent="0.3">
      <c r="A208" s="2">
        <v>43405</v>
      </c>
      <c r="B208" s="1">
        <v>14991.6</v>
      </c>
      <c r="C208" s="1">
        <v>14991.6</v>
      </c>
      <c r="D208" s="1">
        <v>14541.2</v>
      </c>
      <c r="E208" s="1">
        <v>14622</v>
      </c>
      <c r="F208" s="1">
        <v>41081207</v>
      </c>
      <c r="G208" s="1">
        <v>1896.8</v>
      </c>
      <c r="H208" s="3">
        <f>IF(ISERR(LN(Table13633[[#This Row],[Close]]/E207)),"-",LN(Table13633[[#This Row],[Close]]/E207))</f>
        <v>-2.1521629251574501E-2</v>
      </c>
    </row>
    <row r="209" spans="1:8" x14ac:dyDescent="0.3">
      <c r="A209" s="2">
        <v>43406</v>
      </c>
      <c r="B209" s="1">
        <v>14639.05</v>
      </c>
      <c r="C209" s="1">
        <v>14780.1</v>
      </c>
      <c r="D209" s="1">
        <v>14356.1</v>
      </c>
      <c r="E209" s="1">
        <v>14396.7</v>
      </c>
      <c r="F209" s="1">
        <v>70436201</v>
      </c>
      <c r="G209" s="1">
        <v>1979.84</v>
      </c>
      <c r="H209" s="3">
        <f>IF(ISERR(LN(Table13633[[#This Row],[Close]]/E208)),"-",LN(Table13633[[#This Row],[Close]]/E208))</f>
        <v>-1.5528230218528876E-2</v>
      </c>
    </row>
    <row r="210" spans="1:8" x14ac:dyDescent="0.3">
      <c r="A210" s="2">
        <v>43409</v>
      </c>
      <c r="B210" s="1">
        <v>14377.5</v>
      </c>
      <c r="C210" s="1">
        <v>14534.05</v>
      </c>
      <c r="D210" s="1">
        <v>14345.25</v>
      </c>
      <c r="E210" s="1">
        <v>14471.75</v>
      </c>
      <c r="F210" s="1">
        <v>48190914</v>
      </c>
      <c r="G210" s="1">
        <v>1580.31</v>
      </c>
      <c r="H210" s="3">
        <f>IF(ISERR(LN(Table13633[[#This Row],[Close]]/E209)),"-",LN(Table13633[[#This Row],[Close]]/E209))</f>
        <v>5.1994595537646947E-3</v>
      </c>
    </row>
    <row r="211" spans="1:8" x14ac:dyDescent="0.3">
      <c r="A211" s="2">
        <v>43410</v>
      </c>
      <c r="B211" s="1">
        <v>14499.8</v>
      </c>
      <c r="C211" s="1">
        <v>14660.15</v>
      </c>
      <c r="D211" s="1">
        <v>14468.25</v>
      </c>
      <c r="E211" s="1">
        <v>14577.3</v>
      </c>
      <c r="F211" s="1">
        <v>43542715</v>
      </c>
      <c r="G211" s="1">
        <v>1441.6</v>
      </c>
      <c r="H211" s="3">
        <f>IF(ISERR(LN(Table13633[[#This Row],[Close]]/E210)),"-",LN(Table13633[[#This Row],[Close]]/E210))</f>
        <v>7.2670510400732816E-3</v>
      </c>
    </row>
    <row r="212" spans="1:8" x14ac:dyDescent="0.3">
      <c r="A212" s="2">
        <v>43411</v>
      </c>
      <c r="B212" s="1">
        <v>14654.25</v>
      </c>
      <c r="C212" s="1">
        <v>14698.95</v>
      </c>
      <c r="D212" s="1">
        <v>14645.05</v>
      </c>
      <c r="E212" s="1">
        <v>14674.45</v>
      </c>
      <c r="F212" s="1">
        <v>34924680</v>
      </c>
      <c r="G212" s="1">
        <v>286.2</v>
      </c>
      <c r="H212" s="3">
        <f>IF(ISERR(LN(Table13633[[#This Row],[Close]]/E211)),"-",LN(Table13633[[#This Row],[Close]]/E211))</f>
        <v>6.642362060101702E-3</v>
      </c>
    </row>
    <row r="213" spans="1:8" x14ac:dyDescent="0.3">
      <c r="A213" s="2">
        <v>43413</v>
      </c>
      <c r="B213" s="1">
        <v>14793.75</v>
      </c>
      <c r="C213" s="1">
        <v>14796.9</v>
      </c>
      <c r="D213" s="1">
        <v>14483.35</v>
      </c>
      <c r="E213" s="1">
        <v>14553.25</v>
      </c>
      <c r="F213" s="1">
        <v>112060387</v>
      </c>
      <c r="G213" s="1">
        <v>2570.36</v>
      </c>
      <c r="H213" s="3">
        <f>IF(ISERR(LN(Table13633[[#This Row],[Close]]/E212)),"-",LN(Table13633[[#This Row],[Close]]/E212))</f>
        <v>-8.2935499342887877E-3</v>
      </c>
    </row>
    <row r="214" spans="1:8" x14ac:dyDescent="0.3">
      <c r="A214" s="2">
        <v>43416</v>
      </c>
      <c r="B214" s="1">
        <v>14604.95</v>
      </c>
      <c r="C214" s="1">
        <v>14821.55</v>
      </c>
      <c r="D214" s="1">
        <v>14565.05</v>
      </c>
      <c r="E214" s="1">
        <v>14650.5</v>
      </c>
      <c r="F214" s="1">
        <v>98145750</v>
      </c>
      <c r="G214" s="1">
        <v>2357.16</v>
      </c>
      <c r="H214" s="3">
        <f>IF(ISERR(LN(Table13633[[#This Row],[Close]]/E213)),"-",LN(Table13633[[#This Row],[Close]]/E213))</f>
        <v>6.6601282012582457E-3</v>
      </c>
    </row>
    <row r="215" spans="1:8" x14ac:dyDescent="0.3">
      <c r="A215" s="2">
        <v>43417</v>
      </c>
      <c r="B215" s="1">
        <v>14637.25</v>
      </c>
      <c r="C215" s="1">
        <v>14780</v>
      </c>
      <c r="D215" s="1">
        <v>14561.55</v>
      </c>
      <c r="E215" s="1">
        <v>14698.2</v>
      </c>
      <c r="F215" s="1">
        <v>48659834</v>
      </c>
      <c r="G215" s="1">
        <v>1489.31</v>
      </c>
      <c r="H215" s="3">
        <f>IF(ISERR(LN(Table13633[[#This Row],[Close]]/E214)),"-",LN(Table13633[[#This Row],[Close]]/E214))</f>
        <v>3.2505727341060539E-3</v>
      </c>
    </row>
    <row r="216" spans="1:8" x14ac:dyDescent="0.3">
      <c r="A216" s="2">
        <v>43418</v>
      </c>
      <c r="B216" s="1">
        <v>14662.3</v>
      </c>
      <c r="C216" s="1">
        <v>14662.8</v>
      </c>
      <c r="D216" s="1">
        <v>14236.7</v>
      </c>
      <c r="E216" s="1">
        <v>14338.45</v>
      </c>
      <c r="F216" s="1">
        <v>63478110</v>
      </c>
      <c r="G216" s="1">
        <v>1870.96</v>
      </c>
      <c r="H216" s="3">
        <f>IF(ISERR(LN(Table13633[[#This Row],[Close]]/E215)),"-",LN(Table13633[[#This Row],[Close]]/E215))</f>
        <v>-2.4780297239010204E-2</v>
      </c>
    </row>
    <row r="217" spans="1:8" x14ac:dyDescent="0.3">
      <c r="A217" s="2">
        <v>43419</v>
      </c>
      <c r="B217" s="1">
        <v>14315.45</v>
      </c>
      <c r="C217" s="1">
        <v>14573.1</v>
      </c>
      <c r="D217" s="1">
        <v>14264.6</v>
      </c>
      <c r="E217" s="1">
        <v>14354.15</v>
      </c>
      <c r="F217" s="1">
        <v>43775186</v>
      </c>
      <c r="G217" s="1">
        <v>1619.13</v>
      </c>
      <c r="H217" s="3">
        <f>IF(ISERR(LN(Table13633[[#This Row],[Close]]/E216)),"-",LN(Table13633[[#This Row],[Close]]/E216))</f>
        <v>1.0943589334453236E-3</v>
      </c>
    </row>
    <row r="218" spans="1:8" x14ac:dyDescent="0.3">
      <c r="A218" s="2">
        <v>43420</v>
      </c>
      <c r="B218" s="1">
        <v>14426.7</v>
      </c>
      <c r="C218" s="1">
        <v>14504.5</v>
      </c>
      <c r="D218" s="1">
        <v>14356.65</v>
      </c>
      <c r="E218" s="1">
        <v>14473.15</v>
      </c>
      <c r="F218" s="1">
        <v>58652863</v>
      </c>
      <c r="G218" s="1">
        <v>2038.39</v>
      </c>
      <c r="H218" s="3">
        <f>IF(ISERR(LN(Table13633[[#This Row],[Close]]/E217)),"-",LN(Table13633[[#This Row],[Close]]/E217))</f>
        <v>8.2561097260187965E-3</v>
      </c>
    </row>
    <row r="219" spans="1:8" x14ac:dyDescent="0.3">
      <c r="A219" s="2">
        <v>43423</v>
      </c>
      <c r="B219" s="1">
        <v>14544.8</v>
      </c>
      <c r="C219" s="1">
        <v>14618.25</v>
      </c>
      <c r="D219" s="1">
        <v>14433.2</v>
      </c>
      <c r="E219" s="1">
        <v>14599.75</v>
      </c>
      <c r="F219" s="1">
        <v>53935954</v>
      </c>
      <c r="G219" s="1">
        <v>1557.61</v>
      </c>
      <c r="H219" s="3">
        <f>IF(ISERR(LN(Table13633[[#This Row],[Close]]/E218)),"-",LN(Table13633[[#This Row],[Close]]/E218))</f>
        <v>8.7091965519499742E-3</v>
      </c>
    </row>
    <row r="220" spans="1:8" x14ac:dyDescent="0.3">
      <c r="A220" s="2">
        <v>43424</v>
      </c>
      <c r="B220" s="1">
        <v>14575.25</v>
      </c>
      <c r="C220" s="1">
        <v>14575.25</v>
      </c>
      <c r="D220" s="1">
        <v>14262.3</v>
      </c>
      <c r="E220" s="1">
        <v>14285.05</v>
      </c>
      <c r="F220" s="1">
        <v>45487048</v>
      </c>
      <c r="G220" s="1">
        <v>1366.59</v>
      </c>
      <c r="H220" s="3">
        <f>IF(ISERR(LN(Table13633[[#This Row],[Close]]/E219)),"-",LN(Table13633[[#This Row],[Close]]/E219))</f>
        <v>-2.1790869428394918E-2</v>
      </c>
    </row>
    <row r="221" spans="1:8" x14ac:dyDescent="0.3">
      <c r="A221" s="2">
        <v>43425</v>
      </c>
      <c r="B221" s="1">
        <v>14244.75</v>
      </c>
      <c r="C221" s="1">
        <v>14245.05</v>
      </c>
      <c r="D221" s="1">
        <v>13827.15</v>
      </c>
      <c r="E221" s="1">
        <v>13879.15</v>
      </c>
      <c r="F221" s="1">
        <v>46550497</v>
      </c>
      <c r="G221" s="1">
        <v>2427.16</v>
      </c>
      <c r="H221" s="3">
        <f>IF(ISERR(LN(Table13633[[#This Row],[Close]]/E220)),"-",LN(Table13633[[#This Row],[Close]]/E220))</f>
        <v>-2.8825821841240541E-2</v>
      </c>
    </row>
    <row r="222" spans="1:8" x14ac:dyDescent="0.3">
      <c r="A222" s="2">
        <v>43426</v>
      </c>
      <c r="B222" s="1">
        <v>13955</v>
      </c>
      <c r="C222" s="1">
        <v>14109.45</v>
      </c>
      <c r="D222" s="1">
        <v>13819.7</v>
      </c>
      <c r="E222" s="1">
        <v>13835.7</v>
      </c>
      <c r="F222" s="1">
        <v>37088426</v>
      </c>
      <c r="G222" s="1">
        <v>1927.98</v>
      </c>
      <c r="H222" s="3">
        <f>IF(ISERR(LN(Table13633[[#This Row],[Close]]/E221)),"-",LN(Table13633[[#This Row],[Close]]/E221))</f>
        <v>-3.1355057377427881E-3</v>
      </c>
    </row>
    <row r="223" spans="1:8" x14ac:dyDescent="0.3">
      <c r="A223" s="2">
        <v>43430</v>
      </c>
      <c r="B223" s="1">
        <v>13836.95</v>
      </c>
      <c r="C223" s="1">
        <v>14083.7</v>
      </c>
      <c r="D223" s="1">
        <v>13581.35</v>
      </c>
      <c r="E223" s="1">
        <v>14025.4</v>
      </c>
      <c r="F223" s="1">
        <v>47715485</v>
      </c>
      <c r="G223" s="1">
        <v>2718.47</v>
      </c>
      <c r="H223" s="3">
        <f>IF(ISERR(LN(Table13633[[#This Row],[Close]]/E222)),"-",LN(Table13633[[#This Row],[Close]]/E222))</f>
        <v>1.3617763228530954E-2</v>
      </c>
    </row>
    <row r="224" spans="1:8" x14ac:dyDescent="0.3">
      <c r="A224" s="2">
        <v>43431</v>
      </c>
      <c r="B224" s="1">
        <v>14057.9</v>
      </c>
      <c r="C224" s="1">
        <v>14265.25</v>
      </c>
      <c r="D224" s="1">
        <v>14000.4</v>
      </c>
      <c r="E224" s="1">
        <v>14225.35</v>
      </c>
      <c r="F224" s="1">
        <v>37834150</v>
      </c>
      <c r="G224" s="1">
        <v>2299.73</v>
      </c>
      <c r="H224" s="3">
        <f>IF(ISERR(LN(Table13633[[#This Row],[Close]]/E223)),"-",LN(Table13633[[#This Row],[Close]]/E223))</f>
        <v>1.4155612777960302E-2</v>
      </c>
    </row>
    <row r="225" spans="1:8" x14ac:dyDescent="0.3">
      <c r="A225" s="2">
        <v>43432</v>
      </c>
      <c r="B225" s="1">
        <v>14266.75</v>
      </c>
      <c r="C225" s="1">
        <v>14658.9</v>
      </c>
      <c r="D225" s="1">
        <v>14250.9</v>
      </c>
      <c r="E225" s="1">
        <v>14632.9</v>
      </c>
      <c r="F225" s="1">
        <v>57816831</v>
      </c>
      <c r="G225" s="1">
        <v>3218.15</v>
      </c>
      <c r="H225" s="3">
        <f>IF(ISERR(LN(Table13633[[#This Row],[Close]]/E224)),"-",LN(Table13633[[#This Row],[Close]]/E224))</f>
        <v>2.8246833939158087E-2</v>
      </c>
    </row>
    <row r="226" spans="1:8" x14ac:dyDescent="0.3">
      <c r="A226" s="2">
        <v>43433</v>
      </c>
      <c r="B226" s="1">
        <v>14726.75</v>
      </c>
      <c r="C226" s="1">
        <v>14732.65</v>
      </c>
      <c r="D226" s="1">
        <v>14433.05</v>
      </c>
      <c r="E226" s="1">
        <v>14465.25</v>
      </c>
      <c r="F226" s="1">
        <v>63005396</v>
      </c>
      <c r="G226" s="1">
        <v>2580.88</v>
      </c>
      <c r="H226" s="3">
        <f>IF(ISERR(LN(Table13633[[#This Row],[Close]]/E225)),"-",LN(Table13633[[#This Row],[Close]]/E225))</f>
        <v>-1.1523196842407013E-2</v>
      </c>
    </row>
    <row r="227" spans="1:8" x14ac:dyDescent="0.3">
      <c r="A227" s="2">
        <v>43434</v>
      </c>
      <c r="B227" s="1">
        <v>14494.7</v>
      </c>
      <c r="C227" s="1">
        <v>14710.8</v>
      </c>
      <c r="D227" s="1">
        <v>14494.6</v>
      </c>
      <c r="E227" s="1">
        <v>14638.05</v>
      </c>
      <c r="F227" s="1">
        <v>50352789</v>
      </c>
      <c r="G227" s="1">
        <v>2786.27</v>
      </c>
      <c r="H227" s="3">
        <f>IF(ISERR(LN(Table13633[[#This Row],[Close]]/E226)),"-",LN(Table13633[[#This Row],[Close]]/E226))</f>
        <v>1.1875081564504583E-2</v>
      </c>
    </row>
    <row r="228" spans="1:8" x14ac:dyDescent="0.3">
      <c r="A228" s="2">
        <v>43437</v>
      </c>
      <c r="B228" s="1">
        <v>14728.45</v>
      </c>
      <c r="C228" s="1">
        <v>14790.8</v>
      </c>
      <c r="D228" s="1">
        <v>14630.75</v>
      </c>
      <c r="E228" s="1">
        <v>14740.4</v>
      </c>
      <c r="F228" s="1">
        <v>45634980</v>
      </c>
      <c r="G228" s="1">
        <v>1664.14</v>
      </c>
      <c r="H228" s="3">
        <f>IF(ISERR(LN(Table13633[[#This Row],[Close]]/E227)),"-",LN(Table13633[[#This Row],[Close]]/E227))</f>
        <v>6.9677204946672223E-3</v>
      </c>
    </row>
    <row r="229" spans="1:8" x14ac:dyDescent="0.3">
      <c r="A229" s="2">
        <v>43438</v>
      </c>
      <c r="B229" s="1">
        <v>14757.45</v>
      </c>
      <c r="C229" s="1">
        <v>15015.1</v>
      </c>
      <c r="D229" s="1">
        <v>14728.2</v>
      </c>
      <c r="E229" s="1">
        <v>14999.9</v>
      </c>
      <c r="F229" s="1">
        <v>50807357</v>
      </c>
      <c r="G229" s="1">
        <v>2259.11</v>
      </c>
      <c r="H229" s="3">
        <f>IF(ISERR(LN(Table13633[[#This Row],[Close]]/E228)),"-",LN(Table13633[[#This Row],[Close]]/E228))</f>
        <v>1.745151097827102E-2</v>
      </c>
    </row>
    <row r="230" spans="1:8" x14ac:dyDescent="0.3">
      <c r="A230" s="2">
        <v>43439</v>
      </c>
      <c r="B230" s="1">
        <v>14932.45</v>
      </c>
      <c r="C230" s="1">
        <v>15062.4</v>
      </c>
      <c r="D230" s="1">
        <v>14788.75</v>
      </c>
      <c r="E230" s="1">
        <v>15012.95</v>
      </c>
      <c r="F230" s="1">
        <v>38989529</v>
      </c>
      <c r="G230" s="1">
        <v>1877.15</v>
      </c>
      <c r="H230" s="3">
        <f>IF(ISERR(LN(Table13633[[#This Row],[Close]]/E229)),"-",LN(Table13633[[#This Row],[Close]]/E229))</f>
        <v>8.696275643550309E-4</v>
      </c>
    </row>
    <row r="231" spans="1:8" x14ac:dyDescent="0.3">
      <c r="A231" s="2">
        <v>43440</v>
      </c>
      <c r="B231" s="1">
        <v>14936.6</v>
      </c>
      <c r="C231" s="1">
        <v>15064.25</v>
      </c>
      <c r="D231" s="1">
        <v>14664.3</v>
      </c>
      <c r="E231" s="1">
        <v>14693.75</v>
      </c>
      <c r="F231" s="1">
        <v>36694749</v>
      </c>
      <c r="G231" s="1">
        <v>2078.56</v>
      </c>
      <c r="H231" s="3">
        <f>IF(ISERR(LN(Table13633[[#This Row],[Close]]/E230)),"-",LN(Table13633[[#This Row],[Close]]/E230))</f>
        <v>-2.149092867143345E-2</v>
      </c>
    </row>
    <row r="232" spans="1:8" x14ac:dyDescent="0.3">
      <c r="A232" s="2">
        <v>43441</v>
      </c>
      <c r="B232" s="1">
        <v>14686.8</v>
      </c>
      <c r="C232" s="1">
        <v>14700.05</v>
      </c>
      <c r="D232" s="1">
        <v>14461.95</v>
      </c>
      <c r="E232" s="1">
        <v>14662.9</v>
      </c>
      <c r="F232" s="1">
        <v>39878132</v>
      </c>
      <c r="G232" s="1">
        <v>2295.0300000000002</v>
      </c>
      <c r="H232" s="3">
        <f>IF(ISERR(LN(Table13633[[#This Row],[Close]]/E231)),"-",LN(Table13633[[#This Row],[Close]]/E231))</f>
        <v>-2.1017392213458466E-3</v>
      </c>
    </row>
    <row r="233" spans="1:8" x14ac:dyDescent="0.3">
      <c r="A233" s="2">
        <v>43444</v>
      </c>
      <c r="B233" s="1">
        <v>14486</v>
      </c>
      <c r="C233" s="1">
        <v>14723.7</v>
      </c>
      <c r="D233" s="1">
        <v>14369.5</v>
      </c>
      <c r="E233" s="1">
        <v>14419.2</v>
      </c>
      <c r="F233" s="1">
        <v>39398373</v>
      </c>
      <c r="G233" s="1">
        <v>1574.05</v>
      </c>
      <c r="H233" s="3">
        <f>IF(ISERR(LN(Table13633[[#This Row],[Close]]/E232)),"-",LN(Table13633[[#This Row],[Close]]/E232))</f>
        <v>-1.6759842269163071E-2</v>
      </c>
    </row>
    <row r="234" spans="1:8" x14ac:dyDescent="0.3">
      <c r="A234" s="2">
        <v>43445</v>
      </c>
      <c r="B234" s="1">
        <v>14385.35</v>
      </c>
      <c r="C234" s="1">
        <v>14684.45</v>
      </c>
      <c r="D234" s="1">
        <v>14307.3</v>
      </c>
      <c r="E234" s="1">
        <v>14579.6</v>
      </c>
      <c r="F234" s="1">
        <v>48447503</v>
      </c>
      <c r="G234" s="1">
        <v>2128.33</v>
      </c>
      <c r="H234" s="3">
        <f>IF(ISERR(LN(Table13633[[#This Row],[Close]]/E233)),"-",LN(Table13633[[#This Row],[Close]]/E233))</f>
        <v>1.1062639546186775E-2</v>
      </c>
    </row>
    <row r="235" spans="1:8" x14ac:dyDescent="0.3">
      <c r="A235" s="2">
        <v>43446</v>
      </c>
      <c r="B235" s="1">
        <v>14640.15</v>
      </c>
      <c r="C235" s="1">
        <v>14756.5</v>
      </c>
      <c r="D235" s="1">
        <v>14521.2</v>
      </c>
      <c r="E235" s="1">
        <v>14738.55</v>
      </c>
      <c r="F235" s="1">
        <v>46035249</v>
      </c>
      <c r="G235" s="1">
        <v>1685.45</v>
      </c>
      <c r="H235" s="3">
        <f>IF(ISERR(LN(Table13633[[#This Row],[Close]]/E234)),"-",LN(Table13633[[#This Row],[Close]]/E234))</f>
        <v>1.0843218782973334E-2</v>
      </c>
    </row>
    <row r="236" spans="1:8" x14ac:dyDescent="0.3">
      <c r="A236" s="2">
        <v>43447</v>
      </c>
      <c r="B236" s="1">
        <v>14782.35</v>
      </c>
      <c r="C236" s="1">
        <v>14908.9</v>
      </c>
      <c r="D236" s="1">
        <v>14652</v>
      </c>
      <c r="E236" s="1">
        <v>14840.95</v>
      </c>
      <c r="F236" s="1">
        <v>62800061</v>
      </c>
      <c r="G236" s="1">
        <v>2150.1</v>
      </c>
      <c r="H236" s="3">
        <f>IF(ISERR(LN(Table13633[[#This Row],[Close]]/E235)),"-",LN(Table13633[[#This Row],[Close]]/E235))</f>
        <v>6.9237417178997542E-3</v>
      </c>
    </row>
    <row r="237" spans="1:8" x14ac:dyDescent="0.3">
      <c r="A237" s="2">
        <v>43448</v>
      </c>
      <c r="B237" s="1">
        <v>14810.4</v>
      </c>
      <c r="C237" s="1">
        <v>14913.8</v>
      </c>
      <c r="D237" s="1">
        <v>14741.7</v>
      </c>
      <c r="E237" s="1">
        <v>14851.4</v>
      </c>
      <c r="F237" s="1">
        <v>41390824</v>
      </c>
      <c r="G237" s="1">
        <v>2004.91</v>
      </c>
      <c r="H237" s="3">
        <f>IF(ISERR(LN(Table13633[[#This Row],[Close]]/E236)),"-",LN(Table13633[[#This Row],[Close]]/E236))</f>
        <v>7.0388503647959735E-4</v>
      </c>
    </row>
    <row r="238" spans="1:8" x14ac:dyDescent="0.3">
      <c r="A238" s="2">
        <v>43451</v>
      </c>
      <c r="B238" s="1">
        <v>14931.05</v>
      </c>
      <c r="C238" s="1">
        <v>14931.05</v>
      </c>
      <c r="D238" s="1">
        <v>14801.15</v>
      </c>
      <c r="E238" s="1">
        <v>14873.05</v>
      </c>
      <c r="F238" s="1">
        <v>36335815</v>
      </c>
      <c r="G238" s="1">
        <v>1309.69</v>
      </c>
      <c r="H238" s="3">
        <f>IF(ISERR(LN(Table13633[[#This Row],[Close]]/E237)),"-",LN(Table13633[[#This Row],[Close]]/E237))</f>
        <v>1.4567135020810669E-3</v>
      </c>
    </row>
    <row r="239" spans="1:8" x14ac:dyDescent="0.3">
      <c r="A239" s="2">
        <v>43452</v>
      </c>
      <c r="B239" s="1">
        <v>14776.45</v>
      </c>
      <c r="C239" s="1">
        <v>14809.55</v>
      </c>
      <c r="D239" s="1">
        <v>14662.1</v>
      </c>
      <c r="E239" s="1">
        <v>14730.9</v>
      </c>
      <c r="F239" s="1">
        <v>46936075</v>
      </c>
      <c r="G239" s="1">
        <v>1753.47</v>
      </c>
      <c r="H239" s="3">
        <f>IF(ISERR(LN(Table13633[[#This Row],[Close]]/E238)),"-",LN(Table13633[[#This Row],[Close]]/E238))</f>
        <v>-9.6035219969977104E-3</v>
      </c>
    </row>
    <row r="240" spans="1:8" x14ac:dyDescent="0.3">
      <c r="A240" s="2">
        <v>43453</v>
      </c>
      <c r="B240" s="1">
        <v>14686.05</v>
      </c>
      <c r="C240" s="1">
        <v>14698.9</v>
      </c>
      <c r="D240" s="1">
        <v>14463.75</v>
      </c>
      <c r="E240" s="1">
        <v>14591.8</v>
      </c>
      <c r="F240" s="1">
        <v>36208238</v>
      </c>
      <c r="G240" s="1">
        <v>2076.7399999999998</v>
      </c>
      <c r="H240" s="3">
        <f>IF(ISERR(LN(Table13633[[#This Row],[Close]]/E239)),"-",LN(Table13633[[#This Row],[Close]]/E239))</f>
        <v>-9.4876013066617689E-3</v>
      </c>
    </row>
    <row r="241" spans="1:8" x14ac:dyDescent="0.3">
      <c r="A241" s="2">
        <v>43454</v>
      </c>
      <c r="B241" s="1">
        <v>14468.4</v>
      </c>
      <c r="C241" s="1">
        <v>14621.8</v>
      </c>
      <c r="D241" s="1">
        <v>14461.3</v>
      </c>
      <c r="E241" s="1">
        <v>14542.15</v>
      </c>
      <c r="F241" s="1">
        <v>35736127</v>
      </c>
      <c r="G241" s="1">
        <v>1857.74</v>
      </c>
      <c r="H241" s="3">
        <f>IF(ISERR(LN(Table13633[[#This Row],[Close]]/E240)),"-",LN(Table13633[[#This Row],[Close]]/E240))</f>
        <v>-3.4083979732277532E-3</v>
      </c>
    </row>
    <row r="242" spans="1:8" x14ac:dyDescent="0.3">
      <c r="A242" s="2">
        <v>43455</v>
      </c>
      <c r="B242" s="1">
        <v>14493.75</v>
      </c>
      <c r="C242" s="1">
        <v>14505.5</v>
      </c>
      <c r="D242" s="1">
        <v>14171.95</v>
      </c>
      <c r="E242" s="1">
        <v>14207.85</v>
      </c>
      <c r="F242" s="1">
        <v>61833131</v>
      </c>
      <c r="G242" s="1">
        <v>2899.13</v>
      </c>
      <c r="H242" s="3">
        <f>IF(ISERR(LN(Table13633[[#This Row],[Close]]/E241)),"-",LN(Table13633[[#This Row],[Close]]/E241))</f>
        <v>-2.3256700362815168E-2</v>
      </c>
    </row>
    <row r="243" spans="1:8" x14ac:dyDescent="0.3">
      <c r="A243" s="2">
        <v>43458</v>
      </c>
      <c r="B243" s="1">
        <v>14296.8</v>
      </c>
      <c r="C243" s="1">
        <v>14371.75</v>
      </c>
      <c r="D243" s="1">
        <v>14197.1</v>
      </c>
      <c r="E243" s="1">
        <v>14247.75</v>
      </c>
      <c r="F243" s="1">
        <v>30554691</v>
      </c>
      <c r="G243" s="1">
        <v>1491.18</v>
      </c>
      <c r="H243" s="3">
        <f>IF(ISERR(LN(Table13633[[#This Row],[Close]]/E242)),"-",LN(Table13633[[#This Row],[Close]]/E242))</f>
        <v>2.8043707494793163E-3</v>
      </c>
    </row>
    <row r="244" spans="1:8" x14ac:dyDescent="0.3">
      <c r="A244" s="2">
        <v>43460</v>
      </c>
      <c r="B244" s="1">
        <v>14229.2</v>
      </c>
      <c r="C244" s="1">
        <v>14229.2</v>
      </c>
      <c r="D244" s="1">
        <v>14018.4</v>
      </c>
      <c r="E244" s="1">
        <v>14158.9</v>
      </c>
      <c r="F244" s="1">
        <v>33373773</v>
      </c>
      <c r="G244" s="1">
        <v>1463.91</v>
      </c>
      <c r="H244" s="3">
        <f>IF(ISERR(LN(Table13633[[#This Row],[Close]]/E243)),"-",LN(Table13633[[#This Row],[Close]]/E243))</f>
        <v>-6.2555978789050485E-3</v>
      </c>
    </row>
    <row r="245" spans="1:8" x14ac:dyDescent="0.3">
      <c r="A245" s="2">
        <v>43461</v>
      </c>
      <c r="B245" s="1">
        <v>14300.95</v>
      </c>
      <c r="C245" s="1">
        <v>14460.7</v>
      </c>
      <c r="D245" s="1">
        <v>14273.85</v>
      </c>
      <c r="E245" s="1">
        <v>14354.5</v>
      </c>
      <c r="F245" s="1">
        <v>46967544</v>
      </c>
      <c r="G245" s="1">
        <v>2991.51</v>
      </c>
      <c r="H245" s="3">
        <f>IF(ISERR(LN(Table13633[[#This Row],[Close]]/E244)),"-",LN(Table13633[[#This Row],[Close]]/E244))</f>
        <v>1.372008026487154E-2</v>
      </c>
    </row>
    <row r="246" spans="1:8" x14ac:dyDescent="0.3">
      <c r="A246" s="2">
        <v>43462</v>
      </c>
      <c r="B246" s="1">
        <v>14409.6</v>
      </c>
      <c r="C246" s="1">
        <v>14451.7</v>
      </c>
      <c r="D246" s="1">
        <v>14368.7</v>
      </c>
      <c r="E246" s="1">
        <v>14385.8</v>
      </c>
      <c r="F246" s="1">
        <v>24562333</v>
      </c>
      <c r="G246" s="1">
        <v>1228.75</v>
      </c>
      <c r="H246" s="3">
        <f>IF(ISERR(LN(Table13633[[#This Row],[Close]]/E245)),"-",LN(Table13633[[#This Row],[Close]]/E245))</f>
        <v>2.1781270463113781E-3</v>
      </c>
    </row>
    <row r="247" spans="1:8" x14ac:dyDescent="0.3">
      <c r="A247" s="2">
        <v>43465</v>
      </c>
      <c r="B247" s="1">
        <v>14458.5</v>
      </c>
      <c r="C247" s="1">
        <v>14481.4</v>
      </c>
      <c r="D247" s="1">
        <v>14394.55</v>
      </c>
      <c r="E247" s="1">
        <v>14440.3</v>
      </c>
      <c r="F247" s="1">
        <v>18437992</v>
      </c>
      <c r="G247" s="1">
        <v>995.37</v>
      </c>
      <c r="H247" s="3">
        <f>IF(ISERR(LN(Table13633[[#This Row],[Close]]/E246)),"-",LN(Table13633[[#This Row],[Close]]/E246))</f>
        <v>3.781299928729625E-3</v>
      </c>
    </row>
    <row r="248" spans="1:8" x14ac:dyDescent="0.3">
      <c r="A248" s="2">
        <v>43466</v>
      </c>
      <c r="B248" s="1">
        <v>14426.45</v>
      </c>
      <c r="C248" s="1">
        <v>14480.55</v>
      </c>
      <c r="D248" s="1">
        <v>14357.05</v>
      </c>
      <c r="E248" s="1">
        <v>14450.9</v>
      </c>
      <c r="F248" s="1">
        <v>14008384</v>
      </c>
      <c r="G248" s="1">
        <v>719.2</v>
      </c>
      <c r="H248" s="3">
        <f>IF(ISERR(LN(Table13633[[#This Row],[Close]]/E247)),"-",LN(Table13633[[#This Row],[Close]]/E247))</f>
        <v>7.3378748377547754E-4</v>
      </c>
    </row>
    <row r="249" spans="1:8" x14ac:dyDescent="0.3">
      <c r="A249" s="2">
        <v>43467</v>
      </c>
      <c r="B249" s="1">
        <v>14467.4</v>
      </c>
      <c r="C249" s="1">
        <v>14593.85</v>
      </c>
      <c r="D249" s="1">
        <v>14371</v>
      </c>
      <c r="E249" s="1">
        <v>14447.1</v>
      </c>
      <c r="F249" s="1">
        <v>27024498</v>
      </c>
      <c r="G249" s="1">
        <v>1623.15</v>
      </c>
      <c r="H249" s="3">
        <f>IF(ISERR(LN(Table13633[[#This Row],[Close]]/E248)),"-",LN(Table13633[[#This Row],[Close]]/E248))</f>
        <v>-2.629939803378582E-4</v>
      </c>
    </row>
    <row r="250" spans="1:8" x14ac:dyDescent="0.3">
      <c r="A250" s="2">
        <v>43468</v>
      </c>
      <c r="B250" s="1">
        <v>14479.75</v>
      </c>
      <c r="C250" s="1">
        <v>14542.3</v>
      </c>
      <c r="D250" s="1">
        <v>14276.5</v>
      </c>
      <c r="E250" s="1">
        <v>14322.15</v>
      </c>
      <c r="F250" s="1">
        <v>25156380</v>
      </c>
      <c r="G250" s="1">
        <v>1666.52</v>
      </c>
      <c r="H250" s="3">
        <f>IF(ISERR(LN(Table13633[[#This Row],[Close]]/E249)),"-",LN(Table13633[[#This Row],[Close]]/E249))</f>
        <v>-8.6864124481035795E-3</v>
      </c>
    </row>
    <row r="251" spans="1:8" x14ac:dyDescent="0.3">
      <c r="A251" s="2">
        <v>43469</v>
      </c>
      <c r="B251" s="1">
        <v>14332.65</v>
      </c>
      <c r="C251" s="1">
        <v>14359.2</v>
      </c>
      <c r="D251" s="1">
        <v>13958.85</v>
      </c>
      <c r="E251" s="1">
        <v>14146.15</v>
      </c>
      <c r="F251" s="1">
        <v>32610951</v>
      </c>
      <c r="G251" s="1">
        <v>2333.04</v>
      </c>
      <c r="H251" s="3">
        <f>IF(ISERR(LN(Table13633[[#This Row],[Close]]/E250)),"-",LN(Table13633[[#This Row],[Close]]/E250))</f>
        <v>-1.2364787665665879E-2</v>
      </c>
    </row>
    <row r="252" spans="1:8" x14ac:dyDescent="0.3">
      <c r="A252" s="2">
        <v>43472</v>
      </c>
      <c r="B252" s="1">
        <v>14238.05</v>
      </c>
      <c r="C252" s="1">
        <v>14316</v>
      </c>
      <c r="D252" s="1">
        <v>14204.65</v>
      </c>
      <c r="E252" s="1">
        <v>14291.5</v>
      </c>
      <c r="F252" s="1">
        <v>23053554</v>
      </c>
      <c r="G252" s="1">
        <v>1489.59</v>
      </c>
      <c r="H252" s="3">
        <f>IF(ISERR(LN(Table13633[[#This Row],[Close]]/E251)),"-",LN(Table13633[[#This Row],[Close]]/E251))</f>
        <v>1.0222452680608021E-2</v>
      </c>
    </row>
    <row r="253" spans="1:8" x14ac:dyDescent="0.3">
      <c r="A253" s="2">
        <v>43473</v>
      </c>
      <c r="B253" s="1">
        <v>14344.6</v>
      </c>
      <c r="C253" s="1">
        <v>14357.75</v>
      </c>
      <c r="D253" s="1">
        <v>14238.2</v>
      </c>
      <c r="E253" s="1">
        <v>14285.7</v>
      </c>
      <c r="F253" s="1">
        <v>30284463</v>
      </c>
      <c r="G253" s="1">
        <v>1787.02</v>
      </c>
      <c r="H253" s="3">
        <f>IF(ISERR(LN(Table13633[[#This Row],[Close]]/E252)),"-",LN(Table13633[[#This Row],[Close]]/E252))</f>
        <v>-4.0591801013661454E-4</v>
      </c>
    </row>
    <row r="254" spans="1:8" x14ac:dyDescent="0.3">
      <c r="A254" s="2">
        <v>43474</v>
      </c>
      <c r="B254" s="1">
        <v>14417.2</v>
      </c>
      <c r="C254" s="1">
        <v>14495.7</v>
      </c>
      <c r="D254" s="1">
        <v>14162.2</v>
      </c>
      <c r="E254" s="1">
        <v>14326.05</v>
      </c>
      <c r="F254" s="1">
        <v>39777101</v>
      </c>
      <c r="G254" s="1">
        <v>2534.27</v>
      </c>
      <c r="H254" s="3">
        <f>IF(ISERR(LN(Table13633[[#This Row],[Close]]/E253)),"-",LN(Table13633[[#This Row],[Close]]/E253))</f>
        <v>2.8205214116457777E-3</v>
      </c>
    </row>
    <row r="255" spans="1:8" x14ac:dyDescent="0.3">
      <c r="A255" s="2">
        <v>43475</v>
      </c>
      <c r="B255" s="1">
        <v>14388.85</v>
      </c>
      <c r="C255" s="1">
        <v>14393.45</v>
      </c>
      <c r="D255" s="1">
        <v>14272.25</v>
      </c>
      <c r="E255" s="1">
        <v>14323.25</v>
      </c>
      <c r="F255" s="1">
        <v>25385563</v>
      </c>
      <c r="G255" s="1">
        <v>1726.05</v>
      </c>
      <c r="H255" s="3">
        <f>IF(ISERR(LN(Table13633[[#This Row],[Close]]/E254)),"-",LN(Table13633[[#This Row],[Close]]/E254))</f>
        <v>-1.9546725462149921E-4</v>
      </c>
    </row>
    <row r="256" spans="1:8" x14ac:dyDescent="0.3">
      <c r="A256" s="2">
        <v>43476</v>
      </c>
      <c r="B256" s="1">
        <v>14288.95</v>
      </c>
      <c r="C256" s="1">
        <v>14326.9</v>
      </c>
      <c r="D256" s="1">
        <v>14134.25</v>
      </c>
      <c r="E256" s="1">
        <v>14307.1</v>
      </c>
      <c r="F256" s="1">
        <v>36388890</v>
      </c>
      <c r="G256" s="1">
        <v>3354.29</v>
      </c>
      <c r="H256" s="3">
        <f>IF(ISERR(LN(Table13633[[#This Row],[Close]]/E255)),"-",LN(Table13633[[#This Row],[Close]]/E255))</f>
        <v>-1.1281735440148908E-3</v>
      </c>
    </row>
    <row r="257" spans="1:8" x14ac:dyDescent="0.3">
      <c r="A257" s="2">
        <v>43479</v>
      </c>
      <c r="B257" s="1">
        <v>14474.5</v>
      </c>
      <c r="C257" s="1">
        <v>14495.7</v>
      </c>
      <c r="D257" s="1">
        <v>14196</v>
      </c>
      <c r="E257" s="1">
        <v>14223.6</v>
      </c>
      <c r="F257" s="1">
        <v>41011605</v>
      </c>
      <c r="G257" s="1">
        <v>2803.59</v>
      </c>
      <c r="H257" s="3">
        <f>IF(ISERR(LN(Table13633[[#This Row],[Close]]/E256)),"-",LN(Table13633[[#This Row],[Close]]/E256))</f>
        <v>-5.8533606539694734E-3</v>
      </c>
    </row>
    <row r="258" spans="1:8" x14ac:dyDescent="0.3">
      <c r="A258" s="2">
        <v>43480</v>
      </c>
      <c r="B258" s="1">
        <v>14265.7</v>
      </c>
      <c r="C258" s="1">
        <v>14685.5</v>
      </c>
      <c r="D258" s="1">
        <v>14262.4</v>
      </c>
      <c r="E258" s="1">
        <v>14658.5</v>
      </c>
      <c r="F258" s="1">
        <v>82293752</v>
      </c>
      <c r="G258" s="1">
        <v>4173.9399999999996</v>
      </c>
      <c r="H258" s="3">
        <f>IF(ISERR(LN(Table13633[[#This Row],[Close]]/E257)),"-",LN(Table13633[[#This Row],[Close]]/E257))</f>
        <v>3.0117815096200835E-2</v>
      </c>
    </row>
    <row r="259" spans="1:8" x14ac:dyDescent="0.3">
      <c r="A259" s="2">
        <v>43481</v>
      </c>
      <c r="B259" s="1">
        <v>14688.85</v>
      </c>
      <c r="C259" s="1">
        <v>14732.75</v>
      </c>
      <c r="D259" s="1">
        <v>14610.1</v>
      </c>
      <c r="E259" s="1">
        <v>14707.8</v>
      </c>
      <c r="F259" s="1">
        <v>41887904</v>
      </c>
      <c r="G259" s="1">
        <v>2152.2800000000002</v>
      </c>
      <c r="H259" s="3">
        <f>IF(ISERR(LN(Table13633[[#This Row],[Close]]/E258)),"-",LN(Table13633[[#This Row],[Close]]/E258))</f>
        <v>3.3575933171703415E-3</v>
      </c>
    </row>
    <row r="260" spans="1:8" x14ac:dyDescent="0.3">
      <c r="A260" s="2">
        <v>43482</v>
      </c>
      <c r="B260" s="1">
        <v>14714.25</v>
      </c>
      <c r="C260" s="1">
        <v>14813.9</v>
      </c>
      <c r="D260" s="1">
        <v>14660.05</v>
      </c>
      <c r="E260" s="1">
        <v>14800.25</v>
      </c>
      <c r="F260" s="1">
        <v>38250488</v>
      </c>
      <c r="G260" s="1">
        <v>2541.5700000000002</v>
      </c>
      <c r="H260" s="3">
        <f>IF(ISERR(LN(Table13633[[#This Row],[Close]]/E259)),"-",LN(Table13633[[#This Row],[Close]]/E259))</f>
        <v>6.2661072146054913E-3</v>
      </c>
    </row>
    <row r="261" spans="1:8" x14ac:dyDescent="0.3">
      <c r="A261" s="2">
        <v>43483</v>
      </c>
      <c r="B261" s="1">
        <v>14744.05</v>
      </c>
      <c r="C261" s="1">
        <v>14923.75</v>
      </c>
      <c r="D261" s="1">
        <v>14709.45</v>
      </c>
      <c r="E261" s="1">
        <v>14892.95</v>
      </c>
      <c r="F261" s="1">
        <v>34624811</v>
      </c>
      <c r="G261" s="1">
        <v>2132.0300000000002</v>
      </c>
      <c r="H261" s="3">
        <f>IF(ISERR(LN(Table13633[[#This Row],[Close]]/E260)),"-",LN(Table13633[[#This Row],[Close]]/E260))</f>
        <v>6.2438740968554013E-3</v>
      </c>
    </row>
    <row r="262" spans="1:8" x14ac:dyDescent="0.3">
      <c r="A262" s="2">
        <v>43486</v>
      </c>
      <c r="B262" s="1">
        <v>14920.35</v>
      </c>
      <c r="C262" s="1">
        <v>15100.2</v>
      </c>
      <c r="D262" s="1">
        <v>14850</v>
      </c>
      <c r="E262" s="1">
        <v>14966.4</v>
      </c>
      <c r="F262" s="1">
        <v>45511115</v>
      </c>
      <c r="G262" s="1">
        <v>2765.18</v>
      </c>
      <c r="H262" s="3">
        <f>IF(ISERR(LN(Table13633[[#This Row],[Close]]/E261)),"-",LN(Table13633[[#This Row],[Close]]/E261))</f>
        <v>4.9197419332796064E-3</v>
      </c>
    </row>
    <row r="263" spans="1:8" x14ac:dyDescent="0.3">
      <c r="A263" s="2">
        <v>43487</v>
      </c>
      <c r="B263" s="1">
        <v>14927.15</v>
      </c>
      <c r="C263" s="1">
        <v>15019.6</v>
      </c>
      <c r="D263" s="1">
        <v>14814.95</v>
      </c>
      <c r="E263" s="1">
        <v>14962.6</v>
      </c>
      <c r="F263" s="1">
        <v>33064975</v>
      </c>
      <c r="G263" s="1">
        <v>2295.21</v>
      </c>
      <c r="H263" s="3">
        <f>IF(ISERR(LN(Table13633[[#This Row],[Close]]/E262)),"-",LN(Table13633[[#This Row],[Close]]/E262))</f>
        <v>-2.5393431256768157E-4</v>
      </c>
    </row>
    <row r="264" spans="1:8" x14ac:dyDescent="0.3">
      <c r="A264" s="2">
        <v>43488</v>
      </c>
      <c r="B264" s="1">
        <v>14975.2</v>
      </c>
      <c r="C264" s="1">
        <v>15003.85</v>
      </c>
      <c r="D264" s="1">
        <v>14856.85</v>
      </c>
      <c r="E264" s="1">
        <v>14888.75</v>
      </c>
      <c r="F264" s="1">
        <v>37429423</v>
      </c>
      <c r="G264" s="1">
        <v>2544.04</v>
      </c>
      <c r="H264" s="3">
        <f>IF(ISERR(LN(Table13633[[#This Row],[Close]]/E263)),"-",LN(Table13633[[#This Row],[Close]]/E263))</f>
        <v>-4.9478600238887036E-3</v>
      </c>
    </row>
    <row r="265" spans="1:8" x14ac:dyDescent="0.3">
      <c r="A265" s="2">
        <v>43489</v>
      </c>
      <c r="B265" s="1">
        <v>14897.45</v>
      </c>
      <c r="C265" s="1">
        <v>15003.55</v>
      </c>
      <c r="D265" s="1">
        <v>14793.25</v>
      </c>
      <c r="E265" s="1">
        <v>14971.85</v>
      </c>
      <c r="F265" s="1">
        <v>33165996</v>
      </c>
      <c r="G265" s="1">
        <v>1848.91</v>
      </c>
      <c r="H265" s="3">
        <f>IF(ISERR(LN(Table13633[[#This Row],[Close]]/E264)),"-",LN(Table13633[[#This Row],[Close]]/E264))</f>
        <v>5.5658770774451765E-3</v>
      </c>
    </row>
    <row r="266" spans="1:8" x14ac:dyDescent="0.3">
      <c r="A266" s="2">
        <v>43490</v>
      </c>
      <c r="B266" s="1">
        <v>14952.75</v>
      </c>
      <c r="C266" s="1">
        <v>15161.2</v>
      </c>
      <c r="D266" s="1">
        <v>14927.25</v>
      </c>
      <c r="E266" s="1">
        <v>15039.25</v>
      </c>
      <c r="F266" s="1">
        <v>39347664</v>
      </c>
      <c r="G266" s="1">
        <v>1985.66</v>
      </c>
      <c r="H266" s="3">
        <f>IF(ISERR(LN(Table13633[[#This Row],[Close]]/E265)),"-",LN(Table13633[[#This Row],[Close]]/E265))</f>
        <v>4.4916789665971615E-3</v>
      </c>
    </row>
    <row r="267" spans="1:8" x14ac:dyDescent="0.3">
      <c r="A267" s="2">
        <v>43493</v>
      </c>
      <c r="B267" s="1">
        <v>15085.05</v>
      </c>
      <c r="C267" s="1">
        <v>15161.7</v>
      </c>
      <c r="D267" s="1">
        <v>15026.75</v>
      </c>
      <c r="E267" s="1">
        <v>15120.1</v>
      </c>
      <c r="F267" s="1">
        <v>35878523</v>
      </c>
      <c r="G267" s="1">
        <v>2037.27</v>
      </c>
      <c r="H267" s="3">
        <f>IF(ISERR(LN(Table13633[[#This Row],[Close]]/E266)),"-",LN(Table13633[[#This Row],[Close]]/E266))</f>
        <v>5.361534229113972E-3</v>
      </c>
    </row>
    <row r="268" spans="1:8" x14ac:dyDescent="0.3">
      <c r="A268" s="2">
        <v>43494</v>
      </c>
      <c r="B268" s="1">
        <v>15126.15</v>
      </c>
      <c r="C268" s="1">
        <v>15293</v>
      </c>
      <c r="D268" s="1">
        <v>14986.7</v>
      </c>
      <c r="E268" s="1">
        <v>15231.3</v>
      </c>
      <c r="F268" s="1">
        <v>31191349</v>
      </c>
      <c r="G268" s="1">
        <v>1972.02</v>
      </c>
      <c r="H268" s="3">
        <f>IF(ISERR(LN(Table13633[[#This Row],[Close]]/E267)),"-",LN(Table13633[[#This Row],[Close]]/E267))</f>
        <v>7.3275366245226098E-3</v>
      </c>
    </row>
    <row r="269" spans="1:8" x14ac:dyDescent="0.3">
      <c r="A269" s="2">
        <v>43495</v>
      </c>
      <c r="B269" s="1">
        <v>15304</v>
      </c>
      <c r="C269" s="1">
        <v>15381.45</v>
      </c>
      <c r="D269" s="1">
        <v>15192.4</v>
      </c>
      <c r="E269" s="1">
        <v>15255.2</v>
      </c>
      <c r="F269" s="1">
        <v>37418911</v>
      </c>
      <c r="G269" s="1">
        <v>2350.85</v>
      </c>
      <c r="H269" s="3">
        <f>IF(ISERR(LN(Table13633[[#This Row],[Close]]/E268)),"-",LN(Table13633[[#This Row],[Close]]/E268))</f>
        <v>1.5679074276273937E-3</v>
      </c>
    </row>
    <row r="270" spans="1:8" x14ac:dyDescent="0.3">
      <c r="A270" s="2">
        <v>43496</v>
      </c>
      <c r="B270" s="1">
        <v>15299.45</v>
      </c>
      <c r="C270" s="1">
        <v>15513.45</v>
      </c>
      <c r="D270" s="1">
        <v>15276.05</v>
      </c>
      <c r="E270" s="1">
        <v>15499.3</v>
      </c>
      <c r="F270" s="1">
        <v>47438828</v>
      </c>
      <c r="G270" s="1">
        <v>3095.84</v>
      </c>
      <c r="H270" s="3">
        <f>IF(ISERR(LN(Table13633[[#This Row],[Close]]/E269)),"-",LN(Table13633[[#This Row],[Close]]/E269))</f>
        <v>1.5874433076796458E-2</v>
      </c>
    </row>
    <row r="271" spans="1:8" x14ac:dyDescent="0.3">
      <c r="A271" s="2">
        <v>43497</v>
      </c>
      <c r="B271" s="1">
        <v>15522.55</v>
      </c>
      <c r="C271" s="1">
        <v>15751.75</v>
      </c>
      <c r="D271" s="1">
        <v>15485.7</v>
      </c>
      <c r="E271" s="1">
        <v>15724.3</v>
      </c>
      <c r="F271" s="1">
        <v>29344350</v>
      </c>
      <c r="G271" s="1">
        <v>2007.39</v>
      </c>
      <c r="H271" s="3">
        <f>IF(ISERR(LN(Table13633[[#This Row],[Close]]/E270)),"-",LN(Table13633[[#This Row],[Close]]/E270))</f>
        <v>1.4412424877262461E-2</v>
      </c>
    </row>
    <row r="272" spans="1:8" x14ac:dyDescent="0.3">
      <c r="A272" s="2">
        <v>43500</v>
      </c>
      <c r="B272" s="1">
        <v>15727.2</v>
      </c>
      <c r="C272" s="1">
        <v>15819.7</v>
      </c>
      <c r="D272" s="1">
        <v>15635.9</v>
      </c>
      <c r="E272" s="1">
        <v>15754.8</v>
      </c>
      <c r="F272" s="1">
        <v>23254965</v>
      </c>
      <c r="G272" s="1">
        <v>1305.67</v>
      </c>
      <c r="H272" s="3">
        <f>IF(ISERR(LN(Table13633[[#This Row],[Close]]/E271)),"-",LN(Table13633[[#This Row],[Close]]/E271))</f>
        <v>1.9377942535889401E-3</v>
      </c>
    </row>
    <row r="273" spans="1:8" x14ac:dyDescent="0.3">
      <c r="A273" s="2">
        <v>43501</v>
      </c>
      <c r="B273" s="1">
        <v>15709</v>
      </c>
      <c r="C273" s="1">
        <v>15812.15</v>
      </c>
      <c r="D273" s="1">
        <v>15634.95</v>
      </c>
      <c r="E273" s="1">
        <v>15738.7</v>
      </c>
      <c r="F273" s="1">
        <v>26077745</v>
      </c>
      <c r="G273" s="1">
        <v>1193.27</v>
      </c>
      <c r="H273" s="3">
        <f>IF(ISERR(LN(Table13633[[#This Row],[Close]]/E272)),"-",LN(Table13633[[#This Row],[Close]]/E272))</f>
        <v>-1.0224332895700094E-3</v>
      </c>
    </row>
    <row r="274" spans="1:8" x14ac:dyDescent="0.3">
      <c r="A274" s="2">
        <v>43502</v>
      </c>
      <c r="B274" s="1">
        <v>15857.7</v>
      </c>
      <c r="C274" s="1">
        <v>16090.7</v>
      </c>
      <c r="D274" s="1">
        <v>15835.7</v>
      </c>
      <c r="E274" s="1">
        <v>16055.6</v>
      </c>
      <c r="F274" s="1">
        <v>44339473</v>
      </c>
      <c r="G274" s="1">
        <v>2544.02</v>
      </c>
      <c r="H274" s="3">
        <f>IF(ISERR(LN(Table13633[[#This Row],[Close]]/E273)),"-",LN(Table13633[[#This Row],[Close]]/E273))</f>
        <v>1.9935050922168206E-2</v>
      </c>
    </row>
    <row r="275" spans="1:8" x14ac:dyDescent="0.3">
      <c r="A275" s="2">
        <v>43503</v>
      </c>
      <c r="B275" s="1">
        <v>16045.55</v>
      </c>
      <c r="C275" s="1">
        <v>16167.85</v>
      </c>
      <c r="D275" s="1">
        <v>16031.15</v>
      </c>
      <c r="E275" s="1">
        <v>16085.85</v>
      </c>
      <c r="F275" s="1">
        <v>30232353</v>
      </c>
      <c r="G275" s="1">
        <v>1525.91</v>
      </c>
      <c r="H275" s="3">
        <f>IF(ISERR(LN(Table13633[[#This Row],[Close]]/E274)),"-",LN(Table13633[[#This Row],[Close]]/E274))</f>
        <v>1.8823051810976693E-3</v>
      </c>
    </row>
    <row r="276" spans="1:8" x14ac:dyDescent="0.3">
      <c r="A276" s="2">
        <v>43504</v>
      </c>
      <c r="B276" s="1">
        <v>16001.15</v>
      </c>
      <c r="C276" s="1">
        <v>16145.7</v>
      </c>
      <c r="D276" s="1">
        <v>15979.8</v>
      </c>
      <c r="E276" s="1">
        <v>16019.8</v>
      </c>
      <c r="F276" s="1">
        <v>25548817</v>
      </c>
      <c r="G276" s="1">
        <v>1771.19</v>
      </c>
      <c r="H276" s="3">
        <f>IF(ISERR(LN(Table13633[[#This Row],[Close]]/E275)),"-",LN(Table13633[[#This Row],[Close]]/E275))</f>
        <v>-4.114546391848147E-3</v>
      </c>
    </row>
    <row r="277" spans="1:8" x14ac:dyDescent="0.3">
      <c r="A277" s="2">
        <v>43507</v>
      </c>
      <c r="B277" s="1">
        <v>16050.2</v>
      </c>
      <c r="C277" s="1">
        <v>16159.05</v>
      </c>
      <c r="D277" s="1">
        <v>16002.5</v>
      </c>
      <c r="E277" s="1">
        <v>16099.05</v>
      </c>
      <c r="F277" s="1">
        <v>22644494</v>
      </c>
      <c r="G277" s="1">
        <v>1592.52</v>
      </c>
      <c r="H277" s="3">
        <f>IF(ISERR(LN(Table13633[[#This Row],[Close]]/E276)),"-",LN(Table13633[[#This Row],[Close]]/E276))</f>
        <v>4.9348068705266984E-3</v>
      </c>
    </row>
    <row r="278" spans="1:8" x14ac:dyDescent="0.3">
      <c r="A278" s="2">
        <v>43508</v>
      </c>
      <c r="B278" s="1">
        <v>16093.45</v>
      </c>
      <c r="C278" s="1">
        <v>16094.6</v>
      </c>
      <c r="D278" s="1">
        <v>15788.1</v>
      </c>
      <c r="E278" s="1">
        <v>15938.6</v>
      </c>
      <c r="F278" s="1">
        <v>33477588</v>
      </c>
      <c r="G278" s="1">
        <v>1842.84</v>
      </c>
      <c r="H278" s="3">
        <f>IF(ISERR(LN(Table13633[[#This Row],[Close]]/E277)),"-",LN(Table13633[[#This Row],[Close]]/E277))</f>
        <v>-1.0016423893557669E-2</v>
      </c>
    </row>
    <row r="279" spans="1:8" x14ac:dyDescent="0.3">
      <c r="A279" s="2">
        <v>43509</v>
      </c>
      <c r="B279" s="1">
        <v>15958.4</v>
      </c>
      <c r="C279" s="1">
        <v>16087.3</v>
      </c>
      <c r="D279" s="1">
        <v>15885.3</v>
      </c>
      <c r="E279" s="1">
        <v>16041.65</v>
      </c>
      <c r="F279" s="1">
        <v>28680952</v>
      </c>
      <c r="G279" s="1">
        <v>1679.8</v>
      </c>
      <c r="H279" s="3">
        <f>IF(ISERR(LN(Table13633[[#This Row],[Close]]/E278)),"-",LN(Table13633[[#This Row],[Close]]/E278))</f>
        <v>6.4446248335154697E-3</v>
      </c>
    </row>
    <row r="280" spans="1:8" x14ac:dyDescent="0.3">
      <c r="A280" s="2">
        <v>43510</v>
      </c>
      <c r="B280" s="1">
        <v>15992.45</v>
      </c>
      <c r="C280" s="1">
        <v>16002.2</v>
      </c>
      <c r="D280" s="1">
        <v>15828.85</v>
      </c>
      <c r="E280" s="1">
        <v>15861.65</v>
      </c>
      <c r="F280" s="1">
        <v>25024087</v>
      </c>
      <c r="G280" s="1">
        <v>1390.32</v>
      </c>
      <c r="H280" s="3">
        <f>IF(ISERR(LN(Table13633[[#This Row],[Close]]/E279)),"-",LN(Table13633[[#This Row],[Close]]/E279))</f>
        <v>-1.1284218873902057E-2</v>
      </c>
    </row>
    <row r="281" spans="1:8" x14ac:dyDescent="0.3">
      <c r="A281" s="2">
        <v>43511</v>
      </c>
      <c r="B281" s="1">
        <v>15898.4</v>
      </c>
      <c r="C281" s="1">
        <v>15912.45</v>
      </c>
      <c r="D281" s="1">
        <v>15620.45</v>
      </c>
      <c r="E281" s="1">
        <v>15815.6</v>
      </c>
      <c r="F281" s="1">
        <v>55717193</v>
      </c>
      <c r="G281" s="1">
        <v>1769.87</v>
      </c>
      <c r="H281" s="3">
        <f>IF(ISERR(LN(Table13633[[#This Row],[Close]]/E280)),"-",LN(Table13633[[#This Row],[Close]]/E280))</f>
        <v>-2.9074514005749696E-3</v>
      </c>
    </row>
    <row r="282" spans="1:8" x14ac:dyDescent="0.3">
      <c r="A282" s="2">
        <v>43514</v>
      </c>
      <c r="B282" s="1">
        <v>15895.5</v>
      </c>
      <c r="C282" s="1">
        <v>15948.1</v>
      </c>
      <c r="D282" s="1">
        <v>15618.05</v>
      </c>
      <c r="E282" s="1">
        <v>15659</v>
      </c>
      <c r="F282" s="1">
        <v>30337931</v>
      </c>
      <c r="G282" s="1">
        <v>1910.98</v>
      </c>
      <c r="H282" s="3">
        <f>IF(ISERR(LN(Table13633[[#This Row],[Close]]/E281)),"-",LN(Table13633[[#This Row],[Close]]/E281))</f>
        <v>-9.9509631404769809E-3</v>
      </c>
    </row>
    <row r="283" spans="1:8" x14ac:dyDescent="0.3">
      <c r="A283" s="2">
        <v>43515</v>
      </c>
      <c r="B283" s="1">
        <v>15644.05</v>
      </c>
      <c r="C283" s="1">
        <v>15651.9</v>
      </c>
      <c r="D283" s="1">
        <v>15287.5</v>
      </c>
      <c r="E283" s="1">
        <v>15333.5</v>
      </c>
      <c r="F283" s="1">
        <v>28734431</v>
      </c>
      <c r="G283" s="1">
        <v>2237.58</v>
      </c>
      <c r="H283" s="3">
        <f>IF(ISERR(LN(Table13633[[#This Row],[Close]]/E282)),"-",LN(Table13633[[#This Row],[Close]]/E282))</f>
        <v>-2.1005854236176402E-2</v>
      </c>
    </row>
    <row r="284" spans="1:8" x14ac:dyDescent="0.3">
      <c r="A284" s="2">
        <v>43516</v>
      </c>
      <c r="B284" s="1">
        <v>15382.45</v>
      </c>
      <c r="C284" s="1">
        <v>15651.7</v>
      </c>
      <c r="D284" s="1">
        <v>15330.8</v>
      </c>
      <c r="E284" s="1">
        <v>15609.45</v>
      </c>
      <c r="F284" s="1">
        <v>33005377</v>
      </c>
      <c r="G284" s="1">
        <v>2140.9899999999998</v>
      </c>
      <c r="H284" s="3">
        <f>IF(ISERR(LN(Table13633[[#This Row],[Close]]/E283)),"-",LN(Table13633[[#This Row],[Close]]/E283))</f>
        <v>1.7836522755014027E-2</v>
      </c>
    </row>
    <row r="285" spans="1:8" x14ac:dyDescent="0.3">
      <c r="A285" s="2">
        <v>43517</v>
      </c>
      <c r="B285" s="1">
        <v>15609.15</v>
      </c>
      <c r="C285" s="1">
        <v>15691.4</v>
      </c>
      <c r="D285" s="1">
        <v>15492.2</v>
      </c>
      <c r="E285" s="1">
        <v>15588.9</v>
      </c>
      <c r="F285" s="1">
        <v>40924365</v>
      </c>
      <c r="G285" s="1">
        <v>3161.58</v>
      </c>
      <c r="H285" s="3">
        <f>IF(ISERR(LN(Table13633[[#This Row],[Close]]/E284)),"-",LN(Table13633[[#This Row],[Close]]/E284))</f>
        <v>-1.3173775518267763E-3</v>
      </c>
    </row>
    <row r="286" spans="1:8" x14ac:dyDescent="0.3">
      <c r="A286" s="2">
        <v>43518</v>
      </c>
      <c r="B286" s="1">
        <v>15582.8</v>
      </c>
      <c r="C286" s="1">
        <v>15717.3</v>
      </c>
      <c r="D286" s="1">
        <v>15543.5</v>
      </c>
      <c r="E286" s="1">
        <v>15684.7</v>
      </c>
      <c r="F286" s="1">
        <v>26504046</v>
      </c>
      <c r="G286" s="1">
        <v>1638.83</v>
      </c>
      <c r="H286" s="3">
        <f>IF(ISERR(LN(Table13633[[#This Row],[Close]]/E285)),"-",LN(Table13633[[#This Row],[Close]]/E285))</f>
        <v>6.1265923753773648E-3</v>
      </c>
    </row>
    <row r="287" spans="1:8" x14ac:dyDescent="0.3">
      <c r="A287" s="2">
        <v>43521</v>
      </c>
      <c r="B287" s="1">
        <v>15738.95</v>
      </c>
      <c r="C287" s="1">
        <v>16029.95</v>
      </c>
      <c r="D287" s="1">
        <v>15729.25</v>
      </c>
      <c r="E287" s="1">
        <v>16003.7</v>
      </c>
      <c r="F287" s="1">
        <v>25015005</v>
      </c>
      <c r="G287" s="1">
        <v>1827.72</v>
      </c>
      <c r="H287" s="3">
        <f>IF(ISERR(LN(Table13633[[#This Row],[Close]]/E286)),"-",LN(Table13633[[#This Row],[Close]]/E286))</f>
        <v>2.0134230599927291E-2</v>
      </c>
    </row>
    <row r="288" spans="1:8" x14ac:dyDescent="0.3">
      <c r="A288" s="2">
        <v>43522</v>
      </c>
      <c r="B288" s="1">
        <v>15933.8</v>
      </c>
      <c r="C288" s="1">
        <v>16069.4</v>
      </c>
      <c r="D288" s="1">
        <v>15874.95</v>
      </c>
      <c r="E288" s="1">
        <v>15989.6</v>
      </c>
      <c r="F288" s="1">
        <v>33173348</v>
      </c>
      <c r="G288" s="1">
        <v>2846.89</v>
      </c>
      <c r="H288" s="3">
        <f>IF(ISERR(LN(Table13633[[#This Row],[Close]]/E287)),"-",LN(Table13633[[#This Row],[Close]]/E287))</f>
        <v>-8.8143460742653133E-4</v>
      </c>
    </row>
    <row r="289" spans="1:8" x14ac:dyDescent="0.3">
      <c r="A289" s="2">
        <v>43523</v>
      </c>
      <c r="B289" s="1">
        <v>15983.8</v>
      </c>
      <c r="C289" s="1">
        <v>16007.65</v>
      </c>
      <c r="D289" s="1">
        <v>15803.7</v>
      </c>
      <c r="E289" s="1">
        <v>15902.1</v>
      </c>
      <c r="F289" s="1">
        <v>39729486</v>
      </c>
      <c r="G289" s="1">
        <v>2502.14</v>
      </c>
      <c r="H289" s="3">
        <f>IF(ISERR(LN(Table13633[[#This Row],[Close]]/E288)),"-",LN(Table13633[[#This Row],[Close]]/E288))</f>
        <v>-5.4873349215081788E-3</v>
      </c>
    </row>
    <row r="290" spans="1:8" x14ac:dyDescent="0.3">
      <c r="A290" s="2">
        <v>43524</v>
      </c>
      <c r="B290" s="1">
        <v>15974.1</v>
      </c>
      <c r="C290" s="1">
        <v>15974.1</v>
      </c>
      <c r="D290" s="1">
        <v>15694.85</v>
      </c>
      <c r="E290" s="1">
        <v>15732</v>
      </c>
      <c r="F290" s="1">
        <v>48900361</v>
      </c>
      <c r="G290" s="1">
        <v>3746.36</v>
      </c>
      <c r="H290" s="3">
        <f>IF(ISERR(LN(Table13633[[#This Row],[Close]]/E289)),"-",LN(Table13633[[#This Row],[Close]]/E289))</f>
        <v>-1.0754321407123657E-2</v>
      </c>
    </row>
    <row r="291" spans="1:8" x14ac:dyDescent="0.3">
      <c r="A291" s="2">
        <v>43525</v>
      </c>
      <c r="B291" s="1">
        <v>15778.15</v>
      </c>
      <c r="C291" s="1">
        <v>15871.1</v>
      </c>
      <c r="D291" s="1">
        <v>15752.2</v>
      </c>
      <c r="E291" s="1">
        <v>15848.3</v>
      </c>
      <c r="F291" s="1">
        <v>31816077</v>
      </c>
      <c r="G291" s="1">
        <v>2135.4699999999998</v>
      </c>
      <c r="H291" s="3">
        <f>IF(ISERR(LN(Table13633[[#This Row],[Close]]/E290)),"-",LN(Table13633[[#This Row],[Close]]/E290))</f>
        <v>7.3653844809370402E-3</v>
      </c>
    </row>
    <row r="292" spans="1:8" x14ac:dyDescent="0.3">
      <c r="A292" s="2">
        <v>43529</v>
      </c>
      <c r="B292" s="1">
        <v>15839.2</v>
      </c>
      <c r="C292" s="1">
        <v>15839.2</v>
      </c>
      <c r="D292" s="1">
        <v>15634.55</v>
      </c>
      <c r="E292" s="1">
        <v>15664.1</v>
      </c>
      <c r="F292" s="1">
        <v>55372214</v>
      </c>
      <c r="G292" s="1">
        <v>2188.17</v>
      </c>
      <c r="H292" s="3">
        <f>IF(ISERR(LN(Table13633[[#This Row],[Close]]/E291)),"-",LN(Table13633[[#This Row],[Close]]/E291))</f>
        <v>-1.1690769217350799E-2</v>
      </c>
    </row>
    <row r="293" spans="1:8" x14ac:dyDescent="0.3">
      <c r="A293" s="2">
        <v>43530</v>
      </c>
      <c r="B293" s="1">
        <v>15732.35</v>
      </c>
      <c r="C293" s="1">
        <v>15814.7</v>
      </c>
      <c r="D293" s="1">
        <v>15681.1</v>
      </c>
      <c r="E293" s="1">
        <v>15735.05</v>
      </c>
      <c r="F293" s="1">
        <v>66054615</v>
      </c>
      <c r="G293" s="1">
        <v>2396.5</v>
      </c>
      <c r="H293" s="3">
        <f>IF(ISERR(LN(Table13633[[#This Row],[Close]]/E292)),"-",LN(Table13633[[#This Row],[Close]]/E292))</f>
        <v>4.519238307660484E-3</v>
      </c>
    </row>
    <row r="294" spans="1:8" x14ac:dyDescent="0.3">
      <c r="A294" s="2">
        <v>43531</v>
      </c>
      <c r="B294" s="1">
        <v>15788.15</v>
      </c>
      <c r="C294" s="1">
        <v>15788.15</v>
      </c>
      <c r="D294" s="1">
        <v>15558.95</v>
      </c>
      <c r="E294" s="1">
        <v>15582.1</v>
      </c>
      <c r="F294" s="1">
        <v>35405290</v>
      </c>
      <c r="G294" s="1">
        <v>2226.77</v>
      </c>
      <c r="H294" s="3">
        <f>IF(ISERR(LN(Table13633[[#This Row],[Close]]/E293)),"-",LN(Table13633[[#This Row],[Close]]/E293))</f>
        <v>-9.7678885913323552E-3</v>
      </c>
    </row>
    <row r="295" spans="1:8" x14ac:dyDescent="0.3">
      <c r="A295" s="2">
        <v>43532</v>
      </c>
      <c r="B295" s="1">
        <v>15544.35</v>
      </c>
      <c r="C295" s="1">
        <v>15545.65</v>
      </c>
      <c r="D295" s="1">
        <v>15388.2</v>
      </c>
      <c r="E295" s="1">
        <v>15408.7</v>
      </c>
      <c r="F295" s="1">
        <v>47183037</v>
      </c>
      <c r="G295" s="1">
        <v>2172.98</v>
      </c>
      <c r="H295" s="3">
        <f>IF(ISERR(LN(Table13633[[#This Row],[Close]]/E294)),"-",LN(Table13633[[#This Row],[Close]]/E294))</f>
        <v>-1.1190534580698221E-2</v>
      </c>
    </row>
    <row r="296" spans="1:8" x14ac:dyDescent="0.3">
      <c r="A296" s="2">
        <v>43535</v>
      </c>
      <c r="B296" s="1">
        <v>15432.9</v>
      </c>
      <c r="C296" s="1">
        <v>15500.75</v>
      </c>
      <c r="D296" s="1">
        <v>15349.6</v>
      </c>
      <c r="E296" s="1">
        <v>15388.5</v>
      </c>
      <c r="F296" s="1">
        <v>66030778</v>
      </c>
      <c r="G296" s="1">
        <v>2384.96</v>
      </c>
      <c r="H296" s="3">
        <f>IF(ISERR(LN(Table13633[[#This Row],[Close]]/E295)),"-",LN(Table13633[[#This Row],[Close]]/E295))</f>
        <v>-1.3118077550391943E-3</v>
      </c>
    </row>
    <row r="297" spans="1:8" x14ac:dyDescent="0.3">
      <c r="A297" s="2">
        <v>43536</v>
      </c>
      <c r="B297" s="1">
        <v>15408.85</v>
      </c>
      <c r="C297" s="1">
        <v>15497.2</v>
      </c>
      <c r="D297" s="1">
        <v>15349.8</v>
      </c>
      <c r="E297" s="1">
        <v>15384.55</v>
      </c>
      <c r="F297" s="1">
        <v>50310706</v>
      </c>
      <c r="G297" s="1">
        <v>2372.1</v>
      </c>
      <c r="H297" s="3">
        <f>IF(ISERR(LN(Table13633[[#This Row],[Close]]/E296)),"-",LN(Table13633[[#This Row],[Close]]/E296))</f>
        <v>-2.5671813627141653E-4</v>
      </c>
    </row>
    <row r="298" spans="1:8" x14ac:dyDescent="0.3">
      <c r="A298" s="2">
        <v>43537</v>
      </c>
      <c r="B298" s="1">
        <v>15442.25</v>
      </c>
      <c r="C298" s="1">
        <v>15550.85</v>
      </c>
      <c r="D298" s="1">
        <v>15300.25</v>
      </c>
      <c r="E298" s="1">
        <v>15342.9</v>
      </c>
      <c r="F298" s="1">
        <v>49018707</v>
      </c>
      <c r="G298" s="1">
        <v>2560.27</v>
      </c>
      <c r="H298" s="3">
        <f>IF(ISERR(LN(Table13633[[#This Row],[Close]]/E297)),"-",LN(Table13633[[#This Row],[Close]]/E297))</f>
        <v>-2.7109327658295414E-3</v>
      </c>
    </row>
    <row r="299" spans="1:8" x14ac:dyDescent="0.3">
      <c r="A299" s="2">
        <v>43538</v>
      </c>
      <c r="B299" s="1">
        <v>15422.6</v>
      </c>
      <c r="C299" s="1">
        <v>15437.05</v>
      </c>
      <c r="D299" s="1">
        <v>15202.05</v>
      </c>
      <c r="E299" s="1">
        <v>15260.45</v>
      </c>
      <c r="F299" s="1">
        <v>39544967</v>
      </c>
      <c r="G299" s="1">
        <v>1851.65</v>
      </c>
      <c r="H299" s="3">
        <f>IF(ISERR(LN(Table13633[[#This Row],[Close]]/E298)),"-",LN(Table13633[[#This Row],[Close]]/E298))</f>
        <v>-5.3883120303519329E-3</v>
      </c>
    </row>
    <row r="300" spans="1:8" x14ac:dyDescent="0.3">
      <c r="A300" s="2">
        <v>43539</v>
      </c>
      <c r="B300" s="1">
        <v>15346</v>
      </c>
      <c r="C300" s="1">
        <v>15649.25</v>
      </c>
      <c r="D300" s="1">
        <v>15324.85</v>
      </c>
      <c r="E300" s="1">
        <v>15546.6</v>
      </c>
      <c r="F300" s="1">
        <v>55791714</v>
      </c>
      <c r="G300" s="1">
        <v>3631.75</v>
      </c>
      <c r="H300" s="3">
        <f>IF(ISERR(LN(Table13633[[#This Row],[Close]]/E299)),"-",LN(Table13633[[#This Row],[Close]]/E299))</f>
        <v>1.8577450918980266E-2</v>
      </c>
    </row>
    <row r="301" spans="1:8" x14ac:dyDescent="0.3">
      <c r="A301" s="2">
        <v>43542</v>
      </c>
      <c r="B301" s="1">
        <v>15614.8</v>
      </c>
      <c r="C301" s="1">
        <v>15661.3</v>
      </c>
      <c r="D301" s="1">
        <v>15304.75</v>
      </c>
      <c r="E301" s="1">
        <v>15359.45</v>
      </c>
      <c r="F301" s="1">
        <v>30222245</v>
      </c>
      <c r="G301" s="1">
        <v>2046.39</v>
      </c>
      <c r="H301" s="3">
        <f>IF(ISERR(LN(Table13633[[#This Row],[Close]]/E300)),"-",LN(Table13633[[#This Row],[Close]]/E300))</f>
        <v>-1.2111045413504396E-2</v>
      </c>
    </row>
    <row r="302" spans="1:8" x14ac:dyDescent="0.3">
      <c r="A302" s="2">
        <v>43543</v>
      </c>
      <c r="B302" s="1">
        <v>15432.5</v>
      </c>
      <c r="C302" s="1">
        <v>15545.45</v>
      </c>
      <c r="D302" s="1">
        <v>15296</v>
      </c>
      <c r="E302" s="1">
        <v>15495.55</v>
      </c>
      <c r="F302" s="1">
        <v>33434307</v>
      </c>
      <c r="G302" s="1">
        <v>2268.1799999999998</v>
      </c>
      <c r="H302" s="3">
        <f>IF(ISERR(LN(Table13633[[#This Row],[Close]]/E301)),"-",LN(Table13633[[#This Row],[Close]]/E301))</f>
        <v>8.8219661440757467E-3</v>
      </c>
    </row>
    <row r="303" spans="1:8" x14ac:dyDescent="0.3">
      <c r="A303" s="2">
        <v>43544</v>
      </c>
      <c r="B303" s="1">
        <v>15563.95</v>
      </c>
      <c r="C303" s="1">
        <v>15735.25</v>
      </c>
      <c r="D303" s="1">
        <v>15554.45</v>
      </c>
      <c r="E303" s="1">
        <v>15599.25</v>
      </c>
      <c r="F303" s="1">
        <v>43418330</v>
      </c>
      <c r="G303" s="1">
        <v>2957.05</v>
      </c>
      <c r="H303" s="3">
        <f>IF(ISERR(LN(Table13633[[#This Row],[Close]]/E302)),"-",LN(Table13633[[#This Row],[Close]]/E302))</f>
        <v>6.6699502458432607E-3</v>
      </c>
    </row>
    <row r="304" spans="1:8" x14ac:dyDescent="0.3">
      <c r="A304" s="2">
        <v>43546</v>
      </c>
      <c r="B304" s="1">
        <v>15652.3</v>
      </c>
      <c r="C304" s="1">
        <v>15652.3</v>
      </c>
      <c r="D304" s="1">
        <v>15462.2</v>
      </c>
      <c r="E304" s="1">
        <v>15551.1</v>
      </c>
      <c r="F304" s="1">
        <v>32634674</v>
      </c>
      <c r="G304" s="1">
        <v>2167.7600000000002</v>
      </c>
      <c r="H304" s="3">
        <f>IF(ISERR(LN(Table13633[[#This Row],[Close]]/E303)),"-",LN(Table13633[[#This Row],[Close]]/E303))</f>
        <v>-3.0914605035237135E-3</v>
      </c>
    </row>
    <row r="305" spans="1:8" x14ac:dyDescent="0.3">
      <c r="A305" s="2">
        <v>43549</v>
      </c>
      <c r="B305" s="1">
        <v>15579.05</v>
      </c>
      <c r="C305" s="1">
        <v>15579.05</v>
      </c>
      <c r="D305" s="1">
        <v>15388.4</v>
      </c>
      <c r="E305" s="1">
        <v>15416.85</v>
      </c>
      <c r="F305" s="1">
        <v>28304864</v>
      </c>
      <c r="G305" s="1">
        <v>1661.72</v>
      </c>
      <c r="H305" s="3">
        <f>IF(ISERR(LN(Table13633[[#This Row],[Close]]/E304)),"-",LN(Table13633[[#This Row],[Close]]/E304))</f>
        <v>-8.6703085616500197E-3</v>
      </c>
    </row>
    <row r="306" spans="1:8" x14ac:dyDescent="0.3">
      <c r="A306" s="2">
        <v>43550</v>
      </c>
      <c r="B306" s="1">
        <v>15415.5</v>
      </c>
      <c r="C306" s="1">
        <v>15426.25</v>
      </c>
      <c r="D306" s="1">
        <v>15218.25</v>
      </c>
      <c r="E306" s="1">
        <v>15356.6</v>
      </c>
      <c r="F306" s="1">
        <v>28385813</v>
      </c>
      <c r="G306" s="1">
        <v>1993.57</v>
      </c>
      <c r="H306" s="3">
        <f>IF(ISERR(LN(Table13633[[#This Row],[Close]]/E305)),"-",LN(Table13633[[#This Row],[Close]]/E305))</f>
        <v>-3.9157180610984556E-3</v>
      </c>
    </row>
    <row r="307" spans="1:8" x14ac:dyDescent="0.3">
      <c r="A307" s="2">
        <v>43551</v>
      </c>
      <c r="B307" s="1">
        <v>15352.6</v>
      </c>
      <c r="C307" s="1">
        <v>15421.85</v>
      </c>
      <c r="D307" s="1">
        <v>15307.1</v>
      </c>
      <c r="E307" s="1">
        <v>15339.4</v>
      </c>
      <c r="F307" s="1">
        <v>27539227</v>
      </c>
      <c r="G307" s="1">
        <v>1842.83</v>
      </c>
      <c r="H307" s="3">
        <f>IF(ISERR(LN(Table13633[[#This Row],[Close]]/E306)),"-",LN(Table13633[[#This Row],[Close]]/E306))</f>
        <v>-1.1206673051939978E-3</v>
      </c>
    </row>
    <row r="308" spans="1:8" x14ac:dyDescent="0.3">
      <c r="A308" s="2">
        <v>43552</v>
      </c>
      <c r="B308" s="1">
        <v>15410.35</v>
      </c>
      <c r="C308" s="1">
        <v>15636.5</v>
      </c>
      <c r="D308" s="1">
        <v>15399.45</v>
      </c>
      <c r="E308" s="1">
        <v>15566.75</v>
      </c>
      <c r="F308" s="1">
        <v>38025265</v>
      </c>
      <c r="G308" s="1">
        <v>2708.83</v>
      </c>
      <c r="H308" s="3">
        <f>IF(ISERR(LN(Table13633[[#This Row],[Close]]/E307)),"-",LN(Table13633[[#This Row],[Close]]/E307))</f>
        <v>1.4712547566254834E-2</v>
      </c>
    </row>
    <row r="309" spans="1:8" x14ac:dyDescent="0.3">
      <c r="A309" s="2">
        <v>43553</v>
      </c>
      <c r="B309" s="1">
        <v>15681.6</v>
      </c>
      <c r="C309" s="1">
        <v>15729.5</v>
      </c>
      <c r="D309" s="1">
        <v>15578.2</v>
      </c>
      <c r="E309" s="1">
        <v>15628.2</v>
      </c>
      <c r="F309" s="1">
        <v>28698651</v>
      </c>
      <c r="G309" s="1">
        <v>2018.41</v>
      </c>
      <c r="H309" s="3">
        <f>IF(ISERR(LN(Table13633[[#This Row],[Close]]/E308)),"-",LN(Table13633[[#This Row],[Close]]/E308))</f>
        <v>3.9397453423373856E-3</v>
      </c>
    </row>
    <row r="310" spans="1:8" x14ac:dyDescent="0.3">
      <c r="A310" s="2">
        <v>43556</v>
      </c>
      <c r="B310" s="1">
        <v>15668.8</v>
      </c>
      <c r="C310" s="1">
        <v>15922.05</v>
      </c>
      <c r="D310" s="1">
        <v>15662.55</v>
      </c>
      <c r="E310" s="1">
        <v>15840.65</v>
      </c>
      <c r="F310" s="1">
        <v>27734179</v>
      </c>
      <c r="G310" s="1">
        <v>1820.31</v>
      </c>
      <c r="H310" s="3">
        <f>IF(ISERR(LN(Table13633[[#This Row],[Close]]/E309)),"-",LN(Table13633[[#This Row],[Close]]/E309))</f>
        <v>1.3502446244079973E-2</v>
      </c>
    </row>
    <row r="311" spans="1:8" x14ac:dyDescent="0.3">
      <c r="A311" s="2">
        <v>43557</v>
      </c>
      <c r="B311" s="1">
        <v>15902.9</v>
      </c>
      <c r="C311" s="1">
        <v>16013.25</v>
      </c>
      <c r="D311" s="1">
        <v>15874.65</v>
      </c>
      <c r="E311" s="1">
        <v>15988.4</v>
      </c>
      <c r="F311" s="1">
        <v>25358268</v>
      </c>
      <c r="G311" s="1">
        <v>2111.92</v>
      </c>
      <c r="H311" s="3">
        <f>IF(ISERR(LN(Table13633[[#This Row],[Close]]/E310)),"-",LN(Table13633[[#This Row],[Close]]/E310))</f>
        <v>9.2840384022981094E-3</v>
      </c>
    </row>
    <row r="312" spans="1:8" x14ac:dyDescent="0.3">
      <c r="A312" s="2">
        <v>43558</v>
      </c>
      <c r="B312" s="1">
        <v>15996.5</v>
      </c>
      <c r="C312" s="1">
        <v>16009.85</v>
      </c>
      <c r="D312" s="1">
        <v>15862.5</v>
      </c>
      <c r="E312" s="1">
        <v>15962.95</v>
      </c>
      <c r="F312" s="1">
        <v>25163308</v>
      </c>
      <c r="G312" s="1">
        <v>1951.19</v>
      </c>
      <c r="H312" s="3">
        <f>IF(ISERR(LN(Table13633[[#This Row],[Close]]/E311)),"-",LN(Table13633[[#This Row],[Close]]/E311))</f>
        <v>-1.593047266062223E-3</v>
      </c>
    </row>
    <row r="313" spans="1:8" x14ac:dyDescent="0.3">
      <c r="A313" s="2">
        <v>43559</v>
      </c>
      <c r="B313" s="1">
        <v>15947.8</v>
      </c>
      <c r="C313" s="1">
        <v>15954.15</v>
      </c>
      <c r="D313" s="1">
        <v>15691</v>
      </c>
      <c r="E313" s="1">
        <v>15744.8</v>
      </c>
      <c r="F313" s="1">
        <v>31363340</v>
      </c>
      <c r="G313" s="1">
        <v>2417.67</v>
      </c>
      <c r="H313" s="3">
        <f>IF(ISERR(LN(Table13633[[#This Row],[Close]]/E312)),"-",LN(Table13633[[#This Row],[Close]]/E312))</f>
        <v>-1.3760260007033339E-2</v>
      </c>
    </row>
    <row r="314" spans="1:8" x14ac:dyDescent="0.3">
      <c r="A314" s="2">
        <v>43560</v>
      </c>
      <c r="B314" s="1">
        <v>15800.45</v>
      </c>
      <c r="C314" s="1">
        <v>15952.5</v>
      </c>
      <c r="D314" s="1">
        <v>15759.8</v>
      </c>
      <c r="E314" s="1">
        <v>15923.05</v>
      </c>
      <c r="F314" s="1">
        <v>23506932</v>
      </c>
      <c r="G314" s="1">
        <v>1788.82</v>
      </c>
      <c r="H314" s="3">
        <f>IF(ISERR(LN(Table13633[[#This Row],[Close]]/E313)),"-",LN(Table13633[[#This Row],[Close]]/E313))</f>
        <v>1.1257592954056409E-2</v>
      </c>
    </row>
    <row r="315" spans="1:8" x14ac:dyDescent="0.3">
      <c r="A315" s="2">
        <v>43563</v>
      </c>
      <c r="B315" s="1">
        <v>15982.85</v>
      </c>
      <c r="C315" s="1">
        <v>16061.3</v>
      </c>
      <c r="D315" s="1">
        <v>15857.15</v>
      </c>
      <c r="E315" s="1">
        <v>16028.25</v>
      </c>
      <c r="F315" s="1">
        <v>22086073</v>
      </c>
      <c r="G315" s="1">
        <v>1657.23</v>
      </c>
      <c r="H315" s="3">
        <f>IF(ISERR(LN(Table13633[[#This Row],[Close]]/E314)),"-",LN(Table13633[[#This Row],[Close]]/E314))</f>
        <v>6.5850453751263287E-3</v>
      </c>
    </row>
    <row r="316" spans="1:8" x14ac:dyDescent="0.3">
      <c r="A316" s="2">
        <v>43564</v>
      </c>
      <c r="B316" s="1">
        <v>16048.25</v>
      </c>
      <c r="C316" s="1">
        <v>16203.25</v>
      </c>
      <c r="D316" s="1">
        <v>15999.65</v>
      </c>
      <c r="E316" s="1">
        <v>16121.6</v>
      </c>
      <c r="F316" s="1">
        <v>34843987</v>
      </c>
      <c r="G316" s="1">
        <v>2244.02</v>
      </c>
      <c r="H316" s="3">
        <f>IF(ISERR(LN(Table13633[[#This Row],[Close]]/E315)),"-",LN(Table13633[[#This Row],[Close]]/E315))</f>
        <v>5.8071973798260552E-3</v>
      </c>
    </row>
    <row r="317" spans="1:8" x14ac:dyDescent="0.3">
      <c r="A317" s="2">
        <v>43565</v>
      </c>
      <c r="B317" s="1">
        <v>16138.85</v>
      </c>
      <c r="C317" s="1">
        <v>16172.8</v>
      </c>
      <c r="D317" s="1">
        <v>15978.2</v>
      </c>
      <c r="E317" s="1">
        <v>15999.15</v>
      </c>
      <c r="F317" s="1">
        <v>56982204</v>
      </c>
      <c r="G317" s="1">
        <v>2576.87</v>
      </c>
      <c r="H317" s="3">
        <f>IF(ISERR(LN(Table13633[[#This Row],[Close]]/E316)),"-",LN(Table13633[[#This Row],[Close]]/E316))</f>
        <v>-7.6243919075009462E-3</v>
      </c>
    </row>
    <row r="318" spans="1:8" x14ac:dyDescent="0.3">
      <c r="A318" s="2">
        <v>43566</v>
      </c>
      <c r="B318" s="1">
        <v>16018</v>
      </c>
      <c r="C318" s="1">
        <v>16030.85</v>
      </c>
      <c r="D318" s="1">
        <v>15852.3</v>
      </c>
      <c r="E318" s="1">
        <v>15874.75</v>
      </c>
      <c r="F318" s="1">
        <v>37532853</v>
      </c>
      <c r="G318" s="1">
        <v>2101.12</v>
      </c>
      <c r="H318" s="3">
        <f>IF(ISERR(LN(Table13633[[#This Row],[Close]]/E317)),"-",LN(Table13633[[#This Row],[Close]]/E317))</f>
        <v>-7.8057992053406694E-3</v>
      </c>
    </row>
    <row r="319" spans="1:8" x14ac:dyDescent="0.3">
      <c r="A319" s="2">
        <v>43567</v>
      </c>
      <c r="B319" s="1">
        <v>15918.1</v>
      </c>
      <c r="C319" s="1">
        <v>15989.7</v>
      </c>
      <c r="D319" s="1">
        <v>15832</v>
      </c>
      <c r="E319" s="1">
        <v>15911.1</v>
      </c>
      <c r="F319" s="1">
        <v>52345311</v>
      </c>
      <c r="G319" s="1">
        <v>1994.03</v>
      </c>
      <c r="H319" s="3">
        <f>IF(ISERR(LN(Table13633[[#This Row],[Close]]/E318)),"-",LN(Table13633[[#This Row],[Close]]/E318))</f>
        <v>2.2871822428020138E-3</v>
      </c>
    </row>
    <row r="320" spans="1:8" x14ac:dyDescent="0.3">
      <c r="A320" s="2">
        <v>43570</v>
      </c>
      <c r="B320" s="1">
        <v>15917.7</v>
      </c>
      <c r="C320" s="1">
        <v>16136.6</v>
      </c>
      <c r="D320" s="1">
        <v>15862</v>
      </c>
      <c r="E320" s="1">
        <v>16113.7</v>
      </c>
      <c r="F320" s="1">
        <v>88386836</v>
      </c>
      <c r="G320" s="1">
        <v>5271.6</v>
      </c>
      <c r="H320" s="3">
        <f>IF(ISERR(LN(Table13633[[#This Row],[Close]]/E319)),"-",LN(Table13633[[#This Row],[Close]]/E319))</f>
        <v>1.2652862964268107E-2</v>
      </c>
    </row>
    <row r="321" spans="1:8" x14ac:dyDescent="0.3">
      <c r="A321" s="2">
        <v>43571</v>
      </c>
      <c r="B321" s="1">
        <v>16166.15</v>
      </c>
      <c r="C321" s="1">
        <v>16176.6</v>
      </c>
      <c r="D321" s="1">
        <v>16064.35</v>
      </c>
      <c r="E321" s="1">
        <v>16084.9</v>
      </c>
      <c r="F321" s="1">
        <v>70237133</v>
      </c>
      <c r="G321" s="1">
        <v>3306.17</v>
      </c>
      <c r="H321" s="3">
        <f>IF(ISERR(LN(Table13633[[#This Row],[Close]]/E320)),"-",LN(Table13633[[#This Row],[Close]]/E320))</f>
        <v>-1.7888981309980235E-3</v>
      </c>
    </row>
    <row r="322" spans="1:8" x14ac:dyDescent="0.3">
      <c r="A322" s="2">
        <v>43573</v>
      </c>
      <c r="B322" s="1">
        <v>16177.85</v>
      </c>
      <c r="C322" s="1">
        <v>16177.85</v>
      </c>
      <c r="D322" s="1">
        <v>16021</v>
      </c>
      <c r="E322" s="1">
        <v>16079.3</v>
      </c>
      <c r="F322" s="1">
        <v>72219746</v>
      </c>
      <c r="G322" s="1">
        <v>3695.11</v>
      </c>
      <c r="H322" s="3">
        <f>IF(ISERR(LN(Table13633[[#This Row],[Close]]/E321)),"-",LN(Table13633[[#This Row],[Close]]/E321))</f>
        <v>-3.482132343776849E-4</v>
      </c>
    </row>
    <row r="323" spans="1:8" x14ac:dyDescent="0.3">
      <c r="A323" s="2">
        <v>43577</v>
      </c>
      <c r="B323" s="1">
        <v>16077.55</v>
      </c>
      <c r="C323" s="1">
        <v>16204.3</v>
      </c>
      <c r="D323" s="1">
        <v>16057.9</v>
      </c>
      <c r="E323" s="1">
        <v>16150.6</v>
      </c>
      <c r="F323" s="1">
        <v>30038085</v>
      </c>
      <c r="G323" s="1">
        <v>1640.08</v>
      </c>
      <c r="H323" s="3">
        <f>IF(ISERR(LN(Table13633[[#This Row],[Close]]/E322)),"-",LN(Table13633[[#This Row],[Close]]/E322))</f>
        <v>4.4244702163925278E-3</v>
      </c>
    </row>
    <row r="324" spans="1:8" x14ac:dyDescent="0.3">
      <c r="A324" s="2">
        <v>43578</v>
      </c>
      <c r="B324" s="1">
        <v>16179.45</v>
      </c>
      <c r="C324" s="1">
        <v>16193.6</v>
      </c>
      <c r="D324" s="1">
        <v>16082.45</v>
      </c>
      <c r="E324" s="1">
        <v>16166.3</v>
      </c>
      <c r="F324" s="1">
        <v>33651817</v>
      </c>
      <c r="G324" s="1">
        <v>1436.58</v>
      </c>
      <c r="H324" s="3">
        <f>IF(ISERR(LN(Table13633[[#This Row],[Close]]/E323)),"-",LN(Table13633[[#This Row],[Close]]/E323))</f>
        <v>9.7162792440765478E-4</v>
      </c>
    </row>
    <row r="325" spans="1:8" x14ac:dyDescent="0.3">
      <c r="A325" s="2">
        <v>43579</v>
      </c>
      <c r="B325" s="1">
        <v>16182.9</v>
      </c>
      <c r="C325" s="1">
        <v>16405.8</v>
      </c>
      <c r="D325" s="1">
        <v>16161.35</v>
      </c>
      <c r="E325" s="1">
        <v>16370.35</v>
      </c>
      <c r="F325" s="1">
        <v>40592814</v>
      </c>
      <c r="G325" s="1">
        <v>2339.67</v>
      </c>
      <c r="H325" s="3">
        <f>IF(ISERR(LN(Table13633[[#This Row],[Close]]/E324)),"-",LN(Table13633[[#This Row],[Close]]/E324))</f>
        <v>1.2542943122951225E-2</v>
      </c>
    </row>
    <row r="326" spans="1:8" x14ac:dyDescent="0.3">
      <c r="A326" s="2">
        <v>43580</v>
      </c>
      <c r="B326" s="1">
        <v>16361</v>
      </c>
      <c r="C326" s="1">
        <v>16388.55</v>
      </c>
      <c r="D326" s="1">
        <v>16299.2</v>
      </c>
      <c r="E326" s="1">
        <v>16352.75</v>
      </c>
      <c r="F326" s="1">
        <v>43108679</v>
      </c>
      <c r="G326" s="1">
        <v>2776.8</v>
      </c>
      <c r="H326" s="3">
        <f>IF(ISERR(LN(Table13633[[#This Row],[Close]]/E325)),"-",LN(Table13633[[#This Row],[Close]]/E325))</f>
        <v>-1.0756928101006702E-3</v>
      </c>
    </row>
    <row r="327" spans="1:8" x14ac:dyDescent="0.3">
      <c r="A327" s="2">
        <v>43581</v>
      </c>
      <c r="B327" s="1">
        <v>16393.8</v>
      </c>
      <c r="C327" s="1">
        <v>16523.75</v>
      </c>
      <c r="D327" s="1">
        <v>16381.45</v>
      </c>
      <c r="E327" s="1">
        <v>16504.45</v>
      </c>
      <c r="F327" s="1">
        <v>26445478</v>
      </c>
      <c r="G327" s="1">
        <v>1806.84</v>
      </c>
      <c r="H327" s="3">
        <f>IF(ISERR(LN(Table13633[[#This Row],[Close]]/E326)),"-",LN(Table13633[[#This Row],[Close]]/E326))</f>
        <v>9.2339625959390603E-3</v>
      </c>
    </row>
    <row r="328" spans="1:8" x14ac:dyDescent="0.3">
      <c r="A328" s="2">
        <v>43585</v>
      </c>
      <c r="B328" s="1">
        <v>16510.95</v>
      </c>
      <c r="C328" s="1">
        <v>16720.400000000001</v>
      </c>
      <c r="D328" s="1">
        <v>16502.45</v>
      </c>
      <c r="E328" s="1">
        <v>16705.400000000001</v>
      </c>
      <c r="F328" s="1">
        <v>37839366</v>
      </c>
      <c r="G328" s="1">
        <v>2685.13</v>
      </c>
      <c r="H328" s="3">
        <f>IF(ISERR(LN(Table13633[[#This Row],[Close]]/E327)),"-",LN(Table13633[[#This Row],[Close]]/E327))</f>
        <v>1.2101978934171524E-2</v>
      </c>
    </row>
    <row r="329" spans="1:8" x14ac:dyDescent="0.3">
      <c r="A329" s="2">
        <v>43587</v>
      </c>
      <c r="B329" s="1">
        <v>16656.900000000001</v>
      </c>
      <c r="C329" s="1">
        <v>16673.599999999999</v>
      </c>
      <c r="D329" s="1">
        <v>16387.3</v>
      </c>
      <c r="E329" s="1">
        <v>16403.7</v>
      </c>
      <c r="F329" s="1">
        <v>27472186</v>
      </c>
      <c r="G329" s="1">
        <v>1851.01</v>
      </c>
      <c r="H329" s="3">
        <f>IF(ISERR(LN(Table13633[[#This Row],[Close]]/E328)),"-",LN(Table13633[[#This Row],[Close]]/E328))</f>
        <v>-1.8225101308516952E-2</v>
      </c>
    </row>
    <row r="330" spans="1:8" x14ac:dyDescent="0.3">
      <c r="A330" s="2">
        <v>43588</v>
      </c>
      <c r="B330" s="1">
        <v>16259.5</v>
      </c>
      <c r="C330" s="1">
        <v>16265.3</v>
      </c>
      <c r="D330" s="1">
        <v>16065.45</v>
      </c>
      <c r="E330" s="1">
        <v>16092.9</v>
      </c>
      <c r="F330" s="1">
        <v>32287604</v>
      </c>
      <c r="G330" s="1">
        <v>2224.4499999999998</v>
      </c>
      <c r="H330" s="3">
        <f>IF(ISERR(LN(Table13633[[#This Row],[Close]]/E329)),"-",LN(Table13633[[#This Row],[Close]]/E329))</f>
        <v>-1.9128738204956877E-2</v>
      </c>
    </row>
    <row r="331" spans="1:8" x14ac:dyDescent="0.3">
      <c r="A331" s="2">
        <v>43591</v>
      </c>
      <c r="B331" s="1">
        <v>15949.3</v>
      </c>
      <c r="C331" s="1">
        <v>16146.4</v>
      </c>
      <c r="D331" s="1">
        <v>15925.4</v>
      </c>
      <c r="E331" s="1">
        <v>16111.35</v>
      </c>
      <c r="F331" s="1">
        <v>33864211</v>
      </c>
      <c r="G331" s="1">
        <v>2033.24</v>
      </c>
      <c r="H331" s="3">
        <f>IF(ISERR(LN(Table13633[[#This Row],[Close]]/E330)),"-",LN(Table13633[[#This Row],[Close]]/E330))</f>
        <v>1.1458116253946951E-3</v>
      </c>
    </row>
    <row r="332" spans="1:8" x14ac:dyDescent="0.3">
      <c r="A332" s="2">
        <v>43592</v>
      </c>
      <c r="B332" s="1">
        <v>16145.65</v>
      </c>
      <c r="C332" s="1">
        <v>16225.85</v>
      </c>
      <c r="D332" s="1">
        <v>16100.65</v>
      </c>
      <c r="E332" s="1">
        <v>16135.75</v>
      </c>
      <c r="F332" s="1">
        <v>26138540</v>
      </c>
      <c r="G332" s="1">
        <v>1691.4</v>
      </c>
      <c r="H332" s="3">
        <f>IF(ISERR(LN(Table13633[[#This Row],[Close]]/E331)),"-",LN(Table13633[[#This Row],[Close]]/E331))</f>
        <v>1.5133146643622362E-3</v>
      </c>
    </row>
    <row r="333" spans="1:8" x14ac:dyDescent="0.3">
      <c r="A333" s="2">
        <v>43593</v>
      </c>
      <c r="B333" s="1">
        <v>16106.05</v>
      </c>
      <c r="C333" s="1">
        <v>16129.4</v>
      </c>
      <c r="D333" s="1">
        <v>15998.6</v>
      </c>
      <c r="E333" s="1">
        <v>16061.6</v>
      </c>
      <c r="F333" s="1">
        <v>25144861</v>
      </c>
      <c r="G333" s="1">
        <v>1806.81</v>
      </c>
      <c r="H333" s="3">
        <f>IF(ISERR(LN(Table13633[[#This Row],[Close]]/E332)),"-",LN(Table13633[[#This Row],[Close]]/E332))</f>
        <v>-4.6059772677651128E-3</v>
      </c>
    </row>
    <row r="334" spans="1:8" x14ac:dyDescent="0.3">
      <c r="A334" s="2">
        <v>43594</v>
      </c>
      <c r="B334" s="1">
        <v>16031.6</v>
      </c>
      <c r="C334" s="1">
        <v>16164.9</v>
      </c>
      <c r="D334" s="1">
        <v>16002.45</v>
      </c>
      <c r="E334" s="1">
        <v>16132.85</v>
      </c>
      <c r="F334" s="1">
        <v>28758628</v>
      </c>
      <c r="G334" s="1">
        <v>2081.33</v>
      </c>
      <c r="H334" s="3">
        <f>IF(ISERR(LN(Table13633[[#This Row],[Close]]/E333)),"-",LN(Table13633[[#This Row],[Close]]/E333))</f>
        <v>4.4262359707887165E-3</v>
      </c>
    </row>
    <row r="335" spans="1:8" x14ac:dyDescent="0.3">
      <c r="A335" s="2">
        <v>43595</v>
      </c>
      <c r="B335" s="1">
        <v>16117.6</v>
      </c>
      <c r="C335" s="1">
        <v>16146.35</v>
      </c>
      <c r="D335" s="1">
        <v>15911.95</v>
      </c>
      <c r="E335" s="1">
        <v>15949.6</v>
      </c>
      <c r="F335" s="1">
        <v>30520016</v>
      </c>
      <c r="G335" s="1">
        <v>2261.3000000000002</v>
      </c>
      <c r="H335" s="3">
        <f>IF(ISERR(LN(Table13633[[#This Row],[Close]]/E334)),"-",LN(Table13633[[#This Row],[Close]]/E334))</f>
        <v>-1.1423815381540222E-2</v>
      </c>
    </row>
    <row r="336" spans="1:8" x14ac:dyDescent="0.3">
      <c r="A336" s="2">
        <v>43598</v>
      </c>
      <c r="B336" s="1">
        <v>15949</v>
      </c>
      <c r="C336" s="1">
        <v>16095.7</v>
      </c>
      <c r="D336" s="1">
        <v>15915.15</v>
      </c>
      <c r="E336" s="1">
        <v>15955.3</v>
      </c>
      <c r="F336" s="1">
        <v>25189674</v>
      </c>
      <c r="G336" s="1">
        <v>1634.45</v>
      </c>
      <c r="H336" s="3">
        <f>IF(ISERR(LN(Table13633[[#This Row],[Close]]/E335)),"-",LN(Table13633[[#This Row],[Close]]/E335))</f>
        <v>3.5731189006347227E-4</v>
      </c>
    </row>
    <row r="337" spans="1:8" x14ac:dyDescent="0.3">
      <c r="A337" s="2">
        <v>43599</v>
      </c>
      <c r="B337" s="1">
        <v>15942.95</v>
      </c>
      <c r="C337" s="1">
        <v>15966.65</v>
      </c>
      <c r="D337" s="1">
        <v>15642.95</v>
      </c>
      <c r="E337" s="1">
        <v>15762.75</v>
      </c>
      <c r="F337" s="1">
        <v>32260097</v>
      </c>
      <c r="G337" s="1">
        <v>2085.0500000000002</v>
      </c>
      <c r="H337" s="3">
        <f>IF(ISERR(LN(Table13633[[#This Row],[Close]]/E336)),"-",LN(Table13633[[#This Row],[Close]]/E336))</f>
        <v>-1.2141500843049236E-2</v>
      </c>
    </row>
    <row r="338" spans="1:8" x14ac:dyDescent="0.3">
      <c r="A338" s="2">
        <v>43600</v>
      </c>
      <c r="B338" s="1">
        <v>15793.35</v>
      </c>
      <c r="C338" s="1">
        <v>15896.3</v>
      </c>
      <c r="D338" s="1">
        <v>15743.7</v>
      </c>
      <c r="E338" s="1">
        <v>15776.8</v>
      </c>
      <c r="F338" s="1">
        <v>26513999</v>
      </c>
      <c r="G338" s="1">
        <v>1563.41</v>
      </c>
      <c r="H338" s="3">
        <f>IF(ISERR(LN(Table13633[[#This Row],[Close]]/E337)),"-",LN(Table13633[[#This Row],[Close]]/E337))</f>
        <v>8.9094492022792941E-4</v>
      </c>
    </row>
    <row r="339" spans="1:8" x14ac:dyDescent="0.3">
      <c r="A339" s="2">
        <v>43601</v>
      </c>
      <c r="B339" s="1">
        <v>15816.65</v>
      </c>
      <c r="C339" s="1">
        <v>15994.25</v>
      </c>
      <c r="D339" s="1">
        <v>15779.75</v>
      </c>
      <c r="E339" s="1">
        <v>15933.95</v>
      </c>
      <c r="F339" s="1">
        <v>20983387</v>
      </c>
      <c r="G339" s="1">
        <v>1404.02</v>
      </c>
      <c r="H339" s="3">
        <f>IF(ISERR(LN(Table13633[[#This Row],[Close]]/E338)),"-",LN(Table13633[[#This Row],[Close]]/E338))</f>
        <v>9.9115464955098001E-3</v>
      </c>
    </row>
    <row r="340" spans="1:8" x14ac:dyDescent="0.3">
      <c r="A340" s="2">
        <v>43602</v>
      </c>
      <c r="B340" s="1">
        <v>15962.4</v>
      </c>
      <c r="C340" s="1">
        <v>16000.35</v>
      </c>
      <c r="D340" s="1">
        <v>15803.2</v>
      </c>
      <c r="E340" s="1">
        <v>15843.35</v>
      </c>
      <c r="F340" s="1">
        <v>21610726</v>
      </c>
      <c r="G340" s="1">
        <v>1514.72</v>
      </c>
      <c r="H340" s="3">
        <f>IF(ISERR(LN(Table13633[[#This Row],[Close]]/E339)),"-",LN(Table13633[[#This Row],[Close]]/E339))</f>
        <v>-5.7021990847981882E-3</v>
      </c>
    </row>
    <row r="341" spans="1:8" x14ac:dyDescent="0.3">
      <c r="A341" s="2">
        <v>43605</v>
      </c>
      <c r="B341" s="1">
        <v>15933.3</v>
      </c>
      <c r="C341" s="1">
        <v>16009.65</v>
      </c>
      <c r="D341" s="1">
        <v>15642.7</v>
      </c>
      <c r="E341" s="1">
        <v>15968.2</v>
      </c>
      <c r="F341" s="1">
        <v>33973487</v>
      </c>
      <c r="G341" s="1">
        <v>2055.0300000000002</v>
      </c>
      <c r="H341" s="3">
        <f>IF(ISERR(LN(Table13633[[#This Row],[Close]]/E340)),"-",LN(Table13633[[#This Row],[Close]]/E340))</f>
        <v>7.849390616336856E-3</v>
      </c>
    </row>
    <row r="342" spans="1:8" x14ac:dyDescent="0.3">
      <c r="A342" s="2">
        <v>43606</v>
      </c>
      <c r="B342" s="1">
        <v>15982.3</v>
      </c>
      <c r="C342" s="1">
        <v>15989.05</v>
      </c>
      <c r="D342" s="1">
        <v>15737.15</v>
      </c>
      <c r="E342" s="1">
        <v>15766.95</v>
      </c>
      <c r="F342" s="1">
        <v>21394317</v>
      </c>
      <c r="G342" s="1">
        <v>1494.32</v>
      </c>
      <c r="H342" s="3">
        <f>IF(ISERR(LN(Table13633[[#This Row],[Close]]/E341)),"-",LN(Table13633[[#This Row],[Close]]/E341))</f>
        <v>-1.268326747076739E-2</v>
      </c>
    </row>
    <row r="343" spans="1:8" x14ac:dyDescent="0.3">
      <c r="A343" s="2">
        <v>43607</v>
      </c>
      <c r="B343" s="1">
        <v>15750.05</v>
      </c>
      <c r="C343" s="1">
        <v>15812.25</v>
      </c>
      <c r="D343" s="1">
        <v>15640.6</v>
      </c>
      <c r="E343" s="1">
        <v>15666.15</v>
      </c>
      <c r="F343" s="1">
        <v>29498528</v>
      </c>
      <c r="G343" s="1">
        <v>1947.6</v>
      </c>
      <c r="H343" s="3">
        <f>IF(ISERR(LN(Table13633[[#This Row],[Close]]/E342)),"-",LN(Table13633[[#This Row],[Close]]/E342))</f>
        <v>-6.4136432952687046E-3</v>
      </c>
    </row>
    <row r="344" spans="1:8" x14ac:dyDescent="0.3">
      <c r="A344" s="2">
        <v>43608</v>
      </c>
      <c r="B344" s="1">
        <v>15772.05</v>
      </c>
      <c r="C344" s="1">
        <v>15819.05</v>
      </c>
      <c r="D344" s="1">
        <v>15506.2</v>
      </c>
      <c r="E344" s="1">
        <v>15538.85</v>
      </c>
      <c r="F344" s="1">
        <v>26404679</v>
      </c>
      <c r="G344" s="1">
        <v>1813.57</v>
      </c>
      <c r="H344" s="3">
        <f>IF(ISERR(LN(Table13633[[#This Row],[Close]]/E343)),"-",LN(Table13633[[#This Row],[Close]]/E343))</f>
        <v>-8.1589941475612889E-3</v>
      </c>
    </row>
    <row r="345" spans="1:8" x14ac:dyDescent="0.3">
      <c r="A345" s="2">
        <v>43609</v>
      </c>
      <c r="B345" s="1">
        <v>15622.25</v>
      </c>
      <c r="C345" s="1">
        <v>15626.35</v>
      </c>
      <c r="D345" s="1">
        <v>15461.85</v>
      </c>
      <c r="E345" s="1">
        <v>15569.85</v>
      </c>
      <c r="F345" s="1">
        <v>27924145</v>
      </c>
      <c r="G345" s="1">
        <v>1982.8</v>
      </c>
      <c r="H345" s="3">
        <f>IF(ISERR(LN(Table13633[[#This Row],[Close]]/E344)),"-",LN(Table13633[[#This Row],[Close]]/E344))</f>
        <v>1.9930122609592938E-3</v>
      </c>
    </row>
    <row r="346" spans="1:8" x14ac:dyDescent="0.3">
      <c r="A346" s="2">
        <v>43612</v>
      </c>
      <c r="B346" s="1">
        <v>15587.4</v>
      </c>
      <c r="C346" s="1">
        <v>15629.6</v>
      </c>
      <c r="D346" s="1">
        <v>15526.4</v>
      </c>
      <c r="E346" s="1">
        <v>15556.65</v>
      </c>
      <c r="F346" s="1">
        <v>32487615</v>
      </c>
      <c r="G346" s="1">
        <v>1972.03</v>
      </c>
      <c r="H346" s="3">
        <f>IF(ISERR(LN(Table13633[[#This Row],[Close]]/E345)),"-",LN(Table13633[[#This Row],[Close]]/E345))</f>
        <v>-8.4815194713823579E-4</v>
      </c>
    </row>
    <row r="347" spans="1:8" x14ac:dyDescent="0.3">
      <c r="A347" s="2">
        <v>43613</v>
      </c>
      <c r="B347" s="1">
        <v>15614.1</v>
      </c>
      <c r="C347" s="1">
        <v>15806.2</v>
      </c>
      <c r="D347" s="1">
        <v>15554.9</v>
      </c>
      <c r="E347" s="1">
        <v>15762.05</v>
      </c>
      <c r="F347" s="1">
        <v>104740630</v>
      </c>
      <c r="G347" s="1">
        <v>5491.01</v>
      </c>
      <c r="H347" s="3">
        <f>IF(ISERR(LN(Table13633[[#This Row],[Close]]/E346)),"-",LN(Table13633[[#This Row],[Close]]/E346))</f>
        <v>1.311695217170283E-2</v>
      </c>
    </row>
    <row r="348" spans="1:8" x14ac:dyDescent="0.3">
      <c r="A348" s="2">
        <v>43614</v>
      </c>
      <c r="B348" s="1">
        <v>15773.3</v>
      </c>
      <c r="C348" s="1">
        <v>15973</v>
      </c>
      <c r="D348" s="1">
        <v>15754.35</v>
      </c>
      <c r="E348" s="1">
        <v>15865.6</v>
      </c>
      <c r="F348" s="1">
        <v>30451270</v>
      </c>
      <c r="G348" s="1">
        <v>2293.7199999999998</v>
      </c>
      <c r="H348" s="3">
        <f>IF(ISERR(LN(Table13633[[#This Row],[Close]]/E347)),"-",LN(Table13633[[#This Row],[Close]]/E347))</f>
        <v>6.5480913059824926E-3</v>
      </c>
    </row>
    <row r="349" spans="1:8" x14ac:dyDescent="0.3">
      <c r="A349" s="2">
        <v>43615</v>
      </c>
      <c r="B349" s="1">
        <v>15908.95</v>
      </c>
      <c r="C349" s="1">
        <v>16034.75</v>
      </c>
      <c r="D349" s="1">
        <v>15879.2</v>
      </c>
      <c r="E349" s="1">
        <v>15997.35</v>
      </c>
      <c r="F349" s="1">
        <v>51495682</v>
      </c>
      <c r="G349" s="1">
        <v>3250.98</v>
      </c>
      <c r="H349" s="3">
        <f>IF(ISERR(LN(Table13633[[#This Row],[Close]]/E348)),"-",LN(Table13633[[#This Row],[Close]]/E348))</f>
        <v>8.2698401037666451E-3</v>
      </c>
    </row>
    <row r="350" spans="1:8" x14ac:dyDescent="0.3">
      <c r="A350" s="2">
        <v>43616</v>
      </c>
      <c r="B350" s="1">
        <v>16070.6</v>
      </c>
      <c r="C350" s="1">
        <v>16197.35</v>
      </c>
      <c r="D350" s="1">
        <v>16042.6</v>
      </c>
      <c r="E350" s="1">
        <v>16160.65</v>
      </c>
      <c r="F350" s="1">
        <v>53201572</v>
      </c>
      <c r="G350" s="1">
        <v>2650.82</v>
      </c>
      <c r="H350" s="3">
        <f>IF(ISERR(LN(Table13633[[#This Row],[Close]]/E349)),"-",LN(Table13633[[#This Row],[Close]]/E349))</f>
        <v>1.0156191533866163E-2</v>
      </c>
    </row>
    <row r="351" spans="1:8" x14ac:dyDescent="0.3">
      <c r="A351" s="2">
        <v>43619</v>
      </c>
      <c r="B351" s="1">
        <v>16159.5</v>
      </c>
      <c r="C351" s="1">
        <v>16391</v>
      </c>
      <c r="D351" s="1">
        <v>16082.8</v>
      </c>
      <c r="E351" s="1">
        <v>16360.55</v>
      </c>
      <c r="F351" s="1">
        <v>28151209</v>
      </c>
      <c r="G351" s="1">
        <v>2085.29</v>
      </c>
      <c r="H351" s="3">
        <f>IF(ISERR(LN(Table13633[[#This Row],[Close]]/E350)),"-",LN(Table13633[[#This Row],[Close]]/E350))</f>
        <v>1.2293674135103773E-2</v>
      </c>
    </row>
    <row r="352" spans="1:8" x14ac:dyDescent="0.3">
      <c r="A352" s="2">
        <v>43620</v>
      </c>
      <c r="B352" s="1">
        <v>16276.8</v>
      </c>
      <c r="C352" s="1">
        <v>16285.85</v>
      </c>
      <c r="D352" s="1">
        <v>16072.9</v>
      </c>
      <c r="E352" s="1">
        <v>16105.2</v>
      </c>
      <c r="F352" s="1">
        <v>35764516</v>
      </c>
      <c r="G352" s="1">
        <v>2294.56</v>
      </c>
      <c r="H352" s="3">
        <f>IF(ISERR(LN(Table13633[[#This Row],[Close]]/E351)),"-",LN(Table13633[[#This Row],[Close]]/E351))</f>
        <v>-1.5730747981792598E-2</v>
      </c>
    </row>
    <row r="353" spans="1:8" x14ac:dyDescent="0.3">
      <c r="A353" s="2">
        <v>43622</v>
      </c>
      <c r="B353" s="1">
        <v>16155.8</v>
      </c>
      <c r="C353" s="1">
        <v>16159.75</v>
      </c>
      <c r="D353" s="1">
        <v>15991.4</v>
      </c>
      <c r="E353" s="1">
        <v>16012.1</v>
      </c>
      <c r="F353" s="1">
        <v>31264718</v>
      </c>
      <c r="G353" s="1">
        <v>2276.8000000000002</v>
      </c>
      <c r="H353" s="3">
        <f>IF(ISERR(LN(Table13633[[#This Row],[Close]]/E352)),"-",LN(Table13633[[#This Row],[Close]]/E352))</f>
        <v>-5.7975147827852205E-3</v>
      </c>
    </row>
    <row r="354" spans="1:8" x14ac:dyDescent="0.3">
      <c r="A354" s="2">
        <v>43623</v>
      </c>
      <c r="B354" s="1">
        <v>16042.3</v>
      </c>
      <c r="C354" s="1">
        <v>16155.05</v>
      </c>
      <c r="D354" s="1">
        <v>15972.75</v>
      </c>
      <c r="E354" s="1">
        <v>16109.85</v>
      </c>
      <c r="F354" s="1">
        <v>29098049</v>
      </c>
      <c r="G354" s="1">
        <v>1474.48</v>
      </c>
      <c r="H354" s="3">
        <f>IF(ISERR(LN(Table13633[[#This Row],[Close]]/E353)),"-",LN(Table13633[[#This Row],[Close]]/E353))</f>
        <v>6.0861997317326931E-3</v>
      </c>
    </row>
    <row r="355" spans="1:8" x14ac:dyDescent="0.3">
      <c r="A355" s="2">
        <v>43626</v>
      </c>
      <c r="B355" s="1">
        <v>16176.85</v>
      </c>
      <c r="C355" s="1">
        <v>16381.65</v>
      </c>
      <c r="D355" s="1">
        <v>16152.2</v>
      </c>
      <c r="E355" s="1">
        <v>16362.4</v>
      </c>
      <c r="F355" s="1">
        <v>24741844</v>
      </c>
      <c r="G355" s="1">
        <v>1540.38</v>
      </c>
      <c r="H355" s="3">
        <f>IF(ISERR(LN(Table13633[[#This Row],[Close]]/E354)),"-",LN(Table13633[[#This Row],[Close]]/E354))</f>
        <v>1.5555133523248514E-2</v>
      </c>
    </row>
    <row r="356" spans="1:8" x14ac:dyDescent="0.3">
      <c r="A356" s="2">
        <v>43627</v>
      </c>
      <c r="B356" s="1">
        <v>16406.25</v>
      </c>
      <c r="C356" s="1">
        <v>16488.650000000001</v>
      </c>
      <c r="D356" s="1">
        <v>16380.5</v>
      </c>
      <c r="E356" s="1">
        <v>16448.099999999999</v>
      </c>
      <c r="F356" s="1">
        <v>30617086</v>
      </c>
      <c r="G356" s="1">
        <v>2001.59</v>
      </c>
      <c r="H356" s="3">
        <f>IF(ISERR(LN(Table13633[[#This Row],[Close]]/E355)),"-",LN(Table13633[[#This Row],[Close]]/E355))</f>
        <v>5.2239493389903005E-3</v>
      </c>
    </row>
    <row r="357" spans="1:8" x14ac:dyDescent="0.3">
      <c r="A357" s="2">
        <v>43628</v>
      </c>
      <c r="B357" s="1">
        <v>16441.75</v>
      </c>
      <c r="C357" s="1">
        <v>16446.95</v>
      </c>
      <c r="D357" s="1">
        <v>16283.65</v>
      </c>
      <c r="E357" s="1">
        <v>16425.95</v>
      </c>
      <c r="F357" s="1">
        <v>29518108</v>
      </c>
      <c r="G357" s="1">
        <v>1974.22</v>
      </c>
      <c r="H357" s="3">
        <f>IF(ISERR(LN(Table13633[[#This Row],[Close]]/E356)),"-",LN(Table13633[[#This Row],[Close]]/E356))</f>
        <v>-1.3475676621479912E-3</v>
      </c>
    </row>
    <row r="358" spans="1:8" x14ac:dyDescent="0.3">
      <c r="A358" s="2">
        <v>43629</v>
      </c>
      <c r="B358" s="1">
        <v>16340.05</v>
      </c>
      <c r="C358" s="1">
        <v>16421.8</v>
      </c>
      <c r="D358" s="1">
        <v>16282.65</v>
      </c>
      <c r="E358" s="1">
        <v>16316.6</v>
      </c>
      <c r="F358" s="1">
        <v>24126342</v>
      </c>
      <c r="G358" s="1">
        <v>1762.19</v>
      </c>
      <c r="H358" s="3">
        <f>IF(ISERR(LN(Table13633[[#This Row],[Close]]/E357)),"-",LN(Table13633[[#This Row],[Close]]/E357))</f>
        <v>-6.6794068604376245E-3</v>
      </c>
    </row>
    <row r="359" spans="1:8" x14ac:dyDescent="0.3">
      <c r="A359" s="2">
        <v>43630</v>
      </c>
      <c r="B359" s="1">
        <v>16326.7</v>
      </c>
      <c r="C359" s="1">
        <v>16336.1</v>
      </c>
      <c r="D359" s="1">
        <v>16239.2</v>
      </c>
      <c r="E359" s="1">
        <v>16268.2</v>
      </c>
      <c r="F359" s="1">
        <v>26301593</v>
      </c>
      <c r="G359" s="1">
        <v>1596.98</v>
      </c>
      <c r="H359" s="3">
        <f>IF(ISERR(LN(Table13633[[#This Row],[Close]]/E358)),"-",LN(Table13633[[#This Row],[Close]]/E358))</f>
        <v>-2.9707124545613308E-3</v>
      </c>
    </row>
    <row r="360" spans="1:8" x14ac:dyDescent="0.3">
      <c r="A360" s="2">
        <v>43633</v>
      </c>
      <c r="B360" s="1">
        <v>16285</v>
      </c>
      <c r="C360" s="1">
        <v>16313.55</v>
      </c>
      <c r="D360" s="1">
        <v>16190.9</v>
      </c>
      <c r="E360" s="1">
        <v>16228.2</v>
      </c>
      <c r="F360" s="1">
        <v>21959319</v>
      </c>
      <c r="G360" s="1">
        <v>1109.81</v>
      </c>
      <c r="H360" s="3">
        <f>IF(ISERR(LN(Table13633[[#This Row],[Close]]/E359)),"-",LN(Table13633[[#This Row],[Close]]/E359))</f>
        <v>-2.461812397787561E-3</v>
      </c>
    </row>
    <row r="361" spans="1:8" x14ac:dyDescent="0.3">
      <c r="A361" s="2">
        <v>43634</v>
      </c>
      <c r="B361" s="1">
        <v>16215.7</v>
      </c>
      <c r="C361" s="1">
        <v>16352.4</v>
      </c>
      <c r="D361" s="1">
        <v>16212.3</v>
      </c>
      <c r="E361" s="1">
        <v>16322.5</v>
      </c>
      <c r="F361" s="1">
        <v>31939866</v>
      </c>
      <c r="G361" s="1">
        <v>1484.82</v>
      </c>
      <c r="H361" s="3">
        <f>IF(ISERR(LN(Table13633[[#This Row],[Close]]/E360)),"-",LN(Table13633[[#This Row],[Close]]/E360))</f>
        <v>5.7940544327762678E-3</v>
      </c>
    </row>
    <row r="362" spans="1:8" x14ac:dyDescent="0.3">
      <c r="A362" s="2">
        <v>43635</v>
      </c>
      <c r="B362" s="1">
        <v>16358.75</v>
      </c>
      <c r="C362" s="1">
        <v>16391.5</v>
      </c>
      <c r="D362" s="1">
        <v>16215.95</v>
      </c>
      <c r="E362" s="1">
        <v>16282.7</v>
      </c>
      <c r="F362" s="1">
        <v>29330912</v>
      </c>
      <c r="G362" s="1">
        <v>1498.99</v>
      </c>
      <c r="H362" s="3">
        <f>IF(ISERR(LN(Table13633[[#This Row],[Close]]/E361)),"-",LN(Table13633[[#This Row],[Close]]/E361))</f>
        <v>-2.4413295896133311E-3</v>
      </c>
    </row>
    <row r="363" spans="1:8" x14ac:dyDescent="0.3">
      <c r="A363" s="2">
        <v>43636</v>
      </c>
      <c r="B363" s="1">
        <v>16039</v>
      </c>
      <c r="C363" s="1">
        <v>16338.75</v>
      </c>
      <c r="D363" s="1">
        <v>15994.95</v>
      </c>
      <c r="E363" s="1">
        <v>16316.9</v>
      </c>
      <c r="F363" s="1">
        <v>33530558</v>
      </c>
      <c r="G363" s="1">
        <v>1839.08</v>
      </c>
      <c r="H363" s="3">
        <f>IF(ISERR(LN(Table13633[[#This Row],[Close]]/E362)),"-",LN(Table13633[[#This Row],[Close]]/E362))</f>
        <v>2.0981860235581183E-3</v>
      </c>
    </row>
    <row r="364" spans="1:8" x14ac:dyDescent="0.3">
      <c r="A364" s="2">
        <v>43637</v>
      </c>
      <c r="B364" s="1">
        <v>16343.35</v>
      </c>
      <c r="C364" s="1">
        <v>16358.95</v>
      </c>
      <c r="D364" s="1">
        <v>16154.85</v>
      </c>
      <c r="E364" s="1">
        <v>16189.4</v>
      </c>
      <c r="F364" s="1">
        <v>44927711</v>
      </c>
      <c r="G364" s="1">
        <v>3091.21</v>
      </c>
      <c r="H364" s="3">
        <f>IF(ISERR(LN(Table13633[[#This Row],[Close]]/E363)),"-",LN(Table13633[[#This Row],[Close]]/E363))</f>
        <v>-7.8446734233151034E-3</v>
      </c>
    </row>
    <row r="365" spans="1:8" x14ac:dyDescent="0.3">
      <c r="A365" s="2">
        <v>43640</v>
      </c>
      <c r="B365" s="1">
        <v>16202.4</v>
      </c>
      <c r="C365" s="1">
        <v>16231.6</v>
      </c>
      <c r="D365" s="1">
        <v>16142.4</v>
      </c>
      <c r="E365" s="1">
        <v>16187.4</v>
      </c>
      <c r="F365" s="1">
        <v>16349337</v>
      </c>
      <c r="G365" s="1">
        <v>1110.19</v>
      </c>
      <c r="H365" s="3">
        <f>IF(ISERR(LN(Table13633[[#This Row],[Close]]/E364)),"-",LN(Table13633[[#This Row],[Close]]/E364))</f>
        <v>-1.2354525478395294E-4</v>
      </c>
    </row>
    <row r="366" spans="1:8" x14ac:dyDescent="0.3">
      <c r="A366" s="2">
        <v>43641</v>
      </c>
      <c r="B366" s="1">
        <v>16158.8</v>
      </c>
      <c r="C366" s="1">
        <v>16252.95</v>
      </c>
      <c r="D366" s="1">
        <v>16050.6</v>
      </c>
      <c r="E366" s="1">
        <v>16214.45</v>
      </c>
      <c r="F366" s="1">
        <v>19774495</v>
      </c>
      <c r="G366" s="1">
        <v>1105.27</v>
      </c>
      <c r="H366" s="3">
        <f>IF(ISERR(LN(Table13633[[#This Row],[Close]]/E365)),"-",LN(Table13633[[#This Row],[Close]]/E365))</f>
        <v>1.6696581389070298E-3</v>
      </c>
    </row>
    <row r="367" spans="1:8" x14ac:dyDescent="0.3">
      <c r="A367" s="2">
        <v>43642</v>
      </c>
      <c r="B367" s="1">
        <v>16152.7</v>
      </c>
      <c r="C367" s="1">
        <v>16255.2</v>
      </c>
      <c r="D367" s="1">
        <v>16079.2</v>
      </c>
      <c r="E367" s="1">
        <v>16101.7</v>
      </c>
      <c r="F367" s="1" t="s">
        <v>22</v>
      </c>
      <c r="G367" s="1" t="s">
        <v>22</v>
      </c>
      <c r="H367" s="3">
        <f>IF(ISERR(LN(Table13633[[#This Row],[Close]]/E366)),"-",LN(Table13633[[#This Row],[Close]]/E366))</f>
        <v>-6.9779634951134626E-3</v>
      </c>
    </row>
    <row r="368" spans="1:8" x14ac:dyDescent="0.3">
      <c r="A368" s="2">
        <v>43643</v>
      </c>
      <c r="B368" s="1">
        <v>16096.2</v>
      </c>
      <c r="C368" s="1">
        <v>16129.4</v>
      </c>
      <c r="D368" s="1">
        <v>15946.65</v>
      </c>
      <c r="E368" s="1">
        <v>15991.8</v>
      </c>
      <c r="F368" s="1">
        <v>41146293</v>
      </c>
      <c r="G368" s="1">
        <v>2572.62</v>
      </c>
      <c r="H368" s="3">
        <f>IF(ISERR(LN(Table13633[[#This Row],[Close]]/E367)),"-",LN(Table13633[[#This Row],[Close]]/E367))</f>
        <v>-6.8487656115224105E-3</v>
      </c>
    </row>
    <row r="369" spans="1:8" x14ac:dyDescent="0.3">
      <c r="A369" s="2">
        <v>43644</v>
      </c>
      <c r="B369" s="1">
        <v>16069.9</v>
      </c>
      <c r="C369" s="1">
        <v>16085.4</v>
      </c>
      <c r="D369" s="1">
        <v>15904.8</v>
      </c>
      <c r="E369" s="1">
        <v>15936.45</v>
      </c>
      <c r="F369" s="1">
        <v>37902286</v>
      </c>
      <c r="G369" s="1">
        <v>1738.31</v>
      </c>
      <c r="H369" s="3">
        <f>IF(ISERR(LN(Table13633[[#This Row],[Close]]/E368)),"-",LN(Table13633[[#This Row],[Close]]/E368))</f>
        <v>-3.4671524714022664E-3</v>
      </c>
    </row>
    <row r="370" spans="1:8" x14ac:dyDescent="0.3">
      <c r="A370" s="2">
        <v>43647</v>
      </c>
      <c r="B370" s="1">
        <v>15982.7</v>
      </c>
      <c r="C370" s="1">
        <v>16023.55</v>
      </c>
      <c r="D370" s="1">
        <v>15893.55</v>
      </c>
      <c r="E370" s="1">
        <v>15916.7</v>
      </c>
      <c r="F370" s="1">
        <v>16679967</v>
      </c>
      <c r="G370" s="1">
        <v>1326.11</v>
      </c>
      <c r="H370" s="3">
        <f>IF(ISERR(LN(Table13633[[#This Row],[Close]]/E369)),"-",LN(Table13633[[#This Row],[Close]]/E369))</f>
        <v>-1.2400658980918665E-3</v>
      </c>
    </row>
    <row r="371" spans="1:8" x14ac:dyDescent="0.3">
      <c r="A371" s="2">
        <v>43648</v>
      </c>
      <c r="B371" s="1">
        <v>15952.9</v>
      </c>
      <c r="C371" s="1">
        <v>16096.95</v>
      </c>
      <c r="D371" s="1">
        <v>15886.45</v>
      </c>
      <c r="E371" s="1">
        <v>16074.1</v>
      </c>
      <c r="F371" s="1">
        <v>16987207</v>
      </c>
      <c r="G371" s="1">
        <v>1325.34</v>
      </c>
      <c r="H371" s="3">
        <f>IF(ISERR(LN(Table13633[[#This Row],[Close]]/E370)),"-",LN(Table13633[[#This Row],[Close]]/E370))</f>
        <v>9.840408500726542E-3</v>
      </c>
    </row>
    <row r="372" spans="1:8" x14ac:dyDescent="0.3">
      <c r="A372" s="2">
        <v>43649</v>
      </c>
      <c r="B372" s="1">
        <v>16091.1</v>
      </c>
      <c r="C372" s="1">
        <v>16097.15</v>
      </c>
      <c r="D372" s="1">
        <v>15906.4</v>
      </c>
      <c r="E372" s="1">
        <v>15927.65</v>
      </c>
      <c r="F372" s="1">
        <v>16757982</v>
      </c>
      <c r="G372" s="1">
        <v>1228.1600000000001</v>
      </c>
      <c r="H372" s="3">
        <f>IF(ISERR(LN(Table13633[[#This Row],[Close]]/E371)),"-",LN(Table13633[[#This Row],[Close]]/E371))</f>
        <v>-9.1526883600061993E-3</v>
      </c>
    </row>
    <row r="373" spans="1:8" x14ac:dyDescent="0.3">
      <c r="A373" s="2">
        <v>43650</v>
      </c>
      <c r="B373" s="1">
        <v>15901.45</v>
      </c>
      <c r="C373" s="1">
        <v>15992.6</v>
      </c>
      <c r="D373" s="1">
        <v>15896.9</v>
      </c>
      <c r="E373" s="1">
        <v>15942.4</v>
      </c>
      <c r="F373" s="1">
        <v>12823195</v>
      </c>
      <c r="G373" s="1">
        <v>975.14</v>
      </c>
      <c r="H373" s="3">
        <f>IF(ISERR(LN(Table13633[[#This Row],[Close]]/E372)),"-",LN(Table13633[[#This Row],[Close]]/E372))</f>
        <v>9.2563400767475194E-4</v>
      </c>
    </row>
    <row r="374" spans="1:8" x14ac:dyDescent="0.3">
      <c r="A374" s="2">
        <v>43651</v>
      </c>
      <c r="B374" s="1">
        <v>15960.85</v>
      </c>
      <c r="C374" s="1">
        <v>15979.45</v>
      </c>
      <c r="D374" s="1">
        <v>15520</v>
      </c>
      <c r="E374" s="1">
        <v>15550.05</v>
      </c>
      <c r="F374" s="1">
        <v>20473922</v>
      </c>
      <c r="G374" s="1">
        <v>1815.96</v>
      </c>
      <c r="H374" s="3">
        <f>IF(ISERR(LN(Table13633[[#This Row],[Close]]/E373)),"-",LN(Table13633[[#This Row],[Close]]/E373))</f>
        <v>-2.4918372591512309E-2</v>
      </c>
    </row>
    <row r="375" spans="1:8" x14ac:dyDescent="0.3">
      <c r="A375" s="2">
        <v>43654</v>
      </c>
      <c r="B375" s="1">
        <v>15410.85</v>
      </c>
      <c r="C375" s="1">
        <v>15480.15</v>
      </c>
      <c r="D375" s="1">
        <v>15317.4</v>
      </c>
      <c r="E375" s="1">
        <v>15376</v>
      </c>
      <c r="F375" s="1">
        <v>26980287</v>
      </c>
      <c r="G375" s="1">
        <v>2171.23</v>
      </c>
      <c r="H375" s="3">
        <f>IF(ISERR(LN(Table13633[[#This Row],[Close]]/E374)),"-",LN(Table13633[[#This Row],[Close]]/E374))</f>
        <v>-1.1256001826220559E-2</v>
      </c>
    </row>
    <row r="376" spans="1:8" x14ac:dyDescent="0.3">
      <c r="A376" s="2">
        <v>43655</v>
      </c>
      <c r="B376" s="1">
        <v>15381.35</v>
      </c>
      <c r="C376" s="1">
        <v>15434</v>
      </c>
      <c r="D376" s="1">
        <v>15123.6</v>
      </c>
      <c r="E376" s="1">
        <v>15254.5</v>
      </c>
      <c r="F376" s="1">
        <v>23588410</v>
      </c>
      <c r="G376" s="1">
        <v>2235.38</v>
      </c>
      <c r="H376" s="3">
        <f>IF(ISERR(LN(Table13633[[#This Row],[Close]]/E375)),"-",LN(Table13633[[#This Row],[Close]]/E375))</f>
        <v>-7.9333107354238753E-3</v>
      </c>
    </row>
    <row r="377" spans="1:8" x14ac:dyDescent="0.3">
      <c r="A377" s="2">
        <v>43656</v>
      </c>
      <c r="B377" s="1">
        <v>15077</v>
      </c>
      <c r="C377" s="1">
        <v>15322.75</v>
      </c>
      <c r="D377" s="1">
        <v>15045.1</v>
      </c>
      <c r="E377" s="1">
        <v>15168.6</v>
      </c>
      <c r="F377" s="1">
        <v>23946977</v>
      </c>
      <c r="G377" s="1">
        <v>2479.96</v>
      </c>
      <c r="H377" s="3">
        <f>IF(ISERR(LN(Table13633[[#This Row],[Close]]/E376)),"-",LN(Table13633[[#This Row],[Close]]/E376))</f>
        <v>-5.6470398001774186E-3</v>
      </c>
    </row>
    <row r="378" spans="1:8" x14ac:dyDescent="0.3">
      <c r="A378" s="2">
        <v>43657</v>
      </c>
      <c r="B378" s="1">
        <v>15256.55</v>
      </c>
      <c r="C378" s="1">
        <v>15258.35</v>
      </c>
      <c r="D378" s="1">
        <v>15060.9</v>
      </c>
      <c r="E378" s="1">
        <v>15214.25</v>
      </c>
      <c r="F378" s="1">
        <v>20376482</v>
      </c>
      <c r="G378" s="1">
        <v>1611.96</v>
      </c>
      <c r="H378" s="3">
        <f>IF(ISERR(LN(Table13633[[#This Row],[Close]]/E377)),"-",LN(Table13633[[#This Row],[Close]]/E377))</f>
        <v>3.0049869812354955E-3</v>
      </c>
    </row>
    <row r="379" spans="1:8" x14ac:dyDescent="0.3">
      <c r="A379" s="2">
        <v>43658</v>
      </c>
      <c r="B379" s="1">
        <v>15227.6</v>
      </c>
      <c r="C379" s="1">
        <v>15293.35</v>
      </c>
      <c r="D379" s="1">
        <v>15186.1</v>
      </c>
      <c r="E379" s="1">
        <v>15227.4</v>
      </c>
      <c r="F379" s="1">
        <v>24358006</v>
      </c>
      <c r="G379" s="1">
        <v>1667.36</v>
      </c>
      <c r="H379" s="3">
        <f>IF(ISERR(LN(Table13633[[#This Row],[Close]]/E378)),"-",LN(Table13633[[#This Row],[Close]]/E378))</f>
        <v>8.6394796720525079E-4</v>
      </c>
    </row>
    <row r="380" spans="1:8" x14ac:dyDescent="0.3">
      <c r="A380" s="2">
        <v>43661</v>
      </c>
      <c r="B380" s="1">
        <v>15516.25</v>
      </c>
      <c r="C380" s="1">
        <v>15697.45</v>
      </c>
      <c r="D380" s="1">
        <v>15406.25</v>
      </c>
      <c r="E380" s="1">
        <v>15662.05</v>
      </c>
      <c r="F380" s="1">
        <v>44809100</v>
      </c>
      <c r="G380" s="1">
        <v>3590.4</v>
      </c>
      <c r="H380" s="3">
        <f>IF(ISERR(LN(Table13633[[#This Row],[Close]]/E379)),"-",LN(Table13633[[#This Row],[Close]]/E379))</f>
        <v>2.8144152123175184E-2</v>
      </c>
    </row>
    <row r="381" spans="1:8" x14ac:dyDescent="0.3">
      <c r="A381" s="2">
        <v>43662</v>
      </c>
      <c r="B381" s="1">
        <v>15608.75</v>
      </c>
      <c r="C381" s="1">
        <v>15630.6</v>
      </c>
      <c r="D381" s="1">
        <v>15532.3</v>
      </c>
      <c r="E381" s="1">
        <v>15580.45</v>
      </c>
      <c r="F381" s="1">
        <v>25114991</v>
      </c>
      <c r="G381" s="1">
        <v>1971.09</v>
      </c>
      <c r="H381" s="3">
        <f>IF(ISERR(LN(Table13633[[#This Row],[Close]]/E380)),"-",LN(Table13633[[#This Row],[Close]]/E380))</f>
        <v>-5.2236655548915786E-3</v>
      </c>
    </row>
    <row r="382" spans="1:8" x14ac:dyDescent="0.3">
      <c r="A382" s="2">
        <v>43663</v>
      </c>
      <c r="B382" s="1">
        <v>15602.7</v>
      </c>
      <c r="C382" s="1">
        <v>15708.8</v>
      </c>
      <c r="D382" s="1">
        <v>15508.95</v>
      </c>
      <c r="E382" s="1">
        <v>15675.95</v>
      </c>
      <c r="F382" s="1">
        <v>31073297</v>
      </c>
      <c r="G382" s="1">
        <v>2317.1999999999998</v>
      </c>
      <c r="H382" s="3">
        <f>IF(ISERR(LN(Table13633[[#This Row],[Close]]/E381)),"-",LN(Table13633[[#This Row],[Close]]/E381))</f>
        <v>6.1107675340575946E-3</v>
      </c>
    </row>
    <row r="383" spans="1:8" x14ac:dyDescent="0.3">
      <c r="A383" s="2">
        <v>43664</v>
      </c>
      <c r="B383" s="1">
        <v>15554.9</v>
      </c>
      <c r="C383" s="1">
        <v>15636.85</v>
      </c>
      <c r="D383" s="1">
        <v>15455.05</v>
      </c>
      <c r="E383" s="1">
        <v>15498.45</v>
      </c>
      <c r="F383" s="1">
        <v>51334929</v>
      </c>
      <c r="G383" s="1">
        <v>3196.92</v>
      </c>
      <c r="H383" s="3">
        <f>IF(ISERR(LN(Table13633[[#This Row],[Close]]/E382)),"-",LN(Table13633[[#This Row],[Close]]/E382))</f>
        <v>-1.1387671818249774E-2</v>
      </c>
    </row>
    <row r="384" spans="1:8" x14ac:dyDescent="0.3">
      <c r="A384" s="2">
        <v>43665</v>
      </c>
      <c r="B384" s="1">
        <v>15520.7</v>
      </c>
      <c r="C384" s="1">
        <v>15611.6</v>
      </c>
      <c r="D384" s="1">
        <v>15363.05</v>
      </c>
      <c r="E384" s="1">
        <v>15383.65</v>
      </c>
      <c r="F384" s="1">
        <v>24071564</v>
      </c>
      <c r="G384" s="1">
        <v>1841.28</v>
      </c>
      <c r="H384" s="3">
        <f>IF(ISERR(LN(Table13633[[#This Row],[Close]]/E383)),"-",LN(Table13633[[#This Row],[Close]]/E383))</f>
        <v>-7.4347618072313042E-3</v>
      </c>
    </row>
    <row r="385" spans="1:8" x14ac:dyDescent="0.3">
      <c r="A385" s="2">
        <v>43668</v>
      </c>
      <c r="B385" s="1">
        <v>15387.45</v>
      </c>
      <c r="C385" s="1">
        <v>15494.05</v>
      </c>
      <c r="D385" s="1">
        <v>15334.6</v>
      </c>
      <c r="E385" s="1">
        <v>15448.25</v>
      </c>
      <c r="F385" s="1">
        <v>21199392</v>
      </c>
      <c r="G385" s="1">
        <v>1587.46</v>
      </c>
      <c r="H385" s="3">
        <f>IF(ISERR(LN(Table13633[[#This Row],[Close]]/E384)),"-",LN(Table13633[[#This Row],[Close]]/E384))</f>
        <v>4.1904712023306248E-3</v>
      </c>
    </row>
    <row r="386" spans="1:8" x14ac:dyDescent="0.3">
      <c r="A386" s="2">
        <v>43669</v>
      </c>
      <c r="B386" s="1">
        <v>15497.55</v>
      </c>
      <c r="C386" s="1">
        <v>15645.7</v>
      </c>
      <c r="D386" s="1">
        <v>15467.7</v>
      </c>
      <c r="E386" s="1">
        <v>15493.4</v>
      </c>
      <c r="F386" s="1">
        <v>26632051</v>
      </c>
      <c r="G386" s="1">
        <v>2297.48</v>
      </c>
      <c r="H386" s="3">
        <f>IF(ISERR(LN(Table13633[[#This Row],[Close]]/E385)),"-",LN(Table13633[[#This Row],[Close]]/E385))</f>
        <v>2.9183984723112504E-3</v>
      </c>
    </row>
    <row r="387" spans="1:8" x14ac:dyDescent="0.3">
      <c r="A387" s="2">
        <v>43670</v>
      </c>
      <c r="B387" s="1">
        <v>15465.8</v>
      </c>
      <c r="C387" s="1">
        <v>15531.85</v>
      </c>
      <c r="D387" s="1">
        <v>15332.85</v>
      </c>
      <c r="E387" s="1">
        <v>15380.75</v>
      </c>
      <c r="F387" s="1">
        <v>20116466</v>
      </c>
      <c r="G387" s="1">
        <v>1691.8</v>
      </c>
      <c r="H387" s="3">
        <f>IF(ISERR(LN(Table13633[[#This Row],[Close]]/E386)),"-",LN(Table13633[[#This Row],[Close]]/E386))</f>
        <v>-7.2973992743473074E-3</v>
      </c>
    </row>
    <row r="388" spans="1:8" x14ac:dyDescent="0.3">
      <c r="A388" s="2">
        <v>43671</v>
      </c>
      <c r="B388" s="1">
        <v>15383.15</v>
      </c>
      <c r="C388" s="1">
        <v>15510.6</v>
      </c>
      <c r="D388" s="1">
        <v>15343.05</v>
      </c>
      <c r="E388" s="1">
        <v>15474.65</v>
      </c>
      <c r="F388" s="1">
        <v>28335619</v>
      </c>
      <c r="G388" s="1">
        <v>2244.21</v>
      </c>
      <c r="H388" s="3">
        <f>IF(ISERR(LN(Table13633[[#This Row],[Close]]/E387)),"-",LN(Table13633[[#This Row],[Close]]/E387))</f>
        <v>6.0864736725637514E-3</v>
      </c>
    </row>
    <row r="389" spans="1:8" x14ac:dyDescent="0.3">
      <c r="A389" s="2">
        <v>43672</v>
      </c>
      <c r="B389" s="1">
        <v>15442.5</v>
      </c>
      <c r="C389" s="1">
        <v>15461.65</v>
      </c>
      <c r="D389" s="1">
        <v>15265.35</v>
      </c>
      <c r="E389" s="1">
        <v>15348.05</v>
      </c>
      <c r="F389" s="1">
        <v>17995198</v>
      </c>
      <c r="G389" s="1">
        <v>1342.96</v>
      </c>
      <c r="H389" s="3">
        <f>IF(ISERR(LN(Table13633[[#This Row],[Close]]/E388)),"-",LN(Table13633[[#This Row],[Close]]/E388))</f>
        <v>-8.2147710576419234E-3</v>
      </c>
    </row>
    <row r="390" spans="1:8" x14ac:dyDescent="0.3">
      <c r="A390" s="2">
        <v>43675</v>
      </c>
      <c r="B390" s="1">
        <v>15365.1</v>
      </c>
      <c r="C390" s="1">
        <v>15528.1</v>
      </c>
      <c r="D390" s="1">
        <v>15297</v>
      </c>
      <c r="E390" s="1">
        <v>15400.85</v>
      </c>
      <c r="F390" s="1">
        <v>17712106</v>
      </c>
      <c r="G390" s="1">
        <v>1385.39</v>
      </c>
      <c r="H390" s="3">
        <f>IF(ISERR(LN(Table13633[[#This Row],[Close]]/E389)),"-",LN(Table13633[[#This Row],[Close]]/E389))</f>
        <v>3.4342725687484857E-3</v>
      </c>
    </row>
    <row r="391" spans="1:8" x14ac:dyDescent="0.3">
      <c r="A391" s="2">
        <v>43676</v>
      </c>
      <c r="B391" s="1">
        <v>15409.45</v>
      </c>
      <c r="C391" s="1">
        <v>15527.5</v>
      </c>
      <c r="D391" s="1">
        <v>15361.45</v>
      </c>
      <c r="E391" s="1">
        <v>15501.65</v>
      </c>
      <c r="F391" s="1">
        <v>24391431</v>
      </c>
      <c r="G391" s="1">
        <v>2007.89</v>
      </c>
      <c r="H391" s="3">
        <f>IF(ISERR(LN(Table13633[[#This Row],[Close]]/E390)),"-",LN(Table13633[[#This Row],[Close]]/E390))</f>
        <v>6.5237671709320972E-3</v>
      </c>
    </row>
    <row r="392" spans="1:8" x14ac:dyDescent="0.3">
      <c r="A392" s="2">
        <v>43677</v>
      </c>
      <c r="B392" s="1">
        <v>15437.6</v>
      </c>
      <c r="C392" s="1">
        <v>15649.15</v>
      </c>
      <c r="D392" s="1">
        <v>15303.7</v>
      </c>
      <c r="E392" s="1">
        <v>15620.2</v>
      </c>
      <c r="F392" s="1">
        <v>30797834</v>
      </c>
      <c r="G392" s="1">
        <v>2375.5</v>
      </c>
      <c r="H392" s="3">
        <f>IF(ISERR(LN(Table13633[[#This Row],[Close]]/E391)),"-",LN(Table13633[[#This Row],[Close]]/E391))</f>
        <v>7.6184785543461043E-3</v>
      </c>
    </row>
    <row r="393" spans="1:8" x14ac:dyDescent="0.3">
      <c r="A393" s="2">
        <v>43678</v>
      </c>
      <c r="B393" s="1">
        <v>15576.95</v>
      </c>
      <c r="C393" s="1">
        <v>15593.55</v>
      </c>
      <c r="D393" s="1">
        <v>15277.75</v>
      </c>
      <c r="E393" s="1">
        <v>15332.1</v>
      </c>
      <c r="F393" s="1">
        <v>39775850</v>
      </c>
      <c r="G393" s="1">
        <v>2412.6</v>
      </c>
      <c r="H393" s="3">
        <f>IF(ISERR(LN(Table13633[[#This Row],[Close]]/E392)),"-",LN(Table13633[[#This Row],[Close]]/E392))</f>
        <v>-1.861627862355332E-2</v>
      </c>
    </row>
    <row r="394" spans="1:8" x14ac:dyDescent="0.3">
      <c r="A394" s="2">
        <v>43679</v>
      </c>
      <c r="B394" s="1">
        <v>15277.65</v>
      </c>
      <c r="C394" s="1">
        <v>15461.05</v>
      </c>
      <c r="D394" s="1">
        <v>15208.8</v>
      </c>
      <c r="E394" s="1">
        <v>15422.1</v>
      </c>
      <c r="F394" s="1">
        <v>25330329</v>
      </c>
      <c r="G394" s="1">
        <v>1990.95</v>
      </c>
      <c r="H394" s="3">
        <f>IF(ISERR(LN(Table13633[[#This Row],[Close]]/E393)),"-",LN(Table13633[[#This Row],[Close]]/E393))</f>
        <v>5.8528758297091031E-3</v>
      </c>
    </row>
    <row r="395" spans="1:8" x14ac:dyDescent="0.3">
      <c r="A395" s="2">
        <v>43682</v>
      </c>
      <c r="B395" s="1">
        <v>15349.7</v>
      </c>
      <c r="C395" s="1">
        <v>15544.9</v>
      </c>
      <c r="D395" s="1">
        <v>15312.55</v>
      </c>
      <c r="E395" s="1">
        <v>15518.55</v>
      </c>
      <c r="F395" s="1">
        <v>26873535</v>
      </c>
      <c r="G395" s="1">
        <v>2040.86</v>
      </c>
      <c r="H395" s="3">
        <f>IF(ISERR(LN(Table13633[[#This Row],[Close]]/E394)),"-",LN(Table13633[[#This Row],[Close]]/E394))</f>
        <v>6.2345369223338713E-3</v>
      </c>
    </row>
    <row r="396" spans="1:8" x14ac:dyDescent="0.3">
      <c r="A396" s="2">
        <v>43683</v>
      </c>
      <c r="B396" s="1">
        <v>15479.2</v>
      </c>
      <c r="C396" s="1">
        <v>15636.5</v>
      </c>
      <c r="D396" s="1">
        <v>15434.25</v>
      </c>
      <c r="E396" s="1">
        <v>15514.8</v>
      </c>
      <c r="F396" s="1">
        <v>29684463</v>
      </c>
      <c r="G396" s="1">
        <v>2245.0100000000002</v>
      </c>
      <c r="H396" s="3">
        <f>IF(ISERR(LN(Table13633[[#This Row],[Close]]/E395)),"-",LN(Table13633[[#This Row],[Close]]/E395))</f>
        <v>-2.4167548899828596E-4</v>
      </c>
    </row>
    <row r="397" spans="1:8" x14ac:dyDescent="0.3">
      <c r="A397" s="2">
        <v>43684</v>
      </c>
      <c r="B397" s="1">
        <v>15591.15</v>
      </c>
      <c r="C397" s="1">
        <v>15730.7</v>
      </c>
      <c r="D397" s="1">
        <v>15522.85</v>
      </c>
      <c r="E397" s="1">
        <v>15583.35</v>
      </c>
      <c r="F397" s="1">
        <v>21314090</v>
      </c>
      <c r="G397" s="1">
        <v>1700.24</v>
      </c>
      <c r="H397" s="3">
        <f>IF(ISERR(LN(Table13633[[#This Row],[Close]]/E396)),"-",LN(Table13633[[#This Row],[Close]]/E396))</f>
        <v>4.408629518360266E-3</v>
      </c>
    </row>
    <row r="398" spans="1:8" x14ac:dyDescent="0.3">
      <c r="A398" s="2">
        <v>43685</v>
      </c>
      <c r="B398" s="1">
        <v>15677.45</v>
      </c>
      <c r="C398" s="1">
        <v>15919.2</v>
      </c>
      <c r="D398" s="1">
        <v>15654.45</v>
      </c>
      <c r="E398" s="1">
        <v>15867.95</v>
      </c>
      <c r="F398" s="1">
        <v>26614771</v>
      </c>
      <c r="G398" s="1">
        <v>2207.8000000000002</v>
      </c>
      <c r="H398" s="3">
        <f>IF(ISERR(LN(Table13633[[#This Row],[Close]]/E397)),"-",LN(Table13633[[#This Row],[Close]]/E397))</f>
        <v>1.8098315066673632E-2</v>
      </c>
    </row>
    <row r="399" spans="1:8" x14ac:dyDescent="0.3">
      <c r="A399" s="2">
        <v>43686</v>
      </c>
      <c r="B399" s="1">
        <v>15898</v>
      </c>
      <c r="C399" s="1">
        <v>15945.4</v>
      </c>
      <c r="D399" s="1">
        <v>15785.75</v>
      </c>
      <c r="E399" s="1">
        <v>15821.35</v>
      </c>
      <c r="F399" s="1">
        <v>32476723</v>
      </c>
      <c r="G399" s="1">
        <v>1607.22</v>
      </c>
      <c r="H399" s="3">
        <f>IF(ISERR(LN(Table13633[[#This Row],[Close]]/E398)),"-",LN(Table13633[[#This Row],[Close]]/E398))</f>
        <v>-2.9410579337591368E-3</v>
      </c>
    </row>
    <row r="400" spans="1:8" x14ac:dyDescent="0.3">
      <c r="A400" s="2">
        <v>43690</v>
      </c>
      <c r="B400" s="1">
        <v>15809.25</v>
      </c>
      <c r="C400" s="1">
        <v>15822.4</v>
      </c>
      <c r="D400" s="1">
        <v>15379.6</v>
      </c>
      <c r="E400" s="1">
        <v>15424.4</v>
      </c>
      <c r="F400" s="1">
        <v>18332921</v>
      </c>
      <c r="G400" s="1">
        <v>1498.48</v>
      </c>
      <c r="H400" s="3">
        <f>IF(ISERR(LN(Table13633[[#This Row],[Close]]/E399)),"-",LN(Table13633[[#This Row],[Close]]/E399))</f>
        <v>-2.5409622575767558E-2</v>
      </c>
    </row>
    <row r="401" spans="1:8" x14ac:dyDescent="0.3">
      <c r="A401" s="2">
        <v>43691</v>
      </c>
      <c r="B401" s="1">
        <v>15467.35</v>
      </c>
      <c r="C401" s="1">
        <v>15518.45</v>
      </c>
      <c r="D401" s="1">
        <v>15298.5</v>
      </c>
      <c r="E401" s="1">
        <v>15466.25</v>
      </c>
      <c r="F401" s="1">
        <v>20443965</v>
      </c>
      <c r="G401" s="1">
        <v>1493.56</v>
      </c>
      <c r="H401" s="3">
        <f>IF(ISERR(LN(Table13633[[#This Row],[Close]]/E400)),"-",LN(Table13633[[#This Row],[Close]]/E400))</f>
        <v>2.7095594041703923E-3</v>
      </c>
    </row>
    <row r="402" spans="1:8" x14ac:dyDescent="0.3">
      <c r="A402" s="2">
        <v>43693</v>
      </c>
      <c r="B402" s="1">
        <v>15547.4</v>
      </c>
      <c r="C402" s="1">
        <v>15552.7</v>
      </c>
      <c r="D402" s="1">
        <v>15238.55</v>
      </c>
      <c r="E402" s="1">
        <v>15365.35</v>
      </c>
      <c r="F402" s="1">
        <v>21253923</v>
      </c>
      <c r="G402" s="1">
        <v>1861.03</v>
      </c>
      <c r="H402" s="3">
        <f>IF(ISERR(LN(Table13633[[#This Row],[Close]]/E401)),"-",LN(Table13633[[#This Row],[Close]]/E401))</f>
        <v>-6.5452561797587679E-3</v>
      </c>
    </row>
    <row r="403" spans="1:8" x14ac:dyDescent="0.3">
      <c r="A403" s="2">
        <v>43696</v>
      </c>
      <c r="B403" s="1">
        <v>15420.05</v>
      </c>
      <c r="C403" s="1">
        <v>15514.9</v>
      </c>
      <c r="D403" s="1">
        <v>15396</v>
      </c>
      <c r="E403" s="1">
        <v>15415.15</v>
      </c>
      <c r="F403" s="1">
        <v>13489446</v>
      </c>
      <c r="G403" s="1">
        <v>986.72</v>
      </c>
      <c r="H403" s="3">
        <f>IF(ISERR(LN(Table13633[[#This Row],[Close]]/E402)),"-",LN(Table13633[[#This Row],[Close]]/E402))</f>
        <v>3.2358177061864121E-3</v>
      </c>
    </row>
    <row r="404" spans="1:8" x14ac:dyDescent="0.3">
      <c r="A404" s="2">
        <v>43697</v>
      </c>
      <c r="B404" s="1">
        <v>15503.8</v>
      </c>
      <c r="C404" s="1">
        <v>15691.65</v>
      </c>
      <c r="D404" s="1">
        <v>15467.35</v>
      </c>
      <c r="E404" s="1">
        <v>15597.75</v>
      </c>
      <c r="F404" s="1">
        <v>27155209</v>
      </c>
      <c r="G404" s="1">
        <v>1957.88</v>
      </c>
      <c r="H404" s="3">
        <f>IF(ISERR(LN(Table13633[[#This Row],[Close]]/E403)),"-",LN(Table13633[[#This Row],[Close]]/E403))</f>
        <v>1.1775881011526997E-2</v>
      </c>
    </row>
    <row r="405" spans="1:8" x14ac:dyDescent="0.3">
      <c r="A405" s="2">
        <v>43698</v>
      </c>
      <c r="B405" s="1">
        <v>15598.5</v>
      </c>
      <c r="C405" s="1">
        <v>15680.05</v>
      </c>
      <c r="D405" s="1">
        <v>15562</v>
      </c>
      <c r="E405" s="1">
        <v>15578.15</v>
      </c>
      <c r="F405" s="1">
        <v>17085453</v>
      </c>
      <c r="G405" s="1">
        <v>1255.8900000000001</v>
      </c>
      <c r="H405" s="3">
        <f>IF(ISERR(LN(Table13633[[#This Row],[Close]]/E404)),"-",LN(Table13633[[#This Row],[Close]]/E404))</f>
        <v>-1.2573816686809439E-3</v>
      </c>
    </row>
    <row r="406" spans="1:8" x14ac:dyDescent="0.3">
      <c r="A406" s="2">
        <v>43699</v>
      </c>
      <c r="B406" s="1">
        <v>15581.5</v>
      </c>
      <c r="C406" s="1">
        <v>15703.15</v>
      </c>
      <c r="D406" s="1">
        <v>15478.8</v>
      </c>
      <c r="E406" s="1">
        <v>15632</v>
      </c>
      <c r="F406" s="1">
        <v>18016274</v>
      </c>
      <c r="G406" s="1">
        <v>1476.71</v>
      </c>
      <c r="H406" s="3">
        <f>IF(ISERR(LN(Table13633[[#This Row],[Close]]/E405)),"-",LN(Table13633[[#This Row],[Close]]/E405))</f>
        <v>3.4508038851049582E-3</v>
      </c>
    </row>
    <row r="407" spans="1:8" x14ac:dyDescent="0.3">
      <c r="A407" s="2">
        <v>43700</v>
      </c>
      <c r="B407" s="1">
        <v>15647.65</v>
      </c>
      <c r="C407" s="1">
        <v>15872.85</v>
      </c>
      <c r="D407" s="1">
        <v>15639.4</v>
      </c>
      <c r="E407" s="1">
        <v>15816.6</v>
      </c>
      <c r="F407" s="1">
        <v>27917993</v>
      </c>
      <c r="G407" s="1">
        <v>2192.84</v>
      </c>
      <c r="H407" s="3">
        <f>IF(ISERR(LN(Table13633[[#This Row],[Close]]/E406)),"-",LN(Table13633[[#This Row],[Close]]/E406))</f>
        <v>1.1739926115398118E-2</v>
      </c>
    </row>
    <row r="408" spans="1:8" x14ac:dyDescent="0.3">
      <c r="A408" s="2">
        <v>43703</v>
      </c>
      <c r="B408" s="1">
        <v>15825.25</v>
      </c>
      <c r="C408" s="1">
        <v>15922.55</v>
      </c>
      <c r="D408" s="1">
        <v>15628.1</v>
      </c>
      <c r="E408" s="1">
        <v>15890.2</v>
      </c>
      <c r="F408" s="1">
        <v>16822219</v>
      </c>
      <c r="G408" s="1">
        <v>1436.38</v>
      </c>
      <c r="H408" s="3">
        <f>IF(ISERR(LN(Table13633[[#This Row],[Close]]/E407)),"-",LN(Table13633[[#This Row],[Close]]/E407))</f>
        <v>4.6425455860001439E-3</v>
      </c>
    </row>
    <row r="409" spans="1:8" x14ac:dyDescent="0.3">
      <c r="A409" s="2">
        <v>43704</v>
      </c>
      <c r="B409" s="1">
        <v>15817.3</v>
      </c>
      <c r="C409" s="1">
        <v>15833.55</v>
      </c>
      <c r="D409" s="1">
        <v>15631.5</v>
      </c>
      <c r="E409" s="1">
        <v>15675.3</v>
      </c>
      <c r="F409" s="1">
        <v>34222065</v>
      </c>
      <c r="G409" s="1">
        <v>2969.42</v>
      </c>
      <c r="H409" s="3">
        <f>IF(ISERR(LN(Table13633[[#This Row],[Close]]/E408)),"-",LN(Table13633[[#This Row],[Close]]/E408))</f>
        <v>-1.3616341910003672E-2</v>
      </c>
    </row>
    <row r="410" spans="1:8" x14ac:dyDescent="0.3">
      <c r="A410" s="2">
        <v>43705</v>
      </c>
      <c r="B410" s="1">
        <v>15704.1</v>
      </c>
      <c r="C410" s="1">
        <v>15898</v>
      </c>
      <c r="D410" s="1">
        <v>15703.1</v>
      </c>
      <c r="E410" s="1">
        <v>15879.9</v>
      </c>
      <c r="F410" s="1">
        <v>20178247</v>
      </c>
      <c r="G410" s="1">
        <v>1718.96</v>
      </c>
      <c r="H410" s="3">
        <f>IF(ISERR(LN(Table13633[[#This Row],[Close]]/E409)),"-",LN(Table13633[[#This Row],[Close]]/E409))</f>
        <v>1.2967933478121235E-2</v>
      </c>
    </row>
    <row r="411" spans="1:8" x14ac:dyDescent="0.3">
      <c r="A411" s="2">
        <v>43706</v>
      </c>
      <c r="B411" s="1">
        <v>15774.65</v>
      </c>
      <c r="C411" s="1">
        <v>15943.3</v>
      </c>
      <c r="D411" s="1">
        <v>15754.9</v>
      </c>
      <c r="E411" s="1">
        <v>15884.55</v>
      </c>
      <c r="F411" s="1">
        <v>20870908</v>
      </c>
      <c r="G411" s="1">
        <v>1691.82</v>
      </c>
      <c r="H411" s="3">
        <f>IF(ISERR(LN(Table13633[[#This Row],[Close]]/E410)),"-",LN(Table13633[[#This Row],[Close]]/E410))</f>
        <v>2.9278013837587339E-4</v>
      </c>
    </row>
    <row r="412" spans="1:8" x14ac:dyDescent="0.3">
      <c r="A412" s="2">
        <v>43707</v>
      </c>
      <c r="B412" s="1">
        <v>15893.9</v>
      </c>
      <c r="C412" s="1">
        <v>16039.25</v>
      </c>
      <c r="D412" s="1">
        <v>15734.2</v>
      </c>
      <c r="E412" s="1">
        <v>16010.4</v>
      </c>
      <c r="F412" s="1">
        <v>25878941</v>
      </c>
      <c r="G412" s="1">
        <v>2182.0700000000002</v>
      </c>
      <c r="H412" s="3">
        <f>IF(ISERR(LN(Table13633[[#This Row],[Close]]/E411)),"-",LN(Table13633[[#This Row],[Close]]/E411))</f>
        <v>7.8915723729595672E-3</v>
      </c>
    </row>
    <row r="413" spans="1:8" x14ac:dyDescent="0.3">
      <c r="A413" s="2">
        <v>43711</v>
      </c>
      <c r="B413" s="1">
        <v>16027.1</v>
      </c>
      <c r="C413" s="1">
        <v>16189.45</v>
      </c>
      <c r="D413" s="1">
        <v>15935.9</v>
      </c>
      <c r="E413" s="1">
        <v>15984.85</v>
      </c>
      <c r="F413" s="1">
        <v>20910676</v>
      </c>
      <c r="G413" s="1">
        <v>1837.72</v>
      </c>
      <c r="H413" s="3">
        <f>IF(ISERR(LN(Table13633[[#This Row],[Close]]/E412)),"-",LN(Table13633[[#This Row],[Close]]/E412))</f>
        <v>-1.5971124108116112E-3</v>
      </c>
    </row>
    <row r="414" spans="1:8" x14ac:dyDescent="0.3">
      <c r="A414" s="2">
        <v>43712</v>
      </c>
      <c r="B414" s="1">
        <v>15985.75</v>
      </c>
      <c r="C414" s="1">
        <v>16090.85</v>
      </c>
      <c r="D414" s="1">
        <v>15944.4</v>
      </c>
      <c r="E414" s="1">
        <v>16032.5</v>
      </c>
      <c r="F414" s="1">
        <v>19497738</v>
      </c>
      <c r="G414" s="1">
        <v>1505.82</v>
      </c>
      <c r="H414" s="3">
        <f>IF(ISERR(LN(Table13633[[#This Row],[Close]]/E413)),"-",LN(Table13633[[#This Row],[Close]]/E413))</f>
        <v>2.9765133704141491E-3</v>
      </c>
    </row>
    <row r="415" spans="1:8" x14ac:dyDescent="0.3">
      <c r="A415" s="2">
        <v>43713</v>
      </c>
      <c r="B415" s="1">
        <v>16109.2</v>
      </c>
      <c r="C415" s="1">
        <v>16142.65</v>
      </c>
      <c r="D415" s="1">
        <v>15972.2</v>
      </c>
      <c r="E415" s="1">
        <v>16030.95</v>
      </c>
      <c r="F415" s="1">
        <v>19716238</v>
      </c>
      <c r="G415" s="1">
        <v>1637.53</v>
      </c>
      <c r="H415" s="3">
        <f>IF(ISERR(LN(Table13633[[#This Row],[Close]]/E414)),"-",LN(Table13633[[#This Row],[Close]]/E414))</f>
        <v>-9.6683295229104072E-5</v>
      </c>
    </row>
    <row r="416" spans="1:8" x14ac:dyDescent="0.3">
      <c r="A416" s="2">
        <v>43714</v>
      </c>
      <c r="B416" s="1">
        <v>16139.9</v>
      </c>
      <c r="C416" s="1">
        <v>16218.8</v>
      </c>
      <c r="D416" s="1">
        <v>15991.05</v>
      </c>
      <c r="E416" s="1">
        <v>16034.55</v>
      </c>
      <c r="F416" s="1">
        <v>33895824</v>
      </c>
      <c r="G416" s="1">
        <v>2254.9699999999998</v>
      </c>
      <c r="H416" s="3">
        <f>IF(ISERR(LN(Table13633[[#This Row],[Close]]/E415)),"-",LN(Table13633[[#This Row],[Close]]/E415))</f>
        <v>2.2454039482450354E-4</v>
      </c>
    </row>
    <row r="417" spans="1:8" x14ac:dyDescent="0.3">
      <c r="A417" s="2">
        <v>43717</v>
      </c>
      <c r="B417" s="1">
        <v>16023.95</v>
      </c>
      <c r="C417" s="1">
        <v>16030.45</v>
      </c>
      <c r="D417" s="1">
        <v>15883.6</v>
      </c>
      <c r="E417" s="1">
        <v>15919.4</v>
      </c>
      <c r="F417" s="1">
        <v>19870754</v>
      </c>
      <c r="G417" s="1">
        <v>1312.44</v>
      </c>
      <c r="H417" s="3">
        <f>IF(ISERR(LN(Table13633[[#This Row],[Close]]/E416)),"-",LN(Table13633[[#This Row],[Close]]/E416))</f>
        <v>-7.2072778766777935E-3</v>
      </c>
    </row>
    <row r="418" spans="1:8" x14ac:dyDescent="0.3">
      <c r="A418" s="2">
        <v>43719</v>
      </c>
      <c r="B418" s="1">
        <v>15901.15</v>
      </c>
      <c r="C418" s="1">
        <v>15955.2</v>
      </c>
      <c r="D418" s="1">
        <v>15669.3</v>
      </c>
      <c r="E418" s="1">
        <v>15701.8</v>
      </c>
      <c r="F418" s="1">
        <v>29755328</v>
      </c>
      <c r="G418" s="1">
        <v>2051.27</v>
      </c>
      <c r="H418" s="3">
        <f>IF(ISERR(LN(Table13633[[#This Row],[Close]]/E417)),"-",LN(Table13633[[#This Row],[Close]]/E417))</f>
        <v>-1.3763135799780101E-2</v>
      </c>
    </row>
    <row r="419" spans="1:8" x14ac:dyDescent="0.3">
      <c r="A419" s="2">
        <v>43720</v>
      </c>
      <c r="B419" s="1">
        <v>15674.3</v>
      </c>
      <c r="C419" s="1">
        <v>15725.75</v>
      </c>
      <c r="D419" s="1">
        <v>15525.15</v>
      </c>
      <c r="E419" s="1">
        <v>15583.25</v>
      </c>
      <c r="F419" s="1">
        <v>20094724</v>
      </c>
      <c r="G419" s="1">
        <v>1493.01</v>
      </c>
      <c r="H419" s="3">
        <f>IF(ISERR(LN(Table13633[[#This Row],[Close]]/E418)),"-",LN(Table13633[[#This Row],[Close]]/E418))</f>
        <v>-7.5787360053136011E-3</v>
      </c>
    </row>
    <row r="420" spans="1:8" x14ac:dyDescent="0.3">
      <c r="A420" s="2">
        <v>43721</v>
      </c>
      <c r="B420" s="1">
        <v>15608.1</v>
      </c>
      <c r="C420" s="1">
        <v>15739.7</v>
      </c>
      <c r="D420" s="1">
        <v>15586.7</v>
      </c>
      <c r="E420" s="1">
        <v>15722.9</v>
      </c>
      <c r="F420" s="1">
        <v>16676082</v>
      </c>
      <c r="G420" s="1">
        <v>1305.6300000000001</v>
      </c>
      <c r="H420" s="3">
        <f>IF(ISERR(LN(Table13633[[#This Row],[Close]]/E419)),"-",LN(Table13633[[#This Row],[Close]]/E419))</f>
        <v>8.9216288998144946E-3</v>
      </c>
    </row>
    <row r="421" spans="1:8" x14ac:dyDescent="0.3">
      <c r="A421" s="2">
        <v>43724</v>
      </c>
      <c r="B421" s="1">
        <v>15774.45</v>
      </c>
      <c r="C421" s="1">
        <v>15854.15</v>
      </c>
      <c r="D421" s="1">
        <v>15602.6</v>
      </c>
      <c r="E421" s="1">
        <v>15743.15</v>
      </c>
      <c r="F421" s="1">
        <v>18942349</v>
      </c>
      <c r="G421" s="1">
        <v>1593</v>
      </c>
      <c r="H421" s="3">
        <f>IF(ISERR(LN(Table13633[[#This Row],[Close]]/E420)),"-",LN(Table13633[[#This Row],[Close]]/E420))</f>
        <v>1.28710167279104E-3</v>
      </c>
    </row>
    <row r="422" spans="1:8" x14ac:dyDescent="0.3">
      <c r="A422" s="2">
        <v>43725</v>
      </c>
      <c r="B422" s="1">
        <v>15769.85</v>
      </c>
      <c r="C422" s="1">
        <v>15769.85</v>
      </c>
      <c r="D422" s="1">
        <v>15563.6</v>
      </c>
      <c r="E422" s="1">
        <v>15625.65</v>
      </c>
      <c r="F422" s="1">
        <v>19404909</v>
      </c>
      <c r="G422" s="1">
        <v>1681.46</v>
      </c>
      <c r="H422" s="3">
        <f>IF(ISERR(LN(Table13633[[#This Row],[Close]]/E421)),"-",LN(Table13633[[#This Row],[Close]]/E421))</f>
        <v>-7.4915552741013332E-3</v>
      </c>
    </row>
    <row r="423" spans="1:8" x14ac:dyDescent="0.3">
      <c r="A423" s="2">
        <v>43726</v>
      </c>
      <c r="B423" s="1">
        <v>15649.05</v>
      </c>
      <c r="C423" s="1">
        <v>15731.05</v>
      </c>
      <c r="D423" s="1">
        <v>15584.1</v>
      </c>
      <c r="E423" s="1">
        <v>15702.3</v>
      </c>
      <c r="F423" s="1">
        <v>13894347</v>
      </c>
      <c r="G423" s="1">
        <v>1152.1199999999999</v>
      </c>
      <c r="H423" s="3">
        <f>IF(ISERR(LN(Table13633[[#This Row],[Close]]/E422)),"-",LN(Table13633[[#This Row],[Close]]/E422))</f>
        <v>4.8934036827291364E-3</v>
      </c>
    </row>
    <row r="424" spans="1:8" x14ac:dyDescent="0.3">
      <c r="A424" s="2">
        <v>43727</v>
      </c>
      <c r="B424" s="1">
        <v>15667</v>
      </c>
      <c r="C424" s="1">
        <v>15675.15</v>
      </c>
      <c r="D424" s="1">
        <v>15469.1</v>
      </c>
      <c r="E424" s="1">
        <v>15522.45</v>
      </c>
      <c r="F424" s="1">
        <v>16325657</v>
      </c>
      <c r="G424" s="1">
        <v>1388.26</v>
      </c>
      <c r="H424" s="3">
        <f>IF(ISERR(LN(Table13633[[#This Row],[Close]]/E423)),"-",LN(Table13633[[#This Row],[Close]]/E423))</f>
        <v>-1.1519835318832258E-2</v>
      </c>
    </row>
    <row r="425" spans="1:8" x14ac:dyDescent="0.3">
      <c r="A425" s="2">
        <v>43728</v>
      </c>
      <c r="B425" s="1">
        <v>15541.55</v>
      </c>
      <c r="C425" s="1">
        <v>15742.55</v>
      </c>
      <c r="D425" s="1">
        <v>15434.15</v>
      </c>
      <c r="E425" s="1">
        <v>15491.05</v>
      </c>
      <c r="F425" s="1">
        <v>47154254</v>
      </c>
      <c r="G425" s="1">
        <v>4212.6499999999996</v>
      </c>
      <c r="H425" s="3">
        <f>IF(ISERR(LN(Table13633[[#This Row],[Close]]/E424)),"-",LN(Table13633[[#This Row],[Close]]/E424))</f>
        <v>-2.0249253215004629E-3</v>
      </c>
    </row>
    <row r="426" spans="1:8" x14ac:dyDescent="0.3">
      <c r="A426" s="2">
        <v>43731</v>
      </c>
      <c r="B426" s="1">
        <v>15611.8</v>
      </c>
      <c r="C426" s="1">
        <v>15611.8</v>
      </c>
      <c r="D426" s="1">
        <v>14735.55</v>
      </c>
      <c r="E426" s="1">
        <v>15040.65</v>
      </c>
      <c r="F426" s="1">
        <v>38192804</v>
      </c>
      <c r="G426" s="1">
        <v>3354.08</v>
      </c>
      <c r="H426" s="3">
        <f>IF(ISERR(LN(Table13633[[#This Row],[Close]]/E425)),"-",LN(Table13633[[#This Row],[Close]]/E425))</f>
        <v>-2.950590212668008E-2</v>
      </c>
    </row>
    <row r="427" spans="1:8" x14ac:dyDescent="0.3">
      <c r="A427" s="2">
        <v>43732</v>
      </c>
      <c r="B427" s="1">
        <v>15055.05</v>
      </c>
      <c r="C427" s="1">
        <v>15380.35</v>
      </c>
      <c r="D427" s="1">
        <v>15055.05</v>
      </c>
      <c r="E427" s="1">
        <v>15338.65</v>
      </c>
      <c r="F427" s="1">
        <v>35122169</v>
      </c>
      <c r="G427" s="1">
        <v>3030.69</v>
      </c>
      <c r="H427" s="3">
        <f>IF(ISERR(LN(Table13633[[#This Row],[Close]]/E426)),"-",LN(Table13633[[#This Row],[Close]]/E426))</f>
        <v>1.9619251178374431E-2</v>
      </c>
    </row>
    <row r="428" spans="1:8" x14ac:dyDescent="0.3">
      <c r="A428" s="2">
        <v>43733</v>
      </c>
      <c r="B428" s="1">
        <v>15351.85</v>
      </c>
      <c r="C428" s="1">
        <v>15471</v>
      </c>
      <c r="D428" s="1">
        <v>15268.9</v>
      </c>
      <c r="E428" s="1">
        <v>15379.9</v>
      </c>
      <c r="F428" s="1">
        <v>26252716</v>
      </c>
      <c r="G428" s="1">
        <v>2365.6999999999998</v>
      </c>
      <c r="H428" s="3">
        <f>IF(ISERR(LN(Table13633[[#This Row],[Close]]/E427)),"-",LN(Table13633[[#This Row],[Close]]/E427))</f>
        <v>2.6856752544747774E-3</v>
      </c>
    </row>
    <row r="429" spans="1:8" x14ac:dyDescent="0.3">
      <c r="A429" s="2">
        <v>43734</v>
      </c>
      <c r="B429" s="1">
        <v>15374.5</v>
      </c>
      <c r="C429" s="1">
        <v>15456.85</v>
      </c>
      <c r="D429" s="1">
        <v>15208.4</v>
      </c>
      <c r="E429" s="1">
        <v>15312.9</v>
      </c>
      <c r="F429" s="1">
        <v>36572789</v>
      </c>
      <c r="G429" s="1">
        <v>3166.66</v>
      </c>
      <c r="H429" s="3">
        <f>IF(ISERR(LN(Table13633[[#This Row],[Close]]/E428)),"-",LN(Table13633[[#This Row],[Close]]/E428))</f>
        <v>-4.3658516930348704E-3</v>
      </c>
    </row>
    <row r="430" spans="1:8" x14ac:dyDescent="0.3">
      <c r="A430" s="2">
        <v>43735</v>
      </c>
      <c r="B430" s="1">
        <v>15297.7</v>
      </c>
      <c r="C430" s="1">
        <v>15412.9</v>
      </c>
      <c r="D430" s="1">
        <v>15214.2</v>
      </c>
      <c r="E430" s="1">
        <v>15236.4</v>
      </c>
      <c r="F430" s="1">
        <v>19972976</v>
      </c>
      <c r="G430" s="1">
        <v>1643.58</v>
      </c>
      <c r="H430" s="3">
        <f>IF(ISERR(LN(Table13633[[#This Row],[Close]]/E429)),"-",LN(Table13633[[#This Row],[Close]]/E429))</f>
        <v>-5.0083085311311368E-3</v>
      </c>
    </row>
    <row r="431" spans="1:8" x14ac:dyDescent="0.3">
      <c r="A431" s="2">
        <v>43738</v>
      </c>
      <c r="B431" s="1">
        <v>15277.15</v>
      </c>
      <c r="C431" s="1">
        <v>15568.45</v>
      </c>
      <c r="D431" s="1">
        <v>15259.8</v>
      </c>
      <c r="E431" s="1">
        <v>15540.15</v>
      </c>
      <c r="F431" s="1">
        <v>24639706</v>
      </c>
      <c r="G431" s="1">
        <v>2147.44</v>
      </c>
      <c r="H431" s="3">
        <f>IF(ISERR(LN(Table13633[[#This Row],[Close]]/E430)),"-",LN(Table13633[[#This Row],[Close]]/E430))</f>
        <v>1.9739695520959798E-2</v>
      </c>
    </row>
    <row r="432" spans="1:8" x14ac:dyDescent="0.3">
      <c r="A432" s="2">
        <v>43739</v>
      </c>
      <c r="B432" s="1">
        <v>15559.65</v>
      </c>
      <c r="C432" s="1">
        <v>15561.5</v>
      </c>
      <c r="D432" s="1">
        <v>15240.95</v>
      </c>
      <c r="E432" s="1">
        <v>15300.25</v>
      </c>
      <c r="F432" s="1">
        <v>20838455</v>
      </c>
      <c r="G432" s="1">
        <v>1838.91</v>
      </c>
      <c r="H432" s="3">
        <f>IF(ISERR(LN(Table13633[[#This Row],[Close]]/E431)),"-",LN(Table13633[[#This Row],[Close]]/E431))</f>
        <v>-1.5557829268392082E-2</v>
      </c>
    </row>
    <row r="433" spans="1:8" x14ac:dyDescent="0.3">
      <c r="A433" s="2">
        <v>43741</v>
      </c>
      <c r="B433" s="1">
        <v>15318.8</v>
      </c>
      <c r="C433" s="1">
        <v>15417.25</v>
      </c>
      <c r="D433" s="1">
        <v>15228.9</v>
      </c>
      <c r="E433" s="1">
        <v>15277.95</v>
      </c>
      <c r="F433" s="1">
        <v>19672683</v>
      </c>
      <c r="G433" s="1">
        <v>1588.38</v>
      </c>
      <c r="H433" s="3">
        <f>IF(ISERR(LN(Table13633[[#This Row],[Close]]/E432)),"-",LN(Table13633[[#This Row],[Close]]/E432))</f>
        <v>-1.4585557000339469E-3</v>
      </c>
    </row>
    <row r="434" spans="1:8" x14ac:dyDescent="0.3">
      <c r="A434" s="2">
        <v>43742</v>
      </c>
      <c r="B434" s="1">
        <v>15328.4</v>
      </c>
      <c r="C434" s="1">
        <v>15418.8</v>
      </c>
      <c r="D434" s="1">
        <v>15285.15</v>
      </c>
      <c r="E434" s="1">
        <v>15340.3</v>
      </c>
      <c r="F434" s="1">
        <v>22045346</v>
      </c>
      <c r="G434" s="1">
        <v>1820.69</v>
      </c>
      <c r="H434" s="3">
        <f>IF(ISERR(LN(Table13633[[#This Row],[Close]]/E433)),"-",LN(Table13633[[#This Row],[Close]]/E433))</f>
        <v>4.07274002820944E-3</v>
      </c>
    </row>
    <row r="435" spans="1:8" x14ac:dyDescent="0.3">
      <c r="A435" s="2">
        <v>43745</v>
      </c>
      <c r="B435" s="1">
        <v>15368.15</v>
      </c>
      <c r="C435" s="1">
        <v>15472.35</v>
      </c>
      <c r="D435" s="1">
        <v>15226.7</v>
      </c>
      <c r="E435" s="1">
        <v>15246.75</v>
      </c>
      <c r="F435" s="1">
        <v>16359132</v>
      </c>
      <c r="G435" s="1">
        <v>1379.13</v>
      </c>
      <c r="H435" s="3">
        <f>IF(ISERR(LN(Table13633[[#This Row],[Close]]/E434)),"-",LN(Table13633[[#This Row],[Close]]/E434))</f>
        <v>-6.1169868752058397E-3</v>
      </c>
    </row>
    <row r="436" spans="1:8" x14ac:dyDescent="0.3">
      <c r="A436" s="2">
        <v>43747</v>
      </c>
      <c r="B436" s="1">
        <v>15305.1</v>
      </c>
      <c r="C436" s="1">
        <v>15317.15</v>
      </c>
      <c r="D436" s="1">
        <v>15051.35</v>
      </c>
      <c r="E436" s="1">
        <v>15128.75</v>
      </c>
      <c r="F436" s="1">
        <v>21599827</v>
      </c>
      <c r="G436" s="1">
        <v>1746.17</v>
      </c>
      <c r="H436" s="3">
        <f>IF(ISERR(LN(Table13633[[#This Row],[Close]]/E435)),"-",LN(Table13633[[#This Row],[Close]]/E435))</f>
        <v>-7.7694585164696812E-3</v>
      </c>
    </row>
    <row r="437" spans="1:8" x14ac:dyDescent="0.3">
      <c r="A437" s="2">
        <v>43748</v>
      </c>
      <c r="B437" s="1">
        <v>15124.85</v>
      </c>
      <c r="C437" s="1">
        <v>15235.6</v>
      </c>
      <c r="D437" s="1">
        <v>15034.6</v>
      </c>
      <c r="E437" s="1">
        <v>15093.8</v>
      </c>
      <c r="F437" s="1">
        <v>24092311</v>
      </c>
      <c r="G437" s="1">
        <v>2058.7199999999998</v>
      </c>
      <c r="H437" s="3">
        <f>IF(ISERR(LN(Table13633[[#This Row],[Close]]/E436)),"-",LN(Table13633[[#This Row],[Close]]/E436))</f>
        <v>-2.3128435939176019E-3</v>
      </c>
    </row>
    <row r="438" spans="1:8" x14ac:dyDescent="0.3">
      <c r="A438" s="2">
        <v>43749</v>
      </c>
      <c r="B438" s="1">
        <v>14871.45</v>
      </c>
      <c r="C438" s="1">
        <v>15388.95</v>
      </c>
      <c r="D438" s="1">
        <v>14865.1</v>
      </c>
      <c r="E438" s="1">
        <v>15321.9</v>
      </c>
      <c r="F438" s="1">
        <v>46781069</v>
      </c>
      <c r="G438" s="1">
        <v>5023.03</v>
      </c>
      <c r="H438" s="3">
        <f>IF(ISERR(LN(Table13633[[#This Row],[Close]]/E437)),"-",LN(Table13633[[#This Row],[Close]]/E437))</f>
        <v>1.499911403346018E-2</v>
      </c>
    </row>
    <row r="439" spans="1:8" x14ac:dyDescent="0.3">
      <c r="A439" s="2">
        <v>43752</v>
      </c>
      <c r="B439" s="1">
        <v>15202.2</v>
      </c>
      <c r="C439" s="1">
        <v>15338.6</v>
      </c>
      <c r="D439" s="1">
        <v>15147.7</v>
      </c>
      <c r="E439" s="1">
        <v>15277.75</v>
      </c>
      <c r="F439" s="1">
        <v>28977053</v>
      </c>
      <c r="G439" s="1">
        <v>2497.5100000000002</v>
      </c>
      <c r="H439" s="3">
        <f>IF(ISERR(LN(Table13633[[#This Row],[Close]]/E438)),"-",LN(Table13633[[#This Row],[Close]]/E438))</f>
        <v>-2.8856559232836951E-3</v>
      </c>
    </row>
    <row r="440" spans="1:8" x14ac:dyDescent="0.3">
      <c r="A440" s="2">
        <v>43753</v>
      </c>
      <c r="B440" s="1">
        <v>15254.4</v>
      </c>
      <c r="C440" s="1">
        <v>15281.45</v>
      </c>
      <c r="D440" s="1">
        <v>15191.05</v>
      </c>
      <c r="E440" s="1">
        <v>15208.4</v>
      </c>
      <c r="F440" s="1">
        <v>34587081</v>
      </c>
      <c r="G440" s="1">
        <v>2440.66</v>
      </c>
      <c r="H440" s="3">
        <f>IF(ISERR(LN(Table13633[[#This Row],[Close]]/E439)),"-",LN(Table13633[[#This Row],[Close]]/E439))</f>
        <v>-4.5496148003536388E-3</v>
      </c>
    </row>
    <row r="441" spans="1:8" x14ac:dyDescent="0.3">
      <c r="A441" s="2">
        <v>43754</v>
      </c>
      <c r="B441" s="1">
        <v>15223.5</v>
      </c>
      <c r="C441" s="1">
        <v>15373.35</v>
      </c>
      <c r="D441" s="1">
        <v>15213.2</v>
      </c>
      <c r="E441" s="1">
        <v>15344.9</v>
      </c>
      <c r="F441" s="1">
        <v>40139861</v>
      </c>
      <c r="G441" s="1">
        <v>2599.69</v>
      </c>
      <c r="H441" s="3">
        <f>IF(ISERR(LN(Table13633[[#This Row],[Close]]/E440)),"-",LN(Table13633[[#This Row],[Close]]/E440))</f>
        <v>8.935264483172823E-3</v>
      </c>
    </row>
    <row r="442" spans="1:8" x14ac:dyDescent="0.3">
      <c r="A442" s="2">
        <v>43755</v>
      </c>
      <c r="B442" s="1">
        <v>15257.95</v>
      </c>
      <c r="C442" s="1">
        <v>15313.9</v>
      </c>
      <c r="D442" s="1">
        <v>15160.2</v>
      </c>
      <c r="E442" s="1">
        <v>15281.9</v>
      </c>
      <c r="F442" s="1">
        <v>29872973</v>
      </c>
      <c r="G442" s="1">
        <v>2430.5300000000002</v>
      </c>
      <c r="H442" s="3">
        <f>IF(ISERR(LN(Table13633[[#This Row],[Close]]/E441)),"-",LN(Table13633[[#This Row],[Close]]/E441))</f>
        <v>-4.1140497119092926E-3</v>
      </c>
    </row>
    <row r="443" spans="1:8" x14ac:dyDescent="0.3">
      <c r="A443" s="2">
        <v>43756</v>
      </c>
      <c r="B443" s="1">
        <v>15271.95</v>
      </c>
      <c r="C443" s="1">
        <v>15434.55</v>
      </c>
      <c r="D443" s="1">
        <v>15241</v>
      </c>
      <c r="E443" s="1">
        <v>15410.1</v>
      </c>
      <c r="F443" s="1">
        <v>25035472</v>
      </c>
      <c r="G443" s="1">
        <v>2143.0700000000002</v>
      </c>
      <c r="H443" s="3">
        <f>IF(ISERR(LN(Table13633[[#This Row],[Close]]/E442)),"-",LN(Table13633[[#This Row],[Close]]/E442))</f>
        <v>8.3540170457906127E-3</v>
      </c>
    </row>
    <row r="444" spans="1:8" x14ac:dyDescent="0.3">
      <c r="A444" s="2">
        <v>43760</v>
      </c>
      <c r="B444" s="1">
        <v>15033.3</v>
      </c>
      <c r="C444" s="1">
        <v>15085.45</v>
      </c>
      <c r="D444" s="1">
        <v>14659.45</v>
      </c>
      <c r="E444" s="1">
        <v>14688.65</v>
      </c>
      <c r="F444" s="1">
        <v>112307829</v>
      </c>
      <c r="G444" s="1">
        <v>8066.01</v>
      </c>
      <c r="H444" s="3">
        <f>IF(ISERR(LN(Table13633[[#This Row],[Close]]/E443)),"-",LN(Table13633[[#This Row],[Close]]/E443))</f>
        <v>-4.7948051892036443E-2</v>
      </c>
    </row>
    <row r="445" spans="1:8" x14ac:dyDescent="0.3">
      <c r="A445" s="2">
        <v>43761</v>
      </c>
      <c r="B445" s="1">
        <v>14640.85</v>
      </c>
      <c r="C445" s="1">
        <v>14911.2</v>
      </c>
      <c r="D445" s="1">
        <v>14566.55</v>
      </c>
      <c r="E445" s="1">
        <v>14833.35</v>
      </c>
      <c r="F445" s="1">
        <v>77030948</v>
      </c>
      <c r="G445" s="1">
        <v>5416.54</v>
      </c>
      <c r="H445" s="3">
        <f>IF(ISERR(LN(Table13633[[#This Row],[Close]]/E444)),"-",LN(Table13633[[#This Row],[Close]]/E444))</f>
        <v>9.8029373873595883E-3</v>
      </c>
    </row>
    <row r="446" spans="1:8" x14ac:dyDescent="0.3">
      <c r="A446" s="2">
        <v>43762</v>
      </c>
      <c r="B446" s="1">
        <v>14956.65</v>
      </c>
      <c r="C446" s="1">
        <v>14970.35</v>
      </c>
      <c r="D446" s="1">
        <v>14756.55</v>
      </c>
      <c r="E446" s="1">
        <v>14781.5</v>
      </c>
      <c r="F446" s="1">
        <v>51576928</v>
      </c>
      <c r="G446" s="1">
        <v>3963.43</v>
      </c>
      <c r="H446" s="3">
        <f>IF(ISERR(LN(Table13633[[#This Row],[Close]]/E445)),"-",LN(Table13633[[#This Row],[Close]]/E445))</f>
        <v>-3.5016252305424783E-3</v>
      </c>
    </row>
    <row r="447" spans="1:8" x14ac:dyDescent="0.3">
      <c r="A447" s="2">
        <v>43763</v>
      </c>
      <c r="B447" s="1">
        <v>14883.4</v>
      </c>
      <c r="C447" s="1">
        <v>14943.75</v>
      </c>
      <c r="D447" s="1">
        <v>14720.85</v>
      </c>
      <c r="E447" s="1">
        <v>14898.85</v>
      </c>
      <c r="F447" s="1" t="s">
        <v>22</v>
      </c>
      <c r="G447" s="1" t="s">
        <v>22</v>
      </c>
      <c r="H447" s="3">
        <f>IF(ISERR(LN(Table13633[[#This Row],[Close]]/E446)),"-",LN(Table13633[[#This Row],[Close]]/E446))</f>
        <v>7.907629896320309E-3</v>
      </c>
    </row>
    <row r="448" spans="1:8" x14ac:dyDescent="0.3">
      <c r="A448" s="2">
        <v>43765</v>
      </c>
      <c r="B448" s="1">
        <v>15012.45</v>
      </c>
      <c r="C448" s="1">
        <v>15058.45</v>
      </c>
      <c r="D448" s="1">
        <v>14916.05</v>
      </c>
      <c r="E448" s="1">
        <v>14956.4</v>
      </c>
      <c r="F448" s="1">
        <v>4721747</v>
      </c>
      <c r="G448" s="1">
        <v>342.32</v>
      </c>
      <c r="H448" s="3">
        <f>IF(ISERR(LN(Table13633[[#This Row],[Close]]/E447)),"-",LN(Table13633[[#This Row],[Close]]/E447))</f>
        <v>3.8552731115016696E-3</v>
      </c>
    </row>
    <row r="449" spans="1:8" x14ac:dyDescent="0.3">
      <c r="A449" s="2">
        <v>43767</v>
      </c>
      <c r="B449" s="1">
        <v>14980.15</v>
      </c>
      <c r="C449" s="1">
        <v>15199.9</v>
      </c>
      <c r="D449" s="1">
        <v>14970.5</v>
      </c>
      <c r="E449" s="1">
        <v>15181.4</v>
      </c>
      <c r="F449" s="1">
        <v>35883005</v>
      </c>
      <c r="G449" s="1">
        <v>3084.37</v>
      </c>
      <c r="H449" s="3">
        <f>IF(ISERR(LN(Table13633[[#This Row],[Close]]/E448)),"-",LN(Table13633[[#This Row],[Close]]/E448))</f>
        <v>1.4931692452598134E-2</v>
      </c>
    </row>
    <row r="450" spans="1:8" x14ac:dyDescent="0.3">
      <c r="A450" s="2">
        <v>43768</v>
      </c>
      <c r="B450" s="1">
        <v>15343.7</v>
      </c>
      <c r="C450" s="1">
        <v>15419.65</v>
      </c>
      <c r="D450" s="1">
        <v>15212.75</v>
      </c>
      <c r="E450" s="1">
        <v>15395.65</v>
      </c>
      <c r="F450" s="1">
        <v>41161977</v>
      </c>
      <c r="G450" s="1">
        <v>3475.42</v>
      </c>
      <c r="H450" s="3">
        <f>IF(ISERR(LN(Table13633[[#This Row],[Close]]/E449)),"-",LN(Table13633[[#This Row],[Close]]/E449))</f>
        <v>1.4014007656811499E-2</v>
      </c>
    </row>
    <row r="451" spans="1:8" x14ac:dyDescent="0.3">
      <c r="A451" s="2">
        <v>43769</v>
      </c>
      <c r="B451" s="1">
        <v>15436.3</v>
      </c>
      <c r="C451" s="1">
        <v>15657.75</v>
      </c>
      <c r="D451" s="1">
        <v>15417</v>
      </c>
      <c r="E451" s="1">
        <v>15559.4</v>
      </c>
      <c r="F451" s="1">
        <v>48285119</v>
      </c>
      <c r="G451" s="1">
        <v>4109.46</v>
      </c>
      <c r="H451" s="3">
        <f>IF(ISERR(LN(Table13633[[#This Row],[Close]]/E450)),"-",LN(Table13633[[#This Row],[Close]]/E450))</f>
        <v>1.0579955609814331E-2</v>
      </c>
    </row>
    <row r="452" spans="1:8" x14ac:dyDescent="0.3">
      <c r="A452" s="2">
        <v>43770</v>
      </c>
      <c r="B452" s="1">
        <v>15575.35</v>
      </c>
      <c r="C452" s="1">
        <v>15636.3</v>
      </c>
      <c r="D452" s="1">
        <v>15411.8</v>
      </c>
      <c r="E452" s="1">
        <v>15471.2</v>
      </c>
      <c r="F452" s="1">
        <v>29764342</v>
      </c>
      <c r="G452" s="1">
        <v>2592.64</v>
      </c>
      <c r="H452" s="3">
        <f>IF(ISERR(LN(Table13633[[#This Row],[Close]]/E451)),"-",LN(Table13633[[#This Row],[Close]]/E451))</f>
        <v>-5.6847265295109422E-3</v>
      </c>
    </row>
    <row r="453" spans="1:8" x14ac:dyDescent="0.3">
      <c r="A453" s="2">
        <v>43773</v>
      </c>
      <c r="B453" s="1">
        <v>15474</v>
      </c>
      <c r="C453" s="1">
        <v>15803.35</v>
      </c>
      <c r="D453" s="1">
        <v>15428.5</v>
      </c>
      <c r="E453" s="1">
        <v>15591.3</v>
      </c>
      <c r="F453" s="1">
        <v>46736702</v>
      </c>
      <c r="G453" s="1">
        <v>3674.77</v>
      </c>
      <c r="H453" s="3">
        <f>IF(ISERR(LN(Table13633[[#This Row],[Close]]/E452)),"-",LN(Table13633[[#This Row],[Close]]/E452))</f>
        <v>7.7328353136500386E-3</v>
      </c>
    </row>
    <row r="454" spans="1:8" x14ac:dyDescent="0.3">
      <c r="A454" s="2">
        <v>43774</v>
      </c>
      <c r="B454" s="1">
        <v>15613.1</v>
      </c>
      <c r="C454" s="1">
        <v>15613.1</v>
      </c>
      <c r="D454" s="1">
        <v>15422.8</v>
      </c>
      <c r="E454" s="1">
        <v>15533.45</v>
      </c>
      <c r="F454" s="1">
        <v>25846772</v>
      </c>
      <c r="G454" s="1">
        <v>2198.3000000000002</v>
      </c>
      <c r="H454" s="3">
        <f>IF(ISERR(LN(Table13633[[#This Row],[Close]]/E453)),"-",LN(Table13633[[#This Row],[Close]]/E453))</f>
        <v>-3.7173032147028969E-3</v>
      </c>
    </row>
    <row r="455" spans="1:8" x14ac:dyDescent="0.3">
      <c r="A455" s="2">
        <v>43775</v>
      </c>
      <c r="B455" s="1">
        <v>15554.05</v>
      </c>
      <c r="C455" s="1">
        <v>15647.05</v>
      </c>
      <c r="D455" s="1">
        <v>15440.4</v>
      </c>
      <c r="E455" s="1">
        <v>15561.3</v>
      </c>
      <c r="F455" s="1">
        <v>40153010</v>
      </c>
      <c r="G455" s="1">
        <v>3279.74</v>
      </c>
      <c r="H455" s="3">
        <f>IF(ISERR(LN(Table13633[[#This Row],[Close]]/E454)),"-",LN(Table13633[[#This Row],[Close]]/E454))</f>
        <v>1.7912996532843956E-3</v>
      </c>
    </row>
    <row r="456" spans="1:8" x14ac:dyDescent="0.3">
      <c r="A456" s="2">
        <v>43776</v>
      </c>
      <c r="B456" s="1">
        <v>15635.5</v>
      </c>
      <c r="C456" s="1">
        <v>15639.7</v>
      </c>
      <c r="D456" s="1">
        <v>15532.15</v>
      </c>
      <c r="E456" s="1">
        <v>15624.4</v>
      </c>
      <c r="F456" s="1">
        <v>24251273</v>
      </c>
      <c r="G456" s="1">
        <v>1962.7</v>
      </c>
      <c r="H456" s="3">
        <f>IF(ISERR(LN(Table13633[[#This Row],[Close]]/E455)),"-",LN(Table13633[[#This Row],[Close]]/E455))</f>
        <v>4.0467320669829695E-3</v>
      </c>
    </row>
    <row r="457" spans="1:8" x14ac:dyDescent="0.3">
      <c r="A457" s="2">
        <v>43777</v>
      </c>
      <c r="B457" s="1">
        <v>15646.4</v>
      </c>
      <c r="C457" s="1">
        <v>15658.15</v>
      </c>
      <c r="D457" s="1">
        <v>15355.7</v>
      </c>
      <c r="E457" s="1">
        <v>15383.3</v>
      </c>
      <c r="F457" s="1">
        <v>21722268</v>
      </c>
      <c r="G457" s="1">
        <v>1951.69</v>
      </c>
      <c r="H457" s="3">
        <f>IF(ISERR(LN(Table13633[[#This Row],[Close]]/E456)),"-",LN(Table13633[[#This Row],[Close]]/E456))</f>
        <v>-1.5551289453999742E-2</v>
      </c>
    </row>
    <row r="458" spans="1:8" x14ac:dyDescent="0.3">
      <c r="A458" s="2">
        <v>43780</v>
      </c>
      <c r="B458" s="1">
        <v>15343.25</v>
      </c>
      <c r="C458" s="1">
        <v>15354.05</v>
      </c>
      <c r="D458" s="1">
        <v>15228.8</v>
      </c>
      <c r="E458" s="1">
        <v>15308.55</v>
      </c>
      <c r="F458" s="1">
        <v>16836070</v>
      </c>
      <c r="G458" s="1">
        <v>1561.98</v>
      </c>
      <c r="H458" s="3">
        <f>IF(ISERR(LN(Table13633[[#This Row],[Close]]/E457)),"-",LN(Table13633[[#This Row],[Close]]/E457))</f>
        <v>-4.8710095870874394E-3</v>
      </c>
    </row>
    <row r="459" spans="1:8" x14ac:dyDescent="0.3">
      <c r="A459" s="2">
        <v>43782</v>
      </c>
      <c r="B459" s="1">
        <v>15307.9</v>
      </c>
      <c r="C459" s="1">
        <v>15374.05</v>
      </c>
      <c r="D459" s="1">
        <v>15192.3</v>
      </c>
      <c r="E459" s="1">
        <v>15240.95</v>
      </c>
      <c r="F459" s="1">
        <v>28471486</v>
      </c>
      <c r="G459" s="1">
        <v>2436.4699999999998</v>
      </c>
      <c r="H459" s="3">
        <f>IF(ISERR(LN(Table13633[[#This Row],[Close]]/E458)),"-",LN(Table13633[[#This Row],[Close]]/E458))</f>
        <v>-4.4256115703786934E-3</v>
      </c>
    </row>
    <row r="460" spans="1:8" x14ac:dyDescent="0.3">
      <c r="A460" s="2">
        <v>43783</v>
      </c>
      <c r="B460" s="1">
        <v>15292.9</v>
      </c>
      <c r="C460" s="1">
        <v>15410.3</v>
      </c>
      <c r="D460" s="1">
        <v>15217.3</v>
      </c>
      <c r="E460" s="1">
        <v>15388.75</v>
      </c>
      <c r="F460" s="1">
        <v>25379073</v>
      </c>
      <c r="G460" s="1">
        <v>2108.48</v>
      </c>
      <c r="H460" s="3">
        <f>IF(ISERR(LN(Table13633[[#This Row],[Close]]/E459)),"-",LN(Table13633[[#This Row],[Close]]/E459))</f>
        <v>9.6508387059871647E-3</v>
      </c>
    </row>
    <row r="461" spans="1:8" x14ac:dyDescent="0.3">
      <c r="A461" s="2">
        <v>43784</v>
      </c>
      <c r="B461" s="1">
        <v>15425.05</v>
      </c>
      <c r="C461" s="1">
        <v>15471.15</v>
      </c>
      <c r="D461" s="1">
        <v>15287.1</v>
      </c>
      <c r="E461" s="1">
        <v>15310.6</v>
      </c>
      <c r="F461" s="1">
        <v>18374737</v>
      </c>
      <c r="G461" s="1">
        <v>1678.14</v>
      </c>
      <c r="H461" s="3">
        <f>IF(ISERR(LN(Table13633[[#This Row],[Close]]/E460)),"-",LN(Table13633[[#This Row],[Close]]/E460))</f>
        <v>-5.091324006157567E-3</v>
      </c>
    </row>
    <row r="462" spans="1:8" x14ac:dyDescent="0.3">
      <c r="A462" s="2">
        <v>43787</v>
      </c>
      <c r="B462" s="1">
        <v>15326.8</v>
      </c>
      <c r="C462" s="1">
        <v>15373.85</v>
      </c>
      <c r="D462" s="1">
        <v>15251</v>
      </c>
      <c r="E462" s="1">
        <v>15295.25</v>
      </c>
      <c r="F462" s="1">
        <v>22066550</v>
      </c>
      <c r="G462" s="1">
        <v>1631.52</v>
      </c>
      <c r="H462" s="3">
        <f>IF(ISERR(LN(Table13633[[#This Row],[Close]]/E461)),"-",LN(Table13633[[#This Row],[Close]]/E461))</f>
        <v>-1.003076293391583E-3</v>
      </c>
    </row>
    <row r="463" spans="1:8" x14ac:dyDescent="0.3">
      <c r="A463" s="2">
        <v>43788</v>
      </c>
      <c r="B463" s="1">
        <v>15318.65</v>
      </c>
      <c r="C463" s="1">
        <v>15371.8</v>
      </c>
      <c r="D463" s="1">
        <v>15256.85</v>
      </c>
      <c r="E463" s="1">
        <v>15304.85</v>
      </c>
      <c r="F463" s="1">
        <v>25599935</v>
      </c>
      <c r="G463" s="1">
        <v>2107.7199999999998</v>
      </c>
      <c r="H463" s="3">
        <f>IF(ISERR(LN(Table13633[[#This Row],[Close]]/E462)),"-",LN(Table13633[[#This Row],[Close]]/E462))</f>
        <v>6.274489504906073E-4</v>
      </c>
    </row>
    <row r="464" spans="1:8" x14ac:dyDescent="0.3">
      <c r="A464" s="2">
        <v>43789</v>
      </c>
      <c r="B464" s="1">
        <v>15349.05</v>
      </c>
      <c r="C464" s="1">
        <v>15349.05</v>
      </c>
      <c r="D464" s="1">
        <v>15235</v>
      </c>
      <c r="E464" s="1">
        <v>15318.5</v>
      </c>
      <c r="F464" s="1">
        <v>19887942</v>
      </c>
      <c r="G464" s="1">
        <v>1759</v>
      </c>
      <c r="H464" s="3">
        <f>IF(ISERR(LN(Table13633[[#This Row],[Close]]/E463)),"-",LN(Table13633[[#This Row],[Close]]/E463))</f>
        <v>8.9147666104501028E-4</v>
      </c>
    </row>
    <row r="465" spans="1:8" x14ac:dyDescent="0.3">
      <c r="A465" s="2">
        <v>43790</v>
      </c>
      <c r="B465" s="1">
        <v>15353.7</v>
      </c>
      <c r="C465" s="1">
        <v>15435.4</v>
      </c>
      <c r="D465" s="1">
        <v>15279.4</v>
      </c>
      <c r="E465" s="1">
        <v>15293.95</v>
      </c>
      <c r="F465" s="1">
        <v>21612732</v>
      </c>
      <c r="G465" s="1">
        <v>1785.5</v>
      </c>
      <c r="H465" s="3">
        <f>IF(ISERR(LN(Table13633[[#This Row],[Close]]/E464)),"-",LN(Table13633[[#This Row],[Close]]/E464))</f>
        <v>-1.6039229309020768E-3</v>
      </c>
    </row>
    <row r="466" spans="1:8" x14ac:dyDescent="0.3">
      <c r="A466" s="2">
        <v>43791</v>
      </c>
      <c r="B466" s="1">
        <v>15216.55</v>
      </c>
      <c r="C466" s="1">
        <v>15220.05</v>
      </c>
      <c r="D466" s="1">
        <v>14931.35</v>
      </c>
      <c r="E466" s="1">
        <v>14995.9</v>
      </c>
      <c r="F466" s="1">
        <v>29495740</v>
      </c>
      <c r="G466" s="1">
        <v>2401.6</v>
      </c>
      <c r="H466" s="3">
        <f>IF(ISERR(LN(Table13633[[#This Row],[Close]]/E465)),"-",LN(Table13633[[#This Row],[Close]]/E465))</f>
        <v>-1.9680494954259317E-2</v>
      </c>
    </row>
    <row r="467" spans="1:8" x14ac:dyDescent="0.3">
      <c r="A467" s="2">
        <v>43794</v>
      </c>
      <c r="B467" s="1">
        <v>15002.2</v>
      </c>
      <c r="C467" s="1">
        <v>15112.9</v>
      </c>
      <c r="D467" s="1">
        <v>14950.95</v>
      </c>
      <c r="E467" s="1">
        <v>15100.6</v>
      </c>
      <c r="F467" s="1">
        <v>17414541</v>
      </c>
      <c r="G467" s="1">
        <v>1529.56</v>
      </c>
      <c r="H467" s="3">
        <f>IF(ISERR(LN(Table13633[[#This Row],[Close]]/E466)),"-",LN(Table13633[[#This Row],[Close]]/E466))</f>
        <v>6.9576477242856097E-3</v>
      </c>
    </row>
    <row r="468" spans="1:8" x14ac:dyDescent="0.3">
      <c r="A468" s="2">
        <v>43795</v>
      </c>
      <c r="B468" s="1">
        <v>15174.65</v>
      </c>
      <c r="C468" s="1">
        <v>15212.65</v>
      </c>
      <c r="D468" s="1">
        <v>14867.45</v>
      </c>
      <c r="E468" s="1">
        <v>14922.15</v>
      </c>
      <c r="F468" s="1">
        <v>54958881</v>
      </c>
      <c r="G468" s="1">
        <v>4479.3599999999997</v>
      </c>
      <c r="H468" s="3">
        <f>IF(ISERR(LN(Table13633[[#This Row],[Close]]/E467)),"-",LN(Table13633[[#This Row],[Close]]/E467))</f>
        <v>-1.1887791860186001E-2</v>
      </c>
    </row>
    <row r="469" spans="1:8" x14ac:dyDescent="0.3">
      <c r="A469" s="2">
        <v>43796</v>
      </c>
      <c r="B469" s="1">
        <v>14957.5</v>
      </c>
      <c r="C469" s="1">
        <v>15049</v>
      </c>
      <c r="D469" s="1">
        <v>14946.55</v>
      </c>
      <c r="E469" s="1">
        <v>15022.15</v>
      </c>
      <c r="F469" s="1">
        <v>15023394</v>
      </c>
      <c r="G469" s="1">
        <v>1401.46</v>
      </c>
      <c r="H469" s="3">
        <f>IF(ISERR(LN(Table13633[[#This Row],[Close]]/E468)),"-",LN(Table13633[[#This Row],[Close]]/E468))</f>
        <v>6.67909229816734E-3</v>
      </c>
    </row>
    <row r="470" spans="1:8" x14ac:dyDescent="0.3">
      <c r="A470" s="2">
        <v>43797</v>
      </c>
      <c r="B470" s="1">
        <v>15069.15</v>
      </c>
      <c r="C470" s="1">
        <v>15136.2</v>
      </c>
      <c r="D470" s="1">
        <v>15042.65</v>
      </c>
      <c r="E470" s="1">
        <v>15121.75</v>
      </c>
      <c r="F470" s="1">
        <v>14650309</v>
      </c>
      <c r="G470" s="1">
        <v>1395.04</v>
      </c>
      <c r="H470" s="3">
        <f>IF(ISERR(LN(Table13633[[#This Row],[Close]]/E469)),"-",LN(Table13633[[#This Row],[Close]]/E469))</f>
        <v>6.6083262259051846E-3</v>
      </c>
    </row>
    <row r="471" spans="1:8" x14ac:dyDescent="0.3">
      <c r="A471" s="2">
        <v>43798</v>
      </c>
      <c r="B471" s="1">
        <v>15132.95</v>
      </c>
      <c r="C471" s="1">
        <v>15147.25</v>
      </c>
      <c r="D471" s="1">
        <v>14964.25</v>
      </c>
      <c r="E471" s="1">
        <v>14998.05</v>
      </c>
      <c r="F471" s="1">
        <v>13785332</v>
      </c>
      <c r="G471" s="1">
        <v>1159.02</v>
      </c>
      <c r="H471" s="3">
        <f>IF(ISERR(LN(Table13633[[#This Row],[Close]]/E470)),"-",LN(Table13633[[#This Row],[Close]]/E470))</f>
        <v>-8.2139121432073178E-3</v>
      </c>
    </row>
    <row r="472" spans="1:8" x14ac:dyDescent="0.3">
      <c r="A472" s="2">
        <v>43801</v>
      </c>
      <c r="B472" s="1">
        <v>15056.85</v>
      </c>
      <c r="C472" s="1">
        <v>15070.65</v>
      </c>
      <c r="D472" s="1">
        <v>14819.4</v>
      </c>
      <c r="E472" s="1">
        <v>14852</v>
      </c>
      <c r="F472" s="1">
        <v>26527817</v>
      </c>
      <c r="G472" s="1">
        <v>2233.2800000000002</v>
      </c>
      <c r="H472" s="3">
        <f>IF(ISERR(LN(Table13633[[#This Row],[Close]]/E471)),"-",LN(Table13633[[#This Row],[Close]]/E471))</f>
        <v>-9.7856563366439612E-3</v>
      </c>
    </row>
    <row r="473" spans="1:8" x14ac:dyDescent="0.3">
      <c r="A473" s="2">
        <v>43802</v>
      </c>
      <c r="B473" s="1">
        <v>14870.9</v>
      </c>
      <c r="C473" s="1">
        <v>14956.45</v>
      </c>
      <c r="D473" s="1">
        <v>14808.4</v>
      </c>
      <c r="E473" s="1">
        <v>14920.75</v>
      </c>
      <c r="F473" s="1">
        <v>23102025</v>
      </c>
      <c r="G473" s="1">
        <v>2103.5300000000002</v>
      </c>
      <c r="H473" s="3">
        <f>IF(ISERR(LN(Table13633[[#This Row],[Close]]/E472)),"-",LN(Table13633[[#This Row],[Close]]/E472))</f>
        <v>4.6183252938973747E-3</v>
      </c>
    </row>
    <row r="474" spans="1:8" x14ac:dyDescent="0.3">
      <c r="A474" s="2">
        <v>43803</v>
      </c>
      <c r="B474" s="1">
        <v>14918.5</v>
      </c>
      <c r="C474" s="1">
        <v>15188.55</v>
      </c>
      <c r="D474" s="1">
        <v>14896.6</v>
      </c>
      <c r="E474" s="1">
        <v>15175.15</v>
      </c>
      <c r="F474" s="1">
        <v>27219694</v>
      </c>
      <c r="G474" s="1">
        <v>2295.6799999999998</v>
      </c>
      <c r="H474" s="3">
        <f>IF(ISERR(LN(Table13633[[#This Row],[Close]]/E473)),"-",LN(Table13633[[#This Row],[Close]]/E473))</f>
        <v>1.6906359966725609E-2</v>
      </c>
    </row>
    <row r="475" spans="1:8" x14ac:dyDescent="0.3">
      <c r="A475" s="2">
        <v>43804</v>
      </c>
      <c r="B475" s="1">
        <v>15164.15</v>
      </c>
      <c r="C475" s="1">
        <v>15385.45</v>
      </c>
      <c r="D475" s="1">
        <v>15101.8</v>
      </c>
      <c r="E475" s="1">
        <v>15367.5</v>
      </c>
      <c r="F475" s="1">
        <v>28794873</v>
      </c>
      <c r="G475" s="1">
        <v>2450.08</v>
      </c>
      <c r="H475" s="3">
        <f>IF(ISERR(LN(Table13633[[#This Row],[Close]]/E474)),"-",LN(Table13633[[#This Row],[Close]]/E474))</f>
        <v>1.2595668223570658E-2</v>
      </c>
    </row>
    <row r="476" spans="1:8" x14ac:dyDescent="0.3">
      <c r="A476" s="2">
        <v>43805</v>
      </c>
      <c r="B476" s="1">
        <v>15383.45</v>
      </c>
      <c r="C476" s="1">
        <v>15390.05</v>
      </c>
      <c r="D476" s="1">
        <v>15269.25</v>
      </c>
      <c r="E476" s="1">
        <v>15289.6</v>
      </c>
      <c r="F476" s="1">
        <v>16934648</v>
      </c>
      <c r="G476" s="1">
        <v>1363.79</v>
      </c>
      <c r="H476" s="3">
        <f>IF(ISERR(LN(Table13633[[#This Row],[Close]]/E475)),"-",LN(Table13633[[#This Row],[Close]]/E475))</f>
        <v>-5.0820310897287313E-3</v>
      </c>
    </row>
    <row r="477" spans="1:8" x14ac:dyDescent="0.3">
      <c r="A477" s="2">
        <v>43808</v>
      </c>
      <c r="B477" s="1">
        <v>15309.7</v>
      </c>
      <c r="C477" s="1">
        <v>15322.55</v>
      </c>
      <c r="D477" s="1">
        <v>15136.25</v>
      </c>
      <c r="E477" s="1">
        <v>15157.15</v>
      </c>
      <c r="F477" s="1">
        <v>18193828</v>
      </c>
      <c r="G477" s="1">
        <v>1527.23</v>
      </c>
      <c r="H477" s="3">
        <f>IF(ISERR(LN(Table13633[[#This Row],[Close]]/E476)),"-",LN(Table13633[[#This Row],[Close]]/E476))</f>
        <v>-8.7004908912511562E-3</v>
      </c>
    </row>
    <row r="478" spans="1:8" x14ac:dyDescent="0.3">
      <c r="A478" s="2">
        <v>43809</v>
      </c>
      <c r="B478" s="1">
        <v>15120.05</v>
      </c>
      <c r="C478" s="1">
        <v>15123.35</v>
      </c>
      <c r="D478" s="1">
        <v>14903.25</v>
      </c>
      <c r="E478" s="1">
        <v>14946.5</v>
      </c>
      <c r="F478" s="1">
        <v>20105891</v>
      </c>
      <c r="G478" s="1">
        <v>1859.95</v>
      </c>
      <c r="H478" s="3">
        <f>IF(ISERR(LN(Table13633[[#This Row],[Close]]/E477)),"-",LN(Table13633[[#This Row],[Close]]/E477))</f>
        <v>-1.3995209102619734E-2</v>
      </c>
    </row>
    <row r="479" spans="1:8" x14ac:dyDescent="0.3">
      <c r="A479" s="2">
        <v>43810</v>
      </c>
      <c r="B479" s="1">
        <v>14972</v>
      </c>
      <c r="C479" s="1">
        <v>15147.35</v>
      </c>
      <c r="D479" s="1">
        <v>14963.65</v>
      </c>
      <c r="E479" s="1">
        <v>15130.3</v>
      </c>
      <c r="F479" s="1">
        <v>22965246</v>
      </c>
      <c r="G479" s="1">
        <v>2129.75</v>
      </c>
      <c r="H479" s="3">
        <f>IF(ISERR(LN(Table13633[[#This Row],[Close]]/E478)),"-",LN(Table13633[[#This Row],[Close]]/E478))</f>
        <v>1.222219704424302E-2</v>
      </c>
    </row>
    <row r="480" spans="1:8" x14ac:dyDescent="0.3">
      <c r="A480" s="2">
        <v>43811</v>
      </c>
      <c r="B480" s="1">
        <v>15151.1</v>
      </c>
      <c r="C480" s="1">
        <v>15184.15</v>
      </c>
      <c r="D480" s="1">
        <v>14890.6</v>
      </c>
      <c r="E480" s="1">
        <v>14972.65</v>
      </c>
      <c r="F480" s="1">
        <v>27121407</v>
      </c>
      <c r="G480" s="1">
        <v>2750.23</v>
      </c>
      <c r="H480" s="3">
        <f>IF(ISERR(LN(Table13633[[#This Row],[Close]]/E479)),"-",LN(Table13633[[#This Row],[Close]]/E479))</f>
        <v>-1.0474152286367663E-2</v>
      </c>
    </row>
    <row r="481" spans="1:8" x14ac:dyDescent="0.3">
      <c r="A481" s="2">
        <v>43812</v>
      </c>
      <c r="B481" s="1">
        <v>14987.9</v>
      </c>
      <c r="C481" s="1">
        <v>15221.45</v>
      </c>
      <c r="D481" s="1">
        <v>14965.15</v>
      </c>
      <c r="E481" s="1">
        <v>15200.55</v>
      </c>
      <c r="F481" s="1">
        <v>30121794</v>
      </c>
      <c r="G481" s="1">
        <v>2685.5</v>
      </c>
      <c r="H481" s="3">
        <f>IF(ISERR(LN(Table13633[[#This Row],[Close]]/E480)),"-",LN(Table13633[[#This Row],[Close]]/E480))</f>
        <v>1.5106407934821112E-2</v>
      </c>
    </row>
    <row r="482" spans="1:8" x14ac:dyDescent="0.3">
      <c r="A482" s="2">
        <v>43815</v>
      </c>
      <c r="B482" s="1">
        <v>15263.75</v>
      </c>
      <c r="C482" s="1">
        <v>15446.25</v>
      </c>
      <c r="D482" s="1">
        <v>15223.1</v>
      </c>
      <c r="E482" s="1">
        <v>15348.7</v>
      </c>
      <c r="F482" s="1">
        <v>28614674</v>
      </c>
      <c r="G482" s="1">
        <v>2666.79</v>
      </c>
      <c r="H482" s="3">
        <f>IF(ISERR(LN(Table13633[[#This Row],[Close]]/E481)),"-",LN(Table13633[[#This Row],[Close]]/E481))</f>
        <v>9.6991684848886164E-3</v>
      </c>
    </row>
    <row r="483" spans="1:8" x14ac:dyDescent="0.3">
      <c r="A483" s="2">
        <v>43816</v>
      </c>
      <c r="B483" s="1">
        <v>15417.55</v>
      </c>
      <c r="C483" s="1">
        <v>15670.35</v>
      </c>
      <c r="D483" s="1">
        <v>15387.2</v>
      </c>
      <c r="E483" s="1">
        <v>15637.15</v>
      </c>
      <c r="F483" s="1">
        <v>35675500</v>
      </c>
      <c r="G483" s="1">
        <v>3589.74</v>
      </c>
      <c r="H483" s="3">
        <f>IF(ISERR(LN(Table13633[[#This Row],[Close]]/E482)),"-",LN(Table13633[[#This Row],[Close]]/E482))</f>
        <v>1.8618713555209384E-2</v>
      </c>
    </row>
    <row r="484" spans="1:8" x14ac:dyDescent="0.3">
      <c r="A484" s="2">
        <v>43817</v>
      </c>
      <c r="B484" s="1">
        <v>15680.5</v>
      </c>
      <c r="C484" s="1">
        <v>15835.8</v>
      </c>
      <c r="D484" s="1">
        <v>15649.15</v>
      </c>
      <c r="E484" s="1">
        <v>15710.65</v>
      </c>
      <c r="F484" s="1">
        <v>46723697</v>
      </c>
      <c r="G484" s="1">
        <v>4525.93</v>
      </c>
      <c r="H484" s="3">
        <f>IF(ISERR(LN(Table13633[[#This Row],[Close]]/E483)),"-",LN(Table13633[[#This Row],[Close]]/E483))</f>
        <v>4.6893328838220573E-3</v>
      </c>
    </row>
    <row r="485" spans="1:8" x14ac:dyDescent="0.3">
      <c r="A485" s="2">
        <v>43818</v>
      </c>
      <c r="B485" s="1">
        <v>15741.2</v>
      </c>
      <c r="C485" s="1">
        <v>15835.5</v>
      </c>
      <c r="D485" s="1">
        <v>15654.7</v>
      </c>
      <c r="E485" s="1">
        <v>15812.95</v>
      </c>
      <c r="F485" s="1">
        <v>25099747</v>
      </c>
      <c r="G485" s="1">
        <v>2629.83</v>
      </c>
      <c r="H485" s="3">
        <f>IF(ISERR(LN(Table13633[[#This Row],[Close]]/E484)),"-",LN(Table13633[[#This Row],[Close]]/E484))</f>
        <v>6.4903982487831994E-3</v>
      </c>
    </row>
    <row r="486" spans="1:8" x14ac:dyDescent="0.3">
      <c r="A486" s="2">
        <v>43819</v>
      </c>
      <c r="B486" s="1">
        <v>15811.95</v>
      </c>
      <c r="C486" s="1">
        <v>15890.95</v>
      </c>
      <c r="D486" s="1">
        <v>15781.25</v>
      </c>
      <c r="E486" s="1">
        <v>15844.55</v>
      </c>
      <c r="F486" s="1">
        <v>29982814</v>
      </c>
      <c r="G486" s="1">
        <v>2739.61</v>
      </c>
      <c r="H486" s="3">
        <f>IF(ISERR(LN(Table13633[[#This Row],[Close]]/E485)),"-",LN(Table13633[[#This Row],[Close]]/E485))</f>
        <v>1.9963680325425638E-3</v>
      </c>
    </row>
    <row r="487" spans="1:8" x14ac:dyDescent="0.3">
      <c r="A487" s="2">
        <v>43822</v>
      </c>
      <c r="B487" s="1">
        <v>15811.4</v>
      </c>
      <c r="C487" s="1">
        <v>15936</v>
      </c>
      <c r="D487" s="1">
        <v>15809.05</v>
      </c>
      <c r="E487" s="1">
        <v>15865.5</v>
      </c>
      <c r="F487" s="1">
        <v>15891898</v>
      </c>
      <c r="G487" s="1">
        <v>1414.7</v>
      </c>
      <c r="H487" s="3">
        <f>IF(ISERR(LN(Table13633[[#This Row],[Close]]/E486)),"-",LN(Table13633[[#This Row],[Close]]/E486))</f>
        <v>1.3213478407101483E-3</v>
      </c>
    </row>
    <row r="488" spans="1:8" x14ac:dyDescent="0.3">
      <c r="A488" s="2">
        <v>43823</v>
      </c>
      <c r="B488" s="1">
        <v>15877.4</v>
      </c>
      <c r="C488" s="1">
        <v>15880.15</v>
      </c>
      <c r="D488" s="1">
        <v>15739.45</v>
      </c>
      <c r="E488" s="1">
        <v>15778.2</v>
      </c>
      <c r="F488" s="1">
        <v>16014503</v>
      </c>
      <c r="G488" s="1">
        <v>1570.19</v>
      </c>
      <c r="H488" s="3">
        <f>IF(ISERR(LN(Table13633[[#This Row],[Close]]/E487)),"-",LN(Table13633[[#This Row],[Close]]/E487))</f>
        <v>-5.5176999837159863E-3</v>
      </c>
    </row>
    <row r="489" spans="1:8" x14ac:dyDescent="0.3">
      <c r="A489" s="2">
        <v>43825</v>
      </c>
      <c r="B489" s="1">
        <v>15784.45</v>
      </c>
      <c r="C489" s="1">
        <v>15806.85</v>
      </c>
      <c r="D489" s="1">
        <v>15690.95</v>
      </c>
      <c r="E489" s="1">
        <v>15706.45</v>
      </c>
      <c r="F489" s="1">
        <v>17848305</v>
      </c>
      <c r="G489" s="1">
        <v>1472.24</v>
      </c>
      <c r="H489" s="3">
        <f>IF(ISERR(LN(Table13633[[#This Row],[Close]]/E488)),"-",LN(Table13633[[#This Row],[Close]]/E488))</f>
        <v>-4.5577844573513517E-3</v>
      </c>
    </row>
    <row r="490" spans="1:8" x14ac:dyDescent="0.3">
      <c r="A490" s="2">
        <v>43826</v>
      </c>
      <c r="B490" s="1">
        <v>15740.4</v>
      </c>
      <c r="C490" s="1">
        <v>15824.15</v>
      </c>
      <c r="D490" s="1">
        <v>15657.5</v>
      </c>
      <c r="E490" s="1">
        <v>15780.7</v>
      </c>
      <c r="F490" s="1">
        <v>16652327</v>
      </c>
      <c r="G490" s="1">
        <v>1458.89</v>
      </c>
      <c r="H490" s="3">
        <f>IF(ISERR(LN(Table13633[[#This Row],[Close]]/E489)),"-",LN(Table13633[[#This Row],[Close]]/E489))</f>
        <v>4.7162183701448717E-3</v>
      </c>
    </row>
    <row r="491" spans="1:8" x14ac:dyDescent="0.3">
      <c r="A491" s="2">
        <v>43829</v>
      </c>
      <c r="B491" s="1">
        <v>15801.5</v>
      </c>
      <c r="C491" s="1">
        <v>15868.95</v>
      </c>
      <c r="D491" s="1">
        <v>15715.1</v>
      </c>
      <c r="E491" s="1">
        <v>15775</v>
      </c>
      <c r="F491" s="1">
        <v>16249651</v>
      </c>
      <c r="G491" s="1">
        <v>1400.99</v>
      </c>
      <c r="H491" s="3">
        <f>IF(ISERR(LN(Table13633[[#This Row],[Close]]/E490)),"-",LN(Table13633[[#This Row],[Close]]/E490))</f>
        <v>-3.6126595588085851E-4</v>
      </c>
    </row>
    <row r="492" spans="1:8" x14ac:dyDescent="0.3">
      <c r="A492" s="2">
        <v>43830</v>
      </c>
      <c r="B492" s="1">
        <v>15754.05</v>
      </c>
      <c r="C492" s="1">
        <v>15775.25</v>
      </c>
      <c r="D492" s="1">
        <v>15634.5</v>
      </c>
      <c r="E492" s="1">
        <v>15652.4</v>
      </c>
      <c r="F492" s="1">
        <v>19595240</v>
      </c>
      <c r="G492" s="1">
        <v>1563.39</v>
      </c>
      <c r="H492" s="3">
        <f>IF(ISERR(LN(Table13633[[#This Row],[Close]]/E491)),"-",LN(Table13633[[#This Row],[Close]]/E491))</f>
        <v>-7.8021485661463746E-3</v>
      </c>
    </row>
    <row r="493" spans="1:8" x14ac:dyDescent="0.3">
      <c r="A493" s="2">
        <v>43831</v>
      </c>
      <c r="B493" s="1">
        <v>15705.9</v>
      </c>
      <c r="C493" s="1">
        <v>15746.25</v>
      </c>
      <c r="D493" s="1">
        <v>15676.7</v>
      </c>
      <c r="E493" s="1">
        <v>15722.15</v>
      </c>
      <c r="F493" s="1">
        <v>9390770</v>
      </c>
      <c r="G493" s="1">
        <v>796.37</v>
      </c>
      <c r="H493" s="3">
        <f>IF(ISERR(LN(Table13633[[#This Row],[Close]]/E492)),"-",LN(Table13633[[#This Row],[Close]]/E492))</f>
        <v>4.4462862358157166E-3</v>
      </c>
    </row>
    <row r="494" spans="1:8" x14ac:dyDescent="0.3">
      <c r="A494" s="2">
        <v>43832</v>
      </c>
      <c r="B494" s="1">
        <v>15754.9</v>
      </c>
      <c r="C494" s="1">
        <v>15762.1</v>
      </c>
      <c r="D494" s="1">
        <v>15679.65</v>
      </c>
      <c r="E494" s="1">
        <v>15709.65</v>
      </c>
      <c r="F494" s="1">
        <v>15228631</v>
      </c>
      <c r="G494" s="1">
        <v>1359.62</v>
      </c>
      <c r="H494" s="3">
        <f>IF(ISERR(LN(Table13633[[#This Row],[Close]]/E493)),"-",LN(Table13633[[#This Row],[Close]]/E493))</f>
        <v>-7.9537288090262138E-4</v>
      </c>
    </row>
    <row r="495" spans="1:8" x14ac:dyDescent="0.3">
      <c r="A495" s="2">
        <v>43833</v>
      </c>
      <c r="B495" s="1">
        <v>15727.6</v>
      </c>
      <c r="C495" s="1">
        <v>16004.45</v>
      </c>
      <c r="D495" s="1">
        <v>15722.65</v>
      </c>
      <c r="E495" s="1">
        <v>15936.6</v>
      </c>
      <c r="F495" s="1">
        <v>26007478</v>
      </c>
      <c r="G495" s="1">
        <v>2470.87</v>
      </c>
      <c r="H495" s="3">
        <f>IF(ISERR(LN(Table13633[[#This Row],[Close]]/E494)),"-",LN(Table13633[[#This Row],[Close]]/E494))</f>
        <v>1.4343177519842345E-2</v>
      </c>
    </row>
    <row r="496" spans="1:8" x14ac:dyDescent="0.3">
      <c r="A496" s="2">
        <v>43836</v>
      </c>
      <c r="B496" s="1">
        <v>15934.6</v>
      </c>
      <c r="C496" s="1">
        <v>16067.65</v>
      </c>
      <c r="D496" s="1">
        <v>15831.85</v>
      </c>
      <c r="E496" s="1">
        <v>15879.8</v>
      </c>
      <c r="F496" s="1">
        <v>24001823</v>
      </c>
      <c r="G496" s="1">
        <v>2010.92</v>
      </c>
      <c r="H496" s="3">
        <f>IF(ISERR(LN(Table13633[[#This Row],[Close]]/E495)),"-",LN(Table13633[[#This Row],[Close]]/E495))</f>
        <v>-3.5704894546454936E-3</v>
      </c>
    </row>
    <row r="497" spans="1:8" x14ac:dyDescent="0.3">
      <c r="A497" s="2">
        <v>43837</v>
      </c>
      <c r="B497" s="1">
        <v>15893.35</v>
      </c>
      <c r="C497" s="1">
        <v>15988.7</v>
      </c>
      <c r="D497" s="1">
        <v>15799.8</v>
      </c>
      <c r="E497" s="1">
        <v>15895.2</v>
      </c>
      <c r="F497" s="1">
        <v>24228858</v>
      </c>
      <c r="G497" s="1">
        <v>1896.87</v>
      </c>
      <c r="H497" s="3">
        <f>IF(ISERR(LN(Table13633[[#This Row],[Close]]/E496)),"-",LN(Table13633[[#This Row],[Close]]/E496))</f>
        <v>9.6931557550178772E-4</v>
      </c>
    </row>
    <row r="498" spans="1:8" x14ac:dyDescent="0.3">
      <c r="A498" s="2">
        <v>43838</v>
      </c>
      <c r="B498" s="1">
        <v>15840.9</v>
      </c>
      <c r="C498" s="1">
        <v>15974.85</v>
      </c>
      <c r="D498" s="1">
        <v>15816.8</v>
      </c>
      <c r="E498" s="1">
        <v>15953.45</v>
      </c>
      <c r="F498" s="1">
        <v>27441490</v>
      </c>
      <c r="G498" s="1">
        <v>2705.34</v>
      </c>
      <c r="H498" s="3">
        <f>IF(ISERR(LN(Table13633[[#This Row],[Close]]/E497)),"-",LN(Table13633[[#This Row],[Close]]/E497))</f>
        <v>3.6579299248743606E-3</v>
      </c>
    </row>
    <row r="499" spans="1:8" x14ac:dyDescent="0.3">
      <c r="A499" s="2">
        <v>43839</v>
      </c>
      <c r="B499" s="1">
        <v>15970.65</v>
      </c>
      <c r="C499" s="1">
        <v>16017.25</v>
      </c>
      <c r="D499" s="1">
        <v>15857.25</v>
      </c>
      <c r="E499" s="1">
        <v>15925.15</v>
      </c>
      <c r="F499" s="1">
        <v>27876904</v>
      </c>
      <c r="G499" s="1">
        <v>2508.81</v>
      </c>
      <c r="H499" s="3">
        <f>IF(ISERR(LN(Table13633[[#This Row],[Close]]/E498)),"-",LN(Table13633[[#This Row],[Close]]/E498))</f>
        <v>-1.7754862154734225E-3</v>
      </c>
    </row>
    <row r="500" spans="1:8" x14ac:dyDescent="0.3">
      <c r="A500" s="2">
        <v>43840</v>
      </c>
      <c r="B500" s="1">
        <v>16040.65</v>
      </c>
      <c r="C500" s="1">
        <v>16059.35</v>
      </c>
      <c r="D500" s="1">
        <v>15930.65</v>
      </c>
      <c r="E500" s="1">
        <v>15959.9</v>
      </c>
      <c r="F500" s="1">
        <v>20204002</v>
      </c>
      <c r="G500" s="1">
        <v>1659.74</v>
      </c>
      <c r="H500" s="3">
        <f>IF(ISERR(LN(Table13633[[#This Row],[Close]]/E499)),"-",LN(Table13633[[#This Row],[Close]]/E499))</f>
        <v>2.1797057717296026E-3</v>
      </c>
    </row>
    <row r="501" spans="1:8" x14ac:dyDescent="0.3">
      <c r="A501" s="2">
        <v>43843</v>
      </c>
      <c r="B501" s="1">
        <v>16135.5</v>
      </c>
      <c r="C501" s="1">
        <v>16275.2</v>
      </c>
      <c r="D501" s="1">
        <v>16075.75</v>
      </c>
      <c r="E501" s="1">
        <v>16225.9</v>
      </c>
      <c r="F501" s="1">
        <v>61139484</v>
      </c>
      <c r="G501" s="1">
        <v>4660.8</v>
      </c>
      <c r="H501" s="3">
        <f>IF(ISERR(LN(Table13633[[#This Row],[Close]]/E500)),"-",LN(Table13633[[#This Row],[Close]]/E500))</f>
        <v>1.6529404667654783E-2</v>
      </c>
    </row>
    <row r="502" spans="1:8" x14ac:dyDescent="0.3">
      <c r="A502" s="2">
        <v>43844</v>
      </c>
      <c r="B502" s="1">
        <v>16238.15</v>
      </c>
      <c r="C502" s="1">
        <v>16385.95</v>
      </c>
      <c r="D502" s="1">
        <v>16226.9</v>
      </c>
      <c r="E502" s="1">
        <v>16362.35</v>
      </c>
      <c r="F502" s="1">
        <v>34531792</v>
      </c>
      <c r="G502" s="1">
        <v>2690.27</v>
      </c>
      <c r="H502" s="3">
        <f>IF(ISERR(LN(Table13633[[#This Row],[Close]]/E501)),"-",LN(Table13633[[#This Row],[Close]]/E501))</f>
        <v>8.3742328851857568E-3</v>
      </c>
    </row>
    <row r="503" spans="1:8" x14ac:dyDescent="0.3">
      <c r="A503" s="2">
        <v>43845</v>
      </c>
      <c r="B503" s="1">
        <v>16354.2</v>
      </c>
      <c r="C503" s="1">
        <v>16366.75</v>
      </c>
      <c r="D503" s="1">
        <v>16217.1</v>
      </c>
      <c r="E503" s="1">
        <v>16346.85</v>
      </c>
      <c r="F503" s="1">
        <v>35215518</v>
      </c>
      <c r="G503" s="1">
        <v>2659.8</v>
      </c>
      <c r="H503" s="3">
        <f>IF(ISERR(LN(Table13633[[#This Row],[Close]]/E502)),"-",LN(Table13633[[#This Row],[Close]]/E502))</f>
        <v>-9.477456593376401E-4</v>
      </c>
    </row>
    <row r="504" spans="1:8" x14ac:dyDescent="0.3">
      <c r="A504" s="2">
        <v>43846</v>
      </c>
      <c r="B504" s="1">
        <v>16372.15</v>
      </c>
      <c r="C504" s="1">
        <v>16423.849999999999</v>
      </c>
      <c r="D504" s="1">
        <v>16277.25</v>
      </c>
      <c r="E504" s="1">
        <v>16381.65</v>
      </c>
      <c r="F504" s="1">
        <v>26236130</v>
      </c>
      <c r="G504" s="1">
        <v>1988.28</v>
      </c>
      <c r="H504" s="3">
        <f>IF(ISERR(LN(Table13633[[#This Row],[Close]]/E503)),"-",LN(Table13633[[#This Row],[Close]]/E503))</f>
        <v>2.1265877210923196E-3</v>
      </c>
    </row>
    <row r="505" spans="1:8" x14ac:dyDescent="0.3">
      <c r="A505" s="2">
        <v>43847</v>
      </c>
      <c r="B505" s="1">
        <v>16396.5</v>
      </c>
      <c r="C505" s="1">
        <v>16447.349999999999</v>
      </c>
      <c r="D505" s="1">
        <v>16310.75</v>
      </c>
      <c r="E505" s="1">
        <v>16356.6</v>
      </c>
      <c r="F505" s="1">
        <v>20023292</v>
      </c>
      <c r="G505" s="1">
        <v>1734.8</v>
      </c>
      <c r="H505" s="3">
        <f>IF(ISERR(LN(Table13633[[#This Row],[Close]]/E504)),"-",LN(Table13633[[#This Row],[Close]]/E504))</f>
        <v>-1.5303203371392453E-3</v>
      </c>
    </row>
    <row r="506" spans="1:8" x14ac:dyDescent="0.3">
      <c r="A506" s="2">
        <v>43850</v>
      </c>
      <c r="B506" s="1">
        <v>16389.599999999999</v>
      </c>
      <c r="C506" s="1">
        <v>16465.05</v>
      </c>
      <c r="D506" s="1">
        <v>16162.5</v>
      </c>
      <c r="E506" s="1">
        <v>16207.15</v>
      </c>
      <c r="F506" s="1">
        <v>27054398</v>
      </c>
      <c r="G506" s="1">
        <v>2598.0100000000002</v>
      </c>
      <c r="H506" s="3">
        <f>IF(ISERR(LN(Table13633[[#This Row],[Close]]/E505)),"-",LN(Table13633[[#This Row],[Close]]/E505))</f>
        <v>-9.1789827221032978E-3</v>
      </c>
    </row>
    <row r="507" spans="1:8" x14ac:dyDescent="0.3">
      <c r="A507" s="2">
        <v>43851</v>
      </c>
      <c r="B507" s="1">
        <v>16190.8</v>
      </c>
      <c r="C507" s="1">
        <v>16221.5</v>
      </c>
      <c r="D507" s="1">
        <v>16133.6</v>
      </c>
      <c r="E507" s="1">
        <v>16175.2</v>
      </c>
      <c r="F507" s="1">
        <v>17456561</v>
      </c>
      <c r="G507" s="1">
        <v>1447.68</v>
      </c>
      <c r="H507" s="3">
        <f>IF(ISERR(LN(Table13633[[#This Row],[Close]]/E506)),"-",LN(Table13633[[#This Row],[Close]]/E506))</f>
        <v>-1.9732978222716238E-3</v>
      </c>
    </row>
    <row r="508" spans="1:8" x14ac:dyDescent="0.3">
      <c r="A508" s="2">
        <v>43852</v>
      </c>
      <c r="B508" s="1">
        <v>16245.95</v>
      </c>
      <c r="C508" s="1">
        <v>16404.599999999999</v>
      </c>
      <c r="D508" s="1">
        <v>16211.8</v>
      </c>
      <c r="E508" s="1">
        <v>16334.55</v>
      </c>
      <c r="F508" s="1">
        <v>26848118</v>
      </c>
      <c r="G508" s="1">
        <v>2169.56</v>
      </c>
      <c r="H508" s="3">
        <f>IF(ISERR(LN(Table13633[[#This Row],[Close]]/E507)),"-",LN(Table13633[[#This Row],[Close]]/E507))</f>
        <v>9.8032913932541415E-3</v>
      </c>
    </row>
    <row r="509" spans="1:8" x14ac:dyDescent="0.3">
      <c r="A509" s="2">
        <v>43853</v>
      </c>
      <c r="B509" s="1">
        <v>16380.6</v>
      </c>
      <c r="C509" s="1">
        <v>16501.2</v>
      </c>
      <c r="D509" s="1">
        <v>16367.75</v>
      </c>
      <c r="E509" s="1">
        <v>16474.400000000001</v>
      </c>
      <c r="F509" s="1">
        <v>30024513</v>
      </c>
      <c r="G509" s="1">
        <v>2522.7600000000002</v>
      </c>
      <c r="H509" s="3">
        <f>IF(ISERR(LN(Table13633[[#This Row],[Close]]/E508)),"-",LN(Table13633[[#This Row],[Close]]/E508))</f>
        <v>8.5251644447931606E-3</v>
      </c>
    </row>
    <row r="510" spans="1:8" x14ac:dyDescent="0.3">
      <c r="A510" s="2">
        <v>43854</v>
      </c>
      <c r="B510" s="1">
        <v>16410.5</v>
      </c>
      <c r="C510" s="1">
        <v>16498.75</v>
      </c>
      <c r="D510" s="1">
        <v>16356.95</v>
      </c>
      <c r="E510" s="1">
        <v>16472.75</v>
      </c>
      <c r="F510" s="1">
        <v>21184459</v>
      </c>
      <c r="G510" s="1">
        <v>1776.2</v>
      </c>
      <c r="H510" s="3">
        <f>IF(ISERR(LN(Table13633[[#This Row],[Close]]/E509)),"-",LN(Table13633[[#This Row],[Close]]/E509))</f>
        <v>-1.0016040849546276E-4</v>
      </c>
    </row>
    <row r="511" spans="1:8" x14ac:dyDescent="0.3">
      <c r="A511" s="2">
        <v>43857</v>
      </c>
      <c r="B511" s="1">
        <v>16456.2</v>
      </c>
      <c r="C511" s="1">
        <v>16483.900000000001</v>
      </c>
      <c r="D511" s="1">
        <v>16385.650000000001</v>
      </c>
      <c r="E511" s="1">
        <v>16393.55</v>
      </c>
      <c r="F511" s="1">
        <v>13611766</v>
      </c>
      <c r="G511" s="1">
        <v>1165.01</v>
      </c>
      <c r="H511" s="3">
        <f>IF(ISERR(LN(Table13633[[#This Row],[Close]]/E510)),"-",LN(Table13633[[#This Row],[Close]]/E510))</f>
        <v>-4.8195357131312639E-3</v>
      </c>
    </row>
    <row r="512" spans="1:8" x14ac:dyDescent="0.3">
      <c r="A512" s="2">
        <v>43858</v>
      </c>
      <c r="B512" s="1">
        <v>16442.849999999999</v>
      </c>
      <c r="C512" s="1">
        <v>16448.05</v>
      </c>
      <c r="D512" s="1">
        <v>16320.6</v>
      </c>
      <c r="E512" s="1">
        <v>16429.75</v>
      </c>
      <c r="F512" s="1">
        <v>19676966</v>
      </c>
      <c r="G512" s="1">
        <v>1670.98</v>
      </c>
      <c r="H512" s="3">
        <f>IF(ISERR(LN(Table13633[[#This Row],[Close]]/E511)),"-",LN(Table13633[[#This Row],[Close]]/E511))</f>
        <v>2.2057510778684918E-3</v>
      </c>
    </row>
    <row r="513" spans="1:8" x14ac:dyDescent="0.3">
      <c r="A513" s="2">
        <v>43859</v>
      </c>
      <c r="B513" s="1">
        <v>16513.2</v>
      </c>
      <c r="C513" s="1">
        <v>16577.95</v>
      </c>
      <c r="D513" s="1">
        <v>16452</v>
      </c>
      <c r="E513" s="1">
        <v>16479.3</v>
      </c>
      <c r="F513" s="1">
        <v>22195772</v>
      </c>
      <c r="G513" s="1">
        <v>2065.23</v>
      </c>
      <c r="H513" s="3">
        <f>IF(ISERR(LN(Table13633[[#This Row],[Close]]/E512)),"-",LN(Table13633[[#This Row],[Close]]/E512))</f>
        <v>3.0113319858078667E-3</v>
      </c>
    </row>
    <row r="514" spans="1:8" x14ac:dyDescent="0.3">
      <c r="A514" s="2">
        <v>43860</v>
      </c>
      <c r="B514" s="1">
        <v>16509</v>
      </c>
      <c r="C514" s="1">
        <v>16514.099999999999</v>
      </c>
      <c r="D514" s="1">
        <v>16287.75</v>
      </c>
      <c r="E514" s="1">
        <v>16327.9</v>
      </c>
      <c r="F514" s="1">
        <v>18889354</v>
      </c>
      <c r="G514" s="1">
        <v>1715.04</v>
      </c>
      <c r="H514" s="3">
        <f>IF(ISERR(LN(Table13633[[#This Row],[Close]]/E513)),"-",LN(Table13633[[#This Row],[Close]]/E513))</f>
        <v>-9.2297468110614667E-3</v>
      </c>
    </row>
    <row r="515" spans="1:8" x14ac:dyDescent="0.3">
      <c r="A515" s="2">
        <v>43861</v>
      </c>
      <c r="B515" s="1">
        <v>16333.15</v>
      </c>
      <c r="C515" s="1">
        <v>16365.8</v>
      </c>
      <c r="D515" s="1">
        <v>16098.45</v>
      </c>
      <c r="E515" s="1">
        <v>16144.15</v>
      </c>
      <c r="F515" s="1">
        <v>26267958</v>
      </c>
      <c r="G515" s="1">
        <v>2192.6799999999998</v>
      </c>
      <c r="H515" s="3">
        <f>IF(ISERR(LN(Table13633[[#This Row],[Close]]/E514)),"-",LN(Table13633[[#This Row],[Close]]/E514))</f>
        <v>-1.1317546094299373E-2</v>
      </c>
    </row>
    <row r="516" spans="1:8" x14ac:dyDescent="0.3">
      <c r="A516" s="2">
        <v>43862</v>
      </c>
      <c r="B516" s="1">
        <v>16138.6</v>
      </c>
      <c r="C516" s="1">
        <v>16319.75</v>
      </c>
      <c r="D516" s="1">
        <v>15968.5</v>
      </c>
      <c r="E516" s="1">
        <v>16282.65</v>
      </c>
      <c r="F516" s="1">
        <v>20546938</v>
      </c>
      <c r="G516" s="1">
        <v>1950.3</v>
      </c>
      <c r="H516" s="3">
        <f>IF(ISERR(LN(Table13633[[#This Row],[Close]]/E515)),"-",LN(Table13633[[#This Row],[Close]]/E515))</f>
        <v>8.5423687948377892E-3</v>
      </c>
    </row>
    <row r="517" spans="1:8" x14ac:dyDescent="0.3">
      <c r="A517" s="2">
        <v>43864</v>
      </c>
      <c r="B517" s="1">
        <v>16282</v>
      </c>
      <c r="C517" s="1">
        <v>16418.900000000001</v>
      </c>
      <c r="D517" s="1">
        <v>16034.3</v>
      </c>
      <c r="E517" s="1">
        <v>16059.9</v>
      </c>
      <c r="F517" s="1">
        <v>28969680</v>
      </c>
      <c r="G517" s="1">
        <v>2532.58</v>
      </c>
      <c r="H517" s="3">
        <f>IF(ISERR(LN(Table13633[[#This Row],[Close]]/E516)),"-",LN(Table13633[[#This Row],[Close]]/E516))</f>
        <v>-1.377464189136016E-2</v>
      </c>
    </row>
    <row r="518" spans="1:8" x14ac:dyDescent="0.3">
      <c r="A518" s="2">
        <v>43865</v>
      </c>
      <c r="B518" s="1">
        <v>16174.8</v>
      </c>
      <c r="C518" s="1">
        <v>16377.45</v>
      </c>
      <c r="D518" s="1">
        <v>16155.8</v>
      </c>
      <c r="E518" s="1">
        <v>16350.85</v>
      </c>
      <c r="F518" s="1">
        <v>25185175</v>
      </c>
      <c r="G518" s="1">
        <v>2188.87</v>
      </c>
      <c r="H518" s="3">
        <f>IF(ISERR(LN(Table13633[[#This Row],[Close]]/E517)),"-",LN(Table13633[[#This Row],[Close]]/E517))</f>
        <v>1.7954401910361691E-2</v>
      </c>
    </row>
    <row r="519" spans="1:8" x14ac:dyDescent="0.3">
      <c r="A519" s="2">
        <v>43866</v>
      </c>
      <c r="B519" s="1">
        <v>16354.45</v>
      </c>
      <c r="C519" s="1">
        <v>16463.599999999999</v>
      </c>
      <c r="D519" s="1">
        <v>16283.25</v>
      </c>
      <c r="E519" s="1">
        <v>16448.55</v>
      </c>
      <c r="F519" s="1">
        <v>21910979</v>
      </c>
      <c r="G519" s="1">
        <v>1767.33</v>
      </c>
      <c r="H519" s="3">
        <f>IF(ISERR(LN(Table13633[[#This Row],[Close]]/E518)),"-",LN(Table13633[[#This Row],[Close]]/E518))</f>
        <v>5.9574436701171924E-3</v>
      </c>
    </row>
    <row r="520" spans="1:8" x14ac:dyDescent="0.3">
      <c r="A520" s="2">
        <v>43867</v>
      </c>
      <c r="B520" s="1">
        <v>16480.75</v>
      </c>
      <c r="C520" s="1">
        <v>16621.349999999999</v>
      </c>
      <c r="D520" s="1">
        <v>16330.65</v>
      </c>
      <c r="E520" s="1">
        <v>16371.15</v>
      </c>
      <c r="F520" s="1">
        <v>23961376</v>
      </c>
      <c r="G520" s="1">
        <v>1985.09</v>
      </c>
      <c r="H520" s="3">
        <f>IF(ISERR(LN(Table13633[[#This Row],[Close]]/E519)),"-",LN(Table13633[[#This Row],[Close]]/E519))</f>
        <v>-4.7166880558956259E-3</v>
      </c>
    </row>
    <row r="521" spans="1:8" x14ac:dyDescent="0.3">
      <c r="A521" s="2">
        <v>43868</v>
      </c>
      <c r="B521" s="1">
        <v>16453</v>
      </c>
      <c r="C521" s="1">
        <v>16493.25</v>
      </c>
      <c r="D521" s="1">
        <v>16382.4</v>
      </c>
      <c r="E521" s="1">
        <v>16470.150000000001</v>
      </c>
      <c r="F521" s="1">
        <v>15721118</v>
      </c>
      <c r="G521" s="1">
        <v>1327.98</v>
      </c>
      <c r="H521" s="3">
        <f>IF(ISERR(LN(Table13633[[#This Row],[Close]]/E520)),"-",LN(Table13633[[#This Row],[Close]]/E520))</f>
        <v>6.0290122424494696E-3</v>
      </c>
    </row>
    <row r="522" spans="1:8" x14ac:dyDescent="0.3">
      <c r="A522" s="2">
        <v>43871</v>
      </c>
      <c r="B522" s="1">
        <v>16481.5</v>
      </c>
      <c r="C522" s="1">
        <v>16522.400000000001</v>
      </c>
      <c r="D522" s="1">
        <v>16306.25</v>
      </c>
      <c r="E522" s="1">
        <v>16431.900000000001</v>
      </c>
      <c r="F522" s="1">
        <v>18044996</v>
      </c>
      <c r="G522" s="1">
        <v>1489.67</v>
      </c>
      <c r="H522" s="3">
        <f>IF(ISERR(LN(Table13633[[#This Row],[Close]]/E521)),"-",LN(Table13633[[#This Row],[Close]]/E521))</f>
        <v>-2.325084134980975E-3</v>
      </c>
    </row>
    <row r="523" spans="1:8" x14ac:dyDescent="0.3">
      <c r="A523" s="2">
        <v>43872</v>
      </c>
      <c r="B523" s="1">
        <v>16482.400000000001</v>
      </c>
      <c r="C523" s="1">
        <v>16512.099999999999</v>
      </c>
      <c r="D523" s="1">
        <v>16409.150000000001</v>
      </c>
      <c r="E523" s="1">
        <v>16452.3</v>
      </c>
      <c r="F523" s="1">
        <v>16987352</v>
      </c>
      <c r="G523" s="1">
        <v>1267.17</v>
      </c>
      <c r="H523" s="3">
        <f>IF(ISERR(LN(Table13633[[#This Row],[Close]]/E522)),"-",LN(Table13633[[#This Row],[Close]]/E522))</f>
        <v>1.2407175857673334E-3</v>
      </c>
    </row>
    <row r="524" spans="1:8" x14ac:dyDescent="0.3">
      <c r="A524" s="2">
        <v>43873</v>
      </c>
      <c r="B524" s="1">
        <v>16462.25</v>
      </c>
      <c r="C524" s="1">
        <v>16599.05</v>
      </c>
      <c r="D524" s="1">
        <v>16419.45</v>
      </c>
      <c r="E524" s="1">
        <v>16538.099999999999</v>
      </c>
      <c r="F524" s="1">
        <v>18606682</v>
      </c>
      <c r="G524" s="1">
        <v>1393.27</v>
      </c>
      <c r="H524" s="3">
        <f>IF(ISERR(LN(Table13633[[#This Row],[Close]]/E523)),"-",LN(Table13633[[#This Row],[Close]]/E523))</f>
        <v>5.2015248950796926E-3</v>
      </c>
    </row>
    <row r="525" spans="1:8" x14ac:dyDescent="0.3">
      <c r="A525" s="2">
        <v>43874</v>
      </c>
      <c r="B525" s="1">
        <v>16578.75</v>
      </c>
      <c r="C525" s="1">
        <v>16696.849999999999</v>
      </c>
      <c r="D525" s="1">
        <v>16513.75</v>
      </c>
      <c r="E525" s="1">
        <v>16673.05</v>
      </c>
      <c r="F525" s="1">
        <v>18884410</v>
      </c>
      <c r="G525" s="1">
        <v>1492.8</v>
      </c>
      <c r="H525" s="3">
        <f>IF(ISERR(LN(Table13633[[#This Row],[Close]]/E524)),"-",LN(Table13633[[#This Row],[Close]]/E524))</f>
        <v>8.1268334721920719E-3</v>
      </c>
    </row>
    <row r="526" spans="1:8" x14ac:dyDescent="0.3">
      <c r="A526" s="2">
        <v>43875</v>
      </c>
      <c r="B526" s="1">
        <v>16682.3</v>
      </c>
      <c r="C526" s="1">
        <v>16828.2</v>
      </c>
      <c r="D526" s="1">
        <v>16624.25</v>
      </c>
      <c r="E526" s="1">
        <v>16642.75</v>
      </c>
      <c r="F526" s="1">
        <v>19636956</v>
      </c>
      <c r="G526" s="1">
        <v>1634.46</v>
      </c>
      <c r="H526" s="3">
        <f>IF(ISERR(LN(Table13633[[#This Row],[Close]]/E525)),"-",LN(Table13633[[#This Row],[Close]]/E525))</f>
        <v>-1.8189572727792041E-3</v>
      </c>
    </row>
    <row r="527" spans="1:8" x14ac:dyDescent="0.3">
      <c r="A527" s="2">
        <v>43878</v>
      </c>
      <c r="B527" s="1">
        <v>16707.650000000001</v>
      </c>
      <c r="C527" s="1">
        <v>16737.650000000001</v>
      </c>
      <c r="D527" s="1">
        <v>16596.2</v>
      </c>
      <c r="E527" s="1">
        <v>16647.7</v>
      </c>
      <c r="F527" s="1">
        <v>13895849</v>
      </c>
      <c r="G527" s="1">
        <v>1241.06</v>
      </c>
      <c r="H527" s="3">
        <f>IF(ISERR(LN(Table13633[[#This Row],[Close]]/E526)),"-",LN(Table13633[[#This Row],[Close]]/E526))</f>
        <v>2.9738258488422949E-4</v>
      </c>
    </row>
    <row r="528" spans="1:8" x14ac:dyDescent="0.3">
      <c r="A528" s="2">
        <v>43879</v>
      </c>
      <c r="B528" s="1">
        <v>16586.900000000001</v>
      </c>
      <c r="C528" s="1">
        <v>16773.2</v>
      </c>
      <c r="D528" s="1">
        <v>16526.400000000001</v>
      </c>
      <c r="E528" s="1">
        <v>16748.75</v>
      </c>
      <c r="F528" s="1">
        <v>20798165</v>
      </c>
      <c r="G528" s="1">
        <v>1817.24</v>
      </c>
      <c r="H528" s="3">
        <f>IF(ISERR(LN(Table13633[[#This Row],[Close]]/E527)),"-",LN(Table13633[[#This Row],[Close]]/E527))</f>
        <v>6.0515598743174281E-3</v>
      </c>
    </row>
    <row r="529" spans="1:8" x14ac:dyDescent="0.3">
      <c r="A529" s="2">
        <v>43880</v>
      </c>
      <c r="B529" s="1">
        <v>16796.400000000001</v>
      </c>
      <c r="C529" s="1">
        <v>16882.45</v>
      </c>
      <c r="D529" s="1">
        <v>16754.25</v>
      </c>
      <c r="E529" s="1">
        <v>16772.45</v>
      </c>
      <c r="F529" s="1">
        <v>16905540</v>
      </c>
      <c r="G529" s="1">
        <v>1467.37</v>
      </c>
      <c r="H529" s="3">
        <f>IF(ISERR(LN(Table13633[[#This Row],[Close]]/E528)),"-",LN(Table13633[[#This Row],[Close]]/E528))</f>
        <v>1.4140307595778769E-3</v>
      </c>
    </row>
    <row r="530" spans="1:8" x14ac:dyDescent="0.3">
      <c r="A530" s="2">
        <v>43881</v>
      </c>
      <c r="B530" s="1">
        <v>16826.3</v>
      </c>
      <c r="C530" s="1">
        <v>16843.650000000001</v>
      </c>
      <c r="D530" s="1">
        <v>16623.900000000001</v>
      </c>
      <c r="E530" s="1">
        <v>16649.400000000001</v>
      </c>
      <c r="F530" s="1">
        <v>20306178</v>
      </c>
      <c r="G530" s="1">
        <v>1757.97</v>
      </c>
      <c r="H530" s="3">
        <f>IF(ISERR(LN(Table13633[[#This Row],[Close]]/E529)),"-",LN(Table13633[[#This Row],[Close]]/E529))</f>
        <v>-7.3634796391552028E-3</v>
      </c>
    </row>
    <row r="531" spans="1:8" x14ac:dyDescent="0.3">
      <c r="A531" s="2">
        <v>43885</v>
      </c>
      <c r="B531" s="1">
        <v>16642.75</v>
      </c>
      <c r="C531" s="1">
        <v>16749.25</v>
      </c>
      <c r="D531" s="1">
        <v>16416.849999999999</v>
      </c>
      <c r="E531" s="1">
        <v>16461.8</v>
      </c>
      <c r="F531" s="1">
        <v>23422521</v>
      </c>
      <c r="G531" s="1">
        <v>2023.35</v>
      </c>
      <c r="H531" s="3">
        <f>IF(ISERR(LN(Table13633[[#This Row],[Close]]/E530)),"-",LN(Table13633[[#This Row],[Close]]/E530))</f>
        <v>-1.1331634456531892E-2</v>
      </c>
    </row>
    <row r="532" spans="1:8" x14ac:dyDescent="0.3">
      <c r="A532" s="2">
        <v>43886</v>
      </c>
      <c r="B532" s="1">
        <v>16490.400000000001</v>
      </c>
      <c r="C532" s="1">
        <v>16642.400000000001</v>
      </c>
      <c r="D532" s="1">
        <v>16443.25</v>
      </c>
      <c r="E532" s="1">
        <v>16562.5</v>
      </c>
      <c r="F532" s="1">
        <v>25320628</v>
      </c>
      <c r="G532" s="1">
        <v>2212.9299999999998</v>
      </c>
      <c r="H532" s="3">
        <f>IF(ISERR(LN(Table13633[[#This Row],[Close]]/E531)),"-",LN(Table13633[[#This Row],[Close]]/E531))</f>
        <v>6.0985584618695994E-3</v>
      </c>
    </row>
    <row r="533" spans="1:8" x14ac:dyDescent="0.3">
      <c r="A533" s="2">
        <v>43887</v>
      </c>
      <c r="B533" s="1">
        <v>16497.150000000001</v>
      </c>
      <c r="C533" s="1">
        <v>16539.25</v>
      </c>
      <c r="D533" s="1">
        <v>16297.25</v>
      </c>
      <c r="E533" s="1">
        <v>16332.25</v>
      </c>
      <c r="F533" s="1">
        <v>26844091</v>
      </c>
      <c r="G533" s="1">
        <v>2193.9699999999998</v>
      </c>
      <c r="H533" s="3">
        <f>IF(ISERR(LN(Table13633[[#This Row],[Close]]/E532)),"-",LN(Table13633[[#This Row],[Close]]/E532))</f>
        <v>-1.399942303423792E-2</v>
      </c>
    </row>
    <row r="534" spans="1:8" x14ac:dyDescent="0.3">
      <c r="A534" s="2">
        <v>43888</v>
      </c>
      <c r="B534" s="1">
        <v>16244.95</v>
      </c>
      <c r="C534" s="1">
        <v>16258.65</v>
      </c>
      <c r="D534" s="1">
        <v>16053.7</v>
      </c>
      <c r="E534" s="1">
        <v>16123.8</v>
      </c>
      <c r="F534" s="1">
        <v>24504768</v>
      </c>
      <c r="G534" s="1">
        <v>1889.1</v>
      </c>
      <c r="H534" s="3">
        <f>IF(ISERR(LN(Table13633[[#This Row],[Close]]/E533)),"-",LN(Table13633[[#This Row],[Close]]/E533))</f>
        <v>-1.28452394042199E-2</v>
      </c>
    </row>
    <row r="535" spans="1:8" x14ac:dyDescent="0.3">
      <c r="A535" s="2">
        <v>43889</v>
      </c>
      <c r="B535" s="1">
        <v>15726.15</v>
      </c>
      <c r="C535" s="1">
        <v>15788.45</v>
      </c>
      <c r="D535" s="1">
        <v>15156.8</v>
      </c>
      <c r="E535" s="1">
        <v>15212.95</v>
      </c>
      <c r="F535" s="1">
        <v>42938991</v>
      </c>
      <c r="G535" s="1">
        <v>3355.36</v>
      </c>
      <c r="H535" s="3">
        <f>IF(ISERR(LN(Table13633[[#This Row],[Close]]/E534)),"-",LN(Table13633[[#This Row],[Close]]/E534))</f>
        <v>-5.8149402495115222E-2</v>
      </c>
    </row>
    <row r="536" spans="1:8" x14ac:dyDescent="0.3">
      <c r="A536" s="2">
        <v>43892</v>
      </c>
      <c r="B536" s="1">
        <v>15355.05</v>
      </c>
      <c r="C536" s="1">
        <v>15722</v>
      </c>
      <c r="D536" s="1">
        <v>15298</v>
      </c>
      <c r="E536" s="1">
        <v>15427.65</v>
      </c>
      <c r="F536" s="1">
        <v>36517724</v>
      </c>
      <c r="G536" s="1">
        <v>2739.82</v>
      </c>
      <c r="H536" s="3">
        <f>IF(ISERR(LN(Table13633[[#This Row],[Close]]/E535)),"-",LN(Table13633[[#This Row],[Close]]/E535))</f>
        <v>1.4014315250373277E-2</v>
      </c>
    </row>
    <row r="537" spans="1:8" x14ac:dyDescent="0.3">
      <c r="A537" s="2">
        <v>43893</v>
      </c>
      <c r="B537" s="1">
        <v>15615.05</v>
      </c>
      <c r="C537" s="1">
        <v>15793.1</v>
      </c>
      <c r="D537" s="1">
        <v>15495.7</v>
      </c>
      <c r="E537" s="1">
        <v>15723.2</v>
      </c>
      <c r="F537" s="1">
        <v>29631724</v>
      </c>
      <c r="G537" s="1">
        <v>2394.91</v>
      </c>
      <c r="H537" s="3">
        <f>IF(ISERR(LN(Table13633[[#This Row],[Close]]/E536)),"-",LN(Table13633[[#This Row],[Close]]/E536))</f>
        <v>1.8975974562784135E-2</v>
      </c>
    </row>
    <row r="538" spans="1:8" x14ac:dyDescent="0.3">
      <c r="A538" s="2">
        <v>43894</v>
      </c>
      <c r="B538" s="1">
        <v>15824.9</v>
      </c>
      <c r="C538" s="1">
        <v>15919.95</v>
      </c>
      <c r="D538" s="1">
        <v>15612.75</v>
      </c>
      <c r="E538" s="1">
        <v>15864.3</v>
      </c>
      <c r="F538" s="1">
        <v>32079819</v>
      </c>
      <c r="G538" s="1">
        <v>2600.65</v>
      </c>
      <c r="H538" s="3">
        <f>IF(ISERR(LN(Table13633[[#This Row],[Close]]/E537)),"-",LN(Table13633[[#This Row],[Close]]/E537))</f>
        <v>8.9339731539646184E-3</v>
      </c>
    </row>
    <row r="539" spans="1:8" x14ac:dyDescent="0.3">
      <c r="A539" s="2">
        <v>43895</v>
      </c>
      <c r="B539" s="1">
        <v>15912.05</v>
      </c>
      <c r="C539" s="1">
        <v>16150.6</v>
      </c>
      <c r="D539" s="1">
        <v>15841.1</v>
      </c>
      <c r="E539" s="1">
        <v>15871.35</v>
      </c>
      <c r="F539" s="1">
        <v>26935544</v>
      </c>
      <c r="G539" s="1">
        <v>2328.27</v>
      </c>
      <c r="H539" s="3">
        <f>IF(ISERR(LN(Table13633[[#This Row],[Close]]/E538)),"-",LN(Table13633[[#This Row],[Close]]/E538))</f>
        <v>4.4429530297772926E-4</v>
      </c>
    </row>
    <row r="540" spans="1:8" x14ac:dyDescent="0.3">
      <c r="A540" s="2">
        <v>43896</v>
      </c>
      <c r="B540" s="1">
        <v>15607.35</v>
      </c>
      <c r="C540" s="1">
        <v>15699.95</v>
      </c>
      <c r="D540" s="1">
        <v>15443</v>
      </c>
      <c r="E540" s="1">
        <v>15663.45</v>
      </c>
      <c r="F540" s="1">
        <v>26044423</v>
      </c>
      <c r="G540" s="1">
        <v>2019.43</v>
      </c>
      <c r="H540" s="3">
        <f>IF(ISERR(LN(Table13633[[#This Row],[Close]]/E539)),"-",LN(Table13633[[#This Row],[Close]]/E539))</f>
        <v>-1.3185624270817023E-2</v>
      </c>
    </row>
    <row r="541" spans="1:8" x14ac:dyDescent="0.3">
      <c r="A541" s="2">
        <v>43899</v>
      </c>
      <c r="B541" s="1">
        <v>15333.55</v>
      </c>
      <c r="C541" s="1">
        <v>15371</v>
      </c>
      <c r="D541" s="1">
        <v>14705.4</v>
      </c>
      <c r="E541" s="1">
        <v>14854.9</v>
      </c>
      <c r="F541" s="1">
        <v>36824488</v>
      </c>
      <c r="G541" s="1">
        <v>2743.3</v>
      </c>
      <c r="H541" s="3">
        <f>IF(ISERR(LN(Table13633[[#This Row],[Close]]/E540)),"-",LN(Table13633[[#This Row],[Close]]/E540))</f>
        <v>-5.30001956603929E-2</v>
      </c>
    </row>
    <row r="542" spans="1:8" x14ac:dyDescent="0.3">
      <c r="A542" s="2">
        <v>43901</v>
      </c>
      <c r="B542" s="1">
        <v>14524.15</v>
      </c>
      <c r="C542" s="1">
        <v>14823.8</v>
      </c>
      <c r="D542" s="1">
        <v>14356.1</v>
      </c>
      <c r="E542" s="1">
        <v>14681.4</v>
      </c>
      <c r="F542" s="1">
        <v>43270683</v>
      </c>
      <c r="G542" s="1">
        <v>3498.74</v>
      </c>
      <c r="H542" s="3">
        <f>IF(ISERR(LN(Table13633[[#This Row],[Close]]/E541)),"-",LN(Table13633[[#This Row],[Close]]/E541))</f>
        <v>-1.1748390665200965E-2</v>
      </c>
    </row>
    <row r="543" spans="1:8" x14ac:dyDescent="0.3">
      <c r="A543" s="2">
        <v>43902</v>
      </c>
      <c r="B543" s="1">
        <v>14177.4</v>
      </c>
      <c r="C543" s="1">
        <v>14231.95</v>
      </c>
      <c r="D543" s="1">
        <v>13317.65</v>
      </c>
      <c r="E543" s="1">
        <v>13384.8</v>
      </c>
      <c r="F543" s="1">
        <v>42866258</v>
      </c>
      <c r="G543" s="1">
        <v>3442.76</v>
      </c>
      <c r="H543" s="3">
        <f>IF(ISERR(LN(Table13633[[#This Row],[Close]]/E542)),"-",LN(Table13633[[#This Row],[Close]]/E542))</f>
        <v>-9.2461651725240318E-2</v>
      </c>
    </row>
    <row r="544" spans="1:8" x14ac:dyDescent="0.3">
      <c r="A544" s="2">
        <v>43903</v>
      </c>
      <c r="B544" s="1">
        <v>12561.95</v>
      </c>
      <c r="C544" s="1">
        <v>13835.35</v>
      </c>
      <c r="D544" s="1">
        <v>11624.85</v>
      </c>
      <c r="E544" s="1">
        <v>13539.1</v>
      </c>
      <c r="F544" s="1">
        <v>47446373</v>
      </c>
      <c r="G544" s="1">
        <v>3454.27</v>
      </c>
      <c r="H544" s="3">
        <f>IF(ISERR(LN(Table13633[[#This Row],[Close]]/E543)),"-",LN(Table13633[[#This Row],[Close]]/E543))</f>
        <v>1.146206079425266E-2</v>
      </c>
    </row>
    <row r="545" spans="1:8" x14ac:dyDescent="0.3">
      <c r="A545" s="2">
        <v>43906</v>
      </c>
      <c r="B545" s="1">
        <v>12963.7</v>
      </c>
      <c r="C545" s="1">
        <v>13078.65</v>
      </c>
      <c r="D545" s="1">
        <v>12355.15</v>
      </c>
      <c r="E545" s="1">
        <v>12451.35</v>
      </c>
      <c r="F545" s="1">
        <v>49460331</v>
      </c>
      <c r="G545" s="1">
        <v>3524.31</v>
      </c>
      <c r="H545" s="3">
        <f>IF(ISERR(LN(Table13633[[#This Row],[Close]]/E544)),"-",LN(Table13633[[#This Row],[Close]]/E544))</f>
        <v>-8.3752744788425287E-2</v>
      </c>
    </row>
    <row r="546" spans="1:8" x14ac:dyDescent="0.3">
      <c r="A546" s="2">
        <v>43907</v>
      </c>
      <c r="B546" s="1">
        <v>12517.5</v>
      </c>
      <c r="C546" s="1">
        <v>12677.2</v>
      </c>
      <c r="D546" s="1">
        <v>11999.55</v>
      </c>
      <c r="E546" s="1">
        <v>12099.25</v>
      </c>
      <c r="F546" s="1">
        <v>44085983</v>
      </c>
      <c r="G546" s="1">
        <v>2772.08</v>
      </c>
      <c r="H546" s="3">
        <f>IF(ISERR(LN(Table13633[[#This Row],[Close]]/E545)),"-",LN(Table13633[[#This Row],[Close]]/E545))</f>
        <v>-2.8685583556577642E-2</v>
      </c>
    </row>
    <row r="547" spans="1:8" x14ac:dyDescent="0.3">
      <c r="A547" s="2">
        <v>43908</v>
      </c>
      <c r="B547" s="1">
        <v>12287.8</v>
      </c>
      <c r="C547" s="1">
        <v>12451.1</v>
      </c>
      <c r="D547" s="1">
        <v>11643.9</v>
      </c>
      <c r="E547" s="1">
        <v>11753</v>
      </c>
      <c r="F547" s="1">
        <v>45464744</v>
      </c>
      <c r="G547" s="1">
        <v>2952.46</v>
      </c>
      <c r="H547" s="3">
        <f>IF(ISERR(LN(Table13633[[#This Row],[Close]]/E546)),"-",LN(Table13633[[#This Row],[Close]]/E546))</f>
        <v>-2.9034940059849221E-2</v>
      </c>
    </row>
    <row r="548" spans="1:8" x14ac:dyDescent="0.3">
      <c r="A548" s="2">
        <v>43909</v>
      </c>
      <c r="B548" s="1">
        <v>11183.95</v>
      </c>
      <c r="C548" s="1">
        <v>11698.3</v>
      </c>
      <c r="D548" s="1">
        <v>10991.25</v>
      </c>
      <c r="E548" s="1">
        <v>11340</v>
      </c>
      <c r="F548" s="1">
        <v>52457773</v>
      </c>
      <c r="G548" s="1">
        <v>2937.71</v>
      </c>
      <c r="H548" s="3">
        <f>IF(ISERR(LN(Table13633[[#This Row],[Close]]/E547)),"-",LN(Table13633[[#This Row],[Close]]/E547))</f>
        <v>-3.5772228851111039E-2</v>
      </c>
    </row>
    <row r="549" spans="1:8" x14ac:dyDescent="0.3">
      <c r="A549" s="2">
        <v>43910</v>
      </c>
      <c r="B549" s="1">
        <v>11382.4</v>
      </c>
      <c r="C549" s="1">
        <v>12710.55</v>
      </c>
      <c r="D549" s="1">
        <v>11363.5</v>
      </c>
      <c r="E549" s="1">
        <v>12363.4</v>
      </c>
      <c r="F549" s="1">
        <v>66433629</v>
      </c>
      <c r="G549" s="1">
        <v>4246.42</v>
      </c>
      <c r="H549" s="3">
        <f>IF(ISERR(LN(Table13633[[#This Row],[Close]]/E548)),"-",LN(Table13633[[#This Row],[Close]]/E548))</f>
        <v>8.6404196808272007E-2</v>
      </c>
    </row>
    <row r="550" spans="1:8" x14ac:dyDescent="0.3">
      <c r="A550" s="2">
        <v>43913</v>
      </c>
      <c r="B550" s="1">
        <v>11328.25</v>
      </c>
      <c r="C550" s="1">
        <v>11602.45</v>
      </c>
      <c r="D550" s="1">
        <v>11108.65</v>
      </c>
      <c r="E550" s="1">
        <v>11179.6</v>
      </c>
      <c r="F550" s="1">
        <v>44666228</v>
      </c>
      <c r="G550" s="1">
        <v>2846.42</v>
      </c>
      <c r="H550" s="3">
        <f>IF(ISERR(LN(Table13633[[#This Row],[Close]]/E549)),"-",LN(Table13633[[#This Row],[Close]]/E549))</f>
        <v>-0.10064980619629213</v>
      </c>
    </row>
    <row r="551" spans="1:8" x14ac:dyDescent="0.3">
      <c r="A551" s="2">
        <v>43914</v>
      </c>
      <c r="B551" s="1">
        <v>11159.75</v>
      </c>
      <c r="C551" s="1">
        <v>12053.8</v>
      </c>
      <c r="D551" s="1">
        <v>11159.3</v>
      </c>
      <c r="E551" s="1">
        <v>11865.05</v>
      </c>
      <c r="F551" s="1">
        <v>51315528</v>
      </c>
      <c r="G551" s="1">
        <v>3237.37</v>
      </c>
      <c r="H551" s="3">
        <f>IF(ISERR(LN(Table13633[[#This Row],[Close]]/E550)),"-",LN(Table13633[[#This Row],[Close]]/E550))</f>
        <v>5.9506415042272269E-2</v>
      </c>
    </row>
    <row r="552" spans="1:8" x14ac:dyDescent="0.3">
      <c r="A552" s="2">
        <v>43915</v>
      </c>
      <c r="B552" s="1">
        <v>11856.9</v>
      </c>
      <c r="C552" s="1">
        <v>12514.25</v>
      </c>
      <c r="D552" s="1">
        <v>11657.25</v>
      </c>
      <c r="E552" s="1">
        <v>12233.35</v>
      </c>
      <c r="F552" s="1">
        <v>47599771</v>
      </c>
      <c r="G552" s="1">
        <v>2691.8</v>
      </c>
      <c r="H552" s="3">
        <f>IF(ISERR(LN(Table13633[[#This Row],[Close]]/E551)),"-",LN(Table13633[[#This Row],[Close]]/E551))</f>
        <v>3.0568724835448799E-2</v>
      </c>
    </row>
    <row r="553" spans="1:8" x14ac:dyDescent="0.3">
      <c r="A553" s="2">
        <v>43916</v>
      </c>
      <c r="B553" s="1">
        <v>12496.95</v>
      </c>
      <c r="C553" s="1">
        <v>12751.55</v>
      </c>
      <c r="D553" s="1">
        <v>12306.35</v>
      </c>
      <c r="E553" s="1">
        <v>12535.6</v>
      </c>
      <c r="F553" s="1">
        <v>47125315</v>
      </c>
      <c r="G553" s="1">
        <v>2979.31</v>
      </c>
      <c r="H553" s="3">
        <f>IF(ISERR(LN(Table13633[[#This Row],[Close]]/E552)),"-",LN(Table13633[[#This Row],[Close]]/E552))</f>
        <v>2.440676765067968E-2</v>
      </c>
    </row>
    <row r="554" spans="1:8" x14ac:dyDescent="0.3">
      <c r="A554" s="2">
        <v>43917</v>
      </c>
      <c r="B554" s="1">
        <v>12778.15</v>
      </c>
      <c r="C554" s="1">
        <v>12949.6</v>
      </c>
      <c r="D554" s="1">
        <v>12403.85</v>
      </c>
      <c r="E554" s="1">
        <v>12569.1</v>
      </c>
      <c r="F554" s="1">
        <v>43319863</v>
      </c>
      <c r="G554" s="1">
        <v>2669.02</v>
      </c>
      <c r="H554" s="3">
        <f>IF(ISERR(LN(Table13633[[#This Row],[Close]]/E553)),"-",LN(Table13633[[#This Row],[Close]]/E553))</f>
        <v>2.6688245534892715E-3</v>
      </c>
    </row>
    <row r="555" spans="1:8" x14ac:dyDescent="0.3">
      <c r="A555" s="2">
        <v>43920</v>
      </c>
      <c r="B555" s="1">
        <v>12152.95</v>
      </c>
      <c r="C555" s="1">
        <v>12774.6</v>
      </c>
      <c r="D555" s="1">
        <v>12152.95</v>
      </c>
      <c r="E555" s="1">
        <v>12318.8</v>
      </c>
      <c r="F555" s="1">
        <v>40751093</v>
      </c>
      <c r="G555" s="1">
        <v>3216.68</v>
      </c>
      <c r="H555" s="3">
        <f>IF(ISERR(LN(Table13633[[#This Row],[Close]]/E554)),"-",LN(Table13633[[#This Row],[Close]]/E554))</f>
        <v>-2.0114870229445952E-2</v>
      </c>
    </row>
    <row r="556" spans="1:8" x14ac:dyDescent="0.3">
      <c r="A556" s="2">
        <v>43921</v>
      </c>
      <c r="B556" s="1">
        <v>12681.75</v>
      </c>
      <c r="C556" s="1">
        <v>12930.8</v>
      </c>
      <c r="D556" s="1">
        <v>12466.6</v>
      </c>
      <c r="E556" s="1">
        <v>12763.65</v>
      </c>
      <c r="F556" s="1">
        <v>38751042</v>
      </c>
      <c r="G556" s="1">
        <v>2462.73</v>
      </c>
      <c r="H556" s="3">
        <f>IF(ISERR(LN(Table13633[[#This Row],[Close]]/E555)),"-",LN(Table13633[[#This Row],[Close]]/E555))</f>
        <v>3.5474736404807819E-2</v>
      </c>
    </row>
    <row r="557" spans="1:8" x14ac:dyDescent="0.3">
      <c r="A557" s="2">
        <v>43922</v>
      </c>
      <c r="B557" s="1">
        <v>12680.5</v>
      </c>
      <c r="C557" s="1">
        <v>12690.6</v>
      </c>
      <c r="D557" s="1">
        <v>11989.6</v>
      </c>
      <c r="E557" s="1">
        <v>12045.85</v>
      </c>
      <c r="F557" s="1">
        <v>40937782</v>
      </c>
      <c r="G557" s="1">
        <v>2579.66</v>
      </c>
      <c r="H557" s="3">
        <f>IF(ISERR(LN(Table13633[[#This Row],[Close]]/E556)),"-",LN(Table13633[[#This Row],[Close]]/E556))</f>
        <v>-5.7881084891151013E-2</v>
      </c>
    </row>
    <row r="558" spans="1:8" x14ac:dyDescent="0.3">
      <c r="A558" s="2">
        <v>43924</v>
      </c>
      <c r="B558" s="1">
        <v>12129.85</v>
      </c>
      <c r="C558" s="1">
        <v>12146.95</v>
      </c>
      <c r="D558" s="1">
        <v>11621.2</v>
      </c>
      <c r="E558" s="1">
        <v>11680.05</v>
      </c>
      <c r="F558" s="1">
        <v>40624880</v>
      </c>
      <c r="G558" s="1">
        <v>2539.29</v>
      </c>
      <c r="H558" s="3">
        <f>IF(ISERR(LN(Table13633[[#This Row],[Close]]/E557)),"-",LN(Table13633[[#This Row],[Close]]/E557))</f>
        <v>-3.0837944064850686E-2</v>
      </c>
    </row>
    <row r="559" spans="1:8" x14ac:dyDescent="0.3">
      <c r="A559" s="2">
        <v>43928</v>
      </c>
      <c r="B559" s="1">
        <v>12147</v>
      </c>
      <c r="C559" s="1">
        <v>12647.4</v>
      </c>
      <c r="D559" s="1">
        <v>12132.3</v>
      </c>
      <c r="E559" s="1">
        <v>12588.95</v>
      </c>
      <c r="F559" s="1">
        <v>39434204</v>
      </c>
      <c r="G559" s="1">
        <v>2644.03</v>
      </c>
      <c r="H559" s="3">
        <f>IF(ISERR(LN(Table13633[[#This Row],[Close]]/E558)),"-",LN(Table13633[[#This Row],[Close]]/E558))</f>
        <v>7.4937186842054845E-2</v>
      </c>
    </row>
    <row r="560" spans="1:8" x14ac:dyDescent="0.3">
      <c r="A560" s="2">
        <v>43929</v>
      </c>
      <c r="B560" s="1">
        <v>12468.6</v>
      </c>
      <c r="C560" s="1">
        <v>12897.5</v>
      </c>
      <c r="D560" s="1">
        <v>12437.75</v>
      </c>
      <c r="E560" s="1">
        <v>12491.55</v>
      </c>
      <c r="F560" s="1">
        <v>40359706</v>
      </c>
      <c r="G560" s="1">
        <v>2772.93</v>
      </c>
      <c r="H560" s="3">
        <f>IF(ISERR(LN(Table13633[[#This Row],[Close]]/E559)),"-",LN(Table13633[[#This Row],[Close]]/E559))</f>
        <v>-7.7670293376596589E-3</v>
      </c>
    </row>
    <row r="561" spans="1:8" x14ac:dyDescent="0.3">
      <c r="A561" s="2">
        <v>43930</v>
      </c>
      <c r="B561" s="1">
        <v>12810.8</v>
      </c>
      <c r="C561" s="1">
        <v>12867.35</v>
      </c>
      <c r="D561" s="1">
        <v>12648.8</v>
      </c>
      <c r="E561" s="1">
        <v>12728.55</v>
      </c>
      <c r="F561" s="1">
        <v>36108851</v>
      </c>
      <c r="G561" s="1">
        <v>2531.4899999999998</v>
      </c>
      <c r="H561" s="3">
        <f>IF(ISERR(LN(Table13633[[#This Row],[Close]]/E560)),"-",LN(Table13633[[#This Row],[Close]]/E560))</f>
        <v>1.8795086201118517E-2</v>
      </c>
    </row>
    <row r="562" spans="1:8" x14ac:dyDescent="0.3">
      <c r="A562" s="2">
        <v>43934</v>
      </c>
      <c r="B562" s="1">
        <v>12698.85</v>
      </c>
      <c r="C562" s="1">
        <v>12795.7</v>
      </c>
      <c r="D562" s="1">
        <v>12527.15</v>
      </c>
      <c r="E562" s="1">
        <v>12603.1</v>
      </c>
      <c r="F562" s="1">
        <v>28465964</v>
      </c>
      <c r="G562" s="1">
        <v>1688.14</v>
      </c>
      <c r="H562" s="3">
        <f>IF(ISERR(LN(Table13633[[#This Row],[Close]]/E561)),"-",LN(Table13633[[#This Row],[Close]]/E561))</f>
        <v>-9.9046864757323175E-3</v>
      </c>
    </row>
    <row r="563" spans="1:8" x14ac:dyDescent="0.3">
      <c r="A563" s="2">
        <v>43936</v>
      </c>
      <c r="B563" s="1">
        <v>12792.45</v>
      </c>
      <c r="C563" s="1">
        <v>12951.4</v>
      </c>
      <c r="D563" s="1">
        <v>12661</v>
      </c>
      <c r="E563" s="1">
        <v>12702.6</v>
      </c>
      <c r="F563" s="1">
        <v>47886382</v>
      </c>
      <c r="G563" s="1">
        <v>2817.98</v>
      </c>
      <c r="H563" s="3">
        <f>IF(ISERR(LN(Table13633[[#This Row],[Close]]/E562)),"-",LN(Table13633[[#This Row],[Close]]/E562))</f>
        <v>7.863881478194867E-3</v>
      </c>
    </row>
    <row r="564" spans="1:8" x14ac:dyDescent="0.3">
      <c r="A564" s="2">
        <v>43937</v>
      </c>
      <c r="B564" s="1">
        <v>12430.3</v>
      </c>
      <c r="C564" s="1">
        <v>12605.4</v>
      </c>
      <c r="D564" s="1">
        <v>12205.9</v>
      </c>
      <c r="E564" s="1">
        <v>12463.6</v>
      </c>
      <c r="F564" s="1">
        <v>69388542</v>
      </c>
      <c r="G564" s="1">
        <v>3712.54</v>
      </c>
      <c r="H564" s="3">
        <f>IF(ISERR(LN(Table13633[[#This Row],[Close]]/E563)),"-",LN(Table13633[[#This Row],[Close]]/E563))</f>
        <v>-1.8994300733580077E-2</v>
      </c>
    </row>
    <row r="565" spans="1:8" x14ac:dyDescent="0.3">
      <c r="A565" s="2">
        <v>43938</v>
      </c>
      <c r="B565" s="1">
        <v>12878.35</v>
      </c>
      <c r="C565" s="1">
        <v>12992.05</v>
      </c>
      <c r="D565" s="1">
        <v>12596.65</v>
      </c>
      <c r="E565" s="1">
        <v>12649.25</v>
      </c>
      <c r="F565" s="1">
        <v>46523852</v>
      </c>
      <c r="G565" s="1">
        <v>3518.83</v>
      </c>
      <c r="H565" s="3">
        <f>IF(ISERR(LN(Table13633[[#This Row],[Close]]/E564)),"-",LN(Table13633[[#This Row],[Close]]/E564))</f>
        <v>1.4785528691112786E-2</v>
      </c>
    </row>
    <row r="566" spans="1:8" x14ac:dyDescent="0.3">
      <c r="A566" s="2">
        <v>43941</v>
      </c>
      <c r="B566" s="1">
        <v>12812.6</v>
      </c>
      <c r="C566" s="1">
        <v>12937.95</v>
      </c>
      <c r="D566" s="1">
        <v>12742.55</v>
      </c>
      <c r="E566" s="1">
        <v>12847.65</v>
      </c>
      <c r="F566" s="1">
        <v>39177267</v>
      </c>
      <c r="G566" s="1">
        <v>2343.63</v>
      </c>
      <c r="H566" s="3">
        <f>IF(ISERR(LN(Table13633[[#This Row],[Close]]/E565)),"-",LN(Table13633[[#This Row],[Close]]/E565))</f>
        <v>1.556299036097937E-2</v>
      </c>
    </row>
    <row r="567" spans="1:8" x14ac:dyDescent="0.3">
      <c r="A567" s="2">
        <v>43942</v>
      </c>
      <c r="B567" s="1">
        <v>12513.65</v>
      </c>
      <c r="C567" s="1">
        <v>12632.5</v>
      </c>
      <c r="D567" s="1">
        <v>12375.8</v>
      </c>
      <c r="E567" s="1">
        <v>12408.85</v>
      </c>
      <c r="F567" s="1">
        <v>37281970</v>
      </c>
      <c r="G567" s="1">
        <v>2357.59</v>
      </c>
      <c r="H567" s="3">
        <f>IF(ISERR(LN(Table13633[[#This Row],[Close]]/E566)),"-",LN(Table13633[[#This Row],[Close]]/E566))</f>
        <v>-3.4750987520547005E-2</v>
      </c>
    </row>
    <row r="568" spans="1:8" x14ac:dyDescent="0.3">
      <c r="A568" s="2">
        <v>43943</v>
      </c>
      <c r="B568" s="1">
        <v>12393.9</v>
      </c>
      <c r="C568" s="1">
        <v>12619.45</v>
      </c>
      <c r="D568" s="1">
        <v>12322.95</v>
      </c>
      <c r="E568" s="1">
        <v>12571.3</v>
      </c>
      <c r="F568" s="1">
        <v>27595949</v>
      </c>
      <c r="G568" s="1">
        <v>1783.46</v>
      </c>
      <c r="H568" s="3">
        <f>IF(ISERR(LN(Table13633[[#This Row],[Close]]/E567)),"-",LN(Table13633[[#This Row],[Close]]/E567))</f>
        <v>1.3006510379089507E-2</v>
      </c>
    </row>
    <row r="569" spans="1:8" x14ac:dyDescent="0.3">
      <c r="A569" s="2">
        <v>43944</v>
      </c>
      <c r="B569" s="1">
        <v>12639.8</v>
      </c>
      <c r="C569" s="1">
        <v>13199.75</v>
      </c>
      <c r="D569" s="1">
        <v>12596.6</v>
      </c>
      <c r="E569" s="1">
        <v>13128.2</v>
      </c>
      <c r="F569" s="1">
        <v>39760721</v>
      </c>
      <c r="G569" s="1">
        <v>2895.44</v>
      </c>
      <c r="H569" s="3">
        <f>IF(ISERR(LN(Table13633[[#This Row],[Close]]/E568)),"-",LN(Table13633[[#This Row],[Close]]/E568))</f>
        <v>4.3346150186918099E-2</v>
      </c>
    </row>
    <row r="570" spans="1:8" x14ac:dyDescent="0.3">
      <c r="A570" s="2">
        <v>43945</v>
      </c>
      <c r="B570" s="1">
        <v>13001.9</v>
      </c>
      <c r="C570" s="1">
        <v>13101.4</v>
      </c>
      <c r="D570" s="1">
        <v>12792.9</v>
      </c>
      <c r="E570" s="1">
        <v>12816.2</v>
      </c>
      <c r="F570" s="1">
        <v>32522500</v>
      </c>
      <c r="G570" s="1">
        <v>2047.15</v>
      </c>
      <c r="H570" s="3">
        <f>IF(ISERR(LN(Table13633[[#This Row],[Close]]/E569)),"-",LN(Table13633[[#This Row],[Close]]/E569))</f>
        <v>-2.4052592587412533E-2</v>
      </c>
    </row>
    <row r="571" spans="1:8" x14ac:dyDescent="0.3">
      <c r="A571" s="2">
        <v>43948</v>
      </c>
      <c r="B571" s="1">
        <v>12957.35</v>
      </c>
      <c r="C571" s="1">
        <v>13248.95</v>
      </c>
      <c r="D571" s="1">
        <v>12928.05</v>
      </c>
      <c r="E571" s="1">
        <v>13121.15</v>
      </c>
      <c r="F571" s="1">
        <v>40245218</v>
      </c>
      <c r="G571" s="1">
        <v>2653.73</v>
      </c>
      <c r="H571" s="3">
        <f>IF(ISERR(LN(Table13633[[#This Row],[Close]]/E570)),"-",LN(Table13633[[#This Row],[Close]]/E570))</f>
        <v>2.3515436416344099E-2</v>
      </c>
    </row>
    <row r="572" spans="1:8" x14ac:dyDescent="0.3">
      <c r="A572" s="2">
        <v>43949</v>
      </c>
      <c r="B572" s="1">
        <v>13301.95</v>
      </c>
      <c r="C572" s="1">
        <v>13317.2</v>
      </c>
      <c r="D572" s="1">
        <v>13067.75</v>
      </c>
      <c r="E572" s="1">
        <v>13133.65</v>
      </c>
      <c r="F572" s="1">
        <v>38809479</v>
      </c>
      <c r="G572" s="1">
        <v>2312.16</v>
      </c>
      <c r="H572" s="3">
        <f>IF(ISERR(LN(Table13633[[#This Row],[Close]]/E571)),"-",LN(Table13633[[#This Row],[Close]]/E571))</f>
        <v>9.5220690650675099E-4</v>
      </c>
    </row>
    <row r="573" spans="1:8" x14ac:dyDescent="0.3">
      <c r="A573" s="2">
        <v>43950</v>
      </c>
      <c r="B573" s="1">
        <v>13250.6</v>
      </c>
      <c r="C573" s="1">
        <v>13470.8</v>
      </c>
      <c r="D573" s="1">
        <v>13144.8</v>
      </c>
      <c r="E573" s="1">
        <v>13424.95</v>
      </c>
      <c r="F573" s="1">
        <v>37634296</v>
      </c>
      <c r="G573" s="1">
        <v>2533.71</v>
      </c>
      <c r="H573" s="3">
        <f>IF(ISERR(LN(Table13633[[#This Row],[Close]]/E572)),"-",LN(Table13633[[#This Row],[Close]]/E572))</f>
        <v>2.1937276972983432E-2</v>
      </c>
    </row>
    <row r="574" spans="1:8" x14ac:dyDescent="0.3">
      <c r="A574" s="2">
        <v>43951</v>
      </c>
      <c r="B574" s="1">
        <v>13841.6</v>
      </c>
      <c r="C574" s="1">
        <v>14212.1</v>
      </c>
      <c r="D574" s="1">
        <v>13750.25</v>
      </c>
      <c r="E574" s="1">
        <v>14108.35</v>
      </c>
      <c r="F574" s="1">
        <v>61232875</v>
      </c>
      <c r="G574" s="1">
        <v>4084.45</v>
      </c>
      <c r="H574" s="3">
        <f>IF(ISERR(LN(Table13633[[#This Row],[Close]]/E573)),"-",LN(Table13633[[#This Row],[Close]]/E573))</f>
        <v>4.9651904692093025E-2</v>
      </c>
    </row>
    <row r="575" spans="1:8" x14ac:dyDescent="0.3">
      <c r="A575" s="2">
        <v>43955</v>
      </c>
      <c r="B575" s="1">
        <v>13646.1</v>
      </c>
      <c r="C575" s="1">
        <v>13700.25</v>
      </c>
      <c r="D575" s="1">
        <v>13424.35</v>
      </c>
      <c r="E575" s="1">
        <v>13454.25</v>
      </c>
      <c r="F575" s="1">
        <v>48661828</v>
      </c>
      <c r="G575" s="1">
        <v>2947.71</v>
      </c>
      <c r="H575" s="3">
        <f>IF(ISERR(LN(Table13633[[#This Row],[Close]]/E574)),"-",LN(Table13633[[#This Row],[Close]]/E574))</f>
        <v>-4.7471779420127376E-2</v>
      </c>
    </row>
    <row r="576" spans="1:8" x14ac:dyDescent="0.3">
      <c r="A576" s="2">
        <v>43956</v>
      </c>
      <c r="B576" s="1">
        <v>13637.8</v>
      </c>
      <c r="C576" s="1">
        <v>13667.85</v>
      </c>
      <c r="D576" s="1">
        <v>13351.45</v>
      </c>
      <c r="E576" s="1">
        <v>13388</v>
      </c>
      <c r="F576" s="1">
        <v>35386135</v>
      </c>
      <c r="G576" s="1">
        <v>2105.6999999999998</v>
      </c>
      <c r="H576" s="3">
        <f>IF(ISERR(LN(Table13633[[#This Row],[Close]]/E575)),"-",LN(Table13633[[#This Row],[Close]]/E575))</f>
        <v>-4.9362579160924756E-3</v>
      </c>
    </row>
    <row r="577" spans="1:8" x14ac:dyDescent="0.3">
      <c r="A577" s="2">
        <v>43957</v>
      </c>
      <c r="B577" s="1">
        <v>13437.3</v>
      </c>
      <c r="C577" s="1">
        <v>13580.05</v>
      </c>
      <c r="D577" s="1">
        <v>13262.25</v>
      </c>
      <c r="E577" s="1">
        <v>13394.7</v>
      </c>
      <c r="F577" s="1">
        <v>39758016</v>
      </c>
      <c r="G577" s="1">
        <v>2869.83</v>
      </c>
      <c r="H577" s="3">
        <f>IF(ISERR(LN(Table13633[[#This Row],[Close]]/E576)),"-",LN(Table13633[[#This Row],[Close]]/E576))</f>
        <v>5.003229801151366E-4</v>
      </c>
    </row>
    <row r="578" spans="1:8" x14ac:dyDescent="0.3">
      <c r="A578" s="2">
        <v>43958</v>
      </c>
      <c r="B578" s="1">
        <v>13408</v>
      </c>
      <c r="C578" s="1">
        <v>13489.55</v>
      </c>
      <c r="D578" s="1">
        <v>13268.4</v>
      </c>
      <c r="E578" s="1">
        <v>13292.7</v>
      </c>
      <c r="F578" s="1">
        <v>48556960</v>
      </c>
      <c r="G578" s="1">
        <v>2891.06</v>
      </c>
      <c r="H578" s="3">
        <f>IF(ISERR(LN(Table13633[[#This Row],[Close]]/E577)),"-",LN(Table13633[[#This Row],[Close]]/E577))</f>
        <v>-7.6440939674140848E-3</v>
      </c>
    </row>
    <row r="579" spans="1:8" x14ac:dyDescent="0.3">
      <c r="A579" s="2">
        <v>43959</v>
      </c>
      <c r="B579" s="1">
        <v>13509.45</v>
      </c>
      <c r="C579" s="1">
        <v>13530.85</v>
      </c>
      <c r="D579" s="1">
        <v>13324</v>
      </c>
      <c r="E579" s="1">
        <v>13403.6</v>
      </c>
      <c r="F579" s="1">
        <v>37686915</v>
      </c>
      <c r="G579" s="1">
        <v>2405.48</v>
      </c>
      <c r="H579" s="3">
        <f>IF(ISERR(LN(Table13633[[#This Row],[Close]]/E578)),"-",LN(Table13633[[#This Row],[Close]]/E578))</f>
        <v>8.3083152297490429E-3</v>
      </c>
    </row>
    <row r="580" spans="1:8" x14ac:dyDescent="0.3">
      <c r="A580" s="2">
        <v>43962</v>
      </c>
      <c r="B580" s="1">
        <v>13521.6</v>
      </c>
      <c r="C580" s="1">
        <v>13763.8</v>
      </c>
      <c r="D580" s="1">
        <v>13489.25</v>
      </c>
      <c r="E580" s="1">
        <v>13593.55</v>
      </c>
      <c r="F580" s="1">
        <v>29773180</v>
      </c>
      <c r="G580" s="1">
        <v>1883.68</v>
      </c>
      <c r="H580" s="3">
        <f>IF(ISERR(LN(Table13633[[#This Row],[Close]]/E579)),"-",LN(Table13633[[#This Row],[Close]]/E579))</f>
        <v>1.4072087945517097E-2</v>
      </c>
    </row>
    <row r="581" spans="1:8" x14ac:dyDescent="0.3">
      <c r="A581" s="2">
        <v>43963</v>
      </c>
      <c r="B581" s="1">
        <v>13537.15</v>
      </c>
      <c r="C581" s="1">
        <v>13733.5</v>
      </c>
      <c r="D581" s="1">
        <v>13480.75</v>
      </c>
      <c r="E581" s="1">
        <v>13687.75</v>
      </c>
      <c r="F581" s="1">
        <v>32012528</v>
      </c>
      <c r="G581" s="1">
        <v>2151.36</v>
      </c>
      <c r="H581" s="3">
        <f>IF(ISERR(LN(Table13633[[#This Row],[Close]]/E580)),"-",LN(Table13633[[#This Row],[Close]]/E580))</f>
        <v>6.9058567130546354E-3</v>
      </c>
    </row>
    <row r="582" spans="1:8" x14ac:dyDescent="0.3">
      <c r="A582" s="2">
        <v>43964</v>
      </c>
      <c r="B582" s="1">
        <v>13960.35</v>
      </c>
      <c r="C582" s="1">
        <v>13960.35</v>
      </c>
      <c r="D582" s="1">
        <v>13612.8</v>
      </c>
      <c r="E582" s="1">
        <v>13776.95</v>
      </c>
      <c r="F582" s="1">
        <v>26694109</v>
      </c>
      <c r="G582" s="1">
        <v>1775.07</v>
      </c>
      <c r="H582" s="3">
        <f>IF(ISERR(LN(Table13633[[#This Row],[Close]]/E581)),"-",LN(Table13633[[#This Row],[Close]]/E581))</f>
        <v>6.495633568640029E-3</v>
      </c>
    </row>
    <row r="583" spans="1:8" x14ac:dyDescent="0.3">
      <c r="A583" s="2">
        <v>43965</v>
      </c>
      <c r="B583" s="1">
        <v>13396.05</v>
      </c>
      <c r="C583" s="1">
        <v>13483.7</v>
      </c>
      <c r="D583" s="1">
        <v>13246.8</v>
      </c>
      <c r="E583" s="1">
        <v>13293.7</v>
      </c>
      <c r="F583" s="1">
        <v>40148565</v>
      </c>
      <c r="G583" s="1">
        <v>2475.5</v>
      </c>
      <c r="H583" s="3">
        <f>IF(ISERR(LN(Table13633[[#This Row],[Close]]/E582)),"-",LN(Table13633[[#This Row],[Close]]/E582))</f>
        <v>-3.5706667025366352E-2</v>
      </c>
    </row>
    <row r="584" spans="1:8" x14ac:dyDescent="0.3">
      <c r="A584" s="2">
        <v>43966</v>
      </c>
      <c r="B584" s="1">
        <v>13375.45</v>
      </c>
      <c r="C584" s="1">
        <v>13375.8</v>
      </c>
      <c r="D584" s="1">
        <v>13108.4</v>
      </c>
      <c r="E584" s="1">
        <v>13196.35</v>
      </c>
      <c r="F584" s="1">
        <v>30451382</v>
      </c>
      <c r="G584" s="1">
        <v>2051.4499999999998</v>
      </c>
      <c r="H584" s="3">
        <f>IF(ISERR(LN(Table13633[[#This Row],[Close]]/E583)),"-",LN(Table13633[[#This Row],[Close]]/E583))</f>
        <v>-7.349962589929121E-3</v>
      </c>
    </row>
    <row r="585" spans="1:8" x14ac:dyDescent="0.3">
      <c r="A585" s="2">
        <v>43969</v>
      </c>
      <c r="B585" s="1">
        <v>13278.25</v>
      </c>
      <c r="C585" s="1">
        <v>13408.8</v>
      </c>
      <c r="D585" s="1">
        <v>13109.95</v>
      </c>
      <c r="E585" s="1">
        <v>13314.4</v>
      </c>
      <c r="F585" s="1">
        <v>35386297</v>
      </c>
      <c r="G585" s="1">
        <v>2325.91</v>
      </c>
      <c r="H585" s="3">
        <f>IF(ISERR(LN(Table13633[[#This Row],[Close]]/E584)),"-",LN(Table13633[[#This Row],[Close]]/E584))</f>
        <v>8.9058800869330039E-3</v>
      </c>
    </row>
    <row r="586" spans="1:8" x14ac:dyDescent="0.3">
      <c r="A586" s="2">
        <v>43970</v>
      </c>
      <c r="B586" s="1">
        <v>13272.35</v>
      </c>
      <c r="C586" s="1">
        <v>13524.2</v>
      </c>
      <c r="D586" s="1">
        <v>13197.6</v>
      </c>
      <c r="E586" s="1">
        <v>13446.6</v>
      </c>
      <c r="F586" s="1">
        <v>28258885</v>
      </c>
      <c r="G586" s="1">
        <v>1897.7</v>
      </c>
      <c r="H586" s="3">
        <f>IF(ISERR(LN(Table13633[[#This Row],[Close]]/E585)),"-",LN(Table13633[[#This Row],[Close]]/E585))</f>
        <v>9.8801296970809378E-3</v>
      </c>
    </row>
    <row r="587" spans="1:8" x14ac:dyDescent="0.3">
      <c r="A587" s="2">
        <v>43971</v>
      </c>
      <c r="B587" s="1">
        <v>13443.5</v>
      </c>
      <c r="C587" s="1">
        <v>13556.9</v>
      </c>
      <c r="D587" s="1">
        <v>13362.55</v>
      </c>
      <c r="E587" s="1">
        <v>13517.35</v>
      </c>
      <c r="F587" s="1">
        <v>27891431</v>
      </c>
      <c r="G587" s="1">
        <v>1668.63</v>
      </c>
      <c r="H587" s="3">
        <f>IF(ISERR(LN(Table13633[[#This Row],[Close]]/E586)),"-",LN(Table13633[[#This Row],[Close]]/E586))</f>
        <v>5.2477594985275997E-3</v>
      </c>
    </row>
    <row r="588" spans="1:8" x14ac:dyDescent="0.3">
      <c r="A588" s="2">
        <v>43972</v>
      </c>
      <c r="B588" s="1">
        <v>13495.4</v>
      </c>
      <c r="C588" s="1">
        <v>13732</v>
      </c>
      <c r="D588" s="1">
        <v>13468.5</v>
      </c>
      <c r="E588" s="1">
        <v>13647.9</v>
      </c>
      <c r="F588" s="1">
        <v>28463847</v>
      </c>
      <c r="G588" s="1">
        <v>1898.44</v>
      </c>
      <c r="H588" s="3">
        <f>IF(ISERR(LN(Table13633[[#This Row],[Close]]/E587)),"-",LN(Table13633[[#This Row],[Close]]/E587))</f>
        <v>9.6116181556010014E-3</v>
      </c>
    </row>
    <row r="589" spans="1:8" x14ac:dyDescent="0.3">
      <c r="A589" s="2">
        <v>43973</v>
      </c>
      <c r="B589" s="1">
        <v>13622.25</v>
      </c>
      <c r="C589" s="1">
        <v>13902.8</v>
      </c>
      <c r="D589" s="1">
        <v>13571.65</v>
      </c>
      <c r="E589" s="1">
        <v>13842.65</v>
      </c>
      <c r="F589" s="1">
        <v>37846561</v>
      </c>
      <c r="G589" s="1">
        <v>2792.18</v>
      </c>
      <c r="H589" s="3">
        <f>IF(ISERR(LN(Table13633[[#This Row],[Close]]/E588)),"-",LN(Table13633[[#This Row],[Close]]/E588))</f>
        <v>1.4168742207569172E-2</v>
      </c>
    </row>
    <row r="590" spans="1:8" x14ac:dyDescent="0.3">
      <c r="A590" s="2">
        <v>43977</v>
      </c>
      <c r="B590" s="1">
        <v>13860.85</v>
      </c>
      <c r="C590" s="1">
        <v>13930.85</v>
      </c>
      <c r="D590" s="1">
        <v>13522.95</v>
      </c>
      <c r="E590" s="1">
        <v>13574.95</v>
      </c>
      <c r="F590" s="1">
        <v>28744390</v>
      </c>
      <c r="G590" s="1">
        <v>2141.0300000000002</v>
      </c>
      <c r="H590" s="3">
        <f>IF(ISERR(LN(Table13633[[#This Row],[Close]]/E589)),"-",LN(Table13633[[#This Row],[Close]]/E589))</f>
        <v>-1.9528223277194515E-2</v>
      </c>
    </row>
    <row r="591" spans="1:8" x14ac:dyDescent="0.3">
      <c r="A591" s="2">
        <v>43978</v>
      </c>
      <c r="B591" s="1">
        <v>13667.15</v>
      </c>
      <c r="C591" s="1">
        <v>14017.05</v>
      </c>
      <c r="D591" s="1">
        <v>13488.1</v>
      </c>
      <c r="E591" s="1">
        <v>13952.9</v>
      </c>
      <c r="F591" s="1">
        <v>40527119</v>
      </c>
      <c r="G591" s="1">
        <v>2253.8000000000002</v>
      </c>
      <c r="H591" s="3">
        <f>IF(ISERR(LN(Table13633[[#This Row],[Close]]/E590)),"-",LN(Table13633[[#This Row],[Close]]/E590))</f>
        <v>2.7461189394914671E-2</v>
      </c>
    </row>
    <row r="592" spans="1:8" x14ac:dyDescent="0.3">
      <c r="A592" s="2">
        <v>43979</v>
      </c>
      <c r="B592" s="1">
        <v>13964.9</v>
      </c>
      <c r="C592" s="1">
        <v>14068.3</v>
      </c>
      <c r="D592" s="1">
        <v>13759.15</v>
      </c>
      <c r="E592" s="1">
        <v>14028.6</v>
      </c>
      <c r="F592" s="1">
        <v>41069796</v>
      </c>
      <c r="G592" s="1">
        <v>2396.8200000000002</v>
      </c>
      <c r="H592" s="3">
        <f>IF(ISERR(LN(Table13633[[#This Row],[Close]]/E591)),"-",LN(Table13633[[#This Row],[Close]]/E591))</f>
        <v>5.4107309960323381E-3</v>
      </c>
    </row>
    <row r="593" spans="1:8" x14ac:dyDescent="0.3">
      <c r="A593" s="2">
        <v>43980</v>
      </c>
      <c r="B593" s="1">
        <v>13893.4</v>
      </c>
      <c r="C593" s="1">
        <v>14080.55</v>
      </c>
      <c r="D593" s="1">
        <v>13762.95</v>
      </c>
      <c r="E593" s="1">
        <v>14010.5</v>
      </c>
      <c r="F593" s="1">
        <v>86621593</v>
      </c>
      <c r="G593" s="1">
        <v>5130.49</v>
      </c>
      <c r="H593" s="3">
        <f>IF(ISERR(LN(Table13633[[#This Row],[Close]]/E592)),"-",LN(Table13633[[#This Row],[Close]]/E592))</f>
        <v>-1.2910544571061212E-3</v>
      </c>
    </row>
    <row r="594" spans="1:8" x14ac:dyDescent="0.3">
      <c r="A594" s="2">
        <v>43983</v>
      </c>
      <c r="B594" s="1">
        <v>14155.65</v>
      </c>
      <c r="C594" s="1">
        <v>14431.35</v>
      </c>
      <c r="D594" s="1">
        <v>14140.85</v>
      </c>
      <c r="E594" s="1">
        <v>14307.1</v>
      </c>
      <c r="F594" s="1">
        <v>45071018</v>
      </c>
      <c r="G594" s="1">
        <v>2786.39</v>
      </c>
      <c r="H594" s="3">
        <f>IF(ISERR(LN(Table13633[[#This Row],[Close]]/E593)),"-",LN(Table13633[[#This Row],[Close]]/E593))</f>
        <v>2.0948869039483016E-2</v>
      </c>
    </row>
    <row r="595" spans="1:8" x14ac:dyDescent="0.3">
      <c r="A595" s="2">
        <v>43984</v>
      </c>
      <c r="B595" s="1">
        <v>14358</v>
      </c>
      <c r="C595" s="1">
        <v>14492.3</v>
      </c>
      <c r="D595" s="1">
        <v>14269.7</v>
      </c>
      <c r="E595" s="1">
        <v>14422.4</v>
      </c>
      <c r="F595" s="1">
        <v>34083952</v>
      </c>
      <c r="G595" s="1">
        <v>2261.96</v>
      </c>
      <c r="H595" s="3">
        <f>IF(ISERR(LN(Table13633[[#This Row],[Close]]/E594)),"-",LN(Table13633[[#This Row],[Close]]/E594))</f>
        <v>8.0266359689044973E-3</v>
      </c>
    </row>
    <row r="596" spans="1:8" x14ac:dyDescent="0.3">
      <c r="A596" s="2">
        <v>43985</v>
      </c>
      <c r="B596" s="1">
        <v>14507.25</v>
      </c>
      <c r="C596" s="1">
        <v>14549</v>
      </c>
      <c r="D596" s="1">
        <v>14317.2</v>
      </c>
      <c r="E596" s="1">
        <v>14361.7</v>
      </c>
      <c r="F596" s="1">
        <v>40000346</v>
      </c>
      <c r="G596" s="1">
        <v>2731.28</v>
      </c>
      <c r="H596" s="3">
        <f>IF(ISERR(LN(Table13633[[#This Row],[Close]]/E595)),"-",LN(Table13633[[#This Row],[Close]]/E595))</f>
        <v>-4.217612499879936E-3</v>
      </c>
    </row>
    <row r="597" spans="1:8" x14ac:dyDescent="0.3">
      <c r="A597" s="2">
        <v>43986</v>
      </c>
      <c r="B597" s="1">
        <v>14380.85</v>
      </c>
      <c r="C597" s="1">
        <v>14695.1</v>
      </c>
      <c r="D597" s="1">
        <v>14380.85</v>
      </c>
      <c r="E597" s="1">
        <v>14627.45</v>
      </c>
      <c r="F597" s="1">
        <v>44632910</v>
      </c>
      <c r="G597" s="1">
        <v>3082.88</v>
      </c>
      <c r="H597" s="3">
        <f>IF(ISERR(LN(Table13633[[#This Row],[Close]]/E596)),"-",LN(Table13633[[#This Row],[Close]]/E596))</f>
        <v>1.8334959440992015E-2</v>
      </c>
    </row>
    <row r="598" spans="1:8" x14ac:dyDescent="0.3">
      <c r="A598" s="2">
        <v>43987</v>
      </c>
      <c r="B598" s="1">
        <v>14715.9</v>
      </c>
      <c r="C598" s="1">
        <v>14732.85</v>
      </c>
      <c r="D598" s="1">
        <v>14599.75</v>
      </c>
      <c r="E598" s="1">
        <v>14627.45</v>
      </c>
      <c r="F598" s="1">
        <v>38692339</v>
      </c>
      <c r="G598" s="1">
        <v>2609.33</v>
      </c>
      <c r="H598" s="3">
        <f>IF(ISERR(LN(Table13633[[#This Row],[Close]]/E597)),"-",LN(Table13633[[#This Row],[Close]]/E597))</f>
        <v>0</v>
      </c>
    </row>
    <row r="599" spans="1:8" x14ac:dyDescent="0.3">
      <c r="A599" s="2">
        <v>43990</v>
      </c>
      <c r="B599" s="1">
        <v>14824.75</v>
      </c>
      <c r="C599" s="1">
        <v>14990.25</v>
      </c>
      <c r="D599" s="1">
        <v>14713.45</v>
      </c>
      <c r="E599" s="1">
        <v>14894.6</v>
      </c>
      <c r="F599" s="1">
        <v>48671642</v>
      </c>
      <c r="G599" s="1">
        <v>2816.95</v>
      </c>
      <c r="H599" s="3">
        <f>IF(ISERR(LN(Table13633[[#This Row],[Close]]/E598)),"-",LN(Table13633[[#This Row],[Close]]/E598))</f>
        <v>1.8098830700137833E-2</v>
      </c>
    </row>
    <row r="600" spans="1:8" x14ac:dyDescent="0.3">
      <c r="A600" s="2">
        <v>43991</v>
      </c>
      <c r="B600" s="1">
        <v>14869.4</v>
      </c>
      <c r="C600" s="1">
        <v>14983.2</v>
      </c>
      <c r="D600" s="1">
        <v>14712.3</v>
      </c>
      <c r="E600" s="1">
        <v>14737.8</v>
      </c>
      <c r="F600" s="1">
        <v>39022707</v>
      </c>
      <c r="G600" s="1">
        <v>2561.39</v>
      </c>
      <c r="H600" s="3">
        <f>IF(ISERR(LN(Table13633[[#This Row],[Close]]/E599)),"-",LN(Table13633[[#This Row],[Close]]/E599))</f>
        <v>-1.058310926504134E-2</v>
      </c>
    </row>
    <row r="601" spans="1:8" x14ac:dyDescent="0.3">
      <c r="A601" s="2">
        <v>43992</v>
      </c>
      <c r="B601" s="1">
        <v>14774.8</v>
      </c>
      <c r="C601" s="1">
        <v>14882.6</v>
      </c>
      <c r="D601" s="1">
        <v>14690.9</v>
      </c>
      <c r="E601" s="1">
        <v>14842.05</v>
      </c>
      <c r="F601" s="1">
        <v>39353796</v>
      </c>
      <c r="G601" s="1">
        <v>2968.19</v>
      </c>
      <c r="H601" s="3">
        <f>IF(ISERR(LN(Table13633[[#This Row],[Close]]/E600)),"-",LN(Table13633[[#This Row],[Close]]/E600))</f>
        <v>7.0487464700853082E-3</v>
      </c>
    </row>
    <row r="602" spans="1:8" x14ac:dyDescent="0.3">
      <c r="A602" s="2">
        <v>43993</v>
      </c>
      <c r="B602" s="1">
        <v>14823.95</v>
      </c>
      <c r="C602" s="1">
        <v>14840.65</v>
      </c>
      <c r="D602" s="1">
        <v>14585.45</v>
      </c>
      <c r="E602" s="1">
        <v>14619.45</v>
      </c>
      <c r="F602" s="1">
        <v>34682725</v>
      </c>
      <c r="G602" s="1">
        <v>2353.17</v>
      </c>
      <c r="H602" s="3">
        <f>IF(ISERR(LN(Table13633[[#This Row],[Close]]/E601)),"-",LN(Table13633[[#This Row],[Close]]/E601))</f>
        <v>-1.5111534445534456E-2</v>
      </c>
    </row>
    <row r="603" spans="1:8" x14ac:dyDescent="0.3">
      <c r="A603" s="2">
        <v>43994</v>
      </c>
      <c r="B603" s="1">
        <v>14125.8</v>
      </c>
      <c r="C603" s="1">
        <v>14442.65</v>
      </c>
      <c r="D603" s="1">
        <v>14123.55</v>
      </c>
      <c r="E603" s="1">
        <v>14402.75</v>
      </c>
      <c r="F603" s="1">
        <v>35505375</v>
      </c>
      <c r="G603" s="1">
        <v>2289.58</v>
      </c>
      <c r="H603" s="3">
        <f>IF(ISERR(LN(Table13633[[#This Row],[Close]]/E602)),"-",LN(Table13633[[#This Row],[Close]]/E602))</f>
        <v>-1.4933673343647858E-2</v>
      </c>
    </row>
    <row r="604" spans="1:8" x14ac:dyDescent="0.3">
      <c r="A604" s="2">
        <v>43997</v>
      </c>
      <c r="B604" s="1">
        <v>14444.25</v>
      </c>
      <c r="C604" s="1">
        <v>14571.95</v>
      </c>
      <c r="D604" s="1">
        <v>14238.05</v>
      </c>
      <c r="E604" s="1">
        <v>14396.7</v>
      </c>
      <c r="F604" s="1">
        <v>35512340</v>
      </c>
      <c r="G604" s="1">
        <v>1997.35</v>
      </c>
      <c r="H604" s="3">
        <f>IF(ISERR(LN(Table13633[[#This Row],[Close]]/E603)),"-",LN(Table13633[[#This Row],[Close]]/E603))</f>
        <v>-4.2014691870822753E-4</v>
      </c>
    </row>
    <row r="605" spans="1:8" x14ac:dyDescent="0.3">
      <c r="A605" s="2">
        <v>43998</v>
      </c>
      <c r="B605" s="1">
        <v>14634</v>
      </c>
      <c r="C605" s="1">
        <v>14667.4</v>
      </c>
      <c r="D605" s="1">
        <v>14375.5</v>
      </c>
      <c r="E605" s="1">
        <v>14450.8</v>
      </c>
      <c r="F605" s="1">
        <v>32450686</v>
      </c>
      <c r="G605" s="1">
        <v>2043.06</v>
      </c>
      <c r="H605" s="3">
        <f>IF(ISERR(LN(Table13633[[#This Row],[Close]]/E604)),"-",LN(Table13633[[#This Row],[Close]]/E604))</f>
        <v>3.7507626951528619E-3</v>
      </c>
    </row>
    <row r="606" spans="1:8" x14ac:dyDescent="0.3">
      <c r="A606" s="2">
        <v>43999</v>
      </c>
      <c r="B606" s="1">
        <v>14418.8</v>
      </c>
      <c r="C606" s="1">
        <v>14559.55</v>
      </c>
      <c r="D606" s="1">
        <v>14382.95</v>
      </c>
      <c r="E606" s="1">
        <v>14478.45</v>
      </c>
      <c r="F606" s="1">
        <v>36461423</v>
      </c>
      <c r="G606" s="1">
        <v>2103.2399999999998</v>
      </c>
      <c r="H606" s="3">
        <f>IF(ISERR(LN(Table13633[[#This Row],[Close]]/E605)),"-",LN(Table13633[[#This Row],[Close]]/E605))</f>
        <v>1.9115606812878251E-3</v>
      </c>
    </row>
    <row r="607" spans="1:8" x14ac:dyDescent="0.3">
      <c r="A607" s="2">
        <v>44000</v>
      </c>
      <c r="B607" s="1">
        <v>14478.65</v>
      </c>
      <c r="C607" s="1">
        <v>14623.95</v>
      </c>
      <c r="D607" s="1">
        <v>14443</v>
      </c>
      <c r="E607" s="1">
        <v>14551.25</v>
      </c>
      <c r="F607" s="1">
        <v>23438227</v>
      </c>
      <c r="G607" s="1">
        <v>1492.76</v>
      </c>
      <c r="H607" s="3">
        <f>IF(ISERR(LN(Table13633[[#This Row],[Close]]/E606)),"-",LN(Table13633[[#This Row],[Close]]/E606))</f>
        <v>5.015563551277435E-3</v>
      </c>
    </row>
    <row r="608" spans="1:8" x14ac:dyDescent="0.3">
      <c r="A608" s="2">
        <v>44001</v>
      </c>
      <c r="B608" s="1">
        <v>14532.7</v>
      </c>
      <c r="C608" s="1">
        <v>14625.8</v>
      </c>
      <c r="D608" s="1">
        <v>14422.45</v>
      </c>
      <c r="E608" s="1">
        <v>14499.8</v>
      </c>
      <c r="F608" s="1">
        <v>58724892</v>
      </c>
      <c r="G608" s="1">
        <v>4170.45</v>
      </c>
      <c r="H608" s="3">
        <f>IF(ISERR(LN(Table13633[[#This Row],[Close]]/E607)),"-",LN(Table13633[[#This Row],[Close]]/E607))</f>
        <v>-3.5420443523590103E-3</v>
      </c>
    </row>
    <row r="609" spans="1:8" x14ac:dyDescent="0.3">
      <c r="A609" s="2">
        <v>44004</v>
      </c>
      <c r="B609" s="1">
        <v>14537.8</v>
      </c>
      <c r="C609" s="1">
        <v>14550.35</v>
      </c>
      <c r="D609" s="1">
        <v>14432.45</v>
      </c>
      <c r="E609" s="1">
        <v>14463.65</v>
      </c>
      <c r="F609" s="1">
        <v>27930417</v>
      </c>
      <c r="G609" s="1">
        <v>1934.37</v>
      </c>
      <c r="H609" s="3">
        <f>IF(ISERR(LN(Table13633[[#This Row],[Close]]/E608)),"-",LN(Table13633[[#This Row],[Close]]/E608))</f>
        <v>-2.4962508797601209E-3</v>
      </c>
    </row>
    <row r="610" spans="1:8" x14ac:dyDescent="0.3">
      <c r="A610" s="2">
        <v>44005</v>
      </c>
      <c r="B610" s="1">
        <v>14398.45</v>
      </c>
      <c r="C610" s="1">
        <v>14725.4</v>
      </c>
      <c r="D610" s="1">
        <v>14320.7</v>
      </c>
      <c r="E610" s="1">
        <v>14680.4</v>
      </c>
      <c r="F610" s="1">
        <v>45654691</v>
      </c>
      <c r="G610" s="1">
        <v>3020.83</v>
      </c>
      <c r="H610" s="3">
        <f>IF(ISERR(LN(Table13633[[#This Row],[Close]]/E609)),"-",LN(Table13633[[#This Row],[Close]]/E609))</f>
        <v>1.4874665423359331E-2</v>
      </c>
    </row>
    <row r="611" spans="1:8" x14ac:dyDescent="0.3">
      <c r="A611" s="2">
        <v>44006</v>
      </c>
      <c r="B611" s="1">
        <v>14675.7</v>
      </c>
      <c r="C611" s="1">
        <v>14761.2</v>
      </c>
      <c r="D611" s="1">
        <v>14547.2</v>
      </c>
      <c r="E611" s="1">
        <v>14581.45</v>
      </c>
      <c r="F611" s="1">
        <v>36295639</v>
      </c>
      <c r="G611" s="1">
        <v>2333.2600000000002</v>
      </c>
      <c r="H611" s="3">
        <f>IF(ISERR(LN(Table13633[[#This Row],[Close]]/E610)),"-",LN(Table13633[[#This Row],[Close]]/E610))</f>
        <v>-6.7630978328398345E-3</v>
      </c>
    </row>
    <row r="612" spans="1:8" x14ac:dyDescent="0.3">
      <c r="A612" s="2">
        <v>44007</v>
      </c>
      <c r="B612" s="1">
        <v>14486.4</v>
      </c>
      <c r="C612" s="1">
        <v>14590.5</v>
      </c>
      <c r="D612" s="1">
        <v>14383.6</v>
      </c>
      <c r="E612" s="1">
        <v>14411.2</v>
      </c>
      <c r="F612" s="1">
        <v>36328156</v>
      </c>
      <c r="G612" s="1">
        <v>2531.2399999999998</v>
      </c>
      <c r="H612" s="3">
        <f>IF(ISERR(LN(Table13633[[#This Row],[Close]]/E611)),"-",LN(Table13633[[#This Row],[Close]]/E611))</f>
        <v>-1.1744490891372802E-2</v>
      </c>
    </row>
    <row r="613" spans="1:8" x14ac:dyDescent="0.3">
      <c r="A613" s="2">
        <v>44008</v>
      </c>
      <c r="B613" s="1">
        <v>14496.7</v>
      </c>
      <c r="C613" s="1">
        <v>15086</v>
      </c>
      <c r="D613" s="1">
        <v>14476.45</v>
      </c>
      <c r="E613" s="1">
        <v>14994.65</v>
      </c>
      <c r="F613" s="1">
        <v>70776175</v>
      </c>
      <c r="G613" s="1">
        <v>5254.07</v>
      </c>
      <c r="H613" s="3">
        <f>IF(ISERR(LN(Table13633[[#This Row],[Close]]/E612)),"-",LN(Table13633[[#This Row],[Close]]/E612))</f>
        <v>3.968778876751837E-2</v>
      </c>
    </row>
    <row r="614" spans="1:8" x14ac:dyDescent="0.3">
      <c r="A614" s="2">
        <v>44011</v>
      </c>
      <c r="B614" s="1">
        <v>14874.2</v>
      </c>
      <c r="C614" s="1">
        <v>14979.2</v>
      </c>
      <c r="D614" s="1">
        <v>14737.45</v>
      </c>
      <c r="E614" s="1">
        <v>14768</v>
      </c>
      <c r="F614" s="1">
        <v>28115701</v>
      </c>
      <c r="G614" s="1">
        <v>2147.16</v>
      </c>
      <c r="H614" s="3">
        <f>IF(ISERR(LN(Table13633[[#This Row],[Close]]/E613)),"-",LN(Table13633[[#This Row],[Close]]/E613))</f>
        <v>-1.5230793054363421E-2</v>
      </c>
    </row>
    <row r="615" spans="1:8" x14ac:dyDescent="0.3">
      <c r="A615" s="2">
        <v>44012</v>
      </c>
      <c r="B615" s="1">
        <v>14812.7</v>
      </c>
      <c r="C615" s="1">
        <v>14854.4</v>
      </c>
      <c r="D615" s="1">
        <v>14692.45</v>
      </c>
      <c r="E615" s="1">
        <v>14754.3</v>
      </c>
      <c r="F615" s="1">
        <v>25878721</v>
      </c>
      <c r="G615" s="1">
        <v>2039.72</v>
      </c>
      <c r="H615" s="3">
        <f>IF(ISERR(LN(Table13633[[#This Row],[Close]]/E614)),"-",LN(Table13633[[#This Row],[Close]]/E614))</f>
        <v>-9.2811203621821206E-4</v>
      </c>
    </row>
    <row r="616" spans="1:8" x14ac:dyDescent="0.3">
      <c r="A616" s="2">
        <v>44013</v>
      </c>
      <c r="B616" s="1">
        <v>14767.35</v>
      </c>
      <c r="C616" s="1">
        <v>14842.85</v>
      </c>
      <c r="D616" s="1">
        <v>14704.5</v>
      </c>
      <c r="E616" s="1">
        <v>14732.1</v>
      </c>
      <c r="F616" s="1">
        <v>19829830</v>
      </c>
      <c r="G616" s="1">
        <v>1564.9</v>
      </c>
      <c r="H616" s="3">
        <f>IF(ISERR(LN(Table13633[[#This Row],[Close]]/E615)),"-",LN(Table13633[[#This Row],[Close]]/E615))</f>
        <v>-1.5057792198867645E-3</v>
      </c>
    </row>
    <row r="617" spans="1:8" x14ac:dyDescent="0.3">
      <c r="A617" s="2">
        <v>44014</v>
      </c>
      <c r="B617" s="1">
        <v>14803.5</v>
      </c>
      <c r="C617" s="1">
        <v>15195.2</v>
      </c>
      <c r="D617" s="1">
        <v>14782.45</v>
      </c>
      <c r="E617" s="1">
        <v>15122.55</v>
      </c>
      <c r="F617" s="1">
        <v>41173275</v>
      </c>
      <c r="G617" s="1">
        <v>3146.05</v>
      </c>
      <c r="H617" s="3">
        <f>IF(ISERR(LN(Table13633[[#This Row],[Close]]/E616)),"-",LN(Table13633[[#This Row],[Close]]/E616))</f>
        <v>2.6158220820700188E-2</v>
      </c>
    </row>
    <row r="618" spans="1:8" x14ac:dyDescent="0.3">
      <c r="A618" s="2">
        <v>44015</v>
      </c>
      <c r="B618" s="1">
        <v>15164.25</v>
      </c>
      <c r="C618" s="1">
        <v>15336.85</v>
      </c>
      <c r="D618" s="1">
        <v>15148.5</v>
      </c>
      <c r="E618" s="1">
        <v>15285.9</v>
      </c>
      <c r="F618" s="1">
        <v>27211456</v>
      </c>
      <c r="G618" s="1">
        <v>2327.4299999999998</v>
      </c>
      <c r="H618" s="3">
        <f>IF(ISERR(LN(Table13633[[#This Row],[Close]]/E617)),"-",LN(Table13633[[#This Row],[Close]]/E617))</f>
        <v>1.074382754040676E-2</v>
      </c>
    </row>
    <row r="619" spans="1:8" x14ac:dyDescent="0.3">
      <c r="A619" s="2">
        <v>44018</v>
      </c>
      <c r="B619" s="1">
        <v>15351.7</v>
      </c>
      <c r="C619" s="1">
        <v>15580.5</v>
      </c>
      <c r="D619" s="1">
        <v>15351.7</v>
      </c>
      <c r="E619" s="1">
        <v>15464.95</v>
      </c>
      <c r="F619" s="1">
        <v>31946250</v>
      </c>
      <c r="G619" s="1">
        <v>2782.25</v>
      </c>
      <c r="H619" s="3">
        <f>IF(ISERR(LN(Table13633[[#This Row],[Close]]/E618)),"-",LN(Table13633[[#This Row],[Close]]/E618))</f>
        <v>1.1645338159292563E-2</v>
      </c>
    </row>
    <row r="620" spans="1:8" x14ac:dyDescent="0.3">
      <c r="A620" s="2">
        <v>44019</v>
      </c>
      <c r="B620" s="1">
        <v>15528.05</v>
      </c>
      <c r="C620" s="1">
        <v>15806.85</v>
      </c>
      <c r="D620" s="1">
        <v>15440.1</v>
      </c>
      <c r="E620" s="1">
        <v>15784.95</v>
      </c>
      <c r="F620" s="1">
        <v>51583702</v>
      </c>
      <c r="G620" s="1">
        <v>4486.42</v>
      </c>
      <c r="H620" s="3">
        <f>IF(ISERR(LN(Table13633[[#This Row],[Close]]/E619)),"-",LN(Table13633[[#This Row],[Close]]/E619))</f>
        <v>2.0480781416004418E-2</v>
      </c>
    </row>
    <row r="621" spans="1:8" x14ac:dyDescent="0.3">
      <c r="A621" s="2">
        <v>44020</v>
      </c>
      <c r="B621" s="1">
        <v>15765</v>
      </c>
      <c r="C621" s="1">
        <v>15765.05</v>
      </c>
      <c r="D621" s="1">
        <v>15473.5</v>
      </c>
      <c r="E621" s="1">
        <v>15513.65</v>
      </c>
      <c r="F621" s="1">
        <v>28423066</v>
      </c>
      <c r="G621" s="1">
        <v>2211.59</v>
      </c>
      <c r="H621" s="3">
        <f>IF(ISERR(LN(Table13633[[#This Row],[Close]]/E620)),"-",LN(Table13633[[#This Row],[Close]]/E620))</f>
        <v>-1.7336672894746892E-2</v>
      </c>
    </row>
    <row r="622" spans="1:8" x14ac:dyDescent="0.3">
      <c r="A622" s="2">
        <v>44021</v>
      </c>
      <c r="B622" s="1">
        <v>15572.35</v>
      </c>
      <c r="C622" s="1">
        <v>15663.45</v>
      </c>
      <c r="D622" s="1">
        <v>15468.4</v>
      </c>
      <c r="E622" s="1">
        <v>15535.95</v>
      </c>
      <c r="F622" s="1">
        <v>26614822</v>
      </c>
      <c r="G622" s="1">
        <v>2229.8200000000002</v>
      </c>
      <c r="H622" s="3">
        <f>IF(ISERR(LN(Table13633[[#This Row],[Close]]/E621)),"-",LN(Table13633[[#This Row],[Close]]/E621))</f>
        <v>1.4364116661252438E-3</v>
      </c>
    </row>
    <row r="623" spans="1:8" x14ac:dyDescent="0.3">
      <c r="A623" s="2">
        <v>44022</v>
      </c>
      <c r="B623" s="1">
        <v>15471.7</v>
      </c>
      <c r="C623" s="1">
        <v>15656.05</v>
      </c>
      <c r="D623" s="1">
        <v>15417.5</v>
      </c>
      <c r="E623" s="1">
        <v>15565.2</v>
      </c>
      <c r="F623" s="1">
        <v>27603484</v>
      </c>
      <c r="G623" s="1">
        <v>3274.04</v>
      </c>
      <c r="H623" s="3">
        <f>IF(ISERR(LN(Table13633[[#This Row],[Close]]/E622)),"-",LN(Table13633[[#This Row],[Close]]/E622))</f>
        <v>1.8809599403173832E-3</v>
      </c>
    </row>
    <row r="624" spans="1:8" x14ac:dyDescent="0.3">
      <c r="A624" s="2">
        <v>44025</v>
      </c>
      <c r="B624" s="1">
        <v>15643.1</v>
      </c>
      <c r="C624" s="1">
        <v>15885.55</v>
      </c>
      <c r="D624" s="1">
        <v>15624.8</v>
      </c>
      <c r="E624" s="1">
        <v>15819.2</v>
      </c>
      <c r="F624" s="1">
        <v>44758097</v>
      </c>
      <c r="G624" s="1">
        <v>3124.51</v>
      </c>
      <c r="H624" s="3">
        <f>IF(ISERR(LN(Table13633[[#This Row],[Close]]/E623)),"-",LN(Table13633[[#This Row],[Close]]/E623))</f>
        <v>1.6186739008240893E-2</v>
      </c>
    </row>
    <row r="625" spans="1:8" x14ac:dyDescent="0.3">
      <c r="A625" s="2">
        <v>44026</v>
      </c>
      <c r="B625" s="1">
        <v>15779.5</v>
      </c>
      <c r="C625" s="1">
        <v>15941.65</v>
      </c>
      <c r="D625" s="1">
        <v>15611.85</v>
      </c>
      <c r="E625" s="1">
        <v>15640.55</v>
      </c>
      <c r="F625" s="1">
        <v>42035185</v>
      </c>
      <c r="G625" s="1">
        <v>2928.32</v>
      </c>
      <c r="H625" s="3">
        <f>IF(ISERR(LN(Table13633[[#This Row],[Close]]/E624)),"-",LN(Table13633[[#This Row],[Close]]/E624))</f>
        <v>-1.1357491421475024E-2</v>
      </c>
    </row>
    <row r="626" spans="1:8" x14ac:dyDescent="0.3">
      <c r="A626" s="2">
        <v>44027</v>
      </c>
      <c r="B626" s="1">
        <v>15853.8</v>
      </c>
      <c r="C626" s="1">
        <v>16624.650000000001</v>
      </c>
      <c r="D626" s="1">
        <v>15830.5</v>
      </c>
      <c r="E626" s="1">
        <v>16459.8</v>
      </c>
      <c r="F626" s="1">
        <v>193789507</v>
      </c>
      <c r="G626" s="1">
        <v>9354.32</v>
      </c>
      <c r="H626" s="3">
        <f>IF(ISERR(LN(Table13633[[#This Row],[Close]]/E625)),"-",LN(Table13633[[#This Row],[Close]]/E625))</f>
        <v>5.105414376756047E-2</v>
      </c>
    </row>
    <row r="627" spans="1:8" x14ac:dyDescent="0.3">
      <c r="A627" s="2">
        <v>44028</v>
      </c>
      <c r="B627" s="1">
        <v>16971.25</v>
      </c>
      <c r="C627" s="1">
        <v>17491.150000000001</v>
      </c>
      <c r="D627" s="1">
        <v>16715.75</v>
      </c>
      <c r="E627" s="1">
        <v>16926.05</v>
      </c>
      <c r="F627" s="1">
        <v>190528467</v>
      </c>
      <c r="G627" s="1">
        <v>14568.34</v>
      </c>
      <c r="H627" s="3">
        <f>IF(ISERR(LN(Table13633[[#This Row],[Close]]/E626)),"-",LN(Table13633[[#This Row],[Close]]/E626))</f>
        <v>2.7932810771946082E-2</v>
      </c>
    </row>
    <row r="628" spans="1:8" x14ac:dyDescent="0.3">
      <c r="A628" s="2">
        <v>44029</v>
      </c>
      <c r="B628" s="1">
        <v>16936.95</v>
      </c>
      <c r="C628" s="1">
        <v>16975.2</v>
      </c>
      <c r="D628" s="1">
        <v>16693.349999999999</v>
      </c>
      <c r="E628" s="1">
        <v>16821.349999999999</v>
      </c>
      <c r="F628" s="1">
        <v>88190381</v>
      </c>
      <c r="G628" s="1">
        <v>6649.48</v>
      </c>
      <c r="H628" s="3">
        <f>IF(ISERR(LN(Table13633[[#This Row],[Close]]/E627)),"-",LN(Table13633[[#This Row],[Close]]/E627))</f>
        <v>-6.2049423614093206E-3</v>
      </c>
    </row>
    <row r="629" spans="1:8" x14ac:dyDescent="0.3">
      <c r="A629" s="2">
        <v>44032</v>
      </c>
      <c r="B629" s="1">
        <v>16880.349999999999</v>
      </c>
      <c r="C629" s="1">
        <v>17376.150000000001</v>
      </c>
      <c r="D629" s="1">
        <v>16849.150000000001</v>
      </c>
      <c r="E629" s="1">
        <v>17258.3</v>
      </c>
      <c r="F629" s="1">
        <v>61171408</v>
      </c>
      <c r="G629" s="1">
        <v>4374.91</v>
      </c>
      <c r="H629" s="3">
        <f>IF(ISERR(LN(Table13633[[#This Row],[Close]]/E628)),"-",LN(Table13633[[#This Row],[Close]]/E628))</f>
        <v>2.5644274260229253E-2</v>
      </c>
    </row>
    <row r="630" spans="1:8" x14ac:dyDescent="0.3">
      <c r="A630" s="2">
        <v>44033</v>
      </c>
      <c r="B630" s="1">
        <v>17453.349999999999</v>
      </c>
      <c r="C630" s="1">
        <v>17514.05</v>
      </c>
      <c r="D630" s="1">
        <v>17219.7</v>
      </c>
      <c r="E630" s="1">
        <v>17273.2</v>
      </c>
      <c r="F630" s="1">
        <v>63696830</v>
      </c>
      <c r="G630" s="1">
        <v>3872.17</v>
      </c>
      <c r="H630" s="3">
        <f>IF(ISERR(LN(Table13633[[#This Row],[Close]]/E629)),"-",LN(Table13633[[#This Row],[Close]]/E629))</f>
        <v>8.6298023107676618E-4</v>
      </c>
    </row>
    <row r="631" spans="1:8" x14ac:dyDescent="0.3">
      <c r="A631" s="2">
        <v>44034</v>
      </c>
      <c r="B631" s="1">
        <v>17317.3</v>
      </c>
      <c r="C631" s="1">
        <v>17321.7</v>
      </c>
      <c r="D631" s="1">
        <v>16978.400000000001</v>
      </c>
      <c r="E631" s="1">
        <v>17076.05</v>
      </c>
      <c r="F631" s="1">
        <v>38314440</v>
      </c>
      <c r="G631" s="1">
        <v>3023.55</v>
      </c>
      <c r="H631" s="3">
        <f>IF(ISERR(LN(Table13633[[#This Row],[Close]]/E630)),"-",LN(Table13633[[#This Row],[Close]]/E630))</f>
        <v>-1.1479270431028249E-2</v>
      </c>
    </row>
    <row r="632" spans="1:8" x14ac:dyDescent="0.3">
      <c r="A632" s="2">
        <v>44035</v>
      </c>
      <c r="B632" s="1">
        <v>17071.8</v>
      </c>
      <c r="C632" s="1">
        <v>17082.55</v>
      </c>
      <c r="D632" s="1">
        <v>16949.150000000001</v>
      </c>
      <c r="E632" s="1">
        <v>17045.2</v>
      </c>
      <c r="F632" s="1">
        <v>35746371</v>
      </c>
      <c r="G632" s="1">
        <v>2771.82</v>
      </c>
      <c r="H632" s="3">
        <f>IF(ISERR(LN(Table13633[[#This Row],[Close]]/E631)),"-",LN(Table13633[[#This Row],[Close]]/E631))</f>
        <v>-1.8082578103732346E-3</v>
      </c>
    </row>
    <row r="633" spans="1:8" x14ac:dyDescent="0.3">
      <c r="A633" s="2">
        <v>44036</v>
      </c>
      <c r="B633" s="1">
        <v>16944.55</v>
      </c>
      <c r="C633" s="1">
        <v>17322.7</v>
      </c>
      <c r="D633" s="1">
        <v>16944.55</v>
      </c>
      <c r="E633" s="1">
        <v>17286</v>
      </c>
      <c r="F633" s="1">
        <v>75742251</v>
      </c>
      <c r="G633" s="1">
        <v>5581.95</v>
      </c>
      <c r="H633" s="3">
        <f>IF(ISERR(LN(Table13633[[#This Row],[Close]]/E632)),"-",LN(Table13633[[#This Row],[Close]]/E632))</f>
        <v>1.4028286163188054E-2</v>
      </c>
    </row>
    <row r="634" spans="1:8" x14ac:dyDescent="0.3">
      <c r="A634" s="2">
        <v>44039</v>
      </c>
      <c r="B634" s="1">
        <v>17323</v>
      </c>
      <c r="C634" s="1">
        <v>17735.650000000001</v>
      </c>
      <c r="D634" s="1">
        <v>17290.55</v>
      </c>
      <c r="E634" s="1">
        <v>17626.75</v>
      </c>
      <c r="F634" s="1">
        <v>65300353</v>
      </c>
      <c r="G634" s="1">
        <v>5517.08</v>
      </c>
      <c r="H634" s="3">
        <f>IF(ISERR(LN(Table13633[[#This Row],[Close]]/E633)),"-",LN(Table13633[[#This Row],[Close]]/E633))</f>
        <v>1.9520709219024462E-2</v>
      </c>
    </row>
    <row r="635" spans="1:8" x14ac:dyDescent="0.3">
      <c r="A635" s="2">
        <v>44040</v>
      </c>
      <c r="B635" s="1">
        <v>17647.900000000001</v>
      </c>
      <c r="C635" s="1">
        <v>18103.650000000001</v>
      </c>
      <c r="D635" s="1">
        <v>17634.400000000001</v>
      </c>
      <c r="E635" s="1">
        <v>18042.75</v>
      </c>
      <c r="F635" s="1">
        <v>74553839</v>
      </c>
      <c r="G635" s="1">
        <v>6643.21</v>
      </c>
      <c r="H635" s="3">
        <f>IF(ISERR(LN(Table13633[[#This Row],[Close]]/E634)),"-",LN(Table13633[[#This Row],[Close]]/E634))</f>
        <v>2.3326307491749455E-2</v>
      </c>
    </row>
    <row r="636" spans="1:8" x14ac:dyDescent="0.3">
      <c r="A636" s="2">
        <v>44041</v>
      </c>
      <c r="B636" s="1">
        <v>17959.8</v>
      </c>
      <c r="C636" s="1">
        <v>18108.7</v>
      </c>
      <c r="D636" s="1">
        <v>17783.3</v>
      </c>
      <c r="E636" s="1">
        <v>17880.5</v>
      </c>
      <c r="F636" s="1">
        <v>45738746</v>
      </c>
      <c r="G636" s="1">
        <v>4483.1899999999996</v>
      </c>
      <c r="H636" s="3">
        <f>IF(ISERR(LN(Table13633[[#This Row],[Close]]/E635)),"-",LN(Table13633[[#This Row],[Close]]/E635))</f>
        <v>-9.0332084810268443E-3</v>
      </c>
    </row>
    <row r="637" spans="1:8" x14ac:dyDescent="0.3">
      <c r="A637" s="2">
        <v>44042</v>
      </c>
      <c r="B637" s="1">
        <v>17995.25</v>
      </c>
      <c r="C637" s="1">
        <v>18252.7</v>
      </c>
      <c r="D637" s="1">
        <v>17967.2</v>
      </c>
      <c r="E637" s="1">
        <v>18003.55</v>
      </c>
      <c r="F637" s="1">
        <v>63655744</v>
      </c>
      <c r="G637" s="1">
        <v>5246.84</v>
      </c>
      <c r="H637" s="3">
        <f>IF(ISERR(LN(Table13633[[#This Row],[Close]]/E636)),"-",LN(Table13633[[#This Row],[Close]]/E636))</f>
        <v>6.858227112447584E-3</v>
      </c>
    </row>
    <row r="638" spans="1:8" x14ac:dyDescent="0.3">
      <c r="A638" s="2">
        <v>44043</v>
      </c>
      <c r="B638" s="1">
        <v>18166.3</v>
      </c>
      <c r="C638" s="1">
        <v>18353.5</v>
      </c>
      <c r="D638" s="1">
        <v>17909.3</v>
      </c>
      <c r="E638" s="1">
        <v>18071.849999999999</v>
      </c>
      <c r="F638" s="1">
        <v>47148830</v>
      </c>
      <c r="G638" s="1">
        <v>4032.42</v>
      </c>
      <c r="H638" s="3">
        <f>IF(ISERR(LN(Table13633[[#This Row],[Close]]/E637)),"-",LN(Table13633[[#This Row],[Close]]/E637))</f>
        <v>3.786518325812427E-3</v>
      </c>
    </row>
    <row r="639" spans="1:8" x14ac:dyDescent="0.3">
      <c r="A639" s="2">
        <v>44046</v>
      </c>
      <c r="B639" s="1">
        <v>18099.400000000001</v>
      </c>
      <c r="C639" s="1">
        <v>18140.849999999999</v>
      </c>
      <c r="D639" s="1">
        <v>17840.3</v>
      </c>
      <c r="E639" s="1">
        <v>17965.8</v>
      </c>
      <c r="F639" s="1">
        <v>33148225</v>
      </c>
      <c r="G639" s="1">
        <v>3041.81</v>
      </c>
      <c r="H639" s="3">
        <f>IF(ISERR(LN(Table13633[[#This Row],[Close]]/E638)),"-",LN(Table13633[[#This Row],[Close]]/E638))</f>
        <v>-5.8855283918853186E-3</v>
      </c>
    </row>
    <row r="640" spans="1:8" x14ac:dyDescent="0.3">
      <c r="A640" s="2">
        <v>44047</v>
      </c>
      <c r="B640" s="1">
        <v>18029.400000000001</v>
      </c>
      <c r="C640" s="1">
        <v>18092</v>
      </c>
      <c r="D640" s="1">
        <v>17716.400000000001</v>
      </c>
      <c r="E640" s="1">
        <v>17808</v>
      </c>
      <c r="F640" s="1">
        <v>36316763</v>
      </c>
      <c r="G640" s="1">
        <v>3078.18</v>
      </c>
      <c r="H640" s="3">
        <f>IF(ISERR(LN(Table13633[[#This Row],[Close]]/E639)),"-",LN(Table13633[[#This Row],[Close]]/E639))</f>
        <v>-8.8221560733792691E-3</v>
      </c>
    </row>
    <row r="641" spans="1:8" x14ac:dyDescent="0.3">
      <c r="A641" s="2">
        <v>44048</v>
      </c>
      <c r="B641" s="1">
        <v>17889.55</v>
      </c>
      <c r="C641" s="1">
        <v>18139.25</v>
      </c>
      <c r="D641" s="1">
        <v>17818.150000000001</v>
      </c>
      <c r="E641" s="1">
        <v>17869.8</v>
      </c>
      <c r="F641" s="1">
        <v>35461274</v>
      </c>
      <c r="G641" s="1">
        <v>3470.39</v>
      </c>
      <c r="H641" s="3">
        <f>IF(ISERR(LN(Table13633[[#This Row],[Close]]/E640)),"-",LN(Table13633[[#This Row],[Close]]/E640))</f>
        <v>3.4643426337153766E-3</v>
      </c>
    </row>
    <row r="642" spans="1:8" x14ac:dyDescent="0.3">
      <c r="A642" s="2">
        <v>44049</v>
      </c>
      <c r="B642" s="1">
        <v>18009.7</v>
      </c>
      <c r="C642" s="1">
        <v>18222.8</v>
      </c>
      <c r="D642" s="1">
        <v>17943.849999999999</v>
      </c>
      <c r="E642" s="1">
        <v>18188.75</v>
      </c>
      <c r="F642" s="1">
        <v>43928212</v>
      </c>
      <c r="G642" s="1">
        <v>4212.55</v>
      </c>
      <c r="H642" s="3">
        <f>IF(ISERR(LN(Table13633[[#This Row],[Close]]/E641)),"-",LN(Table13633[[#This Row],[Close]]/E641))</f>
        <v>1.7691133925446946E-2</v>
      </c>
    </row>
    <row r="643" spans="1:8" x14ac:dyDescent="0.3">
      <c r="A643" s="2">
        <v>44050</v>
      </c>
      <c r="B643" s="1">
        <v>18182.3</v>
      </c>
      <c r="C643" s="1">
        <v>18182.3</v>
      </c>
      <c r="D643" s="1">
        <v>17977.7</v>
      </c>
      <c r="E643" s="1">
        <v>18004.150000000001</v>
      </c>
      <c r="F643" s="1">
        <v>32147519</v>
      </c>
      <c r="G643" s="1">
        <v>2882.29</v>
      </c>
      <c r="H643" s="3">
        <f>IF(ISERR(LN(Table13633[[#This Row],[Close]]/E642)),"-",LN(Table13633[[#This Row],[Close]]/E642))</f>
        <v>-1.0200984214478759E-2</v>
      </c>
    </row>
    <row r="644" spans="1:8" x14ac:dyDescent="0.3">
      <c r="A644" s="2">
        <v>44053</v>
      </c>
      <c r="B644" s="1">
        <v>18090.25</v>
      </c>
      <c r="C644" s="1">
        <v>18205.25</v>
      </c>
      <c r="D644" s="1">
        <v>18016.8</v>
      </c>
      <c r="E644" s="1">
        <v>18159.55</v>
      </c>
      <c r="F644" s="1">
        <v>25995789</v>
      </c>
      <c r="G644" s="1">
        <v>2429</v>
      </c>
      <c r="H644" s="3">
        <f>IF(ISERR(LN(Table13633[[#This Row],[Close]]/E643)),"-",LN(Table13633[[#This Row],[Close]]/E643))</f>
        <v>8.5943062525689409E-3</v>
      </c>
    </row>
    <row r="645" spans="1:8" x14ac:dyDescent="0.3">
      <c r="A645" s="2">
        <v>44054</v>
      </c>
      <c r="B645" s="1">
        <v>18202.5</v>
      </c>
      <c r="C645" s="1">
        <v>18331.650000000001</v>
      </c>
      <c r="D645" s="1">
        <v>18036.5</v>
      </c>
      <c r="E645" s="1">
        <v>18057.099999999999</v>
      </c>
      <c r="F645" s="1">
        <v>30791515</v>
      </c>
      <c r="G645" s="1">
        <v>2718.88</v>
      </c>
      <c r="H645" s="3">
        <f>IF(ISERR(LN(Table13633[[#This Row],[Close]]/E644)),"-",LN(Table13633[[#This Row],[Close]]/E644))</f>
        <v>-5.6576338935360867E-3</v>
      </c>
    </row>
    <row r="646" spans="1:8" x14ac:dyDescent="0.3">
      <c r="A646" s="2">
        <v>44055</v>
      </c>
      <c r="B646" s="1">
        <v>18077.150000000001</v>
      </c>
      <c r="C646" s="1">
        <v>18109.8</v>
      </c>
      <c r="D646" s="1">
        <v>17900</v>
      </c>
      <c r="E646" s="1">
        <v>18066</v>
      </c>
      <c r="F646" s="1">
        <v>38941130</v>
      </c>
      <c r="G646" s="1">
        <v>3368.34</v>
      </c>
      <c r="H646" s="3">
        <f>IF(ISERR(LN(Table13633[[#This Row],[Close]]/E645)),"-",LN(Table13633[[#This Row],[Close]]/E645))</f>
        <v>4.9275949074615688E-4</v>
      </c>
    </row>
    <row r="647" spans="1:8" x14ac:dyDescent="0.3">
      <c r="A647" s="2">
        <v>44056</v>
      </c>
      <c r="B647" s="1">
        <v>18141.349999999999</v>
      </c>
      <c r="C647" s="1">
        <v>18344.05</v>
      </c>
      <c r="D647" s="1">
        <v>18032.900000000001</v>
      </c>
      <c r="E647" s="1">
        <v>18107.2</v>
      </c>
      <c r="F647" s="1">
        <v>35340992</v>
      </c>
      <c r="G647" s="1">
        <v>2884.53</v>
      </c>
      <c r="H647" s="3">
        <f>IF(ISERR(LN(Table13633[[#This Row],[Close]]/E646)),"-",LN(Table13633[[#This Row],[Close]]/E646))</f>
        <v>2.2779305018883634E-3</v>
      </c>
    </row>
    <row r="648" spans="1:8" x14ac:dyDescent="0.3">
      <c r="A648" s="2">
        <v>44057</v>
      </c>
      <c r="B648" s="1">
        <v>18137.3</v>
      </c>
      <c r="C648" s="1">
        <v>18230.099999999999</v>
      </c>
      <c r="D648" s="1">
        <v>17994.650000000001</v>
      </c>
      <c r="E648" s="1">
        <v>18022.650000000001</v>
      </c>
      <c r="F648" s="1">
        <v>25683414</v>
      </c>
      <c r="G648" s="1">
        <v>2195.16</v>
      </c>
      <c r="H648" s="3">
        <f>IF(ISERR(LN(Table13633[[#This Row],[Close]]/E647)),"-",LN(Table13633[[#This Row],[Close]]/E647))</f>
        <v>-4.6803490379075342E-3</v>
      </c>
    </row>
    <row r="649" spans="1:8" x14ac:dyDescent="0.3">
      <c r="A649" s="2">
        <v>44060</v>
      </c>
      <c r="B649" s="1">
        <v>18136.650000000001</v>
      </c>
      <c r="C649" s="1">
        <v>18306.95</v>
      </c>
      <c r="D649" s="1">
        <v>18103.3</v>
      </c>
      <c r="E649" s="1">
        <v>18223.599999999999</v>
      </c>
      <c r="F649" s="1">
        <v>39287276</v>
      </c>
      <c r="G649" s="1">
        <v>3022.73</v>
      </c>
      <c r="H649" s="3">
        <f>IF(ISERR(LN(Table13633[[#This Row],[Close]]/E648)),"-",LN(Table13633[[#This Row],[Close]]/E648))</f>
        <v>1.1088157194170396E-2</v>
      </c>
    </row>
    <row r="650" spans="1:8" x14ac:dyDescent="0.3">
      <c r="A650" s="2">
        <v>44061</v>
      </c>
      <c r="B650" s="1">
        <v>18318.599999999999</v>
      </c>
      <c r="C650" s="1">
        <v>18375.150000000001</v>
      </c>
      <c r="D650" s="1">
        <v>18209.55</v>
      </c>
      <c r="E650" s="1">
        <v>18270.349999999999</v>
      </c>
      <c r="F650" s="1">
        <v>31630641</v>
      </c>
      <c r="G650" s="1">
        <v>2614.88</v>
      </c>
      <c r="H650" s="3">
        <f>IF(ISERR(LN(Table13633[[#This Row],[Close]]/E649)),"-",LN(Table13633[[#This Row],[Close]]/E649))</f>
        <v>2.5620699087402945E-3</v>
      </c>
    </row>
    <row r="651" spans="1:8" x14ac:dyDescent="0.3">
      <c r="A651" s="2">
        <v>44062</v>
      </c>
      <c r="B651" s="1">
        <v>18340</v>
      </c>
      <c r="C651" s="1">
        <v>18354.8</v>
      </c>
      <c r="D651" s="1">
        <v>18187.55</v>
      </c>
      <c r="E651" s="1">
        <v>18210.849999999999</v>
      </c>
      <c r="F651" s="1">
        <v>31996010</v>
      </c>
      <c r="G651" s="1">
        <v>2725.21</v>
      </c>
      <c r="H651" s="3">
        <f>IF(ISERR(LN(Table13633[[#This Row],[Close]]/E650)),"-",LN(Table13633[[#This Row],[Close]]/E650))</f>
        <v>-3.2619569947512652E-3</v>
      </c>
    </row>
    <row r="652" spans="1:8" x14ac:dyDescent="0.3">
      <c r="A652" s="2">
        <v>44063</v>
      </c>
      <c r="B652" s="1">
        <v>18181.400000000001</v>
      </c>
      <c r="C652" s="1">
        <v>18252.3</v>
      </c>
      <c r="D652" s="1">
        <v>18083.25</v>
      </c>
      <c r="E652" s="1">
        <v>18126.099999999999</v>
      </c>
      <c r="F652" s="1">
        <v>28969479</v>
      </c>
      <c r="G652" s="1">
        <v>2335.4</v>
      </c>
      <c r="H652" s="3">
        <f>IF(ISERR(LN(Table13633[[#This Row],[Close]]/E651)),"-",LN(Table13633[[#This Row],[Close]]/E651))</f>
        <v>-4.6646817454237422E-3</v>
      </c>
    </row>
    <row r="653" spans="1:8" x14ac:dyDescent="0.3">
      <c r="A653" s="2">
        <v>44064</v>
      </c>
      <c r="B653" s="1">
        <v>18266.900000000001</v>
      </c>
      <c r="C653" s="1">
        <v>18282.55</v>
      </c>
      <c r="D653" s="1">
        <v>18047.95</v>
      </c>
      <c r="E653" s="1">
        <v>18065.3</v>
      </c>
      <c r="F653" s="1">
        <v>27400017</v>
      </c>
      <c r="G653" s="1">
        <v>2288.84</v>
      </c>
      <c r="H653" s="3">
        <f>IF(ISERR(LN(Table13633[[#This Row],[Close]]/E652)),"-",LN(Table13633[[#This Row],[Close]]/E652))</f>
        <v>-3.3599173946194912E-3</v>
      </c>
    </row>
    <row r="654" spans="1:8" x14ac:dyDescent="0.3">
      <c r="A654" s="2">
        <v>44067</v>
      </c>
      <c r="B654" s="1">
        <v>18092.55</v>
      </c>
      <c r="C654" s="1">
        <v>18112.900000000001</v>
      </c>
      <c r="D654" s="1">
        <v>17915.599999999999</v>
      </c>
      <c r="E654" s="1">
        <v>18010.95</v>
      </c>
      <c r="F654" s="1">
        <v>21939454</v>
      </c>
      <c r="G654" s="1">
        <v>1920.94</v>
      </c>
      <c r="H654" s="3">
        <f>IF(ISERR(LN(Table13633[[#This Row],[Close]]/E653)),"-",LN(Table13633[[#This Row],[Close]]/E653))</f>
        <v>-3.013064889965169E-3</v>
      </c>
    </row>
    <row r="655" spans="1:8" x14ac:dyDescent="0.3">
      <c r="A655" s="2">
        <v>44068</v>
      </c>
      <c r="B655" s="1">
        <v>18028.8</v>
      </c>
      <c r="C655" s="1">
        <v>18047.5</v>
      </c>
      <c r="D655" s="1">
        <v>17914.5</v>
      </c>
      <c r="E655" s="1">
        <v>17973.7</v>
      </c>
      <c r="F655" s="1">
        <v>25259590</v>
      </c>
      <c r="G655" s="1">
        <v>1971.61</v>
      </c>
      <c r="H655" s="3">
        <f>IF(ISERR(LN(Table13633[[#This Row],[Close]]/E654)),"-",LN(Table13633[[#This Row],[Close]]/E654))</f>
        <v>-2.0703279484589835E-3</v>
      </c>
    </row>
    <row r="656" spans="1:8" x14ac:dyDescent="0.3">
      <c r="A656" s="2">
        <v>44069</v>
      </c>
      <c r="B656" s="1">
        <v>18022.7</v>
      </c>
      <c r="C656" s="1">
        <v>18156.150000000001</v>
      </c>
      <c r="D656" s="1">
        <v>17940.7</v>
      </c>
      <c r="E656" s="1">
        <v>18128</v>
      </c>
      <c r="F656" s="1">
        <v>26805518</v>
      </c>
      <c r="G656" s="1">
        <v>2223.23</v>
      </c>
      <c r="H656" s="3">
        <f>IF(ISERR(LN(Table13633[[#This Row],[Close]]/E655)),"-",LN(Table13633[[#This Row],[Close]]/E655))</f>
        <v>8.5481259643260879E-3</v>
      </c>
    </row>
    <row r="657" spans="1:8" x14ac:dyDescent="0.3">
      <c r="A657" s="2">
        <v>44070</v>
      </c>
      <c r="B657" s="1">
        <v>18231.95</v>
      </c>
      <c r="C657" s="1">
        <v>18305.55</v>
      </c>
      <c r="D657" s="1">
        <v>18075.75</v>
      </c>
      <c r="E657" s="1">
        <v>18102.650000000001</v>
      </c>
      <c r="F657" s="1">
        <v>24755603</v>
      </c>
      <c r="G657" s="1">
        <v>2380.8000000000002</v>
      </c>
      <c r="H657" s="3">
        <f>IF(ISERR(LN(Table13633[[#This Row],[Close]]/E656)),"-",LN(Table13633[[#This Row],[Close]]/E656))</f>
        <v>-1.3993678908194996E-3</v>
      </c>
    </row>
    <row r="658" spans="1:8" x14ac:dyDescent="0.3">
      <c r="A658" s="2">
        <v>44071</v>
      </c>
      <c r="B658" s="1">
        <v>18216.3</v>
      </c>
      <c r="C658" s="1">
        <v>18253.599999999999</v>
      </c>
      <c r="D658" s="1">
        <v>18093.45</v>
      </c>
      <c r="E658" s="1">
        <v>18122</v>
      </c>
      <c r="F658" s="1">
        <v>30027812</v>
      </c>
      <c r="G658" s="1">
        <v>2679.75</v>
      </c>
      <c r="H658" s="3">
        <f>IF(ISERR(LN(Table13633[[#This Row],[Close]]/E657)),"-",LN(Table13633[[#This Row],[Close]]/E657))</f>
        <v>1.0683334050378456E-3</v>
      </c>
    </row>
    <row r="659" spans="1:8" x14ac:dyDescent="0.3">
      <c r="A659" s="2">
        <v>44074</v>
      </c>
      <c r="B659" s="1">
        <v>18163.25</v>
      </c>
      <c r="C659" s="1">
        <v>18426.400000000001</v>
      </c>
      <c r="D659" s="1">
        <v>17791.849999999999</v>
      </c>
      <c r="E659" s="1">
        <v>17928.849999999999</v>
      </c>
      <c r="F659" s="1">
        <v>56325024</v>
      </c>
      <c r="G659" s="1">
        <v>4576.4799999999996</v>
      </c>
      <c r="H659" s="3">
        <f>IF(ISERR(LN(Table13633[[#This Row],[Close]]/E658)),"-",LN(Table13633[[#This Row],[Close]]/E658))</f>
        <v>-1.0715522555449216E-2</v>
      </c>
    </row>
    <row r="660" spans="1:8" x14ac:dyDescent="0.3">
      <c r="A660" s="2">
        <v>44075</v>
      </c>
      <c r="B660" s="1">
        <v>17954.599999999999</v>
      </c>
      <c r="C660" s="1">
        <v>18154.400000000001</v>
      </c>
      <c r="D660" s="1">
        <v>17775.650000000001</v>
      </c>
      <c r="E660" s="1">
        <v>17814.05</v>
      </c>
      <c r="F660" s="1">
        <v>34706136</v>
      </c>
      <c r="G660" s="1">
        <v>2814.37</v>
      </c>
      <c r="H660" s="3">
        <f>IF(ISERR(LN(Table13633[[#This Row],[Close]]/E659)),"-",LN(Table13633[[#This Row],[Close]]/E659))</f>
        <v>-6.423675457497658E-3</v>
      </c>
    </row>
    <row r="661" spans="1:8" x14ac:dyDescent="0.3">
      <c r="A661" s="2">
        <v>44076</v>
      </c>
      <c r="B661" s="1">
        <v>17860.650000000001</v>
      </c>
      <c r="C661" s="1">
        <v>18114.849999999999</v>
      </c>
      <c r="D661" s="1">
        <v>17858.3</v>
      </c>
      <c r="E661" s="1">
        <v>18076.95</v>
      </c>
      <c r="F661" s="1">
        <v>25978209</v>
      </c>
      <c r="G661" s="1">
        <v>2217.39</v>
      </c>
      <c r="H661" s="3">
        <f>IF(ISERR(LN(Table13633[[#This Row],[Close]]/E660)),"-",LN(Table13633[[#This Row],[Close]]/E660))</f>
        <v>1.4650174256293166E-2</v>
      </c>
    </row>
    <row r="662" spans="1:8" x14ac:dyDescent="0.3">
      <c r="A662" s="2">
        <v>44077</v>
      </c>
      <c r="B662" s="1">
        <v>18148.25</v>
      </c>
      <c r="C662" s="1">
        <v>18497.95</v>
      </c>
      <c r="D662" s="1">
        <v>18108</v>
      </c>
      <c r="E662" s="1">
        <v>18348.55</v>
      </c>
      <c r="F662" s="1">
        <v>52661756</v>
      </c>
      <c r="G662" s="1">
        <v>3941.28</v>
      </c>
      <c r="H662" s="3">
        <f>IF(ISERR(LN(Table13633[[#This Row],[Close]]/E661)),"-",LN(Table13633[[#This Row],[Close]]/E661))</f>
        <v>1.4912906261623039E-2</v>
      </c>
    </row>
    <row r="663" spans="1:8" x14ac:dyDescent="0.3">
      <c r="A663" s="2">
        <v>44078</v>
      </c>
      <c r="B663" s="1">
        <v>18049.2</v>
      </c>
      <c r="C663" s="1">
        <v>18259.8</v>
      </c>
      <c r="D663" s="1">
        <v>18012.8</v>
      </c>
      <c r="E663" s="1">
        <v>18073.95</v>
      </c>
      <c r="F663" s="1">
        <v>32772895</v>
      </c>
      <c r="G663" s="1">
        <v>3094.19</v>
      </c>
      <c r="H663" s="3">
        <f>IF(ISERR(LN(Table13633[[#This Row],[Close]]/E662)),"-",LN(Table13633[[#This Row],[Close]]/E662))</f>
        <v>-1.5078877233681039E-2</v>
      </c>
    </row>
    <row r="664" spans="1:8" x14ac:dyDescent="0.3">
      <c r="A664" s="2">
        <v>44081</v>
      </c>
      <c r="B664" s="1">
        <v>18093.05</v>
      </c>
      <c r="C664" s="1">
        <v>18208.95</v>
      </c>
      <c r="D664" s="1">
        <v>17962.349999999999</v>
      </c>
      <c r="E664" s="1">
        <v>18176.8</v>
      </c>
      <c r="F664" s="1">
        <v>28440598</v>
      </c>
      <c r="G664" s="1">
        <v>2712</v>
      </c>
      <c r="H664" s="3">
        <f>IF(ISERR(LN(Table13633[[#This Row],[Close]]/E663)),"-",LN(Table13633[[#This Row],[Close]]/E663))</f>
        <v>5.6743805834991194E-3</v>
      </c>
    </row>
    <row r="665" spans="1:8" x14ac:dyDescent="0.3">
      <c r="A665" s="2">
        <v>44082</v>
      </c>
      <c r="B665" s="1">
        <v>18304.25</v>
      </c>
      <c r="C665" s="1">
        <v>18671.75</v>
      </c>
      <c r="D665" s="1">
        <v>18213.55</v>
      </c>
      <c r="E665" s="1">
        <v>18395.75</v>
      </c>
      <c r="F665" s="1">
        <v>63093305</v>
      </c>
      <c r="G665" s="1">
        <v>5622.38</v>
      </c>
      <c r="H665" s="3">
        <f>IF(ISERR(LN(Table13633[[#This Row],[Close]]/E664)),"-",LN(Table13633[[#This Row],[Close]]/E664))</f>
        <v>1.1973604019827029E-2</v>
      </c>
    </row>
    <row r="666" spans="1:8" x14ac:dyDescent="0.3">
      <c r="A666" s="2">
        <v>44083</v>
      </c>
      <c r="B666" s="1">
        <v>18264.2</v>
      </c>
      <c r="C666" s="1">
        <v>18439.55</v>
      </c>
      <c r="D666" s="1">
        <v>18193.45</v>
      </c>
      <c r="E666" s="1">
        <v>18261.5</v>
      </c>
      <c r="F666" s="1">
        <v>42012167</v>
      </c>
      <c r="G666" s="1">
        <v>2947.7</v>
      </c>
      <c r="H666" s="3">
        <f>IF(ISERR(LN(Table13633[[#This Row],[Close]]/E665)),"-",LN(Table13633[[#This Row],[Close]]/E665))</f>
        <v>-7.3246411126284237E-3</v>
      </c>
    </row>
    <row r="667" spans="1:8" x14ac:dyDescent="0.3">
      <c r="A667" s="2">
        <v>44084</v>
      </c>
      <c r="B667" s="1">
        <v>18385.95</v>
      </c>
      <c r="C667" s="1">
        <v>18416.75</v>
      </c>
      <c r="D667" s="1">
        <v>18217.099999999999</v>
      </c>
      <c r="E667" s="1">
        <v>18395.849999999999</v>
      </c>
      <c r="F667" s="1">
        <v>25919043</v>
      </c>
      <c r="G667" s="1">
        <v>2187.11</v>
      </c>
      <c r="H667" s="3">
        <f>IF(ISERR(LN(Table13633[[#This Row],[Close]]/E666)),"-",LN(Table13633[[#This Row],[Close]]/E666))</f>
        <v>7.3300771360685123E-3</v>
      </c>
    </row>
    <row r="668" spans="1:8" x14ac:dyDescent="0.3">
      <c r="A668" s="2">
        <v>44085</v>
      </c>
      <c r="B668" s="1">
        <v>18347.650000000001</v>
      </c>
      <c r="C668" s="1">
        <v>18740.849999999999</v>
      </c>
      <c r="D668" s="1">
        <v>18338.099999999999</v>
      </c>
      <c r="E668" s="1">
        <v>18633.25</v>
      </c>
      <c r="F668" s="1">
        <v>69088545</v>
      </c>
      <c r="G668" s="1">
        <v>4551.6899999999996</v>
      </c>
      <c r="H668" s="3">
        <f>IF(ISERR(LN(Table13633[[#This Row],[Close]]/E667)),"-",LN(Table13633[[#This Row],[Close]]/E667))</f>
        <v>1.2822523513105366E-2</v>
      </c>
    </row>
    <row r="669" spans="1:8" x14ac:dyDescent="0.3">
      <c r="A669" s="2">
        <v>44088</v>
      </c>
      <c r="B669" s="1">
        <v>18804.849999999999</v>
      </c>
      <c r="C669" s="1">
        <v>19592.3</v>
      </c>
      <c r="D669" s="1">
        <v>18799.55</v>
      </c>
      <c r="E669" s="1">
        <v>19505.099999999999</v>
      </c>
      <c r="F669" s="1">
        <v>116474993</v>
      </c>
      <c r="G669" s="1">
        <v>9616.84</v>
      </c>
      <c r="H669" s="3">
        <f>IF(ISERR(LN(Table13633[[#This Row],[Close]]/E668)),"-",LN(Table13633[[#This Row],[Close]]/E668))</f>
        <v>4.5728350624989131E-2</v>
      </c>
    </row>
    <row r="670" spans="1:8" x14ac:dyDescent="0.3">
      <c r="A670" s="2">
        <v>44089</v>
      </c>
      <c r="B670" s="1">
        <v>19511.5</v>
      </c>
      <c r="C670" s="1">
        <v>19823</v>
      </c>
      <c r="D670" s="1">
        <v>19392.349999999999</v>
      </c>
      <c r="E670" s="1">
        <v>19627.3</v>
      </c>
      <c r="F670" s="1">
        <v>71513230</v>
      </c>
      <c r="G670" s="1">
        <v>6190.49</v>
      </c>
      <c r="H670" s="3">
        <f>IF(ISERR(LN(Table13633[[#This Row],[Close]]/E669)),"-",LN(Table13633[[#This Row],[Close]]/E669))</f>
        <v>6.2454844175983517E-3</v>
      </c>
    </row>
    <row r="671" spans="1:8" x14ac:dyDescent="0.3">
      <c r="A671" s="2">
        <v>44090</v>
      </c>
      <c r="B671" s="1">
        <v>19642.3</v>
      </c>
      <c r="C671" s="1">
        <v>19802.400000000001</v>
      </c>
      <c r="D671" s="1">
        <v>19533.7</v>
      </c>
      <c r="E671" s="1">
        <v>19770.349999999999</v>
      </c>
      <c r="F671" s="1">
        <v>42624756</v>
      </c>
      <c r="G671" s="1">
        <v>3662.37</v>
      </c>
      <c r="H671" s="3">
        <f>IF(ISERR(LN(Table13633[[#This Row],[Close]]/E670)),"-",LN(Table13633[[#This Row],[Close]]/E670))</f>
        <v>7.2618863635020856E-3</v>
      </c>
    </row>
    <row r="672" spans="1:8" x14ac:dyDescent="0.3">
      <c r="A672" s="2">
        <v>44091</v>
      </c>
      <c r="B672" s="1">
        <v>19660.45</v>
      </c>
      <c r="C672" s="1">
        <v>20014.650000000001</v>
      </c>
      <c r="D672" s="1">
        <v>19605.05</v>
      </c>
      <c r="E672" s="1">
        <v>19817.7</v>
      </c>
      <c r="F672" s="1">
        <v>79572241</v>
      </c>
      <c r="G672" s="1">
        <v>6788.83</v>
      </c>
      <c r="H672" s="3">
        <f>IF(ISERR(LN(Table13633[[#This Row],[Close]]/E671)),"-",LN(Table13633[[#This Row],[Close]]/E671))</f>
        <v>2.3921371514546994E-3</v>
      </c>
    </row>
    <row r="673" spans="1:8" x14ac:dyDescent="0.3">
      <c r="A673" s="2">
        <v>44092</v>
      </c>
      <c r="B673" s="1">
        <v>19889.95</v>
      </c>
      <c r="C673" s="1">
        <v>20067.7</v>
      </c>
      <c r="D673" s="1">
        <v>19777.75</v>
      </c>
      <c r="E673" s="1">
        <v>19827.05</v>
      </c>
      <c r="F673" s="1">
        <v>53710748</v>
      </c>
      <c r="G673" s="1">
        <v>4762</v>
      </c>
      <c r="H673" s="3">
        <f>IF(ISERR(LN(Table13633[[#This Row],[Close]]/E672)),"-",LN(Table13633[[#This Row],[Close]]/E672))</f>
        <v>4.7168919836081054E-4</v>
      </c>
    </row>
    <row r="674" spans="1:8" x14ac:dyDescent="0.3">
      <c r="A674" s="2">
        <v>44095</v>
      </c>
      <c r="B674" s="1">
        <v>19855.55</v>
      </c>
      <c r="C674" s="1">
        <v>20331.599999999999</v>
      </c>
      <c r="D674" s="1">
        <v>19683.849999999999</v>
      </c>
      <c r="E674" s="1">
        <v>19728.95</v>
      </c>
      <c r="F674" s="1">
        <v>81628151</v>
      </c>
      <c r="G674" s="1">
        <v>7075.42</v>
      </c>
      <c r="H674" s="3">
        <f>IF(ISERR(LN(Table13633[[#This Row],[Close]]/E673)),"-",LN(Table13633[[#This Row],[Close]]/E673))</f>
        <v>-4.9600667976242383E-3</v>
      </c>
    </row>
    <row r="675" spans="1:8" x14ac:dyDescent="0.3">
      <c r="A675" s="2">
        <v>44096</v>
      </c>
      <c r="B675" s="1">
        <v>19813.349999999999</v>
      </c>
      <c r="C675" s="1">
        <v>20113.400000000001</v>
      </c>
      <c r="D675" s="1">
        <v>19376.7</v>
      </c>
      <c r="E675" s="1">
        <v>19866.099999999999</v>
      </c>
      <c r="F675" s="1">
        <v>78060036</v>
      </c>
      <c r="G675" s="1">
        <v>7040.32</v>
      </c>
      <c r="H675" s="3">
        <f>IF(ISERR(LN(Table13633[[#This Row],[Close]]/E674)),"-",LN(Table13633[[#This Row],[Close]]/E674))</f>
        <v>6.9276613371491175E-3</v>
      </c>
    </row>
    <row r="676" spans="1:8" x14ac:dyDescent="0.3">
      <c r="A676" s="2">
        <v>44097</v>
      </c>
      <c r="B676" s="1">
        <v>20016.8</v>
      </c>
      <c r="C676" s="1">
        <v>20226.3</v>
      </c>
      <c r="D676" s="1">
        <v>19615.150000000001</v>
      </c>
      <c r="E676" s="1">
        <v>19805.650000000001</v>
      </c>
      <c r="F676" s="1">
        <v>72280817</v>
      </c>
      <c r="G676" s="1">
        <v>6843.17</v>
      </c>
      <c r="H676" s="3">
        <f>IF(ISERR(LN(Table13633[[#This Row],[Close]]/E675)),"-",LN(Table13633[[#This Row],[Close]]/E675))</f>
        <v>-3.0475109761923806E-3</v>
      </c>
    </row>
    <row r="677" spans="1:8" x14ac:dyDescent="0.3">
      <c r="A677" s="2">
        <v>44098</v>
      </c>
      <c r="B677" s="1">
        <v>19630.3</v>
      </c>
      <c r="C677" s="1">
        <v>19658</v>
      </c>
      <c r="D677" s="1">
        <v>18914.7</v>
      </c>
      <c r="E677" s="1">
        <v>18973</v>
      </c>
      <c r="F677" s="1">
        <v>60442974</v>
      </c>
      <c r="G677" s="1">
        <v>5920.78</v>
      </c>
      <c r="H677" s="3">
        <f>IF(ISERR(LN(Table13633[[#This Row],[Close]]/E676)),"-",LN(Table13633[[#This Row],[Close]]/E676))</f>
        <v>-4.2950334648270014E-2</v>
      </c>
    </row>
    <row r="678" spans="1:8" x14ac:dyDescent="0.3">
      <c r="A678" s="2">
        <v>44099</v>
      </c>
      <c r="B678" s="1">
        <v>19108.75</v>
      </c>
      <c r="C678" s="1">
        <v>19678.5</v>
      </c>
      <c r="D678" s="1">
        <v>19077.849999999999</v>
      </c>
      <c r="E678" s="1">
        <v>19629.349999999999</v>
      </c>
      <c r="F678" s="1">
        <v>73896271</v>
      </c>
      <c r="G678" s="1">
        <v>6856.57</v>
      </c>
      <c r="H678" s="3">
        <f>IF(ISERR(LN(Table13633[[#This Row],[Close]]/E677)),"-",LN(Table13633[[#This Row],[Close]]/E677))</f>
        <v>3.4008979275357967E-2</v>
      </c>
    </row>
    <row r="679" spans="1:8" x14ac:dyDescent="0.3">
      <c r="A679" s="2">
        <v>44102</v>
      </c>
      <c r="B679" s="1">
        <v>19774.75</v>
      </c>
      <c r="C679" s="1">
        <v>19836.95</v>
      </c>
      <c r="D679" s="1">
        <v>19463.650000000001</v>
      </c>
      <c r="E679" s="1">
        <v>19783</v>
      </c>
      <c r="F679" s="1">
        <v>42999900</v>
      </c>
      <c r="G679" s="1">
        <v>4166.92</v>
      </c>
      <c r="H679" s="3">
        <f>IF(ISERR(LN(Table13633[[#This Row],[Close]]/E678)),"-",LN(Table13633[[#This Row],[Close]]/E678))</f>
        <v>7.7970878886005476E-3</v>
      </c>
    </row>
    <row r="680" spans="1:8" x14ac:dyDescent="0.3">
      <c r="A680" s="2">
        <v>44103</v>
      </c>
      <c r="B680" s="1">
        <v>19891.05</v>
      </c>
      <c r="C680" s="1">
        <v>20146.349999999999</v>
      </c>
      <c r="D680" s="1">
        <v>19782.349999999999</v>
      </c>
      <c r="E680" s="1">
        <v>19831.8</v>
      </c>
      <c r="F680" s="1">
        <v>53165389</v>
      </c>
      <c r="G680" s="1">
        <v>5471.17</v>
      </c>
      <c r="H680" s="3">
        <f>IF(ISERR(LN(Table13633[[#This Row],[Close]]/E679)),"-",LN(Table13633[[#This Row],[Close]]/E679))</f>
        <v>2.4637269245061026E-3</v>
      </c>
    </row>
    <row r="681" spans="1:8" x14ac:dyDescent="0.3">
      <c r="A681" s="2">
        <v>44104</v>
      </c>
      <c r="B681" s="1">
        <v>19880.599999999999</v>
      </c>
      <c r="C681" s="1">
        <v>20048.55</v>
      </c>
      <c r="D681" s="1">
        <v>19741.650000000001</v>
      </c>
      <c r="E681" s="1">
        <v>19951.3</v>
      </c>
      <c r="F681" s="1">
        <v>41295106</v>
      </c>
      <c r="G681" s="1">
        <v>3794.8</v>
      </c>
      <c r="H681" s="3">
        <f>IF(ISERR(LN(Table13633[[#This Row],[Close]]/E680)),"-",LN(Table13633[[#This Row],[Close]]/E680))</f>
        <v>6.007594149669471E-3</v>
      </c>
    </row>
  </sheetData>
  <pageMargins left="0.7" right="0.7" top="0.75" bottom="0.75" header="0.3" footer="0.3"/>
  <drawing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5E8B0-568B-4F05-9B04-B7FAF31242D5}">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9"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IF(ISERR(LN(Table2734[[#This Row],[Close]]/E1)),"-",LN(Table2734[[#This Row],[Close]]/E1))</f>
        <v>-</v>
      </c>
      <c r="J2" s="5" t="s">
        <v>29</v>
      </c>
      <c r="K2" s="6">
        <f>_xlfn.VAR.P(Table1532[Return])</f>
        <v>1.0635815872765658E-3</v>
      </c>
    </row>
    <row r="3" spans="1:11" x14ac:dyDescent="0.3">
      <c r="A3" s="2">
        <v>43102</v>
      </c>
      <c r="B3" s="1">
        <v>10477.549999999999</v>
      </c>
      <c r="C3" s="1">
        <v>10495.2</v>
      </c>
      <c r="D3" s="1">
        <v>10404.65</v>
      </c>
      <c r="E3" s="1">
        <v>10442.200000000001</v>
      </c>
      <c r="F3" s="1">
        <v>158092430</v>
      </c>
      <c r="G3" s="1">
        <v>8665.4699999999993</v>
      </c>
      <c r="H3" s="3">
        <f>IF(ISERR(LN(Table2734[[#This Row],[Close]]/E2)),"-",LN(Table2734[[#This Row],[Close]]/E2))</f>
        <v>6.3704184836916721E-4</v>
      </c>
      <c r="J3" s="7" t="s">
        <v>26</v>
      </c>
      <c r="K3" s="8">
        <f>_xlfn.COVARIANCE.P(Table1532[Return],Table2734[Return])</f>
        <v>1.489258638096338E-4</v>
      </c>
    </row>
    <row r="4" spans="1:11" x14ac:dyDescent="0.3">
      <c r="A4" s="2">
        <v>43103</v>
      </c>
      <c r="B4" s="1">
        <v>10482.65</v>
      </c>
      <c r="C4" s="1">
        <v>10503.6</v>
      </c>
      <c r="D4" s="1">
        <v>10429.549999999999</v>
      </c>
      <c r="E4" s="1">
        <v>10443.200000000001</v>
      </c>
      <c r="F4" s="1">
        <v>172516859</v>
      </c>
      <c r="G4" s="1">
        <v>9541.6</v>
      </c>
      <c r="H4" s="3">
        <f>IF(ISERR(LN(Table2734[[#This Row],[Close]]/E3)),"-",LN(Table2734[[#This Row],[Close]]/E3))</f>
        <v>9.5760674994483299E-5</v>
      </c>
      <c r="J4" s="7" t="s">
        <v>27</v>
      </c>
      <c r="K4" s="8">
        <f>_xlfn.VAR.P(Table2734[Return])</f>
        <v>1.8954869759224571E-4</v>
      </c>
    </row>
    <row r="5" spans="1:11" x14ac:dyDescent="0.3">
      <c r="A5" s="2">
        <v>43104</v>
      </c>
      <c r="B5" s="1">
        <v>10469.4</v>
      </c>
      <c r="C5" s="1">
        <v>10513</v>
      </c>
      <c r="D5" s="1">
        <v>10441.450000000001</v>
      </c>
      <c r="E5" s="1">
        <v>10504.8</v>
      </c>
      <c r="F5" s="1">
        <v>180257392</v>
      </c>
      <c r="G5" s="1">
        <v>9561.9500000000007</v>
      </c>
      <c r="H5" s="3">
        <f>IF(ISERR(LN(Table2734[[#This Row],[Close]]/E4)),"-",LN(Table2734[[#This Row],[Close]]/E4))</f>
        <v>5.8812466638422118E-3</v>
      </c>
      <c r="J5" s="15" t="s">
        <v>28</v>
      </c>
      <c r="K5" s="12">
        <f>K3/K4</f>
        <v>0.78568655813188892</v>
      </c>
    </row>
    <row r="6" spans="1:11" x14ac:dyDescent="0.3">
      <c r="A6" s="2">
        <v>43105</v>
      </c>
      <c r="B6" s="1">
        <v>10534.25</v>
      </c>
      <c r="C6" s="1">
        <v>10566.1</v>
      </c>
      <c r="D6" s="1">
        <v>10520.1</v>
      </c>
      <c r="E6" s="1">
        <v>10558.85</v>
      </c>
      <c r="F6" s="1">
        <v>186469717</v>
      </c>
      <c r="G6" s="1">
        <v>10306.219999999999</v>
      </c>
      <c r="H6" s="3">
        <f>IF(ISERR(LN(Table2734[[#This Row],[Close]]/E5)),"-",LN(Table2734[[#This Row],[Close]]/E5))</f>
        <v>5.1320752701052418E-3</v>
      </c>
      <c r="J6" s="15" t="s">
        <v>30</v>
      </c>
      <c r="K6" s="13">
        <f>K4*K5*K5</f>
        <v>1.1700904935340961E-4</v>
      </c>
    </row>
    <row r="7" spans="1:11" ht="15" thickBot="1" x14ac:dyDescent="0.35">
      <c r="A7" s="2">
        <v>43108</v>
      </c>
      <c r="B7" s="1">
        <v>10591.7</v>
      </c>
      <c r="C7" s="1">
        <v>10631.2</v>
      </c>
      <c r="D7" s="1">
        <v>10588.55</v>
      </c>
      <c r="E7" s="1">
        <v>10623.6</v>
      </c>
      <c r="F7" s="1">
        <v>174181231</v>
      </c>
      <c r="G7" s="1">
        <v>9907.27</v>
      </c>
      <c r="H7" s="3">
        <f>IF(ISERR(LN(Table2734[[#This Row],[Close]]/E6)),"-",LN(Table2734[[#This Row],[Close]]/E6))</f>
        <v>6.1135705901032523E-3</v>
      </c>
      <c r="J7" s="16" t="s">
        <v>31</v>
      </c>
      <c r="K7" s="14">
        <f>K2-K6</f>
        <v>9.4657253792315612E-4</v>
      </c>
    </row>
    <row r="8" spans="1:11" x14ac:dyDescent="0.3">
      <c r="A8" s="2">
        <v>43109</v>
      </c>
      <c r="B8" s="1">
        <v>10645.1</v>
      </c>
      <c r="C8" s="1">
        <v>10659.15</v>
      </c>
      <c r="D8" s="1">
        <v>10603.6</v>
      </c>
      <c r="E8" s="1">
        <v>10637</v>
      </c>
      <c r="F8" s="1">
        <v>211291563</v>
      </c>
      <c r="G8" s="1">
        <v>10733.37</v>
      </c>
      <c r="H8" s="3">
        <f>IF(ISERR(LN(Table2734[[#This Row],[Close]]/E7)),"-",LN(Table2734[[#This Row],[Close]]/E7))</f>
        <v>1.2605478466610116E-3</v>
      </c>
    </row>
    <row r="9" spans="1:11" x14ac:dyDescent="0.3">
      <c r="A9" s="2">
        <v>43110</v>
      </c>
      <c r="B9" s="1">
        <v>10652.05</v>
      </c>
      <c r="C9" s="1">
        <v>10655.5</v>
      </c>
      <c r="D9" s="1">
        <v>10592.7</v>
      </c>
      <c r="E9" s="1">
        <v>10632.2</v>
      </c>
      <c r="F9" s="1">
        <v>181900014</v>
      </c>
      <c r="G9" s="1">
        <v>9720.65</v>
      </c>
      <c r="H9" s="3">
        <f>IF(ISERR(LN(Table2734[[#This Row],[Close]]/E8)),"-",LN(Table2734[[#This Row],[Close]]/E8))</f>
        <v>-4.5135689931809334E-4</v>
      </c>
    </row>
    <row r="10" spans="1:11" x14ac:dyDescent="0.3">
      <c r="A10" s="2">
        <v>43111</v>
      </c>
      <c r="B10" s="1">
        <v>10637.05</v>
      </c>
      <c r="C10" s="1">
        <v>10664.6</v>
      </c>
      <c r="D10" s="1">
        <v>10612.35</v>
      </c>
      <c r="E10" s="1">
        <v>10651.2</v>
      </c>
      <c r="F10" s="1">
        <v>158630055</v>
      </c>
      <c r="G10" s="1">
        <v>9635.01</v>
      </c>
      <c r="H10" s="3">
        <f>IF(ISERR(LN(Table2734[[#This Row],[Close]]/E9)),"-",LN(Table2734[[#This Row],[Close]]/E9))</f>
        <v>1.7854294940923756E-3</v>
      </c>
    </row>
    <row r="11" spans="1:11" x14ac:dyDescent="0.3">
      <c r="A11" s="2">
        <v>43112</v>
      </c>
      <c r="B11" s="1">
        <v>10682.55</v>
      </c>
      <c r="C11" s="1">
        <v>10690.4</v>
      </c>
      <c r="D11" s="1">
        <v>10597.1</v>
      </c>
      <c r="E11" s="1">
        <v>10681.25</v>
      </c>
      <c r="F11" s="1">
        <v>180592153</v>
      </c>
      <c r="G11" s="1">
        <v>11005.12</v>
      </c>
      <c r="H11" s="3">
        <f>IF(ISERR(LN(Table2734[[#This Row],[Close]]/E10)),"-",LN(Table2734[[#This Row],[Close]]/E10))</f>
        <v>2.8173060174616839E-3</v>
      </c>
    </row>
    <row r="12" spans="1:11" x14ac:dyDescent="0.3">
      <c r="A12" s="2">
        <v>43115</v>
      </c>
      <c r="B12" s="1">
        <v>10718.5</v>
      </c>
      <c r="C12" s="1">
        <v>10782.65</v>
      </c>
      <c r="D12" s="1">
        <v>10713.8</v>
      </c>
      <c r="E12" s="1">
        <v>10741.55</v>
      </c>
      <c r="F12" s="1">
        <v>181262074</v>
      </c>
      <c r="G12" s="1">
        <v>11333.11</v>
      </c>
      <c r="H12" s="3">
        <f>IF(ISERR(LN(Table2734[[#This Row],[Close]]/E11)),"-",LN(Table2734[[#This Row],[Close]]/E11))</f>
        <v>5.6295310837339019E-3</v>
      </c>
    </row>
    <row r="13" spans="1:11" x14ac:dyDescent="0.3">
      <c r="A13" s="2">
        <v>43116</v>
      </c>
      <c r="B13" s="1">
        <v>10761.5</v>
      </c>
      <c r="C13" s="1">
        <v>10762.35</v>
      </c>
      <c r="D13" s="1">
        <v>10687.85</v>
      </c>
      <c r="E13" s="1">
        <v>10700.45</v>
      </c>
      <c r="F13" s="1">
        <v>217468081</v>
      </c>
      <c r="G13" s="1">
        <v>12709.44</v>
      </c>
      <c r="H13" s="3">
        <f>IF(ISERR(LN(Table2734[[#This Row],[Close]]/E12)),"-",LN(Table2734[[#This Row],[Close]]/E12))</f>
        <v>-3.8336023072027756E-3</v>
      </c>
    </row>
    <row r="14" spans="1:11" x14ac:dyDescent="0.3">
      <c r="A14" s="2">
        <v>43117</v>
      </c>
      <c r="B14" s="1">
        <v>10702.45</v>
      </c>
      <c r="C14" s="1">
        <v>10803</v>
      </c>
      <c r="D14" s="1">
        <v>10666.75</v>
      </c>
      <c r="E14" s="1">
        <v>10788.55</v>
      </c>
      <c r="F14" s="1">
        <v>260488465</v>
      </c>
      <c r="G14" s="1">
        <v>14334.26</v>
      </c>
      <c r="H14" s="3">
        <f>IF(ISERR(LN(Table2734[[#This Row],[Close]]/E13)),"-",LN(Table2734[[#This Row],[Close]]/E13))</f>
        <v>8.199589892850731E-3</v>
      </c>
    </row>
    <row r="15" spans="1:11" x14ac:dyDescent="0.3">
      <c r="A15" s="2">
        <v>43118</v>
      </c>
      <c r="B15" s="1">
        <v>10873.4</v>
      </c>
      <c r="C15" s="1">
        <v>10887.5</v>
      </c>
      <c r="D15" s="1">
        <v>10782.4</v>
      </c>
      <c r="E15" s="1">
        <v>10817</v>
      </c>
      <c r="F15" s="1">
        <v>321609375</v>
      </c>
      <c r="G15" s="1">
        <v>17930.3</v>
      </c>
      <c r="H15" s="3">
        <f>IF(ISERR(LN(Table2734[[#This Row],[Close]]/E14)),"-",LN(Table2734[[#This Row],[Close]]/E14))</f>
        <v>2.6335840970066761E-3</v>
      </c>
    </row>
    <row r="16" spans="1:11" x14ac:dyDescent="0.3">
      <c r="A16" s="2">
        <v>43119</v>
      </c>
      <c r="B16" s="1">
        <v>10829.2</v>
      </c>
      <c r="C16" s="1">
        <v>10906.85</v>
      </c>
      <c r="D16" s="1">
        <v>10793.9</v>
      </c>
      <c r="E16" s="1">
        <v>10894.7</v>
      </c>
      <c r="F16" s="1">
        <v>214011963</v>
      </c>
      <c r="G16" s="1">
        <v>11792.26</v>
      </c>
      <c r="H16" s="3">
        <f>IF(ISERR(LN(Table2734[[#This Row],[Close]]/E15)),"-",LN(Table2734[[#This Row],[Close]]/E15))</f>
        <v>7.1574618025462651E-3</v>
      </c>
    </row>
    <row r="17" spans="1:8" x14ac:dyDescent="0.3">
      <c r="A17" s="2">
        <v>43122</v>
      </c>
      <c r="B17" s="1">
        <v>10883.2</v>
      </c>
      <c r="C17" s="1">
        <v>10975.1</v>
      </c>
      <c r="D17" s="1">
        <v>10881.4</v>
      </c>
      <c r="E17" s="1">
        <v>10966.2</v>
      </c>
      <c r="F17" s="1">
        <v>238815813</v>
      </c>
      <c r="G17" s="1">
        <v>14469.06</v>
      </c>
      <c r="H17" s="3">
        <f>IF(ISERR(LN(Table2734[[#This Row],[Close]]/E16)),"-",LN(Table2734[[#This Row],[Close]]/E16))</f>
        <v>6.5413825556156846E-3</v>
      </c>
    </row>
    <row r="18" spans="1:8" x14ac:dyDescent="0.3">
      <c r="A18" s="2">
        <v>43123</v>
      </c>
      <c r="B18" s="1">
        <v>10997.4</v>
      </c>
      <c r="C18" s="1">
        <v>11092.9</v>
      </c>
      <c r="D18" s="1">
        <v>10994.55</v>
      </c>
      <c r="E18" s="1">
        <v>11083.7</v>
      </c>
      <c r="F18" s="1">
        <v>293445774</v>
      </c>
      <c r="G18" s="1">
        <v>16423.91</v>
      </c>
      <c r="H18" s="3">
        <f>IF(ISERR(LN(Table2734[[#This Row],[Close]]/E17)),"-",LN(Table2734[[#This Row],[Close]]/E17))</f>
        <v>1.0657745586985299E-2</v>
      </c>
    </row>
    <row r="19" spans="1:8" x14ac:dyDescent="0.3">
      <c r="A19" s="2">
        <v>43124</v>
      </c>
      <c r="B19" s="1">
        <v>11069.35</v>
      </c>
      <c r="C19" s="1">
        <v>11110.1</v>
      </c>
      <c r="D19" s="1">
        <v>11046.15</v>
      </c>
      <c r="E19" s="1">
        <v>11086</v>
      </c>
      <c r="F19" s="1">
        <v>292197072</v>
      </c>
      <c r="G19" s="1">
        <v>16915.14</v>
      </c>
      <c r="H19" s="3">
        <f>IF(ISERR(LN(Table2734[[#This Row],[Close]]/E18)),"-",LN(Table2734[[#This Row],[Close]]/E18))</f>
        <v>2.0749040431318157E-4</v>
      </c>
    </row>
    <row r="20" spans="1:8" x14ac:dyDescent="0.3">
      <c r="A20" s="2">
        <v>43125</v>
      </c>
      <c r="B20" s="1">
        <v>11095.6</v>
      </c>
      <c r="C20" s="1">
        <v>11095.6</v>
      </c>
      <c r="D20" s="1">
        <v>11009.2</v>
      </c>
      <c r="E20" s="1">
        <v>11069.65</v>
      </c>
      <c r="F20" s="1">
        <v>340469462</v>
      </c>
      <c r="G20" s="1">
        <v>19939.54</v>
      </c>
      <c r="H20" s="3">
        <f>IF(ISERR(LN(Table2734[[#This Row],[Close]]/E19)),"-",LN(Table2734[[#This Row],[Close]]/E19))</f>
        <v>-1.4759217597312849E-3</v>
      </c>
    </row>
    <row r="21" spans="1:8" x14ac:dyDescent="0.3">
      <c r="A21" s="2">
        <v>43129</v>
      </c>
      <c r="B21" s="1">
        <v>11079.35</v>
      </c>
      <c r="C21" s="1">
        <v>11171.55</v>
      </c>
      <c r="D21" s="1">
        <v>11075.95</v>
      </c>
      <c r="E21" s="1">
        <v>11130.4</v>
      </c>
      <c r="F21" s="1">
        <v>249220726</v>
      </c>
      <c r="G21" s="1">
        <v>16118.36</v>
      </c>
      <c r="H21" s="3">
        <f>IF(ISERR(LN(Table2734[[#This Row],[Close]]/E20)),"-",LN(Table2734[[#This Row],[Close]]/E20))</f>
        <v>5.4729743076483948E-3</v>
      </c>
    </row>
    <row r="22" spans="1:8" x14ac:dyDescent="0.3">
      <c r="A22" s="2">
        <v>43130</v>
      </c>
      <c r="B22" s="1">
        <v>11120.85</v>
      </c>
      <c r="C22" s="1">
        <v>11121.1</v>
      </c>
      <c r="D22" s="1">
        <v>11033.9</v>
      </c>
      <c r="E22" s="1">
        <v>11049.65</v>
      </c>
      <c r="F22" s="1">
        <v>234969503</v>
      </c>
      <c r="G22" s="1">
        <v>13232.19</v>
      </c>
      <c r="H22" s="3">
        <f>IF(ISERR(LN(Table2734[[#This Row],[Close]]/E21)),"-",LN(Table2734[[#This Row],[Close]]/E21))</f>
        <v>-7.2813502915512083E-3</v>
      </c>
    </row>
    <row r="23" spans="1:8" x14ac:dyDescent="0.3">
      <c r="A23" s="2">
        <v>43131</v>
      </c>
      <c r="B23" s="1">
        <v>11018.8</v>
      </c>
      <c r="C23" s="1">
        <v>11058.5</v>
      </c>
      <c r="D23" s="1">
        <v>10979.3</v>
      </c>
      <c r="E23" s="1">
        <v>11027.7</v>
      </c>
      <c r="F23" s="1">
        <v>253462573</v>
      </c>
      <c r="G23" s="1">
        <v>14459.69</v>
      </c>
      <c r="H23" s="3">
        <f>IF(ISERR(LN(Table2734[[#This Row],[Close]]/E22)),"-",LN(Table2734[[#This Row],[Close]]/E22))</f>
        <v>-1.9884639444954625E-3</v>
      </c>
    </row>
    <row r="24" spans="1:8" x14ac:dyDescent="0.3">
      <c r="A24" s="2">
        <v>43132</v>
      </c>
      <c r="B24" s="1">
        <v>11044.55</v>
      </c>
      <c r="C24" s="1">
        <v>11117.35</v>
      </c>
      <c r="D24" s="1">
        <v>10878.8</v>
      </c>
      <c r="E24" s="1">
        <v>11016.9</v>
      </c>
      <c r="F24" s="1">
        <v>315743486</v>
      </c>
      <c r="G24" s="1">
        <v>17719.400000000001</v>
      </c>
      <c r="H24" s="3">
        <f>IF(ISERR(LN(Table2734[[#This Row],[Close]]/E23)),"-",LN(Table2734[[#This Row],[Close]]/E23))</f>
        <v>-9.7983187393412951E-4</v>
      </c>
    </row>
    <row r="25" spans="1:8" x14ac:dyDescent="0.3">
      <c r="A25" s="2">
        <v>43133</v>
      </c>
      <c r="B25" s="1">
        <v>10938.2</v>
      </c>
      <c r="C25" s="1">
        <v>10954.95</v>
      </c>
      <c r="D25" s="1">
        <v>10736.1</v>
      </c>
      <c r="E25" s="1">
        <v>10760.6</v>
      </c>
      <c r="F25" s="1">
        <v>291431992</v>
      </c>
      <c r="G25" s="1">
        <v>16542.509999999998</v>
      </c>
      <c r="H25" s="3">
        <f>IF(ISERR(LN(Table2734[[#This Row],[Close]]/E24)),"-",LN(Table2734[[#This Row],[Close]]/E24))</f>
        <v>-2.3539142174773337E-2</v>
      </c>
    </row>
    <row r="26" spans="1:8" x14ac:dyDescent="0.3">
      <c r="A26" s="2">
        <v>43136</v>
      </c>
      <c r="B26" s="1">
        <v>10604.3</v>
      </c>
      <c r="C26" s="1">
        <v>10702.75</v>
      </c>
      <c r="D26" s="1">
        <v>10586.8</v>
      </c>
      <c r="E26" s="1">
        <v>10666.55</v>
      </c>
      <c r="F26" s="1">
        <v>247479157</v>
      </c>
      <c r="G26" s="1">
        <v>13980.63</v>
      </c>
      <c r="H26" s="3">
        <f>IF(ISERR(LN(Table2734[[#This Row],[Close]]/E25)),"-",LN(Table2734[[#This Row],[Close]]/E25))</f>
        <v>-8.7786386889738433E-3</v>
      </c>
    </row>
    <row r="27" spans="1:8" x14ac:dyDescent="0.3">
      <c r="A27" s="2">
        <v>43137</v>
      </c>
      <c r="B27" s="1">
        <v>10295.15</v>
      </c>
      <c r="C27" s="1">
        <v>10594.15</v>
      </c>
      <c r="D27" s="1">
        <v>10276.299999999999</v>
      </c>
      <c r="E27" s="1">
        <v>10498.25</v>
      </c>
      <c r="F27" s="1">
        <v>274656443</v>
      </c>
      <c r="G27" s="1">
        <v>15606.34</v>
      </c>
      <c r="H27" s="3">
        <f>IF(ISERR(LN(Table2734[[#This Row],[Close]]/E26)),"-",LN(Table2734[[#This Row],[Close]]/E26))</f>
        <v>-1.5904099965423114E-2</v>
      </c>
    </row>
    <row r="28" spans="1:8" x14ac:dyDescent="0.3">
      <c r="A28" s="2">
        <v>43138</v>
      </c>
      <c r="B28" s="1">
        <v>10607.2</v>
      </c>
      <c r="C28" s="1">
        <v>10614</v>
      </c>
      <c r="D28" s="1">
        <v>10446.4</v>
      </c>
      <c r="E28" s="1">
        <v>10476.700000000001</v>
      </c>
      <c r="F28" s="1">
        <v>258095424</v>
      </c>
      <c r="G28" s="1">
        <v>13971.66</v>
      </c>
      <c r="H28" s="3">
        <f>IF(ISERR(LN(Table2734[[#This Row],[Close]]/E27)),"-",LN(Table2734[[#This Row],[Close]]/E27))</f>
        <v>-2.0548327965133673E-3</v>
      </c>
    </row>
    <row r="29" spans="1:8" x14ac:dyDescent="0.3">
      <c r="A29" s="2">
        <v>43139</v>
      </c>
      <c r="B29" s="1">
        <v>10518.5</v>
      </c>
      <c r="C29" s="1">
        <v>10637.8</v>
      </c>
      <c r="D29" s="1">
        <v>10479.549999999999</v>
      </c>
      <c r="E29" s="1">
        <v>10576.85</v>
      </c>
      <c r="F29" s="1">
        <v>239407938</v>
      </c>
      <c r="G29" s="1">
        <v>12569.23</v>
      </c>
      <c r="H29" s="3">
        <f>IF(ISERR(LN(Table2734[[#This Row],[Close]]/E28)),"-",LN(Table2734[[#This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IF(ISERR(LN(Table2734[[#This Row],[Close]]/E29)),"-",LN(Table2734[[#This Row],[Close]]/E29))</f>
        <v>-1.1592100061916256E-2</v>
      </c>
    </row>
    <row r="31" spans="1:8" x14ac:dyDescent="0.3">
      <c r="A31" s="2">
        <v>43143</v>
      </c>
      <c r="B31" s="1">
        <v>10518.2</v>
      </c>
      <c r="C31" s="1">
        <v>10555.5</v>
      </c>
      <c r="D31" s="1">
        <v>10485.4</v>
      </c>
      <c r="E31" s="1">
        <v>10539.75</v>
      </c>
      <c r="F31" s="1">
        <v>224114801</v>
      </c>
      <c r="G31" s="1">
        <v>11133.78</v>
      </c>
      <c r="H31" s="3">
        <f>IF(ISERR(LN(Table2734[[#This Row],[Close]]/E30)),"-",LN(Table2734[[#This Row],[Close]]/E30))</f>
        <v>8.0782731984308572E-3</v>
      </c>
    </row>
    <row r="32" spans="1:8" x14ac:dyDescent="0.3">
      <c r="A32" s="2">
        <v>43145</v>
      </c>
      <c r="B32" s="1">
        <v>10585.75</v>
      </c>
      <c r="C32" s="1">
        <v>10590.55</v>
      </c>
      <c r="D32" s="1">
        <v>10456.65</v>
      </c>
      <c r="E32" s="1">
        <v>10500.9</v>
      </c>
      <c r="F32" s="1">
        <v>236329440</v>
      </c>
      <c r="G32" s="1">
        <v>12188.94</v>
      </c>
      <c r="H32" s="3">
        <f>IF(ISERR(LN(Table2734[[#This Row],[Close]]/E31)),"-",LN(Table2734[[#This Row],[Close]]/E31))</f>
        <v>-3.6928558908946208E-3</v>
      </c>
    </row>
    <row r="33" spans="1:8" x14ac:dyDescent="0.3">
      <c r="A33" s="2">
        <v>43146</v>
      </c>
      <c r="B33" s="1">
        <v>10537.9</v>
      </c>
      <c r="C33" s="1">
        <v>10618.1</v>
      </c>
      <c r="D33" s="1">
        <v>10511.05</v>
      </c>
      <c r="E33" s="1">
        <v>10545.5</v>
      </c>
      <c r="F33" s="1">
        <v>217090245</v>
      </c>
      <c r="G33" s="1">
        <v>11035.38</v>
      </c>
      <c r="H33" s="3">
        <f>IF(ISERR(LN(Table2734[[#This Row],[Close]]/E32)),"-",LN(Table2734[[#This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IF(ISERR(LN(Table2734[[#This Row],[Close]]/E33)),"-",LN(Table2734[[#This Row],[Close]]/E33))</f>
        <v>-8.877178756436177E-3</v>
      </c>
    </row>
    <row r="35" spans="1:8" x14ac:dyDescent="0.3">
      <c r="A35" s="2">
        <v>43150</v>
      </c>
      <c r="B35" s="1">
        <v>10488.9</v>
      </c>
      <c r="C35" s="1">
        <v>10489.35</v>
      </c>
      <c r="D35" s="1">
        <v>10302.75</v>
      </c>
      <c r="E35" s="1">
        <v>10378.4</v>
      </c>
      <c r="F35" s="1">
        <v>193087737</v>
      </c>
      <c r="G35" s="1">
        <v>9871.36</v>
      </c>
      <c r="H35" s="3">
        <f>IF(ISERR(LN(Table2734[[#This Row],[Close]]/E34)),"-",LN(Table2734[[#This Row],[Close]]/E34))</f>
        <v>-7.0953266124304595E-3</v>
      </c>
    </row>
    <row r="36" spans="1:8" x14ac:dyDescent="0.3">
      <c r="A36" s="2">
        <v>43151</v>
      </c>
      <c r="B36" s="1">
        <v>10391</v>
      </c>
      <c r="C36" s="1">
        <v>10429.35</v>
      </c>
      <c r="D36" s="1">
        <v>10347.65</v>
      </c>
      <c r="E36" s="1">
        <v>10360.4</v>
      </c>
      <c r="F36" s="1">
        <v>193464871</v>
      </c>
      <c r="G36" s="1">
        <v>9619.9500000000007</v>
      </c>
      <c r="H36" s="3">
        <f>IF(ISERR(LN(Table2734[[#This Row],[Close]]/E35)),"-",LN(Table2734[[#This Row],[Close]]/E35))</f>
        <v>-1.7358771500669238E-3</v>
      </c>
    </row>
    <row r="37" spans="1:8" x14ac:dyDescent="0.3">
      <c r="A37" s="2">
        <v>43152</v>
      </c>
      <c r="B37" s="1">
        <v>10426</v>
      </c>
      <c r="C37" s="1">
        <v>10426.1</v>
      </c>
      <c r="D37" s="1">
        <v>10349.6</v>
      </c>
      <c r="E37" s="1">
        <v>10397.450000000001</v>
      </c>
      <c r="F37" s="1">
        <v>241331542</v>
      </c>
      <c r="G37" s="1">
        <v>12996.36</v>
      </c>
      <c r="H37" s="3">
        <f>IF(ISERR(LN(Table2734[[#This Row],[Close]]/E36)),"-",LN(Table2734[[#This Row],[Close]]/E36))</f>
        <v>3.569737650487671E-3</v>
      </c>
    </row>
    <row r="38" spans="1:8" x14ac:dyDescent="0.3">
      <c r="A38" s="2">
        <v>43153</v>
      </c>
      <c r="B38" s="1">
        <v>10354.35</v>
      </c>
      <c r="C38" s="1">
        <v>10397.549999999999</v>
      </c>
      <c r="D38" s="1">
        <v>10340.65</v>
      </c>
      <c r="E38" s="1">
        <v>10382.700000000001</v>
      </c>
      <c r="F38" s="1">
        <v>323259078</v>
      </c>
      <c r="G38" s="1">
        <v>17711.46</v>
      </c>
      <c r="H38" s="3">
        <f>IF(ISERR(LN(Table2734[[#This Row],[Close]]/E37)),"-",LN(Table2734[[#This Row],[Close]]/E37))</f>
        <v>-1.4196242546064732E-3</v>
      </c>
    </row>
    <row r="39" spans="1:8" x14ac:dyDescent="0.3">
      <c r="A39" s="2">
        <v>43154</v>
      </c>
      <c r="B39" s="1">
        <v>10408.1</v>
      </c>
      <c r="C39" s="1">
        <v>10499.1</v>
      </c>
      <c r="D39" s="1">
        <v>10396.65</v>
      </c>
      <c r="E39" s="1">
        <v>10491.05</v>
      </c>
      <c r="F39" s="1">
        <v>217134363</v>
      </c>
      <c r="G39" s="1">
        <v>12704.32</v>
      </c>
      <c r="H39" s="3">
        <f>IF(ISERR(LN(Table2734[[#This Row],[Close]]/E38)),"-",LN(Table2734[[#This Row],[Close]]/E38))</f>
        <v>1.0381553207407197E-2</v>
      </c>
    </row>
    <row r="40" spans="1:8" x14ac:dyDescent="0.3">
      <c r="A40" s="2">
        <v>43157</v>
      </c>
      <c r="B40" s="1">
        <v>10526.55</v>
      </c>
      <c r="C40" s="1">
        <v>10592.95</v>
      </c>
      <c r="D40" s="1">
        <v>10520.2</v>
      </c>
      <c r="E40" s="1">
        <v>10582.6</v>
      </c>
      <c r="F40" s="1">
        <v>177238616</v>
      </c>
      <c r="G40" s="1">
        <v>10274.89</v>
      </c>
      <c r="H40" s="3">
        <f>IF(ISERR(LN(Table2734[[#This Row],[Close]]/E39)),"-",LN(Table2734[[#This Row],[Close]]/E39))</f>
        <v>8.6886302033653117E-3</v>
      </c>
    </row>
    <row r="41" spans="1:8" x14ac:dyDescent="0.3">
      <c r="A41" s="2">
        <v>43158</v>
      </c>
      <c r="B41" s="1">
        <v>10615.2</v>
      </c>
      <c r="C41" s="1">
        <v>10631.65</v>
      </c>
      <c r="D41" s="1">
        <v>10537.25</v>
      </c>
      <c r="E41" s="1">
        <v>10554.3</v>
      </c>
      <c r="F41" s="1">
        <v>193250158</v>
      </c>
      <c r="G41" s="1">
        <v>10276.42</v>
      </c>
      <c r="H41" s="3">
        <f>IF(ISERR(LN(Table2734[[#This Row],[Close]]/E40)),"-",LN(Table2734[[#This Row],[Close]]/E40))</f>
        <v>-2.677783110151532E-3</v>
      </c>
    </row>
    <row r="42" spans="1:8" x14ac:dyDescent="0.3">
      <c r="A42" s="2">
        <v>43159</v>
      </c>
      <c r="B42" s="1">
        <v>10488.95</v>
      </c>
      <c r="C42" s="1">
        <v>10535.5</v>
      </c>
      <c r="D42" s="1">
        <v>10461.549999999999</v>
      </c>
      <c r="E42" s="1">
        <v>10492.85</v>
      </c>
      <c r="F42" s="1">
        <v>294794221</v>
      </c>
      <c r="G42" s="1">
        <v>16299.11</v>
      </c>
      <c r="H42" s="3">
        <f>IF(ISERR(LN(Table2734[[#This Row],[Close]]/E41)),"-",LN(Table2734[[#This Row],[Close]]/E41))</f>
        <v>-5.8392869919537968E-3</v>
      </c>
    </row>
    <row r="43" spans="1:8" x14ac:dyDescent="0.3">
      <c r="A43" s="2">
        <v>43160</v>
      </c>
      <c r="B43" s="1">
        <v>10479.950000000001</v>
      </c>
      <c r="C43" s="1">
        <v>10525.5</v>
      </c>
      <c r="D43" s="1">
        <v>10447.15</v>
      </c>
      <c r="E43" s="1">
        <v>10458.35</v>
      </c>
      <c r="F43" s="1">
        <v>181378504</v>
      </c>
      <c r="G43" s="1">
        <v>10179.48</v>
      </c>
      <c r="H43" s="3">
        <f>IF(ISERR(LN(Table2734[[#This Row],[Close]]/E42)),"-",LN(Table2734[[#This Row],[Close]]/E42))</f>
        <v>-3.2933704210808511E-3</v>
      </c>
    </row>
    <row r="44" spans="1:8" x14ac:dyDescent="0.3">
      <c r="A44" s="2">
        <v>43164</v>
      </c>
      <c r="B44" s="1">
        <v>10428.299999999999</v>
      </c>
      <c r="C44" s="1">
        <v>10428.700000000001</v>
      </c>
      <c r="D44" s="1">
        <v>10323.9</v>
      </c>
      <c r="E44" s="1">
        <v>10358.85</v>
      </c>
      <c r="F44" s="1">
        <v>199975720</v>
      </c>
      <c r="G44" s="1">
        <v>10673.92</v>
      </c>
      <c r="H44" s="3">
        <f>IF(ISERR(LN(Table2734[[#This Row],[Close]]/E43)),"-",LN(Table2734[[#This Row],[Close]]/E43))</f>
        <v>-9.559475599117866E-3</v>
      </c>
    </row>
    <row r="45" spans="1:8" x14ac:dyDescent="0.3">
      <c r="A45" s="2">
        <v>43165</v>
      </c>
      <c r="B45" s="1">
        <v>10420.5</v>
      </c>
      <c r="C45" s="1">
        <v>10441.35</v>
      </c>
      <c r="D45" s="1">
        <v>10215.9</v>
      </c>
      <c r="E45" s="1">
        <v>10249.25</v>
      </c>
      <c r="F45" s="1">
        <v>229782297</v>
      </c>
      <c r="G45" s="1">
        <v>12143.95</v>
      </c>
      <c r="H45" s="3">
        <f>IF(ISERR(LN(Table2734[[#This Row],[Close]]/E44)),"-",LN(Table2734[[#This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IF(ISERR(LN(Table2734[[#This Row],[Close]]/E45)),"-",LN(Table2734[[#This Row],[Close]]/E45))</f>
        <v>-9.3171191731129289E-3</v>
      </c>
    </row>
    <row r="47" spans="1:8" x14ac:dyDescent="0.3">
      <c r="A47" s="2">
        <v>43167</v>
      </c>
      <c r="B47" s="1">
        <v>10216.25</v>
      </c>
      <c r="C47" s="1">
        <v>10270.35</v>
      </c>
      <c r="D47" s="1">
        <v>10146.4</v>
      </c>
      <c r="E47" s="1">
        <v>10242.65</v>
      </c>
      <c r="F47" s="1">
        <v>233377712</v>
      </c>
      <c r="G47" s="1">
        <v>11479.51</v>
      </c>
      <c r="H47" s="3">
        <f>IF(ISERR(LN(Table2734[[#This Row],[Close]]/E46)),"-",LN(Table2734[[#This Row],[Close]]/E46))</f>
        <v>8.6729621912598857E-3</v>
      </c>
    </row>
    <row r="48" spans="1:8" x14ac:dyDescent="0.3">
      <c r="A48" s="2">
        <v>43168</v>
      </c>
      <c r="B48" s="1">
        <v>10271.299999999999</v>
      </c>
      <c r="C48" s="1">
        <v>10296.700000000001</v>
      </c>
      <c r="D48" s="1">
        <v>10211.9</v>
      </c>
      <c r="E48" s="1">
        <v>10226.85</v>
      </c>
      <c r="F48" s="1">
        <v>192333334</v>
      </c>
      <c r="G48" s="1">
        <v>9874.81</v>
      </c>
      <c r="H48" s="3">
        <f>IF(ISERR(LN(Table2734[[#This Row],[Close]]/E47)),"-",LN(Table2734[[#This Row],[Close]]/E47))</f>
        <v>-1.5437605352231351E-3</v>
      </c>
    </row>
    <row r="49" spans="1:8" x14ac:dyDescent="0.3">
      <c r="A49" s="2">
        <v>43171</v>
      </c>
      <c r="B49" s="1">
        <v>10301.6</v>
      </c>
      <c r="C49" s="1">
        <v>10433.65</v>
      </c>
      <c r="D49" s="1">
        <v>10295.450000000001</v>
      </c>
      <c r="E49" s="1">
        <v>10421.4</v>
      </c>
      <c r="F49" s="1">
        <v>223135459</v>
      </c>
      <c r="G49" s="1">
        <v>10968.95</v>
      </c>
      <c r="H49" s="3">
        <f>IF(ISERR(LN(Table2734[[#This Row],[Close]]/E48)),"-",LN(Table2734[[#This Row],[Close]]/E48))</f>
        <v>1.884476964735966E-2</v>
      </c>
    </row>
    <row r="50" spans="1:8" x14ac:dyDescent="0.3">
      <c r="A50" s="2">
        <v>43172</v>
      </c>
      <c r="B50" s="1">
        <v>10389.5</v>
      </c>
      <c r="C50" s="1">
        <v>10478.6</v>
      </c>
      <c r="D50" s="1">
        <v>10377.85</v>
      </c>
      <c r="E50" s="1">
        <v>10426.85</v>
      </c>
      <c r="F50" s="1">
        <v>274852794</v>
      </c>
      <c r="G50" s="1">
        <v>23965.25</v>
      </c>
      <c r="H50" s="3">
        <f>IF(ISERR(LN(Table2734[[#This Row],[Close]]/E49)),"-",LN(Table2734[[#This Row],[Close]]/E49))</f>
        <v>5.228256687392662E-4</v>
      </c>
    </row>
    <row r="51" spans="1:8" x14ac:dyDescent="0.3">
      <c r="A51" s="2">
        <v>43173</v>
      </c>
      <c r="B51" s="1">
        <v>10393.049999999999</v>
      </c>
      <c r="C51" s="1">
        <v>10420.35</v>
      </c>
      <c r="D51" s="1">
        <v>10336.299999999999</v>
      </c>
      <c r="E51" s="1">
        <v>10410.9</v>
      </c>
      <c r="F51" s="1">
        <v>186991169</v>
      </c>
      <c r="G51" s="1">
        <v>9564.68</v>
      </c>
      <c r="H51" s="3">
        <f>IF(ISERR(LN(Table2734[[#This Row],[Close]]/E50)),"-",LN(Table2734[[#This Row],[Close]]/E50))</f>
        <v>-1.5308757533812772E-3</v>
      </c>
    </row>
    <row r="52" spans="1:8" x14ac:dyDescent="0.3">
      <c r="A52" s="2">
        <v>43174</v>
      </c>
      <c r="B52" s="1">
        <v>10405.450000000001</v>
      </c>
      <c r="C52" s="1">
        <v>10420</v>
      </c>
      <c r="D52" s="1">
        <v>10346.200000000001</v>
      </c>
      <c r="E52" s="1">
        <v>10360.15</v>
      </c>
      <c r="F52" s="1">
        <v>179308593</v>
      </c>
      <c r="G52" s="1">
        <v>8588.01</v>
      </c>
      <c r="H52" s="3">
        <f>IF(ISERR(LN(Table2734[[#This Row],[Close]]/E51)),"-",LN(Table2734[[#This Row],[Close]]/E51))</f>
        <v>-4.8866187302434253E-3</v>
      </c>
    </row>
    <row r="53" spans="1:8" x14ac:dyDescent="0.3">
      <c r="A53" s="2">
        <v>43175</v>
      </c>
      <c r="B53" s="1">
        <v>10345.15</v>
      </c>
      <c r="C53" s="1">
        <v>10346.299999999999</v>
      </c>
      <c r="D53" s="1">
        <v>10180.25</v>
      </c>
      <c r="E53" s="1">
        <v>10195.15</v>
      </c>
      <c r="F53" s="1">
        <v>338702439</v>
      </c>
      <c r="G53" s="1">
        <v>18811.97</v>
      </c>
      <c r="H53" s="3">
        <f>IF(ISERR(LN(Table2734[[#This Row],[Close]]/E52)),"-",LN(Table2734[[#This Row],[Close]]/E52))</f>
        <v>-1.6054598478163293E-2</v>
      </c>
    </row>
    <row r="54" spans="1:8" x14ac:dyDescent="0.3">
      <c r="A54" s="2">
        <v>43178</v>
      </c>
      <c r="B54" s="1">
        <v>10215.35</v>
      </c>
      <c r="C54" s="1">
        <v>10224.549999999999</v>
      </c>
      <c r="D54" s="1">
        <v>10075.299999999999</v>
      </c>
      <c r="E54" s="1">
        <v>10094.25</v>
      </c>
      <c r="F54" s="1">
        <v>216670033</v>
      </c>
      <c r="G54" s="1">
        <v>11111.43</v>
      </c>
      <c r="H54" s="3">
        <f>IF(ISERR(LN(Table2734[[#This Row],[Close]]/E53)),"-",LN(Table2734[[#This Row],[Close]]/E53))</f>
        <v>-9.9461622130384876E-3</v>
      </c>
    </row>
    <row r="55" spans="1:8" x14ac:dyDescent="0.3">
      <c r="A55" s="2">
        <v>43179</v>
      </c>
      <c r="B55" s="1">
        <v>10051.549999999999</v>
      </c>
      <c r="C55" s="1">
        <v>10155.65</v>
      </c>
      <c r="D55" s="1">
        <v>10049.1</v>
      </c>
      <c r="E55" s="1">
        <v>10124.35</v>
      </c>
      <c r="F55" s="1">
        <v>209327593</v>
      </c>
      <c r="G55" s="1">
        <v>10947.12</v>
      </c>
      <c r="H55" s="3">
        <f>IF(ISERR(LN(Table2734[[#This Row],[Close]]/E54)),"-",LN(Table2734[[#This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IF(ISERR(LN(Table2734[[#This Row],[Close]]/E55)),"-",LN(Table2734[[#This Row],[Close]]/E55))</f>
        <v>3.0473997429050059E-3</v>
      </c>
    </row>
    <row r="57" spans="1:8" x14ac:dyDescent="0.3">
      <c r="A57" s="2">
        <v>43181</v>
      </c>
      <c r="B57" s="1">
        <v>10167.5</v>
      </c>
      <c r="C57" s="1">
        <v>10207.85</v>
      </c>
      <c r="D57" s="1">
        <v>10105.4</v>
      </c>
      <c r="E57" s="1">
        <v>10114.75</v>
      </c>
      <c r="F57" s="1">
        <v>237632983</v>
      </c>
      <c r="G57" s="1">
        <v>11558.88</v>
      </c>
      <c r="H57" s="3">
        <f>IF(ISERR(LN(Table2734[[#This Row],[Close]]/E56)),"-",LN(Table2734[[#This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IF(ISERR(LN(Table2734[[#This Row],[Close]]/E57)),"-",LN(Table2734[[#This Row],[Close]]/E57))</f>
        <v>-1.1604680566535094E-2</v>
      </c>
    </row>
    <row r="59" spans="1:8" x14ac:dyDescent="0.3">
      <c r="A59" s="2">
        <v>43185</v>
      </c>
      <c r="B59" s="1">
        <v>9989.15</v>
      </c>
      <c r="C59" s="1">
        <v>10143.5</v>
      </c>
      <c r="D59" s="1">
        <v>9958.5499999999993</v>
      </c>
      <c r="E59" s="1">
        <v>10130.65</v>
      </c>
      <c r="F59" s="1">
        <v>270665332</v>
      </c>
      <c r="G59" s="1">
        <v>12695.47</v>
      </c>
      <c r="H59" s="3">
        <f>IF(ISERR(LN(Table2734[[#This Row],[Close]]/E58)),"-",LN(Table2734[[#This Row],[Close]]/E58))</f>
        <v>1.317540806700627E-2</v>
      </c>
    </row>
    <row r="60" spans="1:8" x14ac:dyDescent="0.3">
      <c r="A60" s="2">
        <v>43186</v>
      </c>
      <c r="B60" s="1">
        <v>10188</v>
      </c>
      <c r="C60" s="1">
        <v>10207.9</v>
      </c>
      <c r="D60" s="1">
        <v>10139.65</v>
      </c>
      <c r="E60" s="1">
        <v>10184.15</v>
      </c>
      <c r="F60" s="1">
        <v>232713976</v>
      </c>
      <c r="G60" s="1">
        <v>11175.79</v>
      </c>
      <c r="H60" s="3">
        <f>IF(ISERR(LN(Table2734[[#This Row],[Close]]/E59)),"-",LN(Table2734[[#This Row],[Close]]/E59))</f>
        <v>5.2671080872007661E-3</v>
      </c>
    </row>
    <row r="61" spans="1:8" x14ac:dyDescent="0.3">
      <c r="A61" s="2">
        <v>43187</v>
      </c>
      <c r="B61" s="1">
        <v>10143.6</v>
      </c>
      <c r="C61" s="1">
        <v>10158.35</v>
      </c>
      <c r="D61" s="1">
        <v>10096.9</v>
      </c>
      <c r="E61" s="1">
        <v>10113.700000000001</v>
      </c>
      <c r="F61" s="1">
        <v>354977198</v>
      </c>
      <c r="G61" s="1">
        <v>18807.48</v>
      </c>
      <c r="H61" s="3">
        <f>IF(ISERR(LN(Table2734[[#This Row],[Close]]/E60)),"-",LN(Table2734[[#This Row],[Close]]/E60))</f>
        <v>-6.9416497702654151E-3</v>
      </c>
    </row>
    <row r="62" spans="1:8" x14ac:dyDescent="0.3">
      <c r="A62" s="2">
        <v>43192</v>
      </c>
      <c r="B62" s="1">
        <v>10151.65</v>
      </c>
      <c r="C62" s="1">
        <v>10220.1</v>
      </c>
      <c r="D62" s="1">
        <v>10127.75</v>
      </c>
      <c r="E62" s="1">
        <v>10211.799999999999</v>
      </c>
      <c r="F62" s="1">
        <v>223135459</v>
      </c>
      <c r="G62" s="1">
        <v>10968.95</v>
      </c>
      <c r="H62" s="3">
        <f>IF(ISERR(LN(Table2734[[#This Row],[Close]]/E61)),"-",LN(Table2734[[#This Row],[Close]]/E61))</f>
        <v>9.6529740222437918E-3</v>
      </c>
    </row>
    <row r="63" spans="1:8" x14ac:dyDescent="0.3">
      <c r="A63" s="2">
        <v>43193</v>
      </c>
      <c r="B63" s="1">
        <v>10186.85</v>
      </c>
      <c r="C63" s="1">
        <v>10255.35</v>
      </c>
      <c r="D63" s="1">
        <v>10171.049999999999</v>
      </c>
      <c r="E63" s="1">
        <v>10245</v>
      </c>
      <c r="F63" s="1">
        <v>211652029</v>
      </c>
      <c r="G63" s="1">
        <v>10167.120000000001</v>
      </c>
      <c r="H63" s="3">
        <f>IF(ISERR(LN(Table2734[[#This Row],[Close]]/E62)),"-",LN(Table2734[[#This Row],[Close]]/E62))</f>
        <v>3.2458673056040936E-3</v>
      </c>
    </row>
    <row r="64" spans="1:8" x14ac:dyDescent="0.3">
      <c r="A64" s="2">
        <v>43194</v>
      </c>
      <c r="B64" s="1">
        <v>10274.6</v>
      </c>
      <c r="C64" s="1">
        <v>10279.85</v>
      </c>
      <c r="D64" s="1">
        <v>10111.299999999999</v>
      </c>
      <c r="E64" s="1">
        <v>10128.4</v>
      </c>
      <c r="F64" s="1">
        <v>238182921</v>
      </c>
      <c r="G64" s="1">
        <v>11861.79</v>
      </c>
      <c r="H64" s="3">
        <f>IF(ISERR(LN(Table2734[[#This Row],[Close]]/E63)),"-",LN(Table2734[[#This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IF(ISERR(LN(Table2734[[#This Row],[Close]]/E64)),"-",LN(Table2734[[#This Row],[Close]]/E64))</f>
        <v>1.9239307493896241E-2</v>
      </c>
    </row>
    <row r="66" spans="1:8" x14ac:dyDescent="0.3">
      <c r="A66" s="2">
        <v>43196</v>
      </c>
      <c r="B66" s="1">
        <v>10322.75</v>
      </c>
      <c r="C66" s="1">
        <v>10350.450000000001</v>
      </c>
      <c r="D66" s="1">
        <v>10290.85</v>
      </c>
      <c r="E66" s="1">
        <v>10331.6</v>
      </c>
      <c r="F66" s="1">
        <v>206355691</v>
      </c>
      <c r="G66" s="1">
        <v>10131.74</v>
      </c>
      <c r="H66" s="3">
        <f>IF(ISERR(LN(Table2734[[#This Row],[Close]]/E65)),"-",LN(Table2734[[#This Row],[Close]]/E65))</f>
        <v>6.2449322469616732E-4</v>
      </c>
    </row>
    <row r="67" spans="1:8" x14ac:dyDescent="0.3">
      <c r="A67" s="2">
        <v>43199</v>
      </c>
      <c r="B67" s="1">
        <v>10333.700000000001</v>
      </c>
      <c r="C67" s="1">
        <v>10397.700000000001</v>
      </c>
      <c r="D67" s="1">
        <v>10328.5</v>
      </c>
      <c r="E67" s="1">
        <v>10379.35</v>
      </c>
      <c r="F67" s="1">
        <v>228512954</v>
      </c>
      <c r="G67" s="1">
        <v>10714.13</v>
      </c>
      <c r="H67" s="3">
        <f>IF(ISERR(LN(Table2734[[#This Row],[Close]]/E66)),"-",LN(Table2734[[#This Row],[Close]]/E66))</f>
        <v>4.6110955418090394E-3</v>
      </c>
    </row>
    <row r="68" spans="1:8" x14ac:dyDescent="0.3">
      <c r="A68" s="2">
        <v>43200</v>
      </c>
      <c r="B68" s="1">
        <v>10412.9</v>
      </c>
      <c r="C68" s="1">
        <v>10424.85</v>
      </c>
      <c r="D68" s="1">
        <v>10381.5</v>
      </c>
      <c r="E68" s="1">
        <v>10402.25</v>
      </c>
      <c r="F68" s="1">
        <v>259523888</v>
      </c>
      <c r="G68" s="1">
        <v>11905.12</v>
      </c>
      <c r="H68" s="3">
        <f>IF(ISERR(LN(Table2734[[#This Row],[Close]]/E67)),"-",LN(Table2734[[#This Row],[Close]]/E67))</f>
        <v>2.2038735486090344E-3</v>
      </c>
    </row>
    <row r="69" spans="1:8" x14ac:dyDescent="0.3">
      <c r="A69" s="2">
        <v>43201</v>
      </c>
      <c r="B69" s="1">
        <v>10428.15</v>
      </c>
      <c r="C69" s="1">
        <v>10428.15</v>
      </c>
      <c r="D69" s="1">
        <v>10355.6</v>
      </c>
      <c r="E69" s="1">
        <v>10417.15</v>
      </c>
      <c r="F69" s="1">
        <v>258077363</v>
      </c>
      <c r="G69" s="1">
        <v>11790.58</v>
      </c>
      <c r="H69" s="3">
        <f>IF(ISERR(LN(Table2734[[#This Row],[Close]]/E68)),"-",LN(Table2734[[#This Row],[Close]]/E68))</f>
        <v>1.4313575361352732E-3</v>
      </c>
    </row>
    <row r="70" spans="1:8" x14ac:dyDescent="0.3">
      <c r="A70" s="2">
        <v>43202</v>
      </c>
      <c r="B70" s="1">
        <v>10410.65</v>
      </c>
      <c r="C70" s="1">
        <v>10469.9</v>
      </c>
      <c r="D70" s="1">
        <v>10395.25</v>
      </c>
      <c r="E70" s="1">
        <v>10458.65</v>
      </c>
      <c r="F70" s="1">
        <v>246027888</v>
      </c>
      <c r="G70" s="1">
        <v>12249.66</v>
      </c>
      <c r="H70" s="3">
        <f>IF(ISERR(LN(Table2734[[#This Row],[Close]]/E69)),"-",LN(Table2734[[#This Row],[Close]]/E69))</f>
        <v>3.9759007720501531E-3</v>
      </c>
    </row>
    <row r="71" spans="1:8" x14ac:dyDescent="0.3">
      <c r="A71" s="2">
        <v>43203</v>
      </c>
      <c r="B71" s="1">
        <v>10495.3</v>
      </c>
      <c r="C71" s="1">
        <v>10519.9</v>
      </c>
      <c r="D71" s="1">
        <v>10451.450000000001</v>
      </c>
      <c r="E71" s="1">
        <v>10480.6</v>
      </c>
      <c r="F71" s="1">
        <v>219724716</v>
      </c>
      <c r="G71" s="1">
        <v>12354.55</v>
      </c>
      <c r="H71" s="3">
        <f>IF(ISERR(LN(Table2734[[#This Row],[Close]]/E70)),"-",LN(Table2734[[#This Row],[Close]]/E70))</f>
        <v>2.0965419525609827E-3</v>
      </c>
    </row>
    <row r="72" spans="1:8" x14ac:dyDescent="0.3">
      <c r="A72" s="2">
        <v>43206</v>
      </c>
      <c r="B72" s="1">
        <v>10398.299999999999</v>
      </c>
      <c r="C72" s="1">
        <v>10540.15</v>
      </c>
      <c r="D72" s="1">
        <v>10396.35</v>
      </c>
      <c r="E72" s="1">
        <v>10528.35</v>
      </c>
      <c r="F72" s="1">
        <v>200950876</v>
      </c>
      <c r="G72" s="1">
        <v>11242.05</v>
      </c>
      <c r="H72" s="3">
        <f>IF(ISERR(LN(Table2734[[#This Row],[Close]]/E71)),"-",LN(Table2734[[#This Row],[Close]]/E71))</f>
        <v>4.5456895487553045E-3</v>
      </c>
    </row>
    <row r="73" spans="1:8" x14ac:dyDescent="0.3">
      <c r="A73" s="2">
        <v>43207</v>
      </c>
      <c r="B73" s="1">
        <v>10557.3</v>
      </c>
      <c r="C73" s="1">
        <v>10560.45</v>
      </c>
      <c r="D73" s="1">
        <v>10495.65</v>
      </c>
      <c r="E73" s="1">
        <v>10548.7</v>
      </c>
      <c r="F73" s="1">
        <v>212449535</v>
      </c>
      <c r="G73" s="1">
        <v>10501.71</v>
      </c>
      <c r="H73" s="3">
        <f>IF(ISERR(LN(Table2734[[#This Row],[Close]]/E72)),"-",LN(Table2734[[#This Row],[Close]]/E72))</f>
        <v>1.9310108694935376E-3</v>
      </c>
    </row>
    <row r="74" spans="1:8" x14ac:dyDescent="0.3">
      <c r="A74" s="2">
        <v>43208</v>
      </c>
      <c r="B74" s="1">
        <v>10578.9</v>
      </c>
      <c r="C74" s="1">
        <v>10594.2</v>
      </c>
      <c r="D74" s="1">
        <v>10509.7</v>
      </c>
      <c r="E74" s="1">
        <v>10526.2</v>
      </c>
      <c r="F74" s="1">
        <v>211823044</v>
      </c>
      <c r="G74" s="1">
        <v>9888.65</v>
      </c>
      <c r="H74" s="3">
        <f>IF(ISERR(LN(Table2734[[#This Row],[Close]]/E73)),"-",LN(Table2734[[#This Row],[Close]]/E73))</f>
        <v>-2.1352422596178809E-3</v>
      </c>
    </row>
    <row r="75" spans="1:8" x14ac:dyDescent="0.3">
      <c r="A75" s="2">
        <v>43209</v>
      </c>
      <c r="B75" s="1">
        <v>10563.65</v>
      </c>
      <c r="C75" s="1">
        <v>10572.2</v>
      </c>
      <c r="D75" s="1">
        <v>10546.2</v>
      </c>
      <c r="E75" s="1">
        <v>10565.3</v>
      </c>
      <c r="F75" s="1">
        <v>270740891</v>
      </c>
      <c r="G75" s="1">
        <v>12559.11</v>
      </c>
      <c r="H75" s="3">
        <f>IF(ISERR(LN(Table2734[[#This Row],[Close]]/E74)),"-",LN(Table2734[[#This Row],[Close]]/E74))</f>
        <v>3.7076589897762787E-3</v>
      </c>
    </row>
    <row r="76" spans="1:8" x14ac:dyDescent="0.3">
      <c r="A76" s="2">
        <v>43210</v>
      </c>
      <c r="B76" s="1">
        <v>10560.35</v>
      </c>
      <c r="C76" s="1">
        <v>10582.35</v>
      </c>
      <c r="D76" s="1">
        <v>10527.45</v>
      </c>
      <c r="E76" s="1">
        <v>10564.05</v>
      </c>
      <c r="F76" s="1">
        <v>252227268</v>
      </c>
      <c r="G76" s="1">
        <v>15372.66</v>
      </c>
      <c r="H76" s="3">
        <f>IF(ISERR(LN(Table2734[[#This Row],[Close]]/E75)),"-",LN(Table2734[[#This Row],[Close]]/E75))</f>
        <v>-1.1831883152662677E-4</v>
      </c>
    </row>
    <row r="77" spans="1:8" x14ac:dyDescent="0.3">
      <c r="A77" s="2">
        <v>43213</v>
      </c>
      <c r="B77" s="1">
        <v>10592.8</v>
      </c>
      <c r="C77" s="1">
        <v>10638.35</v>
      </c>
      <c r="D77" s="1">
        <v>10514.95</v>
      </c>
      <c r="E77" s="1">
        <v>10584.7</v>
      </c>
      <c r="F77" s="1">
        <v>200203196</v>
      </c>
      <c r="G77" s="1">
        <v>13642.67</v>
      </c>
      <c r="H77" s="3">
        <f>IF(ISERR(LN(Table2734[[#This Row],[Close]]/E76)),"-",LN(Table2734[[#This Row],[Close]]/E76))</f>
        <v>1.9528347124542745E-3</v>
      </c>
    </row>
    <row r="78" spans="1:8" x14ac:dyDescent="0.3">
      <c r="A78" s="2">
        <v>43214</v>
      </c>
      <c r="B78" s="1">
        <v>10578.1</v>
      </c>
      <c r="C78" s="1">
        <v>10636.8</v>
      </c>
      <c r="D78" s="1">
        <v>10569</v>
      </c>
      <c r="E78" s="1">
        <v>10614.35</v>
      </c>
      <c r="F78" s="1">
        <v>225972673</v>
      </c>
      <c r="G78" s="1">
        <v>12281.53</v>
      </c>
      <c r="H78" s="3">
        <f>IF(ISERR(LN(Table2734[[#This Row],[Close]]/E77)),"-",LN(Table2734[[#This Row],[Close]]/E77))</f>
        <v>2.7972969858506736E-3</v>
      </c>
    </row>
    <row r="79" spans="1:8" x14ac:dyDescent="0.3">
      <c r="A79" s="2">
        <v>43215</v>
      </c>
      <c r="B79" s="1">
        <v>10612.4</v>
      </c>
      <c r="C79" s="1">
        <v>10612.6</v>
      </c>
      <c r="D79" s="1">
        <v>10536.45</v>
      </c>
      <c r="E79" s="1">
        <v>10570.55</v>
      </c>
      <c r="F79" s="1">
        <v>195129613</v>
      </c>
      <c r="G79" s="1">
        <v>11125.11</v>
      </c>
      <c r="H79" s="3">
        <f>IF(ISERR(LN(Table2734[[#This Row],[Close]]/E78)),"-",LN(Table2734[[#This Row],[Close]]/E78))</f>
        <v>-4.1350265905722629E-3</v>
      </c>
    </row>
    <row r="80" spans="1:8" x14ac:dyDescent="0.3">
      <c r="A80" s="2">
        <v>43216</v>
      </c>
      <c r="B80" s="1">
        <v>10586.5</v>
      </c>
      <c r="C80" s="1">
        <v>10628.4</v>
      </c>
      <c r="D80" s="1">
        <v>10559.65</v>
      </c>
      <c r="E80" s="1">
        <v>10617.8</v>
      </c>
      <c r="F80" s="1">
        <v>345536167</v>
      </c>
      <c r="G80" s="1">
        <v>19200.41</v>
      </c>
      <c r="H80" s="3">
        <f>IF(ISERR(LN(Table2734[[#This Row],[Close]]/E79)),"-",LN(Table2734[[#This Row],[Close]]/E79))</f>
        <v>4.4600054580314101E-3</v>
      </c>
    </row>
    <row r="81" spans="1:8" x14ac:dyDescent="0.3">
      <c r="A81" s="2">
        <v>43217</v>
      </c>
      <c r="B81" s="1">
        <v>10651.65</v>
      </c>
      <c r="C81" s="1">
        <v>10719.8</v>
      </c>
      <c r="D81" s="1">
        <v>10647.55</v>
      </c>
      <c r="E81" s="1">
        <v>10692.3</v>
      </c>
      <c r="F81" s="1">
        <v>306671172</v>
      </c>
      <c r="G81" s="1">
        <v>16886.89</v>
      </c>
      <c r="H81" s="3">
        <f>IF(ISERR(LN(Table2734[[#This Row],[Close]]/E80)),"-",LN(Table2734[[#This Row],[Close]]/E80))</f>
        <v>6.9920181993261129E-3</v>
      </c>
    </row>
    <row r="82" spans="1:8" x14ac:dyDescent="0.3">
      <c r="A82" s="2">
        <v>43220</v>
      </c>
      <c r="B82" s="1">
        <v>10705.75</v>
      </c>
      <c r="C82" s="1">
        <v>10759</v>
      </c>
      <c r="D82" s="1">
        <v>10704.6</v>
      </c>
      <c r="E82" s="1">
        <v>10739.35</v>
      </c>
      <c r="F82" s="1">
        <v>179163468</v>
      </c>
      <c r="G82" s="1">
        <v>10412.57</v>
      </c>
      <c r="H82" s="3">
        <f>IF(ISERR(LN(Table2734[[#This Row],[Close]]/E81)),"-",LN(Table2734[[#This Row],[Close]]/E81))</f>
        <v>4.3907095895181257E-3</v>
      </c>
    </row>
    <row r="83" spans="1:8" x14ac:dyDescent="0.3">
      <c r="A83" s="2">
        <v>43222</v>
      </c>
      <c r="B83" s="1">
        <v>10783.85</v>
      </c>
      <c r="C83" s="1">
        <v>10784.65</v>
      </c>
      <c r="D83" s="1">
        <v>10689.8</v>
      </c>
      <c r="E83" s="1">
        <v>10718.05</v>
      </c>
      <c r="F83" s="1">
        <v>236757172</v>
      </c>
      <c r="G83" s="1">
        <v>14820.58</v>
      </c>
      <c r="H83" s="3">
        <f>IF(ISERR(LN(Table2734[[#This Row],[Close]]/E82)),"-",LN(Table2734[[#This Row],[Close]]/E82))</f>
        <v>-1.9853297227271902E-3</v>
      </c>
    </row>
    <row r="84" spans="1:8" x14ac:dyDescent="0.3">
      <c r="A84" s="2">
        <v>43223</v>
      </c>
      <c r="B84" s="1">
        <v>10720.15</v>
      </c>
      <c r="C84" s="1">
        <v>10720.6</v>
      </c>
      <c r="D84" s="1">
        <v>10647.45</v>
      </c>
      <c r="E84" s="1">
        <v>10679.65</v>
      </c>
      <c r="F84" s="1">
        <v>190869804</v>
      </c>
      <c r="G84" s="1">
        <v>11018.21</v>
      </c>
      <c r="H84" s="3">
        <f>IF(ISERR(LN(Table2734[[#This Row],[Close]]/E83)),"-",LN(Table2734[[#This Row],[Close]]/E83))</f>
        <v>-3.5891746517569662E-3</v>
      </c>
    </row>
    <row r="85" spans="1:8" x14ac:dyDescent="0.3">
      <c r="A85" s="2">
        <v>43224</v>
      </c>
      <c r="B85" s="1">
        <v>10700.45</v>
      </c>
      <c r="C85" s="1">
        <v>10700.45</v>
      </c>
      <c r="D85" s="1">
        <v>10601.6</v>
      </c>
      <c r="E85" s="1">
        <v>10618.25</v>
      </c>
      <c r="F85" s="1">
        <v>192296041</v>
      </c>
      <c r="G85" s="1">
        <v>9721.56</v>
      </c>
      <c r="H85" s="3">
        <f>IF(ISERR(LN(Table2734[[#This Row],[Close]]/E84)),"-",LN(Table2734[[#This Row],[Close]]/E84))</f>
        <v>-5.7658426514528623E-3</v>
      </c>
    </row>
    <row r="86" spans="1:8" x14ac:dyDescent="0.3">
      <c r="A86" s="2">
        <v>43227</v>
      </c>
      <c r="B86" s="1">
        <v>10653.15</v>
      </c>
      <c r="C86" s="1">
        <v>10725.65</v>
      </c>
      <c r="D86" s="1">
        <v>10635.65</v>
      </c>
      <c r="E86" s="1">
        <v>10715.5</v>
      </c>
      <c r="F86" s="1">
        <v>173620240</v>
      </c>
      <c r="G86" s="1">
        <v>9239.44</v>
      </c>
      <c r="H86" s="3">
        <f>IF(ISERR(LN(Table2734[[#This Row],[Close]]/E85)),"-",LN(Table2734[[#This Row],[Close]]/E85))</f>
        <v>9.1170725845766357E-3</v>
      </c>
    </row>
    <row r="87" spans="1:8" x14ac:dyDescent="0.3">
      <c r="A87" s="2">
        <v>43228</v>
      </c>
      <c r="B87" s="1">
        <v>10757.9</v>
      </c>
      <c r="C87" s="1">
        <v>10758.55</v>
      </c>
      <c r="D87" s="1">
        <v>10689.4</v>
      </c>
      <c r="E87" s="1">
        <v>10717.8</v>
      </c>
      <c r="F87" s="1">
        <v>278118616</v>
      </c>
      <c r="G87" s="1">
        <v>12783.49</v>
      </c>
      <c r="H87" s="3">
        <f>IF(ISERR(LN(Table2734[[#This Row],[Close]]/E86)),"-",LN(Table2734[[#This Row],[Close]]/E86))</f>
        <v>2.1461930816327936E-4</v>
      </c>
    </row>
    <row r="88" spans="1:8" x14ac:dyDescent="0.3">
      <c r="A88" s="2">
        <v>43229</v>
      </c>
      <c r="B88" s="1">
        <v>10693.35</v>
      </c>
      <c r="C88" s="1">
        <v>10766.25</v>
      </c>
      <c r="D88" s="1">
        <v>10689.85</v>
      </c>
      <c r="E88" s="1">
        <v>10741.7</v>
      </c>
      <c r="F88" s="1">
        <v>222115640</v>
      </c>
      <c r="G88" s="1">
        <v>10390.92</v>
      </c>
      <c r="H88" s="3">
        <f>IF(ISERR(LN(Table2734[[#This Row],[Close]]/E87)),"-",LN(Table2734[[#This Row],[Close]]/E87))</f>
        <v>2.2274526323300824E-3</v>
      </c>
    </row>
    <row r="89" spans="1:8" x14ac:dyDescent="0.3">
      <c r="A89" s="2">
        <v>43230</v>
      </c>
      <c r="B89" s="1">
        <v>10779.65</v>
      </c>
      <c r="C89" s="1">
        <v>10785.55</v>
      </c>
      <c r="D89" s="1">
        <v>10705</v>
      </c>
      <c r="E89" s="1">
        <v>10716.55</v>
      </c>
      <c r="F89" s="1">
        <v>197988475</v>
      </c>
      <c r="G89" s="1">
        <v>10526.38</v>
      </c>
      <c r="H89" s="3">
        <f>IF(ISERR(LN(Table2734[[#This Row],[Close]]/E88)),"-",LN(Table2734[[#This Row],[Close]]/E88))</f>
        <v>-2.3440878464996416E-3</v>
      </c>
    </row>
    <row r="90" spans="1:8" x14ac:dyDescent="0.3">
      <c r="A90" s="2">
        <v>43231</v>
      </c>
      <c r="B90" s="1">
        <v>10741.95</v>
      </c>
      <c r="C90" s="1">
        <v>10812.05</v>
      </c>
      <c r="D90" s="1">
        <v>10724.45</v>
      </c>
      <c r="E90" s="1">
        <v>10806.5</v>
      </c>
      <c r="F90" s="1">
        <v>209392114</v>
      </c>
      <c r="G90" s="1">
        <v>10432.43</v>
      </c>
      <c r="H90" s="3">
        <f>IF(ISERR(LN(Table2734[[#This Row],[Close]]/E89)),"-",LN(Table2734[[#This Row],[Close]]/E89))</f>
        <v>8.3585294552487952E-3</v>
      </c>
    </row>
    <row r="91" spans="1:8" x14ac:dyDescent="0.3">
      <c r="A91" s="2">
        <v>43234</v>
      </c>
      <c r="B91" s="1">
        <v>10815.15</v>
      </c>
      <c r="C91" s="1">
        <v>10834.85</v>
      </c>
      <c r="D91" s="1">
        <v>10774.75</v>
      </c>
      <c r="E91" s="1">
        <v>10806.6</v>
      </c>
      <c r="F91" s="1">
        <v>176697512</v>
      </c>
      <c r="G91" s="1">
        <v>9075.44</v>
      </c>
      <c r="H91" s="3">
        <f>IF(ISERR(LN(Table2734[[#This Row],[Close]]/E90)),"-",LN(Table2734[[#This Row],[Close]]/E90))</f>
        <v>9.2536470936592816E-6</v>
      </c>
    </row>
    <row r="92" spans="1:8" x14ac:dyDescent="0.3">
      <c r="A92" s="2">
        <v>43235</v>
      </c>
      <c r="B92" s="1">
        <v>10812.6</v>
      </c>
      <c r="C92" s="1">
        <v>10929.2</v>
      </c>
      <c r="D92" s="1">
        <v>10781.4</v>
      </c>
      <c r="E92" s="1">
        <v>10801.85</v>
      </c>
      <c r="F92" s="1">
        <v>262202312</v>
      </c>
      <c r="G92" s="1">
        <v>13582.7</v>
      </c>
      <c r="H92" s="3">
        <f>IF(ISERR(LN(Table2734[[#This Row],[Close]]/E91)),"-",LN(Table2734[[#This Row],[Close]]/E91))</f>
        <v>-4.3964283199478618E-4</v>
      </c>
    </row>
    <row r="93" spans="1:8" x14ac:dyDescent="0.3">
      <c r="A93" s="2">
        <v>43236</v>
      </c>
      <c r="B93" s="1">
        <v>10751.95</v>
      </c>
      <c r="C93" s="1">
        <v>10790.45</v>
      </c>
      <c r="D93" s="1">
        <v>10699.7</v>
      </c>
      <c r="E93" s="1">
        <v>10741.1</v>
      </c>
      <c r="F93" s="1">
        <v>238221884</v>
      </c>
      <c r="G93" s="1">
        <v>11359.48</v>
      </c>
      <c r="H93" s="3">
        <f>IF(ISERR(LN(Table2734[[#This Row],[Close]]/E92)),"-",LN(Table2734[[#This Row],[Close]]/E92))</f>
        <v>-5.6399110642633577E-3</v>
      </c>
    </row>
    <row r="94" spans="1:8" x14ac:dyDescent="0.3">
      <c r="A94" s="2">
        <v>43237</v>
      </c>
      <c r="B94" s="1">
        <v>10775.6</v>
      </c>
      <c r="C94" s="1">
        <v>10777.25</v>
      </c>
      <c r="D94" s="1">
        <v>10664.5</v>
      </c>
      <c r="E94" s="1">
        <v>10682.7</v>
      </c>
      <c r="F94" s="1">
        <v>220738923</v>
      </c>
      <c r="G94" s="1">
        <v>12506.3</v>
      </c>
      <c r="H94" s="3">
        <f>IF(ISERR(LN(Table2734[[#This Row],[Close]]/E93)),"-",LN(Table2734[[#This Row],[Close]]/E93))</f>
        <v>-5.4518941226662544E-3</v>
      </c>
    </row>
    <row r="95" spans="1:8" x14ac:dyDescent="0.3">
      <c r="A95" s="2">
        <v>43238</v>
      </c>
      <c r="B95" s="1">
        <v>10671.85</v>
      </c>
      <c r="C95" s="1">
        <v>10674.95</v>
      </c>
      <c r="D95" s="1">
        <v>10589.1</v>
      </c>
      <c r="E95" s="1">
        <v>10596.4</v>
      </c>
      <c r="F95" s="1">
        <v>229908939</v>
      </c>
      <c r="G95" s="1">
        <v>13908.47</v>
      </c>
      <c r="H95" s="3">
        <f>IF(ISERR(LN(Table2734[[#This Row],[Close]]/E94)),"-",LN(Table2734[[#This Row],[Close]]/E94))</f>
        <v>-8.1112897783238019E-3</v>
      </c>
    </row>
    <row r="96" spans="1:8" x14ac:dyDescent="0.3">
      <c r="A96" s="2">
        <v>43241</v>
      </c>
      <c r="B96" s="1">
        <v>10616.7</v>
      </c>
      <c r="C96" s="1">
        <v>10621.7</v>
      </c>
      <c r="D96" s="1">
        <v>10505.8</v>
      </c>
      <c r="E96" s="1">
        <v>10516.7</v>
      </c>
      <c r="F96" s="1">
        <v>197294184</v>
      </c>
      <c r="G96" s="1">
        <v>11346.13</v>
      </c>
      <c r="H96" s="3">
        <f>IF(ISERR(LN(Table2734[[#This Row],[Close]]/E95)),"-",LN(Table2734[[#This Row],[Close]]/E95))</f>
        <v>-7.5498509054843163E-3</v>
      </c>
    </row>
    <row r="97" spans="1:8" x14ac:dyDescent="0.3">
      <c r="A97" s="2">
        <v>43242</v>
      </c>
      <c r="B97" s="1">
        <v>10518.45</v>
      </c>
      <c r="C97" s="1">
        <v>10558.6</v>
      </c>
      <c r="D97" s="1">
        <v>10490.55</v>
      </c>
      <c r="E97" s="1">
        <v>10536.7</v>
      </c>
      <c r="F97" s="1">
        <v>249236637</v>
      </c>
      <c r="G97" s="1">
        <v>12017.36</v>
      </c>
      <c r="H97" s="3">
        <f>IF(ISERR(LN(Table2734[[#This Row],[Close]]/E96)),"-",LN(Table2734[[#This Row],[Close]]/E96))</f>
        <v>1.8999312240523454E-3</v>
      </c>
    </row>
    <row r="98" spans="1:8" x14ac:dyDescent="0.3">
      <c r="A98" s="2">
        <v>43243</v>
      </c>
      <c r="B98" s="1">
        <v>10521.1</v>
      </c>
      <c r="C98" s="1">
        <v>10533.55</v>
      </c>
      <c r="D98" s="1">
        <v>10417.799999999999</v>
      </c>
      <c r="E98" s="1">
        <v>10430.35</v>
      </c>
      <c r="F98" s="1">
        <v>299919120</v>
      </c>
      <c r="G98" s="1">
        <v>13456.6</v>
      </c>
      <c r="H98" s="3">
        <f>IF(ISERR(LN(Table2734[[#This Row],[Close]]/E97)),"-",LN(Table2734[[#This Row],[Close]]/E97))</f>
        <v>-1.0144575613613642E-2</v>
      </c>
    </row>
    <row r="99" spans="1:8" x14ac:dyDescent="0.3">
      <c r="A99" s="2">
        <v>43244</v>
      </c>
      <c r="B99" s="1">
        <v>10464.85</v>
      </c>
      <c r="C99" s="1">
        <v>10535.15</v>
      </c>
      <c r="D99" s="1">
        <v>10419.799999999999</v>
      </c>
      <c r="E99" s="1">
        <v>10513.85</v>
      </c>
      <c r="F99" s="1">
        <v>306792497</v>
      </c>
      <c r="G99" s="1">
        <v>12914.16</v>
      </c>
      <c r="H99" s="3">
        <f>IF(ISERR(LN(Table2734[[#This Row],[Close]]/E98)),"-",LN(Table2734[[#This Row],[Close]]/E98))</f>
        <v>7.9736101068204873E-3</v>
      </c>
    </row>
    <row r="100" spans="1:8" x14ac:dyDescent="0.3">
      <c r="A100" s="2">
        <v>43245</v>
      </c>
      <c r="B100" s="1">
        <v>10533.05</v>
      </c>
      <c r="C100" s="1">
        <v>10628.05</v>
      </c>
      <c r="D100" s="1">
        <v>10524</v>
      </c>
      <c r="E100" s="1">
        <v>10605.15</v>
      </c>
      <c r="F100" s="1">
        <v>268914888</v>
      </c>
      <c r="G100" s="1">
        <v>12431.16</v>
      </c>
      <c r="H100" s="3">
        <f>IF(ISERR(LN(Table2734[[#This Row],[Close]]/E99)),"-",LN(Table2734[[#This Row],[Close]]/E99))</f>
        <v>8.6462965847299792E-3</v>
      </c>
    </row>
    <row r="101" spans="1:8" x14ac:dyDescent="0.3">
      <c r="A101" s="2">
        <v>43248</v>
      </c>
      <c r="B101" s="1">
        <v>10648.35</v>
      </c>
      <c r="C101" s="1">
        <v>10709.8</v>
      </c>
      <c r="D101" s="1">
        <v>10640.55</v>
      </c>
      <c r="E101" s="1">
        <v>10688.65</v>
      </c>
      <c r="F101" s="1">
        <v>239786001</v>
      </c>
      <c r="G101" s="1">
        <v>11764.35</v>
      </c>
      <c r="H101" s="3">
        <f>IF(ISERR(LN(Table2734[[#This Row],[Close]]/E100)),"-",LN(Table2734[[#This Row],[Close]]/E100))</f>
        <v>7.8426986251568815E-3</v>
      </c>
    </row>
    <row r="102" spans="1:8" x14ac:dyDescent="0.3">
      <c r="A102" s="2">
        <v>43249</v>
      </c>
      <c r="B102" s="1">
        <v>10689.4</v>
      </c>
      <c r="C102" s="1">
        <v>10717.25</v>
      </c>
      <c r="D102" s="1">
        <v>10616.1</v>
      </c>
      <c r="E102" s="1">
        <v>10633.3</v>
      </c>
      <c r="F102" s="1">
        <v>232761575</v>
      </c>
      <c r="G102" s="1">
        <v>11817.39</v>
      </c>
      <c r="H102" s="3">
        <f>IF(ISERR(LN(Table2734[[#This Row],[Close]]/E101)),"-",LN(Table2734[[#This Row],[Close]]/E101))</f>
        <v>-5.1918444918060431E-3</v>
      </c>
    </row>
    <row r="103" spans="1:8" x14ac:dyDescent="0.3">
      <c r="A103" s="2">
        <v>43250</v>
      </c>
      <c r="B103" s="1">
        <v>10579</v>
      </c>
      <c r="C103" s="1">
        <v>10648.7</v>
      </c>
      <c r="D103" s="1">
        <v>10558.45</v>
      </c>
      <c r="E103" s="1">
        <v>10614.35</v>
      </c>
      <c r="F103" s="1">
        <v>246124259</v>
      </c>
      <c r="G103" s="1">
        <v>12224.76</v>
      </c>
      <c r="H103" s="3">
        <f>IF(ISERR(LN(Table2734[[#This Row],[Close]]/E102)),"-",LN(Table2734[[#This Row],[Close]]/E102))</f>
        <v>-1.7837271438870593E-3</v>
      </c>
    </row>
    <row r="104" spans="1:8" x14ac:dyDescent="0.3">
      <c r="A104" s="2">
        <v>43251</v>
      </c>
      <c r="B104" s="1">
        <v>10670.1</v>
      </c>
      <c r="C104" s="1">
        <v>10763.8</v>
      </c>
      <c r="D104" s="1">
        <v>10620.4</v>
      </c>
      <c r="E104" s="1">
        <v>10736.15</v>
      </c>
      <c r="F104" s="1">
        <v>629198569</v>
      </c>
      <c r="G104" s="1">
        <v>29479.77</v>
      </c>
      <c r="H104" s="3">
        <f>IF(ISERR(LN(Table2734[[#This Row],[Close]]/E103)),"-",LN(Table2734[[#This Row],[Close]]/E103))</f>
        <v>1.1409692638126136E-2</v>
      </c>
    </row>
    <row r="105" spans="1:8" x14ac:dyDescent="0.3">
      <c r="A105" s="2">
        <v>43252</v>
      </c>
      <c r="B105" s="1">
        <v>10738.45</v>
      </c>
      <c r="C105" s="1">
        <v>10764.75</v>
      </c>
      <c r="D105" s="1">
        <v>10681.5</v>
      </c>
      <c r="E105" s="1">
        <v>10696.2</v>
      </c>
      <c r="F105" s="1">
        <v>227355567</v>
      </c>
      <c r="G105" s="1">
        <v>12965.01</v>
      </c>
      <c r="H105" s="3">
        <f>IF(ISERR(LN(Table2734[[#This Row],[Close]]/E104)),"-",LN(Table2734[[#This Row],[Close]]/E104))</f>
        <v>-3.7280136120426276E-3</v>
      </c>
    </row>
    <row r="106" spans="1:8" x14ac:dyDescent="0.3">
      <c r="A106" s="2">
        <v>43255</v>
      </c>
      <c r="B106" s="1">
        <v>10765.95</v>
      </c>
      <c r="C106" s="1">
        <v>10770.3</v>
      </c>
      <c r="D106" s="1">
        <v>10618.35</v>
      </c>
      <c r="E106" s="1">
        <v>10628.5</v>
      </c>
      <c r="F106" s="1">
        <v>210148313</v>
      </c>
      <c r="G106" s="1">
        <v>14120.49</v>
      </c>
      <c r="H106" s="3">
        <f>IF(ISERR(LN(Table2734[[#This Row],[Close]]/E105)),"-",LN(Table2734[[#This Row],[Close]]/E105))</f>
        <v>-6.3494658726906857E-3</v>
      </c>
    </row>
    <row r="107" spans="1:8" x14ac:dyDescent="0.3">
      <c r="A107" s="2">
        <v>43256</v>
      </c>
      <c r="B107" s="1">
        <v>10630.7</v>
      </c>
      <c r="C107" s="1">
        <v>10633.15</v>
      </c>
      <c r="D107" s="1">
        <v>10550.9</v>
      </c>
      <c r="E107" s="1">
        <v>10593.15</v>
      </c>
      <c r="F107" s="1">
        <v>172898027</v>
      </c>
      <c r="G107" s="1">
        <v>10027.540000000001</v>
      </c>
      <c r="H107" s="3">
        <f>IF(ISERR(LN(Table2734[[#This Row],[Close]]/E106)),"-",LN(Table2734[[#This Row],[Close]]/E106))</f>
        <v>-3.3315065224060682E-3</v>
      </c>
    </row>
    <row r="108" spans="1:8" x14ac:dyDescent="0.3">
      <c r="A108" s="2">
        <v>43257</v>
      </c>
      <c r="B108" s="1">
        <v>10603.45</v>
      </c>
      <c r="C108" s="1">
        <v>10698.35</v>
      </c>
      <c r="D108" s="1">
        <v>10587.5</v>
      </c>
      <c r="E108" s="1">
        <v>10684.65</v>
      </c>
      <c r="F108" s="1">
        <v>195761429</v>
      </c>
      <c r="G108" s="1">
        <v>9920.75</v>
      </c>
      <c r="H108" s="3">
        <f>IF(ISERR(LN(Table2734[[#This Row],[Close]]/E107)),"-",LN(Table2734[[#This Row],[Close]]/E107))</f>
        <v>8.6005662256969095E-3</v>
      </c>
    </row>
    <row r="109" spans="1:8" x14ac:dyDescent="0.3">
      <c r="A109" s="2">
        <v>43258</v>
      </c>
      <c r="B109" s="1">
        <v>10722.6</v>
      </c>
      <c r="C109" s="1">
        <v>10818</v>
      </c>
      <c r="D109" s="1">
        <v>10722.6</v>
      </c>
      <c r="E109" s="1">
        <v>10768.35</v>
      </c>
      <c r="F109" s="1">
        <v>227663151</v>
      </c>
      <c r="G109" s="1">
        <v>11315.24</v>
      </c>
      <c r="H109" s="3">
        <f>IF(ISERR(LN(Table2734[[#This Row],[Close]]/E108)),"-",LN(Table2734[[#This Row],[Close]]/E108))</f>
        <v>7.8031440545139521E-3</v>
      </c>
    </row>
    <row r="110" spans="1:8" x14ac:dyDescent="0.3">
      <c r="A110" s="2">
        <v>43259</v>
      </c>
      <c r="B110" s="1">
        <v>10736.4</v>
      </c>
      <c r="C110" s="1">
        <v>10779.45</v>
      </c>
      <c r="D110" s="1">
        <v>10709.05</v>
      </c>
      <c r="E110" s="1">
        <v>10767.65</v>
      </c>
      <c r="F110" s="1">
        <v>215942528</v>
      </c>
      <c r="G110" s="1">
        <v>12360.88</v>
      </c>
      <c r="H110" s="3">
        <f>IF(ISERR(LN(Table2734[[#This Row],[Close]]/E109)),"-",LN(Table2734[[#This Row],[Close]]/E109))</f>
        <v>-6.5007429443483659E-5</v>
      </c>
    </row>
    <row r="111" spans="1:8" x14ac:dyDescent="0.3">
      <c r="A111" s="2">
        <v>43262</v>
      </c>
      <c r="B111" s="1">
        <v>10781.85</v>
      </c>
      <c r="C111" s="1">
        <v>10850.55</v>
      </c>
      <c r="D111" s="1">
        <v>10777.05</v>
      </c>
      <c r="E111" s="1">
        <v>10786.95</v>
      </c>
      <c r="F111" s="1">
        <v>217849903</v>
      </c>
      <c r="G111" s="1">
        <v>11384.97</v>
      </c>
      <c r="H111" s="3">
        <f>IF(ISERR(LN(Table2734[[#This Row],[Close]]/E110)),"-",LN(Table2734[[#This Row],[Close]]/E110))</f>
        <v>1.7908015140969788E-3</v>
      </c>
    </row>
    <row r="112" spans="1:8" x14ac:dyDescent="0.3">
      <c r="A112" s="2">
        <v>43263</v>
      </c>
      <c r="B112" s="1">
        <v>10816.15</v>
      </c>
      <c r="C112" s="1">
        <v>10856.55</v>
      </c>
      <c r="D112" s="1">
        <v>10789.4</v>
      </c>
      <c r="E112" s="1">
        <v>10842.85</v>
      </c>
      <c r="F112" s="1">
        <v>204419184</v>
      </c>
      <c r="G112" s="1">
        <v>11989.07</v>
      </c>
      <c r="H112" s="3">
        <f>IF(ISERR(LN(Table2734[[#This Row],[Close]]/E111)),"-",LN(Table2734[[#This Row],[Close]]/E111))</f>
        <v>5.1688064110242352E-3</v>
      </c>
    </row>
    <row r="113" spans="1:8" x14ac:dyDescent="0.3">
      <c r="A113" s="2">
        <v>43264</v>
      </c>
      <c r="B113" s="1">
        <v>10887.5</v>
      </c>
      <c r="C113" s="1">
        <v>10893.25</v>
      </c>
      <c r="D113" s="1">
        <v>10842.65</v>
      </c>
      <c r="E113" s="1">
        <v>10856.7</v>
      </c>
      <c r="F113" s="1">
        <v>220003032</v>
      </c>
      <c r="G113" s="1">
        <v>12982.8</v>
      </c>
      <c r="H113" s="3">
        <f>IF(ISERR(LN(Table2734[[#This Row],[Close]]/E112)),"-",LN(Table2734[[#This Row],[Close]]/E112))</f>
        <v>1.2765243408948135E-3</v>
      </c>
    </row>
    <row r="114" spans="1:8" x14ac:dyDescent="0.3">
      <c r="A114" s="2">
        <v>43265</v>
      </c>
      <c r="B114" s="1">
        <v>10832.9</v>
      </c>
      <c r="C114" s="1">
        <v>10833.7</v>
      </c>
      <c r="D114" s="1">
        <v>10773.55</v>
      </c>
      <c r="E114" s="1">
        <v>10808.05</v>
      </c>
      <c r="F114" s="1">
        <v>190031664</v>
      </c>
      <c r="G114" s="1">
        <v>11659.79</v>
      </c>
      <c r="H114" s="3">
        <f>IF(ISERR(LN(Table2734[[#This Row],[Close]]/E113)),"-",LN(Table2734[[#This Row],[Close]]/E113))</f>
        <v>-4.4911740754108491E-3</v>
      </c>
    </row>
    <row r="115" spans="1:8" x14ac:dyDescent="0.3">
      <c r="A115" s="2">
        <v>43266</v>
      </c>
      <c r="B115" s="1">
        <v>10808.65</v>
      </c>
      <c r="C115" s="1">
        <v>10834</v>
      </c>
      <c r="D115" s="1">
        <v>10755.4</v>
      </c>
      <c r="E115" s="1">
        <v>10817.7</v>
      </c>
      <c r="F115" s="1">
        <v>314764425</v>
      </c>
      <c r="G115" s="1">
        <v>19271.43</v>
      </c>
      <c r="H115" s="3">
        <f>IF(ISERR(LN(Table2734[[#This Row],[Close]]/E114)),"-",LN(Table2734[[#This Row],[Close]]/E114))</f>
        <v>8.9245465618541871E-4</v>
      </c>
    </row>
    <row r="116" spans="1:8" x14ac:dyDescent="0.3">
      <c r="A116" s="2">
        <v>43269</v>
      </c>
      <c r="B116" s="1">
        <v>10830.2</v>
      </c>
      <c r="C116" s="1">
        <v>10830.2</v>
      </c>
      <c r="D116" s="1">
        <v>10787.35</v>
      </c>
      <c r="E116" s="1">
        <v>10799.85</v>
      </c>
      <c r="F116" s="1">
        <v>202727202</v>
      </c>
      <c r="G116" s="1">
        <v>11182.48</v>
      </c>
      <c r="H116" s="3">
        <f>IF(ISERR(LN(Table2734[[#This Row],[Close]]/E115)),"-",LN(Table2734[[#This Row],[Close]]/E115))</f>
        <v>-1.6514363613613185E-3</v>
      </c>
    </row>
    <row r="117" spans="1:8" x14ac:dyDescent="0.3">
      <c r="A117" s="2">
        <v>43270</v>
      </c>
      <c r="B117" s="1">
        <v>10789.45</v>
      </c>
      <c r="C117" s="1">
        <v>10789.45</v>
      </c>
      <c r="D117" s="1">
        <v>10701.2</v>
      </c>
      <c r="E117" s="1">
        <v>10710.45</v>
      </c>
      <c r="F117" s="1">
        <v>231382790</v>
      </c>
      <c r="G117" s="1">
        <v>12290.16</v>
      </c>
      <c r="H117" s="3">
        <f>IF(ISERR(LN(Table2734[[#This Row],[Close]]/E116)),"-",LN(Table2734[[#This Row],[Close]]/E116))</f>
        <v>-8.3123447611347413E-3</v>
      </c>
    </row>
    <row r="118" spans="1:8" x14ac:dyDescent="0.3">
      <c r="A118" s="2">
        <v>43271</v>
      </c>
      <c r="B118" s="1">
        <v>10734.65</v>
      </c>
      <c r="C118" s="1">
        <v>10781.8</v>
      </c>
      <c r="D118" s="1">
        <v>10724.05</v>
      </c>
      <c r="E118" s="1">
        <v>10772.05</v>
      </c>
      <c r="F118" s="1">
        <v>199467082</v>
      </c>
      <c r="G118" s="1">
        <v>10858.35</v>
      </c>
      <c r="H118" s="3">
        <f>IF(ISERR(LN(Table2734[[#This Row],[Close]]/E117)),"-",LN(Table2734[[#This Row],[Close]]/E117))</f>
        <v>5.7349162184533176E-3</v>
      </c>
    </row>
    <row r="119" spans="1:8" x14ac:dyDescent="0.3">
      <c r="A119" s="2">
        <v>43272</v>
      </c>
      <c r="B119" s="1">
        <v>10808.45</v>
      </c>
      <c r="C119" s="1">
        <v>10809.6</v>
      </c>
      <c r="D119" s="1">
        <v>10725.9</v>
      </c>
      <c r="E119" s="1">
        <v>10741.1</v>
      </c>
      <c r="F119" s="1">
        <v>230507383</v>
      </c>
      <c r="G119" s="1">
        <v>12211.18</v>
      </c>
      <c r="H119" s="3">
        <f>IF(ISERR(LN(Table2734[[#This Row],[Close]]/E118)),"-",LN(Table2734[[#This Row],[Close]]/E118))</f>
        <v>-2.8773119094804597E-3</v>
      </c>
    </row>
    <row r="120" spans="1:8" x14ac:dyDescent="0.3">
      <c r="A120" s="2">
        <v>43273</v>
      </c>
      <c r="B120" s="1">
        <v>10742.7</v>
      </c>
      <c r="C120" s="1">
        <v>10837</v>
      </c>
      <c r="D120" s="1">
        <v>10710.45</v>
      </c>
      <c r="E120" s="1">
        <v>10821.85</v>
      </c>
      <c r="F120" s="1">
        <v>236898415</v>
      </c>
      <c r="G120" s="1">
        <v>13520.01</v>
      </c>
      <c r="H120" s="3">
        <f>IF(ISERR(LN(Table2734[[#This Row],[Close]]/E119)),"-",LN(Table2734[[#This Row],[Close]]/E119))</f>
        <v>7.489733777589257E-3</v>
      </c>
    </row>
    <row r="121" spans="1:8" x14ac:dyDescent="0.3">
      <c r="A121" s="2">
        <v>43276</v>
      </c>
      <c r="B121" s="1">
        <v>10822.9</v>
      </c>
      <c r="C121" s="1">
        <v>10831.05</v>
      </c>
      <c r="D121" s="1">
        <v>10753.05</v>
      </c>
      <c r="E121" s="1">
        <v>10762.45</v>
      </c>
      <c r="F121" s="1">
        <v>236693278</v>
      </c>
      <c r="G121" s="1">
        <v>12012.41</v>
      </c>
      <c r="H121" s="3">
        <f>IF(ISERR(LN(Table2734[[#This Row],[Close]]/E120)),"-",LN(Table2734[[#This Row],[Close]]/E120))</f>
        <v>-5.5040144879465814E-3</v>
      </c>
    </row>
    <row r="122" spans="1:8" x14ac:dyDescent="0.3">
      <c r="A122" s="2">
        <v>43277</v>
      </c>
      <c r="B122" s="1">
        <v>10742.7</v>
      </c>
      <c r="C122" s="1">
        <v>10805.25</v>
      </c>
      <c r="D122" s="1">
        <v>10732.55</v>
      </c>
      <c r="E122" s="1">
        <v>10769.15</v>
      </c>
      <c r="F122" s="1">
        <v>226846382</v>
      </c>
      <c r="G122" s="1">
        <v>12113.53</v>
      </c>
      <c r="H122" s="3">
        <f>IF(ISERR(LN(Table2734[[#This Row],[Close]]/E121)),"-",LN(Table2734[[#This Row],[Close]]/E121))</f>
        <v>6.2234113732792811E-4</v>
      </c>
    </row>
    <row r="123" spans="1:8" x14ac:dyDescent="0.3">
      <c r="A123" s="2">
        <v>43278</v>
      </c>
      <c r="B123" s="1">
        <v>10785.5</v>
      </c>
      <c r="C123" s="1">
        <v>10785.5</v>
      </c>
      <c r="D123" s="1">
        <v>10652.4</v>
      </c>
      <c r="E123" s="1">
        <v>10671.4</v>
      </c>
      <c r="F123" s="1">
        <v>253620792</v>
      </c>
      <c r="G123" s="1">
        <v>13837.03</v>
      </c>
      <c r="H123" s="3">
        <f>IF(ISERR(LN(Table2734[[#This Row],[Close]]/E122)),"-",LN(Table2734[[#This Row],[Close]]/E122))</f>
        <v>-9.1182994159396107E-3</v>
      </c>
    </row>
    <row r="124" spans="1:8" x14ac:dyDescent="0.3">
      <c r="A124" s="2">
        <v>43279</v>
      </c>
      <c r="B124" s="1">
        <v>10660.8</v>
      </c>
      <c r="C124" s="1">
        <v>10674.2</v>
      </c>
      <c r="D124" s="1">
        <v>10557.7</v>
      </c>
      <c r="E124" s="1">
        <v>10589.1</v>
      </c>
      <c r="F124" s="1">
        <v>363157327</v>
      </c>
      <c r="G124" s="1">
        <v>20187.98</v>
      </c>
      <c r="H124" s="3">
        <f>IF(ISERR(LN(Table2734[[#This Row],[Close]]/E123)),"-",LN(Table2734[[#This Row],[Close]]/E123))</f>
        <v>-7.7420955375824396E-3</v>
      </c>
    </row>
    <row r="125" spans="1:8" x14ac:dyDescent="0.3">
      <c r="A125" s="2">
        <v>43280</v>
      </c>
      <c r="B125" s="1">
        <v>10612.85</v>
      </c>
      <c r="C125" s="1">
        <v>10723.05</v>
      </c>
      <c r="D125" s="1">
        <v>10612.35</v>
      </c>
      <c r="E125" s="1">
        <v>10714.3</v>
      </c>
      <c r="F125" s="1">
        <v>250327878</v>
      </c>
      <c r="G125" s="1">
        <v>14440.17</v>
      </c>
      <c r="H125" s="3">
        <f>IF(ISERR(LN(Table2734[[#This Row],[Close]]/E124)),"-",LN(Table2734[[#This Row],[Close]]/E124))</f>
        <v>1.1754127647321299E-2</v>
      </c>
    </row>
    <row r="126" spans="1:8" x14ac:dyDescent="0.3">
      <c r="A126" s="2">
        <v>43283</v>
      </c>
      <c r="B126" s="1">
        <v>10732.35</v>
      </c>
      <c r="C126" s="1">
        <v>10736.15</v>
      </c>
      <c r="D126" s="1">
        <v>10604.65</v>
      </c>
      <c r="E126" s="1">
        <v>10657.3</v>
      </c>
      <c r="F126" s="1">
        <v>304536687</v>
      </c>
      <c r="G126" s="1">
        <v>13591.3</v>
      </c>
      <c r="H126" s="3">
        <f>IF(ISERR(LN(Table2734[[#This Row],[Close]]/E125)),"-",LN(Table2734[[#This Row],[Close]]/E125))</f>
        <v>-5.334194459439767E-3</v>
      </c>
    </row>
    <row r="127" spans="1:8" x14ac:dyDescent="0.3">
      <c r="A127" s="2">
        <v>43284</v>
      </c>
      <c r="B127" s="1">
        <v>10668.6</v>
      </c>
      <c r="C127" s="1">
        <v>10713.3</v>
      </c>
      <c r="D127" s="1">
        <v>10630.25</v>
      </c>
      <c r="E127" s="1">
        <v>10699.9</v>
      </c>
      <c r="F127" s="1">
        <v>208371545</v>
      </c>
      <c r="G127" s="1">
        <v>10896.89</v>
      </c>
      <c r="H127" s="3">
        <f>IF(ISERR(LN(Table2734[[#This Row],[Close]]/E126)),"-",LN(Table2734[[#This Row],[Close]]/E126))</f>
        <v>3.9892922757939599E-3</v>
      </c>
    </row>
    <row r="128" spans="1:8" x14ac:dyDescent="0.3">
      <c r="A128" s="2">
        <v>43285</v>
      </c>
      <c r="B128" s="1">
        <v>10715</v>
      </c>
      <c r="C128" s="1">
        <v>10777.15</v>
      </c>
      <c r="D128" s="1">
        <v>10677.75</v>
      </c>
      <c r="E128" s="1">
        <v>10769.9</v>
      </c>
      <c r="F128" s="1">
        <v>179268271</v>
      </c>
      <c r="G128" s="1">
        <v>10388.69</v>
      </c>
      <c r="H128" s="3">
        <f>IF(ISERR(LN(Table2734[[#This Row],[Close]]/E127)),"-",LN(Table2734[[#This Row],[Close]]/E127))</f>
        <v>6.5208104443272496E-3</v>
      </c>
    </row>
    <row r="129" spans="1:8" x14ac:dyDescent="0.3">
      <c r="A129" s="2">
        <v>43286</v>
      </c>
      <c r="B129" s="1">
        <v>10786.05</v>
      </c>
      <c r="C129" s="1">
        <v>10786.05</v>
      </c>
      <c r="D129" s="1">
        <v>10726.25</v>
      </c>
      <c r="E129" s="1">
        <v>10749.75</v>
      </c>
      <c r="F129" s="1">
        <v>227267176</v>
      </c>
      <c r="G129" s="1">
        <v>13676.58</v>
      </c>
      <c r="H129" s="3">
        <f>IF(ISERR(LN(Table2734[[#This Row],[Close]]/E128)),"-",LN(Table2734[[#This Row],[Close]]/E128))</f>
        <v>-1.8727075848253383E-3</v>
      </c>
    </row>
    <row r="130" spans="1:8" x14ac:dyDescent="0.3">
      <c r="A130" s="2">
        <v>43287</v>
      </c>
      <c r="B130" s="1">
        <v>10744.15</v>
      </c>
      <c r="C130" s="1">
        <v>10816.35</v>
      </c>
      <c r="D130" s="1">
        <v>10735.05</v>
      </c>
      <c r="E130" s="1">
        <v>10772.65</v>
      </c>
      <c r="F130" s="1">
        <v>256547706</v>
      </c>
      <c r="G130" s="1">
        <v>14006.48</v>
      </c>
      <c r="H130" s="3">
        <f>IF(ISERR(LN(Table2734[[#This Row],[Close]]/E129)),"-",LN(Table2734[[#This Row],[Close]]/E129))</f>
        <v>2.1280162660109484E-3</v>
      </c>
    </row>
    <row r="131" spans="1:8" x14ac:dyDescent="0.3">
      <c r="A131" s="2">
        <v>43290</v>
      </c>
      <c r="B131" s="1">
        <v>10838.3</v>
      </c>
      <c r="C131" s="1">
        <v>10860.35</v>
      </c>
      <c r="D131" s="1">
        <v>10807.15</v>
      </c>
      <c r="E131" s="1">
        <v>10852.9</v>
      </c>
      <c r="F131" s="1">
        <v>189331016</v>
      </c>
      <c r="G131" s="1">
        <v>10843.92</v>
      </c>
      <c r="H131" s="3">
        <f>IF(ISERR(LN(Table2734[[#This Row],[Close]]/E130)),"-",LN(Table2734[[#This Row],[Close]]/E130))</f>
        <v>7.4218106239193555E-3</v>
      </c>
    </row>
    <row r="132" spans="1:8" x14ac:dyDescent="0.3">
      <c r="A132" s="2">
        <v>43291</v>
      </c>
      <c r="B132" s="1">
        <v>10902.75</v>
      </c>
      <c r="C132" s="1">
        <v>10956.9</v>
      </c>
      <c r="D132" s="1">
        <v>10876.65</v>
      </c>
      <c r="E132" s="1">
        <v>10947.25</v>
      </c>
      <c r="F132" s="1">
        <v>203061980</v>
      </c>
      <c r="G132" s="1">
        <v>12834.85</v>
      </c>
      <c r="H132" s="3">
        <f>IF(ISERR(LN(Table2734[[#This Row],[Close]]/E131)),"-",LN(Table2734[[#This Row],[Close]]/E131))</f>
        <v>8.6559577894496902E-3</v>
      </c>
    </row>
    <row r="133" spans="1:8" x14ac:dyDescent="0.3">
      <c r="A133" s="2">
        <v>43292</v>
      </c>
      <c r="B133" s="1">
        <v>10956.4</v>
      </c>
      <c r="C133" s="1">
        <v>10976.65</v>
      </c>
      <c r="D133" s="1">
        <v>10923</v>
      </c>
      <c r="E133" s="1">
        <v>10948.3</v>
      </c>
      <c r="F133" s="1">
        <v>229211999</v>
      </c>
      <c r="G133" s="1">
        <v>15944.45</v>
      </c>
      <c r="H133" s="3">
        <f>IF(ISERR(LN(Table2734[[#This Row],[Close]]/E132)),"-",LN(Table2734[[#This Row],[Close]]/E132))</f>
        <v>9.5909899573626465E-5</v>
      </c>
    </row>
    <row r="134" spans="1:8" x14ac:dyDescent="0.3">
      <c r="A134" s="2">
        <v>43293</v>
      </c>
      <c r="B134" s="1">
        <v>11006.95</v>
      </c>
      <c r="C134" s="1">
        <v>11078.3</v>
      </c>
      <c r="D134" s="1">
        <v>10999.65</v>
      </c>
      <c r="E134" s="1">
        <v>11023.2</v>
      </c>
      <c r="F134" s="1">
        <v>256034815</v>
      </c>
      <c r="G134" s="1">
        <v>15787.28</v>
      </c>
      <c r="H134" s="3">
        <f>IF(ISERR(LN(Table2734[[#This Row],[Close]]/E133)),"-",LN(Table2734[[#This Row],[Close]]/E133))</f>
        <v>6.8179496293051707E-3</v>
      </c>
    </row>
    <row r="135" spans="1:8" x14ac:dyDescent="0.3">
      <c r="A135" s="2">
        <v>43294</v>
      </c>
      <c r="B135" s="1">
        <v>11056.9</v>
      </c>
      <c r="C135" s="1">
        <v>11071.35</v>
      </c>
      <c r="D135" s="1">
        <v>10999.75</v>
      </c>
      <c r="E135" s="1">
        <v>11018.9</v>
      </c>
      <c r="F135" s="1">
        <v>241670818</v>
      </c>
      <c r="G135" s="1">
        <v>14744.56</v>
      </c>
      <c r="H135" s="3">
        <f>IF(ISERR(LN(Table2734[[#This Row],[Close]]/E134)),"-",LN(Table2734[[#This Row],[Close]]/E134))</f>
        <v>-3.9016246678396689E-4</v>
      </c>
    </row>
    <row r="136" spans="1:8" x14ac:dyDescent="0.3">
      <c r="A136" s="2">
        <v>43297</v>
      </c>
      <c r="B136" s="1">
        <v>11018.95</v>
      </c>
      <c r="C136" s="1">
        <v>11019.5</v>
      </c>
      <c r="D136" s="1">
        <v>10926.25</v>
      </c>
      <c r="E136" s="1">
        <v>10936.85</v>
      </c>
      <c r="F136" s="1">
        <v>216971413</v>
      </c>
      <c r="G136" s="1">
        <v>13709.57</v>
      </c>
      <c r="H136" s="3">
        <f>IF(ISERR(LN(Table2734[[#This Row],[Close]]/E135)),"-",LN(Table2734[[#This Row],[Close]]/E135))</f>
        <v>-7.4741588844156994E-3</v>
      </c>
    </row>
    <row r="137" spans="1:8" x14ac:dyDescent="0.3">
      <c r="A137" s="2">
        <v>43298</v>
      </c>
      <c r="B137" s="1">
        <v>10939.65</v>
      </c>
      <c r="C137" s="1">
        <v>11018.5</v>
      </c>
      <c r="D137" s="1">
        <v>10925.6</v>
      </c>
      <c r="E137" s="1">
        <v>11008.05</v>
      </c>
      <c r="F137" s="1">
        <v>217107580</v>
      </c>
      <c r="G137" s="1">
        <v>12649.4</v>
      </c>
      <c r="H137" s="3">
        <f>IF(ISERR(LN(Table2734[[#This Row],[Close]]/E136)),"-",LN(Table2734[[#This Row],[Close]]/E136))</f>
        <v>6.4890019854781638E-3</v>
      </c>
    </row>
    <row r="138" spans="1:8" x14ac:dyDescent="0.3">
      <c r="A138" s="2">
        <v>43299</v>
      </c>
      <c r="B138" s="1">
        <v>11060.2</v>
      </c>
      <c r="C138" s="1">
        <v>11076.2</v>
      </c>
      <c r="D138" s="1">
        <v>10956.3</v>
      </c>
      <c r="E138" s="1">
        <v>10980.45</v>
      </c>
      <c r="F138" s="1">
        <v>232502459</v>
      </c>
      <c r="G138" s="1">
        <v>13320.2</v>
      </c>
      <c r="H138" s="3">
        <f>IF(ISERR(LN(Table2734[[#This Row],[Close]]/E137)),"-",LN(Table2734[[#This Row],[Close]]/E137))</f>
        <v>-2.5104044836980507E-3</v>
      </c>
    </row>
    <row r="139" spans="1:8" x14ac:dyDescent="0.3">
      <c r="A139" s="2">
        <v>43300</v>
      </c>
      <c r="B139" s="1">
        <v>10999.5</v>
      </c>
      <c r="C139" s="1">
        <v>11006.5</v>
      </c>
      <c r="D139" s="1">
        <v>10935.45</v>
      </c>
      <c r="E139" s="1">
        <v>10957.1</v>
      </c>
      <c r="F139" s="1">
        <v>222056399</v>
      </c>
      <c r="G139" s="1">
        <v>12199.98</v>
      </c>
      <c r="H139" s="3">
        <f>IF(ISERR(LN(Table2734[[#This Row],[Close]]/E138)),"-",LN(Table2734[[#This Row],[Close]]/E138))</f>
        <v>-2.1287708807833992E-3</v>
      </c>
    </row>
    <row r="140" spans="1:8" x14ac:dyDescent="0.3">
      <c r="A140" s="2">
        <v>43301</v>
      </c>
      <c r="B140" s="1">
        <v>10963.5</v>
      </c>
      <c r="C140" s="1">
        <v>11030.25</v>
      </c>
      <c r="D140" s="1">
        <v>10946.2</v>
      </c>
      <c r="E140" s="1">
        <v>11010.2</v>
      </c>
      <c r="F140" s="1">
        <v>193144113</v>
      </c>
      <c r="G140" s="1">
        <v>14105.94</v>
      </c>
      <c r="H140" s="3">
        <f>IF(ISERR(LN(Table2734[[#This Row],[Close]]/E139)),"-",LN(Table2734[[#This Row],[Close]]/E139))</f>
        <v>4.8344679065168992E-3</v>
      </c>
    </row>
    <row r="141" spans="1:8" x14ac:dyDescent="0.3">
      <c r="A141" s="2">
        <v>43304</v>
      </c>
      <c r="B141" s="1">
        <v>11019.85</v>
      </c>
      <c r="C141" s="1">
        <v>11093.4</v>
      </c>
      <c r="D141" s="1">
        <v>11010.95</v>
      </c>
      <c r="E141" s="1">
        <v>11084.75</v>
      </c>
      <c r="F141" s="1">
        <v>236153085</v>
      </c>
      <c r="G141" s="1">
        <v>14932.51</v>
      </c>
      <c r="H141" s="3">
        <f>IF(ISERR(LN(Table2734[[#This Row],[Close]]/E140)),"-",LN(Table2734[[#This Row],[Close]]/E140))</f>
        <v>6.7481739405328336E-3</v>
      </c>
    </row>
    <row r="142" spans="1:8" x14ac:dyDescent="0.3">
      <c r="A142" s="2">
        <v>43305</v>
      </c>
      <c r="B142" s="1">
        <v>11109</v>
      </c>
      <c r="C142" s="1">
        <v>11143.4</v>
      </c>
      <c r="D142" s="1">
        <v>11092.5</v>
      </c>
      <c r="E142" s="1">
        <v>11134.3</v>
      </c>
      <c r="F142" s="1">
        <v>212247395</v>
      </c>
      <c r="G142" s="1">
        <v>13931.15</v>
      </c>
      <c r="H142" s="3">
        <f>IF(ISERR(LN(Table2734[[#This Row],[Close]]/E141)),"-",LN(Table2734[[#This Row],[Close]]/E141))</f>
        <v>4.4601440782581301E-3</v>
      </c>
    </row>
    <row r="143" spans="1:8" x14ac:dyDescent="0.3">
      <c r="A143" s="2">
        <v>43306</v>
      </c>
      <c r="B143" s="1">
        <v>11148.4</v>
      </c>
      <c r="C143" s="1">
        <v>11157.15</v>
      </c>
      <c r="D143" s="1">
        <v>11113.25</v>
      </c>
      <c r="E143" s="1">
        <v>11132</v>
      </c>
      <c r="F143" s="1">
        <v>212333169</v>
      </c>
      <c r="G143" s="1">
        <v>12528.8</v>
      </c>
      <c r="H143" s="3">
        <f>IF(ISERR(LN(Table2734[[#This Row],[Close]]/E142)),"-",LN(Table2734[[#This Row],[Close]]/E142))</f>
        <v>-2.0659022901692162E-4</v>
      </c>
    </row>
    <row r="144" spans="1:8" x14ac:dyDescent="0.3">
      <c r="A144" s="2">
        <v>43307</v>
      </c>
      <c r="B144" s="1">
        <v>11132.95</v>
      </c>
      <c r="C144" s="1">
        <v>11185.85</v>
      </c>
      <c r="D144" s="1">
        <v>11125.7</v>
      </c>
      <c r="E144" s="1">
        <v>11167.3</v>
      </c>
      <c r="F144" s="1">
        <v>376657398</v>
      </c>
      <c r="G144" s="1">
        <v>21595.33</v>
      </c>
      <c r="H144" s="3">
        <f>IF(ISERR(LN(Table2734[[#This Row],[Close]]/E143)),"-",LN(Table2734[[#This Row],[Close]]/E143))</f>
        <v>3.1660213088618083E-3</v>
      </c>
    </row>
    <row r="145" spans="1:8" x14ac:dyDescent="0.3">
      <c r="A145" s="2">
        <v>43308</v>
      </c>
      <c r="B145" s="1">
        <v>11232.75</v>
      </c>
      <c r="C145" s="1">
        <v>11283.4</v>
      </c>
      <c r="D145" s="1">
        <v>11210.25</v>
      </c>
      <c r="E145" s="1">
        <v>11278.35</v>
      </c>
      <c r="F145" s="1">
        <v>324343457</v>
      </c>
      <c r="G145" s="1">
        <v>15203.09</v>
      </c>
      <c r="H145" s="3">
        <f>IF(ISERR(LN(Table2734[[#This Row],[Close]]/E144)),"-",LN(Table2734[[#This Row],[Close]]/E144))</f>
        <v>9.8950938021973352E-3</v>
      </c>
    </row>
    <row r="146" spans="1:8" x14ac:dyDescent="0.3">
      <c r="A146" s="2">
        <v>43311</v>
      </c>
      <c r="B146" s="1">
        <v>11296.65</v>
      </c>
      <c r="C146" s="1">
        <v>11328.1</v>
      </c>
      <c r="D146" s="1">
        <v>11261.45</v>
      </c>
      <c r="E146" s="1">
        <v>11319.55</v>
      </c>
      <c r="F146" s="1">
        <v>287435926</v>
      </c>
      <c r="G146" s="1">
        <v>14716.66</v>
      </c>
      <c r="H146" s="3">
        <f>IF(ISERR(LN(Table2734[[#This Row],[Close]]/E145)),"-",LN(Table2734[[#This Row],[Close]]/E145))</f>
        <v>3.6463605599989543E-3</v>
      </c>
    </row>
    <row r="147" spans="1:8" x14ac:dyDescent="0.3">
      <c r="A147" s="2">
        <v>43312</v>
      </c>
      <c r="B147" s="1">
        <v>11311.05</v>
      </c>
      <c r="C147" s="1">
        <v>11366</v>
      </c>
      <c r="D147" s="1">
        <v>11267.75</v>
      </c>
      <c r="E147" s="1">
        <v>11356.5</v>
      </c>
      <c r="F147" s="1">
        <v>264430889</v>
      </c>
      <c r="G147" s="1">
        <v>15297.4</v>
      </c>
      <c r="H147" s="3">
        <f>IF(ISERR(LN(Table2734[[#This Row],[Close]]/E146)),"-",LN(Table2734[[#This Row],[Close]]/E146))</f>
        <v>3.2589478946312938E-3</v>
      </c>
    </row>
    <row r="148" spans="1:8" x14ac:dyDescent="0.3">
      <c r="A148" s="2">
        <v>43313</v>
      </c>
      <c r="B148" s="1">
        <v>11359.8</v>
      </c>
      <c r="C148" s="1">
        <v>11390.55</v>
      </c>
      <c r="D148" s="1">
        <v>11313.55</v>
      </c>
      <c r="E148" s="1">
        <v>11346.2</v>
      </c>
      <c r="F148" s="1">
        <v>278012697</v>
      </c>
      <c r="G148" s="1">
        <v>14436.12</v>
      </c>
      <c r="H148" s="3">
        <f>IF(ISERR(LN(Table2734[[#This Row],[Close]]/E147)),"-",LN(Table2734[[#This Row],[Close]]/E147))</f>
        <v>-9.0738112265936017E-4</v>
      </c>
    </row>
    <row r="149" spans="1:8" x14ac:dyDescent="0.3">
      <c r="A149" s="2">
        <v>43314</v>
      </c>
      <c r="B149" s="1">
        <v>11328.9</v>
      </c>
      <c r="C149" s="1">
        <v>11328.9</v>
      </c>
      <c r="D149" s="1">
        <v>11234.95</v>
      </c>
      <c r="E149" s="1">
        <v>11244.7</v>
      </c>
      <c r="F149" s="1">
        <v>216533127</v>
      </c>
      <c r="G149" s="1">
        <v>12267.66</v>
      </c>
      <c r="H149" s="3">
        <f>IF(ISERR(LN(Table2734[[#This Row],[Close]]/E148)),"-",LN(Table2734[[#This Row],[Close]]/E148))</f>
        <v>-8.9859795750619302E-3</v>
      </c>
    </row>
    <row r="150" spans="1:8" x14ac:dyDescent="0.3">
      <c r="A150" s="2">
        <v>43315</v>
      </c>
      <c r="B150" s="1">
        <v>11297.8</v>
      </c>
      <c r="C150" s="1">
        <v>11368</v>
      </c>
      <c r="D150" s="1">
        <v>11294.55</v>
      </c>
      <c r="E150" s="1">
        <v>11360.8</v>
      </c>
      <c r="F150" s="1">
        <v>225146360</v>
      </c>
      <c r="G150" s="1">
        <v>12984.66</v>
      </c>
      <c r="H150" s="3">
        <f>IF(ISERR(LN(Table2734[[#This Row],[Close]]/E149)),"-",LN(Table2734[[#This Row],[Close]]/E149))</f>
        <v>1.0271926817053497E-2</v>
      </c>
    </row>
    <row r="151" spans="1:8" x14ac:dyDescent="0.3">
      <c r="A151" s="2">
        <v>43318</v>
      </c>
      <c r="B151" s="1">
        <v>11401.5</v>
      </c>
      <c r="C151" s="1">
        <v>11427.65</v>
      </c>
      <c r="D151" s="1">
        <v>11370.6</v>
      </c>
      <c r="E151" s="1">
        <v>11387.1</v>
      </c>
      <c r="F151" s="1">
        <v>210002582</v>
      </c>
      <c r="G151" s="1">
        <v>11321.55</v>
      </c>
      <c r="H151" s="3">
        <f>IF(ISERR(LN(Table2734[[#This Row],[Close]]/E150)),"-",LN(Table2734[[#This Row],[Close]]/E150))</f>
        <v>2.312302385563333E-3</v>
      </c>
    </row>
    <row r="152" spans="1:8" x14ac:dyDescent="0.3">
      <c r="A152" s="2">
        <v>43319</v>
      </c>
      <c r="B152" s="1">
        <v>11423.15</v>
      </c>
      <c r="C152" s="1">
        <v>11428.95</v>
      </c>
      <c r="D152" s="1">
        <v>11359.7</v>
      </c>
      <c r="E152" s="1">
        <v>11389.45</v>
      </c>
      <c r="F152" s="1">
        <v>233409612</v>
      </c>
      <c r="G152" s="1">
        <v>12457.71</v>
      </c>
      <c r="H152" s="3">
        <f>IF(ISERR(LN(Table2734[[#This Row],[Close]]/E151)),"-",LN(Table2734[[#This Row],[Close]]/E151))</f>
        <v>2.0635258705455244E-4</v>
      </c>
    </row>
    <row r="153" spans="1:8" x14ac:dyDescent="0.3">
      <c r="A153" s="2">
        <v>43320</v>
      </c>
      <c r="B153" s="1">
        <v>11412.5</v>
      </c>
      <c r="C153" s="1">
        <v>11459.95</v>
      </c>
      <c r="D153" s="1">
        <v>11379.3</v>
      </c>
      <c r="E153" s="1">
        <v>11450</v>
      </c>
      <c r="F153" s="1">
        <v>217047641</v>
      </c>
      <c r="G153" s="1">
        <v>12422.62</v>
      </c>
      <c r="H153" s="3">
        <f>IF(ISERR(LN(Table2734[[#This Row],[Close]]/E152)),"-",LN(Table2734[[#This Row],[Close]]/E152))</f>
        <v>5.3022416789647508E-3</v>
      </c>
    </row>
    <row r="154" spans="1:8" x14ac:dyDescent="0.3">
      <c r="A154" s="2">
        <v>43321</v>
      </c>
      <c r="B154" s="1">
        <v>11493.25</v>
      </c>
      <c r="C154" s="1">
        <v>11495.2</v>
      </c>
      <c r="D154" s="1">
        <v>11454.1</v>
      </c>
      <c r="E154" s="1">
        <v>11470.7</v>
      </c>
      <c r="F154" s="1">
        <v>311521403</v>
      </c>
      <c r="G154" s="1">
        <v>15842.76</v>
      </c>
      <c r="H154" s="3">
        <f>IF(ISERR(LN(Table2734[[#This Row],[Close]]/E153)),"-",LN(Table2734[[#This Row],[Close]]/E153))</f>
        <v>1.806228049557314E-3</v>
      </c>
    </row>
    <row r="155" spans="1:8" x14ac:dyDescent="0.3">
      <c r="A155" s="2">
        <v>43322</v>
      </c>
      <c r="B155" s="1">
        <v>11474.95</v>
      </c>
      <c r="C155" s="1">
        <v>11478.75</v>
      </c>
      <c r="D155" s="1">
        <v>11419.65</v>
      </c>
      <c r="E155" s="1">
        <v>11429.5</v>
      </c>
      <c r="F155" s="1">
        <v>336424182</v>
      </c>
      <c r="G155" s="1">
        <v>15738.26</v>
      </c>
      <c r="H155" s="3">
        <f>IF(ISERR(LN(Table2734[[#This Row],[Close]]/E154)),"-",LN(Table2734[[#This Row],[Close]]/E154))</f>
        <v>-3.5982257318400699E-3</v>
      </c>
    </row>
    <row r="156" spans="1:8" x14ac:dyDescent="0.3">
      <c r="A156" s="2">
        <v>43325</v>
      </c>
      <c r="B156" s="1">
        <v>11369.6</v>
      </c>
      <c r="C156" s="1">
        <v>11406.3</v>
      </c>
      <c r="D156" s="1">
        <v>11340.3</v>
      </c>
      <c r="E156" s="1">
        <v>11355.75</v>
      </c>
      <c r="F156" s="1">
        <v>254466760</v>
      </c>
      <c r="G156" s="1">
        <v>12899.22</v>
      </c>
      <c r="H156" s="3">
        <f>IF(ISERR(LN(Table2734[[#This Row],[Close]]/E155)),"-",LN(Table2734[[#This Row],[Close]]/E155))</f>
        <v>-6.4735087435117758E-3</v>
      </c>
    </row>
    <row r="157" spans="1:8" x14ac:dyDescent="0.3">
      <c r="A157" s="2">
        <v>43326</v>
      </c>
      <c r="B157" s="1">
        <v>11381.7</v>
      </c>
      <c r="C157" s="1">
        <v>11452.45</v>
      </c>
      <c r="D157" s="1">
        <v>11370.8</v>
      </c>
      <c r="E157" s="1">
        <v>11435.1</v>
      </c>
      <c r="F157" s="1">
        <v>239841680</v>
      </c>
      <c r="G157" s="1">
        <v>13935.35</v>
      </c>
      <c r="H157" s="3">
        <f>IF(ISERR(LN(Table2734[[#This Row],[Close]]/E156)),"-",LN(Table2734[[#This Row],[Close]]/E156))</f>
        <v>6.9633489429444069E-3</v>
      </c>
    </row>
    <row r="158" spans="1:8" x14ac:dyDescent="0.3">
      <c r="A158" s="2">
        <v>43328</v>
      </c>
      <c r="B158" s="1">
        <v>11397.15</v>
      </c>
      <c r="C158" s="1">
        <v>11449.85</v>
      </c>
      <c r="D158" s="1">
        <v>11366.25</v>
      </c>
      <c r="E158" s="1">
        <v>11385.05</v>
      </c>
      <c r="F158" s="1">
        <v>299610298</v>
      </c>
      <c r="G158" s="1">
        <v>17081.62</v>
      </c>
      <c r="H158" s="3">
        <f>IF(ISERR(LN(Table2734[[#This Row],[Close]]/E157)),"-",LN(Table2734[[#This Row],[Close]]/E157))</f>
        <v>-4.38648126781707E-3</v>
      </c>
    </row>
    <row r="159" spans="1:8" x14ac:dyDescent="0.3">
      <c r="A159" s="2">
        <v>43329</v>
      </c>
      <c r="B159" s="1">
        <v>11437.15</v>
      </c>
      <c r="C159" s="1">
        <v>11486.45</v>
      </c>
      <c r="D159" s="1">
        <v>11431.8</v>
      </c>
      <c r="E159" s="1">
        <v>11470.75</v>
      </c>
      <c r="F159" s="1">
        <v>241985503</v>
      </c>
      <c r="G159" s="1">
        <v>13275.31</v>
      </c>
      <c r="H159" s="3">
        <f>IF(ISERR(LN(Table2734[[#This Row],[Close]]/E158)),"-",LN(Table2734[[#This Row],[Close]]/E158))</f>
        <v>7.4992257226116294E-3</v>
      </c>
    </row>
    <row r="160" spans="1:8" x14ac:dyDescent="0.3">
      <c r="A160" s="2">
        <v>43332</v>
      </c>
      <c r="B160" s="1">
        <v>11502.1</v>
      </c>
      <c r="C160" s="1">
        <v>11565.3</v>
      </c>
      <c r="D160" s="1">
        <v>11499.65</v>
      </c>
      <c r="E160" s="1">
        <v>11551.75</v>
      </c>
      <c r="F160" s="1">
        <v>239843358</v>
      </c>
      <c r="G160" s="1">
        <v>14119.93</v>
      </c>
      <c r="H160" s="3">
        <f>IF(ISERR(LN(Table2734[[#This Row],[Close]]/E159)),"-",LN(Table2734[[#This Row],[Close]]/E159))</f>
        <v>7.0366236698632748E-3</v>
      </c>
    </row>
    <row r="161" spans="1:8" x14ac:dyDescent="0.3">
      <c r="A161" s="2">
        <v>43333</v>
      </c>
      <c r="B161" s="1">
        <v>11576.2</v>
      </c>
      <c r="C161" s="1">
        <v>11581.75</v>
      </c>
      <c r="D161" s="1">
        <v>11539.6</v>
      </c>
      <c r="E161" s="1">
        <v>11570.9</v>
      </c>
      <c r="F161" s="1">
        <v>231063669</v>
      </c>
      <c r="G161" s="1">
        <v>13528.83</v>
      </c>
      <c r="H161" s="3">
        <f>IF(ISERR(LN(Table2734[[#This Row],[Close]]/E160)),"-",LN(Table2734[[#This Row],[Close]]/E160))</f>
        <v>1.6563849194054057E-3</v>
      </c>
    </row>
    <row r="162" spans="1:8" x14ac:dyDescent="0.3">
      <c r="A162" s="2">
        <v>43335</v>
      </c>
      <c r="B162" s="1">
        <v>11620.7</v>
      </c>
      <c r="C162" s="1">
        <v>11620.7</v>
      </c>
      <c r="D162" s="1">
        <v>11546.7</v>
      </c>
      <c r="E162" s="1">
        <v>11582.75</v>
      </c>
      <c r="F162" s="1">
        <v>256163842</v>
      </c>
      <c r="G162" s="1">
        <v>16117.77</v>
      </c>
      <c r="H162" s="3">
        <f>IF(ISERR(LN(Table2734[[#This Row],[Close]]/E161)),"-",LN(Table2734[[#This Row],[Close]]/E161))</f>
        <v>1.0235968009065074E-3</v>
      </c>
    </row>
    <row r="163" spans="1:8" x14ac:dyDescent="0.3">
      <c r="A163" s="2">
        <v>43336</v>
      </c>
      <c r="B163" s="1">
        <v>11566.6</v>
      </c>
      <c r="C163" s="1">
        <v>11604.6</v>
      </c>
      <c r="D163" s="1">
        <v>11532</v>
      </c>
      <c r="E163" s="1">
        <v>11557.1</v>
      </c>
      <c r="F163" s="1">
        <v>225604574</v>
      </c>
      <c r="G163" s="1">
        <v>13019.55</v>
      </c>
      <c r="H163" s="3">
        <f>IF(ISERR(LN(Table2734[[#This Row],[Close]]/E162)),"-",LN(Table2734[[#This Row],[Close]]/E162))</f>
        <v>-2.2169556419407827E-3</v>
      </c>
    </row>
    <row r="164" spans="1:8" x14ac:dyDescent="0.3">
      <c r="A164" s="2">
        <v>43339</v>
      </c>
      <c r="B164" s="1">
        <v>11605.85</v>
      </c>
      <c r="C164" s="1">
        <v>11700.95</v>
      </c>
      <c r="D164" s="1">
        <v>11595.6</v>
      </c>
      <c r="E164" s="1">
        <v>11691.95</v>
      </c>
      <c r="F164" s="1">
        <v>205689327</v>
      </c>
      <c r="G164" s="1">
        <v>11707.5</v>
      </c>
      <c r="H164" s="3">
        <f>IF(ISERR(LN(Table2734[[#This Row],[Close]]/E163)),"-",LN(Table2734[[#This Row],[Close]]/E163))</f>
        <v>1.1600604091100921E-2</v>
      </c>
    </row>
    <row r="165" spans="1:8" x14ac:dyDescent="0.3">
      <c r="A165" s="2">
        <v>43340</v>
      </c>
      <c r="B165" s="1">
        <v>11731.95</v>
      </c>
      <c r="C165" s="1">
        <v>11760.2</v>
      </c>
      <c r="D165" s="1">
        <v>11710.5</v>
      </c>
      <c r="E165" s="1">
        <v>11738.5</v>
      </c>
      <c r="F165" s="1">
        <v>249420312</v>
      </c>
      <c r="G165" s="1">
        <v>13946.7</v>
      </c>
      <c r="H165" s="3">
        <f>IF(ISERR(LN(Table2734[[#This Row],[Close]]/E164)),"-",LN(Table2734[[#This Row],[Close]]/E164))</f>
        <v>3.973467111897261E-3</v>
      </c>
    </row>
    <row r="166" spans="1:8" x14ac:dyDescent="0.3">
      <c r="A166" s="2">
        <v>43341</v>
      </c>
      <c r="B166" s="1">
        <v>11744.95</v>
      </c>
      <c r="C166" s="1">
        <v>11753.2</v>
      </c>
      <c r="D166" s="1">
        <v>11678.85</v>
      </c>
      <c r="E166" s="1">
        <v>11691.9</v>
      </c>
      <c r="F166" s="1">
        <v>259351550</v>
      </c>
      <c r="G166" s="1">
        <v>14324.65</v>
      </c>
      <c r="H166" s="3">
        <f>IF(ISERR(LN(Table2734[[#This Row],[Close]]/E165)),"-",LN(Table2734[[#This Row],[Close]]/E165))</f>
        <v>-3.9777435676563271E-3</v>
      </c>
    </row>
    <row r="167" spans="1:8" x14ac:dyDescent="0.3">
      <c r="A167" s="2">
        <v>43342</v>
      </c>
      <c r="B167" s="1">
        <v>11694.75</v>
      </c>
      <c r="C167" s="1">
        <v>11698.8</v>
      </c>
      <c r="D167" s="1">
        <v>11639.7</v>
      </c>
      <c r="E167" s="1">
        <v>11676.8</v>
      </c>
      <c r="F167" s="1">
        <v>323450305</v>
      </c>
      <c r="G167" s="1">
        <v>18275.54</v>
      </c>
      <c r="H167" s="3">
        <f>IF(ISERR(LN(Table2734[[#This Row],[Close]]/E166)),"-",LN(Table2734[[#This Row],[Close]]/E166))</f>
        <v>-1.2923270957780808E-3</v>
      </c>
    </row>
    <row r="168" spans="1:8" x14ac:dyDescent="0.3">
      <c r="A168" s="2">
        <v>43343</v>
      </c>
      <c r="B168" s="1">
        <v>11675.85</v>
      </c>
      <c r="C168" s="1">
        <v>11727.65</v>
      </c>
      <c r="D168" s="1">
        <v>11640.1</v>
      </c>
      <c r="E168" s="1">
        <v>11680.5</v>
      </c>
      <c r="F168" s="1">
        <v>357230312</v>
      </c>
      <c r="G168" s="1">
        <v>20755.73</v>
      </c>
      <c r="H168" s="3">
        <f>IF(ISERR(LN(Table2734[[#This Row],[Close]]/E167)),"-",LN(Table2734[[#This Row],[Close]]/E167))</f>
        <v>3.1681744302199772E-4</v>
      </c>
    </row>
    <row r="169" spans="1:8" x14ac:dyDescent="0.3">
      <c r="A169" s="2">
        <v>43346</v>
      </c>
      <c r="B169" s="1">
        <v>11751.8</v>
      </c>
      <c r="C169" s="1">
        <v>11751.8</v>
      </c>
      <c r="D169" s="1">
        <v>11567.4</v>
      </c>
      <c r="E169" s="1">
        <v>11582.35</v>
      </c>
      <c r="F169" s="1">
        <v>241726864</v>
      </c>
      <c r="G169" s="1">
        <v>16139.58</v>
      </c>
      <c r="H169" s="3">
        <f>IF(ISERR(LN(Table2734[[#This Row],[Close]]/E168)),"-",LN(Table2734[[#This Row],[Close]]/E168))</f>
        <v>-8.4383970501899584E-3</v>
      </c>
    </row>
    <row r="170" spans="1:8" x14ac:dyDescent="0.3">
      <c r="A170" s="2">
        <v>43347</v>
      </c>
      <c r="B170" s="1">
        <v>11598.75</v>
      </c>
      <c r="C170" s="1">
        <v>11602.55</v>
      </c>
      <c r="D170" s="1">
        <v>11496.85</v>
      </c>
      <c r="E170" s="1">
        <v>11520.3</v>
      </c>
      <c r="F170" s="1">
        <v>262701030</v>
      </c>
      <c r="G170" s="1">
        <v>16254.78</v>
      </c>
      <c r="H170" s="3">
        <f>IF(ISERR(LN(Table2734[[#This Row],[Close]]/E169)),"-",LN(Table2734[[#This Row],[Close]]/E169))</f>
        <v>-5.371691057489936E-3</v>
      </c>
    </row>
    <row r="171" spans="1:8" x14ac:dyDescent="0.3">
      <c r="A171" s="2">
        <v>43348</v>
      </c>
      <c r="B171" s="1">
        <v>11514.85</v>
      </c>
      <c r="C171" s="1">
        <v>11542.65</v>
      </c>
      <c r="D171" s="1">
        <v>11393.85</v>
      </c>
      <c r="E171" s="1">
        <v>11476.95</v>
      </c>
      <c r="F171" s="1">
        <v>253689858</v>
      </c>
      <c r="G171" s="1">
        <v>15078.23</v>
      </c>
      <c r="H171" s="3">
        <f>IF(ISERR(LN(Table2734[[#This Row],[Close]]/E170)),"-",LN(Table2734[[#This Row],[Close]]/E170))</f>
        <v>-3.770020445457141E-3</v>
      </c>
    </row>
    <row r="172" spans="1:8" x14ac:dyDescent="0.3">
      <c r="A172" s="2">
        <v>43349</v>
      </c>
      <c r="B172" s="1">
        <v>11514.15</v>
      </c>
      <c r="C172" s="1">
        <v>11562.25</v>
      </c>
      <c r="D172" s="1">
        <v>11436.05</v>
      </c>
      <c r="E172" s="1">
        <v>11536.9</v>
      </c>
      <c r="F172" s="1">
        <v>255558129</v>
      </c>
      <c r="G172" s="1">
        <v>15161</v>
      </c>
      <c r="H172" s="3">
        <f>IF(ISERR(LN(Table2734[[#This Row],[Close]]/E171)),"-",LN(Table2734[[#This Row],[Close]]/E171))</f>
        <v>5.2099179931275122E-3</v>
      </c>
    </row>
    <row r="173" spans="1:8" x14ac:dyDescent="0.3">
      <c r="A173" s="2">
        <v>43350</v>
      </c>
      <c r="B173" s="1">
        <v>11558.25</v>
      </c>
      <c r="C173" s="1">
        <v>11603</v>
      </c>
      <c r="D173" s="1">
        <v>11484.4</v>
      </c>
      <c r="E173" s="1">
        <v>11589.1</v>
      </c>
      <c r="F173" s="1">
        <v>305029077</v>
      </c>
      <c r="G173" s="1">
        <v>16441.02</v>
      </c>
      <c r="H173" s="3">
        <f>IF(ISERR(LN(Table2734[[#This Row],[Close]]/E172)),"-",LN(Table2734[[#This Row],[Close]]/E172))</f>
        <v>4.5144070442281106E-3</v>
      </c>
    </row>
    <row r="174" spans="1:8" x14ac:dyDescent="0.3">
      <c r="A174" s="2">
        <v>43353</v>
      </c>
      <c r="B174" s="1">
        <v>11570.25</v>
      </c>
      <c r="C174" s="1">
        <v>11573</v>
      </c>
      <c r="D174" s="1">
        <v>11427.3</v>
      </c>
      <c r="E174" s="1">
        <v>11438.1</v>
      </c>
      <c r="F174" s="1">
        <v>295597988</v>
      </c>
      <c r="G174" s="1">
        <v>16513.89</v>
      </c>
      <c r="H174" s="3">
        <f>IF(ISERR(LN(Table2734[[#This Row],[Close]]/E173)),"-",LN(Table2734[[#This Row],[Close]]/E173))</f>
        <v>-1.311511294512481E-2</v>
      </c>
    </row>
    <row r="175" spans="1:8" x14ac:dyDescent="0.3">
      <c r="A175" s="2">
        <v>43354</v>
      </c>
      <c r="B175" s="1">
        <v>11476.85</v>
      </c>
      <c r="C175" s="1">
        <v>11479.4</v>
      </c>
      <c r="D175" s="1">
        <v>11274</v>
      </c>
      <c r="E175" s="1">
        <v>11287.5</v>
      </c>
      <c r="F175" s="1">
        <v>318093125</v>
      </c>
      <c r="G175" s="1">
        <v>18745.54</v>
      </c>
      <c r="H175" s="3">
        <f>IF(ISERR(LN(Table2734[[#This Row],[Close]]/E174)),"-",LN(Table2734[[#This Row],[Close]]/E174))</f>
        <v>-1.3253969499003263E-2</v>
      </c>
    </row>
    <row r="176" spans="1:8" x14ac:dyDescent="0.3">
      <c r="A176" s="2">
        <v>43355</v>
      </c>
      <c r="B176" s="1">
        <v>11340.1</v>
      </c>
      <c r="C176" s="1">
        <v>11380.75</v>
      </c>
      <c r="D176" s="1">
        <v>11250.2</v>
      </c>
      <c r="E176" s="1">
        <v>11369.9</v>
      </c>
      <c r="F176" s="1">
        <v>276509748</v>
      </c>
      <c r="G176" s="1">
        <v>15567.9</v>
      </c>
      <c r="H176" s="3">
        <f>IF(ISERR(LN(Table2734[[#This Row],[Close]]/E175)),"-",LN(Table2734[[#This Row],[Close]]/E175))</f>
        <v>7.2735939059058573E-3</v>
      </c>
    </row>
    <row r="177" spans="1:8" x14ac:dyDescent="0.3">
      <c r="A177" s="2">
        <v>43357</v>
      </c>
      <c r="B177" s="1">
        <v>11443.5</v>
      </c>
      <c r="C177" s="1">
        <v>11523.25</v>
      </c>
      <c r="D177" s="1">
        <v>11430.55</v>
      </c>
      <c r="E177" s="1">
        <v>11515.2</v>
      </c>
      <c r="F177" s="1">
        <v>285218296</v>
      </c>
      <c r="G177" s="1">
        <v>16423.36</v>
      </c>
      <c r="H177" s="3">
        <f>IF(ISERR(LN(Table2734[[#This Row],[Close]]/E176)),"-",LN(Table2734[[#This Row],[Close]]/E176))</f>
        <v>1.2698389122393185E-2</v>
      </c>
    </row>
    <row r="178" spans="1:8" x14ac:dyDescent="0.3">
      <c r="A178" s="2">
        <v>43360</v>
      </c>
      <c r="B178" s="1">
        <v>11464.95</v>
      </c>
      <c r="C178" s="1">
        <v>11464.95</v>
      </c>
      <c r="D178" s="1">
        <v>11366.9</v>
      </c>
      <c r="E178" s="1">
        <v>11377.75</v>
      </c>
      <c r="F178" s="1">
        <v>207620518</v>
      </c>
      <c r="G178" s="1">
        <v>11294.84</v>
      </c>
      <c r="H178" s="3">
        <f>IF(ISERR(LN(Table2734[[#This Row],[Close]]/E177)),"-",LN(Table2734[[#This Row],[Close]]/E177))</f>
        <v>-1.2008207911445088E-2</v>
      </c>
    </row>
    <row r="179" spans="1:8" x14ac:dyDescent="0.3">
      <c r="A179" s="2">
        <v>43361</v>
      </c>
      <c r="B179" s="1">
        <v>11381.55</v>
      </c>
      <c r="C179" s="1">
        <v>11411.45</v>
      </c>
      <c r="D179" s="1">
        <v>11268.95</v>
      </c>
      <c r="E179" s="1">
        <v>11278.9</v>
      </c>
      <c r="F179" s="1">
        <v>248298794</v>
      </c>
      <c r="G179" s="1">
        <v>13814.11</v>
      </c>
      <c r="H179" s="3">
        <f>IF(ISERR(LN(Table2734[[#This Row],[Close]]/E178)),"-",LN(Table2734[[#This Row],[Close]]/E178))</f>
        <v>-8.7259702757044692E-3</v>
      </c>
    </row>
    <row r="180" spans="1:8" x14ac:dyDescent="0.3">
      <c r="A180" s="2">
        <v>43362</v>
      </c>
      <c r="B180" s="1">
        <v>11326.65</v>
      </c>
      <c r="C180" s="1">
        <v>11332.05</v>
      </c>
      <c r="D180" s="1">
        <v>11210.9</v>
      </c>
      <c r="E180" s="1">
        <v>11234.35</v>
      </c>
      <c r="F180" s="1">
        <v>258424384</v>
      </c>
      <c r="G180" s="1">
        <v>15116.69</v>
      </c>
      <c r="H180" s="3">
        <f>IF(ISERR(LN(Table2734[[#This Row],[Close]]/E179)),"-",LN(Table2734[[#This Row],[Close]]/E179))</f>
        <v>-3.9576745382891472E-3</v>
      </c>
    </row>
    <row r="181" spans="1:8" x14ac:dyDescent="0.3">
      <c r="A181" s="2">
        <v>43364</v>
      </c>
      <c r="B181" s="1">
        <v>11271.3</v>
      </c>
      <c r="C181" s="1">
        <v>11346.8</v>
      </c>
      <c r="D181" s="1">
        <v>10866.45</v>
      </c>
      <c r="E181" s="1">
        <v>11143.1</v>
      </c>
      <c r="F181" s="1">
        <v>741153209</v>
      </c>
      <c r="G181" s="1">
        <v>35131.19</v>
      </c>
      <c r="H181" s="3">
        <f>IF(ISERR(LN(Table2734[[#This Row],[Close]]/E180)),"-",LN(Table2734[[#This Row],[Close]]/E180))</f>
        <v>-8.1555767773956976E-3</v>
      </c>
    </row>
    <row r="182" spans="1:8" x14ac:dyDescent="0.3">
      <c r="A182" s="2">
        <v>43367</v>
      </c>
      <c r="B182" s="1">
        <v>11164.4</v>
      </c>
      <c r="C182" s="1">
        <v>11170.15</v>
      </c>
      <c r="D182" s="1">
        <v>10943.6</v>
      </c>
      <c r="E182" s="1">
        <v>10967.4</v>
      </c>
      <c r="F182" s="1">
        <v>398815949</v>
      </c>
      <c r="G182" s="1">
        <v>23023.34</v>
      </c>
      <c r="H182" s="3">
        <f>IF(ISERR(LN(Table2734[[#This Row],[Close]]/E181)),"-",LN(Table2734[[#This Row],[Close]]/E181))</f>
        <v>-1.5893236100092235E-2</v>
      </c>
    </row>
    <row r="183" spans="1:8" x14ac:dyDescent="0.3">
      <c r="A183" s="2">
        <v>43368</v>
      </c>
      <c r="B183" s="1">
        <v>10969.95</v>
      </c>
      <c r="C183" s="1">
        <v>11080.6</v>
      </c>
      <c r="D183" s="1">
        <v>10882.85</v>
      </c>
      <c r="E183" s="1">
        <v>11067.45</v>
      </c>
      <c r="F183" s="1">
        <v>417548830</v>
      </c>
      <c r="G183" s="1">
        <v>22878.57</v>
      </c>
      <c r="H183" s="3">
        <f>IF(ISERR(LN(Table2734[[#This Row],[Close]]/E182)),"-",LN(Table2734[[#This Row],[Close]]/E182))</f>
        <v>9.081131713379249E-3</v>
      </c>
    </row>
    <row r="184" spans="1:8" x14ac:dyDescent="0.3">
      <c r="A184" s="2">
        <v>43369</v>
      </c>
      <c r="B184" s="1">
        <v>11145.55</v>
      </c>
      <c r="C184" s="1">
        <v>11145.55</v>
      </c>
      <c r="D184" s="1">
        <v>10993.05</v>
      </c>
      <c r="E184" s="1">
        <v>11053.8</v>
      </c>
      <c r="F184" s="1">
        <v>351041146</v>
      </c>
      <c r="G184" s="1">
        <v>17803.68</v>
      </c>
      <c r="H184" s="3">
        <f>IF(ISERR(LN(Table2734[[#This Row],[Close]]/E183)),"-",LN(Table2734[[#This Row],[Close]]/E183))</f>
        <v>-1.2341076324745481E-3</v>
      </c>
    </row>
    <row r="185" spans="1:8" x14ac:dyDescent="0.3">
      <c r="A185" s="2">
        <v>43370</v>
      </c>
      <c r="B185" s="1">
        <v>11079.8</v>
      </c>
      <c r="C185" s="1">
        <v>11089.45</v>
      </c>
      <c r="D185" s="1">
        <v>10953.35</v>
      </c>
      <c r="E185" s="1">
        <v>10977.55</v>
      </c>
      <c r="F185" s="1">
        <v>418210067</v>
      </c>
      <c r="G185" s="1">
        <v>22582.86</v>
      </c>
      <c r="H185" s="3">
        <f>IF(ISERR(LN(Table2734[[#This Row],[Close]]/E184)),"-",LN(Table2734[[#This Row],[Close]]/E184))</f>
        <v>-6.9219820348958589E-3</v>
      </c>
    </row>
    <row r="186" spans="1:8" x14ac:dyDescent="0.3">
      <c r="A186" s="2">
        <v>43371</v>
      </c>
      <c r="B186" s="1">
        <v>11008.1</v>
      </c>
      <c r="C186" s="1">
        <v>11034.1</v>
      </c>
      <c r="D186" s="1">
        <v>10850.3</v>
      </c>
      <c r="E186" s="1">
        <v>10930.45</v>
      </c>
      <c r="F186" s="1">
        <v>492894147</v>
      </c>
      <c r="G186" s="1">
        <v>23227.86</v>
      </c>
      <c r="H186" s="3">
        <f>IF(ISERR(LN(Table2734[[#This Row],[Close]]/E185)),"-",LN(Table2734[[#This Row],[Close]]/E185))</f>
        <v>-4.2998057847973671E-3</v>
      </c>
    </row>
    <row r="187" spans="1:8" x14ac:dyDescent="0.3">
      <c r="A187" s="2">
        <v>43374</v>
      </c>
      <c r="B187" s="1">
        <v>10930.9</v>
      </c>
      <c r="C187" s="1">
        <v>11035.65</v>
      </c>
      <c r="D187" s="1">
        <v>10821.55</v>
      </c>
      <c r="E187" s="1">
        <v>11008.3</v>
      </c>
      <c r="F187" s="1">
        <v>398987274</v>
      </c>
      <c r="G187" s="1">
        <v>20391.72</v>
      </c>
      <c r="H187" s="3">
        <f>IF(ISERR(LN(Table2734[[#This Row],[Close]]/E186)),"-",LN(Table2734[[#This Row],[Close]]/E186))</f>
        <v>7.0970612969229975E-3</v>
      </c>
    </row>
    <row r="188" spans="1:8" x14ac:dyDescent="0.3">
      <c r="A188" s="2">
        <v>43376</v>
      </c>
      <c r="B188" s="1">
        <v>10982.7</v>
      </c>
      <c r="C188" s="1">
        <v>10989.05</v>
      </c>
      <c r="D188" s="1">
        <v>10843.75</v>
      </c>
      <c r="E188" s="1">
        <v>10858.25</v>
      </c>
      <c r="F188" s="1">
        <v>398756507</v>
      </c>
      <c r="G188" s="1">
        <v>21225.59</v>
      </c>
      <c r="H188" s="3">
        <f>IF(ISERR(LN(Table2734[[#This Row],[Close]]/E187)),"-",LN(Table2734[[#This Row],[Close]]/E187))</f>
        <v>-1.3724374010345193E-2</v>
      </c>
    </row>
    <row r="189" spans="1:8" x14ac:dyDescent="0.3">
      <c r="A189" s="2">
        <v>43377</v>
      </c>
      <c r="B189" s="1">
        <v>10754.7</v>
      </c>
      <c r="C189" s="1">
        <v>10754.7</v>
      </c>
      <c r="D189" s="1">
        <v>10547.25</v>
      </c>
      <c r="E189" s="1">
        <v>10599.25</v>
      </c>
      <c r="F189" s="1">
        <v>438202008</v>
      </c>
      <c r="G189" s="1">
        <v>23711.57</v>
      </c>
      <c r="H189" s="3">
        <f>IF(ISERR(LN(Table2734[[#This Row],[Close]]/E188)),"-",LN(Table2734[[#This Row],[Close]]/E188))</f>
        <v>-2.4141915818458322E-2</v>
      </c>
    </row>
    <row r="190" spans="1:8" x14ac:dyDescent="0.3">
      <c r="A190" s="2">
        <v>43378</v>
      </c>
      <c r="B190" s="1">
        <v>10514.1</v>
      </c>
      <c r="C190" s="1">
        <v>10540.65</v>
      </c>
      <c r="D190" s="1">
        <v>10261.9</v>
      </c>
      <c r="E190" s="1">
        <v>10316.450000000001</v>
      </c>
      <c r="F190" s="1">
        <v>625153832</v>
      </c>
      <c r="G190" s="1">
        <v>25254.21</v>
      </c>
      <c r="H190" s="3">
        <f>IF(ISERR(LN(Table2734[[#This Row],[Close]]/E189)),"-",LN(Table2734[[#This Row],[Close]]/E189))</f>
        <v>-2.7043535271357683E-2</v>
      </c>
    </row>
    <row r="191" spans="1:8" x14ac:dyDescent="0.3">
      <c r="A191" s="2">
        <v>43381</v>
      </c>
      <c r="B191" s="1">
        <v>10310.15</v>
      </c>
      <c r="C191" s="1">
        <v>10398.35</v>
      </c>
      <c r="D191" s="1">
        <v>10198.4</v>
      </c>
      <c r="E191" s="1">
        <v>10348.049999999999</v>
      </c>
      <c r="F191" s="1">
        <v>470279031</v>
      </c>
      <c r="G191" s="1">
        <v>22130.94</v>
      </c>
      <c r="H191" s="3">
        <f>IF(ISERR(LN(Table2734[[#This Row],[Close]]/E190)),"-",LN(Table2734[[#This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IF(ISERR(LN(Table2734[[#This Row],[Close]]/E191)),"-",LN(Table2734[[#This Row],[Close]]/E191))</f>
        <v>-4.5522643762188489E-3</v>
      </c>
    </row>
    <row r="193" spans="1:8" x14ac:dyDescent="0.3">
      <c r="A193" s="2">
        <v>43383</v>
      </c>
      <c r="B193" s="1">
        <v>10331.85</v>
      </c>
      <c r="C193" s="1">
        <v>10482.35</v>
      </c>
      <c r="D193" s="1">
        <v>10318.25</v>
      </c>
      <c r="E193" s="1">
        <v>10460.1</v>
      </c>
      <c r="F193" s="1">
        <v>373844130</v>
      </c>
      <c r="G193" s="1">
        <v>19592.59</v>
      </c>
      <c r="H193" s="3">
        <f>IF(ISERR(LN(Table2734[[#This Row],[Close]]/E192)),"-",LN(Table2734[[#This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IF(ISERR(LN(Table2734[[#This Row],[Close]]/E193)),"-",LN(Table2734[[#This Row],[Close]]/E193))</f>
        <v>-2.1788996676934184E-2</v>
      </c>
    </row>
    <row r="195" spans="1:8" x14ac:dyDescent="0.3">
      <c r="A195" s="2">
        <v>43385</v>
      </c>
      <c r="B195" s="1">
        <v>10331.549999999999</v>
      </c>
      <c r="C195" s="1">
        <v>10492.45</v>
      </c>
      <c r="D195" s="1">
        <v>10322.15</v>
      </c>
      <c r="E195" s="1">
        <v>10472.5</v>
      </c>
      <c r="F195" s="1">
        <v>354056762</v>
      </c>
      <c r="G195" s="1">
        <v>18606.04</v>
      </c>
      <c r="H195" s="3">
        <f>IF(ISERR(LN(Table2734[[#This Row],[Close]]/E194)),"-",LN(Table2734[[#This Row],[Close]]/E194))</f>
        <v>2.2973751695463417E-2</v>
      </c>
    </row>
    <row r="196" spans="1:8" x14ac:dyDescent="0.3">
      <c r="A196" s="2">
        <v>43388</v>
      </c>
      <c r="B196" s="1">
        <v>10524.2</v>
      </c>
      <c r="C196" s="1">
        <v>10526.3</v>
      </c>
      <c r="D196" s="1">
        <v>10410.15</v>
      </c>
      <c r="E196" s="1">
        <v>10512.5</v>
      </c>
      <c r="F196" s="1">
        <v>267517728</v>
      </c>
      <c r="G196" s="1">
        <v>14372.15</v>
      </c>
      <c r="H196" s="3">
        <f>IF(ISERR(LN(Table2734[[#This Row],[Close]]/E195)),"-",LN(Table2734[[#This Row],[Close]]/E195))</f>
        <v>3.8122514600135221E-3</v>
      </c>
    </row>
    <row r="197" spans="1:8" x14ac:dyDescent="0.3">
      <c r="A197" s="2">
        <v>43389</v>
      </c>
      <c r="B197" s="1">
        <v>10550.15</v>
      </c>
      <c r="C197" s="1">
        <v>10604.9</v>
      </c>
      <c r="D197" s="1">
        <v>10525.3</v>
      </c>
      <c r="E197" s="1">
        <v>10584.75</v>
      </c>
      <c r="F197" s="1">
        <v>273444095</v>
      </c>
      <c r="G197" s="1">
        <v>15453.03</v>
      </c>
      <c r="H197" s="3">
        <f>IF(ISERR(LN(Table2734[[#This Row],[Close]]/E196)),"-",LN(Table2734[[#This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IF(ISERR(LN(Table2734[[#This Row],[Close]]/E197)),"-",LN(Table2734[[#This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IF(ISERR(LN(Table2734[[#This Row],[Close]]/E198)),"-",LN(Table2734[[#This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IF(ISERR(LN(Table2734[[#This Row],[Close]]/E199)),"-",LN(Table2734[[#This Row],[Close]]/E199))</f>
        <v>-5.6743125075594458E-3</v>
      </c>
    </row>
    <row r="201" spans="1:8" x14ac:dyDescent="0.3">
      <c r="A201" s="2">
        <v>43396</v>
      </c>
      <c r="B201" s="1">
        <v>10152.6</v>
      </c>
      <c r="C201" s="1">
        <v>10222.1</v>
      </c>
      <c r="D201" s="1">
        <v>10102.35</v>
      </c>
      <c r="E201" s="1">
        <v>10146.799999999999</v>
      </c>
      <c r="F201" s="1">
        <v>312042090</v>
      </c>
      <c r="G201" s="1">
        <v>18114.71</v>
      </c>
      <c r="H201" s="3">
        <f>IF(ISERR(LN(Table2734[[#This Row],[Close]]/E200)),"-",LN(Table2734[[#This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IF(ISERR(LN(Table2734[[#This Row],[Close]]/E201)),"-",LN(Table2734[[#This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IF(ISERR(LN(Table2734[[#This Row],[Close]]/E202)),"-",LN(Table2734[[#This Row],[Close]]/E202))</f>
        <v>-9.813515351592101E-3</v>
      </c>
    </row>
    <row r="204" spans="1:8" x14ac:dyDescent="0.3">
      <c r="A204" s="2">
        <v>43399</v>
      </c>
      <c r="B204" s="1">
        <v>10122.35</v>
      </c>
      <c r="C204" s="1">
        <v>10128.85</v>
      </c>
      <c r="D204" s="1">
        <v>10004.549999999999</v>
      </c>
      <c r="E204" s="1">
        <v>10030</v>
      </c>
      <c r="F204" s="1">
        <v>375563273</v>
      </c>
      <c r="G204" s="1">
        <v>16120.14</v>
      </c>
      <c r="H204" s="3">
        <f>IF(ISERR(LN(Table2734[[#This Row],[Close]]/E203)),"-",LN(Table2734[[#This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IF(ISERR(LN(Table2734[[#This Row],[Close]]/E204)),"-",LN(Table2734[[#This Row],[Close]]/E204))</f>
        <v>2.1780027001601827E-2</v>
      </c>
    </row>
    <row r="206" spans="1:8" x14ac:dyDescent="0.3">
      <c r="A206" s="2">
        <v>43403</v>
      </c>
      <c r="B206" s="1">
        <v>10239.4</v>
      </c>
      <c r="C206" s="1">
        <v>10285.1</v>
      </c>
      <c r="D206" s="1">
        <v>10175.35</v>
      </c>
      <c r="E206" s="1">
        <v>10198.4</v>
      </c>
      <c r="F206" s="1">
        <v>298753965</v>
      </c>
      <c r="G206" s="1">
        <v>14789.51</v>
      </c>
      <c r="H206" s="3">
        <f>IF(ISERR(LN(Table2734[[#This Row],[Close]]/E205)),"-",LN(Table2734[[#This Row],[Close]]/E205))</f>
        <v>-5.129783734565848E-3</v>
      </c>
    </row>
    <row r="207" spans="1:8" x14ac:dyDescent="0.3">
      <c r="A207" s="2">
        <v>43404</v>
      </c>
      <c r="B207" s="1">
        <v>10209.549999999999</v>
      </c>
      <c r="C207" s="1">
        <v>10396</v>
      </c>
      <c r="D207" s="1">
        <v>10105.1</v>
      </c>
      <c r="E207" s="1">
        <v>10386.6</v>
      </c>
      <c r="F207" s="1">
        <v>386618948</v>
      </c>
      <c r="G207" s="1">
        <v>21513.85</v>
      </c>
      <c r="H207" s="3">
        <f>IF(ISERR(LN(Table2734[[#This Row],[Close]]/E206)),"-",LN(Table2734[[#This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IF(ISERR(LN(Table2734[[#This Row],[Close]]/E207)),"-",LN(Table2734[[#This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IF(ISERR(LN(Table2734[[#This Row],[Close]]/E208)),"-",LN(Table2734[[#This Row],[Close]]/E208))</f>
        <v>1.648595028975125E-2</v>
      </c>
    </row>
    <row r="210" spans="1:8" x14ac:dyDescent="0.3">
      <c r="A210" s="2">
        <v>43409</v>
      </c>
      <c r="B210" s="1">
        <v>10558.75</v>
      </c>
      <c r="C210" s="1">
        <v>10558.8</v>
      </c>
      <c r="D210" s="1">
        <v>10477</v>
      </c>
      <c r="E210" s="1">
        <v>10524</v>
      </c>
      <c r="F210" s="1">
        <v>311176379</v>
      </c>
      <c r="G210" s="1">
        <v>14761.17</v>
      </c>
      <c r="H210" s="3">
        <f>IF(ISERR(LN(Table2734[[#This Row],[Close]]/E209)),"-",LN(Table2734[[#This Row],[Close]]/E209))</f>
        <v>-2.7518165109068284E-3</v>
      </c>
    </row>
    <row r="211" spans="1:8" x14ac:dyDescent="0.3">
      <c r="A211" s="2">
        <v>43410</v>
      </c>
      <c r="B211" s="1">
        <v>10552</v>
      </c>
      <c r="C211" s="1">
        <v>10600.25</v>
      </c>
      <c r="D211" s="1">
        <v>10491.45</v>
      </c>
      <c r="E211" s="1">
        <v>10530</v>
      </c>
      <c r="F211" s="1">
        <v>309878810</v>
      </c>
      <c r="G211" s="1">
        <v>14006.19</v>
      </c>
      <c r="H211" s="3">
        <f>IF(ISERR(LN(Table2734[[#This Row],[Close]]/E210)),"-",LN(Table2734[[#This Row],[Close]]/E210))</f>
        <v>5.6996296783781274E-4</v>
      </c>
    </row>
    <row r="212" spans="1:8" x14ac:dyDescent="0.3">
      <c r="A212" s="2">
        <v>43411</v>
      </c>
      <c r="B212" s="1">
        <v>10614.45</v>
      </c>
      <c r="C212" s="1">
        <v>10616.45</v>
      </c>
      <c r="D212" s="1">
        <v>10582.3</v>
      </c>
      <c r="E212" s="1">
        <v>10598.4</v>
      </c>
      <c r="F212" s="1">
        <v>32194181</v>
      </c>
      <c r="G212" s="1">
        <v>1534.08</v>
      </c>
      <c r="H212" s="3">
        <f>IF(ISERR(LN(Table2734[[#This Row],[Close]]/E211)),"-",LN(Table2734[[#This Row],[Close]]/E211))</f>
        <v>6.4747201828098773E-3</v>
      </c>
    </row>
    <row r="213" spans="1:8" x14ac:dyDescent="0.3">
      <c r="A213" s="2">
        <v>43413</v>
      </c>
      <c r="B213" s="1">
        <v>10614.7</v>
      </c>
      <c r="C213" s="1">
        <v>10619.55</v>
      </c>
      <c r="D213" s="1">
        <v>10544.85</v>
      </c>
      <c r="E213" s="1">
        <v>10585.2</v>
      </c>
      <c r="F213" s="1">
        <v>305817331</v>
      </c>
      <c r="G213" s="1">
        <v>15294.83</v>
      </c>
      <c r="H213" s="3">
        <f>IF(ISERR(LN(Table2734[[#This Row],[Close]]/E212)),"-",LN(Table2734[[#This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IF(ISERR(LN(Table2734[[#This Row],[Close]]/E213)),"-",LN(Table2734[[#This Row],[Close]]/E213))</f>
        <v>-9.7782185444554946E-3</v>
      </c>
    </row>
    <row r="215" spans="1:8" x14ac:dyDescent="0.3">
      <c r="A215" s="2">
        <v>43417</v>
      </c>
      <c r="B215" s="1">
        <v>10451.9</v>
      </c>
      <c r="C215" s="1">
        <v>10596.25</v>
      </c>
      <c r="D215" s="1">
        <v>10440.549999999999</v>
      </c>
      <c r="E215" s="1">
        <v>10582.5</v>
      </c>
      <c r="F215" s="1">
        <v>262541595</v>
      </c>
      <c r="G215" s="1">
        <v>13078.98</v>
      </c>
      <c r="H215" s="3">
        <f>IF(ISERR(LN(Table2734[[#This Row],[Close]]/E214)),"-",LN(Table2734[[#This Row],[Close]]/E214))</f>
        <v>9.5231128868126375E-3</v>
      </c>
    </row>
    <row r="216" spans="1:8" x14ac:dyDescent="0.3">
      <c r="A216" s="2">
        <v>43418</v>
      </c>
      <c r="B216" s="1">
        <v>10634.9</v>
      </c>
      <c r="C216" s="1">
        <v>10651.6</v>
      </c>
      <c r="D216" s="1">
        <v>10532.7</v>
      </c>
      <c r="E216" s="1">
        <v>10576.3</v>
      </c>
      <c r="F216" s="1">
        <v>396373781</v>
      </c>
      <c r="G216" s="1">
        <v>19374.89</v>
      </c>
      <c r="H216" s="3">
        <f>IF(ISERR(LN(Table2734[[#This Row],[Close]]/E215)),"-",LN(Table2734[[#This Row],[Close]]/E215))</f>
        <v>-5.8604459397027908E-4</v>
      </c>
    </row>
    <row r="217" spans="1:8" x14ac:dyDescent="0.3">
      <c r="A217" s="2">
        <v>43419</v>
      </c>
      <c r="B217" s="1">
        <v>10580.6</v>
      </c>
      <c r="C217" s="1">
        <v>10646.5</v>
      </c>
      <c r="D217" s="1">
        <v>10557.5</v>
      </c>
      <c r="E217" s="1">
        <v>10616.7</v>
      </c>
      <c r="F217" s="1">
        <v>306011926</v>
      </c>
      <c r="G217" s="1">
        <v>14937.67</v>
      </c>
      <c r="H217" s="3">
        <f>IF(ISERR(LN(Table2734[[#This Row],[Close]]/E216)),"-",LN(Table2734[[#This Row],[Close]]/E216))</f>
        <v>3.8125842435878768E-3</v>
      </c>
    </row>
    <row r="218" spans="1:8" x14ac:dyDescent="0.3">
      <c r="A218" s="2">
        <v>43420</v>
      </c>
      <c r="B218" s="1">
        <v>10644</v>
      </c>
      <c r="C218" s="1">
        <v>10695.15</v>
      </c>
      <c r="D218" s="1">
        <v>10631.15</v>
      </c>
      <c r="E218" s="1">
        <v>10682.2</v>
      </c>
      <c r="F218" s="1">
        <v>353384918</v>
      </c>
      <c r="G218" s="1">
        <v>16728.88</v>
      </c>
      <c r="H218" s="3">
        <f>IF(ISERR(LN(Table2734[[#This Row],[Close]]/E217)),"-",LN(Table2734[[#This Row],[Close]]/E217))</f>
        <v>6.1505717653091464E-3</v>
      </c>
    </row>
    <row r="219" spans="1:8" x14ac:dyDescent="0.3">
      <c r="A219" s="2">
        <v>43423</v>
      </c>
      <c r="B219" s="1">
        <v>10731.25</v>
      </c>
      <c r="C219" s="1">
        <v>10774.7</v>
      </c>
      <c r="D219" s="1">
        <v>10688.8</v>
      </c>
      <c r="E219" s="1">
        <v>10763.4</v>
      </c>
      <c r="F219" s="1">
        <v>280522364</v>
      </c>
      <c r="G219" s="1">
        <v>13540.9</v>
      </c>
      <c r="H219" s="3">
        <f>IF(ISERR(LN(Table2734[[#This Row],[Close]]/E218)),"-",LN(Table2734[[#This Row],[Close]]/E218))</f>
        <v>7.5726851230944036E-3</v>
      </c>
    </row>
    <row r="220" spans="1:8" x14ac:dyDescent="0.3">
      <c r="A220" s="2">
        <v>43424</v>
      </c>
      <c r="B220" s="1">
        <v>10740.1</v>
      </c>
      <c r="C220" s="1">
        <v>10740.85</v>
      </c>
      <c r="D220" s="1">
        <v>10640.85</v>
      </c>
      <c r="E220" s="1">
        <v>10656.2</v>
      </c>
      <c r="F220" s="1">
        <v>304322623</v>
      </c>
      <c r="G220" s="1">
        <v>13077.24</v>
      </c>
      <c r="H220" s="3">
        <f>IF(ISERR(LN(Table2734[[#This Row],[Close]]/E219)),"-",LN(Table2734[[#This Row],[Close]]/E219))</f>
        <v>-1.0009607560291778E-2</v>
      </c>
    </row>
    <row r="221" spans="1:8" x14ac:dyDescent="0.3">
      <c r="A221" s="2">
        <v>43425</v>
      </c>
      <c r="B221" s="1">
        <v>10670.95</v>
      </c>
      <c r="C221" s="1">
        <v>10671.3</v>
      </c>
      <c r="D221" s="1">
        <v>10562.35</v>
      </c>
      <c r="E221" s="1">
        <v>10600.05</v>
      </c>
      <c r="F221" s="1">
        <v>310191008</v>
      </c>
      <c r="G221" s="1">
        <v>15382.32</v>
      </c>
      <c r="H221" s="3">
        <f>IF(ISERR(LN(Table2734[[#This Row],[Close]]/E220)),"-",LN(Table2734[[#This Row],[Close]]/E220))</f>
        <v>-5.2831643026424535E-3</v>
      </c>
    </row>
    <row r="222" spans="1:8" x14ac:dyDescent="0.3">
      <c r="A222" s="2">
        <v>43426</v>
      </c>
      <c r="B222" s="1">
        <v>10612.65</v>
      </c>
      <c r="C222" s="1">
        <v>10646.25</v>
      </c>
      <c r="D222" s="1">
        <v>10512</v>
      </c>
      <c r="E222" s="1">
        <v>10526.75</v>
      </c>
      <c r="F222" s="1">
        <v>246926671</v>
      </c>
      <c r="G222" s="1">
        <v>12254.36</v>
      </c>
      <c r="H222" s="3">
        <f>IF(ISERR(LN(Table2734[[#This Row],[Close]]/E221)),"-",LN(Table2734[[#This Row],[Close]]/E221))</f>
        <v>-6.9390815571901548E-3</v>
      </c>
    </row>
    <row r="223" spans="1:8" x14ac:dyDescent="0.3">
      <c r="A223" s="2">
        <v>43430</v>
      </c>
      <c r="B223" s="1">
        <v>10568.3</v>
      </c>
      <c r="C223" s="1">
        <v>10637.8</v>
      </c>
      <c r="D223" s="1">
        <v>10489.75</v>
      </c>
      <c r="E223" s="1">
        <v>10628.6</v>
      </c>
      <c r="F223" s="1">
        <v>332863041</v>
      </c>
      <c r="G223" s="1">
        <v>15927.25</v>
      </c>
      <c r="H223" s="3">
        <f>IF(ISERR(LN(Table2734[[#This Row],[Close]]/E222)),"-",LN(Table2734[[#This Row],[Close]]/E222))</f>
        <v>9.6288444213244173E-3</v>
      </c>
    </row>
    <row r="224" spans="1:8" x14ac:dyDescent="0.3">
      <c r="A224" s="2">
        <v>43431</v>
      </c>
      <c r="B224" s="1">
        <v>10621.45</v>
      </c>
      <c r="C224" s="1">
        <v>10695.15</v>
      </c>
      <c r="D224" s="1">
        <v>10596.35</v>
      </c>
      <c r="E224" s="1">
        <v>10685.6</v>
      </c>
      <c r="F224" s="1">
        <v>382834178</v>
      </c>
      <c r="G224" s="1">
        <v>17296.28</v>
      </c>
      <c r="H224" s="3">
        <f>IF(ISERR(LN(Table2734[[#This Row],[Close]]/E223)),"-",LN(Table2734[[#This Row],[Close]]/E223))</f>
        <v>5.3485597285956952E-3</v>
      </c>
    </row>
    <row r="225" spans="1:8" x14ac:dyDescent="0.3">
      <c r="A225" s="2">
        <v>43432</v>
      </c>
      <c r="B225" s="1">
        <v>10708.75</v>
      </c>
      <c r="C225" s="1">
        <v>10757.8</v>
      </c>
      <c r="D225" s="1">
        <v>10699.85</v>
      </c>
      <c r="E225" s="1">
        <v>10728.85</v>
      </c>
      <c r="F225" s="1">
        <v>437627174</v>
      </c>
      <c r="G225" s="1">
        <v>17737.28</v>
      </c>
      <c r="H225" s="3">
        <f>IF(ISERR(LN(Table2734[[#This Row],[Close]]/E224)),"-",LN(Table2734[[#This Row],[Close]]/E224))</f>
        <v>4.0393340764166815E-3</v>
      </c>
    </row>
    <row r="226" spans="1:8" x14ac:dyDescent="0.3">
      <c r="A226" s="2">
        <v>43433</v>
      </c>
      <c r="B226" s="1">
        <v>10808.7</v>
      </c>
      <c r="C226" s="1">
        <v>10883.05</v>
      </c>
      <c r="D226" s="1">
        <v>10782.35</v>
      </c>
      <c r="E226" s="1">
        <v>10858.7</v>
      </c>
      <c r="F226" s="1">
        <v>712650890</v>
      </c>
      <c r="G226" s="1">
        <v>26283.43</v>
      </c>
      <c r="H226" s="3">
        <f>IF(ISERR(LN(Table2734[[#This Row],[Close]]/E225)),"-",LN(Table2734[[#This Row],[Close]]/E225))</f>
        <v>1.203022724265825E-2</v>
      </c>
    </row>
    <row r="227" spans="1:8" x14ac:dyDescent="0.3">
      <c r="A227" s="2">
        <v>43434</v>
      </c>
      <c r="B227" s="1">
        <v>10892.1</v>
      </c>
      <c r="C227" s="1">
        <v>10922.45</v>
      </c>
      <c r="D227" s="1">
        <v>10835.1</v>
      </c>
      <c r="E227" s="1">
        <v>10876.75</v>
      </c>
      <c r="F227" s="1">
        <v>467857329</v>
      </c>
      <c r="G227" s="1">
        <v>19964.330000000002</v>
      </c>
      <c r="H227" s="3">
        <f>IF(ISERR(LN(Table2734[[#This Row],[Close]]/E226)),"-",LN(Table2734[[#This Row],[Close]]/E226))</f>
        <v>1.660881568983717E-3</v>
      </c>
    </row>
    <row r="228" spans="1:8" x14ac:dyDescent="0.3">
      <c r="A228" s="2">
        <v>43437</v>
      </c>
      <c r="B228" s="1">
        <v>10930.7</v>
      </c>
      <c r="C228" s="1">
        <v>10941.2</v>
      </c>
      <c r="D228" s="1">
        <v>10845.35</v>
      </c>
      <c r="E228" s="1">
        <v>10883.75</v>
      </c>
      <c r="F228" s="1">
        <v>422358631</v>
      </c>
      <c r="G228" s="1">
        <v>18484.91</v>
      </c>
      <c r="H228" s="3">
        <f>IF(ISERR(LN(Table2734[[#This Row],[Close]]/E227)),"-",LN(Table2734[[#This Row],[Close]]/E227))</f>
        <v>6.4336759187107249E-4</v>
      </c>
    </row>
    <row r="229" spans="1:8" x14ac:dyDescent="0.3">
      <c r="A229" s="2">
        <v>43438</v>
      </c>
      <c r="B229" s="1">
        <v>10877.1</v>
      </c>
      <c r="C229" s="1">
        <v>10890.95</v>
      </c>
      <c r="D229" s="1">
        <v>10833.35</v>
      </c>
      <c r="E229" s="1">
        <v>10869.5</v>
      </c>
      <c r="F229" s="1">
        <v>332137359</v>
      </c>
      <c r="G229" s="1">
        <v>15857.16</v>
      </c>
      <c r="H229" s="3">
        <f>IF(ISERR(LN(Table2734[[#This Row],[Close]]/E228)),"-",LN(Table2734[[#This Row],[Close]]/E228))</f>
        <v>-1.3101492455916805E-3</v>
      </c>
    </row>
    <row r="230" spans="1:8" x14ac:dyDescent="0.3">
      <c r="A230" s="2">
        <v>43439</v>
      </c>
      <c r="B230" s="1">
        <v>10820.45</v>
      </c>
      <c r="C230" s="1">
        <v>10821.05</v>
      </c>
      <c r="D230" s="1">
        <v>10747.95</v>
      </c>
      <c r="E230" s="1">
        <v>10782.9</v>
      </c>
      <c r="F230" s="1">
        <v>322019985</v>
      </c>
      <c r="G230" s="1">
        <v>15176.26</v>
      </c>
      <c r="H230" s="3">
        <f>IF(ISERR(LN(Table2734[[#This Row],[Close]]/E229)),"-",LN(Table2734[[#This Row],[Close]]/E229))</f>
        <v>-7.9991559151610485E-3</v>
      </c>
    </row>
    <row r="231" spans="1:8" x14ac:dyDescent="0.3">
      <c r="A231" s="2">
        <v>43440</v>
      </c>
      <c r="B231" s="1">
        <v>10718.15</v>
      </c>
      <c r="C231" s="1">
        <v>10722.65</v>
      </c>
      <c r="D231" s="1">
        <v>10588.25</v>
      </c>
      <c r="E231" s="1">
        <v>10601.15</v>
      </c>
      <c r="F231" s="1">
        <v>328275196</v>
      </c>
      <c r="G231" s="1">
        <v>16488.87</v>
      </c>
      <c r="H231" s="3">
        <f>IF(ISERR(LN(Table2734[[#This Row],[Close]]/E230)),"-",LN(Table2734[[#This Row],[Close]]/E230))</f>
        <v>-1.6999060200552332E-2</v>
      </c>
    </row>
    <row r="232" spans="1:8" x14ac:dyDescent="0.3">
      <c r="A232" s="2">
        <v>43441</v>
      </c>
      <c r="B232" s="1">
        <v>10644.8</v>
      </c>
      <c r="C232" s="1">
        <v>10704.55</v>
      </c>
      <c r="D232" s="1">
        <v>10599.35</v>
      </c>
      <c r="E232" s="1">
        <v>10693.7</v>
      </c>
      <c r="F232" s="1">
        <v>335849636</v>
      </c>
      <c r="G232" s="1">
        <v>18597.830000000002</v>
      </c>
      <c r="H232" s="3">
        <f>IF(ISERR(LN(Table2734[[#This Row],[Close]]/E231)),"-",LN(Table2734[[#This Row],[Close]]/E231))</f>
        <v>8.6922972197649214E-3</v>
      </c>
    </row>
    <row r="233" spans="1:8" x14ac:dyDescent="0.3">
      <c r="A233" s="2">
        <v>43444</v>
      </c>
      <c r="B233" s="1">
        <v>10508.7</v>
      </c>
      <c r="C233" s="1">
        <v>10558.85</v>
      </c>
      <c r="D233" s="1">
        <v>10474.950000000001</v>
      </c>
      <c r="E233" s="1">
        <v>10488.45</v>
      </c>
      <c r="F233" s="1">
        <v>393097292</v>
      </c>
      <c r="G233" s="1">
        <v>16524.36</v>
      </c>
      <c r="H233" s="3">
        <f>IF(ISERR(LN(Table2734[[#This Row],[Close]]/E232)),"-",LN(Table2734[[#This Row],[Close]]/E232))</f>
        <v>-1.9380131299703507E-2</v>
      </c>
    </row>
    <row r="234" spans="1:8" x14ac:dyDescent="0.3">
      <c r="A234" s="2">
        <v>43445</v>
      </c>
      <c r="B234" s="1">
        <v>10350.049999999999</v>
      </c>
      <c r="C234" s="1">
        <v>10567.15</v>
      </c>
      <c r="D234" s="1">
        <v>10333.85</v>
      </c>
      <c r="E234" s="1">
        <v>10549.15</v>
      </c>
      <c r="F234" s="1">
        <v>438699334</v>
      </c>
      <c r="G234" s="1">
        <v>20112.91</v>
      </c>
      <c r="H234" s="3">
        <f>IF(ISERR(LN(Table2734[[#This Row],[Close]]/E233)),"-",LN(Table2734[[#This Row],[Close]]/E233))</f>
        <v>5.7706362364179642E-3</v>
      </c>
    </row>
    <row r="235" spans="1:8" x14ac:dyDescent="0.3">
      <c r="A235" s="2">
        <v>43446</v>
      </c>
      <c r="B235" s="1">
        <v>10591</v>
      </c>
      <c r="C235" s="1">
        <v>10752.2</v>
      </c>
      <c r="D235" s="1">
        <v>10560.8</v>
      </c>
      <c r="E235" s="1">
        <v>10737.6</v>
      </c>
      <c r="F235" s="1">
        <v>371697496</v>
      </c>
      <c r="G235" s="1">
        <v>17447.45</v>
      </c>
      <c r="H235" s="3">
        <f>IF(ISERR(LN(Table2734[[#This Row],[Close]]/E234)),"-",LN(Table2734[[#This Row],[Close]]/E234))</f>
        <v>1.7706312465975173E-2</v>
      </c>
    </row>
    <row r="236" spans="1:8" x14ac:dyDescent="0.3">
      <c r="A236" s="2">
        <v>43447</v>
      </c>
      <c r="B236" s="1">
        <v>10810.75</v>
      </c>
      <c r="C236" s="1">
        <v>10838.6</v>
      </c>
      <c r="D236" s="1">
        <v>10749.5</v>
      </c>
      <c r="E236" s="1">
        <v>10791.55</v>
      </c>
      <c r="F236" s="1">
        <v>387810061</v>
      </c>
      <c r="G236" s="1">
        <v>17582.8</v>
      </c>
      <c r="H236" s="3">
        <f>IF(ISERR(LN(Table2734[[#This Row],[Close]]/E235)),"-",LN(Table2734[[#This Row],[Close]]/E235))</f>
        <v>5.0118200605062885E-3</v>
      </c>
    </row>
    <row r="237" spans="1:8" x14ac:dyDescent="0.3">
      <c r="A237" s="2">
        <v>43448</v>
      </c>
      <c r="B237" s="1">
        <v>10784.5</v>
      </c>
      <c r="C237" s="1">
        <v>10815.75</v>
      </c>
      <c r="D237" s="1">
        <v>10752.1</v>
      </c>
      <c r="E237" s="1">
        <v>10805.45</v>
      </c>
      <c r="F237" s="1">
        <v>350579275</v>
      </c>
      <c r="G237" s="1">
        <v>14486.1</v>
      </c>
      <c r="H237" s="3">
        <f>IF(ISERR(LN(Table2734[[#This Row],[Close]]/E236)),"-",LN(Table2734[[#This Row],[Close]]/E236))</f>
        <v>1.287215994746788E-3</v>
      </c>
    </row>
    <row r="238" spans="1:8" x14ac:dyDescent="0.3">
      <c r="A238" s="2">
        <v>43451</v>
      </c>
      <c r="B238" s="1">
        <v>10853.2</v>
      </c>
      <c r="C238" s="1">
        <v>10900.35</v>
      </c>
      <c r="D238" s="1">
        <v>10844.85</v>
      </c>
      <c r="E238" s="1">
        <v>10888.35</v>
      </c>
      <c r="F238" s="1">
        <v>306145514</v>
      </c>
      <c r="G238" s="1">
        <v>12528.59</v>
      </c>
      <c r="H238" s="3">
        <f>IF(ISERR(LN(Table2734[[#This Row],[Close]]/E237)),"-",LN(Table2734[[#This Row],[Close]]/E237))</f>
        <v>7.6427738366829845E-3</v>
      </c>
    </row>
    <row r="239" spans="1:8" x14ac:dyDescent="0.3">
      <c r="A239" s="2">
        <v>43452</v>
      </c>
      <c r="B239" s="1">
        <v>10850.9</v>
      </c>
      <c r="C239" s="1">
        <v>10915.4</v>
      </c>
      <c r="D239" s="1">
        <v>10819.1</v>
      </c>
      <c r="E239" s="1">
        <v>10908.7</v>
      </c>
      <c r="F239" s="1">
        <v>294942271</v>
      </c>
      <c r="G239" s="1">
        <v>13556.45</v>
      </c>
      <c r="H239" s="3">
        <f>IF(ISERR(LN(Table2734[[#This Row],[Close]]/E238)),"-",LN(Table2734[[#This Row],[Close]]/E238))</f>
        <v>1.8672256945391607E-3</v>
      </c>
    </row>
    <row r="240" spans="1:8" x14ac:dyDescent="0.3">
      <c r="A240" s="2">
        <v>43453</v>
      </c>
      <c r="B240" s="1">
        <v>10930.55</v>
      </c>
      <c r="C240" s="1">
        <v>10985.15</v>
      </c>
      <c r="D240" s="1">
        <v>10928</v>
      </c>
      <c r="E240" s="1">
        <v>10967.3</v>
      </c>
      <c r="F240" s="1">
        <v>321801803</v>
      </c>
      <c r="G240" s="1">
        <v>17172.64</v>
      </c>
      <c r="H240" s="3">
        <f>IF(ISERR(LN(Table2734[[#This Row],[Close]]/E239)),"-",LN(Table2734[[#This Row],[Close]]/E239))</f>
        <v>5.3574821872709151E-3</v>
      </c>
    </row>
    <row r="241" spans="1:8" x14ac:dyDescent="0.3">
      <c r="A241" s="2">
        <v>43454</v>
      </c>
      <c r="B241" s="1">
        <v>10885.2</v>
      </c>
      <c r="C241" s="1">
        <v>10962.55</v>
      </c>
      <c r="D241" s="1">
        <v>10880.05</v>
      </c>
      <c r="E241" s="1">
        <v>10951.7</v>
      </c>
      <c r="F241" s="1">
        <v>328802751</v>
      </c>
      <c r="G241" s="1">
        <v>14945.94</v>
      </c>
      <c r="H241" s="3">
        <f>IF(ISERR(LN(Table2734[[#This Row],[Close]]/E240)),"-",LN(Table2734[[#This Row],[Close]]/E240))</f>
        <v>-1.4234228417328702E-3</v>
      </c>
    </row>
    <row r="242" spans="1:8" x14ac:dyDescent="0.3">
      <c r="A242" s="2">
        <v>43455</v>
      </c>
      <c r="B242" s="1">
        <v>10944.25</v>
      </c>
      <c r="C242" s="1">
        <v>10963.65</v>
      </c>
      <c r="D242" s="1">
        <v>10738.65</v>
      </c>
      <c r="E242" s="1">
        <v>10754</v>
      </c>
      <c r="F242" s="1">
        <v>389235107</v>
      </c>
      <c r="G242" s="1">
        <v>18663.849999999999</v>
      </c>
      <c r="H242" s="3">
        <f>IF(ISERR(LN(Table2734[[#This Row],[Close]]/E241)),"-",LN(Table2734[[#This Row],[Close]]/E241))</f>
        <v>-1.8216916966364759E-2</v>
      </c>
    </row>
    <row r="243" spans="1:8" x14ac:dyDescent="0.3">
      <c r="A243" s="2">
        <v>43458</v>
      </c>
      <c r="B243" s="1">
        <v>10780.9</v>
      </c>
      <c r="C243" s="1">
        <v>10782.3</v>
      </c>
      <c r="D243" s="1">
        <v>10649.25</v>
      </c>
      <c r="E243" s="1">
        <v>10663.5</v>
      </c>
      <c r="F243" s="1">
        <v>230291344</v>
      </c>
      <c r="G243" s="1">
        <v>10695.6</v>
      </c>
      <c r="H243" s="3">
        <f>IF(ISERR(LN(Table2734[[#This Row],[Close]]/E242)),"-",LN(Table2734[[#This Row],[Close]]/E242))</f>
        <v>-8.4510833319758998E-3</v>
      </c>
    </row>
    <row r="244" spans="1:8" x14ac:dyDescent="0.3">
      <c r="A244" s="2">
        <v>43460</v>
      </c>
      <c r="B244" s="1">
        <v>10635.45</v>
      </c>
      <c r="C244" s="1">
        <v>10747.5</v>
      </c>
      <c r="D244" s="1">
        <v>10534.55</v>
      </c>
      <c r="E244" s="1">
        <v>10729.85</v>
      </c>
      <c r="F244" s="1">
        <v>271942701</v>
      </c>
      <c r="G244" s="1">
        <v>12831.99</v>
      </c>
      <c r="H244" s="3">
        <f>IF(ISERR(LN(Table2734[[#This Row],[Close]]/E243)),"-",LN(Table2734[[#This Row],[Close]]/E243))</f>
        <v>6.2028819926444774E-3</v>
      </c>
    </row>
    <row r="245" spans="1:8" x14ac:dyDescent="0.3">
      <c r="A245" s="2">
        <v>43461</v>
      </c>
      <c r="B245" s="1">
        <v>10817.9</v>
      </c>
      <c r="C245" s="1">
        <v>10834.2</v>
      </c>
      <c r="D245" s="1">
        <v>10764.45</v>
      </c>
      <c r="E245" s="1">
        <v>10779.8</v>
      </c>
      <c r="F245" s="1">
        <v>470160392</v>
      </c>
      <c r="G245" s="1">
        <v>19119.88</v>
      </c>
      <c r="H245" s="3">
        <f>IF(ISERR(LN(Table2734[[#This Row],[Close]]/E244)),"-",LN(Table2734[[#This Row],[Close]]/E244))</f>
        <v>4.6444353848936974E-3</v>
      </c>
    </row>
    <row r="246" spans="1:8" x14ac:dyDescent="0.3">
      <c r="A246" s="2">
        <v>43462</v>
      </c>
      <c r="B246" s="1">
        <v>10820.95</v>
      </c>
      <c r="C246" s="1">
        <v>10893.6</v>
      </c>
      <c r="D246" s="1">
        <v>10817.15</v>
      </c>
      <c r="E246" s="1">
        <v>10859.9</v>
      </c>
      <c r="F246" s="1">
        <v>253086507</v>
      </c>
      <c r="G246" s="1">
        <v>12615.01</v>
      </c>
      <c r="H246" s="3">
        <f>IF(ISERR(LN(Table2734[[#This Row],[Close]]/E245)),"-",LN(Table2734[[#This Row],[Close]]/E245))</f>
        <v>7.4030939272151253E-3</v>
      </c>
    </row>
    <row r="247" spans="1:8" x14ac:dyDescent="0.3">
      <c r="A247" s="2">
        <v>43465</v>
      </c>
      <c r="B247" s="1">
        <v>10913.2</v>
      </c>
      <c r="C247" s="1">
        <v>10923.55</v>
      </c>
      <c r="D247" s="1">
        <v>10853.2</v>
      </c>
      <c r="E247" s="1">
        <v>10862.55</v>
      </c>
      <c r="F247" s="1">
        <v>186494657</v>
      </c>
      <c r="G247" s="1">
        <v>10176.129999999999</v>
      </c>
      <c r="H247" s="3">
        <f>IF(ISERR(LN(Table2734[[#This Row],[Close]]/E246)),"-",LN(Table2734[[#This Row],[Close]]/E246))</f>
        <v>2.4398721259765596E-4</v>
      </c>
    </row>
    <row r="248" spans="1:8" x14ac:dyDescent="0.3">
      <c r="A248" s="2">
        <v>43466</v>
      </c>
      <c r="B248" s="1">
        <v>10881.7</v>
      </c>
      <c r="C248" s="1">
        <v>10923.6</v>
      </c>
      <c r="D248" s="1">
        <v>10807.1</v>
      </c>
      <c r="E248" s="1">
        <v>10910.1</v>
      </c>
      <c r="F248" s="1">
        <v>159404542</v>
      </c>
      <c r="G248" s="1">
        <v>8688.26</v>
      </c>
      <c r="H248" s="3">
        <f>IF(ISERR(LN(Table2734[[#This Row],[Close]]/E247)),"-",LN(Table2734[[#This Row],[Close]]/E247))</f>
        <v>4.3678721329528042E-3</v>
      </c>
    </row>
    <row r="249" spans="1:8" x14ac:dyDescent="0.3">
      <c r="A249" s="2">
        <v>43467</v>
      </c>
      <c r="B249" s="1">
        <v>10868.85</v>
      </c>
      <c r="C249" s="1">
        <v>10895.35</v>
      </c>
      <c r="D249" s="1">
        <v>10735.05</v>
      </c>
      <c r="E249" s="1">
        <v>10792.5</v>
      </c>
      <c r="F249" s="1">
        <v>309665939</v>
      </c>
      <c r="G249" s="1">
        <v>15352.25</v>
      </c>
      <c r="H249" s="3">
        <f>IF(ISERR(LN(Table2734[[#This Row],[Close]]/E248)),"-",LN(Table2734[[#This Row],[Close]]/E248))</f>
        <v>-1.0837517258318774E-2</v>
      </c>
    </row>
    <row r="250" spans="1:8" x14ac:dyDescent="0.3">
      <c r="A250" s="2">
        <v>43468</v>
      </c>
      <c r="B250" s="1">
        <v>10796.8</v>
      </c>
      <c r="C250" s="1">
        <v>10814.05</v>
      </c>
      <c r="D250" s="1">
        <v>10661.25</v>
      </c>
      <c r="E250" s="1">
        <v>10672.25</v>
      </c>
      <c r="F250" s="1">
        <v>286241745</v>
      </c>
      <c r="G250" s="1">
        <v>15030.45</v>
      </c>
      <c r="H250" s="3">
        <f>IF(ISERR(LN(Table2734[[#This Row],[Close]]/E249)),"-",LN(Table2734[[#This Row],[Close]]/E249))</f>
        <v>-1.1204533761500678E-2</v>
      </c>
    </row>
    <row r="251" spans="1:8" x14ac:dyDescent="0.3">
      <c r="A251" s="2">
        <v>43469</v>
      </c>
      <c r="B251" s="1">
        <v>10699.7</v>
      </c>
      <c r="C251" s="1">
        <v>10741.05</v>
      </c>
      <c r="D251" s="1">
        <v>10628.65</v>
      </c>
      <c r="E251" s="1">
        <v>10727.35</v>
      </c>
      <c r="F251" s="1">
        <v>296596655</v>
      </c>
      <c r="G251" s="1">
        <v>14516.74</v>
      </c>
      <c r="H251" s="3">
        <f>IF(ISERR(LN(Table2734[[#This Row],[Close]]/E250)),"-",LN(Table2734[[#This Row],[Close]]/E250))</f>
        <v>5.1496403451855395E-3</v>
      </c>
    </row>
    <row r="252" spans="1:8" x14ac:dyDescent="0.3">
      <c r="A252" s="2">
        <v>43472</v>
      </c>
      <c r="B252" s="1">
        <v>10804.85</v>
      </c>
      <c r="C252" s="1">
        <v>10835.95</v>
      </c>
      <c r="D252" s="1">
        <v>10750.15</v>
      </c>
      <c r="E252" s="1">
        <v>10771.8</v>
      </c>
      <c r="F252" s="1">
        <v>269371080</v>
      </c>
      <c r="G252" s="1">
        <v>12731.29</v>
      </c>
      <c r="H252" s="3">
        <f>IF(ISERR(LN(Table2734[[#This Row],[Close]]/E251)),"-",LN(Table2734[[#This Row],[Close]]/E251))</f>
        <v>4.1350530915205807E-3</v>
      </c>
    </row>
    <row r="253" spans="1:8" x14ac:dyDescent="0.3">
      <c r="A253" s="2">
        <v>43473</v>
      </c>
      <c r="B253" s="1">
        <v>10786.25</v>
      </c>
      <c r="C253" s="1">
        <v>10818.45</v>
      </c>
      <c r="D253" s="1">
        <v>10733.25</v>
      </c>
      <c r="E253" s="1">
        <v>10802.15</v>
      </c>
      <c r="F253" s="1">
        <v>277697672</v>
      </c>
      <c r="G253" s="1">
        <v>13433.48</v>
      </c>
      <c r="H253" s="3">
        <f>IF(ISERR(LN(Table2734[[#This Row],[Close]]/E252)),"-",LN(Table2734[[#This Row],[Close]]/E252))</f>
        <v>2.81358026893282E-3</v>
      </c>
    </row>
    <row r="254" spans="1:8" x14ac:dyDescent="0.3">
      <c r="A254" s="2">
        <v>43474</v>
      </c>
      <c r="B254" s="1">
        <v>10862.4</v>
      </c>
      <c r="C254" s="1">
        <v>10870.4</v>
      </c>
      <c r="D254" s="1">
        <v>10749.4</v>
      </c>
      <c r="E254" s="1">
        <v>10855.15</v>
      </c>
      <c r="F254" s="1">
        <v>333010535</v>
      </c>
      <c r="G254" s="1">
        <v>16213.3</v>
      </c>
      <c r="H254" s="3">
        <f>IF(ISERR(LN(Table2734[[#This Row],[Close]]/E253)),"-",LN(Table2734[[#This Row],[Close]]/E253))</f>
        <v>4.8944333599588354E-3</v>
      </c>
    </row>
    <row r="255" spans="1:8" x14ac:dyDescent="0.3">
      <c r="A255" s="2">
        <v>43475</v>
      </c>
      <c r="B255" s="1">
        <v>10859.35</v>
      </c>
      <c r="C255" s="1">
        <v>10859.35</v>
      </c>
      <c r="D255" s="1">
        <v>10801.8</v>
      </c>
      <c r="E255" s="1">
        <v>10821.6</v>
      </c>
      <c r="F255" s="1">
        <v>254365477</v>
      </c>
      <c r="G255" s="1">
        <v>12031.26</v>
      </c>
      <c r="H255" s="3">
        <f>IF(ISERR(LN(Table2734[[#This Row],[Close]]/E254)),"-",LN(Table2734[[#This Row],[Close]]/E254))</f>
        <v>-3.0954849587457233E-3</v>
      </c>
    </row>
    <row r="256" spans="1:8" x14ac:dyDescent="0.3">
      <c r="A256" s="2">
        <v>43476</v>
      </c>
      <c r="B256" s="1">
        <v>10834.75</v>
      </c>
      <c r="C256" s="1">
        <v>10850.15</v>
      </c>
      <c r="D256" s="1">
        <v>10739.4</v>
      </c>
      <c r="E256" s="1">
        <v>10794.95</v>
      </c>
      <c r="F256" s="1">
        <v>260792200</v>
      </c>
      <c r="G256" s="1">
        <v>13084.6</v>
      </c>
      <c r="H256" s="3">
        <f>IF(ISERR(LN(Table2734[[#This Row],[Close]]/E255)),"-",LN(Table2734[[#This Row],[Close]]/E255))</f>
        <v>-2.4657046107725011E-3</v>
      </c>
    </row>
    <row r="257" spans="1:8" x14ac:dyDescent="0.3">
      <c r="A257" s="2">
        <v>43479</v>
      </c>
      <c r="B257" s="1">
        <v>10807</v>
      </c>
      <c r="C257" s="1">
        <v>10808</v>
      </c>
      <c r="D257" s="1">
        <v>10692.35</v>
      </c>
      <c r="E257" s="1">
        <v>10737.6</v>
      </c>
      <c r="F257" s="1">
        <v>298774178</v>
      </c>
      <c r="G257" s="1">
        <v>12732.57</v>
      </c>
      <c r="H257" s="3">
        <f>IF(ISERR(LN(Table2734[[#This Row],[Close]]/E256)),"-",LN(Table2734[[#This Row],[Close]]/E256))</f>
        <v>-5.32683176023677E-3</v>
      </c>
    </row>
    <row r="258" spans="1:8" x14ac:dyDescent="0.3">
      <c r="A258" s="2">
        <v>43480</v>
      </c>
      <c r="B258" s="1">
        <v>10777.55</v>
      </c>
      <c r="C258" s="1">
        <v>10896.95</v>
      </c>
      <c r="D258" s="1">
        <v>10777.55</v>
      </c>
      <c r="E258" s="1">
        <v>10886.8</v>
      </c>
      <c r="F258" s="1">
        <v>310737078</v>
      </c>
      <c r="G258" s="1">
        <v>14879.91</v>
      </c>
      <c r="H258" s="3">
        <f>IF(ISERR(LN(Table2734[[#This Row],[Close]]/E257)),"-",LN(Table2734[[#This Row],[Close]]/E257))</f>
        <v>1.3799445774800724E-2</v>
      </c>
    </row>
    <row r="259" spans="1:8" x14ac:dyDescent="0.3">
      <c r="A259" s="2">
        <v>43481</v>
      </c>
      <c r="B259" s="1">
        <v>10899.65</v>
      </c>
      <c r="C259" s="1">
        <v>10928.15</v>
      </c>
      <c r="D259" s="1">
        <v>10876.9</v>
      </c>
      <c r="E259" s="1">
        <v>10890.3</v>
      </c>
      <c r="F259" s="1">
        <v>276539042</v>
      </c>
      <c r="G259" s="1">
        <v>13081.63</v>
      </c>
      <c r="H259" s="3">
        <f>IF(ISERR(LN(Table2734[[#This Row],[Close]]/E258)),"-",LN(Table2734[[#This Row],[Close]]/E258))</f>
        <v>3.2143857815191898E-4</v>
      </c>
    </row>
    <row r="260" spans="1:8" x14ac:dyDescent="0.3">
      <c r="A260" s="2">
        <v>43482</v>
      </c>
      <c r="B260" s="1">
        <v>10920.85</v>
      </c>
      <c r="C260" s="1">
        <v>10930.65</v>
      </c>
      <c r="D260" s="1">
        <v>10844.65</v>
      </c>
      <c r="E260" s="1">
        <v>10905.2</v>
      </c>
      <c r="F260" s="1">
        <v>271676319</v>
      </c>
      <c r="G260" s="1">
        <v>13215.83</v>
      </c>
      <c r="H260" s="3">
        <f>IF(ISERR(LN(Table2734[[#This Row],[Close]]/E259)),"-",LN(Table2734[[#This Row],[Close]]/E259))</f>
        <v>1.3672549215348114E-3</v>
      </c>
    </row>
    <row r="261" spans="1:8" x14ac:dyDescent="0.3">
      <c r="A261" s="2">
        <v>43483</v>
      </c>
      <c r="B261" s="1">
        <v>10914.85</v>
      </c>
      <c r="C261" s="1">
        <v>10928.2</v>
      </c>
      <c r="D261" s="1">
        <v>10852.2</v>
      </c>
      <c r="E261" s="1">
        <v>10906.95</v>
      </c>
      <c r="F261" s="1">
        <v>323814108</v>
      </c>
      <c r="G261" s="1">
        <v>16408.830000000002</v>
      </c>
      <c r="H261" s="3">
        <f>IF(ISERR(LN(Table2734[[#This Row],[Close]]/E260)),"-",LN(Table2734[[#This Row],[Close]]/E260))</f>
        <v>1.6046102779907089E-4</v>
      </c>
    </row>
    <row r="262" spans="1:8" x14ac:dyDescent="0.3">
      <c r="A262" s="2">
        <v>43486</v>
      </c>
      <c r="B262" s="1">
        <v>10919.35</v>
      </c>
      <c r="C262" s="1">
        <v>10987.45</v>
      </c>
      <c r="D262" s="1">
        <v>10885.75</v>
      </c>
      <c r="E262" s="1">
        <v>10961.85</v>
      </c>
      <c r="F262" s="1">
        <v>288829125</v>
      </c>
      <c r="G262" s="1">
        <v>17289.7</v>
      </c>
      <c r="H262" s="3">
        <f>IF(ISERR(LN(Table2734[[#This Row],[Close]]/E261)),"-",LN(Table2734[[#This Row],[Close]]/E261))</f>
        <v>5.0208621718052576E-3</v>
      </c>
    </row>
    <row r="263" spans="1:8" x14ac:dyDescent="0.3">
      <c r="A263" s="2">
        <v>43487</v>
      </c>
      <c r="B263" s="1">
        <v>10949.8</v>
      </c>
      <c r="C263" s="1">
        <v>10949.8</v>
      </c>
      <c r="D263" s="1">
        <v>10864.15</v>
      </c>
      <c r="E263" s="1">
        <v>10922.75</v>
      </c>
      <c r="F263" s="1">
        <v>300768112</v>
      </c>
      <c r="G263" s="1">
        <v>17483.62</v>
      </c>
      <c r="H263" s="3">
        <f>IF(ISERR(LN(Table2734[[#This Row],[Close]]/E262)),"-",LN(Table2734[[#This Row],[Close]]/E262))</f>
        <v>-3.573292781569112E-3</v>
      </c>
    </row>
    <row r="264" spans="1:8" x14ac:dyDescent="0.3">
      <c r="A264" s="2">
        <v>43488</v>
      </c>
      <c r="B264" s="1">
        <v>10931.05</v>
      </c>
      <c r="C264" s="1">
        <v>10944.8</v>
      </c>
      <c r="D264" s="1">
        <v>10811.95</v>
      </c>
      <c r="E264" s="1">
        <v>10831.5</v>
      </c>
      <c r="F264" s="1">
        <v>298876314</v>
      </c>
      <c r="G264" s="1">
        <v>14736.91</v>
      </c>
      <c r="H264" s="3">
        <f>IF(ISERR(LN(Table2734[[#This Row],[Close]]/E263)),"-",LN(Table2734[[#This Row],[Close]]/E263))</f>
        <v>-8.3892145371514976E-3</v>
      </c>
    </row>
    <row r="265" spans="1:8" x14ac:dyDescent="0.3">
      <c r="A265" s="2">
        <v>43489</v>
      </c>
      <c r="B265" s="1">
        <v>10844.05</v>
      </c>
      <c r="C265" s="1">
        <v>10866.6</v>
      </c>
      <c r="D265" s="1">
        <v>10798.65</v>
      </c>
      <c r="E265" s="1">
        <v>10849.8</v>
      </c>
      <c r="F265" s="1">
        <v>361082096</v>
      </c>
      <c r="G265" s="1">
        <v>15298.48</v>
      </c>
      <c r="H265" s="3">
        <f>IF(ISERR(LN(Table2734[[#This Row],[Close]]/E264)),"-",LN(Table2734[[#This Row],[Close]]/E264))</f>
        <v>1.6880910596428552E-3</v>
      </c>
    </row>
    <row r="266" spans="1:8" x14ac:dyDescent="0.3">
      <c r="A266" s="2">
        <v>43490</v>
      </c>
      <c r="B266" s="1">
        <v>10859.75</v>
      </c>
      <c r="C266" s="1">
        <v>10931.7</v>
      </c>
      <c r="D266" s="1">
        <v>10756.45</v>
      </c>
      <c r="E266" s="1">
        <v>10780.55</v>
      </c>
      <c r="F266" s="1">
        <v>463444758</v>
      </c>
      <c r="G266" s="1">
        <v>20542.36</v>
      </c>
      <c r="H266" s="3">
        <f>IF(ISERR(LN(Table2734[[#This Row],[Close]]/E265)),"-",LN(Table2734[[#This Row],[Close]]/E265))</f>
        <v>-6.403062049334338E-3</v>
      </c>
    </row>
    <row r="267" spans="1:8" x14ac:dyDescent="0.3">
      <c r="A267" s="2">
        <v>43493</v>
      </c>
      <c r="B267" s="1">
        <v>10792.45</v>
      </c>
      <c r="C267" s="1">
        <v>10804.45</v>
      </c>
      <c r="D267" s="1">
        <v>10630.95</v>
      </c>
      <c r="E267" s="1">
        <v>10661.55</v>
      </c>
      <c r="F267" s="1">
        <v>419682627</v>
      </c>
      <c r="G267" s="1">
        <v>21144.33</v>
      </c>
      <c r="H267" s="3">
        <f>IF(ISERR(LN(Table2734[[#This Row],[Close]]/E266)),"-",LN(Table2734[[#This Row],[Close]]/E266))</f>
        <v>-1.1099773042754829E-2</v>
      </c>
    </row>
    <row r="268" spans="1:8" x14ac:dyDescent="0.3">
      <c r="A268" s="2">
        <v>43494</v>
      </c>
      <c r="B268" s="1">
        <v>10653.7</v>
      </c>
      <c r="C268" s="1">
        <v>10690.35</v>
      </c>
      <c r="D268" s="1">
        <v>10583.65</v>
      </c>
      <c r="E268" s="1">
        <v>10652.2</v>
      </c>
      <c r="F268" s="1">
        <v>356908994</v>
      </c>
      <c r="G268" s="1">
        <v>18832.060000000001</v>
      </c>
      <c r="H268" s="3">
        <f>IF(ISERR(LN(Table2734[[#This Row],[Close]]/E267)),"-",LN(Table2734[[#This Row],[Close]]/E267))</f>
        <v>-8.7736795259221625E-4</v>
      </c>
    </row>
    <row r="269" spans="1:8" x14ac:dyDescent="0.3">
      <c r="A269" s="2">
        <v>43495</v>
      </c>
      <c r="B269" s="1">
        <v>10702.25</v>
      </c>
      <c r="C269" s="1">
        <v>10710.2</v>
      </c>
      <c r="D269" s="1">
        <v>10612.85</v>
      </c>
      <c r="E269" s="1">
        <v>10651.8</v>
      </c>
      <c r="F269" s="1">
        <v>410107910</v>
      </c>
      <c r="G269" s="1">
        <v>21214.81</v>
      </c>
      <c r="H269" s="3">
        <f>IF(ISERR(LN(Table2734[[#This Row],[Close]]/E268)),"-",LN(Table2734[[#This Row],[Close]]/E268))</f>
        <v>-3.7551633500580681E-5</v>
      </c>
    </row>
    <row r="270" spans="1:8" x14ac:dyDescent="0.3">
      <c r="A270" s="2">
        <v>43496</v>
      </c>
      <c r="B270" s="1">
        <v>10690.55</v>
      </c>
      <c r="C270" s="1">
        <v>10838.05</v>
      </c>
      <c r="D270" s="1">
        <v>10678.55</v>
      </c>
      <c r="E270" s="1">
        <v>10830.95</v>
      </c>
      <c r="F270" s="1">
        <v>604818027</v>
      </c>
      <c r="G270" s="1">
        <v>27471.18</v>
      </c>
      <c r="H270" s="3">
        <f>IF(ISERR(LN(Table2734[[#This Row],[Close]]/E269)),"-",LN(Table2734[[#This Row],[Close]]/E269))</f>
        <v>1.6678884505362462E-2</v>
      </c>
    </row>
    <row r="271" spans="1:8" x14ac:dyDescent="0.3">
      <c r="A271" s="2">
        <v>43497</v>
      </c>
      <c r="B271" s="1">
        <v>10851.35</v>
      </c>
      <c r="C271" s="1">
        <v>10983.45</v>
      </c>
      <c r="D271" s="1">
        <v>10813.45</v>
      </c>
      <c r="E271" s="1">
        <v>10893.65</v>
      </c>
      <c r="F271" s="1">
        <v>482272661</v>
      </c>
      <c r="G271" s="1">
        <v>23112.37</v>
      </c>
      <c r="H271" s="3">
        <f>IF(ISERR(LN(Table2734[[#This Row],[Close]]/E270)),"-",LN(Table2734[[#This Row],[Close]]/E270))</f>
        <v>5.7722742045844006E-3</v>
      </c>
    </row>
    <row r="272" spans="1:8" x14ac:dyDescent="0.3">
      <c r="A272" s="2">
        <v>43500</v>
      </c>
      <c r="B272" s="1">
        <v>10876.75</v>
      </c>
      <c r="C272" s="1">
        <v>10927.9</v>
      </c>
      <c r="D272" s="1">
        <v>10814.15</v>
      </c>
      <c r="E272" s="1">
        <v>10912.25</v>
      </c>
      <c r="F272" s="1">
        <v>318300039</v>
      </c>
      <c r="G272" s="1">
        <v>15478.81</v>
      </c>
      <c r="H272" s="3">
        <f>IF(ISERR(LN(Table2734[[#This Row],[Close]]/E271)),"-",LN(Table2734[[#This Row],[Close]]/E271))</f>
        <v>1.7059607272313906E-3</v>
      </c>
    </row>
    <row r="273" spans="1:8" x14ac:dyDescent="0.3">
      <c r="A273" s="2">
        <v>43501</v>
      </c>
      <c r="B273" s="1">
        <v>10908.65</v>
      </c>
      <c r="C273" s="1">
        <v>10956.7</v>
      </c>
      <c r="D273" s="1">
        <v>10886.7</v>
      </c>
      <c r="E273" s="1">
        <v>10934.35</v>
      </c>
      <c r="F273" s="1">
        <v>268095127</v>
      </c>
      <c r="G273" s="1">
        <v>13435.13</v>
      </c>
      <c r="H273" s="3">
        <f>IF(ISERR(LN(Table2734[[#This Row],[Close]]/E272)),"-",LN(Table2734[[#This Row],[Close]]/E272))</f>
        <v>2.0231988079203052E-3</v>
      </c>
    </row>
    <row r="274" spans="1:8" x14ac:dyDescent="0.3">
      <c r="A274" s="2">
        <v>43502</v>
      </c>
      <c r="B274" s="1">
        <v>10965.1</v>
      </c>
      <c r="C274" s="1">
        <v>11072.6</v>
      </c>
      <c r="D274" s="1">
        <v>10962.7</v>
      </c>
      <c r="E274" s="1">
        <v>11062.45</v>
      </c>
      <c r="F274" s="1">
        <v>298510497</v>
      </c>
      <c r="G274" s="1">
        <v>15172.85</v>
      </c>
      <c r="H274" s="3">
        <f>IF(ISERR(LN(Table2734[[#This Row],[Close]]/E273)),"-",LN(Table2734[[#This Row],[Close]]/E273))</f>
        <v>1.1647280346053989E-2</v>
      </c>
    </row>
    <row r="275" spans="1:8" x14ac:dyDescent="0.3">
      <c r="A275" s="2">
        <v>43503</v>
      </c>
      <c r="B275" s="1">
        <v>11070.45</v>
      </c>
      <c r="C275" s="1">
        <v>11118.1</v>
      </c>
      <c r="D275" s="1">
        <v>11043.6</v>
      </c>
      <c r="E275" s="1">
        <v>11069.4</v>
      </c>
      <c r="F275" s="1">
        <v>263544426</v>
      </c>
      <c r="G275" s="1">
        <v>13542.69</v>
      </c>
      <c r="H275" s="3">
        <f>IF(ISERR(LN(Table2734[[#This Row],[Close]]/E274)),"-",LN(Table2734[[#This Row],[Close]]/E274))</f>
        <v>6.2805415981511683E-4</v>
      </c>
    </row>
    <row r="276" spans="1:8" x14ac:dyDescent="0.3">
      <c r="A276" s="2">
        <v>43504</v>
      </c>
      <c r="B276" s="1">
        <v>11023.5</v>
      </c>
      <c r="C276" s="1">
        <v>11041.2</v>
      </c>
      <c r="D276" s="1">
        <v>10925.45</v>
      </c>
      <c r="E276" s="1">
        <v>10943.6</v>
      </c>
      <c r="F276" s="1">
        <v>352787419</v>
      </c>
      <c r="G276" s="1">
        <v>15507.05</v>
      </c>
      <c r="H276" s="3">
        <f>IF(ISERR(LN(Table2734[[#This Row],[Close]]/E275)),"-",LN(Table2734[[#This Row],[Close]]/E275))</f>
        <v>-1.1429734205002075E-2</v>
      </c>
    </row>
    <row r="277" spans="1:8" x14ac:dyDescent="0.3">
      <c r="A277" s="2">
        <v>43507</v>
      </c>
      <c r="B277" s="1">
        <v>10930.9</v>
      </c>
      <c r="C277" s="1">
        <v>10930.9</v>
      </c>
      <c r="D277" s="1">
        <v>10857.1</v>
      </c>
      <c r="E277" s="1">
        <v>10888.8</v>
      </c>
      <c r="F277" s="1">
        <v>285985383</v>
      </c>
      <c r="G277" s="1">
        <v>13818.92</v>
      </c>
      <c r="H277" s="3">
        <f>IF(ISERR(LN(Table2734[[#This Row],[Close]]/E276)),"-",LN(Table2734[[#This Row],[Close]]/E276))</f>
        <v>-5.0200724689087872E-3</v>
      </c>
    </row>
    <row r="278" spans="1:8" x14ac:dyDescent="0.3">
      <c r="A278" s="2">
        <v>43508</v>
      </c>
      <c r="B278" s="1">
        <v>10879.7</v>
      </c>
      <c r="C278" s="1">
        <v>10910.9</v>
      </c>
      <c r="D278" s="1">
        <v>10823.8</v>
      </c>
      <c r="E278" s="1">
        <v>10831.4</v>
      </c>
      <c r="F278" s="1">
        <v>292314643</v>
      </c>
      <c r="G278" s="1">
        <v>14424.78</v>
      </c>
      <c r="H278" s="3">
        <f>IF(ISERR(LN(Table2734[[#This Row],[Close]]/E277)),"-",LN(Table2734[[#This Row],[Close]]/E277))</f>
        <v>-5.2854148327613464E-3</v>
      </c>
    </row>
    <row r="279" spans="1:8" x14ac:dyDescent="0.3">
      <c r="A279" s="2">
        <v>43509</v>
      </c>
      <c r="B279" s="1">
        <v>10870.55</v>
      </c>
      <c r="C279" s="1">
        <v>10891.65</v>
      </c>
      <c r="D279" s="1">
        <v>10772.1</v>
      </c>
      <c r="E279" s="1">
        <v>10793.65</v>
      </c>
      <c r="F279" s="1">
        <v>321958549</v>
      </c>
      <c r="G279" s="1">
        <v>15360.98</v>
      </c>
      <c r="H279" s="3">
        <f>IF(ISERR(LN(Table2734[[#This Row],[Close]]/E278)),"-",LN(Table2734[[#This Row],[Close]]/E278))</f>
        <v>-3.4913249537601204E-3</v>
      </c>
    </row>
    <row r="280" spans="1:8" x14ac:dyDescent="0.3">
      <c r="A280" s="2">
        <v>43510</v>
      </c>
      <c r="B280" s="1">
        <v>10786.1</v>
      </c>
      <c r="C280" s="1">
        <v>10792.7</v>
      </c>
      <c r="D280" s="1">
        <v>10718.75</v>
      </c>
      <c r="E280" s="1">
        <v>10746.05</v>
      </c>
      <c r="F280" s="1">
        <v>627041405</v>
      </c>
      <c r="G280" s="1">
        <v>20797.41</v>
      </c>
      <c r="H280" s="3">
        <f>IF(ISERR(LN(Table2734[[#This Row],[Close]]/E279)),"-",LN(Table2734[[#This Row],[Close]]/E279))</f>
        <v>-4.4197530593000694E-3</v>
      </c>
    </row>
    <row r="281" spans="1:8" x14ac:dyDescent="0.3">
      <c r="A281" s="2">
        <v>43511</v>
      </c>
      <c r="B281" s="1">
        <v>10780.25</v>
      </c>
      <c r="C281" s="1">
        <v>10785.75</v>
      </c>
      <c r="D281" s="1">
        <v>10620.4</v>
      </c>
      <c r="E281" s="1">
        <v>10724.4</v>
      </c>
      <c r="F281" s="1">
        <v>521876968</v>
      </c>
      <c r="G281" s="1">
        <v>20733.95</v>
      </c>
      <c r="H281" s="3">
        <f>IF(ISERR(LN(Table2734[[#This Row],[Close]]/E280)),"-",LN(Table2734[[#This Row],[Close]]/E280))</f>
        <v>-2.0167259966956514E-3</v>
      </c>
    </row>
    <row r="282" spans="1:8" x14ac:dyDescent="0.3">
      <c r="A282" s="2">
        <v>43514</v>
      </c>
      <c r="B282" s="1">
        <v>10738.65</v>
      </c>
      <c r="C282" s="1">
        <v>10759.9</v>
      </c>
      <c r="D282" s="1">
        <v>10628.4</v>
      </c>
      <c r="E282" s="1">
        <v>10640.95</v>
      </c>
      <c r="F282" s="1">
        <v>345440240</v>
      </c>
      <c r="G282" s="1">
        <v>14903.19</v>
      </c>
      <c r="H282" s="3">
        <f>IF(ISERR(LN(Table2734[[#This Row],[Close]]/E281)),"-",LN(Table2734[[#This Row],[Close]]/E281))</f>
        <v>-7.8117535511575027E-3</v>
      </c>
    </row>
    <row r="283" spans="1:8" x14ac:dyDescent="0.3">
      <c r="A283" s="2">
        <v>43515</v>
      </c>
      <c r="B283" s="1">
        <v>10636.7</v>
      </c>
      <c r="C283" s="1">
        <v>10722.85</v>
      </c>
      <c r="D283" s="1">
        <v>10585.65</v>
      </c>
      <c r="E283" s="1">
        <v>10604.35</v>
      </c>
      <c r="F283" s="1">
        <v>291507060</v>
      </c>
      <c r="G283" s="1">
        <v>13765.01</v>
      </c>
      <c r="H283" s="3">
        <f>IF(ISERR(LN(Table2734[[#This Row],[Close]]/E282)),"-",LN(Table2734[[#This Row],[Close]]/E282))</f>
        <v>-3.4454713472979819E-3</v>
      </c>
    </row>
    <row r="284" spans="1:8" x14ac:dyDescent="0.3">
      <c r="A284" s="2">
        <v>43516</v>
      </c>
      <c r="B284" s="1">
        <v>10655.45</v>
      </c>
      <c r="C284" s="1">
        <v>10752.7</v>
      </c>
      <c r="D284" s="1">
        <v>10646.4</v>
      </c>
      <c r="E284" s="1">
        <v>10735.45</v>
      </c>
      <c r="F284" s="1">
        <v>289195306</v>
      </c>
      <c r="G284" s="1">
        <v>13209.71</v>
      </c>
      <c r="H284" s="3">
        <f>IF(ISERR(LN(Table2734[[#This Row],[Close]]/E283)),"-",LN(Table2734[[#This Row],[Close]]/E283))</f>
        <v>1.2287055114099292E-2</v>
      </c>
    </row>
    <row r="285" spans="1:8" x14ac:dyDescent="0.3">
      <c r="A285" s="2">
        <v>43517</v>
      </c>
      <c r="B285" s="1">
        <v>10744.1</v>
      </c>
      <c r="C285" s="1">
        <v>10808.85</v>
      </c>
      <c r="D285" s="1">
        <v>10721.5</v>
      </c>
      <c r="E285" s="1">
        <v>10789.85</v>
      </c>
      <c r="F285" s="1">
        <v>279584955</v>
      </c>
      <c r="G285" s="1">
        <v>14758.5</v>
      </c>
      <c r="H285" s="3">
        <f>IF(ISERR(LN(Table2734[[#This Row],[Close]]/E284)),"-",LN(Table2734[[#This Row],[Close]]/E284))</f>
        <v>5.0545280036699341E-3</v>
      </c>
    </row>
    <row r="286" spans="1:8" x14ac:dyDescent="0.3">
      <c r="A286" s="2">
        <v>43518</v>
      </c>
      <c r="B286" s="1">
        <v>10782.7</v>
      </c>
      <c r="C286" s="1">
        <v>10801.55</v>
      </c>
      <c r="D286" s="1">
        <v>10758.4</v>
      </c>
      <c r="E286" s="1">
        <v>10791.65</v>
      </c>
      <c r="F286" s="1">
        <v>396846597</v>
      </c>
      <c r="G286" s="1">
        <v>24386.42</v>
      </c>
      <c r="H286" s="3">
        <f>IF(ISERR(LN(Table2734[[#This Row],[Close]]/E285)),"-",LN(Table2734[[#This Row],[Close]]/E285))</f>
        <v>1.6680953633189361E-4</v>
      </c>
    </row>
    <row r="287" spans="1:8" x14ac:dyDescent="0.3">
      <c r="A287" s="2">
        <v>43521</v>
      </c>
      <c r="B287" s="1">
        <v>10813.25</v>
      </c>
      <c r="C287" s="1">
        <v>10887.1</v>
      </c>
      <c r="D287" s="1">
        <v>10788.05</v>
      </c>
      <c r="E287" s="1">
        <v>10880.1</v>
      </c>
      <c r="F287" s="1">
        <v>385905142</v>
      </c>
      <c r="G287" s="1">
        <v>16466.09</v>
      </c>
      <c r="H287" s="3">
        <f>IF(ISERR(LN(Table2734[[#This Row],[Close]]/E286)),"-",LN(Table2734[[#This Row],[Close]]/E286))</f>
        <v>8.1627456131734746E-3</v>
      </c>
    </row>
    <row r="288" spans="1:8" x14ac:dyDescent="0.3">
      <c r="A288" s="2">
        <v>43522</v>
      </c>
      <c r="B288" s="1">
        <v>10775.3</v>
      </c>
      <c r="C288" s="1">
        <v>10888.75</v>
      </c>
      <c r="D288" s="1">
        <v>10729.3</v>
      </c>
      <c r="E288" s="1">
        <v>10835.3</v>
      </c>
      <c r="F288" s="1">
        <v>414954476</v>
      </c>
      <c r="G288" s="1">
        <v>19186.75</v>
      </c>
      <c r="H288" s="3">
        <f>IF(ISERR(LN(Table2734[[#This Row],[Close]]/E287)),"-",LN(Table2734[[#This Row],[Close]]/E287))</f>
        <v>-4.1261099090206159E-3</v>
      </c>
    </row>
    <row r="289" spans="1:8" x14ac:dyDescent="0.3">
      <c r="A289" s="2">
        <v>43523</v>
      </c>
      <c r="B289" s="1">
        <v>10881.2</v>
      </c>
      <c r="C289" s="1">
        <v>10939.7</v>
      </c>
      <c r="D289" s="1">
        <v>10751.2</v>
      </c>
      <c r="E289" s="1">
        <v>10806.65</v>
      </c>
      <c r="F289" s="1">
        <v>381080073</v>
      </c>
      <c r="G289" s="1">
        <v>18313.849999999999</v>
      </c>
      <c r="H289" s="3">
        <f>IF(ISERR(LN(Table2734[[#This Row],[Close]]/E288)),"-",LN(Table2734[[#This Row],[Close]]/E288))</f>
        <v>-2.6476372726424741E-3</v>
      </c>
    </row>
    <row r="290" spans="1:8" x14ac:dyDescent="0.3">
      <c r="A290" s="2">
        <v>43524</v>
      </c>
      <c r="B290" s="1">
        <v>10865.7</v>
      </c>
      <c r="C290" s="1">
        <v>10865.7</v>
      </c>
      <c r="D290" s="1">
        <v>10784.85</v>
      </c>
      <c r="E290" s="1">
        <v>10792.5</v>
      </c>
      <c r="F290" s="1">
        <v>644159018</v>
      </c>
      <c r="G290" s="1">
        <v>27123.34</v>
      </c>
      <c r="H290" s="3">
        <f>IF(ISERR(LN(Table2734[[#This Row],[Close]]/E289)),"-",LN(Table2734[[#This Row],[Close]]/E289))</f>
        <v>-1.3102369328699957E-3</v>
      </c>
    </row>
    <row r="291" spans="1:8" x14ac:dyDescent="0.3">
      <c r="A291" s="2">
        <v>43525</v>
      </c>
      <c r="B291" s="1">
        <v>10842.65</v>
      </c>
      <c r="C291" s="1">
        <v>10877.9</v>
      </c>
      <c r="D291" s="1">
        <v>10823.1</v>
      </c>
      <c r="E291" s="1">
        <v>10863.5</v>
      </c>
      <c r="F291" s="1">
        <v>308526309</v>
      </c>
      <c r="G291" s="1">
        <v>15010.06</v>
      </c>
      <c r="H291" s="3">
        <f>IF(ISERR(LN(Table2734[[#This Row],[Close]]/E290)),"-",LN(Table2734[[#This Row],[Close]]/E290))</f>
        <v>6.5570977456633371E-3</v>
      </c>
    </row>
    <row r="292" spans="1:8" x14ac:dyDescent="0.3">
      <c r="A292" s="2">
        <v>43529</v>
      </c>
      <c r="B292" s="1">
        <v>10864.85</v>
      </c>
      <c r="C292" s="1">
        <v>10994.9</v>
      </c>
      <c r="D292" s="1">
        <v>10817</v>
      </c>
      <c r="E292" s="1">
        <v>10987.45</v>
      </c>
      <c r="F292" s="1">
        <v>373220239</v>
      </c>
      <c r="G292" s="1">
        <v>17960.03</v>
      </c>
      <c r="H292" s="3">
        <f>IF(ISERR(LN(Table2734[[#This Row],[Close]]/E291)),"-",LN(Table2734[[#This Row],[Close]]/E291))</f>
        <v>1.1345166182071391E-2</v>
      </c>
    </row>
    <row r="293" spans="1:8" x14ac:dyDescent="0.3">
      <c r="A293" s="2">
        <v>43530</v>
      </c>
      <c r="B293" s="1">
        <v>11024.85</v>
      </c>
      <c r="C293" s="1">
        <v>11062.3</v>
      </c>
      <c r="D293" s="1">
        <v>10998.85</v>
      </c>
      <c r="E293" s="1">
        <v>11053</v>
      </c>
      <c r="F293" s="1">
        <v>372550850</v>
      </c>
      <c r="G293" s="1">
        <v>17850.93</v>
      </c>
      <c r="H293" s="3">
        <f>IF(ISERR(LN(Table2734[[#This Row],[Close]]/E292)),"-",LN(Table2734[[#This Row],[Close]]/E292))</f>
        <v>5.9481719535880405E-3</v>
      </c>
    </row>
    <row r="294" spans="1:8" x14ac:dyDescent="0.3">
      <c r="A294" s="2">
        <v>43531</v>
      </c>
      <c r="B294" s="1">
        <v>11077.95</v>
      </c>
      <c r="C294" s="1">
        <v>11089.05</v>
      </c>
      <c r="D294" s="1">
        <v>11027.1</v>
      </c>
      <c r="E294" s="1">
        <v>11058.2</v>
      </c>
      <c r="F294" s="1">
        <v>321208766</v>
      </c>
      <c r="G294" s="1">
        <v>15321.68</v>
      </c>
      <c r="H294" s="3">
        <f>IF(ISERR(LN(Table2734[[#This Row],[Close]]/E293)),"-",LN(Table2734[[#This Row],[Close]]/E293))</f>
        <v>4.7034987661157636E-4</v>
      </c>
    </row>
    <row r="295" spans="1:8" x14ac:dyDescent="0.3">
      <c r="A295" s="2">
        <v>43532</v>
      </c>
      <c r="B295" s="1">
        <v>11038.85</v>
      </c>
      <c r="C295" s="1">
        <v>11049</v>
      </c>
      <c r="D295" s="1">
        <v>11008.95</v>
      </c>
      <c r="E295" s="1">
        <v>11035.4</v>
      </c>
      <c r="F295" s="1">
        <v>326569833</v>
      </c>
      <c r="G295" s="1">
        <v>14369.77</v>
      </c>
      <c r="H295" s="3">
        <f>IF(ISERR(LN(Table2734[[#This Row],[Close]]/E294)),"-",LN(Table2734[[#This Row],[Close]]/E294))</f>
        <v>-2.0639468528230618E-3</v>
      </c>
    </row>
    <row r="296" spans="1:8" x14ac:dyDescent="0.3">
      <c r="A296" s="2">
        <v>43535</v>
      </c>
      <c r="B296" s="1">
        <v>11068.75</v>
      </c>
      <c r="C296" s="1">
        <v>11180.9</v>
      </c>
      <c r="D296" s="1">
        <v>11059.85</v>
      </c>
      <c r="E296" s="1">
        <v>11168.05</v>
      </c>
      <c r="F296" s="1">
        <v>352242287</v>
      </c>
      <c r="G296" s="1">
        <v>17349.95</v>
      </c>
      <c r="H296" s="3">
        <f>IF(ISERR(LN(Table2734[[#This Row],[Close]]/E295)),"-",LN(Table2734[[#This Row],[Close]]/E295))</f>
        <v>1.1948735734751558E-2</v>
      </c>
    </row>
    <row r="297" spans="1:8" x14ac:dyDescent="0.3">
      <c r="A297" s="2">
        <v>43536</v>
      </c>
      <c r="B297" s="1">
        <v>11231.35</v>
      </c>
      <c r="C297" s="1">
        <v>11320.4</v>
      </c>
      <c r="D297" s="1">
        <v>11227</v>
      </c>
      <c r="E297" s="1">
        <v>11301.2</v>
      </c>
      <c r="F297" s="1">
        <v>391310519</v>
      </c>
      <c r="G297" s="1">
        <v>20861.349999999999</v>
      </c>
      <c r="H297" s="3">
        <f>IF(ISERR(LN(Table2734[[#This Row],[Close]]/E296)),"-",LN(Table2734[[#This Row],[Close]]/E296))</f>
        <v>1.1851891682945155E-2</v>
      </c>
    </row>
    <row r="298" spans="1:8" x14ac:dyDescent="0.3">
      <c r="A298" s="2">
        <v>43537</v>
      </c>
      <c r="B298" s="1">
        <v>11326.2</v>
      </c>
      <c r="C298" s="1">
        <v>11352.3</v>
      </c>
      <c r="D298" s="1">
        <v>11276.6</v>
      </c>
      <c r="E298" s="1">
        <v>11341.7</v>
      </c>
      <c r="F298" s="1">
        <v>382996187</v>
      </c>
      <c r="G298" s="1">
        <v>20851.669999999998</v>
      </c>
      <c r="H298" s="3">
        <f>IF(ISERR(LN(Table2734[[#This Row],[Close]]/E297)),"-",LN(Table2734[[#This Row],[Close]]/E297))</f>
        <v>3.5772841102276773E-3</v>
      </c>
    </row>
    <row r="299" spans="1:8" x14ac:dyDescent="0.3">
      <c r="A299" s="2">
        <v>43538</v>
      </c>
      <c r="B299" s="1">
        <v>11382.5</v>
      </c>
      <c r="C299" s="1">
        <v>11383.45</v>
      </c>
      <c r="D299" s="1">
        <v>11313.75</v>
      </c>
      <c r="E299" s="1">
        <v>11343.25</v>
      </c>
      <c r="F299" s="1">
        <v>294480678</v>
      </c>
      <c r="G299" s="1">
        <v>15661.05</v>
      </c>
      <c r="H299" s="3">
        <f>IF(ISERR(LN(Table2734[[#This Row],[Close]]/E298)),"-",LN(Table2734[[#This Row],[Close]]/E298))</f>
        <v>1.3665447818145347E-4</v>
      </c>
    </row>
    <row r="300" spans="1:8" x14ac:dyDescent="0.3">
      <c r="A300" s="2">
        <v>43539</v>
      </c>
      <c r="B300" s="1">
        <v>11376.85</v>
      </c>
      <c r="C300" s="1">
        <v>11487</v>
      </c>
      <c r="D300" s="1">
        <v>11370.8</v>
      </c>
      <c r="E300" s="1">
        <v>11426.85</v>
      </c>
      <c r="F300" s="1">
        <v>463704896</v>
      </c>
      <c r="G300" s="1">
        <v>25143.26</v>
      </c>
      <c r="H300" s="3">
        <f>IF(ISERR(LN(Table2734[[#This Row],[Close]]/E299)),"-",LN(Table2734[[#This Row],[Close]]/E299))</f>
        <v>7.3429959147711344E-3</v>
      </c>
    </row>
    <row r="301" spans="1:8" x14ac:dyDescent="0.3">
      <c r="A301" s="2">
        <v>43542</v>
      </c>
      <c r="B301" s="1">
        <v>11473.85</v>
      </c>
      <c r="C301" s="1">
        <v>11530.15</v>
      </c>
      <c r="D301" s="1">
        <v>11412.5</v>
      </c>
      <c r="E301" s="1">
        <v>11462.2</v>
      </c>
      <c r="F301" s="1">
        <v>320250041</v>
      </c>
      <c r="G301" s="1">
        <v>16942.22</v>
      </c>
      <c r="H301" s="3">
        <f>IF(ISERR(LN(Table2734[[#This Row],[Close]]/E300)),"-",LN(Table2734[[#This Row],[Close]]/E300))</f>
        <v>3.0888156656173325E-3</v>
      </c>
    </row>
    <row r="302" spans="1:8" x14ac:dyDescent="0.3">
      <c r="A302" s="2">
        <v>43543</v>
      </c>
      <c r="B302" s="1">
        <v>11500.3</v>
      </c>
      <c r="C302" s="1">
        <v>11543.85</v>
      </c>
      <c r="D302" s="1">
        <v>11451.25</v>
      </c>
      <c r="E302" s="1">
        <v>11532.4</v>
      </c>
      <c r="F302" s="1">
        <v>326099667</v>
      </c>
      <c r="G302" s="1">
        <v>16179.92</v>
      </c>
      <c r="H302" s="3">
        <f>IF(ISERR(LN(Table2734[[#This Row],[Close]]/E301)),"-",LN(Table2734[[#This Row],[Close]]/E301))</f>
        <v>6.1058003263835944E-3</v>
      </c>
    </row>
    <row r="303" spans="1:8" x14ac:dyDescent="0.3">
      <c r="A303" s="2">
        <v>43544</v>
      </c>
      <c r="B303" s="1">
        <v>11553.35</v>
      </c>
      <c r="C303" s="1">
        <v>11556.1</v>
      </c>
      <c r="D303" s="1">
        <v>11503.1</v>
      </c>
      <c r="E303" s="1">
        <v>11521.05</v>
      </c>
      <c r="F303" s="1">
        <v>366298049</v>
      </c>
      <c r="G303" s="1">
        <v>18311.439999999999</v>
      </c>
      <c r="H303" s="3">
        <f>IF(ISERR(LN(Table2734[[#This Row],[Close]]/E302)),"-",LN(Table2734[[#This Row],[Close]]/E302))</f>
        <v>-9.8466831793539802E-4</v>
      </c>
    </row>
    <row r="304" spans="1:8" x14ac:dyDescent="0.3">
      <c r="A304" s="2">
        <v>43546</v>
      </c>
      <c r="B304" s="1">
        <v>11549.2</v>
      </c>
      <c r="C304" s="1">
        <v>11572.8</v>
      </c>
      <c r="D304" s="1">
        <v>11434.55</v>
      </c>
      <c r="E304" s="1">
        <v>11456.9</v>
      </c>
      <c r="F304" s="1">
        <v>386193935</v>
      </c>
      <c r="G304" s="1">
        <v>19755.740000000002</v>
      </c>
      <c r="H304" s="3">
        <f>IF(ISERR(LN(Table2734[[#This Row],[Close]]/E303)),"-",LN(Table2734[[#This Row],[Close]]/E303))</f>
        <v>-5.5836283625349536E-3</v>
      </c>
    </row>
    <row r="305" spans="1:8" x14ac:dyDescent="0.3">
      <c r="A305" s="2">
        <v>43549</v>
      </c>
      <c r="B305" s="1">
        <v>11395.65</v>
      </c>
      <c r="C305" s="1">
        <v>11395.65</v>
      </c>
      <c r="D305" s="1">
        <v>11311.6</v>
      </c>
      <c r="E305" s="1">
        <v>11354.25</v>
      </c>
      <c r="F305" s="1">
        <v>294459196</v>
      </c>
      <c r="G305" s="1">
        <v>14101.14</v>
      </c>
      <c r="H305" s="3">
        <f>IF(ISERR(LN(Table2734[[#This Row],[Close]]/E304)),"-",LN(Table2734[[#This Row],[Close]]/E304))</f>
        <v>-9.0000454070535869E-3</v>
      </c>
    </row>
    <row r="306" spans="1:8" x14ac:dyDescent="0.3">
      <c r="A306" s="2">
        <v>43550</v>
      </c>
      <c r="B306" s="1">
        <v>11375.2</v>
      </c>
      <c r="C306" s="1">
        <v>11496.75</v>
      </c>
      <c r="D306" s="1">
        <v>11352.45</v>
      </c>
      <c r="E306" s="1">
        <v>11483.25</v>
      </c>
      <c r="F306" s="1">
        <v>282575496</v>
      </c>
      <c r="G306" s="1">
        <v>14611.68</v>
      </c>
      <c r="H306" s="3">
        <f>IF(ISERR(LN(Table2734[[#This Row],[Close]]/E305)),"-",LN(Table2734[[#This Row],[Close]]/E305))</f>
        <v>1.1297328693216403E-2</v>
      </c>
    </row>
    <row r="307" spans="1:8" x14ac:dyDescent="0.3">
      <c r="A307" s="2">
        <v>43551</v>
      </c>
      <c r="B307" s="1">
        <v>11531.45</v>
      </c>
      <c r="C307" s="1">
        <v>11546.2</v>
      </c>
      <c r="D307" s="1">
        <v>11413</v>
      </c>
      <c r="E307" s="1">
        <v>11445.05</v>
      </c>
      <c r="F307" s="1">
        <v>350446089</v>
      </c>
      <c r="G307" s="1">
        <v>18356.52</v>
      </c>
      <c r="H307" s="3">
        <f>IF(ISERR(LN(Table2734[[#This Row],[Close]]/E306)),"-",LN(Table2734[[#This Row],[Close]]/E306))</f>
        <v>-3.3321297562249825E-3</v>
      </c>
    </row>
    <row r="308" spans="1:8" x14ac:dyDescent="0.3">
      <c r="A308" s="2">
        <v>43552</v>
      </c>
      <c r="B308" s="1">
        <v>11463.65</v>
      </c>
      <c r="C308" s="1">
        <v>11588.5</v>
      </c>
      <c r="D308" s="1">
        <v>11452.45</v>
      </c>
      <c r="E308" s="1">
        <v>11570</v>
      </c>
      <c r="F308" s="1">
        <v>527678809</v>
      </c>
      <c r="G308" s="1">
        <v>25719.65</v>
      </c>
      <c r="H308" s="3">
        <f>IF(ISERR(LN(Table2734[[#This Row],[Close]]/E307)),"-",LN(Table2734[[#This Row],[Close]]/E307))</f>
        <v>1.085821909063313E-2</v>
      </c>
    </row>
    <row r="309" spans="1:8" x14ac:dyDescent="0.3">
      <c r="A309" s="2">
        <v>43553</v>
      </c>
      <c r="B309" s="1">
        <v>11625.45</v>
      </c>
      <c r="C309" s="1">
        <v>11630.35</v>
      </c>
      <c r="D309" s="1">
        <v>11570.15</v>
      </c>
      <c r="E309" s="1">
        <v>11623.9</v>
      </c>
      <c r="F309" s="1">
        <v>416276981</v>
      </c>
      <c r="G309" s="1">
        <v>20515.25</v>
      </c>
      <c r="H309" s="3">
        <f>IF(ISERR(LN(Table2734[[#This Row],[Close]]/E308)),"-",LN(Table2734[[#This Row],[Close]]/E308))</f>
        <v>4.6477821348202336E-3</v>
      </c>
    </row>
    <row r="310" spans="1:8" x14ac:dyDescent="0.3">
      <c r="A310" s="2">
        <v>43556</v>
      </c>
      <c r="B310" s="1">
        <v>11665.2</v>
      </c>
      <c r="C310" s="1">
        <v>11738.1</v>
      </c>
      <c r="D310" s="1">
        <v>11644.75</v>
      </c>
      <c r="E310" s="1">
        <v>11669.15</v>
      </c>
      <c r="F310" s="1">
        <v>379572660</v>
      </c>
      <c r="G310" s="1">
        <v>18977.990000000002</v>
      </c>
      <c r="H310" s="3">
        <f>IF(ISERR(LN(Table2734[[#This Row],[Close]]/E309)),"-",LN(Table2734[[#This Row],[Close]]/E309))</f>
        <v>3.8852839728881735E-3</v>
      </c>
    </row>
    <row r="311" spans="1:8" x14ac:dyDescent="0.3">
      <c r="A311" s="2">
        <v>43557</v>
      </c>
      <c r="B311" s="1">
        <v>11711.55</v>
      </c>
      <c r="C311" s="1">
        <v>11729.35</v>
      </c>
      <c r="D311" s="1">
        <v>11655.85</v>
      </c>
      <c r="E311" s="1">
        <v>11713.2</v>
      </c>
      <c r="F311" s="1">
        <v>386131413</v>
      </c>
      <c r="G311" s="1">
        <v>18673.7</v>
      </c>
      <c r="H311" s="3">
        <f>IF(ISERR(LN(Table2734[[#This Row],[Close]]/E310)),"-",LN(Table2734[[#This Row],[Close]]/E310))</f>
        <v>3.7678036734890082E-3</v>
      </c>
    </row>
    <row r="312" spans="1:8" x14ac:dyDescent="0.3">
      <c r="A312" s="2">
        <v>43558</v>
      </c>
      <c r="B312" s="1">
        <v>11735.3</v>
      </c>
      <c r="C312" s="1">
        <v>11761</v>
      </c>
      <c r="D312" s="1">
        <v>11629.15</v>
      </c>
      <c r="E312" s="1">
        <v>11643.95</v>
      </c>
      <c r="F312" s="1">
        <v>365760070</v>
      </c>
      <c r="G312" s="1">
        <v>19050.95</v>
      </c>
      <c r="H312" s="3">
        <f>IF(ISERR(LN(Table2734[[#This Row],[Close]]/E311)),"-",LN(Table2734[[#This Row],[Close]]/E311))</f>
        <v>-5.9296791696504684E-3</v>
      </c>
    </row>
    <row r="313" spans="1:8" x14ac:dyDescent="0.3">
      <c r="A313" s="2">
        <v>43559</v>
      </c>
      <c r="B313" s="1">
        <v>11660.2</v>
      </c>
      <c r="C313" s="1">
        <v>11662.55</v>
      </c>
      <c r="D313" s="1">
        <v>11559.2</v>
      </c>
      <c r="E313" s="1">
        <v>11598</v>
      </c>
      <c r="F313" s="1">
        <v>349029830</v>
      </c>
      <c r="G313" s="1">
        <v>19713.009999999998</v>
      </c>
      <c r="H313" s="3">
        <f>IF(ISERR(LN(Table2734[[#This Row],[Close]]/E312)),"-",LN(Table2734[[#This Row],[Close]]/E312))</f>
        <v>-3.9540623628834554E-3</v>
      </c>
    </row>
    <row r="314" spans="1:8" x14ac:dyDescent="0.3">
      <c r="A314" s="2">
        <v>43560</v>
      </c>
      <c r="B314" s="1">
        <v>11638.4</v>
      </c>
      <c r="C314" s="1">
        <v>11689.65</v>
      </c>
      <c r="D314" s="1">
        <v>11609.5</v>
      </c>
      <c r="E314" s="1">
        <v>11665.95</v>
      </c>
      <c r="F314" s="1">
        <v>266665797</v>
      </c>
      <c r="G314" s="1">
        <v>15000.35</v>
      </c>
      <c r="H314" s="3">
        <f>IF(ISERR(LN(Table2734[[#This Row],[Close]]/E313)),"-",LN(Table2734[[#This Row],[Close]]/E313))</f>
        <v>5.8416729088147249E-3</v>
      </c>
    </row>
    <row r="315" spans="1:8" x14ac:dyDescent="0.3">
      <c r="A315" s="2">
        <v>43563</v>
      </c>
      <c r="B315" s="1">
        <v>11704.35</v>
      </c>
      <c r="C315" s="1">
        <v>11710.3</v>
      </c>
      <c r="D315" s="1">
        <v>11549.1</v>
      </c>
      <c r="E315" s="1">
        <v>11604.5</v>
      </c>
      <c r="F315" s="1">
        <v>260932608</v>
      </c>
      <c r="G315" s="1">
        <v>14203.96</v>
      </c>
      <c r="H315" s="3">
        <f>IF(ISERR(LN(Table2734[[#This Row],[Close]]/E314)),"-",LN(Table2734[[#This Row],[Close]]/E314))</f>
        <v>-5.2813884420512712E-3</v>
      </c>
    </row>
    <row r="316" spans="1:8" x14ac:dyDescent="0.3">
      <c r="A316" s="2">
        <v>43564</v>
      </c>
      <c r="B316" s="1">
        <v>11612.05</v>
      </c>
      <c r="C316" s="1">
        <v>11683.9</v>
      </c>
      <c r="D316" s="1">
        <v>11569.7</v>
      </c>
      <c r="E316" s="1">
        <v>11671.95</v>
      </c>
      <c r="F316" s="1">
        <v>300467538</v>
      </c>
      <c r="G316" s="1">
        <v>15984.39</v>
      </c>
      <c r="H316" s="3">
        <f>IF(ISERR(LN(Table2734[[#This Row],[Close]]/E315)),"-",LN(Table2734[[#This Row],[Close]]/E315))</f>
        <v>5.7955735342997616E-3</v>
      </c>
    </row>
    <row r="317" spans="1:8" x14ac:dyDescent="0.3">
      <c r="A317" s="2">
        <v>43565</v>
      </c>
      <c r="B317" s="1">
        <v>11646.85</v>
      </c>
      <c r="C317" s="1">
        <v>11680.05</v>
      </c>
      <c r="D317" s="1">
        <v>11571.75</v>
      </c>
      <c r="E317" s="1">
        <v>11584.3</v>
      </c>
      <c r="F317" s="1">
        <v>359941110</v>
      </c>
      <c r="G317" s="1">
        <v>22258.46</v>
      </c>
      <c r="H317" s="3">
        <f>IF(ISERR(LN(Table2734[[#This Row],[Close]]/E316)),"-",LN(Table2734[[#This Row],[Close]]/E316))</f>
        <v>-7.5377943572383106E-3</v>
      </c>
    </row>
    <row r="318" spans="1:8" x14ac:dyDescent="0.3">
      <c r="A318" s="2">
        <v>43566</v>
      </c>
      <c r="B318" s="1">
        <v>11592.55</v>
      </c>
      <c r="C318" s="1">
        <v>11606.7</v>
      </c>
      <c r="D318" s="1">
        <v>11550.55</v>
      </c>
      <c r="E318" s="1">
        <v>11596.7</v>
      </c>
      <c r="F318" s="1">
        <v>279775726</v>
      </c>
      <c r="G318" s="1">
        <v>14332.2</v>
      </c>
      <c r="H318" s="3">
        <f>IF(ISERR(LN(Table2734[[#This Row],[Close]]/E317)),"-",LN(Table2734[[#This Row],[Close]]/E317))</f>
        <v>1.0698417827284545E-3</v>
      </c>
    </row>
    <row r="319" spans="1:8" x14ac:dyDescent="0.3">
      <c r="A319" s="2">
        <v>43567</v>
      </c>
      <c r="B319" s="1">
        <v>11612.85</v>
      </c>
      <c r="C319" s="1">
        <v>11657.35</v>
      </c>
      <c r="D319" s="1">
        <v>11578.8</v>
      </c>
      <c r="E319" s="1">
        <v>11643.45</v>
      </c>
      <c r="F319" s="1">
        <v>246006184</v>
      </c>
      <c r="G319" s="1">
        <v>13598.61</v>
      </c>
      <c r="H319" s="3">
        <f>IF(ISERR(LN(Table2734[[#This Row],[Close]]/E318)),"-",LN(Table2734[[#This Row],[Close]]/E318))</f>
        <v>4.0232152597085759E-3</v>
      </c>
    </row>
    <row r="320" spans="1:8" x14ac:dyDescent="0.3">
      <c r="A320" s="2">
        <v>43570</v>
      </c>
      <c r="B320" s="1">
        <v>11667</v>
      </c>
      <c r="C320" s="1">
        <v>11704.6</v>
      </c>
      <c r="D320" s="1">
        <v>11648.25</v>
      </c>
      <c r="E320" s="1">
        <v>11690.35</v>
      </c>
      <c r="F320" s="1">
        <v>289996075</v>
      </c>
      <c r="G320" s="1">
        <v>15635.79</v>
      </c>
      <c r="H320" s="3">
        <f>IF(ISERR(LN(Table2734[[#This Row],[Close]]/E319)),"-",LN(Table2734[[#This Row],[Close]]/E319))</f>
        <v>4.01992501503014E-3</v>
      </c>
    </row>
    <row r="321" spans="1:8" x14ac:dyDescent="0.3">
      <c r="A321" s="2">
        <v>43571</v>
      </c>
      <c r="B321" s="1">
        <v>11736.2</v>
      </c>
      <c r="C321" s="1">
        <v>11810.95</v>
      </c>
      <c r="D321" s="1">
        <v>11731.55</v>
      </c>
      <c r="E321" s="1">
        <v>11787.15</v>
      </c>
      <c r="F321" s="1">
        <v>354315040</v>
      </c>
      <c r="G321" s="1">
        <v>17585.48</v>
      </c>
      <c r="H321" s="3">
        <f>IF(ISERR(LN(Table2734[[#This Row],[Close]]/E320)),"-",LN(Table2734[[#This Row],[Close]]/E320))</f>
        <v>8.2462398923668495E-3</v>
      </c>
    </row>
    <row r="322" spans="1:8" x14ac:dyDescent="0.3">
      <c r="A322" s="2">
        <v>43573</v>
      </c>
      <c r="B322" s="1">
        <v>11856.15</v>
      </c>
      <c r="C322" s="1">
        <v>11856.15</v>
      </c>
      <c r="D322" s="1">
        <v>11738.5</v>
      </c>
      <c r="E322" s="1">
        <v>11752.8</v>
      </c>
      <c r="F322" s="1">
        <v>339653709</v>
      </c>
      <c r="G322" s="1">
        <v>18271.27</v>
      </c>
      <c r="H322" s="3">
        <f>IF(ISERR(LN(Table2734[[#This Row],[Close]]/E321)),"-",LN(Table2734[[#This Row],[Close]]/E321))</f>
        <v>-2.9184449738277464E-3</v>
      </c>
    </row>
    <row r="323" spans="1:8" x14ac:dyDescent="0.3">
      <c r="A323" s="2">
        <v>43577</v>
      </c>
      <c r="B323" s="1">
        <v>11727.05</v>
      </c>
      <c r="C323" s="1">
        <v>11727.05</v>
      </c>
      <c r="D323" s="1">
        <v>11583.95</v>
      </c>
      <c r="E323" s="1">
        <v>11594.45</v>
      </c>
      <c r="F323" s="1">
        <v>260356055</v>
      </c>
      <c r="G323" s="1">
        <v>13754.12</v>
      </c>
      <c r="H323" s="3">
        <f>IF(ISERR(LN(Table2734[[#This Row],[Close]]/E322)),"-",LN(Table2734[[#This Row],[Close]]/E322))</f>
        <v>-1.3564974730520374E-2</v>
      </c>
    </row>
    <row r="324" spans="1:8" x14ac:dyDescent="0.3">
      <c r="A324" s="2">
        <v>43578</v>
      </c>
      <c r="B324" s="1">
        <v>11612.95</v>
      </c>
      <c r="C324" s="1">
        <v>11645.95</v>
      </c>
      <c r="D324" s="1">
        <v>11564.8</v>
      </c>
      <c r="E324" s="1">
        <v>11575.95</v>
      </c>
      <c r="F324" s="1">
        <v>272544486</v>
      </c>
      <c r="G324" s="1">
        <v>14500.53</v>
      </c>
      <c r="H324" s="3">
        <f>IF(ISERR(LN(Table2734[[#This Row],[Close]]/E323)),"-",LN(Table2734[[#This Row],[Close]]/E323))</f>
        <v>-1.5968653049767416E-3</v>
      </c>
    </row>
    <row r="325" spans="1:8" x14ac:dyDescent="0.3">
      <c r="A325" s="2">
        <v>43579</v>
      </c>
      <c r="B325" s="1">
        <v>11601.5</v>
      </c>
      <c r="C325" s="1">
        <v>11740.85</v>
      </c>
      <c r="D325" s="1">
        <v>11578.85</v>
      </c>
      <c r="E325" s="1">
        <v>11726.15</v>
      </c>
      <c r="F325" s="1">
        <v>335196513</v>
      </c>
      <c r="G325" s="1">
        <v>17046.66</v>
      </c>
      <c r="H325" s="3">
        <f>IF(ISERR(LN(Table2734[[#This Row],[Close]]/E324)),"-",LN(Table2734[[#This Row],[Close]]/E324))</f>
        <v>1.2891720507584971E-2</v>
      </c>
    </row>
    <row r="326" spans="1:8" x14ac:dyDescent="0.3">
      <c r="A326" s="2">
        <v>43580</v>
      </c>
      <c r="B326" s="1">
        <v>11735.7</v>
      </c>
      <c r="C326" s="1">
        <v>11796.75</v>
      </c>
      <c r="D326" s="1">
        <v>11624.3</v>
      </c>
      <c r="E326" s="1">
        <v>11641.8</v>
      </c>
      <c r="F326" s="1">
        <v>604360395</v>
      </c>
      <c r="G326" s="1">
        <v>28254.3</v>
      </c>
      <c r="H326" s="3">
        <f>IF(ISERR(LN(Table2734[[#This Row],[Close]]/E325)),"-",LN(Table2734[[#This Row],[Close]]/E325))</f>
        <v>-7.2193210230233834E-3</v>
      </c>
    </row>
    <row r="327" spans="1:8" x14ac:dyDescent="0.3">
      <c r="A327" s="2">
        <v>43581</v>
      </c>
      <c r="B327" s="1">
        <v>11683.75</v>
      </c>
      <c r="C327" s="1">
        <v>11762.9</v>
      </c>
      <c r="D327" s="1">
        <v>11661.75</v>
      </c>
      <c r="E327" s="1">
        <v>11754.65</v>
      </c>
      <c r="F327" s="1">
        <v>333483764</v>
      </c>
      <c r="G327" s="1">
        <v>18098.830000000002</v>
      </c>
      <c r="H327" s="3">
        <f>IF(ISERR(LN(Table2734[[#This Row],[Close]]/E326)),"-",LN(Table2734[[#This Row],[Close]]/E326))</f>
        <v>9.6468374616017465E-3</v>
      </c>
    </row>
    <row r="328" spans="1:8" x14ac:dyDescent="0.3">
      <c r="A328" s="2">
        <v>43585</v>
      </c>
      <c r="B328" s="1">
        <v>11748.75</v>
      </c>
      <c r="C328" s="1">
        <v>11756.25</v>
      </c>
      <c r="D328" s="1">
        <v>11655.9</v>
      </c>
      <c r="E328" s="1">
        <v>11748.15</v>
      </c>
      <c r="F328" s="1">
        <v>532630874</v>
      </c>
      <c r="G328" s="1">
        <v>23324.98</v>
      </c>
      <c r="H328" s="3">
        <f>IF(ISERR(LN(Table2734[[#This Row],[Close]]/E327)),"-",LN(Table2734[[#This Row],[Close]]/E327))</f>
        <v>-5.531255991390112E-4</v>
      </c>
    </row>
    <row r="329" spans="1:8" x14ac:dyDescent="0.3">
      <c r="A329" s="2">
        <v>43587</v>
      </c>
      <c r="B329" s="1">
        <v>11725.55</v>
      </c>
      <c r="C329" s="1">
        <v>11789.3</v>
      </c>
      <c r="D329" s="1">
        <v>11699.55</v>
      </c>
      <c r="E329" s="1">
        <v>11724.75</v>
      </c>
      <c r="F329" s="1">
        <v>380278045</v>
      </c>
      <c r="G329" s="1">
        <v>17790.060000000001</v>
      </c>
      <c r="H329" s="3">
        <f>IF(ISERR(LN(Table2734[[#This Row],[Close]]/E328)),"-",LN(Table2734[[#This Row],[Close]]/E328))</f>
        <v>-1.9937892422010914E-3</v>
      </c>
    </row>
    <row r="330" spans="1:8" x14ac:dyDescent="0.3">
      <c r="A330" s="2">
        <v>43588</v>
      </c>
      <c r="B330" s="1">
        <v>11722.6</v>
      </c>
      <c r="C330" s="1">
        <v>11770.9</v>
      </c>
      <c r="D330" s="1">
        <v>11699.35</v>
      </c>
      <c r="E330" s="1">
        <v>11712.25</v>
      </c>
      <c r="F330" s="1">
        <v>305519934</v>
      </c>
      <c r="G330" s="1">
        <v>15156.32</v>
      </c>
      <c r="H330" s="3">
        <f>IF(ISERR(LN(Table2734[[#This Row],[Close]]/E329)),"-",LN(Table2734[[#This Row],[Close]]/E329))</f>
        <v>-1.0666895238500144E-3</v>
      </c>
    </row>
    <row r="331" spans="1:8" x14ac:dyDescent="0.3">
      <c r="A331" s="2">
        <v>43591</v>
      </c>
      <c r="B331" s="1">
        <v>11605.8</v>
      </c>
      <c r="C331" s="1">
        <v>11632.55</v>
      </c>
      <c r="D331" s="1">
        <v>11571.35</v>
      </c>
      <c r="E331" s="1">
        <v>11598.25</v>
      </c>
      <c r="F331" s="1">
        <v>299046480</v>
      </c>
      <c r="G331" s="1">
        <v>14703.42</v>
      </c>
      <c r="H331" s="3">
        <f>IF(ISERR(LN(Table2734[[#This Row],[Close]]/E330)),"-",LN(Table2734[[#This Row],[Close]]/E330))</f>
        <v>-9.7810779570294496E-3</v>
      </c>
    </row>
    <row r="332" spans="1:8" x14ac:dyDescent="0.3">
      <c r="A332" s="2">
        <v>43592</v>
      </c>
      <c r="B332" s="1">
        <v>11651.5</v>
      </c>
      <c r="C332" s="1">
        <v>11657.05</v>
      </c>
      <c r="D332" s="1">
        <v>11484.45</v>
      </c>
      <c r="E332" s="1">
        <v>11497.9</v>
      </c>
      <c r="F332" s="1">
        <v>337495624</v>
      </c>
      <c r="G332" s="1">
        <v>16632.84</v>
      </c>
      <c r="H332" s="3">
        <f>IF(ISERR(LN(Table2734[[#This Row],[Close]]/E331)),"-",LN(Table2734[[#This Row],[Close]]/E331))</f>
        <v>-8.6898146639726396E-3</v>
      </c>
    </row>
    <row r="333" spans="1:8" x14ac:dyDescent="0.3">
      <c r="A333" s="2">
        <v>43593</v>
      </c>
      <c r="B333" s="1">
        <v>11478.7</v>
      </c>
      <c r="C333" s="1">
        <v>11479.1</v>
      </c>
      <c r="D333" s="1">
        <v>11346.95</v>
      </c>
      <c r="E333" s="1">
        <v>11359.45</v>
      </c>
      <c r="F333" s="1">
        <v>372826025</v>
      </c>
      <c r="G333" s="1">
        <v>17440.009999999998</v>
      </c>
      <c r="H333" s="3">
        <f>IF(ISERR(LN(Table2734[[#This Row],[Close]]/E332)),"-",LN(Table2734[[#This Row],[Close]]/E332))</f>
        <v>-1.2114413370574466E-2</v>
      </c>
    </row>
    <row r="334" spans="1:8" x14ac:dyDescent="0.3">
      <c r="A334" s="2">
        <v>43594</v>
      </c>
      <c r="B334" s="1">
        <v>11322.4</v>
      </c>
      <c r="C334" s="1">
        <v>11357.6</v>
      </c>
      <c r="D334" s="1">
        <v>11255.05</v>
      </c>
      <c r="E334" s="1">
        <v>11301.8</v>
      </c>
      <c r="F334" s="1">
        <v>373028059</v>
      </c>
      <c r="G334" s="1">
        <v>17602.86</v>
      </c>
      <c r="H334" s="3">
        <f>IF(ISERR(LN(Table2734[[#This Row],[Close]]/E333)),"-",LN(Table2734[[#This Row],[Close]]/E333))</f>
        <v>-5.087991559915908E-3</v>
      </c>
    </row>
    <row r="335" spans="1:8" x14ac:dyDescent="0.3">
      <c r="A335" s="2">
        <v>43595</v>
      </c>
      <c r="B335" s="1">
        <v>11314.15</v>
      </c>
      <c r="C335" s="1">
        <v>11345.8</v>
      </c>
      <c r="D335" s="1">
        <v>11251.05</v>
      </c>
      <c r="E335" s="1">
        <v>11278.9</v>
      </c>
      <c r="F335" s="1">
        <v>387323416</v>
      </c>
      <c r="G335" s="1">
        <v>18085.189999999999</v>
      </c>
      <c r="H335" s="3">
        <f>IF(ISERR(LN(Table2734[[#This Row],[Close]]/E334)),"-",LN(Table2734[[#This Row],[Close]]/E334))</f>
        <v>-2.0282814838106025E-3</v>
      </c>
    </row>
    <row r="336" spans="1:8" x14ac:dyDescent="0.3">
      <c r="A336" s="2">
        <v>43598</v>
      </c>
      <c r="B336" s="1">
        <v>11258.7</v>
      </c>
      <c r="C336" s="1">
        <v>11300.2</v>
      </c>
      <c r="D336" s="1">
        <v>11125.6</v>
      </c>
      <c r="E336" s="1">
        <v>11148.2</v>
      </c>
      <c r="F336" s="1">
        <v>357586433</v>
      </c>
      <c r="G336" s="1">
        <v>16722.91</v>
      </c>
      <c r="H336" s="3">
        <f>IF(ISERR(LN(Table2734[[#This Row],[Close]]/E335)),"-",LN(Table2734[[#This Row],[Close]]/E335))</f>
        <v>-1.1655673687732526E-2</v>
      </c>
    </row>
    <row r="337" spans="1:8" x14ac:dyDescent="0.3">
      <c r="A337" s="2">
        <v>43599</v>
      </c>
      <c r="B337" s="1">
        <v>11151.65</v>
      </c>
      <c r="C337" s="1">
        <v>11294.75</v>
      </c>
      <c r="D337" s="1">
        <v>11108.3</v>
      </c>
      <c r="E337" s="1">
        <v>11222.05</v>
      </c>
      <c r="F337" s="1">
        <v>398122725</v>
      </c>
      <c r="G337" s="1">
        <v>19906.38</v>
      </c>
      <c r="H337" s="3">
        <f>IF(ISERR(LN(Table2734[[#This Row],[Close]]/E336)),"-",LN(Table2734[[#This Row],[Close]]/E336))</f>
        <v>6.6025429561064782E-3</v>
      </c>
    </row>
    <row r="338" spans="1:8" x14ac:dyDescent="0.3">
      <c r="A338" s="2">
        <v>43600</v>
      </c>
      <c r="B338" s="1">
        <v>11271.7</v>
      </c>
      <c r="C338" s="1">
        <v>11286.8</v>
      </c>
      <c r="D338" s="1">
        <v>11136.95</v>
      </c>
      <c r="E338" s="1">
        <v>11157</v>
      </c>
      <c r="F338" s="1">
        <v>414174258</v>
      </c>
      <c r="G338" s="1">
        <v>17931.75</v>
      </c>
      <c r="H338" s="3">
        <f>IF(ISERR(LN(Table2734[[#This Row],[Close]]/E337)),"-",LN(Table2734[[#This Row],[Close]]/E337))</f>
        <v>-5.8134892415845994E-3</v>
      </c>
    </row>
    <row r="339" spans="1:8" x14ac:dyDescent="0.3">
      <c r="A339" s="2">
        <v>43601</v>
      </c>
      <c r="B339" s="1">
        <v>11180.35</v>
      </c>
      <c r="C339" s="1">
        <v>11281.55</v>
      </c>
      <c r="D339" s="1">
        <v>11143.35</v>
      </c>
      <c r="E339" s="1">
        <v>11257.1</v>
      </c>
      <c r="F339" s="1">
        <v>350734572</v>
      </c>
      <c r="G339" s="1">
        <v>15629.57</v>
      </c>
      <c r="H339" s="3">
        <f>IF(ISERR(LN(Table2734[[#This Row],[Close]]/E338)),"-",LN(Table2734[[#This Row],[Close]]/E338))</f>
        <v>8.9319370836315384E-3</v>
      </c>
    </row>
    <row r="340" spans="1:8" x14ac:dyDescent="0.3">
      <c r="A340" s="2">
        <v>43602</v>
      </c>
      <c r="B340" s="1">
        <v>11261.9</v>
      </c>
      <c r="C340" s="1">
        <v>11426.15</v>
      </c>
      <c r="D340" s="1">
        <v>11259.85</v>
      </c>
      <c r="E340" s="1">
        <v>11407.15</v>
      </c>
      <c r="F340" s="1">
        <v>412109200</v>
      </c>
      <c r="G340" s="1">
        <v>20177.63</v>
      </c>
      <c r="H340" s="3">
        <f>IF(ISERR(LN(Table2734[[#This Row],[Close]]/E339)),"-",LN(Table2734[[#This Row],[Close]]/E339))</f>
        <v>1.324131108491434E-2</v>
      </c>
    </row>
    <row r="341" spans="1:8" x14ac:dyDescent="0.3">
      <c r="A341" s="2">
        <v>43605</v>
      </c>
      <c r="B341" s="1">
        <v>11651.9</v>
      </c>
      <c r="C341" s="1">
        <v>11845.2</v>
      </c>
      <c r="D341" s="1">
        <v>11591.7</v>
      </c>
      <c r="E341" s="1">
        <v>11828.25</v>
      </c>
      <c r="F341" s="1">
        <v>452096261</v>
      </c>
      <c r="G341" s="1">
        <v>25223.78</v>
      </c>
      <c r="H341" s="3">
        <f>IF(ISERR(LN(Table2734[[#This Row],[Close]]/E340)),"-",LN(Table2734[[#This Row],[Close]]/E340))</f>
        <v>3.6250386274051208E-2</v>
      </c>
    </row>
    <row r="342" spans="1:8" x14ac:dyDescent="0.3">
      <c r="A342" s="2">
        <v>43606</v>
      </c>
      <c r="B342" s="1">
        <v>11863.65</v>
      </c>
      <c r="C342" s="1">
        <v>11883.55</v>
      </c>
      <c r="D342" s="1">
        <v>11682.8</v>
      </c>
      <c r="E342" s="1">
        <v>11709.1</v>
      </c>
      <c r="F342" s="1">
        <v>381038129</v>
      </c>
      <c r="G342" s="1">
        <v>20324.669999999998</v>
      </c>
      <c r="H342" s="3">
        <f>IF(ISERR(LN(Table2734[[#This Row],[Close]]/E341)),"-",LN(Table2734[[#This Row],[Close]]/E341))</f>
        <v>-1.012442078454291E-2</v>
      </c>
    </row>
    <row r="343" spans="1:8" x14ac:dyDescent="0.3">
      <c r="A343" s="2">
        <v>43607</v>
      </c>
      <c r="B343" s="1">
        <v>11727.95</v>
      </c>
      <c r="C343" s="1">
        <v>11784.8</v>
      </c>
      <c r="D343" s="1">
        <v>11682.4</v>
      </c>
      <c r="E343" s="1">
        <v>11737.9</v>
      </c>
      <c r="F343" s="1">
        <v>355870667</v>
      </c>
      <c r="G343" s="1">
        <v>19582.41</v>
      </c>
      <c r="H343" s="3">
        <f>IF(ISERR(LN(Table2734[[#This Row],[Close]]/E342)),"-",LN(Table2734[[#This Row],[Close]]/E342))</f>
        <v>2.4566054918568484E-3</v>
      </c>
    </row>
    <row r="344" spans="1:8" x14ac:dyDescent="0.3">
      <c r="A344" s="2">
        <v>43608</v>
      </c>
      <c r="B344" s="1">
        <v>11901.3</v>
      </c>
      <c r="C344" s="1">
        <v>12041.15</v>
      </c>
      <c r="D344" s="1">
        <v>11614.5</v>
      </c>
      <c r="E344" s="1">
        <v>11657.05</v>
      </c>
      <c r="F344" s="1">
        <v>569030654</v>
      </c>
      <c r="G344" s="1">
        <v>31180.080000000002</v>
      </c>
      <c r="H344" s="3">
        <f>IF(ISERR(LN(Table2734[[#This Row],[Close]]/E343)),"-",LN(Table2734[[#This Row],[Close]]/E343))</f>
        <v>-6.9117755642064951E-3</v>
      </c>
    </row>
    <row r="345" spans="1:8" x14ac:dyDescent="0.3">
      <c r="A345" s="2">
        <v>43609</v>
      </c>
      <c r="B345" s="1">
        <v>11748</v>
      </c>
      <c r="C345" s="1">
        <v>11859</v>
      </c>
      <c r="D345" s="1">
        <v>11658.1</v>
      </c>
      <c r="E345" s="1">
        <v>11844.1</v>
      </c>
      <c r="F345" s="1">
        <v>374637415</v>
      </c>
      <c r="G345" s="1">
        <v>20028.490000000002</v>
      </c>
      <c r="H345" s="3">
        <f>IF(ISERR(LN(Table2734[[#This Row],[Close]]/E344)),"-",LN(Table2734[[#This Row],[Close]]/E344))</f>
        <v>1.5918706100504415E-2</v>
      </c>
    </row>
    <row r="346" spans="1:8" x14ac:dyDescent="0.3">
      <c r="A346" s="2">
        <v>43612</v>
      </c>
      <c r="B346" s="1">
        <v>11855.5</v>
      </c>
      <c r="C346" s="1">
        <v>11957.15</v>
      </c>
      <c r="D346" s="1">
        <v>11812.4</v>
      </c>
      <c r="E346" s="1">
        <v>11924.75</v>
      </c>
      <c r="F346" s="1">
        <v>348356214</v>
      </c>
      <c r="G346" s="1">
        <v>17735.36</v>
      </c>
      <c r="H346" s="3">
        <f>IF(ISERR(LN(Table2734[[#This Row],[Close]]/E345)),"-",LN(Table2734[[#This Row],[Close]]/E345))</f>
        <v>6.7862188968109954E-3</v>
      </c>
    </row>
    <row r="347" spans="1:8" x14ac:dyDescent="0.3">
      <c r="A347" s="2">
        <v>43613</v>
      </c>
      <c r="B347" s="1">
        <v>11958.35</v>
      </c>
      <c r="C347" s="1">
        <v>11958.55</v>
      </c>
      <c r="D347" s="1">
        <v>11864.9</v>
      </c>
      <c r="E347" s="1">
        <v>11928.75</v>
      </c>
      <c r="F347" s="1">
        <v>598308334</v>
      </c>
      <c r="G347" s="1">
        <v>28833.54</v>
      </c>
      <c r="H347" s="3">
        <f>IF(ISERR(LN(Table2734[[#This Row],[Close]]/E346)),"-",LN(Table2734[[#This Row],[Close]]/E346))</f>
        <v>3.3538055526396364E-4</v>
      </c>
    </row>
    <row r="348" spans="1:8" x14ac:dyDescent="0.3">
      <c r="A348" s="2">
        <v>43614</v>
      </c>
      <c r="B348" s="1">
        <v>11905.8</v>
      </c>
      <c r="C348" s="1">
        <v>11931.9</v>
      </c>
      <c r="D348" s="1">
        <v>11836.8</v>
      </c>
      <c r="E348" s="1">
        <v>11861.1</v>
      </c>
      <c r="F348" s="1">
        <v>318068673</v>
      </c>
      <c r="G348" s="1">
        <v>15985.92</v>
      </c>
      <c r="H348" s="3">
        <f>IF(ISERR(LN(Table2734[[#This Row],[Close]]/E347)),"-",LN(Table2734[[#This Row],[Close]]/E347))</f>
        <v>-5.6873147454005899E-3</v>
      </c>
    </row>
    <row r="349" spans="1:8" x14ac:dyDescent="0.3">
      <c r="A349" s="2">
        <v>43615</v>
      </c>
      <c r="B349" s="1">
        <v>11865.3</v>
      </c>
      <c r="C349" s="1">
        <v>11968.55</v>
      </c>
      <c r="D349" s="1">
        <v>11859.4</v>
      </c>
      <c r="E349" s="1">
        <v>11945.9</v>
      </c>
      <c r="F349" s="1">
        <v>421199867</v>
      </c>
      <c r="G349" s="1">
        <v>20261.849999999999</v>
      </c>
      <c r="H349" s="3">
        <f>IF(ISERR(LN(Table2734[[#This Row],[Close]]/E348)),"-",LN(Table2734[[#This Row],[Close]]/E348))</f>
        <v>7.123985268305006E-3</v>
      </c>
    </row>
    <row r="350" spans="1:8" x14ac:dyDescent="0.3">
      <c r="A350" s="2">
        <v>43616</v>
      </c>
      <c r="B350" s="1">
        <v>11999.8</v>
      </c>
      <c r="C350" s="1">
        <v>12039.25</v>
      </c>
      <c r="D350" s="1">
        <v>11829.45</v>
      </c>
      <c r="E350" s="1">
        <v>11922.8</v>
      </c>
      <c r="F350" s="1">
        <v>438879129</v>
      </c>
      <c r="G350" s="1">
        <v>22789</v>
      </c>
      <c r="H350" s="3">
        <f>IF(ISERR(LN(Table2734[[#This Row],[Close]]/E349)),"-",LN(Table2734[[#This Row],[Close]]/E349))</f>
        <v>-1.9355898906960182E-3</v>
      </c>
    </row>
    <row r="351" spans="1:8" x14ac:dyDescent="0.3">
      <c r="A351" s="2">
        <v>43619</v>
      </c>
      <c r="B351" s="1">
        <v>11953.75</v>
      </c>
      <c r="C351" s="1">
        <v>12103.05</v>
      </c>
      <c r="D351" s="1">
        <v>11920.1</v>
      </c>
      <c r="E351" s="1">
        <v>12088.55</v>
      </c>
      <c r="F351" s="1">
        <v>315296955</v>
      </c>
      <c r="G351" s="1">
        <v>17451.36</v>
      </c>
      <c r="H351" s="3">
        <f>IF(ISERR(LN(Table2734[[#This Row],[Close]]/E350)),"-",LN(Table2734[[#This Row],[Close]]/E350))</f>
        <v>1.3806190222918157E-2</v>
      </c>
    </row>
    <row r="352" spans="1:8" x14ac:dyDescent="0.3">
      <c r="A352" s="2">
        <v>43620</v>
      </c>
      <c r="B352" s="1">
        <v>12052.65</v>
      </c>
      <c r="C352" s="1">
        <v>12095.2</v>
      </c>
      <c r="D352" s="1">
        <v>12005.85</v>
      </c>
      <c r="E352" s="1">
        <v>12021.65</v>
      </c>
      <c r="F352" s="1">
        <v>289221904</v>
      </c>
      <c r="G352" s="1">
        <v>15308.28</v>
      </c>
      <c r="H352" s="3">
        <f>IF(ISERR(LN(Table2734[[#This Row],[Close]]/E351)),"-",LN(Table2734[[#This Row],[Close]]/E351))</f>
        <v>-5.5495327035804771E-3</v>
      </c>
    </row>
    <row r="353" spans="1:8" x14ac:dyDescent="0.3">
      <c r="A353" s="2">
        <v>43622</v>
      </c>
      <c r="B353" s="1">
        <v>12039.8</v>
      </c>
      <c r="C353" s="1">
        <v>12039.8</v>
      </c>
      <c r="D353" s="1">
        <v>11830.25</v>
      </c>
      <c r="E353" s="1">
        <v>11843.75</v>
      </c>
      <c r="F353" s="1">
        <v>415206942</v>
      </c>
      <c r="G353" s="1">
        <v>21144.77</v>
      </c>
      <c r="H353" s="3">
        <f>IF(ISERR(LN(Table2734[[#This Row],[Close]]/E352)),"-",LN(Table2734[[#This Row],[Close]]/E352))</f>
        <v>-1.4908888618172916E-2</v>
      </c>
    </row>
    <row r="354" spans="1:8" x14ac:dyDescent="0.3">
      <c r="A354" s="2">
        <v>43623</v>
      </c>
      <c r="B354" s="1">
        <v>11865.2</v>
      </c>
      <c r="C354" s="1">
        <v>11897.5</v>
      </c>
      <c r="D354" s="1">
        <v>11769.5</v>
      </c>
      <c r="E354" s="1">
        <v>11870.65</v>
      </c>
      <c r="F354" s="1">
        <v>302455910</v>
      </c>
      <c r="G354" s="1">
        <v>14939.4</v>
      </c>
      <c r="H354" s="3">
        <f>IF(ISERR(LN(Table2734[[#This Row],[Close]]/E353)),"-",LN(Table2734[[#This Row],[Close]]/E353))</f>
        <v>2.2686647385131591E-3</v>
      </c>
    </row>
    <row r="355" spans="1:8" x14ac:dyDescent="0.3">
      <c r="A355" s="2">
        <v>43626</v>
      </c>
      <c r="B355" s="1">
        <v>11934.9</v>
      </c>
      <c r="C355" s="1">
        <v>11975.05</v>
      </c>
      <c r="D355" s="1">
        <v>11871.75</v>
      </c>
      <c r="E355" s="1">
        <v>11922.7</v>
      </c>
      <c r="F355" s="1">
        <v>303329445</v>
      </c>
      <c r="G355" s="1">
        <v>13125.41</v>
      </c>
      <c r="H355" s="3">
        <f>IF(ISERR(LN(Table2734[[#This Row],[Close]]/E354)),"-",LN(Table2734[[#This Row],[Close]]/E354))</f>
        <v>4.3751790335728605E-3</v>
      </c>
    </row>
    <row r="356" spans="1:8" x14ac:dyDescent="0.3">
      <c r="A356" s="2">
        <v>43627</v>
      </c>
      <c r="B356" s="1">
        <v>11959.85</v>
      </c>
      <c r="C356" s="1">
        <v>12000.35</v>
      </c>
      <c r="D356" s="1">
        <v>11904.35</v>
      </c>
      <c r="E356" s="1">
        <v>11965.6</v>
      </c>
      <c r="F356" s="1">
        <v>332181958</v>
      </c>
      <c r="G356" s="1">
        <v>15392.28</v>
      </c>
      <c r="H356" s="3">
        <f>IF(ISERR(LN(Table2734[[#This Row],[Close]]/E355)),"-",LN(Table2734[[#This Row],[Close]]/E355))</f>
        <v>3.5917203081940467E-3</v>
      </c>
    </row>
    <row r="357" spans="1:8" x14ac:dyDescent="0.3">
      <c r="A357" s="2">
        <v>43628</v>
      </c>
      <c r="B357" s="1">
        <v>11962.45</v>
      </c>
      <c r="C357" s="1">
        <v>11962.45</v>
      </c>
      <c r="D357" s="1">
        <v>11866.35</v>
      </c>
      <c r="E357" s="1">
        <v>11906.2</v>
      </c>
      <c r="F357" s="1">
        <v>283718253</v>
      </c>
      <c r="G357" s="1">
        <v>14120.17</v>
      </c>
      <c r="H357" s="3">
        <f>IF(ISERR(LN(Table2734[[#This Row],[Close]]/E356)),"-",LN(Table2734[[#This Row],[Close]]/E356))</f>
        <v>-4.9765935198887315E-3</v>
      </c>
    </row>
    <row r="358" spans="1:8" x14ac:dyDescent="0.3">
      <c r="A358" s="2">
        <v>43629</v>
      </c>
      <c r="B358" s="1">
        <v>11873.9</v>
      </c>
      <c r="C358" s="1">
        <v>11931.35</v>
      </c>
      <c r="D358" s="1">
        <v>11817.05</v>
      </c>
      <c r="E358" s="1">
        <v>11914.05</v>
      </c>
      <c r="F358" s="1">
        <v>447901993</v>
      </c>
      <c r="G358" s="1">
        <v>18680.91</v>
      </c>
      <c r="H358" s="3">
        <f>IF(ISERR(LN(Table2734[[#This Row],[Close]]/E357)),"-",LN(Table2734[[#This Row],[Close]]/E357))</f>
        <v>6.5910309792557972E-4</v>
      </c>
    </row>
    <row r="359" spans="1:8" x14ac:dyDescent="0.3">
      <c r="A359" s="2">
        <v>43630</v>
      </c>
      <c r="B359" s="1">
        <v>11910.1</v>
      </c>
      <c r="C359" s="1">
        <v>11911.85</v>
      </c>
      <c r="D359" s="1">
        <v>11797.7</v>
      </c>
      <c r="E359" s="1">
        <v>11823.3</v>
      </c>
      <c r="F359" s="1">
        <v>390294634</v>
      </c>
      <c r="G359" s="1">
        <v>16226.57</v>
      </c>
      <c r="H359" s="3">
        <f>IF(ISERR(LN(Table2734[[#This Row],[Close]]/E358)),"-",LN(Table2734[[#This Row],[Close]]/E358))</f>
        <v>-7.6462151114719259E-3</v>
      </c>
    </row>
    <row r="360" spans="1:8" x14ac:dyDescent="0.3">
      <c r="A360" s="2">
        <v>43633</v>
      </c>
      <c r="B360" s="1">
        <v>11844</v>
      </c>
      <c r="C360" s="1">
        <v>11844.05</v>
      </c>
      <c r="D360" s="1">
        <v>11657.75</v>
      </c>
      <c r="E360" s="1">
        <v>11672.15</v>
      </c>
      <c r="F360" s="1">
        <v>295528399</v>
      </c>
      <c r="G360" s="1">
        <v>13851.67</v>
      </c>
      <c r="H360" s="3">
        <f>IF(ISERR(LN(Table2734[[#This Row],[Close]]/E359)),"-",LN(Table2734[[#This Row],[Close]]/E359))</f>
        <v>-1.2866498423645151E-2</v>
      </c>
    </row>
    <row r="361" spans="1:8" x14ac:dyDescent="0.3">
      <c r="A361" s="2">
        <v>43634</v>
      </c>
      <c r="B361" s="1">
        <v>11677.05</v>
      </c>
      <c r="C361" s="1">
        <v>11727.2</v>
      </c>
      <c r="D361" s="1">
        <v>11641.15</v>
      </c>
      <c r="E361" s="1">
        <v>11691.5</v>
      </c>
      <c r="F361" s="1">
        <v>365525622</v>
      </c>
      <c r="G361" s="1">
        <v>16120.69</v>
      </c>
      <c r="H361" s="3">
        <f>IF(ISERR(LN(Table2734[[#This Row],[Close]]/E360)),"-",LN(Table2734[[#This Row],[Close]]/E360))</f>
        <v>1.6564196454115262E-3</v>
      </c>
    </row>
    <row r="362" spans="1:8" x14ac:dyDescent="0.3">
      <c r="A362" s="2">
        <v>43635</v>
      </c>
      <c r="B362" s="1">
        <v>11744.45</v>
      </c>
      <c r="C362" s="1">
        <v>11802.5</v>
      </c>
      <c r="D362" s="1">
        <v>11625.1</v>
      </c>
      <c r="E362" s="1">
        <v>11691.45</v>
      </c>
      <c r="F362" s="1">
        <v>446933027</v>
      </c>
      <c r="G362" s="1">
        <v>18722.71</v>
      </c>
      <c r="H362" s="3">
        <f>IF(ISERR(LN(Table2734[[#This Row],[Close]]/E361)),"-",LN(Table2734[[#This Row],[Close]]/E361))</f>
        <v>-4.2766203578887255E-6</v>
      </c>
    </row>
    <row r="363" spans="1:8" x14ac:dyDescent="0.3">
      <c r="A363" s="2">
        <v>43636</v>
      </c>
      <c r="B363" s="1">
        <v>11653.65</v>
      </c>
      <c r="C363" s="1">
        <v>11843.5</v>
      </c>
      <c r="D363" s="1">
        <v>11635.05</v>
      </c>
      <c r="E363" s="1">
        <v>11831.75</v>
      </c>
      <c r="F363" s="1">
        <v>442016954</v>
      </c>
      <c r="G363" s="1">
        <v>18839.11</v>
      </c>
      <c r="H363" s="3">
        <f>IF(ISERR(LN(Table2734[[#This Row],[Close]]/E362)),"-",LN(Table2734[[#This Row],[Close]]/E362))</f>
        <v>1.1928790613010498E-2</v>
      </c>
    </row>
    <row r="364" spans="1:8" x14ac:dyDescent="0.3">
      <c r="A364" s="2">
        <v>43637</v>
      </c>
      <c r="B364" s="1">
        <v>11827.6</v>
      </c>
      <c r="C364" s="1">
        <v>11827.95</v>
      </c>
      <c r="D364" s="1">
        <v>11705.1</v>
      </c>
      <c r="E364" s="1">
        <v>11724.1</v>
      </c>
      <c r="F364" s="1">
        <v>468430388</v>
      </c>
      <c r="G364" s="1">
        <v>23346.13</v>
      </c>
      <c r="H364" s="3">
        <f>IF(ISERR(LN(Table2734[[#This Row],[Close]]/E363)),"-",LN(Table2734[[#This Row],[Close]]/E363))</f>
        <v>-9.1400437195816482E-3</v>
      </c>
    </row>
    <row r="365" spans="1:8" x14ac:dyDescent="0.3">
      <c r="A365" s="2">
        <v>43640</v>
      </c>
      <c r="B365" s="1">
        <v>11725.8</v>
      </c>
      <c r="C365" s="1">
        <v>11754</v>
      </c>
      <c r="D365" s="1">
        <v>11670.2</v>
      </c>
      <c r="E365" s="1">
        <v>11699.65</v>
      </c>
      <c r="F365" s="1">
        <v>277620788</v>
      </c>
      <c r="G365" s="1">
        <v>12631.38</v>
      </c>
      <c r="H365" s="3">
        <f>IF(ISERR(LN(Table2734[[#This Row],[Close]]/E364)),"-",LN(Table2734[[#This Row],[Close]]/E364))</f>
        <v>-2.0876254980344709E-3</v>
      </c>
    </row>
    <row r="366" spans="1:8" x14ac:dyDescent="0.3">
      <c r="A366" s="2">
        <v>43641</v>
      </c>
      <c r="B366" s="1">
        <v>11681</v>
      </c>
      <c r="C366" s="1">
        <v>11814.4</v>
      </c>
      <c r="D366" s="1">
        <v>11651</v>
      </c>
      <c r="E366" s="1">
        <v>11796.45</v>
      </c>
      <c r="F366" s="1">
        <v>300476353</v>
      </c>
      <c r="G366" s="1">
        <v>13822.83</v>
      </c>
      <c r="H366" s="3">
        <f>IF(ISERR(LN(Table2734[[#This Row],[Close]]/E365)),"-",LN(Table2734[[#This Row],[Close]]/E365))</f>
        <v>8.2397119239697916E-3</v>
      </c>
    </row>
    <row r="367" spans="1:8" x14ac:dyDescent="0.3">
      <c r="A367" s="2">
        <v>43642</v>
      </c>
      <c r="B367" s="1">
        <v>11768.15</v>
      </c>
      <c r="C367" s="1">
        <v>11871.85</v>
      </c>
      <c r="D367" s="1">
        <v>11757.55</v>
      </c>
      <c r="E367" s="1">
        <v>11847.55</v>
      </c>
      <c r="F367" s="1">
        <v>327885018</v>
      </c>
      <c r="G367" s="1">
        <v>14650.89</v>
      </c>
      <c r="H367" s="3">
        <f>IF(ISERR(LN(Table2734[[#This Row],[Close]]/E366)),"-",LN(Table2734[[#This Row],[Close]]/E366))</f>
        <v>4.3224564000250336E-3</v>
      </c>
    </row>
    <row r="368" spans="1:8" x14ac:dyDescent="0.3">
      <c r="A368" s="2">
        <v>43643</v>
      </c>
      <c r="B368" s="1">
        <v>11860.85</v>
      </c>
      <c r="C368" s="1">
        <v>11911.15</v>
      </c>
      <c r="D368" s="1">
        <v>11821.05</v>
      </c>
      <c r="E368" s="1">
        <v>11841.55</v>
      </c>
      <c r="F368" s="1">
        <v>480169350</v>
      </c>
      <c r="G368" s="1">
        <v>23300.3</v>
      </c>
      <c r="H368" s="3">
        <f>IF(ISERR(LN(Table2734[[#This Row],[Close]]/E367)),"-",LN(Table2734[[#This Row],[Close]]/E367))</f>
        <v>-5.0656210056963325E-4</v>
      </c>
    </row>
    <row r="369" spans="1:8" x14ac:dyDescent="0.3">
      <c r="A369" s="2">
        <v>43644</v>
      </c>
      <c r="B369" s="1">
        <v>11861.15</v>
      </c>
      <c r="C369" s="1">
        <v>11871.7</v>
      </c>
      <c r="D369" s="1">
        <v>11775.5</v>
      </c>
      <c r="E369" s="1">
        <v>11788.85</v>
      </c>
      <c r="F369" s="1">
        <v>303888701</v>
      </c>
      <c r="G369" s="1">
        <v>15191.9</v>
      </c>
      <c r="H369" s="3">
        <f>IF(ISERR(LN(Table2734[[#This Row],[Close]]/E368)),"-",LN(Table2734[[#This Row],[Close]]/E368))</f>
        <v>-4.4603635462361017E-3</v>
      </c>
    </row>
    <row r="370" spans="1:8" x14ac:dyDescent="0.3">
      <c r="A370" s="2">
        <v>43647</v>
      </c>
      <c r="B370" s="1">
        <v>11839.9</v>
      </c>
      <c r="C370" s="1">
        <v>11884.65</v>
      </c>
      <c r="D370" s="1">
        <v>11830.8</v>
      </c>
      <c r="E370" s="1">
        <v>11865.6</v>
      </c>
      <c r="F370" s="1">
        <v>278415889</v>
      </c>
      <c r="G370" s="1">
        <v>12874.96</v>
      </c>
      <c r="H370" s="3">
        <f>IF(ISERR(LN(Table2734[[#This Row],[Close]]/E369)),"-",LN(Table2734[[#This Row],[Close]]/E369))</f>
        <v>6.4892880057533667E-3</v>
      </c>
    </row>
    <row r="371" spans="1:8" x14ac:dyDescent="0.3">
      <c r="A371" s="2">
        <v>43648</v>
      </c>
      <c r="B371" s="1">
        <v>11890.3</v>
      </c>
      <c r="C371" s="1">
        <v>11917.45</v>
      </c>
      <c r="D371" s="1">
        <v>11814.7</v>
      </c>
      <c r="E371" s="1">
        <v>11910.3</v>
      </c>
      <c r="F371" s="1">
        <v>363197036</v>
      </c>
      <c r="G371" s="1">
        <v>13615.94</v>
      </c>
      <c r="H371" s="3">
        <f>IF(ISERR(LN(Table2734[[#This Row],[Close]]/E370)),"-",LN(Table2734[[#This Row],[Close]]/E370))</f>
        <v>3.7601144575602529E-3</v>
      </c>
    </row>
    <row r="372" spans="1:8" x14ac:dyDescent="0.3">
      <c r="A372" s="2">
        <v>43649</v>
      </c>
      <c r="B372" s="1">
        <v>11932.15</v>
      </c>
      <c r="C372" s="1">
        <v>11945.2</v>
      </c>
      <c r="D372" s="1">
        <v>11887.05</v>
      </c>
      <c r="E372" s="1">
        <v>11916.75</v>
      </c>
      <c r="F372" s="1">
        <v>340527508</v>
      </c>
      <c r="G372" s="1">
        <v>14290.33</v>
      </c>
      <c r="H372" s="3">
        <f>IF(ISERR(LN(Table2734[[#This Row],[Close]]/E371)),"-",LN(Table2734[[#This Row],[Close]]/E371))</f>
        <v>5.4140148759931482E-4</v>
      </c>
    </row>
    <row r="373" spans="1:8" x14ac:dyDescent="0.3">
      <c r="A373" s="2">
        <v>43650</v>
      </c>
      <c r="B373" s="1">
        <v>11928.8</v>
      </c>
      <c r="C373" s="1">
        <v>11969.25</v>
      </c>
      <c r="D373" s="1">
        <v>11923.65</v>
      </c>
      <c r="E373" s="1">
        <v>11946.75</v>
      </c>
      <c r="F373" s="1">
        <v>333595172</v>
      </c>
      <c r="G373" s="1">
        <v>14758.87</v>
      </c>
      <c r="H373" s="3">
        <f>IF(ISERR(LN(Table2734[[#This Row],[Close]]/E372)),"-",LN(Table2734[[#This Row],[Close]]/E372))</f>
        <v>2.5143014062712723E-3</v>
      </c>
    </row>
    <row r="374" spans="1:8" x14ac:dyDescent="0.3">
      <c r="A374" s="2">
        <v>43651</v>
      </c>
      <c r="B374" s="1">
        <v>11964.75</v>
      </c>
      <c r="C374" s="1">
        <v>11981.75</v>
      </c>
      <c r="D374" s="1">
        <v>11797.9</v>
      </c>
      <c r="E374" s="1">
        <v>11811.15</v>
      </c>
      <c r="F374" s="1">
        <v>530720039</v>
      </c>
      <c r="G374" s="1">
        <v>18871.990000000002</v>
      </c>
      <c r="H374" s="3">
        <f>IF(ISERR(LN(Table2734[[#This Row],[Close]]/E373)),"-",LN(Table2734[[#This Row],[Close]]/E373))</f>
        <v>-1.1415274286254761E-2</v>
      </c>
    </row>
    <row r="375" spans="1:8" x14ac:dyDescent="0.3">
      <c r="A375" s="2">
        <v>43654</v>
      </c>
      <c r="B375" s="1">
        <v>11770.4</v>
      </c>
      <c r="C375" s="1">
        <v>11771.9</v>
      </c>
      <c r="D375" s="1">
        <v>11523.3</v>
      </c>
      <c r="E375" s="1">
        <v>11558.6</v>
      </c>
      <c r="F375" s="1">
        <v>464029444</v>
      </c>
      <c r="G375" s="1">
        <v>19146.25</v>
      </c>
      <c r="H375" s="3">
        <f>IF(ISERR(LN(Table2734[[#This Row],[Close]]/E374)),"-",LN(Table2734[[#This Row],[Close]]/E374))</f>
        <v>-2.1614251930747241E-2</v>
      </c>
    </row>
    <row r="376" spans="1:8" x14ac:dyDescent="0.3">
      <c r="A376" s="2">
        <v>43655</v>
      </c>
      <c r="B376" s="1">
        <v>11531.6</v>
      </c>
      <c r="C376" s="1">
        <v>11582.55</v>
      </c>
      <c r="D376" s="1">
        <v>11461</v>
      </c>
      <c r="E376" s="1">
        <v>11555.9</v>
      </c>
      <c r="F376" s="1">
        <v>442520253</v>
      </c>
      <c r="G376" s="1">
        <v>21577.95</v>
      </c>
      <c r="H376" s="3">
        <f>IF(ISERR(LN(Table2734[[#This Row],[Close]]/E375)),"-",LN(Table2734[[#This Row],[Close]]/E375))</f>
        <v>-2.3361959049780261E-4</v>
      </c>
    </row>
    <row r="377" spans="1:8" x14ac:dyDescent="0.3">
      <c r="A377" s="2">
        <v>43656</v>
      </c>
      <c r="B377" s="1">
        <v>11536.15</v>
      </c>
      <c r="C377" s="1">
        <v>11593.7</v>
      </c>
      <c r="D377" s="1">
        <v>11475.65</v>
      </c>
      <c r="E377" s="1">
        <v>11498.9</v>
      </c>
      <c r="F377" s="1">
        <v>337571014</v>
      </c>
      <c r="G377" s="1">
        <v>16098.53</v>
      </c>
      <c r="H377" s="3">
        <f>IF(ISERR(LN(Table2734[[#This Row],[Close]]/E376)),"-",LN(Table2734[[#This Row],[Close]]/E376))</f>
        <v>-4.9447504328900991E-3</v>
      </c>
    </row>
    <row r="378" spans="1:8" x14ac:dyDescent="0.3">
      <c r="A378" s="2">
        <v>43657</v>
      </c>
      <c r="B378" s="1">
        <v>11561.45</v>
      </c>
      <c r="C378" s="1">
        <v>11599</v>
      </c>
      <c r="D378" s="1">
        <v>11519.5</v>
      </c>
      <c r="E378" s="1">
        <v>11582.9</v>
      </c>
      <c r="F378" s="1">
        <v>317257578</v>
      </c>
      <c r="G378" s="1">
        <v>14586.2</v>
      </c>
      <c r="H378" s="3">
        <f>IF(ISERR(LN(Table2734[[#This Row],[Close]]/E377)),"-",LN(Table2734[[#This Row],[Close]]/E377))</f>
        <v>7.2784939506443059E-3</v>
      </c>
    </row>
    <row r="379" spans="1:8" x14ac:dyDescent="0.3">
      <c r="A379" s="2">
        <v>43658</v>
      </c>
      <c r="B379" s="1">
        <v>11601.15</v>
      </c>
      <c r="C379" s="1">
        <v>11639.55</v>
      </c>
      <c r="D379" s="1">
        <v>11538.6</v>
      </c>
      <c r="E379" s="1">
        <v>11552.5</v>
      </c>
      <c r="F379" s="1">
        <v>359421182</v>
      </c>
      <c r="G379" s="1">
        <v>16947.57</v>
      </c>
      <c r="H379" s="3">
        <f>IF(ISERR(LN(Table2734[[#This Row],[Close]]/E378)),"-",LN(Table2734[[#This Row],[Close]]/E378))</f>
        <v>-2.6280088086903571E-3</v>
      </c>
    </row>
    <row r="380" spans="1:8" x14ac:dyDescent="0.3">
      <c r="A380" s="2">
        <v>43661</v>
      </c>
      <c r="B380" s="1">
        <v>11614.75</v>
      </c>
      <c r="C380" s="1">
        <v>11618.4</v>
      </c>
      <c r="D380" s="1">
        <v>11532.3</v>
      </c>
      <c r="E380" s="1">
        <v>11588.35</v>
      </c>
      <c r="F380" s="1">
        <v>368788782</v>
      </c>
      <c r="G380" s="1">
        <v>15835.99</v>
      </c>
      <c r="H380" s="3">
        <f>IF(ISERR(LN(Table2734[[#This Row],[Close]]/E379)),"-",LN(Table2734[[#This Row],[Close]]/E379))</f>
        <v>3.0984193476558532E-3</v>
      </c>
    </row>
    <row r="381" spans="1:8" x14ac:dyDescent="0.3">
      <c r="A381" s="2">
        <v>43662</v>
      </c>
      <c r="B381" s="1">
        <v>11596.65</v>
      </c>
      <c r="C381" s="1">
        <v>11670.05</v>
      </c>
      <c r="D381" s="1">
        <v>11573.95</v>
      </c>
      <c r="E381" s="1">
        <v>11662.6</v>
      </c>
      <c r="F381" s="1">
        <v>480156167</v>
      </c>
      <c r="G381" s="1">
        <v>15967.91</v>
      </c>
      <c r="H381" s="3">
        <f>IF(ISERR(LN(Table2734[[#This Row],[Close]]/E380)),"-",LN(Table2734[[#This Row],[Close]]/E380))</f>
        <v>6.386857517651002E-3</v>
      </c>
    </row>
    <row r="382" spans="1:8" x14ac:dyDescent="0.3">
      <c r="A382" s="2">
        <v>43663</v>
      </c>
      <c r="B382" s="1">
        <v>11670.75</v>
      </c>
      <c r="C382" s="1">
        <v>11706.65</v>
      </c>
      <c r="D382" s="1">
        <v>11651.15</v>
      </c>
      <c r="E382" s="1">
        <v>11687.5</v>
      </c>
      <c r="F382" s="1">
        <v>464827734</v>
      </c>
      <c r="G382" s="1">
        <v>15250.5</v>
      </c>
      <c r="H382" s="3">
        <f>IF(ISERR(LN(Table2734[[#This Row],[Close]]/E381)),"-",LN(Table2734[[#This Row],[Close]]/E381))</f>
        <v>2.1327539872141722E-3</v>
      </c>
    </row>
    <row r="383" spans="1:8" x14ac:dyDescent="0.3">
      <c r="A383" s="2">
        <v>43664</v>
      </c>
      <c r="B383" s="1">
        <v>11675.6</v>
      </c>
      <c r="C383" s="1">
        <v>11677.15</v>
      </c>
      <c r="D383" s="1">
        <v>11582.4</v>
      </c>
      <c r="E383" s="1">
        <v>11596.9</v>
      </c>
      <c r="F383" s="1">
        <v>498258158</v>
      </c>
      <c r="G383" s="1">
        <v>16684.03</v>
      </c>
      <c r="H383" s="3">
        <f>IF(ISERR(LN(Table2734[[#This Row],[Close]]/E382)),"-",LN(Table2734[[#This Row],[Close]]/E382))</f>
        <v>-7.7820735971374259E-3</v>
      </c>
    </row>
    <row r="384" spans="1:8" x14ac:dyDescent="0.3">
      <c r="A384" s="2">
        <v>43665</v>
      </c>
      <c r="B384" s="1">
        <v>11627.95</v>
      </c>
      <c r="C384" s="1">
        <v>11640.35</v>
      </c>
      <c r="D384" s="1">
        <v>11399.3</v>
      </c>
      <c r="E384" s="1">
        <v>11419.25</v>
      </c>
      <c r="F384" s="1">
        <v>446049198</v>
      </c>
      <c r="G384" s="1">
        <v>17326.400000000001</v>
      </c>
      <c r="H384" s="3">
        <f>IF(ISERR(LN(Table2734[[#This Row],[Close]]/E383)),"-",LN(Table2734[[#This Row],[Close]]/E383))</f>
        <v>-1.5437293202143871E-2</v>
      </c>
    </row>
    <row r="385" spans="1:8" x14ac:dyDescent="0.3">
      <c r="A385" s="2">
        <v>43668</v>
      </c>
      <c r="B385" s="1">
        <v>11392.85</v>
      </c>
      <c r="C385" s="1">
        <v>11398.15</v>
      </c>
      <c r="D385" s="1">
        <v>11301.25</v>
      </c>
      <c r="E385" s="1">
        <v>11346.2</v>
      </c>
      <c r="F385" s="1">
        <v>516044335</v>
      </c>
      <c r="G385" s="1">
        <v>19304.23</v>
      </c>
      <c r="H385" s="3">
        <f>IF(ISERR(LN(Table2734[[#This Row],[Close]]/E384)),"-",LN(Table2734[[#This Row],[Close]]/E384))</f>
        <v>-6.4176417088494435E-3</v>
      </c>
    </row>
    <row r="386" spans="1:8" x14ac:dyDescent="0.3">
      <c r="A386" s="2">
        <v>43669</v>
      </c>
      <c r="B386" s="1">
        <v>11372.25</v>
      </c>
      <c r="C386" s="1">
        <v>11398.15</v>
      </c>
      <c r="D386" s="1">
        <v>11302.8</v>
      </c>
      <c r="E386" s="1">
        <v>11331.05</v>
      </c>
      <c r="F386" s="1">
        <v>458931191</v>
      </c>
      <c r="G386" s="1">
        <v>19199.32</v>
      </c>
      <c r="H386" s="3">
        <f>IF(ISERR(LN(Table2734[[#This Row],[Close]]/E385)),"-",LN(Table2734[[#This Row],[Close]]/E385))</f>
        <v>-1.3361410447835524E-3</v>
      </c>
    </row>
    <row r="387" spans="1:8" x14ac:dyDescent="0.3">
      <c r="A387" s="2">
        <v>43670</v>
      </c>
      <c r="B387" s="1">
        <v>11322.45</v>
      </c>
      <c r="C387" s="1">
        <v>11359.75</v>
      </c>
      <c r="D387" s="1">
        <v>11229.8</v>
      </c>
      <c r="E387" s="1">
        <v>11271.3</v>
      </c>
      <c r="F387" s="1">
        <v>413202832</v>
      </c>
      <c r="G387" s="1">
        <v>18353.13</v>
      </c>
      <c r="H387" s="3">
        <f>IF(ISERR(LN(Table2734[[#This Row],[Close]]/E386)),"-",LN(Table2734[[#This Row],[Close]]/E386))</f>
        <v>-5.2870731745408694E-3</v>
      </c>
    </row>
    <row r="388" spans="1:8" x14ac:dyDescent="0.3">
      <c r="A388" s="2">
        <v>43671</v>
      </c>
      <c r="B388" s="1">
        <v>11290.4</v>
      </c>
      <c r="C388" s="1">
        <v>11361.4</v>
      </c>
      <c r="D388" s="1">
        <v>11239.35</v>
      </c>
      <c r="E388" s="1">
        <v>11252.15</v>
      </c>
      <c r="F388" s="1">
        <v>553676897</v>
      </c>
      <c r="G388" s="1">
        <v>24329.21</v>
      </c>
      <c r="H388" s="3">
        <f>IF(ISERR(LN(Table2734[[#This Row],[Close]]/E387)),"-",LN(Table2734[[#This Row],[Close]]/E387))</f>
        <v>-1.7004503852120314E-3</v>
      </c>
    </row>
    <row r="389" spans="1:8" x14ac:dyDescent="0.3">
      <c r="A389" s="2">
        <v>43672</v>
      </c>
      <c r="B389" s="1">
        <v>11247.45</v>
      </c>
      <c r="C389" s="1">
        <v>11307.6</v>
      </c>
      <c r="D389" s="1">
        <v>11210.05</v>
      </c>
      <c r="E389" s="1">
        <v>11284.3</v>
      </c>
      <c r="F389" s="1">
        <v>522670420</v>
      </c>
      <c r="G389" s="1">
        <v>20350.38</v>
      </c>
      <c r="H389" s="3">
        <f>IF(ISERR(LN(Table2734[[#This Row],[Close]]/E388)),"-",LN(Table2734[[#This Row],[Close]]/E388))</f>
        <v>2.8531576011107469E-3</v>
      </c>
    </row>
    <row r="390" spans="1:8" x14ac:dyDescent="0.3">
      <c r="A390" s="2">
        <v>43675</v>
      </c>
      <c r="B390" s="1">
        <v>11307.5</v>
      </c>
      <c r="C390" s="1">
        <v>11310.95</v>
      </c>
      <c r="D390" s="1">
        <v>11152.4</v>
      </c>
      <c r="E390" s="1">
        <v>11189.2</v>
      </c>
      <c r="F390" s="1">
        <v>482862376</v>
      </c>
      <c r="G390" s="1">
        <v>18705.919999999998</v>
      </c>
      <c r="H390" s="3">
        <f>IF(ISERR(LN(Table2734[[#This Row],[Close]]/E389)),"-",LN(Table2734[[#This Row],[Close]]/E389))</f>
        <v>-8.4633517390506723E-3</v>
      </c>
    </row>
    <row r="391" spans="1:8" x14ac:dyDescent="0.3">
      <c r="A391" s="2">
        <v>43676</v>
      </c>
      <c r="B391" s="1">
        <v>11213.7</v>
      </c>
      <c r="C391" s="1">
        <v>11267.45</v>
      </c>
      <c r="D391" s="1">
        <v>11072.65</v>
      </c>
      <c r="E391" s="1">
        <v>11085.4</v>
      </c>
      <c r="F391" s="1">
        <v>479059399</v>
      </c>
      <c r="G391" s="1">
        <v>20545.71</v>
      </c>
      <c r="H391" s="3">
        <f>IF(ISERR(LN(Table2734[[#This Row],[Close]]/E390)),"-",LN(Table2734[[#This Row],[Close]]/E390))</f>
        <v>-9.3201001476857486E-3</v>
      </c>
    </row>
    <row r="392" spans="1:8" x14ac:dyDescent="0.3">
      <c r="A392" s="2">
        <v>43677</v>
      </c>
      <c r="B392" s="1">
        <v>11034.05</v>
      </c>
      <c r="C392" s="1">
        <v>11145.3</v>
      </c>
      <c r="D392" s="1">
        <v>10999.4</v>
      </c>
      <c r="E392" s="1">
        <v>11118</v>
      </c>
      <c r="F392" s="1">
        <v>536694278</v>
      </c>
      <c r="G392" s="1">
        <v>23681.22</v>
      </c>
      <c r="H392" s="3">
        <f>IF(ISERR(LN(Table2734[[#This Row],[Close]]/E391)),"-",LN(Table2734[[#This Row],[Close]]/E391))</f>
        <v>2.9364893147653232E-3</v>
      </c>
    </row>
    <row r="393" spans="1:8" x14ac:dyDescent="0.3">
      <c r="A393" s="2">
        <v>43678</v>
      </c>
      <c r="B393" s="1">
        <v>11060.2</v>
      </c>
      <c r="C393" s="1">
        <v>11076.75</v>
      </c>
      <c r="D393" s="1">
        <v>10881</v>
      </c>
      <c r="E393" s="1">
        <v>10980</v>
      </c>
      <c r="F393" s="1">
        <v>499918953</v>
      </c>
      <c r="G393" s="1">
        <v>21048.32</v>
      </c>
      <c r="H393" s="3">
        <f>IF(ISERR(LN(Table2734[[#This Row],[Close]]/E392)),"-",LN(Table2734[[#This Row],[Close]]/E392))</f>
        <v>-1.2489980449893174E-2</v>
      </c>
    </row>
    <row r="394" spans="1:8" x14ac:dyDescent="0.3">
      <c r="A394" s="2">
        <v>43679</v>
      </c>
      <c r="B394" s="1">
        <v>10930.3</v>
      </c>
      <c r="C394" s="1">
        <v>11080.15</v>
      </c>
      <c r="D394" s="1">
        <v>10848.95</v>
      </c>
      <c r="E394" s="1">
        <v>10997.35</v>
      </c>
      <c r="F394" s="1">
        <v>547416246</v>
      </c>
      <c r="G394" s="1">
        <v>23972.04</v>
      </c>
      <c r="H394" s="3">
        <f>IF(ISERR(LN(Table2734[[#This Row],[Close]]/E393)),"-",LN(Table2734[[#This Row],[Close]]/E393))</f>
        <v>1.5788986028203976E-3</v>
      </c>
    </row>
    <row r="395" spans="1:8" x14ac:dyDescent="0.3">
      <c r="A395" s="2">
        <v>43682</v>
      </c>
      <c r="B395" s="1">
        <v>10895.8</v>
      </c>
      <c r="C395" s="1">
        <v>10895.8</v>
      </c>
      <c r="D395" s="1">
        <v>10782.6</v>
      </c>
      <c r="E395" s="1">
        <v>10862.6</v>
      </c>
      <c r="F395" s="1">
        <v>506556609</v>
      </c>
      <c r="G395" s="1">
        <v>20824.099999999999</v>
      </c>
      <c r="H395" s="3">
        <f>IF(ISERR(LN(Table2734[[#This Row],[Close]]/E394)),"-",LN(Table2734[[#This Row],[Close]]/E394))</f>
        <v>-1.2328638151179865E-2</v>
      </c>
    </row>
    <row r="396" spans="1:8" x14ac:dyDescent="0.3">
      <c r="A396" s="2">
        <v>43683</v>
      </c>
      <c r="B396" s="1">
        <v>10815.4</v>
      </c>
      <c r="C396" s="1">
        <v>11018.55</v>
      </c>
      <c r="D396" s="1">
        <v>10813.8</v>
      </c>
      <c r="E396" s="1">
        <v>10948.25</v>
      </c>
      <c r="F396" s="1">
        <v>517891491</v>
      </c>
      <c r="G396" s="1">
        <v>21676.400000000001</v>
      </c>
      <c r="H396" s="3">
        <f>IF(ISERR(LN(Table2734[[#This Row],[Close]]/E395)),"-",LN(Table2734[[#This Row],[Close]]/E395))</f>
        <v>7.8539296057326315E-3</v>
      </c>
    </row>
    <row r="397" spans="1:8" x14ac:dyDescent="0.3">
      <c r="A397" s="2">
        <v>43684</v>
      </c>
      <c r="B397" s="1">
        <v>10958.1</v>
      </c>
      <c r="C397" s="1">
        <v>10975.65</v>
      </c>
      <c r="D397" s="1">
        <v>10835.9</v>
      </c>
      <c r="E397" s="1">
        <v>10855.5</v>
      </c>
      <c r="F397" s="1">
        <v>548465787</v>
      </c>
      <c r="G397" s="1">
        <v>21228.28</v>
      </c>
      <c r="H397" s="3">
        <f>IF(ISERR(LN(Table2734[[#This Row],[Close]]/E396)),"-",LN(Table2734[[#This Row],[Close]]/E396))</f>
        <v>-8.5077621466028291E-3</v>
      </c>
    </row>
    <row r="398" spans="1:8" x14ac:dyDescent="0.3">
      <c r="A398" s="2">
        <v>43685</v>
      </c>
      <c r="B398" s="1">
        <v>10899.2</v>
      </c>
      <c r="C398" s="1">
        <v>11058.05</v>
      </c>
      <c r="D398" s="1">
        <v>10842.95</v>
      </c>
      <c r="E398" s="1">
        <v>11032.45</v>
      </c>
      <c r="F398" s="1">
        <v>482471622</v>
      </c>
      <c r="G398" s="1">
        <v>20667.599999999999</v>
      </c>
      <c r="H398" s="3">
        <f>IF(ISERR(LN(Table2734[[#This Row],[Close]]/E397)),"-",LN(Table2734[[#This Row],[Close]]/E397))</f>
        <v>1.6169066094785186E-2</v>
      </c>
    </row>
    <row r="399" spans="1:8" x14ac:dyDescent="0.3">
      <c r="A399" s="2">
        <v>43686</v>
      </c>
      <c r="B399" s="1">
        <v>11087.9</v>
      </c>
      <c r="C399" s="1">
        <v>11181.45</v>
      </c>
      <c r="D399" s="1">
        <v>11062.8</v>
      </c>
      <c r="E399" s="1">
        <v>11109.65</v>
      </c>
      <c r="F399" s="1">
        <v>538063563</v>
      </c>
      <c r="G399" s="1">
        <v>21092.05</v>
      </c>
      <c r="H399" s="3">
        <f>IF(ISERR(LN(Table2734[[#This Row],[Close]]/E398)),"-",LN(Table2734[[#This Row],[Close]]/E398))</f>
        <v>6.9731699180488674E-3</v>
      </c>
    </row>
    <row r="400" spans="1:8" x14ac:dyDescent="0.3">
      <c r="A400" s="2">
        <v>43690</v>
      </c>
      <c r="B400" s="1">
        <v>11139.4</v>
      </c>
      <c r="C400" s="1">
        <v>11145.9</v>
      </c>
      <c r="D400" s="1">
        <v>10901.6</v>
      </c>
      <c r="E400" s="1">
        <v>10925.85</v>
      </c>
      <c r="F400" s="1">
        <v>624634647</v>
      </c>
      <c r="G400" s="1">
        <v>24790.67</v>
      </c>
      <c r="H400" s="3">
        <f>IF(ISERR(LN(Table2734[[#This Row],[Close]]/E399)),"-",LN(Table2734[[#This Row],[Close]]/E399))</f>
        <v>-1.6682558846185944E-2</v>
      </c>
    </row>
    <row r="401" spans="1:8" x14ac:dyDescent="0.3">
      <c r="A401" s="2">
        <v>43691</v>
      </c>
      <c r="B401" s="1">
        <v>11003.25</v>
      </c>
      <c r="C401" s="1">
        <v>11078.15</v>
      </c>
      <c r="D401" s="1">
        <v>10935.6</v>
      </c>
      <c r="E401" s="1">
        <v>11029.4</v>
      </c>
      <c r="F401" s="1">
        <v>511541716</v>
      </c>
      <c r="G401" s="1">
        <v>19712.810000000001</v>
      </c>
      <c r="H401" s="3">
        <f>IF(ISERR(LN(Table2734[[#This Row],[Close]]/E400)),"-",LN(Table2734[[#This Row],[Close]]/E400))</f>
        <v>9.432893528210886E-3</v>
      </c>
    </row>
    <row r="402" spans="1:8" x14ac:dyDescent="0.3">
      <c r="A402" s="2">
        <v>43693</v>
      </c>
      <c r="B402" s="1">
        <v>11043.65</v>
      </c>
      <c r="C402" s="1">
        <v>11068.65</v>
      </c>
      <c r="D402" s="1">
        <v>10924.3</v>
      </c>
      <c r="E402" s="1">
        <v>11047.8</v>
      </c>
      <c r="F402" s="1">
        <v>470909918</v>
      </c>
      <c r="G402" s="1">
        <v>19281.91</v>
      </c>
      <c r="H402" s="3">
        <f>IF(ISERR(LN(Table2734[[#This Row],[Close]]/E401)),"-",LN(Table2734[[#This Row],[Close]]/E401))</f>
        <v>1.6668784320785558E-3</v>
      </c>
    </row>
    <row r="403" spans="1:8" x14ac:dyDescent="0.3">
      <c r="A403" s="2">
        <v>43696</v>
      </c>
      <c r="B403" s="1">
        <v>11094.8</v>
      </c>
      <c r="C403" s="1">
        <v>11146.9</v>
      </c>
      <c r="D403" s="1">
        <v>11037.85</v>
      </c>
      <c r="E403" s="1">
        <v>11053.9</v>
      </c>
      <c r="F403" s="1">
        <v>369493161</v>
      </c>
      <c r="G403" s="1">
        <v>14120.35</v>
      </c>
      <c r="H403" s="3">
        <f>IF(ISERR(LN(Table2734[[#This Row],[Close]]/E402)),"-",LN(Table2734[[#This Row],[Close]]/E402))</f>
        <v>5.5199375205423505E-4</v>
      </c>
    </row>
    <row r="404" spans="1:8" x14ac:dyDescent="0.3">
      <c r="A404" s="2">
        <v>43697</v>
      </c>
      <c r="B404" s="1">
        <v>11063.9</v>
      </c>
      <c r="C404" s="1">
        <v>11076.3</v>
      </c>
      <c r="D404" s="1">
        <v>10985.3</v>
      </c>
      <c r="E404" s="1">
        <v>11017</v>
      </c>
      <c r="F404" s="1">
        <v>444715679</v>
      </c>
      <c r="G404" s="1">
        <v>16915.96</v>
      </c>
      <c r="H404" s="3">
        <f>IF(ISERR(LN(Table2734[[#This Row],[Close]]/E403)),"-",LN(Table2734[[#This Row],[Close]]/E403))</f>
        <v>-3.3437725132185541E-3</v>
      </c>
    </row>
    <row r="405" spans="1:8" x14ac:dyDescent="0.3">
      <c r="A405" s="2">
        <v>43698</v>
      </c>
      <c r="B405" s="1">
        <v>11018.15</v>
      </c>
      <c r="C405" s="1">
        <v>11034.2</v>
      </c>
      <c r="D405" s="1">
        <v>10906.65</v>
      </c>
      <c r="E405" s="1">
        <v>10918.7</v>
      </c>
      <c r="F405" s="1">
        <v>557867906</v>
      </c>
      <c r="G405" s="1">
        <v>16747.990000000002</v>
      </c>
      <c r="H405" s="3">
        <f>IF(ISERR(LN(Table2734[[#This Row],[Close]]/E404)),"-",LN(Table2734[[#This Row],[Close]]/E404))</f>
        <v>-8.9626187469466975E-3</v>
      </c>
    </row>
    <row r="406" spans="1:8" x14ac:dyDescent="0.3">
      <c r="A406" s="2">
        <v>43699</v>
      </c>
      <c r="B406" s="1">
        <v>10905.3</v>
      </c>
      <c r="C406" s="1">
        <v>10908.25</v>
      </c>
      <c r="D406" s="1">
        <v>10718.3</v>
      </c>
      <c r="E406" s="1">
        <v>10741.35</v>
      </c>
      <c r="F406" s="1">
        <v>668193449</v>
      </c>
      <c r="G406" s="1">
        <v>18764.38</v>
      </c>
      <c r="H406" s="3">
        <f>IF(ISERR(LN(Table2734[[#This Row],[Close]]/E405)),"-",LN(Table2734[[#This Row],[Close]]/E405))</f>
        <v>-1.6376136105612608E-2</v>
      </c>
    </row>
    <row r="407" spans="1:8" x14ac:dyDescent="0.3">
      <c r="A407" s="2">
        <v>43700</v>
      </c>
      <c r="B407" s="1">
        <v>10699.6</v>
      </c>
      <c r="C407" s="1">
        <v>10862.55</v>
      </c>
      <c r="D407" s="1">
        <v>10637.15</v>
      </c>
      <c r="E407" s="1">
        <v>10829.35</v>
      </c>
      <c r="F407" s="1">
        <v>667079625</v>
      </c>
      <c r="G407" s="1">
        <v>20983.75</v>
      </c>
      <c r="H407" s="3">
        <f>IF(ISERR(LN(Table2734[[#This Row],[Close]]/E406)),"-",LN(Table2734[[#This Row],[Close]]/E406))</f>
        <v>8.1592612391295921E-3</v>
      </c>
    </row>
    <row r="408" spans="1:8" x14ac:dyDescent="0.3">
      <c r="A408" s="2">
        <v>43703</v>
      </c>
      <c r="B408" s="1">
        <v>11000.3</v>
      </c>
      <c r="C408" s="1">
        <v>11070.3</v>
      </c>
      <c r="D408" s="1">
        <v>10756.55</v>
      </c>
      <c r="E408" s="1">
        <v>11057.85</v>
      </c>
      <c r="F408" s="1">
        <v>684141923</v>
      </c>
      <c r="G408" s="1">
        <v>22375.99</v>
      </c>
      <c r="H408" s="3">
        <f>IF(ISERR(LN(Table2734[[#This Row],[Close]]/E407)),"-",LN(Table2734[[#This Row],[Close]]/E407))</f>
        <v>2.0880542239304772E-2</v>
      </c>
    </row>
    <row r="409" spans="1:8" x14ac:dyDescent="0.3">
      <c r="A409" s="2">
        <v>43704</v>
      </c>
      <c r="B409" s="1">
        <v>11106.55</v>
      </c>
      <c r="C409" s="1">
        <v>11141.75</v>
      </c>
      <c r="D409" s="1">
        <v>11049.5</v>
      </c>
      <c r="E409" s="1">
        <v>11105.35</v>
      </c>
      <c r="F409" s="1">
        <v>685551267</v>
      </c>
      <c r="G409" s="1">
        <v>27413.16</v>
      </c>
      <c r="H409" s="3">
        <f>IF(ISERR(LN(Table2734[[#This Row],[Close]]/E408)),"-",LN(Table2734[[#This Row],[Close]]/E408))</f>
        <v>4.2863912004609123E-3</v>
      </c>
    </row>
    <row r="410" spans="1:8" x14ac:dyDescent="0.3">
      <c r="A410" s="2">
        <v>43705</v>
      </c>
      <c r="B410" s="1">
        <v>11101.3</v>
      </c>
      <c r="C410" s="1">
        <v>11129.65</v>
      </c>
      <c r="D410" s="1">
        <v>10987.65</v>
      </c>
      <c r="E410" s="1">
        <v>11046.1</v>
      </c>
      <c r="F410" s="1">
        <v>549954696</v>
      </c>
      <c r="G410" s="1">
        <v>16739.43</v>
      </c>
      <c r="H410" s="3">
        <f>IF(ISERR(LN(Table2734[[#This Row],[Close]]/E409)),"-",LN(Table2734[[#This Row],[Close]]/E409))</f>
        <v>-5.3495496953686683E-3</v>
      </c>
    </row>
    <row r="411" spans="1:8" x14ac:dyDescent="0.3">
      <c r="A411" s="2">
        <v>43706</v>
      </c>
      <c r="B411" s="1">
        <v>10996.05</v>
      </c>
      <c r="C411" s="1">
        <v>11021.1</v>
      </c>
      <c r="D411" s="1">
        <v>10922.4</v>
      </c>
      <c r="E411" s="1">
        <v>10948.3</v>
      </c>
      <c r="F411" s="1">
        <v>649876160</v>
      </c>
      <c r="G411" s="1">
        <v>20127.77</v>
      </c>
      <c r="H411" s="3">
        <f>IF(ISERR(LN(Table2734[[#This Row],[Close]]/E410)),"-",LN(Table2734[[#This Row],[Close]]/E410))</f>
        <v>-8.8932314206440471E-3</v>
      </c>
    </row>
    <row r="412" spans="1:8" x14ac:dyDescent="0.3">
      <c r="A412" s="2">
        <v>43707</v>
      </c>
      <c r="B412" s="1">
        <v>10987.8</v>
      </c>
      <c r="C412" s="1">
        <v>11042.6</v>
      </c>
      <c r="D412" s="1">
        <v>10874.8</v>
      </c>
      <c r="E412" s="1">
        <v>11023.25</v>
      </c>
      <c r="F412" s="1">
        <v>628154431</v>
      </c>
      <c r="G412" s="1">
        <v>21057.31</v>
      </c>
      <c r="H412" s="3">
        <f>IF(ISERR(LN(Table2734[[#This Row],[Close]]/E411)),"-",LN(Table2734[[#This Row],[Close]]/E411))</f>
        <v>6.822485506963346E-3</v>
      </c>
    </row>
    <row r="413" spans="1:8" x14ac:dyDescent="0.3">
      <c r="A413" s="2">
        <v>43711</v>
      </c>
      <c r="B413" s="1">
        <v>10960.95</v>
      </c>
      <c r="C413" s="1">
        <v>10967.5</v>
      </c>
      <c r="D413" s="1">
        <v>10772.7</v>
      </c>
      <c r="E413" s="1">
        <v>10797.9</v>
      </c>
      <c r="F413" s="1">
        <v>483038985</v>
      </c>
      <c r="G413" s="1">
        <v>16595.599999999999</v>
      </c>
      <c r="H413" s="3">
        <f>IF(ISERR(LN(Table2734[[#This Row],[Close]]/E412)),"-",LN(Table2734[[#This Row],[Close]]/E412))</f>
        <v>-2.0655007796257053E-2</v>
      </c>
    </row>
    <row r="414" spans="1:8" x14ac:dyDescent="0.3">
      <c r="A414" s="2">
        <v>43712</v>
      </c>
      <c r="B414" s="1">
        <v>10790.4</v>
      </c>
      <c r="C414" s="1">
        <v>10858.75</v>
      </c>
      <c r="D414" s="1">
        <v>10746.35</v>
      </c>
      <c r="E414" s="1">
        <v>10844.65</v>
      </c>
      <c r="F414" s="1">
        <v>508784352</v>
      </c>
      <c r="G414" s="1">
        <v>19195.099999999999</v>
      </c>
      <c r="H414" s="3">
        <f>IF(ISERR(LN(Table2734[[#This Row],[Close]]/E413)),"-",LN(Table2734[[#This Row],[Close]]/E413))</f>
        <v>4.3202000422602948E-3</v>
      </c>
    </row>
    <row r="415" spans="1:8" x14ac:dyDescent="0.3">
      <c r="A415" s="2">
        <v>43713</v>
      </c>
      <c r="B415" s="1">
        <v>10860.95</v>
      </c>
      <c r="C415" s="1">
        <v>10920.1</v>
      </c>
      <c r="D415" s="1">
        <v>10816</v>
      </c>
      <c r="E415" s="1">
        <v>10847.9</v>
      </c>
      <c r="F415" s="1">
        <v>595699267</v>
      </c>
      <c r="G415" s="1">
        <v>18279.88</v>
      </c>
      <c r="H415" s="3">
        <f>IF(ISERR(LN(Table2734[[#This Row],[Close]]/E414)),"-",LN(Table2734[[#This Row],[Close]]/E414))</f>
        <v>2.9964204524756224E-4</v>
      </c>
    </row>
    <row r="416" spans="1:8" x14ac:dyDescent="0.3">
      <c r="A416" s="2">
        <v>43714</v>
      </c>
      <c r="B416" s="1">
        <v>10883.8</v>
      </c>
      <c r="C416" s="1">
        <v>10957.05</v>
      </c>
      <c r="D416" s="1">
        <v>10867.45</v>
      </c>
      <c r="E416" s="1">
        <v>10946.2</v>
      </c>
      <c r="F416" s="1">
        <v>497214445</v>
      </c>
      <c r="G416" s="1">
        <v>18167.78</v>
      </c>
      <c r="H416" s="3">
        <f>IF(ISERR(LN(Table2734[[#This Row],[Close]]/E415)),"-",LN(Table2734[[#This Row],[Close]]/E415))</f>
        <v>9.0208512030475613E-3</v>
      </c>
    </row>
    <row r="417" spans="1:8" x14ac:dyDescent="0.3">
      <c r="A417" s="2">
        <v>43717</v>
      </c>
      <c r="B417" s="1">
        <v>10936.7</v>
      </c>
      <c r="C417" s="1">
        <v>11028.85</v>
      </c>
      <c r="D417" s="1">
        <v>10889.8</v>
      </c>
      <c r="E417" s="1">
        <v>11003.05</v>
      </c>
      <c r="F417" s="1">
        <v>412471067</v>
      </c>
      <c r="G417" s="1">
        <v>14762.07</v>
      </c>
      <c r="H417" s="3">
        <f>IF(ISERR(LN(Table2734[[#This Row],[Close]]/E416)),"-",LN(Table2734[[#This Row],[Close]]/E416))</f>
        <v>5.1801430231516307E-3</v>
      </c>
    </row>
    <row r="418" spans="1:8" x14ac:dyDescent="0.3">
      <c r="A418" s="2">
        <v>43719</v>
      </c>
      <c r="B418" s="1">
        <v>11028.5</v>
      </c>
      <c r="C418" s="1">
        <v>11054.8</v>
      </c>
      <c r="D418" s="1">
        <v>11011.65</v>
      </c>
      <c r="E418" s="1">
        <v>11035.7</v>
      </c>
      <c r="F418" s="1">
        <v>687140326</v>
      </c>
      <c r="G418" s="1">
        <v>19550.59</v>
      </c>
      <c r="H418" s="3">
        <f>IF(ISERR(LN(Table2734[[#This Row],[Close]]/E417)),"-",LN(Table2734[[#This Row],[Close]]/E417))</f>
        <v>2.9629651306572699E-3</v>
      </c>
    </row>
    <row r="419" spans="1:8" x14ac:dyDescent="0.3">
      <c r="A419" s="2">
        <v>43720</v>
      </c>
      <c r="B419" s="1">
        <v>11058.3</v>
      </c>
      <c r="C419" s="1">
        <v>11081.75</v>
      </c>
      <c r="D419" s="1">
        <v>10964.95</v>
      </c>
      <c r="E419" s="1">
        <v>10982.8</v>
      </c>
      <c r="F419" s="1">
        <v>551436050</v>
      </c>
      <c r="G419" s="1">
        <v>17510.169999999998</v>
      </c>
      <c r="H419" s="3">
        <f>IF(ISERR(LN(Table2734[[#This Row],[Close]]/E418)),"-",LN(Table2734[[#This Row],[Close]]/E418))</f>
        <v>-4.8050595437650065E-3</v>
      </c>
    </row>
    <row r="420" spans="1:8" x14ac:dyDescent="0.3">
      <c r="A420" s="2">
        <v>43721</v>
      </c>
      <c r="B420" s="1">
        <v>10986.8</v>
      </c>
      <c r="C420" s="1">
        <v>11084.45</v>
      </c>
      <c r="D420" s="1">
        <v>10945.75</v>
      </c>
      <c r="E420" s="1">
        <v>11075.9</v>
      </c>
      <c r="F420" s="1">
        <v>624305151</v>
      </c>
      <c r="G420" s="1">
        <v>18012.759999999998</v>
      </c>
      <c r="H420" s="3">
        <f>IF(ISERR(LN(Table2734[[#This Row],[Close]]/E419)),"-",LN(Table2734[[#This Row],[Close]]/E419))</f>
        <v>8.4411640582458328E-3</v>
      </c>
    </row>
    <row r="421" spans="1:8" x14ac:dyDescent="0.3">
      <c r="A421" s="2">
        <v>43724</v>
      </c>
      <c r="B421" s="1">
        <v>10994.85</v>
      </c>
      <c r="C421" s="1">
        <v>11052.7</v>
      </c>
      <c r="D421" s="1">
        <v>10968.2</v>
      </c>
      <c r="E421" s="1">
        <v>11003.5</v>
      </c>
      <c r="F421" s="1">
        <v>434449776</v>
      </c>
      <c r="G421" s="1">
        <v>15786.17</v>
      </c>
      <c r="H421" s="3">
        <f>IF(ISERR(LN(Table2734[[#This Row],[Close]]/E420)),"-",LN(Table2734[[#This Row],[Close]]/E420))</f>
        <v>-6.5581727303500393E-3</v>
      </c>
    </row>
    <row r="422" spans="1:8" x14ac:dyDescent="0.3">
      <c r="A422" s="2">
        <v>43725</v>
      </c>
      <c r="B422" s="1">
        <v>11000.1</v>
      </c>
      <c r="C422" s="1">
        <v>11000.1</v>
      </c>
      <c r="D422" s="1">
        <v>10796.5</v>
      </c>
      <c r="E422" s="1">
        <v>10817.6</v>
      </c>
      <c r="F422" s="1">
        <v>482013044</v>
      </c>
      <c r="G422" s="1">
        <v>17721.93</v>
      </c>
      <c r="H422" s="3">
        <f>IF(ISERR(LN(Table2734[[#This Row],[Close]]/E421)),"-",LN(Table2734[[#This Row],[Close]]/E421))</f>
        <v>-1.7038966653176175E-2</v>
      </c>
    </row>
    <row r="423" spans="1:8" x14ac:dyDescent="0.3">
      <c r="A423" s="2">
        <v>43726</v>
      </c>
      <c r="B423" s="1">
        <v>10872.8</v>
      </c>
      <c r="C423" s="1">
        <v>10885.15</v>
      </c>
      <c r="D423" s="1">
        <v>10804.85</v>
      </c>
      <c r="E423" s="1">
        <v>10840.65</v>
      </c>
      <c r="F423" s="1">
        <v>519155072</v>
      </c>
      <c r="G423" s="1">
        <v>16784.43</v>
      </c>
      <c r="H423" s="3">
        <f>IF(ISERR(LN(Table2734[[#This Row],[Close]]/E422)),"-",LN(Table2734[[#This Row],[Close]]/E422))</f>
        <v>2.1285199591399326E-3</v>
      </c>
    </row>
    <row r="424" spans="1:8" x14ac:dyDescent="0.3">
      <c r="A424" s="2">
        <v>43727</v>
      </c>
      <c r="B424" s="1">
        <v>10845.2</v>
      </c>
      <c r="C424" s="1">
        <v>10845.2</v>
      </c>
      <c r="D424" s="1">
        <v>10670.25</v>
      </c>
      <c r="E424" s="1">
        <v>10704.8</v>
      </c>
      <c r="F424" s="1">
        <v>642599183</v>
      </c>
      <c r="G424" s="1">
        <v>16642.830000000002</v>
      </c>
      <c r="H424" s="3">
        <f>IF(ISERR(LN(Table2734[[#This Row],[Close]]/E423)),"-",LN(Table2734[[#This Row],[Close]]/E423))</f>
        <v>-1.2610718304774393E-2</v>
      </c>
    </row>
    <row r="425" spans="1:8" x14ac:dyDescent="0.3">
      <c r="A425" s="2">
        <v>43728</v>
      </c>
      <c r="B425" s="1">
        <v>10746.8</v>
      </c>
      <c r="C425" s="1">
        <v>11381.9</v>
      </c>
      <c r="D425" s="1">
        <v>10691</v>
      </c>
      <c r="E425" s="1">
        <v>11274.2</v>
      </c>
      <c r="F425" s="1">
        <v>1356767450</v>
      </c>
      <c r="G425" s="1">
        <v>54081.53</v>
      </c>
      <c r="H425" s="3">
        <f>IF(ISERR(LN(Table2734[[#This Row],[Close]]/E424)),"-",LN(Table2734[[#This Row],[Close]]/E424))</f>
        <v>5.1824690425978821E-2</v>
      </c>
    </row>
    <row r="426" spans="1:8" x14ac:dyDescent="0.3">
      <c r="A426" s="2">
        <v>43731</v>
      </c>
      <c r="B426" s="1">
        <v>11542.7</v>
      </c>
      <c r="C426" s="1">
        <v>11694.85</v>
      </c>
      <c r="D426" s="1">
        <v>11471.35</v>
      </c>
      <c r="E426" s="1">
        <v>11600.2</v>
      </c>
      <c r="F426" s="1">
        <v>882826741</v>
      </c>
      <c r="G426" s="1">
        <v>40005.01</v>
      </c>
      <c r="H426" s="3">
        <f>IF(ISERR(LN(Table2734[[#This Row],[Close]]/E425)),"-",LN(Table2734[[#This Row],[Close]]/E425))</f>
        <v>2.8505409908377584E-2</v>
      </c>
    </row>
    <row r="427" spans="1:8" x14ac:dyDescent="0.3">
      <c r="A427" s="2">
        <v>43732</v>
      </c>
      <c r="B427" s="1">
        <v>11590.7</v>
      </c>
      <c r="C427" s="1">
        <v>11655.05</v>
      </c>
      <c r="D427" s="1">
        <v>11539.2</v>
      </c>
      <c r="E427" s="1">
        <v>11588.2</v>
      </c>
      <c r="F427" s="1">
        <v>651722255</v>
      </c>
      <c r="G427" s="1">
        <v>26930.07</v>
      </c>
      <c r="H427" s="3">
        <f>IF(ISERR(LN(Table2734[[#This Row],[Close]]/E426)),"-",LN(Table2734[[#This Row],[Close]]/E426))</f>
        <v>-1.0350003511433552E-3</v>
      </c>
    </row>
    <row r="428" spans="1:8" x14ac:dyDescent="0.3">
      <c r="A428" s="2">
        <v>43733</v>
      </c>
      <c r="B428" s="1">
        <v>11564.85</v>
      </c>
      <c r="C428" s="1">
        <v>11564.95</v>
      </c>
      <c r="D428" s="1">
        <v>11416.1</v>
      </c>
      <c r="E428" s="1">
        <v>11440.2</v>
      </c>
      <c r="F428" s="1">
        <v>629054640</v>
      </c>
      <c r="G428" s="1">
        <v>25266.240000000002</v>
      </c>
      <c r="H428" s="3">
        <f>IF(ISERR(LN(Table2734[[#This Row],[Close]]/E427)),"-",LN(Table2734[[#This Row],[Close]]/E427))</f>
        <v>-1.2853870675538228E-2</v>
      </c>
    </row>
    <row r="429" spans="1:8" x14ac:dyDescent="0.3">
      <c r="A429" s="2">
        <v>43734</v>
      </c>
      <c r="B429" s="1">
        <v>11469.85</v>
      </c>
      <c r="C429" s="1">
        <v>11610.85</v>
      </c>
      <c r="D429" s="1">
        <v>11466.35</v>
      </c>
      <c r="E429" s="1">
        <v>11571.2</v>
      </c>
      <c r="F429" s="1">
        <v>844465614</v>
      </c>
      <c r="G429" s="1">
        <v>30707.84</v>
      </c>
      <c r="H429" s="3">
        <f>IF(ISERR(LN(Table2734[[#This Row],[Close]]/E428)),"-",LN(Table2734[[#This Row],[Close]]/E428))</f>
        <v>1.1385784019294062E-2</v>
      </c>
    </row>
    <row r="430" spans="1:8" x14ac:dyDescent="0.3">
      <c r="A430" s="2">
        <v>43735</v>
      </c>
      <c r="B430" s="1">
        <v>11556.35</v>
      </c>
      <c r="C430" s="1">
        <v>11593.6</v>
      </c>
      <c r="D430" s="1">
        <v>11499.75</v>
      </c>
      <c r="E430" s="1">
        <v>11512.4</v>
      </c>
      <c r="F430" s="1">
        <v>650017280</v>
      </c>
      <c r="G430" s="1">
        <v>19036.939999999999</v>
      </c>
      <c r="H430" s="3">
        <f>IF(ISERR(LN(Table2734[[#This Row],[Close]]/E429)),"-",LN(Table2734[[#This Row],[Close]]/E429))</f>
        <v>-5.0945370025516938E-3</v>
      </c>
    </row>
    <row r="431" spans="1:8" x14ac:dyDescent="0.3">
      <c r="A431" s="2">
        <v>43738</v>
      </c>
      <c r="B431" s="1">
        <v>11491.15</v>
      </c>
      <c r="C431" s="1">
        <v>11508.25</v>
      </c>
      <c r="D431" s="1">
        <v>11390.8</v>
      </c>
      <c r="E431" s="1">
        <v>11474.45</v>
      </c>
      <c r="F431" s="1">
        <v>756848686</v>
      </c>
      <c r="G431" s="1">
        <v>23748.07</v>
      </c>
      <c r="H431" s="3">
        <f>IF(ISERR(LN(Table2734[[#This Row],[Close]]/E430)),"-",LN(Table2734[[#This Row],[Close]]/E430))</f>
        <v>-3.3018908183674615E-3</v>
      </c>
    </row>
    <row r="432" spans="1:8" x14ac:dyDescent="0.3">
      <c r="A432" s="2">
        <v>43739</v>
      </c>
      <c r="B432" s="1">
        <v>11515.4</v>
      </c>
      <c r="C432" s="1">
        <v>11554.2</v>
      </c>
      <c r="D432" s="1">
        <v>11247.9</v>
      </c>
      <c r="E432" s="1">
        <v>11359.9</v>
      </c>
      <c r="F432" s="1">
        <v>1305415159</v>
      </c>
      <c r="G432" s="1">
        <v>28972.720000000001</v>
      </c>
      <c r="H432" s="3">
        <f>IF(ISERR(LN(Table2734[[#This Row],[Close]]/E431)),"-",LN(Table2734[[#This Row],[Close]]/E431))</f>
        <v>-1.0033214077332946E-2</v>
      </c>
    </row>
    <row r="433" spans="1:8" x14ac:dyDescent="0.3">
      <c r="A433" s="2">
        <v>43741</v>
      </c>
      <c r="B433" s="1">
        <v>11322.25</v>
      </c>
      <c r="C433" s="1">
        <v>11370.4</v>
      </c>
      <c r="D433" s="1">
        <v>11257.35</v>
      </c>
      <c r="E433" s="1">
        <v>11314</v>
      </c>
      <c r="F433" s="1">
        <v>1017479514</v>
      </c>
      <c r="G433" s="1">
        <v>21658.38</v>
      </c>
      <c r="H433" s="3">
        <f>IF(ISERR(LN(Table2734[[#This Row],[Close]]/E432)),"-",LN(Table2734[[#This Row],[Close]]/E432))</f>
        <v>-4.0487135163949257E-3</v>
      </c>
    </row>
    <row r="434" spans="1:8" x14ac:dyDescent="0.3">
      <c r="A434" s="2">
        <v>43742</v>
      </c>
      <c r="B434" s="1">
        <v>11388.45</v>
      </c>
      <c r="C434" s="1">
        <v>11400.3</v>
      </c>
      <c r="D434" s="1">
        <v>11158.35</v>
      </c>
      <c r="E434" s="1">
        <v>11174.75</v>
      </c>
      <c r="F434" s="1">
        <v>928524450</v>
      </c>
      <c r="G434" s="1">
        <v>22470.76</v>
      </c>
      <c r="H434" s="3">
        <f>IF(ISERR(LN(Table2734[[#This Row],[Close]]/E433)),"-",LN(Table2734[[#This Row],[Close]]/E433))</f>
        <v>-1.2384128036227408E-2</v>
      </c>
    </row>
    <row r="435" spans="1:8" x14ac:dyDescent="0.3">
      <c r="A435" s="2">
        <v>43745</v>
      </c>
      <c r="B435" s="1">
        <v>11196.2</v>
      </c>
      <c r="C435" s="1">
        <v>11233.85</v>
      </c>
      <c r="D435" s="1">
        <v>11112.65</v>
      </c>
      <c r="E435" s="1">
        <v>11126.4</v>
      </c>
      <c r="F435" s="1">
        <v>733198763</v>
      </c>
      <c r="G435" s="1">
        <v>18641.37</v>
      </c>
      <c r="H435" s="3">
        <f>IF(ISERR(LN(Table2734[[#This Row],[Close]]/E434)),"-",LN(Table2734[[#This Row],[Close]]/E434))</f>
        <v>-4.3361060533314236E-3</v>
      </c>
    </row>
    <row r="436" spans="1:8" x14ac:dyDescent="0.3">
      <c r="A436" s="2">
        <v>43747</v>
      </c>
      <c r="B436" s="1">
        <v>11152.95</v>
      </c>
      <c r="C436" s="1">
        <v>11321.6</v>
      </c>
      <c r="D436" s="1">
        <v>11090.15</v>
      </c>
      <c r="E436" s="1">
        <v>11313.3</v>
      </c>
      <c r="F436" s="1">
        <v>741148639</v>
      </c>
      <c r="G436" s="1">
        <v>20961.54</v>
      </c>
      <c r="H436" s="3">
        <f>IF(ISERR(LN(Table2734[[#This Row],[Close]]/E435)),"-",LN(Table2734[[#This Row],[Close]]/E435))</f>
        <v>1.6658361926267153E-2</v>
      </c>
    </row>
    <row r="437" spans="1:8" x14ac:dyDescent="0.3">
      <c r="A437" s="2">
        <v>43748</v>
      </c>
      <c r="B437" s="1">
        <v>11280.5</v>
      </c>
      <c r="C437" s="1">
        <v>11293.35</v>
      </c>
      <c r="D437" s="1">
        <v>11208.55</v>
      </c>
      <c r="E437" s="1">
        <v>11234.55</v>
      </c>
      <c r="F437" s="1">
        <v>562017945</v>
      </c>
      <c r="G437" s="1">
        <v>19234.310000000001</v>
      </c>
      <c r="H437" s="3">
        <f>IF(ISERR(LN(Table2734[[#This Row],[Close]]/E436)),"-",LN(Table2734[[#This Row],[Close]]/E436))</f>
        <v>-6.9851733270783253E-3</v>
      </c>
    </row>
    <row r="438" spans="1:8" x14ac:dyDescent="0.3">
      <c r="A438" s="2">
        <v>43749</v>
      </c>
      <c r="B438" s="1">
        <v>11257.7</v>
      </c>
      <c r="C438" s="1">
        <v>11362.9</v>
      </c>
      <c r="D438" s="1">
        <v>11189.4</v>
      </c>
      <c r="E438" s="1">
        <v>11305.05</v>
      </c>
      <c r="F438" s="1">
        <v>737795150</v>
      </c>
      <c r="G438" s="1">
        <v>22511.39</v>
      </c>
      <c r="H438" s="3">
        <f>IF(ISERR(LN(Table2734[[#This Row],[Close]]/E437)),"-",LN(Table2734[[#This Row],[Close]]/E437))</f>
        <v>6.255677111318734E-3</v>
      </c>
    </row>
    <row r="439" spans="1:8" x14ac:dyDescent="0.3">
      <c r="A439" s="2">
        <v>43752</v>
      </c>
      <c r="B439" s="1">
        <v>11335.9</v>
      </c>
      <c r="C439" s="1">
        <v>11420.45</v>
      </c>
      <c r="D439" s="1">
        <v>11290.05</v>
      </c>
      <c r="E439" s="1">
        <v>11341.15</v>
      </c>
      <c r="F439" s="1">
        <v>587579191</v>
      </c>
      <c r="G439" s="1">
        <v>17499.48</v>
      </c>
      <c r="H439" s="3">
        <f>IF(ISERR(LN(Table2734[[#This Row],[Close]]/E438)),"-",LN(Table2734[[#This Row],[Close]]/E438))</f>
        <v>3.1881755506963242E-3</v>
      </c>
    </row>
    <row r="440" spans="1:8" x14ac:dyDescent="0.3">
      <c r="A440" s="2">
        <v>43753</v>
      </c>
      <c r="B440" s="1">
        <v>11360.85</v>
      </c>
      <c r="C440" s="1">
        <v>11462.35</v>
      </c>
      <c r="D440" s="1">
        <v>11342.1</v>
      </c>
      <c r="E440" s="1">
        <v>11428.3</v>
      </c>
      <c r="F440" s="1">
        <v>527396180</v>
      </c>
      <c r="G440" s="1">
        <v>17041.55</v>
      </c>
      <c r="H440" s="3">
        <f>IF(ISERR(LN(Table2734[[#This Row],[Close]]/E439)),"-",LN(Table2734[[#This Row],[Close]]/E439))</f>
        <v>7.655031243923585E-3</v>
      </c>
    </row>
    <row r="441" spans="1:8" x14ac:dyDescent="0.3">
      <c r="A441" s="2">
        <v>43754</v>
      </c>
      <c r="B441" s="1">
        <v>11464.95</v>
      </c>
      <c r="C441" s="1">
        <v>11481.05</v>
      </c>
      <c r="D441" s="1">
        <v>11411.1</v>
      </c>
      <c r="E441" s="1">
        <v>11464</v>
      </c>
      <c r="F441" s="1">
        <v>533468525</v>
      </c>
      <c r="G441" s="1">
        <v>18266.060000000001</v>
      </c>
      <c r="H441" s="3">
        <f>IF(ISERR(LN(Table2734[[#This Row],[Close]]/E440)),"-",LN(Table2734[[#This Row],[Close]]/E440))</f>
        <v>3.1189551893382886E-3</v>
      </c>
    </row>
    <row r="442" spans="1:8" x14ac:dyDescent="0.3">
      <c r="A442" s="2">
        <v>43755</v>
      </c>
      <c r="B442" s="1">
        <v>11466.3</v>
      </c>
      <c r="C442" s="1">
        <v>11599.1</v>
      </c>
      <c r="D442" s="1">
        <v>11439.65</v>
      </c>
      <c r="E442" s="1">
        <v>11586.35</v>
      </c>
      <c r="F442" s="1">
        <v>797572398</v>
      </c>
      <c r="G442" s="1">
        <v>20839.2</v>
      </c>
      <c r="H442" s="3">
        <f>IF(ISERR(LN(Table2734[[#This Row],[Close]]/E441)),"-",LN(Table2734[[#This Row],[Close]]/E441))</f>
        <v>1.0615990565060435E-2</v>
      </c>
    </row>
    <row r="443" spans="1:8" x14ac:dyDescent="0.3">
      <c r="A443" s="2">
        <v>43756</v>
      </c>
      <c r="B443" s="1">
        <v>11580.3</v>
      </c>
      <c r="C443" s="1">
        <v>11684.7</v>
      </c>
      <c r="D443" s="1">
        <v>11553.15</v>
      </c>
      <c r="E443" s="1">
        <v>11661.85</v>
      </c>
      <c r="F443" s="1">
        <v>853440208</v>
      </c>
      <c r="G443" s="1">
        <v>22315.99</v>
      </c>
      <c r="H443" s="3">
        <f>IF(ISERR(LN(Table2734[[#This Row],[Close]]/E442)),"-",LN(Table2734[[#This Row],[Close]]/E442))</f>
        <v>6.4951493385409882E-3</v>
      </c>
    </row>
    <row r="444" spans="1:8" x14ac:dyDescent="0.3">
      <c r="A444" s="2">
        <v>43760</v>
      </c>
      <c r="B444" s="1">
        <v>11657.15</v>
      </c>
      <c r="C444" s="1">
        <v>11714.35</v>
      </c>
      <c r="D444" s="1">
        <v>11573.65</v>
      </c>
      <c r="E444" s="1">
        <v>11588.35</v>
      </c>
      <c r="F444" s="1">
        <v>867601307</v>
      </c>
      <c r="G444" s="1">
        <v>29726.27</v>
      </c>
      <c r="H444" s="3">
        <f>IF(ISERR(LN(Table2734[[#This Row],[Close]]/E443)),"-",LN(Table2734[[#This Row],[Close]]/E443))</f>
        <v>-6.3225473195318302E-3</v>
      </c>
    </row>
    <row r="445" spans="1:8" x14ac:dyDescent="0.3">
      <c r="A445" s="2">
        <v>43761</v>
      </c>
      <c r="B445" s="1">
        <v>11596.2</v>
      </c>
      <c r="C445" s="1">
        <v>11651.6</v>
      </c>
      <c r="D445" s="1">
        <v>11554.4</v>
      </c>
      <c r="E445" s="1">
        <v>11604.1</v>
      </c>
      <c r="F445" s="1">
        <v>664159887</v>
      </c>
      <c r="G445" s="1">
        <v>23397.69</v>
      </c>
      <c r="H445" s="3">
        <f>IF(ISERR(LN(Table2734[[#This Row],[Close]]/E444)),"-",LN(Table2734[[#This Row],[Close]]/E444))</f>
        <v>1.3582008301133287E-3</v>
      </c>
    </row>
    <row r="446" spans="1:8" x14ac:dyDescent="0.3">
      <c r="A446" s="2">
        <v>43762</v>
      </c>
      <c r="B446" s="1">
        <v>11661.65</v>
      </c>
      <c r="C446" s="1">
        <v>11679.6</v>
      </c>
      <c r="D446" s="1">
        <v>11534.65</v>
      </c>
      <c r="E446" s="1">
        <v>11582.6</v>
      </c>
      <c r="F446" s="1">
        <v>700481662</v>
      </c>
      <c r="G446" s="1">
        <v>25177.46</v>
      </c>
      <c r="H446" s="3">
        <f>IF(ISERR(LN(Table2734[[#This Row],[Close]]/E445)),"-",LN(Table2734[[#This Row],[Close]]/E445))</f>
        <v>-1.8545119540017269E-3</v>
      </c>
    </row>
    <row r="447" spans="1:8" x14ac:dyDescent="0.3">
      <c r="A447" s="2">
        <v>43763</v>
      </c>
      <c r="B447" s="1">
        <v>11646.15</v>
      </c>
      <c r="C447" s="1">
        <v>11646.9</v>
      </c>
      <c r="D447" s="1">
        <v>11490.75</v>
      </c>
      <c r="E447" s="1">
        <v>11583.9</v>
      </c>
      <c r="F447" s="1">
        <v>812027840</v>
      </c>
      <c r="G447" s="1">
        <v>23611.51</v>
      </c>
      <c r="H447" s="3">
        <f>IF(ISERR(LN(Table2734[[#This Row],[Close]]/E446)),"-",LN(Table2734[[#This Row],[Close]]/E446))</f>
        <v>1.1223102336253745E-4</v>
      </c>
    </row>
    <row r="448" spans="1:8" x14ac:dyDescent="0.3">
      <c r="A448" s="2">
        <v>43765</v>
      </c>
      <c r="B448" s="1">
        <v>11662.25</v>
      </c>
      <c r="C448" s="1">
        <v>11672.4</v>
      </c>
      <c r="D448" s="1">
        <v>11604.6</v>
      </c>
      <c r="E448" s="1">
        <v>11627.15</v>
      </c>
      <c r="F448" s="1">
        <v>161779004</v>
      </c>
      <c r="G448" s="1">
        <v>3548.21</v>
      </c>
      <c r="H448" s="3">
        <f>IF(ISERR(LN(Table2734[[#This Row],[Close]]/E447)),"-",LN(Table2734[[#This Row],[Close]]/E447))</f>
        <v>3.7266776001179344E-3</v>
      </c>
    </row>
    <row r="449" spans="1:8" x14ac:dyDescent="0.3">
      <c r="A449" s="2">
        <v>43767</v>
      </c>
      <c r="B449" s="1">
        <v>11643.95</v>
      </c>
      <c r="C449" s="1">
        <v>11809.4</v>
      </c>
      <c r="D449" s="1">
        <v>11627.35</v>
      </c>
      <c r="E449" s="1">
        <v>11786.85</v>
      </c>
      <c r="F449" s="1">
        <v>951722529</v>
      </c>
      <c r="G449" s="1">
        <v>27054.87</v>
      </c>
      <c r="H449" s="3">
        <f>IF(ISERR(LN(Table2734[[#This Row],[Close]]/E448)),"-",LN(Table2734[[#This Row],[Close]]/E448))</f>
        <v>1.3641622669476343E-2</v>
      </c>
    </row>
    <row r="450" spans="1:8" x14ac:dyDescent="0.3">
      <c r="A450" s="2">
        <v>43768</v>
      </c>
      <c r="B450" s="1">
        <v>11883.9</v>
      </c>
      <c r="C450" s="1">
        <v>11883.95</v>
      </c>
      <c r="D450" s="1">
        <v>11784.45</v>
      </c>
      <c r="E450" s="1">
        <v>11844.1</v>
      </c>
      <c r="F450" s="1">
        <v>725219760</v>
      </c>
      <c r="G450" s="1">
        <v>22672.18</v>
      </c>
      <c r="H450" s="3">
        <f>IF(ISERR(LN(Table2734[[#This Row],[Close]]/E449)),"-",LN(Table2734[[#This Row],[Close]]/E449))</f>
        <v>4.8453500182429254E-3</v>
      </c>
    </row>
    <row r="451" spans="1:8" x14ac:dyDescent="0.3">
      <c r="A451" s="2">
        <v>43769</v>
      </c>
      <c r="B451" s="1">
        <v>11890.45</v>
      </c>
      <c r="C451" s="1">
        <v>11945</v>
      </c>
      <c r="D451" s="1">
        <v>11855.1</v>
      </c>
      <c r="E451" s="1">
        <v>11877.45</v>
      </c>
      <c r="F451" s="1">
        <v>1414837250</v>
      </c>
      <c r="G451" s="1">
        <v>31304.73</v>
      </c>
      <c r="H451" s="3">
        <f>IF(ISERR(LN(Table2734[[#This Row],[Close]]/E450)),"-",LN(Table2734[[#This Row],[Close]]/E450))</f>
        <v>2.81179113275152E-3</v>
      </c>
    </row>
    <row r="452" spans="1:8" x14ac:dyDescent="0.3">
      <c r="A452" s="2">
        <v>43770</v>
      </c>
      <c r="B452" s="1">
        <v>11886.6</v>
      </c>
      <c r="C452" s="1">
        <v>11918.3</v>
      </c>
      <c r="D452" s="1">
        <v>11843.35</v>
      </c>
      <c r="E452" s="1">
        <v>11890.6</v>
      </c>
      <c r="F452" s="1">
        <v>855338495</v>
      </c>
      <c r="G452" s="1">
        <v>24933.55</v>
      </c>
      <c r="H452" s="3">
        <f>IF(ISERR(LN(Table2734[[#This Row],[Close]]/E451)),"-",LN(Table2734[[#This Row],[Close]]/E451))</f>
        <v>1.1065275730858378E-3</v>
      </c>
    </row>
    <row r="453" spans="1:8" x14ac:dyDescent="0.3">
      <c r="A453" s="2">
        <v>43773</v>
      </c>
      <c r="B453" s="1">
        <v>11928.9</v>
      </c>
      <c r="C453" s="1">
        <v>11989.15</v>
      </c>
      <c r="D453" s="1">
        <v>11905.35</v>
      </c>
      <c r="E453" s="1">
        <v>11941.3</v>
      </c>
      <c r="F453" s="1">
        <v>823050457</v>
      </c>
      <c r="G453" s="1">
        <v>23203.88</v>
      </c>
      <c r="H453" s="3">
        <f>IF(ISERR(LN(Table2734[[#This Row],[Close]]/E452)),"-",LN(Table2734[[#This Row],[Close]]/E452))</f>
        <v>4.254807756561208E-3</v>
      </c>
    </row>
    <row r="454" spans="1:8" x14ac:dyDescent="0.3">
      <c r="A454" s="2">
        <v>43774</v>
      </c>
      <c r="B454" s="1">
        <v>11974.6</v>
      </c>
      <c r="C454" s="1">
        <v>11978.95</v>
      </c>
      <c r="D454" s="1">
        <v>11861.9</v>
      </c>
      <c r="E454" s="1">
        <v>11917.2</v>
      </c>
      <c r="F454" s="1">
        <v>631952071</v>
      </c>
      <c r="G454" s="1">
        <v>20995.88</v>
      </c>
      <c r="H454" s="3">
        <f>IF(ISERR(LN(Table2734[[#This Row],[Close]]/E453)),"-",LN(Table2734[[#This Row],[Close]]/E453))</f>
        <v>-2.0202450444738117E-3</v>
      </c>
    </row>
    <row r="455" spans="1:8" x14ac:dyDescent="0.3">
      <c r="A455" s="2">
        <v>43775</v>
      </c>
      <c r="B455" s="1">
        <v>11911.5</v>
      </c>
      <c r="C455" s="1">
        <v>12002.9</v>
      </c>
      <c r="D455" s="1">
        <v>11850.25</v>
      </c>
      <c r="E455" s="1">
        <v>11966.05</v>
      </c>
      <c r="F455" s="1">
        <v>603351290</v>
      </c>
      <c r="G455" s="1">
        <v>23324.97</v>
      </c>
      <c r="H455" s="3">
        <f>IF(ISERR(LN(Table2734[[#This Row],[Close]]/E454)),"-",LN(Table2734[[#This Row],[Close]]/E454))</f>
        <v>4.0907387497001449E-3</v>
      </c>
    </row>
    <row r="456" spans="1:8" x14ac:dyDescent="0.3">
      <c r="A456" s="2">
        <v>43776</v>
      </c>
      <c r="B456" s="1">
        <v>12021.1</v>
      </c>
      <c r="C456" s="1">
        <v>12021.4</v>
      </c>
      <c r="D456" s="1">
        <v>11946.85</v>
      </c>
      <c r="E456" s="1">
        <v>12012.05</v>
      </c>
      <c r="F456" s="1">
        <v>562963817</v>
      </c>
      <c r="G456" s="1">
        <v>20898.240000000002</v>
      </c>
      <c r="H456" s="3">
        <f>IF(ISERR(LN(Table2734[[#This Row],[Close]]/E455)),"-",LN(Table2734[[#This Row],[Close]]/E455))</f>
        <v>3.8368391517066202E-3</v>
      </c>
    </row>
    <row r="457" spans="1:8" x14ac:dyDescent="0.3">
      <c r="A457" s="2">
        <v>43777</v>
      </c>
      <c r="B457" s="1">
        <v>11987.15</v>
      </c>
      <c r="C457" s="1">
        <v>12034.15</v>
      </c>
      <c r="D457" s="1">
        <v>11888.75</v>
      </c>
      <c r="E457" s="1">
        <v>11908.15</v>
      </c>
      <c r="F457" s="1">
        <v>789254360</v>
      </c>
      <c r="G457" s="1">
        <v>22931.52</v>
      </c>
      <c r="H457" s="3">
        <f>IF(ISERR(LN(Table2734[[#This Row],[Close]]/E456)),"-",LN(Table2734[[#This Row],[Close]]/E456))</f>
        <v>-8.6872729686573568E-3</v>
      </c>
    </row>
    <row r="458" spans="1:8" x14ac:dyDescent="0.3">
      <c r="A458" s="2">
        <v>43780</v>
      </c>
      <c r="B458" s="1">
        <v>11879.2</v>
      </c>
      <c r="C458" s="1">
        <v>11932.65</v>
      </c>
      <c r="D458" s="1">
        <v>11853.95</v>
      </c>
      <c r="E458" s="1">
        <v>11913.45</v>
      </c>
      <c r="F458" s="1">
        <v>548979515</v>
      </c>
      <c r="G458" s="1">
        <v>16548.47</v>
      </c>
      <c r="H458" s="3">
        <f>IF(ISERR(LN(Table2734[[#This Row],[Close]]/E457)),"-",LN(Table2734[[#This Row],[Close]]/E457))</f>
        <v>4.4497431637266998E-4</v>
      </c>
    </row>
    <row r="459" spans="1:8" x14ac:dyDescent="0.3">
      <c r="A459" s="2">
        <v>43782</v>
      </c>
      <c r="B459" s="1">
        <v>11908.3</v>
      </c>
      <c r="C459" s="1">
        <v>11946.8</v>
      </c>
      <c r="D459" s="1">
        <v>11823.2</v>
      </c>
      <c r="E459" s="1">
        <v>11840.45</v>
      </c>
      <c r="F459" s="1">
        <v>659035969</v>
      </c>
      <c r="G459" s="1">
        <v>20401.5</v>
      </c>
      <c r="H459" s="3">
        <f>IF(ISERR(LN(Table2734[[#This Row],[Close]]/E458)),"-",LN(Table2734[[#This Row],[Close]]/E458))</f>
        <v>-6.1463784739204446E-3</v>
      </c>
    </row>
    <row r="460" spans="1:8" x14ac:dyDescent="0.3">
      <c r="A460" s="2">
        <v>43783</v>
      </c>
      <c r="B460" s="1">
        <v>11858.75</v>
      </c>
      <c r="C460" s="1">
        <v>11895.65</v>
      </c>
      <c r="D460" s="1">
        <v>11802.65</v>
      </c>
      <c r="E460" s="1">
        <v>11872.1</v>
      </c>
      <c r="F460" s="1">
        <v>559494025</v>
      </c>
      <c r="G460" s="1">
        <v>19114.86</v>
      </c>
      <c r="H460" s="3">
        <f>IF(ISERR(LN(Table2734[[#This Row],[Close]]/E459)),"-",LN(Table2734[[#This Row],[Close]]/E459))</f>
        <v>2.6694740797649774E-3</v>
      </c>
    </row>
    <row r="461" spans="1:8" x14ac:dyDescent="0.3">
      <c r="A461" s="2">
        <v>43784</v>
      </c>
      <c r="B461" s="1">
        <v>11904.2</v>
      </c>
      <c r="C461" s="1">
        <v>11973.65</v>
      </c>
      <c r="D461" s="1">
        <v>11879.25</v>
      </c>
      <c r="E461" s="1">
        <v>11895.45</v>
      </c>
      <c r="F461" s="1">
        <v>580154179</v>
      </c>
      <c r="G461" s="1">
        <v>22350.63</v>
      </c>
      <c r="H461" s="3">
        <f>IF(ISERR(LN(Table2734[[#This Row],[Close]]/E460)),"-",LN(Table2734[[#This Row],[Close]]/E460))</f>
        <v>1.964864490640688E-3</v>
      </c>
    </row>
    <row r="462" spans="1:8" x14ac:dyDescent="0.3">
      <c r="A462" s="2">
        <v>43787</v>
      </c>
      <c r="B462" s="1">
        <v>11915.15</v>
      </c>
      <c r="C462" s="1">
        <v>11946.2</v>
      </c>
      <c r="D462" s="1">
        <v>11867.6</v>
      </c>
      <c r="E462" s="1">
        <v>11884.5</v>
      </c>
      <c r="F462" s="1">
        <v>514352437</v>
      </c>
      <c r="G462" s="1">
        <v>17991.41</v>
      </c>
      <c r="H462" s="3">
        <f>IF(ISERR(LN(Table2734[[#This Row],[Close]]/E461)),"-",LN(Table2734[[#This Row],[Close]]/E461))</f>
        <v>-9.2094396951437408E-4</v>
      </c>
    </row>
    <row r="463" spans="1:8" x14ac:dyDescent="0.3">
      <c r="A463" s="2">
        <v>43788</v>
      </c>
      <c r="B463" s="1">
        <v>11919.45</v>
      </c>
      <c r="C463" s="1">
        <v>11958.85</v>
      </c>
      <c r="D463" s="1">
        <v>11881.75</v>
      </c>
      <c r="E463" s="1">
        <v>11940.1</v>
      </c>
      <c r="F463" s="1">
        <v>613909679</v>
      </c>
      <c r="G463" s="1">
        <v>21574.84</v>
      </c>
      <c r="H463" s="3">
        <f>IF(ISERR(LN(Table2734[[#This Row],[Close]]/E462)),"-",LN(Table2734[[#This Row],[Close]]/E462))</f>
        <v>4.6674530474952423E-3</v>
      </c>
    </row>
    <row r="464" spans="1:8" x14ac:dyDescent="0.3">
      <c r="A464" s="2">
        <v>43789</v>
      </c>
      <c r="B464" s="1">
        <v>12004.75</v>
      </c>
      <c r="C464" s="1">
        <v>12038.6</v>
      </c>
      <c r="D464" s="1">
        <v>11966.05</v>
      </c>
      <c r="E464" s="1">
        <v>11999.1</v>
      </c>
      <c r="F464" s="1">
        <v>646661147</v>
      </c>
      <c r="G464" s="1">
        <v>24341.14</v>
      </c>
      <c r="H464" s="3">
        <f>IF(ISERR(LN(Table2734[[#This Row],[Close]]/E463)),"-",LN(Table2734[[#This Row],[Close]]/E463))</f>
        <v>4.9291638365952786E-3</v>
      </c>
    </row>
    <row r="465" spans="1:8" x14ac:dyDescent="0.3">
      <c r="A465" s="2">
        <v>43790</v>
      </c>
      <c r="B465" s="1">
        <v>12025.65</v>
      </c>
      <c r="C465" s="1">
        <v>12028.2</v>
      </c>
      <c r="D465" s="1">
        <v>11956.9</v>
      </c>
      <c r="E465" s="1">
        <v>11968.4</v>
      </c>
      <c r="F465" s="1">
        <v>557685781</v>
      </c>
      <c r="G465" s="1">
        <v>21609.99</v>
      </c>
      <c r="H465" s="3">
        <f>IF(ISERR(LN(Table2734[[#This Row],[Close]]/E464)),"-",LN(Table2734[[#This Row],[Close]]/E464))</f>
        <v>-2.561803841863281E-3</v>
      </c>
    </row>
    <row r="466" spans="1:8" x14ac:dyDescent="0.3">
      <c r="A466" s="2">
        <v>43791</v>
      </c>
      <c r="B466" s="1">
        <v>11967.3</v>
      </c>
      <c r="C466" s="1">
        <v>11968.1</v>
      </c>
      <c r="D466" s="1">
        <v>11883.5</v>
      </c>
      <c r="E466" s="1">
        <v>11914.4</v>
      </c>
      <c r="F466" s="1">
        <v>486815185</v>
      </c>
      <c r="G466" s="1">
        <v>19243.57</v>
      </c>
      <c r="H466" s="3">
        <f>IF(ISERR(LN(Table2734[[#This Row],[Close]]/E465)),"-",LN(Table2734[[#This Row],[Close]]/E465))</f>
        <v>-4.5220905439756973E-3</v>
      </c>
    </row>
    <row r="467" spans="1:8" x14ac:dyDescent="0.3">
      <c r="A467" s="2">
        <v>43794</v>
      </c>
      <c r="B467" s="1">
        <v>11922.45</v>
      </c>
      <c r="C467" s="1">
        <v>12084.5</v>
      </c>
      <c r="D467" s="1">
        <v>11919.75</v>
      </c>
      <c r="E467" s="1">
        <v>12073.75</v>
      </c>
      <c r="F467" s="1">
        <v>534289467</v>
      </c>
      <c r="G467" s="1">
        <v>19990.439999999999</v>
      </c>
      <c r="H467" s="3">
        <f>IF(ISERR(LN(Table2734[[#This Row],[Close]]/E466)),"-",LN(Table2734[[#This Row],[Close]]/E466))</f>
        <v>1.3285921921847858E-2</v>
      </c>
    </row>
    <row r="468" spans="1:8" x14ac:dyDescent="0.3">
      <c r="A468" s="2">
        <v>43795</v>
      </c>
      <c r="B468" s="1">
        <v>12110.2</v>
      </c>
      <c r="C468" s="1">
        <v>12132.45</v>
      </c>
      <c r="D468" s="1">
        <v>12006.35</v>
      </c>
      <c r="E468" s="1">
        <v>12037.7</v>
      </c>
      <c r="F468" s="1">
        <v>1201335831</v>
      </c>
      <c r="G468" s="1">
        <v>46030.62</v>
      </c>
      <c r="H468" s="3">
        <f>IF(ISERR(LN(Table2734[[#This Row],[Close]]/E467)),"-",LN(Table2734[[#This Row],[Close]]/E467))</f>
        <v>-2.9902827795611981E-3</v>
      </c>
    </row>
    <row r="469" spans="1:8" x14ac:dyDescent="0.3">
      <c r="A469" s="2">
        <v>43796</v>
      </c>
      <c r="B469" s="1">
        <v>12068.5</v>
      </c>
      <c r="C469" s="1">
        <v>12114.9</v>
      </c>
      <c r="D469" s="1">
        <v>12055.15</v>
      </c>
      <c r="E469" s="1">
        <v>12100.7</v>
      </c>
      <c r="F469" s="1">
        <v>584226618</v>
      </c>
      <c r="G469" s="1">
        <v>19937.400000000001</v>
      </c>
      <c r="H469" s="3">
        <f>IF(ISERR(LN(Table2734[[#This Row],[Close]]/E468)),"-",LN(Table2734[[#This Row],[Close]]/E468))</f>
        <v>5.2199104372391298E-3</v>
      </c>
    </row>
    <row r="470" spans="1:8" x14ac:dyDescent="0.3">
      <c r="A470" s="2">
        <v>43797</v>
      </c>
      <c r="B470" s="1">
        <v>12132.1</v>
      </c>
      <c r="C470" s="1">
        <v>12158.8</v>
      </c>
      <c r="D470" s="1">
        <v>12099.95</v>
      </c>
      <c r="E470" s="1">
        <v>12151.15</v>
      </c>
      <c r="F470" s="1">
        <v>620479403</v>
      </c>
      <c r="G470" s="1">
        <v>21229.58</v>
      </c>
      <c r="H470" s="3">
        <f>IF(ISERR(LN(Table2734[[#This Row],[Close]]/E469)),"-",LN(Table2734[[#This Row],[Close]]/E469))</f>
        <v>4.1605133442242075E-3</v>
      </c>
    </row>
    <row r="471" spans="1:8" x14ac:dyDescent="0.3">
      <c r="A471" s="2">
        <v>43798</v>
      </c>
      <c r="B471" s="1">
        <v>12146.2</v>
      </c>
      <c r="C471" s="1">
        <v>12147.4</v>
      </c>
      <c r="D471" s="1">
        <v>12017.4</v>
      </c>
      <c r="E471" s="1">
        <v>12056.05</v>
      </c>
      <c r="F471" s="1">
        <v>804430391</v>
      </c>
      <c r="G471" s="1">
        <v>21838.04</v>
      </c>
      <c r="H471" s="3">
        <f>IF(ISERR(LN(Table2734[[#This Row],[Close]]/E470)),"-",LN(Table2734[[#This Row],[Close]]/E470))</f>
        <v>-7.8572068851349621E-3</v>
      </c>
    </row>
    <row r="472" spans="1:8" x14ac:dyDescent="0.3">
      <c r="A472" s="2">
        <v>43801</v>
      </c>
      <c r="B472" s="1">
        <v>12137.05</v>
      </c>
      <c r="C472" s="1">
        <v>12137.15</v>
      </c>
      <c r="D472" s="1">
        <v>12023.7</v>
      </c>
      <c r="E472" s="1">
        <v>12048.2</v>
      </c>
      <c r="F472" s="1">
        <v>720945335</v>
      </c>
      <c r="G472" s="1">
        <v>23113.18</v>
      </c>
      <c r="H472" s="3">
        <f>IF(ISERR(LN(Table2734[[#This Row],[Close]]/E471)),"-",LN(Table2734[[#This Row],[Close]]/E471))</f>
        <v>-6.5133744277652886E-4</v>
      </c>
    </row>
    <row r="473" spans="1:8" x14ac:dyDescent="0.3">
      <c r="A473" s="2">
        <v>43802</v>
      </c>
      <c r="B473" s="1">
        <v>12067.65</v>
      </c>
      <c r="C473" s="1">
        <v>12068.6</v>
      </c>
      <c r="D473" s="1">
        <v>11956.4</v>
      </c>
      <c r="E473" s="1">
        <v>11994.2</v>
      </c>
      <c r="F473" s="1">
        <v>605789334</v>
      </c>
      <c r="G473" s="1">
        <v>18203.759999999998</v>
      </c>
      <c r="H473" s="3">
        <f>IF(ISERR(LN(Table2734[[#This Row],[Close]]/E472)),"-",LN(Table2734[[#This Row],[Close]]/E472))</f>
        <v>-4.4920715738986546E-3</v>
      </c>
    </row>
    <row r="474" spans="1:8" x14ac:dyDescent="0.3">
      <c r="A474" s="2">
        <v>43803</v>
      </c>
      <c r="B474" s="1">
        <v>11969.95</v>
      </c>
      <c r="C474" s="1">
        <v>12054.7</v>
      </c>
      <c r="D474" s="1">
        <v>11935.3</v>
      </c>
      <c r="E474" s="1">
        <v>12043.2</v>
      </c>
      <c r="F474" s="1">
        <v>747193818</v>
      </c>
      <c r="G474" s="1">
        <v>22132.83</v>
      </c>
      <c r="H474" s="3">
        <f>IF(ISERR(LN(Table2734[[#This Row],[Close]]/E473)),"-",LN(Table2734[[#This Row],[Close]]/E473))</f>
        <v>4.0769856866699622E-3</v>
      </c>
    </row>
    <row r="475" spans="1:8" x14ac:dyDescent="0.3">
      <c r="A475" s="2">
        <v>43804</v>
      </c>
      <c r="B475" s="1">
        <v>12071.25</v>
      </c>
      <c r="C475" s="1">
        <v>12081.2</v>
      </c>
      <c r="D475" s="1">
        <v>11998.75</v>
      </c>
      <c r="E475" s="1">
        <v>12018.4</v>
      </c>
      <c r="F475" s="1">
        <v>562228745</v>
      </c>
      <c r="G475" s="1">
        <v>19589.810000000001</v>
      </c>
      <c r="H475" s="3">
        <f>IF(ISERR(LN(Table2734[[#This Row],[Close]]/E474)),"-",LN(Table2734[[#This Row],[Close]]/E474))</f>
        <v>-2.0613765320537055E-3</v>
      </c>
    </row>
    <row r="476" spans="1:8" x14ac:dyDescent="0.3">
      <c r="A476" s="2">
        <v>43805</v>
      </c>
      <c r="B476" s="1">
        <v>12047.35</v>
      </c>
      <c r="C476" s="1">
        <v>12057.05</v>
      </c>
      <c r="D476" s="1">
        <v>11888.85</v>
      </c>
      <c r="E476" s="1">
        <v>11921.5</v>
      </c>
      <c r="F476" s="1">
        <v>609221205</v>
      </c>
      <c r="G476" s="1">
        <v>18245.490000000002</v>
      </c>
      <c r="H476" s="3">
        <f>IF(ISERR(LN(Table2734[[#This Row],[Close]]/E475)),"-",LN(Table2734[[#This Row],[Close]]/E475))</f>
        <v>-8.0953161197521266E-3</v>
      </c>
    </row>
    <row r="477" spans="1:8" x14ac:dyDescent="0.3">
      <c r="A477" s="2">
        <v>43808</v>
      </c>
      <c r="B477" s="1">
        <v>11939.1</v>
      </c>
      <c r="C477" s="1">
        <v>11981.95</v>
      </c>
      <c r="D477" s="1">
        <v>11888.05</v>
      </c>
      <c r="E477" s="1">
        <v>11937.5</v>
      </c>
      <c r="F477" s="1">
        <v>599115748</v>
      </c>
      <c r="G477" s="1">
        <v>16672.87</v>
      </c>
      <c r="H477" s="3">
        <f>IF(ISERR(LN(Table2734[[#This Row],[Close]]/E476)),"-",LN(Table2734[[#This Row],[Close]]/E476))</f>
        <v>1.3412131605239934E-3</v>
      </c>
    </row>
    <row r="478" spans="1:8" x14ac:dyDescent="0.3">
      <c r="A478" s="2">
        <v>43809</v>
      </c>
      <c r="B478" s="1">
        <v>11950.5</v>
      </c>
      <c r="C478" s="1">
        <v>11953.2</v>
      </c>
      <c r="D478" s="1">
        <v>11844.7</v>
      </c>
      <c r="E478" s="1">
        <v>11856.8</v>
      </c>
      <c r="F478" s="1">
        <v>650219487</v>
      </c>
      <c r="G478" s="1">
        <v>16514.63</v>
      </c>
      <c r="H478" s="3">
        <f>IF(ISERR(LN(Table2734[[#This Row],[Close]]/E477)),"-",LN(Table2734[[#This Row],[Close]]/E477))</f>
        <v>-6.7831631462805233E-3</v>
      </c>
    </row>
    <row r="479" spans="1:8" x14ac:dyDescent="0.3">
      <c r="A479" s="2">
        <v>43810</v>
      </c>
      <c r="B479" s="1">
        <v>11867.35</v>
      </c>
      <c r="C479" s="1">
        <v>11923.2</v>
      </c>
      <c r="D479" s="1">
        <v>11832.3</v>
      </c>
      <c r="E479" s="1">
        <v>11910.15</v>
      </c>
      <c r="F479" s="1">
        <v>997655048</v>
      </c>
      <c r="G479" s="1">
        <v>18760.57</v>
      </c>
      <c r="H479" s="3">
        <f>IF(ISERR(LN(Table2734[[#This Row],[Close]]/E478)),"-",LN(Table2734[[#This Row],[Close]]/E478))</f>
        <v>4.4894350857693126E-3</v>
      </c>
    </row>
    <row r="480" spans="1:8" x14ac:dyDescent="0.3">
      <c r="A480" s="2">
        <v>43811</v>
      </c>
      <c r="B480" s="1">
        <v>11944.3</v>
      </c>
      <c r="C480" s="1">
        <v>12005.5</v>
      </c>
      <c r="D480" s="1">
        <v>11934</v>
      </c>
      <c r="E480" s="1">
        <v>11971.8</v>
      </c>
      <c r="F480" s="1">
        <v>752617138</v>
      </c>
      <c r="G480" s="1">
        <v>18401.22</v>
      </c>
      <c r="H480" s="3">
        <f>IF(ISERR(LN(Table2734[[#This Row],[Close]]/E479)),"-",LN(Table2734[[#This Row],[Close]]/E479))</f>
        <v>5.1629064580655691E-3</v>
      </c>
    </row>
    <row r="481" spans="1:8" x14ac:dyDescent="0.3">
      <c r="A481" s="2">
        <v>43812</v>
      </c>
      <c r="B481" s="1">
        <v>12026.4</v>
      </c>
      <c r="C481" s="1">
        <v>12098.85</v>
      </c>
      <c r="D481" s="1">
        <v>12023.6</v>
      </c>
      <c r="E481" s="1">
        <v>12086.7</v>
      </c>
      <c r="F481" s="1">
        <v>597712516</v>
      </c>
      <c r="G481" s="1">
        <v>20626.8</v>
      </c>
      <c r="H481" s="3">
        <f>IF(ISERR(LN(Table2734[[#This Row],[Close]]/E480)),"-",LN(Table2734[[#This Row],[Close]]/E480))</f>
        <v>9.5517903102901938E-3</v>
      </c>
    </row>
    <row r="482" spans="1:8" x14ac:dyDescent="0.3">
      <c r="A482" s="2">
        <v>43815</v>
      </c>
      <c r="B482" s="1">
        <v>12131.35</v>
      </c>
      <c r="C482" s="1">
        <v>12134.65</v>
      </c>
      <c r="D482" s="1">
        <v>12046.3</v>
      </c>
      <c r="E482" s="1">
        <v>12053.95</v>
      </c>
      <c r="F482" s="1">
        <v>437703921</v>
      </c>
      <c r="G482" s="1">
        <v>16110.34</v>
      </c>
      <c r="H482" s="3">
        <f>IF(ISERR(LN(Table2734[[#This Row],[Close]]/E481)),"-",LN(Table2734[[#This Row],[Close]]/E481))</f>
        <v>-2.7132674631074115E-3</v>
      </c>
    </row>
    <row r="483" spans="1:8" x14ac:dyDescent="0.3">
      <c r="A483" s="2">
        <v>43816</v>
      </c>
      <c r="B483" s="1">
        <v>12082.45</v>
      </c>
      <c r="C483" s="1">
        <v>12182.75</v>
      </c>
      <c r="D483" s="1">
        <v>12070.35</v>
      </c>
      <c r="E483" s="1">
        <v>12165</v>
      </c>
      <c r="F483" s="1">
        <v>499585789</v>
      </c>
      <c r="G483" s="1">
        <v>20968.79</v>
      </c>
      <c r="H483" s="3">
        <f>IF(ISERR(LN(Table2734[[#This Row],[Close]]/E482)),"-",LN(Table2734[[#This Row],[Close]]/E482))</f>
        <v>9.1705691839000653E-3</v>
      </c>
    </row>
    <row r="484" spans="1:8" x14ac:dyDescent="0.3">
      <c r="A484" s="2">
        <v>43817</v>
      </c>
      <c r="B484" s="1">
        <v>12197</v>
      </c>
      <c r="C484" s="1">
        <v>12237.7</v>
      </c>
      <c r="D484" s="1">
        <v>12163.45</v>
      </c>
      <c r="E484" s="1">
        <v>12221.65</v>
      </c>
      <c r="F484" s="1">
        <v>518854651</v>
      </c>
      <c r="G484" s="1">
        <v>22341.06</v>
      </c>
      <c r="H484" s="3">
        <f>IF(ISERR(LN(Table2734[[#This Row],[Close]]/E483)),"-",LN(Table2734[[#This Row],[Close]]/E483))</f>
        <v>4.6459929428873644E-3</v>
      </c>
    </row>
    <row r="485" spans="1:8" x14ac:dyDescent="0.3">
      <c r="A485" s="2">
        <v>43818</v>
      </c>
      <c r="B485" s="1">
        <v>12223.4</v>
      </c>
      <c r="C485" s="1">
        <v>12268.35</v>
      </c>
      <c r="D485" s="1">
        <v>12191.15</v>
      </c>
      <c r="E485" s="1">
        <v>12259.7</v>
      </c>
      <c r="F485" s="1">
        <v>623049839</v>
      </c>
      <c r="G485" s="1">
        <v>19761.900000000001</v>
      </c>
      <c r="H485" s="3">
        <f>IF(ISERR(LN(Table2734[[#This Row],[Close]]/E484)),"-",LN(Table2734[[#This Row],[Close]]/E484))</f>
        <v>3.1084912097463736E-3</v>
      </c>
    </row>
    <row r="486" spans="1:8" x14ac:dyDescent="0.3">
      <c r="A486" s="2">
        <v>43819</v>
      </c>
      <c r="B486" s="1">
        <v>12266.45</v>
      </c>
      <c r="C486" s="1">
        <v>12293.9</v>
      </c>
      <c r="D486" s="1">
        <v>12252.75</v>
      </c>
      <c r="E486" s="1">
        <v>12271.8</v>
      </c>
      <c r="F486" s="1">
        <v>810676090</v>
      </c>
      <c r="G486" s="1">
        <v>25750.240000000002</v>
      </c>
      <c r="H486" s="3">
        <f>IF(ISERR(LN(Table2734[[#This Row],[Close]]/E485)),"-",LN(Table2734[[#This Row],[Close]]/E485))</f>
        <v>9.8648684191871439E-4</v>
      </c>
    </row>
    <row r="487" spans="1:8" x14ac:dyDescent="0.3">
      <c r="A487" s="2">
        <v>43822</v>
      </c>
      <c r="B487" s="1">
        <v>12235.45</v>
      </c>
      <c r="C487" s="1">
        <v>12287.15</v>
      </c>
      <c r="D487" s="1">
        <v>12213.25</v>
      </c>
      <c r="E487" s="1">
        <v>12262.75</v>
      </c>
      <c r="F487" s="1">
        <v>604782354</v>
      </c>
      <c r="G487" s="1">
        <v>18078.23</v>
      </c>
      <c r="H487" s="3">
        <f>IF(ISERR(LN(Table2734[[#This Row],[Close]]/E486)),"-",LN(Table2734[[#This Row],[Close]]/E486))</f>
        <v>-7.3773518653958673E-4</v>
      </c>
    </row>
    <row r="488" spans="1:8" x14ac:dyDescent="0.3">
      <c r="A488" s="2">
        <v>43823</v>
      </c>
      <c r="B488" s="1">
        <v>12269.25</v>
      </c>
      <c r="C488" s="1">
        <v>12283.7</v>
      </c>
      <c r="D488" s="1">
        <v>12202.1</v>
      </c>
      <c r="E488" s="1">
        <v>12214.55</v>
      </c>
      <c r="F488" s="1">
        <v>470290298</v>
      </c>
      <c r="G488" s="1">
        <v>13864.56</v>
      </c>
      <c r="H488" s="3">
        <f>IF(ISERR(LN(Table2734[[#This Row],[Close]]/E487)),"-",LN(Table2734[[#This Row],[Close]]/E487))</f>
        <v>-3.9383479632830202E-3</v>
      </c>
    </row>
    <row r="489" spans="1:8" x14ac:dyDescent="0.3">
      <c r="A489" s="2">
        <v>43825</v>
      </c>
      <c r="B489" s="1">
        <v>12211.85</v>
      </c>
      <c r="C489" s="1">
        <v>12221.55</v>
      </c>
      <c r="D489" s="1">
        <v>12118.85</v>
      </c>
      <c r="E489" s="1">
        <v>12126.55</v>
      </c>
      <c r="F489" s="1">
        <v>520326632</v>
      </c>
      <c r="G489" s="1">
        <v>16362.31</v>
      </c>
      <c r="H489" s="3">
        <f>IF(ISERR(LN(Table2734[[#This Row],[Close]]/E488)),"-",LN(Table2734[[#This Row],[Close]]/E488))</f>
        <v>-7.2306003753267361E-3</v>
      </c>
    </row>
    <row r="490" spans="1:8" x14ac:dyDescent="0.3">
      <c r="A490" s="2">
        <v>43826</v>
      </c>
      <c r="B490" s="1">
        <v>12172.9</v>
      </c>
      <c r="C490" s="1">
        <v>12258.45</v>
      </c>
      <c r="D490" s="1">
        <v>12157.9</v>
      </c>
      <c r="E490" s="1">
        <v>12245.8</v>
      </c>
      <c r="F490" s="1">
        <v>383788556</v>
      </c>
      <c r="G490" s="1">
        <v>13676.2</v>
      </c>
      <c r="H490" s="3">
        <f>IF(ISERR(LN(Table2734[[#This Row],[Close]]/E489)),"-",LN(Table2734[[#This Row],[Close]]/E489))</f>
        <v>9.7857573540413682E-3</v>
      </c>
    </row>
    <row r="491" spans="1:8" x14ac:dyDescent="0.3">
      <c r="A491" s="2">
        <v>43829</v>
      </c>
      <c r="B491" s="1">
        <v>12274.9</v>
      </c>
      <c r="C491" s="1">
        <v>12286.45</v>
      </c>
      <c r="D491" s="1">
        <v>12213.8</v>
      </c>
      <c r="E491" s="1">
        <v>12255.85</v>
      </c>
      <c r="F491" s="1">
        <v>411084614</v>
      </c>
      <c r="G491" s="1">
        <v>14556.73</v>
      </c>
      <c r="H491" s="3">
        <f>IF(ISERR(LN(Table2734[[#This Row],[Close]]/E490)),"-",LN(Table2734[[#This Row],[Close]]/E490))</f>
        <v>8.2035296101453205E-4</v>
      </c>
    </row>
    <row r="492" spans="1:8" x14ac:dyDescent="0.3">
      <c r="A492" s="2">
        <v>43830</v>
      </c>
      <c r="B492" s="1">
        <v>12247.1</v>
      </c>
      <c r="C492" s="1">
        <v>12247.1</v>
      </c>
      <c r="D492" s="1">
        <v>12151.8</v>
      </c>
      <c r="E492" s="1">
        <v>12168.45</v>
      </c>
      <c r="F492" s="1">
        <v>426931711</v>
      </c>
      <c r="G492" s="1">
        <v>14812.89</v>
      </c>
      <c r="H492" s="3">
        <f>IF(ISERR(LN(Table2734[[#This Row],[Close]]/E491)),"-",LN(Table2734[[#This Row],[Close]]/E491))</f>
        <v>-7.1568374982592681E-3</v>
      </c>
    </row>
    <row r="493" spans="1:8" x14ac:dyDescent="0.3">
      <c r="A493" s="2">
        <v>43831</v>
      </c>
      <c r="B493" s="1">
        <v>12202.15</v>
      </c>
      <c r="C493" s="1">
        <v>12222.2</v>
      </c>
      <c r="D493" s="1">
        <v>12165.3</v>
      </c>
      <c r="E493" s="1">
        <v>12182.5</v>
      </c>
      <c r="F493" s="1">
        <v>304078039</v>
      </c>
      <c r="G493" s="1">
        <v>10445.68</v>
      </c>
      <c r="H493" s="3">
        <f>IF(ISERR(LN(Table2734[[#This Row],[Close]]/E492)),"-",LN(Table2734[[#This Row],[Close]]/E492))</f>
        <v>1.1539592138382815E-3</v>
      </c>
    </row>
    <row r="494" spans="1:8" x14ac:dyDescent="0.3">
      <c r="A494" s="2">
        <v>43832</v>
      </c>
      <c r="B494" s="1">
        <v>12198.55</v>
      </c>
      <c r="C494" s="1">
        <v>12289.9</v>
      </c>
      <c r="D494" s="1">
        <v>12195.25</v>
      </c>
      <c r="E494" s="1">
        <v>12282.2</v>
      </c>
      <c r="F494" s="1">
        <v>407697594</v>
      </c>
      <c r="G494" s="1">
        <v>15256.55</v>
      </c>
      <c r="H494" s="3">
        <f>IF(ISERR(LN(Table2734[[#This Row],[Close]]/E493)),"-",LN(Table2734[[#This Row],[Close]]/E493))</f>
        <v>8.1505640319356996E-3</v>
      </c>
    </row>
    <row r="495" spans="1:8" x14ac:dyDescent="0.3">
      <c r="A495" s="2">
        <v>43833</v>
      </c>
      <c r="B495" s="1">
        <v>12261.1</v>
      </c>
      <c r="C495" s="1">
        <v>12265.6</v>
      </c>
      <c r="D495" s="1">
        <v>12191.35</v>
      </c>
      <c r="E495" s="1">
        <v>12226.65</v>
      </c>
      <c r="F495" s="1">
        <v>428770054</v>
      </c>
      <c r="G495" s="1">
        <v>16827.27</v>
      </c>
      <c r="H495" s="3">
        <f>IF(ISERR(LN(Table2734[[#This Row],[Close]]/E494)),"-",LN(Table2734[[#This Row],[Close]]/E494))</f>
        <v>-4.5330641889106188E-3</v>
      </c>
    </row>
    <row r="496" spans="1:8" x14ac:dyDescent="0.3">
      <c r="A496" s="2">
        <v>43836</v>
      </c>
      <c r="B496" s="1">
        <v>12170.6</v>
      </c>
      <c r="C496" s="1">
        <v>12179.1</v>
      </c>
      <c r="D496" s="1">
        <v>11974.2</v>
      </c>
      <c r="E496" s="1">
        <v>11993.05</v>
      </c>
      <c r="F496" s="1">
        <v>396501419</v>
      </c>
      <c r="G496" s="1">
        <v>16869.22</v>
      </c>
      <c r="H496" s="3">
        <f>IF(ISERR(LN(Table2734[[#This Row],[Close]]/E495)),"-",LN(Table2734[[#This Row],[Close]]/E495))</f>
        <v>-1.9290680239015083E-2</v>
      </c>
    </row>
    <row r="497" spans="1:8" x14ac:dyDescent="0.3">
      <c r="A497" s="2">
        <v>43837</v>
      </c>
      <c r="B497" s="1">
        <v>12079.1</v>
      </c>
      <c r="C497" s="1">
        <v>12152.15</v>
      </c>
      <c r="D497" s="1">
        <v>12005.35</v>
      </c>
      <c r="E497" s="1">
        <v>12052.95</v>
      </c>
      <c r="F497" s="1">
        <v>447818617</v>
      </c>
      <c r="G497" s="1">
        <v>17797.68</v>
      </c>
      <c r="H497" s="3">
        <f>IF(ISERR(LN(Table2734[[#This Row],[Close]]/E496)),"-",LN(Table2734[[#This Row],[Close]]/E496))</f>
        <v>4.9821279132576477E-3</v>
      </c>
    </row>
    <row r="498" spans="1:8" x14ac:dyDescent="0.3">
      <c r="A498" s="2">
        <v>43838</v>
      </c>
      <c r="B498" s="1">
        <v>11939.1</v>
      </c>
      <c r="C498" s="1">
        <v>12044.95</v>
      </c>
      <c r="D498" s="1">
        <v>11929.6</v>
      </c>
      <c r="E498" s="1">
        <v>12025.35</v>
      </c>
      <c r="F498" s="1">
        <v>445991640</v>
      </c>
      <c r="G498" s="1">
        <v>18281.150000000001</v>
      </c>
      <c r="H498" s="3">
        <f>IF(ISERR(LN(Table2734[[#This Row],[Close]]/E497)),"-",LN(Table2734[[#This Row],[Close]]/E497))</f>
        <v>-2.2925216554330287E-3</v>
      </c>
    </row>
    <row r="499" spans="1:8" x14ac:dyDescent="0.3">
      <c r="A499" s="2">
        <v>43839</v>
      </c>
      <c r="B499" s="1">
        <v>12153.15</v>
      </c>
      <c r="C499" s="1">
        <v>12224.05</v>
      </c>
      <c r="D499" s="1">
        <v>12132.55</v>
      </c>
      <c r="E499" s="1">
        <v>12215.9</v>
      </c>
      <c r="F499" s="1">
        <v>477469878</v>
      </c>
      <c r="G499" s="1">
        <v>18456.64</v>
      </c>
      <c r="H499" s="3">
        <f>IF(ISERR(LN(Table2734[[#This Row],[Close]]/E498)),"-",LN(Table2734[[#This Row],[Close]]/E498))</f>
        <v>1.5721460299874462E-2</v>
      </c>
    </row>
    <row r="500" spans="1:8" x14ac:dyDescent="0.3">
      <c r="A500" s="2">
        <v>43840</v>
      </c>
      <c r="B500" s="1">
        <v>12271</v>
      </c>
      <c r="C500" s="1">
        <v>12311.2</v>
      </c>
      <c r="D500" s="1">
        <v>12213.2</v>
      </c>
      <c r="E500" s="1">
        <v>12256.8</v>
      </c>
      <c r="F500" s="1">
        <v>660627930</v>
      </c>
      <c r="G500" s="1">
        <v>18818.62</v>
      </c>
      <c r="H500" s="3">
        <f>IF(ISERR(LN(Table2734[[#This Row],[Close]]/E499)),"-",LN(Table2734[[#This Row],[Close]]/E499))</f>
        <v>3.3425031221734377E-3</v>
      </c>
    </row>
    <row r="501" spans="1:8" x14ac:dyDescent="0.3">
      <c r="A501" s="2">
        <v>43843</v>
      </c>
      <c r="B501" s="1">
        <v>12296.7</v>
      </c>
      <c r="C501" s="1">
        <v>12337.75</v>
      </c>
      <c r="D501" s="1">
        <v>12285.8</v>
      </c>
      <c r="E501" s="1">
        <v>12329.55</v>
      </c>
      <c r="F501" s="1">
        <v>500968242</v>
      </c>
      <c r="G501" s="1">
        <v>17522.13</v>
      </c>
      <c r="H501" s="3">
        <f>IF(ISERR(LN(Table2734[[#This Row],[Close]]/E500)),"-",LN(Table2734[[#This Row],[Close]]/E500))</f>
        <v>5.9179351404731514E-3</v>
      </c>
    </row>
    <row r="502" spans="1:8" x14ac:dyDescent="0.3">
      <c r="A502" s="2">
        <v>43844</v>
      </c>
      <c r="B502" s="1">
        <v>12333.1</v>
      </c>
      <c r="C502" s="1">
        <v>12374.25</v>
      </c>
      <c r="D502" s="1">
        <v>12308.7</v>
      </c>
      <c r="E502" s="1">
        <v>12362.3</v>
      </c>
      <c r="F502" s="1">
        <v>616260555</v>
      </c>
      <c r="G502" s="1">
        <v>17948.919999999998</v>
      </c>
      <c r="H502" s="3">
        <f>IF(ISERR(LN(Table2734[[#This Row],[Close]]/E501)),"-",LN(Table2734[[#This Row],[Close]]/E501))</f>
        <v>2.6526987005530004E-3</v>
      </c>
    </row>
    <row r="503" spans="1:8" x14ac:dyDescent="0.3">
      <c r="A503" s="2">
        <v>43845</v>
      </c>
      <c r="B503" s="1">
        <v>12349.4</v>
      </c>
      <c r="C503" s="1">
        <v>12355.15</v>
      </c>
      <c r="D503" s="1">
        <v>12278.75</v>
      </c>
      <c r="E503" s="1">
        <v>12343.3</v>
      </c>
      <c r="F503" s="1">
        <v>684352965</v>
      </c>
      <c r="G503" s="1">
        <v>17882.509999999998</v>
      </c>
      <c r="H503" s="3">
        <f>IF(ISERR(LN(Table2734[[#This Row],[Close]]/E502)),"-",LN(Table2734[[#This Row],[Close]]/E502))</f>
        <v>-1.5381131197652743E-3</v>
      </c>
    </row>
    <row r="504" spans="1:8" x14ac:dyDescent="0.3">
      <c r="A504" s="2">
        <v>43846</v>
      </c>
      <c r="B504" s="1">
        <v>12347.1</v>
      </c>
      <c r="C504" s="1">
        <v>12389.05</v>
      </c>
      <c r="D504" s="1">
        <v>12315.8</v>
      </c>
      <c r="E504" s="1">
        <v>12355.5</v>
      </c>
      <c r="F504" s="1">
        <v>395670245</v>
      </c>
      <c r="G504" s="1">
        <v>16004.06</v>
      </c>
      <c r="H504" s="3">
        <f>IF(ISERR(LN(Table2734[[#This Row],[Close]]/E503)),"-",LN(Table2734[[#This Row],[Close]]/E503))</f>
        <v>9.8790232660840474E-4</v>
      </c>
    </row>
    <row r="505" spans="1:8" x14ac:dyDescent="0.3">
      <c r="A505" s="2">
        <v>43847</v>
      </c>
      <c r="B505" s="1">
        <v>12328.4</v>
      </c>
      <c r="C505" s="1">
        <v>12385.45</v>
      </c>
      <c r="D505" s="1">
        <v>12321.4</v>
      </c>
      <c r="E505" s="1">
        <v>12352.35</v>
      </c>
      <c r="F505" s="1">
        <v>502060615</v>
      </c>
      <c r="G505" s="1">
        <v>21397.63</v>
      </c>
      <c r="H505" s="3">
        <f>IF(ISERR(LN(Table2734[[#This Row],[Close]]/E504)),"-",LN(Table2734[[#This Row],[Close]]/E504))</f>
        <v>-2.5497969407015808E-4</v>
      </c>
    </row>
    <row r="506" spans="1:8" x14ac:dyDescent="0.3">
      <c r="A506" s="2">
        <v>43850</v>
      </c>
      <c r="B506" s="1">
        <v>12430.5</v>
      </c>
      <c r="C506" s="1">
        <v>12430.5</v>
      </c>
      <c r="D506" s="1">
        <v>12216.9</v>
      </c>
      <c r="E506" s="1">
        <v>12224.55</v>
      </c>
      <c r="F506" s="1">
        <v>491609317</v>
      </c>
      <c r="G506" s="1">
        <v>21415.43</v>
      </c>
      <c r="H506" s="3">
        <f>IF(ISERR(LN(Table2734[[#This Row],[Close]]/E505)),"-",LN(Table2734[[#This Row],[Close]]/E505))</f>
        <v>-1.0400103505719096E-2</v>
      </c>
    </row>
    <row r="507" spans="1:8" x14ac:dyDescent="0.3">
      <c r="A507" s="2">
        <v>43851</v>
      </c>
      <c r="B507" s="1">
        <v>12195.3</v>
      </c>
      <c r="C507" s="1">
        <v>12230.05</v>
      </c>
      <c r="D507" s="1">
        <v>12162.3</v>
      </c>
      <c r="E507" s="1">
        <v>12169.85</v>
      </c>
      <c r="F507" s="1">
        <v>443976442</v>
      </c>
      <c r="G507" s="1">
        <v>18682.650000000001</v>
      </c>
      <c r="H507" s="3">
        <f>IF(ISERR(LN(Table2734[[#This Row],[Close]]/E506)),"-",LN(Table2734[[#This Row],[Close]]/E506))</f>
        <v>-4.4846433343133131E-3</v>
      </c>
    </row>
    <row r="508" spans="1:8" x14ac:dyDescent="0.3">
      <c r="A508" s="2">
        <v>43852</v>
      </c>
      <c r="B508" s="1">
        <v>12218.35</v>
      </c>
      <c r="C508" s="1">
        <v>12225.05</v>
      </c>
      <c r="D508" s="1">
        <v>12087.9</v>
      </c>
      <c r="E508" s="1">
        <v>12106.9</v>
      </c>
      <c r="F508" s="1">
        <v>526294513</v>
      </c>
      <c r="G508" s="1">
        <v>19758.68</v>
      </c>
      <c r="H508" s="3">
        <f>IF(ISERR(LN(Table2734[[#This Row],[Close]]/E507)),"-",LN(Table2734[[#This Row],[Close]]/E507))</f>
        <v>-5.1860435261617648E-3</v>
      </c>
    </row>
    <row r="509" spans="1:8" x14ac:dyDescent="0.3">
      <c r="A509" s="2">
        <v>43853</v>
      </c>
      <c r="B509" s="1">
        <v>12123.75</v>
      </c>
      <c r="C509" s="1">
        <v>12189</v>
      </c>
      <c r="D509" s="1">
        <v>12094.1</v>
      </c>
      <c r="E509" s="1">
        <v>12180.35</v>
      </c>
      <c r="F509" s="1">
        <v>867653663</v>
      </c>
      <c r="G509" s="1">
        <v>23829.39</v>
      </c>
      <c r="H509" s="3">
        <f>IF(ISERR(LN(Table2734[[#This Row],[Close]]/E508)),"-",LN(Table2734[[#This Row],[Close]]/E508))</f>
        <v>6.0484594940626527E-3</v>
      </c>
    </row>
    <row r="510" spans="1:8" x14ac:dyDescent="0.3">
      <c r="A510" s="2">
        <v>43854</v>
      </c>
      <c r="B510" s="1">
        <v>12174.55</v>
      </c>
      <c r="C510" s="1">
        <v>12272.15</v>
      </c>
      <c r="D510" s="1">
        <v>12149.65</v>
      </c>
      <c r="E510" s="1">
        <v>12248.25</v>
      </c>
      <c r="F510" s="1">
        <v>593237908</v>
      </c>
      <c r="G510" s="1">
        <v>18032.27</v>
      </c>
      <c r="H510" s="3">
        <f>IF(ISERR(LN(Table2734[[#This Row],[Close]]/E509)),"-",LN(Table2734[[#This Row],[Close]]/E509))</f>
        <v>5.5590721417507587E-3</v>
      </c>
    </row>
    <row r="511" spans="1:8" x14ac:dyDescent="0.3">
      <c r="A511" s="2">
        <v>43857</v>
      </c>
      <c r="B511" s="1">
        <v>12197.1</v>
      </c>
      <c r="C511" s="1">
        <v>12216.6</v>
      </c>
      <c r="D511" s="1">
        <v>12107</v>
      </c>
      <c r="E511" s="1">
        <v>12119</v>
      </c>
      <c r="F511" s="1">
        <v>441158138</v>
      </c>
      <c r="G511" s="1">
        <v>17988.61</v>
      </c>
      <c r="H511" s="3">
        <f>IF(ISERR(LN(Table2734[[#This Row],[Close]]/E510)),"-",LN(Table2734[[#This Row],[Close]]/E510))</f>
        <v>-1.0608600656474901E-2</v>
      </c>
    </row>
    <row r="512" spans="1:8" x14ac:dyDescent="0.3">
      <c r="A512" s="2">
        <v>43858</v>
      </c>
      <c r="B512" s="1">
        <v>12148.1</v>
      </c>
      <c r="C512" s="1">
        <v>12163.55</v>
      </c>
      <c r="D512" s="1">
        <v>12024.5</v>
      </c>
      <c r="E512" s="1">
        <v>12055.8</v>
      </c>
      <c r="F512" s="1">
        <v>478484057</v>
      </c>
      <c r="G512" s="1">
        <v>20917.62</v>
      </c>
      <c r="H512" s="3">
        <f>IF(ISERR(LN(Table2734[[#This Row],[Close]]/E511)),"-",LN(Table2734[[#This Row],[Close]]/E511))</f>
        <v>-5.2285970499251228E-3</v>
      </c>
    </row>
    <row r="513" spans="1:8" x14ac:dyDescent="0.3">
      <c r="A513" s="2">
        <v>43859</v>
      </c>
      <c r="B513" s="1">
        <v>12114.9</v>
      </c>
      <c r="C513" s="1">
        <v>12169.6</v>
      </c>
      <c r="D513" s="1">
        <v>12103.8</v>
      </c>
      <c r="E513" s="1">
        <v>12129.5</v>
      </c>
      <c r="F513" s="1">
        <v>514362340</v>
      </c>
      <c r="G513" s="1">
        <v>20646.18</v>
      </c>
      <c r="H513" s="3">
        <f>IF(ISERR(LN(Table2734[[#This Row],[Close]]/E512)),"-",LN(Table2734[[#This Row],[Close]]/E512))</f>
        <v>6.0946300545449581E-3</v>
      </c>
    </row>
    <row r="514" spans="1:8" x14ac:dyDescent="0.3">
      <c r="A514" s="2">
        <v>43860</v>
      </c>
      <c r="B514" s="1">
        <v>12147.75</v>
      </c>
      <c r="C514" s="1">
        <v>12150.3</v>
      </c>
      <c r="D514" s="1">
        <v>12010.6</v>
      </c>
      <c r="E514" s="1">
        <v>12035.8</v>
      </c>
      <c r="F514" s="1">
        <v>538138743</v>
      </c>
      <c r="G514" s="1">
        <v>19372.669999999998</v>
      </c>
      <c r="H514" s="3">
        <f>IF(ISERR(LN(Table2734[[#This Row],[Close]]/E513)),"-",LN(Table2734[[#This Row],[Close]]/E513))</f>
        <v>-7.7549601774502333E-3</v>
      </c>
    </row>
    <row r="515" spans="1:8" x14ac:dyDescent="0.3">
      <c r="A515" s="2">
        <v>43861</v>
      </c>
      <c r="B515" s="1">
        <v>12100.4</v>
      </c>
      <c r="C515" s="1">
        <v>12103.55</v>
      </c>
      <c r="D515" s="1">
        <v>11945.85</v>
      </c>
      <c r="E515" s="1">
        <v>11962.1</v>
      </c>
      <c r="F515" s="1">
        <v>771278258</v>
      </c>
      <c r="G515" s="1">
        <v>26044.91</v>
      </c>
      <c r="H515" s="3">
        <f>IF(ISERR(LN(Table2734[[#This Row],[Close]]/E514)),"-",LN(Table2734[[#This Row],[Close]]/E514))</f>
        <v>-6.1422234200450227E-3</v>
      </c>
    </row>
    <row r="516" spans="1:8" x14ac:dyDescent="0.3">
      <c r="A516" s="2">
        <v>43862</v>
      </c>
      <c r="B516" s="1">
        <v>11939</v>
      </c>
      <c r="C516" s="1">
        <v>12017.35</v>
      </c>
      <c r="D516" s="1">
        <v>11633.3</v>
      </c>
      <c r="E516" s="1">
        <v>11661.85</v>
      </c>
      <c r="F516" s="1">
        <v>537634767</v>
      </c>
      <c r="G516" s="1">
        <v>20598.12</v>
      </c>
      <c r="H516" s="3">
        <f>IF(ISERR(LN(Table2734[[#This Row],[Close]]/E515)),"-",LN(Table2734[[#This Row],[Close]]/E515))</f>
        <v>-2.5420487964002748E-2</v>
      </c>
    </row>
    <row r="517" spans="1:8" x14ac:dyDescent="0.3">
      <c r="A517" s="2">
        <v>43864</v>
      </c>
      <c r="B517" s="1">
        <v>11627.45</v>
      </c>
      <c r="C517" s="1">
        <v>11749.85</v>
      </c>
      <c r="D517" s="1">
        <v>11614.5</v>
      </c>
      <c r="E517" s="1">
        <v>11707.9</v>
      </c>
      <c r="F517" s="1">
        <v>669815788</v>
      </c>
      <c r="G517" s="1">
        <v>25415.26</v>
      </c>
      <c r="H517" s="3">
        <f>IF(ISERR(LN(Table2734[[#This Row],[Close]]/E516)),"-",LN(Table2734[[#This Row],[Close]]/E516))</f>
        <v>3.940997195259483E-3</v>
      </c>
    </row>
    <row r="518" spans="1:8" x14ac:dyDescent="0.3">
      <c r="A518" s="2">
        <v>43865</v>
      </c>
      <c r="B518" s="1">
        <v>11786.25</v>
      </c>
      <c r="C518" s="1">
        <v>11986.15</v>
      </c>
      <c r="D518" s="1">
        <v>11783.4</v>
      </c>
      <c r="E518" s="1">
        <v>11979.65</v>
      </c>
      <c r="F518" s="1">
        <v>560430291</v>
      </c>
      <c r="G518" s="1">
        <v>22338.5</v>
      </c>
      <c r="H518" s="3">
        <f>IF(ISERR(LN(Table2734[[#This Row],[Close]]/E517)),"-",LN(Table2734[[#This Row],[Close]]/E517))</f>
        <v>2.2945549276863344E-2</v>
      </c>
    </row>
    <row r="519" spans="1:8" x14ac:dyDescent="0.3">
      <c r="A519" s="2">
        <v>43866</v>
      </c>
      <c r="B519" s="1">
        <v>12005.85</v>
      </c>
      <c r="C519" s="1">
        <v>12098.15</v>
      </c>
      <c r="D519" s="1">
        <v>11953.35</v>
      </c>
      <c r="E519" s="1">
        <v>12089.15</v>
      </c>
      <c r="F519" s="1">
        <v>758032580</v>
      </c>
      <c r="G519" s="1">
        <v>22998.05</v>
      </c>
      <c r="H519" s="3">
        <f>IF(ISERR(LN(Table2734[[#This Row],[Close]]/E518)),"-",LN(Table2734[[#This Row],[Close]]/E518))</f>
        <v>9.0989792154732661E-3</v>
      </c>
    </row>
    <row r="520" spans="1:8" x14ac:dyDescent="0.3">
      <c r="A520" s="2">
        <v>43867</v>
      </c>
      <c r="B520" s="1">
        <v>12120</v>
      </c>
      <c r="C520" s="1">
        <v>12160.6</v>
      </c>
      <c r="D520" s="1">
        <v>12084.65</v>
      </c>
      <c r="E520" s="1">
        <v>12137.95</v>
      </c>
      <c r="F520" s="1">
        <v>565116236</v>
      </c>
      <c r="G520" s="1">
        <v>21735.919999999998</v>
      </c>
      <c r="H520" s="3">
        <f>IF(ISERR(LN(Table2734[[#This Row],[Close]]/E519)),"-",LN(Table2734[[#This Row],[Close]]/E519))</f>
        <v>4.0285519933345231E-3</v>
      </c>
    </row>
    <row r="521" spans="1:8" x14ac:dyDescent="0.3">
      <c r="A521" s="2">
        <v>43868</v>
      </c>
      <c r="B521" s="1">
        <v>12151.15</v>
      </c>
      <c r="C521" s="1">
        <v>12154.7</v>
      </c>
      <c r="D521" s="1">
        <v>12073.95</v>
      </c>
      <c r="E521" s="1">
        <v>12098.35</v>
      </c>
      <c r="F521" s="1">
        <v>473475144</v>
      </c>
      <c r="G521" s="1">
        <v>16339.61</v>
      </c>
      <c r="H521" s="3">
        <f>IF(ISERR(LN(Table2734[[#This Row],[Close]]/E520)),"-",LN(Table2734[[#This Row],[Close]]/E520))</f>
        <v>-3.2678284424366099E-3</v>
      </c>
    </row>
    <row r="522" spans="1:8" x14ac:dyDescent="0.3">
      <c r="A522" s="2">
        <v>43871</v>
      </c>
      <c r="B522" s="1">
        <v>12102.35</v>
      </c>
      <c r="C522" s="1">
        <v>12103.55</v>
      </c>
      <c r="D522" s="1">
        <v>11990.75</v>
      </c>
      <c r="E522" s="1">
        <v>12031.5</v>
      </c>
      <c r="F522" s="1">
        <v>525674715</v>
      </c>
      <c r="G522" s="1">
        <v>17185.14</v>
      </c>
      <c r="H522" s="3">
        <f>IF(ISERR(LN(Table2734[[#This Row],[Close]]/E521)),"-",LN(Table2734[[#This Row],[Close]]/E521))</f>
        <v>-5.5408691750139499E-3</v>
      </c>
    </row>
    <row r="523" spans="1:8" x14ac:dyDescent="0.3">
      <c r="A523" s="2">
        <v>43872</v>
      </c>
      <c r="B523" s="1">
        <v>12108.4</v>
      </c>
      <c r="C523" s="1">
        <v>12172.3</v>
      </c>
      <c r="D523" s="1">
        <v>12099</v>
      </c>
      <c r="E523" s="1">
        <v>12107.9</v>
      </c>
      <c r="F523" s="1">
        <v>480491557</v>
      </c>
      <c r="G523" s="1">
        <v>16209.52</v>
      </c>
      <c r="H523" s="3">
        <f>IF(ISERR(LN(Table2734[[#This Row],[Close]]/E522)),"-",LN(Table2734[[#This Row],[Close]]/E522))</f>
        <v>6.3299216301020656E-3</v>
      </c>
    </row>
    <row r="524" spans="1:8" x14ac:dyDescent="0.3">
      <c r="A524" s="2">
        <v>43873</v>
      </c>
      <c r="B524" s="1">
        <v>12151</v>
      </c>
      <c r="C524" s="1">
        <v>12231.75</v>
      </c>
      <c r="D524" s="1">
        <v>12144.3</v>
      </c>
      <c r="E524" s="1">
        <v>12201.2</v>
      </c>
      <c r="F524" s="1">
        <v>412399174</v>
      </c>
      <c r="G524" s="1">
        <v>16598.330000000002</v>
      </c>
      <c r="H524" s="3">
        <f>IF(ISERR(LN(Table2734[[#This Row],[Close]]/E523)),"-",LN(Table2734[[#This Row],[Close]]/E523))</f>
        <v>7.6761754348025363E-3</v>
      </c>
    </row>
    <row r="525" spans="1:8" x14ac:dyDescent="0.3">
      <c r="A525" s="2">
        <v>43874</v>
      </c>
      <c r="B525" s="1">
        <v>12219.55</v>
      </c>
      <c r="C525" s="1">
        <v>12225.65</v>
      </c>
      <c r="D525" s="1">
        <v>12139.8</v>
      </c>
      <c r="E525" s="1">
        <v>12174.65</v>
      </c>
      <c r="F525" s="1">
        <v>501510138</v>
      </c>
      <c r="G525" s="1">
        <v>16315.27</v>
      </c>
      <c r="H525" s="3">
        <f>IF(ISERR(LN(Table2734[[#This Row],[Close]]/E524)),"-",LN(Table2734[[#This Row],[Close]]/E524))</f>
        <v>-2.1783864356833328E-3</v>
      </c>
    </row>
    <row r="526" spans="1:8" x14ac:dyDescent="0.3">
      <c r="A526" s="2">
        <v>43875</v>
      </c>
      <c r="B526" s="1">
        <v>12190.15</v>
      </c>
      <c r="C526" s="1">
        <v>12246.7</v>
      </c>
      <c r="D526" s="1">
        <v>12091.2</v>
      </c>
      <c r="E526" s="1">
        <v>12113.45</v>
      </c>
      <c r="F526" s="1">
        <v>623053270</v>
      </c>
      <c r="G526" s="1">
        <v>20759.509999999998</v>
      </c>
      <c r="H526" s="3">
        <f>IF(ISERR(LN(Table2734[[#This Row],[Close]]/E525)),"-",LN(Table2734[[#This Row],[Close]]/E525))</f>
        <v>-5.0395156083187786E-3</v>
      </c>
    </row>
    <row r="527" spans="1:8" x14ac:dyDescent="0.3">
      <c r="A527" s="2">
        <v>43878</v>
      </c>
      <c r="B527" s="1">
        <v>12131.8</v>
      </c>
      <c r="C527" s="1">
        <v>12159.6</v>
      </c>
      <c r="D527" s="1">
        <v>12037</v>
      </c>
      <c r="E527" s="1">
        <v>12045.8</v>
      </c>
      <c r="F527" s="1">
        <v>455412408</v>
      </c>
      <c r="G527" s="1">
        <v>15439.55</v>
      </c>
      <c r="H527" s="3">
        <f>IF(ISERR(LN(Table2734[[#This Row],[Close]]/E526)),"-",LN(Table2734[[#This Row],[Close]]/E526))</f>
        <v>-5.6003540519067732E-3</v>
      </c>
    </row>
    <row r="528" spans="1:8" x14ac:dyDescent="0.3">
      <c r="A528" s="2">
        <v>43879</v>
      </c>
      <c r="B528" s="1">
        <v>12028.25</v>
      </c>
      <c r="C528" s="1">
        <v>12030.75</v>
      </c>
      <c r="D528" s="1">
        <v>11908.05</v>
      </c>
      <c r="E528" s="1">
        <v>11992.5</v>
      </c>
      <c r="F528" s="1">
        <v>677307424</v>
      </c>
      <c r="G528" s="1">
        <v>18853</v>
      </c>
      <c r="H528" s="3">
        <f>IF(ISERR(LN(Table2734[[#This Row],[Close]]/E527)),"-",LN(Table2734[[#This Row],[Close]]/E527))</f>
        <v>-4.4345970678656412E-3</v>
      </c>
    </row>
    <row r="529" spans="1:8" x14ac:dyDescent="0.3">
      <c r="A529" s="2">
        <v>43880</v>
      </c>
      <c r="B529" s="1">
        <v>12090.6</v>
      </c>
      <c r="C529" s="1">
        <v>12134.7</v>
      </c>
      <c r="D529" s="1">
        <v>12042.1</v>
      </c>
      <c r="E529" s="1">
        <v>12125.9</v>
      </c>
      <c r="F529" s="1">
        <v>514030605</v>
      </c>
      <c r="G529" s="1">
        <v>17610.89</v>
      </c>
      <c r="H529" s="3">
        <f>IF(ISERR(LN(Table2734[[#This Row],[Close]]/E528)),"-",LN(Table2734[[#This Row],[Close]]/E528))</f>
        <v>1.1062206478915673E-2</v>
      </c>
    </row>
    <row r="530" spans="1:8" x14ac:dyDescent="0.3">
      <c r="A530" s="2">
        <v>43881</v>
      </c>
      <c r="B530" s="1">
        <v>12119</v>
      </c>
      <c r="C530" s="1">
        <v>12152</v>
      </c>
      <c r="D530" s="1">
        <v>12071.45</v>
      </c>
      <c r="E530" s="1">
        <v>12080.85</v>
      </c>
      <c r="F530" s="1">
        <v>502875583</v>
      </c>
      <c r="G530" s="1">
        <v>18831.509999999998</v>
      </c>
      <c r="H530" s="3">
        <f>IF(ISERR(LN(Table2734[[#This Row],[Close]]/E529)),"-",LN(Table2734[[#This Row],[Close]]/E529))</f>
        <v>-3.7221066033650981E-3</v>
      </c>
    </row>
    <row r="531" spans="1:8" x14ac:dyDescent="0.3">
      <c r="A531" s="2">
        <v>43885</v>
      </c>
      <c r="B531" s="1">
        <v>12012.55</v>
      </c>
      <c r="C531" s="1">
        <v>12012.55</v>
      </c>
      <c r="D531" s="1">
        <v>11813.4</v>
      </c>
      <c r="E531" s="1">
        <v>11829.4</v>
      </c>
      <c r="F531" s="1">
        <v>491224913</v>
      </c>
      <c r="G531" s="1">
        <v>19421.04</v>
      </c>
      <c r="H531" s="3">
        <f>IF(ISERR(LN(Table2734[[#This Row],[Close]]/E530)),"-",LN(Table2734[[#This Row],[Close]]/E530))</f>
        <v>-2.103359607782139E-2</v>
      </c>
    </row>
    <row r="532" spans="1:8" x14ac:dyDescent="0.3">
      <c r="A532" s="2">
        <v>43886</v>
      </c>
      <c r="B532" s="1">
        <v>11877.5</v>
      </c>
      <c r="C532" s="1">
        <v>11883.05</v>
      </c>
      <c r="D532" s="1">
        <v>11779.9</v>
      </c>
      <c r="E532" s="1">
        <v>11797.9</v>
      </c>
      <c r="F532" s="1">
        <v>461349973</v>
      </c>
      <c r="G532" s="1">
        <v>18510.82</v>
      </c>
      <c r="H532" s="3">
        <f>IF(ISERR(LN(Table2734[[#This Row],[Close]]/E531)),"-",LN(Table2734[[#This Row],[Close]]/E531))</f>
        <v>-2.6664086597328229E-3</v>
      </c>
    </row>
    <row r="533" spans="1:8" x14ac:dyDescent="0.3">
      <c r="A533" s="2">
        <v>43887</v>
      </c>
      <c r="B533" s="1">
        <v>11738.55</v>
      </c>
      <c r="C533" s="1">
        <v>11783.25</v>
      </c>
      <c r="D533" s="1">
        <v>11639.6</v>
      </c>
      <c r="E533" s="1">
        <v>11678.5</v>
      </c>
      <c r="F533" s="1">
        <v>567990976</v>
      </c>
      <c r="G533" s="1">
        <v>21887.07</v>
      </c>
      <c r="H533" s="3">
        <f>IF(ISERR(LN(Table2734[[#This Row],[Close]]/E532)),"-",LN(Table2734[[#This Row],[Close]]/E532))</f>
        <v>-1.0172005036684025E-2</v>
      </c>
    </row>
    <row r="534" spans="1:8" x14ac:dyDescent="0.3">
      <c r="A534" s="2">
        <v>43888</v>
      </c>
      <c r="B534" s="1">
        <v>11661.25</v>
      </c>
      <c r="C534" s="1">
        <v>11663.85</v>
      </c>
      <c r="D534" s="1">
        <v>11536.7</v>
      </c>
      <c r="E534" s="1">
        <v>11633.3</v>
      </c>
      <c r="F534" s="1">
        <v>609266324</v>
      </c>
      <c r="G534" s="1">
        <v>21623.47</v>
      </c>
      <c r="H534" s="3">
        <f>IF(ISERR(LN(Table2734[[#This Row],[Close]]/E533)),"-",LN(Table2734[[#This Row],[Close]]/E533))</f>
        <v>-3.877869288740577E-3</v>
      </c>
    </row>
    <row r="535" spans="1:8" x14ac:dyDescent="0.3">
      <c r="A535" s="2">
        <v>43889</v>
      </c>
      <c r="B535" s="1">
        <v>11382</v>
      </c>
      <c r="C535" s="1">
        <v>11384.8</v>
      </c>
      <c r="D535" s="1">
        <v>11175.05</v>
      </c>
      <c r="E535" s="1">
        <v>11201.75</v>
      </c>
      <c r="F535" s="1">
        <v>810523106</v>
      </c>
      <c r="G535" s="1">
        <v>32297.15</v>
      </c>
      <c r="H535" s="3">
        <f>IF(ISERR(LN(Table2734[[#This Row],[Close]]/E534)),"-",LN(Table2734[[#This Row],[Close]]/E534))</f>
        <v>-3.7801659111364752E-2</v>
      </c>
    </row>
    <row r="536" spans="1:8" x14ac:dyDescent="0.3">
      <c r="A536" s="2">
        <v>43892</v>
      </c>
      <c r="B536" s="1">
        <v>11387.35</v>
      </c>
      <c r="C536" s="1">
        <v>11433</v>
      </c>
      <c r="D536" s="1">
        <v>11036.25</v>
      </c>
      <c r="E536" s="1">
        <v>11132.75</v>
      </c>
      <c r="F536" s="1">
        <v>681148567</v>
      </c>
      <c r="G536" s="1">
        <v>24204.55</v>
      </c>
      <c r="H536" s="3">
        <f>IF(ISERR(LN(Table2734[[#This Row],[Close]]/E535)),"-",LN(Table2734[[#This Row],[Close]]/E535))</f>
        <v>-6.1788013630017435E-3</v>
      </c>
    </row>
    <row r="537" spans="1:8" x14ac:dyDescent="0.3">
      <c r="A537" s="2">
        <v>43893</v>
      </c>
      <c r="B537" s="1">
        <v>11217.55</v>
      </c>
      <c r="C537" s="1">
        <v>11342.25</v>
      </c>
      <c r="D537" s="1">
        <v>11152.55</v>
      </c>
      <c r="E537" s="1">
        <v>11303.3</v>
      </c>
      <c r="F537" s="1">
        <v>696919348</v>
      </c>
      <c r="G537" s="1">
        <v>23281.200000000001</v>
      </c>
      <c r="H537" s="3">
        <f>IF(ISERR(LN(Table2734[[#This Row],[Close]]/E536)),"-",LN(Table2734[[#This Row],[Close]]/E536))</f>
        <v>1.5203503750200955E-2</v>
      </c>
    </row>
    <row r="538" spans="1:8" x14ac:dyDescent="0.3">
      <c r="A538" s="2">
        <v>43894</v>
      </c>
      <c r="B538" s="1">
        <v>11351.35</v>
      </c>
      <c r="C538" s="1">
        <v>11356.6</v>
      </c>
      <c r="D538" s="1">
        <v>11082.15</v>
      </c>
      <c r="E538" s="1">
        <v>11251</v>
      </c>
      <c r="F538" s="1">
        <v>798021596</v>
      </c>
      <c r="G538" s="1">
        <v>26928.46</v>
      </c>
      <c r="H538" s="3">
        <f>IF(ISERR(LN(Table2734[[#This Row],[Close]]/E537)),"-",LN(Table2734[[#This Row],[Close]]/E537))</f>
        <v>-4.6377048935533358E-3</v>
      </c>
    </row>
    <row r="539" spans="1:8" x14ac:dyDescent="0.3">
      <c r="A539" s="2">
        <v>43895</v>
      </c>
      <c r="B539" s="1">
        <v>11306.05</v>
      </c>
      <c r="C539" s="1">
        <v>11389.5</v>
      </c>
      <c r="D539" s="1">
        <v>11244.6</v>
      </c>
      <c r="E539" s="1">
        <v>11269</v>
      </c>
      <c r="F539" s="1">
        <v>1353209029</v>
      </c>
      <c r="G539" s="1">
        <v>26980.65</v>
      </c>
      <c r="H539" s="3">
        <f>IF(ISERR(LN(Table2734[[#This Row],[Close]]/E538)),"-",LN(Table2734[[#This Row],[Close]]/E538))</f>
        <v>1.5985793812774052E-3</v>
      </c>
    </row>
    <row r="540" spans="1:8" x14ac:dyDescent="0.3">
      <c r="A540" s="2">
        <v>43896</v>
      </c>
      <c r="B540" s="1">
        <v>10942.65</v>
      </c>
      <c r="C540" s="1">
        <v>11035.1</v>
      </c>
      <c r="D540" s="1">
        <v>10827.4</v>
      </c>
      <c r="E540" s="1">
        <v>10989.45</v>
      </c>
      <c r="F540" s="1">
        <v>1811564187</v>
      </c>
      <c r="G540" s="1">
        <v>26455.29</v>
      </c>
      <c r="H540" s="3">
        <f>IF(ISERR(LN(Table2734[[#This Row],[Close]]/E539)),"-",LN(Table2734[[#This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IF(ISERR(LN(Table2734[[#This Row],[Close]]/E540)),"-",LN(Table2734[[#This Row],[Close]]/E540))</f>
        <v>-5.0194996901346441E-2</v>
      </c>
    </row>
    <row r="542" spans="1:8" x14ac:dyDescent="0.3">
      <c r="A542" s="2">
        <v>43901</v>
      </c>
      <c r="B542" s="1">
        <v>10334.299999999999</v>
      </c>
      <c r="C542" s="1">
        <v>10545.1</v>
      </c>
      <c r="D542" s="1">
        <v>10334</v>
      </c>
      <c r="E542" s="1">
        <v>10458.4</v>
      </c>
      <c r="F542" s="1">
        <v>1219079693</v>
      </c>
      <c r="G542" s="1">
        <v>32548.47</v>
      </c>
      <c r="H542" s="3">
        <f>IF(ISERR(LN(Table2734[[#This Row],[Close]]/E541)),"-",LN(Table2734[[#This Row],[Close]]/E541))</f>
        <v>6.6475849955268567E-4</v>
      </c>
    </row>
    <row r="543" spans="1:8" x14ac:dyDescent="0.3">
      <c r="A543" s="2">
        <v>43902</v>
      </c>
      <c r="B543" s="1">
        <v>10039.950000000001</v>
      </c>
      <c r="C543" s="1">
        <v>10040.75</v>
      </c>
      <c r="D543" s="1">
        <v>9508</v>
      </c>
      <c r="E543" s="1">
        <v>9590.15</v>
      </c>
      <c r="F543" s="1">
        <v>1344263317</v>
      </c>
      <c r="G543" s="1">
        <v>39283.97</v>
      </c>
      <c r="H543" s="3">
        <f>IF(ISERR(LN(Table2734[[#This Row],[Close]]/E542)),"-",LN(Table2734[[#This Row],[Close]]/E542))</f>
        <v>-8.6668953199476567E-2</v>
      </c>
    </row>
    <row r="544" spans="1:8" x14ac:dyDescent="0.3">
      <c r="A544" s="2">
        <v>43903</v>
      </c>
      <c r="B544" s="1">
        <v>9107.6</v>
      </c>
      <c r="C544" s="1">
        <v>10159.4</v>
      </c>
      <c r="D544" s="1">
        <v>8555.15</v>
      </c>
      <c r="E544" s="1">
        <v>9955.2000000000007</v>
      </c>
      <c r="F544" s="1">
        <v>1389061775</v>
      </c>
      <c r="G544" s="1">
        <v>44167.89</v>
      </c>
      <c r="H544" s="3">
        <f>IF(ISERR(LN(Table2734[[#This Row],[Close]]/E543)),"-",LN(Table2734[[#This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IF(ISERR(LN(Table2734[[#This Row],[Close]]/E544)),"-",LN(Table2734[[#This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IF(ISERR(LN(Table2734[[#This Row],[Close]]/E545)),"-",LN(Table2734[[#This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IF(ISERR(LN(Table2734[[#This Row],[Close]]/E546)),"-",LN(Table2734[[#This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IF(ISERR(LN(Table2734[[#This Row],[Close]]/E547)),"-",LN(Table2734[[#This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IF(ISERR(LN(Table2734[[#This Row],[Close]]/E548)),"-",LN(Table2734[[#This Row],[Close]]/E548))</f>
        <v>5.6691389247104269E-2</v>
      </c>
    </row>
    <row r="550" spans="1:8" x14ac:dyDescent="0.3">
      <c r="A550" s="2">
        <v>43913</v>
      </c>
      <c r="B550" s="1">
        <v>7945.7</v>
      </c>
      <c r="C550" s="1">
        <v>8159.25</v>
      </c>
      <c r="D550" s="1">
        <v>7583.6</v>
      </c>
      <c r="E550" s="1">
        <v>7610.25</v>
      </c>
      <c r="F550" s="1">
        <v>654151814</v>
      </c>
      <c r="G550" s="1">
        <v>23891.9</v>
      </c>
      <c r="H550" s="3">
        <f>IF(ISERR(LN(Table2734[[#This Row],[Close]]/E549)),"-",LN(Table2734[[#This Row],[Close]]/E549))</f>
        <v>-0.13903754227747062</v>
      </c>
    </row>
    <row r="551" spans="1:8" x14ac:dyDescent="0.3">
      <c r="A551" s="2">
        <v>43914</v>
      </c>
      <c r="B551" s="1">
        <v>7848.3</v>
      </c>
      <c r="C551" s="1">
        <v>8036.95</v>
      </c>
      <c r="D551" s="1">
        <v>7511.1</v>
      </c>
      <c r="E551" s="1">
        <v>7801.05</v>
      </c>
      <c r="F551" s="1">
        <v>739354439</v>
      </c>
      <c r="G551" s="1">
        <v>28282.09</v>
      </c>
      <c r="H551" s="3">
        <f>IF(ISERR(LN(Table2734[[#This Row],[Close]]/E550)),"-",LN(Table2734[[#This Row],[Close]]/E550))</f>
        <v>2.4762317175158709E-2</v>
      </c>
    </row>
    <row r="552" spans="1:8" x14ac:dyDescent="0.3">
      <c r="A552" s="2">
        <v>43915</v>
      </c>
      <c r="B552" s="1">
        <v>7735.15</v>
      </c>
      <c r="C552" s="1">
        <v>8376.75</v>
      </c>
      <c r="D552" s="1">
        <v>7714.75</v>
      </c>
      <c r="E552" s="1">
        <v>8317.85</v>
      </c>
      <c r="F552" s="1">
        <v>738114713</v>
      </c>
      <c r="G552" s="1">
        <v>28482.01</v>
      </c>
      <c r="H552" s="3">
        <f>IF(ISERR(LN(Table2734[[#This Row],[Close]]/E551)),"-",LN(Table2734[[#This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IF(ISERR(LN(Table2734[[#This Row],[Close]]/E552)),"-",LN(Table2734[[#This Row],[Close]]/E552))</f>
        <v>3.8166584832086708E-2</v>
      </c>
    </row>
    <row r="554" spans="1:8" x14ac:dyDescent="0.3">
      <c r="A554" s="2">
        <v>43917</v>
      </c>
      <c r="B554" s="1">
        <v>8949.1</v>
      </c>
      <c r="C554" s="1">
        <v>9038.9</v>
      </c>
      <c r="D554" s="1">
        <v>8522.9</v>
      </c>
      <c r="E554" s="1">
        <v>8660.25</v>
      </c>
      <c r="F554" s="1">
        <v>801923401</v>
      </c>
      <c r="G554" s="1">
        <v>31336.86</v>
      </c>
      <c r="H554" s="3">
        <f>IF(ISERR(LN(Table2734[[#This Row],[Close]]/E553)),"-",LN(Table2734[[#This Row],[Close]]/E553))</f>
        <v>2.173197708783864E-3</v>
      </c>
    </row>
    <row r="555" spans="1:8" x14ac:dyDescent="0.3">
      <c r="A555" s="2">
        <v>43920</v>
      </c>
      <c r="B555" s="1">
        <v>8385.9500000000007</v>
      </c>
      <c r="C555" s="1">
        <v>8576</v>
      </c>
      <c r="D555" s="1">
        <v>8244</v>
      </c>
      <c r="E555" s="1">
        <v>8281.1</v>
      </c>
      <c r="F555" s="1">
        <v>593953051</v>
      </c>
      <c r="G555" s="1">
        <v>24724.44</v>
      </c>
      <c r="H555" s="3">
        <f>IF(ISERR(LN(Table2734[[#This Row],[Close]]/E554)),"-",LN(Table2734[[#This Row],[Close]]/E554))</f>
        <v>-4.4767780703035449E-2</v>
      </c>
    </row>
    <row r="556" spans="1:8" x14ac:dyDescent="0.3">
      <c r="A556" s="2">
        <v>43921</v>
      </c>
      <c r="B556" s="1">
        <v>8529.35</v>
      </c>
      <c r="C556" s="1">
        <v>8678.2999999999993</v>
      </c>
      <c r="D556" s="1">
        <v>8358</v>
      </c>
      <c r="E556" s="1">
        <v>8597.75</v>
      </c>
      <c r="F556" s="1">
        <v>713390935</v>
      </c>
      <c r="G556" s="1">
        <v>27401.3</v>
      </c>
      <c r="H556" s="3">
        <f>IF(ISERR(LN(Table2734[[#This Row],[Close]]/E555)),"-",LN(Table2734[[#This Row],[Close]]/E555))</f>
        <v>3.7524731307031482E-2</v>
      </c>
    </row>
    <row r="557" spans="1:8" x14ac:dyDescent="0.3">
      <c r="A557" s="2">
        <v>43922</v>
      </c>
      <c r="B557" s="1">
        <v>8584.1</v>
      </c>
      <c r="C557" s="1">
        <v>8588.1</v>
      </c>
      <c r="D557" s="1">
        <v>8198.35</v>
      </c>
      <c r="E557" s="1">
        <v>8253.7999999999993</v>
      </c>
      <c r="F557" s="1">
        <v>507509685</v>
      </c>
      <c r="G557" s="1">
        <v>21307.3</v>
      </c>
      <c r="H557" s="3">
        <f>IF(ISERR(LN(Table2734[[#This Row],[Close]]/E556)),"-",LN(Table2734[[#This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IF(ISERR(LN(Table2734[[#This Row],[Close]]/E557)),"-",LN(Table2734[[#This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IF(ISERR(LN(Table2734[[#This Row],[Close]]/E558)),"-",LN(Table2734[[#This Row],[Close]]/E558))</f>
        <v>8.4002905787553775E-2</v>
      </c>
    </row>
    <row r="560" spans="1:8" x14ac:dyDescent="0.3">
      <c r="A560" s="2">
        <v>43929</v>
      </c>
      <c r="B560" s="1">
        <v>8688.9</v>
      </c>
      <c r="C560" s="1">
        <v>9131.7000000000007</v>
      </c>
      <c r="D560" s="1">
        <v>8653.9</v>
      </c>
      <c r="E560" s="1">
        <v>8748.75</v>
      </c>
      <c r="F560" s="1">
        <v>897562690</v>
      </c>
      <c r="G560" s="1">
        <v>37641.68</v>
      </c>
      <c r="H560" s="3">
        <f>IF(ISERR(LN(Table2734[[#This Row],[Close]]/E559)),"-",LN(Table2734[[#This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IF(ISERR(LN(Table2734[[#This Row],[Close]]/E560)),"-",LN(Table2734[[#This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IF(ISERR(LN(Table2734[[#This Row],[Close]]/E561)),"-",LN(Table2734[[#This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IF(ISERR(LN(Table2734[[#This Row],[Close]]/E562)),"-",LN(Table2734[[#This Row],[Close]]/E562))</f>
        <v>-7.6510698780880753E-3</v>
      </c>
    </row>
    <row r="564" spans="1:8" x14ac:dyDescent="0.3">
      <c r="A564" s="2">
        <v>43937</v>
      </c>
      <c r="B564" s="1">
        <v>8851.25</v>
      </c>
      <c r="C564" s="1">
        <v>9053.75</v>
      </c>
      <c r="D564" s="1">
        <v>8821.9</v>
      </c>
      <c r="E564" s="1">
        <v>8992.7999999999993</v>
      </c>
      <c r="F564" s="1">
        <v>720116479</v>
      </c>
      <c r="G564" s="1">
        <v>31318.29</v>
      </c>
      <c r="H564" s="3">
        <f>IF(ISERR(LN(Table2734[[#This Row],[Close]]/E563)),"-",LN(Table2734[[#This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IF(ISERR(LN(Table2734[[#This Row],[Close]]/E564)),"-",LN(Table2734[[#This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IF(ISERR(LN(Table2734[[#This Row],[Close]]/E565)),"-",LN(Table2734[[#This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IF(ISERR(LN(Table2734[[#This Row],[Close]]/E566)),"-",LN(Table2734[[#This Row],[Close]]/E566))</f>
        <v>-3.0742473508770931E-2</v>
      </c>
    </row>
    <row r="568" spans="1:8" x14ac:dyDescent="0.3">
      <c r="A568" s="2">
        <v>43943</v>
      </c>
      <c r="B568" s="1">
        <v>9026.75</v>
      </c>
      <c r="C568" s="1">
        <v>9209.75</v>
      </c>
      <c r="D568" s="1">
        <v>8946.25</v>
      </c>
      <c r="E568" s="1">
        <v>9187.2999999999993</v>
      </c>
      <c r="F568" s="1">
        <v>734383388</v>
      </c>
      <c r="G568" s="1">
        <v>33981.82</v>
      </c>
      <c r="H568" s="3">
        <f>IF(ISERR(LN(Table2734[[#This Row],[Close]]/E567)),"-",LN(Table2734[[#This Row],[Close]]/E567))</f>
        <v>2.2660756382103509E-2</v>
      </c>
    </row>
    <row r="569" spans="1:8" x14ac:dyDescent="0.3">
      <c r="A569" s="2">
        <v>43944</v>
      </c>
      <c r="B569" s="1">
        <v>9232.35</v>
      </c>
      <c r="C569" s="1">
        <v>9343.6</v>
      </c>
      <c r="D569" s="1">
        <v>9170.15</v>
      </c>
      <c r="E569" s="1">
        <v>9313.9</v>
      </c>
      <c r="F569" s="1">
        <v>666650462</v>
      </c>
      <c r="G569" s="1">
        <v>30270.55</v>
      </c>
      <c r="H569" s="3">
        <f>IF(ISERR(LN(Table2734[[#This Row],[Close]]/E568)),"-",LN(Table2734[[#This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IF(ISERR(LN(Table2734[[#This Row],[Close]]/E569)),"-",LN(Table2734[[#This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IF(ISERR(LN(Table2734[[#This Row],[Close]]/E570)),"-",LN(Table2734[[#This Row],[Close]]/E570))</f>
        <v>1.3874722895871999E-2</v>
      </c>
    </row>
    <row r="572" spans="1:8" x14ac:dyDescent="0.3">
      <c r="A572" s="2">
        <v>43949</v>
      </c>
      <c r="B572" s="1">
        <v>9389.7999999999993</v>
      </c>
      <c r="C572" s="1">
        <v>9404.4</v>
      </c>
      <c r="D572" s="1">
        <v>9260</v>
      </c>
      <c r="E572" s="1">
        <v>9380.9</v>
      </c>
      <c r="F572" s="1">
        <v>614548983</v>
      </c>
      <c r="G572" s="1">
        <v>30091.41</v>
      </c>
      <c r="H572" s="3">
        <f>IF(ISERR(LN(Table2734[[#This Row],[Close]]/E571)),"-",LN(Table2734[[#This Row],[Close]]/E571))</f>
        <v>1.0566346325391251E-2</v>
      </c>
    </row>
    <row r="573" spans="1:8" x14ac:dyDescent="0.3">
      <c r="A573" s="2">
        <v>43950</v>
      </c>
      <c r="B573" s="1">
        <v>9408.6</v>
      </c>
      <c r="C573" s="1">
        <v>9599.85</v>
      </c>
      <c r="D573" s="1">
        <v>9392.35</v>
      </c>
      <c r="E573" s="1">
        <v>9553.35</v>
      </c>
      <c r="F573" s="1">
        <v>653026950</v>
      </c>
      <c r="G573" s="1">
        <v>31673.23</v>
      </c>
      <c r="H573" s="3">
        <f>IF(ISERR(LN(Table2734[[#This Row],[Close]]/E572)),"-",LN(Table2734[[#This Row],[Close]]/E572))</f>
        <v>1.821617107952879E-2</v>
      </c>
    </row>
    <row r="574" spans="1:8" x14ac:dyDescent="0.3">
      <c r="A574" s="2">
        <v>43951</v>
      </c>
      <c r="B574" s="1">
        <v>9753.5</v>
      </c>
      <c r="C574" s="1">
        <v>9889.0499999999993</v>
      </c>
      <c r="D574" s="1">
        <v>9731.5</v>
      </c>
      <c r="E574" s="1">
        <v>9859.9</v>
      </c>
      <c r="F574" s="1">
        <v>931173802</v>
      </c>
      <c r="G574" s="1">
        <v>39332.46</v>
      </c>
      <c r="H574" s="3">
        <f>IF(ISERR(LN(Table2734[[#This Row],[Close]]/E573)),"-",LN(Table2734[[#This Row],[Close]]/E573))</f>
        <v>3.158414825312425E-2</v>
      </c>
    </row>
    <row r="575" spans="1:8" x14ac:dyDescent="0.3">
      <c r="A575" s="2">
        <v>43955</v>
      </c>
      <c r="B575" s="1">
        <v>9533.5</v>
      </c>
      <c r="C575" s="1">
        <v>9533.5</v>
      </c>
      <c r="D575" s="1">
        <v>9266.9500000000007</v>
      </c>
      <c r="E575" s="1">
        <v>9293.5</v>
      </c>
      <c r="F575" s="1">
        <v>687487134</v>
      </c>
      <c r="G575" s="1">
        <v>29785.95</v>
      </c>
      <c r="H575" s="3">
        <f>IF(ISERR(LN(Table2734[[#This Row],[Close]]/E574)),"-",LN(Table2734[[#This Row],[Close]]/E574))</f>
        <v>-5.9160795509013528E-2</v>
      </c>
    </row>
    <row r="576" spans="1:8" x14ac:dyDescent="0.3">
      <c r="A576" s="2">
        <v>43956</v>
      </c>
      <c r="B576" s="1">
        <v>9429.4</v>
      </c>
      <c r="C576" s="1">
        <v>9450.9</v>
      </c>
      <c r="D576" s="1">
        <v>9190.75</v>
      </c>
      <c r="E576" s="1">
        <v>9205.6</v>
      </c>
      <c r="F576" s="1">
        <v>725196178</v>
      </c>
      <c r="G576" s="1">
        <v>29700.2</v>
      </c>
      <c r="H576" s="3">
        <f>IF(ISERR(LN(Table2734[[#This Row],[Close]]/E575)),"-",LN(Table2734[[#This Row],[Close]]/E575))</f>
        <v>-9.5032365391587315E-3</v>
      </c>
    </row>
    <row r="577" spans="1:8" x14ac:dyDescent="0.3">
      <c r="A577" s="2">
        <v>43957</v>
      </c>
      <c r="B577" s="1">
        <v>9226.7999999999993</v>
      </c>
      <c r="C577" s="1">
        <v>9346.9</v>
      </c>
      <c r="D577" s="1">
        <v>9116.5</v>
      </c>
      <c r="E577" s="1">
        <v>9270.9</v>
      </c>
      <c r="F577" s="1">
        <v>722185448</v>
      </c>
      <c r="G577" s="1">
        <v>30798.1</v>
      </c>
      <c r="H577" s="3">
        <f>IF(ISERR(LN(Table2734[[#This Row],[Close]]/E576)),"-",LN(Table2734[[#This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IF(ISERR(LN(Table2734[[#This Row],[Close]]/E577)),"-",LN(Table2734[[#This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IF(ISERR(LN(Table2734[[#This Row],[Close]]/E578)),"-",LN(Table2734[[#This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IF(ISERR(LN(Table2734[[#This Row],[Close]]/E579)),"-",LN(Table2734[[#This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IF(ISERR(LN(Table2734[[#This Row],[Close]]/E580)),"-",LN(Table2734[[#This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IF(ISERR(LN(Table2734[[#This Row],[Close]]/E581)),"-",LN(Table2734[[#This Row],[Close]]/E581))</f>
        <v>2.0129742512240333E-2</v>
      </c>
    </row>
    <row r="583" spans="1:8" x14ac:dyDescent="0.3">
      <c r="A583" s="2">
        <v>43965</v>
      </c>
      <c r="B583" s="1">
        <v>9213.9500000000007</v>
      </c>
      <c r="C583" s="1">
        <v>9281.1</v>
      </c>
      <c r="D583" s="1">
        <v>9119.75</v>
      </c>
      <c r="E583" s="1">
        <v>9142.75</v>
      </c>
      <c r="F583" s="1">
        <v>602555564</v>
      </c>
      <c r="G583" s="1">
        <v>29541.59</v>
      </c>
      <c r="H583" s="3">
        <f>IF(ISERR(LN(Table2734[[#This Row],[Close]]/E582)),"-",LN(Table2734[[#This Row],[Close]]/E582))</f>
        <v>-2.5996940751458281E-2</v>
      </c>
    </row>
    <row r="584" spans="1:8" x14ac:dyDescent="0.3">
      <c r="A584" s="2">
        <v>43966</v>
      </c>
      <c r="B584" s="1">
        <v>9182.4</v>
      </c>
      <c r="C584" s="1">
        <v>9182.4</v>
      </c>
      <c r="D584" s="1">
        <v>9050</v>
      </c>
      <c r="E584" s="1">
        <v>9136.85</v>
      </c>
      <c r="F584" s="1">
        <v>575857112</v>
      </c>
      <c r="G584" s="1">
        <v>25847.33</v>
      </c>
      <c r="H584" s="3">
        <f>IF(ISERR(LN(Table2734[[#This Row],[Close]]/E583)),"-",LN(Table2734[[#This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IF(ISERR(LN(Table2734[[#This Row],[Close]]/E584)),"-",LN(Table2734[[#This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IF(ISERR(LN(Table2734[[#This Row],[Close]]/E585)),"-",LN(Table2734[[#This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IF(ISERR(LN(Table2734[[#This Row],[Close]]/E586)),"-",LN(Table2734[[#This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IF(ISERR(LN(Table2734[[#This Row],[Close]]/E587)),"-",LN(Table2734[[#This Row],[Close]]/E587))</f>
        <v>4.3691740573838051E-3</v>
      </c>
    </row>
    <row r="589" spans="1:8" x14ac:dyDescent="0.3">
      <c r="A589" s="2">
        <v>43973</v>
      </c>
      <c r="B589" s="1">
        <v>9067.9</v>
      </c>
      <c r="C589" s="1">
        <v>9149.6</v>
      </c>
      <c r="D589" s="1">
        <v>8968.5499999999993</v>
      </c>
      <c r="E589" s="1">
        <v>9039.25</v>
      </c>
      <c r="F589" s="1">
        <v>675759336</v>
      </c>
      <c r="G589" s="1">
        <v>31625.47</v>
      </c>
      <c r="H589" s="3">
        <f>IF(ISERR(LN(Table2734[[#This Row],[Close]]/E588)),"-",LN(Table2734[[#This Row],[Close]]/E588))</f>
        <v>-7.3847846008156101E-3</v>
      </c>
    </row>
    <row r="590" spans="1:8" x14ac:dyDescent="0.3">
      <c r="A590" s="2">
        <v>43977</v>
      </c>
      <c r="B590" s="1">
        <v>9099.75</v>
      </c>
      <c r="C590" s="1">
        <v>9161.65</v>
      </c>
      <c r="D590" s="1">
        <v>8996.65</v>
      </c>
      <c r="E590" s="1">
        <v>9029.0499999999993</v>
      </c>
      <c r="F590" s="1">
        <v>654959960</v>
      </c>
      <c r="G590" s="1">
        <v>30871.59</v>
      </c>
      <c r="H590" s="3">
        <f>IF(ISERR(LN(Table2734[[#This Row],[Close]]/E589)),"-",LN(Table2734[[#This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IF(ISERR(LN(Table2734[[#This Row],[Close]]/E590)),"-",LN(Table2734[[#This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IF(ISERR(LN(Table2734[[#This Row],[Close]]/E591)),"-",LN(Table2734[[#This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IF(ISERR(LN(Table2734[[#This Row],[Close]]/E592)),"-",LN(Table2734[[#This Row],[Close]]/E592))</f>
        <v>9.4597567584245815E-3</v>
      </c>
    </row>
    <row r="594" spans="1:8" x14ac:dyDescent="0.3">
      <c r="A594" s="2">
        <v>43983</v>
      </c>
      <c r="B594" s="1">
        <v>9726.85</v>
      </c>
      <c r="C594" s="1">
        <v>9931.6</v>
      </c>
      <c r="D594" s="1">
        <v>9706.9500000000007</v>
      </c>
      <c r="E594" s="1">
        <v>9826.15</v>
      </c>
      <c r="F594" s="1">
        <v>794183122</v>
      </c>
      <c r="G594" s="1">
        <v>38096.92</v>
      </c>
      <c r="H594" s="3">
        <f>IF(ISERR(LN(Table2734[[#This Row],[Close]]/E593)),"-",LN(Table2734[[#This Row],[Close]]/E593))</f>
        <v>2.5338292519217084E-2</v>
      </c>
    </row>
    <row r="595" spans="1:8" x14ac:dyDescent="0.3">
      <c r="A595" s="2">
        <v>43984</v>
      </c>
      <c r="B595" s="1">
        <v>9880.85</v>
      </c>
      <c r="C595" s="1">
        <v>9995.6</v>
      </c>
      <c r="D595" s="1">
        <v>9824.0499999999993</v>
      </c>
      <c r="E595" s="1">
        <v>9979.1</v>
      </c>
      <c r="F595" s="1">
        <v>770192848</v>
      </c>
      <c r="G595" s="1">
        <v>36723.11</v>
      </c>
      <c r="H595" s="3">
        <f>IF(ISERR(LN(Table2734[[#This Row],[Close]]/E594)),"-",LN(Table2734[[#This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IF(ISERR(LN(Table2734[[#This Row],[Close]]/E595)),"-",LN(Table2734[[#This Row],[Close]]/E595))</f>
        <v>8.2283224537368568E-3</v>
      </c>
    </row>
    <row r="597" spans="1:8" x14ac:dyDescent="0.3">
      <c r="A597" s="2">
        <v>43986</v>
      </c>
      <c r="B597" s="1">
        <v>10054.25</v>
      </c>
      <c r="C597" s="1">
        <v>10123.85</v>
      </c>
      <c r="D597" s="1">
        <v>9944.25</v>
      </c>
      <c r="E597" s="1">
        <v>10029.1</v>
      </c>
      <c r="F597" s="1">
        <v>775106567</v>
      </c>
      <c r="G597" s="1">
        <v>36399.040000000001</v>
      </c>
      <c r="H597" s="3">
        <f>IF(ISERR(LN(Table2734[[#This Row],[Close]]/E596)),"-",LN(Table2734[[#This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IF(ISERR(LN(Table2734[[#This Row],[Close]]/E597)),"-",LN(Table2734[[#This Row],[Close]]/E597))</f>
        <v>1.120914010549148E-2</v>
      </c>
    </row>
    <row r="599" spans="1:8" x14ac:dyDescent="0.3">
      <c r="A599" s="2">
        <v>43990</v>
      </c>
      <c r="B599" s="1">
        <v>10326.75</v>
      </c>
      <c r="C599" s="1">
        <v>10328.5</v>
      </c>
      <c r="D599" s="1">
        <v>10120.25</v>
      </c>
      <c r="E599" s="1">
        <v>10167.450000000001</v>
      </c>
      <c r="F599" s="1">
        <v>936485541</v>
      </c>
      <c r="G599" s="1">
        <v>37819.06</v>
      </c>
      <c r="H599" s="3">
        <f>IF(ISERR(LN(Table2734[[#This Row],[Close]]/E598)),"-",LN(Table2734[[#This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IF(ISERR(LN(Table2734[[#This Row],[Close]]/E599)),"-",LN(Table2734[[#This Row],[Close]]/E599))</f>
        <v>-1.1952195553601492E-2</v>
      </c>
    </row>
    <row r="601" spans="1:8" x14ac:dyDescent="0.3">
      <c r="A601" s="2">
        <v>43992</v>
      </c>
      <c r="B601" s="1">
        <v>10072.6</v>
      </c>
      <c r="C601" s="1">
        <v>10148.75</v>
      </c>
      <c r="D601" s="1">
        <v>10036.85</v>
      </c>
      <c r="E601" s="1">
        <v>10116.15</v>
      </c>
      <c r="F601" s="1">
        <v>632383068</v>
      </c>
      <c r="G601" s="1">
        <v>28485.47</v>
      </c>
      <c r="H601" s="3">
        <f>IF(ISERR(LN(Table2734[[#This Row],[Close]]/E600)),"-",LN(Table2734[[#This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IF(ISERR(LN(Table2734[[#This Row],[Close]]/E601)),"-",LN(Table2734[[#This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IF(ISERR(LN(Table2734[[#This Row],[Close]]/E602)),"-",LN(Table2734[[#This Row],[Close]]/E602))</f>
        <v>7.1346573571307781E-3</v>
      </c>
    </row>
    <row r="604" spans="1:8" x14ac:dyDescent="0.3">
      <c r="A604" s="2">
        <v>43997</v>
      </c>
      <c r="B604" s="1">
        <v>9919.35</v>
      </c>
      <c r="C604" s="1">
        <v>9943.35</v>
      </c>
      <c r="D604" s="1">
        <v>9726.35</v>
      </c>
      <c r="E604" s="1">
        <v>9813.7000000000007</v>
      </c>
      <c r="F604" s="1">
        <v>716053036</v>
      </c>
      <c r="G604" s="1">
        <v>31926.65</v>
      </c>
      <c r="H604" s="3">
        <f>IF(ISERR(LN(Table2734[[#This Row],[Close]]/E603)),"-",LN(Table2734[[#This Row],[Close]]/E603))</f>
        <v>-1.6092045671383177E-2</v>
      </c>
    </row>
    <row r="605" spans="1:8" x14ac:dyDescent="0.3">
      <c r="A605" s="2">
        <v>43998</v>
      </c>
      <c r="B605" s="1">
        <v>10014.799999999999</v>
      </c>
      <c r="C605" s="1">
        <v>10046.15</v>
      </c>
      <c r="D605" s="1">
        <v>9728.5</v>
      </c>
      <c r="E605" s="1">
        <v>9914</v>
      </c>
      <c r="F605" s="1">
        <v>899895044</v>
      </c>
      <c r="G605" s="1">
        <v>36257.89</v>
      </c>
      <c r="H605" s="3">
        <f>IF(ISERR(LN(Table2734[[#This Row],[Close]]/E604)),"-",LN(Table2734[[#This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IF(ISERR(LN(Table2734[[#This Row],[Close]]/E605)),"-",LN(Table2734[[#This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IF(ISERR(LN(Table2734[[#This Row],[Close]]/E606)),"-",LN(Table2734[[#This Row],[Close]]/E606))</f>
        <v>2.1079447494686824E-2</v>
      </c>
    </row>
    <row r="608" spans="1:8" x14ac:dyDescent="0.3">
      <c r="A608" s="2">
        <v>44001</v>
      </c>
      <c r="B608" s="1">
        <v>10119</v>
      </c>
      <c r="C608" s="1">
        <v>10272.4</v>
      </c>
      <c r="D608" s="1">
        <v>10072.65</v>
      </c>
      <c r="E608" s="1">
        <v>10244.4</v>
      </c>
      <c r="F608" s="1">
        <v>892096343</v>
      </c>
      <c r="G608" s="1">
        <v>48103.56</v>
      </c>
      <c r="H608" s="3">
        <f>IF(ISERR(LN(Table2734[[#This Row],[Close]]/E607)),"-",LN(Table2734[[#This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IF(ISERR(LN(Table2734[[#This Row],[Close]]/E608)),"-",LN(Table2734[[#This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IF(ISERR(LN(Table2734[[#This Row],[Close]]/E609)),"-",LN(Table2734[[#This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IF(ISERR(LN(Table2734[[#This Row],[Close]]/E610)),"-",LN(Table2734[[#This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IF(ISERR(LN(Table2734[[#This Row],[Close]]/E611)),"-",LN(Table2734[[#This Row],[Close]]/E611))</f>
        <v>-1.5926817712496291E-3</v>
      </c>
    </row>
    <row r="613" spans="1:8" x14ac:dyDescent="0.3">
      <c r="A613" s="2">
        <v>44008</v>
      </c>
      <c r="B613" s="1">
        <v>10378.9</v>
      </c>
      <c r="C613" s="1">
        <v>10409.85</v>
      </c>
      <c r="D613" s="1">
        <v>10311.25</v>
      </c>
      <c r="E613" s="1">
        <v>10383</v>
      </c>
      <c r="F613" s="1">
        <v>671910159</v>
      </c>
      <c r="G613" s="1">
        <v>31841.68</v>
      </c>
      <c r="H613" s="3">
        <f>IF(ISERR(LN(Table2734[[#This Row],[Close]]/E612)),"-",LN(Table2734[[#This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IF(ISERR(LN(Table2734[[#This Row],[Close]]/E613)),"-",LN(Table2734[[#This Row],[Close]]/E613))</f>
        <v>-6.8227986772304633E-3</v>
      </c>
    </row>
    <row r="615" spans="1:8" x14ac:dyDescent="0.3">
      <c r="A615" s="2">
        <v>44012</v>
      </c>
      <c r="B615" s="1">
        <v>10382.6</v>
      </c>
      <c r="C615" s="1">
        <v>10401.049999999999</v>
      </c>
      <c r="D615" s="1">
        <v>10267.35</v>
      </c>
      <c r="E615" s="1">
        <v>10302.1</v>
      </c>
      <c r="F615" s="1">
        <v>556238560</v>
      </c>
      <c r="G615" s="1">
        <v>27342.55</v>
      </c>
      <c r="H615" s="3">
        <f>IF(ISERR(LN(Table2734[[#This Row],[Close]]/E614)),"-",LN(Table2734[[#This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IF(ISERR(LN(Table2734[[#This Row],[Close]]/E615)),"-",LN(Table2734[[#This Row],[Close]]/E615))</f>
        <v>1.2343304915724197E-2</v>
      </c>
    </row>
    <row r="617" spans="1:8" x14ac:dyDescent="0.3">
      <c r="A617" s="2">
        <v>44014</v>
      </c>
      <c r="B617" s="1">
        <v>10493.05</v>
      </c>
      <c r="C617" s="1">
        <v>10598.2</v>
      </c>
      <c r="D617" s="1">
        <v>10485.549999999999</v>
      </c>
      <c r="E617" s="1">
        <v>10551.7</v>
      </c>
      <c r="F617" s="1">
        <v>597423931</v>
      </c>
      <c r="G617" s="1">
        <v>31235.17</v>
      </c>
      <c r="H617" s="3">
        <f>IF(ISERR(LN(Table2734[[#This Row],[Close]]/E616)),"-",LN(Table2734[[#This Row],[Close]]/E616))</f>
        <v>1.1595921516546171E-2</v>
      </c>
    </row>
    <row r="618" spans="1:8" x14ac:dyDescent="0.3">
      <c r="A618" s="2">
        <v>44015</v>
      </c>
      <c r="B618" s="1">
        <v>10614.95</v>
      </c>
      <c r="C618" s="1">
        <v>10631.3</v>
      </c>
      <c r="D618" s="1">
        <v>10562.65</v>
      </c>
      <c r="E618" s="1">
        <v>10607.35</v>
      </c>
      <c r="F618" s="1">
        <v>525190704</v>
      </c>
      <c r="G618" s="1">
        <v>25186.39</v>
      </c>
      <c r="H618" s="3">
        <f>IF(ISERR(LN(Table2734[[#This Row],[Close]]/E617)),"-",LN(Table2734[[#This Row],[Close]]/E617))</f>
        <v>5.2601726747523682E-3</v>
      </c>
    </row>
    <row r="619" spans="1:8" x14ac:dyDescent="0.3">
      <c r="A619" s="2">
        <v>44018</v>
      </c>
      <c r="B619" s="1">
        <v>10723.85</v>
      </c>
      <c r="C619" s="1">
        <v>10811.4</v>
      </c>
      <c r="D619" s="1">
        <v>10695.1</v>
      </c>
      <c r="E619" s="1">
        <v>10763.65</v>
      </c>
      <c r="F619" s="1">
        <v>571212914</v>
      </c>
      <c r="G619" s="1">
        <v>29857.54</v>
      </c>
      <c r="H619" s="3">
        <f>IF(ISERR(LN(Table2734[[#This Row],[Close]]/E618)),"-",LN(Table2734[[#This Row],[Close]]/E618))</f>
        <v>1.4627559486280819E-2</v>
      </c>
    </row>
    <row r="620" spans="1:8" x14ac:dyDescent="0.3">
      <c r="A620" s="2">
        <v>44019</v>
      </c>
      <c r="B620" s="1">
        <v>10802.85</v>
      </c>
      <c r="C620" s="1">
        <v>10813.8</v>
      </c>
      <c r="D620" s="1">
        <v>10689.7</v>
      </c>
      <c r="E620" s="1">
        <v>10799.65</v>
      </c>
      <c r="F620" s="1">
        <v>636764929</v>
      </c>
      <c r="G620" s="1">
        <v>36502.370000000003</v>
      </c>
      <c r="H620" s="3">
        <f>IF(ISERR(LN(Table2734[[#This Row],[Close]]/E619)),"-",LN(Table2734[[#This Row],[Close]]/E619))</f>
        <v>3.3390096550110133E-3</v>
      </c>
    </row>
    <row r="621" spans="1:8" x14ac:dyDescent="0.3">
      <c r="A621" s="2">
        <v>44020</v>
      </c>
      <c r="B621" s="1">
        <v>10818.65</v>
      </c>
      <c r="C621" s="1">
        <v>10847.85</v>
      </c>
      <c r="D621" s="1">
        <v>10676.55</v>
      </c>
      <c r="E621" s="1">
        <v>10705.75</v>
      </c>
      <c r="F621" s="1">
        <v>767941333</v>
      </c>
      <c r="G621" s="1">
        <v>37676.339999999997</v>
      </c>
      <c r="H621" s="3">
        <f>IF(ISERR(LN(Table2734[[#This Row],[Close]]/E620)),"-",LN(Table2734[[#This Row],[Close]]/E620))</f>
        <v>-8.7327458908366285E-3</v>
      </c>
    </row>
    <row r="622" spans="1:8" x14ac:dyDescent="0.3">
      <c r="A622" s="2">
        <v>44021</v>
      </c>
      <c r="B622" s="1">
        <v>10755.55</v>
      </c>
      <c r="C622" s="1">
        <v>10836.85</v>
      </c>
      <c r="D622" s="1">
        <v>10733</v>
      </c>
      <c r="E622" s="1">
        <v>10813.45</v>
      </c>
      <c r="F622" s="1">
        <v>618652409</v>
      </c>
      <c r="G622" s="1">
        <v>31315.87</v>
      </c>
      <c r="H622" s="3">
        <f>IF(ISERR(LN(Table2734[[#This Row],[Close]]/E621)),"-",LN(Table2734[[#This Row],[Close]]/E621))</f>
        <v>1.000974936330002E-2</v>
      </c>
    </row>
    <row r="623" spans="1:8" x14ac:dyDescent="0.3">
      <c r="A623" s="2">
        <v>44022</v>
      </c>
      <c r="B623" s="1">
        <v>10764.1</v>
      </c>
      <c r="C623" s="1">
        <v>10819.4</v>
      </c>
      <c r="D623" s="1">
        <v>10713</v>
      </c>
      <c r="E623" s="1">
        <v>10768.05</v>
      </c>
      <c r="F623" s="1">
        <v>590705425</v>
      </c>
      <c r="G623" s="1">
        <v>31557.58</v>
      </c>
      <c r="H623" s="3">
        <f>IF(ISERR(LN(Table2734[[#This Row],[Close]]/E622)),"-",LN(Table2734[[#This Row],[Close]]/E622))</f>
        <v>-4.2073133906914339E-3</v>
      </c>
    </row>
    <row r="624" spans="1:8" x14ac:dyDescent="0.3">
      <c r="A624" s="2">
        <v>44025</v>
      </c>
      <c r="B624" s="1">
        <v>10851.85</v>
      </c>
      <c r="C624" s="1">
        <v>10894.05</v>
      </c>
      <c r="D624" s="1">
        <v>10756.05</v>
      </c>
      <c r="E624" s="1">
        <v>10802.7</v>
      </c>
      <c r="F624" s="1">
        <v>554050579</v>
      </c>
      <c r="G624" s="1">
        <v>30606.3</v>
      </c>
      <c r="H624" s="3">
        <f>IF(ISERR(LN(Table2734[[#This Row],[Close]]/E623)),"-",LN(Table2734[[#This Row],[Close]]/E623))</f>
        <v>3.2126866059741998E-3</v>
      </c>
    </row>
    <row r="625" spans="1:8" x14ac:dyDescent="0.3">
      <c r="A625" s="2">
        <v>44026</v>
      </c>
      <c r="B625" s="1">
        <v>10750.85</v>
      </c>
      <c r="C625" s="1">
        <v>10755.65</v>
      </c>
      <c r="D625" s="1">
        <v>10562.9</v>
      </c>
      <c r="E625" s="1">
        <v>10607.35</v>
      </c>
      <c r="F625" s="1">
        <v>532368699</v>
      </c>
      <c r="G625" s="1">
        <v>30902.47</v>
      </c>
      <c r="H625" s="3">
        <f>IF(ISERR(LN(Table2734[[#This Row],[Close]]/E624)),"-",LN(Table2734[[#This Row],[Close]]/E624))</f>
        <v>-1.8248945829038105E-2</v>
      </c>
    </row>
    <row r="626" spans="1:8" x14ac:dyDescent="0.3">
      <c r="A626" s="2">
        <v>44027</v>
      </c>
      <c r="B626" s="1">
        <v>10701</v>
      </c>
      <c r="C626" s="1">
        <v>10827.45</v>
      </c>
      <c r="D626" s="1">
        <v>10577.75</v>
      </c>
      <c r="E626" s="1">
        <v>10618.2</v>
      </c>
      <c r="F626" s="1">
        <v>715901258</v>
      </c>
      <c r="G626" s="1">
        <v>42376.03</v>
      </c>
      <c r="H626" s="3">
        <f>IF(ISERR(LN(Table2734[[#This Row],[Close]]/E625)),"-",LN(Table2734[[#This Row],[Close]]/E625))</f>
        <v>1.0223528667139743E-3</v>
      </c>
    </row>
    <row r="627" spans="1:8" x14ac:dyDescent="0.3">
      <c r="A627" s="2">
        <v>44028</v>
      </c>
      <c r="B627" s="1">
        <v>10706.2</v>
      </c>
      <c r="C627" s="1">
        <v>10755.3</v>
      </c>
      <c r="D627" s="1">
        <v>10595.2</v>
      </c>
      <c r="E627" s="1">
        <v>10739.95</v>
      </c>
      <c r="F627" s="1">
        <v>694402635</v>
      </c>
      <c r="G627" s="1">
        <v>41453.949999999997</v>
      </c>
      <c r="H627" s="3">
        <f>IF(ISERR(LN(Table2734[[#This Row],[Close]]/E626)),"-",LN(Table2734[[#This Row],[Close]]/E626))</f>
        <v>1.1400923653342283E-2</v>
      </c>
    </row>
    <row r="628" spans="1:8" x14ac:dyDescent="0.3">
      <c r="A628" s="2">
        <v>44029</v>
      </c>
      <c r="B628" s="1">
        <v>10752</v>
      </c>
      <c r="C628" s="1">
        <v>10933.45</v>
      </c>
      <c r="D628" s="1">
        <v>10749.65</v>
      </c>
      <c r="E628" s="1">
        <v>10901.7</v>
      </c>
      <c r="F628" s="1">
        <v>676881092</v>
      </c>
      <c r="G628" s="1">
        <v>35592.83</v>
      </c>
      <c r="H628" s="3">
        <f>IF(ISERR(LN(Table2734[[#This Row],[Close]]/E627)),"-",LN(Table2734[[#This Row],[Close]]/E627))</f>
        <v>1.4948306800439333E-2</v>
      </c>
    </row>
    <row r="629" spans="1:8" x14ac:dyDescent="0.3">
      <c r="A629" s="2">
        <v>44032</v>
      </c>
      <c r="B629" s="1">
        <v>10999.45</v>
      </c>
      <c r="C629" s="1">
        <v>11037.9</v>
      </c>
      <c r="D629" s="1">
        <v>10953</v>
      </c>
      <c r="E629" s="1">
        <v>11022.2</v>
      </c>
      <c r="F629" s="1">
        <v>554306867</v>
      </c>
      <c r="G629" s="1">
        <v>32738.639999999999</v>
      </c>
      <c r="H629" s="3">
        <f>IF(ISERR(LN(Table2734[[#This Row],[Close]]/E628)),"-",LN(Table2734[[#This Row],[Close]]/E628))</f>
        <v>1.0992680446704291E-2</v>
      </c>
    </row>
    <row r="630" spans="1:8" x14ac:dyDescent="0.3">
      <c r="A630" s="2">
        <v>44033</v>
      </c>
      <c r="B630" s="1">
        <v>11126.1</v>
      </c>
      <c r="C630" s="1">
        <v>11179.55</v>
      </c>
      <c r="D630" s="1">
        <v>11113.25</v>
      </c>
      <c r="E630" s="1">
        <v>11162.25</v>
      </c>
      <c r="F630" s="1">
        <v>771998838</v>
      </c>
      <c r="G630" s="1">
        <v>42461.89</v>
      </c>
      <c r="H630" s="3">
        <f>IF(ISERR(LN(Table2734[[#This Row],[Close]]/E629)),"-",LN(Table2734[[#This Row],[Close]]/E629))</f>
        <v>1.2626128711697352E-2</v>
      </c>
    </row>
    <row r="631" spans="1:8" x14ac:dyDescent="0.3">
      <c r="A631" s="2">
        <v>44034</v>
      </c>
      <c r="B631" s="1">
        <v>11231.2</v>
      </c>
      <c r="C631" s="1">
        <v>11238.1</v>
      </c>
      <c r="D631" s="1">
        <v>11056.55</v>
      </c>
      <c r="E631" s="1">
        <v>11132.6</v>
      </c>
      <c r="F631" s="1">
        <v>765074288</v>
      </c>
      <c r="G631" s="1">
        <v>41068.720000000001</v>
      </c>
      <c r="H631" s="3">
        <f>IF(ISERR(LN(Table2734[[#This Row],[Close]]/E630)),"-",LN(Table2734[[#This Row],[Close]]/E630))</f>
        <v>-2.6598086535778794E-3</v>
      </c>
    </row>
    <row r="632" spans="1:8" x14ac:dyDescent="0.3">
      <c r="A632" s="2">
        <v>44035</v>
      </c>
      <c r="B632" s="1">
        <v>11135</v>
      </c>
      <c r="C632" s="1">
        <v>11239.8</v>
      </c>
      <c r="D632" s="1">
        <v>11103.15</v>
      </c>
      <c r="E632" s="1">
        <v>11215.45</v>
      </c>
      <c r="F632" s="1">
        <v>621575333</v>
      </c>
      <c r="G632" s="1">
        <v>32744.93</v>
      </c>
      <c r="H632" s="3">
        <f>IF(ISERR(LN(Table2734[[#This Row],[Close]]/E631)),"-",LN(Table2734[[#This Row],[Close]]/E631))</f>
        <v>7.414551118342539E-3</v>
      </c>
    </row>
    <row r="633" spans="1:8" x14ac:dyDescent="0.3">
      <c r="A633" s="2">
        <v>44036</v>
      </c>
      <c r="B633" s="1">
        <v>11149.95</v>
      </c>
      <c r="C633" s="1">
        <v>11225.4</v>
      </c>
      <c r="D633" s="1">
        <v>11090.3</v>
      </c>
      <c r="E633" s="1">
        <v>11194.15</v>
      </c>
      <c r="F633" s="1">
        <v>678935175</v>
      </c>
      <c r="G633" s="1">
        <v>40217.17</v>
      </c>
      <c r="H633" s="3">
        <f>IF(ISERR(LN(Table2734[[#This Row],[Close]]/E632)),"-",LN(Table2734[[#This Row],[Close]]/E632))</f>
        <v>-1.9009715848837335E-3</v>
      </c>
    </row>
    <row r="634" spans="1:8" x14ac:dyDescent="0.3">
      <c r="A634" s="2">
        <v>44039</v>
      </c>
      <c r="B634" s="1">
        <v>11225</v>
      </c>
      <c r="C634" s="1">
        <v>11225</v>
      </c>
      <c r="D634" s="1">
        <v>11087.85</v>
      </c>
      <c r="E634" s="1">
        <v>11131.8</v>
      </c>
      <c r="F634" s="1">
        <v>588148687</v>
      </c>
      <c r="G634" s="1">
        <v>34539.730000000003</v>
      </c>
      <c r="H634" s="3">
        <f>IF(ISERR(LN(Table2734[[#This Row],[Close]]/E633)),"-",LN(Table2734[[#This Row],[Close]]/E633))</f>
        <v>-5.5854431363716118E-3</v>
      </c>
    </row>
    <row r="635" spans="1:8" x14ac:dyDescent="0.3">
      <c r="A635" s="2">
        <v>44040</v>
      </c>
      <c r="B635" s="1">
        <v>11154.1</v>
      </c>
      <c r="C635" s="1">
        <v>11317.75</v>
      </c>
      <c r="D635" s="1">
        <v>11151.4</v>
      </c>
      <c r="E635" s="1">
        <v>11300.55</v>
      </c>
      <c r="F635" s="1">
        <v>683891350</v>
      </c>
      <c r="G635" s="1">
        <v>38677.47</v>
      </c>
      <c r="H635" s="3">
        <f>IF(ISERR(LN(Table2734[[#This Row],[Close]]/E634)),"-",LN(Table2734[[#This Row],[Close]]/E634))</f>
        <v>1.504551982144569E-2</v>
      </c>
    </row>
    <row r="636" spans="1:8" x14ac:dyDescent="0.3">
      <c r="A636" s="2">
        <v>44041</v>
      </c>
      <c r="B636" s="1">
        <v>11276.9</v>
      </c>
      <c r="C636" s="1">
        <v>11341.4</v>
      </c>
      <c r="D636" s="1">
        <v>11149.75</v>
      </c>
      <c r="E636" s="1">
        <v>11202.85</v>
      </c>
      <c r="F636" s="1">
        <v>600726301</v>
      </c>
      <c r="G636" s="1">
        <v>38726.019999999997</v>
      </c>
      <c r="H636" s="3">
        <f>IF(ISERR(LN(Table2734[[#This Row],[Close]]/E635)),"-",LN(Table2734[[#This Row],[Close]]/E635))</f>
        <v>-8.6831868839774111E-3</v>
      </c>
    </row>
    <row r="637" spans="1:8" x14ac:dyDescent="0.3">
      <c r="A637" s="2">
        <v>44042</v>
      </c>
      <c r="B637" s="1">
        <v>11254.3</v>
      </c>
      <c r="C637" s="1">
        <v>11299.95</v>
      </c>
      <c r="D637" s="1">
        <v>11084.95</v>
      </c>
      <c r="E637" s="1">
        <v>11102.15</v>
      </c>
      <c r="F637" s="1">
        <v>677761342</v>
      </c>
      <c r="G637" s="1">
        <v>39150.44</v>
      </c>
      <c r="H637" s="3">
        <f>IF(ISERR(LN(Table2734[[#This Row],[Close]]/E636)),"-",LN(Table2734[[#This Row],[Close]]/E636))</f>
        <v>-9.0294269604375872E-3</v>
      </c>
    </row>
    <row r="638" spans="1:8" x14ac:dyDescent="0.3">
      <c r="A638" s="2">
        <v>44043</v>
      </c>
      <c r="B638" s="1">
        <v>11139.5</v>
      </c>
      <c r="C638" s="1">
        <v>11150.4</v>
      </c>
      <c r="D638" s="1">
        <v>11026.65</v>
      </c>
      <c r="E638" s="1">
        <v>11073.45</v>
      </c>
      <c r="F638" s="1">
        <v>642560311</v>
      </c>
      <c r="G638" s="1">
        <v>36220.089999999997</v>
      </c>
      <c r="H638" s="3">
        <f>IF(ISERR(LN(Table2734[[#This Row],[Close]]/E637)),"-",LN(Table2734[[#This Row],[Close]]/E637))</f>
        <v>-2.5884319724486563E-3</v>
      </c>
    </row>
    <row r="639" spans="1:8" x14ac:dyDescent="0.3">
      <c r="A639" s="2">
        <v>44046</v>
      </c>
      <c r="B639" s="1">
        <v>11057.55</v>
      </c>
      <c r="C639" s="1">
        <v>11058.05</v>
      </c>
      <c r="D639" s="1">
        <v>10882.25</v>
      </c>
      <c r="E639" s="1">
        <v>10891.6</v>
      </c>
      <c r="F639" s="1">
        <v>680929323</v>
      </c>
      <c r="G639" s="1">
        <v>31149.94</v>
      </c>
      <c r="H639" s="3">
        <f>IF(ISERR(LN(Table2734[[#This Row],[Close]]/E638)),"-",LN(Table2734[[#This Row],[Close]]/E638))</f>
        <v>-1.6558501347417372E-2</v>
      </c>
    </row>
    <row r="640" spans="1:8" x14ac:dyDescent="0.3">
      <c r="A640" s="2">
        <v>44047</v>
      </c>
      <c r="B640" s="1">
        <v>10946.65</v>
      </c>
      <c r="C640" s="1">
        <v>11112.25</v>
      </c>
      <c r="D640" s="1">
        <v>10908.1</v>
      </c>
      <c r="E640" s="1">
        <v>11095.25</v>
      </c>
      <c r="F640" s="1">
        <v>625738313</v>
      </c>
      <c r="G640" s="1">
        <v>35357.96</v>
      </c>
      <c r="H640" s="3">
        <f>IF(ISERR(LN(Table2734[[#This Row],[Close]]/E639)),"-",LN(Table2734[[#This Row],[Close]]/E639))</f>
        <v>1.8525238867160679E-2</v>
      </c>
    </row>
    <row r="641" spans="1:8" x14ac:dyDescent="0.3">
      <c r="A641" s="2">
        <v>44048</v>
      </c>
      <c r="B641" s="1">
        <v>11155.75</v>
      </c>
      <c r="C641" s="1">
        <v>11225.65</v>
      </c>
      <c r="D641" s="1">
        <v>11064.05</v>
      </c>
      <c r="E641" s="1">
        <v>11101.65</v>
      </c>
      <c r="F641" s="1">
        <v>667639446</v>
      </c>
      <c r="G641" s="1">
        <v>34894.58</v>
      </c>
      <c r="H641" s="3">
        <f>IF(ISERR(LN(Table2734[[#This Row],[Close]]/E640)),"-",LN(Table2734[[#This Row],[Close]]/E640))</f>
        <v>5.7665711674614829E-4</v>
      </c>
    </row>
    <row r="642" spans="1:8" x14ac:dyDescent="0.3">
      <c r="A642" s="2">
        <v>44049</v>
      </c>
      <c r="B642" s="1">
        <v>11185.7</v>
      </c>
      <c r="C642" s="1">
        <v>11256.8</v>
      </c>
      <c r="D642" s="1">
        <v>11127.3</v>
      </c>
      <c r="E642" s="1">
        <v>11200.15</v>
      </c>
      <c r="F642" s="1">
        <v>600374615</v>
      </c>
      <c r="G642" s="1">
        <v>31501.08</v>
      </c>
      <c r="H642" s="3">
        <f>IF(ISERR(LN(Table2734[[#This Row],[Close]]/E641)),"-",LN(Table2734[[#This Row],[Close]]/E641))</f>
        <v>8.8334251486867181E-3</v>
      </c>
    </row>
    <row r="643" spans="1:8" x14ac:dyDescent="0.3">
      <c r="A643" s="2">
        <v>44050</v>
      </c>
      <c r="B643" s="1">
        <v>11186.65</v>
      </c>
      <c r="C643" s="1">
        <v>11231.9</v>
      </c>
      <c r="D643" s="1">
        <v>11142.05</v>
      </c>
      <c r="E643" s="1">
        <v>11214.05</v>
      </c>
      <c r="F643" s="1">
        <v>452629891</v>
      </c>
      <c r="G643" s="1">
        <v>27054.43</v>
      </c>
      <c r="H643" s="3">
        <f>IF(ISERR(LN(Table2734[[#This Row],[Close]]/E642)),"-",LN(Table2734[[#This Row],[Close]]/E642))</f>
        <v>1.2402853353563766E-3</v>
      </c>
    </row>
    <row r="644" spans="1:8" x14ac:dyDescent="0.3">
      <c r="A644" s="2">
        <v>44053</v>
      </c>
      <c r="B644" s="1">
        <v>11270.25</v>
      </c>
      <c r="C644" s="1">
        <v>11337.3</v>
      </c>
      <c r="D644" s="1">
        <v>11238</v>
      </c>
      <c r="E644" s="1">
        <v>11270.15</v>
      </c>
      <c r="F644" s="1">
        <v>491999534</v>
      </c>
      <c r="G644" s="1">
        <v>29108.25</v>
      </c>
      <c r="H644" s="3">
        <f>IF(ISERR(LN(Table2734[[#This Row],[Close]]/E643)),"-",LN(Table2734[[#This Row],[Close]]/E643))</f>
        <v>4.9901812309422651E-3</v>
      </c>
    </row>
    <row r="645" spans="1:8" x14ac:dyDescent="0.3">
      <c r="A645" s="2">
        <v>44054</v>
      </c>
      <c r="B645" s="1">
        <v>11322.25</v>
      </c>
      <c r="C645" s="1">
        <v>11373.6</v>
      </c>
      <c r="D645" s="1">
        <v>11299.15</v>
      </c>
      <c r="E645" s="1">
        <v>11322.5</v>
      </c>
      <c r="F645" s="1">
        <v>586084846</v>
      </c>
      <c r="G645" s="1">
        <v>30314.89</v>
      </c>
      <c r="H645" s="3">
        <f>IF(ISERR(LN(Table2734[[#This Row],[Close]]/E644)),"-",LN(Table2734[[#This Row],[Close]]/E644))</f>
        <v>4.6342588134252122E-3</v>
      </c>
    </row>
    <row r="646" spans="1:8" x14ac:dyDescent="0.3">
      <c r="A646" s="2">
        <v>44055</v>
      </c>
      <c r="B646" s="1">
        <v>11289</v>
      </c>
      <c r="C646" s="1">
        <v>11322</v>
      </c>
      <c r="D646" s="1">
        <v>11242.65</v>
      </c>
      <c r="E646" s="1">
        <v>11308.4</v>
      </c>
      <c r="F646" s="1">
        <v>609858960</v>
      </c>
      <c r="G646" s="1">
        <v>28088.09</v>
      </c>
      <c r="H646" s="3">
        <f>IF(ISERR(LN(Table2734[[#This Row],[Close]]/E645)),"-",LN(Table2734[[#This Row],[Close]]/E645))</f>
        <v>-1.246084055380327E-3</v>
      </c>
    </row>
    <row r="647" spans="1:8" x14ac:dyDescent="0.3">
      <c r="A647" s="2">
        <v>44056</v>
      </c>
      <c r="B647" s="1">
        <v>11334.85</v>
      </c>
      <c r="C647" s="1">
        <v>11359.3</v>
      </c>
      <c r="D647" s="1">
        <v>11269.95</v>
      </c>
      <c r="E647" s="1">
        <v>11300.45</v>
      </c>
      <c r="F647" s="1">
        <v>562355175</v>
      </c>
      <c r="G647" s="1">
        <v>26500.52</v>
      </c>
      <c r="H647" s="3">
        <f>IF(ISERR(LN(Table2734[[#This Row],[Close]]/E646)),"-",LN(Table2734[[#This Row],[Close]]/E646))</f>
        <v>-7.0326445862201709E-4</v>
      </c>
    </row>
    <row r="648" spans="1:8" x14ac:dyDescent="0.3">
      <c r="A648" s="2">
        <v>44057</v>
      </c>
      <c r="B648" s="1">
        <v>11353.3</v>
      </c>
      <c r="C648" s="1">
        <v>11366.25</v>
      </c>
      <c r="D648" s="1">
        <v>11111.45</v>
      </c>
      <c r="E648" s="1">
        <v>11178.4</v>
      </c>
      <c r="F648" s="1">
        <v>645109756</v>
      </c>
      <c r="G648" s="1">
        <v>31059.23</v>
      </c>
      <c r="H648" s="3">
        <f>IF(ISERR(LN(Table2734[[#This Row],[Close]]/E647)),"-",LN(Table2734[[#This Row],[Close]]/E647))</f>
        <v>-1.0859203150128484E-2</v>
      </c>
    </row>
    <row r="649" spans="1:8" x14ac:dyDescent="0.3">
      <c r="A649" s="2">
        <v>44060</v>
      </c>
      <c r="B649" s="1">
        <v>11248.9</v>
      </c>
      <c r="C649" s="1">
        <v>11267.1</v>
      </c>
      <c r="D649" s="1">
        <v>11144.5</v>
      </c>
      <c r="E649" s="1">
        <v>11247.1</v>
      </c>
      <c r="F649" s="1">
        <v>633963958</v>
      </c>
      <c r="G649" s="1">
        <v>27468.67</v>
      </c>
      <c r="H649" s="3">
        <f>IF(ISERR(LN(Table2734[[#This Row],[Close]]/E648)),"-",LN(Table2734[[#This Row],[Close]]/E648))</f>
        <v>6.126972858148093E-3</v>
      </c>
    </row>
    <row r="650" spans="1:8" x14ac:dyDescent="0.3">
      <c r="A650" s="2">
        <v>44061</v>
      </c>
      <c r="B650" s="1">
        <v>11259.8</v>
      </c>
      <c r="C650" s="1">
        <v>11401.7</v>
      </c>
      <c r="D650" s="1">
        <v>11253.15</v>
      </c>
      <c r="E650" s="1">
        <v>11385.35</v>
      </c>
      <c r="F650" s="1">
        <v>579242492</v>
      </c>
      <c r="G650" s="1">
        <v>27267.51</v>
      </c>
      <c r="H650" s="3">
        <f>IF(ISERR(LN(Table2734[[#This Row],[Close]]/E649)),"-",LN(Table2734[[#This Row],[Close]]/E649))</f>
        <v>1.2217123605577227E-2</v>
      </c>
    </row>
    <row r="651" spans="1:8" x14ac:dyDescent="0.3">
      <c r="A651" s="2">
        <v>44062</v>
      </c>
      <c r="B651" s="1">
        <v>11452.15</v>
      </c>
      <c r="C651" s="1">
        <v>11460.35</v>
      </c>
      <c r="D651" s="1">
        <v>11394.1</v>
      </c>
      <c r="E651" s="1">
        <v>11408.4</v>
      </c>
      <c r="F651" s="1">
        <v>626217997</v>
      </c>
      <c r="G651" s="1">
        <v>27528.12</v>
      </c>
      <c r="H651" s="3">
        <f>IF(ISERR(LN(Table2734[[#This Row],[Close]]/E650)),"-",LN(Table2734[[#This Row],[Close]]/E650))</f>
        <v>2.0224849230216792E-3</v>
      </c>
    </row>
    <row r="652" spans="1:8" x14ac:dyDescent="0.3">
      <c r="A652" s="2">
        <v>44063</v>
      </c>
      <c r="B652" s="1">
        <v>11317.45</v>
      </c>
      <c r="C652" s="1">
        <v>11361.45</v>
      </c>
      <c r="D652" s="1">
        <v>11289.8</v>
      </c>
      <c r="E652" s="1">
        <v>11312.2</v>
      </c>
      <c r="F652" s="1">
        <v>791587770</v>
      </c>
      <c r="G652" s="1">
        <v>27676.18</v>
      </c>
      <c r="H652" s="3">
        <f>IF(ISERR(LN(Table2734[[#This Row],[Close]]/E651)),"-",LN(Table2734[[#This Row],[Close]]/E651))</f>
        <v>-8.4681368334637991E-3</v>
      </c>
    </row>
    <row r="653" spans="1:8" x14ac:dyDescent="0.3">
      <c r="A653" s="2">
        <v>44064</v>
      </c>
      <c r="B653" s="1">
        <v>11409.65</v>
      </c>
      <c r="C653" s="1">
        <v>11418.5</v>
      </c>
      <c r="D653" s="1">
        <v>11362.2</v>
      </c>
      <c r="E653" s="1">
        <v>11371.6</v>
      </c>
      <c r="F653" s="1">
        <v>668719170</v>
      </c>
      <c r="G653" s="1">
        <v>26294.26</v>
      </c>
      <c r="H653" s="3">
        <f>IF(ISERR(LN(Table2734[[#This Row],[Close]]/E652)),"-",LN(Table2734[[#This Row],[Close]]/E652))</f>
        <v>5.2372297208920626E-3</v>
      </c>
    </row>
    <row r="654" spans="1:8" x14ac:dyDescent="0.3">
      <c r="A654" s="2">
        <v>44067</v>
      </c>
      <c r="B654" s="1">
        <v>11412</v>
      </c>
      <c r="C654" s="1">
        <v>11497.25</v>
      </c>
      <c r="D654" s="1">
        <v>11410.65</v>
      </c>
      <c r="E654" s="1">
        <v>11466.45</v>
      </c>
      <c r="F654" s="1">
        <v>532900535</v>
      </c>
      <c r="G654" s="1">
        <v>28920.84</v>
      </c>
      <c r="H654" s="3">
        <f>IF(ISERR(LN(Table2734[[#This Row],[Close]]/E653)),"-",LN(Table2734[[#This Row],[Close]]/E653))</f>
        <v>8.3063611256103259E-3</v>
      </c>
    </row>
    <row r="655" spans="1:8" x14ac:dyDescent="0.3">
      <c r="A655" s="2">
        <v>44068</v>
      </c>
      <c r="B655" s="1">
        <v>11513.1</v>
      </c>
      <c r="C655" s="1">
        <v>11525.9</v>
      </c>
      <c r="D655" s="1">
        <v>11423.35</v>
      </c>
      <c r="E655" s="1">
        <v>11472.25</v>
      </c>
      <c r="F655" s="1">
        <v>638152608</v>
      </c>
      <c r="G655" s="1">
        <v>28742.82</v>
      </c>
      <c r="H655" s="3">
        <f>IF(ISERR(LN(Table2734[[#This Row],[Close]]/E654)),"-",LN(Table2734[[#This Row],[Close]]/E654))</f>
        <v>5.0569562561106503E-4</v>
      </c>
    </row>
    <row r="656" spans="1:8" x14ac:dyDescent="0.3">
      <c r="A656" s="2">
        <v>44069</v>
      </c>
      <c r="B656" s="1">
        <v>11512.85</v>
      </c>
      <c r="C656" s="1">
        <v>11561.75</v>
      </c>
      <c r="D656" s="1">
        <v>11461.85</v>
      </c>
      <c r="E656" s="1">
        <v>11549.6</v>
      </c>
      <c r="F656" s="1">
        <v>743442521</v>
      </c>
      <c r="G656" s="1">
        <v>34852.01</v>
      </c>
      <c r="H656" s="3">
        <f>IF(ISERR(LN(Table2734[[#This Row],[Close]]/E655)),"-",LN(Table2734[[#This Row],[Close]]/E655))</f>
        <v>6.7197285239703015E-3</v>
      </c>
    </row>
    <row r="657" spans="1:8" x14ac:dyDescent="0.3">
      <c r="A657" s="2">
        <v>44070</v>
      </c>
      <c r="B657" s="1">
        <v>11609.3</v>
      </c>
      <c r="C657" s="1">
        <v>11617.35</v>
      </c>
      <c r="D657" s="1">
        <v>11540.6</v>
      </c>
      <c r="E657" s="1">
        <v>11559.25</v>
      </c>
      <c r="F657" s="1">
        <v>719776490</v>
      </c>
      <c r="G657" s="1">
        <v>31580.61</v>
      </c>
      <c r="H657" s="3">
        <f>IF(ISERR(LN(Table2734[[#This Row],[Close]]/E656)),"-",LN(Table2734[[#This Row],[Close]]/E656))</f>
        <v>8.3517791330367671E-4</v>
      </c>
    </row>
    <row r="658" spans="1:8" x14ac:dyDescent="0.3">
      <c r="A658" s="2">
        <v>44071</v>
      </c>
      <c r="B658" s="1">
        <v>11602.95</v>
      </c>
      <c r="C658" s="1">
        <v>11686.05</v>
      </c>
      <c r="D658" s="1">
        <v>11589.4</v>
      </c>
      <c r="E658" s="1">
        <v>11647.6</v>
      </c>
      <c r="F658" s="1">
        <v>806997707</v>
      </c>
      <c r="G658" s="1">
        <v>39349.919999999998</v>
      </c>
      <c r="H658" s="3">
        <f>IF(ISERR(LN(Table2734[[#This Row],[Close]]/E657)),"-",LN(Table2734[[#This Row],[Close]]/E657))</f>
        <v>7.614167958564083E-3</v>
      </c>
    </row>
    <row r="659" spans="1:8" x14ac:dyDescent="0.3">
      <c r="A659" s="2">
        <v>44074</v>
      </c>
      <c r="B659" s="1">
        <v>11777.55</v>
      </c>
      <c r="C659" s="1">
        <v>11794.25</v>
      </c>
      <c r="D659" s="1">
        <v>11325.85</v>
      </c>
      <c r="E659" s="1">
        <v>11387.5</v>
      </c>
      <c r="F659" s="1">
        <v>1371789450</v>
      </c>
      <c r="G659" s="1">
        <v>61668.55</v>
      </c>
      <c r="H659" s="3">
        <f>IF(ISERR(LN(Table2734[[#This Row],[Close]]/E658)),"-",LN(Table2734[[#This Row],[Close]]/E658))</f>
        <v>-2.2583887619258884E-2</v>
      </c>
    </row>
    <row r="660" spans="1:8" x14ac:dyDescent="0.3">
      <c r="A660" s="2">
        <v>44075</v>
      </c>
      <c r="B660" s="1">
        <v>11464.3</v>
      </c>
      <c r="C660" s="1">
        <v>11553.55</v>
      </c>
      <c r="D660" s="1">
        <v>11366.9</v>
      </c>
      <c r="E660" s="1">
        <v>11470.25</v>
      </c>
      <c r="F660" s="1">
        <v>783769555</v>
      </c>
      <c r="G660" s="1">
        <v>36752.54</v>
      </c>
      <c r="H660" s="3">
        <f>IF(ISERR(LN(Table2734[[#This Row],[Close]]/E659)),"-",LN(Table2734[[#This Row],[Close]]/E659))</f>
        <v>7.2404643072113339E-3</v>
      </c>
    </row>
    <row r="661" spans="1:8" x14ac:dyDescent="0.3">
      <c r="A661" s="2">
        <v>44076</v>
      </c>
      <c r="B661" s="1">
        <v>11478.55</v>
      </c>
      <c r="C661" s="1">
        <v>11554.75</v>
      </c>
      <c r="D661" s="1">
        <v>11430.4</v>
      </c>
      <c r="E661" s="1">
        <v>11535</v>
      </c>
      <c r="F661" s="1">
        <v>593494423</v>
      </c>
      <c r="G661" s="1">
        <v>27454.65</v>
      </c>
      <c r="H661" s="3">
        <f>IF(ISERR(LN(Table2734[[#This Row],[Close]]/E660)),"-",LN(Table2734[[#This Row],[Close]]/E660))</f>
        <v>5.6291647324288943E-3</v>
      </c>
    </row>
    <row r="662" spans="1:8" x14ac:dyDescent="0.3">
      <c r="A662" s="2">
        <v>44077</v>
      </c>
      <c r="B662" s="1">
        <v>11566.2</v>
      </c>
      <c r="C662" s="1">
        <v>11584.95</v>
      </c>
      <c r="D662" s="1">
        <v>11507.65</v>
      </c>
      <c r="E662" s="1">
        <v>11527.45</v>
      </c>
      <c r="F662" s="1">
        <v>607115212</v>
      </c>
      <c r="G662" s="1">
        <v>26868.26</v>
      </c>
      <c r="H662" s="3">
        <f>IF(ISERR(LN(Table2734[[#This Row],[Close]]/E661)),"-",LN(Table2734[[#This Row],[Close]]/E661))</f>
        <v>-6.5474399031464003E-4</v>
      </c>
    </row>
    <row r="663" spans="1:8" x14ac:dyDescent="0.3">
      <c r="A663" s="2">
        <v>44078</v>
      </c>
      <c r="B663" s="1">
        <v>11354.4</v>
      </c>
      <c r="C663" s="1">
        <v>11452.05</v>
      </c>
      <c r="D663" s="1">
        <v>11303.65</v>
      </c>
      <c r="E663" s="1">
        <v>11333.85</v>
      </c>
      <c r="F663" s="1">
        <v>681338905</v>
      </c>
      <c r="G663" s="1">
        <v>31746.86</v>
      </c>
      <c r="H663" s="3">
        <f>IF(ISERR(LN(Table2734[[#This Row],[Close]]/E662)),"-",LN(Table2734[[#This Row],[Close]]/E662))</f>
        <v>-1.6937324491168509E-2</v>
      </c>
    </row>
    <row r="664" spans="1:8" x14ac:dyDescent="0.3">
      <c r="A664" s="2">
        <v>44081</v>
      </c>
      <c r="B664" s="1">
        <v>11359.6</v>
      </c>
      <c r="C664" s="1">
        <v>11381.15</v>
      </c>
      <c r="D664" s="1">
        <v>11251.7</v>
      </c>
      <c r="E664" s="1">
        <v>11355.05</v>
      </c>
      <c r="F664" s="1">
        <v>560322964</v>
      </c>
      <c r="G664" s="1">
        <v>25959.82</v>
      </c>
      <c r="H664" s="3">
        <f>IF(ISERR(LN(Table2734[[#This Row],[Close]]/E663)),"-",LN(Table2734[[#This Row],[Close]]/E663))</f>
        <v>1.8687557501366183E-3</v>
      </c>
    </row>
    <row r="665" spans="1:8" x14ac:dyDescent="0.3">
      <c r="A665" s="2">
        <v>44082</v>
      </c>
      <c r="B665" s="1">
        <v>11378.55</v>
      </c>
      <c r="C665" s="1">
        <v>11437.25</v>
      </c>
      <c r="D665" s="1">
        <v>11290.45</v>
      </c>
      <c r="E665" s="1">
        <v>11317.35</v>
      </c>
      <c r="F665" s="1">
        <v>572239350</v>
      </c>
      <c r="G665" s="1">
        <v>27979.7</v>
      </c>
      <c r="H665" s="3">
        <f>IF(ISERR(LN(Table2734[[#This Row],[Close]]/E664)),"-",LN(Table2734[[#This Row],[Close]]/E664))</f>
        <v>-3.3256324646967609E-3</v>
      </c>
    </row>
    <row r="666" spans="1:8" x14ac:dyDescent="0.3">
      <c r="A666" s="2">
        <v>44083</v>
      </c>
      <c r="B666" s="1">
        <v>11218.6</v>
      </c>
      <c r="C666" s="1">
        <v>11298.15</v>
      </c>
      <c r="D666" s="1">
        <v>11185.15</v>
      </c>
      <c r="E666" s="1">
        <v>11278</v>
      </c>
      <c r="F666" s="1">
        <v>728880693</v>
      </c>
      <c r="G666" s="1">
        <v>32660.67</v>
      </c>
      <c r="H666" s="3">
        <f>IF(ISERR(LN(Table2734[[#This Row],[Close]]/E665)),"-",LN(Table2734[[#This Row],[Close]]/E665))</f>
        <v>-3.4830210446831823E-3</v>
      </c>
    </row>
    <row r="667" spans="1:8" x14ac:dyDescent="0.3">
      <c r="A667" s="2">
        <v>44084</v>
      </c>
      <c r="B667" s="1">
        <v>11363.3</v>
      </c>
      <c r="C667" s="1">
        <v>11464.05</v>
      </c>
      <c r="D667" s="1">
        <v>11327.4</v>
      </c>
      <c r="E667" s="1">
        <v>11449.25</v>
      </c>
      <c r="F667" s="1">
        <v>679419973</v>
      </c>
      <c r="G667" s="1">
        <v>39239.1</v>
      </c>
      <c r="H667" s="3">
        <f>IF(ISERR(LN(Table2734[[#This Row],[Close]]/E666)),"-",LN(Table2734[[#This Row],[Close]]/E666))</f>
        <v>1.507030028649042E-2</v>
      </c>
    </row>
    <row r="668" spans="1:8" x14ac:dyDescent="0.3">
      <c r="A668" s="2">
        <v>44085</v>
      </c>
      <c r="B668" s="1">
        <v>11447.8</v>
      </c>
      <c r="C668" s="1">
        <v>11493.5</v>
      </c>
      <c r="D668" s="1">
        <v>11419.9</v>
      </c>
      <c r="E668" s="1">
        <v>11464.45</v>
      </c>
      <c r="F668" s="1">
        <v>554789157</v>
      </c>
      <c r="G668" s="1">
        <v>29614.09</v>
      </c>
      <c r="H668" s="3">
        <f>IF(ISERR(LN(Table2734[[#This Row],[Close]]/E667)),"-",LN(Table2734[[#This Row],[Close]]/E667))</f>
        <v>1.3267173987232086E-3</v>
      </c>
    </row>
    <row r="669" spans="1:8" x14ac:dyDescent="0.3">
      <c r="A669" s="2">
        <v>44088</v>
      </c>
      <c r="B669" s="1">
        <v>11540.15</v>
      </c>
      <c r="C669" s="1">
        <v>11568.9</v>
      </c>
      <c r="D669" s="1">
        <v>11383.55</v>
      </c>
      <c r="E669" s="1">
        <v>11440.05</v>
      </c>
      <c r="F669" s="1">
        <v>642270123</v>
      </c>
      <c r="G669" s="1">
        <v>33996.94</v>
      </c>
      <c r="H669" s="3">
        <f>IF(ISERR(LN(Table2734[[#This Row],[Close]]/E668)),"-",LN(Table2734[[#This Row],[Close]]/E668))</f>
        <v>-2.1305864987327225E-3</v>
      </c>
    </row>
    <row r="670" spans="1:8" x14ac:dyDescent="0.3">
      <c r="A670" s="2">
        <v>44089</v>
      </c>
      <c r="B670" s="1">
        <v>11487.2</v>
      </c>
      <c r="C670" s="1">
        <v>11535.95</v>
      </c>
      <c r="D670" s="1">
        <v>11442.25</v>
      </c>
      <c r="E670" s="1">
        <v>11521.8</v>
      </c>
      <c r="F670" s="1">
        <v>506667239</v>
      </c>
      <c r="G670" s="1">
        <v>28054.51</v>
      </c>
      <c r="H670" s="3">
        <f>IF(ISERR(LN(Table2734[[#This Row],[Close]]/E669)),"-",LN(Table2734[[#This Row],[Close]]/E669))</f>
        <v>7.1205364905140263E-3</v>
      </c>
    </row>
    <row r="671" spans="1:8" x14ac:dyDescent="0.3">
      <c r="A671" s="2">
        <v>44090</v>
      </c>
      <c r="B671" s="1">
        <v>11538.45</v>
      </c>
      <c r="C671" s="1">
        <v>11618.1</v>
      </c>
      <c r="D671" s="1">
        <v>11516.75</v>
      </c>
      <c r="E671" s="1">
        <v>11604.55</v>
      </c>
      <c r="F671" s="1">
        <v>527804775</v>
      </c>
      <c r="G671" s="1">
        <v>27629.71</v>
      </c>
      <c r="H671" s="3">
        <f>IF(ISERR(LN(Table2734[[#This Row],[Close]]/E670)),"-",LN(Table2734[[#This Row],[Close]]/E670))</f>
        <v>7.1563695231040263E-3</v>
      </c>
    </row>
    <row r="672" spans="1:8" x14ac:dyDescent="0.3">
      <c r="A672" s="2">
        <v>44091</v>
      </c>
      <c r="B672" s="1">
        <v>11539.4</v>
      </c>
      <c r="C672" s="1">
        <v>11587.2</v>
      </c>
      <c r="D672" s="1">
        <v>11498.5</v>
      </c>
      <c r="E672" s="1">
        <v>11516.1</v>
      </c>
      <c r="F672" s="1">
        <v>517729494</v>
      </c>
      <c r="G672" s="1">
        <v>29674.95</v>
      </c>
      <c r="H672" s="3">
        <f>IF(ISERR(LN(Table2734[[#This Row],[Close]]/E671)),"-",LN(Table2734[[#This Row],[Close]]/E671))</f>
        <v>-7.651206302177675E-3</v>
      </c>
    </row>
    <row r="673" spans="1:8" x14ac:dyDescent="0.3">
      <c r="A673" s="2">
        <v>44092</v>
      </c>
      <c r="B673" s="1">
        <v>11584.1</v>
      </c>
      <c r="C673" s="1">
        <v>11584.1</v>
      </c>
      <c r="D673" s="1">
        <v>11446.1</v>
      </c>
      <c r="E673" s="1">
        <v>11504.95</v>
      </c>
      <c r="F673" s="1">
        <v>764154094</v>
      </c>
      <c r="G673" s="1">
        <v>48698.68</v>
      </c>
      <c r="H673" s="3">
        <f>IF(ISERR(LN(Table2734[[#This Row],[Close]]/E672)),"-",LN(Table2734[[#This Row],[Close]]/E672))</f>
        <v>-9.6867874157542232E-4</v>
      </c>
    </row>
    <row r="674" spans="1:8" x14ac:dyDescent="0.3">
      <c r="A674" s="2">
        <v>44095</v>
      </c>
      <c r="B674" s="1">
        <v>11503.8</v>
      </c>
      <c r="C674" s="1">
        <v>11535.25</v>
      </c>
      <c r="D674" s="1">
        <v>11218.5</v>
      </c>
      <c r="E674" s="1">
        <v>11250.55</v>
      </c>
      <c r="F674" s="1">
        <v>602851737</v>
      </c>
      <c r="G674" s="1">
        <v>37213.230000000003</v>
      </c>
      <c r="H674" s="3">
        <f>IF(ISERR(LN(Table2734[[#This Row],[Close]]/E673)),"-",LN(Table2734[[#This Row],[Close]]/E673))</f>
        <v>-2.2360361197041149E-2</v>
      </c>
    </row>
    <row r="675" spans="1:8" x14ac:dyDescent="0.3">
      <c r="A675" s="2">
        <v>44096</v>
      </c>
      <c r="B675" s="1">
        <v>11301.75</v>
      </c>
      <c r="C675" s="1">
        <v>11302.2</v>
      </c>
      <c r="D675" s="1">
        <v>11084.65</v>
      </c>
      <c r="E675" s="1">
        <v>11153.65</v>
      </c>
      <c r="F675" s="1">
        <v>672249921</v>
      </c>
      <c r="G675" s="1">
        <v>36296.49</v>
      </c>
      <c r="H675" s="3">
        <f>IF(ISERR(LN(Table2734[[#This Row],[Close]]/E674)),"-",LN(Table2734[[#This Row],[Close]]/E674))</f>
        <v>-8.650217746793273E-3</v>
      </c>
    </row>
    <row r="676" spans="1:8" x14ac:dyDescent="0.3">
      <c r="A676" s="2">
        <v>44097</v>
      </c>
      <c r="B676" s="1">
        <v>11258.75</v>
      </c>
      <c r="C676" s="1">
        <v>11259.55</v>
      </c>
      <c r="D676" s="1">
        <v>11024.4</v>
      </c>
      <c r="E676" s="1">
        <v>11131.85</v>
      </c>
      <c r="F676" s="1">
        <v>714925847</v>
      </c>
      <c r="G676" s="1">
        <v>35542.980000000003</v>
      </c>
      <c r="H676" s="3">
        <f>IF(ISERR(LN(Table2734[[#This Row],[Close]]/E675)),"-",LN(Table2734[[#This Row],[Close]]/E675))</f>
        <v>-1.9564296922665279E-3</v>
      </c>
    </row>
    <row r="677" spans="1:8" x14ac:dyDescent="0.3">
      <c r="A677" s="2">
        <v>44098</v>
      </c>
      <c r="B677" s="1">
        <v>11011</v>
      </c>
      <c r="C677" s="1">
        <v>11015.3</v>
      </c>
      <c r="D677" s="1">
        <v>10790.2</v>
      </c>
      <c r="E677" s="1">
        <v>10805.55</v>
      </c>
      <c r="F677" s="1">
        <v>706139506</v>
      </c>
      <c r="G677" s="1">
        <v>33623.71</v>
      </c>
      <c r="H677" s="3">
        <f>IF(ISERR(LN(Table2734[[#This Row],[Close]]/E676)),"-",LN(Table2734[[#This Row],[Close]]/E676))</f>
        <v>-2.9750477881848796E-2</v>
      </c>
    </row>
    <row r="678" spans="1:8" x14ac:dyDescent="0.3">
      <c r="A678" s="2">
        <v>44099</v>
      </c>
      <c r="B678" s="1">
        <v>10910.4</v>
      </c>
      <c r="C678" s="1">
        <v>11072.6</v>
      </c>
      <c r="D678" s="1">
        <v>10854.85</v>
      </c>
      <c r="E678" s="1">
        <v>11050.25</v>
      </c>
      <c r="F678" s="1">
        <v>559597322</v>
      </c>
      <c r="G678" s="1">
        <v>31122.18</v>
      </c>
      <c r="H678" s="3">
        <f>IF(ISERR(LN(Table2734[[#This Row],[Close]]/E677)),"-",LN(Table2734[[#This Row],[Close]]/E677))</f>
        <v>2.2393161118835776E-2</v>
      </c>
    </row>
    <row r="679" spans="1:8" x14ac:dyDescent="0.3">
      <c r="A679" s="2">
        <v>44102</v>
      </c>
      <c r="B679" s="1">
        <v>11140.85</v>
      </c>
      <c r="C679" s="1">
        <v>11239.35</v>
      </c>
      <c r="D679" s="1">
        <v>11099.85</v>
      </c>
      <c r="E679" s="1">
        <v>11227.55</v>
      </c>
      <c r="F679" s="1">
        <v>472777324</v>
      </c>
      <c r="G679" s="1">
        <v>24361.17</v>
      </c>
      <c r="H679" s="3">
        <f>IF(ISERR(LN(Table2734[[#This Row],[Close]]/E678)),"-",LN(Table2734[[#This Row],[Close]]/E678))</f>
        <v>1.5917527178764334E-2</v>
      </c>
    </row>
    <row r="680" spans="1:8" x14ac:dyDescent="0.3">
      <c r="A680" s="2">
        <v>44103</v>
      </c>
      <c r="B680" s="1">
        <v>11288.6</v>
      </c>
      <c r="C680" s="1">
        <v>11305.4</v>
      </c>
      <c r="D680" s="1">
        <v>11181</v>
      </c>
      <c r="E680" s="1">
        <v>11222.4</v>
      </c>
      <c r="F680" s="1">
        <v>498295735</v>
      </c>
      <c r="G680" s="1">
        <v>26875.14</v>
      </c>
      <c r="H680" s="3">
        <f>IF(ISERR(LN(Table2734[[#This Row],[Close]]/E679)),"-",LN(Table2734[[#This Row],[Close]]/E679))</f>
        <v>-4.5879835726466887E-4</v>
      </c>
    </row>
    <row r="681" spans="1:8" x14ac:dyDescent="0.3">
      <c r="A681" s="2">
        <v>44104</v>
      </c>
      <c r="B681" s="1">
        <v>11244.45</v>
      </c>
      <c r="C681" s="1">
        <v>11295.4</v>
      </c>
      <c r="D681" s="1">
        <v>11184.55</v>
      </c>
      <c r="E681" s="1">
        <v>11247.55</v>
      </c>
      <c r="F681" s="1">
        <v>499343849</v>
      </c>
      <c r="G681" s="1">
        <v>28134.77</v>
      </c>
      <c r="H681" s="3">
        <f>IF(ISERR(LN(Table2734[[#This Row],[Close]]/E680)),"-",LN(Table2734[[#This Row],[Close]]/E680))</f>
        <v>2.238546191905813E-3</v>
      </c>
    </row>
  </sheetData>
  <pageMargins left="0.7" right="0.7" top="0.75" bottom="0.75" header="0.3" footer="0.3"/>
  <drawing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22CC0-AA17-4765-86A9-B489B1CEB346}">
  <dimension ref="A1:N681"/>
  <sheetViews>
    <sheetView showGridLines="0" workbookViewId="0"/>
  </sheetViews>
  <sheetFormatPr defaultRowHeight="14.4" x14ac:dyDescent="0.3"/>
  <cols>
    <col min="1" max="1" width="9.21875" style="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42</v>
      </c>
      <c r="B2" s="1" t="s">
        <v>14</v>
      </c>
      <c r="C2" s="2">
        <v>43101</v>
      </c>
      <c r="D2" s="1">
        <v>314.25</v>
      </c>
      <c r="E2" s="1">
        <v>311.5</v>
      </c>
      <c r="F2" s="1">
        <v>320</v>
      </c>
      <c r="G2" s="1">
        <v>309.45</v>
      </c>
      <c r="H2" s="1">
        <v>314.8</v>
      </c>
      <c r="I2" s="1">
        <v>316.55</v>
      </c>
      <c r="J2" s="1">
        <v>316.44</v>
      </c>
      <c r="K2" s="1">
        <v>3350397</v>
      </c>
      <c r="L2" s="1">
        <v>1060197300.6</v>
      </c>
      <c r="M2" s="1">
        <v>27501</v>
      </c>
      <c r="N2" s="3" t="str">
        <f>IF(ISERR(LN(Table1835[[#This Row],[Close Price]]/I1)),"-",LN(Table1835[[#This Row],[Close Price]]/I1))</f>
        <v>-</v>
      </c>
    </row>
    <row r="3" spans="1:14" x14ac:dyDescent="0.3">
      <c r="A3" s="1" t="s">
        <v>42</v>
      </c>
      <c r="B3" s="1" t="s">
        <v>14</v>
      </c>
      <c r="C3" s="2">
        <v>43102</v>
      </c>
      <c r="D3" s="1">
        <v>316.55</v>
      </c>
      <c r="E3" s="1">
        <v>315.85000000000002</v>
      </c>
      <c r="F3" s="1">
        <v>324</v>
      </c>
      <c r="G3" s="1">
        <v>314.45</v>
      </c>
      <c r="H3" s="1">
        <v>316.5</v>
      </c>
      <c r="I3" s="1">
        <v>318.7</v>
      </c>
      <c r="J3" s="1">
        <v>318.7</v>
      </c>
      <c r="K3" s="1">
        <v>2874518</v>
      </c>
      <c r="L3" s="1">
        <v>916098298.75</v>
      </c>
      <c r="M3" s="1">
        <v>29055</v>
      </c>
      <c r="N3" s="3">
        <f>IF(ISERR(LN(Table1835[[#This Row],[Close Price]]/I2)),"-",LN(Table1835[[#This Row],[Close Price]]/I2))</f>
        <v>6.7690144331551119E-3</v>
      </c>
    </row>
    <row r="4" spans="1:14" x14ac:dyDescent="0.3">
      <c r="A4" s="1" t="s">
        <v>42</v>
      </c>
      <c r="B4" s="1" t="s">
        <v>14</v>
      </c>
      <c r="C4" s="2">
        <v>43103</v>
      </c>
      <c r="D4" s="1">
        <v>318.7</v>
      </c>
      <c r="E4" s="1">
        <v>320.39999999999998</v>
      </c>
      <c r="F4" s="1">
        <v>320.39999999999998</v>
      </c>
      <c r="G4" s="1">
        <v>308.75</v>
      </c>
      <c r="H4" s="1">
        <v>309.85000000000002</v>
      </c>
      <c r="I4" s="1">
        <v>309.95</v>
      </c>
      <c r="J4" s="1">
        <v>315.06</v>
      </c>
      <c r="K4" s="1">
        <v>2197677</v>
      </c>
      <c r="L4" s="1">
        <v>692399659.04999995</v>
      </c>
      <c r="M4" s="1">
        <v>42609</v>
      </c>
      <c r="N4" s="3">
        <f>IF(ISERR(LN(Table1835[[#This Row],[Close Price]]/I3)),"-",LN(Table1835[[#This Row],[Close Price]]/I3))</f>
        <v>-2.7839227275362366E-2</v>
      </c>
    </row>
    <row r="5" spans="1:14" x14ac:dyDescent="0.3">
      <c r="A5" s="1" t="s">
        <v>42</v>
      </c>
      <c r="B5" s="1" t="s">
        <v>14</v>
      </c>
      <c r="C5" s="2">
        <v>43104</v>
      </c>
      <c r="D5" s="1">
        <v>309.95</v>
      </c>
      <c r="E5" s="1">
        <v>310.10000000000002</v>
      </c>
      <c r="F5" s="1">
        <v>313</v>
      </c>
      <c r="G5" s="1">
        <v>307.45</v>
      </c>
      <c r="H5" s="1">
        <v>310.60000000000002</v>
      </c>
      <c r="I5" s="1">
        <v>311.64999999999998</v>
      </c>
      <c r="J5" s="1">
        <v>309.70999999999998</v>
      </c>
      <c r="K5" s="1">
        <v>1464584</v>
      </c>
      <c r="L5" s="1">
        <v>453599508.85000002</v>
      </c>
      <c r="M5" s="1">
        <v>16466</v>
      </c>
      <c r="N5" s="3">
        <f>IF(ISERR(LN(Table1835[[#This Row],[Close Price]]/I4)),"-",LN(Table1835[[#This Row],[Close Price]]/I4))</f>
        <v>5.4697691069312401E-3</v>
      </c>
    </row>
    <row r="6" spans="1:14" x14ac:dyDescent="0.3">
      <c r="A6" s="1" t="s">
        <v>42</v>
      </c>
      <c r="B6" s="1" t="s">
        <v>14</v>
      </c>
      <c r="C6" s="2">
        <v>43105</v>
      </c>
      <c r="D6" s="1">
        <v>311.64999999999998</v>
      </c>
      <c r="E6" s="1">
        <v>313</v>
      </c>
      <c r="F6" s="1">
        <v>313.89999999999998</v>
      </c>
      <c r="G6" s="1">
        <v>307.7</v>
      </c>
      <c r="H6" s="1">
        <v>310.05</v>
      </c>
      <c r="I6" s="1">
        <v>309.55</v>
      </c>
      <c r="J6" s="1">
        <v>311.02999999999997</v>
      </c>
      <c r="K6" s="1">
        <v>1613205</v>
      </c>
      <c r="L6" s="1">
        <v>501751015</v>
      </c>
      <c r="M6" s="1">
        <v>23732</v>
      </c>
      <c r="N6" s="3">
        <f>IF(ISERR(LN(Table1835[[#This Row],[Close Price]]/I5)),"-",LN(Table1835[[#This Row],[Close Price]]/I5))</f>
        <v>-6.7611332896183032E-3</v>
      </c>
    </row>
    <row r="7" spans="1:14" x14ac:dyDescent="0.3">
      <c r="A7" s="1" t="s">
        <v>42</v>
      </c>
      <c r="B7" s="1" t="s">
        <v>14</v>
      </c>
      <c r="C7" s="2">
        <v>43108</v>
      </c>
      <c r="D7" s="1">
        <v>309.55</v>
      </c>
      <c r="E7" s="1">
        <v>310</v>
      </c>
      <c r="F7" s="1">
        <v>312.89999999999998</v>
      </c>
      <c r="G7" s="1">
        <v>309.10000000000002</v>
      </c>
      <c r="H7" s="1">
        <v>311.8</v>
      </c>
      <c r="I7" s="1">
        <v>311.14999999999998</v>
      </c>
      <c r="J7" s="1">
        <v>310.76</v>
      </c>
      <c r="K7" s="1">
        <v>1785248</v>
      </c>
      <c r="L7" s="1">
        <v>554775770.54999995</v>
      </c>
      <c r="M7" s="1">
        <v>26106</v>
      </c>
      <c r="N7" s="3">
        <f>IF(ISERR(LN(Table1835[[#This Row],[Close Price]]/I6)),"-",LN(Table1835[[#This Row],[Close Price]]/I6))</f>
        <v>5.155481049985723E-3</v>
      </c>
    </row>
    <row r="8" spans="1:14" x14ac:dyDescent="0.3">
      <c r="A8" s="1" t="s">
        <v>42</v>
      </c>
      <c r="B8" s="1" t="s">
        <v>14</v>
      </c>
      <c r="C8" s="2">
        <v>43109</v>
      </c>
      <c r="D8" s="1">
        <v>311.14999999999998</v>
      </c>
      <c r="E8" s="1">
        <v>312.60000000000002</v>
      </c>
      <c r="F8" s="1">
        <v>320</v>
      </c>
      <c r="G8" s="1">
        <v>306.39999999999998</v>
      </c>
      <c r="H8" s="1">
        <v>315.3</v>
      </c>
      <c r="I8" s="1">
        <v>317.2</v>
      </c>
      <c r="J8" s="1">
        <v>313.19</v>
      </c>
      <c r="K8" s="1">
        <v>4575572</v>
      </c>
      <c r="L8" s="1">
        <v>1433025248.05</v>
      </c>
      <c r="M8" s="1">
        <v>46168</v>
      </c>
      <c r="N8" s="3">
        <f>IF(ISERR(LN(Table1835[[#This Row],[Close Price]]/I7)),"-",LN(Table1835[[#This Row],[Close Price]]/I7))</f>
        <v>1.9257378745466049E-2</v>
      </c>
    </row>
    <row r="9" spans="1:14" x14ac:dyDescent="0.3">
      <c r="A9" s="1" t="s">
        <v>42</v>
      </c>
      <c r="B9" s="1" t="s">
        <v>14</v>
      </c>
      <c r="C9" s="2">
        <v>43110</v>
      </c>
      <c r="D9" s="1">
        <v>317.2</v>
      </c>
      <c r="E9" s="1">
        <v>316.39999999999998</v>
      </c>
      <c r="F9" s="1">
        <v>327.85</v>
      </c>
      <c r="G9" s="1">
        <v>315.10000000000002</v>
      </c>
      <c r="H9" s="1">
        <v>326.39999999999998</v>
      </c>
      <c r="I9" s="1">
        <v>326.7</v>
      </c>
      <c r="J9" s="1">
        <v>322.7</v>
      </c>
      <c r="K9" s="1">
        <v>3811138</v>
      </c>
      <c r="L9" s="1">
        <v>1229865734.8</v>
      </c>
      <c r="M9" s="1">
        <v>36772</v>
      </c>
      <c r="N9" s="3">
        <f>IF(ISERR(LN(Table1835[[#This Row],[Close Price]]/I8)),"-",LN(Table1835[[#This Row],[Close Price]]/I8))</f>
        <v>2.9509828846331462E-2</v>
      </c>
    </row>
    <row r="10" spans="1:14" x14ac:dyDescent="0.3">
      <c r="A10" s="1" t="s">
        <v>42</v>
      </c>
      <c r="B10" s="1" t="s">
        <v>14</v>
      </c>
      <c r="C10" s="2">
        <v>43111</v>
      </c>
      <c r="D10" s="1">
        <v>326.7</v>
      </c>
      <c r="E10" s="1">
        <v>323.55</v>
      </c>
      <c r="F10" s="1">
        <v>326.05</v>
      </c>
      <c r="G10" s="1">
        <v>319</v>
      </c>
      <c r="H10" s="1">
        <v>320.05</v>
      </c>
      <c r="I10" s="1">
        <v>321.10000000000002</v>
      </c>
      <c r="J10" s="1">
        <v>322.79000000000002</v>
      </c>
      <c r="K10" s="1">
        <v>2116462</v>
      </c>
      <c r="L10" s="1">
        <v>683181635.89999998</v>
      </c>
      <c r="M10" s="1">
        <v>24600</v>
      </c>
      <c r="N10" s="3">
        <f>IF(ISERR(LN(Table1835[[#This Row],[Close Price]]/I9)),"-",LN(Table1835[[#This Row],[Close Price]]/I9))</f>
        <v>-1.728971751155613E-2</v>
      </c>
    </row>
    <row r="11" spans="1:14" x14ac:dyDescent="0.3">
      <c r="A11" s="1" t="s">
        <v>42</v>
      </c>
      <c r="B11" s="1" t="s">
        <v>14</v>
      </c>
      <c r="C11" s="2">
        <v>43112</v>
      </c>
      <c r="D11" s="1">
        <v>321.10000000000002</v>
      </c>
      <c r="E11" s="1">
        <v>321</v>
      </c>
      <c r="F11" s="1">
        <v>323.75</v>
      </c>
      <c r="G11" s="1">
        <v>317.2</v>
      </c>
      <c r="H11" s="1">
        <v>320</v>
      </c>
      <c r="I11" s="1">
        <v>318.8</v>
      </c>
      <c r="J11" s="1">
        <v>319.36</v>
      </c>
      <c r="K11" s="1">
        <v>3162664</v>
      </c>
      <c r="L11" s="1">
        <v>1010015589.3</v>
      </c>
      <c r="M11" s="1">
        <v>31980</v>
      </c>
      <c r="N11" s="3">
        <f>IF(ISERR(LN(Table1835[[#This Row],[Close Price]]/I10)),"-",LN(Table1835[[#This Row],[Close Price]]/I10))</f>
        <v>-7.188654179408299E-3</v>
      </c>
    </row>
    <row r="12" spans="1:14" x14ac:dyDescent="0.3">
      <c r="A12" s="1" t="s">
        <v>42</v>
      </c>
      <c r="B12" s="1" t="s">
        <v>14</v>
      </c>
      <c r="C12" s="2">
        <v>43115</v>
      </c>
      <c r="D12" s="1">
        <v>318.8</v>
      </c>
      <c r="E12" s="1">
        <v>318.85000000000002</v>
      </c>
      <c r="F12" s="1">
        <v>324.25</v>
      </c>
      <c r="G12" s="1">
        <v>313.39999999999998</v>
      </c>
      <c r="H12" s="1">
        <v>315.45</v>
      </c>
      <c r="I12" s="1">
        <v>315</v>
      </c>
      <c r="J12" s="1">
        <v>318.70999999999998</v>
      </c>
      <c r="K12" s="1">
        <v>1195210</v>
      </c>
      <c r="L12" s="1">
        <v>380923016.60000002</v>
      </c>
      <c r="M12" s="1">
        <v>11831</v>
      </c>
      <c r="N12" s="3">
        <f>IF(ISERR(LN(Table1835[[#This Row],[Close Price]]/I11)),"-",LN(Table1835[[#This Row],[Close Price]]/I11))</f>
        <v>-1.1991308090426924E-2</v>
      </c>
    </row>
    <row r="13" spans="1:14" x14ac:dyDescent="0.3">
      <c r="A13" s="1" t="s">
        <v>42</v>
      </c>
      <c r="B13" s="1" t="s">
        <v>14</v>
      </c>
      <c r="C13" s="2">
        <v>43116</v>
      </c>
      <c r="D13" s="1">
        <v>315</v>
      </c>
      <c r="E13" s="1">
        <v>316.89999999999998</v>
      </c>
      <c r="F13" s="1">
        <v>334</v>
      </c>
      <c r="G13" s="1">
        <v>316</v>
      </c>
      <c r="H13" s="1">
        <v>333.6</v>
      </c>
      <c r="I13" s="1">
        <v>331.95</v>
      </c>
      <c r="J13" s="1">
        <v>327.94</v>
      </c>
      <c r="K13" s="1">
        <v>6166445</v>
      </c>
      <c r="L13" s="1">
        <v>2022247790.6500001</v>
      </c>
      <c r="M13" s="1">
        <v>65076</v>
      </c>
      <c r="N13" s="3">
        <f>IF(ISERR(LN(Table1835[[#This Row],[Close Price]]/I12)),"-",LN(Table1835[[#This Row],[Close Price]]/I12))</f>
        <v>5.2411716339535237E-2</v>
      </c>
    </row>
    <row r="14" spans="1:14" x14ac:dyDescent="0.3">
      <c r="A14" s="1" t="s">
        <v>42</v>
      </c>
      <c r="B14" s="1" t="s">
        <v>14</v>
      </c>
      <c r="C14" s="2">
        <v>43117</v>
      </c>
      <c r="D14" s="1">
        <v>331.95</v>
      </c>
      <c r="E14" s="1">
        <v>333</v>
      </c>
      <c r="F14" s="1">
        <v>333.5</v>
      </c>
      <c r="G14" s="1">
        <v>325</v>
      </c>
      <c r="H14" s="1">
        <v>325.95</v>
      </c>
      <c r="I14" s="1">
        <v>325.7</v>
      </c>
      <c r="J14" s="1">
        <v>327.39999999999998</v>
      </c>
      <c r="K14" s="1">
        <v>3042506</v>
      </c>
      <c r="L14" s="1">
        <v>996129936.39999998</v>
      </c>
      <c r="M14" s="1">
        <v>45360</v>
      </c>
      <c r="N14" s="3">
        <f>IF(ISERR(LN(Table1835[[#This Row],[Close Price]]/I13)),"-",LN(Table1835[[#This Row],[Close Price]]/I13))</f>
        <v>-1.9007642882980503E-2</v>
      </c>
    </row>
    <row r="15" spans="1:14" x14ac:dyDescent="0.3">
      <c r="A15" s="1" t="s">
        <v>42</v>
      </c>
      <c r="B15" s="1" t="s">
        <v>14</v>
      </c>
      <c r="C15" s="2">
        <v>43118</v>
      </c>
      <c r="D15" s="1">
        <v>325.7</v>
      </c>
      <c r="E15" s="1">
        <v>327</v>
      </c>
      <c r="F15" s="1">
        <v>328.25</v>
      </c>
      <c r="G15" s="1">
        <v>322.14999999999998</v>
      </c>
      <c r="H15" s="1">
        <v>327</v>
      </c>
      <c r="I15" s="1">
        <v>325.35000000000002</v>
      </c>
      <c r="J15" s="1">
        <v>324.47000000000003</v>
      </c>
      <c r="K15" s="1">
        <v>1770781</v>
      </c>
      <c r="L15" s="1">
        <v>574570068.14999998</v>
      </c>
      <c r="M15" s="1">
        <v>26842</v>
      </c>
      <c r="N15" s="3">
        <f>IF(ISERR(LN(Table1835[[#This Row],[Close Price]]/I14)),"-",LN(Table1835[[#This Row],[Close Price]]/I14))</f>
        <v>-1.0751863411945781E-3</v>
      </c>
    </row>
    <row r="16" spans="1:14" x14ac:dyDescent="0.3">
      <c r="A16" s="1" t="s">
        <v>42</v>
      </c>
      <c r="B16" s="1" t="s">
        <v>14</v>
      </c>
      <c r="C16" s="2">
        <v>43119</v>
      </c>
      <c r="D16" s="1">
        <v>325.35000000000002</v>
      </c>
      <c r="E16" s="1">
        <v>327</v>
      </c>
      <c r="F16" s="1">
        <v>330</v>
      </c>
      <c r="G16" s="1">
        <v>320.5</v>
      </c>
      <c r="H16" s="1">
        <v>328.8</v>
      </c>
      <c r="I16" s="1">
        <v>328.95</v>
      </c>
      <c r="J16" s="1">
        <v>326.17</v>
      </c>
      <c r="K16" s="1">
        <v>1608101</v>
      </c>
      <c r="L16" s="1">
        <v>524520547.55000001</v>
      </c>
      <c r="M16" s="1">
        <v>21508</v>
      </c>
      <c r="N16" s="3">
        <f>IF(ISERR(LN(Table1835[[#This Row],[Close Price]]/I15)),"-",LN(Table1835[[#This Row],[Close Price]]/I15))</f>
        <v>1.1004237591013778E-2</v>
      </c>
    </row>
    <row r="17" spans="1:14" x14ac:dyDescent="0.3">
      <c r="A17" s="1" t="s">
        <v>42</v>
      </c>
      <c r="B17" s="1" t="s">
        <v>14</v>
      </c>
      <c r="C17" s="2">
        <v>43122</v>
      </c>
      <c r="D17" s="1">
        <v>328.95</v>
      </c>
      <c r="E17" s="1">
        <v>317</v>
      </c>
      <c r="F17" s="1">
        <v>328.95</v>
      </c>
      <c r="G17" s="1">
        <v>317</v>
      </c>
      <c r="H17" s="1">
        <v>322.2</v>
      </c>
      <c r="I17" s="1">
        <v>321.55</v>
      </c>
      <c r="J17" s="1">
        <v>322.8</v>
      </c>
      <c r="K17" s="1">
        <v>4572569</v>
      </c>
      <c r="L17" s="1">
        <v>1476009659.5999999</v>
      </c>
      <c r="M17" s="1">
        <v>34241</v>
      </c>
      <c r="N17" s="3">
        <f>IF(ISERR(LN(Table1835[[#This Row],[Close Price]]/I16)),"-",LN(Table1835[[#This Row],[Close Price]]/I16))</f>
        <v>-2.2752710951134642E-2</v>
      </c>
    </row>
    <row r="18" spans="1:14" x14ac:dyDescent="0.3">
      <c r="A18" s="1" t="s">
        <v>42</v>
      </c>
      <c r="B18" s="1" t="s">
        <v>14</v>
      </c>
      <c r="C18" s="2">
        <v>43123</v>
      </c>
      <c r="D18" s="1">
        <v>321.55</v>
      </c>
      <c r="E18" s="1">
        <v>322.10000000000002</v>
      </c>
      <c r="F18" s="1">
        <v>322.95</v>
      </c>
      <c r="G18" s="1">
        <v>313.39999999999998</v>
      </c>
      <c r="H18" s="1">
        <v>316.39999999999998</v>
      </c>
      <c r="I18" s="1">
        <v>315.25</v>
      </c>
      <c r="J18" s="1">
        <v>316.45</v>
      </c>
      <c r="K18" s="1">
        <v>3230027</v>
      </c>
      <c r="L18" s="1">
        <v>1022142484.05</v>
      </c>
      <c r="M18" s="1">
        <v>36233</v>
      </c>
      <c r="N18" s="3">
        <f>IF(ISERR(LN(Table1835[[#This Row],[Close Price]]/I17)),"-",LN(Table1835[[#This Row],[Close Price]]/I17))</f>
        <v>-1.9787077735843199E-2</v>
      </c>
    </row>
    <row r="19" spans="1:14" x14ac:dyDescent="0.3">
      <c r="A19" s="1" t="s">
        <v>42</v>
      </c>
      <c r="B19" s="1" t="s">
        <v>14</v>
      </c>
      <c r="C19" s="2">
        <v>43124</v>
      </c>
      <c r="D19" s="1">
        <v>315.25</v>
      </c>
      <c r="E19" s="1">
        <v>316.5</v>
      </c>
      <c r="F19" s="1">
        <v>323.39999999999998</v>
      </c>
      <c r="G19" s="1">
        <v>312.2</v>
      </c>
      <c r="H19" s="1">
        <v>313.39999999999998</v>
      </c>
      <c r="I19" s="1">
        <v>313.95</v>
      </c>
      <c r="J19" s="1">
        <v>317.12</v>
      </c>
      <c r="K19" s="1">
        <v>6578273</v>
      </c>
      <c r="L19" s="1">
        <v>2086092062.45</v>
      </c>
      <c r="M19" s="1">
        <v>74857</v>
      </c>
      <c r="N19" s="3">
        <f>IF(ISERR(LN(Table1835[[#This Row],[Close Price]]/I18)),"-",LN(Table1835[[#This Row],[Close Price]]/I18))</f>
        <v>-4.1322372849104949E-3</v>
      </c>
    </row>
    <row r="20" spans="1:14" x14ac:dyDescent="0.3">
      <c r="A20" s="1" t="s">
        <v>42</v>
      </c>
      <c r="B20" s="1" t="s">
        <v>14</v>
      </c>
      <c r="C20" s="2">
        <v>43125</v>
      </c>
      <c r="D20" s="1">
        <v>313.95</v>
      </c>
      <c r="E20" s="1">
        <v>315.7</v>
      </c>
      <c r="F20" s="1">
        <v>318</v>
      </c>
      <c r="G20" s="1">
        <v>308.75</v>
      </c>
      <c r="H20" s="1">
        <v>314</v>
      </c>
      <c r="I20" s="1">
        <v>311.95</v>
      </c>
      <c r="J20" s="1">
        <v>312.64999999999998</v>
      </c>
      <c r="K20" s="1">
        <v>8298689</v>
      </c>
      <c r="L20" s="1">
        <v>2594606857.6500001</v>
      </c>
      <c r="M20" s="1">
        <v>64310</v>
      </c>
      <c r="N20" s="3">
        <f>IF(ISERR(LN(Table1835[[#This Row],[Close Price]]/I19)),"-",LN(Table1835[[#This Row],[Close Price]]/I19))</f>
        <v>-6.3908190033230778E-3</v>
      </c>
    </row>
    <row r="21" spans="1:14" x14ac:dyDescent="0.3">
      <c r="A21" s="1" t="s">
        <v>42</v>
      </c>
      <c r="B21" s="1" t="s">
        <v>14</v>
      </c>
      <c r="C21" s="2">
        <v>43129</v>
      </c>
      <c r="D21" s="1">
        <v>311.95</v>
      </c>
      <c r="E21" s="1">
        <v>314.10000000000002</v>
      </c>
      <c r="F21" s="1">
        <v>316.10000000000002</v>
      </c>
      <c r="G21" s="1">
        <v>309.60000000000002</v>
      </c>
      <c r="H21" s="1">
        <v>310.45</v>
      </c>
      <c r="I21" s="1">
        <v>311.14999999999998</v>
      </c>
      <c r="J21" s="1">
        <v>312.14999999999998</v>
      </c>
      <c r="K21" s="1">
        <v>3523977</v>
      </c>
      <c r="L21" s="1">
        <v>1100002569.9000001</v>
      </c>
      <c r="M21" s="1">
        <v>46303</v>
      </c>
      <c r="N21" s="3">
        <f>IF(ISERR(LN(Table1835[[#This Row],[Close Price]]/I20)),"-",LN(Table1835[[#This Row],[Close Price]]/I20))</f>
        <v>-2.5678075415685592E-3</v>
      </c>
    </row>
    <row r="22" spans="1:14" x14ac:dyDescent="0.3">
      <c r="A22" s="1" t="s">
        <v>42</v>
      </c>
      <c r="B22" s="1" t="s">
        <v>14</v>
      </c>
      <c r="C22" s="2">
        <v>43130</v>
      </c>
      <c r="D22" s="1">
        <v>311.14999999999998</v>
      </c>
      <c r="E22" s="1">
        <v>309.55</v>
      </c>
      <c r="F22" s="1">
        <v>312.3</v>
      </c>
      <c r="G22" s="1">
        <v>304.7</v>
      </c>
      <c r="H22" s="1">
        <v>307.10000000000002</v>
      </c>
      <c r="I22" s="1">
        <v>307.3</v>
      </c>
      <c r="J22" s="1">
        <v>306.85000000000002</v>
      </c>
      <c r="K22" s="1">
        <v>2279998</v>
      </c>
      <c r="L22" s="1">
        <v>699610426.70000005</v>
      </c>
      <c r="M22" s="1">
        <v>31685</v>
      </c>
      <c r="N22" s="3">
        <f>IF(ISERR(LN(Table1835[[#This Row],[Close Price]]/I21)),"-",LN(Table1835[[#This Row],[Close Price]]/I21))</f>
        <v>-1.2450641878787768E-2</v>
      </c>
    </row>
    <row r="23" spans="1:14" x14ac:dyDescent="0.3">
      <c r="A23" s="1" t="s">
        <v>42</v>
      </c>
      <c r="B23" s="1" t="s">
        <v>14</v>
      </c>
      <c r="C23" s="2">
        <v>43131</v>
      </c>
      <c r="D23" s="1">
        <v>307.3</v>
      </c>
      <c r="E23" s="1">
        <v>306.10000000000002</v>
      </c>
      <c r="F23" s="1">
        <v>308.95</v>
      </c>
      <c r="G23" s="1">
        <v>301.55</v>
      </c>
      <c r="H23" s="1">
        <v>305.05</v>
      </c>
      <c r="I23" s="1">
        <v>304.7</v>
      </c>
      <c r="J23" s="1">
        <v>304.07</v>
      </c>
      <c r="K23" s="1">
        <v>2823913</v>
      </c>
      <c r="L23" s="1">
        <v>858680117.20000005</v>
      </c>
      <c r="M23" s="1">
        <v>29418</v>
      </c>
      <c r="N23" s="3">
        <f>IF(ISERR(LN(Table1835[[#This Row],[Close Price]]/I22)),"-",LN(Table1835[[#This Row],[Close Price]]/I22))</f>
        <v>-8.4967831447756818E-3</v>
      </c>
    </row>
    <row r="24" spans="1:14" x14ac:dyDescent="0.3">
      <c r="A24" s="1" t="s">
        <v>42</v>
      </c>
      <c r="B24" s="1" t="s">
        <v>14</v>
      </c>
      <c r="C24" s="2">
        <v>43132</v>
      </c>
      <c r="D24" s="1">
        <v>304.7</v>
      </c>
      <c r="E24" s="1">
        <v>305.05</v>
      </c>
      <c r="F24" s="1">
        <v>309.10000000000002</v>
      </c>
      <c r="G24" s="1">
        <v>300</v>
      </c>
      <c r="H24" s="1">
        <v>301.5</v>
      </c>
      <c r="I24" s="1">
        <v>300.75</v>
      </c>
      <c r="J24" s="1">
        <v>303.77</v>
      </c>
      <c r="K24" s="1">
        <v>2202328</v>
      </c>
      <c r="L24" s="1">
        <v>668991867.29999995</v>
      </c>
      <c r="M24" s="1">
        <v>36853</v>
      </c>
      <c r="N24" s="3">
        <f>IF(ISERR(LN(Table1835[[#This Row],[Close Price]]/I23)),"-",LN(Table1835[[#This Row],[Close Price]]/I23))</f>
        <v>-1.3048331136875042E-2</v>
      </c>
    </row>
    <row r="25" spans="1:14" x14ac:dyDescent="0.3">
      <c r="A25" s="1" t="s">
        <v>42</v>
      </c>
      <c r="B25" s="1" t="s">
        <v>14</v>
      </c>
      <c r="C25" s="2">
        <v>43133</v>
      </c>
      <c r="D25" s="1">
        <v>300.75</v>
      </c>
      <c r="E25" s="1">
        <v>299.3</v>
      </c>
      <c r="F25" s="1">
        <v>302.45</v>
      </c>
      <c r="G25" s="1">
        <v>295.2</v>
      </c>
      <c r="H25" s="1">
        <v>300.05</v>
      </c>
      <c r="I25" s="1">
        <v>300.60000000000002</v>
      </c>
      <c r="J25" s="1">
        <v>299.45</v>
      </c>
      <c r="K25" s="1">
        <v>2517624</v>
      </c>
      <c r="L25" s="1">
        <v>753891190.70000005</v>
      </c>
      <c r="M25" s="1">
        <v>40062</v>
      </c>
      <c r="N25" s="3">
        <f>IF(ISERR(LN(Table1835[[#This Row],[Close Price]]/I24)),"-",LN(Table1835[[#This Row],[Close Price]]/I24))</f>
        <v>-4.9887753591408969E-4</v>
      </c>
    </row>
    <row r="26" spans="1:14" x14ac:dyDescent="0.3">
      <c r="A26" s="1" t="s">
        <v>42</v>
      </c>
      <c r="B26" s="1" t="s">
        <v>14</v>
      </c>
      <c r="C26" s="2">
        <v>43136</v>
      </c>
      <c r="D26" s="1">
        <v>300.60000000000002</v>
      </c>
      <c r="E26" s="1">
        <v>298</v>
      </c>
      <c r="F26" s="1">
        <v>305.55</v>
      </c>
      <c r="G26" s="1">
        <v>295.95</v>
      </c>
      <c r="H26" s="1">
        <v>298.45</v>
      </c>
      <c r="I26" s="1">
        <v>298.75</v>
      </c>
      <c r="J26" s="1">
        <v>300.64</v>
      </c>
      <c r="K26" s="1">
        <v>2194146</v>
      </c>
      <c r="L26" s="1">
        <v>659657502.45000005</v>
      </c>
      <c r="M26" s="1">
        <v>49410</v>
      </c>
      <c r="N26" s="3">
        <f>IF(ISERR(LN(Table1835[[#This Row],[Close Price]]/I25)),"-",LN(Table1835[[#This Row],[Close Price]]/I25))</f>
        <v>-6.1733740731538004E-3</v>
      </c>
    </row>
    <row r="27" spans="1:14" x14ac:dyDescent="0.3">
      <c r="A27" s="1" t="s">
        <v>42</v>
      </c>
      <c r="B27" s="1" t="s">
        <v>14</v>
      </c>
      <c r="C27" s="2">
        <v>43137</v>
      </c>
      <c r="D27" s="1">
        <v>298.75</v>
      </c>
      <c r="E27" s="1">
        <v>291.7</v>
      </c>
      <c r="F27" s="1">
        <v>296.14999999999998</v>
      </c>
      <c r="G27" s="1">
        <v>290.10000000000002</v>
      </c>
      <c r="H27" s="1">
        <v>294.89999999999998</v>
      </c>
      <c r="I27" s="1">
        <v>294.64999999999998</v>
      </c>
      <c r="J27" s="1">
        <v>293.39999999999998</v>
      </c>
      <c r="K27" s="1">
        <v>2433492</v>
      </c>
      <c r="L27" s="1">
        <v>713984596.04999995</v>
      </c>
      <c r="M27" s="1">
        <v>36379</v>
      </c>
      <c r="N27" s="3">
        <f>IF(ISERR(LN(Table1835[[#This Row],[Close Price]]/I26)),"-",LN(Table1835[[#This Row],[Close Price]]/I26))</f>
        <v>-1.3818891961798157E-2</v>
      </c>
    </row>
    <row r="28" spans="1:14" x14ac:dyDescent="0.3">
      <c r="A28" s="1" t="s">
        <v>42</v>
      </c>
      <c r="B28" s="1" t="s">
        <v>14</v>
      </c>
      <c r="C28" s="2">
        <v>43138</v>
      </c>
      <c r="D28" s="1">
        <v>294.64999999999998</v>
      </c>
      <c r="E28" s="1">
        <v>298.2</v>
      </c>
      <c r="F28" s="1">
        <v>298.2</v>
      </c>
      <c r="G28" s="1">
        <v>288</v>
      </c>
      <c r="H28" s="1">
        <v>289.25</v>
      </c>
      <c r="I28" s="1">
        <v>289.35000000000002</v>
      </c>
      <c r="J28" s="1">
        <v>290.7</v>
      </c>
      <c r="K28" s="1">
        <v>2498537</v>
      </c>
      <c r="L28" s="1">
        <v>726337192.20000005</v>
      </c>
      <c r="M28" s="1">
        <v>47328</v>
      </c>
      <c r="N28" s="3">
        <f>IF(ISERR(LN(Table1835[[#This Row],[Close Price]]/I27)),"-",LN(Table1835[[#This Row],[Close Price]]/I27))</f>
        <v>-1.8151183264074378E-2</v>
      </c>
    </row>
    <row r="29" spans="1:14" x14ac:dyDescent="0.3">
      <c r="A29" s="1" t="s">
        <v>42</v>
      </c>
      <c r="B29" s="1" t="s">
        <v>14</v>
      </c>
      <c r="C29" s="2">
        <v>43139</v>
      </c>
      <c r="D29" s="1">
        <v>289.35000000000002</v>
      </c>
      <c r="E29" s="1">
        <v>290.10000000000002</v>
      </c>
      <c r="F29" s="1">
        <v>294.64999999999998</v>
      </c>
      <c r="G29" s="1">
        <v>287.05</v>
      </c>
      <c r="H29" s="1">
        <v>289.85000000000002</v>
      </c>
      <c r="I29" s="1">
        <v>289.8</v>
      </c>
      <c r="J29" s="1">
        <v>291.27</v>
      </c>
      <c r="K29" s="1">
        <v>5297067</v>
      </c>
      <c r="L29" s="1">
        <v>1542872348.3499999</v>
      </c>
      <c r="M29" s="1">
        <v>56013</v>
      </c>
      <c r="N29" s="3">
        <f>IF(ISERR(LN(Table1835[[#This Row],[Close Price]]/I28)),"-",LN(Table1835[[#This Row],[Close Price]]/I28))</f>
        <v>1.5540018667340989E-3</v>
      </c>
    </row>
    <row r="30" spans="1:14" x14ac:dyDescent="0.3">
      <c r="A30" s="1" t="s">
        <v>42</v>
      </c>
      <c r="B30" s="1" t="s">
        <v>14</v>
      </c>
      <c r="C30" s="2">
        <v>43140</v>
      </c>
      <c r="D30" s="1">
        <v>289.8</v>
      </c>
      <c r="E30" s="1">
        <v>289</v>
      </c>
      <c r="F30" s="1">
        <v>289</v>
      </c>
      <c r="G30" s="1">
        <v>284</v>
      </c>
      <c r="H30" s="1">
        <v>285.25</v>
      </c>
      <c r="I30" s="1">
        <v>285</v>
      </c>
      <c r="J30" s="1">
        <v>285.41000000000003</v>
      </c>
      <c r="K30" s="1">
        <v>3151977</v>
      </c>
      <c r="L30" s="1">
        <v>899616329.10000002</v>
      </c>
      <c r="M30" s="1">
        <v>51271</v>
      </c>
      <c r="N30" s="3">
        <f>IF(ISERR(LN(Table1835[[#This Row],[Close Price]]/I29)),"-",LN(Table1835[[#This Row],[Close Price]]/I29))</f>
        <v>-1.6701849617931471E-2</v>
      </c>
    </row>
    <row r="31" spans="1:14" x14ac:dyDescent="0.3">
      <c r="A31" s="1" t="s">
        <v>42</v>
      </c>
      <c r="B31" s="1" t="s">
        <v>14</v>
      </c>
      <c r="C31" s="2">
        <v>43143</v>
      </c>
      <c r="D31" s="1">
        <v>285</v>
      </c>
      <c r="E31" s="1">
        <v>287.89999999999998</v>
      </c>
      <c r="F31" s="1">
        <v>290.95</v>
      </c>
      <c r="G31" s="1">
        <v>285.89999999999998</v>
      </c>
      <c r="H31" s="1">
        <v>289.05</v>
      </c>
      <c r="I31" s="1">
        <v>288.95</v>
      </c>
      <c r="J31" s="1">
        <v>289.07</v>
      </c>
      <c r="K31" s="1">
        <v>2520859</v>
      </c>
      <c r="L31" s="1">
        <v>728692735.95000005</v>
      </c>
      <c r="M31" s="1">
        <v>44518</v>
      </c>
      <c r="N31" s="3">
        <f>IF(ISERR(LN(Table1835[[#This Row],[Close Price]]/I30)),"-",LN(Table1835[[#This Row],[Close Price]]/I30))</f>
        <v>1.3764482495136345E-2</v>
      </c>
    </row>
    <row r="32" spans="1:14" x14ac:dyDescent="0.3">
      <c r="A32" s="1" t="s">
        <v>42</v>
      </c>
      <c r="B32" s="1" t="s">
        <v>14</v>
      </c>
      <c r="C32" s="2">
        <v>43145</v>
      </c>
      <c r="D32" s="1">
        <v>288.95</v>
      </c>
      <c r="E32" s="1">
        <v>290</v>
      </c>
      <c r="F32" s="1">
        <v>296.75</v>
      </c>
      <c r="G32" s="1">
        <v>289.55</v>
      </c>
      <c r="H32" s="1">
        <v>291.64999999999998</v>
      </c>
      <c r="I32" s="1">
        <v>293.45</v>
      </c>
      <c r="J32" s="1">
        <v>294.27</v>
      </c>
      <c r="K32" s="1">
        <v>3023672</v>
      </c>
      <c r="L32" s="1">
        <v>889775627.45000005</v>
      </c>
      <c r="M32" s="1">
        <v>53749</v>
      </c>
      <c r="N32" s="3">
        <f>IF(ISERR(LN(Table1835[[#This Row],[Close Price]]/I31)),"-",LN(Table1835[[#This Row],[Close Price]]/I31))</f>
        <v>1.5453604240556425E-2</v>
      </c>
    </row>
    <row r="33" spans="1:14" x14ac:dyDescent="0.3">
      <c r="A33" s="1" t="s">
        <v>42</v>
      </c>
      <c r="B33" s="1" t="s">
        <v>14</v>
      </c>
      <c r="C33" s="2">
        <v>43146</v>
      </c>
      <c r="D33" s="1">
        <v>293.45</v>
      </c>
      <c r="E33" s="1">
        <v>295.60000000000002</v>
      </c>
      <c r="F33" s="1">
        <v>295.60000000000002</v>
      </c>
      <c r="G33" s="1">
        <v>290.45</v>
      </c>
      <c r="H33" s="1">
        <v>292.5</v>
      </c>
      <c r="I33" s="1">
        <v>292.5</v>
      </c>
      <c r="J33" s="1">
        <v>292.82</v>
      </c>
      <c r="K33" s="1">
        <v>1655650</v>
      </c>
      <c r="L33" s="1">
        <v>484806839.5</v>
      </c>
      <c r="M33" s="1">
        <v>29797</v>
      </c>
      <c r="N33" s="3">
        <f>IF(ISERR(LN(Table1835[[#This Row],[Close Price]]/I32)),"-",LN(Table1835[[#This Row],[Close Price]]/I32))</f>
        <v>-3.2426003324323252E-3</v>
      </c>
    </row>
    <row r="34" spans="1:14" x14ac:dyDescent="0.3">
      <c r="A34" s="1" t="s">
        <v>42</v>
      </c>
      <c r="B34" s="1" t="s">
        <v>14</v>
      </c>
      <c r="C34" s="2">
        <v>43147</v>
      </c>
      <c r="D34" s="1">
        <v>292.5</v>
      </c>
      <c r="E34" s="1">
        <v>292.95</v>
      </c>
      <c r="F34" s="1">
        <v>295.89999999999998</v>
      </c>
      <c r="G34" s="1">
        <v>290.05</v>
      </c>
      <c r="H34" s="1">
        <v>291.5</v>
      </c>
      <c r="I34" s="1">
        <v>291</v>
      </c>
      <c r="J34" s="1">
        <v>293.27</v>
      </c>
      <c r="K34" s="1">
        <v>3078393</v>
      </c>
      <c r="L34" s="1">
        <v>902788826.89999998</v>
      </c>
      <c r="M34" s="1">
        <v>20949</v>
      </c>
      <c r="N34" s="3">
        <f>IF(ISERR(LN(Table1835[[#This Row],[Close Price]]/I33)),"-",LN(Table1835[[#This Row],[Close Price]]/I33))</f>
        <v>-5.1413995004186523E-3</v>
      </c>
    </row>
    <row r="35" spans="1:14" x14ac:dyDescent="0.3">
      <c r="A35" s="1" t="s">
        <v>42</v>
      </c>
      <c r="B35" s="1" t="s">
        <v>14</v>
      </c>
      <c r="C35" s="2">
        <v>43150</v>
      </c>
      <c r="D35" s="1">
        <v>291</v>
      </c>
      <c r="E35" s="1">
        <v>293</v>
      </c>
      <c r="F35" s="1">
        <v>293</v>
      </c>
      <c r="G35" s="1">
        <v>288.8</v>
      </c>
      <c r="H35" s="1">
        <v>291.25</v>
      </c>
      <c r="I35" s="1">
        <v>289.95</v>
      </c>
      <c r="J35" s="1">
        <v>290.45999999999998</v>
      </c>
      <c r="K35" s="1">
        <v>1657827</v>
      </c>
      <c r="L35" s="1">
        <v>481532996.89999998</v>
      </c>
      <c r="M35" s="1">
        <v>26914</v>
      </c>
      <c r="N35" s="3">
        <f>IF(ISERR(LN(Table1835[[#This Row],[Close Price]]/I34)),"-",LN(Table1835[[#This Row],[Close Price]]/I34))</f>
        <v>-3.6147728490429055E-3</v>
      </c>
    </row>
    <row r="36" spans="1:14" x14ac:dyDescent="0.3">
      <c r="A36" s="1" t="s">
        <v>42</v>
      </c>
      <c r="B36" s="1" t="s">
        <v>14</v>
      </c>
      <c r="C36" s="2">
        <v>43151</v>
      </c>
      <c r="D36" s="1">
        <v>289.95</v>
      </c>
      <c r="E36" s="1">
        <v>290</v>
      </c>
      <c r="F36" s="1">
        <v>293.25</v>
      </c>
      <c r="G36" s="1">
        <v>289.10000000000002</v>
      </c>
      <c r="H36" s="1">
        <v>292.5</v>
      </c>
      <c r="I36" s="1">
        <v>291.45</v>
      </c>
      <c r="J36" s="1">
        <v>291.58999999999997</v>
      </c>
      <c r="K36" s="1">
        <v>3435235</v>
      </c>
      <c r="L36" s="1">
        <v>1001693596.5</v>
      </c>
      <c r="M36" s="1">
        <v>35876</v>
      </c>
      <c r="N36" s="3">
        <f>IF(ISERR(LN(Table1835[[#This Row],[Close Price]]/I35)),"-",LN(Table1835[[#This Row],[Close Price]]/I35))</f>
        <v>5.1599701691091102E-3</v>
      </c>
    </row>
    <row r="37" spans="1:14" x14ac:dyDescent="0.3">
      <c r="A37" s="1" t="s">
        <v>42</v>
      </c>
      <c r="B37" s="1" t="s">
        <v>14</v>
      </c>
      <c r="C37" s="2">
        <v>43152</v>
      </c>
      <c r="D37" s="1">
        <v>291.45</v>
      </c>
      <c r="E37" s="1">
        <v>294</v>
      </c>
      <c r="F37" s="1">
        <v>294.85000000000002</v>
      </c>
      <c r="G37" s="1">
        <v>290.55</v>
      </c>
      <c r="H37" s="1">
        <v>292.89999999999998</v>
      </c>
      <c r="I37" s="1">
        <v>292.2</v>
      </c>
      <c r="J37" s="1">
        <v>292.58999999999997</v>
      </c>
      <c r="K37" s="1">
        <v>5155603</v>
      </c>
      <c r="L37" s="1">
        <v>1508484955.5</v>
      </c>
      <c r="M37" s="1">
        <v>68240</v>
      </c>
      <c r="N37" s="3">
        <f>IF(ISERR(LN(Table1835[[#This Row],[Close Price]]/I36)),"-",LN(Table1835[[#This Row],[Close Price]]/I36))</f>
        <v>2.5700348250403378E-3</v>
      </c>
    </row>
    <row r="38" spans="1:14" x14ac:dyDescent="0.3">
      <c r="A38" s="1" t="s">
        <v>42</v>
      </c>
      <c r="B38" s="1" t="s">
        <v>14</v>
      </c>
      <c r="C38" s="2">
        <v>43153</v>
      </c>
      <c r="D38" s="1">
        <v>292.2</v>
      </c>
      <c r="E38" s="1">
        <v>292.89999999999998</v>
      </c>
      <c r="F38" s="1">
        <v>294.25</v>
      </c>
      <c r="G38" s="1">
        <v>291.05</v>
      </c>
      <c r="H38" s="1">
        <v>292.5</v>
      </c>
      <c r="I38" s="1">
        <v>292.64999999999998</v>
      </c>
      <c r="J38" s="1">
        <v>292.70999999999998</v>
      </c>
      <c r="K38" s="1">
        <v>4814439</v>
      </c>
      <c r="L38" s="1">
        <v>1409241132.25</v>
      </c>
      <c r="M38" s="1">
        <v>51270</v>
      </c>
      <c r="N38" s="3">
        <f>IF(ISERR(LN(Table1835[[#This Row],[Close Price]]/I37)),"-",LN(Table1835[[#This Row],[Close Price]]/I37))</f>
        <v>1.5388564206307272E-3</v>
      </c>
    </row>
    <row r="39" spans="1:14" x14ac:dyDescent="0.3">
      <c r="A39" s="1" t="s">
        <v>42</v>
      </c>
      <c r="B39" s="1" t="s">
        <v>14</v>
      </c>
      <c r="C39" s="2">
        <v>43154</v>
      </c>
      <c r="D39" s="1">
        <v>292.64999999999998</v>
      </c>
      <c r="E39" s="1">
        <v>295.5</v>
      </c>
      <c r="F39" s="1">
        <v>295.95</v>
      </c>
      <c r="G39" s="1">
        <v>292.3</v>
      </c>
      <c r="H39" s="1">
        <v>294</v>
      </c>
      <c r="I39" s="1">
        <v>295</v>
      </c>
      <c r="J39" s="1">
        <v>294.18</v>
      </c>
      <c r="K39" s="1">
        <v>3667414</v>
      </c>
      <c r="L39" s="1">
        <v>1078868766.25</v>
      </c>
      <c r="M39" s="1">
        <v>48410</v>
      </c>
      <c r="N39" s="3">
        <f>IF(ISERR(LN(Table1835[[#This Row],[Close Price]]/I38)),"-",LN(Table1835[[#This Row],[Close Price]]/I38))</f>
        <v>7.998000602589931E-3</v>
      </c>
    </row>
    <row r="40" spans="1:14" x14ac:dyDescent="0.3">
      <c r="A40" s="1" t="s">
        <v>42</v>
      </c>
      <c r="B40" s="1" t="s">
        <v>14</v>
      </c>
      <c r="C40" s="2">
        <v>43157</v>
      </c>
      <c r="D40" s="1">
        <v>295</v>
      </c>
      <c r="E40" s="1">
        <v>294.8</v>
      </c>
      <c r="F40" s="1">
        <v>295.7</v>
      </c>
      <c r="G40" s="1">
        <v>290.39999999999998</v>
      </c>
      <c r="H40" s="1">
        <v>291.75</v>
      </c>
      <c r="I40" s="1">
        <v>291.60000000000002</v>
      </c>
      <c r="J40" s="1">
        <v>292.47000000000003</v>
      </c>
      <c r="K40" s="1">
        <v>5032102</v>
      </c>
      <c r="L40" s="1">
        <v>1471734192.55</v>
      </c>
      <c r="M40" s="1">
        <v>25607</v>
      </c>
      <c r="N40" s="3">
        <f>IF(ISERR(LN(Table1835[[#This Row],[Close Price]]/I39)),"-",LN(Table1835[[#This Row],[Close Price]]/I39))</f>
        <v>-1.159235620531667E-2</v>
      </c>
    </row>
    <row r="41" spans="1:14" x14ac:dyDescent="0.3">
      <c r="A41" s="1" t="s">
        <v>42</v>
      </c>
      <c r="B41" s="1" t="s">
        <v>14</v>
      </c>
      <c r="C41" s="2">
        <v>43158</v>
      </c>
      <c r="D41" s="1">
        <v>291.60000000000002</v>
      </c>
      <c r="E41" s="1">
        <v>292.45</v>
      </c>
      <c r="F41" s="1">
        <v>294.35000000000002</v>
      </c>
      <c r="G41" s="1">
        <v>291.14999999999998</v>
      </c>
      <c r="H41" s="1">
        <v>293</v>
      </c>
      <c r="I41" s="1">
        <v>291.75</v>
      </c>
      <c r="J41" s="1">
        <v>292.32</v>
      </c>
      <c r="K41" s="1">
        <v>3925139</v>
      </c>
      <c r="L41" s="1">
        <v>1147393505.4000001</v>
      </c>
      <c r="M41" s="1">
        <v>24432</v>
      </c>
      <c r="N41" s="3">
        <f>IF(ISERR(LN(Table1835[[#This Row],[Close Price]]/I40)),"-",LN(Table1835[[#This Row],[Close Price]]/I40))</f>
        <v>5.1427103216209955E-4</v>
      </c>
    </row>
    <row r="42" spans="1:14" x14ac:dyDescent="0.3">
      <c r="A42" s="1" t="s">
        <v>42</v>
      </c>
      <c r="B42" s="1" t="s">
        <v>14</v>
      </c>
      <c r="C42" s="2">
        <v>43159</v>
      </c>
      <c r="D42" s="1">
        <v>291.75</v>
      </c>
      <c r="E42" s="1">
        <v>293</v>
      </c>
      <c r="F42" s="1">
        <v>293.8</v>
      </c>
      <c r="G42" s="1">
        <v>289</v>
      </c>
      <c r="H42" s="1">
        <v>292.8</v>
      </c>
      <c r="I42" s="1">
        <v>292.8</v>
      </c>
      <c r="J42" s="1">
        <v>292.27</v>
      </c>
      <c r="K42" s="1">
        <v>5146717</v>
      </c>
      <c r="L42" s="1">
        <v>1504253371.6500001</v>
      </c>
      <c r="M42" s="1">
        <v>49642</v>
      </c>
      <c r="N42" s="3">
        <f>IF(ISERR(LN(Table1835[[#This Row],[Close Price]]/I41)),"-",LN(Table1835[[#This Row],[Close Price]]/I41))</f>
        <v>3.5925109204910976E-3</v>
      </c>
    </row>
    <row r="43" spans="1:14" x14ac:dyDescent="0.3">
      <c r="A43" s="1" t="s">
        <v>42</v>
      </c>
      <c r="B43" s="1" t="s">
        <v>14</v>
      </c>
      <c r="C43" s="2">
        <v>43160</v>
      </c>
      <c r="D43" s="1">
        <v>292.8</v>
      </c>
      <c r="E43" s="1">
        <v>292.8</v>
      </c>
      <c r="F43" s="1">
        <v>294.10000000000002</v>
      </c>
      <c r="G43" s="1">
        <v>291.2</v>
      </c>
      <c r="H43" s="1">
        <v>292.05</v>
      </c>
      <c r="I43" s="1">
        <v>292.5</v>
      </c>
      <c r="J43" s="1">
        <v>292.26</v>
      </c>
      <c r="K43" s="1">
        <v>4085785</v>
      </c>
      <c r="L43" s="1">
        <v>1194112500.3</v>
      </c>
      <c r="M43" s="1">
        <v>14918</v>
      </c>
      <c r="N43" s="3">
        <f>IF(ISERR(LN(Table1835[[#This Row],[Close Price]]/I42)),"-",LN(Table1835[[#This Row],[Close Price]]/I42))</f>
        <v>-1.025115415245297E-3</v>
      </c>
    </row>
    <row r="44" spans="1:14" x14ac:dyDescent="0.3">
      <c r="A44" s="1" t="s">
        <v>42</v>
      </c>
      <c r="B44" s="1" t="s">
        <v>14</v>
      </c>
      <c r="C44" s="2">
        <v>43164</v>
      </c>
      <c r="D44" s="1">
        <v>292.5</v>
      </c>
      <c r="E44" s="1">
        <v>293.60000000000002</v>
      </c>
      <c r="F44" s="1">
        <v>293.75</v>
      </c>
      <c r="G44" s="1">
        <v>289.8</v>
      </c>
      <c r="H44" s="1">
        <v>290.35000000000002</v>
      </c>
      <c r="I44" s="1">
        <v>290.95</v>
      </c>
      <c r="J44" s="1">
        <v>291.64</v>
      </c>
      <c r="K44" s="1">
        <v>3748745</v>
      </c>
      <c r="L44" s="1">
        <v>1093301613.55</v>
      </c>
      <c r="M44" s="1">
        <v>27800</v>
      </c>
      <c r="N44" s="3">
        <f>IF(ISERR(LN(Table1835[[#This Row],[Close Price]]/I43)),"-",LN(Table1835[[#This Row],[Close Price]]/I43))</f>
        <v>-5.3132355692322771E-3</v>
      </c>
    </row>
    <row r="45" spans="1:14" x14ac:dyDescent="0.3">
      <c r="A45" s="1" t="s">
        <v>42</v>
      </c>
      <c r="B45" s="1" t="s">
        <v>14</v>
      </c>
      <c r="C45" s="2">
        <v>43165</v>
      </c>
      <c r="D45" s="1">
        <v>290.95</v>
      </c>
      <c r="E45" s="1">
        <v>291.25</v>
      </c>
      <c r="F45" s="1">
        <v>291.95</v>
      </c>
      <c r="G45" s="1">
        <v>286.14999999999998</v>
      </c>
      <c r="H45" s="1">
        <v>287.95</v>
      </c>
      <c r="I45" s="1">
        <v>286.95</v>
      </c>
      <c r="J45" s="1">
        <v>288.58999999999997</v>
      </c>
      <c r="K45" s="1">
        <v>4726588</v>
      </c>
      <c r="L45" s="1">
        <v>1364054031.05</v>
      </c>
      <c r="M45" s="1">
        <v>39527</v>
      </c>
      <c r="N45" s="3">
        <f>IF(ISERR(LN(Table1835[[#This Row],[Close Price]]/I44)),"-",LN(Table1835[[#This Row],[Close Price]]/I44))</f>
        <v>-1.3843446548307308E-2</v>
      </c>
    </row>
    <row r="46" spans="1:14" x14ac:dyDescent="0.3">
      <c r="A46" s="1" t="s">
        <v>42</v>
      </c>
      <c r="B46" s="1" t="s">
        <v>14</v>
      </c>
      <c r="C46" s="2">
        <v>43166</v>
      </c>
      <c r="D46" s="1">
        <v>286.95</v>
      </c>
      <c r="E46" s="1">
        <v>288.45</v>
      </c>
      <c r="F46" s="1">
        <v>290.85000000000002</v>
      </c>
      <c r="G46" s="1">
        <v>284.3</v>
      </c>
      <c r="H46" s="1">
        <v>284.75</v>
      </c>
      <c r="I46" s="1">
        <v>285.35000000000002</v>
      </c>
      <c r="J46" s="1">
        <v>287.76</v>
      </c>
      <c r="K46" s="1">
        <v>1825628</v>
      </c>
      <c r="L46" s="1">
        <v>525347301.69999999</v>
      </c>
      <c r="M46" s="1">
        <v>38944</v>
      </c>
      <c r="N46" s="3">
        <f>IF(ISERR(LN(Table1835[[#This Row],[Close Price]]/I45)),"-",LN(Table1835[[#This Row],[Close Price]]/I45))</f>
        <v>-5.5914875716543931E-3</v>
      </c>
    </row>
    <row r="47" spans="1:14" x14ac:dyDescent="0.3">
      <c r="A47" s="1" t="s">
        <v>42</v>
      </c>
      <c r="B47" s="1" t="s">
        <v>14</v>
      </c>
      <c r="C47" s="2">
        <v>43167</v>
      </c>
      <c r="D47" s="1">
        <v>285.35000000000002</v>
      </c>
      <c r="E47" s="1">
        <v>286.45</v>
      </c>
      <c r="F47" s="1">
        <v>287.75</v>
      </c>
      <c r="G47" s="1">
        <v>283.14999999999998</v>
      </c>
      <c r="H47" s="1">
        <v>285</v>
      </c>
      <c r="I47" s="1">
        <v>285.2</v>
      </c>
      <c r="J47" s="1">
        <v>285.89999999999998</v>
      </c>
      <c r="K47" s="1">
        <v>2020258</v>
      </c>
      <c r="L47" s="1">
        <v>577599205.39999998</v>
      </c>
      <c r="M47" s="1">
        <v>31093</v>
      </c>
      <c r="N47" s="3">
        <f>IF(ISERR(LN(Table1835[[#This Row],[Close Price]]/I46)),"-",LN(Table1835[[#This Row],[Close Price]]/I46))</f>
        <v>-5.2580844257630601E-4</v>
      </c>
    </row>
    <row r="48" spans="1:14" x14ac:dyDescent="0.3">
      <c r="A48" s="1" t="s">
        <v>42</v>
      </c>
      <c r="B48" s="1" t="s">
        <v>14</v>
      </c>
      <c r="C48" s="2">
        <v>43168</v>
      </c>
      <c r="D48" s="1">
        <v>285.2</v>
      </c>
      <c r="E48" s="1">
        <v>285</v>
      </c>
      <c r="F48" s="1">
        <v>287.89999999999998</v>
      </c>
      <c r="G48" s="1">
        <v>284.10000000000002</v>
      </c>
      <c r="H48" s="1">
        <v>285.35000000000002</v>
      </c>
      <c r="I48" s="1">
        <v>285.05</v>
      </c>
      <c r="J48" s="1">
        <v>285.97000000000003</v>
      </c>
      <c r="K48" s="1">
        <v>1005546</v>
      </c>
      <c r="L48" s="1">
        <v>287560484.25</v>
      </c>
      <c r="M48" s="1">
        <v>32522</v>
      </c>
      <c r="N48" s="3">
        <f>IF(ISERR(LN(Table1835[[#This Row],[Close Price]]/I47)),"-",LN(Table1835[[#This Row],[Close Price]]/I47))</f>
        <v>-5.2608506254992675E-4</v>
      </c>
    </row>
    <row r="49" spans="1:14" x14ac:dyDescent="0.3">
      <c r="A49" s="1" t="s">
        <v>42</v>
      </c>
      <c r="B49" s="1" t="s">
        <v>14</v>
      </c>
      <c r="C49" s="2">
        <v>43171</v>
      </c>
      <c r="D49" s="1">
        <v>285.05</v>
      </c>
      <c r="E49" s="1">
        <v>286.3</v>
      </c>
      <c r="F49" s="1">
        <v>292</v>
      </c>
      <c r="G49" s="1">
        <v>286.10000000000002</v>
      </c>
      <c r="H49" s="1">
        <v>290.85000000000002</v>
      </c>
      <c r="I49" s="1">
        <v>290.7</v>
      </c>
      <c r="J49" s="1">
        <v>290.24</v>
      </c>
      <c r="K49" s="1">
        <v>1746849</v>
      </c>
      <c r="L49" s="1">
        <v>506997844.5</v>
      </c>
      <c r="M49" s="1">
        <v>25616</v>
      </c>
      <c r="N49" s="3">
        <f>IF(ISERR(LN(Table1835[[#This Row],[Close Price]]/I48)),"-",LN(Table1835[[#This Row],[Close Price]]/I48))</f>
        <v>1.9627204087239274E-2</v>
      </c>
    </row>
    <row r="50" spans="1:14" x14ac:dyDescent="0.3">
      <c r="A50" s="1" t="s">
        <v>42</v>
      </c>
      <c r="B50" s="1" t="s">
        <v>14</v>
      </c>
      <c r="C50" s="2">
        <v>43172</v>
      </c>
      <c r="D50" s="1">
        <v>290.7</v>
      </c>
      <c r="E50" s="1">
        <v>292.5</v>
      </c>
      <c r="F50" s="1">
        <v>299.39999999999998</v>
      </c>
      <c r="G50" s="1">
        <v>292.5</v>
      </c>
      <c r="H50" s="1">
        <v>295.7</v>
      </c>
      <c r="I50" s="1">
        <v>296.60000000000002</v>
      </c>
      <c r="J50" s="1">
        <v>296.45</v>
      </c>
      <c r="K50" s="1">
        <v>3204842</v>
      </c>
      <c r="L50" s="1">
        <v>950070017.75</v>
      </c>
      <c r="M50" s="1">
        <v>44110</v>
      </c>
      <c r="N50" s="3">
        <f>IF(ISERR(LN(Table1835[[#This Row],[Close Price]]/I49)),"-",LN(Table1835[[#This Row],[Close Price]]/I49))</f>
        <v>2.0092622139001662E-2</v>
      </c>
    </row>
    <row r="51" spans="1:14" x14ac:dyDescent="0.3">
      <c r="A51" s="1" t="s">
        <v>42</v>
      </c>
      <c r="B51" s="1" t="s">
        <v>14</v>
      </c>
      <c r="C51" s="2">
        <v>43173</v>
      </c>
      <c r="D51" s="1">
        <v>296.60000000000002</v>
      </c>
      <c r="E51" s="1">
        <v>295</v>
      </c>
      <c r="F51" s="1">
        <v>296.60000000000002</v>
      </c>
      <c r="G51" s="1">
        <v>293</v>
      </c>
      <c r="H51" s="1">
        <v>294</v>
      </c>
      <c r="I51" s="1">
        <v>293.85000000000002</v>
      </c>
      <c r="J51" s="1">
        <v>294.33</v>
      </c>
      <c r="K51" s="1">
        <v>2080252</v>
      </c>
      <c r="L51" s="1">
        <v>612283390.5</v>
      </c>
      <c r="M51" s="1">
        <v>32873</v>
      </c>
      <c r="N51" s="3">
        <f>IF(ISERR(LN(Table1835[[#This Row],[Close Price]]/I50)),"-",LN(Table1835[[#This Row],[Close Price]]/I50))</f>
        <v>-9.3149966451722497E-3</v>
      </c>
    </row>
    <row r="52" spans="1:14" x14ac:dyDescent="0.3">
      <c r="A52" s="1" t="s">
        <v>42</v>
      </c>
      <c r="B52" s="1" t="s">
        <v>14</v>
      </c>
      <c r="C52" s="2">
        <v>43174</v>
      </c>
      <c r="D52" s="1">
        <v>293.85000000000002</v>
      </c>
      <c r="E52" s="1">
        <v>295.45</v>
      </c>
      <c r="F52" s="1">
        <v>302</v>
      </c>
      <c r="G52" s="1">
        <v>292</v>
      </c>
      <c r="H52" s="1">
        <v>293.25</v>
      </c>
      <c r="I52" s="1">
        <v>293.39999999999998</v>
      </c>
      <c r="J52" s="1">
        <v>297.04000000000002</v>
      </c>
      <c r="K52" s="1">
        <v>4942929</v>
      </c>
      <c r="L52" s="1">
        <v>1468263036.9000001</v>
      </c>
      <c r="M52" s="1">
        <v>67952</v>
      </c>
      <c r="N52" s="3">
        <f>IF(ISERR(LN(Table1835[[#This Row],[Close Price]]/I51)),"-",LN(Table1835[[#This Row],[Close Price]]/I51))</f>
        <v>-1.5325673497782273E-3</v>
      </c>
    </row>
    <row r="53" spans="1:14" x14ac:dyDescent="0.3">
      <c r="A53" s="1" t="s">
        <v>42</v>
      </c>
      <c r="B53" s="1" t="s">
        <v>14</v>
      </c>
      <c r="C53" s="2">
        <v>43175</v>
      </c>
      <c r="D53" s="1">
        <v>293.39999999999998</v>
      </c>
      <c r="E53" s="1">
        <v>295</v>
      </c>
      <c r="F53" s="1">
        <v>297.14999999999998</v>
      </c>
      <c r="G53" s="1">
        <v>291.05</v>
      </c>
      <c r="H53" s="1">
        <v>295</v>
      </c>
      <c r="I53" s="1">
        <v>295.75</v>
      </c>
      <c r="J53" s="1">
        <v>295.04000000000002</v>
      </c>
      <c r="K53" s="1">
        <v>4834160</v>
      </c>
      <c r="L53" s="1">
        <v>1426256555.4000001</v>
      </c>
      <c r="M53" s="1">
        <v>47550</v>
      </c>
      <c r="N53" s="3">
        <f>IF(ISERR(LN(Table1835[[#This Row],[Close Price]]/I52)),"-",LN(Table1835[[#This Row],[Close Price]]/I52))</f>
        <v>7.9776371496150019E-3</v>
      </c>
    </row>
    <row r="54" spans="1:14" x14ac:dyDescent="0.3">
      <c r="A54" s="1" t="s">
        <v>42</v>
      </c>
      <c r="B54" s="1" t="s">
        <v>14</v>
      </c>
      <c r="C54" s="2">
        <v>43178</v>
      </c>
      <c r="D54" s="1">
        <v>295.75</v>
      </c>
      <c r="E54" s="1">
        <v>293.55</v>
      </c>
      <c r="F54" s="1">
        <v>296.5</v>
      </c>
      <c r="G54" s="1">
        <v>286.60000000000002</v>
      </c>
      <c r="H54" s="1">
        <v>286.85000000000002</v>
      </c>
      <c r="I54" s="1">
        <v>288.64999999999998</v>
      </c>
      <c r="J54" s="1">
        <v>291.58999999999997</v>
      </c>
      <c r="K54" s="1">
        <v>1486227</v>
      </c>
      <c r="L54" s="1">
        <v>433375880.64999998</v>
      </c>
      <c r="M54" s="1">
        <v>20171</v>
      </c>
      <c r="N54" s="3">
        <f>IF(ISERR(LN(Table1835[[#This Row],[Close Price]]/I53)),"-",LN(Table1835[[#This Row],[Close Price]]/I53))</f>
        <v>-2.4299621351553672E-2</v>
      </c>
    </row>
    <row r="55" spans="1:14" x14ac:dyDescent="0.3">
      <c r="A55" s="1" t="s">
        <v>42</v>
      </c>
      <c r="B55" s="1" t="s">
        <v>14</v>
      </c>
      <c r="C55" s="2">
        <v>43179</v>
      </c>
      <c r="D55" s="1">
        <v>288.64999999999998</v>
      </c>
      <c r="E55" s="1">
        <v>286.89999999999998</v>
      </c>
      <c r="F55" s="1">
        <v>295.2</v>
      </c>
      <c r="G55" s="1">
        <v>284.64999999999998</v>
      </c>
      <c r="H55" s="1">
        <v>292.95</v>
      </c>
      <c r="I55" s="1">
        <v>293.60000000000002</v>
      </c>
      <c r="J55" s="1">
        <v>292.67</v>
      </c>
      <c r="K55" s="1">
        <v>3024209</v>
      </c>
      <c r="L55" s="1">
        <v>885091512.10000002</v>
      </c>
      <c r="M55" s="1">
        <v>32185</v>
      </c>
      <c r="N55" s="3">
        <f>IF(ISERR(LN(Table1835[[#This Row],[Close Price]]/I54)),"-",LN(Table1835[[#This Row],[Close Price]]/I54))</f>
        <v>1.7003415233417994E-2</v>
      </c>
    </row>
    <row r="56" spans="1:14" x14ac:dyDescent="0.3">
      <c r="A56" s="1" t="s">
        <v>42</v>
      </c>
      <c r="B56" s="1" t="s">
        <v>14</v>
      </c>
      <c r="C56" s="2">
        <v>43180</v>
      </c>
      <c r="D56" s="1">
        <v>293.60000000000002</v>
      </c>
      <c r="E56" s="1">
        <v>294.5</v>
      </c>
      <c r="F56" s="1">
        <v>296.3</v>
      </c>
      <c r="G56" s="1">
        <v>291.2</v>
      </c>
      <c r="H56" s="1">
        <v>295.3</v>
      </c>
      <c r="I56" s="1">
        <v>295.25</v>
      </c>
      <c r="J56" s="1">
        <v>294.14</v>
      </c>
      <c r="K56" s="1">
        <v>3143562</v>
      </c>
      <c r="L56" s="1">
        <v>924642624.04999995</v>
      </c>
      <c r="M56" s="1">
        <v>23824</v>
      </c>
      <c r="N56" s="3">
        <f>IF(ISERR(LN(Table1835[[#This Row],[Close Price]]/I55)),"-",LN(Table1835[[#This Row],[Close Price]]/I55))</f>
        <v>5.6041583371111772E-3</v>
      </c>
    </row>
    <row r="57" spans="1:14" x14ac:dyDescent="0.3">
      <c r="A57" s="1" t="s">
        <v>42</v>
      </c>
      <c r="B57" s="1" t="s">
        <v>14</v>
      </c>
      <c r="C57" s="2">
        <v>43181</v>
      </c>
      <c r="D57" s="1">
        <v>295.25</v>
      </c>
      <c r="E57" s="1">
        <v>293.8</v>
      </c>
      <c r="F57" s="1">
        <v>295</v>
      </c>
      <c r="G57" s="1">
        <v>287.14999999999998</v>
      </c>
      <c r="H57" s="1">
        <v>287.89999999999998</v>
      </c>
      <c r="I57" s="1">
        <v>288.45</v>
      </c>
      <c r="J57" s="1">
        <v>291.36</v>
      </c>
      <c r="K57" s="1">
        <v>1888816</v>
      </c>
      <c r="L57" s="1">
        <v>550327430.5</v>
      </c>
      <c r="M57" s="1">
        <v>30576</v>
      </c>
      <c r="N57" s="3">
        <f>IF(ISERR(LN(Table1835[[#This Row],[Close Price]]/I56)),"-",LN(Table1835[[#This Row],[Close Price]]/I56))</f>
        <v>-2.3300694374573289E-2</v>
      </c>
    </row>
    <row r="58" spans="1:14" x14ac:dyDescent="0.3">
      <c r="A58" s="1" t="s">
        <v>42</v>
      </c>
      <c r="B58" s="1" t="s">
        <v>14</v>
      </c>
      <c r="C58" s="2">
        <v>43182</v>
      </c>
      <c r="D58" s="1">
        <v>288.45</v>
      </c>
      <c r="E58" s="1">
        <v>284.05</v>
      </c>
      <c r="F58" s="1">
        <v>287.60000000000002</v>
      </c>
      <c r="G58" s="1">
        <v>283.05</v>
      </c>
      <c r="H58" s="1">
        <v>284.60000000000002</v>
      </c>
      <c r="I58" s="1">
        <v>284.64999999999998</v>
      </c>
      <c r="J58" s="1">
        <v>285.52999999999997</v>
      </c>
      <c r="K58" s="1">
        <v>3289391</v>
      </c>
      <c r="L58" s="1">
        <v>939215508.79999995</v>
      </c>
      <c r="M58" s="1">
        <v>58998</v>
      </c>
      <c r="N58" s="3">
        <f>IF(ISERR(LN(Table1835[[#This Row],[Close Price]]/I57)),"-",LN(Table1835[[#This Row],[Close Price]]/I57))</f>
        <v>-1.3261405305807619E-2</v>
      </c>
    </row>
    <row r="59" spans="1:14" x14ac:dyDescent="0.3">
      <c r="A59" s="1" t="s">
        <v>42</v>
      </c>
      <c r="B59" s="1" t="s">
        <v>14</v>
      </c>
      <c r="C59" s="2">
        <v>43185</v>
      </c>
      <c r="D59" s="1">
        <v>284.64999999999998</v>
      </c>
      <c r="E59" s="1">
        <v>284.60000000000002</v>
      </c>
      <c r="F59" s="1">
        <v>285.60000000000002</v>
      </c>
      <c r="G59" s="1">
        <v>272.35000000000002</v>
      </c>
      <c r="H59" s="1">
        <v>274.64999999999998</v>
      </c>
      <c r="I59" s="1">
        <v>274</v>
      </c>
      <c r="J59" s="1">
        <v>274.66000000000003</v>
      </c>
      <c r="K59" s="1">
        <v>7029093</v>
      </c>
      <c r="L59" s="1">
        <v>1930635130.2</v>
      </c>
      <c r="M59" s="1">
        <v>53319</v>
      </c>
      <c r="N59" s="3">
        <f>IF(ISERR(LN(Table1835[[#This Row],[Close Price]]/I58)),"-",LN(Table1835[[#This Row],[Close Price]]/I58))</f>
        <v>-3.8132249009020583E-2</v>
      </c>
    </row>
    <row r="60" spans="1:14" x14ac:dyDescent="0.3">
      <c r="A60" s="1" t="s">
        <v>42</v>
      </c>
      <c r="B60" s="1" t="s">
        <v>14</v>
      </c>
      <c r="C60" s="2">
        <v>43186</v>
      </c>
      <c r="D60" s="1">
        <v>274</v>
      </c>
      <c r="E60" s="1">
        <v>278.95</v>
      </c>
      <c r="F60" s="1">
        <v>280.8</v>
      </c>
      <c r="G60" s="1">
        <v>273.25</v>
      </c>
      <c r="H60" s="1">
        <v>274.5</v>
      </c>
      <c r="I60" s="1">
        <v>274.05</v>
      </c>
      <c r="J60" s="1">
        <v>275.45</v>
      </c>
      <c r="K60" s="1">
        <v>5339857</v>
      </c>
      <c r="L60" s="1">
        <v>1470871290.45</v>
      </c>
      <c r="M60" s="1">
        <v>52308</v>
      </c>
      <c r="N60" s="3">
        <f>IF(ISERR(LN(Table1835[[#This Row],[Close Price]]/I59)),"-",LN(Table1835[[#This Row],[Close Price]]/I59))</f>
        <v>1.8246510405515201E-4</v>
      </c>
    </row>
    <row r="61" spans="1:14" x14ac:dyDescent="0.3">
      <c r="A61" s="1" t="s">
        <v>42</v>
      </c>
      <c r="B61" s="1" t="s">
        <v>14</v>
      </c>
      <c r="C61" s="2">
        <v>43187</v>
      </c>
      <c r="D61" s="1">
        <v>274.05</v>
      </c>
      <c r="E61" s="1">
        <v>274</v>
      </c>
      <c r="F61" s="1">
        <v>283.5</v>
      </c>
      <c r="G61" s="1">
        <v>273</v>
      </c>
      <c r="H61" s="1">
        <v>283.39999999999998</v>
      </c>
      <c r="I61" s="1">
        <v>281.14999999999998</v>
      </c>
      <c r="J61" s="1">
        <v>279.14</v>
      </c>
      <c r="K61" s="1">
        <v>5194922</v>
      </c>
      <c r="L61" s="1">
        <v>1450097186.0999999</v>
      </c>
      <c r="M61" s="1">
        <v>68644</v>
      </c>
      <c r="N61" s="3">
        <f>IF(ISERR(LN(Table1835[[#This Row],[Close Price]]/I60)),"-",LN(Table1835[[#This Row],[Close Price]]/I60))</f>
        <v>2.5577763246085097E-2</v>
      </c>
    </row>
    <row r="62" spans="1:14" x14ac:dyDescent="0.3">
      <c r="A62" s="1" t="s">
        <v>42</v>
      </c>
      <c r="B62" s="1" t="s">
        <v>14</v>
      </c>
      <c r="C62" s="2">
        <v>43192</v>
      </c>
      <c r="D62" s="1">
        <v>281.14999999999998</v>
      </c>
      <c r="E62" s="1">
        <v>283.5</v>
      </c>
      <c r="F62" s="1">
        <v>290.8</v>
      </c>
      <c r="G62" s="1">
        <v>278.8</v>
      </c>
      <c r="H62" s="1">
        <v>289.3</v>
      </c>
      <c r="I62" s="1">
        <v>289.64999999999998</v>
      </c>
      <c r="J62" s="1">
        <v>284.12</v>
      </c>
      <c r="K62" s="1">
        <v>2453933</v>
      </c>
      <c r="L62" s="1">
        <v>697220061.35000002</v>
      </c>
      <c r="M62" s="1">
        <v>81311</v>
      </c>
      <c r="N62" s="3">
        <f>IF(ISERR(LN(Table1835[[#This Row],[Close Price]]/I61)),"-",LN(Table1835[[#This Row],[Close Price]]/I61))</f>
        <v>2.9784962804422475E-2</v>
      </c>
    </row>
    <row r="63" spans="1:14" x14ac:dyDescent="0.3">
      <c r="A63" s="1" t="s">
        <v>42</v>
      </c>
      <c r="B63" s="1" t="s">
        <v>14</v>
      </c>
      <c r="C63" s="2">
        <v>43193</v>
      </c>
      <c r="D63" s="1">
        <v>289.64999999999998</v>
      </c>
      <c r="E63" s="1">
        <v>287.3</v>
      </c>
      <c r="F63" s="1">
        <v>287.35000000000002</v>
      </c>
      <c r="G63" s="1">
        <v>283.05</v>
      </c>
      <c r="H63" s="1">
        <v>284.25</v>
      </c>
      <c r="I63" s="1">
        <v>283.89999999999998</v>
      </c>
      <c r="J63" s="1">
        <v>284.05</v>
      </c>
      <c r="K63" s="1">
        <v>1612729</v>
      </c>
      <c r="L63" s="1">
        <v>458101412.64999998</v>
      </c>
      <c r="M63" s="1">
        <v>26861</v>
      </c>
      <c r="N63" s="3">
        <f>IF(ISERR(LN(Table1835[[#This Row],[Close Price]]/I62)),"-",LN(Table1835[[#This Row],[Close Price]]/I62))</f>
        <v>-2.0051234063707693E-2</v>
      </c>
    </row>
    <row r="64" spans="1:14" x14ac:dyDescent="0.3">
      <c r="A64" s="1" t="s">
        <v>42</v>
      </c>
      <c r="B64" s="1" t="s">
        <v>14</v>
      </c>
      <c r="C64" s="2">
        <v>43194</v>
      </c>
      <c r="D64" s="1">
        <v>283.89999999999998</v>
      </c>
      <c r="E64" s="1">
        <v>285</v>
      </c>
      <c r="F64" s="1">
        <v>286.5</v>
      </c>
      <c r="G64" s="1">
        <v>280</v>
      </c>
      <c r="H64" s="1">
        <v>280.85000000000002</v>
      </c>
      <c r="I64" s="1">
        <v>281.60000000000002</v>
      </c>
      <c r="J64" s="1">
        <v>282.82</v>
      </c>
      <c r="K64" s="1">
        <v>1634266</v>
      </c>
      <c r="L64" s="1">
        <v>462202361.60000002</v>
      </c>
      <c r="M64" s="1">
        <v>28037</v>
      </c>
      <c r="N64" s="3">
        <f>IF(ISERR(LN(Table1835[[#This Row],[Close Price]]/I63)),"-",LN(Table1835[[#This Row],[Close Price]]/I63))</f>
        <v>-8.1344391950380224E-3</v>
      </c>
    </row>
    <row r="65" spans="1:14" x14ac:dyDescent="0.3">
      <c r="A65" s="1" t="s">
        <v>42</v>
      </c>
      <c r="B65" s="1" t="s">
        <v>14</v>
      </c>
      <c r="C65" s="2">
        <v>43195</v>
      </c>
      <c r="D65" s="1">
        <v>281.60000000000002</v>
      </c>
      <c r="E65" s="1">
        <v>283</v>
      </c>
      <c r="F65" s="1">
        <v>286.7</v>
      </c>
      <c r="G65" s="1">
        <v>283</v>
      </c>
      <c r="H65" s="1">
        <v>286.2</v>
      </c>
      <c r="I65" s="1">
        <v>286.25</v>
      </c>
      <c r="J65" s="1">
        <v>285.39</v>
      </c>
      <c r="K65" s="1">
        <v>1055111</v>
      </c>
      <c r="L65" s="1">
        <v>301116461.94999999</v>
      </c>
      <c r="M65" s="1">
        <v>16394</v>
      </c>
      <c r="N65" s="3">
        <f>IF(ISERR(LN(Table1835[[#This Row],[Close Price]]/I64)),"-",LN(Table1835[[#This Row],[Close Price]]/I64))</f>
        <v>1.6377930584561929E-2</v>
      </c>
    </row>
    <row r="66" spans="1:14" x14ac:dyDescent="0.3">
      <c r="A66" s="1" t="s">
        <v>42</v>
      </c>
      <c r="B66" s="1" t="s">
        <v>14</v>
      </c>
      <c r="C66" s="2">
        <v>43196</v>
      </c>
      <c r="D66" s="1">
        <v>286.25</v>
      </c>
      <c r="E66" s="1">
        <v>286</v>
      </c>
      <c r="F66" s="1">
        <v>286</v>
      </c>
      <c r="G66" s="1">
        <v>283.3</v>
      </c>
      <c r="H66" s="1">
        <v>284.05</v>
      </c>
      <c r="I66" s="1">
        <v>283.95</v>
      </c>
      <c r="J66" s="1">
        <v>284.3</v>
      </c>
      <c r="K66" s="1">
        <v>675853</v>
      </c>
      <c r="L66" s="1">
        <v>192142151.25</v>
      </c>
      <c r="M66" s="1">
        <v>9412</v>
      </c>
      <c r="N66" s="3">
        <f>IF(ISERR(LN(Table1835[[#This Row],[Close Price]]/I65)),"-",LN(Table1835[[#This Row],[Close Price]]/I65))</f>
        <v>-8.0673885450079346E-3</v>
      </c>
    </row>
    <row r="67" spans="1:14" x14ac:dyDescent="0.3">
      <c r="A67" s="1" t="s">
        <v>42</v>
      </c>
      <c r="B67" s="1" t="s">
        <v>14</v>
      </c>
      <c r="C67" s="2">
        <v>43199</v>
      </c>
      <c r="D67" s="1">
        <v>283.95</v>
      </c>
      <c r="E67" s="1">
        <v>284.7</v>
      </c>
      <c r="F67" s="1">
        <v>286.05</v>
      </c>
      <c r="G67" s="1">
        <v>283.25</v>
      </c>
      <c r="H67" s="1">
        <v>284.5</v>
      </c>
      <c r="I67" s="1">
        <v>285.05</v>
      </c>
      <c r="J67" s="1">
        <v>284.64</v>
      </c>
      <c r="K67" s="1">
        <v>1119910</v>
      </c>
      <c r="L67" s="1">
        <v>318769559.25</v>
      </c>
      <c r="M67" s="1">
        <v>29214</v>
      </c>
      <c r="N67" s="3">
        <f>IF(ISERR(LN(Table1835[[#This Row],[Close Price]]/I66)),"-",LN(Table1835[[#This Row],[Close Price]]/I66))</f>
        <v>3.8664371541493876E-3</v>
      </c>
    </row>
    <row r="68" spans="1:14" x14ac:dyDescent="0.3">
      <c r="A68" s="1" t="s">
        <v>42</v>
      </c>
      <c r="B68" s="1" t="s">
        <v>14</v>
      </c>
      <c r="C68" s="2">
        <v>43200</v>
      </c>
      <c r="D68" s="1">
        <v>285.05</v>
      </c>
      <c r="E68" s="1">
        <v>280.60000000000002</v>
      </c>
      <c r="F68" s="1">
        <v>288.39999999999998</v>
      </c>
      <c r="G68" s="1">
        <v>277.75</v>
      </c>
      <c r="H68" s="1">
        <v>285.85000000000002</v>
      </c>
      <c r="I68" s="1">
        <v>286</v>
      </c>
      <c r="J68" s="1">
        <v>283.06</v>
      </c>
      <c r="K68" s="1">
        <v>4377685</v>
      </c>
      <c r="L68" s="1">
        <v>1239164873.25</v>
      </c>
      <c r="M68" s="1">
        <v>59444</v>
      </c>
      <c r="N68" s="3">
        <f>IF(ISERR(LN(Table1835[[#This Row],[Close Price]]/I67)),"-",LN(Table1835[[#This Row],[Close Price]]/I67))</f>
        <v>3.3272073422617584E-3</v>
      </c>
    </row>
    <row r="69" spans="1:14" x14ac:dyDescent="0.3">
      <c r="A69" s="1" t="s">
        <v>42</v>
      </c>
      <c r="B69" s="1" t="s">
        <v>14</v>
      </c>
      <c r="C69" s="2">
        <v>43201</v>
      </c>
      <c r="D69" s="1">
        <v>286</v>
      </c>
      <c r="E69" s="1">
        <v>288</v>
      </c>
      <c r="F69" s="1">
        <v>289.2</v>
      </c>
      <c r="G69" s="1">
        <v>283.85000000000002</v>
      </c>
      <c r="H69" s="1">
        <v>286.10000000000002</v>
      </c>
      <c r="I69" s="1">
        <v>285.7</v>
      </c>
      <c r="J69" s="1">
        <v>286.68</v>
      </c>
      <c r="K69" s="1">
        <v>1300675</v>
      </c>
      <c r="L69" s="1">
        <v>372874484.10000002</v>
      </c>
      <c r="M69" s="1">
        <v>18243</v>
      </c>
      <c r="N69" s="3">
        <f>IF(ISERR(LN(Table1835[[#This Row],[Close Price]]/I68)),"-",LN(Table1835[[#This Row],[Close Price]]/I68))</f>
        <v>-1.049501583125238E-3</v>
      </c>
    </row>
    <row r="70" spans="1:14" x14ac:dyDescent="0.3">
      <c r="A70" s="1" t="s">
        <v>42</v>
      </c>
      <c r="B70" s="1" t="s">
        <v>14</v>
      </c>
      <c r="C70" s="2">
        <v>43202</v>
      </c>
      <c r="D70" s="1">
        <v>285.7</v>
      </c>
      <c r="E70" s="1">
        <v>286.3</v>
      </c>
      <c r="F70" s="1">
        <v>290.5</v>
      </c>
      <c r="G70" s="1">
        <v>285.10000000000002</v>
      </c>
      <c r="H70" s="1">
        <v>288.5</v>
      </c>
      <c r="I70" s="1">
        <v>286.85000000000002</v>
      </c>
      <c r="J70" s="1">
        <v>288.10000000000002</v>
      </c>
      <c r="K70" s="1">
        <v>2246208</v>
      </c>
      <c r="L70" s="1">
        <v>647123667.64999998</v>
      </c>
      <c r="M70" s="1">
        <v>41072</v>
      </c>
      <c r="N70" s="3">
        <f>IF(ISERR(LN(Table1835[[#This Row],[Close Price]]/I69)),"-",LN(Table1835[[#This Row],[Close Price]]/I69))</f>
        <v>4.0171218111529029E-3</v>
      </c>
    </row>
    <row r="71" spans="1:14" x14ac:dyDescent="0.3">
      <c r="A71" s="1" t="s">
        <v>42</v>
      </c>
      <c r="B71" s="1" t="s">
        <v>14</v>
      </c>
      <c r="C71" s="2">
        <v>43203</v>
      </c>
      <c r="D71" s="1">
        <v>286.85000000000002</v>
      </c>
      <c r="E71" s="1">
        <v>289.5</v>
      </c>
      <c r="F71" s="1">
        <v>294.95</v>
      </c>
      <c r="G71" s="1">
        <v>286.85000000000002</v>
      </c>
      <c r="H71" s="1">
        <v>292.95</v>
      </c>
      <c r="I71" s="1">
        <v>294.14999999999998</v>
      </c>
      <c r="J71" s="1">
        <v>291.32</v>
      </c>
      <c r="K71" s="1">
        <v>3184290</v>
      </c>
      <c r="L71" s="1">
        <v>927655284.04999995</v>
      </c>
      <c r="M71" s="1">
        <v>63726</v>
      </c>
      <c r="N71" s="3">
        <f>IF(ISERR(LN(Table1835[[#This Row],[Close Price]]/I70)),"-",LN(Table1835[[#This Row],[Close Price]]/I70))</f>
        <v>2.5130410262584644E-2</v>
      </c>
    </row>
    <row r="72" spans="1:14" x14ac:dyDescent="0.3">
      <c r="A72" s="1" t="s">
        <v>42</v>
      </c>
      <c r="B72" s="1" t="s">
        <v>14</v>
      </c>
      <c r="C72" s="2">
        <v>43206</v>
      </c>
      <c r="D72" s="1">
        <v>294.14999999999998</v>
      </c>
      <c r="E72" s="1">
        <v>289</v>
      </c>
      <c r="F72" s="1">
        <v>294</v>
      </c>
      <c r="G72" s="1">
        <v>287.45</v>
      </c>
      <c r="H72" s="1">
        <v>289.3</v>
      </c>
      <c r="I72" s="1">
        <v>289.89999999999998</v>
      </c>
      <c r="J72" s="1">
        <v>290.58999999999997</v>
      </c>
      <c r="K72" s="1">
        <v>2346056</v>
      </c>
      <c r="L72" s="1">
        <v>681734918.5</v>
      </c>
      <c r="M72" s="1">
        <v>36103</v>
      </c>
      <c r="N72" s="3">
        <f>IF(ISERR(LN(Table1835[[#This Row],[Close Price]]/I71)),"-",LN(Table1835[[#This Row],[Close Price]]/I71))</f>
        <v>-1.4553805382855113E-2</v>
      </c>
    </row>
    <row r="73" spans="1:14" x14ac:dyDescent="0.3">
      <c r="A73" s="1" t="s">
        <v>42</v>
      </c>
      <c r="B73" s="1" t="s">
        <v>14</v>
      </c>
      <c r="C73" s="2">
        <v>43207</v>
      </c>
      <c r="D73" s="1">
        <v>289.89999999999998</v>
      </c>
      <c r="E73" s="1">
        <v>288.10000000000002</v>
      </c>
      <c r="F73" s="1">
        <v>288.8</v>
      </c>
      <c r="G73" s="1">
        <v>283.3</v>
      </c>
      <c r="H73" s="1">
        <v>285.25</v>
      </c>
      <c r="I73" s="1">
        <v>284.75</v>
      </c>
      <c r="J73" s="1">
        <v>285.29000000000002</v>
      </c>
      <c r="K73" s="1">
        <v>2195268</v>
      </c>
      <c r="L73" s="1">
        <v>626288909.29999995</v>
      </c>
      <c r="M73" s="1">
        <v>48809</v>
      </c>
      <c r="N73" s="3">
        <f>IF(ISERR(LN(Table1835[[#This Row],[Close Price]]/I72)),"-",LN(Table1835[[#This Row],[Close Price]]/I72))</f>
        <v>-1.7924433600318184E-2</v>
      </c>
    </row>
    <row r="74" spans="1:14" x14ac:dyDescent="0.3">
      <c r="A74" s="1" t="s">
        <v>42</v>
      </c>
      <c r="B74" s="1" t="s">
        <v>14</v>
      </c>
      <c r="C74" s="2">
        <v>43208</v>
      </c>
      <c r="D74" s="1">
        <v>284.75</v>
      </c>
      <c r="E74" s="1">
        <v>288.2</v>
      </c>
      <c r="F74" s="1">
        <v>293.8</v>
      </c>
      <c r="G74" s="1">
        <v>286.5</v>
      </c>
      <c r="H74" s="1">
        <v>293</v>
      </c>
      <c r="I74" s="1">
        <v>292.64999999999998</v>
      </c>
      <c r="J74" s="1">
        <v>290.33999999999997</v>
      </c>
      <c r="K74" s="1">
        <v>2650004</v>
      </c>
      <c r="L74" s="1">
        <v>769408295.25</v>
      </c>
      <c r="M74" s="1">
        <v>36267</v>
      </c>
      <c r="N74" s="3">
        <f>IF(ISERR(LN(Table1835[[#This Row],[Close Price]]/I73)),"-",LN(Table1835[[#This Row],[Close Price]]/I73))</f>
        <v>2.7365753409938274E-2</v>
      </c>
    </row>
    <row r="75" spans="1:14" x14ac:dyDescent="0.3">
      <c r="A75" s="1" t="s">
        <v>42</v>
      </c>
      <c r="B75" s="1" t="s">
        <v>14</v>
      </c>
      <c r="C75" s="2">
        <v>43209</v>
      </c>
      <c r="D75" s="1">
        <v>292.64999999999998</v>
      </c>
      <c r="E75" s="1">
        <v>293</v>
      </c>
      <c r="F75" s="1">
        <v>293.8</v>
      </c>
      <c r="G75" s="1">
        <v>289.64999999999998</v>
      </c>
      <c r="H75" s="1">
        <v>293.25</v>
      </c>
      <c r="I75" s="1">
        <v>292.45</v>
      </c>
      <c r="J75" s="1">
        <v>292.05</v>
      </c>
      <c r="K75" s="1">
        <v>957095</v>
      </c>
      <c r="L75" s="1">
        <v>279518393.14999998</v>
      </c>
      <c r="M75" s="1">
        <v>16857</v>
      </c>
      <c r="N75" s="3">
        <f>IF(ISERR(LN(Table1835[[#This Row],[Close Price]]/I74)),"-",LN(Table1835[[#This Row],[Close Price]]/I74))</f>
        <v>-6.8364384819507911E-4</v>
      </c>
    </row>
    <row r="76" spans="1:14" x14ac:dyDescent="0.3">
      <c r="A76" s="1" t="s">
        <v>42</v>
      </c>
      <c r="B76" s="1" t="s">
        <v>14</v>
      </c>
      <c r="C76" s="2">
        <v>43210</v>
      </c>
      <c r="D76" s="1">
        <v>292.45</v>
      </c>
      <c r="E76" s="1">
        <v>294.8</v>
      </c>
      <c r="F76" s="1">
        <v>300</v>
      </c>
      <c r="G76" s="1">
        <v>293.89999999999998</v>
      </c>
      <c r="H76" s="1">
        <v>297.8</v>
      </c>
      <c r="I76" s="1">
        <v>298.05</v>
      </c>
      <c r="J76" s="1">
        <v>298.14999999999998</v>
      </c>
      <c r="K76" s="1">
        <v>3351507</v>
      </c>
      <c r="L76" s="1">
        <v>999253676.85000002</v>
      </c>
      <c r="M76" s="1">
        <v>45535</v>
      </c>
      <c r="N76" s="3">
        <f>IF(ISERR(LN(Table1835[[#This Row],[Close Price]]/I75)),"-",LN(Table1835[[#This Row],[Close Price]]/I75))</f>
        <v>1.8967545776900921E-2</v>
      </c>
    </row>
    <row r="77" spans="1:14" x14ac:dyDescent="0.3">
      <c r="A77" s="1" t="s">
        <v>42</v>
      </c>
      <c r="B77" s="1" t="s">
        <v>14</v>
      </c>
      <c r="C77" s="2">
        <v>43213</v>
      </c>
      <c r="D77" s="1">
        <v>298.05</v>
      </c>
      <c r="E77" s="1">
        <v>299.8</v>
      </c>
      <c r="F77" s="1">
        <v>301</v>
      </c>
      <c r="G77" s="1">
        <v>293.8</v>
      </c>
      <c r="H77" s="1">
        <v>294.64999999999998</v>
      </c>
      <c r="I77" s="1">
        <v>297.35000000000002</v>
      </c>
      <c r="J77" s="1">
        <v>297.42</v>
      </c>
      <c r="K77" s="1">
        <v>3997685</v>
      </c>
      <c r="L77" s="1">
        <v>1188976655.25</v>
      </c>
      <c r="M77" s="1">
        <v>48945</v>
      </c>
      <c r="N77" s="3">
        <f>IF(ISERR(LN(Table1835[[#This Row],[Close Price]]/I76)),"-",LN(Table1835[[#This Row],[Close Price]]/I76))</f>
        <v>-2.3513615133327827E-3</v>
      </c>
    </row>
    <row r="78" spans="1:14" x14ac:dyDescent="0.3">
      <c r="A78" s="1" t="s">
        <v>42</v>
      </c>
      <c r="B78" s="1" t="s">
        <v>14</v>
      </c>
      <c r="C78" s="2">
        <v>43214</v>
      </c>
      <c r="D78" s="1">
        <v>297.35000000000002</v>
      </c>
      <c r="E78" s="1">
        <v>294.39999999999998</v>
      </c>
      <c r="F78" s="1">
        <v>295.64999999999998</v>
      </c>
      <c r="G78" s="1">
        <v>286.14999999999998</v>
      </c>
      <c r="H78" s="1">
        <v>287.05</v>
      </c>
      <c r="I78" s="1">
        <v>286.95</v>
      </c>
      <c r="J78" s="1">
        <v>289.39999999999998</v>
      </c>
      <c r="K78" s="1">
        <v>3541285</v>
      </c>
      <c r="L78" s="1">
        <v>1024832553.75</v>
      </c>
      <c r="M78" s="1">
        <v>64067</v>
      </c>
      <c r="N78" s="3">
        <f>IF(ISERR(LN(Table1835[[#This Row],[Close Price]]/I77)),"-",LN(Table1835[[#This Row],[Close Price]]/I77))</f>
        <v>-3.5601911598231194E-2</v>
      </c>
    </row>
    <row r="79" spans="1:14" x14ac:dyDescent="0.3">
      <c r="A79" s="1" t="s">
        <v>42</v>
      </c>
      <c r="B79" s="1" t="s">
        <v>14</v>
      </c>
      <c r="C79" s="2">
        <v>43215</v>
      </c>
      <c r="D79" s="1">
        <v>286.95</v>
      </c>
      <c r="E79" s="1">
        <v>287.89999999999998</v>
      </c>
      <c r="F79" s="1">
        <v>293.8</v>
      </c>
      <c r="G79" s="1">
        <v>283.14999999999998</v>
      </c>
      <c r="H79" s="1">
        <v>286.7</v>
      </c>
      <c r="I79" s="1">
        <v>287.14999999999998</v>
      </c>
      <c r="J79" s="1">
        <v>289.04000000000002</v>
      </c>
      <c r="K79" s="1">
        <v>6448168</v>
      </c>
      <c r="L79" s="1">
        <v>1863799547.9000001</v>
      </c>
      <c r="M79" s="1">
        <v>95791</v>
      </c>
      <c r="N79" s="3">
        <f>IF(ISERR(LN(Table1835[[#This Row],[Close Price]]/I78)),"-",LN(Table1835[[#This Row],[Close Price]]/I78))</f>
        <v>6.9674275593390009E-4</v>
      </c>
    </row>
    <row r="80" spans="1:14" x14ac:dyDescent="0.3">
      <c r="A80" s="1" t="s">
        <v>42</v>
      </c>
      <c r="B80" s="1" t="s">
        <v>14</v>
      </c>
      <c r="C80" s="2">
        <v>43216</v>
      </c>
      <c r="D80" s="1">
        <v>287.14999999999998</v>
      </c>
      <c r="E80" s="1">
        <v>275</v>
      </c>
      <c r="F80" s="1">
        <v>283</v>
      </c>
      <c r="G80" s="1">
        <v>274</v>
      </c>
      <c r="H80" s="1">
        <v>280.3</v>
      </c>
      <c r="I80" s="1">
        <v>281.35000000000002</v>
      </c>
      <c r="J80" s="1">
        <v>278.81</v>
      </c>
      <c r="K80" s="1">
        <v>9581301</v>
      </c>
      <c r="L80" s="1">
        <v>2671373640.75</v>
      </c>
      <c r="M80" s="1">
        <v>86249</v>
      </c>
      <c r="N80" s="3">
        <f>IF(ISERR(LN(Table1835[[#This Row],[Close Price]]/I79)),"-",LN(Table1835[[#This Row],[Close Price]]/I79))</f>
        <v>-2.040528143101742E-2</v>
      </c>
    </row>
    <row r="81" spans="1:14" x14ac:dyDescent="0.3">
      <c r="A81" s="1" t="s">
        <v>42</v>
      </c>
      <c r="B81" s="1" t="s">
        <v>14</v>
      </c>
      <c r="C81" s="2">
        <v>43217</v>
      </c>
      <c r="D81" s="1">
        <v>281.35000000000002</v>
      </c>
      <c r="E81" s="1">
        <v>276.39999999999998</v>
      </c>
      <c r="F81" s="1">
        <v>279.3</v>
      </c>
      <c r="G81" s="1">
        <v>274.35000000000002</v>
      </c>
      <c r="H81" s="1">
        <v>276.10000000000002</v>
      </c>
      <c r="I81" s="1">
        <v>276.14999999999998</v>
      </c>
      <c r="J81" s="1">
        <v>276.54000000000002</v>
      </c>
      <c r="K81" s="1">
        <v>2444786</v>
      </c>
      <c r="L81" s="1">
        <v>676075949.14999998</v>
      </c>
      <c r="M81" s="1">
        <v>37647</v>
      </c>
      <c r="N81" s="3">
        <f>IF(ISERR(LN(Table1835[[#This Row],[Close Price]]/I80)),"-",LN(Table1835[[#This Row],[Close Price]]/I80))</f>
        <v>-1.8655249532091602E-2</v>
      </c>
    </row>
    <row r="82" spans="1:14" x14ac:dyDescent="0.3">
      <c r="A82" s="1" t="s">
        <v>42</v>
      </c>
      <c r="B82" s="1" t="s">
        <v>14</v>
      </c>
      <c r="C82" s="2">
        <v>43220</v>
      </c>
      <c r="D82" s="1">
        <v>276.14999999999998</v>
      </c>
      <c r="E82" s="1">
        <v>276.14999999999998</v>
      </c>
      <c r="F82" s="1">
        <v>282.35000000000002</v>
      </c>
      <c r="G82" s="1">
        <v>276.10000000000002</v>
      </c>
      <c r="H82" s="1">
        <v>278.8</v>
      </c>
      <c r="I82" s="1">
        <v>278.75</v>
      </c>
      <c r="J82" s="1">
        <v>279.62</v>
      </c>
      <c r="K82" s="1">
        <v>2118289</v>
      </c>
      <c r="L82" s="1">
        <v>592315829.85000002</v>
      </c>
      <c r="M82" s="1">
        <v>27395</v>
      </c>
      <c r="N82" s="3">
        <f>IF(ISERR(LN(Table1835[[#This Row],[Close Price]]/I81)),"-",LN(Table1835[[#This Row],[Close Price]]/I81))</f>
        <v>9.3711264271320611E-3</v>
      </c>
    </row>
    <row r="83" spans="1:14" x14ac:dyDescent="0.3">
      <c r="A83" s="1" t="s">
        <v>42</v>
      </c>
      <c r="B83" s="1" t="s">
        <v>14</v>
      </c>
      <c r="C83" s="2">
        <v>43222</v>
      </c>
      <c r="D83" s="1">
        <v>278.75</v>
      </c>
      <c r="E83" s="1">
        <v>279</v>
      </c>
      <c r="F83" s="1">
        <v>279</v>
      </c>
      <c r="G83" s="1">
        <v>274.35000000000002</v>
      </c>
      <c r="H83" s="1">
        <v>275.75</v>
      </c>
      <c r="I83" s="1">
        <v>275.55</v>
      </c>
      <c r="J83" s="1">
        <v>275.63</v>
      </c>
      <c r="K83" s="1">
        <v>2383103</v>
      </c>
      <c r="L83" s="1">
        <v>656846257.95000005</v>
      </c>
      <c r="M83" s="1">
        <v>31201</v>
      </c>
      <c r="N83" s="3">
        <f>IF(ISERR(LN(Table1835[[#This Row],[Close Price]]/I82)),"-",LN(Table1835[[#This Row],[Close Price]]/I82))</f>
        <v>-1.1546222445084091E-2</v>
      </c>
    </row>
    <row r="84" spans="1:14" x14ac:dyDescent="0.3">
      <c r="A84" s="1" t="s">
        <v>42</v>
      </c>
      <c r="B84" s="1" t="s">
        <v>14</v>
      </c>
      <c r="C84" s="2">
        <v>43223</v>
      </c>
      <c r="D84" s="1">
        <v>275.55</v>
      </c>
      <c r="E84" s="1">
        <v>275</v>
      </c>
      <c r="F84" s="1">
        <v>275.75</v>
      </c>
      <c r="G84" s="1">
        <v>269.55</v>
      </c>
      <c r="H84" s="1">
        <v>271.75</v>
      </c>
      <c r="I84" s="1">
        <v>271.45</v>
      </c>
      <c r="J84" s="1">
        <v>271.54000000000002</v>
      </c>
      <c r="K84" s="1">
        <v>3356041</v>
      </c>
      <c r="L84" s="1">
        <v>911305838.04999995</v>
      </c>
      <c r="M84" s="1">
        <v>35043</v>
      </c>
      <c r="N84" s="3">
        <f>IF(ISERR(LN(Table1835[[#This Row],[Close Price]]/I83)),"-",LN(Table1835[[#This Row],[Close Price]]/I83))</f>
        <v>-1.4991139977784358E-2</v>
      </c>
    </row>
    <row r="85" spans="1:14" x14ac:dyDescent="0.3">
      <c r="A85" s="1" t="s">
        <v>42</v>
      </c>
      <c r="B85" s="1" t="s">
        <v>14</v>
      </c>
      <c r="C85" s="2">
        <v>43224</v>
      </c>
      <c r="D85" s="1">
        <v>271.45</v>
      </c>
      <c r="E85" s="1">
        <v>272.5</v>
      </c>
      <c r="F85" s="1">
        <v>272.64999999999998</v>
      </c>
      <c r="G85" s="1">
        <v>264.05</v>
      </c>
      <c r="H85" s="1">
        <v>270.2</v>
      </c>
      <c r="I85" s="1">
        <v>269.89999999999998</v>
      </c>
      <c r="J85" s="1">
        <v>268.12</v>
      </c>
      <c r="K85" s="1">
        <v>3096047</v>
      </c>
      <c r="L85" s="1">
        <v>830107146.5</v>
      </c>
      <c r="M85" s="1">
        <v>44523</v>
      </c>
      <c r="N85" s="3">
        <f>IF(ISERR(LN(Table1835[[#This Row],[Close Price]]/I84)),"-",LN(Table1835[[#This Row],[Close Price]]/I84))</f>
        <v>-5.7264403275012086E-3</v>
      </c>
    </row>
    <row r="86" spans="1:14" x14ac:dyDescent="0.3">
      <c r="A86" s="1" t="s">
        <v>42</v>
      </c>
      <c r="B86" s="1" t="s">
        <v>14</v>
      </c>
      <c r="C86" s="2">
        <v>43227</v>
      </c>
      <c r="D86" s="1">
        <v>269.89999999999998</v>
      </c>
      <c r="E86" s="1">
        <v>270</v>
      </c>
      <c r="F86" s="1">
        <v>275.64999999999998</v>
      </c>
      <c r="G86" s="1">
        <v>267.2</v>
      </c>
      <c r="H86" s="1">
        <v>274.25</v>
      </c>
      <c r="I86" s="1">
        <v>274.75</v>
      </c>
      <c r="J86" s="1">
        <v>273.33999999999997</v>
      </c>
      <c r="K86" s="1">
        <v>1974705</v>
      </c>
      <c r="L86" s="1">
        <v>539766499.14999998</v>
      </c>
      <c r="M86" s="1">
        <v>26294</v>
      </c>
      <c r="N86" s="3">
        <f>IF(ISERR(LN(Table1835[[#This Row],[Close Price]]/I85)),"-",LN(Table1835[[#This Row],[Close Price]]/I85))</f>
        <v>1.781007325977196E-2</v>
      </c>
    </row>
    <row r="87" spans="1:14" x14ac:dyDescent="0.3">
      <c r="A87" s="1" t="s">
        <v>42</v>
      </c>
      <c r="B87" s="1" t="s">
        <v>14</v>
      </c>
      <c r="C87" s="2">
        <v>43228</v>
      </c>
      <c r="D87" s="1">
        <v>274.75</v>
      </c>
      <c r="E87" s="1">
        <v>275.2</v>
      </c>
      <c r="F87" s="1">
        <v>275.95</v>
      </c>
      <c r="G87" s="1">
        <v>270</v>
      </c>
      <c r="H87" s="1">
        <v>273</v>
      </c>
      <c r="I87" s="1">
        <v>272.75</v>
      </c>
      <c r="J87" s="1">
        <v>272.33</v>
      </c>
      <c r="K87" s="1">
        <v>1957943</v>
      </c>
      <c r="L87" s="1">
        <v>533207732.94999999</v>
      </c>
      <c r="M87" s="1">
        <v>27205</v>
      </c>
      <c r="N87" s="3">
        <f>IF(ISERR(LN(Table1835[[#This Row],[Close Price]]/I86)),"-",LN(Table1835[[#This Row],[Close Price]]/I86))</f>
        <v>-7.3059685705504944E-3</v>
      </c>
    </row>
    <row r="88" spans="1:14" x14ac:dyDescent="0.3">
      <c r="A88" s="1" t="s">
        <v>42</v>
      </c>
      <c r="B88" s="1" t="s">
        <v>14</v>
      </c>
      <c r="C88" s="2">
        <v>43229</v>
      </c>
      <c r="D88" s="1">
        <v>272.75</v>
      </c>
      <c r="E88" s="1">
        <v>273</v>
      </c>
      <c r="F88" s="1">
        <v>274.39999999999998</v>
      </c>
      <c r="G88" s="1">
        <v>269.60000000000002</v>
      </c>
      <c r="H88" s="1">
        <v>270.89999999999998</v>
      </c>
      <c r="I88" s="1">
        <v>270.25</v>
      </c>
      <c r="J88" s="1">
        <v>271.68</v>
      </c>
      <c r="K88" s="1">
        <v>1937183</v>
      </c>
      <c r="L88" s="1">
        <v>526294500.39999998</v>
      </c>
      <c r="M88" s="1">
        <v>23601</v>
      </c>
      <c r="N88" s="3">
        <f>IF(ISERR(LN(Table1835[[#This Row],[Close Price]]/I87)),"-",LN(Table1835[[#This Row],[Close Price]]/I87))</f>
        <v>-9.2081681938625901E-3</v>
      </c>
    </row>
    <row r="89" spans="1:14" x14ac:dyDescent="0.3">
      <c r="A89" s="1" t="s">
        <v>42</v>
      </c>
      <c r="B89" s="1" t="s">
        <v>14</v>
      </c>
      <c r="C89" s="2">
        <v>43230</v>
      </c>
      <c r="D89" s="1">
        <v>270.25</v>
      </c>
      <c r="E89" s="1">
        <v>270.89999999999998</v>
      </c>
      <c r="F89" s="1">
        <v>271.60000000000002</v>
      </c>
      <c r="G89" s="1">
        <v>268.39999999999998</v>
      </c>
      <c r="H89" s="1">
        <v>270.7</v>
      </c>
      <c r="I89" s="1">
        <v>270.45</v>
      </c>
      <c r="J89" s="1">
        <v>270.2</v>
      </c>
      <c r="K89" s="1">
        <v>1803318</v>
      </c>
      <c r="L89" s="1">
        <v>487259361</v>
      </c>
      <c r="M89" s="1">
        <v>27319</v>
      </c>
      <c r="N89" s="3">
        <f>IF(ISERR(LN(Table1835[[#This Row],[Close Price]]/I88)),"-",LN(Table1835[[#This Row],[Close Price]]/I88))</f>
        <v>7.3978179811828198E-4</v>
      </c>
    </row>
    <row r="90" spans="1:14" x14ac:dyDescent="0.3">
      <c r="A90" s="1" t="s">
        <v>42</v>
      </c>
      <c r="B90" s="1" t="s">
        <v>14</v>
      </c>
      <c r="C90" s="2">
        <v>43231</v>
      </c>
      <c r="D90" s="1">
        <v>270.45</v>
      </c>
      <c r="E90" s="1">
        <v>271.5</v>
      </c>
      <c r="F90" s="1">
        <v>273.60000000000002</v>
      </c>
      <c r="G90" s="1">
        <v>268.3</v>
      </c>
      <c r="H90" s="1">
        <v>272.7</v>
      </c>
      <c r="I90" s="1">
        <v>272.64999999999998</v>
      </c>
      <c r="J90" s="1">
        <v>271.11</v>
      </c>
      <c r="K90" s="1">
        <v>1525070</v>
      </c>
      <c r="L90" s="1">
        <v>413457839.14999998</v>
      </c>
      <c r="M90" s="1">
        <v>20477</v>
      </c>
      <c r="N90" s="3">
        <f>IF(ISERR(LN(Table1835[[#This Row],[Close Price]]/I89)),"-",LN(Table1835[[#This Row],[Close Price]]/I89))</f>
        <v>8.1016830546346737E-3</v>
      </c>
    </row>
    <row r="91" spans="1:14" x14ac:dyDescent="0.3">
      <c r="A91" s="1" t="s">
        <v>42</v>
      </c>
      <c r="B91" s="1" t="s">
        <v>14</v>
      </c>
      <c r="C91" s="2">
        <v>43234</v>
      </c>
      <c r="D91" s="1">
        <v>272.64999999999998</v>
      </c>
      <c r="E91" s="1">
        <v>271.39999999999998</v>
      </c>
      <c r="F91" s="1">
        <v>273.95</v>
      </c>
      <c r="G91" s="1">
        <v>270</v>
      </c>
      <c r="H91" s="1">
        <v>273</v>
      </c>
      <c r="I91" s="1">
        <v>272.35000000000002</v>
      </c>
      <c r="J91" s="1">
        <v>271.89999999999998</v>
      </c>
      <c r="K91" s="1">
        <v>1539271</v>
      </c>
      <c r="L91" s="1">
        <v>418524409.44999999</v>
      </c>
      <c r="M91" s="1">
        <v>20812</v>
      </c>
      <c r="N91" s="3">
        <f>IF(ISERR(LN(Table1835[[#This Row],[Close Price]]/I90)),"-",LN(Table1835[[#This Row],[Close Price]]/I90))</f>
        <v>-1.1009175423868822E-3</v>
      </c>
    </row>
    <row r="92" spans="1:14" x14ac:dyDescent="0.3">
      <c r="A92" s="1" t="s">
        <v>42</v>
      </c>
      <c r="B92" s="1" t="s">
        <v>14</v>
      </c>
      <c r="C92" s="2">
        <v>43235</v>
      </c>
      <c r="D92" s="1">
        <v>272.35000000000002</v>
      </c>
      <c r="E92" s="1">
        <v>272.8</v>
      </c>
      <c r="F92" s="1">
        <v>273.85000000000002</v>
      </c>
      <c r="G92" s="1">
        <v>268.14999999999998</v>
      </c>
      <c r="H92" s="1">
        <v>270.89999999999998</v>
      </c>
      <c r="I92" s="1">
        <v>271</v>
      </c>
      <c r="J92" s="1">
        <v>271.73</v>
      </c>
      <c r="K92" s="1">
        <v>1688107</v>
      </c>
      <c r="L92" s="1">
        <v>458707278.39999998</v>
      </c>
      <c r="M92" s="1">
        <v>36817</v>
      </c>
      <c r="N92" s="3">
        <f>IF(ISERR(LN(Table1835[[#This Row],[Close Price]]/I91)),"-",LN(Table1835[[#This Row],[Close Price]]/I91))</f>
        <v>-4.9691829499826081E-3</v>
      </c>
    </row>
    <row r="93" spans="1:14" x14ac:dyDescent="0.3">
      <c r="A93" s="1" t="s">
        <v>42</v>
      </c>
      <c r="B93" s="1" t="s">
        <v>14</v>
      </c>
      <c r="C93" s="2">
        <v>43236</v>
      </c>
      <c r="D93" s="1">
        <v>271</v>
      </c>
      <c r="E93" s="1">
        <v>270.89999999999998</v>
      </c>
      <c r="F93" s="1">
        <v>278.95</v>
      </c>
      <c r="G93" s="1">
        <v>270</v>
      </c>
      <c r="H93" s="1">
        <v>274.7</v>
      </c>
      <c r="I93" s="1">
        <v>274.7</v>
      </c>
      <c r="J93" s="1">
        <v>274.89</v>
      </c>
      <c r="K93" s="1">
        <v>3155210</v>
      </c>
      <c r="L93" s="1">
        <v>867349611.64999998</v>
      </c>
      <c r="M93" s="1">
        <v>45774</v>
      </c>
      <c r="N93" s="3">
        <f>IF(ISERR(LN(Table1835[[#This Row],[Close Price]]/I92)),"-",LN(Table1835[[#This Row],[Close Price]]/I92))</f>
        <v>1.3560772221527207E-2</v>
      </c>
    </row>
    <row r="94" spans="1:14" x14ac:dyDescent="0.3">
      <c r="A94" s="1" t="s">
        <v>42</v>
      </c>
      <c r="B94" s="1" t="s">
        <v>14</v>
      </c>
      <c r="C94" s="2">
        <v>43237</v>
      </c>
      <c r="D94" s="1">
        <v>274.7</v>
      </c>
      <c r="E94" s="1">
        <v>275</v>
      </c>
      <c r="F94" s="1">
        <v>280.8</v>
      </c>
      <c r="G94" s="1">
        <v>274.35000000000002</v>
      </c>
      <c r="H94" s="1">
        <v>278.3</v>
      </c>
      <c r="I94" s="1">
        <v>278.35000000000002</v>
      </c>
      <c r="J94" s="1">
        <v>277.89999999999998</v>
      </c>
      <c r="K94" s="1">
        <v>2606144</v>
      </c>
      <c r="L94" s="1">
        <v>724258668.89999998</v>
      </c>
      <c r="M94" s="1">
        <v>35308</v>
      </c>
      <c r="N94" s="3">
        <f>IF(ISERR(LN(Table1835[[#This Row],[Close Price]]/I93)),"-",LN(Table1835[[#This Row],[Close Price]]/I93))</f>
        <v>1.319972152828866E-2</v>
      </c>
    </row>
    <row r="95" spans="1:14" x14ac:dyDescent="0.3">
      <c r="A95" s="1" t="s">
        <v>42</v>
      </c>
      <c r="B95" s="1" t="s">
        <v>14</v>
      </c>
      <c r="C95" s="2">
        <v>43238</v>
      </c>
      <c r="D95" s="1">
        <v>278.35000000000002</v>
      </c>
      <c r="E95" s="1">
        <v>276.5</v>
      </c>
      <c r="F95" s="1">
        <v>276.5</v>
      </c>
      <c r="G95" s="1">
        <v>268.05</v>
      </c>
      <c r="H95" s="1">
        <v>268.55</v>
      </c>
      <c r="I95" s="1">
        <v>268.89999999999998</v>
      </c>
      <c r="J95" s="1">
        <v>271.54000000000002</v>
      </c>
      <c r="K95" s="1">
        <v>4816593</v>
      </c>
      <c r="L95" s="1">
        <v>1307921035.9000001</v>
      </c>
      <c r="M95" s="1">
        <v>43628</v>
      </c>
      <c r="N95" s="3">
        <f>IF(ISERR(LN(Table1835[[#This Row],[Close Price]]/I94)),"-",LN(Table1835[[#This Row],[Close Price]]/I94))</f>
        <v>-3.4539751354697959E-2</v>
      </c>
    </row>
    <row r="96" spans="1:14" x14ac:dyDescent="0.3">
      <c r="A96" s="1" t="s">
        <v>42</v>
      </c>
      <c r="B96" s="1" t="s">
        <v>14</v>
      </c>
      <c r="C96" s="2">
        <v>43241</v>
      </c>
      <c r="D96" s="1">
        <v>268.89999999999998</v>
      </c>
      <c r="E96" s="1">
        <v>269.10000000000002</v>
      </c>
      <c r="F96" s="1">
        <v>269.45</v>
      </c>
      <c r="G96" s="1">
        <v>264.10000000000002</v>
      </c>
      <c r="H96" s="1">
        <v>264.7</v>
      </c>
      <c r="I96" s="1">
        <v>264.85000000000002</v>
      </c>
      <c r="J96" s="1">
        <v>266.14999999999998</v>
      </c>
      <c r="K96" s="1">
        <v>3045146</v>
      </c>
      <c r="L96" s="1">
        <v>810472266.39999998</v>
      </c>
      <c r="M96" s="1">
        <v>59875</v>
      </c>
      <c r="N96" s="3">
        <f>IF(ISERR(LN(Table1835[[#This Row],[Close Price]]/I95)),"-",LN(Table1835[[#This Row],[Close Price]]/I95))</f>
        <v>-1.5175935284283161E-2</v>
      </c>
    </row>
    <row r="97" spans="1:14" x14ac:dyDescent="0.3">
      <c r="A97" s="1" t="s">
        <v>42</v>
      </c>
      <c r="B97" s="1" t="s">
        <v>14</v>
      </c>
      <c r="C97" s="2">
        <v>43242</v>
      </c>
      <c r="D97" s="1">
        <v>264.85000000000002</v>
      </c>
      <c r="E97" s="1">
        <v>264</v>
      </c>
      <c r="F97" s="1">
        <v>266.95</v>
      </c>
      <c r="G97" s="1">
        <v>263.10000000000002</v>
      </c>
      <c r="H97" s="1">
        <v>264.85000000000002</v>
      </c>
      <c r="I97" s="1">
        <v>264.95</v>
      </c>
      <c r="J97" s="1">
        <v>264.69</v>
      </c>
      <c r="K97" s="1">
        <v>1487525</v>
      </c>
      <c r="L97" s="1">
        <v>393732182.14999998</v>
      </c>
      <c r="M97" s="1">
        <v>28893</v>
      </c>
      <c r="N97" s="3">
        <f>IF(ISERR(LN(Table1835[[#This Row],[Close Price]]/I96)),"-",LN(Table1835[[#This Row],[Close Price]]/I96))</f>
        <v>3.7750094823523741E-4</v>
      </c>
    </row>
    <row r="98" spans="1:14" x14ac:dyDescent="0.3">
      <c r="A98" s="1" t="s">
        <v>42</v>
      </c>
      <c r="B98" s="1" t="s">
        <v>14</v>
      </c>
      <c r="C98" s="2">
        <v>43243</v>
      </c>
      <c r="D98" s="1">
        <v>264.95</v>
      </c>
      <c r="E98" s="1">
        <v>265.55</v>
      </c>
      <c r="F98" s="1">
        <v>265.7</v>
      </c>
      <c r="G98" s="1">
        <v>262.60000000000002</v>
      </c>
      <c r="H98" s="1">
        <v>263.2</v>
      </c>
      <c r="I98" s="1">
        <v>263.45</v>
      </c>
      <c r="J98" s="1">
        <v>264.23</v>
      </c>
      <c r="K98" s="1">
        <v>3525447</v>
      </c>
      <c r="L98" s="1">
        <v>931525135.39999998</v>
      </c>
      <c r="M98" s="1">
        <v>29427</v>
      </c>
      <c r="N98" s="3">
        <f>IF(ISERR(LN(Table1835[[#This Row],[Close Price]]/I97)),"-",LN(Table1835[[#This Row],[Close Price]]/I97))</f>
        <v>-5.6775322834762623E-3</v>
      </c>
    </row>
    <row r="99" spans="1:14" x14ac:dyDescent="0.3">
      <c r="A99" s="1" t="s">
        <v>42</v>
      </c>
      <c r="B99" s="1" t="s">
        <v>14</v>
      </c>
      <c r="C99" s="2">
        <v>43244</v>
      </c>
      <c r="D99" s="1">
        <v>263.45</v>
      </c>
      <c r="E99" s="1">
        <v>264.10000000000002</v>
      </c>
      <c r="F99" s="1">
        <v>266</v>
      </c>
      <c r="G99" s="1">
        <v>261.95</v>
      </c>
      <c r="H99" s="1">
        <v>264.39999999999998</v>
      </c>
      <c r="I99" s="1">
        <v>264.35000000000002</v>
      </c>
      <c r="J99" s="1">
        <v>264.27</v>
      </c>
      <c r="K99" s="1">
        <v>2350421</v>
      </c>
      <c r="L99" s="1">
        <v>621146965</v>
      </c>
      <c r="M99" s="1">
        <v>27269</v>
      </c>
      <c r="N99" s="3">
        <f>IF(ISERR(LN(Table1835[[#This Row],[Close Price]]/I98)),"-",LN(Table1835[[#This Row],[Close Price]]/I98))</f>
        <v>3.4103860261645688E-3</v>
      </c>
    </row>
    <row r="100" spans="1:14" x14ac:dyDescent="0.3">
      <c r="A100" s="1" t="s">
        <v>42</v>
      </c>
      <c r="B100" s="1" t="s">
        <v>14</v>
      </c>
      <c r="C100" s="2">
        <v>43245</v>
      </c>
      <c r="D100" s="1">
        <v>264.35000000000002</v>
      </c>
      <c r="E100" s="1">
        <v>265</v>
      </c>
      <c r="F100" s="1">
        <v>265.64999999999998</v>
      </c>
      <c r="G100" s="1">
        <v>263.64999999999998</v>
      </c>
      <c r="H100" s="1">
        <v>264.8</v>
      </c>
      <c r="I100" s="1">
        <v>264.60000000000002</v>
      </c>
      <c r="J100" s="1">
        <v>264.75</v>
      </c>
      <c r="K100" s="1">
        <v>2349381</v>
      </c>
      <c r="L100" s="1">
        <v>621997215.79999995</v>
      </c>
      <c r="M100" s="1">
        <v>62304</v>
      </c>
      <c r="N100" s="3">
        <f>IF(ISERR(LN(Table1835[[#This Row],[Close Price]]/I99)),"-",LN(Table1835[[#This Row],[Close Price]]/I99))</f>
        <v>9.4526899939601406E-4</v>
      </c>
    </row>
    <row r="101" spans="1:14" x14ac:dyDescent="0.3">
      <c r="A101" s="1" t="s">
        <v>42</v>
      </c>
      <c r="B101" s="1" t="s">
        <v>14</v>
      </c>
      <c r="C101" s="2">
        <v>43248</v>
      </c>
      <c r="D101" s="1">
        <v>264.60000000000002</v>
      </c>
      <c r="E101" s="1">
        <v>262.64999999999998</v>
      </c>
      <c r="F101" s="1">
        <v>264.75</v>
      </c>
      <c r="G101" s="1">
        <v>262.64999999999998</v>
      </c>
      <c r="H101" s="1">
        <v>263.5</v>
      </c>
      <c r="I101" s="1">
        <v>263.3</v>
      </c>
      <c r="J101" s="1">
        <v>263.62</v>
      </c>
      <c r="K101" s="1">
        <v>1174145</v>
      </c>
      <c r="L101" s="1">
        <v>309524891.75</v>
      </c>
      <c r="M101" s="1">
        <v>29052</v>
      </c>
      <c r="N101" s="3">
        <f>IF(ISERR(LN(Table1835[[#This Row],[Close Price]]/I100)),"-",LN(Table1835[[#This Row],[Close Price]]/I100))</f>
        <v>-4.9251851785916591E-3</v>
      </c>
    </row>
    <row r="102" spans="1:14" x14ac:dyDescent="0.3">
      <c r="A102" s="1" t="s">
        <v>42</v>
      </c>
      <c r="B102" s="1" t="s">
        <v>14</v>
      </c>
      <c r="C102" s="2">
        <v>43249</v>
      </c>
      <c r="D102" s="1">
        <v>263.3</v>
      </c>
      <c r="E102" s="1">
        <v>261.64999999999998</v>
      </c>
      <c r="F102" s="1">
        <v>264.5</v>
      </c>
      <c r="G102" s="1">
        <v>261.64999999999998</v>
      </c>
      <c r="H102" s="1">
        <v>263.2</v>
      </c>
      <c r="I102" s="1">
        <v>263</v>
      </c>
      <c r="J102" s="1">
        <v>263.41000000000003</v>
      </c>
      <c r="K102" s="1">
        <v>1788224</v>
      </c>
      <c r="L102" s="1">
        <v>471030413.89999998</v>
      </c>
      <c r="M102" s="1">
        <v>44300</v>
      </c>
      <c r="N102" s="3">
        <f>IF(ISERR(LN(Table1835[[#This Row],[Close Price]]/I101)),"-",LN(Table1835[[#This Row],[Close Price]]/I101))</f>
        <v>-1.1400343244991986E-3</v>
      </c>
    </row>
    <row r="103" spans="1:14" x14ac:dyDescent="0.3">
      <c r="A103" s="1" t="s">
        <v>42</v>
      </c>
      <c r="B103" s="1" t="s">
        <v>14</v>
      </c>
      <c r="C103" s="2">
        <v>43250</v>
      </c>
      <c r="D103" s="1">
        <v>263</v>
      </c>
      <c r="E103" s="1">
        <v>262.89999999999998</v>
      </c>
      <c r="F103" s="1">
        <v>263.45</v>
      </c>
      <c r="G103" s="1">
        <v>258.55</v>
      </c>
      <c r="H103" s="1">
        <v>260.95</v>
      </c>
      <c r="I103" s="1">
        <v>260.85000000000002</v>
      </c>
      <c r="J103" s="1">
        <v>260.81</v>
      </c>
      <c r="K103" s="1">
        <v>2924795</v>
      </c>
      <c r="L103" s="1">
        <v>762801638.60000002</v>
      </c>
      <c r="M103" s="1">
        <v>56099</v>
      </c>
      <c r="N103" s="3">
        <f>IF(ISERR(LN(Table1835[[#This Row],[Close Price]]/I102)),"-",LN(Table1835[[#This Row],[Close Price]]/I102))</f>
        <v>-8.2085027093627295E-3</v>
      </c>
    </row>
    <row r="104" spans="1:14" x14ac:dyDescent="0.3">
      <c r="A104" s="1" t="s">
        <v>42</v>
      </c>
      <c r="B104" s="1" t="s">
        <v>14</v>
      </c>
      <c r="C104" s="2">
        <v>43251</v>
      </c>
      <c r="D104" s="1">
        <v>260.85000000000002</v>
      </c>
      <c r="E104" s="1">
        <v>261.8</v>
      </c>
      <c r="F104" s="1">
        <v>264.5</v>
      </c>
      <c r="G104" s="1">
        <v>258</v>
      </c>
      <c r="H104" s="1">
        <v>263.55</v>
      </c>
      <c r="I104" s="1">
        <v>261.89999999999998</v>
      </c>
      <c r="J104" s="1">
        <v>261.88</v>
      </c>
      <c r="K104" s="1">
        <v>5148537</v>
      </c>
      <c r="L104" s="1">
        <v>1348313048.4000001</v>
      </c>
      <c r="M104" s="1">
        <v>52152</v>
      </c>
      <c r="N104" s="3">
        <f>IF(ISERR(LN(Table1835[[#This Row],[Close Price]]/I103)),"-",LN(Table1835[[#This Row],[Close Price]]/I103))</f>
        <v>4.0172220452643244E-3</v>
      </c>
    </row>
    <row r="105" spans="1:14" x14ac:dyDescent="0.3">
      <c r="A105" s="1" t="s">
        <v>42</v>
      </c>
      <c r="B105" s="1" t="s">
        <v>14</v>
      </c>
      <c r="C105" s="2">
        <v>43252</v>
      </c>
      <c r="D105" s="1">
        <v>261.89999999999998</v>
      </c>
      <c r="E105" s="1">
        <v>262.95</v>
      </c>
      <c r="F105" s="1">
        <v>264.5</v>
      </c>
      <c r="G105" s="1">
        <v>259.05</v>
      </c>
      <c r="H105" s="1">
        <v>261.2</v>
      </c>
      <c r="I105" s="1">
        <v>260.60000000000002</v>
      </c>
      <c r="J105" s="1">
        <v>262.42</v>
      </c>
      <c r="K105" s="1">
        <v>1425020</v>
      </c>
      <c r="L105" s="1">
        <v>373949553.14999998</v>
      </c>
      <c r="M105" s="1">
        <v>37156</v>
      </c>
      <c r="N105" s="3">
        <f>IF(ISERR(LN(Table1835[[#This Row],[Close Price]]/I104)),"-",LN(Table1835[[#This Row],[Close Price]]/I104))</f>
        <v>-4.9760868229213025E-3</v>
      </c>
    </row>
    <row r="106" spans="1:14" x14ac:dyDescent="0.3">
      <c r="A106" s="1" t="s">
        <v>42</v>
      </c>
      <c r="B106" s="1" t="s">
        <v>14</v>
      </c>
      <c r="C106" s="2">
        <v>43255</v>
      </c>
      <c r="D106" s="1">
        <v>260.60000000000002</v>
      </c>
      <c r="E106" s="1">
        <v>261.45</v>
      </c>
      <c r="F106" s="1">
        <v>262.45</v>
      </c>
      <c r="G106" s="1">
        <v>258.05</v>
      </c>
      <c r="H106" s="1">
        <v>260.05</v>
      </c>
      <c r="I106" s="1">
        <v>260.14999999999998</v>
      </c>
      <c r="J106" s="1">
        <v>260.61</v>
      </c>
      <c r="K106" s="1">
        <v>1583746</v>
      </c>
      <c r="L106" s="1">
        <v>412744896.89999998</v>
      </c>
      <c r="M106" s="1">
        <v>30744</v>
      </c>
      <c r="N106" s="3">
        <f>IF(ISERR(LN(Table1835[[#This Row],[Close Price]]/I105)),"-",LN(Table1835[[#This Row],[Close Price]]/I105))</f>
        <v>-1.7282769544323946E-3</v>
      </c>
    </row>
    <row r="107" spans="1:14" x14ac:dyDescent="0.3">
      <c r="A107" s="1" t="s">
        <v>42</v>
      </c>
      <c r="B107" s="1" t="s">
        <v>14</v>
      </c>
      <c r="C107" s="2">
        <v>43256</v>
      </c>
      <c r="D107" s="1">
        <v>260.14999999999998</v>
      </c>
      <c r="E107" s="1">
        <v>260.2</v>
      </c>
      <c r="F107" s="1">
        <v>262</v>
      </c>
      <c r="G107" s="1">
        <v>254</v>
      </c>
      <c r="H107" s="1">
        <v>256.25</v>
      </c>
      <c r="I107" s="1">
        <v>255.25</v>
      </c>
      <c r="J107" s="1">
        <v>257.68</v>
      </c>
      <c r="K107" s="1">
        <v>2464517</v>
      </c>
      <c r="L107" s="1">
        <v>635059648.89999998</v>
      </c>
      <c r="M107" s="1">
        <v>45852</v>
      </c>
      <c r="N107" s="3">
        <f>IF(ISERR(LN(Table1835[[#This Row],[Close Price]]/I106)),"-",LN(Table1835[[#This Row],[Close Price]]/I106))</f>
        <v>-1.9014930691537448E-2</v>
      </c>
    </row>
    <row r="108" spans="1:14" x14ac:dyDescent="0.3">
      <c r="A108" s="1" t="s">
        <v>42</v>
      </c>
      <c r="B108" s="1" t="s">
        <v>14</v>
      </c>
      <c r="C108" s="2">
        <v>43257</v>
      </c>
      <c r="D108" s="1">
        <v>255.25</v>
      </c>
      <c r="E108" s="1">
        <v>257.14999999999998</v>
      </c>
      <c r="F108" s="1">
        <v>260.5</v>
      </c>
      <c r="G108" s="1">
        <v>253.5</v>
      </c>
      <c r="H108" s="1">
        <v>259.7</v>
      </c>
      <c r="I108" s="1">
        <v>259.25</v>
      </c>
      <c r="J108" s="1">
        <v>258.47000000000003</v>
      </c>
      <c r="K108" s="1">
        <v>1904820</v>
      </c>
      <c r="L108" s="1">
        <v>492336561.85000002</v>
      </c>
      <c r="M108" s="1">
        <v>51247</v>
      </c>
      <c r="N108" s="3">
        <f>IF(ISERR(LN(Table1835[[#This Row],[Close Price]]/I107)),"-",LN(Table1835[[#This Row],[Close Price]]/I107))</f>
        <v>1.5549390064861723E-2</v>
      </c>
    </row>
    <row r="109" spans="1:14" x14ac:dyDescent="0.3">
      <c r="A109" s="1" t="s">
        <v>42</v>
      </c>
      <c r="B109" s="1" t="s">
        <v>14</v>
      </c>
      <c r="C109" s="2">
        <v>43258</v>
      </c>
      <c r="D109" s="1">
        <v>259.25</v>
      </c>
      <c r="E109" s="1">
        <v>258.05</v>
      </c>
      <c r="F109" s="1">
        <v>265.85000000000002</v>
      </c>
      <c r="G109" s="1">
        <v>258.05</v>
      </c>
      <c r="H109" s="1">
        <v>264.5</v>
      </c>
      <c r="I109" s="1">
        <v>264.60000000000002</v>
      </c>
      <c r="J109" s="1">
        <v>263.77999999999997</v>
      </c>
      <c r="K109" s="1">
        <v>2002310</v>
      </c>
      <c r="L109" s="1">
        <v>528166102.85000002</v>
      </c>
      <c r="M109" s="1">
        <v>45029</v>
      </c>
      <c r="N109" s="3">
        <f>IF(ISERR(LN(Table1835[[#This Row],[Close Price]]/I108)),"-",LN(Table1835[[#This Row],[Close Price]]/I108))</f>
        <v>2.0426404571218616E-2</v>
      </c>
    </row>
    <row r="110" spans="1:14" x14ac:dyDescent="0.3">
      <c r="A110" s="1" t="s">
        <v>42</v>
      </c>
      <c r="B110" s="1" t="s">
        <v>14</v>
      </c>
      <c r="C110" s="2">
        <v>43259</v>
      </c>
      <c r="D110" s="1">
        <v>264.60000000000002</v>
      </c>
      <c r="E110" s="1">
        <v>264.60000000000002</v>
      </c>
      <c r="F110" s="1">
        <v>265</v>
      </c>
      <c r="G110" s="1">
        <v>262.5</v>
      </c>
      <c r="H110" s="1">
        <v>264</v>
      </c>
      <c r="I110" s="1">
        <v>264</v>
      </c>
      <c r="J110" s="1">
        <v>264.19</v>
      </c>
      <c r="K110" s="1">
        <v>1884800</v>
      </c>
      <c r="L110" s="1">
        <v>497946882.39999998</v>
      </c>
      <c r="M110" s="1">
        <v>29639</v>
      </c>
      <c r="N110" s="3">
        <f>IF(ISERR(LN(Table1835[[#This Row],[Close Price]]/I109)),"-",LN(Table1835[[#This Row],[Close Price]]/I109))</f>
        <v>-2.2701485345391855E-3</v>
      </c>
    </row>
    <row r="111" spans="1:14" x14ac:dyDescent="0.3">
      <c r="A111" s="1" t="s">
        <v>42</v>
      </c>
      <c r="B111" s="1" t="s">
        <v>14</v>
      </c>
      <c r="C111" s="2">
        <v>43262</v>
      </c>
      <c r="D111" s="1">
        <v>264</v>
      </c>
      <c r="E111" s="1">
        <v>264.5</v>
      </c>
      <c r="F111" s="1">
        <v>266.25</v>
      </c>
      <c r="G111" s="1">
        <v>263.25</v>
      </c>
      <c r="H111" s="1">
        <v>264.75</v>
      </c>
      <c r="I111" s="1">
        <v>264.39999999999998</v>
      </c>
      <c r="J111" s="1">
        <v>264.58999999999997</v>
      </c>
      <c r="K111" s="1">
        <v>2077925</v>
      </c>
      <c r="L111" s="1">
        <v>549807572.54999995</v>
      </c>
      <c r="M111" s="1">
        <v>35274</v>
      </c>
      <c r="N111" s="3">
        <f>IF(ISERR(LN(Table1835[[#This Row],[Close Price]]/I110)),"-",LN(Table1835[[#This Row],[Close Price]]/I110))</f>
        <v>1.5140048312150113E-3</v>
      </c>
    </row>
    <row r="112" spans="1:14" x14ac:dyDescent="0.3">
      <c r="A112" s="1" t="s">
        <v>42</v>
      </c>
      <c r="B112" s="1" t="s">
        <v>14</v>
      </c>
      <c r="C112" s="2">
        <v>43263</v>
      </c>
      <c r="D112" s="1">
        <v>264.39999999999998</v>
      </c>
      <c r="E112" s="1">
        <v>266.75</v>
      </c>
      <c r="F112" s="1">
        <v>269.14999999999998</v>
      </c>
      <c r="G112" s="1">
        <v>265.55</v>
      </c>
      <c r="H112" s="1">
        <v>267</v>
      </c>
      <c r="I112" s="1">
        <v>266.45</v>
      </c>
      <c r="J112" s="1">
        <v>267.13</v>
      </c>
      <c r="K112" s="1">
        <v>2274737</v>
      </c>
      <c r="L112" s="1">
        <v>607661378.10000002</v>
      </c>
      <c r="M112" s="1">
        <v>46629</v>
      </c>
      <c r="N112" s="3">
        <f>IF(ISERR(LN(Table1835[[#This Row],[Close Price]]/I111)),"-",LN(Table1835[[#This Row],[Close Price]]/I111))</f>
        <v>7.7235007652600093E-3</v>
      </c>
    </row>
    <row r="113" spans="1:14" x14ac:dyDescent="0.3">
      <c r="A113" s="1" t="s">
        <v>42</v>
      </c>
      <c r="B113" s="1" t="s">
        <v>14</v>
      </c>
      <c r="C113" s="2">
        <v>43264</v>
      </c>
      <c r="D113" s="1">
        <v>266.45</v>
      </c>
      <c r="E113" s="1">
        <v>269</v>
      </c>
      <c r="F113" s="1">
        <v>270</v>
      </c>
      <c r="G113" s="1">
        <v>266.85000000000002</v>
      </c>
      <c r="H113" s="1">
        <v>268.75</v>
      </c>
      <c r="I113" s="1">
        <v>268.8</v>
      </c>
      <c r="J113" s="1">
        <v>268.61</v>
      </c>
      <c r="K113" s="1">
        <v>1537840</v>
      </c>
      <c r="L113" s="1">
        <v>413076830.35000002</v>
      </c>
      <c r="M113" s="1">
        <v>36196</v>
      </c>
      <c r="N113" s="3">
        <f>IF(ISERR(LN(Table1835[[#This Row],[Close Price]]/I112)),"-",LN(Table1835[[#This Row],[Close Price]]/I112))</f>
        <v>8.7809999062033201E-3</v>
      </c>
    </row>
    <row r="114" spans="1:14" x14ac:dyDescent="0.3">
      <c r="A114" s="1" t="s">
        <v>42</v>
      </c>
      <c r="B114" s="1" t="s">
        <v>14</v>
      </c>
      <c r="C114" s="2">
        <v>43265</v>
      </c>
      <c r="D114" s="1">
        <v>268.8</v>
      </c>
      <c r="E114" s="1">
        <v>267.14999999999998</v>
      </c>
      <c r="F114" s="1">
        <v>269.10000000000002</v>
      </c>
      <c r="G114" s="1">
        <v>264.64999999999998</v>
      </c>
      <c r="H114" s="1">
        <v>266.8</v>
      </c>
      <c r="I114" s="1">
        <v>266.39999999999998</v>
      </c>
      <c r="J114" s="1">
        <v>266.62</v>
      </c>
      <c r="K114" s="1">
        <v>2336679</v>
      </c>
      <c r="L114" s="1">
        <v>623002743.10000002</v>
      </c>
      <c r="M114" s="1">
        <v>41628</v>
      </c>
      <c r="N114" s="3">
        <f>IF(ISERR(LN(Table1835[[#This Row],[Close Price]]/I113)),"-",LN(Table1835[[#This Row],[Close Price]]/I113))</f>
        <v>-8.9686699827604879E-3</v>
      </c>
    </row>
    <row r="115" spans="1:14" x14ac:dyDescent="0.3">
      <c r="A115" s="1" t="s">
        <v>42</v>
      </c>
      <c r="B115" s="1" t="s">
        <v>14</v>
      </c>
      <c r="C115" s="2">
        <v>43266</v>
      </c>
      <c r="D115" s="1">
        <v>266.39999999999998</v>
      </c>
      <c r="E115" s="1">
        <v>268.75</v>
      </c>
      <c r="F115" s="1">
        <v>268.75</v>
      </c>
      <c r="G115" s="1">
        <v>265</v>
      </c>
      <c r="H115" s="1">
        <v>266.85000000000002</v>
      </c>
      <c r="I115" s="1">
        <v>266.89999999999998</v>
      </c>
      <c r="J115" s="1">
        <v>266.77</v>
      </c>
      <c r="K115" s="1">
        <v>4835437</v>
      </c>
      <c r="L115" s="1">
        <v>1289959108.9000001</v>
      </c>
      <c r="M115" s="1">
        <v>63586</v>
      </c>
      <c r="N115" s="3">
        <f>IF(ISERR(LN(Table1835[[#This Row],[Close Price]]/I114)),"-",LN(Table1835[[#This Row],[Close Price]]/I114))</f>
        <v>1.8751177442443815E-3</v>
      </c>
    </row>
    <row r="116" spans="1:14" x14ac:dyDescent="0.3">
      <c r="A116" s="1" t="s">
        <v>42</v>
      </c>
      <c r="B116" s="1" t="s">
        <v>14</v>
      </c>
      <c r="C116" s="2">
        <v>43269</v>
      </c>
      <c r="D116" s="1">
        <v>266.89999999999998</v>
      </c>
      <c r="E116" s="1">
        <v>269</v>
      </c>
      <c r="F116" s="1">
        <v>269</v>
      </c>
      <c r="G116" s="1">
        <v>263.89999999999998</v>
      </c>
      <c r="H116" s="1">
        <v>266</v>
      </c>
      <c r="I116" s="1">
        <v>265.75</v>
      </c>
      <c r="J116" s="1">
        <v>265.47000000000003</v>
      </c>
      <c r="K116" s="1">
        <v>3119539</v>
      </c>
      <c r="L116" s="1">
        <v>828157039.45000005</v>
      </c>
      <c r="M116" s="1">
        <v>50786</v>
      </c>
      <c r="N116" s="3">
        <f>IF(ISERR(LN(Table1835[[#This Row],[Close Price]]/I115)),"-",LN(Table1835[[#This Row],[Close Price]]/I115))</f>
        <v>-4.3180391884210514E-3</v>
      </c>
    </row>
    <row r="117" spans="1:14" x14ac:dyDescent="0.3">
      <c r="A117" s="1" t="s">
        <v>42</v>
      </c>
      <c r="B117" s="1" t="s">
        <v>14</v>
      </c>
      <c r="C117" s="2">
        <v>43270</v>
      </c>
      <c r="D117" s="1">
        <v>265.75</v>
      </c>
      <c r="E117" s="1">
        <v>265.95</v>
      </c>
      <c r="F117" s="1">
        <v>265.95</v>
      </c>
      <c r="G117" s="1">
        <v>260.10000000000002</v>
      </c>
      <c r="H117" s="1">
        <v>261.2</v>
      </c>
      <c r="I117" s="1">
        <v>261</v>
      </c>
      <c r="J117" s="1">
        <v>262.04000000000002</v>
      </c>
      <c r="K117" s="1">
        <v>3667556</v>
      </c>
      <c r="L117" s="1">
        <v>961057752.29999995</v>
      </c>
      <c r="M117" s="1">
        <v>39399</v>
      </c>
      <c r="N117" s="3">
        <f>IF(ISERR(LN(Table1835[[#This Row],[Close Price]]/I116)),"-",LN(Table1835[[#This Row],[Close Price]]/I116))</f>
        <v>-1.8035609899363852E-2</v>
      </c>
    </row>
    <row r="118" spans="1:14" x14ac:dyDescent="0.3">
      <c r="A118" s="1" t="s">
        <v>42</v>
      </c>
      <c r="B118" s="1" t="s">
        <v>14</v>
      </c>
      <c r="C118" s="2">
        <v>43271</v>
      </c>
      <c r="D118" s="1">
        <v>261</v>
      </c>
      <c r="E118" s="1">
        <v>261.3</v>
      </c>
      <c r="F118" s="1">
        <v>262.55</v>
      </c>
      <c r="G118" s="1">
        <v>258.35000000000002</v>
      </c>
      <c r="H118" s="1">
        <v>260</v>
      </c>
      <c r="I118" s="1">
        <v>259.7</v>
      </c>
      <c r="J118" s="1">
        <v>259.45999999999998</v>
      </c>
      <c r="K118" s="1">
        <v>1921955</v>
      </c>
      <c r="L118" s="1">
        <v>498674102.10000002</v>
      </c>
      <c r="M118" s="1">
        <v>36202</v>
      </c>
      <c r="N118" s="3">
        <f>IF(ISERR(LN(Table1835[[#This Row],[Close Price]]/I117)),"-",LN(Table1835[[#This Row],[Close Price]]/I117))</f>
        <v>-4.9932886539906475E-3</v>
      </c>
    </row>
    <row r="119" spans="1:14" x14ac:dyDescent="0.3">
      <c r="A119" s="1" t="s">
        <v>42</v>
      </c>
      <c r="B119" s="1" t="s">
        <v>14</v>
      </c>
      <c r="C119" s="2">
        <v>43272</v>
      </c>
      <c r="D119" s="1">
        <v>259.7</v>
      </c>
      <c r="E119" s="1">
        <v>261</v>
      </c>
      <c r="F119" s="1">
        <v>261.3</v>
      </c>
      <c r="G119" s="1">
        <v>257.10000000000002</v>
      </c>
      <c r="H119" s="1">
        <v>258.39999999999998</v>
      </c>
      <c r="I119" s="1">
        <v>258.64999999999998</v>
      </c>
      <c r="J119" s="1">
        <v>258.42</v>
      </c>
      <c r="K119" s="1">
        <v>3815401</v>
      </c>
      <c r="L119" s="1">
        <v>985974362.29999995</v>
      </c>
      <c r="M119" s="1">
        <v>42488</v>
      </c>
      <c r="N119" s="3">
        <f>IF(ISERR(LN(Table1835[[#This Row],[Close Price]]/I118)),"-",LN(Table1835[[#This Row],[Close Price]]/I118))</f>
        <v>-4.0513222191786895E-3</v>
      </c>
    </row>
    <row r="120" spans="1:14" x14ac:dyDescent="0.3">
      <c r="A120" s="1" t="s">
        <v>42</v>
      </c>
      <c r="B120" s="1" t="s">
        <v>14</v>
      </c>
      <c r="C120" s="2">
        <v>43273</v>
      </c>
      <c r="D120" s="1">
        <v>258.64999999999998</v>
      </c>
      <c r="E120" s="1">
        <v>258.75</v>
      </c>
      <c r="F120" s="1">
        <v>259.60000000000002</v>
      </c>
      <c r="G120" s="1">
        <v>255</v>
      </c>
      <c r="H120" s="1">
        <v>257.45</v>
      </c>
      <c r="I120" s="1">
        <v>258.25</v>
      </c>
      <c r="J120" s="1">
        <v>256.94</v>
      </c>
      <c r="K120" s="1">
        <v>2612052</v>
      </c>
      <c r="L120" s="1">
        <v>671147346.25</v>
      </c>
      <c r="M120" s="1">
        <v>52120</v>
      </c>
      <c r="N120" s="3">
        <f>IF(ISERR(LN(Table1835[[#This Row],[Close Price]]/I119)),"-",LN(Table1835[[#This Row],[Close Price]]/I119))</f>
        <v>-1.5476884497760714E-3</v>
      </c>
    </row>
    <row r="121" spans="1:14" x14ac:dyDescent="0.3">
      <c r="A121" s="1" t="s">
        <v>42</v>
      </c>
      <c r="B121" s="1" t="s">
        <v>14</v>
      </c>
      <c r="C121" s="2">
        <v>43276</v>
      </c>
      <c r="D121" s="1">
        <v>258.25</v>
      </c>
      <c r="E121" s="1">
        <v>257.89999999999998</v>
      </c>
      <c r="F121" s="1">
        <v>261.25</v>
      </c>
      <c r="G121" s="1">
        <v>256</v>
      </c>
      <c r="H121" s="1">
        <v>257.3</v>
      </c>
      <c r="I121" s="1">
        <v>257.5</v>
      </c>
      <c r="J121" s="1">
        <v>257.89999999999998</v>
      </c>
      <c r="K121" s="1">
        <v>1639454</v>
      </c>
      <c r="L121" s="1">
        <v>422815580.85000002</v>
      </c>
      <c r="M121" s="1">
        <v>35242</v>
      </c>
      <c r="N121" s="3">
        <f>IF(ISERR(LN(Table1835[[#This Row],[Close Price]]/I120)),"-",LN(Table1835[[#This Row],[Close Price]]/I120))</f>
        <v>-2.9083878959570812E-3</v>
      </c>
    </row>
    <row r="122" spans="1:14" x14ac:dyDescent="0.3">
      <c r="A122" s="1" t="s">
        <v>42</v>
      </c>
      <c r="B122" s="1" t="s">
        <v>14</v>
      </c>
      <c r="C122" s="2">
        <v>43277</v>
      </c>
      <c r="D122" s="1">
        <v>257.5</v>
      </c>
      <c r="E122" s="1">
        <v>257.5</v>
      </c>
      <c r="F122" s="1">
        <v>259.95</v>
      </c>
      <c r="G122" s="1">
        <v>256.14999999999998</v>
      </c>
      <c r="H122" s="1">
        <v>257.45</v>
      </c>
      <c r="I122" s="1">
        <v>257.60000000000002</v>
      </c>
      <c r="J122" s="1">
        <v>258.45999999999998</v>
      </c>
      <c r="K122" s="1">
        <v>1983623</v>
      </c>
      <c r="L122" s="1">
        <v>512692430.39999998</v>
      </c>
      <c r="M122" s="1">
        <v>81105</v>
      </c>
      <c r="N122" s="3">
        <f>IF(ISERR(LN(Table1835[[#This Row],[Close Price]]/I121)),"-",LN(Table1835[[#This Row],[Close Price]]/I121))</f>
        <v>3.8827412640773121E-4</v>
      </c>
    </row>
    <row r="123" spans="1:14" x14ac:dyDescent="0.3">
      <c r="A123" s="1" t="s">
        <v>42</v>
      </c>
      <c r="B123" s="1" t="s">
        <v>14</v>
      </c>
      <c r="C123" s="2">
        <v>43278</v>
      </c>
      <c r="D123" s="1">
        <v>257.60000000000002</v>
      </c>
      <c r="E123" s="1">
        <v>259.10000000000002</v>
      </c>
      <c r="F123" s="1">
        <v>259.89999999999998</v>
      </c>
      <c r="G123" s="1">
        <v>254.2</v>
      </c>
      <c r="H123" s="1">
        <v>256</v>
      </c>
      <c r="I123" s="1">
        <v>256.05</v>
      </c>
      <c r="J123" s="1">
        <v>256.85000000000002</v>
      </c>
      <c r="K123" s="1">
        <v>3198964</v>
      </c>
      <c r="L123" s="1">
        <v>821640950.10000002</v>
      </c>
      <c r="M123" s="1">
        <v>66857</v>
      </c>
      <c r="N123" s="3">
        <f>IF(ISERR(LN(Table1835[[#This Row],[Close Price]]/I122)),"-",LN(Table1835[[#This Row],[Close Price]]/I122))</f>
        <v>-6.0352563216393099E-3</v>
      </c>
    </row>
    <row r="124" spans="1:14" x14ac:dyDescent="0.3">
      <c r="A124" s="1" t="s">
        <v>42</v>
      </c>
      <c r="B124" s="1" t="s">
        <v>14</v>
      </c>
      <c r="C124" s="2">
        <v>43279</v>
      </c>
      <c r="D124" s="1">
        <v>256.05</v>
      </c>
      <c r="E124" s="1">
        <v>256.39999999999998</v>
      </c>
      <c r="F124" s="1">
        <v>258.95</v>
      </c>
      <c r="G124" s="1">
        <v>255.7</v>
      </c>
      <c r="H124" s="1">
        <v>256.64999999999998</v>
      </c>
      <c r="I124" s="1">
        <v>257.10000000000002</v>
      </c>
      <c r="J124" s="1">
        <v>257.13</v>
      </c>
      <c r="K124" s="1">
        <v>3904763</v>
      </c>
      <c r="L124" s="1">
        <v>1004028404.95</v>
      </c>
      <c r="M124" s="1">
        <v>46409</v>
      </c>
      <c r="N124" s="3">
        <f>IF(ISERR(LN(Table1835[[#This Row],[Close Price]]/I123)),"-",LN(Table1835[[#This Row],[Close Price]]/I123))</f>
        <v>4.0923763632845674E-3</v>
      </c>
    </row>
    <row r="125" spans="1:14" x14ac:dyDescent="0.3">
      <c r="A125" s="1" t="s">
        <v>42</v>
      </c>
      <c r="B125" s="1" t="s">
        <v>14</v>
      </c>
      <c r="C125" s="2">
        <v>43280</v>
      </c>
      <c r="D125" s="1">
        <v>257.10000000000002</v>
      </c>
      <c r="E125" s="1">
        <v>259</v>
      </c>
      <c r="F125" s="1">
        <v>262.5</v>
      </c>
      <c r="G125" s="1">
        <v>255</v>
      </c>
      <c r="H125" s="1">
        <v>260.85000000000002</v>
      </c>
      <c r="I125" s="1">
        <v>261.5</v>
      </c>
      <c r="J125" s="1">
        <v>259.86</v>
      </c>
      <c r="K125" s="1">
        <v>3619783</v>
      </c>
      <c r="L125" s="1">
        <v>940649983.70000005</v>
      </c>
      <c r="M125" s="1">
        <v>53054</v>
      </c>
      <c r="N125" s="3">
        <f>IF(ISERR(LN(Table1835[[#This Row],[Close Price]]/I124)),"-",LN(Table1835[[#This Row],[Close Price]]/I124))</f>
        <v>1.6969169233133768E-2</v>
      </c>
    </row>
    <row r="126" spans="1:14" x14ac:dyDescent="0.3">
      <c r="A126" s="1" t="s">
        <v>42</v>
      </c>
      <c r="B126" s="1" t="s">
        <v>14</v>
      </c>
      <c r="C126" s="2">
        <v>43283</v>
      </c>
      <c r="D126" s="1">
        <v>261.5</v>
      </c>
      <c r="E126" s="1">
        <v>260.7</v>
      </c>
      <c r="F126" s="1">
        <v>262.25</v>
      </c>
      <c r="G126" s="1">
        <v>258.10000000000002</v>
      </c>
      <c r="H126" s="1">
        <v>261</v>
      </c>
      <c r="I126" s="1">
        <v>260.60000000000002</v>
      </c>
      <c r="J126" s="1">
        <v>260.45</v>
      </c>
      <c r="K126" s="1">
        <v>3770856</v>
      </c>
      <c r="L126" s="1">
        <v>982125391.79999995</v>
      </c>
      <c r="M126" s="1">
        <v>23454</v>
      </c>
      <c r="N126" s="3">
        <f>IF(ISERR(LN(Table1835[[#This Row],[Close Price]]/I125)),"-",LN(Table1835[[#This Row],[Close Price]]/I125))</f>
        <v>-3.4476188142327953E-3</v>
      </c>
    </row>
    <row r="127" spans="1:14" x14ac:dyDescent="0.3">
      <c r="A127" s="1" t="s">
        <v>42</v>
      </c>
      <c r="B127" s="1" t="s">
        <v>14</v>
      </c>
      <c r="C127" s="2">
        <v>43284</v>
      </c>
      <c r="D127" s="1">
        <v>260.60000000000002</v>
      </c>
      <c r="E127" s="1">
        <v>261.45</v>
      </c>
      <c r="F127" s="1">
        <v>262.8</v>
      </c>
      <c r="G127" s="1">
        <v>258.55</v>
      </c>
      <c r="H127" s="1">
        <v>262</v>
      </c>
      <c r="I127" s="1">
        <v>261.89999999999998</v>
      </c>
      <c r="J127" s="1">
        <v>261.27</v>
      </c>
      <c r="K127" s="1">
        <v>3934114</v>
      </c>
      <c r="L127" s="1">
        <v>1027870059.95</v>
      </c>
      <c r="M127" s="1">
        <v>33424</v>
      </c>
      <c r="N127" s="3">
        <f>IF(ISERR(LN(Table1835[[#This Row],[Close Price]]/I126)),"-",LN(Table1835[[#This Row],[Close Price]]/I126))</f>
        <v>4.976086822921195E-3</v>
      </c>
    </row>
    <row r="128" spans="1:14" x14ac:dyDescent="0.3">
      <c r="A128" s="1" t="s">
        <v>42</v>
      </c>
      <c r="B128" s="1" t="s">
        <v>14</v>
      </c>
      <c r="C128" s="2">
        <v>43285</v>
      </c>
      <c r="D128" s="1">
        <v>261.89999999999998</v>
      </c>
      <c r="E128" s="1">
        <v>262.05</v>
      </c>
      <c r="F128" s="1">
        <v>262.55</v>
      </c>
      <c r="G128" s="1">
        <v>258.10000000000002</v>
      </c>
      <c r="H128" s="1">
        <v>262</v>
      </c>
      <c r="I128" s="1">
        <v>261.95</v>
      </c>
      <c r="J128" s="1">
        <v>261.13</v>
      </c>
      <c r="K128" s="1">
        <v>3834319</v>
      </c>
      <c r="L128" s="1">
        <v>1001250233.5</v>
      </c>
      <c r="M128" s="1">
        <v>30032</v>
      </c>
      <c r="N128" s="3">
        <f>IF(ISERR(LN(Table1835[[#This Row],[Close Price]]/I127)),"-",LN(Table1835[[#This Row],[Close Price]]/I127))</f>
        <v>1.9089434056265964E-4</v>
      </c>
    </row>
    <row r="129" spans="1:14" x14ac:dyDescent="0.3">
      <c r="A129" s="1" t="s">
        <v>42</v>
      </c>
      <c r="B129" s="1" t="s">
        <v>14</v>
      </c>
      <c r="C129" s="2">
        <v>43286</v>
      </c>
      <c r="D129" s="1">
        <v>261.95</v>
      </c>
      <c r="E129" s="1">
        <v>262.5</v>
      </c>
      <c r="F129" s="1">
        <v>264.8</v>
      </c>
      <c r="G129" s="1">
        <v>260.14999999999998</v>
      </c>
      <c r="H129" s="1">
        <v>263.85000000000002</v>
      </c>
      <c r="I129" s="1">
        <v>264.10000000000002</v>
      </c>
      <c r="J129" s="1">
        <v>263.63</v>
      </c>
      <c r="K129" s="1">
        <v>4677308</v>
      </c>
      <c r="L129" s="1">
        <v>1233069202.5</v>
      </c>
      <c r="M129" s="1">
        <v>29924</v>
      </c>
      <c r="N129" s="3">
        <f>IF(ISERR(LN(Table1835[[#This Row],[Close Price]]/I128)),"-",LN(Table1835[[#This Row],[Close Price]]/I128))</f>
        <v>8.1741734488578431E-3</v>
      </c>
    </row>
    <row r="130" spans="1:14" x14ac:dyDescent="0.3">
      <c r="A130" s="1" t="s">
        <v>42</v>
      </c>
      <c r="B130" s="1" t="s">
        <v>14</v>
      </c>
      <c r="C130" s="2">
        <v>43287</v>
      </c>
      <c r="D130" s="1">
        <v>264.10000000000002</v>
      </c>
      <c r="E130" s="1">
        <v>263</v>
      </c>
      <c r="F130" s="1">
        <v>264.39999999999998</v>
      </c>
      <c r="G130" s="1">
        <v>261.5</v>
      </c>
      <c r="H130" s="1">
        <v>262.45</v>
      </c>
      <c r="I130" s="1">
        <v>262.8</v>
      </c>
      <c r="J130" s="1">
        <v>262.92</v>
      </c>
      <c r="K130" s="1">
        <v>2842723</v>
      </c>
      <c r="L130" s="1">
        <v>747399950</v>
      </c>
      <c r="M130" s="1">
        <v>42367</v>
      </c>
      <c r="N130" s="3">
        <f>IF(ISERR(LN(Table1835[[#This Row],[Close Price]]/I129)),"-",LN(Table1835[[#This Row],[Close Price]]/I129))</f>
        <v>-4.9345326926311201E-3</v>
      </c>
    </row>
    <row r="131" spans="1:14" x14ac:dyDescent="0.3">
      <c r="A131" s="1" t="s">
        <v>42</v>
      </c>
      <c r="B131" s="1" t="s">
        <v>14</v>
      </c>
      <c r="C131" s="2">
        <v>43290</v>
      </c>
      <c r="D131" s="1">
        <v>262.8</v>
      </c>
      <c r="E131" s="1">
        <v>263.3</v>
      </c>
      <c r="F131" s="1">
        <v>265.25</v>
      </c>
      <c r="G131" s="1">
        <v>262.14999999999998</v>
      </c>
      <c r="H131" s="1">
        <v>265</v>
      </c>
      <c r="I131" s="1">
        <v>264.95</v>
      </c>
      <c r="J131" s="1">
        <v>264.11</v>
      </c>
      <c r="K131" s="1">
        <v>2187251</v>
      </c>
      <c r="L131" s="1">
        <v>577674054.25</v>
      </c>
      <c r="M131" s="1">
        <v>32699</v>
      </c>
      <c r="N131" s="3">
        <f>IF(ISERR(LN(Table1835[[#This Row],[Close Price]]/I130)),"-",LN(Table1835[[#This Row],[Close Price]]/I130))</f>
        <v>8.1478423283156062E-3</v>
      </c>
    </row>
    <row r="132" spans="1:14" x14ac:dyDescent="0.3">
      <c r="A132" s="1" t="s">
        <v>42</v>
      </c>
      <c r="B132" s="1" t="s">
        <v>14</v>
      </c>
      <c r="C132" s="2">
        <v>43291</v>
      </c>
      <c r="D132" s="1">
        <v>264.95</v>
      </c>
      <c r="E132" s="1">
        <v>266</v>
      </c>
      <c r="F132" s="1">
        <v>272.3</v>
      </c>
      <c r="G132" s="1">
        <v>263.7</v>
      </c>
      <c r="H132" s="1">
        <v>271.75</v>
      </c>
      <c r="I132" s="1">
        <v>270.60000000000002</v>
      </c>
      <c r="J132" s="1">
        <v>269</v>
      </c>
      <c r="K132" s="1">
        <v>4965837</v>
      </c>
      <c r="L132" s="1">
        <v>1335818198.8</v>
      </c>
      <c r="M132" s="1">
        <v>58896</v>
      </c>
      <c r="N132" s="3">
        <f>IF(ISERR(LN(Table1835[[#This Row],[Close Price]]/I131)),"-",LN(Table1835[[#This Row],[Close Price]]/I131))</f>
        <v>2.1100586797916702E-2</v>
      </c>
    </row>
    <row r="133" spans="1:14" x14ac:dyDescent="0.3">
      <c r="A133" s="1" t="s">
        <v>42</v>
      </c>
      <c r="B133" s="1" t="s">
        <v>14</v>
      </c>
      <c r="C133" s="2">
        <v>43292</v>
      </c>
      <c r="D133" s="1">
        <v>270.60000000000002</v>
      </c>
      <c r="E133" s="1">
        <v>272.95</v>
      </c>
      <c r="F133" s="1">
        <v>274.8</v>
      </c>
      <c r="G133" s="1">
        <v>269.39999999999998</v>
      </c>
      <c r="H133" s="1">
        <v>271.95</v>
      </c>
      <c r="I133" s="1">
        <v>272.10000000000002</v>
      </c>
      <c r="J133" s="1">
        <v>272.45999999999998</v>
      </c>
      <c r="K133" s="1">
        <v>3958697</v>
      </c>
      <c r="L133" s="1">
        <v>1078577129.3</v>
      </c>
      <c r="M133" s="1">
        <v>56245</v>
      </c>
      <c r="N133" s="3">
        <f>IF(ISERR(LN(Table1835[[#This Row],[Close Price]]/I132)),"-",LN(Table1835[[#This Row],[Close Price]]/I132))</f>
        <v>5.5279300525130108E-3</v>
      </c>
    </row>
    <row r="134" spans="1:14" x14ac:dyDescent="0.3">
      <c r="A134" s="1" t="s">
        <v>42</v>
      </c>
      <c r="B134" s="1" t="s">
        <v>14</v>
      </c>
      <c r="C134" s="2">
        <v>43293</v>
      </c>
      <c r="D134" s="1">
        <v>272.10000000000002</v>
      </c>
      <c r="E134" s="1">
        <v>272.45</v>
      </c>
      <c r="F134" s="1">
        <v>281.5</v>
      </c>
      <c r="G134" s="1">
        <v>269.85000000000002</v>
      </c>
      <c r="H134" s="1">
        <v>278.8</v>
      </c>
      <c r="I134" s="1">
        <v>279.45</v>
      </c>
      <c r="J134" s="1">
        <v>275.08999999999997</v>
      </c>
      <c r="K134" s="1">
        <v>4462606</v>
      </c>
      <c r="L134" s="1">
        <v>1227612351.5999999</v>
      </c>
      <c r="M134" s="1">
        <v>48201</v>
      </c>
      <c r="N134" s="3">
        <f>IF(ISERR(LN(Table1835[[#This Row],[Close Price]]/I133)),"-",LN(Table1835[[#This Row],[Close Price]]/I133))</f>
        <v>2.6653739926506399E-2</v>
      </c>
    </row>
    <row r="135" spans="1:14" x14ac:dyDescent="0.3">
      <c r="A135" s="1" t="s">
        <v>42</v>
      </c>
      <c r="B135" s="1" t="s">
        <v>14</v>
      </c>
      <c r="C135" s="2">
        <v>43294</v>
      </c>
      <c r="D135" s="1">
        <v>279.45</v>
      </c>
      <c r="E135" s="1">
        <v>279.8</v>
      </c>
      <c r="F135" s="1">
        <v>289.8</v>
      </c>
      <c r="G135" s="1">
        <v>278.25</v>
      </c>
      <c r="H135" s="1">
        <v>280.55</v>
      </c>
      <c r="I135" s="1">
        <v>280.85000000000002</v>
      </c>
      <c r="J135" s="1">
        <v>284.47000000000003</v>
      </c>
      <c r="K135" s="1">
        <v>7734425</v>
      </c>
      <c r="L135" s="1">
        <v>2200210866.1500001</v>
      </c>
      <c r="M135" s="1">
        <v>79306</v>
      </c>
      <c r="N135" s="3">
        <f>IF(ISERR(LN(Table1835[[#This Row],[Close Price]]/I134)),"-",LN(Table1835[[#This Row],[Close Price]]/I134))</f>
        <v>4.9973332627347407E-3</v>
      </c>
    </row>
    <row r="136" spans="1:14" x14ac:dyDescent="0.3">
      <c r="A136" s="1" t="s">
        <v>42</v>
      </c>
      <c r="B136" s="1" t="s">
        <v>14</v>
      </c>
      <c r="C136" s="2">
        <v>43297</v>
      </c>
      <c r="D136" s="1">
        <v>280.85000000000002</v>
      </c>
      <c r="E136" s="1">
        <v>279.25</v>
      </c>
      <c r="F136" s="1">
        <v>287</v>
      </c>
      <c r="G136" s="1">
        <v>278.85000000000002</v>
      </c>
      <c r="H136" s="1">
        <v>282.89999999999998</v>
      </c>
      <c r="I136" s="1">
        <v>283.10000000000002</v>
      </c>
      <c r="J136" s="1">
        <v>283.74</v>
      </c>
      <c r="K136" s="1">
        <v>4703923</v>
      </c>
      <c r="L136" s="1">
        <v>1334697999.5999999</v>
      </c>
      <c r="M136" s="1">
        <v>51878</v>
      </c>
      <c r="N136" s="3">
        <f>IF(ISERR(LN(Table1835[[#This Row],[Close Price]]/I135)),"-",LN(Table1835[[#This Row],[Close Price]]/I135))</f>
        <v>7.979473139412243E-3</v>
      </c>
    </row>
    <row r="137" spans="1:14" x14ac:dyDescent="0.3">
      <c r="A137" s="1" t="s">
        <v>42</v>
      </c>
      <c r="B137" s="1" t="s">
        <v>14</v>
      </c>
      <c r="C137" s="2">
        <v>43298</v>
      </c>
      <c r="D137" s="1">
        <v>283.10000000000002</v>
      </c>
      <c r="E137" s="1">
        <v>283</v>
      </c>
      <c r="F137" s="1">
        <v>288.95</v>
      </c>
      <c r="G137" s="1">
        <v>281.75</v>
      </c>
      <c r="H137" s="1">
        <v>284.5</v>
      </c>
      <c r="I137" s="1">
        <v>283.89999999999998</v>
      </c>
      <c r="J137" s="1">
        <v>285.52999999999997</v>
      </c>
      <c r="K137" s="1">
        <v>5426840</v>
      </c>
      <c r="L137" s="1">
        <v>1549522149.55</v>
      </c>
      <c r="M137" s="1">
        <v>43611</v>
      </c>
      <c r="N137" s="3">
        <f>IF(ISERR(LN(Table1835[[#This Row],[Close Price]]/I136)),"-",LN(Table1835[[#This Row],[Close Price]]/I136))</f>
        <v>2.8218713610715356E-3</v>
      </c>
    </row>
    <row r="138" spans="1:14" x14ac:dyDescent="0.3">
      <c r="A138" s="1" t="s">
        <v>42</v>
      </c>
      <c r="B138" s="1" t="s">
        <v>14</v>
      </c>
      <c r="C138" s="2">
        <v>43299</v>
      </c>
      <c r="D138" s="1">
        <v>283.89999999999998</v>
      </c>
      <c r="E138" s="1">
        <v>286</v>
      </c>
      <c r="F138" s="1">
        <v>287.3</v>
      </c>
      <c r="G138" s="1">
        <v>283.64999999999998</v>
      </c>
      <c r="H138" s="1">
        <v>284.05</v>
      </c>
      <c r="I138" s="1">
        <v>284.8</v>
      </c>
      <c r="J138" s="1">
        <v>285.20999999999998</v>
      </c>
      <c r="K138" s="1">
        <v>2297219</v>
      </c>
      <c r="L138" s="1">
        <v>655201269.25</v>
      </c>
      <c r="M138" s="1">
        <v>38696</v>
      </c>
      <c r="N138" s="3">
        <f>IF(ISERR(LN(Table1835[[#This Row],[Close Price]]/I137)),"-",LN(Table1835[[#This Row],[Close Price]]/I137))</f>
        <v>3.1651160588952424E-3</v>
      </c>
    </row>
    <row r="139" spans="1:14" x14ac:dyDescent="0.3">
      <c r="A139" s="1" t="s">
        <v>42</v>
      </c>
      <c r="B139" s="1" t="s">
        <v>14</v>
      </c>
      <c r="C139" s="2">
        <v>43300</v>
      </c>
      <c r="D139" s="1">
        <v>284.8</v>
      </c>
      <c r="E139" s="1">
        <v>286</v>
      </c>
      <c r="F139" s="1">
        <v>288.35000000000002</v>
      </c>
      <c r="G139" s="1">
        <v>281.60000000000002</v>
      </c>
      <c r="H139" s="1">
        <v>287.5</v>
      </c>
      <c r="I139" s="1">
        <v>285.8</v>
      </c>
      <c r="J139" s="1">
        <v>284.42</v>
      </c>
      <c r="K139" s="1">
        <v>2787897</v>
      </c>
      <c r="L139" s="1">
        <v>792937274.39999998</v>
      </c>
      <c r="M139" s="1">
        <v>40029</v>
      </c>
      <c r="N139" s="3">
        <f>IF(ISERR(LN(Table1835[[#This Row],[Close Price]]/I138)),"-",LN(Table1835[[#This Row],[Close Price]]/I138))</f>
        <v>3.5050859579463527E-3</v>
      </c>
    </row>
    <row r="140" spans="1:14" x14ac:dyDescent="0.3">
      <c r="A140" s="1" t="s">
        <v>42</v>
      </c>
      <c r="B140" s="1" t="s">
        <v>14</v>
      </c>
      <c r="C140" s="2">
        <v>43301</v>
      </c>
      <c r="D140" s="1">
        <v>285.8</v>
      </c>
      <c r="E140" s="1">
        <v>287.5</v>
      </c>
      <c r="F140" s="1">
        <v>290.60000000000002</v>
      </c>
      <c r="G140" s="1">
        <v>280.5</v>
      </c>
      <c r="H140" s="1">
        <v>281.64999999999998</v>
      </c>
      <c r="I140" s="1">
        <v>283</v>
      </c>
      <c r="J140" s="1">
        <v>285.56</v>
      </c>
      <c r="K140" s="1">
        <v>5237399</v>
      </c>
      <c r="L140" s="1">
        <v>1495565926.6500001</v>
      </c>
      <c r="M140" s="1">
        <v>76135</v>
      </c>
      <c r="N140" s="3">
        <f>IF(ISERR(LN(Table1835[[#This Row],[Close Price]]/I139)),"-",LN(Table1835[[#This Row],[Close Price]]/I139))</f>
        <v>-9.8453678525294141E-3</v>
      </c>
    </row>
    <row r="141" spans="1:14" x14ac:dyDescent="0.3">
      <c r="A141" s="1" t="s">
        <v>42</v>
      </c>
      <c r="B141" s="1" t="s">
        <v>14</v>
      </c>
      <c r="C141" s="2">
        <v>43304</v>
      </c>
      <c r="D141" s="1">
        <v>283</v>
      </c>
      <c r="E141" s="1">
        <v>282.5</v>
      </c>
      <c r="F141" s="1">
        <v>282.5</v>
      </c>
      <c r="G141" s="1">
        <v>263.35000000000002</v>
      </c>
      <c r="H141" s="1">
        <v>275.95</v>
      </c>
      <c r="I141" s="1">
        <v>276.45</v>
      </c>
      <c r="J141" s="1">
        <v>273.68</v>
      </c>
      <c r="K141" s="1">
        <v>8843493</v>
      </c>
      <c r="L141" s="1">
        <v>2420316482.8000002</v>
      </c>
      <c r="M141" s="1">
        <v>95490</v>
      </c>
      <c r="N141" s="3">
        <f>IF(ISERR(LN(Table1835[[#This Row],[Close Price]]/I140)),"-",LN(Table1835[[#This Row],[Close Price]]/I140))</f>
        <v>-2.341692485929563E-2</v>
      </c>
    </row>
    <row r="142" spans="1:14" x14ac:dyDescent="0.3">
      <c r="A142" s="1" t="s">
        <v>42</v>
      </c>
      <c r="B142" s="1" t="s">
        <v>14</v>
      </c>
      <c r="C142" s="2">
        <v>43305</v>
      </c>
      <c r="D142" s="1">
        <v>276.45</v>
      </c>
      <c r="E142" s="1">
        <v>278.2</v>
      </c>
      <c r="F142" s="1">
        <v>278.5</v>
      </c>
      <c r="G142" s="1">
        <v>269.2</v>
      </c>
      <c r="H142" s="1">
        <v>272.75</v>
      </c>
      <c r="I142" s="1">
        <v>272.95</v>
      </c>
      <c r="J142" s="1">
        <v>273.29000000000002</v>
      </c>
      <c r="K142" s="1">
        <v>3459105</v>
      </c>
      <c r="L142" s="1">
        <v>945330608.64999998</v>
      </c>
      <c r="M142" s="1">
        <v>35498</v>
      </c>
      <c r="N142" s="3">
        <f>IF(ISERR(LN(Table1835[[#This Row],[Close Price]]/I141)),"-",LN(Table1835[[#This Row],[Close Price]]/I141))</f>
        <v>-1.2741344556175418E-2</v>
      </c>
    </row>
    <row r="143" spans="1:14" x14ac:dyDescent="0.3">
      <c r="A143" s="1" t="s">
        <v>42</v>
      </c>
      <c r="B143" s="1" t="s">
        <v>14</v>
      </c>
      <c r="C143" s="2">
        <v>43306</v>
      </c>
      <c r="D143" s="1">
        <v>272.95</v>
      </c>
      <c r="E143" s="1">
        <v>275</v>
      </c>
      <c r="F143" s="1">
        <v>276.7</v>
      </c>
      <c r="G143" s="1">
        <v>272.60000000000002</v>
      </c>
      <c r="H143" s="1">
        <v>273.75</v>
      </c>
      <c r="I143" s="1">
        <v>274.7</v>
      </c>
      <c r="J143" s="1">
        <v>274.95</v>
      </c>
      <c r="K143" s="1">
        <v>2486066</v>
      </c>
      <c r="L143" s="1">
        <v>683539809.45000005</v>
      </c>
      <c r="M143" s="1">
        <v>25967</v>
      </c>
      <c r="N143" s="3">
        <f>IF(ISERR(LN(Table1835[[#This Row],[Close Price]]/I142)),"-",LN(Table1835[[#This Row],[Close Price]]/I142))</f>
        <v>6.3909648734615902E-3</v>
      </c>
    </row>
    <row r="144" spans="1:14" x14ac:dyDescent="0.3">
      <c r="A144" s="1" t="s">
        <v>42</v>
      </c>
      <c r="B144" s="1" t="s">
        <v>14</v>
      </c>
      <c r="C144" s="2">
        <v>43307</v>
      </c>
      <c r="D144" s="1">
        <v>274.7</v>
      </c>
      <c r="E144" s="1">
        <v>273.39999999999998</v>
      </c>
      <c r="F144" s="1">
        <v>275.10000000000002</v>
      </c>
      <c r="G144" s="1">
        <v>269.64999999999998</v>
      </c>
      <c r="H144" s="1">
        <v>271</v>
      </c>
      <c r="I144" s="1">
        <v>271.39999999999998</v>
      </c>
      <c r="J144" s="1">
        <v>272.11</v>
      </c>
      <c r="K144" s="1">
        <v>4333086</v>
      </c>
      <c r="L144" s="1">
        <v>1179076868.8</v>
      </c>
      <c r="M144" s="1">
        <v>44639</v>
      </c>
      <c r="N144" s="3">
        <f>IF(ISERR(LN(Table1835[[#This Row],[Close Price]]/I143)),"-",LN(Table1835[[#This Row],[Close Price]]/I143))</f>
        <v>-1.2085845700459489E-2</v>
      </c>
    </row>
    <row r="145" spans="1:14" x14ac:dyDescent="0.3">
      <c r="A145" s="1" t="s">
        <v>42</v>
      </c>
      <c r="B145" s="1" t="s">
        <v>14</v>
      </c>
      <c r="C145" s="2">
        <v>43308</v>
      </c>
      <c r="D145" s="1">
        <v>271.39999999999998</v>
      </c>
      <c r="E145" s="1">
        <v>272</v>
      </c>
      <c r="F145" s="1">
        <v>275.5</v>
      </c>
      <c r="G145" s="1">
        <v>272</v>
      </c>
      <c r="H145" s="1">
        <v>274</v>
      </c>
      <c r="I145" s="1">
        <v>274.5</v>
      </c>
      <c r="J145" s="1">
        <v>274.43</v>
      </c>
      <c r="K145" s="1">
        <v>1811083</v>
      </c>
      <c r="L145" s="1">
        <v>497013207.69999999</v>
      </c>
      <c r="M145" s="1">
        <v>21248</v>
      </c>
      <c r="N145" s="3">
        <f>IF(ISERR(LN(Table1835[[#This Row],[Close Price]]/I144)),"-",LN(Table1835[[#This Row],[Close Price]]/I144))</f>
        <v>1.1357513548816535E-2</v>
      </c>
    </row>
    <row r="146" spans="1:14" x14ac:dyDescent="0.3">
      <c r="A146" s="1" t="s">
        <v>42</v>
      </c>
      <c r="B146" s="1" t="s">
        <v>14</v>
      </c>
      <c r="C146" s="2">
        <v>43311</v>
      </c>
      <c r="D146" s="1">
        <v>274.5</v>
      </c>
      <c r="E146" s="1">
        <v>273.8</v>
      </c>
      <c r="F146" s="1">
        <v>274</v>
      </c>
      <c r="G146" s="1">
        <v>269.5</v>
      </c>
      <c r="H146" s="1">
        <v>273.39999999999998</v>
      </c>
      <c r="I146" s="1">
        <v>273.14999999999998</v>
      </c>
      <c r="J146" s="1">
        <v>271.61</v>
      </c>
      <c r="K146" s="1">
        <v>2727347</v>
      </c>
      <c r="L146" s="1">
        <v>740785759.75</v>
      </c>
      <c r="M146" s="1">
        <v>56403</v>
      </c>
      <c r="N146" s="3">
        <f>IF(ISERR(LN(Table1835[[#This Row],[Close Price]]/I145)),"-",LN(Table1835[[#This Row],[Close Price]]/I145))</f>
        <v>-4.9301661078587208E-3</v>
      </c>
    </row>
    <row r="147" spans="1:14" x14ac:dyDescent="0.3">
      <c r="A147" s="1" t="s">
        <v>42</v>
      </c>
      <c r="B147" s="1" t="s">
        <v>14</v>
      </c>
      <c r="C147" s="2">
        <v>43312</v>
      </c>
      <c r="D147" s="1">
        <v>273.14999999999998</v>
      </c>
      <c r="E147" s="1">
        <v>273.5</v>
      </c>
      <c r="F147" s="1">
        <v>277.25</v>
      </c>
      <c r="G147" s="1">
        <v>271.2</v>
      </c>
      <c r="H147" s="1">
        <v>277.25</v>
      </c>
      <c r="I147" s="1">
        <v>276.39999999999998</v>
      </c>
      <c r="J147" s="1">
        <v>275.14</v>
      </c>
      <c r="K147" s="1">
        <v>2788567</v>
      </c>
      <c r="L147" s="1">
        <v>767240936.5</v>
      </c>
      <c r="M147" s="1">
        <v>34133</v>
      </c>
      <c r="N147" s="3">
        <f>IF(ISERR(LN(Table1835[[#This Row],[Close Price]]/I146)),"-",LN(Table1835[[#This Row],[Close Price]]/I146))</f>
        <v>1.1827997051788174E-2</v>
      </c>
    </row>
    <row r="148" spans="1:14" x14ac:dyDescent="0.3">
      <c r="A148" s="1" t="s">
        <v>42</v>
      </c>
      <c r="B148" s="1" t="s">
        <v>14</v>
      </c>
      <c r="C148" s="2">
        <v>43313</v>
      </c>
      <c r="D148" s="1">
        <v>276.39999999999998</v>
      </c>
      <c r="E148" s="1">
        <v>276</v>
      </c>
      <c r="F148" s="1">
        <v>278.5</v>
      </c>
      <c r="G148" s="1">
        <v>273.7</v>
      </c>
      <c r="H148" s="1">
        <v>277.60000000000002</v>
      </c>
      <c r="I148" s="1">
        <v>277.35000000000002</v>
      </c>
      <c r="J148" s="1">
        <v>276.06</v>
      </c>
      <c r="K148" s="1">
        <v>1582340</v>
      </c>
      <c r="L148" s="1">
        <v>436820739.05000001</v>
      </c>
      <c r="M148" s="1">
        <v>23498</v>
      </c>
      <c r="N148" s="3">
        <f>IF(ISERR(LN(Table1835[[#This Row],[Close Price]]/I147)),"-",LN(Table1835[[#This Row],[Close Price]]/I147))</f>
        <v>3.4311546077289844E-3</v>
      </c>
    </row>
    <row r="149" spans="1:14" x14ac:dyDescent="0.3">
      <c r="A149" s="1" t="s">
        <v>42</v>
      </c>
      <c r="B149" s="1" t="s">
        <v>14</v>
      </c>
      <c r="C149" s="2">
        <v>43314</v>
      </c>
      <c r="D149" s="1">
        <v>277.35000000000002</v>
      </c>
      <c r="E149" s="1">
        <v>277</v>
      </c>
      <c r="F149" s="1">
        <v>280.8</v>
      </c>
      <c r="G149" s="1">
        <v>274.60000000000002</v>
      </c>
      <c r="H149" s="1">
        <v>278.89999999999998</v>
      </c>
      <c r="I149" s="1">
        <v>279.10000000000002</v>
      </c>
      <c r="J149" s="1">
        <v>278.67</v>
      </c>
      <c r="K149" s="1">
        <v>3003757</v>
      </c>
      <c r="L149" s="1">
        <v>837062386.75</v>
      </c>
      <c r="M149" s="1">
        <v>46039</v>
      </c>
      <c r="N149" s="3">
        <f>IF(ISERR(LN(Table1835[[#This Row],[Close Price]]/I148)),"-",LN(Table1835[[#This Row],[Close Price]]/I148))</f>
        <v>6.2898940410330449E-3</v>
      </c>
    </row>
    <row r="150" spans="1:14" x14ac:dyDescent="0.3">
      <c r="A150" s="1" t="s">
        <v>42</v>
      </c>
      <c r="B150" s="1" t="s">
        <v>14</v>
      </c>
      <c r="C150" s="2">
        <v>43315</v>
      </c>
      <c r="D150" s="1">
        <v>279.10000000000002</v>
      </c>
      <c r="E150" s="1">
        <v>280.45</v>
      </c>
      <c r="F150" s="1">
        <v>280.45</v>
      </c>
      <c r="G150" s="1">
        <v>277.10000000000002</v>
      </c>
      <c r="H150" s="1">
        <v>278</v>
      </c>
      <c r="I150" s="1">
        <v>278</v>
      </c>
      <c r="J150" s="1">
        <v>278.44</v>
      </c>
      <c r="K150" s="1">
        <v>1636066</v>
      </c>
      <c r="L150" s="1">
        <v>455549663.80000001</v>
      </c>
      <c r="M150" s="1">
        <v>20788</v>
      </c>
      <c r="N150" s="3">
        <f>IF(ISERR(LN(Table1835[[#This Row],[Close Price]]/I149)),"-",LN(Table1835[[#This Row],[Close Price]]/I149))</f>
        <v>-3.9490268516395206E-3</v>
      </c>
    </row>
    <row r="151" spans="1:14" x14ac:dyDescent="0.3">
      <c r="A151" s="1" t="s">
        <v>42</v>
      </c>
      <c r="B151" s="1" t="s">
        <v>14</v>
      </c>
      <c r="C151" s="2">
        <v>43318</v>
      </c>
      <c r="D151" s="1">
        <v>278</v>
      </c>
      <c r="E151" s="1">
        <v>279</v>
      </c>
      <c r="F151" s="1">
        <v>279.7</v>
      </c>
      <c r="G151" s="1">
        <v>275.25</v>
      </c>
      <c r="H151" s="1">
        <v>276.2</v>
      </c>
      <c r="I151" s="1">
        <v>277.05</v>
      </c>
      <c r="J151" s="1">
        <v>277.14</v>
      </c>
      <c r="K151" s="1">
        <v>1702524</v>
      </c>
      <c r="L151" s="1">
        <v>471834760.55000001</v>
      </c>
      <c r="M151" s="1">
        <v>20137</v>
      </c>
      <c r="N151" s="3">
        <f>IF(ISERR(LN(Table1835[[#This Row],[Close Price]]/I150)),"-",LN(Table1835[[#This Row],[Close Price]]/I150))</f>
        <v>-3.4231183772783415E-3</v>
      </c>
    </row>
    <row r="152" spans="1:14" x14ac:dyDescent="0.3">
      <c r="A152" s="1" t="s">
        <v>42</v>
      </c>
      <c r="B152" s="1" t="s">
        <v>14</v>
      </c>
      <c r="C152" s="2">
        <v>43319</v>
      </c>
      <c r="D152" s="1">
        <v>277.05</v>
      </c>
      <c r="E152" s="1">
        <v>275.60000000000002</v>
      </c>
      <c r="F152" s="1">
        <v>279.5</v>
      </c>
      <c r="G152" s="1">
        <v>275.60000000000002</v>
      </c>
      <c r="H152" s="1">
        <v>277.5</v>
      </c>
      <c r="I152" s="1">
        <v>277.45</v>
      </c>
      <c r="J152" s="1">
        <v>277.62</v>
      </c>
      <c r="K152" s="1">
        <v>1722163</v>
      </c>
      <c r="L152" s="1">
        <v>478113360.80000001</v>
      </c>
      <c r="M152" s="1">
        <v>30206</v>
      </c>
      <c r="N152" s="3">
        <f>IF(ISERR(LN(Table1835[[#This Row],[Close Price]]/I151)),"-",LN(Table1835[[#This Row],[Close Price]]/I151))</f>
        <v>1.4427414585514409E-3</v>
      </c>
    </row>
    <row r="153" spans="1:14" x14ac:dyDescent="0.3">
      <c r="A153" s="1" t="s">
        <v>42</v>
      </c>
      <c r="B153" s="1" t="s">
        <v>14</v>
      </c>
      <c r="C153" s="2">
        <v>43320</v>
      </c>
      <c r="D153" s="1">
        <v>277.45</v>
      </c>
      <c r="E153" s="1">
        <v>279.45</v>
      </c>
      <c r="F153" s="1">
        <v>279.45</v>
      </c>
      <c r="G153" s="1">
        <v>274.39999999999998</v>
      </c>
      <c r="H153" s="1">
        <v>277.95</v>
      </c>
      <c r="I153" s="1">
        <v>278.5</v>
      </c>
      <c r="J153" s="1">
        <v>276.41000000000003</v>
      </c>
      <c r="K153" s="1">
        <v>1432933</v>
      </c>
      <c r="L153" s="1">
        <v>396070442.75</v>
      </c>
      <c r="M153" s="1">
        <v>23126</v>
      </c>
      <c r="N153" s="3">
        <f>IF(ISERR(LN(Table1835[[#This Row],[Close Price]]/I152)),"-",LN(Table1835[[#This Row],[Close Price]]/I152))</f>
        <v>3.7773225954285546E-3</v>
      </c>
    </row>
    <row r="154" spans="1:14" x14ac:dyDescent="0.3">
      <c r="A154" s="1" t="s">
        <v>42</v>
      </c>
      <c r="B154" s="1" t="s">
        <v>14</v>
      </c>
      <c r="C154" s="2">
        <v>43321</v>
      </c>
      <c r="D154" s="1">
        <v>278.5</v>
      </c>
      <c r="E154" s="1">
        <v>278.10000000000002</v>
      </c>
      <c r="F154" s="1">
        <v>280.35000000000002</v>
      </c>
      <c r="G154" s="1">
        <v>275.55</v>
      </c>
      <c r="H154" s="1">
        <v>278.5</v>
      </c>
      <c r="I154" s="1">
        <v>278.7</v>
      </c>
      <c r="J154" s="1">
        <v>278.19</v>
      </c>
      <c r="K154" s="1">
        <v>2395696</v>
      </c>
      <c r="L154" s="1">
        <v>666454695.35000002</v>
      </c>
      <c r="M154" s="1">
        <v>24416</v>
      </c>
      <c r="N154" s="3">
        <f>IF(ISERR(LN(Table1835[[#This Row],[Close Price]]/I153)),"-",LN(Table1835[[#This Row],[Close Price]]/I153))</f>
        <v>7.1787512056371719E-4</v>
      </c>
    </row>
    <row r="155" spans="1:14" x14ac:dyDescent="0.3">
      <c r="A155" s="1" t="s">
        <v>42</v>
      </c>
      <c r="B155" s="1" t="s">
        <v>14</v>
      </c>
      <c r="C155" s="2">
        <v>43322</v>
      </c>
      <c r="D155" s="1">
        <v>278.7</v>
      </c>
      <c r="E155" s="1">
        <v>279.89999999999998</v>
      </c>
      <c r="F155" s="1">
        <v>279.89999999999998</v>
      </c>
      <c r="G155" s="1">
        <v>276.5</v>
      </c>
      <c r="H155" s="1">
        <v>278.39999999999998</v>
      </c>
      <c r="I155" s="1">
        <v>278.85000000000002</v>
      </c>
      <c r="J155" s="1">
        <v>278.45</v>
      </c>
      <c r="K155" s="1">
        <v>1349318</v>
      </c>
      <c r="L155" s="1">
        <v>375713604.55000001</v>
      </c>
      <c r="M155" s="1">
        <v>14099</v>
      </c>
      <c r="N155" s="3">
        <f>IF(ISERR(LN(Table1835[[#This Row],[Close Price]]/I154)),"-",LN(Table1835[[#This Row],[Close Price]]/I154))</f>
        <v>5.3806834766030338E-4</v>
      </c>
    </row>
    <row r="156" spans="1:14" x14ac:dyDescent="0.3">
      <c r="A156" s="1" t="s">
        <v>42</v>
      </c>
      <c r="B156" s="1" t="s">
        <v>14</v>
      </c>
      <c r="C156" s="2">
        <v>43325</v>
      </c>
      <c r="D156" s="1">
        <v>278.85000000000002</v>
      </c>
      <c r="E156" s="1">
        <v>278</v>
      </c>
      <c r="F156" s="1">
        <v>284.45</v>
      </c>
      <c r="G156" s="1">
        <v>277.5</v>
      </c>
      <c r="H156" s="1">
        <v>281.95</v>
      </c>
      <c r="I156" s="1">
        <v>281.85000000000002</v>
      </c>
      <c r="J156" s="1">
        <v>281.47000000000003</v>
      </c>
      <c r="K156" s="1">
        <v>2430428</v>
      </c>
      <c r="L156" s="1">
        <v>684083849.54999995</v>
      </c>
      <c r="M156" s="1">
        <v>31833</v>
      </c>
      <c r="N156" s="3">
        <f>IF(ISERR(LN(Table1835[[#This Row],[Close Price]]/I155)),"-",LN(Table1835[[#This Row],[Close Price]]/I155))</f>
        <v>1.0701011692021294E-2</v>
      </c>
    </row>
    <row r="157" spans="1:14" x14ac:dyDescent="0.3">
      <c r="A157" s="1" t="s">
        <v>42</v>
      </c>
      <c r="B157" s="1" t="s">
        <v>14</v>
      </c>
      <c r="C157" s="2">
        <v>43326</v>
      </c>
      <c r="D157" s="1">
        <v>281.85000000000002</v>
      </c>
      <c r="E157" s="1">
        <v>285</v>
      </c>
      <c r="F157" s="1">
        <v>287</v>
      </c>
      <c r="G157" s="1">
        <v>281</v>
      </c>
      <c r="H157" s="1">
        <v>285.75</v>
      </c>
      <c r="I157" s="1">
        <v>285.05</v>
      </c>
      <c r="J157" s="1">
        <v>284.85000000000002</v>
      </c>
      <c r="K157" s="1">
        <v>1965719</v>
      </c>
      <c r="L157" s="1">
        <v>559934366.14999998</v>
      </c>
      <c r="M157" s="1">
        <v>22779</v>
      </c>
      <c r="N157" s="3">
        <f>IF(ISERR(LN(Table1835[[#This Row],[Close Price]]/I156)),"-",LN(Table1835[[#This Row],[Close Price]]/I156))</f>
        <v>1.1289588950006894E-2</v>
      </c>
    </row>
    <row r="158" spans="1:14" x14ac:dyDescent="0.3">
      <c r="A158" s="1" t="s">
        <v>42</v>
      </c>
      <c r="B158" s="1" t="s">
        <v>14</v>
      </c>
      <c r="C158" s="2">
        <v>43328</v>
      </c>
      <c r="D158" s="1">
        <v>285.05</v>
      </c>
      <c r="E158" s="1">
        <v>285</v>
      </c>
      <c r="F158" s="1">
        <v>285</v>
      </c>
      <c r="G158" s="1">
        <v>278.05</v>
      </c>
      <c r="H158" s="1">
        <v>279.5</v>
      </c>
      <c r="I158" s="1">
        <v>279.45</v>
      </c>
      <c r="J158" s="1">
        <v>280.38</v>
      </c>
      <c r="K158" s="1">
        <v>2255730</v>
      </c>
      <c r="L158" s="1">
        <v>632461034.64999998</v>
      </c>
      <c r="M158" s="1">
        <v>35211</v>
      </c>
      <c r="N158" s="3">
        <f>IF(ISERR(LN(Table1835[[#This Row],[Close Price]]/I157)),"-",LN(Table1835[[#This Row],[Close Price]]/I157))</f>
        <v>-1.9841217761883839E-2</v>
      </c>
    </row>
    <row r="159" spans="1:14" x14ac:dyDescent="0.3">
      <c r="A159" s="1" t="s">
        <v>42</v>
      </c>
      <c r="B159" s="1" t="s">
        <v>14</v>
      </c>
      <c r="C159" s="2">
        <v>43329</v>
      </c>
      <c r="D159" s="1">
        <v>279.45</v>
      </c>
      <c r="E159" s="1">
        <v>279.39999999999998</v>
      </c>
      <c r="F159" s="1">
        <v>281</v>
      </c>
      <c r="G159" s="1">
        <v>277.45</v>
      </c>
      <c r="H159" s="1">
        <v>280.95</v>
      </c>
      <c r="I159" s="1">
        <v>280.05</v>
      </c>
      <c r="J159" s="1">
        <v>279.57</v>
      </c>
      <c r="K159" s="1">
        <v>2728968</v>
      </c>
      <c r="L159" s="1">
        <v>762946612.95000005</v>
      </c>
      <c r="M159" s="1">
        <v>32698</v>
      </c>
      <c r="N159" s="3">
        <f>IF(ISERR(LN(Table1835[[#This Row],[Close Price]]/I158)),"-",LN(Table1835[[#This Row],[Close Price]]/I158))</f>
        <v>2.1447729401341672E-3</v>
      </c>
    </row>
    <row r="160" spans="1:14" x14ac:dyDescent="0.3">
      <c r="A160" s="1" t="s">
        <v>42</v>
      </c>
      <c r="B160" s="1" t="s">
        <v>14</v>
      </c>
      <c r="C160" s="2">
        <v>43332</v>
      </c>
      <c r="D160" s="1">
        <v>280.05</v>
      </c>
      <c r="E160" s="1">
        <v>280.8</v>
      </c>
      <c r="F160" s="1">
        <v>286.39999999999998</v>
      </c>
      <c r="G160" s="1">
        <v>280</v>
      </c>
      <c r="H160" s="1">
        <v>284.25</v>
      </c>
      <c r="I160" s="1">
        <v>285.05</v>
      </c>
      <c r="J160" s="1">
        <v>284.22000000000003</v>
      </c>
      <c r="K160" s="1">
        <v>1609461</v>
      </c>
      <c r="L160" s="1">
        <v>457435036.80000001</v>
      </c>
      <c r="M160" s="1">
        <v>29983</v>
      </c>
      <c r="N160" s="3">
        <f>IF(ISERR(LN(Table1835[[#This Row],[Close Price]]/I159)),"-",LN(Table1835[[#This Row],[Close Price]]/I159))</f>
        <v>1.7696444821749667E-2</v>
      </c>
    </row>
    <row r="161" spans="1:14" x14ac:dyDescent="0.3">
      <c r="A161" s="1" t="s">
        <v>42</v>
      </c>
      <c r="B161" s="1" t="s">
        <v>14</v>
      </c>
      <c r="C161" s="2">
        <v>43333</v>
      </c>
      <c r="D161" s="1">
        <v>285.05</v>
      </c>
      <c r="E161" s="1">
        <v>284.85000000000002</v>
      </c>
      <c r="F161" s="1">
        <v>294.5</v>
      </c>
      <c r="G161" s="1">
        <v>284</v>
      </c>
      <c r="H161" s="1">
        <v>289</v>
      </c>
      <c r="I161" s="1">
        <v>288.95</v>
      </c>
      <c r="J161" s="1">
        <v>290.94</v>
      </c>
      <c r="K161" s="1">
        <v>6071109</v>
      </c>
      <c r="L161" s="1">
        <v>1766358339.7</v>
      </c>
      <c r="M161" s="1">
        <v>66247</v>
      </c>
      <c r="N161" s="3">
        <f>IF(ISERR(LN(Table1835[[#This Row],[Close Price]]/I160)),"-",LN(Table1835[[#This Row],[Close Price]]/I160))</f>
        <v>1.3589059286196067E-2</v>
      </c>
    </row>
    <row r="162" spans="1:14" x14ac:dyDescent="0.3">
      <c r="A162" s="1" t="s">
        <v>42</v>
      </c>
      <c r="B162" s="1" t="s">
        <v>14</v>
      </c>
      <c r="C162" s="2">
        <v>43335</v>
      </c>
      <c r="D162" s="1">
        <v>288.95</v>
      </c>
      <c r="E162" s="1">
        <v>290</v>
      </c>
      <c r="F162" s="1">
        <v>293.10000000000002</v>
      </c>
      <c r="G162" s="1">
        <v>288.39999999999998</v>
      </c>
      <c r="H162" s="1">
        <v>289</v>
      </c>
      <c r="I162" s="1">
        <v>289.75</v>
      </c>
      <c r="J162" s="1">
        <v>290.77999999999997</v>
      </c>
      <c r="K162" s="1">
        <v>2729236</v>
      </c>
      <c r="L162" s="1">
        <v>793617419.10000002</v>
      </c>
      <c r="M162" s="1">
        <v>44613</v>
      </c>
      <c r="N162" s="3">
        <f>IF(ISERR(LN(Table1835[[#This Row],[Close Price]]/I161)),"-",LN(Table1835[[#This Row],[Close Price]]/I161))</f>
        <v>2.7648194560741003E-3</v>
      </c>
    </row>
    <row r="163" spans="1:14" x14ac:dyDescent="0.3">
      <c r="A163" s="1" t="s">
        <v>42</v>
      </c>
      <c r="B163" s="1" t="s">
        <v>14</v>
      </c>
      <c r="C163" s="2">
        <v>43336</v>
      </c>
      <c r="D163" s="1">
        <v>289.75</v>
      </c>
      <c r="E163" s="1">
        <v>288.7</v>
      </c>
      <c r="F163" s="1">
        <v>294.85000000000002</v>
      </c>
      <c r="G163" s="1">
        <v>286.89999999999998</v>
      </c>
      <c r="H163" s="1">
        <v>291.10000000000002</v>
      </c>
      <c r="I163" s="1">
        <v>292.14999999999998</v>
      </c>
      <c r="J163" s="1">
        <v>292.23</v>
      </c>
      <c r="K163" s="1">
        <v>4225138</v>
      </c>
      <c r="L163" s="1">
        <v>1234714707</v>
      </c>
      <c r="M163" s="1">
        <v>41217</v>
      </c>
      <c r="N163" s="3">
        <f>IF(ISERR(LN(Table1835[[#This Row],[Close Price]]/I162)),"-",LN(Table1835[[#This Row],[Close Price]]/I162))</f>
        <v>8.2488867805848107E-3</v>
      </c>
    </row>
    <row r="164" spans="1:14" x14ac:dyDescent="0.3">
      <c r="A164" s="1" t="s">
        <v>42</v>
      </c>
      <c r="B164" s="1" t="s">
        <v>14</v>
      </c>
      <c r="C164" s="2">
        <v>43339</v>
      </c>
      <c r="D164" s="1">
        <v>292.14999999999998</v>
      </c>
      <c r="E164" s="1">
        <v>292</v>
      </c>
      <c r="F164" s="1">
        <v>297.3</v>
      </c>
      <c r="G164" s="1">
        <v>291.05</v>
      </c>
      <c r="H164" s="1">
        <v>295.8</v>
      </c>
      <c r="I164" s="1">
        <v>295.85000000000002</v>
      </c>
      <c r="J164" s="1">
        <v>294.14</v>
      </c>
      <c r="K164" s="1">
        <v>2554272</v>
      </c>
      <c r="L164" s="1">
        <v>751305086.5</v>
      </c>
      <c r="M164" s="1">
        <v>28437</v>
      </c>
      <c r="N164" s="3">
        <f>IF(ISERR(LN(Table1835[[#This Row],[Close Price]]/I163)),"-",LN(Table1835[[#This Row],[Close Price]]/I163))</f>
        <v>1.2585200122257289E-2</v>
      </c>
    </row>
    <row r="165" spans="1:14" x14ac:dyDescent="0.3">
      <c r="A165" s="1" t="s">
        <v>42</v>
      </c>
      <c r="B165" s="1" t="s">
        <v>14</v>
      </c>
      <c r="C165" s="2">
        <v>43340</v>
      </c>
      <c r="D165" s="1">
        <v>295.85000000000002</v>
      </c>
      <c r="E165" s="1">
        <v>296.75</v>
      </c>
      <c r="F165" s="1">
        <v>298</v>
      </c>
      <c r="G165" s="1">
        <v>294.10000000000002</v>
      </c>
      <c r="H165" s="1">
        <v>295.60000000000002</v>
      </c>
      <c r="I165" s="1">
        <v>295.60000000000002</v>
      </c>
      <c r="J165" s="1">
        <v>295.52999999999997</v>
      </c>
      <c r="K165" s="1">
        <v>1519200</v>
      </c>
      <c r="L165" s="1">
        <v>448964304.94999999</v>
      </c>
      <c r="M165" s="1">
        <v>28555</v>
      </c>
      <c r="N165" s="3">
        <f>IF(ISERR(LN(Table1835[[#This Row],[Close Price]]/I164)),"-",LN(Table1835[[#This Row],[Close Price]]/I164))</f>
        <v>-8.4538004865639452E-4</v>
      </c>
    </row>
    <row r="166" spans="1:14" x14ac:dyDescent="0.3">
      <c r="A166" s="1" t="s">
        <v>42</v>
      </c>
      <c r="B166" s="1" t="s">
        <v>14</v>
      </c>
      <c r="C166" s="2">
        <v>43341</v>
      </c>
      <c r="D166" s="1">
        <v>295.60000000000002</v>
      </c>
      <c r="E166" s="1">
        <v>296.55</v>
      </c>
      <c r="F166" s="1">
        <v>297.55</v>
      </c>
      <c r="G166" s="1">
        <v>293.10000000000002</v>
      </c>
      <c r="H166" s="1">
        <v>296.60000000000002</v>
      </c>
      <c r="I166" s="1">
        <v>296.75</v>
      </c>
      <c r="J166" s="1">
        <v>295.41000000000003</v>
      </c>
      <c r="K166" s="1">
        <v>1607049</v>
      </c>
      <c r="L166" s="1">
        <v>474738187.55000001</v>
      </c>
      <c r="M166" s="1">
        <v>36365</v>
      </c>
      <c r="N166" s="3">
        <f>IF(ISERR(LN(Table1835[[#This Row],[Close Price]]/I165)),"-",LN(Table1835[[#This Row],[Close Price]]/I165))</f>
        <v>3.8828444157305822E-3</v>
      </c>
    </row>
    <row r="167" spans="1:14" x14ac:dyDescent="0.3">
      <c r="A167" s="1" t="s">
        <v>42</v>
      </c>
      <c r="B167" s="1" t="s">
        <v>14</v>
      </c>
      <c r="C167" s="2">
        <v>43342</v>
      </c>
      <c r="D167" s="1">
        <v>296.75</v>
      </c>
      <c r="E167" s="1">
        <v>297.5</v>
      </c>
      <c r="F167" s="1">
        <v>300</v>
      </c>
      <c r="G167" s="1">
        <v>294</v>
      </c>
      <c r="H167" s="1">
        <v>298.75</v>
      </c>
      <c r="I167" s="1">
        <v>298.95</v>
      </c>
      <c r="J167" s="1">
        <v>297.98</v>
      </c>
      <c r="K167" s="1">
        <v>3400412</v>
      </c>
      <c r="L167" s="1">
        <v>1013268918.95</v>
      </c>
      <c r="M167" s="1">
        <v>31562</v>
      </c>
      <c r="N167" s="3">
        <f>IF(ISERR(LN(Table1835[[#This Row],[Close Price]]/I166)),"-",LN(Table1835[[#This Row],[Close Price]]/I166))</f>
        <v>7.3863018371360008E-3</v>
      </c>
    </row>
    <row r="168" spans="1:14" x14ac:dyDescent="0.3">
      <c r="A168" s="1" t="s">
        <v>42</v>
      </c>
      <c r="B168" s="1" t="s">
        <v>14</v>
      </c>
      <c r="C168" s="2">
        <v>43343</v>
      </c>
      <c r="D168" s="1">
        <v>298.95</v>
      </c>
      <c r="E168" s="1">
        <v>300</v>
      </c>
      <c r="F168" s="1">
        <v>306.5</v>
      </c>
      <c r="G168" s="1">
        <v>299.5</v>
      </c>
      <c r="H168" s="1">
        <v>300.60000000000002</v>
      </c>
      <c r="I168" s="1">
        <v>301.25</v>
      </c>
      <c r="J168" s="1">
        <v>303.44</v>
      </c>
      <c r="K168" s="1">
        <v>6782746</v>
      </c>
      <c r="L168" s="1">
        <v>2058123847.1500001</v>
      </c>
      <c r="M168" s="1">
        <v>67384</v>
      </c>
      <c r="N168" s="3">
        <f>IF(ISERR(LN(Table1835[[#This Row],[Close Price]]/I167)),"-",LN(Table1835[[#This Row],[Close Price]]/I167))</f>
        <v>7.6641494779513038E-3</v>
      </c>
    </row>
    <row r="169" spans="1:14" x14ac:dyDescent="0.3">
      <c r="A169" s="1" t="s">
        <v>42</v>
      </c>
      <c r="B169" s="1" t="s">
        <v>14</v>
      </c>
      <c r="C169" s="2">
        <v>43346</v>
      </c>
      <c r="D169" s="1">
        <v>301.25</v>
      </c>
      <c r="E169" s="1">
        <v>327</v>
      </c>
      <c r="F169" s="1">
        <v>327</v>
      </c>
      <c r="G169" s="1">
        <v>306.3</v>
      </c>
      <c r="H169" s="1">
        <v>309.14999999999998</v>
      </c>
      <c r="I169" s="1">
        <v>308.35000000000002</v>
      </c>
      <c r="J169" s="1">
        <v>315.62</v>
      </c>
      <c r="K169" s="1">
        <v>25734670</v>
      </c>
      <c r="L169" s="1">
        <v>8122395297.4499998</v>
      </c>
      <c r="M169" s="1">
        <v>213472</v>
      </c>
      <c r="N169" s="3">
        <f>IF(ISERR(LN(Table1835[[#This Row],[Close Price]]/I168)),"-",LN(Table1835[[#This Row],[Close Price]]/I168))</f>
        <v>2.3295016632637118E-2</v>
      </c>
    </row>
    <row r="170" spans="1:14" x14ac:dyDescent="0.3">
      <c r="A170" s="1" t="s">
        <v>42</v>
      </c>
      <c r="B170" s="1" t="s">
        <v>14</v>
      </c>
      <c r="C170" s="2">
        <v>43347</v>
      </c>
      <c r="D170" s="1">
        <v>308.35000000000002</v>
      </c>
      <c r="E170" s="1">
        <v>310.45</v>
      </c>
      <c r="F170" s="1">
        <v>315</v>
      </c>
      <c r="G170" s="1">
        <v>309.3</v>
      </c>
      <c r="H170" s="1">
        <v>314.75</v>
      </c>
      <c r="I170" s="1">
        <v>313.35000000000002</v>
      </c>
      <c r="J170" s="1">
        <v>312.39999999999998</v>
      </c>
      <c r="K170" s="1">
        <v>8185732</v>
      </c>
      <c r="L170" s="1">
        <v>2557226152.6500001</v>
      </c>
      <c r="M170" s="1">
        <v>92129</v>
      </c>
      <c r="N170" s="3">
        <f>IF(ISERR(LN(Table1835[[#This Row],[Close Price]]/I169)),"-",LN(Table1835[[#This Row],[Close Price]]/I169))</f>
        <v>1.6085275233182619E-2</v>
      </c>
    </row>
    <row r="171" spans="1:14" x14ac:dyDescent="0.3">
      <c r="A171" s="1" t="s">
        <v>42</v>
      </c>
      <c r="B171" s="1" t="s">
        <v>14</v>
      </c>
      <c r="C171" s="2">
        <v>43348</v>
      </c>
      <c r="D171" s="1">
        <v>313.35000000000002</v>
      </c>
      <c r="E171" s="1">
        <v>314.55</v>
      </c>
      <c r="F171" s="1">
        <v>320</v>
      </c>
      <c r="G171" s="1">
        <v>314.5</v>
      </c>
      <c r="H171" s="1">
        <v>319.8</v>
      </c>
      <c r="I171" s="1">
        <v>318.85000000000002</v>
      </c>
      <c r="J171" s="1">
        <v>317.56</v>
      </c>
      <c r="K171" s="1">
        <v>11576807</v>
      </c>
      <c r="L171" s="1">
        <v>3676364726</v>
      </c>
      <c r="M171" s="1">
        <v>134546</v>
      </c>
      <c r="N171" s="3">
        <f>IF(ISERR(LN(Table1835[[#This Row],[Close Price]]/I170)),"-",LN(Table1835[[#This Row],[Close Price]]/I170))</f>
        <v>1.7399996090596073E-2</v>
      </c>
    </row>
    <row r="172" spans="1:14" x14ac:dyDescent="0.3">
      <c r="A172" s="1" t="s">
        <v>42</v>
      </c>
      <c r="B172" s="1" t="s">
        <v>14</v>
      </c>
      <c r="C172" s="2">
        <v>43349</v>
      </c>
      <c r="D172" s="1">
        <v>318.85000000000002</v>
      </c>
      <c r="E172" s="1">
        <v>320</v>
      </c>
      <c r="F172" s="1">
        <v>322.5</v>
      </c>
      <c r="G172" s="1">
        <v>318</v>
      </c>
      <c r="H172" s="1">
        <v>320.25</v>
      </c>
      <c r="I172" s="1">
        <v>321.2</v>
      </c>
      <c r="J172" s="1">
        <v>320.2</v>
      </c>
      <c r="K172" s="1">
        <v>10096625</v>
      </c>
      <c r="L172" s="1">
        <v>3232939029</v>
      </c>
      <c r="M172" s="1">
        <v>92846</v>
      </c>
      <c r="N172" s="3">
        <f>IF(ISERR(LN(Table1835[[#This Row],[Close Price]]/I171)),"-",LN(Table1835[[#This Row],[Close Price]]/I171))</f>
        <v>7.3432093113259475E-3</v>
      </c>
    </row>
    <row r="173" spans="1:14" x14ac:dyDescent="0.3">
      <c r="A173" s="1" t="s">
        <v>42</v>
      </c>
      <c r="B173" s="1" t="s">
        <v>14</v>
      </c>
      <c r="C173" s="2">
        <v>43350</v>
      </c>
      <c r="D173" s="1">
        <v>321.2</v>
      </c>
      <c r="E173" s="1">
        <v>321.89999999999998</v>
      </c>
      <c r="F173" s="1">
        <v>328.25</v>
      </c>
      <c r="G173" s="1">
        <v>319.10000000000002</v>
      </c>
      <c r="H173" s="1">
        <v>323.3</v>
      </c>
      <c r="I173" s="1">
        <v>324.7</v>
      </c>
      <c r="J173" s="1">
        <v>325.64</v>
      </c>
      <c r="K173" s="1">
        <v>8602776</v>
      </c>
      <c r="L173" s="1">
        <v>2801411846.3000002</v>
      </c>
      <c r="M173" s="1">
        <v>73800</v>
      </c>
      <c r="N173" s="3">
        <f>IF(ISERR(LN(Table1835[[#This Row],[Close Price]]/I172)),"-",LN(Table1835[[#This Row],[Close Price]]/I172))</f>
        <v>1.0837697036193594E-2</v>
      </c>
    </row>
    <row r="174" spans="1:14" x14ac:dyDescent="0.3">
      <c r="A174" s="1" t="s">
        <v>42</v>
      </c>
      <c r="B174" s="1" t="s">
        <v>14</v>
      </c>
      <c r="C174" s="2">
        <v>43353</v>
      </c>
      <c r="D174" s="1">
        <v>324.7</v>
      </c>
      <c r="E174" s="1">
        <v>324.39999999999998</v>
      </c>
      <c r="F174" s="1">
        <v>328</v>
      </c>
      <c r="G174" s="1">
        <v>323.2</v>
      </c>
      <c r="H174" s="1">
        <v>325</v>
      </c>
      <c r="I174" s="1">
        <v>325</v>
      </c>
      <c r="J174" s="1">
        <v>325.83</v>
      </c>
      <c r="K174" s="1">
        <v>6362612</v>
      </c>
      <c r="L174" s="1">
        <v>2073126741.5</v>
      </c>
      <c r="M174" s="1">
        <v>72301</v>
      </c>
      <c r="N174" s="3">
        <f>IF(ISERR(LN(Table1835[[#This Row],[Close Price]]/I173)),"-",LN(Table1835[[#This Row],[Close Price]]/I173))</f>
        <v>9.2350322093719432E-4</v>
      </c>
    </row>
    <row r="175" spans="1:14" x14ac:dyDescent="0.3">
      <c r="A175" s="1" t="s">
        <v>42</v>
      </c>
      <c r="B175" s="1" t="s">
        <v>14</v>
      </c>
      <c r="C175" s="2">
        <v>43354</v>
      </c>
      <c r="D175" s="1">
        <v>325</v>
      </c>
      <c r="E175" s="1">
        <v>326.95</v>
      </c>
      <c r="F175" s="1">
        <v>328</v>
      </c>
      <c r="G175" s="1">
        <v>323.14999999999998</v>
      </c>
      <c r="H175" s="1">
        <v>324</v>
      </c>
      <c r="I175" s="1">
        <v>323.95</v>
      </c>
      <c r="J175" s="1">
        <v>324.89999999999998</v>
      </c>
      <c r="K175" s="1">
        <v>4766569</v>
      </c>
      <c r="L175" s="1">
        <v>1548659297.5</v>
      </c>
      <c r="M175" s="1">
        <v>57578</v>
      </c>
      <c r="N175" s="3">
        <f>IF(ISERR(LN(Table1835[[#This Row],[Close Price]]/I174)),"-",LN(Table1835[[#This Row],[Close Price]]/I174))</f>
        <v>-3.2359994337712574E-3</v>
      </c>
    </row>
    <row r="176" spans="1:14" x14ac:dyDescent="0.3">
      <c r="A176" s="1" t="s">
        <v>42</v>
      </c>
      <c r="B176" s="1" t="s">
        <v>14</v>
      </c>
      <c r="C176" s="2">
        <v>43355</v>
      </c>
      <c r="D176" s="1">
        <v>323.95</v>
      </c>
      <c r="E176" s="1">
        <v>325.05</v>
      </c>
      <c r="F176" s="1">
        <v>330.5</v>
      </c>
      <c r="G176" s="1">
        <v>325.05</v>
      </c>
      <c r="H176" s="1">
        <v>328.2</v>
      </c>
      <c r="I176" s="1">
        <v>328.75</v>
      </c>
      <c r="J176" s="1">
        <v>328.15</v>
      </c>
      <c r="K176" s="1">
        <v>6264065</v>
      </c>
      <c r="L176" s="1">
        <v>2055552123.3</v>
      </c>
      <c r="M176" s="1">
        <v>110966</v>
      </c>
      <c r="N176" s="3">
        <f>IF(ISERR(LN(Table1835[[#This Row],[Close Price]]/I175)),"-",LN(Table1835[[#This Row],[Close Price]]/I175))</f>
        <v>1.4708400596008048E-2</v>
      </c>
    </row>
    <row r="177" spans="1:14" x14ac:dyDescent="0.3">
      <c r="A177" s="1" t="s">
        <v>42</v>
      </c>
      <c r="B177" s="1" t="s">
        <v>14</v>
      </c>
      <c r="C177" s="2">
        <v>43357</v>
      </c>
      <c r="D177" s="1">
        <v>328.75</v>
      </c>
      <c r="E177" s="1">
        <v>328.75</v>
      </c>
      <c r="F177" s="1">
        <v>333</v>
      </c>
      <c r="G177" s="1">
        <v>324.2</v>
      </c>
      <c r="H177" s="1">
        <v>333</v>
      </c>
      <c r="I177" s="1">
        <v>330.2</v>
      </c>
      <c r="J177" s="1">
        <v>327.83</v>
      </c>
      <c r="K177" s="1">
        <v>4276779</v>
      </c>
      <c r="L177" s="1">
        <v>1402048804.3499999</v>
      </c>
      <c r="M177" s="1">
        <v>60834</v>
      </c>
      <c r="N177" s="3">
        <f>IF(ISERR(LN(Table1835[[#This Row],[Close Price]]/I176)),"-",LN(Table1835[[#This Row],[Close Price]]/I176))</f>
        <v>4.4009479940532456E-3</v>
      </c>
    </row>
    <row r="178" spans="1:14" x14ac:dyDescent="0.3">
      <c r="A178" s="1" t="s">
        <v>42</v>
      </c>
      <c r="B178" s="1" t="s">
        <v>14</v>
      </c>
      <c r="C178" s="2">
        <v>43360</v>
      </c>
      <c r="D178" s="1">
        <v>330.2</v>
      </c>
      <c r="E178" s="1">
        <v>332.25</v>
      </c>
      <c r="F178" s="1">
        <v>336</v>
      </c>
      <c r="G178" s="1">
        <v>328.1</v>
      </c>
      <c r="H178" s="1">
        <v>330</v>
      </c>
      <c r="I178" s="1">
        <v>329.9</v>
      </c>
      <c r="J178" s="1">
        <v>332.95</v>
      </c>
      <c r="K178" s="1">
        <v>4632353</v>
      </c>
      <c r="L178" s="1">
        <v>1542340500.3499999</v>
      </c>
      <c r="M178" s="1">
        <v>97739</v>
      </c>
      <c r="N178" s="3">
        <f>IF(ISERR(LN(Table1835[[#This Row],[Close Price]]/I177)),"-",LN(Table1835[[#This Row],[Close Price]]/I177))</f>
        <v>-9.0895325149196213E-4</v>
      </c>
    </row>
    <row r="179" spans="1:14" x14ac:dyDescent="0.3">
      <c r="A179" s="1" t="s">
        <v>42</v>
      </c>
      <c r="B179" s="1" t="s">
        <v>14</v>
      </c>
      <c r="C179" s="2">
        <v>43361</v>
      </c>
      <c r="D179" s="1">
        <v>329.9</v>
      </c>
      <c r="E179" s="1">
        <v>329.4</v>
      </c>
      <c r="F179" s="1">
        <v>333.55</v>
      </c>
      <c r="G179" s="1">
        <v>325</v>
      </c>
      <c r="H179" s="1">
        <v>332.35</v>
      </c>
      <c r="I179" s="1">
        <v>332.55</v>
      </c>
      <c r="J179" s="1">
        <v>330.25</v>
      </c>
      <c r="K179" s="1">
        <v>2718255</v>
      </c>
      <c r="L179" s="1">
        <v>897703696.60000002</v>
      </c>
      <c r="M179" s="1">
        <v>45063</v>
      </c>
      <c r="N179" s="3">
        <f>IF(ISERR(LN(Table1835[[#This Row],[Close Price]]/I178)),"-",LN(Table1835[[#This Row],[Close Price]]/I178))</f>
        <v>8.0006464958944437E-3</v>
      </c>
    </row>
    <row r="180" spans="1:14" x14ac:dyDescent="0.3">
      <c r="A180" s="1" t="s">
        <v>42</v>
      </c>
      <c r="B180" s="1" t="s">
        <v>14</v>
      </c>
      <c r="C180" s="2">
        <v>43362</v>
      </c>
      <c r="D180" s="1">
        <v>332.55</v>
      </c>
      <c r="E180" s="1">
        <v>333.4</v>
      </c>
      <c r="F180" s="1">
        <v>333.55</v>
      </c>
      <c r="G180" s="1">
        <v>327.05</v>
      </c>
      <c r="H180" s="1">
        <v>331.2</v>
      </c>
      <c r="I180" s="1">
        <v>332.7</v>
      </c>
      <c r="J180" s="1">
        <v>331.14</v>
      </c>
      <c r="K180" s="1">
        <v>2924075</v>
      </c>
      <c r="L180" s="1">
        <v>968267974.54999995</v>
      </c>
      <c r="M180" s="1">
        <v>73835</v>
      </c>
      <c r="N180" s="3">
        <f>IF(ISERR(LN(Table1835[[#This Row],[Close Price]]/I179)),"-",LN(Table1835[[#This Row],[Close Price]]/I179))</f>
        <v>4.5095829400090896E-4</v>
      </c>
    </row>
    <row r="181" spans="1:14" x14ac:dyDescent="0.3">
      <c r="A181" s="1" t="s">
        <v>42</v>
      </c>
      <c r="B181" s="1" t="s">
        <v>14</v>
      </c>
      <c r="C181" s="2">
        <v>43364</v>
      </c>
      <c r="D181" s="1">
        <v>332.7</v>
      </c>
      <c r="E181" s="1">
        <v>331.9</v>
      </c>
      <c r="F181" s="1">
        <v>337.9</v>
      </c>
      <c r="G181" s="1">
        <v>328</v>
      </c>
      <c r="H181" s="1">
        <v>336.5</v>
      </c>
      <c r="I181" s="1">
        <v>335.2</v>
      </c>
      <c r="J181" s="1">
        <v>333.98</v>
      </c>
      <c r="K181" s="1">
        <v>6637721</v>
      </c>
      <c r="L181" s="1">
        <v>2216838874.5</v>
      </c>
      <c r="M181" s="1">
        <v>93400</v>
      </c>
      <c r="N181" s="3">
        <f>IF(ISERR(LN(Table1835[[#This Row],[Close Price]]/I180)),"-",LN(Table1835[[#This Row],[Close Price]]/I180))</f>
        <v>7.486185583496909E-3</v>
      </c>
    </row>
    <row r="182" spans="1:14" x14ac:dyDescent="0.3">
      <c r="A182" s="1" t="s">
        <v>42</v>
      </c>
      <c r="B182" s="1" t="s">
        <v>14</v>
      </c>
      <c r="C182" s="2">
        <v>43367</v>
      </c>
      <c r="D182" s="1">
        <v>335.2</v>
      </c>
      <c r="E182" s="1">
        <v>330.25</v>
      </c>
      <c r="F182" s="1">
        <v>338</v>
      </c>
      <c r="G182" s="1">
        <v>330.25</v>
      </c>
      <c r="H182" s="1">
        <v>332</v>
      </c>
      <c r="I182" s="1">
        <v>332.7</v>
      </c>
      <c r="J182" s="1">
        <v>334.93</v>
      </c>
      <c r="K182" s="1">
        <v>3740868</v>
      </c>
      <c r="L182" s="1">
        <v>1252933895.25</v>
      </c>
      <c r="M182" s="1">
        <v>49877</v>
      </c>
      <c r="N182" s="3">
        <f>IF(ISERR(LN(Table1835[[#This Row],[Close Price]]/I181)),"-",LN(Table1835[[#This Row],[Close Price]]/I181))</f>
        <v>-7.4861855834969628E-3</v>
      </c>
    </row>
    <row r="183" spans="1:14" x14ac:dyDescent="0.3">
      <c r="A183" s="1" t="s">
        <v>42</v>
      </c>
      <c r="B183" s="1" t="s">
        <v>14</v>
      </c>
      <c r="C183" s="2">
        <v>43368</v>
      </c>
      <c r="D183" s="1">
        <v>332.7</v>
      </c>
      <c r="E183" s="1">
        <v>333</v>
      </c>
      <c r="F183" s="1">
        <v>334.9</v>
      </c>
      <c r="G183" s="1">
        <v>326.25</v>
      </c>
      <c r="H183" s="1">
        <v>327.5</v>
      </c>
      <c r="I183" s="1">
        <v>328.3</v>
      </c>
      <c r="J183" s="1">
        <v>331.07</v>
      </c>
      <c r="K183" s="1">
        <v>3389131</v>
      </c>
      <c r="L183" s="1">
        <v>1122038228.95</v>
      </c>
      <c r="M183" s="1">
        <v>55572</v>
      </c>
      <c r="N183" s="3">
        <f>IF(ISERR(LN(Table1835[[#This Row],[Close Price]]/I182)),"-",LN(Table1835[[#This Row],[Close Price]]/I182))</f>
        <v>-1.3313358516884023E-2</v>
      </c>
    </row>
    <row r="184" spans="1:14" x14ac:dyDescent="0.3">
      <c r="A184" s="1" t="s">
        <v>42</v>
      </c>
      <c r="B184" s="1" t="s">
        <v>14</v>
      </c>
      <c r="C184" s="2">
        <v>43369</v>
      </c>
      <c r="D184" s="1">
        <v>328.3</v>
      </c>
      <c r="E184" s="1">
        <v>328.2</v>
      </c>
      <c r="F184" s="1">
        <v>328.95</v>
      </c>
      <c r="G184" s="1">
        <v>316.39999999999998</v>
      </c>
      <c r="H184" s="1">
        <v>319.85000000000002</v>
      </c>
      <c r="I184" s="1">
        <v>319.25</v>
      </c>
      <c r="J184" s="1">
        <v>321.31</v>
      </c>
      <c r="K184" s="1">
        <v>7864825</v>
      </c>
      <c r="L184" s="1">
        <v>2527052971.9000001</v>
      </c>
      <c r="M184" s="1">
        <v>88990</v>
      </c>
      <c r="N184" s="3">
        <f>IF(ISERR(LN(Table1835[[#This Row],[Close Price]]/I183)),"-",LN(Table1835[[#This Row],[Close Price]]/I183))</f>
        <v>-2.7953329594898334E-2</v>
      </c>
    </row>
    <row r="185" spans="1:14" x14ac:dyDescent="0.3">
      <c r="A185" s="1" t="s">
        <v>42</v>
      </c>
      <c r="B185" s="1" t="s">
        <v>14</v>
      </c>
      <c r="C185" s="2">
        <v>43370</v>
      </c>
      <c r="D185" s="1">
        <v>319.25</v>
      </c>
      <c r="E185" s="1">
        <v>321.89999999999998</v>
      </c>
      <c r="F185" s="1">
        <v>323.64999999999998</v>
      </c>
      <c r="G185" s="1">
        <v>316.7</v>
      </c>
      <c r="H185" s="1">
        <v>318.75</v>
      </c>
      <c r="I185" s="1">
        <v>318.95</v>
      </c>
      <c r="J185" s="1">
        <v>319.5</v>
      </c>
      <c r="K185" s="1">
        <v>17997289</v>
      </c>
      <c r="L185" s="1">
        <v>5750155709.25</v>
      </c>
      <c r="M185" s="1">
        <v>122050</v>
      </c>
      <c r="N185" s="3">
        <f>IF(ISERR(LN(Table1835[[#This Row],[Close Price]]/I184)),"-",LN(Table1835[[#This Row],[Close Price]]/I184))</f>
        <v>-9.4014422468444647E-4</v>
      </c>
    </row>
    <row r="186" spans="1:14" x14ac:dyDescent="0.3">
      <c r="A186" s="1" t="s">
        <v>42</v>
      </c>
      <c r="B186" s="1" t="s">
        <v>14</v>
      </c>
      <c r="C186" s="2">
        <v>43371</v>
      </c>
      <c r="D186" s="1">
        <v>318.95</v>
      </c>
      <c r="E186" s="1">
        <v>319</v>
      </c>
      <c r="F186" s="1">
        <v>326.64999999999998</v>
      </c>
      <c r="G186" s="1">
        <v>315.39999999999998</v>
      </c>
      <c r="H186" s="1">
        <v>322.89999999999998</v>
      </c>
      <c r="I186" s="1">
        <v>324</v>
      </c>
      <c r="J186" s="1">
        <v>323.52999999999997</v>
      </c>
      <c r="K186" s="1">
        <v>6912444</v>
      </c>
      <c r="L186" s="1">
        <v>2236401171.25</v>
      </c>
      <c r="M186" s="1">
        <v>103176</v>
      </c>
      <c r="N186" s="3">
        <f>IF(ISERR(LN(Table1835[[#This Row],[Close Price]]/I185)),"-",LN(Table1835[[#This Row],[Close Price]]/I185))</f>
        <v>1.5709165104365149E-2</v>
      </c>
    </row>
    <row r="187" spans="1:14" x14ac:dyDescent="0.3">
      <c r="A187" s="1" t="s">
        <v>42</v>
      </c>
      <c r="B187" s="1" t="s">
        <v>14</v>
      </c>
      <c r="C187" s="2">
        <v>43374</v>
      </c>
      <c r="D187" s="1">
        <v>324</v>
      </c>
      <c r="E187" s="1">
        <v>324</v>
      </c>
      <c r="F187" s="1">
        <v>332.45</v>
      </c>
      <c r="G187" s="1">
        <v>323</v>
      </c>
      <c r="H187" s="1">
        <v>330.7</v>
      </c>
      <c r="I187" s="1">
        <v>330.15</v>
      </c>
      <c r="J187" s="1">
        <v>329.22</v>
      </c>
      <c r="K187" s="1">
        <v>4079726</v>
      </c>
      <c r="L187" s="1">
        <v>1343135250.0999999</v>
      </c>
      <c r="M187" s="1">
        <v>76409</v>
      </c>
      <c r="N187" s="3">
        <f>IF(ISERR(LN(Table1835[[#This Row],[Close Price]]/I186)),"-",LN(Table1835[[#This Row],[Close Price]]/I186))</f>
        <v>1.8803580848250987E-2</v>
      </c>
    </row>
    <row r="188" spans="1:14" x14ac:dyDescent="0.3">
      <c r="A188" s="1" t="s">
        <v>42</v>
      </c>
      <c r="B188" s="1" t="s">
        <v>14</v>
      </c>
      <c r="C188" s="2">
        <v>43376</v>
      </c>
      <c r="D188" s="1">
        <v>330.15</v>
      </c>
      <c r="E188" s="1">
        <v>329.35</v>
      </c>
      <c r="F188" s="1">
        <v>330</v>
      </c>
      <c r="G188" s="1">
        <v>322.5</v>
      </c>
      <c r="H188" s="1">
        <v>328</v>
      </c>
      <c r="I188" s="1">
        <v>327.5</v>
      </c>
      <c r="J188" s="1">
        <v>326.48</v>
      </c>
      <c r="K188" s="1">
        <v>3581472</v>
      </c>
      <c r="L188" s="1">
        <v>1169276343.7</v>
      </c>
      <c r="M188" s="1">
        <v>54454</v>
      </c>
      <c r="N188" s="3">
        <f>IF(ISERR(LN(Table1835[[#This Row],[Close Price]]/I187)),"-",LN(Table1835[[#This Row],[Close Price]]/I187))</f>
        <v>-8.0590415652737023E-3</v>
      </c>
    </row>
    <row r="189" spans="1:14" x14ac:dyDescent="0.3">
      <c r="A189" s="1" t="s">
        <v>42</v>
      </c>
      <c r="B189" s="1" t="s">
        <v>14</v>
      </c>
      <c r="C189" s="2">
        <v>43377</v>
      </c>
      <c r="D189" s="1">
        <v>327.5</v>
      </c>
      <c r="E189" s="1">
        <v>325.10000000000002</v>
      </c>
      <c r="F189" s="1">
        <v>330.4</v>
      </c>
      <c r="G189" s="1">
        <v>321.60000000000002</v>
      </c>
      <c r="H189" s="1">
        <v>325.45</v>
      </c>
      <c r="I189" s="1">
        <v>325.64999999999998</v>
      </c>
      <c r="J189" s="1">
        <v>326.95999999999998</v>
      </c>
      <c r="K189" s="1">
        <v>4611187</v>
      </c>
      <c r="L189" s="1">
        <v>1507691222.55</v>
      </c>
      <c r="M189" s="1">
        <v>88059</v>
      </c>
      <c r="N189" s="3">
        <f>IF(ISERR(LN(Table1835[[#This Row],[Close Price]]/I188)),"-",LN(Table1835[[#This Row],[Close Price]]/I188))</f>
        <v>-5.6648700828961021E-3</v>
      </c>
    </row>
    <row r="190" spans="1:14" x14ac:dyDescent="0.3">
      <c r="A190" s="1" t="s">
        <v>42</v>
      </c>
      <c r="B190" s="1" t="s">
        <v>14</v>
      </c>
      <c r="C190" s="2">
        <v>43378</v>
      </c>
      <c r="D190" s="1">
        <v>325.64999999999998</v>
      </c>
      <c r="E190" s="1">
        <v>324.8</v>
      </c>
      <c r="F190" s="1">
        <v>327.95</v>
      </c>
      <c r="G190" s="1">
        <v>321.2</v>
      </c>
      <c r="H190" s="1">
        <v>322.10000000000002</v>
      </c>
      <c r="I190" s="1">
        <v>325.3</v>
      </c>
      <c r="J190" s="1">
        <v>325.18</v>
      </c>
      <c r="K190" s="1">
        <v>3351631</v>
      </c>
      <c r="L190" s="1">
        <v>1089877051</v>
      </c>
      <c r="M190" s="1">
        <v>72176</v>
      </c>
      <c r="N190" s="3">
        <f>IF(ISERR(LN(Table1835[[#This Row],[Close Price]]/I189)),"-",LN(Table1835[[#This Row],[Close Price]]/I189))</f>
        <v>-1.0753515131047126E-3</v>
      </c>
    </row>
    <row r="191" spans="1:14" x14ac:dyDescent="0.3">
      <c r="A191" s="1" t="s">
        <v>42</v>
      </c>
      <c r="B191" s="1" t="s">
        <v>14</v>
      </c>
      <c r="C191" s="2">
        <v>43381</v>
      </c>
      <c r="D191" s="1">
        <v>325.3</v>
      </c>
      <c r="E191" s="1">
        <v>321.39999999999998</v>
      </c>
      <c r="F191" s="1">
        <v>323.39999999999998</v>
      </c>
      <c r="G191" s="1">
        <v>312.7</v>
      </c>
      <c r="H191" s="1">
        <v>317.5</v>
      </c>
      <c r="I191" s="1">
        <v>317.5</v>
      </c>
      <c r="J191" s="1">
        <v>317.12</v>
      </c>
      <c r="K191" s="1">
        <v>3549522</v>
      </c>
      <c r="L191" s="1">
        <v>1125606741.5</v>
      </c>
      <c r="M191" s="1">
        <v>63509</v>
      </c>
      <c r="N191" s="3">
        <f>IF(ISERR(LN(Table1835[[#This Row],[Close Price]]/I190)),"-",LN(Table1835[[#This Row],[Close Price]]/I190))</f>
        <v>-2.4270015146559524E-2</v>
      </c>
    </row>
    <row r="192" spans="1:14" x14ac:dyDescent="0.3">
      <c r="A192" s="1" t="s">
        <v>42</v>
      </c>
      <c r="B192" s="1" t="s">
        <v>14</v>
      </c>
      <c r="C192" s="2">
        <v>43382</v>
      </c>
      <c r="D192" s="1">
        <v>317.5</v>
      </c>
      <c r="E192" s="1">
        <v>317</v>
      </c>
      <c r="F192" s="1">
        <v>322.8</v>
      </c>
      <c r="G192" s="1">
        <v>311.7</v>
      </c>
      <c r="H192" s="1">
        <v>321</v>
      </c>
      <c r="I192" s="1">
        <v>321.64999999999998</v>
      </c>
      <c r="J192" s="1">
        <v>319.37</v>
      </c>
      <c r="K192" s="1">
        <v>3724535</v>
      </c>
      <c r="L192" s="1">
        <v>1189496399.05</v>
      </c>
      <c r="M192" s="1">
        <v>52501</v>
      </c>
      <c r="N192" s="3">
        <f>IF(ISERR(LN(Table1835[[#This Row],[Close Price]]/I191)),"-",LN(Table1835[[#This Row],[Close Price]]/I191))</f>
        <v>1.2986179524262991E-2</v>
      </c>
    </row>
    <row r="193" spans="1:14" x14ac:dyDescent="0.3">
      <c r="A193" s="1" t="s">
        <v>42</v>
      </c>
      <c r="B193" s="1" t="s">
        <v>14</v>
      </c>
      <c r="C193" s="2">
        <v>43383</v>
      </c>
      <c r="D193" s="1">
        <v>321.64999999999998</v>
      </c>
      <c r="E193" s="1">
        <v>320.39999999999998</v>
      </c>
      <c r="F193" s="1">
        <v>320.75</v>
      </c>
      <c r="G193" s="1">
        <v>310.14999999999998</v>
      </c>
      <c r="H193" s="1">
        <v>316.89999999999998</v>
      </c>
      <c r="I193" s="1">
        <v>315.95</v>
      </c>
      <c r="J193" s="1">
        <v>314.51</v>
      </c>
      <c r="K193" s="1">
        <v>3661605</v>
      </c>
      <c r="L193" s="1">
        <v>1151613462.8</v>
      </c>
      <c r="M193" s="1">
        <v>52560</v>
      </c>
      <c r="N193" s="3">
        <f>IF(ISERR(LN(Table1835[[#This Row],[Close Price]]/I192)),"-",LN(Table1835[[#This Row],[Close Price]]/I192))</f>
        <v>-1.7880024637545032E-2</v>
      </c>
    </row>
    <row r="194" spans="1:14" x14ac:dyDescent="0.3">
      <c r="A194" s="1" t="s">
        <v>42</v>
      </c>
      <c r="B194" s="1" t="s">
        <v>14</v>
      </c>
      <c r="C194" s="2">
        <v>43384</v>
      </c>
      <c r="D194" s="1">
        <v>315.95</v>
      </c>
      <c r="E194" s="1">
        <v>308</v>
      </c>
      <c r="F194" s="1">
        <v>315.45</v>
      </c>
      <c r="G194" s="1">
        <v>304.85000000000002</v>
      </c>
      <c r="H194" s="1">
        <v>313.5</v>
      </c>
      <c r="I194" s="1">
        <v>313.05</v>
      </c>
      <c r="J194" s="1">
        <v>311.25</v>
      </c>
      <c r="K194" s="1">
        <v>2676772</v>
      </c>
      <c r="L194" s="1">
        <v>833144800.95000005</v>
      </c>
      <c r="M194" s="1">
        <v>55746</v>
      </c>
      <c r="N194" s="3">
        <f>IF(ISERR(LN(Table1835[[#This Row],[Close Price]]/I193)),"-",LN(Table1835[[#This Row],[Close Price]]/I193))</f>
        <v>-9.2210510281447184E-3</v>
      </c>
    </row>
    <row r="195" spans="1:14" x14ac:dyDescent="0.3">
      <c r="A195" s="1" t="s">
        <v>42</v>
      </c>
      <c r="B195" s="1" t="s">
        <v>14</v>
      </c>
      <c r="C195" s="2">
        <v>43385</v>
      </c>
      <c r="D195" s="1">
        <v>313.05</v>
      </c>
      <c r="E195" s="1">
        <v>316.14999999999998</v>
      </c>
      <c r="F195" s="1">
        <v>319.95</v>
      </c>
      <c r="G195" s="1">
        <v>309.5</v>
      </c>
      <c r="H195" s="1">
        <v>316.3</v>
      </c>
      <c r="I195" s="1">
        <v>316.3</v>
      </c>
      <c r="J195" s="1">
        <v>313.81</v>
      </c>
      <c r="K195" s="1">
        <v>3360276</v>
      </c>
      <c r="L195" s="1">
        <v>1054478561.95</v>
      </c>
      <c r="M195" s="1">
        <v>52457</v>
      </c>
      <c r="N195" s="3">
        <f>IF(ISERR(LN(Table1835[[#This Row],[Close Price]]/I194)),"-",LN(Table1835[[#This Row],[Close Price]]/I194))</f>
        <v>1.0328208120283639E-2</v>
      </c>
    </row>
    <row r="196" spans="1:14" x14ac:dyDescent="0.3">
      <c r="A196" s="1" t="s">
        <v>42</v>
      </c>
      <c r="B196" s="1" t="s">
        <v>14</v>
      </c>
      <c r="C196" s="2">
        <v>43388</v>
      </c>
      <c r="D196" s="1">
        <v>316.3</v>
      </c>
      <c r="E196" s="1">
        <v>317.35000000000002</v>
      </c>
      <c r="F196" s="1">
        <v>322.05</v>
      </c>
      <c r="G196" s="1">
        <v>314.14999999999998</v>
      </c>
      <c r="H196" s="1">
        <v>320</v>
      </c>
      <c r="I196" s="1">
        <v>319.95</v>
      </c>
      <c r="J196" s="1">
        <v>319.33999999999997</v>
      </c>
      <c r="K196" s="1">
        <v>3128553</v>
      </c>
      <c r="L196" s="1">
        <v>999064456.14999998</v>
      </c>
      <c r="M196" s="1">
        <v>41578</v>
      </c>
      <c r="N196" s="3">
        <f>IF(ISERR(LN(Table1835[[#This Row],[Close Price]]/I195)),"-",LN(Table1835[[#This Row],[Close Price]]/I195))</f>
        <v>1.1473603273865943E-2</v>
      </c>
    </row>
    <row r="197" spans="1:14" x14ac:dyDescent="0.3">
      <c r="A197" s="1" t="s">
        <v>42</v>
      </c>
      <c r="B197" s="1" t="s">
        <v>14</v>
      </c>
      <c r="C197" s="2">
        <v>43389</v>
      </c>
      <c r="D197" s="1">
        <v>319.95</v>
      </c>
      <c r="E197" s="1">
        <v>320</v>
      </c>
      <c r="F197" s="1">
        <v>320.7</v>
      </c>
      <c r="G197" s="1">
        <v>316.10000000000002</v>
      </c>
      <c r="H197" s="1">
        <v>320.25</v>
      </c>
      <c r="I197" s="1">
        <v>319.05</v>
      </c>
      <c r="J197" s="1">
        <v>318.75</v>
      </c>
      <c r="K197" s="1">
        <v>3120343</v>
      </c>
      <c r="L197" s="1">
        <v>994619194.29999995</v>
      </c>
      <c r="M197" s="1">
        <v>55553</v>
      </c>
      <c r="N197" s="3">
        <f>IF(ISERR(LN(Table1835[[#This Row],[Close Price]]/I196)),"-",LN(Table1835[[#This Row],[Close Price]]/I196))</f>
        <v>-2.8169032711132689E-3</v>
      </c>
    </row>
    <row r="198" spans="1:14" x14ac:dyDescent="0.3">
      <c r="A198" s="1" t="s">
        <v>42</v>
      </c>
      <c r="B198" s="1" t="s">
        <v>14</v>
      </c>
      <c r="C198" s="2">
        <v>43390</v>
      </c>
      <c r="D198" s="1">
        <v>319.05</v>
      </c>
      <c r="E198" s="1">
        <v>322.7</v>
      </c>
      <c r="F198" s="1">
        <v>329.1</v>
      </c>
      <c r="G198" s="1">
        <v>316.5</v>
      </c>
      <c r="H198" s="1">
        <v>324.39999999999998</v>
      </c>
      <c r="I198" s="1">
        <v>323.14999999999998</v>
      </c>
      <c r="J198" s="1">
        <v>324.51</v>
      </c>
      <c r="K198" s="1">
        <v>4740737</v>
      </c>
      <c r="L198" s="1">
        <v>1538426079.05</v>
      </c>
      <c r="M198" s="1">
        <v>73789</v>
      </c>
      <c r="N198" s="3">
        <f>IF(ISERR(LN(Table1835[[#This Row],[Close Price]]/I197)),"-",LN(Table1835[[#This Row],[Close Price]]/I197))</f>
        <v>1.2768781394548553E-2</v>
      </c>
    </row>
    <row r="199" spans="1:14" x14ac:dyDescent="0.3">
      <c r="A199" s="1" t="s">
        <v>42</v>
      </c>
      <c r="B199" s="1" t="s">
        <v>14</v>
      </c>
      <c r="C199" s="2">
        <v>43392</v>
      </c>
      <c r="D199" s="1">
        <v>323.14999999999998</v>
      </c>
      <c r="E199" s="1">
        <v>323.35000000000002</v>
      </c>
      <c r="F199" s="1">
        <v>326.10000000000002</v>
      </c>
      <c r="G199" s="1">
        <v>317.5</v>
      </c>
      <c r="H199" s="1">
        <v>324.39999999999998</v>
      </c>
      <c r="I199" s="1">
        <v>323.14999999999998</v>
      </c>
      <c r="J199" s="1">
        <v>322.18</v>
      </c>
      <c r="K199" s="1">
        <v>2644369</v>
      </c>
      <c r="L199" s="1">
        <v>851973321.70000005</v>
      </c>
      <c r="M199" s="1">
        <v>43354</v>
      </c>
      <c r="N199" s="3">
        <f>IF(ISERR(LN(Table1835[[#This Row],[Close Price]]/I198)),"-",LN(Table1835[[#This Row],[Close Price]]/I198))</f>
        <v>0</v>
      </c>
    </row>
    <row r="200" spans="1:14" x14ac:dyDescent="0.3">
      <c r="A200" s="1" t="s">
        <v>42</v>
      </c>
      <c r="B200" s="1" t="s">
        <v>14</v>
      </c>
      <c r="C200" s="2">
        <v>43395</v>
      </c>
      <c r="D200" s="1">
        <v>323.14999999999998</v>
      </c>
      <c r="E200" s="1">
        <v>324.60000000000002</v>
      </c>
      <c r="F200" s="1">
        <v>327.25</v>
      </c>
      <c r="G200" s="1">
        <v>320</v>
      </c>
      <c r="H200" s="1">
        <v>321</v>
      </c>
      <c r="I200" s="1">
        <v>322.2</v>
      </c>
      <c r="J200" s="1">
        <v>323.25</v>
      </c>
      <c r="K200" s="1">
        <v>1815802</v>
      </c>
      <c r="L200" s="1">
        <v>586958086.75</v>
      </c>
      <c r="M200" s="1">
        <v>41288</v>
      </c>
      <c r="N200" s="3">
        <f>IF(ISERR(LN(Table1835[[#This Row],[Close Price]]/I199)),"-",LN(Table1835[[#This Row],[Close Price]]/I199))</f>
        <v>-2.9441409660304488E-3</v>
      </c>
    </row>
    <row r="201" spans="1:14" x14ac:dyDescent="0.3">
      <c r="A201" s="1" t="s">
        <v>42</v>
      </c>
      <c r="B201" s="1" t="s">
        <v>14</v>
      </c>
      <c r="C201" s="2">
        <v>43396</v>
      </c>
      <c r="D201" s="1">
        <v>322.2</v>
      </c>
      <c r="E201" s="1">
        <v>318.89999999999998</v>
      </c>
      <c r="F201" s="1">
        <v>320.25</v>
      </c>
      <c r="G201" s="1">
        <v>305.10000000000002</v>
      </c>
      <c r="H201" s="1">
        <v>308.35000000000002</v>
      </c>
      <c r="I201" s="1">
        <v>309.10000000000002</v>
      </c>
      <c r="J201" s="1">
        <v>309.7</v>
      </c>
      <c r="K201" s="1">
        <v>3816253</v>
      </c>
      <c r="L201" s="1">
        <v>1181881924.5</v>
      </c>
      <c r="M201" s="1">
        <v>56220</v>
      </c>
      <c r="N201" s="3">
        <f>IF(ISERR(LN(Table1835[[#This Row],[Close Price]]/I200)),"-",LN(Table1835[[#This Row],[Close Price]]/I200))</f>
        <v>-4.1507621604803306E-2</v>
      </c>
    </row>
    <row r="202" spans="1:14" x14ac:dyDescent="0.3">
      <c r="A202" s="1" t="s">
        <v>42</v>
      </c>
      <c r="B202" s="1" t="s">
        <v>14</v>
      </c>
      <c r="C202" s="2">
        <v>43397</v>
      </c>
      <c r="D202" s="1">
        <v>309.10000000000002</v>
      </c>
      <c r="E202" s="1">
        <v>309.2</v>
      </c>
      <c r="F202" s="1">
        <v>311.64999999999998</v>
      </c>
      <c r="G202" s="1">
        <v>300</v>
      </c>
      <c r="H202" s="1">
        <v>307.10000000000002</v>
      </c>
      <c r="I202" s="1">
        <v>308.8</v>
      </c>
      <c r="J202" s="1">
        <v>305.24</v>
      </c>
      <c r="K202" s="1">
        <v>4679957</v>
      </c>
      <c r="L202" s="1">
        <v>1428532958.7</v>
      </c>
      <c r="M202" s="1">
        <v>56275</v>
      </c>
      <c r="N202" s="3">
        <f>IF(ISERR(LN(Table1835[[#This Row],[Close Price]]/I201)),"-",LN(Table1835[[#This Row],[Close Price]]/I201))</f>
        <v>-9.71030987449567E-4</v>
      </c>
    </row>
    <row r="203" spans="1:14" x14ac:dyDescent="0.3">
      <c r="A203" s="1" t="s">
        <v>42</v>
      </c>
      <c r="B203" s="1" t="s">
        <v>14</v>
      </c>
      <c r="C203" s="2">
        <v>43398</v>
      </c>
      <c r="D203" s="1">
        <v>308.8</v>
      </c>
      <c r="E203" s="1">
        <v>296</v>
      </c>
      <c r="F203" s="1">
        <v>323.14999999999998</v>
      </c>
      <c r="G203" s="1">
        <v>296</v>
      </c>
      <c r="H203" s="1">
        <v>318.14999999999998</v>
      </c>
      <c r="I203" s="1">
        <v>318.55</v>
      </c>
      <c r="J203" s="1">
        <v>315.08</v>
      </c>
      <c r="K203" s="1">
        <v>14176566</v>
      </c>
      <c r="L203" s="1">
        <v>4466732690.5</v>
      </c>
      <c r="M203" s="1">
        <v>148481</v>
      </c>
      <c r="N203" s="3">
        <f>IF(ISERR(LN(Table1835[[#This Row],[Close Price]]/I202)),"-",LN(Table1835[[#This Row],[Close Price]]/I202))</f>
        <v>3.1085630411876092E-2</v>
      </c>
    </row>
    <row r="204" spans="1:14" x14ac:dyDescent="0.3">
      <c r="A204" s="1" t="s">
        <v>42</v>
      </c>
      <c r="B204" s="1" t="s">
        <v>14</v>
      </c>
      <c r="C204" s="2">
        <v>43399</v>
      </c>
      <c r="D204" s="1">
        <v>318.55</v>
      </c>
      <c r="E204" s="1">
        <v>318.8</v>
      </c>
      <c r="F204" s="1">
        <v>322.5</v>
      </c>
      <c r="G204" s="1">
        <v>316</v>
      </c>
      <c r="H204" s="1">
        <v>318.5</v>
      </c>
      <c r="I204" s="1">
        <v>320.60000000000002</v>
      </c>
      <c r="J204" s="1">
        <v>318.64999999999998</v>
      </c>
      <c r="K204" s="1">
        <v>4427137</v>
      </c>
      <c r="L204" s="1">
        <v>1410696295.5</v>
      </c>
      <c r="M204" s="1">
        <v>86111</v>
      </c>
      <c r="N204" s="3">
        <f>IF(ISERR(LN(Table1835[[#This Row],[Close Price]]/I203)),"-",LN(Table1835[[#This Row],[Close Price]]/I203))</f>
        <v>6.414791612955377E-3</v>
      </c>
    </row>
    <row r="205" spans="1:14" x14ac:dyDescent="0.3">
      <c r="A205" s="1" t="s">
        <v>42</v>
      </c>
      <c r="B205" s="1" t="s">
        <v>14</v>
      </c>
      <c r="C205" s="2">
        <v>43402</v>
      </c>
      <c r="D205" s="1">
        <v>320.60000000000002</v>
      </c>
      <c r="E205" s="1">
        <v>319</v>
      </c>
      <c r="F205" s="1">
        <v>332.2</v>
      </c>
      <c r="G205" s="1">
        <v>316.64999999999998</v>
      </c>
      <c r="H205" s="1">
        <v>330.05</v>
      </c>
      <c r="I205" s="1">
        <v>329.5</v>
      </c>
      <c r="J205" s="1">
        <v>324.33999999999997</v>
      </c>
      <c r="K205" s="1">
        <v>2475139</v>
      </c>
      <c r="L205" s="1">
        <v>802780342.10000002</v>
      </c>
      <c r="M205" s="1">
        <v>37596</v>
      </c>
      <c r="N205" s="3">
        <f>IF(ISERR(LN(Table1835[[#This Row],[Close Price]]/I204)),"-",LN(Table1835[[#This Row],[Close Price]]/I204))</f>
        <v>2.7382113767109202E-2</v>
      </c>
    </row>
    <row r="206" spans="1:14" x14ac:dyDescent="0.3">
      <c r="A206" s="1" t="s">
        <v>42</v>
      </c>
      <c r="B206" s="1" t="s">
        <v>14</v>
      </c>
      <c r="C206" s="2">
        <v>43403</v>
      </c>
      <c r="D206" s="1">
        <v>329.5</v>
      </c>
      <c r="E206" s="1">
        <v>329</v>
      </c>
      <c r="F206" s="1">
        <v>334.65</v>
      </c>
      <c r="G206" s="1">
        <v>325.64999999999998</v>
      </c>
      <c r="H206" s="1">
        <v>327.5</v>
      </c>
      <c r="I206" s="1">
        <v>327.5</v>
      </c>
      <c r="J206" s="1">
        <v>329.86</v>
      </c>
      <c r="K206" s="1">
        <v>3705132</v>
      </c>
      <c r="L206" s="1">
        <v>1222162581.5999999</v>
      </c>
      <c r="M206" s="1">
        <v>72196</v>
      </c>
      <c r="N206" s="3">
        <f>IF(ISERR(LN(Table1835[[#This Row],[Close Price]]/I205)),"-",LN(Table1835[[#This Row],[Close Price]]/I205))</f>
        <v>-6.0882988672552934E-3</v>
      </c>
    </row>
    <row r="207" spans="1:14" x14ac:dyDescent="0.3">
      <c r="A207" s="1" t="s">
        <v>42</v>
      </c>
      <c r="B207" s="1" t="s">
        <v>14</v>
      </c>
      <c r="C207" s="2">
        <v>43404</v>
      </c>
      <c r="D207" s="1">
        <v>327.5</v>
      </c>
      <c r="E207" s="1">
        <v>328.2</v>
      </c>
      <c r="F207" s="1">
        <v>333.75</v>
      </c>
      <c r="G207" s="1">
        <v>322.10000000000002</v>
      </c>
      <c r="H207" s="1">
        <v>332</v>
      </c>
      <c r="I207" s="1">
        <v>331.2</v>
      </c>
      <c r="J207" s="1">
        <v>328.85</v>
      </c>
      <c r="K207" s="1">
        <v>3004968</v>
      </c>
      <c r="L207" s="1">
        <v>988169901.85000002</v>
      </c>
      <c r="M207" s="1">
        <v>65281</v>
      </c>
      <c r="N207" s="3">
        <f>IF(ISERR(LN(Table1835[[#This Row],[Close Price]]/I206)),"-",LN(Table1835[[#This Row],[Close Price]]/I206))</f>
        <v>1.1234367435798085E-2</v>
      </c>
    </row>
    <row r="208" spans="1:14" x14ac:dyDescent="0.3">
      <c r="A208" s="1" t="s">
        <v>42</v>
      </c>
      <c r="B208" s="1" t="s">
        <v>14</v>
      </c>
      <c r="C208" s="2">
        <v>43405</v>
      </c>
      <c r="D208" s="1">
        <v>331.2</v>
      </c>
      <c r="E208" s="1">
        <v>332.95</v>
      </c>
      <c r="F208" s="1">
        <v>332.95</v>
      </c>
      <c r="G208" s="1">
        <v>322.5</v>
      </c>
      <c r="H208" s="1">
        <v>329</v>
      </c>
      <c r="I208" s="1">
        <v>329.65</v>
      </c>
      <c r="J208" s="1">
        <v>326.47000000000003</v>
      </c>
      <c r="K208" s="1">
        <v>2505700</v>
      </c>
      <c r="L208" s="1">
        <v>818030568.14999998</v>
      </c>
      <c r="M208" s="1">
        <v>40885</v>
      </c>
      <c r="N208" s="3">
        <f>IF(ISERR(LN(Table1835[[#This Row],[Close Price]]/I207)),"-",LN(Table1835[[#This Row],[Close Price]]/I207))</f>
        <v>-4.6909369517959612E-3</v>
      </c>
    </row>
    <row r="209" spans="1:14" x14ac:dyDescent="0.3">
      <c r="A209" s="1" t="s">
        <v>42</v>
      </c>
      <c r="B209" s="1" t="s">
        <v>14</v>
      </c>
      <c r="C209" s="2">
        <v>43406</v>
      </c>
      <c r="D209" s="1">
        <v>329.65</v>
      </c>
      <c r="E209" s="1">
        <v>329</v>
      </c>
      <c r="F209" s="1">
        <v>331.6</v>
      </c>
      <c r="G209" s="1">
        <v>317.05</v>
      </c>
      <c r="H209" s="1">
        <v>318.55</v>
      </c>
      <c r="I209" s="1">
        <v>318.39999999999998</v>
      </c>
      <c r="J209" s="1">
        <v>323.27999999999997</v>
      </c>
      <c r="K209" s="1">
        <v>3660725</v>
      </c>
      <c r="L209" s="1">
        <v>1183430861</v>
      </c>
      <c r="M209" s="1">
        <v>47549</v>
      </c>
      <c r="N209" s="3">
        <f>IF(ISERR(LN(Table1835[[#This Row],[Close Price]]/I208)),"-",LN(Table1835[[#This Row],[Close Price]]/I208))</f>
        <v>-3.4723031589080765E-2</v>
      </c>
    </row>
    <row r="210" spans="1:14" x14ac:dyDescent="0.3">
      <c r="A210" s="1" t="s">
        <v>42</v>
      </c>
      <c r="B210" s="1" t="s">
        <v>14</v>
      </c>
      <c r="C210" s="2">
        <v>43409</v>
      </c>
      <c r="D210" s="1">
        <v>318.39999999999998</v>
      </c>
      <c r="E210" s="1">
        <v>315.10000000000002</v>
      </c>
      <c r="F210" s="1">
        <v>325.5</v>
      </c>
      <c r="G210" s="1">
        <v>314.10000000000002</v>
      </c>
      <c r="H210" s="1">
        <v>323.95</v>
      </c>
      <c r="I210" s="1">
        <v>324.10000000000002</v>
      </c>
      <c r="J210" s="1">
        <v>321.14</v>
      </c>
      <c r="K210" s="1">
        <v>2554071</v>
      </c>
      <c r="L210" s="1">
        <v>820211905.45000005</v>
      </c>
      <c r="M210" s="1">
        <v>48901</v>
      </c>
      <c r="N210" s="3">
        <f>IF(ISERR(LN(Table1835[[#This Row],[Close Price]]/I209)),"-",LN(Table1835[[#This Row],[Close Price]]/I209))</f>
        <v>1.7743656177273869E-2</v>
      </c>
    </row>
    <row r="211" spans="1:14" x14ac:dyDescent="0.3">
      <c r="A211" s="1" t="s">
        <v>42</v>
      </c>
      <c r="B211" s="1" t="s">
        <v>14</v>
      </c>
      <c r="C211" s="2">
        <v>43410</v>
      </c>
      <c r="D211" s="1">
        <v>324.10000000000002</v>
      </c>
      <c r="E211" s="1">
        <v>324.8</v>
      </c>
      <c r="F211" s="1">
        <v>326.85000000000002</v>
      </c>
      <c r="G211" s="1">
        <v>321.10000000000002</v>
      </c>
      <c r="H211" s="1">
        <v>323.3</v>
      </c>
      <c r="I211" s="1">
        <v>324.89999999999998</v>
      </c>
      <c r="J211" s="1">
        <v>324.72000000000003</v>
      </c>
      <c r="K211" s="1">
        <v>2290933</v>
      </c>
      <c r="L211" s="1">
        <v>743922630.89999998</v>
      </c>
      <c r="M211" s="1">
        <v>39232</v>
      </c>
      <c r="N211" s="3">
        <f>IF(ISERR(LN(Table1835[[#This Row],[Close Price]]/I210)),"-",LN(Table1835[[#This Row],[Close Price]]/I210))</f>
        <v>2.4653325275528115E-3</v>
      </c>
    </row>
    <row r="212" spans="1:14" x14ac:dyDescent="0.3">
      <c r="A212" s="1" t="s">
        <v>42</v>
      </c>
      <c r="B212" s="1" t="s">
        <v>14</v>
      </c>
      <c r="C212" s="2">
        <v>43411</v>
      </c>
      <c r="D212" s="1">
        <v>324.89999999999998</v>
      </c>
      <c r="E212" s="1">
        <v>325.39999999999998</v>
      </c>
      <c r="F212" s="1">
        <v>327.75</v>
      </c>
      <c r="G212" s="1">
        <v>324.55</v>
      </c>
      <c r="H212" s="1">
        <v>324.95</v>
      </c>
      <c r="I212" s="1">
        <v>325.35000000000002</v>
      </c>
      <c r="J212" s="1">
        <v>325.77999999999997</v>
      </c>
      <c r="K212" s="1">
        <v>142541</v>
      </c>
      <c r="L212" s="1">
        <v>46436853.350000001</v>
      </c>
      <c r="M212" s="1">
        <v>2593</v>
      </c>
      <c r="N212" s="3">
        <f>IF(ISERR(LN(Table1835[[#This Row],[Close Price]]/I211)),"-",LN(Table1835[[#This Row],[Close Price]]/I211))</f>
        <v>1.3840832659385552E-3</v>
      </c>
    </row>
    <row r="213" spans="1:14" x14ac:dyDescent="0.3">
      <c r="A213" s="1" t="s">
        <v>42</v>
      </c>
      <c r="B213" s="1" t="s">
        <v>14</v>
      </c>
      <c r="C213" s="2">
        <v>43413</v>
      </c>
      <c r="D213" s="1">
        <v>325.35000000000002</v>
      </c>
      <c r="E213" s="1">
        <v>328</v>
      </c>
      <c r="F213" s="1">
        <v>328</v>
      </c>
      <c r="G213" s="1">
        <v>317.64999999999998</v>
      </c>
      <c r="H213" s="1">
        <v>324</v>
      </c>
      <c r="I213" s="1">
        <v>324.85000000000002</v>
      </c>
      <c r="J213" s="1">
        <v>321.11</v>
      </c>
      <c r="K213" s="1">
        <v>4623479</v>
      </c>
      <c r="L213" s="1">
        <v>1484648434.4000001</v>
      </c>
      <c r="M213" s="1">
        <v>94368</v>
      </c>
      <c r="N213" s="3">
        <f>IF(ISERR(LN(Table1835[[#This Row],[Close Price]]/I212)),"-",LN(Table1835[[#This Row],[Close Price]]/I212))</f>
        <v>-1.5379886144530597E-3</v>
      </c>
    </row>
    <row r="214" spans="1:14" x14ac:dyDescent="0.3">
      <c r="A214" s="1" t="s">
        <v>42</v>
      </c>
      <c r="B214" s="1" t="s">
        <v>14</v>
      </c>
      <c r="C214" s="2">
        <v>43416</v>
      </c>
      <c r="D214" s="1">
        <v>324.85000000000002</v>
      </c>
      <c r="E214" s="1">
        <v>324.75</v>
      </c>
      <c r="F214" s="1">
        <v>326.5</v>
      </c>
      <c r="G214" s="1">
        <v>321.8</v>
      </c>
      <c r="H214" s="1">
        <v>324.60000000000002</v>
      </c>
      <c r="I214" s="1">
        <v>323.35000000000002</v>
      </c>
      <c r="J214" s="1">
        <v>324</v>
      </c>
      <c r="K214" s="1">
        <v>2586579</v>
      </c>
      <c r="L214" s="1">
        <v>838061755.14999998</v>
      </c>
      <c r="M214" s="1">
        <v>39852</v>
      </c>
      <c r="N214" s="3">
        <f>IF(ISERR(LN(Table1835[[#This Row],[Close Price]]/I213)),"-",LN(Table1835[[#This Row],[Close Price]]/I213))</f>
        <v>-4.6282094339382051E-3</v>
      </c>
    </row>
    <row r="215" spans="1:14" x14ac:dyDescent="0.3">
      <c r="A215" s="1" t="s">
        <v>42</v>
      </c>
      <c r="B215" s="1" t="s">
        <v>14</v>
      </c>
      <c r="C215" s="2">
        <v>43417</v>
      </c>
      <c r="D215" s="1">
        <v>323.35000000000002</v>
      </c>
      <c r="E215" s="1">
        <v>323.5</v>
      </c>
      <c r="F215" s="1">
        <v>327.7</v>
      </c>
      <c r="G215" s="1">
        <v>321</v>
      </c>
      <c r="H215" s="1">
        <v>326.05</v>
      </c>
      <c r="I215" s="1">
        <v>326.14999999999998</v>
      </c>
      <c r="J215" s="1">
        <v>325.45</v>
      </c>
      <c r="K215" s="1">
        <v>2288150</v>
      </c>
      <c r="L215" s="1">
        <v>744686157.10000002</v>
      </c>
      <c r="M215" s="1">
        <v>43253</v>
      </c>
      <c r="N215" s="3">
        <f>IF(ISERR(LN(Table1835[[#This Row],[Close Price]]/I214)),"-",LN(Table1835[[#This Row],[Close Price]]/I214))</f>
        <v>8.6220703495031061E-3</v>
      </c>
    </row>
    <row r="216" spans="1:14" x14ac:dyDescent="0.3">
      <c r="A216" s="1" t="s">
        <v>42</v>
      </c>
      <c r="B216" s="1" t="s">
        <v>14</v>
      </c>
      <c r="C216" s="2">
        <v>43418</v>
      </c>
      <c r="D216" s="1">
        <v>326.14999999999998</v>
      </c>
      <c r="E216" s="1">
        <v>325</v>
      </c>
      <c r="F216" s="1">
        <v>326.10000000000002</v>
      </c>
      <c r="G216" s="1">
        <v>318.64999999999998</v>
      </c>
      <c r="H216" s="1">
        <v>324.14999999999998</v>
      </c>
      <c r="I216" s="1">
        <v>324.55</v>
      </c>
      <c r="J216" s="1">
        <v>322.57</v>
      </c>
      <c r="K216" s="1">
        <v>1831417</v>
      </c>
      <c r="L216" s="1">
        <v>590764467.45000005</v>
      </c>
      <c r="M216" s="1">
        <v>24250</v>
      </c>
      <c r="N216" s="3">
        <f>IF(ISERR(LN(Table1835[[#This Row],[Close Price]]/I215)),"-",LN(Table1835[[#This Row],[Close Price]]/I215))</f>
        <v>-4.9177907626272947E-3</v>
      </c>
    </row>
    <row r="217" spans="1:14" x14ac:dyDescent="0.3">
      <c r="A217" s="1" t="s">
        <v>42</v>
      </c>
      <c r="B217" s="1" t="s">
        <v>14</v>
      </c>
      <c r="C217" s="2">
        <v>43419</v>
      </c>
      <c r="D217" s="1">
        <v>324.55</v>
      </c>
      <c r="E217" s="1">
        <v>324.14999999999998</v>
      </c>
      <c r="F217" s="1">
        <v>330.5</v>
      </c>
      <c r="G217" s="1">
        <v>321.64999999999998</v>
      </c>
      <c r="H217" s="1">
        <v>321.7</v>
      </c>
      <c r="I217" s="1">
        <v>323.14999999999998</v>
      </c>
      <c r="J217" s="1">
        <v>327.38</v>
      </c>
      <c r="K217" s="1">
        <v>3353550</v>
      </c>
      <c r="L217" s="1">
        <v>1097892707.1500001</v>
      </c>
      <c r="M217" s="1">
        <v>57463</v>
      </c>
      <c r="N217" s="3">
        <f>IF(ISERR(LN(Table1835[[#This Row],[Close Price]]/I216)),"-",LN(Table1835[[#This Row],[Close Price]]/I216))</f>
        <v>-4.3229957705732541E-3</v>
      </c>
    </row>
    <row r="218" spans="1:14" x14ac:dyDescent="0.3">
      <c r="A218" s="1" t="s">
        <v>42</v>
      </c>
      <c r="B218" s="1" t="s">
        <v>14</v>
      </c>
      <c r="C218" s="2">
        <v>43420</v>
      </c>
      <c r="D218" s="1">
        <v>323.14999999999998</v>
      </c>
      <c r="E218" s="1">
        <v>323.5</v>
      </c>
      <c r="F218" s="1">
        <v>330.4</v>
      </c>
      <c r="G218" s="1">
        <v>323.5</v>
      </c>
      <c r="H218" s="1">
        <v>325.60000000000002</v>
      </c>
      <c r="I218" s="1">
        <v>326.2</v>
      </c>
      <c r="J218" s="1">
        <v>327.20999999999998</v>
      </c>
      <c r="K218" s="1">
        <v>2728443</v>
      </c>
      <c r="L218" s="1">
        <v>892768252.95000005</v>
      </c>
      <c r="M218" s="1">
        <v>50806</v>
      </c>
      <c r="N218" s="3">
        <f>IF(ISERR(LN(Table1835[[#This Row],[Close Price]]/I217)),"-",LN(Table1835[[#This Row],[Close Price]]/I217))</f>
        <v>9.3940784780091133E-3</v>
      </c>
    </row>
    <row r="219" spans="1:14" x14ac:dyDescent="0.3">
      <c r="A219" s="1" t="s">
        <v>42</v>
      </c>
      <c r="B219" s="1" t="s">
        <v>14</v>
      </c>
      <c r="C219" s="2">
        <v>43423</v>
      </c>
      <c r="D219" s="1">
        <v>326.2</v>
      </c>
      <c r="E219" s="1">
        <v>325.5</v>
      </c>
      <c r="F219" s="1">
        <v>335.4</v>
      </c>
      <c r="G219" s="1">
        <v>321.5</v>
      </c>
      <c r="H219" s="1">
        <v>330.95</v>
      </c>
      <c r="I219" s="1">
        <v>332.85</v>
      </c>
      <c r="J219" s="1">
        <v>328.89</v>
      </c>
      <c r="K219" s="1">
        <v>2817505</v>
      </c>
      <c r="L219" s="1">
        <v>926652012.60000002</v>
      </c>
      <c r="M219" s="1">
        <v>52772</v>
      </c>
      <c r="N219" s="3">
        <f>IF(ISERR(LN(Table1835[[#This Row],[Close Price]]/I218)),"-",LN(Table1835[[#This Row],[Close Price]]/I218))</f>
        <v>2.0181247859799252E-2</v>
      </c>
    </row>
    <row r="220" spans="1:14" x14ac:dyDescent="0.3">
      <c r="A220" s="1" t="s">
        <v>42</v>
      </c>
      <c r="B220" s="1" t="s">
        <v>14</v>
      </c>
      <c r="C220" s="2">
        <v>43424</v>
      </c>
      <c r="D220" s="1">
        <v>332.85</v>
      </c>
      <c r="E220" s="1">
        <v>330.9</v>
      </c>
      <c r="F220" s="1">
        <v>330.9</v>
      </c>
      <c r="G220" s="1">
        <v>320.10000000000002</v>
      </c>
      <c r="H220" s="1">
        <v>321.89999999999998</v>
      </c>
      <c r="I220" s="1">
        <v>321.3</v>
      </c>
      <c r="J220" s="1">
        <v>325.17</v>
      </c>
      <c r="K220" s="1">
        <v>2590244</v>
      </c>
      <c r="L220" s="1">
        <v>842268522.45000005</v>
      </c>
      <c r="M220" s="1">
        <v>32758</v>
      </c>
      <c r="N220" s="3">
        <f>IF(ISERR(LN(Table1835[[#This Row],[Close Price]]/I219)),"-",LN(Table1835[[#This Row],[Close Price]]/I219))</f>
        <v>-3.5316671924899845E-2</v>
      </c>
    </row>
    <row r="221" spans="1:14" x14ac:dyDescent="0.3">
      <c r="A221" s="1" t="s">
        <v>42</v>
      </c>
      <c r="B221" s="1" t="s">
        <v>14</v>
      </c>
      <c r="C221" s="2">
        <v>43425</v>
      </c>
      <c r="D221" s="1">
        <v>321.3</v>
      </c>
      <c r="E221" s="1">
        <v>320</v>
      </c>
      <c r="F221" s="1">
        <v>320</v>
      </c>
      <c r="G221" s="1">
        <v>313.25</v>
      </c>
      <c r="H221" s="1">
        <v>315</v>
      </c>
      <c r="I221" s="1">
        <v>314.14999999999998</v>
      </c>
      <c r="J221" s="1">
        <v>315.69</v>
      </c>
      <c r="K221" s="1">
        <v>2603932</v>
      </c>
      <c r="L221" s="1">
        <v>822034495</v>
      </c>
      <c r="M221" s="1">
        <v>45672</v>
      </c>
      <c r="N221" s="3">
        <f>IF(ISERR(LN(Table1835[[#This Row],[Close Price]]/I220)),"-",LN(Table1835[[#This Row],[Close Price]]/I220))</f>
        <v>-2.2504687272856819E-2</v>
      </c>
    </row>
    <row r="222" spans="1:14" x14ac:dyDescent="0.3">
      <c r="A222" s="1" t="s">
        <v>42</v>
      </c>
      <c r="B222" s="1" t="s">
        <v>14</v>
      </c>
      <c r="C222" s="2">
        <v>43426</v>
      </c>
      <c r="D222" s="1">
        <v>314.14999999999998</v>
      </c>
      <c r="E222" s="1">
        <v>315</v>
      </c>
      <c r="F222" s="1">
        <v>318.8</v>
      </c>
      <c r="G222" s="1">
        <v>306</v>
      </c>
      <c r="H222" s="1">
        <v>307.39999999999998</v>
      </c>
      <c r="I222" s="1">
        <v>307.10000000000002</v>
      </c>
      <c r="J222" s="1">
        <v>312.04000000000002</v>
      </c>
      <c r="K222" s="1">
        <v>3089809</v>
      </c>
      <c r="L222" s="1">
        <v>964129299.85000002</v>
      </c>
      <c r="M222" s="1">
        <v>46698</v>
      </c>
      <c r="N222" s="3">
        <f>IF(ISERR(LN(Table1835[[#This Row],[Close Price]]/I221)),"-",LN(Table1835[[#This Row],[Close Price]]/I221))</f>
        <v>-2.2697151402179191E-2</v>
      </c>
    </row>
    <row r="223" spans="1:14" x14ac:dyDescent="0.3">
      <c r="A223" s="1" t="s">
        <v>42</v>
      </c>
      <c r="B223" s="1" t="s">
        <v>14</v>
      </c>
      <c r="C223" s="2">
        <v>43430</v>
      </c>
      <c r="D223" s="1">
        <v>307.10000000000002</v>
      </c>
      <c r="E223" s="1">
        <v>303.39999999999998</v>
      </c>
      <c r="F223" s="1">
        <v>319.89999999999998</v>
      </c>
      <c r="G223" s="1">
        <v>302.64999999999998</v>
      </c>
      <c r="H223" s="1">
        <v>319.5</v>
      </c>
      <c r="I223" s="1">
        <v>318.45</v>
      </c>
      <c r="J223" s="1">
        <v>311.83</v>
      </c>
      <c r="K223" s="1">
        <v>6996420</v>
      </c>
      <c r="L223" s="1">
        <v>2181713150</v>
      </c>
      <c r="M223" s="1">
        <v>74730</v>
      </c>
      <c r="N223" s="3">
        <f>IF(ISERR(LN(Table1835[[#This Row],[Close Price]]/I222)),"-",LN(Table1835[[#This Row],[Close Price]]/I222))</f>
        <v>3.6292049370598031E-2</v>
      </c>
    </row>
    <row r="224" spans="1:14" x14ac:dyDescent="0.3">
      <c r="A224" s="1" t="s">
        <v>42</v>
      </c>
      <c r="B224" s="1" t="s">
        <v>14</v>
      </c>
      <c r="C224" s="2">
        <v>43431</v>
      </c>
      <c r="D224" s="1">
        <v>318.45</v>
      </c>
      <c r="E224" s="1">
        <v>316.85000000000002</v>
      </c>
      <c r="F224" s="1">
        <v>322.3</v>
      </c>
      <c r="G224" s="1">
        <v>311</v>
      </c>
      <c r="H224" s="1">
        <v>312.3</v>
      </c>
      <c r="I224" s="1">
        <v>312.05</v>
      </c>
      <c r="J224" s="1">
        <v>315.47000000000003</v>
      </c>
      <c r="K224" s="1">
        <v>4296839</v>
      </c>
      <c r="L224" s="1">
        <v>1355511983.0999999</v>
      </c>
      <c r="M224" s="1">
        <v>56196</v>
      </c>
      <c r="N224" s="3">
        <f>IF(ISERR(LN(Table1835[[#This Row],[Close Price]]/I223)),"-",LN(Table1835[[#This Row],[Close Price]]/I223))</f>
        <v>-2.0302045437322763E-2</v>
      </c>
    </row>
    <row r="225" spans="1:14" x14ac:dyDescent="0.3">
      <c r="A225" s="1" t="s">
        <v>42</v>
      </c>
      <c r="B225" s="1" t="s">
        <v>14</v>
      </c>
      <c r="C225" s="2">
        <v>43432</v>
      </c>
      <c r="D225" s="1">
        <v>312.05</v>
      </c>
      <c r="E225" s="1">
        <v>313.95</v>
      </c>
      <c r="F225" s="1">
        <v>315.55</v>
      </c>
      <c r="G225" s="1">
        <v>309.25</v>
      </c>
      <c r="H225" s="1">
        <v>310.8</v>
      </c>
      <c r="I225" s="1">
        <v>310.3</v>
      </c>
      <c r="J225" s="1">
        <v>311.57</v>
      </c>
      <c r="K225" s="1">
        <v>6347516</v>
      </c>
      <c r="L225" s="1">
        <v>1977700791.8499999</v>
      </c>
      <c r="M225" s="1">
        <v>69741</v>
      </c>
      <c r="N225" s="3">
        <f>IF(ISERR(LN(Table1835[[#This Row],[Close Price]]/I224)),"-",LN(Table1835[[#This Row],[Close Price]]/I224))</f>
        <v>-5.6238599257174941E-3</v>
      </c>
    </row>
    <row r="226" spans="1:14" x14ac:dyDescent="0.3">
      <c r="A226" s="1" t="s">
        <v>42</v>
      </c>
      <c r="B226" s="1" t="s">
        <v>14</v>
      </c>
      <c r="C226" s="2">
        <v>43433</v>
      </c>
      <c r="D226" s="1">
        <v>310.3</v>
      </c>
      <c r="E226" s="1">
        <v>314</v>
      </c>
      <c r="F226" s="1">
        <v>316.64999999999998</v>
      </c>
      <c r="G226" s="1">
        <v>309.60000000000002</v>
      </c>
      <c r="H226" s="1">
        <v>314.89999999999998</v>
      </c>
      <c r="I226" s="1">
        <v>314.89999999999998</v>
      </c>
      <c r="J226" s="1">
        <v>313.69</v>
      </c>
      <c r="K226" s="1">
        <v>2922520</v>
      </c>
      <c r="L226" s="1">
        <v>916779703.35000002</v>
      </c>
      <c r="M226" s="1">
        <v>43394</v>
      </c>
      <c r="N226" s="3">
        <f>IF(ISERR(LN(Table1835[[#This Row],[Close Price]]/I225)),"-",LN(Table1835[[#This Row],[Close Price]]/I225))</f>
        <v>1.4715556652644388E-2</v>
      </c>
    </row>
    <row r="227" spans="1:14" x14ac:dyDescent="0.3">
      <c r="A227" s="1" t="s">
        <v>42</v>
      </c>
      <c r="B227" s="1" t="s">
        <v>14</v>
      </c>
      <c r="C227" s="2">
        <v>43434</v>
      </c>
      <c r="D227" s="1">
        <v>314.89999999999998</v>
      </c>
      <c r="E227" s="1">
        <v>315.05</v>
      </c>
      <c r="F227" s="1">
        <v>326.39999999999998</v>
      </c>
      <c r="G227" s="1">
        <v>313.7</v>
      </c>
      <c r="H227" s="1">
        <v>324.8</v>
      </c>
      <c r="I227" s="1">
        <v>324.64999999999998</v>
      </c>
      <c r="J227" s="1">
        <v>323.11</v>
      </c>
      <c r="K227" s="1">
        <v>6371721</v>
      </c>
      <c r="L227" s="1">
        <v>2058761849.8499999</v>
      </c>
      <c r="M227" s="1">
        <v>76207</v>
      </c>
      <c r="N227" s="3">
        <f>IF(ISERR(LN(Table1835[[#This Row],[Close Price]]/I226)),"-",LN(Table1835[[#This Row],[Close Price]]/I226))</f>
        <v>3.0492550847516696E-2</v>
      </c>
    </row>
    <row r="228" spans="1:14" x14ac:dyDescent="0.3">
      <c r="A228" s="1" t="s">
        <v>42</v>
      </c>
      <c r="B228" s="1" t="s">
        <v>14</v>
      </c>
      <c r="C228" s="2">
        <v>43437</v>
      </c>
      <c r="D228" s="1">
        <v>324.64999999999998</v>
      </c>
      <c r="E228" s="1">
        <v>325</v>
      </c>
      <c r="F228" s="1">
        <v>329.5</v>
      </c>
      <c r="G228" s="1">
        <v>323.05</v>
      </c>
      <c r="H228" s="1">
        <v>327.8</v>
      </c>
      <c r="I228" s="1">
        <v>328.25</v>
      </c>
      <c r="J228" s="1">
        <v>327.5</v>
      </c>
      <c r="K228" s="1">
        <v>2668224</v>
      </c>
      <c r="L228" s="1">
        <v>873851326.85000002</v>
      </c>
      <c r="M228" s="1">
        <v>49174</v>
      </c>
      <c r="N228" s="3">
        <f>IF(ISERR(LN(Table1835[[#This Row],[Close Price]]/I227)),"-",LN(Table1835[[#This Row],[Close Price]]/I227))</f>
        <v>1.1027834228409814E-2</v>
      </c>
    </row>
    <row r="229" spans="1:14" x14ac:dyDescent="0.3">
      <c r="A229" s="1" t="s">
        <v>42</v>
      </c>
      <c r="B229" s="1" t="s">
        <v>14</v>
      </c>
      <c r="C229" s="2">
        <v>43438</v>
      </c>
      <c r="D229" s="1">
        <v>328.25</v>
      </c>
      <c r="E229" s="1">
        <v>328.25</v>
      </c>
      <c r="F229" s="1">
        <v>341.25</v>
      </c>
      <c r="G229" s="1">
        <v>325.7</v>
      </c>
      <c r="H229" s="1">
        <v>334.45</v>
      </c>
      <c r="I229" s="1">
        <v>334.95</v>
      </c>
      <c r="J229" s="1">
        <v>334.6</v>
      </c>
      <c r="K229" s="1">
        <v>5971913</v>
      </c>
      <c r="L229" s="1">
        <v>1998196463.25</v>
      </c>
      <c r="M229" s="1">
        <v>83796</v>
      </c>
      <c r="N229" s="3">
        <f>IF(ISERR(LN(Table1835[[#This Row],[Close Price]]/I228)),"-",LN(Table1835[[#This Row],[Close Price]]/I228))</f>
        <v>2.020575377137104E-2</v>
      </c>
    </row>
    <row r="230" spans="1:14" x14ac:dyDescent="0.3">
      <c r="A230" s="1" t="s">
        <v>42</v>
      </c>
      <c r="B230" s="1" t="s">
        <v>14</v>
      </c>
      <c r="C230" s="2">
        <v>43439</v>
      </c>
      <c r="D230" s="1">
        <v>334.95</v>
      </c>
      <c r="E230" s="1">
        <v>333</v>
      </c>
      <c r="F230" s="1">
        <v>338.7</v>
      </c>
      <c r="G230" s="1">
        <v>328.15</v>
      </c>
      <c r="H230" s="1">
        <v>336.25</v>
      </c>
      <c r="I230" s="1">
        <v>336.45</v>
      </c>
      <c r="J230" s="1">
        <v>334.33</v>
      </c>
      <c r="K230" s="1">
        <v>3849080</v>
      </c>
      <c r="L230" s="1">
        <v>1286877602.8</v>
      </c>
      <c r="M230" s="1">
        <v>48780</v>
      </c>
      <c r="N230" s="3">
        <f>IF(ISERR(LN(Table1835[[#This Row],[Close Price]]/I229)),"-",LN(Table1835[[#This Row],[Close Price]]/I229))</f>
        <v>4.4682826800504965E-3</v>
      </c>
    </row>
    <row r="231" spans="1:14" x14ac:dyDescent="0.3">
      <c r="A231" s="1" t="s">
        <v>42</v>
      </c>
      <c r="B231" s="1" t="s">
        <v>14</v>
      </c>
      <c r="C231" s="2">
        <v>43440</v>
      </c>
      <c r="D231" s="1">
        <v>336.45</v>
      </c>
      <c r="E231" s="1">
        <v>333.25</v>
      </c>
      <c r="F231" s="1">
        <v>336.45</v>
      </c>
      <c r="G231" s="1">
        <v>329</v>
      </c>
      <c r="H231" s="1">
        <v>330</v>
      </c>
      <c r="I231" s="1">
        <v>331.65</v>
      </c>
      <c r="J231" s="1">
        <v>332.29</v>
      </c>
      <c r="K231" s="1">
        <v>2337100</v>
      </c>
      <c r="L231" s="1">
        <v>776587278.70000005</v>
      </c>
      <c r="M231" s="1">
        <v>70184</v>
      </c>
      <c r="N231" s="3">
        <f>IF(ISERR(LN(Table1835[[#This Row],[Close Price]]/I230)),"-",LN(Table1835[[#This Row],[Close Price]]/I230))</f>
        <v>-1.4369353662762091E-2</v>
      </c>
    </row>
    <row r="232" spans="1:14" x14ac:dyDescent="0.3">
      <c r="A232" s="1" t="s">
        <v>42</v>
      </c>
      <c r="B232" s="1" t="s">
        <v>14</v>
      </c>
      <c r="C232" s="2">
        <v>43441</v>
      </c>
      <c r="D232" s="1">
        <v>331.65</v>
      </c>
      <c r="E232" s="1">
        <v>332.8</v>
      </c>
      <c r="F232" s="1">
        <v>336.35</v>
      </c>
      <c r="G232" s="1">
        <v>324.45</v>
      </c>
      <c r="H232" s="1">
        <v>333.35</v>
      </c>
      <c r="I232" s="1">
        <v>333.3</v>
      </c>
      <c r="J232" s="1">
        <v>329.19</v>
      </c>
      <c r="K232" s="1">
        <v>3474102</v>
      </c>
      <c r="L232" s="1">
        <v>1143634378.75</v>
      </c>
      <c r="M232" s="1">
        <v>88846</v>
      </c>
      <c r="N232" s="3">
        <f>IF(ISERR(LN(Table1835[[#This Row],[Close Price]]/I231)),"-",LN(Table1835[[#This Row],[Close Price]]/I231))</f>
        <v>4.9627893421290972E-3</v>
      </c>
    </row>
    <row r="233" spans="1:14" x14ac:dyDescent="0.3">
      <c r="A233" s="1" t="s">
        <v>42</v>
      </c>
      <c r="B233" s="1" t="s">
        <v>14</v>
      </c>
      <c r="C233" s="2">
        <v>43444</v>
      </c>
      <c r="D233" s="1">
        <v>333.3</v>
      </c>
      <c r="E233" s="1">
        <v>328.3</v>
      </c>
      <c r="F233" s="1">
        <v>336.5</v>
      </c>
      <c r="G233" s="1">
        <v>325.10000000000002</v>
      </c>
      <c r="H233" s="1">
        <v>325.14999999999998</v>
      </c>
      <c r="I233" s="1">
        <v>326.60000000000002</v>
      </c>
      <c r="J233" s="1">
        <v>329.56</v>
      </c>
      <c r="K233" s="1">
        <v>3198111</v>
      </c>
      <c r="L233" s="1">
        <v>1053962142.85</v>
      </c>
      <c r="M233" s="1">
        <v>44102</v>
      </c>
      <c r="N233" s="3">
        <f>IF(ISERR(LN(Table1835[[#This Row],[Close Price]]/I232)),"-",LN(Table1835[[#This Row],[Close Price]]/I232))</f>
        <v>-2.0306804777329254E-2</v>
      </c>
    </row>
    <row r="234" spans="1:14" x14ac:dyDescent="0.3">
      <c r="A234" s="1" t="s">
        <v>42</v>
      </c>
      <c r="B234" s="1" t="s">
        <v>14</v>
      </c>
      <c r="C234" s="2">
        <v>43445</v>
      </c>
      <c r="D234" s="1">
        <v>326.60000000000002</v>
      </c>
      <c r="E234" s="1">
        <v>325.39999999999998</v>
      </c>
      <c r="F234" s="1">
        <v>333.8</v>
      </c>
      <c r="G234" s="1">
        <v>324.8</v>
      </c>
      <c r="H234" s="1">
        <v>328.85</v>
      </c>
      <c r="I234" s="1">
        <v>328</v>
      </c>
      <c r="J234" s="1">
        <v>329.06</v>
      </c>
      <c r="K234" s="1">
        <v>4423215</v>
      </c>
      <c r="L234" s="1">
        <v>1455487419.8499999</v>
      </c>
      <c r="M234" s="1">
        <v>60938</v>
      </c>
      <c r="N234" s="3">
        <f>IF(ISERR(LN(Table1835[[#This Row],[Close Price]]/I233)),"-",LN(Table1835[[#This Row],[Close Price]]/I233))</f>
        <v>4.2774278477789793E-3</v>
      </c>
    </row>
    <row r="235" spans="1:14" x14ac:dyDescent="0.3">
      <c r="A235" s="1" t="s">
        <v>42</v>
      </c>
      <c r="B235" s="1" t="s">
        <v>14</v>
      </c>
      <c r="C235" s="2">
        <v>43446</v>
      </c>
      <c r="D235" s="1">
        <v>328</v>
      </c>
      <c r="E235" s="1">
        <v>329.8</v>
      </c>
      <c r="F235" s="1">
        <v>332</v>
      </c>
      <c r="G235" s="1">
        <v>327.95</v>
      </c>
      <c r="H235" s="1">
        <v>330.45</v>
      </c>
      <c r="I235" s="1">
        <v>330.05</v>
      </c>
      <c r="J235" s="1">
        <v>330.32</v>
      </c>
      <c r="K235" s="1">
        <v>2635669</v>
      </c>
      <c r="L235" s="1">
        <v>870619213.89999998</v>
      </c>
      <c r="M235" s="1">
        <v>48766</v>
      </c>
      <c r="N235" s="3">
        <f>IF(ISERR(LN(Table1835[[#This Row],[Close Price]]/I234)),"-",LN(Table1835[[#This Row],[Close Price]]/I234))</f>
        <v>6.2305497506361628E-3</v>
      </c>
    </row>
    <row r="236" spans="1:14" x14ac:dyDescent="0.3">
      <c r="A236" s="1" t="s">
        <v>42</v>
      </c>
      <c r="B236" s="1" t="s">
        <v>14</v>
      </c>
      <c r="C236" s="2">
        <v>43447</v>
      </c>
      <c r="D236" s="1">
        <v>330.05</v>
      </c>
      <c r="E236" s="1">
        <v>331</v>
      </c>
      <c r="F236" s="1">
        <v>343.95</v>
      </c>
      <c r="G236" s="1">
        <v>329</v>
      </c>
      <c r="H236" s="1">
        <v>339</v>
      </c>
      <c r="I236" s="1">
        <v>338.65</v>
      </c>
      <c r="J236" s="1">
        <v>337.85</v>
      </c>
      <c r="K236" s="1">
        <v>5148093</v>
      </c>
      <c r="L236" s="1">
        <v>1739298174.45</v>
      </c>
      <c r="M236" s="1">
        <v>75220</v>
      </c>
      <c r="N236" s="3">
        <f>IF(ISERR(LN(Table1835[[#This Row],[Close Price]]/I235)),"-",LN(Table1835[[#This Row],[Close Price]]/I235))</f>
        <v>2.5722967526132748E-2</v>
      </c>
    </row>
    <row r="237" spans="1:14" x14ac:dyDescent="0.3">
      <c r="A237" s="1" t="s">
        <v>42</v>
      </c>
      <c r="B237" s="1" t="s">
        <v>14</v>
      </c>
      <c r="C237" s="2">
        <v>43448</v>
      </c>
      <c r="D237" s="1">
        <v>338.65</v>
      </c>
      <c r="E237" s="1">
        <v>339</v>
      </c>
      <c r="F237" s="1">
        <v>343</v>
      </c>
      <c r="G237" s="1">
        <v>332.3</v>
      </c>
      <c r="H237" s="1">
        <v>335</v>
      </c>
      <c r="I237" s="1">
        <v>333.1</v>
      </c>
      <c r="J237" s="1">
        <v>336.69</v>
      </c>
      <c r="K237" s="1">
        <v>4797032</v>
      </c>
      <c r="L237" s="1">
        <v>1615091652.3</v>
      </c>
      <c r="M237" s="1">
        <v>50298</v>
      </c>
      <c r="N237" s="3">
        <f>IF(ISERR(LN(Table1835[[#This Row],[Close Price]]/I236)),"-",LN(Table1835[[#This Row],[Close Price]]/I236))</f>
        <v>-1.6524380461278607E-2</v>
      </c>
    </row>
    <row r="238" spans="1:14" x14ac:dyDescent="0.3">
      <c r="A238" s="1" t="s">
        <v>42</v>
      </c>
      <c r="B238" s="1" t="s">
        <v>14</v>
      </c>
      <c r="C238" s="2">
        <v>43451</v>
      </c>
      <c r="D238" s="1">
        <v>333.1</v>
      </c>
      <c r="E238" s="1">
        <v>335.95</v>
      </c>
      <c r="F238" s="1">
        <v>341.75</v>
      </c>
      <c r="G238" s="1">
        <v>334.4</v>
      </c>
      <c r="H238" s="1">
        <v>338.7</v>
      </c>
      <c r="I238" s="1">
        <v>339.6</v>
      </c>
      <c r="J238" s="1">
        <v>338.96</v>
      </c>
      <c r="K238" s="1">
        <v>3435752</v>
      </c>
      <c r="L238" s="1">
        <v>1164576015.3</v>
      </c>
      <c r="M238" s="1">
        <v>52638</v>
      </c>
      <c r="N238" s="3">
        <f>IF(ISERR(LN(Table1835[[#This Row],[Close Price]]/I237)),"-",LN(Table1835[[#This Row],[Close Price]]/I237))</f>
        <v>1.9325709237558251E-2</v>
      </c>
    </row>
    <row r="239" spans="1:14" x14ac:dyDescent="0.3">
      <c r="A239" s="1" t="s">
        <v>42</v>
      </c>
      <c r="B239" s="1" t="s">
        <v>14</v>
      </c>
      <c r="C239" s="2">
        <v>43452</v>
      </c>
      <c r="D239" s="1">
        <v>339.6</v>
      </c>
      <c r="E239" s="1">
        <v>335.25</v>
      </c>
      <c r="F239" s="1">
        <v>338.4</v>
      </c>
      <c r="G239" s="1">
        <v>332.55</v>
      </c>
      <c r="H239" s="1">
        <v>335</v>
      </c>
      <c r="I239" s="1">
        <v>335.05</v>
      </c>
      <c r="J239" s="1">
        <v>335.19</v>
      </c>
      <c r="K239" s="1">
        <v>3699153</v>
      </c>
      <c r="L239" s="1">
        <v>1239931775</v>
      </c>
      <c r="M239" s="1">
        <v>43204</v>
      </c>
      <c r="N239" s="3">
        <f>IF(ISERR(LN(Table1835[[#This Row],[Close Price]]/I238)),"-",LN(Table1835[[#This Row],[Close Price]]/I238))</f>
        <v>-1.3488680018012509E-2</v>
      </c>
    </row>
    <row r="240" spans="1:14" x14ac:dyDescent="0.3">
      <c r="A240" s="1" t="s">
        <v>42</v>
      </c>
      <c r="B240" s="1" t="s">
        <v>14</v>
      </c>
      <c r="C240" s="2">
        <v>43453</v>
      </c>
      <c r="D240" s="1">
        <v>335.05</v>
      </c>
      <c r="E240" s="1">
        <v>335.05</v>
      </c>
      <c r="F240" s="1">
        <v>342.25</v>
      </c>
      <c r="G240" s="1">
        <v>331.4</v>
      </c>
      <c r="H240" s="1">
        <v>340.2</v>
      </c>
      <c r="I240" s="1">
        <v>340.7</v>
      </c>
      <c r="J240" s="1">
        <v>337.58</v>
      </c>
      <c r="K240" s="1">
        <v>3741754</v>
      </c>
      <c r="L240" s="1">
        <v>1263148547.55</v>
      </c>
      <c r="M240" s="1">
        <v>54236</v>
      </c>
      <c r="N240" s="3">
        <f>IF(ISERR(LN(Table1835[[#This Row],[Close Price]]/I239)),"-",LN(Table1835[[#This Row],[Close Price]]/I239))</f>
        <v>1.6722550247741025E-2</v>
      </c>
    </row>
    <row r="241" spans="1:14" x14ac:dyDescent="0.3">
      <c r="A241" s="1" t="s">
        <v>42</v>
      </c>
      <c r="B241" s="1" t="s">
        <v>14</v>
      </c>
      <c r="C241" s="2">
        <v>43454</v>
      </c>
      <c r="D241" s="1">
        <v>340.7</v>
      </c>
      <c r="E241" s="1">
        <v>336.25</v>
      </c>
      <c r="F241" s="1">
        <v>340</v>
      </c>
      <c r="G241" s="1">
        <v>332.35</v>
      </c>
      <c r="H241" s="1">
        <v>333.5</v>
      </c>
      <c r="I241" s="1">
        <v>333.25</v>
      </c>
      <c r="J241" s="1">
        <v>336.03</v>
      </c>
      <c r="K241" s="1">
        <v>2408153</v>
      </c>
      <c r="L241" s="1">
        <v>809222039.79999995</v>
      </c>
      <c r="M241" s="1">
        <v>31057</v>
      </c>
      <c r="N241" s="3">
        <f>IF(ISERR(LN(Table1835[[#This Row],[Close Price]]/I240)),"-",LN(Table1835[[#This Row],[Close Price]]/I240))</f>
        <v>-2.2109365608102755E-2</v>
      </c>
    </row>
    <row r="242" spans="1:14" x14ac:dyDescent="0.3">
      <c r="A242" s="1" t="s">
        <v>42</v>
      </c>
      <c r="B242" s="1" t="s">
        <v>14</v>
      </c>
      <c r="C242" s="2">
        <v>43455</v>
      </c>
      <c r="D242" s="1">
        <v>333.25</v>
      </c>
      <c r="E242" s="1">
        <v>333.2</v>
      </c>
      <c r="F242" s="1">
        <v>334.8</v>
      </c>
      <c r="G242" s="1">
        <v>320.75</v>
      </c>
      <c r="H242" s="1">
        <v>323.14999999999998</v>
      </c>
      <c r="I242" s="1">
        <v>322.10000000000002</v>
      </c>
      <c r="J242" s="1">
        <v>324.02999999999997</v>
      </c>
      <c r="K242" s="1">
        <v>9828513</v>
      </c>
      <c r="L242" s="1">
        <v>3184763797.1500001</v>
      </c>
      <c r="M242" s="1">
        <v>74245</v>
      </c>
      <c r="N242" s="3">
        <f>IF(ISERR(LN(Table1835[[#This Row],[Close Price]]/I241)),"-",LN(Table1835[[#This Row],[Close Price]]/I241))</f>
        <v>-3.4030902721664827E-2</v>
      </c>
    </row>
    <row r="243" spans="1:14" x14ac:dyDescent="0.3">
      <c r="A243" s="1" t="s">
        <v>42</v>
      </c>
      <c r="B243" s="1" t="s">
        <v>14</v>
      </c>
      <c r="C243" s="2">
        <v>43458</v>
      </c>
      <c r="D243" s="1">
        <v>322.10000000000002</v>
      </c>
      <c r="E243" s="1">
        <v>322.7</v>
      </c>
      <c r="F243" s="1">
        <v>330.5</v>
      </c>
      <c r="G243" s="1">
        <v>321.39999999999998</v>
      </c>
      <c r="H243" s="1">
        <v>326.05</v>
      </c>
      <c r="I243" s="1">
        <v>326.7</v>
      </c>
      <c r="J243" s="1">
        <v>326.55</v>
      </c>
      <c r="K243" s="1">
        <v>4231888</v>
      </c>
      <c r="L243" s="1">
        <v>1381936885.5999999</v>
      </c>
      <c r="M243" s="1">
        <v>40988</v>
      </c>
      <c r="N243" s="3">
        <f>IF(ISERR(LN(Table1835[[#This Row],[Close Price]]/I242)),"-",LN(Table1835[[#This Row],[Close Price]]/I242))</f>
        <v>1.4180262269871333E-2</v>
      </c>
    </row>
    <row r="244" spans="1:14" x14ac:dyDescent="0.3">
      <c r="A244" s="1" t="s">
        <v>42</v>
      </c>
      <c r="B244" s="1" t="s">
        <v>14</v>
      </c>
      <c r="C244" s="2">
        <v>43460</v>
      </c>
      <c r="D244" s="1">
        <v>326.7</v>
      </c>
      <c r="E244" s="1">
        <v>325.7</v>
      </c>
      <c r="F244" s="1">
        <v>327.3</v>
      </c>
      <c r="G244" s="1">
        <v>319.35000000000002</v>
      </c>
      <c r="H244" s="1">
        <v>325.55</v>
      </c>
      <c r="I244" s="1">
        <v>326.14999999999998</v>
      </c>
      <c r="J244" s="1">
        <v>323.47000000000003</v>
      </c>
      <c r="K244" s="1">
        <v>2355520</v>
      </c>
      <c r="L244" s="1">
        <v>761949053.39999998</v>
      </c>
      <c r="M244" s="1">
        <v>25141</v>
      </c>
      <c r="N244" s="3">
        <f>IF(ISERR(LN(Table1835[[#This Row],[Close Price]]/I243)),"-",LN(Table1835[[#This Row],[Close Price]]/I243))</f>
        <v>-1.6849203649195231E-3</v>
      </c>
    </row>
    <row r="245" spans="1:14" x14ac:dyDescent="0.3">
      <c r="A245" s="1" t="s">
        <v>42</v>
      </c>
      <c r="B245" s="1" t="s">
        <v>14</v>
      </c>
      <c r="C245" s="2">
        <v>43461</v>
      </c>
      <c r="D245" s="1">
        <v>326.14999999999998</v>
      </c>
      <c r="E245" s="1">
        <v>327.8</v>
      </c>
      <c r="F245" s="1">
        <v>331.35</v>
      </c>
      <c r="G245" s="1">
        <v>324</v>
      </c>
      <c r="H245" s="1">
        <v>325.95</v>
      </c>
      <c r="I245" s="1">
        <v>327.45</v>
      </c>
      <c r="J245" s="1">
        <v>328.41</v>
      </c>
      <c r="K245" s="1">
        <v>5072651</v>
      </c>
      <c r="L245" s="1">
        <v>1665934530.25</v>
      </c>
      <c r="M245" s="1">
        <v>40149</v>
      </c>
      <c r="N245" s="3">
        <f>IF(ISERR(LN(Table1835[[#This Row],[Close Price]]/I244)),"-",LN(Table1835[[#This Row],[Close Price]]/I244))</f>
        <v>3.9779734219576807E-3</v>
      </c>
    </row>
    <row r="246" spans="1:14" x14ac:dyDescent="0.3">
      <c r="A246" s="1" t="s">
        <v>42</v>
      </c>
      <c r="B246" s="1" t="s">
        <v>14</v>
      </c>
      <c r="C246" s="2">
        <v>43462</v>
      </c>
      <c r="D246" s="1">
        <v>327.45</v>
      </c>
      <c r="E246" s="1">
        <v>326.2</v>
      </c>
      <c r="F246" s="1">
        <v>332.9</v>
      </c>
      <c r="G246" s="1">
        <v>325.8</v>
      </c>
      <c r="H246" s="1">
        <v>329.1</v>
      </c>
      <c r="I246" s="1">
        <v>330.05</v>
      </c>
      <c r="J246" s="1">
        <v>330.32</v>
      </c>
      <c r="K246" s="1">
        <v>2229453</v>
      </c>
      <c r="L246" s="1">
        <v>736435623.5</v>
      </c>
      <c r="M246" s="1">
        <v>30483</v>
      </c>
      <c r="N246" s="3">
        <f>IF(ISERR(LN(Table1835[[#This Row],[Close Price]]/I245)),"-",LN(Table1835[[#This Row],[Close Price]]/I245))</f>
        <v>7.9087864707172596E-3</v>
      </c>
    </row>
    <row r="247" spans="1:14" x14ac:dyDescent="0.3">
      <c r="A247" s="1" t="s">
        <v>42</v>
      </c>
      <c r="B247" s="1" t="s">
        <v>14</v>
      </c>
      <c r="C247" s="2">
        <v>43465</v>
      </c>
      <c r="D247" s="1">
        <v>330.05</v>
      </c>
      <c r="E247" s="1">
        <v>331</v>
      </c>
      <c r="F247" s="1">
        <v>333.8</v>
      </c>
      <c r="G247" s="1">
        <v>329.05</v>
      </c>
      <c r="H247" s="1">
        <v>330.65</v>
      </c>
      <c r="I247" s="1">
        <v>330.85</v>
      </c>
      <c r="J247" s="1">
        <v>331.68</v>
      </c>
      <c r="K247" s="1">
        <v>2136121</v>
      </c>
      <c r="L247" s="1">
        <v>708499548.79999995</v>
      </c>
      <c r="M247" s="1">
        <v>33015</v>
      </c>
      <c r="N247" s="3">
        <f>IF(ISERR(LN(Table1835[[#This Row],[Close Price]]/I246)),"-",LN(Table1835[[#This Row],[Close Price]]/I246))</f>
        <v>2.4209423232888134E-3</v>
      </c>
    </row>
    <row r="248" spans="1:14" x14ac:dyDescent="0.3">
      <c r="A248" s="1" t="s">
        <v>42</v>
      </c>
      <c r="B248" s="1" t="s">
        <v>14</v>
      </c>
      <c r="C248" s="2">
        <v>43466</v>
      </c>
      <c r="D248" s="1">
        <v>330.85</v>
      </c>
      <c r="E248" s="1">
        <v>330.75</v>
      </c>
      <c r="F248" s="1">
        <v>332.75</v>
      </c>
      <c r="G248" s="1">
        <v>325.39999999999998</v>
      </c>
      <c r="H248" s="1">
        <v>328.7</v>
      </c>
      <c r="I248" s="1">
        <v>326.64999999999998</v>
      </c>
      <c r="J248" s="1">
        <v>328.07</v>
      </c>
      <c r="K248" s="1">
        <v>1513704</v>
      </c>
      <c r="L248" s="1">
        <v>496603239.19999999</v>
      </c>
      <c r="M248" s="1">
        <v>9567</v>
      </c>
      <c r="N248" s="3">
        <f>IF(ISERR(LN(Table1835[[#This Row],[Close Price]]/I247)),"-",LN(Table1835[[#This Row],[Close Price]]/I247))</f>
        <v>-1.2775839171309315E-2</v>
      </c>
    </row>
    <row r="249" spans="1:14" x14ac:dyDescent="0.3">
      <c r="A249" s="1" t="s">
        <v>42</v>
      </c>
      <c r="B249" s="1" t="s">
        <v>14</v>
      </c>
      <c r="C249" s="2">
        <v>43467</v>
      </c>
      <c r="D249" s="1">
        <v>326.64999999999998</v>
      </c>
      <c r="E249" s="1">
        <v>328.8</v>
      </c>
      <c r="F249" s="1">
        <v>331.3</v>
      </c>
      <c r="G249" s="1">
        <v>323</v>
      </c>
      <c r="H249" s="1">
        <v>325.39999999999998</v>
      </c>
      <c r="I249" s="1">
        <v>325.55</v>
      </c>
      <c r="J249" s="1">
        <v>327.22000000000003</v>
      </c>
      <c r="K249" s="1">
        <v>3308303</v>
      </c>
      <c r="L249" s="1">
        <v>1082528147.45</v>
      </c>
      <c r="M249" s="1">
        <v>32302</v>
      </c>
      <c r="N249" s="3">
        <f>IF(ISERR(LN(Table1835[[#This Row],[Close Price]]/I248)),"-",LN(Table1835[[#This Row],[Close Price]]/I248))</f>
        <v>-3.373201603888125E-3</v>
      </c>
    </row>
    <row r="250" spans="1:14" x14ac:dyDescent="0.3">
      <c r="A250" s="1" t="s">
        <v>42</v>
      </c>
      <c r="B250" s="1" t="s">
        <v>14</v>
      </c>
      <c r="C250" s="2">
        <v>43468</v>
      </c>
      <c r="D250" s="1">
        <v>325.55</v>
      </c>
      <c r="E250" s="1">
        <v>327</v>
      </c>
      <c r="F250" s="1">
        <v>327.95</v>
      </c>
      <c r="G250" s="1">
        <v>323.05</v>
      </c>
      <c r="H250" s="1">
        <v>324.35000000000002</v>
      </c>
      <c r="I250" s="1">
        <v>325.5</v>
      </c>
      <c r="J250" s="1">
        <v>325.04000000000002</v>
      </c>
      <c r="K250" s="1">
        <v>3542281</v>
      </c>
      <c r="L250" s="1">
        <v>1151396400.3499999</v>
      </c>
      <c r="M250" s="1">
        <v>63197</v>
      </c>
      <c r="N250" s="3">
        <f>IF(ISERR(LN(Table1835[[#This Row],[Close Price]]/I249)),"-",LN(Table1835[[#This Row],[Close Price]]/I249))</f>
        <v>-1.5359803424713802E-4</v>
      </c>
    </row>
    <row r="251" spans="1:14" x14ac:dyDescent="0.3">
      <c r="A251" s="1" t="s">
        <v>42</v>
      </c>
      <c r="B251" s="1" t="s">
        <v>14</v>
      </c>
      <c r="C251" s="2">
        <v>43469</v>
      </c>
      <c r="D251" s="1">
        <v>325.5</v>
      </c>
      <c r="E251" s="1">
        <v>324.5</v>
      </c>
      <c r="F251" s="1">
        <v>326.85000000000002</v>
      </c>
      <c r="G251" s="1">
        <v>319.64999999999998</v>
      </c>
      <c r="H251" s="1">
        <v>324</v>
      </c>
      <c r="I251" s="1">
        <v>324.45</v>
      </c>
      <c r="J251" s="1">
        <v>323.57</v>
      </c>
      <c r="K251" s="1">
        <v>2405278</v>
      </c>
      <c r="L251" s="1">
        <v>778271997</v>
      </c>
      <c r="M251" s="1">
        <v>57938</v>
      </c>
      <c r="N251" s="3">
        <f>IF(ISERR(LN(Table1835[[#This Row],[Close Price]]/I250)),"-",LN(Table1835[[#This Row],[Close Price]]/I250))</f>
        <v>-3.2310205814465318E-3</v>
      </c>
    </row>
    <row r="252" spans="1:14" x14ac:dyDescent="0.3">
      <c r="A252" s="1" t="s">
        <v>42</v>
      </c>
      <c r="B252" s="1" t="s">
        <v>14</v>
      </c>
      <c r="C252" s="2">
        <v>43472</v>
      </c>
      <c r="D252" s="1">
        <v>324.45</v>
      </c>
      <c r="E252" s="1">
        <v>326.10000000000002</v>
      </c>
      <c r="F252" s="1">
        <v>326.75</v>
      </c>
      <c r="G252" s="1">
        <v>322.3</v>
      </c>
      <c r="H252" s="1">
        <v>324</v>
      </c>
      <c r="I252" s="1">
        <v>324.25</v>
      </c>
      <c r="J252" s="1">
        <v>324.38</v>
      </c>
      <c r="K252" s="1">
        <v>1903604</v>
      </c>
      <c r="L252" s="1">
        <v>617486857.60000002</v>
      </c>
      <c r="M252" s="1">
        <v>23556</v>
      </c>
      <c r="N252" s="3">
        <f>IF(ISERR(LN(Table1835[[#This Row],[Close Price]]/I251)),"-",LN(Table1835[[#This Row],[Close Price]]/I251))</f>
        <v>-6.1661787062415238E-4</v>
      </c>
    </row>
    <row r="253" spans="1:14" x14ac:dyDescent="0.3">
      <c r="A253" s="1" t="s">
        <v>42</v>
      </c>
      <c r="B253" s="1" t="s">
        <v>14</v>
      </c>
      <c r="C253" s="2">
        <v>43473</v>
      </c>
      <c r="D253" s="1">
        <v>324.25</v>
      </c>
      <c r="E253" s="1">
        <v>325</v>
      </c>
      <c r="F253" s="1">
        <v>327.5</v>
      </c>
      <c r="G253" s="1">
        <v>322.60000000000002</v>
      </c>
      <c r="H253" s="1">
        <v>323.64999999999998</v>
      </c>
      <c r="I253" s="1">
        <v>325.55</v>
      </c>
      <c r="J253" s="1">
        <v>325.07</v>
      </c>
      <c r="K253" s="1">
        <v>2084659</v>
      </c>
      <c r="L253" s="1">
        <v>677650209.04999995</v>
      </c>
      <c r="M253" s="1">
        <v>28665</v>
      </c>
      <c r="N253" s="3">
        <f>IF(ISERR(LN(Table1835[[#This Row],[Close Price]]/I252)),"-",LN(Table1835[[#This Row],[Close Price]]/I252))</f>
        <v>4.0012364863179451E-3</v>
      </c>
    </row>
    <row r="254" spans="1:14" x14ac:dyDescent="0.3">
      <c r="A254" s="1" t="s">
        <v>42</v>
      </c>
      <c r="B254" s="1" t="s">
        <v>14</v>
      </c>
      <c r="C254" s="2">
        <v>43474</v>
      </c>
      <c r="D254" s="1">
        <v>325.55</v>
      </c>
      <c r="E254" s="1">
        <v>324.55</v>
      </c>
      <c r="F254" s="1">
        <v>332.6</v>
      </c>
      <c r="G254" s="1">
        <v>324.55</v>
      </c>
      <c r="H254" s="1">
        <v>328.3</v>
      </c>
      <c r="I254" s="1">
        <v>329</v>
      </c>
      <c r="J254" s="1">
        <v>329.71</v>
      </c>
      <c r="K254" s="1">
        <v>3927881</v>
      </c>
      <c r="L254" s="1">
        <v>1295066327.7</v>
      </c>
      <c r="M254" s="1">
        <v>57992</v>
      </c>
      <c r="N254" s="3">
        <f>IF(ISERR(LN(Table1835[[#This Row],[Close Price]]/I253)),"-",LN(Table1835[[#This Row],[Close Price]]/I253))</f>
        <v>1.0541691082500861E-2</v>
      </c>
    </row>
    <row r="255" spans="1:14" x14ac:dyDescent="0.3">
      <c r="A255" s="1" t="s">
        <v>42</v>
      </c>
      <c r="B255" s="1" t="s">
        <v>14</v>
      </c>
      <c r="C255" s="2">
        <v>43475</v>
      </c>
      <c r="D255" s="1">
        <v>329</v>
      </c>
      <c r="E255" s="1">
        <v>330.8</v>
      </c>
      <c r="F255" s="1">
        <v>331.05</v>
      </c>
      <c r="G255" s="1">
        <v>323</v>
      </c>
      <c r="H255" s="1">
        <v>325.25</v>
      </c>
      <c r="I255" s="1">
        <v>325.75</v>
      </c>
      <c r="J255" s="1">
        <v>325.55</v>
      </c>
      <c r="K255" s="1">
        <v>3099392</v>
      </c>
      <c r="L255" s="1">
        <v>1009006591.5</v>
      </c>
      <c r="M255" s="1">
        <v>55931</v>
      </c>
      <c r="N255" s="3">
        <f>IF(ISERR(LN(Table1835[[#This Row],[Close Price]]/I254)),"-",LN(Table1835[[#This Row],[Close Price]]/I254))</f>
        <v>-9.9275347604174426E-3</v>
      </c>
    </row>
    <row r="256" spans="1:14" x14ac:dyDescent="0.3">
      <c r="A256" s="1" t="s">
        <v>42</v>
      </c>
      <c r="B256" s="1" t="s">
        <v>14</v>
      </c>
      <c r="C256" s="2">
        <v>43476</v>
      </c>
      <c r="D256" s="1">
        <v>325.75</v>
      </c>
      <c r="E256" s="1">
        <v>325.60000000000002</v>
      </c>
      <c r="F256" s="1">
        <v>329.9</v>
      </c>
      <c r="G256" s="1">
        <v>323.5</v>
      </c>
      <c r="H256" s="1">
        <v>329.25</v>
      </c>
      <c r="I256" s="1">
        <v>328.7</v>
      </c>
      <c r="J256" s="1">
        <v>325.82</v>
      </c>
      <c r="K256" s="1">
        <v>1598939</v>
      </c>
      <c r="L256" s="1">
        <v>520970256.35000002</v>
      </c>
      <c r="M256" s="1">
        <v>24376</v>
      </c>
      <c r="N256" s="3">
        <f>IF(ISERR(LN(Table1835[[#This Row],[Close Price]]/I255)),"-",LN(Table1835[[#This Row],[Close Price]]/I255))</f>
        <v>9.01526466521913E-3</v>
      </c>
    </row>
    <row r="257" spans="1:14" x14ac:dyDescent="0.3">
      <c r="A257" s="1" t="s">
        <v>42</v>
      </c>
      <c r="B257" s="1" t="s">
        <v>14</v>
      </c>
      <c r="C257" s="2">
        <v>43479</v>
      </c>
      <c r="D257" s="1">
        <v>328.7</v>
      </c>
      <c r="E257" s="1">
        <v>330.05</v>
      </c>
      <c r="F257" s="1">
        <v>331.1</v>
      </c>
      <c r="G257" s="1">
        <v>311.35000000000002</v>
      </c>
      <c r="H257" s="1">
        <v>312.5</v>
      </c>
      <c r="I257" s="1">
        <v>312.55</v>
      </c>
      <c r="J257" s="1">
        <v>317.41000000000003</v>
      </c>
      <c r="K257" s="1">
        <v>6913323</v>
      </c>
      <c r="L257" s="1">
        <v>2194385254.5</v>
      </c>
      <c r="M257" s="1">
        <v>59279</v>
      </c>
      <c r="N257" s="3">
        <f>IF(ISERR(LN(Table1835[[#This Row],[Close Price]]/I256)),"-",LN(Table1835[[#This Row],[Close Price]]/I256))</f>
        <v>-5.038102429235225E-2</v>
      </c>
    </row>
    <row r="258" spans="1:14" x14ac:dyDescent="0.3">
      <c r="A258" s="1" t="s">
        <v>42</v>
      </c>
      <c r="B258" s="1" t="s">
        <v>14</v>
      </c>
      <c r="C258" s="2">
        <v>43480</v>
      </c>
      <c r="D258" s="1">
        <v>312.55</v>
      </c>
      <c r="E258" s="1">
        <v>319</v>
      </c>
      <c r="F258" s="1">
        <v>332.3</v>
      </c>
      <c r="G258" s="1">
        <v>315.05</v>
      </c>
      <c r="H258" s="1">
        <v>329.7</v>
      </c>
      <c r="I258" s="1">
        <v>329.8</v>
      </c>
      <c r="J258" s="1">
        <v>326.14</v>
      </c>
      <c r="K258" s="1">
        <v>15070795</v>
      </c>
      <c r="L258" s="1">
        <v>4915256247.1999998</v>
      </c>
      <c r="M258" s="1">
        <v>139494</v>
      </c>
      <c r="N258" s="3">
        <f>IF(ISERR(LN(Table1835[[#This Row],[Close Price]]/I257)),"-",LN(Table1835[[#This Row],[Close Price]]/I257))</f>
        <v>5.3721953747677159E-2</v>
      </c>
    </row>
    <row r="259" spans="1:14" x14ac:dyDescent="0.3">
      <c r="A259" s="1" t="s">
        <v>42</v>
      </c>
      <c r="B259" s="1" t="s">
        <v>14</v>
      </c>
      <c r="C259" s="2">
        <v>43481</v>
      </c>
      <c r="D259" s="1">
        <v>329.8</v>
      </c>
      <c r="E259" s="1">
        <v>331.8</v>
      </c>
      <c r="F259" s="1">
        <v>339.8</v>
      </c>
      <c r="G259" s="1">
        <v>329.05</v>
      </c>
      <c r="H259" s="1">
        <v>337</v>
      </c>
      <c r="I259" s="1">
        <v>336.55</v>
      </c>
      <c r="J259" s="1">
        <v>335.86</v>
      </c>
      <c r="K259" s="1">
        <v>9896290</v>
      </c>
      <c r="L259" s="1">
        <v>3323786554.1999998</v>
      </c>
      <c r="M259" s="1">
        <v>107578</v>
      </c>
      <c r="N259" s="3">
        <f>IF(ISERR(LN(Table1835[[#This Row],[Close Price]]/I258)),"-",LN(Table1835[[#This Row],[Close Price]]/I258))</f>
        <v>2.0260316331223514E-2</v>
      </c>
    </row>
    <row r="260" spans="1:14" x14ac:dyDescent="0.3">
      <c r="A260" s="1" t="s">
        <v>42</v>
      </c>
      <c r="B260" s="1" t="s">
        <v>14</v>
      </c>
      <c r="C260" s="2">
        <v>43482</v>
      </c>
      <c r="D260" s="1">
        <v>336.55</v>
      </c>
      <c r="E260" s="1">
        <v>337</v>
      </c>
      <c r="F260" s="1">
        <v>338.6</v>
      </c>
      <c r="G260" s="1">
        <v>331.6</v>
      </c>
      <c r="H260" s="1">
        <v>335.45</v>
      </c>
      <c r="I260" s="1">
        <v>335.4</v>
      </c>
      <c r="J260" s="1">
        <v>335.09</v>
      </c>
      <c r="K260" s="1">
        <v>5289184</v>
      </c>
      <c r="L260" s="1">
        <v>1772360817.8</v>
      </c>
      <c r="M260" s="1">
        <v>55846</v>
      </c>
      <c r="N260" s="3">
        <f>IF(ISERR(LN(Table1835[[#This Row],[Close Price]]/I259)),"-",LN(Table1835[[#This Row],[Close Price]]/I259))</f>
        <v>-3.4228770676137006E-3</v>
      </c>
    </row>
    <row r="261" spans="1:14" x14ac:dyDescent="0.3">
      <c r="A261" s="1" t="s">
        <v>42</v>
      </c>
      <c r="B261" s="1" t="s">
        <v>14</v>
      </c>
      <c r="C261" s="2">
        <v>43483</v>
      </c>
      <c r="D261" s="1">
        <v>335.4</v>
      </c>
      <c r="E261" s="1">
        <v>336</v>
      </c>
      <c r="F261" s="1">
        <v>347.5</v>
      </c>
      <c r="G261" s="1">
        <v>333.4</v>
      </c>
      <c r="H261" s="1">
        <v>346.55</v>
      </c>
      <c r="I261" s="1">
        <v>346.15</v>
      </c>
      <c r="J261" s="1">
        <v>342.26</v>
      </c>
      <c r="K261" s="1">
        <v>10091966</v>
      </c>
      <c r="L261" s="1">
        <v>3454050081.6500001</v>
      </c>
      <c r="M261" s="1">
        <v>108031</v>
      </c>
      <c r="N261" s="3">
        <f>IF(ISERR(LN(Table1835[[#This Row],[Close Price]]/I260)),"-",LN(Table1835[[#This Row],[Close Price]]/I260))</f>
        <v>3.1548357734926057E-2</v>
      </c>
    </row>
    <row r="262" spans="1:14" x14ac:dyDescent="0.3">
      <c r="A262" s="1" t="s">
        <v>42</v>
      </c>
      <c r="B262" s="1" t="s">
        <v>14</v>
      </c>
      <c r="C262" s="2">
        <v>43486</v>
      </c>
      <c r="D262" s="1">
        <v>346.15</v>
      </c>
      <c r="E262" s="1">
        <v>340</v>
      </c>
      <c r="F262" s="1">
        <v>344.9</v>
      </c>
      <c r="G262" s="1">
        <v>333.2</v>
      </c>
      <c r="H262" s="1">
        <v>336.45</v>
      </c>
      <c r="I262" s="1">
        <v>337.8</v>
      </c>
      <c r="J262" s="1">
        <v>338.96</v>
      </c>
      <c r="K262" s="1">
        <v>15621848</v>
      </c>
      <c r="L262" s="1">
        <v>5295243771.5</v>
      </c>
      <c r="M262" s="1">
        <v>136857</v>
      </c>
      <c r="N262" s="3">
        <f>IF(ISERR(LN(Table1835[[#This Row],[Close Price]]/I261)),"-",LN(Table1835[[#This Row],[Close Price]]/I261))</f>
        <v>-2.4418202750334607E-2</v>
      </c>
    </row>
    <row r="263" spans="1:14" x14ac:dyDescent="0.3">
      <c r="A263" s="1" t="s">
        <v>42</v>
      </c>
      <c r="B263" s="1" t="s">
        <v>14</v>
      </c>
      <c r="C263" s="2">
        <v>43487</v>
      </c>
      <c r="D263" s="1">
        <v>337.8</v>
      </c>
      <c r="E263" s="1">
        <v>336.8</v>
      </c>
      <c r="F263" s="1">
        <v>349.6</v>
      </c>
      <c r="G263" s="1">
        <v>336</v>
      </c>
      <c r="H263" s="1">
        <v>348.25</v>
      </c>
      <c r="I263" s="1">
        <v>346.5</v>
      </c>
      <c r="J263" s="1">
        <v>342.73</v>
      </c>
      <c r="K263" s="1">
        <v>6681724</v>
      </c>
      <c r="L263" s="1">
        <v>2290001623.8499999</v>
      </c>
      <c r="M263" s="1">
        <v>86310</v>
      </c>
      <c r="N263" s="3">
        <f>IF(ISERR(LN(Table1835[[#This Row],[Close Price]]/I262)),"-",LN(Table1835[[#This Row],[Close Price]]/I262))</f>
        <v>2.5428814256258155E-2</v>
      </c>
    </row>
    <row r="264" spans="1:14" x14ac:dyDescent="0.3">
      <c r="A264" s="1" t="s">
        <v>42</v>
      </c>
      <c r="B264" s="1" t="s">
        <v>14</v>
      </c>
      <c r="C264" s="2">
        <v>43488</v>
      </c>
      <c r="D264" s="1">
        <v>346.5</v>
      </c>
      <c r="E264" s="1">
        <v>348.65</v>
      </c>
      <c r="F264" s="1">
        <v>355.8</v>
      </c>
      <c r="G264" s="1">
        <v>348</v>
      </c>
      <c r="H264" s="1">
        <v>351</v>
      </c>
      <c r="I264" s="1">
        <v>351.55</v>
      </c>
      <c r="J264" s="1">
        <v>352.82</v>
      </c>
      <c r="K264" s="1">
        <v>9937426</v>
      </c>
      <c r="L264" s="1">
        <v>3506163075.5</v>
      </c>
      <c r="M264" s="1">
        <v>101423</v>
      </c>
      <c r="N264" s="3">
        <f>IF(ISERR(LN(Table1835[[#This Row],[Close Price]]/I263)),"-",LN(Table1835[[#This Row],[Close Price]]/I263))</f>
        <v>1.4469130015212524E-2</v>
      </c>
    </row>
    <row r="265" spans="1:14" x14ac:dyDescent="0.3">
      <c r="A265" s="1" t="s">
        <v>42</v>
      </c>
      <c r="B265" s="1" t="s">
        <v>14</v>
      </c>
      <c r="C265" s="2">
        <v>43489</v>
      </c>
      <c r="D265" s="1">
        <v>351.55</v>
      </c>
      <c r="E265" s="1">
        <v>350.2</v>
      </c>
      <c r="F265" s="1">
        <v>353</v>
      </c>
      <c r="G265" s="1">
        <v>346.5</v>
      </c>
      <c r="H265" s="1">
        <v>351.7</v>
      </c>
      <c r="I265" s="1">
        <v>351.75</v>
      </c>
      <c r="J265" s="1">
        <v>350.26</v>
      </c>
      <c r="K265" s="1">
        <v>4230546</v>
      </c>
      <c r="L265" s="1">
        <v>1481796014.7</v>
      </c>
      <c r="M265" s="1">
        <v>55478</v>
      </c>
      <c r="N265" s="3">
        <f>IF(ISERR(LN(Table1835[[#This Row],[Close Price]]/I264)),"-",LN(Table1835[[#This Row],[Close Price]]/I264))</f>
        <v>5.6874734932815861E-4</v>
      </c>
    </row>
    <row r="266" spans="1:14" x14ac:dyDescent="0.3">
      <c r="A266" s="1" t="s">
        <v>42</v>
      </c>
      <c r="B266" s="1" t="s">
        <v>14</v>
      </c>
      <c r="C266" s="2">
        <v>43490</v>
      </c>
      <c r="D266" s="1">
        <v>351.75</v>
      </c>
      <c r="E266" s="1">
        <v>348.25</v>
      </c>
      <c r="F266" s="1">
        <v>358.35</v>
      </c>
      <c r="G266" s="1">
        <v>348</v>
      </c>
      <c r="H266" s="1">
        <v>354.2</v>
      </c>
      <c r="I266" s="1">
        <v>353.45</v>
      </c>
      <c r="J266" s="1">
        <v>353.77</v>
      </c>
      <c r="K266" s="1">
        <v>5236553</v>
      </c>
      <c r="L266" s="1">
        <v>1852540728.2</v>
      </c>
      <c r="M266" s="1">
        <v>78516</v>
      </c>
      <c r="N266" s="3">
        <f>IF(ISERR(LN(Table1835[[#This Row],[Close Price]]/I265)),"-",LN(Table1835[[#This Row],[Close Price]]/I265))</f>
        <v>4.8213366224644895E-3</v>
      </c>
    </row>
    <row r="267" spans="1:14" x14ac:dyDescent="0.3">
      <c r="A267" s="1" t="s">
        <v>42</v>
      </c>
      <c r="B267" s="1" t="s">
        <v>14</v>
      </c>
      <c r="C267" s="2">
        <v>43493</v>
      </c>
      <c r="D267" s="1">
        <v>353.45</v>
      </c>
      <c r="E267" s="1">
        <v>354.35</v>
      </c>
      <c r="F267" s="1">
        <v>362.7</v>
      </c>
      <c r="G267" s="1">
        <v>354.25</v>
      </c>
      <c r="H267" s="1">
        <v>355</v>
      </c>
      <c r="I267" s="1">
        <v>355.15</v>
      </c>
      <c r="J267" s="1">
        <v>358.8</v>
      </c>
      <c r="K267" s="1">
        <v>6899957</v>
      </c>
      <c r="L267" s="1">
        <v>2475689671.8000002</v>
      </c>
      <c r="M267" s="1">
        <v>95580</v>
      </c>
      <c r="N267" s="3">
        <f>IF(ISERR(LN(Table1835[[#This Row],[Close Price]]/I266)),"-",LN(Table1835[[#This Row],[Close Price]]/I266))</f>
        <v>4.798202826855948E-3</v>
      </c>
    </row>
    <row r="268" spans="1:14" x14ac:dyDescent="0.3">
      <c r="A268" s="1" t="s">
        <v>42</v>
      </c>
      <c r="B268" s="1" t="s">
        <v>14</v>
      </c>
      <c r="C268" s="2">
        <v>43494</v>
      </c>
      <c r="D268" s="1">
        <v>355.15</v>
      </c>
      <c r="E268" s="1">
        <v>356</v>
      </c>
      <c r="F268" s="1">
        <v>360.8</v>
      </c>
      <c r="G268" s="1">
        <v>353.05</v>
      </c>
      <c r="H268" s="1">
        <v>359.25</v>
      </c>
      <c r="I268" s="1">
        <v>359.4</v>
      </c>
      <c r="J268" s="1">
        <v>356.98</v>
      </c>
      <c r="K268" s="1">
        <v>4620099</v>
      </c>
      <c r="L268" s="1">
        <v>1649264592.8499999</v>
      </c>
      <c r="M268" s="1">
        <v>76959</v>
      </c>
      <c r="N268" s="3">
        <f>IF(ISERR(LN(Table1835[[#This Row],[Close Price]]/I267)),"-",LN(Table1835[[#This Row],[Close Price]]/I267))</f>
        <v>1.1895738905639651E-2</v>
      </c>
    </row>
    <row r="269" spans="1:14" x14ac:dyDescent="0.3">
      <c r="A269" s="1" t="s">
        <v>42</v>
      </c>
      <c r="B269" s="1" t="s">
        <v>14</v>
      </c>
      <c r="C269" s="2">
        <v>43495</v>
      </c>
      <c r="D269" s="1">
        <v>359.4</v>
      </c>
      <c r="E269" s="1">
        <v>359</v>
      </c>
      <c r="F269" s="1">
        <v>367.65</v>
      </c>
      <c r="G269" s="1">
        <v>358</v>
      </c>
      <c r="H269" s="1">
        <v>363.05</v>
      </c>
      <c r="I269" s="1">
        <v>363.25</v>
      </c>
      <c r="J269" s="1">
        <v>364</v>
      </c>
      <c r="K269" s="1">
        <v>7408937</v>
      </c>
      <c r="L269" s="1">
        <v>2696825376.0999999</v>
      </c>
      <c r="M269" s="1">
        <v>94565</v>
      </c>
      <c r="N269" s="3">
        <f>IF(ISERR(LN(Table1835[[#This Row],[Close Price]]/I268)),"-",LN(Table1835[[#This Row],[Close Price]]/I268))</f>
        <v>1.0655328100933614E-2</v>
      </c>
    </row>
    <row r="270" spans="1:14" x14ac:dyDescent="0.3">
      <c r="A270" s="1" t="s">
        <v>42</v>
      </c>
      <c r="B270" s="1" t="s">
        <v>14</v>
      </c>
      <c r="C270" s="2">
        <v>43496</v>
      </c>
      <c r="D270" s="1">
        <v>363.25</v>
      </c>
      <c r="E270" s="1">
        <v>366</v>
      </c>
      <c r="F270" s="1">
        <v>371.4</v>
      </c>
      <c r="G270" s="1">
        <v>363.3</v>
      </c>
      <c r="H270" s="1">
        <v>368</v>
      </c>
      <c r="I270" s="1">
        <v>369.2</v>
      </c>
      <c r="J270" s="1">
        <v>367.6</v>
      </c>
      <c r="K270" s="1">
        <v>7694071</v>
      </c>
      <c r="L270" s="1">
        <v>2828378749.4499998</v>
      </c>
      <c r="M270" s="1">
        <v>79385</v>
      </c>
      <c r="N270" s="3">
        <f>IF(ISERR(LN(Table1835[[#This Row],[Close Price]]/I269)),"-",LN(Table1835[[#This Row],[Close Price]]/I269))</f>
        <v>1.6247200178304742E-2</v>
      </c>
    </row>
    <row r="271" spans="1:14" x14ac:dyDescent="0.3">
      <c r="A271" s="1" t="s">
        <v>42</v>
      </c>
      <c r="B271" s="1" t="s">
        <v>14</v>
      </c>
      <c r="C271" s="2">
        <v>43497</v>
      </c>
      <c r="D271" s="1">
        <v>369.2</v>
      </c>
      <c r="E271" s="1">
        <v>370.1</v>
      </c>
      <c r="F271" s="1">
        <v>372.45</v>
      </c>
      <c r="G271" s="1">
        <v>363.5</v>
      </c>
      <c r="H271" s="1">
        <v>371.6</v>
      </c>
      <c r="I271" s="1">
        <v>371.55</v>
      </c>
      <c r="J271" s="1">
        <v>368.1</v>
      </c>
      <c r="K271" s="1">
        <v>3366604</v>
      </c>
      <c r="L271" s="1">
        <v>1239253571.0999999</v>
      </c>
      <c r="M271" s="1">
        <v>64277</v>
      </c>
      <c r="N271" s="3">
        <f>IF(ISERR(LN(Table1835[[#This Row],[Close Price]]/I270)),"-",LN(Table1835[[#This Row],[Close Price]]/I270))</f>
        <v>6.3449419747812182E-3</v>
      </c>
    </row>
    <row r="272" spans="1:14" x14ac:dyDescent="0.3">
      <c r="A272" s="1" t="s">
        <v>42</v>
      </c>
      <c r="B272" s="1" t="s">
        <v>14</v>
      </c>
      <c r="C272" s="2">
        <v>43500</v>
      </c>
      <c r="D272" s="1">
        <v>371.55</v>
      </c>
      <c r="E272" s="1">
        <v>370</v>
      </c>
      <c r="F272" s="1">
        <v>374.7</v>
      </c>
      <c r="G272" s="1">
        <v>368.1</v>
      </c>
      <c r="H272" s="1">
        <v>371.25</v>
      </c>
      <c r="I272" s="1">
        <v>371.25</v>
      </c>
      <c r="J272" s="1">
        <v>371.2</v>
      </c>
      <c r="K272" s="1">
        <v>3143722</v>
      </c>
      <c r="L272" s="1">
        <v>1166936312</v>
      </c>
      <c r="M272" s="1">
        <v>53517</v>
      </c>
      <c r="N272" s="3">
        <f>IF(ISERR(LN(Table1835[[#This Row],[Close Price]]/I271)),"-",LN(Table1835[[#This Row],[Close Price]]/I271))</f>
        <v>-8.0775448656889438E-4</v>
      </c>
    </row>
    <row r="273" spans="1:14" x14ac:dyDescent="0.3">
      <c r="A273" s="1" t="s">
        <v>42</v>
      </c>
      <c r="B273" s="1" t="s">
        <v>14</v>
      </c>
      <c r="C273" s="2">
        <v>43501</v>
      </c>
      <c r="D273" s="1">
        <v>371.25</v>
      </c>
      <c r="E273" s="1">
        <v>370</v>
      </c>
      <c r="F273" s="1">
        <v>372.2</v>
      </c>
      <c r="G273" s="1">
        <v>365.8</v>
      </c>
      <c r="H273" s="1">
        <v>368.65</v>
      </c>
      <c r="I273" s="1">
        <v>368.45</v>
      </c>
      <c r="J273" s="1">
        <v>368.9</v>
      </c>
      <c r="K273" s="1">
        <v>2456401</v>
      </c>
      <c r="L273" s="1">
        <v>906174894.79999995</v>
      </c>
      <c r="M273" s="1">
        <v>29764</v>
      </c>
      <c r="N273" s="3">
        <f>IF(ISERR(LN(Table1835[[#This Row],[Close Price]]/I272)),"-",LN(Table1835[[#This Row],[Close Price]]/I272))</f>
        <v>-7.5706729039011515E-3</v>
      </c>
    </row>
    <row r="274" spans="1:14" x14ac:dyDescent="0.3">
      <c r="A274" s="1" t="s">
        <v>42</v>
      </c>
      <c r="B274" s="1" t="s">
        <v>14</v>
      </c>
      <c r="C274" s="2">
        <v>43502</v>
      </c>
      <c r="D274" s="1">
        <v>368.45</v>
      </c>
      <c r="E274" s="1">
        <v>369.15</v>
      </c>
      <c r="F274" s="1">
        <v>374.95</v>
      </c>
      <c r="G274" s="1">
        <v>368.75</v>
      </c>
      <c r="H274" s="1">
        <v>372.8</v>
      </c>
      <c r="I274" s="1">
        <v>372.2</v>
      </c>
      <c r="J274" s="1">
        <v>372.69</v>
      </c>
      <c r="K274" s="1">
        <v>2179261</v>
      </c>
      <c r="L274" s="1">
        <v>812188657.10000002</v>
      </c>
      <c r="M274" s="1">
        <v>35819</v>
      </c>
      <c r="N274" s="3">
        <f>IF(ISERR(LN(Table1835[[#This Row],[Close Price]]/I273)),"-",LN(Table1835[[#This Row],[Close Price]]/I273))</f>
        <v>1.0126326995142135E-2</v>
      </c>
    </row>
    <row r="275" spans="1:14" x14ac:dyDescent="0.3">
      <c r="A275" s="1" t="s">
        <v>42</v>
      </c>
      <c r="B275" s="1" t="s">
        <v>14</v>
      </c>
      <c r="C275" s="2">
        <v>43503</v>
      </c>
      <c r="D275" s="1">
        <v>372.2</v>
      </c>
      <c r="E275" s="1">
        <v>372</v>
      </c>
      <c r="F275" s="1">
        <v>374.5</v>
      </c>
      <c r="G275" s="1">
        <v>369.65</v>
      </c>
      <c r="H275" s="1">
        <v>374.2</v>
      </c>
      <c r="I275" s="1">
        <v>373.6</v>
      </c>
      <c r="J275" s="1">
        <v>372.97</v>
      </c>
      <c r="K275" s="1">
        <v>2243431</v>
      </c>
      <c r="L275" s="1">
        <v>836731764.5</v>
      </c>
      <c r="M275" s="1">
        <v>35015</v>
      </c>
      <c r="N275" s="3">
        <f>IF(ISERR(LN(Table1835[[#This Row],[Close Price]]/I274)),"-",LN(Table1835[[#This Row],[Close Price]]/I274))</f>
        <v>3.7543621465372587E-3</v>
      </c>
    </row>
    <row r="276" spans="1:14" x14ac:dyDescent="0.3">
      <c r="A276" s="1" t="s">
        <v>42</v>
      </c>
      <c r="B276" s="1" t="s">
        <v>14</v>
      </c>
      <c r="C276" s="2">
        <v>43504</v>
      </c>
      <c r="D276" s="1">
        <v>373.6</v>
      </c>
      <c r="E276" s="1">
        <v>371.5</v>
      </c>
      <c r="F276" s="1">
        <v>374.9</v>
      </c>
      <c r="G276" s="1">
        <v>368.7</v>
      </c>
      <c r="H276" s="1">
        <v>372.4</v>
      </c>
      <c r="I276" s="1">
        <v>372.7</v>
      </c>
      <c r="J276" s="1">
        <v>373.07</v>
      </c>
      <c r="K276" s="1">
        <v>1400929</v>
      </c>
      <c r="L276" s="1">
        <v>522646243.85000002</v>
      </c>
      <c r="M276" s="1">
        <v>27427</v>
      </c>
      <c r="N276" s="3">
        <f>IF(ISERR(LN(Table1835[[#This Row],[Close Price]]/I275)),"-",LN(Table1835[[#This Row],[Close Price]]/I275))</f>
        <v>-2.4118998694748995E-3</v>
      </c>
    </row>
    <row r="277" spans="1:14" x14ac:dyDescent="0.3">
      <c r="A277" s="1" t="s">
        <v>42</v>
      </c>
      <c r="B277" s="1" t="s">
        <v>14</v>
      </c>
      <c r="C277" s="2">
        <v>43507</v>
      </c>
      <c r="D277" s="1">
        <v>372.7</v>
      </c>
      <c r="E277" s="1">
        <v>370.9</v>
      </c>
      <c r="F277" s="1">
        <v>377.4</v>
      </c>
      <c r="G277" s="1">
        <v>369.7</v>
      </c>
      <c r="H277" s="1">
        <v>374</v>
      </c>
      <c r="I277" s="1">
        <v>373.05</v>
      </c>
      <c r="J277" s="1">
        <v>374.11</v>
      </c>
      <c r="K277" s="1">
        <v>2972778</v>
      </c>
      <c r="L277" s="1">
        <v>1112140169.7</v>
      </c>
      <c r="M277" s="1">
        <v>51924</v>
      </c>
      <c r="N277" s="3">
        <f>IF(ISERR(LN(Table1835[[#This Row],[Close Price]]/I276)),"-",LN(Table1835[[#This Row],[Close Price]]/I276))</f>
        <v>9.3865243231071045E-4</v>
      </c>
    </row>
    <row r="278" spans="1:14" x14ac:dyDescent="0.3">
      <c r="A278" s="1" t="s">
        <v>42</v>
      </c>
      <c r="B278" s="1" t="s">
        <v>14</v>
      </c>
      <c r="C278" s="2">
        <v>43508</v>
      </c>
      <c r="D278" s="1">
        <v>373.05</v>
      </c>
      <c r="E278" s="1">
        <v>374.15</v>
      </c>
      <c r="F278" s="1">
        <v>376.25</v>
      </c>
      <c r="G278" s="1">
        <v>368.35</v>
      </c>
      <c r="H278" s="1">
        <v>374.8</v>
      </c>
      <c r="I278" s="1">
        <v>375</v>
      </c>
      <c r="J278" s="1">
        <v>372.92</v>
      </c>
      <c r="K278" s="1">
        <v>2977246</v>
      </c>
      <c r="L278" s="1">
        <v>1110266437.3499999</v>
      </c>
      <c r="M278" s="1">
        <v>44358</v>
      </c>
      <c r="N278" s="3">
        <f>IF(ISERR(LN(Table1835[[#This Row],[Close Price]]/I277)),"-",LN(Table1835[[#This Row],[Close Price]]/I277))</f>
        <v>5.213567052887327E-3</v>
      </c>
    </row>
    <row r="279" spans="1:14" x14ac:dyDescent="0.3">
      <c r="A279" s="1" t="s">
        <v>42</v>
      </c>
      <c r="B279" s="1" t="s">
        <v>14</v>
      </c>
      <c r="C279" s="2">
        <v>43509</v>
      </c>
      <c r="D279" s="1">
        <v>375</v>
      </c>
      <c r="E279" s="1">
        <v>374.8</v>
      </c>
      <c r="F279" s="1">
        <v>379.7</v>
      </c>
      <c r="G279" s="1">
        <v>373.25</v>
      </c>
      <c r="H279" s="1">
        <v>376.25</v>
      </c>
      <c r="I279" s="1">
        <v>377.45</v>
      </c>
      <c r="J279" s="1">
        <v>376.87</v>
      </c>
      <c r="K279" s="1">
        <v>3297274</v>
      </c>
      <c r="L279" s="1">
        <v>1242632767.3499999</v>
      </c>
      <c r="M279" s="1">
        <v>40249</v>
      </c>
      <c r="N279" s="3">
        <f>IF(ISERR(LN(Table1835[[#This Row],[Close Price]]/I278)),"-",LN(Table1835[[#This Row],[Close Price]]/I278))</f>
        <v>6.5120836152229838E-3</v>
      </c>
    </row>
    <row r="280" spans="1:14" x14ac:dyDescent="0.3">
      <c r="A280" s="1" t="s">
        <v>42</v>
      </c>
      <c r="B280" s="1" t="s">
        <v>14</v>
      </c>
      <c r="C280" s="2">
        <v>43510</v>
      </c>
      <c r="D280" s="1">
        <v>377.45</v>
      </c>
      <c r="E280" s="1">
        <v>376.4</v>
      </c>
      <c r="F280" s="1">
        <v>378.4</v>
      </c>
      <c r="G280" s="1">
        <v>373.95</v>
      </c>
      <c r="H280" s="1">
        <v>375.1</v>
      </c>
      <c r="I280" s="1">
        <v>375.1</v>
      </c>
      <c r="J280" s="1">
        <v>376.41</v>
      </c>
      <c r="K280" s="1">
        <v>3074852</v>
      </c>
      <c r="L280" s="1">
        <v>1157403198.8499999</v>
      </c>
      <c r="M280" s="1">
        <v>55108</v>
      </c>
      <c r="N280" s="3">
        <f>IF(ISERR(LN(Table1835[[#This Row],[Close Price]]/I279)),"-",LN(Table1835[[#This Row],[Close Price]]/I279))</f>
        <v>-6.2454524977920839E-3</v>
      </c>
    </row>
    <row r="281" spans="1:14" x14ac:dyDescent="0.3">
      <c r="A281" s="1" t="s">
        <v>42</v>
      </c>
      <c r="B281" s="1" t="s">
        <v>14</v>
      </c>
      <c r="C281" s="2">
        <v>43511</v>
      </c>
      <c r="D281" s="1">
        <v>375.1</v>
      </c>
      <c r="E281" s="1">
        <v>375.25</v>
      </c>
      <c r="F281" s="1">
        <v>377.35</v>
      </c>
      <c r="G281" s="1">
        <v>370.15</v>
      </c>
      <c r="H281" s="1">
        <v>376.1</v>
      </c>
      <c r="I281" s="1">
        <v>376.1</v>
      </c>
      <c r="J281" s="1">
        <v>374.39</v>
      </c>
      <c r="K281" s="1">
        <v>3522673</v>
      </c>
      <c r="L281" s="1">
        <v>1318836176.55</v>
      </c>
      <c r="M281" s="1">
        <v>49689</v>
      </c>
      <c r="N281" s="3">
        <f>IF(ISERR(LN(Table1835[[#This Row],[Close Price]]/I280)),"-",LN(Table1835[[#This Row],[Close Price]]/I280))</f>
        <v>2.6624083884491554E-3</v>
      </c>
    </row>
    <row r="282" spans="1:14" x14ac:dyDescent="0.3">
      <c r="A282" s="1" t="s">
        <v>42</v>
      </c>
      <c r="B282" s="1" t="s">
        <v>14</v>
      </c>
      <c r="C282" s="2">
        <v>43514</v>
      </c>
      <c r="D282" s="1">
        <v>376.1</v>
      </c>
      <c r="E282" s="1">
        <v>378.8</v>
      </c>
      <c r="F282" s="1">
        <v>378.8</v>
      </c>
      <c r="G282" s="1">
        <v>370.75</v>
      </c>
      <c r="H282" s="1">
        <v>374.3</v>
      </c>
      <c r="I282" s="1">
        <v>375.6</v>
      </c>
      <c r="J282" s="1">
        <v>374.18</v>
      </c>
      <c r="K282" s="1">
        <v>3480075</v>
      </c>
      <c r="L282" s="1">
        <v>1302166789.8499999</v>
      </c>
      <c r="M282" s="1">
        <v>52179</v>
      </c>
      <c r="N282" s="3">
        <f>IF(ISERR(LN(Table1835[[#This Row],[Close Price]]/I281)),"-",LN(Table1835[[#This Row],[Close Price]]/I281))</f>
        <v>-1.3303181421828207E-3</v>
      </c>
    </row>
    <row r="283" spans="1:14" x14ac:dyDescent="0.3">
      <c r="A283" s="1" t="s">
        <v>42</v>
      </c>
      <c r="B283" s="1" t="s">
        <v>14</v>
      </c>
      <c r="C283" s="2">
        <v>43515</v>
      </c>
      <c r="D283" s="1">
        <v>375.6</v>
      </c>
      <c r="E283" s="1">
        <v>372.55</v>
      </c>
      <c r="F283" s="1">
        <v>375.4</v>
      </c>
      <c r="G283" s="1">
        <v>362.2</v>
      </c>
      <c r="H283" s="1">
        <v>363.35</v>
      </c>
      <c r="I283" s="1">
        <v>363.45</v>
      </c>
      <c r="J283" s="1">
        <v>368.9</v>
      </c>
      <c r="K283" s="1">
        <v>3064358</v>
      </c>
      <c r="L283" s="1">
        <v>1130428127.8499999</v>
      </c>
      <c r="M283" s="1">
        <v>46051</v>
      </c>
      <c r="N283" s="3">
        <f>IF(ISERR(LN(Table1835[[#This Row],[Close Price]]/I282)),"-",LN(Table1835[[#This Row],[Close Price]]/I282))</f>
        <v>-3.2883011403463544E-2</v>
      </c>
    </row>
    <row r="284" spans="1:14" x14ac:dyDescent="0.3">
      <c r="A284" s="1" t="s">
        <v>42</v>
      </c>
      <c r="B284" s="1" t="s">
        <v>14</v>
      </c>
      <c r="C284" s="2">
        <v>43516</v>
      </c>
      <c r="D284" s="1">
        <v>363.45</v>
      </c>
      <c r="E284" s="1">
        <v>363.2</v>
      </c>
      <c r="F284" s="1">
        <v>374</v>
      </c>
      <c r="G284" s="1">
        <v>361.2</v>
      </c>
      <c r="H284" s="1">
        <v>373.5</v>
      </c>
      <c r="I284" s="1">
        <v>372.2</v>
      </c>
      <c r="J284" s="1">
        <v>366.71</v>
      </c>
      <c r="K284" s="1">
        <v>4410484</v>
      </c>
      <c r="L284" s="1">
        <v>1617351318.3499999</v>
      </c>
      <c r="M284" s="1">
        <v>66957</v>
      </c>
      <c r="N284" s="3">
        <f>IF(ISERR(LN(Table1835[[#This Row],[Close Price]]/I283)),"-",LN(Table1835[[#This Row],[Close Price]]/I283))</f>
        <v>2.3789608277505928E-2</v>
      </c>
    </row>
    <row r="285" spans="1:14" x14ac:dyDescent="0.3">
      <c r="A285" s="1" t="s">
        <v>42</v>
      </c>
      <c r="B285" s="1" t="s">
        <v>14</v>
      </c>
      <c r="C285" s="2">
        <v>43517</v>
      </c>
      <c r="D285" s="1">
        <v>372.2</v>
      </c>
      <c r="E285" s="1">
        <v>372.8</v>
      </c>
      <c r="F285" s="1">
        <v>376.8</v>
      </c>
      <c r="G285" s="1">
        <v>370.8</v>
      </c>
      <c r="H285" s="1">
        <v>374.05</v>
      </c>
      <c r="I285" s="1">
        <v>374.55</v>
      </c>
      <c r="J285" s="1">
        <v>373.81</v>
      </c>
      <c r="K285" s="1">
        <v>2573085</v>
      </c>
      <c r="L285" s="1">
        <v>961836777.14999998</v>
      </c>
      <c r="M285" s="1">
        <v>58052</v>
      </c>
      <c r="N285" s="3">
        <f>IF(ISERR(LN(Table1835[[#This Row],[Close Price]]/I284)),"-",LN(Table1835[[#This Row],[Close Price]]/I284))</f>
        <v>6.2939611857416224E-3</v>
      </c>
    </row>
    <row r="286" spans="1:14" x14ac:dyDescent="0.3">
      <c r="A286" s="1" t="s">
        <v>42</v>
      </c>
      <c r="B286" s="1" t="s">
        <v>14</v>
      </c>
      <c r="C286" s="2">
        <v>43518</v>
      </c>
      <c r="D286" s="1">
        <v>374.55</v>
      </c>
      <c r="E286" s="1">
        <v>375</v>
      </c>
      <c r="F286" s="1">
        <v>380</v>
      </c>
      <c r="G286" s="1">
        <v>373.5</v>
      </c>
      <c r="H286" s="1">
        <v>379.05</v>
      </c>
      <c r="I286" s="1">
        <v>378.75</v>
      </c>
      <c r="J286" s="1">
        <v>378</v>
      </c>
      <c r="K286" s="1">
        <v>3194664</v>
      </c>
      <c r="L286" s="1">
        <v>1207584998.0999999</v>
      </c>
      <c r="M286" s="1">
        <v>36925</v>
      </c>
      <c r="N286" s="3">
        <f>IF(ISERR(LN(Table1835[[#This Row],[Close Price]]/I285)),"-",LN(Table1835[[#This Row],[Close Price]]/I285))</f>
        <v>1.1151051429687028E-2</v>
      </c>
    </row>
    <row r="287" spans="1:14" x14ac:dyDescent="0.3">
      <c r="A287" s="1" t="s">
        <v>42</v>
      </c>
      <c r="B287" s="1" t="s">
        <v>14</v>
      </c>
      <c r="C287" s="2">
        <v>43521</v>
      </c>
      <c r="D287" s="1">
        <v>378.75</v>
      </c>
      <c r="E287" s="1">
        <v>380.8</v>
      </c>
      <c r="F287" s="1">
        <v>386.7</v>
      </c>
      <c r="G287" s="1">
        <v>379.25</v>
      </c>
      <c r="H287" s="1">
        <v>386.5</v>
      </c>
      <c r="I287" s="1">
        <v>385.4</v>
      </c>
      <c r="J287" s="1">
        <v>382.84</v>
      </c>
      <c r="K287" s="1">
        <v>4678470</v>
      </c>
      <c r="L287" s="1">
        <v>1791120477.8</v>
      </c>
      <c r="M287" s="1">
        <v>58316</v>
      </c>
      <c r="N287" s="3">
        <f>IF(ISERR(LN(Table1835[[#This Row],[Close Price]]/I286)),"-",LN(Table1835[[#This Row],[Close Price]]/I286))</f>
        <v>1.7405399156687061E-2</v>
      </c>
    </row>
    <row r="288" spans="1:14" x14ac:dyDescent="0.3">
      <c r="A288" s="1" t="s">
        <v>42</v>
      </c>
      <c r="B288" s="1" t="s">
        <v>14</v>
      </c>
      <c r="C288" s="2">
        <v>43522</v>
      </c>
      <c r="D288" s="1">
        <v>385.4</v>
      </c>
      <c r="E288" s="1">
        <v>384.5</v>
      </c>
      <c r="F288" s="1">
        <v>388.95</v>
      </c>
      <c r="G288" s="1">
        <v>381.25</v>
      </c>
      <c r="H288" s="1">
        <v>387.05</v>
      </c>
      <c r="I288" s="1">
        <v>387.65</v>
      </c>
      <c r="J288" s="1">
        <v>386.3</v>
      </c>
      <c r="K288" s="1">
        <v>3802537</v>
      </c>
      <c r="L288" s="1">
        <v>1468905652.3</v>
      </c>
      <c r="M288" s="1">
        <v>48857</v>
      </c>
      <c r="N288" s="3">
        <f>IF(ISERR(LN(Table1835[[#This Row],[Close Price]]/I287)),"-",LN(Table1835[[#This Row],[Close Price]]/I287))</f>
        <v>5.8211146847020612E-3</v>
      </c>
    </row>
    <row r="289" spans="1:14" x14ac:dyDescent="0.3">
      <c r="A289" s="1" t="s">
        <v>42</v>
      </c>
      <c r="B289" s="1" t="s">
        <v>14</v>
      </c>
      <c r="C289" s="2">
        <v>43523</v>
      </c>
      <c r="D289" s="1">
        <v>387.65</v>
      </c>
      <c r="E289" s="1">
        <v>380.25</v>
      </c>
      <c r="F289" s="1">
        <v>383.85</v>
      </c>
      <c r="G289" s="1">
        <v>372.4</v>
      </c>
      <c r="H289" s="1">
        <v>374.95</v>
      </c>
      <c r="I289" s="1">
        <v>374.4</v>
      </c>
      <c r="J289" s="1">
        <v>377.51</v>
      </c>
      <c r="K289" s="1">
        <v>8009017</v>
      </c>
      <c r="L289" s="1">
        <v>3023484229.0999999</v>
      </c>
      <c r="M289" s="1">
        <v>80727</v>
      </c>
      <c r="N289" s="3">
        <f>IF(ISERR(LN(Table1835[[#This Row],[Close Price]]/I288)),"-",LN(Table1835[[#This Row],[Close Price]]/I288))</f>
        <v>-3.4778126061531037E-2</v>
      </c>
    </row>
    <row r="290" spans="1:14" x14ac:dyDescent="0.3">
      <c r="A290" s="1" t="s">
        <v>42</v>
      </c>
      <c r="B290" s="1" t="s">
        <v>14</v>
      </c>
      <c r="C290" s="2">
        <v>43524</v>
      </c>
      <c r="D290" s="1">
        <v>374.4</v>
      </c>
      <c r="E290" s="1">
        <v>374.9</v>
      </c>
      <c r="F290" s="1">
        <v>376.7</v>
      </c>
      <c r="G290" s="1">
        <v>366.6</v>
      </c>
      <c r="H290" s="1">
        <v>368</v>
      </c>
      <c r="I290" s="1">
        <v>368.9</v>
      </c>
      <c r="J290" s="1">
        <v>371.68</v>
      </c>
      <c r="K290" s="1">
        <v>9428265</v>
      </c>
      <c r="L290" s="1">
        <v>3504272370.5999999</v>
      </c>
      <c r="M290" s="1">
        <v>104220</v>
      </c>
      <c r="N290" s="3">
        <f>IF(ISERR(LN(Table1835[[#This Row],[Close Price]]/I289)),"-",LN(Table1835[[#This Row],[Close Price]]/I289))</f>
        <v>-1.4799140000806982E-2</v>
      </c>
    </row>
    <row r="291" spans="1:14" x14ac:dyDescent="0.3">
      <c r="A291" s="1" t="s">
        <v>42</v>
      </c>
      <c r="B291" s="1" t="s">
        <v>14</v>
      </c>
      <c r="C291" s="2">
        <v>43525</v>
      </c>
      <c r="D291" s="1">
        <v>368.9</v>
      </c>
      <c r="E291" s="1">
        <v>370.9</v>
      </c>
      <c r="F291" s="1">
        <v>378.35</v>
      </c>
      <c r="G291" s="1">
        <v>365.5</v>
      </c>
      <c r="H291" s="1">
        <v>376.2</v>
      </c>
      <c r="I291" s="1">
        <v>375.7</v>
      </c>
      <c r="J291" s="1">
        <v>370.07</v>
      </c>
      <c r="K291" s="1">
        <v>7036417</v>
      </c>
      <c r="L291" s="1">
        <v>2603999252.75</v>
      </c>
      <c r="M291" s="1">
        <v>61637</v>
      </c>
      <c r="N291" s="3">
        <f>IF(ISERR(LN(Table1835[[#This Row],[Close Price]]/I290)),"-",LN(Table1835[[#This Row],[Close Price]]/I290))</f>
        <v>1.8265347977293404E-2</v>
      </c>
    </row>
    <row r="292" spans="1:14" x14ac:dyDescent="0.3">
      <c r="A292" s="1" t="s">
        <v>42</v>
      </c>
      <c r="B292" s="1" t="s">
        <v>14</v>
      </c>
      <c r="C292" s="2">
        <v>43529</v>
      </c>
      <c r="D292" s="1">
        <v>375.7</v>
      </c>
      <c r="E292" s="1">
        <v>374</v>
      </c>
      <c r="F292" s="1">
        <v>374.65</v>
      </c>
      <c r="G292" s="1">
        <v>362</v>
      </c>
      <c r="H292" s="1">
        <v>362.85</v>
      </c>
      <c r="I292" s="1">
        <v>363.6</v>
      </c>
      <c r="J292" s="1">
        <v>368.34</v>
      </c>
      <c r="K292" s="1">
        <v>13515990</v>
      </c>
      <c r="L292" s="1">
        <v>4978463992.1999998</v>
      </c>
      <c r="M292" s="1">
        <v>117320</v>
      </c>
      <c r="N292" s="3">
        <f>IF(ISERR(LN(Table1835[[#This Row],[Close Price]]/I291)),"-",LN(Table1835[[#This Row],[Close Price]]/I291))</f>
        <v>-3.2736590276599406E-2</v>
      </c>
    </row>
    <row r="293" spans="1:14" x14ac:dyDescent="0.3">
      <c r="A293" s="1" t="s">
        <v>42</v>
      </c>
      <c r="B293" s="1" t="s">
        <v>14</v>
      </c>
      <c r="C293" s="2">
        <v>43530</v>
      </c>
      <c r="D293" s="1">
        <v>363.6</v>
      </c>
      <c r="E293" s="1">
        <v>274.39999999999998</v>
      </c>
      <c r="F293" s="1">
        <v>285.89999999999998</v>
      </c>
      <c r="G293" s="1">
        <v>273.10000000000002</v>
      </c>
      <c r="H293" s="1">
        <v>278.14999999999998</v>
      </c>
      <c r="I293" s="1">
        <v>277.45</v>
      </c>
      <c r="J293" s="1">
        <v>280.68</v>
      </c>
      <c r="K293" s="1">
        <v>21507060</v>
      </c>
      <c r="L293" s="1">
        <v>6036502652.8000002</v>
      </c>
      <c r="M293" s="1">
        <v>151205</v>
      </c>
      <c r="N293" s="3">
        <f>IF(ISERR(LN(Table1835[[#This Row],[Close Price]]/I292)),"-",LN(Table1835[[#This Row],[Close Price]]/I292))</f>
        <v>-0.27041362553141363</v>
      </c>
    </row>
    <row r="294" spans="1:14" x14ac:dyDescent="0.3">
      <c r="A294" s="1" t="s">
        <v>42</v>
      </c>
      <c r="B294" s="1" t="s">
        <v>14</v>
      </c>
      <c r="C294" s="2">
        <v>43531</v>
      </c>
      <c r="D294" s="1">
        <v>277.45</v>
      </c>
      <c r="E294" s="1">
        <v>280</v>
      </c>
      <c r="F294" s="1">
        <v>280.3</v>
      </c>
      <c r="G294" s="1">
        <v>267.5</v>
      </c>
      <c r="H294" s="1">
        <v>269</v>
      </c>
      <c r="I294" s="1">
        <v>268.85000000000002</v>
      </c>
      <c r="J294" s="1">
        <v>272.27</v>
      </c>
      <c r="K294" s="1">
        <v>8100134</v>
      </c>
      <c r="L294" s="1">
        <v>2205384844.5999999</v>
      </c>
      <c r="M294" s="1">
        <v>104901</v>
      </c>
      <c r="N294" s="3">
        <f>IF(ISERR(LN(Table1835[[#This Row],[Close Price]]/I293)),"-",LN(Table1835[[#This Row],[Close Price]]/I293))</f>
        <v>-3.1487133516223023E-2</v>
      </c>
    </row>
    <row r="295" spans="1:14" x14ac:dyDescent="0.3">
      <c r="A295" s="1" t="s">
        <v>42</v>
      </c>
      <c r="B295" s="1" t="s">
        <v>14</v>
      </c>
      <c r="C295" s="2">
        <v>43532</v>
      </c>
      <c r="D295" s="1">
        <v>268.85000000000002</v>
      </c>
      <c r="E295" s="1">
        <v>261.10000000000002</v>
      </c>
      <c r="F295" s="1">
        <v>262.25</v>
      </c>
      <c r="G295" s="1">
        <v>256.55</v>
      </c>
      <c r="H295" s="1">
        <v>257.60000000000002</v>
      </c>
      <c r="I295" s="1">
        <v>257.7</v>
      </c>
      <c r="J295" s="1">
        <v>259.27</v>
      </c>
      <c r="K295" s="1">
        <v>27344869</v>
      </c>
      <c r="L295" s="1">
        <v>7089838874.8999996</v>
      </c>
      <c r="M295" s="1">
        <v>151590</v>
      </c>
      <c r="N295" s="3">
        <f>IF(ISERR(LN(Table1835[[#This Row],[Close Price]]/I294)),"-",LN(Table1835[[#This Row],[Close Price]]/I294))</f>
        <v>-4.2357485597367822E-2</v>
      </c>
    </row>
    <row r="296" spans="1:14" x14ac:dyDescent="0.3">
      <c r="A296" s="1" t="s">
        <v>42</v>
      </c>
      <c r="B296" s="1" t="s">
        <v>14</v>
      </c>
      <c r="C296" s="2">
        <v>43535</v>
      </c>
      <c r="D296" s="1">
        <v>257.7</v>
      </c>
      <c r="E296" s="1">
        <v>259</v>
      </c>
      <c r="F296" s="1">
        <v>260.89999999999998</v>
      </c>
      <c r="G296" s="1">
        <v>257.45</v>
      </c>
      <c r="H296" s="1">
        <v>260</v>
      </c>
      <c r="I296" s="1">
        <v>259.75</v>
      </c>
      <c r="J296" s="1">
        <v>259.33999999999997</v>
      </c>
      <c r="K296" s="1">
        <v>7354227</v>
      </c>
      <c r="L296" s="1">
        <v>1907239441</v>
      </c>
      <c r="M296" s="1">
        <v>67494</v>
      </c>
      <c r="N296" s="3">
        <f>IF(ISERR(LN(Table1835[[#This Row],[Close Price]]/I295)),"-",LN(Table1835[[#This Row],[Close Price]]/I295))</f>
        <v>7.923512321017458E-3</v>
      </c>
    </row>
    <row r="297" spans="1:14" x14ac:dyDescent="0.3">
      <c r="A297" s="1" t="s">
        <v>42</v>
      </c>
      <c r="B297" s="1" t="s">
        <v>14</v>
      </c>
      <c r="C297" s="2">
        <v>43536</v>
      </c>
      <c r="D297" s="1">
        <v>259.75</v>
      </c>
      <c r="E297" s="1">
        <v>261</v>
      </c>
      <c r="F297" s="1">
        <v>263.35000000000002</v>
      </c>
      <c r="G297" s="1">
        <v>260.14999999999998</v>
      </c>
      <c r="H297" s="1">
        <v>260.95</v>
      </c>
      <c r="I297" s="1">
        <v>261.35000000000002</v>
      </c>
      <c r="J297" s="1">
        <v>262.06</v>
      </c>
      <c r="K297" s="1">
        <v>6290354</v>
      </c>
      <c r="L297" s="1">
        <v>1648448130.45</v>
      </c>
      <c r="M297" s="1">
        <v>57551</v>
      </c>
      <c r="N297" s="3">
        <f>IF(ISERR(LN(Table1835[[#This Row],[Close Price]]/I296)),"-",LN(Table1835[[#This Row],[Close Price]]/I296))</f>
        <v>6.140875179594228E-3</v>
      </c>
    </row>
    <row r="298" spans="1:14" x14ac:dyDescent="0.3">
      <c r="A298" s="1" t="s">
        <v>42</v>
      </c>
      <c r="B298" s="1" t="s">
        <v>14</v>
      </c>
      <c r="C298" s="2">
        <v>43537</v>
      </c>
      <c r="D298" s="1">
        <v>261.35000000000002</v>
      </c>
      <c r="E298" s="1">
        <v>262.5</v>
      </c>
      <c r="F298" s="1">
        <v>265.60000000000002</v>
      </c>
      <c r="G298" s="1">
        <v>256.2</v>
      </c>
      <c r="H298" s="1">
        <v>257.75</v>
      </c>
      <c r="I298" s="1">
        <v>257.89999999999998</v>
      </c>
      <c r="J298" s="1">
        <v>260.08999999999997</v>
      </c>
      <c r="K298" s="1">
        <v>7219723</v>
      </c>
      <c r="L298" s="1">
        <v>1877806425.25</v>
      </c>
      <c r="M298" s="1">
        <v>83551</v>
      </c>
      <c r="N298" s="3">
        <f>IF(ISERR(LN(Table1835[[#This Row],[Close Price]]/I297)),"-",LN(Table1835[[#This Row],[Close Price]]/I297))</f>
        <v>-1.3288592271631958E-2</v>
      </c>
    </row>
    <row r="299" spans="1:14" x14ac:dyDescent="0.3">
      <c r="A299" s="1" t="s">
        <v>42</v>
      </c>
      <c r="B299" s="1" t="s">
        <v>14</v>
      </c>
      <c r="C299" s="2">
        <v>43538</v>
      </c>
      <c r="D299" s="1">
        <v>257.89999999999998</v>
      </c>
      <c r="E299" s="1">
        <v>259.35000000000002</v>
      </c>
      <c r="F299" s="1">
        <v>259.7</v>
      </c>
      <c r="G299" s="1">
        <v>255</v>
      </c>
      <c r="H299" s="1">
        <v>257.10000000000002</v>
      </c>
      <c r="I299" s="1">
        <v>256.85000000000002</v>
      </c>
      <c r="J299" s="1">
        <v>256.49</v>
      </c>
      <c r="K299" s="1">
        <v>4489473</v>
      </c>
      <c r="L299" s="1">
        <v>1151489022.55</v>
      </c>
      <c r="M299" s="1">
        <v>99216</v>
      </c>
      <c r="N299" s="3">
        <f>IF(ISERR(LN(Table1835[[#This Row],[Close Price]]/I298)),"-",LN(Table1835[[#This Row],[Close Price]]/I298))</f>
        <v>-4.0796559740221066E-3</v>
      </c>
    </row>
    <row r="300" spans="1:14" x14ac:dyDescent="0.3">
      <c r="A300" s="1" t="s">
        <v>42</v>
      </c>
      <c r="B300" s="1" t="s">
        <v>14</v>
      </c>
      <c r="C300" s="2">
        <v>43539</v>
      </c>
      <c r="D300" s="1">
        <v>256.85000000000002</v>
      </c>
      <c r="E300" s="1">
        <v>258</v>
      </c>
      <c r="F300" s="1">
        <v>264.25</v>
      </c>
      <c r="G300" s="1">
        <v>257.2</v>
      </c>
      <c r="H300" s="1">
        <v>263.7</v>
      </c>
      <c r="I300" s="1">
        <v>263.45</v>
      </c>
      <c r="J300" s="1">
        <v>262.23</v>
      </c>
      <c r="K300" s="1">
        <v>8720097</v>
      </c>
      <c r="L300" s="1">
        <v>2286708565.75</v>
      </c>
      <c r="M300" s="1">
        <v>105967</v>
      </c>
      <c r="N300" s="3">
        <f>IF(ISERR(LN(Table1835[[#This Row],[Close Price]]/I299)),"-",LN(Table1835[[#This Row],[Close Price]]/I299))</f>
        <v>2.5371339742017895E-2</v>
      </c>
    </row>
    <row r="301" spans="1:14" x14ac:dyDescent="0.3">
      <c r="A301" s="1" t="s">
        <v>42</v>
      </c>
      <c r="B301" s="1" t="s">
        <v>14</v>
      </c>
      <c r="C301" s="2">
        <v>43542</v>
      </c>
      <c r="D301" s="1">
        <v>263.45</v>
      </c>
      <c r="E301" s="1">
        <v>264.75</v>
      </c>
      <c r="F301" s="1">
        <v>264.75</v>
      </c>
      <c r="G301" s="1">
        <v>256.05</v>
      </c>
      <c r="H301" s="1">
        <v>257.3</v>
      </c>
      <c r="I301" s="1">
        <v>257.60000000000002</v>
      </c>
      <c r="J301" s="1">
        <v>259.39</v>
      </c>
      <c r="K301" s="1">
        <v>5748614</v>
      </c>
      <c r="L301" s="1">
        <v>1491120983.05</v>
      </c>
      <c r="M301" s="1">
        <v>68397</v>
      </c>
      <c r="N301" s="3">
        <f>IF(ISERR(LN(Table1835[[#This Row],[Close Price]]/I300)),"-",LN(Table1835[[#This Row],[Close Price]]/I300))</f>
        <v>-2.2455602425096106E-2</v>
      </c>
    </row>
    <row r="302" spans="1:14" x14ac:dyDescent="0.3">
      <c r="A302" s="1" t="s">
        <v>42</v>
      </c>
      <c r="B302" s="1" t="s">
        <v>14</v>
      </c>
      <c r="C302" s="2">
        <v>43543</v>
      </c>
      <c r="D302" s="1">
        <v>257.60000000000002</v>
      </c>
      <c r="E302" s="1">
        <v>257.8</v>
      </c>
      <c r="F302" s="1">
        <v>258.89999999999998</v>
      </c>
      <c r="G302" s="1">
        <v>255.1</v>
      </c>
      <c r="H302" s="1">
        <v>257.89999999999998</v>
      </c>
      <c r="I302" s="1">
        <v>257.45</v>
      </c>
      <c r="J302" s="1">
        <v>256.44</v>
      </c>
      <c r="K302" s="1">
        <v>5051847</v>
      </c>
      <c r="L302" s="1">
        <v>1295495328.75</v>
      </c>
      <c r="M302" s="1">
        <v>52534</v>
      </c>
      <c r="N302" s="3">
        <f>IF(ISERR(LN(Table1835[[#This Row],[Close Price]]/I301)),"-",LN(Table1835[[#This Row],[Close Price]]/I301))</f>
        <v>-5.8246773804834025E-4</v>
      </c>
    </row>
    <row r="303" spans="1:14" x14ac:dyDescent="0.3">
      <c r="A303" s="1" t="s">
        <v>42</v>
      </c>
      <c r="B303" s="1" t="s">
        <v>14</v>
      </c>
      <c r="C303" s="2">
        <v>43544</v>
      </c>
      <c r="D303" s="1">
        <v>257.45</v>
      </c>
      <c r="E303" s="1">
        <v>258.39999999999998</v>
      </c>
      <c r="F303" s="1">
        <v>263</v>
      </c>
      <c r="G303" s="1">
        <v>258.39999999999998</v>
      </c>
      <c r="H303" s="1">
        <v>261.75</v>
      </c>
      <c r="I303" s="1">
        <v>261.55</v>
      </c>
      <c r="J303" s="1">
        <v>261.64</v>
      </c>
      <c r="K303" s="1">
        <v>6114562</v>
      </c>
      <c r="L303" s="1">
        <v>1599806413.1500001</v>
      </c>
      <c r="M303" s="1">
        <v>57423</v>
      </c>
      <c r="N303" s="3">
        <f>IF(ISERR(LN(Table1835[[#This Row],[Close Price]]/I302)),"-",LN(Table1835[[#This Row],[Close Price]]/I302))</f>
        <v>1.5799943324469878E-2</v>
      </c>
    </row>
    <row r="304" spans="1:14" x14ac:dyDescent="0.3">
      <c r="A304" s="1" t="s">
        <v>42</v>
      </c>
      <c r="B304" s="1" t="s">
        <v>14</v>
      </c>
      <c r="C304" s="2">
        <v>43546</v>
      </c>
      <c r="D304" s="1">
        <v>261.55</v>
      </c>
      <c r="E304" s="1">
        <v>262.45</v>
      </c>
      <c r="F304" s="1">
        <v>263.75</v>
      </c>
      <c r="G304" s="1">
        <v>258.5</v>
      </c>
      <c r="H304" s="1">
        <v>260.05</v>
      </c>
      <c r="I304" s="1">
        <v>260.55</v>
      </c>
      <c r="J304" s="1">
        <v>260.61</v>
      </c>
      <c r="K304" s="1">
        <v>3198029</v>
      </c>
      <c r="L304" s="1">
        <v>833444999.79999995</v>
      </c>
      <c r="M304" s="1">
        <v>45127</v>
      </c>
      <c r="N304" s="3" t="str">
        <f>IF(ISERR(LN(Table1835[[#This Row],[Close Price]]/#REF!)),"-",LN(Table1835[[#This Row],[Close Price]]/#REF!))</f>
        <v>-</v>
      </c>
    </row>
    <row r="305" spans="1:14" x14ac:dyDescent="0.3">
      <c r="A305" s="1" t="s">
        <v>42</v>
      </c>
      <c r="B305" s="1" t="s">
        <v>14</v>
      </c>
      <c r="C305" s="2">
        <v>43549</v>
      </c>
      <c r="D305" s="1">
        <v>260.55</v>
      </c>
      <c r="E305" s="1">
        <v>262</v>
      </c>
      <c r="F305" s="1">
        <v>262</v>
      </c>
      <c r="G305" s="1">
        <v>256</v>
      </c>
      <c r="H305" s="1">
        <v>257</v>
      </c>
      <c r="I305" s="1">
        <v>256.5</v>
      </c>
      <c r="J305" s="1">
        <v>258.05</v>
      </c>
      <c r="K305" s="1">
        <v>3373962</v>
      </c>
      <c r="L305" s="1">
        <v>870653978.60000002</v>
      </c>
      <c r="M305" s="1">
        <v>41882</v>
      </c>
      <c r="N305" s="3">
        <f>IF(ISERR(LN(Table1835[[#This Row],[Close Price]]/I304)),"-",LN(Table1835[[#This Row],[Close Price]]/I304))</f>
        <v>-1.5666116744399463E-2</v>
      </c>
    </row>
    <row r="306" spans="1:14" x14ac:dyDescent="0.3">
      <c r="A306" s="1" t="s">
        <v>42</v>
      </c>
      <c r="B306" s="1" t="s">
        <v>14</v>
      </c>
      <c r="C306" s="2">
        <v>43550</v>
      </c>
      <c r="D306" s="1">
        <v>256.5</v>
      </c>
      <c r="E306" s="1">
        <v>257.10000000000002</v>
      </c>
      <c r="F306" s="1">
        <v>258.60000000000002</v>
      </c>
      <c r="G306" s="1">
        <v>253.4</v>
      </c>
      <c r="H306" s="1">
        <v>254.95</v>
      </c>
      <c r="I306" s="1">
        <v>255</v>
      </c>
      <c r="J306" s="1">
        <v>254.9</v>
      </c>
      <c r="K306" s="1">
        <v>3850516</v>
      </c>
      <c r="L306" s="1">
        <v>981487425.35000002</v>
      </c>
      <c r="M306" s="1">
        <v>51338</v>
      </c>
      <c r="N306" s="3">
        <f>IF(ISERR(LN(Table1835[[#This Row],[Close Price]]/I305)),"-",LN(Table1835[[#This Row],[Close Price]]/I305))</f>
        <v>-5.8651194523981339E-3</v>
      </c>
    </row>
    <row r="307" spans="1:14" x14ac:dyDescent="0.3">
      <c r="A307" s="1" t="s">
        <v>42</v>
      </c>
      <c r="B307" s="1" t="s">
        <v>14</v>
      </c>
      <c r="C307" s="2">
        <v>43551</v>
      </c>
      <c r="D307" s="1">
        <v>255</v>
      </c>
      <c r="E307" s="1">
        <v>255.2</v>
      </c>
      <c r="F307" s="1">
        <v>256.39999999999998</v>
      </c>
      <c r="G307" s="1">
        <v>253.75</v>
      </c>
      <c r="H307" s="1">
        <v>254.55</v>
      </c>
      <c r="I307" s="1">
        <v>254.55</v>
      </c>
      <c r="J307" s="1">
        <v>254.85</v>
      </c>
      <c r="K307" s="1">
        <v>3357731</v>
      </c>
      <c r="L307" s="1">
        <v>855721343.64999998</v>
      </c>
      <c r="M307" s="1">
        <v>34362</v>
      </c>
      <c r="N307" s="3">
        <f>IF(ISERR(LN(Table1835[[#This Row],[Close Price]]/I306)),"-",LN(Table1835[[#This Row],[Close Price]]/I306))</f>
        <v>-1.7662648100810821E-3</v>
      </c>
    </row>
    <row r="308" spans="1:14" x14ac:dyDescent="0.3">
      <c r="A308" s="1" t="s">
        <v>42</v>
      </c>
      <c r="B308" s="1" t="s">
        <v>14</v>
      </c>
      <c r="C308" s="2">
        <v>43552</v>
      </c>
      <c r="D308" s="1">
        <v>254.55</v>
      </c>
      <c r="E308" s="1">
        <v>255.9</v>
      </c>
      <c r="F308" s="1">
        <v>257.89999999999998</v>
      </c>
      <c r="G308" s="1">
        <v>254.1</v>
      </c>
      <c r="H308" s="1">
        <v>256</v>
      </c>
      <c r="I308" s="1">
        <v>254.75</v>
      </c>
      <c r="J308" s="1">
        <v>255.33</v>
      </c>
      <c r="K308" s="1">
        <v>7104836</v>
      </c>
      <c r="L308" s="1">
        <v>1814093400.7</v>
      </c>
      <c r="M308" s="1">
        <v>95147</v>
      </c>
      <c r="N308" s="3">
        <f>IF(ISERR(LN(Table1835[[#This Row],[Close Price]]/I307)),"-",LN(Table1835[[#This Row],[Close Price]]/I307))</f>
        <v>7.853917544892265E-4</v>
      </c>
    </row>
    <row r="309" spans="1:14" x14ac:dyDescent="0.3">
      <c r="A309" s="1" t="s">
        <v>42</v>
      </c>
      <c r="B309" s="1" t="s">
        <v>14</v>
      </c>
      <c r="C309" s="2">
        <v>43553</v>
      </c>
      <c r="D309" s="1">
        <v>254.75</v>
      </c>
      <c r="E309" s="1">
        <v>257.10000000000002</v>
      </c>
      <c r="F309" s="1">
        <v>259.60000000000002</v>
      </c>
      <c r="G309" s="1">
        <v>254.35</v>
      </c>
      <c r="H309" s="1">
        <v>254.8</v>
      </c>
      <c r="I309" s="1">
        <v>254.8</v>
      </c>
      <c r="J309" s="1">
        <v>256.17</v>
      </c>
      <c r="K309" s="1">
        <v>5241216</v>
      </c>
      <c r="L309" s="1">
        <v>1342622591.4000001</v>
      </c>
      <c r="M309" s="1">
        <v>67512</v>
      </c>
      <c r="N309" s="3">
        <f>IF(ISERR(LN(Table1835[[#This Row],[Close Price]]/I308)),"-",LN(Table1835[[#This Row],[Close Price]]/I308))</f>
        <v>1.9625159517403017E-4</v>
      </c>
    </row>
    <row r="310" spans="1:14" x14ac:dyDescent="0.3">
      <c r="A310" s="1" t="s">
        <v>42</v>
      </c>
      <c r="B310" s="1" t="s">
        <v>14</v>
      </c>
      <c r="C310" s="2">
        <v>43556</v>
      </c>
      <c r="D310" s="1">
        <v>254.8</v>
      </c>
      <c r="E310" s="1">
        <v>256</v>
      </c>
      <c r="F310" s="1">
        <v>263.89999999999998</v>
      </c>
      <c r="G310" s="1">
        <v>255.95</v>
      </c>
      <c r="H310" s="1">
        <v>261.64999999999998</v>
      </c>
      <c r="I310" s="1">
        <v>261.64999999999998</v>
      </c>
      <c r="J310" s="1">
        <v>261.12</v>
      </c>
      <c r="K310" s="1">
        <v>7066566</v>
      </c>
      <c r="L310" s="1">
        <v>1845217518.2</v>
      </c>
      <c r="M310" s="1">
        <v>89062</v>
      </c>
      <c r="N310" s="3">
        <f>IF(ISERR(LN(Table1835[[#This Row],[Close Price]]/I309)),"-",LN(Table1835[[#This Row],[Close Price]]/I309))</f>
        <v>2.6528809120208507E-2</v>
      </c>
    </row>
    <row r="311" spans="1:14" x14ac:dyDescent="0.3">
      <c r="A311" s="1" t="s">
        <v>42</v>
      </c>
      <c r="B311" s="1" t="s">
        <v>14</v>
      </c>
      <c r="C311" s="2">
        <v>43557</v>
      </c>
      <c r="D311" s="1">
        <v>261.64999999999998</v>
      </c>
      <c r="E311" s="1">
        <v>263.39999999999998</v>
      </c>
      <c r="F311" s="1">
        <v>263.89999999999998</v>
      </c>
      <c r="G311" s="1">
        <v>259.2</v>
      </c>
      <c r="H311" s="1">
        <v>261.05</v>
      </c>
      <c r="I311" s="1">
        <v>261.64999999999998</v>
      </c>
      <c r="J311" s="1">
        <v>261.88</v>
      </c>
      <c r="K311" s="1">
        <v>3706567</v>
      </c>
      <c r="L311" s="1">
        <v>970690533.89999998</v>
      </c>
      <c r="M311" s="1">
        <v>48434</v>
      </c>
      <c r="N311" s="3">
        <f>IF(ISERR(LN(Table1835[[#This Row],[Close Price]]/I310)),"-",LN(Table1835[[#This Row],[Close Price]]/I310))</f>
        <v>0</v>
      </c>
    </row>
    <row r="312" spans="1:14" x14ac:dyDescent="0.3">
      <c r="A312" s="1" t="s">
        <v>42</v>
      </c>
      <c r="B312" s="1" t="s">
        <v>14</v>
      </c>
      <c r="C312" s="2">
        <v>43558</v>
      </c>
      <c r="D312" s="1">
        <v>261.64999999999998</v>
      </c>
      <c r="E312" s="1">
        <v>262.39999999999998</v>
      </c>
      <c r="F312" s="1">
        <v>263.10000000000002</v>
      </c>
      <c r="G312" s="1">
        <v>258.2</v>
      </c>
      <c r="H312" s="1">
        <v>261.05</v>
      </c>
      <c r="I312" s="1">
        <v>261.64999999999998</v>
      </c>
      <c r="J312" s="1">
        <v>260.52999999999997</v>
      </c>
      <c r="K312" s="1">
        <v>3769354</v>
      </c>
      <c r="L312" s="1">
        <v>982032018.35000002</v>
      </c>
      <c r="M312" s="1">
        <v>40396</v>
      </c>
      <c r="N312" s="3">
        <f>IF(ISERR(LN(Table1835[[#This Row],[Close Price]]/I311)),"-",LN(Table1835[[#This Row],[Close Price]]/I311))</f>
        <v>0</v>
      </c>
    </row>
    <row r="313" spans="1:14" x14ac:dyDescent="0.3">
      <c r="A313" s="1" t="s">
        <v>42</v>
      </c>
      <c r="B313" s="1" t="s">
        <v>14</v>
      </c>
      <c r="C313" s="2">
        <v>43559</v>
      </c>
      <c r="D313" s="1">
        <v>261.64999999999998</v>
      </c>
      <c r="E313" s="1">
        <v>261</v>
      </c>
      <c r="F313" s="1">
        <v>262.25</v>
      </c>
      <c r="G313" s="1">
        <v>254.95</v>
      </c>
      <c r="H313" s="1">
        <v>259.2</v>
      </c>
      <c r="I313" s="1">
        <v>259.05</v>
      </c>
      <c r="J313" s="1">
        <v>258.37</v>
      </c>
      <c r="K313" s="1">
        <v>6419198</v>
      </c>
      <c r="L313" s="1">
        <v>1658526511.55</v>
      </c>
      <c r="M313" s="1">
        <v>62266</v>
      </c>
      <c r="N313" s="3">
        <f>IF(ISERR(LN(Table1835[[#This Row],[Close Price]]/I312)),"-",LN(Table1835[[#This Row],[Close Price]]/I312))</f>
        <v>-9.9866395574194338E-3</v>
      </c>
    </row>
    <row r="314" spans="1:14" x14ac:dyDescent="0.3">
      <c r="A314" s="1" t="s">
        <v>42</v>
      </c>
      <c r="B314" s="1" t="s">
        <v>14</v>
      </c>
      <c r="C314" s="2">
        <v>43560</v>
      </c>
      <c r="D314" s="1">
        <v>259.05</v>
      </c>
      <c r="E314" s="1">
        <v>261</v>
      </c>
      <c r="F314" s="1">
        <v>263.85000000000002</v>
      </c>
      <c r="G314" s="1">
        <v>259.5</v>
      </c>
      <c r="H314" s="1">
        <v>262.5</v>
      </c>
      <c r="I314" s="1">
        <v>262.10000000000002</v>
      </c>
      <c r="J314" s="1">
        <v>262.04000000000002</v>
      </c>
      <c r="K314" s="1">
        <v>3614552</v>
      </c>
      <c r="L314" s="1">
        <v>947155215</v>
      </c>
      <c r="M314" s="1">
        <v>38632</v>
      </c>
      <c r="N314" s="3">
        <f>IF(ISERR(LN(Table1835[[#This Row],[Close Price]]/I313)),"-",LN(Table1835[[#This Row],[Close Price]]/I313))</f>
        <v>1.1705017068563315E-2</v>
      </c>
    </row>
    <row r="315" spans="1:14" x14ac:dyDescent="0.3">
      <c r="A315" s="1" t="s">
        <v>42</v>
      </c>
      <c r="B315" s="1" t="s">
        <v>14</v>
      </c>
      <c r="C315" s="2">
        <v>43563</v>
      </c>
      <c r="D315" s="1">
        <v>262.10000000000002</v>
      </c>
      <c r="E315" s="1">
        <v>263.7</v>
      </c>
      <c r="F315" s="1">
        <v>265.5</v>
      </c>
      <c r="G315" s="1">
        <v>260.75</v>
      </c>
      <c r="H315" s="1">
        <v>263.60000000000002</v>
      </c>
      <c r="I315" s="1">
        <v>263.7</v>
      </c>
      <c r="J315" s="1">
        <v>263.29000000000002</v>
      </c>
      <c r="K315" s="1">
        <v>3637464</v>
      </c>
      <c r="L315" s="1">
        <v>957691551.10000002</v>
      </c>
      <c r="M315" s="1">
        <v>38138</v>
      </c>
      <c r="N315" s="3">
        <f>IF(ISERR(LN(Table1835[[#This Row],[Close Price]]/I314)),"-",LN(Table1835[[#This Row],[Close Price]]/I314))</f>
        <v>6.0859830298801258E-3</v>
      </c>
    </row>
    <row r="316" spans="1:14" x14ac:dyDescent="0.3">
      <c r="A316" s="1" t="s">
        <v>42</v>
      </c>
      <c r="B316" s="1" t="s">
        <v>14</v>
      </c>
      <c r="C316" s="2">
        <v>43564</v>
      </c>
      <c r="D316" s="1">
        <v>263.7</v>
      </c>
      <c r="E316" s="1">
        <v>263.5</v>
      </c>
      <c r="F316" s="1">
        <v>275</v>
      </c>
      <c r="G316" s="1">
        <v>263.35000000000002</v>
      </c>
      <c r="H316" s="1">
        <v>274.75</v>
      </c>
      <c r="I316" s="1">
        <v>273.8</v>
      </c>
      <c r="J316" s="1">
        <v>270.54000000000002</v>
      </c>
      <c r="K316" s="1">
        <v>13991384</v>
      </c>
      <c r="L316" s="1">
        <v>3785240948.1500001</v>
      </c>
      <c r="M316" s="1">
        <v>137966</v>
      </c>
      <c r="N316" s="3">
        <f>IF(ISERR(LN(Table1835[[#This Row],[Close Price]]/I315)),"-",LN(Table1835[[#This Row],[Close Price]]/I315))</f>
        <v>3.7585819495107656E-2</v>
      </c>
    </row>
    <row r="317" spans="1:14" x14ac:dyDescent="0.3">
      <c r="A317" s="1" t="s">
        <v>42</v>
      </c>
      <c r="B317" s="1" t="s">
        <v>14</v>
      </c>
      <c r="C317" s="2">
        <v>43565</v>
      </c>
      <c r="D317" s="1">
        <v>273.8</v>
      </c>
      <c r="E317" s="1">
        <v>278</v>
      </c>
      <c r="F317" s="1">
        <v>281.8</v>
      </c>
      <c r="G317" s="1">
        <v>275</v>
      </c>
      <c r="H317" s="1">
        <v>281.25</v>
      </c>
      <c r="I317" s="1">
        <v>281</v>
      </c>
      <c r="J317" s="1">
        <v>279.14</v>
      </c>
      <c r="K317" s="1">
        <v>18530666</v>
      </c>
      <c r="L317" s="1">
        <v>5172738761.6999998</v>
      </c>
      <c r="M317" s="1">
        <v>125246</v>
      </c>
      <c r="N317" s="3">
        <f>IF(ISERR(LN(Table1835[[#This Row],[Close Price]]/I316)),"-",LN(Table1835[[#This Row],[Close Price]]/I316))</f>
        <v>2.5956756479397224E-2</v>
      </c>
    </row>
    <row r="318" spans="1:14" x14ac:dyDescent="0.3">
      <c r="A318" s="1" t="s">
        <v>42</v>
      </c>
      <c r="B318" s="1" t="s">
        <v>14</v>
      </c>
      <c r="C318" s="2">
        <v>43566</v>
      </c>
      <c r="D318" s="1">
        <v>281</v>
      </c>
      <c r="E318" s="1">
        <v>283.5</v>
      </c>
      <c r="F318" s="1">
        <v>284.60000000000002</v>
      </c>
      <c r="G318" s="1">
        <v>280.14999999999998</v>
      </c>
      <c r="H318" s="1">
        <v>281.39999999999998</v>
      </c>
      <c r="I318" s="1">
        <v>281.3</v>
      </c>
      <c r="J318" s="1">
        <v>282.42</v>
      </c>
      <c r="K318" s="1">
        <v>9441628</v>
      </c>
      <c r="L318" s="1">
        <v>2666539388.1999998</v>
      </c>
      <c r="M318" s="1">
        <v>82774</v>
      </c>
      <c r="N318" s="3">
        <f>IF(ISERR(LN(Table1835[[#This Row],[Close Price]]/I317)),"-",LN(Table1835[[#This Row],[Close Price]]/I317))</f>
        <v>1.0670461620655187E-3</v>
      </c>
    </row>
    <row r="319" spans="1:14" x14ac:dyDescent="0.3">
      <c r="A319" s="1" t="s">
        <v>42</v>
      </c>
      <c r="B319" s="1" t="s">
        <v>14</v>
      </c>
      <c r="C319" s="2">
        <v>43567</v>
      </c>
      <c r="D319" s="1">
        <v>281.3</v>
      </c>
      <c r="E319" s="1">
        <v>282.39999999999998</v>
      </c>
      <c r="F319" s="1">
        <v>284.7</v>
      </c>
      <c r="G319" s="1">
        <v>281.39999999999998</v>
      </c>
      <c r="H319" s="1">
        <v>283.2</v>
      </c>
      <c r="I319" s="1">
        <v>283.39999999999998</v>
      </c>
      <c r="J319" s="1">
        <v>283.26</v>
      </c>
      <c r="K319" s="1">
        <v>5789054</v>
      </c>
      <c r="L319" s="1">
        <v>1639799626.55</v>
      </c>
      <c r="M319" s="1">
        <v>56751</v>
      </c>
      <c r="N319" s="3">
        <f>IF(ISERR(LN(Table1835[[#This Row],[Close Price]]/I318)),"-",LN(Table1835[[#This Row],[Close Price]]/I318))</f>
        <v>7.4376117607687182E-3</v>
      </c>
    </row>
    <row r="320" spans="1:14" x14ac:dyDescent="0.3">
      <c r="A320" s="1" t="s">
        <v>42</v>
      </c>
      <c r="B320" s="1" t="s">
        <v>14</v>
      </c>
      <c r="C320" s="2">
        <v>43570</v>
      </c>
      <c r="D320" s="1">
        <v>283.39999999999998</v>
      </c>
      <c r="E320" s="1">
        <v>285</v>
      </c>
      <c r="F320" s="1">
        <v>289.5</v>
      </c>
      <c r="G320" s="1">
        <v>284.14999999999998</v>
      </c>
      <c r="H320" s="1">
        <v>289.39999999999998</v>
      </c>
      <c r="I320" s="1">
        <v>287.7</v>
      </c>
      <c r="J320" s="1">
        <v>287.23</v>
      </c>
      <c r="K320" s="1">
        <v>7067192</v>
      </c>
      <c r="L320" s="1">
        <v>2029937964.25</v>
      </c>
      <c r="M320" s="1">
        <v>70861</v>
      </c>
      <c r="N320" s="3">
        <f>IF(ISERR(LN(Table1835[[#This Row],[Close Price]]/I319)),"-",LN(Table1835[[#This Row],[Close Price]]/I319))</f>
        <v>1.5058943300922303E-2</v>
      </c>
    </row>
    <row r="321" spans="1:14" x14ac:dyDescent="0.3">
      <c r="A321" s="1" t="s">
        <v>42</v>
      </c>
      <c r="B321" s="1" t="s">
        <v>14</v>
      </c>
      <c r="C321" s="2">
        <v>43571</v>
      </c>
      <c r="D321" s="1">
        <v>287.7</v>
      </c>
      <c r="E321" s="1">
        <v>291.35000000000002</v>
      </c>
      <c r="F321" s="1">
        <v>291.45</v>
      </c>
      <c r="G321" s="1">
        <v>278</v>
      </c>
      <c r="H321" s="1">
        <v>281.60000000000002</v>
      </c>
      <c r="I321" s="1">
        <v>280.89999999999998</v>
      </c>
      <c r="J321" s="1">
        <v>283.51</v>
      </c>
      <c r="K321" s="1">
        <v>20367059</v>
      </c>
      <c r="L321" s="1">
        <v>5774270704.1000004</v>
      </c>
      <c r="M321" s="1">
        <v>166816</v>
      </c>
      <c r="N321" s="3">
        <f>IF(ISERR(LN(Table1835[[#This Row],[Close Price]]/I320)),"-",LN(Table1835[[#This Row],[Close Price]]/I320))</f>
        <v>-2.3919536447304327E-2</v>
      </c>
    </row>
    <row r="322" spans="1:14" x14ac:dyDescent="0.3">
      <c r="A322" s="1" t="s">
        <v>42</v>
      </c>
      <c r="B322" s="1" t="s">
        <v>14</v>
      </c>
      <c r="C322" s="2">
        <v>43573</v>
      </c>
      <c r="D322" s="1">
        <v>280.89999999999998</v>
      </c>
      <c r="E322" s="1">
        <v>289</v>
      </c>
      <c r="F322" s="1">
        <v>289.55</v>
      </c>
      <c r="G322" s="1">
        <v>280.2</v>
      </c>
      <c r="H322" s="1">
        <v>284.55</v>
      </c>
      <c r="I322" s="1">
        <v>284.8</v>
      </c>
      <c r="J322" s="1">
        <v>284.61</v>
      </c>
      <c r="K322" s="1">
        <v>27425578</v>
      </c>
      <c r="L322" s="1">
        <v>7805630876.8500004</v>
      </c>
      <c r="M322" s="1">
        <v>205146</v>
      </c>
      <c r="N322" s="3">
        <f>IF(ISERR(LN(Table1835[[#This Row],[Close Price]]/I321)),"-",LN(Table1835[[#This Row],[Close Price]]/I321))</f>
        <v>1.3788445427622826E-2</v>
      </c>
    </row>
    <row r="323" spans="1:14" x14ac:dyDescent="0.3">
      <c r="A323" s="1" t="s">
        <v>42</v>
      </c>
      <c r="B323" s="1" t="s">
        <v>14</v>
      </c>
      <c r="C323" s="2">
        <v>43577</v>
      </c>
      <c r="D323" s="1">
        <v>284.8</v>
      </c>
      <c r="E323" s="1">
        <v>285.5</v>
      </c>
      <c r="F323" s="1">
        <v>289</v>
      </c>
      <c r="G323" s="1">
        <v>285.10000000000002</v>
      </c>
      <c r="H323" s="1">
        <v>288.25</v>
      </c>
      <c r="I323" s="1">
        <v>288.25</v>
      </c>
      <c r="J323" s="1">
        <v>287.58</v>
      </c>
      <c r="K323" s="1">
        <v>8412054</v>
      </c>
      <c r="L323" s="1">
        <v>2419150255.8499999</v>
      </c>
      <c r="M323" s="1">
        <v>74420</v>
      </c>
      <c r="N323" s="3">
        <f>IF(ISERR(LN(Table1835[[#This Row],[Close Price]]/I322)),"-",LN(Table1835[[#This Row],[Close Price]]/I322))</f>
        <v>1.2040979611347683E-2</v>
      </c>
    </row>
    <row r="324" spans="1:14" x14ac:dyDescent="0.3">
      <c r="A324" s="1" t="s">
        <v>42</v>
      </c>
      <c r="B324" s="1" t="s">
        <v>14</v>
      </c>
      <c r="C324" s="2">
        <v>43578</v>
      </c>
      <c r="D324" s="1">
        <v>288.25</v>
      </c>
      <c r="E324" s="1">
        <v>289.7</v>
      </c>
      <c r="F324" s="1">
        <v>291.85000000000002</v>
      </c>
      <c r="G324" s="1">
        <v>286.7</v>
      </c>
      <c r="H324" s="1">
        <v>291.3</v>
      </c>
      <c r="I324" s="1">
        <v>291.10000000000002</v>
      </c>
      <c r="J324" s="1">
        <v>289.44</v>
      </c>
      <c r="K324" s="1">
        <v>6177784</v>
      </c>
      <c r="L324" s="1">
        <v>1788118796.3499999</v>
      </c>
      <c r="M324" s="1">
        <v>67929</v>
      </c>
      <c r="N324" s="3">
        <f>IF(ISERR(LN(Table1835[[#This Row],[Close Price]]/I323)),"-",LN(Table1835[[#This Row],[Close Price]]/I323))</f>
        <v>9.8386916024091366E-3</v>
      </c>
    </row>
    <row r="325" spans="1:14" x14ac:dyDescent="0.3">
      <c r="A325" s="1" t="s">
        <v>42</v>
      </c>
      <c r="B325" s="1" t="s">
        <v>14</v>
      </c>
      <c r="C325" s="2">
        <v>43579</v>
      </c>
      <c r="D325" s="1">
        <v>291.10000000000002</v>
      </c>
      <c r="E325" s="1">
        <v>292.05</v>
      </c>
      <c r="F325" s="1">
        <v>294.3</v>
      </c>
      <c r="G325" s="1">
        <v>290.2</v>
      </c>
      <c r="H325" s="1">
        <v>293.14999999999998</v>
      </c>
      <c r="I325" s="1">
        <v>293.05</v>
      </c>
      <c r="J325" s="1">
        <v>291.94</v>
      </c>
      <c r="K325" s="1">
        <v>9149069</v>
      </c>
      <c r="L325" s="1">
        <v>2671009988.6999998</v>
      </c>
      <c r="M325" s="1">
        <v>88882</v>
      </c>
      <c r="N325" s="3">
        <f>IF(ISERR(LN(Table1835[[#This Row],[Close Price]]/I324)),"-",LN(Table1835[[#This Row],[Close Price]]/I324))</f>
        <v>6.6763921708606093E-3</v>
      </c>
    </row>
    <row r="326" spans="1:14" x14ac:dyDescent="0.3">
      <c r="A326" s="1" t="s">
        <v>42</v>
      </c>
      <c r="B326" s="1" t="s">
        <v>14</v>
      </c>
      <c r="C326" s="2">
        <v>43580</v>
      </c>
      <c r="D326" s="1">
        <v>293.05</v>
      </c>
      <c r="E326" s="1">
        <v>293.05</v>
      </c>
      <c r="F326" s="1">
        <v>295.95</v>
      </c>
      <c r="G326" s="1">
        <v>292.85000000000002</v>
      </c>
      <c r="H326" s="1">
        <v>295.2</v>
      </c>
      <c r="I326" s="1">
        <v>295.2</v>
      </c>
      <c r="J326" s="1">
        <v>294.82</v>
      </c>
      <c r="K326" s="1">
        <v>10390816</v>
      </c>
      <c r="L326" s="1">
        <v>3063377961.75</v>
      </c>
      <c r="M326" s="1">
        <v>66369</v>
      </c>
      <c r="N326" s="3">
        <f>IF(ISERR(LN(Table1835[[#This Row],[Close Price]]/I325)),"-",LN(Table1835[[#This Row],[Close Price]]/I325))</f>
        <v>7.3098498038790928E-3</v>
      </c>
    </row>
    <row r="327" spans="1:14" x14ac:dyDescent="0.3">
      <c r="A327" s="1" t="s">
        <v>42</v>
      </c>
      <c r="B327" s="1" t="s">
        <v>14</v>
      </c>
      <c r="C327" s="2">
        <v>43581</v>
      </c>
      <c r="D327" s="1">
        <v>295.2</v>
      </c>
      <c r="E327" s="1">
        <v>296.39999999999998</v>
      </c>
      <c r="F327" s="1">
        <v>296.64999999999998</v>
      </c>
      <c r="G327" s="1">
        <v>293.5</v>
      </c>
      <c r="H327" s="1">
        <v>294.39999999999998</v>
      </c>
      <c r="I327" s="1">
        <v>294.8</v>
      </c>
      <c r="J327" s="1">
        <v>295.20999999999998</v>
      </c>
      <c r="K327" s="1">
        <v>6196551</v>
      </c>
      <c r="L327" s="1">
        <v>1829264550.8499999</v>
      </c>
      <c r="M327" s="1">
        <v>120833</v>
      </c>
      <c r="N327" s="3">
        <f>IF(ISERR(LN(Table1835[[#This Row],[Close Price]]/I326)),"-",LN(Table1835[[#This Row],[Close Price]]/I326))</f>
        <v>-1.3559324111358441E-3</v>
      </c>
    </row>
    <row r="328" spans="1:14" x14ac:dyDescent="0.3">
      <c r="A328" s="1" t="s">
        <v>42</v>
      </c>
      <c r="B328" s="1" t="s">
        <v>14</v>
      </c>
      <c r="C328" s="2">
        <v>43585</v>
      </c>
      <c r="D328" s="1">
        <v>294.8</v>
      </c>
      <c r="E328" s="1">
        <v>295</v>
      </c>
      <c r="F328" s="1">
        <v>299.45</v>
      </c>
      <c r="G328" s="1">
        <v>295</v>
      </c>
      <c r="H328" s="1">
        <v>298.55</v>
      </c>
      <c r="I328" s="1">
        <v>298.55</v>
      </c>
      <c r="J328" s="1">
        <v>297.52</v>
      </c>
      <c r="K328" s="1">
        <v>7339917</v>
      </c>
      <c r="L328" s="1">
        <v>2183791121.1999998</v>
      </c>
      <c r="M328" s="1">
        <v>74491</v>
      </c>
      <c r="N328" s="3">
        <f>IF(ISERR(LN(Table1835[[#This Row],[Close Price]]/I327)),"-",LN(Table1835[[#This Row],[Close Price]]/I327))</f>
        <v>1.2640262677819874E-2</v>
      </c>
    </row>
    <row r="329" spans="1:14" x14ac:dyDescent="0.3">
      <c r="A329" s="1" t="s">
        <v>42</v>
      </c>
      <c r="B329" s="1" t="s">
        <v>14</v>
      </c>
      <c r="C329" s="2">
        <v>43587</v>
      </c>
      <c r="D329" s="1">
        <v>298.55</v>
      </c>
      <c r="E329" s="1">
        <v>298.55</v>
      </c>
      <c r="F329" s="1">
        <v>298.85000000000002</v>
      </c>
      <c r="G329" s="1">
        <v>292.64999999999998</v>
      </c>
      <c r="H329" s="1">
        <v>293.85000000000002</v>
      </c>
      <c r="I329" s="1">
        <v>293.64999999999998</v>
      </c>
      <c r="J329" s="1">
        <v>294.97000000000003</v>
      </c>
      <c r="K329" s="1">
        <v>4539125</v>
      </c>
      <c r="L329" s="1">
        <v>1338883527.5999999</v>
      </c>
      <c r="M329" s="1">
        <v>48820</v>
      </c>
      <c r="N329" s="3">
        <f>IF(ISERR(LN(Table1835[[#This Row],[Close Price]]/I328)),"-",LN(Table1835[[#This Row],[Close Price]]/I328))</f>
        <v>-1.6548841024473005E-2</v>
      </c>
    </row>
    <row r="330" spans="1:14" x14ac:dyDescent="0.3">
      <c r="A330" s="1" t="s">
        <v>42</v>
      </c>
      <c r="B330" s="1" t="s">
        <v>14</v>
      </c>
      <c r="C330" s="2">
        <v>43588</v>
      </c>
      <c r="D330" s="1">
        <v>293.64999999999998</v>
      </c>
      <c r="E330" s="1">
        <v>293.5</v>
      </c>
      <c r="F330" s="1">
        <v>293.7</v>
      </c>
      <c r="G330" s="1">
        <v>288.55</v>
      </c>
      <c r="H330" s="1">
        <v>291.64999999999998</v>
      </c>
      <c r="I330" s="1">
        <v>290.89999999999998</v>
      </c>
      <c r="J330" s="1">
        <v>290.38</v>
      </c>
      <c r="K330" s="1">
        <v>7408308</v>
      </c>
      <c r="L330" s="1">
        <v>2151238960.1500001</v>
      </c>
      <c r="M330" s="1">
        <v>158714</v>
      </c>
      <c r="N330" s="3">
        <f>IF(ISERR(LN(Table1835[[#This Row],[Close Price]]/I329)),"-",LN(Table1835[[#This Row],[Close Price]]/I329))</f>
        <v>-9.4090164673725808E-3</v>
      </c>
    </row>
    <row r="331" spans="1:14" x14ac:dyDescent="0.3">
      <c r="A331" s="1" t="s">
        <v>42</v>
      </c>
      <c r="B331" s="1" t="s">
        <v>14</v>
      </c>
      <c r="C331" s="2">
        <v>43591</v>
      </c>
      <c r="D331" s="1">
        <v>290.89999999999998</v>
      </c>
      <c r="E331" s="1">
        <v>289.89999999999998</v>
      </c>
      <c r="F331" s="1">
        <v>293.8</v>
      </c>
      <c r="G331" s="1">
        <v>289.2</v>
      </c>
      <c r="H331" s="1">
        <v>290.89999999999998</v>
      </c>
      <c r="I331" s="1">
        <v>290.85000000000002</v>
      </c>
      <c r="J331" s="1">
        <v>291.5</v>
      </c>
      <c r="K331" s="1">
        <v>4304345</v>
      </c>
      <c r="L331" s="1">
        <v>1254732215</v>
      </c>
      <c r="M331" s="1">
        <v>67172</v>
      </c>
      <c r="N331" s="3">
        <f>IF(ISERR(LN(Table1835[[#This Row],[Close Price]]/I330)),"-",LN(Table1835[[#This Row],[Close Price]]/I330))</f>
        <v>-1.7189514438532255E-4</v>
      </c>
    </row>
    <row r="332" spans="1:14" x14ac:dyDescent="0.3">
      <c r="A332" s="1" t="s">
        <v>42</v>
      </c>
      <c r="B332" s="1" t="s">
        <v>14</v>
      </c>
      <c r="C332" s="2">
        <v>43592</v>
      </c>
      <c r="D332" s="1">
        <v>290.85000000000002</v>
      </c>
      <c r="E332" s="1">
        <v>292.64999999999998</v>
      </c>
      <c r="F332" s="1">
        <v>294.95</v>
      </c>
      <c r="G332" s="1">
        <v>290.3</v>
      </c>
      <c r="H332" s="1">
        <v>293.5</v>
      </c>
      <c r="I332" s="1">
        <v>293.85000000000002</v>
      </c>
      <c r="J332" s="1">
        <v>292.37</v>
      </c>
      <c r="K332" s="1">
        <v>4353844</v>
      </c>
      <c r="L332" s="1">
        <v>1272935006.45</v>
      </c>
      <c r="M332" s="1">
        <v>46196</v>
      </c>
      <c r="N332" s="3">
        <f>IF(ISERR(LN(Table1835[[#This Row],[Close Price]]/I331)),"-",LN(Table1835[[#This Row],[Close Price]]/I331))</f>
        <v>1.0261762701888841E-2</v>
      </c>
    </row>
    <row r="333" spans="1:14" x14ac:dyDescent="0.3">
      <c r="A333" s="1" t="s">
        <v>42</v>
      </c>
      <c r="B333" s="1" t="s">
        <v>14</v>
      </c>
      <c r="C333" s="2">
        <v>43593</v>
      </c>
      <c r="D333" s="1">
        <v>293.85000000000002</v>
      </c>
      <c r="E333" s="1">
        <v>294.25</v>
      </c>
      <c r="F333" s="1">
        <v>294.25</v>
      </c>
      <c r="G333" s="1">
        <v>290.05</v>
      </c>
      <c r="H333" s="1">
        <v>291.14999999999998</v>
      </c>
      <c r="I333" s="1">
        <v>290.85000000000002</v>
      </c>
      <c r="J333" s="1">
        <v>291.14</v>
      </c>
      <c r="K333" s="1">
        <v>3952116</v>
      </c>
      <c r="L333" s="1">
        <v>1150611056.4000001</v>
      </c>
      <c r="M333" s="1">
        <v>93603</v>
      </c>
      <c r="N333" s="3">
        <f>IF(ISERR(LN(Table1835[[#This Row],[Close Price]]/I332)),"-",LN(Table1835[[#This Row],[Close Price]]/I332))</f>
        <v>-1.0261762701888924E-2</v>
      </c>
    </row>
    <row r="334" spans="1:14" x14ac:dyDescent="0.3">
      <c r="A334" s="1" t="s">
        <v>42</v>
      </c>
      <c r="B334" s="1" t="s">
        <v>14</v>
      </c>
      <c r="C334" s="2">
        <v>43594</v>
      </c>
      <c r="D334" s="1">
        <v>290.85000000000002</v>
      </c>
      <c r="E334" s="1">
        <v>291.8</v>
      </c>
      <c r="F334" s="1">
        <v>293.10000000000002</v>
      </c>
      <c r="G334" s="1">
        <v>290.3</v>
      </c>
      <c r="H334" s="1">
        <v>290.8</v>
      </c>
      <c r="I334" s="1">
        <v>291.05</v>
      </c>
      <c r="J334" s="1">
        <v>291.55</v>
      </c>
      <c r="K334" s="1">
        <v>3748997</v>
      </c>
      <c r="L334" s="1">
        <v>1093023825.45</v>
      </c>
      <c r="M334" s="1">
        <v>46326</v>
      </c>
      <c r="N334" s="3">
        <f>IF(ISERR(LN(Table1835[[#This Row],[Close Price]]/I333)),"-",LN(Table1835[[#This Row],[Close Price]]/I333))</f>
        <v>6.8740336097406689E-4</v>
      </c>
    </row>
    <row r="335" spans="1:14" x14ac:dyDescent="0.3">
      <c r="A335" s="1" t="s">
        <v>42</v>
      </c>
      <c r="B335" s="1" t="s">
        <v>14</v>
      </c>
      <c r="C335" s="2">
        <v>43595</v>
      </c>
      <c r="D335" s="1">
        <v>291.05</v>
      </c>
      <c r="E335" s="1">
        <v>291.5</v>
      </c>
      <c r="F335" s="1">
        <v>292.39999999999998</v>
      </c>
      <c r="G335" s="1">
        <v>290</v>
      </c>
      <c r="H335" s="1">
        <v>290.10000000000002</v>
      </c>
      <c r="I335" s="1">
        <v>290.35000000000002</v>
      </c>
      <c r="J335" s="1">
        <v>290.89</v>
      </c>
      <c r="K335" s="1">
        <v>3066672</v>
      </c>
      <c r="L335" s="1">
        <v>892070029.29999995</v>
      </c>
      <c r="M335" s="1">
        <v>52262</v>
      </c>
      <c r="N335" s="3">
        <f>IF(ISERR(LN(Table1835[[#This Row],[Close Price]]/I334)),"-",LN(Table1835[[#This Row],[Close Price]]/I334))</f>
        <v>-2.4079818996855565E-3</v>
      </c>
    </row>
    <row r="336" spans="1:14" x14ac:dyDescent="0.3">
      <c r="A336" s="1" t="s">
        <v>42</v>
      </c>
      <c r="B336" s="1" t="s">
        <v>14</v>
      </c>
      <c r="C336" s="2">
        <v>43598</v>
      </c>
      <c r="D336" s="1">
        <v>290.35000000000002</v>
      </c>
      <c r="E336" s="1">
        <v>290.5</v>
      </c>
      <c r="F336" s="1">
        <v>293.5</v>
      </c>
      <c r="G336" s="1">
        <v>288.25</v>
      </c>
      <c r="H336" s="1">
        <v>289.3</v>
      </c>
      <c r="I336" s="1">
        <v>289.10000000000002</v>
      </c>
      <c r="J336" s="1">
        <v>290.23</v>
      </c>
      <c r="K336" s="1">
        <v>4281950</v>
      </c>
      <c r="L336" s="1">
        <v>1242735888.25</v>
      </c>
      <c r="M336" s="1">
        <v>48982</v>
      </c>
      <c r="N336" s="3">
        <f>IF(ISERR(LN(Table1835[[#This Row],[Close Price]]/I335)),"-",LN(Table1835[[#This Row],[Close Price]]/I335))</f>
        <v>-4.3144427957584738E-3</v>
      </c>
    </row>
    <row r="337" spans="1:14" x14ac:dyDescent="0.3">
      <c r="A337" s="1" t="s">
        <v>42</v>
      </c>
      <c r="B337" s="1" t="s">
        <v>14</v>
      </c>
      <c r="C337" s="2">
        <v>43599</v>
      </c>
      <c r="D337" s="1">
        <v>289.10000000000002</v>
      </c>
      <c r="E337" s="1">
        <v>289</v>
      </c>
      <c r="F337" s="1">
        <v>289</v>
      </c>
      <c r="G337" s="1">
        <v>283.10000000000002</v>
      </c>
      <c r="H337" s="1">
        <v>285</v>
      </c>
      <c r="I337" s="1">
        <v>284.60000000000002</v>
      </c>
      <c r="J337" s="1">
        <v>284.88</v>
      </c>
      <c r="K337" s="1">
        <v>8370424</v>
      </c>
      <c r="L337" s="1">
        <v>2384545856.0999999</v>
      </c>
      <c r="M337" s="1">
        <v>85249</v>
      </c>
      <c r="N337" s="3">
        <f>IF(ISERR(LN(Table1835[[#This Row],[Close Price]]/I336)),"-",LN(Table1835[[#This Row],[Close Price]]/I336))</f>
        <v>-1.5687963366548353E-2</v>
      </c>
    </row>
    <row r="338" spans="1:14" x14ac:dyDescent="0.3">
      <c r="A338" s="1" t="s">
        <v>42</v>
      </c>
      <c r="B338" s="1" t="s">
        <v>14</v>
      </c>
      <c r="C338" s="2">
        <v>43600</v>
      </c>
      <c r="D338" s="1">
        <v>284.60000000000002</v>
      </c>
      <c r="E338" s="1">
        <v>285.5</v>
      </c>
      <c r="F338" s="1">
        <v>285.95</v>
      </c>
      <c r="G338" s="1">
        <v>282.3</v>
      </c>
      <c r="H338" s="1">
        <v>282.95</v>
      </c>
      <c r="I338" s="1">
        <v>283</v>
      </c>
      <c r="J338" s="1">
        <v>284.08999999999997</v>
      </c>
      <c r="K338" s="1">
        <v>4315622</v>
      </c>
      <c r="L338" s="1">
        <v>1226030012.3</v>
      </c>
      <c r="M338" s="1">
        <v>89037</v>
      </c>
      <c r="N338" s="3">
        <f>IF(ISERR(LN(Table1835[[#This Row],[Close Price]]/I337)),"-",LN(Table1835[[#This Row],[Close Price]]/I337))</f>
        <v>-5.6377880125144065E-3</v>
      </c>
    </row>
    <row r="339" spans="1:14" x14ac:dyDescent="0.3">
      <c r="A339" s="1" t="s">
        <v>42</v>
      </c>
      <c r="B339" s="1" t="s">
        <v>14</v>
      </c>
      <c r="C339" s="2">
        <v>43601</v>
      </c>
      <c r="D339" s="1">
        <v>283</v>
      </c>
      <c r="E339" s="1">
        <v>283.85000000000002</v>
      </c>
      <c r="F339" s="1">
        <v>287</v>
      </c>
      <c r="G339" s="1">
        <v>283.85000000000002</v>
      </c>
      <c r="H339" s="1">
        <v>286.25</v>
      </c>
      <c r="I339" s="1">
        <v>285.35000000000002</v>
      </c>
      <c r="J339" s="1">
        <v>285.77999999999997</v>
      </c>
      <c r="K339" s="1">
        <v>3595548</v>
      </c>
      <c r="L339" s="1">
        <v>1027544202.2</v>
      </c>
      <c r="M339" s="1">
        <v>56148</v>
      </c>
      <c r="N339" s="3">
        <f>IF(ISERR(LN(Table1835[[#This Row],[Close Price]]/I338)),"-",LN(Table1835[[#This Row],[Close Price]]/I338))</f>
        <v>8.2695993394796153E-3</v>
      </c>
    </row>
    <row r="340" spans="1:14" x14ac:dyDescent="0.3">
      <c r="A340" s="1" t="s">
        <v>42</v>
      </c>
      <c r="B340" s="1" t="s">
        <v>14</v>
      </c>
      <c r="C340" s="2">
        <v>43602</v>
      </c>
      <c r="D340" s="1">
        <v>285.35000000000002</v>
      </c>
      <c r="E340" s="1">
        <v>286.5</v>
      </c>
      <c r="F340" s="1">
        <v>289.89999999999998</v>
      </c>
      <c r="G340" s="1">
        <v>285.3</v>
      </c>
      <c r="H340" s="1">
        <v>287.3</v>
      </c>
      <c r="I340" s="1">
        <v>286.39999999999998</v>
      </c>
      <c r="J340" s="1">
        <v>287.39</v>
      </c>
      <c r="K340" s="1">
        <v>3356781</v>
      </c>
      <c r="L340" s="1">
        <v>964697583.35000002</v>
      </c>
      <c r="M340" s="1">
        <v>37183</v>
      </c>
      <c r="N340" s="3">
        <f>IF(ISERR(LN(Table1835[[#This Row],[Close Price]]/I339)),"-",LN(Table1835[[#This Row],[Close Price]]/I339))</f>
        <v>3.6729381037732749E-3</v>
      </c>
    </row>
    <row r="341" spans="1:14" x14ac:dyDescent="0.3">
      <c r="A341" s="1" t="s">
        <v>42</v>
      </c>
      <c r="B341" s="1" t="s">
        <v>14</v>
      </c>
      <c r="C341" s="2">
        <v>43605</v>
      </c>
      <c r="D341" s="1">
        <v>286.39999999999998</v>
      </c>
      <c r="E341" s="1">
        <v>289.5</v>
      </c>
      <c r="F341" s="1">
        <v>291.5</v>
      </c>
      <c r="G341" s="1">
        <v>287.39999999999998</v>
      </c>
      <c r="H341" s="1">
        <v>290.89999999999998</v>
      </c>
      <c r="I341" s="1">
        <v>290.25</v>
      </c>
      <c r="J341" s="1">
        <v>289.37</v>
      </c>
      <c r="K341" s="1">
        <v>4183461</v>
      </c>
      <c r="L341" s="1">
        <v>1210584601.95</v>
      </c>
      <c r="M341" s="1">
        <v>66407</v>
      </c>
      <c r="N341" s="3">
        <f>IF(ISERR(LN(Table1835[[#This Row],[Close Price]]/I340)),"-",LN(Table1835[[#This Row],[Close Price]]/I340))</f>
        <v>1.3353185491510501E-2</v>
      </c>
    </row>
    <row r="342" spans="1:14" x14ac:dyDescent="0.3">
      <c r="A342" s="1" t="s">
        <v>42</v>
      </c>
      <c r="B342" s="1" t="s">
        <v>14</v>
      </c>
      <c r="C342" s="2">
        <v>43606</v>
      </c>
      <c r="D342" s="1">
        <v>290.25</v>
      </c>
      <c r="E342" s="1">
        <v>290.60000000000002</v>
      </c>
      <c r="F342" s="1">
        <v>291</v>
      </c>
      <c r="G342" s="1">
        <v>286</v>
      </c>
      <c r="H342" s="1">
        <v>287.3</v>
      </c>
      <c r="I342" s="1">
        <v>286.89999999999998</v>
      </c>
      <c r="J342" s="1">
        <v>287.86</v>
      </c>
      <c r="K342" s="1">
        <v>2514667</v>
      </c>
      <c r="L342" s="1">
        <v>723876384.70000005</v>
      </c>
      <c r="M342" s="1">
        <v>34198</v>
      </c>
      <c r="N342" s="3">
        <f>IF(ISERR(LN(Table1835[[#This Row],[Close Price]]/I341)),"-",LN(Table1835[[#This Row],[Close Price]]/I341))</f>
        <v>-1.1608897590681823E-2</v>
      </c>
    </row>
    <row r="343" spans="1:14" x14ac:dyDescent="0.3">
      <c r="A343" s="1" t="s">
        <v>42</v>
      </c>
      <c r="B343" s="1" t="s">
        <v>14</v>
      </c>
      <c r="C343" s="2">
        <v>43607</v>
      </c>
      <c r="D343" s="1">
        <v>286.89999999999998</v>
      </c>
      <c r="E343" s="1">
        <v>287</v>
      </c>
      <c r="F343" s="1">
        <v>287.5</v>
      </c>
      <c r="G343" s="1">
        <v>281</v>
      </c>
      <c r="H343" s="1">
        <v>283.39999999999998</v>
      </c>
      <c r="I343" s="1">
        <v>283.10000000000002</v>
      </c>
      <c r="J343" s="1">
        <v>282.64</v>
      </c>
      <c r="K343" s="1">
        <v>7650054</v>
      </c>
      <c r="L343" s="1">
        <v>2162232364.4499998</v>
      </c>
      <c r="M343" s="1">
        <v>93873</v>
      </c>
      <c r="N343" s="3">
        <f>IF(ISERR(LN(Table1835[[#This Row],[Close Price]]/I342)),"-",LN(Table1835[[#This Row],[Close Price]]/I342))</f>
        <v>-1.3333530869465031E-2</v>
      </c>
    </row>
    <row r="344" spans="1:14" x14ac:dyDescent="0.3">
      <c r="A344" s="1" t="s">
        <v>42</v>
      </c>
      <c r="B344" s="1" t="s">
        <v>14</v>
      </c>
      <c r="C344" s="2">
        <v>43608</v>
      </c>
      <c r="D344" s="1">
        <v>283.10000000000002</v>
      </c>
      <c r="E344" s="1">
        <v>285.60000000000002</v>
      </c>
      <c r="F344" s="1">
        <v>285.89999999999998</v>
      </c>
      <c r="G344" s="1">
        <v>281.5</v>
      </c>
      <c r="H344" s="1">
        <v>282.3</v>
      </c>
      <c r="I344" s="1">
        <v>282.2</v>
      </c>
      <c r="J344" s="1">
        <v>282.70999999999998</v>
      </c>
      <c r="K344" s="1">
        <v>4856284</v>
      </c>
      <c r="L344" s="1">
        <v>1372921102.55</v>
      </c>
      <c r="M344" s="1">
        <v>58395</v>
      </c>
      <c r="N344" s="3">
        <f>IF(ISERR(LN(Table1835[[#This Row],[Close Price]]/I343)),"-",LN(Table1835[[#This Row],[Close Price]]/I343))</f>
        <v>-3.1841526991404534E-3</v>
      </c>
    </row>
    <row r="345" spans="1:14" x14ac:dyDescent="0.3">
      <c r="A345" s="1" t="s">
        <v>42</v>
      </c>
      <c r="B345" s="1" t="s">
        <v>14</v>
      </c>
      <c r="C345" s="2">
        <v>43609</v>
      </c>
      <c r="D345" s="1">
        <v>282.2</v>
      </c>
      <c r="E345" s="1">
        <v>283.89999999999998</v>
      </c>
      <c r="F345" s="1">
        <v>284.2</v>
      </c>
      <c r="G345" s="1">
        <v>280</v>
      </c>
      <c r="H345" s="1">
        <v>283.64999999999998</v>
      </c>
      <c r="I345" s="1">
        <v>282.89999999999998</v>
      </c>
      <c r="J345" s="1">
        <v>281.43</v>
      </c>
      <c r="K345" s="1">
        <v>4927649</v>
      </c>
      <c r="L345" s="1">
        <v>1386767407.4000001</v>
      </c>
      <c r="M345" s="1">
        <v>53810</v>
      </c>
      <c r="N345" s="3">
        <f>IF(ISERR(LN(Table1835[[#This Row],[Close Price]]/I344)),"-",LN(Table1835[[#This Row],[Close Price]]/I344))</f>
        <v>2.4774388888077732E-3</v>
      </c>
    </row>
    <row r="346" spans="1:14" x14ac:dyDescent="0.3">
      <c r="A346" s="1" t="s">
        <v>42</v>
      </c>
      <c r="B346" s="1" t="s">
        <v>14</v>
      </c>
      <c r="C346" s="2">
        <v>43612</v>
      </c>
      <c r="D346" s="1">
        <v>282.89999999999998</v>
      </c>
      <c r="E346" s="1">
        <v>284</v>
      </c>
      <c r="F346" s="1">
        <v>284.10000000000002</v>
      </c>
      <c r="G346" s="1">
        <v>280.2</v>
      </c>
      <c r="H346" s="1">
        <v>280.35000000000002</v>
      </c>
      <c r="I346" s="1">
        <v>280.5</v>
      </c>
      <c r="J346" s="1">
        <v>281.14999999999998</v>
      </c>
      <c r="K346" s="1">
        <v>5450311</v>
      </c>
      <c r="L346" s="1">
        <v>1532378538.8</v>
      </c>
      <c r="M346" s="1">
        <v>67102</v>
      </c>
      <c r="N346" s="3">
        <f>IF(ISERR(LN(Table1835[[#This Row],[Close Price]]/I345)),"-",LN(Table1835[[#This Row],[Close Price]]/I345))</f>
        <v>-8.5197533447704116E-3</v>
      </c>
    </row>
    <row r="347" spans="1:14" x14ac:dyDescent="0.3">
      <c r="A347" s="1" t="s">
        <v>42</v>
      </c>
      <c r="B347" s="1" t="s">
        <v>14</v>
      </c>
      <c r="C347" s="2">
        <v>43613</v>
      </c>
      <c r="D347" s="1">
        <v>280.5</v>
      </c>
      <c r="E347" s="1">
        <v>281</v>
      </c>
      <c r="F347" s="1">
        <v>285.75</v>
      </c>
      <c r="G347" s="1">
        <v>279.64999999999998</v>
      </c>
      <c r="H347" s="1">
        <v>284.5</v>
      </c>
      <c r="I347" s="1">
        <v>282.95</v>
      </c>
      <c r="J347" s="1">
        <v>282.94</v>
      </c>
      <c r="K347" s="1">
        <v>44137428</v>
      </c>
      <c r="L347" s="1">
        <v>12488284088.200001</v>
      </c>
      <c r="M347" s="1">
        <v>164216</v>
      </c>
      <c r="N347" s="3">
        <f>IF(ISERR(LN(Table1835[[#This Row],[Close Price]]/I346)),"-",LN(Table1835[[#This Row],[Close Price]]/I346))</f>
        <v>8.6964786257818817E-3</v>
      </c>
    </row>
    <row r="348" spans="1:14" x14ac:dyDescent="0.3">
      <c r="A348" s="1" t="s">
        <v>42</v>
      </c>
      <c r="B348" s="1" t="s">
        <v>14</v>
      </c>
      <c r="C348" s="2">
        <v>43614</v>
      </c>
      <c r="D348" s="1">
        <v>282.95</v>
      </c>
      <c r="E348" s="1">
        <v>284.5</v>
      </c>
      <c r="F348" s="1">
        <v>288.5</v>
      </c>
      <c r="G348" s="1">
        <v>283.5</v>
      </c>
      <c r="H348" s="1">
        <v>286.2</v>
      </c>
      <c r="I348" s="1">
        <v>285.7</v>
      </c>
      <c r="J348" s="1">
        <v>286.88</v>
      </c>
      <c r="K348" s="1">
        <v>5505873</v>
      </c>
      <c r="L348" s="1">
        <v>1579526157.4000001</v>
      </c>
      <c r="M348" s="1">
        <v>50179</v>
      </c>
      <c r="N348" s="3">
        <f>IF(ISERR(LN(Table1835[[#This Row],[Close Price]]/I347)),"-",LN(Table1835[[#This Row],[Close Price]]/I347))</f>
        <v>9.6721056481946042E-3</v>
      </c>
    </row>
    <row r="349" spans="1:14" x14ac:dyDescent="0.3">
      <c r="A349" s="1" t="s">
        <v>42</v>
      </c>
      <c r="B349" s="1" t="s">
        <v>14</v>
      </c>
      <c r="C349" s="2">
        <v>43615</v>
      </c>
      <c r="D349" s="1">
        <v>285.7</v>
      </c>
      <c r="E349" s="1">
        <v>286</v>
      </c>
      <c r="F349" s="1">
        <v>290</v>
      </c>
      <c r="G349" s="1">
        <v>285.5</v>
      </c>
      <c r="H349" s="1">
        <v>288.05</v>
      </c>
      <c r="I349" s="1">
        <v>288</v>
      </c>
      <c r="J349" s="1">
        <v>287.76</v>
      </c>
      <c r="K349" s="1">
        <v>11575957</v>
      </c>
      <c r="L349" s="1">
        <v>3331124498.25</v>
      </c>
      <c r="M349" s="1">
        <v>69861</v>
      </c>
      <c r="N349" s="3">
        <f>IF(ISERR(LN(Table1835[[#This Row],[Close Price]]/I348)),"-",LN(Table1835[[#This Row],[Close Price]]/I348))</f>
        <v>8.0181708992185449E-3</v>
      </c>
    </row>
    <row r="350" spans="1:14" x14ac:dyDescent="0.3">
      <c r="A350" s="1" t="s">
        <v>42</v>
      </c>
      <c r="B350" s="1" t="s">
        <v>14</v>
      </c>
      <c r="C350" s="2">
        <v>43616</v>
      </c>
      <c r="D350" s="1">
        <v>288</v>
      </c>
      <c r="E350" s="1">
        <v>288.14999999999998</v>
      </c>
      <c r="F350" s="1">
        <v>290</v>
      </c>
      <c r="G350" s="1">
        <v>285</v>
      </c>
      <c r="H350" s="1">
        <v>286.55</v>
      </c>
      <c r="I350" s="1">
        <v>286.39999999999998</v>
      </c>
      <c r="J350" s="1">
        <v>286.95999999999998</v>
      </c>
      <c r="K350" s="1">
        <v>7324481</v>
      </c>
      <c r="L350" s="1">
        <v>2101809175.5999999</v>
      </c>
      <c r="M350" s="1">
        <v>69816</v>
      </c>
      <c r="N350" s="3">
        <f>IF(ISERR(LN(Table1835[[#This Row],[Close Price]]/I349)),"-",LN(Table1835[[#This Row],[Close Price]]/I349))</f>
        <v>-5.571045049455472E-3</v>
      </c>
    </row>
    <row r="351" spans="1:14" x14ac:dyDescent="0.3">
      <c r="A351" s="1" t="s">
        <v>42</v>
      </c>
      <c r="B351" s="1" t="s">
        <v>14</v>
      </c>
      <c r="C351" s="2">
        <v>43619</v>
      </c>
      <c r="D351" s="1">
        <v>286.39999999999998</v>
      </c>
      <c r="E351" s="1">
        <v>288.5</v>
      </c>
      <c r="F351" s="1">
        <v>292.05</v>
      </c>
      <c r="G351" s="1">
        <v>287.25</v>
      </c>
      <c r="H351" s="1">
        <v>291.55</v>
      </c>
      <c r="I351" s="1">
        <v>291.3</v>
      </c>
      <c r="J351" s="1">
        <v>289.77999999999997</v>
      </c>
      <c r="K351" s="1">
        <v>5853338</v>
      </c>
      <c r="L351" s="1">
        <v>1696188181.8499999</v>
      </c>
      <c r="M351" s="1">
        <v>63007</v>
      </c>
      <c r="N351" s="3">
        <f>IF(ISERR(LN(Table1835[[#This Row],[Close Price]]/I350)),"-",LN(Table1835[[#This Row],[Close Price]]/I350))</f>
        <v>1.696422887889841E-2</v>
      </c>
    </row>
    <row r="352" spans="1:14" x14ac:dyDescent="0.3">
      <c r="A352" s="1" t="s">
        <v>42</v>
      </c>
      <c r="B352" s="1" t="s">
        <v>14</v>
      </c>
      <c r="C352" s="2">
        <v>43620</v>
      </c>
      <c r="D352" s="1">
        <v>291.3</v>
      </c>
      <c r="E352" s="1">
        <v>294</v>
      </c>
      <c r="F352" s="1">
        <v>295.95</v>
      </c>
      <c r="G352" s="1">
        <v>290.8</v>
      </c>
      <c r="H352" s="1">
        <v>293.8</v>
      </c>
      <c r="I352" s="1">
        <v>293.75</v>
      </c>
      <c r="J352" s="1">
        <v>293.77999999999997</v>
      </c>
      <c r="K352" s="1">
        <v>11081667</v>
      </c>
      <c r="L352" s="1">
        <v>3255544895.6999998</v>
      </c>
      <c r="M352" s="1">
        <v>99945</v>
      </c>
      <c r="N352" s="3">
        <f>IF(ISERR(LN(Table1835[[#This Row],[Close Price]]/I351)),"-",LN(Table1835[[#This Row],[Close Price]]/I351))</f>
        <v>8.3754014929797883E-3</v>
      </c>
    </row>
    <row r="353" spans="1:14" x14ac:dyDescent="0.3">
      <c r="A353" s="1" t="s">
        <v>42</v>
      </c>
      <c r="B353" s="1" t="s">
        <v>14</v>
      </c>
      <c r="C353" s="2">
        <v>43622</v>
      </c>
      <c r="D353" s="1">
        <v>293.75</v>
      </c>
      <c r="E353" s="1">
        <v>294</v>
      </c>
      <c r="F353" s="1">
        <v>294.60000000000002</v>
      </c>
      <c r="G353" s="1">
        <v>291</v>
      </c>
      <c r="H353" s="1">
        <v>291.8</v>
      </c>
      <c r="I353" s="1">
        <v>291.5</v>
      </c>
      <c r="J353" s="1">
        <v>292.60000000000002</v>
      </c>
      <c r="K353" s="1">
        <v>8600880</v>
      </c>
      <c r="L353" s="1">
        <v>2516643119.3000002</v>
      </c>
      <c r="M353" s="1">
        <v>92939</v>
      </c>
      <c r="N353" s="3">
        <f>IF(ISERR(LN(Table1835[[#This Row],[Close Price]]/I352)),"-",LN(Table1835[[#This Row],[Close Price]]/I352))</f>
        <v>-7.6890596678216147E-3</v>
      </c>
    </row>
    <row r="354" spans="1:14" x14ac:dyDescent="0.3">
      <c r="A354" s="1" t="s">
        <v>42</v>
      </c>
      <c r="B354" s="1" t="s">
        <v>14</v>
      </c>
      <c r="C354" s="2">
        <v>43623</v>
      </c>
      <c r="D354" s="1">
        <v>291.5</v>
      </c>
      <c r="E354" s="1">
        <v>292.5</v>
      </c>
      <c r="F354" s="1">
        <v>295.89999999999998</v>
      </c>
      <c r="G354" s="1">
        <v>292</v>
      </c>
      <c r="H354" s="1">
        <v>294.8</v>
      </c>
      <c r="I354" s="1">
        <v>295.05</v>
      </c>
      <c r="J354" s="1">
        <v>294.31</v>
      </c>
      <c r="K354" s="1">
        <v>6784884</v>
      </c>
      <c r="L354" s="1">
        <v>1996826900.0999999</v>
      </c>
      <c r="M354" s="1">
        <v>83780</v>
      </c>
      <c r="N354" s="3">
        <f>IF(ISERR(LN(Table1835[[#This Row],[Close Price]]/I353)),"-",LN(Table1835[[#This Row],[Close Price]]/I353))</f>
        <v>1.2104827712630767E-2</v>
      </c>
    </row>
    <row r="355" spans="1:14" x14ac:dyDescent="0.3">
      <c r="A355" s="1" t="s">
        <v>42</v>
      </c>
      <c r="B355" s="1" t="s">
        <v>14</v>
      </c>
      <c r="C355" s="2">
        <v>43626</v>
      </c>
      <c r="D355" s="1">
        <v>295.05</v>
      </c>
      <c r="E355" s="1">
        <v>295.75</v>
      </c>
      <c r="F355" s="1">
        <v>298</v>
      </c>
      <c r="G355" s="1">
        <v>295.5</v>
      </c>
      <c r="H355" s="1">
        <v>297.05</v>
      </c>
      <c r="I355" s="1">
        <v>297.10000000000002</v>
      </c>
      <c r="J355" s="1">
        <v>296.93</v>
      </c>
      <c r="K355" s="1">
        <v>7481893</v>
      </c>
      <c r="L355" s="1">
        <v>2221605284.8000002</v>
      </c>
      <c r="M355" s="1">
        <v>73372</v>
      </c>
      <c r="N355" s="3">
        <f>IF(ISERR(LN(Table1835[[#This Row],[Close Price]]/I354)),"-",LN(Table1835[[#This Row],[Close Price]]/I354))</f>
        <v>6.9239489653841833E-3</v>
      </c>
    </row>
    <row r="356" spans="1:14" x14ac:dyDescent="0.3">
      <c r="A356" s="1" t="s">
        <v>42</v>
      </c>
      <c r="B356" s="1" t="s">
        <v>14</v>
      </c>
      <c r="C356" s="2">
        <v>43627</v>
      </c>
      <c r="D356" s="1">
        <v>297.10000000000002</v>
      </c>
      <c r="E356" s="1">
        <v>297</v>
      </c>
      <c r="F356" s="1">
        <v>299.5</v>
      </c>
      <c r="G356" s="1">
        <v>296.10000000000002</v>
      </c>
      <c r="H356" s="1">
        <v>297.5</v>
      </c>
      <c r="I356" s="1">
        <v>297.7</v>
      </c>
      <c r="J356" s="1">
        <v>298.33</v>
      </c>
      <c r="K356" s="1">
        <v>7234084</v>
      </c>
      <c r="L356" s="1">
        <v>2158146143.1500001</v>
      </c>
      <c r="M356" s="1">
        <v>61092</v>
      </c>
      <c r="N356" s="3">
        <f>IF(ISERR(LN(Table1835[[#This Row],[Close Price]]/I355)),"-",LN(Table1835[[#This Row],[Close Price]]/I355))</f>
        <v>2.0174855531686874E-3</v>
      </c>
    </row>
    <row r="357" spans="1:14" x14ac:dyDescent="0.3">
      <c r="A357" s="1" t="s">
        <v>42</v>
      </c>
      <c r="B357" s="1" t="s">
        <v>14</v>
      </c>
      <c r="C357" s="2">
        <v>43628</v>
      </c>
      <c r="D357" s="1">
        <v>297.7</v>
      </c>
      <c r="E357" s="1">
        <v>297.5</v>
      </c>
      <c r="F357" s="1">
        <v>298.8</v>
      </c>
      <c r="G357" s="1">
        <v>296.85000000000002</v>
      </c>
      <c r="H357" s="1">
        <v>297.75</v>
      </c>
      <c r="I357" s="1">
        <v>298</v>
      </c>
      <c r="J357" s="1">
        <v>297.83999999999997</v>
      </c>
      <c r="K357" s="1">
        <v>6222540</v>
      </c>
      <c r="L357" s="1">
        <v>1853345626.0999999</v>
      </c>
      <c r="M357" s="1">
        <v>70618</v>
      </c>
      <c r="N357" s="3">
        <f>IF(ISERR(LN(Table1835[[#This Row],[Close Price]]/I356)),"-",LN(Table1835[[#This Row],[Close Price]]/I356))</f>
        <v>1.007218483673846E-3</v>
      </c>
    </row>
    <row r="358" spans="1:14" x14ac:dyDescent="0.3">
      <c r="A358" s="1" t="s">
        <v>42</v>
      </c>
      <c r="B358" s="1" t="s">
        <v>14</v>
      </c>
      <c r="C358" s="2">
        <v>43629</v>
      </c>
      <c r="D358" s="1">
        <v>298</v>
      </c>
      <c r="E358" s="1">
        <v>298</v>
      </c>
      <c r="F358" s="1">
        <v>298.89999999999998</v>
      </c>
      <c r="G358" s="1">
        <v>297.14999999999998</v>
      </c>
      <c r="H358" s="1">
        <v>298.55</v>
      </c>
      <c r="I358" s="1">
        <v>298.39999999999998</v>
      </c>
      <c r="J358" s="1">
        <v>298.08999999999997</v>
      </c>
      <c r="K358" s="1">
        <v>5002281</v>
      </c>
      <c r="L358" s="1">
        <v>1491122421</v>
      </c>
      <c r="M358" s="1">
        <v>50432</v>
      </c>
      <c r="N358" s="3">
        <f>IF(ISERR(LN(Table1835[[#This Row],[Close Price]]/I357)),"-",LN(Table1835[[#This Row],[Close Price]]/I357))</f>
        <v>1.3413818242013111E-3</v>
      </c>
    </row>
    <row r="359" spans="1:14" x14ac:dyDescent="0.3">
      <c r="A359" s="1" t="s">
        <v>42</v>
      </c>
      <c r="B359" s="1" t="s">
        <v>14</v>
      </c>
      <c r="C359" s="2">
        <v>43630</v>
      </c>
      <c r="D359" s="1">
        <v>298.39999999999998</v>
      </c>
      <c r="E359" s="1">
        <v>298.75</v>
      </c>
      <c r="F359" s="1">
        <v>301.60000000000002</v>
      </c>
      <c r="G359" s="1">
        <v>298</v>
      </c>
      <c r="H359" s="1">
        <v>299</v>
      </c>
      <c r="I359" s="1">
        <v>298.8</v>
      </c>
      <c r="J359" s="1">
        <v>299.45999999999998</v>
      </c>
      <c r="K359" s="1">
        <v>7965803</v>
      </c>
      <c r="L359" s="1">
        <v>2385471701.1500001</v>
      </c>
      <c r="M359" s="1">
        <v>83695</v>
      </c>
      <c r="N359" s="3">
        <f>IF(ISERR(LN(Table1835[[#This Row],[Close Price]]/I358)),"-",LN(Table1835[[#This Row],[Close Price]]/I358))</f>
        <v>1.3395849290565674E-3</v>
      </c>
    </row>
    <row r="360" spans="1:14" x14ac:dyDescent="0.3">
      <c r="A360" s="1" t="s">
        <v>42</v>
      </c>
      <c r="B360" s="1" t="s">
        <v>14</v>
      </c>
      <c r="C360" s="2">
        <v>43633</v>
      </c>
      <c r="D360" s="1">
        <v>298.8</v>
      </c>
      <c r="E360" s="1">
        <v>300</v>
      </c>
      <c r="F360" s="1">
        <v>300.75</v>
      </c>
      <c r="G360" s="1">
        <v>298.85000000000002</v>
      </c>
      <c r="H360" s="1">
        <v>299.14999999999998</v>
      </c>
      <c r="I360" s="1">
        <v>299.14999999999998</v>
      </c>
      <c r="J360" s="1">
        <v>299.67</v>
      </c>
      <c r="K360" s="1">
        <v>6178604</v>
      </c>
      <c r="L360" s="1">
        <v>1851552081.5999999</v>
      </c>
      <c r="M360" s="1">
        <v>46140</v>
      </c>
      <c r="N360" s="3">
        <f>IF(ISERR(LN(Table1835[[#This Row],[Close Price]]/I359)),"-",LN(Table1835[[#This Row],[Close Price]]/I359))</f>
        <v>1.170666577378356E-3</v>
      </c>
    </row>
    <row r="361" spans="1:14" x14ac:dyDescent="0.3">
      <c r="A361" s="1" t="s">
        <v>42</v>
      </c>
      <c r="B361" s="1" t="s">
        <v>14</v>
      </c>
      <c r="C361" s="2">
        <v>43634</v>
      </c>
      <c r="D361" s="1">
        <v>299.14999999999998</v>
      </c>
      <c r="E361" s="1">
        <v>299.5</v>
      </c>
      <c r="F361" s="1">
        <v>300.5</v>
      </c>
      <c r="G361" s="1">
        <v>296</v>
      </c>
      <c r="H361" s="1">
        <v>298.45</v>
      </c>
      <c r="I361" s="1">
        <v>298</v>
      </c>
      <c r="J361" s="1">
        <v>297.87</v>
      </c>
      <c r="K361" s="1">
        <v>8401792</v>
      </c>
      <c r="L361" s="1">
        <v>2502626193</v>
      </c>
      <c r="M361" s="1">
        <v>102022</v>
      </c>
      <c r="N361" s="3">
        <f>IF(ISERR(LN(Table1835[[#This Row],[Close Price]]/I360)),"-",LN(Table1835[[#This Row],[Close Price]]/I360))</f>
        <v>-3.8516333306362455E-3</v>
      </c>
    </row>
    <row r="362" spans="1:14" x14ac:dyDescent="0.3">
      <c r="A362" s="1" t="s">
        <v>42</v>
      </c>
      <c r="B362" s="1" t="s">
        <v>14</v>
      </c>
      <c r="C362" s="2">
        <v>43635</v>
      </c>
      <c r="D362" s="1">
        <v>298</v>
      </c>
      <c r="E362" s="1">
        <v>299</v>
      </c>
      <c r="F362" s="1">
        <v>299.2</v>
      </c>
      <c r="G362" s="1">
        <v>292.14999999999998</v>
      </c>
      <c r="H362" s="1">
        <v>293.3</v>
      </c>
      <c r="I362" s="1">
        <v>294.05</v>
      </c>
      <c r="J362" s="1">
        <v>294.38</v>
      </c>
      <c r="K362" s="1">
        <v>11902961</v>
      </c>
      <c r="L362" s="1">
        <v>3504038682.9000001</v>
      </c>
      <c r="M362" s="1">
        <v>102574</v>
      </c>
      <c r="N362" s="3">
        <f>IF(ISERR(LN(Table1835[[#This Row],[Close Price]]/I361)),"-",LN(Table1835[[#This Row],[Close Price]]/I361))</f>
        <v>-1.3343665599439426E-2</v>
      </c>
    </row>
    <row r="363" spans="1:14" x14ac:dyDescent="0.3">
      <c r="A363" s="1" t="s">
        <v>42</v>
      </c>
      <c r="B363" s="1" t="s">
        <v>14</v>
      </c>
      <c r="C363" s="2">
        <v>43636</v>
      </c>
      <c r="D363" s="1">
        <v>294.05</v>
      </c>
      <c r="E363" s="1">
        <v>284.05</v>
      </c>
      <c r="F363" s="1">
        <v>287.8</v>
      </c>
      <c r="G363" s="1">
        <v>282.39999999999998</v>
      </c>
      <c r="H363" s="1">
        <v>286.75</v>
      </c>
      <c r="I363" s="1">
        <v>286.95</v>
      </c>
      <c r="J363" s="1">
        <v>285.38</v>
      </c>
      <c r="K363" s="1">
        <v>9560422</v>
      </c>
      <c r="L363" s="1">
        <v>2728332307.1999998</v>
      </c>
      <c r="M363" s="1">
        <v>75937</v>
      </c>
      <c r="N363" s="3">
        <f>IF(ISERR(LN(Table1835[[#This Row],[Close Price]]/I362)),"-",LN(Table1835[[#This Row],[Close Price]]/I362))</f>
        <v>-2.4441836351593482E-2</v>
      </c>
    </row>
    <row r="364" spans="1:14" x14ac:dyDescent="0.3">
      <c r="A364" s="1" t="s">
        <v>42</v>
      </c>
      <c r="B364" s="1" t="s">
        <v>14</v>
      </c>
      <c r="C364" s="2">
        <v>43637</v>
      </c>
      <c r="D364" s="1">
        <v>286.95</v>
      </c>
      <c r="E364" s="1">
        <v>287</v>
      </c>
      <c r="F364" s="1">
        <v>290</v>
      </c>
      <c r="G364" s="1">
        <v>284.2</v>
      </c>
      <c r="H364" s="1">
        <v>286</v>
      </c>
      <c r="I364" s="1">
        <v>285.85000000000002</v>
      </c>
      <c r="J364" s="1">
        <v>286.66000000000003</v>
      </c>
      <c r="K364" s="1">
        <v>6477258</v>
      </c>
      <c r="L364" s="1">
        <v>1856774012.75</v>
      </c>
      <c r="M364" s="1">
        <v>59697</v>
      </c>
      <c r="N364" s="3">
        <f>IF(ISERR(LN(Table1835[[#This Row],[Close Price]]/I363)),"-",LN(Table1835[[#This Row],[Close Price]]/I363))</f>
        <v>-3.8407868443912137E-3</v>
      </c>
    </row>
    <row r="365" spans="1:14" x14ac:dyDescent="0.3">
      <c r="A365" s="1" t="s">
        <v>42</v>
      </c>
      <c r="B365" s="1" t="s">
        <v>14</v>
      </c>
      <c r="C365" s="2">
        <v>43640</v>
      </c>
      <c r="D365" s="1">
        <v>285.85000000000002</v>
      </c>
      <c r="E365" s="1">
        <v>285.5</v>
      </c>
      <c r="F365" s="1">
        <v>287.60000000000002</v>
      </c>
      <c r="G365" s="1">
        <v>283.14999999999998</v>
      </c>
      <c r="H365" s="1">
        <v>284.2</v>
      </c>
      <c r="I365" s="1">
        <v>283.89999999999998</v>
      </c>
      <c r="J365" s="1">
        <v>285.23</v>
      </c>
      <c r="K365" s="1">
        <v>3171739</v>
      </c>
      <c r="L365" s="1">
        <v>904668891.60000002</v>
      </c>
      <c r="M365" s="1">
        <v>43631</v>
      </c>
      <c r="N365" s="3">
        <f>IF(ISERR(LN(Table1835[[#This Row],[Close Price]]/I364)),"-",LN(Table1835[[#This Row],[Close Price]]/I364))</f>
        <v>-6.845134231054921E-3</v>
      </c>
    </row>
    <row r="366" spans="1:14" x14ac:dyDescent="0.3">
      <c r="A366" s="1" t="s">
        <v>42</v>
      </c>
      <c r="B366" s="1" t="s">
        <v>14</v>
      </c>
      <c r="C366" s="2">
        <v>43641</v>
      </c>
      <c r="D366" s="1">
        <v>283.89999999999998</v>
      </c>
      <c r="E366" s="1">
        <v>284</v>
      </c>
      <c r="F366" s="1">
        <v>286.3</v>
      </c>
      <c r="G366" s="1">
        <v>281.85000000000002</v>
      </c>
      <c r="H366" s="1">
        <v>285.2</v>
      </c>
      <c r="I366" s="1">
        <v>285.3</v>
      </c>
      <c r="J366" s="1">
        <v>284.06</v>
      </c>
      <c r="K366" s="1">
        <v>2809748</v>
      </c>
      <c r="L366" s="1">
        <v>798141972.29999995</v>
      </c>
      <c r="M366" s="1">
        <v>36672</v>
      </c>
      <c r="N366" s="3">
        <f>IF(ISERR(LN(Table1835[[#This Row],[Close Price]]/I365)),"-",LN(Table1835[[#This Row],[Close Price]]/I365))</f>
        <v>4.9191947405289524E-3</v>
      </c>
    </row>
    <row r="367" spans="1:14" x14ac:dyDescent="0.3">
      <c r="A367" s="1" t="s">
        <v>42</v>
      </c>
      <c r="B367" s="1" t="s">
        <v>14</v>
      </c>
      <c r="C367" s="2">
        <v>43642</v>
      </c>
      <c r="D367" s="1">
        <v>285.3</v>
      </c>
      <c r="E367" s="1">
        <v>285.14999999999998</v>
      </c>
      <c r="F367" s="1">
        <v>288</v>
      </c>
      <c r="G367" s="1">
        <v>284.55</v>
      </c>
      <c r="H367" s="1">
        <v>286.55</v>
      </c>
      <c r="I367" s="1">
        <v>286.14999999999998</v>
      </c>
      <c r="J367" s="1">
        <v>286.31</v>
      </c>
      <c r="K367" s="1">
        <v>2331769</v>
      </c>
      <c r="L367" s="1">
        <v>667617296.14999998</v>
      </c>
      <c r="M367" s="1">
        <v>39402</v>
      </c>
      <c r="N367" s="3">
        <f>IF(ISERR(LN(Table1835[[#This Row],[Close Price]]/I366)),"-",LN(Table1835[[#This Row],[Close Price]]/I366))</f>
        <v>2.9748906356568739E-3</v>
      </c>
    </row>
    <row r="368" spans="1:14" x14ac:dyDescent="0.3">
      <c r="A368" s="1" t="s">
        <v>42</v>
      </c>
      <c r="B368" s="1" t="s">
        <v>14</v>
      </c>
      <c r="C368" s="2">
        <v>43643</v>
      </c>
      <c r="D368" s="1">
        <v>286.14999999999998</v>
      </c>
      <c r="E368" s="1">
        <v>287.35000000000002</v>
      </c>
      <c r="F368" s="1">
        <v>287.8</v>
      </c>
      <c r="G368" s="1">
        <v>280.7</v>
      </c>
      <c r="H368" s="1">
        <v>282.7</v>
      </c>
      <c r="I368" s="1">
        <v>282.10000000000002</v>
      </c>
      <c r="J368" s="1">
        <v>282.86</v>
      </c>
      <c r="K368" s="1">
        <v>5089200</v>
      </c>
      <c r="L368" s="1">
        <v>1439516027.6500001</v>
      </c>
      <c r="M368" s="1">
        <v>57088</v>
      </c>
      <c r="N368" s="3">
        <f>IF(ISERR(LN(Table1835[[#This Row],[Close Price]]/I367)),"-",LN(Table1835[[#This Row],[Close Price]]/I367))</f>
        <v>-1.4254530847160485E-2</v>
      </c>
    </row>
    <row r="369" spans="1:14" x14ac:dyDescent="0.3">
      <c r="A369" s="1" t="s">
        <v>42</v>
      </c>
      <c r="B369" s="1" t="s">
        <v>14</v>
      </c>
      <c r="C369" s="2">
        <v>43644</v>
      </c>
      <c r="D369" s="1">
        <v>282.10000000000002</v>
      </c>
      <c r="E369" s="1">
        <v>283.8</v>
      </c>
      <c r="F369" s="1">
        <v>283.8</v>
      </c>
      <c r="G369" s="1">
        <v>280</v>
      </c>
      <c r="H369" s="1">
        <v>280.85000000000002</v>
      </c>
      <c r="I369" s="1">
        <v>280.5</v>
      </c>
      <c r="J369" s="1">
        <v>281.5</v>
      </c>
      <c r="K369" s="1">
        <v>3149389</v>
      </c>
      <c r="L369" s="1">
        <v>886555850.10000002</v>
      </c>
      <c r="M369" s="1">
        <v>53723</v>
      </c>
      <c r="N369" s="3">
        <f>IF(ISERR(LN(Table1835[[#This Row],[Close Price]]/I368)),"-",LN(Table1835[[#This Row],[Close Price]]/I368))</f>
        <v>-5.6878930451996663E-3</v>
      </c>
    </row>
    <row r="370" spans="1:14" x14ac:dyDescent="0.3">
      <c r="A370" s="1" t="s">
        <v>42</v>
      </c>
      <c r="B370" s="1" t="s">
        <v>14</v>
      </c>
      <c r="C370" s="2">
        <v>43647</v>
      </c>
      <c r="D370" s="1">
        <v>280.5</v>
      </c>
      <c r="E370" s="1">
        <v>281.60000000000002</v>
      </c>
      <c r="F370" s="1">
        <v>283.39999999999998</v>
      </c>
      <c r="G370" s="1">
        <v>280.95</v>
      </c>
      <c r="H370" s="1">
        <v>282.14999999999998</v>
      </c>
      <c r="I370" s="1">
        <v>282</v>
      </c>
      <c r="J370" s="1">
        <v>282.14</v>
      </c>
      <c r="K370" s="1">
        <v>1735921</v>
      </c>
      <c r="L370" s="1">
        <v>489775780.25</v>
      </c>
      <c r="M370" s="1">
        <v>33665</v>
      </c>
      <c r="N370" s="3">
        <f>IF(ISERR(LN(Table1835[[#This Row],[Close Price]]/I369)),"-",LN(Table1835[[#This Row],[Close Price]]/I369))</f>
        <v>5.3333459753626029E-3</v>
      </c>
    </row>
    <row r="371" spans="1:14" x14ac:dyDescent="0.3">
      <c r="A371" s="1" t="s">
        <v>42</v>
      </c>
      <c r="B371" s="1" t="s">
        <v>14</v>
      </c>
      <c r="C371" s="2">
        <v>43648</v>
      </c>
      <c r="D371" s="1">
        <v>282</v>
      </c>
      <c r="E371" s="1">
        <v>282.45</v>
      </c>
      <c r="F371" s="1">
        <v>285</v>
      </c>
      <c r="G371" s="1">
        <v>281.7</v>
      </c>
      <c r="H371" s="1">
        <v>284.3</v>
      </c>
      <c r="I371" s="1">
        <v>284.25</v>
      </c>
      <c r="J371" s="1">
        <v>283.86</v>
      </c>
      <c r="K371" s="1">
        <v>2609369</v>
      </c>
      <c r="L371" s="1">
        <v>740704030.60000002</v>
      </c>
      <c r="M371" s="1">
        <v>38881</v>
      </c>
      <c r="N371" s="3">
        <f>IF(ISERR(LN(Table1835[[#This Row],[Close Price]]/I370)),"-",LN(Table1835[[#This Row],[Close Price]]/I370))</f>
        <v>7.9470616925319398E-3</v>
      </c>
    </row>
    <row r="372" spans="1:14" x14ac:dyDescent="0.3">
      <c r="A372" s="1" t="s">
        <v>42</v>
      </c>
      <c r="B372" s="1" t="s">
        <v>14</v>
      </c>
      <c r="C372" s="2">
        <v>43649</v>
      </c>
      <c r="D372" s="1">
        <v>284.25</v>
      </c>
      <c r="E372" s="1">
        <v>284.89999999999998</v>
      </c>
      <c r="F372" s="1">
        <v>285.60000000000002</v>
      </c>
      <c r="G372" s="1">
        <v>282.05</v>
      </c>
      <c r="H372" s="1">
        <v>282.64999999999998</v>
      </c>
      <c r="I372" s="1">
        <v>282.85000000000002</v>
      </c>
      <c r="J372" s="1">
        <v>283.25</v>
      </c>
      <c r="K372" s="1">
        <v>1258276</v>
      </c>
      <c r="L372" s="1">
        <v>356410648.55000001</v>
      </c>
      <c r="M372" s="1">
        <v>21561</v>
      </c>
      <c r="N372" s="3">
        <f>IF(ISERR(LN(Table1835[[#This Row],[Close Price]]/I371)),"-",LN(Table1835[[#This Row],[Close Price]]/I371))</f>
        <v>-4.9374108414806496E-3</v>
      </c>
    </row>
    <row r="373" spans="1:14" x14ac:dyDescent="0.3">
      <c r="A373" s="1" t="s">
        <v>42</v>
      </c>
      <c r="B373" s="1" t="s">
        <v>14</v>
      </c>
      <c r="C373" s="2">
        <v>43650</v>
      </c>
      <c r="D373" s="1">
        <v>282.85000000000002</v>
      </c>
      <c r="E373" s="1">
        <v>283</v>
      </c>
      <c r="F373" s="1">
        <v>284.89999999999998</v>
      </c>
      <c r="G373" s="1">
        <v>282</v>
      </c>
      <c r="H373" s="1">
        <v>283.60000000000002</v>
      </c>
      <c r="I373" s="1">
        <v>283.85000000000002</v>
      </c>
      <c r="J373" s="1">
        <v>283.77</v>
      </c>
      <c r="K373" s="1">
        <v>1628331</v>
      </c>
      <c r="L373" s="1">
        <v>462072382</v>
      </c>
      <c r="M373" s="1">
        <v>24896</v>
      </c>
      <c r="N373" s="3">
        <f>IF(ISERR(LN(Table1835[[#This Row],[Close Price]]/I372)),"-",LN(Table1835[[#This Row],[Close Price]]/I372))</f>
        <v>3.5292078275705216E-3</v>
      </c>
    </row>
    <row r="374" spans="1:14" x14ac:dyDescent="0.3">
      <c r="A374" s="1" t="s">
        <v>42</v>
      </c>
      <c r="B374" s="1" t="s">
        <v>14</v>
      </c>
      <c r="C374" s="2">
        <v>43651</v>
      </c>
      <c r="D374" s="1">
        <v>283.85000000000002</v>
      </c>
      <c r="E374" s="1">
        <v>284</v>
      </c>
      <c r="F374" s="1">
        <v>284.55</v>
      </c>
      <c r="G374" s="1">
        <v>271</v>
      </c>
      <c r="H374" s="1">
        <v>271.75</v>
      </c>
      <c r="I374" s="1">
        <v>271.85000000000002</v>
      </c>
      <c r="J374" s="1">
        <v>275.86</v>
      </c>
      <c r="K374" s="1">
        <v>4585463</v>
      </c>
      <c r="L374" s="1">
        <v>1264955564.8</v>
      </c>
      <c r="M374" s="1">
        <v>69062</v>
      </c>
      <c r="N374" s="3">
        <f>IF(ISERR(LN(Table1835[[#This Row],[Close Price]]/I373)),"-",LN(Table1835[[#This Row],[Close Price]]/I373))</f>
        <v>-4.3195486024805524E-2</v>
      </c>
    </row>
    <row r="375" spans="1:14" x14ac:dyDescent="0.3">
      <c r="A375" s="1" t="s">
        <v>42</v>
      </c>
      <c r="B375" s="1" t="s">
        <v>14</v>
      </c>
      <c r="C375" s="2">
        <v>43654</v>
      </c>
      <c r="D375" s="1">
        <v>271.85000000000002</v>
      </c>
      <c r="E375" s="1">
        <v>267.75</v>
      </c>
      <c r="F375" s="1">
        <v>271.25</v>
      </c>
      <c r="G375" s="1">
        <v>266.05</v>
      </c>
      <c r="H375" s="1">
        <v>267.39999999999998</v>
      </c>
      <c r="I375" s="1">
        <v>266.89999999999998</v>
      </c>
      <c r="J375" s="1">
        <v>268.02999999999997</v>
      </c>
      <c r="K375" s="1">
        <v>3574785</v>
      </c>
      <c r="L375" s="1">
        <v>958132357.25</v>
      </c>
      <c r="M375" s="1">
        <v>43699</v>
      </c>
      <c r="N375" s="3">
        <f>IF(ISERR(LN(Table1835[[#This Row],[Close Price]]/I374)),"-",LN(Table1835[[#This Row],[Close Price]]/I374))</f>
        <v>-1.8376387181451379E-2</v>
      </c>
    </row>
    <row r="376" spans="1:14" x14ac:dyDescent="0.3">
      <c r="A376" s="1" t="s">
        <v>42</v>
      </c>
      <c r="B376" s="1" t="s">
        <v>14</v>
      </c>
      <c r="C376" s="2">
        <v>43655</v>
      </c>
      <c r="D376" s="1">
        <v>266.89999999999998</v>
      </c>
      <c r="E376" s="1">
        <v>267.5</v>
      </c>
      <c r="F376" s="1">
        <v>270.75</v>
      </c>
      <c r="G376" s="1">
        <v>264.25</v>
      </c>
      <c r="H376" s="1">
        <v>265.7</v>
      </c>
      <c r="I376" s="1">
        <v>265.5</v>
      </c>
      <c r="J376" s="1">
        <v>266.49</v>
      </c>
      <c r="K376" s="1">
        <v>2620062</v>
      </c>
      <c r="L376" s="1">
        <v>698231938.54999995</v>
      </c>
      <c r="M376" s="1">
        <v>32953</v>
      </c>
      <c r="N376" s="3">
        <f>IF(ISERR(LN(Table1835[[#This Row],[Close Price]]/I375)),"-",LN(Table1835[[#This Row],[Close Price]]/I375))</f>
        <v>-5.259215728484797E-3</v>
      </c>
    </row>
    <row r="377" spans="1:14" x14ac:dyDescent="0.3">
      <c r="A377" s="1" t="s">
        <v>42</v>
      </c>
      <c r="B377" s="1" t="s">
        <v>14</v>
      </c>
      <c r="C377" s="2">
        <v>43656</v>
      </c>
      <c r="D377" s="1">
        <v>265.5</v>
      </c>
      <c r="E377" s="1">
        <v>264.7</v>
      </c>
      <c r="F377" s="1">
        <v>269.5</v>
      </c>
      <c r="G377" s="1">
        <v>263.3</v>
      </c>
      <c r="H377" s="1">
        <v>266.8</v>
      </c>
      <c r="I377" s="1">
        <v>266.95</v>
      </c>
      <c r="J377" s="1">
        <v>267.54000000000002</v>
      </c>
      <c r="K377" s="1">
        <v>2780563</v>
      </c>
      <c r="L377" s="1">
        <v>743924155.64999998</v>
      </c>
      <c r="M377" s="1">
        <v>36868</v>
      </c>
      <c r="N377" s="3">
        <f>IF(ISERR(LN(Table1835[[#This Row],[Close Price]]/I376)),"-",LN(Table1835[[#This Row],[Close Price]]/I376))</f>
        <v>5.4465342642016096E-3</v>
      </c>
    </row>
    <row r="378" spans="1:14" x14ac:dyDescent="0.3">
      <c r="A378" s="1" t="s">
        <v>42</v>
      </c>
      <c r="B378" s="1" t="s">
        <v>14</v>
      </c>
      <c r="C378" s="2">
        <v>43657</v>
      </c>
      <c r="D378" s="1">
        <v>266.95</v>
      </c>
      <c r="E378" s="1">
        <v>267.5</v>
      </c>
      <c r="F378" s="1">
        <v>270</v>
      </c>
      <c r="G378" s="1">
        <v>266.10000000000002</v>
      </c>
      <c r="H378" s="1">
        <v>268</v>
      </c>
      <c r="I378" s="1">
        <v>267.75</v>
      </c>
      <c r="J378" s="1">
        <v>267.60000000000002</v>
      </c>
      <c r="K378" s="1">
        <v>2691893</v>
      </c>
      <c r="L378" s="1">
        <v>720357688</v>
      </c>
      <c r="M378" s="1">
        <v>29145</v>
      </c>
      <c r="N378" s="3">
        <f>IF(ISERR(LN(Table1835[[#This Row],[Close Price]]/I377)),"-",LN(Table1835[[#This Row],[Close Price]]/I377))</f>
        <v>2.992334381662908E-3</v>
      </c>
    </row>
    <row r="379" spans="1:14" x14ac:dyDescent="0.3">
      <c r="A379" s="1" t="s">
        <v>42</v>
      </c>
      <c r="B379" s="1" t="s">
        <v>14</v>
      </c>
      <c r="C379" s="2">
        <v>43658</v>
      </c>
      <c r="D379" s="1">
        <v>267.75</v>
      </c>
      <c r="E379" s="1">
        <v>268</v>
      </c>
      <c r="F379" s="1">
        <v>268.64999999999998</v>
      </c>
      <c r="G379" s="1">
        <v>258.05</v>
      </c>
      <c r="H379" s="1">
        <v>259.8</v>
      </c>
      <c r="I379" s="1">
        <v>258.95</v>
      </c>
      <c r="J379" s="1">
        <v>261.02</v>
      </c>
      <c r="K379" s="1">
        <v>7595278</v>
      </c>
      <c r="L379" s="1">
        <v>1982530738.8</v>
      </c>
      <c r="M379" s="1">
        <v>84569</v>
      </c>
      <c r="N379" s="3">
        <f>IF(ISERR(LN(Table1835[[#This Row],[Close Price]]/I378)),"-",LN(Table1835[[#This Row],[Close Price]]/I378))</f>
        <v>-3.3418716457957673E-2</v>
      </c>
    </row>
    <row r="380" spans="1:14" x14ac:dyDescent="0.3">
      <c r="A380" s="1" t="s">
        <v>42</v>
      </c>
      <c r="B380" s="1" t="s">
        <v>14</v>
      </c>
      <c r="C380" s="2">
        <v>43661</v>
      </c>
      <c r="D380" s="1">
        <v>258.95</v>
      </c>
      <c r="E380" s="1">
        <v>260</v>
      </c>
      <c r="F380" s="1">
        <v>262</v>
      </c>
      <c r="G380" s="1">
        <v>255.9</v>
      </c>
      <c r="H380" s="1">
        <v>260.45</v>
      </c>
      <c r="I380" s="1">
        <v>259.89999999999998</v>
      </c>
      <c r="J380" s="1">
        <v>258.77</v>
      </c>
      <c r="K380" s="1">
        <v>4747449</v>
      </c>
      <c r="L380" s="1">
        <v>1228517912.55</v>
      </c>
      <c r="M380" s="1">
        <v>46716</v>
      </c>
      <c r="N380" s="3">
        <f>IF(ISERR(LN(Table1835[[#This Row],[Close Price]]/I379)),"-",LN(Table1835[[#This Row],[Close Price]]/I379))</f>
        <v>3.6619487775440738E-3</v>
      </c>
    </row>
    <row r="381" spans="1:14" x14ac:dyDescent="0.3">
      <c r="A381" s="1" t="s">
        <v>42</v>
      </c>
      <c r="B381" s="1" t="s">
        <v>14</v>
      </c>
      <c r="C381" s="2">
        <v>43662</v>
      </c>
      <c r="D381" s="1">
        <v>259.89999999999998</v>
      </c>
      <c r="E381" s="1">
        <v>259</v>
      </c>
      <c r="F381" s="1">
        <v>262.7</v>
      </c>
      <c r="G381" s="1">
        <v>256.25</v>
      </c>
      <c r="H381" s="1">
        <v>260</v>
      </c>
      <c r="I381" s="1">
        <v>260</v>
      </c>
      <c r="J381" s="1">
        <v>259.13</v>
      </c>
      <c r="K381" s="1">
        <v>4861657</v>
      </c>
      <c r="L381" s="1">
        <v>1259802087.5999999</v>
      </c>
      <c r="M381" s="1">
        <v>68300</v>
      </c>
      <c r="N381" s="3">
        <f>IF(ISERR(LN(Table1835[[#This Row],[Close Price]]/I380)),"-",LN(Table1835[[#This Row],[Close Price]]/I380))</f>
        <v>3.8468936808320299E-4</v>
      </c>
    </row>
    <row r="382" spans="1:14" x14ac:dyDescent="0.3">
      <c r="A382" s="1" t="s">
        <v>42</v>
      </c>
      <c r="B382" s="1" t="s">
        <v>14</v>
      </c>
      <c r="C382" s="2">
        <v>43663</v>
      </c>
      <c r="D382" s="1">
        <v>260</v>
      </c>
      <c r="E382" s="1">
        <v>262</v>
      </c>
      <c r="F382" s="1">
        <v>262.8</v>
      </c>
      <c r="G382" s="1">
        <v>258.10000000000002</v>
      </c>
      <c r="H382" s="1">
        <v>260</v>
      </c>
      <c r="I382" s="1">
        <v>259.60000000000002</v>
      </c>
      <c r="J382" s="1">
        <v>260.19</v>
      </c>
      <c r="K382" s="1">
        <v>5818769</v>
      </c>
      <c r="L382" s="1">
        <v>1514003863.55</v>
      </c>
      <c r="M382" s="1">
        <v>78089</v>
      </c>
      <c r="N382" s="3">
        <f>IF(ISERR(LN(Table1835[[#This Row],[Close Price]]/I381)),"-",LN(Table1835[[#This Row],[Close Price]]/I381))</f>
        <v>-1.5396461855927501E-3</v>
      </c>
    </row>
    <row r="383" spans="1:14" x14ac:dyDescent="0.3">
      <c r="A383" s="1" t="s">
        <v>42</v>
      </c>
      <c r="B383" s="1" t="s">
        <v>14</v>
      </c>
      <c r="C383" s="2">
        <v>43664</v>
      </c>
      <c r="D383" s="1">
        <v>259.60000000000002</v>
      </c>
      <c r="E383" s="1">
        <v>261</v>
      </c>
      <c r="F383" s="1">
        <v>274.14999999999998</v>
      </c>
      <c r="G383" s="1">
        <v>259.55</v>
      </c>
      <c r="H383" s="1">
        <v>267.75</v>
      </c>
      <c r="I383" s="1">
        <v>269.10000000000002</v>
      </c>
      <c r="J383" s="1">
        <v>268.29000000000002</v>
      </c>
      <c r="K383" s="1">
        <v>21027353</v>
      </c>
      <c r="L383" s="1">
        <v>5641408251.5</v>
      </c>
      <c r="M383" s="1">
        <v>162298</v>
      </c>
      <c r="N383" s="3">
        <f>IF(ISERR(LN(Table1835[[#This Row],[Close Price]]/I382)),"-",LN(Table1835[[#This Row],[Close Price]]/I382))</f>
        <v>3.5941072902925281E-2</v>
      </c>
    </row>
    <row r="384" spans="1:14" x14ac:dyDescent="0.3">
      <c r="A384" s="1" t="s">
        <v>42</v>
      </c>
      <c r="B384" s="1" t="s">
        <v>14</v>
      </c>
      <c r="C384" s="2">
        <v>43665</v>
      </c>
      <c r="D384" s="1">
        <v>269.10000000000002</v>
      </c>
      <c r="E384" s="1">
        <v>269.10000000000002</v>
      </c>
      <c r="F384" s="1">
        <v>269.64999999999998</v>
      </c>
      <c r="G384" s="1">
        <v>263.5</v>
      </c>
      <c r="H384" s="1">
        <v>265.5</v>
      </c>
      <c r="I384" s="1">
        <v>264.7</v>
      </c>
      <c r="J384" s="1">
        <v>265.62</v>
      </c>
      <c r="K384" s="1">
        <v>4229695</v>
      </c>
      <c r="L384" s="1">
        <v>1123483931.9000001</v>
      </c>
      <c r="M384" s="1">
        <v>48207</v>
      </c>
      <c r="N384" s="3">
        <f>IF(ISERR(LN(Table1835[[#This Row],[Close Price]]/I383)),"-",LN(Table1835[[#This Row],[Close Price]]/I383))</f>
        <v>-1.6485948499804694E-2</v>
      </c>
    </row>
    <row r="385" spans="1:14" x14ac:dyDescent="0.3">
      <c r="A385" s="1" t="s">
        <v>42</v>
      </c>
      <c r="B385" s="1" t="s">
        <v>14</v>
      </c>
      <c r="C385" s="2">
        <v>43668</v>
      </c>
      <c r="D385" s="1">
        <v>264.7</v>
      </c>
      <c r="E385" s="1">
        <v>265.60000000000002</v>
      </c>
      <c r="F385" s="1">
        <v>266.3</v>
      </c>
      <c r="G385" s="1">
        <v>262.39999999999998</v>
      </c>
      <c r="H385" s="1">
        <v>263.95</v>
      </c>
      <c r="I385" s="1">
        <v>264.8</v>
      </c>
      <c r="J385" s="1">
        <v>264.36</v>
      </c>
      <c r="K385" s="1">
        <v>4419890</v>
      </c>
      <c r="L385" s="1">
        <v>1168432719.75</v>
      </c>
      <c r="M385" s="1">
        <v>42162</v>
      </c>
      <c r="N385" s="3">
        <f>IF(ISERR(LN(Table1835[[#This Row],[Close Price]]/I384)),"-",LN(Table1835[[#This Row],[Close Price]]/I384))</f>
        <v>3.7771482979757762E-4</v>
      </c>
    </row>
    <row r="386" spans="1:14" x14ac:dyDescent="0.3">
      <c r="A386" s="1" t="s">
        <v>42</v>
      </c>
      <c r="B386" s="1" t="s">
        <v>14</v>
      </c>
      <c r="C386" s="2">
        <v>43669</v>
      </c>
      <c r="D386" s="1">
        <v>264.8</v>
      </c>
      <c r="E386" s="1">
        <v>264.89999999999998</v>
      </c>
      <c r="F386" s="1">
        <v>270</v>
      </c>
      <c r="G386" s="1">
        <v>263.8</v>
      </c>
      <c r="H386" s="1">
        <v>264.64999999999998</v>
      </c>
      <c r="I386" s="1">
        <v>264.5</v>
      </c>
      <c r="J386" s="1">
        <v>266.33999999999997</v>
      </c>
      <c r="K386" s="1">
        <v>4680618</v>
      </c>
      <c r="L386" s="1">
        <v>1246640970.95</v>
      </c>
      <c r="M386" s="1">
        <v>61161</v>
      </c>
      <c r="N386" s="3">
        <f>IF(ISERR(LN(Table1835[[#This Row],[Close Price]]/I385)),"-",LN(Table1835[[#This Row],[Close Price]]/I385))</f>
        <v>-1.1335727644991051E-3</v>
      </c>
    </row>
    <row r="387" spans="1:14" x14ac:dyDescent="0.3">
      <c r="A387" s="1" t="s">
        <v>42</v>
      </c>
      <c r="B387" s="1" t="s">
        <v>14</v>
      </c>
      <c r="C387" s="2">
        <v>43670</v>
      </c>
      <c r="D387" s="1">
        <v>264.5</v>
      </c>
      <c r="E387" s="1">
        <v>264.5</v>
      </c>
      <c r="F387" s="1">
        <v>265.85000000000002</v>
      </c>
      <c r="G387" s="1">
        <v>262</v>
      </c>
      <c r="H387" s="1">
        <v>264.64999999999998</v>
      </c>
      <c r="I387" s="1">
        <v>264.2</v>
      </c>
      <c r="J387" s="1">
        <v>263.45999999999998</v>
      </c>
      <c r="K387" s="1">
        <v>2249472</v>
      </c>
      <c r="L387" s="1">
        <v>592635981.04999995</v>
      </c>
      <c r="M387" s="1">
        <v>26750</v>
      </c>
      <c r="N387" s="3">
        <f>IF(ISERR(LN(Table1835[[#This Row],[Close Price]]/I386)),"-",LN(Table1835[[#This Row],[Close Price]]/I386))</f>
        <v>-1.1348592101291166E-3</v>
      </c>
    </row>
    <row r="388" spans="1:14" x14ac:dyDescent="0.3">
      <c r="A388" s="1" t="s">
        <v>42</v>
      </c>
      <c r="B388" s="1" t="s">
        <v>14</v>
      </c>
      <c r="C388" s="2">
        <v>43671</v>
      </c>
      <c r="D388" s="1">
        <v>264.2</v>
      </c>
      <c r="E388" s="1">
        <v>265.45</v>
      </c>
      <c r="F388" s="1">
        <v>265.45</v>
      </c>
      <c r="G388" s="1">
        <v>261.5</v>
      </c>
      <c r="H388" s="1">
        <v>262.5</v>
      </c>
      <c r="I388" s="1">
        <v>262.25</v>
      </c>
      <c r="J388" s="1">
        <v>262.91000000000003</v>
      </c>
      <c r="K388" s="1">
        <v>4991181</v>
      </c>
      <c r="L388" s="1">
        <v>1312256151.5999999</v>
      </c>
      <c r="M388" s="1">
        <v>48938</v>
      </c>
      <c r="N388" s="3">
        <f>IF(ISERR(LN(Table1835[[#This Row],[Close Price]]/I387)),"-",LN(Table1835[[#This Row],[Close Price]]/I387))</f>
        <v>-7.4081448118183211E-3</v>
      </c>
    </row>
    <row r="389" spans="1:14" x14ac:dyDescent="0.3">
      <c r="A389" s="1" t="s">
        <v>42</v>
      </c>
      <c r="B389" s="1" t="s">
        <v>14</v>
      </c>
      <c r="C389" s="2">
        <v>43672</v>
      </c>
      <c r="D389" s="1">
        <v>262.25</v>
      </c>
      <c r="E389" s="1">
        <v>262.2</v>
      </c>
      <c r="F389" s="1">
        <v>264.75</v>
      </c>
      <c r="G389" s="1">
        <v>260.8</v>
      </c>
      <c r="H389" s="1">
        <v>263.35000000000002</v>
      </c>
      <c r="I389" s="1">
        <v>263.60000000000002</v>
      </c>
      <c r="J389" s="1">
        <v>263.04000000000002</v>
      </c>
      <c r="K389" s="1">
        <v>2719372</v>
      </c>
      <c r="L389" s="1">
        <v>715292838.14999998</v>
      </c>
      <c r="M389" s="1">
        <v>26216</v>
      </c>
      <c r="N389" s="3">
        <f>IF(ISERR(LN(Table1835[[#This Row],[Close Price]]/I388)),"-",LN(Table1835[[#This Row],[Close Price]]/I388))</f>
        <v>5.1345553519457666E-3</v>
      </c>
    </row>
    <row r="390" spans="1:14" x14ac:dyDescent="0.3">
      <c r="A390" s="1" t="s">
        <v>42</v>
      </c>
      <c r="B390" s="1" t="s">
        <v>14</v>
      </c>
      <c r="C390" s="2">
        <v>43675</v>
      </c>
      <c r="D390" s="1">
        <v>263.60000000000002</v>
      </c>
      <c r="E390" s="1">
        <v>263</v>
      </c>
      <c r="F390" s="1">
        <v>267.14999999999998</v>
      </c>
      <c r="G390" s="1">
        <v>260.25</v>
      </c>
      <c r="H390" s="1">
        <v>262.35000000000002</v>
      </c>
      <c r="I390" s="1">
        <v>262.39999999999998</v>
      </c>
      <c r="J390" s="1">
        <v>262.95999999999998</v>
      </c>
      <c r="K390" s="1">
        <v>2882263</v>
      </c>
      <c r="L390" s="1">
        <v>757921988.95000005</v>
      </c>
      <c r="M390" s="1">
        <v>36578</v>
      </c>
      <c r="N390" s="3">
        <f>IF(ISERR(LN(Table1835[[#This Row],[Close Price]]/I389)),"-",LN(Table1835[[#This Row],[Close Price]]/I389))</f>
        <v>-4.5627455584183957E-3</v>
      </c>
    </row>
    <row r="391" spans="1:14" x14ac:dyDescent="0.3">
      <c r="A391" s="1" t="s">
        <v>42</v>
      </c>
      <c r="B391" s="1" t="s">
        <v>14</v>
      </c>
      <c r="C391" s="2">
        <v>43676</v>
      </c>
      <c r="D391" s="1">
        <v>262.39999999999998</v>
      </c>
      <c r="E391" s="1">
        <v>262.89999999999998</v>
      </c>
      <c r="F391" s="1">
        <v>264.8</v>
      </c>
      <c r="G391" s="1">
        <v>261</v>
      </c>
      <c r="H391" s="1">
        <v>264.25</v>
      </c>
      <c r="I391" s="1">
        <v>262.3</v>
      </c>
      <c r="J391" s="1">
        <v>262.45999999999998</v>
      </c>
      <c r="K391" s="1">
        <v>2415087</v>
      </c>
      <c r="L391" s="1">
        <v>633854852.5</v>
      </c>
      <c r="M391" s="1">
        <v>29036</v>
      </c>
      <c r="N391" s="3">
        <f>IF(ISERR(LN(Table1835[[#This Row],[Close Price]]/I390)),"-",LN(Table1835[[#This Row],[Close Price]]/I390))</f>
        <v>-3.8117019710586354E-4</v>
      </c>
    </row>
    <row r="392" spans="1:14" x14ac:dyDescent="0.3">
      <c r="A392" s="1" t="s">
        <v>42</v>
      </c>
      <c r="B392" s="1" t="s">
        <v>14</v>
      </c>
      <c r="C392" s="2">
        <v>43677</v>
      </c>
      <c r="D392" s="1">
        <v>262.3</v>
      </c>
      <c r="E392" s="1">
        <v>262.5</v>
      </c>
      <c r="F392" s="1">
        <v>266.3</v>
      </c>
      <c r="G392" s="1">
        <v>260.55</v>
      </c>
      <c r="H392" s="1">
        <v>266.25</v>
      </c>
      <c r="I392" s="1">
        <v>265.3</v>
      </c>
      <c r="J392" s="1">
        <v>263.66000000000003</v>
      </c>
      <c r="K392" s="1">
        <v>2849216</v>
      </c>
      <c r="L392" s="1">
        <v>751212446.29999995</v>
      </c>
      <c r="M392" s="1">
        <v>31870</v>
      </c>
      <c r="N392" s="3">
        <f>IF(ISERR(LN(Table1835[[#This Row],[Close Price]]/I391)),"-",LN(Table1835[[#This Row],[Close Price]]/I391))</f>
        <v>1.1372374270866018E-2</v>
      </c>
    </row>
    <row r="393" spans="1:14" x14ac:dyDescent="0.3">
      <c r="A393" s="1" t="s">
        <v>42</v>
      </c>
      <c r="B393" s="1" t="s">
        <v>14</v>
      </c>
      <c r="C393" s="2">
        <v>43678</v>
      </c>
      <c r="D393" s="1">
        <v>265.3</v>
      </c>
      <c r="E393" s="1">
        <v>271.5</v>
      </c>
      <c r="F393" s="1">
        <v>276.14999999999998</v>
      </c>
      <c r="G393" s="1">
        <v>268.55</v>
      </c>
      <c r="H393" s="1">
        <v>270.89999999999998</v>
      </c>
      <c r="I393" s="1">
        <v>270.39999999999998</v>
      </c>
      <c r="J393" s="1">
        <v>272.43</v>
      </c>
      <c r="K393" s="1">
        <v>17651207</v>
      </c>
      <c r="L393" s="1">
        <v>4808769713.8999996</v>
      </c>
      <c r="M393" s="1">
        <v>106048</v>
      </c>
      <c r="N393" s="3">
        <f>IF(ISERR(LN(Table1835[[#This Row],[Close Price]]/I392)),"-",LN(Table1835[[#This Row],[Close Price]]/I392))</f>
        <v>1.9041083025114841E-2</v>
      </c>
    </row>
    <row r="394" spans="1:14" x14ac:dyDescent="0.3">
      <c r="A394" s="1" t="s">
        <v>42</v>
      </c>
      <c r="B394" s="1" t="s">
        <v>14</v>
      </c>
      <c r="C394" s="2">
        <v>43679</v>
      </c>
      <c r="D394" s="1">
        <v>270.39999999999998</v>
      </c>
      <c r="E394" s="1">
        <v>269.89999999999998</v>
      </c>
      <c r="F394" s="1">
        <v>270.89999999999998</v>
      </c>
      <c r="G394" s="1">
        <v>261.7</v>
      </c>
      <c r="H394" s="1">
        <v>263.75</v>
      </c>
      <c r="I394" s="1">
        <v>263.64999999999998</v>
      </c>
      <c r="J394" s="1">
        <v>264.41000000000003</v>
      </c>
      <c r="K394" s="1">
        <v>4978666</v>
      </c>
      <c r="L394" s="1">
        <v>1316384950.25</v>
      </c>
      <c r="M394" s="1">
        <v>52521</v>
      </c>
      <c r="N394" s="3">
        <f>IF(ISERR(LN(Table1835[[#This Row],[Close Price]]/I393)),"-",LN(Table1835[[#This Row],[Close Price]]/I393))</f>
        <v>-2.5279878192330189E-2</v>
      </c>
    </row>
    <row r="395" spans="1:14" x14ac:dyDescent="0.3">
      <c r="A395" s="1" t="s">
        <v>42</v>
      </c>
      <c r="B395" s="1" t="s">
        <v>14</v>
      </c>
      <c r="C395" s="2">
        <v>43682</v>
      </c>
      <c r="D395" s="1">
        <v>263.64999999999998</v>
      </c>
      <c r="E395" s="1">
        <v>261.14999999999998</v>
      </c>
      <c r="F395" s="1">
        <v>265.39999999999998</v>
      </c>
      <c r="G395" s="1">
        <v>260.3</v>
      </c>
      <c r="H395" s="1">
        <v>262.60000000000002</v>
      </c>
      <c r="I395" s="1">
        <v>262</v>
      </c>
      <c r="J395" s="1">
        <v>262.08</v>
      </c>
      <c r="K395" s="1">
        <v>3832734</v>
      </c>
      <c r="L395" s="1">
        <v>1004494241.9</v>
      </c>
      <c r="M395" s="1">
        <v>57932</v>
      </c>
      <c r="N395" s="3">
        <f>IF(ISERR(LN(Table1835[[#This Row],[Close Price]]/I394)),"-",LN(Table1835[[#This Row],[Close Price]]/I394))</f>
        <v>-6.2779622153818545E-3</v>
      </c>
    </row>
    <row r="396" spans="1:14" x14ac:dyDescent="0.3">
      <c r="A396" s="1" t="s">
        <v>42</v>
      </c>
      <c r="B396" s="1" t="s">
        <v>14</v>
      </c>
      <c r="C396" s="2">
        <v>43683</v>
      </c>
      <c r="D396" s="1">
        <v>262</v>
      </c>
      <c r="E396" s="1">
        <v>262</v>
      </c>
      <c r="F396" s="1">
        <v>262.7</v>
      </c>
      <c r="G396" s="1">
        <v>257.8</v>
      </c>
      <c r="H396" s="1">
        <v>258.95</v>
      </c>
      <c r="I396" s="1">
        <v>258.89999999999998</v>
      </c>
      <c r="J396" s="1">
        <v>259.69</v>
      </c>
      <c r="K396" s="1">
        <v>3953226</v>
      </c>
      <c r="L396" s="1">
        <v>1026594718.25</v>
      </c>
      <c r="M396" s="1">
        <v>51772</v>
      </c>
      <c r="N396" s="3">
        <f>IF(ISERR(LN(Table1835[[#This Row],[Close Price]]/I395)),"-",LN(Table1835[[#This Row],[Close Price]]/I395))</f>
        <v>-1.1902617003604994E-2</v>
      </c>
    </row>
    <row r="397" spans="1:14" x14ac:dyDescent="0.3">
      <c r="A397" s="1" t="s">
        <v>42</v>
      </c>
      <c r="B397" s="1" t="s">
        <v>14</v>
      </c>
      <c r="C397" s="2">
        <v>43684</v>
      </c>
      <c r="D397" s="1">
        <v>258.89999999999998</v>
      </c>
      <c r="E397" s="1">
        <v>259</v>
      </c>
      <c r="F397" s="1">
        <v>264.25</v>
      </c>
      <c r="G397" s="1">
        <v>259</v>
      </c>
      <c r="H397" s="1">
        <v>262.05</v>
      </c>
      <c r="I397" s="1">
        <v>262.55</v>
      </c>
      <c r="J397" s="1">
        <v>262.45</v>
      </c>
      <c r="K397" s="1">
        <v>3996033</v>
      </c>
      <c r="L397" s="1">
        <v>1048748243.3</v>
      </c>
      <c r="M397" s="1">
        <v>42594</v>
      </c>
      <c r="N397" s="3">
        <f>IF(ISERR(LN(Table1835[[#This Row],[Close Price]]/I396)),"-",LN(Table1835[[#This Row],[Close Price]]/I396))</f>
        <v>1.3999653326376395E-2</v>
      </c>
    </row>
    <row r="398" spans="1:14" x14ac:dyDescent="0.3">
      <c r="A398" s="1" t="s">
        <v>42</v>
      </c>
      <c r="B398" s="1" t="s">
        <v>14</v>
      </c>
      <c r="C398" s="2">
        <v>43685</v>
      </c>
      <c r="D398" s="1">
        <v>262.55</v>
      </c>
      <c r="E398" s="1">
        <v>263</v>
      </c>
      <c r="F398" s="1">
        <v>267</v>
      </c>
      <c r="G398" s="1">
        <v>261.35000000000002</v>
      </c>
      <c r="H398" s="1">
        <v>265.75</v>
      </c>
      <c r="I398" s="1">
        <v>265.75</v>
      </c>
      <c r="J398" s="1">
        <v>264.44</v>
      </c>
      <c r="K398" s="1">
        <v>3625435</v>
      </c>
      <c r="L398" s="1">
        <v>958703022.60000002</v>
      </c>
      <c r="M398" s="1">
        <v>50722</v>
      </c>
      <c r="N398" s="3">
        <f>IF(ISERR(LN(Table1835[[#This Row],[Close Price]]/I397)),"-",LN(Table1835[[#This Row],[Close Price]]/I397))</f>
        <v>1.2114477138189066E-2</v>
      </c>
    </row>
    <row r="399" spans="1:14" x14ac:dyDescent="0.3">
      <c r="A399" s="1" t="s">
        <v>42</v>
      </c>
      <c r="B399" s="1" t="s">
        <v>14</v>
      </c>
      <c r="C399" s="2">
        <v>43686</v>
      </c>
      <c r="D399" s="1">
        <v>265.75</v>
      </c>
      <c r="E399" s="1">
        <v>266</v>
      </c>
      <c r="F399" s="1">
        <v>268.7</v>
      </c>
      <c r="G399" s="1">
        <v>262.85000000000002</v>
      </c>
      <c r="H399" s="1">
        <v>263.64999999999998</v>
      </c>
      <c r="I399" s="1">
        <v>263.5</v>
      </c>
      <c r="J399" s="1">
        <v>265.37</v>
      </c>
      <c r="K399" s="1">
        <v>3530499</v>
      </c>
      <c r="L399" s="1">
        <v>936877479.70000005</v>
      </c>
      <c r="M399" s="1">
        <v>68610</v>
      </c>
      <c r="N399" s="3">
        <f>IF(ISERR(LN(Table1835[[#This Row],[Close Price]]/I398)),"-",LN(Table1835[[#This Row],[Close Price]]/I398))</f>
        <v>-8.5026492406403472E-3</v>
      </c>
    </row>
    <row r="400" spans="1:14" x14ac:dyDescent="0.3">
      <c r="A400" s="1" t="s">
        <v>42</v>
      </c>
      <c r="B400" s="1" t="s">
        <v>14</v>
      </c>
      <c r="C400" s="2">
        <v>43690</v>
      </c>
      <c r="D400" s="1">
        <v>263.5</v>
      </c>
      <c r="E400" s="1">
        <v>264.89999999999998</v>
      </c>
      <c r="F400" s="1">
        <v>264.89999999999998</v>
      </c>
      <c r="G400" s="1">
        <v>258</v>
      </c>
      <c r="H400" s="1">
        <v>258.5</v>
      </c>
      <c r="I400" s="1">
        <v>258.5</v>
      </c>
      <c r="J400" s="1">
        <v>260.02999999999997</v>
      </c>
      <c r="K400" s="1">
        <v>2190450</v>
      </c>
      <c r="L400" s="1">
        <v>569589785.64999998</v>
      </c>
      <c r="M400" s="1">
        <v>30173</v>
      </c>
      <c r="N400" s="3">
        <f>IF(ISERR(LN(Table1835[[#This Row],[Close Price]]/I399)),"-",LN(Table1835[[#This Row],[Close Price]]/I399))</f>
        <v>-1.9157674032933145E-2</v>
      </c>
    </row>
    <row r="401" spans="1:14" x14ac:dyDescent="0.3">
      <c r="A401" s="1" t="s">
        <v>42</v>
      </c>
      <c r="B401" s="1" t="s">
        <v>14</v>
      </c>
      <c r="C401" s="2">
        <v>43691</v>
      </c>
      <c r="D401" s="1">
        <v>258.5</v>
      </c>
      <c r="E401" s="1">
        <v>259.8</v>
      </c>
      <c r="F401" s="1">
        <v>260.10000000000002</v>
      </c>
      <c r="G401" s="1">
        <v>250.25</v>
      </c>
      <c r="H401" s="1">
        <v>251.1</v>
      </c>
      <c r="I401" s="1">
        <v>251.05</v>
      </c>
      <c r="J401" s="1">
        <v>252.54</v>
      </c>
      <c r="K401" s="1">
        <v>4353363</v>
      </c>
      <c r="L401" s="1">
        <v>1099396043.1500001</v>
      </c>
      <c r="M401" s="1">
        <v>53518</v>
      </c>
      <c r="N401" s="3">
        <f>IF(ISERR(LN(Table1835[[#This Row],[Close Price]]/I400)),"-",LN(Table1835[[#This Row],[Close Price]]/I400))</f>
        <v>-2.9243571467769281E-2</v>
      </c>
    </row>
    <row r="402" spans="1:14" x14ac:dyDescent="0.3">
      <c r="A402" s="1" t="s">
        <v>42</v>
      </c>
      <c r="B402" s="1" t="s">
        <v>14</v>
      </c>
      <c r="C402" s="2">
        <v>43693</v>
      </c>
      <c r="D402" s="1">
        <v>251.05</v>
      </c>
      <c r="E402" s="1">
        <v>250</v>
      </c>
      <c r="F402" s="1">
        <v>251</v>
      </c>
      <c r="G402" s="1">
        <v>245.05</v>
      </c>
      <c r="H402" s="1">
        <v>249.6</v>
      </c>
      <c r="I402" s="1">
        <v>249.2</v>
      </c>
      <c r="J402" s="1">
        <v>248.45</v>
      </c>
      <c r="K402" s="1">
        <v>4972435</v>
      </c>
      <c r="L402" s="1">
        <v>1235380212.3499999</v>
      </c>
      <c r="M402" s="1">
        <v>62099</v>
      </c>
      <c r="N402" s="3">
        <f>IF(ISERR(LN(Table1835[[#This Row],[Close Price]]/I401)),"-",LN(Table1835[[#This Row],[Close Price]]/I401))</f>
        <v>-7.396335567416556E-3</v>
      </c>
    </row>
    <row r="403" spans="1:14" x14ac:dyDescent="0.3">
      <c r="A403" s="1" t="s">
        <v>42</v>
      </c>
      <c r="B403" s="1" t="s">
        <v>14</v>
      </c>
      <c r="C403" s="2">
        <v>43696</v>
      </c>
      <c r="D403" s="1">
        <v>249.2</v>
      </c>
      <c r="E403" s="1">
        <v>250.3</v>
      </c>
      <c r="F403" s="1">
        <v>253.2</v>
      </c>
      <c r="G403" s="1">
        <v>250</v>
      </c>
      <c r="H403" s="1">
        <v>252.25</v>
      </c>
      <c r="I403" s="1">
        <v>252.1</v>
      </c>
      <c r="J403" s="1">
        <v>251.74</v>
      </c>
      <c r="K403" s="1">
        <v>2770076</v>
      </c>
      <c r="L403" s="1">
        <v>697328270.89999998</v>
      </c>
      <c r="M403" s="1">
        <v>32393</v>
      </c>
      <c r="N403" s="3">
        <f>IF(ISERR(LN(Table1835[[#This Row],[Close Price]]/I402)),"-",LN(Table1835[[#This Row],[Close Price]]/I402))</f>
        <v>1.1570047280576005E-2</v>
      </c>
    </row>
    <row r="404" spans="1:14" x14ac:dyDescent="0.3">
      <c r="A404" s="1" t="s">
        <v>42</v>
      </c>
      <c r="B404" s="1" t="s">
        <v>14</v>
      </c>
      <c r="C404" s="2">
        <v>43697</v>
      </c>
      <c r="D404" s="1">
        <v>252.1</v>
      </c>
      <c r="E404" s="1">
        <v>253.3</v>
      </c>
      <c r="F404" s="1">
        <v>259.10000000000002</v>
      </c>
      <c r="G404" s="1">
        <v>252.2</v>
      </c>
      <c r="H404" s="1">
        <v>253.95</v>
      </c>
      <c r="I404" s="1">
        <v>253.3</v>
      </c>
      <c r="J404" s="1">
        <v>255.39</v>
      </c>
      <c r="K404" s="1">
        <v>7965121</v>
      </c>
      <c r="L404" s="1">
        <v>2034180927.0999999</v>
      </c>
      <c r="M404" s="1">
        <v>62148</v>
      </c>
      <c r="N404" s="3">
        <f>IF(ISERR(LN(Table1835[[#This Row],[Close Price]]/I403)),"-",LN(Table1835[[#This Row],[Close Price]]/I403))</f>
        <v>4.7487228137554315E-3</v>
      </c>
    </row>
    <row r="405" spans="1:14" x14ac:dyDescent="0.3">
      <c r="A405" s="1" t="s">
        <v>42</v>
      </c>
      <c r="B405" s="1" t="s">
        <v>14</v>
      </c>
      <c r="C405" s="2">
        <v>43698</v>
      </c>
      <c r="D405" s="1">
        <v>253.3</v>
      </c>
      <c r="E405" s="1">
        <v>253.5</v>
      </c>
      <c r="F405" s="1">
        <v>254.9</v>
      </c>
      <c r="G405" s="1">
        <v>251.1</v>
      </c>
      <c r="H405" s="1">
        <v>252.3</v>
      </c>
      <c r="I405" s="1">
        <v>252.4</v>
      </c>
      <c r="J405" s="1">
        <v>252.9</v>
      </c>
      <c r="K405" s="1">
        <v>3413265</v>
      </c>
      <c r="L405" s="1">
        <v>863217602.60000002</v>
      </c>
      <c r="M405" s="1">
        <v>31762</v>
      </c>
      <c r="N405" s="3">
        <f>IF(ISERR(LN(Table1835[[#This Row],[Close Price]]/I404)),"-",LN(Table1835[[#This Row],[Close Price]]/I404))</f>
        <v>-3.5594263405714136E-3</v>
      </c>
    </row>
    <row r="406" spans="1:14" x14ac:dyDescent="0.3">
      <c r="A406" s="1" t="s">
        <v>42</v>
      </c>
      <c r="B406" s="1" t="s">
        <v>14</v>
      </c>
      <c r="C406" s="2">
        <v>43699</v>
      </c>
      <c r="D406" s="1">
        <v>252.4</v>
      </c>
      <c r="E406" s="1">
        <v>252</v>
      </c>
      <c r="F406" s="1">
        <v>253.5</v>
      </c>
      <c r="G406" s="1">
        <v>248.5</v>
      </c>
      <c r="H406" s="1">
        <v>251.95</v>
      </c>
      <c r="I406" s="1">
        <v>252.05</v>
      </c>
      <c r="J406" s="1">
        <v>251.41</v>
      </c>
      <c r="K406" s="1">
        <v>3369902</v>
      </c>
      <c r="L406" s="1">
        <v>847233205.10000002</v>
      </c>
      <c r="M406" s="1">
        <v>33399</v>
      </c>
      <c r="N406" s="3">
        <f>IF(ISERR(LN(Table1835[[#This Row],[Close Price]]/I405)),"-",LN(Table1835[[#This Row],[Close Price]]/I405))</f>
        <v>-1.3876501384182034E-3</v>
      </c>
    </row>
    <row r="407" spans="1:14" x14ac:dyDescent="0.3">
      <c r="A407" s="1" t="s">
        <v>42</v>
      </c>
      <c r="B407" s="1" t="s">
        <v>14</v>
      </c>
      <c r="C407" s="2">
        <v>43700</v>
      </c>
      <c r="D407" s="1">
        <v>252.05</v>
      </c>
      <c r="E407" s="1">
        <v>252.95</v>
      </c>
      <c r="F407" s="1">
        <v>257.10000000000002</v>
      </c>
      <c r="G407" s="1">
        <v>249.55</v>
      </c>
      <c r="H407" s="1">
        <v>253</v>
      </c>
      <c r="I407" s="1">
        <v>251.4</v>
      </c>
      <c r="J407" s="1">
        <v>253.77</v>
      </c>
      <c r="K407" s="1">
        <v>4896969</v>
      </c>
      <c r="L407" s="1">
        <v>1242707862.9000001</v>
      </c>
      <c r="M407" s="1">
        <v>58275</v>
      </c>
      <c r="N407" s="3">
        <f>IF(ISERR(LN(Table1835[[#This Row],[Close Price]]/I406)),"-",LN(Table1835[[#This Row],[Close Price]]/I406))</f>
        <v>-2.5821843724927762E-3</v>
      </c>
    </row>
    <row r="408" spans="1:14" x14ac:dyDescent="0.3">
      <c r="A408" s="1" t="s">
        <v>42</v>
      </c>
      <c r="B408" s="1" t="s">
        <v>14</v>
      </c>
      <c r="C408" s="2">
        <v>43703</v>
      </c>
      <c r="D408" s="1">
        <v>251.4</v>
      </c>
      <c r="E408" s="1">
        <v>252.4</v>
      </c>
      <c r="F408" s="1">
        <v>252.95</v>
      </c>
      <c r="G408" s="1">
        <v>247.85</v>
      </c>
      <c r="H408" s="1">
        <v>249.2</v>
      </c>
      <c r="I408" s="1">
        <v>249.1</v>
      </c>
      <c r="J408" s="1">
        <v>250.07</v>
      </c>
      <c r="K408" s="1">
        <v>3264710</v>
      </c>
      <c r="L408" s="1">
        <v>816403410.45000005</v>
      </c>
      <c r="M408" s="1">
        <v>48179</v>
      </c>
      <c r="N408" s="3">
        <f>IF(ISERR(LN(Table1835[[#This Row],[Close Price]]/I407)),"-",LN(Table1835[[#This Row],[Close Price]]/I407))</f>
        <v>-9.1908738880123343E-3</v>
      </c>
    </row>
    <row r="409" spans="1:14" x14ac:dyDescent="0.3">
      <c r="A409" s="1" t="s">
        <v>42</v>
      </c>
      <c r="B409" s="1" t="s">
        <v>14</v>
      </c>
      <c r="C409" s="2">
        <v>43704</v>
      </c>
      <c r="D409" s="1">
        <v>249.1</v>
      </c>
      <c r="E409" s="1">
        <v>248.7</v>
      </c>
      <c r="F409" s="1">
        <v>251.65</v>
      </c>
      <c r="G409" s="1">
        <v>247.1</v>
      </c>
      <c r="H409" s="1">
        <v>249.9</v>
      </c>
      <c r="I409" s="1">
        <v>250.1</v>
      </c>
      <c r="J409" s="1">
        <v>250.03</v>
      </c>
      <c r="K409" s="1">
        <v>4022551</v>
      </c>
      <c r="L409" s="1">
        <v>1005761498.1</v>
      </c>
      <c r="M409" s="1">
        <v>55059</v>
      </c>
      <c r="N409" s="3">
        <f>IF(ISERR(LN(Table1835[[#This Row],[Close Price]]/I408)),"-",LN(Table1835[[#This Row],[Close Price]]/I408))</f>
        <v>4.0064156154385787E-3</v>
      </c>
    </row>
    <row r="410" spans="1:14" x14ac:dyDescent="0.3">
      <c r="A410" s="1" t="s">
        <v>42</v>
      </c>
      <c r="B410" s="1" t="s">
        <v>14</v>
      </c>
      <c r="C410" s="2">
        <v>43705</v>
      </c>
      <c r="D410" s="1">
        <v>250.1</v>
      </c>
      <c r="E410" s="1">
        <v>250.1</v>
      </c>
      <c r="F410" s="1">
        <v>253.2</v>
      </c>
      <c r="G410" s="1">
        <v>248.1</v>
      </c>
      <c r="H410" s="1">
        <v>249.8</v>
      </c>
      <c r="I410" s="1">
        <v>249.25</v>
      </c>
      <c r="J410" s="1">
        <v>250.12</v>
      </c>
      <c r="K410" s="1">
        <v>2681657</v>
      </c>
      <c r="L410" s="1">
        <v>670727170.25</v>
      </c>
      <c r="M410" s="1">
        <v>28734</v>
      </c>
      <c r="N410" s="3">
        <f>IF(ISERR(LN(Table1835[[#This Row],[Close Price]]/I409)),"-",LN(Table1835[[#This Row],[Close Price]]/I409))</f>
        <v>-3.4044290416256418E-3</v>
      </c>
    </row>
    <row r="411" spans="1:14" x14ac:dyDescent="0.3">
      <c r="A411" s="1" t="s">
        <v>42</v>
      </c>
      <c r="B411" s="1" t="s">
        <v>14</v>
      </c>
      <c r="C411" s="2">
        <v>43706</v>
      </c>
      <c r="D411" s="1">
        <v>249.25</v>
      </c>
      <c r="E411" s="1">
        <v>247.05</v>
      </c>
      <c r="F411" s="1">
        <v>250.25</v>
      </c>
      <c r="G411" s="1">
        <v>247.05</v>
      </c>
      <c r="H411" s="1">
        <v>248.3</v>
      </c>
      <c r="I411" s="1">
        <v>248.8</v>
      </c>
      <c r="J411" s="1">
        <v>248.74</v>
      </c>
      <c r="K411" s="1">
        <v>2719051</v>
      </c>
      <c r="L411" s="1">
        <v>676340742</v>
      </c>
      <c r="M411" s="1">
        <v>28599</v>
      </c>
      <c r="N411" s="3">
        <f>IF(ISERR(LN(Table1835[[#This Row],[Close Price]]/I410)),"-",LN(Table1835[[#This Row],[Close Price]]/I410))</f>
        <v>-1.8070479769232886E-3</v>
      </c>
    </row>
    <row r="412" spans="1:14" x14ac:dyDescent="0.3">
      <c r="A412" s="1" t="s">
        <v>42</v>
      </c>
      <c r="B412" s="1" t="s">
        <v>14</v>
      </c>
      <c r="C412" s="2">
        <v>43707</v>
      </c>
      <c r="D412" s="1">
        <v>248.8</v>
      </c>
      <c r="E412" s="1">
        <v>250.1</v>
      </c>
      <c r="F412" s="1">
        <v>255.25</v>
      </c>
      <c r="G412" s="1">
        <v>249.15</v>
      </c>
      <c r="H412" s="1">
        <v>254</v>
      </c>
      <c r="I412" s="1">
        <v>254.4</v>
      </c>
      <c r="J412" s="1">
        <v>252.35</v>
      </c>
      <c r="K412" s="1">
        <v>4184013</v>
      </c>
      <c r="L412" s="1">
        <v>1055836640.2</v>
      </c>
      <c r="M412" s="1">
        <v>47126</v>
      </c>
      <c r="N412" s="3">
        <f>IF(ISERR(LN(Table1835[[#This Row],[Close Price]]/I411)),"-",LN(Table1835[[#This Row],[Close Price]]/I411))</f>
        <v>2.2258470600942697E-2</v>
      </c>
    </row>
    <row r="413" spans="1:14" x14ac:dyDescent="0.3">
      <c r="A413" s="1" t="s">
        <v>42</v>
      </c>
      <c r="B413" s="1" t="s">
        <v>14</v>
      </c>
      <c r="C413" s="2">
        <v>43711</v>
      </c>
      <c r="D413" s="1">
        <v>254.4</v>
      </c>
      <c r="E413" s="1">
        <v>254.1</v>
      </c>
      <c r="F413" s="1">
        <v>255.35</v>
      </c>
      <c r="G413" s="1">
        <v>252.55</v>
      </c>
      <c r="H413" s="1">
        <v>253.4</v>
      </c>
      <c r="I413" s="1">
        <v>253.65</v>
      </c>
      <c r="J413" s="1">
        <v>253.83</v>
      </c>
      <c r="K413" s="1">
        <v>2205559</v>
      </c>
      <c r="L413" s="1">
        <v>559841906.5</v>
      </c>
      <c r="M413" s="1">
        <v>41902</v>
      </c>
      <c r="N413" s="3">
        <f>IF(ISERR(LN(Table1835[[#This Row],[Close Price]]/I412)),"-",LN(Table1835[[#This Row],[Close Price]]/I412))</f>
        <v>-2.9524674532680891E-3</v>
      </c>
    </row>
    <row r="414" spans="1:14" x14ac:dyDescent="0.3">
      <c r="A414" s="1" t="s">
        <v>42</v>
      </c>
      <c r="B414" s="1" t="s">
        <v>14</v>
      </c>
      <c r="C414" s="2">
        <v>43712</v>
      </c>
      <c r="D414" s="1">
        <v>253.65</v>
      </c>
      <c r="E414" s="1">
        <v>251.5</v>
      </c>
      <c r="F414" s="1">
        <v>256.85000000000002</v>
      </c>
      <c r="G414" s="1">
        <v>251.3</v>
      </c>
      <c r="H414" s="1">
        <v>256.10000000000002</v>
      </c>
      <c r="I414" s="1">
        <v>256.05</v>
      </c>
      <c r="J414" s="1">
        <v>255.39</v>
      </c>
      <c r="K414" s="1">
        <v>3303331</v>
      </c>
      <c r="L414" s="1">
        <v>843652553.75</v>
      </c>
      <c r="M414" s="1">
        <v>52403</v>
      </c>
      <c r="N414" s="3">
        <f>IF(ISERR(LN(Table1835[[#This Row],[Close Price]]/I413)),"-",LN(Table1835[[#This Row],[Close Price]]/I413))</f>
        <v>9.4173738958602451E-3</v>
      </c>
    </row>
    <row r="415" spans="1:14" x14ac:dyDescent="0.3">
      <c r="A415" s="1" t="s">
        <v>42</v>
      </c>
      <c r="B415" s="1" t="s">
        <v>14</v>
      </c>
      <c r="C415" s="2">
        <v>43713</v>
      </c>
      <c r="D415" s="1">
        <v>256.05</v>
      </c>
      <c r="E415" s="1">
        <v>258.89999999999998</v>
      </c>
      <c r="F415" s="1">
        <v>258.89999999999998</v>
      </c>
      <c r="G415" s="1">
        <v>254.5</v>
      </c>
      <c r="H415" s="1">
        <v>255.6</v>
      </c>
      <c r="I415" s="1">
        <v>255.6</v>
      </c>
      <c r="J415" s="1">
        <v>256.64</v>
      </c>
      <c r="K415" s="1">
        <v>4405617</v>
      </c>
      <c r="L415" s="1">
        <v>1130677031.5</v>
      </c>
      <c r="M415" s="1">
        <v>64602</v>
      </c>
      <c r="N415" s="3">
        <f>IF(ISERR(LN(Table1835[[#This Row],[Close Price]]/I414)),"-",LN(Table1835[[#This Row],[Close Price]]/I414))</f>
        <v>-1.7590154051796698E-3</v>
      </c>
    </row>
    <row r="416" spans="1:14" x14ac:dyDescent="0.3">
      <c r="A416" s="1" t="s">
        <v>42</v>
      </c>
      <c r="B416" s="1" t="s">
        <v>14</v>
      </c>
      <c r="C416" s="2">
        <v>43714</v>
      </c>
      <c r="D416" s="1">
        <v>255.6</v>
      </c>
      <c r="E416" s="1">
        <v>255.35</v>
      </c>
      <c r="F416" s="1">
        <v>257.3</v>
      </c>
      <c r="G416" s="1">
        <v>248.8</v>
      </c>
      <c r="H416" s="1">
        <v>251.75</v>
      </c>
      <c r="I416" s="1">
        <v>252</v>
      </c>
      <c r="J416" s="1">
        <v>251.8</v>
      </c>
      <c r="K416" s="1">
        <v>11436052</v>
      </c>
      <c r="L416" s="1">
        <v>2879625796.3499999</v>
      </c>
      <c r="M416" s="1">
        <v>96939</v>
      </c>
      <c r="N416" s="3">
        <f>IF(ISERR(LN(Table1835[[#This Row],[Close Price]]/I415)),"-",LN(Table1835[[#This Row],[Close Price]]/I415))</f>
        <v>-1.4184634991956413E-2</v>
      </c>
    </row>
    <row r="417" spans="1:14" x14ac:dyDescent="0.3">
      <c r="A417" s="1" t="s">
        <v>42</v>
      </c>
      <c r="B417" s="1" t="s">
        <v>14</v>
      </c>
      <c r="C417" s="2">
        <v>43717</v>
      </c>
      <c r="D417" s="1">
        <v>252</v>
      </c>
      <c r="E417" s="1">
        <v>251.4</v>
      </c>
      <c r="F417" s="1">
        <v>256.10000000000002</v>
      </c>
      <c r="G417" s="1">
        <v>250.35</v>
      </c>
      <c r="H417" s="1">
        <v>255.8</v>
      </c>
      <c r="I417" s="1">
        <v>255.6</v>
      </c>
      <c r="J417" s="1">
        <v>254.22</v>
      </c>
      <c r="K417" s="1">
        <v>5790956</v>
      </c>
      <c r="L417" s="1">
        <v>1472204264.3</v>
      </c>
      <c r="M417" s="1">
        <v>75201</v>
      </c>
      <c r="N417" s="3">
        <f>IF(ISERR(LN(Table1835[[#This Row],[Close Price]]/I416)),"-",LN(Table1835[[#This Row],[Close Price]]/I416))</f>
        <v>1.4184634991956381E-2</v>
      </c>
    </row>
    <row r="418" spans="1:14" x14ac:dyDescent="0.3">
      <c r="A418" s="1" t="s">
        <v>42</v>
      </c>
      <c r="B418" s="1" t="s">
        <v>14</v>
      </c>
      <c r="C418" s="2">
        <v>43719</v>
      </c>
      <c r="D418" s="1">
        <v>255.6</v>
      </c>
      <c r="E418" s="1">
        <v>254</v>
      </c>
      <c r="F418" s="1">
        <v>255</v>
      </c>
      <c r="G418" s="1">
        <v>247.35</v>
      </c>
      <c r="H418" s="1">
        <v>248.15</v>
      </c>
      <c r="I418" s="1">
        <v>248.15</v>
      </c>
      <c r="J418" s="1">
        <v>249.92</v>
      </c>
      <c r="K418" s="1">
        <v>9799112</v>
      </c>
      <c r="L418" s="1">
        <v>2448999798.5999999</v>
      </c>
      <c r="M418" s="1">
        <v>105307</v>
      </c>
      <c r="N418" s="3">
        <f>IF(ISERR(LN(Table1835[[#This Row],[Close Price]]/I417)),"-",LN(Table1835[[#This Row],[Close Price]]/I417))</f>
        <v>-2.9580320469929932E-2</v>
      </c>
    </row>
    <row r="419" spans="1:14" x14ac:dyDescent="0.3">
      <c r="A419" s="1" t="s">
        <v>42</v>
      </c>
      <c r="B419" s="1" t="s">
        <v>14</v>
      </c>
      <c r="C419" s="2">
        <v>43720</v>
      </c>
      <c r="D419" s="1">
        <v>248.15</v>
      </c>
      <c r="E419" s="1">
        <v>245.7</v>
      </c>
      <c r="F419" s="1">
        <v>248.5</v>
      </c>
      <c r="G419" s="1">
        <v>244</v>
      </c>
      <c r="H419" s="1">
        <v>244.25</v>
      </c>
      <c r="I419" s="1">
        <v>244.55</v>
      </c>
      <c r="J419" s="1">
        <v>245.84</v>
      </c>
      <c r="K419" s="1">
        <v>4664757</v>
      </c>
      <c r="L419" s="1">
        <v>1146798356.8</v>
      </c>
      <c r="M419" s="1">
        <v>55563</v>
      </c>
      <c r="N419" s="3">
        <f>IF(ISERR(LN(Table1835[[#This Row],[Close Price]]/I418)),"-",LN(Table1835[[#This Row],[Close Price]]/I418))</f>
        <v>-1.4613615048083641E-2</v>
      </c>
    </row>
    <row r="420" spans="1:14" x14ac:dyDescent="0.3">
      <c r="A420" s="1" t="s">
        <v>42</v>
      </c>
      <c r="B420" s="1" t="s">
        <v>14</v>
      </c>
      <c r="C420" s="2">
        <v>43721</v>
      </c>
      <c r="D420" s="1">
        <v>244.55</v>
      </c>
      <c r="E420" s="1">
        <v>245</v>
      </c>
      <c r="F420" s="1">
        <v>247.4</v>
      </c>
      <c r="G420" s="1">
        <v>243.2</v>
      </c>
      <c r="H420" s="1">
        <v>245.2</v>
      </c>
      <c r="I420" s="1">
        <v>245.35</v>
      </c>
      <c r="J420" s="1">
        <v>245.06</v>
      </c>
      <c r="K420" s="1">
        <v>3810120</v>
      </c>
      <c r="L420" s="1">
        <v>933689335.54999995</v>
      </c>
      <c r="M420" s="1">
        <v>50096</v>
      </c>
      <c r="N420" s="3">
        <f>IF(ISERR(LN(Table1835[[#This Row],[Close Price]]/I419)),"-",LN(Table1835[[#This Row],[Close Price]]/I419))</f>
        <v>3.2659755505460284E-3</v>
      </c>
    </row>
    <row r="421" spans="1:14" x14ac:dyDescent="0.3">
      <c r="A421" s="1" t="s">
        <v>42</v>
      </c>
      <c r="B421" s="1" t="s">
        <v>14</v>
      </c>
      <c r="C421" s="2">
        <v>43724</v>
      </c>
      <c r="D421" s="1">
        <v>245.35</v>
      </c>
      <c r="E421" s="1">
        <v>245.1</v>
      </c>
      <c r="F421" s="1">
        <v>247.85</v>
      </c>
      <c r="G421" s="1">
        <v>244.1</v>
      </c>
      <c r="H421" s="1">
        <v>246.85</v>
      </c>
      <c r="I421" s="1">
        <v>247.1</v>
      </c>
      <c r="J421" s="1">
        <v>246.2</v>
      </c>
      <c r="K421" s="1">
        <v>3975191</v>
      </c>
      <c r="L421" s="1">
        <v>978673061.75</v>
      </c>
      <c r="M421" s="1">
        <v>41457</v>
      </c>
      <c r="N421" s="3">
        <f>IF(ISERR(LN(Table1835[[#This Row],[Close Price]]/I420)),"-",LN(Table1835[[#This Row],[Close Price]]/I420))</f>
        <v>7.1073504586520184E-3</v>
      </c>
    </row>
    <row r="422" spans="1:14" x14ac:dyDescent="0.3">
      <c r="A422" s="1" t="s">
        <v>42</v>
      </c>
      <c r="B422" s="1" t="s">
        <v>14</v>
      </c>
      <c r="C422" s="2">
        <v>43725</v>
      </c>
      <c r="D422" s="1">
        <v>247.1</v>
      </c>
      <c r="E422" s="1">
        <v>246.95</v>
      </c>
      <c r="F422" s="1">
        <v>247.4</v>
      </c>
      <c r="G422" s="1">
        <v>243.7</v>
      </c>
      <c r="H422" s="1">
        <v>244.5</v>
      </c>
      <c r="I422" s="1">
        <v>244.15</v>
      </c>
      <c r="J422" s="1">
        <v>244.96</v>
      </c>
      <c r="K422" s="1">
        <v>3164765</v>
      </c>
      <c r="L422" s="1">
        <v>775235026.54999995</v>
      </c>
      <c r="M422" s="1">
        <v>84375</v>
      </c>
      <c r="N422" s="3">
        <f>IF(ISERR(LN(Table1835[[#This Row],[Close Price]]/I421)),"-",LN(Table1835[[#This Row],[Close Price]]/I421))</f>
        <v>-1.201032248689504E-2</v>
      </c>
    </row>
    <row r="423" spans="1:14" x14ac:dyDescent="0.3">
      <c r="A423" s="1" t="s">
        <v>42</v>
      </c>
      <c r="B423" s="1" t="s">
        <v>14</v>
      </c>
      <c r="C423" s="2">
        <v>43726</v>
      </c>
      <c r="D423" s="1">
        <v>244.15</v>
      </c>
      <c r="E423" s="1">
        <v>245.4</v>
      </c>
      <c r="F423" s="1">
        <v>245.95</v>
      </c>
      <c r="G423" s="1">
        <v>243.3</v>
      </c>
      <c r="H423" s="1">
        <v>244.25</v>
      </c>
      <c r="I423" s="1">
        <v>244.3</v>
      </c>
      <c r="J423" s="1">
        <v>244.57</v>
      </c>
      <c r="K423" s="1">
        <v>2526280</v>
      </c>
      <c r="L423" s="1">
        <v>617847836.25</v>
      </c>
      <c r="M423" s="1">
        <v>36229</v>
      </c>
      <c r="N423" s="3">
        <f>IF(ISERR(LN(Table1835[[#This Row],[Close Price]]/I422)),"-",LN(Table1835[[#This Row],[Close Price]]/I422))</f>
        <v>6.1418775602562229E-4</v>
      </c>
    </row>
    <row r="424" spans="1:14" x14ac:dyDescent="0.3">
      <c r="A424" s="1" t="s">
        <v>42</v>
      </c>
      <c r="B424" s="1" t="s">
        <v>14</v>
      </c>
      <c r="C424" s="2">
        <v>43727</v>
      </c>
      <c r="D424" s="1">
        <v>244.3</v>
      </c>
      <c r="E424" s="1">
        <v>245.25</v>
      </c>
      <c r="F424" s="1">
        <v>245.85</v>
      </c>
      <c r="G424" s="1">
        <v>240.25</v>
      </c>
      <c r="H424" s="1">
        <v>241.1</v>
      </c>
      <c r="I424" s="1">
        <v>241.5</v>
      </c>
      <c r="J424" s="1">
        <v>242.42</v>
      </c>
      <c r="K424" s="1">
        <v>2568837</v>
      </c>
      <c r="L424" s="1">
        <v>622727095.5</v>
      </c>
      <c r="M424" s="1">
        <v>44744</v>
      </c>
      <c r="N424" s="3">
        <f>IF(ISERR(LN(Table1835[[#This Row],[Close Price]]/I423)),"-",LN(Table1835[[#This Row],[Close Price]]/I423))</f>
        <v>-1.1527505171067496E-2</v>
      </c>
    </row>
    <row r="425" spans="1:14" x14ac:dyDescent="0.3">
      <c r="A425" s="1" t="s">
        <v>42</v>
      </c>
      <c r="B425" s="1" t="s">
        <v>14</v>
      </c>
      <c r="C425" s="2">
        <v>43728</v>
      </c>
      <c r="D425" s="1">
        <v>241.5</v>
      </c>
      <c r="E425" s="1">
        <v>241.9</v>
      </c>
      <c r="F425" s="1">
        <v>248.7</v>
      </c>
      <c r="G425" s="1">
        <v>240.5</v>
      </c>
      <c r="H425" s="1">
        <v>246.15</v>
      </c>
      <c r="I425" s="1">
        <v>245.95</v>
      </c>
      <c r="J425" s="1">
        <v>244.87</v>
      </c>
      <c r="K425" s="1">
        <v>6196250</v>
      </c>
      <c r="L425" s="1">
        <v>1517269341.55</v>
      </c>
      <c r="M425" s="1">
        <v>75320</v>
      </c>
      <c r="N425" s="3">
        <f>IF(ISERR(LN(Table1835[[#This Row],[Close Price]]/I424)),"-",LN(Table1835[[#This Row],[Close Price]]/I424))</f>
        <v>1.825879014872147E-2</v>
      </c>
    </row>
    <row r="426" spans="1:14" x14ac:dyDescent="0.3">
      <c r="A426" s="1" t="s">
        <v>42</v>
      </c>
      <c r="B426" s="1" t="s">
        <v>14</v>
      </c>
      <c r="C426" s="2">
        <v>43731</v>
      </c>
      <c r="D426" s="1">
        <v>245.95</v>
      </c>
      <c r="E426" s="1">
        <v>247.7</v>
      </c>
      <c r="F426" s="1">
        <v>248</v>
      </c>
      <c r="G426" s="1">
        <v>236.5</v>
      </c>
      <c r="H426" s="1">
        <v>239.15</v>
      </c>
      <c r="I426" s="1">
        <v>239.35</v>
      </c>
      <c r="J426" s="1">
        <v>239.56</v>
      </c>
      <c r="K426" s="1">
        <v>6776981</v>
      </c>
      <c r="L426" s="1">
        <v>1623505824.95</v>
      </c>
      <c r="M426" s="1">
        <v>93402</v>
      </c>
      <c r="N426" s="3">
        <f>IF(ISERR(LN(Table1835[[#This Row],[Close Price]]/I425)),"-",LN(Table1835[[#This Row],[Close Price]]/I425))</f>
        <v>-2.7201347402830763E-2</v>
      </c>
    </row>
    <row r="427" spans="1:14" x14ac:dyDescent="0.3">
      <c r="A427" s="1" t="s">
        <v>42</v>
      </c>
      <c r="B427" s="1" t="s">
        <v>14</v>
      </c>
      <c r="C427" s="2">
        <v>43732</v>
      </c>
      <c r="D427" s="1">
        <v>239.35</v>
      </c>
      <c r="E427" s="1">
        <v>240.9</v>
      </c>
      <c r="F427" s="1">
        <v>242.95</v>
      </c>
      <c r="G427" s="1">
        <v>239.5</v>
      </c>
      <c r="H427" s="1">
        <v>240.65</v>
      </c>
      <c r="I427" s="1">
        <v>240.7</v>
      </c>
      <c r="J427" s="1">
        <v>241.38</v>
      </c>
      <c r="K427" s="1">
        <v>5768331</v>
      </c>
      <c r="L427" s="1">
        <v>1392378037.95</v>
      </c>
      <c r="M427" s="1">
        <v>84690</v>
      </c>
      <c r="N427" s="3">
        <f>IF(ISERR(LN(Table1835[[#This Row],[Close Price]]/I426)),"-",LN(Table1835[[#This Row],[Close Price]]/I426))</f>
        <v>5.624428950508303E-3</v>
      </c>
    </row>
    <row r="428" spans="1:14" x14ac:dyDescent="0.3">
      <c r="A428" s="1" t="s">
        <v>42</v>
      </c>
      <c r="B428" s="1" t="s">
        <v>14</v>
      </c>
      <c r="C428" s="2">
        <v>43733</v>
      </c>
      <c r="D428" s="1">
        <v>240.7</v>
      </c>
      <c r="E428" s="1">
        <v>240.5</v>
      </c>
      <c r="F428" s="1">
        <v>241.35</v>
      </c>
      <c r="G428" s="1">
        <v>238</v>
      </c>
      <c r="H428" s="1">
        <v>239.2</v>
      </c>
      <c r="I428" s="1">
        <v>238.8</v>
      </c>
      <c r="J428" s="1">
        <v>239.57</v>
      </c>
      <c r="K428" s="1">
        <v>3604998</v>
      </c>
      <c r="L428" s="1">
        <v>863662000.85000002</v>
      </c>
      <c r="M428" s="1">
        <v>52986</v>
      </c>
      <c r="N428" s="3">
        <f>IF(ISERR(LN(Table1835[[#This Row],[Close Price]]/I427)),"-",LN(Table1835[[#This Row],[Close Price]]/I427))</f>
        <v>-7.9249632705791079E-3</v>
      </c>
    </row>
    <row r="429" spans="1:14" x14ac:dyDescent="0.3">
      <c r="A429" s="1" t="s">
        <v>42</v>
      </c>
      <c r="B429" s="1" t="s">
        <v>14</v>
      </c>
      <c r="C429" s="2">
        <v>43734</v>
      </c>
      <c r="D429" s="1">
        <v>238.8</v>
      </c>
      <c r="E429" s="1">
        <v>239.2</v>
      </c>
      <c r="F429" s="1">
        <v>240.45</v>
      </c>
      <c r="G429" s="1">
        <v>236.55</v>
      </c>
      <c r="H429" s="1">
        <v>237.2</v>
      </c>
      <c r="I429" s="1">
        <v>237.1</v>
      </c>
      <c r="J429" s="1">
        <v>237.98</v>
      </c>
      <c r="K429" s="1">
        <v>5388740</v>
      </c>
      <c r="L429" s="1">
        <v>1282434509.25</v>
      </c>
      <c r="M429" s="1">
        <v>63452</v>
      </c>
      <c r="N429" s="3">
        <f>IF(ISERR(LN(Table1835[[#This Row],[Close Price]]/I428)),"-",LN(Table1835[[#This Row],[Close Price]]/I428))</f>
        <v>-7.1443884470872472E-3</v>
      </c>
    </row>
    <row r="430" spans="1:14" x14ac:dyDescent="0.3">
      <c r="A430" s="1" t="s">
        <v>42</v>
      </c>
      <c r="B430" s="1" t="s">
        <v>14</v>
      </c>
      <c r="C430" s="2">
        <v>43735</v>
      </c>
      <c r="D430" s="1">
        <v>237.1</v>
      </c>
      <c r="E430" s="1">
        <v>237.4</v>
      </c>
      <c r="F430" s="1">
        <v>239</v>
      </c>
      <c r="G430" s="1">
        <v>235.8</v>
      </c>
      <c r="H430" s="1">
        <v>236.55</v>
      </c>
      <c r="I430" s="1">
        <v>236.6</v>
      </c>
      <c r="J430" s="1">
        <v>237.18</v>
      </c>
      <c r="K430" s="1">
        <v>3191675</v>
      </c>
      <c r="L430" s="1">
        <v>757011073.60000002</v>
      </c>
      <c r="M430" s="1">
        <v>47790</v>
      </c>
      <c r="N430" s="3">
        <f>IF(ISERR(LN(Table1835[[#This Row],[Close Price]]/I429)),"-",LN(Table1835[[#This Row],[Close Price]]/I429))</f>
        <v>-2.1110415270733942E-3</v>
      </c>
    </row>
    <row r="431" spans="1:14" x14ac:dyDescent="0.3">
      <c r="A431" s="1" t="s">
        <v>42</v>
      </c>
      <c r="B431" s="1" t="s">
        <v>14</v>
      </c>
      <c r="C431" s="2">
        <v>43738</v>
      </c>
      <c r="D431" s="1">
        <v>236.6</v>
      </c>
      <c r="E431" s="1">
        <v>237</v>
      </c>
      <c r="F431" s="1">
        <v>240.65</v>
      </c>
      <c r="G431" s="1">
        <v>235.75</v>
      </c>
      <c r="H431" s="1">
        <v>239.9</v>
      </c>
      <c r="I431" s="1">
        <v>239.8</v>
      </c>
      <c r="J431" s="1">
        <v>238.65</v>
      </c>
      <c r="K431" s="1">
        <v>3298953</v>
      </c>
      <c r="L431" s="1">
        <v>787302194.29999995</v>
      </c>
      <c r="M431" s="1">
        <v>38845</v>
      </c>
      <c r="N431" s="3">
        <f>IF(ISERR(LN(Table1835[[#This Row],[Close Price]]/I430)),"-",LN(Table1835[[#This Row],[Close Price]]/I430))</f>
        <v>1.3434291049127503E-2</v>
      </c>
    </row>
    <row r="432" spans="1:14" x14ac:dyDescent="0.3">
      <c r="A432" s="1" t="s">
        <v>42</v>
      </c>
      <c r="B432" s="1" t="s">
        <v>14</v>
      </c>
      <c r="C432" s="2">
        <v>43739</v>
      </c>
      <c r="D432" s="1">
        <v>239.8</v>
      </c>
      <c r="E432" s="1">
        <v>240</v>
      </c>
      <c r="F432" s="1">
        <v>240.45</v>
      </c>
      <c r="G432" s="1">
        <v>232.2</v>
      </c>
      <c r="H432" s="1">
        <v>233.9</v>
      </c>
      <c r="I432" s="1">
        <v>233.5</v>
      </c>
      <c r="J432" s="1">
        <v>235.22</v>
      </c>
      <c r="K432" s="1">
        <v>4377330</v>
      </c>
      <c r="L432" s="1">
        <v>1029628174.55</v>
      </c>
      <c r="M432" s="1">
        <v>47698</v>
      </c>
      <c r="N432" s="3">
        <f>IF(ISERR(LN(Table1835[[#This Row],[Close Price]]/I431)),"-",LN(Table1835[[#This Row],[Close Price]]/I431))</f>
        <v>-2.6623165484461964E-2</v>
      </c>
    </row>
    <row r="433" spans="1:14" x14ac:dyDescent="0.3">
      <c r="A433" s="1" t="s">
        <v>42</v>
      </c>
      <c r="B433" s="1" t="s">
        <v>14</v>
      </c>
      <c r="C433" s="2">
        <v>43741</v>
      </c>
      <c r="D433" s="1">
        <v>233.5</v>
      </c>
      <c r="E433" s="1">
        <v>234.2</v>
      </c>
      <c r="F433" s="1">
        <v>239.6</v>
      </c>
      <c r="G433" s="1">
        <v>232.55</v>
      </c>
      <c r="H433" s="1">
        <v>236.25</v>
      </c>
      <c r="I433" s="1">
        <v>235.85</v>
      </c>
      <c r="J433" s="1">
        <v>236.84</v>
      </c>
      <c r="K433" s="1">
        <v>4785230</v>
      </c>
      <c r="L433" s="1">
        <v>1133355734.6500001</v>
      </c>
      <c r="M433" s="1">
        <v>56228</v>
      </c>
      <c r="N433" s="3">
        <f>IF(ISERR(LN(Table1835[[#This Row],[Close Price]]/I432)),"-",LN(Table1835[[#This Row],[Close Price]]/I432))</f>
        <v>1.0013932621318751E-2</v>
      </c>
    </row>
    <row r="434" spans="1:14" x14ac:dyDescent="0.3">
      <c r="A434" s="1" t="s">
        <v>42</v>
      </c>
      <c r="B434" s="1" t="s">
        <v>14</v>
      </c>
      <c r="C434" s="2">
        <v>43742</v>
      </c>
      <c r="D434" s="1">
        <v>235.85</v>
      </c>
      <c r="E434" s="1">
        <v>238</v>
      </c>
      <c r="F434" s="1">
        <v>240.9</v>
      </c>
      <c r="G434" s="1">
        <v>236.25</v>
      </c>
      <c r="H434" s="1">
        <v>238.05</v>
      </c>
      <c r="I434" s="1">
        <v>237.7</v>
      </c>
      <c r="J434" s="1">
        <v>238.78</v>
      </c>
      <c r="K434" s="1">
        <v>2975521</v>
      </c>
      <c r="L434" s="1">
        <v>710489149.75</v>
      </c>
      <c r="M434" s="1">
        <v>57248</v>
      </c>
      <c r="N434" s="3">
        <f>IF(ISERR(LN(Table1835[[#This Row],[Close Price]]/I433)),"-",LN(Table1835[[#This Row],[Close Price]]/I433))</f>
        <v>7.8133646358774546E-3</v>
      </c>
    </row>
    <row r="435" spans="1:14" x14ac:dyDescent="0.3">
      <c r="A435" s="1" t="s">
        <v>42</v>
      </c>
      <c r="B435" s="1" t="s">
        <v>14</v>
      </c>
      <c r="C435" s="2">
        <v>43745</v>
      </c>
      <c r="D435" s="1">
        <v>237.7</v>
      </c>
      <c r="E435" s="1">
        <v>238.05</v>
      </c>
      <c r="F435" s="1">
        <v>242.4</v>
      </c>
      <c r="G435" s="1">
        <v>236.2</v>
      </c>
      <c r="H435" s="1">
        <v>237.1</v>
      </c>
      <c r="I435" s="1">
        <v>237.05</v>
      </c>
      <c r="J435" s="1">
        <v>238.21</v>
      </c>
      <c r="K435" s="1">
        <v>2223668</v>
      </c>
      <c r="L435" s="1">
        <v>529699572.80000001</v>
      </c>
      <c r="M435" s="1">
        <v>34521</v>
      </c>
      <c r="N435" s="3">
        <f>IF(ISERR(LN(Table1835[[#This Row],[Close Price]]/I434)),"-",LN(Table1835[[#This Row],[Close Price]]/I434))</f>
        <v>-2.7382850180208574E-3</v>
      </c>
    </row>
    <row r="436" spans="1:14" x14ac:dyDescent="0.3">
      <c r="A436" s="1" t="s">
        <v>42</v>
      </c>
      <c r="B436" s="1" t="s">
        <v>14</v>
      </c>
      <c r="C436" s="2">
        <v>43747</v>
      </c>
      <c r="D436" s="1">
        <v>237.05</v>
      </c>
      <c r="E436" s="1">
        <v>239.25</v>
      </c>
      <c r="F436" s="1">
        <v>239.6</v>
      </c>
      <c r="G436" s="1">
        <v>236.4</v>
      </c>
      <c r="H436" s="1">
        <v>238</v>
      </c>
      <c r="I436" s="1">
        <v>237.75</v>
      </c>
      <c r="J436" s="1">
        <v>238</v>
      </c>
      <c r="K436" s="1">
        <v>2278138</v>
      </c>
      <c r="L436" s="1">
        <v>542200570.54999995</v>
      </c>
      <c r="M436" s="1">
        <v>33157</v>
      </c>
      <c r="N436" s="3">
        <f>IF(ISERR(LN(Table1835[[#This Row],[Close Price]]/I435)),"-",LN(Table1835[[#This Row],[Close Price]]/I435))</f>
        <v>2.9486120773722954E-3</v>
      </c>
    </row>
    <row r="437" spans="1:14" x14ac:dyDescent="0.3">
      <c r="A437" s="1" t="s">
        <v>42</v>
      </c>
      <c r="B437" s="1" t="s">
        <v>14</v>
      </c>
      <c r="C437" s="2">
        <v>43748</v>
      </c>
      <c r="D437" s="1">
        <v>237.75</v>
      </c>
      <c r="E437" s="1">
        <v>237.75</v>
      </c>
      <c r="F437" s="1">
        <v>239.6</v>
      </c>
      <c r="G437" s="1">
        <v>235.8</v>
      </c>
      <c r="H437" s="1">
        <v>238.5</v>
      </c>
      <c r="I437" s="1">
        <v>239.2</v>
      </c>
      <c r="J437" s="1">
        <v>237.73</v>
      </c>
      <c r="K437" s="1">
        <v>2067862</v>
      </c>
      <c r="L437" s="1">
        <v>491591617.64999998</v>
      </c>
      <c r="M437" s="1">
        <v>34518</v>
      </c>
      <c r="N437" s="3">
        <f>IF(ISERR(LN(Table1835[[#This Row],[Close Price]]/I436)),"-",LN(Table1835[[#This Row],[Close Price]]/I436))</f>
        <v>6.0803206509768585E-3</v>
      </c>
    </row>
    <row r="438" spans="1:14" x14ac:dyDescent="0.3">
      <c r="A438" s="1" t="s">
        <v>42</v>
      </c>
      <c r="B438" s="1" t="s">
        <v>14</v>
      </c>
      <c r="C438" s="2">
        <v>43749</v>
      </c>
      <c r="D438" s="1">
        <v>239.2</v>
      </c>
      <c r="E438" s="1">
        <v>237</v>
      </c>
      <c r="F438" s="1">
        <v>240.4</v>
      </c>
      <c r="G438" s="1">
        <v>236.5</v>
      </c>
      <c r="H438" s="1">
        <v>239.6</v>
      </c>
      <c r="I438" s="1">
        <v>239.45</v>
      </c>
      <c r="J438" s="1">
        <v>238.92</v>
      </c>
      <c r="K438" s="1">
        <v>2658289</v>
      </c>
      <c r="L438" s="1">
        <v>635107654.89999998</v>
      </c>
      <c r="M438" s="1">
        <v>29939</v>
      </c>
      <c r="N438" s="3">
        <f>IF(ISERR(LN(Table1835[[#This Row],[Close Price]]/I437)),"-",LN(Table1835[[#This Row],[Close Price]]/I437))</f>
        <v>1.044604712141657E-3</v>
      </c>
    </row>
    <row r="439" spans="1:14" x14ac:dyDescent="0.3">
      <c r="A439" s="1" t="s">
        <v>42</v>
      </c>
      <c r="B439" s="1" t="s">
        <v>14</v>
      </c>
      <c r="C439" s="2">
        <v>43752</v>
      </c>
      <c r="D439" s="1">
        <v>239.45</v>
      </c>
      <c r="E439" s="1">
        <v>239.8</v>
      </c>
      <c r="F439" s="1">
        <v>244.85</v>
      </c>
      <c r="G439" s="1">
        <v>238</v>
      </c>
      <c r="H439" s="1">
        <v>243.4</v>
      </c>
      <c r="I439" s="1">
        <v>243.45</v>
      </c>
      <c r="J439" s="1">
        <v>242.8</v>
      </c>
      <c r="K439" s="1">
        <v>3592137</v>
      </c>
      <c r="L439" s="1">
        <v>872161589.20000005</v>
      </c>
      <c r="M439" s="1">
        <v>31254</v>
      </c>
      <c r="N439" s="3">
        <f>IF(ISERR(LN(Table1835[[#This Row],[Close Price]]/I438)),"-",LN(Table1835[[#This Row],[Close Price]]/I438))</f>
        <v>1.6566955840091557E-2</v>
      </c>
    </row>
    <row r="440" spans="1:14" x14ac:dyDescent="0.3">
      <c r="A440" s="1" t="s">
        <v>42</v>
      </c>
      <c r="B440" s="1" t="s">
        <v>14</v>
      </c>
      <c r="C440" s="2">
        <v>43753</v>
      </c>
      <c r="D440" s="1">
        <v>243.45</v>
      </c>
      <c r="E440" s="1">
        <v>244.95</v>
      </c>
      <c r="F440" s="1">
        <v>245.5</v>
      </c>
      <c r="G440" s="1">
        <v>239.25</v>
      </c>
      <c r="H440" s="1">
        <v>243.5</v>
      </c>
      <c r="I440" s="1">
        <v>243.65</v>
      </c>
      <c r="J440" s="1">
        <v>242.85</v>
      </c>
      <c r="K440" s="1">
        <v>8551893</v>
      </c>
      <c r="L440" s="1">
        <v>2076817826.7</v>
      </c>
      <c r="M440" s="1">
        <v>70043</v>
      </c>
      <c r="N440" s="3">
        <f>IF(ISERR(LN(Table1835[[#This Row],[Close Price]]/I439)),"-",LN(Table1835[[#This Row],[Close Price]]/I439))</f>
        <v>8.2118666080541148E-4</v>
      </c>
    </row>
    <row r="441" spans="1:14" x14ac:dyDescent="0.3">
      <c r="A441" s="1" t="s">
        <v>42</v>
      </c>
      <c r="B441" s="1" t="s">
        <v>14</v>
      </c>
      <c r="C441" s="2">
        <v>43754</v>
      </c>
      <c r="D441" s="1">
        <v>243.65</v>
      </c>
      <c r="E441" s="1">
        <v>245.9</v>
      </c>
      <c r="F441" s="1">
        <v>251.7</v>
      </c>
      <c r="G441" s="1">
        <v>244</v>
      </c>
      <c r="H441" s="1">
        <v>248.9</v>
      </c>
      <c r="I441" s="1">
        <v>248.9</v>
      </c>
      <c r="J441" s="1">
        <v>249.2</v>
      </c>
      <c r="K441" s="1">
        <v>16285829</v>
      </c>
      <c r="L441" s="1">
        <v>4058396037.5500002</v>
      </c>
      <c r="M441" s="1">
        <v>143160</v>
      </c>
      <c r="N441" s="3">
        <f>IF(ISERR(LN(Table1835[[#This Row],[Close Price]]/I440)),"-",LN(Table1835[[#This Row],[Close Price]]/I440))</f>
        <v>2.1318440084031134E-2</v>
      </c>
    </row>
    <row r="442" spans="1:14" x14ac:dyDescent="0.3">
      <c r="A442" s="1" t="s">
        <v>42</v>
      </c>
      <c r="B442" s="1" t="s">
        <v>14</v>
      </c>
      <c r="C442" s="2">
        <v>43755</v>
      </c>
      <c r="D442" s="1">
        <v>248.9</v>
      </c>
      <c r="E442" s="1">
        <v>248.9</v>
      </c>
      <c r="F442" s="1">
        <v>250.15</v>
      </c>
      <c r="G442" s="1">
        <v>246.6</v>
      </c>
      <c r="H442" s="1">
        <v>248.3</v>
      </c>
      <c r="I442" s="1">
        <v>247.85</v>
      </c>
      <c r="J442" s="1">
        <v>248.03</v>
      </c>
      <c r="K442" s="1">
        <v>5162240</v>
      </c>
      <c r="L442" s="1">
        <v>1280382677.25</v>
      </c>
      <c r="M442" s="1">
        <v>69937</v>
      </c>
      <c r="N442" s="3">
        <f>IF(ISERR(LN(Table1835[[#This Row],[Close Price]]/I441)),"-",LN(Table1835[[#This Row],[Close Price]]/I441))</f>
        <v>-4.2274849069635027E-3</v>
      </c>
    </row>
    <row r="443" spans="1:14" x14ac:dyDescent="0.3">
      <c r="A443" s="1" t="s">
        <v>42</v>
      </c>
      <c r="B443" s="1" t="s">
        <v>14</v>
      </c>
      <c r="C443" s="2">
        <v>43756</v>
      </c>
      <c r="D443" s="1">
        <v>247.85</v>
      </c>
      <c r="E443" s="1">
        <v>247.85</v>
      </c>
      <c r="F443" s="1">
        <v>250.7</v>
      </c>
      <c r="G443" s="1">
        <v>247.85</v>
      </c>
      <c r="H443" s="1">
        <v>248.8</v>
      </c>
      <c r="I443" s="1">
        <v>248.9</v>
      </c>
      <c r="J443" s="1">
        <v>249.31</v>
      </c>
      <c r="K443" s="1">
        <v>2764389</v>
      </c>
      <c r="L443" s="1">
        <v>689179951.29999995</v>
      </c>
      <c r="M443" s="1">
        <v>36863</v>
      </c>
      <c r="N443" s="3">
        <f>IF(ISERR(LN(Table1835[[#This Row],[Close Price]]/I442)),"-",LN(Table1835[[#This Row],[Close Price]]/I442))</f>
        <v>4.2274849069635322E-3</v>
      </c>
    </row>
    <row r="444" spans="1:14" x14ac:dyDescent="0.3">
      <c r="A444" s="1" t="s">
        <v>42</v>
      </c>
      <c r="B444" s="1" t="s">
        <v>14</v>
      </c>
      <c r="C444" s="2">
        <v>43760</v>
      </c>
      <c r="D444" s="1">
        <v>248.9</v>
      </c>
      <c r="E444" s="1">
        <v>249</v>
      </c>
      <c r="F444" s="1">
        <v>254.45</v>
      </c>
      <c r="G444" s="1">
        <v>247.1</v>
      </c>
      <c r="H444" s="1">
        <v>253.55</v>
      </c>
      <c r="I444" s="1">
        <v>253.55</v>
      </c>
      <c r="J444" s="1">
        <v>252.9</v>
      </c>
      <c r="K444" s="1">
        <v>6273288</v>
      </c>
      <c r="L444" s="1">
        <v>1586528717.5</v>
      </c>
      <c r="M444" s="1">
        <v>84446</v>
      </c>
      <c r="N444" s="3">
        <f>IF(ISERR(LN(Table1835[[#This Row],[Close Price]]/I443)),"-",LN(Table1835[[#This Row],[Close Price]]/I443))</f>
        <v>1.8509832867481708E-2</v>
      </c>
    </row>
    <row r="445" spans="1:14" x14ac:dyDescent="0.3">
      <c r="A445" s="1" t="s">
        <v>42</v>
      </c>
      <c r="B445" s="1" t="s">
        <v>14</v>
      </c>
      <c r="C445" s="2">
        <v>43761</v>
      </c>
      <c r="D445" s="1">
        <v>253.55</v>
      </c>
      <c r="E445" s="1">
        <v>252.8</v>
      </c>
      <c r="F445" s="1">
        <v>255.55</v>
      </c>
      <c r="G445" s="1">
        <v>250.05</v>
      </c>
      <c r="H445" s="1">
        <v>254.5</v>
      </c>
      <c r="I445" s="1">
        <v>254.35</v>
      </c>
      <c r="J445" s="1">
        <v>254.19</v>
      </c>
      <c r="K445" s="1">
        <v>2674254</v>
      </c>
      <c r="L445" s="1">
        <v>679769724.70000005</v>
      </c>
      <c r="M445" s="1">
        <v>47108</v>
      </c>
      <c r="N445" s="3">
        <f>IF(ISERR(LN(Table1835[[#This Row],[Close Price]]/I444)),"-",LN(Table1835[[#This Row],[Close Price]]/I444))</f>
        <v>3.1502290277457801E-3</v>
      </c>
    </row>
    <row r="446" spans="1:14" x14ac:dyDescent="0.3">
      <c r="A446" s="1" t="s">
        <v>42</v>
      </c>
      <c r="B446" s="1" t="s">
        <v>14</v>
      </c>
      <c r="C446" s="2">
        <v>43762</v>
      </c>
      <c r="D446" s="1">
        <v>254.35</v>
      </c>
      <c r="E446" s="1">
        <v>253.9</v>
      </c>
      <c r="F446" s="1">
        <v>254.2</v>
      </c>
      <c r="G446" s="1">
        <v>249.2</v>
      </c>
      <c r="H446" s="1">
        <v>249.7</v>
      </c>
      <c r="I446" s="1">
        <v>249.6</v>
      </c>
      <c r="J446" s="1">
        <v>250.52</v>
      </c>
      <c r="K446" s="1">
        <v>3917098</v>
      </c>
      <c r="L446" s="1">
        <v>981321511.35000002</v>
      </c>
      <c r="M446" s="1">
        <v>71850</v>
      </c>
      <c r="N446" s="3">
        <f>IF(ISERR(LN(Table1835[[#This Row],[Close Price]]/I445)),"-",LN(Table1835[[#This Row],[Close Price]]/I445))</f>
        <v>-1.885163477350139E-2</v>
      </c>
    </row>
    <row r="447" spans="1:14" x14ac:dyDescent="0.3">
      <c r="A447" s="1" t="s">
        <v>42</v>
      </c>
      <c r="B447" s="1" t="s">
        <v>14</v>
      </c>
      <c r="C447" s="2">
        <v>43763</v>
      </c>
      <c r="D447" s="1">
        <v>249.6</v>
      </c>
      <c r="E447" s="1">
        <v>252.05</v>
      </c>
      <c r="F447" s="1">
        <v>253.5</v>
      </c>
      <c r="G447" s="1">
        <v>248.75</v>
      </c>
      <c r="H447" s="1">
        <v>253</v>
      </c>
      <c r="I447" s="1">
        <v>253</v>
      </c>
      <c r="J447" s="1">
        <v>251.86</v>
      </c>
      <c r="K447" s="1">
        <v>3265289</v>
      </c>
      <c r="L447" s="1">
        <v>822387334.25</v>
      </c>
      <c r="M447" s="1">
        <v>57119</v>
      </c>
      <c r="N447" s="3">
        <f>IF(ISERR(LN(Table1835[[#This Row],[Close Price]]/I446)),"-",LN(Table1835[[#This Row],[Close Price]]/I446))</f>
        <v>1.3529852232247697E-2</v>
      </c>
    </row>
    <row r="448" spans="1:14" x14ac:dyDescent="0.3">
      <c r="A448" s="1" t="s">
        <v>42</v>
      </c>
      <c r="B448" s="1" t="s">
        <v>14</v>
      </c>
      <c r="C448" s="2">
        <v>43765</v>
      </c>
      <c r="D448" s="1">
        <v>253</v>
      </c>
      <c r="E448" s="1">
        <v>254.55</v>
      </c>
      <c r="F448" s="1">
        <v>255.25</v>
      </c>
      <c r="G448" s="1">
        <v>253</v>
      </c>
      <c r="H448" s="1">
        <v>253.9</v>
      </c>
      <c r="I448" s="1">
        <v>253.65</v>
      </c>
      <c r="J448" s="1">
        <v>253.93</v>
      </c>
      <c r="K448" s="1">
        <v>315376</v>
      </c>
      <c r="L448" s="1">
        <v>80082325.900000006</v>
      </c>
      <c r="M448" s="1">
        <v>6533</v>
      </c>
      <c r="N448" s="3">
        <f>IF(ISERR(LN(Table1835[[#This Row],[Close Price]]/I447)),"-",LN(Table1835[[#This Row],[Close Price]]/I447))</f>
        <v>2.5658752851788575E-3</v>
      </c>
    </row>
    <row r="449" spans="1:14" x14ac:dyDescent="0.3">
      <c r="A449" s="1" t="s">
        <v>42</v>
      </c>
      <c r="B449" s="1" t="s">
        <v>14</v>
      </c>
      <c r="C449" s="2">
        <v>43767</v>
      </c>
      <c r="D449" s="1">
        <v>253.65</v>
      </c>
      <c r="E449" s="1">
        <v>253.65</v>
      </c>
      <c r="F449" s="1">
        <v>255.9</v>
      </c>
      <c r="G449" s="1">
        <v>252.2</v>
      </c>
      <c r="H449" s="1">
        <v>255.75</v>
      </c>
      <c r="I449" s="1">
        <v>255.2</v>
      </c>
      <c r="J449" s="1">
        <v>254.3</v>
      </c>
      <c r="K449" s="1">
        <v>3191442</v>
      </c>
      <c r="L449" s="1">
        <v>811588969.79999995</v>
      </c>
      <c r="M449" s="1">
        <v>61855</v>
      </c>
      <c r="N449" s="3">
        <f>IF(ISERR(LN(Table1835[[#This Row],[Close Price]]/I448)),"-",LN(Table1835[[#This Row],[Close Price]]/I448))</f>
        <v>6.0921874579358106E-3</v>
      </c>
    </row>
    <row r="450" spans="1:14" x14ac:dyDescent="0.3">
      <c r="A450" s="1" t="s">
        <v>42</v>
      </c>
      <c r="B450" s="1" t="s">
        <v>14</v>
      </c>
      <c r="C450" s="2">
        <v>43768</v>
      </c>
      <c r="D450" s="1">
        <v>255.2</v>
      </c>
      <c r="E450" s="1">
        <v>258</v>
      </c>
      <c r="F450" s="1">
        <v>260.89999999999998</v>
      </c>
      <c r="G450" s="1">
        <v>253.4</v>
      </c>
      <c r="H450" s="1">
        <v>254.6</v>
      </c>
      <c r="I450" s="1">
        <v>254.75</v>
      </c>
      <c r="J450" s="1">
        <v>256.69</v>
      </c>
      <c r="K450" s="1">
        <v>4059545</v>
      </c>
      <c r="L450" s="1">
        <v>1042059240.85</v>
      </c>
      <c r="M450" s="1">
        <v>58672</v>
      </c>
      <c r="N450" s="3">
        <f>IF(ISERR(LN(Table1835[[#This Row],[Close Price]]/I449)),"-",LN(Table1835[[#This Row],[Close Price]]/I449))</f>
        <v>-1.7648793678005676E-3</v>
      </c>
    </row>
    <row r="451" spans="1:14" x14ac:dyDescent="0.3">
      <c r="A451" s="1" t="s">
        <v>42</v>
      </c>
      <c r="B451" s="1" t="s">
        <v>14</v>
      </c>
      <c r="C451" s="2">
        <v>43769</v>
      </c>
      <c r="D451" s="1">
        <v>254.75</v>
      </c>
      <c r="E451" s="1">
        <v>254</v>
      </c>
      <c r="F451" s="1">
        <v>260</v>
      </c>
      <c r="G451" s="1">
        <v>253.8</v>
      </c>
      <c r="H451" s="1">
        <v>259.89999999999998</v>
      </c>
      <c r="I451" s="1">
        <v>259.3</v>
      </c>
      <c r="J451" s="1">
        <v>258.60000000000002</v>
      </c>
      <c r="K451" s="1">
        <v>3496262</v>
      </c>
      <c r="L451" s="1">
        <v>904137438.29999995</v>
      </c>
      <c r="M451" s="1">
        <v>53417</v>
      </c>
      <c r="N451" s="3">
        <f>IF(ISERR(LN(Table1835[[#This Row],[Close Price]]/I450)),"-",LN(Table1835[[#This Row],[Close Price]]/I450))</f>
        <v>1.7703020441784494E-2</v>
      </c>
    </row>
    <row r="452" spans="1:14" x14ac:dyDescent="0.3">
      <c r="A452" s="1" t="s">
        <v>42</v>
      </c>
      <c r="B452" s="1" t="s">
        <v>14</v>
      </c>
      <c r="C452" s="2">
        <v>43770</v>
      </c>
      <c r="D452" s="1">
        <v>259.3</v>
      </c>
      <c r="E452" s="1">
        <v>260.2</v>
      </c>
      <c r="F452" s="1">
        <v>261</v>
      </c>
      <c r="G452" s="1">
        <v>256.75</v>
      </c>
      <c r="H452" s="1">
        <v>258.75</v>
      </c>
      <c r="I452" s="1">
        <v>258.60000000000002</v>
      </c>
      <c r="J452" s="1">
        <v>258.52999999999997</v>
      </c>
      <c r="K452" s="1">
        <v>2530921</v>
      </c>
      <c r="L452" s="1">
        <v>654314713.35000002</v>
      </c>
      <c r="M452" s="1">
        <v>46031</v>
      </c>
      <c r="N452" s="3">
        <f>IF(ISERR(LN(Table1835[[#This Row],[Close Price]]/I451)),"-",LN(Table1835[[#This Row],[Close Price]]/I451))</f>
        <v>-2.7032262068615925E-3</v>
      </c>
    </row>
    <row r="453" spans="1:14" x14ac:dyDescent="0.3">
      <c r="A453" s="1" t="s">
        <v>42</v>
      </c>
      <c r="B453" s="1" t="s">
        <v>14</v>
      </c>
      <c r="C453" s="2">
        <v>43773</v>
      </c>
      <c r="D453" s="1">
        <v>258.60000000000002</v>
      </c>
      <c r="E453" s="1">
        <v>259.3</v>
      </c>
      <c r="F453" s="1">
        <v>260.7</v>
      </c>
      <c r="G453" s="1">
        <v>255.75</v>
      </c>
      <c r="H453" s="1">
        <v>256.5</v>
      </c>
      <c r="I453" s="1">
        <v>256.60000000000002</v>
      </c>
      <c r="J453" s="1">
        <v>257.93</v>
      </c>
      <c r="K453" s="1">
        <v>1920535</v>
      </c>
      <c r="L453" s="1">
        <v>495370620.10000002</v>
      </c>
      <c r="M453" s="1">
        <v>34083</v>
      </c>
      <c r="N453" s="3">
        <f>IF(ISERR(LN(Table1835[[#This Row],[Close Price]]/I452)),"-",LN(Table1835[[#This Row],[Close Price]]/I452))</f>
        <v>-7.7640141562210973E-3</v>
      </c>
    </row>
    <row r="454" spans="1:14" x14ac:dyDescent="0.3">
      <c r="A454" s="1" t="s">
        <v>42</v>
      </c>
      <c r="B454" s="1" t="s">
        <v>14</v>
      </c>
      <c r="C454" s="2">
        <v>43774</v>
      </c>
      <c r="D454" s="1">
        <v>256.60000000000002</v>
      </c>
      <c r="E454" s="1">
        <v>257.3</v>
      </c>
      <c r="F454" s="1">
        <v>259.39999999999998</v>
      </c>
      <c r="G454" s="1">
        <v>254.7</v>
      </c>
      <c r="H454" s="1">
        <v>258.45</v>
      </c>
      <c r="I454" s="1">
        <v>258.5</v>
      </c>
      <c r="J454" s="1">
        <v>257.05</v>
      </c>
      <c r="K454" s="1">
        <v>1584724</v>
      </c>
      <c r="L454" s="1">
        <v>407356653.25</v>
      </c>
      <c r="M454" s="1">
        <v>22121</v>
      </c>
      <c r="N454" s="3">
        <f>IF(ISERR(LN(Table1835[[#This Row],[Close Price]]/I453)),"-",LN(Table1835[[#This Row],[Close Price]]/I453))</f>
        <v>7.3772417669477871E-3</v>
      </c>
    </row>
    <row r="455" spans="1:14" x14ac:dyDescent="0.3">
      <c r="A455" s="1" t="s">
        <v>42</v>
      </c>
      <c r="B455" s="1" t="s">
        <v>14</v>
      </c>
      <c r="C455" s="2">
        <v>43775</v>
      </c>
      <c r="D455" s="1">
        <v>258.5</v>
      </c>
      <c r="E455" s="1">
        <v>259</v>
      </c>
      <c r="F455" s="1">
        <v>259.45</v>
      </c>
      <c r="G455" s="1">
        <v>256.05</v>
      </c>
      <c r="H455" s="1">
        <v>256.3</v>
      </c>
      <c r="I455" s="1">
        <v>256.85000000000002</v>
      </c>
      <c r="J455" s="1">
        <v>257.56</v>
      </c>
      <c r="K455" s="1">
        <v>1627619</v>
      </c>
      <c r="L455" s="1">
        <v>419212344.35000002</v>
      </c>
      <c r="M455" s="1">
        <v>44455</v>
      </c>
      <c r="N455" s="3">
        <f>IF(ISERR(LN(Table1835[[#This Row],[Close Price]]/I454)),"-",LN(Table1835[[#This Row],[Close Price]]/I454))</f>
        <v>-6.4034370352069126E-3</v>
      </c>
    </row>
    <row r="456" spans="1:14" x14ac:dyDescent="0.3">
      <c r="A456" s="1" t="s">
        <v>42</v>
      </c>
      <c r="B456" s="1" t="s">
        <v>14</v>
      </c>
      <c r="C456" s="2">
        <v>43776</v>
      </c>
      <c r="D456" s="1">
        <v>256.85000000000002</v>
      </c>
      <c r="E456" s="1">
        <v>257</v>
      </c>
      <c r="F456" s="1">
        <v>260.5</v>
      </c>
      <c r="G456" s="1">
        <v>256.60000000000002</v>
      </c>
      <c r="H456" s="1">
        <v>260.14999999999998</v>
      </c>
      <c r="I456" s="1">
        <v>259.64999999999998</v>
      </c>
      <c r="J456" s="1">
        <v>258.44</v>
      </c>
      <c r="K456" s="1">
        <v>2126967</v>
      </c>
      <c r="L456" s="1">
        <v>549701177.14999998</v>
      </c>
      <c r="M456" s="1">
        <v>30885</v>
      </c>
      <c r="N456" s="3">
        <f>IF(ISERR(LN(Table1835[[#This Row],[Close Price]]/I455)),"-",LN(Table1835[[#This Row],[Close Price]]/I455))</f>
        <v>1.084231337705093E-2</v>
      </c>
    </row>
    <row r="457" spans="1:14" x14ac:dyDescent="0.3">
      <c r="A457" s="1" t="s">
        <v>42</v>
      </c>
      <c r="B457" s="1" t="s">
        <v>14</v>
      </c>
      <c r="C457" s="2">
        <v>43777</v>
      </c>
      <c r="D457" s="1">
        <v>259.64999999999998</v>
      </c>
      <c r="E457" s="1">
        <v>260.14999999999998</v>
      </c>
      <c r="F457" s="1">
        <v>260.8</v>
      </c>
      <c r="G457" s="1">
        <v>255.75</v>
      </c>
      <c r="H457" s="1">
        <v>256.60000000000002</v>
      </c>
      <c r="I457" s="1">
        <v>256.39999999999998</v>
      </c>
      <c r="J457" s="1">
        <v>258.5</v>
      </c>
      <c r="K457" s="1">
        <v>1539854</v>
      </c>
      <c r="L457" s="1">
        <v>398045667.85000002</v>
      </c>
      <c r="M457" s="1">
        <v>19422</v>
      </c>
      <c r="N457" s="3">
        <f>IF(ISERR(LN(Table1835[[#This Row],[Close Price]]/I456)),"-",LN(Table1835[[#This Row],[Close Price]]/I456))</f>
        <v>-1.2595845243812957E-2</v>
      </c>
    </row>
    <row r="458" spans="1:14" x14ac:dyDescent="0.3">
      <c r="A458" s="1" t="s">
        <v>42</v>
      </c>
      <c r="B458" s="1" t="s">
        <v>14</v>
      </c>
      <c r="C458" s="2">
        <v>43780</v>
      </c>
      <c r="D458" s="1">
        <v>256.39999999999998</v>
      </c>
      <c r="E458" s="1">
        <v>257.2</v>
      </c>
      <c r="F458" s="1">
        <v>257.5</v>
      </c>
      <c r="G458" s="1">
        <v>253.4</v>
      </c>
      <c r="H458" s="1">
        <v>256.5</v>
      </c>
      <c r="I458" s="1">
        <v>256.45</v>
      </c>
      <c r="J458" s="1">
        <v>255.52</v>
      </c>
      <c r="K458" s="1">
        <v>1902379</v>
      </c>
      <c r="L458" s="1">
        <v>486095807.80000001</v>
      </c>
      <c r="M458" s="1">
        <v>29116</v>
      </c>
      <c r="N458" s="3">
        <f>IF(ISERR(LN(Table1835[[#This Row],[Close Price]]/I457)),"-",LN(Table1835[[#This Row],[Close Price]]/I457))</f>
        <v>1.9498878876258804E-4</v>
      </c>
    </row>
    <row r="459" spans="1:14" x14ac:dyDescent="0.3">
      <c r="A459" s="1" t="s">
        <v>42</v>
      </c>
      <c r="B459" s="1" t="s">
        <v>14</v>
      </c>
      <c r="C459" s="2">
        <v>43782</v>
      </c>
      <c r="D459" s="1">
        <v>256.45</v>
      </c>
      <c r="E459" s="1">
        <v>257.3</v>
      </c>
      <c r="F459" s="1">
        <v>259</v>
      </c>
      <c r="G459" s="1">
        <v>252.15</v>
      </c>
      <c r="H459" s="1">
        <v>252.95</v>
      </c>
      <c r="I459" s="1">
        <v>253.1</v>
      </c>
      <c r="J459" s="1">
        <v>254.56</v>
      </c>
      <c r="K459" s="1">
        <v>1861473</v>
      </c>
      <c r="L459" s="1">
        <v>473852179.14999998</v>
      </c>
      <c r="M459" s="1">
        <v>23233</v>
      </c>
      <c r="N459" s="3">
        <f>IF(ISERR(LN(Table1835[[#This Row],[Close Price]]/I458)),"-",LN(Table1835[[#This Row],[Close Price]]/I458))</f>
        <v>-1.3149046284199032E-2</v>
      </c>
    </row>
    <row r="460" spans="1:14" x14ac:dyDescent="0.3">
      <c r="A460" s="1" t="s">
        <v>42</v>
      </c>
      <c r="B460" s="1" t="s">
        <v>14</v>
      </c>
      <c r="C460" s="2">
        <v>43783</v>
      </c>
      <c r="D460" s="1">
        <v>253.1</v>
      </c>
      <c r="E460" s="1">
        <v>254</v>
      </c>
      <c r="F460" s="1">
        <v>254.75</v>
      </c>
      <c r="G460" s="1">
        <v>251.4</v>
      </c>
      <c r="H460" s="1">
        <v>253.45</v>
      </c>
      <c r="I460" s="1">
        <v>252.75</v>
      </c>
      <c r="J460" s="1">
        <v>252.75</v>
      </c>
      <c r="K460" s="1">
        <v>2898206</v>
      </c>
      <c r="L460" s="1">
        <v>732510127.04999995</v>
      </c>
      <c r="M460" s="1">
        <v>49438</v>
      </c>
      <c r="N460" s="3">
        <f>IF(ISERR(LN(Table1835[[#This Row],[Close Price]]/I459)),"-",LN(Table1835[[#This Row],[Close Price]]/I459))</f>
        <v>-1.3838096504975746E-3</v>
      </c>
    </row>
    <row r="461" spans="1:14" x14ac:dyDescent="0.3">
      <c r="A461" s="1" t="s">
        <v>42</v>
      </c>
      <c r="B461" s="1" t="s">
        <v>14</v>
      </c>
      <c r="C461" s="2">
        <v>43784</v>
      </c>
      <c r="D461" s="1">
        <v>252.75</v>
      </c>
      <c r="E461" s="1">
        <v>254</v>
      </c>
      <c r="F461" s="1">
        <v>254.2</v>
      </c>
      <c r="G461" s="1">
        <v>251.65</v>
      </c>
      <c r="H461" s="1">
        <v>252.55</v>
      </c>
      <c r="I461" s="1">
        <v>252.55</v>
      </c>
      <c r="J461" s="1">
        <v>252.77</v>
      </c>
      <c r="K461" s="1">
        <v>1212917</v>
      </c>
      <c r="L461" s="1">
        <v>306590863.94999999</v>
      </c>
      <c r="M461" s="1">
        <v>16731</v>
      </c>
      <c r="N461" s="3">
        <f>IF(ISERR(LN(Table1835[[#This Row],[Close Price]]/I460)),"-",LN(Table1835[[#This Row],[Close Price]]/I460))</f>
        <v>-7.9160898651912384E-4</v>
      </c>
    </row>
    <row r="462" spans="1:14" x14ac:dyDescent="0.3">
      <c r="A462" s="1" t="s">
        <v>42</v>
      </c>
      <c r="B462" s="1" t="s">
        <v>14</v>
      </c>
      <c r="C462" s="2">
        <v>43787</v>
      </c>
      <c r="D462" s="1">
        <v>252.55</v>
      </c>
      <c r="E462" s="1">
        <v>252.5</v>
      </c>
      <c r="F462" s="1">
        <v>252.5</v>
      </c>
      <c r="G462" s="1">
        <v>248.3</v>
      </c>
      <c r="H462" s="1">
        <v>250</v>
      </c>
      <c r="I462" s="1">
        <v>249.45</v>
      </c>
      <c r="J462" s="1">
        <v>250.07</v>
      </c>
      <c r="K462" s="1">
        <v>2878437</v>
      </c>
      <c r="L462" s="1">
        <v>719796939.64999998</v>
      </c>
      <c r="M462" s="1">
        <v>26319</v>
      </c>
      <c r="N462" s="3">
        <f>IF(ISERR(LN(Table1835[[#This Row],[Close Price]]/I461)),"-",LN(Table1835[[#This Row],[Close Price]]/I461))</f>
        <v>-1.235075460701527E-2</v>
      </c>
    </row>
    <row r="463" spans="1:14" x14ac:dyDescent="0.3">
      <c r="A463" s="1" t="s">
        <v>42</v>
      </c>
      <c r="B463" s="1" t="s">
        <v>14</v>
      </c>
      <c r="C463" s="2">
        <v>43788</v>
      </c>
      <c r="D463" s="1">
        <v>249.45</v>
      </c>
      <c r="E463" s="1">
        <v>248.2</v>
      </c>
      <c r="F463" s="1">
        <v>251.15</v>
      </c>
      <c r="G463" s="1">
        <v>247.7</v>
      </c>
      <c r="H463" s="1">
        <v>250.45</v>
      </c>
      <c r="I463" s="1">
        <v>250.4</v>
      </c>
      <c r="J463" s="1">
        <v>249.75</v>
      </c>
      <c r="K463" s="1">
        <v>2030656</v>
      </c>
      <c r="L463" s="1">
        <v>507150133.14999998</v>
      </c>
      <c r="M463" s="1">
        <v>43715</v>
      </c>
      <c r="N463" s="3">
        <f>IF(ISERR(LN(Table1835[[#This Row],[Close Price]]/I462)),"-",LN(Table1835[[#This Row],[Close Price]]/I462))</f>
        <v>3.8011449188972463E-3</v>
      </c>
    </row>
    <row r="464" spans="1:14" x14ac:dyDescent="0.3">
      <c r="A464" s="1" t="s">
        <v>42</v>
      </c>
      <c r="B464" s="1" t="s">
        <v>14</v>
      </c>
      <c r="C464" s="2">
        <v>43789</v>
      </c>
      <c r="D464" s="1">
        <v>250.4</v>
      </c>
      <c r="E464" s="1">
        <v>251.75</v>
      </c>
      <c r="F464" s="1">
        <v>251.75</v>
      </c>
      <c r="G464" s="1">
        <v>248.4</v>
      </c>
      <c r="H464" s="1">
        <v>248.95</v>
      </c>
      <c r="I464" s="1">
        <v>248.9</v>
      </c>
      <c r="J464" s="1">
        <v>249.28</v>
      </c>
      <c r="K464" s="1">
        <v>1494149</v>
      </c>
      <c r="L464" s="1">
        <v>372463751.05000001</v>
      </c>
      <c r="M464" s="1">
        <v>19843</v>
      </c>
      <c r="N464" s="3">
        <f>IF(ISERR(LN(Table1835[[#This Row],[Close Price]]/I463)),"-",LN(Table1835[[#This Row],[Close Price]]/I463))</f>
        <v>-6.0084298523971772E-3</v>
      </c>
    </row>
    <row r="465" spans="1:14" x14ac:dyDescent="0.3">
      <c r="A465" s="1" t="s">
        <v>42</v>
      </c>
      <c r="B465" s="1" t="s">
        <v>14</v>
      </c>
      <c r="C465" s="2">
        <v>43790</v>
      </c>
      <c r="D465" s="1">
        <v>248.9</v>
      </c>
      <c r="E465" s="1">
        <v>248.4</v>
      </c>
      <c r="F465" s="1">
        <v>249.5</v>
      </c>
      <c r="G465" s="1">
        <v>247</v>
      </c>
      <c r="H465" s="1">
        <v>247.25</v>
      </c>
      <c r="I465" s="1">
        <v>247.55</v>
      </c>
      <c r="J465" s="1">
        <v>247.96</v>
      </c>
      <c r="K465" s="1">
        <v>1744098</v>
      </c>
      <c r="L465" s="1">
        <v>432466493</v>
      </c>
      <c r="M465" s="1">
        <v>25752</v>
      </c>
      <c r="N465" s="3">
        <f>IF(ISERR(LN(Table1835[[#This Row],[Close Price]]/I464)),"-",LN(Table1835[[#This Row],[Close Price]]/I464))</f>
        <v>-5.4386275661142845E-3</v>
      </c>
    </row>
    <row r="466" spans="1:14" x14ac:dyDescent="0.3">
      <c r="A466" s="1" t="s">
        <v>42</v>
      </c>
      <c r="B466" s="1" t="s">
        <v>14</v>
      </c>
      <c r="C466" s="2">
        <v>43791</v>
      </c>
      <c r="D466" s="1">
        <v>247.55</v>
      </c>
      <c r="E466" s="1">
        <v>243.3</v>
      </c>
      <c r="F466" s="1">
        <v>245.65</v>
      </c>
      <c r="G466" s="1">
        <v>242.1</v>
      </c>
      <c r="H466" s="1">
        <v>243.05</v>
      </c>
      <c r="I466" s="1">
        <v>243.1</v>
      </c>
      <c r="J466" s="1">
        <v>243.75</v>
      </c>
      <c r="K466" s="1">
        <v>4091556</v>
      </c>
      <c r="L466" s="1">
        <v>997299128.25</v>
      </c>
      <c r="M466" s="1">
        <v>36414</v>
      </c>
      <c r="N466" s="3">
        <f>IF(ISERR(LN(Table1835[[#This Row],[Close Price]]/I465)),"-",LN(Table1835[[#This Row],[Close Price]]/I465))</f>
        <v>-1.8139700485354415E-2</v>
      </c>
    </row>
    <row r="467" spans="1:14" x14ac:dyDescent="0.3">
      <c r="A467" s="1" t="s">
        <v>42</v>
      </c>
      <c r="B467" s="1" t="s">
        <v>14</v>
      </c>
      <c r="C467" s="2">
        <v>43794</v>
      </c>
      <c r="D467" s="1">
        <v>243.1</v>
      </c>
      <c r="E467" s="1">
        <v>243.05</v>
      </c>
      <c r="F467" s="1">
        <v>243.8</v>
      </c>
      <c r="G467" s="1">
        <v>241.3</v>
      </c>
      <c r="H467" s="1">
        <v>243</v>
      </c>
      <c r="I467" s="1">
        <v>243</v>
      </c>
      <c r="J467" s="1">
        <v>242.48</v>
      </c>
      <c r="K467" s="1">
        <v>1891197</v>
      </c>
      <c r="L467" s="1">
        <v>458569920.69999999</v>
      </c>
      <c r="M467" s="1">
        <v>30214</v>
      </c>
      <c r="N467" s="3">
        <f>IF(ISERR(LN(Table1835[[#This Row],[Close Price]]/I466)),"-",LN(Table1835[[#This Row],[Close Price]]/I466))</f>
        <v>-4.1143798152923811E-4</v>
      </c>
    </row>
    <row r="468" spans="1:14" x14ac:dyDescent="0.3">
      <c r="A468" s="1" t="s">
        <v>42</v>
      </c>
      <c r="B468" s="1" t="s">
        <v>14</v>
      </c>
      <c r="C468" s="2">
        <v>43795</v>
      </c>
      <c r="D468" s="1">
        <v>243</v>
      </c>
      <c r="E468" s="1">
        <v>244.2</v>
      </c>
      <c r="F468" s="1">
        <v>244.6</v>
      </c>
      <c r="G468" s="1">
        <v>236.5</v>
      </c>
      <c r="H468" s="1">
        <v>237.8</v>
      </c>
      <c r="I468" s="1">
        <v>237.55</v>
      </c>
      <c r="J468" s="1">
        <v>238.68</v>
      </c>
      <c r="K468" s="1">
        <v>7690402</v>
      </c>
      <c r="L468" s="1">
        <v>1835556330</v>
      </c>
      <c r="M468" s="1">
        <v>56236</v>
      </c>
      <c r="N468" s="3">
        <f>IF(ISERR(LN(Table1835[[#This Row],[Close Price]]/I467)),"-",LN(Table1835[[#This Row],[Close Price]]/I467))</f>
        <v>-2.268331570761806E-2</v>
      </c>
    </row>
    <row r="469" spans="1:14" x14ac:dyDescent="0.3">
      <c r="A469" s="1" t="s">
        <v>42</v>
      </c>
      <c r="B469" s="1" t="s">
        <v>14</v>
      </c>
      <c r="C469" s="2">
        <v>43796</v>
      </c>
      <c r="D469" s="1">
        <v>237.55</v>
      </c>
      <c r="E469" s="1">
        <v>239</v>
      </c>
      <c r="F469" s="1">
        <v>240.9</v>
      </c>
      <c r="G469" s="1">
        <v>238.05</v>
      </c>
      <c r="H469" s="1">
        <v>240.35</v>
      </c>
      <c r="I469" s="1">
        <v>240.05</v>
      </c>
      <c r="J469" s="1">
        <v>239.95</v>
      </c>
      <c r="K469" s="1">
        <v>1947247</v>
      </c>
      <c r="L469" s="1">
        <v>467242909.25</v>
      </c>
      <c r="M469" s="1">
        <v>23923</v>
      </c>
      <c r="N469" s="3">
        <f>IF(ISERR(LN(Table1835[[#This Row],[Close Price]]/I468)),"-",LN(Table1835[[#This Row],[Close Price]]/I468))</f>
        <v>1.0469107344019062E-2</v>
      </c>
    </row>
    <row r="470" spans="1:14" x14ac:dyDescent="0.3">
      <c r="A470" s="1" t="s">
        <v>42</v>
      </c>
      <c r="B470" s="1" t="s">
        <v>14</v>
      </c>
      <c r="C470" s="2">
        <v>43797</v>
      </c>
      <c r="D470" s="1">
        <v>240.05</v>
      </c>
      <c r="E470" s="1">
        <v>239.95</v>
      </c>
      <c r="F470" s="1">
        <v>240.5</v>
      </c>
      <c r="G470" s="1">
        <v>238.25</v>
      </c>
      <c r="H470" s="1">
        <v>239.95</v>
      </c>
      <c r="I470" s="1">
        <v>239.8</v>
      </c>
      <c r="J470" s="1">
        <v>239.39</v>
      </c>
      <c r="K470" s="1">
        <v>1599370</v>
      </c>
      <c r="L470" s="1">
        <v>382879651.05000001</v>
      </c>
      <c r="M470" s="1">
        <v>19919</v>
      </c>
      <c r="N470" s="3">
        <f>IF(ISERR(LN(Table1835[[#This Row],[Close Price]]/I469)),"-",LN(Table1835[[#This Row],[Close Price]]/I469))</f>
        <v>-1.0419923835354923E-3</v>
      </c>
    </row>
    <row r="471" spans="1:14" x14ac:dyDescent="0.3">
      <c r="A471" s="1" t="s">
        <v>42</v>
      </c>
      <c r="B471" s="1" t="s">
        <v>14</v>
      </c>
      <c r="C471" s="2">
        <v>43798</v>
      </c>
      <c r="D471" s="1">
        <v>239.8</v>
      </c>
      <c r="E471" s="1">
        <v>240.05</v>
      </c>
      <c r="F471" s="1">
        <v>241.2</v>
      </c>
      <c r="G471" s="1">
        <v>236.85</v>
      </c>
      <c r="H471" s="1">
        <v>238.25</v>
      </c>
      <c r="I471" s="1">
        <v>237.7</v>
      </c>
      <c r="J471" s="1">
        <v>238.15</v>
      </c>
      <c r="K471" s="1">
        <v>2666961</v>
      </c>
      <c r="L471" s="1">
        <v>635130826.45000005</v>
      </c>
      <c r="M471" s="1">
        <v>30350</v>
      </c>
      <c r="N471" s="3">
        <f>IF(ISERR(LN(Table1835[[#This Row],[Close Price]]/I470)),"-",LN(Table1835[[#This Row],[Close Price]]/I470))</f>
        <v>-8.7958682272656994E-3</v>
      </c>
    </row>
    <row r="472" spans="1:14" x14ac:dyDescent="0.3">
      <c r="A472" s="1" t="s">
        <v>42</v>
      </c>
      <c r="B472" s="1" t="s">
        <v>14</v>
      </c>
      <c r="C472" s="2">
        <v>43801</v>
      </c>
      <c r="D472" s="1">
        <v>237.7</v>
      </c>
      <c r="E472" s="1">
        <v>238.25</v>
      </c>
      <c r="F472" s="1">
        <v>239.7</v>
      </c>
      <c r="G472" s="1">
        <v>235.55</v>
      </c>
      <c r="H472" s="1">
        <v>238.65</v>
      </c>
      <c r="I472" s="1">
        <v>238.6</v>
      </c>
      <c r="J472" s="1">
        <v>237.7</v>
      </c>
      <c r="K472" s="1">
        <v>3629960</v>
      </c>
      <c r="L472" s="1">
        <v>862843449</v>
      </c>
      <c r="M472" s="1">
        <v>39895</v>
      </c>
      <c r="N472" s="3">
        <f>IF(ISERR(LN(Table1835[[#This Row],[Close Price]]/I471)),"-",LN(Table1835[[#This Row],[Close Price]]/I471))</f>
        <v>3.7791352976674726E-3</v>
      </c>
    </row>
    <row r="473" spans="1:14" x14ac:dyDescent="0.3">
      <c r="A473" s="1" t="s">
        <v>42</v>
      </c>
      <c r="B473" s="1" t="s">
        <v>14</v>
      </c>
      <c r="C473" s="2">
        <v>43802</v>
      </c>
      <c r="D473" s="1">
        <v>238.6</v>
      </c>
      <c r="E473" s="1">
        <v>238.5</v>
      </c>
      <c r="F473" s="1">
        <v>238.5</v>
      </c>
      <c r="G473" s="1">
        <v>235.4</v>
      </c>
      <c r="H473" s="1">
        <v>237.8</v>
      </c>
      <c r="I473" s="1">
        <v>236.8</v>
      </c>
      <c r="J473" s="1">
        <v>236.91</v>
      </c>
      <c r="K473" s="1">
        <v>2865185</v>
      </c>
      <c r="L473" s="1">
        <v>678800642.14999998</v>
      </c>
      <c r="M473" s="1">
        <v>48904</v>
      </c>
      <c r="N473" s="3">
        <f>IF(ISERR(LN(Table1835[[#This Row],[Close Price]]/I472)),"-",LN(Table1835[[#This Row],[Close Price]]/I472))</f>
        <v>-7.5726066539650843E-3</v>
      </c>
    </row>
    <row r="474" spans="1:14" x14ac:dyDescent="0.3">
      <c r="A474" s="1" t="s">
        <v>42</v>
      </c>
      <c r="B474" s="1" t="s">
        <v>14</v>
      </c>
      <c r="C474" s="2">
        <v>43803</v>
      </c>
      <c r="D474" s="1">
        <v>236.8</v>
      </c>
      <c r="E474" s="1">
        <v>236.6</v>
      </c>
      <c r="F474" s="1">
        <v>242.75</v>
      </c>
      <c r="G474" s="1">
        <v>236.5</v>
      </c>
      <c r="H474" s="1">
        <v>242</v>
      </c>
      <c r="I474" s="1">
        <v>242.2</v>
      </c>
      <c r="J474" s="1">
        <v>240.38</v>
      </c>
      <c r="K474" s="1">
        <v>3335966</v>
      </c>
      <c r="L474" s="1">
        <v>801913828.35000002</v>
      </c>
      <c r="M474" s="1">
        <v>59778</v>
      </c>
      <c r="N474" s="3">
        <f>IF(ISERR(LN(Table1835[[#This Row],[Close Price]]/I473)),"-",LN(Table1835[[#This Row],[Close Price]]/I473))</f>
        <v>2.2547928109141156E-2</v>
      </c>
    </row>
    <row r="475" spans="1:14" x14ac:dyDescent="0.3">
      <c r="A475" s="1" t="s">
        <v>42</v>
      </c>
      <c r="B475" s="1" t="s">
        <v>14</v>
      </c>
      <c r="C475" s="2">
        <v>43804</v>
      </c>
      <c r="D475" s="1">
        <v>242.2</v>
      </c>
      <c r="E475" s="1">
        <v>242.7</v>
      </c>
      <c r="F475" s="1">
        <v>244.9</v>
      </c>
      <c r="G475" s="1">
        <v>241.1</v>
      </c>
      <c r="H475" s="1">
        <v>243.7</v>
      </c>
      <c r="I475" s="1">
        <v>243.7</v>
      </c>
      <c r="J475" s="1">
        <v>243.34</v>
      </c>
      <c r="K475" s="1">
        <v>2613145</v>
      </c>
      <c r="L475" s="1">
        <v>635872015</v>
      </c>
      <c r="M475" s="1">
        <v>38285</v>
      </c>
      <c r="N475" s="3">
        <f>IF(ISERR(LN(Table1835[[#This Row],[Close Price]]/I474)),"-",LN(Table1835[[#This Row],[Close Price]]/I474))</f>
        <v>6.1741295121686725E-3</v>
      </c>
    </row>
    <row r="476" spans="1:14" x14ac:dyDescent="0.3">
      <c r="A476" s="1" t="s">
        <v>42</v>
      </c>
      <c r="B476" s="1" t="s">
        <v>14</v>
      </c>
      <c r="C476" s="2">
        <v>43805</v>
      </c>
      <c r="D476" s="1">
        <v>243.7</v>
      </c>
      <c r="E476" s="1">
        <v>243.7</v>
      </c>
      <c r="F476" s="1">
        <v>244.5</v>
      </c>
      <c r="G476" s="1">
        <v>240.35</v>
      </c>
      <c r="H476" s="1">
        <v>241.5</v>
      </c>
      <c r="I476" s="1">
        <v>241</v>
      </c>
      <c r="J476" s="1">
        <v>242.31</v>
      </c>
      <c r="K476" s="1">
        <v>1367558</v>
      </c>
      <c r="L476" s="1">
        <v>331374437.64999998</v>
      </c>
      <c r="M476" s="1">
        <v>18341</v>
      </c>
      <c r="N476" s="3">
        <f>IF(ISERR(LN(Table1835[[#This Row],[Close Price]]/I475)),"-",LN(Table1835[[#This Row],[Close Price]]/I475))</f>
        <v>-1.1141027140505463E-2</v>
      </c>
    </row>
    <row r="477" spans="1:14" x14ac:dyDescent="0.3">
      <c r="A477" s="1" t="s">
        <v>42</v>
      </c>
      <c r="B477" s="1" t="s">
        <v>14</v>
      </c>
      <c r="C477" s="2">
        <v>43808</v>
      </c>
      <c r="D477" s="1">
        <v>241</v>
      </c>
      <c r="E477" s="1">
        <v>240.8</v>
      </c>
      <c r="F477" s="1">
        <v>241.65</v>
      </c>
      <c r="G477" s="1">
        <v>238.6</v>
      </c>
      <c r="H477" s="1">
        <v>240.45</v>
      </c>
      <c r="I477" s="1">
        <v>240.4</v>
      </c>
      <c r="J477" s="1">
        <v>240.03</v>
      </c>
      <c r="K477" s="1">
        <v>1207295</v>
      </c>
      <c r="L477" s="1">
        <v>289781590.64999998</v>
      </c>
      <c r="M477" s="1">
        <v>16754</v>
      </c>
      <c r="N477" s="3">
        <f>IF(ISERR(LN(Table1835[[#This Row],[Close Price]]/I476)),"-",LN(Table1835[[#This Row],[Close Price]]/I476))</f>
        <v>-2.4927308296024725E-3</v>
      </c>
    </row>
    <row r="478" spans="1:14" x14ac:dyDescent="0.3">
      <c r="A478" s="1" t="s">
        <v>42</v>
      </c>
      <c r="B478" s="1" t="s">
        <v>14</v>
      </c>
      <c r="C478" s="2">
        <v>43809</v>
      </c>
      <c r="D478" s="1">
        <v>240.4</v>
      </c>
      <c r="E478" s="1">
        <v>240.4</v>
      </c>
      <c r="F478" s="1">
        <v>240.4</v>
      </c>
      <c r="G478" s="1">
        <v>237.1</v>
      </c>
      <c r="H478" s="1">
        <v>237.9</v>
      </c>
      <c r="I478" s="1">
        <v>238.15</v>
      </c>
      <c r="J478" s="1">
        <v>238.22</v>
      </c>
      <c r="K478" s="1">
        <v>2205613</v>
      </c>
      <c r="L478" s="1">
        <v>525423984.5</v>
      </c>
      <c r="M478" s="1">
        <v>36100</v>
      </c>
      <c r="N478" s="3">
        <f>IF(ISERR(LN(Table1835[[#This Row],[Close Price]]/I477)),"-",LN(Table1835[[#This Row],[Close Price]]/I477))</f>
        <v>-9.4034754141831076E-3</v>
      </c>
    </row>
    <row r="479" spans="1:14" x14ac:dyDescent="0.3">
      <c r="A479" s="1" t="s">
        <v>42</v>
      </c>
      <c r="B479" s="1" t="s">
        <v>14</v>
      </c>
      <c r="C479" s="2">
        <v>43810</v>
      </c>
      <c r="D479" s="1">
        <v>238.15</v>
      </c>
      <c r="E479" s="1">
        <v>237.65</v>
      </c>
      <c r="F479" s="1">
        <v>240.8</v>
      </c>
      <c r="G479" s="1">
        <v>236.35</v>
      </c>
      <c r="H479" s="1">
        <v>239.5</v>
      </c>
      <c r="I479" s="1">
        <v>240.05</v>
      </c>
      <c r="J479" s="1">
        <v>238.33</v>
      </c>
      <c r="K479" s="1">
        <v>2387660</v>
      </c>
      <c r="L479" s="1">
        <v>569051498.79999995</v>
      </c>
      <c r="M479" s="1">
        <v>45944</v>
      </c>
      <c r="N479" s="3">
        <f>IF(ISERR(LN(Table1835[[#This Row],[Close Price]]/I478)),"-",LN(Table1835[[#This Row],[Close Price]]/I478))</f>
        <v>7.9465077300799897E-3</v>
      </c>
    </row>
    <row r="480" spans="1:14" x14ac:dyDescent="0.3">
      <c r="A480" s="1" t="s">
        <v>42</v>
      </c>
      <c r="B480" s="1" t="s">
        <v>14</v>
      </c>
      <c r="C480" s="2">
        <v>43811</v>
      </c>
      <c r="D480" s="1">
        <v>240.05</v>
      </c>
      <c r="E480" s="1">
        <v>240.35</v>
      </c>
      <c r="F480" s="1">
        <v>241.25</v>
      </c>
      <c r="G480" s="1">
        <v>238.7</v>
      </c>
      <c r="H480" s="1">
        <v>239.5</v>
      </c>
      <c r="I480" s="1">
        <v>239.45</v>
      </c>
      <c r="J480" s="1">
        <v>239.72</v>
      </c>
      <c r="K480" s="1">
        <v>1405948</v>
      </c>
      <c r="L480" s="1">
        <v>337035829.5</v>
      </c>
      <c r="M480" s="1">
        <v>24143</v>
      </c>
      <c r="N480" s="3">
        <f>IF(ISERR(LN(Table1835[[#This Row],[Close Price]]/I479)),"-",LN(Table1835[[#This Row],[Close Price]]/I479))</f>
        <v>-2.5026081883311297E-3</v>
      </c>
    </row>
    <row r="481" spans="1:14" x14ac:dyDescent="0.3">
      <c r="A481" s="1" t="s">
        <v>42</v>
      </c>
      <c r="B481" s="1" t="s">
        <v>14</v>
      </c>
      <c r="C481" s="2">
        <v>43812</v>
      </c>
      <c r="D481" s="1">
        <v>239.45</v>
      </c>
      <c r="E481" s="1">
        <v>242</v>
      </c>
      <c r="F481" s="1">
        <v>244.85</v>
      </c>
      <c r="G481" s="1">
        <v>240</v>
      </c>
      <c r="H481" s="1">
        <v>243.7</v>
      </c>
      <c r="I481" s="1">
        <v>243.85</v>
      </c>
      <c r="J481" s="1">
        <v>242.81</v>
      </c>
      <c r="K481" s="1">
        <v>4311833</v>
      </c>
      <c r="L481" s="1">
        <v>1046967506.15</v>
      </c>
      <c r="M481" s="1">
        <v>41456</v>
      </c>
      <c r="N481" s="3">
        <f>IF(ISERR(LN(Table1835[[#This Row],[Close Price]]/I480)),"-",LN(Table1835[[#This Row],[Close Price]]/I480))</f>
        <v>1.8208655367443365E-2</v>
      </c>
    </row>
    <row r="482" spans="1:14" x14ac:dyDescent="0.3">
      <c r="A482" s="1" t="s">
        <v>42</v>
      </c>
      <c r="B482" s="1" t="s">
        <v>14</v>
      </c>
      <c r="C482" s="2">
        <v>43815</v>
      </c>
      <c r="D482" s="1">
        <v>243.85</v>
      </c>
      <c r="E482" s="1">
        <v>243.9</v>
      </c>
      <c r="F482" s="1">
        <v>246.4</v>
      </c>
      <c r="G482" s="1">
        <v>242.6</v>
      </c>
      <c r="H482" s="1">
        <v>243.25</v>
      </c>
      <c r="I482" s="1">
        <v>243.15</v>
      </c>
      <c r="J482" s="1">
        <v>244.84</v>
      </c>
      <c r="K482" s="1">
        <v>2842577</v>
      </c>
      <c r="L482" s="1">
        <v>695980284.85000002</v>
      </c>
      <c r="M482" s="1">
        <v>27858</v>
      </c>
      <c r="N482" s="3">
        <f>IF(ISERR(LN(Table1835[[#This Row],[Close Price]]/I481)),"-",LN(Table1835[[#This Row],[Close Price]]/I481))</f>
        <v>-2.8747453062667391E-3</v>
      </c>
    </row>
    <row r="483" spans="1:14" x14ac:dyDescent="0.3">
      <c r="A483" s="1" t="s">
        <v>42</v>
      </c>
      <c r="B483" s="1" t="s">
        <v>14</v>
      </c>
      <c r="C483" s="2">
        <v>43816</v>
      </c>
      <c r="D483" s="1">
        <v>243.15</v>
      </c>
      <c r="E483" s="1">
        <v>244.25</v>
      </c>
      <c r="F483" s="1">
        <v>245.95</v>
      </c>
      <c r="G483" s="1">
        <v>243.55</v>
      </c>
      <c r="H483" s="1">
        <v>245.1</v>
      </c>
      <c r="I483" s="1">
        <v>244.75</v>
      </c>
      <c r="J483" s="1">
        <v>244.77</v>
      </c>
      <c r="K483" s="1">
        <v>2211379</v>
      </c>
      <c r="L483" s="1">
        <v>541285865.64999998</v>
      </c>
      <c r="M483" s="1">
        <v>27445</v>
      </c>
      <c r="N483" s="3">
        <f>IF(ISERR(LN(Table1835[[#This Row],[Close Price]]/I482)),"-",LN(Table1835[[#This Row],[Close Price]]/I482))</f>
        <v>6.5587445608248545E-3</v>
      </c>
    </row>
    <row r="484" spans="1:14" x14ac:dyDescent="0.3">
      <c r="A484" s="1" t="s">
        <v>42</v>
      </c>
      <c r="B484" s="1" t="s">
        <v>14</v>
      </c>
      <c r="C484" s="2">
        <v>43817</v>
      </c>
      <c r="D484" s="1">
        <v>244.75</v>
      </c>
      <c r="E484" s="1">
        <v>245.85</v>
      </c>
      <c r="F484" s="1">
        <v>249.9</v>
      </c>
      <c r="G484" s="1">
        <v>245.5</v>
      </c>
      <c r="H484" s="1">
        <v>248.6</v>
      </c>
      <c r="I484" s="1">
        <v>248.3</v>
      </c>
      <c r="J484" s="1">
        <v>248.43</v>
      </c>
      <c r="K484" s="1">
        <v>5299107</v>
      </c>
      <c r="L484" s="1">
        <v>1316461391.45</v>
      </c>
      <c r="M484" s="1">
        <v>54505</v>
      </c>
      <c r="N484" s="3">
        <f>IF(ISERR(LN(Table1835[[#This Row],[Close Price]]/I483)),"-",LN(Table1835[[#This Row],[Close Price]]/I483))</f>
        <v>1.4400411103501204E-2</v>
      </c>
    </row>
    <row r="485" spans="1:14" x14ac:dyDescent="0.3">
      <c r="A485" s="1" t="s">
        <v>42</v>
      </c>
      <c r="B485" s="1" t="s">
        <v>14</v>
      </c>
      <c r="C485" s="2">
        <v>43818</v>
      </c>
      <c r="D485" s="1">
        <v>248.3</v>
      </c>
      <c r="E485" s="1">
        <v>248.6</v>
      </c>
      <c r="F485" s="1">
        <v>250.65</v>
      </c>
      <c r="G485" s="1">
        <v>247.65</v>
      </c>
      <c r="H485" s="1">
        <v>248.95</v>
      </c>
      <c r="I485" s="1">
        <v>249.2</v>
      </c>
      <c r="J485" s="1">
        <v>249.28</v>
      </c>
      <c r="K485" s="1">
        <v>2484211</v>
      </c>
      <c r="L485" s="1">
        <v>619253515.14999998</v>
      </c>
      <c r="M485" s="1">
        <v>34312</v>
      </c>
      <c r="N485" s="3">
        <f>IF(ISERR(LN(Table1835[[#This Row],[Close Price]]/I484)),"-",LN(Table1835[[#This Row],[Close Price]]/I484))</f>
        <v>3.6180943991771359E-3</v>
      </c>
    </row>
    <row r="486" spans="1:14" x14ac:dyDescent="0.3">
      <c r="A486" s="1" t="s">
        <v>42</v>
      </c>
      <c r="B486" s="1" t="s">
        <v>14</v>
      </c>
      <c r="C486" s="2">
        <v>43819</v>
      </c>
      <c r="D486" s="1">
        <v>249.2</v>
      </c>
      <c r="E486" s="1">
        <v>248</v>
      </c>
      <c r="F486" s="1">
        <v>253.8</v>
      </c>
      <c r="G486" s="1">
        <v>247.3</v>
      </c>
      <c r="H486" s="1">
        <v>252.4</v>
      </c>
      <c r="I486" s="1">
        <v>251.8</v>
      </c>
      <c r="J486" s="1">
        <v>251.02</v>
      </c>
      <c r="K486" s="1">
        <v>5211626</v>
      </c>
      <c r="L486" s="1">
        <v>1308222488.2</v>
      </c>
      <c r="M486" s="1">
        <v>40914</v>
      </c>
      <c r="N486" s="3">
        <f>IF(ISERR(LN(Table1835[[#This Row],[Close Price]]/I485)),"-",LN(Table1835[[#This Row],[Close Price]]/I485))</f>
        <v>1.0379334696948912E-2</v>
      </c>
    </row>
    <row r="487" spans="1:14" x14ac:dyDescent="0.3">
      <c r="A487" s="1" t="s">
        <v>42</v>
      </c>
      <c r="B487" s="1" t="s">
        <v>14</v>
      </c>
      <c r="C487" s="2">
        <v>43822</v>
      </c>
      <c r="D487" s="1">
        <v>251.8</v>
      </c>
      <c r="E487" s="1">
        <v>252.8</v>
      </c>
      <c r="F487" s="1">
        <v>254.7</v>
      </c>
      <c r="G487" s="1">
        <v>251.6</v>
      </c>
      <c r="H487" s="1">
        <v>253.45</v>
      </c>
      <c r="I487" s="1">
        <v>253.85</v>
      </c>
      <c r="J487" s="1">
        <v>253.1</v>
      </c>
      <c r="K487" s="1">
        <v>1850652</v>
      </c>
      <c r="L487" s="1">
        <v>468391215.39999998</v>
      </c>
      <c r="M487" s="1">
        <v>22052</v>
      </c>
      <c r="N487" s="3">
        <f>IF(ISERR(LN(Table1835[[#This Row],[Close Price]]/I486)),"-",LN(Table1835[[#This Row],[Close Price]]/I486))</f>
        <v>8.1084197831564168E-3</v>
      </c>
    </row>
    <row r="488" spans="1:14" x14ac:dyDescent="0.3">
      <c r="A488" s="1" t="s">
        <v>42</v>
      </c>
      <c r="B488" s="1" t="s">
        <v>14</v>
      </c>
      <c r="C488" s="2">
        <v>43823</v>
      </c>
      <c r="D488" s="1">
        <v>253.85</v>
      </c>
      <c r="E488" s="1">
        <v>253</v>
      </c>
      <c r="F488" s="1">
        <v>253.95</v>
      </c>
      <c r="G488" s="1">
        <v>251.1</v>
      </c>
      <c r="H488" s="1">
        <v>252.25</v>
      </c>
      <c r="I488" s="1">
        <v>252.25</v>
      </c>
      <c r="J488" s="1">
        <v>252.16</v>
      </c>
      <c r="K488" s="1">
        <v>1544480</v>
      </c>
      <c r="L488" s="1">
        <v>389463027</v>
      </c>
      <c r="M488" s="1">
        <v>17696</v>
      </c>
      <c r="N488" s="3">
        <f>IF(ISERR(LN(Table1835[[#This Row],[Close Price]]/I487)),"-",LN(Table1835[[#This Row],[Close Price]]/I487))</f>
        <v>-6.3228821596849902E-3</v>
      </c>
    </row>
    <row r="489" spans="1:14" x14ac:dyDescent="0.3">
      <c r="A489" s="1" t="s">
        <v>42</v>
      </c>
      <c r="B489" s="1" t="s">
        <v>14</v>
      </c>
      <c r="C489" s="2">
        <v>43825</v>
      </c>
      <c r="D489" s="1">
        <v>252.25</v>
      </c>
      <c r="E489" s="1">
        <v>252</v>
      </c>
      <c r="F489" s="1">
        <v>252.4</v>
      </c>
      <c r="G489" s="1">
        <v>249.55</v>
      </c>
      <c r="H489" s="1">
        <v>250.3</v>
      </c>
      <c r="I489" s="1">
        <v>250.3</v>
      </c>
      <c r="J489" s="1">
        <v>250.79</v>
      </c>
      <c r="K489" s="1">
        <v>2026434</v>
      </c>
      <c r="L489" s="1">
        <v>508209622.5</v>
      </c>
      <c r="M489" s="1">
        <v>21642</v>
      </c>
      <c r="N489" s="3">
        <f>IF(ISERR(LN(Table1835[[#This Row],[Close Price]]/I488)),"-",LN(Table1835[[#This Row],[Close Price]]/I488))</f>
        <v>-7.7604607959897249E-3</v>
      </c>
    </row>
    <row r="490" spans="1:14" x14ac:dyDescent="0.3">
      <c r="A490" s="1" t="s">
        <v>42</v>
      </c>
      <c r="B490" s="1" t="s">
        <v>14</v>
      </c>
      <c r="C490" s="2">
        <v>43826</v>
      </c>
      <c r="D490" s="1">
        <v>250.3</v>
      </c>
      <c r="E490" s="1">
        <v>250</v>
      </c>
      <c r="F490" s="1">
        <v>250.75</v>
      </c>
      <c r="G490" s="1">
        <v>246.35</v>
      </c>
      <c r="H490" s="1">
        <v>247.75</v>
      </c>
      <c r="I490" s="1">
        <v>247.55</v>
      </c>
      <c r="J490" s="1">
        <v>248.03</v>
      </c>
      <c r="K490" s="1">
        <v>2511120</v>
      </c>
      <c r="L490" s="1">
        <v>622829307.75</v>
      </c>
      <c r="M490" s="1">
        <v>21491</v>
      </c>
      <c r="N490" s="3">
        <f>IF(ISERR(LN(Table1835[[#This Row],[Close Price]]/I489)),"-",LN(Table1835[[#This Row],[Close Price]]/I489))</f>
        <v>-1.1047616630296483E-2</v>
      </c>
    </row>
    <row r="491" spans="1:14" x14ac:dyDescent="0.3">
      <c r="A491" s="1" t="s">
        <v>42</v>
      </c>
      <c r="B491" s="1" t="s">
        <v>14</v>
      </c>
      <c r="C491" s="2">
        <v>43829</v>
      </c>
      <c r="D491" s="1">
        <v>247.55</v>
      </c>
      <c r="E491" s="1">
        <v>248.45</v>
      </c>
      <c r="F491" s="1">
        <v>249.55</v>
      </c>
      <c r="G491" s="1">
        <v>246.6</v>
      </c>
      <c r="H491" s="1">
        <v>248.45</v>
      </c>
      <c r="I491" s="1">
        <v>248.95</v>
      </c>
      <c r="J491" s="1">
        <v>248.2</v>
      </c>
      <c r="K491" s="1">
        <v>2166807</v>
      </c>
      <c r="L491" s="1">
        <v>537794009.10000002</v>
      </c>
      <c r="M491" s="1">
        <v>19437</v>
      </c>
      <c r="N491" s="3">
        <f>IF(ISERR(LN(Table1835[[#This Row],[Close Price]]/I490)),"-",LN(Table1835[[#This Row],[Close Price]]/I490))</f>
        <v>5.6394912807595189E-3</v>
      </c>
    </row>
    <row r="492" spans="1:14" x14ac:dyDescent="0.3">
      <c r="A492" s="1" t="s">
        <v>42</v>
      </c>
      <c r="B492" s="1" t="s">
        <v>14</v>
      </c>
      <c r="C492" s="2">
        <v>43830</v>
      </c>
      <c r="D492" s="1">
        <v>248.95</v>
      </c>
      <c r="E492" s="1">
        <v>247.7</v>
      </c>
      <c r="F492" s="1">
        <v>248.6</v>
      </c>
      <c r="G492" s="1">
        <v>245.3</v>
      </c>
      <c r="H492" s="1">
        <v>246.1</v>
      </c>
      <c r="I492" s="1">
        <v>245.8</v>
      </c>
      <c r="J492" s="1">
        <v>246.72</v>
      </c>
      <c r="K492" s="1">
        <v>2164914</v>
      </c>
      <c r="L492" s="1">
        <v>534134244.19999999</v>
      </c>
      <c r="M492" s="1">
        <v>21062</v>
      </c>
      <c r="N492" s="3">
        <f>IF(ISERR(LN(Table1835[[#This Row],[Close Price]]/I491)),"-",LN(Table1835[[#This Row],[Close Price]]/I491))</f>
        <v>-1.2733875956257161E-2</v>
      </c>
    </row>
    <row r="493" spans="1:14" x14ac:dyDescent="0.3">
      <c r="A493" s="1" t="s">
        <v>42</v>
      </c>
      <c r="B493" s="1" t="s">
        <v>14</v>
      </c>
      <c r="C493" s="2">
        <v>43831</v>
      </c>
      <c r="D493" s="1">
        <v>245.8</v>
      </c>
      <c r="E493" s="1">
        <v>246.5</v>
      </c>
      <c r="F493" s="1">
        <v>248.65</v>
      </c>
      <c r="G493" s="1">
        <v>246.2</v>
      </c>
      <c r="H493" s="1">
        <v>247.65</v>
      </c>
      <c r="I493" s="1">
        <v>247.7</v>
      </c>
      <c r="J493" s="1">
        <v>247.76</v>
      </c>
      <c r="K493" s="1">
        <v>1413866</v>
      </c>
      <c r="L493" s="1">
        <v>350293363.05000001</v>
      </c>
      <c r="M493" s="1">
        <v>14240</v>
      </c>
      <c r="N493" s="3">
        <f>IF(ISERR(LN(Table1835[[#This Row],[Close Price]]/I492)),"-",LN(Table1835[[#This Row],[Close Price]]/I492))</f>
        <v>7.7001393633793595E-3</v>
      </c>
    </row>
    <row r="494" spans="1:14" x14ac:dyDescent="0.3">
      <c r="A494" s="1" t="s">
        <v>42</v>
      </c>
      <c r="B494" s="1" t="s">
        <v>14</v>
      </c>
      <c r="C494" s="2">
        <v>43832</v>
      </c>
      <c r="D494" s="1">
        <v>247.7</v>
      </c>
      <c r="E494" s="1">
        <v>246.6</v>
      </c>
      <c r="F494" s="1">
        <v>249.9</v>
      </c>
      <c r="G494" s="1">
        <v>246.35</v>
      </c>
      <c r="H494" s="1">
        <v>248.35</v>
      </c>
      <c r="I494" s="1">
        <v>248.3</v>
      </c>
      <c r="J494" s="1">
        <v>248.39</v>
      </c>
      <c r="K494" s="1">
        <v>1443966</v>
      </c>
      <c r="L494" s="1">
        <v>358670699.89999998</v>
      </c>
      <c r="M494" s="1">
        <v>19476</v>
      </c>
      <c r="N494" s="3">
        <f>IF(ISERR(LN(Table1835[[#This Row],[Close Price]]/I493)),"-",LN(Table1835[[#This Row],[Close Price]]/I493))</f>
        <v>2.4193560188072007E-3</v>
      </c>
    </row>
    <row r="495" spans="1:14" x14ac:dyDescent="0.3">
      <c r="A495" s="1" t="s">
        <v>42</v>
      </c>
      <c r="B495" s="1" t="s">
        <v>14</v>
      </c>
      <c r="C495" s="2">
        <v>43833</v>
      </c>
      <c r="D495" s="1">
        <v>248.3</v>
      </c>
      <c r="E495" s="1">
        <v>249.5</v>
      </c>
      <c r="F495" s="1">
        <v>252.7</v>
      </c>
      <c r="G495" s="1">
        <v>247.35</v>
      </c>
      <c r="H495" s="1">
        <v>251</v>
      </c>
      <c r="I495" s="1">
        <v>251.1</v>
      </c>
      <c r="J495" s="1">
        <v>250.99</v>
      </c>
      <c r="K495" s="1">
        <v>3381404</v>
      </c>
      <c r="L495" s="1">
        <v>848688995.10000002</v>
      </c>
      <c r="M495" s="1">
        <v>38677</v>
      </c>
      <c r="N495" s="3">
        <f>IF(ISERR(LN(Table1835[[#This Row],[Close Price]]/I494)),"-",LN(Table1835[[#This Row],[Close Price]]/I494))</f>
        <v>1.1213573649418397E-2</v>
      </c>
    </row>
    <row r="496" spans="1:14" x14ac:dyDescent="0.3">
      <c r="A496" s="1" t="s">
        <v>42</v>
      </c>
      <c r="B496" s="1" t="s">
        <v>14</v>
      </c>
      <c r="C496" s="2">
        <v>43836</v>
      </c>
      <c r="D496" s="1">
        <v>251.1</v>
      </c>
      <c r="E496" s="1">
        <v>251</v>
      </c>
      <c r="F496" s="1">
        <v>254.45</v>
      </c>
      <c r="G496" s="1">
        <v>250.15</v>
      </c>
      <c r="H496" s="1">
        <v>251.95</v>
      </c>
      <c r="I496" s="1">
        <v>252.15</v>
      </c>
      <c r="J496" s="1">
        <v>252.4</v>
      </c>
      <c r="K496" s="1">
        <v>4566695</v>
      </c>
      <c r="L496" s="1">
        <v>1152636703.8499999</v>
      </c>
      <c r="M496" s="1">
        <v>42374</v>
      </c>
      <c r="N496" s="3">
        <f>IF(ISERR(LN(Table1835[[#This Row],[Close Price]]/I495)),"-",LN(Table1835[[#This Row],[Close Price]]/I495))</f>
        <v>4.1728823591949257E-3</v>
      </c>
    </row>
    <row r="497" spans="1:14" x14ac:dyDescent="0.3">
      <c r="A497" s="1" t="s">
        <v>42</v>
      </c>
      <c r="B497" s="1" t="s">
        <v>14</v>
      </c>
      <c r="C497" s="2">
        <v>43837</v>
      </c>
      <c r="D497" s="1">
        <v>252.15</v>
      </c>
      <c r="E497" s="1">
        <v>253.25</v>
      </c>
      <c r="F497" s="1">
        <v>256.35000000000002</v>
      </c>
      <c r="G497" s="1">
        <v>250.2</v>
      </c>
      <c r="H497" s="1">
        <v>255</v>
      </c>
      <c r="I497" s="1">
        <v>255.2</v>
      </c>
      <c r="J497" s="1">
        <v>254.01</v>
      </c>
      <c r="K497" s="1">
        <v>4402787</v>
      </c>
      <c r="L497" s="1">
        <v>1118330017.9000001</v>
      </c>
      <c r="M497" s="1">
        <v>39798</v>
      </c>
      <c r="N497" s="3">
        <f>IF(ISERR(LN(Table1835[[#This Row],[Close Price]]/I496)),"-",LN(Table1835[[#This Row],[Close Price]]/I496))</f>
        <v>1.2023402947900455E-2</v>
      </c>
    </row>
    <row r="498" spans="1:14" x14ac:dyDescent="0.3">
      <c r="A498" s="1" t="s">
        <v>42</v>
      </c>
      <c r="B498" s="1" t="s">
        <v>14</v>
      </c>
      <c r="C498" s="2">
        <v>43838</v>
      </c>
      <c r="D498" s="1">
        <v>255.2</v>
      </c>
      <c r="E498" s="1">
        <v>254</v>
      </c>
      <c r="F498" s="1">
        <v>256.14999999999998</v>
      </c>
      <c r="G498" s="1">
        <v>252.55</v>
      </c>
      <c r="H498" s="1">
        <v>254.6</v>
      </c>
      <c r="I498" s="1">
        <v>254.8</v>
      </c>
      <c r="J498" s="1">
        <v>254.57</v>
      </c>
      <c r="K498" s="1">
        <v>2794410</v>
      </c>
      <c r="L498" s="1">
        <v>711375621.45000005</v>
      </c>
      <c r="M498" s="1">
        <v>33853</v>
      </c>
      <c r="N498" s="3">
        <f>IF(ISERR(LN(Table1835[[#This Row],[Close Price]]/I497)),"-",LN(Table1835[[#This Row],[Close Price]]/I497))</f>
        <v>-1.568627772626487E-3</v>
      </c>
    </row>
    <row r="499" spans="1:14" x14ac:dyDescent="0.3">
      <c r="A499" s="1" t="s">
        <v>42</v>
      </c>
      <c r="B499" s="1" t="s">
        <v>14</v>
      </c>
      <c r="C499" s="2">
        <v>43839</v>
      </c>
      <c r="D499" s="1">
        <v>254.8</v>
      </c>
      <c r="E499" s="1">
        <v>254.25</v>
      </c>
      <c r="F499" s="1">
        <v>256.5</v>
      </c>
      <c r="G499" s="1">
        <v>252.65</v>
      </c>
      <c r="H499" s="1">
        <v>255</v>
      </c>
      <c r="I499" s="1">
        <v>253.65</v>
      </c>
      <c r="J499" s="1">
        <v>254.33</v>
      </c>
      <c r="K499" s="1">
        <v>2495023</v>
      </c>
      <c r="L499" s="1">
        <v>634552359.35000002</v>
      </c>
      <c r="M499" s="1">
        <v>28366</v>
      </c>
      <c r="N499" s="3">
        <f>IF(ISERR(LN(Table1835[[#This Row],[Close Price]]/I498)),"-",LN(Table1835[[#This Row],[Close Price]]/I498))</f>
        <v>-4.5235596853093005E-3</v>
      </c>
    </row>
    <row r="500" spans="1:14" x14ac:dyDescent="0.3">
      <c r="A500" s="1" t="s">
        <v>42</v>
      </c>
      <c r="B500" s="1" t="s">
        <v>14</v>
      </c>
      <c r="C500" s="2">
        <v>43840</v>
      </c>
      <c r="D500" s="1">
        <v>253.65</v>
      </c>
      <c r="E500" s="1">
        <v>253.95</v>
      </c>
      <c r="F500" s="1">
        <v>255.2</v>
      </c>
      <c r="G500" s="1">
        <v>251</v>
      </c>
      <c r="H500" s="1">
        <v>251.95</v>
      </c>
      <c r="I500" s="1">
        <v>251.75</v>
      </c>
      <c r="J500" s="1">
        <v>253.15</v>
      </c>
      <c r="K500" s="1">
        <v>2056577</v>
      </c>
      <c r="L500" s="1">
        <v>520621896.14999998</v>
      </c>
      <c r="M500" s="1">
        <v>31607</v>
      </c>
      <c r="N500" s="3">
        <f>IF(ISERR(LN(Table1835[[#This Row],[Close Price]]/I499)),"-",LN(Table1835[[#This Row],[Close Price]]/I499))</f>
        <v>-7.5188324140273398E-3</v>
      </c>
    </row>
    <row r="501" spans="1:14" x14ac:dyDescent="0.3">
      <c r="A501" s="1" t="s">
        <v>42</v>
      </c>
      <c r="B501" s="1" t="s">
        <v>14</v>
      </c>
      <c r="C501" s="2">
        <v>43843</v>
      </c>
      <c r="D501" s="1">
        <v>251.75</v>
      </c>
      <c r="E501" s="1">
        <v>254</v>
      </c>
      <c r="F501" s="1">
        <v>257.89999999999998</v>
      </c>
      <c r="G501" s="1">
        <v>252.85</v>
      </c>
      <c r="H501" s="1">
        <v>255.3</v>
      </c>
      <c r="I501" s="1">
        <v>254.8</v>
      </c>
      <c r="J501" s="1">
        <v>255.37</v>
      </c>
      <c r="K501" s="1">
        <v>6963599</v>
      </c>
      <c r="L501" s="1">
        <v>1778262374.9000001</v>
      </c>
      <c r="M501" s="1">
        <v>56180</v>
      </c>
      <c r="N501" s="3">
        <f>IF(ISERR(LN(Table1835[[#This Row],[Close Price]]/I500)),"-",LN(Table1835[[#This Row],[Close Price]]/I500))</f>
        <v>1.2042392099336569E-2</v>
      </c>
    </row>
    <row r="502" spans="1:14" x14ac:dyDescent="0.3">
      <c r="A502" s="1" t="s">
        <v>42</v>
      </c>
      <c r="B502" s="1" t="s">
        <v>14</v>
      </c>
      <c r="C502" s="2">
        <v>43844</v>
      </c>
      <c r="D502" s="1">
        <v>254.8</v>
      </c>
      <c r="E502" s="1">
        <v>256.85000000000002</v>
      </c>
      <c r="F502" s="1">
        <v>258.35000000000002</v>
      </c>
      <c r="G502" s="1">
        <v>254.55</v>
      </c>
      <c r="H502" s="1">
        <v>256</v>
      </c>
      <c r="I502" s="1">
        <v>257.2</v>
      </c>
      <c r="J502" s="1">
        <v>256.52999999999997</v>
      </c>
      <c r="K502" s="1">
        <v>7296777</v>
      </c>
      <c r="L502" s="1">
        <v>1871850317.2</v>
      </c>
      <c r="M502" s="1">
        <v>62567</v>
      </c>
      <c r="N502" s="3">
        <f>IF(ISERR(LN(Table1835[[#This Row],[Close Price]]/I501)),"-",LN(Table1835[[#This Row],[Close Price]]/I501))</f>
        <v>9.3750686654558817E-3</v>
      </c>
    </row>
    <row r="503" spans="1:14" x14ac:dyDescent="0.3">
      <c r="A503" s="1" t="s">
        <v>42</v>
      </c>
      <c r="B503" s="1" t="s">
        <v>14</v>
      </c>
      <c r="C503" s="2">
        <v>43845</v>
      </c>
      <c r="D503" s="1">
        <v>257.2</v>
      </c>
      <c r="E503" s="1">
        <v>254</v>
      </c>
      <c r="F503" s="1">
        <v>256</v>
      </c>
      <c r="G503" s="1">
        <v>246.6</v>
      </c>
      <c r="H503" s="1">
        <v>248.2</v>
      </c>
      <c r="I503" s="1">
        <v>248.25</v>
      </c>
      <c r="J503" s="1">
        <v>248.86</v>
      </c>
      <c r="K503" s="1">
        <v>10140451</v>
      </c>
      <c r="L503" s="1">
        <v>2523542001.8000002</v>
      </c>
      <c r="M503" s="1">
        <v>82450</v>
      </c>
      <c r="N503" s="3">
        <f>IF(ISERR(LN(Table1835[[#This Row],[Close Price]]/I502)),"-",LN(Table1835[[#This Row],[Close Price]]/I502))</f>
        <v>-3.541768943818227E-2</v>
      </c>
    </row>
    <row r="504" spans="1:14" x14ac:dyDescent="0.3">
      <c r="A504" s="1" t="s">
        <v>42</v>
      </c>
      <c r="B504" s="1" t="s">
        <v>14</v>
      </c>
      <c r="C504" s="2">
        <v>43846</v>
      </c>
      <c r="D504" s="1">
        <v>248.25</v>
      </c>
      <c r="E504" s="1">
        <v>248</v>
      </c>
      <c r="F504" s="1">
        <v>252.6</v>
      </c>
      <c r="G504" s="1">
        <v>247</v>
      </c>
      <c r="H504" s="1">
        <v>250.3</v>
      </c>
      <c r="I504" s="1">
        <v>250.45</v>
      </c>
      <c r="J504" s="1">
        <v>250.14</v>
      </c>
      <c r="K504" s="1">
        <v>8811836</v>
      </c>
      <c r="L504" s="1">
        <v>2204192485.8000002</v>
      </c>
      <c r="M504" s="1">
        <v>63303</v>
      </c>
      <c r="N504" s="3">
        <f>IF(ISERR(LN(Table1835[[#This Row],[Close Price]]/I503)),"-",LN(Table1835[[#This Row],[Close Price]]/I503))</f>
        <v>8.8229968783437741E-3</v>
      </c>
    </row>
    <row r="505" spans="1:14" x14ac:dyDescent="0.3">
      <c r="A505" s="1" t="s">
        <v>42</v>
      </c>
      <c r="B505" s="1" t="s">
        <v>14</v>
      </c>
      <c r="C505" s="2">
        <v>43847</v>
      </c>
      <c r="D505" s="1">
        <v>250.45</v>
      </c>
      <c r="E505" s="1">
        <v>252</v>
      </c>
      <c r="F505" s="1">
        <v>253.9</v>
      </c>
      <c r="G505" s="1">
        <v>249.65</v>
      </c>
      <c r="H505" s="1">
        <v>250.85</v>
      </c>
      <c r="I505" s="1">
        <v>251.1</v>
      </c>
      <c r="J505" s="1">
        <v>251.84</v>
      </c>
      <c r="K505" s="1">
        <v>4140818</v>
      </c>
      <c r="L505" s="1">
        <v>1042822124.95</v>
      </c>
      <c r="M505" s="1">
        <v>38092</v>
      </c>
      <c r="N505" s="3">
        <f>IF(ISERR(LN(Table1835[[#This Row],[Close Price]]/I504)),"-",LN(Table1835[[#This Row],[Close Price]]/I504))</f>
        <v>2.5919663599134821E-3</v>
      </c>
    </row>
    <row r="506" spans="1:14" x14ac:dyDescent="0.3">
      <c r="A506" s="1" t="s">
        <v>42</v>
      </c>
      <c r="B506" s="1" t="s">
        <v>14</v>
      </c>
      <c r="C506" s="2">
        <v>43850</v>
      </c>
      <c r="D506" s="1">
        <v>251.1</v>
      </c>
      <c r="E506" s="1">
        <v>250.8</v>
      </c>
      <c r="F506" s="1">
        <v>250.8</v>
      </c>
      <c r="G506" s="1">
        <v>247.2</v>
      </c>
      <c r="H506" s="1">
        <v>248.2</v>
      </c>
      <c r="I506" s="1">
        <v>248</v>
      </c>
      <c r="J506" s="1">
        <v>248.48</v>
      </c>
      <c r="K506" s="1">
        <v>1908583</v>
      </c>
      <c r="L506" s="1">
        <v>474250615.64999998</v>
      </c>
      <c r="M506" s="1">
        <v>19877</v>
      </c>
      <c r="N506" s="3">
        <f>IF(ISERR(LN(Table1835[[#This Row],[Close Price]]/I505)),"-",LN(Table1835[[#This Row],[Close Price]]/I505))</f>
        <v>-1.2422519998557096E-2</v>
      </c>
    </row>
    <row r="507" spans="1:14" x14ac:dyDescent="0.3">
      <c r="A507" s="1" t="s">
        <v>42</v>
      </c>
      <c r="B507" s="1" t="s">
        <v>14</v>
      </c>
      <c r="C507" s="2">
        <v>43851</v>
      </c>
      <c r="D507" s="1">
        <v>248</v>
      </c>
      <c r="E507" s="1">
        <v>247.9</v>
      </c>
      <c r="F507" s="1">
        <v>248.2</v>
      </c>
      <c r="G507" s="1">
        <v>246</v>
      </c>
      <c r="H507" s="1">
        <v>246.85</v>
      </c>
      <c r="I507" s="1">
        <v>247.1</v>
      </c>
      <c r="J507" s="1">
        <v>247.13</v>
      </c>
      <c r="K507" s="1">
        <v>1507942</v>
      </c>
      <c r="L507" s="1">
        <v>372661226</v>
      </c>
      <c r="M507" s="1">
        <v>26134</v>
      </c>
      <c r="N507" s="3">
        <f>IF(ISERR(LN(Table1835[[#This Row],[Close Price]]/I506)),"-",LN(Table1835[[#This Row],[Close Price]]/I506))</f>
        <v>-3.6356331704178158E-3</v>
      </c>
    </row>
    <row r="508" spans="1:14" x14ac:dyDescent="0.3">
      <c r="A508" s="1" t="s">
        <v>42</v>
      </c>
      <c r="B508" s="1" t="s">
        <v>14</v>
      </c>
      <c r="C508" s="2">
        <v>43852</v>
      </c>
      <c r="D508" s="1">
        <v>247.1</v>
      </c>
      <c r="E508" s="1">
        <v>248.6</v>
      </c>
      <c r="F508" s="1">
        <v>251.95</v>
      </c>
      <c r="G508" s="1">
        <v>245.4</v>
      </c>
      <c r="H508" s="1">
        <v>246.4</v>
      </c>
      <c r="I508" s="1">
        <v>245.85</v>
      </c>
      <c r="J508" s="1">
        <v>247.89</v>
      </c>
      <c r="K508" s="1">
        <v>3400424</v>
      </c>
      <c r="L508" s="1">
        <v>842947677.29999995</v>
      </c>
      <c r="M508" s="1">
        <v>51607</v>
      </c>
      <c r="N508" s="3">
        <f>IF(ISERR(LN(Table1835[[#This Row],[Close Price]]/I507)),"-",LN(Table1835[[#This Row],[Close Price]]/I507))</f>
        <v>-5.0715191366160553E-3</v>
      </c>
    </row>
    <row r="509" spans="1:14" x14ac:dyDescent="0.3">
      <c r="A509" s="1" t="s">
        <v>42</v>
      </c>
      <c r="B509" s="1" t="s">
        <v>14</v>
      </c>
      <c r="C509" s="2">
        <v>43853</v>
      </c>
      <c r="D509" s="1">
        <v>245.85</v>
      </c>
      <c r="E509" s="1">
        <v>246.45</v>
      </c>
      <c r="F509" s="1">
        <v>249.1</v>
      </c>
      <c r="G509" s="1">
        <v>245.35</v>
      </c>
      <c r="H509" s="1">
        <v>248.95</v>
      </c>
      <c r="I509" s="1">
        <v>248.7</v>
      </c>
      <c r="J509" s="1">
        <v>247.73</v>
      </c>
      <c r="K509" s="1">
        <v>1696544</v>
      </c>
      <c r="L509" s="1">
        <v>420282524</v>
      </c>
      <c r="M509" s="1">
        <v>30500</v>
      </c>
      <c r="N509" s="3">
        <f>IF(ISERR(LN(Table1835[[#This Row],[Close Price]]/I508)),"-",LN(Table1835[[#This Row],[Close Price]]/I508))</f>
        <v>1.1525756951410612E-2</v>
      </c>
    </row>
    <row r="510" spans="1:14" x14ac:dyDescent="0.3">
      <c r="A510" s="1" t="s">
        <v>42</v>
      </c>
      <c r="B510" s="1" t="s">
        <v>14</v>
      </c>
      <c r="C510" s="2">
        <v>43854</v>
      </c>
      <c r="D510" s="1">
        <v>248.7</v>
      </c>
      <c r="E510" s="1">
        <v>248.65</v>
      </c>
      <c r="F510" s="1">
        <v>249.45</v>
      </c>
      <c r="G510" s="1">
        <v>246.25</v>
      </c>
      <c r="H510" s="1">
        <v>247.75</v>
      </c>
      <c r="I510" s="1">
        <v>247.6</v>
      </c>
      <c r="J510" s="1">
        <v>248</v>
      </c>
      <c r="K510" s="1">
        <v>1710777</v>
      </c>
      <c r="L510" s="1">
        <v>424270071.39999998</v>
      </c>
      <c r="M510" s="1">
        <v>23039</v>
      </c>
      <c r="N510" s="3">
        <f>IF(ISERR(LN(Table1835[[#This Row],[Close Price]]/I509)),"-",LN(Table1835[[#This Row],[Close Price]]/I509))</f>
        <v>-4.4328099989179668E-3</v>
      </c>
    </row>
    <row r="511" spans="1:14" x14ac:dyDescent="0.3">
      <c r="A511" s="1" t="s">
        <v>42</v>
      </c>
      <c r="B511" s="1" t="s">
        <v>14</v>
      </c>
      <c r="C511" s="2">
        <v>43857</v>
      </c>
      <c r="D511" s="1">
        <v>247.6</v>
      </c>
      <c r="E511" s="1">
        <v>247.9</v>
      </c>
      <c r="F511" s="1">
        <v>247.9</v>
      </c>
      <c r="G511" s="1">
        <v>244.75</v>
      </c>
      <c r="H511" s="1">
        <v>245.2</v>
      </c>
      <c r="I511" s="1">
        <v>245.35</v>
      </c>
      <c r="J511" s="1">
        <v>245.52</v>
      </c>
      <c r="K511" s="1">
        <v>1653497</v>
      </c>
      <c r="L511" s="1">
        <v>405968520.25</v>
      </c>
      <c r="M511" s="1">
        <v>19616</v>
      </c>
      <c r="N511" s="3">
        <f>IF(ISERR(LN(Table1835[[#This Row],[Close Price]]/I510)),"-",LN(Table1835[[#This Row],[Close Price]]/I510))</f>
        <v>-9.1287782745286053E-3</v>
      </c>
    </row>
    <row r="512" spans="1:14" x14ac:dyDescent="0.3">
      <c r="A512" s="1" t="s">
        <v>42</v>
      </c>
      <c r="B512" s="1" t="s">
        <v>14</v>
      </c>
      <c r="C512" s="2">
        <v>43858</v>
      </c>
      <c r="D512" s="1">
        <v>245.35</v>
      </c>
      <c r="E512" s="1">
        <v>245.9</v>
      </c>
      <c r="F512" s="1">
        <v>246.1</v>
      </c>
      <c r="G512" s="1">
        <v>241.8</v>
      </c>
      <c r="H512" s="1">
        <v>244</v>
      </c>
      <c r="I512" s="1">
        <v>244.05</v>
      </c>
      <c r="J512" s="1">
        <v>243.42</v>
      </c>
      <c r="K512" s="1">
        <v>2136181</v>
      </c>
      <c r="L512" s="1">
        <v>519983662.35000002</v>
      </c>
      <c r="M512" s="1">
        <v>38147</v>
      </c>
      <c r="N512" s="3">
        <f>IF(ISERR(LN(Table1835[[#This Row],[Close Price]]/I511)),"-",LN(Table1835[[#This Row],[Close Price]]/I511))</f>
        <v>-5.3126402027558854E-3</v>
      </c>
    </row>
    <row r="513" spans="1:14" x14ac:dyDescent="0.3">
      <c r="A513" s="1" t="s">
        <v>42</v>
      </c>
      <c r="B513" s="1" t="s">
        <v>14</v>
      </c>
      <c r="C513" s="2">
        <v>43859</v>
      </c>
      <c r="D513" s="1">
        <v>244.05</v>
      </c>
      <c r="E513" s="1">
        <v>244.6</v>
      </c>
      <c r="F513" s="1">
        <v>247.4</v>
      </c>
      <c r="G513" s="1">
        <v>243.25</v>
      </c>
      <c r="H513" s="1">
        <v>246.3</v>
      </c>
      <c r="I513" s="1">
        <v>246.75</v>
      </c>
      <c r="J513" s="1">
        <v>246.22</v>
      </c>
      <c r="K513" s="1">
        <v>2004689</v>
      </c>
      <c r="L513" s="1">
        <v>493600906.14999998</v>
      </c>
      <c r="M513" s="1">
        <v>33122</v>
      </c>
      <c r="N513" s="3">
        <f>IF(ISERR(LN(Table1835[[#This Row],[Close Price]]/I512)),"-",LN(Table1835[[#This Row],[Close Price]]/I512))</f>
        <v>1.1002555980434408E-2</v>
      </c>
    </row>
    <row r="514" spans="1:14" x14ac:dyDescent="0.3">
      <c r="A514" s="1" t="s">
        <v>42</v>
      </c>
      <c r="B514" s="1" t="s">
        <v>14</v>
      </c>
      <c r="C514" s="2">
        <v>43860</v>
      </c>
      <c r="D514" s="1">
        <v>246.75</v>
      </c>
      <c r="E514" s="1">
        <v>247.6</v>
      </c>
      <c r="F514" s="1">
        <v>247.6</v>
      </c>
      <c r="G514" s="1">
        <v>240.2</v>
      </c>
      <c r="H514" s="1">
        <v>240.95</v>
      </c>
      <c r="I514" s="1">
        <v>240.7</v>
      </c>
      <c r="J514" s="1">
        <v>242.41</v>
      </c>
      <c r="K514" s="1">
        <v>2147465</v>
      </c>
      <c r="L514" s="1">
        <v>520557483.14999998</v>
      </c>
      <c r="M514" s="1">
        <v>29602</v>
      </c>
      <c r="N514" s="3">
        <f>IF(ISERR(LN(Table1835[[#This Row],[Close Price]]/I513)),"-",LN(Table1835[[#This Row],[Close Price]]/I513))</f>
        <v>-2.4824333524564784E-2</v>
      </c>
    </row>
    <row r="515" spans="1:14" x14ac:dyDescent="0.3">
      <c r="A515" s="1" t="s">
        <v>42</v>
      </c>
      <c r="B515" s="1" t="s">
        <v>14</v>
      </c>
      <c r="C515" s="2">
        <v>43861</v>
      </c>
      <c r="D515" s="1">
        <v>240.7</v>
      </c>
      <c r="E515" s="1">
        <v>238</v>
      </c>
      <c r="F515" s="1">
        <v>239.15</v>
      </c>
      <c r="G515" s="1">
        <v>235</v>
      </c>
      <c r="H515" s="1">
        <v>236.5</v>
      </c>
      <c r="I515" s="1">
        <v>236.8</v>
      </c>
      <c r="J515" s="1">
        <v>236.84</v>
      </c>
      <c r="K515" s="1">
        <v>5553638</v>
      </c>
      <c r="L515" s="1">
        <v>1315299454.75</v>
      </c>
      <c r="M515" s="1">
        <v>58779</v>
      </c>
      <c r="N515" s="3">
        <f>IF(ISERR(LN(Table1835[[#This Row],[Close Price]]/I514)),"-",LN(Table1835[[#This Row],[Close Price]]/I514))</f>
        <v>-1.6335441779175529E-2</v>
      </c>
    </row>
    <row r="516" spans="1:14" x14ac:dyDescent="0.3">
      <c r="A516" s="1" t="s">
        <v>42</v>
      </c>
      <c r="B516" s="1" t="s">
        <v>14</v>
      </c>
      <c r="C516" s="2">
        <v>43862</v>
      </c>
      <c r="D516" s="1">
        <v>236.8</v>
      </c>
      <c r="E516" s="1">
        <v>236.5</v>
      </c>
      <c r="F516" s="1">
        <v>239.35</v>
      </c>
      <c r="G516" s="1">
        <v>234.3</v>
      </c>
      <c r="H516" s="1">
        <v>237.15</v>
      </c>
      <c r="I516" s="1">
        <v>236.8</v>
      </c>
      <c r="J516" s="1">
        <v>236.5</v>
      </c>
      <c r="K516" s="1">
        <v>2100563</v>
      </c>
      <c r="L516" s="1">
        <v>496778392.80000001</v>
      </c>
      <c r="M516" s="1">
        <v>20180</v>
      </c>
      <c r="N516" s="3">
        <f>IF(ISERR(LN(Table1835[[#This Row],[Close Price]]/I515)),"-",LN(Table1835[[#This Row],[Close Price]]/I515))</f>
        <v>0</v>
      </c>
    </row>
    <row r="517" spans="1:14" x14ac:dyDescent="0.3">
      <c r="A517" s="1" t="s">
        <v>42</v>
      </c>
      <c r="B517" s="1" t="s">
        <v>14</v>
      </c>
      <c r="C517" s="2">
        <v>43864</v>
      </c>
      <c r="D517" s="1">
        <v>236.8</v>
      </c>
      <c r="E517" s="1">
        <v>237.7</v>
      </c>
      <c r="F517" s="1">
        <v>240.15</v>
      </c>
      <c r="G517" s="1">
        <v>235.25</v>
      </c>
      <c r="H517" s="1">
        <v>236.8</v>
      </c>
      <c r="I517" s="1">
        <v>237.4</v>
      </c>
      <c r="J517" s="1">
        <v>237.39</v>
      </c>
      <c r="K517" s="1">
        <v>4231830</v>
      </c>
      <c r="L517" s="1">
        <v>1004574850.75</v>
      </c>
      <c r="M517" s="1">
        <v>47901</v>
      </c>
      <c r="N517" s="3">
        <f>IF(ISERR(LN(Table1835[[#This Row],[Close Price]]/I516)),"-",LN(Table1835[[#This Row],[Close Price]]/I516))</f>
        <v>2.5305791657170337E-3</v>
      </c>
    </row>
    <row r="518" spans="1:14" x14ac:dyDescent="0.3">
      <c r="A518" s="1" t="s">
        <v>42</v>
      </c>
      <c r="B518" s="1" t="s">
        <v>14</v>
      </c>
      <c r="C518" s="2">
        <v>43865</v>
      </c>
      <c r="D518" s="1">
        <v>237.4</v>
      </c>
      <c r="E518" s="1">
        <v>239</v>
      </c>
      <c r="F518" s="1">
        <v>241.25</v>
      </c>
      <c r="G518" s="1">
        <v>237.9</v>
      </c>
      <c r="H518" s="1">
        <v>240.55</v>
      </c>
      <c r="I518" s="1">
        <v>240.25</v>
      </c>
      <c r="J518" s="1">
        <v>239.57</v>
      </c>
      <c r="K518" s="1">
        <v>3164756</v>
      </c>
      <c r="L518" s="1">
        <v>758192230.20000005</v>
      </c>
      <c r="M518" s="1">
        <v>36774</v>
      </c>
      <c r="N518" s="3">
        <f>IF(ISERR(LN(Table1835[[#This Row],[Close Price]]/I517)),"-",LN(Table1835[[#This Row],[Close Price]]/I517))</f>
        <v>1.1933565674834187E-2</v>
      </c>
    </row>
    <row r="519" spans="1:14" x14ac:dyDescent="0.3">
      <c r="A519" s="1" t="s">
        <v>42</v>
      </c>
      <c r="B519" s="1" t="s">
        <v>14</v>
      </c>
      <c r="C519" s="2">
        <v>43866</v>
      </c>
      <c r="D519" s="1">
        <v>240.25</v>
      </c>
      <c r="E519" s="1">
        <v>241.6</v>
      </c>
      <c r="F519" s="1">
        <v>243</v>
      </c>
      <c r="G519" s="1">
        <v>237.3</v>
      </c>
      <c r="H519" s="1">
        <v>242.4</v>
      </c>
      <c r="I519" s="1">
        <v>242.25</v>
      </c>
      <c r="J519" s="1">
        <v>240.58</v>
      </c>
      <c r="K519" s="1">
        <v>3875603</v>
      </c>
      <c r="L519" s="1">
        <v>932408905.14999998</v>
      </c>
      <c r="M519" s="1">
        <v>44897</v>
      </c>
      <c r="N519" s="3">
        <f>IF(ISERR(LN(Table1835[[#This Row],[Close Price]]/I518)),"-",LN(Table1835[[#This Row],[Close Price]]/I518))</f>
        <v>8.2902029204736608E-3</v>
      </c>
    </row>
    <row r="520" spans="1:14" x14ac:dyDescent="0.3">
      <c r="A520" s="1" t="s">
        <v>42</v>
      </c>
      <c r="B520" s="1" t="s">
        <v>14</v>
      </c>
      <c r="C520" s="2">
        <v>43867</v>
      </c>
      <c r="D520" s="1">
        <v>242.25</v>
      </c>
      <c r="E520" s="1">
        <v>242.75</v>
      </c>
      <c r="F520" s="1">
        <v>245.95</v>
      </c>
      <c r="G520" s="1">
        <v>241.65</v>
      </c>
      <c r="H520" s="1">
        <v>243.65</v>
      </c>
      <c r="I520" s="1">
        <v>243.65</v>
      </c>
      <c r="J520" s="1">
        <v>243.87</v>
      </c>
      <c r="K520" s="1">
        <v>3056198</v>
      </c>
      <c r="L520" s="1">
        <v>745328704.70000005</v>
      </c>
      <c r="M520" s="1">
        <v>32387</v>
      </c>
      <c r="N520" s="3">
        <f>IF(ISERR(LN(Table1835[[#This Row],[Close Price]]/I519)),"-",LN(Table1835[[#This Row],[Close Price]]/I519))</f>
        <v>5.7625185186396715E-3</v>
      </c>
    </row>
    <row r="521" spans="1:14" x14ac:dyDescent="0.3">
      <c r="A521" s="1" t="s">
        <v>42</v>
      </c>
      <c r="B521" s="1" t="s">
        <v>14</v>
      </c>
      <c r="C521" s="2">
        <v>43868</v>
      </c>
      <c r="D521" s="1">
        <v>243.65</v>
      </c>
      <c r="E521" s="1">
        <v>247</v>
      </c>
      <c r="F521" s="1">
        <v>247</v>
      </c>
      <c r="G521" s="1">
        <v>242.95</v>
      </c>
      <c r="H521" s="1">
        <v>243.55</v>
      </c>
      <c r="I521" s="1">
        <v>243.95</v>
      </c>
      <c r="J521" s="1">
        <v>244.49</v>
      </c>
      <c r="K521" s="1">
        <v>2759512</v>
      </c>
      <c r="L521" s="1">
        <v>674665035.45000005</v>
      </c>
      <c r="M521" s="1">
        <v>31057</v>
      </c>
      <c r="N521" s="3">
        <f>IF(ISERR(LN(Table1835[[#This Row],[Close Price]]/I520)),"-",LN(Table1835[[#This Row],[Close Price]]/I520))</f>
        <v>1.2305169723308678E-3</v>
      </c>
    </row>
    <row r="522" spans="1:14" x14ac:dyDescent="0.3">
      <c r="A522" s="1" t="s">
        <v>42</v>
      </c>
      <c r="B522" s="1" t="s">
        <v>14</v>
      </c>
      <c r="C522" s="2">
        <v>43871</v>
      </c>
      <c r="D522" s="1">
        <v>243.95</v>
      </c>
      <c r="E522" s="1">
        <v>245.4</v>
      </c>
      <c r="F522" s="1">
        <v>245.65</v>
      </c>
      <c r="G522" s="1">
        <v>239.45</v>
      </c>
      <c r="H522" s="1">
        <v>241.25</v>
      </c>
      <c r="I522" s="1">
        <v>240.9</v>
      </c>
      <c r="J522" s="1">
        <v>241.01</v>
      </c>
      <c r="K522" s="1">
        <v>2258996</v>
      </c>
      <c r="L522" s="1">
        <v>544447009.64999998</v>
      </c>
      <c r="M522" s="1">
        <v>25746</v>
      </c>
      <c r="N522" s="3">
        <f>IF(ISERR(LN(Table1835[[#This Row],[Close Price]]/I521)),"-",LN(Table1835[[#This Row],[Close Price]]/I521))</f>
        <v>-1.2581376641020483E-2</v>
      </c>
    </row>
    <row r="523" spans="1:14" x14ac:dyDescent="0.3">
      <c r="A523" s="1" t="s">
        <v>42</v>
      </c>
      <c r="B523" s="1" t="s">
        <v>14</v>
      </c>
      <c r="C523" s="2">
        <v>43872</v>
      </c>
      <c r="D523" s="1">
        <v>240.9</v>
      </c>
      <c r="E523" s="1">
        <v>240.55</v>
      </c>
      <c r="F523" s="1">
        <v>242.9</v>
      </c>
      <c r="G523" s="1">
        <v>239.8</v>
      </c>
      <c r="H523" s="1">
        <v>241.15</v>
      </c>
      <c r="I523" s="1">
        <v>241.25</v>
      </c>
      <c r="J523" s="1">
        <v>241.15</v>
      </c>
      <c r="K523" s="1">
        <v>2730310</v>
      </c>
      <c r="L523" s="1">
        <v>658426524.75</v>
      </c>
      <c r="M523" s="1">
        <v>29387</v>
      </c>
      <c r="N523" s="3">
        <f>IF(ISERR(LN(Table1835[[#This Row],[Close Price]]/I522)),"-",LN(Table1835[[#This Row],[Close Price]]/I522))</f>
        <v>1.451830598269559E-3</v>
      </c>
    </row>
    <row r="524" spans="1:14" x14ac:dyDescent="0.3">
      <c r="A524" s="1" t="s">
        <v>42</v>
      </c>
      <c r="B524" s="1" t="s">
        <v>14</v>
      </c>
      <c r="C524" s="2">
        <v>43873</v>
      </c>
      <c r="D524" s="1">
        <v>241.25</v>
      </c>
      <c r="E524" s="1">
        <v>241.7</v>
      </c>
      <c r="F524" s="1">
        <v>247.15</v>
      </c>
      <c r="G524" s="1">
        <v>241.7</v>
      </c>
      <c r="H524" s="1">
        <v>244.7</v>
      </c>
      <c r="I524" s="1">
        <v>244.45</v>
      </c>
      <c r="J524" s="1">
        <v>244.84</v>
      </c>
      <c r="K524" s="1">
        <v>3419400</v>
      </c>
      <c r="L524" s="1">
        <v>837220850.85000002</v>
      </c>
      <c r="M524" s="1">
        <v>30707</v>
      </c>
      <c r="N524" s="3">
        <f>IF(ISERR(LN(Table1835[[#This Row],[Close Price]]/I523)),"-",LN(Table1835[[#This Row],[Close Price]]/I523))</f>
        <v>1.3177048805559291E-2</v>
      </c>
    </row>
    <row r="525" spans="1:14" x14ac:dyDescent="0.3">
      <c r="A525" s="1" t="s">
        <v>42</v>
      </c>
      <c r="B525" s="1" t="s">
        <v>14</v>
      </c>
      <c r="C525" s="2">
        <v>43874</v>
      </c>
      <c r="D525" s="1">
        <v>244.45</v>
      </c>
      <c r="E525" s="1">
        <v>245.8</v>
      </c>
      <c r="F525" s="1">
        <v>245.8</v>
      </c>
      <c r="G525" s="1">
        <v>242.5</v>
      </c>
      <c r="H525" s="1">
        <v>243.7</v>
      </c>
      <c r="I525" s="1">
        <v>243.75</v>
      </c>
      <c r="J525" s="1">
        <v>243.73</v>
      </c>
      <c r="K525" s="1">
        <v>2414955</v>
      </c>
      <c r="L525" s="1">
        <v>588606959.85000002</v>
      </c>
      <c r="M525" s="1">
        <v>23979</v>
      </c>
      <c r="N525" s="3">
        <f>IF(ISERR(LN(Table1835[[#This Row],[Close Price]]/I524)),"-",LN(Table1835[[#This Row],[Close Price]]/I524))</f>
        <v>-2.8676791466979846E-3</v>
      </c>
    </row>
    <row r="526" spans="1:14" x14ac:dyDescent="0.3">
      <c r="A526" s="1" t="s">
        <v>42</v>
      </c>
      <c r="B526" s="1" t="s">
        <v>14</v>
      </c>
      <c r="C526" s="2">
        <v>43875</v>
      </c>
      <c r="D526" s="1">
        <v>243.75</v>
      </c>
      <c r="E526" s="1">
        <v>243.8</v>
      </c>
      <c r="F526" s="1">
        <v>245.35</v>
      </c>
      <c r="G526" s="1">
        <v>242</v>
      </c>
      <c r="H526" s="1">
        <v>243.5</v>
      </c>
      <c r="I526" s="1">
        <v>242.9</v>
      </c>
      <c r="J526" s="1">
        <v>243.38</v>
      </c>
      <c r="K526" s="1">
        <v>1809793</v>
      </c>
      <c r="L526" s="1">
        <v>440467337.85000002</v>
      </c>
      <c r="M526" s="1">
        <v>23737</v>
      </c>
      <c r="N526" s="3">
        <f>IF(ISERR(LN(Table1835[[#This Row],[Close Price]]/I525)),"-",LN(Table1835[[#This Row],[Close Price]]/I525))</f>
        <v>-3.4932738698297276E-3</v>
      </c>
    </row>
    <row r="527" spans="1:14" x14ac:dyDescent="0.3">
      <c r="A527" s="1" t="s">
        <v>42</v>
      </c>
      <c r="B527" s="1" t="s">
        <v>14</v>
      </c>
      <c r="C527" s="2">
        <v>43878</v>
      </c>
      <c r="D527" s="1">
        <v>242.9</v>
      </c>
      <c r="E527" s="1">
        <v>242.9</v>
      </c>
      <c r="F527" s="1">
        <v>245</v>
      </c>
      <c r="G527" s="1">
        <v>241.95</v>
      </c>
      <c r="H527" s="1">
        <v>243.85</v>
      </c>
      <c r="I527" s="1">
        <v>243.8</v>
      </c>
      <c r="J527" s="1">
        <v>243.37</v>
      </c>
      <c r="K527" s="1">
        <v>1017778</v>
      </c>
      <c r="L527" s="1">
        <v>247693012.90000001</v>
      </c>
      <c r="M527" s="1">
        <v>12576</v>
      </c>
      <c r="N527" s="3">
        <f>IF(ISERR(LN(Table1835[[#This Row],[Close Price]]/I526)),"-",LN(Table1835[[#This Row],[Close Price]]/I526))</f>
        <v>3.6983810390443387E-3</v>
      </c>
    </row>
    <row r="528" spans="1:14" x14ac:dyDescent="0.3">
      <c r="A528" s="1" t="s">
        <v>42</v>
      </c>
      <c r="B528" s="1" t="s">
        <v>14</v>
      </c>
      <c r="C528" s="2">
        <v>43879</v>
      </c>
      <c r="D528" s="1">
        <v>243.8</v>
      </c>
      <c r="E528" s="1">
        <v>243.75</v>
      </c>
      <c r="F528" s="1">
        <v>244.85</v>
      </c>
      <c r="G528" s="1">
        <v>241.25</v>
      </c>
      <c r="H528" s="1">
        <v>244</v>
      </c>
      <c r="I528" s="1">
        <v>244.05</v>
      </c>
      <c r="J528" s="1">
        <v>242.94</v>
      </c>
      <c r="K528" s="1">
        <v>1252637</v>
      </c>
      <c r="L528" s="1">
        <v>304310138.89999998</v>
      </c>
      <c r="M528" s="1">
        <v>16527</v>
      </c>
      <c r="N528" s="3">
        <f>IF(ISERR(LN(Table1835[[#This Row],[Close Price]]/I527)),"-",LN(Table1835[[#This Row],[Close Price]]/I527))</f>
        <v>1.0249052859852713E-3</v>
      </c>
    </row>
    <row r="529" spans="1:14" x14ac:dyDescent="0.3">
      <c r="A529" s="1" t="s">
        <v>42</v>
      </c>
      <c r="B529" s="1" t="s">
        <v>14</v>
      </c>
      <c r="C529" s="2">
        <v>43880</v>
      </c>
      <c r="D529" s="1">
        <v>244.05</v>
      </c>
      <c r="E529" s="1">
        <v>244.5</v>
      </c>
      <c r="F529" s="1">
        <v>248.35</v>
      </c>
      <c r="G529" s="1">
        <v>244.5</v>
      </c>
      <c r="H529" s="1">
        <v>247.95</v>
      </c>
      <c r="I529" s="1">
        <v>247.6</v>
      </c>
      <c r="J529" s="1">
        <v>246.89</v>
      </c>
      <c r="K529" s="1">
        <v>1785384</v>
      </c>
      <c r="L529" s="1">
        <v>440789981.60000002</v>
      </c>
      <c r="M529" s="1">
        <v>24285</v>
      </c>
      <c r="N529" s="3">
        <f>IF(ISERR(LN(Table1835[[#This Row],[Close Price]]/I528)),"-",LN(Table1835[[#This Row],[Close Price]]/I528))</f>
        <v>1.4441418477284461E-2</v>
      </c>
    </row>
    <row r="530" spans="1:14" x14ac:dyDescent="0.3">
      <c r="A530" s="1" t="s">
        <v>42</v>
      </c>
      <c r="B530" s="1" t="s">
        <v>14</v>
      </c>
      <c r="C530" s="2">
        <v>43881</v>
      </c>
      <c r="D530" s="1">
        <v>247.6</v>
      </c>
      <c r="E530" s="1">
        <v>248</v>
      </c>
      <c r="F530" s="1">
        <v>248.55</v>
      </c>
      <c r="G530" s="1">
        <v>245.1</v>
      </c>
      <c r="H530" s="1">
        <v>245.85</v>
      </c>
      <c r="I530" s="1">
        <v>245.7</v>
      </c>
      <c r="J530" s="1">
        <v>246.71</v>
      </c>
      <c r="K530" s="1">
        <v>2120807</v>
      </c>
      <c r="L530" s="1">
        <v>523234630.89999998</v>
      </c>
      <c r="M530" s="1">
        <v>24362</v>
      </c>
      <c r="N530" s="3">
        <f>IF(ISERR(LN(Table1835[[#This Row],[Close Price]]/I529)),"-",LN(Table1835[[#This Row],[Close Price]]/I529))</f>
        <v>-7.7032612833075756E-3</v>
      </c>
    </row>
    <row r="531" spans="1:14" x14ac:dyDescent="0.3">
      <c r="A531" s="1" t="s">
        <v>42</v>
      </c>
      <c r="B531" s="1" t="s">
        <v>14</v>
      </c>
      <c r="C531" s="2">
        <v>43885</v>
      </c>
      <c r="D531" s="1">
        <v>245.7</v>
      </c>
      <c r="E531" s="1">
        <v>245</v>
      </c>
      <c r="F531" s="1">
        <v>247.8</v>
      </c>
      <c r="G531" s="1">
        <v>242.4</v>
      </c>
      <c r="H531" s="1">
        <v>244.05</v>
      </c>
      <c r="I531" s="1">
        <v>244.2</v>
      </c>
      <c r="J531" s="1">
        <v>245.45</v>
      </c>
      <c r="K531" s="1">
        <v>3521975</v>
      </c>
      <c r="L531" s="1">
        <v>864471815.85000002</v>
      </c>
      <c r="M531" s="1">
        <v>38370</v>
      </c>
      <c r="N531" s="3">
        <f>IF(ISERR(LN(Table1835[[#This Row],[Close Price]]/I530)),"-",LN(Table1835[[#This Row],[Close Price]]/I530))</f>
        <v>-6.1237178505291045E-3</v>
      </c>
    </row>
    <row r="532" spans="1:14" x14ac:dyDescent="0.3">
      <c r="A532" s="1" t="s">
        <v>42</v>
      </c>
      <c r="B532" s="1" t="s">
        <v>14</v>
      </c>
      <c r="C532" s="2">
        <v>43886</v>
      </c>
      <c r="D532" s="1">
        <v>244.2</v>
      </c>
      <c r="E532" s="1">
        <v>244.15</v>
      </c>
      <c r="F532" s="1">
        <v>246.65</v>
      </c>
      <c r="G532" s="1">
        <v>242.45</v>
      </c>
      <c r="H532" s="1">
        <v>244</v>
      </c>
      <c r="I532" s="1">
        <v>244.1</v>
      </c>
      <c r="J532" s="1">
        <v>244.35</v>
      </c>
      <c r="K532" s="1">
        <v>2529786</v>
      </c>
      <c r="L532" s="1">
        <v>618142911.85000002</v>
      </c>
      <c r="M532" s="1">
        <v>23406</v>
      </c>
      <c r="N532" s="3">
        <f>IF(ISERR(LN(Table1835[[#This Row],[Close Price]]/I531)),"-",LN(Table1835[[#This Row],[Close Price]]/I531))</f>
        <v>-4.0958427768989576E-4</v>
      </c>
    </row>
    <row r="533" spans="1:14" x14ac:dyDescent="0.3">
      <c r="A533" s="1" t="s">
        <v>42</v>
      </c>
      <c r="B533" s="1" t="s">
        <v>14</v>
      </c>
      <c r="C533" s="2">
        <v>43887</v>
      </c>
      <c r="D533" s="1">
        <v>244.1</v>
      </c>
      <c r="E533" s="1">
        <v>243.05</v>
      </c>
      <c r="F533" s="1">
        <v>243.45</v>
      </c>
      <c r="G533" s="1">
        <v>238.4</v>
      </c>
      <c r="H533" s="1">
        <v>239.95</v>
      </c>
      <c r="I533" s="1">
        <v>239.9</v>
      </c>
      <c r="J533" s="1">
        <v>239.99</v>
      </c>
      <c r="K533" s="1">
        <v>3994194</v>
      </c>
      <c r="L533" s="1">
        <v>958562328.10000002</v>
      </c>
      <c r="M533" s="1">
        <v>35163</v>
      </c>
      <c r="N533" s="3">
        <f>IF(ISERR(LN(Table1835[[#This Row],[Close Price]]/I532)),"-",LN(Table1835[[#This Row],[Close Price]]/I532))</f>
        <v>-1.7355807553265441E-2</v>
      </c>
    </row>
    <row r="534" spans="1:14" x14ac:dyDescent="0.3">
      <c r="A534" s="1" t="s">
        <v>42</v>
      </c>
      <c r="B534" s="1" t="s">
        <v>14</v>
      </c>
      <c r="C534" s="2">
        <v>43888</v>
      </c>
      <c r="D534" s="1">
        <v>239.9</v>
      </c>
      <c r="E534" s="1">
        <v>238.95</v>
      </c>
      <c r="F534" s="1">
        <v>238.95</v>
      </c>
      <c r="G534" s="1">
        <v>230.5</v>
      </c>
      <c r="H534" s="1">
        <v>231.45</v>
      </c>
      <c r="I534" s="1">
        <v>231.6</v>
      </c>
      <c r="J534" s="1">
        <v>233.24</v>
      </c>
      <c r="K534" s="1">
        <v>4866814</v>
      </c>
      <c r="L534" s="1">
        <v>1135130613.3</v>
      </c>
      <c r="M534" s="1">
        <v>63615</v>
      </c>
      <c r="N534" s="3">
        <f>IF(ISERR(LN(Table1835[[#This Row],[Close Price]]/I533)),"-",LN(Table1835[[#This Row],[Close Price]]/I533))</f>
        <v>-3.5210424146808715E-2</v>
      </c>
    </row>
    <row r="535" spans="1:14" x14ac:dyDescent="0.3">
      <c r="A535" s="1" t="s">
        <v>42</v>
      </c>
      <c r="B535" s="1" t="s">
        <v>14</v>
      </c>
      <c r="C535" s="2">
        <v>43889</v>
      </c>
      <c r="D535" s="1">
        <v>231.6</v>
      </c>
      <c r="E535" s="1">
        <v>228.5</v>
      </c>
      <c r="F535" s="1">
        <v>229.5</v>
      </c>
      <c r="G535" s="1">
        <v>219.7</v>
      </c>
      <c r="H535" s="1">
        <v>222.4</v>
      </c>
      <c r="I535" s="1">
        <v>221.45</v>
      </c>
      <c r="J535" s="1">
        <v>223.36</v>
      </c>
      <c r="K535" s="1">
        <v>5637309</v>
      </c>
      <c r="L535" s="1">
        <v>1259175651.25</v>
      </c>
      <c r="M535" s="1">
        <v>75674</v>
      </c>
      <c r="N535" s="3">
        <f>IF(ISERR(LN(Table1835[[#This Row],[Close Price]]/I534)),"-",LN(Table1835[[#This Row],[Close Price]]/I534))</f>
        <v>-4.4814915329632984E-2</v>
      </c>
    </row>
    <row r="536" spans="1:14" x14ac:dyDescent="0.3">
      <c r="A536" s="1" t="s">
        <v>42</v>
      </c>
      <c r="B536" s="1" t="s">
        <v>14</v>
      </c>
      <c r="C536" s="2">
        <v>43892</v>
      </c>
      <c r="D536" s="1">
        <v>221.45</v>
      </c>
      <c r="E536" s="1">
        <v>225.8</v>
      </c>
      <c r="F536" s="1">
        <v>227</v>
      </c>
      <c r="G536" s="1">
        <v>218.4</v>
      </c>
      <c r="H536" s="1">
        <v>220.65</v>
      </c>
      <c r="I536" s="1">
        <v>220.8</v>
      </c>
      <c r="J536" s="1">
        <v>223.58</v>
      </c>
      <c r="K536" s="1">
        <v>5766175</v>
      </c>
      <c r="L536" s="1">
        <v>1289195929</v>
      </c>
      <c r="M536" s="1">
        <v>65848</v>
      </c>
      <c r="N536" s="3">
        <f>IF(ISERR(LN(Table1835[[#This Row],[Close Price]]/I535)),"-",LN(Table1835[[#This Row],[Close Price]]/I535))</f>
        <v>-2.9395159662668172E-3</v>
      </c>
    </row>
    <row r="537" spans="1:14" x14ac:dyDescent="0.3">
      <c r="A537" s="1" t="s">
        <v>42</v>
      </c>
      <c r="B537" s="1" t="s">
        <v>14</v>
      </c>
      <c r="C537" s="2">
        <v>43893</v>
      </c>
      <c r="D537" s="1">
        <v>220.8</v>
      </c>
      <c r="E537" s="1">
        <v>224</v>
      </c>
      <c r="F537" s="1">
        <v>225.8</v>
      </c>
      <c r="G537" s="1">
        <v>220.6</v>
      </c>
      <c r="H537" s="1">
        <v>223.25</v>
      </c>
      <c r="I537" s="1">
        <v>223.7</v>
      </c>
      <c r="J537" s="1">
        <v>223.1</v>
      </c>
      <c r="K537" s="1">
        <v>5173113</v>
      </c>
      <c r="L537" s="1">
        <v>1154103726.05</v>
      </c>
      <c r="M537" s="1">
        <v>41834</v>
      </c>
      <c r="N537" s="3">
        <f>IF(ISERR(LN(Table1835[[#This Row],[Close Price]]/I536)),"-",LN(Table1835[[#This Row],[Close Price]]/I536))</f>
        <v>1.3048554093143599E-2</v>
      </c>
    </row>
    <row r="538" spans="1:14" x14ac:dyDescent="0.3">
      <c r="A538" s="1" t="s">
        <v>42</v>
      </c>
      <c r="B538" s="1" t="s">
        <v>14</v>
      </c>
      <c r="C538" s="2">
        <v>43894</v>
      </c>
      <c r="D538" s="1">
        <v>223.7</v>
      </c>
      <c r="E538" s="1">
        <v>224.9</v>
      </c>
      <c r="F538" s="1">
        <v>229.75</v>
      </c>
      <c r="G538" s="1">
        <v>222.45</v>
      </c>
      <c r="H538" s="1">
        <v>228.9</v>
      </c>
      <c r="I538" s="1">
        <v>228.85</v>
      </c>
      <c r="J538" s="1">
        <v>225.53</v>
      </c>
      <c r="K538" s="1">
        <v>4518178</v>
      </c>
      <c r="L538" s="1">
        <v>1018974224.15</v>
      </c>
      <c r="M538" s="1">
        <v>81745</v>
      </c>
      <c r="N538" s="3">
        <f>IF(ISERR(LN(Table1835[[#This Row],[Close Price]]/I537)),"-",LN(Table1835[[#This Row],[Close Price]]/I537))</f>
        <v>2.2760898603567239E-2</v>
      </c>
    </row>
    <row r="539" spans="1:14" x14ac:dyDescent="0.3">
      <c r="A539" s="1" t="s">
        <v>42</v>
      </c>
      <c r="B539" s="1" t="s">
        <v>14</v>
      </c>
      <c r="C539" s="2">
        <v>43895</v>
      </c>
      <c r="D539" s="1">
        <v>228.85</v>
      </c>
      <c r="E539" s="1">
        <v>229.05</v>
      </c>
      <c r="F539" s="1">
        <v>233.9</v>
      </c>
      <c r="G539" s="1">
        <v>228.65</v>
      </c>
      <c r="H539" s="1">
        <v>230.3</v>
      </c>
      <c r="I539" s="1">
        <v>229.7</v>
      </c>
      <c r="J539" s="1">
        <v>231.29</v>
      </c>
      <c r="K539" s="1">
        <v>2970778</v>
      </c>
      <c r="L539" s="1">
        <v>687112891.25</v>
      </c>
      <c r="M539" s="1">
        <v>42428</v>
      </c>
      <c r="N539" s="3">
        <f>IF(ISERR(LN(Table1835[[#This Row],[Close Price]]/I538)),"-",LN(Table1835[[#This Row],[Close Price]]/I538))</f>
        <v>3.7073425954014662E-3</v>
      </c>
    </row>
    <row r="540" spans="1:14" x14ac:dyDescent="0.3">
      <c r="A540" s="1" t="s">
        <v>42</v>
      </c>
      <c r="B540" s="1" t="s">
        <v>14</v>
      </c>
      <c r="C540" s="2">
        <v>43896</v>
      </c>
      <c r="D540" s="1">
        <v>229.7</v>
      </c>
      <c r="E540" s="1">
        <v>225</v>
      </c>
      <c r="F540" s="1">
        <v>226</v>
      </c>
      <c r="G540" s="1">
        <v>222.55</v>
      </c>
      <c r="H540" s="1">
        <v>223.25</v>
      </c>
      <c r="I540" s="1">
        <v>223.55</v>
      </c>
      <c r="J540" s="1">
        <v>224.18</v>
      </c>
      <c r="K540" s="1">
        <v>2934283</v>
      </c>
      <c r="L540" s="1">
        <v>657818198.60000002</v>
      </c>
      <c r="M540" s="1">
        <v>30480</v>
      </c>
      <c r="N540" s="3">
        <f>IF(ISERR(LN(Table1835[[#This Row],[Close Price]]/I539)),"-",LN(Table1835[[#This Row],[Close Price]]/I539))</f>
        <v>-2.7139007015062874E-2</v>
      </c>
    </row>
    <row r="541" spans="1:14" x14ac:dyDescent="0.3">
      <c r="A541" s="1" t="s">
        <v>42</v>
      </c>
      <c r="B541" s="1" t="s">
        <v>14</v>
      </c>
      <c r="C541" s="2">
        <v>43899</v>
      </c>
      <c r="D541" s="1">
        <v>223.55</v>
      </c>
      <c r="E541" s="1">
        <v>220.2</v>
      </c>
      <c r="F541" s="1">
        <v>221</v>
      </c>
      <c r="G541" s="1">
        <v>213</v>
      </c>
      <c r="H541" s="1">
        <v>215</v>
      </c>
      <c r="I541" s="1">
        <v>214.4</v>
      </c>
      <c r="J541" s="1">
        <v>215.27</v>
      </c>
      <c r="K541" s="1">
        <v>8731114</v>
      </c>
      <c r="L541" s="1">
        <v>1879529836.9000001</v>
      </c>
      <c r="M541" s="1">
        <v>67373</v>
      </c>
      <c r="N541" s="3">
        <f>IF(ISERR(LN(Table1835[[#This Row],[Close Price]]/I540)),"-",LN(Table1835[[#This Row],[Close Price]]/I540))</f>
        <v>-4.1791673483342701E-2</v>
      </c>
    </row>
    <row r="542" spans="1:14" x14ac:dyDescent="0.3">
      <c r="A542" s="1" t="s">
        <v>42</v>
      </c>
      <c r="B542" s="1" t="s">
        <v>14</v>
      </c>
      <c r="C542" s="2">
        <v>43901</v>
      </c>
      <c r="D542" s="1">
        <v>214.4</v>
      </c>
      <c r="E542" s="1">
        <v>203.7</v>
      </c>
      <c r="F542" s="1">
        <v>214.4</v>
      </c>
      <c r="G542" s="1">
        <v>203.7</v>
      </c>
      <c r="H542" s="1">
        <v>212.95</v>
      </c>
      <c r="I542" s="1">
        <v>213.1</v>
      </c>
      <c r="J542" s="1">
        <v>211.6</v>
      </c>
      <c r="K542" s="1">
        <v>6135166</v>
      </c>
      <c r="L542" s="1">
        <v>1298193543.4000001</v>
      </c>
      <c r="M542" s="1">
        <v>73294</v>
      </c>
      <c r="N542" s="3">
        <f>IF(ISERR(LN(Table1835[[#This Row],[Close Price]]/I541)),"-",LN(Table1835[[#This Row],[Close Price]]/I541))</f>
        <v>-6.0818900920755758E-3</v>
      </c>
    </row>
    <row r="543" spans="1:14" x14ac:dyDescent="0.3">
      <c r="A543" s="1" t="s">
        <v>42</v>
      </c>
      <c r="B543" s="1" t="s">
        <v>14</v>
      </c>
      <c r="C543" s="2">
        <v>43902</v>
      </c>
      <c r="D543" s="1">
        <v>213.1</v>
      </c>
      <c r="E543" s="1">
        <v>204</v>
      </c>
      <c r="F543" s="1">
        <v>206.95</v>
      </c>
      <c r="G543" s="1">
        <v>197.5</v>
      </c>
      <c r="H543" s="1">
        <v>200</v>
      </c>
      <c r="I543" s="1">
        <v>199.1</v>
      </c>
      <c r="J543" s="1">
        <v>202.82</v>
      </c>
      <c r="K543" s="1">
        <v>5382005</v>
      </c>
      <c r="L543" s="1">
        <v>1091585740.5</v>
      </c>
      <c r="M543" s="1">
        <v>63340</v>
      </c>
      <c r="N543" s="3">
        <f>IF(ISERR(LN(Table1835[[#This Row],[Close Price]]/I542)),"-",LN(Table1835[[#This Row],[Close Price]]/I542))</f>
        <v>-6.7954328034420891E-2</v>
      </c>
    </row>
    <row r="544" spans="1:14" x14ac:dyDescent="0.3">
      <c r="A544" s="1" t="s">
        <v>42</v>
      </c>
      <c r="B544" s="1" t="s">
        <v>14</v>
      </c>
      <c r="C544" s="2">
        <v>43903</v>
      </c>
      <c r="D544" s="1">
        <v>199.1</v>
      </c>
      <c r="E544" s="1">
        <v>199</v>
      </c>
      <c r="F544" s="1">
        <v>204.45</v>
      </c>
      <c r="G544" s="1">
        <v>169.25</v>
      </c>
      <c r="H544" s="1">
        <v>199</v>
      </c>
      <c r="I544" s="1">
        <v>197.4</v>
      </c>
      <c r="J544" s="1">
        <v>192.96</v>
      </c>
      <c r="K544" s="1">
        <v>6521699</v>
      </c>
      <c r="L544" s="1">
        <v>1258410025.25</v>
      </c>
      <c r="M544" s="1">
        <v>76155</v>
      </c>
      <c r="N544" s="3">
        <f>IF(ISERR(LN(Table1835[[#This Row],[Close Price]]/I543)),"-",LN(Table1835[[#This Row],[Close Price]]/I543))</f>
        <v>-8.575084070769335E-3</v>
      </c>
    </row>
    <row r="545" spans="1:14" x14ac:dyDescent="0.3">
      <c r="A545" s="1" t="s">
        <v>42</v>
      </c>
      <c r="B545" s="1" t="s">
        <v>14</v>
      </c>
      <c r="C545" s="2">
        <v>43906</v>
      </c>
      <c r="D545" s="1">
        <v>197.4</v>
      </c>
      <c r="E545" s="1">
        <v>193.95</v>
      </c>
      <c r="F545" s="1">
        <v>193.95</v>
      </c>
      <c r="G545" s="1">
        <v>178.55</v>
      </c>
      <c r="H545" s="1">
        <v>180</v>
      </c>
      <c r="I545" s="1">
        <v>179.75</v>
      </c>
      <c r="J545" s="1">
        <v>184.72</v>
      </c>
      <c r="K545" s="1">
        <v>5600578</v>
      </c>
      <c r="L545" s="1">
        <v>1034524025.3</v>
      </c>
      <c r="M545" s="1">
        <v>91089</v>
      </c>
      <c r="N545" s="3">
        <f>IF(ISERR(LN(Table1835[[#This Row],[Close Price]]/I544)),"-",LN(Table1835[[#This Row],[Close Price]]/I544))</f>
        <v>-9.3665130398225119E-2</v>
      </c>
    </row>
    <row r="546" spans="1:14" x14ac:dyDescent="0.3">
      <c r="A546" s="1" t="s">
        <v>42</v>
      </c>
      <c r="B546" s="1" t="s">
        <v>14</v>
      </c>
      <c r="C546" s="2">
        <v>43907</v>
      </c>
      <c r="D546" s="1">
        <v>179.75</v>
      </c>
      <c r="E546" s="1">
        <v>178.55</v>
      </c>
      <c r="F546" s="1">
        <v>185.55</v>
      </c>
      <c r="G546" s="1">
        <v>170.75</v>
      </c>
      <c r="H546" s="1">
        <v>173.2</v>
      </c>
      <c r="I546" s="1">
        <v>173.1</v>
      </c>
      <c r="J546" s="1">
        <v>179.3</v>
      </c>
      <c r="K546" s="1">
        <v>6087886</v>
      </c>
      <c r="L546" s="1">
        <v>1091565835.05</v>
      </c>
      <c r="M546" s="1">
        <v>53650</v>
      </c>
      <c r="N546" s="3">
        <f>IF(ISERR(LN(Table1835[[#This Row],[Close Price]]/I545)),"-",LN(Table1835[[#This Row],[Close Price]]/I545))</f>
        <v>-3.7697534418992533E-2</v>
      </c>
    </row>
    <row r="547" spans="1:14" x14ac:dyDescent="0.3">
      <c r="A547" s="1" t="s">
        <v>42</v>
      </c>
      <c r="B547" s="1" t="s">
        <v>14</v>
      </c>
      <c r="C547" s="2">
        <v>43908</v>
      </c>
      <c r="D547" s="1">
        <v>173.1</v>
      </c>
      <c r="E547" s="1">
        <v>176.7</v>
      </c>
      <c r="F547" s="1">
        <v>178.5</v>
      </c>
      <c r="G547" s="1">
        <v>168.5</v>
      </c>
      <c r="H547" s="1">
        <v>171.9</v>
      </c>
      <c r="I547" s="1">
        <v>169.95</v>
      </c>
      <c r="J547" s="1">
        <v>173.17</v>
      </c>
      <c r="K547" s="1">
        <v>6367196</v>
      </c>
      <c r="L547" s="1">
        <v>1102614407.8</v>
      </c>
      <c r="M547" s="1">
        <v>65169</v>
      </c>
      <c r="N547" s="3">
        <f>IF(ISERR(LN(Table1835[[#This Row],[Close Price]]/I546)),"-",LN(Table1835[[#This Row],[Close Price]]/I546))</f>
        <v>-1.8365186040038627E-2</v>
      </c>
    </row>
    <row r="548" spans="1:14" x14ac:dyDescent="0.3">
      <c r="A548" s="1" t="s">
        <v>42</v>
      </c>
      <c r="B548" s="1" t="s">
        <v>14</v>
      </c>
      <c r="C548" s="2">
        <v>43909</v>
      </c>
      <c r="D548" s="1">
        <v>169.95</v>
      </c>
      <c r="E548" s="1">
        <v>165</v>
      </c>
      <c r="F548" s="1">
        <v>171.35</v>
      </c>
      <c r="G548" s="1">
        <v>159.4</v>
      </c>
      <c r="H548" s="1">
        <v>161.80000000000001</v>
      </c>
      <c r="I548" s="1">
        <v>162.35</v>
      </c>
      <c r="J548" s="1">
        <v>166.44</v>
      </c>
      <c r="K548" s="1">
        <v>5990642</v>
      </c>
      <c r="L548" s="1">
        <v>997069281.45000005</v>
      </c>
      <c r="M548" s="1">
        <v>69150</v>
      </c>
      <c r="N548" s="3">
        <f>IF(ISERR(LN(Table1835[[#This Row],[Close Price]]/I547)),"-",LN(Table1835[[#This Row],[Close Price]]/I547))</f>
        <v>-4.5749777593270077E-2</v>
      </c>
    </row>
    <row r="549" spans="1:14" x14ac:dyDescent="0.3">
      <c r="A549" s="1" t="s">
        <v>42</v>
      </c>
      <c r="B549" s="1" t="s">
        <v>14</v>
      </c>
      <c r="C549" s="2">
        <v>43910</v>
      </c>
      <c r="D549" s="1">
        <v>162.35</v>
      </c>
      <c r="E549" s="1">
        <v>163.1</v>
      </c>
      <c r="F549" s="1">
        <v>185.8</v>
      </c>
      <c r="G549" s="1">
        <v>162.5</v>
      </c>
      <c r="H549" s="1">
        <v>178</v>
      </c>
      <c r="I549" s="1">
        <v>179.2</v>
      </c>
      <c r="J549" s="1">
        <v>176.72</v>
      </c>
      <c r="K549" s="1">
        <v>10160070</v>
      </c>
      <c r="L549" s="1">
        <v>1795536401.6500001</v>
      </c>
      <c r="M549" s="1">
        <v>86219</v>
      </c>
      <c r="N549" s="3">
        <f>IF(ISERR(LN(Table1835[[#This Row],[Close Price]]/I548)),"-",LN(Table1835[[#This Row],[Close Price]]/I548))</f>
        <v>9.874800199197506E-2</v>
      </c>
    </row>
    <row r="550" spans="1:14" x14ac:dyDescent="0.3">
      <c r="A550" s="1" t="s">
        <v>42</v>
      </c>
      <c r="B550" s="1" t="s">
        <v>14</v>
      </c>
      <c r="C550" s="2">
        <v>43913</v>
      </c>
      <c r="D550" s="1">
        <v>179.2</v>
      </c>
      <c r="E550" s="1">
        <v>165</v>
      </c>
      <c r="F550" s="1">
        <v>177</v>
      </c>
      <c r="G550" s="1">
        <v>165</v>
      </c>
      <c r="H550" s="1">
        <v>171.5</v>
      </c>
      <c r="I550" s="1">
        <v>170.15</v>
      </c>
      <c r="J550" s="1">
        <v>173</v>
      </c>
      <c r="K550" s="1">
        <v>5360393</v>
      </c>
      <c r="L550" s="1">
        <v>927343313.45000005</v>
      </c>
      <c r="M550" s="1">
        <v>56816</v>
      </c>
      <c r="N550" s="3">
        <f>IF(ISERR(LN(Table1835[[#This Row],[Close Price]]/I549)),"-",LN(Table1835[[#This Row],[Close Price]]/I549))</f>
        <v>-5.1822099593915309E-2</v>
      </c>
    </row>
    <row r="551" spans="1:14" x14ac:dyDescent="0.3">
      <c r="A551" s="1" t="s">
        <v>42</v>
      </c>
      <c r="B551" s="1" t="s">
        <v>14</v>
      </c>
      <c r="C551" s="2">
        <v>43914</v>
      </c>
      <c r="D551" s="1">
        <v>170.15</v>
      </c>
      <c r="E551" s="1">
        <v>168.5</v>
      </c>
      <c r="F551" s="1">
        <v>181.75</v>
      </c>
      <c r="G551" s="1">
        <v>168.05</v>
      </c>
      <c r="H551" s="1">
        <v>178.25</v>
      </c>
      <c r="I551" s="1">
        <v>176.35</v>
      </c>
      <c r="J551" s="1">
        <v>176.78</v>
      </c>
      <c r="K551" s="1">
        <v>6037867</v>
      </c>
      <c r="L551" s="1">
        <v>1067378793.5</v>
      </c>
      <c r="M551" s="1">
        <v>78461</v>
      </c>
      <c r="N551" s="3">
        <f>IF(ISERR(LN(Table1835[[#This Row],[Close Price]]/I550)),"-",LN(Table1835[[#This Row],[Close Price]]/I550))</f>
        <v>3.5790255735146215E-2</v>
      </c>
    </row>
    <row r="552" spans="1:14" x14ac:dyDescent="0.3">
      <c r="A552" s="1" t="s">
        <v>42</v>
      </c>
      <c r="B552" s="1" t="s">
        <v>14</v>
      </c>
      <c r="C552" s="2">
        <v>43915</v>
      </c>
      <c r="D552" s="1">
        <v>176.35</v>
      </c>
      <c r="E552" s="1">
        <v>177.4</v>
      </c>
      <c r="F552" s="1">
        <v>188</v>
      </c>
      <c r="G552" s="1">
        <v>170.2</v>
      </c>
      <c r="H552" s="1">
        <v>172.5</v>
      </c>
      <c r="I552" s="1">
        <v>174.65</v>
      </c>
      <c r="J552" s="1">
        <v>175.95</v>
      </c>
      <c r="K552" s="1">
        <v>6728276</v>
      </c>
      <c r="L552" s="1">
        <v>1183853668.2</v>
      </c>
      <c r="M552" s="1">
        <v>81762</v>
      </c>
      <c r="N552" s="3">
        <f>IF(ISERR(LN(Table1835[[#This Row],[Close Price]]/I551)),"-",LN(Table1835[[#This Row],[Close Price]]/I551))</f>
        <v>-9.6866854292200107E-3</v>
      </c>
    </row>
    <row r="553" spans="1:14" x14ac:dyDescent="0.3">
      <c r="A553" s="1" t="s">
        <v>42</v>
      </c>
      <c r="B553" s="1" t="s">
        <v>14</v>
      </c>
      <c r="C553" s="2">
        <v>43916</v>
      </c>
      <c r="D553" s="1">
        <v>174.65</v>
      </c>
      <c r="E553" s="1">
        <v>176.95</v>
      </c>
      <c r="F553" s="1">
        <v>186.8</v>
      </c>
      <c r="G553" s="1">
        <v>172.5</v>
      </c>
      <c r="H553" s="1">
        <v>180.6</v>
      </c>
      <c r="I553" s="1">
        <v>182.6</v>
      </c>
      <c r="J553" s="1">
        <v>180.17</v>
      </c>
      <c r="K553" s="1">
        <v>5124357</v>
      </c>
      <c r="L553" s="1">
        <v>923251037.29999995</v>
      </c>
      <c r="M553" s="1">
        <v>46356</v>
      </c>
      <c r="N553" s="3">
        <f>IF(ISERR(LN(Table1835[[#This Row],[Close Price]]/I552)),"-",LN(Table1835[[#This Row],[Close Price]]/I552))</f>
        <v>4.4513996908027147E-2</v>
      </c>
    </row>
    <row r="554" spans="1:14" x14ac:dyDescent="0.3">
      <c r="A554" s="1" t="s">
        <v>42</v>
      </c>
      <c r="B554" s="1" t="s">
        <v>14</v>
      </c>
      <c r="C554" s="2">
        <v>43917</v>
      </c>
      <c r="D554" s="1">
        <v>182.6</v>
      </c>
      <c r="E554" s="1">
        <v>183.15</v>
      </c>
      <c r="F554" s="1">
        <v>189.5</v>
      </c>
      <c r="G554" s="1">
        <v>181.5</v>
      </c>
      <c r="H554" s="1">
        <v>184.65</v>
      </c>
      <c r="I554" s="1">
        <v>183.5</v>
      </c>
      <c r="J554" s="1">
        <v>185.15</v>
      </c>
      <c r="K554" s="1">
        <v>6767560</v>
      </c>
      <c r="L554" s="1">
        <v>1253023967.6500001</v>
      </c>
      <c r="M554" s="1">
        <v>40065</v>
      </c>
      <c r="N554" s="3">
        <f>IF(ISERR(LN(Table1835[[#This Row],[Close Price]]/I553)),"-",LN(Table1835[[#This Row],[Close Price]]/I553))</f>
        <v>4.9166993337569102E-3</v>
      </c>
    </row>
    <row r="555" spans="1:14" x14ac:dyDescent="0.3">
      <c r="A555" s="1" t="s">
        <v>42</v>
      </c>
      <c r="B555" s="1" t="s">
        <v>14</v>
      </c>
      <c r="C555" s="2">
        <v>43920</v>
      </c>
      <c r="D555" s="1">
        <v>183.5</v>
      </c>
      <c r="E555" s="1">
        <v>181.1</v>
      </c>
      <c r="F555" s="1">
        <v>187.4</v>
      </c>
      <c r="G555" s="1">
        <v>179.35</v>
      </c>
      <c r="H555" s="1">
        <v>185.25</v>
      </c>
      <c r="I555" s="1">
        <v>184.15</v>
      </c>
      <c r="J555" s="1">
        <v>184.5</v>
      </c>
      <c r="K555" s="1">
        <v>3667803</v>
      </c>
      <c r="L555" s="1">
        <v>676692029.25</v>
      </c>
      <c r="M555" s="1">
        <v>47445</v>
      </c>
      <c r="N555" s="3">
        <f>IF(ISERR(LN(Table1835[[#This Row],[Close Price]]/I554)),"-",LN(Table1835[[#This Row],[Close Price]]/I554))</f>
        <v>3.5359753964494521E-3</v>
      </c>
    </row>
    <row r="556" spans="1:14" x14ac:dyDescent="0.3">
      <c r="A556" s="1" t="s">
        <v>42</v>
      </c>
      <c r="B556" s="1" t="s">
        <v>14</v>
      </c>
      <c r="C556" s="2">
        <v>43921</v>
      </c>
      <c r="D556" s="1">
        <v>184.15</v>
      </c>
      <c r="E556" s="1">
        <v>187</v>
      </c>
      <c r="F556" s="1">
        <v>199.8</v>
      </c>
      <c r="G556" s="1">
        <v>185.65</v>
      </c>
      <c r="H556" s="1">
        <v>196.1</v>
      </c>
      <c r="I556" s="1">
        <v>196.7</v>
      </c>
      <c r="J556" s="1">
        <v>194.94</v>
      </c>
      <c r="K556" s="1">
        <v>5307678</v>
      </c>
      <c r="L556" s="1">
        <v>1034656565.35</v>
      </c>
      <c r="M556" s="1">
        <v>62061</v>
      </c>
      <c r="N556" s="3">
        <f>IF(ISERR(LN(Table1835[[#This Row],[Close Price]]/I555)),"-",LN(Table1835[[#This Row],[Close Price]]/I555))</f>
        <v>6.5929082503938988E-2</v>
      </c>
    </row>
    <row r="557" spans="1:14" x14ac:dyDescent="0.3">
      <c r="A557" s="1" t="s">
        <v>42</v>
      </c>
      <c r="B557" s="1" t="s">
        <v>14</v>
      </c>
      <c r="C557" s="2">
        <v>43922</v>
      </c>
      <c r="D557" s="1">
        <v>196.7</v>
      </c>
      <c r="E557" s="1">
        <v>195.7</v>
      </c>
      <c r="F557" s="1">
        <v>195.7</v>
      </c>
      <c r="G557" s="1">
        <v>187</v>
      </c>
      <c r="H557" s="1">
        <v>188.65</v>
      </c>
      <c r="I557" s="1">
        <v>189.5</v>
      </c>
      <c r="J557" s="1">
        <v>190.06</v>
      </c>
      <c r="K557" s="1">
        <v>4937836</v>
      </c>
      <c r="L557" s="1">
        <v>938489498.35000002</v>
      </c>
      <c r="M557" s="1">
        <v>63336</v>
      </c>
      <c r="N557" s="3">
        <f>IF(ISERR(LN(Table1835[[#This Row],[Close Price]]/I556)),"-",LN(Table1835[[#This Row],[Close Price]]/I556))</f>
        <v>-3.7290700872532244E-2</v>
      </c>
    </row>
    <row r="558" spans="1:14" x14ac:dyDescent="0.3">
      <c r="A558" s="1" t="s">
        <v>42</v>
      </c>
      <c r="B558" s="1" t="s">
        <v>14</v>
      </c>
      <c r="C558" s="2">
        <v>43924</v>
      </c>
      <c r="D558" s="1">
        <v>189.5</v>
      </c>
      <c r="E558" s="1">
        <v>188</v>
      </c>
      <c r="F558" s="1">
        <v>189.6</v>
      </c>
      <c r="G558" s="1">
        <v>177.75</v>
      </c>
      <c r="H558" s="1">
        <v>180.15</v>
      </c>
      <c r="I558" s="1">
        <v>180</v>
      </c>
      <c r="J558" s="1">
        <v>181.23</v>
      </c>
      <c r="K558" s="1">
        <v>6573737</v>
      </c>
      <c r="L558" s="1">
        <v>1191349404.1500001</v>
      </c>
      <c r="M558" s="1">
        <v>79843</v>
      </c>
      <c r="N558" s="3">
        <f>IF(ISERR(LN(Table1835[[#This Row],[Close Price]]/I557)),"-",LN(Table1835[[#This Row],[Close Price]]/I557))</f>
        <v>-5.1432173632270706E-2</v>
      </c>
    </row>
    <row r="559" spans="1:14" x14ac:dyDescent="0.3">
      <c r="A559" s="1" t="s">
        <v>42</v>
      </c>
      <c r="B559" s="1" t="s">
        <v>14</v>
      </c>
      <c r="C559" s="2">
        <v>43928</v>
      </c>
      <c r="D559" s="1">
        <v>180</v>
      </c>
      <c r="E559" s="1">
        <v>188.25</v>
      </c>
      <c r="F559" s="1">
        <v>192.7</v>
      </c>
      <c r="G559" s="1">
        <v>183.05</v>
      </c>
      <c r="H559" s="1">
        <v>191.95</v>
      </c>
      <c r="I559" s="1">
        <v>191.9</v>
      </c>
      <c r="J559" s="1">
        <v>189.5</v>
      </c>
      <c r="K559" s="1">
        <v>4781444</v>
      </c>
      <c r="L559" s="1">
        <v>906101475.25</v>
      </c>
      <c r="M559" s="1">
        <v>56566</v>
      </c>
      <c r="N559" s="3">
        <f>IF(ISERR(LN(Table1835[[#This Row],[Close Price]]/I558)),"-",LN(Table1835[[#This Row],[Close Price]]/I558))</f>
        <v>6.4017552123443969E-2</v>
      </c>
    </row>
    <row r="560" spans="1:14" x14ac:dyDescent="0.3">
      <c r="A560" s="1" t="s">
        <v>42</v>
      </c>
      <c r="B560" s="1" t="s">
        <v>14</v>
      </c>
      <c r="C560" s="2">
        <v>43929</v>
      </c>
      <c r="D560" s="1">
        <v>191.9</v>
      </c>
      <c r="E560" s="1">
        <v>191.5</v>
      </c>
      <c r="F560" s="1">
        <v>200</v>
      </c>
      <c r="G560" s="1">
        <v>188.8</v>
      </c>
      <c r="H560" s="1">
        <v>193</v>
      </c>
      <c r="I560" s="1">
        <v>192.9</v>
      </c>
      <c r="J560" s="1">
        <v>194.98</v>
      </c>
      <c r="K560" s="1">
        <v>5137654</v>
      </c>
      <c r="L560" s="1">
        <v>1001741684.35</v>
      </c>
      <c r="M560" s="1">
        <v>53517</v>
      </c>
      <c r="N560" s="3">
        <f>IF(ISERR(LN(Table1835[[#This Row],[Close Price]]/I559)),"-",LN(Table1835[[#This Row],[Close Price]]/I559))</f>
        <v>5.1975168980292188E-3</v>
      </c>
    </row>
    <row r="561" spans="1:14" x14ac:dyDescent="0.3">
      <c r="A561" s="1" t="s">
        <v>42</v>
      </c>
      <c r="B561" s="1" t="s">
        <v>14</v>
      </c>
      <c r="C561" s="2">
        <v>43930</v>
      </c>
      <c r="D561" s="1">
        <v>192.9</v>
      </c>
      <c r="E561" s="1">
        <v>198.4</v>
      </c>
      <c r="F561" s="1">
        <v>202.95</v>
      </c>
      <c r="G561" s="1">
        <v>195.05</v>
      </c>
      <c r="H561" s="1">
        <v>196.6</v>
      </c>
      <c r="I561" s="1">
        <v>196.7</v>
      </c>
      <c r="J561" s="1">
        <v>197.6</v>
      </c>
      <c r="K561" s="1">
        <v>3465831</v>
      </c>
      <c r="L561" s="1">
        <v>684832185.95000005</v>
      </c>
      <c r="M561" s="1">
        <v>36684</v>
      </c>
      <c r="N561" s="3">
        <f>IF(ISERR(LN(Table1835[[#This Row],[Close Price]]/I560)),"-",LN(Table1835[[#This Row],[Close Price]]/I560))</f>
        <v>1.9507805483329917E-2</v>
      </c>
    </row>
    <row r="562" spans="1:14" x14ac:dyDescent="0.3">
      <c r="A562" s="1" t="s">
        <v>42</v>
      </c>
      <c r="B562" s="1" t="s">
        <v>14</v>
      </c>
      <c r="C562" s="2">
        <v>43934</v>
      </c>
      <c r="D562" s="1">
        <v>196.7</v>
      </c>
      <c r="E562" s="1">
        <v>198</v>
      </c>
      <c r="F562" s="1">
        <v>198</v>
      </c>
      <c r="G562" s="1">
        <v>182.9</v>
      </c>
      <c r="H562" s="1">
        <v>189.6</v>
      </c>
      <c r="I562" s="1">
        <v>189.2</v>
      </c>
      <c r="J562" s="1">
        <v>189.05</v>
      </c>
      <c r="K562" s="1">
        <v>6193223</v>
      </c>
      <c r="L562" s="1">
        <v>1170801308.1500001</v>
      </c>
      <c r="M562" s="1">
        <v>69489</v>
      </c>
      <c r="N562" s="3">
        <f>IF(ISERR(LN(Table1835[[#This Row],[Close Price]]/I561)),"-",LN(Table1835[[#This Row],[Close Price]]/I561))</f>
        <v>-3.8875068777235455E-2</v>
      </c>
    </row>
    <row r="563" spans="1:14" x14ac:dyDescent="0.3">
      <c r="A563" s="1" t="s">
        <v>42</v>
      </c>
      <c r="B563" s="1" t="s">
        <v>14</v>
      </c>
      <c r="C563" s="2">
        <v>43936</v>
      </c>
      <c r="D563" s="1">
        <v>189.2</v>
      </c>
      <c r="E563" s="1">
        <v>190.05</v>
      </c>
      <c r="F563" s="1">
        <v>193.6</v>
      </c>
      <c r="G563" s="1">
        <v>185.8</v>
      </c>
      <c r="H563" s="1">
        <v>186.45</v>
      </c>
      <c r="I563" s="1">
        <v>186.55</v>
      </c>
      <c r="J563" s="1">
        <v>189.46</v>
      </c>
      <c r="K563" s="1">
        <v>11326600</v>
      </c>
      <c r="L563" s="1">
        <v>2145934350.4000001</v>
      </c>
      <c r="M563" s="1">
        <v>112441</v>
      </c>
      <c r="N563" s="3">
        <f>IF(ISERR(LN(Table1835[[#This Row],[Close Price]]/I562)),"-",LN(Table1835[[#This Row],[Close Price]]/I562))</f>
        <v>-1.4105356950610902E-2</v>
      </c>
    </row>
    <row r="564" spans="1:14" x14ac:dyDescent="0.3">
      <c r="A564" s="1" t="s">
        <v>42</v>
      </c>
      <c r="B564" s="1" t="s">
        <v>14</v>
      </c>
      <c r="C564" s="2">
        <v>43937</v>
      </c>
      <c r="D564" s="1">
        <v>186.55</v>
      </c>
      <c r="E564" s="1">
        <v>180</v>
      </c>
      <c r="F564" s="1">
        <v>189.75</v>
      </c>
      <c r="G564" s="1">
        <v>180</v>
      </c>
      <c r="H564" s="1">
        <v>189</v>
      </c>
      <c r="I564" s="1">
        <v>187.85</v>
      </c>
      <c r="J564" s="1">
        <v>185.9</v>
      </c>
      <c r="K564" s="1">
        <v>21690456</v>
      </c>
      <c r="L564" s="1">
        <v>4032251772.1999998</v>
      </c>
      <c r="M564" s="1">
        <v>150354</v>
      </c>
      <c r="N564" s="3">
        <f>IF(ISERR(LN(Table1835[[#This Row],[Close Price]]/I563)),"-",LN(Table1835[[#This Row],[Close Price]]/I563))</f>
        <v>6.944472352810995E-3</v>
      </c>
    </row>
    <row r="565" spans="1:14" x14ac:dyDescent="0.3">
      <c r="A565" s="1" t="s">
        <v>42</v>
      </c>
      <c r="B565" s="1" t="s">
        <v>14</v>
      </c>
      <c r="C565" s="2">
        <v>43938</v>
      </c>
      <c r="D565" s="1">
        <v>187.85</v>
      </c>
      <c r="E565" s="1">
        <v>192.5</v>
      </c>
      <c r="F565" s="1">
        <v>193.75</v>
      </c>
      <c r="G565" s="1">
        <v>185.55</v>
      </c>
      <c r="H565" s="1">
        <v>187.2</v>
      </c>
      <c r="I565" s="1">
        <v>187</v>
      </c>
      <c r="J565" s="1">
        <v>188.26</v>
      </c>
      <c r="K565" s="1">
        <v>6606453</v>
      </c>
      <c r="L565" s="1">
        <v>1243751579.1500001</v>
      </c>
      <c r="M565" s="1">
        <v>96023</v>
      </c>
      <c r="N565" s="3">
        <f>IF(ISERR(LN(Table1835[[#This Row],[Close Price]]/I564)),"-",LN(Table1835[[#This Row],[Close Price]]/I564))</f>
        <v>-4.5351551653912622E-3</v>
      </c>
    </row>
    <row r="566" spans="1:14" x14ac:dyDescent="0.3">
      <c r="A566" s="1" t="s">
        <v>42</v>
      </c>
      <c r="B566" s="1" t="s">
        <v>14</v>
      </c>
      <c r="C566" s="2">
        <v>43941</v>
      </c>
      <c r="D566" s="1">
        <v>187</v>
      </c>
      <c r="E566" s="1">
        <v>189</v>
      </c>
      <c r="F566" s="1">
        <v>189</v>
      </c>
      <c r="G566" s="1">
        <v>180.15</v>
      </c>
      <c r="H566" s="1">
        <v>180.55</v>
      </c>
      <c r="I566" s="1">
        <v>181.1</v>
      </c>
      <c r="J566" s="1">
        <v>183.33</v>
      </c>
      <c r="K566" s="1">
        <v>8101663</v>
      </c>
      <c r="L566" s="1">
        <v>1485310274.95</v>
      </c>
      <c r="M566" s="1">
        <v>79381</v>
      </c>
      <c r="N566" s="3">
        <f>IF(ISERR(LN(Table1835[[#This Row],[Close Price]]/I565)),"-",LN(Table1835[[#This Row],[Close Price]]/I565))</f>
        <v>-3.2059251965218985E-2</v>
      </c>
    </row>
    <row r="567" spans="1:14" x14ac:dyDescent="0.3">
      <c r="A567" s="1" t="s">
        <v>42</v>
      </c>
      <c r="B567" s="1" t="s">
        <v>14</v>
      </c>
      <c r="C567" s="2">
        <v>43942</v>
      </c>
      <c r="D567" s="1">
        <v>181.1</v>
      </c>
      <c r="E567" s="1">
        <v>179</v>
      </c>
      <c r="F567" s="1">
        <v>179.9</v>
      </c>
      <c r="G567" s="1">
        <v>173.8</v>
      </c>
      <c r="H567" s="1">
        <v>178.3</v>
      </c>
      <c r="I567" s="1">
        <v>178.05</v>
      </c>
      <c r="J567" s="1">
        <v>176.98</v>
      </c>
      <c r="K567" s="1">
        <v>9043319</v>
      </c>
      <c r="L567" s="1">
        <v>1600479912.5</v>
      </c>
      <c r="M567" s="1">
        <v>75722</v>
      </c>
      <c r="N567" s="3">
        <f>IF(ISERR(LN(Table1835[[#This Row],[Close Price]]/I566)),"-",LN(Table1835[[#This Row],[Close Price]]/I566))</f>
        <v>-1.6984955165580812E-2</v>
      </c>
    </row>
    <row r="568" spans="1:14" x14ac:dyDescent="0.3">
      <c r="A568" s="1" t="s">
        <v>42</v>
      </c>
      <c r="B568" s="1" t="s">
        <v>14</v>
      </c>
      <c r="C568" s="2">
        <v>43943</v>
      </c>
      <c r="D568" s="1">
        <v>178.05</v>
      </c>
      <c r="E568" s="1">
        <v>177</v>
      </c>
      <c r="F568" s="1">
        <v>179.5</v>
      </c>
      <c r="G568" s="1">
        <v>175.05</v>
      </c>
      <c r="H568" s="1">
        <v>178.3</v>
      </c>
      <c r="I568" s="1">
        <v>178.55</v>
      </c>
      <c r="J568" s="1">
        <v>177.59</v>
      </c>
      <c r="K568" s="1">
        <v>5311640</v>
      </c>
      <c r="L568" s="1">
        <v>943280894.54999995</v>
      </c>
      <c r="M568" s="1">
        <v>62150</v>
      </c>
      <c r="N568" s="3">
        <f>IF(ISERR(LN(Table1835[[#This Row],[Close Price]]/I567)),"-",LN(Table1835[[#This Row],[Close Price]]/I567))</f>
        <v>2.8042643166707906E-3</v>
      </c>
    </row>
    <row r="569" spans="1:14" x14ac:dyDescent="0.3">
      <c r="A569" s="1" t="s">
        <v>42</v>
      </c>
      <c r="B569" s="1" t="s">
        <v>14</v>
      </c>
      <c r="C569" s="2">
        <v>43944</v>
      </c>
      <c r="D569" s="1">
        <v>178.55</v>
      </c>
      <c r="E569" s="1">
        <v>179.4</v>
      </c>
      <c r="F569" s="1">
        <v>182.6</v>
      </c>
      <c r="G569" s="1">
        <v>177.1</v>
      </c>
      <c r="H569" s="1">
        <v>181</v>
      </c>
      <c r="I569" s="1">
        <v>180.9</v>
      </c>
      <c r="J569" s="1">
        <v>180.23</v>
      </c>
      <c r="K569" s="1">
        <v>5555420</v>
      </c>
      <c r="L569" s="1">
        <v>1001236515.5</v>
      </c>
      <c r="M569" s="1">
        <v>54314</v>
      </c>
      <c r="N569" s="3">
        <f>IF(ISERR(LN(Table1835[[#This Row],[Close Price]]/I568)),"-",LN(Table1835[[#This Row],[Close Price]]/I568))</f>
        <v>1.3075718360792033E-2</v>
      </c>
    </row>
    <row r="570" spans="1:14" x14ac:dyDescent="0.3">
      <c r="A570" s="1" t="s">
        <v>42</v>
      </c>
      <c r="B570" s="1" t="s">
        <v>14</v>
      </c>
      <c r="C570" s="2">
        <v>43945</v>
      </c>
      <c r="D570" s="1">
        <v>180.9</v>
      </c>
      <c r="E570" s="1">
        <v>179.95</v>
      </c>
      <c r="F570" s="1">
        <v>180.8</v>
      </c>
      <c r="G570" s="1">
        <v>177.15</v>
      </c>
      <c r="H570" s="1">
        <v>178.2</v>
      </c>
      <c r="I570" s="1">
        <v>177.75</v>
      </c>
      <c r="J570" s="1">
        <v>178.12</v>
      </c>
      <c r="K570" s="1">
        <v>4641140</v>
      </c>
      <c r="L570" s="1">
        <v>826673995.70000005</v>
      </c>
      <c r="M570" s="1">
        <v>50379</v>
      </c>
      <c r="N570" s="3">
        <f>IF(ISERR(LN(Table1835[[#This Row],[Close Price]]/I569)),"-",LN(Table1835[[#This Row],[Close Price]]/I569))</f>
        <v>-1.7566323717899169E-2</v>
      </c>
    </row>
    <row r="571" spans="1:14" x14ac:dyDescent="0.3">
      <c r="A571" s="1" t="s">
        <v>42</v>
      </c>
      <c r="B571" s="1" t="s">
        <v>14</v>
      </c>
      <c r="C571" s="2">
        <v>43948</v>
      </c>
      <c r="D571" s="1">
        <v>177.75</v>
      </c>
      <c r="E571" s="1">
        <v>180</v>
      </c>
      <c r="F571" s="1">
        <v>182.9</v>
      </c>
      <c r="G571" s="1">
        <v>175.5</v>
      </c>
      <c r="H571" s="1">
        <v>182.4</v>
      </c>
      <c r="I571" s="1">
        <v>182.05</v>
      </c>
      <c r="J571" s="1">
        <v>179.43</v>
      </c>
      <c r="K571" s="1">
        <v>9141635</v>
      </c>
      <c r="L571" s="1">
        <v>1640288478</v>
      </c>
      <c r="M571" s="1">
        <v>84011</v>
      </c>
      <c r="N571" s="3">
        <f>IF(ISERR(LN(Table1835[[#This Row],[Close Price]]/I570)),"-",LN(Table1835[[#This Row],[Close Price]]/I570))</f>
        <v>2.3903305938092152E-2</v>
      </c>
    </row>
    <row r="572" spans="1:14" x14ac:dyDescent="0.3">
      <c r="A572" s="1" t="s">
        <v>42</v>
      </c>
      <c r="B572" s="1" t="s">
        <v>14</v>
      </c>
      <c r="C572" s="2">
        <v>43949</v>
      </c>
      <c r="D572" s="1">
        <v>182.05</v>
      </c>
      <c r="E572" s="1">
        <v>182.1</v>
      </c>
      <c r="F572" s="1">
        <v>182.95</v>
      </c>
      <c r="G572" s="1">
        <v>178</v>
      </c>
      <c r="H572" s="1">
        <v>180.35</v>
      </c>
      <c r="I572" s="1">
        <v>179.7</v>
      </c>
      <c r="J572" s="1">
        <v>179.49</v>
      </c>
      <c r="K572" s="1">
        <v>6664917</v>
      </c>
      <c r="L572" s="1">
        <v>1196286572.25</v>
      </c>
      <c r="M572" s="1">
        <v>51736</v>
      </c>
      <c r="N572" s="3">
        <f>IF(ISERR(LN(Table1835[[#This Row],[Close Price]]/I571)),"-",LN(Table1835[[#This Row],[Close Price]]/I571))</f>
        <v>-1.2992580831929243E-2</v>
      </c>
    </row>
    <row r="573" spans="1:14" x14ac:dyDescent="0.3">
      <c r="A573" s="1" t="s">
        <v>42</v>
      </c>
      <c r="B573" s="1" t="s">
        <v>14</v>
      </c>
      <c r="C573" s="2">
        <v>43950</v>
      </c>
      <c r="D573" s="1">
        <v>179.7</v>
      </c>
      <c r="E573" s="1">
        <v>180.1</v>
      </c>
      <c r="F573" s="1">
        <v>182.45</v>
      </c>
      <c r="G573" s="1">
        <v>179.4</v>
      </c>
      <c r="H573" s="1">
        <v>180.8</v>
      </c>
      <c r="I573" s="1">
        <v>180.65</v>
      </c>
      <c r="J573" s="1">
        <v>180.9</v>
      </c>
      <c r="K573" s="1">
        <v>5030900</v>
      </c>
      <c r="L573" s="1">
        <v>910110030.60000002</v>
      </c>
      <c r="M573" s="1">
        <v>50928</v>
      </c>
      <c r="N573" s="3">
        <f>IF(ISERR(LN(Table1835[[#This Row],[Close Price]]/I572)),"-",LN(Table1835[[#This Row],[Close Price]]/I572))</f>
        <v>5.2726638041360012E-3</v>
      </c>
    </row>
    <row r="574" spans="1:14" x14ac:dyDescent="0.3">
      <c r="A574" s="1" t="s">
        <v>42</v>
      </c>
      <c r="B574" s="1" t="s">
        <v>14</v>
      </c>
      <c r="C574" s="2">
        <v>43951</v>
      </c>
      <c r="D574" s="1">
        <v>180.65</v>
      </c>
      <c r="E574" s="1">
        <v>185</v>
      </c>
      <c r="F574" s="1">
        <v>192.6</v>
      </c>
      <c r="G574" s="1">
        <v>183.55</v>
      </c>
      <c r="H574" s="1">
        <v>191.15</v>
      </c>
      <c r="I574" s="1">
        <v>190.95</v>
      </c>
      <c r="J574" s="1">
        <v>188.19</v>
      </c>
      <c r="K574" s="1">
        <v>8833932</v>
      </c>
      <c r="L574" s="1">
        <v>1662419830.8499999</v>
      </c>
      <c r="M574" s="1">
        <v>83434</v>
      </c>
      <c r="N574" s="3">
        <f>IF(ISERR(LN(Table1835[[#This Row],[Close Price]]/I573)),"-",LN(Table1835[[#This Row],[Close Price]]/I573))</f>
        <v>5.5450156077875859E-2</v>
      </c>
    </row>
    <row r="575" spans="1:14" x14ac:dyDescent="0.3">
      <c r="A575" s="1" t="s">
        <v>42</v>
      </c>
      <c r="B575" s="1" t="s">
        <v>14</v>
      </c>
      <c r="C575" s="2">
        <v>43955</v>
      </c>
      <c r="D575" s="1">
        <v>190.95</v>
      </c>
      <c r="E575" s="1">
        <v>184.5</v>
      </c>
      <c r="F575" s="1">
        <v>191.3</v>
      </c>
      <c r="G575" s="1">
        <v>183.05</v>
      </c>
      <c r="H575" s="1">
        <v>190.3</v>
      </c>
      <c r="I575" s="1">
        <v>190.05</v>
      </c>
      <c r="J575" s="1">
        <v>188.51</v>
      </c>
      <c r="K575" s="1">
        <v>8570375</v>
      </c>
      <c r="L575" s="1">
        <v>1615634269.45</v>
      </c>
      <c r="M575" s="1">
        <v>72943</v>
      </c>
      <c r="N575" s="3">
        <f>IF(ISERR(LN(Table1835[[#This Row],[Close Price]]/I574)),"-",LN(Table1835[[#This Row],[Close Price]]/I574))</f>
        <v>-4.7244182362673991E-3</v>
      </c>
    </row>
    <row r="576" spans="1:14" x14ac:dyDescent="0.3">
      <c r="A576" s="1" t="s">
        <v>42</v>
      </c>
      <c r="B576" s="1" t="s">
        <v>14</v>
      </c>
      <c r="C576" s="2">
        <v>43956</v>
      </c>
      <c r="D576" s="1">
        <v>190.05</v>
      </c>
      <c r="E576" s="1">
        <v>191.45</v>
      </c>
      <c r="F576" s="1">
        <v>194</v>
      </c>
      <c r="G576" s="1">
        <v>182.2</v>
      </c>
      <c r="H576" s="1">
        <v>185.85</v>
      </c>
      <c r="I576" s="1">
        <v>184.2</v>
      </c>
      <c r="J576" s="1">
        <v>187.31</v>
      </c>
      <c r="K576" s="1">
        <v>6932589</v>
      </c>
      <c r="L576" s="1">
        <v>1298557823.45</v>
      </c>
      <c r="M576" s="1">
        <v>59026</v>
      </c>
      <c r="N576" s="3">
        <f>IF(ISERR(LN(Table1835[[#This Row],[Close Price]]/I575)),"-",LN(Table1835[[#This Row],[Close Price]]/I575))</f>
        <v>-3.1265071614051447E-2</v>
      </c>
    </row>
    <row r="577" spans="1:14" x14ac:dyDescent="0.3">
      <c r="A577" s="1" t="s">
        <v>42</v>
      </c>
      <c r="B577" s="1" t="s">
        <v>14</v>
      </c>
      <c r="C577" s="2">
        <v>43957</v>
      </c>
      <c r="D577" s="1">
        <v>184.2</v>
      </c>
      <c r="E577" s="1">
        <v>185.7</v>
      </c>
      <c r="F577" s="1">
        <v>188</v>
      </c>
      <c r="G577" s="1">
        <v>181</v>
      </c>
      <c r="H577" s="1">
        <v>186.95</v>
      </c>
      <c r="I577" s="1">
        <v>187.05</v>
      </c>
      <c r="J577" s="1">
        <v>185.91</v>
      </c>
      <c r="K577" s="1">
        <v>5442793</v>
      </c>
      <c r="L577" s="1">
        <v>1011872178.9</v>
      </c>
      <c r="M577" s="1">
        <v>54797</v>
      </c>
      <c r="N577" s="3">
        <f>IF(ISERR(LN(Table1835[[#This Row],[Close Price]]/I576)),"-",LN(Table1835[[#This Row],[Close Price]]/I576))</f>
        <v>1.5353836972948794E-2</v>
      </c>
    </row>
    <row r="578" spans="1:14" x14ac:dyDescent="0.3">
      <c r="A578" s="1" t="s">
        <v>42</v>
      </c>
      <c r="B578" s="1" t="s">
        <v>14</v>
      </c>
      <c r="C578" s="2">
        <v>43958</v>
      </c>
      <c r="D578" s="1">
        <v>187.05</v>
      </c>
      <c r="E578" s="1">
        <v>184</v>
      </c>
      <c r="F578" s="1">
        <v>185.4</v>
      </c>
      <c r="G578" s="1">
        <v>181.2</v>
      </c>
      <c r="H578" s="1">
        <v>184.25</v>
      </c>
      <c r="I578" s="1">
        <v>184.1</v>
      </c>
      <c r="J578" s="1">
        <v>183.62</v>
      </c>
      <c r="K578" s="1">
        <v>5701094</v>
      </c>
      <c r="L578" s="1">
        <v>1046832104.55</v>
      </c>
      <c r="M578" s="1">
        <v>66725</v>
      </c>
      <c r="N578" s="3">
        <f>IF(ISERR(LN(Table1835[[#This Row],[Close Price]]/I577)),"-",LN(Table1835[[#This Row],[Close Price]]/I577))</f>
        <v>-1.5896872555123075E-2</v>
      </c>
    </row>
    <row r="579" spans="1:14" x14ac:dyDescent="0.3">
      <c r="A579" s="1" t="s">
        <v>42</v>
      </c>
      <c r="B579" s="1" t="s">
        <v>14</v>
      </c>
      <c r="C579" s="2">
        <v>43959</v>
      </c>
      <c r="D579" s="1">
        <v>184.1</v>
      </c>
      <c r="E579" s="1">
        <v>185.2</v>
      </c>
      <c r="F579" s="1">
        <v>186</v>
      </c>
      <c r="G579" s="1">
        <v>182.55</v>
      </c>
      <c r="H579" s="1">
        <v>183.85</v>
      </c>
      <c r="I579" s="1">
        <v>184</v>
      </c>
      <c r="J579" s="1">
        <v>184.24</v>
      </c>
      <c r="K579" s="1">
        <v>4113747</v>
      </c>
      <c r="L579" s="1">
        <v>757908000.35000002</v>
      </c>
      <c r="M579" s="1">
        <v>52916</v>
      </c>
      <c r="N579" s="3">
        <f>IF(ISERR(LN(Table1835[[#This Row],[Close Price]]/I578)),"-",LN(Table1835[[#This Row],[Close Price]]/I578))</f>
        <v>-5.4333063004654192E-4</v>
      </c>
    </row>
    <row r="580" spans="1:14" x14ac:dyDescent="0.3">
      <c r="A580" s="1" t="s">
        <v>42</v>
      </c>
      <c r="B580" s="1" t="s">
        <v>14</v>
      </c>
      <c r="C580" s="2">
        <v>43962</v>
      </c>
      <c r="D580" s="1">
        <v>184</v>
      </c>
      <c r="E580" s="1">
        <v>185</v>
      </c>
      <c r="F580" s="1">
        <v>189.95</v>
      </c>
      <c r="G580" s="1">
        <v>184.1</v>
      </c>
      <c r="H580" s="1">
        <v>184.95</v>
      </c>
      <c r="I580" s="1">
        <v>184.7</v>
      </c>
      <c r="J580" s="1">
        <v>187.07</v>
      </c>
      <c r="K580" s="1">
        <v>4393928</v>
      </c>
      <c r="L580" s="1">
        <v>821993995.95000005</v>
      </c>
      <c r="M580" s="1">
        <v>37691</v>
      </c>
      <c r="N580" s="3">
        <f>IF(ISERR(LN(Table1835[[#This Row],[Close Price]]/I579)),"-",LN(Table1835[[#This Row],[Close Price]]/I579))</f>
        <v>3.7971295962086643E-3</v>
      </c>
    </row>
    <row r="581" spans="1:14" x14ac:dyDescent="0.3">
      <c r="A581" s="1" t="s">
        <v>42</v>
      </c>
      <c r="B581" s="1" t="s">
        <v>14</v>
      </c>
      <c r="C581" s="2">
        <v>43963</v>
      </c>
      <c r="D581" s="1">
        <v>184.7</v>
      </c>
      <c r="E581" s="1">
        <v>184.2</v>
      </c>
      <c r="F581" s="1">
        <v>188</v>
      </c>
      <c r="G581" s="1">
        <v>182.6</v>
      </c>
      <c r="H581" s="1">
        <v>186.5</v>
      </c>
      <c r="I581" s="1">
        <v>187.05</v>
      </c>
      <c r="J581" s="1">
        <v>185.81</v>
      </c>
      <c r="K581" s="1">
        <v>3515679</v>
      </c>
      <c r="L581" s="1">
        <v>653261536.20000005</v>
      </c>
      <c r="M581" s="1">
        <v>47880</v>
      </c>
      <c r="N581" s="3">
        <f>IF(ISERR(LN(Table1835[[#This Row],[Close Price]]/I580)),"-",LN(Table1835[[#This Row],[Close Price]]/I580))</f>
        <v>1.2643073588960935E-2</v>
      </c>
    </row>
    <row r="582" spans="1:14" x14ac:dyDescent="0.3">
      <c r="A582" s="1" t="s">
        <v>42</v>
      </c>
      <c r="B582" s="1" t="s">
        <v>14</v>
      </c>
      <c r="C582" s="2">
        <v>43964</v>
      </c>
      <c r="D582" s="1">
        <v>187.05</v>
      </c>
      <c r="E582" s="1">
        <v>191.5</v>
      </c>
      <c r="F582" s="1">
        <v>191.5</v>
      </c>
      <c r="G582" s="1">
        <v>185.15</v>
      </c>
      <c r="H582" s="1">
        <v>190.3</v>
      </c>
      <c r="I582" s="1">
        <v>189.7</v>
      </c>
      <c r="J582" s="1">
        <v>188.53</v>
      </c>
      <c r="K582" s="1">
        <v>5280548</v>
      </c>
      <c r="L582" s="1">
        <v>995524952.70000005</v>
      </c>
      <c r="M582" s="1">
        <v>56504</v>
      </c>
      <c r="N582" s="3">
        <f>IF(ISERR(LN(Table1835[[#This Row],[Close Price]]/I581)),"-",LN(Table1835[[#This Row],[Close Price]]/I581))</f>
        <v>1.4067916146813277E-2</v>
      </c>
    </row>
    <row r="583" spans="1:14" x14ac:dyDescent="0.3">
      <c r="A583" s="1" t="s">
        <v>42</v>
      </c>
      <c r="B583" s="1" t="s">
        <v>14</v>
      </c>
      <c r="C583" s="2">
        <v>43965</v>
      </c>
      <c r="D583" s="1">
        <v>189.7</v>
      </c>
      <c r="E583" s="1">
        <v>184.75</v>
      </c>
      <c r="F583" s="1">
        <v>187.35</v>
      </c>
      <c r="G583" s="1">
        <v>183.1</v>
      </c>
      <c r="H583" s="1">
        <v>185.7</v>
      </c>
      <c r="I583" s="1">
        <v>186</v>
      </c>
      <c r="J583" s="1">
        <v>185.49</v>
      </c>
      <c r="K583" s="1">
        <v>5162330</v>
      </c>
      <c r="L583" s="1">
        <v>957557788.79999995</v>
      </c>
      <c r="M583" s="1">
        <v>51701</v>
      </c>
      <c r="N583" s="3">
        <f>IF(ISERR(LN(Table1835[[#This Row],[Close Price]]/I582)),"-",LN(Table1835[[#This Row],[Close Price]]/I582))</f>
        <v>-1.9697203227767246E-2</v>
      </c>
    </row>
    <row r="584" spans="1:14" x14ac:dyDescent="0.3">
      <c r="A584" s="1" t="s">
        <v>42</v>
      </c>
      <c r="B584" s="1" t="s">
        <v>14</v>
      </c>
      <c r="C584" s="2">
        <v>43966</v>
      </c>
      <c r="D584" s="1">
        <v>186</v>
      </c>
      <c r="E584" s="1">
        <v>186</v>
      </c>
      <c r="F584" s="1">
        <v>186</v>
      </c>
      <c r="G584" s="1">
        <v>182.65</v>
      </c>
      <c r="H584" s="1">
        <v>183.6</v>
      </c>
      <c r="I584" s="1">
        <v>183.8</v>
      </c>
      <c r="J584" s="1">
        <v>184.48</v>
      </c>
      <c r="K584" s="1">
        <v>3425171</v>
      </c>
      <c r="L584" s="1">
        <v>631883825.10000002</v>
      </c>
      <c r="M584" s="1">
        <v>35083</v>
      </c>
      <c r="N584" s="3">
        <f>IF(ISERR(LN(Table1835[[#This Row],[Close Price]]/I583)),"-",LN(Table1835[[#This Row],[Close Price]]/I583))</f>
        <v>-1.1898463791614472E-2</v>
      </c>
    </row>
    <row r="585" spans="1:14" x14ac:dyDescent="0.3">
      <c r="A585" s="1" t="s">
        <v>42</v>
      </c>
      <c r="B585" s="1" t="s">
        <v>14</v>
      </c>
      <c r="C585" s="2">
        <v>43969</v>
      </c>
      <c r="D585" s="1">
        <v>183.8</v>
      </c>
      <c r="E585" s="1">
        <v>182.05</v>
      </c>
      <c r="F585" s="1">
        <v>185</v>
      </c>
      <c r="G585" s="1">
        <v>179.6</v>
      </c>
      <c r="H585" s="1">
        <v>182.25</v>
      </c>
      <c r="I585" s="1">
        <v>182.2</v>
      </c>
      <c r="J585" s="1">
        <v>182.35</v>
      </c>
      <c r="K585" s="1">
        <v>7227687</v>
      </c>
      <c r="L585" s="1">
        <v>1317989565.75</v>
      </c>
      <c r="M585" s="1">
        <v>52137</v>
      </c>
      <c r="N585" s="3">
        <f>IF(ISERR(LN(Table1835[[#This Row],[Close Price]]/I584)),"-",LN(Table1835[[#This Row],[Close Price]]/I584))</f>
        <v>-8.7432250957288626E-3</v>
      </c>
    </row>
    <row r="586" spans="1:14" x14ac:dyDescent="0.3">
      <c r="A586" s="1" t="s">
        <v>42</v>
      </c>
      <c r="B586" s="1" t="s">
        <v>14</v>
      </c>
      <c r="C586" s="2">
        <v>43970</v>
      </c>
      <c r="D586" s="1">
        <v>182.2</v>
      </c>
      <c r="E586" s="1">
        <v>182.25</v>
      </c>
      <c r="F586" s="1">
        <v>186</v>
      </c>
      <c r="G586" s="1">
        <v>178</v>
      </c>
      <c r="H586" s="1">
        <v>184.8</v>
      </c>
      <c r="I586" s="1">
        <v>184.4</v>
      </c>
      <c r="J586" s="1">
        <v>183.01</v>
      </c>
      <c r="K586" s="1">
        <v>5743344</v>
      </c>
      <c r="L586" s="1">
        <v>1051111542.25</v>
      </c>
      <c r="M586" s="1">
        <v>59514</v>
      </c>
      <c r="N586" s="3">
        <f>IF(ISERR(LN(Table1835[[#This Row],[Close Price]]/I585)),"-",LN(Table1835[[#This Row],[Close Price]]/I585))</f>
        <v>1.2002326296635508E-2</v>
      </c>
    </row>
    <row r="587" spans="1:14" x14ac:dyDescent="0.3">
      <c r="A587" s="1" t="s">
        <v>42</v>
      </c>
      <c r="B587" s="1" t="s">
        <v>14</v>
      </c>
      <c r="C587" s="2">
        <v>43971</v>
      </c>
      <c r="D587" s="1">
        <v>184.4</v>
      </c>
      <c r="E587" s="1">
        <v>185</v>
      </c>
      <c r="F587" s="1">
        <v>185.9</v>
      </c>
      <c r="G587" s="1">
        <v>182.2</v>
      </c>
      <c r="H587" s="1">
        <v>185</v>
      </c>
      <c r="I587" s="1">
        <v>184.95</v>
      </c>
      <c r="J587" s="1">
        <v>184.14</v>
      </c>
      <c r="K587" s="1">
        <v>7707953</v>
      </c>
      <c r="L587" s="1">
        <v>1419320421.5</v>
      </c>
      <c r="M587" s="1">
        <v>58552</v>
      </c>
      <c r="N587" s="3">
        <f>IF(ISERR(LN(Table1835[[#This Row],[Close Price]]/I586)),"-",LN(Table1835[[#This Row],[Close Price]]/I586))</f>
        <v>2.97820715596949E-3</v>
      </c>
    </row>
    <row r="588" spans="1:14" x14ac:dyDescent="0.3">
      <c r="A588" s="1" t="s">
        <v>42</v>
      </c>
      <c r="B588" s="1" t="s">
        <v>14</v>
      </c>
      <c r="C588" s="2">
        <v>43972</v>
      </c>
      <c r="D588" s="1">
        <v>184.95</v>
      </c>
      <c r="E588" s="1">
        <v>183.4</v>
      </c>
      <c r="F588" s="1">
        <v>191.7</v>
      </c>
      <c r="G588" s="1">
        <v>183.4</v>
      </c>
      <c r="H588" s="1">
        <v>189.05</v>
      </c>
      <c r="I588" s="1">
        <v>189.1</v>
      </c>
      <c r="J588" s="1">
        <v>188.7</v>
      </c>
      <c r="K588" s="1">
        <v>7129397</v>
      </c>
      <c r="L588" s="1">
        <v>1345314993.45</v>
      </c>
      <c r="M588" s="1">
        <v>52137</v>
      </c>
      <c r="N588" s="3">
        <f>IF(ISERR(LN(Table1835[[#This Row],[Close Price]]/I587)),"-",LN(Table1835[[#This Row],[Close Price]]/I587))</f>
        <v>2.2190457385948777E-2</v>
      </c>
    </row>
    <row r="589" spans="1:14" x14ac:dyDescent="0.3">
      <c r="A589" s="1" t="s">
        <v>42</v>
      </c>
      <c r="B589" s="1" t="s">
        <v>14</v>
      </c>
      <c r="C589" s="2">
        <v>43973</v>
      </c>
      <c r="D589" s="1">
        <v>189.1</v>
      </c>
      <c r="E589" s="1">
        <v>189.05</v>
      </c>
      <c r="F589" s="1">
        <v>190.85</v>
      </c>
      <c r="G589" s="1">
        <v>186.45</v>
      </c>
      <c r="H589" s="1">
        <v>189.5</v>
      </c>
      <c r="I589" s="1">
        <v>189</v>
      </c>
      <c r="J589" s="1">
        <v>188.73</v>
      </c>
      <c r="K589" s="1">
        <v>4588831</v>
      </c>
      <c r="L589" s="1">
        <v>866035350.60000002</v>
      </c>
      <c r="M589" s="1">
        <v>35230</v>
      </c>
      <c r="N589" s="3">
        <f>IF(ISERR(LN(Table1835[[#This Row],[Close Price]]/I588)),"-",LN(Table1835[[#This Row],[Close Price]]/I588))</f>
        <v>-5.2896060476938537E-4</v>
      </c>
    </row>
    <row r="590" spans="1:14" x14ac:dyDescent="0.3">
      <c r="A590" s="1" t="s">
        <v>42</v>
      </c>
      <c r="B590" s="1" t="s">
        <v>14</v>
      </c>
      <c r="C590" s="2">
        <v>43977</v>
      </c>
      <c r="D590" s="1">
        <v>189</v>
      </c>
      <c r="E590" s="1">
        <v>189</v>
      </c>
      <c r="F590" s="1">
        <v>193.2</v>
      </c>
      <c r="G590" s="1">
        <v>185.7</v>
      </c>
      <c r="H590" s="1">
        <v>189.6</v>
      </c>
      <c r="I590" s="1">
        <v>188.8</v>
      </c>
      <c r="J590" s="1">
        <v>190.05</v>
      </c>
      <c r="K590" s="1">
        <v>5911144</v>
      </c>
      <c r="L590" s="1">
        <v>1123421413.6500001</v>
      </c>
      <c r="M590" s="1">
        <v>63196</v>
      </c>
      <c r="N590" s="3">
        <f>IF(ISERR(LN(Table1835[[#This Row],[Close Price]]/I589)),"-",LN(Table1835[[#This Row],[Close Price]]/I589))</f>
        <v>-1.0587613482419878E-3</v>
      </c>
    </row>
    <row r="591" spans="1:14" x14ac:dyDescent="0.3">
      <c r="A591" s="1" t="s">
        <v>42</v>
      </c>
      <c r="B591" s="1" t="s">
        <v>14</v>
      </c>
      <c r="C591" s="2">
        <v>43978</v>
      </c>
      <c r="D591" s="1">
        <v>188.8</v>
      </c>
      <c r="E591" s="1">
        <v>189.6</v>
      </c>
      <c r="F591" s="1">
        <v>205.5</v>
      </c>
      <c r="G591" s="1">
        <v>187.7</v>
      </c>
      <c r="H591" s="1">
        <v>201.8</v>
      </c>
      <c r="I591" s="1">
        <v>201.25</v>
      </c>
      <c r="J591" s="1">
        <v>195.53</v>
      </c>
      <c r="K591" s="1">
        <v>18083494</v>
      </c>
      <c r="L591" s="1">
        <v>3535790761.0999999</v>
      </c>
      <c r="M591" s="1">
        <v>106522</v>
      </c>
      <c r="N591" s="3">
        <f>IF(ISERR(LN(Table1835[[#This Row],[Close Price]]/I590)),"-",LN(Table1835[[#This Row],[Close Price]]/I590))</f>
        <v>6.3859662587272284E-2</v>
      </c>
    </row>
    <row r="592" spans="1:14" x14ac:dyDescent="0.3">
      <c r="A592" s="1" t="s">
        <v>42</v>
      </c>
      <c r="B592" s="1" t="s">
        <v>14</v>
      </c>
      <c r="C592" s="2">
        <v>43979</v>
      </c>
      <c r="D592" s="1">
        <v>201.25</v>
      </c>
      <c r="E592" s="1">
        <v>203.5</v>
      </c>
      <c r="F592" s="1">
        <v>203.5</v>
      </c>
      <c r="G592" s="1">
        <v>196.05</v>
      </c>
      <c r="H592" s="1">
        <v>199.4</v>
      </c>
      <c r="I592" s="1">
        <v>199.35</v>
      </c>
      <c r="J592" s="1">
        <v>198.81</v>
      </c>
      <c r="K592" s="1">
        <v>12347801</v>
      </c>
      <c r="L592" s="1">
        <v>2454887720.1999998</v>
      </c>
      <c r="M592" s="1">
        <v>101956</v>
      </c>
      <c r="N592" s="3">
        <f>IF(ISERR(LN(Table1835[[#This Row],[Close Price]]/I591)),"-",LN(Table1835[[#This Row],[Close Price]]/I591))</f>
        <v>-9.4858424713087554E-3</v>
      </c>
    </row>
    <row r="593" spans="1:14" x14ac:dyDescent="0.3">
      <c r="A593" s="1" t="s">
        <v>42</v>
      </c>
      <c r="B593" s="1" t="s">
        <v>14</v>
      </c>
      <c r="C593" s="2">
        <v>43980</v>
      </c>
      <c r="D593" s="1">
        <v>199.35</v>
      </c>
      <c r="E593" s="1">
        <v>199.35</v>
      </c>
      <c r="F593" s="1">
        <v>214.9</v>
      </c>
      <c r="G593" s="1">
        <v>196.15</v>
      </c>
      <c r="H593" s="1">
        <v>211.9</v>
      </c>
      <c r="I593" s="1">
        <v>212.8</v>
      </c>
      <c r="J593" s="1">
        <v>208.47</v>
      </c>
      <c r="K593" s="1">
        <v>30630218</v>
      </c>
      <c r="L593" s="1">
        <v>6385618888.8000002</v>
      </c>
      <c r="M593" s="1">
        <v>205122</v>
      </c>
      <c r="N593" s="3">
        <f>IF(ISERR(LN(Table1835[[#This Row],[Close Price]]/I592)),"-",LN(Table1835[[#This Row],[Close Price]]/I592))</f>
        <v>6.5290683640125316E-2</v>
      </c>
    </row>
    <row r="594" spans="1:14" x14ac:dyDescent="0.3">
      <c r="A594" s="1" t="s">
        <v>42</v>
      </c>
      <c r="B594" s="1" t="s">
        <v>14</v>
      </c>
      <c r="C594" s="2">
        <v>43983</v>
      </c>
      <c r="D594" s="1">
        <v>212.8</v>
      </c>
      <c r="E594" s="1">
        <v>215.5</v>
      </c>
      <c r="F594" s="1">
        <v>221</v>
      </c>
      <c r="G594" s="1">
        <v>213.4</v>
      </c>
      <c r="H594" s="1">
        <v>214.8</v>
      </c>
      <c r="I594" s="1">
        <v>215.05</v>
      </c>
      <c r="J594" s="1">
        <v>217.29</v>
      </c>
      <c r="K594" s="1">
        <v>13374769</v>
      </c>
      <c r="L594" s="1">
        <v>2906226343.4499998</v>
      </c>
      <c r="M594" s="1">
        <v>107515</v>
      </c>
      <c r="N594" s="3">
        <f>IF(ISERR(LN(Table1835[[#This Row],[Close Price]]/I593)),"-",LN(Table1835[[#This Row],[Close Price]]/I593))</f>
        <v>1.0517801762256017E-2</v>
      </c>
    </row>
    <row r="595" spans="1:14" x14ac:dyDescent="0.3">
      <c r="A595" s="1" t="s">
        <v>42</v>
      </c>
      <c r="B595" s="1" t="s">
        <v>14</v>
      </c>
      <c r="C595" s="2">
        <v>43984</v>
      </c>
      <c r="D595" s="1">
        <v>215.05</v>
      </c>
      <c r="E595" s="1">
        <v>215.1</v>
      </c>
      <c r="F595" s="1">
        <v>218.55</v>
      </c>
      <c r="G595" s="1">
        <v>210.95</v>
      </c>
      <c r="H595" s="1">
        <v>216.45</v>
      </c>
      <c r="I595" s="1">
        <v>215.85</v>
      </c>
      <c r="J595" s="1">
        <v>215.74</v>
      </c>
      <c r="K595" s="1">
        <v>6407279</v>
      </c>
      <c r="L595" s="1">
        <v>1382294913.6500001</v>
      </c>
      <c r="M595" s="1">
        <v>60225</v>
      </c>
      <c r="N595" s="3">
        <f>IF(ISERR(LN(Table1835[[#This Row],[Close Price]]/I594)),"-",LN(Table1835[[#This Row],[Close Price]]/I594))</f>
        <v>3.7131627717410156E-3</v>
      </c>
    </row>
    <row r="596" spans="1:14" x14ac:dyDescent="0.3">
      <c r="A596" s="1" t="s">
        <v>42</v>
      </c>
      <c r="B596" s="1" t="s">
        <v>14</v>
      </c>
      <c r="C596" s="2">
        <v>43985</v>
      </c>
      <c r="D596" s="1">
        <v>215.85</v>
      </c>
      <c r="E596" s="1">
        <v>216.1</v>
      </c>
      <c r="F596" s="1">
        <v>217.45</v>
      </c>
      <c r="G596" s="1">
        <v>210.55</v>
      </c>
      <c r="H596" s="1">
        <v>212.1</v>
      </c>
      <c r="I596" s="1">
        <v>211.35</v>
      </c>
      <c r="J596" s="1">
        <v>212.6</v>
      </c>
      <c r="K596" s="1">
        <v>8422156</v>
      </c>
      <c r="L596" s="1">
        <v>1790570348.3</v>
      </c>
      <c r="M596" s="1">
        <v>77553</v>
      </c>
      <c r="N596" s="3">
        <f>IF(ISERR(LN(Table1835[[#This Row],[Close Price]]/I595)),"-",LN(Table1835[[#This Row],[Close Price]]/I595))</f>
        <v>-2.1068194988687599E-2</v>
      </c>
    </row>
    <row r="597" spans="1:14" x14ac:dyDescent="0.3">
      <c r="A597" s="1" t="s">
        <v>42</v>
      </c>
      <c r="B597" s="1" t="s">
        <v>14</v>
      </c>
      <c r="C597" s="2">
        <v>43986</v>
      </c>
      <c r="D597" s="1">
        <v>211.35</v>
      </c>
      <c r="E597" s="1">
        <v>211.35</v>
      </c>
      <c r="F597" s="1">
        <v>219.95</v>
      </c>
      <c r="G597" s="1">
        <v>210.15</v>
      </c>
      <c r="H597" s="1">
        <v>219.6</v>
      </c>
      <c r="I597" s="1">
        <v>216.25</v>
      </c>
      <c r="J597" s="1">
        <v>213.84</v>
      </c>
      <c r="K597" s="1">
        <v>7397708</v>
      </c>
      <c r="L597" s="1">
        <v>1581944981.7</v>
      </c>
      <c r="M597" s="1">
        <v>63620</v>
      </c>
      <c r="N597" s="3">
        <f>IF(ISERR(LN(Table1835[[#This Row],[Close Price]]/I596)),"-",LN(Table1835[[#This Row],[Close Price]]/I596))</f>
        <v>2.2919618799189776E-2</v>
      </c>
    </row>
    <row r="598" spans="1:14" x14ac:dyDescent="0.3">
      <c r="A598" s="1" t="s">
        <v>42</v>
      </c>
      <c r="B598" s="1" t="s">
        <v>14</v>
      </c>
      <c r="C598" s="2">
        <v>43987</v>
      </c>
      <c r="D598" s="1">
        <v>216.25</v>
      </c>
      <c r="E598" s="1">
        <v>220</v>
      </c>
      <c r="F598" s="1">
        <v>220.25</v>
      </c>
      <c r="G598" s="1">
        <v>215</v>
      </c>
      <c r="H598" s="1">
        <v>218.8</v>
      </c>
      <c r="I598" s="1">
        <v>218.75</v>
      </c>
      <c r="J598" s="1">
        <v>217.89</v>
      </c>
      <c r="K598" s="1">
        <v>7245834</v>
      </c>
      <c r="L598" s="1">
        <v>1578777565.45</v>
      </c>
      <c r="M598" s="1">
        <v>65850</v>
      </c>
      <c r="N598" s="3">
        <f>IF(ISERR(LN(Table1835[[#This Row],[Close Price]]/I597)),"-",LN(Table1835[[#This Row],[Close Price]]/I597))</f>
        <v>1.1494379425735212E-2</v>
      </c>
    </row>
    <row r="599" spans="1:14" x14ac:dyDescent="0.3">
      <c r="A599" s="1" t="s">
        <v>42</v>
      </c>
      <c r="B599" s="1" t="s">
        <v>14</v>
      </c>
      <c r="C599" s="2">
        <v>43990</v>
      </c>
      <c r="D599" s="1">
        <v>218.75</v>
      </c>
      <c r="E599" s="1">
        <v>219</v>
      </c>
      <c r="F599" s="1">
        <v>227.3</v>
      </c>
      <c r="G599" s="1">
        <v>215.85</v>
      </c>
      <c r="H599" s="1">
        <v>225.5</v>
      </c>
      <c r="I599" s="1">
        <v>226.45</v>
      </c>
      <c r="J599" s="1">
        <v>222.96</v>
      </c>
      <c r="K599" s="1">
        <v>12213696</v>
      </c>
      <c r="L599" s="1">
        <v>2723206065.5500002</v>
      </c>
      <c r="M599" s="1">
        <v>107881</v>
      </c>
      <c r="N599" s="3">
        <f>IF(ISERR(LN(Table1835[[#This Row],[Close Price]]/I598)),"-",LN(Table1835[[#This Row],[Close Price]]/I598))</f>
        <v>3.4594644764498965E-2</v>
      </c>
    </row>
    <row r="600" spans="1:14" x14ac:dyDescent="0.3">
      <c r="A600" s="1" t="s">
        <v>42</v>
      </c>
      <c r="B600" s="1" t="s">
        <v>14</v>
      </c>
      <c r="C600" s="2">
        <v>43991</v>
      </c>
      <c r="D600" s="1">
        <v>226.45</v>
      </c>
      <c r="E600" s="1">
        <v>224.1</v>
      </c>
      <c r="F600" s="1">
        <v>226.3</v>
      </c>
      <c r="G600" s="1">
        <v>217.15</v>
      </c>
      <c r="H600" s="1">
        <v>218.1</v>
      </c>
      <c r="I600" s="1">
        <v>218.35</v>
      </c>
      <c r="J600" s="1">
        <v>222.64</v>
      </c>
      <c r="K600" s="1">
        <v>7845381</v>
      </c>
      <c r="L600" s="1">
        <v>1746679122.25</v>
      </c>
      <c r="M600" s="1">
        <v>66958</v>
      </c>
      <c r="N600" s="3">
        <f>IF(ISERR(LN(Table1835[[#This Row],[Close Price]]/I599)),"-",LN(Table1835[[#This Row],[Close Price]]/I599))</f>
        <v>-3.6424890070652881E-2</v>
      </c>
    </row>
    <row r="601" spans="1:14" x14ac:dyDescent="0.3">
      <c r="A601" s="1" t="s">
        <v>42</v>
      </c>
      <c r="B601" s="1" t="s">
        <v>14</v>
      </c>
      <c r="C601" s="2">
        <v>43992</v>
      </c>
      <c r="D601" s="1">
        <v>218.35</v>
      </c>
      <c r="E601" s="1">
        <v>220</v>
      </c>
      <c r="F601" s="1">
        <v>221.05</v>
      </c>
      <c r="G601" s="1">
        <v>215.6</v>
      </c>
      <c r="H601" s="1">
        <v>216.4</v>
      </c>
      <c r="I601" s="1">
        <v>217</v>
      </c>
      <c r="J601" s="1">
        <v>217.98</v>
      </c>
      <c r="K601" s="1">
        <v>7394276</v>
      </c>
      <c r="L601" s="1">
        <v>1611771352.05</v>
      </c>
      <c r="M601" s="1">
        <v>62139</v>
      </c>
      <c r="N601" s="3">
        <f>IF(ISERR(LN(Table1835[[#This Row],[Close Price]]/I600)),"-",LN(Table1835[[#This Row],[Close Price]]/I600))</f>
        <v>-6.2019263911104044E-3</v>
      </c>
    </row>
    <row r="602" spans="1:14" x14ac:dyDescent="0.3">
      <c r="A602" s="1" t="s">
        <v>42</v>
      </c>
      <c r="B602" s="1" t="s">
        <v>14</v>
      </c>
      <c r="C602" s="2">
        <v>43993</v>
      </c>
      <c r="D602" s="1">
        <v>217</v>
      </c>
      <c r="E602" s="1">
        <v>217</v>
      </c>
      <c r="F602" s="1">
        <v>217.65</v>
      </c>
      <c r="G602" s="1">
        <v>212.35</v>
      </c>
      <c r="H602" s="1">
        <v>213.05</v>
      </c>
      <c r="I602" s="1">
        <v>212.9</v>
      </c>
      <c r="J602" s="1">
        <v>215.5</v>
      </c>
      <c r="K602" s="1">
        <v>6248955</v>
      </c>
      <c r="L602" s="1">
        <v>1346648649.5</v>
      </c>
      <c r="M602" s="1">
        <v>58639</v>
      </c>
      <c r="N602" s="3">
        <f>IF(ISERR(LN(Table1835[[#This Row],[Close Price]]/I601)),"-",LN(Table1835[[#This Row],[Close Price]]/I601))</f>
        <v>-1.9074781641025693E-2</v>
      </c>
    </row>
    <row r="603" spans="1:14" x14ac:dyDescent="0.3">
      <c r="A603" s="1" t="s">
        <v>42</v>
      </c>
      <c r="B603" s="1" t="s">
        <v>14</v>
      </c>
      <c r="C603" s="2">
        <v>43994</v>
      </c>
      <c r="D603" s="1">
        <v>212.9</v>
      </c>
      <c r="E603" s="1">
        <v>208</v>
      </c>
      <c r="F603" s="1">
        <v>209.5</v>
      </c>
      <c r="G603" s="1">
        <v>206.3</v>
      </c>
      <c r="H603" s="1">
        <v>208.1</v>
      </c>
      <c r="I603" s="1">
        <v>207.9</v>
      </c>
      <c r="J603" s="1">
        <v>207.96</v>
      </c>
      <c r="K603" s="1">
        <v>6209370</v>
      </c>
      <c r="L603" s="1">
        <v>1291303999.1500001</v>
      </c>
      <c r="M603" s="1">
        <v>56578</v>
      </c>
      <c r="N603" s="3">
        <f>IF(ISERR(LN(Table1835[[#This Row],[Close Price]]/I602)),"-",LN(Table1835[[#This Row],[Close Price]]/I602))</f>
        <v>-2.3765377035466492E-2</v>
      </c>
    </row>
    <row r="604" spans="1:14" x14ac:dyDescent="0.3">
      <c r="A604" s="1" t="s">
        <v>42</v>
      </c>
      <c r="B604" s="1" t="s">
        <v>14</v>
      </c>
      <c r="C604" s="2">
        <v>43997</v>
      </c>
      <c r="D604" s="1">
        <v>207.9</v>
      </c>
      <c r="E604" s="1">
        <v>211.95</v>
      </c>
      <c r="F604" s="1">
        <v>217.9</v>
      </c>
      <c r="G604" s="1">
        <v>208.15</v>
      </c>
      <c r="H604" s="1">
        <v>213.3</v>
      </c>
      <c r="I604" s="1">
        <v>213.8</v>
      </c>
      <c r="J604" s="1">
        <v>213.18</v>
      </c>
      <c r="K604" s="1">
        <v>14256050</v>
      </c>
      <c r="L604" s="1">
        <v>3039167942.3499999</v>
      </c>
      <c r="M604" s="1">
        <v>82008</v>
      </c>
      <c r="N604" s="3">
        <f>IF(ISERR(LN(Table1835[[#This Row],[Close Price]]/I603)),"-",LN(Table1835[[#This Row],[Close Price]]/I603))</f>
        <v>2.7983803726977625E-2</v>
      </c>
    </row>
    <row r="605" spans="1:14" x14ac:dyDescent="0.3">
      <c r="A605" s="1" t="s">
        <v>42</v>
      </c>
      <c r="B605" s="1" t="s">
        <v>14</v>
      </c>
      <c r="C605" s="2">
        <v>43998</v>
      </c>
      <c r="D605" s="1">
        <v>213.8</v>
      </c>
      <c r="E605" s="1">
        <v>217.45</v>
      </c>
      <c r="F605" s="1">
        <v>217.9</v>
      </c>
      <c r="G605" s="1">
        <v>209.6</v>
      </c>
      <c r="H605" s="1">
        <v>211.9</v>
      </c>
      <c r="I605" s="1">
        <v>212.4</v>
      </c>
      <c r="J605" s="1">
        <v>213.89</v>
      </c>
      <c r="K605" s="1">
        <v>7960887</v>
      </c>
      <c r="L605" s="1">
        <v>1702751724.8499999</v>
      </c>
      <c r="M605" s="1">
        <v>60317</v>
      </c>
      <c r="N605" s="3">
        <f>IF(ISERR(LN(Table1835[[#This Row],[Close Price]]/I604)),"-",LN(Table1835[[#This Row],[Close Price]]/I604))</f>
        <v>-6.5697092231610729E-3</v>
      </c>
    </row>
    <row r="606" spans="1:14" x14ac:dyDescent="0.3">
      <c r="A606" s="1" t="s">
        <v>42</v>
      </c>
      <c r="B606" s="1" t="s">
        <v>14</v>
      </c>
      <c r="C606" s="2">
        <v>43999</v>
      </c>
      <c r="D606" s="1">
        <v>212.4</v>
      </c>
      <c r="E606" s="1">
        <v>212</v>
      </c>
      <c r="F606" s="1">
        <v>218.75</v>
      </c>
      <c r="G606" s="1">
        <v>211.05</v>
      </c>
      <c r="H606" s="1">
        <v>217.6</v>
      </c>
      <c r="I606" s="1">
        <v>217.8</v>
      </c>
      <c r="J606" s="1">
        <v>216.87</v>
      </c>
      <c r="K606" s="1">
        <v>13969454</v>
      </c>
      <c r="L606" s="1">
        <v>3029546133.6999998</v>
      </c>
      <c r="M606" s="1">
        <v>80014</v>
      </c>
      <c r="N606" s="3">
        <f>IF(ISERR(LN(Table1835[[#This Row],[Close Price]]/I605)),"-",LN(Table1835[[#This Row],[Close Price]]/I605))</f>
        <v>2.5105921131076261E-2</v>
      </c>
    </row>
    <row r="607" spans="1:14" x14ac:dyDescent="0.3">
      <c r="A607" s="1" t="s">
        <v>42</v>
      </c>
      <c r="B607" s="1" t="s">
        <v>14</v>
      </c>
      <c r="C607" s="2">
        <v>44000</v>
      </c>
      <c r="D607" s="1">
        <v>217.8</v>
      </c>
      <c r="E607" s="1">
        <v>216.8</v>
      </c>
      <c r="F607" s="1">
        <v>219.3</v>
      </c>
      <c r="G607" s="1">
        <v>214.65</v>
      </c>
      <c r="H607" s="1">
        <v>218.3</v>
      </c>
      <c r="I607" s="1">
        <v>218.15</v>
      </c>
      <c r="J607" s="1">
        <v>217.51</v>
      </c>
      <c r="K607" s="1">
        <v>6204216</v>
      </c>
      <c r="L607" s="1">
        <v>1349453473.0999999</v>
      </c>
      <c r="M607" s="1">
        <v>63152</v>
      </c>
      <c r="N607" s="3">
        <f>IF(ISERR(LN(Table1835[[#This Row],[Close Price]]/I606)),"-",LN(Table1835[[#This Row],[Close Price]]/I606))</f>
        <v>1.6056890707585407E-3</v>
      </c>
    </row>
    <row r="608" spans="1:14" x14ac:dyDescent="0.3">
      <c r="A608" s="1" t="s">
        <v>42</v>
      </c>
      <c r="B608" s="1" t="s">
        <v>14</v>
      </c>
      <c r="C608" s="2">
        <v>44001</v>
      </c>
      <c r="D608" s="1">
        <v>218.15</v>
      </c>
      <c r="E608" s="1">
        <v>218</v>
      </c>
      <c r="F608" s="1">
        <v>224.1</v>
      </c>
      <c r="G608" s="1">
        <v>215</v>
      </c>
      <c r="H608" s="1">
        <v>222.9</v>
      </c>
      <c r="I608" s="1">
        <v>222.05</v>
      </c>
      <c r="J608" s="1">
        <v>219.42</v>
      </c>
      <c r="K608" s="1">
        <v>11223711</v>
      </c>
      <c r="L608" s="1">
        <v>2462761015.9499998</v>
      </c>
      <c r="M608" s="1">
        <v>63633</v>
      </c>
      <c r="N608" s="3">
        <f>IF(ISERR(LN(Table1835[[#This Row],[Close Price]]/I607)),"-",LN(Table1835[[#This Row],[Close Price]]/I607))</f>
        <v>1.771968216849272E-2</v>
      </c>
    </row>
    <row r="609" spans="1:14" x14ac:dyDescent="0.3">
      <c r="A609" s="1" t="s">
        <v>42</v>
      </c>
      <c r="B609" s="1" t="s">
        <v>14</v>
      </c>
      <c r="C609" s="2">
        <v>44004</v>
      </c>
      <c r="D609" s="1">
        <v>222.05</v>
      </c>
      <c r="E609" s="1">
        <v>221.15</v>
      </c>
      <c r="F609" s="1">
        <v>221.75</v>
      </c>
      <c r="G609" s="1">
        <v>216.8</v>
      </c>
      <c r="H609" s="1">
        <v>218.2</v>
      </c>
      <c r="I609" s="1">
        <v>218.05</v>
      </c>
      <c r="J609" s="1">
        <v>218.21</v>
      </c>
      <c r="K609" s="1">
        <v>6481204</v>
      </c>
      <c r="L609" s="1">
        <v>1414264914.9000001</v>
      </c>
      <c r="M609" s="1">
        <v>46237</v>
      </c>
      <c r="N609" s="3">
        <f>IF(ISERR(LN(Table1835[[#This Row],[Close Price]]/I608)),"-",LN(Table1835[[#This Row],[Close Price]]/I608))</f>
        <v>-1.8178187449335848E-2</v>
      </c>
    </row>
    <row r="610" spans="1:14" x14ac:dyDescent="0.3">
      <c r="A610" s="1" t="s">
        <v>42</v>
      </c>
      <c r="B610" s="1" t="s">
        <v>14</v>
      </c>
      <c r="C610" s="2">
        <v>44005</v>
      </c>
      <c r="D610" s="1">
        <v>218.05</v>
      </c>
      <c r="E610" s="1">
        <v>215</v>
      </c>
      <c r="F610" s="1">
        <v>222.3</v>
      </c>
      <c r="G610" s="1">
        <v>213</v>
      </c>
      <c r="H610" s="1">
        <v>220.2</v>
      </c>
      <c r="I610" s="1">
        <v>220.6</v>
      </c>
      <c r="J610" s="1">
        <v>219.1</v>
      </c>
      <c r="K610" s="1">
        <v>7425152</v>
      </c>
      <c r="L610" s="1">
        <v>1626821732.3</v>
      </c>
      <c r="M610" s="1">
        <v>57371</v>
      </c>
      <c r="N610" s="3">
        <f>IF(ISERR(LN(Table1835[[#This Row],[Close Price]]/I609)),"-",LN(Table1835[[#This Row],[Close Price]]/I609))</f>
        <v>1.1626712530626603E-2</v>
      </c>
    </row>
    <row r="611" spans="1:14" x14ac:dyDescent="0.3">
      <c r="A611" s="1" t="s">
        <v>42</v>
      </c>
      <c r="B611" s="1" t="s">
        <v>14</v>
      </c>
      <c r="C611" s="2">
        <v>44006</v>
      </c>
      <c r="D611" s="1">
        <v>220.6</v>
      </c>
      <c r="E611" s="1">
        <v>224</v>
      </c>
      <c r="F611" s="1">
        <v>224</v>
      </c>
      <c r="G611" s="1">
        <v>217.55</v>
      </c>
      <c r="H611" s="1">
        <v>218.6</v>
      </c>
      <c r="I611" s="1">
        <v>218.2</v>
      </c>
      <c r="J611" s="1">
        <v>219.54</v>
      </c>
      <c r="K611" s="1">
        <v>8246086</v>
      </c>
      <c r="L611" s="1">
        <v>1810377891.3</v>
      </c>
      <c r="M611" s="1">
        <v>54655</v>
      </c>
      <c r="N611" s="3">
        <f>IF(ISERR(LN(Table1835[[#This Row],[Close Price]]/I610)),"-",LN(Table1835[[#This Row],[Close Price]]/I610))</f>
        <v>-1.0939033420431721E-2</v>
      </c>
    </row>
    <row r="612" spans="1:14" x14ac:dyDescent="0.3">
      <c r="A612" s="1" t="s">
        <v>42</v>
      </c>
      <c r="B612" s="1" t="s">
        <v>14</v>
      </c>
      <c r="C612" s="2">
        <v>44007</v>
      </c>
      <c r="D612" s="1">
        <v>218.2</v>
      </c>
      <c r="E612" s="1">
        <v>216.95</v>
      </c>
      <c r="F612" s="1">
        <v>222</v>
      </c>
      <c r="G612" s="1">
        <v>215.3</v>
      </c>
      <c r="H612" s="1">
        <v>217.75</v>
      </c>
      <c r="I612" s="1">
        <v>218.2</v>
      </c>
      <c r="J612" s="1">
        <v>219.18</v>
      </c>
      <c r="K612" s="1">
        <v>5096856</v>
      </c>
      <c r="L612" s="1">
        <v>1117147298.8</v>
      </c>
      <c r="M612" s="1">
        <v>50544</v>
      </c>
      <c r="N612" s="3">
        <f>IF(ISERR(LN(Table1835[[#This Row],[Close Price]]/I611)),"-",LN(Table1835[[#This Row],[Close Price]]/I611))</f>
        <v>0</v>
      </c>
    </row>
    <row r="613" spans="1:14" x14ac:dyDescent="0.3">
      <c r="A613" s="1" t="s">
        <v>42</v>
      </c>
      <c r="B613" s="1" t="s">
        <v>14</v>
      </c>
      <c r="C613" s="2">
        <v>44008</v>
      </c>
      <c r="D613" s="1">
        <v>218.2</v>
      </c>
      <c r="E613" s="1">
        <v>219.3</v>
      </c>
      <c r="F613" s="1">
        <v>230</v>
      </c>
      <c r="G613" s="1">
        <v>218.3</v>
      </c>
      <c r="H613" s="1">
        <v>225.35</v>
      </c>
      <c r="I613" s="1">
        <v>225.45</v>
      </c>
      <c r="J613" s="1">
        <v>226.27</v>
      </c>
      <c r="K613" s="1">
        <v>19194612</v>
      </c>
      <c r="L613" s="1">
        <v>4343131086.1499996</v>
      </c>
      <c r="M613" s="1">
        <v>123724</v>
      </c>
      <c r="N613" s="3">
        <f>IF(ISERR(LN(Table1835[[#This Row],[Close Price]]/I612)),"-",LN(Table1835[[#This Row],[Close Price]]/I612))</f>
        <v>3.2686331468122644E-2</v>
      </c>
    </row>
    <row r="614" spans="1:14" x14ac:dyDescent="0.3">
      <c r="A614" s="1" t="s">
        <v>42</v>
      </c>
      <c r="B614" s="1" t="s">
        <v>14</v>
      </c>
      <c r="C614" s="2">
        <v>44011</v>
      </c>
      <c r="D614" s="1">
        <v>225.45</v>
      </c>
      <c r="E614" s="1">
        <v>222.05</v>
      </c>
      <c r="F614" s="1">
        <v>225.9</v>
      </c>
      <c r="G614" s="1">
        <v>218.7</v>
      </c>
      <c r="H614" s="1">
        <v>219.2</v>
      </c>
      <c r="I614" s="1">
        <v>219.7</v>
      </c>
      <c r="J614" s="1">
        <v>221.82</v>
      </c>
      <c r="K614" s="1">
        <v>6687961</v>
      </c>
      <c r="L614" s="1">
        <v>1483520953.0999999</v>
      </c>
      <c r="M614" s="1">
        <v>52424</v>
      </c>
      <c r="N614" s="3">
        <f>IF(ISERR(LN(Table1835[[#This Row],[Close Price]]/I613)),"-",LN(Table1835[[#This Row],[Close Price]]/I613))</f>
        <v>-2.5835425476528711E-2</v>
      </c>
    </row>
    <row r="615" spans="1:14" x14ac:dyDescent="0.3">
      <c r="A615" s="1" t="s">
        <v>42</v>
      </c>
      <c r="B615" s="1" t="s">
        <v>14</v>
      </c>
      <c r="C615" s="2">
        <v>44012</v>
      </c>
      <c r="D615" s="1">
        <v>219.7</v>
      </c>
      <c r="E615" s="1">
        <v>219.6</v>
      </c>
      <c r="F615" s="1">
        <v>221.95</v>
      </c>
      <c r="G615" s="1">
        <v>218</v>
      </c>
      <c r="H615" s="1">
        <v>219.7</v>
      </c>
      <c r="I615" s="1">
        <v>219.65</v>
      </c>
      <c r="J615" s="1">
        <v>220.06</v>
      </c>
      <c r="K615" s="1">
        <v>5501193</v>
      </c>
      <c r="L615" s="1">
        <v>1210605092.3499999</v>
      </c>
      <c r="M615" s="1">
        <v>47416</v>
      </c>
      <c r="N615" s="3">
        <f>IF(ISERR(LN(Table1835[[#This Row],[Close Price]]/I614)),"-",LN(Table1835[[#This Row],[Close Price]]/I614))</f>
        <v>-2.2760896877586966E-4</v>
      </c>
    </row>
    <row r="616" spans="1:14" x14ac:dyDescent="0.3">
      <c r="A616" s="1" t="s">
        <v>42</v>
      </c>
      <c r="B616" s="1" t="s">
        <v>14</v>
      </c>
      <c r="C616" s="2">
        <v>44013</v>
      </c>
      <c r="D616" s="1">
        <v>219.65</v>
      </c>
      <c r="E616" s="1">
        <v>221</v>
      </c>
      <c r="F616" s="1">
        <v>222.4</v>
      </c>
      <c r="G616" s="1">
        <v>218.35</v>
      </c>
      <c r="H616" s="1">
        <v>218.9</v>
      </c>
      <c r="I616" s="1">
        <v>219.05</v>
      </c>
      <c r="J616" s="1">
        <v>219.69</v>
      </c>
      <c r="K616" s="1">
        <v>3952617</v>
      </c>
      <c r="L616" s="1">
        <v>868334796.60000002</v>
      </c>
      <c r="M616" s="1">
        <v>30349</v>
      </c>
      <c r="N616" s="3">
        <f>IF(ISERR(LN(Table1835[[#This Row],[Close Price]]/I615)),"-",LN(Table1835[[#This Row],[Close Price]]/I615))</f>
        <v>-2.7353561618811205E-3</v>
      </c>
    </row>
    <row r="617" spans="1:14" x14ac:dyDescent="0.3">
      <c r="A617" s="1" t="s">
        <v>42</v>
      </c>
      <c r="B617" s="1" t="s">
        <v>14</v>
      </c>
      <c r="C617" s="2">
        <v>44014</v>
      </c>
      <c r="D617" s="1">
        <v>219.05</v>
      </c>
      <c r="E617" s="1">
        <v>221</v>
      </c>
      <c r="F617" s="1">
        <v>225.45</v>
      </c>
      <c r="G617" s="1">
        <v>219.55</v>
      </c>
      <c r="H617" s="1">
        <v>223.65</v>
      </c>
      <c r="I617" s="1">
        <v>224.2</v>
      </c>
      <c r="J617" s="1">
        <v>223.95</v>
      </c>
      <c r="K617" s="1">
        <v>7179975</v>
      </c>
      <c r="L617" s="1">
        <v>1607960839.3499999</v>
      </c>
      <c r="M617" s="1">
        <v>69076</v>
      </c>
      <c r="N617" s="3">
        <f>IF(ISERR(LN(Table1835[[#This Row],[Close Price]]/I616)),"-",LN(Table1835[[#This Row],[Close Price]]/I616))</f>
        <v>2.3238496378151952E-2</v>
      </c>
    </row>
    <row r="618" spans="1:14" x14ac:dyDescent="0.3">
      <c r="A618" s="1" t="s">
        <v>42</v>
      </c>
      <c r="B618" s="1" t="s">
        <v>14</v>
      </c>
      <c r="C618" s="2">
        <v>44015</v>
      </c>
      <c r="D618" s="1">
        <v>224.2</v>
      </c>
      <c r="E618" s="1">
        <v>224.2</v>
      </c>
      <c r="F618" s="1">
        <v>228.5</v>
      </c>
      <c r="G618" s="1">
        <v>222.65</v>
      </c>
      <c r="H618" s="1">
        <v>224.5</v>
      </c>
      <c r="I618" s="1">
        <v>224.8</v>
      </c>
      <c r="J618" s="1">
        <v>225.63</v>
      </c>
      <c r="K618" s="1">
        <v>5420863</v>
      </c>
      <c r="L618" s="1">
        <v>1223096843.0999999</v>
      </c>
      <c r="M618" s="1">
        <v>39671</v>
      </c>
      <c r="N618" s="3">
        <f>IF(ISERR(LN(Table1835[[#This Row],[Close Price]]/I617)),"-",LN(Table1835[[#This Row],[Close Price]]/I617))</f>
        <v>2.672607381476478E-3</v>
      </c>
    </row>
    <row r="619" spans="1:14" x14ac:dyDescent="0.3">
      <c r="A619" s="1" t="s">
        <v>42</v>
      </c>
      <c r="B619" s="1" t="s">
        <v>14</v>
      </c>
      <c r="C619" s="2">
        <v>44018</v>
      </c>
      <c r="D619" s="1">
        <v>224.8</v>
      </c>
      <c r="E619" s="1">
        <v>225.9</v>
      </c>
      <c r="F619" s="1">
        <v>227.25</v>
      </c>
      <c r="G619" s="1">
        <v>221.6</v>
      </c>
      <c r="H619" s="1">
        <v>223</v>
      </c>
      <c r="I619" s="1">
        <v>222.65</v>
      </c>
      <c r="J619" s="1">
        <v>224.1</v>
      </c>
      <c r="K619" s="1">
        <v>7588014</v>
      </c>
      <c r="L619" s="1">
        <v>1700484171.5</v>
      </c>
      <c r="M619" s="1">
        <v>48036</v>
      </c>
      <c r="N619" s="3">
        <f>IF(ISERR(LN(Table1835[[#This Row],[Close Price]]/I618)),"-",LN(Table1835[[#This Row],[Close Price]]/I618))</f>
        <v>-9.6100862518246431E-3</v>
      </c>
    </row>
    <row r="620" spans="1:14" x14ac:dyDescent="0.3">
      <c r="A620" s="1" t="s">
        <v>42</v>
      </c>
      <c r="B620" s="1" t="s">
        <v>14</v>
      </c>
      <c r="C620" s="2">
        <v>44019</v>
      </c>
      <c r="D620" s="1">
        <v>222.65</v>
      </c>
      <c r="E620" s="1">
        <v>223.2</v>
      </c>
      <c r="F620" s="1">
        <v>228.4</v>
      </c>
      <c r="G620" s="1">
        <v>222</v>
      </c>
      <c r="H620" s="1">
        <v>224.2</v>
      </c>
      <c r="I620" s="1">
        <v>224.9</v>
      </c>
      <c r="J620" s="1">
        <v>225.49</v>
      </c>
      <c r="K620" s="1">
        <v>9117569</v>
      </c>
      <c r="L620" s="1">
        <v>2055903355.55</v>
      </c>
      <c r="M620" s="1">
        <v>69201</v>
      </c>
      <c r="N620" s="3">
        <f>IF(ISERR(LN(Table1835[[#This Row],[Close Price]]/I619)),"-",LN(Table1835[[#This Row],[Close Price]]/I619))</f>
        <v>1.0054827197558644E-2</v>
      </c>
    </row>
    <row r="621" spans="1:14" x14ac:dyDescent="0.3">
      <c r="A621" s="1" t="s">
        <v>42</v>
      </c>
      <c r="B621" s="1" t="s">
        <v>14</v>
      </c>
      <c r="C621" s="2">
        <v>44020</v>
      </c>
      <c r="D621" s="1">
        <v>224.9</v>
      </c>
      <c r="E621" s="1">
        <v>226.65</v>
      </c>
      <c r="F621" s="1">
        <v>227.7</v>
      </c>
      <c r="G621" s="1">
        <v>222.5</v>
      </c>
      <c r="H621" s="1">
        <v>223.75</v>
      </c>
      <c r="I621" s="1">
        <v>223.1</v>
      </c>
      <c r="J621" s="1">
        <v>224.96</v>
      </c>
      <c r="K621" s="1">
        <v>7076184</v>
      </c>
      <c r="L621" s="1">
        <v>1591845260.9000001</v>
      </c>
      <c r="M621" s="1">
        <v>56906</v>
      </c>
      <c r="N621" s="3">
        <f>IF(ISERR(LN(Table1835[[#This Row],[Close Price]]/I620)),"-",LN(Table1835[[#This Row],[Close Price]]/I620))</f>
        <v>-8.035757526783191E-3</v>
      </c>
    </row>
    <row r="622" spans="1:14" x14ac:dyDescent="0.3">
      <c r="A622" s="1" t="s">
        <v>42</v>
      </c>
      <c r="B622" s="1" t="s">
        <v>14</v>
      </c>
      <c r="C622" s="2">
        <v>44021</v>
      </c>
      <c r="D622" s="1">
        <v>223.1</v>
      </c>
      <c r="E622" s="1">
        <v>224.25</v>
      </c>
      <c r="F622" s="1">
        <v>224.6</v>
      </c>
      <c r="G622" s="1">
        <v>219.65</v>
      </c>
      <c r="H622" s="1">
        <v>221.9</v>
      </c>
      <c r="I622" s="1">
        <v>221.6</v>
      </c>
      <c r="J622" s="1">
        <v>221.3</v>
      </c>
      <c r="K622" s="1">
        <v>6709048</v>
      </c>
      <c r="L622" s="1">
        <v>1484745426.7</v>
      </c>
      <c r="M622" s="1">
        <v>47571</v>
      </c>
      <c r="N622" s="3">
        <f>IF(ISERR(LN(Table1835[[#This Row],[Close Price]]/I621)),"-",LN(Table1835[[#This Row],[Close Price]]/I621))</f>
        <v>-6.7461465653581047E-3</v>
      </c>
    </row>
    <row r="623" spans="1:14" x14ac:dyDescent="0.3">
      <c r="A623" s="1" t="s">
        <v>42</v>
      </c>
      <c r="B623" s="1" t="s">
        <v>14</v>
      </c>
      <c r="C623" s="2">
        <v>44022</v>
      </c>
      <c r="D623" s="1">
        <v>221.6</v>
      </c>
      <c r="E623" s="1">
        <v>221</v>
      </c>
      <c r="F623" s="1">
        <v>223.45</v>
      </c>
      <c r="G623" s="1">
        <v>219.5</v>
      </c>
      <c r="H623" s="1">
        <v>222</v>
      </c>
      <c r="I623" s="1">
        <v>222.1</v>
      </c>
      <c r="J623" s="1">
        <v>221.68</v>
      </c>
      <c r="K623" s="1">
        <v>4548779</v>
      </c>
      <c r="L623" s="1">
        <v>1008350695.8</v>
      </c>
      <c r="M623" s="1">
        <v>36953</v>
      </c>
      <c r="N623" s="3">
        <f>IF(ISERR(LN(Table1835[[#This Row],[Close Price]]/I622)),"-",LN(Table1835[[#This Row],[Close Price]]/I622))</f>
        <v>2.2537760272530465E-3</v>
      </c>
    </row>
    <row r="624" spans="1:14" x14ac:dyDescent="0.3">
      <c r="A624" s="1" t="s">
        <v>42</v>
      </c>
      <c r="B624" s="1" t="s">
        <v>14</v>
      </c>
      <c r="C624" s="2">
        <v>44025</v>
      </c>
      <c r="D624" s="1">
        <v>222.1</v>
      </c>
      <c r="E624" s="1">
        <v>223.95</v>
      </c>
      <c r="F624" s="1">
        <v>229</v>
      </c>
      <c r="G624" s="1">
        <v>222.55</v>
      </c>
      <c r="H624" s="1">
        <v>227.8</v>
      </c>
      <c r="I624" s="1">
        <v>227.6</v>
      </c>
      <c r="J624" s="1">
        <v>226.74</v>
      </c>
      <c r="K624" s="1">
        <v>12347310</v>
      </c>
      <c r="L624" s="1">
        <v>2799582311.1999998</v>
      </c>
      <c r="M624" s="1">
        <v>77983</v>
      </c>
      <c r="N624" s="3">
        <f>IF(ISERR(LN(Table1835[[#This Row],[Close Price]]/I623)),"-",LN(Table1835[[#This Row],[Close Price]]/I623))</f>
        <v>2.4461971351794128E-2</v>
      </c>
    </row>
    <row r="625" spans="1:14" x14ac:dyDescent="0.3">
      <c r="A625" s="1" t="s">
        <v>42</v>
      </c>
      <c r="B625" s="1" t="s">
        <v>14</v>
      </c>
      <c r="C625" s="2">
        <v>44026</v>
      </c>
      <c r="D625" s="1">
        <v>227.6</v>
      </c>
      <c r="E625" s="1">
        <v>228.4</v>
      </c>
      <c r="F625" s="1">
        <v>231.7</v>
      </c>
      <c r="G625" s="1">
        <v>224.1</v>
      </c>
      <c r="H625" s="1">
        <v>225.3</v>
      </c>
      <c r="I625" s="1">
        <v>225</v>
      </c>
      <c r="J625" s="1">
        <v>227.66</v>
      </c>
      <c r="K625" s="1">
        <v>13939467</v>
      </c>
      <c r="L625" s="1">
        <v>3173525161.4499998</v>
      </c>
      <c r="M625" s="1">
        <v>90444</v>
      </c>
      <c r="N625" s="3">
        <f>IF(ISERR(LN(Table1835[[#This Row],[Close Price]]/I624)),"-",LN(Table1835[[#This Row],[Close Price]]/I624))</f>
        <v>-1.1489300047755696E-2</v>
      </c>
    </row>
    <row r="626" spans="1:14" x14ac:dyDescent="0.3">
      <c r="A626" s="1" t="s">
        <v>42</v>
      </c>
      <c r="B626" s="1" t="s">
        <v>14</v>
      </c>
      <c r="C626" s="2">
        <v>44027</v>
      </c>
      <c r="D626" s="1">
        <v>225</v>
      </c>
      <c r="E626" s="1">
        <v>236</v>
      </c>
      <c r="F626" s="1">
        <v>268.7</v>
      </c>
      <c r="G626" s="1">
        <v>235</v>
      </c>
      <c r="H626" s="1">
        <v>263</v>
      </c>
      <c r="I626" s="1">
        <v>262.75</v>
      </c>
      <c r="J626" s="1">
        <v>257.52999999999997</v>
      </c>
      <c r="K626" s="1">
        <v>130367693</v>
      </c>
      <c r="L626" s="1">
        <v>33573266451.200001</v>
      </c>
      <c r="M626" s="1">
        <v>756365</v>
      </c>
      <c r="N626" s="3">
        <f>IF(ISERR(LN(Table1835[[#This Row],[Close Price]]/I625)),"-",LN(Table1835[[#This Row],[Close Price]]/I625))</f>
        <v>0.15510260755264041</v>
      </c>
    </row>
    <row r="627" spans="1:14" x14ac:dyDescent="0.3">
      <c r="A627" s="1" t="s">
        <v>42</v>
      </c>
      <c r="B627" s="1" t="s">
        <v>14</v>
      </c>
      <c r="C627" s="2">
        <v>44028</v>
      </c>
      <c r="D627" s="1">
        <v>262.75</v>
      </c>
      <c r="E627" s="1">
        <v>262.5</v>
      </c>
      <c r="F627" s="1">
        <v>268.45</v>
      </c>
      <c r="G627" s="1">
        <v>255.05</v>
      </c>
      <c r="H627" s="1">
        <v>261.25</v>
      </c>
      <c r="I627" s="1">
        <v>261.89999999999998</v>
      </c>
      <c r="J627" s="1">
        <v>261.77</v>
      </c>
      <c r="K627" s="1">
        <v>52277954</v>
      </c>
      <c r="L627" s="1">
        <v>13684580629.25</v>
      </c>
      <c r="M627" s="1">
        <v>323654</v>
      </c>
      <c r="N627" s="3">
        <f>IF(ISERR(LN(Table1835[[#This Row],[Close Price]]/I626)),"-",LN(Table1835[[#This Row],[Close Price]]/I626))</f>
        <v>-3.2402582433944229E-3</v>
      </c>
    </row>
    <row r="628" spans="1:14" x14ac:dyDescent="0.3">
      <c r="A628" s="1" t="s">
        <v>42</v>
      </c>
      <c r="B628" s="1" t="s">
        <v>14</v>
      </c>
      <c r="C628" s="2">
        <v>44029</v>
      </c>
      <c r="D628" s="1">
        <v>261.89999999999998</v>
      </c>
      <c r="E628" s="1">
        <v>258.60000000000002</v>
      </c>
      <c r="F628" s="1">
        <v>263.85000000000002</v>
      </c>
      <c r="G628" s="1">
        <v>257</v>
      </c>
      <c r="H628" s="1">
        <v>261.64999999999998</v>
      </c>
      <c r="I628" s="1">
        <v>261.35000000000002</v>
      </c>
      <c r="J628" s="1">
        <v>260.31</v>
      </c>
      <c r="K628" s="1">
        <v>18856512</v>
      </c>
      <c r="L628" s="1">
        <v>4908454092.0500002</v>
      </c>
      <c r="M628" s="1">
        <v>128305</v>
      </c>
      <c r="N628" s="3">
        <f>IF(ISERR(LN(Table1835[[#This Row],[Close Price]]/I627)),"-",LN(Table1835[[#This Row],[Close Price]]/I627))</f>
        <v>-2.1022463547352085E-3</v>
      </c>
    </row>
    <row r="629" spans="1:14" x14ac:dyDescent="0.3">
      <c r="A629" s="1" t="s">
        <v>42</v>
      </c>
      <c r="B629" s="1" t="s">
        <v>14</v>
      </c>
      <c r="C629" s="2">
        <v>44032</v>
      </c>
      <c r="D629" s="1">
        <v>261.35000000000002</v>
      </c>
      <c r="E629" s="1">
        <v>261.35000000000002</v>
      </c>
      <c r="F629" s="1">
        <v>273.55</v>
      </c>
      <c r="G629" s="1">
        <v>259</v>
      </c>
      <c r="H629" s="1">
        <v>272.95</v>
      </c>
      <c r="I629" s="1">
        <v>270.8</v>
      </c>
      <c r="J629" s="1">
        <v>265.08</v>
      </c>
      <c r="K629" s="1">
        <v>21395182</v>
      </c>
      <c r="L629" s="1">
        <v>5671426847.3999996</v>
      </c>
      <c r="M629" s="1">
        <v>201055</v>
      </c>
      <c r="N629" s="3">
        <f>IF(ISERR(LN(Table1835[[#This Row],[Close Price]]/I628)),"-",LN(Table1835[[#This Row],[Close Price]]/I628))</f>
        <v>3.5520035879189053E-2</v>
      </c>
    </row>
    <row r="630" spans="1:14" x14ac:dyDescent="0.3">
      <c r="A630" s="1" t="s">
        <v>42</v>
      </c>
      <c r="B630" s="1" t="s">
        <v>14</v>
      </c>
      <c r="C630" s="2">
        <v>44033</v>
      </c>
      <c r="D630" s="1">
        <v>270.8</v>
      </c>
      <c r="E630" s="1">
        <v>278.5</v>
      </c>
      <c r="F630" s="1">
        <v>281.60000000000002</v>
      </c>
      <c r="G630" s="1">
        <v>269.39999999999998</v>
      </c>
      <c r="H630" s="1">
        <v>270.95</v>
      </c>
      <c r="I630" s="1">
        <v>271.35000000000002</v>
      </c>
      <c r="J630" s="1">
        <v>275.77999999999997</v>
      </c>
      <c r="K630" s="1">
        <v>32999595</v>
      </c>
      <c r="L630" s="1">
        <v>9100491670.8500004</v>
      </c>
      <c r="M630" s="1">
        <v>232870</v>
      </c>
      <c r="N630" s="3">
        <f>IF(ISERR(LN(Table1835[[#This Row],[Close Price]]/I629)),"-",LN(Table1835[[#This Row],[Close Price]]/I629))</f>
        <v>2.028959471293907E-3</v>
      </c>
    </row>
    <row r="631" spans="1:14" x14ac:dyDescent="0.3">
      <c r="A631" s="1" t="s">
        <v>42</v>
      </c>
      <c r="B631" s="1" t="s">
        <v>14</v>
      </c>
      <c r="C631" s="2">
        <v>44034</v>
      </c>
      <c r="D631" s="1">
        <v>271.35000000000002</v>
      </c>
      <c r="E631" s="1">
        <v>272.45</v>
      </c>
      <c r="F631" s="1">
        <v>272.85000000000002</v>
      </c>
      <c r="G631" s="1">
        <v>263.64999999999998</v>
      </c>
      <c r="H631" s="1">
        <v>265.60000000000002</v>
      </c>
      <c r="I631" s="1">
        <v>266</v>
      </c>
      <c r="J631" s="1">
        <v>266.42</v>
      </c>
      <c r="K631" s="1">
        <v>12583854</v>
      </c>
      <c r="L631" s="1">
        <v>3352648898.6500001</v>
      </c>
      <c r="M631" s="1">
        <v>106209</v>
      </c>
      <c r="N631" s="3">
        <f>IF(ISERR(LN(Table1835[[#This Row],[Close Price]]/I630)),"-",LN(Table1835[[#This Row],[Close Price]]/I630))</f>
        <v>-1.9913191727714892E-2</v>
      </c>
    </row>
    <row r="632" spans="1:14" x14ac:dyDescent="0.3">
      <c r="A632" s="1" t="s">
        <v>42</v>
      </c>
      <c r="B632" s="1" t="s">
        <v>14</v>
      </c>
      <c r="C632" s="2">
        <v>44035</v>
      </c>
      <c r="D632" s="1">
        <v>266</v>
      </c>
      <c r="E632" s="1">
        <v>268.3</v>
      </c>
      <c r="F632" s="1">
        <v>268.45</v>
      </c>
      <c r="G632" s="1">
        <v>262.55</v>
      </c>
      <c r="H632" s="1">
        <v>267</v>
      </c>
      <c r="I632" s="1">
        <v>266.60000000000002</v>
      </c>
      <c r="J632" s="1">
        <v>265.47000000000003</v>
      </c>
      <c r="K632" s="1">
        <v>10368338</v>
      </c>
      <c r="L632" s="1">
        <v>2752446365.9499998</v>
      </c>
      <c r="M632" s="1">
        <v>74102</v>
      </c>
      <c r="N632" s="3">
        <f>IF(ISERR(LN(Table1835[[#This Row],[Close Price]]/I631)),"-",LN(Table1835[[#This Row],[Close Price]]/I631))</f>
        <v>2.2530989629092591E-3</v>
      </c>
    </row>
    <row r="633" spans="1:14" x14ac:dyDescent="0.3">
      <c r="A633" s="1" t="s">
        <v>42</v>
      </c>
      <c r="B633" s="1" t="s">
        <v>14</v>
      </c>
      <c r="C633" s="2">
        <v>44036</v>
      </c>
      <c r="D633" s="1">
        <v>266.60000000000002</v>
      </c>
      <c r="E633" s="1">
        <v>267</v>
      </c>
      <c r="F633" s="1">
        <v>271.8</v>
      </c>
      <c r="G633" s="1">
        <v>265.55</v>
      </c>
      <c r="H633" s="1">
        <v>270.05</v>
      </c>
      <c r="I633" s="1">
        <v>270.55</v>
      </c>
      <c r="J633" s="1">
        <v>268.73</v>
      </c>
      <c r="K633" s="1">
        <v>22122258</v>
      </c>
      <c r="L633" s="1">
        <v>5944882719</v>
      </c>
      <c r="M633" s="1">
        <v>154707</v>
      </c>
      <c r="N633" s="3">
        <f>IF(ISERR(LN(Table1835[[#This Row],[Close Price]]/I632)),"-",LN(Table1835[[#This Row],[Close Price]]/I632))</f>
        <v>1.470751634413592E-2</v>
      </c>
    </row>
    <row r="634" spans="1:14" x14ac:dyDescent="0.3">
      <c r="A634" s="1" t="s">
        <v>42</v>
      </c>
      <c r="B634" s="1" t="s">
        <v>14</v>
      </c>
      <c r="C634" s="2">
        <v>44039</v>
      </c>
      <c r="D634" s="1">
        <v>270.55</v>
      </c>
      <c r="E634" s="1">
        <v>270.55</v>
      </c>
      <c r="F634" s="1">
        <v>273.2</v>
      </c>
      <c r="G634" s="1">
        <v>267.14999999999998</v>
      </c>
      <c r="H634" s="1">
        <v>268.25</v>
      </c>
      <c r="I634" s="1">
        <v>268.85000000000002</v>
      </c>
      <c r="J634" s="1">
        <v>270.33999999999997</v>
      </c>
      <c r="K634" s="1">
        <v>13990387</v>
      </c>
      <c r="L634" s="1">
        <v>3782133238.8000002</v>
      </c>
      <c r="M634" s="1">
        <v>92377</v>
      </c>
      <c r="N634" s="3">
        <f>IF(ISERR(LN(Table1835[[#This Row],[Close Price]]/I633)),"-",LN(Table1835[[#This Row],[Close Price]]/I633))</f>
        <v>-6.3033208330571071E-3</v>
      </c>
    </row>
    <row r="635" spans="1:14" x14ac:dyDescent="0.3">
      <c r="A635" s="1" t="s">
        <v>42</v>
      </c>
      <c r="B635" s="1" t="s">
        <v>14</v>
      </c>
      <c r="C635" s="2">
        <v>44040</v>
      </c>
      <c r="D635" s="1">
        <v>268.85000000000002</v>
      </c>
      <c r="E635" s="1">
        <v>269.3</v>
      </c>
      <c r="F635" s="1">
        <v>276.75</v>
      </c>
      <c r="G635" s="1">
        <v>269.3</v>
      </c>
      <c r="H635" s="1">
        <v>274.3</v>
      </c>
      <c r="I635" s="1">
        <v>275.45</v>
      </c>
      <c r="J635" s="1">
        <v>273.67</v>
      </c>
      <c r="K635" s="1">
        <v>14043918</v>
      </c>
      <c r="L635" s="1">
        <v>3843441211.0999999</v>
      </c>
      <c r="M635" s="1">
        <v>106736</v>
      </c>
      <c r="N635" s="3">
        <f>IF(ISERR(LN(Table1835[[#This Row],[Close Price]]/I634)),"-",LN(Table1835[[#This Row],[Close Price]]/I634))</f>
        <v>2.4252520663038298E-2</v>
      </c>
    </row>
    <row r="636" spans="1:14" x14ac:dyDescent="0.3">
      <c r="A636" s="1" t="s">
        <v>42</v>
      </c>
      <c r="B636" s="1" t="s">
        <v>14</v>
      </c>
      <c r="C636" s="2">
        <v>44041</v>
      </c>
      <c r="D636" s="1">
        <v>275.45</v>
      </c>
      <c r="E636" s="1">
        <v>273.8</v>
      </c>
      <c r="F636" s="1">
        <v>278</v>
      </c>
      <c r="G636" s="1">
        <v>272.35000000000002</v>
      </c>
      <c r="H636" s="1">
        <v>276.8</v>
      </c>
      <c r="I636" s="1">
        <v>277</v>
      </c>
      <c r="J636" s="1">
        <v>276.3</v>
      </c>
      <c r="K636" s="1">
        <v>10783679</v>
      </c>
      <c r="L636" s="1">
        <v>2979512171.0999999</v>
      </c>
      <c r="M636" s="1">
        <v>96688</v>
      </c>
      <c r="N636" s="3">
        <f>IF(ISERR(LN(Table1835[[#This Row],[Close Price]]/I635)),"-",LN(Table1835[[#This Row],[Close Price]]/I635))</f>
        <v>5.6113822686129416E-3</v>
      </c>
    </row>
    <row r="637" spans="1:14" x14ac:dyDescent="0.3">
      <c r="A637" s="1" t="s">
        <v>42</v>
      </c>
      <c r="B637" s="1" t="s">
        <v>14</v>
      </c>
      <c r="C637" s="2">
        <v>44042</v>
      </c>
      <c r="D637" s="1">
        <v>277</v>
      </c>
      <c r="E637" s="1">
        <v>280.10000000000002</v>
      </c>
      <c r="F637" s="1">
        <v>286.8</v>
      </c>
      <c r="G637" s="1">
        <v>280.10000000000002</v>
      </c>
      <c r="H637" s="1">
        <v>283.89999999999998</v>
      </c>
      <c r="I637" s="1">
        <v>284.10000000000002</v>
      </c>
      <c r="J637" s="1">
        <v>284.39999999999998</v>
      </c>
      <c r="K637" s="1">
        <v>25847766</v>
      </c>
      <c r="L637" s="1">
        <v>7351109554.6499996</v>
      </c>
      <c r="M637" s="1">
        <v>191462</v>
      </c>
      <c r="N637" s="3">
        <f>IF(ISERR(LN(Table1835[[#This Row],[Close Price]]/I636)),"-",LN(Table1835[[#This Row],[Close Price]]/I636))</f>
        <v>2.5308782672803891E-2</v>
      </c>
    </row>
    <row r="638" spans="1:14" x14ac:dyDescent="0.3">
      <c r="A638" s="1" t="s">
        <v>42</v>
      </c>
      <c r="B638" s="1" t="s">
        <v>14</v>
      </c>
      <c r="C638" s="2">
        <v>44043</v>
      </c>
      <c r="D638" s="1">
        <v>284.10000000000002</v>
      </c>
      <c r="E638" s="1">
        <v>289.60000000000002</v>
      </c>
      <c r="F638" s="1">
        <v>290.8</v>
      </c>
      <c r="G638" s="1">
        <v>278.60000000000002</v>
      </c>
      <c r="H638" s="1">
        <v>280.14999999999998</v>
      </c>
      <c r="I638" s="1">
        <v>280.95</v>
      </c>
      <c r="J638" s="1">
        <v>283.33</v>
      </c>
      <c r="K638" s="1">
        <v>16700905</v>
      </c>
      <c r="L638" s="1">
        <v>4731829865</v>
      </c>
      <c r="M638" s="1">
        <v>162988</v>
      </c>
      <c r="N638" s="3">
        <f>IF(ISERR(LN(Table1835[[#This Row],[Close Price]]/I637)),"-",LN(Table1835[[#This Row],[Close Price]]/I637))</f>
        <v>-1.1149571301935172E-2</v>
      </c>
    </row>
    <row r="639" spans="1:14" x14ac:dyDescent="0.3">
      <c r="A639" s="1" t="s">
        <v>42</v>
      </c>
      <c r="B639" s="1" t="s">
        <v>14</v>
      </c>
      <c r="C639" s="2">
        <v>44046</v>
      </c>
      <c r="D639" s="1">
        <v>280.95</v>
      </c>
      <c r="E639" s="1">
        <v>283</v>
      </c>
      <c r="F639" s="1">
        <v>284.8</v>
      </c>
      <c r="G639" s="1">
        <v>279.5</v>
      </c>
      <c r="H639" s="1">
        <v>281.39999999999998</v>
      </c>
      <c r="I639" s="1">
        <v>281.55</v>
      </c>
      <c r="J639" s="1">
        <v>281.62</v>
      </c>
      <c r="K639" s="1">
        <v>8908831</v>
      </c>
      <c r="L639" s="1">
        <v>2508882441.6500001</v>
      </c>
      <c r="M639" s="1">
        <v>83686</v>
      </c>
      <c r="N639" s="3">
        <f>IF(ISERR(LN(Table1835[[#This Row],[Close Price]]/I638)),"-",LN(Table1835[[#This Row],[Close Price]]/I638))</f>
        <v>2.1333341424203877E-3</v>
      </c>
    </row>
    <row r="640" spans="1:14" x14ac:dyDescent="0.3">
      <c r="A640" s="1" t="s">
        <v>42</v>
      </c>
      <c r="B640" s="1" t="s">
        <v>14</v>
      </c>
      <c r="C640" s="2">
        <v>44047</v>
      </c>
      <c r="D640" s="1">
        <v>281.55</v>
      </c>
      <c r="E640" s="1">
        <v>281.55</v>
      </c>
      <c r="F640" s="1">
        <v>283.35000000000002</v>
      </c>
      <c r="G640" s="1">
        <v>278.25</v>
      </c>
      <c r="H640" s="1">
        <v>281.2</v>
      </c>
      <c r="I640" s="1">
        <v>281.05</v>
      </c>
      <c r="J640" s="1">
        <v>280.20999999999998</v>
      </c>
      <c r="K640" s="1">
        <v>8119584</v>
      </c>
      <c r="L640" s="1">
        <v>2275174592.0500002</v>
      </c>
      <c r="M640" s="1">
        <v>92967</v>
      </c>
      <c r="N640" s="3">
        <f>IF(ISERR(LN(Table1835[[#This Row],[Close Price]]/I639)),"-",LN(Table1835[[#This Row],[Close Price]]/I639))</f>
        <v>-1.7774622525435406E-3</v>
      </c>
    </row>
    <row r="641" spans="1:14" x14ac:dyDescent="0.3">
      <c r="A641" s="1" t="s">
        <v>42</v>
      </c>
      <c r="B641" s="1" t="s">
        <v>14</v>
      </c>
      <c r="C641" s="2">
        <v>44048</v>
      </c>
      <c r="D641" s="1">
        <v>281.05</v>
      </c>
      <c r="E641" s="1">
        <v>281.25</v>
      </c>
      <c r="F641" s="1">
        <v>284.45</v>
      </c>
      <c r="G641" s="1">
        <v>277.39999999999998</v>
      </c>
      <c r="H641" s="1">
        <v>278.10000000000002</v>
      </c>
      <c r="I641" s="1">
        <v>278.2</v>
      </c>
      <c r="J641" s="1">
        <v>280.41000000000003</v>
      </c>
      <c r="K641" s="1">
        <v>7345555</v>
      </c>
      <c r="L641" s="1">
        <v>2059733806.6500001</v>
      </c>
      <c r="M641" s="1">
        <v>54824</v>
      </c>
      <c r="N641" s="3">
        <f>IF(ISERR(LN(Table1835[[#This Row],[Close Price]]/I640)),"-",LN(Table1835[[#This Row],[Close Price]]/I640))</f>
        <v>-1.0192309958741588E-2</v>
      </c>
    </row>
    <row r="642" spans="1:14" x14ac:dyDescent="0.3">
      <c r="A642" s="1" t="s">
        <v>42</v>
      </c>
      <c r="B642" s="1" t="s">
        <v>14</v>
      </c>
      <c r="C642" s="2">
        <v>44049</v>
      </c>
      <c r="D642" s="1">
        <v>278.2</v>
      </c>
      <c r="E642" s="1">
        <v>280.7</v>
      </c>
      <c r="F642" s="1">
        <v>284.25</v>
      </c>
      <c r="G642" s="1">
        <v>277.75</v>
      </c>
      <c r="H642" s="1">
        <v>279.85000000000002</v>
      </c>
      <c r="I642" s="1">
        <v>279.64999999999998</v>
      </c>
      <c r="J642" s="1">
        <v>280.83</v>
      </c>
      <c r="K642" s="1">
        <v>10152605</v>
      </c>
      <c r="L642" s="1">
        <v>2851156666.5500002</v>
      </c>
      <c r="M642" s="1">
        <v>70679</v>
      </c>
      <c r="N642" s="3">
        <f>IF(ISERR(LN(Table1835[[#This Row],[Close Price]]/I641)),"-",LN(Table1835[[#This Row],[Close Price]]/I641))</f>
        <v>5.1985417782544298E-3</v>
      </c>
    </row>
    <row r="643" spans="1:14" x14ac:dyDescent="0.3">
      <c r="A643" s="1" t="s">
        <v>42</v>
      </c>
      <c r="B643" s="1" t="s">
        <v>14</v>
      </c>
      <c r="C643" s="2">
        <v>44050</v>
      </c>
      <c r="D643" s="1">
        <v>279.64999999999998</v>
      </c>
      <c r="E643" s="1">
        <v>281.05</v>
      </c>
      <c r="F643" s="1">
        <v>281.85000000000002</v>
      </c>
      <c r="G643" s="1">
        <v>276.39999999999998</v>
      </c>
      <c r="H643" s="1">
        <v>277.95</v>
      </c>
      <c r="I643" s="1">
        <v>277.39999999999998</v>
      </c>
      <c r="J643" s="1">
        <v>278.08</v>
      </c>
      <c r="K643" s="1">
        <v>7321209</v>
      </c>
      <c r="L643" s="1">
        <v>2035917684.55</v>
      </c>
      <c r="M643" s="1">
        <v>45015</v>
      </c>
      <c r="N643" s="3">
        <f>IF(ISERR(LN(Table1835[[#This Row],[Close Price]]/I642)),"-",LN(Table1835[[#This Row],[Close Price]]/I642))</f>
        <v>-8.0783133868658156E-3</v>
      </c>
    </row>
    <row r="644" spans="1:14" x14ac:dyDescent="0.3">
      <c r="A644" s="1" t="s">
        <v>42</v>
      </c>
      <c r="B644" s="1" t="s">
        <v>14</v>
      </c>
      <c r="C644" s="2">
        <v>44053</v>
      </c>
      <c r="D644" s="1">
        <v>277.39999999999998</v>
      </c>
      <c r="E644" s="1">
        <v>280</v>
      </c>
      <c r="F644" s="1">
        <v>281.2</v>
      </c>
      <c r="G644" s="1">
        <v>276.60000000000002</v>
      </c>
      <c r="H644" s="1">
        <v>277.14999999999998</v>
      </c>
      <c r="I644" s="1">
        <v>277.39999999999998</v>
      </c>
      <c r="J644" s="1">
        <v>278.85000000000002</v>
      </c>
      <c r="K644" s="1">
        <v>6310815</v>
      </c>
      <c r="L644" s="1">
        <v>1759741947.55</v>
      </c>
      <c r="M644" s="1">
        <v>37813</v>
      </c>
      <c r="N644" s="3">
        <f>IF(ISERR(LN(Table1835[[#This Row],[Close Price]]/I643)),"-",LN(Table1835[[#This Row],[Close Price]]/I643))</f>
        <v>0</v>
      </c>
    </row>
    <row r="645" spans="1:14" x14ac:dyDescent="0.3">
      <c r="A645" s="1" t="s">
        <v>42</v>
      </c>
      <c r="B645" s="1" t="s">
        <v>14</v>
      </c>
      <c r="C645" s="2">
        <v>44054</v>
      </c>
      <c r="D645" s="1">
        <v>277.39999999999998</v>
      </c>
      <c r="E645" s="1">
        <v>279</v>
      </c>
      <c r="F645" s="1">
        <v>284.64999999999998</v>
      </c>
      <c r="G645" s="1">
        <v>278.3</v>
      </c>
      <c r="H645" s="1">
        <v>279.95</v>
      </c>
      <c r="I645" s="1">
        <v>279.64999999999998</v>
      </c>
      <c r="J645" s="1">
        <v>280.98</v>
      </c>
      <c r="K645" s="1">
        <v>10078908</v>
      </c>
      <c r="L645" s="1">
        <v>2831986957.25</v>
      </c>
      <c r="M645" s="1">
        <v>61954</v>
      </c>
      <c r="N645" s="3">
        <f>IF(ISERR(LN(Table1835[[#This Row],[Close Price]]/I644)),"-",LN(Table1835[[#This Row],[Close Price]]/I644))</f>
        <v>8.0783133868658607E-3</v>
      </c>
    </row>
    <row r="646" spans="1:14" x14ac:dyDescent="0.3">
      <c r="A646" s="1" t="s">
        <v>42</v>
      </c>
      <c r="B646" s="1" t="s">
        <v>14</v>
      </c>
      <c r="C646" s="2">
        <v>44055</v>
      </c>
      <c r="D646" s="1">
        <v>279.64999999999998</v>
      </c>
      <c r="E646" s="1">
        <v>280.39999999999998</v>
      </c>
      <c r="F646" s="1">
        <v>280.7</v>
      </c>
      <c r="G646" s="1">
        <v>274.55</v>
      </c>
      <c r="H646" s="1">
        <v>276.05</v>
      </c>
      <c r="I646" s="1">
        <v>276.2</v>
      </c>
      <c r="J646" s="1">
        <v>276.31</v>
      </c>
      <c r="K646" s="1">
        <v>8903667</v>
      </c>
      <c r="L646" s="1">
        <v>2460132701.4499998</v>
      </c>
      <c r="M646" s="1">
        <v>67135</v>
      </c>
      <c r="N646" s="3">
        <f>IF(ISERR(LN(Table1835[[#This Row],[Close Price]]/I645)),"-",LN(Table1835[[#This Row],[Close Price]]/I645))</f>
        <v>-1.2413580292405196E-2</v>
      </c>
    </row>
    <row r="647" spans="1:14" x14ac:dyDescent="0.3">
      <c r="A647" s="1" t="s">
        <v>42</v>
      </c>
      <c r="B647" s="1" t="s">
        <v>14</v>
      </c>
      <c r="C647" s="2">
        <v>44056</v>
      </c>
      <c r="D647" s="1">
        <v>276.2</v>
      </c>
      <c r="E647" s="1">
        <v>277.89999999999998</v>
      </c>
      <c r="F647" s="1">
        <v>281.85000000000002</v>
      </c>
      <c r="G647" s="1">
        <v>274.8</v>
      </c>
      <c r="H647" s="1">
        <v>276.89999999999998</v>
      </c>
      <c r="I647" s="1">
        <v>277</v>
      </c>
      <c r="J647" s="1">
        <v>277.8</v>
      </c>
      <c r="K647" s="1">
        <v>9653956</v>
      </c>
      <c r="L647" s="1">
        <v>2681858210.6500001</v>
      </c>
      <c r="M647" s="1">
        <v>86238</v>
      </c>
      <c r="N647" s="3">
        <f>IF(ISERR(LN(Table1835[[#This Row],[Close Price]]/I646)),"-",LN(Table1835[[#This Row],[Close Price]]/I646))</f>
        <v>2.8922652121467171E-3</v>
      </c>
    </row>
    <row r="648" spans="1:14" x14ac:dyDescent="0.3">
      <c r="A648" s="1" t="s">
        <v>42</v>
      </c>
      <c r="B648" s="1" t="s">
        <v>14</v>
      </c>
      <c r="C648" s="2">
        <v>44057</v>
      </c>
      <c r="D648" s="1">
        <v>277</v>
      </c>
      <c r="E648" s="1">
        <v>278.5</v>
      </c>
      <c r="F648" s="1">
        <v>280.75</v>
      </c>
      <c r="G648" s="1">
        <v>275.89999999999998</v>
      </c>
      <c r="H648" s="1">
        <v>277</v>
      </c>
      <c r="I648" s="1">
        <v>276.5</v>
      </c>
      <c r="J648" s="1">
        <v>278.38</v>
      </c>
      <c r="K648" s="1">
        <v>6581719</v>
      </c>
      <c r="L648" s="1">
        <v>1832222484.05</v>
      </c>
      <c r="M648" s="1">
        <v>60014</v>
      </c>
      <c r="N648" s="3">
        <f>IF(ISERR(LN(Table1835[[#This Row],[Close Price]]/I647)),"-",LN(Table1835[[#This Row],[Close Price]]/I647))</f>
        <v>-1.8066852249490357E-3</v>
      </c>
    </row>
    <row r="649" spans="1:14" x14ac:dyDescent="0.3">
      <c r="A649" s="1" t="s">
        <v>42</v>
      </c>
      <c r="B649" s="1" t="s">
        <v>14</v>
      </c>
      <c r="C649" s="2">
        <v>44060</v>
      </c>
      <c r="D649" s="1">
        <v>276.5</v>
      </c>
      <c r="E649" s="1">
        <v>278.60000000000002</v>
      </c>
      <c r="F649" s="1">
        <v>286.39999999999998</v>
      </c>
      <c r="G649" s="1">
        <v>277.64999999999998</v>
      </c>
      <c r="H649" s="1">
        <v>283.5</v>
      </c>
      <c r="I649" s="1">
        <v>281.95</v>
      </c>
      <c r="J649" s="1">
        <v>282.2</v>
      </c>
      <c r="K649" s="1">
        <v>14547013</v>
      </c>
      <c r="L649" s="1">
        <v>4105142567.3000002</v>
      </c>
      <c r="M649" s="1">
        <v>82884</v>
      </c>
      <c r="N649" s="3">
        <f>IF(ISERR(LN(Table1835[[#This Row],[Close Price]]/I648)),"-",LN(Table1835[[#This Row],[Close Price]]/I648))</f>
        <v>1.9518929290801491E-2</v>
      </c>
    </row>
    <row r="650" spans="1:14" x14ac:dyDescent="0.3">
      <c r="A650" s="1" t="s">
        <v>42</v>
      </c>
      <c r="B650" s="1" t="s">
        <v>14</v>
      </c>
      <c r="C650" s="2">
        <v>44061</v>
      </c>
      <c r="D650" s="1">
        <v>281.95</v>
      </c>
      <c r="E650" s="1">
        <v>284.75</v>
      </c>
      <c r="F650" s="1">
        <v>287.39999999999998</v>
      </c>
      <c r="G650" s="1">
        <v>281.7</v>
      </c>
      <c r="H650" s="1">
        <v>283</v>
      </c>
      <c r="I650" s="1">
        <v>282.7</v>
      </c>
      <c r="J650" s="1">
        <v>284.12</v>
      </c>
      <c r="K650" s="1">
        <v>12054273</v>
      </c>
      <c r="L650" s="1">
        <v>3424917191.1999998</v>
      </c>
      <c r="M650" s="1">
        <v>68456</v>
      </c>
      <c r="N650" s="3">
        <f>IF(ISERR(LN(Table1835[[#This Row],[Close Price]]/I649)),"-",LN(Table1835[[#This Row],[Close Price]]/I649))</f>
        <v>2.6565144463536207E-3</v>
      </c>
    </row>
    <row r="651" spans="1:14" x14ac:dyDescent="0.3">
      <c r="A651" s="1" t="s">
        <v>42</v>
      </c>
      <c r="B651" s="1" t="s">
        <v>14</v>
      </c>
      <c r="C651" s="2">
        <v>44062</v>
      </c>
      <c r="D651" s="1">
        <v>282.7</v>
      </c>
      <c r="E651" s="1">
        <v>285.5</v>
      </c>
      <c r="F651" s="1">
        <v>285.95</v>
      </c>
      <c r="G651" s="1">
        <v>279.25</v>
      </c>
      <c r="H651" s="1">
        <v>280.39999999999998</v>
      </c>
      <c r="I651" s="1">
        <v>279.75</v>
      </c>
      <c r="J651" s="1">
        <v>282.61</v>
      </c>
      <c r="K651" s="1">
        <v>9373235</v>
      </c>
      <c r="L651" s="1">
        <v>2648930996.8000002</v>
      </c>
      <c r="M651" s="1">
        <v>65870</v>
      </c>
      <c r="N651" s="3">
        <f>IF(ISERR(LN(Table1835[[#This Row],[Close Price]]/I650)),"-",LN(Table1835[[#This Row],[Close Price]]/I650))</f>
        <v>-1.0489917507510018E-2</v>
      </c>
    </row>
    <row r="652" spans="1:14" x14ac:dyDescent="0.3">
      <c r="A652" s="1" t="s">
        <v>42</v>
      </c>
      <c r="B652" s="1" t="s">
        <v>14</v>
      </c>
      <c r="C652" s="2">
        <v>44063</v>
      </c>
      <c r="D652" s="1">
        <v>279.75</v>
      </c>
      <c r="E652" s="1">
        <v>279</v>
      </c>
      <c r="F652" s="1">
        <v>279</v>
      </c>
      <c r="G652" s="1">
        <v>273.2</v>
      </c>
      <c r="H652" s="1">
        <v>274.5</v>
      </c>
      <c r="I652" s="1">
        <v>274.2</v>
      </c>
      <c r="J652" s="1">
        <v>275.11</v>
      </c>
      <c r="K652" s="1">
        <v>9891770</v>
      </c>
      <c r="L652" s="1">
        <v>2721320396.25</v>
      </c>
      <c r="M652" s="1">
        <v>83634</v>
      </c>
      <c r="N652" s="3">
        <f>IF(ISERR(LN(Table1835[[#This Row],[Close Price]]/I651)),"-",LN(Table1835[[#This Row],[Close Price]]/I651))</f>
        <v>-2.0038580063820678E-2</v>
      </c>
    </row>
    <row r="653" spans="1:14" x14ac:dyDescent="0.3">
      <c r="A653" s="1" t="s">
        <v>42</v>
      </c>
      <c r="B653" s="1" t="s">
        <v>14</v>
      </c>
      <c r="C653" s="2">
        <v>44064</v>
      </c>
      <c r="D653" s="1">
        <v>274.2</v>
      </c>
      <c r="E653" s="1">
        <v>278.95</v>
      </c>
      <c r="F653" s="1">
        <v>278.95</v>
      </c>
      <c r="G653" s="1">
        <v>272.7</v>
      </c>
      <c r="H653" s="1">
        <v>273.5</v>
      </c>
      <c r="I653" s="1">
        <v>273.35000000000002</v>
      </c>
      <c r="J653" s="1">
        <v>275.06</v>
      </c>
      <c r="K653" s="1">
        <v>7984131</v>
      </c>
      <c r="L653" s="1">
        <v>2196094472.4499998</v>
      </c>
      <c r="M653" s="1">
        <v>60101</v>
      </c>
      <c r="N653" s="3">
        <f>IF(ISERR(LN(Table1835[[#This Row],[Close Price]]/I652)),"-",LN(Table1835[[#This Row],[Close Price]]/I652))</f>
        <v>-3.1047417872056178E-3</v>
      </c>
    </row>
    <row r="654" spans="1:14" x14ac:dyDescent="0.3">
      <c r="A654" s="1" t="s">
        <v>42</v>
      </c>
      <c r="B654" s="1" t="s">
        <v>14</v>
      </c>
      <c r="C654" s="2">
        <v>44067</v>
      </c>
      <c r="D654" s="1">
        <v>273.35000000000002</v>
      </c>
      <c r="E654" s="1">
        <v>273.5</v>
      </c>
      <c r="F654" s="1">
        <v>274.45</v>
      </c>
      <c r="G654" s="1">
        <v>271.89999999999998</v>
      </c>
      <c r="H654" s="1">
        <v>272.7</v>
      </c>
      <c r="I654" s="1">
        <v>272.7</v>
      </c>
      <c r="J654" s="1">
        <v>272.93</v>
      </c>
      <c r="K654" s="1">
        <v>6154814</v>
      </c>
      <c r="L654" s="1">
        <v>1679820320.8</v>
      </c>
      <c r="M654" s="1">
        <v>47404</v>
      </c>
      <c r="N654" s="3">
        <f>IF(ISERR(LN(Table1835[[#This Row],[Close Price]]/I653)),"-",LN(Table1835[[#This Row],[Close Price]]/I653))</f>
        <v>-2.3807354894655529E-3</v>
      </c>
    </row>
    <row r="655" spans="1:14" x14ac:dyDescent="0.3">
      <c r="A655" s="1" t="s">
        <v>42</v>
      </c>
      <c r="B655" s="1" t="s">
        <v>14</v>
      </c>
      <c r="C655" s="2">
        <v>44068</v>
      </c>
      <c r="D655" s="1">
        <v>272.7</v>
      </c>
      <c r="E655" s="1">
        <v>274.35000000000002</v>
      </c>
      <c r="F655" s="1">
        <v>274.7</v>
      </c>
      <c r="G655" s="1">
        <v>269.35000000000002</v>
      </c>
      <c r="H655" s="1">
        <v>269.89999999999998</v>
      </c>
      <c r="I655" s="1">
        <v>269.95</v>
      </c>
      <c r="J655" s="1">
        <v>271.05</v>
      </c>
      <c r="K655" s="1">
        <v>7796364</v>
      </c>
      <c r="L655" s="1">
        <v>2113169432</v>
      </c>
      <c r="M655" s="1">
        <v>52227</v>
      </c>
      <c r="N655" s="3">
        <f>IF(ISERR(LN(Table1835[[#This Row],[Close Price]]/I654)),"-",LN(Table1835[[#This Row],[Close Price]]/I654))</f>
        <v>-1.0135533187246821E-2</v>
      </c>
    </row>
    <row r="656" spans="1:14" x14ac:dyDescent="0.3">
      <c r="A656" s="1" t="s">
        <v>42</v>
      </c>
      <c r="B656" s="1" t="s">
        <v>14</v>
      </c>
      <c r="C656" s="2">
        <v>44069</v>
      </c>
      <c r="D656" s="1">
        <v>269.95</v>
      </c>
      <c r="E656" s="1">
        <v>269.95</v>
      </c>
      <c r="F656" s="1">
        <v>274.7</v>
      </c>
      <c r="G656" s="1">
        <v>268</v>
      </c>
      <c r="H656" s="1">
        <v>272</v>
      </c>
      <c r="I656" s="1">
        <v>272.05</v>
      </c>
      <c r="J656" s="1">
        <v>272.48</v>
      </c>
      <c r="K656" s="1">
        <v>9632864</v>
      </c>
      <c r="L656" s="1">
        <v>2624755067.8000002</v>
      </c>
      <c r="M656" s="1">
        <v>46084</v>
      </c>
      <c r="N656" s="3">
        <f>IF(ISERR(LN(Table1835[[#This Row],[Close Price]]/I655)),"-",LN(Table1835[[#This Row],[Close Price]]/I655))</f>
        <v>7.7491162676384829E-3</v>
      </c>
    </row>
    <row r="657" spans="1:14" x14ac:dyDescent="0.3">
      <c r="A657" s="1" t="s">
        <v>42</v>
      </c>
      <c r="B657" s="1" t="s">
        <v>14</v>
      </c>
      <c r="C657" s="2">
        <v>44070</v>
      </c>
      <c r="D657" s="1">
        <v>272.05</v>
      </c>
      <c r="E657" s="1">
        <v>273</v>
      </c>
      <c r="F657" s="1">
        <v>275.2</v>
      </c>
      <c r="G657" s="1">
        <v>271.5</v>
      </c>
      <c r="H657" s="1">
        <v>272.89999999999998</v>
      </c>
      <c r="I657" s="1">
        <v>272.35000000000002</v>
      </c>
      <c r="J657" s="1">
        <v>273.32</v>
      </c>
      <c r="K657" s="1">
        <v>6190218</v>
      </c>
      <c r="L657" s="1">
        <v>1691913664.05</v>
      </c>
      <c r="M657" s="1">
        <v>47419</v>
      </c>
      <c r="N657" s="3">
        <f>IF(ISERR(LN(Table1835[[#This Row],[Close Price]]/I656)),"-",LN(Table1835[[#This Row],[Close Price]]/I656))</f>
        <v>1.1021308977491498E-3</v>
      </c>
    </row>
    <row r="658" spans="1:14" x14ac:dyDescent="0.3">
      <c r="A658" s="1" t="s">
        <v>42</v>
      </c>
      <c r="B658" s="1" t="s">
        <v>14</v>
      </c>
      <c r="C658" s="2">
        <v>44071</v>
      </c>
      <c r="D658" s="1">
        <v>272.35000000000002</v>
      </c>
      <c r="E658" s="1">
        <v>274.7</v>
      </c>
      <c r="F658" s="1">
        <v>275</v>
      </c>
      <c r="G658" s="1">
        <v>271.3</v>
      </c>
      <c r="H658" s="1">
        <v>272.60000000000002</v>
      </c>
      <c r="I658" s="1">
        <v>272.05</v>
      </c>
      <c r="J658" s="1">
        <v>273.12</v>
      </c>
      <c r="K658" s="1">
        <v>7601545</v>
      </c>
      <c r="L658" s="1">
        <v>2076098825.0999999</v>
      </c>
      <c r="M658" s="1">
        <v>55310</v>
      </c>
      <c r="N658" s="3">
        <f>IF(ISERR(LN(Table1835[[#This Row],[Close Price]]/I657)),"-",LN(Table1835[[#This Row],[Close Price]]/I657))</f>
        <v>-1.1021308977491838E-3</v>
      </c>
    </row>
    <row r="659" spans="1:14" x14ac:dyDescent="0.3">
      <c r="A659" s="1" t="s">
        <v>42</v>
      </c>
      <c r="B659" s="1" t="s">
        <v>14</v>
      </c>
      <c r="C659" s="2">
        <v>44074</v>
      </c>
      <c r="D659" s="1">
        <v>272.05</v>
      </c>
      <c r="E659" s="1">
        <v>274</v>
      </c>
      <c r="F659" s="1">
        <v>282</v>
      </c>
      <c r="G659" s="1">
        <v>268</v>
      </c>
      <c r="H659" s="1">
        <v>268.85000000000002</v>
      </c>
      <c r="I659" s="1">
        <v>271.3</v>
      </c>
      <c r="J659" s="1">
        <v>276.04000000000002</v>
      </c>
      <c r="K659" s="1">
        <v>20571550</v>
      </c>
      <c r="L659" s="1">
        <v>5678559281.8500004</v>
      </c>
      <c r="M659" s="1">
        <v>136133</v>
      </c>
      <c r="N659" s="3">
        <f>IF(ISERR(LN(Table1835[[#This Row],[Close Price]]/I658)),"-",LN(Table1835[[#This Row],[Close Price]]/I658))</f>
        <v>-2.760653267048233E-3</v>
      </c>
    </row>
    <row r="660" spans="1:14" x14ac:dyDescent="0.3">
      <c r="A660" s="1" t="s">
        <v>42</v>
      </c>
      <c r="B660" s="1" t="s">
        <v>14</v>
      </c>
      <c r="C660" s="2">
        <v>44075</v>
      </c>
      <c r="D660" s="1">
        <v>271.3</v>
      </c>
      <c r="E660" s="1">
        <v>271</v>
      </c>
      <c r="F660" s="1">
        <v>279.39999999999998</v>
      </c>
      <c r="G660" s="1">
        <v>269</v>
      </c>
      <c r="H660" s="1">
        <v>272.14999999999998</v>
      </c>
      <c r="I660" s="1">
        <v>271.60000000000002</v>
      </c>
      <c r="J660" s="1">
        <v>274.27999999999997</v>
      </c>
      <c r="K660" s="1">
        <v>12293054</v>
      </c>
      <c r="L660" s="1">
        <v>3371731952.9499998</v>
      </c>
      <c r="M660" s="1">
        <v>66887</v>
      </c>
      <c r="N660" s="3">
        <f>IF(ISERR(LN(Table1835[[#This Row],[Close Price]]/I659)),"-",LN(Table1835[[#This Row],[Close Price]]/I659))</f>
        <v>1.1051760196549595E-3</v>
      </c>
    </row>
    <row r="661" spans="1:14" x14ac:dyDescent="0.3">
      <c r="A661" s="1" t="s">
        <v>42</v>
      </c>
      <c r="B661" s="1" t="s">
        <v>14</v>
      </c>
      <c r="C661" s="2">
        <v>44076</v>
      </c>
      <c r="D661" s="1">
        <v>271.60000000000002</v>
      </c>
      <c r="E661" s="1">
        <v>272.89999999999998</v>
      </c>
      <c r="F661" s="1">
        <v>276.5</v>
      </c>
      <c r="G661" s="1">
        <v>271.2</v>
      </c>
      <c r="H661" s="1">
        <v>274.2</v>
      </c>
      <c r="I661" s="1">
        <v>273.7</v>
      </c>
      <c r="J661" s="1">
        <v>273.57</v>
      </c>
      <c r="K661" s="1">
        <v>8432055</v>
      </c>
      <c r="L661" s="1">
        <v>2306715707.5999999</v>
      </c>
      <c r="M661" s="1">
        <v>41460</v>
      </c>
      <c r="N661" s="3">
        <f>IF(ISERR(LN(Table1835[[#This Row],[Close Price]]/I660)),"-",LN(Table1835[[#This Row],[Close Price]]/I660))</f>
        <v>7.7022203620923033E-3</v>
      </c>
    </row>
    <row r="662" spans="1:14" x14ac:dyDescent="0.3">
      <c r="A662" s="1" t="s">
        <v>42</v>
      </c>
      <c r="B662" s="1" t="s">
        <v>14</v>
      </c>
      <c r="C662" s="2">
        <v>44077</v>
      </c>
      <c r="D662" s="1">
        <v>273.7</v>
      </c>
      <c r="E662" s="1">
        <v>275.5</v>
      </c>
      <c r="F662" s="1">
        <v>287.85000000000002</v>
      </c>
      <c r="G662" s="1">
        <v>274.5</v>
      </c>
      <c r="H662" s="1">
        <v>283.39999999999998</v>
      </c>
      <c r="I662" s="1">
        <v>282.85000000000002</v>
      </c>
      <c r="J662" s="1">
        <v>282.52</v>
      </c>
      <c r="K662" s="1">
        <v>24895166</v>
      </c>
      <c r="L662" s="1">
        <v>7033439118.1499996</v>
      </c>
      <c r="M662" s="1">
        <v>141438</v>
      </c>
      <c r="N662" s="3">
        <f>IF(ISERR(LN(Table1835[[#This Row],[Close Price]]/I661)),"-",LN(Table1835[[#This Row],[Close Price]]/I661))</f>
        <v>3.2884105742531478E-2</v>
      </c>
    </row>
    <row r="663" spans="1:14" x14ac:dyDescent="0.3">
      <c r="A663" s="1" t="s">
        <v>42</v>
      </c>
      <c r="B663" s="1" t="s">
        <v>14</v>
      </c>
      <c r="C663" s="2">
        <v>44078</v>
      </c>
      <c r="D663" s="1">
        <v>282.85000000000002</v>
      </c>
      <c r="E663" s="1">
        <v>278.7</v>
      </c>
      <c r="F663" s="1">
        <v>279.5</v>
      </c>
      <c r="G663" s="1">
        <v>275.10000000000002</v>
      </c>
      <c r="H663" s="1">
        <v>276.7</v>
      </c>
      <c r="I663" s="1">
        <v>276</v>
      </c>
      <c r="J663" s="1">
        <v>277.08999999999997</v>
      </c>
      <c r="K663" s="1">
        <v>10707714</v>
      </c>
      <c r="L663" s="1">
        <v>2967008546.4000001</v>
      </c>
      <c r="M663" s="1">
        <v>74821</v>
      </c>
      <c r="N663" s="3">
        <f>IF(ISERR(LN(Table1835[[#This Row],[Close Price]]/I662)),"-",LN(Table1835[[#This Row],[Close Price]]/I662))</f>
        <v>-2.4515856072014796E-2</v>
      </c>
    </row>
    <row r="664" spans="1:14" x14ac:dyDescent="0.3">
      <c r="A664" s="1" t="s">
        <v>42</v>
      </c>
      <c r="B664" s="1" t="s">
        <v>14</v>
      </c>
      <c r="C664" s="2">
        <v>44081</v>
      </c>
      <c r="D664" s="1">
        <v>276</v>
      </c>
      <c r="E664" s="1">
        <v>276.5</v>
      </c>
      <c r="F664" s="1">
        <v>279.5</v>
      </c>
      <c r="G664" s="1">
        <v>271.5</v>
      </c>
      <c r="H664" s="1">
        <v>278.7</v>
      </c>
      <c r="I664" s="1">
        <v>278.75</v>
      </c>
      <c r="J664" s="1">
        <v>275.83999999999997</v>
      </c>
      <c r="K664" s="1">
        <v>8326285</v>
      </c>
      <c r="L664" s="1">
        <v>2296697551</v>
      </c>
      <c r="M664" s="1">
        <v>57352</v>
      </c>
      <c r="N664" s="3">
        <f>IF(ISERR(LN(Table1835[[#This Row],[Close Price]]/I663)),"-",LN(Table1835[[#This Row],[Close Price]]/I663))</f>
        <v>9.9144570571786123E-3</v>
      </c>
    </row>
    <row r="665" spans="1:14" x14ac:dyDescent="0.3">
      <c r="A665" s="1" t="s">
        <v>42</v>
      </c>
      <c r="B665" s="1" t="s">
        <v>14</v>
      </c>
      <c r="C665" s="2">
        <v>44082</v>
      </c>
      <c r="D665" s="1">
        <v>278.75</v>
      </c>
      <c r="E665" s="1">
        <v>282.2</v>
      </c>
      <c r="F665" s="1">
        <v>286.95</v>
      </c>
      <c r="G665" s="1">
        <v>278.5</v>
      </c>
      <c r="H665" s="1">
        <v>282.25</v>
      </c>
      <c r="I665" s="1">
        <v>282.55</v>
      </c>
      <c r="J665" s="1">
        <v>284</v>
      </c>
      <c r="K665" s="1">
        <v>22294866</v>
      </c>
      <c r="L665" s="1">
        <v>6331832391.1000004</v>
      </c>
      <c r="M665" s="1">
        <v>158606</v>
      </c>
      <c r="N665" s="3">
        <f>IF(ISERR(LN(Table1835[[#This Row],[Close Price]]/I664)),"-",LN(Table1835[[#This Row],[Close Price]]/I664))</f>
        <v>1.3540203301523787E-2</v>
      </c>
    </row>
    <row r="666" spans="1:14" x14ac:dyDescent="0.3">
      <c r="A666" s="1" t="s">
        <v>42</v>
      </c>
      <c r="B666" s="1" t="s">
        <v>14</v>
      </c>
      <c r="C666" s="2">
        <v>44083</v>
      </c>
      <c r="D666" s="1">
        <v>282.55</v>
      </c>
      <c r="E666" s="1">
        <v>279.8</v>
      </c>
      <c r="F666" s="1">
        <v>289.45</v>
      </c>
      <c r="G666" s="1">
        <v>278.5</v>
      </c>
      <c r="H666" s="1">
        <v>283.64999999999998</v>
      </c>
      <c r="I666" s="1">
        <v>282.85000000000002</v>
      </c>
      <c r="J666" s="1">
        <v>284.29000000000002</v>
      </c>
      <c r="K666" s="1">
        <v>22794437</v>
      </c>
      <c r="L666" s="1">
        <v>6480288507</v>
      </c>
      <c r="M666" s="1">
        <v>127922</v>
      </c>
      <c r="N666" s="3">
        <f>IF(ISERR(LN(Table1835[[#This Row],[Close Price]]/I665)),"-",LN(Table1835[[#This Row],[Close Price]]/I665))</f>
        <v>1.0611957133123643E-3</v>
      </c>
    </row>
    <row r="667" spans="1:14" x14ac:dyDescent="0.3">
      <c r="A667" s="1" t="s">
        <v>42</v>
      </c>
      <c r="B667" s="1" t="s">
        <v>14</v>
      </c>
      <c r="C667" s="2">
        <v>44084</v>
      </c>
      <c r="D667" s="1">
        <v>282.85000000000002</v>
      </c>
      <c r="E667" s="1">
        <v>286.64999999999998</v>
      </c>
      <c r="F667" s="1">
        <v>286.85000000000002</v>
      </c>
      <c r="G667" s="1">
        <v>281.10000000000002</v>
      </c>
      <c r="H667" s="1">
        <v>285.05</v>
      </c>
      <c r="I667" s="1">
        <v>284.55</v>
      </c>
      <c r="J667" s="1">
        <v>283.85000000000002</v>
      </c>
      <c r="K667" s="1">
        <v>9517932</v>
      </c>
      <c r="L667" s="1">
        <v>2701671752.25</v>
      </c>
      <c r="M667" s="1">
        <v>86780</v>
      </c>
      <c r="N667" s="3">
        <f>IF(ISERR(LN(Table1835[[#This Row],[Close Price]]/I666)),"-",LN(Table1835[[#This Row],[Close Price]]/I666))</f>
        <v>5.9922632599682104E-3</v>
      </c>
    </row>
    <row r="668" spans="1:14" x14ac:dyDescent="0.3">
      <c r="A668" s="1" t="s">
        <v>42</v>
      </c>
      <c r="B668" s="1" t="s">
        <v>14</v>
      </c>
      <c r="C668" s="2">
        <v>44085</v>
      </c>
      <c r="D668" s="1">
        <v>284.55</v>
      </c>
      <c r="E668" s="1">
        <v>282.5</v>
      </c>
      <c r="F668" s="1">
        <v>298.45</v>
      </c>
      <c r="G668" s="1">
        <v>282.5</v>
      </c>
      <c r="H668" s="1">
        <v>292.55</v>
      </c>
      <c r="I668" s="1">
        <v>293.3</v>
      </c>
      <c r="J668" s="1">
        <v>293.81</v>
      </c>
      <c r="K668" s="1">
        <v>41937351</v>
      </c>
      <c r="L668" s="1">
        <v>12321778445.25</v>
      </c>
      <c r="M668" s="1">
        <v>262985</v>
      </c>
      <c r="N668" s="3">
        <f>IF(ISERR(LN(Table1835[[#This Row],[Close Price]]/I667)),"-",LN(Table1835[[#This Row],[Close Price]]/I667))</f>
        <v>3.0286990934272475E-2</v>
      </c>
    </row>
    <row r="669" spans="1:14" x14ac:dyDescent="0.3">
      <c r="A669" s="1" t="s">
        <v>42</v>
      </c>
      <c r="B669" s="1" t="s">
        <v>14</v>
      </c>
      <c r="C669" s="2">
        <v>44088</v>
      </c>
      <c r="D669" s="1">
        <v>293.3</v>
      </c>
      <c r="E669" s="1">
        <v>293.25</v>
      </c>
      <c r="F669" s="1">
        <v>308.55</v>
      </c>
      <c r="G669" s="1">
        <v>293.14999999999998</v>
      </c>
      <c r="H669" s="1">
        <v>306.10000000000002</v>
      </c>
      <c r="I669" s="1">
        <v>307.2</v>
      </c>
      <c r="J669" s="1">
        <v>302.29000000000002</v>
      </c>
      <c r="K669" s="1">
        <v>38090115</v>
      </c>
      <c r="L669" s="1">
        <v>11514197423.4</v>
      </c>
      <c r="M669" s="1">
        <v>267168</v>
      </c>
      <c r="N669" s="3">
        <f>IF(ISERR(LN(Table1835[[#This Row],[Close Price]]/I668)),"-",LN(Table1835[[#This Row],[Close Price]]/I668))</f>
        <v>4.6303025290111703E-2</v>
      </c>
    </row>
    <row r="670" spans="1:14" x14ac:dyDescent="0.3">
      <c r="A670" s="1" t="s">
        <v>42</v>
      </c>
      <c r="B670" s="1" t="s">
        <v>14</v>
      </c>
      <c r="C670" s="2">
        <v>44089</v>
      </c>
      <c r="D670" s="1">
        <v>307.2</v>
      </c>
      <c r="E670" s="1">
        <v>307.2</v>
      </c>
      <c r="F670" s="1">
        <v>311.25</v>
      </c>
      <c r="G670" s="1">
        <v>302.75</v>
      </c>
      <c r="H670" s="1">
        <v>306.60000000000002</v>
      </c>
      <c r="I670" s="1">
        <v>307.35000000000002</v>
      </c>
      <c r="J670" s="1">
        <v>307.58</v>
      </c>
      <c r="K670" s="1">
        <v>28156339</v>
      </c>
      <c r="L670" s="1">
        <v>8660357764.6499996</v>
      </c>
      <c r="M670" s="1">
        <v>180867</v>
      </c>
      <c r="N670" s="3">
        <f>IF(ISERR(LN(Table1835[[#This Row],[Close Price]]/I669)),"-",LN(Table1835[[#This Row],[Close Price]]/I669))</f>
        <v>4.8816207950157312E-4</v>
      </c>
    </row>
    <row r="671" spans="1:14" x14ac:dyDescent="0.3">
      <c r="A671" s="1" t="s">
        <v>42</v>
      </c>
      <c r="B671" s="1" t="s">
        <v>14</v>
      </c>
      <c r="C671" s="2">
        <v>44090</v>
      </c>
      <c r="D671" s="1">
        <v>307.35000000000002</v>
      </c>
      <c r="E671" s="1">
        <v>307</v>
      </c>
      <c r="F671" s="1">
        <v>313.5</v>
      </c>
      <c r="G671" s="1">
        <v>304.05</v>
      </c>
      <c r="H671" s="1">
        <v>312.5</v>
      </c>
      <c r="I671" s="1">
        <v>312.14999999999998</v>
      </c>
      <c r="J671" s="1">
        <v>308.55</v>
      </c>
      <c r="K671" s="1">
        <v>14994220</v>
      </c>
      <c r="L671" s="1">
        <v>4626473510.3000002</v>
      </c>
      <c r="M671" s="1">
        <v>113140</v>
      </c>
      <c r="N671" s="3">
        <f>IF(ISERR(LN(Table1835[[#This Row],[Close Price]]/I670)),"-",LN(Table1835[[#This Row],[Close Price]]/I670))</f>
        <v>1.5496678154734453E-2</v>
      </c>
    </row>
    <row r="672" spans="1:14" x14ac:dyDescent="0.3">
      <c r="A672" s="1" t="s">
        <v>42</v>
      </c>
      <c r="B672" s="1" t="s">
        <v>14</v>
      </c>
      <c r="C672" s="2">
        <v>44091</v>
      </c>
      <c r="D672" s="1">
        <v>312.14999999999998</v>
      </c>
      <c r="E672" s="1">
        <v>307.25</v>
      </c>
      <c r="F672" s="1">
        <v>316.7</v>
      </c>
      <c r="G672" s="1">
        <v>307.2</v>
      </c>
      <c r="H672" s="1">
        <v>310.89999999999998</v>
      </c>
      <c r="I672" s="1">
        <v>311.7</v>
      </c>
      <c r="J672" s="1">
        <v>313.43</v>
      </c>
      <c r="K672" s="1">
        <v>26811653</v>
      </c>
      <c r="L672" s="1">
        <v>8403692963.75</v>
      </c>
      <c r="M672" s="1">
        <v>194513</v>
      </c>
      <c r="N672" s="3">
        <f>IF(ISERR(LN(Table1835[[#This Row],[Close Price]]/I671)),"-",LN(Table1835[[#This Row],[Close Price]]/I671))</f>
        <v>-1.4426547344616994E-3</v>
      </c>
    </row>
    <row r="673" spans="1:14" x14ac:dyDescent="0.3">
      <c r="A673" s="1" t="s">
        <v>42</v>
      </c>
      <c r="B673" s="1" t="s">
        <v>14</v>
      </c>
      <c r="C673" s="2">
        <v>44092</v>
      </c>
      <c r="D673" s="1">
        <v>311.7</v>
      </c>
      <c r="E673" s="1">
        <v>314</v>
      </c>
      <c r="F673" s="1">
        <v>319</v>
      </c>
      <c r="G673" s="1">
        <v>312.25</v>
      </c>
      <c r="H673" s="1">
        <v>317.25</v>
      </c>
      <c r="I673" s="1">
        <v>316.5</v>
      </c>
      <c r="J673" s="1">
        <v>316.33999999999997</v>
      </c>
      <c r="K673" s="1">
        <v>18487980</v>
      </c>
      <c r="L673" s="1">
        <v>5848463358.3999996</v>
      </c>
      <c r="M673" s="1">
        <v>119793</v>
      </c>
      <c r="N673" s="3">
        <f>IF(ISERR(LN(Table1835[[#This Row],[Close Price]]/I672)),"-",LN(Table1835[[#This Row],[Close Price]]/I672))</f>
        <v>1.5282054810939421E-2</v>
      </c>
    </row>
    <row r="674" spans="1:14" x14ac:dyDescent="0.3">
      <c r="A674" s="1" t="s">
        <v>42</v>
      </c>
      <c r="B674" s="1" t="s">
        <v>14</v>
      </c>
      <c r="C674" s="2">
        <v>44095</v>
      </c>
      <c r="D674" s="1">
        <v>316.5</v>
      </c>
      <c r="E674" s="1">
        <v>315.89999999999998</v>
      </c>
      <c r="F674" s="1">
        <v>324.5</v>
      </c>
      <c r="G674" s="1">
        <v>309.95</v>
      </c>
      <c r="H674" s="1">
        <v>311.05</v>
      </c>
      <c r="I674" s="1">
        <v>311.89999999999998</v>
      </c>
      <c r="J674" s="1">
        <v>318.72000000000003</v>
      </c>
      <c r="K674" s="1">
        <v>22739047</v>
      </c>
      <c r="L674" s="1">
        <v>7247412095.1999998</v>
      </c>
      <c r="M674" s="1">
        <v>175149</v>
      </c>
      <c r="N674" s="3">
        <f>IF(ISERR(LN(Table1835[[#This Row],[Close Price]]/I673)),"-",LN(Table1835[[#This Row],[Close Price]]/I673))</f>
        <v>-1.4640617970473417E-2</v>
      </c>
    </row>
    <row r="675" spans="1:14" x14ac:dyDescent="0.3">
      <c r="A675" s="1" t="s">
        <v>42</v>
      </c>
      <c r="B675" s="1" t="s">
        <v>14</v>
      </c>
      <c r="C675" s="2">
        <v>44096</v>
      </c>
      <c r="D675" s="1">
        <v>311.89999999999998</v>
      </c>
      <c r="E675" s="1">
        <v>315.39999999999998</v>
      </c>
      <c r="F675" s="1">
        <v>316.75</v>
      </c>
      <c r="G675" s="1">
        <v>303.95</v>
      </c>
      <c r="H675" s="1">
        <v>313</v>
      </c>
      <c r="I675" s="1">
        <v>312.25</v>
      </c>
      <c r="J675" s="1">
        <v>311.43</v>
      </c>
      <c r="K675" s="1">
        <v>23510335</v>
      </c>
      <c r="L675" s="1">
        <v>7321870382.5500002</v>
      </c>
      <c r="M675" s="1">
        <v>171025</v>
      </c>
      <c r="N675" s="3">
        <f>IF(ISERR(LN(Table1835[[#This Row],[Close Price]]/I674)),"-",LN(Table1835[[#This Row],[Close Price]]/I674))</f>
        <v>1.1215253919296031E-3</v>
      </c>
    </row>
    <row r="676" spans="1:14" x14ac:dyDescent="0.3">
      <c r="A676" s="1" t="s">
        <v>42</v>
      </c>
      <c r="B676" s="1" t="s">
        <v>14</v>
      </c>
      <c r="C676" s="2">
        <v>44097</v>
      </c>
      <c r="D676" s="1">
        <v>312.25</v>
      </c>
      <c r="E676" s="1">
        <v>315</v>
      </c>
      <c r="F676" s="1">
        <v>321.8</v>
      </c>
      <c r="G676" s="1">
        <v>311.14999999999998</v>
      </c>
      <c r="H676" s="1">
        <v>314.39999999999998</v>
      </c>
      <c r="I676" s="1">
        <v>314.85000000000002</v>
      </c>
      <c r="J676" s="1">
        <v>316.62</v>
      </c>
      <c r="K676" s="1">
        <v>22139808</v>
      </c>
      <c r="L676" s="1">
        <v>7009839294</v>
      </c>
      <c r="M676" s="1">
        <v>154893</v>
      </c>
      <c r="N676" s="3">
        <f>IF(ISERR(LN(Table1835[[#This Row],[Close Price]]/I675)),"-",LN(Table1835[[#This Row],[Close Price]]/I675))</f>
        <v>8.2921859290647233E-3</v>
      </c>
    </row>
    <row r="677" spans="1:14" x14ac:dyDescent="0.3">
      <c r="A677" s="1" t="s">
        <v>42</v>
      </c>
      <c r="B677" s="1" t="s">
        <v>14</v>
      </c>
      <c r="C677" s="2">
        <v>44098</v>
      </c>
      <c r="D677" s="1">
        <v>314.85000000000002</v>
      </c>
      <c r="E677" s="1">
        <v>313.39999999999998</v>
      </c>
      <c r="F677" s="1">
        <v>313.39999999999998</v>
      </c>
      <c r="G677" s="1">
        <v>302.45</v>
      </c>
      <c r="H677" s="1">
        <v>304</v>
      </c>
      <c r="I677" s="1">
        <v>304.7</v>
      </c>
      <c r="J677" s="1">
        <v>308.07</v>
      </c>
      <c r="K677" s="1">
        <v>17920812</v>
      </c>
      <c r="L677" s="1">
        <v>5520868143.0500002</v>
      </c>
      <c r="M677" s="1">
        <v>146194</v>
      </c>
      <c r="N677" s="3">
        <f>IF(ISERR(LN(Table1835[[#This Row],[Close Price]]/I676)),"-",LN(Table1835[[#This Row],[Close Price]]/I676))</f>
        <v>-3.2768648943088473E-2</v>
      </c>
    </row>
    <row r="678" spans="1:14" x14ac:dyDescent="0.3">
      <c r="A678" s="1" t="s">
        <v>42</v>
      </c>
      <c r="B678" s="1" t="s">
        <v>14</v>
      </c>
      <c r="C678" s="2">
        <v>44099</v>
      </c>
      <c r="D678" s="1">
        <v>304.7</v>
      </c>
      <c r="E678" s="1">
        <v>306.3</v>
      </c>
      <c r="F678" s="1">
        <v>315.25</v>
      </c>
      <c r="G678" s="1">
        <v>304.2</v>
      </c>
      <c r="H678" s="1">
        <v>313.89999999999998</v>
      </c>
      <c r="I678" s="1">
        <v>313.89999999999998</v>
      </c>
      <c r="J678" s="1">
        <v>309.64</v>
      </c>
      <c r="K678" s="1">
        <v>22007095</v>
      </c>
      <c r="L678" s="1">
        <v>6814352496.5500002</v>
      </c>
      <c r="M678" s="1">
        <v>128587</v>
      </c>
      <c r="N678" s="3">
        <f>IF(ISERR(LN(Table1835[[#This Row],[Close Price]]/I677)),"-",LN(Table1835[[#This Row],[Close Price]]/I677))</f>
        <v>2.9746777856244414E-2</v>
      </c>
    </row>
    <row r="679" spans="1:14" x14ac:dyDescent="0.3">
      <c r="A679" s="1" t="s">
        <v>42</v>
      </c>
      <c r="B679" s="1" t="s">
        <v>14</v>
      </c>
      <c r="C679" s="2">
        <v>44102</v>
      </c>
      <c r="D679" s="1">
        <v>313.89999999999998</v>
      </c>
      <c r="E679" s="1">
        <v>315</v>
      </c>
      <c r="F679" s="1">
        <v>317</v>
      </c>
      <c r="G679" s="1">
        <v>309.60000000000002</v>
      </c>
      <c r="H679" s="1">
        <v>311.55</v>
      </c>
      <c r="I679" s="1">
        <v>311.55</v>
      </c>
      <c r="J679" s="1">
        <v>312.82</v>
      </c>
      <c r="K679" s="1">
        <v>12460913</v>
      </c>
      <c r="L679" s="1">
        <v>3897985199.4000001</v>
      </c>
      <c r="M679" s="1">
        <v>81707</v>
      </c>
      <c r="N679" s="3">
        <f>IF(ISERR(LN(Table1835[[#This Row],[Close Price]]/I678)),"-",LN(Table1835[[#This Row],[Close Price]]/I678))</f>
        <v>-7.514624857676705E-3</v>
      </c>
    </row>
    <row r="680" spans="1:14" x14ac:dyDescent="0.3">
      <c r="A680" s="1" t="s">
        <v>42</v>
      </c>
      <c r="B680" s="1" t="s">
        <v>14</v>
      </c>
      <c r="C680" s="2">
        <v>44103</v>
      </c>
      <c r="D680" s="1">
        <v>311.55</v>
      </c>
      <c r="E680" s="1">
        <v>315</v>
      </c>
      <c r="F680" s="1">
        <v>318.55</v>
      </c>
      <c r="G680" s="1">
        <v>310.5</v>
      </c>
      <c r="H680" s="1">
        <v>312</v>
      </c>
      <c r="I680" s="1">
        <v>311.5</v>
      </c>
      <c r="J680" s="1">
        <v>313.83</v>
      </c>
      <c r="K680" s="1">
        <v>14830395</v>
      </c>
      <c r="L680" s="1">
        <v>4654250446.8500004</v>
      </c>
      <c r="M680" s="1">
        <v>98969</v>
      </c>
      <c r="N680" s="3">
        <f>IF(ISERR(LN(Table1835[[#This Row],[Close Price]]/I679)),"-",LN(Table1835[[#This Row],[Close Price]]/I679))</f>
        <v>-1.6050076272315449E-4</v>
      </c>
    </row>
    <row r="681" spans="1:14" x14ac:dyDescent="0.3">
      <c r="A681" s="1" t="s">
        <v>42</v>
      </c>
      <c r="B681" s="1" t="s">
        <v>14</v>
      </c>
      <c r="C681" s="2">
        <v>44104</v>
      </c>
      <c r="D681" s="1">
        <v>311.5</v>
      </c>
      <c r="E681" s="1">
        <v>312</v>
      </c>
      <c r="F681" s="1">
        <v>315.85000000000002</v>
      </c>
      <c r="G681" s="1">
        <v>309.60000000000002</v>
      </c>
      <c r="H681" s="1">
        <v>313.25</v>
      </c>
      <c r="I681" s="1">
        <v>313.55</v>
      </c>
      <c r="J681" s="1">
        <v>312.99</v>
      </c>
      <c r="K681" s="1">
        <v>12393317</v>
      </c>
      <c r="L681" s="1">
        <v>3878989071.1500001</v>
      </c>
      <c r="M681" s="1">
        <v>69964</v>
      </c>
      <c r="N681" s="3">
        <f>IF(ISERR(LN(Table1835[[#This Row],[Close Price]]/I680)),"-",LN(Table1835[[#This Row],[Close Price]]/I680))</f>
        <v>6.5594987615220047E-3</v>
      </c>
    </row>
  </sheetData>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4DAEF-AC50-41A8-A543-26A907148014}">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11612.7</v>
      </c>
      <c r="C2" s="1">
        <v>11655.85</v>
      </c>
      <c r="D2" s="1">
        <v>11549</v>
      </c>
      <c r="E2" s="1">
        <v>11565.75</v>
      </c>
      <c r="F2" s="1">
        <v>32997971</v>
      </c>
      <c r="G2" s="1">
        <v>1105.6600000000001</v>
      </c>
      <c r="H2" s="3" t="str">
        <f>IF(ISERR(LN(Table13936[[#This Row],[Close]]/E1)),"-",LN(Table13936[[#This Row],[Close]]/E1))</f>
        <v>-</v>
      </c>
    </row>
    <row r="3" spans="1:11" x14ac:dyDescent="0.3">
      <c r="A3" s="2">
        <v>43102</v>
      </c>
      <c r="B3" s="1">
        <v>11587.85</v>
      </c>
      <c r="C3" s="1">
        <v>11655.5</v>
      </c>
      <c r="D3" s="1">
        <v>11558.45</v>
      </c>
      <c r="E3" s="1">
        <v>11602.35</v>
      </c>
      <c r="F3" s="1">
        <v>25819255</v>
      </c>
      <c r="G3" s="1">
        <v>1210.04</v>
      </c>
      <c r="H3" s="3">
        <f>IF(ISERR(LN(Table13936[[#This Row],[Close]]/E2)),"-",LN(Table13936[[#This Row],[Close]]/E2))</f>
        <v>3.1595193776626086E-3</v>
      </c>
      <c r="J3" s="5" t="s">
        <v>23</v>
      </c>
      <c r="K3" s="6">
        <f>_xlfn.COVARIANCE.P(Table1835[Return],Table13936[Return])</f>
        <v>1.7414998908865225E-4</v>
      </c>
    </row>
    <row r="4" spans="1:11" x14ac:dyDescent="0.3">
      <c r="A4" s="2">
        <v>43103</v>
      </c>
      <c r="B4" s="1">
        <v>11617.35</v>
      </c>
      <c r="C4" s="1">
        <v>11693.35</v>
      </c>
      <c r="D4" s="1">
        <v>11573.25</v>
      </c>
      <c r="E4" s="1">
        <v>11586.7</v>
      </c>
      <c r="F4" s="1">
        <v>22309482</v>
      </c>
      <c r="G4" s="1">
        <v>1212.57</v>
      </c>
      <c r="H4" s="3">
        <f>IF(ISERR(LN(Table13936[[#This Row],[Close]]/E3)),"-",LN(Table13936[[#This Row],[Close]]/E3))</f>
        <v>-1.3497752064920516E-3</v>
      </c>
      <c r="J4" s="7" t="s">
        <v>24</v>
      </c>
      <c r="K4" s="8">
        <f>_xlfn.VAR.P(Table13936[Return])</f>
        <v>2.2953186765972718E-4</v>
      </c>
    </row>
    <row r="5" spans="1:11" ht="15" thickBot="1" x14ac:dyDescent="0.35">
      <c r="A5" s="2">
        <v>43104</v>
      </c>
      <c r="B5" s="1">
        <v>11599.05</v>
      </c>
      <c r="C5" s="1">
        <v>11607.75</v>
      </c>
      <c r="D5" s="1">
        <v>11510.4</v>
      </c>
      <c r="E5" s="1">
        <v>11590.8</v>
      </c>
      <c r="F5" s="1">
        <v>17417396</v>
      </c>
      <c r="G5" s="1">
        <v>993.59</v>
      </c>
      <c r="H5" s="3">
        <f>IF(ISERR(LN(Table13936[[#This Row],[Close]]/E4)),"-",LN(Table13936[[#This Row],[Close]]/E4))</f>
        <v>3.5379139620441737E-4</v>
      </c>
      <c r="J5" s="9" t="s">
        <v>25</v>
      </c>
      <c r="K5" s="17">
        <f>K3/K4</f>
        <v>0.75871812861656063</v>
      </c>
    </row>
    <row r="6" spans="1:11" x14ac:dyDescent="0.3">
      <c r="A6" s="2">
        <v>43105</v>
      </c>
      <c r="B6" s="1">
        <v>11575.45</v>
      </c>
      <c r="C6" s="1">
        <v>11691.45</v>
      </c>
      <c r="D6" s="1">
        <v>11541.8</v>
      </c>
      <c r="E6" s="1">
        <v>11633.55</v>
      </c>
      <c r="F6" s="1">
        <v>17507348</v>
      </c>
      <c r="G6" s="1">
        <v>1168.19</v>
      </c>
      <c r="H6" s="3">
        <f>IF(ISERR(LN(Table13936[[#This Row],[Close]]/E5)),"-",LN(Table13936[[#This Row],[Close]]/E5))</f>
        <v>3.6814850175556492E-3</v>
      </c>
    </row>
    <row r="7" spans="1:11" x14ac:dyDescent="0.3">
      <c r="A7" s="2">
        <v>43108</v>
      </c>
      <c r="B7" s="1">
        <v>11674.35</v>
      </c>
      <c r="C7" s="1">
        <v>11793.85</v>
      </c>
      <c r="D7" s="1">
        <v>11661.5</v>
      </c>
      <c r="E7" s="1">
        <v>11776.85</v>
      </c>
      <c r="F7" s="1">
        <v>17601459</v>
      </c>
      <c r="G7" s="1">
        <v>1034.8399999999999</v>
      </c>
      <c r="H7" s="3">
        <f>IF(ISERR(LN(Table13936[[#This Row],[Close]]/E6)),"-",LN(Table13936[[#This Row],[Close]]/E6))</f>
        <v>1.2242575079471378E-2</v>
      </c>
    </row>
    <row r="8" spans="1:11" x14ac:dyDescent="0.3">
      <c r="A8" s="2">
        <v>43109</v>
      </c>
      <c r="B8" s="1">
        <v>11805.35</v>
      </c>
      <c r="C8" s="1">
        <v>11819.35</v>
      </c>
      <c r="D8" s="1">
        <v>11685.75</v>
      </c>
      <c r="E8" s="1">
        <v>11790.85</v>
      </c>
      <c r="F8" s="1">
        <v>26689866</v>
      </c>
      <c r="G8" s="1">
        <v>1413.4</v>
      </c>
      <c r="H8" s="3">
        <f>IF(ISERR(LN(Table13936[[#This Row],[Close]]/E7)),"-",LN(Table13936[[#This Row],[Close]]/E7))</f>
        <v>1.1880668581789834E-3</v>
      </c>
    </row>
    <row r="9" spans="1:11" x14ac:dyDescent="0.3">
      <c r="A9" s="2">
        <v>43110</v>
      </c>
      <c r="B9" s="1">
        <v>11803.85</v>
      </c>
      <c r="C9" s="1">
        <v>12076.25</v>
      </c>
      <c r="D9" s="1">
        <v>11762.5</v>
      </c>
      <c r="E9" s="1">
        <v>12054.7</v>
      </c>
      <c r="F9" s="1">
        <v>24012407</v>
      </c>
      <c r="G9" s="1">
        <v>1757.47</v>
      </c>
      <c r="H9" s="3">
        <f>IF(ISERR(LN(Table13936[[#This Row],[Close]]/E8)),"-",LN(Table13936[[#This Row],[Close]]/E8))</f>
        <v>2.213081843771075E-2</v>
      </c>
    </row>
    <row r="10" spans="1:11" x14ac:dyDescent="0.3">
      <c r="A10" s="2">
        <v>43111</v>
      </c>
      <c r="B10" s="1">
        <v>12060.8</v>
      </c>
      <c r="C10" s="1">
        <v>12178.8</v>
      </c>
      <c r="D10" s="1">
        <v>12045.45</v>
      </c>
      <c r="E10" s="1">
        <v>12103.1</v>
      </c>
      <c r="F10" s="1">
        <v>27129023</v>
      </c>
      <c r="G10" s="1">
        <v>2022.24</v>
      </c>
      <c r="H10" s="3">
        <f>IF(ISERR(LN(Table13936[[#This Row],[Close]]/E9)),"-",LN(Table13936[[#This Row],[Close]]/E9))</f>
        <v>4.0069927525806202E-3</v>
      </c>
    </row>
    <row r="11" spans="1:11" x14ac:dyDescent="0.3">
      <c r="A11" s="2">
        <v>43112</v>
      </c>
      <c r="B11" s="1">
        <v>12144.8</v>
      </c>
      <c r="C11" s="1">
        <v>12146.75</v>
      </c>
      <c r="D11" s="1">
        <v>12004.4</v>
      </c>
      <c r="E11" s="1">
        <v>12099.15</v>
      </c>
      <c r="F11" s="1">
        <v>26161722</v>
      </c>
      <c r="G11" s="1">
        <v>2053.4699999999998</v>
      </c>
      <c r="H11" s="3">
        <f>IF(ISERR(LN(Table13936[[#This Row],[Close]]/E10)),"-",LN(Table13936[[#This Row],[Close]]/E10))</f>
        <v>-3.2641593530123651E-4</v>
      </c>
    </row>
    <row r="12" spans="1:11" x14ac:dyDescent="0.3">
      <c r="A12" s="2">
        <v>43115</v>
      </c>
      <c r="B12" s="1">
        <v>12103.5</v>
      </c>
      <c r="C12" s="1">
        <v>12214.65</v>
      </c>
      <c r="D12" s="1">
        <v>11971.95</v>
      </c>
      <c r="E12" s="1">
        <v>11992.75</v>
      </c>
      <c r="F12" s="1">
        <v>17080568</v>
      </c>
      <c r="G12" s="1">
        <v>1203.27</v>
      </c>
      <c r="H12" s="3">
        <f>IF(ISERR(LN(Table13936[[#This Row],[Close]]/E11)),"-",LN(Table13936[[#This Row],[Close]]/E11))</f>
        <v>-8.8329016622001148E-3</v>
      </c>
    </row>
    <row r="13" spans="1:11" x14ac:dyDescent="0.3">
      <c r="A13" s="2">
        <v>43116</v>
      </c>
      <c r="B13" s="1">
        <v>12036.55</v>
      </c>
      <c r="C13" s="1">
        <v>12487.25</v>
      </c>
      <c r="D13" s="1">
        <v>12027.3</v>
      </c>
      <c r="E13" s="1">
        <v>12430.95</v>
      </c>
      <c r="F13" s="1">
        <v>38696788</v>
      </c>
      <c r="G13" s="1">
        <v>3047.06</v>
      </c>
      <c r="H13" s="3">
        <f>IF(ISERR(LN(Table13936[[#This Row],[Close]]/E12)),"-",LN(Table13936[[#This Row],[Close]]/E12))</f>
        <v>3.5887030059821988E-2</v>
      </c>
    </row>
    <row r="14" spans="1:11" x14ac:dyDescent="0.3">
      <c r="A14" s="2">
        <v>43117</v>
      </c>
      <c r="B14" s="1">
        <v>12473.05</v>
      </c>
      <c r="C14" s="1">
        <v>12653.25</v>
      </c>
      <c r="D14" s="1">
        <v>12432.75</v>
      </c>
      <c r="E14" s="1">
        <v>12531.4</v>
      </c>
      <c r="F14" s="1">
        <v>29648559</v>
      </c>
      <c r="G14" s="1">
        <v>2780.78</v>
      </c>
      <c r="H14" s="3">
        <f>IF(ISERR(LN(Table13936[[#This Row],[Close]]/E13)),"-",LN(Table13936[[#This Row],[Close]]/E13))</f>
        <v>8.0481639110835494E-3</v>
      </c>
    </row>
    <row r="15" spans="1:11" x14ac:dyDescent="0.3">
      <c r="A15" s="2">
        <v>43118</v>
      </c>
      <c r="B15" s="1">
        <v>12565.85</v>
      </c>
      <c r="C15" s="1">
        <v>12605.15</v>
      </c>
      <c r="D15" s="1">
        <v>12431.8</v>
      </c>
      <c r="E15" s="1">
        <v>12570.7</v>
      </c>
      <c r="F15" s="1">
        <v>26886980</v>
      </c>
      <c r="G15" s="1">
        <v>1992.04</v>
      </c>
      <c r="H15" s="3">
        <f>IF(ISERR(LN(Table13936[[#This Row],[Close]]/E14)),"-",LN(Table13936[[#This Row],[Close]]/E14))</f>
        <v>3.1312146879943418E-3</v>
      </c>
    </row>
    <row r="16" spans="1:11" x14ac:dyDescent="0.3">
      <c r="A16" s="2">
        <v>43119</v>
      </c>
      <c r="B16" s="1">
        <v>12577.25</v>
      </c>
      <c r="C16" s="1">
        <v>12668.55</v>
      </c>
      <c r="D16" s="1">
        <v>12485.3</v>
      </c>
      <c r="E16" s="1">
        <v>12633.85</v>
      </c>
      <c r="F16" s="1">
        <v>17534922</v>
      </c>
      <c r="G16" s="1">
        <v>1327.65</v>
      </c>
      <c r="H16" s="3">
        <f>IF(ISERR(LN(Table13936[[#This Row],[Close]]/E15)),"-",LN(Table13936[[#This Row],[Close]]/E15))</f>
        <v>5.01101048362364E-3</v>
      </c>
    </row>
    <row r="17" spans="1:8" x14ac:dyDescent="0.3">
      <c r="A17" s="2">
        <v>43122</v>
      </c>
      <c r="B17" s="1">
        <v>12544.6</v>
      </c>
      <c r="C17" s="1">
        <v>12924.6</v>
      </c>
      <c r="D17" s="1">
        <v>12521.15</v>
      </c>
      <c r="E17" s="1">
        <v>12894.95</v>
      </c>
      <c r="F17" s="1">
        <v>31661630</v>
      </c>
      <c r="G17" s="1">
        <v>2467.9899999999998</v>
      </c>
      <c r="H17" s="3">
        <f>IF(ISERR(LN(Table13936[[#This Row],[Close]]/E16)),"-",LN(Table13936[[#This Row],[Close]]/E16))</f>
        <v>2.0456042172269571E-2</v>
      </c>
    </row>
    <row r="18" spans="1:8" x14ac:dyDescent="0.3">
      <c r="A18" s="2">
        <v>43123</v>
      </c>
      <c r="B18" s="1">
        <v>12919.3</v>
      </c>
      <c r="C18" s="1">
        <v>13084.2</v>
      </c>
      <c r="D18" s="1">
        <v>12898.25</v>
      </c>
      <c r="E18" s="1">
        <v>13048.9</v>
      </c>
      <c r="F18" s="1">
        <v>30760333</v>
      </c>
      <c r="G18" s="1">
        <v>2441.2600000000002</v>
      </c>
      <c r="H18" s="3">
        <f>IF(ISERR(LN(Table13936[[#This Row],[Close]]/E17)),"-",LN(Table13936[[#This Row],[Close]]/E17))</f>
        <v>1.1868077174358607E-2</v>
      </c>
    </row>
    <row r="19" spans="1:8" x14ac:dyDescent="0.3">
      <c r="A19" s="2">
        <v>43124</v>
      </c>
      <c r="B19" s="1">
        <v>13020.3</v>
      </c>
      <c r="C19" s="1">
        <v>13553.95</v>
      </c>
      <c r="D19" s="1">
        <v>13005.95</v>
      </c>
      <c r="E19" s="1">
        <v>13249.55</v>
      </c>
      <c r="F19" s="1">
        <v>50984631</v>
      </c>
      <c r="G19" s="1">
        <v>3992.15</v>
      </c>
      <c r="H19" s="3">
        <f>IF(ISERR(LN(Table13936[[#This Row],[Close]]/E18)),"-",LN(Table13936[[#This Row],[Close]]/E18))</f>
        <v>1.5259750563088256E-2</v>
      </c>
    </row>
    <row r="20" spans="1:8" x14ac:dyDescent="0.3">
      <c r="A20" s="2">
        <v>43125</v>
      </c>
      <c r="B20" s="1">
        <v>13257.9</v>
      </c>
      <c r="C20" s="1">
        <v>13259.15</v>
      </c>
      <c r="D20" s="1">
        <v>12996.75</v>
      </c>
      <c r="E20" s="1">
        <v>13117.85</v>
      </c>
      <c r="F20" s="1">
        <v>42395918</v>
      </c>
      <c r="G20" s="1">
        <v>2723.25</v>
      </c>
      <c r="H20" s="3">
        <f>IF(ISERR(LN(Table13936[[#This Row],[Close]]/E19)),"-",LN(Table13936[[#This Row],[Close]]/E19))</f>
        <v>-9.9896914551012121E-3</v>
      </c>
    </row>
    <row r="21" spans="1:8" x14ac:dyDescent="0.3">
      <c r="A21" s="2">
        <v>43129</v>
      </c>
      <c r="B21" s="1">
        <v>13113.2</v>
      </c>
      <c r="C21" s="1">
        <v>13328.05</v>
      </c>
      <c r="D21" s="1">
        <v>13096.45</v>
      </c>
      <c r="E21" s="1">
        <v>13242.5</v>
      </c>
      <c r="F21" s="1">
        <v>25031799</v>
      </c>
      <c r="G21" s="1">
        <v>1993.56</v>
      </c>
      <c r="H21" s="3">
        <f>IF(ISERR(LN(Table13936[[#This Row],[Close]]/E20)),"-",LN(Table13936[[#This Row],[Close]]/E20))</f>
        <v>9.4574563002963411E-3</v>
      </c>
    </row>
    <row r="22" spans="1:8" x14ac:dyDescent="0.3">
      <c r="A22" s="2">
        <v>43130</v>
      </c>
      <c r="B22" s="1">
        <v>13193</v>
      </c>
      <c r="C22" s="1">
        <v>13238.5</v>
      </c>
      <c r="D22" s="1">
        <v>13071.85</v>
      </c>
      <c r="E22" s="1">
        <v>13107.9</v>
      </c>
      <c r="F22" s="1">
        <v>35198915</v>
      </c>
      <c r="G22" s="1">
        <v>1848.96</v>
      </c>
      <c r="H22" s="3">
        <f>IF(ISERR(LN(Table13936[[#This Row],[Close]]/E21)),"-",LN(Table13936[[#This Row],[Close]]/E21))</f>
        <v>-1.0216252557975399E-2</v>
      </c>
    </row>
    <row r="23" spans="1:8" x14ac:dyDescent="0.3">
      <c r="A23" s="2">
        <v>43131</v>
      </c>
      <c r="B23" s="1">
        <v>13050.85</v>
      </c>
      <c r="C23" s="1">
        <v>13142.85</v>
      </c>
      <c r="D23" s="1">
        <v>12943.35</v>
      </c>
      <c r="E23" s="1">
        <v>12986.4</v>
      </c>
      <c r="F23" s="1">
        <v>26948151</v>
      </c>
      <c r="G23" s="1">
        <v>2004.28</v>
      </c>
      <c r="H23" s="3">
        <f>IF(ISERR(LN(Table13936[[#This Row],[Close]]/E22)),"-",LN(Table13936[[#This Row],[Close]]/E22))</f>
        <v>-9.3124458640711713E-3</v>
      </c>
    </row>
    <row r="24" spans="1:8" x14ac:dyDescent="0.3">
      <c r="A24" s="2">
        <v>43132</v>
      </c>
      <c r="B24" s="1">
        <v>12965.6</v>
      </c>
      <c r="C24" s="1">
        <v>13141.75</v>
      </c>
      <c r="D24" s="1">
        <v>12812.95</v>
      </c>
      <c r="E24" s="1">
        <v>12964.6</v>
      </c>
      <c r="F24" s="1">
        <v>21842854</v>
      </c>
      <c r="G24" s="1">
        <v>1761.5</v>
      </c>
      <c r="H24" s="3">
        <f>IF(ISERR(LN(Table13936[[#This Row],[Close]]/E23)),"-",LN(Table13936[[#This Row],[Close]]/E23))</f>
        <v>-1.6800897944515782E-3</v>
      </c>
    </row>
    <row r="25" spans="1:8" x14ac:dyDescent="0.3">
      <c r="A25" s="2">
        <v>43133</v>
      </c>
      <c r="B25" s="1">
        <v>12872.5</v>
      </c>
      <c r="C25" s="1">
        <v>13130.25</v>
      </c>
      <c r="D25" s="1">
        <v>12846.2</v>
      </c>
      <c r="E25" s="1">
        <v>12983.6</v>
      </c>
      <c r="F25" s="1">
        <v>23059095</v>
      </c>
      <c r="G25" s="1">
        <v>1723.63</v>
      </c>
      <c r="H25" s="3">
        <f>IF(ISERR(LN(Table13936[[#This Row],[Close]]/E24)),"-",LN(Table13936[[#This Row],[Close]]/E24))</f>
        <v>1.464456370435579E-3</v>
      </c>
    </row>
    <row r="26" spans="1:8" x14ac:dyDescent="0.3">
      <c r="A26" s="2">
        <v>43136</v>
      </c>
      <c r="B26" s="1">
        <v>12878.7</v>
      </c>
      <c r="C26" s="1">
        <v>13104.8</v>
      </c>
      <c r="D26" s="1">
        <v>12845</v>
      </c>
      <c r="E26" s="1">
        <v>12936.9</v>
      </c>
      <c r="F26" s="1">
        <v>22877661</v>
      </c>
      <c r="G26" s="1">
        <v>1705.59</v>
      </c>
      <c r="H26" s="3">
        <f>IF(ISERR(LN(Table13936[[#This Row],[Close]]/E25)),"-",LN(Table13936[[#This Row],[Close]]/E25))</f>
        <v>-3.6033294519259742E-3</v>
      </c>
    </row>
    <row r="27" spans="1:8" x14ac:dyDescent="0.3">
      <c r="A27" s="2">
        <v>43137</v>
      </c>
      <c r="B27" s="1">
        <v>12516.2</v>
      </c>
      <c r="C27" s="1">
        <v>12750.7</v>
      </c>
      <c r="D27" s="1">
        <v>12490.75</v>
      </c>
      <c r="E27" s="1">
        <v>12562.35</v>
      </c>
      <c r="F27" s="1">
        <v>25026447</v>
      </c>
      <c r="G27" s="1">
        <v>1782.24</v>
      </c>
      <c r="H27" s="3">
        <f>IF(ISERR(LN(Table13936[[#This Row],[Close]]/E26)),"-",LN(Table13936[[#This Row],[Close]]/E26))</f>
        <v>-2.937944768905491E-2</v>
      </c>
    </row>
    <row r="28" spans="1:8" x14ac:dyDescent="0.3">
      <c r="A28" s="2">
        <v>43138</v>
      </c>
      <c r="B28" s="1">
        <v>12667.6</v>
      </c>
      <c r="C28" s="1">
        <v>12680.3</v>
      </c>
      <c r="D28" s="1">
        <v>12419.4</v>
      </c>
      <c r="E28" s="1">
        <v>12450.05</v>
      </c>
      <c r="F28" s="1">
        <v>22645095</v>
      </c>
      <c r="G28" s="1">
        <v>1580.44</v>
      </c>
      <c r="H28" s="3">
        <f>IF(ISERR(LN(Table13936[[#This Row],[Close]]/E27)),"-",LN(Table13936[[#This Row],[Close]]/E27))</f>
        <v>-8.9796064825918998E-3</v>
      </c>
    </row>
    <row r="29" spans="1:8" x14ac:dyDescent="0.3">
      <c r="A29" s="2">
        <v>43139</v>
      </c>
      <c r="B29" s="1">
        <v>12556.8</v>
      </c>
      <c r="C29" s="1">
        <v>12764.75</v>
      </c>
      <c r="D29" s="1">
        <v>12468.5</v>
      </c>
      <c r="E29" s="1">
        <v>12588.35</v>
      </c>
      <c r="F29" s="1">
        <v>27839336</v>
      </c>
      <c r="G29" s="1">
        <v>1776.56</v>
      </c>
      <c r="H29" s="3">
        <f>IF(ISERR(LN(Table13936[[#This Row],[Close]]/E28)),"-",LN(Table13936[[#This Row],[Close]]/E28))</f>
        <v>1.104714410674352E-2</v>
      </c>
    </row>
    <row r="30" spans="1:8" x14ac:dyDescent="0.3">
      <c r="A30" s="2">
        <v>43140</v>
      </c>
      <c r="B30" s="1">
        <v>12449.7</v>
      </c>
      <c r="C30" s="1">
        <v>12556.2</v>
      </c>
      <c r="D30" s="1">
        <v>12350.4</v>
      </c>
      <c r="E30" s="1">
        <v>12492.7</v>
      </c>
      <c r="F30" s="1">
        <v>19357882</v>
      </c>
      <c r="G30" s="1">
        <v>1241.4000000000001</v>
      </c>
      <c r="H30" s="3">
        <f>IF(ISERR(LN(Table13936[[#This Row],[Close]]/E29)),"-",LN(Table13936[[#This Row],[Close]]/E29))</f>
        <v>-7.62730935981858E-3</v>
      </c>
    </row>
    <row r="31" spans="1:8" x14ac:dyDescent="0.3">
      <c r="A31" s="2">
        <v>43143</v>
      </c>
      <c r="B31" s="1">
        <v>12544.7</v>
      </c>
      <c r="C31" s="1">
        <v>12591.95</v>
      </c>
      <c r="D31" s="1">
        <v>12390.9</v>
      </c>
      <c r="E31" s="1">
        <v>12422.65</v>
      </c>
      <c r="F31" s="1">
        <v>20607388</v>
      </c>
      <c r="G31" s="1">
        <v>1255.51</v>
      </c>
      <c r="H31" s="3">
        <f>IF(ISERR(LN(Table13936[[#This Row],[Close]]/E30)),"-",LN(Table13936[[#This Row],[Close]]/E30))</f>
        <v>-5.6230544282383889E-3</v>
      </c>
    </row>
    <row r="32" spans="1:8" x14ac:dyDescent="0.3">
      <c r="A32" s="2">
        <v>43145</v>
      </c>
      <c r="B32" s="1">
        <v>12438.2</v>
      </c>
      <c r="C32" s="1">
        <v>12546</v>
      </c>
      <c r="D32" s="1">
        <v>12346</v>
      </c>
      <c r="E32" s="1">
        <v>12420</v>
      </c>
      <c r="F32" s="1">
        <v>23964695</v>
      </c>
      <c r="G32" s="1">
        <v>1675.03</v>
      </c>
      <c r="H32" s="3">
        <f>IF(ISERR(LN(Table13936[[#This Row],[Close]]/E31)),"-",LN(Table13936[[#This Row],[Close]]/E31))</f>
        <v>-2.1334278026304755E-4</v>
      </c>
    </row>
    <row r="33" spans="1:8" x14ac:dyDescent="0.3">
      <c r="A33" s="2">
        <v>43146</v>
      </c>
      <c r="B33" s="1">
        <v>12497.5</v>
      </c>
      <c r="C33" s="1">
        <v>12584.25</v>
      </c>
      <c r="D33" s="1">
        <v>12439.05</v>
      </c>
      <c r="E33" s="1">
        <v>12456.5</v>
      </c>
      <c r="F33" s="1">
        <v>20368397</v>
      </c>
      <c r="G33" s="1">
        <v>1322.36</v>
      </c>
      <c r="H33" s="3">
        <f>IF(ISERR(LN(Table13936[[#This Row],[Close]]/E32)),"-",LN(Table13936[[#This Row],[Close]]/E32))</f>
        <v>2.9344985180909922E-3</v>
      </c>
    </row>
    <row r="34" spans="1:8" x14ac:dyDescent="0.3">
      <c r="A34" s="2">
        <v>43147</v>
      </c>
      <c r="B34" s="1">
        <v>12512.75</v>
      </c>
      <c r="C34" s="1">
        <v>12687.45</v>
      </c>
      <c r="D34" s="1">
        <v>12412.1</v>
      </c>
      <c r="E34" s="1">
        <v>12437.9</v>
      </c>
      <c r="F34" s="1">
        <v>22184554</v>
      </c>
      <c r="G34" s="1">
        <v>1678.07</v>
      </c>
      <c r="H34" s="3">
        <f>IF(ISERR(LN(Table13936[[#This Row],[Close]]/E33)),"-",LN(Table13936[[#This Row],[Close]]/E33))</f>
        <v>-1.4943122518399489E-3</v>
      </c>
    </row>
    <row r="35" spans="1:8" x14ac:dyDescent="0.3">
      <c r="A35" s="2">
        <v>43150</v>
      </c>
      <c r="B35" s="1">
        <v>12474.15</v>
      </c>
      <c r="C35" s="1">
        <v>12479.4</v>
      </c>
      <c r="D35" s="1">
        <v>12228.8</v>
      </c>
      <c r="E35" s="1">
        <v>12331.4</v>
      </c>
      <c r="F35" s="1">
        <v>19602259</v>
      </c>
      <c r="G35" s="1">
        <v>1257.8800000000001</v>
      </c>
      <c r="H35" s="3">
        <f>IF(ISERR(LN(Table13936[[#This Row],[Close]]/E34)),"-",LN(Table13936[[#This Row],[Close]]/E34))</f>
        <v>-8.5994078398502621E-3</v>
      </c>
    </row>
    <row r="36" spans="1:8" x14ac:dyDescent="0.3">
      <c r="A36" s="2">
        <v>43151</v>
      </c>
      <c r="B36" s="1">
        <v>12272.95</v>
      </c>
      <c r="C36" s="1">
        <v>12491.6</v>
      </c>
      <c r="D36" s="1">
        <v>12268.55</v>
      </c>
      <c r="E36" s="1">
        <v>12372</v>
      </c>
      <c r="F36" s="1">
        <v>17745502</v>
      </c>
      <c r="G36" s="1">
        <v>1201.54</v>
      </c>
      <c r="H36" s="3">
        <f>IF(ISERR(LN(Table13936[[#This Row],[Close]]/E35)),"-",LN(Table13936[[#This Row],[Close]]/E35))</f>
        <v>3.2869998910896566E-3</v>
      </c>
    </row>
    <row r="37" spans="1:8" x14ac:dyDescent="0.3">
      <c r="A37" s="2">
        <v>43152</v>
      </c>
      <c r="B37" s="1">
        <v>12490.5</v>
      </c>
      <c r="C37" s="1">
        <v>12703.85</v>
      </c>
      <c r="D37" s="1">
        <v>12452.35</v>
      </c>
      <c r="E37" s="1">
        <v>12660.05</v>
      </c>
      <c r="F37" s="1">
        <v>30130562</v>
      </c>
      <c r="G37" s="1">
        <v>2322.3200000000002</v>
      </c>
      <c r="H37" s="3">
        <f>IF(ISERR(LN(Table13936[[#This Row],[Close]]/E36)),"-",LN(Table13936[[#This Row],[Close]]/E36))</f>
        <v>2.3015511332485354E-2</v>
      </c>
    </row>
    <row r="38" spans="1:8" x14ac:dyDescent="0.3">
      <c r="A38" s="2">
        <v>43153</v>
      </c>
      <c r="B38" s="1">
        <v>12663.65</v>
      </c>
      <c r="C38" s="1">
        <v>12794</v>
      </c>
      <c r="D38" s="1">
        <v>12631.85</v>
      </c>
      <c r="E38" s="1">
        <v>12730.25</v>
      </c>
      <c r="F38" s="1">
        <v>34044908</v>
      </c>
      <c r="G38" s="1">
        <v>2710.49</v>
      </c>
      <c r="H38" s="3">
        <f>IF(ISERR(LN(Table13936[[#This Row],[Close]]/E37)),"-",LN(Table13936[[#This Row],[Close]]/E37))</f>
        <v>5.5296848700319102E-3</v>
      </c>
    </row>
    <row r="39" spans="1:8" x14ac:dyDescent="0.3">
      <c r="A39" s="2">
        <v>43154</v>
      </c>
      <c r="B39" s="1">
        <v>12784.1</v>
      </c>
      <c r="C39" s="1">
        <v>12888</v>
      </c>
      <c r="D39" s="1">
        <v>12701.1</v>
      </c>
      <c r="E39" s="1">
        <v>12871.15</v>
      </c>
      <c r="F39" s="1">
        <v>28957080</v>
      </c>
      <c r="G39" s="1">
        <v>2325.33</v>
      </c>
      <c r="H39" s="3">
        <f>IF(ISERR(LN(Table13936[[#This Row],[Close]]/E38)),"-",LN(Table13936[[#This Row],[Close]]/E38))</f>
        <v>1.1007321680121852E-2</v>
      </c>
    </row>
    <row r="40" spans="1:8" x14ac:dyDescent="0.3">
      <c r="A40" s="2">
        <v>43157</v>
      </c>
      <c r="B40" s="1">
        <v>12864.6</v>
      </c>
      <c r="C40" s="1">
        <v>12903.9</v>
      </c>
      <c r="D40" s="1">
        <v>12692.35</v>
      </c>
      <c r="E40" s="1">
        <v>12713.15</v>
      </c>
      <c r="F40" s="1">
        <v>23357034</v>
      </c>
      <c r="G40" s="1">
        <v>1504.59</v>
      </c>
      <c r="H40" s="3">
        <f>IF(ISERR(LN(Table13936[[#This Row],[Close]]/E39)),"-",LN(Table13936[[#This Row],[Close]]/E39))</f>
        <v>-1.2351481861122985E-2</v>
      </c>
    </row>
    <row r="41" spans="1:8" x14ac:dyDescent="0.3">
      <c r="A41" s="2">
        <v>43158</v>
      </c>
      <c r="B41" s="1">
        <v>12777.25</v>
      </c>
      <c r="C41" s="1">
        <v>12797.35</v>
      </c>
      <c r="D41" s="1">
        <v>12688</v>
      </c>
      <c r="E41" s="1">
        <v>12746.8</v>
      </c>
      <c r="F41" s="1">
        <v>24224177</v>
      </c>
      <c r="G41" s="1">
        <v>1396.43</v>
      </c>
      <c r="H41" s="3">
        <f>IF(ISERR(LN(Table13936[[#This Row],[Close]]/E40)),"-",LN(Table13936[[#This Row],[Close]]/E40))</f>
        <v>2.6433688670896094E-3</v>
      </c>
    </row>
    <row r="42" spans="1:8" x14ac:dyDescent="0.3">
      <c r="A42" s="2">
        <v>43159</v>
      </c>
      <c r="B42" s="1">
        <v>12744.4</v>
      </c>
      <c r="C42" s="1">
        <v>12904.2</v>
      </c>
      <c r="D42" s="1">
        <v>12696.35</v>
      </c>
      <c r="E42" s="1">
        <v>12809</v>
      </c>
      <c r="F42" s="1">
        <v>30263751</v>
      </c>
      <c r="G42" s="1">
        <v>2409.31</v>
      </c>
      <c r="H42" s="3">
        <f>IF(ISERR(LN(Table13936[[#This Row],[Close]]/E41)),"-",LN(Table13936[[#This Row],[Close]]/E41))</f>
        <v>4.867789137570311E-3</v>
      </c>
    </row>
    <row r="43" spans="1:8" x14ac:dyDescent="0.3">
      <c r="A43" s="2">
        <v>43160</v>
      </c>
      <c r="B43" s="1">
        <v>12823.9</v>
      </c>
      <c r="C43" s="1">
        <v>12842.65</v>
      </c>
      <c r="D43" s="1">
        <v>12736.4</v>
      </c>
      <c r="E43" s="1">
        <v>12769.45</v>
      </c>
      <c r="F43" s="1">
        <v>18951090</v>
      </c>
      <c r="G43" s="1">
        <v>1282.47</v>
      </c>
      <c r="H43" s="3">
        <f>IF(ISERR(LN(Table13936[[#This Row],[Close]]/E42)),"-",LN(Table13936[[#This Row],[Close]]/E42))</f>
        <v>-3.0924494266736731E-3</v>
      </c>
    </row>
    <row r="44" spans="1:8" x14ac:dyDescent="0.3">
      <c r="A44" s="2">
        <v>43164</v>
      </c>
      <c r="B44" s="1">
        <v>12768.55</v>
      </c>
      <c r="C44" s="1">
        <v>12890.95</v>
      </c>
      <c r="D44" s="1">
        <v>12684.3</v>
      </c>
      <c r="E44" s="1">
        <v>12857.65</v>
      </c>
      <c r="F44" s="1">
        <v>27912338</v>
      </c>
      <c r="G44" s="1">
        <v>2030.52</v>
      </c>
      <c r="H44" s="3">
        <f>IF(ISERR(LN(Table13936[[#This Row],[Close]]/E43)),"-",LN(Table13936[[#This Row],[Close]]/E43))</f>
        <v>6.883365519159225E-3</v>
      </c>
    </row>
    <row r="45" spans="1:8" x14ac:dyDescent="0.3">
      <c r="A45" s="2">
        <v>43165</v>
      </c>
      <c r="B45" s="1">
        <v>12924.45</v>
      </c>
      <c r="C45" s="1">
        <v>12930.55</v>
      </c>
      <c r="D45" s="1">
        <v>12667.45</v>
      </c>
      <c r="E45" s="1">
        <v>12706.1</v>
      </c>
      <c r="F45" s="1">
        <v>22173389</v>
      </c>
      <c r="G45" s="1">
        <v>1501.42</v>
      </c>
      <c r="H45" s="3">
        <f>IF(ISERR(LN(Table13936[[#This Row],[Close]]/E44)),"-",LN(Table13936[[#This Row],[Close]]/E44))</f>
        <v>-1.1856771830616406E-2</v>
      </c>
    </row>
    <row r="46" spans="1:8" x14ac:dyDescent="0.3">
      <c r="A46" s="2">
        <v>43166</v>
      </c>
      <c r="B46" s="1">
        <v>12767.45</v>
      </c>
      <c r="C46" s="1">
        <v>12856.55</v>
      </c>
      <c r="D46" s="1">
        <v>12650.25</v>
      </c>
      <c r="E46" s="1">
        <v>12677.1</v>
      </c>
      <c r="F46" s="1">
        <v>20800256</v>
      </c>
      <c r="G46" s="1">
        <v>1554.43</v>
      </c>
      <c r="H46" s="3">
        <f>IF(ISERR(LN(Table13936[[#This Row],[Close]]/E45)),"-",LN(Table13936[[#This Row],[Close]]/E45))</f>
        <v>-2.2849768837423516E-3</v>
      </c>
    </row>
    <row r="47" spans="1:8" x14ac:dyDescent="0.3">
      <c r="A47" s="2">
        <v>43167</v>
      </c>
      <c r="B47" s="1">
        <v>12757</v>
      </c>
      <c r="C47" s="1">
        <v>12802.15</v>
      </c>
      <c r="D47" s="1">
        <v>12645.75</v>
      </c>
      <c r="E47" s="1">
        <v>12682.4</v>
      </c>
      <c r="F47" s="1">
        <v>17687606</v>
      </c>
      <c r="G47" s="1">
        <v>1299.04</v>
      </c>
      <c r="H47" s="3">
        <f>IF(ISERR(LN(Table13936[[#This Row],[Close]]/E46)),"-",LN(Table13936[[#This Row],[Close]]/E46))</f>
        <v>4.1798931975520545E-4</v>
      </c>
    </row>
    <row r="48" spans="1:8" x14ac:dyDescent="0.3">
      <c r="A48" s="2">
        <v>43168</v>
      </c>
      <c r="B48" s="1">
        <v>12710.35</v>
      </c>
      <c r="C48" s="1">
        <v>12805.35</v>
      </c>
      <c r="D48" s="1">
        <v>12656.65</v>
      </c>
      <c r="E48" s="1">
        <v>12747.25</v>
      </c>
      <c r="F48" s="1" t="s">
        <v>22</v>
      </c>
      <c r="G48" s="1" t="s">
        <v>22</v>
      </c>
      <c r="H48" s="3">
        <f>IF(ISERR(LN(Table13936[[#This Row],[Close]]/E47)),"-",LN(Table13936[[#This Row],[Close]]/E47))</f>
        <v>5.100356519414804E-3</v>
      </c>
    </row>
    <row r="49" spans="1:8" x14ac:dyDescent="0.3">
      <c r="A49" s="2">
        <v>43171</v>
      </c>
      <c r="B49" s="1">
        <v>12825.25</v>
      </c>
      <c r="C49" s="1">
        <v>13012.35</v>
      </c>
      <c r="D49" s="1">
        <v>12813.25</v>
      </c>
      <c r="E49" s="1">
        <v>12923.4</v>
      </c>
      <c r="F49" s="1">
        <v>20430953</v>
      </c>
      <c r="G49" s="1">
        <v>1570.64</v>
      </c>
      <c r="H49" s="3">
        <f>IF(ISERR(LN(Table13936[[#This Row],[Close]]/E48)),"-",LN(Table13936[[#This Row],[Close]]/E48))</f>
        <v>1.3724059562931632E-2</v>
      </c>
    </row>
    <row r="50" spans="1:8" x14ac:dyDescent="0.3">
      <c r="A50" s="2">
        <v>43172</v>
      </c>
      <c r="B50" s="1">
        <v>12778.35</v>
      </c>
      <c r="C50" s="1">
        <v>12842.2</v>
      </c>
      <c r="D50" s="1">
        <v>12663.3</v>
      </c>
      <c r="E50" s="1">
        <v>12734.2</v>
      </c>
      <c r="F50" s="1">
        <v>61575647</v>
      </c>
      <c r="G50" s="1">
        <v>13792.85</v>
      </c>
      <c r="H50" s="3">
        <f>IF(ISERR(LN(Table13936[[#This Row],[Close]]/E49)),"-",LN(Table13936[[#This Row],[Close]]/E49))</f>
        <v>-1.4748334173751466E-2</v>
      </c>
    </row>
    <row r="51" spans="1:8" x14ac:dyDescent="0.3">
      <c r="A51" s="2">
        <v>43173</v>
      </c>
      <c r="B51" s="1">
        <v>12725.2</v>
      </c>
      <c r="C51" s="1">
        <v>12840.45</v>
      </c>
      <c r="D51" s="1">
        <v>12711.25</v>
      </c>
      <c r="E51" s="1">
        <v>12786.95</v>
      </c>
      <c r="F51" s="1">
        <v>20788341</v>
      </c>
      <c r="G51" s="1">
        <v>1552.87</v>
      </c>
      <c r="H51" s="3">
        <f>IF(ISERR(LN(Table13936[[#This Row],[Close]]/E50)),"-",LN(Table13936[[#This Row],[Close]]/E50))</f>
        <v>4.1338321445919214E-3</v>
      </c>
    </row>
    <row r="52" spans="1:8" x14ac:dyDescent="0.3">
      <c r="A52" s="2">
        <v>43174</v>
      </c>
      <c r="B52" s="1">
        <v>12815.6</v>
      </c>
      <c r="C52" s="1">
        <v>12860</v>
      </c>
      <c r="D52" s="1">
        <v>12727.8</v>
      </c>
      <c r="E52" s="1">
        <v>12762.25</v>
      </c>
      <c r="F52" s="1">
        <v>29153997</v>
      </c>
      <c r="G52" s="1">
        <v>1871.79</v>
      </c>
      <c r="H52" s="3">
        <f>IF(ISERR(LN(Table13936[[#This Row],[Close]]/E51)),"-",LN(Table13936[[#This Row],[Close]]/E51))</f>
        <v>-1.9335249397333242E-3</v>
      </c>
    </row>
    <row r="53" spans="1:8" x14ac:dyDescent="0.3">
      <c r="A53" s="2">
        <v>43175</v>
      </c>
      <c r="B53" s="1">
        <v>12776.25</v>
      </c>
      <c r="C53" s="1">
        <v>12778.6</v>
      </c>
      <c r="D53" s="1">
        <v>12606.6</v>
      </c>
      <c r="E53" s="1">
        <v>12698.4</v>
      </c>
      <c r="F53" s="1">
        <v>35030341</v>
      </c>
      <c r="G53" s="1">
        <v>3283.96</v>
      </c>
      <c r="H53" s="3">
        <f>IF(ISERR(LN(Table13936[[#This Row],[Close]]/E52)),"-",LN(Table13936[[#This Row],[Close]]/E52))</f>
        <v>-5.0155933844398164E-3</v>
      </c>
    </row>
    <row r="54" spans="1:8" x14ac:dyDescent="0.3">
      <c r="A54" s="2">
        <v>43178</v>
      </c>
      <c r="B54" s="1">
        <v>12660.9</v>
      </c>
      <c r="C54" s="1">
        <v>12725.35</v>
      </c>
      <c r="D54" s="1">
        <v>12392.7</v>
      </c>
      <c r="E54" s="1">
        <v>12421.3</v>
      </c>
      <c r="F54" s="1">
        <v>18363549</v>
      </c>
      <c r="G54" s="1">
        <v>1545.8</v>
      </c>
      <c r="H54" s="3">
        <f>IF(ISERR(LN(Table13936[[#This Row],[Close]]/E53)),"-",LN(Table13936[[#This Row],[Close]]/E53))</f>
        <v>-2.2063260360793823E-2</v>
      </c>
    </row>
    <row r="55" spans="1:8" x14ac:dyDescent="0.3">
      <c r="A55" s="2">
        <v>43179</v>
      </c>
      <c r="B55" s="1">
        <v>12385</v>
      </c>
      <c r="C55" s="1">
        <v>12644.6</v>
      </c>
      <c r="D55" s="1">
        <v>12375.4</v>
      </c>
      <c r="E55" s="1">
        <v>12609.1</v>
      </c>
      <c r="F55" s="1">
        <v>24306746</v>
      </c>
      <c r="G55" s="1">
        <v>1948.78</v>
      </c>
      <c r="H55" s="3">
        <f>IF(ISERR(LN(Table13936[[#This Row],[Close]]/E54)),"-",LN(Table13936[[#This Row],[Close]]/E54))</f>
        <v>1.5006034587588191E-2</v>
      </c>
    </row>
    <row r="56" spans="1:8" x14ac:dyDescent="0.3">
      <c r="A56" s="2">
        <v>43180</v>
      </c>
      <c r="B56" s="1">
        <v>12665.75</v>
      </c>
      <c r="C56" s="1">
        <v>12698.35</v>
      </c>
      <c r="D56" s="1">
        <v>12554.15</v>
      </c>
      <c r="E56" s="1">
        <v>12608.85</v>
      </c>
      <c r="F56" s="1" t="s">
        <v>22</v>
      </c>
      <c r="G56" s="1" t="s">
        <v>22</v>
      </c>
      <c r="H56" s="3">
        <f>IF(ISERR(LN(Table13936[[#This Row],[Close]]/E55)),"-",LN(Table13936[[#This Row],[Close]]/E55))</f>
        <v>-1.9827146933634105E-5</v>
      </c>
    </row>
    <row r="57" spans="1:8" x14ac:dyDescent="0.3">
      <c r="A57" s="2">
        <v>43181</v>
      </c>
      <c r="B57" s="1">
        <v>12607.65</v>
      </c>
      <c r="C57" s="1">
        <v>12638.95</v>
      </c>
      <c r="D57" s="1">
        <v>12454.5</v>
      </c>
      <c r="E57" s="1">
        <v>12489.6</v>
      </c>
      <c r="F57" s="1">
        <v>18498503</v>
      </c>
      <c r="G57" s="1">
        <v>1329.25</v>
      </c>
      <c r="H57" s="3">
        <f>IF(ISERR(LN(Table13936[[#This Row],[Close]]/E56)),"-",LN(Table13936[[#This Row],[Close]]/E56))</f>
        <v>-9.5026503515965033E-3</v>
      </c>
    </row>
    <row r="58" spans="1:8" x14ac:dyDescent="0.3">
      <c r="A58" s="2">
        <v>43182</v>
      </c>
      <c r="B58" s="1">
        <v>12292.65</v>
      </c>
      <c r="C58" s="1">
        <v>12564.75</v>
      </c>
      <c r="D58" s="1">
        <v>12281.2</v>
      </c>
      <c r="E58" s="1">
        <v>12541.1</v>
      </c>
      <c r="F58" s="1">
        <v>24933528</v>
      </c>
      <c r="G58" s="1">
        <v>2088.0700000000002</v>
      </c>
      <c r="H58" s="3">
        <f>IF(ISERR(LN(Table13936[[#This Row],[Close]]/E57)),"-",LN(Table13936[[#This Row],[Close]]/E57))</f>
        <v>4.1149526517487451E-3</v>
      </c>
    </row>
    <row r="59" spans="1:8" x14ac:dyDescent="0.3">
      <c r="A59" s="2">
        <v>43185</v>
      </c>
      <c r="B59" s="1">
        <v>12536.6</v>
      </c>
      <c r="C59" s="1">
        <v>12542.55</v>
      </c>
      <c r="D59" s="1">
        <v>12392.25</v>
      </c>
      <c r="E59" s="1">
        <v>12462.4</v>
      </c>
      <c r="F59" s="1">
        <v>28517360</v>
      </c>
      <c r="G59" s="1">
        <v>1746.52</v>
      </c>
      <c r="H59" s="3">
        <f>IF(ISERR(LN(Table13936[[#This Row],[Close]]/E58)),"-",LN(Table13936[[#This Row],[Close]]/E58))</f>
        <v>-6.2951394723606219E-3</v>
      </c>
    </row>
    <row r="60" spans="1:8" x14ac:dyDescent="0.3">
      <c r="A60" s="2">
        <v>43186</v>
      </c>
      <c r="B60" s="1">
        <v>12539.5</v>
      </c>
      <c r="C60" s="1">
        <v>12566.5</v>
      </c>
      <c r="D60" s="1">
        <v>12444.7</v>
      </c>
      <c r="E60" s="1">
        <v>12518.2</v>
      </c>
      <c r="F60" s="1">
        <v>21450934</v>
      </c>
      <c r="G60" s="1">
        <v>1222.56</v>
      </c>
      <c r="H60" s="3">
        <f>IF(ISERR(LN(Table13936[[#This Row],[Close]]/E59)),"-",LN(Table13936[[#This Row],[Close]]/E59))</f>
        <v>4.4674741844618181E-3</v>
      </c>
    </row>
    <row r="61" spans="1:8" x14ac:dyDescent="0.3">
      <c r="A61" s="2">
        <v>43187</v>
      </c>
      <c r="B61" s="1">
        <v>12468.7</v>
      </c>
      <c r="C61" s="1">
        <v>12573.1</v>
      </c>
      <c r="D61" s="1">
        <v>12424.55</v>
      </c>
      <c r="E61" s="1">
        <v>12511.55</v>
      </c>
      <c r="F61" s="1">
        <v>34191641</v>
      </c>
      <c r="G61" s="1">
        <v>2794.98</v>
      </c>
      <c r="H61" s="3">
        <f>IF(ISERR(LN(Table13936[[#This Row],[Close]]/E60)),"-",LN(Table13936[[#This Row],[Close]]/E60))</f>
        <v>-5.3136768497259073E-4</v>
      </c>
    </row>
    <row r="62" spans="1:8" x14ac:dyDescent="0.3">
      <c r="A62" s="2">
        <v>43192</v>
      </c>
      <c r="B62" s="1">
        <v>12542.3</v>
      </c>
      <c r="C62" s="1">
        <v>12723.4</v>
      </c>
      <c r="D62" s="1">
        <v>12541.35</v>
      </c>
      <c r="E62" s="1">
        <v>12707.1</v>
      </c>
      <c r="F62" s="1" t="s">
        <v>22</v>
      </c>
      <c r="G62" s="1" t="s">
        <v>22</v>
      </c>
      <c r="H62" s="3">
        <f>IF(ISERR(LN(Table13936[[#This Row],[Close]]/E61)),"-",LN(Table13936[[#This Row],[Close]]/E61))</f>
        <v>1.5508674686525449E-2</v>
      </c>
    </row>
    <row r="63" spans="1:8" x14ac:dyDescent="0.3">
      <c r="A63" s="2">
        <v>43193</v>
      </c>
      <c r="B63" s="1">
        <v>12637.8</v>
      </c>
      <c r="C63" s="1">
        <v>12708.15</v>
      </c>
      <c r="D63" s="1">
        <v>12557.05</v>
      </c>
      <c r="E63" s="1">
        <v>12615.45</v>
      </c>
      <c r="F63" s="1" t="s">
        <v>22</v>
      </c>
      <c r="G63" s="1" t="s">
        <v>22</v>
      </c>
      <c r="H63" s="3">
        <f>IF(ISERR(LN(Table13936[[#This Row],[Close]]/E62)),"-",LN(Table13936[[#This Row],[Close]]/E62))</f>
        <v>-7.2386390935021009E-3</v>
      </c>
    </row>
    <row r="64" spans="1:8" x14ac:dyDescent="0.3">
      <c r="A64" s="2">
        <v>43194</v>
      </c>
      <c r="B64" s="1">
        <v>12689.9</v>
      </c>
      <c r="C64" s="1">
        <v>12689.9</v>
      </c>
      <c r="D64" s="1">
        <v>12442.15</v>
      </c>
      <c r="E64" s="1">
        <v>12490.85</v>
      </c>
      <c r="F64" s="1">
        <v>19361343</v>
      </c>
      <c r="G64" s="1">
        <v>1329.9</v>
      </c>
      <c r="H64" s="3">
        <f>IF(ISERR(LN(Table13936[[#This Row],[Close]]/E63)),"-",LN(Table13936[[#This Row],[Close]]/E63))</f>
        <v>-9.9258770106170936E-3</v>
      </c>
    </row>
    <row r="65" spans="1:8" x14ac:dyDescent="0.3">
      <c r="A65" s="2">
        <v>43195</v>
      </c>
      <c r="B65" s="1">
        <v>12617.45</v>
      </c>
      <c r="C65" s="1">
        <v>12695.8</v>
      </c>
      <c r="D65" s="1">
        <v>12578.95</v>
      </c>
      <c r="E65" s="1">
        <v>12682.55</v>
      </c>
      <c r="F65" s="1">
        <v>19539171</v>
      </c>
      <c r="G65" s="1">
        <v>1359.37</v>
      </c>
      <c r="H65" s="3">
        <f>IF(ISERR(LN(Table13936[[#This Row],[Close]]/E64)),"-",LN(Table13936[[#This Row],[Close]]/E64))</f>
        <v>1.5230656625864616E-2</v>
      </c>
    </row>
    <row r="66" spans="1:8" x14ac:dyDescent="0.3">
      <c r="A66" s="2">
        <v>43196</v>
      </c>
      <c r="B66" s="1">
        <v>12685.3</v>
      </c>
      <c r="C66" s="1">
        <v>12687.4</v>
      </c>
      <c r="D66" s="1">
        <v>12569.25</v>
      </c>
      <c r="E66" s="1">
        <v>12603.35</v>
      </c>
      <c r="F66" s="1">
        <v>17601483</v>
      </c>
      <c r="G66" s="1">
        <v>1147.6199999999999</v>
      </c>
      <c r="H66" s="3">
        <f>IF(ISERR(LN(Table13936[[#This Row],[Close]]/E65)),"-",LN(Table13936[[#This Row],[Close]]/E65))</f>
        <v>-6.2643812559685704E-3</v>
      </c>
    </row>
    <row r="67" spans="1:8" x14ac:dyDescent="0.3">
      <c r="A67" s="2">
        <v>43199</v>
      </c>
      <c r="B67" s="1">
        <v>12605.35</v>
      </c>
      <c r="C67" s="1">
        <v>12640.3</v>
      </c>
      <c r="D67" s="1">
        <v>12506.4</v>
      </c>
      <c r="E67" s="1">
        <v>12531.2</v>
      </c>
      <c r="F67" s="1" t="s">
        <v>22</v>
      </c>
      <c r="G67" s="1" t="s">
        <v>22</v>
      </c>
      <c r="H67" s="3">
        <f>IF(ISERR(LN(Table13936[[#This Row],[Close]]/E66)),"-",LN(Table13936[[#This Row],[Close]]/E66))</f>
        <v>-5.7411171613937235E-3</v>
      </c>
    </row>
    <row r="68" spans="1:8" x14ac:dyDescent="0.3">
      <c r="A68" s="2">
        <v>43200</v>
      </c>
      <c r="B68" s="1">
        <v>12532.25</v>
      </c>
      <c r="C68" s="1">
        <v>12618.8</v>
      </c>
      <c r="D68" s="1">
        <v>12519.45</v>
      </c>
      <c r="E68" s="1">
        <v>12576.5</v>
      </c>
      <c r="F68" s="1">
        <v>21570755</v>
      </c>
      <c r="G68" s="1">
        <v>1408.33</v>
      </c>
      <c r="H68" s="3">
        <f>IF(ISERR(LN(Table13936[[#This Row],[Close]]/E67)),"-",LN(Table13936[[#This Row],[Close]]/E67))</f>
        <v>3.6084586922868786E-3</v>
      </c>
    </row>
    <row r="69" spans="1:8" x14ac:dyDescent="0.3">
      <c r="A69" s="2">
        <v>43201</v>
      </c>
      <c r="B69" s="1">
        <v>12629.4</v>
      </c>
      <c r="C69" s="1">
        <v>12785.3</v>
      </c>
      <c r="D69" s="1">
        <v>12608.85</v>
      </c>
      <c r="E69" s="1">
        <v>12759.1</v>
      </c>
      <c r="F69" s="1">
        <v>17903590</v>
      </c>
      <c r="G69" s="1">
        <v>1565.25</v>
      </c>
      <c r="H69" s="3">
        <f>IF(ISERR(LN(Table13936[[#This Row],[Close]]/E68)),"-",LN(Table13936[[#This Row],[Close]]/E68))</f>
        <v>1.4414749347488513E-2</v>
      </c>
    </row>
    <row r="70" spans="1:8" x14ac:dyDescent="0.3">
      <c r="A70" s="2">
        <v>43202</v>
      </c>
      <c r="B70" s="1">
        <v>12782.05</v>
      </c>
      <c r="C70" s="1">
        <v>13219.55</v>
      </c>
      <c r="D70" s="1">
        <v>12766.65</v>
      </c>
      <c r="E70" s="1">
        <v>13168.2</v>
      </c>
      <c r="F70" s="1">
        <v>31423294</v>
      </c>
      <c r="G70" s="1">
        <v>3096.3</v>
      </c>
      <c r="H70" s="3">
        <f>IF(ISERR(LN(Table13936[[#This Row],[Close]]/E69)),"-",LN(Table13936[[#This Row],[Close]]/E69))</f>
        <v>3.1560089641010702E-2</v>
      </c>
    </row>
    <row r="71" spans="1:8" x14ac:dyDescent="0.3">
      <c r="A71" s="2">
        <v>43203</v>
      </c>
      <c r="B71" s="1">
        <v>13240.65</v>
      </c>
      <c r="C71" s="1">
        <v>13380.4</v>
      </c>
      <c r="D71" s="1">
        <v>13085.05</v>
      </c>
      <c r="E71" s="1">
        <v>13260.45</v>
      </c>
      <c r="F71" s="1">
        <v>36821452</v>
      </c>
      <c r="G71" s="1">
        <v>3819.25</v>
      </c>
      <c r="H71" s="3">
        <f>IF(ISERR(LN(Table13936[[#This Row],[Close]]/E70)),"-",LN(Table13936[[#This Row],[Close]]/E70))</f>
        <v>6.9810886787341426E-3</v>
      </c>
    </row>
    <row r="72" spans="1:8" x14ac:dyDescent="0.3">
      <c r="A72" s="2">
        <v>43206</v>
      </c>
      <c r="B72" s="1">
        <v>12936.3</v>
      </c>
      <c r="C72" s="1">
        <v>13242.05</v>
      </c>
      <c r="D72" s="1">
        <v>12935.25</v>
      </c>
      <c r="E72" s="1">
        <v>13203.1</v>
      </c>
      <c r="F72" s="1">
        <v>32908331</v>
      </c>
      <c r="G72" s="1">
        <v>3296.71</v>
      </c>
      <c r="H72" s="3">
        <f>IF(ISERR(LN(Table13936[[#This Row],[Close]]/E71)),"-",LN(Table13936[[#This Row],[Close]]/E71))</f>
        <v>-4.3342703288799279E-3</v>
      </c>
    </row>
    <row r="73" spans="1:8" x14ac:dyDescent="0.3">
      <c r="A73" s="2">
        <v>43207</v>
      </c>
      <c r="B73" s="1">
        <v>13177.1</v>
      </c>
      <c r="C73" s="1">
        <v>13194.4</v>
      </c>
      <c r="D73" s="1">
        <v>13094</v>
      </c>
      <c r="E73" s="1">
        <v>13162.3</v>
      </c>
      <c r="F73" s="1">
        <v>20354199</v>
      </c>
      <c r="G73" s="1">
        <v>1867.74</v>
      </c>
      <c r="H73" s="3">
        <f>IF(ISERR(LN(Table13936[[#This Row],[Close]]/E72)),"-",LN(Table13936[[#This Row],[Close]]/E72))</f>
        <v>-3.0949678417929376E-3</v>
      </c>
    </row>
    <row r="74" spans="1:8" x14ac:dyDescent="0.3">
      <c r="A74" s="2">
        <v>43208</v>
      </c>
      <c r="B74" s="1">
        <v>13185.2</v>
      </c>
      <c r="C74" s="1">
        <v>13218.45</v>
      </c>
      <c r="D74" s="1">
        <v>13106.3</v>
      </c>
      <c r="E74" s="1">
        <v>13124</v>
      </c>
      <c r="F74" s="1" t="s">
        <v>22</v>
      </c>
      <c r="G74" s="1" t="s">
        <v>22</v>
      </c>
      <c r="H74" s="3">
        <f>IF(ISERR(LN(Table13936[[#This Row],[Close]]/E73)),"-",LN(Table13936[[#This Row],[Close]]/E73))</f>
        <v>-2.9140675639369885E-3</v>
      </c>
    </row>
    <row r="75" spans="1:8" x14ac:dyDescent="0.3">
      <c r="A75" s="2">
        <v>43209</v>
      </c>
      <c r="B75" s="1">
        <v>13192.95</v>
      </c>
      <c r="C75" s="1">
        <v>13295.7</v>
      </c>
      <c r="D75" s="1">
        <v>13157.85</v>
      </c>
      <c r="E75" s="1">
        <v>13273.45</v>
      </c>
      <c r="F75" s="1">
        <v>23540245</v>
      </c>
      <c r="G75" s="1">
        <v>2308.1</v>
      </c>
      <c r="H75" s="3">
        <f>IF(ISERR(LN(Table13936[[#This Row],[Close]]/E74)),"-",LN(Table13936[[#This Row],[Close]]/E74))</f>
        <v>1.1323184383445895E-2</v>
      </c>
    </row>
    <row r="76" spans="1:8" x14ac:dyDescent="0.3">
      <c r="A76" s="2">
        <v>43210</v>
      </c>
      <c r="B76" s="1">
        <v>13379.35</v>
      </c>
      <c r="C76" s="1">
        <v>13964.3</v>
      </c>
      <c r="D76" s="1">
        <v>13371.85</v>
      </c>
      <c r="E76" s="1">
        <v>13910.35</v>
      </c>
      <c r="F76" s="1">
        <v>58967123</v>
      </c>
      <c r="G76" s="1">
        <v>7010.06</v>
      </c>
      <c r="H76" s="3">
        <f>IF(ISERR(LN(Table13936[[#This Row],[Close]]/E75)),"-",LN(Table13936[[#This Row],[Close]]/E75))</f>
        <v>4.6867367890632512E-2</v>
      </c>
    </row>
    <row r="77" spans="1:8" x14ac:dyDescent="0.3">
      <c r="A77" s="2">
        <v>43213</v>
      </c>
      <c r="B77" s="1">
        <v>13897.65</v>
      </c>
      <c r="C77" s="1">
        <v>14294.15</v>
      </c>
      <c r="D77" s="1">
        <v>13836.5</v>
      </c>
      <c r="E77" s="1">
        <v>14013.95</v>
      </c>
      <c r="F77" s="1">
        <v>55531863</v>
      </c>
      <c r="G77" s="1">
        <v>6617.75</v>
      </c>
      <c r="H77" s="3">
        <f>IF(ISERR(LN(Table13936[[#This Row],[Close]]/E76)),"-",LN(Table13936[[#This Row],[Close]]/E76))</f>
        <v>7.4200947083329664E-3</v>
      </c>
    </row>
    <row r="78" spans="1:8" x14ac:dyDescent="0.3">
      <c r="A78" s="2">
        <v>43214</v>
      </c>
      <c r="B78" s="1">
        <v>13976.7</v>
      </c>
      <c r="C78" s="1">
        <v>14071.55</v>
      </c>
      <c r="D78" s="1">
        <v>13704.85</v>
      </c>
      <c r="E78" s="1">
        <v>13734.8</v>
      </c>
      <c r="F78" s="1">
        <v>26771248</v>
      </c>
      <c r="G78" s="1">
        <v>3063.23</v>
      </c>
      <c r="H78" s="3">
        <f>IF(ISERR(LN(Table13936[[#This Row],[Close]]/E77)),"-",LN(Table13936[[#This Row],[Close]]/E77))</f>
        <v>-2.012050397969015E-2</v>
      </c>
    </row>
    <row r="79" spans="1:8" x14ac:dyDescent="0.3">
      <c r="A79" s="2">
        <v>43215</v>
      </c>
      <c r="B79" s="1">
        <v>13737.5</v>
      </c>
      <c r="C79" s="1">
        <v>13972.65</v>
      </c>
      <c r="D79" s="1">
        <v>13665.7</v>
      </c>
      <c r="E79" s="1">
        <v>13892.4</v>
      </c>
      <c r="F79" s="1">
        <v>35668126</v>
      </c>
      <c r="G79" s="1">
        <v>3767.13</v>
      </c>
      <c r="H79" s="3">
        <f>IF(ISERR(LN(Table13936[[#This Row],[Close]]/E78)),"-",LN(Table13936[[#This Row],[Close]]/E78))</f>
        <v>1.1409169915969348E-2</v>
      </c>
    </row>
    <row r="80" spans="1:8" x14ac:dyDescent="0.3">
      <c r="A80" s="2">
        <v>43216</v>
      </c>
      <c r="B80" s="1">
        <v>13836.95</v>
      </c>
      <c r="C80" s="1">
        <v>14056.15</v>
      </c>
      <c r="D80" s="1">
        <v>13827.1</v>
      </c>
      <c r="E80" s="1">
        <v>14026.65</v>
      </c>
      <c r="F80" s="1">
        <v>43169671</v>
      </c>
      <c r="G80" s="1">
        <v>4666.05</v>
      </c>
      <c r="H80" s="3">
        <f>IF(ISERR(LN(Table13936[[#This Row],[Close]]/E79)),"-",LN(Table13936[[#This Row],[Close]]/E79))</f>
        <v>9.6171635301649638E-3</v>
      </c>
    </row>
    <row r="81" spans="1:8" x14ac:dyDescent="0.3">
      <c r="A81" s="2">
        <v>43217</v>
      </c>
      <c r="B81" s="1">
        <v>14015.7</v>
      </c>
      <c r="C81" s="1">
        <v>14070.35</v>
      </c>
      <c r="D81" s="1">
        <v>13766.75</v>
      </c>
      <c r="E81" s="1">
        <v>13794.9</v>
      </c>
      <c r="F81" s="1">
        <v>22682936</v>
      </c>
      <c r="G81" s="1">
        <v>2267.64</v>
      </c>
      <c r="H81" s="3">
        <f>IF(ISERR(LN(Table13936[[#This Row],[Close]]/E80)),"-",LN(Table13936[[#This Row],[Close]]/E80))</f>
        <v>-1.6660132907997841E-2</v>
      </c>
    </row>
    <row r="82" spans="1:8" x14ac:dyDescent="0.3">
      <c r="A82" s="2">
        <v>43220</v>
      </c>
      <c r="B82" s="1">
        <v>13818.85</v>
      </c>
      <c r="C82" s="1">
        <v>14094.1</v>
      </c>
      <c r="D82" s="1">
        <v>13810.55</v>
      </c>
      <c r="E82" s="1">
        <v>13986.25</v>
      </c>
      <c r="F82" s="1">
        <v>21148573</v>
      </c>
      <c r="G82" s="1">
        <v>1912.65</v>
      </c>
      <c r="H82" s="3">
        <f>IF(ISERR(LN(Table13936[[#This Row],[Close]]/E81)),"-",LN(Table13936[[#This Row],[Close]]/E81))</f>
        <v>1.3775745500080592E-2</v>
      </c>
    </row>
    <row r="83" spans="1:8" x14ac:dyDescent="0.3">
      <c r="A83" s="2">
        <v>43222</v>
      </c>
      <c r="B83" s="1">
        <v>13985.55</v>
      </c>
      <c r="C83" s="1">
        <v>13985.55</v>
      </c>
      <c r="D83" s="1">
        <v>13723.65</v>
      </c>
      <c r="E83" s="1">
        <v>13754.3</v>
      </c>
      <c r="F83" s="1">
        <v>26021447</v>
      </c>
      <c r="G83" s="1">
        <v>2474.5300000000002</v>
      </c>
      <c r="H83" s="3">
        <f>IF(ISERR(LN(Table13936[[#This Row],[Close]]/E82)),"-",LN(Table13936[[#This Row],[Close]]/E82))</f>
        <v>-1.6723201643467585E-2</v>
      </c>
    </row>
    <row r="84" spans="1:8" x14ac:dyDescent="0.3">
      <c r="A84" s="2">
        <v>43223</v>
      </c>
      <c r="B84" s="1">
        <v>13759.45</v>
      </c>
      <c r="C84" s="1">
        <v>13759.45</v>
      </c>
      <c r="D84" s="1">
        <v>13430.75</v>
      </c>
      <c r="E84" s="1">
        <v>13473.95</v>
      </c>
      <c r="F84" s="1">
        <v>32450229</v>
      </c>
      <c r="G84" s="1">
        <v>2758.85</v>
      </c>
      <c r="H84" s="3">
        <f>IF(ISERR(LN(Table13936[[#This Row],[Close]]/E83)),"-",LN(Table13936[[#This Row],[Close]]/E83))</f>
        <v>-2.0593310815270327E-2</v>
      </c>
    </row>
    <row r="85" spans="1:8" x14ac:dyDescent="0.3">
      <c r="A85" s="2">
        <v>43224</v>
      </c>
      <c r="B85" s="1">
        <v>13488.75</v>
      </c>
      <c r="C85" s="1">
        <v>13488.8</v>
      </c>
      <c r="D85" s="1">
        <v>13302.9</v>
      </c>
      <c r="E85" s="1">
        <v>13453.3</v>
      </c>
      <c r="F85" s="1">
        <v>25701676</v>
      </c>
      <c r="G85" s="1">
        <v>2068.81</v>
      </c>
      <c r="H85" s="3">
        <f>IF(ISERR(LN(Table13936[[#This Row],[Close]]/E84)),"-",LN(Table13936[[#This Row],[Close]]/E84))</f>
        <v>-1.5337625675207562E-3</v>
      </c>
    </row>
    <row r="86" spans="1:8" x14ac:dyDescent="0.3">
      <c r="A86" s="2">
        <v>43227</v>
      </c>
      <c r="B86" s="1">
        <v>13533.55</v>
      </c>
      <c r="C86" s="1">
        <v>13563.85</v>
      </c>
      <c r="D86" s="1">
        <v>13395.85</v>
      </c>
      <c r="E86" s="1">
        <v>13424.9</v>
      </c>
      <c r="F86" s="1">
        <v>17512282</v>
      </c>
      <c r="G86" s="1">
        <v>1590.51</v>
      </c>
      <c r="H86" s="3">
        <f>IF(ISERR(LN(Table13936[[#This Row],[Close]]/E85)),"-",LN(Table13936[[#This Row],[Close]]/E85))</f>
        <v>-2.1132375359209049E-3</v>
      </c>
    </row>
    <row r="87" spans="1:8" x14ac:dyDescent="0.3">
      <c r="A87" s="2">
        <v>43228</v>
      </c>
      <c r="B87" s="1">
        <v>13453.95</v>
      </c>
      <c r="C87" s="1">
        <v>13474.25</v>
      </c>
      <c r="D87" s="1">
        <v>13297.2</v>
      </c>
      <c r="E87" s="1">
        <v>13379.65</v>
      </c>
      <c r="F87" s="1">
        <v>20143939</v>
      </c>
      <c r="G87" s="1">
        <v>1713.36</v>
      </c>
      <c r="H87" s="3">
        <f>IF(ISERR(LN(Table13936[[#This Row],[Close]]/E86)),"-",LN(Table13936[[#This Row],[Close]]/E86))</f>
        <v>-3.3762956651109794E-3</v>
      </c>
    </row>
    <row r="88" spans="1:8" x14ac:dyDescent="0.3">
      <c r="A88" s="2">
        <v>43229</v>
      </c>
      <c r="B88" s="1">
        <v>13397.85</v>
      </c>
      <c r="C88" s="1">
        <v>13538.4</v>
      </c>
      <c r="D88" s="1">
        <v>13390.9</v>
      </c>
      <c r="E88" s="1">
        <v>13453.4</v>
      </c>
      <c r="F88" s="1">
        <v>17101073</v>
      </c>
      <c r="G88" s="1">
        <v>1434.13</v>
      </c>
      <c r="H88" s="3">
        <f>IF(ISERR(LN(Table13936[[#This Row],[Close]]/E87)),"-",LN(Table13936[[#This Row],[Close]]/E87))</f>
        <v>5.4969662939047459E-3</v>
      </c>
    </row>
    <row r="89" spans="1:8" x14ac:dyDescent="0.3">
      <c r="A89" s="2">
        <v>43230</v>
      </c>
      <c r="B89" s="1">
        <v>13505.25</v>
      </c>
      <c r="C89" s="1">
        <v>13566.05</v>
      </c>
      <c r="D89" s="1">
        <v>13403.3</v>
      </c>
      <c r="E89" s="1">
        <v>13427.3</v>
      </c>
      <c r="F89" s="1">
        <v>20768761</v>
      </c>
      <c r="G89" s="1">
        <v>1720.44</v>
      </c>
      <c r="H89" s="3">
        <f>IF(ISERR(LN(Table13936[[#This Row],[Close]]/E88)),"-",LN(Table13936[[#This Row],[Close]]/E88))</f>
        <v>-1.9419143252960771E-3</v>
      </c>
    </row>
    <row r="90" spans="1:8" x14ac:dyDescent="0.3">
      <c r="A90" s="2">
        <v>43231</v>
      </c>
      <c r="B90" s="1">
        <v>13457.9</v>
      </c>
      <c r="C90" s="1">
        <v>13519.15</v>
      </c>
      <c r="D90" s="1">
        <v>13393.3</v>
      </c>
      <c r="E90" s="1">
        <v>13478.6</v>
      </c>
      <c r="F90" s="1">
        <v>16533584</v>
      </c>
      <c r="G90" s="1">
        <v>1344.64</v>
      </c>
      <c r="H90" s="3">
        <f>IF(ISERR(LN(Table13936[[#This Row],[Close]]/E89)),"-",LN(Table13936[[#This Row],[Close]]/E89))</f>
        <v>3.8132946427128166E-3</v>
      </c>
    </row>
    <row r="91" spans="1:8" x14ac:dyDescent="0.3">
      <c r="A91" s="2">
        <v>43234</v>
      </c>
      <c r="B91" s="1">
        <v>13480.1</v>
      </c>
      <c r="C91" s="1">
        <v>13495.5</v>
      </c>
      <c r="D91" s="1">
        <v>13358.2</v>
      </c>
      <c r="E91" s="1">
        <v>13446.1</v>
      </c>
      <c r="F91" s="1">
        <v>14878656</v>
      </c>
      <c r="G91" s="1">
        <v>1248.17</v>
      </c>
      <c r="H91" s="3">
        <f>IF(ISERR(LN(Table13936[[#This Row],[Close]]/E90)),"-",LN(Table13936[[#This Row],[Close]]/E90))</f>
        <v>-2.4141413486038579E-3</v>
      </c>
    </row>
    <row r="92" spans="1:8" x14ac:dyDescent="0.3">
      <c r="A92" s="2">
        <v>43235</v>
      </c>
      <c r="B92" s="1">
        <v>13441.55</v>
      </c>
      <c r="C92" s="1">
        <v>13614.65</v>
      </c>
      <c r="D92" s="1">
        <v>13419.7</v>
      </c>
      <c r="E92" s="1">
        <v>13504.95</v>
      </c>
      <c r="F92" s="1">
        <v>16608752</v>
      </c>
      <c r="G92" s="1">
        <v>1433.69</v>
      </c>
      <c r="H92" s="3">
        <f>IF(ISERR(LN(Table13936[[#This Row],[Close]]/E91)),"-",LN(Table13936[[#This Row],[Close]]/E91))</f>
        <v>4.3671837300349493E-3</v>
      </c>
    </row>
    <row r="93" spans="1:8" x14ac:dyDescent="0.3">
      <c r="A93" s="2">
        <v>43236</v>
      </c>
      <c r="B93" s="1">
        <v>13474.05</v>
      </c>
      <c r="C93" s="1">
        <v>13585.15</v>
      </c>
      <c r="D93" s="1">
        <v>13466.6</v>
      </c>
      <c r="E93" s="1">
        <v>13525.6</v>
      </c>
      <c r="F93" s="1">
        <v>15787652</v>
      </c>
      <c r="G93" s="1">
        <v>1222.6300000000001</v>
      </c>
      <c r="H93" s="3">
        <f>IF(ISERR(LN(Table13936[[#This Row],[Close]]/E92)),"-",LN(Table13936[[#This Row],[Close]]/E92))</f>
        <v>1.5279011353636774E-3</v>
      </c>
    </row>
    <row r="94" spans="1:8" x14ac:dyDescent="0.3">
      <c r="A94" s="2">
        <v>43237</v>
      </c>
      <c r="B94" s="1">
        <v>13606.65</v>
      </c>
      <c r="C94" s="1">
        <v>13625.5</v>
      </c>
      <c r="D94" s="1">
        <v>13461.05</v>
      </c>
      <c r="E94" s="1">
        <v>13504.75</v>
      </c>
      <c r="F94" s="1">
        <v>18503069</v>
      </c>
      <c r="G94" s="1">
        <v>1663.39</v>
      </c>
      <c r="H94" s="3">
        <f>IF(ISERR(LN(Table13936[[#This Row],[Close]]/E93)),"-",LN(Table13936[[#This Row],[Close]]/E93))</f>
        <v>-1.5427106297309138E-3</v>
      </c>
    </row>
    <row r="95" spans="1:8" x14ac:dyDescent="0.3">
      <c r="A95" s="2">
        <v>43238</v>
      </c>
      <c r="B95" s="1">
        <v>13487.35</v>
      </c>
      <c r="C95" s="1">
        <v>13526.95</v>
      </c>
      <c r="D95" s="1">
        <v>13412.85</v>
      </c>
      <c r="E95" s="1">
        <v>13459.15</v>
      </c>
      <c r="F95" s="1">
        <v>21814306</v>
      </c>
      <c r="G95" s="1">
        <v>1564.34</v>
      </c>
      <c r="H95" s="3">
        <f>IF(ISERR(LN(Table13936[[#This Row],[Close]]/E94)),"-",LN(Table13936[[#This Row],[Close]]/E94))</f>
        <v>-3.3823032626510946E-3</v>
      </c>
    </row>
    <row r="96" spans="1:8" x14ac:dyDescent="0.3">
      <c r="A96" s="2">
        <v>43241</v>
      </c>
      <c r="B96" s="1">
        <v>13485.45</v>
      </c>
      <c r="C96" s="1">
        <v>13572.15</v>
      </c>
      <c r="D96" s="1">
        <v>13434.1</v>
      </c>
      <c r="E96" s="1">
        <v>13483.85</v>
      </c>
      <c r="F96" s="1">
        <v>19933398</v>
      </c>
      <c r="G96" s="1">
        <v>1872.37</v>
      </c>
      <c r="H96" s="3">
        <f>IF(ISERR(LN(Table13936[[#This Row],[Close]]/E95)),"-",LN(Table13936[[#This Row],[Close]]/E95))</f>
        <v>1.8335008662399628E-3</v>
      </c>
    </row>
    <row r="97" spans="1:8" x14ac:dyDescent="0.3">
      <c r="A97" s="2">
        <v>43242</v>
      </c>
      <c r="B97" s="1">
        <v>13453.8</v>
      </c>
      <c r="C97" s="1">
        <v>13530.55</v>
      </c>
      <c r="D97" s="1">
        <v>13420.1</v>
      </c>
      <c r="E97" s="1">
        <v>13484.55</v>
      </c>
      <c r="F97" s="1">
        <v>14848732</v>
      </c>
      <c r="G97" s="1">
        <v>1221.8599999999999</v>
      </c>
      <c r="H97" s="3">
        <f>IF(ISERR(LN(Table13936[[#This Row],[Close]]/E96)),"-",LN(Table13936[[#This Row],[Close]]/E96))</f>
        <v>5.1912608842737864E-5</v>
      </c>
    </row>
    <row r="98" spans="1:8" x14ac:dyDescent="0.3">
      <c r="A98" s="2">
        <v>43243</v>
      </c>
      <c r="B98" s="1">
        <v>13517.3</v>
      </c>
      <c r="C98" s="1">
        <v>13615.4</v>
      </c>
      <c r="D98" s="1">
        <v>13435.5</v>
      </c>
      <c r="E98" s="1">
        <v>13464.35</v>
      </c>
      <c r="F98" s="1">
        <v>23511265</v>
      </c>
      <c r="G98" s="1">
        <v>1751.62</v>
      </c>
      <c r="H98" s="3">
        <f>IF(ISERR(LN(Table13936[[#This Row],[Close]]/E97)),"-",LN(Table13936[[#This Row],[Close]]/E97))</f>
        <v>-1.4991338261023941E-3</v>
      </c>
    </row>
    <row r="99" spans="1:8" x14ac:dyDescent="0.3">
      <c r="A99" s="2">
        <v>43244</v>
      </c>
      <c r="B99" s="1">
        <v>13563.65</v>
      </c>
      <c r="C99" s="1">
        <v>13797.95</v>
      </c>
      <c r="D99" s="1">
        <v>13543.65</v>
      </c>
      <c r="E99" s="1">
        <v>13775.65</v>
      </c>
      <c r="F99" s="1">
        <v>30126284</v>
      </c>
      <c r="G99" s="1">
        <v>2363.33</v>
      </c>
      <c r="H99" s="3">
        <f>IF(ISERR(LN(Table13936[[#This Row],[Close]]/E98)),"-",LN(Table13936[[#This Row],[Close]]/E98))</f>
        <v>2.2857089061341443E-2</v>
      </c>
    </row>
    <row r="100" spans="1:8" x14ac:dyDescent="0.3">
      <c r="A100" s="2">
        <v>43245</v>
      </c>
      <c r="B100" s="1">
        <v>13854.1</v>
      </c>
      <c r="C100" s="1">
        <v>13963.7</v>
      </c>
      <c r="D100" s="1">
        <v>13715.5</v>
      </c>
      <c r="E100" s="1">
        <v>13762.3</v>
      </c>
      <c r="F100" s="1">
        <v>22081327</v>
      </c>
      <c r="G100" s="1">
        <v>2045.47</v>
      </c>
      <c r="H100" s="3">
        <f>IF(ISERR(LN(Table13936[[#This Row],[Close]]/E99)),"-",LN(Table13936[[#This Row],[Close]]/E99))</f>
        <v>-9.6957115877009518E-4</v>
      </c>
    </row>
    <row r="101" spans="1:8" x14ac:dyDescent="0.3">
      <c r="A101" s="2">
        <v>43248</v>
      </c>
      <c r="B101" s="1">
        <v>13832.95</v>
      </c>
      <c r="C101" s="1">
        <v>13832.95</v>
      </c>
      <c r="D101" s="1">
        <v>13457.6</v>
      </c>
      <c r="E101" s="1">
        <v>13497.7</v>
      </c>
      <c r="F101" s="1">
        <v>24037272</v>
      </c>
      <c r="G101" s="1">
        <v>2027.14</v>
      </c>
      <c r="H101" s="3">
        <f>IF(ISERR(LN(Table13936[[#This Row],[Close]]/E100)),"-",LN(Table13936[[#This Row],[Close]]/E100))</f>
        <v>-1.941366914045586E-2</v>
      </c>
    </row>
    <row r="102" spans="1:8" x14ac:dyDescent="0.3">
      <c r="A102" s="2">
        <v>43249</v>
      </c>
      <c r="B102" s="1">
        <v>13535.45</v>
      </c>
      <c r="C102" s="1">
        <v>13631.3</v>
      </c>
      <c r="D102" s="1">
        <v>13482.05</v>
      </c>
      <c r="E102" s="1">
        <v>13561.05</v>
      </c>
      <c r="F102" s="1">
        <v>17626079</v>
      </c>
      <c r="G102" s="1">
        <v>1482.97</v>
      </c>
      <c r="H102" s="3">
        <f>IF(ISERR(LN(Table13936[[#This Row],[Close]]/E101)),"-",LN(Table13936[[#This Row],[Close]]/E101))</f>
        <v>4.6824125834060773E-3</v>
      </c>
    </row>
    <row r="103" spans="1:8" x14ac:dyDescent="0.3">
      <c r="A103" s="2">
        <v>43250</v>
      </c>
      <c r="B103" s="1">
        <v>13548.85</v>
      </c>
      <c r="C103" s="1">
        <v>13627.05</v>
      </c>
      <c r="D103" s="1">
        <v>13480.55</v>
      </c>
      <c r="E103" s="1">
        <v>13557.7</v>
      </c>
      <c r="F103" s="1">
        <v>20572865</v>
      </c>
      <c r="G103" s="1">
        <v>1777.45</v>
      </c>
      <c r="H103" s="3">
        <f>IF(ISERR(LN(Table13936[[#This Row],[Close]]/E102)),"-",LN(Table13936[[#This Row],[Close]]/E102))</f>
        <v>-2.4706153617244669E-4</v>
      </c>
    </row>
    <row r="104" spans="1:8" x14ac:dyDescent="0.3">
      <c r="A104" s="2">
        <v>43251</v>
      </c>
      <c r="B104" s="1">
        <v>13515.35</v>
      </c>
      <c r="C104" s="1">
        <v>13695.3</v>
      </c>
      <c r="D104" s="1">
        <v>13460.7</v>
      </c>
      <c r="E104" s="1">
        <v>13666</v>
      </c>
      <c r="F104" s="1">
        <v>41085827</v>
      </c>
      <c r="G104" s="1">
        <v>3479.7</v>
      </c>
      <c r="H104" s="3">
        <f>IF(ISERR(LN(Table13936[[#This Row],[Close]]/E103)),"-",LN(Table13936[[#This Row],[Close]]/E103))</f>
        <v>7.9563447520195792E-3</v>
      </c>
    </row>
    <row r="105" spans="1:8" x14ac:dyDescent="0.3">
      <c r="A105" s="2">
        <v>43252</v>
      </c>
      <c r="B105" s="1">
        <v>13694.25</v>
      </c>
      <c r="C105" s="1">
        <v>13785.35</v>
      </c>
      <c r="D105" s="1">
        <v>13528.65</v>
      </c>
      <c r="E105" s="1">
        <v>13558.55</v>
      </c>
      <c r="F105" s="1">
        <v>21876620</v>
      </c>
      <c r="G105" s="1">
        <v>1444.9</v>
      </c>
      <c r="H105" s="3">
        <f>IF(ISERR(LN(Table13936[[#This Row],[Close]]/E104)),"-",LN(Table13936[[#This Row],[Close]]/E104))</f>
        <v>-7.8936517173797422E-3</v>
      </c>
    </row>
    <row r="106" spans="1:8" x14ac:dyDescent="0.3">
      <c r="A106" s="2">
        <v>43255</v>
      </c>
      <c r="B106" s="1">
        <v>13592.4</v>
      </c>
      <c r="C106" s="1">
        <v>13646.55</v>
      </c>
      <c r="D106" s="1">
        <v>13525.2</v>
      </c>
      <c r="E106" s="1">
        <v>13595.1</v>
      </c>
      <c r="F106" s="1">
        <v>19040022</v>
      </c>
      <c r="G106" s="1">
        <v>1166.8399999999999</v>
      </c>
      <c r="H106" s="3">
        <f>IF(ISERR(LN(Table13936[[#This Row],[Close]]/E105)),"-",LN(Table13936[[#This Row],[Close]]/E105))</f>
        <v>2.6920890616325016E-3</v>
      </c>
    </row>
    <row r="107" spans="1:8" x14ac:dyDescent="0.3">
      <c r="A107" s="2">
        <v>43256</v>
      </c>
      <c r="B107" s="1">
        <v>13625.65</v>
      </c>
      <c r="C107" s="1">
        <v>13638.75</v>
      </c>
      <c r="D107" s="1">
        <v>13363.4</v>
      </c>
      <c r="E107" s="1">
        <v>13408.9</v>
      </c>
      <c r="F107" s="1">
        <v>24012688</v>
      </c>
      <c r="G107" s="1">
        <v>1553.97</v>
      </c>
      <c r="H107" s="3">
        <f>IF(ISERR(LN(Table13936[[#This Row],[Close]]/E106)),"-",LN(Table13936[[#This Row],[Close]]/E106))</f>
        <v>-1.3790768110822102E-2</v>
      </c>
    </row>
    <row r="108" spans="1:8" x14ac:dyDescent="0.3">
      <c r="A108" s="2">
        <v>43257</v>
      </c>
      <c r="B108" s="1">
        <v>13460.6</v>
      </c>
      <c r="C108" s="1">
        <v>13554.25</v>
      </c>
      <c r="D108" s="1">
        <v>13355.2</v>
      </c>
      <c r="E108" s="1">
        <v>13528.8</v>
      </c>
      <c r="F108" s="1">
        <v>23453120</v>
      </c>
      <c r="G108" s="1">
        <v>1408.87</v>
      </c>
      <c r="H108" s="3">
        <f>IF(ISERR(LN(Table13936[[#This Row],[Close]]/E107)),"-",LN(Table13936[[#This Row],[Close]]/E107))</f>
        <v>8.902080861320669E-3</v>
      </c>
    </row>
    <row r="109" spans="1:8" x14ac:dyDescent="0.3">
      <c r="A109" s="2">
        <v>43258</v>
      </c>
      <c r="B109" s="1">
        <v>13530.55</v>
      </c>
      <c r="C109" s="1">
        <v>13714.2</v>
      </c>
      <c r="D109" s="1">
        <v>13525.35</v>
      </c>
      <c r="E109" s="1">
        <v>13683.75</v>
      </c>
      <c r="F109" s="1">
        <v>24954697</v>
      </c>
      <c r="G109" s="1">
        <v>1523.2</v>
      </c>
      <c r="H109" s="3">
        <f>IF(ISERR(LN(Table13936[[#This Row],[Close]]/E108)),"-",LN(Table13936[[#This Row],[Close]]/E108))</f>
        <v>1.1388250983292289E-2</v>
      </c>
    </row>
    <row r="110" spans="1:8" x14ac:dyDescent="0.3">
      <c r="A110" s="2">
        <v>43259</v>
      </c>
      <c r="B110" s="1">
        <v>13677.8</v>
      </c>
      <c r="C110" s="1">
        <v>13841.65</v>
      </c>
      <c r="D110" s="1">
        <v>13674.35</v>
      </c>
      <c r="E110" s="1">
        <v>13769.8</v>
      </c>
      <c r="F110" s="1">
        <v>26002064</v>
      </c>
      <c r="G110" s="1">
        <v>1775.96</v>
      </c>
      <c r="H110" s="3">
        <f>IF(ISERR(LN(Table13936[[#This Row],[Close]]/E109)),"-",LN(Table13936[[#This Row],[Close]]/E109))</f>
        <v>6.2687908702045193E-3</v>
      </c>
    </row>
    <row r="111" spans="1:8" x14ac:dyDescent="0.3">
      <c r="A111" s="2">
        <v>43262</v>
      </c>
      <c r="B111" s="1">
        <v>13807.5</v>
      </c>
      <c r="C111" s="1">
        <v>13869.55</v>
      </c>
      <c r="D111" s="1">
        <v>13755.5</v>
      </c>
      <c r="E111" s="1">
        <v>13775.1</v>
      </c>
      <c r="F111" s="1">
        <v>24377768</v>
      </c>
      <c r="G111" s="1">
        <v>1541.12</v>
      </c>
      <c r="H111" s="3">
        <f>IF(ISERR(LN(Table13936[[#This Row],[Close]]/E110)),"-",LN(Table13936[[#This Row],[Close]]/E110))</f>
        <v>3.8482623392406643E-4</v>
      </c>
    </row>
    <row r="112" spans="1:8" x14ac:dyDescent="0.3">
      <c r="A112" s="2">
        <v>43263</v>
      </c>
      <c r="B112" s="1">
        <v>13817.7</v>
      </c>
      <c r="C112" s="1">
        <v>13889.45</v>
      </c>
      <c r="D112" s="1">
        <v>13771.35</v>
      </c>
      <c r="E112" s="1">
        <v>13859.85</v>
      </c>
      <c r="F112" s="1">
        <v>27672172</v>
      </c>
      <c r="G112" s="1">
        <v>2257.61</v>
      </c>
      <c r="H112" s="3">
        <f>IF(ISERR(LN(Table13936[[#This Row],[Close]]/E111)),"-",LN(Table13936[[#This Row],[Close]]/E111))</f>
        <v>6.1335566516121896E-3</v>
      </c>
    </row>
    <row r="113" spans="1:8" x14ac:dyDescent="0.3">
      <c r="A113" s="2">
        <v>43264</v>
      </c>
      <c r="B113" s="1">
        <v>14001.2</v>
      </c>
      <c r="C113" s="1">
        <v>14074.9</v>
      </c>
      <c r="D113" s="1">
        <v>13950.15</v>
      </c>
      <c r="E113" s="1">
        <v>14034.15</v>
      </c>
      <c r="F113" s="1">
        <v>26890892</v>
      </c>
      <c r="G113" s="1">
        <v>2082.19</v>
      </c>
      <c r="H113" s="3">
        <f>IF(ISERR(LN(Table13936[[#This Row],[Close]]/E112)),"-",LN(Table13936[[#This Row],[Close]]/E112))</f>
        <v>1.2497473908951744E-2</v>
      </c>
    </row>
    <row r="114" spans="1:8" x14ac:dyDescent="0.3">
      <c r="A114" s="2">
        <v>43265</v>
      </c>
      <c r="B114" s="1">
        <v>13980.55</v>
      </c>
      <c r="C114" s="1">
        <v>13984.75</v>
      </c>
      <c r="D114" s="1">
        <v>13784.35</v>
      </c>
      <c r="E114" s="1">
        <v>13825.4</v>
      </c>
      <c r="F114" s="1">
        <v>31330506</v>
      </c>
      <c r="G114" s="1">
        <v>2230.71</v>
      </c>
      <c r="H114" s="3">
        <f>IF(ISERR(LN(Table13936[[#This Row],[Close]]/E113)),"-",LN(Table13936[[#This Row],[Close]]/E113))</f>
        <v>-1.4986165019253747E-2</v>
      </c>
    </row>
    <row r="115" spans="1:8" x14ac:dyDescent="0.3">
      <c r="A115" s="2">
        <v>43266</v>
      </c>
      <c r="B115" s="1">
        <v>13868.5</v>
      </c>
      <c r="C115" s="1">
        <v>14151.75</v>
      </c>
      <c r="D115" s="1">
        <v>13841.6</v>
      </c>
      <c r="E115" s="1">
        <v>14121.5</v>
      </c>
      <c r="F115" s="1">
        <v>45008343</v>
      </c>
      <c r="G115" s="1">
        <v>4108.1099999999997</v>
      </c>
      <c r="H115" s="3">
        <f>IF(ISERR(LN(Table13936[[#This Row],[Close]]/E114)),"-",LN(Table13936[[#This Row],[Close]]/E114))</f>
        <v>2.1190978635394004E-2</v>
      </c>
    </row>
    <row r="116" spans="1:8" x14ac:dyDescent="0.3">
      <c r="A116" s="2">
        <v>43269</v>
      </c>
      <c r="B116" s="1">
        <v>14223.35</v>
      </c>
      <c r="C116" s="1">
        <v>14223.35</v>
      </c>
      <c r="D116" s="1">
        <v>13995.9</v>
      </c>
      <c r="E116" s="1">
        <v>14024.2</v>
      </c>
      <c r="F116" s="1">
        <v>29064786</v>
      </c>
      <c r="G116" s="1">
        <v>2037.28</v>
      </c>
      <c r="H116" s="3">
        <f>IF(ISERR(LN(Table13936[[#This Row],[Close]]/E115)),"-",LN(Table13936[[#This Row],[Close]]/E115))</f>
        <v>-6.9140499338199851E-3</v>
      </c>
    </row>
    <row r="117" spans="1:8" x14ac:dyDescent="0.3">
      <c r="A117" s="2">
        <v>43270</v>
      </c>
      <c r="B117" s="1">
        <v>13987.6</v>
      </c>
      <c r="C117" s="1">
        <v>14028.7</v>
      </c>
      <c r="D117" s="1">
        <v>13835.7</v>
      </c>
      <c r="E117" s="1">
        <v>13849.45</v>
      </c>
      <c r="F117" s="1">
        <v>32753588</v>
      </c>
      <c r="G117" s="1">
        <v>1938.64</v>
      </c>
      <c r="H117" s="3">
        <f>IF(ISERR(LN(Table13936[[#This Row],[Close]]/E116)),"-",LN(Table13936[[#This Row],[Close]]/E116))</f>
        <v>-1.2538888130141455E-2</v>
      </c>
    </row>
    <row r="118" spans="1:8" x14ac:dyDescent="0.3">
      <c r="A118" s="2">
        <v>43271</v>
      </c>
      <c r="B118" s="1">
        <v>13900.85</v>
      </c>
      <c r="C118" s="1">
        <v>13914.95</v>
      </c>
      <c r="D118" s="1">
        <v>13782.15</v>
      </c>
      <c r="E118" s="1">
        <v>13810.9</v>
      </c>
      <c r="F118" s="1">
        <v>24277411</v>
      </c>
      <c r="G118" s="1">
        <v>1688.17</v>
      </c>
      <c r="H118" s="3">
        <f>IF(ISERR(LN(Table13936[[#This Row],[Close]]/E117)),"-",LN(Table13936[[#This Row],[Close]]/E117))</f>
        <v>-2.7873851892379511E-3</v>
      </c>
    </row>
    <row r="119" spans="1:8" x14ac:dyDescent="0.3">
      <c r="A119" s="2">
        <v>43272</v>
      </c>
      <c r="B119" s="1">
        <v>13856.1</v>
      </c>
      <c r="C119" s="1">
        <v>13882.4</v>
      </c>
      <c r="D119" s="1">
        <v>13751.6</v>
      </c>
      <c r="E119" s="1">
        <v>13771.7</v>
      </c>
      <c r="F119" s="1">
        <v>30152844</v>
      </c>
      <c r="G119" s="1">
        <v>1742.56</v>
      </c>
      <c r="H119" s="3">
        <f>IF(ISERR(LN(Table13936[[#This Row],[Close]]/E118)),"-",LN(Table13936[[#This Row],[Close]]/E118))</f>
        <v>-2.842373553739052E-3</v>
      </c>
    </row>
    <row r="120" spans="1:8" x14ac:dyDescent="0.3">
      <c r="A120" s="2">
        <v>43273</v>
      </c>
      <c r="B120" s="1">
        <v>13792.85</v>
      </c>
      <c r="C120" s="1">
        <v>13844</v>
      </c>
      <c r="D120" s="1">
        <v>13724.15</v>
      </c>
      <c r="E120" s="1">
        <v>13777.05</v>
      </c>
      <c r="F120" s="1">
        <v>17748643</v>
      </c>
      <c r="G120" s="1">
        <v>1378.81</v>
      </c>
      <c r="H120" s="3">
        <f>IF(ISERR(LN(Table13936[[#This Row],[Close]]/E119)),"-",LN(Table13936[[#This Row],[Close]]/E119))</f>
        <v>3.884023824858931E-4</v>
      </c>
    </row>
    <row r="121" spans="1:8" x14ac:dyDescent="0.3">
      <c r="A121" s="2">
        <v>43276</v>
      </c>
      <c r="B121" s="1">
        <v>13814</v>
      </c>
      <c r="C121" s="1">
        <v>13918.05</v>
      </c>
      <c r="D121" s="1">
        <v>13791</v>
      </c>
      <c r="E121" s="1">
        <v>13865.2</v>
      </c>
      <c r="F121" s="1">
        <v>18404657</v>
      </c>
      <c r="G121" s="1">
        <v>1565.3</v>
      </c>
      <c r="H121" s="3">
        <f>IF(ISERR(LN(Table13936[[#This Row],[Close]]/E120)),"-",LN(Table13936[[#This Row],[Close]]/E120))</f>
        <v>6.3779394813684989E-3</v>
      </c>
    </row>
    <row r="122" spans="1:8" x14ac:dyDescent="0.3">
      <c r="A122" s="2">
        <v>43277</v>
      </c>
      <c r="B122" s="1">
        <v>13862.7</v>
      </c>
      <c r="C122" s="1">
        <v>13981.15</v>
      </c>
      <c r="D122" s="1">
        <v>13848.8</v>
      </c>
      <c r="E122" s="1">
        <v>13943.5</v>
      </c>
      <c r="F122" s="1">
        <v>25183925</v>
      </c>
      <c r="G122" s="1">
        <v>1971.52</v>
      </c>
      <c r="H122" s="3">
        <f>IF(ISERR(LN(Table13936[[#This Row],[Close]]/E121)),"-",LN(Table13936[[#This Row],[Close]]/E121))</f>
        <v>5.6313460838567217E-3</v>
      </c>
    </row>
    <row r="123" spans="1:8" x14ac:dyDescent="0.3">
      <c r="A123" s="2">
        <v>43278</v>
      </c>
      <c r="B123" s="1">
        <v>14005.65</v>
      </c>
      <c r="C123" s="1">
        <v>14143.3</v>
      </c>
      <c r="D123" s="1">
        <v>13966.35</v>
      </c>
      <c r="E123" s="1">
        <v>14018.4</v>
      </c>
      <c r="F123" s="1">
        <v>29335023</v>
      </c>
      <c r="G123" s="1">
        <v>2375.36</v>
      </c>
      <c r="H123" s="3">
        <f>IF(ISERR(LN(Table13936[[#This Row],[Close]]/E122)),"-",LN(Table13936[[#This Row],[Close]]/E122))</f>
        <v>5.3573025538364016E-3</v>
      </c>
    </row>
    <row r="124" spans="1:8" x14ac:dyDescent="0.3">
      <c r="A124" s="2">
        <v>43279</v>
      </c>
      <c r="B124" s="1">
        <v>14070.9</v>
      </c>
      <c r="C124" s="1">
        <v>14139.65</v>
      </c>
      <c r="D124" s="1">
        <v>13853.1</v>
      </c>
      <c r="E124" s="1">
        <v>13873.8</v>
      </c>
      <c r="F124" s="1">
        <v>42213864</v>
      </c>
      <c r="G124" s="1">
        <v>3313.18</v>
      </c>
      <c r="H124" s="3">
        <f>IF(ISERR(LN(Table13936[[#This Row],[Close]]/E123)),"-",LN(Table13936[[#This Row],[Close]]/E123))</f>
        <v>-1.0368583006232335E-2</v>
      </c>
    </row>
    <row r="125" spans="1:8" x14ac:dyDescent="0.3">
      <c r="A125" s="2">
        <v>43280</v>
      </c>
      <c r="B125" s="1">
        <v>13959.15</v>
      </c>
      <c r="C125" s="1">
        <v>14020.75</v>
      </c>
      <c r="D125" s="1">
        <v>13858.7</v>
      </c>
      <c r="E125" s="1">
        <v>13989.5</v>
      </c>
      <c r="F125" s="1">
        <v>33055615</v>
      </c>
      <c r="G125" s="1">
        <v>2662.6</v>
      </c>
      <c r="H125" s="3">
        <f>IF(ISERR(LN(Table13936[[#This Row],[Close]]/E124)),"-",LN(Table13936[[#This Row],[Close]]/E124))</f>
        <v>8.304878818714655E-3</v>
      </c>
    </row>
    <row r="126" spans="1:8" x14ac:dyDescent="0.3">
      <c r="A126" s="2">
        <v>43283</v>
      </c>
      <c r="B126" s="1">
        <v>14024.6</v>
      </c>
      <c r="C126" s="1">
        <v>14086.8</v>
      </c>
      <c r="D126" s="1">
        <v>13977.9</v>
      </c>
      <c r="E126" s="1">
        <v>14072.3</v>
      </c>
      <c r="F126" s="1">
        <v>23453334</v>
      </c>
      <c r="G126" s="1">
        <v>1590.62</v>
      </c>
      <c r="H126" s="3">
        <f>IF(ISERR(LN(Table13936[[#This Row],[Close]]/E125)),"-",LN(Table13936[[#This Row],[Close]]/E125))</f>
        <v>5.9012779146682508E-3</v>
      </c>
    </row>
    <row r="127" spans="1:8" x14ac:dyDescent="0.3">
      <c r="A127" s="2">
        <v>43284</v>
      </c>
      <c r="B127" s="1">
        <v>14100.8</v>
      </c>
      <c r="C127" s="1">
        <v>14238.9</v>
      </c>
      <c r="D127" s="1">
        <v>14074.85</v>
      </c>
      <c r="E127" s="1">
        <v>14222.55</v>
      </c>
      <c r="F127" s="1">
        <v>24801569</v>
      </c>
      <c r="G127" s="1">
        <v>1926.6</v>
      </c>
      <c r="H127" s="3">
        <f>IF(ISERR(LN(Table13936[[#This Row],[Close]]/E126)),"-",LN(Table13936[[#This Row],[Close]]/E126))</f>
        <v>1.0620407053599944E-2</v>
      </c>
    </row>
    <row r="128" spans="1:8" x14ac:dyDescent="0.3">
      <c r="A128" s="2">
        <v>43285</v>
      </c>
      <c r="B128" s="1">
        <v>14243.8</v>
      </c>
      <c r="C128" s="1">
        <v>14243.95</v>
      </c>
      <c r="D128" s="1">
        <v>14099.25</v>
      </c>
      <c r="E128" s="1">
        <v>14126.15</v>
      </c>
      <c r="F128" s="1">
        <v>21290467</v>
      </c>
      <c r="G128" s="1">
        <v>1468.69</v>
      </c>
      <c r="H128" s="3">
        <f>IF(ISERR(LN(Table13936[[#This Row],[Close]]/E127)),"-",LN(Table13936[[#This Row],[Close]]/E127))</f>
        <v>-6.8010435452112777E-3</v>
      </c>
    </row>
    <row r="129" spans="1:8" x14ac:dyDescent="0.3">
      <c r="A129" s="2">
        <v>43286</v>
      </c>
      <c r="B129" s="1">
        <v>14180.3</v>
      </c>
      <c r="C129" s="1">
        <v>14184.45</v>
      </c>
      <c r="D129" s="1">
        <v>13898.9</v>
      </c>
      <c r="E129" s="1">
        <v>13970.5</v>
      </c>
      <c r="F129" s="1">
        <v>27464167</v>
      </c>
      <c r="G129" s="1">
        <v>2294.58</v>
      </c>
      <c r="H129" s="3">
        <f>IF(ISERR(LN(Table13936[[#This Row],[Close]]/E128)),"-",LN(Table13936[[#This Row],[Close]]/E128))</f>
        <v>-1.1079726038549792E-2</v>
      </c>
    </row>
    <row r="130" spans="1:8" x14ac:dyDescent="0.3">
      <c r="A130" s="2">
        <v>43287</v>
      </c>
      <c r="B130" s="1">
        <v>14008.15</v>
      </c>
      <c r="C130" s="1">
        <v>14063.25</v>
      </c>
      <c r="D130" s="1">
        <v>13925.55</v>
      </c>
      <c r="E130" s="1">
        <v>14015.9</v>
      </c>
      <c r="F130" s="1">
        <v>26441281</v>
      </c>
      <c r="G130" s="1">
        <v>2313.61</v>
      </c>
      <c r="H130" s="3">
        <f>IF(ISERR(LN(Table13936[[#This Row],[Close]]/E129)),"-",LN(Table13936[[#This Row],[Close]]/E129))</f>
        <v>3.2444358563257563E-3</v>
      </c>
    </row>
    <row r="131" spans="1:8" x14ac:dyDescent="0.3">
      <c r="A131" s="2">
        <v>43290</v>
      </c>
      <c r="B131" s="1">
        <v>14111.85</v>
      </c>
      <c r="C131" s="1">
        <v>14141.15</v>
      </c>
      <c r="D131" s="1">
        <v>13993.6</v>
      </c>
      <c r="E131" s="1">
        <v>14108.85</v>
      </c>
      <c r="F131" s="1">
        <v>23350288</v>
      </c>
      <c r="G131" s="1">
        <v>2269.13</v>
      </c>
      <c r="H131" s="3">
        <f>IF(ISERR(LN(Table13936[[#This Row],[Close]]/E130)),"-",LN(Table13936[[#This Row],[Close]]/E130))</f>
        <v>6.6098605973175196E-3</v>
      </c>
    </row>
    <row r="132" spans="1:8" x14ac:dyDescent="0.3">
      <c r="A132" s="2">
        <v>43291</v>
      </c>
      <c r="B132" s="1">
        <v>14275.1</v>
      </c>
      <c r="C132" s="1">
        <v>14299.5</v>
      </c>
      <c r="D132" s="1">
        <v>14174.6</v>
      </c>
      <c r="E132" s="1">
        <v>14222.75</v>
      </c>
      <c r="F132" s="1">
        <v>33207897</v>
      </c>
      <c r="G132" s="1">
        <v>2724.75</v>
      </c>
      <c r="H132" s="3">
        <f>IF(ISERR(LN(Table13936[[#This Row],[Close]]/E131)),"-",LN(Table13936[[#This Row],[Close]]/E131))</f>
        <v>8.0405352071571991E-3</v>
      </c>
    </row>
    <row r="133" spans="1:8" x14ac:dyDescent="0.3">
      <c r="A133" s="2">
        <v>43292</v>
      </c>
      <c r="B133" s="1">
        <v>14352.15</v>
      </c>
      <c r="C133" s="1">
        <v>14629.5</v>
      </c>
      <c r="D133" s="1">
        <v>14337.55</v>
      </c>
      <c r="E133" s="1">
        <v>14536.45</v>
      </c>
      <c r="F133" s="1">
        <v>56831080</v>
      </c>
      <c r="G133" s="1">
        <v>6990.42</v>
      </c>
      <c r="H133" s="3">
        <f>IF(ISERR(LN(Table13936[[#This Row],[Close]]/E132)),"-",LN(Table13936[[#This Row],[Close]]/E132))</f>
        <v>2.1816492967285429E-2</v>
      </c>
    </row>
    <row r="134" spans="1:8" x14ac:dyDescent="0.3">
      <c r="A134" s="2">
        <v>43293</v>
      </c>
      <c r="B134" s="1">
        <v>14611.45</v>
      </c>
      <c r="C134" s="1">
        <v>14627.8</v>
      </c>
      <c r="D134" s="1">
        <v>14437.65</v>
      </c>
      <c r="E134" s="1">
        <v>14515.65</v>
      </c>
      <c r="F134" s="1">
        <v>36396847</v>
      </c>
      <c r="G134" s="1">
        <v>3568.53</v>
      </c>
      <c r="H134" s="3">
        <f>IF(ISERR(LN(Table13936[[#This Row],[Close]]/E133)),"-",LN(Table13936[[#This Row],[Close]]/E133))</f>
        <v>-1.4319105024401975E-3</v>
      </c>
    </row>
    <row r="135" spans="1:8" x14ac:dyDescent="0.3">
      <c r="A135" s="2">
        <v>43294</v>
      </c>
      <c r="B135" s="1">
        <v>14559.15</v>
      </c>
      <c r="C135" s="1">
        <v>14654.55</v>
      </c>
      <c r="D135" s="1">
        <v>14462.95</v>
      </c>
      <c r="E135" s="1">
        <v>14534.9</v>
      </c>
      <c r="F135" s="1">
        <v>42977674</v>
      </c>
      <c r="G135" s="1">
        <v>3651.62</v>
      </c>
      <c r="H135" s="3">
        <f>IF(ISERR(LN(Table13936[[#This Row],[Close]]/E134)),"-",LN(Table13936[[#This Row],[Close]]/E134))</f>
        <v>1.3252763075047506E-3</v>
      </c>
    </row>
    <row r="136" spans="1:8" x14ac:dyDescent="0.3">
      <c r="A136" s="2">
        <v>43297</v>
      </c>
      <c r="B136" s="1">
        <v>14554.25</v>
      </c>
      <c r="C136" s="1">
        <v>14776</v>
      </c>
      <c r="D136" s="1">
        <v>14443</v>
      </c>
      <c r="E136" s="1">
        <v>14617.05</v>
      </c>
      <c r="F136" s="1">
        <v>36466840</v>
      </c>
      <c r="G136" s="1">
        <v>3748.47</v>
      </c>
      <c r="H136" s="3">
        <f>IF(ISERR(LN(Table13936[[#This Row],[Close]]/E135)),"-",LN(Table13936[[#This Row],[Close]]/E135))</f>
        <v>5.6360015336503659E-3</v>
      </c>
    </row>
    <row r="137" spans="1:8" x14ac:dyDescent="0.3">
      <c r="A137" s="2">
        <v>43298</v>
      </c>
      <c r="B137" s="1">
        <v>14609.55</v>
      </c>
      <c r="C137" s="1">
        <v>14709.6</v>
      </c>
      <c r="D137" s="1">
        <v>14539.6</v>
      </c>
      <c r="E137" s="1">
        <v>14618.25</v>
      </c>
      <c r="F137" s="1">
        <v>26569892</v>
      </c>
      <c r="G137" s="1">
        <v>2309.0300000000002</v>
      </c>
      <c r="H137" s="3">
        <f>IF(ISERR(LN(Table13936[[#This Row],[Close]]/E136)),"-",LN(Table13936[[#This Row],[Close]]/E136))</f>
        <v>8.209253886056698E-5</v>
      </c>
    </row>
    <row r="138" spans="1:8" x14ac:dyDescent="0.3">
      <c r="A138" s="2">
        <v>43299</v>
      </c>
      <c r="B138" s="1">
        <v>14695.65</v>
      </c>
      <c r="C138" s="1">
        <v>14762.3</v>
      </c>
      <c r="D138" s="1">
        <v>14568.55</v>
      </c>
      <c r="E138" s="1">
        <v>14631.65</v>
      </c>
      <c r="F138" s="1">
        <v>22265892</v>
      </c>
      <c r="G138" s="1">
        <v>1848.33</v>
      </c>
      <c r="H138" s="3">
        <f>IF(ISERR(LN(Table13936[[#This Row],[Close]]/E137)),"-",LN(Table13936[[#This Row],[Close]]/E137))</f>
        <v>9.1624251279100546E-4</v>
      </c>
    </row>
    <row r="139" spans="1:8" x14ac:dyDescent="0.3">
      <c r="A139" s="2">
        <v>43300</v>
      </c>
      <c r="B139" s="1">
        <v>14638.1</v>
      </c>
      <c r="C139" s="1">
        <v>14693.45</v>
      </c>
      <c r="D139" s="1">
        <v>14420</v>
      </c>
      <c r="E139" s="1">
        <v>14489.85</v>
      </c>
      <c r="F139" s="1">
        <v>29547548</v>
      </c>
      <c r="G139" s="1">
        <v>2477.3000000000002</v>
      </c>
      <c r="H139" s="3">
        <f>IF(ISERR(LN(Table13936[[#This Row],[Close]]/E138)),"-",LN(Table13936[[#This Row],[Close]]/E138))</f>
        <v>-9.7385863153782396E-3</v>
      </c>
    </row>
    <row r="140" spans="1:8" x14ac:dyDescent="0.3">
      <c r="A140" s="2">
        <v>43301</v>
      </c>
      <c r="B140" s="1">
        <v>14541.35</v>
      </c>
      <c r="C140" s="1">
        <v>14771.05</v>
      </c>
      <c r="D140" s="1">
        <v>14518.5</v>
      </c>
      <c r="E140" s="1">
        <v>14701.4</v>
      </c>
      <c r="F140" s="1">
        <v>37513621</v>
      </c>
      <c r="G140" s="1">
        <v>2593.2800000000002</v>
      </c>
      <c r="H140" s="3">
        <f>IF(ISERR(LN(Table13936[[#This Row],[Close]]/E139)),"-",LN(Table13936[[#This Row],[Close]]/E139))</f>
        <v>1.4494323032933826E-2</v>
      </c>
    </row>
    <row r="141" spans="1:8" x14ac:dyDescent="0.3">
      <c r="A141" s="2">
        <v>43304</v>
      </c>
      <c r="B141" s="1">
        <v>14726.7</v>
      </c>
      <c r="C141" s="1">
        <v>14726.7</v>
      </c>
      <c r="D141" s="1">
        <v>14571.6</v>
      </c>
      <c r="E141" s="1">
        <v>14683.2</v>
      </c>
      <c r="F141" s="1">
        <v>33488923</v>
      </c>
      <c r="G141" s="1">
        <v>2048.31</v>
      </c>
      <c r="H141" s="3">
        <f>IF(ISERR(LN(Table13936[[#This Row],[Close]]/E140)),"-",LN(Table13936[[#This Row],[Close]]/E140))</f>
        <v>-1.2387442624575411E-3</v>
      </c>
    </row>
    <row r="142" spans="1:8" x14ac:dyDescent="0.3">
      <c r="A142" s="2">
        <v>43305</v>
      </c>
      <c r="B142" s="1">
        <v>14768.85</v>
      </c>
      <c r="C142" s="1">
        <v>14768.9</v>
      </c>
      <c r="D142" s="1">
        <v>14620.95</v>
      </c>
      <c r="E142" s="1">
        <v>14663.9</v>
      </c>
      <c r="F142" s="1">
        <v>22853710</v>
      </c>
      <c r="G142" s="1">
        <v>1737.72</v>
      </c>
      <c r="H142" s="3">
        <f>IF(ISERR(LN(Table13936[[#This Row],[Close]]/E141)),"-",LN(Table13936[[#This Row],[Close]]/E141))</f>
        <v>-1.3152919901732532E-3</v>
      </c>
    </row>
    <row r="143" spans="1:8" x14ac:dyDescent="0.3">
      <c r="A143" s="2">
        <v>43306</v>
      </c>
      <c r="B143" s="1">
        <v>14697.85</v>
      </c>
      <c r="C143" s="1">
        <v>14697.85</v>
      </c>
      <c r="D143" s="1">
        <v>14539.25</v>
      </c>
      <c r="E143" s="1">
        <v>14575.35</v>
      </c>
      <c r="F143" s="1">
        <v>27876290</v>
      </c>
      <c r="G143" s="1">
        <v>2341.0100000000002</v>
      </c>
      <c r="H143" s="3">
        <f>IF(ISERR(LN(Table13936[[#This Row],[Close]]/E142)),"-",LN(Table13936[[#This Row],[Close]]/E142))</f>
        <v>-6.0569454220802234E-3</v>
      </c>
    </row>
    <row r="144" spans="1:8" x14ac:dyDescent="0.3">
      <c r="A144" s="2">
        <v>43307</v>
      </c>
      <c r="B144" s="1">
        <v>14510.6</v>
      </c>
      <c r="C144" s="1">
        <v>14559.5</v>
      </c>
      <c r="D144" s="1">
        <v>14423.75</v>
      </c>
      <c r="E144" s="1">
        <v>14468.1</v>
      </c>
      <c r="F144" s="1">
        <v>49322705</v>
      </c>
      <c r="G144" s="1">
        <v>2954.46</v>
      </c>
      <c r="H144" s="3">
        <f>IF(ISERR(LN(Table13936[[#This Row],[Close]]/E143)),"-",LN(Table13936[[#This Row],[Close]]/E143))</f>
        <v>-7.3855197990294972E-3</v>
      </c>
    </row>
    <row r="145" spans="1:8" x14ac:dyDescent="0.3">
      <c r="A145" s="2">
        <v>43308</v>
      </c>
      <c r="B145" s="1">
        <v>14476.45</v>
      </c>
      <c r="C145" s="1">
        <v>14553.8</v>
      </c>
      <c r="D145" s="1">
        <v>14450.15</v>
      </c>
      <c r="E145" s="1">
        <v>14517.9</v>
      </c>
      <c r="F145" s="1">
        <v>23611574</v>
      </c>
      <c r="G145" s="1">
        <v>1725.13</v>
      </c>
      <c r="H145" s="3">
        <f>IF(ISERR(LN(Table13936[[#This Row],[Close]]/E144)),"-",LN(Table13936[[#This Row],[Close]]/E144))</f>
        <v>3.4361449664957748E-3</v>
      </c>
    </row>
    <row r="146" spans="1:8" x14ac:dyDescent="0.3">
      <c r="A146" s="2">
        <v>43311</v>
      </c>
      <c r="B146" s="1">
        <v>14538.9</v>
      </c>
      <c r="C146" s="1">
        <v>14561.05</v>
      </c>
      <c r="D146" s="1">
        <v>14391.15</v>
      </c>
      <c r="E146" s="1">
        <v>14420.55</v>
      </c>
      <c r="F146" s="1">
        <v>27095207</v>
      </c>
      <c r="G146" s="1">
        <v>1756.96</v>
      </c>
      <c r="H146" s="3">
        <f>IF(ISERR(LN(Table13936[[#This Row],[Close]]/E145)),"-",LN(Table13936[[#This Row],[Close]]/E145))</f>
        <v>-6.7280982382085077E-3</v>
      </c>
    </row>
    <row r="147" spans="1:8" x14ac:dyDescent="0.3">
      <c r="A147" s="2">
        <v>43312</v>
      </c>
      <c r="B147" s="1">
        <v>14432.6</v>
      </c>
      <c r="C147" s="1">
        <v>14617.75</v>
      </c>
      <c r="D147" s="1">
        <v>14386.8</v>
      </c>
      <c r="E147" s="1">
        <v>14587.8</v>
      </c>
      <c r="F147" s="1">
        <v>27251977</v>
      </c>
      <c r="G147" s="1">
        <v>2225.0100000000002</v>
      </c>
      <c r="H147" s="3">
        <f>IF(ISERR(LN(Table13936[[#This Row],[Close]]/E146)),"-",LN(Table13936[[#This Row],[Close]]/E146))</f>
        <v>1.1531290354289561E-2</v>
      </c>
    </row>
    <row r="148" spans="1:8" x14ac:dyDescent="0.3">
      <c r="A148" s="2">
        <v>43313</v>
      </c>
      <c r="B148" s="1">
        <v>14618.65</v>
      </c>
      <c r="C148" s="1">
        <v>14690.6</v>
      </c>
      <c r="D148" s="1">
        <v>14586.55</v>
      </c>
      <c r="E148" s="1">
        <v>14679.35</v>
      </c>
      <c r="F148" s="1">
        <v>19238886</v>
      </c>
      <c r="G148" s="1">
        <v>1587.76</v>
      </c>
      <c r="H148" s="3">
        <f>IF(ISERR(LN(Table13936[[#This Row],[Close]]/E147)),"-",LN(Table13936[[#This Row],[Close]]/E147))</f>
        <v>6.2561813230124037E-3</v>
      </c>
    </row>
    <row r="149" spans="1:8" x14ac:dyDescent="0.3">
      <c r="A149" s="2">
        <v>43314</v>
      </c>
      <c r="B149" s="1">
        <v>14689.1</v>
      </c>
      <c r="C149" s="1">
        <v>14739.8</v>
      </c>
      <c r="D149" s="1">
        <v>14541.35</v>
      </c>
      <c r="E149" s="1">
        <v>14552.6</v>
      </c>
      <c r="F149" s="1">
        <v>18037721</v>
      </c>
      <c r="G149" s="1">
        <v>1376.21</v>
      </c>
      <c r="H149" s="3">
        <f>IF(ISERR(LN(Table13936[[#This Row],[Close]]/E148)),"-",LN(Table13936[[#This Row],[Close]]/E148))</f>
        <v>-8.6720724652399449E-3</v>
      </c>
    </row>
    <row r="150" spans="1:8" x14ac:dyDescent="0.3">
      <c r="A150" s="2">
        <v>43315</v>
      </c>
      <c r="B150" s="1">
        <v>14632.35</v>
      </c>
      <c r="C150" s="1">
        <v>14663.6</v>
      </c>
      <c r="D150" s="1">
        <v>14588.95</v>
      </c>
      <c r="E150" s="1">
        <v>14649.05</v>
      </c>
      <c r="F150" s="1">
        <v>18568390</v>
      </c>
      <c r="G150" s="1">
        <v>1232.93</v>
      </c>
      <c r="H150" s="3">
        <f>IF(ISERR(LN(Table13936[[#This Row],[Close]]/E149)),"-",LN(Table13936[[#This Row],[Close]]/E149))</f>
        <v>6.6058151323963562E-3</v>
      </c>
    </row>
    <row r="151" spans="1:8" x14ac:dyDescent="0.3">
      <c r="A151" s="2">
        <v>43318</v>
      </c>
      <c r="B151" s="1">
        <v>14694.7</v>
      </c>
      <c r="C151" s="1">
        <v>14731.1</v>
      </c>
      <c r="D151" s="1">
        <v>14572.9</v>
      </c>
      <c r="E151" s="1">
        <v>14605.55</v>
      </c>
      <c r="F151" s="1">
        <v>14956902</v>
      </c>
      <c r="G151" s="1">
        <v>1234.73</v>
      </c>
      <c r="H151" s="3">
        <f>IF(ISERR(LN(Table13936[[#This Row],[Close]]/E150)),"-",LN(Table13936[[#This Row],[Close]]/E150))</f>
        <v>-2.9738934772411034E-3</v>
      </c>
    </row>
    <row r="152" spans="1:8" x14ac:dyDescent="0.3">
      <c r="A152" s="2">
        <v>43319</v>
      </c>
      <c r="B152" s="1">
        <v>14660.1</v>
      </c>
      <c r="C152" s="1">
        <v>14688.1</v>
      </c>
      <c r="D152" s="1">
        <v>14588.55</v>
      </c>
      <c r="E152" s="1">
        <v>14613.75</v>
      </c>
      <c r="F152" s="1">
        <v>18375389</v>
      </c>
      <c r="G152" s="1">
        <v>1382.92</v>
      </c>
      <c r="H152" s="3">
        <f>IF(ISERR(LN(Table13936[[#This Row],[Close]]/E151)),"-",LN(Table13936[[#This Row],[Close]]/E151))</f>
        <v>5.6127287205847982E-4</v>
      </c>
    </row>
    <row r="153" spans="1:8" x14ac:dyDescent="0.3">
      <c r="A153" s="2">
        <v>43320</v>
      </c>
      <c r="B153" s="1">
        <v>14650.6</v>
      </c>
      <c r="C153" s="1">
        <v>14663.05</v>
      </c>
      <c r="D153" s="1">
        <v>14534.6</v>
      </c>
      <c r="E153" s="1">
        <v>14608.2</v>
      </c>
      <c r="F153" s="1">
        <v>19261664</v>
      </c>
      <c r="G153" s="1">
        <v>1237.29</v>
      </c>
      <c r="H153" s="3">
        <f>IF(ISERR(LN(Table13936[[#This Row],[Close]]/E152)),"-",LN(Table13936[[#This Row],[Close]]/E152))</f>
        <v>-3.7985145185260422E-4</v>
      </c>
    </row>
    <row r="154" spans="1:8" x14ac:dyDescent="0.3">
      <c r="A154" s="2">
        <v>43321</v>
      </c>
      <c r="B154" s="1">
        <v>14660.55</v>
      </c>
      <c r="C154" s="1">
        <v>14662.45</v>
      </c>
      <c r="D154" s="1">
        <v>14588.95</v>
      </c>
      <c r="E154" s="1">
        <v>14603.35</v>
      </c>
      <c r="F154" s="1">
        <v>19685828</v>
      </c>
      <c r="G154" s="1">
        <v>1439.49</v>
      </c>
      <c r="H154" s="3">
        <f>IF(ISERR(LN(Table13936[[#This Row],[Close]]/E153)),"-",LN(Table13936[[#This Row],[Close]]/E153))</f>
        <v>-3.3206043805036591E-4</v>
      </c>
    </row>
    <row r="155" spans="1:8" x14ac:dyDescent="0.3">
      <c r="A155" s="2">
        <v>43322</v>
      </c>
      <c r="B155" s="1">
        <v>14661.9</v>
      </c>
      <c r="C155" s="1">
        <v>14702.15</v>
      </c>
      <c r="D155" s="1">
        <v>14568.3</v>
      </c>
      <c r="E155" s="1">
        <v>14679.25</v>
      </c>
      <c r="F155" s="1">
        <v>18078155</v>
      </c>
      <c r="G155" s="1">
        <v>1548.04</v>
      </c>
      <c r="H155" s="3">
        <f>IF(ISERR(LN(Table13936[[#This Row],[Close]]/E154)),"-",LN(Table13936[[#This Row],[Close]]/E154))</f>
        <v>5.1839775139904069E-3</v>
      </c>
    </row>
    <row r="156" spans="1:8" x14ac:dyDescent="0.3">
      <c r="A156" s="2">
        <v>43325</v>
      </c>
      <c r="B156" s="1">
        <v>14697.7</v>
      </c>
      <c r="C156" s="1">
        <v>14902.4</v>
      </c>
      <c r="D156" s="1">
        <v>14683</v>
      </c>
      <c r="E156" s="1">
        <v>14880.25</v>
      </c>
      <c r="F156" s="1">
        <v>26331697</v>
      </c>
      <c r="G156" s="1">
        <v>2430.21</v>
      </c>
      <c r="H156" s="3">
        <f>IF(ISERR(LN(Table13936[[#This Row],[Close]]/E155)),"-",LN(Table13936[[#This Row],[Close]]/E155))</f>
        <v>1.3599898376099009E-2</v>
      </c>
    </row>
    <row r="157" spans="1:8" x14ac:dyDescent="0.3">
      <c r="A157" s="2">
        <v>43326</v>
      </c>
      <c r="B157" s="1">
        <v>14927.4</v>
      </c>
      <c r="C157" s="1">
        <v>15090.9</v>
      </c>
      <c r="D157" s="1">
        <v>14872.95</v>
      </c>
      <c r="E157" s="1">
        <v>15009.25</v>
      </c>
      <c r="F157" s="1">
        <v>25441762</v>
      </c>
      <c r="G157" s="1">
        <v>2272.4699999999998</v>
      </c>
      <c r="H157" s="3">
        <f>IF(ISERR(LN(Table13936[[#This Row],[Close]]/E156)),"-",LN(Table13936[[#This Row],[Close]]/E156))</f>
        <v>8.6318473690417449E-3</v>
      </c>
    </row>
    <row r="158" spans="1:8" x14ac:dyDescent="0.3">
      <c r="A158" s="2">
        <v>43328</v>
      </c>
      <c r="B158" s="1">
        <v>15021.95</v>
      </c>
      <c r="C158" s="1">
        <v>15122.65</v>
      </c>
      <c r="D158" s="1">
        <v>15017.25</v>
      </c>
      <c r="E158" s="1">
        <v>15044.35</v>
      </c>
      <c r="F158" s="1">
        <v>24780738</v>
      </c>
      <c r="G158" s="1">
        <v>2076.4899999999998</v>
      </c>
      <c r="H158" s="3">
        <f>IF(ISERR(LN(Table13936[[#This Row],[Close]]/E157)),"-",LN(Table13936[[#This Row],[Close]]/E157))</f>
        <v>2.3358277184141055E-3</v>
      </c>
    </row>
    <row r="159" spans="1:8" x14ac:dyDescent="0.3">
      <c r="A159" s="2">
        <v>43329</v>
      </c>
      <c r="B159" s="1">
        <v>15059.95</v>
      </c>
      <c r="C159" s="1">
        <v>15143.35</v>
      </c>
      <c r="D159" s="1">
        <v>14982.35</v>
      </c>
      <c r="E159" s="1">
        <v>15126.4</v>
      </c>
      <c r="F159" s="1">
        <v>20667279</v>
      </c>
      <c r="G159" s="1">
        <v>1560.31</v>
      </c>
      <c r="H159" s="3">
        <f>IF(ISERR(LN(Table13936[[#This Row],[Close]]/E158)),"-",LN(Table13936[[#This Row],[Close]]/E158))</f>
        <v>5.4390561902460232E-3</v>
      </c>
    </row>
    <row r="160" spans="1:8" x14ac:dyDescent="0.3">
      <c r="A160" s="2">
        <v>43332</v>
      </c>
      <c r="B160" s="1">
        <v>15033.65</v>
      </c>
      <c r="C160" s="1">
        <v>15054.1</v>
      </c>
      <c r="D160" s="1">
        <v>14946.55</v>
      </c>
      <c r="E160" s="1">
        <v>14996.1</v>
      </c>
      <c r="F160" s="1">
        <v>24589958</v>
      </c>
      <c r="G160" s="1">
        <v>2171.6799999999998</v>
      </c>
      <c r="H160" s="3">
        <f>IF(ISERR(LN(Table13936[[#This Row],[Close]]/E159)),"-",LN(Table13936[[#This Row],[Close]]/E159))</f>
        <v>-8.6513943204298473E-3</v>
      </c>
    </row>
    <row r="161" spans="1:8" x14ac:dyDescent="0.3">
      <c r="A161" s="2">
        <v>43333</v>
      </c>
      <c r="B161" s="1">
        <v>15072.45</v>
      </c>
      <c r="C161" s="1">
        <v>15183.25</v>
      </c>
      <c r="D161" s="1">
        <v>15041.85</v>
      </c>
      <c r="E161" s="1">
        <v>15134.65</v>
      </c>
      <c r="F161" s="1">
        <v>33908364</v>
      </c>
      <c r="G161" s="1">
        <v>2518.6</v>
      </c>
      <c r="H161" s="3">
        <f>IF(ISERR(LN(Table13936[[#This Row],[Close]]/E160)),"-",LN(Table13936[[#This Row],[Close]]/E160))</f>
        <v>9.196649703464831E-3</v>
      </c>
    </row>
    <row r="162" spans="1:8" x14ac:dyDescent="0.3">
      <c r="A162" s="2">
        <v>43335</v>
      </c>
      <c r="B162" s="1">
        <v>15195</v>
      </c>
      <c r="C162" s="1">
        <v>15361.4</v>
      </c>
      <c r="D162" s="1">
        <v>15185.25</v>
      </c>
      <c r="E162" s="1">
        <v>15321.95</v>
      </c>
      <c r="F162" s="1">
        <v>31146819</v>
      </c>
      <c r="G162" s="1">
        <v>2699.69</v>
      </c>
      <c r="H162" s="3">
        <f>IF(ISERR(LN(Table13936[[#This Row],[Close]]/E161)),"-",LN(Table13936[[#This Row],[Close]]/E161))</f>
        <v>1.2299623807933693E-2</v>
      </c>
    </row>
    <row r="163" spans="1:8" x14ac:dyDescent="0.3">
      <c r="A163" s="2">
        <v>43336</v>
      </c>
      <c r="B163" s="1">
        <v>15337.9</v>
      </c>
      <c r="C163" s="1">
        <v>15410.2</v>
      </c>
      <c r="D163" s="1">
        <v>15239.35</v>
      </c>
      <c r="E163" s="1">
        <v>15260.05</v>
      </c>
      <c r="F163" s="1">
        <v>25436831</v>
      </c>
      <c r="G163" s="1">
        <v>1823.64</v>
      </c>
      <c r="H163" s="3">
        <f>IF(ISERR(LN(Table13936[[#This Row],[Close]]/E162)),"-",LN(Table13936[[#This Row],[Close]]/E162))</f>
        <v>-4.0481384168319368E-3</v>
      </c>
    </row>
    <row r="164" spans="1:8" x14ac:dyDescent="0.3">
      <c r="A164" s="2">
        <v>43339</v>
      </c>
      <c r="B164" s="1">
        <v>15285.1</v>
      </c>
      <c r="C164" s="1">
        <v>15539.65</v>
      </c>
      <c r="D164" s="1">
        <v>15274.35</v>
      </c>
      <c r="E164" s="1">
        <v>15514.95</v>
      </c>
      <c r="F164" s="1">
        <v>20065648</v>
      </c>
      <c r="G164" s="1">
        <v>1619.87</v>
      </c>
      <c r="H164" s="3">
        <f>IF(ISERR(LN(Table13936[[#This Row],[Close]]/E163)),"-",LN(Table13936[[#This Row],[Close]]/E163))</f>
        <v>1.6565772816512371E-2</v>
      </c>
    </row>
    <row r="165" spans="1:8" x14ac:dyDescent="0.3">
      <c r="A165" s="2">
        <v>43340</v>
      </c>
      <c r="B165" s="1">
        <v>15546.5</v>
      </c>
      <c r="C165" s="1">
        <v>15641.4</v>
      </c>
      <c r="D165" s="1">
        <v>15528.4</v>
      </c>
      <c r="E165" s="1">
        <v>15583.05</v>
      </c>
      <c r="F165" s="1">
        <v>19466343</v>
      </c>
      <c r="G165" s="1">
        <v>1673.87</v>
      </c>
      <c r="H165" s="3">
        <f>IF(ISERR(LN(Table13936[[#This Row],[Close]]/E164)),"-",LN(Table13936[[#This Row],[Close]]/E164))</f>
        <v>4.379709875683948E-3</v>
      </c>
    </row>
    <row r="166" spans="1:8" x14ac:dyDescent="0.3">
      <c r="A166" s="2">
        <v>43341</v>
      </c>
      <c r="B166" s="1">
        <v>15617</v>
      </c>
      <c r="C166" s="1">
        <v>15621.9</v>
      </c>
      <c r="D166" s="1">
        <v>15439.45</v>
      </c>
      <c r="E166" s="1">
        <v>15524.95</v>
      </c>
      <c r="F166" s="1">
        <v>17453665</v>
      </c>
      <c r="G166" s="1">
        <v>1547.25</v>
      </c>
      <c r="H166" s="3">
        <f>IF(ISERR(LN(Table13936[[#This Row],[Close]]/E165)),"-",LN(Table13936[[#This Row],[Close]]/E165))</f>
        <v>-3.7353778806731323E-3</v>
      </c>
    </row>
    <row r="167" spans="1:8" x14ac:dyDescent="0.3">
      <c r="A167" s="2">
        <v>43342</v>
      </c>
      <c r="B167" s="1">
        <v>15519.6</v>
      </c>
      <c r="C167" s="1">
        <v>15576.65</v>
      </c>
      <c r="D167" s="1">
        <v>15428.1</v>
      </c>
      <c r="E167" s="1">
        <v>15529.85</v>
      </c>
      <c r="F167" s="1">
        <v>46739804</v>
      </c>
      <c r="G167" s="1">
        <v>2877.12</v>
      </c>
      <c r="H167" s="3">
        <f>IF(ISERR(LN(Table13936[[#This Row],[Close]]/E166)),"-",LN(Table13936[[#This Row],[Close]]/E166))</f>
        <v>3.1557118646152456E-4</v>
      </c>
    </row>
    <row r="168" spans="1:8" x14ac:dyDescent="0.3">
      <c r="A168" s="2">
        <v>43343</v>
      </c>
      <c r="B168" s="1">
        <v>15575.95</v>
      </c>
      <c r="C168" s="1">
        <v>15833.65</v>
      </c>
      <c r="D168" s="1">
        <v>15567.5</v>
      </c>
      <c r="E168" s="1">
        <v>15811.4</v>
      </c>
      <c r="F168" s="1">
        <v>36217077</v>
      </c>
      <c r="G168" s="1">
        <v>3125.57</v>
      </c>
      <c r="H168" s="3">
        <f>IF(ISERR(LN(Table13936[[#This Row],[Close]]/E167)),"-",LN(Table13936[[#This Row],[Close]]/E167))</f>
        <v>1.7967220461674111E-2</v>
      </c>
    </row>
    <row r="169" spans="1:8" x14ac:dyDescent="0.3">
      <c r="A169" s="2">
        <v>43346</v>
      </c>
      <c r="B169" s="1">
        <v>16013.05</v>
      </c>
      <c r="C169" s="1">
        <v>16048.25</v>
      </c>
      <c r="D169" s="1">
        <v>15703</v>
      </c>
      <c r="E169" s="1">
        <v>15724.7</v>
      </c>
      <c r="F169" s="1">
        <v>49869686</v>
      </c>
      <c r="G169" s="1">
        <v>3264.48</v>
      </c>
      <c r="H169" s="3">
        <f>IF(ISERR(LN(Table13936[[#This Row],[Close]]/E168)),"-",LN(Table13936[[#This Row],[Close]]/E168))</f>
        <v>-5.4984743474877805E-3</v>
      </c>
    </row>
    <row r="170" spans="1:8" x14ac:dyDescent="0.3">
      <c r="A170" s="2">
        <v>43347</v>
      </c>
      <c r="B170" s="1">
        <v>15799.35</v>
      </c>
      <c r="C170" s="1">
        <v>16094.05</v>
      </c>
      <c r="D170" s="1">
        <v>15783.55</v>
      </c>
      <c r="E170" s="1">
        <v>16048.7</v>
      </c>
      <c r="F170" s="1">
        <v>45117210</v>
      </c>
      <c r="G170" s="1">
        <v>3577.66</v>
      </c>
      <c r="H170" s="3">
        <f>IF(ISERR(LN(Table13936[[#This Row],[Close]]/E169)),"-",LN(Table13936[[#This Row],[Close]]/E169))</f>
        <v>2.0395124907777045E-2</v>
      </c>
    </row>
    <row r="171" spans="1:8" x14ac:dyDescent="0.3">
      <c r="A171" s="2">
        <v>43348</v>
      </c>
      <c r="B171" s="1">
        <v>16088.7</v>
      </c>
      <c r="C171" s="1">
        <v>16124.6</v>
      </c>
      <c r="D171" s="1">
        <v>15976.45</v>
      </c>
      <c r="E171" s="1">
        <v>16039.9</v>
      </c>
      <c r="F171" s="1">
        <v>38993047</v>
      </c>
      <c r="G171" s="1">
        <v>2663.08</v>
      </c>
      <c r="H171" s="3">
        <f>IF(ISERR(LN(Table13936[[#This Row],[Close]]/E170)),"-",LN(Table13936[[#This Row],[Close]]/E170))</f>
        <v>-5.4848140589561722E-4</v>
      </c>
    </row>
    <row r="172" spans="1:8" x14ac:dyDescent="0.3">
      <c r="A172" s="2">
        <v>43349</v>
      </c>
      <c r="B172" s="1">
        <v>16047.95</v>
      </c>
      <c r="C172" s="1">
        <v>16121.5</v>
      </c>
      <c r="D172" s="1">
        <v>15932.65</v>
      </c>
      <c r="E172" s="1">
        <v>16081.65</v>
      </c>
      <c r="F172" s="1">
        <v>32781089</v>
      </c>
      <c r="G172" s="1">
        <v>2324.7800000000002</v>
      </c>
      <c r="H172" s="3">
        <f>IF(ISERR(LN(Table13936[[#This Row],[Close]]/E171)),"-",LN(Table13936[[#This Row],[Close]]/E171))</f>
        <v>2.5995024219044884E-3</v>
      </c>
    </row>
    <row r="173" spans="1:8" x14ac:dyDescent="0.3">
      <c r="A173" s="2">
        <v>43350</v>
      </c>
      <c r="B173" s="1">
        <v>16126.25</v>
      </c>
      <c r="C173" s="1">
        <v>16130.6</v>
      </c>
      <c r="D173" s="1">
        <v>15975</v>
      </c>
      <c r="E173" s="1">
        <v>16104.75</v>
      </c>
      <c r="F173" s="1">
        <v>29097046</v>
      </c>
      <c r="G173" s="1">
        <v>1867.34</v>
      </c>
      <c r="H173" s="3">
        <f>IF(ISERR(LN(Table13936[[#This Row],[Close]]/E172)),"-",LN(Table13936[[#This Row],[Close]]/E172))</f>
        <v>1.4353891063404109E-3</v>
      </c>
    </row>
    <row r="174" spans="1:8" x14ac:dyDescent="0.3">
      <c r="A174" s="2">
        <v>43353</v>
      </c>
      <c r="B174" s="1">
        <v>16150.65</v>
      </c>
      <c r="C174" s="1">
        <v>16229.85</v>
      </c>
      <c r="D174" s="1">
        <v>16085.5</v>
      </c>
      <c r="E174" s="1">
        <v>16105.3</v>
      </c>
      <c r="F174" s="1">
        <v>29956602</v>
      </c>
      <c r="G174" s="1">
        <v>2024.75</v>
      </c>
      <c r="H174" s="3">
        <f>IF(ISERR(LN(Table13936[[#This Row],[Close]]/E173)),"-",LN(Table13936[[#This Row],[Close]]/E173))</f>
        <v>3.4150831808813184E-5</v>
      </c>
    </row>
    <row r="175" spans="1:8" x14ac:dyDescent="0.3">
      <c r="A175" s="2">
        <v>43354</v>
      </c>
      <c r="B175" s="1">
        <v>16182</v>
      </c>
      <c r="C175" s="1">
        <v>16217.75</v>
      </c>
      <c r="D175" s="1">
        <v>15970.1</v>
      </c>
      <c r="E175" s="1">
        <v>15993.15</v>
      </c>
      <c r="F175" s="1">
        <v>32423587</v>
      </c>
      <c r="G175" s="1">
        <v>2772.96</v>
      </c>
      <c r="H175" s="3">
        <f>IF(ISERR(LN(Table13936[[#This Row],[Close]]/E174)),"-",LN(Table13936[[#This Row],[Close]]/E174))</f>
        <v>-6.9879047969152609E-3</v>
      </c>
    </row>
    <row r="176" spans="1:8" x14ac:dyDescent="0.3">
      <c r="A176" s="2">
        <v>43355</v>
      </c>
      <c r="B176" s="1">
        <v>16092.1</v>
      </c>
      <c r="C176" s="1">
        <v>16124.55</v>
      </c>
      <c r="D176" s="1">
        <v>15977.85</v>
      </c>
      <c r="E176" s="1">
        <v>16054.05</v>
      </c>
      <c r="F176" s="1">
        <v>26710771</v>
      </c>
      <c r="G176" s="1">
        <v>1964.88</v>
      </c>
      <c r="H176" s="3">
        <f>IF(ISERR(LN(Table13936[[#This Row],[Close]]/E175)),"-",LN(Table13936[[#This Row],[Close]]/E175))</f>
        <v>3.8006486250280725E-3</v>
      </c>
    </row>
    <row r="177" spans="1:8" x14ac:dyDescent="0.3">
      <c r="A177" s="2">
        <v>43357</v>
      </c>
      <c r="B177" s="1">
        <v>16046.4</v>
      </c>
      <c r="C177" s="1">
        <v>16104.05</v>
      </c>
      <c r="D177" s="1">
        <v>15843.6</v>
      </c>
      <c r="E177" s="1">
        <v>16072.5</v>
      </c>
      <c r="F177" s="1">
        <v>32561023</v>
      </c>
      <c r="G177" s="1">
        <v>2525.42</v>
      </c>
      <c r="H177" s="3">
        <f>IF(ISERR(LN(Table13936[[#This Row],[Close]]/E176)),"-",LN(Table13936[[#This Row],[Close]]/E176))</f>
        <v>1.1485828405686854E-3</v>
      </c>
    </row>
    <row r="178" spans="1:8" x14ac:dyDescent="0.3">
      <c r="A178" s="2">
        <v>43360</v>
      </c>
      <c r="B178" s="1">
        <v>16096.4</v>
      </c>
      <c r="C178" s="1">
        <v>16207.5</v>
      </c>
      <c r="D178" s="1">
        <v>16080.75</v>
      </c>
      <c r="E178" s="1">
        <v>16119.8</v>
      </c>
      <c r="F178" s="1">
        <v>22515129</v>
      </c>
      <c r="G178" s="1">
        <v>1904.73</v>
      </c>
      <c r="H178" s="3">
        <f>IF(ISERR(LN(Table13936[[#This Row],[Close]]/E177)),"-",LN(Table13936[[#This Row],[Close]]/E177))</f>
        <v>2.9385930199197752E-3</v>
      </c>
    </row>
    <row r="179" spans="1:8" x14ac:dyDescent="0.3">
      <c r="A179" s="2">
        <v>43361</v>
      </c>
      <c r="B179" s="1">
        <v>16152.85</v>
      </c>
      <c r="C179" s="1">
        <v>16152.85</v>
      </c>
      <c r="D179" s="1">
        <v>16003.2</v>
      </c>
      <c r="E179" s="1">
        <v>16031</v>
      </c>
      <c r="F179" s="1">
        <v>20435865</v>
      </c>
      <c r="G179" s="1">
        <v>1846.39</v>
      </c>
      <c r="H179" s="3">
        <f>IF(ISERR(LN(Table13936[[#This Row],[Close]]/E178)),"-",LN(Table13936[[#This Row],[Close]]/E178))</f>
        <v>-5.5239823460879814E-3</v>
      </c>
    </row>
    <row r="180" spans="1:8" x14ac:dyDescent="0.3">
      <c r="A180" s="2">
        <v>43362</v>
      </c>
      <c r="B180" s="1">
        <v>16092.65</v>
      </c>
      <c r="C180" s="1">
        <v>16115.15</v>
      </c>
      <c r="D180" s="1">
        <v>15982.05</v>
      </c>
      <c r="E180" s="1">
        <v>16063.95</v>
      </c>
      <c r="F180" s="1">
        <v>20373441</v>
      </c>
      <c r="G180" s="1">
        <v>1731.97</v>
      </c>
      <c r="H180" s="3">
        <f>IF(ISERR(LN(Table13936[[#This Row],[Close]]/E179)),"-",LN(Table13936[[#This Row],[Close]]/E179))</f>
        <v>2.0532832471373236E-3</v>
      </c>
    </row>
    <row r="181" spans="1:8" x14ac:dyDescent="0.3">
      <c r="A181" s="2">
        <v>43364</v>
      </c>
      <c r="B181" s="1">
        <v>16023.65</v>
      </c>
      <c r="C181" s="1">
        <v>16047.2</v>
      </c>
      <c r="D181" s="1">
        <v>15579.95</v>
      </c>
      <c r="E181" s="1">
        <v>15833.5</v>
      </c>
      <c r="F181" s="1">
        <v>56712658</v>
      </c>
      <c r="G181" s="1">
        <v>3610.12</v>
      </c>
      <c r="H181" s="3">
        <f>IF(ISERR(LN(Table13936[[#This Row],[Close]]/E180)),"-",LN(Table13936[[#This Row],[Close]]/E180))</f>
        <v>-1.4449682321799877E-2</v>
      </c>
    </row>
    <row r="182" spans="1:8" x14ac:dyDescent="0.3">
      <c r="A182" s="2">
        <v>43367</v>
      </c>
      <c r="B182" s="1">
        <v>15862.4</v>
      </c>
      <c r="C182" s="1">
        <v>16235.05</v>
      </c>
      <c r="D182" s="1">
        <v>15820.65</v>
      </c>
      <c r="E182" s="1">
        <v>16175.3</v>
      </c>
      <c r="F182" s="1">
        <v>39760654</v>
      </c>
      <c r="G182" s="1">
        <v>2424.39</v>
      </c>
      <c r="H182" s="3">
        <f>IF(ISERR(LN(Table13936[[#This Row],[Close]]/E181)),"-",LN(Table13936[[#This Row],[Close]]/E181))</f>
        <v>2.135743872274334E-2</v>
      </c>
    </row>
    <row r="183" spans="1:8" x14ac:dyDescent="0.3">
      <c r="A183" s="2">
        <v>43368</v>
      </c>
      <c r="B183" s="1">
        <v>16207</v>
      </c>
      <c r="C183" s="1">
        <v>16360.6</v>
      </c>
      <c r="D183" s="1">
        <v>16081.9</v>
      </c>
      <c r="E183" s="1">
        <v>16234.9</v>
      </c>
      <c r="F183" s="1">
        <v>42199895</v>
      </c>
      <c r="G183" s="1">
        <v>2581.1999999999998</v>
      </c>
      <c r="H183" s="3">
        <f>IF(ISERR(LN(Table13936[[#This Row],[Close]]/E182)),"-",LN(Table13936[[#This Row],[Close]]/E182))</f>
        <v>3.6778586483463024E-3</v>
      </c>
    </row>
    <row r="184" spans="1:8" x14ac:dyDescent="0.3">
      <c r="A184" s="2">
        <v>43369</v>
      </c>
      <c r="B184" s="1">
        <v>16285.75</v>
      </c>
      <c r="C184" s="1">
        <v>16292.3</v>
      </c>
      <c r="D184" s="1">
        <v>15877.9</v>
      </c>
      <c r="E184" s="1">
        <v>15932.45</v>
      </c>
      <c r="F184" s="1">
        <v>44160114</v>
      </c>
      <c r="G184" s="1">
        <v>2279.3200000000002</v>
      </c>
      <c r="H184" s="3">
        <f>IF(ISERR(LN(Table13936[[#This Row],[Close]]/E183)),"-",LN(Table13936[[#This Row],[Close]]/E183))</f>
        <v>-1.880533604202345E-2</v>
      </c>
    </row>
    <row r="185" spans="1:8" x14ac:dyDescent="0.3">
      <c r="A185" s="2">
        <v>43370</v>
      </c>
      <c r="B185" s="1">
        <v>15979.5</v>
      </c>
      <c r="C185" s="1">
        <v>16094.05</v>
      </c>
      <c r="D185" s="1">
        <v>15943.9</v>
      </c>
      <c r="E185" s="1">
        <v>16018</v>
      </c>
      <c r="F185" s="1">
        <v>74160242</v>
      </c>
      <c r="G185" s="1">
        <v>3742.82</v>
      </c>
      <c r="H185" s="3">
        <f>IF(ISERR(LN(Table13936[[#This Row],[Close]]/E184)),"-",LN(Table13936[[#This Row],[Close]]/E184))</f>
        <v>5.3551799395503818E-3</v>
      </c>
    </row>
    <row r="186" spans="1:8" x14ac:dyDescent="0.3">
      <c r="A186" s="2">
        <v>43371</v>
      </c>
      <c r="B186" s="1">
        <v>15932.1</v>
      </c>
      <c r="C186" s="1">
        <v>15972</v>
      </c>
      <c r="D186" s="1">
        <v>15734.95</v>
      </c>
      <c r="E186" s="1">
        <v>15838.05</v>
      </c>
      <c r="F186" s="1">
        <v>183715914</v>
      </c>
      <c r="G186" s="1">
        <v>3620.8</v>
      </c>
      <c r="H186" s="3">
        <f>IF(ISERR(LN(Table13936[[#This Row],[Close]]/E185)),"-",LN(Table13936[[#This Row],[Close]]/E185))</f>
        <v>-1.1297817153989873E-2</v>
      </c>
    </row>
    <row r="187" spans="1:8" x14ac:dyDescent="0.3">
      <c r="A187" s="2">
        <v>43374</v>
      </c>
      <c r="B187" s="1">
        <v>15897.1</v>
      </c>
      <c r="C187" s="1">
        <v>16282.05</v>
      </c>
      <c r="D187" s="1">
        <v>15861.5</v>
      </c>
      <c r="E187" s="1">
        <v>16213.6</v>
      </c>
      <c r="F187" s="1">
        <v>135216665</v>
      </c>
      <c r="G187" s="1">
        <v>3067.73</v>
      </c>
      <c r="H187" s="3">
        <f>IF(ISERR(LN(Table13936[[#This Row],[Close]]/E186)),"-",LN(Table13936[[#This Row],[Close]]/E186))</f>
        <v>2.3435123475465836E-2</v>
      </c>
    </row>
    <row r="188" spans="1:8" x14ac:dyDescent="0.3">
      <c r="A188" s="2">
        <v>43376</v>
      </c>
      <c r="B188" s="1">
        <v>16208.75</v>
      </c>
      <c r="C188" s="1">
        <v>16278</v>
      </c>
      <c r="D188" s="1">
        <v>15874.25</v>
      </c>
      <c r="E188" s="1">
        <v>15909.8</v>
      </c>
      <c r="F188" s="1">
        <v>69385750</v>
      </c>
      <c r="G188" s="1">
        <v>2984.5</v>
      </c>
      <c r="H188" s="3">
        <f>IF(ISERR(LN(Table13936[[#This Row],[Close]]/E187)),"-",LN(Table13936[[#This Row],[Close]]/E187))</f>
        <v>-1.8915124662528156E-2</v>
      </c>
    </row>
    <row r="189" spans="1:8" x14ac:dyDescent="0.3">
      <c r="A189" s="2">
        <v>43377</v>
      </c>
      <c r="B189" s="1">
        <v>15835.2</v>
      </c>
      <c r="C189" s="1">
        <v>15835.2</v>
      </c>
      <c r="D189" s="1">
        <v>15403.9</v>
      </c>
      <c r="E189" s="1">
        <v>15441.1</v>
      </c>
      <c r="F189" s="1">
        <v>70098370</v>
      </c>
      <c r="G189" s="1">
        <v>2853.17</v>
      </c>
      <c r="H189" s="3">
        <f>IF(ISERR(LN(Table13936[[#This Row],[Close]]/E188)),"-",LN(Table13936[[#This Row],[Close]]/E188))</f>
        <v>-2.9902485978191399E-2</v>
      </c>
    </row>
    <row r="190" spans="1:8" x14ac:dyDescent="0.3">
      <c r="A190" s="2">
        <v>43378</v>
      </c>
      <c r="B190" s="1">
        <v>15416.9</v>
      </c>
      <c r="C190" s="1">
        <v>15710</v>
      </c>
      <c r="D190" s="1">
        <v>15265.65</v>
      </c>
      <c r="E190" s="1">
        <v>15591.65</v>
      </c>
      <c r="F190" s="1">
        <v>44283701</v>
      </c>
      <c r="G190" s="1">
        <v>2342.35</v>
      </c>
      <c r="H190" s="3">
        <f>IF(ISERR(LN(Table13936[[#This Row],[Close]]/E189)),"-",LN(Table13936[[#This Row],[Close]]/E189))</f>
        <v>9.7027289621383333E-3</v>
      </c>
    </row>
    <row r="191" spans="1:8" x14ac:dyDescent="0.3">
      <c r="A191" s="2">
        <v>43381</v>
      </c>
      <c r="B191" s="1">
        <v>15538.2</v>
      </c>
      <c r="C191" s="1">
        <v>15644.2</v>
      </c>
      <c r="D191" s="1">
        <v>15198.25</v>
      </c>
      <c r="E191" s="1">
        <v>15305.2</v>
      </c>
      <c r="F191" s="1">
        <v>52533348</v>
      </c>
      <c r="G191" s="1">
        <v>2126.98</v>
      </c>
      <c r="H191" s="3">
        <f>IF(ISERR(LN(Table13936[[#This Row],[Close]]/E190)),"-",LN(Table13936[[#This Row],[Close]]/E190))</f>
        <v>-1.8542874607430815E-2</v>
      </c>
    </row>
    <row r="192" spans="1:8" x14ac:dyDescent="0.3">
      <c r="A192" s="2">
        <v>43382</v>
      </c>
      <c r="B192" s="1">
        <v>15305.15</v>
      </c>
      <c r="C192" s="1">
        <v>15429.95</v>
      </c>
      <c r="D192" s="1">
        <v>15137.75</v>
      </c>
      <c r="E192" s="1">
        <v>15369.8</v>
      </c>
      <c r="F192" s="1">
        <v>35164352</v>
      </c>
      <c r="G192" s="1">
        <v>1891.7</v>
      </c>
      <c r="H192" s="3">
        <f>IF(ISERR(LN(Table13936[[#This Row],[Close]]/E191)),"-",LN(Table13936[[#This Row],[Close]]/E191))</f>
        <v>4.2119051671450037E-3</v>
      </c>
    </row>
    <row r="193" spans="1:8" x14ac:dyDescent="0.3">
      <c r="A193" s="2">
        <v>43383</v>
      </c>
      <c r="B193" s="1">
        <v>15356.3</v>
      </c>
      <c r="C193" s="1">
        <v>15380.85</v>
      </c>
      <c r="D193" s="1">
        <v>15053.3</v>
      </c>
      <c r="E193" s="1">
        <v>15143.2</v>
      </c>
      <c r="F193" s="1">
        <v>32964220</v>
      </c>
      <c r="G193" s="1">
        <v>2170.2399999999998</v>
      </c>
      <c r="H193" s="3">
        <f>IF(ISERR(LN(Table13936[[#This Row],[Close]]/E192)),"-",LN(Table13936[[#This Row],[Close]]/E192))</f>
        <v>-1.4852958794226488E-2</v>
      </c>
    </row>
    <row r="194" spans="1:8" x14ac:dyDescent="0.3">
      <c r="A194" s="2">
        <v>43384</v>
      </c>
      <c r="B194" s="1">
        <v>14721.1</v>
      </c>
      <c r="C194" s="1">
        <v>14890.65</v>
      </c>
      <c r="D194" s="1">
        <v>14554.25</v>
      </c>
      <c r="E194" s="1">
        <v>14683</v>
      </c>
      <c r="F194" s="1">
        <v>45388816</v>
      </c>
      <c r="G194" s="1">
        <v>2822.29</v>
      </c>
      <c r="H194" s="3">
        <f>IF(ISERR(LN(Table13936[[#This Row],[Close]]/E193)),"-",LN(Table13936[[#This Row],[Close]]/E193))</f>
        <v>-3.086122432907221E-2</v>
      </c>
    </row>
    <row r="195" spans="1:8" x14ac:dyDescent="0.3">
      <c r="A195" s="2">
        <v>43385</v>
      </c>
      <c r="B195" s="1">
        <v>14701.85</v>
      </c>
      <c r="C195" s="1">
        <v>14721.95</v>
      </c>
      <c r="D195" s="1">
        <v>14408.45</v>
      </c>
      <c r="E195" s="1">
        <v>14539.2</v>
      </c>
      <c r="F195" s="1">
        <v>43233902</v>
      </c>
      <c r="G195" s="1">
        <v>3441.51</v>
      </c>
      <c r="H195" s="3">
        <f>IF(ISERR(LN(Table13936[[#This Row],[Close]]/E194)),"-",LN(Table13936[[#This Row],[Close]]/E194))</f>
        <v>-9.8419120218549982E-3</v>
      </c>
    </row>
    <row r="196" spans="1:8" x14ac:dyDescent="0.3">
      <c r="A196" s="2">
        <v>43388</v>
      </c>
      <c r="B196" s="1">
        <v>14639.5</v>
      </c>
      <c r="C196" s="1">
        <v>14846.95</v>
      </c>
      <c r="D196" s="1">
        <v>14564.3</v>
      </c>
      <c r="E196" s="1">
        <v>14797.2</v>
      </c>
      <c r="F196" s="1">
        <v>31257720</v>
      </c>
      <c r="G196" s="1">
        <v>1858.35</v>
      </c>
      <c r="H196" s="3">
        <f>IF(ISERR(LN(Table13936[[#This Row],[Close]]/E195)),"-",LN(Table13936[[#This Row],[Close]]/E195))</f>
        <v>1.7589523723402431E-2</v>
      </c>
    </row>
    <row r="197" spans="1:8" x14ac:dyDescent="0.3">
      <c r="A197" s="2">
        <v>43389</v>
      </c>
      <c r="B197" s="1">
        <v>14876.05</v>
      </c>
      <c r="C197" s="1">
        <v>14975.55</v>
      </c>
      <c r="D197" s="1">
        <v>14743.9</v>
      </c>
      <c r="E197" s="1">
        <v>14887.35</v>
      </c>
      <c r="F197" s="1">
        <v>32510210</v>
      </c>
      <c r="G197" s="1">
        <v>2190.62</v>
      </c>
      <c r="H197" s="3">
        <f>IF(ISERR(LN(Table13936[[#This Row],[Close]]/E196)),"-",LN(Table13936[[#This Row],[Close]]/E196))</f>
        <v>6.0738853815608543E-3</v>
      </c>
    </row>
    <row r="198" spans="1:8" x14ac:dyDescent="0.3">
      <c r="A198" s="2">
        <v>43390</v>
      </c>
      <c r="B198" s="1">
        <v>15031.05</v>
      </c>
      <c r="C198" s="1">
        <v>15190.65</v>
      </c>
      <c r="D198" s="1">
        <v>14903.5</v>
      </c>
      <c r="E198" s="1">
        <v>14949.6</v>
      </c>
      <c r="F198" s="1">
        <v>50083440</v>
      </c>
      <c r="G198" s="1">
        <v>3450.36</v>
      </c>
      <c r="H198" s="3">
        <f>IF(ISERR(LN(Table13936[[#This Row],[Close]]/E197)),"-",LN(Table13936[[#This Row],[Close]]/E197))</f>
        <v>4.1726845619994265E-3</v>
      </c>
    </row>
    <row r="199" spans="1:8" x14ac:dyDescent="0.3">
      <c r="A199" s="2">
        <v>43392</v>
      </c>
      <c r="B199" s="1">
        <v>14776.45</v>
      </c>
      <c r="C199" s="1">
        <v>14776.45</v>
      </c>
      <c r="D199" s="1">
        <v>14421.65</v>
      </c>
      <c r="E199" s="1">
        <v>14476.85</v>
      </c>
      <c r="F199" s="1">
        <v>50673746</v>
      </c>
      <c r="G199" s="1">
        <v>3253.51</v>
      </c>
      <c r="H199" s="3">
        <f>IF(ISERR(LN(Table13936[[#This Row],[Close]]/E198)),"-",LN(Table13936[[#This Row],[Close]]/E198))</f>
        <v>-3.2133721770372714E-2</v>
      </c>
    </row>
    <row r="200" spans="1:8" x14ac:dyDescent="0.3">
      <c r="A200" s="2">
        <v>43395</v>
      </c>
      <c r="B200" s="1">
        <v>14527.55</v>
      </c>
      <c r="C200" s="1">
        <v>14527.55</v>
      </c>
      <c r="D200" s="1">
        <v>14299.15</v>
      </c>
      <c r="E200" s="1">
        <v>14421.4</v>
      </c>
      <c r="F200" s="1">
        <v>73137494</v>
      </c>
      <c r="G200" s="1">
        <v>2120.33</v>
      </c>
      <c r="H200" s="3">
        <f>IF(ISERR(LN(Table13936[[#This Row],[Close]]/E199)),"-",LN(Table13936[[#This Row],[Close]]/E199))</f>
        <v>-3.8376073327664696E-3</v>
      </c>
    </row>
    <row r="201" spans="1:8" x14ac:dyDescent="0.3">
      <c r="A201" s="2">
        <v>43396</v>
      </c>
      <c r="B201" s="1">
        <v>14318.95</v>
      </c>
      <c r="C201" s="1">
        <v>14406.75</v>
      </c>
      <c r="D201" s="1">
        <v>13977.65</v>
      </c>
      <c r="E201" s="1">
        <v>14014.7</v>
      </c>
      <c r="F201" s="1">
        <v>56646090</v>
      </c>
      <c r="G201" s="1">
        <v>1958.7</v>
      </c>
      <c r="H201" s="3">
        <f>IF(ISERR(LN(Table13936[[#This Row],[Close]]/E200)),"-",LN(Table13936[[#This Row],[Close]]/E200))</f>
        <v>-2.8606435771939259E-2</v>
      </c>
    </row>
    <row r="202" spans="1:8" x14ac:dyDescent="0.3">
      <c r="A202" s="2">
        <v>43397</v>
      </c>
      <c r="B202" s="1">
        <v>14125.5</v>
      </c>
      <c r="C202" s="1">
        <v>14183.55</v>
      </c>
      <c r="D202" s="1">
        <v>13826.3</v>
      </c>
      <c r="E202" s="1">
        <v>14049.15</v>
      </c>
      <c r="F202" s="1">
        <v>36519276</v>
      </c>
      <c r="G202" s="1">
        <v>2247.6999999999998</v>
      </c>
      <c r="H202" s="3">
        <f>IF(ISERR(LN(Table13936[[#This Row],[Close]]/E201)),"-",LN(Table13936[[#This Row],[Close]]/E201))</f>
        <v>2.4551169781928737E-3</v>
      </c>
    </row>
    <row r="203" spans="1:8" x14ac:dyDescent="0.3">
      <c r="A203" s="2">
        <v>43398</v>
      </c>
      <c r="B203" s="1">
        <v>13894.8</v>
      </c>
      <c r="C203" s="1">
        <v>14179.7</v>
      </c>
      <c r="D203" s="1">
        <v>13863.9</v>
      </c>
      <c r="E203" s="1">
        <v>14070.8</v>
      </c>
      <c r="F203" s="1">
        <v>62725558</v>
      </c>
      <c r="G203" s="1">
        <v>2318.7600000000002</v>
      </c>
      <c r="H203" s="3">
        <f>IF(ISERR(LN(Table13936[[#This Row],[Close]]/E202)),"-",LN(Table13936[[#This Row],[Close]]/E202))</f>
        <v>1.5398323452090385E-3</v>
      </c>
    </row>
    <row r="204" spans="1:8" x14ac:dyDescent="0.3">
      <c r="A204" s="2">
        <v>43399</v>
      </c>
      <c r="B204" s="1">
        <v>14057.05</v>
      </c>
      <c r="C204" s="1">
        <v>14070.05</v>
      </c>
      <c r="D204" s="1">
        <v>13769.85</v>
      </c>
      <c r="E204" s="1">
        <v>13798.6</v>
      </c>
      <c r="F204" s="1">
        <v>38506098</v>
      </c>
      <c r="G204" s="1">
        <v>1524.82</v>
      </c>
      <c r="H204" s="3">
        <f>IF(ISERR(LN(Table13936[[#This Row],[Close]]/E203)),"-",LN(Table13936[[#This Row],[Close]]/E203))</f>
        <v>-1.9534590332761097E-2</v>
      </c>
    </row>
    <row r="205" spans="1:8" x14ac:dyDescent="0.3">
      <c r="A205" s="2">
        <v>43402</v>
      </c>
      <c r="B205" s="1">
        <v>13837.65</v>
      </c>
      <c r="C205" s="1">
        <v>14188</v>
      </c>
      <c r="D205" s="1">
        <v>13696.5</v>
      </c>
      <c r="E205" s="1">
        <v>14132.65</v>
      </c>
      <c r="F205" s="1">
        <v>31653969</v>
      </c>
      <c r="G205" s="1">
        <v>1635.13</v>
      </c>
      <c r="H205" s="3">
        <f>IF(ISERR(LN(Table13936[[#This Row],[Close]]/E204)),"-",LN(Table13936[[#This Row],[Close]]/E204))</f>
        <v>2.3920585602874293E-2</v>
      </c>
    </row>
    <row r="206" spans="1:8" x14ac:dyDescent="0.3">
      <c r="A206" s="2">
        <v>43403</v>
      </c>
      <c r="B206" s="1">
        <v>14088.25</v>
      </c>
      <c r="C206" s="1">
        <v>14437.6</v>
      </c>
      <c r="D206" s="1">
        <v>14028.8</v>
      </c>
      <c r="E206" s="1">
        <v>14355.85</v>
      </c>
      <c r="F206" s="1">
        <v>57556185</v>
      </c>
      <c r="G206" s="1">
        <v>2220.89</v>
      </c>
      <c r="H206" s="3">
        <f>IF(ISERR(LN(Table13936[[#This Row],[Close]]/E205)),"-",LN(Table13936[[#This Row],[Close]]/E205))</f>
        <v>1.5669801293505946E-2</v>
      </c>
    </row>
    <row r="207" spans="1:8" x14ac:dyDescent="0.3">
      <c r="A207" s="2">
        <v>43404</v>
      </c>
      <c r="B207" s="1">
        <v>14428.7</v>
      </c>
      <c r="C207" s="1">
        <v>14994.85</v>
      </c>
      <c r="D207" s="1">
        <v>14376.75</v>
      </c>
      <c r="E207" s="1">
        <v>14940.1</v>
      </c>
      <c r="F207" s="1">
        <v>56390415</v>
      </c>
      <c r="G207" s="1">
        <v>3208.14</v>
      </c>
      <c r="H207" s="3">
        <f>IF(ISERR(LN(Table13936[[#This Row],[Close]]/E206)),"-",LN(Table13936[[#This Row],[Close]]/E206))</f>
        <v>3.9891348484847558E-2</v>
      </c>
    </row>
    <row r="208" spans="1:8" x14ac:dyDescent="0.3">
      <c r="A208" s="2">
        <v>43405</v>
      </c>
      <c r="B208" s="1">
        <v>14991.6</v>
      </c>
      <c r="C208" s="1">
        <v>14991.6</v>
      </c>
      <c r="D208" s="1">
        <v>14541.2</v>
      </c>
      <c r="E208" s="1">
        <v>14622</v>
      </c>
      <c r="F208" s="1">
        <v>41081207</v>
      </c>
      <c r="G208" s="1">
        <v>1896.8</v>
      </c>
      <c r="H208" s="3">
        <f>IF(ISERR(LN(Table13936[[#This Row],[Close]]/E207)),"-",LN(Table13936[[#This Row],[Close]]/E207))</f>
        <v>-2.1521629251574501E-2</v>
      </c>
    </row>
    <row r="209" spans="1:8" x14ac:dyDescent="0.3">
      <c r="A209" s="2">
        <v>43406</v>
      </c>
      <c r="B209" s="1">
        <v>14639.05</v>
      </c>
      <c r="C209" s="1">
        <v>14780.1</v>
      </c>
      <c r="D209" s="1">
        <v>14356.1</v>
      </c>
      <c r="E209" s="1">
        <v>14396.7</v>
      </c>
      <c r="F209" s="1">
        <v>70436201</v>
      </c>
      <c r="G209" s="1">
        <v>1979.84</v>
      </c>
      <c r="H209" s="3">
        <f>IF(ISERR(LN(Table13936[[#This Row],[Close]]/E208)),"-",LN(Table13936[[#This Row],[Close]]/E208))</f>
        <v>-1.5528230218528876E-2</v>
      </c>
    </row>
    <row r="210" spans="1:8" x14ac:dyDescent="0.3">
      <c r="A210" s="2">
        <v>43409</v>
      </c>
      <c r="B210" s="1">
        <v>14377.5</v>
      </c>
      <c r="C210" s="1">
        <v>14534.05</v>
      </c>
      <c r="D210" s="1">
        <v>14345.25</v>
      </c>
      <c r="E210" s="1">
        <v>14471.75</v>
      </c>
      <c r="F210" s="1">
        <v>48190914</v>
      </c>
      <c r="G210" s="1">
        <v>1580.31</v>
      </c>
      <c r="H210" s="3">
        <f>IF(ISERR(LN(Table13936[[#This Row],[Close]]/E209)),"-",LN(Table13936[[#This Row],[Close]]/E209))</f>
        <v>5.1994595537646947E-3</v>
      </c>
    </row>
    <row r="211" spans="1:8" x14ac:dyDescent="0.3">
      <c r="A211" s="2">
        <v>43410</v>
      </c>
      <c r="B211" s="1">
        <v>14499.8</v>
      </c>
      <c r="C211" s="1">
        <v>14660.15</v>
      </c>
      <c r="D211" s="1">
        <v>14468.25</v>
      </c>
      <c r="E211" s="1">
        <v>14577.3</v>
      </c>
      <c r="F211" s="1">
        <v>43542715</v>
      </c>
      <c r="G211" s="1">
        <v>1441.6</v>
      </c>
      <c r="H211" s="3">
        <f>IF(ISERR(LN(Table13936[[#This Row],[Close]]/E210)),"-",LN(Table13936[[#This Row],[Close]]/E210))</f>
        <v>7.2670510400732816E-3</v>
      </c>
    </row>
    <row r="212" spans="1:8" x14ac:dyDescent="0.3">
      <c r="A212" s="2">
        <v>43411</v>
      </c>
      <c r="B212" s="1">
        <v>14654.25</v>
      </c>
      <c r="C212" s="1">
        <v>14698.95</v>
      </c>
      <c r="D212" s="1">
        <v>14645.05</v>
      </c>
      <c r="E212" s="1">
        <v>14674.45</v>
      </c>
      <c r="F212" s="1">
        <v>34924680</v>
      </c>
      <c r="G212" s="1">
        <v>286.2</v>
      </c>
      <c r="H212" s="3">
        <f>IF(ISERR(LN(Table13936[[#This Row],[Close]]/E211)),"-",LN(Table13936[[#This Row],[Close]]/E211))</f>
        <v>6.642362060101702E-3</v>
      </c>
    </row>
    <row r="213" spans="1:8" x14ac:dyDescent="0.3">
      <c r="A213" s="2">
        <v>43413</v>
      </c>
      <c r="B213" s="1">
        <v>14793.75</v>
      </c>
      <c r="C213" s="1">
        <v>14796.9</v>
      </c>
      <c r="D213" s="1">
        <v>14483.35</v>
      </c>
      <c r="E213" s="1">
        <v>14553.25</v>
      </c>
      <c r="F213" s="1">
        <v>112060387</v>
      </c>
      <c r="G213" s="1">
        <v>2570.36</v>
      </c>
      <c r="H213" s="3">
        <f>IF(ISERR(LN(Table13936[[#This Row],[Close]]/E212)),"-",LN(Table13936[[#This Row],[Close]]/E212))</f>
        <v>-8.2935499342887877E-3</v>
      </c>
    </row>
    <row r="214" spans="1:8" x14ac:dyDescent="0.3">
      <c r="A214" s="2">
        <v>43416</v>
      </c>
      <c r="B214" s="1">
        <v>14604.95</v>
      </c>
      <c r="C214" s="1">
        <v>14821.55</v>
      </c>
      <c r="D214" s="1">
        <v>14565.05</v>
      </c>
      <c r="E214" s="1">
        <v>14650.5</v>
      </c>
      <c r="F214" s="1">
        <v>98145750</v>
      </c>
      <c r="G214" s="1">
        <v>2357.16</v>
      </c>
      <c r="H214" s="3">
        <f>IF(ISERR(LN(Table13936[[#This Row],[Close]]/E213)),"-",LN(Table13936[[#This Row],[Close]]/E213))</f>
        <v>6.6601282012582457E-3</v>
      </c>
    </row>
    <row r="215" spans="1:8" x14ac:dyDescent="0.3">
      <c r="A215" s="2">
        <v>43417</v>
      </c>
      <c r="B215" s="1">
        <v>14637.25</v>
      </c>
      <c r="C215" s="1">
        <v>14780</v>
      </c>
      <c r="D215" s="1">
        <v>14561.55</v>
      </c>
      <c r="E215" s="1">
        <v>14698.2</v>
      </c>
      <c r="F215" s="1">
        <v>48659834</v>
      </c>
      <c r="G215" s="1">
        <v>1489.31</v>
      </c>
      <c r="H215" s="3">
        <f>IF(ISERR(LN(Table13936[[#This Row],[Close]]/E214)),"-",LN(Table13936[[#This Row],[Close]]/E214))</f>
        <v>3.2505727341060539E-3</v>
      </c>
    </row>
    <row r="216" spans="1:8" x14ac:dyDescent="0.3">
      <c r="A216" s="2">
        <v>43418</v>
      </c>
      <c r="B216" s="1">
        <v>14662.3</v>
      </c>
      <c r="C216" s="1">
        <v>14662.8</v>
      </c>
      <c r="D216" s="1">
        <v>14236.7</v>
      </c>
      <c r="E216" s="1">
        <v>14338.45</v>
      </c>
      <c r="F216" s="1">
        <v>63478110</v>
      </c>
      <c r="G216" s="1">
        <v>1870.96</v>
      </c>
      <c r="H216" s="3">
        <f>IF(ISERR(LN(Table13936[[#This Row],[Close]]/E215)),"-",LN(Table13936[[#This Row],[Close]]/E215))</f>
        <v>-2.4780297239010204E-2</v>
      </c>
    </row>
    <row r="217" spans="1:8" x14ac:dyDescent="0.3">
      <c r="A217" s="2">
        <v>43419</v>
      </c>
      <c r="B217" s="1">
        <v>14315.45</v>
      </c>
      <c r="C217" s="1">
        <v>14573.1</v>
      </c>
      <c r="D217" s="1">
        <v>14264.6</v>
      </c>
      <c r="E217" s="1">
        <v>14354.15</v>
      </c>
      <c r="F217" s="1">
        <v>43775186</v>
      </c>
      <c r="G217" s="1">
        <v>1619.13</v>
      </c>
      <c r="H217" s="3">
        <f>IF(ISERR(LN(Table13936[[#This Row],[Close]]/E216)),"-",LN(Table13936[[#This Row],[Close]]/E216))</f>
        <v>1.0943589334453236E-3</v>
      </c>
    </row>
    <row r="218" spans="1:8" x14ac:dyDescent="0.3">
      <c r="A218" s="2">
        <v>43420</v>
      </c>
      <c r="B218" s="1">
        <v>14426.7</v>
      </c>
      <c r="C218" s="1">
        <v>14504.5</v>
      </c>
      <c r="D218" s="1">
        <v>14356.65</v>
      </c>
      <c r="E218" s="1">
        <v>14473.15</v>
      </c>
      <c r="F218" s="1">
        <v>58652863</v>
      </c>
      <c r="G218" s="1">
        <v>2038.39</v>
      </c>
      <c r="H218" s="3">
        <f>IF(ISERR(LN(Table13936[[#This Row],[Close]]/E217)),"-",LN(Table13936[[#This Row],[Close]]/E217))</f>
        <v>8.2561097260187965E-3</v>
      </c>
    </row>
    <row r="219" spans="1:8" x14ac:dyDescent="0.3">
      <c r="A219" s="2">
        <v>43423</v>
      </c>
      <c r="B219" s="1">
        <v>14544.8</v>
      </c>
      <c r="C219" s="1">
        <v>14618.25</v>
      </c>
      <c r="D219" s="1">
        <v>14433.2</v>
      </c>
      <c r="E219" s="1">
        <v>14599.75</v>
      </c>
      <c r="F219" s="1">
        <v>53935954</v>
      </c>
      <c r="G219" s="1">
        <v>1557.61</v>
      </c>
      <c r="H219" s="3">
        <f>IF(ISERR(LN(Table13936[[#This Row],[Close]]/E218)),"-",LN(Table13936[[#This Row],[Close]]/E218))</f>
        <v>8.7091965519499742E-3</v>
      </c>
    </row>
    <row r="220" spans="1:8" x14ac:dyDescent="0.3">
      <c r="A220" s="2">
        <v>43424</v>
      </c>
      <c r="B220" s="1">
        <v>14575.25</v>
      </c>
      <c r="C220" s="1">
        <v>14575.25</v>
      </c>
      <c r="D220" s="1">
        <v>14262.3</v>
      </c>
      <c r="E220" s="1">
        <v>14285.05</v>
      </c>
      <c r="F220" s="1">
        <v>45487048</v>
      </c>
      <c r="G220" s="1">
        <v>1366.59</v>
      </c>
      <c r="H220" s="3">
        <f>IF(ISERR(LN(Table13936[[#This Row],[Close]]/E219)),"-",LN(Table13936[[#This Row],[Close]]/E219))</f>
        <v>-2.1790869428394918E-2</v>
      </c>
    </row>
    <row r="221" spans="1:8" x14ac:dyDescent="0.3">
      <c r="A221" s="2">
        <v>43425</v>
      </c>
      <c r="B221" s="1">
        <v>14244.75</v>
      </c>
      <c r="C221" s="1">
        <v>14245.05</v>
      </c>
      <c r="D221" s="1">
        <v>13827.15</v>
      </c>
      <c r="E221" s="1">
        <v>13879.15</v>
      </c>
      <c r="F221" s="1">
        <v>46550497</v>
      </c>
      <c r="G221" s="1">
        <v>2427.16</v>
      </c>
      <c r="H221" s="3">
        <f>IF(ISERR(LN(Table13936[[#This Row],[Close]]/E220)),"-",LN(Table13936[[#This Row],[Close]]/E220))</f>
        <v>-2.8825821841240541E-2</v>
      </c>
    </row>
    <row r="222" spans="1:8" x14ac:dyDescent="0.3">
      <c r="A222" s="2">
        <v>43426</v>
      </c>
      <c r="B222" s="1">
        <v>13955</v>
      </c>
      <c r="C222" s="1">
        <v>14109.45</v>
      </c>
      <c r="D222" s="1">
        <v>13819.7</v>
      </c>
      <c r="E222" s="1">
        <v>13835.7</v>
      </c>
      <c r="F222" s="1">
        <v>37088426</v>
      </c>
      <c r="G222" s="1">
        <v>1927.98</v>
      </c>
      <c r="H222" s="3">
        <f>IF(ISERR(LN(Table13936[[#This Row],[Close]]/E221)),"-",LN(Table13936[[#This Row],[Close]]/E221))</f>
        <v>-3.1355057377427881E-3</v>
      </c>
    </row>
    <row r="223" spans="1:8" x14ac:dyDescent="0.3">
      <c r="A223" s="2">
        <v>43430</v>
      </c>
      <c r="B223" s="1">
        <v>13836.95</v>
      </c>
      <c r="C223" s="1">
        <v>14083.7</v>
      </c>
      <c r="D223" s="1">
        <v>13581.35</v>
      </c>
      <c r="E223" s="1">
        <v>14025.4</v>
      </c>
      <c r="F223" s="1">
        <v>47715485</v>
      </c>
      <c r="G223" s="1">
        <v>2718.47</v>
      </c>
      <c r="H223" s="3">
        <f>IF(ISERR(LN(Table13936[[#This Row],[Close]]/E222)),"-",LN(Table13936[[#This Row],[Close]]/E222))</f>
        <v>1.3617763228530954E-2</v>
      </c>
    </row>
    <row r="224" spans="1:8" x14ac:dyDescent="0.3">
      <c r="A224" s="2">
        <v>43431</v>
      </c>
      <c r="B224" s="1">
        <v>14057.9</v>
      </c>
      <c r="C224" s="1">
        <v>14265.25</v>
      </c>
      <c r="D224" s="1">
        <v>14000.4</v>
      </c>
      <c r="E224" s="1">
        <v>14225.35</v>
      </c>
      <c r="F224" s="1">
        <v>37834150</v>
      </c>
      <c r="G224" s="1">
        <v>2299.73</v>
      </c>
      <c r="H224" s="3">
        <f>IF(ISERR(LN(Table13936[[#This Row],[Close]]/E223)),"-",LN(Table13936[[#This Row],[Close]]/E223))</f>
        <v>1.4155612777960302E-2</v>
      </c>
    </row>
    <row r="225" spans="1:8" x14ac:dyDescent="0.3">
      <c r="A225" s="2">
        <v>43432</v>
      </c>
      <c r="B225" s="1">
        <v>14266.75</v>
      </c>
      <c r="C225" s="1">
        <v>14658.9</v>
      </c>
      <c r="D225" s="1">
        <v>14250.9</v>
      </c>
      <c r="E225" s="1">
        <v>14632.9</v>
      </c>
      <c r="F225" s="1">
        <v>57816831</v>
      </c>
      <c r="G225" s="1">
        <v>3218.15</v>
      </c>
      <c r="H225" s="3">
        <f>IF(ISERR(LN(Table13936[[#This Row],[Close]]/E224)),"-",LN(Table13936[[#This Row],[Close]]/E224))</f>
        <v>2.8246833939158087E-2</v>
      </c>
    </row>
    <row r="226" spans="1:8" x14ac:dyDescent="0.3">
      <c r="A226" s="2">
        <v>43433</v>
      </c>
      <c r="B226" s="1">
        <v>14726.75</v>
      </c>
      <c r="C226" s="1">
        <v>14732.65</v>
      </c>
      <c r="D226" s="1">
        <v>14433.05</v>
      </c>
      <c r="E226" s="1">
        <v>14465.25</v>
      </c>
      <c r="F226" s="1">
        <v>63005396</v>
      </c>
      <c r="G226" s="1">
        <v>2580.88</v>
      </c>
      <c r="H226" s="3">
        <f>IF(ISERR(LN(Table13936[[#This Row],[Close]]/E225)),"-",LN(Table13936[[#This Row],[Close]]/E225))</f>
        <v>-1.1523196842407013E-2</v>
      </c>
    </row>
    <row r="227" spans="1:8" x14ac:dyDescent="0.3">
      <c r="A227" s="2">
        <v>43434</v>
      </c>
      <c r="B227" s="1">
        <v>14494.7</v>
      </c>
      <c r="C227" s="1">
        <v>14710.8</v>
      </c>
      <c r="D227" s="1">
        <v>14494.6</v>
      </c>
      <c r="E227" s="1">
        <v>14638.05</v>
      </c>
      <c r="F227" s="1">
        <v>50352789</v>
      </c>
      <c r="G227" s="1">
        <v>2786.27</v>
      </c>
      <c r="H227" s="3">
        <f>IF(ISERR(LN(Table13936[[#This Row],[Close]]/E226)),"-",LN(Table13936[[#This Row],[Close]]/E226))</f>
        <v>1.1875081564504583E-2</v>
      </c>
    </row>
    <row r="228" spans="1:8" x14ac:dyDescent="0.3">
      <c r="A228" s="2">
        <v>43437</v>
      </c>
      <c r="B228" s="1">
        <v>14728.45</v>
      </c>
      <c r="C228" s="1">
        <v>14790.8</v>
      </c>
      <c r="D228" s="1">
        <v>14630.75</v>
      </c>
      <c r="E228" s="1">
        <v>14740.4</v>
      </c>
      <c r="F228" s="1">
        <v>45634980</v>
      </c>
      <c r="G228" s="1">
        <v>1664.14</v>
      </c>
      <c r="H228" s="3">
        <f>IF(ISERR(LN(Table13936[[#This Row],[Close]]/E227)),"-",LN(Table13936[[#This Row],[Close]]/E227))</f>
        <v>6.9677204946672223E-3</v>
      </c>
    </row>
    <row r="229" spans="1:8" x14ac:dyDescent="0.3">
      <c r="A229" s="2">
        <v>43438</v>
      </c>
      <c r="B229" s="1">
        <v>14757.45</v>
      </c>
      <c r="C229" s="1">
        <v>15015.1</v>
      </c>
      <c r="D229" s="1">
        <v>14728.2</v>
      </c>
      <c r="E229" s="1">
        <v>14999.9</v>
      </c>
      <c r="F229" s="1">
        <v>50807357</v>
      </c>
      <c r="G229" s="1">
        <v>2259.11</v>
      </c>
      <c r="H229" s="3">
        <f>IF(ISERR(LN(Table13936[[#This Row],[Close]]/E228)),"-",LN(Table13936[[#This Row],[Close]]/E228))</f>
        <v>1.745151097827102E-2</v>
      </c>
    </row>
    <row r="230" spans="1:8" x14ac:dyDescent="0.3">
      <c r="A230" s="2">
        <v>43439</v>
      </c>
      <c r="B230" s="1">
        <v>14932.45</v>
      </c>
      <c r="C230" s="1">
        <v>15062.4</v>
      </c>
      <c r="D230" s="1">
        <v>14788.75</v>
      </c>
      <c r="E230" s="1">
        <v>15012.95</v>
      </c>
      <c r="F230" s="1">
        <v>38989529</v>
      </c>
      <c r="G230" s="1">
        <v>1877.15</v>
      </c>
      <c r="H230" s="3">
        <f>IF(ISERR(LN(Table13936[[#This Row],[Close]]/E229)),"-",LN(Table13936[[#This Row],[Close]]/E229))</f>
        <v>8.696275643550309E-4</v>
      </c>
    </row>
    <row r="231" spans="1:8" x14ac:dyDescent="0.3">
      <c r="A231" s="2">
        <v>43440</v>
      </c>
      <c r="B231" s="1">
        <v>14936.6</v>
      </c>
      <c r="C231" s="1">
        <v>15064.25</v>
      </c>
      <c r="D231" s="1">
        <v>14664.3</v>
      </c>
      <c r="E231" s="1">
        <v>14693.75</v>
      </c>
      <c r="F231" s="1">
        <v>36694749</v>
      </c>
      <c r="G231" s="1">
        <v>2078.56</v>
      </c>
      <c r="H231" s="3">
        <f>IF(ISERR(LN(Table13936[[#This Row],[Close]]/E230)),"-",LN(Table13936[[#This Row],[Close]]/E230))</f>
        <v>-2.149092867143345E-2</v>
      </c>
    </row>
    <row r="232" spans="1:8" x14ac:dyDescent="0.3">
      <c r="A232" s="2">
        <v>43441</v>
      </c>
      <c r="B232" s="1">
        <v>14686.8</v>
      </c>
      <c r="C232" s="1">
        <v>14700.05</v>
      </c>
      <c r="D232" s="1">
        <v>14461.95</v>
      </c>
      <c r="E232" s="1">
        <v>14662.9</v>
      </c>
      <c r="F232" s="1">
        <v>39878132</v>
      </c>
      <c r="G232" s="1">
        <v>2295.0300000000002</v>
      </c>
      <c r="H232" s="3">
        <f>IF(ISERR(LN(Table13936[[#This Row],[Close]]/E231)),"-",LN(Table13936[[#This Row],[Close]]/E231))</f>
        <v>-2.1017392213458466E-3</v>
      </c>
    </row>
    <row r="233" spans="1:8" x14ac:dyDescent="0.3">
      <c r="A233" s="2">
        <v>43444</v>
      </c>
      <c r="B233" s="1">
        <v>14486</v>
      </c>
      <c r="C233" s="1">
        <v>14723.7</v>
      </c>
      <c r="D233" s="1">
        <v>14369.5</v>
      </c>
      <c r="E233" s="1">
        <v>14419.2</v>
      </c>
      <c r="F233" s="1">
        <v>39398373</v>
      </c>
      <c r="G233" s="1">
        <v>1574.05</v>
      </c>
      <c r="H233" s="3">
        <f>IF(ISERR(LN(Table13936[[#This Row],[Close]]/E232)),"-",LN(Table13936[[#This Row],[Close]]/E232))</f>
        <v>-1.6759842269163071E-2</v>
      </c>
    </row>
    <row r="234" spans="1:8" x14ac:dyDescent="0.3">
      <c r="A234" s="2">
        <v>43445</v>
      </c>
      <c r="B234" s="1">
        <v>14385.35</v>
      </c>
      <c r="C234" s="1">
        <v>14684.45</v>
      </c>
      <c r="D234" s="1">
        <v>14307.3</v>
      </c>
      <c r="E234" s="1">
        <v>14579.6</v>
      </c>
      <c r="F234" s="1">
        <v>48447503</v>
      </c>
      <c r="G234" s="1">
        <v>2128.33</v>
      </c>
      <c r="H234" s="3">
        <f>IF(ISERR(LN(Table13936[[#This Row],[Close]]/E233)),"-",LN(Table13936[[#This Row],[Close]]/E233))</f>
        <v>1.1062639546186775E-2</v>
      </c>
    </row>
    <row r="235" spans="1:8" x14ac:dyDescent="0.3">
      <c r="A235" s="2">
        <v>43446</v>
      </c>
      <c r="B235" s="1">
        <v>14640.15</v>
      </c>
      <c r="C235" s="1">
        <v>14756.5</v>
      </c>
      <c r="D235" s="1">
        <v>14521.2</v>
      </c>
      <c r="E235" s="1">
        <v>14738.55</v>
      </c>
      <c r="F235" s="1">
        <v>46035249</v>
      </c>
      <c r="G235" s="1">
        <v>1685.45</v>
      </c>
      <c r="H235" s="3">
        <f>IF(ISERR(LN(Table13936[[#This Row],[Close]]/E234)),"-",LN(Table13936[[#This Row],[Close]]/E234))</f>
        <v>1.0843218782973334E-2</v>
      </c>
    </row>
    <row r="236" spans="1:8" x14ac:dyDescent="0.3">
      <c r="A236" s="2">
        <v>43447</v>
      </c>
      <c r="B236" s="1">
        <v>14782.35</v>
      </c>
      <c r="C236" s="1">
        <v>14908.9</v>
      </c>
      <c r="D236" s="1">
        <v>14652</v>
      </c>
      <c r="E236" s="1">
        <v>14840.95</v>
      </c>
      <c r="F236" s="1">
        <v>62800061</v>
      </c>
      <c r="G236" s="1">
        <v>2150.1</v>
      </c>
      <c r="H236" s="3">
        <f>IF(ISERR(LN(Table13936[[#This Row],[Close]]/E235)),"-",LN(Table13936[[#This Row],[Close]]/E235))</f>
        <v>6.9237417178997542E-3</v>
      </c>
    </row>
    <row r="237" spans="1:8" x14ac:dyDescent="0.3">
      <c r="A237" s="2">
        <v>43448</v>
      </c>
      <c r="B237" s="1">
        <v>14810.4</v>
      </c>
      <c r="C237" s="1">
        <v>14913.8</v>
      </c>
      <c r="D237" s="1">
        <v>14741.7</v>
      </c>
      <c r="E237" s="1">
        <v>14851.4</v>
      </c>
      <c r="F237" s="1">
        <v>41390824</v>
      </c>
      <c r="G237" s="1">
        <v>2004.91</v>
      </c>
      <c r="H237" s="3">
        <f>IF(ISERR(LN(Table13936[[#This Row],[Close]]/E236)),"-",LN(Table13936[[#This Row],[Close]]/E236))</f>
        <v>7.0388503647959735E-4</v>
      </c>
    </row>
    <row r="238" spans="1:8" x14ac:dyDescent="0.3">
      <c r="A238" s="2">
        <v>43451</v>
      </c>
      <c r="B238" s="1">
        <v>14931.05</v>
      </c>
      <c r="C238" s="1">
        <v>14931.05</v>
      </c>
      <c r="D238" s="1">
        <v>14801.15</v>
      </c>
      <c r="E238" s="1">
        <v>14873.05</v>
      </c>
      <c r="F238" s="1">
        <v>36335815</v>
      </c>
      <c r="G238" s="1">
        <v>1309.69</v>
      </c>
      <c r="H238" s="3">
        <f>IF(ISERR(LN(Table13936[[#This Row],[Close]]/E237)),"-",LN(Table13936[[#This Row],[Close]]/E237))</f>
        <v>1.4567135020810669E-3</v>
      </c>
    </row>
    <row r="239" spans="1:8" x14ac:dyDescent="0.3">
      <c r="A239" s="2">
        <v>43452</v>
      </c>
      <c r="B239" s="1">
        <v>14776.45</v>
      </c>
      <c r="C239" s="1">
        <v>14809.55</v>
      </c>
      <c r="D239" s="1">
        <v>14662.1</v>
      </c>
      <c r="E239" s="1">
        <v>14730.9</v>
      </c>
      <c r="F239" s="1">
        <v>46936075</v>
      </c>
      <c r="G239" s="1">
        <v>1753.47</v>
      </c>
      <c r="H239" s="3">
        <f>IF(ISERR(LN(Table13936[[#This Row],[Close]]/E238)),"-",LN(Table13936[[#This Row],[Close]]/E238))</f>
        <v>-9.6035219969977104E-3</v>
      </c>
    </row>
    <row r="240" spans="1:8" x14ac:dyDescent="0.3">
      <c r="A240" s="2">
        <v>43453</v>
      </c>
      <c r="B240" s="1">
        <v>14686.05</v>
      </c>
      <c r="C240" s="1">
        <v>14698.9</v>
      </c>
      <c r="D240" s="1">
        <v>14463.75</v>
      </c>
      <c r="E240" s="1">
        <v>14591.8</v>
      </c>
      <c r="F240" s="1">
        <v>36208238</v>
      </c>
      <c r="G240" s="1">
        <v>2076.7399999999998</v>
      </c>
      <c r="H240" s="3">
        <f>IF(ISERR(LN(Table13936[[#This Row],[Close]]/E239)),"-",LN(Table13936[[#This Row],[Close]]/E239))</f>
        <v>-9.4876013066617689E-3</v>
      </c>
    </row>
    <row r="241" spans="1:8" x14ac:dyDescent="0.3">
      <c r="A241" s="2">
        <v>43454</v>
      </c>
      <c r="B241" s="1">
        <v>14468.4</v>
      </c>
      <c r="C241" s="1">
        <v>14621.8</v>
      </c>
      <c r="D241" s="1">
        <v>14461.3</v>
      </c>
      <c r="E241" s="1">
        <v>14542.15</v>
      </c>
      <c r="F241" s="1">
        <v>35736127</v>
      </c>
      <c r="G241" s="1">
        <v>1857.74</v>
      </c>
      <c r="H241" s="3">
        <f>IF(ISERR(LN(Table13936[[#This Row],[Close]]/E240)),"-",LN(Table13936[[#This Row],[Close]]/E240))</f>
        <v>-3.4083979732277532E-3</v>
      </c>
    </row>
    <row r="242" spans="1:8" x14ac:dyDescent="0.3">
      <c r="A242" s="2">
        <v>43455</v>
      </c>
      <c r="B242" s="1">
        <v>14493.75</v>
      </c>
      <c r="C242" s="1">
        <v>14505.5</v>
      </c>
      <c r="D242" s="1">
        <v>14171.95</v>
      </c>
      <c r="E242" s="1">
        <v>14207.85</v>
      </c>
      <c r="F242" s="1">
        <v>61833131</v>
      </c>
      <c r="G242" s="1">
        <v>2899.13</v>
      </c>
      <c r="H242" s="3">
        <f>IF(ISERR(LN(Table13936[[#This Row],[Close]]/E241)),"-",LN(Table13936[[#This Row],[Close]]/E241))</f>
        <v>-2.3256700362815168E-2</v>
      </c>
    </row>
    <row r="243" spans="1:8" x14ac:dyDescent="0.3">
      <c r="A243" s="2">
        <v>43458</v>
      </c>
      <c r="B243" s="1">
        <v>14296.8</v>
      </c>
      <c r="C243" s="1">
        <v>14371.75</v>
      </c>
      <c r="D243" s="1">
        <v>14197.1</v>
      </c>
      <c r="E243" s="1">
        <v>14247.75</v>
      </c>
      <c r="F243" s="1">
        <v>30554691</v>
      </c>
      <c r="G243" s="1">
        <v>1491.18</v>
      </c>
      <c r="H243" s="3">
        <f>IF(ISERR(LN(Table13936[[#This Row],[Close]]/E242)),"-",LN(Table13936[[#This Row],[Close]]/E242))</f>
        <v>2.8043707494793163E-3</v>
      </c>
    </row>
    <row r="244" spans="1:8" x14ac:dyDescent="0.3">
      <c r="A244" s="2">
        <v>43460</v>
      </c>
      <c r="B244" s="1">
        <v>14229.2</v>
      </c>
      <c r="C244" s="1">
        <v>14229.2</v>
      </c>
      <c r="D244" s="1">
        <v>14018.4</v>
      </c>
      <c r="E244" s="1">
        <v>14158.9</v>
      </c>
      <c r="F244" s="1">
        <v>33373773</v>
      </c>
      <c r="G244" s="1">
        <v>1463.91</v>
      </c>
      <c r="H244" s="3">
        <f>IF(ISERR(LN(Table13936[[#This Row],[Close]]/E243)),"-",LN(Table13936[[#This Row],[Close]]/E243))</f>
        <v>-6.2555978789050485E-3</v>
      </c>
    </row>
    <row r="245" spans="1:8" x14ac:dyDescent="0.3">
      <c r="A245" s="2">
        <v>43461</v>
      </c>
      <c r="B245" s="1">
        <v>14300.95</v>
      </c>
      <c r="C245" s="1">
        <v>14460.7</v>
      </c>
      <c r="D245" s="1">
        <v>14273.85</v>
      </c>
      <c r="E245" s="1">
        <v>14354.5</v>
      </c>
      <c r="F245" s="1">
        <v>46967544</v>
      </c>
      <c r="G245" s="1">
        <v>2991.51</v>
      </c>
      <c r="H245" s="3">
        <f>IF(ISERR(LN(Table13936[[#This Row],[Close]]/E244)),"-",LN(Table13936[[#This Row],[Close]]/E244))</f>
        <v>1.372008026487154E-2</v>
      </c>
    </row>
    <row r="246" spans="1:8" x14ac:dyDescent="0.3">
      <c r="A246" s="2">
        <v>43462</v>
      </c>
      <c r="B246" s="1">
        <v>14409.6</v>
      </c>
      <c r="C246" s="1">
        <v>14451.7</v>
      </c>
      <c r="D246" s="1">
        <v>14368.7</v>
      </c>
      <c r="E246" s="1">
        <v>14385.8</v>
      </c>
      <c r="F246" s="1">
        <v>24562333</v>
      </c>
      <c r="G246" s="1">
        <v>1228.75</v>
      </c>
      <c r="H246" s="3">
        <f>IF(ISERR(LN(Table13936[[#This Row],[Close]]/E245)),"-",LN(Table13936[[#This Row],[Close]]/E245))</f>
        <v>2.1781270463113781E-3</v>
      </c>
    </row>
    <row r="247" spans="1:8" x14ac:dyDescent="0.3">
      <c r="A247" s="2">
        <v>43465</v>
      </c>
      <c r="B247" s="1">
        <v>14458.5</v>
      </c>
      <c r="C247" s="1">
        <v>14481.4</v>
      </c>
      <c r="D247" s="1">
        <v>14394.55</v>
      </c>
      <c r="E247" s="1">
        <v>14440.3</v>
      </c>
      <c r="F247" s="1">
        <v>18437992</v>
      </c>
      <c r="G247" s="1">
        <v>995.37</v>
      </c>
      <c r="H247" s="3">
        <f>IF(ISERR(LN(Table13936[[#This Row],[Close]]/E246)),"-",LN(Table13936[[#This Row],[Close]]/E246))</f>
        <v>3.781299928729625E-3</v>
      </c>
    </row>
    <row r="248" spans="1:8" x14ac:dyDescent="0.3">
      <c r="A248" s="2">
        <v>43466</v>
      </c>
      <c r="B248" s="1">
        <v>14426.45</v>
      </c>
      <c r="C248" s="1">
        <v>14480.55</v>
      </c>
      <c r="D248" s="1">
        <v>14357.05</v>
      </c>
      <c r="E248" s="1">
        <v>14450.9</v>
      </c>
      <c r="F248" s="1">
        <v>14008384</v>
      </c>
      <c r="G248" s="1">
        <v>719.2</v>
      </c>
      <c r="H248" s="3">
        <f>IF(ISERR(LN(Table13936[[#This Row],[Close]]/E247)),"-",LN(Table13936[[#This Row],[Close]]/E247))</f>
        <v>7.3378748377547754E-4</v>
      </c>
    </row>
    <row r="249" spans="1:8" x14ac:dyDescent="0.3">
      <c r="A249" s="2">
        <v>43467</v>
      </c>
      <c r="B249" s="1">
        <v>14467.4</v>
      </c>
      <c r="C249" s="1">
        <v>14593.85</v>
      </c>
      <c r="D249" s="1">
        <v>14371</v>
      </c>
      <c r="E249" s="1">
        <v>14447.1</v>
      </c>
      <c r="F249" s="1">
        <v>27024498</v>
      </c>
      <c r="G249" s="1">
        <v>1623.15</v>
      </c>
      <c r="H249" s="3">
        <f>IF(ISERR(LN(Table13936[[#This Row],[Close]]/E248)),"-",LN(Table13936[[#This Row],[Close]]/E248))</f>
        <v>-2.629939803378582E-4</v>
      </c>
    </row>
    <row r="250" spans="1:8" x14ac:dyDescent="0.3">
      <c r="A250" s="2">
        <v>43468</v>
      </c>
      <c r="B250" s="1">
        <v>14479.75</v>
      </c>
      <c r="C250" s="1">
        <v>14542.3</v>
      </c>
      <c r="D250" s="1">
        <v>14276.5</v>
      </c>
      <c r="E250" s="1">
        <v>14322.15</v>
      </c>
      <c r="F250" s="1">
        <v>25156380</v>
      </c>
      <c r="G250" s="1">
        <v>1666.52</v>
      </c>
      <c r="H250" s="3">
        <f>IF(ISERR(LN(Table13936[[#This Row],[Close]]/E249)),"-",LN(Table13936[[#This Row],[Close]]/E249))</f>
        <v>-8.6864124481035795E-3</v>
      </c>
    </row>
    <row r="251" spans="1:8" x14ac:dyDescent="0.3">
      <c r="A251" s="2">
        <v>43469</v>
      </c>
      <c r="B251" s="1">
        <v>14332.65</v>
      </c>
      <c r="C251" s="1">
        <v>14359.2</v>
      </c>
      <c r="D251" s="1">
        <v>13958.85</v>
      </c>
      <c r="E251" s="1">
        <v>14146.15</v>
      </c>
      <c r="F251" s="1">
        <v>32610951</v>
      </c>
      <c r="G251" s="1">
        <v>2333.04</v>
      </c>
      <c r="H251" s="3">
        <f>IF(ISERR(LN(Table13936[[#This Row],[Close]]/E250)),"-",LN(Table13936[[#This Row],[Close]]/E250))</f>
        <v>-1.2364787665665879E-2</v>
      </c>
    </row>
    <row r="252" spans="1:8" x14ac:dyDescent="0.3">
      <c r="A252" s="2">
        <v>43472</v>
      </c>
      <c r="B252" s="1">
        <v>14238.05</v>
      </c>
      <c r="C252" s="1">
        <v>14316</v>
      </c>
      <c r="D252" s="1">
        <v>14204.65</v>
      </c>
      <c r="E252" s="1">
        <v>14291.5</v>
      </c>
      <c r="F252" s="1">
        <v>23053554</v>
      </c>
      <c r="G252" s="1">
        <v>1489.59</v>
      </c>
      <c r="H252" s="3">
        <f>IF(ISERR(LN(Table13936[[#This Row],[Close]]/E251)),"-",LN(Table13936[[#This Row],[Close]]/E251))</f>
        <v>1.0222452680608021E-2</v>
      </c>
    </row>
    <row r="253" spans="1:8" x14ac:dyDescent="0.3">
      <c r="A253" s="2">
        <v>43473</v>
      </c>
      <c r="B253" s="1">
        <v>14344.6</v>
      </c>
      <c r="C253" s="1">
        <v>14357.75</v>
      </c>
      <c r="D253" s="1">
        <v>14238.2</v>
      </c>
      <c r="E253" s="1">
        <v>14285.7</v>
      </c>
      <c r="F253" s="1">
        <v>30284463</v>
      </c>
      <c r="G253" s="1">
        <v>1787.02</v>
      </c>
      <c r="H253" s="3">
        <f>IF(ISERR(LN(Table13936[[#This Row],[Close]]/E252)),"-",LN(Table13936[[#This Row],[Close]]/E252))</f>
        <v>-4.0591801013661454E-4</v>
      </c>
    </row>
    <row r="254" spans="1:8" x14ac:dyDescent="0.3">
      <c r="A254" s="2">
        <v>43474</v>
      </c>
      <c r="B254" s="1">
        <v>14417.2</v>
      </c>
      <c r="C254" s="1">
        <v>14495.7</v>
      </c>
      <c r="D254" s="1">
        <v>14162.2</v>
      </c>
      <c r="E254" s="1">
        <v>14326.05</v>
      </c>
      <c r="F254" s="1">
        <v>39777101</v>
      </c>
      <c r="G254" s="1">
        <v>2534.27</v>
      </c>
      <c r="H254" s="3">
        <f>IF(ISERR(LN(Table13936[[#This Row],[Close]]/E253)),"-",LN(Table13936[[#This Row],[Close]]/E253))</f>
        <v>2.8205214116457777E-3</v>
      </c>
    </row>
    <row r="255" spans="1:8" x14ac:dyDescent="0.3">
      <c r="A255" s="2">
        <v>43475</v>
      </c>
      <c r="B255" s="1">
        <v>14388.85</v>
      </c>
      <c r="C255" s="1">
        <v>14393.45</v>
      </c>
      <c r="D255" s="1">
        <v>14272.25</v>
      </c>
      <c r="E255" s="1">
        <v>14323.25</v>
      </c>
      <c r="F255" s="1">
        <v>25385563</v>
      </c>
      <c r="G255" s="1">
        <v>1726.05</v>
      </c>
      <c r="H255" s="3">
        <f>IF(ISERR(LN(Table13936[[#This Row],[Close]]/E254)),"-",LN(Table13936[[#This Row],[Close]]/E254))</f>
        <v>-1.9546725462149921E-4</v>
      </c>
    </row>
    <row r="256" spans="1:8" x14ac:dyDescent="0.3">
      <c r="A256" s="2">
        <v>43476</v>
      </c>
      <c r="B256" s="1">
        <v>14288.95</v>
      </c>
      <c r="C256" s="1">
        <v>14326.9</v>
      </c>
      <c r="D256" s="1">
        <v>14134.25</v>
      </c>
      <c r="E256" s="1">
        <v>14307.1</v>
      </c>
      <c r="F256" s="1">
        <v>36388890</v>
      </c>
      <c r="G256" s="1">
        <v>3354.29</v>
      </c>
      <c r="H256" s="3">
        <f>IF(ISERR(LN(Table13936[[#This Row],[Close]]/E255)),"-",LN(Table13936[[#This Row],[Close]]/E255))</f>
        <v>-1.1281735440148908E-3</v>
      </c>
    </row>
    <row r="257" spans="1:8" x14ac:dyDescent="0.3">
      <c r="A257" s="2">
        <v>43479</v>
      </c>
      <c r="B257" s="1">
        <v>14474.5</v>
      </c>
      <c r="C257" s="1">
        <v>14495.7</v>
      </c>
      <c r="D257" s="1">
        <v>14196</v>
      </c>
      <c r="E257" s="1">
        <v>14223.6</v>
      </c>
      <c r="F257" s="1">
        <v>41011605</v>
      </c>
      <c r="G257" s="1">
        <v>2803.59</v>
      </c>
      <c r="H257" s="3">
        <f>IF(ISERR(LN(Table13936[[#This Row],[Close]]/E256)),"-",LN(Table13936[[#This Row],[Close]]/E256))</f>
        <v>-5.8533606539694734E-3</v>
      </c>
    </row>
    <row r="258" spans="1:8" x14ac:dyDescent="0.3">
      <c r="A258" s="2">
        <v>43480</v>
      </c>
      <c r="B258" s="1">
        <v>14265.7</v>
      </c>
      <c r="C258" s="1">
        <v>14685.5</v>
      </c>
      <c r="D258" s="1">
        <v>14262.4</v>
      </c>
      <c r="E258" s="1">
        <v>14658.5</v>
      </c>
      <c r="F258" s="1">
        <v>82293752</v>
      </c>
      <c r="G258" s="1">
        <v>4173.9399999999996</v>
      </c>
      <c r="H258" s="3">
        <f>IF(ISERR(LN(Table13936[[#This Row],[Close]]/E257)),"-",LN(Table13936[[#This Row],[Close]]/E257))</f>
        <v>3.0117815096200835E-2</v>
      </c>
    </row>
    <row r="259" spans="1:8" x14ac:dyDescent="0.3">
      <c r="A259" s="2">
        <v>43481</v>
      </c>
      <c r="B259" s="1">
        <v>14688.85</v>
      </c>
      <c r="C259" s="1">
        <v>14732.75</v>
      </c>
      <c r="D259" s="1">
        <v>14610.1</v>
      </c>
      <c r="E259" s="1">
        <v>14707.8</v>
      </c>
      <c r="F259" s="1">
        <v>41887904</v>
      </c>
      <c r="G259" s="1">
        <v>2152.2800000000002</v>
      </c>
      <c r="H259" s="3">
        <f>IF(ISERR(LN(Table13936[[#This Row],[Close]]/E258)),"-",LN(Table13936[[#This Row],[Close]]/E258))</f>
        <v>3.3575933171703415E-3</v>
      </c>
    </row>
    <row r="260" spans="1:8" x14ac:dyDescent="0.3">
      <c r="A260" s="2">
        <v>43482</v>
      </c>
      <c r="B260" s="1">
        <v>14714.25</v>
      </c>
      <c r="C260" s="1">
        <v>14813.9</v>
      </c>
      <c r="D260" s="1">
        <v>14660.05</v>
      </c>
      <c r="E260" s="1">
        <v>14800.25</v>
      </c>
      <c r="F260" s="1">
        <v>38250488</v>
      </c>
      <c r="G260" s="1">
        <v>2541.5700000000002</v>
      </c>
      <c r="H260" s="3">
        <f>IF(ISERR(LN(Table13936[[#This Row],[Close]]/E259)),"-",LN(Table13936[[#This Row],[Close]]/E259))</f>
        <v>6.2661072146054913E-3</v>
      </c>
    </row>
    <row r="261" spans="1:8" x14ac:dyDescent="0.3">
      <c r="A261" s="2">
        <v>43483</v>
      </c>
      <c r="B261" s="1">
        <v>14744.05</v>
      </c>
      <c r="C261" s="1">
        <v>14923.75</v>
      </c>
      <c r="D261" s="1">
        <v>14709.45</v>
      </c>
      <c r="E261" s="1">
        <v>14892.95</v>
      </c>
      <c r="F261" s="1">
        <v>34624811</v>
      </c>
      <c r="G261" s="1">
        <v>2132.0300000000002</v>
      </c>
      <c r="H261" s="3">
        <f>IF(ISERR(LN(Table13936[[#This Row],[Close]]/E260)),"-",LN(Table13936[[#This Row],[Close]]/E260))</f>
        <v>6.2438740968554013E-3</v>
      </c>
    </row>
    <row r="262" spans="1:8" x14ac:dyDescent="0.3">
      <c r="A262" s="2">
        <v>43486</v>
      </c>
      <c r="B262" s="1">
        <v>14920.35</v>
      </c>
      <c r="C262" s="1">
        <v>15100.2</v>
      </c>
      <c r="D262" s="1">
        <v>14850</v>
      </c>
      <c r="E262" s="1">
        <v>14966.4</v>
      </c>
      <c r="F262" s="1">
        <v>45511115</v>
      </c>
      <c r="G262" s="1">
        <v>2765.18</v>
      </c>
      <c r="H262" s="3">
        <f>IF(ISERR(LN(Table13936[[#This Row],[Close]]/E261)),"-",LN(Table13936[[#This Row],[Close]]/E261))</f>
        <v>4.9197419332796064E-3</v>
      </c>
    </row>
    <row r="263" spans="1:8" x14ac:dyDescent="0.3">
      <c r="A263" s="2">
        <v>43487</v>
      </c>
      <c r="B263" s="1">
        <v>14927.15</v>
      </c>
      <c r="C263" s="1">
        <v>15019.6</v>
      </c>
      <c r="D263" s="1">
        <v>14814.95</v>
      </c>
      <c r="E263" s="1">
        <v>14962.6</v>
      </c>
      <c r="F263" s="1">
        <v>33064975</v>
      </c>
      <c r="G263" s="1">
        <v>2295.21</v>
      </c>
      <c r="H263" s="3">
        <f>IF(ISERR(LN(Table13936[[#This Row],[Close]]/E262)),"-",LN(Table13936[[#This Row],[Close]]/E262))</f>
        <v>-2.5393431256768157E-4</v>
      </c>
    </row>
    <row r="264" spans="1:8" x14ac:dyDescent="0.3">
      <c r="A264" s="2">
        <v>43488</v>
      </c>
      <c r="B264" s="1">
        <v>14975.2</v>
      </c>
      <c r="C264" s="1">
        <v>15003.85</v>
      </c>
      <c r="D264" s="1">
        <v>14856.85</v>
      </c>
      <c r="E264" s="1">
        <v>14888.75</v>
      </c>
      <c r="F264" s="1">
        <v>37429423</v>
      </c>
      <c r="G264" s="1">
        <v>2544.04</v>
      </c>
      <c r="H264" s="3">
        <f>IF(ISERR(LN(Table13936[[#This Row],[Close]]/E263)),"-",LN(Table13936[[#This Row],[Close]]/E263))</f>
        <v>-4.9478600238887036E-3</v>
      </c>
    </row>
    <row r="265" spans="1:8" x14ac:dyDescent="0.3">
      <c r="A265" s="2">
        <v>43489</v>
      </c>
      <c r="B265" s="1">
        <v>14897.45</v>
      </c>
      <c r="C265" s="1">
        <v>15003.55</v>
      </c>
      <c r="D265" s="1">
        <v>14793.25</v>
      </c>
      <c r="E265" s="1">
        <v>14971.85</v>
      </c>
      <c r="F265" s="1">
        <v>33165996</v>
      </c>
      <c r="G265" s="1">
        <v>1848.91</v>
      </c>
      <c r="H265" s="3">
        <f>IF(ISERR(LN(Table13936[[#This Row],[Close]]/E264)),"-",LN(Table13936[[#This Row],[Close]]/E264))</f>
        <v>5.5658770774451765E-3</v>
      </c>
    </row>
    <row r="266" spans="1:8" x14ac:dyDescent="0.3">
      <c r="A266" s="2">
        <v>43490</v>
      </c>
      <c r="B266" s="1">
        <v>14952.75</v>
      </c>
      <c r="C266" s="1">
        <v>15161.2</v>
      </c>
      <c r="D266" s="1">
        <v>14927.25</v>
      </c>
      <c r="E266" s="1">
        <v>15039.25</v>
      </c>
      <c r="F266" s="1">
        <v>39347664</v>
      </c>
      <c r="G266" s="1">
        <v>1985.66</v>
      </c>
      <c r="H266" s="3">
        <f>IF(ISERR(LN(Table13936[[#This Row],[Close]]/E265)),"-",LN(Table13936[[#This Row],[Close]]/E265))</f>
        <v>4.4916789665971615E-3</v>
      </c>
    </row>
    <row r="267" spans="1:8" x14ac:dyDescent="0.3">
      <c r="A267" s="2">
        <v>43493</v>
      </c>
      <c r="B267" s="1">
        <v>15085.05</v>
      </c>
      <c r="C267" s="1">
        <v>15161.7</v>
      </c>
      <c r="D267" s="1">
        <v>15026.75</v>
      </c>
      <c r="E267" s="1">
        <v>15120.1</v>
      </c>
      <c r="F267" s="1">
        <v>35878523</v>
      </c>
      <c r="G267" s="1">
        <v>2037.27</v>
      </c>
      <c r="H267" s="3">
        <f>IF(ISERR(LN(Table13936[[#This Row],[Close]]/E266)),"-",LN(Table13936[[#This Row],[Close]]/E266))</f>
        <v>5.361534229113972E-3</v>
      </c>
    </row>
    <row r="268" spans="1:8" x14ac:dyDescent="0.3">
      <c r="A268" s="2">
        <v>43494</v>
      </c>
      <c r="B268" s="1">
        <v>15126.15</v>
      </c>
      <c r="C268" s="1">
        <v>15293</v>
      </c>
      <c r="D268" s="1">
        <v>14986.7</v>
      </c>
      <c r="E268" s="1">
        <v>15231.3</v>
      </c>
      <c r="F268" s="1">
        <v>31191349</v>
      </c>
      <c r="G268" s="1">
        <v>1972.02</v>
      </c>
      <c r="H268" s="3">
        <f>IF(ISERR(LN(Table13936[[#This Row],[Close]]/E267)),"-",LN(Table13936[[#This Row],[Close]]/E267))</f>
        <v>7.3275366245226098E-3</v>
      </c>
    </row>
    <row r="269" spans="1:8" x14ac:dyDescent="0.3">
      <c r="A269" s="2">
        <v>43495</v>
      </c>
      <c r="B269" s="1">
        <v>15304</v>
      </c>
      <c r="C269" s="1">
        <v>15381.45</v>
      </c>
      <c r="D269" s="1">
        <v>15192.4</v>
      </c>
      <c r="E269" s="1">
        <v>15255.2</v>
      </c>
      <c r="F269" s="1">
        <v>37418911</v>
      </c>
      <c r="G269" s="1">
        <v>2350.85</v>
      </c>
      <c r="H269" s="3">
        <f>IF(ISERR(LN(Table13936[[#This Row],[Close]]/E268)),"-",LN(Table13936[[#This Row],[Close]]/E268))</f>
        <v>1.5679074276273937E-3</v>
      </c>
    </row>
    <row r="270" spans="1:8" x14ac:dyDescent="0.3">
      <c r="A270" s="2">
        <v>43496</v>
      </c>
      <c r="B270" s="1">
        <v>15299.45</v>
      </c>
      <c r="C270" s="1">
        <v>15513.45</v>
      </c>
      <c r="D270" s="1">
        <v>15276.05</v>
      </c>
      <c r="E270" s="1">
        <v>15499.3</v>
      </c>
      <c r="F270" s="1">
        <v>47438828</v>
      </c>
      <c r="G270" s="1">
        <v>3095.84</v>
      </c>
      <c r="H270" s="3">
        <f>IF(ISERR(LN(Table13936[[#This Row],[Close]]/E269)),"-",LN(Table13936[[#This Row],[Close]]/E269))</f>
        <v>1.5874433076796458E-2</v>
      </c>
    </row>
    <row r="271" spans="1:8" x14ac:dyDescent="0.3">
      <c r="A271" s="2">
        <v>43497</v>
      </c>
      <c r="B271" s="1">
        <v>15522.55</v>
      </c>
      <c r="C271" s="1">
        <v>15751.75</v>
      </c>
      <c r="D271" s="1">
        <v>15485.7</v>
      </c>
      <c r="E271" s="1">
        <v>15724.3</v>
      </c>
      <c r="F271" s="1">
        <v>29344350</v>
      </c>
      <c r="G271" s="1">
        <v>2007.39</v>
      </c>
      <c r="H271" s="3">
        <f>IF(ISERR(LN(Table13936[[#This Row],[Close]]/E270)),"-",LN(Table13936[[#This Row],[Close]]/E270))</f>
        <v>1.4412424877262461E-2</v>
      </c>
    </row>
    <row r="272" spans="1:8" x14ac:dyDescent="0.3">
      <c r="A272" s="2">
        <v>43500</v>
      </c>
      <c r="B272" s="1">
        <v>15727.2</v>
      </c>
      <c r="C272" s="1">
        <v>15819.7</v>
      </c>
      <c r="D272" s="1">
        <v>15635.9</v>
      </c>
      <c r="E272" s="1">
        <v>15754.8</v>
      </c>
      <c r="F272" s="1">
        <v>23254965</v>
      </c>
      <c r="G272" s="1">
        <v>1305.67</v>
      </c>
      <c r="H272" s="3">
        <f>IF(ISERR(LN(Table13936[[#This Row],[Close]]/E271)),"-",LN(Table13936[[#This Row],[Close]]/E271))</f>
        <v>1.9377942535889401E-3</v>
      </c>
    </row>
    <row r="273" spans="1:8" x14ac:dyDescent="0.3">
      <c r="A273" s="2">
        <v>43501</v>
      </c>
      <c r="B273" s="1">
        <v>15709</v>
      </c>
      <c r="C273" s="1">
        <v>15812.15</v>
      </c>
      <c r="D273" s="1">
        <v>15634.95</v>
      </c>
      <c r="E273" s="1">
        <v>15738.7</v>
      </c>
      <c r="F273" s="1">
        <v>26077745</v>
      </c>
      <c r="G273" s="1">
        <v>1193.27</v>
      </c>
      <c r="H273" s="3">
        <f>IF(ISERR(LN(Table13936[[#This Row],[Close]]/E272)),"-",LN(Table13936[[#This Row],[Close]]/E272))</f>
        <v>-1.0224332895700094E-3</v>
      </c>
    </row>
    <row r="274" spans="1:8" x14ac:dyDescent="0.3">
      <c r="A274" s="2">
        <v>43502</v>
      </c>
      <c r="B274" s="1">
        <v>15857.7</v>
      </c>
      <c r="C274" s="1">
        <v>16090.7</v>
      </c>
      <c r="D274" s="1">
        <v>15835.7</v>
      </c>
      <c r="E274" s="1">
        <v>16055.6</v>
      </c>
      <c r="F274" s="1">
        <v>44339473</v>
      </c>
      <c r="G274" s="1">
        <v>2544.02</v>
      </c>
      <c r="H274" s="3">
        <f>IF(ISERR(LN(Table13936[[#This Row],[Close]]/E273)),"-",LN(Table13936[[#This Row],[Close]]/E273))</f>
        <v>1.9935050922168206E-2</v>
      </c>
    </row>
    <row r="275" spans="1:8" x14ac:dyDescent="0.3">
      <c r="A275" s="2">
        <v>43503</v>
      </c>
      <c r="B275" s="1">
        <v>16045.55</v>
      </c>
      <c r="C275" s="1">
        <v>16167.85</v>
      </c>
      <c r="D275" s="1">
        <v>16031.15</v>
      </c>
      <c r="E275" s="1">
        <v>16085.85</v>
      </c>
      <c r="F275" s="1">
        <v>30232353</v>
      </c>
      <c r="G275" s="1">
        <v>1525.91</v>
      </c>
      <c r="H275" s="3">
        <f>IF(ISERR(LN(Table13936[[#This Row],[Close]]/E274)),"-",LN(Table13936[[#This Row],[Close]]/E274))</f>
        <v>1.8823051810976693E-3</v>
      </c>
    </row>
    <row r="276" spans="1:8" x14ac:dyDescent="0.3">
      <c r="A276" s="2">
        <v>43504</v>
      </c>
      <c r="B276" s="1">
        <v>16001.15</v>
      </c>
      <c r="C276" s="1">
        <v>16145.7</v>
      </c>
      <c r="D276" s="1">
        <v>15979.8</v>
      </c>
      <c r="E276" s="1">
        <v>16019.8</v>
      </c>
      <c r="F276" s="1">
        <v>25548817</v>
      </c>
      <c r="G276" s="1">
        <v>1771.19</v>
      </c>
      <c r="H276" s="3">
        <f>IF(ISERR(LN(Table13936[[#This Row],[Close]]/E275)),"-",LN(Table13936[[#This Row],[Close]]/E275))</f>
        <v>-4.114546391848147E-3</v>
      </c>
    </row>
    <row r="277" spans="1:8" x14ac:dyDescent="0.3">
      <c r="A277" s="2">
        <v>43507</v>
      </c>
      <c r="B277" s="1">
        <v>16050.2</v>
      </c>
      <c r="C277" s="1">
        <v>16159.05</v>
      </c>
      <c r="D277" s="1">
        <v>16002.5</v>
      </c>
      <c r="E277" s="1">
        <v>16099.05</v>
      </c>
      <c r="F277" s="1">
        <v>22644494</v>
      </c>
      <c r="G277" s="1">
        <v>1592.52</v>
      </c>
      <c r="H277" s="3">
        <f>IF(ISERR(LN(Table13936[[#This Row],[Close]]/E276)),"-",LN(Table13936[[#This Row],[Close]]/E276))</f>
        <v>4.9348068705266984E-3</v>
      </c>
    </row>
    <row r="278" spans="1:8" x14ac:dyDescent="0.3">
      <c r="A278" s="2">
        <v>43508</v>
      </c>
      <c r="B278" s="1">
        <v>16093.45</v>
      </c>
      <c r="C278" s="1">
        <v>16094.6</v>
      </c>
      <c r="D278" s="1">
        <v>15788.1</v>
      </c>
      <c r="E278" s="1">
        <v>15938.6</v>
      </c>
      <c r="F278" s="1">
        <v>33477588</v>
      </c>
      <c r="G278" s="1">
        <v>1842.84</v>
      </c>
      <c r="H278" s="3">
        <f>IF(ISERR(LN(Table13936[[#This Row],[Close]]/E277)),"-",LN(Table13936[[#This Row],[Close]]/E277))</f>
        <v>-1.0016423893557669E-2</v>
      </c>
    </row>
    <row r="279" spans="1:8" x14ac:dyDescent="0.3">
      <c r="A279" s="2">
        <v>43509</v>
      </c>
      <c r="B279" s="1">
        <v>15958.4</v>
      </c>
      <c r="C279" s="1">
        <v>16087.3</v>
      </c>
      <c r="D279" s="1">
        <v>15885.3</v>
      </c>
      <c r="E279" s="1">
        <v>16041.65</v>
      </c>
      <c r="F279" s="1">
        <v>28680952</v>
      </c>
      <c r="G279" s="1">
        <v>1679.8</v>
      </c>
      <c r="H279" s="3">
        <f>IF(ISERR(LN(Table13936[[#This Row],[Close]]/E278)),"-",LN(Table13936[[#This Row],[Close]]/E278))</f>
        <v>6.4446248335154697E-3</v>
      </c>
    </row>
    <row r="280" spans="1:8" x14ac:dyDescent="0.3">
      <c r="A280" s="2">
        <v>43510</v>
      </c>
      <c r="B280" s="1">
        <v>15992.45</v>
      </c>
      <c r="C280" s="1">
        <v>16002.2</v>
      </c>
      <c r="D280" s="1">
        <v>15828.85</v>
      </c>
      <c r="E280" s="1">
        <v>15861.65</v>
      </c>
      <c r="F280" s="1">
        <v>25024087</v>
      </c>
      <c r="G280" s="1">
        <v>1390.32</v>
      </c>
      <c r="H280" s="3">
        <f>IF(ISERR(LN(Table13936[[#This Row],[Close]]/E279)),"-",LN(Table13936[[#This Row],[Close]]/E279))</f>
        <v>-1.1284218873902057E-2</v>
      </c>
    </row>
    <row r="281" spans="1:8" x14ac:dyDescent="0.3">
      <c r="A281" s="2">
        <v>43511</v>
      </c>
      <c r="B281" s="1">
        <v>15898.4</v>
      </c>
      <c r="C281" s="1">
        <v>15912.45</v>
      </c>
      <c r="D281" s="1">
        <v>15620.45</v>
      </c>
      <c r="E281" s="1">
        <v>15815.6</v>
      </c>
      <c r="F281" s="1">
        <v>55717193</v>
      </c>
      <c r="G281" s="1">
        <v>1769.87</v>
      </c>
      <c r="H281" s="3">
        <f>IF(ISERR(LN(Table13936[[#This Row],[Close]]/E280)),"-",LN(Table13936[[#This Row],[Close]]/E280))</f>
        <v>-2.9074514005749696E-3</v>
      </c>
    </row>
    <row r="282" spans="1:8" x14ac:dyDescent="0.3">
      <c r="A282" s="2">
        <v>43514</v>
      </c>
      <c r="B282" s="1">
        <v>15895.5</v>
      </c>
      <c r="C282" s="1">
        <v>15948.1</v>
      </c>
      <c r="D282" s="1">
        <v>15618.05</v>
      </c>
      <c r="E282" s="1">
        <v>15659</v>
      </c>
      <c r="F282" s="1">
        <v>30337931</v>
      </c>
      <c r="G282" s="1">
        <v>1910.98</v>
      </c>
      <c r="H282" s="3">
        <f>IF(ISERR(LN(Table13936[[#This Row],[Close]]/E281)),"-",LN(Table13936[[#This Row],[Close]]/E281))</f>
        <v>-9.9509631404769809E-3</v>
      </c>
    </row>
    <row r="283" spans="1:8" x14ac:dyDescent="0.3">
      <c r="A283" s="2">
        <v>43515</v>
      </c>
      <c r="B283" s="1">
        <v>15644.05</v>
      </c>
      <c r="C283" s="1">
        <v>15651.9</v>
      </c>
      <c r="D283" s="1">
        <v>15287.5</v>
      </c>
      <c r="E283" s="1">
        <v>15333.5</v>
      </c>
      <c r="F283" s="1">
        <v>28734431</v>
      </c>
      <c r="G283" s="1">
        <v>2237.58</v>
      </c>
      <c r="H283" s="3">
        <f>IF(ISERR(LN(Table13936[[#This Row],[Close]]/E282)),"-",LN(Table13936[[#This Row],[Close]]/E282))</f>
        <v>-2.1005854236176402E-2</v>
      </c>
    </row>
    <row r="284" spans="1:8" x14ac:dyDescent="0.3">
      <c r="A284" s="2">
        <v>43516</v>
      </c>
      <c r="B284" s="1">
        <v>15382.45</v>
      </c>
      <c r="C284" s="1">
        <v>15651.7</v>
      </c>
      <c r="D284" s="1">
        <v>15330.8</v>
      </c>
      <c r="E284" s="1">
        <v>15609.45</v>
      </c>
      <c r="F284" s="1">
        <v>33005377</v>
      </c>
      <c r="G284" s="1">
        <v>2140.9899999999998</v>
      </c>
      <c r="H284" s="3">
        <f>IF(ISERR(LN(Table13936[[#This Row],[Close]]/E283)),"-",LN(Table13936[[#This Row],[Close]]/E283))</f>
        <v>1.7836522755014027E-2</v>
      </c>
    </row>
    <row r="285" spans="1:8" x14ac:dyDescent="0.3">
      <c r="A285" s="2">
        <v>43517</v>
      </c>
      <c r="B285" s="1">
        <v>15609.15</v>
      </c>
      <c r="C285" s="1">
        <v>15691.4</v>
      </c>
      <c r="D285" s="1">
        <v>15492.2</v>
      </c>
      <c r="E285" s="1">
        <v>15588.9</v>
      </c>
      <c r="F285" s="1">
        <v>40924365</v>
      </c>
      <c r="G285" s="1">
        <v>3161.58</v>
      </c>
      <c r="H285" s="3">
        <f>IF(ISERR(LN(Table13936[[#This Row],[Close]]/E284)),"-",LN(Table13936[[#This Row],[Close]]/E284))</f>
        <v>-1.3173775518267763E-3</v>
      </c>
    </row>
    <row r="286" spans="1:8" x14ac:dyDescent="0.3">
      <c r="A286" s="2">
        <v>43518</v>
      </c>
      <c r="B286" s="1">
        <v>15582.8</v>
      </c>
      <c r="C286" s="1">
        <v>15717.3</v>
      </c>
      <c r="D286" s="1">
        <v>15543.5</v>
      </c>
      <c r="E286" s="1">
        <v>15684.7</v>
      </c>
      <c r="F286" s="1">
        <v>26504046</v>
      </c>
      <c r="G286" s="1">
        <v>1638.83</v>
      </c>
      <c r="H286" s="3">
        <f>IF(ISERR(LN(Table13936[[#This Row],[Close]]/E285)),"-",LN(Table13936[[#This Row],[Close]]/E285))</f>
        <v>6.1265923753773648E-3</v>
      </c>
    </row>
    <row r="287" spans="1:8" x14ac:dyDescent="0.3">
      <c r="A287" s="2">
        <v>43521</v>
      </c>
      <c r="B287" s="1">
        <v>15738.95</v>
      </c>
      <c r="C287" s="1">
        <v>16029.95</v>
      </c>
      <c r="D287" s="1">
        <v>15729.25</v>
      </c>
      <c r="E287" s="1">
        <v>16003.7</v>
      </c>
      <c r="F287" s="1">
        <v>25015005</v>
      </c>
      <c r="G287" s="1">
        <v>1827.72</v>
      </c>
      <c r="H287" s="3">
        <f>IF(ISERR(LN(Table13936[[#This Row],[Close]]/E286)),"-",LN(Table13936[[#This Row],[Close]]/E286))</f>
        <v>2.0134230599927291E-2</v>
      </c>
    </row>
    <row r="288" spans="1:8" x14ac:dyDescent="0.3">
      <c r="A288" s="2">
        <v>43522</v>
      </c>
      <c r="B288" s="1">
        <v>15933.8</v>
      </c>
      <c r="C288" s="1">
        <v>16069.4</v>
      </c>
      <c r="D288" s="1">
        <v>15874.95</v>
      </c>
      <c r="E288" s="1">
        <v>15989.6</v>
      </c>
      <c r="F288" s="1">
        <v>33173348</v>
      </c>
      <c r="G288" s="1">
        <v>2846.89</v>
      </c>
      <c r="H288" s="3">
        <f>IF(ISERR(LN(Table13936[[#This Row],[Close]]/E287)),"-",LN(Table13936[[#This Row],[Close]]/E287))</f>
        <v>-8.8143460742653133E-4</v>
      </c>
    </row>
    <row r="289" spans="1:8" x14ac:dyDescent="0.3">
      <c r="A289" s="2">
        <v>43523</v>
      </c>
      <c r="B289" s="1">
        <v>15983.8</v>
      </c>
      <c r="C289" s="1">
        <v>16007.65</v>
      </c>
      <c r="D289" s="1">
        <v>15803.7</v>
      </c>
      <c r="E289" s="1">
        <v>15902.1</v>
      </c>
      <c r="F289" s="1">
        <v>39729486</v>
      </c>
      <c r="G289" s="1">
        <v>2502.14</v>
      </c>
      <c r="H289" s="3">
        <f>IF(ISERR(LN(Table13936[[#This Row],[Close]]/E288)),"-",LN(Table13936[[#This Row],[Close]]/E288))</f>
        <v>-5.4873349215081788E-3</v>
      </c>
    </row>
    <row r="290" spans="1:8" x14ac:dyDescent="0.3">
      <c r="A290" s="2">
        <v>43524</v>
      </c>
      <c r="B290" s="1">
        <v>15974.1</v>
      </c>
      <c r="C290" s="1">
        <v>15974.1</v>
      </c>
      <c r="D290" s="1">
        <v>15694.85</v>
      </c>
      <c r="E290" s="1">
        <v>15732</v>
      </c>
      <c r="F290" s="1">
        <v>48900361</v>
      </c>
      <c r="G290" s="1">
        <v>3746.36</v>
      </c>
      <c r="H290" s="3">
        <f>IF(ISERR(LN(Table13936[[#This Row],[Close]]/E289)),"-",LN(Table13936[[#This Row],[Close]]/E289))</f>
        <v>-1.0754321407123657E-2</v>
      </c>
    </row>
    <row r="291" spans="1:8" x14ac:dyDescent="0.3">
      <c r="A291" s="2">
        <v>43525</v>
      </c>
      <c r="B291" s="1">
        <v>15778.15</v>
      </c>
      <c r="C291" s="1">
        <v>15871.1</v>
      </c>
      <c r="D291" s="1">
        <v>15752.2</v>
      </c>
      <c r="E291" s="1">
        <v>15848.3</v>
      </c>
      <c r="F291" s="1">
        <v>31816077</v>
      </c>
      <c r="G291" s="1">
        <v>2135.4699999999998</v>
      </c>
      <c r="H291" s="3">
        <f>IF(ISERR(LN(Table13936[[#This Row],[Close]]/E290)),"-",LN(Table13936[[#This Row],[Close]]/E290))</f>
        <v>7.3653844809370402E-3</v>
      </c>
    </row>
    <row r="292" spans="1:8" x14ac:dyDescent="0.3">
      <c r="A292" s="2">
        <v>43529</v>
      </c>
      <c r="B292" s="1">
        <v>15839.2</v>
      </c>
      <c r="C292" s="1">
        <v>15839.2</v>
      </c>
      <c r="D292" s="1">
        <v>15634.55</v>
      </c>
      <c r="E292" s="1">
        <v>15664.1</v>
      </c>
      <c r="F292" s="1">
        <v>55372214</v>
      </c>
      <c r="G292" s="1">
        <v>2188.17</v>
      </c>
      <c r="H292" s="3">
        <f>IF(ISERR(LN(Table13936[[#This Row],[Close]]/E291)),"-",LN(Table13936[[#This Row],[Close]]/E291))</f>
        <v>-1.1690769217350799E-2</v>
      </c>
    </row>
    <row r="293" spans="1:8" x14ac:dyDescent="0.3">
      <c r="A293" s="2">
        <v>43530</v>
      </c>
      <c r="B293" s="1">
        <v>15732.35</v>
      </c>
      <c r="C293" s="1">
        <v>15814.7</v>
      </c>
      <c r="D293" s="1">
        <v>15681.1</v>
      </c>
      <c r="E293" s="1">
        <v>15735.05</v>
      </c>
      <c r="F293" s="1">
        <v>66054615</v>
      </c>
      <c r="G293" s="1">
        <v>2396.5</v>
      </c>
      <c r="H293" s="3">
        <f>IF(ISERR(LN(Table13936[[#This Row],[Close]]/E292)),"-",LN(Table13936[[#This Row],[Close]]/E292))</f>
        <v>4.519238307660484E-3</v>
      </c>
    </row>
    <row r="294" spans="1:8" x14ac:dyDescent="0.3">
      <c r="A294" s="2">
        <v>43531</v>
      </c>
      <c r="B294" s="1">
        <v>15788.15</v>
      </c>
      <c r="C294" s="1">
        <v>15788.15</v>
      </c>
      <c r="D294" s="1">
        <v>15558.95</v>
      </c>
      <c r="E294" s="1">
        <v>15582.1</v>
      </c>
      <c r="F294" s="1">
        <v>35405290</v>
      </c>
      <c r="G294" s="1">
        <v>2226.77</v>
      </c>
      <c r="H294" s="3">
        <f>IF(ISERR(LN(Table13936[[#This Row],[Close]]/E293)),"-",LN(Table13936[[#This Row],[Close]]/E293))</f>
        <v>-9.7678885913323552E-3</v>
      </c>
    </row>
    <row r="295" spans="1:8" x14ac:dyDescent="0.3">
      <c r="A295" s="2">
        <v>43532</v>
      </c>
      <c r="B295" s="1">
        <v>15544.35</v>
      </c>
      <c r="C295" s="1">
        <v>15545.65</v>
      </c>
      <c r="D295" s="1">
        <v>15388.2</v>
      </c>
      <c r="E295" s="1">
        <v>15408.7</v>
      </c>
      <c r="F295" s="1">
        <v>47183037</v>
      </c>
      <c r="G295" s="1">
        <v>2172.98</v>
      </c>
      <c r="H295" s="3">
        <f>IF(ISERR(LN(Table13936[[#This Row],[Close]]/E294)),"-",LN(Table13936[[#This Row],[Close]]/E294))</f>
        <v>-1.1190534580698221E-2</v>
      </c>
    </row>
    <row r="296" spans="1:8" x14ac:dyDescent="0.3">
      <c r="A296" s="2">
        <v>43535</v>
      </c>
      <c r="B296" s="1">
        <v>15432.9</v>
      </c>
      <c r="C296" s="1">
        <v>15500.75</v>
      </c>
      <c r="D296" s="1">
        <v>15349.6</v>
      </c>
      <c r="E296" s="1">
        <v>15388.5</v>
      </c>
      <c r="F296" s="1">
        <v>66030778</v>
      </c>
      <c r="G296" s="1">
        <v>2384.96</v>
      </c>
      <c r="H296" s="3">
        <f>IF(ISERR(LN(Table13936[[#This Row],[Close]]/E295)),"-",LN(Table13936[[#This Row],[Close]]/E295))</f>
        <v>-1.3118077550391943E-3</v>
      </c>
    </row>
    <row r="297" spans="1:8" x14ac:dyDescent="0.3">
      <c r="A297" s="2">
        <v>43536</v>
      </c>
      <c r="B297" s="1">
        <v>15408.85</v>
      </c>
      <c r="C297" s="1">
        <v>15497.2</v>
      </c>
      <c r="D297" s="1">
        <v>15349.8</v>
      </c>
      <c r="E297" s="1">
        <v>15384.55</v>
      </c>
      <c r="F297" s="1">
        <v>50310706</v>
      </c>
      <c r="G297" s="1">
        <v>2372.1</v>
      </c>
      <c r="H297" s="3">
        <f>IF(ISERR(LN(Table13936[[#This Row],[Close]]/E296)),"-",LN(Table13936[[#This Row],[Close]]/E296))</f>
        <v>-2.5671813627141653E-4</v>
      </c>
    </row>
    <row r="298" spans="1:8" x14ac:dyDescent="0.3">
      <c r="A298" s="2">
        <v>43537</v>
      </c>
      <c r="B298" s="1">
        <v>15442.25</v>
      </c>
      <c r="C298" s="1">
        <v>15550.85</v>
      </c>
      <c r="D298" s="1">
        <v>15300.25</v>
      </c>
      <c r="E298" s="1">
        <v>15342.9</v>
      </c>
      <c r="F298" s="1">
        <v>49018707</v>
      </c>
      <c r="G298" s="1">
        <v>2560.27</v>
      </c>
      <c r="H298" s="3">
        <f>IF(ISERR(LN(Table13936[[#This Row],[Close]]/E297)),"-",LN(Table13936[[#This Row],[Close]]/E297))</f>
        <v>-2.7109327658295414E-3</v>
      </c>
    </row>
    <row r="299" spans="1:8" x14ac:dyDescent="0.3">
      <c r="A299" s="2">
        <v>43538</v>
      </c>
      <c r="B299" s="1">
        <v>15422.6</v>
      </c>
      <c r="C299" s="1">
        <v>15437.05</v>
      </c>
      <c r="D299" s="1">
        <v>15202.05</v>
      </c>
      <c r="E299" s="1">
        <v>15260.45</v>
      </c>
      <c r="F299" s="1">
        <v>39544967</v>
      </c>
      <c r="G299" s="1">
        <v>1851.65</v>
      </c>
      <c r="H299" s="3">
        <f>IF(ISERR(LN(Table13936[[#This Row],[Close]]/E298)),"-",LN(Table13936[[#This Row],[Close]]/E298))</f>
        <v>-5.3883120303519329E-3</v>
      </c>
    </row>
    <row r="300" spans="1:8" x14ac:dyDescent="0.3">
      <c r="A300" s="2">
        <v>43539</v>
      </c>
      <c r="B300" s="1">
        <v>15346</v>
      </c>
      <c r="C300" s="1">
        <v>15649.25</v>
      </c>
      <c r="D300" s="1">
        <v>15324.85</v>
      </c>
      <c r="E300" s="1">
        <v>15546.6</v>
      </c>
      <c r="F300" s="1">
        <v>55791714</v>
      </c>
      <c r="G300" s="1">
        <v>3631.75</v>
      </c>
      <c r="H300" s="3">
        <f>IF(ISERR(LN(Table13936[[#This Row],[Close]]/E299)),"-",LN(Table13936[[#This Row],[Close]]/E299))</f>
        <v>1.8577450918980266E-2</v>
      </c>
    </row>
    <row r="301" spans="1:8" x14ac:dyDescent="0.3">
      <c r="A301" s="2">
        <v>43542</v>
      </c>
      <c r="B301" s="1">
        <v>15614.8</v>
      </c>
      <c r="C301" s="1">
        <v>15661.3</v>
      </c>
      <c r="D301" s="1">
        <v>15304.75</v>
      </c>
      <c r="E301" s="1">
        <v>15359.45</v>
      </c>
      <c r="F301" s="1">
        <v>30222245</v>
      </c>
      <c r="G301" s="1">
        <v>2046.39</v>
      </c>
      <c r="H301" s="3">
        <f>IF(ISERR(LN(Table13936[[#This Row],[Close]]/E300)),"-",LN(Table13936[[#This Row],[Close]]/E300))</f>
        <v>-1.2111045413504396E-2</v>
      </c>
    </row>
    <row r="302" spans="1:8" x14ac:dyDescent="0.3">
      <c r="A302" s="2">
        <v>43543</v>
      </c>
      <c r="B302" s="1">
        <v>15432.5</v>
      </c>
      <c r="C302" s="1">
        <v>15545.45</v>
      </c>
      <c r="D302" s="1">
        <v>15296</v>
      </c>
      <c r="E302" s="1">
        <v>15495.55</v>
      </c>
      <c r="F302" s="1">
        <v>33434307</v>
      </c>
      <c r="G302" s="1">
        <v>2268.1799999999998</v>
      </c>
      <c r="H302" s="3">
        <f>IF(ISERR(LN(Table13936[[#This Row],[Close]]/E301)),"-",LN(Table13936[[#This Row],[Close]]/E301))</f>
        <v>8.8219661440757467E-3</v>
      </c>
    </row>
    <row r="303" spans="1:8" x14ac:dyDescent="0.3">
      <c r="A303" s="2">
        <v>43544</v>
      </c>
      <c r="B303" s="1">
        <v>15563.95</v>
      </c>
      <c r="C303" s="1">
        <v>15735.25</v>
      </c>
      <c r="D303" s="1">
        <v>15554.45</v>
      </c>
      <c r="E303" s="1">
        <v>15599.25</v>
      </c>
      <c r="F303" s="1">
        <v>43418330</v>
      </c>
      <c r="G303" s="1">
        <v>2957.05</v>
      </c>
      <c r="H303" s="3">
        <f>IF(ISERR(LN(Table13936[[#This Row],[Close]]/E302)),"-",LN(Table13936[[#This Row],[Close]]/E302))</f>
        <v>6.6699502458432607E-3</v>
      </c>
    </row>
    <row r="304" spans="1:8" x14ac:dyDescent="0.3">
      <c r="A304" s="2">
        <v>43546</v>
      </c>
      <c r="B304" s="1">
        <v>15652.3</v>
      </c>
      <c r="C304" s="1">
        <v>15652.3</v>
      </c>
      <c r="D304" s="1">
        <v>15462.2</v>
      </c>
      <c r="E304" s="1">
        <v>15551.1</v>
      </c>
      <c r="F304" s="1">
        <v>32634674</v>
      </c>
      <c r="G304" s="1">
        <v>2167.7600000000002</v>
      </c>
      <c r="H304" s="3">
        <f>IF(ISERR(LN(Table13936[[#This Row],[Close]]/E303)),"-",LN(Table13936[[#This Row],[Close]]/E303))</f>
        <v>-3.0914605035237135E-3</v>
      </c>
    </row>
    <row r="305" spans="1:8" x14ac:dyDescent="0.3">
      <c r="A305" s="2">
        <v>43549</v>
      </c>
      <c r="B305" s="1">
        <v>15579.05</v>
      </c>
      <c r="C305" s="1">
        <v>15579.05</v>
      </c>
      <c r="D305" s="1">
        <v>15388.4</v>
      </c>
      <c r="E305" s="1">
        <v>15416.85</v>
      </c>
      <c r="F305" s="1">
        <v>28304864</v>
      </c>
      <c r="G305" s="1">
        <v>1661.72</v>
      </c>
      <c r="H305" s="3">
        <f>IF(ISERR(LN(Table13936[[#This Row],[Close]]/E304)),"-",LN(Table13936[[#This Row],[Close]]/E304))</f>
        <v>-8.6703085616500197E-3</v>
      </c>
    </row>
    <row r="306" spans="1:8" x14ac:dyDescent="0.3">
      <c r="A306" s="2">
        <v>43550</v>
      </c>
      <c r="B306" s="1">
        <v>15415.5</v>
      </c>
      <c r="C306" s="1">
        <v>15426.25</v>
      </c>
      <c r="D306" s="1">
        <v>15218.25</v>
      </c>
      <c r="E306" s="1">
        <v>15356.6</v>
      </c>
      <c r="F306" s="1">
        <v>28385813</v>
      </c>
      <c r="G306" s="1">
        <v>1993.57</v>
      </c>
      <c r="H306" s="3">
        <f>IF(ISERR(LN(Table13936[[#This Row],[Close]]/E305)),"-",LN(Table13936[[#This Row],[Close]]/E305))</f>
        <v>-3.9157180610984556E-3</v>
      </c>
    </row>
    <row r="307" spans="1:8" x14ac:dyDescent="0.3">
      <c r="A307" s="2">
        <v>43551</v>
      </c>
      <c r="B307" s="1">
        <v>15352.6</v>
      </c>
      <c r="C307" s="1">
        <v>15421.85</v>
      </c>
      <c r="D307" s="1">
        <v>15307.1</v>
      </c>
      <c r="E307" s="1">
        <v>15339.4</v>
      </c>
      <c r="F307" s="1">
        <v>27539227</v>
      </c>
      <c r="G307" s="1">
        <v>1842.83</v>
      </c>
      <c r="H307" s="3">
        <f>IF(ISERR(LN(Table13936[[#This Row],[Close]]/E306)),"-",LN(Table13936[[#This Row],[Close]]/E306))</f>
        <v>-1.1206673051939978E-3</v>
      </c>
    </row>
    <row r="308" spans="1:8" x14ac:dyDescent="0.3">
      <c r="A308" s="2">
        <v>43552</v>
      </c>
      <c r="B308" s="1">
        <v>15410.35</v>
      </c>
      <c r="C308" s="1">
        <v>15636.5</v>
      </c>
      <c r="D308" s="1">
        <v>15399.45</v>
      </c>
      <c r="E308" s="1">
        <v>15566.75</v>
      </c>
      <c r="F308" s="1">
        <v>38025265</v>
      </c>
      <c r="G308" s="1">
        <v>2708.83</v>
      </c>
      <c r="H308" s="3">
        <f>IF(ISERR(LN(Table13936[[#This Row],[Close]]/E307)),"-",LN(Table13936[[#This Row],[Close]]/E307))</f>
        <v>1.4712547566254834E-2</v>
      </c>
    </row>
    <row r="309" spans="1:8" x14ac:dyDescent="0.3">
      <c r="A309" s="2">
        <v>43553</v>
      </c>
      <c r="B309" s="1">
        <v>15681.6</v>
      </c>
      <c r="C309" s="1">
        <v>15729.5</v>
      </c>
      <c r="D309" s="1">
        <v>15578.2</v>
      </c>
      <c r="E309" s="1">
        <v>15628.2</v>
      </c>
      <c r="F309" s="1">
        <v>28698651</v>
      </c>
      <c r="G309" s="1">
        <v>2018.41</v>
      </c>
      <c r="H309" s="3">
        <f>IF(ISERR(LN(Table13936[[#This Row],[Close]]/E308)),"-",LN(Table13936[[#This Row],[Close]]/E308))</f>
        <v>3.9397453423373856E-3</v>
      </c>
    </row>
    <row r="310" spans="1:8" x14ac:dyDescent="0.3">
      <c r="A310" s="2">
        <v>43556</v>
      </c>
      <c r="B310" s="1">
        <v>15668.8</v>
      </c>
      <c r="C310" s="1">
        <v>15922.05</v>
      </c>
      <c r="D310" s="1">
        <v>15662.55</v>
      </c>
      <c r="E310" s="1">
        <v>15840.65</v>
      </c>
      <c r="F310" s="1">
        <v>27734179</v>
      </c>
      <c r="G310" s="1">
        <v>1820.31</v>
      </c>
      <c r="H310" s="3">
        <f>IF(ISERR(LN(Table13936[[#This Row],[Close]]/E309)),"-",LN(Table13936[[#This Row],[Close]]/E309))</f>
        <v>1.3502446244079973E-2</v>
      </c>
    </row>
    <row r="311" spans="1:8" x14ac:dyDescent="0.3">
      <c r="A311" s="2">
        <v>43557</v>
      </c>
      <c r="B311" s="1">
        <v>15902.9</v>
      </c>
      <c r="C311" s="1">
        <v>16013.25</v>
      </c>
      <c r="D311" s="1">
        <v>15874.65</v>
      </c>
      <c r="E311" s="1">
        <v>15988.4</v>
      </c>
      <c r="F311" s="1">
        <v>25358268</v>
      </c>
      <c r="G311" s="1">
        <v>2111.92</v>
      </c>
      <c r="H311" s="3">
        <f>IF(ISERR(LN(Table13936[[#This Row],[Close]]/E310)),"-",LN(Table13936[[#This Row],[Close]]/E310))</f>
        <v>9.2840384022981094E-3</v>
      </c>
    </row>
    <row r="312" spans="1:8" x14ac:dyDescent="0.3">
      <c r="A312" s="2">
        <v>43558</v>
      </c>
      <c r="B312" s="1">
        <v>15996.5</v>
      </c>
      <c r="C312" s="1">
        <v>16009.85</v>
      </c>
      <c r="D312" s="1">
        <v>15862.5</v>
      </c>
      <c r="E312" s="1">
        <v>15962.95</v>
      </c>
      <c r="F312" s="1">
        <v>25163308</v>
      </c>
      <c r="G312" s="1">
        <v>1951.19</v>
      </c>
      <c r="H312" s="3">
        <f>IF(ISERR(LN(Table13936[[#This Row],[Close]]/E311)),"-",LN(Table13936[[#This Row],[Close]]/E311))</f>
        <v>-1.593047266062223E-3</v>
      </c>
    </row>
    <row r="313" spans="1:8" x14ac:dyDescent="0.3">
      <c r="A313" s="2">
        <v>43559</v>
      </c>
      <c r="B313" s="1">
        <v>15947.8</v>
      </c>
      <c r="C313" s="1">
        <v>15954.15</v>
      </c>
      <c r="D313" s="1">
        <v>15691</v>
      </c>
      <c r="E313" s="1">
        <v>15744.8</v>
      </c>
      <c r="F313" s="1">
        <v>31363340</v>
      </c>
      <c r="G313" s="1">
        <v>2417.67</v>
      </c>
      <c r="H313" s="3">
        <f>IF(ISERR(LN(Table13936[[#This Row],[Close]]/E312)),"-",LN(Table13936[[#This Row],[Close]]/E312))</f>
        <v>-1.3760260007033339E-2</v>
      </c>
    </row>
    <row r="314" spans="1:8" x14ac:dyDescent="0.3">
      <c r="A314" s="2">
        <v>43560</v>
      </c>
      <c r="B314" s="1">
        <v>15800.45</v>
      </c>
      <c r="C314" s="1">
        <v>15952.5</v>
      </c>
      <c r="D314" s="1">
        <v>15759.8</v>
      </c>
      <c r="E314" s="1">
        <v>15923.05</v>
      </c>
      <c r="F314" s="1">
        <v>23506932</v>
      </c>
      <c r="G314" s="1">
        <v>1788.82</v>
      </c>
      <c r="H314" s="3">
        <f>IF(ISERR(LN(Table13936[[#This Row],[Close]]/E313)),"-",LN(Table13936[[#This Row],[Close]]/E313))</f>
        <v>1.1257592954056409E-2</v>
      </c>
    </row>
    <row r="315" spans="1:8" x14ac:dyDescent="0.3">
      <c r="A315" s="2">
        <v>43563</v>
      </c>
      <c r="B315" s="1">
        <v>15982.85</v>
      </c>
      <c r="C315" s="1">
        <v>16061.3</v>
      </c>
      <c r="D315" s="1">
        <v>15857.15</v>
      </c>
      <c r="E315" s="1">
        <v>16028.25</v>
      </c>
      <c r="F315" s="1">
        <v>22086073</v>
      </c>
      <c r="G315" s="1">
        <v>1657.23</v>
      </c>
      <c r="H315" s="3">
        <f>IF(ISERR(LN(Table13936[[#This Row],[Close]]/E314)),"-",LN(Table13936[[#This Row],[Close]]/E314))</f>
        <v>6.5850453751263287E-3</v>
      </c>
    </row>
    <row r="316" spans="1:8" x14ac:dyDescent="0.3">
      <c r="A316" s="2">
        <v>43564</v>
      </c>
      <c r="B316" s="1">
        <v>16048.25</v>
      </c>
      <c r="C316" s="1">
        <v>16203.25</v>
      </c>
      <c r="D316" s="1">
        <v>15999.65</v>
      </c>
      <c r="E316" s="1">
        <v>16121.6</v>
      </c>
      <c r="F316" s="1">
        <v>34843987</v>
      </c>
      <c r="G316" s="1">
        <v>2244.02</v>
      </c>
      <c r="H316" s="3">
        <f>IF(ISERR(LN(Table13936[[#This Row],[Close]]/E315)),"-",LN(Table13936[[#This Row],[Close]]/E315))</f>
        <v>5.8071973798260552E-3</v>
      </c>
    </row>
    <row r="317" spans="1:8" x14ac:dyDescent="0.3">
      <c r="A317" s="2">
        <v>43565</v>
      </c>
      <c r="B317" s="1">
        <v>16138.85</v>
      </c>
      <c r="C317" s="1">
        <v>16172.8</v>
      </c>
      <c r="D317" s="1">
        <v>15978.2</v>
      </c>
      <c r="E317" s="1">
        <v>15999.15</v>
      </c>
      <c r="F317" s="1">
        <v>56982204</v>
      </c>
      <c r="G317" s="1">
        <v>2576.87</v>
      </c>
      <c r="H317" s="3">
        <f>IF(ISERR(LN(Table13936[[#This Row],[Close]]/E316)),"-",LN(Table13936[[#This Row],[Close]]/E316))</f>
        <v>-7.6243919075009462E-3</v>
      </c>
    </row>
    <row r="318" spans="1:8" x14ac:dyDescent="0.3">
      <c r="A318" s="2">
        <v>43566</v>
      </c>
      <c r="B318" s="1">
        <v>16018</v>
      </c>
      <c r="C318" s="1">
        <v>16030.85</v>
      </c>
      <c r="D318" s="1">
        <v>15852.3</v>
      </c>
      <c r="E318" s="1">
        <v>15874.75</v>
      </c>
      <c r="F318" s="1">
        <v>37532853</v>
      </c>
      <c r="G318" s="1">
        <v>2101.12</v>
      </c>
      <c r="H318" s="3">
        <f>IF(ISERR(LN(Table13936[[#This Row],[Close]]/E317)),"-",LN(Table13936[[#This Row],[Close]]/E317))</f>
        <v>-7.8057992053406694E-3</v>
      </c>
    </row>
    <row r="319" spans="1:8" x14ac:dyDescent="0.3">
      <c r="A319" s="2">
        <v>43567</v>
      </c>
      <c r="B319" s="1">
        <v>15918.1</v>
      </c>
      <c r="C319" s="1">
        <v>15989.7</v>
      </c>
      <c r="D319" s="1">
        <v>15832</v>
      </c>
      <c r="E319" s="1">
        <v>15911.1</v>
      </c>
      <c r="F319" s="1">
        <v>52345311</v>
      </c>
      <c r="G319" s="1">
        <v>1994.03</v>
      </c>
      <c r="H319" s="3">
        <f>IF(ISERR(LN(Table13936[[#This Row],[Close]]/E318)),"-",LN(Table13936[[#This Row],[Close]]/E318))</f>
        <v>2.2871822428020138E-3</v>
      </c>
    </row>
    <row r="320" spans="1:8" x14ac:dyDescent="0.3">
      <c r="A320" s="2">
        <v>43570</v>
      </c>
      <c r="B320" s="1">
        <v>15917.7</v>
      </c>
      <c r="C320" s="1">
        <v>16136.6</v>
      </c>
      <c r="D320" s="1">
        <v>15862</v>
      </c>
      <c r="E320" s="1">
        <v>16113.7</v>
      </c>
      <c r="F320" s="1">
        <v>88386836</v>
      </c>
      <c r="G320" s="1">
        <v>5271.6</v>
      </c>
      <c r="H320" s="3">
        <f>IF(ISERR(LN(Table13936[[#This Row],[Close]]/E319)),"-",LN(Table13936[[#This Row],[Close]]/E319))</f>
        <v>1.2652862964268107E-2</v>
      </c>
    </row>
    <row r="321" spans="1:8" x14ac:dyDescent="0.3">
      <c r="A321" s="2">
        <v>43571</v>
      </c>
      <c r="B321" s="1">
        <v>16166.15</v>
      </c>
      <c r="C321" s="1">
        <v>16176.6</v>
      </c>
      <c r="D321" s="1">
        <v>16064.35</v>
      </c>
      <c r="E321" s="1">
        <v>16084.9</v>
      </c>
      <c r="F321" s="1">
        <v>70237133</v>
      </c>
      <c r="G321" s="1">
        <v>3306.17</v>
      </c>
      <c r="H321" s="3">
        <f>IF(ISERR(LN(Table13936[[#This Row],[Close]]/E320)),"-",LN(Table13936[[#This Row],[Close]]/E320))</f>
        <v>-1.7888981309980235E-3</v>
      </c>
    </row>
    <row r="322" spans="1:8" x14ac:dyDescent="0.3">
      <c r="A322" s="2">
        <v>43573</v>
      </c>
      <c r="B322" s="1">
        <v>16177.85</v>
      </c>
      <c r="C322" s="1">
        <v>16177.85</v>
      </c>
      <c r="D322" s="1">
        <v>16021</v>
      </c>
      <c r="E322" s="1">
        <v>16079.3</v>
      </c>
      <c r="F322" s="1">
        <v>72219746</v>
      </c>
      <c r="G322" s="1">
        <v>3695.11</v>
      </c>
      <c r="H322" s="3">
        <f>IF(ISERR(LN(Table13936[[#This Row],[Close]]/E321)),"-",LN(Table13936[[#This Row],[Close]]/E321))</f>
        <v>-3.482132343776849E-4</v>
      </c>
    </row>
    <row r="323" spans="1:8" x14ac:dyDescent="0.3">
      <c r="A323" s="2">
        <v>43577</v>
      </c>
      <c r="B323" s="1">
        <v>16077.55</v>
      </c>
      <c r="C323" s="1">
        <v>16204.3</v>
      </c>
      <c r="D323" s="1">
        <v>16057.9</v>
      </c>
      <c r="E323" s="1">
        <v>16150.6</v>
      </c>
      <c r="F323" s="1">
        <v>30038085</v>
      </c>
      <c r="G323" s="1">
        <v>1640.08</v>
      </c>
      <c r="H323" s="3">
        <f>IF(ISERR(LN(Table13936[[#This Row],[Close]]/E322)),"-",LN(Table13936[[#This Row],[Close]]/E322))</f>
        <v>4.4244702163925278E-3</v>
      </c>
    </row>
    <row r="324" spans="1:8" x14ac:dyDescent="0.3">
      <c r="A324" s="2">
        <v>43578</v>
      </c>
      <c r="B324" s="1">
        <v>16179.45</v>
      </c>
      <c r="C324" s="1">
        <v>16193.6</v>
      </c>
      <c r="D324" s="1">
        <v>16082.45</v>
      </c>
      <c r="E324" s="1">
        <v>16166.3</v>
      </c>
      <c r="F324" s="1">
        <v>33651817</v>
      </c>
      <c r="G324" s="1">
        <v>1436.58</v>
      </c>
      <c r="H324" s="3">
        <f>IF(ISERR(LN(Table13936[[#This Row],[Close]]/E323)),"-",LN(Table13936[[#This Row],[Close]]/E323))</f>
        <v>9.7162792440765478E-4</v>
      </c>
    </row>
    <row r="325" spans="1:8" x14ac:dyDescent="0.3">
      <c r="A325" s="2">
        <v>43579</v>
      </c>
      <c r="B325" s="1">
        <v>16182.9</v>
      </c>
      <c r="C325" s="1">
        <v>16405.8</v>
      </c>
      <c r="D325" s="1">
        <v>16161.35</v>
      </c>
      <c r="E325" s="1">
        <v>16370.35</v>
      </c>
      <c r="F325" s="1">
        <v>40592814</v>
      </c>
      <c r="G325" s="1">
        <v>2339.67</v>
      </c>
      <c r="H325" s="3">
        <f>IF(ISERR(LN(Table13936[[#This Row],[Close]]/E324)),"-",LN(Table13936[[#This Row],[Close]]/E324))</f>
        <v>1.2542943122951225E-2</v>
      </c>
    </row>
    <row r="326" spans="1:8" x14ac:dyDescent="0.3">
      <c r="A326" s="2">
        <v>43580</v>
      </c>
      <c r="B326" s="1">
        <v>16361</v>
      </c>
      <c r="C326" s="1">
        <v>16388.55</v>
      </c>
      <c r="D326" s="1">
        <v>16299.2</v>
      </c>
      <c r="E326" s="1">
        <v>16352.75</v>
      </c>
      <c r="F326" s="1">
        <v>43108679</v>
      </c>
      <c r="G326" s="1">
        <v>2776.8</v>
      </c>
      <c r="H326" s="3">
        <f>IF(ISERR(LN(Table13936[[#This Row],[Close]]/E325)),"-",LN(Table13936[[#This Row],[Close]]/E325))</f>
        <v>-1.0756928101006702E-3</v>
      </c>
    </row>
    <row r="327" spans="1:8" x14ac:dyDescent="0.3">
      <c r="A327" s="2">
        <v>43581</v>
      </c>
      <c r="B327" s="1">
        <v>16393.8</v>
      </c>
      <c r="C327" s="1">
        <v>16523.75</v>
      </c>
      <c r="D327" s="1">
        <v>16381.45</v>
      </c>
      <c r="E327" s="1">
        <v>16504.45</v>
      </c>
      <c r="F327" s="1">
        <v>26445478</v>
      </c>
      <c r="G327" s="1">
        <v>1806.84</v>
      </c>
      <c r="H327" s="3">
        <f>IF(ISERR(LN(Table13936[[#This Row],[Close]]/E326)),"-",LN(Table13936[[#This Row],[Close]]/E326))</f>
        <v>9.2339625959390603E-3</v>
      </c>
    </row>
    <row r="328" spans="1:8" x14ac:dyDescent="0.3">
      <c r="A328" s="2">
        <v>43585</v>
      </c>
      <c r="B328" s="1">
        <v>16510.95</v>
      </c>
      <c r="C328" s="1">
        <v>16720.400000000001</v>
      </c>
      <c r="D328" s="1">
        <v>16502.45</v>
      </c>
      <c r="E328" s="1">
        <v>16705.400000000001</v>
      </c>
      <c r="F328" s="1">
        <v>37839366</v>
      </c>
      <c r="G328" s="1">
        <v>2685.13</v>
      </c>
      <c r="H328" s="3">
        <f>IF(ISERR(LN(Table13936[[#This Row],[Close]]/E327)),"-",LN(Table13936[[#This Row],[Close]]/E327))</f>
        <v>1.2101978934171524E-2</v>
      </c>
    </row>
    <row r="329" spans="1:8" x14ac:dyDescent="0.3">
      <c r="A329" s="2">
        <v>43587</v>
      </c>
      <c r="B329" s="1">
        <v>16656.900000000001</v>
      </c>
      <c r="C329" s="1">
        <v>16673.599999999999</v>
      </c>
      <c r="D329" s="1">
        <v>16387.3</v>
      </c>
      <c r="E329" s="1">
        <v>16403.7</v>
      </c>
      <c r="F329" s="1">
        <v>27472186</v>
      </c>
      <c r="G329" s="1">
        <v>1851.01</v>
      </c>
      <c r="H329" s="3">
        <f>IF(ISERR(LN(Table13936[[#This Row],[Close]]/E328)),"-",LN(Table13936[[#This Row],[Close]]/E328))</f>
        <v>-1.8225101308516952E-2</v>
      </c>
    </row>
    <row r="330" spans="1:8" x14ac:dyDescent="0.3">
      <c r="A330" s="2">
        <v>43588</v>
      </c>
      <c r="B330" s="1">
        <v>16259.5</v>
      </c>
      <c r="C330" s="1">
        <v>16265.3</v>
      </c>
      <c r="D330" s="1">
        <v>16065.45</v>
      </c>
      <c r="E330" s="1">
        <v>16092.9</v>
      </c>
      <c r="F330" s="1">
        <v>32287604</v>
      </c>
      <c r="G330" s="1">
        <v>2224.4499999999998</v>
      </c>
      <c r="H330" s="3">
        <f>IF(ISERR(LN(Table13936[[#This Row],[Close]]/E329)),"-",LN(Table13936[[#This Row],[Close]]/E329))</f>
        <v>-1.9128738204956877E-2</v>
      </c>
    </row>
    <row r="331" spans="1:8" x14ac:dyDescent="0.3">
      <c r="A331" s="2">
        <v>43591</v>
      </c>
      <c r="B331" s="1">
        <v>15949.3</v>
      </c>
      <c r="C331" s="1">
        <v>16146.4</v>
      </c>
      <c r="D331" s="1">
        <v>15925.4</v>
      </c>
      <c r="E331" s="1">
        <v>16111.35</v>
      </c>
      <c r="F331" s="1">
        <v>33864211</v>
      </c>
      <c r="G331" s="1">
        <v>2033.24</v>
      </c>
      <c r="H331" s="3">
        <f>IF(ISERR(LN(Table13936[[#This Row],[Close]]/E330)),"-",LN(Table13936[[#This Row],[Close]]/E330))</f>
        <v>1.1458116253946951E-3</v>
      </c>
    </row>
    <row r="332" spans="1:8" x14ac:dyDescent="0.3">
      <c r="A332" s="2">
        <v>43592</v>
      </c>
      <c r="B332" s="1">
        <v>16145.65</v>
      </c>
      <c r="C332" s="1">
        <v>16225.85</v>
      </c>
      <c r="D332" s="1">
        <v>16100.65</v>
      </c>
      <c r="E332" s="1">
        <v>16135.75</v>
      </c>
      <c r="F332" s="1">
        <v>26138540</v>
      </c>
      <c r="G332" s="1">
        <v>1691.4</v>
      </c>
      <c r="H332" s="3">
        <f>IF(ISERR(LN(Table13936[[#This Row],[Close]]/E331)),"-",LN(Table13936[[#This Row],[Close]]/E331))</f>
        <v>1.5133146643622362E-3</v>
      </c>
    </row>
    <row r="333" spans="1:8" x14ac:dyDescent="0.3">
      <c r="A333" s="2">
        <v>43593</v>
      </c>
      <c r="B333" s="1">
        <v>16106.05</v>
      </c>
      <c r="C333" s="1">
        <v>16129.4</v>
      </c>
      <c r="D333" s="1">
        <v>15998.6</v>
      </c>
      <c r="E333" s="1">
        <v>16061.6</v>
      </c>
      <c r="F333" s="1">
        <v>25144861</v>
      </c>
      <c r="G333" s="1">
        <v>1806.81</v>
      </c>
      <c r="H333" s="3">
        <f>IF(ISERR(LN(Table13936[[#This Row],[Close]]/E332)),"-",LN(Table13936[[#This Row],[Close]]/E332))</f>
        <v>-4.6059772677651128E-3</v>
      </c>
    </row>
    <row r="334" spans="1:8" x14ac:dyDescent="0.3">
      <c r="A334" s="2">
        <v>43594</v>
      </c>
      <c r="B334" s="1">
        <v>16031.6</v>
      </c>
      <c r="C334" s="1">
        <v>16164.9</v>
      </c>
      <c r="D334" s="1">
        <v>16002.45</v>
      </c>
      <c r="E334" s="1">
        <v>16132.85</v>
      </c>
      <c r="F334" s="1">
        <v>28758628</v>
      </c>
      <c r="G334" s="1">
        <v>2081.33</v>
      </c>
      <c r="H334" s="3">
        <f>IF(ISERR(LN(Table13936[[#This Row],[Close]]/E333)),"-",LN(Table13936[[#This Row],[Close]]/E333))</f>
        <v>4.4262359707887165E-3</v>
      </c>
    </row>
    <row r="335" spans="1:8" x14ac:dyDescent="0.3">
      <c r="A335" s="2">
        <v>43595</v>
      </c>
      <c r="B335" s="1">
        <v>16117.6</v>
      </c>
      <c r="C335" s="1">
        <v>16146.35</v>
      </c>
      <c r="D335" s="1">
        <v>15911.95</v>
      </c>
      <c r="E335" s="1">
        <v>15949.6</v>
      </c>
      <c r="F335" s="1">
        <v>30520016</v>
      </c>
      <c r="G335" s="1">
        <v>2261.3000000000002</v>
      </c>
      <c r="H335" s="3">
        <f>IF(ISERR(LN(Table13936[[#This Row],[Close]]/E334)),"-",LN(Table13936[[#This Row],[Close]]/E334))</f>
        <v>-1.1423815381540222E-2</v>
      </c>
    </row>
    <row r="336" spans="1:8" x14ac:dyDescent="0.3">
      <c r="A336" s="2">
        <v>43598</v>
      </c>
      <c r="B336" s="1">
        <v>15949</v>
      </c>
      <c r="C336" s="1">
        <v>16095.7</v>
      </c>
      <c r="D336" s="1">
        <v>15915.15</v>
      </c>
      <c r="E336" s="1">
        <v>15955.3</v>
      </c>
      <c r="F336" s="1">
        <v>25189674</v>
      </c>
      <c r="G336" s="1">
        <v>1634.45</v>
      </c>
      <c r="H336" s="3">
        <f>IF(ISERR(LN(Table13936[[#This Row],[Close]]/E335)),"-",LN(Table13936[[#This Row],[Close]]/E335))</f>
        <v>3.5731189006347227E-4</v>
      </c>
    </row>
    <row r="337" spans="1:8" x14ac:dyDescent="0.3">
      <c r="A337" s="2">
        <v>43599</v>
      </c>
      <c r="B337" s="1">
        <v>15942.95</v>
      </c>
      <c r="C337" s="1">
        <v>15966.65</v>
      </c>
      <c r="D337" s="1">
        <v>15642.95</v>
      </c>
      <c r="E337" s="1">
        <v>15762.75</v>
      </c>
      <c r="F337" s="1">
        <v>32260097</v>
      </c>
      <c r="G337" s="1">
        <v>2085.0500000000002</v>
      </c>
      <c r="H337" s="3">
        <f>IF(ISERR(LN(Table13936[[#This Row],[Close]]/E336)),"-",LN(Table13936[[#This Row],[Close]]/E336))</f>
        <v>-1.2141500843049236E-2</v>
      </c>
    </row>
    <row r="338" spans="1:8" x14ac:dyDescent="0.3">
      <c r="A338" s="2">
        <v>43600</v>
      </c>
      <c r="B338" s="1">
        <v>15793.35</v>
      </c>
      <c r="C338" s="1">
        <v>15896.3</v>
      </c>
      <c r="D338" s="1">
        <v>15743.7</v>
      </c>
      <c r="E338" s="1">
        <v>15776.8</v>
      </c>
      <c r="F338" s="1">
        <v>26513999</v>
      </c>
      <c r="G338" s="1">
        <v>1563.41</v>
      </c>
      <c r="H338" s="3">
        <f>IF(ISERR(LN(Table13936[[#This Row],[Close]]/E337)),"-",LN(Table13936[[#This Row],[Close]]/E337))</f>
        <v>8.9094492022792941E-4</v>
      </c>
    </row>
    <row r="339" spans="1:8" x14ac:dyDescent="0.3">
      <c r="A339" s="2">
        <v>43601</v>
      </c>
      <c r="B339" s="1">
        <v>15816.65</v>
      </c>
      <c r="C339" s="1">
        <v>15994.25</v>
      </c>
      <c r="D339" s="1">
        <v>15779.75</v>
      </c>
      <c r="E339" s="1">
        <v>15933.95</v>
      </c>
      <c r="F339" s="1">
        <v>20983387</v>
      </c>
      <c r="G339" s="1">
        <v>1404.02</v>
      </c>
      <c r="H339" s="3">
        <f>IF(ISERR(LN(Table13936[[#This Row],[Close]]/E338)),"-",LN(Table13936[[#This Row],[Close]]/E338))</f>
        <v>9.9115464955098001E-3</v>
      </c>
    </row>
    <row r="340" spans="1:8" x14ac:dyDescent="0.3">
      <c r="A340" s="2">
        <v>43602</v>
      </c>
      <c r="B340" s="1">
        <v>15962.4</v>
      </c>
      <c r="C340" s="1">
        <v>16000.35</v>
      </c>
      <c r="D340" s="1">
        <v>15803.2</v>
      </c>
      <c r="E340" s="1">
        <v>15843.35</v>
      </c>
      <c r="F340" s="1">
        <v>21610726</v>
      </c>
      <c r="G340" s="1">
        <v>1514.72</v>
      </c>
      <c r="H340" s="3">
        <f>IF(ISERR(LN(Table13936[[#This Row],[Close]]/E339)),"-",LN(Table13936[[#This Row],[Close]]/E339))</f>
        <v>-5.7021990847981882E-3</v>
      </c>
    </row>
    <row r="341" spans="1:8" x14ac:dyDescent="0.3">
      <c r="A341" s="2">
        <v>43605</v>
      </c>
      <c r="B341" s="1">
        <v>15933.3</v>
      </c>
      <c r="C341" s="1">
        <v>16009.65</v>
      </c>
      <c r="D341" s="1">
        <v>15642.7</v>
      </c>
      <c r="E341" s="1">
        <v>15968.2</v>
      </c>
      <c r="F341" s="1">
        <v>33973487</v>
      </c>
      <c r="G341" s="1">
        <v>2055.0300000000002</v>
      </c>
      <c r="H341" s="3">
        <f>IF(ISERR(LN(Table13936[[#This Row],[Close]]/E340)),"-",LN(Table13936[[#This Row],[Close]]/E340))</f>
        <v>7.849390616336856E-3</v>
      </c>
    </row>
    <row r="342" spans="1:8" x14ac:dyDescent="0.3">
      <c r="A342" s="2">
        <v>43606</v>
      </c>
      <c r="B342" s="1">
        <v>15982.3</v>
      </c>
      <c r="C342" s="1">
        <v>15989.05</v>
      </c>
      <c r="D342" s="1">
        <v>15737.15</v>
      </c>
      <c r="E342" s="1">
        <v>15766.95</v>
      </c>
      <c r="F342" s="1">
        <v>21394317</v>
      </c>
      <c r="G342" s="1">
        <v>1494.32</v>
      </c>
      <c r="H342" s="3">
        <f>IF(ISERR(LN(Table13936[[#This Row],[Close]]/E341)),"-",LN(Table13936[[#This Row],[Close]]/E341))</f>
        <v>-1.268326747076739E-2</v>
      </c>
    </row>
    <row r="343" spans="1:8" x14ac:dyDescent="0.3">
      <c r="A343" s="2">
        <v>43607</v>
      </c>
      <c r="B343" s="1">
        <v>15750.05</v>
      </c>
      <c r="C343" s="1">
        <v>15812.25</v>
      </c>
      <c r="D343" s="1">
        <v>15640.6</v>
      </c>
      <c r="E343" s="1">
        <v>15666.15</v>
      </c>
      <c r="F343" s="1">
        <v>29498528</v>
      </c>
      <c r="G343" s="1">
        <v>1947.6</v>
      </c>
      <c r="H343" s="3">
        <f>IF(ISERR(LN(Table13936[[#This Row],[Close]]/E342)),"-",LN(Table13936[[#This Row],[Close]]/E342))</f>
        <v>-6.4136432952687046E-3</v>
      </c>
    </row>
    <row r="344" spans="1:8" x14ac:dyDescent="0.3">
      <c r="A344" s="2">
        <v>43608</v>
      </c>
      <c r="B344" s="1">
        <v>15772.05</v>
      </c>
      <c r="C344" s="1">
        <v>15819.05</v>
      </c>
      <c r="D344" s="1">
        <v>15506.2</v>
      </c>
      <c r="E344" s="1">
        <v>15538.85</v>
      </c>
      <c r="F344" s="1">
        <v>26404679</v>
      </c>
      <c r="G344" s="1">
        <v>1813.57</v>
      </c>
      <c r="H344" s="3">
        <f>IF(ISERR(LN(Table13936[[#This Row],[Close]]/E343)),"-",LN(Table13936[[#This Row],[Close]]/E343))</f>
        <v>-8.1589941475612889E-3</v>
      </c>
    </row>
    <row r="345" spans="1:8" x14ac:dyDescent="0.3">
      <c r="A345" s="2">
        <v>43609</v>
      </c>
      <c r="B345" s="1">
        <v>15622.25</v>
      </c>
      <c r="C345" s="1">
        <v>15626.35</v>
      </c>
      <c r="D345" s="1">
        <v>15461.85</v>
      </c>
      <c r="E345" s="1">
        <v>15569.85</v>
      </c>
      <c r="F345" s="1">
        <v>27924145</v>
      </c>
      <c r="G345" s="1">
        <v>1982.8</v>
      </c>
      <c r="H345" s="3">
        <f>IF(ISERR(LN(Table13936[[#This Row],[Close]]/E344)),"-",LN(Table13936[[#This Row],[Close]]/E344))</f>
        <v>1.9930122609592938E-3</v>
      </c>
    </row>
    <row r="346" spans="1:8" x14ac:dyDescent="0.3">
      <c r="A346" s="2">
        <v>43612</v>
      </c>
      <c r="B346" s="1">
        <v>15587.4</v>
      </c>
      <c r="C346" s="1">
        <v>15629.6</v>
      </c>
      <c r="D346" s="1">
        <v>15526.4</v>
      </c>
      <c r="E346" s="1">
        <v>15556.65</v>
      </c>
      <c r="F346" s="1">
        <v>32487615</v>
      </c>
      <c r="G346" s="1">
        <v>1972.03</v>
      </c>
      <c r="H346" s="3">
        <f>IF(ISERR(LN(Table13936[[#This Row],[Close]]/E345)),"-",LN(Table13936[[#This Row],[Close]]/E345))</f>
        <v>-8.4815194713823579E-4</v>
      </c>
    </row>
    <row r="347" spans="1:8" x14ac:dyDescent="0.3">
      <c r="A347" s="2">
        <v>43613</v>
      </c>
      <c r="B347" s="1">
        <v>15614.1</v>
      </c>
      <c r="C347" s="1">
        <v>15806.2</v>
      </c>
      <c r="D347" s="1">
        <v>15554.9</v>
      </c>
      <c r="E347" s="1">
        <v>15762.05</v>
      </c>
      <c r="F347" s="1">
        <v>104740630</v>
      </c>
      <c r="G347" s="1">
        <v>5491.01</v>
      </c>
      <c r="H347" s="3">
        <f>IF(ISERR(LN(Table13936[[#This Row],[Close]]/E346)),"-",LN(Table13936[[#This Row],[Close]]/E346))</f>
        <v>1.311695217170283E-2</v>
      </c>
    </row>
    <row r="348" spans="1:8" x14ac:dyDescent="0.3">
      <c r="A348" s="2">
        <v>43614</v>
      </c>
      <c r="B348" s="1">
        <v>15773.3</v>
      </c>
      <c r="C348" s="1">
        <v>15973</v>
      </c>
      <c r="D348" s="1">
        <v>15754.35</v>
      </c>
      <c r="E348" s="1">
        <v>15865.6</v>
      </c>
      <c r="F348" s="1">
        <v>30451270</v>
      </c>
      <c r="G348" s="1">
        <v>2293.7199999999998</v>
      </c>
      <c r="H348" s="3">
        <f>IF(ISERR(LN(Table13936[[#This Row],[Close]]/E347)),"-",LN(Table13936[[#This Row],[Close]]/E347))</f>
        <v>6.5480913059824926E-3</v>
      </c>
    </row>
    <row r="349" spans="1:8" x14ac:dyDescent="0.3">
      <c r="A349" s="2">
        <v>43615</v>
      </c>
      <c r="B349" s="1">
        <v>15908.95</v>
      </c>
      <c r="C349" s="1">
        <v>16034.75</v>
      </c>
      <c r="D349" s="1">
        <v>15879.2</v>
      </c>
      <c r="E349" s="1">
        <v>15997.35</v>
      </c>
      <c r="F349" s="1">
        <v>51495682</v>
      </c>
      <c r="G349" s="1">
        <v>3250.98</v>
      </c>
      <c r="H349" s="3">
        <f>IF(ISERR(LN(Table13936[[#This Row],[Close]]/E348)),"-",LN(Table13936[[#This Row],[Close]]/E348))</f>
        <v>8.2698401037666451E-3</v>
      </c>
    </row>
    <row r="350" spans="1:8" x14ac:dyDescent="0.3">
      <c r="A350" s="2">
        <v>43616</v>
      </c>
      <c r="B350" s="1">
        <v>16070.6</v>
      </c>
      <c r="C350" s="1">
        <v>16197.35</v>
      </c>
      <c r="D350" s="1">
        <v>16042.6</v>
      </c>
      <c r="E350" s="1">
        <v>16160.65</v>
      </c>
      <c r="F350" s="1">
        <v>53201572</v>
      </c>
      <c r="G350" s="1">
        <v>2650.82</v>
      </c>
      <c r="H350" s="3">
        <f>IF(ISERR(LN(Table13936[[#This Row],[Close]]/E349)),"-",LN(Table13936[[#This Row],[Close]]/E349))</f>
        <v>1.0156191533866163E-2</v>
      </c>
    </row>
    <row r="351" spans="1:8" x14ac:dyDescent="0.3">
      <c r="A351" s="2">
        <v>43619</v>
      </c>
      <c r="B351" s="1">
        <v>16159.5</v>
      </c>
      <c r="C351" s="1">
        <v>16391</v>
      </c>
      <c r="D351" s="1">
        <v>16082.8</v>
      </c>
      <c r="E351" s="1">
        <v>16360.55</v>
      </c>
      <c r="F351" s="1">
        <v>28151209</v>
      </c>
      <c r="G351" s="1">
        <v>2085.29</v>
      </c>
      <c r="H351" s="3">
        <f>IF(ISERR(LN(Table13936[[#This Row],[Close]]/E350)),"-",LN(Table13936[[#This Row],[Close]]/E350))</f>
        <v>1.2293674135103773E-2</v>
      </c>
    </row>
    <row r="352" spans="1:8" x14ac:dyDescent="0.3">
      <c r="A352" s="2">
        <v>43620</v>
      </c>
      <c r="B352" s="1">
        <v>16276.8</v>
      </c>
      <c r="C352" s="1">
        <v>16285.85</v>
      </c>
      <c r="D352" s="1">
        <v>16072.9</v>
      </c>
      <c r="E352" s="1">
        <v>16105.2</v>
      </c>
      <c r="F352" s="1">
        <v>35764516</v>
      </c>
      <c r="G352" s="1">
        <v>2294.56</v>
      </c>
      <c r="H352" s="3">
        <f>IF(ISERR(LN(Table13936[[#This Row],[Close]]/E351)),"-",LN(Table13936[[#This Row],[Close]]/E351))</f>
        <v>-1.5730747981792598E-2</v>
      </c>
    </row>
    <row r="353" spans="1:8" x14ac:dyDescent="0.3">
      <c r="A353" s="2">
        <v>43622</v>
      </c>
      <c r="B353" s="1">
        <v>16155.8</v>
      </c>
      <c r="C353" s="1">
        <v>16159.75</v>
      </c>
      <c r="D353" s="1">
        <v>15991.4</v>
      </c>
      <c r="E353" s="1">
        <v>16012.1</v>
      </c>
      <c r="F353" s="1">
        <v>31264718</v>
      </c>
      <c r="G353" s="1">
        <v>2276.8000000000002</v>
      </c>
      <c r="H353" s="3">
        <f>IF(ISERR(LN(Table13936[[#This Row],[Close]]/E352)),"-",LN(Table13936[[#This Row],[Close]]/E352))</f>
        <v>-5.7975147827852205E-3</v>
      </c>
    </row>
    <row r="354" spans="1:8" x14ac:dyDescent="0.3">
      <c r="A354" s="2">
        <v>43623</v>
      </c>
      <c r="B354" s="1">
        <v>16042.3</v>
      </c>
      <c r="C354" s="1">
        <v>16155.05</v>
      </c>
      <c r="D354" s="1">
        <v>15972.75</v>
      </c>
      <c r="E354" s="1">
        <v>16109.85</v>
      </c>
      <c r="F354" s="1">
        <v>29098049</v>
      </c>
      <c r="G354" s="1">
        <v>1474.48</v>
      </c>
      <c r="H354" s="3">
        <f>IF(ISERR(LN(Table13936[[#This Row],[Close]]/E353)),"-",LN(Table13936[[#This Row],[Close]]/E353))</f>
        <v>6.0861997317326931E-3</v>
      </c>
    </row>
    <row r="355" spans="1:8" x14ac:dyDescent="0.3">
      <c r="A355" s="2">
        <v>43626</v>
      </c>
      <c r="B355" s="1">
        <v>16176.85</v>
      </c>
      <c r="C355" s="1">
        <v>16381.65</v>
      </c>
      <c r="D355" s="1">
        <v>16152.2</v>
      </c>
      <c r="E355" s="1">
        <v>16362.4</v>
      </c>
      <c r="F355" s="1">
        <v>24741844</v>
      </c>
      <c r="G355" s="1">
        <v>1540.38</v>
      </c>
      <c r="H355" s="3">
        <f>IF(ISERR(LN(Table13936[[#This Row],[Close]]/E354)),"-",LN(Table13936[[#This Row],[Close]]/E354))</f>
        <v>1.5555133523248514E-2</v>
      </c>
    </row>
    <row r="356" spans="1:8" x14ac:dyDescent="0.3">
      <c r="A356" s="2">
        <v>43627</v>
      </c>
      <c r="B356" s="1">
        <v>16406.25</v>
      </c>
      <c r="C356" s="1">
        <v>16488.650000000001</v>
      </c>
      <c r="D356" s="1">
        <v>16380.5</v>
      </c>
      <c r="E356" s="1">
        <v>16448.099999999999</v>
      </c>
      <c r="F356" s="1">
        <v>30617086</v>
      </c>
      <c r="G356" s="1">
        <v>2001.59</v>
      </c>
      <c r="H356" s="3">
        <f>IF(ISERR(LN(Table13936[[#This Row],[Close]]/E355)),"-",LN(Table13936[[#This Row],[Close]]/E355))</f>
        <v>5.2239493389903005E-3</v>
      </c>
    </row>
    <row r="357" spans="1:8" x14ac:dyDescent="0.3">
      <c r="A357" s="2">
        <v>43628</v>
      </c>
      <c r="B357" s="1">
        <v>16441.75</v>
      </c>
      <c r="C357" s="1">
        <v>16446.95</v>
      </c>
      <c r="D357" s="1">
        <v>16283.65</v>
      </c>
      <c r="E357" s="1">
        <v>16425.95</v>
      </c>
      <c r="F357" s="1">
        <v>29518108</v>
      </c>
      <c r="G357" s="1">
        <v>1974.22</v>
      </c>
      <c r="H357" s="3">
        <f>IF(ISERR(LN(Table13936[[#This Row],[Close]]/E356)),"-",LN(Table13936[[#This Row],[Close]]/E356))</f>
        <v>-1.3475676621479912E-3</v>
      </c>
    </row>
    <row r="358" spans="1:8" x14ac:dyDescent="0.3">
      <c r="A358" s="2">
        <v>43629</v>
      </c>
      <c r="B358" s="1">
        <v>16340.05</v>
      </c>
      <c r="C358" s="1">
        <v>16421.8</v>
      </c>
      <c r="D358" s="1">
        <v>16282.65</v>
      </c>
      <c r="E358" s="1">
        <v>16316.6</v>
      </c>
      <c r="F358" s="1">
        <v>24126342</v>
      </c>
      <c r="G358" s="1">
        <v>1762.19</v>
      </c>
      <c r="H358" s="3">
        <f>IF(ISERR(LN(Table13936[[#This Row],[Close]]/E357)),"-",LN(Table13936[[#This Row],[Close]]/E357))</f>
        <v>-6.6794068604376245E-3</v>
      </c>
    </row>
    <row r="359" spans="1:8" x14ac:dyDescent="0.3">
      <c r="A359" s="2">
        <v>43630</v>
      </c>
      <c r="B359" s="1">
        <v>16326.7</v>
      </c>
      <c r="C359" s="1">
        <v>16336.1</v>
      </c>
      <c r="D359" s="1">
        <v>16239.2</v>
      </c>
      <c r="E359" s="1">
        <v>16268.2</v>
      </c>
      <c r="F359" s="1">
        <v>26301593</v>
      </c>
      <c r="G359" s="1">
        <v>1596.98</v>
      </c>
      <c r="H359" s="3">
        <f>IF(ISERR(LN(Table13936[[#This Row],[Close]]/E358)),"-",LN(Table13936[[#This Row],[Close]]/E358))</f>
        <v>-2.9707124545613308E-3</v>
      </c>
    </row>
    <row r="360" spans="1:8" x14ac:dyDescent="0.3">
      <c r="A360" s="2">
        <v>43633</v>
      </c>
      <c r="B360" s="1">
        <v>16285</v>
      </c>
      <c r="C360" s="1">
        <v>16313.55</v>
      </c>
      <c r="D360" s="1">
        <v>16190.9</v>
      </c>
      <c r="E360" s="1">
        <v>16228.2</v>
      </c>
      <c r="F360" s="1">
        <v>21959319</v>
      </c>
      <c r="G360" s="1">
        <v>1109.81</v>
      </c>
      <c r="H360" s="3">
        <f>IF(ISERR(LN(Table13936[[#This Row],[Close]]/E359)),"-",LN(Table13936[[#This Row],[Close]]/E359))</f>
        <v>-2.461812397787561E-3</v>
      </c>
    </row>
    <row r="361" spans="1:8" x14ac:dyDescent="0.3">
      <c r="A361" s="2">
        <v>43634</v>
      </c>
      <c r="B361" s="1">
        <v>16215.7</v>
      </c>
      <c r="C361" s="1">
        <v>16352.4</v>
      </c>
      <c r="D361" s="1">
        <v>16212.3</v>
      </c>
      <c r="E361" s="1">
        <v>16322.5</v>
      </c>
      <c r="F361" s="1">
        <v>31939866</v>
      </c>
      <c r="G361" s="1">
        <v>1484.82</v>
      </c>
      <c r="H361" s="3">
        <f>IF(ISERR(LN(Table13936[[#This Row],[Close]]/E360)),"-",LN(Table13936[[#This Row],[Close]]/E360))</f>
        <v>5.7940544327762678E-3</v>
      </c>
    </row>
    <row r="362" spans="1:8" x14ac:dyDescent="0.3">
      <c r="A362" s="2">
        <v>43635</v>
      </c>
      <c r="B362" s="1">
        <v>16358.75</v>
      </c>
      <c r="C362" s="1">
        <v>16391.5</v>
      </c>
      <c r="D362" s="1">
        <v>16215.95</v>
      </c>
      <c r="E362" s="1">
        <v>16282.7</v>
      </c>
      <c r="F362" s="1">
        <v>29330912</v>
      </c>
      <c r="G362" s="1">
        <v>1498.99</v>
      </c>
      <c r="H362" s="3">
        <f>IF(ISERR(LN(Table13936[[#This Row],[Close]]/E361)),"-",LN(Table13936[[#This Row],[Close]]/E361))</f>
        <v>-2.4413295896133311E-3</v>
      </c>
    </row>
    <row r="363" spans="1:8" x14ac:dyDescent="0.3">
      <c r="A363" s="2">
        <v>43636</v>
      </c>
      <c r="B363" s="1">
        <v>16039</v>
      </c>
      <c r="C363" s="1">
        <v>16338.75</v>
      </c>
      <c r="D363" s="1">
        <v>15994.95</v>
      </c>
      <c r="E363" s="1">
        <v>16316.9</v>
      </c>
      <c r="F363" s="1">
        <v>33530558</v>
      </c>
      <c r="G363" s="1">
        <v>1839.08</v>
      </c>
      <c r="H363" s="3">
        <f>IF(ISERR(LN(Table13936[[#This Row],[Close]]/E362)),"-",LN(Table13936[[#This Row],[Close]]/E362))</f>
        <v>2.0981860235581183E-3</v>
      </c>
    </row>
    <row r="364" spans="1:8" x14ac:dyDescent="0.3">
      <c r="A364" s="2">
        <v>43637</v>
      </c>
      <c r="B364" s="1">
        <v>16343.35</v>
      </c>
      <c r="C364" s="1">
        <v>16358.95</v>
      </c>
      <c r="D364" s="1">
        <v>16154.85</v>
      </c>
      <c r="E364" s="1">
        <v>16189.4</v>
      </c>
      <c r="F364" s="1">
        <v>44927711</v>
      </c>
      <c r="G364" s="1">
        <v>3091.21</v>
      </c>
      <c r="H364" s="3">
        <f>IF(ISERR(LN(Table13936[[#This Row],[Close]]/E363)),"-",LN(Table13936[[#This Row],[Close]]/E363))</f>
        <v>-7.8446734233151034E-3</v>
      </c>
    </row>
    <row r="365" spans="1:8" x14ac:dyDescent="0.3">
      <c r="A365" s="2">
        <v>43640</v>
      </c>
      <c r="B365" s="1">
        <v>16202.4</v>
      </c>
      <c r="C365" s="1">
        <v>16231.6</v>
      </c>
      <c r="D365" s="1">
        <v>16142.4</v>
      </c>
      <c r="E365" s="1">
        <v>16187.4</v>
      </c>
      <c r="F365" s="1">
        <v>16349337</v>
      </c>
      <c r="G365" s="1">
        <v>1110.19</v>
      </c>
      <c r="H365" s="3">
        <f>IF(ISERR(LN(Table13936[[#This Row],[Close]]/E364)),"-",LN(Table13936[[#This Row],[Close]]/E364))</f>
        <v>-1.2354525478395294E-4</v>
      </c>
    </row>
    <row r="366" spans="1:8" x14ac:dyDescent="0.3">
      <c r="A366" s="2">
        <v>43641</v>
      </c>
      <c r="B366" s="1">
        <v>16158.8</v>
      </c>
      <c r="C366" s="1">
        <v>16252.95</v>
      </c>
      <c r="D366" s="1">
        <v>16050.6</v>
      </c>
      <c r="E366" s="1">
        <v>16214.45</v>
      </c>
      <c r="F366" s="1">
        <v>19774495</v>
      </c>
      <c r="G366" s="1">
        <v>1105.27</v>
      </c>
      <c r="H366" s="3">
        <f>IF(ISERR(LN(Table13936[[#This Row],[Close]]/E365)),"-",LN(Table13936[[#This Row],[Close]]/E365))</f>
        <v>1.6696581389070298E-3</v>
      </c>
    </row>
    <row r="367" spans="1:8" x14ac:dyDescent="0.3">
      <c r="A367" s="2">
        <v>43642</v>
      </c>
      <c r="B367" s="1">
        <v>16152.7</v>
      </c>
      <c r="C367" s="1">
        <v>16255.2</v>
      </c>
      <c r="D367" s="1">
        <v>16079.2</v>
      </c>
      <c r="E367" s="1">
        <v>16101.7</v>
      </c>
      <c r="F367" s="1" t="s">
        <v>22</v>
      </c>
      <c r="G367" s="1" t="s">
        <v>22</v>
      </c>
      <c r="H367" s="3">
        <f>IF(ISERR(LN(Table13936[[#This Row],[Close]]/E366)),"-",LN(Table13936[[#This Row],[Close]]/E366))</f>
        <v>-6.9779634951134626E-3</v>
      </c>
    </row>
    <row r="368" spans="1:8" x14ac:dyDescent="0.3">
      <c r="A368" s="2">
        <v>43643</v>
      </c>
      <c r="B368" s="1">
        <v>16096.2</v>
      </c>
      <c r="C368" s="1">
        <v>16129.4</v>
      </c>
      <c r="D368" s="1">
        <v>15946.65</v>
      </c>
      <c r="E368" s="1">
        <v>15991.8</v>
      </c>
      <c r="F368" s="1">
        <v>41146293</v>
      </c>
      <c r="G368" s="1">
        <v>2572.62</v>
      </c>
      <c r="H368" s="3">
        <f>IF(ISERR(LN(Table13936[[#This Row],[Close]]/E367)),"-",LN(Table13936[[#This Row],[Close]]/E367))</f>
        <v>-6.8487656115224105E-3</v>
      </c>
    </row>
    <row r="369" spans="1:8" x14ac:dyDescent="0.3">
      <c r="A369" s="2">
        <v>43644</v>
      </c>
      <c r="B369" s="1">
        <v>16069.9</v>
      </c>
      <c r="C369" s="1">
        <v>16085.4</v>
      </c>
      <c r="D369" s="1">
        <v>15904.8</v>
      </c>
      <c r="E369" s="1">
        <v>15936.45</v>
      </c>
      <c r="F369" s="1">
        <v>37902286</v>
      </c>
      <c r="G369" s="1">
        <v>1738.31</v>
      </c>
      <c r="H369" s="3">
        <f>IF(ISERR(LN(Table13936[[#This Row],[Close]]/E368)),"-",LN(Table13936[[#This Row],[Close]]/E368))</f>
        <v>-3.4671524714022664E-3</v>
      </c>
    </row>
    <row r="370" spans="1:8" x14ac:dyDescent="0.3">
      <c r="A370" s="2">
        <v>43647</v>
      </c>
      <c r="B370" s="1">
        <v>15982.7</v>
      </c>
      <c r="C370" s="1">
        <v>16023.55</v>
      </c>
      <c r="D370" s="1">
        <v>15893.55</v>
      </c>
      <c r="E370" s="1">
        <v>15916.7</v>
      </c>
      <c r="F370" s="1">
        <v>16679967</v>
      </c>
      <c r="G370" s="1">
        <v>1326.11</v>
      </c>
      <c r="H370" s="3">
        <f>IF(ISERR(LN(Table13936[[#This Row],[Close]]/E369)),"-",LN(Table13936[[#This Row],[Close]]/E369))</f>
        <v>-1.2400658980918665E-3</v>
      </c>
    </row>
    <row r="371" spans="1:8" x14ac:dyDescent="0.3">
      <c r="A371" s="2">
        <v>43648</v>
      </c>
      <c r="B371" s="1">
        <v>15952.9</v>
      </c>
      <c r="C371" s="1">
        <v>16096.95</v>
      </c>
      <c r="D371" s="1">
        <v>15886.45</v>
      </c>
      <c r="E371" s="1">
        <v>16074.1</v>
      </c>
      <c r="F371" s="1">
        <v>16987207</v>
      </c>
      <c r="G371" s="1">
        <v>1325.34</v>
      </c>
      <c r="H371" s="3">
        <f>IF(ISERR(LN(Table13936[[#This Row],[Close]]/E370)),"-",LN(Table13936[[#This Row],[Close]]/E370))</f>
        <v>9.840408500726542E-3</v>
      </c>
    </row>
    <row r="372" spans="1:8" x14ac:dyDescent="0.3">
      <c r="A372" s="2">
        <v>43649</v>
      </c>
      <c r="B372" s="1">
        <v>16091.1</v>
      </c>
      <c r="C372" s="1">
        <v>16097.15</v>
      </c>
      <c r="D372" s="1">
        <v>15906.4</v>
      </c>
      <c r="E372" s="1">
        <v>15927.65</v>
      </c>
      <c r="F372" s="1">
        <v>16757982</v>
      </c>
      <c r="G372" s="1">
        <v>1228.1600000000001</v>
      </c>
      <c r="H372" s="3">
        <f>IF(ISERR(LN(Table13936[[#This Row],[Close]]/E371)),"-",LN(Table13936[[#This Row],[Close]]/E371))</f>
        <v>-9.1526883600061993E-3</v>
      </c>
    </row>
    <row r="373" spans="1:8" x14ac:dyDescent="0.3">
      <c r="A373" s="2">
        <v>43650</v>
      </c>
      <c r="B373" s="1">
        <v>15901.45</v>
      </c>
      <c r="C373" s="1">
        <v>15992.6</v>
      </c>
      <c r="D373" s="1">
        <v>15896.9</v>
      </c>
      <c r="E373" s="1">
        <v>15942.4</v>
      </c>
      <c r="F373" s="1">
        <v>12823195</v>
      </c>
      <c r="G373" s="1">
        <v>975.14</v>
      </c>
      <c r="H373" s="3">
        <f>IF(ISERR(LN(Table13936[[#This Row],[Close]]/E372)),"-",LN(Table13936[[#This Row],[Close]]/E372))</f>
        <v>9.2563400767475194E-4</v>
      </c>
    </row>
    <row r="374" spans="1:8" x14ac:dyDescent="0.3">
      <c r="A374" s="2">
        <v>43651</v>
      </c>
      <c r="B374" s="1">
        <v>15960.85</v>
      </c>
      <c r="C374" s="1">
        <v>15979.45</v>
      </c>
      <c r="D374" s="1">
        <v>15520</v>
      </c>
      <c r="E374" s="1">
        <v>15550.05</v>
      </c>
      <c r="F374" s="1">
        <v>20473922</v>
      </c>
      <c r="G374" s="1">
        <v>1815.96</v>
      </c>
      <c r="H374" s="3">
        <f>IF(ISERR(LN(Table13936[[#This Row],[Close]]/E373)),"-",LN(Table13936[[#This Row],[Close]]/E373))</f>
        <v>-2.4918372591512309E-2</v>
      </c>
    </row>
    <row r="375" spans="1:8" x14ac:dyDescent="0.3">
      <c r="A375" s="2">
        <v>43654</v>
      </c>
      <c r="B375" s="1">
        <v>15410.85</v>
      </c>
      <c r="C375" s="1">
        <v>15480.15</v>
      </c>
      <c r="D375" s="1">
        <v>15317.4</v>
      </c>
      <c r="E375" s="1">
        <v>15376</v>
      </c>
      <c r="F375" s="1">
        <v>26980287</v>
      </c>
      <c r="G375" s="1">
        <v>2171.23</v>
      </c>
      <c r="H375" s="3">
        <f>IF(ISERR(LN(Table13936[[#This Row],[Close]]/E374)),"-",LN(Table13936[[#This Row],[Close]]/E374))</f>
        <v>-1.1256001826220559E-2</v>
      </c>
    </row>
    <row r="376" spans="1:8" x14ac:dyDescent="0.3">
      <c r="A376" s="2">
        <v>43655</v>
      </c>
      <c r="B376" s="1">
        <v>15381.35</v>
      </c>
      <c r="C376" s="1">
        <v>15434</v>
      </c>
      <c r="D376" s="1">
        <v>15123.6</v>
      </c>
      <c r="E376" s="1">
        <v>15254.5</v>
      </c>
      <c r="F376" s="1">
        <v>23588410</v>
      </c>
      <c r="G376" s="1">
        <v>2235.38</v>
      </c>
      <c r="H376" s="3">
        <f>IF(ISERR(LN(Table13936[[#This Row],[Close]]/E375)),"-",LN(Table13936[[#This Row],[Close]]/E375))</f>
        <v>-7.9333107354238753E-3</v>
      </c>
    </row>
    <row r="377" spans="1:8" x14ac:dyDescent="0.3">
      <c r="A377" s="2">
        <v>43656</v>
      </c>
      <c r="B377" s="1">
        <v>15077</v>
      </c>
      <c r="C377" s="1">
        <v>15322.75</v>
      </c>
      <c r="D377" s="1">
        <v>15045.1</v>
      </c>
      <c r="E377" s="1">
        <v>15168.6</v>
      </c>
      <c r="F377" s="1">
        <v>23946977</v>
      </c>
      <c r="G377" s="1">
        <v>2479.96</v>
      </c>
      <c r="H377" s="3">
        <f>IF(ISERR(LN(Table13936[[#This Row],[Close]]/E376)),"-",LN(Table13936[[#This Row],[Close]]/E376))</f>
        <v>-5.6470398001774186E-3</v>
      </c>
    </row>
    <row r="378" spans="1:8" x14ac:dyDescent="0.3">
      <c r="A378" s="2">
        <v>43657</v>
      </c>
      <c r="B378" s="1">
        <v>15256.55</v>
      </c>
      <c r="C378" s="1">
        <v>15258.35</v>
      </c>
      <c r="D378" s="1">
        <v>15060.9</v>
      </c>
      <c r="E378" s="1">
        <v>15214.25</v>
      </c>
      <c r="F378" s="1">
        <v>20376482</v>
      </c>
      <c r="G378" s="1">
        <v>1611.96</v>
      </c>
      <c r="H378" s="3">
        <f>IF(ISERR(LN(Table13936[[#This Row],[Close]]/E377)),"-",LN(Table13936[[#This Row],[Close]]/E377))</f>
        <v>3.0049869812354955E-3</v>
      </c>
    </row>
    <row r="379" spans="1:8" x14ac:dyDescent="0.3">
      <c r="A379" s="2">
        <v>43658</v>
      </c>
      <c r="B379" s="1">
        <v>15227.6</v>
      </c>
      <c r="C379" s="1">
        <v>15293.35</v>
      </c>
      <c r="D379" s="1">
        <v>15186.1</v>
      </c>
      <c r="E379" s="1">
        <v>15227.4</v>
      </c>
      <c r="F379" s="1">
        <v>24358006</v>
      </c>
      <c r="G379" s="1">
        <v>1667.36</v>
      </c>
      <c r="H379" s="3">
        <f>IF(ISERR(LN(Table13936[[#This Row],[Close]]/E378)),"-",LN(Table13936[[#This Row],[Close]]/E378))</f>
        <v>8.6394796720525079E-4</v>
      </c>
    </row>
    <row r="380" spans="1:8" x14ac:dyDescent="0.3">
      <c r="A380" s="2">
        <v>43661</v>
      </c>
      <c r="B380" s="1">
        <v>15516.25</v>
      </c>
      <c r="C380" s="1">
        <v>15697.45</v>
      </c>
      <c r="D380" s="1">
        <v>15406.25</v>
      </c>
      <c r="E380" s="1">
        <v>15662.05</v>
      </c>
      <c r="F380" s="1">
        <v>44809100</v>
      </c>
      <c r="G380" s="1">
        <v>3590.4</v>
      </c>
      <c r="H380" s="3">
        <f>IF(ISERR(LN(Table13936[[#This Row],[Close]]/E379)),"-",LN(Table13936[[#This Row],[Close]]/E379))</f>
        <v>2.8144152123175184E-2</v>
      </c>
    </row>
    <row r="381" spans="1:8" x14ac:dyDescent="0.3">
      <c r="A381" s="2">
        <v>43662</v>
      </c>
      <c r="B381" s="1">
        <v>15608.75</v>
      </c>
      <c r="C381" s="1">
        <v>15630.6</v>
      </c>
      <c r="D381" s="1">
        <v>15532.3</v>
      </c>
      <c r="E381" s="1">
        <v>15580.45</v>
      </c>
      <c r="F381" s="1">
        <v>25114991</v>
      </c>
      <c r="G381" s="1">
        <v>1971.09</v>
      </c>
      <c r="H381" s="3">
        <f>IF(ISERR(LN(Table13936[[#This Row],[Close]]/E380)),"-",LN(Table13936[[#This Row],[Close]]/E380))</f>
        <v>-5.2236655548915786E-3</v>
      </c>
    </row>
    <row r="382" spans="1:8" x14ac:dyDescent="0.3">
      <c r="A382" s="2">
        <v>43663</v>
      </c>
      <c r="B382" s="1">
        <v>15602.7</v>
      </c>
      <c r="C382" s="1">
        <v>15708.8</v>
      </c>
      <c r="D382" s="1">
        <v>15508.95</v>
      </c>
      <c r="E382" s="1">
        <v>15675.95</v>
      </c>
      <c r="F382" s="1">
        <v>31073297</v>
      </c>
      <c r="G382" s="1">
        <v>2317.1999999999998</v>
      </c>
      <c r="H382" s="3">
        <f>IF(ISERR(LN(Table13936[[#This Row],[Close]]/E381)),"-",LN(Table13936[[#This Row],[Close]]/E381))</f>
        <v>6.1107675340575946E-3</v>
      </c>
    </row>
    <row r="383" spans="1:8" x14ac:dyDescent="0.3">
      <c r="A383" s="2">
        <v>43664</v>
      </c>
      <c r="B383" s="1">
        <v>15554.9</v>
      </c>
      <c r="C383" s="1">
        <v>15636.85</v>
      </c>
      <c r="D383" s="1">
        <v>15455.05</v>
      </c>
      <c r="E383" s="1">
        <v>15498.45</v>
      </c>
      <c r="F383" s="1">
        <v>51334929</v>
      </c>
      <c r="G383" s="1">
        <v>3196.92</v>
      </c>
      <c r="H383" s="3">
        <f>IF(ISERR(LN(Table13936[[#This Row],[Close]]/E382)),"-",LN(Table13936[[#This Row],[Close]]/E382))</f>
        <v>-1.1387671818249774E-2</v>
      </c>
    </row>
    <row r="384" spans="1:8" x14ac:dyDescent="0.3">
      <c r="A384" s="2">
        <v>43665</v>
      </c>
      <c r="B384" s="1">
        <v>15520.7</v>
      </c>
      <c r="C384" s="1">
        <v>15611.6</v>
      </c>
      <c r="D384" s="1">
        <v>15363.05</v>
      </c>
      <c r="E384" s="1">
        <v>15383.65</v>
      </c>
      <c r="F384" s="1">
        <v>24071564</v>
      </c>
      <c r="G384" s="1">
        <v>1841.28</v>
      </c>
      <c r="H384" s="3">
        <f>IF(ISERR(LN(Table13936[[#This Row],[Close]]/E383)),"-",LN(Table13936[[#This Row],[Close]]/E383))</f>
        <v>-7.4347618072313042E-3</v>
      </c>
    </row>
    <row r="385" spans="1:8" x14ac:dyDescent="0.3">
      <c r="A385" s="2">
        <v>43668</v>
      </c>
      <c r="B385" s="1">
        <v>15387.45</v>
      </c>
      <c r="C385" s="1">
        <v>15494.05</v>
      </c>
      <c r="D385" s="1">
        <v>15334.6</v>
      </c>
      <c r="E385" s="1">
        <v>15448.25</v>
      </c>
      <c r="F385" s="1">
        <v>21199392</v>
      </c>
      <c r="G385" s="1">
        <v>1587.46</v>
      </c>
      <c r="H385" s="3">
        <f>IF(ISERR(LN(Table13936[[#This Row],[Close]]/E384)),"-",LN(Table13936[[#This Row],[Close]]/E384))</f>
        <v>4.1904712023306248E-3</v>
      </c>
    </row>
    <row r="386" spans="1:8" x14ac:dyDescent="0.3">
      <c r="A386" s="2">
        <v>43669</v>
      </c>
      <c r="B386" s="1">
        <v>15497.55</v>
      </c>
      <c r="C386" s="1">
        <v>15645.7</v>
      </c>
      <c r="D386" s="1">
        <v>15467.7</v>
      </c>
      <c r="E386" s="1">
        <v>15493.4</v>
      </c>
      <c r="F386" s="1">
        <v>26632051</v>
      </c>
      <c r="G386" s="1">
        <v>2297.48</v>
      </c>
      <c r="H386" s="3">
        <f>IF(ISERR(LN(Table13936[[#This Row],[Close]]/E385)),"-",LN(Table13936[[#This Row],[Close]]/E385))</f>
        <v>2.9183984723112504E-3</v>
      </c>
    </row>
    <row r="387" spans="1:8" x14ac:dyDescent="0.3">
      <c r="A387" s="2">
        <v>43670</v>
      </c>
      <c r="B387" s="1">
        <v>15465.8</v>
      </c>
      <c r="C387" s="1">
        <v>15531.85</v>
      </c>
      <c r="D387" s="1">
        <v>15332.85</v>
      </c>
      <c r="E387" s="1">
        <v>15380.75</v>
      </c>
      <c r="F387" s="1">
        <v>20116466</v>
      </c>
      <c r="G387" s="1">
        <v>1691.8</v>
      </c>
      <c r="H387" s="3">
        <f>IF(ISERR(LN(Table13936[[#This Row],[Close]]/E386)),"-",LN(Table13936[[#This Row],[Close]]/E386))</f>
        <v>-7.2973992743473074E-3</v>
      </c>
    </row>
    <row r="388" spans="1:8" x14ac:dyDescent="0.3">
      <c r="A388" s="2">
        <v>43671</v>
      </c>
      <c r="B388" s="1">
        <v>15383.15</v>
      </c>
      <c r="C388" s="1">
        <v>15510.6</v>
      </c>
      <c r="D388" s="1">
        <v>15343.05</v>
      </c>
      <c r="E388" s="1">
        <v>15474.65</v>
      </c>
      <c r="F388" s="1">
        <v>28335619</v>
      </c>
      <c r="G388" s="1">
        <v>2244.21</v>
      </c>
      <c r="H388" s="3">
        <f>IF(ISERR(LN(Table13936[[#This Row],[Close]]/E387)),"-",LN(Table13936[[#This Row],[Close]]/E387))</f>
        <v>6.0864736725637514E-3</v>
      </c>
    </row>
    <row r="389" spans="1:8" x14ac:dyDescent="0.3">
      <c r="A389" s="2">
        <v>43672</v>
      </c>
      <c r="B389" s="1">
        <v>15442.5</v>
      </c>
      <c r="C389" s="1">
        <v>15461.65</v>
      </c>
      <c r="D389" s="1">
        <v>15265.35</v>
      </c>
      <c r="E389" s="1">
        <v>15348.05</v>
      </c>
      <c r="F389" s="1">
        <v>17995198</v>
      </c>
      <c r="G389" s="1">
        <v>1342.96</v>
      </c>
      <c r="H389" s="3">
        <f>IF(ISERR(LN(Table13936[[#This Row],[Close]]/E388)),"-",LN(Table13936[[#This Row],[Close]]/E388))</f>
        <v>-8.2147710576419234E-3</v>
      </c>
    </row>
    <row r="390" spans="1:8" x14ac:dyDescent="0.3">
      <c r="A390" s="2">
        <v>43675</v>
      </c>
      <c r="B390" s="1">
        <v>15365.1</v>
      </c>
      <c r="C390" s="1">
        <v>15528.1</v>
      </c>
      <c r="D390" s="1">
        <v>15297</v>
      </c>
      <c r="E390" s="1">
        <v>15400.85</v>
      </c>
      <c r="F390" s="1">
        <v>17712106</v>
      </c>
      <c r="G390" s="1">
        <v>1385.39</v>
      </c>
      <c r="H390" s="3">
        <f>IF(ISERR(LN(Table13936[[#This Row],[Close]]/E389)),"-",LN(Table13936[[#This Row],[Close]]/E389))</f>
        <v>3.4342725687484857E-3</v>
      </c>
    </row>
    <row r="391" spans="1:8" x14ac:dyDescent="0.3">
      <c r="A391" s="2">
        <v>43676</v>
      </c>
      <c r="B391" s="1">
        <v>15409.45</v>
      </c>
      <c r="C391" s="1">
        <v>15527.5</v>
      </c>
      <c r="D391" s="1">
        <v>15361.45</v>
      </c>
      <c r="E391" s="1">
        <v>15501.65</v>
      </c>
      <c r="F391" s="1">
        <v>24391431</v>
      </c>
      <c r="G391" s="1">
        <v>2007.89</v>
      </c>
      <c r="H391" s="3">
        <f>IF(ISERR(LN(Table13936[[#This Row],[Close]]/E390)),"-",LN(Table13936[[#This Row],[Close]]/E390))</f>
        <v>6.5237671709320972E-3</v>
      </c>
    </row>
    <row r="392" spans="1:8" x14ac:dyDescent="0.3">
      <c r="A392" s="2">
        <v>43677</v>
      </c>
      <c r="B392" s="1">
        <v>15437.6</v>
      </c>
      <c r="C392" s="1">
        <v>15649.15</v>
      </c>
      <c r="D392" s="1">
        <v>15303.7</v>
      </c>
      <c r="E392" s="1">
        <v>15620.2</v>
      </c>
      <c r="F392" s="1">
        <v>30797834</v>
      </c>
      <c r="G392" s="1">
        <v>2375.5</v>
      </c>
      <c r="H392" s="3">
        <f>IF(ISERR(LN(Table13936[[#This Row],[Close]]/E391)),"-",LN(Table13936[[#This Row],[Close]]/E391))</f>
        <v>7.6184785543461043E-3</v>
      </c>
    </row>
    <row r="393" spans="1:8" x14ac:dyDescent="0.3">
      <c r="A393" s="2">
        <v>43678</v>
      </c>
      <c r="B393" s="1">
        <v>15576.95</v>
      </c>
      <c r="C393" s="1">
        <v>15593.55</v>
      </c>
      <c r="D393" s="1">
        <v>15277.75</v>
      </c>
      <c r="E393" s="1">
        <v>15332.1</v>
      </c>
      <c r="F393" s="1">
        <v>39775850</v>
      </c>
      <c r="G393" s="1">
        <v>2412.6</v>
      </c>
      <c r="H393" s="3">
        <f>IF(ISERR(LN(Table13936[[#This Row],[Close]]/E392)),"-",LN(Table13936[[#This Row],[Close]]/E392))</f>
        <v>-1.861627862355332E-2</v>
      </c>
    </row>
    <row r="394" spans="1:8" x14ac:dyDescent="0.3">
      <c r="A394" s="2">
        <v>43679</v>
      </c>
      <c r="B394" s="1">
        <v>15277.65</v>
      </c>
      <c r="C394" s="1">
        <v>15461.05</v>
      </c>
      <c r="D394" s="1">
        <v>15208.8</v>
      </c>
      <c r="E394" s="1">
        <v>15422.1</v>
      </c>
      <c r="F394" s="1">
        <v>25330329</v>
      </c>
      <c r="G394" s="1">
        <v>1990.95</v>
      </c>
      <c r="H394" s="3">
        <f>IF(ISERR(LN(Table13936[[#This Row],[Close]]/E393)),"-",LN(Table13936[[#This Row],[Close]]/E393))</f>
        <v>5.8528758297091031E-3</v>
      </c>
    </row>
    <row r="395" spans="1:8" x14ac:dyDescent="0.3">
      <c r="A395" s="2">
        <v>43682</v>
      </c>
      <c r="B395" s="1">
        <v>15349.7</v>
      </c>
      <c r="C395" s="1">
        <v>15544.9</v>
      </c>
      <c r="D395" s="1">
        <v>15312.55</v>
      </c>
      <c r="E395" s="1">
        <v>15518.55</v>
      </c>
      <c r="F395" s="1">
        <v>26873535</v>
      </c>
      <c r="G395" s="1">
        <v>2040.86</v>
      </c>
      <c r="H395" s="3">
        <f>IF(ISERR(LN(Table13936[[#This Row],[Close]]/E394)),"-",LN(Table13936[[#This Row],[Close]]/E394))</f>
        <v>6.2345369223338713E-3</v>
      </c>
    </row>
    <row r="396" spans="1:8" x14ac:dyDescent="0.3">
      <c r="A396" s="2">
        <v>43683</v>
      </c>
      <c r="B396" s="1">
        <v>15479.2</v>
      </c>
      <c r="C396" s="1">
        <v>15636.5</v>
      </c>
      <c r="D396" s="1">
        <v>15434.25</v>
      </c>
      <c r="E396" s="1">
        <v>15514.8</v>
      </c>
      <c r="F396" s="1">
        <v>29684463</v>
      </c>
      <c r="G396" s="1">
        <v>2245.0100000000002</v>
      </c>
      <c r="H396" s="3">
        <f>IF(ISERR(LN(Table13936[[#This Row],[Close]]/E395)),"-",LN(Table13936[[#This Row],[Close]]/E395))</f>
        <v>-2.4167548899828596E-4</v>
      </c>
    </row>
    <row r="397" spans="1:8" x14ac:dyDescent="0.3">
      <c r="A397" s="2">
        <v>43684</v>
      </c>
      <c r="B397" s="1">
        <v>15591.15</v>
      </c>
      <c r="C397" s="1">
        <v>15730.7</v>
      </c>
      <c r="D397" s="1">
        <v>15522.85</v>
      </c>
      <c r="E397" s="1">
        <v>15583.35</v>
      </c>
      <c r="F397" s="1">
        <v>21314090</v>
      </c>
      <c r="G397" s="1">
        <v>1700.24</v>
      </c>
      <c r="H397" s="3">
        <f>IF(ISERR(LN(Table13936[[#This Row],[Close]]/E396)),"-",LN(Table13936[[#This Row],[Close]]/E396))</f>
        <v>4.408629518360266E-3</v>
      </c>
    </row>
    <row r="398" spans="1:8" x14ac:dyDescent="0.3">
      <c r="A398" s="2">
        <v>43685</v>
      </c>
      <c r="B398" s="1">
        <v>15677.45</v>
      </c>
      <c r="C398" s="1">
        <v>15919.2</v>
      </c>
      <c r="D398" s="1">
        <v>15654.45</v>
      </c>
      <c r="E398" s="1">
        <v>15867.95</v>
      </c>
      <c r="F398" s="1">
        <v>26614771</v>
      </c>
      <c r="G398" s="1">
        <v>2207.8000000000002</v>
      </c>
      <c r="H398" s="3">
        <f>IF(ISERR(LN(Table13936[[#This Row],[Close]]/E397)),"-",LN(Table13936[[#This Row],[Close]]/E397))</f>
        <v>1.8098315066673632E-2</v>
      </c>
    </row>
    <row r="399" spans="1:8" x14ac:dyDescent="0.3">
      <c r="A399" s="2">
        <v>43686</v>
      </c>
      <c r="B399" s="1">
        <v>15898</v>
      </c>
      <c r="C399" s="1">
        <v>15945.4</v>
      </c>
      <c r="D399" s="1">
        <v>15785.75</v>
      </c>
      <c r="E399" s="1">
        <v>15821.35</v>
      </c>
      <c r="F399" s="1">
        <v>32476723</v>
      </c>
      <c r="G399" s="1">
        <v>1607.22</v>
      </c>
      <c r="H399" s="3">
        <f>IF(ISERR(LN(Table13936[[#This Row],[Close]]/E398)),"-",LN(Table13936[[#This Row],[Close]]/E398))</f>
        <v>-2.9410579337591368E-3</v>
      </c>
    </row>
    <row r="400" spans="1:8" x14ac:dyDescent="0.3">
      <c r="A400" s="2">
        <v>43690</v>
      </c>
      <c r="B400" s="1">
        <v>15809.25</v>
      </c>
      <c r="C400" s="1">
        <v>15822.4</v>
      </c>
      <c r="D400" s="1">
        <v>15379.6</v>
      </c>
      <c r="E400" s="1">
        <v>15424.4</v>
      </c>
      <c r="F400" s="1">
        <v>18332921</v>
      </c>
      <c r="G400" s="1">
        <v>1498.48</v>
      </c>
      <c r="H400" s="3">
        <f>IF(ISERR(LN(Table13936[[#This Row],[Close]]/E399)),"-",LN(Table13936[[#This Row],[Close]]/E399))</f>
        <v>-2.5409622575767558E-2</v>
      </c>
    </row>
    <row r="401" spans="1:8" x14ac:dyDescent="0.3">
      <c r="A401" s="2">
        <v>43691</v>
      </c>
      <c r="B401" s="1">
        <v>15467.35</v>
      </c>
      <c r="C401" s="1">
        <v>15518.45</v>
      </c>
      <c r="D401" s="1">
        <v>15298.5</v>
      </c>
      <c r="E401" s="1">
        <v>15466.25</v>
      </c>
      <c r="F401" s="1">
        <v>20443965</v>
      </c>
      <c r="G401" s="1">
        <v>1493.56</v>
      </c>
      <c r="H401" s="3">
        <f>IF(ISERR(LN(Table13936[[#This Row],[Close]]/E400)),"-",LN(Table13936[[#This Row],[Close]]/E400))</f>
        <v>2.7095594041703923E-3</v>
      </c>
    </row>
    <row r="402" spans="1:8" x14ac:dyDescent="0.3">
      <c r="A402" s="2">
        <v>43693</v>
      </c>
      <c r="B402" s="1">
        <v>15547.4</v>
      </c>
      <c r="C402" s="1">
        <v>15552.7</v>
      </c>
      <c r="D402" s="1">
        <v>15238.55</v>
      </c>
      <c r="E402" s="1">
        <v>15365.35</v>
      </c>
      <c r="F402" s="1">
        <v>21253923</v>
      </c>
      <c r="G402" s="1">
        <v>1861.03</v>
      </c>
      <c r="H402" s="3">
        <f>IF(ISERR(LN(Table13936[[#This Row],[Close]]/E401)),"-",LN(Table13936[[#This Row],[Close]]/E401))</f>
        <v>-6.5452561797587679E-3</v>
      </c>
    </row>
    <row r="403" spans="1:8" x14ac:dyDescent="0.3">
      <c r="A403" s="2">
        <v>43696</v>
      </c>
      <c r="B403" s="1">
        <v>15420.05</v>
      </c>
      <c r="C403" s="1">
        <v>15514.9</v>
      </c>
      <c r="D403" s="1">
        <v>15396</v>
      </c>
      <c r="E403" s="1">
        <v>15415.15</v>
      </c>
      <c r="F403" s="1">
        <v>13489446</v>
      </c>
      <c r="G403" s="1">
        <v>986.72</v>
      </c>
      <c r="H403" s="3">
        <f>IF(ISERR(LN(Table13936[[#This Row],[Close]]/E402)),"-",LN(Table13936[[#This Row],[Close]]/E402))</f>
        <v>3.2358177061864121E-3</v>
      </c>
    </row>
    <row r="404" spans="1:8" x14ac:dyDescent="0.3">
      <c r="A404" s="2">
        <v>43697</v>
      </c>
      <c r="B404" s="1">
        <v>15503.8</v>
      </c>
      <c r="C404" s="1">
        <v>15691.65</v>
      </c>
      <c r="D404" s="1">
        <v>15467.35</v>
      </c>
      <c r="E404" s="1">
        <v>15597.75</v>
      </c>
      <c r="F404" s="1">
        <v>27155209</v>
      </c>
      <c r="G404" s="1">
        <v>1957.88</v>
      </c>
      <c r="H404" s="3">
        <f>IF(ISERR(LN(Table13936[[#This Row],[Close]]/E403)),"-",LN(Table13936[[#This Row],[Close]]/E403))</f>
        <v>1.1775881011526997E-2</v>
      </c>
    </row>
    <row r="405" spans="1:8" x14ac:dyDescent="0.3">
      <c r="A405" s="2">
        <v>43698</v>
      </c>
      <c r="B405" s="1">
        <v>15598.5</v>
      </c>
      <c r="C405" s="1">
        <v>15680.05</v>
      </c>
      <c r="D405" s="1">
        <v>15562</v>
      </c>
      <c r="E405" s="1">
        <v>15578.15</v>
      </c>
      <c r="F405" s="1">
        <v>17085453</v>
      </c>
      <c r="G405" s="1">
        <v>1255.8900000000001</v>
      </c>
      <c r="H405" s="3">
        <f>IF(ISERR(LN(Table13936[[#This Row],[Close]]/E404)),"-",LN(Table13936[[#This Row],[Close]]/E404))</f>
        <v>-1.2573816686809439E-3</v>
      </c>
    </row>
    <row r="406" spans="1:8" x14ac:dyDescent="0.3">
      <c r="A406" s="2">
        <v>43699</v>
      </c>
      <c r="B406" s="1">
        <v>15581.5</v>
      </c>
      <c r="C406" s="1">
        <v>15703.15</v>
      </c>
      <c r="D406" s="1">
        <v>15478.8</v>
      </c>
      <c r="E406" s="1">
        <v>15632</v>
      </c>
      <c r="F406" s="1">
        <v>18016274</v>
      </c>
      <c r="G406" s="1">
        <v>1476.71</v>
      </c>
      <c r="H406" s="3">
        <f>IF(ISERR(LN(Table13936[[#This Row],[Close]]/E405)),"-",LN(Table13936[[#This Row],[Close]]/E405))</f>
        <v>3.4508038851049582E-3</v>
      </c>
    </row>
    <row r="407" spans="1:8" x14ac:dyDescent="0.3">
      <c r="A407" s="2">
        <v>43700</v>
      </c>
      <c r="B407" s="1">
        <v>15647.65</v>
      </c>
      <c r="C407" s="1">
        <v>15872.85</v>
      </c>
      <c r="D407" s="1">
        <v>15639.4</v>
      </c>
      <c r="E407" s="1">
        <v>15816.6</v>
      </c>
      <c r="F407" s="1">
        <v>27917993</v>
      </c>
      <c r="G407" s="1">
        <v>2192.84</v>
      </c>
      <c r="H407" s="3">
        <f>IF(ISERR(LN(Table13936[[#This Row],[Close]]/E406)),"-",LN(Table13936[[#This Row],[Close]]/E406))</f>
        <v>1.1739926115398118E-2</v>
      </c>
    </row>
    <row r="408" spans="1:8" x14ac:dyDescent="0.3">
      <c r="A408" s="2">
        <v>43703</v>
      </c>
      <c r="B408" s="1">
        <v>15825.25</v>
      </c>
      <c r="C408" s="1">
        <v>15922.55</v>
      </c>
      <c r="D408" s="1">
        <v>15628.1</v>
      </c>
      <c r="E408" s="1">
        <v>15890.2</v>
      </c>
      <c r="F408" s="1">
        <v>16822219</v>
      </c>
      <c r="G408" s="1">
        <v>1436.38</v>
      </c>
      <c r="H408" s="3">
        <f>IF(ISERR(LN(Table13936[[#This Row],[Close]]/E407)),"-",LN(Table13936[[#This Row],[Close]]/E407))</f>
        <v>4.6425455860001439E-3</v>
      </c>
    </row>
    <row r="409" spans="1:8" x14ac:dyDescent="0.3">
      <c r="A409" s="2">
        <v>43704</v>
      </c>
      <c r="B409" s="1">
        <v>15817.3</v>
      </c>
      <c r="C409" s="1">
        <v>15833.55</v>
      </c>
      <c r="D409" s="1">
        <v>15631.5</v>
      </c>
      <c r="E409" s="1">
        <v>15675.3</v>
      </c>
      <c r="F409" s="1">
        <v>34222065</v>
      </c>
      <c r="G409" s="1">
        <v>2969.42</v>
      </c>
      <c r="H409" s="3">
        <f>IF(ISERR(LN(Table13936[[#This Row],[Close]]/E408)),"-",LN(Table13936[[#This Row],[Close]]/E408))</f>
        <v>-1.3616341910003672E-2</v>
      </c>
    </row>
    <row r="410" spans="1:8" x14ac:dyDescent="0.3">
      <c r="A410" s="2">
        <v>43705</v>
      </c>
      <c r="B410" s="1">
        <v>15704.1</v>
      </c>
      <c r="C410" s="1">
        <v>15898</v>
      </c>
      <c r="D410" s="1">
        <v>15703.1</v>
      </c>
      <c r="E410" s="1">
        <v>15879.9</v>
      </c>
      <c r="F410" s="1">
        <v>20178247</v>
      </c>
      <c r="G410" s="1">
        <v>1718.96</v>
      </c>
      <c r="H410" s="3">
        <f>IF(ISERR(LN(Table13936[[#This Row],[Close]]/E409)),"-",LN(Table13936[[#This Row],[Close]]/E409))</f>
        <v>1.2967933478121235E-2</v>
      </c>
    </row>
    <row r="411" spans="1:8" x14ac:dyDescent="0.3">
      <c r="A411" s="2">
        <v>43706</v>
      </c>
      <c r="B411" s="1">
        <v>15774.65</v>
      </c>
      <c r="C411" s="1">
        <v>15943.3</v>
      </c>
      <c r="D411" s="1">
        <v>15754.9</v>
      </c>
      <c r="E411" s="1">
        <v>15884.55</v>
      </c>
      <c r="F411" s="1">
        <v>20870908</v>
      </c>
      <c r="G411" s="1">
        <v>1691.82</v>
      </c>
      <c r="H411" s="3">
        <f>IF(ISERR(LN(Table13936[[#This Row],[Close]]/E410)),"-",LN(Table13936[[#This Row],[Close]]/E410))</f>
        <v>2.9278013837587339E-4</v>
      </c>
    </row>
    <row r="412" spans="1:8" x14ac:dyDescent="0.3">
      <c r="A412" s="2">
        <v>43707</v>
      </c>
      <c r="B412" s="1">
        <v>15893.9</v>
      </c>
      <c r="C412" s="1">
        <v>16039.25</v>
      </c>
      <c r="D412" s="1">
        <v>15734.2</v>
      </c>
      <c r="E412" s="1">
        <v>16010.4</v>
      </c>
      <c r="F412" s="1">
        <v>25878941</v>
      </c>
      <c r="G412" s="1">
        <v>2182.0700000000002</v>
      </c>
      <c r="H412" s="3">
        <f>IF(ISERR(LN(Table13936[[#This Row],[Close]]/E411)),"-",LN(Table13936[[#This Row],[Close]]/E411))</f>
        <v>7.8915723729595672E-3</v>
      </c>
    </row>
    <row r="413" spans="1:8" x14ac:dyDescent="0.3">
      <c r="A413" s="2">
        <v>43711</v>
      </c>
      <c r="B413" s="1">
        <v>16027.1</v>
      </c>
      <c r="C413" s="1">
        <v>16189.45</v>
      </c>
      <c r="D413" s="1">
        <v>15935.9</v>
      </c>
      <c r="E413" s="1">
        <v>15984.85</v>
      </c>
      <c r="F413" s="1">
        <v>20910676</v>
      </c>
      <c r="G413" s="1">
        <v>1837.72</v>
      </c>
      <c r="H413" s="3">
        <f>IF(ISERR(LN(Table13936[[#This Row],[Close]]/E412)),"-",LN(Table13936[[#This Row],[Close]]/E412))</f>
        <v>-1.5971124108116112E-3</v>
      </c>
    </row>
    <row r="414" spans="1:8" x14ac:dyDescent="0.3">
      <c r="A414" s="2">
        <v>43712</v>
      </c>
      <c r="B414" s="1">
        <v>15985.75</v>
      </c>
      <c r="C414" s="1">
        <v>16090.85</v>
      </c>
      <c r="D414" s="1">
        <v>15944.4</v>
      </c>
      <c r="E414" s="1">
        <v>16032.5</v>
      </c>
      <c r="F414" s="1">
        <v>19497738</v>
      </c>
      <c r="G414" s="1">
        <v>1505.82</v>
      </c>
      <c r="H414" s="3">
        <f>IF(ISERR(LN(Table13936[[#This Row],[Close]]/E413)),"-",LN(Table13936[[#This Row],[Close]]/E413))</f>
        <v>2.9765133704141491E-3</v>
      </c>
    </row>
    <row r="415" spans="1:8" x14ac:dyDescent="0.3">
      <c r="A415" s="2">
        <v>43713</v>
      </c>
      <c r="B415" s="1">
        <v>16109.2</v>
      </c>
      <c r="C415" s="1">
        <v>16142.65</v>
      </c>
      <c r="D415" s="1">
        <v>15972.2</v>
      </c>
      <c r="E415" s="1">
        <v>16030.95</v>
      </c>
      <c r="F415" s="1">
        <v>19716238</v>
      </c>
      <c r="G415" s="1">
        <v>1637.53</v>
      </c>
      <c r="H415" s="3">
        <f>IF(ISERR(LN(Table13936[[#This Row],[Close]]/E414)),"-",LN(Table13936[[#This Row],[Close]]/E414))</f>
        <v>-9.6683295229104072E-5</v>
      </c>
    </row>
    <row r="416" spans="1:8" x14ac:dyDescent="0.3">
      <c r="A416" s="2">
        <v>43714</v>
      </c>
      <c r="B416" s="1">
        <v>16139.9</v>
      </c>
      <c r="C416" s="1">
        <v>16218.8</v>
      </c>
      <c r="D416" s="1">
        <v>15991.05</v>
      </c>
      <c r="E416" s="1">
        <v>16034.55</v>
      </c>
      <c r="F416" s="1">
        <v>33895824</v>
      </c>
      <c r="G416" s="1">
        <v>2254.9699999999998</v>
      </c>
      <c r="H416" s="3">
        <f>IF(ISERR(LN(Table13936[[#This Row],[Close]]/E415)),"-",LN(Table13936[[#This Row],[Close]]/E415))</f>
        <v>2.2454039482450354E-4</v>
      </c>
    </row>
    <row r="417" spans="1:8" x14ac:dyDescent="0.3">
      <c r="A417" s="2">
        <v>43717</v>
      </c>
      <c r="B417" s="1">
        <v>16023.95</v>
      </c>
      <c r="C417" s="1">
        <v>16030.45</v>
      </c>
      <c r="D417" s="1">
        <v>15883.6</v>
      </c>
      <c r="E417" s="1">
        <v>15919.4</v>
      </c>
      <c r="F417" s="1">
        <v>19870754</v>
      </c>
      <c r="G417" s="1">
        <v>1312.44</v>
      </c>
      <c r="H417" s="3">
        <f>IF(ISERR(LN(Table13936[[#This Row],[Close]]/E416)),"-",LN(Table13936[[#This Row],[Close]]/E416))</f>
        <v>-7.2072778766777935E-3</v>
      </c>
    </row>
    <row r="418" spans="1:8" x14ac:dyDescent="0.3">
      <c r="A418" s="2">
        <v>43719</v>
      </c>
      <c r="B418" s="1">
        <v>15901.15</v>
      </c>
      <c r="C418" s="1">
        <v>15955.2</v>
      </c>
      <c r="D418" s="1">
        <v>15669.3</v>
      </c>
      <c r="E418" s="1">
        <v>15701.8</v>
      </c>
      <c r="F418" s="1">
        <v>29755328</v>
      </c>
      <c r="G418" s="1">
        <v>2051.27</v>
      </c>
      <c r="H418" s="3">
        <f>IF(ISERR(LN(Table13936[[#This Row],[Close]]/E417)),"-",LN(Table13936[[#This Row],[Close]]/E417))</f>
        <v>-1.3763135799780101E-2</v>
      </c>
    </row>
    <row r="419" spans="1:8" x14ac:dyDescent="0.3">
      <c r="A419" s="2">
        <v>43720</v>
      </c>
      <c r="B419" s="1">
        <v>15674.3</v>
      </c>
      <c r="C419" s="1">
        <v>15725.75</v>
      </c>
      <c r="D419" s="1">
        <v>15525.15</v>
      </c>
      <c r="E419" s="1">
        <v>15583.25</v>
      </c>
      <c r="F419" s="1">
        <v>20094724</v>
      </c>
      <c r="G419" s="1">
        <v>1493.01</v>
      </c>
      <c r="H419" s="3">
        <f>IF(ISERR(LN(Table13936[[#This Row],[Close]]/E418)),"-",LN(Table13936[[#This Row],[Close]]/E418))</f>
        <v>-7.5787360053136011E-3</v>
      </c>
    </row>
    <row r="420" spans="1:8" x14ac:dyDescent="0.3">
      <c r="A420" s="2">
        <v>43721</v>
      </c>
      <c r="B420" s="1">
        <v>15608.1</v>
      </c>
      <c r="C420" s="1">
        <v>15739.7</v>
      </c>
      <c r="D420" s="1">
        <v>15586.7</v>
      </c>
      <c r="E420" s="1">
        <v>15722.9</v>
      </c>
      <c r="F420" s="1">
        <v>16676082</v>
      </c>
      <c r="G420" s="1">
        <v>1305.6300000000001</v>
      </c>
      <c r="H420" s="3">
        <f>IF(ISERR(LN(Table13936[[#This Row],[Close]]/E419)),"-",LN(Table13936[[#This Row],[Close]]/E419))</f>
        <v>8.9216288998144946E-3</v>
      </c>
    </row>
    <row r="421" spans="1:8" x14ac:dyDescent="0.3">
      <c r="A421" s="2">
        <v>43724</v>
      </c>
      <c r="B421" s="1">
        <v>15774.45</v>
      </c>
      <c r="C421" s="1">
        <v>15854.15</v>
      </c>
      <c r="D421" s="1">
        <v>15602.6</v>
      </c>
      <c r="E421" s="1">
        <v>15743.15</v>
      </c>
      <c r="F421" s="1">
        <v>18942349</v>
      </c>
      <c r="G421" s="1">
        <v>1593</v>
      </c>
      <c r="H421" s="3">
        <f>IF(ISERR(LN(Table13936[[#This Row],[Close]]/E420)),"-",LN(Table13936[[#This Row],[Close]]/E420))</f>
        <v>1.28710167279104E-3</v>
      </c>
    </row>
    <row r="422" spans="1:8" x14ac:dyDescent="0.3">
      <c r="A422" s="2">
        <v>43725</v>
      </c>
      <c r="B422" s="1">
        <v>15769.85</v>
      </c>
      <c r="C422" s="1">
        <v>15769.85</v>
      </c>
      <c r="D422" s="1">
        <v>15563.6</v>
      </c>
      <c r="E422" s="1">
        <v>15625.65</v>
      </c>
      <c r="F422" s="1">
        <v>19404909</v>
      </c>
      <c r="G422" s="1">
        <v>1681.46</v>
      </c>
      <c r="H422" s="3">
        <f>IF(ISERR(LN(Table13936[[#This Row],[Close]]/E421)),"-",LN(Table13936[[#This Row],[Close]]/E421))</f>
        <v>-7.4915552741013332E-3</v>
      </c>
    </row>
    <row r="423" spans="1:8" x14ac:dyDescent="0.3">
      <c r="A423" s="2">
        <v>43726</v>
      </c>
      <c r="B423" s="1">
        <v>15649.05</v>
      </c>
      <c r="C423" s="1">
        <v>15731.05</v>
      </c>
      <c r="D423" s="1">
        <v>15584.1</v>
      </c>
      <c r="E423" s="1">
        <v>15702.3</v>
      </c>
      <c r="F423" s="1">
        <v>13894347</v>
      </c>
      <c r="G423" s="1">
        <v>1152.1199999999999</v>
      </c>
      <c r="H423" s="3">
        <f>IF(ISERR(LN(Table13936[[#This Row],[Close]]/E422)),"-",LN(Table13936[[#This Row],[Close]]/E422))</f>
        <v>4.8934036827291364E-3</v>
      </c>
    </row>
    <row r="424" spans="1:8" x14ac:dyDescent="0.3">
      <c r="A424" s="2">
        <v>43727</v>
      </c>
      <c r="B424" s="1">
        <v>15667</v>
      </c>
      <c r="C424" s="1">
        <v>15675.15</v>
      </c>
      <c r="D424" s="1">
        <v>15469.1</v>
      </c>
      <c r="E424" s="1">
        <v>15522.45</v>
      </c>
      <c r="F424" s="1">
        <v>16325657</v>
      </c>
      <c r="G424" s="1">
        <v>1388.26</v>
      </c>
      <c r="H424" s="3">
        <f>IF(ISERR(LN(Table13936[[#This Row],[Close]]/E423)),"-",LN(Table13936[[#This Row],[Close]]/E423))</f>
        <v>-1.1519835318832258E-2</v>
      </c>
    </row>
    <row r="425" spans="1:8" x14ac:dyDescent="0.3">
      <c r="A425" s="2">
        <v>43728</v>
      </c>
      <c r="B425" s="1">
        <v>15541.55</v>
      </c>
      <c r="C425" s="1">
        <v>15742.55</v>
      </c>
      <c r="D425" s="1">
        <v>15434.15</v>
      </c>
      <c r="E425" s="1">
        <v>15491.05</v>
      </c>
      <c r="F425" s="1">
        <v>47154254</v>
      </c>
      <c r="G425" s="1">
        <v>4212.6499999999996</v>
      </c>
      <c r="H425" s="3">
        <f>IF(ISERR(LN(Table13936[[#This Row],[Close]]/E424)),"-",LN(Table13936[[#This Row],[Close]]/E424))</f>
        <v>-2.0249253215004629E-3</v>
      </c>
    </row>
    <row r="426" spans="1:8" x14ac:dyDescent="0.3">
      <c r="A426" s="2">
        <v>43731</v>
      </c>
      <c r="B426" s="1">
        <v>15611.8</v>
      </c>
      <c r="C426" s="1">
        <v>15611.8</v>
      </c>
      <c r="D426" s="1">
        <v>14735.55</v>
      </c>
      <c r="E426" s="1">
        <v>15040.65</v>
      </c>
      <c r="F426" s="1">
        <v>38192804</v>
      </c>
      <c r="G426" s="1">
        <v>3354.08</v>
      </c>
      <c r="H426" s="3">
        <f>IF(ISERR(LN(Table13936[[#This Row],[Close]]/E425)),"-",LN(Table13936[[#This Row],[Close]]/E425))</f>
        <v>-2.950590212668008E-2</v>
      </c>
    </row>
    <row r="427" spans="1:8" x14ac:dyDescent="0.3">
      <c r="A427" s="2">
        <v>43732</v>
      </c>
      <c r="B427" s="1">
        <v>15055.05</v>
      </c>
      <c r="C427" s="1">
        <v>15380.35</v>
      </c>
      <c r="D427" s="1">
        <v>15055.05</v>
      </c>
      <c r="E427" s="1">
        <v>15338.65</v>
      </c>
      <c r="F427" s="1">
        <v>35122169</v>
      </c>
      <c r="G427" s="1">
        <v>3030.69</v>
      </c>
      <c r="H427" s="3">
        <f>IF(ISERR(LN(Table13936[[#This Row],[Close]]/E426)),"-",LN(Table13936[[#This Row],[Close]]/E426))</f>
        <v>1.9619251178374431E-2</v>
      </c>
    </row>
    <row r="428" spans="1:8" x14ac:dyDescent="0.3">
      <c r="A428" s="2">
        <v>43733</v>
      </c>
      <c r="B428" s="1">
        <v>15351.85</v>
      </c>
      <c r="C428" s="1">
        <v>15471</v>
      </c>
      <c r="D428" s="1">
        <v>15268.9</v>
      </c>
      <c r="E428" s="1">
        <v>15379.9</v>
      </c>
      <c r="F428" s="1">
        <v>26252716</v>
      </c>
      <c r="G428" s="1">
        <v>2365.6999999999998</v>
      </c>
      <c r="H428" s="3">
        <f>IF(ISERR(LN(Table13936[[#This Row],[Close]]/E427)),"-",LN(Table13936[[#This Row],[Close]]/E427))</f>
        <v>2.6856752544747774E-3</v>
      </c>
    </row>
    <row r="429" spans="1:8" x14ac:dyDescent="0.3">
      <c r="A429" s="2">
        <v>43734</v>
      </c>
      <c r="B429" s="1">
        <v>15374.5</v>
      </c>
      <c r="C429" s="1">
        <v>15456.85</v>
      </c>
      <c r="D429" s="1">
        <v>15208.4</v>
      </c>
      <c r="E429" s="1">
        <v>15312.9</v>
      </c>
      <c r="F429" s="1">
        <v>36572789</v>
      </c>
      <c r="G429" s="1">
        <v>3166.66</v>
      </c>
      <c r="H429" s="3">
        <f>IF(ISERR(LN(Table13936[[#This Row],[Close]]/E428)),"-",LN(Table13936[[#This Row],[Close]]/E428))</f>
        <v>-4.3658516930348704E-3</v>
      </c>
    </row>
    <row r="430" spans="1:8" x14ac:dyDescent="0.3">
      <c r="A430" s="2">
        <v>43735</v>
      </c>
      <c r="B430" s="1">
        <v>15297.7</v>
      </c>
      <c r="C430" s="1">
        <v>15412.9</v>
      </c>
      <c r="D430" s="1">
        <v>15214.2</v>
      </c>
      <c r="E430" s="1">
        <v>15236.4</v>
      </c>
      <c r="F430" s="1">
        <v>19972976</v>
      </c>
      <c r="G430" s="1">
        <v>1643.58</v>
      </c>
      <c r="H430" s="3">
        <f>IF(ISERR(LN(Table13936[[#This Row],[Close]]/E429)),"-",LN(Table13936[[#This Row],[Close]]/E429))</f>
        <v>-5.0083085311311368E-3</v>
      </c>
    </row>
    <row r="431" spans="1:8" x14ac:dyDescent="0.3">
      <c r="A431" s="2">
        <v>43738</v>
      </c>
      <c r="B431" s="1">
        <v>15277.15</v>
      </c>
      <c r="C431" s="1">
        <v>15568.45</v>
      </c>
      <c r="D431" s="1">
        <v>15259.8</v>
      </c>
      <c r="E431" s="1">
        <v>15540.15</v>
      </c>
      <c r="F431" s="1">
        <v>24639706</v>
      </c>
      <c r="G431" s="1">
        <v>2147.44</v>
      </c>
      <c r="H431" s="3">
        <f>IF(ISERR(LN(Table13936[[#This Row],[Close]]/E430)),"-",LN(Table13936[[#This Row],[Close]]/E430))</f>
        <v>1.9739695520959798E-2</v>
      </c>
    </row>
    <row r="432" spans="1:8" x14ac:dyDescent="0.3">
      <c r="A432" s="2">
        <v>43739</v>
      </c>
      <c r="B432" s="1">
        <v>15559.65</v>
      </c>
      <c r="C432" s="1">
        <v>15561.5</v>
      </c>
      <c r="D432" s="1">
        <v>15240.95</v>
      </c>
      <c r="E432" s="1">
        <v>15300.25</v>
      </c>
      <c r="F432" s="1">
        <v>20838455</v>
      </c>
      <c r="G432" s="1">
        <v>1838.91</v>
      </c>
      <c r="H432" s="3">
        <f>IF(ISERR(LN(Table13936[[#This Row],[Close]]/E431)),"-",LN(Table13936[[#This Row],[Close]]/E431))</f>
        <v>-1.5557829268392082E-2</v>
      </c>
    </row>
    <row r="433" spans="1:8" x14ac:dyDescent="0.3">
      <c r="A433" s="2">
        <v>43741</v>
      </c>
      <c r="B433" s="1">
        <v>15318.8</v>
      </c>
      <c r="C433" s="1">
        <v>15417.25</v>
      </c>
      <c r="D433" s="1">
        <v>15228.9</v>
      </c>
      <c r="E433" s="1">
        <v>15277.95</v>
      </c>
      <c r="F433" s="1">
        <v>19672683</v>
      </c>
      <c r="G433" s="1">
        <v>1588.38</v>
      </c>
      <c r="H433" s="3">
        <f>IF(ISERR(LN(Table13936[[#This Row],[Close]]/E432)),"-",LN(Table13936[[#This Row],[Close]]/E432))</f>
        <v>-1.4585557000339469E-3</v>
      </c>
    </row>
    <row r="434" spans="1:8" x14ac:dyDescent="0.3">
      <c r="A434" s="2">
        <v>43742</v>
      </c>
      <c r="B434" s="1">
        <v>15328.4</v>
      </c>
      <c r="C434" s="1">
        <v>15418.8</v>
      </c>
      <c r="D434" s="1">
        <v>15285.15</v>
      </c>
      <c r="E434" s="1">
        <v>15340.3</v>
      </c>
      <c r="F434" s="1">
        <v>22045346</v>
      </c>
      <c r="G434" s="1">
        <v>1820.69</v>
      </c>
      <c r="H434" s="3">
        <f>IF(ISERR(LN(Table13936[[#This Row],[Close]]/E433)),"-",LN(Table13936[[#This Row],[Close]]/E433))</f>
        <v>4.07274002820944E-3</v>
      </c>
    </row>
    <row r="435" spans="1:8" x14ac:dyDescent="0.3">
      <c r="A435" s="2">
        <v>43745</v>
      </c>
      <c r="B435" s="1">
        <v>15368.15</v>
      </c>
      <c r="C435" s="1">
        <v>15472.35</v>
      </c>
      <c r="D435" s="1">
        <v>15226.7</v>
      </c>
      <c r="E435" s="1">
        <v>15246.75</v>
      </c>
      <c r="F435" s="1">
        <v>16359132</v>
      </c>
      <c r="G435" s="1">
        <v>1379.13</v>
      </c>
      <c r="H435" s="3">
        <f>IF(ISERR(LN(Table13936[[#This Row],[Close]]/E434)),"-",LN(Table13936[[#This Row],[Close]]/E434))</f>
        <v>-6.1169868752058397E-3</v>
      </c>
    </row>
    <row r="436" spans="1:8" x14ac:dyDescent="0.3">
      <c r="A436" s="2">
        <v>43747</v>
      </c>
      <c r="B436" s="1">
        <v>15305.1</v>
      </c>
      <c r="C436" s="1">
        <v>15317.15</v>
      </c>
      <c r="D436" s="1">
        <v>15051.35</v>
      </c>
      <c r="E436" s="1">
        <v>15128.75</v>
      </c>
      <c r="F436" s="1">
        <v>21599827</v>
      </c>
      <c r="G436" s="1">
        <v>1746.17</v>
      </c>
      <c r="H436" s="3">
        <f>IF(ISERR(LN(Table13936[[#This Row],[Close]]/E435)),"-",LN(Table13936[[#This Row],[Close]]/E435))</f>
        <v>-7.7694585164696812E-3</v>
      </c>
    </row>
    <row r="437" spans="1:8" x14ac:dyDescent="0.3">
      <c r="A437" s="2">
        <v>43748</v>
      </c>
      <c r="B437" s="1">
        <v>15124.85</v>
      </c>
      <c r="C437" s="1">
        <v>15235.6</v>
      </c>
      <c r="D437" s="1">
        <v>15034.6</v>
      </c>
      <c r="E437" s="1">
        <v>15093.8</v>
      </c>
      <c r="F437" s="1">
        <v>24092311</v>
      </c>
      <c r="G437" s="1">
        <v>2058.7199999999998</v>
      </c>
      <c r="H437" s="3">
        <f>IF(ISERR(LN(Table13936[[#This Row],[Close]]/E436)),"-",LN(Table13936[[#This Row],[Close]]/E436))</f>
        <v>-2.3128435939176019E-3</v>
      </c>
    </row>
    <row r="438" spans="1:8" x14ac:dyDescent="0.3">
      <c r="A438" s="2">
        <v>43749</v>
      </c>
      <c r="B438" s="1">
        <v>14871.45</v>
      </c>
      <c r="C438" s="1">
        <v>15388.95</v>
      </c>
      <c r="D438" s="1">
        <v>14865.1</v>
      </c>
      <c r="E438" s="1">
        <v>15321.9</v>
      </c>
      <c r="F438" s="1">
        <v>46781069</v>
      </c>
      <c r="G438" s="1">
        <v>5023.03</v>
      </c>
      <c r="H438" s="3">
        <f>IF(ISERR(LN(Table13936[[#This Row],[Close]]/E437)),"-",LN(Table13936[[#This Row],[Close]]/E437))</f>
        <v>1.499911403346018E-2</v>
      </c>
    </row>
    <row r="439" spans="1:8" x14ac:dyDescent="0.3">
      <c r="A439" s="2">
        <v>43752</v>
      </c>
      <c r="B439" s="1">
        <v>15202.2</v>
      </c>
      <c r="C439" s="1">
        <v>15338.6</v>
      </c>
      <c r="D439" s="1">
        <v>15147.7</v>
      </c>
      <c r="E439" s="1">
        <v>15277.75</v>
      </c>
      <c r="F439" s="1">
        <v>28977053</v>
      </c>
      <c r="G439" s="1">
        <v>2497.5100000000002</v>
      </c>
      <c r="H439" s="3">
        <f>IF(ISERR(LN(Table13936[[#This Row],[Close]]/E438)),"-",LN(Table13936[[#This Row],[Close]]/E438))</f>
        <v>-2.8856559232836951E-3</v>
      </c>
    </row>
    <row r="440" spans="1:8" x14ac:dyDescent="0.3">
      <c r="A440" s="2">
        <v>43753</v>
      </c>
      <c r="B440" s="1">
        <v>15254.4</v>
      </c>
      <c r="C440" s="1">
        <v>15281.45</v>
      </c>
      <c r="D440" s="1">
        <v>15191.05</v>
      </c>
      <c r="E440" s="1">
        <v>15208.4</v>
      </c>
      <c r="F440" s="1">
        <v>34587081</v>
      </c>
      <c r="G440" s="1">
        <v>2440.66</v>
      </c>
      <c r="H440" s="3">
        <f>IF(ISERR(LN(Table13936[[#This Row],[Close]]/E439)),"-",LN(Table13936[[#This Row],[Close]]/E439))</f>
        <v>-4.5496148003536388E-3</v>
      </c>
    </row>
    <row r="441" spans="1:8" x14ac:dyDescent="0.3">
      <c r="A441" s="2">
        <v>43754</v>
      </c>
      <c r="B441" s="1">
        <v>15223.5</v>
      </c>
      <c r="C441" s="1">
        <v>15373.35</v>
      </c>
      <c r="D441" s="1">
        <v>15213.2</v>
      </c>
      <c r="E441" s="1">
        <v>15344.9</v>
      </c>
      <c r="F441" s="1">
        <v>40139861</v>
      </c>
      <c r="G441" s="1">
        <v>2599.69</v>
      </c>
      <c r="H441" s="3">
        <f>IF(ISERR(LN(Table13936[[#This Row],[Close]]/E440)),"-",LN(Table13936[[#This Row],[Close]]/E440))</f>
        <v>8.935264483172823E-3</v>
      </c>
    </row>
    <row r="442" spans="1:8" x14ac:dyDescent="0.3">
      <c r="A442" s="2">
        <v>43755</v>
      </c>
      <c r="B442" s="1">
        <v>15257.95</v>
      </c>
      <c r="C442" s="1">
        <v>15313.9</v>
      </c>
      <c r="D442" s="1">
        <v>15160.2</v>
      </c>
      <c r="E442" s="1">
        <v>15281.9</v>
      </c>
      <c r="F442" s="1">
        <v>29872973</v>
      </c>
      <c r="G442" s="1">
        <v>2430.5300000000002</v>
      </c>
      <c r="H442" s="3">
        <f>IF(ISERR(LN(Table13936[[#This Row],[Close]]/E441)),"-",LN(Table13936[[#This Row],[Close]]/E441))</f>
        <v>-4.1140497119092926E-3</v>
      </c>
    </row>
    <row r="443" spans="1:8" x14ac:dyDescent="0.3">
      <c r="A443" s="2">
        <v>43756</v>
      </c>
      <c r="B443" s="1">
        <v>15271.95</v>
      </c>
      <c r="C443" s="1">
        <v>15434.55</v>
      </c>
      <c r="D443" s="1">
        <v>15241</v>
      </c>
      <c r="E443" s="1">
        <v>15410.1</v>
      </c>
      <c r="F443" s="1">
        <v>25035472</v>
      </c>
      <c r="G443" s="1">
        <v>2143.0700000000002</v>
      </c>
      <c r="H443" s="3">
        <f>IF(ISERR(LN(Table13936[[#This Row],[Close]]/E442)),"-",LN(Table13936[[#This Row],[Close]]/E442))</f>
        <v>8.3540170457906127E-3</v>
      </c>
    </row>
    <row r="444" spans="1:8" x14ac:dyDescent="0.3">
      <c r="A444" s="2">
        <v>43760</v>
      </c>
      <c r="B444" s="1">
        <v>15033.3</v>
      </c>
      <c r="C444" s="1">
        <v>15085.45</v>
      </c>
      <c r="D444" s="1">
        <v>14659.45</v>
      </c>
      <c r="E444" s="1">
        <v>14688.65</v>
      </c>
      <c r="F444" s="1">
        <v>112307829</v>
      </c>
      <c r="G444" s="1">
        <v>8066.01</v>
      </c>
      <c r="H444" s="3">
        <f>IF(ISERR(LN(Table13936[[#This Row],[Close]]/E443)),"-",LN(Table13936[[#This Row],[Close]]/E443))</f>
        <v>-4.7948051892036443E-2</v>
      </c>
    </row>
    <row r="445" spans="1:8" x14ac:dyDescent="0.3">
      <c r="A445" s="2">
        <v>43761</v>
      </c>
      <c r="B445" s="1">
        <v>14640.85</v>
      </c>
      <c r="C445" s="1">
        <v>14911.2</v>
      </c>
      <c r="D445" s="1">
        <v>14566.55</v>
      </c>
      <c r="E445" s="1">
        <v>14833.35</v>
      </c>
      <c r="F445" s="1">
        <v>77030948</v>
      </c>
      <c r="G445" s="1">
        <v>5416.54</v>
      </c>
      <c r="H445" s="3">
        <f>IF(ISERR(LN(Table13936[[#This Row],[Close]]/E444)),"-",LN(Table13936[[#This Row],[Close]]/E444))</f>
        <v>9.8029373873595883E-3</v>
      </c>
    </row>
    <row r="446" spans="1:8" x14ac:dyDescent="0.3">
      <c r="A446" s="2">
        <v>43762</v>
      </c>
      <c r="B446" s="1">
        <v>14956.65</v>
      </c>
      <c r="C446" s="1">
        <v>14970.35</v>
      </c>
      <c r="D446" s="1">
        <v>14756.55</v>
      </c>
      <c r="E446" s="1">
        <v>14781.5</v>
      </c>
      <c r="F446" s="1">
        <v>51576928</v>
      </c>
      <c r="G446" s="1">
        <v>3963.43</v>
      </c>
      <c r="H446" s="3">
        <f>IF(ISERR(LN(Table13936[[#This Row],[Close]]/E445)),"-",LN(Table13936[[#This Row],[Close]]/E445))</f>
        <v>-3.5016252305424783E-3</v>
      </c>
    </row>
    <row r="447" spans="1:8" x14ac:dyDescent="0.3">
      <c r="A447" s="2">
        <v>43763</v>
      </c>
      <c r="B447" s="1">
        <v>14883.4</v>
      </c>
      <c r="C447" s="1">
        <v>14943.75</v>
      </c>
      <c r="D447" s="1">
        <v>14720.85</v>
      </c>
      <c r="E447" s="1">
        <v>14898.85</v>
      </c>
      <c r="F447" s="1" t="s">
        <v>22</v>
      </c>
      <c r="G447" s="1" t="s">
        <v>22</v>
      </c>
      <c r="H447" s="3">
        <f>IF(ISERR(LN(Table13936[[#This Row],[Close]]/E446)),"-",LN(Table13936[[#This Row],[Close]]/E446))</f>
        <v>7.907629896320309E-3</v>
      </c>
    </row>
    <row r="448" spans="1:8" x14ac:dyDescent="0.3">
      <c r="A448" s="2">
        <v>43765</v>
      </c>
      <c r="B448" s="1">
        <v>15012.45</v>
      </c>
      <c r="C448" s="1">
        <v>15058.45</v>
      </c>
      <c r="D448" s="1">
        <v>14916.05</v>
      </c>
      <c r="E448" s="1">
        <v>14956.4</v>
      </c>
      <c r="F448" s="1">
        <v>4721747</v>
      </c>
      <c r="G448" s="1">
        <v>342.32</v>
      </c>
      <c r="H448" s="3">
        <f>IF(ISERR(LN(Table13936[[#This Row],[Close]]/E447)),"-",LN(Table13936[[#This Row],[Close]]/E447))</f>
        <v>3.8552731115016696E-3</v>
      </c>
    </row>
    <row r="449" spans="1:8" x14ac:dyDescent="0.3">
      <c r="A449" s="2">
        <v>43767</v>
      </c>
      <c r="B449" s="1">
        <v>14980.15</v>
      </c>
      <c r="C449" s="1">
        <v>15199.9</v>
      </c>
      <c r="D449" s="1">
        <v>14970.5</v>
      </c>
      <c r="E449" s="1">
        <v>15181.4</v>
      </c>
      <c r="F449" s="1">
        <v>35883005</v>
      </c>
      <c r="G449" s="1">
        <v>3084.37</v>
      </c>
      <c r="H449" s="3">
        <f>IF(ISERR(LN(Table13936[[#This Row],[Close]]/E448)),"-",LN(Table13936[[#This Row],[Close]]/E448))</f>
        <v>1.4931692452598134E-2</v>
      </c>
    </row>
    <row r="450" spans="1:8" x14ac:dyDescent="0.3">
      <c r="A450" s="2">
        <v>43768</v>
      </c>
      <c r="B450" s="1">
        <v>15343.7</v>
      </c>
      <c r="C450" s="1">
        <v>15419.65</v>
      </c>
      <c r="D450" s="1">
        <v>15212.75</v>
      </c>
      <c r="E450" s="1">
        <v>15395.65</v>
      </c>
      <c r="F450" s="1">
        <v>41161977</v>
      </c>
      <c r="G450" s="1">
        <v>3475.42</v>
      </c>
      <c r="H450" s="3">
        <f>IF(ISERR(LN(Table13936[[#This Row],[Close]]/E449)),"-",LN(Table13936[[#This Row],[Close]]/E449))</f>
        <v>1.4014007656811499E-2</v>
      </c>
    </row>
    <row r="451" spans="1:8" x14ac:dyDescent="0.3">
      <c r="A451" s="2">
        <v>43769</v>
      </c>
      <c r="B451" s="1">
        <v>15436.3</v>
      </c>
      <c r="C451" s="1">
        <v>15657.75</v>
      </c>
      <c r="D451" s="1">
        <v>15417</v>
      </c>
      <c r="E451" s="1">
        <v>15559.4</v>
      </c>
      <c r="F451" s="1">
        <v>48285119</v>
      </c>
      <c r="G451" s="1">
        <v>4109.46</v>
      </c>
      <c r="H451" s="3">
        <f>IF(ISERR(LN(Table13936[[#This Row],[Close]]/E450)),"-",LN(Table13936[[#This Row],[Close]]/E450))</f>
        <v>1.0579955609814331E-2</v>
      </c>
    </row>
    <row r="452" spans="1:8" x14ac:dyDescent="0.3">
      <c r="A452" s="2">
        <v>43770</v>
      </c>
      <c r="B452" s="1">
        <v>15575.35</v>
      </c>
      <c r="C452" s="1">
        <v>15636.3</v>
      </c>
      <c r="D452" s="1">
        <v>15411.8</v>
      </c>
      <c r="E452" s="1">
        <v>15471.2</v>
      </c>
      <c r="F452" s="1">
        <v>29764342</v>
      </c>
      <c r="G452" s="1">
        <v>2592.64</v>
      </c>
      <c r="H452" s="3">
        <f>IF(ISERR(LN(Table13936[[#This Row],[Close]]/E451)),"-",LN(Table13936[[#This Row],[Close]]/E451))</f>
        <v>-5.6847265295109422E-3</v>
      </c>
    </row>
    <row r="453" spans="1:8" x14ac:dyDescent="0.3">
      <c r="A453" s="2">
        <v>43773</v>
      </c>
      <c r="B453" s="1">
        <v>15474</v>
      </c>
      <c r="C453" s="1">
        <v>15803.35</v>
      </c>
      <c r="D453" s="1">
        <v>15428.5</v>
      </c>
      <c r="E453" s="1">
        <v>15591.3</v>
      </c>
      <c r="F453" s="1">
        <v>46736702</v>
      </c>
      <c r="G453" s="1">
        <v>3674.77</v>
      </c>
      <c r="H453" s="3">
        <f>IF(ISERR(LN(Table13936[[#This Row],[Close]]/E452)),"-",LN(Table13936[[#This Row],[Close]]/E452))</f>
        <v>7.7328353136500386E-3</v>
      </c>
    </row>
    <row r="454" spans="1:8" x14ac:dyDescent="0.3">
      <c r="A454" s="2">
        <v>43774</v>
      </c>
      <c r="B454" s="1">
        <v>15613.1</v>
      </c>
      <c r="C454" s="1">
        <v>15613.1</v>
      </c>
      <c r="D454" s="1">
        <v>15422.8</v>
      </c>
      <c r="E454" s="1">
        <v>15533.45</v>
      </c>
      <c r="F454" s="1">
        <v>25846772</v>
      </c>
      <c r="G454" s="1">
        <v>2198.3000000000002</v>
      </c>
      <c r="H454" s="3">
        <f>IF(ISERR(LN(Table13936[[#This Row],[Close]]/E453)),"-",LN(Table13936[[#This Row],[Close]]/E453))</f>
        <v>-3.7173032147028969E-3</v>
      </c>
    </row>
    <row r="455" spans="1:8" x14ac:dyDescent="0.3">
      <c r="A455" s="2">
        <v>43775</v>
      </c>
      <c r="B455" s="1">
        <v>15554.05</v>
      </c>
      <c r="C455" s="1">
        <v>15647.05</v>
      </c>
      <c r="D455" s="1">
        <v>15440.4</v>
      </c>
      <c r="E455" s="1">
        <v>15561.3</v>
      </c>
      <c r="F455" s="1">
        <v>40153010</v>
      </c>
      <c r="G455" s="1">
        <v>3279.74</v>
      </c>
      <c r="H455" s="3">
        <f>IF(ISERR(LN(Table13936[[#This Row],[Close]]/E454)),"-",LN(Table13936[[#This Row],[Close]]/E454))</f>
        <v>1.7912996532843956E-3</v>
      </c>
    </row>
    <row r="456" spans="1:8" x14ac:dyDescent="0.3">
      <c r="A456" s="2">
        <v>43776</v>
      </c>
      <c r="B456" s="1">
        <v>15635.5</v>
      </c>
      <c r="C456" s="1">
        <v>15639.7</v>
      </c>
      <c r="D456" s="1">
        <v>15532.15</v>
      </c>
      <c r="E456" s="1">
        <v>15624.4</v>
      </c>
      <c r="F456" s="1">
        <v>24251273</v>
      </c>
      <c r="G456" s="1">
        <v>1962.7</v>
      </c>
      <c r="H456" s="3">
        <f>IF(ISERR(LN(Table13936[[#This Row],[Close]]/E455)),"-",LN(Table13936[[#This Row],[Close]]/E455))</f>
        <v>4.0467320669829695E-3</v>
      </c>
    </row>
    <row r="457" spans="1:8" x14ac:dyDescent="0.3">
      <c r="A457" s="2">
        <v>43777</v>
      </c>
      <c r="B457" s="1">
        <v>15646.4</v>
      </c>
      <c r="C457" s="1">
        <v>15658.15</v>
      </c>
      <c r="D457" s="1">
        <v>15355.7</v>
      </c>
      <c r="E457" s="1">
        <v>15383.3</v>
      </c>
      <c r="F457" s="1">
        <v>21722268</v>
      </c>
      <c r="G457" s="1">
        <v>1951.69</v>
      </c>
      <c r="H457" s="3">
        <f>IF(ISERR(LN(Table13936[[#This Row],[Close]]/E456)),"-",LN(Table13936[[#This Row],[Close]]/E456))</f>
        <v>-1.5551289453999742E-2</v>
      </c>
    </row>
    <row r="458" spans="1:8" x14ac:dyDescent="0.3">
      <c r="A458" s="2">
        <v>43780</v>
      </c>
      <c r="B458" s="1">
        <v>15343.25</v>
      </c>
      <c r="C458" s="1">
        <v>15354.05</v>
      </c>
      <c r="D458" s="1">
        <v>15228.8</v>
      </c>
      <c r="E458" s="1">
        <v>15308.55</v>
      </c>
      <c r="F458" s="1">
        <v>16836070</v>
      </c>
      <c r="G458" s="1">
        <v>1561.98</v>
      </c>
      <c r="H458" s="3">
        <f>IF(ISERR(LN(Table13936[[#This Row],[Close]]/E457)),"-",LN(Table13936[[#This Row],[Close]]/E457))</f>
        <v>-4.8710095870874394E-3</v>
      </c>
    </row>
    <row r="459" spans="1:8" x14ac:dyDescent="0.3">
      <c r="A459" s="2">
        <v>43782</v>
      </c>
      <c r="B459" s="1">
        <v>15307.9</v>
      </c>
      <c r="C459" s="1">
        <v>15374.05</v>
      </c>
      <c r="D459" s="1">
        <v>15192.3</v>
      </c>
      <c r="E459" s="1">
        <v>15240.95</v>
      </c>
      <c r="F459" s="1">
        <v>28471486</v>
      </c>
      <c r="G459" s="1">
        <v>2436.4699999999998</v>
      </c>
      <c r="H459" s="3">
        <f>IF(ISERR(LN(Table13936[[#This Row],[Close]]/E458)),"-",LN(Table13936[[#This Row],[Close]]/E458))</f>
        <v>-4.4256115703786934E-3</v>
      </c>
    </row>
    <row r="460" spans="1:8" x14ac:dyDescent="0.3">
      <c r="A460" s="2">
        <v>43783</v>
      </c>
      <c r="B460" s="1">
        <v>15292.9</v>
      </c>
      <c r="C460" s="1">
        <v>15410.3</v>
      </c>
      <c r="D460" s="1">
        <v>15217.3</v>
      </c>
      <c r="E460" s="1">
        <v>15388.75</v>
      </c>
      <c r="F460" s="1">
        <v>25379073</v>
      </c>
      <c r="G460" s="1">
        <v>2108.48</v>
      </c>
      <c r="H460" s="3">
        <f>IF(ISERR(LN(Table13936[[#This Row],[Close]]/E459)),"-",LN(Table13936[[#This Row],[Close]]/E459))</f>
        <v>9.6508387059871647E-3</v>
      </c>
    </row>
    <row r="461" spans="1:8" x14ac:dyDescent="0.3">
      <c r="A461" s="2">
        <v>43784</v>
      </c>
      <c r="B461" s="1">
        <v>15425.05</v>
      </c>
      <c r="C461" s="1">
        <v>15471.15</v>
      </c>
      <c r="D461" s="1">
        <v>15287.1</v>
      </c>
      <c r="E461" s="1">
        <v>15310.6</v>
      </c>
      <c r="F461" s="1">
        <v>18374737</v>
      </c>
      <c r="G461" s="1">
        <v>1678.14</v>
      </c>
      <c r="H461" s="3">
        <f>IF(ISERR(LN(Table13936[[#This Row],[Close]]/E460)),"-",LN(Table13936[[#This Row],[Close]]/E460))</f>
        <v>-5.091324006157567E-3</v>
      </c>
    </row>
    <row r="462" spans="1:8" x14ac:dyDescent="0.3">
      <c r="A462" s="2">
        <v>43787</v>
      </c>
      <c r="B462" s="1">
        <v>15326.8</v>
      </c>
      <c r="C462" s="1">
        <v>15373.85</v>
      </c>
      <c r="D462" s="1">
        <v>15251</v>
      </c>
      <c r="E462" s="1">
        <v>15295.25</v>
      </c>
      <c r="F462" s="1">
        <v>22066550</v>
      </c>
      <c r="G462" s="1">
        <v>1631.52</v>
      </c>
      <c r="H462" s="3">
        <f>IF(ISERR(LN(Table13936[[#This Row],[Close]]/E461)),"-",LN(Table13936[[#This Row],[Close]]/E461))</f>
        <v>-1.003076293391583E-3</v>
      </c>
    </row>
    <row r="463" spans="1:8" x14ac:dyDescent="0.3">
      <c r="A463" s="2">
        <v>43788</v>
      </c>
      <c r="B463" s="1">
        <v>15318.65</v>
      </c>
      <c r="C463" s="1">
        <v>15371.8</v>
      </c>
      <c r="D463" s="1">
        <v>15256.85</v>
      </c>
      <c r="E463" s="1">
        <v>15304.85</v>
      </c>
      <c r="F463" s="1">
        <v>25599935</v>
      </c>
      <c r="G463" s="1">
        <v>2107.7199999999998</v>
      </c>
      <c r="H463" s="3">
        <f>IF(ISERR(LN(Table13936[[#This Row],[Close]]/E462)),"-",LN(Table13936[[#This Row],[Close]]/E462))</f>
        <v>6.274489504906073E-4</v>
      </c>
    </row>
    <row r="464" spans="1:8" x14ac:dyDescent="0.3">
      <c r="A464" s="2">
        <v>43789</v>
      </c>
      <c r="B464" s="1">
        <v>15349.05</v>
      </c>
      <c r="C464" s="1">
        <v>15349.05</v>
      </c>
      <c r="D464" s="1">
        <v>15235</v>
      </c>
      <c r="E464" s="1">
        <v>15318.5</v>
      </c>
      <c r="F464" s="1">
        <v>19887942</v>
      </c>
      <c r="G464" s="1">
        <v>1759</v>
      </c>
      <c r="H464" s="3">
        <f>IF(ISERR(LN(Table13936[[#This Row],[Close]]/E463)),"-",LN(Table13936[[#This Row],[Close]]/E463))</f>
        <v>8.9147666104501028E-4</v>
      </c>
    </row>
    <row r="465" spans="1:8" x14ac:dyDescent="0.3">
      <c r="A465" s="2">
        <v>43790</v>
      </c>
      <c r="B465" s="1">
        <v>15353.7</v>
      </c>
      <c r="C465" s="1">
        <v>15435.4</v>
      </c>
      <c r="D465" s="1">
        <v>15279.4</v>
      </c>
      <c r="E465" s="1">
        <v>15293.95</v>
      </c>
      <c r="F465" s="1">
        <v>21612732</v>
      </c>
      <c r="G465" s="1">
        <v>1785.5</v>
      </c>
      <c r="H465" s="3">
        <f>IF(ISERR(LN(Table13936[[#This Row],[Close]]/E464)),"-",LN(Table13936[[#This Row],[Close]]/E464))</f>
        <v>-1.6039229309020768E-3</v>
      </c>
    </row>
    <row r="466" spans="1:8" x14ac:dyDescent="0.3">
      <c r="A466" s="2">
        <v>43791</v>
      </c>
      <c r="B466" s="1">
        <v>15216.55</v>
      </c>
      <c r="C466" s="1">
        <v>15220.05</v>
      </c>
      <c r="D466" s="1">
        <v>14931.35</v>
      </c>
      <c r="E466" s="1">
        <v>14995.9</v>
      </c>
      <c r="F466" s="1">
        <v>29495740</v>
      </c>
      <c r="G466" s="1">
        <v>2401.6</v>
      </c>
      <c r="H466" s="3">
        <f>IF(ISERR(LN(Table13936[[#This Row],[Close]]/E465)),"-",LN(Table13936[[#This Row],[Close]]/E465))</f>
        <v>-1.9680494954259317E-2</v>
      </c>
    </row>
    <row r="467" spans="1:8" x14ac:dyDescent="0.3">
      <c r="A467" s="2">
        <v>43794</v>
      </c>
      <c r="B467" s="1">
        <v>15002.2</v>
      </c>
      <c r="C467" s="1">
        <v>15112.9</v>
      </c>
      <c r="D467" s="1">
        <v>14950.95</v>
      </c>
      <c r="E467" s="1">
        <v>15100.6</v>
      </c>
      <c r="F467" s="1">
        <v>17414541</v>
      </c>
      <c r="G467" s="1">
        <v>1529.56</v>
      </c>
      <c r="H467" s="3">
        <f>IF(ISERR(LN(Table13936[[#This Row],[Close]]/E466)),"-",LN(Table13936[[#This Row],[Close]]/E466))</f>
        <v>6.9576477242856097E-3</v>
      </c>
    </row>
    <row r="468" spans="1:8" x14ac:dyDescent="0.3">
      <c r="A468" s="2">
        <v>43795</v>
      </c>
      <c r="B468" s="1">
        <v>15174.65</v>
      </c>
      <c r="C468" s="1">
        <v>15212.65</v>
      </c>
      <c r="D468" s="1">
        <v>14867.45</v>
      </c>
      <c r="E468" s="1">
        <v>14922.15</v>
      </c>
      <c r="F468" s="1">
        <v>54958881</v>
      </c>
      <c r="G468" s="1">
        <v>4479.3599999999997</v>
      </c>
      <c r="H468" s="3">
        <f>IF(ISERR(LN(Table13936[[#This Row],[Close]]/E467)),"-",LN(Table13936[[#This Row],[Close]]/E467))</f>
        <v>-1.1887791860186001E-2</v>
      </c>
    </row>
    <row r="469" spans="1:8" x14ac:dyDescent="0.3">
      <c r="A469" s="2">
        <v>43796</v>
      </c>
      <c r="B469" s="1">
        <v>14957.5</v>
      </c>
      <c r="C469" s="1">
        <v>15049</v>
      </c>
      <c r="D469" s="1">
        <v>14946.55</v>
      </c>
      <c r="E469" s="1">
        <v>15022.15</v>
      </c>
      <c r="F469" s="1">
        <v>15023394</v>
      </c>
      <c r="G469" s="1">
        <v>1401.46</v>
      </c>
      <c r="H469" s="3">
        <f>IF(ISERR(LN(Table13936[[#This Row],[Close]]/E468)),"-",LN(Table13936[[#This Row],[Close]]/E468))</f>
        <v>6.67909229816734E-3</v>
      </c>
    </row>
    <row r="470" spans="1:8" x14ac:dyDescent="0.3">
      <c r="A470" s="2">
        <v>43797</v>
      </c>
      <c r="B470" s="1">
        <v>15069.15</v>
      </c>
      <c r="C470" s="1">
        <v>15136.2</v>
      </c>
      <c r="D470" s="1">
        <v>15042.65</v>
      </c>
      <c r="E470" s="1">
        <v>15121.75</v>
      </c>
      <c r="F470" s="1">
        <v>14650309</v>
      </c>
      <c r="G470" s="1">
        <v>1395.04</v>
      </c>
      <c r="H470" s="3">
        <f>IF(ISERR(LN(Table13936[[#This Row],[Close]]/E469)),"-",LN(Table13936[[#This Row],[Close]]/E469))</f>
        <v>6.6083262259051846E-3</v>
      </c>
    </row>
    <row r="471" spans="1:8" x14ac:dyDescent="0.3">
      <c r="A471" s="2">
        <v>43798</v>
      </c>
      <c r="B471" s="1">
        <v>15132.95</v>
      </c>
      <c r="C471" s="1">
        <v>15147.25</v>
      </c>
      <c r="D471" s="1">
        <v>14964.25</v>
      </c>
      <c r="E471" s="1">
        <v>14998.05</v>
      </c>
      <c r="F471" s="1">
        <v>13785332</v>
      </c>
      <c r="G471" s="1">
        <v>1159.02</v>
      </c>
      <c r="H471" s="3">
        <f>IF(ISERR(LN(Table13936[[#This Row],[Close]]/E470)),"-",LN(Table13936[[#This Row],[Close]]/E470))</f>
        <v>-8.2139121432073178E-3</v>
      </c>
    </row>
    <row r="472" spans="1:8" x14ac:dyDescent="0.3">
      <c r="A472" s="2">
        <v>43801</v>
      </c>
      <c r="B472" s="1">
        <v>15056.85</v>
      </c>
      <c r="C472" s="1">
        <v>15070.65</v>
      </c>
      <c r="D472" s="1">
        <v>14819.4</v>
      </c>
      <c r="E472" s="1">
        <v>14852</v>
      </c>
      <c r="F472" s="1">
        <v>26527817</v>
      </c>
      <c r="G472" s="1">
        <v>2233.2800000000002</v>
      </c>
      <c r="H472" s="3">
        <f>IF(ISERR(LN(Table13936[[#This Row],[Close]]/E471)),"-",LN(Table13936[[#This Row],[Close]]/E471))</f>
        <v>-9.7856563366439612E-3</v>
      </c>
    </row>
    <row r="473" spans="1:8" x14ac:dyDescent="0.3">
      <c r="A473" s="2">
        <v>43802</v>
      </c>
      <c r="B473" s="1">
        <v>14870.9</v>
      </c>
      <c r="C473" s="1">
        <v>14956.45</v>
      </c>
      <c r="D473" s="1">
        <v>14808.4</v>
      </c>
      <c r="E473" s="1">
        <v>14920.75</v>
      </c>
      <c r="F473" s="1">
        <v>23102025</v>
      </c>
      <c r="G473" s="1">
        <v>2103.5300000000002</v>
      </c>
      <c r="H473" s="3">
        <f>IF(ISERR(LN(Table13936[[#This Row],[Close]]/E472)),"-",LN(Table13936[[#This Row],[Close]]/E472))</f>
        <v>4.6183252938973747E-3</v>
      </c>
    </row>
    <row r="474" spans="1:8" x14ac:dyDescent="0.3">
      <c r="A474" s="2">
        <v>43803</v>
      </c>
      <c r="B474" s="1">
        <v>14918.5</v>
      </c>
      <c r="C474" s="1">
        <v>15188.55</v>
      </c>
      <c r="D474" s="1">
        <v>14896.6</v>
      </c>
      <c r="E474" s="1">
        <v>15175.15</v>
      </c>
      <c r="F474" s="1">
        <v>27219694</v>
      </c>
      <c r="G474" s="1">
        <v>2295.6799999999998</v>
      </c>
      <c r="H474" s="3">
        <f>IF(ISERR(LN(Table13936[[#This Row],[Close]]/E473)),"-",LN(Table13936[[#This Row],[Close]]/E473))</f>
        <v>1.6906359966725609E-2</v>
      </c>
    </row>
    <row r="475" spans="1:8" x14ac:dyDescent="0.3">
      <c r="A475" s="2">
        <v>43804</v>
      </c>
      <c r="B475" s="1">
        <v>15164.15</v>
      </c>
      <c r="C475" s="1">
        <v>15385.45</v>
      </c>
      <c r="D475" s="1">
        <v>15101.8</v>
      </c>
      <c r="E475" s="1">
        <v>15367.5</v>
      </c>
      <c r="F475" s="1">
        <v>28794873</v>
      </c>
      <c r="G475" s="1">
        <v>2450.08</v>
      </c>
      <c r="H475" s="3">
        <f>IF(ISERR(LN(Table13936[[#This Row],[Close]]/E474)),"-",LN(Table13936[[#This Row],[Close]]/E474))</f>
        <v>1.2595668223570658E-2</v>
      </c>
    </row>
    <row r="476" spans="1:8" x14ac:dyDescent="0.3">
      <c r="A476" s="2">
        <v>43805</v>
      </c>
      <c r="B476" s="1">
        <v>15383.45</v>
      </c>
      <c r="C476" s="1">
        <v>15390.05</v>
      </c>
      <c r="D476" s="1">
        <v>15269.25</v>
      </c>
      <c r="E476" s="1">
        <v>15289.6</v>
      </c>
      <c r="F476" s="1">
        <v>16934648</v>
      </c>
      <c r="G476" s="1">
        <v>1363.79</v>
      </c>
      <c r="H476" s="3">
        <f>IF(ISERR(LN(Table13936[[#This Row],[Close]]/E475)),"-",LN(Table13936[[#This Row],[Close]]/E475))</f>
        <v>-5.0820310897287313E-3</v>
      </c>
    </row>
    <row r="477" spans="1:8" x14ac:dyDescent="0.3">
      <c r="A477" s="2">
        <v>43808</v>
      </c>
      <c r="B477" s="1">
        <v>15309.7</v>
      </c>
      <c r="C477" s="1">
        <v>15322.55</v>
      </c>
      <c r="D477" s="1">
        <v>15136.25</v>
      </c>
      <c r="E477" s="1">
        <v>15157.15</v>
      </c>
      <c r="F477" s="1">
        <v>18193828</v>
      </c>
      <c r="G477" s="1">
        <v>1527.23</v>
      </c>
      <c r="H477" s="3">
        <f>IF(ISERR(LN(Table13936[[#This Row],[Close]]/E476)),"-",LN(Table13936[[#This Row],[Close]]/E476))</f>
        <v>-8.7004908912511562E-3</v>
      </c>
    </row>
    <row r="478" spans="1:8" x14ac:dyDescent="0.3">
      <c r="A478" s="2">
        <v>43809</v>
      </c>
      <c r="B478" s="1">
        <v>15120.05</v>
      </c>
      <c r="C478" s="1">
        <v>15123.35</v>
      </c>
      <c r="D478" s="1">
        <v>14903.25</v>
      </c>
      <c r="E478" s="1">
        <v>14946.5</v>
      </c>
      <c r="F478" s="1">
        <v>20105891</v>
      </c>
      <c r="G478" s="1">
        <v>1859.95</v>
      </c>
      <c r="H478" s="3">
        <f>IF(ISERR(LN(Table13936[[#This Row],[Close]]/E477)),"-",LN(Table13936[[#This Row],[Close]]/E477))</f>
        <v>-1.3995209102619734E-2</v>
      </c>
    </row>
    <row r="479" spans="1:8" x14ac:dyDescent="0.3">
      <c r="A479" s="2">
        <v>43810</v>
      </c>
      <c r="B479" s="1">
        <v>14972</v>
      </c>
      <c r="C479" s="1">
        <v>15147.35</v>
      </c>
      <c r="D479" s="1">
        <v>14963.65</v>
      </c>
      <c r="E479" s="1">
        <v>15130.3</v>
      </c>
      <c r="F479" s="1">
        <v>22965246</v>
      </c>
      <c r="G479" s="1">
        <v>2129.75</v>
      </c>
      <c r="H479" s="3">
        <f>IF(ISERR(LN(Table13936[[#This Row],[Close]]/E478)),"-",LN(Table13936[[#This Row],[Close]]/E478))</f>
        <v>1.222219704424302E-2</v>
      </c>
    </row>
    <row r="480" spans="1:8" x14ac:dyDescent="0.3">
      <c r="A480" s="2">
        <v>43811</v>
      </c>
      <c r="B480" s="1">
        <v>15151.1</v>
      </c>
      <c r="C480" s="1">
        <v>15184.15</v>
      </c>
      <c r="D480" s="1">
        <v>14890.6</v>
      </c>
      <c r="E480" s="1">
        <v>14972.65</v>
      </c>
      <c r="F480" s="1">
        <v>27121407</v>
      </c>
      <c r="G480" s="1">
        <v>2750.23</v>
      </c>
      <c r="H480" s="3">
        <f>IF(ISERR(LN(Table13936[[#This Row],[Close]]/E479)),"-",LN(Table13936[[#This Row],[Close]]/E479))</f>
        <v>-1.0474152286367663E-2</v>
      </c>
    </row>
    <row r="481" spans="1:8" x14ac:dyDescent="0.3">
      <c r="A481" s="2">
        <v>43812</v>
      </c>
      <c r="B481" s="1">
        <v>14987.9</v>
      </c>
      <c r="C481" s="1">
        <v>15221.45</v>
      </c>
      <c r="D481" s="1">
        <v>14965.15</v>
      </c>
      <c r="E481" s="1">
        <v>15200.55</v>
      </c>
      <c r="F481" s="1">
        <v>30121794</v>
      </c>
      <c r="G481" s="1">
        <v>2685.5</v>
      </c>
      <c r="H481" s="3">
        <f>IF(ISERR(LN(Table13936[[#This Row],[Close]]/E480)),"-",LN(Table13936[[#This Row],[Close]]/E480))</f>
        <v>1.5106407934821112E-2</v>
      </c>
    </row>
    <row r="482" spans="1:8" x14ac:dyDescent="0.3">
      <c r="A482" s="2">
        <v>43815</v>
      </c>
      <c r="B482" s="1">
        <v>15263.75</v>
      </c>
      <c r="C482" s="1">
        <v>15446.25</v>
      </c>
      <c r="D482" s="1">
        <v>15223.1</v>
      </c>
      <c r="E482" s="1">
        <v>15348.7</v>
      </c>
      <c r="F482" s="1">
        <v>28614674</v>
      </c>
      <c r="G482" s="1">
        <v>2666.79</v>
      </c>
      <c r="H482" s="3">
        <f>IF(ISERR(LN(Table13936[[#This Row],[Close]]/E481)),"-",LN(Table13936[[#This Row],[Close]]/E481))</f>
        <v>9.6991684848886164E-3</v>
      </c>
    </row>
    <row r="483" spans="1:8" x14ac:dyDescent="0.3">
      <c r="A483" s="2">
        <v>43816</v>
      </c>
      <c r="B483" s="1">
        <v>15417.55</v>
      </c>
      <c r="C483" s="1">
        <v>15670.35</v>
      </c>
      <c r="D483" s="1">
        <v>15387.2</v>
      </c>
      <c r="E483" s="1">
        <v>15637.15</v>
      </c>
      <c r="F483" s="1">
        <v>35675500</v>
      </c>
      <c r="G483" s="1">
        <v>3589.74</v>
      </c>
      <c r="H483" s="3">
        <f>IF(ISERR(LN(Table13936[[#This Row],[Close]]/E482)),"-",LN(Table13936[[#This Row],[Close]]/E482))</f>
        <v>1.8618713555209384E-2</v>
      </c>
    </row>
    <row r="484" spans="1:8" x14ac:dyDescent="0.3">
      <c r="A484" s="2">
        <v>43817</v>
      </c>
      <c r="B484" s="1">
        <v>15680.5</v>
      </c>
      <c r="C484" s="1">
        <v>15835.8</v>
      </c>
      <c r="D484" s="1">
        <v>15649.15</v>
      </c>
      <c r="E484" s="1">
        <v>15710.65</v>
      </c>
      <c r="F484" s="1">
        <v>46723697</v>
      </c>
      <c r="G484" s="1">
        <v>4525.93</v>
      </c>
      <c r="H484" s="3">
        <f>IF(ISERR(LN(Table13936[[#This Row],[Close]]/E483)),"-",LN(Table13936[[#This Row],[Close]]/E483))</f>
        <v>4.6893328838220573E-3</v>
      </c>
    </row>
    <row r="485" spans="1:8" x14ac:dyDescent="0.3">
      <c r="A485" s="2">
        <v>43818</v>
      </c>
      <c r="B485" s="1">
        <v>15741.2</v>
      </c>
      <c r="C485" s="1">
        <v>15835.5</v>
      </c>
      <c r="D485" s="1">
        <v>15654.7</v>
      </c>
      <c r="E485" s="1">
        <v>15812.95</v>
      </c>
      <c r="F485" s="1">
        <v>25099747</v>
      </c>
      <c r="G485" s="1">
        <v>2629.83</v>
      </c>
      <c r="H485" s="3">
        <f>IF(ISERR(LN(Table13936[[#This Row],[Close]]/E484)),"-",LN(Table13936[[#This Row],[Close]]/E484))</f>
        <v>6.4903982487831994E-3</v>
      </c>
    </row>
    <row r="486" spans="1:8" x14ac:dyDescent="0.3">
      <c r="A486" s="2">
        <v>43819</v>
      </c>
      <c r="B486" s="1">
        <v>15811.95</v>
      </c>
      <c r="C486" s="1">
        <v>15890.95</v>
      </c>
      <c r="D486" s="1">
        <v>15781.25</v>
      </c>
      <c r="E486" s="1">
        <v>15844.55</v>
      </c>
      <c r="F486" s="1">
        <v>29982814</v>
      </c>
      <c r="G486" s="1">
        <v>2739.61</v>
      </c>
      <c r="H486" s="3">
        <f>IF(ISERR(LN(Table13936[[#This Row],[Close]]/E485)),"-",LN(Table13936[[#This Row],[Close]]/E485))</f>
        <v>1.9963680325425638E-3</v>
      </c>
    </row>
    <row r="487" spans="1:8" x14ac:dyDescent="0.3">
      <c r="A487" s="2">
        <v>43822</v>
      </c>
      <c r="B487" s="1">
        <v>15811.4</v>
      </c>
      <c r="C487" s="1">
        <v>15936</v>
      </c>
      <c r="D487" s="1">
        <v>15809.05</v>
      </c>
      <c r="E487" s="1">
        <v>15865.5</v>
      </c>
      <c r="F487" s="1">
        <v>15891898</v>
      </c>
      <c r="G487" s="1">
        <v>1414.7</v>
      </c>
      <c r="H487" s="3">
        <f>IF(ISERR(LN(Table13936[[#This Row],[Close]]/E486)),"-",LN(Table13936[[#This Row],[Close]]/E486))</f>
        <v>1.3213478407101483E-3</v>
      </c>
    </row>
    <row r="488" spans="1:8" x14ac:dyDescent="0.3">
      <c r="A488" s="2">
        <v>43823</v>
      </c>
      <c r="B488" s="1">
        <v>15877.4</v>
      </c>
      <c r="C488" s="1">
        <v>15880.15</v>
      </c>
      <c r="D488" s="1">
        <v>15739.45</v>
      </c>
      <c r="E488" s="1">
        <v>15778.2</v>
      </c>
      <c r="F488" s="1">
        <v>16014503</v>
      </c>
      <c r="G488" s="1">
        <v>1570.19</v>
      </c>
      <c r="H488" s="3">
        <f>IF(ISERR(LN(Table13936[[#This Row],[Close]]/E487)),"-",LN(Table13936[[#This Row],[Close]]/E487))</f>
        <v>-5.5176999837159863E-3</v>
      </c>
    </row>
    <row r="489" spans="1:8" x14ac:dyDescent="0.3">
      <c r="A489" s="2">
        <v>43825</v>
      </c>
      <c r="B489" s="1">
        <v>15784.45</v>
      </c>
      <c r="C489" s="1">
        <v>15806.85</v>
      </c>
      <c r="D489" s="1">
        <v>15690.95</v>
      </c>
      <c r="E489" s="1">
        <v>15706.45</v>
      </c>
      <c r="F489" s="1">
        <v>17848305</v>
      </c>
      <c r="G489" s="1">
        <v>1472.24</v>
      </c>
      <c r="H489" s="3">
        <f>IF(ISERR(LN(Table13936[[#This Row],[Close]]/E488)),"-",LN(Table13936[[#This Row],[Close]]/E488))</f>
        <v>-4.5577844573513517E-3</v>
      </c>
    </row>
    <row r="490" spans="1:8" x14ac:dyDescent="0.3">
      <c r="A490" s="2">
        <v>43826</v>
      </c>
      <c r="B490" s="1">
        <v>15740.4</v>
      </c>
      <c r="C490" s="1">
        <v>15824.15</v>
      </c>
      <c r="D490" s="1">
        <v>15657.5</v>
      </c>
      <c r="E490" s="1">
        <v>15780.7</v>
      </c>
      <c r="F490" s="1">
        <v>16652327</v>
      </c>
      <c r="G490" s="1">
        <v>1458.89</v>
      </c>
      <c r="H490" s="3">
        <f>IF(ISERR(LN(Table13936[[#This Row],[Close]]/E489)),"-",LN(Table13936[[#This Row],[Close]]/E489))</f>
        <v>4.7162183701448717E-3</v>
      </c>
    </row>
    <row r="491" spans="1:8" x14ac:dyDescent="0.3">
      <c r="A491" s="2">
        <v>43829</v>
      </c>
      <c r="B491" s="1">
        <v>15801.5</v>
      </c>
      <c r="C491" s="1">
        <v>15868.95</v>
      </c>
      <c r="D491" s="1">
        <v>15715.1</v>
      </c>
      <c r="E491" s="1">
        <v>15775</v>
      </c>
      <c r="F491" s="1">
        <v>16249651</v>
      </c>
      <c r="G491" s="1">
        <v>1400.99</v>
      </c>
      <c r="H491" s="3">
        <f>IF(ISERR(LN(Table13936[[#This Row],[Close]]/E490)),"-",LN(Table13936[[#This Row],[Close]]/E490))</f>
        <v>-3.6126595588085851E-4</v>
      </c>
    </row>
    <row r="492" spans="1:8" x14ac:dyDescent="0.3">
      <c r="A492" s="2">
        <v>43830</v>
      </c>
      <c r="B492" s="1">
        <v>15754.05</v>
      </c>
      <c r="C492" s="1">
        <v>15775.25</v>
      </c>
      <c r="D492" s="1">
        <v>15634.5</v>
      </c>
      <c r="E492" s="1">
        <v>15652.4</v>
      </c>
      <c r="F492" s="1">
        <v>19595240</v>
      </c>
      <c r="G492" s="1">
        <v>1563.39</v>
      </c>
      <c r="H492" s="3">
        <f>IF(ISERR(LN(Table13936[[#This Row],[Close]]/E491)),"-",LN(Table13936[[#This Row],[Close]]/E491))</f>
        <v>-7.8021485661463746E-3</v>
      </c>
    </row>
    <row r="493" spans="1:8" x14ac:dyDescent="0.3">
      <c r="A493" s="2">
        <v>43831</v>
      </c>
      <c r="B493" s="1">
        <v>15705.9</v>
      </c>
      <c r="C493" s="1">
        <v>15746.25</v>
      </c>
      <c r="D493" s="1">
        <v>15676.7</v>
      </c>
      <c r="E493" s="1">
        <v>15722.15</v>
      </c>
      <c r="F493" s="1">
        <v>9390770</v>
      </c>
      <c r="G493" s="1">
        <v>796.37</v>
      </c>
      <c r="H493" s="3">
        <f>IF(ISERR(LN(Table13936[[#This Row],[Close]]/E492)),"-",LN(Table13936[[#This Row],[Close]]/E492))</f>
        <v>4.4462862358157166E-3</v>
      </c>
    </row>
    <row r="494" spans="1:8" x14ac:dyDescent="0.3">
      <c r="A494" s="2">
        <v>43832</v>
      </c>
      <c r="B494" s="1">
        <v>15754.9</v>
      </c>
      <c r="C494" s="1">
        <v>15762.1</v>
      </c>
      <c r="D494" s="1">
        <v>15679.65</v>
      </c>
      <c r="E494" s="1">
        <v>15709.65</v>
      </c>
      <c r="F494" s="1">
        <v>15228631</v>
      </c>
      <c r="G494" s="1">
        <v>1359.62</v>
      </c>
      <c r="H494" s="3">
        <f>IF(ISERR(LN(Table13936[[#This Row],[Close]]/E493)),"-",LN(Table13936[[#This Row],[Close]]/E493))</f>
        <v>-7.9537288090262138E-4</v>
      </c>
    </row>
    <row r="495" spans="1:8" x14ac:dyDescent="0.3">
      <c r="A495" s="2">
        <v>43833</v>
      </c>
      <c r="B495" s="1">
        <v>15727.6</v>
      </c>
      <c r="C495" s="1">
        <v>16004.45</v>
      </c>
      <c r="D495" s="1">
        <v>15722.65</v>
      </c>
      <c r="E495" s="1">
        <v>15936.6</v>
      </c>
      <c r="F495" s="1">
        <v>26007478</v>
      </c>
      <c r="G495" s="1">
        <v>2470.87</v>
      </c>
      <c r="H495" s="3">
        <f>IF(ISERR(LN(Table13936[[#This Row],[Close]]/E494)),"-",LN(Table13936[[#This Row],[Close]]/E494))</f>
        <v>1.4343177519842345E-2</v>
      </c>
    </row>
    <row r="496" spans="1:8" x14ac:dyDescent="0.3">
      <c r="A496" s="2">
        <v>43836</v>
      </c>
      <c r="B496" s="1">
        <v>15934.6</v>
      </c>
      <c r="C496" s="1">
        <v>16067.65</v>
      </c>
      <c r="D496" s="1">
        <v>15831.85</v>
      </c>
      <c r="E496" s="1">
        <v>15879.8</v>
      </c>
      <c r="F496" s="1">
        <v>24001823</v>
      </c>
      <c r="G496" s="1">
        <v>2010.92</v>
      </c>
      <c r="H496" s="3">
        <f>IF(ISERR(LN(Table13936[[#This Row],[Close]]/E495)),"-",LN(Table13936[[#This Row],[Close]]/E495))</f>
        <v>-3.5704894546454936E-3</v>
      </c>
    </row>
    <row r="497" spans="1:8" x14ac:dyDescent="0.3">
      <c r="A497" s="2">
        <v>43837</v>
      </c>
      <c r="B497" s="1">
        <v>15893.35</v>
      </c>
      <c r="C497" s="1">
        <v>15988.7</v>
      </c>
      <c r="D497" s="1">
        <v>15799.8</v>
      </c>
      <c r="E497" s="1">
        <v>15895.2</v>
      </c>
      <c r="F497" s="1">
        <v>24228858</v>
      </c>
      <c r="G497" s="1">
        <v>1896.87</v>
      </c>
      <c r="H497" s="3">
        <f>IF(ISERR(LN(Table13936[[#This Row],[Close]]/E496)),"-",LN(Table13936[[#This Row],[Close]]/E496))</f>
        <v>9.6931557550178772E-4</v>
      </c>
    </row>
    <row r="498" spans="1:8" x14ac:dyDescent="0.3">
      <c r="A498" s="2">
        <v>43838</v>
      </c>
      <c r="B498" s="1">
        <v>15840.9</v>
      </c>
      <c r="C498" s="1">
        <v>15974.85</v>
      </c>
      <c r="D498" s="1">
        <v>15816.8</v>
      </c>
      <c r="E498" s="1">
        <v>15953.45</v>
      </c>
      <c r="F498" s="1">
        <v>27441490</v>
      </c>
      <c r="G498" s="1">
        <v>2705.34</v>
      </c>
      <c r="H498" s="3">
        <f>IF(ISERR(LN(Table13936[[#This Row],[Close]]/E497)),"-",LN(Table13936[[#This Row],[Close]]/E497))</f>
        <v>3.6579299248743606E-3</v>
      </c>
    </row>
    <row r="499" spans="1:8" x14ac:dyDescent="0.3">
      <c r="A499" s="2">
        <v>43839</v>
      </c>
      <c r="B499" s="1">
        <v>15970.65</v>
      </c>
      <c r="C499" s="1">
        <v>16017.25</v>
      </c>
      <c r="D499" s="1">
        <v>15857.25</v>
      </c>
      <c r="E499" s="1">
        <v>15925.15</v>
      </c>
      <c r="F499" s="1">
        <v>27876904</v>
      </c>
      <c r="G499" s="1">
        <v>2508.81</v>
      </c>
      <c r="H499" s="3">
        <f>IF(ISERR(LN(Table13936[[#This Row],[Close]]/E498)),"-",LN(Table13936[[#This Row],[Close]]/E498))</f>
        <v>-1.7754862154734225E-3</v>
      </c>
    </row>
    <row r="500" spans="1:8" x14ac:dyDescent="0.3">
      <c r="A500" s="2">
        <v>43840</v>
      </c>
      <c r="B500" s="1">
        <v>16040.65</v>
      </c>
      <c r="C500" s="1">
        <v>16059.35</v>
      </c>
      <c r="D500" s="1">
        <v>15930.65</v>
      </c>
      <c r="E500" s="1">
        <v>15959.9</v>
      </c>
      <c r="F500" s="1">
        <v>20204002</v>
      </c>
      <c r="G500" s="1">
        <v>1659.74</v>
      </c>
      <c r="H500" s="3">
        <f>IF(ISERR(LN(Table13936[[#This Row],[Close]]/E499)),"-",LN(Table13936[[#This Row],[Close]]/E499))</f>
        <v>2.1797057717296026E-3</v>
      </c>
    </row>
    <row r="501" spans="1:8" x14ac:dyDescent="0.3">
      <c r="A501" s="2">
        <v>43843</v>
      </c>
      <c r="B501" s="1">
        <v>16135.5</v>
      </c>
      <c r="C501" s="1">
        <v>16275.2</v>
      </c>
      <c r="D501" s="1">
        <v>16075.75</v>
      </c>
      <c r="E501" s="1">
        <v>16225.9</v>
      </c>
      <c r="F501" s="1">
        <v>61139484</v>
      </c>
      <c r="G501" s="1">
        <v>4660.8</v>
      </c>
      <c r="H501" s="3">
        <f>IF(ISERR(LN(Table13936[[#This Row],[Close]]/E500)),"-",LN(Table13936[[#This Row],[Close]]/E500))</f>
        <v>1.6529404667654783E-2</v>
      </c>
    </row>
    <row r="502" spans="1:8" x14ac:dyDescent="0.3">
      <c r="A502" s="2">
        <v>43844</v>
      </c>
      <c r="B502" s="1">
        <v>16238.15</v>
      </c>
      <c r="C502" s="1">
        <v>16385.95</v>
      </c>
      <c r="D502" s="1">
        <v>16226.9</v>
      </c>
      <c r="E502" s="1">
        <v>16362.35</v>
      </c>
      <c r="F502" s="1">
        <v>34531792</v>
      </c>
      <c r="G502" s="1">
        <v>2690.27</v>
      </c>
      <c r="H502" s="3">
        <f>IF(ISERR(LN(Table13936[[#This Row],[Close]]/E501)),"-",LN(Table13936[[#This Row],[Close]]/E501))</f>
        <v>8.3742328851857568E-3</v>
      </c>
    </row>
    <row r="503" spans="1:8" x14ac:dyDescent="0.3">
      <c r="A503" s="2">
        <v>43845</v>
      </c>
      <c r="B503" s="1">
        <v>16354.2</v>
      </c>
      <c r="C503" s="1">
        <v>16366.75</v>
      </c>
      <c r="D503" s="1">
        <v>16217.1</v>
      </c>
      <c r="E503" s="1">
        <v>16346.85</v>
      </c>
      <c r="F503" s="1">
        <v>35215518</v>
      </c>
      <c r="G503" s="1">
        <v>2659.8</v>
      </c>
      <c r="H503" s="3">
        <f>IF(ISERR(LN(Table13936[[#This Row],[Close]]/E502)),"-",LN(Table13936[[#This Row],[Close]]/E502))</f>
        <v>-9.477456593376401E-4</v>
      </c>
    </row>
    <row r="504" spans="1:8" x14ac:dyDescent="0.3">
      <c r="A504" s="2">
        <v>43846</v>
      </c>
      <c r="B504" s="1">
        <v>16372.15</v>
      </c>
      <c r="C504" s="1">
        <v>16423.849999999999</v>
      </c>
      <c r="D504" s="1">
        <v>16277.25</v>
      </c>
      <c r="E504" s="1">
        <v>16381.65</v>
      </c>
      <c r="F504" s="1">
        <v>26236130</v>
      </c>
      <c r="G504" s="1">
        <v>1988.28</v>
      </c>
      <c r="H504" s="3">
        <f>IF(ISERR(LN(Table13936[[#This Row],[Close]]/E503)),"-",LN(Table13936[[#This Row],[Close]]/E503))</f>
        <v>2.1265877210923196E-3</v>
      </c>
    </row>
    <row r="505" spans="1:8" x14ac:dyDescent="0.3">
      <c r="A505" s="2">
        <v>43847</v>
      </c>
      <c r="B505" s="1">
        <v>16396.5</v>
      </c>
      <c r="C505" s="1">
        <v>16447.349999999999</v>
      </c>
      <c r="D505" s="1">
        <v>16310.75</v>
      </c>
      <c r="E505" s="1">
        <v>16356.6</v>
      </c>
      <c r="F505" s="1">
        <v>20023292</v>
      </c>
      <c r="G505" s="1">
        <v>1734.8</v>
      </c>
      <c r="H505" s="3">
        <f>IF(ISERR(LN(Table13936[[#This Row],[Close]]/E504)),"-",LN(Table13936[[#This Row],[Close]]/E504))</f>
        <v>-1.5303203371392453E-3</v>
      </c>
    </row>
    <row r="506" spans="1:8" x14ac:dyDescent="0.3">
      <c r="A506" s="2">
        <v>43850</v>
      </c>
      <c r="B506" s="1">
        <v>16389.599999999999</v>
      </c>
      <c r="C506" s="1">
        <v>16465.05</v>
      </c>
      <c r="D506" s="1">
        <v>16162.5</v>
      </c>
      <c r="E506" s="1">
        <v>16207.15</v>
      </c>
      <c r="F506" s="1">
        <v>27054398</v>
      </c>
      <c r="G506" s="1">
        <v>2598.0100000000002</v>
      </c>
      <c r="H506" s="3">
        <f>IF(ISERR(LN(Table13936[[#This Row],[Close]]/E505)),"-",LN(Table13936[[#This Row],[Close]]/E505))</f>
        <v>-9.1789827221032978E-3</v>
      </c>
    </row>
    <row r="507" spans="1:8" x14ac:dyDescent="0.3">
      <c r="A507" s="2">
        <v>43851</v>
      </c>
      <c r="B507" s="1">
        <v>16190.8</v>
      </c>
      <c r="C507" s="1">
        <v>16221.5</v>
      </c>
      <c r="D507" s="1">
        <v>16133.6</v>
      </c>
      <c r="E507" s="1">
        <v>16175.2</v>
      </c>
      <c r="F507" s="1">
        <v>17456561</v>
      </c>
      <c r="G507" s="1">
        <v>1447.68</v>
      </c>
      <c r="H507" s="3">
        <f>IF(ISERR(LN(Table13936[[#This Row],[Close]]/E506)),"-",LN(Table13936[[#This Row],[Close]]/E506))</f>
        <v>-1.9732978222716238E-3</v>
      </c>
    </row>
    <row r="508" spans="1:8" x14ac:dyDescent="0.3">
      <c r="A508" s="2">
        <v>43852</v>
      </c>
      <c r="B508" s="1">
        <v>16245.95</v>
      </c>
      <c r="C508" s="1">
        <v>16404.599999999999</v>
      </c>
      <c r="D508" s="1">
        <v>16211.8</v>
      </c>
      <c r="E508" s="1">
        <v>16334.55</v>
      </c>
      <c r="F508" s="1">
        <v>26848118</v>
      </c>
      <c r="G508" s="1">
        <v>2169.56</v>
      </c>
      <c r="H508" s="3">
        <f>IF(ISERR(LN(Table13936[[#This Row],[Close]]/E507)),"-",LN(Table13936[[#This Row],[Close]]/E507))</f>
        <v>9.8032913932541415E-3</v>
      </c>
    </row>
    <row r="509" spans="1:8" x14ac:dyDescent="0.3">
      <c r="A509" s="2">
        <v>43853</v>
      </c>
      <c r="B509" s="1">
        <v>16380.6</v>
      </c>
      <c r="C509" s="1">
        <v>16501.2</v>
      </c>
      <c r="D509" s="1">
        <v>16367.75</v>
      </c>
      <c r="E509" s="1">
        <v>16474.400000000001</v>
      </c>
      <c r="F509" s="1">
        <v>30024513</v>
      </c>
      <c r="G509" s="1">
        <v>2522.7600000000002</v>
      </c>
      <c r="H509" s="3">
        <f>IF(ISERR(LN(Table13936[[#This Row],[Close]]/E508)),"-",LN(Table13936[[#This Row],[Close]]/E508))</f>
        <v>8.5251644447931606E-3</v>
      </c>
    </row>
    <row r="510" spans="1:8" x14ac:dyDescent="0.3">
      <c r="A510" s="2">
        <v>43854</v>
      </c>
      <c r="B510" s="1">
        <v>16410.5</v>
      </c>
      <c r="C510" s="1">
        <v>16498.75</v>
      </c>
      <c r="D510" s="1">
        <v>16356.95</v>
      </c>
      <c r="E510" s="1">
        <v>16472.75</v>
      </c>
      <c r="F510" s="1">
        <v>21184459</v>
      </c>
      <c r="G510" s="1">
        <v>1776.2</v>
      </c>
      <c r="H510" s="3">
        <f>IF(ISERR(LN(Table13936[[#This Row],[Close]]/E509)),"-",LN(Table13936[[#This Row],[Close]]/E509))</f>
        <v>-1.0016040849546276E-4</v>
      </c>
    </row>
    <row r="511" spans="1:8" x14ac:dyDescent="0.3">
      <c r="A511" s="2">
        <v>43857</v>
      </c>
      <c r="B511" s="1">
        <v>16456.2</v>
      </c>
      <c r="C511" s="1">
        <v>16483.900000000001</v>
      </c>
      <c r="D511" s="1">
        <v>16385.650000000001</v>
      </c>
      <c r="E511" s="1">
        <v>16393.55</v>
      </c>
      <c r="F511" s="1">
        <v>13611766</v>
      </c>
      <c r="G511" s="1">
        <v>1165.01</v>
      </c>
      <c r="H511" s="3">
        <f>IF(ISERR(LN(Table13936[[#This Row],[Close]]/E510)),"-",LN(Table13936[[#This Row],[Close]]/E510))</f>
        <v>-4.8195357131312639E-3</v>
      </c>
    </row>
    <row r="512" spans="1:8" x14ac:dyDescent="0.3">
      <c r="A512" s="2">
        <v>43858</v>
      </c>
      <c r="B512" s="1">
        <v>16442.849999999999</v>
      </c>
      <c r="C512" s="1">
        <v>16448.05</v>
      </c>
      <c r="D512" s="1">
        <v>16320.6</v>
      </c>
      <c r="E512" s="1">
        <v>16429.75</v>
      </c>
      <c r="F512" s="1">
        <v>19676966</v>
      </c>
      <c r="G512" s="1">
        <v>1670.98</v>
      </c>
      <c r="H512" s="3">
        <f>IF(ISERR(LN(Table13936[[#This Row],[Close]]/E511)),"-",LN(Table13936[[#This Row],[Close]]/E511))</f>
        <v>2.2057510778684918E-3</v>
      </c>
    </row>
    <row r="513" spans="1:8" x14ac:dyDescent="0.3">
      <c r="A513" s="2">
        <v>43859</v>
      </c>
      <c r="B513" s="1">
        <v>16513.2</v>
      </c>
      <c r="C513" s="1">
        <v>16577.95</v>
      </c>
      <c r="D513" s="1">
        <v>16452</v>
      </c>
      <c r="E513" s="1">
        <v>16479.3</v>
      </c>
      <c r="F513" s="1">
        <v>22195772</v>
      </c>
      <c r="G513" s="1">
        <v>2065.23</v>
      </c>
      <c r="H513" s="3">
        <f>IF(ISERR(LN(Table13936[[#This Row],[Close]]/E512)),"-",LN(Table13936[[#This Row],[Close]]/E512))</f>
        <v>3.0113319858078667E-3</v>
      </c>
    </row>
    <row r="514" spans="1:8" x14ac:dyDescent="0.3">
      <c r="A514" s="2">
        <v>43860</v>
      </c>
      <c r="B514" s="1">
        <v>16509</v>
      </c>
      <c r="C514" s="1">
        <v>16514.099999999999</v>
      </c>
      <c r="D514" s="1">
        <v>16287.75</v>
      </c>
      <c r="E514" s="1">
        <v>16327.9</v>
      </c>
      <c r="F514" s="1">
        <v>18889354</v>
      </c>
      <c r="G514" s="1">
        <v>1715.04</v>
      </c>
      <c r="H514" s="3">
        <f>IF(ISERR(LN(Table13936[[#This Row],[Close]]/E513)),"-",LN(Table13936[[#This Row],[Close]]/E513))</f>
        <v>-9.2297468110614667E-3</v>
      </c>
    </row>
    <row r="515" spans="1:8" x14ac:dyDescent="0.3">
      <c r="A515" s="2">
        <v>43861</v>
      </c>
      <c r="B515" s="1">
        <v>16333.15</v>
      </c>
      <c r="C515" s="1">
        <v>16365.8</v>
      </c>
      <c r="D515" s="1">
        <v>16098.45</v>
      </c>
      <c r="E515" s="1">
        <v>16144.15</v>
      </c>
      <c r="F515" s="1">
        <v>26267958</v>
      </c>
      <c r="G515" s="1">
        <v>2192.6799999999998</v>
      </c>
      <c r="H515" s="3">
        <f>IF(ISERR(LN(Table13936[[#This Row],[Close]]/E514)),"-",LN(Table13936[[#This Row],[Close]]/E514))</f>
        <v>-1.1317546094299373E-2</v>
      </c>
    </row>
    <row r="516" spans="1:8" x14ac:dyDescent="0.3">
      <c r="A516" s="2">
        <v>43862</v>
      </c>
      <c r="B516" s="1">
        <v>16138.6</v>
      </c>
      <c r="C516" s="1">
        <v>16319.75</v>
      </c>
      <c r="D516" s="1">
        <v>15968.5</v>
      </c>
      <c r="E516" s="1">
        <v>16282.65</v>
      </c>
      <c r="F516" s="1">
        <v>20546938</v>
      </c>
      <c r="G516" s="1">
        <v>1950.3</v>
      </c>
      <c r="H516" s="3">
        <f>IF(ISERR(LN(Table13936[[#This Row],[Close]]/E515)),"-",LN(Table13936[[#This Row],[Close]]/E515))</f>
        <v>8.5423687948377892E-3</v>
      </c>
    </row>
    <row r="517" spans="1:8" x14ac:dyDescent="0.3">
      <c r="A517" s="2">
        <v>43864</v>
      </c>
      <c r="B517" s="1">
        <v>16282</v>
      </c>
      <c r="C517" s="1">
        <v>16418.900000000001</v>
      </c>
      <c r="D517" s="1">
        <v>16034.3</v>
      </c>
      <c r="E517" s="1">
        <v>16059.9</v>
      </c>
      <c r="F517" s="1">
        <v>28969680</v>
      </c>
      <c r="G517" s="1">
        <v>2532.58</v>
      </c>
      <c r="H517" s="3">
        <f>IF(ISERR(LN(Table13936[[#This Row],[Close]]/E516)),"-",LN(Table13936[[#This Row],[Close]]/E516))</f>
        <v>-1.377464189136016E-2</v>
      </c>
    </row>
    <row r="518" spans="1:8" x14ac:dyDescent="0.3">
      <c r="A518" s="2">
        <v>43865</v>
      </c>
      <c r="B518" s="1">
        <v>16174.8</v>
      </c>
      <c r="C518" s="1">
        <v>16377.45</v>
      </c>
      <c r="D518" s="1">
        <v>16155.8</v>
      </c>
      <c r="E518" s="1">
        <v>16350.85</v>
      </c>
      <c r="F518" s="1">
        <v>25185175</v>
      </c>
      <c r="G518" s="1">
        <v>2188.87</v>
      </c>
      <c r="H518" s="3">
        <f>IF(ISERR(LN(Table13936[[#This Row],[Close]]/E517)),"-",LN(Table13936[[#This Row],[Close]]/E517))</f>
        <v>1.7954401910361691E-2</v>
      </c>
    </row>
    <row r="519" spans="1:8" x14ac:dyDescent="0.3">
      <c r="A519" s="2">
        <v>43866</v>
      </c>
      <c r="B519" s="1">
        <v>16354.45</v>
      </c>
      <c r="C519" s="1">
        <v>16463.599999999999</v>
      </c>
      <c r="D519" s="1">
        <v>16283.25</v>
      </c>
      <c r="E519" s="1">
        <v>16448.55</v>
      </c>
      <c r="F519" s="1">
        <v>21910979</v>
      </c>
      <c r="G519" s="1">
        <v>1767.33</v>
      </c>
      <c r="H519" s="3">
        <f>IF(ISERR(LN(Table13936[[#This Row],[Close]]/E518)),"-",LN(Table13936[[#This Row],[Close]]/E518))</f>
        <v>5.9574436701171924E-3</v>
      </c>
    </row>
    <row r="520" spans="1:8" x14ac:dyDescent="0.3">
      <c r="A520" s="2">
        <v>43867</v>
      </c>
      <c r="B520" s="1">
        <v>16480.75</v>
      </c>
      <c r="C520" s="1">
        <v>16621.349999999999</v>
      </c>
      <c r="D520" s="1">
        <v>16330.65</v>
      </c>
      <c r="E520" s="1">
        <v>16371.15</v>
      </c>
      <c r="F520" s="1">
        <v>23961376</v>
      </c>
      <c r="G520" s="1">
        <v>1985.09</v>
      </c>
      <c r="H520" s="3">
        <f>IF(ISERR(LN(Table13936[[#This Row],[Close]]/E519)),"-",LN(Table13936[[#This Row],[Close]]/E519))</f>
        <v>-4.7166880558956259E-3</v>
      </c>
    </row>
    <row r="521" spans="1:8" x14ac:dyDescent="0.3">
      <c r="A521" s="2">
        <v>43868</v>
      </c>
      <c r="B521" s="1">
        <v>16453</v>
      </c>
      <c r="C521" s="1">
        <v>16493.25</v>
      </c>
      <c r="D521" s="1">
        <v>16382.4</v>
      </c>
      <c r="E521" s="1">
        <v>16470.150000000001</v>
      </c>
      <c r="F521" s="1">
        <v>15721118</v>
      </c>
      <c r="G521" s="1">
        <v>1327.98</v>
      </c>
      <c r="H521" s="3">
        <f>IF(ISERR(LN(Table13936[[#This Row],[Close]]/E520)),"-",LN(Table13936[[#This Row],[Close]]/E520))</f>
        <v>6.0290122424494696E-3</v>
      </c>
    </row>
    <row r="522" spans="1:8" x14ac:dyDescent="0.3">
      <c r="A522" s="2">
        <v>43871</v>
      </c>
      <c r="B522" s="1">
        <v>16481.5</v>
      </c>
      <c r="C522" s="1">
        <v>16522.400000000001</v>
      </c>
      <c r="D522" s="1">
        <v>16306.25</v>
      </c>
      <c r="E522" s="1">
        <v>16431.900000000001</v>
      </c>
      <c r="F522" s="1">
        <v>18044996</v>
      </c>
      <c r="G522" s="1">
        <v>1489.67</v>
      </c>
      <c r="H522" s="3">
        <f>IF(ISERR(LN(Table13936[[#This Row],[Close]]/E521)),"-",LN(Table13936[[#This Row],[Close]]/E521))</f>
        <v>-2.325084134980975E-3</v>
      </c>
    </row>
    <row r="523" spans="1:8" x14ac:dyDescent="0.3">
      <c r="A523" s="2">
        <v>43872</v>
      </c>
      <c r="B523" s="1">
        <v>16482.400000000001</v>
      </c>
      <c r="C523" s="1">
        <v>16512.099999999999</v>
      </c>
      <c r="D523" s="1">
        <v>16409.150000000001</v>
      </c>
      <c r="E523" s="1">
        <v>16452.3</v>
      </c>
      <c r="F523" s="1">
        <v>16987352</v>
      </c>
      <c r="G523" s="1">
        <v>1267.17</v>
      </c>
      <c r="H523" s="3">
        <f>IF(ISERR(LN(Table13936[[#This Row],[Close]]/E522)),"-",LN(Table13936[[#This Row],[Close]]/E522))</f>
        <v>1.2407175857673334E-3</v>
      </c>
    </row>
    <row r="524" spans="1:8" x14ac:dyDescent="0.3">
      <c r="A524" s="2">
        <v>43873</v>
      </c>
      <c r="B524" s="1">
        <v>16462.25</v>
      </c>
      <c r="C524" s="1">
        <v>16599.05</v>
      </c>
      <c r="D524" s="1">
        <v>16419.45</v>
      </c>
      <c r="E524" s="1">
        <v>16538.099999999999</v>
      </c>
      <c r="F524" s="1">
        <v>18606682</v>
      </c>
      <c r="G524" s="1">
        <v>1393.27</v>
      </c>
      <c r="H524" s="3">
        <f>IF(ISERR(LN(Table13936[[#This Row],[Close]]/E523)),"-",LN(Table13936[[#This Row],[Close]]/E523))</f>
        <v>5.2015248950796926E-3</v>
      </c>
    </row>
    <row r="525" spans="1:8" x14ac:dyDescent="0.3">
      <c r="A525" s="2">
        <v>43874</v>
      </c>
      <c r="B525" s="1">
        <v>16578.75</v>
      </c>
      <c r="C525" s="1">
        <v>16696.849999999999</v>
      </c>
      <c r="D525" s="1">
        <v>16513.75</v>
      </c>
      <c r="E525" s="1">
        <v>16673.05</v>
      </c>
      <c r="F525" s="1">
        <v>18884410</v>
      </c>
      <c r="G525" s="1">
        <v>1492.8</v>
      </c>
      <c r="H525" s="3">
        <f>IF(ISERR(LN(Table13936[[#This Row],[Close]]/E524)),"-",LN(Table13936[[#This Row],[Close]]/E524))</f>
        <v>8.1268334721920719E-3</v>
      </c>
    </row>
    <row r="526" spans="1:8" x14ac:dyDescent="0.3">
      <c r="A526" s="2">
        <v>43875</v>
      </c>
      <c r="B526" s="1">
        <v>16682.3</v>
      </c>
      <c r="C526" s="1">
        <v>16828.2</v>
      </c>
      <c r="D526" s="1">
        <v>16624.25</v>
      </c>
      <c r="E526" s="1">
        <v>16642.75</v>
      </c>
      <c r="F526" s="1">
        <v>19636956</v>
      </c>
      <c r="G526" s="1">
        <v>1634.46</v>
      </c>
      <c r="H526" s="3">
        <f>IF(ISERR(LN(Table13936[[#This Row],[Close]]/E525)),"-",LN(Table13936[[#This Row],[Close]]/E525))</f>
        <v>-1.8189572727792041E-3</v>
      </c>
    </row>
    <row r="527" spans="1:8" x14ac:dyDescent="0.3">
      <c r="A527" s="2">
        <v>43878</v>
      </c>
      <c r="B527" s="1">
        <v>16707.650000000001</v>
      </c>
      <c r="C527" s="1">
        <v>16737.650000000001</v>
      </c>
      <c r="D527" s="1">
        <v>16596.2</v>
      </c>
      <c r="E527" s="1">
        <v>16647.7</v>
      </c>
      <c r="F527" s="1">
        <v>13895849</v>
      </c>
      <c r="G527" s="1">
        <v>1241.06</v>
      </c>
      <c r="H527" s="3">
        <f>IF(ISERR(LN(Table13936[[#This Row],[Close]]/E526)),"-",LN(Table13936[[#This Row],[Close]]/E526))</f>
        <v>2.9738258488422949E-4</v>
      </c>
    </row>
    <row r="528" spans="1:8" x14ac:dyDescent="0.3">
      <c r="A528" s="2">
        <v>43879</v>
      </c>
      <c r="B528" s="1">
        <v>16586.900000000001</v>
      </c>
      <c r="C528" s="1">
        <v>16773.2</v>
      </c>
      <c r="D528" s="1">
        <v>16526.400000000001</v>
      </c>
      <c r="E528" s="1">
        <v>16748.75</v>
      </c>
      <c r="F528" s="1">
        <v>20798165</v>
      </c>
      <c r="G528" s="1">
        <v>1817.24</v>
      </c>
      <c r="H528" s="3">
        <f>IF(ISERR(LN(Table13936[[#This Row],[Close]]/E527)),"-",LN(Table13936[[#This Row],[Close]]/E527))</f>
        <v>6.0515598743174281E-3</v>
      </c>
    </row>
    <row r="529" spans="1:8" x14ac:dyDescent="0.3">
      <c r="A529" s="2">
        <v>43880</v>
      </c>
      <c r="B529" s="1">
        <v>16796.400000000001</v>
      </c>
      <c r="C529" s="1">
        <v>16882.45</v>
      </c>
      <c r="D529" s="1">
        <v>16754.25</v>
      </c>
      <c r="E529" s="1">
        <v>16772.45</v>
      </c>
      <c r="F529" s="1">
        <v>16905540</v>
      </c>
      <c r="G529" s="1">
        <v>1467.37</v>
      </c>
      <c r="H529" s="3">
        <f>IF(ISERR(LN(Table13936[[#This Row],[Close]]/E528)),"-",LN(Table13936[[#This Row],[Close]]/E528))</f>
        <v>1.4140307595778769E-3</v>
      </c>
    </row>
    <row r="530" spans="1:8" x14ac:dyDescent="0.3">
      <c r="A530" s="2">
        <v>43881</v>
      </c>
      <c r="B530" s="1">
        <v>16826.3</v>
      </c>
      <c r="C530" s="1">
        <v>16843.650000000001</v>
      </c>
      <c r="D530" s="1">
        <v>16623.900000000001</v>
      </c>
      <c r="E530" s="1">
        <v>16649.400000000001</v>
      </c>
      <c r="F530" s="1">
        <v>20306178</v>
      </c>
      <c r="G530" s="1">
        <v>1757.97</v>
      </c>
      <c r="H530" s="3">
        <f>IF(ISERR(LN(Table13936[[#This Row],[Close]]/E529)),"-",LN(Table13936[[#This Row],[Close]]/E529))</f>
        <v>-7.3634796391552028E-3</v>
      </c>
    </row>
    <row r="531" spans="1:8" x14ac:dyDescent="0.3">
      <c r="A531" s="2">
        <v>43885</v>
      </c>
      <c r="B531" s="1">
        <v>16642.75</v>
      </c>
      <c r="C531" s="1">
        <v>16749.25</v>
      </c>
      <c r="D531" s="1">
        <v>16416.849999999999</v>
      </c>
      <c r="E531" s="1">
        <v>16461.8</v>
      </c>
      <c r="F531" s="1">
        <v>23422521</v>
      </c>
      <c r="G531" s="1">
        <v>2023.35</v>
      </c>
      <c r="H531" s="3">
        <f>IF(ISERR(LN(Table13936[[#This Row],[Close]]/E530)),"-",LN(Table13936[[#This Row],[Close]]/E530))</f>
        <v>-1.1331634456531892E-2</v>
      </c>
    </row>
    <row r="532" spans="1:8" x14ac:dyDescent="0.3">
      <c r="A532" s="2">
        <v>43886</v>
      </c>
      <c r="B532" s="1">
        <v>16490.400000000001</v>
      </c>
      <c r="C532" s="1">
        <v>16642.400000000001</v>
      </c>
      <c r="D532" s="1">
        <v>16443.25</v>
      </c>
      <c r="E532" s="1">
        <v>16562.5</v>
      </c>
      <c r="F532" s="1">
        <v>25320628</v>
      </c>
      <c r="G532" s="1">
        <v>2212.9299999999998</v>
      </c>
      <c r="H532" s="3">
        <f>IF(ISERR(LN(Table13936[[#This Row],[Close]]/E531)),"-",LN(Table13936[[#This Row],[Close]]/E531))</f>
        <v>6.0985584618695994E-3</v>
      </c>
    </row>
    <row r="533" spans="1:8" x14ac:dyDescent="0.3">
      <c r="A533" s="2">
        <v>43887</v>
      </c>
      <c r="B533" s="1">
        <v>16497.150000000001</v>
      </c>
      <c r="C533" s="1">
        <v>16539.25</v>
      </c>
      <c r="D533" s="1">
        <v>16297.25</v>
      </c>
      <c r="E533" s="1">
        <v>16332.25</v>
      </c>
      <c r="F533" s="1">
        <v>26844091</v>
      </c>
      <c r="G533" s="1">
        <v>2193.9699999999998</v>
      </c>
      <c r="H533" s="3">
        <f>IF(ISERR(LN(Table13936[[#This Row],[Close]]/E532)),"-",LN(Table13936[[#This Row],[Close]]/E532))</f>
        <v>-1.399942303423792E-2</v>
      </c>
    </row>
    <row r="534" spans="1:8" x14ac:dyDescent="0.3">
      <c r="A534" s="2">
        <v>43888</v>
      </c>
      <c r="B534" s="1">
        <v>16244.95</v>
      </c>
      <c r="C534" s="1">
        <v>16258.65</v>
      </c>
      <c r="D534" s="1">
        <v>16053.7</v>
      </c>
      <c r="E534" s="1">
        <v>16123.8</v>
      </c>
      <c r="F534" s="1">
        <v>24504768</v>
      </c>
      <c r="G534" s="1">
        <v>1889.1</v>
      </c>
      <c r="H534" s="3">
        <f>IF(ISERR(LN(Table13936[[#This Row],[Close]]/E533)),"-",LN(Table13936[[#This Row],[Close]]/E533))</f>
        <v>-1.28452394042199E-2</v>
      </c>
    </row>
    <row r="535" spans="1:8" x14ac:dyDescent="0.3">
      <c r="A535" s="2">
        <v>43889</v>
      </c>
      <c r="B535" s="1">
        <v>15726.15</v>
      </c>
      <c r="C535" s="1">
        <v>15788.45</v>
      </c>
      <c r="D535" s="1">
        <v>15156.8</v>
      </c>
      <c r="E535" s="1">
        <v>15212.95</v>
      </c>
      <c r="F535" s="1">
        <v>42938991</v>
      </c>
      <c r="G535" s="1">
        <v>3355.36</v>
      </c>
      <c r="H535" s="3">
        <f>IF(ISERR(LN(Table13936[[#This Row],[Close]]/E534)),"-",LN(Table13936[[#This Row],[Close]]/E534))</f>
        <v>-5.8149402495115222E-2</v>
      </c>
    </row>
    <row r="536" spans="1:8" x14ac:dyDescent="0.3">
      <c r="A536" s="2">
        <v>43892</v>
      </c>
      <c r="B536" s="1">
        <v>15355.05</v>
      </c>
      <c r="C536" s="1">
        <v>15722</v>
      </c>
      <c r="D536" s="1">
        <v>15298</v>
      </c>
      <c r="E536" s="1">
        <v>15427.65</v>
      </c>
      <c r="F536" s="1">
        <v>36517724</v>
      </c>
      <c r="G536" s="1">
        <v>2739.82</v>
      </c>
      <c r="H536" s="3">
        <f>IF(ISERR(LN(Table13936[[#This Row],[Close]]/E535)),"-",LN(Table13936[[#This Row],[Close]]/E535))</f>
        <v>1.4014315250373277E-2</v>
      </c>
    </row>
    <row r="537" spans="1:8" x14ac:dyDescent="0.3">
      <c r="A537" s="2">
        <v>43893</v>
      </c>
      <c r="B537" s="1">
        <v>15615.05</v>
      </c>
      <c r="C537" s="1">
        <v>15793.1</v>
      </c>
      <c r="D537" s="1">
        <v>15495.7</v>
      </c>
      <c r="E537" s="1">
        <v>15723.2</v>
      </c>
      <c r="F537" s="1">
        <v>29631724</v>
      </c>
      <c r="G537" s="1">
        <v>2394.91</v>
      </c>
      <c r="H537" s="3">
        <f>IF(ISERR(LN(Table13936[[#This Row],[Close]]/E536)),"-",LN(Table13936[[#This Row],[Close]]/E536))</f>
        <v>1.8975974562784135E-2</v>
      </c>
    </row>
    <row r="538" spans="1:8" x14ac:dyDescent="0.3">
      <c r="A538" s="2">
        <v>43894</v>
      </c>
      <c r="B538" s="1">
        <v>15824.9</v>
      </c>
      <c r="C538" s="1">
        <v>15919.95</v>
      </c>
      <c r="D538" s="1">
        <v>15612.75</v>
      </c>
      <c r="E538" s="1">
        <v>15864.3</v>
      </c>
      <c r="F538" s="1">
        <v>32079819</v>
      </c>
      <c r="G538" s="1">
        <v>2600.65</v>
      </c>
      <c r="H538" s="3">
        <f>IF(ISERR(LN(Table13936[[#This Row],[Close]]/E537)),"-",LN(Table13936[[#This Row],[Close]]/E537))</f>
        <v>8.9339731539646184E-3</v>
      </c>
    </row>
    <row r="539" spans="1:8" x14ac:dyDescent="0.3">
      <c r="A539" s="2">
        <v>43895</v>
      </c>
      <c r="B539" s="1">
        <v>15912.05</v>
      </c>
      <c r="C539" s="1">
        <v>16150.6</v>
      </c>
      <c r="D539" s="1">
        <v>15841.1</v>
      </c>
      <c r="E539" s="1">
        <v>15871.35</v>
      </c>
      <c r="F539" s="1">
        <v>26935544</v>
      </c>
      <c r="G539" s="1">
        <v>2328.27</v>
      </c>
      <c r="H539" s="3">
        <f>IF(ISERR(LN(Table13936[[#This Row],[Close]]/E538)),"-",LN(Table13936[[#This Row],[Close]]/E538))</f>
        <v>4.4429530297772926E-4</v>
      </c>
    </row>
    <row r="540" spans="1:8" x14ac:dyDescent="0.3">
      <c r="A540" s="2">
        <v>43896</v>
      </c>
      <c r="B540" s="1">
        <v>15607.35</v>
      </c>
      <c r="C540" s="1">
        <v>15699.95</v>
      </c>
      <c r="D540" s="1">
        <v>15443</v>
      </c>
      <c r="E540" s="1">
        <v>15663.45</v>
      </c>
      <c r="F540" s="1">
        <v>26044423</v>
      </c>
      <c r="G540" s="1">
        <v>2019.43</v>
      </c>
      <c r="H540" s="3">
        <f>IF(ISERR(LN(Table13936[[#This Row],[Close]]/E539)),"-",LN(Table13936[[#This Row],[Close]]/E539))</f>
        <v>-1.3185624270817023E-2</v>
      </c>
    </row>
    <row r="541" spans="1:8" x14ac:dyDescent="0.3">
      <c r="A541" s="2">
        <v>43899</v>
      </c>
      <c r="B541" s="1">
        <v>15333.55</v>
      </c>
      <c r="C541" s="1">
        <v>15371</v>
      </c>
      <c r="D541" s="1">
        <v>14705.4</v>
      </c>
      <c r="E541" s="1">
        <v>14854.9</v>
      </c>
      <c r="F541" s="1">
        <v>36824488</v>
      </c>
      <c r="G541" s="1">
        <v>2743.3</v>
      </c>
      <c r="H541" s="3">
        <f>IF(ISERR(LN(Table13936[[#This Row],[Close]]/E540)),"-",LN(Table13936[[#This Row],[Close]]/E540))</f>
        <v>-5.30001956603929E-2</v>
      </c>
    </row>
    <row r="542" spans="1:8" x14ac:dyDescent="0.3">
      <c r="A542" s="2">
        <v>43901</v>
      </c>
      <c r="B542" s="1">
        <v>14524.15</v>
      </c>
      <c r="C542" s="1">
        <v>14823.8</v>
      </c>
      <c r="D542" s="1">
        <v>14356.1</v>
      </c>
      <c r="E542" s="1">
        <v>14681.4</v>
      </c>
      <c r="F542" s="1">
        <v>43270683</v>
      </c>
      <c r="G542" s="1">
        <v>3498.74</v>
      </c>
      <c r="H542" s="3">
        <f>IF(ISERR(LN(Table13936[[#This Row],[Close]]/E541)),"-",LN(Table13936[[#This Row],[Close]]/E541))</f>
        <v>-1.1748390665200965E-2</v>
      </c>
    </row>
    <row r="543" spans="1:8" x14ac:dyDescent="0.3">
      <c r="A543" s="2">
        <v>43902</v>
      </c>
      <c r="B543" s="1">
        <v>14177.4</v>
      </c>
      <c r="C543" s="1">
        <v>14231.95</v>
      </c>
      <c r="D543" s="1">
        <v>13317.65</v>
      </c>
      <c r="E543" s="1">
        <v>13384.8</v>
      </c>
      <c r="F543" s="1">
        <v>42866258</v>
      </c>
      <c r="G543" s="1">
        <v>3442.76</v>
      </c>
      <c r="H543" s="3">
        <f>IF(ISERR(LN(Table13936[[#This Row],[Close]]/E542)),"-",LN(Table13936[[#This Row],[Close]]/E542))</f>
        <v>-9.2461651725240318E-2</v>
      </c>
    </row>
    <row r="544" spans="1:8" x14ac:dyDescent="0.3">
      <c r="A544" s="2">
        <v>43903</v>
      </c>
      <c r="B544" s="1">
        <v>12561.95</v>
      </c>
      <c r="C544" s="1">
        <v>13835.35</v>
      </c>
      <c r="D544" s="1">
        <v>11624.85</v>
      </c>
      <c r="E544" s="1">
        <v>13539.1</v>
      </c>
      <c r="F544" s="1">
        <v>47446373</v>
      </c>
      <c r="G544" s="1">
        <v>3454.27</v>
      </c>
      <c r="H544" s="3">
        <f>IF(ISERR(LN(Table13936[[#This Row],[Close]]/E543)),"-",LN(Table13936[[#This Row],[Close]]/E543))</f>
        <v>1.146206079425266E-2</v>
      </c>
    </row>
    <row r="545" spans="1:8" x14ac:dyDescent="0.3">
      <c r="A545" s="2">
        <v>43906</v>
      </c>
      <c r="B545" s="1">
        <v>12963.7</v>
      </c>
      <c r="C545" s="1">
        <v>13078.65</v>
      </c>
      <c r="D545" s="1">
        <v>12355.15</v>
      </c>
      <c r="E545" s="1">
        <v>12451.35</v>
      </c>
      <c r="F545" s="1">
        <v>49460331</v>
      </c>
      <c r="G545" s="1">
        <v>3524.31</v>
      </c>
      <c r="H545" s="3">
        <f>IF(ISERR(LN(Table13936[[#This Row],[Close]]/E544)),"-",LN(Table13936[[#This Row],[Close]]/E544))</f>
        <v>-8.3752744788425287E-2</v>
      </c>
    </row>
    <row r="546" spans="1:8" x14ac:dyDescent="0.3">
      <c r="A546" s="2">
        <v>43907</v>
      </c>
      <c r="B546" s="1">
        <v>12517.5</v>
      </c>
      <c r="C546" s="1">
        <v>12677.2</v>
      </c>
      <c r="D546" s="1">
        <v>11999.55</v>
      </c>
      <c r="E546" s="1">
        <v>12099.25</v>
      </c>
      <c r="F546" s="1">
        <v>44085983</v>
      </c>
      <c r="G546" s="1">
        <v>2772.08</v>
      </c>
      <c r="H546" s="3">
        <f>IF(ISERR(LN(Table13936[[#This Row],[Close]]/E545)),"-",LN(Table13936[[#This Row],[Close]]/E545))</f>
        <v>-2.8685583556577642E-2</v>
      </c>
    </row>
    <row r="547" spans="1:8" x14ac:dyDescent="0.3">
      <c r="A547" s="2">
        <v>43908</v>
      </c>
      <c r="B547" s="1">
        <v>12287.8</v>
      </c>
      <c r="C547" s="1">
        <v>12451.1</v>
      </c>
      <c r="D547" s="1">
        <v>11643.9</v>
      </c>
      <c r="E547" s="1">
        <v>11753</v>
      </c>
      <c r="F547" s="1">
        <v>45464744</v>
      </c>
      <c r="G547" s="1">
        <v>2952.46</v>
      </c>
      <c r="H547" s="3">
        <f>IF(ISERR(LN(Table13936[[#This Row],[Close]]/E546)),"-",LN(Table13936[[#This Row],[Close]]/E546))</f>
        <v>-2.9034940059849221E-2</v>
      </c>
    </row>
    <row r="548" spans="1:8" x14ac:dyDescent="0.3">
      <c r="A548" s="2">
        <v>43909</v>
      </c>
      <c r="B548" s="1">
        <v>11183.95</v>
      </c>
      <c r="C548" s="1">
        <v>11698.3</v>
      </c>
      <c r="D548" s="1">
        <v>10991.25</v>
      </c>
      <c r="E548" s="1">
        <v>11340</v>
      </c>
      <c r="F548" s="1">
        <v>52457773</v>
      </c>
      <c r="G548" s="1">
        <v>2937.71</v>
      </c>
      <c r="H548" s="3">
        <f>IF(ISERR(LN(Table13936[[#This Row],[Close]]/E547)),"-",LN(Table13936[[#This Row],[Close]]/E547))</f>
        <v>-3.5772228851111039E-2</v>
      </c>
    </row>
    <row r="549" spans="1:8" x14ac:dyDescent="0.3">
      <c r="A549" s="2">
        <v>43910</v>
      </c>
      <c r="B549" s="1">
        <v>11382.4</v>
      </c>
      <c r="C549" s="1">
        <v>12710.55</v>
      </c>
      <c r="D549" s="1">
        <v>11363.5</v>
      </c>
      <c r="E549" s="1">
        <v>12363.4</v>
      </c>
      <c r="F549" s="1">
        <v>66433629</v>
      </c>
      <c r="G549" s="1">
        <v>4246.42</v>
      </c>
      <c r="H549" s="3">
        <f>IF(ISERR(LN(Table13936[[#This Row],[Close]]/E548)),"-",LN(Table13936[[#This Row],[Close]]/E548))</f>
        <v>8.6404196808272007E-2</v>
      </c>
    </row>
    <row r="550" spans="1:8" x14ac:dyDescent="0.3">
      <c r="A550" s="2">
        <v>43913</v>
      </c>
      <c r="B550" s="1">
        <v>11328.25</v>
      </c>
      <c r="C550" s="1">
        <v>11602.45</v>
      </c>
      <c r="D550" s="1">
        <v>11108.65</v>
      </c>
      <c r="E550" s="1">
        <v>11179.6</v>
      </c>
      <c r="F550" s="1">
        <v>44666228</v>
      </c>
      <c r="G550" s="1">
        <v>2846.42</v>
      </c>
      <c r="H550" s="3">
        <f>IF(ISERR(LN(Table13936[[#This Row],[Close]]/E549)),"-",LN(Table13936[[#This Row],[Close]]/E549))</f>
        <v>-0.10064980619629213</v>
      </c>
    </row>
    <row r="551" spans="1:8" x14ac:dyDescent="0.3">
      <c r="A551" s="2">
        <v>43914</v>
      </c>
      <c r="B551" s="1">
        <v>11159.75</v>
      </c>
      <c r="C551" s="1">
        <v>12053.8</v>
      </c>
      <c r="D551" s="1">
        <v>11159.3</v>
      </c>
      <c r="E551" s="1">
        <v>11865.05</v>
      </c>
      <c r="F551" s="1">
        <v>51315528</v>
      </c>
      <c r="G551" s="1">
        <v>3237.37</v>
      </c>
      <c r="H551" s="3">
        <f>IF(ISERR(LN(Table13936[[#This Row],[Close]]/E550)),"-",LN(Table13936[[#This Row],[Close]]/E550))</f>
        <v>5.9506415042272269E-2</v>
      </c>
    </row>
    <row r="552" spans="1:8" x14ac:dyDescent="0.3">
      <c r="A552" s="2">
        <v>43915</v>
      </c>
      <c r="B552" s="1">
        <v>11856.9</v>
      </c>
      <c r="C552" s="1">
        <v>12514.25</v>
      </c>
      <c r="D552" s="1">
        <v>11657.25</v>
      </c>
      <c r="E552" s="1">
        <v>12233.35</v>
      </c>
      <c r="F552" s="1">
        <v>47599771</v>
      </c>
      <c r="G552" s="1">
        <v>2691.8</v>
      </c>
      <c r="H552" s="3">
        <f>IF(ISERR(LN(Table13936[[#This Row],[Close]]/E551)),"-",LN(Table13936[[#This Row],[Close]]/E551))</f>
        <v>3.0568724835448799E-2</v>
      </c>
    </row>
    <row r="553" spans="1:8" x14ac:dyDescent="0.3">
      <c r="A553" s="2">
        <v>43916</v>
      </c>
      <c r="B553" s="1">
        <v>12496.95</v>
      </c>
      <c r="C553" s="1">
        <v>12751.55</v>
      </c>
      <c r="D553" s="1">
        <v>12306.35</v>
      </c>
      <c r="E553" s="1">
        <v>12535.6</v>
      </c>
      <c r="F553" s="1">
        <v>47125315</v>
      </c>
      <c r="G553" s="1">
        <v>2979.31</v>
      </c>
      <c r="H553" s="3">
        <f>IF(ISERR(LN(Table13936[[#This Row],[Close]]/E552)),"-",LN(Table13936[[#This Row],[Close]]/E552))</f>
        <v>2.440676765067968E-2</v>
      </c>
    </row>
    <row r="554" spans="1:8" x14ac:dyDescent="0.3">
      <c r="A554" s="2">
        <v>43917</v>
      </c>
      <c r="B554" s="1">
        <v>12778.15</v>
      </c>
      <c r="C554" s="1">
        <v>12949.6</v>
      </c>
      <c r="D554" s="1">
        <v>12403.85</v>
      </c>
      <c r="E554" s="1">
        <v>12569.1</v>
      </c>
      <c r="F554" s="1">
        <v>43319863</v>
      </c>
      <c r="G554" s="1">
        <v>2669.02</v>
      </c>
      <c r="H554" s="3">
        <f>IF(ISERR(LN(Table13936[[#This Row],[Close]]/E553)),"-",LN(Table13936[[#This Row],[Close]]/E553))</f>
        <v>2.6688245534892715E-3</v>
      </c>
    </row>
    <row r="555" spans="1:8" x14ac:dyDescent="0.3">
      <c r="A555" s="2">
        <v>43920</v>
      </c>
      <c r="B555" s="1">
        <v>12152.95</v>
      </c>
      <c r="C555" s="1">
        <v>12774.6</v>
      </c>
      <c r="D555" s="1">
        <v>12152.95</v>
      </c>
      <c r="E555" s="1">
        <v>12318.8</v>
      </c>
      <c r="F555" s="1">
        <v>40751093</v>
      </c>
      <c r="G555" s="1">
        <v>3216.68</v>
      </c>
      <c r="H555" s="3">
        <f>IF(ISERR(LN(Table13936[[#This Row],[Close]]/E554)),"-",LN(Table13936[[#This Row],[Close]]/E554))</f>
        <v>-2.0114870229445952E-2</v>
      </c>
    </row>
    <row r="556" spans="1:8" x14ac:dyDescent="0.3">
      <c r="A556" s="2">
        <v>43921</v>
      </c>
      <c r="B556" s="1">
        <v>12681.75</v>
      </c>
      <c r="C556" s="1">
        <v>12930.8</v>
      </c>
      <c r="D556" s="1">
        <v>12466.6</v>
      </c>
      <c r="E556" s="1">
        <v>12763.65</v>
      </c>
      <c r="F556" s="1">
        <v>38751042</v>
      </c>
      <c r="G556" s="1">
        <v>2462.73</v>
      </c>
      <c r="H556" s="3">
        <f>IF(ISERR(LN(Table13936[[#This Row],[Close]]/E555)),"-",LN(Table13936[[#This Row],[Close]]/E555))</f>
        <v>3.5474736404807819E-2</v>
      </c>
    </row>
    <row r="557" spans="1:8" x14ac:dyDescent="0.3">
      <c r="A557" s="2">
        <v>43922</v>
      </c>
      <c r="B557" s="1">
        <v>12680.5</v>
      </c>
      <c r="C557" s="1">
        <v>12690.6</v>
      </c>
      <c r="D557" s="1">
        <v>11989.6</v>
      </c>
      <c r="E557" s="1">
        <v>12045.85</v>
      </c>
      <c r="F557" s="1">
        <v>40937782</v>
      </c>
      <c r="G557" s="1">
        <v>2579.66</v>
      </c>
      <c r="H557" s="3">
        <f>IF(ISERR(LN(Table13936[[#This Row],[Close]]/E556)),"-",LN(Table13936[[#This Row],[Close]]/E556))</f>
        <v>-5.7881084891151013E-2</v>
      </c>
    </row>
    <row r="558" spans="1:8" x14ac:dyDescent="0.3">
      <c r="A558" s="2">
        <v>43924</v>
      </c>
      <c r="B558" s="1">
        <v>12129.85</v>
      </c>
      <c r="C558" s="1">
        <v>12146.95</v>
      </c>
      <c r="D558" s="1">
        <v>11621.2</v>
      </c>
      <c r="E558" s="1">
        <v>11680.05</v>
      </c>
      <c r="F558" s="1">
        <v>40624880</v>
      </c>
      <c r="G558" s="1">
        <v>2539.29</v>
      </c>
      <c r="H558" s="3">
        <f>IF(ISERR(LN(Table13936[[#This Row],[Close]]/E557)),"-",LN(Table13936[[#This Row],[Close]]/E557))</f>
        <v>-3.0837944064850686E-2</v>
      </c>
    </row>
    <row r="559" spans="1:8" x14ac:dyDescent="0.3">
      <c r="A559" s="2">
        <v>43928</v>
      </c>
      <c r="B559" s="1">
        <v>12147</v>
      </c>
      <c r="C559" s="1">
        <v>12647.4</v>
      </c>
      <c r="D559" s="1">
        <v>12132.3</v>
      </c>
      <c r="E559" s="1">
        <v>12588.95</v>
      </c>
      <c r="F559" s="1">
        <v>39434204</v>
      </c>
      <c r="G559" s="1">
        <v>2644.03</v>
      </c>
      <c r="H559" s="3">
        <f>IF(ISERR(LN(Table13936[[#This Row],[Close]]/E558)),"-",LN(Table13936[[#This Row],[Close]]/E558))</f>
        <v>7.4937186842054845E-2</v>
      </c>
    </row>
    <row r="560" spans="1:8" x14ac:dyDescent="0.3">
      <c r="A560" s="2">
        <v>43929</v>
      </c>
      <c r="B560" s="1">
        <v>12468.6</v>
      </c>
      <c r="C560" s="1">
        <v>12897.5</v>
      </c>
      <c r="D560" s="1">
        <v>12437.75</v>
      </c>
      <c r="E560" s="1">
        <v>12491.55</v>
      </c>
      <c r="F560" s="1">
        <v>40359706</v>
      </c>
      <c r="G560" s="1">
        <v>2772.93</v>
      </c>
      <c r="H560" s="3">
        <f>IF(ISERR(LN(Table13936[[#This Row],[Close]]/E559)),"-",LN(Table13936[[#This Row],[Close]]/E559))</f>
        <v>-7.7670293376596589E-3</v>
      </c>
    </row>
    <row r="561" spans="1:8" x14ac:dyDescent="0.3">
      <c r="A561" s="2">
        <v>43930</v>
      </c>
      <c r="B561" s="1">
        <v>12810.8</v>
      </c>
      <c r="C561" s="1">
        <v>12867.35</v>
      </c>
      <c r="D561" s="1">
        <v>12648.8</v>
      </c>
      <c r="E561" s="1">
        <v>12728.55</v>
      </c>
      <c r="F561" s="1">
        <v>36108851</v>
      </c>
      <c r="G561" s="1">
        <v>2531.4899999999998</v>
      </c>
      <c r="H561" s="3">
        <f>IF(ISERR(LN(Table13936[[#This Row],[Close]]/E560)),"-",LN(Table13936[[#This Row],[Close]]/E560))</f>
        <v>1.8795086201118517E-2</v>
      </c>
    </row>
    <row r="562" spans="1:8" x14ac:dyDescent="0.3">
      <c r="A562" s="2">
        <v>43934</v>
      </c>
      <c r="B562" s="1">
        <v>12698.85</v>
      </c>
      <c r="C562" s="1">
        <v>12795.7</v>
      </c>
      <c r="D562" s="1">
        <v>12527.15</v>
      </c>
      <c r="E562" s="1">
        <v>12603.1</v>
      </c>
      <c r="F562" s="1">
        <v>28465964</v>
      </c>
      <c r="G562" s="1">
        <v>1688.14</v>
      </c>
      <c r="H562" s="3">
        <f>IF(ISERR(LN(Table13936[[#This Row],[Close]]/E561)),"-",LN(Table13936[[#This Row],[Close]]/E561))</f>
        <v>-9.9046864757323175E-3</v>
      </c>
    </row>
    <row r="563" spans="1:8" x14ac:dyDescent="0.3">
      <c r="A563" s="2">
        <v>43936</v>
      </c>
      <c r="B563" s="1">
        <v>12792.45</v>
      </c>
      <c r="C563" s="1">
        <v>12951.4</v>
      </c>
      <c r="D563" s="1">
        <v>12661</v>
      </c>
      <c r="E563" s="1">
        <v>12702.6</v>
      </c>
      <c r="F563" s="1">
        <v>47886382</v>
      </c>
      <c r="G563" s="1">
        <v>2817.98</v>
      </c>
      <c r="H563" s="3">
        <f>IF(ISERR(LN(Table13936[[#This Row],[Close]]/E562)),"-",LN(Table13936[[#This Row],[Close]]/E562))</f>
        <v>7.863881478194867E-3</v>
      </c>
    </row>
    <row r="564" spans="1:8" x14ac:dyDescent="0.3">
      <c r="A564" s="2">
        <v>43937</v>
      </c>
      <c r="B564" s="1">
        <v>12430.3</v>
      </c>
      <c r="C564" s="1">
        <v>12605.4</v>
      </c>
      <c r="D564" s="1">
        <v>12205.9</v>
      </c>
      <c r="E564" s="1">
        <v>12463.6</v>
      </c>
      <c r="F564" s="1">
        <v>69388542</v>
      </c>
      <c r="G564" s="1">
        <v>3712.54</v>
      </c>
      <c r="H564" s="3">
        <f>IF(ISERR(LN(Table13936[[#This Row],[Close]]/E563)),"-",LN(Table13936[[#This Row],[Close]]/E563))</f>
        <v>-1.8994300733580077E-2</v>
      </c>
    </row>
    <row r="565" spans="1:8" x14ac:dyDescent="0.3">
      <c r="A565" s="2">
        <v>43938</v>
      </c>
      <c r="B565" s="1">
        <v>12878.35</v>
      </c>
      <c r="C565" s="1">
        <v>12992.05</v>
      </c>
      <c r="D565" s="1">
        <v>12596.65</v>
      </c>
      <c r="E565" s="1">
        <v>12649.25</v>
      </c>
      <c r="F565" s="1">
        <v>46523852</v>
      </c>
      <c r="G565" s="1">
        <v>3518.83</v>
      </c>
      <c r="H565" s="3">
        <f>IF(ISERR(LN(Table13936[[#This Row],[Close]]/E564)),"-",LN(Table13936[[#This Row],[Close]]/E564))</f>
        <v>1.4785528691112786E-2</v>
      </c>
    </row>
    <row r="566" spans="1:8" x14ac:dyDescent="0.3">
      <c r="A566" s="2">
        <v>43941</v>
      </c>
      <c r="B566" s="1">
        <v>12812.6</v>
      </c>
      <c r="C566" s="1">
        <v>12937.95</v>
      </c>
      <c r="D566" s="1">
        <v>12742.55</v>
      </c>
      <c r="E566" s="1">
        <v>12847.65</v>
      </c>
      <c r="F566" s="1">
        <v>39177267</v>
      </c>
      <c r="G566" s="1">
        <v>2343.63</v>
      </c>
      <c r="H566" s="3">
        <f>IF(ISERR(LN(Table13936[[#This Row],[Close]]/E565)),"-",LN(Table13936[[#This Row],[Close]]/E565))</f>
        <v>1.556299036097937E-2</v>
      </c>
    </row>
    <row r="567" spans="1:8" x14ac:dyDescent="0.3">
      <c r="A567" s="2">
        <v>43942</v>
      </c>
      <c r="B567" s="1">
        <v>12513.65</v>
      </c>
      <c r="C567" s="1">
        <v>12632.5</v>
      </c>
      <c r="D567" s="1">
        <v>12375.8</v>
      </c>
      <c r="E567" s="1">
        <v>12408.85</v>
      </c>
      <c r="F567" s="1">
        <v>37281970</v>
      </c>
      <c r="G567" s="1">
        <v>2357.59</v>
      </c>
      <c r="H567" s="3">
        <f>IF(ISERR(LN(Table13936[[#This Row],[Close]]/E566)),"-",LN(Table13936[[#This Row],[Close]]/E566))</f>
        <v>-3.4750987520547005E-2</v>
      </c>
    </row>
    <row r="568" spans="1:8" x14ac:dyDescent="0.3">
      <c r="A568" s="2">
        <v>43943</v>
      </c>
      <c r="B568" s="1">
        <v>12393.9</v>
      </c>
      <c r="C568" s="1">
        <v>12619.45</v>
      </c>
      <c r="D568" s="1">
        <v>12322.95</v>
      </c>
      <c r="E568" s="1">
        <v>12571.3</v>
      </c>
      <c r="F568" s="1">
        <v>27595949</v>
      </c>
      <c r="G568" s="1">
        <v>1783.46</v>
      </c>
      <c r="H568" s="3">
        <f>IF(ISERR(LN(Table13936[[#This Row],[Close]]/E567)),"-",LN(Table13936[[#This Row],[Close]]/E567))</f>
        <v>1.3006510379089507E-2</v>
      </c>
    </row>
    <row r="569" spans="1:8" x14ac:dyDescent="0.3">
      <c r="A569" s="2">
        <v>43944</v>
      </c>
      <c r="B569" s="1">
        <v>12639.8</v>
      </c>
      <c r="C569" s="1">
        <v>13199.75</v>
      </c>
      <c r="D569" s="1">
        <v>12596.6</v>
      </c>
      <c r="E569" s="1">
        <v>13128.2</v>
      </c>
      <c r="F569" s="1">
        <v>39760721</v>
      </c>
      <c r="G569" s="1">
        <v>2895.44</v>
      </c>
      <c r="H569" s="3">
        <f>IF(ISERR(LN(Table13936[[#This Row],[Close]]/E568)),"-",LN(Table13936[[#This Row],[Close]]/E568))</f>
        <v>4.3346150186918099E-2</v>
      </c>
    </row>
    <row r="570" spans="1:8" x14ac:dyDescent="0.3">
      <c r="A570" s="2">
        <v>43945</v>
      </c>
      <c r="B570" s="1">
        <v>13001.9</v>
      </c>
      <c r="C570" s="1">
        <v>13101.4</v>
      </c>
      <c r="D570" s="1">
        <v>12792.9</v>
      </c>
      <c r="E570" s="1">
        <v>12816.2</v>
      </c>
      <c r="F570" s="1">
        <v>32522500</v>
      </c>
      <c r="G570" s="1">
        <v>2047.15</v>
      </c>
      <c r="H570" s="3">
        <f>IF(ISERR(LN(Table13936[[#This Row],[Close]]/E569)),"-",LN(Table13936[[#This Row],[Close]]/E569))</f>
        <v>-2.4052592587412533E-2</v>
      </c>
    </row>
    <row r="571" spans="1:8" x14ac:dyDescent="0.3">
      <c r="A571" s="2">
        <v>43948</v>
      </c>
      <c r="B571" s="1">
        <v>12957.35</v>
      </c>
      <c r="C571" s="1">
        <v>13248.95</v>
      </c>
      <c r="D571" s="1">
        <v>12928.05</v>
      </c>
      <c r="E571" s="1">
        <v>13121.15</v>
      </c>
      <c r="F571" s="1">
        <v>40245218</v>
      </c>
      <c r="G571" s="1">
        <v>2653.73</v>
      </c>
      <c r="H571" s="3">
        <f>IF(ISERR(LN(Table13936[[#This Row],[Close]]/E570)),"-",LN(Table13936[[#This Row],[Close]]/E570))</f>
        <v>2.3515436416344099E-2</v>
      </c>
    </row>
    <row r="572" spans="1:8" x14ac:dyDescent="0.3">
      <c r="A572" s="2">
        <v>43949</v>
      </c>
      <c r="B572" s="1">
        <v>13301.95</v>
      </c>
      <c r="C572" s="1">
        <v>13317.2</v>
      </c>
      <c r="D572" s="1">
        <v>13067.75</v>
      </c>
      <c r="E572" s="1">
        <v>13133.65</v>
      </c>
      <c r="F572" s="1">
        <v>38809479</v>
      </c>
      <c r="G572" s="1">
        <v>2312.16</v>
      </c>
      <c r="H572" s="3">
        <f>IF(ISERR(LN(Table13936[[#This Row],[Close]]/E571)),"-",LN(Table13936[[#This Row],[Close]]/E571))</f>
        <v>9.5220690650675099E-4</v>
      </c>
    </row>
    <row r="573" spans="1:8" x14ac:dyDescent="0.3">
      <c r="A573" s="2">
        <v>43950</v>
      </c>
      <c r="B573" s="1">
        <v>13250.6</v>
      </c>
      <c r="C573" s="1">
        <v>13470.8</v>
      </c>
      <c r="D573" s="1">
        <v>13144.8</v>
      </c>
      <c r="E573" s="1">
        <v>13424.95</v>
      </c>
      <c r="F573" s="1">
        <v>37634296</v>
      </c>
      <c r="G573" s="1">
        <v>2533.71</v>
      </c>
      <c r="H573" s="3">
        <f>IF(ISERR(LN(Table13936[[#This Row],[Close]]/E572)),"-",LN(Table13936[[#This Row],[Close]]/E572))</f>
        <v>2.1937276972983432E-2</v>
      </c>
    </row>
    <row r="574" spans="1:8" x14ac:dyDescent="0.3">
      <c r="A574" s="2">
        <v>43951</v>
      </c>
      <c r="B574" s="1">
        <v>13841.6</v>
      </c>
      <c r="C574" s="1">
        <v>14212.1</v>
      </c>
      <c r="D574" s="1">
        <v>13750.25</v>
      </c>
      <c r="E574" s="1">
        <v>14108.35</v>
      </c>
      <c r="F574" s="1">
        <v>61232875</v>
      </c>
      <c r="G574" s="1">
        <v>4084.45</v>
      </c>
      <c r="H574" s="3">
        <f>IF(ISERR(LN(Table13936[[#This Row],[Close]]/E573)),"-",LN(Table13936[[#This Row],[Close]]/E573))</f>
        <v>4.9651904692093025E-2</v>
      </c>
    </row>
    <row r="575" spans="1:8" x14ac:dyDescent="0.3">
      <c r="A575" s="2">
        <v>43955</v>
      </c>
      <c r="B575" s="1">
        <v>13646.1</v>
      </c>
      <c r="C575" s="1">
        <v>13700.25</v>
      </c>
      <c r="D575" s="1">
        <v>13424.35</v>
      </c>
      <c r="E575" s="1">
        <v>13454.25</v>
      </c>
      <c r="F575" s="1">
        <v>48661828</v>
      </c>
      <c r="G575" s="1">
        <v>2947.71</v>
      </c>
      <c r="H575" s="3">
        <f>IF(ISERR(LN(Table13936[[#This Row],[Close]]/E574)),"-",LN(Table13936[[#This Row],[Close]]/E574))</f>
        <v>-4.7471779420127376E-2</v>
      </c>
    </row>
    <row r="576" spans="1:8" x14ac:dyDescent="0.3">
      <c r="A576" s="2">
        <v>43956</v>
      </c>
      <c r="B576" s="1">
        <v>13637.8</v>
      </c>
      <c r="C576" s="1">
        <v>13667.85</v>
      </c>
      <c r="D576" s="1">
        <v>13351.45</v>
      </c>
      <c r="E576" s="1">
        <v>13388</v>
      </c>
      <c r="F576" s="1">
        <v>35386135</v>
      </c>
      <c r="G576" s="1">
        <v>2105.6999999999998</v>
      </c>
      <c r="H576" s="3">
        <f>IF(ISERR(LN(Table13936[[#This Row],[Close]]/E575)),"-",LN(Table13936[[#This Row],[Close]]/E575))</f>
        <v>-4.9362579160924756E-3</v>
      </c>
    </row>
    <row r="577" spans="1:8" x14ac:dyDescent="0.3">
      <c r="A577" s="2">
        <v>43957</v>
      </c>
      <c r="B577" s="1">
        <v>13437.3</v>
      </c>
      <c r="C577" s="1">
        <v>13580.05</v>
      </c>
      <c r="D577" s="1">
        <v>13262.25</v>
      </c>
      <c r="E577" s="1">
        <v>13394.7</v>
      </c>
      <c r="F577" s="1">
        <v>39758016</v>
      </c>
      <c r="G577" s="1">
        <v>2869.83</v>
      </c>
      <c r="H577" s="3">
        <f>IF(ISERR(LN(Table13936[[#This Row],[Close]]/E576)),"-",LN(Table13936[[#This Row],[Close]]/E576))</f>
        <v>5.003229801151366E-4</v>
      </c>
    </row>
    <row r="578" spans="1:8" x14ac:dyDescent="0.3">
      <c r="A578" s="2">
        <v>43958</v>
      </c>
      <c r="B578" s="1">
        <v>13408</v>
      </c>
      <c r="C578" s="1">
        <v>13489.55</v>
      </c>
      <c r="D578" s="1">
        <v>13268.4</v>
      </c>
      <c r="E578" s="1">
        <v>13292.7</v>
      </c>
      <c r="F578" s="1">
        <v>48556960</v>
      </c>
      <c r="G578" s="1">
        <v>2891.06</v>
      </c>
      <c r="H578" s="3">
        <f>IF(ISERR(LN(Table13936[[#This Row],[Close]]/E577)),"-",LN(Table13936[[#This Row],[Close]]/E577))</f>
        <v>-7.6440939674140848E-3</v>
      </c>
    </row>
    <row r="579" spans="1:8" x14ac:dyDescent="0.3">
      <c r="A579" s="2">
        <v>43959</v>
      </c>
      <c r="B579" s="1">
        <v>13509.45</v>
      </c>
      <c r="C579" s="1">
        <v>13530.85</v>
      </c>
      <c r="D579" s="1">
        <v>13324</v>
      </c>
      <c r="E579" s="1">
        <v>13403.6</v>
      </c>
      <c r="F579" s="1">
        <v>37686915</v>
      </c>
      <c r="G579" s="1">
        <v>2405.48</v>
      </c>
      <c r="H579" s="3">
        <f>IF(ISERR(LN(Table13936[[#This Row],[Close]]/E578)),"-",LN(Table13936[[#This Row],[Close]]/E578))</f>
        <v>8.3083152297490429E-3</v>
      </c>
    </row>
    <row r="580" spans="1:8" x14ac:dyDescent="0.3">
      <c r="A580" s="2">
        <v>43962</v>
      </c>
      <c r="B580" s="1">
        <v>13521.6</v>
      </c>
      <c r="C580" s="1">
        <v>13763.8</v>
      </c>
      <c r="D580" s="1">
        <v>13489.25</v>
      </c>
      <c r="E580" s="1">
        <v>13593.55</v>
      </c>
      <c r="F580" s="1">
        <v>29773180</v>
      </c>
      <c r="G580" s="1">
        <v>1883.68</v>
      </c>
      <c r="H580" s="3">
        <f>IF(ISERR(LN(Table13936[[#This Row],[Close]]/E579)),"-",LN(Table13936[[#This Row],[Close]]/E579))</f>
        <v>1.4072087945517097E-2</v>
      </c>
    </row>
    <row r="581" spans="1:8" x14ac:dyDescent="0.3">
      <c r="A581" s="2">
        <v>43963</v>
      </c>
      <c r="B581" s="1">
        <v>13537.15</v>
      </c>
      <c r="C581" s="1">
        <v>13733.5</v>
      </c>
      <c r="D581" s="1">
        <v>13480.75</v>
      </c>
      <c r="E581" s="1">
        <v>13687.75</v>
      </c>
      <c r="F581" s="1">
        <v>32012528</v>
      </c>
      <c r="G581" s="1">
        <v>2151.36</v>
      </c>
      <c r="H581" s="3">
        <f>IF(ISERR(LN(Table13936[[#This Row],[Close]]/E580)),"-",LN(Table13936[[#This Row],[Close]]/E580))</f>
        <v>6.9058567130546354E-3</v>
      </c>
    </row>
    <row r="582" spans="1:8" x14ac:dyDescent="0.3">
      <c r="A582" s="2">
        <v>43964</v>
      </c>
      <c r="B582" s="1">
        <v>13960.35</v>
      </c>
      <c r="C582" s="1">
        <v>13960.35</v>
      </c>
      <c r="D582" s="1">
        <v>13612.8</v>
      </c>
      <c r="E582" s="1">
        <v>13776.95</v>
      </c>
      <c r="F582" s="1">
        <v>26694109</v>
      </c>
      <c r="G582" s="1">
        <v>1775.07</v>
      </c>
      <c r="H582" s="3">
        <f>IF(ISERR(LN(Table13936[[#This Row],[Close]]/E581)),"-",LN(Table13936[[#This Row],[Close]]/E581))</f>
        <v>6.495633568640029E-3</v>
      </c>
    </row>
    <row r="583" spans="1:8" x14ac:dyDescent="0.3">
      <c r="A583" s="2">
        <v>43965</v>
      </c>
      <c r="B583" s="1">
        <v>13396.05</v>
      </c>
      <c r="C583" s="1">
        <v>13483.7</v>
      </c>
      <c r="D583" s="1">
        <v>13246.8</v>
      </c>
      <c r="E583" s="1">
        <v>13293.7</v>
      </c>
      <c r="F583" s="1">
        <v>40148565</v>
      </c>
      <c r="G583" s="1">
        <v>2475.5</v>
      </c>
      <c r="H583" s="3">
        <f>IF(ISERR(LN(Table13936[[#This Row],[Close]]/E582)),"-",LN(Table13936[[#This Row],[Close]]/E582))</f>
        <v>-3.5706667025366352E-2</v>
      </c>
    </row>
    <row r="584" spans="1:8" x14ac:dyDescent="0.3">
      <c r="A584" s="2">
        <v>43966</v>
      </c>
      <c r="B584" s="1">
        <v>13375.45</v>
      </c>
      <c r="C584" s="1">
        <v>13375.8</v>
      </c>
      <c r="D584" s="1">
        <v>13108.4</v>
      </c>
      <c r="E584" s="1">
        <v>13196.35</v>
      </c>
      <c r="F584" s="1">
        <v>30451382</v>
      </c>
      <c r="G584" s="1">
        <v>2051.4499999999998</v>
      </c>
      <c r="H584" s="3">
        <f>IF(ISERR(LN(Table13936[[#This Row],[Close]]/E583)),"-",LN(Table13936[[#This Row],[Close]]/E583))</f>
        <v>-7.349962589929121E-3</v>
      </c>
    </row>
    <row r="585" spans="1:8" x14ac:dyDescent="0.3">
      <c r="A585" s="2">
        <v>43969</v>
      </c>
      <c r="B585" s="1">
        <v>13278.25</v>
      </c>
      <c r="C585" s="1">
        <v>13408.8</v>
      </c>
      <c r="D585" s="1">
        <v>13109.95</v>
      </c>
      <c r="E585" s="1">
        <v>13314.4</v>
      </c>
      <c r="F585" s="1">
        <v>35386297</v>
      </c>
      <c r="G585" s="1">
        <v>2325.91</v>
      </c>
      <c r="H585" s="3">
        <f>IF(ISERR(LN(Table13936[[#This Row],[Close]]/E584)),"-",LN(Table13936[[#This Row],[Close]]/E584))</f>
        <v>8.9058800869330039E-3</v>
      </c>
    </row>
    <row r="586" spans="1:8" x14ac:dyDescent="0.3">
      <c r="A586" s="2">
        <v>43970</v>
      </c>
      <c r="B586" s="1">
        <v>13272.35</v>
      </c>
      <c r="C586" s="1">
        <v>13524.2</v>
      </c>
      <c r="D586" s="1">
        <v>13197.6</v>
      </c>
      <c r="E586" s="1">
        <v>13446.6</v>
      </c>
      <c r="F586" s="1">
        <v>28258885</v>
      </c>
      <c r="G586" s="1">
        <v>1897.7</v>
      </c>
      <c r="H586" s="3">
        <f>IF(ISERR(LN(Table13936[[#This Row],[Close]]/E585)),"-",LN(Table13936[[#This Row],[Close]]/E585))</f>
        <v>9.8801296970809378E-3</v>
      </c>
    </row>
    <row r="587" spans="1:8" x14ac:dyDescent="0.3">
      <c r="A587" s="2">
        <v>43971</v>
      </c>
      <c r="B587" s="1">
        <v>13443.5</v>
      </c>
      <c r="C587" s="1">
        <v>13556.9</v>
      </c>
      <c r="D587" s="1">
        <v>13362.55</v>
      </c>
      <c r="E587" s="1">
        <v>13517.35</v>
      </c>
      <c r="F587" s="1">
        <v>27891431</v>
      </c>
      <c r="G587" s="1">
        <v>1668.63</v>
      </c>
      <c r="H587" s="3">
        <f>IF(ISERR(LN(Table13936[[#This Row],[Close]]/E586)),"-",LN(Table13936[[#This Row],[Close]]/E586))</f>
        <v>5.2477594985275997E-3</v>
      </c>
    </row>
    <row r="588" spans="1:8" x14ac:dyDescent="0.3">
      <c r="A588" s="2">
        <v>43972</v>
      </c>
      <c r="B588" s="1">
        <v>13495.4</v>
      </c>
      <c r="C588" s="1">
        <v>13732</v>
      </c>
      <c r="D588" s="1">
        <v>13468.5</v>
      </c>
      <c r="E588" s="1">
        <v>13647.9</v>
      </c>
      <c r="F588" s="1">
        <v>28463847</v>
      </c>
      <c r="G588" s="1">
        <v>1898.44</v>
      </c>
      <c r="H588" s="3">
        <f>IF(ISERR(LN(Table13936[[#This Row],[Close]]/E587)),"-",LN(Table13936[[#This Row],[Close]]/E587))</f>
        <v>9.6116181556010014E-3</v>
      </c>
    </row>
    <row r="589" spans="1:8" x14ac:dyDescent="0.3">
      <c r="A589" s="2">
        <v>43973</v>
      </c>
      <c r="B589" s="1">
        <v>13622.25</v>
      </c>
      <c r="C589" s="1">
        <v>13902.8</v>
      </c>
      <c r="D589" s="1">
        <v>13571.65</v>
      </c>
      <c r="E589" s="1">
        <v>13842.65</v>
      </c>
      <c r="F589" s="1">
        <v>37846561</v>
      </c>
      <c r="G589" s="1">
        <v>2792.18</v>
      </c>
      <c r="H589" s="3">
        <f>IF(ISERR(LN(Table13936[[#This Row],[Close]]/E588)),"-",LN(Table13936[[#This Row],[Close]]/E588))</f>
        <v>1.4168742207569172E-2</v>
      </c>
    </row>
    <row r="590" spans="1:8" x14ac:dyDescent="0.3">
      <c r="A590" s="2">
        <v>43977</v>
      </c>
      <c r="B590" s="1">
        <v>13860.85</v>
      </c>
      <c r="C590" s="1">
        <v>13930.85</v>
      </c>
      <c r="D590" s="1">
        <v>13522.95</v>
      </c>
      <c r="E590" s="1">
        <v>13574.95</v>
      </c>
      <c r="F590" s="1">
        <v>28744390</v>
      </c>
      <c r="G590" s="1">
        <v>2141.0300000000002</v>
      </c>
      <c r="H590" s="3">
        <f>IF(ISERR(LN(Table13936[[#This Row],[Close]]/E589)),"-",LN(Table13936[[#This Row],[Close]]/E589))</f>
        <v>-1.9528223277194515E-2</v>
      </c>
    </row>
    <row r="591" spans="1:8" x14ac:dyDescent="0.3">
      <c r="A591" s="2">
        <v>43978</v>
      </c>
      <c r="B591" s="1">
        <v>13667.15</v>
      </c>
      <c r="C591" s="1">
        <v>14017.05</v>
      </c>
      <c r="D591" s="1">
        <v>13488.1</v>
      </c>
      <c r="E591" s="1">
        <v>13952.9</v>
      </c>
      <c r="F591" s="1">
        <v>40527119</v>
      </c>
      <c r="G591" s="1">
        <v>2253.8000000000002</v>
      </c>
      <c r="H591" s="3">
        <f>IF(ISERR(LN(Table13936[[#This Row],[Close]]/E590)),"-",LN(Table13936[[#This Row],[Close]]/E590))</f>
        <v>2.7461189394914671E-2</v>
      </c>
    </row>
    <row r="592" spans="1:8" x14ac:dyDescent="0.3">
      <c r="A592" s="2">
        <v>43979</v>
      </c>
      <c r="B592" s="1">
        <v>13964.9</v>
      </c>
      <c r="C592" s="1">
        <v>14068.3</v>
      </c>
      <c r="D592" s="1">
        <v>13759.15</v>
      </c>
      <c r="E592" s="1">
        <v>14028.6</v>
      </c>
      <c r="F592" s="1">
        <v>41069796</v>
      </c>
      <c r="G592" s="1">
        <v>2396.8200000000002</v>
      </c>
      <c r="H592" s="3">
        <f>IF(ISERR(LN(Table13936[[#This Row],[Close]]/E591)),"-",LN(Table13936[[#This Row],[Close]]/E591))</f>
        <v>5.4107309960323381E-3</v>
      </c>
    </row>
    <row r="593" spans="1:8" x14ac:dyDescent="0.3">
      <c r="A593" s="2">
        <v>43980</v>
      </c>
      <c r="B593" s="1">
        <v>13893.4</v>
      </c>
      <c r="C593" s="1">
        <v>14080.55</v>
      </c>
      <c r="D593" s="1">
        <v>13762.95</v>
      </c>
      <c r="E593" s="1">
        <v>14010.5</v>
      </c>
      <c r="F593" s="1">
        <v>86621593</v>
      </c>
      <c r="G593" s="1">
        <v>5130.49</v>
      </c>
      <c r="H593" s="3">
        <f>IF(ISERR(LN(Table13936[[#This Row],[Close]]/E592)),"-",LN(Table13936[[#This Row],[Close]]/E592))</f>
        <v>-1.2910544571061212E-3</v>
      </c>
    </row>
    <row r="594" spans="1:8" x14ac:dyDescent="0.3">
      <c r="A594" s="2">
        <v>43983</v>
      </c>
      <c r="B594" s="1">
        <v>14155.65</v>
      </c>
      <c r="C594" s="1">
        <v>14431.35</v>
      </c>
      <c r="D594" s="1">
        <v>14140.85</v>
      </c>
      <c r="E594" s="1">
        <v>14307.1</v>
      </c>
      <c r="F594" s="1">
        <v>45071018</v>
      </c>
      <c r="G594" s="1">
        <v>2786.39</v>
      </c>
      <c r="H594" s="3">
        <f>IF(ISERR(LN(Table13936[[#This Row],[Close]]/E593)),"-",LN(Table13936[[#This Row],[Close]]/E593))</f>
        <v>2.0948869039483016E-2</v>
      </c>
    </row>
    <row r="595" spans="1:8" x14ac:dyDescent="0.3">
      <c r="A595" s="2">
        <v>43984</v>
      </c>
      <c r="B595" s="1">
        <v>14358</v>
      </c>
      <c r="C595" s="1">
        <v>14492.3</v>
      </c>
      <c r="D595" s="1">
        <v>14269.7</v>
      </c>
      <c r="E595" s="1">
        <v>14422.4</v>
      </c>
      <c r="F595" s="1">
        <v>34083952</v>
      </c>
      <c r="G595" s="1">
        <v>2261.96</v>
      </c>
      <c r="H595" s="3">
        <f>IF(ISERR(LN(Table13936[[#This Row],[Close]]/E594)),"-",LN(Table13936[[#This Row],[Close]]/E594))</f>
        <v>8.0266359689044973E-3</v>
      </c>
    </row>
    <row r="596" spans="1:8" x14ac:dyDescent="0.3">
      <c r="A596" s="2">
        <v>43985</v>
      </c>
      <c r="B596" s="1">
        <v>14507.25</v>
      </c>
      <c r="C596" s="1">
        <v>14549</v>
      </c>
      <c r="D596" s="1">
        <v>14317.2</v>
      </c>
      <c r="E596" s="1">
        <v>14361.7</v>
      </c>
      <c r="F596" s="1">
        <v>40000346</v>
      </c>
      <c r="G596" s="1">
        <v>2731.28</v>
      </c>
      <c r="H596" s="3">
        <f>IF(ISERR(LN(Table13936[[#This Row],[Close]]/E595)),"-",LN(Table13936[[#This Row],[Close]]/E595))</f>
        <v>-4.217612499879936E-3</v>
      </c>
    </row>
    <row r="597" spans="1:8" x14ac:dyDescent="0.3">
      <c r="A597" s="2">
        <v>43986</v>
      </c>
      <c r="B597" s="1">
        <v>14380.85</v>
      </c>
      <c r="C597" s="1">
        <v>14695.1</v>
      </c>
      <c r="D597" s="1">
        <v>14380.85</v>
      </c>
      <c r="E597" s="1">
        <v>14627.45</v>
      </c>
      <c r="F597" s="1">
        <v>44632910</v>
      </c>
      <c r="G597" s="1">
        <v>3082.88</v>
      </c>
      <c r="H597" s="3">
        <f>IF(ISERR(LN(Table13936[[#This Row],[Close]]/E596)),"-",LN(Table13936[[#This Row],[Close]]/E596))</f>
        <v>1.8334959440992015E-2</v>
      </c>
    </row>
    <row r="598" spans="1:8" x14ac:dyDescent="0.3">
      <c r="A598" s="2">
        <v>43987</v>
      </c>
      <c r="B598" s="1">
        <v>14715.9</v>
      </c>
      <c r="C598" s="1">
        <v>14732.85</v>
      </c>
      <c r="D598" s="1">
        <v>14599.75</v>
      </c>
      <c r="E598" s="1">
        <v>14627.45</v>
      </c>
      <c r="F598" s="1">
        <v>38692339</v>
      </c>
      <c r="G598" s="1">
        <v>2609.33</v>
      </c>
      <c r="H598" s="3">
        <f>IF(ISERR(LN(Table13936[[#This Row],[Close]]/E597)),"-",LN(Table13936[[#This Row],[Close]]/E597))</f>
        <v>0</v>
      </c>
    </row>
    <row r="599" spans="1:8" x14ac:dyDescent="0.3">
      <c r="A599" s="2">
        <v>43990</v>
      </c>
      <c r="B599" s="1">
        <v>14824.75</v>
      </c>
      <c r="C599" s="1">
        <v>14990.25</v>
      </c>
      <c r="D599" s="1">
        <v>14713.45</v>
      </c>
      <c r="E599" s="1">
        <v>14894.6</v>
      </c>
      <c r="F599" s="1">
        <v>48671642</v>
      </c>
      <c r="G599" s="1">
        <v>2816.95</v>
      </c>
      <c r="H599" s="3">
        <f>IF(ISERR(LN(Table13936[[#This Row],[Close]]/E598)),"-",LN(Table13936[[#This Row],[Close]]/E598))</f>
        <v>1.8098830700137833E-2</v>
      </c>
    </row>
    <row r="600" spans="1:8" x14ac:dyDescent="0.3">
      <c r="A600" s="2">
        <v>43991</v>
      </c>
      <c r="B600" s="1">
        <v>14869.4</v>
      </c>
      <c r="C600" s="1">
        <v>14983.2</v>
      </c>
      <c r="D600" s="1">
        <v>14712.3</v>
      </c>
      <c r="E600" s="1">
        <v>14737.8</v>
      </c>
      <c r="F600" s="1">
        <v>39022707</v>
      </c>
      <c r="G600" s="1">
        <v>2561.39</v>
      </c>
      <c r="H600" s="3">
        <f>IF(ISERR(LN(Table13936[[#This Row],[Close]]/E599)),"-",LN(Table13936[[#This Row],[Close]]/E599))</f>
        <v>-1.058310926504134E-2</v>
      </c>
    </row>
    <row r="601" spans="1:8" x14ac:dyDescent="0.3">
      <c r="A601" s="2">
        <v>43992</v>
      </c>
      <c r="B601" s="1">
        <v>14774.8</v>
      </c>
      <c r="C601" s="1">
        <v>14882.6</v>
      </c>
      <c r="D601" s="1">
        <v>14690.9</v>
      </c>
      <c r="E601" s="1">
        <v>14842.05</v>
      </c>
      <c r="F601" s="1">
        <v>39353796</v>
      </c>
      <c r="G601" s="1">
        <v>2968.19</v>
      </c>
      <c r="H601" s="3">
        <f>IF(ISERR(LN(Table13936[[#This Row],[Close]]/E600)),"-",LN(Table13936[[#This Row],[Close]]/E600))</f>
        <v>7.0487464700853082E-3</v>
      </c>
    </row>
    <row r="602" spans="1:8" x14ac:dyDescent="0.3">
      <c r="A602" s="2">
        <v>43993</v>
      </c>
      <c r="B602" s="1">
        <v>14823.95</v>
      </c>
      <c r="C602" s="1">
        <v>14840.65</v>
      </c>
      <c r="D602" s="1">
        <v>14585.45</v>
      </c>
      <c r="E602" s="1">
        <v>14619.45</v>
      </c>
      <c r="F602" s="1">
        <v>34682725</v>
      </c>
      <c r="G602" s="1">
        <v>2353.17</v>
      </c>
      <c r="H602" s="3">
        <f>IF(ISERR(LN(Table13936[[#This Row],[Close]]/E601)),"-",LN(Table13936[[#This Row],[Close]]/E601))</f>
        <v>-1.5111534445534456E-2</v>
      </c>
    </row>
    <row r="603" spans="1:8" x14ac:dyDescent="0.3">
      <c r="A603" s="2">
        <v>43994</v>
      </c>
      <c r="B603" s="1">
        <v>14125.8</v>
      </c>
      <c r="C603" s="1">
        <v>14442.65</v>
      </c>
      <c r="D603" s="1">
        <v>14123.55</v>
      </c>
      <c r="E603" s="1">
        <v>14402.75</v>
      </c>
      <c r="F603" s="1">
        <v>35505375</v>
      </c>
      <c r="G603" s="1">
        <v>2289.58</v>
      </c>
      <c r="H603" s="3">
        <f>IF(ISERR(LN(Table13936[[#This Row],[Close]]/E602)),"-",LN(Table13936[[#This Row],[Close]]/E602))</f>
        <v>-1.4933673343647858E-2</v>
      </c>
    </row>
    <row r="604" spans="1:8" x14ac:dyDescent="0.3">
      <c r="A604" s="2">
        <v>43997</v>
      </c>
      <c r="B604" s="1">
        <v>14444.25</v>
      </c>
      <c r="C604" s="1">
        <v>14571.95</v>
      </c>
      <c r="D604" s="1">
        <v>14238.05</v>
      </c>
      <c r="E604" s="1">
        <v>14396.7</v>
      </c>
      <c r="F604" s="1">
        <v>35512340</v>
      </c>
      <c r="G604" s="1">
        <v>1997.35</v>
      </c>
      <c r="H604" s="3">
        <f>IF(ISERR(LN(Table13936[[#This Row],[Close]]/E603)),"-",LN(Table13936[[#This Row],[Close]]/E603))</f>
        <v>-4.2014691870822753E-4</v>
      </c>
    </row>
    <row r="605" spans="1:8" x14ac:dyDescent="0.3">
      <c r="A605" s="2">
        <v>43998</v>
      </c>
      <c r="B605" s="1">
        <v>14634</v>
      </c>
      <c r="C605" s="1">
        <v>14667.4</v>
      </c>
      <c r="D605" s="1">
        <v>14375.5</v>
      </c>
      <c r="E605" s="1">
        <v>14450.8</v>
      </c>
      <c r="F605" s="1">
        <v>32450686</v>
      </c>
      <c r="G605" s="1">
        <v>2043.06</v>
      </c>
      <c r="H605" s="3">
        <f>IF(ISERR(LN(Table13936[[#This Row],[Close]]/E604)),"-",LN(Table13936[[#This Row],[Close]]/E604))</f>
        <v>3.7507626951528619E-3</v>
      </c>
    </row>
    <row r="606" spans="1:8" x14ac:dyDescent="0.3">
      <c r="A606" s="2">
        <v>43999</v>
      </c>
      <c r="B606" s="1">
        <v>14418.8</v>
      </c>
      <c r="C606" s="1">
        <v>14559.55</v>
      </c>
      <c r="D606" s="1">
        <v>14382.95</v>
      </c>
      <c r="E606" s="1">
        <v>14478.45</v>
      </c>
      <c r="F606" s="1">
        <v>36461423</v>
      </c>
      <c r="G606" s="1">
        <v>2103.2399999999998</v>
      </c>
      <c r="H606" s="3">
        <f>IF(ISERR(LN(Table13936[[#This Row],[Close]]/E605)),"-",LN(Table13936[[#This Row],[Close]]/E605))</f>
        <v>1.9115606812878251E-3</v>
      </c>
    </row>
    <row r="607" spans="1:8" x14ac:dyDescent="0.3">
      <c r="A607" s="2">
        <v>44000</v>
      </c>
      <c r="B607" s="1">
        <v>14478.65</v>
      </c>
      <c r="C607" s="1">
        <v>14623.95</v>
      </c>
      <c r="D607" s="1">
        <v>14443</v>
      </c>
      <c r="E607" s="1">
        <v>14551.25</v>
      </c>
      <c r="F607" s="1">
        <v>23438227</v>
      </c>
      <c r="G607" s="1">
        <v>1492.76</v>
      </c>
      <c r="H607" s="3">
        <f>IF(ISERR(LN(Table13936[[#This Row],[Close]]/E606)),"-",LN(Table13936[[#This Row],[Close]]/E606))</f>
        <v>5.015563551277435E-3</v>
      </c>
    </row>
    <row r="608" spans="1:8" x14ac:dyDescent="0.3">
      <c r="A608" s="2">
        <v>44001</v>
      </c>
      <c r="B608" s="1">
        <v>14532.7</v>
      </c>
      <c r="C608" s="1">
        <v>14625.8</v>
      </c>
      <c r="D608" s="1">
        <v>14422.45</v>
      </c>
      <c r="E608" s="1">
        <v>14499.8</v>
      </c>
      <c r="F608" s="1">
        <v>58724892</v>
      </c>
      <c r="G608" s="1">
        <v>4170.45</v>
      </c>
      <c r="H608" s="3">
        <f>IF(ISERR(LN(Table13936[[#This Row],[Close]]/E607)),"-",LN(Table13936[[#This Row],[Close]]/E607))</f>
        <v>-3.5420443523590103E-3</v>
      </c>
    </row>
    <row r="609" spans="1:8" x14ac:dyDescent="0.3">
      <c r="A609" s="2">
        <v>44004</v>
      </c>
      <c r="B609" s="1">
        <v>14537.8</v>
      </c>
      <c r="C609" s="1">
        <v>14550.35</v>
      </c>
      <c r="D609" s="1">
        <v>14432.45</v>
      </c>
      <c r="E609" s="1">
        <v>14463.65</v>
      </c>
      <c r="F609" s="1">
        <v>27930417</v>
      </c>
      <c r="G609" s="1">
        <v>1934.37</v>
      </c>
      <c r="H609" s="3">
        <f>IF(ISERR(LN(Table13936[[#This Row],[Close]]/E608)),"-",LN(Table13936[[#This Row],[Close]]/E608))</f>
        <v>-2.4962508797601209E-3</v>
      </c>
    </row>
    <row r="610" spans="1:8" x14ac:dyDescent="0.3">
      <c r="A610" s="2">
        <v>44005</v>
      </c>
      <c r="B610" s="1">
        <v>14398.45</v>
      </c>
      <c r="C610" s="1">
        <v>14725.4</v>
      </c>
      <c r="D610" s="1">
        <v>14320.7</v>
      </c>
      <c r="E610" s="1">
        <v>14680.4</v>
      </c>
      <c r="F610" s="1">
        <v>45654691</v>
      </c>
      <c r="G610" s="1">
        <v>3020.83</v>
      </c>
      <c r="H610" s="3">
        <f>IF(ISERR(LN(Table13936[[#This Row],[Close]]/E609)),"-",LN(Table13936[[#This Row],[Close]]/E609))</f>
        <v>1.4874665423359331E-2</v>
      </c>
    </row>
    <row r="611" spans="1:8" x14ac:dyDescent="0.3">
      <c r="A611" s="2">
        <v>44006</v>
      </c>
      <c r="B611" s="1">
        <v>14675.7</v>
      </c>
      <c r="C611" s="1">
        <v>14761.2</v>
      </c>
      <c r="D611" s="1">
        <v>14547.2</v>
      </c>
      <c r="E611" s="1">
        <v>14581.45</v>
      </c>
      <c r="F611" s="1">
        <v>36295639</v>
      </c>
      <c r="G611" s="1">
        <v>2333.2600000000002</v>
      </c>
      <c r="H611" s="3">
        <f>IF(ISERR(LN(Table13936[[#This Row],[Close]]/E610)),"-",LN(Table13936[[#This Row],[Close]]/E610))</f>
        <v>-6.7630978328398345E-3</v>
      </c>
    </row>
    <row r="612" spans="1:8" x14ac:dyDescent="0.3">
      <c r="A612" s="2">
        <v>44007</v>
      </c>
      <c r="B612" s="1">
        <v>14486.4</v>
      </c>
      <c r="C612" s="1">
        <v>14590.5</v>
      </c>
      <c r="D612" s="1">
        <v>14383.6</v>
      </c>
      <c r="E612" s="1">
        <v>14411.2</v>
      </c>
      <c r="F612" s="1">
        <v>36328156</v>
      </c>
      <c r="G612" s="1">
        <v>2531.2399999999998</v>
      </c>
      <c r="H612" s="3">
        <f>IF(ISERR(LN(Table13936[[#This Row],[Close]]/E611)),"-",LN(Table13936[[#This Row],[Close]]/E611))</f>
        <v>-1.1744490891372802E-2</v>
      </c>
    </row>
    <row r="613" spans="1:8" x14ac:dyDescent="0.3">
      <c r="A613" s="2">
        <v>44008</v>
      </c>
      <c r="B613" s="1">
        <v>14496.7</v>
      </c>
      <c r="C613" s="1">
        <v>15086</v>
      </c>
      <c r="D613" s="1">
        <v>14476.45</v>
      </c>
      <c r="E613" s="1">
        <v>14994.65</v>
      </c>
      <c r="F613" s="1">
        <v>70776175</v>
      </c>
      <c r="G613" s="1">
        <v>5254.07</v>
      </c>
      <c r="H613" s="3">
        <f>IF(ISERR(LN(Table13936[[#This Row],[Close]]/E612)),"-",LN(Table13936[[#This Row],[Close]]/E612))</f>
        <v>3.968778876751837E-2</v>
      </c>
    </row>
    <row r="614" spans="1:8" x14ac:dyDescent="0.3">
      <c r="A614" s="2">
        <v>44011</v>
      </c>
      <c r="B614" s="1">
        <v>14874.2</v>
      </c>
      <c r="C614" s="1">
        <v>14979.2</v>
      </c>
      <c r="D614" s="1">
        <v>14737.45</v>
      </c>
      <c r="E614" s="1">
        <v>14768</v>
      </c>
      <c r="F614" s="1">
        <v>28115701</v>
      </c>
      <c r="G614" s="1">
        <v>2147.16</v>
      </c>
      <c r="H614" s="3">
        <f>IF(ISERR(LN(Table13936[[#This Row],[Close]]/E613)),"-",LN(Table13936[[#This Row],[Close]]/E613))</f>
        <v>-1.5230793054363421E-2</v>
      </c>
    </row>
    <row r="615" spans="1:8" x14ac:dyDescent="0.3">
      <c r="A615" s="2">
        <v>44012</v>
      </c>
      <c r="B615" s="1">
        <v>14812.7</v>
      </c>
      <c r="C615" s="1">
        <v>14854.4</v>
      </c>
      <c r="D615" s="1">
        <v>14692.45</v>
      </c>
      <c r="E615" s="1">
        <v>14754.3</v>
      </c>
      <c r="F615" s="1">
        <v>25878721</v>
      </c>
      <c r="G615" s="1">
        <v>2039.72</v>
      </c>
      <c r="H615" s="3">
        <f>IF(ISERR(LN(Table13936[[#This Row],[Close]]/E614)),"-",LN(Table13936[[#This Row],[Close]]/E614))</f>
        <v>-9.2811203621821206E-4</v>
      </c>
    </row>
    <row r="616" spans="1:8" x14ac:dyDescent="0.3">
      <c r="A616" s="2">
        <v>44013</v>
      </c>
      <c r="B616" s="1">
        <v>14767.35</v>
      </c>
      <c r="C616" s="1">
        <v>14842.85</v>
      </c>
      <c r="D616" s="1">
        <v>14704.5</v>
      </c>
      <c r="E616" s="1">
        <v>14732.1</v>
      </c>
      <c r="F616" s="1">
        <v>19829830</v>
      </c>
      <c r="G616" s="1">
        <v>1564.9</v>
      </c>
      <c r="H616" s="3">
        <f>IF(ISERR(LN(Table13936[[#This Row],[Close]]/E615)),"-",LN(Table13936[[#This Row],[Close]]/E615))</f>
        <v>-1.5057792198867645E-3</v>
      </c>
    </row>
    <row r="617" spans="1:8" x14ac:dyDescent="0.3">
      <c r="A617" s="2">
        <v>44014</v>
      </c>
      <c r="B617" s="1">
        <v>14803.5</v>
      </c>
      <c r="C617" s="1">
        <v>15195.2</v>
      </c>
      <c r="D617" s="1">
        <v>14782.45</v>
      </c>
      <c r="E617" s="1">
        <v>15122.55</v>
      </c>
      <c r="F617" s="1">
        <v>41173275</v>
      </c>
      <c r="G617" s="1">
        <v>3146.05</v>
      </c>
      <c r="H617" s="3">
        <f>IF(ISERR(LN(Table13936[[#This Row],[Close]]/E616)),"-",LN(Table13936[[#This Row],[Close]]/E616))</f>
        <v>2.6158220820700188E-2</v>
      </c>
    </row>
    <row r="618" spans="1:8" x14ac:dyDescent="0.3">
      <c r="A618" s="2">
        <v>44015</v>
      </c>
      <c r="B618" s="1">
        <v>15164.25</v>
      </c>
      <c r="C618" s="1">
        <v>15336.85</v>
      </c>
      <c r="D618" s="1">
        <v>15148.5</v>
      </c>
      <c r="E618" s="1">
        <v>15285.9</v>
      </c>
      <c r="F618" s="1">
        <v>27211456</v>
      </c>
      <c r="G618" s="1">
        <v>2327.4299999999998</v>
      </c>
      <c r="H618" s="3">
        <f>IF(ISERR(LN(Table13936[[#This Row],[Close]]/E617)),"-",LN(Table13936[[#This Row],[Close]]/E617))</f>
        <v>1.074382754040676E-2</v>
      </c>
    </row>
    <row r="619" spans="1:8" x14ac:dyDescent="0.3">
      <c r="A619" s="2">
        <v>44018</v>
      </c>
      <c r="B619" s="1">
        <v>15351.7</v>
      </c>
      <c r="C619" s="1">
        <v>15580.5</v>
      </c>
      <c r="D619" s="1">
        <v>15351.7</v>
      </c>
      <c r="E619" s="1">
        <v>15464.95</v>
      </c>
      <c r="F619" s="1">
        <v>31946250</v>
      </c>
      <c r="G619" s="1">
        <v>2782.25</v>
      </c>
      <c r="H619" s="3">
        <f>IF(ISERR(LN(Table13936[[#This Row],[Close]]/E618)),"-",LN(Table13936[[#This Row],[Close]]/E618))</f>
        <v>1.1645338159292563E-2</v>
      </c>
    </row>
    <row r="620" spans="1:8" x14ac:dyDescent="0.3">
      <c r="A620" s="2">
        <v>44019</v>
      </c>
      <c r="B620" s="1">
        <v>15528.05</v>
      </c>
      <c r="C620" s="1">
        <v>15806.85</v>
      </c>
      <c r="D620" s="1">
        <v>15440.1</v>
      </c>
      <c r="E620" s="1">
        <v>15784.95</v>
      </c>
      <c r="F620" s="1">
        <v>51583702</v>
      </c>
      <c r="G620" s="1">
        <v>4486.42</v>
      </c>
      <c r="H620" s="3">
        <f>IF(ISERR(LN(Table13936[[#This Row],[Close]]/E619)),"-",LN(Table13936[[#This Row],[Close]]/E619))</f>
        <v>2.0480781416004418E-2</v>
      </c>
    </row>
    <row r="621" spans="1:8" x14ac:dyDescent="0.3">
      <c r="A621" s="2">
        <v>44020</v>
      </c>
      <c r="B621" s="1">
        <v>15765</v>
      </c>
      <c r="C621" s="1">
        <v>15765.05</v>
      </c>
      <c r="D621" s="1">
        <v>15473.5</v>
      </c>
      <c r="E621" s="1">
        <v>15513.65</v>
      </c>
      <c r="F621" s="1">
        <v>28423066</v>
      </c>
      <c r="G621" s="1">
        <v>2211.59</v>
      </c>
      <c r="H621" s="3">
        <f>IF(ISERR(LN(Table13936[[#This Row],[Close]]/E620)),"-",LN(Table13936[[#This Row],[Close]]/E620))</f>
        <v>-1.7336672894746892E-2</v>
      </c>
    </row>
    <row r="622" spans="1:8" x14ac:dyDescent="0.3">
      <c r="A622" s="2">
        <v>44021</v>
      </c>
      <c r="B622" s="1">
        <v>15572.35</v>
      </c>
      <c r="C622" s="1">
        <v>15663.45</v>
      </c>
      <c r="D622" s="1">
        <v>15468.4</v>
      </c>
      <c r="E622" s="1">
        <v>15535.95</v>
      </c>
      <c r="F622" s="1">
        <v>26614822</v>
      </c>
      <c r="G622" s="1">
        <v>2229.8200000000002</v>
      </c>
      <c r="H622" s="3">
        <f>IF(ISERR(LN(Table13936[[#This Row],[Close]]/E621)),"-",LN(Table13936[[#This Row],[Close]]/E621))</f>
        <v>1.4364116661252438E-3</v>
      </c>
    </row>
    <row r="623" spans="1:8" x14ac:dyDescent="0.3">
      <c r="A623" s="2">
        <v>44022</v>
      </c>
      <c r="B623" s="1">
        <v>15471.7</v>
      </c>
      <c r="C623" s="1">
        <v>15656.05</v>
      </c>
      <c r="D623" s="1">
        <v>15417.5</v>
      </c>
      <c r="E623" s="1">
        <v>15565.2</v>
      </c>
      <c r="F623" s="1">
        <v>27603484</v>
      </c>
      <c r="G623" s="1">
        <v>3274.04</v>
      </c>
      <c r="H623" s="3">
        <f>IF(ISERR(LN(Table13936[[#This Row],[Close]]/E622)),"-",LN(Table13936[[#This Row],[Close]]/E622))</f>
        <v>1.8809599403173832E-3</v>
      </c>
    </row>
    <row r="624" spans="1:8" x14ac:dyDescent="0.3">
      <c r="A624" s="2">
        <v>44025</v>
      </c>
      <c r="B624" s="1">
        <v>15643.1</v>
      </c>
      <c r="C624" s="1">
        <v>15885.55</v>
      </c>
      <c r="D624" s="1">
        <v>15624.8</v>
      </c>
      <c r="E624" s="1">
        <v>15819.2</v>
      </c>
      <c r="F624" s="1">
        <v>44758097</v>
      </c>
      <c r="G624" s="1">
        <v>3124.51</v>
      </c>
      <c r="H624" s="3">
        <f>IF(ISERR(LN(Table13936[[#This Row],[Close]]/E623)),"-",LN(Table13936[[#This Row],[Close]]/E623))</f>
        <v>1.6186739008240893E-2</v>
      </c>
    </row>
    <row r="625" spans="1:8" x14ac:dyDescent="0.3">
      <c r="A625" s="2">
        <v>44026</v>
      </c>
      <c r="B625" s="1">
        <v>15779.5</v>
      </c>
      <c r="C625" s="1">
        <v>15941.65</v>
      </c>
      <c r="D625" s="1">
        <v>15611.85</v>
      </c>
      <c r="E625" s="1">
        <v>15640.55</v>
      </c>
      <c r="F625" s="1">
        <v>42035185</v>
      </c>
      <c r="G625" s="1">
        <v>2928.32</v>
      </c>
      <c r="H625" s="3">
        <f>IF(ISERR(LN(Table13936[[#This Row],[Close]]/E624)),"-",LN(Table13936[[#This Row],[Close]]/E624))</f>
        <v>-1.1357491421475024E-2</v>
      </c>
    </row>
    <row r="626" spans="1:8" x14ac:dyDescent="0.3">
      <c r="A626" s="2">
        <v>44027</v>
      </c>
      <c r="B626" s="1">
        <v>15853.8</v>
      </c>
      <c r="C626" s="1">
        <v>16624.650000000001</v>
      </c>
      <c r="D626" s="1">
        <v>15830.5</v>
      </c>
      <c r="E626" s="1">
        <v>16459.8</v>
      </c>
      <c r="F626" s="1">
        <v>193789507</v>
      </c>
      <c r="G626" s="1">
        <v>9354.32</v>
      </c>
      <c r="H626" s="3">
        <f>IF(ISERR(LN(Table13936[[#This Row],[Close]]/E625)),"-",LN(Table13936[[#This Row],[Close]]/E625))</f>
        <v>5.105414376756047E-2</v>
      </c>
    </row>
    <row r="627" spans="1:8" x14ac:dyDescent="0.3">
      <c r="A627" s="2">
        <v>44028</v>
      </c>
      <c r="B627" s="1">
        <v>16971.25</v>
      </c>
      <c r="C627" s="1">
        <v>17491.150000000001</v>
      </c>
      <c r="D627" s="1">
        <v>16715.75</v>
      </c>
      <c r="E627" s="1">
        <v>16926.05</v>
      </c>
      <c r="F627" s="1">
        <v>190528467</v>
      </c>
      <c r="G627" s="1">
        <v>14568.34</v>
      </c>
      <c r="H627" s="3">
        <f>IF(ISERR(LN(Table13936[[#This Row],[Close]]/E626)),"-",LN(Table13936[[#This Row],[Close]]/E626))</f>
        <v>2.7932810771946082E-2</v>
      </c>
    </row>
    <row r="628" spans="1:8" x14ac:dyDescent="0.3">
      <c r="A628" s="2">
        <v>44029</v>
      </c>
      <c r="B628" s="1">
        <v>16936.95</v>
      </c>
      <c r="C628" s="1">
        <v>16975.2</v>
      </c>
      <c r="D628" s="1">
        <v>16693.349999999999</v>
      </c>
      <c r="E628" s="1">
        <v>16821.349999999999</v>
      </c>
      <c r="F628" s="1">
        <v>88190381</v>
      </c>
      <c r="G628" s="1">
        <v>6649.48</v>
      </c>
      <c r="H628" s="3">
        <f>IF(ISERR(LN(Table13936[[#This Row],[Close]]/E627)),"-",LN(Table13936[[#This Row],[Close]]/E627))</f>
        <v>-6.2049423614093206E-3</v>
      </c>
    </row>
    <row r="629" spans="1:8" x14ac:dyDescent="0.3">
      <c r="A629" s="2">
        <v>44032</v>
      </c>
      <c r="B629" s="1">
        <v>16880.349999999999</v>
      </c>
      <c r="C629" s="1">
        <v>17376.150000000001</v>
      </c>
      <c r="D629" s="1">
        <v>16849.150000000001</v>
      </c>
      <c r="E629" s="1">
        <v>17258.3</v>
      </c>
      <c r="F629" s="1">
        <v>61171408</v>
      </c>
      <c r="G629" s="1">
        <v>4374.91</v>
      </c>
      <c r="H629" s="3">
        <f>IF(ISERR(LN(Table13936[[#This Row],[Close]]/E628)),"-",LN(Table13936[[#This Row],[Close]]/E628))</f>
        <v>2.5644274260229253E-2</v>
      </c>
    </row>
    <row r="630" spans="1:8" x14ac:dyDescent="0.3">
      <c r="A630" s="2">
        <v>44033</v>
      </c>
      <c r="B630" s="1">
        <v>17453.349999999999</v>
      </c>
      <c r="C630" s="1">
        <v>17514.05</v>
      </c>
      <c r="D630" s="1">
        <v>17219.7</v>
      </c>
      <c r="E630" s="1">
        <v>17273.2</v>
      </c>
      <c r="F630" s="1">
        <v>63696830</v>
      </c>
      <c r="G630" s="1">
        <v>3872.17</v>
      </c>
      <c r="H630" s="3">
        <f>IF(ISERR(LN(Table13936[[#This Row],[Close]]/E629)),"-",LN(Table13936[[#This Row],[Close]]/E629))</f>
        <v>8.6298023107676618E-4</v>
      </c>
    </row>
    <row r="631" spans="1:8" x14ac:dyDescent="0.3">
      <c r="A631" s="2">
        <v>44034</v>
      </c>
      <c r="B631" s="1">
        <v>17317.3</v>
      </c>
      <c r="C631" s="1">
        <v>17321.7</v>
      </c>
      <c r="D631" s="1">
        <v>16978.400000000001</v>
      </c>
      <c r="E631" s="1">
        <v>17076.05</v>
      </c>
      <c r="F631" s="1">
        <v>38314440</v>
      </c>
      <c r="G631" s="1">
        <v>3023.55</v>
      </c>
      <c r="H631" s="3">
        <f>IF(ISERR(LN(Table13936[[#This Row],[Close]]/E630)),"-",LN(Table13936[[#This Row],[Close]]/E630))</f>
        <v>-1.1479270431028249E-2</v>
      </c>
    </row>
    <row r="632" spans="1:8" x14ac:dyDescent="0.3">
      <c r="A632" s="2">
        <v>44035</v>
      </c>
      <c r="B632" s="1">
        <v>17071.8</v>
      </c>
      <c r="C632" s="1">
        <v>17082.55</v>
      </c>
      <c r="D632" s="1">
        <v>16949.150000000001</v>
      </c>
      <c r="E632" s="1">
        <v>17045.2</v>
      </c>
      <c r="F632" s="1">
        <v>35746371</v>
      </c>
      <c r="G632" s="1">
        <v>2771.82</v>
      </c>
      <c r="H632" s="3">
        <f>IF(ISERR(LN(Table13936[[#This Row],[Close]]/E631)),"-",LN(Table13936[[#This Row],[Close]]/E631))</f>
        <v>-1.8082578103732346E-3</v>
      </c>
    </row>
    <row r="633" spans="1:8" x14ac:dyDescent="0.3">
      <c r="A633" s="2">
        <v>44036</v>
      </c>
      <c r="B633" s="1">
        <v>16944.55</v>
      </c>
      <c r="C633" s="1">
        <v>17322.7</v>
      </c>
      <c r="D633" s="1">
        <v>16944.55</v>
      </c>
      <c r="E633" s="1">
        <v>17286</v>
      </c>
      <c r="F633" s="1">
        <v>75742251</v>
      </c>
      <c r="G633" s="1">
        <v>5581.95</v>
      </c>
      <c r="H633" s="3">
        <f>IF(ISERR(LN(Table13936[[#This Row],[Close]]/E632)),"-",LN(Table13936[[#This Row],[Close]]/E632))</f>
        <v>1.4028286163188054E-2</v>
      </c>
    </row>
    <row r="634" spans="1:8" x14ac:dyDescent="0.3">
      <c r="A634" s="2">
        <v>44039</v>
      </c>
      <c r="B634" s="1">
        <v>17323</v>
      </c>
      <c r="C634" s="1">
        <v>17735.650000000001</v>
      </c>
      <c r="D634" s="1">
        <v>17290.55</v>
      </c>
      <c r="E634" s="1">
        <v>17626.75</v>
      </c>
      <c r="F634" s="1">
        <v>65300353</v>
      </c>
      <c r="G634" s="1">
        <v>5517.08</v>
      </c>
      <c r="H634" s="3">
        <f>IF(ISERR(LN(Table13936[[#This Row],[Close]]/E633)),"-",LN(Table13936[[#This Row],[Close]]/E633))</f>
        <v>1.9520709219024462E-2</v>
      </c>
    </row>
    <row r="635" spans="1:8" x14ac:dyDescent="0.3">
      <c r="A635" s="2">
        <v>44040</v>
      </c>
      <c r="B635" s="1">
        <v>17647.900000000001</v>
      </c>
      <c r="C635" s="1">
        <v>18103.650000000001</v>
      </c>
      <c r="D635" s="1">
        <v>17634.400000000001</v>
      </c>
      <c r="E635" s="1">
        <v>18042.75</v>
      </c>
      <c r="F635" s="1">
        <v>74553839</v>
      </c>
      <c r="G635" s="1">
        <v>6643.21</v>
      </c>
      <c r="H635" s="3">
        <f>IF(ISERR(LN(Table13936[[#This Row],[Close]]/E634)),"-",LN(Table13936[[#This Row],[Close]]/E634))</f>
        <v>2.3326307491749455E-2</v>
      </c>
    </row>
    <row r="636" spans="1:8" x14ac:dyDescent="0.3">
      <c r="A636" s="2">
        <v>44041</v>
      </c>
      <c r="B636" s="1">
        <v>17959.8</v>
      </c>
      <c r="C636" s="1">
        <v>18108.7</v>
      </c>
      <c r="D636" s="1">
        <v>17783.3</v>
      </c>
      <c r="E636" s="1">
        <v>17880.5</v>
      </c>
      <c r="F636" s="1">
        <v>45738746</v>
      </c>
      <c r="G636" s="1">
        <v>4483.1899999999996</v>
      </c>
      <c r="H636" s="3">
        <f>IF(ISERR(LN(Table13936[[#This Row],[Close]]/E635)),"-",LN(Table13936[[#This Row],[Close]]/E635))</f>
        <v>-9.0332084810268443E-3</v>
      </c>
    </row>
    <row r="637" spans="1:8" x14ac:dyDescent="0.3">
      <c r="A637" s="2">
        <v>44042</v>
      </c>
      <c r="B637" s="1">
        <v>17995.25</v>
      </c>
      <c r="C637" s="1">
        <v>18252.7</v>
      </c>
      <c r="D637" s="1">
        <v>17967.2</v>
      </c>
      <c r="E637" s="1">
        <v>18003.55</v>
      </c>
      <c r="F637" s="1">
        <v>63655744</v>
      </c>
      <c r="G637" s="1">
        <v>5246.84</v>
      </c>
      <c r="H637" s="3">
        <f>IF(ISERR(LN(Table13936[[#This Row],[Close]]/E636)),"-",LN(Table13936[[#This Row],[Close]]/E636))</f>
        <v>6.858227112447584E-3</v>
      </c>
    </row>
    <row r="638" spans="1:8" x14ac:dyDescent="0.3">
      <c r="A638" s="2">
        <v>44043</v>
      </c>
      <c r="B638" s="1">
        <v>18166.3</v>
      </c>
      <c r="C638" s="1">
        <v>18353.5</v>
      </c>
      <c r="D638" s="1">
        <v>17909.3</v>
      </c>
      <c r="E638" s="1">
        <v>18071.849999999999</v>
      </c>
      <c r="F638" s="1">
        <v>47148830</v>
      </c>
      <c r="G638" s="1">
        <v>4032.42</v>
      </c>
      <c r="H638" s="3">
        <f>IF(ISERR(LN(Table13936[[#This Row],[Close]]/E637)),"-",LN(Table13936[[#This Row],[Close]]/E637))</f>
        <v>3.786518325812427E-3</v>
      </c>
    </row>
    <row r="639" spans="1:8" x14ac:dyDescent="0.3">
      <c r="A639" s="2">
        <v>44046</v>
      </c>
      <c r="B639" s="1">
        <v>18099.400000000001</v>
      </c>
      <c r="C639" s="1">
        <v>18140.849999999999</v>
      </c>
      <c r="D639" s="1">
        <v>17840.3</v>
      </c>
      <c r="E639" s="1">
        <v>17965.8</v>
      </c>
      <c r="F639" s="1">
        <v>33148225</v>
      </c>
      <c r="G639" s="1">
        <v>3041.81</v>
      </c>
      <c r="H639" s="3">
        <f>IF(ISERR(LN(Table13936[[#This Row],[Close]]/E638)),"-",LN(Table13936[[#This Row],[Close]]/E638))</f>
        <v>-5.8855283918853186E-3</v>
      </c>
    </row>
    <row r="640" spans="1:8" x14ac:dyDescent="0.3">
      <c r="A640" s="2">
        <v>44047</v>
      </c>
      <c r="B640" s="1">
        <v>18029.400000000001</v>
      </c>
      <c r="C640" s="1">
        <v>18092</v>
      </c>
      <c r="D640" s="1">
        <v>17716.400000000001</v>
      </c>
      <c r="E640" s="1">
        <v>17808</v>
      </c>
      <c r="F640" s="1">
        <v>36316763</v>
      </c>
      <c r="G640" s="1">
        <v>3078.18</v>
      </c>
      <c r="H640" s="3">
        <f>IF(ISERR(LN(Table13936[[#This Row],[Close]]/E639)),"-",LN(Table13936[[#This Row],[Close]]/E639))</f>
        <v>-8.8221560733792691E-3</v>
      </c>
    </row>
    <row r="641" spans="1:8" x14ac:dyDescent="0.3">
      <c r="A641" s="2">
        <v>44048</v>
      </c>
      <c r="B641" s="1">
        <v>17889.55</v>
      </c>
      <c r="C641" s="1">
        <v>18139.25</v>
      </c>
      <c r="D641" s="1">
        <v>17818.150000000001</v>
      </c>
      <c r="E641" s="1">
        <v>17869.8</v>
      </c>
      <c r="F641" s="1">
        <v>35461274</v>
      </c>
      <c r="G641" s="1">
        <v>3470.39</v>
      </c>
      <c r="H641" s="3">
        <f>IF(ISERR(LN(Table13936[[#This Row],[Close]]/E640)),"-",LN(Table13936[[#This Row],[Close]]/E640))</f>
        <v>3.4643426337153766E-3</v>
      </c>
    </row>
    <row r="642" spans="1:8" x14ac:dyDescent="0.3">
      <c r="A642" s="2">
        <v>44049</v>
      </c>
      <c r="B642" s="1">
        <v>18009.7</v>
      </c>
      <c r="C642" s="1">
        <v>18222.8</v>
      </c>
      <c r="D642" s="1">
        <v>17943.849999999999</v>
      </c>
      <c r="E642" s="1">
        <v>18188.75</v>
      </c>
      <c r="F642" s="1">
        <v>43928212</v>
      </c>
      <c r="G642" s="1">
        <v>4212.55</v>
      </c>
      <c r="H642" s="3">
        <f>IF(ISERR(LN(Table13936[[#This Row],[Close]]/E641)),"-",LN(Table13936[[#This Row],[Close]]/E641))</f>
        <v>1.7691133925446946E-2</v>
      </c>
    </row>
    <row r="643" spans="1:8" x14ac:dyDescent="0.3">
      <c r="A643" s="2">
        <v>44050</v>
      </c>
      <c r="B643" s="1">
        <v>18182.3</v>
      </c>
      <c r="C643" s="1">
        <v>18182.3</v>
      </c>
      <c r="D643" s="1">
        <v>17977.7</v>
      </c>
      <c r="E643" s="1">
        <v>18004.150000000001</v>
      </c>
      <c r="F643" s="1">
        <v>32147519</v>
      </c>
      <c r="G643" s="1">
        <v>2882.29</v>
      </c>
      <c r="H643" s="3">
        <f>IF(ISERR(LN(Table13936[[#This Row],[Close]]/E642)),"-",LN(Table13936[[#This Row],[Close]]/E642))</f>
        <v>-1.0200984214478759E-2</v>
      </c>
    </row>
    <row r="644" spans="1:8" x14ac:dyDescent="0.3">
      <c r="A644" s="2">
        <v>44053</v>
      </c>
      <c r="B644" s="1">
        <v>18090.25</v>
      </c>
      <c r="C644" s="1">
        <v>18205.25</v>
      </c>
      <c r="D644" s="1">
        <v>18016.8</v>
      </c>
      <c r="E644" s="1">
        <v>18159.55</v>
      </c>
      <c r="F644" s="1">
        <v>25995789</v>
      </c>
      <c r="G644" s="1">
        <v>2429</v>
      </c>
      <c r="H644" s="3">
        <f>IF(ISERR(LN(Table13936[[#This Row],[Close]]/E643)),"-",LN(Table13936[[#This Row],[Close]]/E643))</f>
        <v>8.5943062525689409E-3</v>
      </c>
    </row>
    <row r="645" spans="1:8" x14ac:dyDescent="0.3">
      <c r="A645" s="2">
        <v>44054</v>
      </c>
      <c r="B645" s="1">
        <v>18202.5</v>
      </c>
      <c r="C645" s="1">
        <v>18331.650000000001</v>
      </c>
      <c r="D645" s="1">
        <v>18036.5</v>
      </c>
      <c r="E645" s="1">
        <v>18057.099999999999</v>
      </c>
      <c r="F645" s="1">
        <v>30791515</v>
      </c>
      <c r="G645" s="1">
        <v>2718.88</v>
      </c>
      <c r="H645" s="3">
        <f>IF(ISERR(LN(Table13936[[#This Row],[Close]]/E644)),"-",LN(Table13936[[#This Row],[Close]]/E644))</f>
        <v>-5.6576338935360867E-3</v>
      </c>
    </row>
    <row r="646" spans="1:8" x14ac:dyDescent="0.3">
      <c r="A646" s="2">
        <v>44055</v>
      </c>
      <c r="B646" s="1">
        <v>18077.150000000001</v>
      </c>
      <c r="C646" s="1">
        <v>18109.8</v>
      </c>
      <c r="D646" s="1">
        <v>17900</v>
      </c>
      <c r="E646" s="1">
        <v>18066</v>
      </c>
      <c r="F646" s="1">
        <v>38941130</v>
      </c>
      <c r="G646" s="1">
        <v>3368.34</v>
      </c>
      <c r="H646" s="3">
        <f>IF(ISERR(LN(Table13936[[#This Row],[Close]]/E645)),"-",LN(Table13936[[#This Row],[Close]]/E645))</f>
        <v>4.9275949074615688E-4</v>
      </c>
    </row>
    <row r="647" spans="1:8" x14ac:dyDescent="0.3">
      <c r="A647" s="2">
        <v>44056</v>
      </c>
      <c r="B647" s="1">
        <v>18141.349999999999</v>
      </c>
      <c r="C647" s="1">
        <v>18344.05</v>
      </c>
      <c r="D647" s="1">
        <v>18032.900000000001</v>
      </c>
      <c r="E647" s="1">
        <v>18107.2</v>
      </c>
      <c r="F647" s="1">
        <v>35340992</v>
      </c>
      <c r="G647" s="1">
        <v>2884.53</v>
      </c>
      <c r="H647" s="3">
        <f>IF(ISERR(LN(Table13936[[#This Row],[Close]]/E646)),"-",LN(Table13936[[#This Row],[Close]]/E646))</f>
        <v>2.2779305018883634E-3</v>
      </c>
    </row>
    <row r="648" spans="1:8" x14ac:dyDescent="0.3">
      <c r="A648" s="2">
        <v>44057</v>
      </c>
      <c r="B648" s="1">
        <v>18137.3</v>
      </c>
      <c r="C648" s="1">
        <v>18230.099999999999</v>
      </c>
      <c r="D648" s="1">
        <v>17994.650000000001</v>
      </c>
      <c r="E648" s="1">
        <v>18022.650000000001</v>
      </c>
      <c r="F648" s="1">
        <v>25683414</v>
      </c>
      <c r="G648" s="1">
        <v>2195.16</v>
      </c>
      <c r="H648" s="3">
        <f>IF(ISERR(LN(Table13936[[#This Row],[Close]]/E647)),"-",LN(Table13936[[#This Row],[Close]]/E647))</f>
        <v>-4.6803490379075342E-3</v>
      </c>
    </row>
    <row r="649" spans="1:8" x14ac:dyDescent="0.3">
      <c r="A649" s="2">
        <v>44060</v>
      </c>
      <c r="B649" s="1">
        <v>18136.650000000001</v>
      </c>
      <c r="C649" s="1">
        <v>18306.95</v>
      </c>
      <c r="D649" s="1">
        <v>18103.3</v>
      </c>
      <c r="E649" s="1">
        <v>18223.599999999999</v>
      </c>
      <c r="F649" s="1">
        <v>39287276</v>
      </c>
      <c r="G649" s="1">
        <v>3022.73</v>
      </c>
      <c r="H649" s="3">
        <f>IF(ISERR(LN(Table13936[[#This Row],[Close]]/E648)),"-",LN(Table13936[[#This Row],[Close]]/E648))</f>
        <v>1.1088157194170396E-2</v>
      </c>
    </row>
    <row r="650" spans="1:8" x14ac:dyDescent="0.3">
      <c r="A650" s="2">
        <v>44061</v>
      </c>
      <c r="B650" s="1">
        <v>18318.599999999999</v>
      </c>
      <c r="C650" s="1">
        <v>18375.150000000001</v>
      </c>
      <c r="D650" s="1">
        <v>18209.55</v>
      </c>
      <c r="E650" s="1">
        <v>18270.349999999999</v>
      </c>
      <c r="F650" s="1">
        <v>31630641</v>
      </c>
      <c r="G650" s="1">
        <v>2614.88</v>
      </c>
      <c r="H650" s="3">
        <f>IF(ISERR(LN(Table13936[[#This Row],[Close]]/E649)),"-",LN(Table13936[[#This Row],[Close]]/E649))</f>
        <v>2.5620699087402945E-3</v>
      </c>
    </row>
    <row r="651" spans="1:8" x14ac:dyDescent="0.3">
      <c r="A651" s="2">
        <v>44062</v>
      </c>
      <c r="B651" s="1">
        <v>18340</v>
      </c>
      <c r="C651" s="1">
        <v>18354.8</v>
      </c>
      <c r="D651" s="1">
        <v>18187.55</v>
      </c>
      <c r="E651" s="1">
        <v>18210.849999999999</v>
      </c>
      <c r="F651" s="1">
        <v>31996010</v>
      </c>
      <c r="G651" s="1">
        <v>2725.21</v>
      </c>
      <c r="H651" s="3">
        <f>IF(ISERR(LN(Table13936[[#This Row],[Close]]/E650)),"-",LN(Table13936[[#This Row],[Close]]/E650))</f>
        <v>-3.2619569947512652E-3</v>
      </c>
    </row>
    <row r="652" spans="1:8" x14ac:dyDescent="0.3">
      <c r="A652" s="2">
        <v>44063</v>
      </c>
      <c r="B652" s="1">
        <v>18181.400000000001</v>
      </c>
      <c r="C652" s="1">
        <v>18252.3</v>
      </c>
      <c r="D652" s="1">
        <v>18083.25</v>
      </c>
      <c r="E652" s="1">
        <v>18126.099999999999</v>
      </c>
      <c r="F652" s="1">
        <v>28969479</v>
      </c>
      <c r="G652" s="1">
        <v>2335.4</v>
      </c>
      <c r="H652" s="3">
        <f>IF(ISERR(LN(Table13936[[#This Row],[Close]]/E651)),"-",LN(Table13936[[#This Row],[Close]]/E651))</f>
        <v>-4.6646817454237422E-3</v>
      </c>
    </row>
    <row r="653" spans="1:8" x14ac:dyDescent="0.3">
      <c r="A653" s="2">
        <v>44064</v>
      </c>
      <c r="B653" s="1">
        <v>18266.900000000001</v>
      </c>
      <c r="C653" s="1">
        <v>18282.55</v>
      </c>
      <c r="D653" s="1">
        <v>18047.95</v>
      </c>
      <c r="E653" s="1">
        <v>18065.3</v>
      </c>
      <c r="F653" s="1">
        <v>27400017</v>
      </c>
      <c r="G653" s="1">
        <v>2288.84</v>
      </c>
      <c r="H653" s="3">
        <f>IF(ISERR(LN(Table13936[[#This Row],[Close]]/E652)),"-",LN(Table13936[[#This Row],[Close]]/E652))</f>
        <v>-3.3599173946194912E-3</v>
      </c>
    </row>
    <row r="654" spans="1:8" x14ac:dyDescent="0.3">
      <c r="A654" s="2">
        <v>44067</v>
      </c>
      <c r="B654" s="1">
        <v>18092.55</v>
      </c>
      <c r="C654" s="1">
        <v>18112.900000000001</v>
      </c>
      <c r="D654" s="1">
        <v>17915.599999999999</v>
      </c>
      <c r="E654" s="1">
        <v>18010.95</v>
      </c>
      <c r="F654" s="1">
        <v>21939454</v>
      </c>
      <c r="G654" s="1">
        <v>1920.94</v>
      </c>
      <c r="H654" s="3">
        <f>IF(ISERR(LN(Table13936[[#This Row],[Close]]/E653)),"-",LN(Table13936[[#This Row],[Close]]/E653))</f>
        <v>-3.013064889965169E-3</v>
      </c>
    </row>
    <row r="655" spans="1:8" x14ac:dyDescent="0.3">
      <c r="A655" s="2">
        <v>44068</v>
      </c>
      <c r="B655" s="1">
        <v>18028.8</v>
      </c>
      <c r="C655" s="1">
        <v>18047.5</v>
      </c>
      <c r="D655" s="1">
        <v>17914.5</v>
      </c>
      <c r="E655" s="1">
        <v>17973.7</v>
      </c>
      <c r="F655" s="1">
        <v>25259590</v>
      </c>
      <c r="G655" s="1">
        <v>1971.61</v>
      </c>
      <c r="H655" s="3">
        <f>IF(ISERR(LN(Table13936[[#This Row],[Close]]/E654)),"-",LN(Table13936[[#This Row],[Close]]/E654))</f>
        <v>-2.0703279484589835E-3</v>
      </c>
    </row>
    <row r="656" spans="1:8" x14ac:dyDescent="0.3">
      <c r="A656" s="2">
        <v>44069</v>
      </c>
      <c r="B656" s="1">
        <v>18022.7</v>
      </c>
      <c r="C656" s="1">
        <v>18156.150000000001</v>
      </c>
      <c r="D656" s="1">
        <v>17940.7</v>
      </c>
      <c r="E656" s="1">
        <v>18128</v>
      </c>
      <c r="F656" s="1">
        <v>26805518</v>
      </c>
      <c r="G656" s="1">
        <v>2223.23</v>
      </c>
      <c r="H656" s="3">
        <f>IF(ISERR(LN(Table13936[[#This Row],[Close]]/E655)),"-",LN(Table13936[[#This Row],[Close]]/E655))</f>
        <v>8.5481259643260879E-3</v>
      </c>
    </row>
    <row r="657" spans="1:8" x14ac:dyDescent="0.3">
      <c r="A657" s="2">
        <v>44070</v>
      </c>
      <c r="B657" s="1">
        <v>18231.95</v>
      </c>
      <c r="C657" s="1">
        <v>18305.55</v>
      </c>
      <c r="D657" s="1">
        <v>18075.75</v>
      </c>
      <c r="E657" s="1">
        <v>18102.650000000001</v>
      </c>
      <c r="F657" s="1">
        <v>24755603</v>
      </c>
      <c r="G657" s="1">
        <v>2380.8000000000002</v>
      </c>
      <c r="H657" s="3">
        <f>IF(ISERR(LN(Table13936[[#This Row],[Close]]/E656)),"-",LN(Table13936[[#This Row],[Close]]/E656))</f>
        <v>-1.3993678908194996E-3</v>
      </c>
    </row>
    <row r="658" spans="1:8" x14ac:dyDescent="0.3">
      <c r="A658" s="2">
        <v>44071</v>
      </c>
      <c r="B658" s="1">
        <v>18216.3</v>
      </c>
      <c r="C658" s="1">
        <v>18253.599999999999</v>
      </c>
      <c r="D658" s="1">
        <v>18093.45</v>
      </c>
      <c r="E658" s="1">
        <v>18122</v>
      </c>
      <c r="F658" s="1">
        <v>30027812</v>
      </c>
      <c r="G658" s="1">
        <v>2679.75</v>
      </c>
      <c r="H658" s="3">
        <f>IF(ISERR(LN(Table13936[[#This Row],[Close]]/E657)),"-",LN(Table13936[[#This Row],[Close]]/E657))</f>
        <v>1.0683334050378456E-3</v>
      </c>
    </row>
    <row r="659" spans="1:8" x14ac:dyDescent="0.3">
      <c r="A659" s="2">
        <v>44074</v>
      </c>
      <c r="B659" s="1">
        <v>18163.25</v>
      </c>
      <c r="C659" s="1">
        <v>18426.400000000001</v>
      </c>
      <c r="D659" s="1">
        <v>17791.849999999999</v>
      </c>
      <c r="E659" s="1">
        <v>17928.849999999999</v>
      </c>
      <c r="F659" s="1">
        <v>56325024</v>
      </c>
      <c r="G659" s="1">
        <v>4576.4799999999996</v>
      </c>
      <c r="H659" s="3">
        <f>IF(ISERR(LN(Table13936[[#This Row],[Close]]/E658)),"-",LN(Table13936[[#This Row],[Close]]/E658))</f>
        <v>-1.0715522555449216E-2</v>
      </c>
    </row>
    <row r="660" spans="1:8" x14ac:dyDescent="0.3">
      <c r="A660" s="2">
        <v>44075</v>
      </c>
      <c r="B660" s="1">
        <v>17954.599999999999</v>
      </c>
      <c r="C660" s="1">
        <v>18154.400000000001</v>
      </c>
      <c r="D660" s="1">
        <v>17775.650000000001</v>
      </c>
      <c r="E660" s="1">
        <v>17814.05</v>
      </c>
      <c r="F660" s="1">
        <v>34706136</v>
      </c>
      <c r="G660" s="1">
        <v>2814.37</v>
      </c>
      <c r="H660" s="3">
        <f>IF(ISERR(LN(Table13936[[#This Row],[Close]]/E659)),"-",LN(Table13936[[#This Row],[Close]]/E659))</f>
        <v>-6.423675457497658E-3</v>
      </c>
    </row>
    <row r="661" spans="1:8" x14ac:dyDescent="0.3">
      <c r="A661" s="2">
        <v>44076</v>
      </c>
      <c r="B661" s="1">
        <v>17860.650000000001</v>
      </c>
      <c r="C661" s="1">
        <v>18114.849999999999</v>
      </c>
      <c r="D661" s="1">
        <v>17858.3</v>
      </c>
      <c r="E661" s="1">
        <v>18076.95</v>
      </c>
      <c r="F661" s="1">
        <v>25978209</v>
      </c>
      <c r="G661" s="1">
        <v>2217.39</v>
      </c>
      <c r="H661" s="3">
        <f>IF(ISERR(LN(Table13936[[#This Row],[Close]]/E660)),"-",LN(Table13936[[#This Row],[Close]]/E660))</f>
        <v>1.4650174256293166E-2</v>
      </c>
    </row>
    <row r="662" spans="1:8" x14ac:dyDescent="0.3">
      <c r="A662" s="2">
        <v>44077</v>
      </c>
      <c r="B662" s="1">
        <v>18148.25</v>
      </c>
      <c r="C662" s="1">
        <v>18497.95</v>
      </c>
      <c r="D662" s="1">
        <v>18108</v>
      </c>
      <c r="E662" s="1">
        <v>18348.55</v>
      </c>
      <c r="F662" s="1">
        <v>52661756</v>
      </c>
      <c r="G662" s="1">
        <v>3941.28</v>
      </c>
      <c r="H662" s="3">
        <f>IF(ISERR(LN(Table13936[[#This Row],[Close]]/E661)),"-",LN(Table13936[[#This Row],[Close]]/E661))</f>
        <v>1.4912906261623039E-2</v>
      </c>
    </row>
    <row r="663" spans="1:8" x14ac:dyDescent="0.3">
      <c r="A663" s="2">
        <v>44078</v>
      </c>
      <c r="B663" s="1">
        <v>18049.2</v>
      </c>
      <c r="C663" s="1">
        <v>18259.8</v>
      </c>
      <c r="D663" s="1">
        <v>18012.8</v>
      </c>
      <c r="E663" s="1">
        <v>18073.95</v>
      </c>
      <c r="F663" s="1">
        <v>32772895</v>
      </c>
      <c r="G663" s="1">
        <v>3094.19</v>
      </c>
      <c r="H663" s="3">
        <f>IF(ISERR(LN(Table13936[[#This Row],[Close]]/E662)),"-",LN(Table13936[[#This Row],[Close]]/E662))</f>
        <v>-1.5078877233681039E-2</v>
      </c>
    </row>
    <row r="664" spans="1:8" x14ac:dyDescent="0.3">
      <c r="A664" s="2">
        <v>44081</v>
      </c>
      <c r="B664" s="1">
        <v>18093.05</v>
      </c>
      <c r="C664" s="1">
        <v>18208.95</v>
      </c>
      <c r="D664" s="1">
        <v>17962.349999999999</v>
      </c>
      <c r="E664" s="1">
        <v>18176.8</v>
      </c>
      <c r="F664" s="1">
        <v>28440598</v>
      </c>
      <c r="G664" s="1">
        <v>2712</v>
      </c>
      <c r="H664" s="3">
        <f>IF(ISERR(LN(Table13936[[#This Row],[Close]]/E663)),"-",LN(Table13936[[#This Row],[Close]]/E663))</f>
        <v>5.6743805834991194E-3</v>
      </c>
    </row>
    <row r="665" spans="1:8" x14ac:dyDescent="0.3">
      <c r="A665" s="2">
        <v>44082</v>
      </c>
      <c r="B665" s="1">
        <v>18304.25</v>
      </c>
      <c r="C665" s="1">
        <v>18671.75</v>
      </c>
      <c r="D665" s="1">
        <v>18213.55</v>
      </c>
      <c r="E665" s="1">
        <v>18395.75</v>
      </c>
      <c r="F665" s="1">
        <v>63093305</v>
      </c>
      <c r="G665" s="1">
        <v>5622.38</v>
      </c>
      <c r="H665" s="3">
        <f>IF(ISERR(LN(Table13936[[#This Row],[Close]]/E664)),"-",LN(Table13936[[#This Row],[Close]]/E664))</f>
        <v>1.1973604019827029E-2</v>
      </c>
    </row>
    <row r="666" spans="1:8" x14ac:dyDescent="0.3">
      <c r="A666" s="2">
        <v>44083</v>
      </c>
      <c r="B666" s="1">
        <v>18264.2</v>
      </c>
      <c r="C666" s="1">
        <v>18439.55</v>
      </c>
      <c r="D666" s="1">
        <v>18193.45</v>
      </c>
      <c r="E666" s="1">
        <v>18261.5</v>
      </c>
      <c r="F666" s="1">
        <v>42012167</v>
      </c>
      <c r="G666" s="1">
        <v>2947.7</v>
      </c>
      <c r="H666" s="3">
        <f>IF(ISERR(LN(Table13936[[#This Row],[Close]]/E665)),"-",LN(Table13936[[#This Row],[Close]]/E665))</f>
        <v>-7.3246411126284237E-3</v>
      </c>
    </row>
    <row r="667" spans="1:8" x14ac:dyDescent="0.3">
      <c r="A667" s="2">
        <v>44084</v>
      </c>
      <c r="B667" s="1">
        <v>18385.95</v>
      </c>
      <c r="C667" s="1">
        <v>18416.75</v>
      </c>
      <c r="D667" s="1">
        <v>18217.099999999999</v>
      </c>
      <c r="E667" s="1">
        <v>18395.849999999999</v>
      </c>
      <c r="F667" s="1">
        <v>25919043</v>
      </c>
      <c r="G667" s="1">
        <v>2187.11</v>
      </c>
      <c r="H667" s="3">
        <f>IF(ISERR(LN(Table13936[[#This Row],[Close]]/E666)),"-",LN(Table13936[[#This Row],[Close]]/E666))</f>
        <v>7.3300771360685123E-3</v>
      </c>
    </row>
    <row r="668" spans="1:8" x14ac:dyDescent="0.3">
      <c r="A668" s="2">
        <v>44085</v>
      </c>
      <c r="B668" s="1">
        <v>18347.650000000001</v>
      </c>
      <c r="C668" s="1">
        <v>18740.849999999999</v>
      </c>
      <c r="D668" s="1">
        <v>18338.099999999999</v>
      </c>
      <c r="E668" s="1">
        <v>18633.25</v>
      </c>
      <c r="F668" s="1">
        <v>69088545</v>
      </c>
      <c r="G668" s="1">
        <v>4551.6899999999996</v>
      </c>
      <c r="H668" s="3">
        <f>IF(ISERR(LN(Table13936[[#This Row],[Close]]/E667)),"-",LN(Table13936[[#This Row],[Close]]/E667))</f>
        <v>1.2822523513105366E-2</v>
      </c>
    </row>
    <row r="669" spans="1:8" x14ac:dyDescent="0.3">
      <c r="A669" s="2">
        <v>44088</v>
      </c>
      <c r="B669" s="1">
        <v>18804.849999999999</v>
      </c>
      <c r="C669" s="1">
        <v>19592.3</v>
      </c>
      <c r="D669" s="1">
        <v>18799.55</v>
      </c>
      <c r="E669" s="1">
        <v>19505.099999999999</v>
      </c>
      <c r="F669" s="1">
        <v>116474993</v>
      </c>
      <c r="G669" s="1">
        <v>9616.84</v>
      </c>
      <c r="H669" s="3">
        <f>IF(ISERR(LN(Table13936[[#This Row],[Close]]/E668)),"-",LN(Table13936[[#This Row],[Close]]/E668))</f>
        <v>4.5728350624989131E-2</v>
      </c>
    </row>
    <row r="670" spans="1:8" x14ac:dyDescent="0.3">
      <c r="A670" s="2">
        <v>44089</v>
      </c>
      <c r="B670" s="1">
        <v>19511.5</v>
      </c>
      <c r="C670" s="1">
        <v>19823</v>
      </c>
      <c r="D670" s="1">
        <v>19392.349999999999</v>
      </c>
      <c r="E670" s="1">
        <v>19627.3</v>
      </c>
      <c r="F670" s="1">
        <v>71513230</v>
      </c>
      <c r="G670" s="1">
        <v>6190.49</v>
      </c>
      <c r="H670" s="3">
        <f>IF(ISERR(LN(Table13936[[#This Row],[Close]]/E669)),"-",LN(Table13936[[#This Row],[Close]]/E669))</f>
        <v>6.2454844175983517E-3</v>
      </c>
    </row>
    <row r="671" spans="1:8" x14ac:dyDescent="0.3">
      <c r="A671" s="2">
        <v>44090</v>
      </c>
      <c r="B671" s="1">
        <v>19642.3</v>
      </c>
      <c r="C671" s="1">
        <v>19802.400000000001</v>
      </c>
      <c r="D671" s="1">
        <v>19533.7</v>
      </c>
      <c r="E671" s="1">
        <v>19770.349999999999</v>
      </c>
      <c r="F671" s="1">
        <v>42624756</v>
      </c>
      <c r="G671" s="1">
        <v>3662.37</v>
      </c>
      <c r="H671" s="3">
        <f>IF(ISERR(LN(Table13936[[#This Row],[Close]]/E670)),"-",LN(Table13936[[#This Row],[Close]]/E670))</f>
        <v>7.2618863635020856E-3</v>
      </c>
    </row>
    <row r="672" spans="1:8" x14ac:dyDescent="0.3">
      <c r="A672" s="2">
        <v>44091</v>
      </c>
      <c r="B672" s="1">
        <v>19660.45</v>
      </c>
      <c r="C672" s="1">
        <v>20014.650000000001</v>
      </c>
      <c r="D672" s="1">
        <v>19605.05</v>
      </c>
      <c r="E672" s="1">
        <v>19817.7</v>
      </c>
      <c r="F672" s="1">
        <v>79572241</v>
      </c>
      <c r="G672" s="1">
        <v>6788.83</v>
      </c>
      <c r="H672" s="3">
        <f>IF(ISERR(LN(Table13936[[#This Row],[Close]]/E671)),"-",LN(Table13936[[#This Row],[Close]]/E671))</f>
        <v>2.3921371514546994E-3</v>
      </c>
    </row>
    <row r="673" spans="1:8" x14ac:dyDescent="0.3">
      <c r="A673" s="2">
        <v>44092</v>
      </c>
      <c r="B673" s="1">
        <v>19889.95</v>
      </c>
      <c r="C673" s="1">
        <v>20067.7</v>
      </c>
      <c r="D673" s="1">
        <v>19777.75</v>
      </c>
      <c r="E673" s="1">
        <v>19827.05</v>
      </c>
      <c r="F673" s="1">
        <v>53710748</v>
      </c>
      <c r="G673" s="1">
        <v>4762</v>
      </c>
      <c r="H673" s="3">
        <f>IF(ISERR(LN(Table13936[[#This Row],[Close]]/E672)),"-",LN(Table13936[[#This Row],[Close]]/E672))</f>
        <v>4.7168919836081054E-4</v>
      </c>
    </row>
    <row r="674" spans="1:8" x14ac:dyDescent="0.3">
      <c r="A674" s="2">
        <v>44095</v>
      </c>
      <c r="B674" s="1">
        <v>19855.55</v>
      </c>
      <c r="C674" s="1">
        <v>20331.599999999999</v>
      </c>
      <c r="D674" s="1">
        <v>19683.849999999999</v>
      </c>
      <c r="E674" s="1">
        <v>19728.95</v>
      </c>
      <c r="F674" s="1">
        <v>81628151</v>
      </c>
      <c r="G674" s="1">
        <v>7075.42</v>
      </c>
      <c r="H674" s="3">
        <f>IF(ISERR(LN(Table13936[[#This Row],[Close]]/E673)),"-",LN(Table13936[[#This Row],[Close]]/E673))</f>
        <v>-4.9600667976242383E-3</v>
      </c>
    </row>
    <row r="675" spans="1:8" x14ac:dyDescent="0.3">
      <c r="A675" s="2">
        <v>44096</v>
      </c>
      <c r="B675" s="1">
        <v>19813.349999999999</v>
      </c>
      <c r="C675" s="1">
        <v>20113.400000000001</v>
      </c>
      <c r="D675" s="1">
        <v>19376.7</v>
      </c>
      <c r="E675" s="1">
        <v>19866.099999999999</v>
      </c>
      <c r="F675" s="1">
        <v>78060036</v>
      </c>
      <c r="G675" s="1">
        <v>7040.32</v>
      </c>
      <c r="H675" s="3">
        <f>IF(ISERR(LN(Table13936[[#This Row],[Close]]/E674)),"-",LN(Table13936[[#This Row],[Close]]/E674))</f>
        <v>6.9276613371491175E-3</v>
      </c>
    </row>
    <row r="676" spans="1:8" x14ac:dyDescent="0.3">
      <c r="A676" s="2">
        <v>44097</v>
      </c>
      <c r="B676" s="1">
        <v>20016.8</v>
      </c>
      <c r="C676" s="1">
        <v>20226.3</v>
      </c>
      <c r="D676" s="1">
        <v>19615.150000000001</v>
      </c>
      <c r="E676" s="1">
        <v>19805.650000000001</v>
      </c>
      <c r="F676" s="1">
        <v>72280817</v>
      </c>
      <c r="G676" s="1">
        <v>6843.17</v>
      </c>
      <c r="H676" s="3">
        <f>IF(ISERR(LN(Table13936[[#This Row],[Close]]/E675)),"-",LN(Table13936[[#This Row],[Close]]/E675))</f>
        <v>-3.0475109761923806E-3</v>
      </c>
    </row>
    <row r="677" spans="1:8" x14ac:dyDescent="0.3">
      <c r="A677" s="2">
        <v>44098</v>
      </c>
      <c r="B677" s="1">
        <v>19630.3</v>
      </c>
      <c r="C677" s="1">
        <v>19658</v>
      </c>
      <c r="D677" s="1">
        <v>18914.7</v>
      </c>
      <c r="E677" s="1">
        <v>18973</v>
      </c>
      <c r="F677" s="1">
        <v>60442974</v>
      </c>
      <c r="G677" s="1">
        <v>5920.78</v>
      </c>
      <c r="H677" s="3">
        <f>IF(ISERR(LN(Table13936[[#This Row],[Close]]/E676)),"-",LN(Table13936[[#This Row],[Close]]/E676))</f>
        <v>-4.2950334648270014E-2</v>
      </c>
    </row>
    <row r="678" spans="1:8" x14ac:dyDescent="0.3">
      <c r="A678" s="2">
        <v>44099</v>
      </c>
      <c r="B678" s="1">
        <v>19108.75</v>
      </c>
      <c r="C678" s="1">
        <v>19678.5</v>
      </c>
      <c r="D678" s="1">
        <v>19077.849999999999</v>
      </c>
      <c r="E678" s="1">
        <v>19629.349999999999</v>
      </c>
      <c r="F678" s="1">
        <v>73896271</v>
      </c>
      <c r="G678" s="1">
        <v>6856.57</v>
      </c>
      <c r="H678" s="3">
        <f>IF(ISERR(LN(Table13936[[#This Row],[Close]]/E677)),"-",LN(Table13936[[#This Row],[Close]]/E677))</f>
        <v>3.4008979275357967E-2</v>
      </c>
    </row>
    <row r="679" spans="1:8" x14ac:dyDescent="0.3">
      <c r="A679" s="2">
        <v>44102</v>
      </c>
      <c r="B679" s="1">
        <v>19774.75</v>
      </c>
      <c r="C679" s="1">
        <v>19836.95</v>
      </c>
      <c r="D679" s="1">
        <v>19463.650000000001</v>
      </c>
      <c r="E679" s="1">
        <v>19783</v>
      </c>
      <c r="F679" s="1">
        <v>42999900</v>
      </c>
      <c r="G679" s="1">
        <v>4166.92</v>
      </c>
      <c r="H679" s="3">
        <f>IF(ISERR(LN(Table13936[[#This Row],[Close]]/E678)),"-",LN(Table13936[[#This Row],[Close]]/E678))</f>
        <v>7.7970878886005476E-3</v>
      </c>
    </row>
    <row r="680" spans="1:8" x14ac:dyDescent="0.3">
      <c r="A680" s="2">
        <v>44103</v>
      </c>
      <c r="B680" s="1">
        <v>19891.05</v>
      </c>
      <c r="C680" s="1">
        <v>20146.349999999999</v>
      </c>
      <c r="D680" s="1">
        <v>19782.349999999999</v>
      </c>
      <c r="E680" s="1">
        <v>19831.8</v>
      </c>
      <c r="F680" s="1">
        <v>53165389</v>
      </c>
      <c r="G680" s="1">
        <v>5471.17</v>
      </c>
      <c r="H680" s="3">
        <f>IF(ISERR(LN(Table13936[[#This Row],[Close]]/E679)),"-",LN(Table13936[[#This Row],[Close]]/E679))</f>
        <v>2.4637269245061026E-3</v>
      </c>
    </row>
    <row r="681" spans="1:8" x14ac:dyDescent="0.3">
      <c r="A681" s="2">
        <v>44104</v>
      </c>
      <c r="B681" s="1">
        <v>19880.599999999999</v>
      </c>
      <c r="C681" s="1">
        <v>20048.55</v>
      </c>
      <c r="D681" s="1">
        <v>19741.650000000001</v>
      </c>
      <c r="E681" s="1">
        <v>19951.3</v>
      </c>
      <c r="F681" s="1">
        <v>41295106</v>
      </c>
      <c r="G681" s="1">
        <v>3794.8</v>
      </c>
      <c r="H681" s="3">
        <f>IF(ISERR(LN(Table13936[[#This Row],[Close]]/E680)),"-",LN(Table13936[[#This Row],[Close]]/E680))</f>
        <v>6.007594149669471E-3</v>
      </c>
    </row>
  </sheetData>
  <pageMargins left="0.7" right="0.7" top="0.75" bottom="0.75" header="0.3" footer="0.3"/>
  <drawing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B7665-3A1D-449E-B8E6-8134254E9D54}">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12"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IF(ISERR(LN(Table21037[[#This Row],[Close]]/E1)),"-",LN(Table21037[[#This Row],[Close]]/E1))</f>
        <v>-</v>
      </c>
      <c r="J2" s="5" t="s">
        <v>29</v>
      </c>
      <c r="K2" s="6">
        <f>_xlfn.VAR.P(Table1835[Return])</f>
        <v>4.3280993708317986E-4</v>
      </c>
    </row>
    <row r="3" spans="1:11" x14ac:dyDescent="0.3">
      <c r="A3" s="2">
        <v>43102</v>
      </c>
      <c r="B3" s="1">
        <v>10477.549999999999</v>
      </c>
      <c r="C3" s="1">
        <v>10495.2</v>
      </c>
      <c r="D3" s="1">
        <v>10404.65</v>
      </c>
      <c r="E3" s="1">
        <v>10442.200000000001</v>
      </c>
      <c r="F3" s="1">
        <v>158092430</v>
      </c>
      <c r="G3" s="1">
        <v>8665.4699999999993</v>
      </c>
      <c r="H3" s="3">
        <f>IF(ISERR(LN(Table21037[[#This Row],[Close]]/E2)),"-",LN(Table21037[[#This Row],[Close]]/E2))</f>
        <v>6.3704184836916721E-4</v>
      </c>
      <c r="J3" s="7" t="s">
        <v>26</v>
      </c>
      <c r="K3" s="8">
        <f>_xlfn.COVARIANCE.P(Table1835[Return],Table21037[Return])</f>
        <v>1.0609420347821411E-4</v>
      </c>
    </row>
    <row r="4" spans="1:11" x14ac:dyDescent="0.3">
      <c r="A4" s="2">
        <v>43103</v>
      </c>
      <c r="B4" s="1">
        <v>10482.65</v>
      </c>
      <c r="C4" s="1">
        <v>10503.6</v>
      </c>
      <c r="D4" s="1">
        <v>10429.549999999999</v>
      </c>
      <c r="E4" s="1">
        <v>10443.200000000001</v>
      </c>
      <c r="F4" s="1">
        <v>172516859</v>
      </c>
      <c r="G4" s="1">
        <v>9541.6</v>
      </c>
      <c r="H4" s="3">
        <f>IF(ISERR(LN(Table21037[[#This Row],[Close]]/E3)),"-",LN(Table21037[[#This Row],[Close]]/E3))</f>
        <v>9.5760674994483299E-5</v>
      </c>
      <c r="J4" s="7" t="s">
        <v>27</v>
      </c>
      <c r="K4" s="8">
        <f>_xlfn.VAR.P(Table21037[Return])</f>
        <v>1.8954869759224571E-4</v>
      </c>
    </row>
    <row r="5" spans="1:11" x14ac:dyDescent="0.3">
      <c r="A5" s="2">
        <v>43104</v>
      </c>
      <c r="B5" s="1">
        <v>10469.4</v>
      </c>
      <c r="C5" s="1">
        <v>10513</v>
      </c>
      <c r="D5" s="1">
        <v>10441.450000000001</v>
      </c>
      <c r="E5" s="1">
        <v>10504.8</v>
      </c>
      <c r="F5" s="1">
        <v>180257392</v>
      </c>
      <c r="G5" s="1">
        <v>9561.9500000000007</v>
      </c>
      <c r="H5" s="3">
        <f>IF(ISERR(LN(Table21037[[#This Row],[Close]]/E4)),"-",LN(Table21037[[#This Row],[Close]]/E4))</f>
        <v>5.8812466638422118E-3</v>
      </c>
      <c r="J5" s="15" t="s">
        <v>28</v>
      </c>
      <c r="K5" s="12">
        <f>K3/K4</f>
        <v>0.55972003409088233</v>
      </c>
    </row>
    <row r="6" spans="1:11" x14ac:dyDescent="0.3">
      <c r="A6" s="2">
        <v>43105</v>
      </c>
      <c r="B6" s="1">
        <v>10534.25</v>
      </c>
      <c r="C6" s="1">
        <v>10566.1</v>
      </c>
      <c r="D6" s="1">
        <v>10520.1</v>
      </c>
      <c r="E6" s="1">
        <v>10558.85</v>
      </c>
      <c r="F6" s="1">
        <v>186469717</v>
      </c>
      <c r="G6" s="1">
        <v>10306.219999999999</v>
      </c>
      <c r="H6" s="3">
        <f>IF(ISERR(LN(Table21037[[#This Row],[Close]]/E5)),"-",LN(Table21037[[#This Row],[Close]]/E5))</f>
        <v>5.1320752701052418E-3</v>
      </c>
      <c r="J6" s="15" t="s">
        <v>30</v>
      </c>
      <c r="K6" s="13">
        <f>K4*K5*K5</f>
        <v>5.9383051187671008E-5</v>
      </c>
    </row>
    <row r="7" spans="1:11" ht="15" thickBot="1" x14ac:dyDescent="0.35">
      <c r="A7" s="2">
        <v>43108</v>
      </c>
      <c r="B7" s="1">
        <v>10591.7</v>
      </c>
      <c r="C7" s="1">
        <v>10631.2</v>
      </c>
      <c r="D7" s="1">
        <v>10588.55</v>
      </c>
      <c r="E7" s="1">
        <v>10623.6</v>
      </c>
      <c r="F7" s="1">
        <v>174181231</v>
      </c>
      <c r="G7" s="1">
        <v>9907.27</v>
      </c>
      <c r="H7" s="3">
        <f>IF(ISERR(LN(Table21037[[#This Row],[Close]]/E6)),"-",LN(Table21037[[#This Row],[Close]]/E6))</f>
        <v>6.1135705901032523E-3</v>
      </c>
      <c r="J7" s="16" t="s">
        <v>31</v>
      </c>
      <c r="K7" s="14">
        <f>K2-K6</f>
        <v>3.7342688589550886E-4</v>
      </c>
    </row>
    <row r="8" spans="1:11" x14ac:dyDescent="0.3">
      <c r="A8" s="2">
        <v>43109</v>
      </c>
      <c r="B8" s="1">
        <v>10645.1</v>
      </c>
      <c r="C8" s="1">
        <v>10659.15</v>
      </c>
      <c r="D8" s="1">
        <v>10603.6</v>
      </c>
      <c r="E8" s="1">
        <v>10637</v>
      </c>
      <c r="F8" s="1">
        <v>211291563</v>
      </c>
      <c r="G8" s="1">
        <v>10733.37</v>
      </c>
      <c r="H8" s="3">
        <f>IF(ISERR(LN(Table21037[[#This Row],[Close]]/E7)),"-",LN(Table21037[[#This Row],[Close]]/E7))</f>
        <v>1.2605478466610116E-3</v>
      </c>
    </row>
    <row r="9" spans="1:11" x14ac:dyDescent="0.3">
      <c r="A9" s="2">
        <v>43110</v>
      </c>
      <c r="B9" s="1">
        <v>10652.05</v>
      </c>
      <c r="C9" s="1">
        <v>10655.5</v>
      </c>
      <c r="D9" s="1">
        <v>10592.7</v>
      </c>
      <c r="E9" s="1">
        <v>10632.2</v>
      </c>
      <c r="F9" s="1">
        <v>181900014</v>
      </c>
      <c r="G9" s="1">
        <v>9720.65</v>
      </c>
      <c r="H9" s="3">
        <f>IF(ISERR(LN(Table21037[[#This Row],[Close]]/E8)),"-",LN(Table21037[[#This Row],[Close]]/E8))</f>
        <v>-4.5135689931809334E-4</v>
      </c>
    </row>
    <row r="10" spans="1:11" x14ac:dyDescent="0.3">
      <c r="A10" s="2">
        <v>43111</v>
      </c>
      <c r="B10" s="1">
        <v>10637.05</v>
      </c>
      <c r="C10" s="1">
        <v>10664.6</v>
      </c>
      <c r="D10" s="1">
        <v>10612.35</v>
      </c>
      <c r="E10" s="1">
        <v>10651.2</v>
      </c>
      <c r="F10" s="1">
        <v>158630055</v>
      </c>
      <c r="G10" s="1">
        <v>9635.01</v>
      </c>
      <c r="H10" s="3">
        <f>IF(ISERR(LN(Table21037[[#This Row],[Close]]/E9)),"-",LN(Table21037[[#This Row],[Close]]/E9))</f>
        <v>1.7854294940923756E-3</v>
      </c>
    </row>
    <row r="11" spans="1:11" x14ac:dyDescent="0.3">
      <c r="A11" s="2">
        <v>43112</v>
      </c>
      <c r="B11" s="1">
        <v>10682.55</v>
      </c>
      <c r="C11" s="1">
        <v>10690.4</v>
      </c>
      <c r="D11" s="1">
        <v>10597.1</v>
      </c>
      <c r="E11" s="1">
        <v>10681.25</v>
      </c>
      <c r="F11" s="1">
        <v>180592153</v>
      </c>
      <c r="G11" s="1">
        <v>11005.12</v>
      </c>
      <c r="H11" s="3">
        <f>IF(ISERR(LN(Table21037[[#This Row],[Close]]/E10)),"-",LN(Table21037[[#This Row],[Close]]/E10))</f>
        <v>2.8173060174616839E-3</v>
      </c>
    </row>
    <row r="12" spans="1:11" x14ac:dyDescent="0.3">
      <c r="A12" s="2">
        <v>43115</v>
      </c>
      <c r="B12" s="1">
        <v>10718.5</v>
      </c>
      <c r="C12" s="1">
        <v>10782.65</v>
      </c>
      <c r="D12" s="1">
        <v>10713.8</v>
      </c>
      <c r="E12" s="1">
        <v>10741.55</v>
      </c>
      <c r="F12" s="1">
        <v>181262074</v>
      </c>
      <c r="G12" s="1">
        <v>11333.11</v>
      </c>
      <c r="H12" s="3">
        <f>IF(ISERR(LN(Table21037[[#This Row],[Close]]/E11)),"-",LN(Table21037[[#This Row],[Close]]/E11))</f>
        <v>5.6295310837339019E-3</v>
      </c>
    </row>
    <row r="13" spans="1:11" x14ac:dyDescent="0.3">
      <c r="A13" s="2">
        <v>43116</v>
      </c>
      <c r="B13" s="1">
        <v>10761.5</v>
      </c>
      <c r="C13" s="1">
        <v>10762.35</v>
      </c>
      <c r="D13" s="1">
        <v>10687.85</v>
      </c>
      <c r="E13" s="1">
        <v>10700.45</v>
      </c>
      <c r="F13" s="1">
        <v>217468081</v>
      </c>
      <c r="G13" s="1">
        <v>12709.44</v>
      </c>
      <c r="H13" s="3">
        <f>IF(ISERR(LN(Table21037[[#This Row],[Close]]/E12)),"-",LN(Table21037[[#This Row],[Close]]/E12))</f>
        <v>-3.8336023072027756E-3</v>
      </c>
    </row>
    <row r="14" spans="1:11" x14ac:dyDescent="0.3">
      <c r="A14" s="2">
        <v>43117</v>
      </c>
      <c r="B14" s="1">
        <v>10702.45</v>
      </c>
      <c r="C14" s="1">
        <v>10803</v>
      </c>
      <c r="D14" s="1">
        <v>10666.75</v>
      </c>
      <c r="E14" s="1">
        <v>10788.55</v>
      </c>
      <c r="F14" s="1">
        <v>260488465</v>
      </c>
      <c r="G14" s="1">
        <v>14334.26</v>
      </c>
      <c r="H14" s="3">
        <f>IF(ISERR(LN(Table21037[[#This Row],[Close]]/E13)),"-",LN(Table21037[[#This Row],[Close]]/E13))</f>
        <v>8.199589892850731E-3</v>
      </c>
    </row>
    <row r="15" spans="1:11" x14ac:dyDescent="0.3">
      <c r="A15" s="2">
        <v>43118</v>
      </c>
      <c r="B15" s="1">
        <v>10873.4</v>
      </c>
      <c r="C15" s="1">
        <v>10887.5</v>
      </c>
      <c r="D15" s="1">
        <v>10782.4</v>
      </c>
      <c r="E15" s="1">
        <v>10817</v>
      </c>
      <c r="F15" s="1">
        <v>321609375</v>
      </c>
      <c r="G15" s="1">
        <v>17930.3</v>
      </c>
      <c r="H15" s="3">
        <f>IF(ISERR(LN(Table21037[[#This Row],[Close]]/E14)),"-",LN(Table21037[[#This Row],[Close]]/E14))</f>
        <v>2.6335840970066761E-3</v>
      </c>
    </row>
    <row r="16" spans="1:11" x14ac:dyDescent="0.3">
      <c r="A16" s="2">
        <v>43119</v>
      </c>
      <c r="B16" s="1">
        <v>10829.2</v>
      </c>
      <c r="C16" s="1">
        <v>10906.85</v>
      </c>
      <c r="D16" s="1">
        <v>10793.9</v>
      </c>
      <c r="E16" s="1">
        <v>10894.7</v>
      </c>
      <c r="F16" s="1">
        <v>214011963</v>
      </c>
      <c r="G16" s="1">
        <v>11792.26</v>
      </c>
      <c r="H16" s="3">
        <f>IF(ISERR(LN(Table21037[[#This Row],[Close]]/E15)),"-",LN(Table21037[[#This Row],[Close]]/E15))</f>
        <v>7.1574618025462651E-3</v>
      </c>
    </row>
    <row r="17" spans="1:8" x14ac:dyDescent="0.3">
      <c r="A17" s="2">
        <v>43122</v>
      </c>
      <c r="B17" s="1">
        <v>10883.2</v>
      </c>
      <c r="C17" s="1">
        <v>10975.1</v>
      </c>
      <c r="D17" s="1">
        <v>10881.4</v>
      </c>
      <c r="E17" s="1">
        <v>10966.2</v>
      </c>
      <c r="F17" s="1">
        <v>238815813</v>
      </c>
      <c r="G17" s="1">
        <v>14469.06</v>
      </c>
      <c r="H17" s="3">
        <f>IF(ISERR(LN(Table21037[[#This Row],[Close]]/E16)),"-",LN(Table21037[[#This Row],[Close]]/E16))</f>
        <v>6.5413825556156846E-3</v>
      </c>
    </row>
    <row r="18" spans="1:8" x14ac:dyDescent="0.3">
      <c r="A18" s="2">
        <v>43123</v>
      </c>
      <c r="B18" s="1">
        <v>10997.4</v>
      </c>
      <c r="C18" s="1">
        <v>11092.9</v>
      </c>
      <c r="D18" s="1">
        <v>10994.55</v>
      </c>
      <c r="E18" s="1">
        <v>11083.7</v>
      </c>
      <c r="F18" s="1">
        <v>293445774</v>
      </c>
      <c r="G18" s="1">
        <v>16423.91</v>
      </c>
      <c r="H18" s="3">
        <f>IF(ISERR(LN(Table21037[[#This Row],[Close]]/E17)),"-",LN(Table21037[[#This Row],[Close]]/E17))</f>
        <v>1.0657745586985299E-2</v>
      </c>
    </row>
    <row r="19" spans="1:8" x14ac:dyDescent="0.3">
      <c r="A19" s="2">
        <v>43124</v>
      </c>
      <c r="B19" s="1">
        <v>11069.35</v>
      </c>
      <c r="C19" s="1">
        <v>11110.1</v>
      </c>
      <c r="D19" s="1">
        <v>11046.15</v>
      </c>
      <c r="E19" s="1">
        <v>11086</v>
      </c>
      <c r="F19" s="1">
        <v>292197072</v>
      </c>
      <c r="G19" s="1">
        <v>16915.14</v>
      </c>
      <c r="H19" s="3">
        <f>IF(ISERR(LN(Table21037[[#This Row],[Close]]/E18)),"-",LN(Table21037[[#This Row],[Close]]/E18))</f>
        <v>2.0749040431318157E-4</v>
      </c>
    </row>
    <row r="20" spans="1:8" x14ac:dyDescent="0.3">
      <c r="A20" s="2">
        <v>43125</v>
      </c>
      <c r="B20" s="1">
        <v>11095.6</v>
      </c>
      <c r="C20" s="1">
        <v>11095.6</v>
      </c>
      <c r="D20" s="1">
        <v>11009.2</v>
      </c>
      <c r="E20" s="1">
        <v>11069.65</v>
      </c>
      <c r="F20" s="1">
        <v>340469462</v>
      </c>
      <c r="G20" s="1">
        <v>19939.54</v>
      </c>
      <c r="H20" s="3">
        <f>IF(ISERR(LN(Table21037[[#This Row],[Close]]/E19)),"-",LN(Table21037[[#This Row],[Close]]/E19))</f>
        <v>-1.4759217597312849E-3</v>
      </c>
    </row>
    <row r="21" spans="1:8" x14ac:dyDescent="0.3">
      <c r="A21" s="2">
        <v>43129</v>
      </c>
      <c r="B21" s="1">
        <v>11079.35</v>
      </c>
      <c r="C21" s="1">
        <v>11171.55</v>
      </c>
      <c r="D21" s="1">
        <v>11075.95</v>
      </c>
      <c r="E21" s="1">
        <v>11130.4</v>
      </c>
      <c r="F21" s="1">
        <v>249220726</v>
      </c>
      <c r="G21" s="1">
        <v>16118.36</v>
      </c>
      <c r="H21" s="3">
        <f>IF(ISERR(LN(Table21037[[#This Row],[Close]]/E20)),"-",LN(Table21037[[#This Row],[Close]]/E20))</f>
        <v>5.4729743076483948E-3</v>
      </c>
    </row>
    <row r="22" spans="1:8" x14ac:dyDescent="0.3">
      <c r="A22" s="2">
        <v>43130</v>
      </c>
      <c r="B22" s="1">
        <v>11120.85</v>
      </c>
      <c r="C22" s="1">
        <v>11121.1</v>
      </c>
      <c r="D22" s="1">
        <v>11033.9</v>
      </c>
      <c r="E22" s="1">
        <v>11049.65</v>
      </c>
      <c r="F22" s="1">
        <v>234969503</v>
      </c>
      <c r="G22" s="1">
        <v>13232.19</v>
      </c>
      <c r="H22" s="3">
        <f>IF(ISERR(LN(Table21037[[#This Row],[Close]]/E21)),"-",LN(Table21037[[#This Row],[Close]]/E21))</f>
        <v>-7.2813502915512083E-3</v>
      </c>
    </row>
    <row r="23" spans="1:8" x14ac:dyDescent="0.3">
      <c r="A23" s="2">
        <v>43131</v>
      </c>
      <c r="B23" s="1">
        <v>11018.8</v>
      </c>
      <c r="C23" s="1">
        <v>11058.5</v>
      </c>
      <c r="D23" s="1">
        <v>10979.3</v>
      </c>
      <c r="E23" s="1">
        <v>11027.7</v>
      </c>
      <c r="F23" s="1">
        <v>253462573</v>
      </c>
      <c r="G23" s="1">
        <v>14459.69</v>
      </c>
      <c r="H23" s="3">
        <f>IF(ISERR(LN(Table21037[[#This Row],[Close]]/E22)),"-",LN(Table21037[[#This Row],[Close]]/E22))</f>
        <v>-1.9884639444954625E-3</v>
      </c>
    </row>
    <row r="24" spans="1:8" x14ac:dyDescent="0.3">
      <c r="A24" s="2">
        <v>43132</v>
      </c>
      <c r="B24" s="1">
        <v>11044.55</v>
      </c>
      <c r="C24" s="1">
        <v>11117.35</v>
      </c>
      <c r="D24" s="1">
        <v>10878.8</v>
      </c>
      <c r="E24" s="1">
        <v>11016.9</v>
      </c>
      <c r="F24" s="1">
        <v>315743486</v>
      </c>
      <c r="G24" s="1">
        <v>17719.400000000001</v>
      </c>
      <c r="H24" s="3">
        <f>IF(ISERR(LN(Table21037[[#This Row],[Close]]/E23)),"-",LN(Table21037[[#This Row],[Close]]/E23))</f>
        <v>-9.7983187393412951E-4</v>
      </c>
    </row>
    <row r="25" spans="1:8" x14ac:dyDescent="0.3">
      <c r="A25" s="2">
        <v>43133</v>
      </c>
      <c r="B25" s="1">
        <v>10938.2</v>
      </c>
      <c r="C25" s="1">
        <v>10954.95</v>
      </c>
      <c r="D25" s="1">
        <v>10736.1</v>
      </c>
      <c r="E25" s="1">
        <v>10760.6</v>
      </c>
      <c r="F25" s="1">
        <v>291431992</v>
      </c>
      <c r="G25" s="1">
        <v>16542.509999999998</v>
      </c>
      <c r="H25" s="3">
        <f>IF(ISERR(LN(Table21037[[#This Row],[Close]]/E24)),"-",LN(Table21037[[#This Row],[Close]]/E24))</f>
        <v>-2.3539142174773337E-2</v>
      </c>
    </row>
    <row r="26" spans="1:8" x14ac:dyDescent="0.3">
      <c r="A26" s="2">
        <v>43136</v>
      </c>
      <c r="B26" s="1">
        <v>10604.3</v>
      </c>
      <c r="C26" s="1">
        <v>10702.75</v>
      </c>
      <c r="D26" s="1">
        <v>10586.8</v>
      </c>
      <c r="E26" s="1">
        <v>10666.55</v>
      </c>
      <c r="F26" s="1">
        <v>247479157</v>
      </c>
      <c r="G26" s="1">
        <v>13980.63</v>
      </c>
      <c r="H26" s="3">
        <f>IF(ISERR(LN(Table21037[[#This Row],[Close]]/E25)),"-",LN(Table21037[[#This Row],[Close]]/E25))</f>
        <v>-8.7786386889738433E-3</v>
      </c>
    </row>
    <row r="27" spans="1:8" x14ac:dyDescent="0.3">
      <c r="A27" s="2">
        <v>43137</v>
      </c>
      <c r="B27" s="1">
        <v>10295.15</v>
      </c>
      <c r="C27" s="1">
        <v>10594.15</v>
      </c>
      <c r="D27" s="1">
        <v>10276.299999999999</v>
      </c>
      <c r="E27" s="1">
        <v>10498.25</v>
      </c>
      <c r="F27" s="1">
        <v>274656443</v>
      </c>
      <c r="G27" s="1">
        <v>15606.34</v>
      </c>
      <c r="H27" s="3">
        <f>IF(ISERR(LN(Table21037[[#This Row],[Close]]/E26)),"-",LN(Table21037[[#This Row],[Close]]/E26))</f>
        <v>-1.5904099965423114E-2</v>
      </c>
    </row>
    <row r="28" spans="1:8" x14ac:dyDescent="0.3">
      <c r="A28" s="2">
        <v>43138</v>
      </c>
      <c r="B28" s="1">
        <v>10607.2</v>
      </c>
      <c r="C28" s="1">
        <v>10614</v>
      </c>
      <c r="D28" s="1">
        <v>10446.4</v>
      </c>
      <c r="E28" s="1">
        <v>10476.700000000001</v>
      </c>
      <c r="F28" s="1">
        <v>258095424</v>
      </c>
      <c r="G28" s="1">
        <v>13971.66</v>
      </c>
      <c r="H28" s="3">
        <f>IF(ISERR(LN(Table21037[[#This Row],[Close]]/E27)),"-",LN(Table21037[[#This Row],[Close]]/E27))</f>
        <v>-2.0548327965133673E-3</v>
      </c>
    </row>
    <row r="29" spans="1:8" x14ac:dyDescent="0.3">
      <c r="A29" s="2">
        <v>43139</v>
      </c>
      <c r="B29" s="1">
        <v>10518.5</v>
      </c>
      <c r="C29" s="1">
        <v>10637.8</v>
      </c>
      <c r="D29" s="1">
        <v>10479.549999999999</v>
      </c>
      <c r="E29" s="1">
        <v>10576.85</v>
      </c>
      <c r="F29" s="1">
        <v>239407938</v>
      </c>
      <c r="G29" s="1">
        <v>12569.23</v>
      </c>
      <c r="H29" s="3">
        <f>IF(ISERR(LN(Table21037[[#This Row],[Close]]/E28)),"-",LN(Table21037[[#This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IF(ISERR(LN(Table21037[[#This Row],[Close]]/E29)),"-",LN(Table21037[[#This Row],[Close]]/E29))</f>
        <v>-1.1592100061916256E-2</v>
      </c>
    </row>
    <row r="31" spans="1:8" x14ac:dyDescent="0.3">
      <c r="A31" s="2">
        <v>43143</v>
      </c>
      <c r="B31" s="1">
        <v>10518.2</v>
      </c>
      <c r="C31" s="1">
        <v>10555.5</v>
      </c>
      <c r="D31" s="1">
        <v>10485.4</v>
      </c>
      <c r="E31" s="1">
        <v>10539.75</v>
      </c>
      <c r="F31" s="1">
        <v>224114801</v>
      </c>
      <c r="G31" s="1">
        <v>11133.78</v>
      </c>
      <c r="H31" s="3">
        <f>IF(ISERR(LN(Table21037[[#This Row],[Close]]/E30)),"-",LN(Table21037[[#This Row],[Close]]/E30))</f>
        <v>8.0782731984308572E-3</v>
      </c>
    </row>
    <row r="32" spans="1:8" x14ac:dyDescent="0.3">
      <c r="A32" s="2">
        <v>43145</v>
      </c>
      <c r="B32" s="1">
        <v>10585.75</v>
      </c>
      <c r="C32" s="1">
        <v>10590.55</v>
      </c>
      <c r="D32" s="1">
        <v>10456.65</v>
      </c>
      <c r="E32" s="1">
        <v>10500.9</v>
      </c>
      <c r="F32" s="1">
        <v>236329440</v>
      </c>
      <c r="G32" s="1">
        <v>12188.94</v>
      </c>
      <c r="H32" s="3">
        <f>IF(ISERR(LN(Table21037[[#This Row],[Close]]/E31)),"-",LN(Table21037[[#This Row],[Close]]/E31))</f>
        <v>-3.6928558908946208E-3</v>
      </c>
    </row>
    <row r="33" spans="1:8" x14ac:dyDescent="0.3">
      <c r="A33" s="2">
        <v>43146</v>
      </c>
      <c r="B33" s="1">
        <v>10537.9</v>
      </c>
      <c r="C33" s="1">
        <v>10618.1</v>
      </c>
      <c r="D33" s="1">
        <v>10511.05</v>
      </c>
      <c r="E33" s="1">
        <v>10545.5</v>
      </c>
      <c r="F33" s="1">
        <v>217090245</v>
      </c>
      <c r="G33" s="1">
        <v>11035.38</v>
      </c>
      <c r="H33" s="3">
        <f>IF(ISERR(LN(Table21037[[#This Row],[Close]]/E32)),"-",LN(Table21037[[#This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IF(ISERR(LN(Table21037[[#This Row],[Close]]/E33)),"-",LN(Table21037[[#This Row],[Close]]/E33))</f>
        <v>-8.877178756436177E-3</v>
      </c>
    </row>
    <row r="35" spans="1:8" x14ac:dyDescent="0.3">
      <c r="A35" s="2">
        <v>43150</v>
      </c>
      <c r="B35" s="1">
        <v>10488.9</v>
      </c>
      <c r="C35" s="1">
        <v>10489.35</v>
      </c>
      <c r="D35" s="1">
        <v>10302.75</v>
      </c>
      <c r="E35" s="1">
        <v>10378.4</v>
      </c>
      <c r="F35" s="1">
        <v>193087737</v>
      </c>
      <c r="G35" s="1">
        <v>9871.36</v>
      </c>
      <c r="H35" s="3">
        <f>IF(ISERR(LN(Table21037[[#This Row],[Close]]/E34)),"-",LN(Table21037[[#This Row],[Close]]/E34))</f>
        <v>-7.0953266124304595E-3</v>
      </c>
    </row>
    <row r="36" spans="1:8" x14ac:dyDescent="0.3">
      <c r="A36" s="2">
        <v>43151</v>
      </c>
      <c r="B36" s="1">
        <v>10391</v>
      </c>
      <c r="C36" s="1">
        <v>10429.35</v>
      </c>
      <c r="D36" s="1">
        <v>10347.65</v>
      </c>
      <c r="E36" s="1">
        <v>10360.4</v>
      </c>
      <c r="F36" s="1">
        <v>193464871</v>
      </c>
      <c r="G36" s="1">
        <v>9619.9500000000007</v>
      </c>
      <c r="H36" s="3">
        <f>IF(ISERR(LN(Table21037[[#This Row],[Close]]/E35)),"-",LN(Table21037[[#This Row],[Close]]/E35))</f>
        <v>-1.7358771500669238E-3</v>
      </c>
    </row>
    <row r="37" spans="1:8" x14ac:dyDescent="0.3">
      <c r="A37" s="2">
        <v>43152</v>
      </c>
      <c r="B37" s="1">
        <v>10426</v>
      </c>
      <c r="C37" s="1">
        <v>10426.1</v>
      </c>
      <c r="D37" s="1">
        <v>10349.6</v>
      </c>
      <c r="E37" s="1">
        <v>10397.450000000001</v>
      </c>
      <c r="F37" s="1">
        <v>241331542</v>
      </c>
      <c r="G37" s="1">
        <v>12996.36</v>
      </c>
      <c r="H37" s="3">
        <f>IF(ISERR(LN(Table21037[[#This Row],[Close]]/E36)),"-",LN(Table21037[[#This Row],[Close]]/E36))</f>
        <v>3.569737650487671E-3</v>
      </c>
    </row>
    <row r="38" spans="1:8" x14ac:dyDescent="0.3">
      <c r="A38" s="2">
        <v>43153</v>
      </c>
      <c r="B38" s="1">
        <v>10354.35</v>
      </c>
      <c r="C38" s="1">
        <v>10397.549999999999</v>
      </c>
      <c r="D38" s="1">
        <v>10340.65</v>
      </c>
      <c r="E38" s="1">
        <v>10382.700000000001</v>
      </c>
      <c r="F38" s="1">
        <v>323259078</v>
      </c>
      <c r="G38" s="1">
        <v>17711.46</v>
      </c>
      <c r="H38" s="3">
        <f>IF(ISERR(LN(Table21037[[#This Row],[Close]]/E37)),"-",LN(Table21037[[#This Row],[Close]]/E37))</f>
        <v>-1.4196242546064732E-3</v>
      </c>
    </row>
    <row r="39" spans="1:8" x14ac:dyDescent="0.3">
      <c r="A39" s="2">
        <v>43154</v>
      </c>
      <c r="B39" s="1">
        <v>10408.1</v>
      </c>
      <c r="C39" s="1">
        <v>10499.1</v>
      </c>
      <c r="D39" s="1">
        <v>10396.65</v>
      </c>
      <c r="E39" s="1">
        <v>10491.05</v>
      </c>
      <c r="F39" s="1">
        <v>217134363</v>
      </c>
      <c r="G39" s="1">
        <v>12704.32</v>
      </c>
      <c r="H39" s="3">
        <f>IF(ISERR(LN(Table21037[[#This Row],[Close]]/E38)),"-",LN(Table21037[[#This Row],[Close]]/E38))</f>
        <v>1.0381553207407197E-2</v>
      </c>
    </row>
    <row r="40" spans="1:8" x14ac:dyDescent="0.3">
      <c r="A40" s="2">
        <v>43157</v>
      </c>
      <c r="B40" s="1">
        <v>10526.55</v>
      </c>
      <c r="C40" s="1">
        <v>10592.95</v>
      </c>
      <c r="D40" s="1">
        <v>10520.2</v>
      </c>
      <c r="E40" s="1">
        <v>10582.6</v>
      </c>
      <c r="F40" s="1">
        <v>177238616</v>
      </c>
      <c r="G40" s="1">
        <v>10274.89</v>
      </c>
      <c r="H40" s="3">
        <f>IF(ISERR(LN(Table21037[[#This Row],[Close]]/E39)),"-",LN(Table21037[[#This Row],[Close]]/E39))</f>
        <v>8.6886302033653117E-3</v>
      </c>
    </row>
    <row r="41" spans="1:8" x14ac:dyDescent="0.3">
      <c r="A41" s="2">
        <v>43158</v>
      </c>
      <c r="B41" s="1">
        <v>10615.2</v>
      </c>
      <c r="C41" s="1">
        <v>10631.65</v>
      </c>
      <c r="D41" s="1">
        <v>10537.25</v>
      </c>
      <c r="E41" s="1">
        <v>10554.3</v>
      </c>
      <c r="F41" s="1">
        <v>193250158</v>
      </c>
      <c r="G41" s="1">
        <v>10276.42</v>
      </c>
      <c r="H41" s="3">
        <f>IF(ISERR(LN(Table21037[[#This Row],[Close]]/E40)),"-",LN(Table21037[[#This Row],[Close]]/E40))</f>
        <v>-2.677783110151532E-3</v>
      </c>
    </row>
    <row r="42" spans="1:8" x14ac:dyDescent="0.3">
      <c r="A42" s="2">
        <v>43159</v>
      </c>
      <c r="B42" s="1">
        <v>10488.95</v>
      </c>
      <c r="C42" s="1">
        <v>10535.5</v>
      </c>
      <c r="D42" s="1">
        <v>10461.549999999999</v>
      </c>
      <c r="E42" s="1">
        <v>10492.85</v>
      </c>
      <c r="F42" s="1">
        <v>294794221</v>
      </c>
      <c r="G42" s="1">
        <v>16299.11</v>
      </c>
      <c r="H42" s="3">
        <f>IF(ISERR(LN(Table21037[[#This Row],[Close]]/E41)),"-",LN(Table21037[[#This Row],[Close]]/E41))</f>
        <v>-5.8392869919537968E-3</v>
      </c>
    </row>
    <row r="43" spans="1:8" x14ac:dyDescent="0.3">
      <c r="A43" s="2">
        <v>43160</v>
      </c>
      <c r="B43" s="1">
        <v>10479.950000000001</v>
      </c>
      <c r="C43" s="1">
        <v>10525.5</v>
      </c>
      <c r="D43" s="1">
        <v>10447.15</v>
      </c>
      <c r="E43" s="1">
        <v>10458.35</v>
      </c>
      <c r="F43" s="1">
        <v>181378504</v>
      </c>
      <c r="G43" s="1">
        <v>10179.48</v>
      </c>
      <c r="H43" s="3">
        <f>IF(ISERR(LN(Table21037[[#This Row],[Close]]/E42)),"-",LN(Table21037[[#This Row],[Close]]/E42))</f>
        <v>-3.2933704210808511E-3</v>
      </c>
    </row>
    <row r="44" spans="1:8" x14ac:dyDescent="0.3">
      <c r="A44" s="2">
        <v>43164</v>
      </c>
      <c r="B44" s="1">
        <v>10428.299999999999</v>
      </c>
      <c r="C44" s="1">
        <v>10428.700000000001</v>
      </c>
      <c r="D44" s="1">
        <v>10323.9</v>
      </c>
      <c r="E44" s="1">
        <v>10358.85</v>
      </c>
      <c r="F44" s="1">
        <v>199975720</v>
      </c>
      <c r="G44" s="1">
        <v>10673.92</v>
      </c>
      <c r="H44" s="3">
        <f>IF(ISERR(LN(Table21037[[#This Row],[Close]]/E43)),"-",LN(Table21037[[#This Row],[Close]]/E43))</f>
        <v>-9.559475599117866E-3</v>
      </c>
    </row>
    <row r="45" spans="1:8" x14ac:dyDescent="0.3">
      <c r="A45" s="2">
        <v>43165</v>
      </c>
      <c r="B45" s="1">
        <v>10420.5</v>
      </c>
      <c r="C45" s="1">
        <v>10441.35</v>
      </c>
      <c r="D45" s="1">
        <v>10215.9</v>
      </c>
      <c r="E45" s="1">
        <v>10249.25</v>
      </c>
      <c r="F45" s="1">
        <v>229782297</v>
      </c>
      <c r="G45" s="1">
        <v>12143.95</v>
      </c>
      <c r="H45" s="3">
        <f>IF(ISERR(LN(Table21037[[#This Row],[Close]]/E44)),"-",LN(Table21037[[#This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IF(ISERR(LN(Table21037[[#This Row],[Close]]/E45)),"-",LN(Table21037[[#This Row],[Close]]/E45))</f>
        <v>-9.3171191731129289E-3</v>
      </c>
    </row>
    <row r="47" spans="1:8" x14ac:dyDescent="0.3">
      <c r="A47" s="2">
        <v>43167</v>
      </c>
      <c r="B47" s="1">
        <v>10216.25</v>
      </c>
      <c r="C47" s="1">
        <v>10270.35</v>
      </c>
      <c r="D47" s="1">
        <v>10146.4</v>
      </c>
      <c r="E47" s="1">
        <v>10242.65</v>
      </c>
      <c r="F47" s="1">
        <v>233377712</v>
      </c>
      <c r="G47" s="1">
        <v>11479.51</v>
      </c>
      <c r="H47" s="3">
        <f>IF(ISERR(LN(Table21037[[#This Row],[Close]]/E46)),"-",LN(Table21037[[#This Row],[Close]]/E46))</f>
        <v>8.6729621912598857E-3</v>
      </c>
    </row>
    <row r="48" spans="1:8" x14ac:dyDescent="0.3">
      <c r="A48" s="2">
        <v>43168</v>
      </c>
      <c r="B48" s="1">
        <v>10271.299999999999</v>
      </c>
      <c r="C48" s="1">
        <v>10296.700000000001</v>
      </c>
      <c r="D48" s="1">
        <v>10211.9</v>
      </c>
      <c r="E48" s="1">
        <v>10226.85</v>
      </c>
      <c r="F48" s="1">
        <v>192333334</v>
      </c>
      <c r="G48" s="1">
        <v>9874.81</v>
      </c>
      <c r="H48" s="3">
        <f>IF(ISERR(LN(Table21037[[#This Row],[Close]]/E47)),"-",LN(Table21037[[#This Row],[Close]]/E47))</f>
        <v>-1.5437605352231351E-3</v>
      </c>
    </row>
    <row r="49" spans="1:8" x14ac:dyDescent="0.3">
      <c r="A49" s="2">
        <v>43171</v>
      </c>
      <c r="B49" s="1">
        <v>10301.6</v>
      </c>
      <c r="C49" s="1">
        <v>10433.65</v>
      </c>
      <c r="D49" s="1">
        <v>10295.450000000001</v>
      </c>
      <c r="E49" s="1">
        <v>10421.4</v>
      </c>
      <c r="F49" s="1">
        <v>223135459</v>
      </c>
      <c r="G49" s="1">
        <v>10968.95</v>
      </c>
      <c r="H49" s="3">
        <f>IF(ISERR(LN(Table21037[[#This Row],[Close]]/E48)),"-",LN(Table21037[[#This Row],[Close]]/E48))</f>
        <v>1.884476964735966E-2</v>
      </c>
    </row>
    <row r="50" spans="1:8" x14ac:dyDescent="0.3">
      <c r="A50" s="2">
        <v>43172</v>
      </c>
      <c r="B50" s="1">
        <v>10389.5</v>
      </c>
      <c r="C50" s="1">
        <v>10478.6</v>
      </c>
      <c r="D50" s="1">
        <v>10377.85</v>
      </c>
      <c r="E50" s="1">
        <v>10426.85</v>
      </c>
      <c r="F50" s="1">
        <v>274852794</v>
      </c>
      <c r="G50" s="1">
        <v>23965.25</v>
      </c>
      <c r="H50" s="3">
        <f>IF(ISERR(LN(Table21037[[#This Row],[Close]]/E49)),"-",LN(Table21037[[#This Row],[Close]]/E49))</f>
        <v>5.228256687392662E-4</v>
      </c>
    </row>
    <row r="51" spans="1:8" x14ac:dyDescent="0.3">
      <c r="A51" s="2">
        <v>43173</v>
      </c>
      <c r="B51" s="1">
        <v>10393.049999999999</v>
      </c>
      <c r="C51" s="1">
        <v>10420.35</v>
      </c>
      <c r="D51" s="1">
        <v>10336.299999999999</v>
      </c>
      <c r="E51" s="1">
        <v>10410.9</v>
      </c>
      <c r="F51" s="1">
        <v>186991169</v>
      </c>
      <c r="G51" s="1">
        <v>9564.68</v>
      </c>
      <c r="H51" s="3">
        <f>IF(ISERR(LN(Table21037[[#This Row],[Close]]/E50)),"-",LN(Table21037[[#This Row],[Close]]/E50))</f>
        <v>-1.5308757533812772E-3</v>
      </c>
    </row>
    <row r="52" spans="1:8" x14ac:dyDescent="0.3">
      <c r="A52" s="2">
        <v>43174</v>
      </c>
      <c r="B52" s="1">
        <v>10405.450000000001</v>
      </c>
      <c r="C52" s="1">
        <v>10420</v>
      </c>
      <c r="D52" s="1">
        <v>10346.200000000001</v>
      </c>
      <c r="E52" s="1">
        <v>10360.15</v>
      </c>
      <c r="F52" s="1">
        <v>179308593</v>
      </c>
      <c r="G52" s="1">
        <v>8588.01</v>
      </c>
      <c r="H52" s="3">
        <f>IF(ISERR(LN(Table21037[[#This Row],[Close]]/E51)),"-",LN(Table21037[[#This Row],[Close]]/E51))</f>
        <v>-4.8866187302434253E-3</v>
      </c>
    </row>
    <row r="53" spans="1:8" x14ac:dyDescent="0.3">
      <c r="A53" s="2">
        <v>43175</v>
      </c>
      <c r="B53" s="1">
        <v>10345.15</v>
      </c>
      <c r="C53" s="1">
        <v>10346.299999999999</v>
      </c>
      <c r="D53" s="1">
        <v>10180.25</v>
      </c>
      <c r="E53" s="1">
        <v>10195.15</v>
      </c>
      <c r="F53" s="1">
        <v>338702439</v>
      </c>
      <c r="G53" s="1">
        <v>18811.97</v>
      </c>
      <c r="H53" s="3">
        <f>IF(ISERR(LN(Table21037[[#This Row],[Close]]/E52)),"-",LN(Table21037[[#This Row],[Close]]/E52))</f>
        <v>-1.6054598478163293E-2</v>
      </c>
    </row>
    <row r="54" spans="1:8" x14ac:dyDescent="0.3">
      <c r="A54" s="2">
        <v>43178</v>
      </c>
      <c r="B54" s="1">
        <v>10215.35</v>
      </c>
      <c r="C54" s="1">
        <v>10224.549999999999</v>
      </c>
      <c r="D54" s="1">
        <v>10075.299999999999</v>
      </c>
      <c r="E54" s="1">
        <v>10094.25</v>
      </c>
      <c r="F54" s="1">
        <v>216670033</v>
      </c>
      <c r="G54" s="1">
        <v>11111.43</v>
      </c>
      <c r="H54" s="3">
        <f>IF(ISERR(LN(Table21037[[#This Row],[Close]]/E53)),"-",LN(Table21037[[#This Row],[Close]]/E53))</f>
        <v>-9.9461622130384876E-3</v>
      </c>
    </row>
    <row r="55" spans="1:8" x14ac:dyDescent="0.3">
      <c r="A55" s="2">
        <v>43179</v>
      </c>
      <c r="B55" s="1">
        <v>10051.549999999999</v>
      </c>
      <c r="C55" s="1">
        <v>10155.65</v>
      </c>
      <c r="D55" s="1">
        <v>10049.1</v>
      </c>
      <c r="E55" s="1">
        <v>10124.35</v>
      </c>
      <c r="F55" s="1">
        <v>209327593</v>
      </c>
      <c r="G55" s="1">
        <v>10947.12</v>
      </c>
      <c r="H55" s="3">
        <f>IF(ISERR(LN(Table21037[[#This Row],[Close]]/E54)),"-",LN(Table21037[[#This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IF(ISERR(LN(Table21037[[#This Row],[Close]]/E55)),"-",LN(Table21037[[#This Row],[Close]]/E55))</f>
        <v>3.0473997429050059E-3</v>
      </c>
    </row>
    <row r="57" spans="1:8" x14ac:dyDescent="0.3">
      <c r="A57" s="2">
        <v>43181</v>
      </c>
      <c r="B57" s="1">
        <v>10167.5</v>
      </c>
      <c r="C57" s="1">
        <v>10207.85</v>
      </c>
      <c r="D57" s="1">
        <v>10105.4</v>
      </c>
      <c r="E57" s="1">
        <v>10114.75</v>
      </c>
      <c r="F57" s="1">
        <v>237632983</v>
      </c>
      <c r="G57" s="1">
        <v>11558.88</v>
      </c>
      <c r="H57" s="3">
        <f>IF(ISERR(LN(Table21037[[#This Row],[Close]]/E56)),"-",LN(Table21037[[#This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IF(ISERR(LN(Table21037[[#This Row],[Close]]/E57)),"-",LN(Table21037[[#This Row],[Close]]/E57))</f>
        <v>-1.1604680566535094E-2</v>
      </c>
    </row>
    <row r="59" spans="1:8" x14ac:dyDescent="0.3">
      <c r="A59" s="2">
        <v>43185</v>
      </c>
      <c r="B59" s="1">
        <v>9989.15</v>
      </c>
      <c r="C59" s="1">
        <v>10143.5</v>
      </c>
      <c r="D59" s="1">
        <v>9958.5499999999993</v>
      </c>
      <c r="E59" s="1">
        <v>10130.65</v>
      </c>
      <c r="F59" s="1">
        <v>270665332</v>
      </c>
      <c r="G59" s="1">
        <v>12695.47</v>
      </c>
      <c r="H59" s="3">
        <f>IF(ISERR(LN(Table21037[[#This Row],[Close]]/E58)),"-",LN(Table21037[[#This Row],[Close]]/E58))</f>
        <v>1.317540806700627E-2</v>
      </c>
    </row>
    <row r="60" spans="1:8" x14ac:dyDescent="0.3">
      <c r="A60" s="2">
        <v>43186</v>
      </c>
      <c r="B60" s="1">
        <v>10188</v>
      </c>
      <c r="C60" s="1">
        <v>10207.9</v>
      </c>
      <c r="D60" s="1">
        <v>10139.65</v>
      </c>
      <c r="E60" s="1">
        <v>10184.15</v>
      </c>
      <c r="F60" s="1">
        <v>232713976</v>
      </c>
      <c r="G60" s="1">
        <v>11175.79</v>
      </c>
      <c r="H60" s="3">
        <f>IF(ISERR(LN(Table21037[[#This Row],[Close]]/E59)),"-",LN(Table21037[[#This Row],[Close]]/E59))</f>
        <v>5.2671080872007661E-3</v>
      </c>
    </row>
    <row r="61" spans="1:8" x14ac:dyDescent="0.3">
      <c r="A61" s="2">
        <v>43187</v>
      </c>
      <c r="B61" s="1">
        <v>10143.6</v>
      </c>
      <c r="C61" s="1">
        <v>10158.35</v>
      </c>
      <c r="D61" s="1">
        <v>10096.9</v>
      </c>
      <c r="E61" s="1">
        <v>10113.700000000001</v>
      </c>
      <c r="F61" s="1">
        <v>354977198</v>
      </c>
      <c r="G61" s="1">
        <v>18807.48</v>
      </c>
      <c r="H61" s="3">
        <f>IF(ISERR(LN(Table21037[[#This Row],[Close]]/E60)),"-",LN(Table21037[[#This Row],[Close]]/E60))</f>
        <v>-6.9416497702654151E-3</v>
      </c>
    </row>
    <row r="62" spans="1:8" x14ac:dyDescent="0.3">
      <c r="A62" s="2">
        <v>43192</v>
      </c>
      <c r="B62" s="1">
        <v>10151.65</v>
      </c>
      <c r="C62" s="1">
        <v>10220.1</v>
      </c>
      <c r="D62" s="1">
        <v>10127.75</v>
      </c>
      <c r="E62" s="1">
        <v>10211.799999999999</v>
      </c>
      <c r="F62" s="1">
        <v>223135459</v>
      </c>
      <c r="G62" s="1">
        <v>10968.95</v>
      </c>
      <c r="H62" s="3">
        <f>IF(ISERR(LN(Table21037[[#This Row],[Close]]/E61)),"-",LN(Table21037[[#This Row],[Close]]/E61))</f>
        <v>9.6529740222437918E-3</v>
      </c>
    </row>
    <row r="63" spans="1:8" x14ac:dyDescent="0.3">
      <c r="A63" s="2">
        <v>43193</v>
      </c>
      <c r="B63" s="1">
        <v>10186.85</v>
      </c>
      <c r="C63" s="1">
        <v>10255.35</v>
      </c>
      <c r="D63" s="1">
        <v>10171.049999999999</v>
      </c>
      <c r="E63" s="1">
        <v>10245</v>
      </c>
      <c r="F63" s="1">
        <v>211652029</v>
      </c>
      <c r="G63" s="1">
        <v>10167.120000000001</v>
      </c>
      <c r="H63" s="3">
        <f>IF(ISERR(LN(Table21037[[#This Row],[Close]]/E62)),"-",LN(Table21037[[#This Row],[Close]]/E62))</f>
        <v>3.2458673056040936E-3</v>
      </c>
    </row>
    <row r="64" spans="1:8" x14ac:dyDescent="0.3">
      <c r="A64" s="2">
        <v>43194</v>
      </c>
      <c r="B64" s="1">
        <v>10274.6</v>
      </c>
      <c r="C64" s="1">
        <v>10279.85</v>
      </c>
      <c r="D64" s="1">
        <v>10111.299999999999</v>
      </c>
      <c r="E64" s="1">
        <v>10128.4</v>
      </c>
      <c r="F64" s="1">
        <v>238182921</v>
      </c>
      <c r="G64" s="1">
        <v>11861.79</v>
      </c>
      <c r="H64" s="3">
        <f>IF(ISERR(LN(Table21037[[#This Row],[Close]]/E63)),"-",LN(Table21037[[#This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IF(ISERR(LN(Table21037[[#This Row],[Close]]/E64)),"-",LN(Table21037[[#This Row],[Close]]/E64))</f>
        <v>1.9239307493896241E-2</v>
      </c>
    </row>
    <row r="66" spans="1:8" x14ac:dyDescent="0.3">
      <c r="A66" s="2">
        <v>43196</v>
      </c>
      <c r="B66" s="1">
        <v>10322.75</v>
      </c>
      <c r="C66" s="1">
        <v>10350.450000000001</v>
      </c>
      <c r="D66" s="1">
        <v>10290.85</v>
      </c>
      <c r="E66" s="1">
        <v>10331.6</v>
      </c>
      <c r="F66" s="1">
        <v>206355691</v>
      </c>
      <c r="G66" s="1">
        <v>10131.74</v>
      </c>
      <c r="H66" s="3">
        <f>IF(ISERR(LN(Table21037[[#This Row],[Close]]/E65)),"-",LN(Table21037[[#This Row],[Close]]/E65))</f>
        <v>6.2449322469616732E-4</v>
      </c>
    </row>
    <row r="67" spans="1:8" x14ac:dyDescent="0.3">
      <c r="A67" s="2">
        <v>43199</v>
      </c>
      <c r="B67" s="1">
        <v>10333.700000000001</v>
      </c>
      <c r="C67" s="1">
        <v>10397.700000000001</v>
      </c>
      <c r="D67" s="1">
        <v>10328.5</v>
      </c>
      <c r="E67" s="1">
        <v>10379.35</v>
      </c>
      <c r="F67" s="1">
        <v>228512954</v>
      </c>
      <c r="G67" s="1">
        <v>10714.13</v>
      </c>
      <c r="H67" s="3">
        <f>IF(ISERR(LN(Table21037[[#This Row],[Close]]/E66)),"-",LN(Table21037[[#This Row],[Close]]/E66))</f>
        <v>4.6110955418090394E-3</v>
      </c>
    </row>
    <row r="68" spans="1:8" x14ac:dyDescent="0.3">
      <c r="A68" s="2">
        <v>43200</v>
      </c>
      <c r="B68" s="1">
        <v>10412.9</v>
      </c>
      <c r="C68" s="1">
        <v>10424.85</v>
      </c>
      <c r="D68" s="1">
        <v>10381.5</v>
      </c>
      <c r="E68" s="1">
        <v>10402.25</v>
      </c>
      <c r="F68" s="1">
        <v>259523888</v>
      </c>
      <c r="G68" s="1">
        <v>11905.12</v>
      </c>
      <c r="H68" s="3">
        <f>IF(ISERR(LN(Table21037[[#This Row],[Close]]/E67)),"-",LN(Table21037[[#This Row],[Close]]/E67))</f>
        <v>2.2038735486090344E-3</v>
      </c>
    </row>
    <row r="69" spans="1:8" x14ac:dyDescent="0.3">
      <c r="A69" s="2">
        <v>43201</v>
      </c>
      <c r="B69" s="1">
        <v>10428.15</v>
      </c>
      <c r="C69" s="1">
        <v>10428.15</v>
      </c>
      <c r="D69" s="1">
        <v>10355.6</v>
      </c>
      <c r="E69" s="1">
        <v>10417.15</v>
      </c>
      <c r="F69" s="1">
        <v>258077363</v>
      </c>
      <c r="G69" s="1">
        <v>11790.58</v>
      </c>
      <c r="H69" s="3">
        <f>IF(ISERR(LN(Table21037[[#This Row],[Close]]/E68)),"-",LN(Table21037[[#This Row],[Close]]/E68))</f>
        <v>1.4313575361352732E-3</v>
      </c>
    </row>
    <row r="70" spans="1:8" x14ac:dyDescent="0.3">
      <c r="A70" s="2">
        <v>43202</v>
      </c>
      <c r="B70" s="1">
        <v>10410.65</v>
      </c>
      <c r="C70" s="1">
        <v>10469.9</v>
      </c>
      <c r="D70" s="1">
        <v>10395.25</v>
      </c>
      <c r="E70" s="1">
        <v>10458.65</v>
      </c>
      <c r="F70" s="1">
        <v>246027888</v>
      </c>
      <c r="G70" s="1">
        <v>12249.66</v>
      </c>
      <c r="H70" s="3">
        <f>IF(ISERR(LN(Table21037[[#This Row],[Close]]/E69)),"-",LN(Table21037[[#This Row],[Close]]/E69))</f>
        <v>3.9759007720501531E-3</v>
      </c>
    </row>
    <row r="71" spans="1:8" x14ac:dyDescent="0.3">
      <c r="A71" s="2">
        <v>43203</v>
      </c>
      <c r="B71" s="1">
        <v>10495.3</v>
      </c>
      <c r="C71" s="1">
        <v>10519.9</v>
      </c>
      <c r="D71" s="1">
        <v>10451.450000000001</v>
      </c>
      <c r="E71" s="1">
        <v>10480.6</v>
      </c>
      <c r="F71" s="1">
        <v>219724716</v>
      </c>
      <c r="G71" s="1">
        <v>12354.55</v>
      </c>
      <c r="H71" s="3">
        <f>IF(ISERR(LN(Table21037[[#This Row],[Close]]/E70)),"-",LN(Table21037[[#This Row],[Close]]/E70))</f>
        <v>2.0965419525609827E-3</v>
      </c>
    </row>
    <row r="72" spans="1:8" x14ac:dyDescent="0.3">
      <c r="A72" s="2">
        <v>43206</v>
      </c>
      <c r="B72" s="1">
        <v>10398.299999999999</v>
      </c>
      <c r="C72" s="1">
        <v>10540.15</v>
      </c>
      <c r="D72" s="1">
        <v>10396.35</v>
      </c>
      <c r="E72" s="1">
        <v>10528.35</v>
      </c>
      <c r="F72" s="1">
        <v>200950876</v>
      </c>
      <c r="G72" s="1">
        <v>11242.05</v>
      </c>
      <c r="H72" s="3">
        <f>IF(ISERR(LN(Table21037[[#This Row],[Close]]/E71)),"-",LN(Table21037[[#This Row],[Close]]/E71))</f>
        <v>4.5456895487553045E-3</v>
      </c>
    </row>
    <row r="73" spans="1:8" x14ac:dyDescent="0.3">
      <c r="A73" s="2">
        <v>43207</v>
      </c>
      <c r="B73" s="1">
        <v>10557.3</v>
      </c>
      <c r="C73" s="1">
        <v>10560.45</v>
      </c>
      <c r="D73" s="1">
        <v>10495.65</v>
      </c>
      <c r="E73" s="1">
        <v>10548.7</v>
      </c>
      <c r="F73" s="1">
        <v>212449535</v>
      </c>
      <c r="G73" s="1">
        <v>10501.71</v>
      </c>
      <c r="H73" s="3">
        <f>IF(ISERR(LN(Table21037[[#This Row],[Close]]/E72)),"-",LN(Table21037[[#This Row],[Close]]/E72))</f>
        <v>1.9310108694935376E-3</v>
      </c>
    </row>
    <row r="74" spans="1:8" x14ac:dyDescent="0.3">
      <c r="A74" s="2">
        <v>43208</v>
      </c>
      <c r="B74" s="1">
        <v>10578.9</v>
      </c>
      <c r="C74" s="1">
        <v>10594.2</v>
      </c>
      <c r="D74" s="1">
        <v>10509.7</v>
      </c>
      <c r="E74" s="1">
        <v>10526.2</v>
      </c>
      <c r="F74" s="1">
        <v>211823044</v>
      </c>
      <c r="G74" s="1">
        <v>9888.65</v>
      </c>
      <c r="H74" s="3">
        <f>IF(ISERR(LN(Table21037[[#This Row],[Close]]/E73)),"-",LN(Table21037[[#This Row],[Close]]/E73))</f>
        <v>-2.1352422596178809E-3</v>
      </c>
    </row>
    <row r="75" spans="1:8" x14ac:dyDescent="0.3">
      <c r="A75" s="2">
        <v>43209</v>
      </c>
      <c r="B75" s="1">
        <v>10563.65</v>
      </c>
      <c r="C75" s="1">
        <v>10572.2</v>
      </c>
      <c r="D75" s="1">
        <v>10546.2</v>
      </c>
      <c r="E75" s="1">
        <v>10565.3</v>
      </c>
      <c r="F75" s="1">
        <v>270740891</v>
      </c>
      <c r="G75" s="1">
        <v>12559.11</v>
      </c>
      <c r="H75" s="3">
        <f>IF(ISERR(LN(Table21037[[#This Row],[Close]]/E74)),"-",LN(Table21037[[#This Row],[Close]]/E74))</f>
        <v>3.7076589897762787E-3</v>
      </c>
    </row>
    <row r="76" spans="1:8" x14ac:dyDescent="0.3">
      <c r="A76" s="2">
        <v>43210</v>
      </c>
      <c r="B76" s="1">
        <v>10560.35</v>
      </c>
      <c r="C76" s="1">
        <v>10582.35</v>
      </c>
      <c r="D76" s="1">
        <v>10527.45</v>
      </c>
      <c r="E76" s="1">
        <v>10564.05</v>
      </c>
      <c r="F76" s="1">
        <v>252227268</v>
      </c>
      <c r="G76" s="1">
        <v>15372.66</v>
      </c>
      <c r="H76" s="3">
        <f>IF(ISERR(LN(Table21037[[#This Row],[Close]]/E75)),"-",LN(Table21037[[#This Row],[Close]]/E75))</f>
        <v>-1.1831883152662677E-4</v>
      </c>
    </row>
    <row r="77" spans="1:8" x14ac:dyDescent="0.3">
      <c r="A77" s="2">
        <v>43213</v>
      </c>
      <c r="B77" s="1">
        <v>10592.8</v>
      </c>
      <c r="C77" s="1">
        <v>10638.35</v>
      </c>
      <c r="D77" s="1">
        <v>10514.95</v>
      </c>
      <c r="E77" s="1">
        <v>10584.7</v>
      </c>
      <c r="F77" s="1">
        <v>200203196</v>
      </c>
      <c r="G77" s="1">
        <v>13642.67</v>
      </c>
      <c r="H77" s="3">
        <f>IF(ISERR(LN(Table21037[[#This Row],[Close]]/E76)),"-",LN(Table21037[[#This Row],[Close]]/E76))</f>
        <v>1.9528347124542745E-3</v>
      </c>
    </row>
    <row r="78" spans="1:8" x14ac:dyDescent="0.3">
      <c r="A78" s="2">
        <v>43214</v>
      </c>
      <c r="B78" s="1">
        <v>10578.1</v>
      </c>
      <c r="C78" s="1">
        <v>10636.8</v>
      </c>
      <c r="D78" s="1">
        <v>10569</v>
      </c>
      <c r="E78" s="1">
        <v>10614.35</v>
      </c>
      <c r="F78" s="1">
        <v>225972673</v>
      </c>
      <c r="G78" s="1">
        <v>12281.53</v>
      </c>
      <c r="H78" s="3">
        <f>IF(ISERR(LN(Table21037[[#This Row],[Close]]/E77)),"-",LN(Table21037[[#This Row],[Close]]/E77))</f>
        <v>2.7972969858506736E-3</v>
      </c>
    </row>
    <row r="79" spans="1:8" x14ac:dyDescent="0.3">
      <c r="A79" s="2">
        <v>43215</v>
      </c>
      <c r="B79" s="1">
        <v>10612.4</v>
      </c>
      <c r="C79" s="1">
        <v>10612.6</v>
      </c>
      <c r="D79" s="1">
        <v>10536.45</v>
      </c>
      <c r="E79" s="1">
        <v>10570.55</v>
      </c>
      <c r="F79" s="1">
        <v>195129613</v>
      </c>
      <c r="G79" s="1">
        <v>11125.11</v>
      </c>
      <c r="H79" s="3">
        <f>IF(ISERR(LN(Table21037[[#This Row],[Close]]/E78)),"-",LN(Table21037[[#This Row],[Close]]/E78))</f>
        <v>-4.1350265905722629E-3</v>
      </c>
    </row>
    <row r="80" spans="1:8" x14ac:dyDescent="0.3">
      <c r="A80" s="2">
        <v>43216</v>
      </c>
      <c r="B80" s="1">
        <v>10586.5</v>
      </c>
      <c r="C80" s="1">
        <v>10628.4</v>
      </c>
      <c r="D80" s="1">
        <v>10559.65</v>
      </c>
      <c r="E80" s="1">
        <v>10617.8</v>
      </c>
      <c r="F80" s="1">
        <v>345536167</v>
      </c>
      <c r="G80" s="1">
        <v>19200.41</v>
      </c>
      <c r="H80" s="3">
        <f>IF(ISERR(LN(Table21037[[#This Row],[Close]]/E79)),"-",LN(Table21037[[#This Row],[Close]]/E79))</f>
        <v>4.4600054580314101E-3</v>
      </c>
    </row>
    <row r="81" spans="1:8" x14ac:dyDescent="0.3">
      <c r="A81" s="2">
        <v>43217</v>
      </c>
      <c r="B81" s="1">
        <v>10651.65</v>
      </c>
      <c r="C81" s="1">
        <v>10719.8</v>
      </c>
      <c r="D81" s="1">
        <v>10647.55</v>
      </c>
      <c r="E81" s="1">
        <v>10692.3</v>
      </c>
      <c r="F81" s="1">
        <v>306671172</v>
      </c>
      <c r="G81" s="1">
        <v>16886.89</v>
      </c>
      <c r="H81" s="3">
        <f>IF(ISERR(LN(Table21037[[#This Row],[Close]]/E80)),"-",LN(Table21037[[#This Row],[Close]]/E80))</f>
        <v>6.9920181993261129E-3</v>
      </c>
    </row>
    <row r="82" spans="1:8" x14ac:dyDescent="0.3">
      <c r="A82" s="2">
        <v>43220</v>
      </c>
      <c r="B82" s="1">
        <v>10705.75</v>
      </c>
      <c r="C82" s="1">
        <v>10759</v>
      </c>
      <c r="D82" s="1">
        <v>10704.6</v>
      </c>
      <c r="E82" s="1">
        <v>10739.35</v>
      </c>
      <c r="F82" s="1">
        <v>179163468</v>
      </c>
      <c r="G82" s="1">
        <v>10412.57</v>
      </c>
      <c r="H82" s="3">
        <f>IF(ISERR(LN(Table21037[[#This Row],[Close]]/E81)),"-",LN(Table21037[[#This Row],[Close]]/E81))</f>
        <v>4.3907095895181257E-3</v>
      </c>
    </row>
    <row r="83" spans="1:8" x14ac:dyDescent="0.3">
      <c r="A83" s="2">
        <v>43222</v>
      </c>
      <c r="B83" s="1">
        <v>10783.85</v>
      </c>
      <c r="C83" s="1">
        <v>10784.65</v>
      </c>
      <c r="D83" s="1">
        <v>10689.8</v>
      </c>
      <c r="E83" s="1">
        <v>10718.05</v>
      </c>
      <c r="F83" s="1">
        <v>236757172</v>
      </c>
      <c r="G83" s="1">
        <v>14820.58</v>
      </c>
      <c r="H83" s="3">
        <f>IF(ISERR(LN(Table21037[[#This Row],[Close]]/E82)),"-",LN(Table21037[[#This Row],[Close]]/E82))</f>
        <v>-1.9853297227271902E-3</v>
      </c>
    </row>
    <row r="84" spans="1:8" x14ac:dyDescent="0.3">
      <c r="A84" s="2">
        <v>43223</v>
      </c>
      <c r="B84" s="1">
        <v>10720.15</v>
      </c>
      <c r="C84" s="1">
        <v>10720.6</v>
      </c>
      <c r="D84" s="1">
        <v>10647.45</v>
      </c>
      <c r="E84" s="1">
        <v>10679.65</v>
      </c>
      <c r="F84" s="1">
        <v>190869804</v>
      </c>
      <c r="G84" s="1">
        <v>11018.21</v>
      </c>
      <c r="H84" s="3">
        <f>IF(ISERR(LN(Table21037[[#This Row],[Close]]/E83)),"-",LN(Table21037[[#This Row],[Close]]/E83))</f>
        <v>-3.5891746517569662E-3</v>
      </c>
    </row>
    <row r="85" spans="1:8" x14ac:dyDescent="0.3">
      <c r="A85" s="2">
        <v>43224</v>
      </c>
      <c r="B85" s="1">
        <v>10700.45</v>
      </c>
      <c r="C85" s="1">
        <v>10700.45</v>
      </c>
      <c r="D85" s="1">
        <v>10601.6</v>
      </c>
      <c r="E85" s="1">
        <v>10618.25</v>
      </c>
      <c r="F85" s="1">
        <v>192296041</v>
      </c>
      <c r="G85" s="1">
        <v>9721.56</v>
      </c>
      <c r="H85" s="3">
        <f>IF(ISERR(LN(Table21037[[#This Row],[Close]]/E84)),"-",LN(Table21037[[#This Row],[Close]]/E84))</f>
        <v>-5.7658426514528623E-3</v>
      </c>
    </row>
    <row r="86" spans="1:8" x14ac:dyDescent="0.3">
      <c r="A86" s="2">
        <v>43227</v>
      </c>
      <c r="B86" s="1">
        <v>10653.15</v>
      </c>
      <c r="C86" s="1">
        <v>10725.65</v>
      </c>
      <c r="D86" s="1">
        <v>10635.65</v>
      </c>
      <c r="E86" s="1">
        <v>10715.5</v>
      </c>
      <c r="F86" s="1">
        <v>173620240</v>
      </c>
      <c r="G86" s="1">
        <v>9239.44</v>
      </c>
      <c r="H86" s="3">
        <f>IF(ISERR(LN(Table21037[[#This Row],[Close]]/E85)),"-",LN(Table21037[[#This Row],[Close]]/E85))</f>
        <v>9.1170725845766357E-3</v>
      </c>
    </row>
    <row r="87" spans="1:8" x14ac:dyDescent="0.3">
      <c r="A87" s="2">
        <v>43228</v>
      </c>
      <c r="B87" s="1">
        <v>10757.9</v>
      </c>
      <c r="C87" s="1">
        <v>10758.55</v>
      </c>
      <c r="D87" s="1">
        <v>10689.4</v>
      </c>
      <c r="E87" s="1">
        <v>10717.8</v>
      </c>
      <c r="F87" s="1">
        <v>278118616</v>
      </c>
      <c r="G87" s="1">
        <v>12783.49</v>
      </c>
      <c r="H87" s="3">
        <f>IF(ISERR(LN(Table21037[[#This Row],[Close]]/E86)),"-",LN(Table21037[[#This Row],[Close]]/E86))</f>
        <v>2.1461930816327936E-4</v>
      </c>
    </row>
    <row r="88" spans="1:8" x14ac:dyDescent="0.3">
      <c r="A88" s="2">
        <v>43229</v>
      </c>
      <c r="B88" s="1">
        <v>10693.35</v>
      </c>
      <c r="C88" s="1">
        <v>10766.25</v>
      </c>
      <c r="D88" s="1">
        <v>10689.85</v>
      </c>
      <c r="E88" s="1">
        <v>10741.7</v>
      </c>
      <c r="F88" s="1">
        <v>222115640</v>
      </c>
      <c r="G88" s="1">
        <v>10390.92</v>
      </c>
      <c r="H88" s="3">
        <f>IF(ISERR(LN(Table21037[[#This Row],[Close]]/E87)),"-",LN(Table21037[[#This Row],[Close]]/E87))</f>
        <v>2.2274526323300824E-3</v>
      </c>
    </row>
    <row r="89" spans="1:8" x14ac:dyDescent="0.3">
      <c r="A89" s="2">
        <v>43230</v>
      </c>
      <c r="B89" s="1">
        <v>10779.65</v>
      </c>
      <c r="C89" s="1">
        <v>10785.55</v>
      </c>
      <c r="D89" s="1">
        <v>10705</v>
      </c>
      <c r="E89" s="1">
        <v>10716.55</v>
      </c>
      <c r="F89" s="1">
        <v>197988475</v>
      </c>
      <c r="G89" s="1">
        <v>10526.38</v>
      </c>
      <c r="H89" s="3">
        <f>IF(ISERR(LN(Table21037[[#This Row],[Close]]/E88)),"-",LN(Table21037[[#This Row],[Close]]/E88))</f>
        <v>-2.3440878464996416E-3</v>
      </c>
    </row>
    <row r="90" spans="1:8" x14ac:dyDescent="0.3">
      <c r="A90" s="2">
        <v>43231</v>
      </c>
      <c r="B90" s="1">
        <v>10741.95</v>
      </c>
      <c r="C90" s="1">
        <v>10812.05</v>
      </c>
      <c r="D90" s="1">
        <v>10724.45</v>
      </c>
      <c r="E90" s="1">
        <v>10806.5</v>
      </c>
      <c r="F90" s="1">
        <v>209392114</v>
      </c>
      <c r="G90" s="1">
        <v>10432.43</v>
      </c>
      <c r="H90" s="3">
        <f>IF(ISERR(LN(Table21037[[#This Row],[Close]]/E89)),"-",LN(Table21037[[#This Row],[Close]]/E89))</f>
        <v>8.3585294552487952E-3</v>
      </c>
    </row>
    <row r="91" spans="1:8" x14ac:dyDescent="0.3">
      <c r="A91" s="2">
        <v>43234</v>
      </c>
      <c r="B91" s="1">
        <v>10815.15</v>
      </c>
      <c r="C91" s="1">
        <v>10834.85</v>
      </c>
      <c r="D91" s="1">
        <v>10774.75</v>
      </c>
      <c r="E91" s="1">
        <v>10806.6</v>
      </c>
      <c r="F91" s="1">
        <v>176697512</v>
      </c>
      <c r="G91" s="1">
        <v>9075.44</v>
      </c>
      <c r="H91" s="3">
        <f>IF(ISERR(LN(Table21037[[#This Row],[Close]]/E90)),"-",LN(Table21037[[#This Row],[Close]]/E90))</f>
        <v>9.2536470936592816E-6</v>
      </c>
    </row>
    <row r="92" spans="1:8" x14ac:dyDescent="0.3">
      <c r="A92" s="2">
        <v>43235</v>
      </c>
      <c r="B92" s="1">
        <v>10812.6</v>
      </c>
      <c r="C92" s="1">
        <v>10929.2</v>
      </c>
      <c r="D92" s="1">
        <v>10781.4</v>
      </c>
      <c r="E92" s="1">
        <v>10801.85</v>
      </c>
      <c r="F92" s="1">
        <v>262202312</v>
      </c>
      <c r="G92" s="1">
        <v>13582.7</v>
      </c>
      <c r="H92" s="3">
        <f>IF(ISERR(LN(Table21037[[#This Row],[Close]]/E91)),"-",LN(Table21037[[#This Row],[Close]]/E91))</f>
        <v>-4.3964283199478618E-4</v>
      </c>
    </row>
    <row r="93" spans="1:8" x14ac:dyDescent="0.3">
      <c r="A93" s="2">
        <v>43236</v>
      </c>
      <c r="B93" s="1">
        <v>10751.95</v>
      </c>
      <c r="C93" s="1">
        <v>10790.45</v>
      </c>
      <c r="D93" s="1">
        <v>10699.7</v>
      </c>
      <c r="E93" s="1">
        <v>10741.1</v>
      </c>
      <c r="F93" s="1">
        <v>238221884</v>
      </c>
      <c r="G93" s="1">
        <v>11359.48</v>
      </c>
      <c r="H93" s="3">
        <f>IF(ISERR(LN(Table21037[[#This Row],[Close]]/E92)),"-",LN(Table21037[[#This Row],[Close]]/E92))</f>
        <v>-5.6399110642633577E-3</v>
      </c>
    </row>
    <row r="94" spans="1:8" x14ac:dyDescent="0.3">
      <c r="A94" s="2">
        <v>43237</v>
      </c>
      <c r="B94" s="1">
        <v>10775.6</v>
      </c>
      <c r="C94" s="1">
        <v>10777.25</v>
      </c>
      <c r="D94" s="1">
        <v>10664.5</v>
      </c>
      <c r="E94" s="1">
        <v>10682.7</v>
      </c>
      <c r="F94" s="1">
        <v>220738923</v>
      </c>
      <c r="G94" s="1">
        <v>12506.3</v>
      </c>
      <c r="H94" s="3">
        <f>IF(ISERR(LN(Table21037[[#This Row],[Close]]/E93)),"-",LN(Table21037[[#This Row],[Close]]/E93))</f>
        <v>-5.4518941226662544E-3</v>
      </c>
    </row>
    <row r="95" spans="1:8" x14ac:dyDescent="0.3">
      <c r="A95" s="2">
        <v>43238</v>
      </c>
      <c r="B95" s="1">
        <v>10671.85</v>
      </c>
      <c r="C95" s="1">
        <v>10674.95</v>
      </c>
      <c r="D95" s="1">
        <v>10589.1</v>
      </c>
      <c r="E95" s="1">
        <v>10596.4</v>
      </c>
      <c r="F95" s="1">
        <v>229908939</v>
      </c>
      <c r="G95" s="1">
        <v>13908.47</v>
      </c>
      <c r="H95" s="3">
        <f>IF(ISERR(LN(Table21037[[#This Row],[Close]]/E94)),"-",LN(Table21037[[#This Row],[Close]]/E94))</f>
        <v>-8.1112897783238019E-3</v>
      </c>
    </row>
    <row r="96" spans="1:8" x14ac:dyDescent="0.3">
      <c r="A96" s="2">
        <v>43241</v>
      </c>
      <c r="B96" s="1">
        <v>10616.7</v>
      </c>
      <c r="C96" s="1">
        <v>10621.7</v>
      </c>
      <c r="D96" s="1">
        <v>10505.8</v>
      </c>
      <c r="E96" s="1">
        <v>10516.7</v>
      </c>
      <c r="F96" s="1">
        <v>197294184</v>
      </c>
      <c r="G96" s="1">
        <v>11346.13</v>
      </c>
      <c r="H96" s="3">
        <f>IF(ISERR(LN(Table21037[[#This Row],[Close]]/E95)),"-",LN(Table21037[[#This Row],[Close]]/E95))</f>
        <v>-7.5498509054843163E-3</v>
      </c>
    </row>
    <row r="97" spans="1:8" x14ac:dyDescent="0.3">
      <c r="A97" s="2">
        <v>43242</v>
      </c>
      <c r="B97" s="1">
        <v>10518.45</v>
      </c>
      <c r="C97" s="1">
        <v>10558.6</v>
      </c>
      <c r="D97" s="1">
        <v>10490.55</v>
      </c>
      <c r="E97" s="1">
        <v>10536.7</v>
      </c>
      <c r="F97" s="1">
        <v>249236637</v>
      </c>
      <c r="G97" s="1">
        <v>12017.36</v>
      </c>
      <c r="H97" s="3">
        <f>IF(ISERR(LN(Table21037[[#This Row],[Close]]/E96)),"-",LN(Table21037[[#This Row],[Close]]/E96))</f>
        <v>1.8999312240523454E-3</v>
      </c>
    </row>
    <row r="98" spans="1:8" x14ac:dyDescent="0.3">
      <c r="A98" s="2">
        <v>43243</v>
      </c>
      <c r="B98" s="1">
        <v>10521.1</v>
      </c>
      <c r="C98" s="1">
        <v>10533.55</v>
      </c>
      <c r="D98" s="1">
        <v>10417.799999999999</v>
      </c>
      <c r="E98" s="1">
        <v>10430.35</v>
      </c>
      <c r="F98" s="1">
        <v>299919120</v>
      </c>
      <c r="G98" s="1">
        <v>13456.6</v>
      </c>
      <c r="H98" s="3">
        <f>IF(ISERR(LN(Table21037[[#This Row],[Close]]/E97)),"-",LN(Table21037[[#This Row],[Close]]/E97))</f>
        <v>-1.0144575613613642E-2</v>
      </c>
    </row>
    <row r="99" spans="1:8" x14ac:dyDescent="0.3">
      <c r="A99" s="2">
        <v>43244</v>
      </c>
      <c r="B99" s="1">
        <v>10464.85</v>
      </c>
      <c r="C99" s="1">
        <v>10535.15</v>
      </c>
      <c r="D99" s="1">
        <v>10419.799999999999</v>
      </c>
      <c r="E99" s="1">
        <v>10513.85</v>
      </c>
      <c r="F99" s="1">
        <v>306792497</v>
      </c>
      <c r="G99" s="1">
        <v>12914.16</v>
      </c>
      <c r="H99" s="3">
        <f>IF(ISERR(LN(Table21037[[#This Row],[Close]]/E98)),"-",LN(Table21037[[#This Row],[Close]]/E98))</f>
        <v>7.9736101068204873E-3</v>
      </c>
    </row>
    <row r="100" spans="1:8" x14ac:dyDescent="0.3">
      <c r="A100" s="2">
        <v>43245</v>
      </c>
      <c r="B100" s="1">
        <v>10533.05</v>
      </c>
      <c r="C100" s="1">
        <v>10628.05</v>
      </c>
      <c r="D100" s="1">
        <v>10524</v>
      </c>
      <c r="E100" s="1">
        <v>10605.15</v>
      </c>
      <c r="F100" s="1">
        <v>268914888</v>
      </c>
      <c r="G100" s="1">
        <v>12431.16</v>
      </c>
      <c r="H100" s="3">
        <f>IF(ISERR(LN(Table21037[[#This Row],[Close]]/E99)),"-",LN(Table21037[[#This Row],[Close]]/E99))</f>
        <v>8.6462965847299792E-3</v>
      </c>
    </row>
    <row r="101" spans="1:8" x14ac:dyDescent="0.3">
      <c r="A101" s="2">
        <v>43248</v>
      </c>
      <c r="B101" s="1">
        <v>10648.35</v>
      </c>
      <c r="C101" s="1">
        <v>10709.8</v>
      </c>
      <c r="D101" s="1">
        <v>10640.55</v>
      </c>
      <c r="E101" s="1">
        <v>10688.65</v>
      </c>
      <c r="F101" s="1">
        <v>239786001</v>
      </c>
      <c r="G101" s="1">
        <v>11764.35</v>
      </c>
      <c r="H101" s="3">
        <f>IF(ISERR(LN(Table21037[[#This Row],[Close]]/E100)),"-",LN(Table21037[[#This Row],[Close]]/E100))</f>
        <v>7.8426986251568815E-3</v>
      </c>
    </row>
    <row r="102" spans="1:8" x14ac:dyDescent="0.3">
      <c r="A102" s="2">
        <v>43249</v>
      </c>
      <c r="B102" s="1">
        <v>10689.4</v>
      </c>
      <c r="C102" s="1">
        <v>10717.25</v>
      </c>
      <c r="D102" s="1">
        <v>10616.1</v>
      </c>
      <c r="E102" s="1">
        <v>10633.3</v>
      </c>
      <c r="F102" s="1">
        <v>232761575</v>
      </c>
      <c r="G102" s="1">
        <v>11817.39</v>
      </c>
      <c r="H102" s="3">
        <f>IF(ISERR(LN(Table21037[[#This Row],[Close]]/E101)),"-",LN(Table21037[[#This Row],[Close]]/E101))</f>
        <v>-5.1918444918060431E-3</v>
      </c>
    </row>
    <row r="103" spans="1:8" x14ac:dyDescent="0.3">
      <c r="A103" s="2">
        <v>43250</v>
      </c>
      <c r="B103" s="1">
        <v>10579</v>
      </c>
      <c r="C103" s="1">
        <v>10648.7</v>
      </c>
      <c r="D103" s="1">
        <v>10558.45</v>
      </c>
      <c r="E103" s="1">
        <v>10614.35</v>
      </c>
      <c r="F103" s="1">
        <v>246124259</v>
      </c>
      <c r="G103" s="1">
        <v>12224.76</v>
      </c>
      <c r="H103" s="3">
        <f>IF(ISERR(LN(Table21037[[#This Row],[Close]]/E102)),"-",LN(Table21037[[#This Row],[Close]]/E102))</f>
        <v>-1.7837271438870593E-3</v>
      </c>
    </row>
    <row r="104" spans="1:8" x14ac:dyDescent="0.3">
      <c r="A104" s="2">
        <v>43251</v>
      </c>
      <c r="B104" s="1">
        <v>10670.1</v>
      </c>
      <c r="C104" s="1">
        <v>10763.8</v>
      </c>
      <c r="D104" s="1">
        <v>10620.4</v>
      </c>
      <c r="E104" s="1">
        <v>10736.15</v>
      </c>
      <c r="F104" s="1">
        <v>629198569</v>
      </c>
      <c r="G104" s="1">
        <v>29479.77</v>
      </c>
      <c r="H104" s="3">
        <f>IF(ISERR(LN(Table21037[[#This Row],[Close]]/E103)),"-",LN(Table21037[[#This Row],[Close]]/E103))</f>
        <v>1.1409692638126136E-2</v>
      </c>
    </row>
    <row r="105" spans="1:8" x14ac:dyDescent="0.3">
      <c r="A105" s="2">
        <v>43252</v>
      </c>
      <c r="B105" s="1">
        <v>10738.45</v>
      </c>
      <c r="C105" s="1">
        <v>10764.75</v>
      </c>
      <c r="D105" s="1">
        <v>10681.5</v>
      </c>
      <c r="E105" s="1">
        <v>10696.2</v>
      </c>
      <c r="F105" s="1">
        <v>227355567</v>
      </c>
      <c r="G105" s="1">
        <v>12965.01</v>
      </c>
      <c r="H105" s="3">
        <f>IF(ISERR(LN(Table21037[[#This Row],[Close]]/E104)),"-",LN(Table21037[[#This Row],[Close]]/E104))</f>
        <v>-3.7280136120426276E-3</v>
      </c>
    </row>
    <row r="106" spans="1:8" x14ac:dyDescent="0.3">
      <c r="A106" s="2">
        <v>43255</v>
      </c>
      <c r="B106" s="1">
        <v>10765.95</v>
      </c>
      <c r="C106" s="1">
        <v>10770.3</v>
      </c>
      <c r="D106" s="1">
        <v>10618.35</v>
      </c>
      <c r="E106" s="1">
        <v>10628.5</v>
      </c>
      <c r="F106" s="1">
        <v>210148313</v>
      </c>
      <c r="G106" s="1">
        <v>14120.49</v>
      </c>
      <c r="H106" s="3">
        <f>IF(ISERR(LN(Table21037[[#This Row],[Close]]/E105)),"-",LN(Table21037[[#This Row],[Close]]/E105))</f>
        <v>-6.3494658726906857E-3</v>
      </c>
    </row>
    <row r="107" spans="1:8" x14ac:dyDescent="0.3">
      <c r="A107" s="2">
        <v>43256</v>
      </c>
      <c r="B107" s="1">
        <v>10630.7</v>
      </c>
      <c r="C107" s="1">
        <v>10633.15</v>
      </c>
      <c r="D107" s="1">
        <v>10550.9</v>
      </c>
      <c r="E107" s="1">
        <v>10593.15</v>
      </c>
      <c r="F107" s="1">
        <v>172898027</v>
      </c>
      <c r="G107" s="1">
        <v>10027.540000000001</v>
      </c>
      <c r="H107" s="3">
        <f>IF(ISERR(LN(Table21037[[#This Row],[Close]]/E106)),"-",LN(Table21037[[#This Row],[Close]]/E106))</f>
        <v>-3.3315065224060682E-3</v>
      </c>
    </row>
    <row r="108" spans="1:8" x14ac:dyDescent="0.3">
      <c r="A108" s="2">
        <v>43257</v>
      </c>
      <c r="B108" s="1">
        <v>10603.45</v>
      </c>
      <c r="C108" s="1">
        <v>10698.35</v>
      </c>
      <c r="D108" s="1">
        <v>10587.5</v>
      </c>
      <c r="E108" s="1">
        <v>10684.65</v>
      </c>
      <c r="F108" s="1">
        <v>195761429</v>
      </c>
      <c r="G108" s="1">
        <v>9920.75</v>
      </c>
      <c r="H108" s="3">
        <f>IF(ISERR(LN(Table21037[[#This Row],[Close]]/E107)),"-",LN(Table21037[[#This Row],[Close]]/E107))</f>
        <v>8.6005662256969095E-3</v>
      </c>
    </row>
    <row r="109" spans="1:8" x14ac:dyDescent="0.3">
      <c r="A109" s="2">
        <v>43258</v>
      </c>
      <c r="B109" s="1">
        <v>10722.6</v>
      </c>
      <c r="C109" s="1">
        <v>10818</v>
      </c>
      <c r="D109" s="1">
        <v>10722.6</v>
      </c>
      <c r="E109" s="1">
        <v>10768.35</v>
      </c>
      <c r="F109" s="1">
        <v>227663151</v>
      </c>
      <c r="G109" s="1">
        <v>11315.24</v>
      </c>
      <c r="H109" s="3">
        <f>IF(ISERR(LN(Table21037[[#This Row],[Close]]/E108)),"-",LN(Table21037[[#This Row],[Close]]/E108))</f>
        <v>7.8031440545139521E-3</v>
      </c>
    </row>
    <row r="110" spans="1:8" x14ac:dyDescent="0.3">
      <c r="A110" s="2">
        <v>43259</v>
      </c>
      <c r="B110" s="1">
        <v>10736.4</v>
      </c>
      <c r="C110" s="1">
        <v>10779.45</v>
      </c>
      <c r="D110" s="1">
        <v>10709.05</v>
      </c>
      <c r="E110" s="1">
        <v>10767.65</v>
      </c>
      <c r="F110" s="1">
        <v>215942528</v>
      </c>
      <c r="G110" s="1">
        <v>12360.88</v>
      </c>
      <c r="H110" s="3">
        <f>IF(ISERR(LN(Table21037[[#This Row],[Close]]/E109)),"-",LN(Table21037[[#This Row],[Close]]/E109))</f>
        <v>-6.5007429443483659E-5</v>
      </c>
    </row>
    <row r="111" spans="1:8" x14ac:dyDescent="0.3">
      <c r="A111" s="2">
        <v>43262</v>
      </c>
      <c r="B111" s="1">
        <v>10781.85</v>
      </c>
      <c r="C111" s="1">
        <v>10850.55</v>
      </c>
      <c r="D111" s="1">
        <v>10777.05</v>
      </c>
      <c r="E111" s="1">
        <v>10786.95</v>
      </c>
      <c r="F111" s="1">
        <v>217849903</v>
      </c>
      <c r="G111" s="1">
        <v>11384.97</v>
      </c>
      <c r="H111" s="3">
        <f>IF(ISERR(LN(Table21037[[#This Row],[Close]]/E110)),"-",LN(Table21037[[#This Row],[Close]]/E110))</f>
        <v>1.7908015140969788E-3</v>
      </c>
    </row>
    <row r="112" spans="1:8" x14ac:dyDescent="0.3">
      <c r="A112" s="2">
        <v>43263</v>
      </c>
      <c r="B112" s="1">
        <v>10816.15</v>
      </c>
      <c r="C112" s="1">
        <v>10856.55</v>
      </c>
      <c r="D112" s="1">
        <v>10789.4</v>
      </c>
      <c r="E112" s="1">
        <v>10842.85</v>
      </c>
      <c r="F112" s="1">
        <v>204419184</v>
      </c>
      <c r="G112" s="1">
        <v>11989.07</v>
      </c>
      <c r="H112" s="3">
        <f>IF(ISERR(LN(Table21037[[#This Row],[Close]]/E111)),"-",LN(Table21037[[#This Row],[Close]]/E111))</f>
        <v>5.1688064110242352E-3</v>
      </c>
    </row>
    <row r="113" spans="1:8" x14ac:dyDescent="0.3">
      <c r="A113" s="2">
        <v>43264</v>
      </c>
      <c r="B113" s="1">
        <v>10887.5</v>
      </c>
      <c r="C113" s="1">
        <v>10893.25</v>
      </c>
      <c r="D113" s="1">
        <v>10842.65</v>
      </c>
      <c r="E113" s="1">
        <v>10856.7</v>
      </c>
      <c r="F113" s="1">
        <v>220003032</v>
      </c>
      <c r="G113" s="1">
        <v>12982.8</v>
      </c>
      <c r="H113" s="3">
        <f>IF(ISERR(LN(Table21037[[#This Row],[Close]]/E112)),"-",LN(Table21037[[#This Row],[Close]]/E112))</f>
        <v>1.2765243408948135E-3</v>
      </c>
    </row>
    <row r="114" spans="1:8" x14ac:dyDescent="0.3">
      <c r="A114" s="2">
        <v>43265</v>
      </c>
      <c r="B114" s="1">
        <v>10832.9</v>
      </c>
      <c r="C114" s="1">
        <v>10833.7</v>
      </c>
      <c r="D114" s="1">
        <v>10773.55</v>
      </c>
      <c r="E114" s="1">
        <v>10808.05</v>
      </c>
      <c r="F114" s="1">
        <v>190031664</v>
      </c>
      <c r="G114" s="1">
        <v>11659.79</v>
      </c>
      <c r="H114" s="3">
        <f>IF(ISERR(LN(Table21037[[#This Row],[Close]]/E113)),"-",LN(Table21037[[#This Row],[Close]]/E113))</f>
        <v>-4.4911740754108491E-3</v>
      </c>
    </row>
    <row r="115" spans="1:8" x14ac:dyDescent="0.3">
      <c r="A115" s="2">
        <v>43266</v>
      </c>
      <c r="B115" s="1">
        <v>10808.65</v>
      </c>
      <c r="C115" s="1">
        <v>10834</v>
      </c>
      <c r="D115" s="1">
        <v>10755.4</v>
      </c>
      <c r="E115" s="1">
        <v>10817.7</v>
      </c>
      <c r="F115" s="1">
        <v>314764425</v>
      </c>
      <c r="G115" s="1">
        <v>19271.43</v>
      </c>
      <c r="H115" s="3">
        <f>IF(ISERR(LN(Table21037[[#This Row],[Close]]/E114)),"-",LN(Table21037[[#This Row],[Close]]/E114))</f>
        <v>8.9245465618541871E-4</v>
      </c>
    </row>
    <row r="116" spans="1:8" x14ac:dyDescent="0.3">
      <c r="A116" s="2">
        <v>43269</v>
      </c>
      <c r="B116" s="1">
        <v>10830.2</v>
      </c>
      <c r="C116" s="1">
        <v>10830.2</v>
      </c>
      <c r="D116" s="1">
        <v>10787.35</v>
      </c>
      <c r="E116" s="1">
        <v>10799.85</v>
      </c>
      <c r="F116" s="1">
        <v>202727202</v>
      </c>
      <c r="G116" s="1">
        <v>11182.48</v>
      </c>
      <c r="H116" s="3">
        <f>IF(ISERR(LN(Table21037[[#This Row],[Close]]/E115)),"-",LN(Table21037[[#This Row],[Close]]/E115))</f>
        <v>-1.6514363613613185E-3</v>
      </c>
    </row>
    <row r="117" spans="1:8" x14ac:dyDescent="0.3">
      <c r="A117" s="2">
        <v>43270</v>
      </c>
      <c r="B117" s="1">
        <v>10789.45</v>
      </c>
      <c r="C117" s="1">
        <v>10789.45</v>
      </c>
      <c r="D117" s="1">
        <v>10701.2</v>
      </c>
      <c r="E117" s="1">
        <v>10710.45</v>
      </c>
      <c r="F117" s="1">
        <v>231382790</v>
      </c>
      <c r="G117" s="1">
        <v>12290.16</v>
      </c>
      <c r="H117" s="3">
        <f>IF(ISERR(LN(Table21037[[#This Row],[Close]]/E116)),"-",LN(Table21037[[#This Row],[Close]]/E116))</f>
        <v>-8.3123447611347413E-3</v>
      </c>
    </row>
    <row r="118" spans="1:8" x14ac:dyDescent="0.3">
      <c r="A118" s="2">
        <v>43271</v>
      </c>
      <c r="B118" s="1">
        <v>10734.65</v>
      </c>
      <c r="C118" s="1">
        <v>10781.8</v>
      </c>
      <c r="D118" s="1">
        <v>10724.05</v>
      </c>
      <c r="E118" s="1">
        <v>10772.05</v>
      </c>
      <c r="F118" s="1">
        <v>199467082</v>
      </c>
      <c r="G118" s="1">
        <v>10858.35</v>
      </c>
      <c r="H118" s="3">
        <f>IF(ISERR(LN(Table21037[[#This Row],[Close]]/E117)),"-",LN(Table21037[[#This Row],[Close]]/E117))</f>
        <v>5.7349162184533176E-3</v>
      </c>
    </row>
    <row r="119" spans="1:8" x14ac:dyDescent="0.3">
      <c r="A119" s="2">
        <v>43272</v>
      </c>
      <c r="B119" s="1">
        <v>10808.45</v>
      </c>
      <c r="C119" s="1">
        <v>10809.6</v>
      </c>
      <c r="D119" s="1">
        <v>10725.9</v>
      </c>
      <c r="E119" s="1">
        <v>10741.1</v>
      </c>
      <c r="F119" s="1">
        <v>230507383</v>
      </c>
      <c r="G119" s="1">
        <v>12211.18</v>
      </c>
      <c r="H119" s="3">
        <f>IF(ISERR(LN(Table21037[[#This Row],[Close]]/E118)),"-",LN(Table21037[[#This Row],[Close]]/E118))</f>
        <v>-2.8773119094804597E-3</v>
      </c>
    </row>
    <row r="120" spans="1:8" x14ac:dyDescent="0.3">
      <c r="A120" s="2">
        <v>43273</v>
      </c>
      <c r="B120" s="1">
        <v>10742.7</v>
      </c>
      <c r="C120" s="1">
        <v>10837</v>
      </c>
      <c r="D120" s="1">
        <v>10710.45</v>
      </c>
      <c r="E120" s="1">
        <v>10821.85</v>
      </c>
      <c r="F120" s="1">
        <v>236898415</v>
      </c>
      <c r="G120" s="1">
        <v>13520.01</v>
      </c>
      <c r="H120" s="3">
        <f>IF(ISERR(LN(Table21037[[#This Row],[Close]]/E119)),"-",LN(Table21037[[#This Row],[Close]]/E119))</f>
        <v>7.489733777589257E-3</v>
      </c>
    </row>
    <row r="121" spans="1:8" x14ac:dyDescent="0.3">
      <c r="A121" s="2">
        <v>43276</v>
      </c>
      <c r="B121" s="1">
        <v>10822.9</v>
      </c>
      <c r="C121" s="1">
        <v>10831.05</v>
      </c>
      <c r="D121" s="1">
        <v>10753.05</v>
      </c>
      <c r="E121" s="1">
        <v>10762.45</v>
      </c>
      <c r="F121" s="1">
        <v>236693278</v>
      </c>
      <c r="G121" s="1">
        <v>12012.41</v>
      </c>
      <c r="H121" s="3">
        <f>IF(ISERR(LN(Table21037[[#This Row],[Close]]/E120)),"-",LN(Table21037[[#This Row],[Close]]/E120))</f>
        <v>-5.5040144879465814E-3</v>
      </c>
    </row>
    <row r="122" spans="1:8" x14ac:dyDescent="0.3">
      <c r="A122" s="2">
        <v>43277</v>
      </c>
      <c r="B122" s="1">
        <v>10742.7</v>
      </c>
      <c r="C122" s="1">
        <v>10805.25</v>
      </c>
      <c r="D122" s="1">
        <v>10732.55</v>
      </c>
      <c r="E122" s="1">
        <v>10769.15</v>
      </c>
      <c r="F122" s="1">
        <v>226846382</v>
      </c>
      <c r="G122" s="1">
        <v>12113.53</v>
      </c>
      <c r="H122" s="3">
        <f>IF(ISERR(LN(Table21037[[#This Row],[Close]]/E121)),"-",LN(Table21037[[#This Row],[Close]]/E121))</f>
        <v>6.2234113732792811E-4</v>
      </c>
    </row>
    <row r="123" spans="1:8" x14ac:dyDescent="0.3">
      <c r="A123" s="2">
        <v>43278</v>
      </c>
      <c r="B123" s="1">
        <v>10785.5</v>
      </c>
      <c r="C123" s="1">
        <v>10785.5</v>
      </c>
      <c r="D123" s="1">
        <v>10652.4</v>
      </c>
      <c r="E123" s="1">
        <v>10671.4</v>
      </c>
      <c r="F123" s="1">
        <v>253620792</v>
      </c>
      <c r="G123" s="1">
        <v>13837.03</v>
      </c>
      <c r="H123" s="3">
        <f>IF(ISERR(LN(Table21037[[#This Row],[Close]]/E122)),"-",LN(Table21037[[#This Row],[Close]]/E122))</f>
        <v>-9.1182994159396107E-3</v>
      </c>
    </row>
    <row r="124" spans="1:8" x14ac:dyDescent="0.3">
      <c r="A124" s="2">
        <v>43279</v>
      </c>
      <c r="B124" s="1">
        <v>10660.8</v>
      </c>
      <c r="C124" s="1">
        <v>10674.2</v>
      </c>
      <c r="D124" s="1">
        <v>10557.7</v>
      </c>
      <c r="E124" s="1">
        <v>10589.1</v>
      </c>
      <c r="F124" s="1">
        <v>363157327</v>
      </c>
      <c r="G124" s="1">
        <v>20187.98</v>
      </c>
      <c r="H124" s="3">
        <f>IF(ISERR(LN(Table21037[[#This Row],[Close]]/E123)),"-",LN(Table21037[[#This Row],[Close]]/E123))</f>
        <v>-7.7420955375824396E-3</v>
      </c>
    </row>
    <row r="125" spans="1:8" x14ac:dyDescent="0.3">
      <c r="A125" s="2">
        <v>43280</v>
      </c>
      <c r="B125" s="1">
        <v>10612.85</v>
      </c>
      <c r="C125" s="1">
        <v>10723.05</v>
      </c>
      <c r="D125" s="1">
        <v>10612.35</v>
      </c>
      <c r="E125" s="1">
        <v>10714.3</v>
      </c>
      <c r="F125" s="1">
        <v>250327878</v>
      </c>
      <c r="G125" s="1">
        <v>14440.17</v>
      </c>
      <c r="H125" s="3">
        <f>IF(ISERR(LN(Table21037[[#This Row],[Close]]/E124)),"-",LN(Table21037[[#This Row],[Close]]/E124))</f>
        <v>1.1754127647321299E-2</v>
      </c>
    </row>
    <row r="126" spans="1:8" x14ac:dyDescent="0.3">
      <c r="A126" s="2">
        <v>43283</v>
      </c>
      <c r="B126" s="1">
        <v>10732.35</v>
      </c>
      <c r="C126" s="1">
        <v>10736.15</v>
      </c>
      <c r="D126" s="1">
        <v>10604.65</v>
      </c>
      <c r="E126" s="1">
        <v>10657.3</v>
      </c>
      <c r="F126" s="1">
        <v>304536687</v>
      </c>
      <c r="G126" s="1">
        <v>13591.3</v>
      </c>
      <c r="H126" s="3">
        <f>IF(ISERR(LN(Table21037[[#This Row],[Close]]/E125)),"-",LN(Table21037[[#This Row],[Close]]/E125))</f>
        <v>-5.334194459439767E-3</v>
      </c>
    </row>
    <row r="127" spans="1:8" x14ac:dyDescent="0.3">
      <c r="A127" s="2">
        <v>43284</v>
      </c>
      <c r="B127" s="1">
        <v>10668.6</v>
      </c>
      <c r="C127" s="1">
        <v>10713.3</v>
      </c>
      <c r="D127" s="1">
        <v>10630.25</v>
      </c>
      <c r="E127" s="1">
        <v>10699.9</v>
      </c>
      <c r="F127" s="1">
        <v>208371545</v>
      </c>
      <c r="G127" s="1">
        <v>10896.89</v>
      </c>
      <c r="H127" s="3">
        <f>IF(ISERR(LN(Table21037[[#This Row],[Close]]/E126)),"-",LN(Table21037[[#This Row],[Close]]/E126))</f>
        <v>3.9892922757939599E-3</v>
      </c>
    </row>
    <row r="128" spans="1:8" x14ac:dyDescent="0.3">
      <c r="A128" s="2">
        <v>43285</v>
      </c>
      <c r="B128" s="1">
        <v>10715</v>
      </c>
      <c r="C128" s="1">
        <v>10777.15</v>
      </c>
      <c r="D128" s="1">
        <v>10677.75</v>
      </c>
      <c r="E128" s="1">
        <v>10769.9</v>
      </c>
      <c r="F128" s="1">
        <v>179268271</v>
      </c>
      <c r="G128" s="1">
        <v>10388.69</v>
      </c>
      <c r="H128" s="3">
        <f>IF(ISERR(LN(Table21037[[#This Row],[Close]]/E127)),"-",LN(Table21037[[#This Row],[Close]]/E127))</f>
        <v>6.5208104443272496E-3</v>
      </c>
    </row>
    <row r="129" spans="1:8" x14ac:dyDescent="0.3">
      <c r="A129" s="2">
        <v>43286</v>
      </c>
      <c r="B129" s="1">
        <v>10786.05</v>
      </c>
      <c r="C129" s="1">
        <v>10786.05</v>
      </c>
      <c r="D129" s="1">
        <v>10726.25</v>
      </c>
      <c r="E129" s="1">
        <v>10749.75</v>
      </c>
      <c r="F129" s="1">
        <v>227267176</v>
      </c>
      <c r="G129" s="1">
        <v>13676.58</v>
      </c>
      <c r="H129" s="3">
        <f>IF(ISERR(LN(Table21037[[#This Row],[Close]]/E128)),"-",LN(Table21037[[#This Row],[Close]]/E128))</f>
        <v>-1.8727075848253383E-3</v>
      </c>
    </row>
    <row r="130" spans="1:8" x14ac:dyDescent="0.3">
      <c r="A130" s="2">
        <v>43287</v>
      </c>
      <c r="B130" s="1">
        <v>10744.15</v>
      </c>
      <c r="C130" s="1">
        <v>10816.35</v>
      </c>
      <c r="D130" s="1">
        <v>10735.05</v>
      </c>
      <c r="E130" s="1">
        <v>10772.65</v>
      </c>
      <c r="F130" s="1">
        <v>256547706</v>
      </c>
      <c r="G130" s="1">
        <v>14006.48</v>
      </c>
      <c r="H130" s="3">
        <f>IF(ISERR(LN(Table21037[[#This Row],[Close]]/E129)),"-",LN(Table21037[[#This Row],[Close]]/E129))</f>
        <v>2.1280162660109484E-3</v>
      </c>
    </row>
    <row r="131" spans="1:8" x14ac:dyDescent="0.3">
      <c r="A131" s="2">
        <v>43290</v>
      </c>
      <c r="B131" s="1">
        <v>10838.3</v>
      </c>
      <c r="C131" s="1">
        <v>10860.35</v>
      </c>
      <c r="D131" s="1">
        <v>10807.15</v>
      </c>
      <c r="E131" s="1">
        <v>10852.9</v>
      </c>
      <c r="F131" s="1">
        <v>189331016</v>
      </c>
      <c r="G131" s="1">
        <v>10843.92</v>
      </c>
      <c r="H131" s="3">
        <f>IF(ISERR(LN(Table21037[[#This Row],[Close]]/E130)),"-",LN(Table21037[[#This Row],[Close]]/E130))</f>
        <v>7.4218106239193555E-3</v>
      </c>
    </row>
    <row r="132" spans="1:8" x14ac:dyDescent="0.3">
      <c r="A132" s="2">
        <v>43291</v>
      </c>
      <c r="B132" s="1">
        <v>10902.75</v>
      </c>
      <c r="C132" s="1">
        <v>10956.9</v>
      </c>
      <c r="D132" s="1">
        <v>10876.65</v>
      </c>
      <c r="E132" s="1">
        <v>10947.25</v>
      </c>
      <c r="F132" s="1">
        <v>203061980</v>
      </c>
      <c r="G132" s="1">
        <v>12834.85</v>
      </c>
      <c r="H132" s="3">
        <f>IF(ISERR(LN(Table21037[[#This Row],[Close]]/E131)),"-",LN(Table21037[[#This Row],[Close]]/E131))</f>
        <v>8.6559577894496902E-3</v>
      </c>
    </row>
    <row r="133" spans="1:8" x14ac:dyDescent="0.3">
      <c r="A133" s="2">
        <v>43292</v>
      </c>
      <c r="B133" s="1">
        <v>10956.4</v>
      </c>
      <c r="C133" s="1">
        <v>10976.65</v>
      </c>
      <c r="D133" s="1">
        <v>10923</v>
      </c>
      <c r="E133" s="1">
        <v>10948.3</v>
      </c>
      <c r="F133" s="1">
        <v>229211999</v>
      </c>
      <c r="G133" s="1">
        <v>15944.45</v>
      </c>
      <c r="H133" s="3">
        <f>IF(ISERR(LN(Table21037[[#This Row],[Close]]/E132)),"-",LN(Table21037[[#This Row],[Close]]/E132))</f>
        <v>9.5909899573626465E-5</v>
      </c>
    </row>
    <row r="134" spans="1:8" x14ac:dyDescent="0.3">
      <c r="A134" s="2">
        <v>43293</v>
      </c>
      <c r="B134" s="1">
        <v>11006.95</v>
      </c>
      <c r="C134" s="1">
        <v>11078.3</v>
      </c>
      <c r="D134" s="1">
        <v>10999.65</v>
      </c>
      <c r="E134" s="1">
        <v>11023.2</v>
      </c>
      <c r="F134" s="1">
        <v>256034815</v>
      </c>
      <c r="G134" s="1">
        <v>15787.28</v>
      </c>
      <c r="H134" s="3">
        <f>IF(ISERR(LN(Table21037[[#This Row],[Close]]/E133)),"-",LN(Table21037[[#This Row],[Close]]/E133))</f>
        <v>6.8179496293051707E-3</v>
      </c>
    </row>
    <row r="135" spans="1:8" x14ac:dyDescent="0.3">
      <c r="A135" s="2">
        <v>43294</v>
      </c>
      <c r="B135" s="1">
        <v>11056.9</v>
      </c>
      <c r="C135" s="1">
        <v>11071.35</v>
      </c>
      <c r="D135" s="1">
        <v>10999.75</v>
      </c>
      <c r="E135" s="1">
        <v>11018.9</v>
      </c>
      <c r="F135" s="1">
        <v>241670818</v>
      </c>
      <c r="G135" s="1">
        <v>14744.56</v>
      </c>
      <c r="H135" s="3">
        <f>IF(ISERR(LN(Table21037[[#This Row],[Close]]/E134)),"-",LN(Table21037[[#This Row],[Close]]/E134))</f>
        <v>-3.9016246678396689E-4</v>
      </c>
    </row>
    <row r="136" spans="1:8" x14ac:dyDescent="0.3">
      <c r="A136" s="2">
        <v>43297</v>
      </c>
      <c r="B136" s="1">
        <v>11018.95</v>
      </c>
      <c r="C136" s="1">
        <v>11019.5</v>
      </c>
      <c r="D136" s="1">
        <v>10926.25</v>
      </c>
      <c r="E136" s="1">
        <v>10936.85</v>
      </c>
      <c r="F136" s="1">
        <v>216971413</v>
      </c>
      <c r="G136" s="1">
        <v>13709.57</v>
      </c>
      <c r="H136" s="3">
        <f>IF(ISERR(LN(Table21037[[#This Row],[Close]]/E135)),"-",LN(Table21037[[#This Row],[Close]]/E135))</f>
        <v>-7.4741588844156994E-3</v>
      </c>
    </row>
    <row r="137" spans="1:8" x14ac:dyDescent="0.3">
      <c r="A137" s="2">
        <v>43298</v>
      </c>
      <c r="B137" s="1">
        <v>10939.65</v>
      </c>
      <c r="C137" s="1">
        <v>11018.5</v>
      </c>
      <c r="D137" s="1">
        <v>10925.6</v>
      </c>
      <c r="E137" s="1">
        <v>11008.05</v>
      </c>
      <c r="F137" s="1">
        <v>217107580</v>
      </c>
      <c r="G137" s="1">
        <v>12649.4</v>
      </c>
      <c r="H137" s="3">
        <f>IF(ISERR(LN(Table21037[[#This Row],[Close]]/E136)),"-",LN(Table21037[[#This Row],[Close]]/E136))</f>
        <v>6.4890019854781638E-3</v>
      </c>
    </row>
    <row r="138" spans="1:8" x14ac:dyDescent="0.3">
      <c r="A138" s="2">
        <v>43299</v>
      </c>
      <c r="B138" s="1">
        <v>11060.2</v>
      </c>
      <c r="C138" s="1">
        <v>11076.2</v>
      </c>
      <c r="D138" s="1">
        <v>10956.3</v>
      </c>
      <c r="E138" s="1">
        <v>10980.45</v>
      </c>
      <c r="F138" s="1">
        <v>232502459</v>
      </c>
      <c r="G138" s="1">
        <v>13320.2</v>
      </c>
      <c r="H138" s="3">
        <f>IF(ISERR(LN(Table21037[[#This Row],[Close]]/E137)),"-",LN(Table21037[[#This Row],[Close]]/E137))</f>
        <v>-2.5104044836980507E-3</v>
      </c>
    </row>
    <row r="139" spans="1:8" x14ac:dyDescent="0.3">
      <c r="A139" s="2">
        <v>43300</v>
      </c>
      <c r="B139" s="1">
        <v>10999.5</v>
      </c>
      <c r="C139" s="1">
        <v>11006.5</v>
      </c>
      <c r="D139" s="1">
        <v>10935.45</v>
      </c>
      <c r="E139" s="1">
        <v>10957.1</v>
      </c>
      <c r="F139" s="1">
        <v>222056399</v>
      </c>
      <c r="G139" s="1">
        <v>12199.98</v>
      </c>
      <c r="H139" s="3">
        <f>IF(ISERR(LN(Table21037[[#This Row],[Close]]/E138)),"-",LN(Table21037[[#This Row],[Close]]/E138))</f>
        <v>-2.1287708807833992E-3</v>
      </c>
    </row>
    <row r="140" spans="1:8" x14ac:dyDescent="0.3">
      <c r="A140" s="2">
        <v>43301</v>
      </c>
      <c r="B140" s="1">
        <v>10963.5</v>
      </c>
      <c r="C140" s="1">
        <v>11030.25</v>
      </c>
      <c r="D140" s="1">
        <v>10946.2</v>
      </c>
      <c r="E140" s="1">
        <v>11010.2</v>
      </c>
      <c r="F140" s="1">
        <v>193144113</v>
      </c>
      <c r="G140" s="1">
        <v>14105.94</v>
      </c>
      <c r="H140" s="3">
        <f>IF(ISERR(LN(Table21037[[#This Row],[Close]]/E139)),"-",LN(Table21037[[#This Row],[Close]]/E139))</f>
        <v>4.8344679065168992E-3</v>
      </c>
    </row>
    <row r="141" spans="1:8" x14ac:dyDescent="0.3">
      <c r="A141" s="2">
        <v>43304</v>
      </c>
      <c r="B141" s="1">
        <v>11019.85</v>
      </c>
      <c r="C141" s="1">
        <v>11093.4</v>
      </c>
      <c r="D141" s="1">
        <v>11010.95</v>
      </c>
      <c r="E141" s="1">
        <v>11084.75</v>
      </c>
      <c r="F141" s="1">
        <v>236153085</v>
      </c>
      <c r="G141" s="1">
        <v>14932.51</v>
      </c>
      <c r="H141" s="3">
        <f>IF(ISERR(LN(Table21037[[#This Row],[Close]]/E140)),"-",LN(Table21037[[#This Row],[Close]]/E140))</f>
        <v>6.7481739405328336E-3</v>
      </c>
    </row>
    <row r="142" spans="1:8" x14ac:dyDescent="0.3">
      <c r="A142" s="2">
        <v>43305</v>
      </c>
      <c r="B142" s="1">
        <v>11109</v>
      </c>
      <c r="C142" s="1">
        <v>11143.4</v>
      </c>
      <c r="D142" s="1">
        <v>11092.5</v>
      </c>
      <c r="E142" s="1">
        <v>11134.3</v>
      </c>
      <c r="F142" s="1">
        <v>212247395</v>
      </c>
      <c r="G142" s="1">
        <v>13931.15</v>
      </c>
      <c r="H142" s="3">
        <f>IF(ISERR(LN(Table21037[[#This Row],[Close]]/E141)),"-",LN(Table21037[[#This Row],[Close]]/E141))</f>
        <v>4.4601440782581301E-3</v>
      </c>
    </row>
    <row r="143" spans="1:8" x14ac:dyDescent="0.3">
      <c r="A143" s="2">
        <v>43306</v>
      </c>
      <c r="B143" s="1">
        <v>11148.4</v>
      </c>
      <c r="C143" s="1">
        <v>11157.15</v>
      </c>
      <c r="D143" s="1">
        <v>11113.25</v>
      </c>
      <c r="E143" s="1">
        <v>11132</v>
      </c>
      <c r="F143" s="1">
        <v>212333169</v>
      </c>
      <c r="G143" s="1">
        <v>12528.8</v>
      </c>
      <c r="H143" s="3">
        <f>IF(ISERR(LN(Table21037[[#This Row],[Close]]/E142)),"-",LN(Table21037[[#This Row],[Close]]/E142))</f>
        <v>-2.0659022901692162E-4</v>
      </c>
    </row>
    <row r="144" spans="1:8" x14ac:dyDescent="0.3">
      <c r="A144" s="2">
        <v>43307</v>
      </c>
      <c r="B144" s="1">
        <v>11132.95</v>
      </c>
      <c r="C144" s="1">
        <v>11185.85</v>
      </c>
      <c r="D144" s="1">
        <v>11125.7</v>
      </c>
      <c r="E144" s="1">
        <v>11167.3</v>
      </c>
      <c r="F144" s="1">
        <v>376657398</v>
      </c>
      <c r="G144" s="1">
        <v>21595.33</v>
      </c>
      <c r="H144" s="3">
        <f>IF(ISERR(LN(Table21037[[#This Row],[Close]]/E143)),"-",LN(Table21037[[#This Row],[Close]]/E143))</f>
        <v>3.1660213088618083E-3</v>
      </c>
    </row>
    <row r="145" spans="1:8" x14ac:dyDescent="0.3">
      <c r="A145" s="2">
        <v>43308</v>
      </c>
      <c r="B145" s="1">
        <v>11232.75</v>
      </c>
      <c r="C145" s="1">
        <v>11283.4</v>
      </c>
      <c r="D145" s="1">
        <v>11210.25</v>
      </c>
      <c r="E145" s="1">
        <v>11278.35</v>
      </c>
      <c r="F145" s="1">
        <v>324343457</v>
      </c>
      <c r="G145" s="1">
        <v>15203.09</v>
      </c>
      <c r="H145" s="3">
        <f>IF(ISERR(LN(Table21037[[#This Row],[Close]]/E144)),"-",LN(Table21037[[#This Row],[Close]]/E144))</f>
        <v>9.8950938021973352E-3</v>
      </c>
    </row>
    <row r="146" spans="1:8" x14ac:dyDescent="0.3">
      <c r="A146" s="2">
        <v>43311</v>
      </c>
      <c r="B146" s="1">
        <v>11296.65</v>
      </c>
      <c r="C146" s="1">
        <v>11328.1</v>
      </c>
      <c r="D146" s="1">
        <v>11261.45</v>
      </c>
      <c r="E146" s="1">
        <v>11319.55</v>
      </c>
      <c r="F146" s="1">
        <v>287435926</v>
      </c>
      <c r="G146" s="1">
        <v>14716.66</v>
      </c>
      <c r="H146" s="3">
        <f>IF(ISERR(LN(Table21037[[#This Row],[Close]]/E145)),"-",LN(Table21037[[#This Row],[Close]]/E145))</f>
        <v>3.6463605599989543E-3</v>
      </c>
    </row>
    <row r="147" spans="1:8" x14ac:dyDescent="0.3">
      <c r="A147" s="2">
        <v>43312</v>
      </c>
      <c r="B147" s="1">
        <v>11311.05</v>
      </c>
      <c r="C147" s="1">
        <v>11366</v>
      </c>
      <c r="D147" s="1">
        <v>11267.75</v>
      </c>
      <c r="E147" s="1">
        <v>11356.5</v>
      </c>
      <c r="F147" s="1">
        <v>264430889</v>
      </c>
      <c r="G147" s="1">
        <v>15297.4</v>
      </c>
      <c r="H147" s="3">
        <f>IF(ISERR(LN(Table21037[[#This Row],[Close]]/E146)),"-",LN(Table21037[[#This Row],[Close]]/E146))</f>
        <v>3.2589478946312938E-3</v>
      </c>
    </row>
    <row r="148" spans="1:8" x14ac:dyDescent="0.3">
      <c r="A148" s="2">
        <v>43313</v>
      </c>
      <c r="B148" s="1">
        <v>11359.8</v>
      </c>
      <c r="C148" s="1">
        <v>11390.55</v>
      </c>
      <c r="D148" s="1">
        <v>11313.55</v>
      </c>
      <c r="E148" s="1">
        <v>11346.2</v>
      </c>
      <c r="F148" s="1">
        <v>278012697</v>
      </c>
      <c r="G148" s="1">
        <v>14436.12</v>
      </c>
      <c r="H148" s="3">
        <f>IF(ISERR(LN(Table21037[[#This Row],[Close]]/E147)),"-",LN(Table21037[[#This Row],[Close]]/E147))</f>
        <v>-9.0738112265936017E-4</v>
      </c>
    </row>
    <row r="149" spans="1:8" x14ac:dyDescent="0.3">
      <c r="A149" s="2">
        <v>43314</v>
      </c>
      <c r="B149" s="1">
        <v>11328.9</v>
      </c>
      <c r="C149" s="1">
        <v>11328.9</v>
      </c>
      <c r="D149" s="1">
        <v>11234.95</v>
      </c>
      <c r="E149" s="1">
        <v>11244.7</v>
      </c>
      <c r="F149" s="1">
        <v>216533127</v>
      </c>
      <c r="G149" s="1">
        <v>12267.66</v>
      </c>
      <c r="H149" s="3">
        <f>IF(ISERR(LN(Table21037[[#This Row],[Close]]/E148)),"-",LN(Table21037[[#This Row],[Close]]/E148))</f>
        <v>-8.9859795750619302E-3</v>
      </c>
    </row>
    <row r="150" spans="1:8" x14ac:dyDescent="0.3">
      <c r="A150" s="2">
        <v>43315</v>
      </c>
      <c r="B150" s="1">
        <v>11297.8</v>
      </c>
      <c r="C150" s="1">
        <v>11368</v>
      </c>
      <c r="D150" s="1">
        <v>11294.55</v>
      </c>
      <c r="E150" s="1">
        <v>11360.8</v>
      </c>
      <c r="F150" s="1">
        <v>225146360</v>
      </c>
      <c r="G150" s="1">
        <v>12984.66</v>
      </c>
      <c r="H150" s="3">
        <f>IF(ISERR(LN(Table21037[[#This Row],[Close]]/E149)),"-",LN(Table21037[[#This Row],[Close]]/E149))</f>
        <v>1.0271926817053497E-2</v>
      </c>
    </row>
    <row r="151" spans="1:8" x14ac:dyDescent="0.3">
      <c r="A151" s="2">
        <v>43318</v>
      </c>
      <c r="B151" s="1">
        <v>11401.5</v>
      </c>
      <c r="C151" s="1">
        <v>11427.65</v>
      </c>
      <c r="D151" s="1">
        <v>11370.6</v>
      </c>
      <c r="E151" s="1">
        <v>11387.1</v>
      </c>
      <c r="F151" s="1">
        <v>210002582</v>
      </c>
      <c r="G151" s="1">
        <v>11321.55</v>
      </c>
      <c r="H151" s="3">
        <f>IF(ISERR(LN(Table21037[[#This Row],[Close]]/E150)),"-",LN(Table21037[[#This Row],[Close]]/E150))</f>
        <v>2.312302385563333E-3</v>
      </c>
    </row>
    <row r="152" spans="1:8" x14ac:dyDescent="0.3">
      <c r="A152" s="2">
        <v>43319</v>
      </c>
      <c r="B152" s="1">
        <v>11423.15</v>
      </c>
      <c r="C152" s="1">
        <v>11428.95</v>
      </c>
      <c r="D152" s="1">
        <v>11359.7</v>
      </c>
      <c r="E152" s="1">
        <v>11389.45</v>
      </c>
      <c r="F152" s="1">
        <v>233409612</v>
      </c>
      <c r="G152" s="1">
        <v>12457.71</v>
      </c>
      <c r="H152" s="3">
        <f>IF(ISERR(LN(Table21037[[#This Row],[Close]]/E151)),"-",LN(Table21037[[#This Row],[Close]]/E151))</f>
        <v>2.0635258705455244E-4</v>
      </c>
    </row>
    <row r="153" spans="1:8" x14ac:dyDescent="0.3">
      <c r="A153" s="2">
        <v>43320</v>
      </c>
      <c r="B153" s="1">
        <v>11412.5</v>
      </c>
      <c r="C153" s="1">
        <v>11459.95</v>
      </c>
      <c r="D153" s="1">
        <v>11379.3</v>
      </c>
      <c r="E153" s="1">
        <v>11450</v>
      </c>
      <c r="F153" s="1">
        <v>217047641</v>
      </c>
      <c r="G153" s="1">
        <v>12422.62</v>
      </c>
      <c r="H153" s="3">
        <f>IF(ISERR(LN(Table21037[[#This Row],[Close]]/E152)),"-",LN(Table21037[[#This Row],[Close]]/E152))</f>
        <v>5.3022416789647508E-3</v>
      </c>
    </row>
    <row r="154" spans="1:8" x14ac:dyDescent="0.3">
      <c r="A154" s="2">
        <v>43321</v>
      </c>
      <c r="B154" s="1">
        <v>11493.25</v>
      </c>
      <c r="C154" s="1">
        <v>11495.2</v>
      </c>
      <c r="D154" s="1">
        <v>11454.1</v>
      </c>
      <c r="E154" s="1">
        <v>11470.7</v>
      </c>
      <c r="F154" s="1">
        <v>311521403</v>
      </c>
      <c r="G154" s="1">
        <v>15842.76</v>
      </c>
      <c r="H154" s="3">
        <f>IF(ISERR(LN(Table21037[[#This Row],[Close]]/E153)),"-",LN(Table21037[[#This Row],[Close]]/E153))</f>
        <v>1.806228049557314E-3</v>
      </c>
    </row>
    <row r="155" spans="1:8" x14ac:dyDescent="0.3">
      <c r="A155" s="2">
        <v>43322</v>
      </c>
      <c r="B155" s="1">
        <v>11474.95</v>
      </c>
      <c r="C155" s="1">
        <v>11478.75</v>
      </c>
      <c r="D155" s="1">
        <v>11419.65</v>
      </c>
      <c r="E155" s="1">
        <v>11429.5</v>
      </c>
      <c r="F155" s="1">
        <v>336424182</v>
      </c>
      <c r="G155" s="1">
        <v>15738.26</v>
      </c>
      <c r="H155" s="3">
        <f>IF(ISERR(LN(Table21037[[#This Row],[Close]]/E154)),"-",LN(Table21037[[#This Row],[Close]]/E154))</f>
        <v>-3.5982257318400699E-3</v>
      </c>
    </row>
    <row r="156" spans="1:8" x14ac:dyDescent="0.3">
      <c r="A156" s="2">
        <v>43325</v>
      </c>
      <c r="B156" s="1">
        <v>11369.6</v>
      </c>
      <c r="C156" s="1">
        <v>11406.3</v>
      </c>
      <c r="D156" s="1">
        <v>11340.3</v>
      </c>
      <c r="E156" s="1">
        <v>11355.75</v>
      </c>
      <c r="F156" s="1">
        <v>254466760</v>
      </c>
      <c r="G156" s="1">
        <v>12899.22</v>
      </c>
      <c r="H156" s="3">
        <f>IF(ISERR(LN(Table21037[[#This Row],[Close]]/E155)),"-",LN(Table21037[[#This Row],[Close]]/E155))</f>
        <v>-6.4735087435117758E-3</v>
      </c>
    </row>
    <row r="157" spans="1:8" x14ac:dyDescent="0.3">
      <c r="A157" s="2">
        <v>43326</v>
      </c>
      <c r="B157" s="1">
        <v>11381.7</v>
      </c>
      <c r="C157" s="1">
        <v>11452.45</v>
      </c>
      <c r="D157" s="1">
        <v>11370.8</v>
      </c>
      <c r="E157" s="1">
        <v>11435.1</v>
      </c>
      <c r="F157" s="1">
        <v>239841680</v>
      </c>
      <c r="G157" s="1">
        <v>13935.35</v>
      </c>
      <c r="H157" s="3">
        <f>IF(ISERR(LN(Table21037[[#This Row],[Close]]/E156)),"-",LN(Table21037[[#This Row],[Close]]/E156))</f>
        <v>6.9633489429444069E-3</v>
      </c>
    </row>
    <row r="158" spans="1:8" x14ac:dyDescent="0.3">
      <c r="A158" s="2">
        <v>43328</v>
      </c>
      <c r="B158" s="1">
        <v>11397.15</v>
      </c>
      <c r="C158" s="1">
        <v>11449.85</v>
      </c>
      <c r="D158" s="1">
        <v>11366.25</v>
      </c>
      <c r="E158" s="1">
        <v>11385.05</v>
      </c>
      <c r="F158" s="1">
        <v>299610298</v>
      </c>
      <c r="G158" s="1">
        <v>17081.62</v>
      </c>
      <c r="H158" s="3">
        <f>IF(ISERR(LN(Table21037[[#This Row],[Close]]/E157)),"-",LN(Table21037[[#This Row],[Close]]/E157))</f>
        <v>-4.38648126781707E-3</v>
      </c>
    </row>
    <row r="159" spans="1:8" x14ac:dyDescent="0.3">
      <c r="A159" s="2">
        <v>43329</v>
      </c>
      <c r="B159" s="1">
        <v>11437.15</v>
      </c>
      <c r="C159" s="1">
        <v>11486.45</v>
      </c>
      <c r="D159" s="1">
        <v>11431.8</v>
      </c>
      <c r="E159" s="1">
        <v>11470.75</v>
      </c>
      <c r="F159" s="1">
        <v>241985503</v>
      </c>
      <c r="G159" s="1">
        <v>13275.31</v>
      </c>
      <c r="H159" s="3">
        <f>IF(ISERR(LN(Table21037[[#This Row],[Close]]/E158)),"-",LN(Table21037[[#This Row],[Close]]/E158))</f>
        <v>7.4992257226116294E-3</v>
      </c>
    </row>
    <row r="160" spans="1:8" x14ac:dyDescent="0.3">
      <c r="A160" s="2">
        <v>43332</v>
      </c>
      <c r="B160" s="1">
        <v>11502.1</v>
      </c>
      <c r="C160" s="1">
        <v>11565.3</v>
      </c>
      <c r="D160" s="1">
        <v>11499.65</v>
      </c>
      <c r="E160" s="1">
        <v>11551.75</v>
      </c>
      <c r="F160" s="1">
        <v>239843358</v>
      </c>
      <c r="G160" s="1">
        <v>14119.93</v>
      </c>
      <c r="H160" s="3">
        <f>IF(ISERR(LN(Table21037[[#This Row],[Close]]/E159)),"-",LN(Table21037[[#This Row],[Close]]/E159))</f>
        <v>7.0366236698632748E-3</v>
      </c>
    </row>
    <row r="161" spans="1:8" x14ac:dyDescent="0.3">
      <c r="A161" s="2">
        <v>43333</v>
      </c>
      <c r="B161" s="1">
        <v>11576.2</v>
      </c>
      <c r="C161" s="1">
        <v>11581.75</v>
      </c>
      <c r="D161" s="1">
        <v>11539.6</v>
      </c>
      <c r="E161" s="1">
        <v>11570.9</v>
      </c>
      <c r="F161" s="1">
        <v>231063669</v>
      </c>
      <c r="G161" s="1">
        <v>13528.83</v>
      </c>
      <c r="H161" s="3">
        <f>IF(ISERR(LN(Table21037[[#This Row],[Close]]/E160)),"-",LN(Table21037[[#This Row],[Close]]/E160))</f>
        <v>1.6563849194054057E-3</v>
      </c>
    </row>
    <row r="162" spans="1:8" x14ac:dyDescent="0.3">
      <c r="A162" s="2">
        <v>43335</v>
      </c>
      <c r="B162" s="1">
        <v>11620.7</v>
      </c>
      <c r="C162" s="1">
        <v>11620.7</v>
      </c>
      <c r="D162" s="1">
        <v>11546.7</v>
      </c>
      <c r="E162" s="1">
        <v>11582.75</v>
      </c>
      <c r="F162" s="1">
        <v>256163842</v>
      </c>
      <c r="G162" s="1">
        <v>16117.77</v>
      </c>
      <c r="H162" s="3">
        <f>IF(ISERR(LN(Table21037[[#This Row],[Close]]/E161)),"-",LN(Table21037[[#This Row],[Close]]/E161))</f>
        <v>1.0235968009065074E-3</v>
      </c>
    </row>
    <row r="163" spans="1:8" x14ac:dyDescent="0.3">
      <c r="A163" s="2">
        <v>43336</v>
      </c>
      <c r="B163" s="1">
        <v>11566.6</v>
      </c>
      <c r="C163" s="1">
        <v>11604.6</v>
      </c>
      <c r="D163" s="1">
        <v>11532</v>
      </c>
      <c r="E163" s="1">
        <v>11557.1</v>
      </c>
      <c r="F163" s="1">
        <v>225604574</v>
      </c>
      <c r="G163" s="1">
        <v>13019.55</v>
      </c>
      <c r="H163" s="3">
        <f>IF(ISERR(LN(Table21037[[#This Row],[Close]]/E162)),"-",LN(Table21037[[#This Row],[Close]]/E162))</f>
        <v>-2.2169556419407827E-3</v>
      </c>
    </row>
    <row r="164" spans="1:8" x14ac:dyDescent="0.3">
      <c r="A164" s="2">
        <v>43339</v>
      </c>
      <c r="B164" s="1">
        <v>11605.85</v>
      </c>
      <c r="C164" s="1">
        <v>11700.95</v>
      </c>
      <c r="D164" s="1">
        <v>11595.6</v>
      </c>
      <c r="E164" s="1">
        <v>11691.95</v>
      </c>
      <c r="F164" s="1">
        <v>205689327</v>
      </c>
      <c r="G164" s="1">
        <v>11707.5</v>
      </c>
      <c r="H164" s="3">
        <f>IF(ISERR(LN(Table21037[[#This Row],[Close]]/E163)),"-",LN(Table21037[[#This Row],[Close]]/E163))</f>
        <v>1.1600604091100921E-2</v>
      </c>
    </row>
    <row r="165" spans="1:8" x14ac:dyDescent="0.3">
      <c r="A165" s="2">
        <v>43340</v>
      </c>
      <c r="B165" s="1">
        <v>11731.95</v>
      </c>
      <c r="C165" s="1">
        <v>11760.2</v>
      </c>
      <c r="D165" s="1">
        <v>11710.5</v>
      </c>
      <c r="E165" s="1">
        <v>11738.5</v>
      </c>
      <c r="F165" s="1">
        <v>249420312</v>
      </c>
      <c r="G165" s="1">
        <v>13946.7</v>
      </c>
      <c r="H165" s="3">
        <f>IF(ISERR(LN(Table21037[[#This Row],[Close]]/E164)),"-",LN(Table21037[[#This Row],[Close]]/E164))</f>
        <v>3.973467111897261E-3</v>
      </c>
    </row>
    <row r="166" spans="1:8" x14ac:dyDescent="0.3">
      <c r="A166" s="2">
        <v>43341</v>
      </c>
      <c r="B166" s="1">
        <v>11744.95</v>
      </c>
      <c r="C166" s="1">
        <v>11753.2</v>
      </c>
      <c r="D166" s="1">
        <v>11678.85</v>
      </c>
      <c r="E166" s="1">
        <v>11691.9</v>
      </c>
      <c r="F166" s="1">
        <v>259351550</v>
      </c>
      <c r="G166" s="1">
        <v>14324.65</v>
      </c>
      <c r="H166" s="3">
        <f>IF(ISERR(LN(Table21037[[#This Row],[Close]]/E165)),"-",LN(Table21037[[#This Row],[Close]]/E165))</f>
        <v>-3.9777435676563271E-3</v>
      </c>
    </row>
    <row r="167" spans="1:8" x14ac:dyDescent="0.3">
      <c r="A167" s="2">
        <v>43342</v>
      </c>
      <c r="B167" s="1">
        <v>11694.75</v>
      </c>
      <c r="C167" s="1">
        <v>11698.8</v>
      </c>
      <c r="D167" s="1">
        <v>11639.7</v>
      </c>
      <c r="E167" s="1">
        <v>11676.8</v>
      </c>
      <c r="F167" s="1">
        <v>323450305</v>
      </c>
      <c r="G167" s="1">
        <v>18275.54</v>
      </c>
      <c r="H167" s="3">
        <f>IF(ISERR(LN(Table21037[[#This Row],[Close]]/E166)),"-",LN(Table21037[[#This Row],[Close]]/E166))</f>
        <v>-1.2923270957780808E-3</v>
      </c>
    </row>
    <row r="168" spans="1:8" x14ac:dyDescent="0.3">
      <c r="A168" s="2">
        <v>43343</v>
      </c>
      <c r="B168" s="1">
        <v>11675.85</v>
      </c>
      <c r="C168" s="1">
        <v>11727.65</v>
      </c>
      <c r="D168" s="1">
        <v>11640.1</v>
      </c>
      <c r="E168" s="1">
        <v>11680.5</v>
      </c>
      <c r="F168" s="1">
        <v>357230312</v>
      </c>
      <c r="G168" s="1">
        <v>20755.73</v>
      </c>
      <c r="H168" s="3">
        <f>IF(ISERR(LN(Table21037[[#This Row],[Close]]/E167)),"-",LN(Table21037[[#This Row],[Close]]/E167))</f>
        <v>3.1681744302199772E-4</v>
      </c>
    </row>
    <row r="169" spans="1:8" x14ac:dyDescent="0.3">
      <c r="A169" s="2">
        <v>43346</v>
      </c>
      <c r="B169" s="1">
        <v>11751.8</v>
      </c>
      <c r="C169" s="1">
        <v>11751.8</v>
      </c>
      <c r="D169" s="1">
        <v>11567.4</v>
      </c>
      <c r="E169" s="1">
        <v>11582.35</v>
      </c>
      <c r="F169" s="1">
        <v>241726864</v>
      </c>
      <c r="G169" s="1">
        <v>16139.58</v>
      </c>
      <c r="H169" s="3">
        <f>IF(ISERR(LN(Table21037[[#This Row],[Close]]/E168)),"-",LN(Table21037[[#This Row],[Close]]/E168))</f>
        <v>-8.4383970501899584E-3</v>
      </c>
    </row>
    <row r="170" spans="1:8" x14ac:dyDescent="0.3">
      <c r="A170" s="2">
        <v>43347</v>
      </c>
      <c r="B170" s="1">
        <v>11598.75</v>
      </c>
      <c r="C170" s="1">
        <v>11602.55</v>
      </c>
      <c r="D170" s="1">
        <v>11496.85</v>
      </c>
      <c r="E170" s="1">
        <v>11520.3</v>
      </c>
      <c r="F170" s="1">
        <v>262701030</v>
      </c>
      <c r="G170" s="1">
        <v>16254.78</v>
      </c>
      <c r="H170" s="3">
        <f>IF(ISERR(LN(Table21037[[#This Row],[Close]]/E169)),"-",LN(Table21037[[#This Row],[Close]]/E169))</f>
        <v>-5.371691057489936E-3</v>
      </c>
    </row>
    <row r="171" spans="1:8" x14ac:dyDescent="0.3">
      <c r="A171" s="2">
        <v>43348</v>
      </c>
      <c r="B171" s="1">
        <v>11514.85</v>
      </c>
      <c r="C171" s="1">
        <v>11542.65</v>
      </c>
      <c r="D171" s="1">
        <v>11393.85</v>
      </c>
      <c r="E171" s="1">
        <v>11476.95</v>
      </c>
      <c r="F171" s="1">
        <v>253689858</v>
      </c>
      <c r="G171" s="1">
        <v>15078.23</v>
      </c>
      <c r="H171" s="3">
        <f>IF(ISERR(LN(Table21037[[#This Row],[Close]]/E170)),"-",LN(Table21037[[#This Row],[Close]]/E170))</f>
        <v>-3.770020445457141E-3</v>
      </c>
    </row>
    <row r="172" spans="1:8" x14ac:dyDescent="0.3">
      <c r="A172" s="2">
        <v>43349</v>
      </c>
      <c r="B172" s="1">
        <v>11514.15</v>
      </c>
      <c r="C172" s="1">
        <v>11562.25</v>
      </c>
      <c r="D172" s="1">
        <v>11436.05</v>
      </c>
      <c r="E172" s="1">
        <v>11536.9</v>
      </c>
      <c r="F172" s="1">
        <v>255558129</v>
      </c>
      <c r="G172" s="1">
        <v>15161</v>
      </c>
      <c r="H172" s="3">
        <f>IF(ISERR(LN(Table21037[[#This Row],[Close]]/E171)),"-",LN(Table21037[[#This Row],[Close]]/E171))</f>
        <v>5.2099179931275122E-3</v>
      </c>
    </row>
    <row r="173" spans="1:8" x14ac:dyDescent="0.3">
      <c r="A173" s="2">
        <v>43350</v>
      </c>
      <c r="B173" s="1">
        <v>11558.25</v>
      </c>
      <c r="C173" s="1">
        <v>11603</v>
      </c>
      <c r="D173" s="1">
        <v>11484.4</v>
      </c>
      <c r="E173" s="1">
        <v>11589.1</v>
      </c>
      <c r="F173" s="1">
        <v>305029077</v>
      </c>
      <c r="G173" s="1">
        <v>16441.02</v>
      </c>
      <c r="H173" s="3">
        <f>IF(ISERR(LN(Table21037[[#This Row],[Close]]/E172)),"-",LN(Table21037[[#This Row],[Close]]/E172))</f>
        <v>4.5144070442281106E-3</v>
      </c>
    </row>
    <row r="174" spans="1:8" x14ac:dyDescent="0.3">
      <c r="A174" s="2">
        <v>43353</v>
      </c>
      <c r="B174" s="1">
        <v>11570.25</v>
      </c>
      <c r="C174" s="1">
        <v>11573</v>
      </c>
      <c r="D174" s="1">
        <v>11427.3</v>
      </c>
      <c r="E174" s="1">
        <v>11438.1</v>
      </c>
      <c r="F174" s="1">
        <v>295597988</v>
      </c>
      <c r="G174" s="1">
        <v>16513.89</v>
      </c>
      <c r="H174" s="3">
        <f>IF(ISERR(LN(Table21037[[#This Row],[Close]]/E173)),"-",LN(Table21037[[#This Row],[Close]]/E173))</f>
        <v>-1.311511294512481E-2</v>
      </c>
    </row>
    <row r="175" spans="1:8" x14ac:dyDescent="0.3">
      <c r="A175" s="2">
        <v>43354</v>
      </c>
      <c r="B175" s="1">
        <v>11476.85</v>
      </c>
      <c r="C175" s="1">
        <v>11479.4</v>
      </c>
      <c r="D175" s="1">
        <v>11274</v>
      </c>
      <c r="E175" s="1">
        <v>11287.5</v>
      </c>
      <c r="F175" s="1">
        <v>318093125</v>
      </c>
      <c r="G175" s="1">
        <v>18745.54</v>
      </c>
      <c r="H175" s="3">
        <f>IF(ISERR(LN(Table21037[[#This Row],[Close]]/E174)),"-",LN(Table21037[[#This Row],[Close]]/E174))</f>
        <v>-1.3253969499003263E-2</v>
      </c>
    </row>
    <row r="176" spans="1:8" x14ac:dyDescent="0.3">
      <c r="A176" s="2">
        <v>43355</v>
      </c>
      <c r="B176" s="1">
        <v>11340.1</v>
      </c>
      <c r="C176" s="1">
        <v>11380.75</v>
      </c>
      <c r="D176" s="1">
        <v>11250.2</v>
      </c>
      <c r="E176" s="1">
        <v>11369.9</v>
      </c>
      <c r="F176" s="1">
        <v>276509748</v>
      </c>
      <c r="G176" s="1">
        <v>15567.9</v>
      </c>
      <c r="H176" s="3">
        <f>IF(ISERR(LN(Table21037[[#This Row],[Close]]/E175)),"-",LN(Table21037[[#This Row],[Close]]/E175))</f>
        <v>7.2735939059058573E-3</v>
      </c>
    </row>
    <row r="177" spans="1:8" x14ac:dyDescent="0.3">
      <c r="A177" s="2">
        <v>43357</v>
      </c>
      <c r="B177" s="1">
        <v>11443.5</v>
      </c>
      <c r="C177" s="1">
        <v>11523.25</v>
      </c>
      <c r="D177" s="1">
        <v>11430.55</v>
      </c>
      <c r="E177" s="1">
        <v>11515.2</v>
      </c>
      <c r="F177" s="1">
        <v>285218296</v>
      </c>
      <c r="G177" s="1">
        <v>16423.36</v>
      </c>
      <c r="H177" s="3">
        <f>IF(ISERR(LN(Table21037[[#This Row],[Close]]/E176)),"-",LN(Table21037[[#This Row],[Close]]/E176))</f>
        <v>1.2698389122393185E-2</v>
      </c>
    </row>
    <row r="178" spans="1:8" x14ac:dyDescent="0.3">
      <c r="A178" s="2">
        <v>43360</v>
      </c>
      <c r="B178" s="1">
        <v>11464.95</v>
      </c>
      <c r="C178" s="1">
        <v>11464.95</v>
      </c>
      <c r="D178" s="1">
        <v>11366.9</v>
      </c>
      <c r="E178" s="1">
        <v>11377.75</v>
      </c>
      <c r="F178" s="1">
        <v>207620518</v>
      </c>
      <c r="G178" s="1">
        <v>11294.84</v>
      </c>
      <c r="H178" s="3">
        <f>IF(ISERR(LN(Table21037[[#This Row],[Close]]/E177)),"-",LN(Table21037[[#This Row],[Close]]/E177))</f>
        <v>-1.2008207911445088E-2</v>
      </c>
    </row>
    <row r="179" spans="1:8" x14ac:dyDescent="0.3">
      <c r="A179" s="2">
        <v>43361</v>
      </c>
      <c r="B179" s="1">
        <v>11381.55</v>
      </c>
      <c r="C179" s="1">
        <v>11411.45</v>
      </c>
      <c r="D179" s="1">
        <v>11268.95</v>
      </c>
      <c r="E179" s="1">
        <v>11278.9</v>
      </c>
      <c r="F179" s="1">
        <v>248298794</v>
      </c>
      <c r="G179" s="1">
        <v>13814.11</v>
      </c>
      <c r="H179" s="3">
        <f>IF(ISERR(LN(Table21037[[#This Row],[Close]]/E178)),"-",LN(Table21037[[#This Row],[Close]]/E178))</f>
        <v>-8.7259702757044692E-3</v>
      </c>
    </row>
    <row r="180" spans="1:8" x14ac:dyDescent="0.3">
      <c r="A180" s="2">
        <v>43362</v>
      </c>
      <c r="B180" s="1">
        <v>11326.65</v>
      </c>
      <c r="C180" s="1">
        <v>11332.05</v>
      </c>
      <c r="D180" s="1">
        <v>11210.9</v>
      </c>
      <c r="E180" s="1">
        <v>11234.35</v>
      </c>
      <c r="F180" s="1">
        <v>258424384</v>
      </c>
      <c r="G180" s="1">
        <v>15116.69</v>
      </c>
      <c r="H180" s="3">
        <f>IF(ISERR(LN(Table21037[[#This Row],[Close]]/E179)),"-",LN(Table21037[[#This Row],[Close]]/E179))</f>
        <v>-3.9576745382891472E-3</v>
      </c>
    </row>
    <row r="181" spans="1:8" x14ac:dyDescent="0.3">
      <c r="A181" s="2">
        <v>43364</v>
      </c>
      <c r="B181" s="1">
        <v>11271.3</v>
      </c>
      <c r="C181" s="1">
        <v>11346.8</v>
      </c>
      <c r="D181" s="1">
        <v>10866.45</v>
      </c>
      <c r="E181" s="1">
        <v>11143.1</v>
      </c>
      <c r="F181" s="1">
        <v>741153209</v>
      </c>
      <c r="G181" s="1">
        <v>35131.19</v>
      </c>
      <c r="H181" s="3">
        <f>IF(ISERR(LN(Table21037[[#This Row],[Close]]/E180)),"-",LN(Table21037[[#This Row],[Close]]/E180))</f>
        <v>-8.1555767773956976E-3</v>
      </c>
    </row>
    <row r="182" spans="1:8" x14ac:dyDescent="0.3">
      <c r="A182" s="2">
        <v>43367</v>
      </c>
      <c r="B182" s="1">
        <v>11164.4</v>
      </c>
      <c r="C182" s="1">
        <v>11170.15</v>
      </c>
      <c r="D182" s="1">
        <v>10943.6</v>
      </c>
      <c r="E182" s="1">
        <v>10967.4</v>
      </c>
      <c r="F182" s="1">
        <v>398815949</v>
      </c>
      <c r="G182" s="1">
        <v>23023.34</v>
      </c>
      <c r="H182" s="3">
        <f>IF(ISERR(LN(Table21037[[#This Row],[Close]]/E181)),"-",LN(Table21037[[#This Row],[Close]]/E181))</f>
        <v>-1.5893236100092235E-2</v>
      </c>
    </row>
    <row r="183" spans="1:8" x14ac:dyDescent="0.3">
      <c r="A183" s="2">
        <v>43368</v>
      </c>
      <c r="B183" s="1">
        <v>10969.95</v>
      </c>
      <c r="C183" s="1">
        <v>11080.6</v>
      </c>
      <c r="D183" s="1">
        <v>10882.85</v>
      </c>
      <c r="E183" s="1">
        <v>11067.45</v>
      </c>
      <c r="F183" s="1">
        <v>417548830</v>
      </c>
      <c r="G183" s="1">
        <v>22878.57</v>
      </c>
      <c r="H183" s="3">
        <f>IF(ISERR(LN(Table21037[[#This Row],[Close]]/E182)),"-",LN(Table21037[[#This Row],[Close]]/E182))</f>
        <v>9.081131713379249E-3</v>
      </c>
    </row>
    <row r="184" spans="1:8" x14ac:dyDescent="0.3">
      <c r="A184" s="2">
        <v>43369</v>
      </c>
      <c r="B184" s="1">
        <v>11145.55</v>
      </c>
      <c r="C184" s="1">
        <v>11145.55</v>
      </c>
      <c r="D184" s="1">
        <v>10993.05</v>
      </c>
      <c r="E184" s="1">
        <v>11053.8</v>
      </c>
      <c r="F184" s="1">
        <v>351041146</v>
      </c>
      <c r="G184" s="1">
        <v>17803.68</v>
      </c>
      <c r="H184" s="3">
        <f>IF(ISERR(LN(Table21037[[#This Row],[Close]]/E183)),"-",LN(Table21037[[#This Row],[Close]]/E183))</f>
        <v>-1.2341076324745481E-3</v>
      </c>
    </row>
    <row r="185" spans="1:8" x14ac:dyDescent="0.3">
      <c r="A185" s="2">
        <v>43370</v>
      </c>
      <c r="B185" s="1">
        <v>11079.8</v>
      </c>
      <c r="C185" s="1">
        <v>11089.45</v>
      </c>
      <c r="D185" s="1">
        <v>10953.35</v>
      </c>
      <c r="E185" s="1">
        <v>10977.55</v>
      </c>
      <c r="F185" s="1">
        <v>418210067</v>
      </c>
      <c r="G185" s="1">
        <v>22582.86</v>
      </c>
      <c r="H185" s="3">
        <f>IF(ISERR(LN(Table21037[[#This Row],[Close]]/E184)),"-",LN(Table21037[[#This Row],[Close]]/E184))</f>
        <v>-6.9219820348958589E-3</v>
      </c>
    </row>
    <row r="186" spans="1:8" x14ac:dyDescent="0.3">
      <c r="A186" s="2">
        <v>43371</v>
      </c>
      <c r="B186" s="1">
        <v>11008.1</v>
      </c>
      <c r="C186" s="1">
        <v>11034.1</v>
      </c>
      <c r="D186" s="1">
        <v>10850.3</v>
      </c>
      <c r="E186" s="1">
        <v>10930.45</v>
      </c>
      <c r="F186" s="1">
        <v>492894147</v>
      </c>
      <c r="G186" s="1">
        <v>23227.86</v>
      </c>
      <c r="H186" s="3">
        <f>IF(ISERR(LN(Table21037[[#This Row],[Close]]/E185)),"-",LN(Table21037[[#This Row],[Close]]/E185))</f>
        <v>-4.2998057847973671E-3</v>
      </c>
    </row>
    <row r="187" spans="1:8" x14ac:dyDescent="0.3">
      <c r="A187" s="2">
        <v>43374</v>
      </c>
      <c r="B187" s="1">
        <v>10930.9</v>
      </c>
      <c r="C187" s="1">
        <v>11035.65</v>
      </c>
      <c r="D187" s="1">
        <v>10821.55</v>
      </c>
      <c r="E187" s="1">
        <v>11008.3</v>
      </c>
      <c r="F187" s="1">
        <v>398987274</v>
      </c>
      <c r="G187" s="1">
        <v>20391.72</v>
      </c>
      <c r="H187" s="3">
        <f>IF(ISERR(LN(Table21037[[#This Row],[Close]]/E186)),"-",LN(Table21037[[#This Row],[Close]]/E186))</f>
        <v>7.0970612969229975E-3</v>
      </c>
    </row>
    <row r="188" spans="1:8" x14ac:dyDescent="0.3">
      <c r="A188" s="2">
        <v>43376</v>
      </c>
      <c r="B188" s="1">
        <v>10982.7</v>
      </c>
      <c r="C188" s="1">
        <v>10989.05</v>
      </c>
      <c r="D188" s="1">
        <v>10843.75</v>
      </c>
      <c r="E188" s="1">
        <v>10858.25</v>
      </c>
      <c r="F188" s="1">
        <v>398756507</v>
      </c>
      <c r="G188" s="1">
        <v>21225.59</v>
      </c>
      <c r="H188" s="3">
        <f>IF(ISERR(LN(Table21037[[#This Row],[Close]]/E187)),"-",LN(Table21037[[#This Row],[Close]]/E187))</f>
        <v>-1.3724374010345193E-2</v>
      </c>
    </row>
    <row r="189" spans="1:8" x14ac:dyDescent="0.3">
      <c r="A189" s="2">
        <v>43377</v>
      </c>
      <c r="B189" s="1">
        <v>10754.7</v>
      </c>
      <c r="C189" s="1">
        <v>10754.7</v>
      </c>
      <c r="D189" s="1">
        <v>10547.25</v>
      </c>
      <c r="E189" s="1">
        <v>10599.25</v>
      </c>
      <c r="F189" s="1">
        <v>438202008</v>
      </c>
      <c r="G189" s="1">
        <v>23711.57</v>
      </c>
      <c r="H189" s="3">
        <f>IF(ISERR(LN(Table21037[[#This Row],[Close]]/E188)),"-",LN(Table21037[[#This Row],[Close]]/E188))</f>
        <v>-2.4141915818458322E-2</v>
      </c>
    </row>
    <row r="190" spans="1:8" x14ac:dyDescent="0.3">
      <c r="A190" s="2">
        <v>43378</v>
      </c>
      <c r="B190" s="1">
        <v>10514.1</v>
      </c>
      <c r="C190" s="1">
        <v>10540.65</v>
      </c>
      <c r="D190" s="1">
        <v>10261.9</v>
      </c>
      <c r="E190" s="1">
        <v>10316.450000000001</v>
      </c>
      <c r="F190" s="1">
        <v>625153832</v>
      </c>
      <c r="G190" s="1">
        <v>25254.21</v>
      </c>
      <c r="H190" s="3">
        <f>IF(ISERR(LN(Table21037[[#This Row],[Close]]/E189)),"-",LN(Table21037[[#This Row],[Close]]/E189))</f>
        <v>-2.7043535271357683E-2</v>
      </c>
    </row>
    <row r="191" spans="1:8" x14ac:dyDescent="0.3">
      <c r="A191" s="2">
        <v>43381</v>
      </c>
      <c r="B191" s="1">
        <v>10310.15</v>
      </c>
      <c r="C191" s="1">
        <v>10398.35</v>
      </c>
      <c r="D191" s="1">
        <v>10198.4</v>
      </c>
      <c r="E191" s="1">
        <v>10348.049999999999</v>
      </c>
      <c r="F191" s="1">
        <v>470279031</v>
      </c>
      <c r="G191" s="1">
        <v>22130.94</v>
      </c>
      <c r="H191" s="3">
        <f>IF(ISERR(LN(Table21037[[#This Row],[Close]]/E190)),"-",LN(Table21037[[#This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IF(ISERR(LN(Table21037[[#This Row],[Close]]/E191)),"-",LN(Table21037[[#This Row],[Close]]/E191))</f>
        <v>-4.5522643762188489E-3</v>
      </c>
    </row>
    <row r="193" spans="1:8" x14ac:dyDescent="0.3">
      <c r="A193" s="2">
        <v>43383</v>
      </c>
      <c r="B193" s="1">
        <v>10331.85</v>
      </c>
      <c r="C193" s="1">
        <v>10482.35</v>
      </c>
      <c r="D193" s="1">
        <v>10318.25</v>
      </c>
      <c r="E193" s="1">
        <v>10460.1</v>
      </c>
      <c r="F193" s="1">
        <v>373844130</v>
      </c>
      <c r="G193" s="1">
        <v>19592.59</v>
      </c>
      <c r="H193" s="3">
        <f>IF(ISERR(LN(Table21037[[#This Row],[Close]]/E192)),"-",LN(Table21037[[#This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IF(ISERR(LN(Table21037[[#This Row],[Close]]/E193)),"-",LN(Table21037[[#This Row],[Close]]/E193))</f>
        <v>-2.1788996676934184E-2</v>
      </c>
    </row>
    <row r="195" spans="1:8" x14ac:dyDescent="0.3">
      <c r="A195" s="2">
        <v>43385</v>
      </c>
      <c r="B195" s="1">
        <v>10331.549999999999</v>
      </c>
      <c r="C195" s="1">
        <v>10492.45</v>
      </c>
      <c r="D195" s="1">
        <v>10322.15</v>
      </c>
      <c r="E195" s="1">
        <v>10472.5</v>
      </c>
      <c r="F195" s="1">
        <v>354056762</v>
      </c>
      <c r="G195" s="1">
        <v>18606.04</v>
      </c>
      <c r="H195" s="3">
        <f>IF(ISERR(LN(Table21037[[#This Row],[Close]]/E194)),"-",LN(Table21037[[#This Row],[Close]]/E194))</f>
        <v>2.2973751695463417E-2</v>
      </c>
    </row>
    <row r="196" spans="1:8" x14ac:dyDescent="0.3">
      <c r="A196" s="2">
        <v>43388</v>
      </c>
      <c r="B196" s="1">
        <v>10524.2</v>
      </c>
      <c r="C196" s="1">
        <v>10526.3</v>
      </c>
      <c r="D196" s="1">
        <v>10410.15</v>
      </c>
      <c r="E196" s="1">
        <v>10512.5</v>
      </c>
      <c r="F196" s="1">
        <v>267517728</v>
      </c>
      <c r="G196" s="1">
        <v>14372.15</v>
      </c>
      <c r="H196" s="3">
        <f>IF(ISERR(LN(Table21037[[#This Row],[Close]]/E195)),"-",LN(Table21037[[#This Row],[Close]]/E195))</f>
        <v>3.8122514600135221E-3</v>
      </c>
    </row>
    <row r="197" spans="1:8" x14ac:dyDescent="0.3">
      <c r="A197" s="2">
        <v>43389</v>
      </c>
      <c r="B197" s="1">
        <v>10550.15</v>
      </c>
      <c r="C197" s="1">
        <v>10604.9</v>
      </c>
      <c r="D197" s="1">
        <v>10525.3</v>
      </c>
      <c r="E197" s="1">
        <v>10584.75</v>
      </c>
      <c r="F197" s="1">
        <v>273444095</v>
      </c>
      <c r="G197" s="1">
        <v>15453.03</v>
      </c>
      <c r="H197" s="3">
        <f>IF(ISERR(LN(Table21037[[#This Row],[Close]]/E196)),"-",LN(Table21037[[#This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IF(ISERR(LN(Table21037[[#This Row],[Close]]/E197)),"-",LN(Table21037[[#This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IF(ISERR(LN(Table21037[[#This Row],[Close]]/E198)),"-",LN(Table21037[[#This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IF(ISERR(LN(Table21037[[#This Row],[Close]]/E199)),"-",LN(Table21037[[#This Row],[Close]]/E199))</f>
        <v>-5.6743125075594458E-3</v>
      </c>
    </row>
    <row r="201" spans="1:8" x14ac:dyDescent="0.3">
      <c r="A201" s="2">
        <v>43396</v>
      </c>
      <c r="B201" s="1">
        <v>10152.6</v>
      </c>
      <c r="C201" s="1">
        <v>10222.1</v>
      </c>
      <c r="D201" s="1">
        <v>10102.35</v>
      </c>
      <c r="E201" s="1">
        <v>10146.799999999999</v>
      </c>
      <c r="F201" s="1">
        <v>312042090</v>
      </c>
      <c r="G201" s="1">
        <v>18114.71</v>
      </c>
      <c r="H201" s="3">
        <f>IF(ISERR(LN(Table21037[[#This Row],[Close]]/E200)),"-",LN(Table21037[[#This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IF(ISERR(LN(Table21037[[#This Row],[Close]]/E201)),"-",LN(Table21037[[#This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IF(ISERR(LN(Table21037[[#This Row],[Close]]/E202)),"-",LN(Table21037[[#This Row],[Close]]/E202))</f>
        <v>-9.813515351592101E-3</v>
      </c>
    </row>
    <row r="204" spans="1:8" x14ac:dyDescent="0.3">
      <c r="A204" s="2">
        <v>43399</v>
      </c>
      <c r="B204" s="1">
        <v>10122.35</v>
      </c>
      <c r="C204" s="1">
        <v>10128.85</v>
      </c>
      <c r="D204" s="1">
        <v>10004.549999999999</v>
      </c>
      <c r="E204" s="1">
        <v>10030</v>
      </c>
      <c r="F204" s="1">
        <v>375563273</v>
      </c>
      <c r="G204" s="1">
        <v>16120.14</v>
      </c>
      <c r="H204" s="3">
        <f>IF(ISERR(LN(Table21037[[#This Row],[Close]]/E203)),"-",LN(Table21037[[#This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IF(ISERR(LN(Table21037[[#This Row],[Close]]/E204)),"-",LN(Table21037[[#This Row],[Close]]/E204))</f>
        <v>2.1780027001601827E-2</v>
      </c>
    </row>
    <row r="206" spans="1:8" x14ac:dyDescent="0.3">
      <c r="A206" s="2">
        <v>43403</v>
      </c>
      <c r="B206" s="1">
        <v>10239.4</v>
      </c>
      <c r="C206" s="1">
        <v>10285.1</v>
      </c>
      <c r="D206" s="1">
        <v>10175.35</v>
      </c>
      <c r="E206" s="1">
        <v>10198.4</v>
      </c>
      <c r="F206" s="1">
        <v>298753965</v>
      </c>
      <c r="G206" s="1">
        <v>14789.51</v>
      </c>
      <c r="H206" s="3">
        <f>IF(ISERR(LN(Table21037[[#This Row],[Close]]/E205)),"-",LN(Table21037[[#This Row],[Close]]/E205))</f>
        <v>-5.129783734565848E-3</v>
      </c>
    </row>
    <row r="207" spans="1:8" x14ac:dyDescent="0.3">
      <c r="A207" s="2">
        <v>43404</v>
      </c>
      <c r="B207" s="1">
        <v>10209.549999999999</v>
      </c>
      <c r="C207" s="1">
        <v>10396</v>
      </c>
      <c r="D207" s="1">
        <v>10105.1</v>
      </c>
      <c r="E207" s="1">
        <v>10386.6</v>
      </c>
      <c r="F207" s="1">
        <v>386618948</v>
      </c>
      <c r="G207" s="1">
        <v>21513.85</v>
      </c>
      <c r="H207" s="3">
        <f>IF(ISERR(LN(Table21037[[#This Row],[Close]]/E206)),"-",LN(Table21037[[#This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IF(ISERR(LN(Table21037[[#This Row],[Close]]/E207)),"-",LN(Table21037[[#This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IF(ISERR(LN(Table21037[[#This Row],[Close]]/E208)),"-",LN(Table21037[[#This Row],[Close]]/E208))</f>
        <v>1.648595028975125E-2</v>
      </c>
    </row>
    <row r="210" spans="1:8" x14ac:dyDescent="0.3">
      <c r="A210" s="2">
        <v>43409</v>
      </c>
      <c r="B210" s="1">
        <v>10558.75</v>
      </c>
      <c r="C210" s="1">
        <v>10558.8</v>
      </c>
      <c r="D210" s="1">
        <v>10477</v>
      </c>
      <c r="E210" s="1">
        <v>10524</v>
      </c>
      <c r="F210" s="1">
        <v>311176379</v>
      </c>
      <c r="G210" s="1">
        <v>14761.17</v>
      </c>
      <c r="H210" s="3">
        <f>IF(ISERR(LN(Table21037[[#This Row],[Close]]/E209)),"-",LN(Table21037[[#This Row],[Close]]/E209))</f>
        <v>-2.7518165109068284E-3</v>
      </c>
    </row>
    <row r="211" spans="1:8" x14ac:dyDescent="0.3">
      <c r="A211" s="2">
        <v>43410</v>
      </c>
      <c r="B211" s="1">
        <v>10552</v>
      </c>
      <c r="C211" s="1">
        <v>10600.25</v>
      </c>
      <c r="D211" s="1">
        <v>10491.45</v>
      </c>
      <c r="E211" s="1">
        <v>10530</v>
      </c>
      <c r="F211" s="1">
        <v>309878810</v>
      </c>
      <c r="G211" s="1">
        <v>14006.19</v>
      </c>
      <c r="H211" s="3">
        <f>IF(ISERR(LN(Table21037[[#This Row],[Close]]/E210)),"-",LN(Table21037[[#This Row],[Close]]/E210))</f>
        <v>5.6996296783781274E-4</v>
      </c>
    </row>
    <row r="212" spans="1:8" x14ac:dyDescent="0.3">
      <c r="A212" s="2">
        <v>43411</v>
      </c>
      <c r="B212" s="1">
        <v>10614.45</v>
      </c>
      <c r="C212" s="1">
        <v>10616.45</v>
      </c>
      <c r="D212" s="1">
        <v>10582.3</v>
      </c>
      <c r="E212" s="1">
        <v>10598.4</v>
      </c>
      <c r="F212" s="1">
        <v>32194181</v>
      </c>
      <c r="G212" s="1">
        <v>1534.08</v>
      </c>
      <c r="H212" s="3">
        <f>IF(ISERR(LN(Table21037[[#This Row],[Close]]/E211)),"-",LN(Table21037[[#This Row],[Close]]/E211))</f>
        <v>6.4747201828098773E-3</v>
      </c>
    </row>
    <row r="213" spans="1:8" x14ac:dyDescent="0.3">
      <c r="A213" s="2">
        <v>43413</v>
      </c>
      <c r="B213" s="1">
        <v>10614.7</v>
      </c>
      <c r="C213" s="1">
        <v>10619.55</v>
      </c>
      <c r="D213" s="1">
        <v>10544.85</v>
      </c>
      <c r="E213" s="1">
        <v>10585.2</v>
      </c>
      <c r="F213" s="1">
        <v>305817331</v>
      </c>
      <c r="G213" s="1">
        <v>15294.83</v>
      </c>
      <c r="H213" s="3">
        <f>IF(ISERR(LN(Table21037[[#This Row],[Close]]/E212)),"-",LN(Table21037[[#This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IF(ISERR(LN(Table21037[[#This Row],[Close]]/E213)),"-",LN(Table21037[[#This Row],[Close]]/E213))</f>
        <v>-9.7782185444554946E-3</v>
      </c>
    </row>
    <row r="215" spans="1:8" x14ac:dyDescent="0.3">
      <c r="A215" s="2">
        <v>43417</v>
      </c>
      <c r="B215" s="1">
        <v>10451.9</v>
      </c>
      <c r="C215" s="1">
        <v>10596.25</v>
      </c>
      <c r="D215" s="1">
        <v>10440.549999999999</v>
      </c>
      <c r="E215" s="1">
        <v>10582.5</v>
      </c>
      <c r="F215" s="1">
        <v>262541595</v>
      </c>
      <c r="G215" s="1">
        <v>13078.98</v>
      </c>
      <c r="H215" s="3">
        <f>IF(ISERR(LN(Table21037[[#This Row],[Close]]/E214)),"-",LN(Table21037[[#This Row],[Close]]/E214))</f>
        <v>9.5231128868126375E-3</v>
      </c>
    </row>
    <row r="216" spans="1:8" x14ac:dyDescent="0.3">
      <c r="A216" s="2">
        <v>43418</v>
      </c>
      <c r="B216" s="1">
        <v>10634.9</v>
      </c>
      <c r="C216" s="1">
        <v>10651.6</v>
      </c>
      <c r="D216" s="1">
        <v>10532.7</v>
      </c>
      <c r="E216" s="1">
        <v>10576.3</v>
      </c>
      <c r="F216" s="1">
        <v>396373781</v>
      </c>
      <c r="G216" s="1">
        <v>19374.89</v>
      </c>
      <c r="H216" s="3">
        <f>IF(ISERR(LN(Table21037[[#This Row],[Close]]/E215)),"-",LN(Table21037[[#This Row],[Close]]/E215))</f>
        <v>-5.8604459397027908E-4</v>
      </c>
    </row>
    <row r="217" spans="1:8" x14ac:dyDescent="0.3">
      <c r="A217" s="2">
        <v>43419</v>
      </c>
      <c r="B217" s="1">
        <v>10580.6</v>
      </c>
      <c r="C217" s="1">
        <v>10646.5</v>
      </c>
      <c r="D217" s="1">
        <v>10557.5</v>
      </c>
      <c r="E217" s="1">
        <v>10616.7</v>
      </c>
      <c r="F217" s="1">
        <v>306011926</v>
      </c>
      <c r="G217" s="1">
        <v>14937.67</v>
      </c>
      <c r="H217" s="3">
        <f>IF(ISERR(LN(Table21037[[#This Row],[Close]]/E216)),"-",LN(Table21037[[#This Row],[Close]]/E216))</f>
        <v>3.8125842435878768E-3</v>
      </c>
    </row>
    <row r="218" spans="1:8" x14ac:dyDescent="0.3">
      <c r="A218" s="2">
        <v>43420</v>
      </c>
      <c r="B218" s="1">
        <v>10644</v>
      </c>
      <c r="C218" s="1">
        <v>10695.15</v>
      </c>
      <c r="D218" s="1">
        <v>10631.15</v>
      </c>
      <c r="E218" s="1">
        <v>10682.2</v>
      </c>
      <c r="F218" s="1">
        <v>353384918</v>
      </c>
      <c r="G218" s="1">
        <v>16728.88</v>
      </c>
      <c r="H218" s="3">
        <f>IF(ISERR(LN(Table21037[[#This Row],[Close]]/E217)),"-",LN(Table21037[[#This Row],[Close]]/E217))</f>
        <v>6.1505717653091464E-3</v>
      </c>
    </row>
    <row r="219" spans="1:8" x14ac:dyDescent="0.3">
      <c r="A219" s="2">
        <v>43423</v>
      </c>
      <c r="B219" s="1">
        <v>10731.25</v>
      </c>
      <c r="C219" s="1">
        <v>10774.7</v>
      </c>
      <c r="D219" s="1">
        <v>10688.8</v>
      </c>
      <c r="E219" s="1">
        <v>10763.4</v>
      </c>
      <c r="F219" s="1">
        <v>280522364</v>
      </c>
      <c r="G219" s="1">
        <v>13540.9</v>
      </c>
      <c r="H219" s="3">
        <f>IF(ISERR(LN(Table21037[[#This Row],[Close]]/E218)),"-",LN(Table21037[[#This Row],[Close]]/E218))</f>
        <v>7.5726851230944036E-3</v>
      </c>
    </row>
    <row r="220" spans="1:8" x14ac:dyDescent="0.3">
      <c r="A220" s="2">
        <v>43424</v>
      </c>
      <c r="B220" s="1">
        <v>10740.1</v>
      </c>
      <c r="C220" s="1">
        <v>10740.85</v>
      </c>
      <c r="D220" s="1">
        <v>10640.85</v>
      </c>
      <c r="E220" s="1">
        <v>10656.2</v>
      </c>
      <c r="F220" s="1">
        <v>304322623</v>
      </c>
      <c r="G220" s="1">
        <v>13077.24</v>
      </c>
      <c r="H220" s="3">
        <f>IF(ISERR(LN(Table21037[[#This Row],[Close]]/E219)),"-",LN(Table21037[[#This Row],[Close]]/E219))</f>
        <v>-1.0009607560291778E-2</v>
      </c>
    </row>
    <row r="221" spans="1:8" x14ac:dyDescent="0.3">
      <c r="A221" s="2">
        <v>43425</v>
      </c>
      <c r="B221" s="1">
        <v>10670.95</v>
      </c>
      <c r="C221" s="1">
        <v>10671.3</v>
      </c>
      <c r="D221" s="1">
        <v>10562.35</v>
      </c>
      <c r="E221" s="1">
        <v>10600.05</v>
      </c>
      <c r="F221" s="1">
        <v>310191008</v>
      </c>
      <c r="G221" s="1">
        <v>15382.32</v>
      </c>
      <c r="H221" s="3">
        <f>IF(ISERR(LN(Table21037[[#This Row],[Close]]/E220)),"-",LN(Table21037[[#This Row],[Close]]/E220))</f>
        <v>-5.2831643026424535E-3</v>
      </c>
    </row>
    <row r="222" spans="1:8" x14ac:dyDescent="0.3">
      <c r="A222" s="2">
        <v>43426</v>
      </c>
      <c r="B222" s="1">
        <v>10612.65</v>
      </c>
      <c r="C222" s="1">
        <v>10646.25</v>
      </c>
      <c r="D222" s="1">
        <v>10512</v>
      </c>
      <c r="E222" s="1">
        <v>10526.75</v>
      </c>
      <c r="F222" s="1">
        <v>246926671</v>
      </c>
      <c r="G222" s="1">
        <v>12254.36</v>
      </c>
      <c r="H222" s="3">
        <f>IF(ISERR(LN(Table21037[[#This Row],[Close]]/E221)),"-",LN(Table21037[[#This Row],[Close]]/E221))</f>
        <v>-6.9390815571901548E-3</v>
      </c>
    </row>
    <row r="223" spans="1:8" x14ac:dyDescent="0.3">
      <c r="A223" s="2">
        <v>43430</v>
      </c>
      <c r="B223" s="1">
        <v>10568.3</v>
      </c>
      <c r="C223" s="1">
        <v>10637.8</v>
      </c>
      <c r="D223" s="1">
        <v>10489.75</v>
      </c>
      <c r="E223" s="1">
        <v>10628.6</v>
      </c>
      <c r="F223" s="1">
        <v>332863041</v>
      </c>
      <c r="G223" s="1">
        <v>15927.25</v>
      </c>
      <c r="H223" s="3">
        <f>IF(ISERR(LN(Table21037[[#This Row],[Close]]/E222)),"-",LN(Table21037[[#This Row],[Close]]/E222))</f>
        <v>9.6288444213244173E-3</v>
      </c>
    </row>
    <row r="224" spans="1:8" x14ac:dyDescent="0.3">
      <c r="A224" s="2">
        <v>43431</v>
      </c>
      <c r="B224" s="1">
        <v>10621.45</v>
      </c>
      <c r="C224" s="1">
        <v>10695.15</v>
      </c>
      <c r="D224" s="1">
        <v>10596.35</v>
      </c>
      <c r="E224" s="1">
        <v>10685.6</v>
      </c>
      <c r="F224" s="1">
        <v>382834178</v>
      </c>
      <c r="G224" s="1">
        <v>17296.28</v>
      </c>
      <c r="H224" s="3">
        <f>IF(ISERR(LN(Table21037[[#This Row],[Close]]/E223)),"-",LN(Table21037[[#This Row],[Close]]/E223))</f>
        <v>5.3485597285956952E-3</v>
      </c>
    </row>
    <row r="225" spans="1:8" x14ac:dyDescent="0.3">
      <c r="A225" s="2">
        <v>43432</v>
      </c>
      <c r="B225" s="1">
        <v>10708.75</v>
      </c>
      <c r="C225" s="1">
        <v>10757.8</v>
      </c>
      <c r="D225" s="1">
        <v>10699.85</v>
      </c>
      <c r="E225" s="1">
        <v>10728.85</v>
      </c>
      <c r="F225" s="1">
        <v>437627174</v>
      </c>
      <c r="G225" s="1">
        <v>17737.28</v>
      </c>
      <c r="H225" s="3">
        <f>IF(ISERR(LN(Table21037[[#This Row],[Close]]/E224)),"-",LN(Table21037[[#This Row],[Close]]/E224))</f>
        <v>4.0393340764166815E-3</v>
      </c>
    </row>
    <row r="226" spans="1:8" x14ac:dyDescent="0.3">
      <c r="A226" s="2">
        <v>43433</v>
      </c>
      <c r="B226" s="1">
        <v>10808.7</v>
      </c>
      <c r="C226" s="1">
        <v>10883.05</v>
      </c>
      <c r="D226" s="1">
        <v>10782.35</v>
      </c>
      <c r="E226" s="1">
        <v>10858.7</v>
      </c>
      <c r="F226" s="1">
        <v>712650890</v>
      </c>
      <c r="G226" s="1">
        <v>26283.43</v>
      </c>
      <c r="H226" s="3">
        <f>IF(ISERR(LN(Table21037[[#This Row],[Close]]/E225)),"-",LN(Table21037[[#This Row],[Close]]/E225))</f>
        <v>1.203022724265825E-2</v>
      </c>
    </row>
    <row r="227" spans="1:8" x14ac:dyDescent="0.3">
      <c r="A227" s="2">
        <v>43434</v>
      </c>
      <c r="B227" s="1">
        <v>10892.1</v>
      </c>
      <c r="C227" s="1">
        <v>10922.45</v>
      </c>
      <c r="D227" s="1">
        <v>10835.1</v>
      </c>
      <c r="E227" s="1">
        <v>10876.75</v>
      </c>
      <c r="F227" s="1">
        <v>467857329</v>
      </c>
      <c r="G227" s="1">
        <v>19964.330000000002</v>
      </c>
      <c r="H227" s="3">
        <f>IF(ISERR(LN(Table21037[[#This Row],[Close]]/E226)),"-",LN(Table21037[[#This Row],[Close]]/E226))</f>
        <v>1.660881568983717E-3</v>
      </c>
    </row>
    <row r="228" spans="1:8" x14ac:dyDescent="0.3">
      <c r="A228" s="2">
        <v>43437</v>
      </c>
      <c r="B228" s="1">
        <v>10930.7</v>
      </c>
      <c r="C228" s="1">
        <v>10941.2</v>
      </c>
      <c r="D228" s="1">
        <v>10845.35</v>
      </c>
      <c r="E228" s="1">
        <v>10883.75</v>
      </c>
      <c r="F228" s="1">
        <v>422358631</v>
      </c>
      <c r="G228" s="1">
        <v>18484.91</v>
      </c>
      <c r="H228" s="3">
        <f>IF(ISERR(LN(Table21037[[#This Row],[Close]]/E227)),"-",LN(Table21037[[#This Row],[Close]]/E227))</f>
        <v>6.4336759187107249E-4</v>
      </c>
    </row>
    <row r="229" spans="1:8" x14ac:dyDescent="0.3">
      <c r="A229" s="2">
        <v>43438</v>
      </c>
      <c r="B229" s="1">
        <v>10877.1</v>
      </c>
      <c r="C229" s="1">
        <v>10890.95</v>
      </c>
      <c r="D229" s="1">
        <v>10833.35</v>
      </c>
      <c r="E229" s="1">
        <v>10869.5</v>
      </c>
      <c r="F229" s="1">
        <v>332137359</v>
      </c>
      <c r="G229" s="1">
        <v>15857.16</v>
      </c>
      <c r="H229" s="3">
        <f>IF(ISERR(LN(Table21037[[#This Row],[Close]]/E228)),"-",LN(Table21037[[#This Row],[Close]]/E228))</f>
        <v>-1.3101492455916805E-3</v>
      </c>
    </row>
    <row r="230" spans="1:8" x14ac:dyDescent="0.3">
      <c r="A230" s="2">
        <v>43439</v>
      </c>
      <c r="B230" s="1">
        <v>10820.45</v>
      </c>
      <c r="C230" s="1">
        <v>10821.05</v>
      </c>
      <c r="D230" s="1">
        <v>10747.95</v>
      </c>
      <c r="E230" s="1">
        <v>10782.9</v>
      </c>
      <c r="F230" s="1">
        <v>322019985</v>
      </c>
      <c r="G230" s="1">
        <v>15176.26</v>
      </c>
      <c r="H230" s="3">
        <f>IF(ISERR(LN(Table21037[[#This Row],[Close]]/E229)),"-",LN(Table21037[[#This Row],[Close]]/E229))</f>
        <v>-7.9991559151610485E-3</v>
      </c>
    </row>
    <row r="231" spans="1:8" x14ac:dyDescent="0.3">
      <c r="A231" s="2">
        <v>43440</v>
      </c>
      <c r="B231" s="1">
        <v>10718.15</v>
      </c>
      <c r="C231" s="1">
        <v>10722.65</v>
      </c>
      <c r="D231" s="1">
        <v>10588.25</v>
      </c>
      <c r="E231" s="1">
        <v>10601.15</v>
      </c>
      <c r="F231" s="1">
        <v>328275196</v>
      </c>
      <c r="G231" s="1">
        <v>16488.87</v>
      </c>
      <c r="H231" s="3">
        <f>IF(ISERR(LN(Table21037[[#This Row],[Close]]/E230)),"-",LN(Table21037[[#This Row],[Close]]/E230))</f>
        <v>-1.6999060200552332E-2</v>
      </c>
    </row>
    <row r="232" spans="1:8" x14ac:dyDescent="0.3">
      <c r="A232" s="2">
        <v>43441</v>
      </c>
      <c r="B232" s="1">
        <v>10644.8</v>
      </c>
      <c r="C232" s="1">
        <v>10704.55</v>
      </c>
      <c r="D232" s="1">
        <v>10599.35</v>
      </c>
      <c r="E232" s="1">
        <v>10693.7</v>
      </c>
      <c r="F232" s="1">
        <v>335849636</v>
      </c>
      <c r="G232" s="1">
        <v>18597.830000000002</v>
      </c>
      <c r="H232" s="3">
        <f>IF(ISERR(LN(Table21037[[#This Row],[Close]]/E231)),"-",LN(Table21037[[#This Row],[Close]]/E231))</f>
        <v>8.6922972197649214E-3</v>
      </c>
    </row>
    <row r="233" spans="1:8" x14ac:dyDescent="0.3">
      <c r="A233" s="2">
        <v>43444</v>
      </c>
      <c r="B233" s="1">
        <v>10508.7</v>
      </c>
      <c r="C233" s="1">
        <v>10558.85</v>
      </c>
      <c r="D233" s="1">
        <v>10474.950000000001</v>
      </c>
      <c r="E233" s="1">
        <v>10488.45</v>
      </c>
      <c r="F233" s="1">
        <v>393097292</v>
      </c>
      <c r="G233" s="1">
        <v>16524.36</v>
      </c>
      <c r="H233" s="3">
        <f>IF(ISERR(LN(Table21037[[#This Row],[Close]]/E232)),"-",LN(Table21037[[#This Row],[Close]]/E232))</f>
        <v>-1.9380131299703507E-2</v>
      </c>
    </row>
    <row r="234" spans="1:8" x14ac:dyDescent="0.3">
      <c r="A234" s="2">
        <v>43445</v>
      </c>
      <c r="B234" s="1">
        <v>10350.049999999999</v>
      </c>
      <c r="C234" s="1">
        <v>10567.15</v>
      </c>
      <c r="D234" s="1">
        <v>10333.85</v>
      </c>
      <c r="E234" s="1">
        <v>10549.15</v>
      </c>
      <c r="F234" s="1">
        <v>438699334</v>
      </c>
      <c r="G234" s="1">
        <v>20112.91</v>
      </c>
      <c r="H234" s="3">
        <f>IF(ISERR(LN(Table21037[[#This Row],[Close]]/E233)),"-",LN(Table21037[[#This Row],[Close]]/E233))</f>
        <v>5.7706362364179642E-3</v>
      </c>
    </row>
    <row r="235" spans="1:8" x14ac:dyDescent="0.3">
      <c r="A235" s="2">
        <v>43446</v>
      </c>
      <c r="B235" s="1">
        <v>10591</v>
      </c>
      <c r="C235" s="1">
        <v>10752.2</v>
      </c>
      <c r="D235" s="1">
        <v>10560.8</v>
      </c>
      <c r="E235" s="1">
        <v>10737.6</v>
      </c>
      <c r="F235" s="1">
        <v>371697496</v>
      </c>
      <c r="G235" s="1">
        <v>17447.45</v>
      </c>
      <c r="H235" s="3">
        <f>IF(ISERR(LN(Table21037[[#This Row],[Close]]/E234)),"-",LN(Table21037[[#This Row],[Close]]/E234))</f>
        <v>1.7706312465975173E-2</v>
      </c>
    </row>
    <row r="236" spans="1:8" x14ac:dyDescent="0.3">
      <c r="A236" s="2">
        <v>43447</v>
      </c>
      <c r="B236" s="1">
        <v>10810.75</v>
      </c>
      <c r="C236" s="1">
        <v>10838.6</v>
      </c>
      <c r="D236" s="1">
        <v>10749.5</v>
      </c>
      <c r="E236" s="1">
        <v>10791.55</v>
      </c>
      <c r="F236" s="1">
        <v>387810061</v>
      </c>
      <c r="G236" s="1">
        <v>17582.8</v>
      </c>
      <c r="H236" s="3">
        <f>IF(ISERR(LN(Table21037[[#This Row],[Close]]/E235)),"-",LN(Table21037[[#This Row],[Close]]/E235))</f>
        <v>5.0118200605062885E-3</v>
      </c>
    </row>
    <row r="237" spans="1:8" x14ac:dyDescent="0.3">
      <c r="A237" s="2">
        <v>43448</v>
      </c>
      <c r="B237" s="1">
        <v>10784.5</v>
      </c>
      <c r="C237" s="1">
        <v>10815.75</v>
      </c>
      <c r="D237" s="1">
        <v>10752.1</v>
      </c>
      <c r="E237" s="1">
        <v>10805.45</v>
      </c>
      <c r="F237" s="1">
        <v>350579275</v>
      </c>
      <c r="G237" s="1">
        <v>14486.1</v>
      </c>
      <c r="H237" s="3">
        <f>IF(ISERR(LN(Table21037[[#This Row],[Close]]/E236)),"-",LN(Table21037[[#This Row],[Close]]/E236))</f>
        <v>1.287215994746788E-3</v>
      </c>
    </row>
    <row r="238" spans="1:8" x14ac:dyDescent="0.3">
      <c r="A238" s="2">
        <v>43451</v>
      </c>
      <c r="B238" s="1">
        <v>10853.2</v>
      </c>
      <c r="C238" s="1">
        <v>10900.35</v>
      </c>
      <c r="D238" s="1">
        <v>10844.85</v>
      </c>
      <c r="E238" s="1">
        <v>10888.35</v>
      </c>
      <c r="F238" s="1">
        <v>306145514</v>
      </c>
      <c r="G238" s="1">
        <v>12528.59</v>
      </c>
      <c r="H238" s="3">
        <f>IF(ISERR(LN(Table21037[[#This Row],[Close]]/E237)),"-",LN(Table21037[[#This Row],[Close]]/E237))</f>
        <v>7.6427738366829845E-3</v>
      </c>
    </row>
    <row r="239" spans="1:8" x14ac:dyDescent="0.3">
      <c r="A239" s="2">
        <v>43452</v>
      </c>
      <c r="B239" s="1">
        <v>10850.9</v>
      </c>
      <c r="C239" s="1">
        <v>10915.4</v>
      </c>
      <c r="D239" s="1">
        <v>10819.1</v>
      </c>
      <c r="E239" s="1">
        <v>10908.7</v>
      </c>
      <c r="F239" s="1">
        <v>294942271</v>
      </c>
      <c r="G239" s="1">
        <v>13556.45</v>
      </c>
      <c r="H239" s="3">
        <f>IF(ISERR(LN(Table21037[[#This Row],[Close]]/E238)),"-",LN(Table21037[[#This Row],[Close]]/E238))</f>
        <v>1.8672256945391607E-3</v>
      </c>
    </row>
    <row r="240" spans="1:8" x14ac:dyDescent="0.3">
      <c r="A240" s="2">
        <v>43453</v>
      </c>
      <c r="B240" s="1">
        <v>10930.55</v>
      </c>
      <c r="C240" s="1">
        <v>10985.15</v>
      </c>
      <c r="D240" s="1">
        <v>10928</v>
      </c>
      <c r="E240" s="1">
        <v>10967.3</v>
      </c>
      <c r="F240" s="1">
        <v>321801803</v>
      </c>
      <c r="G240" s="1">
        <v>17172.64</v>
      </c>
      <c r="H240" s="3">
        <f>IF(ISERR(LN(Table21037[[#This Row],[Close]]/E239)),"-",LN(Table21037[[#This Row],[Close]]/E239))</f>
        <v>5.3574821872709151E-3</v>
      </c>
    </row>
    <row r="241" spans="1:8" x14ac:dyDescent="0.3">
      <c r="A241" s="2">
        <v>43454</v>
      </c>
      <c r="B241" s="1">
        <v>10885.2</v>
      </c>
      <c r="C241" s="1">
        <v>10962.55</v>
      </c>
      <c r="D241" s="1">
        <v>10880.05</v>
      </c>
      <c r="E241" s="1">
        <v>10951.7</v>
      </c>
      <c r="F241" s="1">
        <v>328802751</v>
      </c>
      <c r="G241" s="1">
        <v>14945.94</v>
      </c>
      <c r="H241" s="3">
        <f>IF(ISERR(LN(Table21037[[#This Row],[Close]]/E240)),"-",LN(Table21037[[#This Row],[Close]]/E240))</f>
        <v>-1.4234228417328702E-3</v>
      </c>
    </row>
    <row r="242" spans="1:8" x14ac:dyDescent="0.3">
      <c r="A242" s="2">
        <v>43455</v>
      </c>
      <c r="B242" s="1">
        <v>10944.25</v>
      </c>
      <c r="C242" s="1">
        <v>10963.65</v>
      </c>
      <c r="D242" s="1">
        <v>10738.65</v>
      </c>
      <c r="E242" s="1">
        <v>10754</v>
      </c>
      <c r="F242" s="1">
        <v>389235107</v>
      </c>
      <c r="G242" s="1">
        <v>18663.849999999999</v>
      </c>
      <c r="H242" s="3">
        <f>IF(ISERR(LN(Table21037[[#This Row],[Close]]/E241)),"-",LN(Table21037[[#This Row],[Close]]/E241))</f>
        <v>-1.8216916966364759E-2</v>
      </c>
    </row>
    <row r="243" spans="1:8" x14ac:dyDescent="0.3">
      <c r="A243" s="2">
        <v>43458</v>
      </c>
      <c r="B243" s="1">
        <v>10780.9</v>
      </c>
      <c r="C243" s="1">
        <v>10782.3</v>
      </c>
      <c r="D243" s="1">
        <v>10649.25</v>
      </c>
      <c r="E243" s="1">
        <v>10663.5</v>
      </c>
      <c r="F243" s="1">
        <v>230291344</v>
      </c>
      <c r="G243" s="1">
        <v>10695.6</v>
      </c>
      <c r="H243" s="3">
        <f>IF(ISERR(LN(Table21037[[#This Row],[Close]]/E242)),"-",LN(Table21037[[#This Row],[Close]]/E242))</f>
        <v>-8.4510833319758998E-3</v>
      </c>
    </row>
    <row r="244" spans="1:8" x14ac:dyDescent="0.3">
      <c r="A244" s="2">
        <v>43460</v>
      </c>
      <c r="B244" s="1">
        <v>10635.45</v>
      </c>
      <c r="C244" s="1">
        <v>10747.5</v>
      </c>
      <c r="D244" s="1">
        <v>10534.55</v>
      </c>
      <c r="E244" s="1">
        <v>10729.85</v>
      </c>
      <c r="F244" s="1">
        <v>271942701</v>
      </c>
      <c r="G244" s="1">
        <v>12831.99</v>
      </c>
      <c r="H244" s="3">
        <f>IF(ISERR(LN(Table21037[[#This Row],[Close]]/E243)),"-",LN(Table21037[[#This Row],[Close]]/E243))</f>
        <v>6.2028819926444774E-3</v>
      </c>
    </row>
    <row r="245" spans="1:8" x14ac:dyDescent="0.3">
      <c r="A245" s="2">
        <v>43461</v>
      </c>
      <c r="B245" s="1">
        <v>10817.9</v>
      </c>
      <c r="C245" s="1">
        <v>10834.2</v>
      </c>
      <c r="D245" s="1">
        <v>10764.45</v>
      </c>
      <c r="E245" s="1">
        <v>10779.8</v>
      </c>
      <c r="F245" s="1">
        <v>470160392</v>
      </c>
      <c r="G245" s="1">
        <v>19119.88</v>
      </c>
      <c r="H245" s="3">
        <f>IF(ISERR(LN(Table21037[[#This Row],[Close]]/E244)),"-",LN(Table21037[[#This Row],[Close]]/E244))</f>
        <v>4.6444353848936974E-3</v>
      </c>
    </row>
    <row r="246" spans="1:8" x14ac:dyDescent="0.3">
      <c r="A246" s="2">
        <v>43462</v>
      </c>
      <c r="B246" s="1">
        <v>10820.95</v>
      </c>
      <c r="C246" s="1">
        <v>10893.6</v>
      </c>
      <c r="D246" s="1">
        <v>10817.15</v>
      </c>
      <c r="E246" s="1">
        <v>10859.9</v>
      </c>
      <c r="F246" s="1">
        <v>253086507</v>
      </c>
      <c r="G246" s="1">
        <v>12615.01</v>
      </c>
      <c r="H246" s="3">
        <f>IF(ISERR(LN(Table21037[[#This Row],[Close]]/E245)),"-",LN(Table21037[[#This Row],[Close]]/E245))</f>
        <v>7.4030939272151253E-3</v>
      </c>
    </row>
    <row r="247" spans="1:8" x14ac:dyDescent="0.3">
      <c r="A247" s="2">
        <v>43465</v>
      </c>
      <c r="B247" s="1">
        <v>10913.2</v>
      </c>
      <c r="C247" s="1">
        <v>10923.55</v>
      </c>
      <c r="D247" s="1">
        <v>10853.2</v>
      </c>
      <c r="E247" s="1">
        <v>10862.55</v>
      </c>
      <c r="F247" s="1">
        <v>186494657</v>
      </c>
      <c r="G247" s="1">
        <v>10176.129999999999</v>
      </c>
      <c r="H247" s="3">
        <f>IF(ISERR(LN(Table21037[[#This Row],[Close]]/E246)),"-",LN(Table21037[[#This Row],[Close]]/E246))</f>
        <v>2.4398721259765596E-4</v>
      </c>
    </row>
    <row r="248" spans="1:8" x14ac:dyDescent="0.3">
      <c r="A248" s="2">
        <v>43466</v>
      </c>
      <c r="B248" s="1">
        <v>10881.7</v>
      </c>
      <c r="C248" s="1">
        <v>10923.6</v>
      </c>
      <c r="D248" s="1">
        <v>10807.1</v>
      </c>
      <c r="E248" s="1">
        <v>10910.1</v>
      </c>
      <c r="F248" s="1">
        <v>159404542</v>
      </c>
      <c r="G248" s="1">
        <v>8688.26</v>
      </c>
      <c r="H248" s="3">
        <f>IF(ISERR(LN(Table21037[[#This Row],[Close]]/E247)),"-",LN(Table21037[[#This Row],[Close]]/E247))</f>
        <v>4.3678721329528042E-3</v>
      </c>
    </row>
    <row r="249" spans="1:8" x14ac:dyDescent="0.3">
      <c r="A249" s="2">
        <v>43467</v>
      </c>
      <c r="B249" s="1">
        <v>10868.85</v>
      </c>
      <c r="C249" s="1">
        <v>10895.35</v>
      </c>
      <c r="D249" s="1">
        <v>10735.05</v>
      </c>
      <c r="E249" s="1">
        <v>10792.5</v>
      </c>
      <c r="F249" s="1">
        <v>309665939</v>
      </c>
      <c r="G249" s="1">
        <v>15352.25</v>
      </c>
      <c r="H249" s="3">
        <f>IF(ISERR(LN(Table21037[[#This Row],[Close]]/E248)),"-",LN(Table21037[[#This Row],[Close]]/E248))</f>
        <v>-1.0837517258318774E-2</v>
      </c>
    </row>
    <row r="250" spans="1:8" x14ac:dyDescent="0.3">
      <c r="A250" s="2">
        <v>43468</v>
      </c>
      <c r="B250" s="1">
        <v>10796.8</v>
      </c>
      <c r="C250" s="1">
        <v>10814.05</v>
      </c>
      <c r="D250" s="1">
        <v>10661.25</v>
      </c>
      <c r="E250" s="1">
        <v>10672.25</v>
      </c>
      <c r="F250" s="1">
        <v>286241745</v>
      </c>
      <c r="G250" s="1">
        <v>15030.45</v>
      </c>
      <c r="H250" s="3">
        <f>IF(ISERR(LN(Table21037[[#This Row],[Close]]/E249)),"-",LN(Table21037[[#This Row],[Close]]/E249))</f>
        <v>-1.1204533761500678E-2</v>
      </c>
    </row>
    <row r="251" spans="1:8" x14ac:dyDescent="0.3">
      <c r="A251" s="2">
        <v>43469</v>
      </c>
      <c r="B251" s="1">
        <v>10699.7</v>
      </c>
      <c r="C251" s="1">
        <v>10741.05</v>
      </c>
      <c r="D251" s="1">
        <v>10628.65</v>
      </c>
      <c r="E251" s="1">
        <v>10727.35</v>
      </c>
      <c r="F251" s="1">
        <v>296596655</v>
      </c>
      <c r="G251" s="1">
        <v>14516.74</v>
      </c>
      <c r="H251" s="3">
        <f>IF(ISERR(LN(Table21037[[#This Row],[Close]]/E250)),"-",LN(Table21037[[#This Row],[Close]]/E250))</f>
        <v>5.1496403451855395E-3</v>
      </c>
    </row>
    <row r="252" spans="1:8" x14ac:dyDescent="0.3">
      <c r="A252" s="2">
        <v>43472</v>
      </c>
      <c r="B252" s="1">
        <v>10804.85</v>
      </c>
      <c r="C252" s="1">
        <v>10835.95</v>
      </c>
      <c r="D252" s="1">
        <v>10750.15</v>
      </c>
      <c r="E252" s="1">
        <v>10771.8</v>
      </c>
      <c r="F252" s="1">
        <v>269371080</v>
      </c>
      <c r="G252" s="1">
        <v>12731.29</v>
      </c>
      <c r="H252" s="3">
        <f>IF(ISERR(LN(Table21037[[#This Row],[Close]]/E251)),"-",LN(Table21037[[#This Row],[Close]]/E251))</f>
        <v>4.1350530915205807E-3</v>
      </c>
    </row>
    <row r="253" spans="1:8" x14ac:dyDescent="0.3">
      <c r="A253" s="2">
        <v>43473</v>
      </c>
      <c r="B253" s="1">
        <v>10786.25</v>
      </c>
      <c r="C253" s="1">
        <v>10818.45</v>
      </c>
      <c r="D253" s="1">
        <v>10733.25</v>
      </c>
      <c r="E253" s="1">
        <v>10802.15</v>
      </c>
      <c r="F253" s="1">
        <v>277697672</v>
      </c>
      <c r="G253" s="1">
        <v>13433.48</v>
      </c>
      <c r="H253" s="3">
        <f>IF(ISERR(LN(Table21037[[#This Row],[Close]]/E252)),"-",LN(Table21037[[#This Row],[Close]]/E252))</f>
        <v>2.81358026893282E-3</v>
      </c>
    </row>
    <row r="254" spans="1:8" x14ac:dyDescent="0.3">
      <c r="A254" s="2">
        <v>43474</v>
      </c>
      <c r="B254" s="1">
        <v>10862.4</v>
      </c>
      <c r="C254" s="1">
        <v>10870.4</v>
      </c>
      <c r="D254" s="1">
        <v>10749.4</v>
      </c>
      <c r="E254" s="1">
        <v>10855.15</v>
      </c>
      <c r="F254" s="1">
        <v>333010535</v>
      </c>
      <c r="G254" s="1">
        <v>16213.3</v>
      </c>
      <c r="H254" s="3">
        <f>IF(ISERR(LN(Table21037[[#This Row],[Close]]/E253)),"-",LN(Table21037[[#This Row],[Close]]/E253))</f>
        <v>4.8944333599588354E-3</v>
      </c>
    </row>
    <row r="255" spans="1:8" x14ac:dyDescent="0.3">
      <c r="A255" s="2">
        <v>43475</v>
      </c>
      <c r="B255" s="1">
        <v>10859.35</v>
      </c>
      <c r="C255" s="1">
        <v>10859.35</v>
      </c>
      <c r="D255" s="1">
        <v>10801.8</v>
      </c>
      <c r="E255" s="1">
        <v>10821.6</v>
      </c>
      <c r="F255" s="1">
        <v>254365477</v>
      </c>
      <c r="G255" s="1">
        <v>12031.26</v>
      </c>
      <c r="H255" s="3">
        <f>IF(ISERR(LN(Table21037[[#This Row],[Close]]/E254)),"-",LN(Table21037[[#This Row],[Close]]/E254))</f>
        <v>-3.0954849587457233E-3</v>
      </c>
    </row>
    <row r="256" spans="1:8" x14ac:dyDescent="0.3">
      <c r="A256" s="2">
        <v>43476</v>
      </c>
      <c r="B256" s="1">
        <v>10834.75</v>
      </c>
      <c r="C256" s="1">
        <v>10850.15</v>
      </c>
      <c r="D256" s="1">
        <v>10739.4</v>
      </c>
      <c r="E256" s="1">
        <v>10794.95</v>
      </c>
      <c r="F256" s="1">
        <v>260792200</v>
      </c>
      <c r="G256" s="1">
        <v>13084.6</v>
      </c>
      <c r="H256" s="3">
        <f>IF(ISERR(LN(Table21037[[#This Row],[Close]]/E255)),"-",LN(Table21037[[#This Row],[Close]]/E255))</f>
        <v>-2.4657046107725011E-3</v>
      </c>
    </row>
    <row r="257" spans="1:8" x14ac:dyDescent="0.3">
      <c r="A257" s="2">
        <v>43479</v>
      </c>
      <c r="B257" s="1">
        <v>10807</v>
      </c>
      <c r="C257" s="1">
        <v>10808</v>
      </c>
      <c r="D257" s="1">
        <v>10692.35</v>
      </c>
      <c r="E257" s="1">
        <v>10737.6</v>
      </c>
      <c r="F257" s="1">
        <v>298774178</v>
      </c>
      <c r="G257" s="1">
        <v>12732.57</v>
      </c>
      <c r="H257" s="3">
        <f>IF(ISERR(LN(Table21037[[#This Row],[Close]]/E256)),"-",LN(Table21037[[#This Row],[Close]]/E256))</f>
        <v>-5.32683176023677E-3</v>
      </c>
    </row>
    <row r="258" spans="1:8" x14ac:dyDescent="0.3">
      <c r="A258" s="2">
        <v>43480</v>
      </c>
      <c r="B258" s="1">
        <v>10777.55</v>
      </c>
      <c r="C258" s="1">
        <v>10896.95</v>
      </c>
      <c r="D258" s="1">
        <v>10777.55</v>
      </c>
      <c r="E258" s="1">
        <v>10886.8</v>
      </c>
      <c r="F258" s="1">
        <v>310737078</v>
      </c>
      <c r="G258" s="1">
        <v>14879.91</v>
      </c>
      <c r="H258" s="3">
        <f>IF(ISERR(LN(Table21037[[#This Row],[Close]]/E257)),"-",LN(Table21037[[#This Row],[Close]]/E257))</f>
        <v>1.3799445774800724E-2</v>
      </c>
    </row>
    <row r="259" spans="1:8" x14ac:dyDescent="0.3">
      <c r="A259" s="2">
        <v>43481</v>
      </c>
      <c r="B259" s="1">
        <v>10899.65</v>
      </c>
      <c r="C259" s="1">
        <v>10928.15</v>
      </c>
      <c r="D259" s="1">
        <v>10876.9</v>
      </c>
      <c r="E259" s="1">
        <v>10890.3</v>
      </c>
      <c r="F259" s="1">
        <v>276539042</v>
      </c>
      <c r="G259" s="1">
        <v>13081.63</v>
      </c>
      <c r="H259" s="3">
        <f>IF(ISERR(LN(Table21037[[#This Row],[Close]]/E258)),"-",LN(Table21037[[#This Row],[Close]]/E258))</f>
        <v>3.2143857815191898E-4</v>
      </c>
    </row>
    <row r="260" spans="1:8" x14ac:dyDescent="0.3">
      <c r="A260" s="2">
        <v>43482</v>
      </c>
      <c r="B260" s="1">
        <v>10920.85</v>
      </c>
      <c r="C260" s="1">
        <v>10930.65</v>
      </c>
      <c r="D260" s="1">
        <v>10844.65</v>
      </c>
      <c r="E260" s="1">
        <v>10905.2</v>
      </c>
      <c r="F260" s="1">
        <v>271676319</v>
      </c>
      <c r="G260" s="1">
        <v>13215.83</v>
      </c>
      <c r="H260" s="3">
        <f>IF(ISERR(LN(Table21037[[#This Row],[Close]]/E259)),"-",LN(Table21037[[#This Row],[Close]]/E259))</f>
        <v>1.3672549215348114E-3</v>
      </c>
    </row>
    <row r="261" spans="1:8" x14ac:dyDescent="0.3">
      <c r="A261" s="2">
        <v>43483</v>
      </c>
      <c r="B261" s="1">
        <v>10914.85</v>
      </c>
      <c r="C261" s="1">
        <v>10928.2</v>
      </c>
      <c r="D261" s="1">
        <v>10852.2</v>
      </c>
      <c r="E261" s="1">
        <v>10906.95</v>
      </c>
      <c r="F261" s="1">
        <v>323814108</v>
      </c>
      <c r="G261" s="1">
        <v>16408.830000000002</v>
      </c>
      <c r="H261" s="3">
        <f>IF(ISERR(LN(Table21037[[#This Row],[Close]]/E260)),"-",LN(Table21037[[#This Row],[Close]]/E260))</f>
        <v>1.6046102779907089E-4</v>
      </c>
    </row>
    <row r="262" spans="1:8" x14ac:dyDescent="0.3">
      <c r="A262" s="2">
        <v>43486</v>
      </c>
      <c r="B262" s="1">
        <v>10919.35</v>
      </c>
      <c r="C262" s="1">
        <v>10987.45</v>
      </c>
      <c r="D262" s="1">
        <v>10885.75</v>
      </c>
      <c r="E262" s="1">
        <v>10961.85</v>
      </c>
      <c r="F262" s="1">
        <v>288829125</v>
      </c>
      <c r="G262" s="1">
        <v>17289.7</v>
      </c>
      <c r="H262" s="3">
        <f>IF(ISERR(LN(Table21037[[#This Row],[Close]]/E261)),"-",LN(Table21037[[#This Row],[Close]]/E261))</f>
        <v>5.0208621718052576E-3</v>
      </c>
    </row>
    <row r="263" spans="1:8" x14ac:dyDescent="0.3">
      <c r="A263" s="2">
        <v>43487</v>
      </c>
      <c r="B263" s="1">
        <v>10949.8</v>
      </c>
      <c r="C263" s="1">
        <v>10949.8</v>
      </c>
      <c r="D263" s="1">
        <v>10864.15</v>
      </c>
      <c r="E263" s="1">
        <v>10922.75</v>
      </c>
      <c r="F263" s="1">
        <v>300768112</v>
      </c>
      <c r="G263" s="1">
        <v>17483.62</v>
      </c>
      <c r="H263" s="3">
        <f>IF(ISERR(LN(Table21037[[#This Row],[Close]]/E262)),"-",LN(Table21037[[#This Row],[Close]]/E262))</f>
        <v>-3.573292781569112E-3</v>
      </c>
    </row>
    <row r="264" spans="1:8" x14ac:dyDescent="0.3">
      <c r="A264" s="2">
        <v>43488</v>
      </c>
      <c r="B264" s="1">
        <v>10931.05</v>
      </c>
      <c r="C264" s="1">
        <v>10944.8</v>
      </c>
      <c r="D264" s="1">
        <v>10811.95</v>
      </c>
      <c r="E264" s="1">
        <v>10831.5</v>
      </c>
      <c r="F264" s="1">
        <v>298876314</v>
      </c>
      <c r="G264" s="1">
        <v>14736.91</v>
      </c>
      <c r="H264" s="3">
        <f>IF(ISERR(LN(Table21037[[#This Row],[Close]]/E263)),"-",LN(Table21037[[#This Row],[Close]]/E263))</f>
        <v>-8.3892145371514976E-3</v>
      </c>
    </row>
    <row r="265" spans="1:8" x14ac:dyDescent="0.3">
      <c r="A265" s="2">
        <v>43489</v>
      </c>
      <c r="B265" s="1">
        <v>10844.05</v>
      </c>
      <c r="C265" s="1">
        <v>10866.6</v>
      </c>
      <c r="D265" s="1">
        <v>10798.65</v>
      </c>
      <c r="E265" s="1">
        <v>10849.8</v>
      </c>
      <c r="F265" s="1">
        <v>361082096</v>
      </c>
      <c r="G265" s="1">
        <v>15298.48</v>
      </c>
      <c r="H265" s="3">
        <f>IF(ISERR(LN(Table21037[[#This Row],[Close]]/E264)),"-",LN(Table21037[[#This Row],[Close]]/E264))</f>
        <v>1.6880910596428552E-3</v>
      </c>
    </row>
    <row r="266" spans="1:8" x14ac:dyDescent="0.3">
      <c r="A266" s="2">
        <v>43490</v>
      </c>
      <c r="B266" s="1">
        <v>10859.75</v>
      </c>
      <c r="C266" s="1">
        <v>10931.7</v>
      </c>
      <c r="D266" s="1">
        <v>10756.45</v>
      </c>
      <c r="E266" s="1">
        <v>10780.55</v>
      </c>
      <c r="F266" s="1">
        <v>463444758</v>
      </c>
      <c r="G266" s="1">
        <v>20542.36</v>
      </c>
      <c r="H266" s="3">
        <f>IF(ISERR(LN(Table21037[[#This Row],[Close]]/E265)),"-",LN(Table21037[[#This Row],[Close]]/E265))</f>
        <v>-6.403062049334338E-3</v>
      </c>
    </row>
    <row r="267" spans="1:8" x14ac:dyDescent="0.3">
      <c r="A267" s="2">
        <v>43493</v>
      </c>
      <c r="B267" s="1">
        <v>10792.45</v>
      </c>
      <c r="C267" s="1">
        <v>10804.45</v>
      </c>
      <c r="D267" s="1">
        <v>10630.95</v>
      </c>
      <c r="E267" s="1">
        <v>10661.55</v>
      </c>
      <c r="F267" s="1">
        <v>419682627</v>
      </c>
      <c r="G267" s="1">
        <v>21144.33</v>
      </c>
      <c r="H267" s="3">
        <f>IF(ISERR(LN(Table21037[[#This Row],[Close]]/E266)),"-",LN(Table21037[[#This Row],[Close]]/E266))</f>
        <v>-1.1099773042754829E-2</v>
      </c>
    </row>
    <row r="268" spans="1:8" x14ac:dyDescent="0.3">
      <c r="A268" s="2">
        <v>43494</v>
      </c>
      <c r="B268" s="1">
        <v>10653.7</v>
      </c>
      <c r="C268" s="1">
        <v>10690.35</v>
      </c>
      <c r="D268" s="1">
        <v>10583.65</v>
      </c>
      <c r="E268" s="1">
        <v>10652.2</v>
      </c>
      <c r="F268" s="1">
        <v>356908994</v>
      </c>
      <c r="G268" s="1">
        <v>18832.060000000001</v>
      </c>
      <c r="H268" s="3">
        <f>IF(ISERR(LN(Table21037[[#This Row],[Close]]/E267)),"-",LN(Table21037[[#This Row],[Close]]/E267))</f>
        <v>-8.7736795259221625E-4</v>
      </c>
    </row>
    <row r="269" spans="1:8" x14ac:dyDescent="0.3">
      <c r="A269" s="2">
        <v>43495</v>
      </c>
      <c r="B269" s="1">
        <v>10702.25</v>
      </c>
      <c r="C269" s="1">
        <v>10710.2</v>
      </c>
      <c r="D269" s="1">
        <v>10612.85</v>
      </c>
      <c r="E269" s="1">
        <v>10651.8</v>
      </c>
      <c r="F269" s="1">
        <v>410107910</v>
      </c>
      <c r="G269" s="1">
        <v>21214.81</v>
      </c>
      <c r="H269" s="3">
        <f>IF(ISERR(LN(Table21037[[#This Row],[Close]]/E268)),"-",LN(Table21037[[#This Row],[Close]]/E268))</f>
        <v>-3.7551633500580681E-5</v>
      </c>
    </row>
    <row r="270" spans="1:8" x14ac:dyDescent="0.3">
      <c r="A270" s="2">
        <v>43496</v>
      </c>
      <c r="B270" s="1">
        <v>10690.55</v>
      </c>
      <c r="C270" s="1">
        <v>10838.05</v>
      </c>
      <c r="D270" s="1">
        <v>10678.55</v>
      </c>
      <c r="E270" s="1">
        <v>10830.95</v>
      </c>
      <c r="F270" s="1">
        <v>604818027</v>
      </c>
      <c r="G270" s="1">
        <v>27471.18</v>
      </c>
      <c r="H270" s="3">
        <f>IF(ISERR(LN(Table21037[[#This Row],[Close]]/E269)),"-",LN(Table21037[[#This Row],[Close]]/E269))</f>
        <v>1.6678884505362462E-2</v>
      </c>
    </row>
    <row r="271" spans="1:8" x14ac:dyDescent="0.3">
      <c r="A271" s="2">
        <v>43497</v>
      </c>
      <c r="B271" s="1">
        <v>10851.35</v>
      </c>
      <c r="C271" s="1">
        <v>10983.45</v>
      </c>
      <c r="D271" s="1">
        <v>10813.45</v>
      </c>
      <c r="E271" s="1">
        <v>10893.65</v>
      </c>
      <c r="F271" s="1">
        <v>482272661</v>
      </c>
      <c r="G271" s="1">
        <v>23112.37</v>
      </c>
      <c r="H271" s="3">
        <f>IF(ISERR(LN(Table21037[[#This Row],[Close]]/E270)),"-",LN(Table21037[[#This Row],[Close]]/E270))</f>
        <v>5.7722742045844006E-3</v>
      </c>
    </row>
    <row r="272" spans="1:8" x14ac:dyDescent="0.3">
      <c r="A272" s="2">
        <v>43500</v>
      </c>
      <c r="B272" s="1">
        <v>10876.75</v>
      </c>
      <c r="C272" s="1">
        <v>10927.9</v>
      </c>
      <c r="D272" s="1">
        <v>10814.15</v>
      </c>
      <c r="E272" s="1">
        <v>10912.25</v>
      </c>
      <c r="F272" s="1">
        <v>318300039</v>
      </c>
      <c r="G272" s="1">
        <v>15478.81</v>
      </c>
      <c r="H272" s="3">
        <f>IF(ISERR(LN(Table21037[[#This Row],[Close]]/E271)),"-",LN(Table21037[[#This Row],[Close]]/E271))</f>
        <v>1.7059607272313906E-3</v>
      </c>
    </row>
    <row r="273" spans="1:8" x14ac:dyDescent="0.3">
      <c r="A273" s="2">
        <v>43501</v>
      </c>
      <c r="B273" s="1">
        <v>10908.65</v>
      </c>
      <c r="C273" s="1">
        <v>10956.7</v>
      </c>
      <c r="D273" s="1">
        <v>10886.7</v>
      </c>
      <c r="E273" s="1">
        <v>10934.35</v>
      </c>
      <c r="F273" s="1">
        <v>268095127</v>
      </c>
      <c r="G273" s="1">
        <v>13435.13</v>
      </c>
      <c r="H273" s="3">
        <f>IF(ISERR(LN(Table21037[[#This Row],[Close]]/E272)),"-",LN(Table21037[[#This Row],[Close]]/E272))</f>
        <v>2.0231988079203052E-3</v>
      </c>
    </row>
    <row r="274" spans="1:8" x14ac:dyDescent="0.3">
      <c r="A274" s="2">
        <v>43502</v>
      </c>
      <c r="B274" s="1">
        <v>10965.1</v>
      </c>
      <c r="C274" s="1">
        <v>11072.6</v>
      </c>
      <c r="D274" s="1">
        <v>10962.7</v>
      </c>
      <c r="E274" s="1">
        <v>11062.45</v>
      </c>
      <c r="F274" s="1">
        <v>298510497</v>
      </c>
      <c r="G274" s="1">
        <v>15172.85</v>
      </c>
      <c r="H274" s="3">
        <f>IF(ISERR(LN(Table21037[[#This Row],[Close]]/E273)),"-",LN(Table21037[[#This Row],[Close]]/E273))</f>
        <v>1.1647280346053989E-2</v>
      </c>
    </row>
    <row r="275" spans="1:8" x14ac:dyDescent="0.3">
      <c r="A275" s="2">
        <v>43503</v>
      </c>
      <c r="B275" s="1">
        <v>11070.45</v>
      </c>
      <c r="C275" s="1">
        <v>11118.1</v>
      </c>
      <c r="D275" s="1">
        <v>11043.6</v>
      </c>
      <c r="E275" s="1">
        <v>11069.4</v>
      </c>
      <c r="F275" s="1">
        <v>263544426</v>
      </c>
      <c r="G275" s="1">
        <v>13542.69</v>
      </c>
      <c r="H275" s="3">
        <f>IF(ISERR(LN(Table21037[[#This Row],[Close]]/E274)),"-",LN(Table21037[[#This Row],[Close]]/E274))</f>
        <v>6.2805415981511683E-4</v>
      </c>
    </row>
    <row r="276" spans="1:8" x14ac:dyDescent="0.3">
      <c r="A276" s="2">
        <v>43504</v>
      </c>
      <c r="B276" s="1">
        <v>11023.5</v>
      </c>
      <c r="C276" s="1">
        <v>11041.2</v>
      </c>
      <c r="D276" s="1">
        <v>10925.45</v>
      </c>
      <c r="E276" s="1">
        <v>10943.6</v>
      </c>
      <c r="F276" s="1">
        <v>352787419</v>
      </c>
      <c r="G276" s="1">
        <v>15507.05</v>
      </c>
      <c r="H276" s="3">
        <f>IF(ISERR(LN(Table21037[[#This Row],[Close]]/E275)),"-",LN(Table21037[[#This Row],[Close]]/E275))</f>
        <v>-1.1429734205002075E-2</v>
      </c>
    </row>
    <row r="277" spans="1:8" x14ac:dyDescent="0.3">
      <c r="A277" s="2">
        <v>43507</v>
      </c>
      <c r="B277" s="1">
        <v>10930.9</v>
      </c>
      <c r="C277" s="1">
        <v>10930.9</v>
      </c>
      <c r="D277" s="1">
        <v>10857.1</v>
      </c>
      <c r="E277" s="1">
        <v>10888.8</v>
      </c>
      <c r="F277" s="1">
        <v>285985383</v>
      </c>
      <c r="G277" s="1">
        <v>13818.92</v>
      </c>
      <c r="H277" s="3">
        <f>IF(ISERR(LN(Table21037[[#This Row],[Close]]/E276)),"-",LN(Table21037[[#This Row],[Close]]/E276))</f>
        <v>-5.0200724689087872E-3</v>
      </c>
    </row>
    <row r="278" spans="1:8" x14ac:dyDescent="0.3">
      <c r="A278" s="2">
        <v>43508</v>
      </c>
      <c r="B278" s="1">
        <v>10879.7</v>
      </c>
      <c r="C278" s="1">
        <v>10910.9</v>
      </c>
      <c r="D278" s="1">
        <v>10823.8</v>
      </c>
      <c r="E278" s="1">
        <v>10831.4</v>
      </c>
      <c r="F278" s="1">
        <v>292314643</v>
      </c>
      <c r="G278" s="1">
        <v>14424.78</v>
      </c>
      <c r="H278" s="3">
        <f>IF(ISERR(LN(Table21037[[#This Row],[Close]]/E277)),"-",LN(Table21037[[#This Row],[Close]]/E277))</f>
        <v>-5.2854148327613464E-3</v>
      </c>
    </row>
    <row r="279" spans="1:8" x14ac:dyDescent="0.3">
      <c r="A279" s="2">
        <v>43509</v>
      </c>
      <c r="B279" s="1">
        <v>10870.55</v>
      </c>
      <c r="C279" s="1">
        <v>10891.65</v>
      </c>
      <c r="D279" s="1">
        <v>10772.1</v>
      </c>
      <c r="E279" s="1">
        <v>10793.65</v>
      </c>
      <c r="F279" s="1">
        <v>321958549</v>
      </c>
      <c r="G279" s="1">
        <v>15360.98</v>
      </c>
      <c r="H279" s="3">
        <f>IF(ISERR(LN(Table21037[[#This Row],[Close]]/E278)),"-",LN(Table21037[[#This Row],[Close]]/E278))</f>
        <v>-3.4913249537601204E-3</v>
      </c>
    </row>
    <row r="280" spans="1:8" x14ac:dyDescent="0.3">
      <c r="A280" s="2">
        <v>43510</v>
      </c>
      <c r="B280" s="1">
        <v>10786.1</v>
      </c>
      <c r="C280" s="1">
        <v>10792.7</v>
      </c>
      <c r="D280" s="1">
        <v>10718.75</v>
      </c>
      <c r="E280" s="1">
        <v>10746.05</v>
      </c>
      <c r="F280" s="1">
        <v>627041405</v>
      </c>
      <c r="G280" s="1">
        <v>20797.41</v>
      </c>
      <c r="H280" s="3">
        <f>IF(ISERR(LN(Table21037[[#This Row],[Close]]/E279)),"-",LN(Table21037[[#This Row],[Close]]/E279))</f>
        <v>-4.4197530593000694E-3</v>
      </c>
    </row>
    <row r="281" spans="1:8" x14ac:dyDescent="0.3">
      <c r="A281" s="2">
        <v>43511</v>
      </c>
      <c r="B281" s="1">
        <v>10780.25</v>
      </c>
      <c r="C281" s="1">
        <v>10785.75</v>
      </c>
      <c r="D281" s="1">
        <v>10620.4</v>
      </c>
      <c r="E281" s="1">
        <v>10724.4</v>
      </c>
      <c r="F281" s="1">
        <v>521876968</v>
      </c>
      <c r="G281" s="1">
        <v>20733.95</v>
      </c>
      <c r="H281" s="3">
        <f>IF(ISERR(LN(Table21037[[#This Row],[Close]]/E280)),"-",LN(Table21037[[#This Row],[Close]]/E280))</f>
        <v>-2.0167259966956514E-3</v>
      </c>
    </row>
    <row r="282" spans="1:8" x14ac:dyDescent="0.3">
      <c r="A282" s="2">
        <v>43514</v>
      </c>
      <c r="B282" s="1">
        <v>10738.65</v>
      </c>
      <c r="C282" s="1">
        <v>10759.9</v>
      </c>
      <c r="D282" s="1">
        <v>10628.4</v>
      </c>
      <c r="E282" s="1">
        <v>10640.95</v>
      </c>
      <c r="F282" s="1">
        <v>345440240</v>
      </c>
      <c r="G282" s="1">
        <v>14903.19</v>
      </c>
      <c r="H282" s="3">
        <f>IF(ISERR(LN(Table21037[[#This Row],[Close]]/E281)),"-",LN(Table21037[[#This Row],[Close]]/E281))</f>
        <v>-7.8117535511575027E-3</v>
      </c>
    </row>
    <row r="283" spans="1:8" x14ac:dyDescent="0.3">
      <c r="A283" s="2">
        <v>43515</v>
      </c>
      <c r="B283" s="1">
        <v>10636.7</v>
      </c>
      <c r="C283" s="1">
        <v>10722.85</v>
      </c>
      <c r="D283" s="1">
        <v>10585.65</v>
      </c>
      <c r="E283" s="1">
        <v>10604.35</v>
      </c>
      <c r="F283" s="1">
        <v>291507060</v>
      </c>
      <c r="G283" s="1">
        <v>13765.01</v>
      </c>
      <c r="H283" s="3">
        <f>IF(ISERR(LN(Table21037[[#This Row],[Close]]/E282)),"-",LN(Table21037[[#This Row],[Close]]/E282))</f>
        <v>-3.4454713472979819E-3</v>
      </c>
    </row>
    <row r="284" spans="1:8" x14ac:dyDescent="0.3">
      <c r="A284" s="2">
        <v>43516</v>
      </c>
      <c r="B284" s="1">
        <v>10655.45</v>
      </c>
      <c r="C284" s="1">
        <v>10752.7</v>
      </c>
      <c r="D284" s="1">
        <v>10646.4</v>
      </c>
      <c r="E284" s="1">
        <v>10735.45</v>
      </c>
      <c r="F284" s="1">
        <v>289195306</v>
      </c>
      <c r="G284" s="1">
        <v>13209.71</v>
      </c>
      <c r="H284" s="3">
        <f>IF(ISERR(LN(Table21037[[#This Row],[Close]]/E283)),"-",LN(Table21037[[#This Row],[Close]]/E283))</f>
        <v>1.2287055114099292E-2</v>
      </c>
    </row>
    <row r="285" spans="1:8" x14ac:dyDescent="0.3">
      <c r="A285" s="2">
        <v>43517</v>
      </c>
      <c r="B285" s="1">
        <v>10744.1</v>
      </c>
      <c r="C285" s="1">
        <v>10808.85</v>
      </c>
      <c r="D285" s="1">
        <v>10721.5</v>
      </c>
      <c r="E285" s="1">
        <v>10789.85</v>
      </c>
      <c r="F285" s="1">
        <v>279584955</v>
      </c>
      <c r="G285" s="1">
        <v>14758.5</v>
      </c>
      <c r="H285" s="3">
        <f>IF(ISERR(LN(Table21037[[#This Row],[Close]]/E284)),"-",LN(Table21037[[#This Row],[Close]]/E284))</f>
        <v>5.0545280036699341E-3</v>
      </c>
    </row>
    <row r="286" spans="1:8" x14ac:dyDescent="0.3">
      <c r="A286" s="2">
        <v>43518</v>
      </c>
      <c r="B286" s="1">
        <v>10782.7</v>
      </c>
      <c r="C286" s="1">
        <v>10801.55</v>
      </c>
      <c r="D286" s="1">
        <v>10758.4</v>
      </c>
      <c r="E286" s="1">
        <v>10791.65</v>
      </c>
      <c r="F286" s="1">
        <v>396846597</v>
      </c>
      <c r="G286" s="1">
        <v>24386.42</v>
      </c>
      <c r="H286" s="3">
        <f>IF(ISERR(LN(Table21037[[#This Row],[Close]]/E285)),"-",LN(Table21037[[#This Row],[Close]]/E285))</f>
        <v>1.6680953633189361E-4</v>
      </c>
    </row>
    <row r="287" spans="1:8" x14ac:dyDescent="0.3">
      <c r="A287" s="2">
        <v>43521</v>
      </c>
      <c r="B287" s="1">
        <v>10813.25</v>
      </c>
      <c r="C287" s="1">
        <v>10887.1</v>
      </c>
      <c r="D287" s="1">
        <v>10788.05</v>
      </c>
      <c r="E287" s="1">
        <v>10880.1</v>
      </c>
      <c r="F287" s="1">
        <v>385905142</v>
      </c>
      <c r="G287" s="1">
        <v>16466.09</v>
      </c>
      <c r="H287" s="3">
        <f>IF(ISERR(LN(Table21037[[#This Row],[Close]]/E286)),"-",LN(Table21037[[#This Row],[Close]]/E286))</f>
        <v>8.1627456131734746E-3</v>
      </c>
    </row>
    <row r="288" spans="1:8" x14ac:dyDescent="0.3">
      <c r="A288" s="2">
        <v>43522</v>
      </c>
      <c r="B288" s="1">
        <v>10775.3</v>
      </c>
      <c r="C288" s="1">
        <v>10888.75</v>
      </c>
      <c r="D288" s="1">
        <v>10729.3</v>
      </c>
      <c r="E288" s="1">
        <v>10835.3</v>
      </c>
      <c r="F288" s="1">
        <v>414954476</v>
      </c>
      <c r="G288" s="1">
        <v>19186.75</v>
      </c>
      <c r="H288" s="3">
        <f>IF(ISERR(LN(Table21037[[#This Row],[Close]]/E287)),"-",LN(Table21037[[#This Row],[Close]]/E287))</f>
        <v>-4.1261099090206159E-3</v>
      </c>
    </row>
    <row r="289" spans="1:8" x14ac:dyDescent="0.3">
      <c r="A289" s="2">
        <v>43523</v>
      </c>
      <c r="B289" s="1">
        <v>10881.2</v>
      </c>
      <c r="C289" s="1">
        <v>10939.7</v>
      </c>
      <c r="D289" s="1">
        <v>10751.2</v>
      </c>
      <c r="E289" s="1">
        <v>10806.65</v>
      </c>
      <c r="F289" s="1">
        <v>381080073</v>
      </c>
      <c r="G289" s="1">
        <v>18313.849999999999</v>
      </c>
      <c r="H289" s="3">
        <f>IF(ISERR(LN(Table21037[[#This Row],[Close]]/E288)),"-",LN(Table21037[[#This Row],[Close]]/E288))</f>
        <v>-2.6476372726424741E-3</v>
      </c>
    </row>
    <row r="290" spans="1:8" x14ac:dyDescent="0.3">
      <c r="A290" s="2">
        <v>43524</v>
      </c>
      <c r="B290" s="1">
        <v>10865.7</v>
      </c>
      <c r="C290" s="1">
        <v>10865.7</v>
      </c>
      <c r="D290" s="1">
        <v>10784.85</v>
      </c>
      <c r="E290" s="1">
        <v>10792.5</v>
      </c>
      <c r="F290" s="1">
        <v>644159018</v>
      </c>
      <c r="G290" s="1">
        <v>27123.34</v>
      </c>
      <c r="H290" s="3">
        <f>IF(ISERR(LN(Table21037[[#This Row],[Close]]/E289)),"-",LN(Table21037[[#This Row],[Close]]/E289))</f>
        <v>-1.3102369328699957E-3</v>
      </c>
    </row>
    <row r="291" spans="1:8" x14ac:dyDescent="0.3">
      <c r="A291" s="2">
        <v>43525</v>
      </c>
      <c r="B291" s="1">
        <v>10842.65</v>
      </c>
      <c r="C291" s="1">
        <v>10877.9</v>
      </c>
      <c r="D291" s="1">
        <v>10823.1</v>
      </c>
      <c r="E291" s="1">
        <v>10863.5</v>
      </c>
      <c r="F291" s="1">
        <v>308526309</v>
      </c>
      <c r="G291" s="1">
        <v>15010.06</v>
      </c>
      <c r="H291" s="3">
        <f>IF(ISERR(LN(Table21037[[#This Row],[Close]]/E290)),"-",LN(Table21037[[#This Row],[Close]]/E290))</f>
        <v>6.5570977456633371E-3</v>
      </c>
    </row>
    <row r="292" spans="1:8" x14ac:dyDescent="0.3">
      <c r="A292" s="2">
        <v>43529</v>
      </c>
      <c r="B292" s="1">
        <v>10864.85</v>
      </c>
      <c r="C292" s="1">
        <v>10994.9</v>
      </c>
      <c r="D292" s="1">
        <v>10817</v>
      </c>
      <c r="E292" s="1">
        <v>10987.45</v>
      </c>
      <c r="F292" s="1">
        <v>373220239</v>
      </c>
      <c r="G292" s="1">
        <v>17960.03</v>
      </c>
      <c r="H292" s="3">
        <f>IF(ISERR(LN(Table21037[[#This Row],[Close]]/E291)),"-",LN(Table21037[[#This Row],[Close]]/E291))</f>
        <v>1.1345166182071391E-2</v>
      </c>
    </row>
    <row r="293" spans="1:8" x14ac:dyDescent="0.3">
      <c r="A293" s="2">
        <v>43530</v>
      </c>
      <c r="B293" s="1">
        <v>11024.85</v>
      </c>
      <c r="C293" s="1">
        <v>11062.3</v>
      </c>
      <c r="D293" s="1">
        <v>10998.85</v>
      </c>
      <c r="E293" s="1">
        <v>11053</v>
      </c>
      <c r="F293" s="1">
        <v>372550850</v>
      </c>
      <c r="G293" s="1">
        <v>17850.93</v>
      </c>
      <c r="H293" s="3">
        <f>IF(ISERR(LN(Table21037[[#This Row],[Close]]/E292)),"-",LN(Table21037[[#This Row],[Close]]/E292))</f>
        <v>5.9481719535880405E-3</v>
      </c>
    </row>
    <row r="294" spans="1:8" x14ac:dyDescent="0.3">
      <c r="A294" s="2">
        <v>43531</v>
      </c>
      <c r="B294" s="1">
        <v>11077.95</v>
      </c>
      <c r="C294" s="1">
        <v>11089.05</v>
      </c>
      <c r="D294" s="1">
        <v>11027.1</v>
      </c>
      <c r="E294" s="1">
        <v>11058.2</v>
      </c>
      <c r="F294" s="1">
        <v>321208766</v>
      </c>
      <c r="G294" s="1">
        <v>15321.68</v>
      </c>
      <c r="H294" s="3">
        <f>IF(ISERR(LN(Table21037[[#This Row],[Close]]/E293)),"-",LN(Table21037[[#This Row],[Close]]/E293))</f>
        <v>4.7034987661157636E-4</v>
      </c>
    </row>
    <row r="295" spans="1:8" x14ac:dyDescent="0.3">
      <c r="A295" s="2">
        <v>43532</v>
      </c>
      <c r="B295" s="1">
        <v>11038.85</v>
      </c>
      <c r="C295" s="1">
        <v>11049</v>
      </c>
      <c r="D295" s="1">
        <v>11008.95</v>
      </c>
      <c r="E295" s="1">
        <v>11035.4</v>
      </c>
      <c r="F295" s="1">
        <v>326569833</v>
      </c>
      <c r="G295" s="1">
        <v>14369.77</v>
      </c>
      <c r="H295" s="3">
        <f>IF(ISERR(LN(Table21037[[#This Row],[Close]]/E294)),"-",LN(Table21037[[#This Row],[Close]]/E294))</f>
        <v>-2.0639468528230618E-3</v>
      </c>
    </row>
    <row r="296" spans="1:8" x14ac:dyDescent="0.3">
      <c r="A296" s="2">
        <v>43535</v>
      </c>
      <c r="B296" s="1">
        <v>11068.75</v>
      </c>
      <c r="C296" s="1">
        <v>11180.9</v>
      </c>
      <c r="D296" s="1">
        <v>11059.85</v>
      </c>
      <c r="E296" s="1">
        <v>11168.05</v>
      </c>
      <c r="F296" s="1">
        <v>352242287</v>
      </c>
      <c r="G296" s="1">
        <v>17349.95</v>
      </c>
      <c r="H296" s="3">
        <f>IF(ISERR(LN(Table21037[[#This Row],[Close]]/E295)),"-",LN(Table21037[[#This Row],[Close]]/E295))</f>
        <v>1.1948735734751558E-2</v>
      </c>
    </row>
    <row r="297" spans="1:8" x14ac:dyDescent="0.3">
      <c r="A297" s="2">
        <v>43536</v>
      </c>
      <c r="B297" s="1">
        <v>11231.35</v>
      </c>
      <c r="C297" s="1">
        <v>11320.4</v>
      </c>
      <c r="D297" s="1">
        <v>11227</v>
      </c>
      <c r="E297" s="1">
        <v>11301.2</v>
      </c>
      <c r="F297" s="1">
        <v>391310519</v>
      </c>
      <c r="G297" s="1">
        <v>20861.349999999999</v>
      </c>
      <c r="H297" s="3">
        <f>IF(ISERR(LN(Table21037[[#This Row],[Close]]/E296)),"-",LN(Table21037[[#This Row],[Close]]/E296))</f>
        <v>1.1851891682945155E-2</v>
      </c>
    </row>
    <row r="298" spans="1:8" x14ac:dyDescent="0.3">
      <c r="A298" s="2">
        <v>43537</v>
      </c>
      <c r="B298" s="1">
        <v>11326.2</v>
      </c>
      <c r="C298" s="1">
        <v>11352.3</v>
      </c>
      <c r="D298" s="1">
        <v>11276.6</v>
      </c>
      <c r="E298" s="1">
        <v>11341.7</v>
      </c>
      <c r="F298" s="1">
        <v>382996187</v>
      </c>
      <c r="G298" s="1">
        <v>20851.669999999998</v>
      </c>
      <c r="H298" s="3">
        <f>IF(ISERR(LN(Table21037[[#This Row],[Close]]/E297)),"-",LN(Table21037[[#This Row],[Close]]/E297))</f>
        <v>3.5772841102276773E-3</v>
      </c>
    </row>
    <row r="299" spans="1:8" x14ac:dyDescent="0.3">
      <c r="A299" s="2">
        <v>43538</v>
      </c>
      <c r="B299" s="1">
        <v>11382.5</v>
      </c>
      <c r="C299" s="1">
        <v>11383.45</v>
      </c>
      <c r="D299" s="1">
        <v>11313.75</v>
      </c>
      <c r="E299" s="1">
        <v>11343.25</v>
      </c>
      <c r="F299" s="1">
        <v>294480678</v>
      </c>
      <c r="G299" s="1">
        <v>15661.05</v>
      </c>
      <c r="H299" s="3">
        <f>IF(ISERR(LN(Table21037[[#This Row],[Close]]/E298)),"-",LN(Table21037[[#This Row],[Close]]/E298))</f>
        <v>1.3665447818145347E-4</v>
      </c>
    </row>
    <row r="300" spans="1:8" x14ac:dyDescent="0.3">
      <c r="A300" s="2">
        <v>43539</v>
      </c>
      <c r="B300" s="1">
        <v>11376.85</v>
      </c>
      <c r="C300" s="1">
        <v>11487</v>
      </c>
      <c r="D300" s="1">
        <v>11370.8</v>
      </c>
      <c r="E300" s="1">
        <v>11426.85</v>
      </c>
      <c r="F300" s="1">
        <v>463704896</v>
      </c>
      <c r="G300" s="1">
        <v>25143.26</v>
      </c>
      <c r="H300" s="3">
        <f>IF(ISERR(LN(Table21037[[#This Row],[Close]]/E299)),"-",LN(Table21037[[#This Row],[Close]]/E299))</f>
        <v>7.3429959147711344E-3</v>
      </c>
    </row>
    <row r="301" spans="1:8" x14ac:dyDescent="0.3">
      <c r="A301" s="2">
        <v>43542</v>
      </c>
      <c r="B301" s="1">
        <v>11473.85</v>
      </c>
      <c r="C301" s="1">
        <v>11530.15</v>
      </c>
      <c r="D301" s="1">
        <v>11412.5</v>
      </c>
      <c r="E301" s="1">
        <v>11462.2</v>
      </c>
      <c r="F301" s="1">
        <v>320250041</v>
      </c>
      <c r="G301" s="1">
        <v>16942.22</v>
      </c>
      <c r="H301" s="3">
        <f>IF(ISERR(LN(Table21037[[#This Row],[Close]]/E300)),"-",LN(Table21037[[#This Row],[Close]]/E300))</f>
        <v>3.0888156656173325E-3</v>
      </c>
    </row>
    <row r="302" spans="1:8" x14ac:dyDescent="0.3">
      <c r="A302" s="2">
        <v>43543</v>
      </c>
      <c r="B302" s="1">
        <v>11500.3</v>
      </c>
      <c r="C302" s="1">
        <v>11543.85</v>
      </c>
      <c r="D302" s="1">
        <v>11451.25</v>
      </c>
      <c r="E302" s="1">
        <v>11532.4</v>
      </c>
      <c r="F302" s="1">
        <v>326099667</v>
      </c>
      <c r="G302" s="1">
        <v>16179.92</v>
      </c>
      <c r="H302" s="3">
        <f>IF(ISERR(LN(Table21037[[#This Row],[Close]]/E301)),"-",LN(Table21037[[#This Row],[Close]]/E301))</f>
        <v>6.1058003263835944E-3</v>
      </c>
    </row>
    <row r="303" spans="1:8" x14ac:dyDescent="0.3">
      <c r="A303" s="2">
        <v>43544</v>
      </c>
      <c r="B303" s="1">
        <v>11553.35</v>
      </c>
      <c r="C303" s="1">
        <v>11556.1</v>
      </c>
      <c r="D303" s="1">
        <v>11503.1</v>
      </c>
      <c r="E303" s="1">
        <v>11521.05</v>
      </c>
      <c r="F303" s="1">
        <v>366298049</v>
      </c>
      <c r="G303" s="1">
        <v>18311.439999999999</v>
      </c>
      <c r="H303" s="3">
        <f>IF(ISERR(LN(Table21037[[#This Row],[Close]]/E302)),"-",LN(Table21037[[#This Row],[Close]]/E302))</f>
        <v>-9.8466831793539802E-4</v>
      </c>
    </row>
    <row r="304" spans="1:8" x14ac:dyDescent="0.3">
      <c r="A304" s="2">
        <v>43546</v>
      </c>
      <c r="B304" s="1">
        <v>11549.2</v>
      </c>
      <c r="C304" s="1">
        <v>11572.8</v>
      </c>
      <c r="D304" s="1">
        <v>11434.55</v>
      </c>
      <c r="E304" s="1">
        <v>11456.9</v>
      </c>
      <c r="F304" s="1">
        <v>386193935</v>
      </c>
      <c r="G304" s="1">
        <v>19755.740000000002</v>
      </c>
      <c r="H304" s="3">
        <f>IF(ISERR(LN(Table21037[[#This Row],[Close]]/E303)),"-",LN(Table21037[[#This Row],[Close]]/E303))</f>
        <v>-5.5836283625349536E-3</v>
      </c>
    </row>
    <row r="305" spans="1:8" x14ac:dyDescent="0.3">
      <c r="A305" s="2">
        <v>43549</v>
      </c>
      <c r="B305" s="1">
        <v>11395.65</v>
      </c>
      <c r="C305" s="1">
        <v>11395.65</v>
      </c>
      <c r="D305" s="1">
        <v>11311.6</v>
      </c>
      <c r="E305" s="1">
        <v>11354.25</v>
      </c>
      <c r="F305" s="1">
        <v>294459196</v>
      </c>
      <c r="G305" s="1">
        <v>14101.14</v>
      </c>
      <c r="H305" s="3">
        <f>IF(ISERR(LN(Table21037[[#This Row],[Close]]/E304)),"-",LN(Table21037[[#This Row],[Close]]/E304))</f>
        <v>-9.0000454070535869E-3</v>
      </c>
    </row>
    <row r="306" spans="1:8" x14ac:dyDescent="0.3">
      <c r="A306" s="2">
        <v>43550</v>
      </c>
      <c r="B306" s="1">
        <v>11375.2</v>
      </c>
      <c r="C306" s="1">
        <v>11496.75</v>
      </c>
      <c r="D306" s="1">
        <v>11352.45</v>
      </c>
      <c r="E306" s="1">
        <v>11483.25</v>
      </c>
      <c r="F306" s="1">
        <v>282575496</v>
      </c>
      <c r="G306" s="1">
        <v>14611.68</v>
      </c>
      <c r="H306" s="3">
        <f>IF(ISERR(LN(Table21037[[#This Row],[Close]]/E305)),"-",LN(Table21037[[#This Row],[Close]]/E305))</f>
        <v>1.1297328693216403E-2</v>
      </c>
    </row>
    <row r="307" spans="1:8" x14ac:dyDescent="0.3">
      <c r="A307" s="2">
        <v>43551</v>
      </c>
      <c r="B307" s="1">
        <v>11531.45</v>
      </c>
      <c r="C307" s="1">
        <v>11546.2</v>
      </c>
      <c r="D307" s="1">
        <v>11413</v>
      </c>
      <c r="E307" s="1">
        <v>11445.05</v>
      </c>
      <c r="F307" s="1">
        <v>350446089</v>
      </c>
      <c r="G307" s="1">
        <v>18356.52</v>
      </c>
      <c r="H307" s="3">
        <f>IF(ISERR(LN(Table21037[[#This Row],[Close]]/E306)),"-",LN(Table21037[[#This Row],[Close]]/E306))</f>
        <v>-3.3321297562249825E-3</v>
      </c>
    </row>
    <row r="308" spans="1:8" x14ac:dyDescent="0.3">
      <c r="A308" s="2">
        <v>43552</v>
      </c>
      <c r="B308" s="1">
        <v>11463.65</v>
      </c>
      <c r="C308" s="1">
        <v>11588.5</v>
      </c>
      <c r="D308" s="1">
        <v>11452.45</v>
      </c>
      <c r="E308" s="1">
        <v>11570</v>
      </c>
      <c r="F308" s="1">
        <v>527678809</v>
      </c>
      <c r="G308" s="1">
        <v>25719.65</v>
      </c>
      <c r="H308" s="3">
        <f>IF(ISERR(LN(Table21037[[#This Row],[Close]]/E307)),"-",LN(Table21037[[#This Row],[Close]]/E307))</f>
        <v>1.085821909063313E-2</v>
      </c>
    </row>
    <row r="309" spans="1:8" x14ac:dyDescent="0.3">
      <c r="A309" s="2">
        <v>43553</v>
      </c>
      <c r="B309" s="1">
        <v>11625.45</v>
      </c>
      <c r="C309" s="1">
        <v>11630.35</v>
      </c>
      <c r="D309" s="1">
        <v>11570.15</v>
      </c>
      <c r="E309" s="1">
        <v>11623.9</v>
      </c>
      <c r="F309" s="1">
        <v>416276981</v>
      </c>
      <c r="G309" s="1">
        <v>20515.25</v>
      </c>
      <c r="H309" s="3">
        <f>IF(ISERR(LN(Table21037[[#This Row],[Close]]/E308)),"-",LN(Table21037[[#This Row],[Close]]/E308))</f>
        <v>4.6477821348202336E-3</v>
      </c>
    </row>
    <row r="310" spans="1:8" x14ac:dyDescent="0.3">
      <c r="A310" s="2">
        <v>43556</v>
      </c>
      <c r="B310" s="1">
        <v>11665.2</v>
      </c>
      <c r="C310" s="1">
        <v>11738.1</v>
      </c>
      <c r="D310" s="1">
        <v>11644.75</v>
      </c>
      <c r="E310" s="1">
        <v>11669.15</v>
      </c>
      <c r="F310" s="1">
        <v>379572660</v>
      </c>
      <c r="G310" s="1">
        <v>18977.990000000002</v>
      </c>
      <c r="H310" s="3">
        <f>IF(ISERR(LN(Table21037[[#This Row],[Close]]/E309)),"-",LN(Table21037[[#This Row],[Close]]/E309))</f>
        <v>3.8852839728881735E-3</v>
      </c>
    </row>
    <row r="311" spans="1:8" x14ac:dyDescent="0.3">
      <c r="A311" s="2">
        <v>43557</v>
      </c>
      <c r="B311" s="1">
        <v>11711.55</v>
      </c>
      <c r="C311" s="1">
        <v>11729.35</v>
      </c>
      <c r="D311" s="1">
        <v>11655.85</v>
      </c>
      <c r="E311" s="1">
        <v>11713.2</v>
      </c>
      <c r="F311" s="1">
        <v>386131413</v>
      </c>
      <c r="G311" s="1">
        <v>18673.7</v>
      </c>
      <c r="H311" s="3">
        <f>IF(ISERR(LN(Table21037[[#This Row],[Close]]/E310)),"-",LN(Table21037[[#This Row],[Close]]/E310))</f>
        <v>3.7678036734890082E-3</v>
      </c>
    </row>
    <row r="312" spans="1:8" x14ac:dyDescent="0.3">
      <c r="A312" s="2">
        <v>43558</v>
      </c>
      <c r="B312" s="1">
        <v>11735.3</v>
      </c>
      <c r="C312" s="1">
        <v>11761</v>
      </c>
      <c r="D312" s="1">
        <v>11629.15</v>
      </c>
      <c r="E312" s="1">
        <v>11643.95</v>
      </c>
      <c r="F312" s="1">
        <v>365760070</v>
      </c>
      <c r="G312" s="1">
        <v>19050.95</v>
      </c>
      <c r="H312" s="3">
        <f>IF(ISERR(LN(Table21037[[#This Row],[Close]]/E311)),"-",LN(Table21037[[#This Row],[Close]]/E311))</f>
        <v>-5.9296791696504684E-3</v>
      </c>
    </row>
    <row r="313" spans="1:8" x14ac:dyDescent="0.3">
      <c r="A313" s="2">
        <v>43559</v>
      </c>
      <c r="B313" s="1">
        <v>11660.2</v>
      </c>
      <c r="C313" s="1">
        <v>11662.55</v>
      </c>
      <c r="D313" s="1">
        <v>11559.2</v>
      </c>
      <c r="E313" s="1">
        <v>11598</v>
      </c>
      <c r="F313" s="1">
        <v>349029830</v>
      </c>
      <c r="G313" s="1">
        <v>19713.009999999998</v>
      </c>
      <c r="H313" s="3">
        <f>IF(ISERR(LN(Table21037[[#This Row],[Close]]/E312)),"-",LN(Table21037[[#This Row],[Close]]/E312))</f>
        <v>-3.9540623628834554E-3</v>
      </c>
    </row>
    <row r="314" spans="1:8" x14ac:dyDescent="0.3">
      <c r="A314" s="2">
        <v>43560</v>
      </c>
      <c r="B314" s="1">
        <v>11638.4</v>
      </c>
      <c r="C314" s="1">
        <v>11689.65</v>
      </c>
      <c r="D314" s="1">
        <v>11609.5</v>
      </c>
      <c r="E314" s="1">
        <v>11665.95</v>
      </c>
      <c r="F314" s="1">
        <v>266665797</v>
      </c>
      <c r="G314" s="1">
        <v>15000.35</v>
      </c>
      <c r="H314" s="3">
        <f>IF(ISERR(LN(Table21037[[#This Row],[Close]]/E313)),"-",LN(Table21037[[#This Row],[Close]]/E313))</f>
        <v>5.8416729088147249E-3</v>
      </c>
    </row>
    <row r="315" spans="1:8" x14ac:dyDescent="0.3">
      <c r="A315" s="2">
        <v>43563</v>
      </c>
      <c r="B315" s="1">
        <v>11704.35</v>
      </c>
      <c r="C315" s="1">
        <v>11710.3</v>
      </c>
      <c r="D315" s="1">
        <v>11549.1</v>
      </c>
      <c r="E315" s="1">
        <v>11604.5</v>
      </c>
      <c r="F315" s="1">
        <v>260932608</v>
      </c>
      <c r="G315" s="1">
        <v>14203.96</v>
      </c>
      <c r="H315" s="3">
        <f>IF(ISERR(LN(Table21037[[#This Row],[Close]]/E314)),"-",LN(Table21037[[#This Row],[Close]]/E314))</f>
        <v>-5.2813884420512712E-3</v>
      </c>
    </row>
    <row r="316" spans="1:8" x14ac:dyDescent="0.3">
      <c r="A316" s="2">
        <v>43564</v>
      </c>
      <c r="B316" s="1">
        <v>11612.05</v>
      </c>
      <c r="C316" s="1">
        <v>11683.9</v>
      </c>
      <c r="D316" s="1">
        <v>11569.7</v>
      </c>
      <c r="E316" s="1">
        <v>11671.95</v>
      </c>
      <c r="F316" s="1">
        <v>300467538</v>
      </c>
      <c r="G316" s="1">
        <v>15984.39</v>
      </c>
      <c r="H316" s="3">
        <f>IF(ISERR(LN(Table21037[[#This Row],[Close]]/E315)),"-",LN(Table21037[[#This Row],[Close]]/E315))</f>
        <v>5.7955735342997616E-3</v>
      </c>
    </row>
    <row r="317" spans="1:8" x14ac:dyDescent="0.3">
      <c r="A317" s="2">
        <v>43565</v>
      </c>
      <c r="B317" s="1">
        <v>11646.85</v>
      </c>
      <c r="C317" s="1">
        <v>11680.05</v>
      </c>
      <c r="D317" s="1">
        <v>11571.75</v>
      </c>
      <c r="E317" s="1">
        <v>11584.3</v>
      </c>
      <c r="F317" s="1">
        <v>359941110</v>
      </c>
      <c r="G317" s="1">
        <v>22258.46</v>
      </c>
      <c r="H317" s="3">
        <f>IF(ISERR(LN(Table21037[[#This Row],[Close]]/E316)),"-",LN(Table21037[[#This Row],[Close]]/E316))</f>
        <v>-7.5377943572383106E-3</v>
      </c>
    </row>
    <row r="318" spans="1:8" x14ac:dyDescent="0.3">
      <c r="A318" s="2">
        <v>43566</v>
      </c>
      <c r="B318" s="1">
        <v>11592.55</v>
      </c>
      <c r="C318" s="1">
        <v>11606.7</v>
      </c>
      <c r="D318" s="1">
        <v>11550.55</v>
      </c>
      <c r="E318" s="1">
        <v>11596.7</v>
      </c>
      <c r="F318" s="1">
        <v>279775726</v>
      </c>
      <c r="G318" s="1">
        <v>14332.2</v>
      </c>
      <c r="H318" s="3">
        <f>IF(ISERR(LN(Table21037[[#This Row],[Close]]/E317)),"-",LN(Table21037[[#This Row],[Close]]/E317))</f>
        <v>1.0698417827284545E-3</v>
      </c>
    </row>
    <row r="319" spans="1:8" x14ac:dyDescent="0.3">
      <c r="A319" s="2">
        <v>43567</v>
      </c>
      <c r="B319" s="1">
        <v>11612.85</v>
      </c>
      <c r="C319" s="1">
        <v>11657.35</v>
      </c>
      <c r="D319" s="1">
        <v>11578.8</v>
      </c>
      <c r="E319" s="1">
        <v>11643.45</v>
      </c>
      <c r="F319" s="1">
        <v>246006184</v>
      </c>
      <c r="G319" s="1">
        <v>13598.61</v>
      </c>
      <c r="H319" s="3">
        <f>IF(ISERR(LN(Table21037[[#This Row],[Close]]/E318)),"-",LN(Table21037[[#This Row],[Close]]/E318))</f>
        <v>4.0232152597085759E-3</v>
      </c>
    </row>
    <row r="320" spans="1:8" x14ac:dyDescent="0.3">
      <c r="A320" s="2">
        <v>43570</v>
      </c>
      <c r="B320" s="1">
        <v>11667</v>
      </c>
      <c r="C320" s="1">
        <v>11704.6</v>
      </c>
      <c r="D320" s="1">
        <v>11648.25</v>
      </c>
      <c r="E320" s="1">
        <v>11690.35</v>
      </c>
      <c r="F320" s="1">
        <v>289996075</v>
      </c>
      <c r="G320" s="1">
        <v>15635.79</v>
      </c>
      <c r="H320" s="3">
        <f>IF(ISERR(LN(Table21037[[#This Row],[Close]]/E319)),"-",LN(Table21037[[#This Row],[Close]]/E319))</f>
        <v>4.01992501503014E-3</v>
      </c>
    </row>
    <row r="321" spans="1:8" x14ac:dyDescent="0.3">
      <c r="A321" s="2">
        <v>43571</v>
      </c>
      <c r="B321" s="1">
        <v>11736.2</v>
      </c>
      <c r="C321" s="1">
        <v>11810.95</v>
      </c>
      <c r="D321" s="1">
        <v>11731.55</v>
      </c>
      <c r="E321" s="1">
        <v>11787.15</v>
      </c>
      <c r="F321" s="1">
        <v>354315040</v>
      </c>
      <c r="G321" s="1">
        <v>17585.48</v>
      </c>
      <c r="H321" s="3">
        <f>IF(ISERR(LN(Table21037[[#This Row],[Close]]/E320)),"-",LN(Table21037[[#This Row],[Close]]/E320))</f>
        <v>8.2462398923668495E-3</v>
      </c>
    </row>
    <row r="322" spans="1:8" x14ac:dyDescent="0.3">
      <c r="A322" s="2">
        <v>43573</v>
      </c>
      <c r="B322" s="1">
        <v>11856.15</v>
      </c>
      <c r="C322" s="1">
        <v>11856.15</v>
      </c>
      <c r="D322" s="1">
        <v>11738.5</v>
      </c>
      <c r="E322" s="1">
        <v>11752.8</v>
      </c>
      <c r="F322" s="1">
        <v>339653709</v>
      </c>
      <c r="G322" s="1">
        <v>18271.27</v>
      </c>
      <c r="H322" s="3">
        <f>IF(ISERR(LN(Table21037[[#This Row],[Close]]/E321)),"-",LN(Table21037[[#This Row],[Close]]/E321))</f>
        <v>-2.9184449738277464E-3</v>
      </c>
    </row>
    <row r="323" spans="1:8" x14ac:dyDescent="0.3">
      <c r="A323" s="2">
        <v>43577</v>
      </c>
      <c r="B323" s="1">
        <v>11727.05</v>
      </c>
      <c r="C323" s="1">
        <v>11727.05</v>
      </c>
      <c r="D323" s="1">
        <v>11583.95</v>
      </c>
      <c r="E323" s="1">
        <v>11594.45</v>
      </c>
      <c r="F323" s="1">
        <v>260356055</v>
      </c>
      <c r="G323" s="1">
        <v>13754.12</v>
      </c>
      <c r="H323" s="3">
        <f>IF(ISERR(LN(Table21037[[#This Row],[Close]]/E322)),"-",LN(Table21037[[#This Row],[Close]]/E322))</f>
        <v>-1.3564974730520374E-2</v>
      </c>
    </row>
    <row r="324" spans="1:8" x14ac:dyDescent="0.3">
      <c r="A324" s="2">
        <v>43578</v>
      </c>
      <c r="B324" s="1">
        <v>11612.95</v>
      </c>
      <c r="C324" s="1">
        <v>11645.95</v>
      </c>
      <c r="D324" s="1">
        <v>11564.8</v>
      </c>
      <c r="E324" s="1">
        <v>11575.95</v>
      </c>
      <c r="F324" s="1">
        <v>272544486</v>
      </c>
      <c r="G324" s="1">
        <v>14500.53</v>
      </c>
      <c r="H324" s="3">
        <f>IF(ISERR(LN(Table21037[[#This Row],[Close]]/E323)),"-",LN(Table21037[[#This Row],[Close]]/E323))</f>
        <v>-1.5968653049767416E-3</v>
      </c>
    </row>
    <row r="325" spans="1:8" x14ac:dyDescent="0.3">
      <c r="A325" s="2">
        <v>43579</v>
      </c>
      <c r="B325" s="1">
        <v>11601.5</v>
      </c>
      <c r="C325" s="1">
        <v>11740.85</v>
      </c>
      <c r="D325" s="1">
        <v>11578.85</v>
      </c>
      <c r="E325" s="1">
        <v>11726.15</v>
      </c>
      <c r="F325" s="1">
        <v>335196513</v>
      </c>
      <c r="G325" s="1">
        <v>17046.66</v>
      </c>
      <c r="H325" s="3">
        <f>IF(ISERR(LN(Table21037[[#This Row],[Close]]/E324)),"-",LN(Table21037[[#This Row],[Close]]/E324))</f>
        <v>1.2891720507584971E-2</v>
      </c>
    </row>
    <row r="326" spans="1:8" x14ac:dyDescent="0.3">
      <c r="A326" s="2">
        <v>43580</v>
      </c>
      <c r="B326" s="1">
        <v>11735.7</v>
      </c>
      <c r="C326" s="1">
        <v>11796.75</v>
      </c>
      <c r="D326" s="1">
        <v>11624.3</v>
      </c>
      <c r="E326" s="1">
        <v>11641.8</v>
      </c>
      <c r="F326" s="1">
        <v>604360395</v>
      </c>
      <c r="G326" s="1">
        <v>28254.3</v>
      </c>
      <c r="H326" s="3">
        <f>IF(ISERR(LN(Table21037[[#This Row],[Close]]/E325)),"-",LN(Table21037[[#This Row],[Close]]/E325))</f>
        <v>-7.2193210230233834E-3</v>
      </c>
    </row>
    <row r="327" spans="1:8" x14ac:dyDescent="0.3">
      <c r="A327" s="2">
        <v>43581</v>
      </c>
      <c r="B327" s="1">
        <v>11683.75</v>
      </c>
      <c r="C327" s="1">
        <v>11762.9</v>
      </c>
      <c r="D327" s="1">
        <v>11661.75</v>
      </c>
      <c r="E327" s="1">
        <v>11754.65</v>
      </c>
      <c r="F327" s="1">
        <v>333483764</v>
      </c>
      <c r="G327" s="1">
        <v>18098.830000000002</v>
      </c>
      <c r="H327" s="3">
        <f>IF(ISERR(LN(Table21037[[#This Row],[Close]]/E326)),"-",LN(Table21037[[#This Row],[Close]]/E326))</f>
        <v>9.6468374616017465E-3</v>
      </c>
    </row>
    <row r="328" spans="1:8" x14ac:dyDescent="0.3">
      <c r="A328" s="2">
        <v>43585</v>
      </c>
      <c r="B328" s="1">
        <v>11748.75</v>
      </c>
      <c r="C328" s="1">
        <v>11756.25</v>
      </c>
      <c r="D328" s="1">
        <v>11655.9</v>
      </c>
      <c r="E328" s="1">
        <v>11748.15</v>
      </c>
      <c r="F328" s="1">
        <v>532630874</v>
      </c>
      <c r="G328" s="1">
        <v>23324.98</v>
      </c>
      <c r="H328" s="3">
        <f>IF(ISERR(LN(Table21037[[#This Row],[Close]]/E327)),"-",LN(Table21037[[#This Row],[Close]]/E327))</f>
        <v>-5.531255991390112E-4</v>
      </c>
    </row>
    <row r="329" spans="1:8" x14ac:dyDescent="0.3">
      <c r="A329" s="2">
        <v>43587</v>
      </c>
      <c r="B329" s="1">
        <v>11725.55</v>
      </c>
      <c r="C329" s="1">
        <v>11789.3</v>
      </c>
      <c r="D329" s="1">
        <v>11699.55</v>
      </c>
      <c r="E329" s="1">
        <v>11724.75</v>
      </c>
      <c r="F329" s="1">
        <v>380278045</v>
      </c>
      <c r="G329" s="1">
        <v>17790.060000000001</v>
      </c>
      <c r="H329" s="3">
        <f>IF(ISERR(LN(Table21037[[#This Row],[Close]]/E328)),"-",LN(Table21037[[#This Row],[Close]]/E328))</f>
        <v>-1.9937892422010914E-3</v>
      </c>
    </row>
    <row r="330" spans="1:8" x14ac:dyDescent="0.3">
      <c r="A330" s="2">
        <v>43588</v>
      </c>
      <c r="B330" s="1">
        <v>11722.6</v>
      </c>
      <c r="C330" s="1">
        <v>11770.9</v>
      </c>
      <c r="D330" s="1">
        <v>11699.35</v>
      </c>
      <c r="E330" s="1">
        <v>11712.25</v>
      </c>
      <c r="F330" s="1">
        <v>305519934</v>
      </c>
      <c r="G330" s="1">
        <v>15156.32</v>
      </c>
      <c r="H330" s="3">
        <f>IF(ISERR(LN(Table21037[[#This Row],[Close]]/E329)),"-",LN(Table21037[[#This Row],[Close]]/E329))</f>
        <v>-1.0666895238500144E-3</v>
      </c>
    </row>
    <row r="331" spans="1:8" x14ac:dyDescent="0.3">
      <c r="A331" s="2">
        <v>43591</v>
      </c>
      <c r="B331" s="1">
        <v>11605.8</v>
      </c>
      <c r="C331" s="1">
        <v>11632.55</v>
      </c>
      <c r="D331" s="1">
        <v>11571.35</v>
      </c>
      <c r="E331" s="1">
        <v>11598.25</v>
      </c>
      <c r="F331" s="1">
        <v>299046480</v>
      </c>
      <c r="G331" s="1">
        <v>14703.42</v>
      </c>
      <c r="H331" s="3">
        <f>IF(ISERR(LN(Table21037[[#This Row],[Close]]/E330)),"-",LN(Table21037[[#This Row],[Close]]/E330))</f>
        <v>-9.7810779570294496E-3</v>
      </c>
    </row>
    <row r="332" spans="1:8" x14ac:dyDescent="0.3">
      <c r="A332" s="2">
        <v>43592</v>
      </c>
      <c r="B332" s="1">
        <v>11651.5</v>
      </c>
      <c r="C332" s="1">
        <v>11657.05</v>
      </c>
      <c r="D332" s="1">
        <v>11484.45</v>
      </c>
      <c r="E332" s="1">
        <v>11497.9</v>
      </c>
      <c r="F332" s="1">
        <v>337495624</v>
      </c>
      <c r="G332" s="1">
        <v>16632.84</v>
      </c>
      <c r="H332" s="3">
        <f>IF(ISERR(LN(Table21037[[#This Row],[Close]]/E331)),"-",LN(Table21037[[#This Row],[Close]]/E331))</f>
        <v>-8.6898146639726396E-3</v>
      </c>
    </row>
    <row r="333" spans="1:8" x14ac:dyDescent="0.3">
      <c r="A333" s="2">
        <v>43593</v>
      </c>
      <c r="B333" s="1">
        <v>11478.7</v>
      </c>
      <c r="C333" s="1">
        <v>11479.1</v>
      </c>
      <c r="D333" s="1">
        <v>11346.95</v>
      </c>
      <c r="E333" s="1">
        <v>11359.45</v>
      </c>
      <c r="F333" s="1">
        <v>372826025</v>
      </c>
      <c r="G333" s="1">
        <v>17440.009999999998</v>
      </c>
      <c r="H333" s="3">
        <f>IF(ISERR(LN(Table21037[[#This Row],[Close]]/E332)),"-",LN(Table21037[[#This Row],[Close]]/E332))</f>
        <v>-1.2114413370574466E-2</v>
      </c>
    </row>
    <row r="334" spans="1:8" x14ac:dyDescent="0.3">
      <c r="A334" s="2">
        <v>43594</v>
      </c>
      <c r="B334" s="1">
        <v>11322.4</v>
      </c>
      <c r="C334" s="1">
        <v>11357.6</v>
      </c>
      <c r="D334" s="1">
        <v>11255.05</v>
      </c>
      <c r="E334" s="1">
        <v>11301.8</v>
      </c>
      <c r="F334" s="1">
        <v>373028059</v>
      </c>
      <c r="G334" s="1">
        <v>17602.86</v>
      </c>
      <c r="H334" s="3">
        <f>IF(ISERR(LN(Table21037[[#This Row],[Close]]/E333)),"-",LN(Table21037[[#This Row],[Close]]/E333))</f>
        <v>-5.087991559915908E-3</v>
      </c>
    </row>
    <row r="335" spans="1:8" x14ac:dyDescent="0.3">
      <c r="A335" s="2">
        <v>43595</v>
      </c>
      <c r="B335" s="1">
        <v>11314.15</v>
      </c>
      <c r="C335" s="1">
        <v>11345.8</v>
      </c>
      <c r="D335" s="1">
        <v>11251.05</v>
      </c>
      <c r="E335" s="1">
        <v>11278.9</v>
      </c>
      <c r="F335" s="1">
        <v>387323416</v>
      </c>
      <c r="G335" s="1">
        <v>18085.189999999999</v>
      </c>
      <c r="H335" s="3">
        <f>IF(ISERR(LN(Table21037[[#This Row],[Close]]/E334)),"-",LN(Table21037[[#This Row],[Close]]/E334))</f>
        <v>-2.0282814838106025E-3</v>
      </c>
    </row>
    <row r="336" spans="1:8" x14ac:dyDescent="0.3">
      <c r="A336" s="2">
        <v>43598</v>
      </c>
      <c r="B336" s="1">
        <v>11258.7</v>
      </c>
      <c r="C336" s="1">
        <v>11300.2</v>
      </c>
      <c r="D336" s="1">
        <v>11125.6</v>
      </c>
      <c r="E336" s="1">
        <v>11148.2</v>
      </c>
      <c r="F336" s="1">
        <v>357586433</v>
      </c>
      <c r="G336" s="1">
        <v>16722.91</v>
      </c>
      <c r="H336" s="3">
        <f>IF(ISERR(LN(Table21037[[#This Row],[Close]]/E335)),"-",LN(Table21037[[#This Row],[Close]]/E335))</f>
        <v>-1.1655673687732526E-2</v>
      </c>
    </row>
    <row r="337" spans="1:8" x14ac:dyDescent="0.3">
      <c r="A337" s="2">
        <v>43599</v>
      </c>
      <c r="B337" s="1">
        <v>11151.65</v>
      </c>
      <c r="C337" s="1">
        <v>11294.75</v>
      </c>
      <c r="D337" s="1">
        <v>11108.3</v>
      </c>
      <c r="E337" s="1">
        <v>11222.05</v>
      </c>
      <c r="F337" s="1">
        <v>398122725</v>
      </c>
      <c r="G337" s="1">
        <v>19906.38</v>
      </c>
      <c r="H337" s="3">
        <f>IF(ISERR(LN(Table21037[[#This Row],[Close]]/E336)),"-",LN(Table21037[[#This Row],[Close]]/E336))</f>
        <v>6.6025429561064782E-3</v>
      </c>
    </row>
    <row r="338" spans="1:8" x14ac:dyDescent="0.3">
      <c r="A338" s="2">
        <v>43600</v>
      </c>
      <c r="B338" s="1">
        <v>11271.7</v>
      </c>
      <c r="C338" s="1">
        <v>11286.8</v>
      </c>
      <c r="D338" s="1">
        <v>11136.95</v>
      </c>
      <c r="E338" s="1">
        <v>11157</v>
      </c>
      <c r="F338" s="1">
        <v>414174258</v>
      </c>
      <c r="G338" s="1">
        <v>17931.75</v>
      </c>
      <c r="H338" s="3">
        <f>IF(ISERR(LN(Table21037[[#This Row],[Close]]/E337)),"-",LN(Table21037[[#This Row],[Close]]/E337))</f>
        <v>-5.8134892415845994E-3</v>
      </c>
    </row>
    <row r="339" spans="1:8" x14ac:dyDescent="0.3">
      <c r="A339" s="2">
        <v>43601</v>
      </c>
      <c r="B339" s="1">
        <v>11180.35</v>
      </c>
      <c r="C339" s="1">
        <v>11281.55</v>
      </c>
      <c r="D339" s="1">
        <v>11143.35</v>
      </c>
      <c r="E339" s="1">
        <v>11257.1</v>
      </c>
      <c r="F339" s="1">
        <v>350734572</v>
      </c>
      <c r="G339" s="1">
        <v>15629.57</v>
      </c>
      <c r="H339" s="3">
        <f>IF(ISERR(LN(Table21037[[#This Row],[Close]]/E338)),"-",LN(Table21037[[#This Row],[Close]]/E338))</f>
        <v>8.9319370836315384E-3</v>
      </c>
    </row>
    <row r="340" spans="1:8" x14ac:dyDescent="0.3">
      <c r="A340" s="2">
        <v>43602</v>
      </c>
      <c r="B340" s="1">
        <v>11261.9</v>
      </c>
      <c r="C340" s="1">
        <v>11426.15</v>
      </c>
      <c r="D340" s="1">
        <v>11259.85</v>
      </c>
      <c r="E340" s="1">
        <v>11407.15</v>
      </c>
      <c r="F340" s="1">
        <v>412109200</v>
      </c>
      <c r="G340" s="1">
        <v>20177.63</v>
      </c>
      <c r="H340" s="3">
        <f>IF(ISERR(LN(Table21037[[#This Row],[Close]]/E339)),"-",LN(Table21037[[#This Row],[Close]]/E339))</f>
        <v>1.324131108491434E-2</v>
      </c>
    </row>
    <row r="341" spans="1:8" x14ac:dyDescent="0.3">
      <c r="A341" s="2">
        <v>43605</v>
      </c>
      <c r="B341" s="1">
        <v>11651.9</v>
      </c>
      <c r="C341" s="1">
        <v>11845.2</v>
      </c>
      <c r="D341" s="1">
        <v>11591.7</v>
      </c>
      <c r="E341" s="1">
        <v>11828.25</v>
      </c>
      <c r="F341" s="1">
        <v>452096261</v>
      </c>
      <c r="G341" s="1">
        <v>25223.78</v>
      </c>
      <c r="H341" s="3">
        <f>IF(ISERR(LN(Table21037[[#This Row],[Close]]/E340)),"-",LN(Table21037[[#This Row],[Close]]/E340))</f>
        <v>3.6250386274051208E-2</v>
      </c>
    </row>
    <row r="342" spans="1:8" x14ac:dyDescent="0.3">
      <c r="A342" s="2">
        <v>43606</v>
      </c>
      <c r="B342" s="1">
        <v>11863.65</v>
      </c>
      <c r="C342" s="1">
        <v>11883.55</v>
      </c>
      <c r="D342" s="1">
        <v>11682.8</v>
      </c>
      <c r="E342" s="1">
        <v>11709.1</v>
      </c>
      <c r="F342" s="1">
        <v>381038129</v>
      </c>
      <c r="G342" s="1">
        <v>20324.669999999998</v>
      </c>
      <c r="H342" s="3">
        <f>IF(ISERR(LN(Table21037[[#This Row],[Close]]/E341)),"-",LN(Table21037[[#This Row],[Close]]/E341))</f>
        <v>-1.012442078454291E-2</v>
      </c>
    </row>
    <row r="343" spans="1:8" x14ac:dyDescent="0.3">
      <c r="A343" s="2">
        <v>43607</v>
      </c>
      <c r="B343" s="1">
        <v>11727.95</v>
      </c>
      <c r="C343" s="1">
        <v>11784.8</v>
      </c>
      <c r="D343" s="1">
        <v>11682.4</v>
      </c>
      <c r="E343" s="1">
        <v>11737.9</v>
      </c>
      <c r="F343" s="1">
        <v>355870667</v>
      </c>
      <c r="G343" s="1">
        <v>19582.41</v>
      </c>
      <c r="H343" s="3">
        <f>IF(ISERR(LN(Table21037[[#This Row],[Close]]/E342)),"-",LN(Table21037[[#This Row],[Close]]/E342))</f>
        <v>2.4566054918568484E-3</v>
      </c>
    </row>
    <row r="344" spans="1:8" x14ac:dyDescent="0.3">
      <c r="A344" s="2">
        <v>43608</v>
      </c>
      <c r="B344" s="1">
        <v>11901.3</v>
      </c>
      <c r="C344" s="1">
        <v>12041.15</v>
      </c>
      <c r="D344" s="1">
        <v>11614.5</v>
      </c>
      <c r="E344" s="1">
        <v>11657.05</v>
      </c>
      <c r="F344" s="1">
        <v>569030654</v>
      </c>
      <c r="G344" s="1">
        <v>31180.080000000002</v>
      </c>
      <c r="H344" s="3">
        <f>IF(ISERR(LN(Table21037[[#This Row],[Close]]/E343)),"-",LN(Table21037[[#This Row],[Close]]/E343))</f>
        <v>-6.9117755642064951E-3</v>
      </c>
    </row>
    <row r="345" spans="1:8" x14ac:dyDescent="0.3">
      <c r="A345" s="2">
        <v>43609</v>
      </c>
      <c r="B345" s="1">
        <v>11748</v>
      </c>
      <c r="C345" s="1">
        <v>11859</v>
      </c>
      <c r="D345" s="1">
        <v>11658.1</v>
      </c>
      <c r="E345" s="1">
        <v>11844.1</v>
      </c>
      <c r="F345" s="1">
        <v>374637415</v>
      </c>
      <c r="G345" s="1">
        <v>20028.490000000002</v>
      </c>
      <c r="H345" s="3">
        <f>IF(ISERR(LN(Table21037[[#This Row],[Close]]/E344)),"-",LN(Table21037[[#This Row],[Close]]/E344))</f>
        <v>1.5918706100504415E-2</v>
      </c>
    </row>
    <row r="346" spans="1:8" x14ac:dyDescent="0.3">
      <c r="A346" s="2">
        <v>43612</v>
      </c>
      <c r="B346" s="1">
        <v>11855.5</v>
      </c>
      <c r="C346" s="1">
        <v>11957.15</v>
      </c>
      <c r="D346" s="1">
        <v>11812.4</v>
      </c>
      <c r="E346" s="1">
        <v>11924.75</v>
      </c>
      <c r="F346" s="1">
        <v>348356214</v>
      </c>
      <c r="G346" s="1">
        <v>17735.36</v>
      </c>
      <c r="H346" s="3">
        <f>IF(ISERR(LN(Table21037[[#This Row],[Close]]/E345)),"-",LN(Table21037[[#This Row],[Close]]/E345))</f>
        <v>6.7862188968109954E-3</v>
      </c>
    </row>
    <row r="347" spans="1:8" x14ac:dyDescent="0.3">
      <c r="A347" s="2">
        <v>43613</v>
      </c>
      <c r="B347" s="1">
        <v>11958.35</v>
      </c>
      <c r="C347" s="1">
        <v>11958.55</v>
      </c>
      <c r="D347" s="1">
        <v>11864.9</v>
      </c>
      <c r="E347" s="1">
        <v>11928.75</v>
      </c>
      <c r="F347" s="1">
        <v>598308334</v>
      </c>
      <c r="G347" s="1">
        <v>28833.54</v>
      </c>
      <c r="H347" s="3">
        <f>IF(ISERR(LN(Table21037[[#This Row],[Close]]/E346)),"-",LN(Table21037[[#This Row],[Close]]/E346))</f>
        <v>3.3538055526396364E-4</v>
      </c>
    </row>
    <row r="348" spans="1:8" x14ac:dyDescent="0.3">
      <c r="A348" s="2">
        <v>43614</v>
      </c>
      <c r="B348" s="1">
        <v>11905.8</v>
      </c>
      <c r="C348" s="1">
        <v>11931.9</v>
      </c>
      <c r="D348" s="1">
        <v>11836.8</v>
      </c>
      <c r="E348" s="1">
        <v>11861.1</v>
      </c>
      <c r="F348" s="1">
        <v>318068673</v>
      </c>
      <c r="G348" s="1">
        <v>15985.92</v>
      </c>
      <c r="H348" s="3">
        <f>IF(ISERR(LN(Table21037[[#This Row],[Close]]/E347)),"-",LN(Table21037[[#This Row],[Close]]/E347))</f>
        <v>-5.6873147454005899E-3</v>
      </c>
    </row>
    <row r="349" spans="1:8" x14ac:dyDescent="0.3">
      <c r="A349" s="2">
        <v>43615</v>
      </c>
      <c r="B349" s="1">
        <v>11865.3</v>
      </c>
      <c r="C349" s="1">
        <v>11968.55</v>
      </c>
      <c r="D349" s="1">
        <v>11859.4</v>
      </c>
      <c r="E349" s="1">
        <v>11945.9</v>
      </c>
      <c r="F349" s="1">
        <v>421199867</v>
      </c>
      <c r="G349" s="1">
        <v>20261.849999999999</v>
      </c>
      <c r="H349" s="3">
        <f>IF(ISERR(LN(Table21037[[#This Row],[Close]]/E348)),"-",LN(Table21037[[#This Row],[Close]]/E348))</f>
        <v>7.123985268305006E-3</v>
      </c>
    </row>
    <row r="350" spans="1:8" x14ac:dyDescent="0.3">
      <c r="A350" s="2">
        <v>43616</v>
      </c>
      <c r="B350" s="1">
        <v>11999.8</v>
      </c>
      <c r="C350" s="1">
        <v>12039.25</v>
      </c>
      <c r="D350" s="1">
        <v>11829.45</v>
      </c>
      <c r="E350" s="1">
        <v>11922.8</v>
      </c>
      <c r="F350" s="1">
        <v>438879129</v>
      </c>
      <c r="G350" s="1">
        <v>22789</v>
      </c>
      <c r="H350" s="3">
        <f>IF(ISERR(LN(Table21037[[#This Row],[Close]]/E349)),"-",LN(Table21037[[#This Row],[Close]]/E349))</f>
        <v>-1.9355898906960182E-3</v>
      </c>
    </row>
    <row r="351" spans="1:8" x14ac:dyDescent="0.3">
      <c r="A351" s="2">
        <v>43619</v>
      </c>
      <c r="B351" s="1">
        <v>11953.75</v>
      </c>
      <c r="C351" s="1">
        <v>12103.05</v>
      </c>
      <c r="D351" s="1">
        <v>11920.1</v>
      </c>
      <c r="E351" s="1">
        <v>12088.55</v>
      </c>
      <c r="F351" s="1">
        <v>315296955</v>
      </c>
      <c r="G351" s="1">
        <v>17451.36</v>
      </c>
      <c r="H351" s="3">
        <f>IF(ISERR(LN(Table21037[[#This Row],[Close]]/E350)),"-",LN(Table21037[[#This Row],[Close]]/E350))</f>
        <v>1.3806190222918157E-2</v>
      </c>
    </row>
    <row r="352" spans="1:8" x14ac:dyDescent="0.3">
      <c r="A352" s="2">
        <v>43620</v>
      </c>
      <c r="B352" s="1">
        <v>12052.65</v>
      </c>
      <c r="C352" s="1">
        <v>12095.2</v>
      </c>
      <c r="D352" s="1">
        <v>12005.85</v>
      </c>
      <c r="E352" s="1">
        <v>12021.65</v>
      </c>
      <c r="F352" s="1">
        <v>289221904</v>
      </c>
      <c r="G352" s="1">
        <v>15308.28</v>
      </c>
      <c r="H352" s="3">
        <f>IF(ISERR(LN(Table21037[[#This Row],[Close]]/E351)),"-",LN(Table21037[[#This Row],[Close]]/E351))</f>
        <v>-5.5495327035804771E-3</v>
      </c>
    </row>
    <row r="353" spans="1:8" x14ac:dyDescent="0.3">
      <c r="A353" s="2">
        <v>43622</v>
      </c>
      <c r="B353" s="1">
        <v>12039.8</v>
      </c>
      <c r="C353" s="1">
        <v>12039.8</v>
      </c>
      <c r="D353" s="1">
        <v>11830.25</v>
      </c>
      <c r="E353" s="1">
        <v>11843.75</v>
      </c>
      <c r="F353" s="1">
        <v>415206942</v>
      </c>
      <c r="G353" s="1">
        <v>21144.77</v>
      </c>
      <c r="H353" s="3">
        <f>IF(ISERR(LN(Table21037[[#This Row],[Close]]/E352)),"-",LN(Table21037[[#This Row],[Close]]/E352))</f>
        <v>-1.4908888618172916E-2</v>
      </c>
    </row>
    <row r="354" spans="1:8" x14ac:dyDescent="0.3">
      <c r="A354" s="2">
        <v>43623</v>
      </c>
      <c r="B354" s="1">
        <v>11865.2</v>
      </c>
      <c r="C354" s="1">
        <v>11897.5</v>
      </c>
      <c r="D354" s="1">
        <v>11769.5</v>
      </c>
      <c r="E354" s="1">
        <v>11870.65</v>
      </c>
      <c r="F354" s="1">
        <v>302455910</v>
      </c>
      <c r="G354" s="1">
        <v>14939.4</v>
      </c>
      <c r="H354" s="3">
        <f>IF(ISERR(LN(Table21037[[#This Row],[Close]]/E353)),"-",LN(Table21037[[#This Row],[Close]]/E353))</f>
        <v>2.2686647385131591E-3</v>
      </c>
    </row>
    <row r="355" spans="1:8" x14ac:dyDescent="0.3">
      <c r="A355" s="2">
        <v>43626</v>
      </c>
      <c r="B355" s="1">
        <v>11934.9</v>
      </c>
      <c r="C355" s="1">
        <v>11975.05</v>
      </c>
      <c r="D355" s="1">
        <v>11871.75</v>
      </c>
      <c r="E355" s="1">
        <v>11922.7</v>
      </c>
      <c r="F355" s="1">
        <v>303329445</v>
      </c>
      <c r="G355" s="1">
        <v>13125.41</v>
      </c>
      <c r="H355" s="3">
        <f>IF(ISERR(LN(Table21037[[#This Row],[Close]]/E354)),"-",LN(Table21037[[#This Row],[Close]]/E354))</f>
        <v>4.3751790335728605E-3</v>
      </c>
    </row>
    <row r="356" spans="1:8" x14ac:dyDescent="0.3">
      <c r="A356" s="2">
        <v>43627</v>
      </c>
      <c r="B356" s="1">
        <v>11959.85</v>
      </c>
      <c r="C356" s="1">
        <v>12000.35</v>
      </c>
      <c r="D356" s="1">
        <v>11904.35</v>
      </c>
      <c r="E356" s="1">
        <v>11965.6</v>
      </c>
      <c r="F356" s="1">
        <v>332181958</v>
      </c>
      <c r="G356" s="1">
        <v>15392.28</v>
      </c>
      <c r="H356" s="3">
        <f>IF(ISERR(LN(Table21037[[#This Row],[Close]]/E355)),"-",LN(Table21037[[#This Row],[Close]]/E355))</f>
        <v>3.5917203081940467E-3</v>
      </c>
    </row>
    <row r="357" spans="1:8" x14ac:dyDescent="0.3">
      <c r="A357" s="2">
        <v>43628</v>
      </c>
      <c r="B357" s="1">
        <v>11962.45</v>
      </c>
      <c r="C357" s="1">
        <v>11962.45</v>
      </c>
      <c r="D357" s="1">
        <v>11866.35</v>
      </c>
      <c r="E357" s="1">
        <v>11906.2</v>
      </c>
      <c r="F357" s="1">
        <v>283718253</v>
      </c>
      <c r="G357" s="1">
        <v>14120.17</v>
      </c>
      <c r="H357" s="3">
        <f>IF(ISERR(LN(Table21037[[#This Row],[Close]]/E356)),"-",LN(Table21037[[#This Row],[Close]]/E356))</f>
        <v>-4.9765935198887315E-3</v>
      </c>
    </row>
    <row r="358" spans="1:8" x14ac:dyDescent="0.3">
      <c r="A358" s="2">
        <v>43629</v>
      </c>
      <c r="B358" s="1">
        <v>11873.9</v>
      </c>
      <c r="C358" s="1">
        <v>11931.35</v>
      </c>
      <c r="D358" s="1">
        <v>11817.05</v>
      </c>
      <c r="E358" s="1">
        <v>11914.05</v>
      </c>
      <c r="F358" s="1">
        <v>447901993</v>
      </c>
      <c r="G358" s="1">
        <v>18680.91</v>
      </c>
      <c r="H358" s="3">
        <f>IF(ISERR(LN(Table21037[[#This Row],[Close]]/E357)),"-",LN(Table21037[[#This Row],[Close]]/E357))</f>
        <v>6.5910309792557972E-4</v>
      </c>
    </row>
    <row r="359" spans="1:8" x14ac:dyDescent="0.3">
      <c r="A359" s="2">
        <v>43630</v>
      </c>
      <c r="B359" s="1">
        <v>11910.1</v>
      </c>
      <c r="C359" s="1">
        <v>11911.85</v>
      </c>
      <c r="D359" s="1">
        <v>11797.7</v>
      </c>
      <c r="E359" s="1">
        <v>11823.3</v>
      </c>
      <c r="F359" s="1">
        <v>390294634</v>
      </c>
      <c r="G359" s="1">
        <v>16226.57</v>
      </c>
      <c r="H359" s="3">
        <f>IF(ISERR(LN(Table21037[[#This Row],[Close]]/E358)),"-",LN(Table21037[[#This Row],[Close]]/E358))</f>
        <v>-7.6462151114719259E-3</v>
      </c>
    </row>
    <row r="360" spans="1:8" x14ac:dyDescent="0.3">
      <c r="A360" s="2">
        <v>43633</v>
      </c>
      <c r="B360" s="1">
        <v>11844</v>
      </c>
      <c r="C360" s="1">
        <v>11844.05</v>
      </c>
      <c r="D360" s="1">
        <v>11657.75</v>
      </c>
      <c r="E360" s="1">
        <v>11672.15</v>
      </c>
      <c r="F360" s="1">
        <v>295528399</v>
      </c>
      <c r="G360" s="1">
        <v>13851.67</v>
      </c>
      <c r="H360" s="3">
        <f>IF(ISERR(LN(Table21037[[#This Row],[Close]]/E359)),"-",LN(Table21037[[#This Row],[Close]]/E359))</f>
        <v>-1.2866498423645151E-2</v>
      </c>
    </row>
    <row r="361" spans="1:8" x14ac:dyDescent="0.3">
      <c r="A361" s="2">
        <v>43634</v>
      </c>
      <c r="B361" s="1">
        <v>11677.05</v>
      </c>
      <c r="C361" s="1">
        <v>11727.2</v>
      </c>
      <c r="D361" s="1">
        <v>11641.15</v>
      </c>
      <c r="E361" s="1">
        <v>11691.5</v>
      </c>
      <c r="F361" s="1">
        <v>365525622</v>
      </c>
      <c r="G361" s="1">
        <v>16120.69</v>
      </c>
      <c r="H361" s="3">
        <f>IF(ISERR(LN(Table21037[[#This Row],[Close]]/E360)),"-",LN(Table21037[[#This Row],[Close]]/E360))</f>
        <v>1.6564196454115262E-3</v>
      </c>
    </row>
    <row r="362" spans="1:8" x14ac:dyDescent="0.3">
      <c r="A362" s="2">
        <v>43635</v>
      </c>
      <c r="B362" s="1">
        <v>11744.45</v>
      </c>
      <c r="C362" s="1">
        <v>11802.5</v>
      </c>
      <c r="D362" s="1">
        <v>11625.1</v>
      </c>
      <c r="E362" s="1">
        <v>11691.45</v>
      </c>
      <c r="F362" s="1">
        <v>446933027</v>
      </c>
      <c r="G362" s="1">
        <v>18722.71</v>
      </c>
      <c r="H362" s="3">
        <f>IF(ISERR(LN(Table21037[[#This Row],[Close]]/E361)),"-",LN(Table21037[[#This Row],[Close]]/E361))</f>
        <v>-4.2766203578887255E-6</v>
      </c>
    </row>
    <row r="363" spans="1:8" x14ac:dyDescent="0.3">
      <c r="A363" s="2">
        <v>43636</v>
      </c>
      <c r="B363" s="1">
        <v>11653.65</v>
      </c>
      <c r="C363" s="1">
        <v>11843.5</v>
      </c>
      <c r="D363" s="1">
        <v>11635.05</v>
      </c>
      <c r="E363" s="1">
        <v>11831.75</v>
      </c>
      <c r="F363" s="1">
        <v>442016954</v>
      </c>
      <c r="G363" s="1">
        <v>18839.11</v>
      </c>
      <c r="H363" s="3">
        <f>IF(ISERR(LN(Table21037[[#This Row],[Close]]/E362)),"-",LN(Table21037[[#This Row],[Close]]/E362))</f>
        <v>1.1928790613010498E-2</v>
      </c>
    </row>
    <row r="364" spans="1:8" x14ac:dyDescent="0.3">
      <c r="A364" s="2">
        <v>43637</v>
      </c>
      <c r="B364" s="1">
        <v>11827.6</v>
      </c>
      <c r="C364" s="1">
        <v>11827.95</v>
      </c>
      <c r="D364" s="1">
        <v>11705.1</v>
      </c>
      <c r="E364" s="1">
        <v>11724.1</v>
      </c>
      <c r="F364" s="1">
        <v>468430388</v>
      </c>
      <c r="G364" s="1">
        <v>23346.13</v>
      </c>
      <c r="H364" s="3">
        <f>IF(ISERR(LN(Table21037[[#This Row],[Close]]/E363)),"-",LN(Table21037[[#This Row],[Close]]/E363))</f>
        <v>-9.1400437195816482E-3</v>
      </c>
    </row>
    <row r="365" spans="1:8" x14ac:dyDescent="0.3">
      <c r="A365" s="2">
        <v>43640</v>
      </c>
      <c r="B365" s="1">
        <v>11725.8</v>
      </c>
      <c r="C365" s="1">
        <v>11754</v>
      </c>
      <c r="D365" s="1">
        <v>11670.2</v>
      </c>
      <c r="E365" s="1">
        <v>11699.65</v>
      </c>
      <c r="F365" s="1">
        <v>277620788</v>
      </c>
      <c r="G365" s="1">
        <v>12631.38</v>
      </c>
      <c r="H365" s="3">
        <f>IF(ISERR(LN(Table21037[[#This Row],[Close]]/E364)),"-",LN(Table21037[[#This Row],[Close]]/E364))</f>
        <v>-2.0876254980344709E-3</v>
      </c>
    </row>
    <row r="366" spans="1:8" x14ac:dyDescent="0.3">
      <c r="A366" s="2">
        <v>43641</v>
      </c>
      <c r="B366" s="1">
        <v>11681</v>
      </c>
      <c r="C366" s="1">
        <v>11814.4</v>
      </c>
      <c r="D366" s="1">
        <v>11651</v>
      </c>
      <c r="E366" s="1">
        <v>11796.45</v>
      </c>
      <c r="F366" s="1">
        <v>300476353</v>
      </c>
      <c r="G366" s="1">
        <v>13822.83</v>
      </c>
      <c r="H366" s="3">
        <f>IF(ISERR(LN(Table21037[[#This Row],[Close]]/E365)),"-",LN(Table21037[[#This Row],[Close]]/E365))</f>
        <v>8.2397119239697916E-3</v>
      </c>
    </row>
    <row r="367" spans="1:8" x14ac:dyDescent="0.3">
      <c r="A367" s="2">
        <v>43642</v>
      </c>
      <c r="B367" s="1">
        <v>11768.15</v>
      </c>
      <c r="C367" s="1">
        <v>11871.85</v>
      </c>
      <c r="D367" s="1">
        <v>11757.55</v>
      </c>
      <c r="E367" s="1">
        <v>11847.55</v>
      </c>
      <c r="F367" s="1">
        <v>327885018</v>
      </c>
      <c r="G367" s="1">
        <v>14650.89</v>
      </c>
      <c r="H367" s="3">
        <f>IF(ISERR(LN(Table21037[[#This Row],[Close]]/E366)),"-",LN(Table21037[[#This Row],[Close]]/E366))</f>
        <v>4.3224564000250336E-3</v>
      </c>
    </row>
    <row r="368" spans="1:8" x14ac:dyDescent="0.3">
      <c r="A368" s="2">
        <v>43643</v>
      </c>
      <c r="B368" s="1">
        <v>11860.85</v>
      </c>
      <c r="C368" s="1">
        <v>11911.15</v>
      </c>
      <c r="D368" s="1">
        <v>11821.05</v>
      </c>
      <c r="E368" s="1">
        <v>11841.55</v>
      </c>
      <c r="F368" s="1">
        <v>480169350</v>
      </c>
      <c r="G368" s="1">
        <v>23300.3</v>
      </c>
      <c r="H368" s="3">
        <f>IF(ISERR(LN(Table21037[[#This Row],[Close]]/E367)),"-",LN(Table21037[[#This Row],[Close]]/E367))</f>
        <v>-5.0656210056963325E-4</v>
      </c>
    </row>
    <row r="369" spans="1:8" x14ac:dyDescent="0.3">
      <c r="A369" s="2">
        <v>43644</v>
      </c>
      <c r="B369" s="1">
        <v>11861.15</v>
      </c>
      <c r="C369" s="1">
        <v>11871.7</v>
      </c>
      <c r="D369" s="1">
        <v>11775.5</v>
      </c>
      <c r="E369" s="1">
        <v>11788.85</v>
      </c>
      <c r="F369" s="1">
        <v>303888701</v>
      </c>
      <c r="G369" s="1">
        <v>15191.9</v>
      </c>
      <c r="H369" s="3">
        <f>IF(ISERR(LN(Table21037[[#This Row],[Close]]/E368)),"-",LN(Table21037[[#This Row],[Close]]/E368))</f>
        <v>-4.4603635462361017E-3</v>
      </c>
    </row>
    <row r="370" spans="1:8" x14ac:dyDescent="0.3">
      <c r="A370" s="2">
        <v>43647</v>
      </c>
      <c r="B370" s="1">
        <v>11839.9</v>
      </c>
      <c r="C370" s="1">
        <v>11884.65</v>
      </c>
      <c r="D370" s="1">
        <v>11830.8</v>
      </c>
      <c r="E370" s="1">
        <v>11865.6</v>
      </c>
      <c r="F370" s="1">
        <v>278415889</v>
      </c>
      <c r="G370" s="1">
        <v>12874.96</v>
      </c>
      <c r="H370" s="3">
        <f>IF(ISERR(LN(Table21037[[#This Row],[Close]]/E369)),"-",LN(Table21037[[#This Row],[Close]]/E369))</f>
        <v>6.4892880057533667E-3</v>
      </c>
    </row>
    <row r="371" spans="1:8" x14ac:dyDescent="0.3">
      <c r="A371" s="2">
        <v>43648</v>
      </c>
      <c r="B371" s="1">
        <v>11890.3</v>
      </c>
      <c r="C371" s="1">
        <v>11917.45</v>
      </c>
      <c r="D371" s="1">
        <v>11814.7</v>
      </c>
      <c r="E371" s="1">
        <v>11910.3</v>
      </c>
      <c r="F371" s="1">
        <v>363197036</v>
      </c>
      <c r="G371" s="1">
        <v>13615.94</v>
      </c>
      <c r="H371" s="3">
        <f>IF(ISERR(LN(Table21037[[#This Row],[Close]]/E370)),"-",LN(Table21037[[#This Row],[Close]]/E370))</f>
        <v>3.7601144575602529E-3</v>
      </c>
    </row>
    <row r="372" spans="1:8" x14ac:dyDescent="0.3">
      <c r="A372" s="2">
        <v>43649</v>
      </c>
      <c r="B372" s="1">
        <v>11932.15</v>
      </c>
      <c r="C372" s="1">
        <v>11945.2</v>
      </c>
      <c r="D372" s="1">
        <v>11887.05</v>
      </c>
      <c r="E372" s="1">
        <v>11916.75</v>
      </c>
      <c r="F372" s="1">
        <v>340527508</v>
      </c>
      <c r="G372" s="1">
        <v>14290.33</v>
      </c>
      <c r="H372" s="3">
        <f>IF(ISERR(LN(Table21037[[#This Row],[Close]]/E371)),"-",LN(Table21037[[#This Row],[Close]]/E371))</f>
        <v>5.4140148759931482E-4</v>
      </c>
    </row>
    <row r="373" spans="1:8" x14ac:dyDescent="0.3">
      <c r="A373" s="2">
        <v>43650</v>
      </c>
      <c r="B373" s="1">
        <v>11928.8</v>
      </c>
      <c r="C373" s="1">
        <v>11969.25</v>
      </c>
      <c r="D373" s="1">
        <v>11923.65</v>
      </c>
      <c r="E373" s="1">
        <v>11946.75</v>
      </c>
      <c r="F373" s="1">
        <v>333595172</v>
      </c>
      <c r="G373" s="1">
        <v>14758.87</v>
      </c>
      <c r="H373" s="3">
        <f>IF(ISERR(LN(Table21037[[#This Row],[Close]]/E372)),"-",LN(Table21037[[#This Row],[Close]]/E372))</f>
        <v>2.5143014062712723E-3</v>
      </c>
    </row>
    <row r="374" spans="1:8" x14ac:dyDescent="0.3">
      <c r="A374" s="2">
        <v>43651</v>
      </c>
      <c r="B374" s="1">
        <v>11964.75</v>
      </c>
      <c r="C374" s="1">
        <v>11981.75</v>
      </c>
      <c r="D374" s="1">
        <v>11797.9</v>
      </c>
      <c r="E374" s="1">
        <v>11811.15</v>
      </c>
      <c r="F374" s="1">
        <v>530720039</v>
      </c>
      <c r="G374" s="1">
        <v>18871.990000000002</v>
      </c>
      <c r="H374" s="3">
        <f>IF(ISERR(LN(Table21037[[#This Row],[Close]]/E373)),"-",LN(Table21037[[#This Row],[Close]]/E373))</f>
        <v>-1.1415274286254761E-2</v>
      </c>
    </row>
    <row r="375" spans="1:8" x14ac:dyDescent="0.3">
      <c r="A375" s="2">
        <v>43654</v>
      </c>
      <c r="B375" s="1">
        <v>11770.4</v>
      </c>
      <c r="C375" s="1">
        <v>11771.9</v>
      </c>
      <c r="D375" s="1">
        <v>11523.3</v>
      </c>
      <c r="E375" s="1">
        <v>11558.6</v>
      </c>
      <c r="F375" s="1">
        <v>464029444</v>
      </c>
      <c r="G375" s="1">
        <v>19146.25</v>
      </c>
      <c r="H375" s="3">
        <f>IF(ISERR(LN(Table21037[[#This Row],[Close]]/E374)),"-",LN(Table21037[[#This Row],[Close]]/E374))</f>
        <v>-2.1614251930747241E-2</v>
      </c>
    </row>
    <row r="376" spans="1:8" x14ac:dyDescent="0.3">
      <c r="A376" s="2">
        <v>43655</v>
      </c>
      <c r="B376" s="1">
        <v>11531.6</v>
      </c>
      <c r="C376" s="1">
        <v>11582.55</v>
      </c>
      <c r="D376" s="1">
        <v>11461</v>
      </c>
      <c r="E376" s="1">
        <v>11555.9</v>
      </c>
      <c r="F376" s="1">
        <v>442520253</v>
      </c>
      <c r="G376" s="1">
        <v>21577.95</v>
      </c>
      <c r="H376" s="3">
        <f>IF(ISERR(LN(Table21037[[#This Row],[Close]]/E375)),"-",LN(Table21037[[#This Row],[Close]]/E375))</f>
        <v>-2.3361959049780261E-4</v>
      </c>
    </row>
    <row r="377" spans="1:8" x14ac:dyDescent="0.3">
      <c r="A377" s="2">
        <v>43656</v>
      </c>
      <c r="B377" s="1">
        <v>11536.15</v>
      </c>
      <c r="C377" s="1">
        <v>11593.7</v>
      </c>
      <c r="D377" s="1">
        <v>11475.65</v>
      </c>
      <c r="E377" s="1">
        <v>11498.9</v>
      </c>
      <c r="F377" s="1">
        <v>337571014</v>
      </c>
      <c r="G377" s="1">
        <v>16098.53</v>
      </c>
      <c r="H377" s="3">
        <f>IF(ISERR(LN(Table21037[[#This Row],[Close]]/E376)),"-",LN(Table21037[[#This Row],[Close]]/E376))</f>
        <v>-4.9447504328900991E-3</v>
      </c>
    </row>
    <row r="378" spans="1:8" x14ac:dyDescent="0.3">
      <c r="A378" s="2">
        <v>43657</v>
      </c>
      <c r="B378" s="1">
        <v>11561.45</v>
      </c>
      <c r="C378" s="1">
        <v>11599</v>
      </c>
      <c r="D378" s="1">
        <v>11519.5</v>
      </c>
      <c r="E378" s="1">
        <v>11582.9</v>
      </c>
      <c r="F378" s="1">
        <v>317257578</v>
      </c>
      <c r="G378" s="1">
        <v>14586.2</v>
      </c>
      <c r="H378" s="3">
        <f>IF(ISERR(LN(Table21037[[#This Row],[Close]]/E377)),"-",LN(Table21037[[#This Row],[Close]]/E377))</f>
        <v>7.2784939506443059E-3</v>
      </c>
    </row>
    <row r="379" spans="1:8" x14ac:dyDescent="0.3">
      <c r="A379" s="2">
        <v>43658</v>
      </c>
      <c r="B379" s="1">
        <v>11601.15</v>
      </c>
      <c r="C379" s="1">
        <v>11639.55</v>
      </c>
      <c r="D379" s="1">
        <v>11538.6</v>
      </c>
      <c r="E379" s="1">
        <v>11552.5</v>
      </c>
      <c r="F379" s="1">
        <v>359421182</v>
      </c>
      <c r="G379" s="1">
        <v>16947.57</v>
      </c>
      <c r="H379" s="3">
        <f>IF(ISERR(LN(Table21037[[#This Row],[Close]]/E378)),"-",LN(Table21037[[#This Row],[Close]]/E378))</f>
        <v>-2.6280088086903571E-3</v>
      </c>
    </row>
    <row r="380" spans="1:8" x14ac:dyDescent="0.3">
      <c r="A380" s="2">
        <v>43661</v>
      </c>
      <c r="B380" s="1">
        <v>11614.75</v>
      </c>
      <c r="C380" s="1">
        <v>11618.4</v>
      </c>
      <c r="D380" s="1">
        <v>11532.3</v>
      </c>
      <c r="E380" s="1">
        <v>11588.35</v>
      </c>
      <c r="F380" s="1">
        <v>368788782</v>
      </c>
      <c r="G380" s="1">
        <v>15835.99</v>
      </c>
      <c r="H380" s="3">
        <f>IF(ISERR(LN(Table21037[[#This Row],[Close]]/E379)),"-",LN(Table21037[[#This Row],[Close]]/E379))</f>
        <v>3.0984193476558532E-3</v>
      </c>
    </row>
    <row r="381" spans="1:8" x14ac:dyDescent="0.3">
      <c r="A381" s="2">
        <v>43662</v>
      </c>
      <c r="B381" s="1">
        <v>11596.65</v>
      </c>
      <c r="C381" s="1">
        <v>11670.05</v>
      </c>
      <c r="D381" s="1">
        <v>11573.95</v>
      </c>
      <c r="E381" s="1">
        <v>11662.6</v>
      </c>
      <c r="F381" s="1">
        <v>480156167</v>
      </c>
      <c r="G381" s="1">
        <v>15967.91</v>
      </c>
      <c r="H381" s="3">
        <f>IF(ISERR(LN(Table21037[[#This Row],[Close]]/E380)),"-",LN(Table21037[[#This Row],[Close]]/E380))</f>
        <v>6.386857517651002E-3</v>
      </c>
    </row>
    <row r="382" spans="1:8" x14ac:dyDescent="0.3">
      <c r="A382" s="2">
        <v>43663</v>
      </c>
      <c r="B382" s="1">
        <v>11670.75</v>
      </c>
      <c r="C382" s="1">
        <v>11706.65</v>
      </c>
      <c r="D382" s="1">
        <v>11651.15</v>
      </c>
      <c r="E382" s="1">
        <v>11687.5</v>
      </c>
      <c r="F382" s="1">
        <v>464827734</v>
      </c>
      <c r="G382" s="1">
        <v>15250.5</v>
      </c>
      <c r="H382" s="3">
        <f>IF(ISERR(LN(Table21037[[#This Row],[Close]]/E381)),"-",LN(Table21037[[#This Row],[Close]]/E381))</f>
        <v>2.1327539872141722E-3</v>
      </c>
    </row>
    <row r="383" spans="1:8" x14ac:dyDescent="0.3">
      <c r="A383" s="2">
        <v>43664</v>
      </c>
      <c r="B383" s="1">
        <v>11675.6</v>
      </c>
      <c r="C383" s="1">
        <v>11677.15</v>
      </c>
      <c r="D383" s="1">
        <v>11582.4</v>
      </c>
      <c r="E383" s="1">
        <v>11596.9</v>
      </c>
      <c r="F383" s="1">
        <v>498258158</v>
      </c>
      <c r="G383" s="1">
        <v>16684.03</v>
      </c>
      <c r="H383" s="3">
        <f>IF(ISERR(LN(Table21037[[#This Row],[Close]]/E382)),"-",LN(Table21037[[#This Row],[Close]]/E382))</f>
        <v>-7.7820735971374259E-3</v>
      </c>
    </row>
    <row r="384" spans="1:8" x14ac:dyDescent="0.3">
      <c r="A384" s="2">
        <v>43665</v>
      </c>
      <c r="B384" s="1">
        <v>11627.95</v>
      </c>
      <c r="C384" s="1">
        <v>11640.35</v>
      </c>
      <c r="D384" s="1">
        <v>11399.3</v>
      </c>
      <c r="E384" s="1">
        <v>11419.25</v>
      </c>
      <c r="F384" s="1">
        <v>446049198</v>
      </c>
      <c r="G384" s="1">
        <v>17326.400000000001</v>
      </c>
      <c r="H384" s="3">
        <f>IF(ISERR(LN(Table21037[[#This Row],[Close]]/E383)),"-",LN(Table21037[[#This Row],[Close]]/E383))</f>
        <v>-1.5437293202143871E-2</v>
      </c>
    </row>
    <row r="385" spans="1:8" x14ac:dyDescent="0.3">
      <c r="A385" s="2">
        <v>43668</v>
      </c>
      <c r="B385" s="1">
        <v>11392.85</v>
      </c>
      <c r="C385" s="1">
        <v>11398.15</v>
      </c>
      <c r="D385" s="1">
        <v>11301.25</v>
      </c>
      <c r="E385" s="1">
        <v>11346.2</v>
      </c>
      <c r="F385" s="1">
        <v>516044335</v>
      </c>
      <c r="G385" s="1">
        <v>19304.23</v>
      </c>
      <c r="H385" s="3">
        <f>IF(ISERR(LN(Table21037[[#This Row],[Close]]/E384)),"-",LN(Table21037[[#This Row],[Close]]/E384))</f>
        <v>-6.4176417088494435E-3</v>
      </c>
    </row>
    <row r="386" spans="1:8" x14ac:dyDescent="0.3">
      <c r="A386" s="2">
        <v>43669</v>
      </c>
      <c r="B386" s="1">
        <v>11372.25</v>
      </c>
      <c r="C386" s="1">
        <v>11398.15</v>
      </c>
      <c r="D386" s="1">
        <v>11302.8</v>
      </c>
      <c r="E386" s="1">
        <v>11331.05</v>
      </c>
      <c r="F386" s="1">
        <v>458931191</v>
      </c>
      <c r="G386" s="1">
        <v>19199.32</v>
      </c>
      <c r="H386" s="3">
        <f>IF(ISERR(LN(Table21037[[#This Row],[Close]]/E385)),"-",LN(Table21037[[#This Row],[Close]]/E385))</f>
        <v>-1.3361410447835524E-3</v>
      </c>
    </row>
    <row r="387" spans="1:8" x14ac:dyDescent="0.3">
      <c r="A387" s="2">
        <v>43670</v>
      </c>
      <c r="B387" s="1">
        <v>11322.45</v>
      </c>
      <c r="C387" s="1">
        <v>11359.75</v>
      </c>
      <c r="D387" s="1">
        <v>11229.8</v>
      </c>
      <c r="E387" s="1">
        <v>11271.3</v>
      </c>
      <c r="F387" s="1">
        <v>413202832</v>
      </c>
      <c r="G387" s="1">
        <v>18353.13</v>
      </c>
      <c r="H387" s="3">
        <f>IF(ISERR(LN(Table21037[[#This Row],[Close]]/E386)),"-",LN(Table21037[[#This Row],[Close]]/E386))</f>
        <v>-5.2870731745408694E-3</v>
      </c>
    </row>
    <row r="388" spans="1:8" x14ac:dyDescent="0.3">
      <c r="A388" s="2">
        <v>43671</v>
      </c>
      <c r="B388" s="1">
        <v>11290.4</v>
      </c>
      <c r="C388" s="1">
        <v>11361.4</v>
      </c>
      <c r="D388" s="1">
        <v>11239.35</v>
      </c>
      <c r="E388" s="1">
        <v>11252.15</v>
      </c>
      <c r="F388" s="1">
        <v>553676897</v>
      </c>
      <c r="G388" s="1">
        <v>24329.21</v>
      </c>
      <c r="H388" s="3">
        <f>IF(ISERR(LN(Table21037[[#This Row],[Close]]/E387)),"-",LN(Table21037[[#This Row],[Close]]/E387))</f>
        <v>-1.7004503852120314E-3</v>
      </c>
    </row>
    <row r="389" spans="1:8" x14ac:dyDescent="0.3">
      <c r="A389" s="2">
        <v>43672</v>
      </c>
      <c r="B389" s="1">
        <v>11247.45</v>
      </c>
      <c r="C389" s="1">
        <v>11307.6</v>
      </c>
      <c r="D389" s="1">
        <v>11210.05</v>
      </c>
      <c r="E389" s="1">
        <v>11284.3</v>
      </c>
      <c r="F389" s="1">
        <v>522670420</v>
      </c>
      <c r="G389" s="1">
        <v>20350.38</v>
      </c>
      <c r="H389" s="3">
        <f>IF(ISERR(LN(Table21037[[#This Row],[Close]]/E388)),"-",LN(Table21037[[#This Row],[Close]]/E388))</f>
        <v>2.8531576011107469E-3</v>
      </c>
    </row>
    <row r="390" spans="1:8" x14ac:dyDescent="0.3">
      <c r="A390" s="2">
        <v>43675</v>
      </c>
      <c r="B390" s="1">
        <v>11307.5</v>
      </c>
      <c r="C390" s="1">
        <v>11310.95</v>
      </c>
      <c r="D390" s="1">
        <v>11152.4</v>
      </c>
      <c r="E390" s="1">
        <v>11189.2</v>
      </c>
      <c r="F390" s="1">
        <v>482862376</v>
      </c>
      <c r="G390" s="1">
        <v>18705.919999999998</v>
      </c>
      <c r="H390" s="3">
        <f>IF(ISERR(LN(Table21037[[#This Row],[Close]]/E389)),"-",LN(Table21037[[#This Row],[Close]]/E389))</f>
        <v>-8.4633517390506723E-3</v>
      </c>
    </row>
    <row r="391" spans="1:8" x14ac:dyDescent="0.3">
      <c r="A391" s="2">
        <v>43676</v>
      </c>
      <c r="B391" s="1">
        <v>11213.7</v>
      </c>
      <c r="C391" s="1">
        <v>11267.45</v>
      </c>
      <c r="D391" s="1">
        <v>11072.65</v>
      </c>
      <c r="E391" s="1">
        <v>11085.4</v>
      </c>
      <c r="F391" s="1">
        <v>479059399</v>
      </c>
      <c r="G391" s="1">
        <v>20545.71</v>
      </c>
      <c r="H391" s="3">
        <f>IF(ISERR(LN(Table21037[[#This Row],[Close]]/E390)),"-",LN(Table21037[[#This Row],[Close]]/E390))</f>
        <v>-9.3201001476857486E-3</v>
      </c>
    </row>
    <row r="392" spans="1:8" x14ac:dyDescent="0.3">
      <c r="A392" s="2">
        <v>43677</v>
      </c>
      <c r="B392" s="1">
        <v>11034.05</v>
      </c>
      <c r="C392" s="1">
        <v>11145.3</v>
      </c>
      <c r="D392" s="1">
        <v>10999.4</v>
      </c>
      <c r="E392" s="1">
        <v>11118</v>
      </c>
      <c r="F392" s="1">
        <v>536694278</v>
      </c>
      <c r="G392" s="1">
        <v>23681.22</v>
      </c>
      <c r="H392" s="3">
        <f>IF(ISERR(LN(Table21037[[#This Row],[Close]]/E391)),"-",LN(Table21037[[#This Row],[Close]]/E391))</f>
        <v>2.9364893147653232E-3</v>
      </c>
    </row>
    <row r="393" spans="1:8" x14ac:dyDescent="0.3">
      <c r="A393" s="2">
        <v>43678</v>
      </c>
      <c r="B393" s="1">
        <v>11060.2</v>
      </c>
      <c r="C393" s="1">
        <v>11076.75</v>
      </c>
      <c r="D393" s="1">
        <v>10881</v>
      </c>
      <c r="E393" s="1">
        <v>10980</v>
      </c>
      <c r="F393" s="1">
        <v>499918953</v>
      </c>
      <c r="G393" s="1">
        <v>21048.32</v>
      </c>
      <c r="H393" s="3">
        <f>IF(ISERR(LN(Table21037[[#This Row],[Close]]/E392)),"-",LN(Table21037[[#This Row],[Close]]/E392))</f>
        <v>-1.2489980449893174E-2</v>
      </c>
    </row>
    <row r="394" spans="1:8" x14ac:dyDescent="0.3">
      <c r="A394" s="2">
        <v>43679</v>
      </c>
      <c r="B394" s="1">
        <v>10930.3</v>
      </c>
      <c r="C394" s="1">
        <v>11080.15</v>
      </c>
      <c r="D394" s="1">
        <v>10848.95</v>
      </c>
      <c r="E394" s="1">
        <v>10997.35</v>
      </c>
      <c r="F394" s="1">
        <v>547416246</v>
      </c>
      <c r="G394" s="1">
        <v>23972.04</v>
      </c>
      <c r="H394" s="3">
        <f>IF(ISERR(LN(Table21037[[#This Row],[Close]]/E393)),"-",LN(Table21037[[#This Row],[Close]]/E393))</f>
        <v>1.5788986028203976E-3</v>
      </c>
    </row>
    <row r="395" spans="1:8" x14ac:dyDescent="0.3">
      <c r="A395" s="2">
        <v>43682</v>
      </c>
      <c r="B395" s="1">
        <v>10895.8</v>
      </c>
      <c r="C395" s="1">
        <v>10895.8</v>
      </c>
      <c r="D395" s="1">
        <v>10782.6</v>
      </c>
      <c r="E395" s="1">
        <v>10862.6</v>
      </c>
      <c r="F395" s="1">
        <v>506556609</v>
      </c>
      <c r="G395" s="1">
        <v>20824.099999999999</v>
      </c>
      <c r="H395" s="3">
        <f>IF(ISERR(LN(Table21037[[#This Row],[Close]]/E394)),"-",LN(Table21037[[#This Row],[Close]]/E394))</f>
        <v>-1.2328638151179865E-2</v>
      </c>
    </row>
    <row r="396" spans="1:8" x14ac:dyDescent="0.3">
      <c r="A396" s="2">
        <v>43683</v>
      </c>
      <c r="B396" s="1">
        <v>10815.4</v>
      </c>
      <c r="C396" s="1">
        <v>11018.55</v>
      </c>
      <c r="D396" s="1">
        <v>10813.8</v>
      </c>
      <c r="E396" s="1">
        <v>10948.25</v>
      </c>
      <c r="F396" s="1">
        <v>517891491</v>
      </c>
      <c r="G396" s="1">
        <v>21676.400000000001</v>
      </c>
      <c r="H396" s="3">
        <f>IF(ISERR(LN(Table21037[[#This Row],[Close]]/E395)),"-",LN(Table21037[[#This Row],[Close]]/E395))</f>
        <v>7.8539296057326315E-3</v>
      </c>
    </row>
    <row r="397" spans="1:8" x14ac:dyDescent="0.3">
      <c r="A397" s="2">
        <v>43684</v>
      </c>
      <c r="B397" s="1">
        <v>10958.1</v>
      </c>
      <c r="C397" s="1">
        <v>10975.65</v>
      </c>
      <c r="D397" s="1">
        <v>10835.9</v>
      </c>
      <c r="E397" s="1">
        <v>10855.5</v>
      </c>
      <c r="F397" s="1">
        <v>548465787</v>
      </c>
      <c r="G397" s="1">
        <v>21228.28</v>
      </c>
      <c r="H397" s="3">
        <f>IF(ISERR(LN(Table21037[[#This Row],[Close]]/E396)),"-",LN(Table21037[[#This Row],[Close]]/E396))</f>
        <v>-8.5077621466028291E-3</v>
      </c>
    </row>
    <row r="398" spans="1:8" x14ac:dyDescent="0.3">
      <c r="A398" s="2">
        <v>43685</v>
      </c>
      <c r="B398" s="1">
        <v>10899.2</v>
      </c>
      <c r="C398" s="1">
        <v>11058.05</v>
      </c>
      <c r="D398" s="1">
        <v>10842.95</v>
      </c>
      <c r="E398" s="1">
        <v>11032.45</v>
      </c>
      <c r="F398" s="1">
        <v>482471622</v>
      </c>
      <c r="G398" s="1">
        <v>20667.599999999999</v>
      </c>
      <c r="H398" s="3">
        <f>IF(ISERR(LN(Table21037[[#This Row],[Close]]/E397)),"-",LN(Table21037[[#This Row],[Close]]/E397))</f>
        <v>1.6169066094785186E-2</v>
      </c>
    </row>
    <row r="399" spans="1:8" x14ac:dyDescent="0.3">
      <c r="A399" s="2">
        <v>43686</v>
      </c>
      <c r="B399" s="1">
        <v>11087.9</v>
      </c>
      <c r="C399" s="1">
        <v>11181.45</v>
      </c>
      <c r="D399" s="1">
        <v>11062.8</v>
      </c>
      <c r="E399" s="1">
        <v>11109.65</v>
      </c>
      <c r="F399" s="1">
        <v>538063563</v>
      </c>
      <c r="G399" s="1">
        <v>21092.05</v>
      </c>
      <c r="H399" s="3">
        <f>IF(ISERR(LN(Table21037[[#This Row],[Close]]/E398)),"-",LN(Table21037[[#This Row],[Close]]/E398))</f>
        <v>6.9731699180488674E-3</v>
      </c>
    </row>
    <row r="400" spans="1:8" x14ac:dyDescent="0.3">
      <c r="A400" s="2">
        <v>43690</v>
      </c>
      <c r="B400" s="1">
        <v>11139.4</v>
      </c>
      <c r="C400" s="1">
        <v>11145.9</v>
      </c>
      <c r="D400" s="1">
        <v>10901.6</v>
      </c>
      <c r="E400" s="1">
        <v>10925.85</v>
      </c>
      <c r="F400" s="1">
        <v>624634647</v>
      </c>
      <c r="G400" s="1">
        <v>24790.67</v>
      </c>
      <c r="H400" s="3">
        <f>IF(ISERR(LN(Table21037[[#This Row],[Close]]/E399)),"-",LN(Table21037[[#This Row],[Close]]/E399))</f>
        <v>-1.6682558846185944E-2</v>
      </c>
    </row>
    <row r="401" spans="1:8" x14ac:dyDescent="0.3">
      <c r="A401" s="2">
        <v>43691</v>
      </c>
      <c r="B401" s="1">
        <v>11003.25</v>
      </c>
      <c r="C401" s="1">
        <v>11078.15</v>
      </c>
      <c r="D401" s="1">
        <v>10935.6</v>
      </c>
      <c r="E401" s="1">
        <v>11029.4</v>
      </c>
      <c r="F401" s="1">
        <v>511541716</v>
      </c>
      <c r="G401" s="1">
        <v>19712.810000000001</v>
      </c>
      <c r="H401" s="3">
        <f>IF(ISERR(LN(Table21037[[#This Row],[Close]]/E400)),"-",LN(Table21037[[#This Row],[Close]]/E400))</f>
        <v>9.432893528210886E-3</v>
      </c>
    </row>
    <row r="402" spans="1:8" x14ac:dyDescent="0.3">
      <c r="A402" s="2">
        <v>43693</v>
      </c>
      <c r="B402" s="1">
        <v>11043.65</v>
      </c>
      <c r="C402" s="1">
        <v>11068.65</v>
      </c>
      <c r="D402" s="1">
        <v>10924.3</v>
      </c>
      <c r="E402" s="1">
        <v>11047.8</v>
      </c>
      <c r="F402" s="1">
        <v>470909918</v>
      </c>
      <c r="G402" s="1">
        <v>19281.91</v>
      </c>
      <c r="H402" s="3">
        <f>IF(ISERR(LN(Table21037[[#This Row],[Close]]/E401)),"-",LN(Table21037[[#This Row],[Close]]/E401))</f>
        <v>1.6668784320785558E-3</v>
      </c>
    </row>
    <row r="403" spans="1:8" x14ac:dyDescent="0.3">
      <c r="A403" s="2">
        <v>43696</v>
      </c>
      <c r="B403" s="1">
        <v>11094.8</v>
      </c>
      <c r="C403" s="1">
        <v>11146.9</v>
      </c>
      <c r="D403" s="1">
        <v>11037.85</v>
      </c>
      <c r="E403" s="1">
        <v>11053.9</v>
      </c>
      <c r="F403" s="1">
        <v>369493161</v>
      </c>
      <c r="G403" s="1">
        <v>14120.35</v>
      </c>
      <c r="H403" s="3">
        <f>IF(ISERR(LN(Table21037[[#This Row],[Close]]/E402)),"-",LN(Table21037[[#This Row],[Close]]/E402))</f>
        <v>5.5199375205423505E-4</v>
      </c>
    </row>
    <row r="404" spans="1:8" x14ac:dyDescent="0.3">
      <c r="A404" s="2">
        <v>43697</v>
      </c>
      <c r="B404" s="1">
        <v>11063.9</v>
      </c>
      <c r="C404" s="1">
        <v>11076.3</v>
      </c>
      <c r="D404" s="1">
        <v>10985.3</v>
      </c>
      <c r="E404" s="1">
        <v>11017</v>
      </c>
      <c r="F404" s="1">
        <v>444715679</v>
      </c>
      <c r="G404" s="1">
        <v>16915.96</v>
      </c>
      <c r="H404" s="3">
        <f>IF(ISERR(LN(Table21037[[#This Row],[Close]]/E403)),"-",LN(Table21037[[#This Row],[Close]]/E403))</f>
        <v>-3.3437725132185541E-3</v>
      </c>
    </row>
    <row r="405" spans="1:8" x14ac:dyDescent="0.3">
      <c r="A405" s="2">
        <v>43698</v>
      </c>
      <c r="B405" s="1">
        <v>11018.15</v>
      </c>
      <c r="C405" s="1">
        <v>11034.2</v>
      </c>
      <c r="D405" s="1">
        <v>10906.65</v>
      </c>
      <c r="E405" s="1">
        <v>10918.7</v>
      </c>
      <c r="F405" s="1">
        <v>557867906</v>
      </c>
      <c r="G405" s="1">
        <v>16747.990000000002</v>
      </c>
      <c r="H405" s="3">
        <f>IF(ISERR(LN(Table21037[[#This Row],[Close]]/E404)),"-",LN(Table21037[[#This Row],[Close]]/E404))</f>
        <v>-8.9626187469466975E-3</v>
      </c>
    </row>
    <row r="406" spans="1:8" x14ac:dyDescent="0.3">
      <c r="A406" s="2">
        <v>43699</v>
      </c>
      <c r="B406" s="1">
        <v>10905.3</v>
      </c>
      <c r="C406" s="1">
        <v>10908.25</v>
      </c>
      <c r="D406" s="1">
        <v>10718.3</v>
      </c>
      <c r="E406" s="1">
        <v>10741.35</v>
      </c>
      <c r="F406" s="1">
        <v>668193449</v>
      </c>
      <c r="G406" s="1">
        <v>18764.38</v>
      </c>
      <c r="H406" s="3">
        <f>IF(ISERR(LN(Table21037[[#This Row],[Close]]/E405)),"-",LN(Table21037[[#This Row],[Close]]/E405))</f>
        <v>-1.6376136105612608E-2</v>
      </c>
    </row>
    <row r="407" spans="1:8" x14ac:dyDescent="0.3">
      <c r="A407" s="2">
        <v>43700</v>
      </c>
      <c r="B407" s="1">
        <v>10699.6</v>
      </c>
      <c r="C407" s="1">
        <v>10862.55</v>
      </c>
      <c r="D407" s="1">
        <v>10637.15</v>
      </c>
      <c r="E407" s="1">
        <v>10829.35</v>
      </c>
      <c r="F407" s="1">
        <v>667079625</v>
      </c>
      <c r="G407" s="1">
        <v>20983.75</v>
      </c>
      <c r="H407" s="3">
        <f>IF(ISERR(LN(Table21037[[#This Row],[Close]]/E406)),"-",LN(Table21037[[#This Row],[Close]]/E406))</f>
        <v>8.1592612391295921E-3</v>
      </c>
    </row>
    <row r="408" spans="1:8" x14ac:dyDescent="0.3">
      <c r="A408" s="2">
        <v>43703</v>
      </c>
      <c r="B408" s="1">
        <v>11000.3</v>
      </c>
      <c r="C408" s="1">
        <v>11070.3</v>
      </c>
      <c r="D408" s="1">
        <v>10756.55</v>
      </c>
      <c r="E408" s="1">
        <v>11057.85</v>
      </c>
      <c r="F408" s="1">
        <v>684141923</v>
      </c>
      <c r="G408" s="1">
        <v>22375.99</v>
      </c>
      <c r="H408" s="3">
        <f>IF(ISERR(LN(Table21037[[#This Row],[Close]]/E407)),"-",LN(Table21037[[#This Row],[Close]]/E407))</f>
        <v>2.0880542239304772E-2</v>
      </c>
    </row>
    <row r="409" spans="1:8" x14ac:dyDescent="0.3">
      <c r="A409" s="2">
        <v>43704</v>
      </c>
      <c r="B409" s="1">
        <v>11106.55</v>
      </c>
      <c r="C409" s="1">
        <v>11141.75</v>
      </c>
      <c r="D409" s="1">
        <v>11049.5</v>
      </c>
      <c r="E409" s="1">
        <v>11105.35</v>
      </c>
      <c r="F409" s="1">
        <v>685551267</v>
      </c>
      <c r="G409" s="1">
        <v>27413.16</v>
      </c>
      <c r="H409" s="3">
        <f>IF(ISERR(LN(Table21037[[#This Row],[Close]]/E408)),"-",LN(Table21037[[#This Row],[Close]]/E408))</f>
        <v>4.2863912004609123E-3</v>
      </c>
    </row>
    <row r="410" spans="1:8" x14ac:dyDescent="0.3">
      <c r="A410" s="2">
        <v>43705</v>
      </c>
      <c r="B410" s="1">
        <v>11101.3</v>
      </c>
      <c r="C410" s="1">
        <v>11129.65</v>
      </c>
      <c r="D410" s="1">
        <v>10987.65</v>
      </c>
      <c r="E410" s="1">
        <v>11046.1</v>
      </c>
      <c r="F410" s="1">
        <v>549954696</v>
      </c>
      <c r="G410" s="1">
        <v>16739.43</v>
      </c>
      <c r="H410" s="3">
        <f>IF(ISERR(LN(Table21037[[#This Row],[Close]]/E409)),"-",LN(Table21037[[#This Row],[Close]]/E409))</f>
        <v>-5.3495496953686683E-3</v>
      </c>
    </row>
    <row r="411" spans="1:8" x14ac:dyDescent="0.3">
      <c r="A411" s="2">
        <v>43706</v>
      </c>
      <c r="B411" s="1">
        <v>10996.05</v>
      </c>
      <c r="C411" s="1">
        <v>11021.1</v>
      </c>
      <c r="D411" s="1">
        <v>10922.4</v>
      </c>
      <c r="E411" s="1">
        <v>10948.3</v>
      </c>
      <c r="F411" s="1">
        <v>649876160</v>
      </c>
      <c r="G411" s="1">
        <v>20127.77</v>
      </c>
      <c r="H411" s="3">
        <f>IF(ISERR(LN(Table21037[[#This Row],[Close]]/E410)),"-",LN(Table21037[[#This Row],[Close]]/E410))</f>
        <v>-8.8932314206440471E-3</v>
      </c>
    </row>
    <row r="412" spans="1:8" x14ac:dyDescent="0.3">
      <c r="A412" s="2">
        <v>43707</v>
      </c>
      <c r="B412" s="1">
        <v>10987.8</v>
      </c>
      <c r="C412" s="1">
        <v>11042.6</v>
      </c>
      <c r="D412" s="1">
        <v>10874.8</v>
      </c>
      <c r="E412" s="1">
        <v>11023.25</v>
      </c>
      <c r="F412" s="1">
        <v>628154431</v>
      </c>
      <c r="G412" s="1">
        <v>21057.31</v>
      </c>
      <c r="H412" s="3">
        <f>IF(ISERR(LN(Table21037[[#This Row],[Close]]/E411)),"-",LN(Table21037[[#This Row],[Close]]/E411))</f>
        <v>6.822485506963346E-3</v>
      </c>
    </row>
    <row r="413" spans="1:8" x14ac:dyDescent="0.3">
      <c r="A413" s="2">
        <v>43711</v>
      </c>
      <c r="B413" s="1">
        <v>10960.95</v>
      </c>
      <c r="C413" s="1">
        <v>10967.5</v>
      </c>
      <c r="D413" s="1">
        <v>10772.7</v>
      </c>
      <c r="E413" s="1">
        <v>10797.9</v>
      </c>
      <c r="F413" s="1">
        <v>483038985</v>
      </c>
      <c r="G413" s="1">
        <v>16595.599999999999</v>
      </c>
      <c r="H413" s="3">
        <f>IF(ISERR(LN(Table21037[[#This Row],[Close]]/E412)),"-",LN(Table21037[[#This Row],[Close]]/E412))</f>
        <v>-2.0655007796257053E-2</v>
      </c>
    </row>
    <row r="414" spans="1:8" x14ac:dyDescent="0.3">
      <c r="A414" s="2">
        <v>43712</v>
      </c>
      <c r="B414" s="1">
        <v>10790.4</v>
      </c>
      <c r="C414" s="1">
        <v>10858.75</v>
      </c>
      <c r="D414" s="1">
        <v>10746.35</v>
      </c>
      <c r="E414" s="1">
        <v>10844.65</v>
      </c>
      <c r="F414" s="1">
        <v>508784352</v>
      </c>
      <c r="G414" s="1">
        <v>19195.099999999999</v>
      </c>
      <c r="H414" s="3">
        <f>IF(ISERR(LN(Table21037[[#This Row],[Close]]/E413)),"-",LN(Table21037[[#This Row],[Close]]/E413))</f>
        <v>4.3202000422602948E-3</v>
      </c>
    </row>
    <row r="415" spans="1:8" x14ac:dyDescent="0.3">
      <c r="A415" s="2">
        <v>43713</v>
      </c>
      <c r="B415" s="1">
        <v>10860.95</v>
      </c>
      <c r="C415" s="1">
        <v>10920.1</v>
      </c>
      <c r="D415" s="1">
        <v>10816</v>
      </c>
      <c r="E415" s="1">
        <v>10847.9</v>
      </c>
      <c r="F415" s="1">
        <v>595699267</v>
      </c>
      <c r="G415" s="1">
        <v>18279.88</v>
      </c>
      <c r="H415" s="3">
        <f>IF(ISERR(LN(Table21037[[#This Row],[Close]]/E414)),"-",LN(Table21037[[#This Row],[Close]]/E414))</f>
        <v>2.9964204524756224E-4</v>
      </c>
    </row>
    <row r="416" spans="1:8" x14ac:dyDescent="0.3">
      <c r="A416" s="2">
        <v>43714</v>
      </c>
      <c r="B416" s="1">
        <v>10883.8</v>
      </c>
      <c r="C416" s="1">
        <v>10957.05</v>
      </c>
      <c r="D416" s="1">
        <v>10867.45</v>
      </c>
      <c r="E416" s="1">
        <v>10946.2</v>
      </c>
      <c r="F416" s="1">
        <v>497214445</v>
      </c>
      <c r="G416" s="1">
        <v>18167.78</v>
      </c>
      <c r="H416" s="3">
        <f>IF(ISERR(LN(Table21037[[#This Row],[Close]]/E415)),"-",LN(Table21037[[#This Row],[Close]]/E415))</f>
        <v>9.0208512030475613E-3</v>
      </c>
    </row>
    <row r="417" spans="1:8" x14ac:dyDescent="0.3">
      <c r="A417" s="2">
        <v>43717</v>
      </c>
      <c r="B417" s="1">
        <v>10936.7</v>
      </c>
      <c r="C417" s="1">
        <v>11028.85</v>
      </c>
      <c r="D417" s="1">
        <v>10889.8</v>
      </c>
      <c r="E417" s="1">
        <v>11003.05</v>
      </c>
      <c r="F417" s="1">
        <v>412471067</v>
      </c>
      <c r="G417" s="1">
        <v>14762.07</v>
      </c>
      <c r="H417" s="3">
        <f>IF(ISERR(LN(Table21037[[#This Row],[Close]]/E416)),"-",LN(Table21037[[#This Row],[Close]]/E416))</f>
        <v>5.1801430231516307E-3</v>
      </c>
    </row>
    <row r="418" spans="1:8" x14ac:dyDescent="0.3">
      <c r="A418" s="2">
        <v>43719</v>
      </c>
      <c r="B418" s="1">
        <v>11028.5</v>
      </c>
      <c r="C418" s="1">
        <v>11054.8</v>
      </c>
      <c r="D418" s="1">
        <v>11011.65</v>
      </c>
      <c r="E418" s="1">
        <v>11035.7</v>
      </c>
      <c r="F418" s="1">
        <v>687140326</v>
      </c>
      <c r="G418" s="1">
        <v>19550.59</v>
      </c>
      <c r="H418" s="3">
        <f>IF(ISERR(LN(Table21037[[#This Row],[Close]]/E417)),"-",LN(Table21037[[#This Row],[Close]]/E417))</f>
        <v>2.9629651306572699E-3</v>
      </c>
    </row>
    <row r="419" spans="1:8" x14ac:dyDescent="0.3">
      <c r="A419" s="2">
        <v>43720</v>
      </c>
      <c r="B419" s="1">
        <v>11058.3</v>
      </c>
      <c r="C419" s="1">
        <v>11081.75</v>
      </c>
      <c r="D419" s="1">
        <v>10964.95</v>
      </c>
      <c r="E419" s="1">
        <v>10982.8</v>
      </c>
      <c r="F419" s="1">
        <v>551436050</v>
      </c>
      <c r="G419" s="1">
        <v>17510.169999999998</v>
      </c>
      <c r="H419" s="3">
        <f>IF(ISERR(LN(Table21037[[#This Row],[Close]]/E418)),"-",LN(Table21037[[#This Row],[Close]]/E418))</f>
        <v>-4.8050595437650065E-3</v>
      </c>
    </row>
    <row r="420" spans="1:8" x14ac:dyDescent="0.3">
      <c r="A420" s="2">
        <v>43721</v>
      </c>
      <c r="B420" s="1">
        <v>10986.8</v>
      </c>
      <c r="C420" s="1">
        <v>11084.45</v>
      </c>
      <c r="D420" s="1">
        <v>10945.75</v>
      </c>
      <c r="E420" s="1">
        <v>11075.9</v>
      </c>
      <c r="F420" s="1">
        <v>624305151</v>
      </c>
      <c r="G420" s="1">
        <v>18012.759999999998</v>
      </c>
      <c r="H420" s="3">
        <f>IF(ISERR(LN(Table21037[[#This Row],[Close]]/E419)),"-",LN(Table21037[[#This Row],[Close]]/E419))</f>
        <v>8.4411640582458328E-3</v>
      </c>
    </row>
    <row r="421" spans="1:8" x14ac:dyDescent="0.3">
      <c r="A421" s="2">
        <v>43724</v>
      </c>
      <c r="B421" s="1">
        <v>10994.85</v>
      </c>
      <c r="C421" s="1">
        <v>11052.7</v>
      </c>
      <c r="D421" s="1">
        <v>10968.2</v>
      </c>
      <c r="E421" s="1">
        <v>11003.5</v>
      </c>
      <c r="F421" s="1">
        <v>434449776</v>
      </c>
      <c r="G421" s="1">
        <v>15786.17</v>
      </c>
      <c r="H421" s="3">
        <f>IF(ISERR(LN(Table21037[[#This Row],[Close]]/E420)),"-",LN(Table21037[[#This Row],[Close]]/E420))</f>
        <v>-6.5581727303500393E-3</v>
      </c>
    </row>
    <row r="422" spans="1:8" x14ac:dyDescent="0.3">
      <c r="A422" s="2">
        <v>43725</v>
      </c>
      <c r="B422" s="1">
        <v>11000.1</v>
      </c>
      <c r="C422" s="1">
        <v>11000.1</v>
      </c>
      <c r="D422" s="1">
        <v>10796.5</v>
      </c>
      <c r="E422" s="1">
        <v>10817.6</v>
      </c>
      <c r="F422" s="1">
        <v>482013044</v>
      </c>
      <c r="G422" s="1">
        <v>17721.93</v>
      </c>
      <c r="H422" s="3">
        <f>IF(ISERR(LN(Table21037[[#This Row],[Close]]/E421)),"-",LN(Table21037[[#This Row],[Close]]/E421))</f>
        <v>-1.7038966653176175E-2</v>
      </c>
    </row>
    <row r="423" spans="1:8" x14ac:dyDescent="0.3">
      <c r="A423" s="2">
        <v>43726</v>
      </c>
      <c r="B423" s="1">
        <v>10872.8</v>
      </c>
      <c r="C423" s="1">
        <v>10885.15</v>
      </c>
      <c r="D423" s="1">
        <v>10804.85</v>
      </c>
      <c r="E423" s="1">
        <v>10840.65</v>
      </c>
      <c r="F423" s="1">
        <v>519155072</v>
      </c>
      <c r="G423" s="1">
        <v>16784.43</v>
      </c>
      <c r="H423" s="3">
        <f>IF(ISERR(LN(Table21037[[#This Row],[Close]]/E422)),"-",LN(Table21037[[#This Row],[Close]]/E422))</f>
        <v>2.1285199591399326E-3</v>
      </c>
    </row>
    <row r="424" spans="1:8" x14ac:dyDescent="0.3">
      <c r="A424" s="2">
        <v>43727</v>
      </c>
      <c r="B424" s="1">
        <v>10845.2</v>
      </c>
      <c r="C424" s="1">
        <v>10845.2</v>
      </c>
      <c r="D424" s="1">
        <v>10670.25</v>
      </c>
      <c r="E424" s="1">
        <v>10704.8</v>
      </c>
      <c r="F424" s="1">
        <v>642599183</v>
      </c>
      <c r="G424" s="1">
        <v>16642.830000000002</v>
      </c>
      <c r="H424" s="3">
        <f>IF(ISERR(LN(Table21037[[#This Row],[Close]]/E423)),"-",LN(Table21037[[#This Row],[Close]]/E423))</f>
        <v>-1.2610718304774393E-2</v>
      </c>
    </row>
    <row r="425" spans="1:8" x14ac:dyDescent="0.3">
      <c r="A425" s="2">
        <v>43728</v>
      </c>
      <c r="B425" s="1">
        <v>10746.8</v>
      </c>
      <c r="C425" s="1">
        <v>11381.9</v>
      </c>
      <c r="D425" s="1">
        <v>10691</v>
      </c>
      <c r="E425" s="1">
        <v>11274.2</v>
      </c>
      <c r="F425" s="1">
        <v>1356767450</v>
      </c>
      <c r="G425" s="1">
        <v>54081.53</v>
      </c>
      <c r="H425" s="3">
        <f>IF(ISERR(LN(Table21037[[#This Row],[Close]]/E424)),"-",LN(Table21037[[#This Row],[Close]]/E424))</f>
        <v>5.1824690425978821E-2</v>
      </c>
    </row>
    <row r="426" spans="1:8" x14ac:dyDescent="0.3">
      <c r="A426" s="2">
        <v>43731</v>
      </c>
      <c r="B426" s="1">
        <v>11542.7</v>
      </c>
      <c r="C426" s="1">
        <v>11694.85</v>
      </c>
      <c r="D426" s="1">
        <v>11471.35</v>
      </c>
      <c r="E426" s="1">
        <v>11600.2</v>
      </c>
      <c r="F426" s="1">
        <v>882826741</v>
      </c>
      <c r="G426" s="1">
        <v>40005.01</v>
      </c>
      <c r="H426" s="3">
        <f>IF(ISERR(LN(Table21037[[#This Row],[Close]]/E425)),"-",LN(Table21037[[#This Row],[Close]]/E425))</f>
        <v>2.8505409908377584E-2</v>
      </c>
    </row>
    <row r="427" spans="1:8" x14ac:dyDescent="0.3">
      <c r="A427" s="2">
        <v>43732</v>
      </c>
      <c r="B427" s="1">
        <v>11590.7</v>
      </c>
      <c r="C427" s="1">
        <v>11655.05</v>
      </c>
      <c r="D427" s="1">
        <v>11539.2</v>
      </c>
      <c r="E427" s="1">
        <v>11588.2</v>
      </c>
      <c r="F427" s="1">
        <v>651722255</v>
      </c>
      <c r="G427" s="1">
        <v>26930.07</v>
      </c>
      <c r="H427" s="3">
        <f>IF(ISERR(LN(Table21037[[#This Row],[Close]]/E426)),"-",LN(Table21037[[#This Row],[Close]]/E426))</f>
        <v>-1.0350003511433552E-3</v>
      </c>
    </row>
    <row r="428" spans="1:8" x14ac:dyDescent="0.3">
      <c r="A428" s="2">
        <v>43733</v>
      </c>
      <c r="B428" s="1">
        <v>11564.85</v>
      </c>
      <c r="C428" s="1">
        <v>11564.95</v>
      </c>
      <c r="D428" s="1">
        <v>11416.1</v>
      </c>
      <c r="E428" s="1">
        <v>11440.2</v>
      </c>
      <c r="F428" s="1">
        <v>629054640</v>
      </c>
      <c r="G428" s="1">
        <v>25266.240000000002</v>
      </c>
      <c r="H428" s="3">
        <f>IF(ISERR(LN(Table21037[[#This Row],[Close]]/E427)),"-",LN(Table21037[[#This Row],[Close]]/E427))</f>
        <v>-1.2853870675538228E-2</v>
      </c>
    </row>
    <row r="429" spans="1:8" x14ac:dyDescent="0.3">
      <c r="A429" s="2">
        <v>43734</v>
      </c>
      <c r="B429" s="1">
        <v>11469.85</v>
      </c>
      <c r="C429" s="1">
        <v>11610.85</v>
      </c>
      <c r="D429" s="1">
        <v>11466.35</v>
      </c>
      <c r="E429" s="1">
        <v>11571.2</v>
      </c>
      <c r="F429" s="1">
        <v>844465614</v>
      </c>
      <c r="G429" s="1">
        <v>30707.84</v>
      </c>
      <c r="H429" s="3">
        <f>IF(ISERR(LN(Table21037[[#This Row],[Close]]/E428)),"-",LN(Table21037[[#This Row],[Close]]/E428))</f>
        <v>1.1385784019294062E-2</v>
      </c>
    </row>
    <row r="430" spans="1:8" x14ac:dyDescent="0.3">
      <c r="A430" s="2">
        <v>43735</v>
      </c>
      <c r="B430" s="1">
        <v>11556.35</v>
      </c>
      <c r="C430" s="1">
        <v>11593.6</v>
      </c>
      <c r="D430" s="1">
        <v>11499.75</v>
      </c>
      <c r="E430" s="1">
        <v>11512.4</v>
      </c>
      <c r="F430" s="1">
        <v>650017280</v>
      </c>
      <c r="G430" s="1">
        <v>19036.939999999999</v>
      </c>
      <c r="H430" s="3">
        <f>IF(ISERR(LN(Table21037[[#This Row],[Close]]/E429)),"-",LN(Table21037[[#This Row],[Close]]/E429))</f>
        <v>-5.0945370025516938E-3</v>
      </c>
    </row>
    <row r="431" spans="1:8" x14ac:dyDescent="0.3">
      <c r="A431" s="2">
        <v>43738</v>
      </c>
      <c r="B431" s="1">
        <v>11491.15</v>
      </c>
      <c r="C431" s="1">
        <v>11508.25</v>
      </c>
      <c r="D431" s="1">
        <v>11390.8</v>
      </c>
      <c r="E431" s="1">
        <v>11474.45</v>
      </c>
      <c r="F431" s="1">
        <v>756848686</v>
      </c>
      <c r="G431" s="1">
        <v>23748.07</v>
      </c>
      <c r="H431" s="3">
        <f>IF(ISERR(LN(Table21037[[#This Row],[Close]]/E430)),"-",LN(Table21037[[#This Row],[Close]]/E430))</f>
        <v>-3.3018908183674615E-3</v>
      </c>
    </row>
    <row r="432" spans="1:8" x14ac:dyDescent="0.3">
      <c r="A432" s="2">
        <v>43739</v>
      </c>
      <c r="B432" s="1">
        <v>11515.4</v>
      </c>
      <c r="C432" s="1">
        <v>11554.2</v>
      </c>
      <c r="D432" s="1">
        <v>11247.9</v>
      </c>
      <c r="E432" s="1">
        <v>11359.9</v>
      </c>
      <c r="F432" s="1">
        <v>1305415159</v>
      </c>
      <c r="G432" s="1">
        <v>28972.720000000001</v>
      </c>
      <c r="H432" s="3">
        <f>IF(ISERR(LN(Table21037[[#This Row],[Close]]/E431)),"-",LN(Table21037[[#This Row],[Close]]/E431))</f>
        <v>-1.0033214077332946E-2</v>
      </c>
    </row>
    <row r="433" spans="1:8" x14ac:dyDescent="0.3">
      <c r="A433" s="2">
        <v>43741</v>
      </c>
      <c r="B433" s="1">
        <v>11322.25</v>
      </c>
      <c r="C433" s="1">
        <v>11370.4</v>
      </c>
      <c r="D433" s="1">
        <v>11257.35</v>
      </c>
      <c r="E433" s="1">
        <v>11314</v>
      </c>
      <c r="F433" s="1">
        <v>1017479514</v>
      </c>
      <c r="G433" s="1">
        <v>21658.38</v>
      </c>
      <c r="H433" s="3">
        <f>IF(ISERR(LN(Table21037[[#This Row],[Close]]/E432)),"-",LN(Table21037[[#This Row],[Close]]/E432))</f>
        <v>-4.0487135163949257E-3</v>
      </c>
    </row>
    <row r="434" spans="1:8" x14ac:dyDescent="0.3">
      <c r="A434" s="2">
        <v>43742</v>
      </c>
      <c r="B434" s="1">
        <v>11388.45</v>
      </c>
      <c r="C434" s="1">
        <v>11400.3</v>
      </c>
      <c r="D434" s="1">
        <v>11158.35</v>
      </c>
      <c r="E434" s="1">
        <v>11174.75</v>
      </c>
      <c r="F434" s="1">
        <v>928524450</v>
      </c>
      <c r="G434" s="1">
        <v>22470.76</v>
      </c>
      <c r="H434" s="3">
        <f>IF(ISERR(LN(Table21037[[#This Row],[Close]]/E433)),"-",LN(Table21037[[#This Row],[Close]]/E433))</f>
        <v>-1.2384128036227408E-2</v>
      </c>
    </row>
    <row r="435" spans="1:8" x14ac:dyDescent="0.3">
      <c r="A435" s="2">
        <v>43745</v>
      </c>
      <c r="B435" s="1">
        <v>11196.2</v>
      </c>
      <c r="C435" s="1">
        <v>11233.85</v>
      </c>
      <c r="D435" s="1">
        <v>11112.65</v>
      </c>
      <c r="E435" s="1">
        <v>11126.4</v>
      </c>
      <c r="F435" s="1">
        <v>733198763</v>
      </c>
      <c r="G435" s="1">
        <v>18641.37</v>
      </c>
      <c r="H435" s="3">
        <f>IF(ISERR(LN(Table21037[[#This Row],[Close]]/E434)),"-",LN(Table21037[[#This Row],[Close]]/E434))</f>
        <v>-4.3361060533314236E-3</v>
      </c>
    </row>
    <row r="436" spans="1:8" x14ac:dyDescent="0.3">
      <c r="A436" s="2">
        <v>43747</v>
      </c>
      <c r="B436" s="1">
        <v>11152.95</v>
      </c>
      <c r="C436" s="1">
        <v>11321.6</v>
      </c>
      <c r="D436" s="1">
        <v>11090.15</v>
      </c>
      <c r="E436" s="1">
        <v>11313.3</v>
      </c>
      <c r="F436" s="1">
        <v>741148639</v>
      </c>
      <c r="G436" s="1">
        <v>20961.54</v>
      </c>
      <c r="H436" s="3">
        <f>IF(ISERR(LN(Table21037[[#This Row],[Close]]/E435)),"-",LN(Table21037[[#This Row],[Close]]/E435))</f>
        <v>1.6658361926267153E-2</v>
      </c>
    </row>
    <row r="437" spans="1:8" x14ac:dyDescent="0.3">
      <c r="A437" s="2">
        <v>43748</v>
      </c>
      <c r="B437" s="1">
        <v>11280.5</v>
      </c>
      <c r="C437" s="1">
        <v>11293.35</v>
      </c>
      <c r="D437" s="1">
        <v>11208.55</v>
      </c>
      <c r="E437" s="1">
        <v>11234.55</v>
      </c>
      <c r="F437" s="1">
        <v>562017945</v>
      </c>
      <c r="G437" s="1">
        <v>19234.310000000001</v>
      </c>
      <c r="H437" s="3">
        <f>IF(ISERR(LN(Table21037[[#This Row],[Close]]/E436)),"-",LN(Table21037[[#This Row],[Close]]/E436))</f>
        <v>-6.9851733270783253E-3</v>
      </c>
    </row>
    <row r="438" spans="1:8" x14ac:dyDescent="0.3">
      <c r="A438" s="2">
        <v>43749</v>
      </c>
      <c r="B438" s="1">
        <v>11257.7</v>
      </c>
      <c r="C438" s="1">
        <v>11362.9</v>
      </c>
      <c r="D438" s="1">
        <v>11189.4</v>
      </c>
      <c r="E438" s="1">
        <v>11305.05</v>
      </c>
      <c r="F438" s="1">
        <v>737795150</v>
      </c>
      <c r="G438" s="1">
        <v>22511.39</v>
      </c>
      <c r="H438" s="3">
        <f>IF(ISERR(LN(Table21037[[#This Row],[Close]]/E437)),"-",LN(Table21037[[#This Row],[Close]]/E437))</f>
        <v>6.255677111318734E-3</v>
      </c>
    </row>
    <row r="439" spans="1:8" x14ac:dyDescent="0.3">
      <c r="A439" s="2">
        <v>43752</v>
      </c>
      <c r="B439" s="1">
        <v>11335.9</v>
      </c>
      <c r="C439" s="1">
        <v>11420.45</v>
      </c>
      <c r="D439" s="1">
        <v>11290.05</v>
      </c>
      <c r="E439" s="1">
        <v>11341.15</v>
      </c>
      <c r="F439" s="1">
        <v>587579191</v>
      </c>
      <c r="G439" s="1">
        <v>17499.48</v>
      </c>
      <c r="H439" s="3">
        <f>IF(ISERR(LN(Table21037[[#This Row],[Close]]/E438)),"-",LN(Table21037[[#This Row],[Close]]/E438))</f>
        <v>3.1881755506963242E-3</v>
      </c>
    </row>
    <row r="440" spans="1:8" x14ac:dyDescent="0.3">
      <c r="A440" s="2">
        <v>43753</v>
      </c>
      <c r="B440" s="1">
        <v>11360.85</v>
      </c>
      <c r="C440" s="1">
        <v>11462.35</v>
      </c>
      <c r="D440" s="1">
        <v>11342.1</v>
      </c>
      <c r="E440" s="1">
        <v>11428.3</v>
      </c>
      <c r="F440" s="1">
        <v>527396180</v>
      </c>
      <c r="G440" s="1">
        <v>17041.55</v>
      </c>
      <c r="H440" s="3">
        <f>IF(ISERR(LN(Table21037[[#This Row],[Close]]/E439)),"-",LN(Table21037[[#This Row],[Close]]/E439))</f>
        <v>7.655031243923585E-3</v>
      </c>
    </row>
    <row r="441" spans="1:8" x14ac:dyDescent="0.3">
      <c r="A441" s="2">
        <v>43754</v>
      </c>
      <c r="B441" s="1">
        <v>11464.95</v>
      </c>
      <c r="C441" s="1">
        <v>11481.05</v>
      </c>
      <c r="D441" s="1">
        <v>11411.1</v>
      </c>
      <c r="E441" s="1">
        <v>11464</v>
      </c>
      <c r="F441" s="1">
        <v>533468525</v>
      </c>
      <c r="G441" s="1">
        <v>18266.060000000001</v>
      </c>
      <c r="H441" s="3">
        <f>IF(ISERR(LN(Table21037[[#This Row],[Close]]/E440)),"-",LN(Table21037[[#This Row],[Close]]/E440))</f>
        <v>3.1189551893382886E-3</v>
      </c>
    </row>
    <row r="442" spans="1:8" x14ac:dyDescent="0.3">
      <c r="A442" s="2">
        <v>43755</v>
      </c>
      <c r="B442" s="1">
        <v>11466.3</v>
      </c>
      <c r="C442" s="1">
        <v>11599.1</v>
      </c>
      <c r="D442" s="1">
        <v>11439.65</v>
      </c>
      <c r="E442" s="1">
        <v>11586.35</v>
      </c>
      <c r="F442" s="1">
        <v>797572398</v>
      </c>
      <c r="G442" s="1">
        <v>20839.2</v>
      </c>
      <c r="H442" s="3">
        <f>IF(ISERR(LN(Table21037[[#This Row],[Close]]/E441)),"-",LN(Table21037[[#This Row],[Close]]/E441))</f>
        <v>1.0615990565060435E-2</v>
      </c>
    </row>
    <row r="443" spans="1:8" x14ac:dyDescent="0.3">
      <c r="A443" s="2">
        <v>43756</v>
      </c>
      <c r="B443" s="1">
        <v>11580.3</v>
      </c>
      <c r="C443" s="1">
        <v>11684.7</v>
      </c>
      <c r="D443" s="1">
        <v>11553.15</v>
      </c>
      <c r="E443" s="1">
        <v>11661.85</v>
      </c>
      <c r="F443" s="1">
        <v>853440208</v>
      </c>
      <c r="G443" s="1">
        <v>22315.99</v>
      </c>
      <c r="H443" s="3">
        <f>IF(ISERR(LN(Table21037[[#This Row],[Close]]/E442)),"-",LN(Table21037[[#This Row],[Close]]/E442))</f>
        <v>6.4951493385409882E-3</v>
      </c>
    </row>
    <row r="444" spans="1:8" x14ac:dyDescent="0.3">
      <c r="A444" s="2">
        <v>43760</v>
      </c>
      <c r="B444" s="1">
        <v>11657.15</v>
      </c>
      <c r="C444" s="1">
        <v>11714.35</v>
      </c>
      <c r="D444" s="1">
        <v>11573.65</v>
      </c>
      <c r="E444" s="1">
        <v>11588.35</v>
      </c>
      <c r="F444" s="1">
        <v>867601307</v>
      </c>
      <c r="G444" s="1">
        <v>29726.27</v>
      </c>
      <c r="H444" s="3">
        <f>IF(ISERR(LN(Table21037[[#This Row],[Close]]/E443)),"-",LN(Table21037[[#This Row],[Close]]/E443))</f>
        <v>-6.3225473195318302E-3</v>
      </c>
    </row>
    <row r="445" spans="1:8" x14ac:dyDescent="0.3">
      <c r="A445" s="2">
        <v>43761</v>
      </c>
      <c r="B445" s="1">
        <v>11596.2</v>
      </c>
      <c r="C445" s="1">
        <v>11651.6</v>
      </c>
      <c r="D445" s="1">
        <v>11554.4</v>
      </c>
      <c r="E445" s="1">
        <v>11604.1</v>
      </c>
      <c r="F445" s="1">
        <v>664159887</v>
      </c>
      <c r="G445" s="1">
        <v>23397.69</v>
      </c>
      <c r="H445" s="3">
        <f>IF(ISERR(LN(Table21037[[#This Row],[Close]]/E444)),"-",LN(Table21037[[#This Row],[Close]]/E444))</f>
        <v>1.3582008301133287E-3</v>
      </c>
    </row>
    <row r="446" spans="1:8" x14ac:dyDescent="0.3">
      <c r="A446" s="2">
        <v>43762</v>
      </c>
      <c r="B446" s="1">
        <v>11661.65</v>
      </c>
      <c r="C446" s="1">
        <v>11679.6</v>
      </c>
      <c r="D446" s="1">
        <v>11534.65</v>
      </c>
      <c r="E446" s="1">
        <v>11582.6</v>
      </c>
      <c r="F446" s="1">
        <v>700481662</v>
      </c>
      <c r="G446" s="1">
        <v>25177.46</v>
      </c>
      <c r="H446" s="3">
        <f>IF(ISERR(LN(Table21037[[#This Row],[Close]]/E445)),"-",LN(Table21037[[#This Row],[Close]]/E445))</f>
        <v>-1.8545119540017269E-3</v>
      </c>
    </row>
    <row r="447" spans="1:8" x14ac:dyDescent="0.3">
      <c r="A447" s="2">
        <v>43763</v>
      </c>
      <c r="B447" s="1">
        <v>11646.15</v>
      </c>
      <c r="C447" s="1">
        <v>11646.9</v>
      </c>
      <c r="D447" s="1">
        <v>11490.75</v>
      </c>
      <c r="E447" s="1">
        <v>11583.9</v>
      </c>
      <c r="F447" s="1">
        <v>812027840</v>
      </c>
      <c r="G447" s="1">
        <v>23611.51</v>
      </c>
      <c r="H447" s="3">
        <f>IF(ISERR(LN(Table21037[[#This Row],[Close]]/E446)),"-",LN(Table21037[[#This Row],[Close]]/E446))</f>
        <v>1.1223102336253745E-4</v>
      </c>
    </row>
    <row r="448" spans="1:8" x14ac:dyDescent="0.3">
      <c r="A448" s="2">
        <v>43765</v>
      </c>
      <c r="B448" s="1">
        <v>11662.25</v>
      </c>
      <c r="C448" s="1">
        <v>11672.4</v>
      </c>
      <c r="D448" s="1">
        <v>11604.6</v>
      </c>
      <c r="E448" s="1">
        <v>11627.15</v>
      </c>
      <c r="F448" s="1">
        <v>161779004</v>
      </c>
      <c r="G448" s="1">
        <v>3548.21</v>
      </c>
      <c r="H448" s="3">
        <f>IF(ISERR(LN(Table21037[[#This Row],[Close]]/E447)),"-",LN(Table21037[[#This Row],[Close]]/E447))</f>
        <v>3.7266776001179344E-3</v>
      </c>
    </row>
    <row r="449" spans="1:8" x14ac:dyDescent="0.3">
      <c r="A449" s="2">
        <v>43767</v>
      </c>
      <c r="B449" s="1">
        <v>11643.95</v>
      </c>
      <c r="C449" s="1">
        <v>11809.4</v>
      </c>
      <c r="D449" s="1">
        <v>11627.35</v>
      </c>
      <c r="E449" s="1">
        <v>11786.85</v>
      </c>
      <c r="F449" s="1">
        <v>951722529</v>
      </c>
      <c r="G449" s="1">
        <v>27054.87</v>
      </c>
      <c r="H449" s="3">
        <f>IF(ISERR(LN(Table21037[[#This Row],[Close]]/E448)),"-",LN(Table21037[[#This Row],[Close]]/E448))</f>
        <v>1.3641622669476343E-2</v>
      </c>
    </row>
    <row r="450" spans="1:8" x14ac:dyDescent="0.3">
      <c r="A450" s="2">
        <v>43768</v>
      </c>
      <c r="B450" s="1">
        <v>11883.9</v>
      </c>
      <c r="C450" s="1">
        <v>11883.95</v>
      </c>
      <c r="D450" s="1">
        <v>11784.45</v>
      </c>
      <c r="E450" s="1">
        <v>11844.1</v>
      </c>
      <c r="F450" s="1">
        <v>725219760</v>
      </c>
      <c r="G450" s="1">
        <v>22672.18</v>
      </c>
      <c r="H450" s="3">
        <f>IF(ISERR(LN(Table21037[[#This Row],[Close]]/E449)),"-",LN(Table21037[[#This Row],[Close]]/E449))</f>
        <v>4.8453500182429254E-3</v>
      </c>
    </row>
    <row r="451" spans="1:8" x14ac:dyDescent="0.3">
      <c r="A451" s="2">
        <v>43769</v>
      </c>
      <c r="B451" s="1">
        <v>11890.45</v>
      </c>
      <c r="C451" s="1">
        <v>11945</v>
      </c>
      <c r="D451" s="1">
        <v>11855.1</v>
      </c>
      <c r="E451" s="1">
        <v>11877.45</v>
      </c>
      <c r="F451" s="1">
        <v>1414837250</v>
      </c>
      <c r="G451" s="1">
        <v>31304.73</v>
      </c>
      <c r="H451" s="3">
        <f>IF(ISERR(LN(Table21037[[#This Row],[Close]]/E450)),"-",LN(Table21037[[#This Row],[Close]]/E450))</f>
        <v>2.81179113275152E-3</v>
      </c>
    </row>
    <row r="452" spans="1:8" x14ac:dyDescent="0.3">
      <c r="A452" s="2">
        <v>43770</v>
      </c>
      <c r="B452" s="1">
        <v>11886.6</v>
      </c>
      <c r="C452" s="1">
        <v>11918.3</v>
      </c>
      <c r="D452" s="1">
        <v>11843.35</v>
      </c>
      <c r="E452" s="1">
        <v>11890.6</v>
      </c>
      <c r="F452" s="1">
        <v>855338495</v>
      </c>
      <c r="G452" s="1">
        <v>24933.55</v>
      </c>
      <c r="H452" s="3">
        <f>IF(ISERR(LN(Table21037[[#This Row],[Close]]/E451)),"-",LN(Table21037[[#This Row],[Close]]/E451))</f>
        <v>1.1065275730858378E-3</v>
      </c>
    </row>
    <row r="453" spans="1:8" x14ac:dyDescent="0.3">
      <c r="A453" s="2">
        <v>43773</v>
      </c>
      <c r="B453" s="1">
        <v>11928.9</v>
      </c>
      <c r="C453" s="1">
        <v>11989.15</v>
      </c>
      <c r="D453" s="1">
        <v>11905.35</v>
      </c>
      <c r="E453" s="1">
        <v>11941.3</v>
      </c>
      <c r="F453" s="1">
        <v>823050457</v>
      </c>
      <c r="G453" s="1">
        <v>23203.88</v>
      </c>
      <c r="H453" s="3">
        <f>IF(ISERR(LN(Table21037[[#This Row],[Close]]/E452)),"-",LN(Table21037[[#This Row],[Close]]/E452))</f>
        <v>4.254807756561208E-3</v>
      </c>
    </row>
    <row r="454" spans="1:8" x14ac:dyDescent="0.3">
      <c r="A454" s="2">
        <v>43774</v>
      </c>
      <c r="B454" s="1">
        <v>11974.6</v>
      </c>
      <c r="C454" s="1">
        <v>11978.95</v>
      </c>
      <c r="D454" s="1">
        <v>11861.9</v>
      </c>
      <c r="E454" s="1">
        <v>11917.2</v>
      </c>
      <c r="F454" s="1">
        <v>631952071</v>
      </c>
      <c r="G454" s="1">
        <v>20995.88</v>
      </c>
      <c r="H454" s="3">
        <f>IF(ISERR(LN(Table21037[[#This Row],[Close]]/E453)),"-",LN(Table21037[[#This Row],[Close]]/E453))</f>
        <v>-2.0202450444738117E-3</v>
      </c>
    </row>
    <row r="455" spans="1:8" x14ac:dyDescent="0.3">
      <c r="A455" s="2">
        <v>43775</v>
      </c>
      <c r="B455" s="1">
        <v>11911.5</v>
      </c>
      <c r="C455" s="1">
        <v>12002.9</v>
      </c>
      <c r="D455" s="1">
        <v>11850.25</v>
      </c>
      <c r="E455" s="1">
        <v>11966.05</v>
      </c>
      <c r="F455" s="1">
        <v>603351290</v>
      </c>
      <c r="G455" s="1">
        <v>23324.97</v>
      </c>
      <c r="H455" s="3">
        <f>IF(ISERR(LN(Table21037[[#This Row],[Close]]/E454)),"-",LN(Table21037[[#This Row],[Close]]/E454))</f>
        <v>4.0907387497001449E-3</v>
      </c>
    </row>
    <row r="456" spans="1:8" x14ac:dyDescent="0.3">
      <c r="A456" s="2">
        <v>43776</v>
      </c>
      <c r="B456" s="1">
        <v>12021.1</v>
      </c>
      <c r="C456" s="1">
        <v>12021.4</v>
      </c>
      <c r="D456" s="1">
        <v>11946.85</v>
      </c>
      <c r="E456" s="1">
        <v>12012.05</v>
      </c>
      <c r="F456" s="1">
        <v>562963817</v>
      </c>
      <c r="G456" s="1">
        <v>20898.240000000002</v>
      </c>
      <c r="H456" s="3">
        <f>IF(ISERR(LN(Table21037[[#This Row],[Close]]/E455)),"-",LN(Table21037[[#This Row],[Close]]/E455))</f>
        <v>3.8368391517066202E-3</v>
      </c>
    </row>
    <row r="457" spans="1:8" x14ac:dyDescent="0.3">
      <c r="A457" s="2">
        <v>43777</v>
      </c>
      <c r="B457" s="1">
        <v>11987.15</v>
      </c>
      <c r="C457" s="1">
        <v>12034.15</v>
      </c>
      <c r="D457" s="1">
        <v>11888.75</v>
      </c>
      <c r="E457" s="1">
        <v>11908.15</v>
      </c>
      <c r="F457" s="1">
        <v>789254360</v>
      </c>
      <c r="G457" s="1">
        <v>22931.52</v>
      </c>
      <c r="H457" s="3">
        <f>IF(ISERR(LN(Table21037[[#This Row],[Close]]/E456)),"-",LN(Table21037[[#This Row],[Close]]/E456))</f>
        <v>-8.6872729686573568E-3</v>
      </c>
    </row>
    <row r="458" spans="1:8" x14ac:dyDescent="0.3">
      <c r="A458" s="2">
        <v>43780</v>
      </c>
      <c r="B458" s="1">
        <v>11879.2</v>
      </c>
      <c r="C458" s="1">
        <v>11932.65</v>
      </c>
      <c r="D458" s="1">
        <v>11853.95</v>
      </c>
      <c r="E458" s="1">
        <v>11913.45</v>
      </c>
      <c r="F458" s="1">
        <v>548979515</v>
      </c>
      <c r="G458" s="1">
        <v>16548.47</v>
      </c>
      <c r="H458" s="3">
        <f>IF(ISERR(LN(Table21037[[#This Row],[Close]]/E457)),"-",LN(Table21037[[#This Row],[Close]]/E457))</f>
        <v>4.4497431637266998E-4</v>
      </c>
    </row>
    <row r="459" spans="1:8" x14ac:dyDescent="0.3">
      <c r="A459" s="2">
        <v>43782</v>
      </c>
      <c r="B459" s="1">
        <v>11908.3</v>
      </c>
      <c r="C459" s="1">
        <v>11946.8</v>
      </c>
      <c r="D459" s="1">
        <v>11823.2</v>
      </c>
      <c r="E459" s="1">
        <v>11840.45</v>
      </c>
      <c r="F459" s="1">
        <v>659035969</v>
      </c>
      <c r="G459" s="1">
        <v>20401.5</v>
      </c>
      <c r="H459" s="3">
        <f>IF(ISERR(LN(Table21037[[#This Row],[Close]]/E458)),"-",LN(Table21037[[#This Row],[Close]]/E458))</f>
        <v>-6.1463784739204446E-3</v>
      </c>
    </row>
    <row r="460" spans="1:8" x14ac:dyDescent="0.3">
      <c r="A460" s="2">
        <v>43783</v>
      </c>
      <c r="B460" s="1">
        <v>11858.75</v>
      </c>
      <c r="C460" s="1">
        <v>11895.65</v>
      </c>
      <c r="D460" s="1">
        <v>11802.65</v>
      </c>
      <c r="E460" s="1">
        <v>11872.1</v>
      </c>
      <c r="F460" s="1">
        <v>559494025</v>
      </c>
      <c r="G460" s="1">
        <v>19114.86</v>
      </c>
      <c r="H460" s="3">
        <f>IF(ISERR(LN(Table21037[[#This Row],[Close]]/E459)),"-",LN(Table21037[[#This Row],[Close]]/E459))</f>
        <v>2.6694740797649774E-3</v>
      </c>
    </row>
    <row r="461" spans="1:8" x14ac:dyDescent="0.3">
      <c r="A461" s="2">
        <v>43784</v>
      </c>
      <c r="B461" s="1">
        <v>11904.2</v>
      </c>
      <c r="C461" s="1">
        <v>11973.65</v>
      </c>
      <c r="D461" s="1">
        <v>11879.25</v>
      </c>
      <c r="E461" s="1">
        <v>11895.45</v>
      </c>
      <c r="F461" s="1">
        <v>580154179</v>
      </c>
      <c r="G461" s="1">
        <v>22350.63</v>
      </c>
      <c r="H461" s="3">
        <f>IF(ISERR(LN(Table21037[[#This Row],[Close]]/E460)),"-",LN(Table21037[[#This Row],[Close]]/E460))</f>
        <v>1.964864490640688E-3</v>
      </c>
    </row>
    <row r="462" spans="1:8" x14ac:dyDescent="0.3">
      <c r="A462" s="2">
        <v>43787</v>
      </c>
      <c r="B462" s="1">
        <v>11915.15</v>
      </c>
      <c r="C462" s="1">
        <v>11946.2</v>
      </c>
      <c r="D462" s="1">
        <v>11867.6</v>
      </c>
      <c r="E462" s="1">
        <v>11884.5</v>
      </c>
      <c r="F462" s="1">
        <v>514352437</v>
      </c>
      <c r="G462" s="1">
        <v>17991.41</v>
      </c>
      <c r="H462" s="3">
        <f>IF(ISERR(LN(Table21037[[#This Row],[Close]]/E461)),"-",LN(Table21037[[#This Row],[Close]]/E461))</f>
        <v>-9.2094396951437408E-4</v>
      </c>
    </row>
    <row r="463" spans="1:8" x14ac:dyDescent="0.3">
      <c r="A463" s="2">
        <v>43788</v>
      </c>
      <c r="B463" s="1">
        <v>11919.45</v>
      </c>
      <c r="C463" s="1">
        <v>11958.85</v>
      </c>
      <c r="D463" s="1">
        <v>11881.75</v>
      </c>
      <c r="E463" s="1">
        <v>11940.1</v>
      </c>
      <c r="F463" s="1">
        <v>613909679</v>
      </c>
      <c r="G463" s="1">
        <v>21574.84</v>
      </c>
      <c r="H463" s="3">
        <f>IF(ISERR(LN(Table21037[[#This Row],[Close]]/E462)),"-",LN(Table21037[[#This Row],[Close]]/E462))</f>
        <v>4.6674530474952423E-3</v>
      </c>
    </row>
    <row r="464" spans="1:8" x14ac:dyDescent="0.3">
      <c r="A464" s="2">
        <v>43789</v>
      </c>
      <c r="B464" s="1">
        <v>12004.75</v>
      </c>
      <c r="C464" s="1">
        <v>12038.6</v>
      </c>
      <c r="D464" s="1">
        <v>11966.05</v>
      </c>
      <c r="E464" s="1">
        <v>11999.1</v>
      </c>
      <c r="F464" s="1">
        <v>646661147</v>
      </c>
      <c r="G464" s="1">
        <v>24341.14</v>
      </c>
      <c r="H464" s="3">
        <f>IF(ISERR(LN(Table21037[[#This Row],[Close]]/E463)),"-",LN(Table21037[[#This Row],[Close]]/E463))</f>
        <v>4.9291638365952786E-3</v>
      </c>
    </row>
    <row r="465" spans="1:8" x14ac:dyDescent="0.3">
      <c r="A465" s="2">
        <v>43790</v>
      </c>
      <c r="B465" s="1">
        <v>12025.65</v>
      </c>
      <c r="C465" s="1">
        <v>12028.2</v>
      </c>
      <c r="D465" s="1">
        <v>11956.9</v>
      </c>
      <c r="E465" s="1">
        <v>11968.4</v>
      </c>
      <c r="F465" s="1">
        <v>557685781</v>
      </c>
      <c r="G465" s="1">
        <v>21609.99</v>
      </c>
      <c r="H465" s="3">
        <f>IF(ISERR(LN(Table21037[[#This Row],[Close]]/E464)),"-",LN(Table21037[[#This Row],[Close]]/E464))</f>
        <v>-2.561803841863281E-3</v>
      </c>
    </row>
    <row r="466" spans="1:8" x14ac:dyDescent="0.3">
      <c r="A466" s="2">
        <v>43791</v>
      </c>
      <c r="B466" s="1">
        <v>11967.3</v>
      </c>
      <c r="C466" s="1">
        <v>11968.1</v>
      </c>
      <c r="D466" s="1">
        <v>11883.5</v>
      </c>
      <c r="E466" s="1">
        <v>11914.4</v>
      </c>
      <c r="F466" s="1">
        <v>486815185</v>
      </c>
      <c r="G466" s="1">
        <v>19243.57</v>
      </c>
      <c r="H466" s="3">
        <f>IF(ISERR(LN(Table21037[[#This Row],[Close]]/E465)),"-",LN(Table21037[[#This Row],[Close]]/E465))</f>
        <v>-4.5220905439756973E-3</v>
      </c>
    </row>
    <row r="467" spans="1:8" x14ac:dyDescent="0.3">
      <c r="A467" s="2">
        <v>43794</v>
      </c>
      <c r="B467" s="1">
        <v>11922.45</v>
      </c>
      <c r="C467" s="1">
        <v>12084.5</v>
      </c>
      <c r="D467" s="1">
        <v>11919.75</v>
      </c>
      <c r="E467" s="1">
        <v>12073.75</v>
      </c>
      <c r="F467" s="1">
        <v>534289467</v>
      </c>
      <c r="G467" s="1">
        <v>19990.439999999999</v>
      </c>
      <c r="H467" s="3">
        <f>IF(ISERR(LN(Table21037[[#This Row],[Close]]/E466)),"-",LN(Table21037[[#This Row],[Close]]/E466))</f>
        <v>1.3285921921847858E-2</v>
      </c>
    </row>
    <row r="468" spans="1:8" x14ac:dyDescent="0.3">
      <c r="A468" s="2">
        <v>43795</v>
      </c>
      <c r="B468" s="1">
        <v>12110.2</v>
      </c>
      <c r="C468" s="1">
        <v>12132.45</v>
      </c>
      <c r="D468" s="1">
        <v>12006.35</v>
      </c>
      <c r="E468" s="1">
        <v>12037.7</v>
      </c>
      <c r="F468" s="1">
        <v>1201335831</v>
      </c>
      <c r="G468" s="1">
        <v>46030.62</v>
      </c>
      <c r="H468" s="3">
        <f>IF(ISERR(LN(Table21037[[#This Row],[Close]]/E467)),"-",LN(Table21037[[#This Row],[Close]]/E467))</f>
        <v>-2.9902827795611981E-3</v>
      </c>
    </row>
    <row r="469" spans="1:8" x14ac:dyDescent="0.3">
      <c r="A469" s="2">
        <v>43796</v>
      </c>
      <c r="B469" s="1">
        <v>12068.5</v>
      </c>
      <c r="C469" s="1">
        <v>12114.9</v>
      </c>
      <c r="D469" s="1">
        <v>12055.15</v>
      </c>
      <c r="E469" s="1">
        <v>12100.7</v>
      </c>
      <c r="F469" s="1">
        <v>584226618</v>
      </c>
      <c r="G469" s="1">
        <v>19937.400000000001</v>
      </c>
      <c r="H469" s="3">
        <f>IF(ISERR(LN(Table21037[[#This Row],[Close]]/E468)),"-",LN(Table21037[[#This Row],[Close]]/E468))</f>
        <v>5.2199104372391298E-3</v>
      </c>
    </row>
    <row r="470" spans="1:8" x14ac:dyDescent="0.3">
      <c r="A470" s="2">
        <v>43797</v>
      </c>
      <c r="B470" s="1">
        <v>12132.1</v>
      </c>
      <c r="C470" s="1">
        <v>12158.8</v>
      </c>
      <c r="D470" s="1">
        <v>12099.95</v>
      </c>
      <c r="E470" s="1">
        <v>12151.15</v>
      </c>
      <c r="F470" s="1">
        <v>620479403</v>
      </c>
      <c r="G470" s="1">
        <v>21229.58</v>
      </c>
      <c r="H470" s="3">
        <f>IF(ISERR(LN(Table21037[[#This Row],[Close]]/E469)),"-",LN(Table21037[[#This Row],[Close]]/E469))</f>
        <v>4.1605133442242075E-3</v>
      </c>
    </row>
    <row r="471" spans="1:8" x14ac:dyDescent="0.3">
      <c r="A471" s="2">
        <v>43798</v>
      </c>
      <c r="B471" s="1">
        <v>12146.2</v>
      </c>
      <c r="C471" s="1">
        <v>12147.4</v>
      </c>
      <c r="D471" s="1">
        <v>12017.4</v>
      </c>
      <c r="E471" s="1">
        <v>12056.05</v>
      </c>
      <c r="F471" s="1">
        <v>804430391</v>
      </c>
      <c r="G471" s="1">
        <v>21838.04</v>
      </c>
      <c r="H471" s="3">
        <f>IF(ISERR(LN(Table21037[[#This Row],[Close]]/E470)),"-",LN(Table21037[[#This Row],[Close]]/E470))</f>
        <v>-7.8572068851349621E-3</v>
      </c>
    </row>
    <row r="472" spans="1:8" x14ac:dyDescent="0.3">
      <c r="A472" s="2">
        <v>43801</v>
      </c>
      <c r="B472" s="1">
        <v>12137.05</v>
      </c>
      <c r="C472" s="1">
        <v>12137.15</v>
      </c>
      <c r="D472" s="1">
        <v>12023.7</v>
      </c>
      <c r="E472" s="1">
        <v>12048.2</v>
      </c>
      <c r="F472" s="1">
        <v>720945335</v>
      </c>
      <c r="G472" s="1">
        <v>23113.18</v>
      </c>
      <c r="H472" s="3">
        <f>IF(ISERR(LN(Table21037[[#This Row],[Close]]/E471)),"-",LN(Table21037[[#This Row],[Close]]/E471))</f>
        <v>-6.5133744277652886E-4</v>
      </c>
    </row>
    <row r="473" spans="1:8" x14ac:dyDescent="0.3">
      <c r="A473" s="2">
        <v>43802</v>
      </c>
      <c r="B473" s="1">
        <v>12067.65</v>
      </c>
      <c r="C473" s="1">
        <v>12068.6</v>
      </c>
      <c r="D473" s="1">
        <v>11956.4</v>
      </c>
      <c r="E473" s="1">
        <v>11994.2</v>
      </c>
      <c r="F473" s="1">
        <v>605789334</v>
      </c>
      <c r="G473" s="1">
        <v>18203.759999999998</v>
      </c>
      <c r="H473" s="3">
        <f>IF(ISERR(LN(Table21037[[#This Row],[Close]]/E472)),"-",LN(Table21037[[#This Row],[Close]]/E472))</f>
        <v>-4.4920715738986546E-3</v>
      </c>
    </row>
    <row r="474" spans="1:8" x14ac:dyDescent="0.3">
      <c r="A474" s="2">
        <v>43803</v>
      </c>
      <c r="B474" s="1">
        <v>11969.95</v>
      </c>
      <c r="C474" s="1">
        <v>12054.7</v>
      </c>
      <c r="D474" s="1">
        <v>11935.3</v>
      </c>
      <c r="E474" s="1">
        <v>12043.2</v>
      </c>
      <c r="F474" s="1">
        <v>747193818</v>
      </c>
      <c r="G474" s="1">
        <v>22132.83</v>
      </c>
      <c r="H474" s="3">
        <f>IF(ISERR(LN(Table21037[[#This Row],[Close]]/E473)),"-",LN(Table21037[[#This Row],[Close]]/E473))</f>
        <v>4.0769856866699622E-3</v>
      </c>
    </row>
    <row r="475" spans="1:8" x14ac:dyDescent="0.3">
      <c r="A475" s="2">
        <v>43804</v>
      </c>
      <c r="B475" s="1">
        <v>12071.25</v>
      </c>
      <c r="C475" s="1">
        <v>12081.2</v>
      </c>
      <c r="D475" s="1">
        <v>11998.75</v>
      </c>
      <c r="E475" s="1">
        <v>12018.4</v>
      </c>
      <c r="F475" s="1">
        <v>562228745</v>
      </c>
      <c r="G475" s="1">
        <v>19589.810000000001</v>
      </c>
      <c r="H475" s="3">
        <f>IF(ISERR(LN(Table21037[[#This Row],[Close]]/E474)),"-",LN(Table21037[[#This Row],[Close]]/E474))</f>
        <v>-2.0613765320537055E-3</v>
      </c>
    </row>
    <row r="476" spans="1:8" x14ac:dyDescent="0.3">
      <c r="A476" s="2">
        <v>43805</v>
      </c>
      <c r="B476" s="1">
        <v>12047.35</v>
      </c>
      <c r="C476" s="1">
        <v>12057.05</v>
      </c>
      <c r="D476" s="1">
        <v>11888.85</v>
      </c>
      <c r="E476" s="1">
        <v>11921.5</v>
      </c>
      <c r="F476" s="1">
        <v>609221205</v>
      </c>
      <c r="G476" s="1">
        <v>18245.490000000002</v>
      </c>
      <c r="H476" s="3">
        <f>IF(ISERR(LN(Table21037[[#This Row],[Close]]/E475)),"-",LN(Table21037[[#This Row],[Close]]/E475))</f>
        <v>-8.0953161197521266E-3</v>
      </c>
    </row>
    <row r="477" spans="1:8" x14ac:dyDescent="0.3">
      <c r="A477" s="2">
        <v>43808</v>
      </c>
      <c r="B477" s="1">
        <v>11939.1</v>
      </c>
      <c r="C477" s="1">
        <v>11981.95</v>
      </c>
      <c r="D477" s="1">
        <v>11888.05</v>
      </c>
      <c r="E477" s="1">
        <v>11937.5</v>
      </c>
      <c r="F477" s="1">
        <v>599115748</v>
      </c>
      <c r="G477" s="1">
        <v>16672.87</v>
      </c>
      <c r="H477" s="3">
        <f>IF(ISERR(LN(Table21037[[#This Row],[Close]]/E476)),"-",LN(Table21037[[#This Row],[Close]]/E476))</f>
        <v>1.3412131605239934E-3</v>
      </c>
    </row>
    <row r="478" spans="1:8" x14ac:dyDescent="0.3">
      <c r="A478" s="2">
        <v>43809</v>
      </c>
      <c r="B478" s="1">
        <v>11950.5</v>
      </c>
      <c r="C478" s="1">
        <v>11953.2</v>
      </c>
      <c r="D478" s="1">
        <v>11844.7</v>
      </c>
      <c r="E478" s="1">
        <v>11856.8</v>
      </c>
      <c r="F478" s="1">
        <v>650219487</v>
      </c>
      <c r="G478" s="1">
        <v>16514.63</v>
      </c>
      <c r="H478" s="3">
        <f>IF(ISERR(LN(Table21037[[#This Row],[Close]]/E477)),"-",LN(Table21037[[#This Row],[Close]]/E477))</f>
        <v>-6.7831631462805233E-3</v>
      </c>
    </row>
    <row r="479" spans="1:8" x14ac:dyDescent="0.3">
      <c r="A479" s="2">
        <v>43810</v>
      </c>
      <c r="B479" s="1">
        <v>11867.35</v>
      </c>
      <c r="C479" s="1">
        <v>11923.2</v>
      </c>
      <c r="D479" s="1">
        <v>11832.3</v>
      </c>
      <c r="E479" s="1">
        <v>11910.15</v>
      </c>
      <c r="F479" s="1">
        <v>997655048</v>
      </c>
      <c r="G479" s="1">
        <v>18760.57</v>
      </c>
      <c r="H479" s="3">
        <f>IF(ISERR(LN(Table21037[[#This Row],[Close]]/E478)),"-",LN(Table21037[[#This Row],[Close]]/E478))</f>
        <v>4.4894350857693126E-3</v>
      </c>
    </row>
    <row r="480" spans="1:8" x14ac:dyDescent="0.3">
      <c r="A480" s="2">
        <v>43811</v>
      </c>
      <c r="B480" s="1">
        <v>11944.3</v>
      </c>
      <c r="C480" s="1">
        <v>12005.5</v>
      </c>
      <c r="D480" s="1">
        <v>11934</v>
      </c>
      <c r="E480" s="1">
        <v>11971.8</v>
      </c>
      <c r="F480" s="1">
        <v>752617138</v>
      </c>
      <c r="G480" s="1">
        <v>18401.22</v>
      </c>
      <c r="H480" s="3">
        <f>IF(ISERR(LN(Table21037[[#This Row],[Close]]/E479)),"-",LN(Table21037[[#This Row],[Close]]/E479))</f>
        <v>5.1629064580655691E-3</v>
      </c>
    </row>
    <row r="481" spans="1:8" x14ac:dyDescent="0.3">
      <c r="A481" s="2">
        <v>43812</v>
      </c>
      <c r="B481" s="1">
        <v>12026.4</v>
      </c>
      <c r="C481" s="1">
        <v>12098.85</v>
      </c>
      <c r="D481" s="1">
        <v>12023.6</v>
      </c>
      <c r="E481" s="1">
        <v>12086.7</v>
      </c>
      <c r="F481" s="1">
        <v>597712516</v>
      </c>
      <c r="G481" s="1">
        <v>20626.8</v>
      </c>
      <c r="H481" s="3">
        <f>IF(ISERR(LN(Table21037[[#This Row],[Close]]/E480)),"-",LN(Table21037[[#This Row],[Close]]/E480))</f>
        <v>9.5517903102901938E-3</v>
      </c>
    </row>
    <row r="482" spans="1:8" x14ac:dyDescent="0.3">
      <c r="A482" s="2">
        <v>43815</v>
      </c>
      <c r="B482" s="1">
        <v>12131.35</v>
      </c>
      <c r="C482" s="1">
        <v>12134.65</v>
      </c>
      <c r="D482" s="1">
        <v>12046.3</v>
      </c>
      <c r="E482" s="1">
        <v>12053.95</v>
      </c>
      <c r="F482" s="1">
        <v>437703921</v>
      </c>
      <c r="G482" s="1">
        <v>16110.34</v>
      </c>
      <c r="H482" s="3">
        <f>IF(ISERR(LN(Table21037[[#This Row],[Close]]/E481)),"-",LN(Table21037[[#This Row],[Close]]/E481))</f>
        <v>-2.7132674631074115E-3</v>
      </c>
    </row>
    <row r="483" spans="1:8" x14ac:dyDescent="0.3">
      <c r="A483" s="2">
        <v>43816</v>
      </c>
      <c r="B483" s="1">
        <v>12082.45</v>
      </c>
      <c r="C483" s="1">
        <v>12182.75</v>
      </c>
      <c r="D483" s="1">
        <v>12070.35</v>
      </c>
      <c r="E483" s="1">
        <v>12165</v>
      </c>
      <c r="F483" s="1">
        <v>499585789</v>
      </c>
      <c r="G483" s="1">
        <v>20968.79</v>
      </c>
      <c r="H483" s="3">
        <f>IF(ISERR(LN(Table21037[[#This Row],[Close]]/E482)),"-",LN(Table21037[[#This Row],[Close]]/E482))</f>
        <v>9.1705691839000653E-3</v>
      </c>
    </row>
    <row r="484" spans="1:8" x14ac:dyDescent="0.3">
      <c r="A484" s="2">
        <v>43817</v>
      </c>
      <c r="B484" s="1">
        <v>12197</v>
      </c>
      <c r="C484" s="1">
        <v>12237.7</v>
      </c>
      <c r="D484" s="1">
        <v>12163.45</v>
      </c>
      <c r="E484" s="1">
        <v>12221.65</v>
      </c>
      <c r="F484" s="1">
        <v>518854651</v>
      </c>
      <c r="G484" s="1">
        <v>22341.06</v>
      </c>
      <c r="H484" s="3">
        <f>IF(ISERR(LN(Table21037[[#This Row],[Close]]/E483)),"-",LN(Table21037[[#This Row],[Close]]/E483))</f>
        <v>4.6459929428873644E-3</v>
      </c>
    </row>
    <row r="485" spans="1:8" x14ac:dyDescent="0.3">
      <c r="A485" s="2">
        <v>43818</v>
      </c>
      <c r="B485" s="1">
        <v>12223.4</v>
      </c>
      <c r="C485" s="1">
        <v>12268.35</v>
      </c>
      <c r="D485" s="1">
        <v>12191.15</v>
      </c>
      <c r="E485" s="1">
        <v>12259.7</v>
      </c>
      <c r="F485" s="1">
        <v>623049839</v>
      </c>
      <c r="G485" s="1">
        <v>19761.900000000001</v>
      </c>
      <c r="H485" s="3">
        <f>IF(ISERR(LN(Table21037[[#This Row],[Close]]/E484)),"-",LN(Table21037[[#This Row],[Close]]/E484))</f>
        <v>3.1084912097463736E-3</v>
      </c>
    </row>
    <row r="486" spans="1:8" x14ac:dyDescent="0.3">
      <c r="A486" s="2">
        <v>43819</v>
      </c>
      <c r="B486" s="1">
        <v>12266.45</v>
      </c>
      <c r="C486" s="1">
        <v>12293.9</v>
      </c>
      <c r="D486" s="1">
        <v>12252.75</v>
      </c>
      <c r="E486" s="1">
        <v>12271.8</v>
      </c>
      <c r="F486" s="1">
        <v>810676090</v>
      </c>
      <c r="G486" s="1">
        <v>25750.240000000002</v>
      </c>
      <c r="H486" s="3">
        <f>IF(ISERR(LN(Table21037[[#This Row],[Close]]/E485)),"-",LN(Table21037[[#This Row],[Close]]/E485))</f>
        <v>9.8648684191871439E-4</v>
      </c>
    </row>
    <row r="487" spans="1:8" x14ac:dyDescent="0.3">
      <c r="A487" s="2">
        <v>43822</v>
      </c>
      <c r="B487" s="1">
        <v>12235.45</v>
      </c>
      <c r="C487" s="1">
        <v>12287.15</v>
      </c>
      <c r="D487" s="1">
        <v>12213.25</v>
      </c>
      <c r="E487" s="1">
        <v>12262.75</v>
      </c>
      <c r="F487" s="1">
        <v>604782354</v>
      </c>
      <c r="G487" s="1">
        <v>18078.23</v>
      </c>
      <c r="H487" s="3">
        <f>IF(ISERR(LN(Table21037[[#This Row],[Close]]/E486)),"-",LN(Table21037[[#This Row],[Close]]/E486))</f>
        <v>-7.3773518653958673E-4</v>
      </c>
    </row>
    <row r="488" spans="1:8" x14ac:dyDescent="0.3">
      <c r="A488" s="2">
        <v>43823</v>
      </c>
      <c r="B488" s="1">
        <v>12269.25</v>
      </c>
      <c r="C488" s="1">
        <v>12283.7</v>
      </c>
      <c r="D488" s="1">
        <v>12202.1</v>
      </c>
      <c r="E488" s="1">
        <v>12214.55</v>
      </c>
      <c r="F488" s="1">
        <v>470290298</v>
      </c>
      <c r="G488" s="1">
        <v>13864.56</v>
      </c>
      <c r="H488" s="3">
        <f>IF(ISERR(LN(Table21037[[#This Row],[Close]]/E487)),"-",LN(Table21037[[#This Row],[Close]]/E487))</f>
        <v>-3.9383479632830202E-3</v>
      </c>
    </row>
    <row r="489" spans="1:8" x14ac:dyDescent="0.3">
      <c r="A489" s="2">
        <v>43825</v>
      </c>
      <c r="B489" s="1">
        <v>12211.85</v>
      </c>
      <c r="C489" s="1">
        <v>12221.55</v>
      </c>
      <c r="D489" s="1">
        <v>12118.85</v>
      </c>
      <c r="E489" s="1">
        <v>12126.55</v>
      </c>
      <c r="F489" s="1">
        <v>520326632</v>
      </c>
      <c r="G489" s="1">
        <v>16362.31</v>
      </c>
      <c r="H489" s="3">
        <f>IF(ISERR(LN(Table21037[[#This Row],[Close]]/E488)),"-",LN(Table21037[[#This Row],[Close]]/E488))</f>
        <v>-7.2306003753267361E-3</v>
      </c>
    </row>
    <row r="490" spans="1:8" x14ac:dyDescent="0.3">
      <c r="A490" s="2">
        <v>43826</v>
      </c>
      <c r="B490" s="1">
        <v>12172.9</v>
      </c>
      <c r="C490" s="1">
        <v>12258.45</v>
      </c>
      <c r="D490" s="1">
        <v>12157.9</v>
      </c>
      <c r="E490" s="1">
        <v>12245.8</v>
      </c>
      <c r="F490" s="1">
        <v>383788556</v>
      </c>
      <c r="G490" s="1">
        <v>13676.2</v>
      </c>
      <c r="H490" s="3">
        <f>IF(ISERR(LN(Table21037[[#This Row],[Close]]/E489)),"-",LN(Table21037[[#This Row],[Close]]/E489))</f>
        <v>9.7857573540413682E-3</v>
      </c>
    </row>
    <row r="491" spans="1:8" x14ac:dyDescent="0.3">
      <c r="A491" s="2">
        <v>43829</v>
      </c>
      <c r="B491" s="1">
        <v>12274.9</v>
      </c>
      <c r="C491" s="1">
        <v>12286.45</v>
      </c>
      <c r="D491" s="1">
        <v>12213.8</v>
      </c>
      <c r="E491" s="1">
        <v>12255.85</v>
      </c>
      <c r="F491" s="1">
        <v>411084614</v>
      </c>
      <c r="G491" s="1">
        <v>14556.73</v>
      </c>
      <c r="H491" s="3">
        <f>IF(ISERR(LN(Table21037[[#This Row],[Close]]/E490)),"-",LN(Table21037[[#This Row],[Close]]/E490))</f>
        <v>8.2035296101453205E-4</v>
      </c>
    </row>
    <row r="492" spans="1:8" x14ac:dyDescent="0.3">
      <c r="A492" s="2">
        <v>43830</v>
      </c>
      <c r="B492" s="1">
        <v>12247.1</v>
      </c>
      <c r="C492" s="1">
        <v>12247.1</v>
      </c>
      <c r="D492" s="1">
        <v>12151.8</v>
      </c>
      <c r="E492" s="1">
        <v>12168.45</v>
      </c>
      <c r="F492" s="1">
        <v>426931711</v>
      </c>
      <c r="G492" s="1">
        <v>14812.89</v>
      </c>
      <c r="H492" s="3">
        <f>IF(ISERR(LN(Table21037[[#This Row],[Close]]/E491)),"-",LN(Table21037[[#This Row],[Close]]/E491))</f>
        <v>-7.1568374982592681E-3</v>
      </c>
    </row>
    <row r="493" spans="1:8" x14ac:dyDescent="0.3">
      <c r="A493" s="2">
        <v>43831</v>
      </c>
      <c r="B493" s="1">
        <v>12202.15</v>
      </c>
      <c r="C493" s="1">
        <v>12222.2</v>
      </c>
      <c r="D493" s="1">
        <v>12165.3</v>
      </c>
      <c r="E493" s="1">
        <v>12182.5</v>
      </c>
      <c r="F493" s="1">
        <v>304078039</v>
      </c>
      <c r="G493" s="1">
        <v>10445.68</v>
      </c>
      <c r="H493" s="3">
        <f>IF(ISERR(LN(Table21037[[#This Row],[Close]]/E492)),"-",LN(Table21037[[#This Row],[Close]]/E492))</f>
        <v>1.1539592138382815E-3</v>
      </c>
    </row>
    <row r="494" spans="1:8" x14ac:dyDescent="0.3">
      <c r="A494" s="2">
        <v>43832</v>
      </c>
      <c r="B494" s="1">
        <v>12198.55</v>
      </c>
      <c r="C494" s="1">
        <v>12289.9</v>
      </c>
      <c r="D494" s="1">
        <v>12195.25</v>
      </c>
      <c r="E494" s="1">
        <v>12282.2</v>
      </c>
      <c r="F494" s="1">
        <v>407697594</v>
      </c>
      <c r="G494" s="1">
        <v>15256.55</v>
      </c>
      <c r="H494" s="3">
        <f>IF(ISERR(LN(Table21037[[#This Row],[Close]]/E493)),"-",LN(Table21037[[#This Row],[Close]]/E493))</f>
        <v>8.1505640319356996E-3</v>
      </c>
    </row>
    <row r="495" spans="1:8" x14ac:dyDescent="0.3">
      <c r="A495" s="2">
        <v>43833</v>
      </c>
      <c r="B495" s="1">
        <v>12261.1</v>
      </c>
      <c r="C495" s="1">
        <v>12265.6</v>
      </c>
      <c r="D495" s="1">
        <v>12191.35</v>
      </c>
      <c r="E495" s="1">
        <v>12226.65</v>
      </c>
      <c r="F495" s="1">
        <v>428770054</v>
      </c>
      <c r="G495" s="1">
        <v>16827.27</v>
      </c>
      <c r="H495" s="3">
        <f>IF(ISERR(LN(Table21037[[#This Row],[Close]]/E494)),"-",LN(Table21037[[#This Row],[Close]]/E494))</f>
        <v>-4.5330641889106188E-3</v>
      </c>
    </row>
    <row r="496" spans="1:8" x14ac:dyDescent="0.3">
      <c r="A496" s="2">
        <v>43836</v>
      </c>
      <c r="B496" s="1">
        <v>12170.6</v>
      </c>
      <c r="C496" s="1">
        <v>12179.1</v>
      </c>
      <c r="D496" s="1">
        <v>11974.2</v>
      </c>
      <c r="E496" s="1">
        <v>11993.05</v>
      </c>
      <c r="F496" s="1">
        <v>396501419</v>
      </c>
      <c r="G496" s="1">
        <v>16869.22</v>
      </c>
      <c r="H496" s="3">
        <f>IF(ISERR(LN(Table21037[[#This Row],[Close]]/E495)),"-",LN(Table21037[[#This Row],[Close]]/E495))</f>
        <v>-1.9290680239015083E-2</v>
      </c>
    </row>
    <row r="497" spans="1:8" x14ac:dyDescent="0.3">
      <c r="A497" s="2">
        <v>43837</v>
      </c>
      <c r="B497" s="1">
        <v>12079.1</v>
      </c>
      <c r="C497" s="1">
        <v>12152.15</v>
      </c>
      <c r="D497" s="1">
        <v>12005.35</v>
      </c>
      <c r="E497" s="1">
        <v>12052.95</v>
      </c>
      <c r="F497" s="1">
        <v>447818617</v>
      </c>
      <c r="G497" s="1">
        <v>17797.68</v>
      </c>
      <c r="H497" s="3">
        <f>IF(ISERR(LN(Table21037[[#This Row],[Close]]/E496)),"-",LN(Table21037[[#This Row],[Close]]/E496))</f>
        <v>4.9821279132576477E-3</v>
      </c>
    </row>
    <row r="498" spans="1:8" x14ac:dyDescent="0.3">
      <c r="A498" s="2">
        <v>43838</v>
      </c>
      <c r="B498" s="1">
        <v>11939.1</v>
      </c>
      <c r="C498" s="1">
        <v>12044.95</v>
      </c>
      <c r="D498" s="1">
        <v>11929.6</v>
      </c>
      <c r="E498" s="1">
        <v>12025.35</v>
      </c>
      <c r="F498" s="1">
        <v>445991640</v>
      </c>
      <c r="G498" s="1">
        <v>18281.150000000001</v>
      </c>
      <c r="H498" s="3">
        <f>IF(ISERR(LN(Table21037[[#This Row],[Close]]/E497)),"-",LN(Table21037[[#This Row],[Close]]/E497))</f>
        <v>-2.2925216554330287E-3</v>
      </c>
    </row>
    <row r="499" spans="1:8" x14ac:dyDescent="0.3">
      <c r="A499" s="2">
        <v>43839</v>
      </c>
      <c r="B499" s="1">
        <v>12153.15</v>
      </c>
      <c r="C499" s="1">
        <v>12224.05</v>
      </c>
      <c r="D499" s="1">
        <v>12132.55</v>
      </c>
      <c r="E499" s="1">
        <v>12215.9</v>
      </c>
      <c r="F499" s="1">
        <v>477469878</v>
      </c>
      <c r="G499" s="1">
        <v>18456.64</v>
      </c>
      <c r="H499" s="3">
        <f>IF(ISERR(LN(Table21037[[#This Row],[Close]]/E498)),"-",LN(Table21037[[#This Row],[Close]]/E498))</f>
        <v>1.5721460299874462E-2</v>
      </c>
    </row>
    <row r="500" spans="1:8" x14ac:dyDescent="0.3">
      <c r="A500" s="2">
        <v>43840</v>
      </c>
      <c r="B500" s="1">
        <v>12271</v>
      </c>
      <c r="C500" s="1">
        <v>12311.2</v>
      </c>
      <c r="D500" s="1">
        <v>12213.2</v>
      </c>
      <c r="E500" s="1">
        <v>12256.8</v>
      </c>
      <c r="F500" s="1">
        <v>660627930</v>
      </c>
      <c r="G500" s="1">
        <v>18818.62</v>
      </c>
      <c r="H500" s="3">
        <f>IF(ISERR(LN(Table21037[[#This Row],[Close]]/E499)),"-",LN(Table21037[[#This Row],[Close]]/E499))</f>
        <v>3.3425031221734377E-3</v>
      </c>
    </row>
    <row r="501" spans="1:8" x14ac:dyDescent="0.3">
      <c r="A501" s="2">
        <v>43843</v>
      </c>
      <c r="B501" s="1">
        <v>12296.7</v>
      </c>
      <c r="C501" s="1">
        <v>12337.75</v>
      </c>
      <c r="D501" s="1">
        <v>12285.8</v>
      </c>
      <c r="E501" s="1">
        <v>12329.55</v>
      </c>
      <c r="F501" s="1">
        <v>500968242</v>
      </c>
      <c r="G501" s="1">
        <v>17522.13</v>
      </c>
      <c r="H501" s="3">
        <f>IF(ISERR(LN(Table21037[[#This Row],[Close]]/E500)),"-",LN(Table21037[[#This Row],[Close]]/E500))</f>
        <v>5.9179351404731514E-3</v>
      </c>
    </row>
    <row r="502" spans="1:8" x14ac:dyDescent="0.3">
      <c r="A502" s="2">
        <v>43844</v>
      </c>
      <c r="B502" s="1">
        <v>12333.1</v>
      </c>
      <c r="C502" s="1">
        <v>12374.25</v>
      </c>
      <c r="D502" s="1">
        <v>12308.7</v>
      </c>
      <c r="E502" s="1">
        <v>12362.3</v>
      </c>
      <c r="F502" s="1">
        <v>616260555</v>
      </c>
      <c r="G502" s="1">
        <v>17948.919999999998</v>
      </c>
      <c r="H502" s="3">
        <f>IF(ISERR(LN(Table21037[[#This Row],[Close]]/E501)),"-",LN(Table21037[[#This Row],[Close]]/E501))</f>
        <v>2.6526987005530004E-3</v>
      </c>
    </row>
    <row r="503" spans="1:8" x14ac:dyDescent="0.3">
      <c r="A503" s="2">
        <v>43845</v>
      </c>
      <c r="B503" s="1">
        <v>12349.4</v>
      </c>
      <c r="C503" s="1">
        <v>12355.15</v>
      </c>
      <c r="D503" s="1">
        <v>12278.75</v>
      </c>
      <c r="E503" s="1">
        <v>12343.3</v>
      </c>
      <c r="F503" s="1">
        <v>684352965</v>
      </c>
      <c r="G503" s="1">
        <v>17882.509999999998</v>
      </c>
      <c r="H503" s="3">
        <f>IF(ISERR(LN(Table21037[[#This Row],[Close]]/E502)),"-",LN(Table21037[[#This Row],[Close]]/E502))</f>
        <v>-1.5381131197652743E-3</v>
      </c>
    </row>
    <row r="504" spans="1:8" x14ac:dyDescent="0.3">
      <c r="A504" s="2">
        <v>43846</v>
      </c>
      <c r="B504" s="1">
        <v>12347.1</v>
      </c>
      <c r="C504" s="1">
        <v>12389.05</v>
      </c>
      <c r="D504" s="1">
        <v>12315.8</v>
      </c>
      <c r="E504" s="1">
        <v>12355.5</v>
      </c>
      <c r="F504" s="1">
        <v>395670245</v>
      </c>
      <c r="G504" s="1">
        <v>16004.06</v>
      </c>
      <c r="H504" s="3">
        <f>IF(ISERR(LN(Table21037[[#This Row],[Close]]/E503)),"-",LN(Table21037[[#This Row],[Close]]/E503))</f>
        <v>9.8790232660840474E-4</v>
      </c>
    </row>
    <row r="505" spans="1:8" x14ac:dyDescent="0.3">
      <c r="A505" s="2">
        <v>43847</v>
      </c>
      <c r="B505" s="1">
        <v>12328.4</v>
      </c>
      <c r="C505" s="1">
        <v>12385.45</v>
      </c>
      <c r="D505" s="1">
        <v>12321.4</v>
      </c>
      <c r="E505" s="1">
        <v>12352.35</v>
      </c>
      <c r="F505" s="1">
        <v>502060615</v>
      </c>
      <c r="G505" s="1">
        <v>21397.63</v>
      </c>
      <c r="H505" s="3">
        <f>IF(ISERR(LN(Table21037[[#This Row],[Close]]/E504)),"-",LN(Table21037[[#This Row],[Close]]/E504))</f>
        <v>-2.5497969407015808E-4</v>
      </c>
    </row>
    <row r="506" spans="1:8" x14ac:dyDescent="0.3">
      <c r="A506" s="2">
        <v>43850</v>
      </c>
      <c r="B506" s="1">
        <v>12430.5</v>
      </c>
      <c r="C506" s="1">
        <v>12430.5</v>
      </c>
      <c r="D506" s="1">
        <v>12216.9</v>
      </c>
      <c r="E506" s="1">
        <v>12224.55</v>
      </c>
      <c r="F506" s="1">
        <v>491609317</v>
      </c>
      <c r="G506" s="1">
        <v>21415.43</v>
      </c>
      <c r="H506" s="3">
        <f>IF(ISERR(LN(Table21037[[#This Row],[Close]]/E505)),"-",LN(Table21037[[#This Row],[Close]]/E505))</f>
        <v>-1.0400103505719096E-2</v>
      </c>
    </row>
    <row r="507" spans="1:8" x14ac:dyDescent="0.3">
      <c r="A507" s="2">
        <v>43851</v>
      </c>
      <c r="B507" s="1">
        <v>12195.3</v>
      </c>
      <c r="C507" s="1">
        <v>12230.05</v>
      </c>
      <c r="D507" s="1">
        <v>12162.3</v>
      </c>
      <c r="E507" s="1">
        <v>12169.85</v>
      </c>
      <c r="F507" s="1">
        <v>443976442</v>
      </c>
      <c r="G507" s="1">
        <v>18682.650000000001</v>
      </c>
      <c r="H507" s="3">
        <f>IF(ISERR(LN(Table21037[[#This Row],[Close]]/E506)),"-",LN(Table21037[[#This Row],[Close]]/E506))</f>
        <v>-4.4846433343133131E-3</v>
      </c>
    </row>
    <row r="508" spans="1:8" x14ac:dyDescent="0.3">
      <c r="A508" s="2">
        <v>43852</v>
      </c>
      <c r="B508" s="1">
        <v>12218.35</v>
      </c>
      <c r="C508" s="1">
        <v>12225.05</v>
      </c>
      <c r="D508" s="1">
        <v>12087.9</v>
      </c>
      <c r="E508" s="1">
        <v>12106.9</v>
      </c>
      <c r="F508" s="1">
        <v>526294513</v>
      </c>
      <c r="G508" s="1">
        <v>19758.68</v>
      </c>
      <c r="H508" s="3">
        <f>IF(ISERR(LN(Table21037[[#This Row],[Close]]/E507)),"-",LN(Table21037[[#This Row],[Close]]/E507))</f>
        <v>-5.1860435261617648E-3</v>
      </c>
    </row>
    <row r="509" spans="1:8" x14ac:dyDescent="0.3">
      <c r="A509" s="2">
        <v>43853</v>
      </c>
      <c r="B509" s="1">
        <v>12123.75</v>
      </c>
      <c r="C509" s="1">
        <v>12189</v>
      </c>
      <c r="D509" s="1">
        <v>12094.1</v>
      </c>
      <c r="E509" s="1">
        <v>12180.35</v>
      </c>
      <c r="F509" s="1">
        <v>867653663</v>
      </c>
      <c r="G509" s="1">
        <v>23829.39</v>
      </c>
      <c r="H509" s="3">
        <f>IF(ISERR(LN(Table21037[[#This Row],[Close]]/E508)),"-",LN(Table21037[[#This Row],[Close]]/E508))</f>
        <v>6.0484594940626527E-3</v>
      </c>
    </row>
    <row r="510" spans="1:8" x14ac:dyDescent="0.3">
      <c r="A510" s="2">
        <v>43854</v>
      </c>
      <c r="B510" s="1">
        <v>12174.55</v>
      </c>
      <c r="C510" s="1">
        <v>12272.15</v>
      </c>
      <c r="D510" s="1">
        <v>12149.65</v>
      </c>
      <c r="E510" s="1">
        <v>12248.25</v>
      </c>
      <c r="F510" s="1">
        <v>593237908</v>
      </c>
      <c r="G510" s="1">
        <v>18032.27</v>
      </c>
      <c r="H510" s="3">
        <f>IF(ISERR(LN(Table21037[[#This Row],[Close]]/E509)),"-",LN(Table21037[[#This Row],[Close]]/E509))</f>
        <v>5.5590721417507587E-3</v>
      </c>
    </row>
    <row r="511" spans="1:8" x14ac:dyDescent="0.3">
      <c r="A511" s="2">
        <v>43857</v>
      </c>
      <c r="B511" s="1">
        <v>12197.1</v>
      </c>
      <c r="C511" s="1">
        <v>12216.6</v>
      </c>
      <c r="D511" s="1">
        <v>12107</v>
      </c>
      <c r="E511" s="1">
        <v>12119</v>
      </c>
      <c r="F511" s="1">
        <v>441158138</v>
      </c>
      <c r="G511" s="1">
        <v>17988.61</v>
      </c>
      <c r="H511" s="3">
        <f>IF(ISERR(LN(Table21037[[#This Row],[Close]]/E510)),"-",LN(Table21037[[#This Row],[Close]]/E510))</f>
        <v>-1.0608600656474901E-2</v>
      </c>
    </row>
    <row r="512" spans="1:8" x14ac:dyDescent="0.3">
      <c r="A512" s="2">
        <v>43858</v>
      </c>
      <c r="B512" s="1">
        <v>12148.1</v>
      </c>
      <c r="C512" s="1">
        <v>12163.55</v>
      </c>
      <c r="D512" s="1">
        <v>12024.5</v>
      </c>
      <c r="E512" s="1">
        <v>12055.8</v>
      </c>
      <c r="F512" s="1">
        <v>478484057</v>
      </c>
      <c r="G512" s="1">
        <v>20917.62</v>
      </c>
      <c r="H512" s="3">
        <f>IF(ISERR(LN(Table21037[[#This Row],[Close]]/E511)),"-",LN(Table21037[[#This Row],[Close]]/E511))</f>
        <v>-5.2285970499251228E-3</v>
      </c>
    </row>
    <row r="513" spans="1:8" x14ac:dyDescent="0.3">
      <c r="A513" s="2">
        <v>43859</v>
      </c>
      <c r="B513" s="1">
        <v>12114.9</v>
      </c>
      <c r="C513" s="1">
        <v>12169.6</v>
      </c>
      <c r="D513" s="1">
        <v>12103.8</v>
      </c>
      <c r="E513" s="1">
        <v>12129.5</v>
      </c>
      <c r="F513" s="1">
        <v>514362340</v>
      </c>
      <c r="G513" s="1">
        <v>20646.18</v>
      </c>
      <c r="H513" s="3">
        <f>IF(ISERR(LN(Table21037[[#This Row],[Close]]/E512)),"-",LN(Table21037[[#This Row],[Close]]/E512))</f>
        <v>6.0946300545449581E-3</v>
      </c>
    </row>
    <row r="514" spans="1:8" x14ac:dyDescent="0.3">
      <c r="A514" s="2">
        <v>43860</v>
      </c>
      <c r="B514" s="1">
        <v>12147.75</v>
      </c>
      <c r="C514" s="1">
        <v>12150.3</v>
      </c>
      <c r="D514" s="1">
        <v>12010.6</v>
      </c>
      <c r="E514" s="1">
        <v>12035.8</v>
      </c>
      <c r="F514" s="1">
        <v>538138743</v>
      </c>
      <c r="G514" s="1">
        <v>19372.669999999998</v>
      </c>
      <c r="H514" s="3">
        <f>IF(ISERR(LN(Table21037[[#This Row],[Close]]/E513)),"-",LN(Table21037[[#This Row],[Close]]/E513))</f>
        <v>-7.7549601774502333E-3</v>
      </c>
    </row>
    <row r="515" spans="1:8" x14ac:dyDescent="0.3">
      <c r="A515" s="2">
        <v>43861</v>
      </c>
      <c r="B515" s="1">
        <v>12100.4</v>
      </c>
      <c r="C515" s="1">
        <v>12103.55</v>
      </c>
      <c r="D515" s="1">
        <v>11945.85</v>
      </c>
      <c r="E515" s="1">
        <v>11962.1</v>
      </c>
      <c r="F515" s="1">
        <v>771278258</v>
      </c>
      <c r="G515" s="1">
        <v>26044.91</v>
      </c>
      <c r="H515" s="3">
        <f>IF(ISERR(LN(Table21037[[#This Row],[Close]]/E514)),"-",LN(Table21037[[#This Row],[Close]]/E514))</f>
        <v>-6.1422234200450227E-3</v>
      </c>
    </row>
    <row r="516" spans="1:8" x14ac:dyDescent="0.3">
      <c r="A516" s="2">
        <v>43862</v>
      </c>
      <c r="B516" s="1">
        <v>11939</v>
      </c>
      <c r="C516" s="1">
        <v>12017.35</v>
      </c>
      <c r="D516" s="1">
        <v>11633.3</v>
      </c>
      <c r="E516" s="1">
        <v>11661.85</v>
      </c>
      <c r="F516" s="1">
        <v>537634767</v>
      </c>
      <c r="G516" s="1">
        <v>20598.12</v>
      </c>
      <c r="H516" s="3">
        <f>IF(ISERR(LN(Table21037[[#This Row],[Close]]/E515)),"-",LN(Table21037[[#This Row],[Close]]/E515))</f>
        <v>-2.5420487964002748E-2</v>
      </c>
    </row>
    <row r="517" spans="1:8" x14ac:dyDescent="0.3">
      <c r="A517" s="2">
        <v>43864</v>
      </c>
      <c r="B517" s="1">
        <v>11627.45</v>
      </c>
      <c r="C517" s="1">
        <v>11749.85</v>
      </c>
      <c r="D517" s="1">
        <v>11614.5</v>
      </c>
      <c r="E517" s="1">
        <v>11707.9</v>
      </c>
      <c r="F517" s="1">
        <v>669815788</v>
      </c>
      <c r="G517" s="1">
        <v>25415.26</v>
      </c>
      <c r="H517" s="3">
        <f>IF(ISERR(LN(Table21037[[#This Row],[Close]]/E516)),"-",LN(Table21037[[#This Row],[Close]]/E516))</f>
        <v>3.940997195259483E-3</v>
      </c>
    </row>
    <row r="518" spans="1:8" x14ac:dyDescent="0.3">
      <c r="A518" s="2">
        <v>43865</v>
      </c>
      <c r="B518" s="1">
        <v>11786.25</v>
      </c>
      <c r="C518" s="1">
        <v>11986.15</v>
      </c>
      <c r="D518" s="1">
        <v>11783.4</v>
      </c>
      <c r="E518" s="1">
        <v>11979.65</v>
      </c>
      <c r="F518" s="1">
        <v>560430291</v>
      </c>
      <c r="G518" s="1">
        <v>22338.5</v>
      </c>
      <c r="H518" s="3">
        <f>IF(ISERR(LN(Table21037[[#This Row],[Close]]/E517)),"-",LN(Table21037[[#This Row],[Close]]/E517))</f>
        <v>2.2945549276863344E-2</v>
      </c>
    </row>
    <row r="519" spans="1:8" x14ac:dyDescent="0.3">
      <c r="A519" s="2">
        <v>43866</v>
      </c>
      <c r="B519" s="1">
        <v>12005.85</v>
      </c>
      <c r="C519" s="1">
        <v>12098.15</v>
      </c>
      <c r="D519" s="1">
        <v>11953.35</v>
      </c>
      <c r="E519" s="1">
        <v>12089.15</v>
      </c>
      <c r="F519" s="1">
        <v>758032580</v>
      </c>
      <c r="G519" s="1">
        <v>22998.05</v>
      </c>
      <c r="H519" s="3">
        <f>IF(ISERR(LN(Table21037[[#This Row],[Close]]/E518)),"-",LN(Table21037[[#This Row],[Close]]/E518))</f>
        <v>9.0989792154732661E-3</v>
      </c>
    </row>
    <row r="520" spans="1:8" x14ac:dyDescent="0.3">
      <c r="A520" s="2">
        <v>43867</v>
      </c>
      <c r="B520" s="1">
        <v>12120</v>
      </c>
      <c r="C520" s="1">
        <v>12160.6</v>
      </c>
      <c r="D520" s="1">
        <v>12084.65</v>
      </c>
      <c r="E520" s="1">
        <v>12137.95</v>
      </c>
      <c r="F520" s="1">
        <v>565116236</v>
      </c>
      <c r="G520" s="1">
        <v>21735.919999999998</v>
      </c>
      <c r="H520" s="3">
        <f>IF(ISERR(LN(Table21037[[#This Row],[Close]]/E519)),"-",LN(Table21037[[#This Row],[Close]]/E519))</f>
        <v>4.0285519933345231E-3</v>
      </c>
    </row>
    <row r="521" spans="1:8" x14ac:dyDescent="0.3">
      <c r="A521" s="2">
        <v>43868</v>
      </c>
      <c r="B521" s="1">
        <v>12151.15</v>
      </c>
      <c r="C521" s="1">
        <v>12154.7</v>
      </c>
      <c r="D521" s="1">
        <v>12073.95</v>
      </c>
      <c r="E521" s="1">
        <v>12098.35</v>
      </c>
      <c r="F521" s="1">
        <v>473475144</v>
      </c>
      <c r="G521" s="1">
        <v>16339.61</v>
      </c>
      <c r="H521" s="3">
        <f>IF(ISERR(LN(Table21037[[#This Row],[Close]]/E520)),"-",LN(Table21037[[#This Row],[Close]]/E520))</f>
        <v>-3.2678284424366099E-3</v>
      </c>
    </row>
    <row r="522" spans="1:8" x14ac:dyDescent="0.3">
      <c r="A522" s="2">
        <v>43871</v>
      </c>
      <c r="B522" s="1">
        <v>12102.35</v>
      </c>
      <c r="C522" s="1">
        <v>12103.55</v>
      </c>
      <c r="D522" s="1">
        <v>11990.75</v>
      </c>
      <c r="E522" s="1">
        <v>12031.5</v>
      </c>
      <c r="F522" s="1">
        <v>525674715</v>
      </c>
      <c r="G522" s="1">
        <v>17185.14</v>
      </c>
      <c r="H522" s="3">
        <f>IF(ISERR(LN(Table21037[[#This Row],[Close]]/E521)),"-",LN(Table21037[[#This Row],[Close]]/E521))</f>
        <v>-5.5408691750139499E-3</v>
      </c>
    </row>
    <row r="523" spans="1:8" x14ac:dyDescent="0.3">
      <c r="A523" s="2">
        <v>43872</v>
      </c>
      <c r="B523" s="1">
        <v>12108.4</v>
      </c>
      <c r="C523" s="1">
        <v>12172.3</v>
      </c>
      <c r="D523" s="1">
        <v>12099</v>
      </c>
      <c r="E523" s="1">
        <v>12107.9</v>
      </c>
      <c r="F523" s="1">
        <v>480491557</v>
      </c>
      <c r="G523" s="1">
        <v>16209.52</v>
      </c>
      <c r="H523" s="3">
        <f>IF(ISERR(LN(Table21037[[#This Row],[Close]]/E522)),"-",LN(Table21037[[#This Row],[Close]]/E522))</f>
        <v>6.3299216301020656E-3</v>
      </c>
    </row>
    <row r="524" spans="1:8" x14ac:dyDescent="0.3">
      <c r="A524" s="2">
        <v>43873</v>
      </c>
      <c r="B524" s="1">
        <v>12151</v>
      </c>
      <c r="C524" s="1">
        <v>12231.75</v>
      </c>
      <c r="D524" s="1">
        <v>12144.3</v>
      </c>
      <c r="E524" s="1">
        <v>12201.2</v>
      </c>
      <c r="F524" s="1">
        <v>412399174</v>
      </c>
      <c r="G524" s="1">
        <v>16598.330000000002</v>
      </c>
      <c r="H524" s="3">
        <f>IF(ISERR(LN(Table21037[[#This Row],[Close]]/E523)),"-",LN(Table21037[[#This Row],[Close]]/E523))</f>
        <v>7.6761754348025363E-3</v>
      </c>
    </row>
    <row r="525" spans="1:8" x14ac:dyDescent="0.3">
      <c r="A525" s="2">
        <v>43874</v>
      </c>
      <c r="B525" s="1">
        <v>12219.55</v>
      </c>
      <c r="C525" s="1">
        <v>12225.65</v>
      </c>
      <c r="D525" s="1">
        <v>12139.8</v>
      </c>
      <c r="E525" s="1">
        <v>12174.65</v>
      </c>
      <c r="F525" s="1">
        <v>501510138</v>
      </c>
      <c r="G525" s="1">
        <v>16315.27</v>
      </c>
      <c r="H525" s="3">
        <f>IF(ISERR(LN(Table21037[[#This Row],[Close]]/E524)),"-",LN(Table21037[[#This Row],[Close]]/E524))</f>
        <v>-2.1783864356833328E-3</v>
      </c>
    </row>
    <row r="526" spans="1:8" x14ac:dyDescent="0.3">
      <c r="A526" s="2">
        <v>43875</v>
      </c>
      <c r="B526" s="1">
        <v>12190.15</v>
      </c>
      <c r="C526" s="1">
        <v>12246.7</v>
      </c>
      <c r="D526" s="1">
        <v>12091.2</v>
      </c>
      <c r="E526" s="1">
        <v>12113.45</v>
      </c>
      <c r="F526" s="1">
        <v>623053270</v>
      </c>
      <c r="G526" s="1">
        <v>20759.509999999998</v>
      </c>
      <c r="H526" s="3">
        <f>IF(ISERR(LN(Table21037[[#This Row],[Close]]/E525)),"-",LN(Table21037[[#This Row],[Close]]/E525))</f>
        <v>-5.0395156083187786E-3</v>
      </c>
    </row>
    <row r="527" spans="1:8" x14ac:dyDescent="0.3">
      <c r="A527" s="2">
        <v>43878</v>
      </c>
      <c r="B527" s="1">
        <v>12131.8</v>
      </c>
      <c r="C527" s="1">
        <v>12159.6</v>
      </c>
      <c r="D527" s="1">
        <v>12037</v>
      </c>
      <c r="E527" s="1">
        <v>12045.8</v>
      </c>
      <c r="F527" s="1">
        <v>455412408</v>
      </c>
      <c r="G527" s="1">
        <v>15439.55</v>
      </c>
      <c r="H527" s="3">
        <f>IF(ISERR(LN(Table21037[[#This Row],[Close]]/E526)),"-",LN(Table21037[[#This Row],[Close]]/E526))</f>
        <v>-5.6003540519067732E-3</v>
      </c>
    </row>
    <row r="528" spans="1:8" x14ac:dyDescent="0.3">
      <c r="A528" s="2">
        <v>43879</v>
      </c>
      <c r="B528" s="1">
        <v>12028.25</v>
      </c>
      <c r="C528" s="1">
        <v>12030.75</v>
      </c>
      <c r="D528" s="1">
        <v>11908.05</v>
      </c>
      <c r="E528" s="1">
        <v>11992.5</v>
      </c>
      <c r="F528" s="1">
        <v>677307424</v>
      </c>
      <c r="G528" s="1">
        <v>18853</v>
      </c>
      <c r="H528" s="3">
        <f>IF(ISERR(LN(Table21037[[#This Row],[Close]]/E527)),"-",LN(Table21037[[#This Row],[Close]]/E527))</f>
        <v>-4.4345970678656412E-3</v>
      </c>
    </row>
    <row r="529" spans="1:8" x14ac:dyDescent="0.3">
      <c r="A529" s="2">
        <v>43880</v>
      </c>
      <c r="B529" s="1">
        <v>12090.6</v>
      </c>
      <c r="C529" s="1">
        <v>12134.7</v>
      </c>
      <c r="D529" s="1">
        <v>12042.1</v>
      </c>
      <c r="E529" s="1">
        <v>12125.9</v>
      </c>
      <c r="F529" s="1">
        <v>514030605</v>
      </c>
      <c r="G529" s="1">
        <v>17610.89</v>
      </c>
      <c r="H529" s="3">
        <f>IF(ISERR(LN(Table21037[[#This Row],[Close]]/E528)),"-",LN(Table21037[[#This Row],[Close]]/E528))</f>
        <v>1.1062206478915673E-2</v>
      </c>
    </row>
    <row r="530" spans="1:8" x14ac:dyDescent="0.3">
      <c r="A530" s="2">
        <v>43881</v>
      </c>
      <c r="B530" s="1">
        <v>12119</v>
      </c>
      <c r="C530" s="1">
        <v>12152</v>
      </c>
      <c r="D530" s="1">
        <v>12071.45</v>
      </c>
      <c r="E530" s="1">
        <v>12080.85</v>
      </c>
      <c r="F530" s="1">
        <v>502875583</v>
      </c>
      <c r="G530" s="1">
        <v>18831.509999999998</v>
      </c>
      <c r="H530" s="3">
        <f>IF(ISERR(LN(Table21037[[#This Row],[Close]]/E529)),"-",LN(Table21037[[#This Row],[Close]]/E529))</f>
        <v>-3.7221066033650981E-3</v>
      </c>
    </row>
    <row r="531" spans="1:8" x14ac:dyDescent="0.3">
      <c r="A531" s="2">
        <v>43885</v>
      </c>
      <c r="B531" s="1">
        <v>12012.55</v>
      </c>
      <c r="C531" s="1">
        <v>12012.55</v>
      </c>
      <c r="D531" s="1">
        <v>11813.4</v>
      </c>
      <c r="E531" s="1">
        <v>11829.4</v>
      </c>
      <c r="F531" s="1">
        <v>491224913</v>
      </c>
      <c r="G531" s="1">
        <v>19421.04</v>
      </c>
      <c r="H531" s="3">
        <f>IF(ISERR(LN(Table21037[[#This Row],[Close]]/E530)),"-",LN(Table21037[[#This Row],[Close]]/E530))</f>
        <v>-2.103359607782139E-2</v>
      </c>
    </row>
    <row r="532" spans="1:8" x14ac:dyDescent="0.3">
      <c r="A532" s="2">
        <v>43886</v>
      </c>
      <c r="B532" s="1">
        <v>11877.5</v>
      </c>
      <c r="C532" s="1">
        <v>11883.05</v>
      </c>
      <c r="D532" s="1">
        <v>11779.9</v>
      </c>
      <c r="E532" s="1">
        <v>11797.9</v>
      </c>
      <c r="F532" s="1">
        <v>461349973</v>
      </c>
      <c r="G532" s="1">
        <v>18510.82</v>
      </c>
      <c r="H532" s="3">
        <f>IF(ISERR(LN(Table21037[[#This Row],[Close]]/E531)),"-",LN(Table21037[[#This Row],[Close]]/E531))</f>
        <v>-2.6664086597328229E-3</v>
      </c>
    </row>
    <row r="533" spans="1:8" x14ac:dyDescent="0.3">
      <c r="A533" s="2">
        <v>43887</v>
      </c>
      <c r="B533" s="1">
        <v>11738.55</v>
      </c>
      <c r="C533" s="1">
        <v>11783.25</v>
      </c>
      <c r="D533" s="1">
        <v>11639.6</v>
      </c>
      <c r="E533" s="1">
        <v>11678.5</v>
      </c>
      <c r="F533" s="1">
        <v>567990976</v>
      </c>
      <c r="G533" s="1">
        <v>21887.07</v>
      </c>
      <c r="H533" s="3">
        <f>IF(ISERR(LN(Table21037[[#This Row],[Close]]/E532)),"-",LN(Table21037[[#This Row],[Close]]/E532))</f>
        <v>-1.0172005036684025E-2</v>
      </c>
    </row>
    <row r="534" spans="1:8" x14ac:dyDescent="0.3">
      <c r="A534" s="2">
        <v>43888</v>
      </c>
      <c r="B534" s="1">
        <v>11661.25</v>
      </c>
      <c r="C534" s="1">
        <v>11663.85</v>
      </c>
      <c r="D534" s="1">
        <v>11536.7</v>
      </c>
      <c r="E534" s="1">
        <v>11633.3</v>
      </c>
      <c r="F534" s="1">
        <v>609266324</v>
      </c>
      <c r="G534" s="1">
        <v>21623.47</v>
      </c>
      <c r="H534" s="3">
        <f>IF(ISERR(LN(Table21037[[#This Row],[Close]]/E533)),"-",LN(Table21037[[#This Row],[Close]]/E533))</f>
        <v>-3.877869288740577E-3</v>
      </c>
    </row>
    <row r="535" spans="1:8" x14ac:dyDescent="0.3">
      <c r="A535" s="2">
        <v>43889</v>
      </c>
      <c r="B535" s="1">
        <v>11382</v>
      </c>
      <c r="C535" s="1">
        <v>11384.8</v>
      </c>
      <c r="D535" s="1">
        <v>11175.05</v>
      </c>
      <c r="E535" s="1">
        <v>11201.75</v>
      </c>
      <c r="F535" s="1">
        <v>810523106</v>
      </c>
      <c r="G535" s="1">
        <v>32297.15</v>
      </c>
      <c r="H535" s="3">
        <f>IF(ISERR(LN(Table21037[[#This Row],[Close]]/E534)),"-",LN(Table21037[[#This Row],[Close]]/E534))</f>
        <v>-3.7801659111364752E-2</v>
      </c>
    </row>
    <row r="536" spans="1:8" x14ac:dyDescent="0.3">
      <c r="A536" s="2">
        <v>43892</v>
      </c>
      <c r="B536" s="1">
        <v>11387.35</v>
      </c>
      <c r="C536" s="1">
        <v>11433</v>
      </c>
      <c r="D536" s="1">
        <v>11036.25</v>
      </c>
      <c r="E536" s="1">
        <v>11132.75</v>
      </c>
      <c r="F536" s="1">
        <v>681148567</v>
      </c>
      <c r="G536" s="1">
        <v>24204.55</v>
      </c>
      <c r="H536" s="3">
        <f>IF(ISERR(LN(Table21037[[#This Row],[Close]]/E535)),"-",LN(Table21037[[#This Row],[Close]]/E535))</f>
        <v>-6.1788013630017435E-3</v>
      </c>
    </row>
    <row r="537" spans="1:8" x14ac:dyDescent="0.3">
      <c r="A537" s="2">
        <v>43893</v>
      </c>
      <c r="B537" s="1">
        <v>11217.55</v>
      </c>
      <c r="C537" s="1">
        <v>11342.25</v>
      </c>
      <c r="D537" s="1">
        <v>11152.55</v>
      </c>
      <c r="E537" s="1">
        <v>11303.3</v>
      </c>
      <c r="F537" s="1">
        <v>696919348</v>
      </c>
      <c r="G537" s="1">
        <v>23281.200000000001</v>
      </c>
      <c r="H537" s="3">
        <f>IF(ISERR(LN(Table21037[[#This Row],[Close]]/E536)),"-",LN(Table21037[[#This Row],[Close]]/E536))</f>
        <v>1.5203503750200955E-2</v>
      </c>
    </row>
    <row r="538" spans="1:8" x14ac:dyDescent="0.3">
      <c r="A538" s="2">
        <v>43894</v>
      </c>
      <c r="B538" s="1">
        <v>11351.35</v>
      </c>
      <c r="C538" s="1">
        <v>11356.6</v>
      </c>
      <c r="D538" s="1">
        <v>11082.15</v>
      </c>
      <c r="E538" s="1">
        <v>11251</v>
      </c>
      <c r="F538" s="1">
        <v>798021596</v>
      </c>
      <c r="G538" s="1">
        <v>26928.46</v>
      </c>
      <c r="H538" s="3">
        <f>IF(ISERR(LN(Table21037[[#This Row],[Close]]/E537)),"-",LN(Table21037[[#This Row],[Close]]/E537))</f>
        <v>-4.6377048935533358E-3</v>
      </c>
    </row>
    <row r="539" spans="1:8" x14ac:dyDescent="0.3">
      <c r="A539" s="2">
        <v>43895</v>
      </c>
      <c r="B539" s="1">
        <v>11306.05</v>
      </c>
      <c r="C539" s="1">
        <v>11389.5</v>
      </c>
      <c r="D539" s="1">
        <v>11244.6</v>
      </c>
      <c r="E539" s="1">
        <v>11269</v>
      </c>
      <c r="F539" s="1">
        <v>1353209029</v>
      </c>
      <c r="G539" s="1">
        <v>26980.65</v>
      </c>
      <c r="H539" s="3">
        <f>IF(ISERR(LN(Table21037[[#This Row],[Close]]/E538)),"-",LN(Table21037[[#This Row],[Close]]/E538))</f>
        <v>1.5985793812774052E-3</v>
      </c>
    </row>
    <row r="540" spans="1:8" x14ac:dyDescent="0.3">
      <c r="A540" s="2">
        <v>43896</v>
      </c>
      <c r="B540" s="1">
        <v>10942.65</v>
      </c>
      <c r="C540" s="1">
        <v>11035.1</v>
      </c>
      <c r="D540" s="1">
        <v>10827.4</v>
      </c>
      <c r="E540" s="1">
        <v>10989.45</v>
      </c>
      <c r="F540" s="1">
        <v>1811564187</v>
      </c>
      <c r="G540" s="1">
        <v>26455.29</v>
      </c>
      <c r="H540" s="3">
        <f>IF(ISERR(LN(Table21037[[#This Row],[Close]]/E539)),"-",LN(Table21037[[#This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IF(ISERR(LN(Table21037[[#This Row],[Close]]/E540)),"-",LN(Table21037[[#This Row],[Close]]/E540))</f>
        <v>-5.0194996901346441E-2</v>
      </c>
    </row>
    <row r="542" spans="1:8" x14ac:dyDescent="0.3">
      <c r="A542" s="2">
        <v>43901</v>
      </c>
      <c r="B542" s="1">
        <v>10334.299999999999</v>
      </c>
      <c r="C542" s="1">
        <v>10545.1</v>
      </c>
      <c r="D542" s="1">
        <v>10334</v>
      </c>
      <c r="E542" s="1">
        <v>10458.4</v>
      </c>
      <c r="F542" s="1">
        <v>1219079693</v>
      </c>
      <c r="G542" s="1">
        <v>32548.47</v>
      </c>
      <c r="H542" s="3">
        <f>IF(ISERR(LN(Table21037[[#This Row],[Close]]/E541)),"-",LN(Table21037[[#This Row],[Close]]/E541))</f>
        <v>6.6475849955268567E-4</v>
      </c>
    </row>
    <row r="543" spans="1:8" x14ac:dyDescent="0.3">
      <c r="A543" s="2">
        <v>43902</v>
      </c>
      <c r="B543" s="1">
        <v>10039.950000000001</v>
      </c>
      <c r="C543" s="1">
        <v>10040.75</v>
      </c>
      <c r="D543" s="1">
        <v>9508</v>
      </c>
      <c r="E543" s="1">
        <v>9590.15</v>
      </c>
      <c r="F543" s="1">
        <v>1344263317</v>
      </c>
      <c r="G543" s="1">
        <v>39283.97</v>
      </c>
      <c r="H543" s="3">
        <f>IF(ISERR(LN(Table21037[[#This Row],[Close]]/E542)),"-",LN(Table21037[[#This Row],[Close]]/E542))</f>
        <v>-8.6668953199476567E-2</v>
      </c>
    </row>
    <row r="544" spans="1:8" x14ac:dyDescent="0.3">
      <c r="A544" s="2">
        <v>43903</v>
      </c>
      <c r="B544" s="1">
        <v>9107.6</v>
      </c>
      <c r="C544" s="1">
        <v>10159.4</v>
      </c>
      <c r="D544" s="1">
        <v>8555.15</v>
      </c>
      <c r="E544" s="1">
        <v>9955.2000000000007</v>
      </c>
      <c r="F544" s="1">
        <v>1389061775</v>
      </c>
      <c r="G544" s="1">
        <v>44167.89</v>
      </c>
      <c r="H544" s="3">
        <f>IF(ISERR(LN(Table21037[[#This Row],[Close]]/E543)),"-",LN(Table21037[[#This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IF(ISERR(LN(Table21037[[#This Row],[Close]]/E544)),"-",LN(Table21037[[#This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IF(ISERR(LN(Table21037[[#This Row],[Close]]/E545)),"-",LN(Table21037[[#This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IF(ISERR(LN(Table21037[[#This Row],[Close]]/E546)),"-",LN(Table21037[[#This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IF(ISERR(LN(Table21037[[#This Row],[Close]]/E547)),"-",LN(Table21037[[#This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IF(ISERR(LN(Table21037[[#This Row],[Close]]/E548)),"-",LN(Table21037[[#This Row],[Close]]/E548))</f>
        <v>5.6691389247104269E-2</v>
      </c>
    </row>
    <row r="550" spans="1:8" x14ac:dyDescent="0.3">
      <c r="A550" s="2">
        <v>43913</v>
      </c>
      <c r="B550" s="1">
        <v>7945.7</v>
      </c>
      <c r="C550" s="1">
        <v>8159.25</v>
      </c>
      <c r="D550" s="1">
        <v>7583.6</v>
      </c>
      <c r="E550" s="1">
        <v>7610.25</v>
      </c>
      <c r="F550" s="1">
        <v>654151814</v>
      </c>
      <c r="G550" s="1">
        <v>23891.9</v>
      </c>
      <c r="H550" s="3">
        <f>IF(ISERR(LN(Table21037[[#This Row],[Close]]/E549)),"-",LN(Table21037[[#This Row],[Close]]/E549))</f>
        <v>-0.13903754227747062</v>
      </c>
    </row>
    <row r="551" spans="1:8" x14ac:dyDescent="0.3">
      <c r="A551" s="2">
        <v>43914</v>
      </c>
      <c r="B551" s="1">
        <v>7848.3</v>
      </c>
      <c r="C551" s="1">
        <v>8036.95</v>
      </c>
      <c r="D551" s="1">
        <v>7511.1</v>
      </c>
      <c r="E551" s="1">
        <v>7801.05</v>
      </c>
      <c r="F551" s="1">
        <v>739354439</v>
      </c>
      <c r="G551" s="1">
        <v>28282.09</v>
      </c>
      <c r="H551" s="3">
        <f>IF(ISERR(LN(Table21037[[#This Row],[Close]]/E550)),"-",LN(Table21037[[#This Row],[Close]]/E550))</f>
        <v>2.4762317175158709E-2</v>
      </c>
    </row>
    <row r="552" spans="1:8" x14ac:dyDescent="0.3">
      <c r="A552" s="2">
        <v>43915</v>
      </c>
      <c r="B552" s="1">
        <v>7735.15</v>
      </c>
      <c r="C552" s="1">
        <v>8376.75</v>
      </c>
      <c r="D552" s="1">
        <v>7714.75</v>
      </c>
      <c r="E552" s="1">
        <v>8317.85</v>
      </c>
      <c r="F552" s="1">
        <v>738114713</v>
      </c>
      <c r="G552" s="1">
        <v>28482.01</v>
      </c>
      <c r="H552" s="3">
        <f>IF(ISERR(LN(Table21037[[#This Row],[Close]]/E551)),"-",LN(Table21037[[#This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IF(ISERR(LN(Table21037[[#This Row],[Close]]/E552)),"-",LN(Table21037[[#This Row],[Close]]/E552))</f>
        <v>3.8166584832086708E-2</v>
      </c>
    </row>
    <row r="554" spans="1:8" x14ac:dyDescent="0.3">
      <c r="A554" s="2">
        <v>43917</v>
      </c>
      <c r="B554" s="1">
        <v>8949.1</v>
      </c>
      <c r="C554" s="1">
        <v>9038.9</v>
      </c>
      <c r="D554" s="1">
        <v>8522.9</v>
      </c>
      <c r="E554" s="1">
        <v>8660.25</v>
      </c>
      <c r="F554" s="1">
        <v>801923401</v>
      </c>
      <c r="G554" s="1">
        <v>31336.86</v>
      </c>
      <c r="H554" s="3">
        <f>IF(ISERR(LN(Table21037[[#This Row],[Close]]/E553)),"-",LN(Table21037[[#This Row],[Close]]/E553))</f>
        <v>2.173197708783864E-3</v>
      </c>
    </row>
    <row r="555" spans="1:8" x14ac:dyDescent="0.3">
      <c r="A555" s="2">
        <v>43920</v>
      </c>
      <c r="B555" s="1">
        <v>8385.9500000000007</v>
      </c>
      <c r="C555" s="1">
        <v>8576</v>
      </c>
      <c r="D555" s="1">
        <v>8244</v>
      </c>
      <c r="E555" s="1">
        <v>8281.1</v>
      </c>
      <c r="F555" s="1">
        <v>593953051</v>
      </c>
      <c r="G555" s="1">
        <v>24724.44</v>
      </c>
      <c r="H555" s="3">
        <f>IF(ISERR(LN(Table21037[[#This Row],[Close]]/E554)),"-",LN(Table21037[[#This Row],[Close]]/E554))</f>
        <v>-4.4767780703035449E-2</v>
      </c>
    </row>
    <row r="556" spans="1:8" x14ac:dyDescent="0.3">
      <c r="A556" s="2">
        <v>43921</v>
      </c>
      <c r="B556" s="1">
        <v>8529.35</v>
      </c>
      <c r="C556" s="1">
        <v>8678.2999999999993</v>
      </c>
      <c r="D556" s="1">
        <v>8358</v>
      </c>
      <c r="E556" s="1">
        <v>8597.75</v>
      </c>
      <c r="F556" s="1">
        <v>713390935</v>
      </c>
      <c r="G556" s="1">
        <v>27401.3</v>
      </c>
      <c r="H556" s="3">
        <f>IF(ISERR(LN(Table21037[[#This Row],[Close]]/E555)),"-",LN(Table21037[[#This Row],[Close]]/E555))</f>
        <v>3.7524731307031482E-2</v>
      </c>
    </row>
    <row r="557" spans="1:8" x14ac:dyDescent="0.3">
      <c r="A557" s="2">
        <v>43922</v>
      </c>
      <c r="B557" s="1">
        <v>8584.1</v>
      </c>
      <c r="C557" s="1">
        <v>8588.1</v>
      </c>
      <c r="D557" s="1">
        <v>8198.35</v>
      </c>
      <c r="E557" s="1">
        <v>8253.7999999999993</v>
      </c>
      <c r="F557" s="1">
        <v>507509685</v>
      </c>
      <c r="G557" s="1">
        <v>21307.3</v>
      </c>
      <c r="H557" s="3">
        <f>IF(ISERR(LN(Table21037[[#This Row],[Close]]/E556)),"-",LN(Table21037[[#This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IF(ISERR(LN(Table21037[[#This Row],[Close]]/E557)),"-",LN(Table21037[[#This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IF(ISERR(LN(Table21037[[#This Row],[Close]]/E558)),"-",LN(Table21037[[#This Row],[Close]]/E558))</f>
        <v>8.4002905787553775E-2</v>
      </c>
    </row>
    <row r="560" spans="1:8" x14ac:dyDescent="0.3">
      <c r="A560" s="2">
        <v>43929</v>
      </c>
      <c r="B560" s="1">
        <v>8688.9</v>
      </c>
      <c r="C560" s="1">
        <v>9131.7000000000007</v>
      </c>
      <c r="D560" s="1">
        <v>8653.9</v>
      </c>
      <c r="E560" s="1">
        <v>8748.75</v>
      </c>
      <c r="F560" s="1">
        <v>897562690</v>
      </c>
      <c r="G560" s="1">
        <v>37641.68</v>
      </c>
      <c r="H560" s="3">
        <f>IF(ISERR(LN(Table21037[[#This Row],[Close]]/E559)),"-",LN(Table21037[[#This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IF(ISERR(LN(Table21037[[#This Row],[Close]]/E560)),"-",LN(Table21037[[#This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IF(ISERR(LN(Table21037[[#This Row],[Close]]/E561)),"-",LN(Table21037[[#This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IF(ISERR(LN(Table21037[[#This Row],[Close]]/E562)),"-",LN(Table21037[[#This Row],[Close]]/E562))</f>
        <v>-7.6510698780880753E-3</v>
      </c>
    </row>
    <row r="564" spans="1:8" x14ac:dyDescent="0.3">
      <c r="A564" s="2">
        <v>43937</v>
      </c>
      <c r="B564" s="1">
        <v>8851.25</v>
      </c>
      <c r="C564" s="1">
        <v>9053.75</v>
      </c>
      <c r="D564" s="1">
        <v>8821.9</v>
      </c>
      <c r="E564" s="1">
        <v>8992.7999999999993</v>
      </c>
      <c r="F564" s="1">
        <v>720116479</v>
      </c>
      <c r="G564" s="1">
        <v>31318.29</v>
      </c>
      <c r="H564" s="3">
        <f>IF(ISERR(LN(Table21037[[#This Row],[Close]]/E563)),"-",LN(Table21037[[#This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IF(ISERR(LN(Table21037[[#This Row],[Close]]/E564)),"-",LN(Table21037[[#This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IF(ISERR(LN(Table21037[[#This Row],[Close]]/E565)),"-",LN(Table21037[[#This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IF(ISERR(LN(Table21037[[#This Row],[Close]]/E566)),"-",LN(Table21037[[#This Row],[Close]]/E566))</f>
        <v>-3.0742473508770931E-2</v>
      </c>
    </row>
    <row r="568" spans="1:8" x14ac:dyDescent="0.3">
      <c r="A568" s="2">
        <v>43943</v>
      </c>
      <c r="B568" s="1">
        <v>9026.75</v>
      </c>
      <c r="C568" s="1">
        <v>9209.75</v>
      </c>
      <c r="D568" s="1">
        <v>8946.25</v>
      </c>
      <c r="E568" s="1">
        <v>9187.2999999999993</v>
      </c>
      <c r="F568" s="1">
        <v>734383388</v>
      </c>
      <c r="G568" s="1">
        <v>33981.82</v>
      </c>
      <c r="H568" s="3">
        <f>IF(ISERR(LN(Table21037[[#This Row],[Close]]/E567)),"-",LN(Table21037[[#This Row],[Close]]/E567))</f>
        <v>2.2660756382103509E-2</v>
      </c>
    </row>
    <row r="569" spans="1:8" x14ac:dyDescent="0.3">
      <c r="A569" s="2">
        <v>43944</v>
      </c>
      <c r="B569" s="1">
        <v>9232.35</v>
      </c>
      <c r="C569" s="1">
        <v>9343.6</v>
      </c>
      <c r="D569" s="1">
        <v>9170.15</v>
      </c>
      <c r="E569" s="1">
        <v>9313.9</v>
      </c>
      <c r="F569" s="1">
        <v>666650462</v>
      </c>
      <c r="G569" s="1">
        <v>30270.55</v>
      </c>
      <c r="H569" s="3">
        <f>IF(ISERR(LN(Table21037[[#This Row],[Close]]/E568)),"-",LN(Table21037[[#This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IF(ISERR(LN(Table21037[[#This Row],[Close]]/E569)),"-",LN(Table21037[[#This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IF(ISERR(LN(Table21037[[#This Row],[Close]]/E570)),"-",LN(Table21037[[#This Row],[Close]]/E570))</f>
        <v>1.3874722895871999E-2</v>
      </c>
    </row>
    <row r="572" spans="1:8" x14ac:dyDescent="0.3">
      <c r="A572" s="2">
        <v>43949</v>
      </c>
      <c r="B572" s="1">
        <v>9389.7999999999993</v>
      </c>
      <c r="C572" s="1">
        <v>9404.4</v>
      </c>
      <c r="D572" s="1">
        <v>9260</v>
      </c>
      <c r="E572" s="1">
        <v>9380.9</v>
      </c>
      <c r="F572" s="1">
        <v>614548983</v>
      </c>
      <c r="G572" s="1">
        <v>30091.41</v>
      </c>
      <c r="H572" s="3">
        <f>IF(ISERR(LN(Table21037[[#This Row],[Close]]/E571)),"-",LN(Table21037[[#This Row],[Close]]/E571))</f>
        <v>1.0566346325391251E-2</v>
      </c>
    </row>
    <row r="573" spans="1:8" x14ac:dyDescent="0.3">
      <c r="A573" s="2">
        <v>43950</v>
      </c>
      <c r="B573" s="1">
        <v>9408.6</v>
      </c>
      <c r="C573" s="1">
        <v>9599.85</v>
      </c>
      <c r="D573" s="1">
        <v>9392.35</v>
      </c>
      <c r="E573" s="1">
        <v>9553.35</v>
      </c>
      <c r="F573" s="1">
        <v>653026950</v>
      </c>
      <c r="G573" s="1">
        <v>31673.23</v>
      </c>
      <c r="H573" s="3">
        <f>IF(ISERR(LN(Table21037[[#This Row],[Close]]/E572)),"-",LN(Table21037[[#This Row],[Close]]/E572))</f>
        <v>1.821617107952879E-2</v>
      </c>
    </row>
    <row r="574" spans="1:8" x14ac:dyDescent="0.3">
      <c r="A574" s="2">
        <v>43951</v>
      </c>
      <c r="B574" s="1">
        <v>9753.5</v>
      </c>
      <c r="C574" s="1">
        <v>9889.0499999999993</v>
      </c>
      <c r="D574" s="1">
        <v>9731.5</v>
      </c>
      <c r="E574" s="1">
        <v>9859.9</v>
      </c>
      <c r="F574" s="1">
        <v>931173802</v>
      </c>
      <c r="G574" s="1">
        <v>39332.46</v>
      </c>
      <c r="H574" s="3">
        <f>IF(ISERR(LN(Table21037[[#This Row],[Close]]/E573)),"-",LN(Table21037[[#This Row],[Close]]/E573))</f>
        <v>3.158414825312425E-2</v>
      </c>
    </row>
    <row r="575" spans="1:8" x14ac:dyDescent="0.3">
      <c r="A575" s="2">
        <v>43955</v>
      </c>
      <c r="B575" s="1">
        <v>9533.5</v>
      </c>
      <c r="C575" s="1">
        <v>9533.5</v>
      </c>
      <c r="D575" s="1">
        <v>9266.9500000000007</v>
      </c>
      <c r="E575" s="1">
        <v>9293.5</v>
      </c>
      <c r="F575" s="1">
        <v>687487134</v>
      </c>
      <c r="G575" s="1">
        <v>29785.95</v>
      </c>
      <c r="H575" s="3">
        <f>IF(ISERR(LN(Table21037[[#This Row],[Close]]/E574)),"-",LN(Table21037[[#This Row],[Close]]/E574))</f>
        <v>-5.9160795509013528E-2</v>
      </c>
    </row>
    <row r="576" spans="1:8" x14ac:dyDescent="0.3">
      <c r="A576" s="2">
        <v>43956</v>
      </c>
      <c r="B576" s="1">
        <v>9429.4</v>
      </c>
      <c r="C576" s="1">
        <v>9450.9</v>
      </c>
      <c r="D576" s="1">
        <v>9190.75</v>
      </c>
      <c r="E576" s="1">
        <v>9205.6</v>
      </c>
      <c r="F576" s="1">
        <v>725196178</v>
      </c>
      <c r="G576" s="1">
        <v>29700.2</v>
      </c>
      <c r="H576" s="3">
        <f>IF(ISERR(LN(Table21037[[#This Row],[Close]]/E575)),"-",LN(Table21037[[#This Row],[Close]]/E575))</f>
        <v>-9.5032365391587315E-3</v>
      </c>
    </row>
    <row r="577" spans="1:8" x14ac:dyDescent="0.3">
      <c r="A577" s="2">
        <v>43957</v>
      </c>
      <c r="B577" s="1">
        <v>9226.7999999999993</v>
      </c>
      <c r="C577" s="1">
        <v>9346.9</v>
      </c>
      <c r="D577" s="1">
        <v>9116.5</v>
      </c>
      <c r="E577" s="1">
        <v>9270.9</v>
      </c>
      <c r="F577" s="1">
        <v>722185448</v>
      </c>
      <c r="G577" s="1">
        <v>30798.1</v>
      </c>
      <c r="H577" s="3">
        <f>IF(ISERR(LN(Table21037[[#This Row],[Close]]/E576)),"-",LN(Table21037[[#This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IF(ISERR(LN(Table21037[[#This Row],[Close]]/E577)),"-",LN(Table21037[[#This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IF(ISERR(LN(Table21037[[#This Row],[Close]]/E578)),"-",LN(Table21037[[#This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IF(ISERR(LN(Table21037[[#This Row],[Close]]/E579)),"-",LN(Table21037[[#This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IF(ISERR(LN(Table21037[[#This Row],[Close]]/E580)),"-",LN(Table21037[[#This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IF(ISERR(LN(Table21037[[#This Row],[Close]]/E581)),"-",LN(Table21037[[#This Row],[Close]]/E581))</f>
        <v>2.0129742512240333E-2</v>
      </c>
    </row>
    <row r="583" spans="1:8" x14ac:dyDescent="0.3">
      <c r="A583" s="2">
        <v>43965</v>
      </c>
      <c r="B583" s="1">
        <v>9213.9500000000007</v>
      </c>
      <c r="C583" s="1">
        <v>9281.1</v>
      </c>
      <c r="D583" s="1">
        <v>9119.75</v>
      </c>
      <c r="E583" s="1">
        <v>9142.75</v>
      </c>
      <c r="F583" s="1">
        <v>602555564</v>
      </c>
      <c r="G583" s="1">
        <v>29541.59</v>
      </c>
      <c r="H583" s="3">
        <f>IF(ISERR(LN(Table21037[[#This Row],[Close]]/E582)),"-",LN(Table21037[[#This Row],[Close]]/E582))</f>
        <v>-2.5996940751458281E-2</v>
      </c>
    </row>
    <row r="584" spans="1:8" x14ac:dyDescent="0.3">
      <c r="A584" s="2">
        <v>43966</v>
      </c>
      <c r="B584" s="1">
        <v>9182.4</v>
      </c>
      <c r="C584" s="1">
        <v>9182.4</v>
      </c>
      <c r="D584" s="1">
        <v>9050</v>
      </c>
      <c r="E584" s="1">
        <v>9136.85</v>
      </c>
      <c r="F584" s="1">
        <v>575857112</v>
      </c>
      <c r="G584" s="1">
        <v>25847.33</v>
      </c>
      <c r="H584" s="3">
        <f>IF(ISERR(LN(Table21037[[#This Row],[Close]]/E583)),"-",LN(Table21037[[#This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IF(ISERR(LN(Table21037[[#This Row],[Close]]/E584)),"-",LN(Table21037[[#This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IF(ISERR(LN(Table21037[[#This Row],[Close]]/E585)),"-",LN(Table21037[[#This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IF(ISERR(LN(Table21037[[#This Row],[Close]]/E586)),"-",LN(Table21037[[#This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IF(ISERR(LN(Table21037[[#This Row],[Close]]/E587)),"-",LN(Table21037[[#This Row],[Close]]/E587))</f>
        <v>4.3691740573838051E-3</v>
      </c>
    </row>
    <row r="589" spans="1:8" x14ac:dyDescent="0.3">
      <c r="A589" s="2">
        <v>43973</v>
      </c>
      <c r="B589" s="1">
        <v>9067.9</v>
      </c>
      <c r="C589" s="1">
        <v>9149.6</v>
      </c>
      <c r="D589" s="1">
        <v>8968.5499999999993</v>
      </c>
      <c r="E589" s="1">
        <v>9039.25</v>
      </c>
      <c r="F589" s="1">
        <v>675759336</v>
      </c>
      <c r="G589" s="1">
        <v>31625.47</v>
      </c>
      <c r="H589" s="3">
        <f>IF(ISERR(LN(Table21037[[#This Row],[Close]]/E588)),"-",LN(Table21037[[#This Row],[Close]]/E588))</f>
        <v>-7.3847846008156101E-3</v>
      </c>
    </row>
    <row r="590" spans="1:8" x14ac:dyDescent="0.3">
      <c r="A590" s="2">
        <v>43977</v>
      </c>
      <c r="B590" s="1">
        <v>9099.75</v>
      </c>
      <c r="C590" s="1">
        <v>9161.65</v>
      </c>
      <c r="D590" s="1">
        <v>8996.65</v>
      </c>
      <c r="E590" s="1">
        <v>9029.0499999999993</v>
      </c>
      <c r="F590" s="1">
        <v>654959960</v>
      </c>
      <c r="G590" s="1">
        <v>30871.59</v>
      </c>
      <c r="H590" s="3">
        <f>IF(ISERR(LN(Table21037[[#This Row],[Close]]/E589)),"-",LN(Table21037[[#This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IF(ISERR(LN(Table21037[[#This Row],[Close]]/E590)),"-",LN(Table21037[[#This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IF(ISERR(LN(Table21037[[#This Row],[Close]]/E591)),"-",LN(Table21037[[#This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IF(ISERR(LN(Table21037[[#This Row],[Close]]/E592)),"-",LN(Table21037[[#This Row],[Close]]/E592))</f>
        <v>9.4597567584245815E-3</v>
      </c>
    </row>
    <row r="594" spans="1:8" x14ac:dyDescent="0.3">
      <c r="A594" s="2">
        <v>43983</v>
      </c>
      <c r="B594" s="1">
        <v>9726.85</v>
      </c>
      <c r="C594" s="1">
        <v>9931.6</v>
      </c>
      <c r="D594" s="1">
        <v>9706.9500000000007</v>
      </c>
      <c r="E594" s="1">
        <v>9826.15</v>
      </c>
      <c r="F594" s="1">
        <v>794183122</v>
      </c>
      <c r="G594" s="1">
        <v>38096.92</v>
      </c>
      <c r="H594" s="3">
        <f>IF(ISERR(LN(Table21037[[#This Row],[Close]]/E593)),"-",LN(Table21037[[#This Row],[Close]]/E593))</f>
        <v>2.5338292519217084E-2</v>
      </c>
    </row>
    <row r="595" spans="1:8" x14ac:dyDescent="0.3">
      <c r="A595" s="2">
        <v>43984</v>
      </c>
      <c r="B595" s="1">
        <v>9880.85</v>
      </c>
      <c r="C595" s="1">
        <v>9995.6</v>
      </c>
      <c r="D595" s="1">
        <v>9824.0499999999993</v>
      </c>
      <c r="E595" s="1">
        <v>9979.1</v>
      </c>
      <c r="F595" s="1">
        <v>770192848</v>
      </c>
      <c r="G595" s="1">
        <v>36723.11</v>
      </c>
      <c r="H595" s="3">
        <f>IF(ISERR(LN(Table21037[[#This Row],[Close]]/E594)),"-",LN(Table21037[[#This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IF(ISERR(LN(Table21037[[#This Row],[Close]]/E595)),"-",LN(Table21037[[#This Row],[Close]]/E595))</f>
        <v>8.2283224537368568E-3</v>
      </c>
    </row>
    <row r="597" spans="1:8" x14ac:dyDescent="0.3">
      <c r="A597" s="2">
        <v>43986</v>
      </c>
      <c r="B597" s="1">
        <v>10054.25</v>
      </c>
      <c r="C597" s="1">
        <v>10123.85</v>
      </c>
      <c r="D597" s="1">
        <v>9944.25</v>
      </c>
      <c r="E597" s="1">
        <v>10029.1</v>
      </c>
      <c r="F597" s="1">
        <v>775106567</v>
      </c>
      <c r="G597" s="1">
        <v>36399.040000000001</v>
      </c>
      <c r="H597" s="3">
        <f>IF(ISERR(LN(Table21037[[#This Row],[Close]]/E596)),"-",LN(Table21037[[#This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IF(ISERR(LN(Table21037[[#This Row],[Close]]/E597)),"-",LN(Table21037[[#This Row],[Close]]/E597))</f>
        <v>1.120914010549148E-2</v>
      </c>
    </row>
    <row r="599" spans="1:8" x14ac:dyDescent="0.3">
      <c r="A599" s="2">
        <v>43990</v>
      </c>
      <c r="B599" s="1">
        <v>10326.75</v>
      </c>
      <c r="C599" s="1">
        <v>10328.5</v>
      </c>
      <c r="D599" s="1">
        <v>10120.25</v>
      </c>
      <c r="E599" s="1">
        <v>10167.450000000001</v>
      </c>
      <c r="F599" s="1">
        <v>936485541</v>
      </c>
      <c r="G599" s="1">
        <v>37819.06</v>
      </c>
      <c r="H599" s="3">
        <f>IF(ISERR(LN(Table21037[[#This Row],[Close]]/E598)),"-",LN(Table21037[[#This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IF(ISERR(LN(Table21037[[#This Row],[Close]]/E599)),"-",LN(Table21037[[#This Row],[Close]]/E599))</f>
        <v>-1.1952195553601492E-2</v>
      </c>
    </row>
    <row r="601" spans="1:8" x14ac:dyDescent="0.3">
      <c r="A601" s="2">
        <v>43992</v>
      </c>
      <c r="B601" s="1">
        <v>10072.6</v>
      </c>
      <c r="C601" s="1">
        <v>10148.75</v>
      </c>
      <c r="D601" s="1">
        <v>10036.85</v>
      </c>
      <c r="E601" s="1">
        <v>10116.15</v>
      </c>
      <c r="F601" s="1">
        <v>632383068</v>
      </c>
      <c r="G601" s="1">
        <v>28485.47</v>
      </c>
      <c r="H601" s="3">
        <f>IF(ISERR(LN(Table21037[[#This Row],[Close]]/E600)),"-",LN(Table21037[[#This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IF(ISERR(LN(Table21037[[#This Row],[Close]]/E601)),"-",LN(Table21037[[#This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IF(ISERR(LN(Table21037[[#This Row],[Close]]/E602)),"-",LN(Table21037[[#This Row],[Close]]/E602))</f>
        <v>7.1346573571307781E-3</v>
      </c>
    </row>
    <row r="604" spans="1:8" x14ac:dyDescent="0.3">
      <c r="A604" s="2">
        <v>43997</v>
      </c>
      <c r="B604" s="1">
        <v>9919.35</v>
      </c>
      <c r="C604" s="1">
        <v>9943.35</v>
      </c>
      <c r="D604" s="1">
        <v>9726.35</v>
      </c>
      <c r="E604" s="1">
        <v>9813.7000000000007</v>
      </c>
      <c r="F604" s="1">
        <v>716053036</v>
      </c>
      <c r="G604" s="1">
        <v>31926.65</v>
      </c>
      <c r="H604" s="3">
        <f>IF(ISERR(LN(Table21037[[#This Row],[Close]]/E603)),"-",LN(Table21037[[#This Row],[Close]]/E603))</f>
        <v>-1.6092045671383177E-2</v>
      </c>
    </row>
    <row r="605" spans="1:8" x14ac:dyDescent="0.3">
      <c r="A605" s="2">
        <v>43998</v>
      </c>
      <c r="B605" s="1">
        <v>10014.799999999999</v>
      </c>
      <c r="C605" s="1">
        <v>10046.15</v>
      </c>
      <c r="D605" s="1">
        <v>9728.5</v>
      </c>
      <c r="E605" s="1">
        <v>9914</v>
      </c>
      <c r="F605" s="1">
        <v>899895044</v>
      </c>
      <c r="G605" s="1">
        <v>36257.89</v>
      </c>
      <c r="H605" s="3">
        <f>IF(ISERR(LN(Table21037[[#This Row],[Close]]/E604)),"-",LN(Table21037[[#This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IF(ISERR(LN(Table21037[[#This Row],[Close]]/E605)),"-",LN(Table21037[[#This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IF(ISERR(LN(Table21037[[#This Row],[Close]]/E606)),"-",LN(Table21037[[#This Row],[Close]]/E606))</f>
        <v>2.1079447494686824E-2</v>
      </c>
    </row>
    <row r="608" spans="1:8" x14ac:dyDescent="0.3">
      <c r="A608" s="2">
        <v>44001</v>
      </c>
      <c r="B608" s="1">
        <v>10119</v>
      </c>
      <c r="C608" s="1">
        <v>10272.4</v>
      </c>
      <c r="D608" s="1">
        <v>10072.65</v>
      </c>
      <c r="E608" s="1">
        <v>10244.4</v>
      </c>
      <c r="F608" s="1">
        <v>892096343</v>
      </c>
      <c r="G608" s="1">
        <v>48103.56</v>
      </c>
      <c r="H608" s="3">
        <f>IF(ISERR(LN(Table21037[[#This Row],[Close]]/E607)),"-",LN(Table21037[[#This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IF(ISERR(LN(Table21037[[#This Row],[Close]]/E608)),"-",LN(Table21037[[#This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IF(ISERR(LN(Table21037[[#This Row],[Close]]/E609)),"-",LN(Table21037[[#This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IF(ISERR(LN(Table21037[[#This Row],[Close]]/E610)),"-",LN(Table21037[[#This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IF(ISERR(LN(Table21037[[#This Row],[Close]]/E611)),"-",LN(Table21037[[#This Row],[Close]]/E611))</f>
        <v>-1.5926817712496291E-3</v>
      </c>
    </row>
    <row r="613" spans="1:8" x14ac:dyDescent="0.3">
      <c r="A613" s="2">
        <v>44008</v>
      </c>
      <c r="B613" s="1">
        <v>10378.9</v>
      </c>
      <c r="C613" s="1">
        <v>10409.85</v>
      </c>
      <c r="D613" s="1">
        <v>10311.25</v>
      </c>
      <c r="E613" s="1">
        <v>10383</v>
      </c>
      <c r="F613" s="1">
        <v>671910159</v>
      </c>
      <c r="G613" s="1">
        <v>31841.68</v>
      </c>
      <c r="H613" s="3">
        <f>IF(ISERR(LN(Table21037[[#This Row],[Close]]/E612)),"-",LN(Table21037[[#This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IF(ISERR(LN(Table21037[[#This Row],[Close]]/E613)),"-",LN(Table21037[[#This Row],[Close]]/E613))</f>
        <v>-6.8227986772304633E-3</v>
      </c>
    </row>
    <row r="615" spans="1:8" x14ac:dyDescent="0.3">
      <c r="A615" s="2">
        <v>44012</v>
      </c>
      <c r="B615" s="1">
        <v>10382.6</v>
      </c>
      <c r="C615" s="1">
        <v>10401.049999999999</v>
      </c>
      <c r="D615" s="1">
        <v>10267.35</v>
      </c>
      <c r="E615" s="1">
        <v>10302.1</v>
      </c>
      <c r="F615" s="1">
        <v>556238560</v>
      </c>
      <c r="G615" s="1">
        <v>27342.55</v>
      </c>
      <c r="H615" s="3">
        <f>IF(ISERR(LN(Table21037[[#This Row],[Close]]/E614)),"-",LN(Table21037[[#This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IF(ISERR(LN(Table21037[[#This Row],[Close]]/E615)),"-",LN(Table21037[[#This Row],[Close]]/E615))</f>
        <v>1.2343304915724197E-2</v>
      </c>
    </row>
    <row r="617" spans="1:8" x14ac:dyDescent="0.3">
      <c r="A617" s="2">
        <v>44014</v>
      </c>
      <c r="B617" s="1">
        <v>10493.05</v>
      </c>
      <c r="C617" s="1">
        <v>10598.2</v>
      </c>
      <c r="D617" s="1">
        <v>10485.549999999999</v>
      </c>
      <c r="E617" s="1">
        <v>10551.7</v>
      </c>
      <c r="F617" s="1">
        <v>597423931</v>
      </c>
      <c r="G617" s="1">
        <v>31235.17</v>
      </c>
      <c r="H617" s="3">
        <f>IF(ISERR(LN(Table21037[[#This Row],[Close]]/E616)),"-",LN(Table21037[[#This Row],[Close]]/E616))</f>
        <v>1.1595921516546171E-2</v>
      </c>
    </row>
    <row r="618" spans="1:8" x14ac:dyDescent="0.3">
      <c r="A618" s="2">
        <v>44015</v>
      </c>
      <c r="B618" s="1">
        <v>10614.95</v>
      </c>
      <c r="C618" s="1">
        <v>10631.3</v>
      </c>
      <c r="D618" s="1">
        <v>10562.65</v>
      </c>
      <c r="E618" s="1">
        <v>10607.35</v>
      </c>
      <c r="F618" s="1">
        <v>525190704</v>
      </c>
      <c r="G618" s="1">
        <v>25186.39</v>
      </c>
      <c r="H618" s="3">
        <f>IF(ISERR(LN(Table21037[[#This Row],[Close]]/E617)),"-",LN(Table21037[[#This Row],[Close]]/E617))</f>
        <v>5.2601726747523682E-3</v>
      </c>
    </row>
    <row r="619" spans="1:8" x14ac:dyDescent="0.3">
      <c r="A619" s="2">
        <v>44018</v>
      </c>
      <c r="B619" s="1">
        <v>10723.85</v>
      </c>
      <c r="C619" s="1">
        <v>10811.4</v>
      </c>
      <c r="D619" s="1">
        <v>10695.1</v>
      </c>
      <c r="E619" s="1">
        <v>10763.65</v>
      </c>
      <c r="F619" s="1">
        <v>571212914</v>
      </c>
      <c r="G619" s="1">
        <v>29857.54</v>
      </c>
      <c r="H619" s="3">
        <f>IF(ISERR(LN(Table21037[[#This Row],[Close]]/E618)),"-",LN(Table21037[[#This Row],[Close]]/E618))</f>
        <v>1.4627559486280819E-2</v>
      </c>
    </row>
    <row r="620" spans="1:8" x14ac:dyDescent="0.3">
      <c r="A620" s="2">
        <v>44019</v>
      </c>
      <c r="B620" s="1">
        <v>10802.85</v>
      </c>
      <c r="C620" s="1">
        <v>10813.8</v>
      </c>
      <c r="D620" s="1">
        <v>10689.7</v>
      </c>
      <c r="E620" s="1">
        <v>10799.65</v>
      </c>
      <c r="F620" s="1">
        <v>636764929</v>
      </c>
      <c r="G620" s="1">
        <v>36502.370000000003</v>
      </c>
      <c r="H620" s="3">
        <f>IF(ISERR(LN(Table21037[[#This Row],[Close]]/E619)),"-",LN(Table21037[[#This Row],[Close]]/E619))</f>
        <v>3.3390096550110133E-3</v>
      </c>
    </row>
    <row r="621" spans="1:8" x14ac:dyDescent="0.3">
      <c r="A621" s="2">
        <v>44020</v>
      </c>
      <c r="B621" s="1">
        <v>10818.65</v>
      </c>
      <c r="C621" s="1">
        <v>10847.85</v>
      </c>
      <c r="D621" s="1">
        <v>10676.55</v>
      </c>
      <c r="E621" s="1">
        <v>10705.75</v>
      </c>
      <c r="F621" s="1">
        <v>767941333</v>
      </c>
      <c r="G621" s="1">
        <v>37676.339999999997</v>
      </c>
      <c r="H621" s="3">
        <f>IF(ISERR(LN(Table21037[[#This Row],[Close]]/E620)),"-",LN(Table21037[[#This Row],[Close]]/E620))</f>
        <v>-8.7327458908366285E-3</v>
      </c>
    </row>
    <row r="622" spans="1:8" x14ac:dyDescent="0.3">
      <c r="A622" s="2">
        <v>44021</v>
      </c>
      <c r="B622" s="1">
        <v>10755.55</v>
      </c>
      <c r="C622" s="1">
        <v>10836.85</v>
      </c>
      <c r="D622" s="1">
        <v>10733</v>
      </c>
      <c r="E622" s="1">
        <v>10813.45</v>
      </c>
      <c r="F622" s="1">
        <v>618652409</v>
      </c>
      <c r="G622" s="1">
        <v>31315.87</v>
      </c>
      <c r="H622" s="3">
        <f>IF(ISERR(LN(Table21037[[#This Row],[Close]]/E621)),"-",LN(Table21037[[#This Row],[Close]]/E621))</f>
        <v>1.000974936330002E-2</v>
      </c>
    </row>
    <row r="623" spans="1:8" x14ac:dyDescent="0.3">
      <c r="A623" s="2">
        <v>44022</v>
      </c>
      <c r="B623" s="1">
        <v>10764.1</v>
      </c>
      <c r="C623" s="1">
        <v>10819.4</v>
      </c>
      <c r="D623" s="1">
        <v>10713</v>
      </c>
      <c r="E623" s="1">
        <v>10768.05</v>
      </c>
      <c r="F623" s="1">
        <v>590705425</v>
      </c>
      <c r="G623" s="1">
        <v>31557.58</v>
      </c>
      <c r="H623" s="3">
        <f>IF(ISERR(LN(Table21037[[#This Row],[Close]]/E622)),"-",LN(Table21037[[#This Row],[Close]]/E622))</f>
        <v>-4.2073133906914339E-3</v>
      </c>
    </row>
    <row r="624" spans="1:8" x14ac:dyDescent="0.3">
      <c r="A624" s="2">
        <v>44025</v>
      </c>
      <c r="B624" s="1">
        <v>10851.85</v>
      </c>
      <c r="C624" s="1">
        <v>10894.05</v>
      </c>
      <c r="D624" s="1">
        <v>10756.05</v>
      </c>
      <c r="E624" s="1">
        <v>10802.7</v>
      </c>
      <c r="F624" s="1">
        <v>554050579</v>
      </c>
      <c r="G624" s="1">
        <v>30606.3</v>
      </c>
      <c r="H624" s="3">
        <f>IF(ISERR(LN(Table21037[[#This Row],[Close]]/E623)),"-",LN(Table21037[[#This Row],[Close]]/E623))</f>
        <v>3.2126866059741998E-3</v>
      </c>
    </row>
    <row r="625" spans="1:8" x14ac:dyDescent="0.3">
      <c r="A625" s="2">
        <v>44026</v>
      </c>
      <c r="B625" s="1">
        <v>10750.85</v>
      </c>
      <c r="C625" s="1">
        <v>10755.65</v>
      </c>
      <c r="D625" s="1">
        <v>10562.9</v>
      </c>
      <c r="E625" s="1">
        <v>10607.35</v>
      </c>
      <c r="F625" s="1">
        <v>532368699</v>
      </c>
      <c r="G625" s="1">
        <v>30902.47</v>
      </c>
      <c r="H625" s="3">
        <f>IF(ISERR(LN(Table21037[[#This Row],[Close]]/E624)),"-",LN(Table21037[[#This Row],[Close]]/E624))</f>
        <v>-1.8248945829038105E-2</v>
      </c>
    </row>
    <row r="626" spans="1:8" x14ac:dyDescent="0.3">
      <c r="A626" s="2">
        <v>44027</v>
      </c>
      <c r="B626" s="1">
        <v>10701</v>
      </c>
      <c r="C626" s="1">
        <v>10827.45</v>
      </c>
      <c r="D626" s="1">
        <v>10577.75</v>
      </c>
      <c r="E626" s="1">
        <v>10618.2</v>
      </c>
      <c r="F626" s="1">
        <v>715901258</v>
      </c>
      <c r="G626" s="1">
        <v>42376.03</v>
      </c>
      <c r="H626" s="3">
        <f>IF(ISERR(LN(Table21037[[#This Row],[Close]]/E625)),"-",LN(Table21037[[#This Row],[Close]]/E625))</f>
        <v>1.0223528667139743E-3</v>
      </c>
    </row>
    <row r="627" spans="1:8" x14ac:dyDescent="0.3">
      <c r="A627" s="2">
        <v>44028</v>
      </c>
      <c r="B627" s="1">
        <v>10706.2</v>
      </c>
      <c r="C627" s="1">
        <v>10755.3</v>
      </c>
      <c r="D627" s="1">
        <v>10595.2</v>
      </c>
      <c r="E627" s="1">
        <v>10739.95</v>
      </c>
      <c r="F627" s="1">
        <v>694402635</v>
      </c>
      <c r="G627" s="1">
        <v>41453.949999999997</v>
      </c>
      <c r="H627" s="3">
        <f>IF(ISERR(LN(Table21037[[#This Row],[Close]]/E626)),"-",LN(Table21037[[#This Row],[Close]]/E626))</f>
        <v>1.1400923653342283E-2</v>
      </c>
    </row>
    <row r="628" spans="1:8" x14ac:dyDescent="0.3">
      <c r="A628" s="2">
        <v>44029</v>
      </c>
      <c r="B628" s="1">
        <v>10752</v>
      </c>
      <c r="C628" s="1">
        <v>10933.45</v>
      </c>
      <c r="D628" s="1">
        <v>10749.65</v>
      </c>
      <c r="E628" s="1">
        <v>10901.7</v>
      </c>
      <c r="F628" s="1">
        <v>676881092</v>
      </c>
      <c r="G628" s="1">
        <v>35592.83</v>
      </c>
      <c r="H628" s="3">
        <f>IF(ISERR(LN(Table21037[[#This Row],[Close]]/E627)),"-",LN(Table21037[[#This Row],[Close]]/E627))</f>
        <v>1.4948306800439333E-2</v>
      </c>
    </row>
    <row r="629" spans="1:8" x14ac:dyDescent="0.3">
      <c r="A629" s="2">
        <v>44032</v>
      </c>
      <c r="B629" s="1">
        <v>10999.45</v>
      </c>
      <c r="C629" s="1">
        <v>11037.9</v>
      </c>
      <c r="D629" s="1">
        <v>10953</v>
      </c>
      <c r="E629" s="1">
        <v>11022.2</v>
      </c>
      <c r="F629" s="1">
        <v>554306867</v>
      </c>
      <c r="G629" s="1">
        <v>32738.639999999999</v>
      </c>
      <c r="H629" s="3">
        <f>IF(ISERR(LN(Table21037[[#This Row],[Close]]/E628)),"-",LN(Table21037[[#This Row],[Close]]/E628))</f>
        <v>1.0992680446704291E-2</v>
      </c>
    </row>
    <row r="630" spans="1:8" x14ac:dyDescent="0.3">
      <c r="A630" s="2">
        <v>44033</v>
      </c>
      <c r="B630" s="1">
        <v>11126.1</v>
      </c>
      <c r="C630" s="1">
        <v>11179.55</v>
      </c>
      <c r="D630" s="1">
        <v>11113.25</v>
      </c>
      <c r="E630" s="1">
        <v>11162.25</v>
      </c>
      <c r="F630" s="1">
        <v>771998838</v>
      </c>
      <c r="G630" s="1">
        <v>42461.89</v>
      </c>
      <c r="H630" s="3">
        <f>IF(ISERR(LN(Table21037[[#This Row],[Close]]/E629)),"-",LN(Table21037[[#This Row],[Close]]/E629))</f>
        <v>1.2626128711697352E-2</v>
      </c>
    </row>
    <row r="631" spans="1:8" x14ac:dyDescent="0.3">
      <c r="A631" s="2">
        <v>44034</v>
      </c>
      <c r="B631" s="1">
        <v>11231.2</v>
      </c>
      <c r="C631" s="1">
        <v>11238.1</v>
      </c>
      <c r="D631" s="1">
        <v>11056.55</v>
      </c>
      <c r="E631" s="1">
        <v>11132.6</v>
      </c>
      <c r="F631" s="1">
        <v>765074288</v>
      </c>
      <c r="G631" s="1">
        <v>41068.720000000001</v>
      </c>
      <c r="H631" s="3">
        <f>IF(ISERR(LN(Table21037[[#This Row],[Close]]/E630)),"-",LN(Table21037[[#This Row],[Close]]/E630))</f>
        <v>-2.6598086535778794E-3</v>
      </c>
    </row>
    <row r="632" spans="1:8" x14ac:dyDescent="0.3">
      <c r="A632" s="2">
        <v>44035</v>
      </c>
      <c r="B632" s="1">
        <v>11135</v>
      </c>
      <c r="C632" s="1">
        <v>11239.8</v>
      </c>
      <c r="D632" s="1">
        <v>11103.15</v>
      </c>
      <c r="E632" s="1">
        <v>11215.45</v>
      </c>
      <c r="F632" s="1">
        <v>621575333</v>
      </c>
      <c r="G632" s="1">
        <v>32744.93</v>
      </c>
      <c r="H632" s="3">
        <f>IF(ISERR(LN(Table21037[[#This Row],[Close]]/E631)),"-",LN(Table21037[[#This Row],[Close]]/E631))</f>
        <v>7.414551118342539E-3</v>
      </c>
    </row>
    <row r="633" spans="1:8" x14ac:dyDescent="0.3">
      <c r="A633" s="2">
        <v>44036</v>
      </c>
      <c r="B633" s="1">
        <v>11149.95</v>
      </c>
      <c r="C633" s="1">
        <v>11225.4</v>
      </c>
      <c r="D633" s="1">
        <v>11090.3</v>
      </c>
      <c r="E633" s="1">
        <v>11194.15</v>
      </c>
      <c r="F633" s="1">
        <v>678935175</v>
      </c>
      <c r="G633" s="1">
        <v>40217.17</v>
      </c>
      <c r="H633" s="3">
        <f>IF(ISERR(LN(Table21037[[#This Row],[Close]]/E632)),"-",LN(Table21037[[#This Row],[Close]]/E632))</f>
        <v>-1.9009715848837335E-3</v>
      </c>
    </row>
    <row r="634" spans="1:8" x14ac:dyDescent="0.3">
      <c r="A634" s="2">
        <v>44039</v>
      </c>
      <c r="B634" s="1">
        <v>11225</v>
      </c>
      <c r="C634" s="1">
        <v>11225</v>
      </c>
      <c r="D634" s="1">
        <v>11087.85</v>
      </c>
      <c r="E634" s="1">
        <v>11131.8</v>
      </c>
      <c r="F634" s="1">
        <v>588148687</v>
      </c>
      <c r="G634" s="1">
        <v>34539.730000000003</v>
      </c>
      <c r="H634" s="3">
        <f>IF(ISERR(LN(Table21037[[#This Row],[Close]]/E633)),"-",LN(Table21037[[#This Row],[Close]]/E633))</f>
        <v>-5.5854431363716118E-3</v>
      </c>
    </row>
    <row r="635" spans="1:8" x14ac:dyDescent="0.3">
      <c r="A635" s="2">
        <v>44040</v>
      </c>
      <c r="B635" s="1">
        <v>11154.1</v>
      </c>
      <c r="C635" s="1">
        <v>11317.75</v>
      </c>
      <c r="D635" s="1">
        <v>11151.4</v>
      </c>
      <c r="E635" s="1">
        <v>11300.55</v>
      </c>
      <c r="F635" s="1">
        <v>683891350</v>
      </c>
      <c r="G635" s="1">
        <v>38677.47</v>
      </c>
      <c r="H635" s="3">
        <f>IF(ISERR(LN(Table21037[[#This Row],[Close]]/E634)),"-",LN(Table21037[[#This Row],[Close]]/E634))</f>
        <v>1.504551982144569E-2</v>
      </c>
    </row>
    <row r="636" spans="1:8" x14ac:dyDescent="0.3">
      <c r="A636" s="2">
        <v>44041</v>
      </c>
      <c r="B636" s="1">
        <v>11276.9</v>
      </c>
      <c r="C636" s="1">
        <v>11341.4</v>
      </c>
      <c r="D636" s="1">
        <v>11149.75</v>
      </c>
      <c r="E636" s="1">
        <v>11202.85</v>
      </c>
      <c r="F636" s="1">
        <v>600726301</v>
      </c>
      <c r="G636" s="1">
        <v>38726.019999999997</v>
      </c>
      <c r="H636" s="3">
        <f>IF(ISERR(LN(Table21037[[#This Row],[Close]]/E635)),"-",LN(Table21037[[#This Row],[Close]]/E635))</f>
        <v>-8.6831868839774111E-3</v>
      </c>
    </row>
    <row r="637" spans="1:8" x14ac:dyDescent="0.3">
      <c r="A637" s="2">
        <v>44042</v>
      </c>
      <c r="B637" s="1">
        <v>11254.3</v>
      </c>
      <c r="C637" s="1">
        <v>11299.95</v>
      </c>
      <c r="D637" s="1">
        <v>11084.95</v>
      </c>
      <c r="E637" s="1">
        <v>11102.15</v>
      </c>
      <c r="F637" s="1">
        <v>677761342</v>
      </c>
      <c r="G637" s="1">
        <v>39150.44</v>
      </c>
      <c r="H637" s="3">
        <f>IF(ISERR(LN(Table21037[[#This Row],[Close]]/E636)),"-",LN(Table21037[[#This Row],[Close]]/E636))</f>
        <v>-9.0294269604375872E-3</v>
      </c>
    </row>
    <row r="638" spans="1:8" x14ac:dyDescent="0.3">
      <c r="A638" s="2">
        <v>44043</v>
      </c>
      <c r="B638" s="1">
        <v>11139.5</v>
      </c>
      <c r="C638" s="1">
        <v>11150.4</v>
      </c>
      <c r="D638" s="1">
        <v>11026.65</v>
      </c>
      <c r="E638" s="1">
        <v>11073.45</v>
      </c>
      <c r="F638" s="1">
        <v>642560311</v>
      </c>
      <c r="G638" s="1">
        <v>36220.089999999997</v>
      </c>
      <c r="H638" s="3">
        <f>IF(ISERR(LN(Table21037[[#This Row],[Close]]/E637)),"-",LN(Table21037[[#This Row],[Close]]/E637))</f>
        <v>-2.5884319724486563E-3</v>
      </c>
    </row>
    <row r="639" spans="1:8" x14ac:dyDescent="0.3">
      <c r="A639" s="2">
        <v>44046</v>
      </c>
      <c r="B639" s="1">
        <v>11057.55</v>
      </c>
      <c r="C639" s="1">
        <v>11058.05</v>
      </c>
      <c r="D639" s="1">
        <v>10882.25</v>
      </c>
      <c r="E639" s="1">
        <v>10891.6</v>
      </c>
      <c r="F639" s="1">
        <v>680929323</v>
      </c>
      <c r="G639" s="1">
        <v>31149.94</v>
      </c>
      <c r="H639" s="3">
        <f>IF(ISERR(LN(Table21037[[#This Row],[Close]]/E638)),"-",LN(Table21037[[#This Row],[Close]]/E638))</f>
        <v>-1.6558501347417372E-2</v>
      </c>
    </row>
    <row r="640" spans="1:8" x14ac:dyDescent="0.3">
      <c r="A640" s="2">
        <v>44047</v>
      </c>
      <c r="B640" s="1">
        <v>10946.65</v>
      </c>
      <c r="C640" s="1">
        <v>11112.25</v>
      </c>
      <c r="D640" s="1">
        <v>10908.1</v>
      </c>
      <c r="E640" s="1">
        <v>11095.25</v>
      </c>
      <c r="F640" s="1">
        <v>625738313</v>
      </c>
      <c r="G640" s="1">
        <v>35357.96</v>
      </c>
      <c r="H640" s="3">
        <f>IF(ISERR(LN(Table21037[[#This Row],[Close]]/E639)),"-",LN(Table21037[[#This Row],[Close]]/E639))</f>
        <v>1.8525238867160679E-2</v>
      </c>
    </row>
    <row r="641" spans="1:8" x14ac:dyDescent="0.3">
      <c r="A641" s="2">
        <v>44048</v>
      </c>
      <c r="B641" s="1">
        <v>11155.75</v>
      </c>
      <c r="C641" s="1">
        <v>11225.65</v>
      </c>
      <c r="D641" s="1">
        <v>11064.05</v>
      </c>
      <c r="E641" s="1">
        <v>11101.65</v>
      </c>
      <c r="F641" s="1">
        <v>667639446</v>
      </c>
      <c r="G641" s="1">
        <v>34894.58</v>
      </c>
      <c r="H641" s="3">
        <f>IF(ISERR(LN(Table21037[[#This Row],[Close]]/E640)),"-",LN(Table21037[[#This Row],[Close]]/E640))</f>
        <v>5.7665711674614829E-4</v>
      </c>
    </row>
    <row r="642" spans="1:8" x14ac:dyDescent="0.3">
      <c r="A642" s="2">
        <v>44049</v>
      </c>
      <c r="B642" s="1">
        <v>11185.7</v>
      </c>
      <c r="C642" s="1">
        <v>11256.8</v>
      </c>
      <c r="D642" s="1">
        <v>11127.3</v>
      </c>
      <c r="E642" s="1">
        <v>11200.15</v>
      </c>
      <c r="F642" s="1">
        <v>600374615</v>
      </c>
      <c r="G642" s="1">
        <v>31501.08</v>
      </c>
      <c r="H642" s="3">
        <f>IF(ISERR(LN(Table21037[[#This Row],[Close]]/E641)),"-",LN(Table21037[[#This Row],[Close]]/E641))</f>
        <v>8.8334251486867181E-3</v>
      </c>
    </row>
    <row r="643" spans="1:8" x14ac:dyDescent="0.3">
      <c r="A643" s="2">
        <v>44050</v>
      </c>
      <c r="B643" s="1">
        <v>11186.65</v>
      </c>
      <c r="C643" s="1">
        <v>11231.9</v>
      </c>
      <c r="D643" s="1">
        <v>11142.05</v>
      </c>
      <c r="E643" s="1">
        <v>11214.05</v>
      </c>
      <c r="F643" s="1">
        <v>452629891</v>
      </c>
      <c r="G643" s="1">
        <v>27054.43</v>
      </c>
      <c r="H643" s="3">
        <f>IF(ISERR(LN(Table21037[[#This Row],[Close]]/E642)),"-",LN(Table21037[[#This Row],[Close]]/E642))</f>
        <v>1.2402853353563766E-3</v>
      </c>
    </row>
    <row r="644" spans="1:8" x14ac:dyDescent="0.3">
      <c r="A644" s="2">
        <v>44053</v>
      </c>
      <c r="B644" s="1">
        <v>11270.25</v>
      </c>
      <c r="C644" s="1">
        <v>11337.3</v>
      </c>
      <c r="D644" s="1">
        <v>11238</v>
      </c>
      <c r="E644" s="1">
        <v>11270.15</v>
      </c>
      <c r="F644" s="1">
        <v>491999534</v>
      </c>
      <c r="G644" s="1">
        <v>29108.25</v>
      </c>
      <c r="H644" s="3">
        <f>IF(ISERR(LN(Table21037[[#This Row],[Close]]/E643)),"-",LN(Table21037[[#This Row],[Close]]/E643))</f>
        <v>4.9901812309422651E-3</v>
      </c>
    </row>
    <row r="645" spans="1:8" x14ac:dyDescent="0.3">
      <c r="A645" s="2">
        <v>44054</v>
      </c>
      <c r="B645" s="1">
        <v>11322.25</v>
      </c>
      <c r="C645" s="1">
        <v>11373.6</v>
      </c>
      <c r="D645" s="1">
        <v>11299.15</v>
      </c>
      <c r="E645" s="1">
        <v>11322.5</v>
      </c>
      <c r="F645" s="1">
        <v>586084846</v>
      </c>
      <c r="G645" s="1">
        <v>30314.89</v>
      </c>
      <c r="H645" s="3">
        <f>IF(ISERR(LN(Table21037[[#This Row],[Close]]/E644)),"-",LN(Table21037[[#This Row],[Close]]/E644))</f>
        <v>4.6342588134252122E-3</v>
      </c>
    </row>
    <row r="646" spans="1:8" x14ac:dyDescent="0.3">
      <c r="A646" s="2">
        <v>44055</v>
      </c>
      <c r="B646" s="1">
        <v>11289</v>
      </c>
      <c r="C646" s="1">
        <v>11322</v>
      </c>
      <c r="D646" s="1">
        <v>11242.65</v>
      </c>
      <c r="E646" s="1">
        <v>11308.4</v>
      </c>
      <c r="F646" s="1">
        <v>609858960</v>
      </c>
      <c r="G646" s="1">
        <v>28088.09</v>
      </c>
      <c r="H646" s="3">
        <f>IF(ISERR(LN(Table21037[[#This Row],[Close]]/E645)),"-",LN(Table21037[[#This Row],[Close]]/E645))</f>
        <v>-1.246084055380327E-3</v>
      </c>
    </row>
    <row r="647" spans="1:8" x14ac:dyDescent="0.3">
      <c r="A647" s="2">
        <v>44056</v>
      </c>
      <c r="B647" s="1">
        <v>11334.85</v>
      </c>
      <c r="C647" s="1">
        <v>11359.3</v>
      </c>
      <c r="D647" s="1">
        <v>11269.95</v>
      </c>
      <c r="E647" s="1">
        <v>11300.45</v>
      </c>
      <c r="F647" s="1">
        <v>562355175</v>
      </c>
      <c r="G647" s="1">
        <v>26500.52</v>
      </c>
      <c r="H647" s="3">
        <f>IF(ISERR(LN(Table21037[[#This Row],[Close]]/E646)),"-",LN(Table21037[[#This Row],[Close]]/E646))</f>
        <v>-7.0326445862201709E-4</v>
      </c>
    </row>
    <row r="648" spans="1:8" x14ac:dyDescent="0.3">
      <c r="A648" s="2">
        <v>44057</v>
      </c>
      <c r="B648" s="1">
        <v>11353.3</v>
      </c>
      <c r="C648" s="1">
        <v>11366.25</v>
      </c>
      <c r="D648" s="1">
        <v>11111.45</v>
      </c>
      <c r="E648" s="1">
        <v>11178.4</v>
      </c>
      <c r="F648" s="1">
        <v>645109756</v>
      </c>
      <c r="G648" s="1">
        <v>31059.23</v>
      </c>
      <c r="H648" s="3">
        <f>IF(ISERR(LN(Table21037[[#This Row],[Close]]/E647)),"-",LN(Table21037[[#This Row],[Close]]/E647))</f>
        <v>-1.0859203150128484E-2</v>
      </c>
    </row>
    <row r="649" spans="1:8" x14ac:dyDescent="0.3">
      <c r="A649" s="2">
        <v>44060</v>
      </c>
      <c r="B649" s="1">
        <v>11248.9</v>
      </c>
      <c r="C649" s="1">
        <v>11267.1</v>
      </c>
      <c r="D649" s="1">
        <v>11144.5</v>
      </c>
      <c r="E649" s="1">
        <v>11247.1</v>
      </c>
      <c r="F649" s="1">
        <v>633963958</v>
      </c>
      <c r="G649" s="1">
        <v>27468.67</v>
      </c>
      <c r="H649" s="3">
        <f>IF(ISERR(LN(Table21037[[#This Row],[Close]]/E648)),"-",LN(Table21037[[#This Row],[Close]]/E648))</f>
        <v>6.126972858148093E-3</v>
      </c>
    </row>
    <row r="650" spans="1:8" x14ac:dyDescent="0.3">
      <c r="A650" s="2">
        <v>44061</v>
      </c>
      <c r="B650" s="1">
        <v>11259.8</v>
      </c>
      <c r="C650" s="1">
        <v>11401.7</v>
      </c>
      <c r="D650" s="1">
        <v>11253.15</v>
      </c>
      <c r="E650" s="1">
        <v>11385.35</v>
      </c>
      <c r="F650" s="1">
        <v>579242492</v>
      </c>
      <c r="G650" s="1">
        <v>27267.51</v>
      </c>
      <c r="H650" s="3">
        <f>IF(ISERR(LN(Table21037[[#This Row],[Close]]/E649)),"-",LN(Table21037[[#This Row],[Close]]/E649))</f>
        <v>1.2217123605577227E-2</v>
      </c>
    </row>
    <row r="651" spans="1:8" x14ac:dyDescent="0.3">
      <c r="A651" s="2">
        <v>44062</v>
      </c>
      <c r="B651" s="1">
        <v>11452.15</v>
      </c>
      <c r="C651" s="1">
        <v>11460.35</v>
      </c>
      <c r="D651" s="1">
        <v>11394.1</v>
      </c>
      <c r="E651" s="1">
        <v>11408.4</v>
      </c>
      <c r="F651" s="1">
        <v>626217997</v>
      </c>
      <c r="G651" s="1">
        <v>27528.12</v>
      </c>
      <c r="H651" s="3">
        <f>IF(ISERR(LN(Table21037[[#This Row],[Close]]/E650)),"-",LN(Table21037[[#This Row],[Close]]/E650))</f>
        <v>2.0224849230216792E-3</v>
      </c>
    </row>
    <row r="652" spans="1:8" x14ac:dyDescent="0.3">
      <c r="A652" s="2">
        <v>44063</v>
      </c>
      <c r="B652" s="1">
        <v>11317.45</v>
      </c>
      <c r="C652" s="1">
        <v>11361.45</v>
      </c>
      <c r="D652" s="1">
        <v>11289.8</v>
      </c>
      <c r="E652" s="1">
        <v>11312.2</v>
      </c>
      <c r="F652" s="1">
        <v>791587770</v>
      </c>
      <c r="G652" s="1">
        <v>27676.18</v>
      </c>
      <c r="H652" s="3">
        <f>IF(ISERR(LN(Table21037[[#This Row],[Close]]/E651)),"-",LN(Table21037[[#This Row],[Close]]/E651))</f>
        <v>-8.4681368334637991E-3</v>
      </c>
    </row>
    <row r="653" spans="1:8" x14ac:dyDescent="0.3">
      <c r="A653" s="2">
        <v>44064</v>
      </c>
      <c r="B653" s="1">
        <v>11409.65</v>
      </c>
      <c r="C653" s="1">
        <v>11418.5</v>
      </c>
      <c r="D653" s="1">
        <v>11362.2</v>
      </c>
      <c r="E653" s="1">
        <v>11371.6</v>
      </c>
      <c r="F653" s="1">
        <v>668719170</v>
      </c>
      <c r="G653" s="1">
        <v>26294.26</v>
      </c>
      <c r="H653" s="3">
        <f>IF(ISERR(LN(Table21037[[#This Row],[Close]]/E652)),"-",LN(Table21037[[#This Row],[Close]]/E652))</f>
        <v>5.2372297208920626E-3</v>
      </c>
    </row>
    <row r="654" spans="1:8" x14ac:dyDescent="0.3">
      <c r="A654" s="2">
        <v>44067</v>
      </c>
      <c r="B654" s="1">
        <v>11412</v>
      </c>
      <c r="C654" s="1">
        <v>11497.25</v>
      </c>
      <c r="D654" s="1">
        <v>11410.65</v>
      </c>
      <c r="E654" s="1">
        <v>11466.45</v>
      </c>
      <c r="F654" s="1">
        <v>532900535</v>
      </c>
      <c r="G654" s="1">
        <v>28920.84</v>
      </c>
      <c r="H654" s="3">
        <f>IF(ISERR(LN(Table21037[[#This Row],[Close]]/E653)),"-",LN(Table21037[[#This Row],[Close]]/E653))</f>
        <v>8.3063611256103259E-3</v>
      </c>
    </row>
    <row r="655" spans="1:8" x14ac:dyDescent="0.3">
      <c r="A655" s="2">
        <v>44068</v>
      </c>
      <c r="B655" s="1">
        <v>11513.1</v>
      </c>
      <c r="C655" s="1">
        <v>11525.9</v>
      </c>
      <c r="D655" s="1">
        <v>11423.35</v>
      </c>
      <c r="E655" s="1">
        <v>11472.25</v>
      </c>
      <c r="F655" s="1">
        <v>638152608</v>
      </c>
      <c r="G655" s="1">
        <v>28742.82</v>
      </c>
      <c r="H655" s="3">
        <f>IF(ISERR(LN(Table21037[[#This Row],[Close]]/E654)),"-",LN(Table21037[[#This Row],[Close]]/E654))</f>
        <v>5.0569562561106503E-4</v>
      </c>
    </row>
    <row r="656" spans="1:8" x14ac:dyDescent="0.3">
      <c r="A656" s="2">
        <v>44069</v>
      </c>
      <c r="B656" s="1">
        <v>11512.85</v>
      </c>
      <c r="C656" s="1">
        <v>11561.75</v>
      </c>
      <c r="D656" s="1">
        <v>11461.85</v>
      </c>
      <c r="E656" s="1">
        <v>11549.6</v>
      </c>
      <c r="F656" s="1">
        <v>743442521</v>
      </c>
      <c r="G656" s="1">
        <v>34852.01</v>
      </c>
      <c r="H656" s="3">
        <f>IF(ISERR(LN(Table21037[[#This Row],[Close]]/E655)),"-",LN(Table21037[[#This Row],[Close]]/E655))</f>
        <v>6.7197285239703015E-3</v>
      </c>
    </row>
    <row r="657" spans="1:8" x14ac:dyDescent="0.3">
      <c r="A657" s="2">
        <v>44070</v>
      </c>
      <c r="B657" s="1">
        <v>11609.3</v>
      </c>
      <c r="C657" s="1">
        <v>11617.35</v>
      </c>
      <c r="D657" s="1">
        <v>11540.6</v>
      </c>
      <c r="E657" s="1">
        <v>11559.25</v>
      </c>
      <c r="F657" s="1">
        <v>719776490</v>
      </c>
      <c r="G657" s="1">
        <v>31580.61</v>
      </c>
      <c r="H657" s="3">
        <f>IF(ISERR(LN(Table21037[[#This Row],[Close]]/E656)),"-",LN(Table21037[[#This Row],[Close]]/E656))</f>
        <v>8.3517791330367671E-4</v>
      </c>
    </row>
    <row r="658" spans="1:8" x14ac:dyDescent="0.3">
      <c r="A658" s="2">
        <v>44071</v>
      </c>
      <c r="B658" s="1">
        <v>11602.95</v>
      </c>
      <c r="C658" s="1">
        <v>11686.05</v>
      </c>
      <c r="D658" s="1">
        <v>11589.4</v>
      </c>
      <c r="E658" s="1">
        <v>11647.6</v>
      </c>
      <c r="F658" s="1">
        <v>806997707</v>
      </c>
      <c r="G658" s="1">
        <v>39349.919999999998</v>
      </c>
      <c r="H658" s="3">
        <f>IF(ISERR(LN(Table21037[[#This Row],[Close]]/E657)),"-",LN(Table21037[[#This Row],[Close]]/E657))</f>
        <v>7.614167958564083E-3</v>
      </c>
    </row>
    <row r="659" spans="1:8" x14ac:dyDescent="0.3">
      <c r="A659" s="2">
        <v>44074</v>
      </c>
      <c r="B659" s="1">
        <v>11777.55</v>
      </c>
      <c r="C659" s="1">
        <v>11794.25</v>
      </c>
      <c r="D659" s="1">
        <v>11325.85</v>
      </c>
      <c r="E659" s="1">
        <v>11387.5</v>
      </c>
      <c r="F659" s="1">
        <v>1371789450</v>
      </c>
      <c r="G659" s="1">
        <v>61668.55</v>
      </c>
      <c r="H659" s="3">
        <f>IF(ISERR(LN(Table21037[[#This Row],[Close]]/E658)),"-",LN(Table21037[[#This Row],[Close]]/E658))</f>
        <v>-2.2583887619258884E-2</v>
      </c>
    </row>
    <row r="660" spans="1:8" x14ac:dyDescent="0.3">
      <c r="A660" s="2">
        <v>44075</v>
      </c>
      <c r="B660" s="1">
        <v>11464.3</v>
      </c>
      <c r="C660" s="1">
        <v>11553.55</v>
      </c>
      <c r="D660" s="1">
        <v>11366.9</v>
      </c>
      <c r="E660" s="1">
        <v>11470.25</v>
      </c>
      <c r="F660" s="1">
        <v>783769555</v>
      </c>
      <c r="G660" s="1">
        <v>36752.54</v>
      </c>
      <c r="H660" s="3">
        <f>IF(ISERR(LN(Table21037[[#This Row],[Close]]/E659)),"-",LN(Table21037[[#This Row],[Close]]/E659))</f>
        <v>7.2404643072113339E-3</v>
      </c>
    </row>
    <row r="661" spans="1:8" x14ac:dyDescent="0.3">
      <c r="A661" s="2">
        <v>44076</v>
      </c>
      <c r="B661" s="1">
        <v>11478.55</v>
      </c>
      <c r="C661" s="1">
        <v>11554.75</v>
      </c>
      <c r="D661" s="1">
        <v>11430.4</v>
      </c>
      <c r="E661" s="1">
        <v>11535</v>
      </c>
      <c r="F661" s="1">
        <v>593494423</v>
      </c>
      <c r="G661" s="1">
        <v>27454.65</v>
      </c>
      <c r="H661" s="3">
        <f>IF(ISERR(LN(Table21037[[#This Row],[Close]]/E660)),"-",LN(Table21037[[#This Row],[Close]]/E660))</f>
        <v>5.6291647324288943E-3</v>
      </c>
    </row>
    <row r="662" spans="1:8" x14ac:dyDescent="0.3">
      <c r="A662" s="2">
        <v>44077</v>
      </c>
      <c r="B662" s="1">
        <v>11566.2</v>
      </c>
      <c r="C662" s="1">
        <v>11584.95</v>
      </c>
      <c r="D662" s="1">
        <v>11507.65</v>
      </c>
      <c r="E662" s="1">
        <v>11527.45</v>
      </c>
      <c r="F662" s="1">
        <v>607115212</v>
      </c>
      <c r="G662" s="1">
        <v>26868.26</v>
      </c>
      <c r="H662" s="3">
        <f>IF(ISERR(LN(Table21037[[#This Row],[Close]]/E661)),"-",LN(Table21037[[#This Row],[Close]]/E661))</f>
        <v>-6.5474399031464003E-4</v>
      </c>
    </row>
    <row r="663" spans="1:8" x14ac:dyDescent="0.3">
      <c r="A663" s="2">
        <v>44078</v>
      </c>
      <c r="B663" s="1">
        <v>11354.4</v>
      </c>
      <c r="C663" s="1">
        <v>11452.05</v>
      </c>
      <c r="D663" s="1">
        <v>11303.65</v>
      </c>
      <c r="E663" s="1">
        <v>11333.85</v>
      </c>
      <c r="F663" s="1">
        <v>681338905</v>
      </c>
      <c r="G663" s="1">
        <v>31746.86</v>
      </c>
      <c r="H663" s="3">
        <f>IF(ISERR(LN(Table21037[[#This Row],[Close]]/E662)),"-",LN(Table21037[[#This Row],[Close]]/E662))</f>
        <v>-1.6937324491168509E-2</v>
      </c>
    </row>
    <row r="664" spans="1:8" x14ac:dyDescent="0.3">
      <c r="A664" s="2">
        <v>44081</v>
      </c>
      <c r="B664" s="1">
        <v>11359.6</v>
      </c>
      <c r="C664" s="1">
        <v>11381.15</v>
      </c>
      <c r="D664" s="1">
        <v>11251.7</v>
      </c>
      <c r="E664" s="1">
        <v>11355.05</v>
      </c>
      <c r="F664" s="1">
        <v>560322964</v>
      </c>
      <c r="G664" s="1">
        <v>25959.82</v>
      </c>
      <c r="H664" s="3">
        <f>IF(ISERR(LN(Table21037[[#This Row],[Close]]/E663)),"-",LN(Table21037[[#This Row],[Close]]/E663))</f>
        <v>1.8687557501366183E-3</v>
      </c>
    </row>
    <row r="665" spans="1:8" x14ac:dyDescent="0.3">
      <c r="A665" s="2">
        <v>44082</v>
      </c>
      <c r="B665" s="1">
        <v>11378.55</v>
      </c>
      <c r="C665" s="1">
        <v>11437.25</v>
      </c>
      <c r="D665" s="1">
        <v>11290.45</v>
      </c>
      <c r="E665" s="1">
        <v>11317.35</v>
      </c>
      <c r="F665" s="1">
        <v>572239350</v>
      </c>
      <c r="G665" s="1">
        <v>27979.7</v>
      </c>
      <c r="H665" s="3">
        <f>IF(ISERR(LN(Table21037[[#This Row],[Close]]/E664)),"-",LN(Table21037[[#This Row],[Close]]/E664))</f>
        <v>-3.3256324646967609E-3</v>
      </c>
    </row>
    <row r="666" spans="1:8" x14ac:dyDescent="0.3">
      <c r="A666" s="2">
        <v>44083</v>
      </c>
      <c r="B666" s="1">
        <v>11218.6</v>
      </c>
      <c r="C666" s="1">
        <v>11298.15</v>
      </c>
      <c r="D666" s="1">
        <v>11185.15</v>
      </c>
      <c r="E666" s="1">
        <v>11278</v>
      </c>
      <c r="F666" s="1">
        <v>728880693</v>
      </c>
      <c r="G666" s="1">
        <v>32660.67</v>
      </c>
      <c r="H666" s="3">
        <f>IF(ISERR(LN(Table21037[[#This Row],[Close]]/E665)),"-",LN(Table21037[[#This Row],[Close]]/E665))</f>
        <v>-3.4830210446831823E-3</v>
      </c>
    </row>
    <row r="667" spans="1:8" x14ac:dyDescent="0.3">
      <c r="A667" s="2">
        <v>44084</v>
      </c>
      <c r="B667" s="1">
        <v>11363.3</v>
      </c>
      <c r="C667" s="1">
        <v>11464.05</v>
      </c>
      <c r="D667" s="1">
        <v>11327.4</v>
      </c>
      <c r="E667" s="1">
        <v>11449.25</v>
      </c>
      <c r="F667" s="1">
        <v>679419973</v>
      </c>
      <c r="G667" s="1">
        <v>39239.1</v>
      </c>
      <c r="H667" s="3">
        <f>IF(ISERR(LN(Table21037[[#This Row],[Close]]/E666)),"-",LN(Table21037[[#This Row],[Close]]/E666))</f>
        <v>1.507030028649042E-2</v>
      </c>
    </row>
    <row r="668" spans="1:8" x14ac:dyDescent="0.3">
      <c r="A668" s="2">
        <v>44085</v>
      </c>
      <c r="B668" s="1">
        <v>11447.8</v>
      </c>
      <c r="C668" s="1">
        <v>11493.5</v>
      </c>
      <c r="D668" s="1">
        <v>11419.9</v>
      </c>
      <c r="E668" s="1">
        <v>11464.45</v>
      </c>
      <c r="F668" s="1">
        <v>554789157</v>
      </c>
      <c r="G668" s="1">
        <v>29614.09</v>
      </c>
      <c r="H668" s="3">
        <f>IF(ISERR(LN(Table21037[[#This Row],[Close]]/E667)),"-",LN(Table21037[[#This Row],[Close]]/E667))</f>
        <v>1.3267173987232086E-3</v>
      </c>
    </row>
    <row r="669" spans="1:8" x14ac:dyDescent="0.3">
      <c r="A669" s="2">
        <v>44088</v>
      </c>
      <c r="B669" s="1">
        <v>11540.15</v>
      </c>
      <c r="C669" s="1">
        <v>11568.9</v>
      </c>
      <c r="D669" s="1">
        <v>11383.55</v>
      </c>
      <c r="E669" s="1">
        <v>11440.05</v>
      </c>
      <c r="F669" s="1">
        <v>642270123</v>
      </c>
      <c r="G669" s="1">
        <v>33996.94</v>
      </c>
      <c r="H669" s="3">
        <f>IF(ISERR(LN(Table21037[[#This Row],[Close]]/E668)),"-",LN(Table21037[[#This Row],[Close]]/E668))</f>
        <v>-2.1305864987327225E-3</v>
      </c>
    </row>
    <row r="670" spans="1:8" x14ac:dyDescent="0.3">
      <c r="A670" s="2">
        <v>44089</v>
      </c>
      <c r="B670" s="1">
        <v>11487.2</v>
      </c>
      <c r="C670" s="1">
        <v>11535.95</v>
      </c>
      <c r="D670" s="1">
        <v>11442.25</v>
      </c>
      <c r="E670" s="1">
        <v>11521.8</v>
      </c>
      <c r="F670" s="1">
        <v>506667239</v>
      </c>
      <c r="G670" s="1">
        <v>28054.51</v>
      </c>
      <c r="H670" s="3">
        <f>IF(ISERR(LN(Table21037[[#This Row],[Close]]/E669)),"-",LN(Table21037[[#This Row],[Close]]/E669))</f>
        <v>7.1205364905140263E-3</v>
      </c>
    </row>
    <row r="671" spans="1:8" x14ac:dyDescent="0.3">
      <c r="A671" s="2">
        <v>44090</v>
      </c>
      <c r="B671" s="1">
        <v>11538.45</v>
      </c>
      <c r="C671" s="1">
        <v>11618.1</v>
      </c>
      <c r="D671" s="1">
        <v>11516.75</v>
      </c>
      <c r="E671" s="1">
        <v>11604.55</v>
      </c>
      <c r="F671" s="1">
        <v>527804775</v>
      </c>
      <c r="G671" s="1">
        <v>27629.71</v>
      </c>
      <c r="H671" s="3">
        <f>IF(ISERR(LN(Table21037[[#This Row],[Close]]/E670)),"-",LN(Table21037[[#This Row],[Close]]/E670))</f>
        <v>7.1563695231040263E-3</v>
      </c>
    </row>
    <row r="672" spans="1:8" x14ac:dyDescent="0.3">
      <c r="A672" s="2">
        <v>44091</v>
      </c>
      <c r="B672" s="1">
        <v>11539.4</v>
      </c>
      <c r="C672" s="1">
        <v>11587.2</v>
      </c>
      <c r="D672" s="1">
        <v>11498.5</v>
      </c>
      <c r="E672" s="1">
        <v>11516.1</v>
      </c>
      <c r="F672" s="1">
        <v>517729494</v>
      </c>
      <c r="G672" s="1">
        <v>29674.95</v>
      </c>
      <c r="H672" s="3">
        <f>IF(ISERR(LN(Table21037[[#This Row],[Close]]/E671)),"-",LN(Table21037[[#This Row],[Close]]/E671))</f>
        <v>-7.651206302177675E-3</v>
      </c>
    </row>
    <row r="673" spans="1:8" x14ac:dyDescent="0.3">
      <c r="A673" s="2">
        <v>44092</v>
      </c>
      <c r="B673" s="1">
        <v>11584.1</v>
      </c>
      <c r="C673" s="1">
        <v>11584.1</v>
      </c>
      <c r="D673" s="1">
        <v>11446.1</v>
      </c>
      <c r="E673" s="1">
        <v>11504.95</v>
      </c>
      <c r="F673" s="1">
        <v>764154094</v>
      </c>
      <c r="G673" s="1">
        <v>48698.68</v>
      </c>
      <c r="H673" s="3">
        <f>IF(ISERR(LN(Table21037[[#This Row],[Close]]/E672)),"-",LN(Table21037[[#This Row],[Close]]/E672))</f>
        <v>-9.6867874157542232E-4</v>
      </c>
    </row>
    <row r="674" spans="1:8" x14ac:dyDescent="0.3">
      <c r="A674" s="2">
        <v>44095</v>
      </c>
      <c r="B674" s="1">
        <v>11503.8</v>
      </c>
      <c r="C674" s="1">
        <v>11535.25</v>
      </c>
      <c r="D674" s="1">
        <v>11218.5</v>
      </c>
      <c r="E674" s="1">
        <v>11250.55</v>
      </c>
      <c r="F674" s="1">
        <v>602851737</v>
      </c>
      <c r="G674" s="1">
        <v>37213.230000000003</v>
      </c>
      <c r="H674" s="3">
        <f>IF(ISERR(LN(Table21037[[#This Row],[Close]]/E673)),"-",LN(Table21037[[#This Row],[Close]]/E673))</f>
        <v>-2.2360361197041149E-2</v>
      </c>
    </row>
    <row r="675" spans="1:8" x14ac:dyDescent="0.3">
      <c r="A675" s="2">
        <v>44096</v>
      </c>
      <c r="B675" s="1">
        <v>11301.75</v>
      </c>
      <c r="C675" s="1">
        <v>11302.2</v>
      </c>
      <c r="D675" s="1">
        <v>11084.65</v>
      </c>
      <c r="E675" s="1">
        <v>11153.65</v>
      </c>
      <c r="F675" s="1">
        <v>672249921</v>
      </c>
      <c r="G675" s="1">
        <v>36296.49</v>
      </c>
      <c r="H675" s="3">
        <f>IF(ISERR(LN(Table21037[[#This Row],[Close]]/E674)),"-",LN(Table21037[[#This Row],[Close]]/E674))</f>
        <v>-8.650217746793273E-3</v>
      </c>
    </row>
    <row r="676" spans="1:8" x14ac:dyDescent="0.3">
      <c r="A676" s="2">
        <v>44097</v>
      </c>
      <c r="B676" s="1">
        <v>11258.75</v>
      </c>
      <c r="C676" s="1">
        <v>11259.55</v>
      </c>
      <c r="D676" s="1">
        <v>11024.4</v>
      </c>
      <c r="E676" s="1">
        <v>11131.85</v>
      </c>
      <c r="F676" s="1">
        <v>714925847</v>
      </c>
      <c r="G676" s="1">
        <v>35542.980000000003</v>
      </c>
      <c r="H676" s="3">
        <f>IF(ISERR(LN(Table21037[[#This Row],[Close]]/E675)),"-",LN(Table21037[[#This Row],[Close]]/E675))</f>
        <v>-1.9564296922665279E-3</v>
      </c>
    </row>
    <row r="677" spans="1:8" x14ac:dyDescent="0.3">
      <c r="A677" s="2">
        <v>44098</v>
      </c>
      <c r="B677" s="1">
        <v>11011</v>
      </c>
      <c r="C677" s="1">
        <v>11015.3</v>
      </c>
      <c r="D677" s="1">
        <v>10790.2</v>
      </c>
      <c r="E677" s="1">
        <v>10805.55</v>
      </c>
      <c r="F677" s="1">
        <v>706139506</v>
      </c>
      <c r="G677" s="1">
        <v>33623.71</v>
      </c>
      <c r="H677" s="3">
        <f>IF(ISERR(LN(Table21037[[#This Row],[Close]]/E676)),"-",LN(Table21037[[#This Row],[Close]]/E676))</f>
        <v>-2.9750477881848796E-2</v>
      </c>
    </row>
    <row r="678" spans="1:8" x14ac:dyDescent="0.3">
      <c r="A678" s="2">
        <v>44099</v>
      </c>
      <c r="B678" s="1">
        <v>10910.4</v>
      </c>
      <c r="C678" s="1">
        <v>11072.6</v>
      </c>
      <c r="D678" s="1">
        <v>10854.85</v>
      </c>
      <c r="E678" s="1">
        <v>11050.25</v>
      </c>
      <c r="F678" s="1">
        <v>559597322</v>
      </c>
      <c r="G678" s="1">
        <v>31122.18</v>
      </c>
      <c r="H678" s="3">
        <f>IF(ISERR(LN(Table21037[[#This Row],[Close]]/E677)),"-",LN(Table21037[[#This Row],[Close]]/E677))</f>
        <v>2.2393161118835776E-2</v>
      </c>
    </row>
    <row r="679" spans="1:8" x14ac:dyDescent="0.3">
      <c r="A679" s="2">
        <v>44102</v>
      </c>
      <c r="B679" s="1">
        <v>11140.85</v>
      </c>
      <c r="C679" s="1">
        <v>11239.35</v>
      </c>
      <c r="D679" s="1">
        <v>11099.85</v>
      </c>
      <c r="E679" s="1">
        <v>11227.55</v>
      </c>
      <c r="F679" s="1">
        <v>472777324</v>
      </c>
      <c r="G679" s="1">
        <v>24361.17</v>
      </c>
      <c r="H679" s="3">
        <f>IF(ISERR(LN(Table21037[[#This Row],[Close]]/E678)),"-",LN(Table21037[[#This Row],[Close]]/E678))</f>
        <v>1.5917527178764334E-2</v>
      </c>
    </row>
    <row r="680" spans="1:8" x14ac:dyDescent="0.3">
      <c r="A680" s="2">
        <v>44103</v>
      </c>
      <c r="B680" s="1">
        <v>11288.6</v>
      </c>
      <c r="C680" s="1">
        <v>11305.4</v>
      </c>
      <c r="D680" s="1">
        <v>11181</v>
      </c>
      <c r="E680" s="1">
        <v>11222.4</v>
      </c>
      <c r="F680" s="1">
        <v>498295735</v>
      </c>
      <c r="G680" s="1">
        <v>26875.14</v>
      </c>
      <c r="H680" s="3">
        <f>IF(ISERR(LN(Table21037[[#This Row],[Close]]/E679)),"-",LN(Table21037[[#This Row],[Close]]/E679))</f>
        <v>-4.5879835726466887E-4</v>
      </c>
    </row>
    <row r="681" spans="1:8" x14ac:dyDescent="0.3">
      <c r="A681" s="2">
        <v>44104</v>
      </c>
      <c r="B681" s="1">
        <v>11244.45</v>
      </c>
      <c r="C681" s="1">
        <v>11295.4</v>
      </c>
      <c r="D681" s="1">
        <v>11184.55</v>
      </c>
      <c r="E681" s="1">
        <v>11247.55</v>
      </c>
      <c r="F681" s="1">
        <v>499343849</v>
      </c>
      <c r="G681" s="1">
        <v>28134.77</v>
      </c>
      <c r="H681" s="3">
        <f>IF(ISERR(LN(Table21037[[#This Row],[Close]]/E680)),"-",LN(Table21037[[#This Row],[Close]]/E680))</f>
        <v>2.238546191905813E-3</v>
      </c>
    </row>
  </sheetData>
  <pageMargins left="0.7" right="0.7" top="0.75" bottom="0.75" header="0.3" footer="0.3"/>
  <drawing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AB31-9648-454E-8FE0-22A9ABE71529}">
  <dimension ref="A1:N681"/>
  <sheetViews>
    <sheetView showGridLines="0" workbookViewId="0"/>
  </sheetViews>
  <sheetFormatPr defaultRowHeight="14.4" x14ac:dyDescent="0.3"/>
  <cols>
    <col min="1" max="1" width="9.21875" style="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43</v>
      </c>
      <c r="B2" s="1" t="s">
        <v>14</v>
      </c>
      <c r="C2" s="2">
        <v>43101</v>
      </c>
      <c r="D2" s="1">
        <v>537.29999999999995</v>
      </c>
      <c r="E2" s="1">
        <v>540.15</v>
      </c>
      <c r="F2" s="1">
        <v>545.95000000000005</v>
      </c>
      <c r="G2" s="1">
        <v>535.6</v>
      </c>
      <c r="H2" s="1">
        <v>539.29999999999995</v>
      </c>
      <c r="I2" s="1">
        <v>538</v>
      </c>
      <c r="J2" s="1">
        <v>541.17999999999995</v>
      </c>
      <c r="K2" s="1">
        <v>642155</v>
      </c>
      <c r="L2" s="1">
        <v>347523113.30000001</v>
      </c>
      <c r="M2" s="1">
        <v>9349</v>
      </c>
      <c r="N2" s="3" t="str">
        <f>IF(ISERR(LN(Table138[[#This Row],[Close Price]]/I1)),"-",LN(Table138[[#This Row],[Close Price]]/I1))</f>
        <v>-</v>
      </c>
    </row>
    <row r="3" spans="1:14" x14ac:dyDescent="0.3">
      <c r="A3" s="1" t="s">
        <v>43</v>
      </c>
      <c r="B3" s="1" t="s">
        <v>14</v>
      </c>
      <c r="C3" s="2">
        <v>43102</v>
      </c>
      <c r="D3" s="1">
        <v>538</v>
      </c>
      <c r="E3" s="1">
        <v>540.4</v>
      </c>
      <c r="F3" s="1">
        <v>547.29999999999995</v>
      </c>
      <c r="G3" s="1">
        <v>534.45000000000005</v>
      </c>
      <c r="H3" s="1">
        <v>540.1</v>
      </c>
      <c r="I3" s="1">
        <v>541.70000000000005</v>
      </c>
      <c r="J3" s="1">
        <v>540.46</v>
      </c>
      <c r="K3" s="1">
        <v>1485518</v>
      </c>
      <c r="L3" s="1">
        <v>802859271.79999995</v>
      </c>
      <c r="M3" s="1">
        <v>18370</v>
      </c>
      <c r="N3" s="3">
        <f>IF(ISERR(LN(Table138[[#This Row],[Close Price]]/I2)),"-",LN(Table138[[#This Row],[Close Price]]/I2))</f>
        <v>6.8537825020689395E-3</v>
      </c>
    </row>
    <row r="4" spans="1:14" x14ac:dyDescent="0.3">
      <c r="A4" s="1" t="s">
        <v>43</v>
      </c>
      <c r="B4" s="1" t="s">
        <v>14</v>
      </c>
      <c r="C4" s="2">
        <v>43103</v>
      </c>
      <c r="D4" s="1">
        <v>541.70000000000005</v>
      </c>
      <c r="E4" s="1">
        <v>541</v>
      </c>
      <c r="F4" s="1">
        <v>546</v>
      </c>
      <c r="G4" s="1">
        <v>538.79999999999995</v>
      </c>
      <c r="H4" s="1">
        <v>541.9</v>
      </c>
      <c r="I4" s="1">
        <v>541.85</v>
      </c>
      <c r="J4" s="1">
        <v>541.46</v>
      </c>
      <c r="K4" s="1">
        <v>1038802</v>
      </c>
      <c r="L4" s="1">
        <v>562467471.75</v>
      </c>
      <c r="M4" s="1">
        <v>13841</v>
      </c>
      <c r="N4" s="3">
        <f>IF(ISERR(LN(Table138[[#This Row],[Close Price]]/I3)),"-",LN(Table138[[#This Row],[Close Price]]/I3))</f>
        <v>2.7686770515093344E-4</v>
      </c>
    </row>
    <row r="5" spans="1:14" x14ac:dyDescent="0.3">
      <c r="A5" s="1" t="s">
        <v>43</v>
      </c>
      <c r="B5" s="1" t="s">
        <v>14</v>
      </c>
      <c r="C5" s="2">
        <v>43104</v>
      </c>
      <c r="D5" s="1">
        <v>541.85</v>
      </c>
      <c r="E5" s="1">
        <v>542.5</v>
      </c>
      <c r="F5" s="1">
        <v>545.5</v>
      </c>
      <c r="G5" s="1">
        <v>538.85</v>
      </c>
      <c r="H5" s="1">
        <v>541.5</v>
      </c>
      <c r="I5" s="1">
        <v>541.65</v>
      </c>
      <c r="J5" s="1">
        <v>541.54</v>
      </c>
      <c r="K5" s="1">
        <v>863927</v>
      </c>
      <c r="L5" s="1">
        <v>467847787.39999998</v>
      </c>
      <c r="M5" s="1">
        <v>11197</v>
      </c>
      <c r="N5" s="3">
        <f>IF(ISERR(LN(Table138[[#This Row],[Close Price]]/I4)),"-",LN(Table138[[#This Row],[Close Price]]/I4))</f>
        <v>-3.691739774278865E-4</v>
      </c>
    </row>
    <row r="6" spans="1:14" x14ac:dyDescent="0.3">
      <c r="A6" s="1" t="s">
        <v>43</v>
      </c>
      <c r="B6" s="1" t="s">
        <v>14</v>
      </c>
      <c r="C6" s="2">
        <v>43105</v>
      </c>
      <c r="D6" s="1">
        <v>541.65</v>
      </c>
      <c r="E6" s="1">
        <v>542.79999999999995</v>
      </c>
      <c r="F6" s="1">
        <v>545.79999999999995</v>
      </c>
      <c r="G6" s="1">
        <v>537</v>
      </c>
      <c r="H6" s="1">
        <v>542.5</v>
      </c>
      <c r="I6" s="1">
        <v>540.95000000000005</v>
      </c>
      <c r="J6" s="1">
        <v>541.84</v>
      </c>
      <c r="K6" s="1">
        <v>816697</v>
      </c>
      <c r="L6" s="1">
        <v>442520654.14999998</v>
      </c>
      <c r="M6" s="1">
        <v>11788</v>
      </c>
      <c r="N6" s="3">
        <f>IF(ISERR(LN(Table138[[#This Row],[Close Price]]/I5)),"-",LN(Table138[[#This Row],[Close Price]]/I5))</f>
        <v>-1.2931832579939045E-3</v>
      </c>
    </row>
    <row r="7" spans="1:14" x14ac:dyDescent="0.3">
      <c r="A7" s="1" t="s">
        <v>43</v>
      </c>
      <c r="B7" s="1" t="s">
        <v>14</v>
      </c>
      <c r="C7" s="2">
        <v>43108</v>
      </c>
      <c r="D7" s="1">
        <v>540.95000000000005</v>
      </c>
      <c r="E7" s="1">
        <v>544.20000000000005</v>
      </c>
      <c r="F7" s="1">
        <v>564</v>
      </c>
      <c r="G7" s="1">
        <v>542.25</v>
      </c>
      <c r="H7" s="1">
        <v>554.54999999999995</v>
      </c>
      <c r="I7" s="1">
        <v>555.35</v>
      </c>
      <c r="J7" s="1">
        <v>556.70000000000005</v>
      </c>
      <c r="K7" s="1">
        <v>2156482</v>
      </c>
      <c r="L7" s="1">
        <v>1200516720.3</v>
      </c>
      <c r="M7" s="1">
        <v>31919</v>
      </c>
      <c r="N7" s="3">
        <f>IF(ISERR(LN(Table138[[#This Row],[Close Price]]/I6)),"-",LN(Table138[[#This Row],[Close Price]]/I6))</f>
        <v>2.6271692479546513E-2</v>
      </c>
    </row>
    <row r="8" spans="1:14" x14ac:dyDescent="0.3">
      <c r="A8" s="1" t="s">
        <v>43</v>
      </c>
      <c r="B8" s="1" t="s">
        <v>14</v>
      </c>
      <c r="C8" s="2">
        <v>43109</v>
      </c>
      <c r="D8" s="1">
        <v>555.35</v>
      </c>
      <c r="E8" s="1">
        <v>553.54999999999995</v>
      </c>
      <c r="F8" s="1">
        <v>558.25</v>
      </c>
      <c r="G8" s="1">
        <v>543.75</v>
      </c>
      <c r="H8" s="1">
        <v>545.29999999999995</v>
      </c>
      <c r="I8" s="1">
        <v>545.5</v>
      </c>
      <c r="J8" s="1">
        <v>548.62</v>
      </c>
      <c r="K8" s="1">
        <v>716294</v>
      </c>
      <c r="L8" s="1">
        <v>392971181.14999998</v>
      </c>
      <c r="M8" s="1">
        <v>11185</v>
      </c>
      <c r="N8" s="3">
        <f>IF(ISERR(LN(Table138[[#This Row],[Close Price]]/I7)),"-",LN(Table138[[#This Row],[Close Price]]/I7))</f>
        <v>-1.7895740340003598E-2</v>
      </c>
    </row>
    <row r="9" spans="1:14" x14ac:dyDescent="0.3">
      <c r="A9" s="1" t="s">
        <v>43</v>
      </c>
      <c r="B9" s="1" t="s">
        <v>14</v>
      </c>
      <c r="C9" s="2">
        <v>43110</v>
      </c>
      <c r="D9" s="1">
        <v>545.5</v>
      </c>
      <c r="E9" s="1">
        <v>545</v>
      </c>
      <c r="F9" s="1">
        <v>549.6</v>
      </c>
      <c r="G9" s="1">
        <v>532.29999999999995</v>
      </c>
      <c r="H9" s="1">
        <v>544</v>
      </c>
      <c r="I9" s="1">
        <v>541.85</v>
      </c>
      <c r="J9" s="1">
        <v>541.25</v>
      </c>
      <c r="K9" s="1">
        <v>869408</v>
      </c>
      <c r="L9" s="1">
        <v>470563619.05000001</v>
      </c>
      <c r="M9" s="1">
        <v>13503</v>
      </c>
      <c r="N9" s="3">
        <f>IF(ISERR(LN(Table138[[#This Row],[Close Price]]/I8)),"-",LN(Table138[[#This Row],[Close Price]]/I8))</f>
        <v>-6.7135949041212378E-3</v>
      </c>
    </row>
    <row r="10" spans="1:14" x14ac:dyDescent="0.3">
      <c r="A10" s="1" t="s">
        <v>43</v>
      </c>
      <c r="B10" s="1" t="s">
        <v>14</v>
      </c>
      <c r="C10" s="2">
        <v>43111</v>
      </c>
      <c r="D10" s="1">
        <v>541.85</v>
      </c>
      <c r="E10" s="1">
        <v>542.79999999999995</v>
      </c>
      <c r="F10" s="1">
        <v>551.70000000000005</v>
      </c>
      <c r="G10" s="1">
        <v>538</v>
      </c>
      <c r="H10" s="1">
        <v>545.25</v>
      </c>
      <c r="I10" s="1">
        <v>546.25</v>
      </c>
      <c r="J10" s="1">
        <v>546.14</v>
      </c>
      <c r="K10" s="1">
        <v>754266</v>
      </c>
      <c r="L10" s="1">
        <v>411932882.75</v>
      </c>
      <c r="M10" s="1">
        <v>11309</v>
      </c>
      <c r="N10" s="3" t="str">
        <f>IF(ISERR(LN(Table138[[#This Row],[Close Price]]/#REF!)),"-",LN(Table138[[#This Row],[Close Price]]/#REF!))</f>
        <v>-</v>
      </c>
    </row>
    <row r="11" spans="1:14" x14ac:dyDescent="0.3">
      <c r="A11" s="1" t="s">
        <v>43</v>
      </c>
      <c r="B11" s="1" t="s">
        <v>14</v>
      </c>
      <c r="C11" s="2">
        <v>43112</v>
      </c>
      <c r="D11" s="1">
        <v>546.25</v>
      </c>
      <c r="E11" s="1">
        <v>547</v>
      </c>
      <c r="F11" s="1">
        <v>547.45000000000005</v>
      </c>
      <c r="G11" s="1">
        <v>535</v>
      </c>
      <c r="H11" s="1">
        <v>540.75</v>
      </c>
      <c r="I11" s="1">
        <v>540.4</v>
      </c>
      <c r="J11" s="1">
        <v>540.14</v>
      </c>
      <c r="K11" s="1">
        <v>852638</v>
      </c>
      <c r="L11" s="1">
        <v>460543584.10000002</v>
      </c>
      <c r="M11" s="1">
        <v>15402</v>
      </c>
      <c r="N11" s="3">
        <f>IF(ISERR(LN(Table138[[#This Row],[Close Price]]/I10)),"-",LN(Table138[[#This Row],[Close Price]]/I10))</f>
        <v>-1.0767140323756157E-2</v>
      </c>
    </row>
    <row r="12" spans="1:14" x14ac:dyDescent="0.3">
      <c r="A12" s="1" t="s">
        <v>43</v>
      </c>
      <c r="B12" s="1" t="s">
        <v>14</v>
      </c>
      <c r="C12" s="2">
        <v>43115</v>
      </c>
      <c r="D12" s="1">
        <v>540.4</v>
      </c>
      <c r="E12" s="1">
        <v>540.95000000000005</v>
      </c>
      <c r="F12" s="1">
        <v>546.4</v>
      </c>
      <c r="G12" s="1">
        <v>534</v>
      </c>
      <c r="H12" s="1">
        <v>538.1</v>
      </c>
      <c r="I12" s="1">
        <v>539</v>
      </c>
      <c r="J12" s="1">
        <v>539.59</v>
      </c>
      <c r="K12" s="1">
        <v>735977</v>
      </c>
      <c r="L12" s="1">
        <v>397128992.89999998</v>
      </c>
      <c r="M12" s="1">
        <v>8998</v>
      </c>
      <c r="N12" s="3">
        <f>IF(ISERR(LN(Table138[[#This Row],[Close Price]]/I11)),"-",LN(Table138[[#This Row],[Close Price]]/I11))</f>
        <v>-2.5940351770466466E-3</v>
      </c>
    </row>
    <row r="13" spans="1:14" x14ac:dyDescent="0.3">
      <c r="A13" s="1" t="s">
        <v>43</v>
      </c>
      <c r="B13" s="1" t="s">
        <v>14</v>
      </c>
      <c r="C13" s="2">
        <v>43116</v>
      </c>
      <c r="D13" s="1">
        <v>539</v>
      </c>
      <c r="E13" s="1">
        <v>539.9</v>
      </c>
      <c r="F13" s="1">
        <v>543.65</v>
      </c>
      <c r="G13" s="1">
        <v>529.04999999999995</v>
      </c>
      <c r="H13" s="1">
        <v>534.70000000000005</v>
      </c>
      <c r="I13" s="1">
        <v>534.79999999999995</v>
      </c>
      <c r="J13" s="1">
        <v>535.37</v>
      </c>
      <c r="K13" s="1">
        <v>854040</v>
      </c>
      <c r="L13" s="1">
        <v>457226087.60000002</v>
      </c>
      <c r="M13" s="1">
        <v>11479</v>
      </c>
      <c r="N13" s="3">
        <f>IF(ISERR(LN(Table138[[#This Row],[Close Price]]/I12)),"-",LN(Table138[[#This Row],[Close Price]]/I12))</f>
        <v>-7.8227256812091559E-3</v>
      </c>
    </row>
    <row r="14" spans="1:14" x14ac:dyDescent="0.3">
      <c r="A14" s="1" t="s">
        <v>43</v>
      </c>
      <c r="B14" s="1" t="s">
        <v>14</v>
      </c>
      <c r="C14" s="2">
        <v>43117</v>
      </c>
      <c r="D14" s="1">
        <v>534.79999999999995</v>
      </c>
      <c r="E14" s="1">
        <v>534.5</v>
      </c>
      <c r="F14" s="1">
        <v>554</v>
      </c>
      <c r="G14" s="1">
        <v>525.25</v>
      </c>
      <c r="H14" s="1">
        <v>553</v>
      </c>
      <c r="I14" s="1">
        <v>551.29999999999995</v>
      </c>
      <c r="J14" s="1">
        <v>543.84</v>
      </c>
      <c r="K14" s="1">
        <v>1362333</v>
      </c>
      <c r="L14" s="1">
        <v>740892829.20000005</v>
      </c>
      <c r="M14" s="1">
        <v>20259</v>
      </c>
      <c r="N14" s="3">
        <f>IF(ISERR(LN(Table138[[#This Row],[Close Price]]/I13)),"-",LN(Table138[[#This Row],[Close Price]]/I13))</f>
        <v>3.0386280367849756E-2</v>
      </c>
    </row>
    <row r="15" spans="1:14" x14ac:dyDescent="0.3">
      <c r="A15" s="1" t="s">
        <v>43</v>
      </c>
      <c r="B15" s="1" t="s">
        <v>14</v>
      </c>
      <c r="C15" s="2">
        <v>43118</v>
      </c>
      <c r="D15" s="1">
        <v>551.29999999999995</v>
      </c>
      <c r="E15" s="1">
        <v>555.1</v>
      </c>
      <c r="F15" s="1">
        <v>555.9</v>
      </c>
      <c r="G15" s="1">
        <v>536.1</v>
      </c>
      <c r="H15" s="1">
        <v>540</v>
      </c>
      <c r="I15" s="1">
        <v>539.6</v>
      </c>
      <c r="J15" s="1">
        <v>542.70000000000005</v>
      </c>
      <c r="K15" s="1">
        <v>1022827</v>
      </c>
      <c r="L15" s="1">
        <v>555090418.95000005</v>
      </c>
      <c r="M15" s="1">
        <v>18098</v>
      </c>
      <c r="N15" s="3">
        <f>IF(ISERR(LN(Table138[[#This Row],[Close Price]]/I14)),"-",LN(Table138[[#This Row],[Close Price]]/I14))</f>
        <v>-2.1451001262036962E-2</v>
      </c>
    </row>
    <row r="16" spans="1:14" x14ac:dyDescent="0.3">
      <c r="A16" s="1" t="s">
        <v>43</v>
      </c>
      <c r="B16" s="1" t="s">
        <v>14</v>
      </c>
      <c r="C16" s="2">
        <v>43119</v>
      </c>
      <c r="D16" s="1">
        <v>539.6</v>
      </c>
      <c r="E16" s="1">
        <v>549</v>
      </c>
      <c r="F16" s="1">
        <v>575</v>
      </c>
      <c r="G16" s="1">
        <v>545.1</v>
      </c>
      <c r="H16" s="1">
        <v>568.79999999999995</v>
      </c>
      <c r="I16" s="1">
        <v>569.35</v>
      </c>
      <c r="J16" s="1">
        <v>564.74</v>
      </c>
      <c r="K16" s="1">
        <v>8746829</v>
      </c>
      <c r="L16" s="1">
        <v>4939724812.75</v>
      </c>
      <c r="M16" s="1">
        <v>106482</v>
      </c>
      <c r="N16" s="3">
        <f>IF(ISERR(LN(Table138[[#This Row],[Close Price]]/I15)),"-",LN(Table138[[#This Row],[Close Price]]/I15))</f>
        <v>5.3667234923013139E-2</v>
      </c>
    </row>
    <row r="17" spans="1:14" x14ac:dyDescent="0.3">
      <c r="A17" s="1" t="s">
        <v>43</v>
      </c>
      <c r="B17" s="1" t="s">
        <v>14</v>
      </c>
      <c r="C17" s="2">
        <v>43122</v>
      </c>
      <c r="D17" s="1">
        <v>569.35</v>
      </c>
      <c r="E17" s="1">
        <v>568.9</v>
      </c>
      <c r="F17" s="1">
        <v>614.4</v>
      </c>
      <c r="G17" s="1">
        <v>559.1</v>
      </c>
      <c r="H17" s="1">
        <v>602.04999999999995</v>
      </c>
      <c r="I17" s="1">
        <v>603.85</v>
      </c>
      <c r="J17" s="1">
        <v>586.33000000000004</v>
      </c>
      <c r="K17" s="1">
        <v>8470009</v>
      </c>
      <c r="L17" s="1">
        <v>4966180950.4499998</v>
      </c>
      <c r="M17" s="1">
        <v>98497</v>
      </c>
      <c r="N17" s="3">
        <f>IF(ISERR(LN(Table138[[#This Row],[Close Price]]/I16)),"-",LN(Table138[[#This Row],[Close Price]]/I16))</f>
        <v>5.883046346477025E-2</v>
      </c>
    </row>
    <row r="18" spans="1:14" x14ac:dyDescent="0.3">
      <c r="A18" s="1" t="s">
        <v>43</v>
      </c>
      <c r="B18" s="1" t="s">
        <v>14</v>
      </c>
      <c r="C18" s="2">
        <v>43123</v>
      </c>
      <c r="D18" s="1">
        <v>603.85</v>
      </c>
      <c r="E18" s="1">
        <v>604</v>
      </c>
      <c r="F18" s="1">
        <v>652.79999999999995</v>
      </c>
      <c r="G18" s="1">
        <v>604</v>
      </c>
      <c r="H18" s="1">
        <v>642.6</v>
      </c>
      <c r="I18" s="1">
        <v>643.70000000000005</v>
      </c>
      <c r="J18" s="1">
        <v>636.12</v>
      </c>
      <c r="K18" s="1">
        <v>11193528</v>
      </c>
      <c r="L18" s="1">
        <v>7120467110.5500002</v>
      </c>
      <c r="M18" s="1">
        <v>138838</v>
      </c>
      <c r="N18" s="3">
        <f>IF(ISERR(LN(Table138[[#This Row],[Close Price]]/I17)),"-",LN(Table138[[#This Row],[Close Price]]/I17))</f>
        <v>6.3906956337185891E-2</v>
      </c>
    </row>
    <row r="19" spans="1:14" x14ac:dyDescent="0.3">
      <c r="A19" s="1" t="s">
        <v>43</v>
      </c>
      <c r="B19" s="1" t="s">
        <v>14</v>
      </c>
      <c r="C19" s="2">
        <v>43124</v>
      </c>
      <c r="D19" s="1">
        <v>643.70000000000005</v>
      </c>
      <c r="E19" s="1">
        <v>642</v>
      </c>
      <c r="F19" s="1">
        <v>657.5</v>
      </c>
      <c r="G19" s="1">
        <v>627.35</v>
      </c>
      <c r="H19" s="1">
        <v>630.45000000000005</v>
      </c>
      <c r="I19" s="1">
        <v>634.54999999999995</v>
      </c>
      <c r="J19" s="1">
        <v>643.54</v>
      </c>
      <c r="K19" s="1">
        <v>6779224</v>
      </c>
      <c r="L19" s="1">
        <v>4362704602.3999996</v>
      </c>
      <c r="M19" s="1">
        <v>86662</v>
      </c>
      <c r="N19" s="3">
        <f>IF(ISERR(LN(Table138[[#This Row],[Close Price]]/I18)),"-",LN(Table138[[#This Row],[Close Price]]/I18))</f>
        <v>-1.4316692802396931E-2</v>
      </c>
    </row>
    <row r="20" spans="1:14" x14ac:dyDescent="0.3">
      <c r="A20" s="1" t="s">
        <v>43</v>
      </c>
      <c r="B20" s="1" t="s">
        <v>14</v>
      </c>
      <c r="C20" s="2">
        <v>43125</v>
      </c>
      <c r="D20" s="1">
        <v>634.54999999999995</v>
      </c>
      <c r="E20" s="1">
        <v>601</v>
      </c>
      <c r="F20" s="1">
        <v>617.5</v>
      </c>
      <c r="G20" s="1">
        <v>600.20000000000005</v>
      </c>
      <c r="H20" s="1">
        <v>606.75</v>
      </c>
      <c r="I20" s="1">
        <v>607.45000000000005</v>
      </c>
      <c r="J20" s="1">
        <v>606.91</v>
      </c>
      <c r="K20" s="1">
        <v>7737568</v>
      </c>
      <c r="L20" s="1">
        <v>4695990026.6000004</v>
      </c>
      <c r="M20" s="1">
        <v>107650</v>
      </c>
      <c r="N20" s="3">
        <f>IF(ISERR(LN(Table138[[#This Row],[Close Price]]/I19)),"-",LN(Table138[[#This Row],[Close Price]]/I19))</f>
        <v>-4.3646218955422061E-2</v>
      </c>
    </row>
    <row r="21" spans="1:14" x14ac:dyDescent="0.3">
      <c r="A21" s="1" t="s">
        <v>43</v>
      </c>
      <c r="B21" s="1" t="s">
        <v>14</v>
      </c>
      <c r="C21" s="2">
        <v>43129</v>
      </c>
      <c r="D21" s="1">
        <v>607.45000000000005</v>
      </c>
      <c r="E21" s="1">
        <v>613</v>
      </c>
      <c r="F21" s="1">
        <v>641.9</v>
      </c>
      <c r="G21" s="1">
        <v>609</v>
      </c>
      <c r="H21" s="1">
        <v>617</v>
      </c>
      <c r="I21" s="1">
        <v>615.45000000000005</v>
      </c>
      <c r="J21" s="1">
        <v>625.74</v>
      </c>
      <c r="K21" s="1">
        <v>5943390</v>
      </c>
      <c r="L21" s="1">
        <v>3718991614.3499999</v>
      </c>
      <c r="M21" s="1">
        <v>92549</v>
      </c>
      <c r="N21" s="3">
        <f>IF(ISERR(LN(Table138[[#This Row],[Close Price]]/I20)),"-",LN(Table138[[#This Row],[Close Price]]/I20))</f>
        <v>1.3083840255553621E-2</v>
      </c>
    </row>
    <row r="22" spans="1:14" x14ac:dyDescent="0.3">
      <c r="A22" s="1" t="s">
        <v>43</v>
      </c>
      <c r="B22" s="1" t="s">
        <v>14</v>
      </c>
      <c r="C22" s="2">
        <v>43130</v>
      </c>
      <c r="D22" s="1">
        <v>615.45000000000005</v>
      </c>
      <c r="E22" s="1">
        <v>617.95000000000005</v>
      </c>
      <c r="F22" s="1">
        <v>635</v>
      </c>
      <c r="G22" s="1">
        <v>607.65</v>
      </c>
      <c r="H22" s="1">
        <v>631.1</v>
      </c>
      <c r="I22" s="1">
        <v>629.95000000000005</v>
      </c>
      <c r="J22" s="1">
        <v>624.73</v>
      </c>
      <c r="K22" s="1">
        <v>5078317</v>
      </c>
      <c r="L22" s="1">
        <v>3172572837.5999999</v>
      </c>
      <c r="M22" s="1">
        <v>72597</v>
      </c>
      <c r="N22" s="3">
        <f>IF(ISERR(LN(Table138[[#This Row],[Close Price]]/I21)),"-",LN(Table138[[#This Row],[Close Price]]/I21))</f>
        <v>2.3286743600333934E-2</v>
      </c>
    </row>
    <row r="23" spans="1:14" x14ac:dyDescent="0.3">
      <c r="A23" s="1" t="s">
        <v>43</v>
      </c>
      <c r="B23" s="1" t="s">
        <v>14</v>
      </c>
      <c r="C23" s="2">
        <v>43131</v>
      </c>
      <c r="D23" s="1">
        <v>629.95000000000005</v>
      </c>
      <c r="E23" s="1">
        <v>631</v>
      </c>
      <c r="F23" s="1">
        <v>631</v>
      </c>
      <c r="G23" s="1">
        <v>609.04999999999995</v>
      </c>
      <c r="H23" s="1">
        <v>614.95000000000005</v>
      </c>
      <c r="I23" s="1">
        <v>614.9</v>
      </c>
      <c r="J23" s="1">
        <v>619.1</v>
      </c>
      <c r="K23" s="1">
        <v>2622093</v>
      </c>
      <c r="L23" s="1">
        <v>1623335427.0999999</v>
      </c>
      <c r="M23" s="1">
        <v>43759</v>
      </c>
      <c r="N23" s="3">
        <f>IF(ISERR(LN(Table138[[#This Row],[Close Price]]/I22)),"-",LN(Table138[[#This Row],[Close Price]]/I22))</f>
        <v>-2.4180798197214852E-2</v>
      </c>
    </row>
    <row r="24" spans="1:14" x14ac:dyDescent="0.3">
      <c r="A24" s="1" t="s">
        <v>43</v>
      </c>
      <c r="B24" s="1" t="s">
        <v>14</v>
      </c>
      <c r="C24" s="2">
        <v>43132</v>
      </c>
      <c r="D24" s="1">
        <v>614.9</v>
      </c>
      <c r="E24" s="1">
        <v>616</v>
      </c>
      <c r="F24" s="1">
        <v>626.95000000000005</v>
      </c>
      <c r="G24" s="1">
        <v>603.5</v>
      </c>
      <c r="H24" s="1">
        <v>622</v>
      </c>
      <c r="I24" s="1">
        <v>619.1</v>
      </c>
      <c r="J24" s="1">
        <v>618.75</v>
      </c>
      <c r="K24" s="1">
        <v>1899153</v>
      </c>
      <c r="L24" s="1">
        <v>1175106202.55</v>
      </c>
      <c r="M24" s="1">
        <v>29320</v>
      </c>
      <c r="N24" s="3">
        <f>IF(ISERR(LN(Table138[[#This Row],[Close Price]]/I23)),"-",LN(Table138[[#This Row],[Close Price]]/I23))</f>
        <v>6.8071575657625734E-3</v>
      </c>
    </row>
    <row r="25" spans="1:14" x14ac:dyDescent="0.3">
      <c r="A25" s="1" t="s">
        <v>43</v>
      </c>
      <c r="B25" s="1" t="s">
        <v>14</v>
      </c>
      <c r="C25" s="2">
        <v>43133</v>
      </c>
      <c r="D25" s="1">
        <v>619.1</v>
      </c>
      <c r="E25" s="1">
        <v>615.70000000000005</v>
      </c>
      <c r="F25" s="1">
        <v>621</v>
      </c>
      <c r="G25" s="1">
        <v>593.75</v>
      </c>
      <c r="H25" s="1">
        <v>594.35</v>
      </c>
      <c r="I25" s="1">
        <v>598.20000000000005</v>
      </c>
      <c r="J25" s="1">
        <v>608.22</v>
      </c>
      <c r="K25" s="1">
        <v>2013345</v>
      </c>
      <c r="L25" s="1">
        <v>1224560626.7</v>
      </c>
      <c r="M25" s="1">
        <v>32200</v>
      </c>
      <c r="N25" s="3">
        <f>IF(ISERR(LN(Table138[[#This Row],[Close Price]]/I24)),"-",LN(Table138[[#This Row],[Close Price]]/I24))</f>
        <v>-3.43416643293388E-2</v>
      </c>
    </row>
    <row r="26" spans="1:14" x14ac:dyDescent="0.3">
      <c r="A26" s="1" t="s">
        <v>43</v>
      </c>
      <c r="B26" s="1" t="s">
        <v>14</v>
      </c>
      <c r="C26" s="2">
        <v>43136</v>
      </c>
      <c r="D26" s="1">
        <v>598.20000000000005</v>
      </c>
      <c r="E26" s="1">
        <v>588</v>
      </c>
      <c r="F26" s="1">
        <v>609.25</v>
      </c>
      <c r="G26" s="1">
        <v>566.85</v>
      </c>
      <c r="H26" s="1">
        <v>606</v>
      </c>
      <c r="I26" s="1">
        <v>605.20000000000005</v>
      </c>
      <c r="J26" s="1">
        <v>592.11</v>
      </c>
      <c r="K26" s="1">
        <v>2250781</v>
      </c>
      <c r="L26" s="1">
        <v>1332703150.7</v>
      </c>
      <c r="M26" s="1">
        <v>35719</v>
      </c>
      <c r="N26" s="3">
        <f>IF(ISERR(LN(Table138[[#This Row],[Close Price]]/I25)),"-",LN(Table138[[#This Row],[Close Price]]/I25))</f>
        <v>1.1633835718353159E-2</v>
      </c>
    </row>
    <row r="27" spans="1:14" x14ac:dyDescent="0.3">
      <c r="A27" s="1" t="s">
        <v>43</v>
      </c>
      <c r="B27" s="1" t="s">
        <v>14</v>
      </c>
      <c r="C27" s="2">
        <v>43137</v>
      </c>
      <c r="D27" s="1">
        <v>605.20000000000005</v>
      </c>
      <c r="E27" s="1">
        <v>560.20000000000005</v>
      </c>
      <c r="F27" s="1">
        <v>596.29999999999995</v>
      </c>
      <c r="G27" s="1">
        <v>560.20000000000005</v>
      </c>
      <c r="H27" s="1">
        <v>583.6</v>
      </c>
      <c r="I27" s="1">
        <v>584.95000000000005</v>
      </c>
      <c r="J27" s="1">
        <v>585.25</v>
      </c>
      <c r="K27" s="1">
        <v>2001630</v>
      </c>
      <c r="L27" s="1">
        <v>1171458250.05</v>
      </c>
      <c r="M27" s="1">
        <v>30340</v>
      </c>
      <c r="N27" s="3">
        <f>IF(ISERR(LN(Table138[[#This Row],[Close Price]]/I26)),"-",LN(Table138[[#This Row],[Close Price]]/I26))</f>
        <v>-3.403260842059036E-2</v>
      </c>
    </row>
    <row r="28" spans="1:14" x14ac:dyDescent="0.3">
      <c r="A28" s="1" t="s">
        <v>43</v>
      </c>
      <c r="B28" s="1" t="s">
        <v>14</v>
      </c>
      <c r="C28" s="2">
        <v>43138</v>
      </c>
      <c r="D28" s="1">
        <v>584.95000000000005</v>
      </c>
      <c r="E28" s="1">
        <v>595.04999999999995</v>
      </c>
      <c r="F28" s="1">
        <v>606.29999999999995</v>
      </c>
      <c r="G28" s="1">
        <v>586.6</v>
      </c>
      <c r="H28" s="1">
        <v>592.95000000000005</v>
      </c>
      <c r="I28" s="1">
        <v>590.6</v>
      </c>
      <c r="J28" s="1">
        <v>596.35</v>
      </c>
      <c r="K28" s="1">
        <v>1691090</v>
      </c>
      <c r="L28" s="1">
        <v>1008480588.5</v>
      </c>
      <c r="M28" s="1">
        <v>26004</v>
      </c>
      <c r="N28" s="3">
        <f>IF(ISERR(LN(Table138[[#This Row],[Close Price]]/I27)),"-",LN(Table138[[#This Row],[Close Price]]/I27))</f>
        <v>9.6125958162116883E-3</v>
      </c>
    </row>
    <row r="29" spans="1:14" x14ac:dyDescent="0.3">
      <c r="A29" s="1" t="s">
        <v>43</v>
      </c>
      <c r="B29" s="1" t="s">
        <v>14</v>
      </c>
      <c r="C29" s="2">
        <v>43139</v>
      </c>
      <c r="D29" s="1">
        <v>590.6</v>
      </c>
      <c r="E29" s="1">
        <v>596.4</v>
      </c>
      <c r="F29" s="1">
        <v>620.95000000000005</v>
      </c>
      <c r="G29" s="1">
        <v>592.65</v>
      </c>
      <c r="H29" s="1">
        <v>614.9</v>
      </c>
      <c r="I29" s="1">
        <v>614.9</v>
      </c>
      <c r="J29" s="1">
        <v>611.16999999999996</v>
      </c>
      <c r="K29" s="1">
        <v>3077890</v>
      </c>
      <c r="L29" s="1">
        <v>1881103219.3499999</v>
      </c>
      <c r="M29" s="1">
        <v>47590</v>
      </c>
      <c r="N29" s="3">
        <f>IF(ISERR(LN(Table138[[#This Row],[Close Price]]/I28)),"-",LN(Table138[[#This Row],[Close Price]]/I28))</f>
        <v>4.0320683649601577E-2</v>
      </c>
    </row>
    <row r="30" spans="1:14" x14ac:dyDescent="0.3">
      <c r="A30" s="1" t="s">
        <v>43</v>
      </c>
      <c r="B30" s="1" t="s">
        <v>14</v>
      </c>
      <c r="C30" s="2">
        <v>43140</v>
      </c>
      <c r="D30" s="1">
        <v>614.9</v>
      </c>
      <c r="E30" s="1">
        <v>609.79999999999995</v>
      </c>
      <c r="F30" s="1">
        <v>613.75</v>
      </c>
      <c r="G30" s="1">
        <v>600.70000000000005</v>
      </c>
      <c r="H30" s="1">
        <v>606</v>
      </c>
      <c r="I30" s="1">
        <v>606.95000000000005</v>
      </c>
      <c r="J30" s="1">
        <v>607.30999999999995</v>
      </c>
      <c r="K30" s="1">
        <v>1527841</v>
      </c>
      <c r="L30" s="1">
        <v>927873769.14999998</v>
      </c>
      <c r="M30" s="1">
        <v>29031</v>
      </c>
      <c r="N30" s="3">
        <f>IF(ISERR(LN(Table138[[#This Row],[Close Price]]/I29)),"-",LN(Table138[[#This Row],[Close Price]]/I29))</f>
        <v>-1.3013237615611215E-2</v>
      </c>
    </row>
    <row r="31" spans="1:14" x14ac:dyDescent="0.3">
      <c r="A31" s="1" t="s">
        <v>43</v>
      </c>
      <c r="B31" s="1" t="s">
        <v>14</v>
      </c>
      <c r="C31" s="2">
        <v>43143</v>
      </c>
      <c r="D31" s="1">
        <v>606.95000000000005</v>
      </c>
      <c r="E31" s="1">
        <v>610.95000000000005</v>
      </c>
      <c r="F31" s="1">
        <v>619.85</v>
      </c>
      <c r="G31" s="1">
        <v>609</v>
      </c>
      <c r="H31" s="1">
        <v>610</v>
      </c>
      <c r="I31" s="1">
        <v>612.04999999999995</v>
      </c>
      <c r="J31" s="1">
        <v>614.35</v>
      </c>
      <c r="K31" s="1">
        <v>1115591</v>
      </c>
      <c r="L31" s="1">
        <v>685362110.5</v>
      </c>
      <c r="M31" s="1">
        <v>19481</v>
      </c>
      <c r="N31" s="3">
        <f>IF(ISERR(LN(Table138[[#This Row],[Close Price]]/I30)),"-",LN(Table138[[#This Row],[Close Price]]/I30))</f>
        <v>8.3675631777085663E-3</v>
      </c>
    </row>
    <row r="32" spans="1:14" x14ac:dyDescent="0.3">
      <c r="A32" s="1" t="s">
        <v>43</v>
      </c>
      <c r="B32" s="1" t="s">
        <v>14</v>
      </c>
      <c r="C32" s="2">
        <v>43145</v>
      </c>
      <c r="D32" s="1">
        <v>612.04999999999995</v>
      </c>
      <c r="E32" s="1">
        <v>616.75</v>
      </c>
      <c r="F32" s="1">
        <v>618</v>
      </c>
      <c r="G32" s="1">
        <v>604.45000000000005</v>
      </c>
      <c r="H32" s="1">
        <v>606.54999999999995</v>
      </c>
      <c r="I32" s="1">
        <v>606.85</v>
      </c>
      <c r="J32" s="1">
        <v>611.32000000000005</v>
      </c>
      <c r="K32" s="1">
        <v>935952</v>
      </c>
      <c r="L32" s="1">
        <v>572165896.70000005</v>
      </c>
      <c r="M32" s="1">
        <v>18067</v>
      </c>
      <c r="N32" s="3">
        <f>IF(ISERR(LN(Table138[[#This Row],[Close Price]]/I31)),"-",LN(Table138[[#This Row],[Close Price]]/I31))</f>
        <v>-8.5323349691508645E-3</v>
      </c>
    </row>
    <row r="33" spans="1:14" x14ac:dyDescent="0.3">
      <c r="A33" s="1" t="s">
        <v>43</v>
      </c>
      <c r="B33" s="1" t="s">
        <v>14</v>
      </c>
      <c r="C33" s="2">
        <v>43146</v>
      </c>
      <c r="D33" s="1">
        <v>606.85</v>
      </c>
      <c r="E33" s="1">
        <v>610</v>
      </c>
      <c r="F33" s="1">
        <v>615</v>
      </c>
      <c r="G33" s="1">
        <v>600.04999999999995</v>
      </c>
      <c r="H33" s="1">
        <v>601.65</v>
      </c>
      <c r="I33" s="1">
        <v>601.54999999999995</v>
      </c>
      <c r="J33" s="1">
        <v>606.07000000000005</v>
      </c>
      <c r="K33" s="1">
        <v>916547</v>
      </c>
      <c r="L33" s="1">
        <v>555493360.75</v>
      </c>
      <c r="M33" s="1">
        <v>17944</v>
      </c>
      <c r="N33" s="3">
        <f>IF(ISERR(LN(Table138[[#This Row],[Close Price]]/I32)),"-",LN(Table138[[#This Row],[Close Price]]/I32))</f>
        <v>-8.7719860728371051E-3</v>
      </c>
    </row>
    <row r="34" spans="1:14" x14ac:dyDescent="0.3">
      <c r="A34" s="1" t="s">
        <v>43</v>
      </c>
      <c r="B34" s="1" t="s">
        <v>14</v>
      </c>
      <c r="C34" s="2">
        <v>43147</v>
      </c>
      <c r="D34" s="1">
        <v>601.54999999999995</v>
      </c>
      <c r="E34" s="1">
        <v>606</v>
      </c>
      <c r="F34" s="1">
        <v>617.70000000000005</v>
      </c>
      <c r="G34" s="1">
        <v>602.85</v>
      </c>
      <c r="H34" s="1">
        <v>609</v>
      </c>
      <c r="I34" s="1">
        <v>606.9</v>
      </c>
      <c r="J34" s="1">
        <v>611.84</v>
      </c>
      <c r="K34" s="1">
        <v>2240692</v>
      </c>
      <c r="L34" s="1">
        <v>1370955440.3499999</v>
      </c>
      <c r="M34" s="1">
        <v>34865</v>
      </c>
      <c r="N34" s="3">
        <f>IF(ISERR(LN(Table138[[#This Row],[Close Price]]/I33)),"-",LN(Table138[[#This Row],[Close Price]]/I33))</f>
        <v>8.8543753622759725E-3</v>
      </c>
    </row>
    <row r="35" spans="1:14" x14ac:dyDescent="0.3">
      <c r="A35" s="1" t="s">
        <v>43</v>
      </c>
      <c r="B35" s="1" t="s">
        <v>14</v>
      </c>
      <c r="C35" s="2">
        <v>43150</v>
      </c>
      <c r="D35" s="1">
        <v>606.9</v>
      </c>
      <c r="E35" s="1">
        <v>609.20000000000005</v>
      </c>
      <c r="F35" s="1">
        <v>609.95000000000005</v>
      </c>
      <c r="G35" s="1">
        <v>582.04999999999995</v>
      </c>
      <c r="H35" s="1">
        <v>589.5</v>
      </c>
      <c r="I35" s="1">
        <v>590.95000000000005</v>
      </c>
      <c r="J35" s="1">
        <v>592.23</v>
      </c>
      <c r="K35" s="1">
        <v>1302244</v>
      </c>
      <c r="L35" s="1">
        <v>771233360.04999995</v>
      </c>
      <c r="M35" s="1">
        <v>26669</v>
      </c>
      <c r="N35" s="3">
        <f>IF(ISERR(LN(Table138[[#This Row],[Close Price]]/I34)),"-",LN(Table138[[#This Row],[Close Price]]/I34))</f>
        <v>-2.6632621383559745E-2</v>
      </c>
    </row>
    <row r="36" spans="1:14" x14ac:dyDescent="0.3">
      <c r="A36" s="1" t="s">
        <v>43</v>
      </c>
      <c r="B36" s="1" t="s">
        <v>14</v>
      </c>
      <c r="C36" s="2">
        <v>43151</v>
      </c>
      <c r="D36" s="1">
        <v>590.95000000000005</v>
      </c>
      <c r="E36" s="1">
        <v>592</v>
      </c>
      <c r="F36" s="1">
        <v>592.29999999999995</v>
      </c>
      <c r="G36" s="1">
        <v>570.29999999999995</v>
      </c>
      <c r="H36" s="1">
        <v>571.5</v>
      </c>
      <c r="I36" s="1">
        <v>572.45000000000005</v>
      </c>
      <c r="J36" s="1">
        <v>577.5</v>
      </c>
      <c r="K36" s="1">
        <v>1473471</v>
      </c>
      <c r="L36" s="1">
        <v>850927094.45000005</v>
      </c>
      <c r="M36" s="1">
        <v>27475</v>
      </c>
      <c r="N36" s="3">
        <f>IF(ISERR(LN(Table138[[#This Row],[Close Price]]/I35)),"-",LN(Table138[[#This Row],[Close Price]]/I35))</f>
        <v>-3.1806016088428264E-2</v>
      </c>
    </row>
    <row r="37" spans="1:14" x14ac:dyDescent="0.3">
      <c r="A37" s="1" t="s">
        <v>43</v>
      </c>
      <c r="B37" s="1" t="s">
        <v>14</v>
      </c>
      <c r="C37" s="2">
        <v>43152</v>
      </c>
      <c r="D37" s="1">
        <v>572.45000000000005</v>
      </c>
      <c r="E37" s="1">
        <v>558</v>
      </c>
      <c r="F37" s="1">
        <v>584.79999999999995</v>
      </c>
      <c r="G37" s="1">
        <v>553.20000000000005</v>
      </c>
      <c r="H37" s="1">
        <v>582.79999999999995</v>
      </c>
      <c r="I37" s="1">
        <v>579.65</v>
      </c>
      <c r="J37" s="1">
        <v>569.30999999999995</v>
      </c>
      <c r="K37" s="1">
        <v>5859856</v>
      </c>
      <c r="L37" s="1">
        <v>3336099501.3499999</v>
      </c>
      <c r="M37" s="1">
        <v>85951</v>
      </c>
      <c r="N37" s="3">
        <f>IF(ISERR(LN(Table138[[#This Row],[Close Price]]/I36)),"-",LN(Table138[[#This Row],[Close Price]]/I36))</f>
        <v>1.2499077746588948E-2</v>
      </c>
    </row>
    <row r="38" spans="1:14" x14ac:dyDescent="0.3">
      <c r="A38" s="1" t="s">
        <v>43</v>
      </c>
      <c r="B38" s="1" t="s">
        <v>14</v>
      </c>
      <c r="C38" s="2">
        <v>43153</v>
      </c>
      <c r="D38" s="1">
        <v>579.65</v>
      </c>
      <c r="E38" s="1">
        <v>581</v>
      </c>
      <c r="F38" s="1">
        <v>629</v>
      </c>
      <c r="G38" s="1">
        <v>576</v>
      </c>
      <c r="H38" s="1">
        <v>625</v>
      </c>
      <c r="I38" s="1">
        <v>619.75</v>
      </c>
      <c r="J38" s="1">
        <v>609.07000000000005</v>
      </c>
      <c r="K38" s="1">
        <v>14562000</v>
      </c>
      <c r="L38" s="1">
        <v>8869276796.1000004</v>
      </c>
      <c r="M38" s="1">
        <v>186963</v>
      </c>
      <c r="N38" s="3">
        <f>IF(ISERR(LN(Table138[[#This Row],[Close Price]]/I37)),"-",LN(Table138[[#This Row],[Close Price]]/I37))</f>
        <v>6.6891697798889496E-2</v>
      </c>
    </row>
    <row r="39" spans="1:14" x14ac:dyDescent="0.3">
      <c r="A39" s="1" t="s">
        <v>43</v>
      </c>
      <c r="B39" s="1" t="s">
        <v>14</v>
      </c>
      <c r="C39" s="2">
        <v>43154</v>
      </c>
      <c r="D39" s="1">
        <v>619.75</v>
      </c>
      <c r="E39" s="1">
        <v>625</v>
      </c>
      <c r="F39" s="1">
        <v>639.85</v>
      </c>
      <c r="G39" s="1">
        <v>624.29999999999995</v>
      </c>
      <c r="H39" s="1">
        <v>627.65</v>
      </c>
      <c r="I39" s="1">
        <v>628.25</v>
      </c>
      <c r="J39" s="1">
        <v>632.51</v>
      </c>
      <c r="K39" s="1">
        <v>7309244</v>
      </c>
      <c r="L39" s="1">
        <v>4623146892.75</v>
      </c>
      <c r="M39" s="1">
        <v>105830</v>
      </c>
      <c r="N39" s="3">
        <f>IF(ISERR(LN(Table138[[#This Row],[Close Price]]/I38)),"-",LN(Table138[[#This Row],[Close Price]]/I38))</f>
        <v>1.3622005508401595E-2</v>
      </c>
    </row>
    <row r="40" spans="1:14" x14ac:dyDescent="0.3">
      <c r="A40" s="1" t="s">
        <v>43</v>
      </c>
      <c r="B40" s="1" t="s">
        <v>14</v>
      </c>
      <c r="C40" s="2">
        <v>43157</v>
      </c>
      <c r="D40" s="1">
        <v>628.25</v>
      </c>
      <c r="E40" s="1">
        <v>630</v>
      </c>
      <c r="F40" s="1">
        <v>633.75</v>
      </c>
      <c r="G40" s="1">
        <v>619.79999999999995</v>
      </c>
      <c r="H40" s="1">
        <v>627</v>
      </c>
      <c r="I40" s="1">
        <v>628.79999999999995</v>
      </c>
      <c r="J40" s="1">
        <v>627.04999999999995</v>
      </c>
      <c r="K40" s="1">
        <v>2473373</v>
      </c>
      <c r="L40" s="1">
        <v>1550937105.5999999</v>
      </c>
      <c r="M40" s="1">
        <v>38786</v>
      </c>
      <c r="N40" s="3">
        <f>IF(ISERR(LN(Table138[[#This Row],[Close Price]]/I39)),"-",LN(Table138[[#This Row],[Close Price]]/I39))</f>
        <v>8.7506469129507722E-4</v>
      </c>
    </row>
    <row r="41" spans="1:14" x14ac:dyDescent="0.3">
      <c r="A41" s="1" t="s">
        <v>43</v>
      </c>
      <c r="B41" s="1" t="s">
        <v>14</v>
      </c>
      <c r="C41" s="2">
        <v>43158</v>
      </c>
      <c r="D41" s="1">
        <v>628.79999999999995</v>
      </c>
      <c r="E41" s="1">
        <v>625.20000000000005</v>
      </c>
      <c r="F41" s="1">
        <v>638.85</v>
      </c>
      <c r="G41" s="1">
        <v>620.1</v>
      </c>
      <c r="H41" s="1">
        <v>623.5</v>
      </c>
      <c r="I41" s="1">
        <v>622.9</v>
      </c>
      <c r="J41" s="1">
        <v>630.79</v>
      </c>
      <c r="K41" s="1">
        <v>1832149</v>
      </c>
      <c r="L41" s="1">
        <v>1155698080.9000001</v>
      </c>
      <c r="M41" s="1">
        <v>30955</v>
      </c>
      <c r="N41" s="3">
        <f>IF(ISERR(LN(Table138[[#This Row],[Close Price]]/I40)),"-",LN(Table138[[#This Row],[Close Price]]/I40))</f>
        <v>-9.4272488548969094E-3</v>
      </c>
    </row>
    <row r="42" spans="1:14" x14ac:dyDescent="0.3">
      <c r="A42" s="1" t="s">
        <v>43</v>
      </c>
      <c r="B42" s="1" t="s">
        <v>14</v>
      </c>
      <c r="C42" s="2">
        <v>43159</v>
      </c>
      <c r="D42" s="1">
        <v>622.9</v>
      </c>
      <c r="E42" s="1">
        <v>619</v>
      </c>
      <c r="F42" s="1">
        <v>645</v>
      </c>
      <c r="G42" s="1">
        <v>619</v>
      </c>
      <c r="H42" s="1">
        <v>627.35</v>
      </c>
      <c r="I42" s="1">
        <v>630.04999999999995</v>
      </c>
      <c r="J42" s="1">
        <v>637.21</v>
      </c>
      <c r="K42" s="1">
        <v>6497436</v>
      </c>
      <c r="L42" s="1">
        <v>4140253834.0500002</v>
      </c>
      <c r="M42" s="1">
        <v>86356</v>
      </c>
      <c r="N42" s="3">
        <f>IF(ISERR(LN(Table138[[#This Row],[Close Price]]/I41)),"-",LN(Table138[[#This Row],[Close Price]]/I41))</f>
        <v>1.1413189055602209E-2</v>
      </c>
    </row>
    <row r="43" spans="1:14" x14ac:dyDescent="0.3">
      <c r="A43" s="1" t="s">
        <v>43</v>
      </c>
      <c r="B43" s="1" t="s">
        <v>14</v>
      </c>
      <c r="C43" s="2">
        <v>43160</v>
      </c>
      <c r="D43" s="1">
        <v>630.04999999999995</v>
      </c>
      <c r="E43" s="1">
        <v>631</v>
      </c>
      <c r="F43" s="1">
        <v>640</v>
      </c>
      <c r="G43" s="1">
        <v>625.1</v>
      </c>
      <c r="H43" s="1">
        <v>625.54999999999995</v>
      </c>
      <c r="I43" s="1">
        <v>626.85</v>
      </c>
      <c r="J43" s="1">
        <v>631.28</v>
      </c>
      <c r="K43" s="1">
        <v>1682637</v>
      </c>
      <c r="L43" s="1">
        <v>1062218866.55</v>
      </c>
      <c r="M43" s="1">
        <v>26219</v>
      </c>
      <c r="N43" s="3">
        <f>IF(ISERR(LN(Table138[[#This Row],[Close Price]]/I42)),"-",LN(Table138[[#This Row],[Close Price]]/I42))</f>
        <v>-5.0919037536679458E-3</v>
      </c>
    </row>
    <row r="44" spans="1:14" x14ac:dyDescent="0.3">
      <c r="A44" s="1" t="s">
        <v>43</v>
      </c>
      <c r="B44" s="1" t="s">
        <v>14</v>
      </c>
      <c r="C44" s="2">
        <v>43164</v>
      </c>
      <c r="D44" s="1">
        <v>626.85</v>
      </c>
      <c r="E44" s="1">
        <v>625.35</v>
      </c>
      <c r="F44" s="1">
        <v>632.54999999999995</v>
      </c>
      <c r="G44" s="1">
        <v>618.45000000000005</v>
      </c>
      <c r="H44" s="1">
        <v>624.25</v>
      </c>
      <c r="I44" s="1">
        <v>623.29999999999995</v>
      </c>
      <c r="J44" s="1">
        <v>625.24</v>
      </c>
      <c r="K44" s="1">
        <v>1603339</v>
      </c>
      <c r="L44" s="1">
        <v>1002473038.8</v>
      </c>
      <c r="M44" s="1">
        <v>25384</v>
      </c>
      <c r="N44" s="3">
        <f>IF(ISERR(LN(Table138[[#This Row],[Close Price]]/I43)),"-",LN(Table138[[#This Row],[Close Price]]/I43))</f>
        <v>-5.6793337472292853E-3</v>
      </c>
    </row>
    <row r="45" spans="1:14" x14ac:dyDescent="0.3">
      <c r="A45" s="1" t="s">
        <v>43</v>
      </c>
      <c r="B45" s="1" t="s">
        <v>14</v>
      </c>
      <c r="C45" s="2">
        <v>43165</v>
      </c>
      <c r="D45" s="1">
        <v>623.29999999999995</v>
      </c>
      <c r="E45" s="1">
        <v>628.75</v>
      </c>
      <c r="F45" s="1">
        <v>643.70000000000005</v>
      </c>
      <c r="G45" s="1">
        <v>626</v>
      </c>
      <c r="H45" s="1">
        <v>630.29999999999995</v>
      </c>
      <c r="I45" s="1">
        <v>632.4</v>
      </c>
      <c r="J45" s="1">
        <v>636.35</v>
      </c>
      <c r="K45" s="1">
        <v>3343002</v>
      </c>
      <c r="L45" s="1">
        <v>2127327277.05</v>
      </c>
      <c r="M45" s="1">
        <v>52581</v>
      </c>
      <c r="N45" s="3">
        <f>IF(ISERR(LN(Table138[[#This Row],[Close Price]]/I44)),"-",LN(Table138[[#This Row],[Close Price]]/I44))</f>
        <v>1.4494161520512135E-2</v>
      </c>
    </row>
    <row r="46" spans="1:14" x14ac:dyDescent="0.3">
      <c r="A46" s="1" t="s">
        <v>43</v>
      </c>
      <c r="B46" s="1" t="s">
        <v>14</v>
      </c>
      <c r="C46" s="2">
        <v>43166</v>
      </c>
      <c r="D46" s="1">
        <v>632.4</v>
      </c>
      <c r="E46" s="1">
        <v>635.9</v>
      </c>
      <c r="F46" s="1">
        <v>635.9</v>
      </c>
      <c r="G46" s="1">
        <v>602.29999999999995</v>
      </c>
      <c r="H46" s="1">
        <v>607</v>
      </c>
      <c r="I46" s="1">
        <v>604.25</v>
      </c>
      <c r="J46" s="1">
        <v>613.82000000000005</v>
      </c>
      <c r="K46" s="1">
        <v>2631553</v>
      </c>
      <c r="L46" s="1">
        <v>1615307845.3499999</v>
      </c>
      <c r="M46" s="1">
        <v>45030</v>
      </c>
      <c r="N46" s="3">
        <f>IF(ISERR(LN(Table138[[#This Row],[Close Price]]/I45)),"-",LN(Table138[[#This Row],[Close Price]]/I45))</f>
        <v>-4.5534085751724483E-2</v>
      </c>
    </row>
    <row r="47" spans="1:14" x14ac:dyDescent="0.3">
      <c r="A47" s="1" t="s">
        <v>43</v>
      </c>
      <c r="B47" s="1" t="s">
        <v>14</v>
      </c>
      <c r="C47" s="2">
        <v>43167</v>
      </c>
      <c r="D47" s="1">
        <v>604.25</v>
      </c>
      <c r="E47" s="1">
        <v>608</v>
      </c>
      <c r="F47" s="1">
        <v>615.54999999999995</v>
      </c>
      <c r="G47" s="1">
        <v>591</v>
      </c>
      <c r="H47" s="1">
        <v>602.5</v>
      </c>
      <c r="I47" s="1">
        <v>600.20000000000005</v>
      </c>
      <c r="J47" s="1">
        <v>598.74</v>
      </c>
      <c r="K47" s="1">
        <v>2739044</v>
      </c>
      <c r="L47" s="1">
        <v>1639963159.9000001</v>
      </c>
      <c r="M47" s="1">
        <v>40649</v>
      </c>
      <c r="N47" s="3">
        <f>IF(ISERR(LN(Table138[[#This Row],[Close Price]]/I46)),"-",LN(Table138[[#This Row],[Close Price]]/I46))</f>
        <v>-6.725086577325616E-3</v>
      </c>
    </row>
    <row r="48" spans="1:14" x14ac:dyDescent="0.3">
      <c r="A48" s="1" t="s">
        <v>43</v>
      </c>
      <c r="B48" s="1" t="s">
        <v>14</v>
      </c>
      <c r="C48" s="2">
        <v>43168</v>
      </c>
      <c r="D48" s="1">
        <v>600.20000000000005</v>
      </c>
      <c r="E48" s="1">
        <v>602</v>
      </c>
      <c r="F48" s="1">
        <v>610.9</v>
      </c>
      <c r="G48" s="1">
        <v>594</v>
      </c>
      <c r="H48" s="1">
        <v>594.79999999999995</v>
      </c>
      <c r="I48" s="1">
        <v>595.15</v>
      </c>
      <c r="J48" s="1">
        <v>601.55999999999995</v>
      </c>
      <c r="K48" s="1">
        <v>2643286</v>
      </c>
      <c r="L48" s="1">
        <v>1590082850.9000001</v>
      </c>
      <c r="M48" s="1">
        <v>43580</v>
      </c>
      <c r="N48" s="3">
        <f>IF(ISERR(LN(Table138[[#This Row],[Close Price]]/I47)),"-",LN(Table138[[#This Row],[Close Price]]/I47))</f>
        <v>-8.4494583923781126E-3</v>
      </c>
    </row>
    <row r="49" spans="1:14" x14ac:dyDescent="0.3">
      <c r="A49" s="1" t="s">
        <v>43</v>
      </c>
      <c r="B49" s="1" t="s">
        <v>14</v>
      </c>
      <c r="C49" s="2">
        <v>43171</v>
      </c>
      <c r="D49" s="1">
        <v>595.15</v>
      </c>
      <c r="E49" s="1">
        <v>604</v>
      </c>
      <c r="F49" s="1">
        <v>604</v>
      </c>
      <c r="G49" s="1">
        <v>583.4</v>
      </c>
      <c r="H49" s="1">
        <v>594.95000000000005</v>
      </c>
      <c r="I49" s="1">
        <v>595.25</v>
      </c>
      <c r="J49" s="1">
        <v>593.02</v>
      </c>
      <c r="K49" s="1">
        <v>2071157</v>
      </c>
      <c r="L49" s="1">
        <v>1228234788.95</v>
      </c>
      <c r="M49" s="1">
        <v>35230</v>
      </c>
      <c r="N49" s="3">
        <f>IF(ISERR(LN(Table138[[#This Row],[Close Price]]/I48)),"-",LN(Table138[[#This Row],[Close Price]]/I48))</f>
        <v>1.6801075308349458E-4</v>
      </c>
    </row>
    <row r="50" spans="1:14" x14ac:dyDescent="0.3">
      <c r="A50" s="1" t="s">
        <v>43</v>
      </c>
      <c r="B50" s="1" t="s">
        <v>14</v>
      </c>
      <c r="C50" s="2">
        <v>43172</v>
      </c>
      <c r="D50" s="1">
        <v>595.25</v>
      </c>
      <c r="E50" s="1">
        <v>588.20000000000005</v>
      </c>
      <c r="F50" s="1">
        <v>610.35</v>
      </c>
      <c r="G50" s="1">
        <v>582.29999999999995</v>
      </c>
      <c r="H50" s="1">
        <v>603.5</v>
      </c>
      <c r="I50" s="1">
        <v>603.79999999999995</v>
      </c>
      <c r="J50" s="1">
        <v>598.29</v>
      </c>
      <c r="K50" s="1">
        <v>3084553</v>
      </c>
      <c r="L50" s="1">
        <v>1845447239.05</v>
      </c>
      <c r="M50" s="1">
        <v>42864</v>
      </c>
      <c r="N50" s="3">
        <f>IF(ISERR(LN(Table138[[#This Row],[Close Price]]/I49)),"-",LN(Table138[[#This Row],[Close Price]]/I49))</f>
        <v>1.4261531905766218E-2</v>
      </c>
    </row>
    <row r="51" spans="1:14" x14ac:dyDescent="0.3">
      <c r="A51" s="1" t="s">
        <v>43</v>
      </c>
      <c r="B51" s="1" t="s">
        <v>14</v>
      </c>
      <c r="C51" s="2">
        <v>43173</v>
      </c>
      <c r="D51" s="1">
        <v>603.79999999999995</v>
      </c>
      <c r="E51" s="1">
        <v>603.70000000000005</v>
      </c>
      <c r="F51" s="1">
        <v>617</v>
      </c>
      <c r="G51" s="1">
        <v>601.29999999999995</v>
      </c>
      <c r="H51" s="1">
        <v>605.54999999999995</v>
      </c>
      <c r="I51" s="1">
        <v>605.75</v>
      </c>
      <c r="J51" s="1">
        <v>609.29999999999995</v>
      </c>
      <c r="K51" s="1">
        <v>3153213</v>
      </c>
      <c r="L51" s="1">
        <v>1921244242.9000001</v>
      </c>
      <c r="M51" s="1">
        <v>45574</v>
      </c>
      <c r="N51" s="3">
        <f>IF(ISERR(LN(Table138[[#This Row],[Close Price]]/I50)),"-",LN(Table138[[#This Row],[Close Price]]/I50))</f>
        <v>3.2243424238967526E-3</v>
      </c>
    </row>
    <row r="52" spans="1:14" x14ac:dyDescent="0.3">
      <c r="A52" s="1" t="s">
        <v>43</v>
      </c>
      <c r="B52" s="1" t="s">
        <v>14</v>
      </c>
      <c r="C52" s="2">
        <v>43174</v>
      </c>
      <c r="D52" s="1">
        <v>605.75</v>
      </c>
      <c r="E52" s="1">
        <v>606</v>
      </c>
      <c r="F52" s="1">
        <v>612.9</v>
      </c>
      <c r="G52" s="1">
        <v>595.79999999999995</v>
      </c>
      <c r="H52" s="1">
        <v>600</v>
      </c>
      <c r="I52" s="1">
        <v>600.5</v>
      </c>
      <c r="J52" s="1">
        <v>604.16999999999996</v>
      </c>
      <c r="K52" s="1">
        <v>1512731</v>
      </c>
      <c r="L52" s="1">
        <v>913944754.10000002</v>
      </c>
      <c r="M52" s="1">
        <v>27086</v>
      </c>
      <c r="N52" s="3">
        <f>IF(ISERR(LN(Table138[[#This Row],[Close Price]]/I51)),"-",LN(Table138[[#This Row],[Close Price]]/I51))</f>
        <v>-8.7047181765969126E-3</v>
      </c>
    </row>
    <row r="53" spans="1:14" x14ac:dyDescent="0.3">
      <c r="A53" s="1" t="s">
        <v>43</v>
      </c>
      <c r="B53" s="1" t="s">
        <v>14</v>
      </c>
      <c r="C53" s="2">
        <v>43175</v>
      </c>
      <c r="D53" s="1">
        <v>600.5</v>
      </c>
      <c r="E53" s="1">
        <v>601</v>
      </c>
      <c r="F53" s="1">
        <v>605.04999999999995</v>
      </c>
      <c r="G53" s="1">
        <v>583.29999999999995</v>
      </c>
      <c r="H53" s="1">
        <v>584.4</v>
      </c>
      <c r="I53" s="1">
        <v>586.29999999999995</v>
      </c>
      <c r="J53" s="1">
        <v>590.35</v>
      </c>
      <c r="K53" s="1">
        <v>2941070</v>
      </c>
      <c r="L53" s="1">
        <v>1736246649.7</v>
      </c>
      <c r="M53" s="1">
        <v>50025</v>
      </c>
      <c r="N53" s="3">
        <f>IF(ISERR(LN(Table138[[#This Row],[Close Price]]/I52)),"-",LN(Table138[[#This Row],[Close Price]]/I52))</f>
        <v>-2.3931037549868875E-2</v>
      </c>
    </row>
    <row r="54" spans="1:14" x14ac:dyDescent="0.3">
      <c r="A54" s="1" t="s">
        <v>43</v>
      </c>
      <c r="B54" s="1" t="s">
        <v>14</v>
      </c>
      <c r="C54" s="2">
        <v>43178</v>
      </c>
      <c r="D54" s="1">
        <v>586.29999999999995</v>
      </c>
      <c r="E54" s="1">
        <v>587</v>
      </c>
      <c r="F54" s="1">
        <v>590.5</v>
      </c>
      <c r="G54" s="1">
        <v>575.25</v>
      </c>
      <c r="H54" s="1">
        <v>579.1</v>
      </c>
      <c r="I54" s="1">
        <v>579.1</v>
      </c>
      <c r="J54" s="1">
        <v>580.61</v>
      </c>
      <c r="K54" s="1">
        <v>1346682</v>
      </c>
      <c r="L54" s="1">
        <v>781896699.54999995</v>
      </c>
      <c r="M54" s="1">
        <v>22444</v>
      </c>
      <c r="N54" s="3">
        <f>IF(ISERR(LN(Table138[[#This Row],[Close Price]]/I53)),"-",LN(Table138[[#This Row],[Close Price]]/I53))</f>
        <v>-1.2356429738425165E-2</v>
      </c>
    </row>
    <row r="55" spans="1:14" x14ac:dyDescent="0.3">
      <c r="A55" s="1" t="s">
        <v>43</v>
      </c>
      <c r="B55" s="1" t="s">
        <v>14</v>
      </c>
      <c r="C55" s="2">
        <v>43179</v>
      </c>
      <c r="D55" s="1">
        <v>579.1</v>
      </c>
      <c r="E55" s="1">
        <v>576</v>
      </c>
      <c r="F55" s="1">
        <v>583.70000000000005</v>
      </c>
      <c r="G55" s="1">
        <v>567.1</v>
      </c>
      <c r="H55" s="1">
        <v>577.29999999999995</v>
      </c>
      <c r="I55" s="1">
        <v>576.29999999999995</v>
      </c>
      <c r="J55" s="1">
        <v>576.85</v>
      </c>
      <c r="K55" s="1">
        <v>2434797</v>
      </c>
      <c r="L55" s="1">
        <v>1404501941.8499999</v>
      </c>
      <c r="M55" s="1">
        <v>25887</v>
      </c>
      <c r="N55" s="3">
        <f>IF(ISERR(LN(Table138[[#This Row],[Close Price]]/I54)),"-",LN(Table138[[#This Row],[Close Price]]/I54))</f>
        <v>-4.8468157891235503E-3</v>
      </c>
    </row>
    <row r="56" spans="1:14" x14ac:dyDescent="0.3">
      <c r="A56" s="1" t="s">
        <v>43</v>
      </c>
      <c r="B56" s="1" t="s">
        <v>14</v>
      </c>
      <c r="C56" s="2">
        <v>43180</v>
      </c>
      <c r="D56" s="1">
        <v>576.29999999999995</v>
      </c>
      <c r="E56" s="1">
        <v>583</v>
      </c>
      <c r="F56" s="1">
        <v>589.45000000000005</v>
      </c>
      <c r="G56" s="1">
        <v>577.75</v>
      </c>
      <c r="H56" s="1">
        <v>581.5</v>
      </c>
      <c r="I56" s="1">
        <v>580.15</v>
      </c>
      <c r="J56" s="1">
        <v>584.01</v>
      </c>
      <c r="K56" s="1">
        <v>1629463</v>
      </c>
      <c r="L56" s="1">
        <v>951623816.70000005</v>
      </c>
      <c r="M56" s="1">
        <v>23440</v>
      </c>
      <c r="N56" s="3">
        <f>IF(ISERR(LN(Table138[[#This Row],[Close Price]]/I55)),"-",LN(Table138[[#This Row],[Close Price]]/I55))</f>
        <v>6.6583323509338821E-3</v>
      </c>
    </row>
    <row r="57" spans="1:14" x14ac:dyDescent="0.3">
      <c r="A57" s="1" t="s">
        <v>43</v>
      </c>
      <c r="B57" s="1" t="s">
        <v>14</v>
      </c>
      <c r="C57" s="2">
        <v>43181</v>
      </c>
      <c r="D57" s="1">
        <v>580.15</v>
      </c>
      <c r="E57" s="1">
        <v>582.5</v>
      </c>
      <c r="F57" s="1">
        <v>586.5</v>
      </c>
      <c r="G57" s="1">
        <v>574.79999999999995</v>
      </c>
      <c r="H57" s="1">
        <v>579.9</v>
      </c>
      <c r="I57" s="1">
        <v>579.9</v>
      </c>
      <c r="J57" s="1">
        <v>580.16</v>
      </c>
      <c r="K57" s="1">
        <v>1430906</v>
      </c>
      <c r="L57" s="1">
        <v>830147956.95000005</v>
      </c>
      <c r="M57" s="1">
        <v>25013</v>
      </c>
      <c r="N57" s="3">
        <f>IF(ISERR(LN(Table138[[#This Row],[Close Price]]/I56)),"-",LN(Table138[[#This Row],[Close Price]]/I56))</f>
        <v>-4.3101591115950086E-4</v>
      </c>
    </row>
    <row r="58" spans="1:14" x14ac:dyDescent="0.3">
      <c r="A58" s="1" t="s">
        <v>43</v>
      </c>
      <c r="B58" s="1" t="s">
        <v>14</v>
      </c>
      <c r="C58" s="2">
        <v>43182</v>
      </c>
      <c r="D58" s="1">
        <v>579.9</v>
      </c>
      <c r="E58" s="1">
        <v>570</v>
      </c>
      <c r="F58" s="1">
        <v>573.65</v>
      </c>
      <c r="G58" s="1">
        <v>561.1</v>
      </c>
      <c r="H58" s="1">
        <v>572.75</v>
      </c>
      <c r="I58" s="1">
        <v>571.20000000000005</v>
      </c>
      <c r="J58" s="1">
        <v>567.51</v>
      </c>
      <c r="K58" s="1">
        <v>1240877</v>
      </c>
      <c r="L58" s="1">
        <v>704208619.20000005</v>
      </c>
      <c r="M58" s="1">
        <v>19305</v>
      </c>
      <c r="N58" s="3">
        <f>IF(ISERR(LN(Table138[[#This Row],[Close Price]]/I57)),"-",LN(Table138[[#This Row],[Close Price]]/I57))</f>
        <v>-1.5116263857020107E-2</v>
      </c>
    </row>
    <row r="59" spans="1:14" x14ac:dyDescent="0.3">
      <c r="A59" s="1" t="s">
        <v>43</v>
      </c>
      <c r="B59" s="1" t="s">
        <v>14</v>
      </c>
      <c r="C59" s="2">
        <v>43185</v>
      </c>
      <c r="D59" s="1">
        <v>571.20000000000005</v>
      </c>
      <c r="E59" s="1">
        <v>573.75</v>
      </c>
      <c r="F59" s="1">
        <v>579.4</v>
      </c>
      <c r="G59" s="1">
        <v>567.79999999999995</v>
      </c>
      <c r="H59" s="1">
        <v>573.29999999999995</v>
      </c>
      <c r="I59" s="1">
        <v>573.75</v>
      </c>
      <c r="J59" s="1">
        <v>573.4</v>
      </c>
      <c r="K59" s="1">
        <v>1176516</v>
      </c>
      <c r="L59" s="1">
        <v>674613828.54999995</v>
      </c>
      <c r="M59" s="1">
        <v>24252</v>
      </c>
      <c r="N59" s="3">
        <f>IF(ISERR(LN(Table138[[#This Row],[Close Price]]/I58)),"-",LN(Table138[[#This Row],[Close Price]]/I58))</f>
        <v>4.4543503493801534E-3</v>
      </c>
    </row>
    <row r="60" spans="1:14" x14ac:dyDescent="0.3">
      <c r="A60" s="1" t="s">
        <v>43</v>
      </c>
      <c r="B60" s="1" t="s">
        <v>14</v>
      </c>
      <c r="C60" s="2">
        <v>43186</v>
      </c>
      <c r="D60" s="1">
        <v>573.75</v>
      </c>
      <c r="E60" s="1">
        <v>579.4</v>
      </c>
      <c r="F60" s="1">
        <v>606.95000000000005</v>
      </c>
      <c r="G60" s="1">
        <v>576.9</v>
      </c>
      <c r="H60" s="1">
        <v>603</v>
      </c>
      <c r="I60" s="1">
        <v>603.54999999999995</v>
      </c>
      <c r="J60" s="1">
        <v>600.78</v>
      </c>
      <c r="K60" s="1">
        <v>4948590</v>
      </c>
      <c r="L60" s="1">
        <v>2973023660.6500001</v>
      </c>
      <c r="M60" s="1">
        <v>75164</v>
      </c>
      <c r="N60" s="3">
        <f>IF(ISERR(LN(Table138[[#This Row],[Close Price]]/I59)),"-",LN(Table138[[#This Row],[Close Price]]/I59))</f>
        <v>5.0635125772381114E-2</v>
      </c>
    </row>
    <row r="61" spans="1:14" x14ac:dyDescent="0.3">
      <c r="A61" s="1" t="s">
        <v>43</v>
      </c>
      <c r="B61" s="1" t="s">
        <v>14</v>
      </c>
      <c r="C61" s="2">
        <v>43187</v>
      </c>
      <c r="D61" s="1">
        <v>603.54999999999995</v>
      </c>
      <c r="E61" s="1">
        <v>607.9</v>
      </c>
      <c r="F61" s="1">
        <v>617.9</v>
      </c>
      <c r="G61" s="1">
        <v>590.5</v>
      </c>
      <c r="H61" s="1">
        <v>593.9</v>
      </c>
      <c r="I61" s="1">
        <v>593.9</v>
      </c>
      <c r="J61" s="1">
        <v>604.26</v>
      </c>
      <c r="K61" s="1">
        <v>4669965</v>
      </c>
      <c r="L61" s="1">
        <v>2821878574.6500001</v>
      </c>
      <c r="M61" s="1">
        <v>62541</v>
      </c>
      <c r="N61" s="3">
        <f>IF(ISERR(LN(Table138[[#This Row],[Close Price]]/I60)),"-",LN(Table138[[#This Row],[Close Price]]/I60))</f>
        <v>-1.6117932125321477E-2</v>
      </c>
    </row>
    <row r="62" spans="1:14" x14ac:dyDescent="0.3">
      <c r="A62" s="1" t="s">
        <v>43</v>
      </c>
      <c r="B62" s="1" t="s">
        <v>14</v>
      </c>
      <c r="C62" s="2">
        <v>43192</v>
      </c>
      <c r="D62" s="1">
        <v>593.9</v>
      </c>
      <c r="E62" s="1">
        <v>599.9</v>
      </c>
      <c r="F62" s="1">
        <v>605.79999999999995</v>
      </c>
      <c r="G62" s="1">
        <v>588</v>
      </c>
      <c r="H62" s="1">
        <v>596.5</v>
      </c>
      <c r="I62" s="1">
        <v>598.5</v>
      </c>
      <c r="J62" s="1">
        <v>595.91999999999996</v>
      </c>
      <c r="K62" s="1">
        <v>1606413</v>
      </c>
      <c r="L62" s="1">
        <v>957293077.35000002</v>
      </c>
      <c r="M62" s="1">
        <v>29060</v>
      </c>
      <c r="N62" s="3">
        <f>IF(ISERR(LN(Table138[[#This Row],[Close Price]]/I61)),"-",LN(Table138[[#This Row],[Close Price]]/I61))</f>
        <v>7.7155699762133248E-3</v>
      </c>
    </row>
    <row r="63" spans="1:14" x14ac:dyDescent="0.3">
      <c r="A63" s="1" t="s">
        <v>43</v>
      </c>
      <c r="B63" s="1" t="s">
        <v>14</v>
      </c>
      <c r="C63" s="2">
        <v>43193</v>
      </c>
      <c r="D63" s="1">
        <v>598.5</v>
      </c>
      <c r="E63" s="1">
        <v>596.5</v>
      </c>
      <c r="F63" s="1">
        <v>610.70000000000005</v>
      </c>
      <c r="G63" s="1">
        <v>596.1</v>
      </c>
      <c r="H63" s="1">
        <v>607.1</v>
      </c>
      <c r="I63" s="1">
        <v>608.65</v>
      </c>
      <c r="J63" s="1">
        <v>606.66999999999996</v>
      </c>
      <c r="K63" s="1">
        <v>2441661</v>
      </c>
      <c r="L63" s="1">
        <v>1481275218.45</v>
      </c>
      <c r="M63" s="1">
        <v>32676</v>
      </c>
      <c r="N63" s="3">
        <f>IF(ISERR(LN(Table138[[#This Row],[Close Price]]/I62)),"-",LN(Table138[[#This Row],[Close Price]]/I62))</f>
        <v>1.6816864857577409E-2</v>
      </c>
    </row>
    <row r="64" spans="1:14" x14ac:dyDescent="0.3">
      <c r="A64" s="1" t="s">
        <v>43</v>
      </c>
      <c r="B64" s="1" t="s">
        <v>14</v>
      </c>
      <c r="C64" s="2">
        <v>43194</v>
      </c>
      <c r="D64" s="1">
        <v>608.65</v>
      </c>
      <c r="E64" s="1">
        <v>612.4</v>
      </c>
      <c r="F64" s="1">
        <v>614</v>
      </c>
      <c r="G64" s="1">
        <v>595.75</v>
      </c>
      <c r="H64" s="1">
        <v>597</v>
      </c>
      <c r="I64" s="1">
        <v>598.29999999999995</v>
      </c>
      <c r="J64" s="1">
        <v>604.47</v>
      </c>
      <c r="K64" s="1">
        <v>1563949</v>
      </c>
      <c r="L64" s="1">
        <v>945367834.39999998</v>
      </c>
      <c r="M64" s="1">
        <v>28122</v>
      </c>
      <c r="N64" s="3">
        <f>IF(ISERR(LN(Table138[[#This Row],[Close Price]]/I63)),"-",LN(Table138[[#This Row],[Close Price]]/I63))</f>
        <v>-1.7151089459619316E-2</v>
      </c>
    </row>
    <row r="65" spans="1:14" x14ac:dyDescent="0.3">
      <c r="A65" s="1" t="s">
        <v>43</v>
      </c>
      <c r="B65" s="1" t="s">
        <v>14</v>
      </c>
      <c r="C65" s="2">
        <v>43195</v>
      </c>
      <c r="D65" s="1">
        <v>598.29999999999995</v>
      </c>
      <c r="E65" s="1">
        <v>603.5</v>
      </c>
      <c r="F65" s="1">
        <v>609.9</v>
      </c>
      <c r="G65" s="1">
        <v>601.54999999999995</v>
      </c>
      <c r="H65" s="1">
        <v>606.6</v>
      </c>
      <c r="I65" s="1">
        <v>607.65</v>
      </c>
      <c r="J65" s="1">
        <v>606</v>
      </c>
      <c r="K65" s="1">
        <v>1016285</v>
      </c>
      <c r="L65" s="1">
        <v>615869177.54999995</v>
      </c>
      <c r="M65" s="1">
        <v>15170</v>
      </c>
      <c r="N65" s="3">
        <f>IF(ISERR(LN(Table138[[#This Row],[Close Price]]/I64)),"-",LN(Table138[[#This Row],[Close Price]]/I64))</f>
        <v>1.5506757920823218E-2</v>
      </c>
    </row>
    <row r="66" spans="1:14" x14ac:dyDescent="0.3">
      <c r="A66" s="1" t="s">
        <v>43</v>
      </c>
      <c r="B66" s="1" t="s">
        <v>14</v>
      </c>
      <c r="C66" s="2">
        <v>43196</v>
      </c>
      <c r="D66" s="1">
        <v>607.65</v>
      </c>
      <c r="E66" s="1">
        <v>608.5</v>
      </c>
      <c r="F66" s="1">
        <v>613.54999999999995</v>
      </c>
      <c r="G66" s="1">
        <v>604.5</v>
      </c>
      <c r="H66" s="1">
        <v>608.75</v>
      </c>
      <c r="I66" s="1">
        <v>608.75</v>
      </c>
      <c r="J66" s="1">
        <v>608.87</v>
      </c>
      <c r="K66" s="1">
        <v>1186650</v>
      </c>
      <c r="L66" s="1">
        <v>722510181.95000005</v>
      </c>
      <c r="M66" s="1">
        <v>19207</v>
      </c>
      <c r="N66" s="3">
        <f>IF(ISERR(LN(Table138[[#This Row],[Close Price]]/I65)),"-",LN(Table138[[#This Row],[Close Price]]/I65))</f>
        <v>1.8086160799902897E-3</v>
      </c>
    </row>
    <row r="67" spans="1:14" x14ac:dyDescent="0.3">
      <c r="A67" s="1" t="s">
        <v>43</v>
      </c>
      <c r="B67" s="1" t="s">
        <v>14</v>
      </c>
      <c r="C67" s="2">
        <v>43199</v>
      </c>
      <c r="D67" s="1">
        <v>608.75</v>
      </c>
      <c r="E67" s="1">
        <v>609.5</v>
      </c>
      <c r="F67" s="1">
        <v>625.5</v>
      </c>
      <c r="G67" s="1">
        <v>607.20000000000005</v>
      </c>
      <c r="H67" s="1">
        <v>619</v>
      </c>
      <c r="I67" s="1">
        <v>619.54999999999995</v>
      </c>
      <c r="J67" s="1">
        <v>620.14</v>
      </c>
      <c r="K67" s="1">
        <v>3090582</v>
      </c>
      <c r="L67" s="1">
        <v>1916599767.8499999</v>
      </c>
      <c r="M67" s="1">
        <v>43005</v>
      </c>
      <c r="N67" s="3">
        <f>IF(ISERR(LN(Table138[[#This Row],[Close Price]]/I66)),"-",LN(Table138[[#This Row],[Close Price]]/I66))</f>
        <v>1.7585733665702256E-2</v>
      </c>
    </row>
    <row r="68" spans="1:14" x14ac:dyDescent="0.3">
      <c r="A68" s="1" t="s">
        <v>43</v>
      </c>
      <c r="B68" s="1" t="s">
        <v>14</v>
      </c>
      <c r="C68" s="2">
        <v>43200</v>
      </c>
      <c r="D68" s="1">
        <v>619.54999999999995</v>
      </c>
      <c r="E68" s="1">
        <v>624</v>
      </c>
      <c r="F68" s="1">
        <v>627.4</v>
      </c>
      <c r="G68" s="1">
        <v>617.04999999999995</v>
      </c>
      <c r="H68" s="1">
        <v>619</v>
      </c>
      <c r="I68" s="1">
        <v>618.1</v>
      </c>
      <c r="J68" s="1">
        <v>621.69000000000005</v>
      </c>
      <c r="K68" s="1">
        <v>1503198</v>
      </c>
      <c r="L68" s="1">
        <v>934528270.54999995</v>
      </c>
      <c r="M68" s="1">
        <v>22785</v>
      </c>
      <c r="N68" s="3">
        <f>IF(ISERR(LN(Table138[[#This Row],[Close Price]]/I67)),"-",LN(Table138[[#This Row],[Close Price]]/I67))</f>
        <v>-2.3431513972741536E-3</v>
      </c>
    </row>
    <row r="69" spans="1:14" x14ac:dyDescent="0.3">
      <c r="A69" s="1" t="s">
        <v>43</v>
      </c>
      <c r="B69" s="1" t="s">
        <v>14</v>
      </c>
      <c r="C69" s="2">
        <v>43201</v>
      </c>
      <c r="D69" s="1">
        <v>618.1</v>
      </c>
      <c r="E69" s="1">
        <v>618</v>
      </c>
      <c r="F69" s="1">
        <v>622.79999999999995</v>
      </c>
      <c r="G69" s="1">
        <v>610.04999999999995</v>
      </c>
      <c r="H69" s="1">
        <v>612</v>
      </c>
      <c r="I69" s="1">
        <v>613</v>
      </c>
      <c r="J69" s="1">
        <v>614.27</v>
      </c>
      <c r="K69" s="1">
        <v>812582</v>
      </c>
      <c r="L69" s="1">
        <v>499147845.60000002</v>
      </c>
      <c r="M69" s="1">
        <v>16949</v>
      </c>
      <c r="N69" s="3">
        <f>IF(ISERR(LN(Table138[[#This Row],[Close Price]]/I68)),"-",LN(Table138[[#This Row],[Close Price]]/I68))</f>
        <v>-8.2853207290162559E-3</v>
      </c>
    </row>
    <row r="70" spans="1:14" x14ac:dyDescent="0.3">
      <c r="A70" s="1" t="s">
        <v>43</v>
      </c>
      <c r="B70" s="1" t="s">
        <v>14</v>
      </c>
      <c r="C70" s="2">
        <v>43202</v>
      </c>
      <c r="D70" s="1">
        <v>613</v>
      </c>
      <c r="E70" s="1">
        <v>625.25</v>
      </c>
      <c r="F70" s="1">
        <v>632.20000000000005</v>
      </c>
      <c r="G70" s="1">
        <v>616.20000000000005</v>
      </c>
      <c r="H70" s="1">
        <v>620.15</v>
      </c>
      <c r="I70" s="1">
        <v>620.15</v>
      </c>
      <c r="J70" s="1">
        <v>625.91</v>
      </c>
      <c r="K70" s="1">
        <v>4539302</v>
      </c>
      <c r="L70" s="1">
        <v>2841190461.5500002</v>
      </c>
      <c r="M70" s="1">
        <v>63165</v>
      </c>
      <c r="N70" s="3">
        <f>IF(ISERR(LN(Table138[[#This Row],[Close Price]]/I69)),"-",LN(Table138[[#This Row],[Close Price]]/I69))</f>
        <v>1.1596448325127077E-2</v>
      </c>
    </row>
    <row r="71" spans="1:14" x14ac:dyDescent="0.3">
      <c r="A71" s="1" t="s">
        <v>43</v>
      </c>
      <c r="B71" s="1" t="s">
        <v>14</v>
      </c>
      <c r="C71" s="2">
        <v>43203</v>
      </c>
      <c r="D71" s="1">
        <v>620.15</v>
      </c>
      <c r="E71" s="1">
        <v>624.9</v>
      </c>
      <c r="F71" s="1">
        <v>628.95000000000005</v>
      </c>
      <c r="G71" s="1">
        <v>618.45000000000005</v>
      </c>
      <c r="H71" s="1">
        <v>625.20000000000005</v>
      </c>
      <c r="I71" s="1">
        <v>625.4</v>
      </c>
      <c r="J71" s="1">
        <v>624.86</v>
      </c>
      <c r="K71" s="1">
        <v>1645667</v>
      </c>
      <c r="L71" s="1">
        <v>1028314136.4</v>
      </c>
      <c r="M71" s="1">
        <v>26006</v>
      </c>
      <c r="N71" s="3">
        <f>IF(ISERR(LN(Table138[[#This Row],[Close Price]]/I70)),"-",LN(Table138[[#This Row],[Close Price]]/I70))</f>
        <v>8.4300607624023007E-3</v>
      </c>
    </row>
    <row r="72" spans="1:14" x14ac:dyDescent="0.3">
      <c r="A72" s="1" t="s">
        <v>43</v>
      </c>
      <c r="B72" s="1" t="s">
        <v>14</v>
      </c>
      <c r="C72" s="2">
        <v>43206</v>
      </c>
      <c r="D72" s="1">
        <v>625.4</v>
      </c>
      <c r="E72" s="1">
        <v>624.5</v>
      </c>
      <c r="F72" s="1">
        <v>636.5</v>
      </c>
      <c r="G72" s="1">
        <v>618.65</v>
      </c>
      <c r="H72" s="1">
        <v>628</v>
      </c>
      <c r="I72" s="1">
        <v>628.25</v>
      </c>
      <c r="J72" s="1">
        <v>630.66999999999996</v>
      </c>
      <c r="K72" s="1">
        <v>2543094</v>
      </c>
      <c r="L72" s="1">
        <v>1603842021.25</v>
      </c>
      <c r="M72" s="1">
        <v>39599</v>
      </c>
      <c r="N72" s="3">
        <f>IF(ISERR(LN(Table138[[#This Row],[Close Price]]/I71)),"-",LN(Table138[[#This Row],[Close Price]]/I71))</f>
        <v>4.5467313999606081E-3</v>
      </c>
    </row>
    <row r="73" spans="1:14" x14ac:dyDescent="0.3">
      <c r="A73" s="1" t="s">
        <v>43</v>
      </c>
      <c r="B73" s="1" t="s">
        <v>14</v>
      </c>
      <c r="C73" s="2">
        <v>43207</v>
      </c>
      <c r="D73" s="1">
        <v>628.25</v>
      </c>
      <c r="E73" s="1">
        <v>630</v>
      </c>
      <c r="F73" s="1">
        <v>633.95000000000005</v>
      </c>
      <c r="G73" s="1">
        <v>622.5</v>
      </c>
      <c r="H73" s="1">
        <v>625.29999999999995</v>
      </c>
      <c r="I73" s="1">
        <v>626.25</v>
      </c>
      <c r="J73" s="1">
        <v>626.29999999999995</v>
      </c>
      <c r="K73" s="1">
        <v>1202362</v>
      </c>
      <c r="L73" s="1">
        <v>753039259.14999998</v>
      </c>
      <c r="M73" s="1">
        <v>23336</v>
      </c>
      <c r="N73" s="3">
        <f>IF(ISERR(LN(Table138[[#This Row],[Close Price]]/I72)),"-",LN(Table138[[#This Row],[Close Price]]/I72))</f>
        <v>-3.1885240246270043E-3</v>
      </c>
    </row>
    <row r="74" spans="1:14" x14ac:dyDescent="0.3">
      <c r="A74" s="1" t="s">
        <v>43</v>
      </c>
      <c r="B74" s="1" t="s">
        <v>14</v>
      </c>
      <c r="C74" s="2">
        <v>43208</v>
      </c>
      <c r="D74" s="1">
        <v>626.25</v>
      </c>
      <c r="E74" s="1">
        <v>627</v>
      </c>
      <c r="F74" s="1">
        <v>629.4</v>
      </c>
      <c r="G74" s="1">
        <v>620.20000000000005</v>
      </c>
      <c r="H74" s="1">
        <v>623.75</v>
      </c>
      <c r="I74" s="1">
        <v>623.70000000000005</v>
      </c>
      <c r="J74" s="1">
        <v>624.62</v>
      </c>
      <c r="K74" s="1">
        <v>853008</v>
      </c>
      <c r="L74" s="1">
        <v>532803231.69999999</v>
      </c>
      <c r="M74" s="1">
        <v>14264</v>
      </c>
      <c r="N74" s="3">
        <f>IF(ISERR(LN(Table138[[#This Row],[Close Price]]/I73)),"-",LN(Table138[[#This Row],[Close Price]]/I73))</f>
        <v>-4.0801688669975982E-3</v>
      </c>
    </row>
    <row r="75" spans="1:14" x14ac:dyDescent="0.3">
      <c r="A75" s="1" t="s">
        <v>43</v>
      </c>
      <c r="B75" s="1" t="s">
        <v>14</v>
      </c>
      <c r="C75" s="2">
        <v>43209</v>
      </c>
      <c r="D75" s="1">
        <v>623.70000000000005</v>
      </c>
      <c r="E75" s="1">
        <v>625</v>
      </c>
      <c r="F75" s="1">
        <v>641</v>
      </c>
      <c r="G75" s="1">
        <v>622.5</v>
      </c>
      <c r="H75" s="1">
        <v>639</v>
      </c>
      <c r="I75" s="1">
        <v>639.6</v>
      </c>
      <c r="J75" s="1">
        <v>634.25</v>
      </c>
      <c r="K75" s="1">
        <v>3086991</v>
      </c>
      <c r="L75" s="1">
        <v>1957939200.6500001</v>
      </c>
      <c r="M75" s="1">
        <v>37609</v>
      </c>
      <c r="N75" s="3">
        <f>IF(ISERR(LN(Table138[[#This Row],[Close Price]]/I74)),"-",LN(Table138[[#This Row],[Close Price]]/I74))</f>
        <v>2.5173497427722201E-2</v>
      </c>
    </row>
    <row r="76" spans="1:14" x14ac:dyDescent="0.3">
      <c r="A76" s="1" t="s">
        <v>43</v>
      </c>
      <c r="B76" s="1" t="s">
        <v>14</v>
      </c>
      <c r="C76" s="2">
        <v>43210</v>
      </c>
      <c r="D76" s="1">
        <v>639.6</v>
      </c>
      <c r="E76" s="1">
        <v>640</v>
      </c>
      <c r="F76" s="1">
        <v>645.35</v>
      </c>
      <c r="G76" s="1">
        <v>631</v>
      </c>
      <c r="H76" s="1">
        <v>637.9</v>
      </c>
      <c r="I76" s="1">
        <v>637.54999999999995</v>
      </c>
      <c r="J76" s="1">
        <v>637.57000000000005</v>
      </c>
      <c r="K76" s="1">
        <v>2249783</v>
      </c>
      <c r="L76" s="1">
        <v>1434384294.0999999</v>
      </c>
      <c r="M76" s="1">
        <v>34121</v>
      </c>
      <c r="N76" s="3">
        <f>IF(ISERR(LN(Table138[[#This Row],[Close Price]]/I75)),"-",LN(Table138[[#This Row],[Close Price]]/I75))</f>
        <v>-3.2102756302483213E-3</v>
      </c>
    </row>
    <row r="77" spans="1:14" x14ac:dyDescent="0.3">
      <c r="A77" s="1" t="s">
        <v>43</v>
      </c>
      <c r="B77" s="1" t="s">
        <v>14</v>
      </c>
      <c r="C77" s="2">
        <v>43213</v>
      </c>
      <c r="D77" s="1">
        <v>637.54999999999995</v>
      </c>
      <c r="E77" s="1">
        <v>636</v>
      </c>
      <c r="F77" s="1">
        <v>640.54999999999995</v>
      </c>
      <c r="G77" s="1">
        <v>627</v>
      </c>
      <c r="H77" s="1">
        <v>637.85</v>
      </c>
      <c r="I77" s="1">
        <v>636</v>
      </c>
      <c r="J77" s="1">
        <v>633.33000000000004</v>
      </c>
      <c r="K77" s="1">
        <v>1530050</v>
      </c>
      <c r="L77" s="1">
        <v>969024382.60000002</v>
      </c>
      <c r="M77" s="1">
        <v>23648</v>
      </c>
      <c r="N77" s="3">
        <f>IF(ISERR(LN(Table138[[#This Row],[Close Price]]/I76)),"-",LN(Table138[[#This Row],[Close Price]]/I76))</f>
        <v>-2.4341419894286834E-3</v>
      </c>
    </row>
    <row r="78" spans="1:14" x14ac:dyDescent="0.3">
      <c r="A78" s="1" t="s">
        <v>43</v>
      </c>
      <c r="B78" s="1" t="s">
        <v>14</v>
      </c>
      <c r="C78" s="2">
        <v>43214</v>
      </c>
      <c r="D78" s="1">
        <v>636</v>
      </c>
      <c r="E78" s="1">
        <v>640</v>
      </c>
      <c r="F78" s="1">
        <v>663.75</v>
      </c>
      <c r="G78" s="1">
        <v>640</v>
      </c>
      <c r="H78" s="1">
        <v>651.5</v>
      </c>
      <c r="I78" s="1">
        <v>650.65</v>
      </c>
      <c r="J78" s="1">
        <v>654.44000000000005</v>
      </c>
      <c r="K78" s="1">
        <v>6757880</v>
      </c>
      <c r="L78" s="1">
        <v>4422603657.6000004</v>
      </c>
      <c r="M78" s="1">
        <v>90340</v>
      </c>
      <c r="N78" s="3">
        <f>IF(ISERR(LN(Table138[[#This Row],[Close Price]]/I77)),"-",LN(Table138[[#This Row],[Close Price]]/I77))</f>
        <v>2.2773299882644166E-2</v>
      </c>
    </row>
    <row r="79" spans="1:14" x14ac:dyDescent="0.3">
      <c r="A79" s="1" t="s">
        <v>43</v>
      </c>
      <c r="B79" s="1" t="s">
        <v>14</v>
      </c>
      <c r="C79" s="2">
        <v>43215</v>
      </c>
      <c r="D79" s="1">
        <v>650.65</v>
      </c>
      <c r="E79" s="1">
        <v>650.65</v>
      </c>
      <c r="F79" s="1">
        <v>659.8</v>
      </c>
      <c r="G79" s="1">
        <v>645.1</v>
      </c>
      <c r="H79" s="1">
        <v>652.54999999999995</v>
      </c>
      <c r="I79" s="1">
        <v>652.65</v>
      </c>
      <c r="J79" s="1">
        <v>652.64</v>
      </c>
      <c r="K79" s="1">
        <v>1980273</v>
      </c>
      <c r="L79" s="1">
        <v>1292401007.05</v>
      </c>
      <c r="M79" s="1">
        <v>40489</v>
      </c>
      <c r="N79" s="3">
        <f>IF(ISERR(LN(Table138[[#This Row],[Close Price]]/I78)),"-",LN(Table138[[#This Row],[Close Price]]/I78))</f>
        <v>3.0691346120324771E-3</v>
      </c>
    </row>
    <row r="80" spans="1:14" x14ac:dyDescent="0.3">
      <c r="A80" s="1" t="s">
        <v>43</v>
      </c>
      <c r="B80" s="1" t="s">
        <v>14</v>
      </c>
      <c r="C80" s="2">
        <v>43216</v>
      </c>
      <c r="D80" s="1">
        <v>652.65</v>
      </c>
      <c r="E80" s="1">
        <v>655</v>
      </c>
      <c r="F80" s="1">
        <v>666.25</v>
      </c>
      <c r="G80" s="1">
        <v>654.79999999999995</v>
      </c>
      <c r="H80" s="1">
        <v>664.3</v>
      </c>
      <c r="I80" s="1">
        <v>663.5</v>
      </c>
      <c r="J80" s="1">
        <v>661.49</v>
      </c>
      <c r="K80" s="1">
        <v>2820936</v>
      </c>
      <c r="L80" s="1">
        <v>1866029539.45</v>
      </c>
      <c r="M80" s="1">
        <v>37714</v>
      </c>
      <c r="N80" s="3">
        <f>IF(ISERR(LN(Table138[[#This Row],[Close Price]]/I79)),"-",LN(Table138[[#This Row],[Close Price]]/I79))</f>
        <v>1.6487855937463502E-2</v>
      </c>
    </row>
    <row r="81" spans="1:14" x14ac:dyDescent="0.3">
      <c r="A81" s="1" t="s">
        <v>43</v>
      </c>
      <c r="B81" s="1" t="s">
        <v>14</v>
      </c>
      <c r="C81" s="2">
        <v>43217</v>
      </c>
      <c r="D81" s="1">
        <v>663.5</v>
      </c>
      <c r="E81" s="1">
        <v>669</v>
      </c>
      <c r="F81" s="1">
        <v>674</v>
      </c>
      <c r="G81" s="1">
        <v>648</v>
      </c>
      <c r="H81" s="1">
        <v>661</v>
      </c>
      <c r="I81" s="1">
        <v>653.20000000000005</v>
      </c>
      <c r="J81" s="1">
        <v>658.93</v>
      </c>
      <c r="K81" s="1">
        <v>3756962</v>
      </c>
      <c r="L81" s="1">
        <v>2475557977.0999999</v>
      </c>
      <c r="M81" s="1">
        <v>52470</v>
      </c>
      <c r="N81" s="3">
        <f>IF(ISERR(LN(Table138[[#This Row],[Close Price]]/I80)),"-",LN(Table138[[#This Row],[Close Price]]/I80))</f>
        <v>-1.5645492675952093E-2</v>
      </c>
    </row>
    <row r="82" spans="1:14" x14ac:dyDescent="0.3">
      <c r="A82" s="1" t="s">
        <v>43</v>
      </c>
      <c r="B82" s="1" t="s">
        <v>14</v>
      </c>
      <c r="C82" s="2">
        <v>43220</v>
      </c>
      <c r="D82" s="1">
        <v>653.20000000000005</v>
      </c>
      <c r="E82" s="1">
        <v>660</v>
      </c>
      <c r="F82" s="1">
        <v>677.9</v>
      </c>
      <c r="G82" s="1">
        <v>656.3</v>
      </c>
      <c r="H82" s="1">
        <v>665.95</v>
      </c>
      <c r="I82" s="1">
        <v>667.6</v>
      </c>
      <c r="J82" s="1">
        <v>668.56</v>
      </c>
      <c r="K82" s="1">
        <v>2467770</v>
      </c>
      <c r="L82" s="1">
        <v>1649856415.6500001</v>
      </c>
      <c r="M82" s="1">
        <v>37036</v>
      </c>
      <c r="N82" s="3">
        <f>IF(ISERR(LN(Table138[[#This Row],[Close Price]]/I81)),"-",LN(Table138[[#This Row],[Close Price]]/I81))</f>
        <v>2.1805830691370012E-2</v>
      </c>
    </row>
    <row r="83" spans="1:14" x14ac:dyDescent="0.3">
      <c r="A83" s="1" t="s">
        <v>43</v>
      </c>
      <c r="B83" s="1" t="s">
        <v>14</v>
      </c>
      <c r="C83" s="2">
        <v>43222</v>
      </c>
      <c r="D83" s="1">
        <v>667.6</v>
      </c>
      <c r="E83" s="1">
        <v>668</v>
      </c>
      <c r="F83" s="1">
        <v>671.95</v>
      </c>
      <c r="G83" s="1">
        <v>658.5</v>
      </c>
      <c r="H83" s="1">
        <v>665.1</v>
      </c>
      <c r="I83" s="1">
        <v>663.95</v>
      </c>
      <c r="J83" s="1">
        <v>664.31</v>
      </c>
      <c r="K83" s="1">
        <v>1318395</v>
      </c>
      <c r="L83" s="1">
        <v>875821823.79999995</v>
      </c>
      <c r="M83" s="1">
        <v>25814</v>
      </c>
      <c r="N83" s="3">
        <f>IF(ISERR(LN(Table138[[#This Row],[Close Price]]/I82)),"-",LN(Table138[[#This Row],[Close Price]]/I82))</f>
        <v>-5.4823463513434976E-3</v>
      </c>
    </row>
    <row r="84" spans="1:14" x14ac:dyDescent="0.3">
      <c r="A84" s="1" t="s">
        <v>43</v>
      </c>
      <c r="B84" s="1" t="s">
        <v>14</v>
      </c>
      <c r="C84" s="2">
        <v>43223</v>
      </c>
      <c r="D84" s="1">
        <v>663.95</v>
      </c>
      <c r="E84" s="1">
        <v>655</v>
      </c>
      <c r="F84" s="1">
        <v>655</v>
      </c>
      <c r="G84" s="1">
        <v>622.04999999999995</v>
      </c>
      <c r="H84" s="1">
        <v>628.65</v>
      </c>
      <c r="I84" s="1">
        <v>627</v>
      </c>
      <c r="J84" s="1">
        <v>631.16999999999996</v>
      </c>
      <c r="K84" s="1">
        <v>3079024</v>
      </c>
      <c r="L84" s="1">
        <v>1943382671.8</v>
      </c>
      <c r="M84" s="1">
        <v>49307</v>
      </c>
      <c r="N84" s="3">
        <f>IF(ISERR(LN(Table138[[#This Row],[Close Price]]/I83)),"-",LN(Table138[[#This Row],[Close Price]]/I83))</f>
        <v>-5.7260304803415867E-2</v>
      </c>
    </row>
    <row r="85" spans="1:14" x14ac:dyDescent="0.3">
      <c r="A85" s="1" t="s">
        <v>43</v>
      </c>
      <c r="B85" s="1" t="s">
        <v>14</v>
      </c>
      <c r="C85" s="2">
        <v>43224</v>
      </c>
      <c r="D85" s="1">
        <v>627</v>
      </c>
      <c r="E85" s="1">
        <v>628.65</v>
      </c>
      <c r="F85" s="1">
        <v>634.79999999999995</v>
      </c>
      <c r="G85" s="1">
        <v>620.4</v>
      </c>
      <c r="H85" s="1">
        <v>625</v>
      </c>
      <c r="I85" s="1">
        <v>625.79999999999995</v>
      </c>
      <c r="J85" s="1">
        <v>627.14</v>
      </c>
      <c r="K85" s="1">
        <v>1343805</v>
      </c>
      <c r="L85" s="1">
        <v>842759379.20000005</v>
      </c>
      <c r="M85" s="1">
        <v>22596</v>
      </c>
      <c r="N85" s="3">
        <f>IF(ISERR(LN(Table138[[#This Row],[Close Price]]/I84)),"-",LN(Table138[[#This Row],[Close Price]]/I84))</f>
        <v>-1.9157093981390094E-3</v>
      </c>
    </row>
    <row r="86" spans="1:14" x14ac:dyDescent="0.3">
      <c r="A86" s="1" t="s">
        <v>43</v>
      </c>
      <c r="B86" s="1" t="s">
        <v>14</v>
      </c>
      <c r="C86" s="2">
        <v>43227</v>
      </c>
      <c r="D86" s="1">
        <v>625.79999999999995</v>
      </c>
      <c r="E86" s="1">
        <v>629</v>
      </c>
      <c r="F86" s="1">
        <v>632.4</v>
      </c>
      <c r="G86" s="1">
        <v>612.65</v>
      </c>
      <c r="H86" s="1">
        <v>626.65</v>
      </c>
      <c r="I86" s="1">
        <v>625.6</v>
      </c>
      <c r="J86" s="1">
        <v>622.54999999999995</v>
      </c>
      <c r="K86" s="1">
        <v>1204227</v>
      </c>
      <c r="L86" s="1">
        <v>749694765.20000005</v>
      </c>
      <c r="M86" s="1">
        <v>24945</v>
      </c>
      <c r="N86" s="3">
        <f>IF(ISERR(LN(Table138[[#This Row],[Close Price]]/I85)),"-",LN(Table138[[#This Row],[Close Price]]/I85))</f>
        <v>-3.1964200368033195E-4</v>
      </c>
    </row>
    <row r="87" spans="1:14" x14ac:dyDescent="0.3">
      <c r="A87" s="1" t="s">
        <v>43</v>
      </c>
      <c r="B87" s="1" t="s">
        <v>14</v>
      </c>
      <c r="C87" s="2">
        <v>43228</v>
      </c>
      <c r="D87" s="1">
        <v>625.6</v>
      </c>
      <c r="E87" s="1">
        <v>626.65</v>
      </c>
      <c r="F87" s="1">
        <v>635</v>
      </c>
      <c r="G87" s="1">
        <v>620.35</v>
      </c>
      <c r="H87" s="1">
        <v>622.5</v>
      </c>
      <c r="I87" s="1">
        <v>622.65</v>
      </c>
      <c r="J87" s="1">
        <v>624.89</v>
      </c>
      <c r="K87" s="1">
        <v>843247</v>
      </c>
      <c r="L87" s="1">
        <v>526939438.89999998</v>
      </c>
      <c r="M87" s="1">
        <v>19537</v>
      </c>
      <c r="N87" s="3">
        <f>IF(ISERR(LN(Table138[[#This Row],[Close Price]]/I86)),"-",LN(Table138[[#This Row],[Close Price]]/I86))</f>
        <v>-4.7266260639439537E-3</v>
      </c>
    </row>
    <row r="88" spans="1:14" x14ac:dyDescent="0.3">
      <c r="A88" s="1" t="s">
        <v>43</v>
      </c>
      <c r="B88" s="1" t="s">
        <v>14</v>
      </c>
      <c r="C88" s="2">
        <v>43229</v>
      </c>
      <c r="D88" s="1">
        <v>622.65</v>
      </c>
      <c r="E88" s="1">
        <v>624</v>
      </c>
      <c r="F88" s="1">
        <v>628.70000000000005</v>
      </c>
      <c r="G88" s="1">
        <v>616</v>
      </c>
      <c r="H88" s="1">
        <v>624.20000000000005</v>
      </c>
      <c r="I88" s="1">
        <v>625.70000000000005</v>
      </c>
      <c r="J88" s="1">
        <v>621.87</v>
      </c>
      <c r="K88" s="1">
        <v>984177</v>
      </c>
      <c r="L88" s="1">
        <v>612029530.70000005</v>
      </c>
      <c r="M88" s="1">
        <v>19015</v>
      </c>
      <c r="N88" s="3">
        <f>IF(ISERR(LN(Table138[[#This Row],[Close Price]]/I87)),"-",LN(Table138[[#This Row],[Close Price]]/I87))</f>
        <v>4.8864598371604843E-3</v>
      </c>
    </row>
    <row r="89" spans="1:14" x14ac:dyDescent="0.3">
      <c r="A89" s="1" t="s">
        <v>43</v>
      </c>
      <c r="B89" s="1" t="s">
        <v>14</v>
      </c>
      <c r="C89" s="2">
        <v>43230</v>
      </c>
      <c r="D89" s="1">
        <v>625.70000000000005</v>
      </c>
      <c r="E89" s="1">
        <v>629.9</v>
      </c>
      <c r="F89" s="1">
        <v>633.70000000000005</v>
      </c>
      <c r="G89" s="1">
        <v>615.70000000000005</v>
      </c>
      <c r="H89" s="1">
        <v>626.95000000000005</v>
      </c>
      <c r="I89" s="1">
        <v>625.6</v>
      </c>
      <c r="J89" s="1">
        <v>624.08000000000004</v>
      </c>
      <c r="K89" s="1">
        <v>1523428</v>
      </c>
      <c r="L89" s="1">
        <v>950743202.60000002</v>
      </c>
      <c r="M89" s="1">
        <v>25374</v>
      </c>
      <c r="N89" s="3">
        <f>IF(ISERR(LN(Table138[[#This Row],[Close Price]]/I88)),"-",LN(Table138[[#This Row],[Close Price]]/I88))</f>
        <v>-1.5983377321652608E-4</v>
      </c>
    </row>
    <row r="90" spans="1:14" x14ac:dyDescent="0.3">
      <c r="A90" s="1" t="s">
        <v>43</v>
      </c>
      <c r="B90" s="1" t="s">
        <v>14</v>
      </c>
      <c r="C90" s="2">
        <v>43231</v>
      </c>
      <c r="D90" s="1">
        <v>625.6</v>
      </c>
      <c r="E90" s="1">
        <v>628.9</v>
      </c>
      <c r="F90" s="1">
        <v>640</v>
      </c>
      <c r="G90" s="1">
        <v>619.1</v>
      </c>
      <c r="H90" s="1">
        <v>630</v>
      </c>
      <c r="I90" s="1">
        <v>630.35</v>
      </c>
      <c r="J90" s="1">
        <v>630.79999999999995</v>
      </c>
      <c r="K90" s="1">
        <v>1494800</v>
      </c>
      <c r="L90" s="1">
        <v>942921597.89999998</v>
      </c>
      <c r="M90" s="1">
        <v>24197</v>
      </c>
      <c r="N90" s="3">
        <f>IF(ISERR(LN(Table138[[#This Row],[Close Price]]/I89)),"-",LN(Table138[[#This Row],[Close Price]]/I89))</f>
        <v>7.5640314461771297E-3</v>
      </c>
    </row>
    <row r="91" spans="1:14" x14ac:dyDescent="0.3">
      <c r="A91" s="1" t="s">
        <v>43</v>
      </c>
      <c r="B91" s="1" t="s">
        <v>14</v>
      </c>
      <c r="C91" s="2">
        <v>43234</v>
      </c>
      <c r="D91" s="1">
        <v>630.35</v>
      </c>
      <c r="E91" s="1">
        <v>632.70000000000005</v>
      </c>
      <c r="F91" s="1">
        <v>645</v>
      </c>
      <c r="G91" s="1">
        <v>624.45000000000005</v>
      </c>
      <c r="H91" s="1">
        <v>632.65</v>
      </c>
      <c r="I91" s="1">
        <v>636.70000000000005</v>
      </c>
      <c r="J91" s="1">
        <v>639.19000000000005</v>
      </c>
      <c r="K91" s="1">
        <v>1826798</v>
      </c>
      <c r="L91" s="1">
        <v>1167671750.6500001</v>
      </c>
      <c r="M91" s="1">
        <v>40787</v>
      </c>
      <c r="N91" s="3">
        <f>IF(ISERR(LN(Table138[[#This Row],[Close Price]]/I90)),"-",LN(Table138[[#This Row],[Close Price]]/I90))</f>
        <v>1.0023366345701279E-2</v>
      </c>
    </row>
    <row r="92" spans="1:14" x14ac:dyDescent="0.3">
      <c r="A92" s="1" t="s">
        <v>43</v>
      </c>
      <c r="B92" s="1" t="s">
        <v>14</v>
      </c>
      <c r="C92" s="2">
        <v>43235</v>
      </c>
      <c r="D92" s="1">
        <v>636.70000000000005</v>
      </c>
      <c r="E92" s="1">
        <v>635</v>
      </c>
      <c r="F92" s="1">
        <v>651.04999999999995</v>
      </c>
      <c r="G92" s="1">
        <v>630.75</v>
      </c>
      <c r="H92" s="1">
        <v>639.04999999999995</v>
      </c>
      <c r="I92" s="1">
        <v>640.1</v>
      </c>
      <c r="J92" s="1">
        <v>641.87</v>
      </c>
      <c r="K92" s="1">
        <v>1379468</v>
      </c>
      <c r="L92" s="1">
        <v>885443655.64999998</v>
      </c>
      <c r="M92" s="1">
        <v>37139</v>
      </c>
      <c r="N92" s="3">
        <f>IF(ISERR(LN(Table138[[#This Row],[Close Price]]/I91)),"-",LN(Table138[[#This Row],[Close Price]]/I91))</f>
        <v>5.3258271249779802E-3</v>
      </c>
    </row>
    <row r="93" spans="1:14" x14ac:dyDescent="0.3">
      <c r="A93" s="1" t="s">
        <v>43</v>
      </c>
      <c r="B93" s="1" t="s">
        <v>14</v>
      </c>
      <c r="C93" s="2">
        <v>43236</v>
      </c>
      <c r="D93" s="1">
        <v>640.1</v>
      </c>
      <c r="E93" s="1">
        <v>637</v>
      </c>
      <c r="F93" s="1">
        <v>648.45000000000005</v>
      </c>
      <c r="G93" s="1">
        <v>633.20000000000005</v>
      </c>
      <c r="H93" s="1">
        <v>644.95000000000005</v>
      </c>
      <c r="I93" s="1">
        <v>642.6</v>
      </c>
      <c r="J93" s="1">
        <v>640.65</v>
      </c>
      <c r="K93" s="1">
        <v>893208</v>
      </c>
      <c r="L93" s="1">
        <v>572234497</v>
      </c>
      <c r="M93" s="1">
        <v>18672</v>
      </c>
      <c r="N93" s="3">
        <f>IF(ISERR(LN(Table138[[#This Row],[Close Price]]/I92)),"-",LN(Table138[[#This Row],[Close Price]]/I92))</f>
        <v>3.8980325338003352E-3</v>
      </c>
    </row>
    <row r="94" spans="1:14" x14ac:dyDescent="0.3">
      <c r="A94" s="1" t="s">
        <v>43</v>
      </c>
      <c r="B94" s="1" t="s">
        <v>14</v>
      </c>
      <c r="C94" s="2">
        <v>43237</v>
      </c>
      <c r="D94" s="1">
        <v>642.6</v>
      </c>
      <c r="E94" s="1">
        <v>643</v>
      </c>
      <c r="F94" s="1">
        <v>648</v>
      </c>
      <c r="G94" s="1">
        <v>635.25</v>
      </c>
      <c r="H94" s="1">
        <v>640.95000000000005</v>
      </c>
      <c r="I94" s="1">
        <v>641.29999999999995</v>
      </c>
      <c r="J94" s="1">
        <v>640.66999999999996</v>
      </c>
      <c r="K94" s="1">
        <v>1025053</v>
      </c>
      <c r="L94" s="1">
        <v>656725452.25</v>
      </c>
      <c r="M94" s="1">
        <v>26018</v>
      </c>
      <c r="N94" s="3">
        <f>IF(ISERR(LN(Table138[[#This Row],[Close Price]]/I93)),"-",LN(Table138[[#This Row],[Close Price]]/I93))</f>
        <v>-2.0250805269409135E-3</v>
      </c>
    </row>
    <row r="95" spans="1:14" x14ac:dyDescent="0.3">
      <c r="A95" s="1" t="s">
        <v>43</v>
      </c>
      <c r="B95" s="1" t="s">
        <v>14</v>
      </c>
      <c r="C95" s="2">
        <v>43238</v>
      </c>
      <c r="D95" s="1">
        <v>641.29999999999995</v>
      </c>
      <c r="E95" s="1">
        <v>631.25</v>
      </c>
      <c r="F95" s="1">
        <v>658.1</v>
      </c>
      <c r="G95" s="1">
        <v>630.5</v>
      </c>
      <c r="H95" s="1">
        <v>651.5</v>
      </c>
      <c r="I95" s="1">
        <v>649.65</v>
      </c>
      <c r="J95" s="1">
        <v>646.94000000000005</v>
      </c>
      <c r="K95" s="1">
        <v>3027877</v>
      </c>
      <c r="L95" s="1">
        <v>1958852609.7</v>
      </c>
      <c r="M95" s="1">
        <v>55941</v>
      </c>
      <c r="N95" s="3">
        <f>IF(ISERR(LN(Table138[[#This Row],[Close Price]]/I94)),"-",LN(Table138[[#This Row],[Close Price]]/I94))</f>
        <v>1.293639017392811E-2</v>
      </c>
    </row>
    <row r="96" spans="1:14" x14ac:dyDescent="0.3">
      <c r="A96" s="1" t="s">
        <v>43</v>
      </c>
      <c r="B96" s="1" t="s">
        <v>14</v>
      </c>
      <c r="C96" s="2">
        <v>43241</v>
      </c>
      <c r="D96" s="1">
        <v>649.65</v>
      </c>
      <c r="E96" s="1">
        <v>644.45000000000005</v>
      </c>
      <c r="F96" s="1">
        <v>651.85</v>
      </c>
      <c r="G96" s="1">
        <v>616.20000000000005</v>
      </c>
      <c r="H96" s="1">
        <v>627.79999999999995</v>
      </c>
      <c r="I96" s="1">
        <v>626.85</v>
      </c>
      <c r="J96" s="1">
        <v>632.41</v>
      </c>
      <c r="K96" s="1">
        <v>1710169</v>
      </c>
      <c r="L96" s="1">
        <v>1081527268.5999999</v>
      </c>
      <c r="M96" s="1">
        <v>32305</v>
      </c>
      <c r="N96" s="3">
        <f>IF(ISERR(LN(Table138[[#This Row],[Close Price]]/I95)),"-",LN(Table138[[#This Row],[Close Price]]/I95))</f>
        <v>-3.5726478766711242E-2</v>
      </c>
    </row>
    <row r="97" spans="1:14" x14ac:dyDescent="0.3">
      <c r="A97" s="1" t="s">
        <v>43</v>
      </c>
      <c r="B97" s="1" t="s">
        <v>14</v>
      </c>
      <c r="C97" s="2">
        <v>43242</v>
      </c>
      <c r="D97" s="1">
        <v>626.85</v>
      </c>
      <c r="E97" s="1">
        <v>628</v>
      </c>
      <c r="F97" s="1">
        <v>649.9</v>
      </c>
      <c r="G97" s="1">
        <v>616.4</v>
      </c>
      <c r="H97" s="1">
        <v>645.85</v>
      </c>
      <c r="I97" s="1">
        <v>645.04999999999995</v>
      </c>
      <c r="J97" s="1">
        <v>633.69000000000005</v>
      </c>
      <c r="K97" s="1">
        <v>1927693</v>
      </c>
      <c r="L97" s="1">
        <v>1221555484.8499999</v>
      </c>
      <c r="M97" s="1">
        <v>46479</v>
      </c>
      <c r="N97" s="3">
        <f>IF(ISERR(LN(Table138[[#This Row],[Close Price]]/I96)),"-",LN(Table138[[#This Row],[Close Price]]/I96))</f>
        <v>2.8620555609111385E-2</v>
      </c>
    </row>
    <row r="98" spans="1:14" x14ac:dyDescent="0.3">
      <c r="A98" s="1" t="s">
        <v>43</v>
      </c>
      <c r="B98" s="1" t="s">
        <v>14</v>
      </c>
      <c r="C98" s="2">
        <v>43243</v>
      </c>
      <c r="D98" s="1">
        <v>645.04999999999995</v>
      </c>
      <c r="E98" s="1">
        <v>644</v>
      </c>
      <c r="F98" s="1">
        <v>649.4</v>
      </c>
      <c r="G98" s="1">
        <v>633.5</v>
      </c>
      <c r="H98" s="1">
        <v>634.45000000000005</v>
      </c>
      <c r="I98" s="1">
        <v>638.20000000000005</v>
      </c>
      <c r="J98" s="1">
        <v>640.51</v>
      </c>
      <c r="K98" s="1">
        <v>1113875</v>
      </c>
      <c r="L98" s="1">
        <v>713444992.95000005</v>
      </c>
      <c r="M98" s="1">
        <v>22109</v>
      </c>
      <c r="N98" s="3">
        <f>IF(ISERR(LN(Table138[[#This Row],[Close Price]]/I97)),"-",LN(Table138[[#This Row],[Close Price]]/I97))</f>
        <v>-1.0676119327002362E-2</v>
      </c>
    </row>
    <row r="99" spans="1:14" x14ac:dyDescent="0.3">
      <c r="A99" s="1" t="s">
        <v>43</v>
      </c>
      <c r="B99" s="1" t="s">
        <v>14</v>
      </c>
      <c r="C99" s="2">
        <v>43244</v>
      </c>
      <c r="D99" s="1">
        <v>638.20000000000005</v>
      </c>
      <c r="E99" s="1">
        <v>642</v>
      </c>
      <c r="F99" s="1">
        <v>648.45000000000005</v>
      </c>
      <c r="G99" s="1">
        <v>633.04999999999995</v>
      </c>
      <c r="H99" s="1">
        <v>645</v>
      </c>
      <c r="I99" s="1">
        <v>645.35</v>
      </c>
      <c r="J99" s="1">
        <v>641.09</v>
      </c>
      <c r="K99" s="1">
        <v>918811</v>
      </c>
      <c r="L99" s="1">
        <v>589036955.14999998</v>
      </c>
      <c r="M99" s="1">
        <v>19951</v>
      </c>
      <c r="N99" s="3">
        <f>IF(ISERR(LN(Table138[[#This Row],[Close Price]]/I98)),"-",LN(Table138[[#This Row],[Close Price]]/I98))</f>
        <v>1.1141091437053632E-2</v>
      </c>
    </row>
    <row r="100" spans="1:14" x14ac:dyDescent="0.3">
      <c r="A100" s="1" t="s">
        <v>43</v>
      </c>
      <c r="B100" s="1" t="s">
        <v>14</v>
      </c>
      <c r="C100" s="2">
        <v>43245</v>
      </c>
      <c r="D100" s="1">
        <v>645.35</v>
      </c>
      <c r="E100" s="1">
        <v>645</v>
      </c>
      <c r="F100" s="1">
        <v>663.85</v>
      </c>
      <c r="G100" s="1">
        <v>639.15</v>
      </c>
      <c r="H100" s="1">
        <v>662.8</v>
      </c>
      <c r="I100" s="1">
        <v>659.95</v>
      </c>
      <c r="J100" s="1">
        <v>651.16</v>
      </c>
      <c r="K100" s="1">
        <v>1460439</v>
      </c>
      <c r="L100" s="1">
        <v>950980276.79999995</v>
      </c>
      <c r="M100" s="1">
        <v>28397</v>
      </c>
      <c r="N100" s="3">
        <f>IF(ISERR(LN(Table138[[#This Row],[Close Price]]/I99)),"-",LN(Table138[[#This Row],[Close Price]]/I99))</f>
        <v>2.2371269293766819E-2</v>
      </c>
    </row>
    <row r="101" spans="1:14" x14ac:dyDescent="0.3">
      <c r="A101" s="1" t="s">
        <v>43</v>
      </c>
      <c r="B101" s="1" t="s">
        <v>14</v>
      </c>
      <c r="C101" s="2">
        <v>43248</v>
      </c>
      <c r="D101" s="1">
        <v>659.95</v>
      </c>
      <c r="E101" s="1">
        <v>664.9</v>
      </c>
      <c r="F101" s="1">
        <v>670</v>
      </c>
      <c r="G101" s="1">
        <v>656.1</v>
      </c>
      <c r="H101" s="1">
        <v>666.15</v>
      </c>
      <c r="I101" s="1">
        <v>666.15</v>
      </c>
      <c r="J101" s="1">
        <v>664.85</v>
      </c>
      <c r="K101" s="1">
        <v>1814323</v>
      </c>
      <c r="L101" s="1">
        <v>1206244890.75</v>
      </c>
      <c r="M101" s="1">
        <v>41312</v>
      </c>
      <c r="N101" s="3">
        <f>IF(ISERR(LN(Table138[[#This Row],[Close Price]]/I100)),"-",LN(Table138[[#This Row],[Close Price]]/I100))</f>
        <v>9.3507958312573636E-3</v>
      </c>
    </row>
    <row r="102" spans="1:14" x14ac:dyDescent="0.3">
      <c r="A102" s="1" t="s">
        <v>43</v>
      </c>
      <c r="B102" s="1" t="s">
        <v>14</v>
      </c>
      <c r="C102" s="2">
        <v>43249</v>
      </c>
      <c r="D102" s="1">
        <v>666.15</v>
      </c>
      <c r="E102" s="1">
        <v>666.05</v>
      </c>
      <c r="F102" s="1">
        <v>682</v>
      </c>
      <c r="G102" s="1">
        <v>659.8</v>
      </c>
      <c r="H102" s="1">
        <v>676.4</v>
      </c>
      <c r="I102" s="1">
        <v>676.45</v>
      </c>
      <c r="J102" s="1">
        <v>673.86</v>
      </c>
      <c r="K102" s="1">
        <v>1703895</v>
      </c>
      <c r="L102" s="1">
        <v>1148191406.4000001</v>
      </c>
      <c r="M102" s="1">
        <v>32757</v>
      </c>
      <c r="N102" s="3">
        <f>IF(ISERR(LN(Table138[[#This Row],[Close Price]]/I101)),"-",LN(Table138[[#This Row],[Close Price]]/I101))</f>
        <v>1.5343664643148376E-2</v>
      </c>
    </row>
    <row r="103" spans="1:14" x14ac:dyDescent="0.3">
      <c r="A103" s="1" t="s">
        <v>43</v>
      </c>
      <c r="B103" s="1" t="s">
        <v>14</v>
      </c>
      <c r="C103" s="2">
        <v>43250</v>
      </c>
      <c r="D103" s="1">
        <v>676.45</v>
      </c>
      <c r="E103" s="1">
        <v>673</v>
      </c>
      <c r="F103" s="1">
        <v>683</v>
      </c>
      <c r="G103" s="1">
        <v>670.35</v>
      </c>
      <c r="H103" s="1">
        <v>673.9</v>
      </c>
      <c r="I103" s="1">
        <v>674.9</v>
      </c>
      <c r="J103" s="1">
        <v>677.28</v>
      </c>
      <c r="K103" s="1">
        <v>1647394</v>
      </c>
      <c r="L103" s="1">
        <v>1115751978.6500001</v>
      </c>
      <c r="M103" s="1">
        <v>34428</v>
      </c>
      <c r="N103" s="3">
        <f>IF(ISERR(LN(Table138[[#This Row],[Close Price]]/I102)),"-",LN(Table138[[#This Row],[Close Price]]/I102))</f>
        <v>-2.2940033000085434E-3</v>
      </c>
    </row>
    <row r="104" spans="1:14" x14ac:dyDescent="0.3">
      <c r="A104" s="1" t="s">
        <v>43</v>
      </c>
      <c r="B104" s="1" t="s">
        <v>14</v>
      </c>
      <c r="C104" s="2">
        <v>43251</v>
      </c>
      <c r="D104" s="1">
        <v>674.9</v>
      </c>
      <c r="E104" s="1">
        <v>674.95</v>
      </c>
      <c r="F104" s="1">
        <v>679.2</v>
      </c>
      <c r="G104" s="1">
        <v>661.75</v>
      </c>
      <c r="H104" s="1">
        <v>668</v>
      </c>
      <c r="I104" s="1">
        <v>665.4</v>
      </c>
      <c r="J104" s="1">
        <v>666.89</v>
      </c>
      <c r="K104" s="1">
        <v>5114062</v>
      </c>
      <c r="L104" s="1">
        <v>3410491658.8000002</v>
      </c>
      <c r="M104" s="1">
        <v>48762</v>
      </c>
      <c r="N104" s="3">
        <f>IF(ISERR(LN(Table138[[#This Row],[Close Price]]/I103)),"-",LN(Table138[[#This Row],[Close Price]]/I103))</f>
        <v>-1.417616816498444E-2</v>
      </c>
    </row>
    <row r="105" spans="1:14" x14ac:dyDescent="0.3">
      <c r="A105" s="1" t="s">
        <v>43</v>
      </c>
      <c r="B105" s="1" t="s">
        <v>14</v>
      </c>
      <c r="C105" s="2">
        <v>43252</v>
      </c>
      <c r="D105" s="1">
        <v>665.4</v>
      </c>
      <c r="E105" s="1">
        <v>666.3</v>
      </c>
      <c r="F105" s="1">
        <v>667.9</v>
      </c>
      <c r="G105" s="1">
        <v>641.1</v>
      </c>
      <c r="H105" s="1">
        <v>647.70000000000005</v>
      </c>
      <c r="I105" s="1">
        <v>649</v>
      </c>
      <c r="J105" s="1">
        <v>651.30999999999995</v>
      </c>
      <c r="K105" s="1">
        <v>1605796</v>
      </c>
      <c r="L105" s="1">
        <v>1045876498.85</v>
      </c>
      <c r="M105" s="1">
        <v>33337</v>
      </c>
      <c r="N105" s="3">
        <f>IF(ISERR(LN(Table138[[#This Row],[Close Price]]/I104)),"-",LN(Table138[[#This Row],[Close Price]]/I104))</f>
        <v>-2.4955646880286304E-2</v>
      </c>
    </row>
    <row r="106" spans="1:14" x14ac:dyDescent="0.3">
      <c r="A106" s="1" t="s">
        <v>43</v>
      </c>
      <c r="B106" s="1" t="s">
        <v>14</v>
      </c>
      <c r="C106" s="2">
        <v>43255</v>
      </c>
      <c r="D106" s="1">
        <v>649</v>
      </c>
      <c r="E106" s="1">
        <v>650</v>
      </c>
      <c r="F106" s="1">
        <v>663.85</v>
      </c>
      <c r="G106" s="1">
        <v>641.20000000000005</v>
      </c>
      <c r="H106" s="1">
        <v>655.20000000000005</v>
      </c>
      <c r="I106" s="1">
        <v>654.54999999999995</v>
      </c>
      <c r="J106" s="1">
        <v>655.33000000000004</v>
      </c>
      <c r="K106" s="1">
        <v>2726642</v>
      </c>
      <c r="L106" s="1">
        <v>1786855539.8</v>
      </c>
      <c r="M106" s="1">
        <v>64686</v>
      </c>
      <c r="N106" s="3">
        <f>IF(ISERR(LN(Table138[[#This Row],[Close Price]]/I105)),"-",LN(Table138[[#This Row],[Close Price]]/I105))</f>
        <v>8.5152599220180442E-3</v>
      </c>
    </row>
    <row r="107" spans="1:14" x14ac:dyDescent="0.3">
      <c r="A107" s="1" t="s">
        <v>43</v>
      </c>
      <c r="B107" s="1" t="s">
        <v>14</v>
      </c>
      <c r="C107" s="2">
        <v>43256</v>
      </c>
      <c r="D107" s="1">
        <v>654.54999999999995</v>
      </c>
      <c r="E107" s="1">
        <v>695</v>
      </c>
      <c r="F107" s="1">
        <v>696.6</v>
      </c>
      <c r="G107" s="1">
        <v>575.65</v>
      </c>
      <c r="H107" s="1">
        <v>608.85</v>
      </c>
      <c r="I107" s="1">
        <v>607.4</v>
      </c>
      <c r="J107" s="1">
        <v>628.54999999999995</v>
      </c>
      <c r="K107" s="1">
        <v>17474272</v>
      </c>
      <c r="L107" s="1">
        <v>10983525616.85</v>
      </c>
      <c r="M107" s="1">
        <v>269407</v>
      </c>
      <c r="N107" s="3">
        <f>IF(ISERR(LN(Table138[[#This Row],[Close Price]]/I106)),"-",LN(Table138[[#This Row],[Close Price]]/I106))</f>
        <v>-7.4760424014459634E-2</v>
      </c>
    </row>
    <row r="108" spans="1:14" x14ac:dyDescent="0.3">
      <c r="A108" s="1" t="s">
        <v>43</v>
      </c>
      <c r="B108" s="1" t="s">
        <v>14</v>
      </c>
      <c r="C108" s="2">
        <v>43257</v>
      </c>
      <c r="D108" s="1">
        <v>607.4</v>
      </c>
      <c r="E108" s="1">
        <v>618</v>
      </c>
      <c r="F108" s="1">
        <v>618</v>
      </c>
      <c r="G108" s="1">
        <v>591</v>
      </c>
      <c r="H108" s="1">
        <v>608</v>
      </c>
      <c r="I108" s="1">
        <v>608.35</v>
      </c>
      <c r="J108" s="1">
        <v>603.77</v>
      </c>
      <c r="K108" s="1">
        <v>8158782</v>
      </c>
      <c r="L108" s="1">
        <v>4926011920.8999996</v>
      </c>
      <c r="M108" s="1">
        <v>130468</v>
      </c>
      <c r="N108" s="3">
        <f>IF(ISERR(LN(Table138[[#This Row],[Close Price]]/I107)),"-",LN(Table138[[#This Row],[Close Price]]/I107))</f>
        <v>1.5628216218097903E-3</v>
      </c>
    </row>
    <row r="109" spans="1:14" x14ac:dyDescent="0.3">
      <c r="A109" s="1" t="s">
        <v>43</v>
      </c>
      <c r="B109" s="1" t="s">
        <v>14</v>
      </c>
      <c r="C109" s="2">
        <v>43258</v>
      </c>
      <c r="D109" s="1">
        <v>608.35</v>
      </c>
      <c r="E109" s="1">
        <v>608</v>
      </c>
      <c r="F109" s="1">
        <v>612</v>
      </c>
      <c r="G109" s="1">
        <v>601</v>
      </c>
      <c r="H109" s="1">
        <v>605.65</v>
      </c>
      <c r="I109" s="1">
        <v>606</v>
      </c>
      <c r="J109" s="1">
        <v>606.12</v>
      </c>
      <c r="K109" s="1">
        <v>2352438</v>
      </c>
      <c r="L109" s="1">
        <v>1425850098</v>
      </c>
      <c r="M109" s="1">
        <v>46709</v>
      </c>
      <c r="N109" s="3">
        <f>IF(ISERR(LN(Table138[[#This Row],[Close Price]]/I108)),"-",LN(Table138[[#This Row],[Close Price]]/I108))</f>
        <v>-3.8703881641436984E-3</v>
      </c>
    </row>
    <row r="110" spans="1:14" x14ac:dyDescent="0.3">
      <c r="A110" s="1" t="s">
        <v>43</v>
      </c>
      <c r="B110" s="1" t="s">
        <v>14</v>
      </c>
      <c r="C110" s="2">
        <v>43259</v>
      </c>
      <c r="D110" s="1">
        <v>606</v>
      </c>
      <c r="E110" s="1">
        <v>601</v>
      </c>
      <c r="F110" s="1">
        <v>618.5</v>
      </c>
      <c r="G110" s="1">
        <v>601</v>
      </c>
      <c r="H110" s="1">
        <v>605.79999999999995</v>
      </c>
      <c r="I110" s="1">
        <v>608.04999999999995</v>
      </c>
      <c r="J110" s="1">
        <v>610.53</v>
      </c>
      <c r="K110" s="1">
        <v>3608727</v>
      </c>
      <c r="L110" s="1">
        <v>2203250213.25</v>
      </c>
      <c r="M110" s="1">
        <v>68591</v>
      </c>
      <c r="N110" s="3">
        <f>IF(ISERR(LN(Table138[[#This Row],[Close Price]]/I109)),"-",LN(Table138[[#This Row],[Close Price]]/I109))</f>
        <v>3.3771293576940601E-3</v>
      </c>
    </row>
    <row r="111" spans="1:14" x14ac:dyDescent="0.3">
      <c r="A111" s="1" t="s">
        <v>43</v>
      </c>
      <c r="B111" s="1" t="s">
        <v>14</v>
      </c>
      <c r="C111" s="2">
        <v>43262</v>
      </c>
      <c r="D111" s="1">
        <v>608.04999999999995</v>
      </c>
      <c r="E111" s="1">
        <v>610</v>
      </c>
      <c r="F111" s="1">
        <v>615.4</v>
      </c>
      <c r="G111" s="1">
        <v>602.15</v>
      </c>
      <c r="H111" s="1">
        <v>602.65</v>
      </c>
      <c r="I111" s="1">
        <v>604.25</v>
      </c>
      <c r="J111" s="1">
        <v>609.48</v>
      </c>
      <c r="K111" s="1">
        <v>1455764</v>
      </c>
      <c r="L111" s="1">
        <v>887261572.45000005</v>
      </c>
      <c r="M111" s="1">
        <v>35461</v>
      </c>
      <c r="N111" s="3">
        <f>IF(ISERR(LN(Table138[[#This Row],[Close Price]]/I110)),"-",LN(Table138[[#This Row],[Close Price]]/I110))</f>
        <v>-6.2690958434160468E-3</v>
      </c>
    </row>
    <row r="112" spans="1:14" x14ac:dyDescent="0.3">
      <c r="A112" s="1" t="s">
        <v>43</v>
      </c>
      <c r="B112" s="1" t="s">
        <v>14</v>
      </c>
      <c r="C112" s="2">
        <v>43263</v>
      </c>
      <c r="D112" s="1">
        <v>604.25</v>
      </c>
      <c r="E112" s="1">
        <v>606.5</v>
      </c>
      <c r="F112" s="1">
        <v>622.4</v>
      </c>
      <c r="G112" s="1">
        <v>602.04999999999995</v>
      </c>
      <c r="H112" s="1">
        <v>616.45000000000005</v>
      </c>
      <c r="I112" s="1">
        <v>616.79999999999995</v>
      </c>
      <c r="J112" s="1">
        <v>613.58000000000004</v>
      </c>
      <c r="K112" s="1">
        <v>3648604</v>
      </c>
      <c r="L112" s="1">
        <v>2238713006.9499998</v>
      </c>
      <c r="M112" s="1">
        <v>57462</v>
      </c>
      <c r="N112" s="3">
        <f>IF(ISERR(LN(Table138[[#This Row],[Close Price]]/I111)),"-",LN(Table138[[#This Row],[Close Price]]/I111))</f>
        <v>2.0556802665527243E-2</v>
      </c>
    </row>
    <row r="113" spans="1:14" x14ac:dyDescent="0.3">
      <c r="A113" s="1" t="s">
        <v>43</v>
      </c>
      <c r="B113" s="1" t="s">
        <v>14</v>
      </c>
      <c r="C113" s="2">
        <v>43264</v>
      </c>
      <c r="D113" s="1">
        <v>616.79999999999995</v>
      </c>
      <c r="E113" s="1">
        <v>618</v>
      </c>
      <c r="F113" s="1">
        <v>625.79999999999995</v>
      </c>
      <c r="G113" s="1">
        <v>609.29999999999995</v>
      </c>
      <c r="H113" s="1">
        <v>611.9</v>
      </c>
      <c r="I113" s="1">
        <v>612.15</v>
      </c>
      <c r="J113" s="1">
        <v>618.6</v>
      </c>
      <c r="K113" s="1">
        <v>1874574</v>
      </c>
      <c r="L113" s="1">
        <v>1159618337.55</v>
      </c>
      <c r="M113" s="1">
        <v>40275</v>
      </c>
      <c r="N113" s="3">
        <f>IF(ISERR(LN(Table138[[#This Row],[Close Price]]/I112)),"-",LN(Table138[[#This Row],[Close Price]]/I112))</f>
        <v>-7.5674717291953257E-3</v>
      </c>
    </row>
    <row r="114" spans="1:14" x14ac:dyDescent="0.3">
      <c r="A114" s="1" t="s">
        <v>43</v>
      </c>
      <c r="B114" s="1" t="s">
        <v>14</v>
      </c>
      <c r="C114" s="2">
        <v>43265</v>
      </c>
      <c r="D114" s="1">
        <v>612.15</v>
      </c>
      <c r="E114" s="1">
        <v>612</v>
      </c>
      <c r="F114" s="1">
        <v>617.5</v>
      </c>
      <c r="G114" s="1">
        <v>606.4</v>
      </c>
      <c r="H114" s="1">
        <v>614.4</v>
      </c>
      <c r="I114" s="1">
        <v>614.35</v>
      </c>
      <c r="J114" s="1">
        <v>612.21</v>
      </c>
      <c r="K114" s="1">
        <v>1501493</v>
      </c>
      <c r="L114" s="1">
        <v>919230855.5</v>
      </c>
      <c r="M114" s="1">
        <v>27920</v>
      </c>
      <c r="N114" s="3">
        <f>IF(ISERR(LN(Table138[[#This Row],[Close Price]]/I113)),"-",LN(Table138[[#This Row],[Close Price]]/I113))</f>
        <v>3.5874477936559406E-3</v>
      </c>
    </row>
    <row r="115" spans="1:14" x14ac:dyDescent="0.3">
      <c r="A115" s="1" t="s">
        <v>43</v>
      </c>
      <c r="B115" s="1" t="s">
        <v>14</v>
      </c>
      <c r="C115" s="2">
        <v>43266</v>
      </c>
      <c r="D115" s="1">
        <v>614.35</v>
      </c>
      <c r="E115" s="1">
        <v>622</v>
      </c>
      <c r="F115" s="1">
        <v>627.54999999999995</v>
      </c>
      <c r="G115" s="1">
        <v>613.85</v>
      </c>
      <c r="H115" s="1">
        <v>622.1</v>
      </c>
      <c r="I115" s="1">
        <v>623.65</v>
      </c>
      <c r="J115" s="1">
        <v>622.03</v>
      </c>
      <c r="K115" s="1">
        <v>3096138</v>
      </c>
      <c r="L115" s="1">
        <v>1925898425.4000001</v>
      </c>
      <c r="M115" s="1">
        <v>48197</v>
      </c>
      <c r="N115" s="3">
        <f>IF(ISERR(LN(Table138[[#This Row],[Close Price]]/I114)),"-",LN(Table138[[#This Row],[Close Price]]/I114))</f>
        <v>1.5024515258137725E-2</v>
      </c>
    </row>
    <row r="116" spans="1:14" x14ac:dyDescent="0.3">
      <c r="A116" s="1" t="s">
        <v>43</v>
      </c>
      <c r="B116" s="1" t="s">
        <v>14</v>
      </c>
      <c r="C116" s="2">
        <v>43269</v>
      </c>
      <c r="D116" s="1">
        <v>623.65</v>
      </c>
      <c r="E116" s="1">
        <v>621</v>
      </c>
      <c r="F116" s="1">
        <v>629.45000000000005</v>
      </c>
      <c r="G116" s="1">
        <v>617.5</v>
      </c>
      <c r="H116" s="1">
        <v>620</v>
      </c>
      <c r="I116" s="1">
        <v>620.35</v>
      </c>
      <c r="J116" s="1">
        <v>622.19000000000005</v>
      </c>
      <c r="K116" s="1">
        <v>1472205</v>
      </c>
      <c r="L116" s="1">
        <v>915984620.54999995</v>
      </c>
      <c r="M116" s="1">
        <v>31913</v>
      </c>
      <c r="N116" s="3">
        <f>IF(ISERR(LN(Table138[[#This Row],[Close Price]]/I115)),"-",LN(Table138[[#This Row],[Close Price]]/I115))</f>
        <v>-5.3054786828375198E-3</v>
      </c>
    </row>
    <row r="117" spans="1:14" x14ac:dyDescent="0.3">
      <c r="A117" s="1" t="s">
        <v>43</v>
      </c>
      <c r="B117" s="1" t="s">
        <v>14</v>
      </c>
      <c r="C117" s="2">
        <v>43270</v>
      </c>
      <c r="D117" s="1">
        <v>620.35</v>
      </c>
      <c r="E117" s="1">
        <v>619.20000000000005</v>
      </c>
      <c r="F117" s="1">
        <v>622</v>
      </c>
      <c r="G117" s="1">
        <v>606.95000000000005</v>
      </c>
      <c r="H117" s="1">
        <v>608</v>
      </c>
      <c r="I117" s="1">
        <v>608.79999999999995</v>
      </c>
      <c r="J117" s="1">
        <v>614.27</v>
      </c>
      <c r="K117" s="1">
        <v>1026679</v>
      </c>
      <c r="L117" s="1">
        <v>630658825.64999998</v>
      </c>
      <c r="M117" s="1">
        <v>17136</v>
      </c>
      <c r="N117" s="3">
        <f>IF(ISERR(LN(Table138[[#This Row],[Close Price]]/I116)),"-",LN(Table138[[#This Row],[Close Price]]/I116))</f>
        <v>-1.8794028341404596E-2</v>
      </c>
    </row>
    <row r="118" spans="1:14" x14ac:dyDescent="0.3">
      <c r="A118" s="1" t="s">
        <v>43</v>
      </c>
      <c r="B118" s="1" t="s">
        <v>14</v>
      </c>
      <c r="C118" s="2">
        <v>43271</v>
      </c>
      <c r="D118" s="1">
        <v>608.79999999999995</v>
      </c>
      <c r="E118" s="1">
        <v>605.54999999999995</v>
      </c>
      <c r="F118" s="1">
        <v>627.45000000000005</v>
      </c>
      <c r="G118" s="1">
        <v>605.54999999999995</v>
      </c>
      <c r="H118" s="1">
        <v>622.5</v>
      </c>
      <c r="I118" s="1">
        <v>623.75</v>
      </c>
      <c r="J118" s="1">
        <v>618.13</v>
      </c>
      <c r="K118" s="1">
        <v>1955118</v>
      </c>
      <c r="L118" s="1">
        <v>1208510642.6500001</v>
      </c>
      <c r="M118" s="1">
        <v>34593</v>
      </c>
      <c r="N118" s="3">
        <f>IF(ISERR(LN(Table138[[#This Row],[Close Price]]/I117)),"-",LN(Table138[[#This Row],[Close Price]]/I117))</f>
        <v>2.4259840518252324E-2</v>
      </c>
    </row>
    <row r="119" spans="1:14" x14ac:dyDescent="0.3">
      <c r="A119" s="1" t="s">
        <v>43</v>
      </c>
      <c r="B119" s="1" t="s">
        <v>14</v>
      </c>
      <c r="C119" s="2">
        <v>43272</v>
      </c>
      <c r="D119" s="1">
        <v>623.75</v>
      </c>
      <c r="E119" s="1">
        <v>625</v>
      </c>
      <c r="F119" s="1">
        <v>626.70000000000005</v>
      </c>
      <c r="G119" s="1">
        <v>613.5</v>
      </c>
      <c r="H119" s="1">
        <v>620.15</v>
      </c>
      <c r="I119" s="1">
        <v>620.35</v>
      </c>
      <c r="J119" s="1">
        <v>619.82000000000005</v>
      </c>
      <c r="K119" s="1">
        <v>1410408</v>
      </c>
      <c r="L119" s="1">
        <v>874205350.54999995</v>
      </c>
      <c r="M119" s="1">
        <v>31279</v>
      </c>
      <c r="N119" s="3">
        <f>IF(ISERR(LN(Table138[[#This Row],[Close Price]]/I118)),"-",LN(Table138[[#This Row],[Close Price]]/I118))</f>
        <v>-5.4658121768478675E-3</v>
      </c>
    </row>
    <row r="120" spans="1:14" x14ac:dyDescent="0.3">
      <c r="A120" s="1" t="s">
        <v>43</v>
      </c>
      <c r="B120" s="1" t="s">
        <v>14</v>
      </c>
      <c r="C120" s="2">
        <v>43273</v>
      </c>
      <c r="D120" s="1">
        <v>620.35</v>
      </c>
      <c r="E120" s="1">
        <v>619.9</v>
      </c>
      <c r="F120" s="1">
        <v>633.79999999999995</v>
      </c>
      <c r="G120" s="1">
        <v>615.25</v>
      </c>
      <c r="H120" s="1">
        <v>627.9</v>
      </c>
      <c r="I120" s="1">
        <v>629.65</v>
      </c>
      <c r="J120" s="1">
        <v>626.66999999999996</v>
      </c>
      <c r="K120" s="1">
        <v>2051466</v>
      </c>
      <c r="L120" s="1">
        <v>1285584223.8499999</v>
      </c>
      <c r="M120" s="1">
        <v>41797</v>
      </c>
      <c r="N120" s="3">
        <f>IF(ISERR(LN(Table138[[#This Row],[Close Price]]/I119)),"-",LN(Table138[[#This Row],[Close Price]]/I119))</f>
        <v>1.4880274562974891E-2</v>
      </c>
    </row>
    <row r="121" spans="1:14" x14ac:dyDescent="0.3">
      <c r="A121" s="1" t="s">
        <v>43</v>
      </c>
      <c r="B121" s="1" t="s">
        <v>14</v>
      </c>
      <c r="C121" s="2">
        <v>43276</v>
      </c>
      <c r="D121" s="1">
        <v>629.65</v>
      </c>
      <c r="E121" s="1">
        <v>636.75</v>
      </c>
      <c r="F121" s="1">
        <v>645</v>
      </c>
      <c r="G121" s="1">
        <v>632</v>
      </c>
      <c r="H121" s="1">
        <v>632.1</v>
      </c>
      <c r="I121" s="1">
        <v>634.5</v>
      </c>
      <c r="J121" s="1">
        <v>638.09</v>
      </c>
      <c r="K121" s="1">
        <v>4081851</v>
      </c>
      <c r="L121" s="1">
        <v>2604605073.1999998</v>
      </c>
      <c r="M121" s="1">
        <v>67041</v>
      </c>
      <c r="N121" s="3">
        <f>IF(ISERR(LN(Table138[[#This Row],[Close Price]]/I120)),"-",LN(Table138[[#This Row],[Close Price]]/I120))</f>
        <v>7.6731777025870664E-3</v>
      </c>
    </row>
    <row r="122" spans="1:14" x14ac:dyDescent="0.3">
      <c r="A122" s="1" t="s">
        <v>43</v>
      </c>
      <c r="B122" s="1" t="s">
        <v>14</v>
      </c>
      <c r="C122" s="2">
        <v>43277</v>
      </c>
      <c r="D122" s="1">
        <v>634.5</v>
      </c>
      <c r="E122" s="1">
        <v>632</v>
      </c>
      <c r="F122" s="1">
        <v>640.9</v>
      </c>
      <c r="G122" s="1">
        <v>630.79999999999995</v>
      </c>
      <c r="H122" s="1">
        <v>638</v>
      </c>
      <c r="I122" s="1">
        <v>637</v>
      </c>
      <c r="J122" s="1">
        <v>636.20000000000005</v>
      </c>
      <c r="K122" s="1">
        <v>1371449</v>
      </c>
      <c r="L122" s="1">
        <v>872517499.39999998</v>
      </c>
      <c r="M122" s="1">
        <v>24119</v>
      </c>
      <c r="N122" s="3">
        <f>IF(ISERR(LN(Table138[[#This Row],[Close Price]]/I121)),"-",LN(Table138[[#This Row],[Close Price]]/I121))</f>
        <v>3.9323684177208895E-3</v>
      </c>
    </row>
    <row r="123" spans="1:14" x14ac:dyDescent="0.3">
      <c r="A123" s="1" t="s">
        <v>43</v>
      </c>
      <c r="B123" s="1" t="s">
        <v>14</v>
      </c>
      <c r="C123" s="2">
        <v>43278</v>
      </c>
      <c r="D123" s="1">
        <v>637</v>
      </c>
      <c r="E123" s="1">
        <v>643.95000000000005</v>
      </c>
      <c r="F123" s="1">
        <v>643.95000000000005</v>
      </c>
      <c r="G123" s="1">
        <v>631.54999999999995</v>
      </c>
      <c r="H123" s="1">
        <v>639.5</v>
      </c>
      <c r="I123" s="1">
        <v>638.4</v>
      </c>
      <c r="J123" s="1">
        <v>637.72</v>
      </c>
      <c r="K123" s="1">
        <v>1948938</v>
      </c>
      <c r="L123" s="1">
        <v>1242886142.8499999</v>
      </c>
      <c r="M123" s="1">
        <v>27121</v>
      </c>
      <c r="N123" s="3">
        <f>IF(ISERR(LN(Table138[[#This Row],[Close Price]]/I122)),"-",LN(Table138[[#This Row],[Close Price]]/I122))</f>
        <v>2.195390563435656E-3</v>
      </c>
    </row>
    <row r="124" spans="1:14" x14ac:dyDescent="0.3">
      <c r="A124" s="1" t="s">
        <v>43</v>
      </c>
      <c r="B124" s="1" t="s">
        <v>14</v>
      </c>
      <c r="C124" s="2">
        <v>43279</v>
      </c>
      <c r="D124" s="1">
        <v>638.4</v>
      </c>
      <c r="E124" s="1">
        <v>638.70000000000005</v>
      </c>
      <c r="F124" s="1">
        <v>640</v>
      </c>
      <c r="G124" s="1">
        <v>612.65</v>
      </c>
      <c r="H124" s="1">
        <v>619.20000000000005</v>
      </c>
      <c r="I124" s="1">
        <v>616.6</v>
      </c>
      <c r="J124" s="1">
        <v>625.27</v>
      </c>
      <c r="K124" s="1">
        <v>2513990</v>
      </c>
      <c r="L124" s="1">
        <v>1571926140.95</v>
      </c>
      <c r="M124" s="1">
        <v>33490</v>
      </c>
      <c r="N124" s="3">
        <f>IF(ISERR(LN(Table138[[#This Row],[Close Price]]/I123)),"-",LN(Table138[[#This Row],[Close Price]]/I123))</f>
        <v>-3.4744530683548928E-2</v>
      </c>
    </row>
    <row r="125" spans="1:14" x14ac:dyDescent="0.3">
      <c r="A125" s="1" t="s">
        <v>43</v>
      </c>
      <c r="B125" s="1" t="s">
        <v>14</v>
      </c>
      <c r="C125" s="2">
        <v>43280</v>
      </c>
      <c r="D125" s="1">
        <v>616.6</v>
      </c>
      <c r="E125" s="1">
        <v>618.25</v>
      </c>
      <c r="F125" s="1">
        <v>621.9</v>
      </c>
      <c r="G125" s="1">
        <v>604.35</v>
      </c>
      <c r="H125" s="1">
        <v>617.54999999999995</v>
      </c>
      <c r="I125" s="1">
        <v>619.54999999999995</v>
      </c>
      <c r="J125" s="1">
        <v>613.79</v>
      </c>
      <c r="K125" s="1">
        <v>1680332</v>
      </c>
      <c r="L125" s="1">
        <v>1031378587.35</v>
      </c>
      <c r="M125" s="1">
        <v>35704</v>
      </c>
      <c r="N125" s="3">
        <f>IF(ISERR(LN(Table138[[#This Row],[Close Price]]/I124)),"-",LN(Table138[[#This Row],[Close Price]]/I124))</f>
        <v>4.772892610451788E-3</v>
      </c>
    </row>
    <row r="126" spans="1:14" x14ac:dyDescent="0.3">
      <c r="A126" s="1" t="s">
        <v>43</v>
      </c>
      <c r="B126" s="1" t="s">
        <v>14</v>
      </c>
      <c r="C126" s="2">
        <v>43283</v>
      </c>
      <c r="D126" s="1">
        <v>619.54999999999995</v>
      </c>
      <c r="E126" s="1">
        <v>619</v>
      </c>
      <c r="F126" s="1">
        <v>622</v>
      </c>
      <c r="G126" s="1">
        <v>610.5</v>
      </c>
      <c r="H126" s="1">
        <v>613.85</v>
      </c>
      <c r="I126" s="1">
        <v>615.95000000000005</v>
      </c>
      <c r="J126" s="1">
        <v>615.33000000000004</v>
      </c>
      <c r="K126" s="1">
        <v>861217</v>
      </c>
      <c r="L126" s="1">
        <v>529933383.94999999</v>
      </c>
      <c r="M126" s="1">
        <v>18567</v>
      </c>
      <c r="N126" s="3">
        <f>IF(ISERR(LN(Table138[[#This Row],[Close Price]]/I125)),"-",LN(Table138[[#This Row],[Close Price]]/I125))</f>
        <v>-5.8276166545186258E-3</v>
      </c>
    </row>
    <row r="127" spans="1:14" x14ac:dyDescent="0.3">
      <c r="A127" s="1" t="s">
        <v>43</v>
      </c>
      <c r="B127" s="1" t="s">
        <v>14</v>
      </c>
      <c r="C127" s="2">
        <v>43284</v>
      </c>
      <c r="D127" s="1">
        <v>615.95000000000005</v>
      </c>
      <c r="E127" s="1">
        <v>614.20000000000005</v>
      </c>
      <c r="F127" s="1">
        <v>631.5</v>
      </c>
      <c r="G127" s="1">
        <v>612.1</v>
      </c>
      <c r="H127" s="1">
        <v>627.70000000000005</v>
      </c>
      <c r="I127" s="1">
        <v>628.54999999999995</v>
      </c>
      <c r="J127" s="1">
        <v>623.74</v>
      </c>
      <c r="K127" s="1">
        <v>1654383</v>
      </c>
      <c r="L127" s="1">
        <v>1031902586.75</v>
      </c>
      <c r="M127" s="1">
        <v>35708</v>
      </c>
      <c r="N127" s="3">
        <f>IF(ISERR(LN(Table138[[#This Row],[Close Price]]/I126)),"-",LN(Table138[[#This Row],[Close Price]]/I126))</f>
        <v>2.024978795285691E-2</v>
      </c>
    </row>
    <row r="128" spans="1:14" x14ac:dyDescent="0.3">
      <c r="A128" s="1" t="s">
        <v>43</v>
      </c>
      <c r="B128" s="1" t="s">
        <v>14</v>
      </c>
      <c r="C128" s="2">
        <v>43285</v>
      </c>
      <c r="D128" s="1">
        <v>628.54999999999995</v>
      </c>
      <c r="E128" s="1">
        <v>630.45000000000005</v>
      </c>
      <c r="F128" s="1">
        <v>636</v>
      </c>
      <c r="G128" s="1">
        <v>621.5</v>
      </c>
      <c r="H128" s="1">
        <v>628.85</v>
      </c>
      <c r="I128" s="1">
        <v>628.25</v>
      </c>
      <c r="J128" s="1">
        <v>629.02</v>
      </c>
      <c r="K128" s="1">
        <v>1587731</v>
      </c>
      <c r="L128" s="1">
        <v>998707761.64999998</v>
      </c>
      <c r="M128" s="1">
        <v>27049</v>
      </c>
      <c r="N128" s="3">
        <f>IF(ISERR(LN(Table138[[#This Row],[Close Price]]/I127)),"-",LN(Table138[[#This Row],[Close Price]]/I127))</f>
        <v>-4.7740293713845845E-4</v>
      </c>
    </row>
    <row r="129" spans="1:14" x14ac:dyDescent="0.3">
      <c r="A129" s="1" t="s">
        <v>43</v>
      </c>
      <c r="B129" s="1" t="s">
        <v>14</v>
      </c>
      <c r="C129" s="2">
        <v>43286</v>
      </c>
      <c r="D129" s="1">
        <v>628.25</v>
      </c>
      <c r="E129" s="1">
        <v>636.5</v>
      </c>
      <c r="F129" s="1">
        <v>637.95000000000005</v>
      </c>
      <c r="G129" s="1">
        <v>625.85</v>
      </c>
      <c r="H129" s="1">
        <v>627.1</v>
      </c>
      <c r="I129" s="1">
        <v>627.54999999999995</v>
      </c>
      <c r="J129" s="1">
        <v>632</v>
      </c>
      <c r="K129" s="1">
        <v>1969630</v>
      </c>
      <c r="L129" s="1">
        <v>1244805708.7</v>
      </c>
      <c r="M129" s="1">
        <v>35067</v>
      </c>
      <c r="N129" s="3">
        <f>IF(ISERR(LN(Table138[[#This Row],[Close Price]]/I128)),"-",LN(Table138[[#This Row],[Close Price]]/I128))</f>
        <v>-1.1148273172463972E-3</v>
      </c>
    </row>
    <row r="130" spans="1:14" x14ac:dyDescent="0.3">
      <c r="A130" s="1" t="s">
        <v>43</v>
      </c>
      <c r="B130" s="1" t="s">
        <v>14</v>
      </c>
      <c r="C130" s="2">
        <v>43287</v>
      </c>
      <c r="D130" s="1">
        <v>627.54999999999995</v>
      </c>
      <c r="E130" s="1">
        <v>629</v>
      </c>
      <c r="F130" s="1">
        <v>633.79999999999995</v>
      </c>
      <c r="G130" s="1">
        <v>625.85</v>
      </c>
      <c r="H130" s="1">
        <v>631</v>
      </c>
      <c r="I130" s="1">
        <v>631.1</v>
      </c>
      <c r="J130" s="1">
        <v>630.37</v>
      </c>
      <c r="K130" s="1">
        <v>1053895</v>
      </c>
      <c r="L130" s="1">
        <v>664347071.45000005</v>
      </c>
      <c r="M130" s="1">
        <v>21307</v>
      </c>
      <c r="N130" s="3">
        <f>IF(ISERR(LN(Table138[[#This Row],[Close Price]]/I129)),"-",LN(Table138[[#This Row],[Close Price]]/I129))</f>
        <v>5.6409794837387166E-3</v>
      </c>
    </row>
    <row r="131" spans="1:14" x14ac:dyDescent="0.3">
      <c r="A131" s="1" t="s">
        <v>43</v>
      </c>
      <c r="B131" s="1" t="s">
        <v>14</v>
      </c>
      <c r="C131" s="2">
        <v>43290</v>
      </c>
      <c r="D131" s="1">
        <v>631.1</v>
      </c>
      <c r="E131" s="1">
        <v>634</v>
      </c>
      <c r="F131" s="1">
        <v>639</v>
      </c>
      <c r="G131" s="1">
        <v>630</v>
      </c>
      <c r="H131" s="1">
        <v>638</v>
      </c>
      <c r="I131" s="1">
        <v>637.79999999999995</v>
      </c>
      <c r="J131" s="1">
        <v>635</v>
      </c>
      <c r="K131" s="1">
        <v>1349917</v>
      </c>
      <c r="L131" s="1">
        <v>857200489.29999995</v>
      </c>
      <c r="M131" s="1">
        <v>38446</v>
      </c>
      <c r="N131" s="3">
        <f>IF(ISERR(LN(Table138[[#This Row],[Close Price]]/I130)),"-",LN(Table138[[#This Row],[Close Price]]/I130))</f>
        <v>1.0560425985763382E-2</v>
      </c>
    </row>
    <row r="132" spans="1:14" x14ac:dyDescent="0.3">
      <c r="A132" s="1" t="s">
        <v>43</v>
      </c>
      <c r="B132" s="1" t="s">
        <v>14</v>
      </c>
      <c r="C132" s="2">
        <v>43291</v>
      </c>
      <c r="D132" s="1">
        <v>637.79999999999995</v>
      </c>
      <c r="E132" s="1">
        <v>639.1</v>
      </c>
      <c r="F132" s="1">
        <v>640.65</v>
      </c>
      <c r="G132" s="1">
        <v>629.25</v>
      </c>
      <c r="H132" s="1">
        <v>633.1</v>
      </c>
      <c r="I132" s="1">
        <v>633.45000000000005</v>
      </c>
      <c r="J132" s="1">
        <v>635.49</v>
      </c>
      <c r="K132" s="1">
        <v>1040458</v>
      </c>
      <c r="L132" s="1">
        <v>661196689.10000002</v>
      </c>
      <c r="M132" s="1">
        <v>18958</v>
      </c>
      <c r="N132" s="3">
        <f>IF(ISERR(LN(Table138[[#This Row],[Close Price]]/I131)),"-",LN(Table138[[#This Row],[Close Price]]/I131))</f>
        <v>-6.8436845278948789E-3</v>
      </c>
    </row>
    <row r="133" spans="1:14" x14ac:dyDescent="0.3">
      <c r="A133" s="1" t="s">
        <v>43</v>
      </c>
      <c r="B133" s="1" t="s">
        <v>14</v>
      </c>
      <c r="C133" s="2">
        <v>43292</v>
      </c>
      <c r="D133" s="1">
        <v>633.45000000000005</v>
      </c>
      <c r="E133" s="1">
        <v>633</v>
      </c>
      <c r="F133" s="1">
        <v>634.75</v>
      </c>
      <c r="G133" s="1">
        <v>624.35</v>
      </c>
      <c r="H133" s="1">
        <v>625.35</v>
      </c>
      <c r="I133" s="1">
        <v>625.45000000000005</v>
      </c>
      <c r="J133" s="1">
        <v>628.57000000000005</v>
      </c>
      <c r="K133" s="1">
        <v>960233</v>
      </c>
      <c r="L133" s="1">
        <v>603570870.60000002</v>
      </c>
      <c r="M133" s="1">
        <v>17535</v>
      </c>
      <c r="N133" s="3">
        <f>IF(ISERR(LN(Table138[[#This Row],[Close Price]]/I132)),"-",LN(Table138[[#This Row],[Close Price]]/I132))</f>
        <v>-1.2709679387311865E-2</v>
      </c>
    </row>
    <row r="134" spans="1:14" x14ac:dyDescent="0.3">
      <c r="A134" s="1" t="s">
        <v>43</v>
      </c>
      <c r="B134" s="1" t="s">
        <v>14</v>
      </c>
      <c r="C134" s="2">
        <v>43293</v>
      </c>
      <c r="D134" s="1">
        <v>625.45000000000005</v>
      </c>
      <c r="E134" s="1">
        <v>626.15</v>
      </c>
      <c r="F134" s="1">
        <v>630</v>
      </c>
      <c r="G134" s="1">
        <v>609.15</v>
      </c>
      <c r="H134" s="1">
        <v>609.5</v>
      </c>
      <c r="I134" s="1">
        <v>611.5</v>
      </c>
      <c r="J134" s="1">
        <v>618.30999999999995</v>
      </c>
      <c r="K134" s="1">
        <v>1742004</v>
      </c>
      <c r="L134" s="1">
        <v>1077103093.4000001</v>
      </c>
      <c r="M134" s="1">
        <v>30959</v>
      </c>
      <c r="N134" s="3">
        <f>IF(ISERR(LN(Table138[[#This Row],[Close Price]]/I133)),"-",LN(Table138[[#This Row],[Close Price]]/I133))</f>
        <v>-2.2556435533523326E-2</v>
      </c>
    </row>
    <row r="135" spans="1:14" x14ac:dyDescent="0.3">
      <c r="A135" s="1" t="s">
        <v>43</v>
      </c>
      <c r="B135" s="1" t="s">
        <v>14</v>
      </c>
      <c r="C135" s="2">
        <v>43294</v>
      </c>
      <c r="D135" s="1">
        <v>611.5</v>
      </c>
      <c r="E135" s="1">
        <v>611.5</v>
      </c>
      <c r="F135" s="1">
        <v>617.6</v>
      </c>
      <c r="G135" s="1">
        <v>594.79999999999995</v>
      </c>
      <c r="H135" s="1">
        <v>600</v>
      </c>
      <c r="I135" s="1">
        <v>599.25</v>
      </c>
      <c r="J135" s="1">
        <v>607.99</v>
      </c>
      <c r="K135" s="1">
        <v>2362799</v>
      </c>
      <c r="L135" s="1">
        <v>1436562601.0999999</v>
      </c>
      <c r="M135" s="1">
        <v>42611</v>
      </c>
      <c r="N135" s="3">
        <f>IF(ISERR(LN(Table138[[#This Row],[Close Price]]/I134)),"-",LN(Table138[[#This Row],[Close Price]]/I134))</f>
        <v>-2.0236081812733255E-2</v>
      </c>
    </row>
    <row r="136" spans="1:14" x14ac:dyDescent="0.3">
      <c r="A136" s="1" t="s">
        <v>43</v>
      </c>
      <c r="B136" s="1" t="s">
        <v>14</v>
      </c>
      <c r="C136" s="2">
        <v>43297</v>
      </c>
      <c r="D136" s="1">
        <v>599.25</v>
      </c>
      <c r="E136" s="1">
        <v>600.25</v>
      </c>
      <c r="F136" s="1">
        <v>602</v>
      </c>
      <c r="G136" s="1">
        <v>578</v>
      </c>
      <c r="H136" s="1">
        <v>584.79999999999995</v>
      </c>
      <c r="I136" s="1">
        <v>582.54999999999995</v>
      </c>
      <c r="J136" s="1">
        <v>588.75</v>
      </c>
      <c r="K136" s="1">
        <v>1717726</v>
      </c>
      <c r="L136" s="1">
        <v>1011312157.7</v>
      </c>
      <c r="M136" s="1">
        <v>41420</v>
      </c>
      <c r="N136" s="3">
        <f>IF(ISERR(LN(Table138[[#This Row],[Close Price]]/I135)),"-",LN(Table138[[#This Row],[Close Price]]/I135))</f>
        <v>-2.8263854648543679E-2</v>
      </c>
    </row>
    <row r="137" spans="1:14" x14ac:dyDescent="0.3">
      <c r="A137" s="1" t="s">
        <v>43</v>
      </c>
      <c r="B137" s="1" t="s">
        <v>14</v>
      </c>
      <c r="C137" s="2">
        <v>43298</v>
      </c>
      <c r="D137" s="1">
        <v>582.54999999999995</v>
      </c>
      <c r="E137" s="1">
        <v>582.65</v>
      </c>
      <c r="F137" s="1">
        <v>599.95000000000005</v>
      </c>
      <c r="G137" s="1">
        <v>577.45000000000005</v>
      </c>
      <c r="H137" s="1">
        <v>592</v>
      </c>
      <c r="I137" s="1">
        <v>591.6</v>
      </c>
      <c r="J137" s="1">
        <v>590.45000000000005</v>
      </c>
      <c r="K137" s="1">
        <v>1484421</v>
      </c>
      <c r="L137" s="1">
        <v>876477614.39999998</v>
      </c>
      <c r="M137" s="1">
        <v>27240</v>
      </c>
      <c r="N137" s="3">
        <f>IF(ISERR(LN(Table138[[#This Row],[Close Price]]/I136)),"-",LN(Table138[[#This Row],[Close Price]]/I136))</f>
        <v>1.5415712170694635E-2</v>
      </c>
    </row>
    <row r="138" spans="1:14" x14ac:dyDescent="0.3">
      <c r="A138" s="1" t="s">
        <v>43</v>
      </c>
      <c r="B138" s="1" t="s">
        <v>14</v>
      </c>
      <c r="C138" s="2">
        <v>43299</v>
      </c>
      <c r="D138" s="1">
        <v>591.6</v>
      </c>
      <c r="E138" s="1">
        <v>594</v>
      </c>
      <c r="F138" s="1">
        <v>596</v>
      </c>
      <c r="G138" s="1">
        <v>577.65</v>
      </c>
      <c r="H138" s="1">
        <v>583.95000000000005</v>
      </c>
      <c r="I138" s="1">
        <v>584.79999999999995</v>
      </c>
      <c r="J138" s="1">
        <v>585.52</v>
      </c>
      <c r="K138" s="1">
        <v>1129308</v>
      </c>
      <c r="L138" s="1">
        <v>661232179.70000005</v>
      </c>
      <c r="M138" s="1">
        <v>24986</v>
      </c>
      <c r="N138" s="3">
        <f>IF(ISERR(LN(Table138[[#This Row],[Close Price]]/I137)),"-",LN(Table138[[#This Row],[Close Price]]/I137))</f>
        <v>-1.1560822401076084E-2</v>
      </c>
    </row>
    <row r="139" spans="1:14" x14ac:dyDescent="0.3">
      <c r="A139" s="1" t="s">
        <v>43</v>
      </c>
      <c r="B139" s="1" t="s">
        <v>14</v>
      </c>
      <c r="C139" s="2">
        <v>43300</v>
      </c>
      <c r="D139" s="1">
        <v>584.79999999999995</v>
      </c>
      <c r="E139" s="1">
        <v>587.1</v>
      </c>
      <c r="F139" s="1">
        <v>587.79999999999995</v>
      </c>
      <c r="G139" s="1">
        <v>566</v>
      </c>
      <c r="H139" s="1">
        <v>571.1</v>
      </c>
      <c r="I139" s="1">
        <v>572.1</v>
      </c>
      <c r="J139" s="1">
        <v>576.1</v>
      </c>
      <c r="K139" s="1">
        <v>1557450</v>
      </c>
      <c r="L139" s="1">
        <v>897249267.5</v>
      </c>
      <c r="M139" s="1">
        <v>36658</v>
      </c>
      <c r="N139" s="3">
        <f>IF(ISERR(LN(Table138[[#This Row],[Close Price]]/I138)),"-",LN(Table138[[#This Row],[Close Price]]/I138))</f>
        <v>-2.1956107161085526E-2</v>
      </c>
    </row>
    <row r="140" spans="1:14" x14ac:dyDescent="0.3">
      <c r="A140" s="1" t="s">
        <v>43</v>
      </c>
      <c r="B140" s="1" t="s">
        <v>14</v>
      </c>
      <c r="C140" s="2">
        <v>43301</v>
      </c>
      <c r="D140" s="1">
        <v>572.1</v>
      </c>
      <c r="E140" s="1">
        <v>568.04999999999995</v>
      </c>
      <c r="F140" s="1">
        <v>587.45000000000005</v>
      </c>
      <c r="G140" s="1">
        <v>567</v>
      </c>
      <c r="H140" s="1">
        <v>578.15</v>
      </c>
      <c r="I140" s="1">
        <v>576.15</v>
      </c>
      <c r="J140" s="1">
        <v>576.46</v>
      </c>
      <c r="K140" s="1">
        <v>1789183</v>
      </c>
      <c r="L140" s="1">
        <v>1031392392.9</v>
      </c>
      <c r="M140" s="1">
        <v>35720</v>
      </c>
      <c r="N140" s="3">
        <f>IF(ISERR(LN(Table138[[#This Row],[Close Price]]/I139)),"-",LN(Table138[[#This Row],[Close Price]]/I139))</f>
        <v>7.0542421855403301E-3</v>
      </c>
    </row>
    <row r="141" spans="1:14" x14ac:dyDescent="0.3">
      <c r="A141" s="1" t="s">
        <v>43</v>
      </c>
      <c r="B141" s="1" t="s">
        <v>14</v>
      </c>
      <c r="C141" s="2">
        <v>43304</v>
      </c>
      <c r="D141" s="1">
        <v>576.15</v>
      </c>
      <c r="E141" s="1">
        <v>578.15</v>
      </c>
      <c r="F141" s="1">
        <v>578.15</v>
      </c>
      <c r="G141" s="1">
        <v>559.54999999999995</v>
      </c>
      <c r="H141" s="1">
        <v>568.15</v>
      </c>
      <c r="I141" s="1">
        <v>568.5</v>
      </c>
      <c r="J141" s="1">
        <v>567.27</v>
      </c>
      <c r="K141" s="1">
        <v>1152106</v>
      </c>
      <c r="L141" s="1">
        <v>653556734.79999995</v>
      </c>
      <c r="M141" s="1">
        <v>30683</v>
      </c>
      <c r="N141" s="3">
        <f>IF(ISERR(LN(Table138[[#This Row],[Close Price]]/I140)),"-",LN(Table138[[#This Row],[Close Price]]/I140))</f>
        <v>-1.3366730269432765E-2</v>
      </c>
    </row>
    <row r="142" spans="1:14" x14ac:dyDescent="0.3">
      <c r="A142" s="1" t="s">
        <v>43</v>
      </c>
      <c r="B142" s="1" t="s">
        <v>14</v>
      </c>
      <c r="C142" s="2">
        <v>43305</v>
      </c>
      <c r="D142" s="1">
        <v>568.5</v>
      </c>
      <c r="E142" s="1">
        <v>570.04999999999995</v>
      </c>
      <c r="F142" s="1">
        <v>582.45000000000005</v>
      </c>
      <c r="G142" s="1">
        <v>563</v>
      </c>
      <c r="H142" s="1">
        <v>575.5</v>
      </c>
      <c r="I142" s="1">
        <v>574.4</v>
      </c>
      <c r="J142" s="1">
        <v>574.83000000000004</v>
      </c>
      <c r="K142" s="1">
        <v>2164295</v>
      </c>
      <c r="L142" s="1">
        <v>1244097951.55</v>
      </c>
      <c r="M142" s="1">
        <v>29748</v>
      </c>
      <c r="N142" s="3">
        <f>IF(ISERR(LN(Table138[[#This Row],[Close Price]]/I141)),"-",LN(Table138[[#This Row],[Close Price]]/I141))</f>
        <v>1.0324704543423557E-2</v>
      </c>
    </row>
    <row r="143" spans="1:14" x14ac:dyDescent="0.3">
      <c r="A143" s="1" t="s">
        <v>43</v>
      </c>
      <c r="B143" s="1" t="s">
        <v>14</v>
      </c>
      <c r="C143" s="2">
        <v>43306</v>
      </c>
      <c r="D143" s="1">
        <v>574.4</v>
      </c>
      <c r="E143" s="1">
        <v>576.29999999999995</v>
      </c>
      <c r="F143" s="1">
        <v>576.45000000000005</v>
      </c>
      <c r="G143" s="1">
        <v>550.04999999999995</v>
      </c>
      <c r="H143" s="1">
        <v>551.95000000000005</v>
      </c>
      <c r="I143" s="1">
        <v>553.29999999999995</v>
      </c>
      <c r="J143" s="1">
        <v>561.76</v>
      </c>
      <c r="K143" s="1">
        <v>1926004</v>
      </c>
      <c r="L143" s="1">
        <v>1081945238.5</v>
      </c>
      <c r="M143" s="1">
        <v>51376</v>
      </c>
      <c r="N143" s="3">
        <f>IF(ISERR(LN(Table138[[#This Row],[Close Price]]/I142)),"-",LN(Table138[[#This Row],[Close Price]]/I142))</f>
        <v>-3.7425667829950417E-2</v>
      </c>
    </row>
    <row r="144" spans="1:14" x14ac:dyDescent="0.3">
      <c r="A144" s="1" t="s">
        <v>43</v>
      </c>
      <c r="B144" s="1" t="s">
        <v>14</v>
      </c>
      <c r="C144" s="2">
        <v>43307</v>
      </c>
      <c r="D144" s="1">
        <v>553.29999999999995</v>
      </c>
      <c r="E144" s="1">
        <v>551.85</v>
      </c>
      <c r="F144" s="1">
        <v>565.45000000000005</v>
      </c>
      <c r="G144" s="1">
        <v>543.29999999999995</v>
      </c>
      <c r="H144" s="1">
        <v>559</v>
      </c>
      <c r="I144" s="1">
        <v>558.25</v>
      </c>
      <c r="J144" s="1">
        <v>558.84</v>
      </c>
      <c r="K144" s="1">
        <v>2261722</v>
      </c>
      <c r="L144" s="1">
        <v>1263937580.1500001</v>
      </c>
      <c r="M144" s="1">
        <v>37134</v>
      </c>
      <c r="N144" s="3">
        <f>IF(ISERR(LN(Table138[[#This Row],[Close Price]]/I143)),"-",LN(Table138[[#This Row],[Close Price]]/I143))</f>
        <v>8.9065408162032501E-3</v>
      </c>
    </row>
    <row r="145" spans="1:14" x14ac:dyDescent="0.3">
      <c r="A145" s="1" t="s">
        <v>43</v>
      </c>
      <c r="B145" s="1" t="s">
        <v>14</v>
      </c>
      <c r="C145" s="2">
        <v>43308</v>
      </c>
      <c r="D145" s="1">
        <v>558.25</v>
      </c>
      <c r="E145" s="1">
        <v>570</v>
      </c>
      <c r="F145" s="1">
        <v>614.45000000000005</v>
      </c>
      <c r="G145" s="1">
        <v>569</v>
      </c>
      <c r="H145" s="1">
        <v>584.79999999999995</v>
      </c>
      <c r="I145" s="1">
        <v>586.20000000000005</v>
      </c>
      <c r="J145" s="1">
        <v>598</v>
      </c>
      <c r="K145" s="1">
        <v>15507713</v>
      </c>
      <c r="L145" s="1">
        <v>9273545807.9500008</v>
      </c>
      <c r="M145" s="1">
        <v>201987</v>
      </c>
      <c r="N145" s="3">
        <f>IF(ISERR(LN(Table138[[#This Row],[Close Price]]/I144)),"-",LN(Table138[[#This Row],[Close Price]]/I144))</f>
        <v>4.8854137556524874E-2</v>
      </c>
    </row>
    <row r="146" spans="1:14" x14ac:dyDescent="0.3">
      <c r="A146" s="1" t="s">
        <v>43</v>
      </c>
      <c r="B146" s="1" t="s">
        <v>14</v>
      </c>
      <c r="C146" s="2">
        <v>43311</v>
      </c>
      <c r="D146" s="1">
        <v>586.20000000000005</v>
      </c>
      <c r="E146" s="1">
        <v>590.54999999999995</v>
      </c>
      <c r="F146" s="1">
        <v>590.54999999999995</v>
      </c>
      <c r="G146" s="1">
        <v>577.20000000000005</v>
      </c>
      <c r="H146" s="1">
        <v>583</v>
      </c>
      <c r="I146" s="1">
        <v>582.75</v>
      </c>
      <c r="J146" s="1">
        <v>582.63</v>
      </c>
      <c r="K146" s="1">
        <v>2367546</v>
      </c>
      <c r="L146" s="1">
        <v>1379406829.5999999</v>
      </c>
      <c r="M146" s="1">
        <v>31867</v>
      </c>
      <c r="N146" s="3">
        <f>IF(ISERR(LN(Table138[[#This Row],[Close Price]]/I145)),"-",LN(Table138[[#This Row],[Close Price]]/I145))</f>
        <v>-5.902750360925588E-3</v>
      </c>
    </row>
    <row r="147" spans="1:14" x14ac:dyDescent="0.3">
      <c r="A147" s="1" t="s">
        <v>43</v>
      </c>
      <c r="B147" s="1" t="s">
        <v>14</v>
      </c>
      <c r="C147" s="2">
        <v>43312</v>
      </c>
      <c r="D147" s="1">
        <v>582.75</v>
      </c>
      <c r="E147" s="1">
        <v>582.85</v>
      </c>
      <c r="F147" s="1">
        <v>593.5</v>
      </c>
      <c r="G147" s="1">
        <v>578</v>
      </c>
      <c r="H147" s="1">
        <v>584.70000000000005</v>
      </c>
      <c r="I147" s="1">
        <v>586.4</v>
      </c>
      <c r="J147" s="1">
        <v>586.54</v>
      </c>
      <c r="K147" s="1">
        <v>2108544</v>
      </c>
      <c r="L147" s="1">
        <v>1236746330.95</v>
      </c>
      <c r="M147" s="1">
        <v>38173</v>
      </c>
      <c r="N147" s="3">
        <f>IF(ISERR(LN(Table138[[#This Row],[Close Price]]/I146)),"-",LN(Table138[[#This Row],[Close Price]]/I146))</f>
        <v>6.2438726565751173E-3</v>
      </c>
    </row>
    <row r="148" spans="1:14" x14ac:dyDescent="0.3">
      <c r="A148" s="1" t="s">
        <v>43</v>
      </c>
      <c r="B148" s="1" t="s">
        <v>14</v>
      </c>
      <c r="C148" s="2">
        <v>43313</v>
      </c>
      <c r="D148" s="1">
        <v>586.4</v>
      </c>
      <c r="E148" s="1">
        <v>586.79999999999995</v>
      </c>
      <c r="F148" s="1">
        <v>591.9</v>
      </c>
      <c r="G148" s="1">
        <v>580.75</v>
      </c>
      <c r="H148" s="1">
        <v>583.04999999999995</v>
      </c>
      <c r="I148" s="1">
        <v>583.35</v>
      </c>
      <c r="J148" s="1">
        <v>586.13</v>
      </c>
      <c r="K148" s="1">
        <v>1380202</v>
      </c>
      <c r="L148" s="1">
        <v>808981797.20000005</v>
      </c>
      <c r="M148" s="1">
        <v>33251</v>
      </c>
      <c r="N148" s="3">
        <f>IF(ISERR(LN(Table138[[#This Row],[Close Price]]/I147)),"-",LN(Table138[[#This Row],[Close Price]]/I147))</f>
        <v>-5.2148013025756553E-3</v>
      </c>
    </row>
    <row r="149" spans="1:14" x14ac:dyDescent="0.3">
      <c r="A149" s="1" t="s">
        <v>43</v>
      </c>
      <c r="B149" s="1" t="s">
        <v>14</v>
      </c>
      <c r="C149" s="2">
        <v>43314</v>
      </c>
      <c r="D149" s="1">
        <v>583.35</v>
      </c>
      <c r="E149" s="1">
        <v>583.4</v>
      </c>
      <c r="F149" s="1">
        <v>590.75</v>
      </c>
      <c r="G149" s="1">
        <v>575.79999999999995</v>
      </c>
      <c r="H149" s="1">
        <v>582.65</v>
      </c>
      <c r="I149" s="1">
        <v>584.45000000000005</v>
      </c>
      <c r="J149" s="1">
        <v>584.78</v>
      </c>
      <c r="K149" s="1">
        <v>1967030</v>
      </c>
      <c r="L149" s="1">
        <v>1150281265</v>
      </c>
      <c r="M149" s="1">
        <v>55919</v>
      </c>
      <c r="N149" s="3">
        <f>IF(ISERR(LN(Table138[[#This Row],[Close Price]]/I148)),"-",LN(Table138[[#This Row],[Close Price]]/I148))</f>
        <v>1.8838847839133543E-3</v>
      </c>
    </row>
    <row r="150" spans="1:14" x14ac:dyDescent="0.3">
      <c r="A150" s="1" t="s">
        <v>43</v>
      </c>
      <c r="B150" s="1" t="s">
        <v>14</v>
      </c>
      <c r="C150" s="2">
        <v>43315</v>
      </c>
      <c r="D150" s="1">
        <v>584.45000000000005</v>
      </c>
      <c r="E150" s="1">
        <v>587.9</v>
      </c>
      <c r="F150" s="1">
        <v>597.79999999999995</v>
      </c>
      <c r="G150" s="1">
        <v>581</v>
      </c>
      <c r="H150" s="1">
        <v>581.85</v>
      </c>
      <c r="I150" s="1">
        <v>582.9</v>
      </c>
      <c r="J150" s="1">
        <v>590.65</v>
      </c>
      <c r="K150" s="1">
        <v>1989084</v>
      </c>
      <c r="L150" s="1">
        <v>1174845113.9000001</v>
      </c>
      <c r="M150" s="1">
        <v>45294</v>
      </c>
      <c r="N150" s="3">
        <f>IF(ISERR(LN(Table138[[#This Row],[Close Price]]/I149)),"-",LN(Table138[[#This Row],[Close Price]]/I149))</f>
        <v>-2.6555890022753152E-3</v>
      </c>
    </row>
    <row r="151" spans="1:14" x14ac:dyDescent="0.3">
      <c r="A151" s="1" t="s">
        <v>43</v>
      </c>
      <c r="B151" s="1" t="s">
        <v>14</v>
      </c>
      <c r="C151" s="2">
        <v>43318</v>
      </c>
      <c r="D151" s="1">
        <v>582.9</v>
      </c>
      <c r="E151" s="1">
        <v>587</v>
      </c>
      <c r="F151" s="1">
        <v>587.25</v>
      </c>
      <c r="G151" s="1">
        <v>572.25</v>
      </c>
      <c r="H151" s="1">
        <v>573.54999999999995</v>
      </c>
      <c r="I151" s="1">
        <v>573.54999999999995</v>
      </c>
      <c r="J151" s="1">
        <v>577.48</v>
      </c>
      <c r="K151" s="1">
        <v>1088314</v>
      </c>
      <c r="L151" s="1">
        <v>628476367.95000005</v>
      </c>
      <c r="M151" s="1">
        <v>22578</v>
      </c>
      <c r="N151" s="3">
        <f>IF(ISERR(LN(Table138[[#This Row],[Close Price]]/I150)),"-",LN(Table138[[#This Row],[Close Price]]/I150))</f>
        <v>-1.6170528324227409E-2</v>
      </c>
    </row>
    <row r="152" spans="1:14" x14ac:dyDescent="0.3">
      <c r="A152" s="1" t="s">
        <v>43</v>
      </c>
      <c r="B152" s="1" t="s">
        <v>14</v>
      </c>
      <c r="C152" s="2">
        <v>43319</v>
      </c>
      <c r="D152" s="1">
        <v>573.54999999999995</v>
      </c>
      <c r="E152" s="1">
        <v>575</v>
      </c>
      <c r="F152" s="1">
        <v>578.79999999999995</v>
      </c>
      <c r="G152" s="1">
        <v>568.1</v>
      </c>
      <c r="H152" s="1">
        <v>573.1</v>
      </c>
      <c r="I152" s="1">
        <v>574.15</v>
      </c>
      <c r="J152" s="1">
        <v>573.85</v>
      </c>
      <c r="K152" s="1">
        <v>1291375</v>
      </c>
      <c r="L152" s="1">
        <v>741049643.45000005</v>
      </c>
      <c r="M152" s="1">
        <v>22581</v>
      </c>
      <c r="N152" s="3">
        <f>IF(ISERR(LN(Table138[[#This Row],[Close Price]]/I151)),"-",LN(Table138[[#This Row],[Close Price]]/I151))</f>
        <v>1.0455694949217079E-3</v>
      </c>
    </row>
    <row r="153" spans="1:14" x14ac:dyDescent="0.3">
      <c r="A153" s="1" t="s">
        <v>43</v>
      </c>
      <c r="B153" s="1" t="s">
        <v>14</v>
      </c>
      <c r="C153" s="2">
        <v>43320</v>
      </c>
      <c r="D153" s="1">
        <v>574.15</v>
      </c>
      <c r="E153" s="1">
        <v>574.15</v>
      </c>
      <c r="F153" s="1">
        <v>580</v>
      </c>
      <c r="G153" s="1">
        <v>565</v>
      </c>
      <c r="H153" s="1">
        <v>566.95000000000005</v>
      </c>
      <c r="I153" s="1">
        <v>566.29999999999995</v>
      </c>
      <c r="J153" s="1">
        <v>571.92999999999995</v>
      </c>
      <c r="K153" s="1">
        <v>1576790</v>
      </c>
      <c r="L153" s="1">
        <v>901806031.45000005</v>
      </c>
      <c r="M153" s="1">
        <v>28654</v>
      </c>
      <c r="N153" s="3">
        <f>IF(ISERR(LN(Table138[[#This Row],[Close Price]]/I152)),"-",LN(Table138[[#This Row],[Close Price]]/I152))</f>
        <v>-1.3766713102439068E-2</v>
      </c>
    </row>
    <row r="154" spans="1:14" x14ac:dyDescent="0.3">
      <c r="A154" s="1" t="s">
        <v>43</v>
      </c>
      <c r="B154" s="1" t="s">
        <v>14</v>
      </c>
      <c r="C154" s="2">
        <v>43321</v>
      </c>
      <c r="D154" s="1">
        <v>566.29999999999995</v>
      </c>
      <c r="E154" s="1">
        <v>567</v>
      </c>
      <c r="F154" s="1">
        <v>574.79999999999995</v>
      </c>
      <c r="G154" s="1">
        <v>564.29999999999995</v>
      </c>
      <c r="H154" s="1">
        <v>569</v>
      </c>
      <c r="I154" s="1">
        <v>570.29999999999995</v>
      </c>
      <c r="J154" s="1">
        <v>570.23</v>
      </c>
      <c r="K154" s="1">
        <v>1494292</v>
      </c>
      <c r="L154" s="1">
        <v>852083452.10000002</v>
      </c>
      <c r="M154" s="1">
        <v>31378</v>
      </c>
      <c r="N154" s="3">
        <f>IF(ISERR(LN(Table138[[#This Row],[Close Price]]/I153)),"-",LN(Table138[[#This Row],[Close Price]]/I153))</f>
        <v>7.0385650427339415E-3</v>
      </c>
    </row>
    <row r="155" spans="1:14" x14ac:dyDescent="0.3">
      <c r="A155" s="1" t="s">
        <v>43</v>
      </c>
      <c r="B155" s="1" t="s">
        <v>14</v>
      </c>
      <c r="C155" s="2">
        <v>43322</v>
      </c>
      <c r="D155" s="1">
        <v>570.29999999999995</v>
      </c>
      <c r="E155" s="1">
        <v>570</v>
      </c>
      <c r="F155" s="1">
        <v>577.54999999999995</v>
      </c>
      <c r="G155" s="1">
        <v>563</v>
      </c>
      <c r="H155" s="1">
        <v>563.4</v>
      </c>
      <c r="I155" s="1">
        <v>564.9</v>
      </c>
      <c r="J155" s="1">
        <v>570.62</v>
      </c>
      <c r="K155" s="1">
        <v>1460009</v>
      </c>
      <c r="L155" s="1">
        <v>833109348.60000002</v>
      </c>
      <c r="M155" s="1">
        <v>35865</v>
      </c>
      <c r="N155" s="3">
        <f>IF(ISERR(LN(Table138[[#This Row],[Close Price]]/I154)),"-",LN(Table138[[#This Row],[Close Price]]/I154))</f>
        <v>-9.5138138312766719E-3</v>
      </c>
    </row>
    <row r="156" spans="1:14" x14ac:dyDescent="0.3">
      <c r="A156" s="1" t="s">
        <v>43</v>
      </c>
      <c r="B156" s="1" t="s">
        <v>14</v>
      </c>
      <c r="C156" s="2">
        <v>43325</v>
      </c>
      <c r="D156" s="1">
        <v>564.9</v>
      </c>
      <c r="E156" s="1">
        <v>561</v>
      </c>
      <c r="F156" s="1">
        <v>575</v>
      </c>
      <c r="G156" s="1">
        <v>560.15</v>
      </c>
      <c r="H156" s="1">
        <v>573.5</v>
      </c>
      <c r="I156" s="1">
        <v>571.70000000000005</v>
      </c>
      <c r="J156" s="1">
        <v>569.9</v>
      </c>
      <c r="K156" s="1">
        <v>934856</v>
      </c>
      <c r="L156" s="1">
        <v>532777677.80000001</v>
      </c>
      <c r="M156" s="1">
        <v>17450</v>
      </c>
      <c r="N156" s="3">
        <f>IF(ISERR(LN(Table138[[#This Row],[Close Price]]/I155)),"-",LN(Table138[[#This Row],[Close Price]]/I155))</f>
        <v>1.1965653938709265E-2</v>
      </c>
    </row>
    <row r="157" spans="1:14" x14ac:dyDescent="0.3">
      <c r="A157" s="1" t="s">
        <v>43</v>
      </c>
      <c r="B157" s="1" t="s">
        <v>14</v>
      </c>
      <c r="C157" s="2">
        <v>43326</v>
      </c>
      <c r="D157" s="1">
        <v>571.70000000000005</v>
      </c>
      <c r="E157" s="1">
        <v>574.79999999999995</v>
      </c>
      <c r="F157" s="1">
        <v>590.95000000000005</v>
      </c>
      <c r="G157" s="1">
        <v>570.1</v>
      </c>
      <c r="H157" s="1">
        <v>589.75</v>
      </c>
      <c r="I157" s="1">
        <v>589.4</v>
      </c>
      <c r="J157" s="1">
        <v>582.38</v>
      </c>
      <c r="K157" s="1">
        <v>1989724</v>
      </c>
      <c r="L157" s="1">
        <v>1158779157.25</v>
      </c>
      <c r="M157" s="1">
        <v>41127</v>
      </c>
      <c r="N157" s="3">
        <f>IF(ISERR(LN(Table138[[#This Row],[Close Price]]/I156)),"-",LN(Table138[[#This Row],[Close Price]]/I156))</f>
        <v>3.049069203366855E-2</v>
      </c>
    </row>
    <row r="158" spans="1:14" x14ac:dyDescent="0.3">
      <c r="A158" s="1" t="s">
        <v>43</v>
      </c>
      <c r="B158" s="1" t="s">
        <v>14</v>
      </c>
      <c r="C158" s="2">
        <v>43328</v>
      </c>
      <c r="D158" s="1">
        <v>589.4</v>
      </c>
      <c r="E158" s="1">
        <v>591</v>
      </c>
      <c r="F158" s="1">
        <v>599.9</v>
      </c>
      <c r="G158" s="1">
        <v>589</v>
      </c>
      <c r="H158" s="1">
        <v>597.45000000000005</v>
      </c>
      <c r="I158" s="1">
        <v>597.65</v>
      </c>
      <c r="J158" s="1">
        <v>595.13</v>
      </c>
      <c r="K158" s="1">
        <v>2389580</v>
      </c>
      <c r="L158" s="1">
        <v>1422115058.3</v>
      </c>
      <c r="M158" s="1">
        <v>44149</v>
      </c>
      <c r="N158" s="3">
        <f>IF(ISERR(LN(Table138[[#This Row],[Close Price]]/I157)),"-",LN(Table138[[#This Row],[Close Price]]/I157))</f>
        <v>1.3900228020395514E-2</v>
      </c>
    </row>
    <row r="159" spans="1:14" x14ac:dyDescent="0.3">
      <c r="A159" s="1" t="s">
        <v>43</v>
      </c>
      <c r="B159" s="1" t="s">
        <v>14</v>
      </c>
      <c r="C159" s="2">
        <v>43329</v>
      </c>
      <c r="D159" s="1">
        <v>597.65</v>
      </c>
      <c r="E159" s="1">
        <v>600.1</v>
      </c>
      <c r="F159" s="1">
        <v>609.9</v>
      </c>
      <c r="G159" s="1">
        <v>588.29999999999995</v>
      </c>
      <c r="H159" s="1">
        <v>589.75</v>
      </c>
      <c r="I159" s="1">
        <v>591.29999999999995</v>
      </c>
      <c r="J159" s="1">
        <v>600.6</v>
      </c>
      <c r="K159" s="1">
        <v>2225295</v>
      </c>
      <c r="L159" s="1">
        <v>1336503016.5999999</v>
      </c>
      <c r="M159" s="1">
        <v>38491</v>
      </c>
      <c r="N159" s="3">
        <f>IF(ISERR(LN(Table138[[#This Row],[Close Price]]/I158)),"-",LN(Table138[[#This Row],[Close Price]]/I158))</f>
        <v>-1.068179549720576E-2</v>
      </c>
    </row>
    <row r="160" spans="1:14" x14ac:dyDescent="0.3">
      <c r="A160" s="1" t="s">
        <v>43</v>
      </c>
      <c r="B160" s="1" t="s">
        <v>14</v>
      </c>
      <c r="C160" s="2">
        <v>43332</v>
      </c>
      <c r="D160" s="1">
        <v>591.29999999999995</v>
      </c>
      <c r="E160" s="1">
        <v>592</v>
      </c>
      <c r="F160" s="1">
        <v>609.4</v>
      </c>
      <c r="G160" s="1">
        <v>591</v>
      </c>
      <c r="H160" s="1">
        <v>603</v>
      </c>
      <c r="I160" s="1">
        <v>604.1</v>
      </c>
      <c r="J160" s="1">
        <v>603.65</v>
      </c>
      <c r="K160" s="1">
        <v>2201651</v>
      </c>
      <c r="L160" s="1">
        <v>1329024909.5999999</v>
      </c>
      <c r="M160" s="1">
        <v>47345</v>
      </c>
      <c r="N160" s="3">
        <f>IF(ISERR(LN(Table138[[#This Row],[Close Price]]/I159)),"-",LN(Table138[[#This Row],[Close Price]]/I159))</f>
        <v>2.1416244317911573E-2</v>
      </c>
    </row>
    <row r="161" spans="1:14" x14ac:dyDescent="0.3">
      <c r="A161" s="1" t="s">
        <v>43</v>
      </c>
      <c r="B161" s="1" t="s">
        <v>14</v>
      </c>
      <c r="C161" s="2">
        <v>43333</v>
      </c>
      <c r="D161" s="1">
        <v>604.1</v>
      </c>
      <c r="E161" s="1">
        <v>606</v>
      </c>
      <c r="F161" s="1">
        <v>614.95000000000005</v>
      </c>
      <c r="G161" s="1">
        <v>595.4</v>
      </c>
      <c r="H161" s="1">
        <v>612.54999999999995</v>
      </c>
      <c r="I161" s="1">
        <v>612.29999999999995</v>
      </c>
      <c r="J161" s="1">
        <v>608.45000000000005</v>
      </c>
      <c r="K161" s="1">
        <v>2213334</v>
      </c>
      <c r="L161" s="1">
        <v>1346696553.05</v>
      </c>
      <c r="M161" s="1">
        <v>47117</v>
      </c>
      <c r="N161" s="3">
        <f>IF(ISERR(LN(Table138[[#This Row],[Close Price]]/I160)),"-",LN(Table138[[#This Row],[Close Price]]/I160))</f>
        <v>1.3482611339213149E-2</v>
      </c>
    </row>
    <row r="162" spans="1:14" x14ac:dyDescent="0.3">
      <c r="A162" s="1" t="s">
        <v>43</v>
      </c>
      <c r="B162" s="1" t="s">
        <v>14</v>
      </c>
      <c r="C162" s="2">
        <v>43335</v>
      </c>
      <c r="D162" s="1">
        <v>612.29999999999995</v>
      </c>
      <c r="E162" s="1">
        <v>615</v>
      </c>
      <c r="F162" s="1">
        <v>619.95000000000005</v>
      </c>
      <c r="G162" s="1">
        <v>608.6</v>
      </c>
      <c r="H162" s="1">
        <v>612.25</v>
      </c>
      <c r="I162" s="1">
        <v>612.85</v>
      </c>
      <c r="J162" s="1">
        <v>614.44000000000005</v>
      </c>
      <c r="K162" s="1">
        <v>1566662</v>
      </c>
      <c r="L162" s="1">
        <v>962616018.5</v>
      </c>
      <c r="M162" s="1">
        <v>28152</v>
      </c>
      <c r="N162" s="3">
        <f>IF(ISERR(LN(Table138[[#This Row],[Close Price]]/I161)),"-",LN(Table138[[#This Row],[Close Price]]/I161))</f>
        <v>8.9784930326555789E-4</v>
      </c>
    </row>
    <row r="163" spans="1:14" x14ac:dyDescent="0.3">
      <c r="A163" s="1" t="s">
        <v>43</v>
      </c>
      <c r="B163" s="1" t="s">
        <v>14</v>
      </c>
      <c r="C163" s="2">
        <v>43336</v>
      </c>
      <c r="D163" s="1">
        <v>612.85</v>
      </c>
      <c r="E163" s="1">
        <v>612.75</v>
      </c>
      <c r="F163" s="1">
        <v>621.65</v>
      </c>
      <c r="G163" s="1">
        <v>602.70000000000005</v>
      </c>
      <c r="H163" s="1">
        <v>606.4</v>
      </c>
      <c r="I163" s="1">
        <v>606.70000000000005</v>
      </c>
      <c r="J163" s="1">
        <v>610.47</v>
      </c>
      <c r="K163" s="1">
        <v>1143154</v>
      </c>
      <c r="L163" s="1">
        <v>697863260.29999995</v>
      </c>
      <c r="M163" s="1">
        <v>25698</v>
      </c>
      <c r="N163" s="3">
        <f>IF(ISERR(LN(Table138[[#This Row],[Close Price]]/I162)),"-",LN(Table138[[#This Row],[Close Price]]/I162))</f>
        <v>-1.0085772838922008E-2</v>
      </c>
    </row>
    <row r="164" spans="1:14" x14ac:dyDescent="0.3">
      <c r="A164" s="1" t="s">
        <v>43</v>
      </c>
      <c r="B164" s="1" t="s">
        <v>14</v>
      </c>
      <c r="C164" s="2">
        <v>43339</v>
      </c>
      <c r="D164" s="1">
        <v>606.70000000000005</v>
      </c>
      <c r="E164" s="1">
        <v>611.25</v>
      </c>
      <c r="F164" s="1">
        <v>614</v>
      </c>
      <c r="G164" s="1">
        <v>606.1</v>
      </c>
      <c r="H164" s="1">
        <v>608</v>
      </c>
      <c r="I164" s="1">
        <v>608.29999999999995</v>
      </c>
      <c r="J164" s="1">
        <v>608.97</v>
      </c>
      <c r="K164" s="1">
        <v>771591</v>
      </c>
      <c r="L164" s="1">
        <v>469876468</v>
      </c>
      <c r="M164" s="1">
        <v>14609</v>
      </c>
      <c r="N164" s="3">
        <f>IF(ISERR(LN(Table138[[#This Row],[Close Price]]/I163)),"-",LN(Table138[[#This Row],[Close Price]]/I163))</f>
        <v>2.6337463784073655E-3</v>
      </c>
    </row>
    <row r="165" spans="1:14" x14ac:dyDescent="0.3">
      <c r="A165" s="1" t="s">
        <v>43</v>
      </c>
      <c r="B165" s="1" t="s">
        <v>14</v>
      </c>
      <c r="C165" s="2">
        <v>43340</v>
      </c>
      <c r="D165" s="1">
        <v>608.29999999999995</v>
      </c>
      <c r="E165" s="1">
        <v>609.95000000000005</v>
      </c>
      <c r="F165" s="1">
        <v>617.20000000000005</v>
      </c>
      <c r="G165" s="1">
        <v>609</v>
      </c>
      <c r="H165" s="1">
        <v>615</v>
      </c>
      <c r="I165" s="1">
        <v>615.20000000000005</v>
      </c>
      <c r="J165" s="1">
        <v>614.25</v>
      </c>
      <c r="K165" s="1">
        <v>1218418</v>
      </c>
      <c r="L165" s="1">
        <v>748410348.29999995</v>
      </c>
      <c r="M165" s="1">
        <v>27853</v>
      </c>
      <c r="N165" s="3">
        <f>IF(ISERR(LN(Table138[[#This Row],[Close Price]]/I164)),"-",LN(Table138[[#This Row],[Close Price]]/I164))</f>
        <v>1.1279236864774656E-2</v>
      </c>
    </row>
    <row r="166" spans="1:14" x14ac:dyDescent="0.3">
      <c r="A166" s="1" t="s">
        <v>43</v>
      </c>
      <c r="B166" s="1" t="s">
        <v>14</v>
      </c>
      <c r="C166" s="2">
        <v>43341</v>
      </c>
      <c r="D166" s="1">
        <v>615.20000000000005</v>
      </c>
      <c r="E166" s="1">
        <v>618.95000000000005</v>
      </c>
      <c r="F166" s="1">
        <v>627.85</v>
      </c>
      <c r="G166" s="1">
        <v>607.95000000000005</v>
      </c>
      <c r="H166" s="1">
        <v>612.20000000000005</v>
      </c>
      <c r="I166" s="1">
        <v>612.65</v>
      </c>
      <c r="J166" s="1">
        <v>621.23</v>
      </c>
      <c r="K166" s="1">
        <v>2301448</v>
      </c>
      <c r="L166" s="1">
        <v>1429729419.05</v>
      </c>
      <c r="M166" s="1">
        <v>39813</v>
      </c>
      <c r="N166" s="3">
        <f>IF(ISERR(LN(Table138[[#This Row],[Close Price]]/I165)),"-",LN(Table138[[#This Row],[Close Price]]/I165))</f>
        <v>-4.1536077959787986E-3</v>
      </c>
    </row>
    <row r="167" spans="1:14" x14ac:dyDescent="0.3">
      <c r="A167" s="1" t="s">
        <v>43</v>
      </c>
      <c r="B167" s="1" t="s">
        <v>14</v>
      </c>
      <c r="C167" s="2">
        <v>43342</v>
      </c>
      <c r="D167" s="1">
        <v>612.65</v>
      </c>
      <c r="E167" s="1">
        <v>613</v>
      </c>
      <c r="F167" s="1">
        <v>620.54999999999995</v>
      </c>
      <c r="G167" s="1">
        <v>603.15</v>
      </c>
      <c r="H167" s="1">
        <v>606.70000000000005</v>
      </c>
      <c r="I167" s="1">
        <v>605.25</v>
      </c>
      <c r="J167" s="1">
        <v>610.77</v>
      </c>
      <c r="K167" s="1">
        <v>1318533</v>
      </c>
      <c r="L167" s="1">
        <v>805314369.95000005</v>
      </c>
      <c r="M167" s="1">
        <v>22250</v>
      </c>
      <c r="N167" s="3">
        <f>IF(ISERR(LN(Table138[[#This Row],[Close Price]]/I166)),"-",LN(Table138[[#This Row],[Close Price]]/I166))</f>
        <v>-1.2152214577287582E-2</v>
      </c>
    </row>
    <row r="168" spans="1:14" x14ac:dyDescent="0.3">
      <c r="A168" s="1" t="s">
        <v>43</v>
      </c>
      <c r="B168" s="1" t="s">
        <v>14</v>
      </c>
      <c r="C168" s="2">
        <v>43343</v>
      </c>
      <c r="D168" s="1">
        <v>605.25</v>
      </c>
      <c r="E168" s="1">
        <v>606.65</v>
      </c>
      <c r="F168" s="1">
        <v>630</v>
      </c>
      <c r="G168" s="1">
        <v>605.29999999999995</v>
      </c>
      <c r="H168" s="1">
        <v>624.79999999999995</v>
      </c>
      <c r="I168" s="1">
        <v>624</v>
      </c>
      <c r="J168" s="1">
        <v>621.45000000000005</v>
      </c>
      <c r="K168" s="1">
        <v>2741547</v>
      </c>
      <c r="L168" s="1">
        <v>1703725329.05</v>
      </c>
      <c r="M168" s="1">
        <v>36587</v>
      </c>
      <c r="N168" s="3">
        <f>IF(ISERR(LN(Table138[[#This Row],[Close Price]]/I167)),"-",LN(Table138[[#This Row],[Close Price]]/I167))</f>
        <v>3.0508772551259711E-2</v>
      </c>
    </row>
    <row r="169" spans="1:14" x14ac:dyDescent="0.3">
      <c r="A169" s="1" t="s">
        <v>43</v>
      </c>
      <c r="B169" s="1" t="s">
        <v>14</v>
      </c>
      <c r="C169" s="2">
        <v>43346</v>
      </c>
      <c r="D169" s="1">
        <v>624</v>
      </c>
      <c r="E169" s="1">
        <v>626.79999999999995</v>
      </c>
      <c r="F169" s="1">
        <v>630</v>
      </c>
      <c r="G169" s="1">
        <v>613.04999999999995</v>
      </c>
      <c r="H169" s="1">
        <v>613.70000000000005</v>
      </c>
      <c r="I169" s="1">
        <v>614.85</v>
      </c>
      <c r="J169" s="1">
        <v>623.38</v>
      </c>
      <c r="K169" s="1">
        <v>1945329</v>
      </c>
      <c r="L169" s="1">
        <v>1212679001.3</v>
      </c>
      <c r="M169" s="1">
        <v>47015</v>
      </c>
      <c r="N169" s="3">
        <f>IF(ISERR(LN(Table138[[#This Row],[Close Price]]/I168)),"-",LN(Table138[[#This Row],[Close Price]]/I168))</f>
        <v>-1.4772032750971411E-2</v>
      </c>
    </row>
    <row r="170" spans="1:14" x14ac:dyDescent="0.3">
      <c r="A170" s="1" t="s">
        <v>43</v>
      </c>
      <c r="B170" s="1" t="s">
        <v>14</v>
      </c>
      <c r="C170" s="2">
        <v>43347</v>
      </c>
      <c r="D170" s="1">
        <v>614.85</v>
      </c>
      <c r="E170" s="1">
        <v>616.9</v>
      </c>
      <c r="F170" s="1">
        <v>619.85</v>
      </c>
      <c r="G170" s="1">
        <v>589.20000000000005</v>
      </c>
      <c r="H170" s="1">
        <v>594</v>
      </c>
      <c r="I170" s="1">
        <v>594.35</v>
      </c>
      <c r="J170" s="1">
        <v>602.72</v>
      </c>
      <c r="K170" s="1">
        <v>1141103</v>
      </c>
      <c r="L170" s="1">
        <v>687765504.5</v>
      </c>
      <c r="M170" s="1">
        <v>21824</v>
      </c>
      <c r="N170" s="3">
        <f>IF(ISERR(LN(Table138[[#This Row],[Close Price]]/I169)),"-",LN(Table138[[#This Row],[Close Price]]/I169))</f>
        <v>-3.390996419182294E-2</v>
      </c>
    </row>
    <row r="171" spans="1:14" x14ac:dyDescent="0.3">
      <c r="A171" s="1" t="s">
        <v>43</v>
      </c>
      <c r="B171" s="1" t="s">
        <v>14</v>
      </c>
      <c r="C171" s="2">
        <v>43348</v>
      </c>
      <c r="D171" s="1">
        <v>594.35</v>
      </c>
      <c r="E171" s="1">
        <v>594.65</v>
      </c>
      <c r="F171" s="1">
        <v>632</v>
      </c>
      <c r="G171" s="1">
        <v>593.6</v>
      </c>
      <c r="H171" s="1">
        <v>626.04999999999995</v>
      </c>
      <c r="I171" s="1">
        <v>624.04999999999995</v>
      </c>
      <c r="J171" s="1">
        <v>620.9</v>
      </c>
      <c r="K171" s="1">
        <v>5274614</v>
      </c>
      <c r="L171" s="1">
        <v>3275028382.9000001</v>
      </c>
      <c r="M171" s="1">
        <v>107565</v>
      </c>
      <c r="N171" s="3">
        <f>IF(ISERR(LN(Table138[[#This Row],[Close Price]]/I170)),"-",LN(Table138[[#This Row],[Close Price]]/I170))</f>
        <v>4.8762121937829181E-2</v>
      </c>
    </row>
    <row r="172" spans="1:14" x14ac:dyDescent="0.3">
      <c r="A172" s="1" t="s">
        <v>43</v>
      </c>
      <c r="B172" s="1" t="s">
        <v>14</v>
      </c>
      <c r="C172" s="2">
        <v>43349</v>
      </c>
      <c r="D172" s="1">
        <v>624.04999999999995</v>
      </c>
      <c r="E172" s="1">
        <v>627</v>
      </c>
      <c r="F172" s="1">
        <v>667.9</v>
      </c>
      <c r="G172" s="1">
        <v>627</v>
      </c>
      <c r="H172" s="1">
        <v>663.6</v>
      </c>
      <c r="I172" s="1">
        <v>662.95</v>
      </c>
      <c r="J172" s="1">
        <v>647.82000000000005</v>
      </c>
      <c r="K172" s="1">
        <v>6862252</v>
      </c>
      <c r="L172" s="1">
        <v>4445516901.5</v>
      </c>
      <c r="M172" s="1">
        <v>95749</v>
      </c>
      <c r="N172" s="3">
        <f>IF(ISERR(LN(Table138[[#This Row],[Close Price]]/I171)),"-",LN(Table138[[#This Row],[Close Price]]/I171))</f>
        <v>6.0469079196265159E-2</v>
      </c>
    </row>
    <row r="173" spans="1:14" x14ac:dyDescent="0.3">
      <c r="A173" s="1" t="s">
        <v>43</v>
      </c>
      <c r="B173" s="1" t="s">
        <v>14</v>
      </c>
      <c r="C173" s="2">
        <v>43350</v>
      </c>
      <c r="D173" s="1">
        <v>662.95</v>
      </c>
      <c r="E173" s="1">
        <v>664</v>
      </c>
      <c r="F173" s="1">
        <v>675.5</v>
      </c>
      <c r="G173" s="1">
        <v>653.04999999999995</v>
      </c>
      <c r="H173" s="1">
        <v>660</v>
      </c>
      <c r="I173" s="1">
        <v>661.35</v>
      </c>
      <c r="J173" s="1">
        <v>664.58</v>
      </c>
      <c r="K173" s="1">
        <v>4512085</v>
      </c>
      <c r="L173" s="1">
        <v>2998663926.6500001</v>
      </c>
      <c r="M173" s="1">
        <v>95327</v>
      </c>
      <c r="N173" s="3">
        <f>IF(ISERR(LN(Table138[[#This Row],[Close Price]]/I172)),"-",LN(Table138[[#This Row],[Close Price]]/I172))</f>
        <v>-2.4163720886714903E-3</v>
      </c>
    </row>
    <row r="174" spans="1:14" x14ac:dyDescent="0.3">
      <c r="A174" s="1" t="s">
        <v>43</v>
      </c>
      <c r="B174" s="1" t="s">
        <v>14</v>
      </c>
      <c r="C174" s="2">
        <v>43353</v>
      </c>
      <c r="D174" s="1">
        <v>661.35</v>
      </c>
      <c r="E174" s="1">
        <v>661</v>
      </c>
      <c r="F174" s="1">
        <v>672.7</v>
      </c>
      <c r="G174" s="1">
        <v>633</v>
      </c>
      <c r="H174" s="1">
        <v>638.70000000000005</v>
      </c>
      <c r="I174" s="1">
        <v>638.4</v>
      </c>
      <c r="J174" s="1">
        <v>648.52</v>
      </c>
      <c r="K174" s="1">
        <v>2674179</v>
      </c>
      <c r="L174" s="1">
        <v>1734252723.25</v>
      </c>
      <c r="M174" s="1">
        <v>51462</v>
      </c>
      <c r="N174" s="3">
        <f>IF(ISERR(LN(Table138[[#This Row],[Close Price]]/I173)),"-",LN(Table138[[#This Row],[Close Price]]/I173))</f>
        <v>-3.5318154336457394E-2</v>
      </c>
    </row>
    <row r="175" spans="1:14" x14ac:dyDescent="0.3">
      <c r="A175" s="1" t="s">
        <v>43</v>
      </c>
      <c r="B175" s="1" t="s">
        <v>14</v>
      </c>
      <c r="C175" s="2">
        <v>43354</v>
      </c>
      <c r="D175" s="1">
        <v>638.4</v>
      </c>
      <c r="E175" s="1">
        <v>640.9</v>
      </c>
      <c r="F175" s="1">
        <v>659.6</v>
      </c>
      <c r="G175" s="1">
        <v>627.9</v>
      </c>
      <c r="H175" s="1">
        <v>641.95000000000005</v>
      </c>
      <c r="I175" s="1">
        <v>637</v>
      </c>
      <c r="J175" s="1">
        <v>647.77</v>
      </c>
      <c r="K175" s="1">
        <v>3785565</v>
      </c>
      <c r="L175" s="1">
        <v>2452172547.3499999</v>
      </c>
      <c r="M175" s="1">
        <v>77909</v>
      </c>
      <c r="N175" s="3">
        <f>IF(ISERR(LN(Table138[[#This Row],[Close Price]]/I174)),"-",LN(Table138[[#This Row],[Close Price]]/I174))</f>
        <v>-2.1953905634356152E-3</v>
      </c>
    </row>
    <row r="176" spans="1:14" x14ac:dyDescent="0.3">
      <c r="A176" s="1" t="s">
        <v>43</v>
      </c>
      <c r="B176" s="1" t="s">
        <v>14</v>
      </c>
      <c r="C176" s="2">
        <v>43355</v>
      </c>
      <c r="D176" s="1">
        <v>637</v>
      </c>
      <c r="E176" s="1">
        <v>641.6</v>
      </c>
      <c r="F176" s="1">
        <v>644.85</v>
      </c>
      <c r="G176" s="1">
        <v>613</v>
      </c>
      <c r="H176" s="1">
        <v>639.25</v>
      </c>
      <c r="I176" s="1">
        <v>639.85</v>
      </c>
      <c r="J176" s="1">
        <v>627.34</v>
      </c>
      <c r="K176" s="1">
        <v>3187175</v>
      </c>
      <c r="L176" s="1">
        <v>1999433569.3</v>
      </c>
      <c r="M176" s="1">
        <v>59015</v>
      </c>
      <c r="N176" s="3">
        <f>IF(ISERR(LN(Table138[[#This Row],[Close Price]]/I175)),"-",LN(Table138[[#This Row],[Close Price]]/I175))</f>
        <v>4.4641183114416715E-3</v>
      </c>
    </row>
    <row r="177" spans="1:14" x14ac:dyDescent="0.3">
      <c r="A177" s="1" t="s">
        <v>43</v>
      </c>
      <c r="B177" s="1" t="s">
        <v>14</v>
      </c>
      <c r="C177" s="2">
        <v>43357</v>
      </c>
      <c r="D177" s="1">
        <v>639.85</v>
      </c>
      <c r="E177" s="1">
        <v>642</v>
      </c>
      <c r="F177" s="1">
        <v>664.5</v>
      </c>
      <c r="G177" s="1">
        <v>639.1</v>
      </c>
      <c r="H177" s="1">
        <v>663.4</v>
      </c>
      <c r="I177" s="1">
        <v>662.95</v>
      </c>
      <c r="J177" s="1">
        <v>656.89</v>
      </c>
      <c r="K177" s="1">
        <v>2661991</v>
      </c>
      <c r="L177" s="1">
        <v>1748632313.5999999</v>
      </c>
      <c r="M177" s="1">
        <v>45756</v>
      </c>
      <c r="N177" s="3">
        <f>IF(ISERR(LN(Table138[[#This Row],[Close Price]]/I176)),"-",LN(Table138[[#This Row],[Close Price]]/I176))</f>
        <v>3.5465798677122927E-2</v>
      </c>
    </row>
    <row r="178" spans="1:14" x14ac:dyDescent="0.3">
      <c r="A178" s="1" t="s">
        <v>43</v>
      </c>
      <c r="B178" s="1" t="s">
        <v>14</v>
      </c>
      <c r="C178" s="2">
        <v>43360</v>
      </c>
      <c r="D178" s="1">
        <v>662.95</v>
      </c>
      <c r="E178" s="1">
        <v>662.95</v>
      </c>
      <c r="F178" s="1">
        <v>668.8</v>
      </c>
      <c r="G178" s="1">
        <v>653.45000000000005</v>
      </c>
      <c r="H178" s="1">
        <v>657.1</v>
      </c>
      <c r="I178" s="1">
        <v>656.7</v>
      </c>
      <c r="J178" s="1">
        <v>661.19</v>
      </c>
      <c r="K178" s="1">
        <v>1681688</v>
      </c>
      <c r="L178" s="1">
        <v>1111919749.4000001</v>
      </c>
      <c r="M178" s="1">
        <v>34450</v>
      </c>
      <c r="N178" s="3">
        <f>IF(ISERR(LN(Table138[[#This Row],[Close Price]]/I177)),"-",LN(Table138[[#This Row],[Close Price]]/I177))</f>
        <v>-9.4722793638007813E-3</v>
      </c>
    </row>
    <row r="179" spans="1:14" x14ac:dyDescent="0.3">
      <c r="A179" s="1" t="s">
        <v>43</v>
      </c>
      <c r="B179" s="1" t="s">
        <v>14</v>
      </c>
      <c r="C179" s="2">
        <v>43361</v>
      </c>
      <c r="D179" s="1">
        <v>656.7</v>
      </c>
      <c r="E179" s="1">
        <v>657</v>
      </c>
      <c r="F179" s="1">
        <v>685.9</v>
      </c>
      <c r="G179" s="1">
        <v>656</v>
      </c>
      <c r="H179" s="1">
        <v>680</v>
      </c>
      <c r="I179" s="1">
        <v>677.1</v>
      </c>
      <c r="J179" s="1">
        <v>678.06</v>
      </c>
      <c r="K179" s="1">
        <v>5929150</v>
      </c>
      <c r="L179" s="1">
        <v>4020303120.5500002</v>
      </c>
      <c r="M179" s="1">
        <v>119850</v>
      </c>
      <c r="N179" s="3">
        <f>IF(ISERR(LN(Table138[[#This Row],[Close Price]]/I178)),"-",LN(Table138[[#This Row],[Close Price]]/I178))</f>
        <v>3.0591679294672824E-2</v>
      </c>
    </row>
    <row r="180" spans="1:14" x14ac:dyDescent="0.3">
      <c r="A180" s="1" t="s">
        <v>43</v>
      </c>
      <c r="B180" s="1" t="s">
        <v>14</v>
      </c>
      <c r="C180" s="2">
        <v>43362</v>
      </c>
      <c r="D180" s="1">
        <v>677.1</v>
      </c>
      <c r="E180" s="1">
        <v>686</v>
      </c>
      <c r="F180" s="1">
        <v>695</v>
      </c>
      <c r="G180" s="1">
        <v>657.7</v>
      </c>
      <c r="H180" s="1">
        <v>673</v>
      </c>
      <c r="I180" s="1">
        <v>668</v>
      </c>
      <c r="J180" s="1">
        <v>680.79</v>
      </c>
      <c r="K180" s="1">
        <v>6309730</v>
      </c>
      <c r="L180" s="1">
        <v>4295596538.6000004</v>
      </c>
      <c r="M180" s="1">
        <v>103035</v>
      </c>
      <c r="N180" s="3">
        <f>IF(ISERR(LN(Table138[[#This Row],[Close Price]]/I179)),"-",LN(Table138[[#This Row],[Close Price]]/I179))</f>
        <v>-1.3530798954954038E-2</v>
      </c>
    </row>
    <row r="181" spans="1:14" x14ac:dyDescent="0.3">
      <c r="A181" s="1" t="s">
        <v>43</v>
      </c>
      <c r="B181" s="1" t="s">
        <v>14</v>
      </c>
      <c r="C181" s="2">
        <v>43364</v>
      </c>
      <c r="D181" s="1">
        <v>668</v>
      </c>
      <c r="E181" s="1">
        <v>681</v>
      </c>
      <c r="F181" s="1">
        <v>691.5</v>
      </c>
      <c r="G181" s="1">
        <v>657.25</v>
      </c>
      <c r="H181" s="1">
        <v>679.8</v>
      </c>
      <c r="I181" s="1">
        <v>676.9</v>
      </c>
      <c r="J181" s="1">
        <v>680.13</v>
      </c>
      <c r="K181" s="1">
        <v>5936209</v>
      </c>
      <c r="L181" s="1">
        <v>4037370898.6500001</v>
      </c>
      <c r="M181" s="1">
        <v>110135</v>
      </c>
      <c r="N181" s="3">
        <f>IF(ISERR(LN(Table138[[#This Row],[Close Price]]/I180)),"-",LN(Table138[[#This Row],[Close Price]]/I180))</f>
        <v>1.3235377977916213E-2</v>
      </c>
    </row>
    <row r="182" spans="1:14" x14ac:dyDescent="0.3">
      <c r="A182" s="1" t="s">
        <v>43</v>
      </c>
      <c r="B182" s="1" t="s">
        <v>14</v>
      </c>
      <c r="C182" s="2">
        <v>43367</v>
      </c>
      <c r="D182" s="1">
        <v>676.9</v>
      </c>
      <c r="E182" s="1">
        <v>687</v>
      </c>
      <c r="F182" s="1">
        <v>696</v>
      </c>
      <c r="G182" s="1">
        <v>661.05</v>
      </c>
      <c r="H182" s="1">
        <v>668</v>
      </c>
      <c r="I182" s="1">
        <v>665.45</v>
      </c>
      <c r="J182" s="1">
        <v>672.73</v>
      </c>
      <c r="K182" s="1">
        <v>2982792</v>
      </c>
      <c r="L182" s="1">
        <v>2006609872</v>
      </c>
      <c r="M182" s="1">
        <v>56555</v>
      </c>
      <c r="N182" s="3">
        <f>IF(ISERR(LN(Table138[[#This Row],[Close Price]]/I181)),"-",LN(Table138[[#This Row],[Close Price]]/I181))</f>
        <v>-1.706004798199675E-2</v>
      </c>
    </row>
    <row r="183" spans="1:14" x14ac:dyDescent="0.3">
      <c r="A183" s="1" t="s">
        <v>43</v>
      </c>
      <c r="B183" s="1" t="s">
        <v>14</v>
      </c>
      <c r="C183" s="2">
        <v>43368</v>
      </c>
      <c r="D183" s="1">
        <v>665.45</v>
      </c>
      <c r="E183" s="1">
        <v>668</v>
      </c>
      <c r="F183" s="1">
        <v>708.85</v>
      </c>
      <c r="G183" s="1">
        <v>660</v>
      </c>
      <c r="H183" s="1">
        <v>706.4</v>
      </c>
      <c r="I183" s="1">
        <v>701.55</v>
      </c>
      <c r="J183" s="1">
        <v>687.64</v>
      </c>
      <c r="K183" s="1">
        <v>4436652</v>
      </c>
      <c r="L183" s="1">
        <v>3050834279.9499998</v>
      </c>
      <c r="M183" s="1">
        <v>72085</v>
      </c>
      <c r="N183" s="3">
        <f>IF(ISERR(LN(Table138[[#This Row],[Close Price]]/I182)),"-",LN(Table138[[#This Row],[Close Price]]/I182))</f>
        <v>5.2828669307439714E-2</v>
      </c>
    </row>
    <row r="184" spans="1:14" x14ac:dyDescent="0.3">
      <c r="A184" s="1" t="s">
        <v>43</v>
      </c>
      <c r="B184" s="1" t="s">
        <v>14</v>
      </c>
      <c r="C184" s="2">
        <v>43369</v>
      </c>
      <c r="D184" s="1">
        <v>701.55</v>
      </c>
      <c r="E184" s="1">
        <v>710</v>
      </c>
      <c r="F184" s="1">
        <v>718</v>
      </c>
      <c r="G184" s="1">
        <v>696.25</v>
      </c>
      <c r="H184" s="1">
        <v>704.2</v>
      </c>
      <c r="I184" s="1">
        <v>706.6</v>
      </c>
      <c r="J184" s="1">
        <v>708.25</v>
      </c>
      <c r="K184" s="1">
        <v>4501895</v>
      </c>
      <c r="L184" s="1">
        <v>3188476971.1999998</v>
      </c>
      <c r="M184" s="1">
        <v>82392</v>
      </c>
      <c r="N184" s="3">
        <f>IF(ISERR(LN(Table138[[#This Row],[Close Price]]/I183)),"-",LN(Table138[[#This Row],[Close Price]]/I183))</f>
        <v>7.1725620850399919E-3</v>
      </c>
    </row>
    <row r="185" spans="1:14" x14ac:dyDescent="0.3">
      <c r="A185" s="1" t="s">
        <v>43</v>
      </c>
      <c r="B185" s="1" t="s">
        <v>14</v>
      </c>
      <c r="C185" s="2">
        <v>43370</v>
      </c>
      <c r="D185" s="1">
        <v>706.6</v>
      </c>
      <c r="E185" s="1">
        <v>704.5</v>
      </c>
      <c r="F185" s="1">
        <v>711.95</v>
      </c>
      <c r="G185" s="1">
        <v>695.5</v>
      </c>
      <c r="H185" s="1">
        <v>710</v>
      </c>
      <c r="I185" s="1">
        <v>708.4</v>
      </c>
      <c r="J185" s="1">
        <v>704.59</v>
      </c>
      <c r="K185" s="1">
        <v>2646295</v>
      </c>
      <c r="L185" s="1">
        <v>1864548296.8499999</v>
      </c>
      <c r="M185" s="1">
        <v>49834</v>
      </c>
      <c r="N185" s="3">
        <f>IF(ISERR(LN(Table138[[#This Row],[Close Price]]/I184)),"-",LN(Table138[[#This Row],[Close Price]]/I184))</f>
        <v>2.5441709836336048E-3</v>
      </c>
    </row>
    <row r="186" spans="1:14" x14ac:dyDescent="0.3">
      <c r="A186" s="1" t="s">
        <v>43</v>
      </c>
      <c r="B186" s="1" t="s">
        <v>14</v>
      </c>
      <c r="C186" s="2">
        <v>43371</v>
      </c>
      <c r="D186" s="1">
        <v>708.4</v>
      </c>
      <c r="E186" s="1">
        <v>710</v>
      </c>
      <c r="F186" s="1">
        <v>714.8</v>
      </c>
      <c r="G186" s="1">
        <v>683.1</v>
      </c>
      <c r="H186" s="1">
        <v>689.4</v>
      </c>
      <c r="I186" s="1">
        <v>691.35</v>
      </c>
      <c r="J186" s="1">
        <v>696.07</v>
      </c>
      <c r="K186" s="1">
        <v>3334928</v>
      </c>
      <c r="L186" s="1">
        <v>2321339214.6999998</v>
      </c>
      <c r="M186" s="1">
        <v>84968</v>
      </c>
      <c r="N186" s="3">
        <f>IF(ISERR(LN(Table138[[#This Row],[Close Price]]/I185)),"-",LN(Table138[[#This Row],[Close Price]]/I185))</f>
        <v>-2.4362698074051448E-2</v>
      </c>
    </row>
    <row r="187" spans="1:14" x14ac:dyDescent="0.3">
      <c r="A187" s="1" t="s">
        <v>43</v>
      </c>
      <c r="B187" s="1" t="s">
        <v>14</v>
      </c>
      <c r="C187" s="2">
        <v>43374</v>
      </c>
      <c r="D187" s="1">
        <v>691.35</v>
      </c>
      <c r="E187" s="1">
        <v>690</v>
      </c>
      <c r="F187" s="1">
        <v>692.35</v>
      </c>
      <c r="G187" s="1">
        <v>664.4</v>
      </c>
      <c r="H187" s="1">
        <v>679.8</v>
      </c>
      <c r="I187" s="1">
        <v>679</v>
      </c>
      <c r="J187" s="1">
        <v>676.57</v>
      </c>
      <c r="K187" s="1">
        <v>2205399</v>
      </c>
      <c r="L187" s="1">
        <v>1492106546.25</v>
      </c>
      <c r="M187" s="1">
        <v>50916</v>
      </c>
      <c r="N187" s="3">
        <f>IF(ISERR(LN(Table138[[#This Row],[Close Price]]/I186)),"-",LN(Table138[[#This Row],[Close Price]]/I186))</f>
        <v>-1.8025080275930822E-2</v>
      </c>
    </row>
    <row r="188" spans="1:14" x14ac:dyDescent="0.3">
      <c r="A188" s="1" t="s">
        <v>43</v>
      </c>
      <c r="B188" s="1" t="s">
        <v>14</v>
      </c>
      <c r="C188" s="2">
        <v>43376</v>
      </c>
      <c r="D188" s="1">
        <v>679</v>
      </c>
      <c r="E188" s="1">
        <v>680</v>
      </c>
      <c r="F188" s="1">
        <v>690</v>
      </c>
      <c r="G188" s="1">
        <v>655</v>
      </c>
      <c r="H188" s="1">
        <v>657.95</v>
      </c>
      <c r="I188" s="1">
        <v>660.9</v>
      </c>
      <c r="J188" s="1">
        <v>672.94</v>
      </c>
      <c r="K188" s="1">
        <v>1778466</v>
      </c>
      <c r="L188" s="1">
        <v>1196804125.3499999</v>
      </c>
      <c r="M188" s="1">
        <v>44447</v>
      </c>
      <c r="N188" s="3">
        <f>IF(ISERR(LN(Table138[[#This Row],[Close Price]]/I187)),"-",LN(Table138[[#This Row],[Close Price]]/I187))</f>
        <v>-2.7018585082289014E-2</v>
      </c>
    </row>
    <row r="189" spans="1:14" x14ac:dyDescent="0.3">
      <c r="A189" s="1" t="s">
        <v>43</v>
      </c>
      <c r="B189" s="1" t="s">
        <v>14</v>
      </c>
      <c r="C189" s="2">
        <v>43377</v>
      </c>
      <c r="D189" s="1">
        <v>660.9</v>
      </c>
      <c r="E189" s="1">
        <v>655.5</v>
      </c>
      <c r="F189" s="1">
        <v>655.5</v>
      </c>
      <c r="G189" s="1">
        <v>619</v>
      </c>
      <c r="H189" s="1">
        <v>622</v>
      </c>
      <c r="I189" s="1">
        <v>624.65</v>
      </c>
      <c r="J189" s="1">
        <v>633.49</v>
      </c>
      <c r="K189" s="1">
        <v>2301884</v>
      </c>
      <c r="L189" s="1">
        <v>1458226866.5999999</v>
      </c>
      <c r="M189" s="1">
        <v>47406</v>
      </c>
      <c r="N189" s="3">
        <f>IF(ISERR(LN(Table138[[#This Row],[Close Price]]/I188)),"-",LN(Table138[[#This Row],[Close Price]]/I188))</f>
        <v>-5.6411049598568859E-2</v>
      </c>
    </row>
    <row r="190" spans="1:14" x14ac:dyDescent="0.3">
      <c r="A190" s="1" t="s">
        <v>43</v>
      </c>
      <c r="B190" s="1" t="s">
        <v>14</v>
      </c>
      <c r="C190" s="2">
        <v>43378</v>
      </c>
      <c r="D190" s="1">
        <v>624.65</v>
      </c>
      <c r="E190" s="1">
        <v>619</v>
      </c>
      <c r="F190" s="1">
        <v>637.20000000000005</v>
      </c>
      <c r="G190" s="1">
        <v>604.79999999999995</v>
      </c>
      <c r="H190" s="1">
        <v>611.9</v>
      </c>
      <c r="I190" s="1">
        <v>611.95000000000005</v>
      </c>
      <c r="J190" s="1">
        <v>619.05999999999995</v>
      </c>
      <c r="K190" s="1">
        <v>2745902</v>
      </c>
      <c r="L190" s="1">
        <v>1699883495.4000001</v>
      </c>
      <c r="M190" s="1">
        <v>56170</v>
      </c>
      <c r="N190" s="3">
        <f>IF(ISERR(LN(Table138[[#This Row],[Close Price]]/I189)),"-",LN(Table138[[#This Row],[Close Price]]/I189))</f>
        <v>-2.0540913049490652E-2</v>
      </c>
    </row>
    <row r="191" spans="1:14" x14ac:dyDescent="0.3">
      <c r="A191" s="1" t="s">
        <v>43</v>
      </c>
      <c r="B191" s="1" t="s">
        <v>14</v>
      </c>
      <c r="C191" s="2">
        <v>43381</v>
      </c>
      <c r="D191" s="1">
        <v>611.95000000000005</v>
      </c>
      <c r="E191" s="1">
        <v>611</v>
      </c>
      <c r="F191" s="1">
        <v>612.6</v>
      </c>
      <c r="G191" s="1">
        <v>580.54999999999995</v>
      </c>
      <c r="H191" s="1">
        <v>594.85</v>
      </c>
      <c r="I191" s="1">
        <v>595.20000000000005</v>
      </c>
      <c r="J191" s="1">
        <v>595.85</v>
      </c>
      <c r="K191" s="1">
        <v>2310185</v>
      </c>
      <c r="L191" s="1">
        <v>1376533809.2</v>
      </c>
      <c r="M191" s="1">
        <v>80610</v>
      </c>
      <c r="N191" s="3">
        <f>IF(ISERR(LN(Table138[[#This Row],[Close Price]]/I190)),"-",LN(Table138[[#This Row],[Close Price]]/I190))</f>
        <v>-2.7753096309465299E-2</v>
      </c>
    </row>
    <row r="192" spans="1:14" x14ac:dyDescent="0.3">
      <c r="A192" s="1" t="s">
        <v>43</v>
      </c>
      <c r="B192" s="1" t="s">
        <v>14</v>
      </c>
      <c r="C192" s="2">
        <v>43382</v>
      </c>
      <c r="D192" s="1">
        <v>595.20000000000005</v>
      </c>
      <c r="E192" s="1">
        <v>596.04999999999995</v>
      </c>
      <c r="F192" s="1">
        <v>608</v>
      </c>
      <c r="G192" s="1">
        <v>578.75</v>
      </c>
      <c r="H192" s="1">
        <v>587.15</v>
      </c>
      <c r="I192" s="1">
        <v>587.15</v>
      </c>
      <c r="J192" s="1">
        <v>592.59</v>
      </c>
      <c r="K192" s="1">
        <v>1876212</v>
      </c>
      <c r="L192" s="1">
        <v>1111825079.8499999</v>
      </c>
      <c r="M192" s="1">
        <v>61274</v>
      </c>
      <c r="N192" s="3">
        <f>IF(ISERR(LN(Table138[[#This Row],[Close Price]]/I191)),"-",LN(Table138[[#This Row],[Close Price]]/I191))</f>
        <v>-1.3617159707792094E-2</v>
      </c>
    </row>
    <row r="193" spans="1:14" x14ac:dyDescent="0.3">
      <c r="A193" s="1" t="s">
        <v>43</v>
      </c>
      <c r="B193" s="1" t="s">
        <v>14</v>
      </c>
      <c r="C193" s="2">
        <v>43383</v>
      </c>
      <c r="D193" s="1">
        <v>587.15</v>
      </c>
      <c r="E193" s="1">
        <v>590.1</v>
      </c>
      <c r="F193" s="1">
        <v>618.5</v>
      </c>
      <c r="G193" s="1">
        <v>590.1</v>
      </c>
      <c r="H193" s="1">
        <v>618.5</v>
      </c>
      <c r="I193" s="1">
        <v>616.4</v>
      </c>
      <c r="J193" s="1">
        <v>605.85</v>
      </c>
      <c r="K193" s="1">
        <v>1987023</v>
      </c>
      <c r="L193" s="1">
        <v>1203828653.4000001</v>
      </c>
      <c r="M193" s="1">
        <v>45299</v>
      </c>
      <c r="N193" s="3">
        <f>IF(ISERR(LN(Table138[[#This Row],[Close Price]]/I192)),"-",LN(Table138[[#This Row],[Close Price]]/I192))</f>
        <v>4.8615779634870515E-2</v>
      </c>
    </row>
    <row r="194" spans="1:14" x14ac:dyDescent="0.3">
      <c r="A194" s="1" t="s">
        <v>43</v>
      </c>
      <c r="B194" s="1" t="s">
        <v>14</v>
      </c>
      <c r="C194" s="2">
        <v>43384</v>
      </c>
      <c r="D194" s="1">
        <v>616.4</v>
      </c>
      <c r="E194" s="1">
        <v>600</v>
      </c>
      <c r="F194" s="1">
        <v>625.5</v>
      </c>
      <c r="G194" s="1">
        <v>588</v>
      </c>
      <c r="H194" s="1">
        <v>606.85</v>
      </c>
      <c r="I194" s="1">
        <v>608.75</v>
      </c>
      <c r="J194" s="1">
        <v>607.66999999999996</v>
      </c>
      <c r="K194" s="1">
        <v>2940865</v>
      </c>
      <c r="L194" s="1">
        <v>1787073189.0999999</v>
      </c>
      <c r="M194" s="1">
        <v>91630</v>
      </c>
      <c r="N194" s="3">
        <f>IF(ISERR(LN(Table138[[#This Row],[Close Price]]/I193)),"-",LN(Table138[[#This Row],[Close Price]]/I193))</f>
        <v>-1.2488429049161068E-2</v>
      </c>
    </row>
    <row r="195" spans="1:14" x14ac:dyDescent="0.3">
      <c r="A195" s="1" t="s">
        <v>43</v>
      </c>
      <c r="B195" s="1" t="s">
        <v>14</v>
      </c>
      <c r="C195" s="2">
        <v>43385</v>
      </c>
      <c r="D195" s="1">
        <v>608.75</v>
      </c>
      <c r="E195" s="1">
        <v>612.5</v>
      </c>
      <c r="F195" s="1">
        <v>620</v>
      </c>
      <c r="G195" s="1">
        <v>599.25</v>
      </c>
      <c r="H195" s="1">
        <v>608.29999999999995</v>
      </c>
      <c r="I195" s="1">
        <v>606.4</v>
      </c>
      <c r="J195" s="1">
        <v>607.36</v>
      </c>
      <c r="K195" s="1">
        <v>1811899</v>
      </c>
      <c r="L195" s="1">
        <v>1100470813.3</v>
      </c>
      <c r="M195" s="1">
        <v>36831</v>
      </c>
      <c r="N195" s="3">
        <f>IF(ISERR(LN(Table138[[#This Row],[Close Price]]/I194)),"-",LN(Table138[[#This Row],[Close Price]]/I194))</f>
        <v>-3.8678400686376333E-3</v>
      </c>
    </row>
    <row r="196" spans="1:14" x14ac:dyDescent="0.3">
      <c r="A196" s="1" t="s">
        <v>43</v>
      </c>
      <c r="B196" s="1" t="s">
        <v>14</v>
      </c>
      <c r="C196" s="2">
        <v>43388</v>
      </c>
      <c r="D196" s="1">
        <v>606.4</v>
      </c>
      <c r="E196" s="1">
        <v>610</v>
      </c>
      <c r="F196" s="1">
        <v>633.9</v>
      </c>
      <c r="G196" s="1">
        <v>608.29999999999995</v>
      </c>
      <c r="H196" s="1">
        <v>628.6</v>
      </c>
      <c r="I196" s="1">
        <v>626.29999999999995</v>
      </c>
      <c r="J196" s="1">
        <v>626.29999999999995</v>
      </c>
      <c r="K196" s="1">
        <v>2512736</v>
      </c>
      <c r="L196" s="1">
        <v>1573716638.8499999</v>
      </c>
      <c r="M196" s="1">
        <v>51789</v>
      </c>
      <c r="N196" s="3">
        <f>IF(ISERR(LN(Table138[[#This Row],[Close Price]]/I195)),"-",LN(Table138[[#This Row],[Close Price]]/I195))</f>
        <v>3.2289655203205321E-2</v>
      </c>
    </row>
    <row r="197" spans="1:14" x14ac:dyDescent="0.3">
      <c r="A197" s="1" t="s">
        <v>43</v>
      </c>
      <c r="B197" s="1" t="s">
        <v>14</v>
      </c>
      <c r="C197" s="2">
        <v>43389</v>
      </c>
      <c r="D197" s="1">
        <v>626.29999999999995</v>
      </c>
      <c r="E197" s="1">
        <v>629</v>
      </c>
      <c r="F197" s="1">
        <v>634</v>
      </c>
      <c r="G197" s="1">
        <v>620.65</v>
      </c>
      <c r="H197" s="1">
        <v>628.1</v>
      </c>
      <c r="I197" s="1">
        <v>628.9</v>
      </c>
      <c r="J197" s="1">
        <v>627.62</v>
      </c>
      <c r="K197" s="1">
        <v>1251396</v>
      </c>
      <c r="L197" s="1">
        <v>785396658.54999995</v>
      </c>
      <c r="M197" s="1">
        <v>43622</v>
      </c>
      <c r="N197" s="3">
        <f>IF(ISERR(LN(Table138[[#This Row],[Close Price]]/I196)),"-",LN(Table138[[#This Row],[Close Price]]/I196))</f>
        <v>4.1427720180906005E-3</v>
      </c>
    </row>
    <row r="198" spans="1:14" x14ac:dyDescent="0.3">
      <c r="A198" s="1" t="s">
        <v>43</v>
      </c>
      <c r="B198" s="1" t="s">
        <v>14</v>
      </c>
      <c r="C198" s="2">
        <v>43390</v>
      </c>
      <c r="D198" s="1">
        <v>628.9</v>
      </c>
      <c r="E198" s="1">
        <v>633.04999999999995</v>
      </c>
      <c r="F198" s="1">
        <v>645</v>
      </c>
      <c r="G198" s="1">
        <v>622.85</v>
      </c>
      <c r="H198" s="1">
        <v>634</v>
      </c>
      <c r="I198" s="1">
        <v>636.54999999999995</v>
      </c>
      <c r="J198" s="1">
        <v>637.85</v>
      </c>
      <c r="K198" s="1">
        <v>2730667</v>
      </c>
      <c r="L198" s="1">
        <v>1741750622.9000001</v>
      </c>
      <c r="M198" s="1">
        <v>49062</v>
      </c>
      <c r="N198" s="3">
        <f>IF(ISERR(LN(Table138[[#This Row],[Close Price]]/I197)),"-",LN(Table138[[#This Row],[Close Price]]/I197))</f>
        <v>1.209070795819661E-2</v>
      </c>
    </row>
    <row r="199" spans="1:14" x14ac:dyDescent="0.3">
      <c r="A199" s="1" t="s">
        <v>43</v>
      </c>
      <c r="B199" s="1" t="s">
        <v>14</v>
      </c>
      <c r="C199" s="2">
        <v>43392</v>
      </c>
      <c r="D199" s="1">
        <v>636.54999999999995</v>
      </c>
      <c r="E199" s="1">
        <v>632.95000000000005</v>
      </c>
      <c r="F199" s="1">
        <v>665.8</v>
      </c>
      <c r="G199" s="1">
        <v>631.45000000000005</v>
      </c>
      <c r="H199" s="1">
        <v>662.75</v>
      </c>
      <c r="I199" s="1">
        <v>661.05</v>
      </c>
      <c r="J199" s="1">
        <v>655.78</v>
      </c>
      <c r="K199" s="1">
        <v>3966990</v>
      </c>
      <c r="L199" s="1">
        <v>2601476064.5999999</v>
      </c>
      <c r="M199" s="1">
        <v>76282</v>
      </c>
      <c r="N199" s="3">
        <f>IF(ISERR(LN(Table138[[#This Row],[Close Price]]/I198)),"-",LN(Table138[[#This Row],[Close Price]]/I198))</f>
        <v>3.7766510448451335E-2</v>
      </c>
    </row>
    <row r="200" spans="1:14" x14ac:dyDescent="0.3">
      <c r="A200" s="1" t="s">
        <v>43</v>
      </c>
      <c r="B200" s="1" t="s">
        <v>14</v>
      </c>
      <c r="C200" s="2">
        <v>43395</v>
      </c>
      <c r="D200" s="1">
        <v>661.05</v>
      </c>
      <c r="E200" s="1">
        <v>670</v>
      </c>
      <c r="F200" s="1">
        <v>683.7</v>
      </c>
      <c r="G200" s="1">
        <v>667.8</v>
      </c>
      <c r="H200" s="1">
        <v>673.9</v>
      </c>
      <c r="I200" s="1">
        <v>673.9</v>
      </c>
      <c r="J200" s="1">
        <v>677.37</v>
      </c>
      <c r="K200" s="1">
        <v>3785494</v>
      </c>
      <c r="L200" s="1">
        <v>2564171548.0999999</v>
      </c>
      <c r="M200" s="1">
        <v>90733</v>
      </c>
      <c r="N200" s="3">
        <f>IF(ISERR(LN(Table138[[#This Row],[Close Price]]/I199)),"-",LN(Table138[[#This Row],[Close Price]]/I199))</f>
        <v>1.9252251996065624E-2</v>
      </c>
    </row>
    <row r="201" spans="1:14" x14ac:dyDescent="0.3">
      <c r="A201" s="1" t="s">
        <v>43</v>
      </c>
      <c r="B201" s="1" t="s">
        <v>14</v>
      </c>
      <c r="C201" s="2">
        <v>43396</v>
      </c>
      <c r="D201" s="1">
        <v>673.9</v>
      </c>
      <c r="E201" s="1">
        <v>670</v>
      </c>
      <c r="F201" s="1">
        <v>671.5</v>
      </c>
      <c r="G201" s="1">
        <v>622.5</v>
      </c>
      <c r="H201" s="1">
        <v>626.20000000000005</v>
      </c>
      <c r="I201" s="1">
        <v>625.70000000000005</v>
      </c>
      <c r="J201" s="1">
        <v>639.38</v>
      </c>
      <c r="K201" s="1">
        <v>3005055</v>
      </c>
      <c r="L201" s="1">
        <v>1921381499.7</v>
      </c>
      <c r="M201" s="1">
        <v>59499</v>
      </c>
      <c r="N201" s="3">
        <f>IF(ISERR(LN(Table138[[#This Row],[Close Price]]/I200)),"-",LN(Table138[[#This Row],[Close Price]]/I200))</f>
        <v>-7.4210708947853421E-2</v>
      </c>
    </row>
    <row r="202" spans="1:14" x14ac:dyDescent="0.3">
      <c r="A202" s="1" t="s">
        <v>43</v>
      </c>
      <c r="B202" s="1" t="s">
        <v>14</v>
      </c>
      <c r="C202" s="2">
        <v>43397</v>
      </c>
      <c r="D202" s="1">
        <v>625.70000000000005</v>
      </c>
      <c r="E202" s="1">
        <v>628</v>
      </c>
      <c r="F202" s="1">
        <v>647.85</v>
      </c>
      <c r="G202" s="1">
        <v>628</v>
      </c>
      <c r="H202" s="1">
        <v>644</v>
      </c>
      <c r="I202" s="1">
        <v>644.95000000000005</v>
      </c>
      <c r="J202" s="1">
        <v>638.79999999999995</v>
      </c>
      <c r="K202" s="1">
        <v>2313408</v>
      </c>
      <c r="L202" s="1">
        <v>1477802433.8499999</v>
      </c>
      <c r="M202" s="1">
        <v>44513</v>
      </c>
      <c r="N202" s="3">
        <f>IF(ISERR(LN(Table138[[#This Row],[Close Price]]/I201)),"-",LN(Table138[[#This Row],[Close Price]]/I201))</f>
        <v>3.0301771406827264E-2</v>
      </c>
    </row>
    <row r="203" spans="1:14" x14ac:dyDescent="0.3">
      <c r="A203" s="1" t="s">
        <v>43</v>
      </c>
      <c r="B203" s="1" t="s">
        <v>14</v>
      </c>
      <c r="C203" s="2">
        <v>43398</v>
      </c>
      <c r="D203" s="1">
        <v>644.95000000000005</v>
      </c>
      <c r="E203" s="1">
        <v>637.5</v>
      </c>
      <c r="F203" s="1">
        <v>650.29999999999995</v>
      </c>
      <c r="G203" s="1">
        <v>612</v>
      </c>
      <c r="H203" s="1">
        <v>617.04999999999995</v>
      </c>
      <c r="I203" s="1">
        <v>618.29999999999995</v>
      </c>
      <c r="J203" s="1">
        <v>628.92999999999995</v>
      </c>
      <c r="K203" s="1">
        <v>2631638</v>
      </c>
      <c r="L203" s="1">
        <v>1655128120.95</v>
      </c>
      <c r="M203" s="1">
        <v>52706</v>
      </c>
      <c r="N203" s="3">
        <f>IF(ISERR(LN(Table138[[#This Row],[Close Price]]/I202)),"-",LN(Table138[[#This Row],[Close Price]]/I202))</f>
        <v>-4.2199017846622167E-2</v>
      </c>
    </row>
    <row r="204" spans="1:14" x14ac:dyDescent="0.3">
      <c r="A204" s="1" t="s">
        <v>43</v>
      </c>
      <c r="B204" s="1" t="s">
        <v>14</v>
      </c>
      <c r="C204" s="2">
        <v>43399</v>
      </c>
      <c r="D204" s="1">
        <v>618.29999999999995</v>
      </c>
      <c r="E204" s="1">
        <v>642</v>
      </c>
      <c r="F204" s="1">
        <v>644.4</v>
      </c>
      <c r="G204" s="1">
        <v>600</v>
      </c>
      <c r="H204" s="1">
        <v>602.5</v>
      </c>
      <c r="I204" s="1">
        <v>604.04999999999995</v>
      </c>
      <c r="J204" s="1">
        <v>619.78</v>
      </c>
      <c r="K204" s="1">
        <v>7768428</v>
      </c>
      <c r="L204" s="1">
        <v>4814749196.1999998</v>
      </c>
      <c r="M204" s="1">
        <v>150919</v>
      </c>
      <c r="N204" s="3">
        <f>IF(ISERR(LN(Table138[[#This Row],[Close Price]]/I203)),"-",LN(Table138[[#This Row],[Close Price]]/I203))</f>
        <v>-2.3316800598950221E-2</v>
      </c>
    </row>
    <row r="205" spans="1:14" x14ac:dyDescent="0.3">
      <c r="A205" s="1" t="s">
        <v>43</v>
      </c>
      <c r="B205" s="1" t="s">
        <v>14</v>
      </c>
      <c r="C205" s="2">
        <v>43402</v>
      </c>
      <c r="D205" s="1">
        <v>604.04999999999995</v>
      </c>
      <c r="E205" s="1">
        <v>606.29999999999995</v>
      </c>
      <c r="F205" s="1">
        <v>624.4</v>
      </c>
      <c r="G205" s="1">
        <v>592.54999999999995</v>
      </c>
      <c r="H205" s="1">
        <v>622.20000000000005</v>
      </c>
      <c r="I205" s="1">
        <v>622.29999999999995</v>
      </c>
      <c r="J205" s="1">
        <v>612.39</v>
      </c>
      <c r="K205" s="1">
        <v>3317403</v>
      </c>
      <c r="L205" s="1">
        <v>2031557012.6500001</v>
      </c>
      <c r="M205" s="1">
        <v>54636</v>
      </c>
      <c r="N205" s="3">
        <f>IF(ISERR(LN(Table138[[#This Row],[Close Price]]/I204)),"-",LN(Table138[[#This Row],[Close Price]]/I204))</f>
        <v>2.9765315609599413E-2</v>
      </c>
    </row>
    <row r="206" spans="1:14" x14ac:dyDescent="0.3">
      <c r="A206" s="1" t="s">
        <v>43</v>
      </c>
      <c r="B206" s="1" t="s">
        <v>14</v>
      </c>
      <c r="C206" s="2">
        <v>43403</v>
      </c>
      <c r="D206" s="1">
        <v>622.29999999999995</v>
      </c>
      <c r="E206" s="1">
        <v>622</v>
      </c>
      <c r="F206" s="1">
        <v>644.75</v>
      </c>
      <c r="G206" s="1">
        <v>620</v>
      </c>
      <c r="H206" s="1">
        <v>643.85</v>
      </c>
      <c r="I206" s="1">
        <v>639.70000000000005</v>
      </c>
      <c r="J206" s="1">
        <v>634.28</v>
      </c>
      <c r="K206" s="1">
        <v>2908310</v>
      </c>
      <c r="L206" s="1">
        <v>1844672312.75</v>
      </c>
      <c r="M206" s="1">
        <v>55745</v>
      </c>
      <c r="N206" s="3">
        <f>IF(ISERR(LN(Table138[[#This Row],[Close Price]]/I205)),"-",LN(Table138[[#This Row],[Close Price]]/I205))</f>
        <v>2.7577024880919822E-2</v>
      </c>
    </row>
    <row r="207" spans="1:14" x14ac:dyDescent="0.3">
      <c r="A207" s="1" t="s">
        <v>43</v>
      </c>
      <c r="B207" s="1" t="s">
        <v>14</v>
      </c>
      <c r="C207" s="2">
        <v>43404</v>
      </c>
      <c r="D207" s="1">
        <v>639.70000000000005</v>
      </c>
      <c r="E207" s="1">
        <v>643.95000000000005</v>
      </c>
      <c r="F207" s="1">
        <v>662</v>
      </c>
      <c r="G207" s="1">
        <v>632.1</v>
      </c>
      <c r="H207" s="1">
        <v>657</v>
      </c>
      <c r="I207" s="1">
        <v>659</v>
      </c>
      <c r="J207" s="1">
        <v>648.14</v>
      </c>
      <c r="K207" s="1">
        <v>2577514</v>
      </c>
      <c r="L207" s="1">
        <v>1670594806.2</v>
      </c>
      <c r="M207" s="1">
        <v>48920</v>
      </c>
      <c r="N207" s="3">
        <f>IF(ISERR(LN(Table138[[#This Row],[Close Price]]/I206)),"-",LN(Table138[[#This Row],[Close Price]]/I206))</f>
        <v>2.9724218046415223E-2</v>
      </c>
    </row>
    <row r="208" spans="1:14" x14ac:dyDescent="0.3">
      <c r="A208" s="1" t="s">
        <v>43</v>
      </c>
      <c r="B208" s="1" t="s">
        <v>14</v>
      </c>
      <c r="C208" s="2">
        <v>43405</v>
      </c>
      <c r="D208" s="1">
        <v>659</v>
      </c>
      <c r="E208" s="1">
        <v>655.04999999999995</v>
      </c>
      <c r="F208" s="1">
        <v>666.95</v>
      </c>
      <c r="G208" s="1">
        <v>641.29999999999995</v>
      </c>
      <c r="H208" s="1">
        <v>645.5</v>
      </c>
      <c r="I208" s="1">
        <v>644.79999999999995</v>
      </c>
      <c r="J208" s="1">
        <v>653.46</v>
      </c>
      <c r="K208" s="1">
        <v>2304468</v>
      </c>
      <c r="L208" s="1">
        <v>1505874285.95</v>
      </c>
      <c r="M208" s="1">
        <v>49455</v>
      </c>
      <c r="N208" s="3">
        <f>IF(ISERR(LN(Table138[[#This Row],[Close Price]]/I207)),"-",LN(Table138[[#This Row],[Close Price]]/I207))</f>
        <v>-2.1783343310088705E-2</v>
      </c>
    </row>
    <row r="209" spans="1:14" x14ac:dyDescent="0.3">
      <c r="A209" s="1" t="s">
        <v>43</v>
      </c>
      <c r="B209" s="1" t="s">
        <v>14</v>
      </c>
      <c r="C209" s="2">
        <v>43406</v>
      </c>
      <c r="D209" s="1">
        <v>644.79999999999995</v>
      </c>
      <c r="E209" s="1">
        <v>648.79999999999995</v>
      </c>
      <c r="F209" s="1">
        <v>652.75</v>
      </c>
      <c r="G209" s="1">
        <v>627.6</v>
      </c>
      <c r="H209" s="1">
        <v>630</v>
      </c>
      <c r="I209" s="1">
        <v>631</v>
      </c>
      <c r="J209" s="1">
        <v>637.46</v>
      </c>
      <c r="K209" s="1">
        <v>1970670</v>
      </c>
      <c r="L209" s="1">
        <v>1256227944.7</v>
      </c>
      <c r="M209" s="1">
        <v>36235</v>
      </c>
      <c r="N209" s="3">
        <f>IF(ISERR(LN(Table138[[#This Row],[Close Price]]/I208)),"-",LN(Table138[[#This Row],[Close Price]]/I208))</f>
        <v>-2.1634328651205317E-2</v>
      </c>
    </row>
    <row r="210" spans="1:14" x14ac:dyDescent="0.3">
      <c r="A210" s="1" t="s">
        <v>43</v>
      </c>
      <c r="B210" s="1" t="s">
        <v>14</v>
      </c>
      <c r="C210" s="2">
        <v>43409</v>
      </c>
      <c r="D210" s="1">
        <v>631</v>
      </c>
      <c r="E210" s="1">
        <v>633</v>
      </c>
      <c r="F210" s="1">
        <v>641</v>
      </c>
      <c r="G210" s="1">
        <v>623.6</v>
      </c>
      <c r="H210" s="1">
        <v>628.4</v>
      </c>
      <c r="I210" s="1">
        <v>629.54999999999995</v>
      </c>
      <c r="J210" s="1">
        <v>630.64</v>
      </c>
      <c r="K210" s="1">
        <v>1251036</v>
      </c>
      <c r="L210" s="1">
        <v>788955005.25</v>
      </c>
      <c r="M210" s="1">
        <v>28552</v>
      </c>
      <c r="N210" s="3">
        <f>IF(ISERR(LN(Table138[[#This Row],[Close Price]]/I209)),"-",LN(Table138[[#This Row],[Close Price]]/I209))</f>
        <v>-2.3005840935036159E-3</v>
      </c>
    </row>
    <row r="211" spans="1:14" x14ac:dyDescent="0.3">
      <c r="A211" s="1" t="s">
        <v>43</v>
      </c>
      <c r="B211" s="1" t="s">
        <v>14</v>
      </c>
      <c r="C211" s="2">
        <v>43410</v>
      </c>
      <c r="D211" s="1">
        <v>629.54999999999995</v>
      </c>
      <c r="E211" s="1">
        <v>630</v>
      </c>
      <c r="F211" s="1">
        <v>637.95000000000005</v>
      </c>
      <c r="G211" s="1">
        <v>624</v>
      </c>
      <c r="H211" s="1">
        <v>629.5</v>
      </c>
      <c r="I211" s="1">
        <v>629.35</v>
      </c>
      <c r="J211" s="1">
        <v>630.84</v>
      </c>
      <c r="K211" s="1">
        <v>1595662</v>
      </c>
      <c r="L211" s="1">
        <v>1006602283.7</v>
      </c>
      <c r="M211" s="1">
        <v>37055</v>
      </c>
      <c r="N211" s="3">
        <f>IF(ISERR(LN(Table138[[#This Row],[Close Price]]/I210)),"-",LN(Table138[[#This Row],[Close Price]]/I210))</f>
        <v>-3.1773771019550886E-4</v>
      </c>
    </row>
    <row r="212" spans="1:14" x14ac:dyDescent="0.3">
      <c r="A212" s="1" t="s">
        <v>43</v>
      </c>
      <c r="B212" s="1" t="s">
        <v>14</v>
      </c>
      <c r="C212" s="2">
        <v>43411</v>
      </c>
      <c r="D212" s="1">
        <v>629.35</v>
      </c>
      <c r="E212" s="1">
        <v>635.15</v>
      </c>
      <c r="F212" s="1">
        <v>636</v>
      </c>
      <c r="G212" s="1">
        <v>630.29999999999995</v>
      </c>
      <c r="H212" s="1">
        <v>632.6</v>
      </c>
      <c r="I212" s="1">
        <v>632.70000000000005</v>
      </c>
      <c r="J212" s="1">
        <v>632.51</v>
      </c>
      <c r="K212" s="1">
        <v>164605</v>
      </c>
      <c r="L212" s="1">
        <v>104114846.2</v>
      </c>
      <c r="M212" s="1">
        <v>4527</v>
      </c>
      <c r="N212" s="3">
        <f>IF(ISERR(LN(Table138[[#This Row],[Close Price]]/I211)),"-",LN(Table138[[#This Row],[Close Price]]/I211))</f>
        <v>5.3088354153247438E-3</v>
      </c>
    </row>
    <row r="213" spans="1:14" x14ac:dyDescent="0.3">
      <c r="A213" s="1" t="s">
        <v>43</v>
      </c>
      <c r="B213" s="1" t="s">
        <v>14</v>
      </c>
      <c r="C213" s="2">
        <v>43413</v>
      </c>
      <c r="D213" s="1">
        <v>632.70000000000005</v>
      </c>
      <c r="E213" s="1">
        <v>640</v>
      </c>
      <c r="F213" s="1">
        <v>642</v>
      </c>
      <c r="G213" s="1">
        <v>630.04999999999995</v>
      </c>
      <c r="H213" s="1">
        <v>640.35</v>
      </c>
      <c r="I213" s="1">
        <v>640.70000000000005</v>
      </c>
      <c r="J213" s="1">
        <v>636.30999999999995</v>
      </c>
      <c r="K213" s="1">
        <v>1714577</v>
      </c>
      <c r="L213" s="1">
        <v>1091001424.3499999</v>
      </c>
      <c r="M213" s="1">
        <v>35655</v>
      </c>
      <c r="N213" s="3">
        <f>IF(ISERR(LN(Table138[[#This Row],[Close Price]]/I212)),"-",LN(Table138[[#This Row],[Close Price]]/I212))</f>
        <v>1.2564952492137354E-2</v>
      </c>
    </row>
    <row r="214" spans="1:14" x14ac:dyDescent="0.3">
      <c r="A214" s="1" t="s">
        <v>43</v>
      </c>
      <c r="B214" s="1" t="s">
        <v>14</v>
      </c>
      <c r="C214" s="2">
        <v>43416</v>
      </c>
      <c r="D214" s="1">
        <v>640.70000000000005</v>
      </c>
      <c r="E214" s="1">
        <v>648.29999999999995</v>
      </c>
      <c r="F214" s="1">
        <v>650</v>
      </c>
      <c r="G214" s="1">
        <v>622.95000000000005</v>
      </c>
      <c r="H214" s="1">
        <v>625.5</v>
      </c>
      <c r="I214" s="1">
        <v>626.15</v>
      </c>
      <c r="J214" s="1">
        <v>633.45000000000005</v>
      </c>
      <c r="K214" s="1">
        <v>2143170</v>
      </c>
      <c r="L214" s="1">
        <v>1357594069.3</v>
      </c>
      <c r="M214" s="1">
        <v>40231</v>
      </c>
      <c r="N214" s="3">
        <f>IF(ISERR(LN(Table138[[#This Row],[Close Price]]/I213)),"-",LN(Table138[[#This Row],[Close Price]]/I213))</f>
        <v>-2.2971369634934499E-2</v>
      </c>
    </row>
    <row r="215" spans="1:14" x14ac:dyDescent="0.3">
      <c r="A215" s="1" t="s">
        <v>43</v>
      </c>
      <c r="B215" s="1" t="s">
        <v>14</v>
      </c>
      <c r="C215" s="2">
        <v>43417</v>
      </c>
      <c r="D215" s="1">
        <v>626.15</v>
      </c>
      <c r="E215" s="1">
        <v>624</v>
      </c>
      <c r="F215" s="1">
        <v>630.75</v>
      </c>
      <c r="G215" s="1">
        <v>606.6</v>
      </c>
      <c r="H215" s="1">
        <v>618.54999999999995</v>
      </c>
      <c r="I215" s="1">
        <v>617.45000000000005</v>
      </c>
      <c r="J215" s="1">
        <v>615.05999999999995</v>
      </c>
      <c r="K215" s="1">
        <v>2163419</v>
      </c>
      <c r="L215" s="1">
        <v>1330627666.7</v>
      </c>
      <c r="M215" s="1">
        <v>41827</v>
      </c>
      <c r="N215" s="3">
        <f>IF(ISERR(LN(Table138[[#This Row],[Close Price]]/I214)),"-",LN(Table138[[#This Row],[Close Price]]/I214))</f>
        <v>-1.3991865446209954E-2</v>
      </c>
    </row>
    <row r="216" spans="1:14" x14ac:dyDescent="0.3">
      <c r="A216" s="1" t="s">
        <v>43</v>
      </c>
      <c r="B216" s="1" t="s">
        <v>14</v>
      </c>
      <c r="C216" s="2">
        <v>43418</v>
      </c>
      <c r="D216" s="1">
        <v>617.45000000000005</v>
      </c>
      <c r="E216" s="1">
        <v>619.9</v>
      </c>
      <c r="F216" s="1">
        <v>628</v>
      </c>
      <c r="G216" s="1">
        <v>614.1</v>
      </c>
      <c r="H216" s="1">
        <v>623.95000000000005</v>
      </c>
      <c r="I216" s="1">
        <v>624.54999999999995</v>
      </c>
      <c r="J216" s="1">
        <v>622.29999999999995</v>
      </c>
      <c r="K216" s="1">
        <v>1384967</v>
      </c>
      <c r="L216" s="1">
        <v>861861041.54999995</v>
      </c>
      <c r="M216" s="1">
        <v>46279</v>
      </c>
      <c r="N216" s="3">
        <f>IF(ISERR(LN(Table138[[#This Row],[Close Price]]/I215)),"-",LN(Table138[[#This Row],[Close Price]]/I215))</f>
        <v>1.143329684808676E-2</v>
      </c>
    </row>
    <row r="217" spans="1:14" x14ac:dyDescent="0.3">
      <c r="A217" s="1" t="s">
        <v>43</v>
      </c>
      <c r="B217" s="1" t="s">
        <v>14</v>
      </c>
      <c r="C217" s="2">
        <v>43419</v>
      </c>
      <c r="D217" s="1">
        <v>624.54999999999995</v>
      </c>
      <c r="E217" s="1">
        <v>625</v>
      </c>
      <c r="F217" s="1">
        <v>631.5</v>
      </c>
      <c r="G217" s="1">
        <v>620.6</v>
      </c>
      <c r="H217" s="1">
        <v>627</v>
      </c>
      <c r="I217" s="1">
        <v>626.15</v>
      </c>
      <c r="J217" s="1">
        <v>626.95000000000005</v>
      </c>
      <c r="K217" s="1">
        <v>1238760</v>
      </c>
      <c r="L217" s="1">
        <v>776643638.35000002</v>
      </c>
      <c r="M217" s="1">
        <v>28828</v>
      </c>
      <c r="N217" s="3">
        <f>IF(ISERR(LN(Table138[[#This Row],[Close Price]]/I216)),"-",LN(Table138[[#This Row],[Close Price]]/I216))</f>
        <v>2.5585685981231797E-3</v>
      </c>
    </row>
    <row r="218" spans="1:14" x14ac:dyDescent="0.3">
      <c r="A218" s="1" t="s">
        <v>43</v>
      </c>
      <c r="B218" s="1" t="s">
        <v>14</v>
      </c>
      <c r="C218" s="2">
        <v>43420</v>
      </c>
      <c r="D218" s="1">
        <v>626.15</v>
      </c>
      <c r="E218" s="1">
        <v>630</v>
      </c>
      <c r="F218" s="1">
        <v>633.95000000000005</v>
      </c>
      <c r="G218" s="1">
        <v>622.5</v>
      </c>
      <c r="H218" s="1">
        <v>623.65</v>
      </c>
      <c r="I218" s="1">
        <v>624.95000000000005</v>
      </c>
      <c r="J218" s="1">
        <v>627.35</v>
      </c>
      <c r="K218" s="1">
        <v>956390</v>
      </c>
      <c r="L218" s="1">
        <v>599990973.79999995</v>
      </c>
      <c r="M218" s="1">
        <v>27467</v>
      </c>
      <c r="N218" s="3">
        <f>IF(ISERR(LN(Table138[[#This Row],[Close Price]]/I217)),"-",LN(Table138[[#This Row],[Close Price]]/I217))</f>
        <v>-1.9183124738105198E-3</v>
      </c>
    </row>
    <row r="219" spans="1:14" x14ac:dyDescent="0.3">
      <c r="A219" s="1" t="s">
        <v>43</v>
      </c>
      <c r="B219" s="1" t="s">
        <v>14</v>
      </c>
      <c r="C219" s="2">
        <v>43423</v>
      </c>
      <c r="D219" s="1">
        <v>624.95000000000005</v>
      </c>
      <c r="E219" s="1">
        <v>625.29999999999995</v>
      </c>
      <c r="F219" s="1">
        <v>631.70000000000005</v>
      </c>
      <c r="G219" s="1">
        <v>619.65</v>
      </c>
      <c r="H219" s="1">
        <v>630.70000000000005</v>
      </c>
      <c r="I219" s="1">
        <v>630.04999999999995</v>
      </c>
      <c r="J219" s="1">
        <v>627.11</v>
      </c>
      <c r="K219" s="1">
        <v>914569</v>
      </c>
      <c r="L219" s="1">
        <v>573538870.75</v>
      </c>
      <c r="M219" s="1">
        <v>17461</v>
      </c>
      <c r="N219" s="3">
        <f>IF(ISERR(LN(Table138[[#This Row],[Close Price]]/I218)),"-",LN(Table138[[#This Row],[Close Price]]/I218))</f>
        <v>8.1275347794711687E-3</v>
      </c>
    </row>
    <row r="220" spans="1:14" x14ac:dyDescent="0.3">
      <c r="A220" s="1" t="s">
        <v>43</v>
      </c>
      <c r="B220" s="1" t="s">
        <v>14</v>
      </c>
      <c r="C220" s="2">
        <v>43424</v>
      </c>
      <c r="D220" s="1">
        <v>630.04999999999995</v>
      </c>
      <c r="E220" s="1">
        <v>625</v>
      </c>
      <c r="F220" s="1">
        <v>637.85</v>
      </c>
      <c r="G220" s="1">
        <v>610.25</v>
      </c>
      <c r="H220" s="1">
        <v>611.5</v>
      </c>
      <c r="I220" s="1">
        <v>612.5</v>
      </c>
      <c r="J220" s="1">
        <v>624.84</v>
      </c>
      <c r="K220" s="1">
        <v>1958119</v>
      </c>
      <c r="L220" s="1">
        <v>1223513672.05</v>
      </c>
      <c r="M220" s="1">
        <v>35996</v>
      </c>
      <c r="N220" s="3">
        <f>IF(ISERR(LN(Table138[[#This Row],[Close Price]]/I219)),"-",LN(Table138[[#This Row],[Close Price]]/I219))</f>
        <v>-2.8250238896819994E-2</v>
      </c>
    </row>
    <row r="221" spans="1:14" x14ac:dyDescent="0.3">
      <c r="A221" s="1" t="s">
        <v>43</v>
      </c>
      <c r="B221" s="1" t="s">
        <v>14</v>
      </c>
      <c r="C221" s="2">
        <v>43425</v>
      </c>
      <c r="D221" s="1">
        <v>612.5</v>
      </c>
      <c r="E221" s="1">
        <v>610</v>
      </c>
      <c r="F221" s="1">
        <v>631.25</v>
      </c>
      <c r="G221" s="1">
        <v>610</v>
      </c>
      <c r="H221" s="1">
        <v>629.29999999999995</v>
      </c>
      <c r="I221" s="1">
        <v>628.79999999999995</v>
      </c>
      <c r="J221" s="1">
        <v>621.75</v>
      </c>
      <c r="K221" s="1">
        <v>1939859</v>
      </c>
      <c r="L221" s="1">
        <v>1206114863.8499999</v>
      </c>
      <c r="M221" s="1">
        <v>41310</v>
      </c>
      <c r="N221" s="3">
        <f>IF(ISERR(LN(Table138[[#This Row],[Close Price]]/I220)),"-",LN(Table138[[#This Row],[Close Price]]/I220))</f>
        <v>2.6264298696114661E-2</v>
      </c>
    </row>
    <row r="222" spans="1:14" x14ac:dyDescent="0.3">
      <c r="A222" s="1" t="s">
        <v>43</v>
      </c>
      <c r="B222" s="1" t="s">
        <v>14</v>
      </c>
      <c r="C222" s="2">
        <v>43426</v>
      </c>
      <c r="D222" s="1">
        <v>628.79999999999995</v>
      </c>
      <c r="E222" s="1">
        <v>627</v>
      </c>
      <c r="F222" s="1">
        <v>632.70000000000005</v>
      </c>
      <c r="G222" s="1">
        <v>619.5</v>
      </c>
      <c r="H222" s="1">
        <v>623</v>
      </c>
      <c r="I222" s="1">
        <v>623</v>
      </c>
      <c r="J222" s="1">
        <v>624.83000000000004</v>
      </c>
      <c r="K222" s="1">
        <v>1427959</v>
      </c>
      <c r="L222" s="1">
        <v>892230064</v>
      </c>
      <c r="M222" s="1">
        <v>25423</v>
      </c>
      <c r="N222" s="3">
        <f>IF(ISERR(LN(Table138[[#This Row],[Close Price]]/I221)),"-",LN(Table138[[#This Row],[Close Price]]/I221))</f>
        <v>-9.2667223275435823E-3</v>
      </c>
    </row>
    <row r="223" spans="1:14" x14ac:dyDescent="0.3">
      <c r="A223" s="1" t="s">
        <v>43</v>
      </c>
      <c r="B223" s="1" t="s">
        <v>14</v>
      </c>
      <c r="C223" s="2">
        <v>43430</v>
      </c>
      <c r="D223" s="1">
        <v>623</v>
      </c>
      <c r="E223" s="1">
        <v>624</v>
      </c>
      <c r="F223" s="1">
        <v>625</v>
      </c>
      <c r="G223" s="1">
        <v>612.1</v>
      </c>
      <c r="H223" s="1">
        <v>614.95000000000005</v>
      </c>
      <c r="I223" s="1">
        <v>614.75</v>
      </c>
      <c r="J223" s="1">
        <v>616.16</v>
      </c>
      <c r="K223" s="1">
        <v>1210607</v>
      </c>
      <c r="L223" s="1">
        <v>745930387.45000005</v>
      </c>
      <c r="M223" s="1">
        <v>22070</v>
      </c>
      <c r="N223" s="3">
        <f>IF(ISERR(LN(Table138[[#This Row],[Close Price]]/I222)),"-",LN(Table138[[#This Row],[Close Price]]/I222))</f>
        <v>-1.3330837691151237E-2</v>
      </c>
    </row>
    <row r="224" spans="1:14" x14ac:dyDescent="0.3">
      <c r="A224" s="1" t="s">
        <v>43</v>
      </c>
      <c r="B224" s="1" t="s">
        <v>14</v>
      </c>
      <c r="C224" s="2">
        <v>43431</v>
      </c>
      <c r="D224" s="1">
        <v>614.75</v>
      </c>
      <c r="E224" s="1">
        <v>617</v>
      </c>
      <c r="F224" s="1">
        <v>621.79999999999995</v>
      </c>
      <c r="G224" s="1">
        <v>607</v>
      </c>
      <c r="H224" s="1">
        <v>607.5</v>
      </c>
      <c r="I224" s="1">
        <v>608.70000000000005</v>
      </c>
      <c r="J224" s="1">
        <v>612.38</v>
      </c>
      <c r="K224" s="1">
        <v>1494719</v>
      </c>
      <c r="L224" s="1">
        <v>915331889.25</v>
      </c>
      <c r="M224" s="1">
        <v>33316</v>
      </c>
      <c r="N224" s="3">
        <f>IF(ISERR(LN(Table138[[#This Row],[Close Price]]/I223)),"-",LN(Table138[[#This Row],[Close Price]]/I223))</f>
        <v>-9.8901455964231413E-3</v>
      </c>
    </row>
    <row r="225" spans="1:14" x14ac:dyDescent="0.3">
      <c r="A225" s="1" t="s">
        <v>43</v>
      </c>
      <c r="B225" s="1" t="s">
        <v>14</v>
      </c>
      <c r="C225" s="2">
        <v>43432</v>
      </c>
      <c r="D225" s="1">
        <v>608.70000000000005</v>
      </c>
      <c r="E225" s="1">
        <v>609.45000000000005</v>
      </c>
      <c r="F225" s="1">
        <v>609.45000000000005</v>
      </c>
      <c r="G225" s="1">
        <v>591.20000000000005</v>
      </c>
      <c r="H225" s="1">
        <v>599</v>
      </c>
      <c r="I225" s="1">
        <v>597.70000000000005</v>
      </c>
      <c r="J225" s="1">
        <v>598.36</v>
      </c>
      <c r="K225" s="1">
        <v>2083231</v>
      </c>
      <c r="L225" s="1">
        <v>1246532483.5999999</v>
      </c>
      <c r="M225" s="1">
        <v>48266</v>
      </c>
      <c r="N225" s="3">
        <f>IF(ISERR(LN(Table138[[#This Row],[Close Price]]/I224)),"-",LN(Table138[[#This Row],[Close Price]]/I224))</f>
        <v>-1.8236579669670284E-2</v>
      </c>
    </row>
    <row r="226" spans="1:14" x14ac:dyDescent="0.3">
      <c r="A226" s="1" t="s">
        <v>43</v>
      </c>
      <c r="B226" s="1" t="s">
        <v>14</v>
      </c>
      <c r="C226" s="2">
        <v>43433</v>
      </c>
      <c r="D226" s="1">
        <v>597.70000000000005</v>
      </c>
      <c r="E226" s="1">
        <v>598</v>
      </c>
      <c r="F226" s="1">
        <v>610.54999999999995</v>
      </c>
      <c r="G226" s="1">
        <v>590.65</v>
      </c>
      <c r="H226" s="1">
        <v>603.1</v>
      </c>
      <c r="I226" s="1">
        <v>602.4</v>
      </c>
      <c r="J226" s="1">
        <v>603.41</v>
      </c>
      <c r="K226" s="1">
        <v>2575141</v>
      </c>
      <c r="L226" s="1">
        <v>1553863091.05</v>
      </c>
      <c r="M226" s="1">
        <v>51208</v>
      </c>
      <c r="N226" s="3">
        <f>IF(ISERR(LN(Table138[[#This Row],[Close Price]]/I225)),"-",LN(Table138[[#This Row],[Close Price]]/I225))</f>
        <v>7.8327206554751738E-3</v>
      </c>
    </row>
    <row r="227" spans="1:14" x14ac:dyDescent="0.3">
      <c r="A227" s="1" t="s">
        <v>43</v>
      </c>
      <c r="B227" s="1" t="s">
        <v>14</v>
      </c>
      <c r="C227" s="2">
        <v>43434</v>
      </c>
      <c r="D227" s="1">
        <v>602.4</v>
      </c>
      <c r="E227" s="1">
        <v>606</v>
      </c>
      <c r="F227" s="1">
        <v>626.4</v>
      </c>
      <c r="G227" s="1">
        <v>602.65</v>
      </c>
      <c r="H227" s="1">
        <v>624.1</v>
      </c>
      <c r="I227" s="1">
        <v>624.35</v>
      </c>
      <c r="J227" s="1">
        <v>617.72</v>
      </c>
      <c r="K227" s="1">
        <v>2588196</v>
      </c>
      <c r="L227" s="1">
        <v>1598779744.4000001</v>
      </c>
      <c r="M227" s="1">
        <v>53309</v>
      </c>
      <c r="N227" s="3">
        <f>IF(ISERR(LN(Table138[[#This Row],[Close Price]]/I226)),"-",LN(Table138[[#This Row],[Close Price]]/I226))</f>
        <v>3.5789432075470431E-2</v>
      </c>
    </row>
    <row r="228" spans="1:14" x14ac:dyDescent="0.3">
      <c r="A228" s="1" t="s">
        <v>43</v>
      </c>
      <c r="B228" s="1" t="s">
        <v>14</v>
      </c>
      <c r="C228" s="2">
        <v>43437</v>
      </c>
      <c r="D228" s="1">
        <v>624.35</v>
      </c>
      <c r="E228" s="1">
        <v>632</v>
      </c>
      <c r="F228" s="1">
        <v>632.54999999999995</v>
      </c>
      <c r="G228" s="1">
        <v>615</v>
      </c>
      <c r="H228" s="1">
        <v>615.5</v>
      </c>
      <c r="I228" s="1">
        <v>616.20000000000005</v>
      </c>
      <c r="J228" s="1">
        <v>620.58000000000004</v>
      </c>
      <c r="K228" s="1">
        <v>1993303</v>
      </c>
      <c r="L228" s="1">
        <v>1237003700.7</v>
      </c>
      <c r="M228" s="1">
        <v>54125</v>
      </c>
      <c r="N228" s="3">
        <f>IF(ISERR(LN(Table138[[#This Row],[Close Price]]/I227)),"-",LN(Table138[[#This Row],[Close Price]]/I227))</f>
        <v>-1.3139522398586513E-2</v>
      </c>
    </row>
    <row r="229" spans="1:14" x14ac:dyDescent="0.3">
      <c r="A229" s="1" t="s">
        <v>43</v>
      </c>
      <c r="B229" s="1" t="s">
        <v>14</v>
      </c>
      <c r="C229" s="2">
        <v>43438</v>
      </c>
      <c r="D229" s="1">
        <v>616.20000000000005</v>
      </c>
      <c r="E229" s="1">
        <v>616.9</v>
      </c>
      <c r="F229" s="1">
        <v>630.29999999999995</v>
      </c>
      <c r="G229" s="1">
        <v>615</v>
      </c>
      <c r="H229" s="1">
        <v>623.95000000000005</v>
      </c>
      <c r="I229" s="1">
        <v>623.6</v>
      </c>
      <c r="J229" s="1">
        <v>625.29</v>
      </c>
      <c r="K229" s="1">
        <v>1637312</v>
      </c>
      <c r="L229" s="1">
        <v>1023788186.1</v>
      </c>
      <c r="M229" s="1">
        <v>32714</v>
      </c>
      <c r="N229" s="3">
        <f>IF(ISERR(LN(Table138[[#This Row],[Close Price]]/I228)),"-",LN(Table138[[#This Row],[Close Price]]/I228))</f>
        <v>1.1937551021053762E-2</v>
      </c>
    </row>
    <row r="230" spans="1:14" x14ac:dyDescent="0.3">
      <c r="A230" s="1" t="s">
        <v>43</v>
      </c>
      <c r="B230" s="1" t="s">
        <v>14</v>
      </c>
      <c r="C230" s="2">
        <v>43439</v>
      </c>
      <c r="D230" s="1">
        <v>623.6</v>
      </c>
      <c r="E230" s="1">
        <v>620.9</v>
      </c>
      <c r="F230" s="1">
        <v>630</v>
      </c>
      <c r="G230" s="1">
        <v>619.45000000000005</v>
      </c>
      <c r="H230" s="1">
        <v>625.4</v>
      </c>
      <c r="I230" s="1">
        <v>625.45000000000005</v>
      </c>
      <c r="J230" s="1">
        <v>625.59</v>
      </c>
      <c r="K230" s="1">
        <v>1649496</v>
      </c>
      <c r="L230" s="1">
        <v>1031911162.9</v>
      </c>
      <c r="M230" s="1">
        <v>34522</v>
      </c>
      <c r="N230" s="3">
        <f>IF(ISERR(LN(Table138[[#This Row],[Close Price]]/I229)),"-",LN(Table138[[#This Row],[Close Price]]/I229))</f>
        <v>2.9622534771288431E-3</v>
      </c>
    </row>
    <row r="231" spans="1:14" x14ac:dyDescent="0.3">
      <c r="A231" s="1" t="s">
        <v>43</v>
      </c>
      <c r="B231" s="1" t="s">
        <v>14</v>
      </c>
      <c r="C231" s="2">
        <v>43440</v>
      </c>
      <c r="D231" s="1">
        <v>625.45000000000005</v>
      </c>
      <c r="E231" s="1">
        <v>622</v>
      </c>
      <c r="F231" s="1">
        <v>624.95000000000005</v>
      </c>
      <c r="G231" s="1">
        <v>603.04999999999995</v>
      </c>
      <c r="H231" s="1">
        <v>604</v>
      </c>
      <c r="I231" s="1">
        <v>605.15</v>
      </c>
      <c r="J231" s="1">
        <v>609.85</v>
      </c>
      <c r="K231" s="1">
        <v>1237493</v>
      </c>
      <c r="L231" s="1">
        <v>754680465.29999995</v>
      </c>
      <c r="M231" s="1">
        <v>33266</v>
      </c>
      <c r="N231" s="3">
        <f>IF(ISERR(LN(Table138[[#This Row],[Close Price]]/I230)),"-",LN(Table138[[#This Row],[Close Price]]/I230))</f>
        <v>-3.2995029476137701E-2</v>
      </c>
    </row>
    <row r="232" spans="1:14" x14ac:dyDescent="0.3">
      <c r="A232" s="1" t="s">
        <v>43</v>
      </c>
      <c r="B232" s="1" t="s">
        <v>14</v>
      </c>
      <c r="C232" s="2">
        <v>43441</v>
      </c>
      <c r="D232" s="1">
        <v>605.15</v>
      </c>
      <c r="E232" s="1">
        <v>606.15</v>
      </c>
      <c r="F232" s="1">
        <v>624.20000000000005</v>
      </c>
      <c r="G232" s="1">
        <v>603.20000000000005</v>
      </c>
      <c r="H232" s="1">
        <v>610</v>
      </c>
      <c r="I232" s="1">
        <v>611.35</v>
      </c>
      <c r="J232" s="1">
        <v>612.66</v>
      </c>
      <c r="K232" s="1">
        <v>1985058</v>
      </c>
      <c r="L232" s="1">
        <v>1216163753.3</v>
      </c>
      <c r="M232" s="1">
        <v>37519</v>
      </c>
      <c r="N232" s="3">
        <f>IF(ISERR(LN(Table138[[#This Row],[Close Price]]/I231)),"-",LN(Table138[[#This Row],[Close Price]]/I231))</f>
        <v>1.0193265405586261E-2</v>
      </c>
    </row>
    <row r="233" spans="1:14" x14ac:dyDescent="0.3">
      <c r="A233" s="1" t="s">
        <v>43</v>
      </c>
      <c r="B233" s="1" t="s">
        <v>14</v>
      </c>
      <c r="C233" s="2">
        <v>43444</v>
      </c>
      <c r="D233" s="1">
        <v>611.35</v>
      </c>
      <c r="E233" s="1">
        <v>601.1</v>
      </c>
      <c r="F233" s="1">
        <v>618.20000000000005</v>
      </c>
      <c r="G233" s="1">
        <v>600.54999999999995</v>
      </c>
      <c r="H233" s="1">
        <v>610.6</v>
      </c>
      <c r="I233" s="1">
        <v>610.6</v>
      </c>
      <c r="J233" s="1">
        <v>610.88</v>
      </c>
      <c r="K233" s="1">
        <v>1958240</v>
      </c>
      <c r="L233" s="1">
        <v>1196240479.2</v>
      </c>
      <c r="M233" s="1">
        <v>49660</v>
      </c>
      <c r="N233" s="3">
        <f>IF(ISERR(LN(Table138[[#This Row],[Close Price]]/I232)),"-",LN(Table138[[#This Row],[Close Price]]/I232))</f>
        <v>-1.2275462894216565E-3</v>
      </c>
    </row>
    <row r="234" spans="1:14" x14ac:dyDescent="0.3">
      <c r="A234" s="1" t="s">
        <v>43</v>
      </c>
      <c r="B234" s="1" t="s">
        <v>14</v>
      </c>
      <c r="C234" s="2">
        <v>43445</v>
      </c>
      <c r="D234" s="1">
        <v>610.6</v>
      </c>
      <c r="E234" s="1">
        <v>609.5</v>
      </c>
      <c r="F234" s="1">
        <v>634.20000000000005</v>
      </c>
      <c r="G234" s="1">
        <v>604.4</v>
      </c>
      <c r="H234" s="1">
        <v>629</v>
      </c>
      <c r="I234" s="1">
        <v>629.65</v>
      </c>
      <c r="J234" s="1">
        <v>622.83000000000004</v>
      </c>
      <c r="K234" s="1">
        <v>1864351</v>
      </c>
      <c r="L234" s="1">
        <v>1161179450.6500001</v>
      </c>
      <c r="M234" s="1">
        <v>50880</v>
      </c>
      <c r="N234" s="3">
        <f>IF(ISERR(LN(Table138[[#This Row],[Close Price]]/I233)),"-",LN(Table138[[#This Row],[Close Price]]/I233))</f>
        <v>3.0722029151077846E-2</v>
      </c>
    </row>
    <row r="235" spans="1:14" x14ac:dyDescent="0.3">
      <c r="A235" s="1" t="s">
        <v>43</v>
      </c>
      <c r="B235" s="1" t="s">
        <v>14</v>
      </c>
      <c r="C235" s="2">
        <v>43446</v>
      </c>
      <c r="D235" s="1">
        <v>629.65</v>
      </c>
      <c r="E235" s="1">
        <v>634.9</v>
      </c>
      <c r="F235" s="1">
        <v>645.25</v>
      </c>
      <c r="G235" s="1">
        <v>632</v>
      </c>
      <c r="H235" s="1">
        <v>638.04999999999995</v>
      </c>
      <c r="I235" s="1">
        <v>638.75</v>
      </c>
      <c r="J235" s="1">
        <v>638.66</v>
      </c>
      <c r="K235" s="1">
        <v>2271302</v>
      </c>
      <c r="L235" s="1">
        <v>1450583902.3499999</v>
      </c>
      <c r="M235" s="1">
        <v>63661</v>
      </c>
      <c r="N235" s="3">
        <f>IF(ISERR(LN(Table138[[#This Row],[Close Price]]/I234)),"-",LN(Table138[[#This Row],[Close Price]]/I234))</f>
        <v>1.4349032066058724E-2</v>
      </c>
    </row>
    <row r="236" spans="1:14" x14ac:dyDescent="0.3">
      <c r="A236" s="1" t="s">
        <v>43</v>
      </c>
      <c r="B236" s="1" t="s">
        <v>14</v>
      </c>
      <c r="C236" s="2">
        <v>43447</v>
      </c>
      <c r="D236" s="1">
        <v>638.75</v>
      </c>
      <c r="E236" s="1">
        <v>640</v>
      </c>
      <c r="F236" s="1">
        <v>645.70000000000005</v>
      </c>
      <c r="G236" s="1">
        <v>633</v>
      </c>
      <c r="H236" s="1">
        <v>642.20000000000005</v>
      </c>
      <c r="I236" s="1">
        <v>641.35</v>
      </c>
      <c r="J236" s="1">
        <v>640.41</v>
      </c>
      <c r="K236" s="1">
        <v>1485043</v>
      </c>
      <c r="L236" s="1">
        <v>951037129.60000002</v>
      </c>
      <c r="M236" s="1">
        <v>25349</v>
      </c>
      <c r="N236" s="3">
        <f>IF(ISERR(LN(Table138[[#This Row],[Close Price]]/I235)),"-",LN(Table138[[#This Row],[Close Price]]/I235))</f>
        <v>4.0621882279456376E-3</v>
      </c>
    </row>
    <row r="237" spans="1:14" x14ac:dyDescent="0.3">
      <c r="A237" s="1" t="s">
        <v>43</v>
      </c>
      <c r="B237" s="1" t="s">
        <v>14</v>
      </c>
      <c r="C237" s="2">
        <v>43448</v>
      </c>
      <c r="D237" s="1">
        <v>641.35</v>
      </c>
      <c r="E237" s="1">
        <v>641</v>
      </c>
      <c r="F237" s="1">
        <v>658</v>
      </c>
      <c r="G237" s="1">
        <v>638.1</v>
      </c>
      <c r="H237" s="1">
        <v>648.5</v>
      </c>
      <c r="I237" s="1">
        <v>647.95000000000005</v>
      </c>
      <c r="J237" s="1">
        <v>650.98</v>
      </c>
      <c r="K237" s="1">
        <v>2497730</v>
      </c>
      <c r="L237" s="1">
        <v>1625971430.05</v>
      </c>
      <c r="M237" s="1">
        <v>59099</v>
      </c>
      <c r="N237" s="3">
        <f>IF(ISERR(LN(Table138[[#This Row],[Close Price]]/I236)),"-",LN(Table138[[#This Row],[Close Price]]/I236))</f>
        <v>1.0238203135563721E-2</v>
      </c>
    </row>
    <row r="238" spans="1:14" x14ac:dyDescent="0.3">
      <c r="A238" s="1" t="s">
        <v>43</v>
      </c>
      <c r="B238" s="1" t="s">
        <v>14</v>
      </c>
      <c r="C238" s="2">
        <v>43451</v>
      </c>
      <c r="D238" s="1">
        <v>647.95000000000005</v>
      </c>
      <c r="E238" s="1">
        <v>651</v>
      </c>
      <c r="F238" s="1">
        <v>654.9</v>
      </c>
      <c r="G238" s="1">
        <v>628.35</v>
      </c>
      <c r="H238" s="1">
        <v>634</v>
      </c>
      <c r="I238" s="1">
        <v>633.79999999999995</v>
      </c>
      <c r="J238" s="1">
        <v>637.04</v>
      </c>
      <c r="K238" s="1">
        <v>3964722</v>
      </c>
      <c r="L238" s="1">
        <v>2525675042.25</v>
      </c>
      <c r="M238" s="1">
        <v>84157</v>
      </c>
      <c r="N238" s="3">
        <f>IF(ISERR(LN(Table138[[#This Row],[Close Price]]/I237)),"-",LN(Table138[[#This Row],[Close Price]]/I237))</f>
        <v>-2.2080085624603216E-2</v>
      </c>
    </row>
    <row r="239" spans="1:14" x14ac:dyDescent="0.3">
      <c r="A239" s="1" t="s">
        <v>43</v>
      </c>
      <c r="B239" s="1" t="s">
        <v>14</v>
      </c>
      <c r="C239" s="2">
        <v>43452</v>
      </c>
      <c r="D239" s="1">
        <v>633.79999999999995</v>
      </c>
      <c r="E239" s="1">
        <v>634</v>
      </c>
      <c r="F239" s="1">
        <v>641</v>
      </c>
      <c r="G239" s="1">
        <v>633.79999999999995</v>
      </c>
      <c r="H239" s="1">
        <v>640.70000000000005</v>
      </c>
      <c r="I239" s="1">
        <v>638.85</v>
      </c>
      <c r="J239" s="1">
        <v>638.08000000000004</v>
      </c>
      <c r="K239" s="1">
        <v>1018473</v>
      </c>
      <c r="L239" s="1">
        <v>649862560.10000002</v>
      </c>
      <c r="M239" s="1">
        <v>17784</v>
      </c>
      <c r="N239" s="3">
        <f>IF(ISERR(LN(Table138[[#This Row],[Close Price]]/I238)),"-",LN(Table138[[#This Row],[Close Price]]/I238))</f>
        <v>7.936237780511916E-3</v>
      </c>
    </row>
    <row r="240" spans="1:14" x14ac:dyDescent="0.3">
      <c r="A240" s="1" t="s">
        <v>43</v>
      </c>
      <c r="B240" s="1" t="s">
        <v>14</v>
      </c>
      <c r="C240" s="2">
        <v>43453</v>
      </c>
      <c r="D240" s="1">
        <v>638.85</v>
      </c>
      <c r="E240" s="1">
        <v>640.70000000000005</v>
      </c>
      <c r="F240" s="1">
        <v>646.79999999999995</v>
      </c>
      <c r="G240" s="1">
        <v>631</v>
      </c>
      <c r="H240" s="1">
        <v>634.45000000000005</v>
      </c>
      <c r="I240" s="1">
        <v>634.5</v>
      </c>
      <c r="J240" s="1">
        <v>639.66</v>
      </c>
      <c r="K240" s="1">
        <v>1839842</v>
      </c>
      <c r="L240" s="1">
        <v>1176879404</v>
      </c>
      <c r="M240" s="1">
        <v>43018</v>
      </c>
      <c r="N240" s="3">
        <f>IF(ISERR(LN(Table138[[#This Row],[Close Price]]/I239)),"-",LN(Table138[[#This Row],[Close Price]]/I239))</f>
        <v>-6.8323978828899127E-3</v>
      </c>
    </row>
    <row r="241" spans="1:14" x14ac:dyDescent="0.3">
      <c r="A241" s="1" t="s">
        <v>43</v>
      </c>
      <c r="B241" s="1" t="s">
        <v>14</v>
      </c>
      <c r="C241" s="2">
        <v>43454</v>
      </c>
      <c r="D241" s="1">
        <v>634.5</v>
      </c>
      <c r="E241" s="1">
        <v>635</v>
      </c>
      <c r="F241" s="1">
        <v>650.4</v>
      </c>
      <c r="G241" s="1">
        <v>633.35</v>
      </c>
      <c r="H241" s="1">
        <v>638.75</v>
      </c>
      <c r="I241" s="1">
        <v>637.6</v>
      </c>
      <c r="J241" s="1">
        <v>642.39</v>
      </c>
      <c r="K241" s="1">
        <v>2417869</v>
      </c>
      <c r="L241" s="1">
        <v>1553218530.3</v>
      </c>
      <c r="M241" s="1">
        <v>45737</v>
      </c>
      <c r="N241" s="3">
        <f>IF(ISERR(LN(Table138[[#This Row],[Close Price]]/I240)),"-",LN(Table138[[#This Row],[Close Price]]/I240))</f>
        <v>4.8738403215630496E-3</v>
      </c>
    </row>
    <row r="242" spans="1:14" x14ac:dyDescent="0.3">
      <c r="A242" s="1" t="s">
        <v>43</v>
      </c>
      <c r="B242" s="1" t="s">
        <v>14</v>
      </c>
      <c r="C242" s="2">
        <v>43455</v>
      </c>
      <c r="D242" s="1">
        <v>637.6</v>
      </c>
      <c r="E242" s="1">
        <v>639</v>
      </c>
      <c r="F242" s="1">
        <v>643</v>
      </c>
      <c r="G242" s="1">
        <v>617.70000000000005</v>
      </c>
      <c r="H242" s="1">
        <v>621.9</v>
      </c>
      <c r="I242" s="1">
        <v>620.9</v>
      </c>
      <c r="J242" s="1">
        <v>627.41999999999996</v>
      </c>
      <c r="K242" s="1">
        <v>1450234</v>
      </c>
      <c r="L242" s="1">
        <v>909904159.64999998</v>
      </c>
      <c r="M242" s="1">
        <v>43055</v>
      </c>
      <c r="N242" s="3">
        <f>IF(ISERR(LN(Table138[[#This Row],[Close Price]]/I241)),"-",LN(Table138[[#This Row],[Close Price]]/I241))</f>
        <v>-2.6541089105158254E-2</v>
      </c>
    </row>
    <row r="243" spans="1:14" x14ac:dyDescent="0.3">
      <c r="A243" s="1" t="s">
        <v>43</v>
      </c>
      <c r="B243" s="1" t="s">
        <v>14</v>
      </c>
      <c r="C243" s="2">
        <v>43458</v>
      </c>
      <c r="D243" s="1">
        <v>620.9</v>
      </c>
      <c r="E243" s="1">
        <v>620.9</v>
      </c>
      <c r="F243" s="1">
        <v>622.29999999999995</v>
      </c>
      <c r="G243" s="1">
        <v>608</v>
      </c>
      <c r="H243" s="1">
        <v>611.5</v>
      </c>
      <c r="I243" s="1">
        <v>610.75</v>
      </c>
      <c r="J243" s="1">
        <v>613.32000000000005</v>
      </c>
      <c r="K243" s="1">
        <v>1363658</v>
      </c>
      <c r="L243" s="1">
        <v>836361544.70000005</v>
      </c>
      <c r="M243" s="1">
        <v>39566</v>
      </c>
      <c r="N243" s="3">
        <f>IF(ISERR(LN(Table138[[#This Row],[Close Price]]/I242)),"-",LN(Table138[[#This Row],[Close Price]]/I242))</f>
        <v>-1.6482328232997175E-2</v>
      </c>
    </row>
    <row r="244" spans="1:14" x14ac:dyDescent="0.3">
      <c r="A244" s="1" t="s">
        <v>43</v>
      </c>
      <c r="B244" s="1" t="s">
        <v>14</v>
      </c>
      <c r="C244" s="2">
        <v>43460</v>
      </c>
      <c r="D244" s="1">
        <v>610.75</v>
      </c>
      <c r="E244" s="1">
        <v>609.79999999999995</v>
      </c>
      <c r="F244" s="1">
        <v>617</v>
      </c>
      <c r="G244" s="1">
        <v>601</v>
      </c>
      <c r="H244" s="1">
        <v>615.95000000000005</v>
      </c>
      <c r="I244" s="1">
        <v>614.70000000000005</v>
      </c>
      <c r="J244" s="1">
        <v>607.97</v>
      </c>
      <c r="K244" s="1">
        <v>1266619</v>
      </c>
      <c r="L244" s="1">
        <v>770069127.04999995</v>
      </c>
      <c r="M244" s="1">
        <v>21788</v>
      </c>
      <c r="N244" s="3">
        <f>IF(ISERR(LN(Table138[[#This Row],[Close Price]]/I243)),"-",LN(Table138[[#This Row],[Close Price]]/I243))</f>
        <v>6.4466337751140764E-3</v>
      </c>
    </row>
    <row r="245" spans="1:14" x14ac:dyDescent="0.3">
      <c r="A245" s="1" t="s">
        <v>43</v>
      </c>
      <c r="B245" s="1" t="s">
        <v>14</v>
      </c>
      <c r="C245" s="2">
        <v>43461</v>
      </c>
      <c r="D245" s="1">
        <v>614.70000000000005</v>
      </c>
      <c r="E245" s="1">
        <v>618.9</v>
      </c>
      <c r="F245" s="1">
        <v>621</v>
      </c>
      <c r="G245" s="1">
        <v>610.04999999999995</v>
      </c>
      <c r="H245" s="1">
        <v>610.95000000000005</v>
      </c>
      <c r="I245" s="1">
        <v>611.45000000000005</v>
      </c>
      <c r="J245" s="1">
        <v>613.86</v>
      </c>
      <c r="K245" s="1">
        <v>1515713</v>
      </c>
      <c r="L245" s="1">
        <v>930435446.35000002</v>
      </c>
      <c r="M245" s="1">
        <v>24254</v>
      </c>
      <c r="N245" s="3">
        <f>IF(ISERR(LN(Table138[[#This Row],[Close Price]]/I244)),"-",LN(Table138[[#This Row],[Close Price]]/I244))</f>
        <v>-5.3011582775848816E-3</v>
      </c>
    </row>
    <row r="246" spans="1:14" x14ac:dyDescent="0.3">
      <c r="A246" s="1" t="s">
        <v>43</v>
      </c>
      <c r="B246" s="1" t="s">
        <v>14</v>
      </c>
      <c r="C246" s="2">
        <v>43462</v>
      </c>
      <c r="D246" s="1">
        <v>611.45000000000005</v>
      </c>
      <c r="E246" s="1">
        <v>612.75</v>
      </c>
      <c r="F246" s="1">
        <v>623.6</v>
      </c>
      <c r="G246" s="1">
        <v>611.5</v>
      </c>
      <c r="H246" s="1">
        <v>621.9</v>
      </c>
      <c r="I246" s="1">
        <v>620.79999999999995</v>
      </c>
      <c r="J246" s="1">
        <v>619.53</v>
      </c>
      <c r="K246" s="1">
        <v>1388252</v>
      </c>
      <c r="L246" s="1">
        <v>860059310.85000002</v>
      </c>
      <c r="M246" s="1">
        <v>23261</v>
      </c>
      <c r="N246" s="3">
        <f>IF(ISERR(LN(Table138[[#This Row],[Close Price]]/I245)),"-",LN(Table138[[#This Row],[Close Price]]/I245))</f>
        <v>1.5175783233629914E-2</v>
      </c>
    </row>
    <row r="247" spans="1:14" x14ac:dyDescent="0.3">
      <c r="A247" s="1" t="s">
        <v>43</v>
      </c>
      <c r="B247" s="1" t="s">
        <v>14</v>
      </c>
      <c r="C247" s="2">
        <v>43465</v>
      </c>
      <c r="D247" s="1">
        <v>620.79999999999995</v>
      </c>
      <c r="E247" s="1">
        <v>625</v>
      </c>
      <c r="F247" s="1">
        <v>631.79999999999995</v>
      </c>
      <c r="G247" s="1">
        <v>620</v>
      </c>
      <c r="H247" s="1">
        <v>629</v>
      </c>
      <c r="I247" s="1">
        <v>629.04999999999995</v>
      </c>
      <c r="J247" s="1">
        <v>626.70000000000005</v>
      </c>
      <c r="K247" s="1">
        <v>1385682</v>
      </c>
      <c r="L247" s="1">
        <v>868406071.64999998</v>
      </c>
      <c r="M247" s="1">
        <v>23167</v>
      </c>
      <c r="N247" s="3">
        <f>IF(ISERR(LN(Table138[[#This Row],[Close Price]]/I246)),"-",LN(Table138[[#This Row],[Close Price]]/I246))</f>
        <v>1.3201775928130998E-2</v>
      </c>
    </row>
    <row r="248" spans="1:14" x14ac:dyDescent="0.3">
      <c r="A248" s="1" t="s">
        <v>43</v>
      </c>
      <c r="B248" s="1" t="s">
        <v>14</v>
      </c>
      <c r="C248" s="2">
        <v>43466</v>
      </c>
      <c r="D248" s="1">
        <v>629.04999999999995</v>
      </c>
      <c r="E248" s="1">
        <v>631.45000000000005</v>
      </c>
      <c r="F248" s="1">
        <v>632.1</v>
      </c>
      <c r="G248" s="1">
        <v>623.15</v>
      </c>
      <c r="H248" s="1">
        <v>626.4</v>
      </c>
      <c r="I248" s="1">
        <v>625.79999999999995</v>
      </c>
      <c r="J248" s="1">
        <v>626.75</v>
      </c>
      <c r="K248" s="1">
        <v>750924</v>
      </c>
      <c r="L248" s="1">
        <v>470641544.75</v>
      </c>
      <c r="M248" s="1">
        <v>12774</v>
      </c>
      <c r="N248" s="3">
        <f>IF(ISERR(LN(Table138[[#This Row],[Close Price]]/I247)),"-",LN(Table138[[#This Row],[Close Price]]/I247))</f>
        <v>-5.1799135623581309E-3</v>
      </c>
    </row>
    <row r="249" spans="1:14" x14ac:dyDescent="0.3">
      <c r="A249" s="1" t="s">
        <v>43</v>
      </c>
      <c r="B249" s="1" t="s">
        <v>14</v>
      </c>
      <c r="C249" s="2">
        <v>43467</v>
      </c>
      <c r="D249" s="1">
        <v>625.79999999999995</v>
      </c>
      <c r="E249" s="1">
        <v>624.79999999999995</v>
      </c>
      <c r="F249" s="1">
        <v>631.20000000000005</v>
      </c>
      <c r="G249" s="1">
        <v>619</v>
      </c>
      <c r="H249" s="1">
        <v>622.85</v>
      </c>
      <c r="I249" s="1">
        <v>622.79999999999995</v>
      </c>
      <c r="J249" s="1">
        <v>624.77</v>
      </c>
      <c r="K249" s="1">
        <v>1232572</v>
      </c>
      <c r="L249" s="1">
        <v>770077386.60000002</v>
      </c>
      <c r="M249" s="1">
        <v>19678</v>
      </c>
      <c r="N249" s="3">
        <f>IF(ISERR(LN(Table138[[#This Row],[Close Price]]/I248)),"-",LN(Table138[[#This Row],[Close Price]]/I248))</f>
        <v>-4.8053912749384592E-3</v>
      </c>
    </row>
    <row r="250" spans="1:14" x14ac:dyDescent="0.3">
      <c r="A250" s="1" t="s">
        <v>43</v>
      </c>
      <c r="B250" s="1" t="s">
        <v>14</v>
      </c>
      <c r="C250" s="2">
        <v>43468</v>
      </c>
      <c r="D250" s="1">
        <v>622.79999999999995</v>
      </c>
      <c r="E250" s="1">
        <v>622.75</v>
      </c>
      <c r="F250" s="1">
        <v>626.54999999999995</v>
      </c>
      <c r="G250" s="1">
        <v>611</v>
      </c>
      <c r="H250" s="1">
        <v>612</v>
      </c>
      <c r="I250" s="1">
        <v>612</v>
      </c>
      <c r="J250" s="1">
        <v>617.46</v>
      </c>
      <c r="K250" s="1">
        <v>886390</v>
      </c>
      <c r="L250" s="1">
        <v>547306982.60000002</v>
      </c>
      <c r="M250" s="1">
        <v>16611</v>
      </c>
      <c r="N250" s="3">
        <f>IF(ISERR(LN(Table138[[#This Row],[Close Price]]/I249)),"-",LN(Table138[[#This Row],[Close Price]]/I249))</f>
        <v>-1.7493157447517116E-2</v>
      </c>
    </row>
    <row r="251" spans="1:14" x14ac:dyDescent="0.3">
      <c r="A251" s="1" t="s">
        <v>43</v>
      </c>
      <c r="B251" s="1" t="s">
        <v>14</v>
      </c>
      <c r="C251" s="2">
        <v>43469</v>
      </c>
      <c r="D251" s="1">
        <v>612</v>
      </c>
      <c r="E251" s="1">
        <v>613.1</v>
      </c>
      <c r="F251" s="1">
        <v>619.85</v>
      </c>
      <c r="G251" s="1">
        <v>607.25</v>
      </c>
      <c r="H251" s="1">
        <v>617.1</v>
      </c>
      <c r="I251" s="1">
        <v>618.54999999999995</v>
      </c>
      <c r="J251" s="1">
        <v>614.26</v>
      </c>
      <c r="K251" s="1">
        <v>1010951</v>
      </c>
      <c r="L251" s="1">
        <v>620984486.60000002</v>
      </c>
      <c r="M251" s="1">
        <v>19326</v>
      </c>
      <c r="N251" s="3">
        <f>IF(ISERR(LN(Table138[[#This Row],[Close Price]]/I250)),"-",LN(Table138[[#This Row],[Close Price]]/I250))</f>
        <v>1.0645746796514482E-2</v>
      </c>
    </row>
    <row r="252" spans="1:14" x14ac:dyDescent="0.3">
      <c r="A252" s="1" t="s">
        <v>43</v>
      </c>
      <c r="B252" s="1" t="s">
        <v>14</v>
      </c>
      <c r="C252" s="2">
        <v>43472</v>
      </c>
      <c r="D252" s="1">
        <v>618.54999999999995</v>
      </c>
      <c r="E252" s="1">
        <v>622</v>
      </c>
      <c r="F252" s="1">
        <v>622.5</v>
      </c>
      <c r="G252" s="1">
        <v>616.5</v>
      </c>
      <c r="H252" s="1">
        <v>620</v>
      </c>
      <c r="I252" s="1">
        <v>620.65</v>
      </c>
      <c r="J252" s="1">
        <v>619.23</v>
      </c>
      <c r="K252" s="1">
        <v>535308</v>
      </c>
      <c r="L252" s="1">
        <v>331479150.55000001</v>
      </c>
      <c r="M252" s="1">
        <v>9744</v>
      </c>
      <c r="N252" s="3">
        <f>IF(ISERR(LN(Table138[[#This Row],[Close Price]]/I251)),"-",LN(Table138[[#This Row],[Close Price]]/I251))</f>
        <v>3.3892866531163288E-3</v>
      </c>
    </row>
    <row r="253" spans="1:14" x14ac:dyDescent="0.3">
      <c r="A253" s="1" t="s">
        <v>43</v>
      </c>
      <c r="B253" s="1" t="s">
        <v>14</v>
      </c>
      <c r="C253" s="2">
        <v>43473</v>
      </c>
      <c r="D253" s="1">
        <v>620.65</v>
      </c>
      <c r="E253" s="1">
        <v>621.04999999999995</v>
      </c>
      <c r="F253" s="1">
        <v>634</v>
      </c>
      <c r="G253" s="1">
        <v>618.35</v>
      </c>
      <c r="H253" s="1">
        <v>628.9</v>
      </c>
      <c r="I253" s="1">
        <v>629.15</v>
      </c>
      <c r="J253" s="1">
        <v>627.5</v>
      </c>
      <c r="K253" s="1">
        <v>1470954</v>
      </c>
      <c r="L253" s="1">
        <v>923018353.75</v>
      </c>
      <c r="M253" s="1">
        <v>22837</v>
      </c>
      <c r="N253" s="3">
        <f>IF(ISERR(LN(Table138[[#This Row],[Close Price]]/I252)),"-",LN(Table138[[#This Row],[Close Price]]/I252))</f>
        <v>1.3602386076020174E-2</v>
      </c>
    </row>
    <row r="254" spans="1:14" x14ac:dyDescent="0.3">
      <c r="A254" s="1" t="s">
        <v>43</v>
      </c>
      <c r="B254" s="1" t="s">
        <v>14</v>
      </c>
      <c r="C254" s="2">
        <v>43474</v>
      </c>
      <c r="D254" s="1">
        <v>629.15</v>
      </c>
      <c r="E254" s="1">
        <v>632.70000000000005</v>
      </c>
      <c r="F254" s="1">
        <v>636</v>
      </c>
      <c r="G254" s="1">
        <v>628.4</v>
      </c>
      <c r="H254" s="1">
        <v>630.45000000000005</v>
      </c>
      <c r="I254" s="1">
        <v>631.85</v>
      </c>
      <c r="J254" s="1">
        <v>632.45000000000005</v>
      </c>
      <c r="K254" s="1">
        <v>1452880</v>
      </c>
      <c r="L254" s="1">
        <v>918874626.70000005</v>
      </c>
      <c r="M254" s="1">
        <v>24374</v>
      </c>
      <c r="N254" s="3">
        <f>IF(ISERR(LN(Table138[[#This Row],[Close Price]]/I253)),"-",LN(Table138[[#This Row],[Close Price]]/I253))</f>
        <v>4.2823221667129931E-3</v>
      </c>
    </row>
    <row r="255" spans="1:14" x14ac:dyDescent="0.3">
      <c r="A255" s="1" t="s">
        <v>43</v>
      </c>
      <c r="B255" s="1" t="s">
        <v>14</v>
      </c>
      <c r="C255" s="2">
        <v>43475</v>
      </c>
      <c r="D255" s="1">
        <v>631.85</v>
      </c>
      <c r="E255" s="1">
        <v>631</v>
      </c>
      <c r="F255" s="1">
        <v>632.25</v>
      </c>
      <c r="G255" s="1">
        <v>620.15</v>
      </c>
      <c r="H255" s="1">
        <v>630</v>
      </c>
      <c r="I255" s="1">
        <v>630.45000000000005</v>
      </c>
      <c r="J255" s="1">
        <v>626.30999999999995</v>
      </c>
      <c r="K255" s="1">
        <v>1476768</v>
      </c>
      <c r="L255" s="1">
        <v>924914128.5</v>
      </c>
      <c r="M255" s="1">
        <v>35288</v>
      </c>
      <c r="N255" s="3">
        <f>IF(ISERR(LN(Table138[[#This Row],[Close Price]]/I254)),"-",LN(Table138[[#This Row],[Close Price]]/I254))</f>
        <v>-2.2181740854543292E-3</v>
      </c>
    </row>
    <row r="256" spans="1:14" x14ac:dyDescent="0.3">
      <c r="A256" s="1" t="s">
        <v>43</v>
      </c>
      <c r="B256" s="1" t="s">
        <v>14</v>
      </c>
      <c r="C256" s="2">
        <v>43476</v>
      </c>
      <c r="D256" s="1">
        <v>630.45000000000005</v>
      </c>
      <c r="E256" s="1">
        <v>630.85</v>
      </c>
      <c r="F256" s="1">
        <v>643.65</v>
      </c>
      <c r="G256" s="1">
        <v>628.1</v>
      </c>
      <c r="H256" s="1">
        <v>642.1</v>
      </c>
      <c r="I256" s="1">
        <v>642.5</v>
      </c>
      <c r="J256" s="1">
        <v>638.4</v>
      </c>
      <c r="K256" s="1">
        <v>1775791</v>
      </c>
      <c r="L256" s="1">
        <v>1133671428.6500001</v>
      </c>
      <c r="M256" s="1">
        <v>43618</v>
      </c>
      <c r="N256" s="3">
        <f>IF(ISERR(LN(Table138[[#This Row],[Close Price]]/I255)),"-",LN(Table138[[#This Row],[Close Price]]/I255))</f>
        <v>1.8932966650139313E-2</v>
      </c>
    </row>
    <row r="257" spans="1:14" x14ac:dyDescent="0.3">
      <c r="A257" s="1" t="s">
        <v>43</v>
      </c>
      <c r="B257" s="1" t="s">
        <v>14</v>
      </c>
      <c r="C257" s="2">
        <v>43479</v>
      </c>
      <c r="D257" s="1">
        <v>642.5</v>
      </c>
      <c r="E257" s="1">
        <v>645</v>
      </c>
      <c r="F257" s="1">
        <v>647.75</v>
      </c>
      <c r="G257" s="1">
        <v>638.25</v>
      </c>
      <c r="H257" s="1">
        <v>646</v>
      </c>
      <c r="I257" s="1">
        <v>645.5</v>
      </c>
      <c r="J257" s="1">
        <v>644.6</v>
      </c>
      <c r="K257" s="1">
        <v>1857352</v>
      </c>
      <c r="L257" s="1">
        <v>1197240597.7</v>
      </c>
      <c r="M257" s="1">
        <v>39404</v>
      </c>
      <c r="N257" s="3">
        <f>IF(ISERR(LN(Table138[[#This Row],[Close Price]]/I256)),"-",LN(Table138[[#This Row],[Close Price]]/I256))</f>
        <v>4.6583935173223102E-3</v>
      </c>
    </row>
    <row r="258" spans="1:14" x14ac:dyDescent="0.3">
      <c r="A258" s="1" t="s">
        <v>43</v>
      </c>
      <c r="B258" s="1" t="s">
        <v>14</v>
      </c>
      <c r="C258" s="2">
        <v>43480</v>
      </c>
      <c r="D258" s="1">
        <v>645.5</v>
      </c>
      <c r="E258" s="1">
        <v>650.1</v>
      </c>
      <c r="F258" s="1">
        <v>651.45000000000005</v>
      </c>
      <c r="G258" s="1">
        <v>643.04999999999995</v>
      </c>
      <c r="H258" s="1">
        <v>648.9</v>
      </c>
      <c r="I258" s="1">
        <v>647.70000000000005</v>
      </c>
      <c r="J258" s="1">
        <v>647.51</v>
      </c>
      <c r="K258" s="1">
        <v>1217601</v>
      </c>
      <c r="L258" s="1">
        <v>788408814.85000002</v>
      </c>
      <c r="M258" s="1">
        <v>21824</v>
      </c>
      <c r="N258" s="3">
        <f>IF(ISERR(LN(Table138[[#This Row],[Close Price]]/I257)),"-",LN(Table138[[#This Row],[Close Price]]/I257))</f>
        <v>3.4024159021743346E-3</v>
      </c>
    </row>
    <row r="259" spans="1:14" x14ac:dyDescent="0.3">
      <c r="A259" s="1" t="s">
        <v>43</v>
      </c>
      <c r="B259" s="1" t="s">
        <v>14</v>
      </c>
      <c r="C259" s="2">
        <v>43481</v>
      </c>
      <c r="D259" s="1">
        <v>647.70000000000005</v>
      </c>
      <c r="E259" s="1">
        <v>648.9</v>
      </c>
      <c r="F259" s="1">
        <v>655</v>
      </c>
      <c r="G259" s="1">
        <v>645</v>
      </c>
      <c r="H259" s="1">
        <v>651.5</v>
      </c>
      <c r="I259" s="1">
        <v>650.70000000000005</v>
      </c>
      <c r="J259" s="1">
        <v>651.37</v>
      </c>
      <c r="K259" s="1">
        <v>937081</v>
      </c>
      <c r="L259" s="1">
        <v>610384902.25</v>
      </c>
      <c r="M259" s="1">
        <v>22744</v>
      </c>
      <c r="N259" s="3">
        <f>IF(ISERR(LN(Table138[[#This Row],[Close Price]]/I258)),"-",LN(Table138[[#This Row],[Close Price]]/I258))</f>
        <v>4.6210803120671079E-3</v>
      </c>
    </row>
    <row r="260" spans="1:14" x14ac:dyDescent="0.3">
      <c r="A260" s="1" t="s">
        <v>43</v>
      </c>
      <c r="B260" s="1" t="s">
        <v>14</v>
      </c>
      <c r="C260" s="2">
        <v>43482</v>
      </c>
      <c r="D260" s="1">
        <v>650.70000000000005</v>
      </c>
      <c r="E260" s="1">
        <v>652.1</v>
      </c>
      <c r="F260" s="1">
        <v>660</v>
      </c>
      <c r="G260" s="1">
        <v>649.4</v>
      </c>
      <c r="H260" s="1">
        <v>658</v>
      </c>
      <c r="I260" s="1">
        <v>657.65</v>
      </c>
      <c r="J260" s="1">
        <v>653.96</v>
      </c>
      <c r="K260" s="1">
        <v>1100775</v>
      </c>
      <c r="L260" s="1">
        <v>719867464.70000005</v>
      </c>
      <c r="M260" s="1">
        <v>20750</v>
      </c>
      <c r="N260" s="3">
        <f>IF(ISERR(LN(Table138[[#This Row],[Close Price]]/I259)),"-",LN(Table138[[#This Row],[Close Price]]/I259))</f>
        <v>1.062416841384913E-2</v>
      </c>
    </row>
    <row r="261" spans="1:14" x14ac:dyDescent="0.3">
      <c r="A261" s="1" t="s">
        <v>43</v>
      </c>
      <c r="B261" s="1" t="s">
        <v>14</v>
      </c>
      <c r="C261" s="2">
        <v>43483</v>
      </c>
      <c r="D261" s="1">
        <v>657.65</v>
      </c>
      <c r="E261" s="1">
        <v>660</v>
      </c>
      <c r="F261" s="1">
        <v>672.5</v>
      </c>
      <c r="G261" s="1">
        <v>650</v>
      </c>
      <c r="H261" s="1">
        <v>651.15</v>
      </c>
      <c r="I261" s="1">
        <v>652.04999999999995</v>
      </c>
      <c r="J261" s="1">
        <v>664.05</v>
      </c>
      <c r="K261" s="1">
        <v>3525582</v>
      </c>
      <c r="L261" s="1">
        <v>2341158854.3499999</v>
      </c>
      <c r="M261" s="1">
        <v>66650</v>
      </c>
      <c r="N261" s="3">
        <f>IF(ISERR(LN(Table138[[#This Row],[Close Price]]/I260)),"-",LN(Table138[[#This Row],[Close Price]]/I260))</f>
        <v>-8.5516288118769428E-3</v>
      </c>
    </row>
    <row r="262" spans="1:14" x14ac:dyDescent="0.3">
      <c r="A262" s="1" t="s">
        <v>43</v>
      </c>
      <c r="B262" s="1" t="s">
        <v>14</v>
      </c>
      <c r="C262" s="2">
        <v>43486</v>
      </c>
      <c r="D262" s="1">
        <v>652.04999999999995</v>
      </c>
      <c r="E262" s="1">
        <v>654.79999999999995</v>
      </c>
      <c r="F262" s="1">
        <v>671.3</v>
      </c>
      <c r="G262" s="1">
        <v>654.29999999999995</v>
      </c>
      <c r="H262" s="1">
        <v>664</v>
      </c>
      <c r="I262" s="1">
        <v>663</v>
      </c>
      <c r="J262" s="1">
        <v>664.03</v>
      </c>
      <c r="K262" s="1">
        <v>1826408</v>
      </c>
      <c r="L262" s="1">
        <v>1212791063.05</v>
      </c>
      <c r="M262" s="1">
        <v>37882</v>
      </c>
      <c r="N262" s="3">
        <f>IF(ISERR(LN(Table138[[#This Row],[Close Price]]/I261)),"-",LN(Table138[[#This Row],[Close Price]]/I261))</f>
        <v>1.6653744082951751E-2</v>
      </c>
    </row>
    <row r="263" spans="1:14" x14ac:dyDescent="0.3">
      <c r="A263" s="1" t="s">
        <v>43</v>
      </c>
      <c r="B263" s="1" t="s">
        <v>14</v>
      </c>
      <c r="C263" s="2">
        <v>43487</v>
      </c>
      <c r="D263" s="1">
        <v>663</v>
      </c>
      <c r="E263" s="1">
        <v>664.7</v>
      </c>
      <c r="F263" s="1">
        <v>671.9</v>
      </c>
      <c r="G263" s="1">
        <v>660.1</v>
      </c>
      <c r="H263" s="1">
        <v>671.5</v>
      </c>
      <c r="I263" s="1">
        <v>668.6</v>
      </c>
      <c r="J263" s="1">
        <v>666.54</v>
      </c>
      <c r="K263" s="1">
        <v>1185290</v>
      </c>
      <c r="L263" s="1">
        <v>790039445.75</v>
      </c>
      <c r="M263" s="1">
        <v>27893</v>
      </c>
      <c r="N263" s="3">
        <f>IF(ISERR(LN(Table138[[#This Row],[Close Price]]/I262)),"-",LN(Table138[[#This Row],[Close Price]]/I262))</f>
        <v>8.4109838001356976E-3</v>
      </c>
    </row>
    <row r="264" spans="1:14" x14ac:dyDescent="0.3">
      <c r="A264" s="1" t="s">
        <v>43</v>
      </c>
      <c r="B264" s="1" t="s">
        <v>14</v>
      </c>
      <c r="C264" s="2">
        <v>43488</v>
      </c>
      <c r="D264" s="1">
        <v>668.6</v>
      </c>
      <c r="E264" s="1">
        <v>673.5</v>
      </c>
      <c r="F264" s="1">
        <v>677.2</v>
      </c>
      <c r="G264" s="1">
        <v>666.05</v>
      </c>
      <c r="H264" s="1">
        <v>670.65</v>
      </c>
      <c r="I264" s="1">
        <v>670.65</v>
      </c>
      <c r="J264" s="1">
        <v>671.77</v>
      </c>
      <c r="K264" s="1">
        <v>2429064</v>
      </c>
      <c r="L264" s="1">
        <v>1631767492.05</v>
      </c>
      <c r="M264" s="1">
        <v>45536</v>
      </c>
      <c r="N264" s="3">
        <f>IF(ISERR(LN(Table138[[#This Row],[Close Price]]/I263)),"-",LN(Table138[[#This Row],[Close Price]]/I263))</f>
        <v>3.0614173621010573E-3</v>
      </c>
    </row>
    <row r="265" spans="1:14" x14ac:dyDescent="0.3">
      <c r="A265" s="1" t="s">
        <v>43</v>
      </c>
      <c r="B265" s="1" t="s">
        <v>14</v>
      </c>
      <c r="C265" s="2">
        <v>43489</v>
      </c>
      <c r="D265" s="1">
        <v>670.65</v>
      </c>
      <c r="E265" s="1">
        <v>673.7</v>
      </c>
      <c r="F265" s="1">
        <v>673.7</v>
      </c>
      <c r="G265" s="1">
        <v>665.25</v>
      </c>
      <c r="H265" s="1">
        <v>668.55</v>
      </c>
      <c r="I265" s="1">
        <v>670.1</v>
      </c>
      <c r="J265" s="1">
        <v>669.61</v>
      </c>
      <c r="K265" s="1">
        <v>1514939</v>
      </c>
      <c r="L265" s="1">
        <v>1014424997.4</v>
      </c>
      <c r="M265" s="1">
        <v>29494</v>
      </c>
      <c r="N265" s="3">
        <f>IF(ISERR(LN(Table138[[#This Row],[Close Price]]/I264)),"-",LN(Table138[[#This Row],[Close Price]]/I264))</f>
        <v>-8.2043636897426587E-4</v>
      </c>
    </row>
    <row r="266" spans="1:14" x14ac:dyDescent="0.3">
      <c r="A266" s="1" t="s">
        <v>43</v>
      </c>
      <c r="B266" s="1" t="s">
        <v>14</v>
      </c>
      <c r="C266" s="2">
        <v>43490</v>
      </c>
      <c r="D266" s="1">
        <v>670.1</v>
      </c>
      <c r="E266" s="1">
        <v>681</v>
      </c>
      <c r="F266" s="1">
        <v>682.45</v>
      </c>
      <c r="G266" s="1">
        <v>656.3</v>
      </c>
      <c r="H266" s="1">
        <v>663</v>
      </c>
      <c r="I266" s="1">
        <v>664.7</v>
      </c>
      <c r="J266" s="1">
        <v>668.76</v>
      </c>
      <c r="K266" s="1">
        <v>8429182</v>
      </c>
      <c r="L266" s="1">
        <v>5637093823.4499998</v>
      </c>
      <c r="M266" s="1">
        <v>126498</v>
      </c>
      <c r="N266" s="3">
        <f>IF(ISERR(LN(Table138[[#This Row],[Close Price]]/I265)),"-",LN(Table138[[#This Row],[Close Price]]/I265))</f>
        <v>-8.0911439315887873E-3</v>
      </c>
    </row>
    <row r="267" spans="1:14" x14ac:dyDescent="0.3">
      <c r="A267" s="1" t="s">
        <v>43</v>
      </c>
      <c r="B267" s="1" t="s">
        <v>14</v>
      </c>
      <c r="C267" s="2">
        <v>43493</v>
      </c>
      <c r="D267" s="1">
        <v>664.7</v>
      </c>
      <c r="E267" s="1">
        <v>665</v>
      </c>
      <c r="F267" s="1">
        <v>666.5</v>
      </c>
      <c r="G267" s="1">
        <v>641.04999999999995</v>
      </c>
      <c r="H267" s="1">
        <v>651.5</v>
      </c>
      <c r="I267" s="1">
        <v>649.04999999999995</v>
      </c>
      <c r="J267" s="1">
        <v>649.91999999999996</v>
      </c>
      <c r="K267" s="1">
        <v>1809772</v>
      </c>
      <c r="L267" s="1">
        <v>1176201442.2</v>
      </c>
      <c r="M267" s="1">
        <v>36943</v>
      </c>
      <c r="N267" s="3">
        <f>IF(ISERR(LN(Table138[[#This Row],[Close Price]]/I266)),"-",LN(Table138[[#This Row],[Close Price]]/I266))</f>
        <v>-2.3826055708532797E-2</v>
      </c>
    </row>
    <row r="268" spans="1:14" x14ac:dyDescent="0.3">
      <c r="A268" s="1" t="s">
        <v>43</v>
      </c>
      <c r="B268" s="1" t="s">
        <v>14</v>
      </c>
      <c r="C268" s="2">
        <v>43494</v>
      </c>
      <c r="D268" s="1">
        <v>649.04999999999995</v>
      </c>
      <c r="E268" s="1">
        <v>648</v>
      </c>
      <c r="F268" s="1">
        <v>654.75</v>
      </c>
      <c r="G268" s="1">
        <v>644</v>
      </c>
      <c r="H268" s="1">
        <v>647</v>
      </c>
      <c r="I268" s="1">
        <v>648.20000000000005</v>
      </c>
      <c r="J268" s="1">
        <v>649.76</v>
      </c>
      <c r="K268" s="1">
        <v>1741264</v>
      </c>
      <c r="L268" s="1">
        <v>1131410576.4000001</v>
      </c>
      <c r="M268" s="1">
        <v>47405</v>
      </c>
      <c r="N268" s="3">
        <f>IF(ISERR(LN(Table138[[#This Row],[Close Price]]/I267)),"-",LN(Table138[[#This Row],[Close Price]]/I267))</f>
        <v>-1.3104646315563904E-3</v>
      </c>
    </row>
    <row r="269" spans="1:14" x14ac:dyDescent="0.3">
      <c r="A269" s="1" t="s">
        <v>43</v>
      </c>
      <c r="B269" s="1" t="s">
        <v>14</v>
      </c>
      <c r="C269" s="2">
        <v>43495</v>
      </c>
      <c r="D269" s="1">
        <v>648.20000000000005</v>
      </c>
      <c r="E269" s="1">
        <v>650</v>
      </c>
      <c r="F269" s="1">
        <v>654.65</v>
      </c>
      <c r="G269" s="1">
        <v>643.54999999999995</v>
      </c>
      <c r="H269" s="1">
        <v>648.5</v>
      </c>
      <c r="I269" s="1">
        <v>646.1</v>
      </c>
      <c r="J269" s="1">
        <v>648.96</v>
      </c>
      <c r="K269" s="1">
        <v>1865144</v>
      </c>
      <c r="L269" s="1">
        <v>1210402870.4000001</v>
      </c>
      <c r="M269" s="1">
        <v>36455</v>
      </c>
      <c r="N269" s="3">
        <f>IF(ISERR(LN(Table138[[#This Row],[Close Price]]/I268)),"-",LN(Table138[[#This Row],[Close Price]]/I268))</f>
        <v>-3.245000143327301E-3</v>
      </c>
    </row>
    <row r="270" spans="1:14" x14ac:dyDescent="0.3">
      <c r="A270" s="1" t="s">
        <v>43</v>
      </c>
      <c r="B270" s="1" t="s">
        <v>14</v>
      </c>
      <c r="C270" s="2">
        <v>43496</v>
      </c>
      <c r="D270" s="1">
        <v>646.1</v>
      </c>
      <c r="E270" s="1">
        <v>650</v>
      </c>
      <c r="F270" s="1">
        <v>655.35</v>
      </c>
      <c r="G270" s="1">
        <v>646</v>
      </c>
      <c r="H270" s="1">
        <v>650.9</v>
      </c>
      <c r="I270" s="1">
        <v>648.29999999999995</v>
      </c>
      <c r="J270" s="1">
        <v>649.74</v>
      </c>
      <c r="K270" s="1">
        <v>953052</v>
      </c>
      <c r="L270" s="1">
        <v>619236766.95000005</v>
      </c>
      <c r="M270" s="1">
        <v>33112</v>
      </c>
      <c r="N270" s="3">
        <f>IF(ISERR(LN(Table138[[#This Row],[Close Price]]/I269)),"-",LN(Table138[[#This Row],[Close Price]]/I269))</f>
        <v>3.3992616168300044E-3</v>
      </c>
    </row>
    <row r="271" spans="1:14" x14ac:dyDescent="0.3">
      <c r="A271" s="1" t="s">
        <v>43</v>
      </c>
      <c r="B271" s="1" t="s">
        <v>14</v>
      </c>
      <c r="C271" s="2">
        <v>43497</v>
      </c>
      <c r="D271" s="1">
        <v>648.29999999999995</v>
      </c>
      <c r="E271" s="1">
        <v>641</v>
      </c>
      <c r="F271" s="1">
        <v>669.5</v>
      </c>
      <c r="G271" s="1">
        <v>641</v>
      </c>
      <c r="H271" s="1">
        <v>668</v>
      </c>
      <c r="I271" s="1">
        <v>666.25</v>
      </c>
      <c r="J271" s="1">
        <v>659.4</v>
      </c>
      <c r="K271" s="1">
        <v>1520377</v>
      </c>
      <c r="L271" s="1">
        <v>1002531961.65</v>
      </c>
      <c r="M271" s="1">
        <v>34811</v>
      </c>
      <c r="N271" s="3">
        <f>IF(ISERR(LN(Table138[[#This Row],[Close Price]]/I270)),"-",LN(Table138[[#This Row],[Close Price]]/I270))</f>
        <v>2.7311423299104277E-2</v>
      </c>
    </row>
    <row r="272" spans="1:14" x14ac:dyDescent="0.3">
      <c r="A272" s="1" t="s">
        <v>43</v>
      </c>
      <c r="B272" s="1" t="s">
        <v>14</v>
      </c>
      <c r="C272" s="2">
        <v>43500</v>
      </c>
      <c r="D272" s="1">
        <v>666.25</v>
      </c>
      <c r="E272" s="1">
        <v>668.1</v>
      </c>
      <c r="F272" s="1">
        <v>668.1</v>
      </c>
      <c r="G272" s="1">
        <v>650.20000000000005</v>
      </c>
      <c r="H272" s="1">
        <v>651</v>
      </c>
      <c r="I272" s="1">
        <v>652.45000000000005</v>
      </c>
      <c r="J272" s="1">
        <v>656.85</v>
      </c>
      <c r="K272" s="1">
        <v>931368</v>
      </c>
      <c r="L272" s="1">
        <v>611769040.70000005</v>
      </c>
      <c r="M272" s="1">
        <v>22356</v>
      </c>
      <c r="N272" s="3">
        <f>IF(ISERR(LN(Table138[[#This Row],[Close Price]]/I271)),"-",LN(Table138[[#This Row],[Close Price]]/I271))</f>
        <v>-2.0930467571798412E-2</v>
      </c>
    </row>
    <row r="273" spans="1:14" x14ac:dyDescent="0.3">
      <c r="A273" s="1" t="s">
        <v>43</v>
      </c>
      <c r="B273" s="1" t="s">
        <v>14</v>
      </c>
      <c r="C273" s="2">
        <v>43501</v>
      </c>
      <c r="D273" s="1">
        <v>652.45000000000005</v>
      </c>
      <c r="E273" s="1">
        <v>655.5</v>
      </c>
      <c r="F273" s="1">
        <v>659.3</v>
      </c>
      <c r="G273" s="1">
        <v>646</v>
      </c>
      <c r="H273" s="1">
        <v>649.25</v>
      </c>
      <c r="I273" s="1">
        <v>649.29999999999995</v>
      </c>
      <c r="J273" s="1">
        <v>651.80999999999995</v>
      </c>
      <c r="K273" s="1">
        <v>613560</v>
      </c>
      <c r="L273" s="1">
        <v>399925565.14999998</v>
      </c>
      <c r="M273" s="1">
        <v>17644</v>
      </c>
      <c r="N273" s="3">
        <f>IF(ISERR(LN(Table138[[#This Row],[Close Price]]/I272)),"-",LN(Table138[[#This Row],[Close Price]]/I272))</f>
        <v>-4.8396483938149808E-3</v>
      </c>
    </row>
    <row r="274" spans="1:14" x14ac:dyDescent="0.3">
      <c r="A274" s="1" t="s">
        <v>43</v>
      </c>
      <c r="B274" s="1" t="s">
        <v>14</v>
      </c>
      <c r="C274" s="2">
        <v>43502</v>
      </c>
      <c r="D274" s="1">
        <v>649.29999999999995</v>
      </c>
      <c r="E274" s="1">
        <v>650.6</v>
      </c>
      <c r="F274" s="1">
        <v>652.54999999999995</v>
      </c>
      <c r="G274" s="1">
        <v>628.1</v>
      </c>
      <c r="H274" s="1">
        <v>634.20000000000005</v>
      </c>
      <c r="I274" s="1">
        <v>634.54999999999995</v>
      </c>
      <c r="J274" s="1">
        <v>635.38</v>
      </c>
      <c r="K274" s="1">
        <v>1179571</v>
      </c>
      <c r="L274" s="1">
        <v>749479872.89999998</v>
      </c>
      <c r="M274" s="1">
        <v>31075</v>
      </c>
      <c r="N274" s="3">
        <f>IF(ISERR(LN(Table138[[#This Row],[Close Price]]/I273)),"-",LN(Table138[[#This Row],[Close Price]]/I273))</f>
        <v>-2.2978773258267728E-2</v>
      </c>
    </row>
    <row r="275" spans="1:14" x14ac:dyDescent="0.3">
      <c r="A275" s="1" t="s">
        <v>43</v>
      </c>
      <c r="B275" s="1" t="s">
        <v>14</v>
      </c>
      <c r="C275" s="2">
        <v>43503</v>
      </c>
      <c r="D275" s="1">
        <v>634.54999999999995</v>
      </c>
      <c r="E275" s="1">
        <v>634.95000000000005</v>
      </c>
      <c r="F275" s="1">
        <v>658.8</v>
      </c>
      <c r="G275" s="1">
        <v>633.15</v>
      </c>
      <c r="H275" s="1">
        <v>656</v>
      </c>
      <c r="I275" s="1">
        <v>655.6</v>
      </c>
      <c r="J275" s="1">
        <v>650.83000000000004</v>
      </c>
      <c r="K275" s="1">
        <v>1614530</v>
      </c>
      <c r="L275" s="1">
        <v>1050788364.6</v>
      </c>
      <c r="M275" s="1">
        <v>41575</v>
      </c>
      <c r="N275" s="3">
        <f>IF(ISERR(LN(Table138[[#This Row],[Close Price]]/I274)),"-",LN(Table138[[#This Row],[Close Price]]/I274))</f>
        <v>3.2634760613501283E-2</v>
      </c>
    </row>
    <row r="276" spans="1:14" x14ac:dyDescent="0.3">
      <c r="A276" s="1" t="s">
        <v>43</v>
      </c>
      <c r="B276" s="1" t="s">
        <v>14</v>
      </c>
      <c r="C276" s="2">
        <v>43504</v>
      </c>
      <c r="D276" s="1">
        <v>655.6</v>
      </c>
      <c r="E276" s="1">
        <v>656</v>
      </c>
      <c r="F276" s="1">
        <v>663.7</v>
      </c>
      <c r="G276" s="1">
        <v>646.20000000000005</v>
      </c>
      <c r="H276" s="1">
        <v>656</v>
      </c>
      <c r="I276" s="1">
        <v>654.29999999999995</v>
      </c>
      <c r="J276" s="1">
        <v>655.56</v>
      </c>
      <c r="K276" s="1">
        <v>1033097</v>
      </c>
      <c r="L276" s="1">
        <v>677260338.79999995</v>
      </c>
      <c r="M276" s="1">
        <v>21858</v>
      </c>
      <c r="N276" s="3">
        <f>IF(ISERR(LN(Table138[[#This Row],[Close Price]]/I275)),"-",LN(Table138[[#This Row],[Close Price]]/I275))</f>
        <v>-1.9848849939816861E-3</v>
      </c>
    </row>
    <row r="277" spans="1:14" x14ac:dyDescent="0.3">
      <c r="A277" s="1" t="s">
        <v>43</v>
      </c>
      <c r="B277" s="1" t="s">
        <v>14</v>
      </c>
      <c r="C277" s="2">
        <v>43507</v>
      </c>
      <c r="D277" s="1">
        <v>654.29999999999995</v>
      </c>
      <c r="E277" s="1">
        <v>654.9</v>
      </c>
      <c r="F277" s="1">
        <v>655</v>
      </c>
      <c r="G277" s="1">
        <v>641.15</v>
      </c>
      <c r="H277" s="1">
        <v>645.1</v>
      </c>
      <c r="I277" s="1">
        <v>644.20000000000005</v>
      </c>
      <c r="J277" s="1">
        <v>646.72</v>
      </c>
      <c r="K277" s="1">
        <v>730783</v>
      </c>
      <c r="L277" s="1">
        <v>472614288.89999998</v>
      </c>
      <c r="M277" s="1">
        <v>13066</v>
      </c>
      <c r="N277" s="3">
        <f>IF(ISERR(LN(Table138[[#This Row],[Close Price]]/I276)),"-",LN(Table138[[#This Row],[Close Price]]/I276))</f>
        <v>-1.5556724978594517E-2</v>
      </c>
    </row>
    <row r="278" spans="1:14" x14ac:dyDescent="0.3">
      <c r="A278" s="1" t="s">
        <v>43</v>
      </c>
      <c r="B278" s="1" t="s">
        <v>14</v>
      </c>
      <c r="C278" s="2">
        <v>43508</v>
      </c>
      <c r="D278" s="1">
        <v>644.20000000000005</v>
      </c>
      <c r="E278" s="1">
        <v>643</v>
      </c>
      <c r="F278" s="1">
        <v>653.4</v>
      </c>
      <c r="G278" s="1">
        <v>636.79999999999995</v>
      </c>
      <c r="H278" s="1">
        <v>644</v>
      </c>
      <c r="I278" s="1">
        <v>643.54999999999995</v>
      </c>
      <c r="J278" s="1">
        <v>644.52</v>
      </c>
      <c r="K278" s="1">
        <v>1306820</v>
      </c>
      <c r="L278" s="1">
        <v>842267296.45000005</v>
      </c>
      <c r="M278" s="1">
        <v>31436</v>
      </c>
      <c r="N278" s="3">
        <f>IF(ISERR(LN(Table138[[#This Row],[Close Price]]/I277)),"-",LN(Table138[[#This Row],[Close Price]]/I277))</f>
        <v>-1.0095128017118015E-3</v>
      </c>
    </row>
    <row r="279" spans="1:14" x14ac:dyDescent="0.3">
      <c r="A279" s="1" t="s">
        <v>43</v>
      </c>
      <c r="B279" s="1" t="s">
        <v>14</v>
      </c>
      <c r="C279" s="2">
        <v>43509</v>
      </c>
      <c r="D279" s="1">
        <v>643.54999999999995</v>
      </c>
      <c r="E279" s="1">
        <v>646</v>
      </c>
      <c r="F279" s="1">
        <v>646.65</v>
      </c>
      <c r="G279" s="1">
        <v>637.04999999999995</v>
      </c>
      <c r="H279" s="1">
        <v>638.45000000000005</v>
      </c>
      <c r="I279" s="1">
        <v>639.65</v>
      </c>
      <c r="J279" s="1">
        <v>640.19000000000005</v>
      </c>
      <c r="K279" s="1">
        <v>583245</v>
      </c>
      <c r="L279" s="1">
        <v>373385891.60000002</v>
      </c>
      <c r="M279" s="1">
        <v>26909</v>
      </c>
      <c r="N279" s="3">
        <f>IF(ISERR(LN(Table138[[#This Row],[Close Price]]/I278)),"-",LN(Table138[[#This Row],[Close Price]]/I278))</f>
        <v>-6.0785723323427106E-3</v>
      </c>
    </row>
    <row r="280" spans="1:14" x14ac:dyDescent="0.3">
      <c r="A280" s="1" t="s">
        <v>43</v>
      </c>
      <c r="B280" s="1" t="s">
        <v>14</v>
      </c>
      <c r="C280" s="2">
        <v>43510</v>
      </c>
      <c r="D280" s="1">
        <v>639.65</v>
      </c>
      <c r="E280" s="1">
        <v>638.45000000000005</v>
      </c>
      <c r="F280" s="1">
        <v>644.4</v>
      </c>
      <c r="G280" s="1">
        <v>634.1</v>
      </c>
      <c r="H280" s="1">
        <v>640.15</v>
      </c>
      <c r="I280" s="1">
        <v>641.85</v>
      </c>
      <c r="J280" s="1">
        <v>639.09</v>
      </c>
      <c r="K280" s="1">
        <v>947580</v>
      </c>
      <c r="L280" s="1">
        <v>605592701.29999995</v>
      </c>
      <c r="M280" s="1">
        <v>25419</v>
      </c>
      <c r="N280" s="3">
        <f>IF(ISERR(LN(Table138[[#This Row],[Close Price]]/I279)),"-",LN(Table138[[#This Row],[Close Price]]/I279))</f>
        <v>3.4334797678915365E-3</v>
      </c>
    </row>
    <row r="281" spans="1:14" x14ac:dyDescent="0.3">
      <c r="A281" s="1" t="s">
        <v>43</v>
      </c>
      <c r="B281" s="1" t="s">
        <v>14</v>
      </c>
      <c r="C281" s="2">
        <v>43511</v>
      </c>
      <c r="D281" s="1">
        <v>641.85</v>
      </c>
      <c r="E281" s="1">
        <v>639.9</v>
      </c>
      <c r="F281" s="1">
        <v>642</v>
      </c>
      <c r="G281" s="1">
        <v>610.85</v>
      </c>
      <c r="H281" s="1">
        <v>616.79999999999995</v>
      </c>
      <c r="I281" s="1">
        <v>615.25</v>
      </c>
      <c r="J281" s="1">
        <v>619.78</v>
      </c>
      <c r="K281" s="1">
        <v>1454160</v>
      </c>
      <c r="L281" s="1">
        <v>901260617.89999998</v>
      </c>
      <c r="M281" s="1">
        <v>56381</v>
      </c>
      <c r="N281" s="3">
        <f>IF(ISERR(LN(Table138[[#This Row],[Close Price]]/I280)),"-",LN(Table138[[#This Row],[Close Price]]/I280))</f>
        <v>-4.2325942259770301E-2</v>
      </c>
    </row>
    <row r="282" spans="1:14" x14ac:dyDescent="0.3">
      <c r="A282" s="1" t="s">
        <v>43</v>
      </c>
      <c r="B282" s="1" t="s">
        <v>14</v>
      </c>
      <c r="C282" s="2">
        <v>43514</v>
      </c>
      <c r="D282" s="1">
        <v>615.25</v>
      </c>
      <c r="E282" s="1">
        <v>621.9</v>
      </c>
      <c r="F282" s="1">
        <v>625.9</v>
      </c>
      <c r="G282" s="1">
        <v>604</v>
      </c>
      <c r="H282" s="1">
        <v>607.45000000000005</v>
      </c>
      <c r="I282" s="1">
        <v>605.85</v>
      </c>
      <c r="J282" s="1">
        <v>612.16999999999996</v>
      </c>
      <c r="K282" s="1">
        <v>2041693</v>
      </c>
      <c r="L282" s="1">
        <v>1249855420.95</v>
      </c>
      <c r="M282" s="1">
        <v>64356</v>
      </c>
      <c r="N282" s="3">
        <f>IF(ISERR(LN(Table138[[#This Row],[Close Price]]/I281)),"-",LN(Table138[[#This Row],[Close Price]]/I281))</f>
        <v>-1.5396258593633607E-2</v>
      </c>
    </row>
    <row r="283" spans="1:14" x14ac:dyDescent="0.3">
      <c r="A283" s="1" t="s">
        <v>43</v>
      </c>
      <c r="B283" s="1" t="s">
        <v>14</v>
      </c>
      <c r="C283" s="2">
        <v>43515</v>
      </c>
      <c r="D283" s="1">
        <v>605.85</v>
      </c>
      <c r="E283" s="1">
        <v>608.4</v>
      </c>
      <c r="F283" s="1">
        <v>620.70000000000005</v>
      </c>
      <c r="G283" s="1">
        <v>605.20000000000005</v>
      </c>
      <c r="H283" s="1">
        <v>613.35</v>
      </c>
      <c r="I283" s="1">
        <v>616.15</v>
      </c>
      <c r="J283" s="1">
        <v>614.55999999999995</v>
      </c>
      <c r="K283" s="1">
        <v>1394619</v>
      </c>
      <c r="L283" s="1">
        <v>857071494.39999998</v>
      </c>
      <c r="M283" s="1">
        <v>32175</v>
      </c>
      <c r="N283" s="3">
        <f>IF(ISERR(LN(Table138[[#This Row],[Close Price]]/I282)),"-",LN(Table138[[#This Row],[Close Price]]/I282))</f>
        <v>1.6858009706600518E-2</v>
      </c>
    </row>
    <row r="284" spans="1:14" x14ac:dyDescent="0.3">
      <c r="A284" s="1" t="s">
        <v>43</v>
      </c>
      <c r="B284" s="1" t="s">
        <v>14</v>
      </c>
      <c r="C284" s="2">
        <v>43516</v>
      </c>
      <c r="D284" s="1">
        <v>616.15</v>
      </c>
      <c r="E284" s="1">
        <v>616.79999999999995</v>
      </c>
      <c r="F284" s="1">
        <v>621</v>
      </c>
      <c r="G284" s="1">
        <v>611.20000000000005</v>
      </c>
      <c r="H284" s="1">
        <v>620.5</v>
      </c>
      <c r="I284" s="1">
        <v>619.4</v>
      </c>
      <c r="J284" s="1">
        <v>616.21</v>
      </c>
      <c r="K284" s="1">
        <v>1046992</v>
      </c>
      <c r="L284" s="1">
        <v>645168172.79999995</v>
      </c>
      <c r="M284" s="1">
        <v>40000</v>
      </c>
      <c r="N284" s="3">
        <f>IF(ISERR(LN(Table138[[#This Row],[Close Price]]/I283)),"-",LN(Table138[[#This Row],[Close Price]]/I283))</f>
        <v>5.2608271549701817E-3</v>
      </c>
    </row>
    <row r="285" spans="1:14" x14ac:dyDescent="0.3">
      <c r="A285" s="1" t="s">
        <v>43</v>
      </c>
      <c r="B285" s="1" t="s">
        <v>14</v>
      </c>
      <c r="C285" s="2">
        <v>43517</v>
      </c>
      <c r="D285" s="1">
        <v>619.4</v>
      </c>
      <c r="E285" s="1">
        <v>620.20000000000005</v>
      </c>
      <c r="F285" s="1">
        <v>624.9</v>
      </c>
      <c r="G285" s="1">
        <v>617.4</v>
      </c>
      <c r="H285" s="1">
        <v>621</v>
      </c>
      <c r="I285" s="1">
        <v>621.65</v>
      </c>
      <c r="J285" s="1">
        <v>621.66</v>
      </c>
      <c r="K285" s="1">
        <v>789303</v>
      </c>
      <c r="L285" s="1">
        <v>490678994.75</v>
      </c>
      <c r="M285" s="1">
        <v>55570</v>
      </c>
      <c r="N285" s="3">
        <f>IF(ISERR(LN(Table138[[#This Row],[Close Price]]/I284)),"-",LN(Table138[[#This Row],[Close Price]]/I284))</f>
        <v>3.6259658598441881E-3</v>
      </c>
    </row>
    <row r="286" spans="1:14" x14ac:dyDescent="0.3">
      <c r="A286" s="1" t="s">
        <v>43</v>
      </c>
      <c r="B286" s="1" t="s">
        <v>14</v>
      </c>
      <c r="C286" s="2">
        <v>43518</v>
      </c>
      <c r="D286" s="1">
        <v>621.65</v>
      </c>
      <c r="E286" s="1">
        <v>622.4</v>
      </c>
      <c r="F286" s="1">
        <v>627.79999999999995</v>
      </c>
      <c r="G286" s="1">
        <v>618.6</v>
      </c>
      <c r="H286" s="1">
        <v>621.9</v>
      </c>
      <c r="I286" s="1">
        <v>621.20000000000005</v>
      </c>
      <c r="J286" s="1">
        <v>624.12</v>
      </c>
      <c r="K286" s="1">
        <v>704110</v>
      </c>
      <c r="L286" s="1">
        <v>439447384.39999998</v>
      </c>
      <c r="M286" s="1">
        <v>23011</v>
      </c>
      <c r="N286" s="3">
        <f>IF(ISERR(LN(Table138[[#This Row],[Close Price]]/I285)),"-",LN(Table138[[#This Row],[Close Price]]/I285))</f>
        <v>-7.241421244144991E-4</v>
      </c>
    </row>
    <row r="287" spans="1:14" x14ac:dyDescent="0.3">
      <c r="A287" s="1" t="s">
        <v>43</v>
      </c>
      <c r="B287" s="1" t="s">
        <v>14</v>
      </c>
      <c r="C287" s="2">
        <v>43521</v>
      </c>
      <c r="D287" s="1">
        <v>621.20000000000005</v>
      </c>
      <c r="E287" s="1">
        <v>622.9</v>
      </c>
      <c r="F287" s="1">
        <v>623.35</v>
      </c>
      <c r="G287" s="1">
        <v>615.54999999999995</v>
      </c>
      <c r="H287" s="1">
        <v>616.65</v>
      </c>
      <c r="I287" s="1">
        <v>617.85</v>
      </c>
      <c r="J287" s="1">
        <v>618.21</v>
      </c>
      <c r="K287" s="1">
        <v>497127</v>
      </c>
      <c r="L287" s="1">
        <v>307329530.64999998</v>
      </c>
      <c r="M287" s="1">
        <v>13599</v>
      </c>
      <c r="N287" s="3">
        <f>IF(ISERR(LN(Table138[[#This Row],[Close Price]]/I286)),"-",LN(Table138[[#This Row],[Close Price]]/I286))</f>
        <v>-5.4073817243326036E-3</v>
      </c>
    </row>
    <row r="288" spans="1:14" x14ac:dyDescent="0.3">
      <c r="A288" s="1" t="s">
        <v>43</v>
      </c>
      <c r="B288" s="1" t="s">
        <v>14</v>
      </c>
      <c r="C288" s="2">
        <v>43522</v>
      </c>
      <c r="D288" s="1">
        <v>617.85</v>
      </c>
      <c r="E288" s="1">
        <v>614.70000000000005</v>
      </c>
      <c r="F288" s="1">
        <v>621.75</v>
      </c>
      <c r="G288" s="1">
        <v>607.29999999999995</v>
      </c>
      <c r="H288" s="1">
        <v>619.5</v>
      </c>
      <c r="I288" s="1">
        <v>619.6</v>
      </c>
      <c r="J288" s="1">
        <v>616.04</v>
      </c>
      <c r="K288" s="1">
        <v>930824</v>
      </c>
      <c r="L288" s="1">
        <v>573422580.10000002</v>
      </c>
      <c r="M288" s="1">
        <v>15303</v>
      </c>
      <c r="N288" s="3">
        <f>IF(ISERR(LN(Table138[[#This Row],[Close Price]]/I287)),"-",LN(Table138[[#This Row],[Close Price]]/I287))</f>
        <v>2.8283989925142103E-3</v>
      </c>
    </row>
    <row r="289" spans="1:14" x14ac:dyDescent="0.3">
      <c r="A289" s="1" t="s">
        <v>43</v>
      </c>
      <c r="B289" s="1" t="s">
        <v>14</v>
      </c>
      <c r="C289" s="2">
        <v>43523</v>
      </c>
      <c r="D289" s="1">
        <v>619.6</v>
      </c>
      <c r="E289" s="1">
        <v>623</v>
      </c>
      <c r="F289" s="1">
        <v>629.4</v>
      </c>
      <c r="G289" s="1">
        <v>612.5</v>
      </c>
      <c r="H289" s="1">
        <v>616.9</v>
      </c>
      <c r="I289" s="1">
        <v>616.4</v>
      </c>
      <c r="J289" s="1">
        <v>620.42999999999995</v>
      </c>
      <c r="K289" s="1">
        <v>1213213</v>
      </c>
      <c r="L289" s="1">
        <v>752717452.85000002</v>
      </c>
      <c r="M289" s="1">
        <v>43291</v>
      </c>
      <c r="N289" s="3">
        <f>IF(ISERR(LN(Table138[[#This Row],[Close Price]]/I288)),"-",LN(Table138[[#This Row],[Close Price]]/I288))</f>
        <v>-5.1780050967529375E-3</v>
      </c>
    </row>
    <row r="290" spans="1:14" x14ac:dyDescent="0.3">
      <c r="A290" s="1" t="s">
        <v>43</v>
      </c>
      <c r="B290" s="1" t="s">
        <v>14</v>
      </c>
      <c r="C290" s="2">
        <v>43524</v>
      </c>
      <c r="D290" s="1">
        <v>616.4</v>
      </c>
      <c r="E290" s="1">
        <v>620.1</v>
      </c>
      <c r="F290" s="1">
        <v>628.79999999999995</v>
      </c>
      <c r="G290" s="1">
        <v>617.75</v>
      </c>
      <c r="H290" s="1">
        <v>621</v>
      </c>
      <c r="I290" s="1">
        <v>621.45000000000005</v>
      </c>
      <c r="J290" s="1">
        <v>624.62</v>
      </c>
      <c r="K290" s="1">
        <v>1727329</v>
      </c>
      <c r="L290" s="1">
        <v>1078924595.3499999</v>
      </c>
      <c r="M290" s="1">
        <v>35867</v>
      </c>
      <c r="N290" s="3">
        <f>IF(ISERR(LN(Table138[[#This Row],[Close Price]]/I289)),"-",LN(Table138[[#This Row],[Close Price]]/I289))</f>
        <v>8.1593537455600142E-3</v>
      </c>
    </row>
    <row r="291" spans="1:14" x14ac:dyDescent="0.3">
      <c r="A291" s="1" t="s">
        <v>43</v>
      </c>
      <c r="B291" s="1" t="s">
        <v>14</v>
      </c>
      <c r="C291" s="2">
        <v>43525</v>
      </c>
      <c r="D291" s="1">
        <v>621.45000000000005</v>
      </c>
      <c r="E291" s="1">
        <v>624</v>
      </c>
      <c r="F291" s="1">
        <v>634.4</v>
      </c>
      <c r="G291" s="1">
        <v>623</v>
      </c>
      <c r="H291" s="1">
        <v>631</v>
      </c>
      <c r="I291" s="1">
        <v>632.9</v>
      </c>
      <c r="J291" s="1">
        <v>628.72</v>
      </c>
      <c r="K291" s="1">
        <v>848570</v>
      </c>
      <c r="L291" s="1">
        <v>533515888.85000002</v>
      </c>
      <c r="M291" s="1">
        <v>15110</v>
      </c>
      <c r="N291" s="3">
        <f>IF(ISERR(LN(Table138[[#This Row],[Close Price]]/I290)),"-",LN(Table138[[#This Row],[Close Price]]/I290))</f>
        <v>1.8256974589739138E-2</v>
      </c>
    </row>
    <row r="292" spans="1:14" x14ac:dyDescent="0.3">
      <c r="A292" s="1" t="s">
        <v>43</v>
      </c>
      <c r="B292" s="1" t="s">
        <v>14</v>
      </c>
      <c r="C292" s="2">
        <v>43529</v>
      </c>
      <c r="D292" s="1">
        <v>632.9</v>
      </c>
      <c r="E292" s="1">
        <v>633.20000000000005</v>
      </c>
      <c r="F292" s="1">
        <v>633.25</v>
      </c>
      <c r="G292" s="1">
        <v>623.5</v>
      </c>
      <c r="H292" s="1">
        <v>626</v>
      </c>
      <c r="I292" s="1">
        <v>626.9</v>
      </c>
      <c r="J292" s="1">
        <v>627.26</v>
      </c>
      <c r="K292" s="1">
        <v>1257934</v>
      </c>
      <c r="L292" s="1">
        <v>789056028.75</v>
      </c>
      <c r="M292" s="1">
        <v>30425</v>
      </c>
      <c r="N292" s="3">
        <f>IF(ISERR(LN(Table138[[#This Row],[Close Price]]/I291)),"-",LN(Table138[[#This Row],[Close Price]]/I291))</f>
        <v>-9.5253935013368679E-3</v>
      </c>
    </row>
    <row r="293" spans="1:14" x14ac:dyDescent="0.3">
      <c r="A293" s="1" t="s">
        <v>43</v>
      </c>
      <c r="B293" s="1" t="s">
        <v>14</v>
      </c>
      <c r="C293" s="2">
        <v>43530</v>
      </c>
      <c r="D293" s="1">
        <v>626.9</v>
      </c>
      <c r="E293" s="1">
        <v>630.4</v>
      </c>
      <c r="F293" s="1">
        <v>634.4</v>
      </c>
      <c r="G293" s="1">
        <v>624.25</v>
      </c>
      <c r="H293" s="1">
        <v>627</v>
      </c>
      <c r="I293" s="1">
        <v>626.1</v>
      </c>
      <c r="J293" s="1">
        <v>628.82000000000005</v>
      </c>
      <c r="K293" s="1">
        <v>1157958</v>
      </c>
      <c r="L293" s="1">
        <v>728145385.85000002</v>
      </c>
      <c r="M293" s="1">
        <v>28995</v>
      </c>
      <c r="N293" s="3">
        <f>IF(ISERR(LN(Table138[[#This Row],[Close Price]]/I292)),"-",LN(Table138[[#This Row],[Close Price]]/I292))</f>
        <v>-1.276935528657994E-3</v>
      </c>
    </row>
    <row r="294" spans="1:14" x14ac:dyDescent="0.3">
      <c r="A294" s="1" t="s">
        <v>43</v>
      </c>
      <c r="B294" s="1" t="s">
        <v>14</v>
      </c>
      <c r="C294" s="2">
        <v>43531</v>
      </c>
      <c r="D294" s="1">
        <v>626.1</v>
      </c>
      <c r="E294" s="1">
        <v>607.04999999999995</v>
      </c>
      <c r="F294" s="1">
        <v>621.35</v>
      </c>
      <c r="G294" s="1">
        <v>607.04999999999995</v>
      </c>
      <c r="H294" s="1">
        <v>611.20000000000005</v>
      </c>
      <c r="I294" s="1">
        <v>611.54999999999995</v>
      </c>
      <c r="J294" s="1">
        <v>615.09</v>
      </c>
      <c r="K294" s="1">
        <v>4866730</v>
      </c>
      <c r="L294" s="1">
        <v>2993481746.6500001</v>
      </c>
      <c r="M294" s="1">
        <v>78379</v>
      </c>
      <c r="N294" s="3">
        <f>IF(ISERR(LN(Table138[[#This Row],[Close Price]]/I293)),"-",LN(Table138[[#This Row],[Close Price]]/I293))</f>
        <v>-2.3513384817892787E-2</v>
      </c>
    </row>
    <row r="295" spans="1:14" x14ac:dyDescent="0.3">
      <c r="A295" s="1" t="s">
        <v>43</v>
      </c>
      <c r="B295" s="1" t="s">
        <v>14</v>
      </c>
      <c r="C295" s="2">
        <v>43532</v>
      </c>
      <c r="D295" s="1">
        <v>611.54999999999995</v>
      </c>
      <c r="E295" s="1">
        <v>613</v>
      </c>
      <c r="F295" s="1">
        <v>619.5</v>
      </c>
      <c r="G295" s="1">
        <v>611.6</v>
      </c>
      <c r="H295" s="1">
        <v>614.29999999999995</v>
      </c>
      <c r="I295" s="1">
        <v>614.79999999999995</v>
      </c>
      <c r="J295" s="1">
        <v>616.20000000000005</v>
      </c>
      <c r="K295" s="1">
        <v>1355805</v>
      </c>
      <c r="L295" s="1">
        <v>835442432.29999995</v>
      </c>
      <c r="M295" s="1">
        <v>33972</v>
      </c>
      <c r="N295" s="3">
        <f>IF(ISERR(LN(Table138[[#This Row],[Close Price]]/I294)),"-",LN(Table138[[#This Row],[Close Price]]/I294))</f>
        <v>5.3002937310687301E-3</v>
      </c>
    </row>
    <row r="296" spans="1:14" x14ac:dyDescent="0.3">
      <c r="A296" s="1" t="s">
        <v>43</v>
      </c>
      <c r="B296" s="1" t="s">
        <v>14</v>
      </c>
      <c r="C296" s="2">
        <v>43535</v>
      </c>
      <c r="D296" s="1">
        <v>614.79999999999995</v>
      </c>
      <c r="E296" s="1">
        <v>615</v>
      </c>
      <c r="F296" s="1">
        <v>624.15</v>
      </c>
      <c r="G296" s="1">
        <v>614.85</v>
      </c>
      <c r="H296" s="1">
        <v>623.95000000000005</v>
      </c>
      <c r="I296" s="1">
        <v>623</v>
      </c>
      <c r="J296" s="1">
        <v>620.39</v>
      </c>
      <c r="K296" s="1">
        <v>802978</v>
      </c>
      <c r="L296" s="1">
        <v>498157629.44999999</v>
      </c>
      <c r="M296" s="1">
        <v>17058</v>
      </c>
      <c r="N296" s="3">
        <f>IF(ISERR(LN(Table138[[#This Row],[Close Price]]/I295)),"-",LN(Table138[[#This Row],[Close Price]]/I295))</f>
        <v>1.3249507123012363E-2</v>
      </c>
    </row>
    <row r="297" spans="1:14" x14ac:dyDescent="0.3">
      <c r="A297" s="1" t="s">
        <v>43</v>
      </c>
      <c r="B297" s="1" t="s">
        <v>14</v>
      </c>
      <c r="C297" s="2">
        <v>43536</v>
      </c>
      <c r="D297" s="1">
        <v>623</v>
      </c>
      <c r="E297" s="1">
        <v>625</v>
      </c>
      <c r="F297" s="1">
        <v>641.95000000000005</v>
      </c>
      <c r="G297" s="1">
        <v>624</v>
      </c>
      <c r="H297" s="1">
        <v>638</v>
      </c>
      <c r="I297" s="1">
        <v>636.35</v>
      </c>
      <c r="J297" s="1">
        <v>634.92999999999995</v>
      </c>
      <c r="K297" s="1">
        <v>2108547</v>
      </c>
      <c r="L297" s="1">
        <v>1338778865.4000001</v>
      </c>
      <c r="M297" s="1">
        <v>36243</v>
      </c>
      <c r="N297" s="3">
        <f>IF(ISERR(LN(Table138[[#This Row],[Close Price]]/I296)),"-",LN(Table138[[#This Row],[Close Price]]/I296))</f>
        <v>2.1202207650603124E-2</v>
      </c>
    </row>
    <row r="298" spans="1:14" x14ac:dyDescent="0.3">
      <c r="A298" s="1" t="s">
        <v>43</v>
      </c>
      <c r="B298" s="1" t="s">
        <v>14</v>
      </c>
      <c r="C298" s="2">
        <v>43537</v>
      </c>
      <c r="D298" s="1">
        <v>636.35</v>
      </c>
      <c r="E298" s="1">
        <v>636.95000000000005</v>
      </c>
      <c r="F298" s="1">
        <v>636.95000000000005</v>
      </c>
      <c r="G298" s="1">
        <v>616</v>
      </c>
      <c r="H298" s="1">
        <v>617.70000000000005</v>
      </c>
      <c r="I298" s="1">
        <v>618.54999999999995</v>
      </c>
      <c r="J298" s="1">
        <v>625.54999999999995</v>
      </c>
      <c r="K298" s="1">
        <v>1130509</v>
      </c>
      <c r="L298" s="1">
        <v>707190222.5</v>
      </c>
      <c r="M298" s="1">
        <v>28200</v>
      </c>
      <c r="N298" s="3">
        <f>IF(ISERR(LN(Table138[[#This Row],[Close Price]]/I297)),"-",LN(Table138[[#This Row],[Close Price]]/I297))</f>
        <v>-2.8370697129215576E-2</v>
      </c>
    </row>
    <row r="299" spans="1:14" x14ac:dyDescent="0.3">
      <c r="A299" s="1" t="s">
        <v>43</v>
      </c>
      <c r="B299" s="1" t="s">
        <v>14</v>
      </c>
      <c r="C299" s="2">
        <v>43538</v>
      </c>
      <c r="D299" s="1">
        <v>618.54999999999995</v>
      </c>
      <c r="E299" s="1">
        <v>618</v>
      </c>
      <c r="F299" s="1">
        <v>624</v>
      </c>
      <c r="G299" s="1">
        <v>611.6</v>
      </c>
      <c r="H299" s="1">
        <v>618.4</v>
      </c>
      <c r="I299" s="1">
        <v>617.5</v>
      </c>
      <c r="J299" s="1">
        <v>617.63</v>
      </c>
      <c r="K299" s="1">
        <v>1043247</v>
      </c>
      <c r="L299" s="1">
        <v>644339422.85000002</v>
      </c>
      <c r="M299" s="1">
        <v>30494</v>
      </c>
      <c r="N299" s="3">
        <f>IF(ISERR(LN(Table138[[#This Row],[Close Price]]/I298)),"-",LN(Table138[[#This Row],[Close Price]]/I298))</f>
        <v>-1.6989608067082779E-3</v>
      </c>
    </row>
    <row r="300" spans="1:14" x14ac:dyDescent="0.3">
      <c r="A300" s="1" t="s">
        <v>43</v>
      </c>
      <c r="B300" s="1" t="s">
        <v>14</v>
      </c>
      <c r="C300" s="2">
        <v>43539</v>
      </c>
      <c r="D300" s="1">
        <v>617.5</v>
      </c>
      <c r="E300" s="1">
        <v>620.1</v>
      </c>
      <c r="F300" s="1">
        <v>628.9</v>
      </c>
      <c r="G300" s="1">
        <v>618</v>
      </c>
      <c r="H300" s="1">
        <v>623.79999999999995</v>
      </c>
      <c r="I300" s="1">
        <v>623</v>
      </c>
      <c r="J300" s="1">
        <v>623.82000000000005</v>
      </c>
      <c r="K300" s="1">
        <v>975101</v>
      </c>
      <c r="L300" s="1">
        <v>608290578.35000002</v>
      </c>
      <c r="M300" s="1">
        <v>21883</v>
      </c>
      <c r="N300" s="3">
        <f>IF(ISERR(LN(Table138[[#This Row],[Close Price]]/I299)),"-",LN(Table138[[#This Row],[Close Price]]/I299))</f>
        <v>8.8674502853209429E-3</v>
      </c>
    </row>
    <row r="301" spans="1:14" x14ac:dyDescent="0.3">
      <c r="A301" s="1" t="s">
        <v>43</v>
      </c>
      <c r="B301" s="1" t="s">
        <v>14</v>
      </c>
      <c r="C301" s="2">
        <v>43542</v>
      </c>
      <c r="D301" s="1">
        <v>623</v>
      </c>
      <c r="E301" s="1">
        <v>625</v>
      </c>
      <c r="F301" s="1">
        <v>632</v>
      </c>
      <c r="G301" s="1">
        <v>620.20000000000005</v>
      </c>
      <c r="H301" s="1">
        <v>629.04999999999995</v>
      </c>
      <c r="I301" s="1">
        <v>628.85</v>
      </c>
      <c r="J301" s="1">
        <v>628.29999999999995</v>
      </c>
      <c r="K301" s="1">
        <v>952515</v>
      </c>
      <c r="L301" s="1">
        <v>598467355.64999998</v>
      </c>
      <c r="M301" s="1">
        <v>20807</v>
      </c>
      <c r="N301" s="3">
        <f>IF(ISERR(LN(Table138[[#This Row],[Close Price]]/I300)),"-",LN(Table138[[#This Row],[Close Price]]/I300))</f>
        <v>9.3462357057114767E-3</v>
      </c>
    </row>
    <row r="302" spans="1:14" x14ac:dyDescent="0.3">
      <c r="A302" s="1" t="s">
        <v>43</v>
      </c>
      <c r="B302" s="1" t="s">
        <v>14</v>
      </c>
      <c r="C302" s="2">
        <v>43543</v>
      </c>
      <c r="D302" s="1">
        <v>628.85</v>
      </c>
      <c r="E302" s="1">
        <v>633</v>
      </c>
      <c r="F302" s="1">
        <v>633.25</v>
      </c>
      <c r="G302" s="1">
        <v>623.6</v>
      </c>
      <c r="H302" s="1">
        <v>628.5</v>
      </c>
      <c r="I302" s="1">
        <v>629.4</v>
      </c>
      <c r="J302" s="1">
        <v>629.82000000000005</v>
      </c>
      <c r="K302" s="1">
        <v>824569</v>
      </c>
      <c r="L302" s="1">
        <v>519331776.35000002</v>
      </c>
      <c r="M302" s="1">
        <v>19989</v>
      </c>
      <c r="N302" s="3">
        <f>IF(ISERR(LN(Table138[[#This Row],[Close Price]]/I301)),"-",LN(Table138[[#This Row],[Close Price]]/I301))</f>
        <v>8.7423013714183081E-4</v>
      </c>
    </row>
    <row r="303" spans="1:14" x14ac:dyDescent="0.3">
      <c r="A303" s="1" t="s">
        <v>43</v>
      </c>
      <c r="B303" s="1" t="s">
        <v>14</v>
      </c>
      <c r="C303" s="2">
        <v>43544</v>
      </c>
      <c r="D303" s="1">
        <v>629.4</v>
      </c>
      <c r="E303" s="1">
        <v>630.9</v>
      </c>
      <c r="F303" s="1">
        <v>637.20000000000005</v>
      </c>
      <c r="G303" s="1">
        <v>626.35</v>
      </c>
      <c r="H303" s="1">
        <v>628</v>
      </c>
      <c r="I303" s="1">
        <v>628.15</v>
      </c>
      <c r="J303" s="1">
        <v>631.83000000000004</v>
      </c>
      <c r="K303" s="1">
        <v>1469705</v>
      </c>
      <c r="L303" s="1">
        <v>928603727.70000005</v>
      </c>
      <c r="M303" s="1">
        <v>18050</v>
      </c>
      <c r="N303" s="3">
        <f>IF(ISERR(LN(Table138[[#This Row],[Close Price]]/I302)),"-",LN(Table138[[#This Row],[Close Price]]/I302))</f>
        <v>-1.9879931798796333E-3</v>
      </c>
    </row>
    <row r="304" spans="1:14" x14ac:dyDescent="0.3">
      <c r="A304" s="1" t="s">
        <v>43</v>
      </c>
      <c r="B304" s="1" t="s">
        <v>14</v>
      </c>
      <c r="C304" s="2">
        <v>43546</v>
      </c>
      <c r="D304" s="1">
        <v>628.15</v>
      </c>
      <c r="E304" s="1">
        <v>630</v>
      </c>
      <c r="F304" s="1">
        <v>630</v>
      </c>
      <c r="G304" s="1">
        <v>616</v>
      </c>
      <c r="H304" s="1">
        <v>617</v>
      </c>
      <c r="I304" s="1">
        <v>616.95000000000005</v>
      </c>
      <c r="J304" s="1">
        <v>621.1</v>
      </c>
      <c r="K304" s="1">
        <v>760804</v>
      </c>
      <c r="L304" s="1">
        <v>472532589.35000002</v>
      </c>
      <c r="M304" s="1">
        <v>27452</v>
      </c>
      <c r="N304" s="3">
        <f>IF(ISERR(LN(Table138[[#This Row],[Close Price]]/I303)),"-",LN(Table138[[#This Row],[Close Price]]/I303))</f>
        <v>-1.7991008105883995E-2</v>
      </c>
    </row>
    <row r="305" spans="1:14" x14ac:dyDescent="0.3">
      <c r="A305" s="1" t="s">
        <v>43</v>
      </c>
      <c r="B305" s="1" t="s">
        <v>14</v>
      </c>
      <c r="C305" s="2">
        <v>43549</v>
      </c>
      <c r="D305" s="1">
        <v>616.95000000000005</v>
      </c>
      <c r="E305" s="1">
        <v>614.20000000000005</v>
      </c>
      <c r="F305" s="1">
        <v>616</v>
      </c>
      <c r="G305" s="1">
        <v>608.20000000000005</v>
      </c>
      <c r="H305" s="1">
        <v>610.79999999999995</v>
      </c>
      <c r="I305" s="1">
        <v>610.25</v>
      </c>
      <c r="J305" s="1">
        <v>611.27</v>
      </c>
      <c r="K305" s="1">
        <v>1574371</v>
      </c>
      <c r="L305" s="1">
        <v>962365208.79999995</v>
      </c>
      <c r="M305" s="1">
        <v>25639</v>
      </c>
      <c r="N305" s="3">
        <f>IF(ISERR(LN(Table138[[#This Row],[Close Price]]/I304)),"-",LN(Table138[[#This Row],[Close Price]]/I304))</f>
        <v>-1.0919274071473417E-2</v>
      </c>
    </row>
    <row r="306" spans="1:14" x14ac:dyDescent="0.3">
      <c r="A306" s="1" t="s">
        <v>43</v>
      </c>
      <c r="B306" s="1" t="s">
        <v>14</v>
      </c>
      <c r="C306" s="2">
        <v>43550</v>
      </c>
      <c r="D306" s="1">
        <v>610.25</v>
      </c>
      <c r="E306" s="1">
        <v>614.9</v>
      </c>
      <c r="F306" s="1">
        <v>615.9</v>
      </c>
      <c r="G306" s="1">
        <v>610.4</v>
      </c>
      <c r="H306" s="1">
        <v>611.70000000000005</v>
      </c>
      <c r="I306" s="1">
        <v>611.4</v>
      </c>
      <c r="J306" s="1">
        <v>612.27</v>
      </c>
      <c r="K306" s="1">
        <v>839784</v>
      </c>
      <c r="L306" s="1">
        <v>514170780.44999999</v>
      </c>
      <c r="M306" s="1">
        <v>24816</v>
      </c>
      <c r="N306" s="3">
        <f>IF(ISERR(LN(Table138[[#This Row],[Close Price]]/I305)),"-",LN(Table138[[#This Row],[Close Price]]/I305))</f>
        <v>1.8827001836645453E-3</v>
      </c>
    </row>
    <row r="307" spans="1:14" x14ac:dyDescent="0.3">
      <c r="A307" s="1" t="s">
        <v>43</v>
      </c>
      <c r="B307" s="1" t="s">
        <v>14</v>
      </c>
      <c r="C307" s="2">
        <v>43551</v>
      </c>
      <c r="D307" s="1">
        <v>611.4</v>
      </c>
      <c r="E307" s="1">
        <v>614.70000000000005</v>
      </c>
      <c r="F307" s="1">
        <v>617.5</v>
      </c>
      <c r="G307" s="1">
        <v>600</v>
      </c>
      <c r="H307" s="1">
        <v>600.4</v>
      </c>
      <c r="I307" s="1">
        <v>602.29999999999995</v>
      </c>
      <c r="J307" s="1">
        <v>609.29</v>
      </c>
      <c r="K307" s="1">
        <v>1276907</v>
      </c>
      <c r="L307" s="1">
        <v>778012457.64999998</v>
      </c>
      <c r="M307" s="1">
        <v>40201</v>
      </c>
      <c r="N307" s="3">
        <f>IF(ISERR(LN(Table138[[#This Row],[Close Price]]/I306)),"-",LN(Table138[[#This Row],[Close Price]]/I306))</f>
        <v>-1.4995749407058804E-2</v>
      </c>
    </row>
    <row r="308" spans="1:14" x14ac:dyDescent="0.3">
      <c r="A308" s="1" t="s">
        <v>43</v>
      </c>
      <c r="B308" s="1" t="s">
        <v>14</v>
      </c>
      <c r="C308" s="2">
        <v>43552</v>
      </c>
      <c r="D308" s="1">
        <v>602.29999999999995</v>
      </c>
      <c r="E308" s="1">
        <v>600</v>
      </c>
      <c r="F308" s="1">
        <v>608.75</v>
      </c>
      <c r="G308" s="1">
        <v>592.1</v>
      </c>
      <c r="H308" s="1">
        <v>608</v>
      </c>
      <c r="I308" s="1">
        <v>606.95000000000005</v>
      </c>
      <c r="J308" s="1">
        <v>599.87</v>
      </c>
      <c r="K308" s="1">
        <v>2312733</v>
      </c>
      <c r="L308" s="1">
        <v>1387350573.3</v>
      </c>
      <c r="M308" s="1">
        <v>69972</v>
      </c>
      <c r="N308" s="3">
        <f>IF(ISERR(LN(Table138[[#This Row],[Close Price]]/I307)),"-",LN(Table138[[#This Row],[Close Price]]/I307))</f>
        <v>7.6907552941375143E-3</v>
      </c>
    </row>
    <row r="309" spans="1:14" x14ac:dyDescent="0.3">
      <c r="A309" s="1" t="s">
        <v>43</v>
      </c>
      <c r="B309" s="1" t="s">
        <v>14</v>
      </c>
      <c r="C309" s="2">
        <v>43553</v>
      </c>
      <c r="D309" s="1">
        <v>606.95000000000005</v>
      </c>
      <c r="E309" s="1">
        <v>611.5</v>
      </c>
      <c r="F309" s="1">
        <v>619</v>
      </c>
      <c r="G309" s="1">
        <v>606.1</v>
      </c>
      <c r="H309" s="1">
        <v>612</v>
      </c>
      <c r="I309" s="1">
        <v>610.54999999999995</v>
      </c>
      <c r="J309" s="1">
        <v>613.35</v>
      </c>
      <c r="K309" s="1">
        <v>1377832</v>
      </c>
      <c r="L309" s="1">
        <v>845086819.29999995</v>
      </c>
      <c r="M309" s="1">
        <v>46947</v>
      </c>
      <c r="N309" s="3">
        <f>IF(ISERR(LN(Table138[[#This Row],[Close Price]]/I308)),"-",LN(Table138[[#This Row],[Close Price]]/I308))</f>
        <v>5.9137749352180455E-3</v>
      </c>
    </row>
    <row r="310" spans="1:14" x14ac:dyDescent="0.3">
      <c r="A310" s="1" t="s">
        <v>43</v>
      </c>
      <c r="B310" s="1" t="s">
        <v>14</v>
      </c>
      <c r="C310" s="2">
        <v>43556</v>
      </c>
      <c r="D310" s="1">
        <v>610.54999999999995</v>
      </c>
      <c r="E310" s="1">
        <v>616</v>
      </c>
      <c r="F310" s="1">
        <v>623</v>
      </c>
      <c r="G310" s="1">
        <v>612.5</v>
      </c>
      <c r="H310" s="1">
        <v>620</v>
      </c>
      <c r="I310" s="1">
        <v>619.5</v>
      </c>
      <c r="J310" s="1">
        <v>618.55999999999995</v>
      </c>
      <c r="K310" s="1">
        <v>1202378</v>
      </c>
      <c r="L310" s="1">
        <v>743741184.29999995</v>
      </c>
      <c r="M310" s="1">
        <v>35743</v>
      </c>
      <c r="N310" s="3">
        <f>IF(ISERR(LN(Table138[[#This Row],[Close Price]]/I309)),"-",LN(Table138[[#This Row],[Close Price]]/I309))</f>
        <v>1.4552510790166263E-2</v>
      </c>
    </row>
    <row r="311" spans="1:14" x14ac:dyDescent="0.3">
      <c r="A311" s="1" t="s">
        <v>43</v>
      </c>
      <c r="B311" s="1" t="s">
        <v>14</v>
      </c>
      <c r="C311" s="2">
        <v>43557</v>
      </c>
      <c r="D311" s="1">
        <v>619.5</v>
      </c>
      <c r="E311" s="1">
        <v>621</v>
      </c>
      <c r="F311" s="1">
        <v>625.5</v>
      </c>
      <c r="G311" s="1">
        <v>612.65</v>
      </c>
      <c r="H311" s="1">
        <v>615.65</v>
      </c>
      <c r="I311" s="1">
        <v>615.20000000000005</v>
      </c>
      <c r="J311" s="1">
        <v>618.91999999999996</v>
      </c>
      <c r="K311" s="1">
        <v>736441</v>
      </c>
      <c r="L311" s="1">
        <v>455799134.75</v>
      </c>
      <c r="M311" s="1">
        <v>27894</v>
      </c>
      <c r="N311" s="3">
        <f>IF(ISERR(LN(Table138[[#This Row],[Close Price]]/I310)),"-",LN(Table138[[#This Row],[Close Price]]/I310))</f>
        <v>-6.9652828777628352E-3</v>
      </c>
    </row>
    <row r="312" spans="1:14" x14ac:dyDescent="0.3">
      <c r="A312" s="1" t="s">
        <v>43</v>
      </c>
      <c r="B312" s="1" t="s">
        <v>14</v>
      </c>
      <c r="C312" s="2">
        <v>43558</v>
      </c>
      <c r="D312" s="1">
        <v>615.20000000000005</v>
      </c>
      <c r="E312" s="1">
        <v>616.04999999999995</v>
      </c>
      <c r="F312" s="1">
        <v>618.5</v>
      </c>
      <c r="G312" s="1">
        <v>606.6</v>
      </c>
      <c r="H312" s="1">
        <v>608</v>
      </c>
      <c r="I312" s="1">
        <v>607.9</v>
      </c>
      <c r="J312" s="1">
        <v>611.76</v>
      </c>
      <c r="K312" s="1">
        <v>631713</v>
      </c>
      <c r="L312" s="1">
        <v>386454156.69999999</v>
      </c>
      <c r="M312" s="1">
        <v>16657</v>
      </c>
      <c r="N312" s="3">
        <f>IF(ISERR(LN(Table138[[#This Row],[Close Price]]/I311)),"-",LN(Table138[[#This Row],[Close Price]]/I311))</f>
        <v>-1.1937023436757559E-2</v>
      </c>
    </row>
    <row r="313" spans="1:14" x14ac:dyDescent="0.3">
      <c r="A313" s="1" t="s">
        <v>43</v>
      </c>
      <c r="B313" s="1" t="s">
        <v>14</v>
      </c>
      <c r="C313" s="2">
        <v>43559</v>
      </c>
      <c r="D313" s="1">
        <v>607.9</v>
      </c>
      <c r="E313" s="1">
        <v>607</v>
      </c>
      <c r="F313" s="1">
        <v>614.45000000000005</v>
      </c>
      <c r="G313" s="1">
        <v>605.45000000000005</v>
      </c>
      <c r="H313" s="1">
        <v>614</v>
      </c>
      <c r="I313" s="1">
        <v>612.75</v>
      </c>
      <c r="J313" s="1">
        <v>610.52</v>
      </c>
      <c r="K313" s="1">
        <v>616733</v>
      </c>
      <c r="L313" s="1">
        <v>376524869.44999999</v>
      </c>
      <c r="M313" s="1">
        <v>23976</v>
      </c>
      <c r="N313" s="3">
        <f>IF(ISERR(LN(Table138[[#This Row],[Close Price]]/I312)),"-",LN(Table138[[#This Row],[Close Price]]/I312))</f>
        <v>7.9466276535451411E-3</v>
      </c>
    </row>
    <row r="314" spans="1:14" x14ac:dyDescent="0.3">
      <c r="A314" s="1" t="s">
        <v>43</v>
      </c>
      <c r="B314" s="1" t="s">
        <v>14</v>
      </c>
      <c r="C314" s="2">
        <v>43560</v>
      </c>
      <c r="D314" s="1">
        <v>612.75</v>
      </c>
      <c r="E314" s="1">
        <v>614.20000000000005</v>
      </c>
      <c r="F314" s="1">
        <v>615.75</v>
      </c>
      <c r="G314" s="1">
        <v>610.1</v>
      </c>
      <c r="H314" s="1">
        <v>610.79999999999995</v>
      </c>
      <c r="I314" s="1">
        <v>611.5</v>
      </c>
      <c r="J314" s="1">
        <v>612.58000000000004</v>
      </c>
      <c r="K314" s="1">
        <v>622322</v>
      </c>
      <c r="L314" s="1">
        <v>381220538.60000002</v>
      </c>
      <c r="M314" s="1">
        <v>15603</v>
      </c>
      <c r="N314" s="3">
        <f>IF(ISERR(LN(Table138[[#This Row],[Close Price]]/I313)),"-",LN(Table138[[#This Row],[Close Price]]/I313))</f>
        <v>-2.0420672809949372E-3</v>
      </c>
    </row>
    <row r="315" spans="1:14" x14ac:dyDescent="0.3">
      <c r="A315" s="1" t="s">
        <v>43</v>
      </c>
      <c r="B315" s="1" t="s">
        <v>14</v>
      </c>
      <c r="C315" s="2">
        <v>43563</v>
      </c>
      <c r="D315" s="1">
        <v>611.5</v>
      </c>
      <c r="E315" s="1">
        <v>616.4</v>
      </c>
      <c r="F315" s="1">
        <v>616.5</v>
      </c>
      <c r="G315" s="1">
        <v>605.5</v>
      </c>
      <c r="H315" s="1">
        <v>606.54999999999995</v>
      </c>
      <c r="I315" s="1">
        <v>606.70000000000005</v>
      </c>
      <c r="J315" s="1">
        <v>609.09</v>
      </c>
      <c r="K315" s="1">
        <v>769326</v>
      </c>
      <c r="L315" s="1">
        <v>468592072.80000001</v>
      </c>
      <c r="M315" s="1">
        <v>24637</v>
      </c>
      <c r="N315" s="3">
        <f>IF(ISERR(LN(Table138[[#This Row],[Close Price]]/I314)),"-",LN(Table138[[#This Row],[Close Price]]/I314))</f>
        <v>-7.8805201789747623E-3</v>
      </c>
    </row>
    <row r="316" spans="1:14" x14ac:dyDescent="0.3">
      <c r="A316" s="1" t="s">
        <v>43</v>
      </c>
      <c r="B316" s="1" t="s">
        <v>14</v>
      </c>
      <c r="C316" s="2">
        <v>43564</v>
      </c>
      <c r="D316" s="1">
        <v>606.70000000000005</v>
      </c>
      <c r="E316" s="1">
        <v>607</v>
      </c>
      <c r="F316" s="1">
        <v>619.9</v>
      </c>
      <c r="G316" s="1">
        <v>603.54999999999995</v>
      </c>
      <c r="H316" s="1">
        <v>619.04999999999995</v>
      </c>
      <c r="I316" s="1">
        <v>618.79999999999995</v>
      </c>
      <c r="J316" s="1">
        <v>614.15</v>
      </c>
      <c r="K316" s="1">
        <v>1624259</v>
      </c>
      <c r="L316" s="1">
        <v>997531853.39999998</v>
      </c>
      <c r="M316" s="1">
        <v>40960</v>
      </c>
      <c r="N316" s="3">
        <f>IF(ISERR(LN(Table138[[#This Row],[Close Price]]/I315)),"-",LN(Table138[[#This Row],[Close Price]]/I315))</f>
        <v>1.9747683750658766E-2</v>
      </c>
    </row>
    <row r="317" spans="1:14" x14ac:dyDescent="0.3">
      <c r="A317" s="1" t="s">
        <v>43</v>
      </c>
      <c r="B317" s="1" t="s">
        <v>14</v>
      </c>
      <c r="C317" s="2">
        <v>43565</v>
      </c>
      <c r="D317" s="1">
        <v>618.79999999999995</v>
      </c>
      <c r="E317" s="1">
        <v>619.9</v>
      </c>
      <c r="F317" s="1">
        <v>636.75</v>
      </c>
      <c r="G317" s="1">
        <v>613.79999999999995</v>
      </c>
      <c r="H317" s="1">
        <v>628.5</v>
      </c>
      <c r="I317" s="1">
        <v>627.79999999999995</v>
      </c>
      <c r="J317" s="1">
        <v>627.67999999999995</v>
      </c>
      <c r="K317" s="1">
        <v>2419841</v>
      </c>
      <c r="L317" s="1">
        <v>1518891120.1500001</v>
      </c>
      <c r="M317" s="1">
        <v>45826</v>
      </c>
      <c r="N317" s="3">
        <f>IF(ISERR(LN(Table138[[#This Row],[Close Price]]/I316)),"-",LN(Table138[[#This Row],[Close Price]]/I316))</f>
        <v>1.4439525708942072E-2</v>
      </c>
    </row>
    <row r="318" spans="1:14" x14ac:dyDescent="0.3">
      <c r="A318" s="1" t="s">
        <v>43</v>
      </c>
      <c r="B318" s="1" t="s">
        <v>14</v>
      </c>
      <c r="C318" s="2">
        <v>43566</v>
      </c>
      <c r="D318" s="1">
        <v>627.79999999999995</v>
      </c>
      <c r="E318" s="1">
        <v>628.75</v>
      </c>
      <c r="F318" s="1">
        <v>634</v>
      </c>
      <c r="G318" s="1">
        <v>623.6</v>
      </c>
      <c r="H318" s="1">
        <v>629.29999999999995</v>
      </c>
      <c r="I318" s="1">
        <v>629.6</v>
      </c>
      <c r="J318" s="1">
        <v>629.97</v>
      </c>
      <c r="K318" s="1">
        <v>955280</v>
      </c>
      <c r="L318" s="1">
        <v>601798677.39999998</v>
      </c>
      <c r="M318" s="1">
        <v>21905</v>
      </c>
      <c r="N318" s="3">
        <f>IF(ISERR(LN(Table138[[#This Row],[Close Price]]/I317)),"-",LN(Table138[[#This Row],[Close Price]]/I317))</f>
        <v>2.8630526953405109E-3</v>
      </c>
    </row>
    <row r="319" spans="1:14" x14ac:dyDescent="0.3">
      <c r="A319" s="1" t="s">
        <v>43</v>
      </c>
      <c r="B319" s="1" t="s">
        <v>14</v>
      </c>
      <c r="C319" s="2">
        <v>43567</v>
      </c>
      <c r="D319" s="1">
        <v>629.6</v>
      </c>
      <c r="E319" s="1">
        <v>629.4</v>
      </c>
      <c r="F319" s="1">
        <v>633.54999999999995</v>
      </c>
      <c r="G319" s="1">
        <v>624.5</v>
      </c>
      <c r="H319" s="1">
        <v>627.25</v>
      </c>
      <c r="I319" s="1">
        <v>629</v>
      </c>
      <c r="J319" s="1">
        <v>628.64</v>
      </c>
      <c r="K319" s="1">
        <v>673647</v>
      </c>
      <c r="L319" s="1">
        <v>423482014.75</v>
      </c>
      <c r="M319" s="1">
        <v>20113</v>
      </c>
      <c r="N319" s="3">
        <f>IF(ISERR(LN(Table138[[#This Row],[Close Price]]/I318)),"-",LN(Table138[[#This Row],[Close Price]]/I318))</f>
        <v>-9.5344040275303129E-4</v>
      </c>
    </row>
    <row r="320" spans="1:14" x14ac:dyDescent="0.3">
      <c r="A320" s="1" t="s">
        <v>43</v>
      </c>
      <c r="B320" s="1" t="s">
        <v>14</v>
      </c>
      <c r="C320" s="2">
        <v>43570</v>
      </c>
      <c r="D320" s="1">
        <v>629</v>
      </c>
      <c r="E320" s="1">
        <v>629.04999999999995</v>
      </c>
      <c r="F320" s="1">
        <v>630.95000000000005</v>
      </c>
      <c r="G320" s="1">
        <v>619.1</v>
      </c>
      <c r="H320" s="1">
        <v>622</v>
      </c>
      <c r="I320" s="1">
        <v>622.35</v>
      </c>
      <c r="J320" s="1">
        <v>623.39</v>
      </c>
      <c r="K320" s="1">
        <v>593607</v>
      </c>
      <c r="L320" s="1">
        <v>370050716.69999999</v>
      </c>
      <c r="M320" s="1">
        <v>17682</v>
      </c>
      <c r="N320" s="3">
        <f>IF(ISERR(LN(Table138[[#This Row],[Close Price]]/I319)),"-",LN(Table138[[#This Row],[Close Price]]/I319))</f>
        <v>-1.0628621253453908E-2</v>
      </c>
    </row>
    <row r="321" spans="1:14" x14ac:dyDescent="0.3">
      <c r="A321" s="1" t="s">
        <v>43</v>
      </c>
      <c r="B321" s="1" t="s">
        <v>14</v>
      </c>
      <c r="C321" s="2">
        <v>43571</v>
      </c>
      <c r="D321" s="1">
        <v>622.35</v>
      </c>
      <c r="E321" s="1">
        <v>624.25</v>
      </c>
      <c r="F321" s="1">
        <v>626.35</v>
      </c>
      <c r="G321" s="1">
        <v>619.79999999999995</v>
      </c>
      <c r="H321" s="1">
        <v>622</v>
      </c>
      <c r="I321" s="1">
        <v>622.5</v>
      </c>
      <c r="J321" s="1">
        <v>623.1</v>
      </c>
      <c r="K321" s="1">
        <v>714673</v>
      </c>
      <c r="L321" s="1">
        <v>445315240.10000002</v>
      </c>
      <c r="M321" s="1">
        <v>25300</v>
      </c>
      <c r="N321" s="3">
        <f>IF(ISERR(LN(Table138[[#This Row],[Close Price]]/I320)),"-",LN(Table138[[#This Row],[Close Price]]/I320))</f>
        <v>2.4099289187597798E-4</v>
      </c>
    </row>
    <row r="322" spans="1:14" x14ac:dyDescent="0.3">
      <c r="A322" s="1" t="s">
        <v>43</v>
      </c>
      <c r="B322" s="1" t="s">
        <v>14</v>
      </c>
      <c r="C322" s="2">
        <v>43573</v>
      </c>
      <c r="D322" s="1">
        <v>622.5</v>
      </c>
      <c r="E322" s="1">
        <v>624</v>
      </c>
      <c r="F322" s="1">
        <v>624.9</v>
      </c>
      <c r="G322" s="1">
        <v>612.4</v>
      </c>
      <c r="H322" s="1">
        <v>615.35</v>
      </c>
      <c r="I322" s="1">
        <v>615.20000000000005</v>
      </c>
      <c r="J322" s="1">
        <v>616.11</v>
      </c>
      <c r="K322" s="1">
        <v>804519</v>
      </c>
      <c r="L322" s="1">
        <v>495675182.30000001</v>
      </c>
      <c r="M322" s="1">
        <v>33119</v>
      </c>
      <c r="N322" s="3">
        <f>IF(ISERR(LN(Table138[[#This Row],[Close Price]]/I321)),"-",LN(Table138[[#This Row],[Close Price]]/I321))</f>
        <v>-1.1796210147428349E-2</v>
      </c>
    </row>
    <row r="323" spans="1:14" x14ac:dyDescent="0.3">
      <c r="A323" s="1" t="s">
        <v>43</v>
      </c>
      <c r="B323" s="1" t="s">
        <v>14</v>
      </c>
      <c r="C323" s="2">
        <v>43577</v>
      </c>
      <c r="D323" s="1">
        <v>615.20000000000005</v>
      </c>
      <c r="E323" s="1">
        <v>615.5</v>
      </c>
      <c r="F323" s="1">
        <v>615.5</v>
      </c>
      <c r="G323" s="1">
        <v>606.65</v>
      </c>
      <c r="H323" s="1">
        <v>608.5</v>
      </c>
      <c r="I323" s="1">
        <v>607.75</v>
      </c>
      <c r="J323" s="1">
        <v>609.94000000000005</v>
      </c>
      <c r="K323" s="1">
        <v>990844</v>
      </c>
      <c r="L323" s="1">
        <v>604356478.39999998</v>
      </c>
      <c r="M323" s="1">
        <v>38751</v>
      </c>
      <c r="N323" s="3">
        <f>IF(ISERR(LN(Table138[[#This Row],[Close Price]]/I322)),"-",LN(Table138[[#This Row],[Close Price]]/I322))</f>
        <v>-1.2183804995201586E-2</v>
      </c>
    </row>
    <row r="324" spans="1:14" x14ac:dyDescent="0.3">
      <c r="A324" s="1" t="s">
        <v>43</v>
      </c>
      <c r="B324" s="1" t="s">
        <v>14</v>
      </c>
      <c r="C324" s="2">
        <v>43578</v>
      </c>
      <c r="D324" s="1">
        <v>607.75</v>
      </c>
      <c r="E324" s="1">
        <v>618</v>
      </c>
      <c r="F324" s="1">
        <v>619.1</v>
      </c>
      <c r="G324" s="1">
        <v>609.6</v>
      </c>
      <c r="H324" s="1">
        <v>614.29999999999995</v>
      </c>
      <c r="I324" s="1">
        <v>613.70000000000005</v>
      </c>
      <c r="J324" s="1">
        <v>613.11</v>
      </c>
      <c r="K324" s="1">
        <v>1937158</v>
      </c>
      <c r="L324" s="1">
        <v>1187694338.55</v>
      </c>
      <c r="M324" s="1">
        <v>48861</v>
      </c>
      <c r="N324" s="3">
        <f>IF(ISERR(LN(Table138[[#This Row],[Close Price]]/I323)),"-",LN(Table138[[#This Row],[Close Price]]/I323))</f>
        <v>9.7425961988186205E-3</v>
      </c>
    </row>
    <row r="325" spans="1:14" x14ac:dyDescent="0.3">
      <c r="A325" s="1" t="s">
        <v>43</v>
      </c>
      <c r="B325" s="1" t="s">
        <v>14</v>
      </c>
      <c r="C325" s="2">
        <v>43579</v>
      </c>
      <c r="D325" s="1">
        <v>613.70000000000005</v>
      </c>
      <c r="E325" s="1">
        <v>617</v>
      </c>
      <c r="F325" s="1">
        <v>617.1</v>
      </c>
      <c r="G325" s="1">
        <v>609.5</v>
      </c>
      <c r="H325" s="1">
        <v>616</v>
      </c>
      <c r="I325" s="1">
        <v>613.4</v>
      </c>
      <c r="J325" s="1">
        <v>612.85</v>
      </c>
      <c r="K325" s="1">
        <v>1399422</v>
      </c>
      <c r="L325" s="1">
        <v>857641892.95000005</v>
      </c>
      <c r="M325" s="1">
        <v>32899</v>
      </c>
      <c r="N325" s="3">
        <f>IF(ISERR(LN(Table138[[#This Row],[Close Price]]/I324)),"-",LN(Table138[[#This Row],[Close Price]]/I324))</f>
        <v>-4.8895771490025004E-4</v>
      </c>
    </row>
    <row r="326" spans="1:14" x14ac:dyDescent="0.3">
      <c r="A326" s="1" t="s">
        <v>43</v>
      </c>
      <c r="B326" s="1" t="s">
        <v>14</v>
      </c>
      <c r="C326" s="2">
        <v>43580</v>
      </c>
      <c r="D326" s="1">
        <v>613.4</v>
      </c>
      <c r="E326" s="1">
        <v>621.04999999999995</v>
      </c>
      <c r="F326" s="1">
        <v>623.70000000000005</v>
      </c>
      <c r="G326" s="1">
        <v>614.5</v>
      </c>
      <c r="H326" s="1">
        <v>620.15</v>
      </c>
      <c r="I326" s="1">
        <v>620.20000000000005</v>
      </c>
      <c r="J326" s="1">
        <v>619.64</v>
      </c>
      <c r="K326" s="1">
        <v>2320661</v>
      </c>
      <c r="L326" s="1">
        <v>1437975573.6500001</v>
      </c>
      <c r="M326" s="1">
        <v>38384</v>
      </c>
      <c r="N326" s="3">
        <f>IF(ISERR(LN(Table138[[#This Row],[Close Price]]/I325)),"-",LN(Table138[[#This Row],[Close Price]]/I325))</f>
        <v>1.102475498619751E-2</v>
      </c>
    </row>
    <row r="327" spans="1:14" x14ac:dyDescent="0.3">
      <c r="A327" s="1" t="s">
        <v>43</v>
      </c>
      <c r="B327" s="1" t="s">
        <v>14</v>
      </c>
      <c r="C327" s="2">
        <v>43581</v>
      </c>
      <c r="D327" s="1">
        <v>620.20000000000005</v>
      </c>
      <c r="E327" s="1">
        <v>628</v>
      </c>
      <c r="F327" s="1">
        <v>628</v>
      </c>
      <c r="G327" s="1">
        <v>611.1</v>
      </c>
      <c r="H327" s="1">
        <v>621.25</v>
      </c>
      <c r="I327" s="1">
        <v>620.6</v>
      </c>
      <c r="J327" s="1">
        <v>620.65</v>
      </c>
      <c r="K327" s="1">
        <v>4409774</v>
      </c>
      <c r="L327" s="1">
        <v>2736917160.1999998</v>
      </c>
      <c r="M327" s="1">
        <v>93396</v>
      </c>
      <c r="N327" s="3">
        <f>IF(ISERR(LN(Table138[[#This Row],[Close Price]]/I326)),"-",LN(Table138[[#This Row],[Close Price]]/I326))</f>
        <v>6.447453479313111E-4</v>
      </c>
    </row>
    <row r="328" spans="1:14" x14ac:dyDescent="0.3">
      <c r="A328" s="1" t="s">
        <v>43</v>
      </c>
      <c r="B328" s="1" t="s">
        <v>14</v>
      </c>
      <c r="C328" s="2">
        <v>43585</v>
      </c>
      <c r="D328" s="1">
        <v>620.6</v>
      </c>
      <c r="E328" s="1">
        <v>619.79999999999995</v>
      </c>
      <c r="F328" s="1">
        <v>619.79999999999995</v>
      </c>
      <c r="G328" s="1">
        <v>585.4</v>
      </c>
      <c r="H328" s="1">
        <v>594.04999999999995</v>
      </c>
      <c r="I328" s="1">
        <v>593.5</v>
      </c>
      <c r="J328" s="1">
        <v>601.74</v>
      </c>
      <c r="K328" s="1">
        <v>3967777</v>
      </c>
      <c r="L328" s="1">
        <v>2387560733.25</v>
      </c>
      <c r="M328" s="1">
        <v>80469</v>
      </c>
      <c r="N328" s="3">
        <f>IF(ISERR(LN(Table138[[#This Row],[Close Price]]/I327)),"-",LN(Table138[[#This Row],[Close Price]]/I327))</f>
        <v>-4.4649537964557152E-2</v>
      </c>
    </row>
    <row r="329" spans="1:14" x14ac:dyDescent="0.3">
      <c r="A329" s="1" t="s">
        <v>43</v>
      </c>
      <c r="B329" s="1" t="s">
        <v>14</v>
      </c>
      <c r="C329" s="2">
        <v>43587</v>
      </c>
      <c r="D329" s="1">
        <v>593.5</v>
      </c>
      <c r="E329" s="1">
        <v>593.9</v>
      </c>
      <c r="F329" s="1">
        <v>593.9</v>
      </c>
      <c r="G329" s="1">
        <v>554</v>
      </c>
      <c r="H329" s="1">
        <v>555</v>
      </c>
      <c r="I329" s="1">
        <v>557.85</v>
      </c>
      <c r="J329" s="1">
        <v>568.03</v>
      </c>
      <c r="K329" s="1">
        <v>5329159</v>
      </c>
      <c r="L329" s="1">
        <v>3027146370.8499999</v>
      </c>
      <c r="M329" s="1">
        <v>106219</v>
      </c>
      <c r="N329" s="3">
        <f>IF(ISERR(LN(Table138[[#This Row],[Close Price]]/I328)),"-",LN(Table138[[#This Row],[Close Price]]/I328))</f>
        <v>-6.1947105010533951E-2</v>
      </c>
    </row>
    <row r="330" spans="1:14" x14ac:dyDescent="0.3">
      <c r="A330" s="1" t="s">
        <v>43</v>
      </c>
      <c r="B330" s="1" t="s">
        <v>14</v>
      </c>
      <c r="C330" s="2">
        <v>43588</v>
      </c>
      <c r="D330" s="1">
        <v>557.85</v>
      </c>
      <c r="E330" s="1">
        <v>558</v>
      </c>
      <c r="F330" s="1">
        <v>563</v>
      </c>
      <c r="G330" s="1">
        <v>549.20000000000005</v>
      </c>
      <c r="H330" s="1">
        <v>551.4</v>
      </c>
      <c r="I330" s="1">
        <v>551.04999999999995</v>
      </c>
      <c r="J330" s="1">
        <v>555.92999999999995</v>
      </c>
      <c r="K330" s="1">
        <v>4428154</v>
      </c>
      <c r="L330" s="1">
        <v>2461734321.4000001</v>
      </c>
      <c r="M330" s="1">
        <v>63184</v>
      </c>
      <c r="N330" s="3">
        <f>IF(ISERR(LN(Table138[[#This Row],[Close Price]]/I329)),"-",LN(Table138[[#This Row],[Close Price]]/I329))</f>
        <v>-1.2264559901637859E-2</v>
      </c>
    </row>
    <row r="331" spans="1:14" x14ac:dyDescent="0.3">
      <c r="A331" s="1" t="s">
        <v>43</v>
      </c>
      <c r="B331" s="1" t="s">
        <v>14</v>
      </c>
      <c r="C331" s="2">
        <v>43591</v>
      </c>
      <c r="D331" s="1">
        <v>551.04999999999995</v>
      </c>
      <c r="E331" s="1">
        <v>548</v>
      </c>
      <c r="F331" s="1">
        <v>555</v>
      </c>
      <c r="G331" s="1">
        <v>540.15</v>
      </c>
      <c r="H331" s="1">
        <v>544.5</v>
      </c>
      <c r="I331" s="1">
        <v>543.35</v>
      </c>
      <c r="J331" s="1">
        <v>546.32000000000005</v>
      </c>
      <c r="K331" s="1">
        <v>2636216</v>
      </c>
      <c r="L331" s="1">
        <v>1440206049.7</v>
      </c>
      <c r="M331" s="1">
        <v>53813</v>
      </c>
      <c r="N331" s="3">
        <f>IF(ISERR(LN(Table138[[#This Row],[Close Price]]/I330)),"-",LN(Table138[[#This Row],[Close Price]]/I330))</f>
        <v>-1.4071869628690191E-2</v>
      </c>
    </row>
    <row r="332" spans="1:14" x14ac:dyDescent="0.3">
      <c r="A332" s="1" t="s">
        <v>43</v>
      </c>
      <c r="B332" s="1" t="s">
        <v>14</v>
      </c>
      <c r="C332" s="2">
        <v>43592</v>
      </c>
      <c r="D332" s="1">
        <v>543.35</v>
      </c>
      <c r="E332" s="1">
        <v>548.5</v>
      </c>
      <c r="F332" s="1">
        <v>558.95000000000005</v>
      </c>
      <c r="G332" s="1">
        <v>545.25</v>
      </c>
      <c r="H332" s="1">
        <v>550.75</v>
      </c>
      <c r="I332" s="1">
        <v>550.9</v>
      </c>
      <c r="J332" s="1">
        <v>553.41999999999996</v>
      </c>
      <c r="K332" s="1">
        <v>2693607</v>
      </c>
      <c r="L332" s="1">
        <v>1490698118</v>
      </c>
      <c r="M332" s="1">
        <v>48635</v>
      </c>
      <c r="N332" s="3">
        <f>IF(ISERR(LN(Table138[[#This Row],[Close Price]]/I331)),"-",LN(Table138[[#This Row],[Close Price]]/I331))</f>
        <v>1.3799624969810265E-2</v>
      </c>
    </row>
    <row r="333" spans="1:14" x14ac:dyDescent="0.3">
      <c r="A333" s="1" t="s">
        <v>43</v>
      </c>
      <c r="B333" s="1" t="s">
        <v>14</v>
      </c>
      <c r="C333" s="2">
        <v>43593</v>
      </c>
      <c r="D333" s="1">
        <v>550.9</v>
      </c>
      <c r="E333" s="1">
        <v>555</v>
      </c>
      <c r="F333" s="1">
        <v>560</v>
      </c>
      <c r="G333" s="1">
        <v>543.29999999999995</v>
      </c>
      <c r="H333" s="1">
        <v>545.70000000000005</v>
      </c>
      <c r="I333" s="1">
        <v>545.70000000000005</v>
      </c>
      <c r="J333" s="1">
        <v>548.73</v>
      </c>
      <c r="K333" s="1">
        <v>2470546</v>
      </c>
      <c r="L333" s="1">
        <v>1355662598.45</v>
      </c>
      <c r="M333" s="1">
        <v>40256</v>
      </c>
      <c r="N333" s="3">
        <f>IF(ISERR(LN(Table138[[#This Row],[Close Price]]/I332)),"-",LN(Table138[[#This Row],[Close Price]]/I332))</f>
        <v>-9.4839302864844609E-3</v>
      </c>
    </row>
    <row r="334" spans="1:14" x14ac:dyDescent="0.3">
      <c r="A334" s="1" t="s">
        <v>43</v>
      </c>
      <c r="B334" s="1" t="s">
        <v>14</v>
      </c>
      <c r="C334" s="2">
        <v>43594</v>
      </c>
      <c r="D334" s="1">
        <v>545.70000000000005</v>
      </c>
      <c r="E334" s="1">
        <v>545</v>
      </c>
      <c r="F334" s="1">
        <v>547.9</v>
      </c>
      <c r="G334" s="1">
        <v>522.20000000000005</v>
      </c>
      <c r="H334" s="1">
        <v>531.4</v>
      </c>
      <c r="I334" s="1">
        <v>531.25</v>
      </c>
      <c r="J334" s="1">
        <v>530.24</v>
      </c>
      <c r="K334" s="1">
        <v>3794341</v>
      </c>
      <c r="L334" s="1">
        <v>2011922997.3</v>
      </c>
      <c r="M334" s="1">
        <v>62720</v>
      </c>
      <c r="N334" s="3">
        <f>IF(ISERR(LN(Table138[[#This Row],[Close Price]]/I333)),"-",LN(Table138[[#This Row],[Close Price]]/I333))</f>
        <v>-2.6836653953559737E-2</v>
      </c>
    </row>
    <row r="335" spans="1:14" x14ac:dyDescent="0.3">
      <c r="A335" s="1" t="s">
        <v>43</v>
      </c>
      <c r="B335" s="1" t="s">
        <v>14</v>
      </c>
      <c r="C335" s="2">
        <v>43595</v>
      </c>
      <c r="D335" s="1">
        <v>531.25</v>
      </c>
      <c r="E335" s="1">
        <v>532</v>
      </c>
      <c r="F335" s="1">
        <v>544.85</v>
      </c>
      <c r="G335" s="1">
        <v>531.4</v>
      </c>
      <c r="H335" s="1">
        <v>537</v>
      </c>
      <c r="I335" s="1">
        <v>538.95000000000005</v>
      </c>
      <c r="J335" s="1">
        <v>540.46</v>
      </c>
      <c r="K335" s="1">
        <v>2063636</v>
      </c>
      <c r="L335" s="1">
        <v>1115305905.4000001</v>
      </c>
      <c r="M335" s="1">
        <v>52229</v>
      </c>
      <c r="N335" s="3">
        <f>IF(ISERR(LN(Table138[[#This Row],[Close Price]]/I334)),"-",LN(Table138[[#This Row],[Close Price]]/I334))</f>
        <v>1.4390081989011008E-2</v>
      </c>
    </row>
    <row r="336" spans="1:14" x14ac:dyDescent="0.3">
      <c r="A336" s="1" t="s">
        <v>43</v>
      </c>
      <c r="B336" s="1" t="s">
        <v>14</v>
      </c>
      <c r="C336" s="2">
        <v>43598</v>
      </c>
      <c r="D336" s="1">
        <v>538.95000000000005</v>
      </c>
      <c r="E336" s="1">
        <v>538</v>
      </c>
      <c r="F336" s="1">
        <v>540.95000000000005</v>
      </c>
      <c r="G336" s="1">
        <v>520.54999999999995</v>
      </c>
      <c r="H336" s="1">
        <v>523.79999999999995</v>
      </c>
      <c r="I336" s="1">
        <v>525.20000000000005</v>
      </c>
      <c r="J336" s="1">
        <v>529.77</v>
      </c>
      <c r="K336" s="1">
        <v>1181187</v>
      </c>
      <c r="L336" s="1">
        <v>625754576.5</v>
      </c>
      <c r="M336" s="1">
        <v>22682</v>
      </c>
      <c r="N336" s="3">
        <f>IF(ISERR(LN(Table138[[#This Row],[Close Price]]/I335)),"-",LN(Table138[[#This Row],[Close Price]]/I335))</f>
        <v>-2.5843659798996339E-2</v>
      </c>
    </row>
    <row r="337" spans="1:14" x14ac:dyDescent="0.3">
      <c r="A337" s="1" t="s">
        <v>43</v>
      </c>
      <c r="B337" s="1" t="s">
        <v>14</v>
      </c>
      <c r="C337" s="2">
        <v>43599</v>
      </c>
      <c r="D337" s="1">
        <v>525.20000000000005</v>
      </c>
      <c r="E337" s="1">
        <v>525.20000000000005</v>
      </c>
      <c r="F337" s="1">
        <v>537.95000000000005</v>
      </c>
      <c r="G337" s="1">
        <v>518.20000000000005</v>
      </c>
      <c r="H337" s="1">
        <v>530</v>
      </c>
      <c r="I337" s="1">
        <v>529.4</v>
      </c>
      <c r="J337" s="1">
        <v>530.94000000000005</v>
      </c>
      <c r="K337" s="1">
        <v>1731873</v>
      </c>
      <c r="L337" s="1">
        <v>919512281.5</v>
      </c>
      <c r="M337" s="1">
        <v>44821</v>
      </c>
      <c r="N337" s="3">
        <f>IF(ISERR(LN(Table138[[#This Row],[Close Price]]/I336)),"-",LN(Table138[[#This Row],[Close Price]]/I336))</f>
        <v>7.9651473643596437E-3</v>
      </c>
    </row>
    <row r="338" spans="1:14" x14ac:dyDescent="0.3">
      <c r="A338" s="1" t="s">
        <v>43</v>
      </c>
      <c r="B338" s="1" t="s">
        <v>14</v>
      </c>
      <c r="C338" s="2">
        <v>43600</v>
      </c>
      <c r="D338" s="1">
        <v>529.4</v>
      </c>
      <c r="E338" s="1">
        <v>532.45000000000005</v>
      </c>
      <c r="F338" s="1">
        <v>536.9</v>
      </c>
      <c r="G338" s="1">
        <v>525.04999999999995</v>
      </c>
      <c r="H338" s="1">
        <v>528.85</v>
      </c>
      <c r="I338" s="1">
        <v>530.6</v>
      </c>
      <c r="J338" s="1">
        <v>532.49</v>
      </c>
      <c r="K338" s="1">
        <v>1304612</v>
      </c>
      <c r="L338" s="1">
        <v>694690871.75</v>
      </c>
      <c r="M338" s="1">
        <v>33757</v>
      </c>
      <c r="N338" s="3">
        <f>IF(ISERR(LN(Table138[[#This Row],[Close Price]]/I337)),"-",LN(Table138[[#This Row],[Close Price]]/I337))</f>
        <v>2.2641519106384876E-3</v>
      </c>
    </row>
    <row r="339" spans="1:14" x14ac:dyDescent="0.3">
      <c r="A339" s="1" t="s">
        <v>43</v>
      </c>
      <c r="B339" s="1" t="s">
        <v>14</v>
      </c>
      <c r="C339" s="2">
        <v>43601</v>
      </c>
      <c r="D339" s="1">
        <v>530.6</v>
      </c>
      <c r="E339" s="1">
        <v>531</v>
      </c>
      <c r="F339" s="1">
        <v>533</v>
      </c>
      <c r="G339" s="1">
        <v>519.20000000000005</v>
      </c>
      <c r="H339" s="1">
        <v>525</v>
      </c>
      <c r="I339" s="1">
        <v>525.54999999999995</v>
      </c>
      <c r="J339" s="1">
        <v>525.52</v>
      </c>
      <c r="K339" s="1">
        <v>1924062</v>
      </c>
      <c r="L339" s="1">
        <v>1011139052.15</v>
      </c>
      <c r="M339" s="1">
        <v>55278</v>
      </c>
      <c r="N339" s="3">
        <f>IF(ISERR(LN(Table138[[#This Row],[Close Price]]/I338)),"-",LN(Table138[[#This Row],[Close Price]]/I338))</f>
        <v>-9.5631084342760134E-3</v>
      </c>
    </row>
    <row r="340" spans="1:14" x14ac:dyDescent="0.3">
      <c r="A340" s="1" t="s">
        <v>43</v>
      </c>
      <c r="B340" s="1" t="s">
        <v>14</v>
      </c>
      <c r="C340" s="2">
        <v>43602</v>
      </c>
      <c r="D340" s="1">
        <v>525.54999999999995</v>
      </c>
      <c r="E340" s="1">
        <v>523.5</v>
      </c>
      <c r="F340" s="1">
        <v>525</v>
      </c>
      <c r="G340" s="1">
        <v>515.70000000000005</v>
      </c>
      <c r="H340" s="1">
        <v>519</v>
      </c>
      <c r="I340" s="1">
        <v>520.75</v>
      </c>
      <c r="J340" s="1">
        <v>520.36</v>
      </c>
      <c r="K340" s="1">
        <v>2056296</v>
      </c>
      <c r="L340" s="1">
        <v>1070014978.65</v>
      </c>
      <c r="M340" s="1">
        <v>48706</v>
      </c>
      <c r="N340" s="3">
        <f>IF(ISERR(LN(Table138[[#This Row],[Close Price]]/I339)),"-",LN(Table138[[#This Row],[Close Price]]/I339))</f>
        <v>-9.1752531282818968E-3</v>
      </c>
    </row>
    <row r="341" spans="1:14" x14ac:dyDescent="0.3">
      <c r="A341" s="1" t="s">
        <v>43</v>
      </c>
      <c r="B341" s="1" t="s">
        <v>14</v>
      </c>
      <c r="C341" s="2">
        <v>43605</v>
      </c>
      <c r="D341" s="1">
        <v>520.75</v>
      </c>
      <c r="E341" s="1">
        <v>533</v>
      </c>
      <c r="F341" s="1">
        <v>533</v>
      </c>
      <c r="G341" s="1">
        <v>508.75</v>
      </c>
      <c r="H341" s="1">
        <v>522</v>
      </c>
      <c r="I341" s="1">
        <v>523.04999999999995</v>
      </c>
      <c r="J341" s="1">
        <v>520.4</v>
      </c>
      <c r="K341" s="1">
        <v>2821290</v>
      </c>
      <c r="L341" s="1">
        <v>1468199990.45</v>
      </c>
      <c r="M341" s="1">
        <v>50853</v>
      </c>
      <c r="N341" s="3">
        <f>IF(ISERR(LN(Table138[[#This Row],[Close Price]]/I340)),"-",LN(Table138[[#This Row],[Close Price]]/I340))</f>
        <v>4.406981648688385E-3</v>
      </c>
    </row>
    <row r="342" spans="1:14" x14ac:dyDescent="0.3">
      <c r="A342" s="1" t="s">
        <v>43</v>
      </c>
      <c r="B342" s="1" t="s">
        <v>14</v>
      </c>
      <c r="C342" s="2">
        <v>43606</v>
      </c>
      <c r="D342" s="1">
        <v>523.04999999999995</v>
      </c>
      <c r="E342" s="1">
        <v>529</v>
      </c>
      <c r="F342" s="1">
        <v>531.85</v>
      </c>
      <c r="G342" s="1">
        <v>517.65</v>
      </c>
      <c r="H342" s="1">
        <v>519.04999999999995</v>
      </c>
      <c r="I342" s="1">
        <v>518.85</v>
      </c>
      <c r="J342" s="1">
        <v>524.19000000000005</v>
      </c>
      <c r="K342" s="1">
        <v>1537925</v>
      </c>
      <c r="L342" s="1">
        <v>806171324.35000002</v>
      </c>
      <c r="M342" s="1">
        <v>34346</v>
      </c>
      <c r="N342" s="3">
        <f>IF(ISERR(LN(Table138[[#This Row],[Close Price]]/I341)),"-",LN(Table138[[#This Row],[Close Price]]/I341))</f>
        <v>-8.0622377384822683E-3</v>
      </c>
    </row>
    <row r="343" spans="1:14" x14ac:dyDescent="0.3">
      <c r="A343" s="1" t="s">
        <v>43</v>
      </c>
      <c r="B343" s="1" t="s">
        <v>14</v>
      </c>
      <c r="C343" s="2">
        <v>43607</v>
      </c>
      <c r="D343" s="1">
        <v>518.85</v>
      </c>
      <c r="E343" s="1">
        <v>520.85</v>
      </c>
      <c r="F343" s="1">
        <v>523.95000000000005</v>
      </c>
      <c r="G343" s="1">
        <v>516</v>
      </c>
      <c r="H343" s="1">
        <v>517.5</v>
      </c>
      <c r="I343" s="1">
        <v>518.35</v>
      </c>
      <c r="J343" s="1">
        <v>519.69000000000005</v>
      </c>
      <c r="K343" s="1">
        <v>1096396</v>
      </c>
      <c r="L343" s="1">
        <v>569790163.5</v>
      </c>
      <c r="M343" s="1">
        <v>25473</v>
      </c>
      <c r="N343" s="3">
        <f>IF(ISERR(LN(Table138[[#This Row],[Close Price]]/I342)),"-",LN(Table138[[#This Row],[Close Price]]/I342))</f>
        <v>-9.641342821663252E-4</v>
      </c>
    </row>
    <row r="344" spans="1:14" x14ac:dyDescent="0.3">
      <c r="A344" s="1" t="s">
        <v>43</v>
      </c>
      <c r="B344" s="1" t="s">
        <v>14</v>
      </c>
      <c r="C344" s="2">
        <v>43608</v>
      </c>
      <c r="D344" s="1">
        <v>518.35</v>
      </c>
      <c r="E344" s="1">
        <v>525.95000000000005</v>
      </c>
      <c r="F344" s="1">
        <v>526</v>
      </c>
      <c r="G344" s="1">
        <v>508.5</v>
      </c>
      <c r="H344" s="1">
        <v>511.05</v>
      </c>
      <c r="I344" s="1">
        <v>510.6</v>
      </c>
      <c r="J344" s="1">
        <v>518.04999999999995</v>
      </c>
      <c r="K344" s="1">
        <v>1839483</v>
      </c>
      <c r="L344" s="1">
        <v>952941724.04999995</v>
      </c>
      <c r="M344" s="1">
        <v>44596</v>
      </c>
      <c r="N344" s="3">
        <f>IF(ISERR(LN(Table138[[#This Row],[Close Price]]/I343)),"-",LN(Table138[[#This Row],[Close Price]]/I343))</f>
        <v>-1.506418496173762E-2</v>
      </c>
    </row>
    <row r="345" spans="1:14" x14ac:dyDescent="0.3">
      <c r="A345" s="1" t="s">
        <v>43</v>
      </c>
      <c r="B345" s="1" t="s">
        <v>14</v>
      </c>
      <c r="C345" s="2">
        <v>43609</v>
      </c>
      <c r="D345" s="1">
        <v>510.6</v>
      </c>
      <c r="E345" s="1">
        <v>511.85</v>
      </c>
      <c r="F345" s="1">
        <v>535.95000000000005</v>
      </c>
      <c r="G345" s="1">
        <v>511.55</v>
      </c>
      <c r="H345" s="1">
        <v>535.79999999999995</v>
      </c>
      <c r="I345" s="1">
        <v>534.6</v>
      </c>
      <c r="J345" s="1">
        <v>529.07000000000005</v>
      </c>
      <c r="K345" s="1">
        <v>3107094</v>
      </c>
      <c r="L345" s="1">
        <v>1643869182.55</v>
      </c>
      <c r="M345" s="1">
        <v>57820</v>
      </c>
      <c r="N345" s="3">
        <f>IF(ISERR(LN(Table138[[#This Row],[Close Price]]/I344)),"-",LN(Table138[[#This Row],[Close Price]]/I344))</f>
        <v>4.5932298897435123E-2</v>
      </c>
    </row>
    <row r="346" spans="1:14" x14ac:dyDescent="0.3">
      <c r="A346" s="1" t="s">
        <v>43</v>
      </c>
      <c r="B346" s="1" t="s">
        <v>14</v>
      </c>
      <c r="C346" s="2">
        <v>43612</v>
      </c>
      <c r="D346" s="1">
        <v>534.6</v>
      </c>
      <c r="E346" s="1">
        <v>534.6</v>
      </c>
      <c r="F346" s="1">
        <v>553.45000000000005</v>
      </c>
      <c r="G346" s="1">
        <v>531.9</v>
      </c>
      <c r="H346" s="1">
        <v>552</v>
      </c>
      <c r="I346" s="1">
        <v>550.9</v>
      </c>
      <c r="J346" s="1">
        <v>548.08000000000004</v>
      </c>
      <c r="K346" s="1">
        <v>2766564</v>
      </c>
      <c r="L346" s="1">
        <v>1516290944</v>
      </c>
      <c r="M346" s="1">
        <v>44074</v>
      </c>
      <c r="N346" s="3">
        <f>IF(ISERR(LN(Table138[[#This Row],[Close Price]]/I345)),"-",LN(Table138[[#This Row],[Close Price]]/I345))</f>
        <v>3.0034500773852033E-2</v>
      </c>
    </row>
    <row r="347" spans="1:14" x14ac:dyDescent="0.3">
      <c r="A347" s="1" t="s">
        <v>43</v>
      </c>
      <c r="B347" s="1" t="s">
        <v>14</v>
      </c>
      <c r="C347" s="2">
        <v>43613</v>
      </c>
      <c r="D347" s="1">
        <v>550.9</v>
      </c>
      <c r="E347" s="1">
        <v>550</v>
      </c>
      <c r="F347" s="1">
        <v>557.79999999999995</v>
      </c>
      <c r="G347" s="1">
        <v>533.65</v>
      </c>
      <c r="H347" s="1">
        <v>543</v>
      </c>
      <c r="I347" s="1">
        <v>541.1</v>
      </c>
      <c r="J347" s="1">
        <v>545.25</v>
      </c>
      <c r="K347" s="1">
        <v>3198994</v>
      </c>
      <c r="L347" s="1">
        <v>1744261696.7</v>
      </c>
      <c r="M347" s="1">
        <v>61408</v>
      </c>
      <c r="N347" s="3">
        <f>IF(ISERR(LN(Table138[[#This Row],[Close Price]]/I346)),"-",LN(Table138[[#This Row],[Close Price]]/I346))</f>
        <v>-1.7949199829981138E-2</v>
      </c>
    </row>
    <row r="348" spans="1:14" x14ac:dyDescent="0.3">
      <c r="A348" s="1" t="s">
        <v>43</v>
      </c>
      <c r="B348" s="1" t="s">
        <v>14</v>
      </c>
      <c r="C348" s="2">
        <v>43614</v>
      </c>
      <c r="D348" s="1">
        <v>541.1</v>
      </c>
      <c r="E348" s="1">
        <v>541.1</v>
      </c>
      <c r="F348" s="1">
        <v>549.35</v>
      </c>
      <c r="G348" s="1">
        <v>538.6</v>
      </c>
      <c r="H348" s="1">
        <v>542.15</v>
      </c>
      <c r="I348" s="1">
        <v>541.70000000000005</v>
      </c>
      <c r="J348" s="1">
        <v>544.95000000000005</v>
      </c>
      <c r="K348" s="1">
        <v>1855522</v>
      </c>
      <c r="L348" s="1">
        <v>1011168872.05</v>
      </c>
      <c r="M348" s="1">
        <v>39260</v>
      </c>
      <c r="N348" s="3">
        <f>IF(ISERR(LN(Table138[[#This Row],[Close Price]]/I347)),"-",LN(Table138[[#This Row],[Close Price]]/I347))</f>
        <v>1.1082380151636792E-3</v>
      </c>
    </row>
    <row r="349" spans="1:14" x14ac:dyDescent="0.3">
      <c r="A349" s="1" t="s">
        <v>43</v>
      </c>
      <c r="B349" s="1" t="s">
        <v>14</v>
      </c>
      <c r="C349" s="2">
        <v>43615</v>
      </c>
      <c r="D349" s="1">
        <v>541.70000000000005</v>
      </c>
      <c r="E349" s="1">
        <v>543</v>
      </c>
      <c r="F349" s="1">
        <v>550.70000000000005</v>
      </c>
      <c r="G349" s="1">
        <v>541</v>
      </c>
      <c r="H349" s="1">
        <v>544</v>
      </c>
      <c r="I349" s="1">
        <v>542.9</v>
      </c>
      <c r="J349" s="1">
        <v>544.30999999999995</v>
      </c>
      <c r="K349" s="1">
        <v>2157753</v>
      </c>
      <c r="L349" s="1">
        <v>1174476217.95</v>
      </c>
      <c r="M349" s="1">
        <v>52047</v>
      </c>
      <c r="N349" s="3">
        <f>IF(ISERR(LN(Table138[[#This Row],[Close Price]]/I348)),"-",LN(Table138[[#This Row],[Close Price]]/I348))</f>
        <v>2.212798247552153E-3</v>
      </c>
    </row>
    <row r="350" spans="1:14" x14ac:dyDescent="0.3">
      <c r="A350" s="1" t="s">
        <v>43</v>
      </c>
      <c r="B350" s="1" t="s">
        <v>14</v>
      </c>
      <c r="C350" s="2">
        <v>43616</v>
      </c>
      <c r="D350" s="1">
        <v>542.9</v>
      </c>
      <c r="E350" s="1">
        <v>544</v>
      </c>
      <c r="F350" s="1">
        <v>547</v>
      </c>
      <c r="G350" s="1">
        <v>538.35</v>
      </c>
      <c r="H350" s="1">
        <v>541</v>
      </c>
      <c r="I350" s="1">
        <v>541.9</v>
      </c>
      <c r="J350" s="1">
        <v>541.84</v>
      </c>
      <c r="K350" s="1">
        <v>877526</v>
      </c>
      <c r="L350" s="1">
        <v>475482868.44999999</v>
      </c>
      <c r="M350" s="1">
        <v>34421</v>
      </c>
      <c r="N350" s="3">
        <f>IF(ISERR(LN(Table138[[#This Row],[Close Price]]/I349)),"-",LN(Table138[[#This Row],[Close Price]]/I349))</f>
        <v>-1.84365833933686E-3</v>
      </c>
    </row>
    <row r="351" spans="1:14" x14ac:dyDescent="0.3">
      <c r="A351" s="1" t="s">
        <v>43</v>
      </c>
      <c r="B351" s="1" t="s">
        <v>14</v>
      </c>
      <c r="C351" s="2">
        <v>43619</v>
      </c>
      <c r="D351" s="1">
        <v>541.9</v>
      </c>
      <c r="E351" s="1">
        <v>546</v>
      </c>
      <c r="F351" s="1">
        <v>558.79999999999995</v>
      </c>
      <c r="G351" s="1">
        <v>541</v>
      </c>
      <c r="H351" s="1">
        <v>554.79999999999995</v>
      </c>
      <c r="I351" s="1">
        <v>553.4</v>
      </c>
      <c r="J351" s="1">
        <v>551.14</v>
      </c>
      <c r="K351" s="1">
        <v>2047703</v>
      </c>
      <c r="L351" s="1">
        <v>1128566765.9000001</v>
      </c>
      <c r="M351" s="1">
        <v>40726</v>
      </c>
      <c r="N351" s="3">
        <f>IF(ISERR(LN(Table138[[#This Row],[Close Price]]/I350)),"-",LN(Table138[[#This Row],[Close Price]]/I350))</f>
        <v>2.0999584780757065E-2</v>
      </c>
    </row>
    <row r="352" spans="1:14" x14ac:dyDescent="0.3">
      <c r="A352" s="1" t="s">
        <v>43</v>
      </c>
      <c r="B352" s="1" t="s">
        <v>14</v>
      </c>
      <c r="C352" s="2">
        <v>43620</v>
      </c>
      <c r="D352" s="1">
        <v>553.4</v>
      </c>
      <c r="E352" s="1">
        <v>557.29999999999995</v>
      </c>
      <c r="F352" s="1">
        <v>560.5</v>
      </c>
      <c r="G352" s="1">
        <v>540</v>
      </c>
      <c r="H352" s="1">
        <v>541.04999999999995</v>
      </c>
      <c r="I352" s="1">
        <v>540.65</v>
      </c>
      <c r="J352" s="1">
        <v>546.89</v>
      </c>
      <c r="K352" s="1">
        <v>2369245</v>
      </c>
      <c r="L352" s="1">
        <v>1295727707.45</v>
      </c>
      <c r="M352" s="1">
        <v>57256</v>
      </c>
      <c r="N352" s="3">
        <f>IF(ISERR(LN(Table138[[#This Row],[Close Price]]/I351)),"-",LN(Table138[[#This Row],[Close Price]]/I351))</f>
        <v>-2.330894796127941E-2</v>
      </c>
    </row>
    <row r="353" spans="1:14" x14ac:dyDescent="0.3">
      <c r="A353" s="1" t="s">
        <v>43</v>
      </c>
      <c r="B353" s="1" t="s">
        <v>14</v>
      </c>
      <c r="C353" s="2">
        <v>43622</v>
      </c>
      <c r="D353" s="1">
        <v>540.65</v>
      </c>
      <c r="E353" s="1">
        <v>544</v>
      </c>
      <c r="F353" s="1">
        <v>553</v>
      </c>
      <c r="G353" s="1">
        <v>541.1</v>
      </c>
      <c r="H353" s="1">
        <v>545.5</v>
      </c>
      <c r="I353" s="1">
        <v>544.5</v>
      </c>
      <c r="J353" s="1">
        <v>546.57000000000005</v>
      </c>
      <c r="K353" s="1">
        <v>2336252</v>
      </c>
      <c r="L353" s="1">
        <v>1276915215.25</v>
      </c>
      <c r="M353" s="1">
        <v>67177</v>
      </c>
      <c r="N353" s="3">
        <f>IF(ISERR(LN(Table138[[#This Row],[Close Price]]/I352)),"-",LN(Table138[[#This Row],[Close Price]]/I352))</f>
        <v>7.0958229814690804E-3</v>
      </c>
    </row>
    <row r="354" spans="1:14" x14ac:dyDescent="0.3">
      <c r="A354" s="1" t="s">
        <v>43</v>
      </c>
      <c r="B354" s="1" t="s">
        <v>14</v>
      </c>
      <c r="C354" s="2">
        <v>43623</v>
      </c>
      <c r="D354" s="1">
        <v>544.5</v>
      </c>
      <c r="E354" s="1">
        <v>545.95000000000005</v>
      </c>
      <c r="F354" s="1">
        <v>546</v>
      </c>
      <c r="G354" s="1">
        <v>525</v>
      </c>
      <c r="H354" s="1">
        <v>528.15</v>
      </c>
      <c r="I354" s="1">
        <v>528.85</v>
      </c>
      <c r="J354" s="1">
        <v>530.05999999999995</v>
      </c>
      <c r="K354" s="1">
        <v>2635227</v>
      </c>
      <c r="L354" s="1">
        <v>1396817140.25</v>
      </c>
      <c r="M354" s="1">
        <v>48501</v>
      </c>
      <c r="N354" s="3">
        <f>IF(ISERR(LN(Table138[[#This Row],[Close Price]]/I353)),"-",LN(Table138[[#This Row],[Close Price]]/I353))</f>
        <v>-2.9163104598953264E-2</v>
      </c>
    </row>
    <row r="355" spans="1:14" x14ac:dyDescent="0.3">
      <c r="A355" s="1" t="s">
        <v>43</v>
      </c>
      <c r="B355" s="1" t="s">
        <v>14</v>
      </c>
      <c r="C355" s="2">
        <v>43626</v>
      </c>
      <c r="D355" s="1">
        <v>528.85</v>
      </c>
      <c r="E355" s="1">
        <v>530.4</v>
      </c>
      <c r="F355" s="1">
        <v>533.70000000000005</v>
      </c>
      <c r="G355" s="1">
        <v>525</v>
      </c>
      <c r="H355" s="1">
        <v>530.79999999999995</v>
      </c>
      <c r="I355" s="1">
        <v>530.35</v>
      </c>
      <c r="J355" s="1">
        <v>530.08000000000004</v>
      </c>
      <c r="K355" s="1">
        <v>1617739</v>
      </c>
      <c r="L355" s="1">
        <v>857528006.64999998</v>
      </c>
      <c r="M355" s="1">
        <v>38447</v>
      </c>
      <c r="N355" s="3">
        <f>IF(ISERR(LN(Table138[[#This Row],[Close Price]]/I354)),"-",LN(Table138[[#This Row],[Close Price]]/I354))</f>
        <v>2.8323281774172661E-3</v>
      </c>
    </row>
    <row r="356" spans="1:14" x14ac:dyDescent="0.3">
      <c r="A356" s="1" t="s">
        <v>43</v>
      </c>
      <c r="B356" s="1" t="s">
        <v>14</v>
      </c>
      <c r="C356" s="2">
        <v>43627</v>
      </c>
      <c r="D356" s="1">
        <v>530.35</v>
      </c>
      <c r="E356" s="1">
        <v>533.5</v>
      </c>
      <c r="F356" s="1">
        <v>544.35</v>
      </c>
      <c r="G356" s="1">
        <v>525.5</v>
      </c>
      <c r="H356" s="1">
        <v>536.20000000000005</v>
      </c>
      <c r="I356" s="1">
        <v>537.1</v>
      </c>
      <c r="J356" s="1">
        <v>535.29</v>
      </c>
      <c r="K356" s="1">
        <v>3553675</v>
      </c>
      <c r="L356" s="1">
        <v>1902263423.6500001</v>
      </c>
      <c r="M356" s="1">
        <v>45446</v>
      </c>
      <c r="N356" s="3">
        <f>IF(ISERR(LN(Table138[[#This Row],[Close Price]]/I355)),"-",LN(Table138[[#This Row],[Close Price]]/I355))</f>
        <v>1.2647130959934343E-2</v>
      </c>
    </row>
    <row r="357" spans="1:14" x14ac:dyDescent="0.3">
      <c r="A357" s="1" t="s">
        <v>43</v>
      </c>
      <c r="B357" s="1" t="s">
        <v>14</v>
      </c>
      <c r="C357" s="2">
        <v>43628</v>
      </c>
      <c r="D357" s="1">
        <v>537.1</v>
      </c>
      <c r="E357" s="1">
        <v>269.89999999999998</v>
      </c>
      <c r="F357" s="1">
        <v>271.35000000000002</v>
      </c>
      <c r="G357" s="1">
        <v>256.05</v>
      </c>
      <c r="H357" s="1">
        <v>257</v>
      </c>
      <c r="I357" s="1">
        <v>257.89999999999998</v>
      </c>
      <c r="J357" s="1">
        <v>261.73</v>
      </c>
      <c r="K357" s="1">
        <v>4531522</v>
      </c>
      <c r="L357" s="1">
        <v>1186019294.25</v>
      </c>
      <c r="M357" s="1">
        <v>61790</v>
      </c>
      <c r="N357" s="3">
        <f>IF(ISERR(LN(Table138[[#This Row],[Close Price]]/I356)),"-",LN(Table138[[#This Row],[Close Price]]/I356))</f>
        <v>-0.73361238402411477</v>
      </c>
    </row>
    <row r="358" spans="1:14" x14ac:dyDescent="0.3">
      <c r="A358" s="1" t="s">
        <v>43</v>
      </c>
      <c r="B358" s="1" t="s">
        <v>14</v>
      </c>
      <c r="C358" s="2">
        <v>43629</v>
      </c>
      <c r="D358" s="1">
        <v>257.89999999999998</v>
      </c>
      <c r="E358" s="1">
        <v>256.89999999999998</v>
      </c>
      <c r="F358" s="1">
        <v>258.7</v>
      </c>
      <c r="G358" s="1">
        <v>250.05</v>
      </c>
      <c r="H358" s="1">
        <v>257.3</v>
      </c>
      <c r="I358" s="1">
        <v>257</v>
      </c>
      <c r="J358" s="1">
        <v>254.08</v>
      </c>
      <c r="K358" s="1">
        <v>4247264</v>
      </c>
      <c r="L358" s="1">
        <v>1079125895.55</v>
      </c>
      <c r="M358" s="1">
        <v>42779</v>
      </c>
      <c r="N358" s="3">
        <f>IF(ISERR(LN(Table138[[#This Row],[Close Price]]/I357)),"-",LN(Table138[[#This Row],[Close Price]]/I357))</f>
        <v>-3.4958279920791883E-3</v>
      </c>
    </row>
    <row r="359" spans="1:14" x14ac:dyDescent="0.3">
      <c r="A359" s="1" t="s">
        <v>43</v>
      </c>
      <c r="B359" s="1" t="s">
        <v>14</v>
      </c>
      <c r="C359" s="2">
        <v>43630</v>
      </c>
      <c r="D359" s="1">
        <v>257</v>
      </c>
      <c r="E359" s="1">
        <v>257.3</v>
      </c>
      <c r="F359" s="1">
        <v>258.55</v>
      </c>
      <c r="G359" s="1">
        <v>247</v>
      </c>
      <c r="H359" s="1">
        <v>247.4</v>
      </c>
      <c r="I359" s="1">
        <v>248.3</v>
      </c>
      <c r="J359" s="1">
        <v>250.87</v>
      </c>
      <c r="K359" s="1">
        <v>3790765</v>
      </c>
      <c r="L359" s="1">
        <v>950996431.14999998</v>
      </c>
      <c r="M359" s="1">
        <v>42138</v>
      </c>
      <c r="N359" s="3">
        <f>IF(ISERR(LN(Table138[[#This Row],[Close Price]]/I358)),"-",LN(Table138[[#This Row],[Close Price]]/I358))</f>
        <v>-3.4438392381098866E-2</v>
      </c>
    </row>
    <row r="360" spans="1:14" x14ac:dyDescent="0.3">
      <c r="A360" s="1" t="s">
        <v>43</v>
      </c>
      <c r="B360" s="1" t="s">
        <v>14</v>
      </c>
      <c r="C360" s="2">
        <v>43633</v>
      </c>
      <c r="D360" s="1">
        <v>248.3</v>
      </c>
      <c r="E360" s="1">
        <v>248</v>
      </c>
      <c r="F360" s="1">
        <v>248.3</v>
      </c>
      <c r="G360" s="1">
        <v>244.25</v>
      </c>
      <c r="H360" s="1">
        <v>244.9</v>
      </c>
      <c r="I360" s="1">
        <v>245.3</v>
      </c>
      <c r="J360" s="1">
        <v>246.22</v>
      </c>
      <c r="K360" s="1">
        <v>1917379</v>
      </c>
      <c r="L360" s="1">
        <v>472093028.94999999</v>
      </c>
      <c r="M360" s="1">
        <v>25444</v>
      </c>
      <c r="N360" s="3">
        <f>IF(ISERR(LN(Table138[[#This Row],[Close Price]]/I359)),"-",LN(Table138[[#This Row],[Close Price]]/I359))</f>
        <v>-1.2155741249677285E-2</v>
      </c>
    </row>
    <row r="361" spans="1:14" x14ac:dyDescent="0.3">
      <c r="A361" s="1" t="s">
        <v>43</v>
      </c>
      <c r="B361" s="1" t="s">
        <v>14</v>
      </c>
      <c r="C361" s="2">
        <v>43634</v>
      </c>
      <c r="D361" s="1">
        <v>245.3</v>
      </c>
      <c r="E361" s="1">
        <v>247.05</v>
      </c>
      <c r="F361" s="1">
        <v>247.4</v>
      </c>
      <c r="G361" s="1">
        <v>239</v>
      </c>
      <c r="H361" s="1">
        <v>242.65</v>
      </c>
      <c r="I361" s="1">
        <v>243.2</v>
      </c>
      <c r="J361" s="1">
        <v>243.79</v>
      </c>
      <c r="K361" s="1">
        <v>3112519</v>
      </c>
      <c r="L361" s="1">
        <v>758809945.64999998</v>
      </c>
      <c r="M361" s="1">
        <v>51710</v>
      </c>
      <c r="N361" s="3">
        <f>IF(ISERR(LN(Table138[[#This Row],[Close Price]]/I360)),"-",LN(Table138[[#This Row],[Close Price]]/I360))</f>
        <v>-8.5978011724317429E-3</v>
      </c>
    </row>
    <row r="362" spans="1:14" x14ac:dyDescent="0.3">
      <c r="A362" s="1" t="s">
        <v>43</v>
      </c>
      <c r="B362" s="1" t="s">
        <v>14</v>
      </c>
      <c r="C362" s="2">
        <v>43635</v>
      </c>
      <c r="D362" s="1">
        <v>243.2</v>
      </c>
      <c r="E362" s="1">
        <v>244.2</v>
      </c>
      <c r="F362" s="1">
        <v>252.5</v>
      </c>
      <c r="G362" s="1">
        <v>242.7</v>
      </c>
      <c r="H362" s="1">
        <v>250.35</v>
      </c>
      <c r="I362" s="1">
        <v>250.95</v>
      </c>
      <c r="J362" s="1">
        <v>247.85</v>
      </c>
      <c r="K362" s="1">
        <v>4023193</v>
      </c>
      <c r="L362" s="1">
        <v>997138689.85000002</v>
      </c>
      <c r="M362" s="1">
        <v>64994</v>
      </c>
      <c r="N362" s="3">
        <f>IF(ISERR(LN(Table138[[#This Row],[Close Price]]/I361)),"-",LN(Table138[[#This Row],[Close Price]]/I361))</f>
        <v>3.1369566008930636E-2</v>
      </c>
    </row>
    <row r="363" spans="1:14" x14ac:dyDescent="0.3">
      <c r="A363" s="1" t="s">
        <v>43</v>
      </c>
      <c r="B363" s="1" t="s">
        <v>14</v>
      </c>
      <c r="C363" s="2">
        <v>43636</v>
      </c>
      <c r="D363" s="1">
        <v>250.95</v>
      </c>
      <c r="E363" s="1">
        <v>250.95</v>
      </c>
      <c r="F363" s="1">
        <v>254</v>
      </c>
      <c r="G363" s="1">
        <v>246.6</v>
      </c>
      <c r="H363" s="1">
        <v>253.2</v>
      </c>
      <c r="I363" s="1">
        <v>253.2</v>
      </c>
      <c r="J363" s="1">
        <v>251.47</v>
      </c>
      <c r="K363" s="1">
        <v>3452192</v>
      </c>
      <c r="L363" s="1">
        <v>868130706.39999998</v>
      </c>
      <c r="M363" s="1">
        <v>45422</v>
      </c>
      <c r="N363" s="3">
        <f>IF(ISERR(LN(Table138[[#This Row],[Close Price]]/I362)),"-",LN(Table138[[#This Row],[Close Price]]/I362))</f>
        <v>8.9259741690784836E-3</v>
      </c>
    </row>
    <row r="364" spans="1:14" x14ac:dyDescent="0.3">
      <c r="A364" s="1" t="s">
        <v>43</v>
      </c>
      <c r="B364" s="1" t="s">
        <v>14</v>
      </c>
      <c r="C364" s="2">
        <v>43637</v>
      </c>
      <c r="D364" s="1">
        <v>253.2</v>
      </c>
      <c r="E364" s="1">
        <v>253</v>
      </c>
      <c r="F364" s="1">
        <v>253.95</v>
      </c>
      <c r="G364" s="1">
        <v>248.15</v>
      </c>
      <c r="H364" s="1">
        <v>250</v>
      </c>
      <c r="I364" s="1">
        <v>249.55</v>
      </c>
      <c r="J364" s="1">
        <v>250.21</v>
      </c>
      <c r="K364" s="1">
        <v>1982582</v>
      </c>
      <c r="L364" s="1">
        <v>496064027.30000001</v>
      </c>
      <c r="M364" s="1">
        <v>29137</v>
      </c>
      <c r="N364" s="3">
        <f>IF(ISERR(LN(Table138[[#This Row],[Close Price]]/I363)),"-",LN(Table138[[#This Row],[Close Price]]/I363))</f>
        <v>-1.4520394354402805E-2</v>
      </c>
    </row>
    <row r="365" spans="1:14" x14ac:dyDescent="0.3">
      <c r="A365" s="1" t="s">
        <v>43</v>
      </c>
      <c r="B365" s="1" t="s">
        <v>14</v>
      </c>
      <c r="C365" s="2">
        <v>43640</v>
      </c>
      <c r="D365" s="1">
        <v>249.55</v>
      </c>
      <c r="E365" s="1">
        <v>249</v>
      </c>
      <c r="F365" s="1">
        <v>250.8</v>
      </c>
      <c r="G365" s="1">
        <v>246.3</v>
      </c>
      <c r="H365" s="1">
        <v>248.6</v>
      </c>
      <c r="I365" s="1">
        <v>249.5</v>
      </c>
      <c r="J365" s="1">
        <v>248.81</v>
      </c>
      <c r="K365" s="1">
        <v>1812625</v>
      </c>
      <c r="L365" s="1">
        <v>451004722.39999998</v>
      </c>
      <c r="M365" s="1">
        <v>37364</v>
      </c>
      <c r="N365" s="3">
        <f>IF(ISERR(LN(Table138[[#This Row],[Close Price]]/I364)),"-",LN(Table138[[#This Row],[Close Price]]/I364))</f>
        <v>-2.003807240448965E-4</v>
      </c>
    </row>
    <row r="366" spans="1:14" x14ac:dyDescent="0.3">
      <c r="A366" s="1" t="s">
        <v>43</v>
      </c>
      <c r="B366" s="1" t="s">
        <v>14</v>
      </c>
      <c r="C366" s="2">
        <v>43641</v>
      </c>
      <c r="D366" s="1">
        <v>249.5</v>
      </c>
      <c r="E366" s="1">
        <v>249</v>
      </c>
      <c r="F366" s="1">
        <v>250</v>
      </c>
      <c r="G366" s="1">
        <v>245.2</v>
      </c>
      <c r="H366" s="1">
        <v>245.7</v>
      </c>
      <c r="I366" s="1">
        <v>246.3</v>
      </c>
      <c r="J366" s="1">
        <v>247.51</v>
      </c>
      <c r="K366" s="1">
        <v>1754510</v>
      </c>
      <c r="L366" s="1">
        <v>434257547.39999998</v>
      </c>
      <c r="M366" s="1">
        <v>36074</v>
      </c>
      <c r="N366" s="3">
        <f>IF(ISERR(LN(Table138[[#This Row],[Close Price]]/I365)),"-",LN(Table138[[#This Row],[Close Price]]/I365))</f>
        <v>-1.2908610065081072E-2</v>
      </c>
    </row>
    <row r="367" spans="1:14" x14ac:dyDescent="0.3">
      <c r="A367" s="1" t="s">
        <v>43</v>
      </c>
      <c r="B367" s="1" t="s">
        <v>14</v>
      </c>
      <c r="C367" s="2">
        <v>43642</v>
      </c>
      <c r="D367" s="1">
        <v>246.3</v>
      </c>
      <c r="E367" s="1">
        <v>246.2</v>
      </c>
      <c r="F367" s="1">
        <v>253.75</v>
      </c>
      <c r="G367" s="1">
        <v>244.5</v>
      </c>
      <c r="H367" s="1">
        <v>251.85</v>
      </c>
      <c r="I367" s="1">
        <v>252.75</v>
      </c>
      <c r="J367" s="1">
        <v>251.09</v>
      </c>
      <c r="K367" s="1">
        <v>3178466</v>
      </c>
      <c r="L367" s="1">
        <v>798073085.29999995</v>
      </c>
      <c r="M367" s="1">
        <v>39856</v>
      </c>
      <c r="N367" s="3">
        <f>IF(ISERR(LN(Table138[[#This Row],[Close Price]]/I366)),"-",LN(Table138[[#This Row],[Close Price]]/I366))</f>
        <v>2.5850552774088553E-2</v>
      </c>
    </row>
    <row r="368" spans="1:14" x14ac:dyDescent="0.3">
      <c r="A368" s="1" t="s">
        <v>43</v>
      </c>
      <c r="B368" s="1" t="s">
        <v>14</v>
      </c>
      <c r="C368" s="2">
        <v>43643</v>
      </c>
      <c r="D368" s="1">
        <v>252.75</v>
      </c>
      <c r="E368" s="1">
        <v>252.95</v>
      </c>
      <c r="F368" s="1">
        <v>253</v>
      </c>
      <c r="G368" s="1">
        <v>247.35</v>
      </c>
      <c r="H368" s="1">
        <v>248</v>
      </c>
      <c r="I368" s="1">
        <v>248.35</v>
      </c>
      <c r="J368" s="1">
        <v>250.02</v>
      </c>
      <c r="K368" s="1">
        <v>2117103</v>
      </c>
      <c r="L368" s="1">
        <v>529309101.89999998</v>
      </c>
      <c r="M368" s="1">
        <v>27316</v>
      </c>
      <c r="N368" s="3">
        <f>IF(ISERR(LN(Table138[[#This Row],[Close Price]]/I367)),"-",LN(Table138[[#This Row],[Close Price]]/I367))</f>
        <v>-1.7561816347221277E-2</v>
      </c>
    </row>
    <row r="369" spans="1:14" x14ac:dyDescent="0.3">
      <c r="A369" s="1" t="s">
        <v>43</v>
      </c>
      <c r="B369" s="1" t="s">
        <v>14</v>
      </c>
      <c r="C369" s="2">
        <v>43644</v>
      </c>
      <c r="D369" s="1">
        <v>248.35</v>
      </c>
      <c r="E369" s="1">
        <v>248.35</v>
      </c>
      <c r="F369" s="1">
        <v>252.15</v>
      </c>
      <c r="G369" s="1">
        <v>247.35</v>
      </c>
      <c r="H369" s="1">
        <v>251</v>
      </c>
      <c r="I369" s="1">
        <v>250.55</v>
      </c>
      <c r="J369" s="1">
        <v>250.64</v>
      </c>
      <c r="K369" s="1">
        <v>2143049</v>
      </c>
      <c r="L369" s="1">
        <v>537140954.95000005</v>
      </c>
      <c r="M369" s="1">
        <v>30086</v>
      </c>
      <c r="N369" s="3">
        <f>IF(ISERR(LN(Table138[[#This Row],[Close Price]]/I368)),"-",LN(Table138[[#This Row],[Close Price]]/I368))</f>
        <v>8.8194598523743135E-3</v>
      </c>
    </row>
    <row r="370" spans="1:14" x14ac:dyDescent="0.3">
      <c r="A370" s="1" t="s">
        <v>43</v>
      </c>
      <c r="B370" s="1" t="s">
        <v>14</v>
      </c>
      <c r="C370" s="2">
        <v>43647</v>
      </c>
      <c r="D370" s="1">
        <v>250.55</v>
      </c>
      <c r="E370" s="1">
        <v>251.05</v>
      </c>
      <c r="F370" s="1">
        <v>253.05</v>
      </c>
      <c r="G370" s="1">
        <v>249.45</v>
      </c>
      <c r="H370" s="1">
        <v>252.25</v>
      </c>
      <c r="I370" s="1">
        <v>252.2</v>
      </c>
      <c r="J370" s="1">
        <v>251.43</v>
      </c>
      <c r="K370" s="1">
        <v>1285096</v>
      </c>
      <c r="L370" s="1">
        <v>323115798.75</v>
      </c>
      <c r="M370" s="1">
        <v>17470</v>
      </c>
      <c r="N370" s="3">
        <f>IF(ISERR(LN(Table138[[#This Row],[Close Price]]/I369)),"-",LN(Table138[[#This Row],[Close Price]]/I369))</f>
        <v>6.5639221250854071E-3</v>
      </c>
    </row>
    <row r="371" spans="1:14" x14ac:dyDescent="0.3">
      <c r="A371" s="1" t="s">
        <v>43</v>
      </c>
      <c r="B371" s="1" t="s">
        <v>14</v>
      </c>
      <c r="C371" s="2">
        <v>43648</v>
      </c>
      <c r="D371" s="1">
        <v>252.2</v>
      </c>
      <c r="E371" s="1">
        <v>253</v>
      </c>
      <c r="F371" s="1">
        <v>255.65</v>
      </c>
      <c r="G371" s="1">
        <v>250.1</v>
      </c>
      <c r="H371" s="1">
        <v>254.2</v>
      </c>
      <c r="I371" s="1">
        <v>254.3</v>
      </c>
      <c r="J371" s="1">
        <v>253.42</v>
      </c>
      <c r="K371" s="1">
        <v>2097823</v>
      </c>
      <c r="L371" s="1">
        <v>531631117.10000002</v>
      </c>
      <c r="M371" s="1">
        <v>28441</v>
      </c>
      <c r="N371" s="3">
        <f>IF(ISERR(LN(Table138[[#This Row],[Close Price]]/I370)),"-",LN(Table138[[#This Row],[Close Price]]/I370))</f>
        <v>8.2922488972549599E-3</v>
      </c>
    </row>
    <row r="372" spans="1:14" x14ac:dyDescent="0.3">
      <c r="A372" s="1" t="s">
        <v>43</v>
      </c>
      <c r="B372" s="1" t="s">
        <v>14</v>
      </c>
      <c r="C372" s="2">
        <v>43649</v>
      </c>
      <c r="D372" s="1">
        <v>254.3</v>
      </c>
      <c r="E372" s="1">
        <v>254.25</v>
      </c>
      <c r="F372" s="1">
        <v>254.95</v>
      </c>
      <c r="G372" s="1">
        <v>248.25</v>
      </c>
      <c r="H372" s="1">
        <v>249.05</v>
      </c>
      <c r="I372" s="1">
        <v>248.85</v>
      </c>
      <c r="J372" s="1">
        <v>250.14</v>
      </c>
      <c r="K372" s="1">
        <v>1853775</v>
      </c>
      <c r="L372" s="1">
        <v>463701073.85000002</v>
      </c>
      <c r="M372" s="1">
        <v>34147</v>
      </c>
      <c r="N372" s="3">
        <f>IF(ISERR(LN(Table138[[#This Row],[Close Price]]/I371)),"-",LN(Table138[[#This Row],[Close Price]]/I371))</f>
        <v>-2.1664367123510844E-2</v>
      </c>
    </row>
    <row r="373" spans="1:14" x14ac:dyDescent="0.3">
      <c r="A373" s="1" t="s">
        <v>43</v>
      </c>
      <c r="B373" s="1" t="s">
        <v>14</v>
      </c>
      <c r="C373" s="2">
        <v>43650</v>
      </c>
      <c r="D373" s="1">
        <v>248.85</v>
      </c>
      <c r="E373" s="1">
        <v>249.5</v>
      </c>
      <c r="F373" s="1">
        <v>250.95</v>
      </c>
      <c r="G373" s="1">
        <v>246.8</v>
      </c>
      <c r="H373" s="1">
        <v>248.9</v>
      </c>
      <c r="I373" s="1">
        <v>248.95</v>
      </c>
      <c r="J373" s="1">
        <v>249.11</v>
      </c>
      <c r="K373" s="1">
        <v>1646732</v>
      </c>
      <c r="L373" s="1">
        <v>410214601.5</v>
      </c>
      <c r="M373" s="1">
        <v>26516</v>
      </c>
      <c r="N373" s="3">
        <f>IF(ISERR(LN(Table138[[#This Row],[Close Price]]/I372)),"-",LN(Table138[[#This Row],[Close Price]]/I372))</f>
        <v>4.0176778362852853E-4</v>
      </c>
    </row>
    <row r="374" spans="1:14" x14ac:dyDescent="0.3">
      <c r="A374" s="1" t="s">
        <v>43</v>
      </c>
      <c r="B374" s="1" t="s">
        <v>14</v>
      </c>
      <c r="C374" s="2">
        <v>43651</v>
      </c>
      <c r="D374" s="1">
        <v>248.95</v>
      </c>
      <c r="E374" s="1">
        <v>249</v>
      </c>
      <c r="F374" s="1">
        <v>250.35</v>
      </c>
      <c r="G374" s="1">
        <v>238.85</v>
      </c>
      <c r="H374" s="1">
        <v>239.35</v>
      </c>
      <c r="I374" s="1">
        <v>240.1</v>
      </c>
      <c r="J374" s="1">
        <v>244.02</v>
      </c>
      <c r="K374" s="1">
        <v>2035287</v>
      </c>
      <c r="L374" s="1">
        <v>496659599.94999999</v>
      </c>
      <c r="M374" s="1">
        <v>28148</v>
      </c>
      <c r="N374" s="3">
        <f>IF(ISERR(LN(Table138[[#This Row],[Close Price]]/I373)),"-",LN(Table138[[#This Row],[Close Price]]/I373))</f>
        <v>-3.6196569860984122E-2</v>
      </c>
    </row>
    <row r="375" spans="1:14" x14ac:dyDescent="0.3">
      <c r="A375" s="1" t="s">
        <v>43</v>
      </c>
      <c r="B375" s="1" t="s">
        <v>14</v>
      </c>
      <c r="C375" s="2">
        <v>43654</v>
      </c>
      <c r="D375" s="1">
        <v>240.1</v>
      </c>
      <c r="E375" s="1">
        <v>230</v>
      </c>
      <c r="F375" s="1">
        <v>243.45</v>
      </c>
      <c r="G375" s="1">
        <v>230</v>
      </c>
      <c r="H375" s="1">
        <v>241</v>
      </c>
      <c r="I375" s="1">
        <v>240.3</v>
      </c>
      <c r="J375" s="1">
        <v>239.19</v>
      </c>
      <c r="K375" s="1">
        <v>3786185</v>
      </c>
      <c r="L375" s="1">
        <v>905634048.89999998</v>
      </c>
      <c r="M375" s="1">
        <v>55283</v>
      </c>
      <c r="N375" s="3">
        <f>IF(ISERR(LN(Table138[[#This Row],[Close Price]]/I374)),"-",LN(Table138[[#This Row],[Close Price]]/I374))</f>
        <v>8.3263951521572017E-4</v>
      </c>
    </row>
    <row r="376" spans="1:14" x14ac:dyDescent="0.3">
      <c r="A376" s="1" t="s">
        <v>43</v>
      </c>
      <c r="B376" s="1" t="s">
        <v>14</v>
      </c>
      <c r="C376" s="2">
        <v>43655</v>
      </c>
      <c r="D376" s="1">
        <v>240.3</v>
      </c>
      <c r="E376" s="1">
        <v>240.7</v>
      </c>
      <c r="F376" s="1">
        <v>247.15</v>
      </c>
      <c r="G376" s="1">
        <v>238.6</v>
      </c>
      <c r="H376" s="1">
        <v>244.95</v>
      </c>
      <c r="I376" s="1">
        <v>244.95</v>
      </c>
      <c r="J376" s="1">
        <v>242.7</v>
      </c>
      <c r="K376" s="1">
        <v>2057019</v>
      </c>
      <c r="L376" s="1">
        <v>499238434.89999998</v>
      </c>
      <c r="M376" s="1">
        <v>28613</v>
      </c>
      <c r="N376" s="3">
        <f>IF(ISERR(LN(Table138[[#This Row],[Close Price]]/I375)),"-",LN(Table138[[#This Row],[Close Price]]/I375))</f>
        <v>1.9165965342160519E-2</v>
      </c>
    </row>
    <row r="377" spans="1:14" x14ac:dyDescent="0.3">
      <c r="A377" s="1" t="s">
        <v>43</v>
      </c>
      <c r="B377" s="1" t="s">
        <v>14</v>
      </c>
      <c r="C377" s="2">
        <v>43656</v>
      </c>
      <c r="D377" s="1">
        <v>244.95</v>
      </c>
      <c r="E377" s="1">
        <v>245.65</v>
      </c>
      <c r="F377" s="1">
        <v>247.95</v>
      </c>
      <c r="G377" s="1">
        <v>244.5</v>
      </c>
      <c r="H377" s="1">
        <v>246.85</v>
      </c>
      <c r="I377" s="1">
        <v>246.6</v>
      </c>
      <c r="J377" s="1">
        <v>246.32</v>
      </c>
      <c r="K377" s="1">
        <v>1261188</v>
      </c>
      <c r="L377" s="1">
        <v>310659089.5</v>
      </c>
      <c r="M377" s="1">
        <v>20094</v>
      </c>
      <c r="N377" s="3">
        <f>IF(ISERR(LN(Table138[[#This Row],[Close Price]]/I376)),"-",LN(Table138[[#This Row],[Close Price]]/I376))</f>
        <v>6.7134826456601527E-3</v>
      </c>
    </row>
    <row r="378" spans="1:14" x14ac:dyDescent="0.3">
      <c r="A378" s="1" t="s">
        <v>43</v>
      </c>
      <c r="B378" s="1" t="s">
        <v>14</v>
      </c>
      <c r="C378" s="2">
        <v>43657</v>
      </c>
      <c r="D378" s="1">
        <v>246.6</v>
      </c>
      <c r="E378" s="1">
        <v>247.2</v>
      </c>
      <c r="F378" s="1">
        <v>254.25</v>
      </c>
      <c r="G378" s="1">
        <v>246.9</v>
      </c>
      <c r="H378" s="1">
        <v>252.55</v>
      </c>
      <c r="I378" s="1">
        <v>252.65</v>
      </c>
      <c r="J378" s="1">
        <v>251.11</v>
      </c>
      <c r="K378" s="1">
        <v>2645060</v>
      </c>
      <c r="L378" s="1">
        <v>664202129.95000005</v>
      </c>
      <c r="M378" s="1">
        <v>31575</v>
      </c>
      <c r="N378" s="3">
        <f>IF(ISERR(LN(Table138[[#This Row],[Close Price]]/I377)),"-",LN(Table138[[#This Row],[Close Price]]/I377))</f>
        <v>2.4237541007673644E-2</v>
      </c>
    </row>
    <row r="379" spans="1:14" x14ac:dyDescent="0.3">
      <c r="A379" s="1" t="s">
        <v>43</v>
      </c>
      <c r="B379" s="1" t="s">
        <v>14</v>
      </c>
      <c r="C379" s="2">
        <v>43658</v>
      </c>
      <c r="D379" s="1">
        <v>252.65</v>
      </c>
      <c r="E379" s="1">
        <v>252.15</v>
      </c>
      <c r="F379" s="1">
        <v>255.7</v>
      </c>
      <c r="G379" s="1">
        <v>251.55</v>
      </c>
      <c r="H379" s="1">
        <v>254</v>
      </c>
      <c r="I379" s="1">
        <v>253.6</v>
      </c>
      <c r="J379" s="1">
        <v>253.79</v>
      </c>
      <c r="K379" s="1">
        <v>2274950</v>
      </c>
      <c r="L379" s="1">
        <v>577370089.39999998</v>
      </c>
      <c r="M379" s="1">
        <v>22608</v>
      </c>
      <c r="N379" s="3">
        <f>IF(ISERR(LN(Table138[[#This Row],[Close Price]]/I378)),"-",LN(Table138[[#This Row],[Close Price]]/I378))</f>
        <v>3.7530908251532358E-3</v>
      </c>
    </row>
    <row r="380" spans="1:14" x14ac:dyDescent="0.3">
      <c r="A380" s="1" t="s">
        <v>43</v>
      </c>
      <c r="B380" s="1" t="s">
        <v>14</v>
      </c>
      <c r="C380" s="2">
        <v>43661</v>
      </c>
      <c r="D380" s="1">
        <v>253.6</v>
      </c>
      <c r="E380" s="1">
        <v>254.25</v>
      </c>
      <c r="F380" s="1">
        <v>254.85</v>
      </c>
      <c r="G380" s="1">
        <v>249.2</v>
      </c>
      <c r="H380" s="1">
        <v>252.7</v>
      </c>
      <c r="I380" s="1">
        <v>252.7</v>
      </c>
      <c r="J380" s="1">
        <v>251.91</v>
      </c>
      <c r="K380" s="1">
        <v>1652668</v>
      </c>
      <c r="L380" s="1">
        <v>416324711.60000002</v>
      </c>
      <c r="M380" s="1">
        <v>31258</v>
      </c>
      <c r="N380" s="3">
        <f>IF(ISERR(LN(Table138[[#This Row],[Close Price]]/I379)),"-",LN(Table138[[#This Row],[Close Price]]/I379))</f>
        <v>-3.5552081689222952E-3</v>
      </c>
    </row>
    <row r="381" spans="1:14" x14ac:dyDescent="0.3">
      <c r="A381" s="1" t="s">
        <v>43</v>
      </c>
      <c r="B381" s="1" t="s">
        <v>14</v>
      </c>
      <c r="C381" s="2">
        <v>43662</v>
      </c>
      <c r="D381" s="1">
        <v>252.7</v>
      </c>
      <c r="E381" s="1">
        <v>252.95</v>
      </c>
      <c r="F381" s="1">
        <v>258.8</v>
      </c>
      <c r="G381" s="1">
        <v>250</v>
      </c>
      <c r="H381" s="1">
        <v>258</v>
      </c>
      <c r="I381" s="1">
        <v>258.14999999999998</v>
      </c>
      <c r="J381" s="1">
        <v>255.99</v>
      </c>
      <c r="K381" s="1">
        <v>2314557</v>
      </c>
      <c r="L381" s="1">
        <v>592503507.5</v>
      </c>
      <c r="M381" s="1">
        <v>50972</v>
      </c>
      <c r="N381" s="3">
        <f>IF(ISERR(LN(Table138[[#This Row],[Close Price]]/I380)),"-",LN(Table138[[#This Row],[Close Price]]/I380))</f>
        <v>2.1337796931509577E-2</v>
      </c>
    </row>
    <row r="382" spans="1:14" x14ac:dyDescent="0.3">
      <c r="A382" s="1" t="s">
        <v>43</v>
      </c>
      <c r="B382" s="1" t="s">
        <v>14</v>
      </c>
      <c r="C382" s="2">
        <v>43663</v>
      </c>
      <c r="D382" s="1">
        <v>258.14999999999998</v>
      </c>
      <c r="E382" s="1">
        <v>259.95</v>
      </c>
      <c r="F382" s="1">
        <v>263.8</v>
      </c>
      <c r="G382" s="1">
        <v>259</v>
      </c>
      <c r="H382" s="1">
        <v>263.5</v>
      </c>
      <c r="I382" s="1">
        <v>262.89999999999998</v>
      </c>
      <c r="J382" s="1">
        <v>262.12</v>
      </c>
      <c r="K382" s="1">
        <v>3398831</v>
      </c>
      <c r="L382" s="1">
        <v>890903082.25</v>
      </c>
      <c r="M382" s="1">
        <v>38416</v>
      </c>
      <c r="N382" s="3">
        <f>IF(ISERR(LN(Table138[[#This Row],[Close Price]]/I381)),"-",LN(Table138[[#This Row],[Close Price]]/I381))</f>
        <v>1.8232920410177357E-2</v>
      </c>
    </row>
    <row r="383" spans="1:14" x14ac:dyDescent="0.3">
      <c r="A383" s="1" t="s">
        <v>43</v>
      </c>
      <c r="B383" s="1" t="s">
        <v>14</v>
      </c>
      <c r="C383" s="2">
        <v>43664</v>
      </c>
      <c r="D383" s="1">
        <v>262.89999999999998</v>
      </c>
      <c r="E383" s="1">
        <v>263</v>
      </c>
      <c r="F383" s="1">
        <v>265.5</v>
      </c>
      <c r="G383" s="1">
        <v>260.5</v>
      </c>
      <c r="H383" s="1">
        <v>263.39999999999998</v>
      </c>
      <c r="I383" s="1">
        <v>263.05</v>
      </c>
      <c r="J383" s="1">
        <v>263.47000000000003</v>
      </c>
      <c r="K383" s="1">
        <v>2702868</v>
      </c>
      <c r="L383" s="1">
        <v>712133731.75</v>
      </c>
      <c r="M383" s="1">
        <v>34932</v>
      </c>
      <c r="N383" s="3">
        <f>IF(ISERR(LN(Table138[[#This Row],[Close Price]]/I382)),"-",LN(Table138[[#This Row],[Close Price]]/I382))</f>
        <v>5.7039644098092206E-4</v>
      </c>
    </row>
    <row r="384" spans="1:14" x14ac:dyDescent="0.3">
      <c r="A384" s="1" t="s">
        <v>43</v>
      </c>
      <c r="B384" s="1" t="s">
        <v>14</v>
      </c>
      <c r="C384" s="2">
        <v>43665</v>
      </c>
      <c r="D384" s="1">
        <v>263.05</v>
      </c>
      <c r="E384" s="1">
        <v>263.25</v>
      </c>
      <c r="F384" s="1">
        <v>264.7</v>
      </c>
      <c r="G384" s="1">
        <v>238</v>
      </c>
      <c r="H384" s="1">
        <v>240.45</v>
      </c>
      <c r="I384" s="1">
        <v>240.3</v>
      </c>
      <c r="J384" s="1">
        <v>252.77</v>
      </c>
      <c r="K384" s="1">
        <v>17950305</v>
      </c>
      <c r="L384" s="1">
        <v>4537264825.5</v>
      </c>
      <c r="M384" s="1">
        <v>90327</v>
      </c>
      <c r="N384" s="3">
        <f>IF(ISERR(LN(Table138[[#This Row],[Close Price]]/I383)),"-",LN(Table138[[#This Row],[Close Price]]/I383))</f>
        <v>-9.0455985434393052E-2</v>
      </c>
    </row>
    <row r="385" spans="1:14" x14ac:dyDescent="0.3">
      <c r="A385" s="1" t="s">
        <v>43</v>
      </c>
      <c r="B385" s="1" t="s">
        <v>14</v>
      </c>
      <c r="C385" s="2">
        <v>43668</v>
      </c>
      <c r="D385" s="1">
        <v>240.3</v>
      </c>
      <c r="E385" s="1">
        <v>240</v>
      </c>
      <c r="F385" s="1">
        <v>247.3</v>
      </c>
      <c r="G385" s="1">
        <v>236.6</v>
      </c>
      <c r="H385" s="1">
        <v>246.45</v>
      </c>
      <c r="I385" s="1">
        <v>246.5</v>
      </c>
      <c r="J385" s="1">
        <v>242.49</v>
      </c>
      <c r="K385" s="1">
        <v>4151155</v>
      </c>
      <c r="L385" s="1">
        <v>1006619625.35</v>
      </c>
      <c r="M385" s="1">
        <v>31253</v>
      </c>
      <c r="N385" s="3">
        <f>IF(ISERR(LN(Table138[[#This Row],[Close Price]]/I384)),"-",LN(Table138[[#This Row],[Close Price]]/I384))</f>
        <v>2.5473850740321487E-2</v>
      </c>
    </row>
    <row r="386" spans="1:14" x14ac:dyDescent="0.3">
      <c r="A386" s="1" t="s">
        <v>43</v>
      </c>
      <c r="B386" s="1" t="s">
        <v>14</v>
      </c>
      <c r="C386" s="2">
        <v>43669</v>
      </c>
      <c r="D386" s="1">
        <v>246.5</v>
      </c>
      <c r="E386" s="1">
        <v>247.7</v>
      </c>
      <c r="F386" s="1">
        <v>247.7</v>
      </c>
      <c r="G386" s="1">
        <v>238.2</v>
      </c>
      <c r="H386" s="1">
        <v>243.55</v>
      </c>
      <c r="I386" s="1">
        <v>241.95</v>
      </c>
      <c r="J386" s="1">
        <v>241.96</v>
      </c>
      <c r="K386" s="1">
        <v>2476080</v>
      </c>
      <c r="L386" s="1">
        <v>599103090.89999998</v>
      </c>
      <c r="M386" s="1">
        <v>29333</v>
      </c>
      <c r="N386" s="3">
        <f>IF(ISERR(LN(Table138[[#This Row],[Close Price]]/I385)),"-",LN(Table138[[#This Row],[Close Price]]/I385))</f>
        <v>-1.8630900243417316E-2</v>
      </c>
    </row>
    <row r="387" spans="1:14" x14ac:dyDescent="0.3">
      <c r="A387" s="1" t="s">
        <v>43</v>
      </c>
      <c r="B387" s="1" t="s">
        <v>14</v>
      </c>
      <c r="C387" s="2">
        <v>43670</v>
      </c>
      <c r="D387" s="1">
        <v>241.95</v>
      </c>
      <c r="E387" s="1">
        <v>243.2</v>
      </c>
      <c r="F387" s="1">
        <v>243.2</v>
      </c>
      <c r="G387" s="1">
        <v>235.1</v>
      </c>
      <c r="H387" s="1">
        <v>238.25</v>
      </c>
      <c r="I387" s="1">
        <v>238.2</v>
      </c>
      <c r="J387" s="1">
        <v>238.09</v>
      </c>
      <c r="K387" s="1">
        <v>1769322</v>
      </c>
      <c r="L387" s="1">
        <v>421251206.44999999</v>
      </c>
      <c r="M387" s="1">
        <v>29103</v>
      </c>
      <c r="N387" s="3">
        <f>IF(ISERR(LN(Table138[[#This Row],[Close Price]]/I386)),"-",LN(Table138[[#This Row],[Close Price]]/I386))</f>
        <v>-1.5620436318127826E-2</v>
      </c>
    </row>
    <row r="388" spans="1:14" x14ac:dyDescent="0.3">
      <c r="A388" s="1" t="s">
        <v>43</v>
      </c>
      <c r="B388" s="1" t="s">
        <v>14</v>
      </c>
      <c r="C388" s="2">
        <v>43671</v>
      </c>
      <c r="D388" s="1">
        <v>238.2</v>
      </c>
      <c r="E388" s="1">
        <v>238.2</v>
      </c>
      <c r="F388" s="1">
        <v>239.9</v>
      </c>
      <c r="G388" s="1">
        <v>233</v>
      </c>
      <c r="H388" s="1">
        <v>238.8</v>
      </c>
      <c r="I388" s="1">
        <v>238.6</v>
      </c>
      <c r="J388" s="1">
        <v>236.85</v>
      </c>
      <c r="K388" s="1">
        <v>3109298</v>
      </c>
      <c r="L388" s="1">
        <v>736444488.35000002</v>
      </c>
      <c r="M388" s="1">
        <v>43210</v>
      </c>
      <c r="N388" s="3">
        <f>IF(ISERR(LN(Table138[[#This Row],[Close Price]]/I387)),"-",LN(Table138[[#This Row],[Close Price]]/I387))</f>
        <v>1.6778527426161351E-3</v>
      </c>
    </row>
    <row r="389" spans="1:14" x14ac:dyDescent="0.3">
      <c r="A389" s="1" t="s">
        <v>43</v>
      </c>
      <c r="B389" s="1" t="s">
        <v>14</v>
      </c>
      <c r="C389" s="2">
        <v>43672</v>
      </c>
      <c r="D389" s="1">
        <v>238.6</v>
      </c>
      <c r="E389" s="1">
        <v>251.35</v>
      </c>
      <c r="F389" s="1">
        <v>251.6</v>
      </c>
      <c r="G389" s="1">
        <v>240.2</v>
      </c>
      <c r="H389" s="1">
        <v>242</v>
      </c>
      <c r="I389" s="1">
        <v>241.85</v>
      </c>
      <c r="J389" s="1">
        <v>244.13</v>
      </c>
      <c r="K389" s="1">
        <v>10202100</v>
      </c>
      <c r="L389" s="1">
        <v>2490681885</v>
      </c>
      <c r="M389" s="1">
        <v>102511</v>
      </c>
      <c r="N389" s="3">
        <f>IF(ISERR(LN(Table138[[#This Row],[Close Price]]/I388)),"-",LN(Table138[[#This Row],[Close Price]]/I388))</f>
        <v>1.3529189605176453E-2</v>
      </c>
    </row>
    <row r="390" spans="1:14" x14ac:dyDescent="0.3">
      <c r="A390" s="1" t="s">
        <v>43</v>
      </c>
      <c r="B390" s="1" t="s">
        <v>14</v>
      </c>
      <c r="C390" s="2">
        <v>43675</v>
      </c>
      <c r="D390" s="1">
        <v>241.85</v>
      </c>
      <c r="E390" s="1">
        <v>243.3</v>
      </c>
      <c r="F390" s="1">
        <v>243.3</v>
      </c>
      <c r="G390" s="1">
        <v>234</v>
      </c>
      <c r="H390" s="1">
        <v>237.4</v>
      </c>
      <c r="I390" s="1">
        <v>237.05</v>
      </c>
      <c r="J390" s="1">
        <v>236.81</v>
      </c>
      <c r="K390" s="1">
        <v>4152112</v>
      </c>
      <c r="L390" s="1">
        <v>983248121.04999995</v>
      </c>
      <c r="M390" s="1">
        <v>51782</v>
      </c>
      <c r="N390" s="3">
        <f>IF(ISERR(LN(Table138[[#This Row],[Close Price]]/I389)),"-",LN(Table138[[#This Row],[Close Price]]/I389))</f>
        <v>-2.0046609920864811E-2</v>
      </c>
    </row>
    <row r="391" spans="1:14" x14ac:dyDescent="0.3">
      <c r="A391" s="1" t="s">
        <v>43</v>
      </c>
      <c r="B391" s="1" t="s">
        <v>14</v>
      </c>
      <c r="C391" s="2">
        <v>43676</v>
      </c>
      <c r="D391" s="1">
        <v>237.05</v>
      </c>
      <c r="E391" s="1">
        <v>240</v>
      </c>
      <c r="F391" s="1">
        <v>243.6</v>
      </c>
      <c r="G391" s="1">
        <v>232.8</v>
      </c>
      <c r="H391" s="1">
        <v>233.6</v>
      </c>
      <c r="I391" s="1">
        <v>234.1</v>
      </c>
      <c r="J391" s="1">
        <v>238.6</v>
      </c>
      <c r="K391" s="1">
        <v>3066345</v>
      </c>
      <c r="L391" s="1">
        <v>731632207.60000002</v>
      </c>
      <c r="M391" s="1">
        <v>33128</v>
      </c>
      <c r="N391" s="3">
        <f>IF(ISERR(LN(Table138[[#This Row],[Close Price]]/I390)),"-",LN(Table138[[#This Row],[Close Price]]/I390))</f>
        <v>-1.2522714851262367E-2</v>
      </c>
    </row>
    <row r="392" spans="1:14" x14ac:dyDescent="0.3">
      <c r="A392" s="1" t="s">
        <v>43</v>
      </c>
      <c r="B392" s="1" t="s">
        <v>14</v>
      </c>
      <c r="C392" s="2">
        <v>43677</v>
      </c>
      <c r="D392" s="1">
        <v>234.1</v>
      </c>
      <c r="E392" s="1">
        <v>233</v>
      </c>
      <c r="F392" s="1">
        <v>233.6</v>
      </c>
      <c r="G392" s="1">
        <v>224.35</v>
      </c>
      <c r="H392" s="1">
        <v>226.5</v>
      </c>
      <c r="I392" s="1">
        <v>226.55</v>
      </c>
      <c r="J392" s="1">
        <v>226.87</v>
      </c>
      <c r="K392" s="1">
        <v>4007230</v>
      </c>
      <c r="L392" s="1">
        <v>909104371.10000002</v>
      </c>
      <c r="M392" s="1">
        <v>46802</v>
      </c>
      <c r="N392" s="3">
        <f>IF(ISERR(LN(Table138[[#This Row],[Close Price]]/I391)),"-",LN(Table138[[#This Row],[Close Price]]/I391))</f>
        <v>-3.2782703383717804E-2</v>
      </c>
    </row>
    <row r="393" spans="1:14" x14ac:dyDescent="0.3">
      <c r="A393" s="1" t="s">
        <v>43</v>
      </c>
      <c r="B393" s="1" t="s">
        <v>14</v>
      </c>
      <c r="C393" s="2">
        <v>43678</v>
      </c>
      <c r="D393" s="1">
        <v>226.55</v>
      </c>
      <c r="E393" s="1">
        <v>226</v>
      </c>
      <c r="F393" s="1">
        <v>226.45</v>
      </c>
      <c r="G393" s="1">
        <v>221.25</v>
      </c>
      <c r="H393" s="1">
        <v>223.65</v>
      </c>
      <c r="I393" s="1">
        <v>223.55</v>
      </c>
      <c r="J393" s="1">
        <v>223.42</v>
      </c>
      <c r="K393" s="1">
        <v>3423702</v>
      </c>
      <c r="L393" s="1">
        <v>764934061.20000005</v>
      </c>
      <c r="M393" s="1">
        <v>37846</v>
      </c>
      <c r="N393" s="3">
        <f>IF(ISERR(LN(Table138[[#This Row],[Close Price]]/I392)),"-",LN(Table138[[#This Row],[Close Price]]/I392))</f>
        <v>-1.3330568433157563E-2</v>
      </c>
    </row>
    <row r="394" spans="1:14" x14ac:dyDescent="0.3">
      <c r="A394" s="1" t="s">
        <v>43</v>
      </c>
      <c r="B394" s="1" t="s">
        <v>14</v>
      </c>
      <c r="C394" s="2">
        <v>43679</v>
      </c>
      <c r="D394" s="1">
        <v>223.55</v>
      </c>
      <c r="E394" s="1">
        <v>221</v>
      </c>
      <c r="F394" s="1">
        <v>234</v>
      </c>
      <c r="G394" s="1">
        <v>217.05</v>
      </c>
      <c r="H394" s="1">
        <v>232.5</v>
      </c>
      <c r="I394" s="1">
        <v>231.25</v>
      </c>
      <c r="J394" s="1">
        <v>225.82</v>
      </c>
      <c r="K394" s="1">
        <v>5716497</v>
      </c>
      <c r="L394" s="1">
        <v>1290922119.6500001</v>
      </c>
      <c r="M394" s="1">
        <v>64198</v>
      </c>
      <c r="N394" s="3">
        <f>IF(ISERR(LN(Table138[[#This Row],[Close Price]]/I393)),"-",LN(Table138[[#This Row],[Close Price]]/I393))</f>
        <v>3.3864273712544878E-2</v>
      </c>
    </row>
    <row r="395" spans="1:14" x14ac:dyDescent="0.3">
      <c r="A395" s="1" t="s">
        <v>43</v>
      </c>
      <c r="B395" s="1" t="s">
        <v>14</v>
      </c>
      <c r="C395" s="2">
        <v>43682</v>
      </c>
      <c r="D395" s="1">
        <v>231.25</v>
      </c>
      <c r="E395" s="1">
        <v>228.05</v>
      </c>
      <c r="F395" s="1">
        <v>235.25</v>
      </c>
      <c r="G395" s="1">
        <v>223.1</v>
      </c>
      <c r="H395" s="1">
        <v>228</v>
      </c>
      <c r="I395" s="1">
        <v>228.45</v>
      </c>
      <c r="J395" s="1">
        <v>228.92</v>
      </c>
      <c r="K395" s="1">
        <v>3725062</v>
      </c>
      <c r="L395" s="1">
        <v>852750842.45000005</v>
      </c>
      <c r="M395" s="1">
        <v>38234</v>
      </c>
      <c r="N395" s="3">
        <f>IF(ISERR(LN(Table138[[#This Row],[Close Price]]/I394)),"-",LN(Table138[[#This Row],[Close Price]]/I394))</f>
        <v>-1.2182008383254098E-2</v>
      </c>
    </row>
    <row r="396" spans="1:14" x14ac:dyDescent="0.3">
      <c r="A396" s="1" t="s">
        <v>43</v>
      </c>
      <c r="B396" s="1" t="s">
        <v>14</v>
      </c>
      <c r="C396" s="2">
        <v>43683</v>
      </c>
      <c r="D396" s="1">
        <v>228.45</v>
      </c>
      <c r="E396" s="1">
        <v>227</v>
      </c>
      <c r="F396" s="1">
        <v>229.4</v>
      </c>
      <c r="G396" s="1">
        <v>223.7</v>
      </c>
      <c r="H396" s="1">
        <v>225.15</v>
      </c>
      <c r="I396" s="1">
        <v>225.3</v>
      </c>
      <c r="J396" s="1">
        <v>225.78</v>
      </c>
      <c r="K396" s="1">
        <v>2369955</v>
      </c>
      <c r="L396" s="1">
        <v>535086936.44999999</v>
      </c>
      <c r="M396" s="1">
        <v>35503</v>
      </c>
      <c r="N396" s="3">
        <f>IF(ISERR(LN(Table138[[#This Row],[Close Price]]/I395)),"-",LN(Table138[[#This Row],[Close Price]]/I395))</f>
        <v>-1.3884520571081613E-2</v>
      </c>
    </row>
    <row r="397" spans="1:14" x14ac:dyDescent="0.3">
      <c r="A397" s="1" t="s">
        <v>43</v>
      </c>
      <c r="B397" s="1" t="s">
        <v>14</v>
      </c>
      <c r="C397" s="2">
        <v>43684</v>
      </c>
      <c r="D397" s="1">
        <v>225.3</v>
      </c>
      <c r="E397" s="1">
        <v>225.2</v>
      </c>
      <c r="F397" s="1">
        <v>231.65</v>
      </c>
      <c r="G397" s="1">
        <v>222.9</v>
      </c>
      <c r="H397" s="1">
        <v>224.1</v>
      </c>
      <c r="I397" s="1">
        <v>224.95</v>
      </c>
      <c r="J397" s="1">
        <v>227.71</v>
      </c>
      <c r="K397" s="1">
        <v>3647449</v>
      </c>
      <c r="L397" s="1">
        <v>830558210.89999998</v>
      </c>
      <c r="M397" s="1">
        <v>44728</v>
      </c>
      <c r="N397" s="3">
        <f>IF(ISERR(LN(Table138[[#This Row],[Close Price]]/I396)),"-",LN(Table138[[#This Row],[Close Price]]/I396))</f>
        <v>-1.5546921510175261E-3</v>
      </c>
    </row>
    <row r="398" spans="1:14" x14ac:dyDescent="0.3">
      <c r="A398" s="1" t="s">
        <v>43</v>
      </c>
      <c r="B398" s="1" t="s">
        <v>14</v>
      </c>
      <c r="C398" s="2">
        <v>43685</v>
      </c>
      <c r="D398" s="1">
        <v>224.95</v>
      </c>
      <c r="E398" s="1">
        <v>226.35</v>
      </c>
      <c r="F398" s="1">
        <v>232.3</v>
      </c>
      <c r="G398" s="1">
        <v>224.5</v>
      </c>
      <c r="H398" s="1">
        <v>231.5</v>
      </c>
      <c r="I398" s="1">
        <v>231.25</v>
      </c>
      <c r="J398" s="1">
        <v>229.57</v>
      </c>
      <c r="K398" s="1">
        <v>2693736</v>
      </c>
      <c r="L398" s="1">
        <v>618388245.54999995</v>
      </c>
      <c r="M398" s="1">
        <v>44644</v>
      </c>
      <c r="N398" s="3">
        <f>IF(ISERR(LN(Table138[[#This Row],[Close Price]]/I397)),"-",LN(Table138[[#This Row],[Close Price]]/I397))</f>
        <v>2.7621221105353297E-2</v>
      </c>
    </row>
    <row r="399" spans="1:14" x14ac:dyDescent="0.3">
      <c r="A399" s="1" t="s">
        <v>43</v>
      </c>
      <c r="B399" s="1" t="s">
        <v>14</v>
      </c>
      <c r="C399" s="2">
        <v>43686</v>
      </c>
      <c r="D399" s="1">
        <v>231.25</v>
      </c>
      <c r="E399" s="1">
        <v>232.35</v>
      </c>
      <c r="F399" s="1">
        <v>233.55</v>
      </c>
      <c r="G399" s="1">
        <v>227.5</v>
      </c>
      <c r="H399" s="1">
        <v>228.45</v>
      </c>
      <c r="I399" s="1">
        <v>228.9</v>
      </c>
      <c r="J399" s="1">
        <v>230.34</v>
      </c>
      <c r="K399" s="1">
        <v>1976395</v>
      </c>
      <c r="L399" s="1">
        <v>455245681.05000001</v>
      </c>
      <c r="M399" s="1">
        <v>16945</v>
      </c>
      <c r="N399" s="3">
        <f>IF(ISERR(LN(Table138[[#This Row],[Close Price]]/I398)),"-",LN(Table138[[#This Row],[Close Price]]/I398))</f>
        <v>-1.0214149434013546E-2</v>
      </c>
    </row>
    <row r="400" spans="1:14" x14ac:dyDescent="0.3">
      <c r="A400" s="1" t="s">
        <v>43</v>
      </c>
      <c r="B400" s="1" t="s">
        <v>14</v>
      </c>
      <c r="C400" s="2">
        <v>43690</v>
      </c>
      <c r="D400" s="1">
        <v>228.9</v>
      </c>
      <c r="E400" s="1">
        <v>230.6</v>
      </c>
      <c r="F400" s="1">
        <v>232.25</v>
      </c>
      <c r="G400" s="1">
        <v>222.8</v>
      </c>
      <c r="H400" s="1">
        <v>223.7</v>
      </c>
      <c r="I400" s="1">
        <v>224.05</v>
      </c>
      <c r="J400" s="1">
        <v>227.03</v>
      </c>
      <c r="K400" s="1">
        <v>2119261</v>
      </c>
      <c r="L400" s="1">
        <v>481128711.19999999</v>
      </c>
      <c r="M400" s="1">
        <v>39203</v>
      </c>
      <c r="N400" s="3">
        <f>IF(ISERR(LN(Table138[[#This Row],[Close Price]]/I399)),"-",LN(Table138[[#This Row],[Close Price]]/I399))</f>
        <v>-2.141598572636896E-2</v>
      </c>
    </row>
    <row r="401" spans="1:14" x14ac:dyDescent="0.3">
      <c r="A401" s="1" t="s">
        <v>43</v>
      </c>
      <c r="B401" s="1" t="s">
        <v>14</v>
      </c>
      <c r="C401" s="2">
        <v>43691</v>
      </c>
      <c r="D401" s="1">
        <v>224.05</v>
      </c>
      <c r="E401" s="1">
        <v>225.5</v>
      </c>
      <c r="F401" s="1">
        <v>235.8</v>
      </c>
      <c r="G401" s="1">
        <v>222.15</v>
      </c>
      <c r="H401" s="1">
        <v>232.5</v>
      </c>
      <c r="I401" s="1">
        <v>232.45</v>
      </c>
      <c r="J401" s="1">
        <v>230.7</v>
      </c>
      <c r="K401" s="1">
        <v>3091928</v>
      </c>
      <c r="L401" s="1">
        <v>713315050.75</v>
      </c>
      <c r="M401" s="1">
        <v>40837</v>
      </c>
      <c r="N401" s="3">
        <f>IF(ISERR(LN(Table138[[#This Row],[Close Price]]/I400)),"-",LN(Table138[[#This Row],[Close Price]]/I400))</f>
        <v>3.6805906904441542E-2</v>
      </c>
    </row>
    <row r="402" spans="1:14" x14ac:dyDescent="0.3">
      <c r="A402" s="1" t="s">
        <v>43</v>
      </c>
      <c r="B402" s="1" t="s">
        <v>14</v>
      </c>
      <c r="C402" s="2">
        <v>43693</v>
      </c>
      <c r="D402" s="1">
        <v>232.45</v>
      </c>
      <c r="E402" s="1">
        <v>225.1</v>
      </c>
      <c r="F402" s="1">
        <v>231.45</v>
      </c>
      <c r="G402" s="1">
        <v>224</v>
      </c>
      <c r="H402" s="1">
        <v>229.1</v>
      </c>
      <c r="I402" s="1">
        <v>228</v>
      </c>
      <c r="J402" s="1">
        <v>226.61</v>
      </c>
      <c r="K402" s="1">
        <v>4433182</v>
      </c>
      <c r="L402" s="1">
        <v>1004600388.5</v>
      </c>
      <c r="M402" s="1">
        <v>72132</v>
      </c>
      <c r="N402" s="3">
        <f>IF(ISERR(LN(Table138[[#This Row],[Close Price]]/I401)),"-",LN(Table138[[#This Row],[Close Price]]/I401))</f>
        <v>-1.9329519182152977E-2</v>
      </c>
    </row>
    <row r="403" spans="1:14" x14ac:dyDescent="0.3">
      <c r="A403" s="1" t="s">
        <v>43</v>
      </c>
      <c r="B403" s="1" t="s">
        <v>14</v>
      </c>
      <c r="C403" s="2">
        <v>43696</v>
      </c>
      <c r="D403" s="1">
        <v>228</v>
      </c>
      <c r="E403" s="1">
        <v>231.4</v>
      </c>
      <c r="F403" s="1">
        <v>231.4</v>
      </c>
      <c r="G403" s="1">
        <v>214.9</v>
      </c>
      <c r="H403" s="1">
        <v>216.7</v>
      </c>
      <c r="I403" s="1">
        <v>216.25</v>
      </c>
      <c r="J403" s="1">
        <v>220.72</v>
      </c>
      <c r="K403" s="1">
        <v>5925621</v>
      </c>
      <c r="L403" s="1">
        <v>1307908552.8</v>
      </c>
      <c r="M403" s="1">
        <v>75224</v>
      </c>
      <c r="N403" s="3">
        <f>IF(ISERR(LN(Table138[[#This Row],[Close Price]]/I402)),"-",LN(Table138[[#This Row],[Close Price]]/I402))</f>
        <v>-5.2910483142452093E-2</v>
      </c>
    </row>
    <row r="404" spans="1:14" x14ac:dyDescent="0.3">
      <c r="A404" s="1" t="s">
        <v>43</v>
      </c>
      <c r="B404" s="1" t="s">
        <v>14</v>
      </c>
      <c r="C404" s="2">
        <v>43697</v>
      </c>
      <c r="D404" s="1">
        <v>216.25</v>
      </c>
      <c r="E404" s="1">
        <v>215</v>
      </c>
      <c r="F404" s="1">
        <v>220.45</v>
      </c>
      <c r="G404" s="1">
        <v>211.05</v>
      </c>
      <c r="H404" s="1">
        <v>217.85</v>
      </c>
      <c r="I404" s="1">
        <v>218.2</v>
      </c>
      <c r="J404" s="1">
        <v>216.2</v>
      </c>
      <c r="K404" s="1">
        <v>10072138</v>
      </c>
      <c r="L404" s="1">
        <v>2177580655.5</v>
      </c>
      <c r="M404" s="1">
        <v>90763</v>
      </c>
      <c r="N404" s="3">
        <f>IF(ISERR(LN(Table138[[#This Row],[Close Price]]/I403)),"-",LN(Table138[[#This Row],[Close Price]]/I403))</f>
        <v>8.9769275869816811E-3</v>
      </c>
    </row>
    <row r="405" spans="1:14" x14ac:dyDescent="0.3">
      <c r="A405" s="1" t="s">
        <v>43</v>
      </c>
      <c r="B405" s="1" t="s">
        <v>14</v>
      </c>
      <c r="C405" s="2">
        <v>43698</v>
      </c>
      <c r="D405" s="1">
        <v>218.2</v>
      </c>
      <c r="E405" s="1">
        <v>220.95</v>
      </c>
      <c r="F405" s="1">
        <v>227</v>
      </c>
      <c r="G405" s="1">
        <v>219.3</v>
      </c>
      <c r="H405" s="1">
        <v>224</v>
      </c>
      <c r="I405" s="1">
        <v>223.45</v>
      </c>
      <c r="J405" s="1">
        <v>223.52</v>
      </c>
      <c r="K405" s="1">
        <v>9297994</v>
      </c>
      <c r="L405" s="1">
        <v>2078264800.0999999</v>
      </c>
      <c r="M405" s="1">
        <v>93205</v>
      </c>
      <c r="N405" s="3">
        <f>IF(ISERR(LN(Table138[[#This Row],[Close Price]]/I404)),"-",LN(Table138[[#This Row],[Close Price]]/I404))</f>
        <v>2.3775601980490137E-2</v>
      </c>
    </row>
    <row r="406" spans="1:14" x14ac:dyDescent="0.3">
      <c r="A406" s="1" t="s">
        <v>43</v>
      </c>
      <c r="B406" s="1" t="s">
        <v>14</v>
      </c>
      <c r="C406" s="2">
        <v>43699</v>
      </c>
      <c r="D406" s="1">
        <v>223.45</v>
      </c>
      <c r="E406" s="1">
        <v>224.7</v>
      </c>
      <c r="F406" s="1">
        <v>226.25</v>
      </c>
      <c r="G406" s="1">
        <v>218.05</v>
      </c>
      <c r="H406" s="1">
        <v>221.9</v>
      </c>
      <c r="I406" s="1">
        <v>221.9</v>
      </c>
      <c r="J406" s="1">
        <v>222.54</v>
      </c>
      <c r="K406" s="1">
        <v>6412842</v>
      </c>
      <c r="L406" s="1">
        <v>1427111381.45</v>
      </c>
      <c r="M406" s="1">
        <v>76620</v>
      </c>
      <c r="N406" s="3">
        <f>IF(ISERR(LN(Table138[[#This Row],[Close Price]]/I405)),"-",LN(Table138[[#This Row],[Close Price]]/I405))</f>
        <v>-6.9608454409121629E-3</v>
      </c>
    </row>
    <row r="407" spans="1:14" x14ac:dyDescent="0.3">
      <c r="A407" s="1" t="s">
        <v>43</v>
      </c>
      <c r="B407" s="1" t="s">
        <v>14</v>
      </c>
      <c r="C407" s="2">
        <v>43700</v>
      </c>
      <c r="D407" s="1">
        <v>221.9</v>
      </c>
      <c r="E407" s="1">
        <v>222</v>
      </c>
      <c r="F407" s="1">
        <v>225.2</v>
      </c>
      <c r="G407" s="1">
        <v>215.05</v>
      </c>
      <c r="H407" s="1">
        <v>224.2</v>
      </c>
      <c r="I407" s="1">
        <v>224.15</v>
      </c>
      <c r="J407" s="1">
        <v>220.71</v>
      </c>
      <c r="K407" s="1">
        <v>4049142</v>
      </c>
      <c r="L407" s="1">
        <v>893699541.45000005</v>
      </c>
      <c r="M407" s="1">
        <v>42725</v>
      </c>
      <c r="N407" s="3">
        <f>IF(ISERR(LN(Table138[[#This Row],[Close Price]]/I406)),"-",LN(Table138[[#This Row],[Close Price]]/I406))</f>
        <v>1.0088640662900267E-2</v>
      </c>
    </row>
    <row r="408" spans="1:14" x14ac:dyDescent="0.3">
      <c r="A408" s="1" t="s">
        <v>43</v>
      </c>
      <c r="B408" s="1" t="s">
        <v>14</v>
      </c>
      <c r="C408" s="2">
        <v>43703</v>
      </c>
      <c r="D408" s="1">
        <v>224.15</v>
      </c>
      <c r="E408" s="1">
        <v>228</v>
      </c>
      <c r="F408" s="1">
        <v>228</v>
      </c>
      <c r="G408" s="1">
        <v>216.8</v>
      </c>
      <c r="H408" s="1">
        <v>221.8</v>
      </c>
      <c r="I408" s="1">
        <v>221.95</v>
      </c>
      <c r="J408" s="1">
        <v>220.6</v>
      </c>
      <c r="K408" s="1">
        <v>4012642</v>
      </c>
      <c r="L408" s="1">
        <v>885178159.04999995</v>
      </c>
      <c r="M408" s="1">
        <v>39292</v>
      </c>
      <c r="N408" s="3">
        <f>IF(ISERR(LN(Table138[[#This Row],[Close Price]]/I407)),"-",LN(Table138[[#This Row],[Close Price]]/I407))</f>
        <v>-9.863339321404355E-3</v>
      </c>
    </row>
    <row r="409" spans="1:14" x14ac:dyDescent="0.3">
      <c r="A409" s="1" t="s">
        <v>43</v>
      </c>
      <c r="B409" s="1" t="s">
        <v>14</v>
      </c>
      <c r="C409" s="2">
        <v>43704</v>
      </c>
      <c r="D409" s="1">
        <v>221.95</v>
      </c>
      <c r="E409" s="1">
        <v>223.9</v>
      </c>
      <c r="F409" s="1">
        <v>229.9</v>
      </c>
      <c r="G409" s="1">
        <v>221.25</v>
      </c>
      <c r="H409" s="1">
        <v>228.85</v>
      </c>
      <c r="I409" s="1">
        <v>228.85</v>
      </c>
      <c r="J409" s="1">
        <v>225.9</v>
      </c>
      <c r="K409" s="1">
        <v>3895225</v>
      </c>
      <c r="L409" s="1">
        <v>879940415.20000005</v>
      </c>
      <c r="M409" s="1">
        <v>34000</v>
      </c>
      <c r="N409" s="3">
        <f>IF(ISERR(LN(Table138[[#This Row],[Close Price]]/I408)),"-",LN(Table138[[#This Row],[Close Price]]/I408))</f>
        <v>3.0614635819606949E-2</v>
      </c>
    </row>
    <row r="410" spans="1:14" x14ac:dyDescent="0.3">
      <c r="A410" s="1" t="s">
        <v>43</v>
      </c>
      <c r="B410" s="1" t="s">
        <v>14</v>
      </c>
      <c r="C410" s="2">
        <v>43705</v>
      </c>
      <c r="D410" s="1">
        <v>228.85</v>
      </c>
      <c r="E410" s="1">
        <v>228.8</v>
      </c>
      <c r="F410" s="1">
        <v>228.8</v>
      </c>
      <c r="G410" s="1">
        <v>218.65</v>
      </c>
      <c r="H410" s="1">
        <v>219.2</v>
      </c>
      <c r="I410" s="1">
        <v>220.85</v>
      </c>
      <c r="J410" s="1">
        <v>223.88</v>
      </c>
      <c r="K410" s="1">
        <v>3686564</v>
      </c>
      <c r="L410" s="1">
        <v>825338782.95000005</v>
      </c>
      <c r="M410" s="1">
        <v>37010</v>
      </c>
      <c r="N410" s="3">
        <f>IF(ISERR(LN(Table138[[#This Row],[Close Price]]/I409)),"-",LN(Table138[[#This Row],[Close Price]]/I409))</f>
        <v>-3.5583029057115682E-2</v>
      </c>
    </row>
    <row r="411" spans="1:14" x14ac:dyDescent="0.3">
      <c r="A411" s="1" t="s">
        <v>43</v>
      </c>
      <c r="B411" s="1" t="s">
        <v>14</v>
      </c>
      <c r="C411" s="2">
        <v>43706</v>
      </c>
      <c r="D411" s="1">
        <v>220.85</v>
      </c>
      <c r="E411" s="1">
        <v>218.9</v>
      </c>
      <c r="F411" s="1">
        <v>228.95</v>
      </c>
      <c r="G411" s="1">
        <v>218.9</v>
      </c>
      <c r="H411" s="1">
        <v>228</v>
      </c>
      <c r="I411" s="1">
        <v>227.95</v>
      </c>
      <c r="J411" s="1">
        <v>225.8</v>
      </c>
      <c r="K411" s="1">
        <v>4041972</v>
      </c>
      <c r="L411" s="1">
        <v>912678557.64999998</v>
      </c>
      <c r="M411" s="1">
        <v>33655</v>
      </c>
      <c r="N411" s="3">
        <f>IF(ISERR(LN(Table138[[#This Row],[Close Price]]/I410)),"-",LN(Table138[[#This Row],[Close Price]]/I410))</f>
        <v>3.1642568616914925E-2</v>
      </c>
    </row>
    <row r="412" spans="1:14" x14ac:dyDescent="0.3">
      <c r="A412" s="1" t="s">
        <v>43</v>
      </c>
      <c r="B412" s="1" t="s">
        <v>14</v>
      </c>
      <c r="C412" s="2">
        <v>43707</v>
      </c>
      <c r="D412" s="1">
        <v>227.95</v>
      </c>
      <c r="E412" s="1">
        <v>227.95</v>
      </c>
      <c r="F412" s="1">
        <v>237.2</v>
      </c>
      <c r="G412" s="1">
        <v>224.5</v>
      </c>
      <c r="H412" s="1">
        <v>235.6</v>
      </c>
      <c r="I412" s="1">
        <v>235.6</v>
      </c>
      <c r="J412" s="1">
        <v>231.68</v>
      </c>
      <c r="K412" s="1">
        <v>3564896</v>
      </c>
      <c r="L412" s="1">
        <v>825927064.85000002</v>
      </c>
      <c r="M412" s="1">
        <v>44479</v>
      </c>
      <c r="N412" s="3">
        <f>IF(ISERR(LN(Table138[[#This Row],[Close Price]]/I411)),"-",LN(Table138[[#This Row],[Close Price]]/I411))</f>
        <v>3.3009145117981309E-2</v>
      </c>
    </row>
    <row r="413" spans="1:14" x14ac:dyDescent="0.3">
      <c r="A413" s="1" t="s">
        <v>43</v>
      </c>
      <c r="B413" s="1" t="s">
        <v>14</v>
      </c>
      <c r="C413" s="2">
        <v>43711</v>
      </c>
      <c r="D413" s="1">
        <v>235.6</v>
      </c>
      <c r="E413" s="1">
        <v>226.1</v>
      </c>
      <c r="F413" s="1">
        <v>233</v>
      </c>
      <c r="G413" s="1">
        <v>224.15</v>
      </c>
      <c r="H413" s="1">
        <v>225.45</v>
      </c>
      <c r="I413" s="1">
        <v>225.4</v>
      </c>
      <c r="J413" s="1">
        <v>228.85</v>
      </c>
      <c r="K413" s="1">
        <v>3311896</v>
      </c>
      <c r="L413" s="1">
        <v>757929945.39999998</v>
      </c>
      <c r="M413" s="1">
        <v>32792</v>
      </c>
      <c r="N413" s="3">
        <f>IF(ISERR(LN(Table138[[#This Row],[Close Price]]/I412)),"-",LN(Table138[[#This Row],[Close Price]]/I412))</f>
        <v>-4.4258850171755619E-2</v>
      </c>
    </row>
    <row r="414" spans="1:14" x14ac:dyDescent="0.3">
      <c r="A414" s="1" t="s">
        <v>43</v>
      </c>
      <c r="B414" s="1" t="s">
        <v>14</v>
      </c>
      <c r="C414" s="2">
        <v>43712</v>
      </c>
      <c r="D414" s="1">
        <v>225.4</v>
      </c>
      <c r="E414" s="1">
        <v>226.9</v>
      </c>
      <c r="F414" s="1">
        <v>232</v>
      </c>
      <c r="G414" s="1">
        <v>223.05</v>
      </c>
      <c r="H414" s="1">
        <v>231.4</v>
      </c>
      <c r="I414" s="1">
        <v>231.3</v>
      </c>
      <c r="J414" s="1">
        <v>227.95</v>
      </c>
      <c r="K414" s="1">
        <v>3538906</v>
      </c>
      <c r="L414" s="1">
        <v>806676567.45000005</v>
      </c>
      <c r="M414" s="1">
        <v>42868</v>
      </c>
      <c r="N414" s="3">
        <f>IF(ISERR(LN(Table138[[#This Row],[Close Price]]/I413)),"-",LN(Table138[[#This Row],[Close Price]]/I413))</f>
        <v>2.5838967631717689E-2</v>
      </c>
    </row>
    <row r="415" spans="1:14" x14ac:dyDescent="0.3">
      <c r="A415" s="1" t="s">
        <v>43</v>
      </c>
      <c r="B415" s="1" t="s">
        <v>14</v>
      </c>
      <c r="C415" s="2">
        <v>43713</v>
      </c>
      <c r="D415" s="1">
        <v>231.3</v>
      </c>
      <c r="E415" s="1">
        <v>232</v>
      </c>
      <c r="F415" s="1">
        <v>232.7</v>
      </c>
      <c r="G415" s="1">
        <v>227.7</v>
      </c>
      <c r="H415" s="1">
        <v>228.5</v>
      </c>
      <c r="I415" s="1">
        <v>229.55</v>
      </c>
      <c r="J415" s="1">
        <v>229.64</v>
      </c>
      <c r="K415" s="1">
        <v>2314469</v>
      </c>
      <c r="L415" s="1">
        <v>531501980.5</v>
      </c>
      <c r="M415" s="1">
        <v>26710</v>
      </c>
      <c r="N415" s="3">
        <f>IF(ISERR(LN(Table138[[#This Row],[Close Price]]/I414)),"-",LN(Table138[[#This Row],[Close Price]]/I414))</f>
        <v>-7.5946985421624161E-3</v>
      </c>
    </row>
    <row r="416" spans="1:14" x14ac:dyDescent="0.3">
      <c r="A416" s="1" t="s">
        <v>43</v>
      </c>
      <c r="B416" s="1" t="s">
        <v>14</v>
      </c>
      <c r="C416" s="2">
        <v>43714</v>
      </c>
      <c r="D416" s="1">
        <v>229.55</v>
      </c>
      <c r="E416" s="1">
        <v>230.55</v>
      </c>
      <c r="F416" s="1">
        <v>237</v>
      </c>
      <c r="G416" s="1">
        <v>229.35</v>
      </c>
      <c r="H416" s="1">
        <v>236</v>
      </c>
      <c r="I416" s="1">
        <v>236.45</v>
      </c>
      <c r="J416" s="1">
        <v>234.54</v>
      </c>
      <c r="K416" s="1">
        <v>3702650</v>
      </c>
      <c r="L416" s="1">
        <v>868408635.64999998</v>
      </c>
      <c r="M416" s="1">
        <v>44080</v>
      </c>
      <c r="N416" s="3">
        <f>IF(ISERR(LN(Table138[[#This Row],[Close Price]]/I415)),"-",LN(Table138[[#This Row],[Close Price]]/I415))</f>
        <v>2.9615898394653575E-2</v>
      </c>
    </row>
    <row r="417" spans="1:14" x14ac:dyDescent="0.3">
      <c r="A417" s="1" t="s">
        <v>43</v>
      </c>
      <c r="B417" s="1" t="s">
        <v>14</v>
      </c>
      <c r="C417" s="2">
        <v>43717</v>
      </c>
      <c r="D417" s="1">
        <v>236.45</v>
      </c>
      <c r="E417" s="1">
        <v>236.95</v>
      </c>
      <c r="F417" s="1">
        <v>237.2</v>
      </c>
      <c r="G417" s="1">
        <v>232</v>
      </c>
      <c r="H417" s="1">
        <v>232.7</v>
      </c>
      <c r="I417" s="1">
        <v>233.45</v>
      </c>
      <c r="J417" s="1">
        <v>234.1</v>
      </c>
      <c r="K417" s="1">
        <v>2259752</v>
      </c>
      <c r="L417" s="1">
        <v>529012904.25</v>
      </c>
      <c r="M417" s="1">
        <v>28294</v>
      </c>
      <c r="N417" s="3">
        <f>IF(ISERR(LN(Table138[[#This Row],[Close Price]]/I416)),"-",LN(Table138[[#This Row],[Close Price]]/I416))</f>
        <v>-1.2768847672938712E-2</v>
      </c>
    </row>
    <row r="418" spans="1:14" x14ac:dyDescent="0.3">
      <c r="A418" s="1" t="s">
        <v>43</v>
      </c>
      <c r="B418" s="1" t="s">
        <v>14</v>
      </c>
      <c r="C418" s="2">
        <v>43719</v>
      </c>
      <c r="D418" s="1">
        <v>233.45</v>
      </c>
      <c r="E418" s="1">
        <v>233.6</v>
      </c>
      <c r="F418" s="1">
        <v>238.8</v>
      </c>
      <c r="G418" s="1">
        <v>232.05</v>
      </c>
      <c r="H418" s="1">
        <v>234</v>
      </c>
      <c r="I418" s="1">
        <v>234.8</v>
      </c>
      <c r="J418" s="1">
        <v>235.57</v>
      </c>
      <c r="K418" s="1">
        <v>3450784</v>
      </c>
      <c r="L418" s="1">
        <v>812885858.85000002</v>
      </c>
      <c r="M418" s="1">
        <v>34425</v>
      </c>
      <c r="N418" s="3">
        <f>IF(ISERR(LN(Table138[[#This Row],[Close Price]]/I417)),"-",LN(Table138[[#This Row],[Close Price]]/I417))</f>
        <v>5.7661665369955432E-3</v>
      </c>
    </row>
    <row r="419" spans="1:14" x14ac:dyDescent="0.3">
      <c r="A419" s="1" t="s">
        <v>43</v>
      </c>
      <c r="B419" s="1" t="s">
        <v>14</v>
      </c>
      <c r="C419" s="2">
        <v>43720</v>
      </c>
      <c r="D419" s="1">
        <v>234.8</v>
      </c>
      <c r="E419" s="1">
        <v>235.75</v>
      </c>
      <c r="F419" s="1">
        <v>236.85</v>
      </c>
      <c r="G419" s="1">
        <v>230.05</v>
      </c>
      <c r="H419" s="1">
        <v>231</v>
      </c>
      <c r="I419" s="1">
        <v>232.2</v>
      </c>
      <c r="J419" s="1">
        <v>234.34</v>
      </c>
      <c r="K419" s="1">
        <v>3058922</v>
      </c>
      <c r="L419" s="1">
        <v>716817961.70000005</v>
      </c>
      <c r="M419" s="1">
        <v>65307</v>
      </c>
      <c r="N419" s="3">
        <f>IF(ISERR(LN(Table138[[#This Row],[Close Price]]/I418)),"-",LN(Table138[[#This Row],[Close Price]]/I418))</f>
        <v>-1.1135018690150324E-2</v>
      </c>
    </row>
    <row r="420" spans="1:14" x14ac:dyDescent="0.3">
      <c r="A420" s="1" t="s">
        <v>43</v>
      </c>
      <c r="B420" s="1" t="s">
        <v>14</v>
      </c>
      <c r="C420" s="2">
        <v>43721</v>
      </c>
      <c r="D420" s="1">
        <v>232.2</v>
      </c>
      <c r="E420" s="1">
        <v>237.5</v>
      </c>
      <c r="F420" s="1">
        <v>237.5</v>
      </c>
      <c r="G420" s="1">
        <v>230.45</v>
      </c>
      <c r="H420" s="1">
        <v>231.85</v>
      </c>
      <c r="I420" s="1">
        <v>232.65</v>
      </c>
      <c r="J420" s="1">
        <v>232.66</v>
      </c>
      <c r="K420" s="1">
        <v>4257695</v>
      </c>
      <c r="L420" s="1">
        <v>990597863.64999998</v>
      </c>
      <c r="M420" s="1">
        <v>64599</v>
      </c>
      <c r="N420" s="3">
        <f>IF(ISERR(LN(Table138[[#This Row],[Close Price]]/I419)),"-",LN(Table138[[#This Row],[Close Price]]/I419))</f>
        <v>1.9361090268664007E-3</v>
      </c>
    </row>
    <row r="421" spans="1:14" x14ac:dyDescent="0.3">
      <c r="A421" s="1" t="s">
        <v>43</v>
      </c>
      <c r="B421" s="1" t="s">
        <v>14</v>
      </c>
      <c r="C421" s="2">
        <v>43724</v>
      </c>
      <c r="D421" s="1">
        <v>232.65</v>
      </c>
      <c r="E421" s="1">
        <v>230.55</v>
      </c>
      <c r="F421" s="1">
        <v>234.7</v>
      </c>
      <c r="G421" s="1">
        <v>228.75</v>
      </c>
      <c r="H421" s="1">
        <v>230.75</v>
      </c>
      <c r="I421" s="1">
        <v>230.85</v>
      </c>
      <c r="J421" s="1">
        <v>231.89</v>
      </c>
      <c r="K421" s="1">
        <v>2295895</v>
      </c>
      <c r="L421" s="1">
        <v>532396340.85000002</v>
      </c>
      <c r="M421" s="1">
        <v>24203</v>
      </c>
      <c r="N421" s="3">
        <f>IF(ISERR(LN(Table138[[#This Row],[Close Price]]/I420)),"-",LN(Table138[[#This Row],[Close Price]]/I420))</f>
        <v>-7.7670293376596589E-3</v>
      </c>
    </row>
    <row r="422" spans="1:14" x14ac:dyDescent="0.3">
      <c r="A422" s="1" t="s">
        <v>43</v>
      </c>
      <c r="B422" s="1" t="s">
        <v>14</v>
      </c>
      <c r="C422" s="2">
        <v>43725</v>
      </c>
      <c r="D422" s="1">
        <v>230.85</v>
      </c>
      <c r="E422" s="1">
        <v>231.95</v>
      </c>
      <c r="F422" s="1">
        <v>234</v>
      </c>
      <c r="G422" s="1">
        <v>226.3</v>
      </c>
      <c r="H422" s="1">
        <v>227</v>
      </c>
      <c r="I422" s="1">
        <v>228.05</v>
      </c>
      <c r="J422" s="1">
        <v>230.63</v>
      </c>
      <c r="K422" s="1">
        <v>2059261</v>
      </c>
      <c r="L422" s="1">
        <v>474931548.75</v>
      </c>
      <c r="M422" s="1">
        <v>28878</v>
      </c>
      <c r="N422" s="3">
        <f>IF(ISERR(LN(Table138[[#This Row],[Close Price]]/I421)),"-",LN(Table138[[#This Row],[Close Price]]/I421))</f>
        <v>-1.2203245795288446E-2</v>
      </c>
    </row>
    <row r="423" spans="1:14" x14ac:dyDescent="0.3">
      <c r="A423" s="1" t="s">
        <v>43</v>
      </c>
      <c r="B423" s="1" t="s">
        <v>14</v>
      </c>
      <c r="C423" s="2">
        <v>43726</v>
      </c>
      <c r="D423" s="1">
        <v>228.05</v>
      </c>
      <c r="E423" s="1">
        <v>230.5</v>
      </c>
      <c r="F423" s="1">
        <v>230.5</v>
      </c>
      <c r="G423" s="1">
        <v>225.55</v>
      </c>
      <c r="H423" s="1">
        <v>227.6</v>
      </c>
      <c r="I423" s="1">
        <v>227.85</v>
      </c>
      <c r="J423" s="1">
        <v>228.4</v>
      </c>
      <c r="K423" s="1">
        <v>2470092</v>
      </c>
      <c r="L423" s="1">
        <v>564166218.95000005</v>
      </c>
      <c r="M423" s="1">
        <v>20743</v>
      </c>
      <c r="N423" s="3">
        <f>IF(ISERR(LN(Table138[[#This Row],[Close Price]]/I422)),"-",LN(Table138[[#This Row],[Close Price]]/I422))</f>
        <v>-8.7738544781792917E-4</v>
      </c>
    </row>
    <row r="424" spans="1:14" x14ac:dyDescent="0.3">
      <c r="A424" s="1" t="s">
        <v>43</v>
      </c>
      <c r="B424" s="1" t="s">
        <v>14</v>
      </c>
      <c r="C424" s="2">
        <v>43727</v>
      </c>
      <c r="D424" s="1">
        <v>227.85</v>
      </c>
      <c r="E424" s="1">
        <v>225.2</v>
      </c>
      <c r="F424" s="1">
        <v>229.9</v>
      </c>
      <c r="G424" s="1">
        <v>225</v>
      </c>
      <c r="H424" s="1">
        <v>227.5</v>
      </c>
      <c r="I424" s="1">
        <v>227.3</v>
      </c>
      <c r="J424" s="1">
        <v>227.85</v>
      </c>
      <c r="K424" s="1">
        <v>2775405</v>
      </c>
      <c r="L424" s="1">
        <v>632378757.29999995</v>
      </c>
      <c r="M424" s="1">
        <v>33500</v>
      </c>
      <c r="N424" s="3">
        <f>IF(ISERR(LN(Table138[[#This Row],[Close Price]]/I423)),"-",LN(Table138[[#This Row],[Close Price]]/I423))</f>
        <v>-2.416786851393985E-3</v>
      </c>
    </row>
    <row r="425" spans="1:14" x14ac:dyDescent="0.3">
      <c r="A425" s="1" t="s">
        <v>43</v>
      </c>
      <c r="B425" s="1" t="s">
        <v>14</v>
      </c>
      <c r="C425" s="2">
        <v>43728</v>
      </c>
      <c r="D425" s="1">
        <v>227.3</v>
      </c>
      <c r="E425" s="1">
        <v>228</v>
      </c>
      <c r="F425" s="1">
        <v>232.9</v>
      </c>
      <c r="G425" s="1">
        <v>223.5</v>
      </c>
      <c r="H425" s="1">
        <v>227.75</v>
      </c>
      <c r="I425" s="1">
        <v>228.05</v>
      </c>
      <c r="J425" s="1">
        <v>228.39</v>
      </c>
      <c r="K425" s="1">
        <v>4510119</v>
      </c>
      <c r="L425" s="1">
        <v>1030052134.7</v>
      </c>
      <c r="M425" s="1">
        <v>33862</v>
      </c>
      <c r="N425" s="3">
        <f>IF(ISERR(LN(Table138[[#This Row],[Close Price]]/I424)),"-",LN(Table138[[#This Row],[Close Price]]/I424))</f>
        <v>3.2941722992120121E-3</v>
      </c>
    </row>
    <row r="426" spans="1:14" x14ac:dyDescent="0.3">
      <c r="A426" s="1" t="s">
        <v>43</v>
      </c>
      <c r="B426" s="1" t="s">
        <v>14</v>
      </c>
      <c r="C426" s="2">
        <v>43731</v>
      </c>
      <c r="D426" s="1">
        <v>228.05</v>
      </c>
      <c r="E426" s="1">
        <v>228</v>
      </c>
      <c r="F426" s="1">
        <v>229.95</v>
      </c>
      <c r="G426" s="1">
        <v>224.15</v>
      </c>
      <c r="H426" s="1">
        <v>225.15</v>
      </c>
      <c r="I426" s="1">
        <v>225.2</v>
      </c>
      <c r="J426" s="1">
        <v>226.48</v>
      </c>
      <c r="K426" s="1">
        <v>2443651</v>
      </c>
      <c r="L426" s="1">
        <v>553426781.54999995</v>
      </c>
      <c r="M426" s="1">
        <v>31002</v>
      </c>
      <c r="N426" s="3">
        <f>IF(ISERR(LN(Table138[[#This Row],[Close Price]]/I425)),"-",LN(Table138[[#This Row],[Close Price]]/I425))</f>
        <v>-1.2576006892174252E-2</v>
      </c>
    </row>
    <row r="427" spans="1:14" x14ac:dyDescent="0.3">
      <c r="A427" s="1" t="s">
        <v>43</v>
      </c>
      <c r="B427" s="1" t="s">
        <v>14</v>
      </c>
      <c r="C427" s="2">
        <v>43732</v>
      </c>
      <c r="D427" s="1">
        <v>225.2</v>
      </c>
      <c r="E427" s="1">
        <v>226</v>
      </c>
      <c r="F427" s="1">
        <v>228</v>
      </c>
      <c r="G427" s="1">
        <v>224</v>
      </c>
      <c r="H427" s="1">
        <v>224.3</v>
      </c>
      <c r="I427" s="1">
        <v>224.4</v>
      </c>
      <c r="J427" s="1">
        <v>225.44</v>
      </c>
      <c r="K427" s="1">
        <v>2027112</v>
      </c>
      <c r="L427" s="1">
        <v>457001506.69999999</v>
      </c>
      <c r="M427" s="1">
        <v>24768</v>
      </c>
      <c r="N427" s="3">
        <f>IF(ISERR(LN(Table138[[#This Row],[Close Price]]/I426)),"-",LN(Table138[[#This Row],[Close Price]]/I426))</f>
        <v>-3.5587226169939952E-3</v>
      </c>
    </row>
    <row r="428" spans="1:14" x14ac:dyDescent="0.3">
      <c r="A428" s="1" t="s">
        <v>43</v>
      </c>
      <c r="B428" s="1" t="s">
        <v>14</v>
      </c>
      <c r="C428" s="2">
        <v>43733</v>
      </c>
      <c r="D428" s="1">
        <v>224.4</v>
      </c>
      <c r="E428" s="1">
        <v>224.95</v>
      </c>
      <c r="F428" s="1">
        <v>225.5</v>
      </c>
      <c r="G428" s="1">
        <v>216.5</v>
      </c>
      <c r="H428" s="1">
        <v>217.7</v>
      </c>
      <c r="I428" s="1">
        <v>218.25</v>
      </c>
      <c r="J428" s="1">
        <v>220.21</v>
      </c>
      <c r="K428" s="1">
        <v>4216139</v>
      </c>
      <c r="L428" s="1">
        <v>928443997.70000005</v>
      </c>
      <c r="M428" s="1">
        <v>32305</v>
      </c>
      <c r="N428" s="3">
        <f>IF(ISERR(LN(Table138[[#This Row],[Close Price]]/I427)),"-",LN(Table138[[#This Row],[Close Price]]/I427))</f>
        <v>-2.778897892882972E-2</v>
      </c>
    </row>
    <row r="429" spans="1:14" x14ac:dyDescent="0.3">
      <c r="A429" s="1" t="s">
        <v>43</v>
      </c>
      <c r="B429" s="1" t="s">
        <v>14</v>
      </c>
      <c r="C429" s="2">
        <v>43734</v>
      </c>
      <c r="D429" s="1">
        <v>218.25</v>
      </c>
      <c r="E429" s="1">
        <v>218.2</v>
      </c>
      <c r="F429" s="1">
        <v>220.05</v>
      </c>
      <c r="G429" s="1">
        <v>214.5</v>
      </c>
      <c r="H429" s="1">
        <v>216.05</v>
      </c>
      <c r="I429" s="1">
        <v>216.15</v>
      </c>
      <c r="J429" s="1">
        <v>216.66</v>
      </c>
      <c r="K429" s="1">
        <v>3937051</v>
      </c>
      <c r="L429" s="1">
        <v>853010455.54999995</v>
      </c>
      <c r="M429" s="1">
        <v>32053</v>
      </c>
      <c r="N429" s="3">
        <f>IF(ISERR(LN(Table138[[#This Row],[Close Price]]/I428)),"-",LN(Table138[[#This Row],[Close Price]]/I428))</f>
        <v>-9.6685836060707662E-3</v>
      </c>
    </row>
    <row r="430" spans="1:14" x14ac:dyDescent="0.3">
      <c r="A430" s="1" t="s">
        <v>43</v>
      </c>
      <c r="B430" s="1" t="s">
        <v>14</v>
      </c>
      <c r="C430" s="2">
        <v>43735</v>
      </c>
      <c r="D430" s="1">
        <v>216.15</v>
      </c>
      <c r="E430" s="1">
        <v>216</v>
      </c>
      <c r="F430" s="1">
        <v>224.4</v>
      </c>
      <c r="G430" s="1">
        <v>212.2</v>
      </c>
      <c r="H430" s="1">
        <v>218.45</v>
      </c>
      <c r="I430" s="1">
        <v>218.1</v>
      </c>
      <c r="J430" s="1">
        <v>217.7</v>
      </c>
      <c r="K430" s="1">
        <v>6791696</v>
      </c>
      <c r="L430" s="1">
        <v>1478582987.3499999</v>
      </c>
      <c r="M430" s="1">
        <v>60548</v>
      </c>
      <c r="N430" s="3">
        <f>IF(ISERR(LN(Table138[[#This Row],[Close Price]]/I429)),"-",LN(Table138[[#This Row],[Close Price]]/I429))</f>
        <v>8.9810620939425115E-3</v>
      </c>
    </row>
    <row r="431" spans="1:14" x14ac:dyDescent="0.3">
      <c r="A431" s="1" t="s">
        <v>43</v>
      </c>
      <c r="B431" s="1" t="s">
        <v>14</v>
      </c>
      <c r="C431" s="2">
        <v>43738</v>
      </c>
      <c r="D431" s="1">
        <v>218.1</v>
      </c>
      <c r="E431" s="1">
        <v>219.45</v>
      </c>
      <c r="F431" s="1">
        <v>224.45</v>
      </c>
      <c r="G431" s="1">
        <v>217.1</v>
      </c>
      <c r="H431" s="1">
        <v>224</v>
      </c>
      <c r="I431" s="1">
        <v>222.95</v>
      </c>
      <c r="J431" s="1">
        <v>221.66</v>
      </c>
      <c r="K431" s="1">
        <v>4672776</v>
      </c>
      <c r="L431" s="1">
        <v>1035790511.7</v>
      </c>
      <c r="M431" s="1">
        <v>46071</v>
      </c>
      <c r="N431" s="3">
        <f>IF(ISERR(LN(Table138[[#This Row],[Close Price]]/I430)),"-",LN(Table138[[#This Row],[Close Price]]/I430))</f>
        <v>2.1993857865902154E-2</v>
      </c>
    </row>
    <row r="432" spans="1:14" x14ac:dyDescent="0.3">
      <c r="A432" s="1" t="s">
        <v>43</v>
      </c>
      <c r="B432" s="1" t="s">
        <v>14</v>
      </c>
      <c r="C432" s="2">
        <v>43739</v>
      </c>
      <c r="D432" s="1">
        <v>222.95</v>
      </c>
      <c r="E432" s="1">
        <v>223</v>
      </c>
      <c r="F432" s="1">
        <v>229</v>
      </c>
      <c r="G432" s="1">
        <v>220.6</v>
      </c>
      <c r="H432" s="1">
        <v>222.85</v>
      </c>
      <c r="I432" s="1">
        <v>222.15</v>
      </c>
      <c r="J432" s="1">
        <v>225.08</v>
      </c>
      <c r="K432" s="1">
        <v>5199099</v>
      </c>
      <c r="L432" s="1">
        <v>1170216637.45</v>
      </c>
      <c r="M432" s="1">
        <v>68130</v>
      </c>
      <c r="N432" s="3">
        <f>IF(ISERR(LN(Table138[[#This Row],[Close Price]]/I431)),"-",LN(Table138[[#This Row],[Close Price]]/I431))</f>
        <v>-3.5947016915681535E-3</v>
      </c>
    </row>
    <row r="433" spans="1:14" x14ac:dyDescent="0.3">
      <c r="A433" s="1" t="s">
        <v>43</v>
      </c>
      <c r="B433" s="1" t="s">
        <v>14</v>
      </c>
      <c r="C433" s="2">
        <v>43741</v>
      </c>
      <c r="D433" s="1">
        <v>222.15</v>
      </c>
      <c r="E433" s="1">
        <v>222.5</v>
      </c>
      <c r="F433" s="1">
        <v>233</v>
      </c>
      <c r="G433" s="1">
        <v>221.45</v>
      </c>
      <c r="H433" s="1">
        <v>232.05</v>
      </c>
      <c r="I433" s="1">
        <v>232.2</v>
      </c>
      <c r="J433" s="1">
        <v>229.21</v>
      </c>
      <c r="K433" s="1">
        <v>4420153</v>
      </c>
      <c r="L433" s="1">
        <v>1013158621.3</v>
      </c>
      <c r="M433" s="1">
        <v>44593</v>
      </c>
      <c r="N433" s="3">
        <f>IF(ISERR(LN(Table138[[#This Row],[Close Price]]/I432)),"-",LN(Table138[[#This Row],[Close Price]]/I432))</f>
        <v>4.4246239881873511E-2</v>
      </c>
    </row>
    <row r="434" spans="1:14" x14ac:dyDescent="0.3">
      <c r="A434" s="1" t="s">
        <v>43</v>
      </c>
      <c r="B434" s="1" t="s">
        <v>14</v>
      </c>
      <c r="C434" s="2">
        <v>43742</v>
      </c>
      <c r="D434" s="1">
        <v>232.2</v>
      </c>
      <c r="E434" s="1">
        <v>233.3</v>
      </c>
      <c r="F434" s="1">
        <v>235.95</v>
      </c>
      <c r="G434" s="1">
        <v>230.25</v>
      </c>
      <c r="H434" s="1">
        <v>230.9</v>
      </c>
      <c r="I434" s="1">
        <v>231.1</v>
      </c>
      <c r="J434" s="1">
        <v>233.41</v>
      </c>
      <c r="K434" s="1">
        <v>3920558</v>
      </c>
      <c r="L434" s="1">
        <v>915086243.89999998</v>
      </c>
      <c r="M434" s="1">
        <v>46019</v>
      </c>
      <c r="N434" s="3">
        <f>IF(ISERR(LN(Table138[[#This Row],[Close Price]]/I433)),"-",LN(Table138[[#This Row],[Close Price]]/I433))</f>
        <v>-4.748551983456039E-3</v>
      </c>
    </row>
    <row r="435" spans="1:14" x14ac:dyDescent="0.3">
      <c r="A435" s="1" t="s">
        <v>43</v>
      </c>
      <c r="B435" s="1" t="s">
        <v>14</v>
      </c>
      <c r="C435" s="2">
        <v>43745</v>
      </c>
      <c r="D435" s="1">
        <v>231.1</v>
      </c>
      <c r="E435" s="1">
        <v>232.55</v>
      </c>
      <c r="F435" s="1">
        <v>233.6</v>
      </c>
      <c r="G435" s="1">
        <v>226.35</v>
      </c>
      <c r="H435" s="1">
        <v>227.8</v>
      </c>
      <c r="I435" s="1">
        <v>228.6</v>
      </c>
      <c r="J435" s="1">
        <v>229.6</v>
      </c>
      <c r="K435" s="1">
        <v>2548046</v>
      </c>
      <c r="L435" s="1">
        <v>585040274.10000002</v>
      </c>
      <c r="M435" s="1">
        <v>29890</v>
      </c>
      <c r="N435" s="3">
        <f>IF(ISERR(LN(Table138[[#This Row],[Close Price]]/I434)),"-",LN(Table138[[#This Row],[Close Price]]/I434))</f>
        <v>-1.087676591962472E-2</v>
      </c>
    </row>
    <row r="436" spans="1:14" x14ac:dyDescent="0.3">
      <c r="A436" s="1" t="s">
        <v>43</v>
      </c>
      <c r="B436" s="1" t="s">
        <v>14</v>
      </c>
      <c r="C436" s="2">
        <v>43747</v>
      </c>
      <c r="D436" s="1">
        <v>228.6</v>
      </c>
      <c r="E436" s="1">
        <v>229</v>
      </c>
      <c r="F436" s="1">
        <v>234.8</v>
      </c>
      <c r="G436" s="1">
        <v>223.75</v>
      </c>
      <c r="H436" s="1">
        <v>234.5</v>
      </c>
      <c r="I436" s="1">
        <v>233.5</v>
      </c>
      <c r="J436" s="1">
        <v>230.38</v>
      </c>
      <c r="K436" s="1">
        <v>3434478</v>
      </c>
      <c r="L436" s="1">
        <v>791243324.60000002</v>
      </c>
      <c r="M436" s="1">
        <v>44879</v>
      </c>
      <c r="N436" s="3">
        <f>IF(ISERR(LN(Table138[[#This Row],[Close Price]]/I435)),"-",LN(Table138[[#This Row],[Close Price]]/I435))</f>
        <v>2.1208325748241733E-2</v>
      </c>
    </row>
    <row r="437" spans="1:14" x14ac:dyDescent="0.3">
      <c r="A437" s="1" t="s">
        <v>43</v>
      </c>
      <c r="B437" s="1" t="s">
        <v>14</v>
      </c>
      <c r="C437" s="2">
        <v>43748</v>
      </c>
      <c r="D437" s="1">
        <v>233.5</v>
      </c>
      <c r="E437" s="1">
        <v>233</v>
      </c>
      <c r="F437" s="1">
        <v>243.2</v>
      </c>
      <c r="G437" s="1">
        <v>233</v>
      </c>
      <c r="H437" s="1">
        <v>239.8</v>
      </c>
      <c r="I437" s="1">
        <v>240.15</v>
      </c>
      <c r="J437" s="1">
        <v>239.65</v>
      </c>
      <c r="K437" s="1">
        <v>5293267</v>
      </c>
      <c r="L437" s="1">
        <v>1268540106.45</v>
      </c>
      <c r="M437" s="1">
        <v>48199</v>
      </c>
      <c r="N437" s="3">
        <f>IF(ISERR(LN(Table138[[#This Row],[Close Price]]/I436)),"-",LN(Table138[[#This Row],[Close Price]]/I436))</f>
        <v>2.8081651001881376E-2</v>
      </c>
    </row>
    <row r="438" spans="1:14" x14ac:dyDescent="0.3">
      <c r="A438" s="1" t="s">
        <v>43</v>
      </c>
      <c r="B438" s="1" t="s">
        <v>14</v>
      </c>
      <c r="C438" s="2">
        <v>43749</v>
      </c>
      <c r="D438" s="1">
        <v>240.15</v>
      </c>
      <c r="E438" s="1">
        <v>241.75</v>
      </c>
      <c r="F438" s="1">
        <v>250.4</v>
      </c>
      <c r="G438" s="1">
        <v>239.25</v>
      </c>
      <c r="H438" s="1">
        <v>246.5</v>
      </c>
      <c r="I438" s="1">
        <v>247.6</v>
      </c>
      <c r="J438" s="1">
        <v>245.07</v>
      </c>
      <c r="K438" s="1">
        <v>9019033</v>
      </c>
      <c r="L438" s="1">
        <v>2210315826.9499998</v>
      </c>
      <c r="M438" s="1">
        <v>71036</v>
      </c>
      <c r="N438" s="3">
        <f>IF(ISERR(LN(Table138[[#This Row],[Close Price]]/I437)),"-",LN(Table138[[#This Row],[Close Price]]/I437))</f>
        <v>3.0550812699607501E-2</v>
      </c>
    </row>
    <row r="439" spans="1:14" x14ac:dyDescent="0.3">
      <c r="A439" s="1" t="s">
        <v>43</v>
      </c>
      <c r="B439" s="1" t="s">
        <v>14</v>
      </c>
      <c r="C439" s="2">
        <v>43752</v>
      </c>
      <c r="D439" s="1">
        <v>247.6</v>
      </c>
      <c r="E439" s="1">
        <v>248</v>
      </c>
      <c r="F439" s="1">
        <v>254.5</v>
      </c>
      <c r="G439" s="1">
        <v>245</v>
      </c>
      <c r="H439" s="1">
        <v>253.25</v>
      </c>
      <c r="I439" s="1">
        <v>253.35</v>
      </c>
      <c r="J439" s="1">
        <v>249.85</v>
      </c>
      <c r="K439" s="1">
        <v>3897859</v>
      </c>
      <c r="L439" s="1">
        <v>973879544.60000002</v>
      </c>
      <c r="M439" s="1">
        <v>45438</v>
      </c>
      <c r="N439" s="3">
        <f>IF(ISERR(LN(Table138[[#This Row],[Close Price]]/I438)),"-",LN(Table138[[#This Row],[Close Price]]/I438))</f>
        <v>2.295739111147771E-2</v>
      </c>
    </row>
    <row r="440" spans="1:14" x14ac:dyDescent="0.3">
      <c r="A440" s="1" t="s">
        <v>43</v>
      </c>
      <c r="B440" s="1" t="s">
        <v>14</v>
      </c>
      <c r="C440" s="2">
        <v>43753</v>
      </c>
      <c r="D440" s="1">
        <v>253.35</v>
      </c>
      <c r="E440" s="1">
        <v>252.2</v>
      </c>
      <c r="F440" s="1">
        <v>262.60000000000002</v>
      </c>
      <c r="G440" s="1">
        <v>251.25</v>
      </c>
      <c r="H440" s="1">
        <v>260.5</v>
      </c>
      <c r="I440" s="1">
        <v>260.3</v>
      </c>
      <c r="J440" s="1">
        <v>256.70999999999998</v>
      </c>
      <c r="K440" s="1">
        <v>6484566</v>
      </c>
      <c r="L440" s="1">
        <v>1664651089.3</v>
      </c>
      <c r="M440" s="1">
        <v>65589</v>
      </c>
      <c r="N440" s="3">
        <f>IF(ISERR(LN(Table138[[#This Row],[Close Price]]/I439)),"-",LN(Table138[[#This Row],[Close Price]]/I439))</f>
        <v>2.7062880078600988E-2</v>
      </c>
    </row>
    <row r="441" spans="1:14" x14ac:dyDescent="0.3">
      <c r="A441" s="1" t="s">
        <v>43</v>
      </c>
      <c r="B441" s="1" t="s">
        <v>14</v>
      </c>
      <c r="C441" s="2">
        <v>43754</v>
      </c>
      <c r="D441" s="1">
        <v>260.3</v>
      </c>
      <c r="E441" s="1">
        <v>261.95</v>
      </c>
      <c r="F441" s="1">
        <v>261.95</v>
      </c>
      <c r="G441" s="1">
        <v>254.5</v>
      </c>
      <c r="H441" s="1">
        <v>259.05</v>
      </c>
      <c r="I441" s="1">
        <v>259.95</v>
      </c>
      <c r="J441" s="1">
        <v>258.36</v>
      </c>
      <c r="K441" s="1">
        <v>3208876</v>
      </c>
      <c r="L441" s="1">
        <v>829053046.10000002</v>
      </c>
      <c r="M441" s="1">
        <v>36981</v>
      </c>
      <c r="N441" s="3">
        <f>IF(ISERR(LN(Table138[[#This Row],[Close Price]]/I440)),"-",LN(Table138[[#This Row],[Close Price]]/I440))</f>
        <v>-1.3455071707950141E-3</v>
      </c>
    </row>
    <row r="442" spans="1:14" x14ac:dyDescent="0.3">
      <c r="A442" s="1" t="s">
        <v>43</v>
      </c>
      <c r="B442" s="1" t="s">
        <v>14</v>
      </c>
      <c r="C442" s="2">
        <v>43755</v>
      </c>
      <c r="D442" s="1">
        <v>259.95</v>
      </c>
      <c r="E442" s="1">
        <v>257.60000000000002</v>
      </c>
      <c r="F442" s="1">
        <v>258.85000000000002</v>
      </c>
      <c r="G442" s="1">
        <v>255</v>
      </c>
      <c r="H442" s="1">
        <v>257.3</v>
      </c>
      <c r="I442" s="1">
        <v>258.05</v>
      </c>
      <c r="J442" s="1">
        <v>256.70999999999998</v>
      </c>
      <c r="K442" s="1">
        <v>2271152</v>
      </c>
      <c r="L442" s="1">
        <v>583032886.20000005</v>
      </c>
      <c r="M442" s="1">
        <v>22087</v>
      </c>
      <c r="N442" s="3">
        <f>IF(ISERR(LN(Table138[[#This Row],[Close Price]]/I441)),"-",LN(Table138[[#This Row],[Close Price]]/I441))</f>
        <v>-7.3359402349885703E-3</v>
      </c>
    </row>
    <row r="443" spans="1:14" x14ac:dyDescent="0.3">
      <c r="A443" s="1" t="s">
        <v>43</v>
      </c>
      <c r="B443" s="1" t="s">
        <v>14</v>
      </c>
      <c r="C443" s="2">
        <v>43756</v>
      </c>
      <c r="D443" s="1">
        <v>258.05</v>
      </c>
      <c r="E443" s="1">
        <v>258</v>
      </c>
      <c r="F443" s="1">
        <v>262.85000000000002</v>
      </c>
      <c r="G443" s="1">
        <v>255.9</v>
      </c>
      <c r="H443" s="1">
        <v>259.25</v>
      </c>
      <c r="I443" s="1">
        <v>259.45</v>
      </c>
      <c r="J443" s="1">
        <v>259.47000000000003</v>
      </c>
      <c r="K443" s="1">
        <v>2197794</v>
      </c>
      <c r="L443" s="1">
        <v>570263562.70000005</v>
      </c>
      <c r="M443" s="1">
        <v>17918</v>
      </c>
      <c r="N443" s="3">
        <f>IF(ISERR(LN(Table138[[#This Row],[Close Price]]/I442)),"-",LN(Table138[[#This Row],[Close Price]]/I442))</f>
        <v>5.4106412190123646E-3</v>
      </c>
    </row>
    <row r="444" spans="1:14" x14ac:dyDescent="0.3">
      <c r="A444" s="1" t="s">
        <v>43</v>
      </c>
      <c r="B444" s="1" t="s">
        <v>14</v>
      </c>
      <c r="C444" s="2">
        <v>43760</v>
      </c>
      <c r="D444" s="1">
        <v>259.45</v>
      </c>
      <c r="E444" s="1">
        <v>257.5</v>
      </c>
      <c r="F444" s="1">
        <v>261.35000000000002</v>
      </c>
      <c r="G444" s="1">
        <v>256.05</v>
      </c>
      <c r="H444" s="1">
        <v>256.05</v>
      </c>
      <c r="I444" s="1">
        <v>256.95</v>
      </c>
      <c r="J444" s="1">
        <v>258.41000000000003</v>
      </c>
      <c r="K444" s="1">
        <v>2416440</v>
      </c>
      <c r="L444" s="1">
        <v>624423075.5</v>
      </c>
      <c r="M444" s="1">
        <v>27392</v>
      </c>
      <c r="N444" s="3">
        <f>IF(ISERR(LN(Table138[[#This Row],[Close Price]]/I443)),"-",LN(Table138[[#This Row],[Close Price]]/I443))</f>
        <v>-9.6824923755100788E-3</v>
      </c>
    </row>
    <row r="445" spans="1:14" x14ac:dyDescent="0.3">
      <c r="A445" s="1" t="s">
        <v>43</v>
      </c>
      <c r="B445" s="1" t="s">
        <v>14</v>
      </c>
      <c r="C445" s="2">
        <v>43761</v>
      </c>
      <c r="D445" s="1">
        <v>256.95</v>
      </c>
      <c r="E445" s="1">
        <v>256.85000000000002</v>
      </c>
      <c r="F445" s="1">
        <v>258.89999999999998</v>
      </c>
      <c r="G445" s="1">
        <v>253.55</v>
      </c>
      <c r="H445" s="1">
        <v>257.95</v>
      </c>
      <c r="I445" s="1">
        <v>258.3</v>
      </c>
      <c r="J445" s="1">
        <v>256.63</v>
      </c>
      <c r="K445" s="1">
        <v>2577640</v>
      </c>
      <c r="L445" s="1">
        <v>661506457.85000002</v>
      </c>
      <c r="M445" s="1">
        <v>18660</v>
      </c>
      <c r="N445" s="3">
        <f>IF(ISERR(LN(Table138[[#This Row],[Close Price]]/I444)),"-",LN(Table138[[#This Row],[Close Price]]/I444))</f>
        <v>5.2401866635562499E-3</v>
      </c>
    </row>
    <row r="446" spans="1:14" x14ac:dyDescent="0.3">
      <c r="A446" s="1" t="s">
        <v>43</v>
      </c>
      <c r="B446" s="1" t="s">
        <v>14</v>
      </c>
      <c r="C446" s="2">
        <v>43762</v>
      </c>
      <c r="D446" s="1">
        <v>258.3</v>
      </c>
      <c r="E446" s="1">
        <v>249.6</v>
      </c>
      <c r="F446" s="1">
        <v>250.9</v>
      </c>
      <c r="G446" s="1">
        <v>241.2</v>
      </c>
      <c r="H446" s="1">
        <v>245</v>
      </c>
      <c r="I446" s="1">
        <v>245.05</v>
      </c>
      <c r="J446" s="1">
        <v>245.6</v>
      </c>
      <c r="K446" s="1">
        <v>8606912</v>
      </c>
      <c r="L446" s="1">
        <v>2113862885.45</v>
      </c>
      <c r="M446" s="1">
        <v>68813</v>
      </c>
      <c r="N446" s="3">
        <f>IF(ISERR(LN(Table138[[#This Row],[Close Price]]/I445)),"-",LN(Table138[[#This Row],[Close Price]]/I445))</f>
        <v>-5.2659428746238288E-2</v>
      </c>
    </row>
    <row r="447" spans="1:14" x14ac:dyDescent="0.3">
      <c r="A447" s="1" t="s">
        <v>43</v>
      </c>
      <c r="B447" s="1" t="s">
        <v>14</v>
      </c>
      <c r="C447" s="2">
        <v>43763</v>
      </c>
      <c r="D447" s="1">
        <v>245.05</v>
      </c>
      <c r="E447" s="1">
        <v>244.15</v>
      </c>
      <c r="F447" s="1">
        <v>245.05</v>
      </c>
      <c r="G447" s="1">
        <v>236.15</v>
      </c>
      <c r="H447" s="1">
        <v>242</v>
      </c>
      <c r="I447" s="1">
        <v>241.65</v>
      </c>
      <c r="J447" s="1">
        <v>239.95</v>
      </c>
      <c r="K447" s="1">
        <v>8084796</v>
      </c>
      <c r="L447" s="1">
        <v>1939963800.75</v>
      </c>
      <c r="M447" s="1">
        <v>54566</v>
      </c>
      <c r="N447" s="3">
        <f>IF(ISERR(LN(Table138[[#This Row],[Close Price]]/I446)),"-",LN(Table138[[#This Row],[Close Price]]/I446))</f>
        <v>-1.3971873064463493E-2</v>
      </c>
    </row>
    <row r="448" spans="1:14" x14ac:dyDescent="0.3">
      <c r="A448" s="1" t="s">
        <v>43</v>
      </c>
      <c r="B448" s="1" t="s">
        <v>14</v>
      </c>
      <c r="C448" s="2">
        <v>43765</v>
      </c>
      <c r="D448" s="1">
        <v>241.65</v>
      </c>
      <c r="E448" s="1">
        <v>244.9</v>
      </c>
      <c r="F448" s="1">
        <v>245.05</v>
      </c>
      <c r="G448" s="1">
        <v>240</v>
      </c>
      <c r="H448" s="1">
        <v>243</v>
      </c>
      <c r="I448" s="1">
        <v>242.7</v>
      </c>
      <c r="J448" s="1">
        <v>243.19</v>
      </c>
      <c r="K448" s="1">
        <v>347213</v>
      </c>
      <c r="L448" s="1">
        <v>84438505.349999994</v>
      </c>
      <c r="M448" s="1">
        <v>3973</v>
      </c>
      <c r="N448" s="3">
        <f>IF(ISERR(LN(Table138[[#This Row],[Close Price]]/I447)),"-",LN(Table138[[#This Row],[Close Price]]/I447))</f>
        <v>4.3357144414625601E-3</v>
      </c>
    </row>
    <row r="449" spans="1:14" x14ac:dyDescent="0.3">
      <c r="A449" s="1" t="s">
        <v>43</v>
      </c>
      <c r="B449" s="1" t="s">
        <v>14</v>
      </c>
      <c r="C449" s="2">
        <v>43767</v>
      </c>
      <c r="D449" s="1">
        <v>242.7</v>
      </c>
      <c r="E449" s="1">
        <v>243</v>
      </c>
      <c r="F449" s="1">
        <v>246.25</v>
      </c>
      <c r="G449" s="1">
        <v>240.4</v>
      </c>
      <c r="H449" s="1">
        <v>244.15</v>
      </c>
      <c r="I449" s="1">
        <v>244.1</v>
      </c>
      <c r="J449" s="1">
        <v>243.19</v>
      </c>
      <c r="K449" s="1">
        <v>3420282</v>
      </c>
      <c r="L449" s="1">
        <v>831768020.75</v>
      </c>
      <c r="M449" s="1">
        <v>23431</v>
      </c>
      <c r="N449" s="3">
        <f>IF(ISERR(LN(Table138[[#This Row],[Close Price]]/I448)),"-",LN(Table138[[#This Row],[Close Price]]/I448))</f>
        <v>5.7518646663587639E-3</v>
      </c>
    </row>
    <row r="450" spans="1:14" x14ac:dyDescent="0.3">
      <c r="A450" s="1" t="s">
        <v>43</v>
      </c>
      <c r="B450" s="1" t="s">
        <v>14</v>
      </c>
      <c r="C450" s="2">
        <v>43768</v>
      </c>
      <c r="D450" s="1">
        <v>244.1</v>
      </c>
      <c r="E450" s="1">
        <v>244.15</v>
      </c>
      <c r="F450" s="1">
        <v>249.6</v>
      </c>
      <c r="G450" s="1">
        <v>244</v>
      </c>
      <c r="H450" s="1">
        <v>247.15</v>
      </c>
      <c r="I450" s="1">
        <v>248.25</v>
      </c>
      <c r="J450" s="1">
        <v>247.52</v>
      </c>
      <c r="K450" s="1">
        <v>3232514</v>
      </c>
      <c r="L450" s="1">
        <v>800102652.14999998</v>
      </c>
      <c r="M450" s="1">
        <v>24198</v>
      </c>
      <c r="N450" s="3">
        <f>IF(ISERR(LN(Table138[[#This Row],[Close Price]]/I449)),"-",LN(Table138[[#This Row],[Close Price]]/I449))</f>
        <v>1.685832552636753E-2</v>
      </c>
    </row>
    <row r="451" spans="1:14" x14ac:dyDescent="0.3">
      <c r="A451" s="1" t="s">
        <v>43</v>
      </c>
      <c r="B451" s="1" t="s">
        <v>14</v>
      </c>
      <c r="C451" s="2">
        <v>43769</v>
      </c>
      <c r="D451" s="1">
        <v>248.25</v>
      </c>
      <c r="E451" s="1">
        <v>249.2</v>
      </c>
      <c r="F451" s="1">
        <v>250</v>
      </c>
      <c r="G451" s="1">
        <v>244.35</v>
      </c>
      <c r="H451" s="1">
        <v>245.2</v>
      </c>
      <c r="I451" s="1">
        <v>246.1</v>
      </c>
      <c r="J451" s="1">
        <v>247.81</v>
      </c>
      <c r="K451" s="1">
        <v>2665863</v>
      </c>
      <c r="L451" s="1">
        <v>660617757.64999998</v>
      </c>
      <c r="M451" s="1">
        <v>20591</v>
      </c>
      <c r="N451" s="3">
        <f>IF(ISERR(LN(Table138[[#This Row],[Close Price]]/I450)),"-",LN(Table138[[#This Row],[Close Price]]/I450))</f>
        <v>-8.6983455282718617E-3</v>
      </c>
    </row>
    <row r="452" spans="1:14" x14ac:dyDescent="0.3">
      <c r="A452" s="1" t="s">
        <v>43</v>
      </c>
      <c r="B452" s="1" t="s">
        <v>14</v>
      </c>
      <c r="C452" s="2">
        <v>43770</v>
      </c>
      <c r="D452" s="1">
        <v>246.1</v>
      </c>
      <c r="E452" s="1">
        <v>246.75</v>
      </c>
      <c r="F452" s="1">
        <v>248.5</v>
      </c>
      <c r="G452" s="1">
        <v>243</v>
      </c>
      <c r="H452" s="1">
        <v>247</v>
      </c>
      <c r="I452" s="1">
        <v>246.25</v>
      </c>
      <c r="J452" s="1">
        <v>246.05</v>
      </c>
      <c r="K452" s="1">
        <v>3805645</v>
      </c>
      <c r="L452" s="1">
        <v>936385390.54999995</v>
      </c>
      <c r="M452" s="1">
        <v>25272</v>
      </c>
      <c r="N452" s="3">
        <f>IF(ISERR(LN(Table138[[#This Row],[Close Price]]/I451)),"-",LN(Table138[[#This Row],[Close Price]]/I451))</f>
        <v>6.093226551880126E-4</v>
      </c>
    </row>
    <row r="453" spans="1:14" x14ac:dyDescent="0.3">
      <c r="A453" s="1" t="s">
        <v>43</v>
      </c>
      <c r="B453" s="1" t="s">
        <v>14</v>
      </c>
      <c r="C453" s="2">
        <v>43773</v>
      </c>
      <c r="D453" s="1">
        <v>246.25</v>
      </c>
      <c r="E453" s="1">
        <v>246.5</v>
      </c>
      <c r="F453" s="1">
        <v>265</v>
      </c>
      <c r="G453" s="1">
        <v>246.05</v>
      </c>
      <c r="H453" s="1">
        <v>263.39999999999998</v>
      </c>
      <c r="I453" s="1">
        <v>263.60000000000002</v>
      </c>
      <c r="J453" s="1">
        <v>258.18</v>
      </c>
      <c r="K453" s="1">
        <v>7579244</v>
      </c>
      <c r="L453" s="1">
        <v>1956820695.6500001</v>
      </c>
      <c r="M453" s="1">
        <v>55815</v>
      </c>
      <c r="N453" s="3">
        <f>IF(ISERR(LN(Table138[[#This Row],[Close Price]]/I452)),"-",LN(Table138[[#This Row],[Close Price]]/I452))</f>
        <v>6.8085522576154009E-2</v>
      </c>
    </row>
    <row r="454" spans="1:14" x14ac:dyDescent="0.3">
      <c r="A454" s="1" t="s">
        <v>43</v>
      </c>
      <c r="B454" s="1" t="s">
        <v>14</v>
      </c>
      <c r="C454" s="2">
        <v>43774</v>
      </c>
      <c r="D454" s="1">
        <v>263.60000000000002</v>
      </c>
      <c r="E454" s="1">
        <v>264.5</v>
      </c>
      <c r="F454" s="1">
        <v>272.60000000000002</v>
      </c>
      <c r="G454" s="1">
        <v>254.25</v>
      </c>
      <c r="H454" s="1">
        <v>254.95</v>
      </c>
      <c r="I454" s="1">
        <v>256.25</v>
      </c>
      <c r="J454" s="1">
        <v>259.69</v>
      </c>
      <c r="K454" s="1">
        <v>9080951</v>
      </c>
      <c r="L454" s="1">
        <v>2358204889.8499999</v>
      </c>
      <c r="M454" s="1">
        <v>92461</v>
      </c>
      <c r="N454" s="3">
        <f>IF(ISERR(LN(Table138[[#This Row],[Close Price]]/I453)),"-",LN(Table138[[#This Row],[Close Price]]/I453))</f>
        <v>-2.8279272175734331E-2</v>
      </c>
    </row>
    <row r="455" spans="1:14" x14ac:dyDescent="0.3">
      <c r="A455" s="1" t="s">
        <v>43</v>
      </c>
      <c r="B455" s="1" t="s">
        <v>14</v>
      </c>
      <c r="C455" s="2">
        <v>43775</v>
      </c>
      <c r="D455" s="1">
        <v>256.25</v>
      </c>
      <c r="E455" s="1">
        <v>256.2</v>
      </c>
      <c r="F455" s="1">
        <v>262.25</v>
      </c>
      <c r="G455" s="1">
        <v>255.1</v>
      </c>
      <c r="H455" s="1">
        <v>260</v>
      </c>
      <c r="I455" s="1">
        <v>260.75</v>
      </c>
      <c r="J455" s="1">
        <v>259.54000000000002</v>
      </c>
      <c r="K455" s="1">
        <v>3790931</v>
      </c>
      <c r="L455" s="1">
        <v>983895202.70000005</v>
      </c>
      <c r="M455" s="1">
        <v>36930</v>
      </c>
      <c r="N455" s="3">
        <f>IF(ISERR(LN(Table138[[#This Row],[Close Price]]/I454)),"-",LN(Table138[[#This Row],[Close Price]]/I454))</f>
        <v>1.7408563428263909E-2</v>
      </c>
    </row>
    <row r="456" spans="1:14" x14ac:dyDescent="0.3">
      <c r="A456" s="1" t="s">
        <v>43</v>
      </c>
      <c r="B456" s="1" t="s">
        <v>14</v>
      </c>
      <c r="C456" s="2">
        <v>43776</v>
      </c>
      <c r="D456" s="1">
        <v>260.75</v>
      </c>
      <c r="E456" s="1">
        <v>260.10000000000002</v>
      </c>
      <c r="F456" s="1">
        <v>264.85000000000002</v>
      </c>
      <c r="G456" s="1">
        <v>256.05</v>
      </c>
      <c r="H456" s="1">
        <v>263.89999999999998</v>
      </c>
      <c r="I456" s="1">
        <v>263.95</v>
      </c>
      <c r="J456" s="1">
        <v>261.43</v>
      </c>
      <c r="K456" s="1">
        <v>5664711</v>
      </c>
      <c r="L456" s="1">
        <v>1480936506.5999999</v>
      </c>
      <c r="M456" s="1">
        <v>38227</v>
      </c>
      <c r="N456" s="3">
        <f>IF(ISERR(LN(Table138[[#This Row],[Close Price]]/I455)),"-",LN(Table138[[#This Row],[Close Price]]/I455))</f>
        <v>1.2197597388743287E-2</v>
      </c>
    </row>
    <row r="457" spans="1:14" x14ac:dyDescent="0.3">
      <c r="A457" s="1" t="s">
        <v>43</v>
      </c>
      <c r="B457" s="1" t="s">
        <v>14</v>
      </c>
      <c r="C457" s="2">
        <v>43777</v>
      </c>
      <c r="D457" s="1">
        <v>263.95</v>
      </c>
      <c r="E457" s="1">
        <v>263.85000000000002</v>
      </c>
      <c r="F457" s="1">
        <v>268.5</v>
      </c>
      <c r="G457" s="1">
        <v>262.10000000000002</v>
      </c>
      <c r="H457" s="1">
        <v>265</v>
      </c>
      <c r="I457" s="1">
        <v>265</v>
      </c>
      <c r="J457" s="1">
        <v>266.45</v>
      </c>
      <c r="K457" s="1">
        <v>3380307</v>
      </c>
      <c r="L457" s="1">
        <v>900676038.75</v>
      </c>
      <c r="M457" s="1">
        <v>32920</v>
      </c>
      <c r="N457" s="3">
        <f>IF(ISERR(LN(Table138[[#This Row],[Close Price]]/I456)),"-",LN(Table138[[#This Row],[Close Price]]/I456))</f>
        <v>3.9701347165970327E-3</v>
      </c>
    </row>
    <row r="458" spans="1:14" x14ac:dyDescent="0.3">
      <c r="A458" s="1" t="s">
        <v>43</v>
      </c>
      <c r="B458" s="1" t="s">
        <v>14</v>
      </c>
      <c r="C458" s="2">
        <v>43780</v>
      </c>
      <c r="D458" s="1">
        <v>265</v>
      </c>
      <c r="E458" s="1">
        <v>262.10000000000002</v>
      </c>
      <c r="F458" s="1">
        <v>267.5</v>
      </c>
      <c r="G458" s="1">
        <v>262.10000000000002</v>
      </c>
      <c r="H458" s="1">
        <v>262.25</v>
      </c>
      <c r="I458" s="1">
        <v>263.5</v>
      </c>
      <c r="J458" s="1">
        <v>264.7</v>
      </c>
      <c r="K458" s="1">
        <v>2187838</v>
      </c>
      <c r="L458" s="1">
        <v>579119081.29999995</v>
      </c>
      <c r="M458" s="1">
        <v>20876</v>
      </c>
      <c r="N458" s="3">
        <f>IF(ISERR(LN(Table138[[#This Row],[Close Price]]/I457)),"-",LN(Table138[[#This Row],[Close Price]]/I457))</f>
        <v>-5.6764580048051906E-3</v>
      </c>
    </row>
    <row r="459" spans="1:14" x14ac:dyDescent="0.3">
      <c r="A459" s="1" t="s">
        <v>43</v>
      </c>
      <c r="B459" s="1" t="s">
        <v>14</v>
      </c>
      <c r="C459" s="2">
        <v>43782</v>
      </c>
      <c r="D459" s="1">
        <v>263.5</v>
      </c>
      <c r="E459" s="1">
        <v>262.25</v>
      </c>
      <c r="F459" s="1">
        <v>264.14999999999998</v>
      </c>
      <c r="G459" s="1">
        <v>255.05</v>
      </c>
      <c r="H459" s="1">
        <v>256.5</v>
      </c>
      <c r="I459" s="1">
        <v>256.7</v>
      </c>
      <c r="J459" s="1">
        <v>259.64999999999998</v>
      </c>
      <c r="K459" s="1">
        <v>1384512</v>
      </c>
      <c r="L459" s="1">
        <v>359485520.10000002</v>
      </c>
      <c r="M459" s="1">
        <v>13248</v>
      </c>
      <c r="N459" s="3">
        <f>IF(ISERR(LN(Table138[[#This Row],[Close Price]]/I458)),"-",LN(Table138[[#This Row],[Close Price]]/I458))</f>
        <v>-2.614528010432236E-2</v>
      </c>
    </row>
    <row r="460" spans="1:14" x14ac:dyDescent="0.3">
      <c r="A460" s="1" t="s">
        <v>43</v>
      </c>
      <c r="B460" s="1" t="s">
        <v>14</v>
      </c>
      <c r="C460" s="2">
        <v>43783</v>
      </c>
      <c r="D460" s="1">
        <v>256.7</v>
      </c>
      <c r="E460" s="1">
        <v>255.1</v>
      </c>
      <c r="F460" s="1">
        <v>258.35000000000002</v>
      </c>
      <c r="G460" s="1">
        <v>249.65</v>
      </c>
      <c r="H460" s="1">
        <v>254.35</v>
      </c>
      <c r="I460" s="1">
        <v>254.7</v>
      </c>
      <c r="J460" s="1">
        <v>254.26</v>
      </c>
      <c r="K460" s="1">
        <v>2855539</v>
      </c>
      <c r="L460" s="1">
        <v>726058638.39999998</v>
      </c>
      <c r="M460" s="1">
        <v>29744</v>
      </c>
      <c r="N460" s="3">
        <f>IF(ISERR(LN(Table138[[#This Row],[Close Price]]/I459)),"-",LN(Table138[[#This Row],[Close Price]]/I459))</f>
        <v>-7.8217058916834285E-3</v>
      </c>
    </row>
    <row r="461" spans="1:14" x14ac:dyDescent="0.3">
      <c r="A461" s="1" t="s">
        <v>43</v>
      </c>
      <c r="B461" s="1" t="s">
        <v>14</v>
      </c>
      <c r="C461" s="2">
        <v>43784</v>
      </c>
      <c r="D461" s="1">
        <v>254.7</v>
      </c>
      <c r="E461" s="1">
        <v>255</v>
      </c>
      <c r="F461" s="1">
        <v>262</v>
      </c>
      <c r="G461" s="1">
        <v>253.1</v>
      </c>
      <c r="H461" s="1">
        <v>257.3</v>
      </c>
      <c r="I461" s="1">
        <v>257.25</v>
      </c>
      <c r="J461" s="1">
        <v>257.67</v>
      </c>
      <c r="K461" s="1">
        <v>1929705</v>
      </c>
      <c r="L461" s="1">
        <v>497218899.94999999</v>
      </c>
      <c r="M461" s="1">
        <v>17943</v>
      </c>
      <c r="N461" s="3">
        <f>IF(ISERR(LN(Table138[[#This Row],[Close Price]]/I460)),"-",LN(Table138[[#This Row],[Close Price]]/I460))</f>
        <v>9.9619927287477351E-3</v>
      </c>
    </row>
    <row r="462" spans="1:14" x14ac:dyDescent="0.3">
      <c r="A462" s="1" t="s">
        <v>43</v>
      </c>
      <c r="B462" s="1" t="s">
        <v>14</v>
      </c>
      <c r="C462" s="2">
        <v>43787</v>
      </c>
      <c r="D462" s="1">
        <v>257.25</v>
      </c>
      <c r="E462" s="1">
        <v>258.55</v>
      </c>
      <c r="F462" s="1">
        <v>263</v>
      </c>
      <c r="G462" s="1">
        <v>257.3</v>
      </c>
      <c r="H462" s="1">
        <v>260.60000000000002</v>
      </c>
      <c r="I462" s="1">
        <v>260.5</v>
      </c>
      <c r="J462" s="1">
        <v>260.47000000000003</v>
      </c>
      <c r="K462" s="1">
        <v>1470719</v>
      </c>
      <c r="L462" s="1">
        <v>383079301.14999998</v>
      </c>
      <c r="M462" s="1">
        <v>13517</v>
      </c>
      <c r="N462" s="3">
        <f>IF(ISERR(LN(Table138[[#This Row],[Close Price]]/I461)),"-",LN(Table138[[#This Row],[Close Price]]/I461))</f>
        <v>1.2554486479262604E-2</v>
      </c>
    </row>
    <row r="463" spans="1:14" x14ac:dyDescent="0.3">
      <c r="A463" s="1" t="s">
        <v>43</v>
      </c>
      <c r="B463" s="1" t="s">
        <v>14</v>
      </c>
      <c r="C463" s="2">
        <v>43788</v>
      </c>
      <c r="D463" s="1">
        <v>260.5</v>
      </c>
      <c r="E463" s="1">
        <v>260.60000000000002</v>
      </c>
      <c r="F463" s="1">
        <v>262.7</v>
      </c>
      <c r="G463" s="1">
        <v>257.39999999999998</v>
      </c>
      <c r="H463" s="1">
        <v>259</v>
      </c>
      <c r="I463" s="1">
        <v>258.55</v>
      </c>
      <c r="J463" s="1">
        <v>259.27</v>
      </c>
      <c r="K463" s="1">
        <v>1196367</v>
      </c>
      <c r="L463" s="1">
        <v>310187704.14999998</v>
      </c>
      <c r="M463" s="1">
        <v>14004</v>
      </c>
      <c r="N463" s="3">
        <f>IF(ISERR(LN(Table138[[#This Row],[Close Price]]/I462)),"-",LN(Table138[[#This Row],[Close Price]]/I462))</f>
        <v>-7.5137623511911319E-3</v>
      </c>
    </row>
    <row r="464" spans="1:14" x14ac:dyDescent="0.3">
      <c r="A464" s="1" t="s">
        <v>43</v>
      </c>
      <c r="B464" s="1" t="s">
        <v>14</v>
      </c>
      <c r="C464" s="2">
        <v>43789</v>
      </c>
      <c r="D464" s="1">
        <v>258.55</v>
      </c>
      <c r="E464" s="1">
        <v>258.85000000000002</v>
      </c>
      <c r="F464" s="1">
        <v>265.25</v>
      </c>
      <c r="G464" s="1">
        <v>255.5</v>
      </c>
      <c r="H464" s="1">
        <v>262</v>
      </c>
      <c r="I464" s="1">
        <v>262.8</v>
      </c>
      <c r="J464" s="1">
        <v>261.69</v>
      </c>
      <c r="K464" s="1">
        <v>3361132</v>
      </c>
      <c r="L464" s="1">
        <v>879588690.54999995</v>
      </c>
      <c r="M464" s="1">
        <v>28829</v>
      </c>
      <c r="N464" s="3">
        <f>IF(ISERR(LN(Table138[[#This Row],[Close Price]]/I463)),"-",LN(Table138[[#This Row],[Close Price]]/I463))</f>
        <v>1.6304187768224905E-2</v>
      </c>
    </row>
    <row r="465" spans="1:14" x14ac:dyDescent="0.3">
      <c r="A465" s="1" t="s">
        <v>43</v>
      </c>
      <c r="B465" s="1" t="s">
        <v>14</v>
      </c>
      <c r="C465" s="2">
        <v>43790</v>
      </c>
      <c r="D465" s="1">
        <v>262.8</v>
      </c>
      <c r="E465" s="1">
        <v>263.75</v>
      </c>
      <c r="F465" s="1">
        <v>263.95</v>
      </c>
      <c r="G465" s="1">
        <v>253.35</v>
      </c>
      <c r="H465" s="1">
        <v>254.25</v>
      </c>
      <c r="I465" s="1">
        <v>254.35</v>
      </c>
      <c r="J465" s="1">
        <v>257.74</v>
      </c>
      <c r="K465" s="1">
        <v>2416856</v>
      </c>
      <c r="L465" s="1">
        <v>622908947.04999995</v>
      </c>
      <c r="M465" s="1">
        <v>35496</v>
      </c>
      <c r="N465" s="3">
        <f>IF(ISERR(LN(Table138[[#This Row],[Close Price]]/I464)),"-",LN(Table138[[#This Row],[Close Price]]/I464))</f>
        <v>-3.2682015341681483E-2</v>
      </c>
    </row>
    <row r="466" spans="1:14" x14ac:dyDescent="0.3">
      <c r="A466" s="1" t="s">
        <v>43</v>
      </c>
      <c r="B466" s="1" t="s">
        <v>14</v>
      </c>
      <c r="C466" s="2">
        <v>43791</v>
      </c>
      <c r="D466" s="1">
        <v>254.35</v>
      </c>
      <c r="E466" s="1">
        <v>255.5</v>
      </c>
      <c r="F466" s="1">
        <v>258.25</v>
      </c>
      <c r="G466" s="1">
        <v>252.5</v>
      </c>
      <c r="H466" s="1">
        <v>256.05</v>
      </c>
      <c r="I466" s="1">
        <v>255.9</v>
      </c>
      <c r="J466" s="1">
        <v>255.84</v>
      </c>
      <c r="K466" s="1">
        <v>2112123</v>
      </c>
      <c r="L466" s="1">
        <v>540373744.60000002</v>
      </c>
      <c r="M466" s="1">
        <v>18065</v>
      </c>
      <c r="N466" s="3">
        <f>IF(ISERR(LN(Table138[[#This Row],[Close Price]]/I465)),"-",LN(Table138[[#This Row],[Close Price]]/I465))</f>
        <v>6.0754718969690908E-3</v>
      </c>
    </row>
    <row r="467" spans="1:14" x14ac:dyDescent="0.3">
      <c r="A467" s="1" t="s">
        <v>43</v>
      </c>
      <c r="B467" s="1" t="s">
        <v>14</v>
      </c>
      <c r="C467" s="2">
        <v>43794</v>
      </c>
      <c r="D467" s="1">
        <v>255.9</v>
      </c>
      <c r="E467" s="1">
        <v>256.3</v>
      </c>
      <c r="F467" s="1">
        <v>260.39999999999998</v>
      </c>
      <c r="G467" s="1">
        <v>255.05</v>
      </c>
      <c r="H467" s="1">
        <v>257.64999999999998</v>
      </c>
      <c r="I467" s="1">
        <v>258.60000000000002</v>
      </c>
      <c r="J467" s="1">
        <v>258.2</v>
      </c>
      <c r="K467" s="1">
        <v>3109987</v>
      </c>
      <c r="L467" s="1">
        <v>803008547.5</v>
      </c>
      <c r="M467" s="1">
        <v>20429</v>
      </c>
      <c r="N467" s="3">
        <f>IF(ISERR(LN(Table138[[#This Row],[Close Price]]/I466)),"-",LN(Table138[[#This Row],[Close Price]]/I466))</f>
        <v>1.0495723172014091E-2</v>
      </c>
    </row>
    <row r="468" spans="1:14" x14ac:dyDescent="0.3">
      <c r="A468" s="1" t="s">
        <v>43</v>
      </c>
      <c r="B468" s="1" t="s">
        <v>14</v>
      </c>
      <c r="C468" s="2">
        <v>43795</v>
      </c>
      <c r="D468" s="1">
        <v>258.60000000000002</v>
      </c>
      <c r="E468" s="1">
        <v>257.64999999999998</v>
      </c>
      <c r="F468" s="1">
        <v>270.75</v>
      </c>
      <c r="G468" s="1">
        <v>257.3</v>
      </c>
      <c r="H468" s="1">
        <v>264</v>
      </c>
      <c r="I468" s="1">
        <v>264.35000000000002</v>
      </c>
      <c r="J468" s="1">
        <v>266.24</v>
      </c>
      <c r="K468" s="1">
        <v>7533282</v>
      </c>
      <c r="L468" s="1">
        <v>2005650119.45</v>
      </c>
      <c r="M468" s="1">
        <v>67919</v>
      </c>
      <c r="N468" s="3">
        <f>IF(ISERR(LN(Table138[[#This Row],[Close Price]]/I467)),"-",LN(Table138[[#This Row],[Close Price]]/I467))</f>
        <v>2.1991516343702177E-2</v>
      </c>
    </row>
    <row r="469" spans="1:14" x14ac:dyDescent="0.3">
      <c r="A469" s="1" t="s">
        <v>43</v>
      </c>
      <c r="B469" s="1" t="s">
        <v>14</v>
      </c>
      <c r="C469" s="2">
        <v>43796</v>
      </c>
      <c r="D469" s="1">
        <v>264.35000000000002</v>
      </c>
      <c r="E469" s="1">
        <v>269.95</v>
      </c>
      <c r="F469" s="1">
        <v>279.3</v>
      </c>
      <c r="G469" s="1">
        <v>268.10000000000002</v>
      </c>
      <c r="H469" s="1">
        <v>276.3</v>
      </c>
      <c r="I469" s="1">
        <v>276.55</v>
      </c>
      <c r="J469" s="1">
        <v>275.87</v>
      </c>
      <c r="K469" s="1">
        <v>13468016</v>
      </c>
      <c r="L469" s="1">
        <v>3715397147.8499999</v>
      </c>
      <c r="M469" s="1">
        <v>101670</v>
      </c>
      <c r="N469" s="3">
        <f>IF(ISERR(LN(Table138[[#This Row],[Close Price]]/I468)),"-",LN(Table138[[#This Row],[Close Price]]/I468))</f>
        <v>4.5117653759227716E-2</v>
      </c>
    </row>
    <row r="470" spans="1:14" x14ac:dyDescent="0.3">
      <c r="A470" s="1" t="s">
        <v>43</v>
      </c>
      <c r="B470" s="1" t="s">
        <v>14</v>
      </c>
      <c r="C470" s="2">
        <v>43797</v>
      </c>
      <c r="D470" s="1">
        <v>276.55</v>
      </c>
      <c r="E470" s="1">
        <v>275.10000000000002</v>
      </c>
      <c r="F470" s="1">
        <v>284.89999999999998</v>
      </c>
      <c r="G470" s="1">
        <v>273.85000000000002</v>
      </c>
      <c r="H470" s="1">
        <v>284.5</v>
      </c>
      <c r="I470" s="1">
        <v>283.75</v>
      </c>
      <c r="J470" s="1">
        <v>280.64</v>
      </c>
      <c r="K470" s="1">
        <v>7459630</v>
      </c>
      <c r="L470" s="1">
        <v>2093475655.55</v>
      </c>
      <c r="M470" s="1">
        <v>63744</v>
      </c>
      <c r="N470" s="3">
        <f>IF(ISERR(LN(Table138[[#This Row],[Close Price]]/I469)),"-",LN(Table138[[#This Row],[Close Price]]/I469))</f>
        <v>2.5701932354925378E-2</v>
      </c>
    </row>
    <row r="471" spans="1:14" x14ac:dyDescent="0.3">
      <c r="A471" s="1" t="s">
        <v>43</v>
      </c>
      <c r="B471" s="1" t="s">
        <v>14</v>
      </c>
      <c r="C471" s="2">
        <v>43798</v>
      </c>
      <c r="D471" s="1">
        <v>283.75</v>
      </c>
      <c r="E471" s="1">
        <v>283.2</v>
      </c>
      <c r="F471" s="1">
        <v>288.39999999999998</v>
      </c>
      <c r="G471" s="1">
        <v>280.55</v>
      </c>
      <c r="H471" s="1">
        <v>282</v>
      </c>
      <c r="I471" s="1">
        <v>281.64999999999998</v>
      </c>
      <c r="J471" s="1">
        <v>284.05</v>
      </c>
      <c r="K471" s="1">
        <v>3744414</v>
      </c>
      <c r="L471" s="1">
        <v>1063617012.35</v>
      </c>
      <c r="M471" s="1">
        <v>32629</v>
      </c>
      <c r="N471" s="3">
        <f>IF(ISERR(LN(Table138[[#This Row],[Close Price]]/I470)),"-",LN(Table138[[#This Row],[Close Price]]/I470))</f>
        <v>-7.4284034548895055E-3</v>
      </c>
    </row>
    <row r="472" spans="1:14" x14ac:dyDescent="0.3">
      <c r="A472" s="1" t="s">
        <v>43</v>
      </c>
      <c r="B472" s="1" t="s">
        <v>14</v>
      </c>
      <c r="C472" s="2">
        <v>43801</v>
      </c>
      <c r="D472" s="1">
        <v>281.64999999999998</v>
      </c>
      <c r="E472" s="1">
        <v>283.2</v>
      </c>
      <c r="F472" s="1">
        <v>291.95</v>
      </c>
      <c r="G472" s="1">
        <v>282.45</v>
      </c>
      <c r="H472" s="1">
        <v>287.95</v>
      </c>
      <c r="I472" s="1">
        <v>285.8</v>
      </c>
      <c r="J472" s="1">
        <v>287.44</v>
      </c>
      <c r="K472" s="1">
        <v>5871834</v>
      </c>
      <c r="L472" s="1">
        <v>1687804045.45</v>
      </c>
      <c r="M472" s="1">
        <v>46424</v>
      </c>
      <c r="N472" s="3">
        <f>IF(ISERR(LN(Table138[[#This Row],[Close Price]]/I471)),"-",LN(Table138[[#This Row],[Close Price]]/I471))</f>
        <v>1.4627100155044242E-2</v>
      </c>
    </row>
    <row r="473" spans="1:14" x14ac:dyDescent="0.3">
      <c r="A473" s="1" t="s">
        <v>43</v>
      </c>
      <c r="B473" s="1" t="s">
        <v>14</v>
      </c>
      <c r="C473" s="2">
        <v>43802</v>
      </c>
      <c r="D473" s="1">
        <v>285.8</v>
      </c>
      <c r="E473" s="1">
        <v>299</v>
      </c>
      <c r="F473" s="1">
        <v>299</v>
      </c>
      <c r="G473" s="1">
        <v>282.85000000000002</v>
      </c>
      <c r="H473" s="1">
        <v>284.14999999999998</v>
      </c>
      <c r="I473" s="1">
        <v>285.7</v>
      </c>
      <c r="J473" s="1">
        <v>289.91000000000003</v>
      </c>
      <c r="K473" s="1">
        <v>14029949</v>
      </c>
      <c r="L473" s="1">
        <v>4067420088.9000001</v>
      </c>
      <c r="M473" s="1">
        <v>110899</v>
      </c>
      <c r="N473" s="3">
        <f>IF(ISERR(LN(Table138[[#This Row],[Close Price]]/I472)),"-",LN(Table138[[#This Row],[Close Price]]/I472))</f>
        <v>-3.4995625903972327E-4</v>
      </c>
    </row>
    <row r="474" spans="1:14" x14ac:dyDescent="0.3">
      <c r="A474" s="1" t="s">
        <v>43</v>
      </c>
      <c r="B474" s="1" t="s">
        <v>14</v>
      </c>
      <c r="C474" s="2">
        <v>43803</v>
      </c>
      <c r="D474" s="1">
        <v>285.7</v>
      </c>
      <c r="E474" s="1">
        <v>284</v>
      </c>
      <c r="F474" s="1">
        <v>289</v>
      </c>
      <c r="G474" s="1">
        <v>281.14999999999998</v>
      </c>
      <c r="H474" s="1">
        <v>287.95</v>
      </c>
      <c r="I474" s="1">
        <v>287.2</v>
      </c>
      <c r="J474" s="1">
        <v>286.20999999999998</v>
      </c>
      <c r="K474" s="1">
        <v>3777498</v>
      </c>
      <c r="L474" s="1">
        <v>1081165025.25</v>
      </c>
      <c r="M474" s="1">
        <v>32156</v>
      </c>
      <c r="N474" s="3">
        <f>IF(ISERR(LN(Table138[[#This Row],[Close Price]]/I473)),"-",LN(Table138[[#This Row],[Close Price]]/I473))</f>
        <v>5.2365279373417315E-3</v>
      </c>
    </row>
    <row r="475" spans="1:14" x14ac:dyDescent="0.3">
      <c r="A475" s="1" t="s">
        <v>43</v>
      </c>
      <c r="B475" s="1" t="s">
        <v>14</v>
      </c>
      <c r="C475" s="2">
        <v>43804</v>
      </c>
      <c r="D475" s="1">
        <v>287.2</v>
      </c>
      <c r="E475" s="1">
        <v>287.2</v>
      </c>
      <c r="F475" s="1">
        <v>289.25</v>
      </c>
      <c r="G475" s="1">
        <v>283.89999999999998</v>
      </c>
      <c r="H475" s="1">
        <v>286.75</v>
      </c>
      <c r="I475" s="1">
        <v>286.60000000000002</v>
      </c>
      <c r="J475" s="1">
        <v>286.52999999999997</v>
      </c>
      <c r="K475" s="1">
        <v>2282643</v>
      </c>
      <c r="L475" s="1">
        <v>654052921.95000005</v>
      </c>
      <c r="M475" s="1">
        <v>22667</v>
      </c>
      <c r="N475" s="3">
        <f>IF(ISERR(LN(Table138[[#This Row],[Close Price]]/I474)),"-",LN(Table138[[#This Row],[Close Price]]/I474))</f>
        <v>-2.091321779997499E-3</v>
      </c>
    </row>
    <row r="476" spans="1:14" x14ac:dyDescent="0.3">
      <c r="A476" s="1" t="s">
        <v>43</v>
      </c>
      <c r="B476" s="1" t="s">
        <v>14</v>
      </c>
      <c r="C476" s="2">
        <v>43805</v>
      </c>
      <c r="D476" s="1">
        <v>286.60000000000002</v>
      </c>
      <c r="E476" s="1">
        <v>288.05</v>
      </c>
      <c r="F476" s="1">
        <v>293.35000000000002</v>
      </c>
      <c r="G476" s="1">
        <v>286.05</v>
      </c>
      <c r="H476" s="1">
        <v>289.2</v>
      </c>
      <c r="I476" s="1">
        <v>289</v>
      </c>
      <c r="J476" s="1">
        <v>289.83999999999997</v>
      </c>
      <c r="K476" s="1">
        <v>4928960</v>
      </c>
      <c r="L476" s="1">
        <v>1428629623.7</v>
      </c>
      <c r="M476" s="1">
        <v>38424</v>
      </c>
      <c r="N476" s="3">
        <f>IF(ISERR(LN(Table138[[#This Row],[Close Price]]/I475)),"-",LN(Table138[[#This Row],[Close Price]]/I475))</f>
        <v>8.3391727183606684E-3</v>
      </c>
    </row>
    <row r="477" spans="1:14" x14ac:dyDescent="0.3">
      <c r="A477" s="1" t="s">
        <v>43</v>
      </c>
      <c r="B477" s="1" t="s">
        <v>14</v>
      </c>
      <c r="C477" s="2">
        <v>43808</v>
      </c>
      <c r="D477" s="1">
        <v>289</v>
      </c>
      <c r="E477" s="1">
        <v>290.7</v>
      </c>
      <c r="F477" s="1">
        <v>291.89999999999998</v>
      </c>
      <c r="G477" s="1">
        <v>287.75</v>
      </c>
      <c r="H477" s="1">
        <v>288.2</v>
      </c>
      <c r="I477" s="1">
        <v>289.2</v>
      </c>
      <c r="J477" s="1">
        <v>290.10000000000002</v>
      </c>
      <c r="K477" s="1">
        <v>2425661</v>
      </c>
      <c r="L477" s="1">
        <v>703688834.79999995</v>
      </c>
      <c r="M477" s="1">
        <v>21829</v>
      </c>
      <c r="N477" s="3">
        <f>IF(ISERR(LN(Table138[[#This Row],[Close Price]]/I476)),"-",LN(Table138[[#This Row],[Close Price]]/I476))</f>
        <v>6.9180217217747176E-4</v>
      </c>
    </row>
    <row r="478" spans="1:14" x14ac:dyDescent="0.3">
      <c r="A478" s="1" t="s">
        <v>43</v>
      </c>
      <c r="B478" s="1" t="s">
        <v>14</v>
      </c>
      <c r="C478" s="2">
        <v>43809</v>
      </c>
      <c r="D478" s="1">
        <v>289.2</v>
      </c>
      <c r="E478" s="1">
        <v>288.95</v>
      </c>
      <c r="F478" s="1">
        <v>290.25</v>
      </c>
      <c r="G478" s="1">
        <v>286.3</v>
      </c>
      <c r="H478" s="1">
        <v>290</v>
      </c>
      <c r="I478" s="1">
        <v>289.64999999999998</v>
      </c>
      <c r="J478" s="1">
        <v>288.44</v>
      </c>
      <c r="K478" s="1">
        <v>1742487</v>
      </c>
      <c r="L478" s="1">
        <v>502600417.30000001</v>
      </c>
      <c r="M478" s="1">
        <v>15463</v>
      </c>
      <c r="N478" s="3">
        <f>IF(ISERR(LN(Table138[[#This Row],[Close Price]]/I477)),"-",LN(Table138[[#This Row],[Close Price]]/I477))</f>
        <v>1.5548072580235126E-3</v>
      </c>
    </row>
    <row r="479" spans="1:14" x14ac:dyDescent="0.3">
      <c r="A479" s="1" t="s">
        <v>43</v>
      </c>
      <c r="B479" s="1" t="s">
        <v>14</v>
      </c>
      <c r="C479" s="2">
        <v>43810</v>
      </c>
      <c r="D479" s="1">
        <v>289.64999999999998</v>
      </c>
      <c r="E479" s="1">
        <v>290</v>
      </c>
      <c r="F479" s="1">
        <v>291.7</v>
      </c>
      <c r="G479" s="1">
        <v>283.95</v>
      </c>
      <c r="H479" s="1">
        <v>290.25</v>
      </c>
      <c r="I479" s="1">
        <v>290.39999999999998</v>
      </c>
      <c r="J479" s="1">
        <v>287.75</v>
      </c>
      <c r="K479" s="1">
        <v>2758154</v>
      </c>
      <c r="L479" s="1">
        <v>793656606.54999995</v>
      </c>
      <c r="M479" s="1">
        <v>22989</v>
      </c>
      <c r="N479" s="3">
        <f>IF(ISERR(LN(Table138[[#This Row],[Close Price]]/I478)),"-",LN(Table138[[#This Row],[Close Price]]/I478))</f>
        <v>2.585985408007814E-3</v>
      </c>
    </row>
    <row r="480" spans="1:14" x14ac:dyDescent="0.3">
      <c r="A480" s="1" t="s">
        <v>43</v>
      </c>
      <c r="B480" s="1" t="s">
        <v>14</v>
      </c>
      <c r="C480" s="2">
        <v>43811</v>
      </c>
      <c r="D480" s="1">
        <v>290.39999999999998</v>
      </c>
      <c r="E480" s="1">
        <v>290.10000000000002</v>
      </c>
      <c r="F480" s="1">
        <v>294.25</v>
      </c>
      <c r="G480" s="1">
        <v>287.2</v>
      </c>
      <c r="H480" s="1">
        <v>292.64999999999998</v>
      </c>
      <c r="I480" s="1">
        <v>292.85000000000002</v>
      </c>
      <c r="J480" s="1">
        <v>291.06</v>
      </c>
      <c r="K480" s="1">
        <v>4016927</v>
      </c>
      <c r="L480" s="1">
        <v>1169182629.45</v>
      </c>
      <c r="M480" s="1">
        <v>37535</v>
      </c>
      <c r="N480" s="3">
        <f>IF(ISERR(LN(Table138[[#This Row],[Close Price]]/I479)),"-",LN(Table138[[#This Row],[Close Price]]/I479))</f>
        <v>8.4012495851503374E-3</v>
      </c>
    </row>
    <row r="481" spans="1:14" x14ac:dyDescent="0.3">
      <c r="A481" s="1" t="s">
        <v>43</v>
      </c>
      <c r="B481" s="1" t="s">
        <v>14</v>
      </c>
      <c r="C481" s="2">
        <v>43812</v>
      </c>
      <c r="D481" s="1">
        <v>292.85000000000002</v>
      </c>
      <c r="E481" s="1">
        <v>294</v>
      </c>
      <c r="F481" s="1">
        <v>295</v>
      </c>
      <c r="G481" s="1">
        <v>290.60000000000002</v>
      </c>
      <c r="H481" s="1">
        <v>291.7</v>
      </c>
      <c r="I481" s="1">
        <v>292.35000000000002</v>
      </c>
      <c r="J481" s="1">
        <v>293.01</v>
      </c>
      <c r="K481" s="1">
        <v>2882337</v>
      </c>
      <c r="L481" s="1">
        <v>844550729.39999998</v>
      </c>
      <c r="M481" s="1">
        <v>26389</v>
      </c>
      <c r="N481" s="3">
        <f>IF(ISERR(LN(Table138[[#This Row],[Close Price]]/I480)),"-",LN(Table138[[#This Row],[Close Price]]/I480))</f>
        <v>-1.7088179141117269E-3</v>
      </c>
    </row>
    <row r="482" spans="1:14" x14ac:dyDescent="0.3">
      <c r="A482" s="1" t="s">
        <v>43</v>
      </c>
      <c r="B482" s="1" t="s">
        <v>14</v>
      </c>
      <c r="C482" s="2">
        <v>43815</v>
      </c>
      <c r="D482" s="1">
        <v>292.35000000000002</v>
      </c>
      <c r="E482" s="1">
        <v>291.7</v>
      </c>
      <c r="F482" s="1">
        <v>298.60000000000002</v>
      </c>
      <c r="G482" s="1">
        <v>290.8</v>
      </c>
      <c r="H482" s="1">
        <v>295.5</v>
      </c>
      <c r="I482" s="1">
        <v>295.60000000000002</v>
      </c>
      <c r="J482" s="1">
        <v>295.86</v>
      </c>
      <c r="K482" s="1">
        <v>3806083</v>
      </c>
      <c r="L482" s="1">
        <v>1126075938.75</v>
      </c>
      <c r="M482" s="1">
        <v>36352</v>
      </c>
      <c r="N482" s="3">
        <f>IF(ISERR(LN(Table138[[#This Row],[Close Price]]/I481)),"-",LN(Table138[[#This Row],[Close Price]]/I481))</f>
        <v>1.1055474452367254E-2</v>
      </c>
    </row>
    <row r="483" spans="1:14" x14ac:dyDescent="0.3">
      <c r="A483" s="1" t="s">
        <v>43</v>
      </c>
      <c r="B483" s="1" t="s">
        <v>14</v>
      </c>
      <c r="C483" s="2">
        <v>43816</v>
      </c>
      <c r="D483" s="1">
        <v>295.60000000000002</v>
      </c>
      <c r="E483" s="1">
        <v>295.5</v>
      </c>
      <c r="F483" s="1">
        <v>295.60000000000002</v>
      </c>
      <c r="G483" s="1">
        <v>288.60000000000002</v>
      </c>
      <c r="H483" s="1">
        <v>290.39999999999998</v>
      </c>
      <c r="I483" s="1">
        <v>290.75</v>
      </c>
      <c r="J483" s="1">
        <v>290.89999999999998</v>
      </c>
      <c r="K483" s="1">
        <v>3309345</v>
      </c>
      <c r="L483" s="1">
        <v>962694128.25</v>
      </c>
      <c r="M483" s="1">
        <v>79327</v>
      </c>
      <c r="N483" s="3">
        <f>IF(ISERR(LN(Table138[[#This Row],[Close Price]]/I482)),"-",LN(Table138[[#This Row],[Close Price]]/I482))</f>
        <v>-1.654339767527295E-2</v>
      </c>
    </row>
    <row r="484" spans="1:14" x14ac:dyDescent="0.3">
      <c r="A484" s="1" t="s">
        <v>43</v>
      </c>
      <c r="B484" s="1" t="s">
        <v>14</v>
      </c>
      <c r="C484" s="2">
        <v>43817</v>
      </c>
      <c r="D484" s="1">
        <v>290.75</v>
      </c>
      <c r="E484" s="1">
        <v>290</v>
      </c>
      <c r="F484" s="1">
        <v>295.64999999999998</v>
      </c>
      <c r="G484" s="1">
        <v>288.5</v>
      </c>
      <c r="H484" s="1">
        <v>294.05</v>
      </c>
      <c r="I484" s="1">
        <v>294.05</v>
      </c>
      <c r="J484" s="1">
        <v>292.08999999999997</v>
      </c>
      <c r="K484" s="1">
        <v>2719997</v>
      </c>
      <c r="L484" s="1">
        <v>794488862.04999995</v>
      </c>
      <c r="M484" s="1">
        <v>41441</v>
      </c>
      <c r="N484" s="3">
        <f>IF(ISERR(LN(Table138[[#This Row],[Close Price]]/I483)),"-",LN(Table138[[#This Row],[Close Price]]/I483))</f>
        <v>1.1286029507191231E-2</v>
      </c>
    </row>
    <row r="485" spans="1:14" x14ac:dyDescent="0.3">
      <c r="A485" s="1" t="s">
        <v>43</v>
      </c>
      <c r="B485" s="1" t="s">
        <v>14</v>
      </c>
      <c r="C485" s="2">
        <v>43818</v>
      </c>
      <c r="D485" s="1">
        <v>294.05</v>
      </c>
      <c r="E485" s="1">
        <v>293.10000000000002</v>
      </c>
      <c r="F485" s="1">
        <v>295.8</v>
      </c>
      <c r="G485" s="1">
        <v>291.39999999999998</v>
      </c>
      <c r="H485" s="1">
        <v>294.7</v>
      </c>
      <c r="I485" s="1">
        <v>295.2</v>
      </c>
      <c r="J485" s="1">
        <v>294.08</v>
      </c>
      <c r="K485" s="1">
        <v>1829935</v>
      </c>
      <c r="L485" s="1">
        <v>538142292.10000002</v>
      </c>
      <c r="M485" s="1">
        <v>31236</v>
      </c>
      <c r="N485" s="3">
        <f>IF(ISERR(LN(Table138[[#This Row],[Close Price]]/I484)),"-",LN(Table138[[#This Row],[Close Price]]/I484))</f>
        <v>3.9032718203524785E-3</v>
      </c>
    </row>
    <row r="486" spans="1:14" x14ac:dyDescent="0.3">
      <c r="A486" s="1" t="s">
        <v>43</v>
      </c>
      <c r="B486" s="1" t="s">
        <v>14</v>
      </c>
      <c r="C486" s="2">
        <v>43819</v>
      </c>
      <c r="D486" s="1">
        <v>295.2</v>
      </c>
      <c r="E486" s="1">
        <v>294.10000000000002</v>
      </c>
      <c r="F486" s="1">
        <v>295</v>
      </c>
      <c r="G486" s="1">
        <v>287.75</v>
      </c>
      <c r="H486" s="1">
        <v>289.3</v>
      </c>
      <c r="I486" s="1">
        <v>289.45</v>
      </c>
      <c r="J486" s="1">
        <v>291.60000000000002</v>
      </c>
      <c r="K486" s="1">
        <v>1819717</v>
      </c>
      <c r="L486" s="1">
        <v>530626891.85000002</v>
      </c>
      <c r="M486" s="1">
        <v>20651</v>
      </c>
      <c r="N486" s="3">
        <f>IF(ISERR(LN(Table138[[#This Row],[Close Price]]/I485)),"-",LN(Table138[[#This Row],[Close Price]]/I485))</f>
        <v>-1.9670522201303779E-2</v>
      </c>
    </row>
    <row r="487" spans="1:14" x14ac:dyDescent="0.3">
      <c r="A487" s="1" t="s">
        <v>43</v>
      </c>
      <c r="B487" s="1" t="s">
        <v>14</v>
      </c>
      <c r="C487" s="2">
        <v>43822</v>
      </c>
      <c r="D487" s="1">
        <v>289.45</v>
      </c>
      <c r="E487" s="1">
        <v>290</v>
      </c>
      <c r="F487" s="1">
        <v>291.39999999999998</v>
      </c>
      <c r="G487" s="1">
        <v>284.95</v>
      </c>
      <c r="H487" s="1">
        <v>285.85000000000002</v>
      </c>
      <c r="I487" s="1">
        <v>285.64999999999998</v>
      </c>
      <c r="J487" s="1">
        <v>287.47000000000003</v>
      </c>
      <c r="K487" s="1">
        <v>2330310</v>
      </c>
      <c r="L487" s="1">
        <v>669887453.25</v>
      </c>
      <c r="M487" s="1">
        <v>37696</v>
      </c>
      <c r="N487" s="3">
        <f>IF(ISERR(LN(Table138[[#This Row],[Close Price]]/I486)),"-",LN(Table138[[#This Row],[Close Price]]/I486))</f>
        <v>-1.321528535454212E-2</v>
      </c>
    </row>
    <row r="488" spans="1:14" x14ac:dyDescent="0.3">
      <c r="A488" s="1" t="s">
        <v>43</v>
      </c>
      <c r="B488" s="1" t="s">
        <v>14</v>
      </c>
      <c r="C488" s="2">
        <v>43823</v>
      </c>
      <c r="D488" s="1">
        <v>285.64999999999998</v>
      </c>
      <c r="E488" s="1">
        <v>286</v>
      </c>
      <c r="F488" s="1">
        <v>289.7</v>
      </c>
      <c r="G488" s="1">
        <v>282.60000000000002</v>
      </c>
      <c r="H488" s="1">
        <v>288.89999999999998</v>
      </c>
      <c r="I488" s="1">
        <v>288.60000000000002</v>
      </c>
      <c r="J488" s="1">
        <v>286.60000000000002</v>
      </c>
      <c r="K488" s="1">
        <v>3078549</v>
      </c>
      <c r="L488" s="1">
        <v>882314200.5</v>
      </c>
      <c r="M488" s="1">
        <v>39241</v>
      </c>
      <c r="N488" s="3">
        <f>IF(ISERR(LN(Table138[[#This Row],[Close Price]]/I487)),"-",LN(Table138[[#This Row],[Close Price]]/I487))</f>
        <v>1.0274361169299157E-2</v>
      </c>
    </row>
    <row r="489" spans="1:14" x14ac:dyDescent="0.3">
      <c r="A489" s="1" t="s">
        <v>43</v>
      </c>
      <c r="B489" s="1" t="s">
        <v>14</v>
      </c>
      <c r="C489" s="2">
        <v>43825</v>
      </c>
      <c r="D489" s="1">
        <v>288.60000000000002</v>
      </c>
      <c r="E489" s="1">
        <v>288</v>
      </c>
      <c r="F489" s="1">
        <v>291.2</v>
      </c>
      <c r="G489" s="1">
        <v>286.7</v>
      </c>
      <c r="H489" s="1">
        <v>289.2</v>
      </c>
      <c r="I489" s="1">
        <v>289.60000000000002</v>
      </c>
      <c r="J489" s="1">
        <v>289.52</v>
      </c>
      <c r="K489" s="1">
        <v>1742982</v>
      </c>
      <c r="L489" s="1">
        <v>504630659.19999999</v>
      </c>
      <c r="M489" s="1">
        <v>17934</v>
      </c>
      <c r="N489" s="3">
        <f>IF(ISERR(LN(Table138[[#This Row],[Close Price]]/I488)),"-",LN(Table138[[#This Row],[Close Price]]/I488))</f>
        <v>3.459014171790785E-3</v>
      </c>
    </row>
    <row r="490" spans="1:14" x14ac:dyDescent="0.3">
      <c r="A490" s="1" t="s">
        <v>43</v>
      </c>
      <c r="B490" s="1" t="s">
        <v>14</v>
      </c>
      <c r="C490" s="2">
        <v>43826</v>
      </c>
      <c r="D490" s="1">
        <v>289.60000000000002</v>
      </c>
      <c r="E490" s="1">
        <v>289.5</v>
      </c>
      <c r="F490" s="1">
        <v>293</v>
      </c>
      <c r="G490" s="1">
        <v>288</v>
      </c>
      <c r="H490" s="1">
        <v>292.7</v>
      </c>
      <c r="I490" s="1">
        <v>292.39999999999998</v>
      </c>
      <c r="J490" s="1">
        <v>290.99</v>
      </c>
      <c r="K490" s="1">
        <v>1510004</v>
      </c>
      <c r="L490" s="1">
        <v>439397385.05000001</v>
      </c>
      <c r="M490" s="1">
        <v>16749</v>
      </c>
      <c r="N490" s="3">
        <f>IF(ISERR(LN(Table138[[#This Row],[Close Price]]/I489)),"-",LN(Table138[[#This Row],[Close Price]]/I489))</f>
        <v>9.6220673640620303E-3</v>
      </c>
    </row>
    <row r="491" spans="1:14" x14ac:dyDescent="0.3">
      <c r="A491" s="1" t="s">
        <v>43</v>
      </c>
      <c r="B491" s="1" t="s">
        <v>14</v>
      </c>
      <c r="C491" s="2">
        <v>43829</v>
      </c>
      <c r="D491" s="1">
        <v>292.39999999999998</v>
      </c>
      <c r="E491" s="1">
        <v>292.39999999999998</v>
      </c>
      <c r="F491" s="1">
        <v>294.5</v>
      </c>
      <c r="G491" s="1">
        <v>290.45</v>
      </c>
      <c r="H491" s="1">
        <v>291.3</v>
      </c>
      <c r="I491" s="1">
        <v>291.75</v>
      </c>
      <c r="J491" s="1">
        <v>292.76</v>
      </c>
      <c r="K491" s="1">
        <v>1064390</v>
      </c>
      <c r="L491" s="1">
        <v>311606661.94999999</v>
      </c>
      <c r="M491" s="1">
        <v>14523</v>
      </c>
      <c r="N491" s="3">
        <f>IF(ISERR(LN(Table138[[#This Row],[Close Price]]/I490)),"-",LN(Table138[[#This Row],[Close Price]]/I490))</f>
        <v>-2.2254567089579464E-3</v>
      </c>
    </row>
    <row r="492" spans="1:14" x14ac:dyDescent="0.3">
      <c r="A492" s="1" t="s">
        <v>43</v>
      </c>
      <c r="B492" s="1" t="s">
        <v>14</v>
      </c>
      <c r="C492" s="2">
        <v>43830</v>
      </c>
      <c r="D492" s="1">
        <v>291.75</v>
      </c>
      <c r="E492" s="1">
        <v>291.39999999999998</v>
      </c>
      <c r="F492" s="1">
        <v>296.7</v>
      </c>
      <c r="G492" s="1">
        <v>290.5</v>
      </c>
      <c r="H492" s="1">
        <v>293.5</v>
      </c>
      <c r="I492" s="1">
        <v>293.7</v>
      </c>
      <c r="J492" s="1">
        <v>294.51</v>
      </c>
      <c r="K492" s="1">
        <v>2016481</v>
      </c>
      <c r="L492" s="1">
        <v>593864442.39999998</v>
      </c>
      <c r="M492" s="1">
        <v>16393</v>
      </c>
      <c r="N492" s="3">
        <f>IF(ISERR(LN(Table138[[#This Row],[Close Price]]/I491)),"-",LN(Table138[[#This Row],[Close Price]]/I491))</f>
        <v>6.6615670379089357E-3</v>
      </c>
    </row>
    <row r="493" spans="1:14" x14ac:dyDescent="0.3">
      <c r="A493" s="1" t="s">
        <v>43</v>
      </c>
      <c r="B493" s="1" t="s">
        <v>14</v>
      </c>
      <c r="C493" s="2">
        <v>43831</v>
      </c>
      <c r="D493" s="1">
        <v>293.7</v>
      </c>
      <c r="E493" s="1">
        <v>294</v>
      </c>
      <c r="F493" s="1">
        <v>295.14999999999998</v>
      </c>
      <c r="G493" s="1">
        <v>291.55</v>
      </c>
      <c r="H493" s="1">
        <v>294.55</v>
      </c>
      <c r="I493" s="1">
        <v>294.55</v>
      </c>
      <c r="J493" s="1">
        <v>293.60000000000002</v>
      </c>
      <c r="K493" s="1">
        <v>829510</v>
      </c>
      <c r="L493" s="1">
        <v>243547376.5</v>
      </c>
      <c r="M493" s="1">
        <v>7965</v>
      </c>
      <c r="N493" s="3">
        <f>IF(ISERR(LN(Table138[[#This Row],[Close Price]]/I492)),"-",LN(Table138[[#This Row],[Close Price]]/I492))</f>
        <v>2.889929763121993E-3</v>
      </c>
    </row>
    <row r="494" spans="1:14" x14ac:dyDescent="0.3">
      <c r="A494" s="1" t="s">
        <v>43</v>
      </c>
      <c r="B494" s="1" t="s">
        <v>14</v>
      </c>
      <c r="C494" s="2">
        <v>43832</v>
      </c>
      <c r="D494" s="1">
        <v>294.55</v>
      </c>
      <c r="E494" s="1">
        <v>294.5</v>
      </c>
      <c r="F494" s="1">
        <v>298.3</v>
      </c>
      <c r="G494" s="1">
        <v>294.10000000000002</v>
      </c>
      <c r="H494" s="1">
        <v>296</v>
      </c>
      <c r="I494" s="1">
        <v>296.14999999999998</v>
      </c>
      <c r="J494" s="1">
        <v>296.49</v>
      </c>
      <c r="K494" s="1">
        <v>1572279</v>
      </c>
      <c r="L494" s="1">
        <v>466171244.25</v>
      </c>
      <c r="M494" s="1">
        <v>26651</v>
      </c>
      <c r="N494" s="3">
        <f>IF(ISERR(LN(Table138[[#This Row],[Close Price]]/I493)),"-",LN(Table138[[#This Row],[Close Price]]/I493))</f>
        <v>5.4173147552776593E-3</v>
      </c>
    </row>
    <row r="495" spans="1:14" x14ac:dyDescent="0.3">
      <c r="A495" s="1" t="s">
        <v>43</v>
      </c>
      <c r="B495" s="1" t="s">
        <v>14</v>
      </c>
      <c r="C495" s="2">
        <v>43833</v>
      </c>
      <c r="D495" s="1">
        <v>296.14999999999998</v>
      </c>
      <c r="E495" s="1">
        <v>295.8</v>
      </c>
      <c r="F495" s="1">
        <v>304.3</v>
      </c>
      <c r="G495" s="1">
        <v>293.7</v>
      </c>
      <c r="H495" s="1">
        <v>301.25</v>
      </c>
      <c r="I495" s="1">
        <v>300.95</v>
      </c>
      <c r="J495" s="1">
        <v>300.73</v>
      </c>
      <c r="K495" s="1">
        <v>5147717</v>
      </c>
      <c r="L495" s="1">
        <v>1548056520.8499999</v>
      </c>
      <c r="M495" s="1">
        <v>46828</v>
      </c>
      <c r="N495" s="3">
        <f>IF(ISERR(LN(Table138[[#This Row],[Close Price]]/I494)),"-",LN(Table138[[#This Row],[Close Price]]/I494))</f>
        <v>1.6078055270805681E-2</v>
      </c>
    </row>
    <row r="496" spans="1:14" x14ac:dyDescent="0.3">
      <c r="A496" s="1" t="s">
        <v>43</v>
      </c>
      <c r="B496" s="1" t="s">
        <v>14</v>
      </c>
      <c r="C496" s="2">
        <v>43836</v>
      </c>
      <c r="D496" s="1">
        <v>300.95</v>
      </c>
      <c r="E496" s="1">
        <v>301</v>
      </c>
      <c r="F496" s="1">
        <v>301</v>
      </c>
      <c r="G496" s="1">
        <v>285.05</v>
      </c>
      <c r="H496" s="1">
        <v>288.2</v>
      </c>
      <c r="I496" s="1">
        <v>288.2</v>
      </c>
      <c r="J496" s="1">
        <v>291.73</v>
      </c>
      <c r="K496" s="1">
        <v>4725262</v>
      </c>
      <c r="L496" s="1">
        <v>1378498686.7</v>
      </c>
      <c r="M496" s="1">
        <v>46815</v>
      </c>
      <c r="N496" s="3">
        <f>IF(ISERR(LN(Table138[[#This Row],[Close Price]]/I495)),"-",LN(Table138[[#This Row],[Close Price]]/I495))</f>
        <v>-4.3289454428358069E-2</v>
      </c>
    </row>
    <row r="497" spans="1:14" x14ac:dyDescent="0.3">
      <c r="A497" s="1" t="s">
        <v>43</v>
      </c>
      <c r="B497" s="1" t="s">
        <v>14</v>
      </c>
      <c r="C497" s="2">
        <v>43837</v>
      </c>
      <c r="D497" s="1">
        <v>288.2</v>
      </c>
      <c r="E497" s="1">
        <v>292.7</v>
      </c>
      <c r="F497" s="1">
        <v>294.7</v>
      </c>
      <c r="G497" s="1">
        <v>275.2</v>
      </c>
      <c r="H497" s="1">
        <v>283.8</v>
      </c>
      <c r="I497" s="1">
        <v>284.14999999999998</v>
      </c>
      <c r="J497" s="1">
        <v>283.13</v>
      </c>
      <c r="K497" s="1">
        <v>14775959</v>
      </c>
      <c r="L497" s="1">
        <v>4183561320.0999999</v>
      </c>
      <c r="M497" s="1">
        <v>146873</v>
      </c>
      <c r="N497" s="3">
        <f>IF(ISERR(LN(Table138[[#This Row],[Close Price]]/I496)),"-",LN(Table138[[#This Row],[Close Price]]/I496))</f>
        <v>-1.4152415822291277E-2</v>
      </c>
    </row>
    <row r="498" spans="1:14" x14ac:dyDescent="0.3">
      <c r="A498" s="1" t="s">
        <v>43</v>
      </c>
      <c r="B498" s="1" t="s">
        <v>14</v>
      </c>
      <c r="C498" s="2">
        <v>43838</v>
      </c>
      <c r="D498" s="1">
        <v>284.14999999999998</v>
      </c>
      <c r="E498" s="1">
        <v>282</v>
      </c>
      <c r="F498" s="1">
        <v>286.14999999999998</v>
      </c>
      <c r="G498" s="1">
        <v>279.10000000000002</v>
      </c>
      <c r="H498" s="1">
        <v>282.3</v>
      </c>
      <c r="I498" s="1">
        <v>283</v>
      </c>
      <c r="J498" s="1">
        <v>283.63</v>
      </c>
      <c r="K498" s="1">
        <v>2807790</v>
      </c>
      <c r="L498" s="1">
        <v>796375084.85000002</v>
      </c>
      <c r="M498" s="1">
        <v>23803</v>
      </c>
      <c r="N498" s="3">
        <f>IF(ISERR(LN(Table138[[#This Row],[Close Price]]/I497)),"-",LN(Table138[[#This Row],[Close Price]]/I497))</f>
        <v>-4.0553700998927555E-3</v>
      </c>
    </row>
    <row r="499" spans="1:14" x14ac:dyDescent="0.3">
      <c r="A499" s="1" t="s">
        <v>43</v>
      </c>
      <c r="B499" s="1" t="s">
        <v>14</v>
      </c>
      <c r="C499" s="2">
        <v>43839</v>
      </c>
      <c r="D499" s="1">
        <v>283</v>
      </c>
      <c r="E499" s="1">
        <v>289</v>
      </c>
      <c r="F499" s="1">
        <v>289.39999999999998</v>
      </c>
      <c r="G499" s="1">
        <v>281.5</v>
      </c>
      <c r="H499" s="1">
        <v>282.25</v>
      </c>
      <c r="I499" s="1">
        <v>282.3</v>
      </c>
      <c r="J499" s="1">
        <v>284.32</v>
      </c>
      <c r="K499" s="1">
        <v>2737162</v>
      </c>
      <c r="L499" s="1">
        <v>778241169</v>
      </c>
      <c r="M499" s="1">
        <v>34368</v>
      </c>
      <c r="N499" s="3">
        <f>IF(ISERR(LN(Table138[[#This Row],[Close Price]]/I498)),"-",LN(Table138[[#This Row],[Close Price]]/I498))</f>
        <v>-2.4765623837939557E-3</v>
      </c>
    </row>
    <row r="500" spans="1:14" x14ac:dyDescent="0.3">
      <c r="A500" s="1" t="s">
        <v>43</v>
      </c>
      <c r="B500" s="1" t="s">
        <v>14</v>
      </c>
      <c r="C500" s="2">
        <v>43840</v>
      </c>
      <c r="D500" s="1">
        <v>282.3</v>
      </c>
      <c r="E500" s="1">
        <v>283</v>
      </c>
      <c r="F500" s="1">
        <v>285.5</v>
      </c>
      <c r="G500" s="1">
        <v>280.14999999999998</v>
      </c>
      <c r="H500" s="1">
        <v>281.3</v>
      </c>
      <c r="I500" s="1">
        <v>281.10000000000002</v>
      </c>
      <c r="J500" s="1">
        <v>282.52999999999997</v>
      </c>
      <c r="K500" s="1">
        <v>1984913</v>
      </c>
      <c r="L500" s="1">
        <v>560788097.60000002</v>
      </c>
      <c r="M500" s="1">
        <v>29576</v>
      </c>
      <c r="N500" s="3">
        <f>IF(ISERR(LN(Table138[[#This Row],[Close Price]]/I499)),"-",LN(Table138[[#This Row],[Close Price]]/I499))</f>
        <v>-4.2598573469574521E-3</v>
      </c>
    </row>
    <row r="501" spans="1:14" x14ac:dyDescent="0.3">
      <c r="A501" s="1" t="s">
        <v>43</v>
      </c>
      <c r="B501" s="1" t="s">
        <v>14</v>
      </c>
      <c r="C501" s="2">
        <v>43843</v>
      </c>
      <c r="D501" s="1">
        <v>281.10000000000002</v>
      </c>
      <c r="E501" s="1">
        <v>283.45</v>
      </c>
      <c r="F501" s="1">
        <v>285.55</v>
      </c>
      <c r="G501" s="1">
        <v>281.14999999999998</v>
      </c>
      <c r="H501" s="1">
        <v>284.39999999999998</v>
      </c>
      <c r="I501" s="1">
        <v>283.89999999999998</v>
      </c>
      <c r="J501" s="1">
        <v>283.35000000000002</v>
      </c>
      <c r="K501" s="1">
        <v>1580164</v>
      </c>
      <c r="L501" s="1">
        <v>447733000.64999998</v>
      </c>
      <c r="M501" s="1">
        <v>15096</v>
      </c>
      <c r="N501" s="3">
        <f>IF(ISERR(LN(Table138[[#This Row],[Close Price]]/I500)),"-",LN(Table138[[#This Row],[Close Price]]/I500))</f>
        <v>9.9115855664391583E-3</v>
      </c>
    </row>
    <row r="502" spans="1:14" x14ac:dyDescent="0.3">
      <c r="A502" s="1" t="s">
        <v>43</v>
      </c>
      <c r="B502" s="1" t="s">
        <v>14</v>
      </c>
      <c r="C502" s="2">
        <v>43844</v>
      </c>
      <c r="D502" s="1">
        <v>283.89999999999998</v>
      </c>
      <c r="E502" s="1">
        <v>285.05</v>
      </c>
      <c r="F502" s="1">
        <v>285.8</v>
      </c>
      <c r="G502" s="1">
        <v>280.55</v>
      </c>
      <c r="H502" s="1">
        <v>282</v>
      </c>
      <c r="I502" s="1">
        <v>282.10000000000002</v>
      </c>
      <c r="J502" s="1">
        <v>282.43</v>
      </c>
      <c r="K502" s="1">
        <v>2441388</v>
      </c>
      <c r="L502" s="1">
        <v>689522053.04999995</v>
      </c>
      <c r="M502" s="1">
        <v>23365</v>
      </c>
      <c r="N502" s="3">
        <f>IF(ISERR(LN(Table138[[#This Row],[Close Price]]/I501)),"-",LN(Table138[[#This Row],[Close Price]]/I501))</f>
        <v>-6.3604454709747663E-3</v>
      </c>
    </row>
    <row r="503" spans="1:14" x14ac:dyDescent="0.3">
      <c r="A503" s="1" t="s">
        <v>43</v>
      </c>
      <c r="B503" s="1" t="s">
        <v>14</v>
      </c>
      <c r="C503" s="2">
        <v>43845</v>
      </c>
      <c r="D503" s="1">
        <v>282.10000000000002</v>
      </c>
      <c r="E503" s="1">
        <v>282.8</v>
      </c>
      <c r="F503" s="1">
        <v>284.3</v>
      </c>
      <c r="G503" s="1">
        <v>279.55</v>
      </c>
      <c r="H503" s="1">
        <v>281.5</v>
      </c>
      <c r="I503" s="1">
        <v>281.55</v>
      </c>
      <c r="J503" s="1">
        <v>281.58</v>
      </c>
      <c r="K503" s="1">
        <v>2832670</v>
      </c>
      <c r="L503" s="1">
        <v>797625577.45000005</v>
      </c>
      <c r="M503" s="1">
        <v>23528</v>
      </c>
      <c r="N503" s="3">
        <f>IF(ISERR(LN(Table138[[#This Row],[Close Price]]/I502)),"-",LN(Table138[[#This Row],[Close Price]]/I502))</f>
        <v>-1.9515663073231763E-3</v>
      </c>
    </row>
    <row r="504" spans="1:14" x14ac:dyDescent="0.3">
      <c r="A504" s="1" t="s">
        <v>43</v>
      </c>
      <c r="B504" s="1" t="s">
        <v>14</v>
      </c>
      <c r="C504" s="2">
        <v>43846</v>
      </c>
      <c r="D504" s="1">
        <v>281.55</v>
      </c>
      <c r="E504" s="1">
        <v>282</v>
      </c>
      <c r="F504" s="1">
        <v>288.39999999999998</v>
      </c>
      <c r="G504" s="1">
        <v>281.05</v>
      </c>
      <c r="H504" s="1">
        <v>287.64999999999998</v>
      </c>
      <c r="I504" s="1">
        <v>287.8</v>
      </c>
      <c r="J504" s="1">
        <v>285.32</v>
      </c>
      <c r="K504" s="1">
        <v>3793695</v>
      </c>
      <c r="L504" s="1">
        <v>1082409552.4000001</v>
      </c>
      <c r="M504" s="1">
        <v>30641</v>
      </c>
      <c r="N504" s="3">
        <f>IF(ISERR(LN(Table138[[#This Row],[Close Price]]/I503)),"-",LN(Table138[[#This Row],[Close Price]]/I503))</f>
        <v>2.1955742752639923E-2</v>
      </c>
    </row>
    <row r="505" spans="1:14" x14ac:dyDescent="0.3">
      <c r="A505" s="1" t="s">
        <v>43</v>
      </c>
      <c r="B505" s="1" t="s">
        <v>14</v>
      </c>
      <c r="C505" s="2">
        <v>43847</v>
      </c>
      <c r="D505" s="1">
        <v>287.8</v>
      </c>
      <c r="E505" s="1">
        <v>288.5</v>
      </c>
      <c r="F505" s="1">
        <v>291.95</v>
      </c>
      <c r="G505" s="1">
        <v>286</v>
      </c>
      <c r="H505" s="1">
        <v>289.60000000000002</v>
      </c>
      <c r="I505" s="1">
        <v>290.55</v>
      </c>
      <c r="J505" s="1">
        <v>288.76</v>
      </c>
      <c r="K505" s="1">
        <v>2989855</v>
      </c>
      <c r="L505" s="1">
        <v>863351609.60000002</v>
      </c>
      <c r="M505" s="1">
        <v>48922</v>
      </c>
      <c r="N505" s="3">
        <f>IF(ISERR(LN(Table138[[#This Row],[Close Price]]/I504)),"-",LN(Table138[[#This Row],[Close Price]]/I504))</f>
        <v>9.5098840678472241E-3</v>
      </c>
    </row>
    <row r="506" spans="1:14" x14ac:dyDescent="0.3">
      <c r="A506" s="1" t="s">
        <v>43</v>
      </c>
      <c r="B506" s="1" t="s">
        <v>14</v>
      </c>
      <c r="C506" s="2">
        <v>43850</v>
      </c>
      <c r="D506" s="1">
        <v>290.55</v>
      </c>
      <c r="E506" s="1">
        <v>292.5</v>
      </c>
      <c r="F506" s="1">
        <v>294.60000000000002</v>
      </c>
      <c r="G506" s="1">
        <v>288.5</v>
      </c>
      <c r="H506" s="1">
        <v>291.64999999999998</v>
      </c>
      <c r="I506" s="1">
        <v>292.05</v>
      </c>
      <c r="J506" s="1">
        <v>291.98</v>
      </c>
      <c r="K506" s="1">
        <v>2567355</v>
      </c>
      <c r="L506" s="1">
        <v>749612730.20000005</v>
      </c>
      <c r="M506" s="1">
        <v>33032</v>
      </c>
      <c r="N506" s="3">
        <f>IF(ISERR(LN(Table138[[#This Row],[Close Price]]/I505)),"-",LN(Table138[[#This Row],[Close Price]]/I505))</f>
        <v>5.1493419652037164E-3</v>
      </c>
    </row>
    <row r="507" spans="1:14" x14ac:dyDescent="0.3">
      <c r="A507" s="1" t="s">
        <v>43</v>
      </c>
      <c r="B507" s="1" t="s">
        <v>14</v>
      </c>
      <c r="C507" s="2">
        <v>43851</v>
      </c>
      <c r="D507" s="1">
        <v>292.05</v>
      </c>
      <c r="E507" s="1">
        <v>291.60000000000002</v>
      </c>
      <c r="F507" s="1">
        <v>295.89999999999998</v>
      </c>
      <c r="G507" s="1">
        <v>290.10000000000002</v>
      </c>
      <c r="H507" s="1">
        <v>294.10000000000002</v>
      </c>
      <c r="I507" s="1">
        <v>294.64999999999998</v>
      </c>
      <c r="J507" s="1">
        <v>294.11</v>
      </c>
      <c r="K507" s="1">
        <v>1876487</v>
      </c>
      <c r="L507" s="1">
        <v>551891250.39999998</v>
      </c>
      <c r="M507" s="1">
        <v>15951</v>
      </c>
      <c r="N507" s="3">
        <f>IF(ISERR(LN(Table138[[#This Row],[Close Price]]/I506)),"-",LN(Table138[[#This Row],[Close Price]]/I506))</f>
        <v>8.863190797603759E-3</v>
      </c>
    </row>
    <row r="508" spans="1:14" x14ac:dyDescent="0.3">
      <c r="A508" s="1" t="s">
        <v>43</v>
      </c>
      <c r="B508" s="1" t="s">
        <v>14</v>
      </c>
      <c r="C508" s="2">
        <v>43852</v>
      </c>
      <c r="D508" s="1">
        <v>294.64999999999998</v>
      </c>
      <c r="E508" s="1">
        <v>295.55</v>
      </c>
      <c r="F508" s="1">
        <v>297</v>
      </c>
      <c r="G508" s="1">
        <v>290.10000000000002</v>
      </c>
      <c r="H508" s="1">
        <v>292.5</v>
      </c>
      <c r="I508" s="1">
        <v>292.64999999999998</v>
      </c>
      <c r="J508" s="1">
        <v>294.48</v>
      </c>
      <c r="K508" s="1">
        <v>2043331</v>
      </c>
      <c r="L508" s="1">
        <v>601727444.89999998</v>
      </c>
      <c r="M508" s="1">
        <v>22214</v>
      </c>
      <c r="N508" s="3">
        <f>IF(ISERR(LN(Table138[[#This Row],[Close Price]]/I507)),"-",LN(Table138[[#This Row],[Close Price]]/I507))</f>
        <v>-6.8108555466923982E-3</v>
      </c>
    </row>
    <row r="509" spans="1:14" x14ac:dyDescent="0.3">
      <c r="A509" s="1" t="s">
        <v>43</v>
      </c>
      <c r="B509" s="1" t="s">
        <v>14</v>
      </c>
      <c r="C509" s="2">
        <v>43853</v>
      </c>
      <c r="D509" s="1">
        <v>292.64999999999998</v>
      </c>
      <c r="E509" s="1">
        <v>294</v>
      </c>
      <c r="F509" s="1">
        <v>296.8</v>
      </c>
      <c r="G509" s="1">
        <v>291.25</v>
      </c>
      <c r="H509" s="1">
        <v>294.3</v>
      </c>
      <c r="I509" s="1">
        <v>294.3</v>
      </c>
      <c r="J509" s="1">
        <v>294.7</v>
      </c>
      <c r="K509" s="1">
        <v>2503937</v>
      </c>
      <c r="L509" s="1">
        <v>737922039.04999995</v>
      </c>
      <c r="M509" s="1">
        <v>26291</v>
      </c>
      <c r="N509" s="3">
        <f>IF(ISERR(LN(Table138[[#This Row],[Close Price]]/I508)),"-",LN(Table138[[#This Row],[Close Price]]/I508))</f>
        <v>5.6222995021972767E-3</v>
      </c>
    </row>
    <row r="510" spans="1:14" x14ac:dyDescent="0.3">
      <c r="A510" s="1" t="s">
        <v>43</v>
      </c>
      <c r="B510" s="1" t="s">
        <v>14</v>
      </c>
      <c r="C510" s="2">
        <v>43854</v>
      </c>
      <c r="D510" s="1">
        <v>294.3</v>
      </c>
      <c r="E510" s="1">
        <v>288</v>
      </c>
      <c r="F510" s="1">
        <v>296.3</v>
      </c>
      <c r="G510" s="1">
        <v>282.45</v>
      </c>
      <c r="H510" s="1">
        <v>294</v>
      </c>
      <c r="I510" s="1">
        <v>294.35000000000002</v>
      </c>
      <c r="J510" s="1">
        <v>290.77</v>
      </c>
      <c r="K510" s="1">
        <v>8973074</v>
      </c>
      <c r="L510" s="1">
        <v>2609140981.3499999</v>
      </c>
      <c r="M510" s="1">
        <v>81447</v>
      </c>
      <c r="N510" s="3">
        <f>IF(ISERR(LN(Table138[[#This Row],[Close Price]]/I509)),"-",LN(Table138[[#This Row],[Close Price]]/I509))</f>
        <v>1.698802348432457E-4</v>
      </c>
    </row>
    <row r="511" spans="1:14" x14ac:dyDescent="0.3">
      <c r="A511" s="1" t="s">
        <v>43</v>
      </c>
      <c r="B511" s="1" t="s">
        <v>14</v>
      </c>
      <c r="C511" s="2">
        <v>43857</v>
      </c>
      <c r="D511" s="1">
        <v>294.35000000000002</v>
      </c>
      <c r="E511" s="1">
        <v>289</v>
      </c>
      <c r="F511" s="1">
        <v>297.89999999999998</v>
      </c>
      <c r="G511" s="1">
        <v>286</v>
      </c>
      <c r="H511" s="1">
        <v>290</v>
      </c>
      <c r="I511" s="1">
        <v>290.10000000000002</v>
      </c>
      <c r="J511" s="1">
        <v>293.2</v>
      </c>
      <c r="K511" s="1">
        <v>4281963</v>
      </c>
      <c r="L511" s="1">
        <v>1255454655.95</v>
      </c>
      <c r="M511" s="1">
        <v>46485</v>
      </c>
      <c r="N511" s="3">
        <f>IF(ISERR(LN(Table138[[#This Row],[Close Price]]/I510)),"-",LN(Table138[[#This Row],[Close Price]]/I510))</f>
        <v>-1.4543844346912018E-2</v>
      </c>
    </row>
    <row r="512" spans="1:14" x14ac:dyDescent="0.3">
      <c r="A512" s="1" t="s">
        <v>43</v>
      </c>
      <c r="B512" s="1" t="s">
        <v>14</v>
      </c>
      <c r="C512" s="2">
        <v>43858</v>
      </c>
      <c r="D512" s="1">
        <v>290.10000000000002</v>
      </c>
      <c r="E512" s="1">
        <v>290.10000000000002</v>
      </c>
      <c r="F512" s="1">
        <v>292.5</v>
      </c>
      <c r="G512" s="1">
        <v>286.25</v>
      </c>
      <c r="H512" s="1">
        <v>288.5</v>
      </c>
      <c r="I512" s="1">
        <v>288.60000000000002</v>
      </c>
      <c r="J512" s="1">
        <v>288.98</v>
      </c>
      <c r="K512" s="1">
        <v>2283893</v>
      </c>
      <c r="L512" s="1">
        <v>659994374.60000002</v>
      </c>
      <c r="M512" s="1">
        <v>28330</v>
      </c>
      <c r="N512" s="3">
        <f>IF(ISERR(LN(Table138[[#This Row],[Close Price]]/I511)),"-",LN(Table138[[#This Row],[Close Price]]/I511))</f>
        <v>-5.1840447875878427E-3</v>
      </c>
    </row>
    <row r="513" spans="1:14" x14ac:dyDescent="0.3">
      <c r="A513" s="1" t="s">
        <v>43</v>
      </c>
      <c r="B513" s="1" t="s">
        <v>14</v>
      </c>
      <c r="C513" s="2">
        <v>43859</v>
      </c>
      <c r="D513" s="1">
        <v>288.60000000000002</v>
      </c>
      <c r="E513" s="1">
        <v>289.05</v>
      </c>
      <c r="F513" s="1">
        <v>303.89999999999998</v>
      </c>
      <c r="G513" s="1">
        <v>289</v>
      </c>
      <c r="H513" s="1">
        <v>296.85000000000002</v>
      </c>
      <c r="I513" s="1">
        <v>297.45</v>
      </c>
      <c r="J513" s="1">
        <v>299.3</v>
      </c>
      <c r="K513" s="1">
        <v>7779268</v>
      </c>
      <c r="L513" s="1">
        <v>2328370238.3000002</v>
      </c>
      <c r="M513" s="1">
        <v>91524</v>
      </c>
      <c r="N513" s="3">
        <f>IF(ISERR(LN(Table138[[#This Row],[Close Price]]/I512)),"-",LN(Table138[[#This Row],[Close Price]]/I512))</f>
        <v>3.0204497294144032E-2</v>
      </c>
    </row>
    <row r="514" spans="1:14" x14ac:dyDescent="0.3">
      <c r="A514" s="1" t="s">
        <v>43</v>
      </c>
      <c r="B514" s="1" t="s">
        <v>14</v>
      </c>
      <c r="C514" s="2">
        <v>43860</v>
      </c>
      <c r="D514" s="1">
        <v>297.45</v>
      </c>
      <c r="E514" s="1">
        <v>296.85000000000002</v>
      </c>
      <c r="F514" s="1">
        <v>299.8</v>
      </c>
      <c r="G514" s="1">
        <v>293</v>
      </c>
      <c r="H514" s="1">
        <v>294.5</v>
      </c>
      <c r="I514" s="1">
        <v>295.35000000000002</v>
      </c>
      <c r="J514" s="1">
        <v>296.55</v>
      </c>
      <c r="K514" s="1">
        <v>3150843</v>
      </c>
      <c r="L514" s="1">
        <v>934396070.85000002</v>
      </c>
      <c r="M514" s="1">
        <v>50526</v>
      </c>
      <c r="N514" s="3">
        <f>IF(ISERR(LN(Table138[[#This Row],[Close Price]]/I513)),"-",LN(Table138[[#This Row],[Close Price]]/I513))</f>
        <v>-7.0850498806702827E-3</v>
      </c>
    </row>
    <row r="515" spans="1:14" x14ac:dyDescent="0.3">
      <c r="A515" s="1" t="s">
        <v>43</v>
      </c>
      <c r="B515" s="1" t="s">
        <v>14</v>
      </c>
      <c r="C515" s="2">
        <v>43861</v>
      </c>
      <c r="D515" s="1">
        <v>295.35000000000002</v>
      </c>
      <c r="E515" s="1">
        <v>295.5</v>
      </c>
      <c r="F515" s="1">
        <v>298.7</v>
      </c>
      <c r="G515" s="1">
        <v>290.60000000000002</v>
      </c>
      <c r="H515" s="1">
        <v>293.75</v>
      </c>
      <c r="I515" s="1">
        <v>294.35000000000002</v>
      </c>
      <c r="J515" s="1">
        <v>295.25</v>
      </c>
      <c r="K515" s="1">
        <v>1949668</v>
      </c>
      <c r="L515" s="1">
        <v>575646147.70000005</v>
      </c>
      <c r="M515" s="1">
        <v>28114</v>
      </c>
      <c r="N515" s="3">
        <f>IF(ISERR(LN(Table138[[#This Row],[Close Price]]/I514)),"-",LN(Table138[[#This Row],[Close Price]]/I514))</f>
        <v>-3.3915582789738282E-3</v>
      </c>
    </row>
    <row r="516" spans="1:14" x14ac:dyDescent="0.3">
      <c r="A516" s="1" t="s">
        <v>43</v>
      </c>
      <c r="B516" s="1" t="s">
        <v>14</v>
      </c>
      <c r="C516" s="2">
        <v>43862</v>
      </c>
      <c r="D516" s="1">
        <v>294.35000000000002</v>
      </c>
      <c r="E516" s="1">
        <v>293.60000000000002</v>
      </c>
      <c r="F516" s="1">
        <v>297.3</v>
      </c>
      <c r="G516" s="1">
        <v>284.35000000000002</v>
      </c>
      <c r="H516" s="1">
        <v>289.5</v>
      </c>
      <c r="I516" s="1">
        <v>287.25</v>
      </c>
      <c r="J516" s="1">
        <v>289.98</v>
      </c>
      <c r="K516" s="1">
        <v>1783506</v>
      </c>
      <c r="L516" s="1">
        <v>517188989.35000002</v>
      </c>
      <c r="M516" s="1">
        <v>16745</v>
      </c>
      <c r="N516" s="3">
        <f>IF(ISERR(LN(Table138[[#This Row],[Close Price]]/I515)),"-",LN(Table138[[#This Row],[Close Price]]/I515))</f>
        <v>-2.4416618745405336E-2</v>
      </c>
    </row>
    <row r="517" spans="1:14" x14ac:dyDescent="0.3">
      <c r="A517" s="1" t="s">
        <v>43</v>
      </c>
      <c r="B517" s="1" t="s">
        <v>14</v>
      </c>
      <c r="C517" s="2">
        <v>43864</v>
      </c>
      <c r="D517" s="1">
        <v>287.25</v>
      </c>
      <c r="E517" s="1">
        <v>288</v>
      </c>
      <c r="F517" s="1">
        <v>307</v>
      </c>
      <c r="G517" s="1">
        <v>288</v>
      </c>
      <c r="H517" s="1">
        <v>299.64999999999998</v>
      </c>
      <c r="I517" s="1">
        <v>298.5</v>
      </c>
      <c r="J517" s="1">
        <v>299.8</v>
      </c>
      <c r="K517" s="1">
        <v>6391361</v>
      </c>
      <c r="L517" s="1">
        <v>1916154054.45</v>
      </c>
      <c r="M517" s="1">
        <v>67084</v>
      </c>
      <c r="N517" s="3">
        <f>IF(ISERR(LN(Table138[[#This Row],[Close Price]]/I516)),"-",LN(Table138[[#This Row],[Close Price]]/I516))</f>
        <v>3.8417016103791793E-2</v>
      </c>
    </row>
    <row r="518" spans="1:14" x14ac:dyDescent="0.3">
      <c r="A518" s="1" t="s">
        <v>43</v>
      </c>
      <c r="B518" s="1" t="s">
        <v>14</v>
      </c>
      <c r="C518" s="2">
        <v>43865</v>
      </c>
      <c r="D518" s="1">
        <v>298.5</v>
      </c>
      <c r="E518" s="1">
        <v>300.35000000000002</v>
      </c>
      <c r="F518" s="1">
        <v>301.5</v>
      </c>
      <c r="G518" s="1">
        <v>279</v>
      </c>
      <c r="H518" s="1">
        <v>291</v>
      </c>
      <c r="I518" s="1">
        <v>290.10000000000002</v>
      </c>
      <c r="J518" s="1">
        <v>286.45999999999998</v>
      </c>
      <c r="K518" s="1">
        <v>12882529</v>
      </c>
      <c r="L518" s="1">
        <v>3690268092.6500001</v>
      </c>
      <c r="M518" s="1">
        <v>133184</v>
      </c>
      <c r="N518" s="3">
        <f>IF(ISERR(LN(Table138[[#This Row],[Close Price]]/I517)),"-",LN(Table138[[#This Row],[Close Price]]/I517))</f>
        <v>-2.8544241705298411E-2</v>
      </c>
    </row>
    <row r="519" spans="1:14" x14ac:dyDescent="0.3">
      <c r="A519" s="1" t="s">
        <v>43</v>
      </c>
      <c r="B519" s="1" t="s">
        <v>14</v>
      </c>
      <c r="C519" s="2">
        <v>43866</v>
      </c>
      <c r="D519" s="1">
        <v>290.10000000000002</v>
      </c>
      <c r="E519" s="1">
        <v>291.5</v>
      </c>
      <c r="F519" s="1">
        <v>298.35000000000002</v>
      </c>
      <c r="G519" s="1">
        <v>288.10000000000002</v>
      </c>
      <c r="H519" s="1">
        <v>296.39999999999998</v>
      </c>
      <c r="I519" s="1">
        <v>295.25</v>
      </c>
      <c r="J519" s="1">
        <v>295.68</v>
      </c>
      <c r="K519" s="1">
        <v>5284304</v>
      </c>
      <c r="L519" s="1">
        <v>1562437020.8499999</v>
      </c>
      <c r="M519" s="1">
        <v>50646</v>
      </c>
      <c r="N519" s="3">
        <f>IF(ISERR(LN(Table138[[#This Row],[Close Price]]/I518)),"-",LN(Table138[[#This Row],[Close Price]]/I518))</f>
        <v>1.7596763950113233E-2</v>
      </c>
    </row>
    <row r="520" spans="1:14" x14ac:dyDescent="0.3">
      <c r="A520" s="1" t="s">
        <v>43</v>
      </c>
      <c r="B520" s="1" t="s">
        <v>14</v>
      </c>
      <c r="C520" s="2">
        <v>43867</v>
      </c>
      <c r="D520" s="1">
        <v>295.25</v>
      </c>
      <c r="E520" s="1">
        <v>295.5</v>
      </c>
      <c r="F520" s="1">
        <v>301</v>
      </c>
      <c r="G520" s="1">
        <v>293.85000000000002</v>
      </c>
      <c r="H520" s="1">
        <v>294</v>
      </c>
      <c r="I520" s="1">
        <v>295.55</v>
      </c>
      <c r="J520" s="1">
        <v>297.27999999999997</v>
      </c>
      <c r="K520" s="1">
        <v>2786408</v>
      </c>
      <c r="L520" s="1">
        <v>828352835.60000002</v>
      </c>
      <c r="M520" s="1">
        <v>34049</v>
      </c>
      <c r="N520" s="3">
        <f>IF(ISERR(LN(Table138[[#This Row],[Close Price]]/I519)),"-",LN(Table138[[#This Row],[Close Price]]/I519))</f>
        <v>1.0155721929068402E-3</v>
      </c>
    </row>
    <row r="521" spans="1:14" x14ac:dyDescent="0.3">
      <c r="A521" s="1" t="s">
        <v>43</v>
      </c>
      <c r="B521" s="1" t="s">
        <v>14</v>
      </c>
      <c r="C521" s="2">
        <v>43868</v>
      </c>
      <c r="D521" s="1">
        <v>295.55</v>
      </c>
      <c r="E521" s="1">
        <v>295.45</v>
      </c>
      <c r="F521" s="1">
        <v>311.5</v>
      </c>
      <c r="G521" s="1">
        <v>294</v>
      </c>
      <c r="H521" s="1">
        <v>311.2</v>
      </c>
      <c r="I521" s="1">
        <v>308.89999999999998</v>
      </c>
      <c r="J521" s="1">
        <v>304.17</v>
      </c>
      <c r="K521" s="1">
        <v>4270700</v>
      </c>
      <c r="L521" s="1">
        <v>1299038425.45</v>
      </c>
      <c r="M521" s="1">
        <v>38589</v>
      </c>
      <c r="N521" s="3">
        <f>IF(ISERR(LN(Table138[[#This Row],[Close Price]]/I520)),"-",LN(Table138[[#This Row],[Close Price]]/I520))</f>
        <v>4.4179572654157472E-2</v>
      </c>
    </row>
    <row r="522" spans="1:14" x14ac:dyDescent="0.3">
      <c r="A522" s="1" t="s">
        <v>43</v>
      </c>
      <c r="B522" s="1" t="s">
        <v>14</v>
      </c>
      <c r="C522" s="2">
        <v>43871</v>
      </c>
      <c r="D522" s="1">
        <v>308.89999999999998</v>
      </c>
      <c r="E522" s="1">
        <v>311.95</v>
      </c>
      <c r="F522" s="1">
        <v>316.8</v>
      </c>
      <c r="G522" s="1">
        <v>307.7</v>
      </c>
      <c r="H522" s="1">
        <v>308</v>
      </c>
      <c r="I522" s="1">
        <v>309.75</v>
      </c>
      <c r="J522" s="1">
        <v>311.60000000000002</v>
      </c>
      <c r="K522" s="1">
        <v>5937650</v>
      </c>
      <c r="L522" s="1">
        <v>1850190893.1500001</v>
      </c>
      <c r="M522" s="1">
        <v>54822</v>
      </c>
      <c r="N522" s="3">
        <f>IF(ISERR(LN(Table138[[#This Row],[Close Price]]/I521)),"-",LN(Table138[[#This Row],[Close Price]]/I521))</f>
        <v>2.7479205847158665E-3</v>
      </c>
    </row>
    <row r="523" spans="1:14" x14ac:dyDescent="0.3">
      <c r="A523" s="1" t="s">
        <v>43</v>
      </c>
      <c r="B523" s="1" t="s">
        <v>14</v>
      </c>
      <c r="C523" s="2">
        <v>43872</v>
      </c>
      <c r="D523" s="1">
        <v>309.75</v>
      </c>
      <c r="E523" s="1">
        <v>311</v>
      </c>
      <c r="F523" s="1">
        <v>312.89999999999998</v>
      </c>
      <c r="G523" s="1">
        <v>302.75</v>
      </c>
      <c r="H523" s="1">
        <v>305.7</v>
      </c>
      <c r="I523" s="1">
        <v>305.85000000000002</v>
      </c>
      <c r="J523" s="1">
        <v>307.26</v>
      </c>
      <c r="K523" s="1">
        <v>4381088</v>
      </c>
      <c r="L523" s="1">
        <v>1346114682.9000001</v>
      </c>
      <c r="M523" s="1">
        <v>48304</v>
      </c>
      <c r="N523" s="3">
        <f>IF(ISERR(LN(Table138[[#This Row],[Close Price]]/I522)),"-",LN(Table138[[#This Row],[Close Price]]/I522))</f>
        <v>-1.267073482067793E-2</v>
      </c>
    </row>
    <row r="524" spans="1:14" x14ac:dyDescent="0.3">
      <c r="A524" s="1" t="s">
        <v>43</v>
      </c>
      <c r="B524" s="1" t="s">
        <v>14</v>
      </c>
      <c r="C524" s="2">
        <v>43873</v>
      </c>
      <c r="D524" s="1">
        <v>305.85000000000002</v>
      </c>
      <c r="E524" s="1">
        <v>306.5</v>
      </c>
      <c r="F524" s="1">
        <v>311.89999999999998</v>
      </c>
      <c r="G524" s="1">
        <v>306.5</v>
      </c>
      <c r="H524" s="1">
        <v>307.7</v>
      </c>
      <c r="I524" s="1">
        <v>307.45</v>
      </c>
      <c r="J524" s="1">
        <v>309.10000000000002</v>
      </c>
      <c r="K524" s="1">
        <v>3311333</v>
      </c>
      <c r="L524" s="1">
        <v>1023521619.15</v>
      </c>
      <c r="M524" s="1">
        <v>51068</v>
      </c>
      <c r="N524" s="3">
        <f>IF(ISERR(LN(Table138[[#This Row],[Close Price]]/I523)),"-",LN(Table138[[#This Row],[Close Price]]/I523))</f>
        <v>5.2176867109046277E-3</v>
      </c>
    </row>
    <row r="525" spans="1:14" x14ac:dyDescent="0.3">
      <c r="A525" s="1" t="s">
        <v>43</v>
      </c>
      <c r="B525" s="1" t="s">
        <v>14</v>
      </c>
      <c r="C525" s="2">
        <v>43874</v>
      </c>
      <c r="D525" s="1">
        <v>307.45</v>
      </c>
      <c r="E525" s="1">
        <v>308</v>
      </c>
      <c r="F525" s="1">
        <v>309.75</v>
      </c>
      <c r="G525" s="1">
        <v>305.39999999999998</v>
      </c>
      <c r="H525" s="1">
        <v>305.7</v>
      </c>
      <c r="I525" s="1">
        <v>307.05</v>
      </c>
      <c r="J525" s="1">
        <v>307.63</v>
      </c>
      <c r="K525" s="1">
        <v>1953998</v>
      </c>
      <c r="L525" s="1">
        <v>601100727.95000005</v>
      </c>
      <c r="M525" s="1">
        <v>35264</v>
      </c>
      <c r="N525" s="3">
        <f>IF(ISERR(LN(Table138[[#This Row],[Close Price]]/I524)),"-",LN(Table138[[#This Row],[Close Price]]/I524))</f>
        <v>-1.3018716240704208E-3</v>
      </c>
    </row>
    <row r="526" spans="1:14" x14ac:dyDescent="0.3">
      <c r="A526" s="1" t="s">
        <v>43</v>
      </c>
      <c r="B526" s="1" t="s">
        <v>14</v>
      </c>
      <c r="C526" s="2">
        <v>43875</v>
      </c>
      <c r="D526" s="1">
        <v>307.05</v>
      </c>
      <c r="E526" s="1">
        <v>306.5</v>
      </c>
      <c r="F526" s="1">
        <v>309.25</v>
      </c>
      <c r="G526" s="1">
        <v>301.55</v>
      </c>
      <c r="H526" s="1">
        <v>307.7</v>
      </c>
      <c r="I526" s="1">
        <v>307.8</v>
      </c>
      <c r="J526" s="1">
        <v>306.23</v>
      </c>
      <c r="K526" s="1">
        <v>2119124</v>
      </c>
      <c r="L526" s="1">
        <v>648945374.5</v>
      </c>
      <c r="M526" s="1">
        <v>20320</v>
      </c>
      <c r="N526" s="3">
        <f>IF(ISERR(LN(Table138[[#This Row],[Close Price]]/I525)),"-",LN(Table138[[#This Row],[Close Price]]/I525))</f>
        <v>2.439620629370707E-3</v>
      </c>
    </row>
    <row r="527" spans="1:14" x14ac:dyDescent="0.3">
      <c r="A527" s="1" t="s">
        <v>43</v>
      </c>
      <c r="B527" s="1" t="s">
        <v>14</v>
      </c>
      <c r="C527" s="2">
        <v>43878</v>
      </c>
      <c r="D527" s="1">
        <v>307.8</v>
      </c>
      <c r="E527" s="1">
        <v>309.05</v>
      </c>
      <c r="F527" s="1">
        <v>311.5</v>
      </c>
      <c r="G527" s="1">
        <v>302.3</v>
      </c>
      <c r="H527" s="1">
        <v>303.3</v>
      </c>
      <c r="I527" s="1">
        <v>303.14999999999998</v>
      </c>
      <c r="J527" s="1">
        <v>306.42</v>
      </c>
      <c r="K527" s="1">
        <v>3201093</v>
      </c>
      <c r="L527" s="1">
        <v>980882145.14999998</v>
      </c>
      <c r="M527" s="1">
        <v>30192</v>
      </c>
      <c r="N527" s="3">
        <f>IF(ISERR(LN(Table138[[#This Row],[Close Price]]/I526)),"-",LN(Table138[[#This Row],[Close Price]]/I526))</f>
        <v>-1.522248888703924E-2</v>
      </c>
    </row>
    <row r="528" spans="1:14" x14ac:dyDescent="0.3">
      <c r="A528" s="1" t="s">
        <v>43</v>
      </c>
      <c r="B528" s="1" t="s">
        <v>14</v>
      </c>
      <c r="C528" s="2">
        <v>43879</v>
      </c>
      <c r="D528" s="1">
        <v>303.14999999999998</v>
      </c>
      <c r="E528" s="1">
        <v>303.10000000000002</v>
      </c>
      <c r="F528" s="1">
        <v>304.39999999999998</v>
      </c>
      <c r="G528" s="1">
        <v>295.05</v>
      </c>
      <c r="H528" s="1">
        <v>301.60000000000002</v>
      </c>
      <c r="I528" s="1">
        <v>300.64999999999998</v>
      </c>
      <c r="J528" s="1">
        <v>298.52</v>
      </c>
      <c r="K528" s="1">
        <v>3625458</v>
      </c>
      <c r="L528" s="1">
        <v>1082267496</v>
      </c>
      <c r="M528" s="1">
        <v>42546</v>
      </c>
      <c r="N528" s="3">
        <f>IF(ISERR(LN(Table138[[#This Row],[Close Price]]/I527)),"-",LN(Table138[[#This Row],[Close Price]]/I527))</f>
        <v>-8.2809350321620141E-3</v>
      </c>
    </row>
    <row r="529" spans="1:14" x14ac:dyDescent="0.3">
      <c r="A529" s="1" t="s">
        <v>43</v>
      </c>
      <c r="B529" s="1" t="s">
        <v>14</v>
      </c>
      <c r="C529" s="2">
        <v>43880</v>
      </c>
      <c r="D529" s="1">
        <v>300.64999999999998</v>
      </c>
      <c r="E529" s="1">
        <v>303</v>
      </c>
      <c r="F529" s="1">
        <v>309.2</v>
      </c>
      <c r="G529" s="1">
        <v>303</v>
      </c>
      <c r="H529" s="1">
        <v>306.45</v>
      </c>
      <c r="I529" s="1">
        <v>306.10000000000002</v>
      </c>
      <c r="J529" s="1">
        <v>306.39999999999998</v>
      </c>
      <c r="K529" s="1">
        <v>2287640</v>
      </c>
      <c r="L529" s="1">
        <v>700926419.64999998</v>
      </c>
      <c r="M529" s="1">
        <v>20878</v>
      </c>
      <c r="N529" s="3">
        <f>IF(ISERR(LN(Table138[[#This Row],[Close Price]]/I528)),"-",LN(Table138[[#This Row],[Close Price]]/I528))</f>
        <v>1.7965048465789384E-2</v>
      </c>
    </row>
    <row r="530" spans="1:14" x14ac:dyDescent="0.3">
      <c r="A530" s="1" t="s">
        <v>43</v>
      </c>
      <c r="B530" s="1" t="s">
        <v>14</v>
      </c>
      <c r="C530" s="2">
        <v>43881</v>
      </c>
      <c r="D530" s="1">
        <v>306.10000000000002</v>
      </c>
      <c r="E530" s="1">
        <v>305.95</v>
      </c>
      <c r="F530" s="1">
        <v>319</v>
      </c>
      <c r="G530" s="1">
        <v>305.8</v>
      </c>
      <c r="H530" s="1">
        <v>314.60000000000002</v>
      </c>
      <c r="I530" s="1">
        <v>315.05</v>
      </c>
      <c r="J530" s="1">
        <v>314.83</v>
      </c>
      <c r="K530" s="1">
        <v>6990659</v>
      </c>
      <c r="L530" s="1">
        <v>2200891786.8499999</v>
      </c>
      <c r="M530" s="1">
        <v>66838</v>
      </c>
      <c r="N530" s="3">
        <f>IF(ISERR(LN(Table138[[#This Row],[Close Price]]/I529)),"-",LN(Table138[[#This Row],[Close Price]]/I529))</f>
        <v>2.8819510436697744E-2</v>
      </c>
    </row>
    <row r="531" spans="1:14" x14ac:dyDescent="0.3">
      <c r="A531" s="1" t="s">
        <v>43</v>
      </c>
      <c r="B531" s="1" t="s">
        <v>14</v>
      </c>
      <c r="C531" s="2">
        <v>43885</v>
      </c>
      <c r="D531" s="1">
        <v>315.05</v>
      </c>
      <c r="E531" s="1">
        <v>306</v>
      </c>
      <c r="F531" s="1">
        <v>323.5</v>
      </c>
      <c r="G531" s="1">
        <v>303.3</v>
      </c>
      <c r="H531" s="1">
        <v>312.3</v>
      </c>
      <c r="I531" s="1">
        <v>314.25</v>
      </c>
      <c r="J531" s="1">
        <v>316.77999999999997</v>
      </c>
      <c r="K531" s="1">
        <v>9992600</v>
      </c>
      <c r="L531" s="1">
        <v>3165428810.8000002</v>
      </c>
      <c r="M531" s="1">
        <v>123935</v>
      </c>
      <c r="N531" s="3">
        <f>IF(ISERR(LN(Table138[[#This Row],[Close Price]]/I530)),"-",LN(Table138[[#This Row],[Close Price]]/I530))</f>
        <v>-2.5425089177077546E-3</v>
      </c>
    </row>
    <row r="532" spans="1:14" x14ac:dyDescent="0.3">
      <c r="A532" s="1" t="s">
        <v>43</v>
      </c>
      <c r="B532" s="1" t="s">
        <v>14</v>
      </c>
      <c r="C532" s="2">
        <v>43886</v>
      </c>
      <c r="D532" s="1">
        <v>314.25</v>
      </c>
      <c r="E532" s="1">
        <v>315</v>
      </c>
      <c r="F532" s="1">
        <v>315.7</v>
      </c>
      <c r="G532" s="1">
        <v>295.60000000000002</v>
      </c>
      <c r="H532" s="1">
        <v>303.5</v>
      </c>
      <c r="I532" s="1">
        <v>303.85000000000002</v>
      </c>
      <c r="J532" s="1">
        <v>302.58</v>
      </c>
      <c r="K532" s="1">
        <v>10227070</v>
      </c>
      <c r="L532" s="1">
        <v>3094506084</v>
      </c>
      <c r="M532" s="1">
        <v>88936</v>
      </c>
      <c r="N532" s="3">
        <f>IF(ISERR(LN(Table138[[#This Row],[Close Price]]/I531)),"-",LN(Table138[[#This Row],[Close Price]]/I531))</f>
        <v>-3.3654688888992458E-2</v>
      </c>
    </row>
    <row r="533" spans="1:14" x14ac:dyDescent="0.3">
      <c r="A533" s="1" t="s">
        <v>43</v>
      </c>
      <c r="B533" s="1" t="s">
        <v>14</v>
      </c>
      <c r="C533" s="2">
        <v>43887</v>
      </c>
      <c r="D533" s="1">
        <v>303.85000000000002</v>
      </c>
      <c r="E533" s="1">
        <v>299.89999999999998</v>
      </c>
      <c r="F533" s="1">
        <v>307.7</v>
      </c>
      <c r="G533" s="1">
        <v>297.64999999999998</v>
      </c>
      <c r="H533" s="1">
        <v>298</v>
      </c>
      <c r="I533" s="1">
        <v>298.75</v>
      </c>
      <c r="J533" s="1">
        <v>301.20999999999998</v>
      </c>
      <c r="K533" s="1">
        <v>4964185</v>
      </c>
      <c r="L533" s="1">
        <v>1495284396.2</v>
      </c>
      <c r="M533" s="1">
        <v>43389</v>
      </c>
      <c r="N533" s="3">
        <f>IF(ISERR(LN(Table138[[#This Row],[Close Price]]/I532)),"-",LN(Table138[[#This Row],[Close Price]]/I532))</f>
        <v>-1.6927055335643832E-2</v>
      </c>
    </row>
    <row r="534" spans="1:14" x14ac:dyDescent="0.3">
      <c r="A534" s="1" t="s">
        <v>43</v>
      </c>
      <c r="B534" s="1" t="s">
        <v>14</v>
      </c>
      <c r="C534" s="2">
        <v>43888</v>
      </c>
      <c r="D534" s="1">
        <v>298.75</v>
      </c>
      <c r="E534" s="1">
        <v>296</v>
      </c>
      <c r="F534" s="1">
        <v>302</v>
      </c>
      <c r="G534" s="1">
        <v>292.45</v>
      </c>
      <c r="H534" s="1">
        <v>297.8</v>
      </c>
      <c r="I534" s="1">
        <v>298.89999999999998</v>
      </c>
      <c r="J534" s="1">
        <v>296.8</v>
      </c>
      <c r="K534" s="1">
        <v>6122061</v>
      </c>
      <c r="L534" s="1">
        <v>1817001610.1500001</v>
      </c>
      <c r="M534" s="1">
        <v>46476</v>
      </c>
      <c r="N534" s="3">
        <f>IF(ISERR(LN(Table138[[#This Row],[Close Price]]/I533)),"-",LN(Table138[[#This Row],[Close Price]]/I533))</f>
        <v>5.019660441717824E-4</v>
      </c>
    </row>
    <row r="535" spans="1:14" x14ac:dyDescent="0.3">
      <c r="A535" s="1" t="s">
        <v>43</v>
      </c>
      <c r="B535" s="1" t="s">
        <v>14</v>
      </c>
      <c r="C535" s="2">
        <v>43889</v>
      </c>
      <c r="D535" s="1">
        <v>298.89999999999998</v>
      </c>
      <c r="E535" s="1">
        <v>292.45</v>
      </c>
      <c r="F535" s="1">
        <v>294.89999999999998</v>
      </c>
      <c r="G535" s="1">
        <v>285</v>
      </c>
      <c r="H535" s="1">
        <v>289.5</v>
      </c>
      <c r="I535" s="1">
        <v>286.89999999999998</v>
      </c>
      <c r="J535" s="1">
        <v>290.72000000000003</v>
      </c>
      <c r="K535" s="1">
        <v>5345967</v>
      </c>
      <c r="L535" s="1">
        <v>1554155522.95</v>
      </c>
      <c r="M535" s="1">
        <v>51734</v>
      </c>
      <c r="N535" s="3">
        <f>IF(ISERR(LN(Table138[[#This Row],[Close Price]]/I534)),"-",LN(Table138[[#This Row],[Close Price]]/I534))</f>
        <v>-4.0975346302573115E-2</v>
      </c>
    </row>
    <row r="536" spans="1:14" x14ac:dyDescent="0.3">
      <c r="A536" s="1" t="s">
        <v>43</v>
      </c>
      <c r="B536" s="1" t="s">
        <v>14</v>
      </c>
      <c r="C536" s="2">
        <v>43892</v>
      </c>
      <c r="D536" s="1">
        <v>286.89999999999998</v>
      </c>
      <c r="E536" s="1">
        <v>290.10000000000002</v>
      </c>
      <c r="F536" s="1">
        <v>296</v>
      </c>
      <c r="G536" s="1">
        <v>278.14999999999998</v>
      </c>
      <c r="H536" s="1">
        <v>285.2</v>
      </c>
      <c r="I536" s="1">
        <v>282.64999999999998</v>
      </c>
      <c r="J536" s="1">
        <v>289.77999999999997</v>
      </c>
      <c r="K536" s="1">
        <v>4391067</v>
      </c>
      <c r="L536" s="1">
        <v>1272422675</v>
      </c>
      <c r="M536" s="1">
        <v>37873</v>
      </c>
      <c r="N536" s="3">
        <f>IF(ISERR(LN(Table138[[#This Row],[Close Price]]/I535)),"-",LN(Table138[[#This Row],[Close Price]]/I535))</f>
        <v>-1.4924339866019289E-2</v>
      </c>
    </row>
    <row r="537" spans="1:14" x14ac:dyDescent="0.3">
      <c r="A537" s="1" t="s">
        <v>43</v>
      </c>
      <c r="B537" s="1" t="s">
        <v>14</v>
      </c>
      <c r="C537" s="2">
        <v>43893</v>
      </c>
      <c r="D537" s="1">
        <v>282.64999999999998</v>
      </c>
      <c r="E537" s="1">
        <v>286</v>
      </c>
      <c r="F537" s="1">
        <v>307</v>
      </c>
      <c r="G537" s="1">
        <v>285.3</v>
      </c>
      <c r="H537" s="1">
        <v>304.3</v>
      </c>
      <c r="I537" s="1">
        <v>304</v>
      </c>
      <c r="J537" s="1">
        <v>298.43</v>
      </c>
      <c r="K537" s="1">
        <v>5949680</v>
      </c>
      <c r="L537" s="1">
        <v>1775570308.8499999</v>
      </c>
      <c r="M537" s="1">
        <v>50116</v>
      </c>
      <c r="N537" s="3">
        <f>IF(ISERR(LN(Table138[[#This Row],[Close Price]]/I536)),"-",LN(Table138[[#This Row],[Close Price]]/I536))</f>
        <v>7.2818318284922065E-2</v>
      </c>
    </row>
    <row r="538" spans="1:14" x14ac:dyDescent="0.3">
      <c r="A538" s="1" t="s">
        <v>43</v>
      </c>
      <c r="B538" s="1" t="s">
        <v>14</v>
      </c>
      <c r="C538" s="2">
        <v>43894</v>
      </c>
      <c r="D538" s="1">
        <v>304</v>
      </c>
      <c r="E538" s="1">
        <v>305.85000000000002</v>
      </c>
      <c r="F538" s="1">
        <v>307</v>
      </c>
      <c r="G538" s="1">
        <v>297.39999999999998</v>
      </c>
      <c r="H538" s="1">
        <v>303.8</v>
      </c>
      <c r="I538" s="1">
        <v>303.89999999999998</v>
      </c>
      <c r="J538" s="1">
        <v>303.08</v>
      </c>
      <c r="K538" s="1">
        <v>4471521</v>
      </c>
      <c r="L538" s="1">
        <v>1355213080.25</v>
      </c>
      <c r="M538" s="1">
        <v>43865</v>
      </c>
      <c r="N538" s="3">
        <f>IF(ISERR(LN(Table138[[#This Row],[Close Price]]/I537)),"-",LN(Table138[[#This Row],[Close Price]]/I537))</f>
        <v>-3.2900148347440801E-4</v>
      </c>
    </row>
    <row r="539" spans="1:14" x14ac:dyDescent="0.3">
      <c r="A539" s="1" t="s">
        <v>43</v>
      </c>
      <c r="B539" s="1" t="s">
        <v>14</v>
      </c>
      <c r="C539" s="2">
        <v>43895</v>
      </c>
      <c r="D539" s="1">
        <v>303.89999999999998</v>
      </c>
      <c r="E539" s="1">
        <v>304</v>
      </c>
      <c r="F539" s="1">
        <v>314</v>
      </c>
      <c r="G539" s="1">
        <v>304</v>
      </c>
      <c r="H539" s="1">
        <v>312.05</v>
      </c>
      <c r="I539" s="1">
        <v>312.95</v>
      </c>
      <c r="J539" s="1">
        <v>310.52999999999997</v>
      </c>
      <c r="K539" s="1">
        <v>4949625</v>
      </c>
      <c r="L539" s="1">
        <v>1537026509.8</v>
      </c>
      <c r="M539" s="1">
        <v>47422</v>
      </c>
      <c r="N539" s="3">
        <f>IF(ISERR(LN(Table138[[#This Row],[Close Price]]/I538)),"-",LN(Table138[[#This Row],[Close Price]]/I538))</f>
        <v>2.9344733447963137E-2</v>
      </c>
    </row>
    <row r="540" spans="1:14" x14ac:dyDescent="0.3">
      <c r="A540" s="1" t="s">
        <v>43</v>
      </c>
      <c r="B540" s="1" t="s">
        <v>14</v>
      </c>
      <c r="C540" s="2">
        <v>43896</v>
      </c>
      <c r="D540" s="1">
        <v>312.95</v>
      </c>
      <c r="E540" s="1">
        <v>305.5</v>
      </c>
      <c r="F540" s="1">
        <v>312.39999999999998</v>
      </c>
      <c r="G540" s="1">
        <v>302.60000000000002</v>
      </c>
      <c r="H540" s="1">
        <v>308.05</v>
      </c>
      <c r="I540" s="1">
        <v>310.05</v>
      </c>
      <c r="J540" s="1">
        <v>309.2</v>
      </c>
      <c r="K540" s="1">
        <v>3440903</v>
      </c>
      <c r="L540" s="1">
        <v>1063942146.15</v>
      </c>
      <c r="M540" s="1">
        <v>44427</v>
      </c>
      <c r="N540" s="3">
        <f>IF(ISERR(LN(Table138[[#This Row],[Close Price]]/I539)),"-",LN(Table138[[#This Row],[Close Price]]/I539))</f>
        <v>-9.309858574823424E-3</v>
      </c>
    </row>
    <row r="541" spans="1:14" x14ac:dyDescent="0.3">
      <c r="A541" s="1" t="s">
        <v>43</v>
      </c>
      <c r="B541" s="1" t="s">
        <v>14</v>
      </c>
      <c r="C541" s="2">
        <v>43899</v>
      </c>
      <c r="D541" s="1">
        <v>310.05</v>
      </c>
      <c r="E541" s="1">
        <v>305.05</v>
      </c>
      <c r="F541" s="1">
        <v>309.25</v>
      </c>
      <c r="G541" s="1">
        <v>298.5</v>
      </c>
      <c r="H541" s="1">
        <v>299.89999999999998</v>
      </c>
      <c r="I541" s="1">
        <v>301</v>
      </c>
      <c r="J541" s="1">
        <v>302.63</v>
      </c>
      <c r="K541" s="1">
        <v>3585552</v>
      </c>
      <c r="L541" s="1">
        <v>1085078927.4000001</v>
      </c>
      <c r="M541" s="1">
        <v>54613</v>
      </c>
      <c r="N541" s="3">
        <f>IF(ISERR(LN(Table138[[#This Row],[Close Price]]/I540)),"-",LN(Table138[[#This Row],[Close Price]]/I540))</f>
        <v>-2.9623310047011252E-2</v>
      </c>
    </row>
    <row r="542" spans="1:14" x14ac:dyDescent="0.3">
      <c r="A542" s="1" t="s">
        <v>43</v>
      </c>
      <c r="B542" s="1" t="s">
        <v>14</v>
      </c>
      <c r="C542" s="2">
        <v>43901</v>
      </c>
      <c r="D542" s="1">
        <v>301</v>
      </c>
      <c r="E542" s="1">
        <v>303</v>
      </c>
      <c r="F542" s="1">
        <v>312.5</v>
      </c>
      <c r="G542" s="1">
        <v>293</v>
      </c>
      <c r="H542" s="1">
        <v>296</v>
      </c>
      <c r="I542" s="1">
        <v>296.7</v>
      </c>
      <c r="J542" s="1">
        <v>300.69</v>
      </c>
      <c r="K542" s="1">
        <v>6484434</v>
      </c>
      <c r="L542" s="1">
        <v>1949783977.0999999</v>
      </c>
      <c r="M542" s="1">
        <v>94086</v>
      </c>
      <c r="N542" s="3">
        <f>IF(ISERR(LN(Table138[[#This Row],[Close Price]]/I541)),"-",LN(Table138[[#This Row],[Close Price]]/I541))</f>
        <v>-1.4388737452099669E-2</v>
      </c>
    </row>
    <row r="543" spans="1:14" x14ac:dyDescent="0.3">
      <c r="A543" s="1" t="s">
        <v>43</v>
      </c>
      <c r="B543" s="1" t="s">
        <v>14</v>
      </c>
      <c r="C543" s="2">
        <v>43902</v>
      </c>
      <c r="D543" s="1">
        <v>296.7</v>
      </c>
      <c r="E543" s="1">
        <v>294.7</v>
      </c>
      <c r="F543" s="1">
        <v>294.7</v>
      </c>
      <c r="G543" s="1">
        <v>267.25</v>
      </c>
      <c r="H543" s="1">
        <v>275</v>
      </c>
      <c r="I543" s="1">
        <v>274.55</v>
      </c>
      <c r="J543" s="1">
        <v>276.88</v>
      </c>
      <c r="K543" s="1">
        <v>7953481</v>
      </c>
      <c r="L543" s="1">
        <v>2202121278.3499999</v>
      </c>
      <c r="M543" s="1">
        <v>94128</v>
      </c>
      <c r="N543" s="3">
        <f>IF(ISERR(LN(Table138[[#This Row],[Close Price]]/I542)),"-",LN(Table138[[#This Row],[Close Price]]/I542))</f>
        <v>-7.7588133571894355E-2</v>
      </c>
    </row>
    <row r="544" spans="1:14" x14ac:dyDescent="0.3">
      <c r="A544" s="1" t="s">
        <v>43</v>
      </c>
      <c r="B544" s="1" t="s">
        <v>14</v>
      </c>
      <c r="C544" s="2">
        <v>43903</v>
      </c>
      <c r="D544" s="1">
        <v>274.55</v>
      </c>
      <c r="E544" s="1">
        <v>247.25</v>
      </c>
      <c r="F544" s="1">
        <v>293.64999999999998</v>
      </c>
      <c r="G544" s="1">
        <v>238.9</v>
      </c>
      <c r="H544" s="1">
        <v>286.05</v>
      </c>
      <c r="I544" s="1">
        <v>288</v>
      </c>
      <c r="J544" s="1">
        <v>277.89</v>
      </c>
      <c r="K544" s="1">
        <v>7126715</v>
      </c>
      <c r="L544" s="1">
        <v>1980412220.3499999</v>
      </c>
      <c r="M544" s="1">
        <v>68325</v>
      </c>
      <c r="N544" s="3">
        <f>IF(ISERR(LN(Table138[[#This Row],[Close Price]]/I543)),"-",LN(Table138[[#This Row],[Close Price]]/I543))</f>
        <v>4.7827086411064292E-2</v>
      </c>
    </row>
    <row r="545" spans="1:14" x14ac:dyDescent="0.3">
      <c r="A545" s="1" t="s">
        <v>43</v>
      </c>
      <c r="B545" s="1" t="s">
        <v>14</v>
      </c>
      <c r="C545" s="2">
        <v>43906</v>
      </c>
      <c r="D545" s="1">
        <v>288</v>
      </c>
      <c r="E545" s="1">
        <v>270</v>
      </c>
      <c r="F545" s="1">
        <v>287.64999999999998</v>
      </c>
      <c r="G545" s="1">
        <v>266.35000000000002</v>
      </c>
      <c r="H545" s="1">
        <v>268</v>
      </c>
      <c r="I545" s="1">
        <v>268.2</v>
      </c>
      <c r="J545" s="1">
        <v>277.97000000000003</v>
      </c>
      <c r="K545" s="1">
        <v>4445377</v>
      </c>
      <c r="L545" s="1">
        <v>1235698914.5</v>
      </c>
      <c r="M545" s="1">
        <v>79976</v>
      </c>
      <c r="N545" s="3">
        <f>IF(ISERR(LN(Table138[[#This Row],[Close Price]]/I544)),"-",LN(Table138[[#This Row],[Close Price]]/I544))</f>
        <v>-7.122750928836788E-2</v>
      </c>
    </row>
    <row r="546" spans="1:14" x14ac:dyDescent="0.3">
      <c r="A546" s="1" t="s">
        <v>43</v>
      </c>
      <c r="B546" s="1" t="s">
        <v>14</v>
      </c>
      <c r="C546" s="2">
        <v>43907</v>
      </c>
      <c r="D546" s="1">
        <v>268.2</v>
      </c>
      <c r="E546" s="1">
        <v>270</v>
      </c>
      <c r="F546" s="1">
        <v>275.25</v>
      </c>
      <c r="G546" s="1">
        <v>261</v>
      </c>
      <c r="H546" s="1">
        <v>264.10000000000002</v>
      </c>
      <c r="I546" s="1">
        <v>263.25</v>
      </c>
      <c r="J546" s="1">
        <v>267.81</v>
      </c>
      <c r="K546" s="1">
        <v>5279973</v>
      </c>
      <c r="L546" s="1">
        <v>1414029731.5</v>
      </c>
      <c r="M546" s="1">
        <v>63667</v>
      </c>
      <c r="N546" s="3">
        <f>IF(ISERR(LN(Table138[[#This Row],[Close Price]]/I545)),"-",LN(Table138[[#This Row],[Close Price]]/I545))</f>
        <v>-1.862881983349321E-2</v>
      </c>
    </row>
    <row r="547" spans="1:14" x14ac:dyDescent="0.3">
      <c r="A547" s="1" t="s">
        <v>43</v>
      </c>
      <c r="B547" s="1" t="s">
        <v>14</v>
      </c>
      <c r="C547" s="2">
        <v>43908</v>
      </c>
      <c r="D547" s="1">
        <v>263.25</v>
      </c>
      <c r="E547" s="1">
        <v>270</v>
      </c>
      <c r="F547" s="1">
        <v>270</v>
      </c>
      <c r="G547" s="1">
        <v>249.25</v>
      </c>
      <c r="H547" s="1">
        <v>253.35</v>
      </c>
      <c r="I547" s="1">
        <v>252.4</v>
      </c>
      <c r="J547" s="1">
        <v>258.45</v>
      </c>
      <c r="K547" s="1">
        <v>5294940</v>
      </c>
      <c r="L547" s="1">
        <v>1368498167.3499999</v>
      </c>
      <c r="M547" s="1">
        <v>67289</v>
      </c>
      <c r="N547" s="3">
        <f>IF(ISERR(LN(Table138[[#This Row],[Close Price]]/I546)),"-",LN(Table138[[#This Row],[Close Price]]/I546))</f>
        <v>-4.2089020347026808E-2</v>
      </c>
    </row>
    <row r="548" spans="1:14" x14ac:dyDescent="0.3">
      <c r="A548" s="1" t="s">
        <v>43</v>
      </c>
      <c r="B548" s="1" t="s">
        <v>14</v>
      </c>
      <c r="C548" s="2">
        <v>43909</v>
      </c>
      <c r="D548" s="1">
        <v>252.4</v>
      </c>
      <c r="E548" s="1">
        <v>240.3</v>
      </c>
      <c r="F548" s="1">
        <v>264.95</v>
      </c>
      <c r="G548" s="1">
        <v>235.55</v>
      </c>
      <c r="H548" s="1">
        <v>252.45</v>
      </c>
      <c r="I548" s="1">
        <v>252.9</v>
      </c>
      <c r="J548" s="1">
        <v>255.43</v>
      </c>
      <c r="K548" s="1">
        <v>5393068</v>
      </c>
      <c r="L548" s="1">
        <v>1377539532.95</v>
      </c>
      <c r="M548" s="1">
        <v>50773</v>
      </c>
      <c r="N548" s="3">
        <f>IF(ISERR(LN(Table138[[#This Row],[Close Price]]/I547)),"-",LN(Table138[[#This Row],[Close Price]]/I547))</f>
        <v>1.9790230088613157E-3</v>
      </c>
    </row>
    <row r="549" spans="1:14" x14ac:dyDescent="0.3">
      <c r="A549" s="1" t="s">
        <v>43</v>
      </c>
      <c r="B549" s="1" t="s">
        <v>14</v>
      </c>
      <c r="C549" s="2">
        <v>43910</v>
      </c>
      <c r="D549" s="1">
        <v>252.9</v>
      </c>
      <c r="E549" s="1">
        <v>258.2</v>
      </c>
      <c r="F549" s="1">
        <v>276.95</v>
      </c>
      <c r="G549" s="1">
        <v>253.5</v>
      </c>
      <c r="H549" s="1">
        <v>275.14999999999998</v>
      </c>
      <c r="I549" s="1">
        <v>274.5</v>
      </c>
      <c r="J549" s="1">
        <v>265.74</v>
      </c>
      <c r="K549" s="1">
        <v>5172536</v>
      </c>
      <c r="L549" s="1">
        <v>1374525029.1500001</v>
      </c>
      <c r="M549" s="1">
        <v>78691</v>
      </c>
      <c r="N549" s="3">
        <f>IF(ISERR(LN(Table138[[#This Row],[Close Price]]/I548)),"-",LN(Table138[[#This Row],[Close Price]]/I548))</f>
        <v>8.1957107273665813E-2</v>
      </c>
    </row>
    <row r="550" spans="1:14" x14ac:dyDescent="0.3">
      <c r="A550" s="1" t="s">
        <v>43</v>
      </c>
      <c r="B550" s="1" t="s">
        <v>14</v>
      </c>
      <c r="C550" s="2">
        <v>43913</v>
      </c>
      <c r="D550" s="1">
        <v>274.5</v>
      </c>
      <c r="E550" s="1">
        <v>254</v>
      </c>
      <c r="F550" s="1">
        <v>269.7</v>
      </c>
      <c r="G550" s="1">
        <v>250</v>
      </c>
      <c r="H550" s="1">
        <v>255</v>
      </c>
      <c r="I550" s="1">
        <v>255.6</v>
      </c>
      <c r="J550" s="1">
        <v>257.3</v>
      </c>
      <c r="K550" s="1">
        <v>2795102</v>
      </c>
      <c r="L550" s="1">
        <v>719180989.14999998</v>
      </c>
      <c r="M550" s="1">
        <v>47312</v>
      </c>
      <c r="N550" s="3">
        <f>IF(ISERR(LN(Table138[[#This Row],[Close Price]]/I549)),"-",LN(Table138[[#This Row],[Close Price]]/I549))</f>
        <v>-7.133753844620562E-2</v>
      </c>
    </row>
    <row r="551" spans="1:14" x14ac:dyDescent="0.3">
      <c r="A551" s="1" t="s">
        <v>43</v>
      </c>
      <c r="B551" s="1" t="s">
        <v>14</v>
      </c>
      <c r="C551" s="2">
        <v>43914</v>
      </c>
      <c r="D551" s="1">
        <v>255.6</v>
      </c>
      <c r="E551" s="1">
        <v>257</v>
      </c>
      <c r="F551" s="1">
        <v>274.14999999999998</v>
      </c>
      <c r="G551" s="1">
        <v>254.05</v>
      </c>
      <c r="H551" s="1">
        <v>270.85000000000002</v>
      </c>
      <c r="I551" s="1">
        <v>271</v>
      </c>
      <c r="J551" s="1">
        <v>267.82</v>
      </c>
      <c r="K551" s="1">
        <v>3196619</v>
      </c>
      <c r="L551" s="1">
        <v>856113476.14999998</v>
      </c>
      <c r="M551" s="1">
        <v>76593</v>
      </c>
      <c r="N551" s="3">
        <f>IF(ISERR(LN(Table138[[#This Row],[Close Price]]/I550)),"-",LN(Table138[[#This Row],[Close Price]]/I550))</f>
        <v>5.850509837632125E-2</v>
      </c>
    </row>
    <row r="552" spans="1:14" x14ac:dyDescent="0.3">
      <c r="A552" s="1" t="s">
        <v>43</v>
      </c>
      <c r="B552" s="1" t="s">
        <v>14</v>
      </c>
      <c r="C552" s="2">
        <v>43915</v>
      </c>
      <c r="D552" s="1">
        <v>271</v>
      </c>
      <c r="E552" s="1">
        <v>267.95</v>
      </c>
      <c r="F552" s="1">
        <v>286</v>
      </c>
      <c r="G552" s="1">
        <v>265.05</v>
      </c>
      <c r="H552" s="1">
        <v>271.55</v>
      </c>
      <c r="I552" s="1">
        <v>271.64999999999998</v>
      </c>
      <c r="J552" s="1">
        <v>277.39999999999998</v>
      </c>
      <c r="K552" s="1">
        <v>4207895</v>
      </c>
      <c r="L552" s="1">
        <v>1167264487.9000001</v>
      </c>
      <c r="M552" s="1">
        <v>90721</v>
      </c>
      <c r="N552" s="3">
        <f>IF(ISERR(LN(Table138[[#This Row],[Close Price]]/I551)),"-",LN(Table138[[#This Row],[Close Price]]/I551))</f>
        <v>2.395652117831092E-3</v>
      </c>
    </row>
    <row r="553" spans="1:14" x14ac:dyDescent="0.3">
      <c r="A553" s="1" t="s">
        <v>43</v>
      </c>
      <c r="B553" s="1" t="s">
        <v>14</v>
      </c>
      <c r="C553" s="2">
        <v>43916</v>
      </c>
      <c r="D553" s="1">
        <v>271.64999999999998</v>
      </c>
      <c r="E553" s="1">
        <v>274.8</v>
      </c>
      <c r="F553" s="1">
        <v>284.64999999999998</v>
      </c>
      <c r="G553" s="1">
        <v>270.60000000000002</v>
      </c>
      <c r="H553" s="1">
        <v>280.7</v>
      </c>
      <c r="I553" s="1">
        <v>282.5</v>
      </c>
      <c r="J553" s="1">
        <v>279.16000000000003</v>
      </c>
      <c r="K553" s="1">
        <v>4741471</v>
      </c>
      <c r="L553" s="1">
        <v>1323647480.8</v>
      </c>
      <c r="M553" s="1">
        <v>81326</v>
      </c>
      <c r="N553" s="3">
        <f>IF(ISERR(LN(Table138[[#This Row],[Close Price]]/I552)),"-",LN(Table138[[#This Row],[Close Price]]/I552))</f>
        <v>3.9164077588963696E-2</v>
      </c>
    </row>
    <row r="554" spans="1:14" x14ac:dyDescent="0.3">
      <c r="A554" s="1" t="s">
        <v>43</v>
      </c>
      <c r="B554" s="1" t="s">
        <v>14</v>
      </c>
      <c r="C554" s="2">
        <v>43917</v>
      </c>
      <c r="D554" s="1">
        <v>282.5</v>
      </c>
      <c r="E554" s="1">
        <v>284</v>
      </c>
      <c r="F554" s="1">
        <v>291.2</v>
      </c>
      <c r="G554" s="1">
        <v>272</v>
      </c>
      <c r="H554" s="1">
        <v>277.55</v>
      </c>
      <c r="I554" s="1">
        <v>277.7</v>
      </c>
      <c r="J554" s="1">
        <v>282.52999999999997</v>
      </c>
      <c r="K554" s="1">
        <v>3958414</v>
      </c>
      <c r="L554" s="1">
        <v>1118357560.6500001</v>
      </c>
      <c r="M554" s="1">
        <v>72157</v>
      </c>
      <c r="N554" s="3">
        <f>IF(ISERR(LN(Table138[[#This Row],[Close Price]]/I553)),"-",LN(Table138[[#This Row],[Close Price]]/I553))</f>
        <v>-1.713715627374179E-2</v>
      </c>
    </row>
    <row r="555" spans="1:14" x14ac:dyDescent="0.3">
      <c r="A555" s="1" t="s">
        <v>43</v>
      </c>
      <c r="B555" s="1" t="s">
        <v>14</v>
      </c>
      <c r="C555" s="2">
        <v>43920</v>
      </c>
      <c r="D555" s="1">
        <v>277.7</v>
      </c>
      <c r="E555" s="1">
        <v>276.89999999999998</v>
      </c>
      <c r="F555" s="1">
        <v>280.60000000000002</v>
      </c>
      <c r="G555" s="1">
        <v>273.2</v>
      </c>
      <c r="H555" s="1">
        <v>274</v>
      </c>
      <c r="I555" s="1">
        <v>275.60000000000002</v>
      </c>
      <c r="J555" s="1">
        <v>277.42</v>
      </c>
      <c r="K555" s="1">
        <v>2551015</v>
      </c>
      <c r="L555" s="1">
        <v>707714264.70000005</v>
      </c>
      <c r="M555" s="1">
        <v>31674</v>
      </c>
      <c r="N555" s="3">
        <f>IF(ISERR(LN(Table138[[#This Row],[Close Price]]/I554)),"-",LN(Table138[[#This Row],[Close Price]]/I554))</f>
        <v>-7.5908551732501812E-3</v>
      </c>
    </row>
    <row r="556" spans="1:14" x14ac:dyDescent="0.3">
      <c r="A556" s="1" t="s">
        <v>43</v>
      </c>
      <c r="B556" s="1" t="s">
        <v>14</v>
      </c>
      <c r="C556" s="2">
        <v>43921</v>
      </c>
      <c r="D556" s="1">
        <v>275.60000000000002</v>
      </c>
      <c r="E556" s="1">
        <v>278</v>
      </c>
      <c r="F556" s="1">
        <v>281.85000000000002</v>
      </c>
      <c r="G556" s="1">
        <v>268.10000000000002</v>
      </c>
      <c r="H556" s="1">
        <v>270.3</v>
      </c>
      <c r="I556" s="1">
        <v>270.55</v>
      </c>
      <c r="J556" s="1">
        <v>272.19</v>
      </c>
      <c r="K556" s="1">
        <v>3740173</v>
      </c>
      <c r="L556" s="1">
        <v>1018042221.7</v>
      </c>
      <c r="M556" s="1">
        <v>44255</v>
      </c>
      <c r="N556" s="3">
        <f>IF(ISERR(LN(Table138[[#This Row],[Close Price]]/I555)),"-",LN(Table138[[#This Row],[Close Price]]/I555))</f>
        <v>-1.8493615050759325E-2</v>
      </c>
    </row>
    <row r="557" spans="1:14" x14ac:dyDescent="0.3">
      <c r="A557" s="1" t="s">
        <v>43</v>
      </c>
      <c r="B557" s="1" t="s">
        <v>14</v>
      </c>
      <c r="C557" s="2">
        <v>43922</v>
      </c>
      <c r="D557" s="1">
        <v>270.55</v>
      </c>
      <c r="E557" s="1">
        <v>277.95</v>
      </c>
      <c r="F557" s="1">
        <v>285.7</v>
      </c>
      <c r="G557" s="1">
        <v>274.39999999999998</v>
      </c>
      <c r="H557" s="1">
        <v>278.14999999999998</v>
      </c>
      <c r="I557" s="1">
        <v>278.39999999999998</v>
      </c>
      <c r="J557" s="1">
        <v>279.2</v>
      </c>
      <c r="K557" s="1">
        <v>4724998</v>
      </c>
      <c r="L557" s="1">
        <v>1319213754.9000001</v>
      </c>
      <c r="M557" s="1">
        <v>65743</v>
      </c>
      <c r="N557" s="3">
        <f>IF(ISERR(LN(Table138[[#This Row],[Close Price]]/I556)),"-",LN(Table138[[#This Row],[Close Price]]/I556))</f>
        <v>2.8602004371520284E-2</v>
      </c>
    </row>
    <row r="558" spans="1:14" x14ac:dyDescent="0.3">
      <c r="A558" s="1" t="s">
        <v>43</v>
      </c>
      <c r="B558" s="1" t="s">
        <v>14</v>
      </c>
      <c r="C558" s="2">
        <v>43924</v>
      </c>
      <c r="D558" s="1">
        <v>278.39999999999998</v>
      </c>
      <c r="E558" s="1">
        <v>278.10000000000002</v>
      </c>
      <c r="F558" s="1">
        <v>295.85000000000002</v>
      </c>
      <c r="G558" s="1">
        <v>277.89999999999998</v>
      </c>
      <c r="H558" s="1">
        <v>289.7</v>
      </c>
      <c r="I558" s="1">
        <v>290.95</v>
      </c>
      <c r="J558" s="1">
        <v>288.49</v>
      </c>
      <c r="K558" s="1">
        <v>6293405</v>
      </c>
      <c r="L558" s="1">
        <v>1815609687.9000001</v>
      </c>
      <c r="M558" s="1">
        <v>118393</v>
      </c>
      <c r="N558" s="3">
        <f>IF(ISERR(LN(Table138[[#This Row],[Close Price]]/I557)),"-",LN(Table138[[#This Row],[Close Price]]/I557))</f>
        <v>4.4092502642414454E-2</v>
      </c>
    </row>
    <row r="559" spans="1:14" x14ac:dyDescent="0.3">
      <c r="A559" s="1" t="s">
        <v>43</v>
      </c>
      <c r="B559" s="1" t="s">
        <v>14</v>
      </c>
      <c r="C559" s="2">
        <v>43928</v>
      </c>
      <c r="D559" s="1">
        <v>290.95</v>
      </c>
      <c r="E559" s="1">
        <v>300</v>
      </c>
      <c r="F559" s="1">
        <v>320</v>
      </c>
      <c r="G559" s="1">
        <v>297.3</v>
      </c>
      <c r="H559" s="1">
        <v>318.95</v>
      </c>
      <c r="I559" s="1">
        <v>318.3</v>
      </c>
      <c r="J559" s="1">
        <v>312</v>
      </c>
      <c r="K559" s="1">
        <v>9742331</v>
      </c>
      <c r="L559" s="1">
        <v>3039564699.5</v>
      </c>
      <c r="M559" s="1">
        <v>130794</v>
      </c>
      <c r="N559" s="3">
        <f>IF(ISERR(LN(Table138[[#This Row],[Close Price]]/I558)),"-",LN(Table138[[#This Row],[Close Price]]/I558))</f>
        <v>8.9842903185368389E-2</v>
      </c>
    </row>
    <row r="560" spans="1:14" x14ac:dyDescent="0.3">
      <c r="A560" s="1" t="s">
        <v>43</v>
      </c>
      <c r="B560" s="1" t="s">
        <v>14</v>
      </c>
      <c r="C560" s="2">
        <v>43929</v>
      </c>
      <c r="D560" s="1">
        <v>318.3</v>
      </c>
      <c r="E560" s="1">
        <v>322.39999999999998</v>
      </c>
      <c r="F560" s="1">
        <v>345</v>
      </c>
      <c r="G560" s="1">
        <v>315</v>
      </c>
      <c r="H560" s="1">
        <v>325.89999999999998</v>
      </c>
      <c r="I560" s="1">
        <v>327.39999999999998</v>
      </c>
      <c r="J560" s="1">
        <v>327.75</v>
      </c>
      <c r="K560" s="1">
        <v>14303728</v>
      </c>
      <c r="L560" s="1">
        <v>4688085054.1000004</v>
      </c>
      <c r="M560" s="1">
        <v>173213</v>
      </c>
      <c r="N560" s="3">
        <f>IF(ISERR(LN(Table138[[#This Row],[Close Price]]/I559)),"-",LN(Table138[[#This Row],[Close Price]]/I559))</f>
        <v>2.8188330648987368E-2</v>
      </c>
    </row>
    <row r="561" spans="1:14" x14ac:dyDescent="0.3">
      <c r="A561" s="1" t="s">
        <v>43</v>
      </c>
      <c r="B561" s="1" t="s">
        <v>14</v>
      </c>
      <c r="C561" s="2">
        <v>43930</v>
      </c>
      <c r="D561" s="1">
        <v>327.39999999999998</v>
      </c>
      <c r="E561" s="1">
        <v>334</v>
      </c>
      <c r="F561" s="1">
        <v>342.95</v>
      </c>
      <c r="G561" s="1">
        <v>330.3</v>
      </c>
      <c r="H561" s="1">
        <v>333</v>
      </c>
      <c r="I561" s="1">
        <v>333.75</v>
      </c>
      <c r="J561" s="1">
        <v>334.77</v>
      </c>
      <c r="K561" s="1">
        <v>6297479</v>
      </c>
      <c r="L561" s="1">
        <v>2108195809.0999999</v>
      </c>
      <c r="M561" s="1">
        <v>98691</v>
      </c>
      <c r="N561" s="3">
        <f>IF(ISERR(LN(Table138[[#This Row],[Close Price]]/I560)),"-",LN(Table138[[#This Row],[Close Price]]/I560))</f>
        <v>1.9209544777424797E-2</v>
      </c>
    </row>
    <row r="562" spans="1:14" x14ac:dyDescent="0.3">
      <c r="A562" s="1" t="s">
        <v>43</v>
      </c>
      <c r="B562" s="1" t="s">
        <v>14</v>
      </c>
      <c r="C562" s="2">
        <v>43934</v>
      </c>
      <c r="D562" s="1">
        <v>333.75</v>
      </c>
      <c r="E562" s="1">
        <v>335.95</v>
      </c>
      <c r="F562" s="1">
        <v>355.5</v>
      </c>
      <c r="G562" s="1">
        <v>331.6</v>
      </c>
      <c r="H562" s="1">
        <v>341.95</v>
      </c>
      <c r="I562" s="1">
        <v>340.55</v>
      </c>
      <c r="J562" s="1">
        <v>345.46</v>
      </c>
      <c r="K562" s="1">
        <v>13175876</v>
      </c>
      <c r="L562" s="1">
        <v>4551693460.5</v>
      </c>
      <c r="M562" s="1">
        <v>148518</v>
      </c>
      <c r="N562" s="3">
        <f>IF(ISERR(LN(Table138[[#This Row],[Close Price]]/I561)),"-",LN(Table138[[#This Row],[Close Price]]/I561))</f>
        <v>2.0169747972868086E-2</v>
      </c>
    </row>
    <row r="563" spans="1:14" x14ac:dyDescent="0.3">
      <c r="A563" s="1" t="s">
        <v>43</v>
      </c>
      <c r="B563" s="1" t="s">
        <v>14</v>
      </c>
      <c r="C563" s="2">
        <v>43936</v>
      </c>
      <c r="D563" s="1">
        <v>340.55</v>
      </c>
      <c r="E563" s="1">
        <v>353</v>
      </c>
      <c r="F563" s="1">
        <v>353</v>
      </c>
      <c r="G563" s="1">
        <v>330.15</v>
      </c>
      <c r="H563" s="1">
        <v>337</v>
      </c>
      <c r="I563" s="1">
        <v>336.85</v>
      </c>
      <c r="J563" s="1">
        <v>343.03</v>
      </c>
      <c r="K563" s="1">
        <v>8436365</v>
      </c>
      <c r="L563" s="1">
        <v>2893898398.8000002</v>
      </c>
      <c r="M563" s="1">
        <v>179313</v>
      </c>
      <c r="N563" s="3">
        <f>IF(ISERR(LN(Table138[[#This Row],[Close Price]]/I562)),"-",LN(Table138[[#This Row],[Close Price]]/I562))</f>
        <v>-1.0924230280658457E-2</v>
      </c>
    </row>
    <row r="564" spans="1:14" x14ac:dyDescent="0.3">
      <c r="A564" s="1" t="s">
        <v>43</v>
      </c>
      <c r="B564" s="1" t="s">
        <v>14</v>
      </c>
      <c r="C564" s="2">
        <v>43937</v>
      </c>
      <c r="D564" s="1">
        <v>336.85</v>
      </c>
      <c r="E564" s="1">
        <v>340</v>
      </c>
      <c r="F564" s="1">
        <v>353.5</v>
      </c>
      <c r="G564" s="1">
        <v>339.1</v>
      </c>
      <c r="H564" s="1">
        <v>351.3</v>
      </c>
      <c r="I564" s="1">
        <v>349.9</v>
      </c>
      <c r="J564" s="1">
        <v>349.09</v>
      </c>
      <c r="K564" s="1">
        <v>9196409</v>
      </c>
      <c r="L564" s="1">
        <v>3210376638.0500002</v>
      </c>
      <c r="M564" s="1">
        <v>170376</v>
      </c>
      <c r="N564" s="3">
        <f>IF(ISERR(LN(Table138[[#This Row],[Close Price]]/I563)),"-",LN(Table138[[#This Row],[Close Price]]/I563))</f>
        <v>3.8009671966973406E-2</v>
      </c>
    </row>
    <row r="565" spans="1:14" x14ac:dyDescent="0.3">
      <c r="A565" s="1" t="s">
        <v>43</v>
      </c>
      <c r="B565" s="1" t="s">
        <v>14</v>
      </c>
      <c r="C565" s="2">
        <v>43938</v>
      </c>
      <c r="D565" s="1">
        <v>349.9</v>
      </c>
      <c r="E565" s="1">
        <v>355.45</v>
      </c>
      <c r="F565" s="1">
        <v>360.9</v>
      </c>
      <c r="G565" s="1">
        <v>343.05</v>
      </c>
      <c r="H565" s="1">
        <v>355.1</v>
      </c>
      <c r="I565" s="1">
        <v>355.25</v>
      </c>
      <c r="J565" s="1">
        <v>352.58</v>
      </c>
      <c r="K565" s="1">
        <v>10074247</v>
      </c>
      <c r="L565" s="1">
        <v>3551994859.8499999</v>
      </c>
      <c r="M565" s="1">
        <v>243221</v>
      </c>
      <c r="N565" s="3">
        <f>IF(ISERR(LN(Table138[[#This Row],[Close Price]]/I564)),"-",LN(Table138[[#This Row],[Close Price]]/I564))</f>
        <v>1.5174367603567702E-2</v>
      </c>
    </row>
    <row r="566" spans="1:14" x14ac:dyDescent="0.3">
      <c r="A566" s="1" t="s">
        <v>43</v>
      </c>
      <c r="B566" s="1" t="s">
        <v>14</v>
      </c>
      <c r="C566" s="2">
        <v>43941</v>
      </c>
      <c r="D566" s="1">
        <v>355.25</v>
      </c>
      <c r="E566" s="1">
        <v>359.9</v>
      </c>
      <c r="F566" s="1">
        <v>367.8</v>
      </c>
      <c r="G566" s="1">
        <v>351.6</v>
      </c>
      <c r="H566" s="1">
        <v>357</v>
      </c>
      <c r="I566" s="1">
        <v>357.95</v>
      </c>
      <c r="J566" s="1">
        <v>359.64</v>
      </c>
      <c r="K566" s="1">
        <v>9125641</v>
      </c>
      <c r="L566" s="1">
        <v>3281968279.9000001</v>
      </c>
      <c r="M566" s="1">
        <v>136463</v>
      </c>
      <c r="N566" s="3">
        <f>IF(ISERR(LN(Table138[[#This Row],[Close Price]]/I565)),"-",LN(Table138[[#This Row],[Close Price]]/I565))</f>
        <v>7.5715448649840622E-3</v>
      </c>
    </row>
    <row r="567" spans="1:14" x14ac:dyDescent="0.3">
      <c r="A567" s="1" t="s">
        <v>43</v>
      </c>
      <c r="B567" s="1" t="s">
        <v>14</v>
      </c>
      <c r="C567" s="2">
        <v>43942</v>
      </c>
      <c r="D567" s="1">
        <v>357.95</v>
      </c>
      <c r="E567" s="1">
        <v>349.7</v>
      </c>
      <c r="F567" s="1">
        <v>366.2</v>
      </c>
      <c r="G567" s="1">
        <v>347</v>
      </c>
      <c r="H567" s="1">
        <v>355.6</v>
      </c>
      <c r="I567" s="1">
        <v>357</v>
      </c>
      <c r="J567" s="1">
        <v>359.73</v>
      </c>
      <c r="K567" s="1">
        <v>10212965</v>
      </c>
      <c r="L567" s="1">
        <v>3673895295</v>
      </c>
      <c r="M567" s="1">
        <v>141985</v>
      </c>
      <c r="N567" s="3">
        <f>IF(ISERR(LN(Table138[[#This Row],[Close Price]]/I566)),"-",LN(Table138[[#This Row],[Close Price]]/I566))</f>
        <v>-2.6575300625549651E-3</v>
      </c>
    </row>
    <row r="568" spans="1:14" x14ac:dyDescent="0.3">
      <c r="A568" s="1" t="s">
        <v>43</v>
      </c>
      <c r="B568" s="1" t="s">
        <v>14</v>
      </c>
      <c r="C568" s="2">
        <v>43943</v>
      </c>
      <c r="D568" s="1">
        <v>357</v>
      </c>
      <c r="E568" s="1">
        <v>357</v>
      </c>
      <c r="F568" s="1">
        <v>364.35</v>
      </c>
      <c r="G568" s="1">
        <v>354.5</v>
      </c>
      <c r="H568" s="1">
        <v>360.6</v>
      </c>
      <c r="I568" s="1">
        <v>360.6</v>
      </c>
      <c r="J568" s="1">
        <v>360.33</v>
      </c>
      <c r="K568" s="1">
        <v>5087479</v>
      </c>
      <c r="L568" s="1">
        <v>1833170687.95</v>
      </c>
      <c r="M568" s="1">
        <v>80404</v>
      </c>
      <c r="N568" s="3">
        <f>IF(ISERR(LN(Table138[[#This Row],[Close Price]]/I567)),"-",LN(Table138[[#This Row],[Close Price]]/I567))</f>
        <v>1.0033528989577784E-2</v>
      </c>
    </row>
    <row r="569" spans="1:14" x14ac:dyDescent="0.3">
      <c r="A569" s="1" t="s">
        <v>43</v>
      </c>
      <c r="B569" s="1" t="s">
        <v>14</v>
      </c>
      <c r="C569" s="2">
        <v>43944</v>
      </c>
      <c r="D569" s="1">
        <v>360.6</v>
      </c>
      <c r="E569" s="1">
        <v>360.5</v>
      </c>
      <c r="F569" s="1">
        <v>365.5</v>
      </c>
      <c r="G569" s="1">
        <v>344.55</v>
      </c>
      <c r="H569" s="1">
        <v>346.6</v>
      </c>
      <c r="I569" s="1">
        <v>347.7</v>
      </c>
      <c r="J569" s="1">
        <v>356.39</v>
      </c>
      <c r="K569" s="1">
        <v>7383981</v>
      </c>
      <c r="L569" s="1">
        <v>2631586512.0999999</v>
      </c>
      <c r="M569" s="1">
        <v>80717</v>
      </c>
      <c r="N569" s="3">
        <f>IF(ISERR(LN(Table138[[#This Row],[Close Price]]/I568)),"-",LN(Table138[[#This Row],[Close Price]]/I568))</f>
        <v>-3.6429271755401262E-2</v>
      </c>
    </row>
    <row r="570" spans="1:14" x14ac:dyDescent="0.3">
      <c r="A570" s="1" t="s">
        <v>43</v>
      </c>
      <c r="B570" s="1" t="s">
        <v>14</v>
      </c>
      <c r="C570" s="2">
        <v>43945</v>
      </c>
      <c r="D570" s="1">
        <v>347.7</v>
      </c>
      <c r="E570" s="1">
        <v>346</v>
      </c>
      <c r="F570" s="1">
        <v>360</v>
      </c>
      <c r="G570" s="1">
        <v>339</v>
      </c>
      <c r="H570" s="1">
        <v>357</v>
      </c>
      <c r="I570" s="1">
        <v>357.4</v>
      </c>
      <c r="J570" s="1">
        <v>353.07</v>
      </c>
      <c r="K570" s="1">
        <v>11732992</v>
      </c>
      <c r="L570" s="1">
        <v>4142536896.6999998</v>
      </c>
      <c r="M570" s="1">
        <v>95487</v>
      </c>
      <c r="N570" s="3">
        <f>IF(ISERR(LN(Table138[[#This Row],[Close Price]]/I569)),"-",LN(Table138[[#This Row],[Close Price]]/I569))</f>
        <v>2.7515563711511891E-2</v>
      </c>
    </row>
    <row r="571" spans="1:14" x14ac:dyDescent="0.3">
      <c r="A571" s="1" t="s">
        <v>43</v>
      </c>
      <c r="B571" s="1" t="s">
        <v>14</v>
      </c>
      <c r="C571" s="2">
        <v>43948</v>
      </c>
      <c r="D571" s="1">
        <v>357.4</v>
      </c>
      <c r="E571" s="1">
        <v>361.85</v>
      </c>
      <c r="F571" s="1">
        <v>367.65</v>
      </c>
      <c r="G571" s="1">
        <v>355.2</v>
      </c>
      <c r="H571" s="1">
        <v>363.4</v>
      </c>
      <c r="I571" s="1">
        <v>363.15</v>
      </c>
      <c r="J571" s="1">
        <v>361.79</v>
      </c>
      <c r="K571" s="1">
        <v>7967136</v>
      </c>
      <c r="L571" s="1">
        <v>2882466219.4000001</v>
      </c>
      <c r="M571" s="1">
        <v>119216</v>
      </c>
      <c r="N571" s="3">
        <f>IF(ISERR(LN(Table138[[#This Row],[Close Price]]/I570)),"-",LN(Table138[[#This Row],[Close Price]]/I570))</f>
        <v>1.5960369326849546E-2</v>
      </c>
    </row>
    <row r="572" spans="1:14" x14ac:dyDescent="0.3">
      <c r="A572" s="1" t="s">
        <v>43</v>
      </c>
      <c r="B572" s="1" t="s">
        <v>14</v>
      </c>
      <c r="C572" s="2">
        <v>43949</v>
      </c>
      <c r="D572" s="1">
        <v>363.15</v>
      </c>
      <c r="E572" s="1">
        <v>365.95</v>
      </c>
      <c r="F572" s="1">
        <v>365.95</v>
      </c>
      <c r="G572" s="1">
        <v>348.4</v>
      </c>
      <c r="H572" s="1">
        <v>351.9</v>
      </c>
      <c r="I572" s="1">
        <v>352</v>
      </c>
      <c r="J572" s="1">
        <v>357.55</v>
      </c>
      <c r="K572" s="1">
        <v>6311044</v>
      </c>
      <c r="L572" s="1">
        <v>2256497494.8000002</v>
      </c>
      <c r="M572" s="1">
        <v>89445</v>
      </c>
      <c r="N572" s="3">
        <f>IF(ISERR(LN(Table138[[#This Row],[Close Price]]/I571)),"-",LN(Table138[[#This Row],[Close Price]]/I571))</f>
        <v>-3.1184796454079986E-2</v>
      </c>
    </row>
    <row r="573" spans="1:14" x14ac:dyDescent="0.3">
      <c r="A573" s="1" t="s">
        <v>43</v>
      </c>
      <c r="B573" s="1" t="s">
        <v>14</v>
      </c>
      <c r="C573" s="2">
        <v>43950</v>
      </c>
      <c r="D573" s="1">
        <v>352</v>
      </c>
      <c r="E573" s="1">
        <v>366</v>
      </c>
      <c r="F573" s="1">
        <v>366</v>
      </c>
      <c r="G573" s="1">
        <v>350.7</v>
      </c>
      <c r="H573" s="1">
        <v>352.15</v>
      </c>
      <c r="I573" s="1">
        <v>352.15</v>
      </c>
      <c r="J573" s="1">
        <v>356.67</v>
      </c>
      <c r="K573" s="1">
        <v>8830744</v>
      </c>
      <c r="L573" s="1">
        <v>3149633805.9499998</v>
      </c>
      <c r="M573" s="1">
        <v>115529</v>
      </c>
      <c r="N573" s="3">
        <f>IF(ISERR(LN(Table138[[#This Row],[Close Price]]/I572)),"-",LN(Table138[[#This Row],[Close Price]]/I572))</f>
        <v>4.2604559332209708E-4</v>
      </c>
    </row>
    <row r="574" spans="1:14" x14ac:dyDescent="0.3">
      <c r="A574" s="1" t="s">
        <v>43</v>
      </c>
      <c r="B574" s="1" t="s">
        <v>14</v>
      </c>
      <c r="C574" s="2">
        <v>43951</v>
      </c>
      <c r="D574" s="1">
        <v>352.15</v>
      </c>
      <c r="E574" s="1">
        <v>360</v>
      </c>
      <c r="F574" s="1">
        <v>360</v>
      </c>
      <c r="G574" s="1">
        <v>347.25</v>
      </c>
      <c r="H574" s="1">
        <v>354.1</v>
      </c>
      <c r="I574" s="1">
        <v>353.95</v>
      </c>
      <c r="J574" s="1">
        <v>353.38</v>
      </c>
      <c r="K574" s="1">
        <v>5869794</v>
      </c>
      <c r="L574" s="1">
        <v>2074250123.3</v>
      </c>
      <c r="M574" s="1">
        <v>63328</v>
      </c>
      <c r="N574" s="3">
        <f>IF(ISERR(LN(Table138[[#This Row],[Close Price]]/I573)),"-",LN(Table138[[#This Row],[Close Price]]/I573))</f>
        <v>5.0984390287789044E-3</v>
      </c>
    </row>
    <row r="575" spans="1:14" x14ac:dyDescent="0.3">
      <c r="A575" s="1" t="s">
        <v>43</v>
      </c>
      <c r="B575" s="1" t="s">
        <v>14</v>
      </c>
      <c r="C575" s="2">
        <v>43955</v>
      </c>
      <c r="D575" s="1">
        <v>353.95</v>
      </c>
      <c r="E575" s="1">
        <v>352</v>
      </c>
      <c r="F575" s="1">
        <v>366</v>
      </c>
      <c r="G575" s="1">
        <v>349.15</v>
      </c>
      <c r="H575" s="1">
        <v>359</v>
      </c>
      <c r="I575" s="1">
        <v>357.95</v>
      </c>
      <c r="J575" s="1">
        <v>360.91</v>
      </c>
      <c r="K575" s="1">
        <v>9023425</v>
      </c>
      <c r="L575" s="1">
        <v>3256641104.4499998</v>
      </c>
      <c r="M575" s="1">
        <v>130926</v>
      </c>
      <c r="N575" s="3">
        <f>IF(ISERR(LN(Table138[[#This Row],[Close Price]]/I574)),"-",LN(Table138[[#This Row],[Close Price]]/I574))</f>
        <v>1.1237651621995672E-2</v>
      </c>
    </row>
    <row r="576" spans="1:14" x14ac:dyDescent="0.3">
      <c r="A576" s="1" t="s">
        <v>43</v>
      </c>
      <c r="B576" s="1" t="s">
        <v>14</v>
      </c>
      <c r="C576" s="2">
        <v>43956</v>
      </c>
      <c r="D576" s="1">
        <v>357.95</v>
      </c>
      <c r="E576" s="1">
        <v>366.9</v>
      </c>
      <c r="F576" s="1">
        <v>366.9</v>
      </c>
      <c r="G576" s="1">
        <v>347</v>
      </c>
      <c r="H576" s="1">
        <v>348.8</v>
      </c>
      <c r="I576" s="1">
        <v>349.2</v>
      </c>
      <c r="J576" s="1">
        <v>355.76</v>
      </c>
      <c r="K576" s="1">
        <v>8533655</v>
      </c>
      <c r="L576" s="1">
        <v>3035941277.4499998</v>
      </c>
      <c r="M576" s="1">
        <v>98721</v>
      </c>
      <c r="N576" s="3">
        <f>IF(ISERR(LN(Table138[[#This Row],[Close Price]]/I575)),"-",LN(Table138[[#This Row],[Close Price]]/I575))</f>
        <v>-2.4748487876746848E-2</v>
      </c>
    </row>
    <row r="577" spans="1:14" x14ac:dyDescent="0.3">
      <c r="A577" s="1" t="s">
        <v>43</v>
      </c>
      <c r="B577" s="1" t="s">
        <v>14</v>
      </c>
      <c r="C577" s="2">
        <v>43957</v>
      </c>
      <c r="D577" s="1">
        <v>349.2</v>
      </c>
      <c r="E577" s="1">
        <v>350.95</v>
      </c>
      <c r="F577" s="1">
        <v>355.5</v>
      </c>
      <c r="G577" s="1">
        <v>345.35</v>
      </c>
      <c r="H577" s="1">
        <v>354</v>
      </c>
      <c r="I577" s="1">
        <v>353.25</v>
      </c>
      <c r="J577" s="1">
        <v>351.89</v>
      </c>
      <c r="K577" s="1">
        <v>6743672</v>
      </c>
      <c r="L577" s="1">
        <v>2373060618.8000002</v>
      </c>
      <c r="M577" s="1">
        <v>76158</v>
      </c>
      <c r="N577" s="3">
        <f>IF(ISERR(LN(Table138[[#This Row],[Close Price]]/I576)),"-",LN(Table138[[#This Row],[Close Price]]/I576))</f>
        <v>1.1531197599189641E-2</v>
      </c>
    </row>
    <row r="578" spans="1:14" x14ac:dyDescent="0.3">
      <c r="A578" s="1" t="s">
        <v>43</v>
      </c>
      <c r="B578" s="1" t="s">
        <v>14</v>
      </c>
      <c r="C578" s="2">
        <v>43958</v>
      </c>
      <c r="D578" s="1">
        <v>353.25</v>
      </c>
      <c r="E578" s="1">
        <v>353.95</v>
      </c>
      <c r="F578" s="1">
        <v>361</v>
      </c>
      <c r="G578" s="1">
        <v>348.1</v>
      </c>
      <c r="H578" s="1">
        <v>349.95</v>
      </c>
      <c r="I578" s="1">
        <v>349.75</v>
      </c>
      <c r="J578" s="1">
        <v>354.23</v>
      </c>
      <c r="K578" s="1">
        <v>6104708</v>
      </c>
      <c r="L578" s="1">
        <v>2162445856</v>
      </c>
      <c r="M578" s="1">
        <v>93814</v>
      </c>
      <c r="N578" s="3">
        <f>IF(ISERR(LN(Table138[[#This Row],[Close Price]]/I577)),"-",LN(Table138[[#This Row],[Close Price]]/I577))</f>
        <v>-9.9574080190463002E-3</v>
      </c>
    </row>
    <row r="579" spans="1:14" x14ac:dyDescent="0.3">
      <c r="A579" s="1" t="s">
        <v>43</v>
      </c>
      <c r="B579" s="1" t="s">
        <v>14</v>
      </c>
      <c r="C579" s="2">
        <v>43959</v>
      </c>
      <c r="D579" s="1">
        <v>349.75</v>
      </c>
      <c r="E579" s="1">
        <v>355</v>
      </c>
      <c r="F579" s="1">
        <v>361</v>
      </c>
      <c r="G579" s="1">
        <v>349.2</v>
      </c>
      <c r="H579" s="1">
        <v>358.5</v>
      </c>
      <c r="I579" s="1">
        <v>359.25</v>
      </c>
      <c r="J579" s="1">
        <v>356.33</v>
      </c>
      <c r="K579" s="1">
        <v>5545612</v>
      </c>
      <c r="L579" s="1">
        <v>1976078060.75</v>
      </c>
      <c r="M579" s="1">
        <v>65154</v>
      </c>
      <c r="N579" s="3">
        <f>IF(ISERR(LN(Table138[[#This Row],[Close Price]]/I578)),"-",LN(Table138[[#This Row],[Close Price]]/I578))</f>
        <v>2.6799911413543834E-2</v>
      </c>
    </row>
    <row r="580" spans="1:14" x14ac:dyDescent="0.3">
      <c r="A580" s="1" t="s">
        <v>43</v>
      </c>
      <c r="B580" s="1" t="s">
        <v>14</v>
      </c>
      <c r="C580" s="2">
        <v>43962</v>
      </c>
      <c r="D580" s="1">
        <v>359.25</v>
      </c>
      <c r="E580" s="1">
        <v>359.45</v>
      </c>
      <c r="F580" s="1">
        <v>363.8</v>
      </c>
      <c r="G580" s="1">
        <v>350.05</v>
      </c>
      <c r="H580" s="1">
        <v>352.45</v>
      </c>
      <c r="I580" s="1">
        <v>351.6</v>
      </c>
      <c r="J580" s="1">
        <v>353.69</v>
      </c>
      <c r="K580" s="1">
        <v>8182348</v>
      </c>
      <c r="L580" s="1">
        <v>2893978978.25</v>
      </c>
      <c r="M580" s="1">
        <v>120163</v>
      </c>
      <c r="N580" s="3">
        <f>IF(ISERR(LN(Table138[[#This Row],[Close Price]]/I579)),"-",LN(Table138[[#This Row],[Close Price]]/I579))</f>
        <v>-2.1524359148112314E-2</v>
      </c>
    </row>
    <row r="581" spans="1:14" x14ac:dyDescent="0.3">
      <c r="A581" s="1" t="s">
        <v>43</v>
      </c>
      <c r="B581" s="1" t="s">
        <v>14</v>
      </c>
      <c r="C581" s="2">
        <v>43963</v>
      </c>
      <c r="D581" s="1">
        <v>351.6</v>
      </c>
      <c r="E581" s="1">
        <v>354</v>
      </c>
      <c r="F581" s="1">
        <v>356.8</v>
      </c>
      <c r="G581" s="1">
        <v>337.65</v>
      </c>
      <c r="H581" s="1">
        <v>343.5</v>
      </c>
      <c r="I581" s="1">
        <v>343.45</v>
      </c>
      <c r="J581" s="1">
        <v>345.39</v>
      </c>
      <c r="K581" s="1">
        <v>7690803</v>
      </c>
      <c r="L581" s="1">
        <v>2656298502.8000002</v>
      </c>
      <c r="M581" s="1">
        <v>101733</v>
      </c>
      <c r="N581" s="3">
        <f>IF(ISERR(LN(Table138[[#This Row],[Close Price]]/I580)),"-",LN(Table138[[#This Row],[Close Price]]/I580))</f>
        <v>-2.3452625151131435E-2</v>
      </c>
    </row>
    <row r="582" spans="1:14" x14ac:dyDescent="0.3">
      <c r="A582" s="1" t="s">
        <v>43</v>
      </c>
      <c r="B582" s="1" t="s">
        <v>14</v>
      </c>
      <c r="C582" s="2">
        <v>43964</v>
      </c>
      <c r="D582" s="1">
        <v>343.45</v>
      </c>
      <c r="E582" s="1">
        <v>352.85</v>
      </c>
      <c r="F582" s="1">
        <v>352.85</v>
      </c>
      <c r="G582" s="1">
        <v>334.1</v>
      </c>
      <c r="H582" s="1">
        <v>336.9</v>
      </c>
      <c r="I582" s="1">
        <v>337.25</v>
      </c>
      <c r="J582" s="1">
        <v>338.63</v>
      </c>
      <c r="K582" s="1">
        <v>8732455</v>
      </c>
      <c r="L582" s="1">
        <v>2957091126.75</v>
      </c>
      <c r="M582" s="1">
        <v>134819</v>
      </c>
      <c r="N582" s="3">
        <f>IF(ISERR(LN(Table138[[#This Row],[Close Price]]/I581)),"-",LN(Table138[[#This Row],[Close Price]]/I581))</f>
        <v>-1.8217045572025321E-2</v>
      </c>
    </row>
    <row r="583" spans="1:14" x14ac:dyDescent="0.3">
      <c r="A583" s="1" t="s">
        <v>43</v>
      </c>
      <c r="B583" s="1" t="s">
        <v>14</v>
      </c>
      <c r="C583" s="2">
        <v>43965</v>
      </c>
      <c r="D583" s="1">
        <v>337.25</v>
      </c>
      <c r="E583" s="1">
        <v>337.25</v>
      </c>
      <c r="F583" s="1">
        <v>343.5</v>
      </c>
      <c r="G583" s="1">
        <v>333</v>
      </c>
      <c r="H583" s="1">
        <v>334.5</v>
      </c>
      <c r="I583" s="1">
        <v>335.15</v>
      </c>
      <c r="J583" s="1">
        <v>338.53</v>
      </c>
      <c r="K583" s="1">
        <v>8706259</v>
      </c>
      <c r="L583" s="1">
        <v>2947351570.5</v>
      </c>
      <c r="M583" s="1">
        <v>123965</v>
      </c>
      <c r="N583" s="3">
        <f>IF(ISERR(LN(Table138[[#This Row],[Close Price]]/I582)),"-",LN(Table138[[#This Row],[Close Price]]/I582))</f>
        <v>-6.24630228389859E-3</v>
      </c>
    </row>
    <row r="584" spans="1:14" x14ac:dyDescent="0.3">
      <c r="A584" s="1" t="s">
        <v>43</v>
      </c>
      <c r="B584" s="1" t="s">
        <v>14</v>
      </c>
      <c r="C584" s="2">
        <v>43966</v>
      </c>
      <c r="D584" s="1">
        <v>335.15</v>
      </c>
      <c r="E584" s="1">
        <v>325</v>
      </c>
      <c r="F584" s="1">
        <v>338.65</v>
      </c>
      <c r="G584" s="1">
        <v>320.7</v>
      </c>
      <c r="H584" s="1">
        <v>329.75</v>
      </c>
      <c r="I584" s="1">
        <v>328.5</v>
      </c>
      <c r="J584" s="1">
        <v>329.2</v>
      </c>
      <c r="K584" s="1">
        <v>26971956</v>
      </c>
      <c r="L584" s="1">
        <v>8879092019.3999996</v>
      </c>
      <c r="M584" s="1">
        <v>281006</v>
      </c>
      <c r="N584" s="3">
        <f>IF(ISERR(LN(Table138[[#This Row],[Close Price]]/I583)),"-",LN(Table138[[#This Row],[Close Price]]/I583))</f>
        <v>-2.0041354879301403E-2</v>
      </c>
    </row>
    <row r="585" spans="1:14" x14ac:dyDescent="0.3">
      <c r="A585" s="1" t="s">
        <v>43</v>
      </c>
      <c r="B585" s="1" t="s">
        <v>14</v>
      </c>
      <c r="C585" s="2">
        <v>43969</v>
      </c>
      <c r="D585" s="1">
        <v>328.5</v>
      </c>
      <c r="E585" s="1">
        <v>329</v>
      </c>
      <c r="F585" s="1">
        <v>336.8</v>
      </c>
      <c r="G585" s="1">
        <v>325</v>
      </c>
      <c r="H585" s="1">
        <v>332</v>
      </c>
      <c r="I585" s="1">
        <v>331.75</v>
      </c>
      <c r="J585" s="1">
        <v>331.81</v>
      </c>
      <c r="K585" s="1">
        <v>11946594</v>
      </c>
      <c r="L585" s="1">
        <v>3963997718.9499998</v>
      </c>
      <c r="M585" s="1">
        <v>138833</v>
      </c>
      <c r="N585" s="3">
        <f>IF(ISERR(LN(Table138[[#This Row],[Close Price]]/I584)),"-",LN(Table138[[#This Row],[Close Price]]/I584))</f>
        <v>9.8448352876516054E-3</v>
      </c>
    </row>
    <row r="586" spans="1:14" x14ac:dyDescent="0.3">
      <c r="A586" s="1" t="s">
        <v>43</v>
      </c>
      <c r="B586" s="1" t="s">
        <v>14</v>
      </c>
      <c r="C586" s="2">
        <v>43970</v>
      </c>
      <c r="D586" s="1">
        <v>331.75</v>
      </c>
      <c r="E586" s="1">
        <v>334</v>
      </c>
      <c r="F586" s="1">
        <v>338.5</v>
      </c>
      <c r="G586" s="1">
        <v>329.3</v>
      </c>
      <c r="H586" s="1">
        <v>337.2</v>
      </c>
      <c r="I586" s="1">
        <v>336.6</v>
      </c>
      <c r="J586" s="1">
        <v>334.45</v>
      </c>
      <c r="K586" s="1">
        <v>8104299</v>
      </c>
      <c r="L586" s="1">
        <v>2710499662.6500001</v>
      </c>
      <c r="M586" s="1">
        <v>87975</v>
      </c>
      <c r="N586" s="3">
        <f>IF(ISERR(LN(Table138[[#This Row],[Close Price]]/I585)),"-",LN(Table138[[#This Row],[Close Price]]/I585))</f>
        <v>1.4513608544388771E-2</v>
      </c>
    </row>
    <row r="587" spans="1:14" x14ac:dyDescent="0.3">
      <c r="A587" s="1" t="s">
        <v>43</v>
      </c>
      <c r="B587" s="1" t="s">
        <v>14</v>
      </c>
      <c r="C587" s="2">
        <v>43971</v>
      </c>
      <c r="D587" s="1">
        <v>336.6</v>
      </c>
      <c r="E587" s="1">
        <v>335.95</v>
      </c>
      <c r="F587" s="1">
        <v>349.75</v>
      </c>
      <c r="G587" s="1">
        <v>334</v>
      </c>
      <c r="H587" s="1">
        <v>347.5</v>
      </c>
      <c r="I587" s="1">
        <v>346.85</v>
      </c>
      <c r="J587" s="1">
        <v>341.98</v>
      </c>
      <c r="K587" s="1">
        <v>7499821</v>
      </c>
      <c r="L587" s="1">
        <v>2564799533.25</v>
      </c>
      <c r="M587" s="1">
        <v>103598</v>
      </c>
      <c r="N587" s="3">
        <f>IF(ISERR(LN(Table138[[#This Row],[Close Price]]/I586)),"-",LN(Table138[[#This Row],[Close Price]]/I586))</f>
        <v>2.9997128074604584E-2</v>
      </c>
    </row>
    <row r="588" spans="1:14" x14ac:dyDescent="0.3">
      <c r="A588" s="1" t="s">
        <v>43</v>
      </c>
      <c r="B588" s="1" t="s">
        <v>14</v>
      </c>
      <c r="C588" s="2">
        <v>43972</v>
      </c>
      <c r="D588" s="1">
        <v>346.85</v>
      </c>
      <c r="E588" s="1">
        <v>346.5</v>
      </c>
      <c r="F588" s="1">
        <v>357.7</v>
      </c>
      <c r="G588" s="1">
        <v>344.75</v>
      </c>
      <c r="H588" s="1">
        <v>354</v>
      </c>
      <c r="I588" s="1">
        <v>354.85</v>
      </c>
      <c r="J588" s="1">
        <v>353.73</v>
      </c>
      <c r="K588" s="1">
        <v>9872658</v>
      </c>
      <c r="L588" s="1">
        <v>3492271318.3499999</v>
      </c>
      <c r="M588" s="1">
        <v>125834</v>
      </c>
      <c r="N588" s="3">
        <f>IF(ISERR(LN(Table138[[#This Row],[Close Price]]/I587)),"-",LN(Table138[[#This Row],[Close Price]]/I587))</f>
        <v>2.2802755139681573E-2</v>
      </c>
    </row>
    <row r="589" spans="1:14" x14ac:dyDescent="0.3">
      <c r="A589" s="1" t="s">
        <v>43</v>
      </c>
      <c r="B589" s="1" t="s">
        <v>14</v>
      </c>
      <c r="C589" s="2">
        <v>43973</v>
      </c>
      <c r="D589" s="1">
        <v>354.85</v>
      </c>
      <c r="E589" s="1">
        <v>355</v>
      </c>
      <c r="F589" s="1">
        <v>356.85</v>
      </c>
      <c r="G589" s="1">
        <v>347.6</v>
      </c>
      <c r="H589" s="1">
        <v>350</v>
      </c>
      <c r="I589" s="1">
        <v>350.3</v>
      </c>
      <c r="J589" s="1">
        <v>352.46</v>
      </c>
      <c r="K589" s="1">
        <v>4965522</v>
      </c>
      <c r="L589" s="1">
        <v>1750158552.4000001</v>
      </c>
      <c r="M589" s="1">
        <v>64665</v>
      </c>
      <c r="N589" s="3">
        <f>IF(ISERR(LN(Table138[[#This Row],[Close Price]]/I588)),"-",LN(Table138[[#This Row],[Close Price]]/I588))</f>
        <v>-1.2905234767550802E-2</v>
      </c>
    </row>
    <row r="590" spans="1:14" x14ac:dyDescent="0.3">
      <c r="A590" s="1" t="s">
        <v>43</v>
      </c>
      <c r="B590" s="1" t="s">
        <v>14</v>
      </c>
      <c r="C590" s="2">
        <v>43977</v>
      </c>
      <c r="D590" s="1">
        <v>350.3</v>
      </c>
      <c r="E590" s="1">
        <v>352.5</v>
      </c>
      <c r="F590" s="1">
        <v>361</v>
      </c>
      <c r="G590" s="1">
        <v>351.2</v>
      </c>
      <c r="H590" s="1">
        <v>357.85</v>
      </c>
      <c r="I590" s="1">
        <v>358.3</v>
      </c>
      <c r="J590" s="1">
        <v>357.07</v>
      </c>
      <c r="K590" s="1">
        <v>8874192</v>
      </c>
      <c r="L590" s="1">
        <v>3168739242.3499999</v>
      </c>
      <c r="M590" s="1">
        <v>123135</v>
      </c>
      <c r="N590" s="3">
        <f>IF(ISERR(LN(Table138[[#This Row],[Close Price]]/I589)),"-",LN(Table138[[#This Row],[Close Price]]/I589))</f>
        <v>2.258069410746694E-2</v>
      </c>
    </row>
    <row r="591" spans="1:14" x14ac:dyDescent="0.3">
      <c r="A591" s="1" t="s">
        <v>43</v>
      </c>
      <c r="B591" s="1" t="s">
        <v>14</v>
      </c>
      <c r="C591" s="2">
        <v>43978</v>
      </c>
      <c r="D591" s="1">
        <v>358.3</v>
      </c>
      <c r="E591" s="1">
        <v>358</v>
      </c>
      <c r="F591" s="1">
        <v>363.3</v>
      </c>
      <c r="G591" s="1">
        <v>347.3</v>
      </c>
      <c r="H591" s="1">
        <v>351</v>
      </c>
      <c r="I591" s="1">
        <v>350.85</v>
      </c>
      <c r="J591" s="1">
        <v>354.8</v>
      </c>
      <c r="K591" s="1">
        <v>7297080</v>
      </c>
      <c r="L591" s="1">
        <v>2589007045.9499998</v>
      </c>
      <c r="M591" s="1">
        <v>89931</v>
      </c>
      <c r="N591" s="3">
        <f>IF(ISERR(LN(Table138[[#This Row],[Close Price]]/I590)),"-",LN(Table138[[#This Row],[Close Price]]/I590))</f>
        <v>-2.1011842612610337E-2</v>
      </c>
    </row>
    <row r="592" spans="1:14" x14ac:dyDescent="0.3">
      <c r="A592" s="1" t="s">
        <v>43</v>
      </c>
      <c r="B592" s="1" t="s">
        <v>14</v>
      </c>
      <c r="C592" s="2">
        <v>43979</v>
      </c>
      <c r="D592" s="1">
        <v>350.85</v>
      </c>
      <c r="E592" s="1">
        <v>354.8</v>
      </c>
      <c r="F592" s="1">
        <v>354.8</v>
      </c>
      <c r="G592" s="1">
        <v>342.55</v>
      </c>
      <c r="H592" s="1">
        <v>346.15</v>
      </c>
      <c r="I592" s="1">
        <v>345.45</v>
      </c>
      <c r="J592" s="1">
        <v>346.13</v>
      </c>
      <c r="K592" s="1">
        <v>6473586</v>
      </c>
      <c r="L592" s="1">
        <v>2240694111.3499999</v>
      </c>
      <c r="M592" s="1">
        <v>91307</v>
      </c>
      <c r="N592" s="3">
        <f>IF(ISERR(LN(Table138[[#This Row],[Close Price]]/I591)),"-",LN(Table138[[#This Row],[Close Price]]/I591))</f>
        <v>-1.5510866763493978E-2</v>
      </c>
    </row>
    <row r="593" spans="1:14" x14ac:dyDescent="0.3">
      <c r="A593" s="1" t="s">
        <v>43</v>
      </c>
      <c r="B593" s="1" t="s">
        <v>14</v>
      </c>
      <c r="C593" s="2">
        <v>43980</v>
      </c>
      <c r="D593" s="1">
        <v>345.45</v>
      </c>
      <c r="E593" s="1">
        <v>346.15</v>
      </c>
      <c r="F593" s="1">
        <v>359.15</v>
      </c>
      <c r="G593" s="1">
        <v>345</v>
      </c>
      <c r="H593" s="1">
        <v>355.1</v>
      </c>
      <c r="I593" s="1">
        <v>354.7</v>
      </c>
      <c r="J593" s="1">
        <v>354.35</v>
      </c>
      <c r="K593" s="1">
        <v>46798867</v>
      </c>
      <c r="L593" s="1">
        <v>16583052869.049999</v>
      </c>
      <c r="M593" s="1">
        <v>259530</v>
      </c>
      <c r="N593" s="3">
        <f>IF(ISERR(LN(Table138[[#This Row],[Close Price]]/I592)),"-",LN(Table138[[#This Row],[Close Price]]/I592))</f>
        <v>2.6424446844772333E-2</v>
      </c>
    </row>
    <row r="594" spans="1:14" x14ac:dyDescent="0.3">
      <c r="A594" s="1" t="s">
        <v>43</v>
      </c>
      <c r="B594" s="1" t="s">
        <v>14</v>
      </c>
      <c r="C594" s="2">
        <v>43983</v>
      </c>
      <c r="D594" s="1">
        <v>354.7</v>
      </c>
      <c r="E594" s="1">
        <v>360</v>
      </c>
      <c r="F594" s="1">
        <v>389.9</v>
      </c>
      <c r="G594" s="1">
        <v>357.45</v>
      </c>
      <c r="H594" s="1">
        <v>386.15</v>
      </c>
      <c r="I594" s="1">
        <v>385.5</v>
      </c>
      <c r="J594" s="1">
        <v>373.88</v>
      </c>
      <c r="K594" s="1">
        <v>20555189</v>
      </c>
      <c r="L594" s="1">
        <v>7685245410.8500004</v>
      </c>
      <c r="M594" s="1">
        <v>172991</v>
      </c>
      <c r="N594" s="3">
        <f>IF(ISERR(LN(Table138[[#This Row],[Close Price]]/I593)),"-",LN(Table138[[#This Row],[Close Price]]/I593))</f>
        <v>8.3268831223807988E-2</v>
      </c>
    </row>
    <row r="595" spans="1:14" x14ac:dyDescent="0.3">
      <c r="A595" s="1" t="s">
        <v>43</v>
      </c>
      <c r="B595" s="1" t="s">
        <v>14</v>
      </c>
      <c r="C595" s="2">
        <v>43984</v>
      </c>
      <c r="D595" s="1">
        <v>385.5</v>
      </c>
      <c r="E595" s="1">
        <v>389</v>
      </c>
      <c r="F595" s="1">
        <v>396</v>
      </c>
      <c r="G595" s="1">
        <v>381.2</v>
      </c>
      <c r="H595" s="1">
        <v>383.9</v>
      </c>
      <c r="I595" s="1">
        <v>382.7</v>
      </c>
      <c r="J595" s="1">
        <v>388.46</v>
      </c>
      <c r="K595" s="1">
        <v>11915870</v>
      </c>
      <c r="L595" s="1">
        <v>4628787595.6499996</v>
      </c>
      <c r="M595" s="1">
        <v>126082</v>
      </c>
      <c r="N595" s="3">
        <f>IF(ISERR(LN(Table138[[#This Row],[Close Price]]/I594)),"-",LN(Table138[[#This Row],[Close Price]]/I594))</f>
        <v>-7.2898005717275767E-3</v>
      </c>
    </row>
    <row r="596" spans="1:14" x14ac:dyDescent="0.3">
      <c r="A596" s="1" t="s">
        <v>43</v>
      </c>
      <c r="B596" s="1" t="s">
        <v>14</v>
      </c>
      <c r="C596" s="2">
        <v>43985</v>
      </c>
      <c r="D596" s="1">
        <v>382.7</v>
      </c>
      <c r="E596" s="1">
        <v>387</v>
      </c>
      <c r="F596" s="1">
        <v>390</v>
      </c>
      <c r="G596" s="1">
        <v>381.35</v>
      </c>
      <c r="H596" s="1">
        <v>383.45</v>
      </c>
      <c r="I596" s="1">
        <v>382.5</v>
      </c>
      <c r="J596" s="1">
        <v>385.39</v>
      </c>
      <c r="K596" s="1">
        <v>4094227</v>
      </c>
      <c r="L596" s="1">
        <v>1577863860.5</v>
      </c>
      <c r="M596" s="1">
        <v>59623</v>
      </c>
      <c r="N596" s="3">
        <f>IF(ISERR(LN(Table138[[#This Row],[Close Price]]/I595)),"-",LN(Table138[[#This Row],[Close Price]]/I595))</f>
        <v>-5.2273916506604052E-4</v>
      </c>
    </row>
    <row r="597" spans="1:14" x14ac:dyDescent="0.3">
      <c r="A597" s="1" t="s">
        <v>43</v>
      </c>
      <c r="B597" s="1" t="s">
        <v>14</v>
      </c>
      <c r="C597" s="2">
        <v>43986</v>
      </c>
      <c r="D597" s="1">
        <v>382.5</v>
      </c>
      <c r="E597" s="1">
        <v>382.5</v>
      </c>
      <c r="F597" s="1">
        <v>395.75</v>
      </c>
      <c r="G597" s="1">
        <v>382</v>
      </c>
      <c r="H597" s="1">
        <v>393.85</v>
      </c>
      <c r="I597" s="1">
        <v>393.65</v>
      </c>
      <c r="J597" s="1">
        <v>390.25</v>
      </c>
      <c r="K597" s="1">
        <v>7533702</v>
      </c>
      <c r="L597" s="1">
        <v>2940043592.9499998</v>
      </c>
      <c r="M597" s="1">
        <v>102767</v>
      </c>
      <c r="N597" s="3">
        <f>IF(ISERR(LN(Table138[[#This Row],[Close Price]]/I596)),"-",LN(Table138[[#This Row],[Close Price]]/I596))</f>
        <v>2.8733536363885662E-2</v>
      </c>
    </row>
    <row r="598" spans="1:14" x14ac:dyDescent="0.3">
      <c r="A598" s="1" t="s">
        <v>43</v>
      </c>
      <c r="B598" s="1" t="s">
        <v>14</v>
      </c>
      <c r="C598" s="2">
        <v>43987</v>
      </c>
      <c r="D598" s="1">
        <v>393.65</v>
      </c>
      <c r="E598" s="1">
        <v>397</v>
      </c>
      <c r="F598" s="1">
        <v>400.5</v>
      </c>
      <c r="G598" s="1">
        <v>388.6</v>
      </c>
      <c r="H598" s="1">
        <v>390.7</v>
      </c>
      <c r="I598" s="1">
        <v>389.6</v>
      </c>
      <c r="J598" s="1">
        <v>394.25</v>
      </c>
      <c r="K598" s="1">
        <v>5323724</v>
      </c>
      <c r="L598" s="1">
        <v>2098891085.05</v>
      </c>
      <c r="M598" s="1">
        <v>56511</v>
      </c>
      <c r="N598" s="3">
        <f>IF(ISERR(LN(Table138[[#This Row],[Close Price]]/I597)),"-",LN(Table138[[#This Row],[Close Price]]/I597))</f>
        <v>-1.0341617862096029E-2</v>
      </c>
    </row>
    <row r="599" spans="1:14" x14ac:dyDescent="0.3">
      <c r="A599" s="1" t="s">
        <v>43</v>
      </c>
      <c r="B599" s="1" t="s">
        <v>14</v>
      </c>
      <c r="C599" s="2">
        <v>43990</v>
      </c>
      <c r="D599" s="1">
        <v>389.6</v>
      </c>
      <c r="E599" s="1">
        <v>393</v>
      </c>
      <c r="F599" s="1">
        <v>393.9</v>
      </c>
      <c r="G599" s="1">
        <v>378.35</v>
      </c>
      <c r="H599" s="1">
        <v>381.05</v>
      </c>
      <c r="I599" s="1">
        <v>381.25</v>
      </c>
      <c r="J599" s="1">
        <v>384.47</v>
      </c>
      <c r="K599" s="1">
        <v>5661410</v>
      </c>
      <c r="L599" s="1">
        <v>2176653444.4000001</v>
      </c>
      <c r="M599" s="1">
        <v>70967</v>
      </c>
      <c r="N599" s="3">
        <f>IF(ISERR(LN(Table138[[#This Row],[Close Price]]/I598)),"-",LN(Table138[[#This Row],[Close Price]]/I598))</f>
        <v>-2.1665243846758716E-2</v>
      </c>
    </row>
    <row r="600" spans="1:14" x14ac:dyDescent="0.3">
      <c r="A600" s="1" t="s">
        <v>43</v>
      </c>
      <c r="B600" s="1" t="s">
        <v>14</v>
      </c>
      <c r="C600" s="2">
        <v>43991</v>
      </c>
      <c r="D600" s="1">
        <v>381.25</v>
      </c>
      <c r="E600" s="1">
        <v>383</v>
      </c>
      <c r="F600" s="1">
        <v>390</v>
      </c>
      <c r="G600" s="1">
        <v>378</v>
      </c>
      <c r="H600" s="1">
        <v>382</v>
      </c>
      <c r="I600" s="1">
        <v>381.65</v>
      </c>
      <c r="J600" s="1">
        <v>384.81</v>
      </c>
      <c r="K600" s="1">
        <v>5427669</v>
      </c>
      <c r="L600" s="1">
        <v>2088635756.4000001</v>
      </c>
      <c r="M600" s="1">
        <v>54010</v>
      </c>
      <c r="N600" s="3">
        <f>IF(ISERR(LN(Table138[[#This Row],[Close Price]]/I599)),"-",LN(Table138[[#This Row],[Close Price]]/I599))</f>
        <v>1.0486303228578638E-3</v>
      </c>
    </row>
    <row r="601" spans="1:14" x14ac:dyDescent="0.3">
      <c r="A601" s="1" t="s">
        <v>43</v>
      </c>
      <c r="B601" s="1" t="s">
        <v>14</v>
      </c>
      <c r="C601" s="2">
        <v>43992</v>
      </c>
      <c r="D601" s="1">
        <v>381.65</v>
      </c>
      <c r="E601" s="1">
        <v>384</v>
      </c>
      <c r="F601" s="1">
        <v>393.5</v>
      </c>
      <c r="G601" s="1">
        <v>382.5</v>
      </c>
      <c r="H601" s="1">
        <v>390.9</v>
      </c>
      <c r="I601" s="1">
        <v>389.95</v>
      </c>
      <c r="J601" s="1">
        <v>389.03</v>
      </c>
      <c r="K601" s="1">
        <v>5871242</v>
      </c>
      <c r="L601" s="1">
        <v>2284089224.4499998</v>
      </c>
      <c r="M601" s="1">
        <v>70582</v>
      </c>
      <c r="N601" s="3">
        <f>IF(ISERR(LN(Table138[[#This Row],[Close Price]]/I600)),"-",LN(Table138[[#This Row],[Close Price]]/I600))</f>
        <v>2.1514567532027663E-2</v>
      </c>
    </row>
    <row r="602" spans="1:14" x14ac:dyDescent="0.3">
      <c r="A602" s="1" t="s">
        <v>43</v>
      </c>
      <c r="B602" s="1" t="s">
        <v>14</v>
      </c>
      <c r="C602" s="2">
        <v>43993</v>
      </c>
      <c r="D602" s="1">
        <v>389.95</v>
      </c>
      <c r="E602" s="1">
        <v>389.95</v>
      </c>
      <c r="F602" s="1">
        <v>393.9</v>
      </c>
      <c r="G602" s="1">
        <v>384.5</v>
      </c>
      <c r="H602" s="1">
        <v>386.25</v>
      </c>
      <c r="I602" s="1">
        <v>386.95</v>
      </c>
      <c r="J602" s="1">
        <v>389.58</v>
      </c>
      <c r="K602" s="1">
        <v>3729429</v>
      </c>
      <c r="L602" s="1">
        <v>1452898402.0999999</v>
      </c>
      <c r="M602" s="1">
        <v>42878</v>
      </c>
      <c r="N602" s="3">
        <f>IF(ISERR(LN(Table138[[#This Row],[Close Price]]/I601)),"-",LN(Table138[[#This Row],[Close Price]]/I601))</f>
        <v>-7.7230400600389708E-3</v>
      </c>
    </row>
    <row r="603" spans="1:14" x14ac:dyDescent="0.3">
      <c r="A603" s="1" t="s">
        <v>43</v>
      </c>
      <c r="B603" s="1" t="s">
        <v>14</v>
      </c>
      <c r="C603" s="2">
        <v>43994</v>
      </c>
      <c r="D603" s="1">
        <v>386.95</v>
      </c>
      <c r="E603" s="1">
        <v>386</v>
      </c>
      <c r="F603" s="1">
        <v>396.25</v>
      </c>
      <c r="G603" s="1">
        <v>381.2</v>
      </c>
      <c r="H603" s="1">
        <v>384.6</v>
      </c>
      <c r="I603" s="1">
        <v>384.8</v>
      </c>
      <c r="J603" s="1">
        <v>386.5</v>
      </c>
      <c r="K603" s="1">
        <v>7259146</v>
      </c>
      <c r="L603" s="1">
        <v>2805625944.3499999</v>
      </c>
      <c r="M603" s="1">
        <v>79273</v>
      </c>
      <c r="N603" s="3">
        <f>IF(ISERR(LN(Table138[[#This Row],[Close Price]]/I602)),"-",LN(Table138[[#This Row],[Close Price]]/I602))</f>
        <v>-5.5717669249166447E-3</v>
      </c>
    </row>
    <row r="604" spans="1:14" x14ac:dyDescent="0.3">
      <c r="A604" s="1" t="s">
        <v>43</v>
      </c>
      <c r="B604" s="1" t="s">
        <v>14</v>
      </c>
      <c r="C604" s="2">
        <v>43997</v>
      </c>
      <c r="D604" s="1">
        <v>384.8</v>
      </c>
      <c r="E604" s="1">
        <v>390</v>
      </c>
      <c r="F604" s="1">
        <v>394.3</v>
      </c>
      <c r="G604" s="1">
        <v>381.3</v>
      </c>
      <c r="H604" s="1">
        <v>386.65</v>
      </c>
      <c r="I604" s="1">
        <v>387.55</v>
      </c>
      <c r="J604" s="1">
        <v>387.26</v>
      </c>
      <c r="K604" s="1">
        <v>5516082</v>
      </c>
      <c r="L604" s="1">
        <v>2136152360.1500001</v>
      </c>
      <c r="M604" s="1">
        <v>69015</v>
      </c>
      <c r="N604" s="3">
        <f>IF(ISERR(LN(Table138[[#This Row],[Close Price]]/I603)),"-",LN(Table138[[#This Row],[Close Price]]/I603))</f>
        <v>7.1211539359689185E-3</v>
      </c>
    </row>
    <row r="605" spans="1:14" x14ac:dyDescent="0.3">
      <c r="A605" s="1" t="s">
        <v>43</v>
      </c>
      <c r="B605" s="1" t="s">
        <v>14</v>
      </c>
      <c r="C605" s="2">
        <v>43998</v>
      </c>
      <c r="D605" s="1">
        <v>387.55</v>
      </c>
      <c r="E605" s="1">
        <v>389.9</v>
      </c>
      <c r="F605" s="1">
        <v>393</v>
      </c>
      <c r="G605" s="1">
        <v>378.05</v>
      </c>
      <c r="H605" s="1">
        <v>386</v>
      </c>
      <c r="I605" s="1">
        <v>385.1</v>
      </c>
      <c r="J605" s="1">
        <v>387.93</v>
      </c>
      <c r="K605" s="1">
        <v>4888349</v>
      </c>
      <c r="L605" s="1">
        <v>1896330740.8499999</v>
      </c>
      <c r="M605" s="1">
        <v>63266</v>
      </c>
      <c r="N605" s="3">
        <f>IF(ISERR(LN(Table138[[#This Row],[Close Price]]/I604)),"-",LN(Table138[[#This Row],[Close Price]]/I604))</f>
        <v>-6.3418319066572163E-3</v>
      </c>
    </row>
    <row r="606" spans="1:14" x14ac:dyDescent="0.3">
      <c r="A606" s="1" t="s">
        <v>43</v>
      </c>
      <c r="B606" s="1" t="s">
        <v>14</v>
      </c>
      <c r="C606" s="2">
        <v>43999</v>
      </c>
      <c r="D606" s="1">
        <v>385.1</v>
      </c>
      <c r="E606" s="1">
        <v>384.9</v>
      </c>
      <c r="F606" s="1">
        <v>399.8</v>
      </c>
      <c r="G606" s="1">
        <v>383</v>
      </c>
      <c r="H606" s="1">
        <v>395.5</v>
      </c>
      <c r="I606" s="1">
        <v>396.1</v>
      </c>
      <c r="J606" s="1">
        <v>393.17</v>
      </c>
      <c r="K606" s="1">
        <v>5810761</v>
      </c>
      <c r="L606" s="1">
        <v>2284604348.25</v>
      </c>
      <c r="M606" s="1">
        <v>58133</v>
      </c>
      <c r="N606" s="3">
        <f>IF(ISERR(LN(Table138[[#This Row],[Close Price]]/I605)),"-",LN(Table138[[#This Row],[Close Price]]/I605))</f>
        <v>2.8163663807007851E-2</v>
      </c>
    </row>
    <row r="607" spans="1:14" x14ac:dyDescent="0.3">
      <c r="A607" s="1" t="s">
        <v>43</v>
      </c>
      <c r="B607" s="1" t="s">
        <v>14</v>
      </c>
      <c r="C607" s="2">
        <v>44000</v>
      </c>
      <c r="D607" s="1">
        <v>396.1</v>
      </c>
      <c r="E607" s="1">
        <v>395.95</v>
      </c>
      <c r="F607" s="1">
        <v>404.6</v>
      </c>
      <c r="G607" s="1">
        <v>391.2</v>
      </c>
      <c r="H607" s="1">
        <v>393.2</v>
      </c>
      <c r="I607" s="1">
        <v>393.85</v>
      </c>
      <c r="J607" s="1">
        <v>398.2</v>
      </c>
      <c r="K607" s="1">
        <v>7878288</v>
      </c>
      <c r="L607" s="1">
        <v>3137127983.5500002</v>
      </c>
      <c r="M607" s="1">
        <v>107405</v>
      </c>
      <c r="N607" s="3">
        <f>IF(ISERR(LN(Table138[[#This Row],[Close Price]]/I606)),"-",LN(Table138[[#This Row],[Close Price]]/I606))</f>
        <v>-5.6965784785375983E-3</v>
      </c>
    </row>
    <row r="608" spans="1:14" x14ac:dyDescent="0.3">
      <c r="A608" s="1" t="s">
        <v>43</v>
      </c>
      <c r="B608" s="1" t="s">
        <v>14</v>
      </c>
      <c r="C608" s="2">
        <v>44001</v>
      </c>
      <c r="D608" s="1">
        <v>393.85</v>
      </c>
      <c r="E608" s="1">
        <v>393.85</v>
      </c>
      <c r="F608" s="1">
        <v>397.25</v>
      </c>
      <c r="G608" s="1">
        <v>380.1</v>
      </c>
      <c r="H608" s="1">
        <v>382.9</v>
      </c>
      <c r="I608" s="1">
        <v>381.25</v>
      </c>
      <c r="J608" s="1">
        <v>386.03</v>
      </c>
      <c r="K608" s="1">
        <v>6460477</v>
      </c>
      <c r="L608" s="1">
        <v>2493958395.5999999</v>
      </c>
      <c r="M608" s="1">
        <v>65676</v>
      </c>
      <c r="N608" s="3">
        <f>IF(ISERR(LN(Table138[[#This Row],[Close Price]]/I607)),"-",LN(Table138[[#This Row],[Close Price]]/I607))</f>
        <v>-3.2514798227712E-2</v>
      </c>
    </row>
    <row r="609" spans="1:14" x14ac:dyDescent="0.3">
      <c r="A609" s="1" t="s">
        <v>43</v>
      </c>
      <c r="B609" s="1" t="s">
        <v>14</v>
      </c>
      <c r="C609" s="2">
        <v>44004</v>
      </c>
      <c r="D609" s="1">
        <v>381.25</v>
      </c>
      <c r="E609" s="1">
        <v>385.85</v>
      </c>
      <c r="F609" s="1">
        <v>391.55</v>
      </c>
      <c r="G609" s="1">
        <v>383</v>
      </c>
      <c r="H609" s="1">
        <v>387.7</v>
      </c>
      <c r="I609" s="1">
        <v>387.55</v>
      </c>
      <c r="J609" s="1">
        <v>387.4</v>
      </c>
      <c r="K609" s="1">
        <v>3952489</v>
      </c>
      <c r="L609" s="1">
        <v>1531202013.3</v>
      </c>
      <c r="M609" s="1">
        <v>50477</v>
      </c>
      <c r="N609" s="3">
        <f>IF(ISERR(LN(Table138[[#This Row],[Close Price]]/I608)),"-",LN(Table138[[#This Row],[Close Price]]/I608))</f>
        <v>1.6389544805898989E-2</v>
      </c>
    </row>
    <row r="610" spans="1:14" x14ac:dyDescent="0.3">
      <c r="A610" s="1" t="s">
        <v>43</v>
      </c>
      <c r="B610" s="1" t="s">
        <v>14</v>
      </c>
      <c r="C610" s="2">
        <v>44005</v>
      </c>
      <c r="D610" s="1">
        <v>387.55</v>
      </c>
      <c r="E610" s="1">
        <v>391</v>
      </c>
      <c r="F610" s="1">
        <v>398.7</v>
      </c>
      <c r="G610" s="1">
        <v>388</v>
      </c>
      <c r="H610" s="1">
        <v>396.6</v>
      </c>
      <c r="I610" s="1">
        <v>396.5</v>
      </c>
      <c r="J610" s="1">
        <v>394.58</v>
      </c>
      <c r="K610" s="1">
        <v>5777685</v>
      </c>
      <c r="L610" s="1">
        <v>2279733719.75</v>
      </c>
      <c r="M610" s="1">
        <v>82188</v>
      </c>
      <c r="N610" s="3">
        <f>IF(ISERR(LN(Table138[[#This Row],[Close Price]]/I609)),"-",LN(Table138[[#This Row],[Close Price]]/I609))</f>
        <v>2.2831168347382302E-2</v>
      </c>
    </row>
    <row r="611" spans="1:14" x14ac:dyDescent="0.3">
      <c r="A611" s="1" t="s">
        <v>43</v>
      </c>
      <c r="B611" s="1" t="s">
        <v>14</v>
      </c>
      <c r="C611" s="2">
        <v>44006</v>
      </c>
      <c r="D611" s="1">
        <v>396.5</v>
      </c>
      <c r="E611" s="1">
        <v>399</v>
      </c>
      <c r="F611" s="1">
        <v>403.7</v>
      </c>
      <c r="G611" s="1">
        <v>387.6</v>
      </c>
      <c r="H611" s="1">
        <v>392</v>
      </c>
      <c r="I611" s="1">
        <v>389.9</v>
      </c>
      <c r="J611" s="1">
        <v>396.1</v>
      </c>
      <c r="K611" s="1">
        <v>4999774</v>
      </c>
      <c r="L611" s="1">
        <v>1980407143.8499999</v>
      </c>
      <c r="M611" s="1">
        <v>72425</v>
      </c>
      <c r="N611" s="3">
        <f>IF(ISERR(LN(Table138[[#This Row],[Close Price]]/I610)),"-",LN(Table138[[#This Row],[Close Price]]/I610))</f>
        <v>-1.6785745086351125E-2</v>
      </c>
    </row>
    <row r="612" spans="1:14" x14ac:dyDescent="0.3">
      <c r="A612" s="1" t="s">
        <v>43</v>
      </c>
      <c r="B612" s="1" t="s">
        <v>14</v>
      </c>
      <c r="C612" s="2">
        <v>44007</v>
      </c>
      <c r="D612" s="1">
        <v>389.9</v>
      </c>
      <c r="E612" s="1">
        <v>389</v>
      </c>
      <c r="F612" s="1">
        <v>406.4</v>
      </c>
      <c r="G612" s="1">
        <v>388.45</v>
      </c>
      <c r="H612" s="1">
        <v>403.95</v>
      </c>
      <c r="I612" s="1">
        <v>404.3</v>
      </c>
      <c r="J612" s="1">
        <v>400.55</v>
      </c>
      <c r="K612" s="1">
        <v>6439906</v>
      </c>
      <c r="L612" s="1">
        <v>2579495428.5500002</v>
      </c>
      <c r="M612" s="1">
        <v>83422</v>
      </c>
      <c r="N612" s="3">
        <f>IF(ISERR(LN(Table138[[#This Row],[Close Price]]/I611)),"-",LN(Table138[[#This Row],[Close Price]]/I611))</f>
        <v>3.6266880658173725E-2</v>
      </c>
    </row>
    <row r="613" spans="1:14" x14ac:dyDescent="0.3">
      <c r="A613" s="1" t="s">
        <v>43</v>
      </c>
      <c r="B613" s="1" t="s">
        <v>14</v>
      </c>
      <c r="C613" s="2">
        <v>44008</v>
      </c>
      <c r="D613" s="1">
        <v>404.3</v>
      </c>
      <c r="E613" s="1">
        <v>406</v>
      </c>
      <c r="F613" s="1">
        <v>410.45</v>
      </c>
      <c r="G613" s="1">
        <v>399.3</v>
      </c>
      <c r="H613" s="1">
        <v>401.7</v>
      </c>
      <c r="I613" s="1">
        <v>401.8</v>
      </c>
      <c r="J613" s="1">
        <v>404.81</v>
      </c>
      <c r="K613" s="1">
        <v>6825060</v>
      </c>
      <c r="L613" s="1">
        <v>2762851951.1999998</v>
      </c>
      <c r="M613" s="1">
        <v>80825</v>
      </c>
      <c r="N613" s="3">
        <f>IF(ISERR(LN(Table138[[#This Row],[Close Price]]/I612)),"-",LN(Table138[[#This Row],[Close Price]]/I612))</f>
        <v>-6.2027242658911361E-3</v>
      </c>
    </row>
    <row r="614" spans="1:14" x14ac:dyDescent="0.3">
      <c r="A614" s="1" t="s">
        <v>43</v>
      </c>
      <c r="B614" s="1" t="s">
        <v>14</v>
      </c>
      <c r="C614" s="2">
        <v>44011</v>
      </c>
      <c r="D614" s="1">
        <v>401.8</v>
      </c>
      <c r="E614" s="1">
        <v>401.6</v>
      </c>
      <c r="F614" s="1">
        <v>408.35</v>
      </c>
      <c r="G614" s="1">
        <v>394.6</v>
      </c>
      <c r="H614" s="1">
        <v>397.5</v>
      </c>
      <c r="I614" s="1">
        <v>397.75</v>
      </c>
      <c r="J614" s="1">
        <v>400.55</v>
      </c>
      <c r="K614" s="1">
        <v>4004002</v>
      </c>
      <c r="L614" s="1">
        <v>1603793615.2</v>
      </c>
      <c r="M614" s="1">
        <v>52858</v>
      </c>
      <c r="N614" s="3">
        <f>IF(ISERR(LN(Table138[[#This Row],[Close Price]]/I613)),"-",LN(Table138[[#This Row],[Close Price]]/I613))</f>
        <v>-1.0130785162937795E-2</v>
      </c>
    </row>
    <row r="615" spans="1:14" x14ac:dyDescent="0.3">
      <c r="A615" s="1" t="s">
        <v>43</v>
      </c>
      <c r="B615" s="1" t="s">
        <v>14</v>
      </c>
      <c r="C615" s="2">
        <v>44012</v>
      </c>
      <c r="D615" s="1">
        <v>397.75</v>
      </c>
      <c r="E615" s="1">
        <v>400</v>
      </c>
      <c r="F615" s="1">
        <v>401.2</v>
      </c>
      <c r="G615" s="1">
        <v>388.35</v>
      </c>
      <c r="H615" s="1">
        <v>390.2</v>
      </c>
      <c r="I615" s="1">
        <v>390.1</v>
      </c>
      <c r="J615" s="1">
        <v>393.44</v>
      </c>
      <c r="K615" s="1">
        <v>3211018</v>
      </c>
      <c r="L615" s="1">
        <v>1263340227.95</v>
      </c>
      <c r="M615" s="1">
        <v>53953</v>
      </c>
      <c r="N615" s="3">
        <f>IF(ISERR(LN(Table138[[#This Row],[Close Price]]/I614)),"-",LN(Table138[[#This Row],[Close Price]]/I614))</f>
        <v>-1.9420550705285311E-2</v>
      </c>
    </row>
    <row r="616" spans="1:14" x14ac:dyDescent="0.3">
      <c r="A616" s="1" t="s">
        <v>43</v>
      </c>
      <c r="B616" s="1" t="s">
        <v>14</v>
      </c>
      <c r="C616" s="2">
        <v>44013</v>
      </c>
      <c r="D616" s="1">
        <v>390.1</v>
      </c>
      <c r="E616" s="1">
        <v>390.4</v>
      </c>
      <c r="F616" s="1">
        <v>393.75</v>
      </c>
      <c r="G616" s="1">
        <v>384.5</v>
      </c>
      <c r="H616" s="1">
        <v>388.4</v>
      </c>
      <c r="I616" s="1">
        <v>388.45</v>
      </c>
      <c r="J616" s="1">
        <v>388.13</v>
      </c>
      <c r="K616" s="1">
        <v>2727818</v>
      </c>
      <c r="L616" s="1">
        <v>1058739920.6</v>
      </c>
      <c r="M616" s="1">
        <v>38773</v>
      </c>
      <c r="N616" s="3">
        <f>IF(ISERR(LN(Table138[[#This Row],[Close Price]]/I615)),"-",LN(Table138[[#This Row],[Close Price]]/I615))</f>
        <v>-4.2386551161811663E-3</v>
      </c>
    </row>
    <row r="617" spans="1:14" x14ac:dyDescent="0.3">
      <c r="A617" s="1" t="s">
        <v>43</v>
      </c>
      <c r="B617" s="1" t="s">
        <v>14</v>
      </c>
      <c r="C617" s="2">
        <v>44014</v>
      </c>
      <c r="D617" s="1">
        <v>388.45</v>
      </c>
      <c r="E617" s="1">
        <v>388.45</v>
      </c>
      <c r="F617" s="1">
        <v>397.45</v>
      </c>
      <c r="G617" s="1">
        <v>388.4</v>
      </c>
      <c r="H617" s="1">
        <v>391.95</v>
      </c>
      <c r="I617" s="1">
        <v>391.95</v>
      </c>
      <c r="J617" s="1">
        <v>393.27</v>
      </c>
      <c r="K617" s="1">
        <v>2877135</v>
      </c>
      <c r="L617" s="1">
        <v>1131493631.05</v>
      </c>
      <c r="M617" s="1">
        <v>41795</v>
      </c>
      <c r="N617" s="3">
        <f>IF(ISERR(LN(Table138[[#This Row],[Close Price]]/I616)),"-",LN(Table138[[#This Row],[Close Price]]/I616))</f>
        <v>8.969819238301471E-3</v>
      </c>
    </row>
    <row r="618" spans="1:14" x14ac:dyDescent="0.3">
      <c r="A618" s="1" t="s">
        <v>43</v>
      </c>
      <c r="B618" s="1" t="s">
        <v>14</v>
      </c>
      <c r="C618" s="2">
        <v>44015</v>
      </c>
      <c r="D618" s="1">
        <v>391.95</v>
      </c>
      <c r="E618" s="1">
        <v>392</v>
      </c>
      <c r="F618" s="1">
        <v>397.9</v>
      </c>
      <c r="G618" s="1">
        <v>390.3</v>
      </c>
      <c r="H618" s="1">
        <v>396.9</v>
      </c>
      <c r="I618" s="1">
        <v>395.6</v>
      </c>
      <c r="J618" s="1">
        <v>394.25</v>
      </c>
      <c r="K618" s="1">
        <v>3047932</v>
      </c>
      <c r="L618" s="1">
        <v>1201656048.5999999</v>
      </c>
      <c r="M618" s="1">
        <v>34641</v>
      </c>
      <c r="N618" s="3">
        <f>IF(ISERR(LN(Table138[[#This Row],[Close Price]]/I617)),"-",LN(Table138[[#This Row],[Close Price]]/I617))</f>
        <v>9.2693191138259658E-3</v>
      </c>
    </row>
    <row r="619" spans="1:14" x14ac:dyDescent="0.3">
      <c r="A619" s="1" t="s">
        <v>43</v>
      </c>
      <c r="B619" s="1" t="s">
        <v>14</v>
      </c>
      <c r="C619" s="2">
        <v>44018</v>
      </c>
      <c r="D619" s="1">
        <v>395.6</v>
      </c>
      <c r="E619" s="1">
        <v>399.05</v>
      </c>
      <c r="F619" s="1">
        <v>406.35</v>
      </c>
      <c r="G619" s="1">
        <v>392.65</v>
      </c>
      <c r="H619" s="1">
        <v>401.55</v>
      </c>
      <c r="I619" s="1">
        <v>401.85</v>
      </c>
      <c r="J619" s="1">
        <v>399.74</v>
      </c>
      <c r="K619" s="1">
        <v>4992143</v>
      </c>
      <c r="L619" s="1">
        <v>1995541241</v>
      </c>
      <c r="M619" s="1">
        <v>64385</v>
      </c>
      <c r="N619" s="3">
        <f>IF(ISERR(LN(Table138[[#This Row],[Close Price]]/I618)),"-",LN(Table138[[#This Row],[Close Price]]/I618))</f>
        <v>1.5675284910170367E-2</v>
      </c>
    </row>
    <row r="620" spans="1:14" x14ac:dyDescent="0.3">
      <c r="A620" s="1" t="s">
        <v>43</v>
      </c>
      <c r="B620" s="1" t="s">
        <v>14</v>
      </c>
      <c r="C620" s="2">
        <v>44019</v>
      </c>
      <c r="D620" s="1">
        <v>401.85</v>
      </c>
      <c r="E620" s="1">
        <v>403.8</v>
      </c>
      <c r="F620" s="1">
        <v>406.35</v>
      </c>
      <c r="G620" s="1">
        <v>397.5</v>
      </c>
      <c r="H620" s="1">
        <v>401</v>
      </c>
      <c r="I620" s="1">
        <v>400.2</v>
      </c>
      <c r="J620" s="1">
        <v>402.6</v>
      </c>
      <c r="K620" s="1">
        <v>3194010</v>
      </c>
      <c r="L620" s="1">
        <v>1285897556.25</v>
      </c>
      <c r="M620" s="1">
        <v>41661</v>
      </c>
      <c r="N620" s="3">
        <f>IF(ISERR(LN(Table138[[#This Row],[Close Price]]/I619)),"-",LN(Table138[[#This Row],[Close Price]]/I619))</f>
        <v>-4.1144625090944308E-3</v>
      </c>
    </row>
    <row r="621" spans="1:14" x14ac:dyDescent="0.3">
      <c r="A621" s="1" t="s">
        <v>43</v>
      </c>
      <c r="B621" s="1" t="s">
        <v>14</v>
      </c>
      <c r="C621" s="2">
        <v>44020</v>
      </c>
      <c r="D621" s="1">
        <v>400.2</v>
      </c>
      <c r="E621" s="1">
        <v>401</v>
      </c>
      <c r="F621" s="1">
        <v>410.35</v>
      </c>
      <c r="G621" s="1">
        <v>400.4</v>
      </c>
      <c r="H621" s="1">
        <v>401</v>
      </c>
      <c r="I621" s="1">
        <v>401.75</v>
      </c>
      <c r="J621" s="1">
        <v>405.76</v>
      </c>
      <c r="K621" s="1">
        <v>4745612</v>
      </c>
      <c r="L621" s="1">
        <v>1925565276.5</v>
      </c>
      <c r="M621" s="1">
        <v>61106</v>
      </c>
      <c r="N621" s="3">
        <f>IF(ISERR(LN(Table138[[#This Row],[Close Price]]/I620)),"-",LN(Table138[[#This Row],[Close Price]]/I620))</f>
        <v>3.8655824679890566E-3</v>
      </c>
    </row>
    <row r="622" spans="1:14" x14ac:dyDescent="0.3">
      <c r="A622" s="1" t="s">
        <v>43</v>
      </c>
      <c r="B622" s="1" t="s">
        <v>14</v>
      </c>
      <c r="C622" s="2">
        <v>44021</v>
      </c>
      <c r="D622" s="1">
        <v>401.75</v>
      </c>
      <c r="E622" s="1">
        <v>395.95</v>
      </c>
      <c r="F622" s="1">
        <v>407.8</v>
      </c>
      <c r="G622" s="1">
        <v>395.3</v>
      </c>
      <c r="H622" s="1">
        <v>406.5</v>
      </c>
      <c r="I622" s="1">
        <v>405.95</v>
      </c>
      <c r="J622" s="1">
        <v>402.76</v>
      </c>
      <c r="K622" s="1">
        <v>4085452</v>
      </c>
      <c r="L622" s="1">
        <v>1645471656.9000001</v>
      </c>
      <c r="M622" s="1">
        <v>50293</v>
      </c>
      <c r="N622" s="3">
        <f>IF(ISERR(LN(Table138[[#This Row],[Close Price]]/I621)),"-",LN(Table138[[#This Row],[Close Price]]/I621))</f>
        <v>1.0399994690833542E-2</v>
      </c>
    </row>
    <row r="623" spans="1:14" x14ac:dyDescent="0.3">
      <c r="A623" s="1" t="s">
        <v>43</v>
      </c>
      <c r="B623" s="1" t="s">
        <v>14</v>
      </c>
      <c r="C623" s="2">
        <v>44022</v>
      </c>
      <c r="D623" s="1">
        <v>405.95</v>
      </c>
      <c r="E623" s="1">
        <v>400.5</v>
      </c>
      <c r="F623" s="1">
        <v>420.5</v>
      </c>
      <c r="G623" s="1">
        <v>400.5</v>
      </c>
      <c r="H623" s="1">
        <v>414.25</v>
      </c>
      <c r="I623" s="1">
        <v>414.3</v>
      </c>
      <c r="J623" s="1">
        <v>414.75</v>
      </c>
      <c r="K623" s="1">
        <v>9984659</v>
      </c>
      <c r="L623" s="1">
        <v>4141091198.1999998</v>
      </c>
      <c r="M623" s="1">
        <v>108055</v>
      </c>
      <c r="N623" s="3">
        <f>IF(ISERR(LN(Table138[[#This Row],[Close Price]]/I622)),"-",LN(Table138[[#This Row],[Close Price]]/I622))</f>
        <v>2.0360349774900786E-2</v>
      </c>
    </row>
    <row r="624" spans="1:14" x14ac:dyDescent="0.3">
      <c r="A624" s="1" t="s">
        <v>43</v>
      </c>
      <c r="B624" s="1" t="s">
        <v>14</v>
      </c>
      <c r="C624" s="2">
        <v>44025</v>
      </c>
      <c r="D624" s="1">
        <v>414.3</v>
      </c>
      <c r="E624" s="1">
        <v>446.95</v>
      </c>
      <c r="F624" s="1">
        <v>446.95</v>
      </c>
      <c r="G624" s="1">
        <v>412.75</v>
      </c>
      <c r="H624" s="1">
        <v>415</v>
      </c>
      <c r="I624" s="1">
        <v>414.85</v>
      </c>
      <c r="J624" s="1">
        <v>422.65</v>
      </c>
      <c r="K624" s="1">
        <v>20181221</v>
      </c>
      <c r="L624" s="1">
        <v>8529492495.75</v>
      </c>
      <c r="M624" s="1">
        <v>229508</v>
      </c>
      <c r="N624" s="3">
        <f>IF(ISERR(LN(Table138[[#This Row],[Close Price]]/I623)),"-",LN(Table138[[#This Row],[Close Price]]/I623))</f>
        <v>1.3266600269382679E-3</v>
      </c>
    </row>
    <row r="625" spans="1:14" x14ac:dyDescent="0.3">
      <c r="A625" s="1" t="s">
        <v>43</v>
      </c>
      <c r="B625" s="1" t="s">
        <v>14</v>
      </c>
      <c r="C625" s="2">
        <v>44026</v>
      </c>
      <c r="D625" s="1">
        <v>414.85</v>
      </c>
      <c r="E625" s="1">
        <v>419.8</v>
      </c>
      <c r="F625" s="1">
        <v>441.25</v>
      </c>
      <c r="G625" s="1">
        <v>417</v>
      </c>
      <c r="H625" s="1">
        <v>436.85</v>
      </c>
      <c r="I625" s="1">
        <v>437.6</v>
      </c>
      <c r="J625" s="1">
        <v>431.71</v>
      </c>
      <c r="K625" s="1">
        <v>26086415</v>
      </c>
      <c r="L625" s="1">
        <v>11261713907.799999</v>
      </c>
      <c r="M625" s="1">
        <v>288704</v>
      </c>
      <c r="N625" s="3">
        <f>IF(ISERR(LN(Table138[[#This Row],[Close Price]]/I624)),"-",LN(Table138[[#This Row],[Close Price]]/I624))</f>
        <v>5.3388241997477215E-2</v>
      </c>
    </row>
    <row r="626" spans="1:14" x14ac:dyDescent="0.3">
      <c r="A626" s="1" t="s">
        <v>43</v>
      </c>
      <c r="B626" s="1" t="s">
        <v>14</v>
      </c>
      <c r="C626" s="2">
        <v>44027</v>
      </c>
      <c r="D626" s="1">
        <v>437.6</v>
      </c>
      <c r="E626" s="1">
        <v>441</v>
      </c>
      <c r="F626" s="1">
        <v>441</v>
      </c>
      <c r="G626" s="1">
        <v>422.45</v>
      </c>
      <c r="H626" s="1">
        <v>427</v>
      </c>
      <c r="I626" s="1">
        <v>424.8</v>
      </c>
      <c r="J626" s="1">
        <v>428.42</v>
      </c>
      <c r="K626" s="1">
        <v>6557756</v>
      </c>
      <c r="L626" s="1">
        <v>2809475856.5999999</v>
      </c>
      <c r="M626" s="1">
        <v>82479</v>
      </c>
      <c r="N626" s="3">
        <f>IF(ISERR(LN(Table138[[#This Row],[Close Price]]/I625)),"-",LN(Table138[[#This Row],[Close Price]]/I625))</f>
        <v>-2.968678118004239E-2</v>
      </c>
    </row>
    <row r="627" spans="1:14" x14ac:dyDescent="0.3">
      <c r="A627" s="1" t="s">
        <v>43</v>
      </c>
      <c r="B627" s="1" t="s">
        <v>14</v>
      </c>
      <c r="C627" s="2">
        <v>44028</v>
      </c>
      <c r="D627" s="1">
        <v>424.8</v>
      </c>
      <c r="E627" s="1">
        <v>425</v>
      </c>
      <c r="F627" s="1">
        <v>432.5</v>
      </c>
      <c r="G627" s="1">
        <v>416.2</v>
      </c>
      <c r="H627" s="1">
        <v>426.5</v>
      </c>
      <c r="I627" s="1">
        <v>426.45</v>
      </c>
      <c r="J627" s="1">
        <v>423.87</v>
      </c>
      <c r="K627" s="1">
        <v>5033817</v>
      </c>
      <c r="L627" s="1">
        <v>2133693183.9000001</v>
      </c>
      <c r="M627" s="1">
        <v>68281</v>
      </c>
      <c r="N627" s="3">
        <f>IF(ISERR(LN(Table138[[#This Row],[Close Price]]/I626)),"-",LN(Table138[[#This Row],[Close Price]]/I626))</f>
        <v>3.8766568373893744E-3</v>
      </c>
    </row>
    <row r="628" spans="1:14" x14ac:dyDescent="0.3">
      <c r="A628" s="1" t="s">
        <v>43</v>
      </c>
      <c r="B628" s="1" t="s">
        <v>14</v>
      </c>
      <c r="C628" s="2">
        <v>44029</v>
      </c>
      <c r="D628" s="1">
        <v>426.45</v>
      </c>
      <c r="E628" s="1">
        <v>427.2</v>
      </c>
      <c r="F628" s="1">
        <v>433.3</v>
      </c>
      <c r="G628" s="1">
        <v>423</v>
      </c>
      <c r="H628" s="1">
        <v>430.85</v>
      </c>
      <c r="I628" s="1">
        <v>431.6</v>
      </c>
      <c r="J628" s="1">
        <v>428.72</v>
      </c>
      <c r="K628" s="1">
        <v>3695915</v>
      </c>
      <c r="L628" s="1">
        <v>1584520099.25</v>
      </c>
      <c r="M628" s="1">
        <v>54481</v>
      </c>
      <c r="N628" s="3">
        <f>IF(ISERR(LN(Table138[[#This Row],[Close Price]]/I627)),"-",LN(Table138[[#This Row],[Close Price]]/I627))</f>
        <v>1.2004106618861254E-2</v>
      </c>
    </row>
    <row r="629" spans="1:14" x14ac:dyDescent="0.3">
      <c r="A629" s="1" t="s">
        <v>43</v>
      </c>
      <c r="B629" s="1" t="s">
        <v>14</v>
      </c>
      <c r="C629" s="2">
        <v>44032</v>
      </c>
      <c r="D629" s="1">
        <v>431.6</v>
      </c>
      <c r="E629" s="1">
        <v>433</v>
      </c>
      <c r="F629" s="1">
        <v>434.9</v>
      </c>
      <c r="G629" s="1">
        <v>424.35</v>
      </c>
      <c r="H629" s="1">
        <v>429</v>
      </c>
      <c r="I629" s="1">
        <v>428</v>
      </c>
      <c r="J629" s="1">
        <v>428.35</v>
      </c>
      <c r="K629" s="1">
        <v>3442969</v>
      </c>
      <c r="L629" s="1">
        <v>1474791886.25</v>
      </c>
      <c r="M629" s="1">
        <v>42987</v>
      </c>
      <c r="N629" s="3">
        <f>IF(ISERR(LN(Table138[[#This Row],[Close Price]]/I628)),"-",LN(Table138[[#This Row],[Close Price]]/I628))</f>
        <v>-8.3760378021828473E-3</v>
      </c>
    </row>
    <row r="630" spans="1:14" x14ac:dyDescent="0.3">
      <c r="A630" s="1" t="s">
        <v>43</v>
      </c>
      <c r="B630" s="1" t="s">
        <v>14</v>
      </c>
      <c r="C630" s="2">
        <v>44033</v>
      </c>
      <c r="D630" s="1">
        <v>428</v>
      </c>
      <c r="E630" s="1">
        <v>431.2</v>
      </c>
      <c r="F630" s="1">
        <v>433.5</v>
      </c>
      <c r="G630" s="1">
        <v>424.55</v>
      </c>
      <c r="H630" s="1">
        <v>427.2</v>
      </c>
      <c r="I630" s="1">
        <v>426.3</v>
      </c>
      <c r="J630" s="1">
        <v>427.95</v>
      </c>
      <c r="K630" s="1">
        <v>2774113</v>
      </c>
      <c r="L630" s="1">
        <v>1187177291.45</v>
      </c>
      <c r="M630" s="1">
        <v>35411</v>
      </c>
      <c r="N630" s="3">
        <f>IF(ISERR(LN(Table138[[#This Row],[Close Price]]/I629)),"-",LN(Table138[[#This Row],[Close Price]]/I629))</f>
        <v>-3.9798718106321398E-3</v>
      </c>
    </row>
    <row r="631" spans="1:14" x14ac:dyDescent="0.3">
      <c r="A631" s="1" t="s">
        <v>43</v>
      </c>
      <c r="B631" s="1" t="s">
        <v>14</v>
      </c>
      <c r="C631" s="2">
        <v>44034</v>
      </c>
      <c r="D631" s="1">
        <v>426.3</v>
      </c>
      <c r="E631" s="1">
        <v>428</v>
      </c>
      <c r="F631" s="1">
        <v>441</v>
      </c>
      <c r="G631" s="1">
        <v>425.7</v>
      </c>
      <c r="H631" s="1">
        <v>432</v>
      </c>
      <c r="I631" s="1">
        <v>430.7</v>
      </c>
      <c r="J631" s="1">
        <v>434.39</v>
      </c>
      <c r="K631" s="1">
        <v>9092887</v>
      </c>
      <c r="L631" s="1">
        <v>3949872551.3000002</v>
      </c>
      <c r="M631" s="1">
        <v>109367</v>
      </c>
      <c r="N631" s="3">
        <f>IF(ISERR(LN(Table138[[#This Row],[Close Price]]/I630)),"-",LN(Table138[[#This Row],[Close Price]]/I630))</f>
        <v>1.0268468288900269E-2</v>
      </c>
    </row>
    <row r="632" spans="1:14" x14ac:dyDescent="0.3">
      <c r="A632" s="1" t="s">
        <v>43</v>
      </c>
      <c r="B632" s="1" t="s">
        <v>14</v>
      </c>
      <c r="C632" s="2">
        <v>44035</v>
      </c>
      <c r="D632" s="1">
        <v>430.7</v>
      </c>
      <c r="E632" s="1">
        <v>433.25</v>
      </c>
      <c r="F632" s="1">
        <v>438.5</v>
      </c>
      <c r="G632" s="1">
        <v>423.05</v>
      </c>
      <c r="H632" s="1">
        <v>431.9</v>
      </c>
      <c r="I632" s="1">
        <v>430.3</v>
      </c>
      <c r="J632" s="1">
        <v>431.83</v>
      </c>
      <c r="K632" s="1">
        <v>7095324</v>
      </c>
      <c r="L632" s="1">
        <v>3063998168.5999999</v>
      </c>
      <c r="M632" s="1">
        <v>83071</v>
      </c>
      <c r="N632" s="3">
        <f>IF(ISERR(LN(Table138[[#This Row],[Close Price]]/I631)),"-",LN(Table138[[#This Row],[Close Price]]/I631))</f>
        <v>-9.2915221551088251E-4</v>
      </c>
    </row>
    <row r="633" spans="1:14" x14ac:dyDescent="0.3">
      <c r="A633" s="1" t="s">
        <v>43</v>
      </c>
      <c r="B633" s="1" t="s">
        <v>14</v>
      </c>
      <c r="C633" s="2">
        <v>44036</v>
      </c>
      <c r="D633" s="1">
        <v>430.3</v>
      </c>
      <c r="E633" s="1">
        <v>428</v>
      </c>
      <c r="F633" s="1">
        <v>435.6</v>
      </c>
      <c r="G633" s="1">
        <v>413.55</v>
      </c>
      <c r="H633" s="1">
        <v>414.4</v>
      </c>
      <c r="I633" s="1">
        <v>415.15</v>
      </c>
      <c r="J633" s="1">
        <v>422.87</v>
      </c>
      <c r="K633" s="1">
        <v>10177556</v>
      </c>
      <c r="L633" s="1">
        <v>4303780232.8000002</v>
      </c>
      <c r="M633" s="1">
        <v>114742</v>
      </c>
      <c r="N633" s="3">
        <f>IF(ISERR(LN(Table138[[#This Row],[Close Price]]/I632)),"-",LN(Table138[[#This Row],[Close Price]]/I632))</f>
        <v>-3.5842739136514409E-2</v>
      </c>
    </row>
    <row r="634" spans="1:14" x14ac:dyDescent="0.3">
      <c r="A634" s="1" t="s">
        <v>43</v>
      </c>
      <c r="B634" s="1" t="s">
        <v>14</v>
      </c>
      <c r="C634" s="2">
        <v>44039</v>
      </c>
      <c r="D634" s="1">
        <v>415.15</v>
      </c>
      <c r="E634" s="1">
        <v>413.5</v>
      </c>
      <c r="F634" s="1">
        <v>416.5</v>
      </c>
      <c r="G634" s="1">
        <v>397.45</v>
      </c>
      <c r="H634" s="1">
        <v>400</v>
      </c>
      <c r="I634" s="1">
        <v>399.6</v>
      </c>
      <c r="J634" s="1">
        <v>403.51</v>
      </c>
      <c r="K634" s="1">
        <v>5594057</v>
      </c>
      <c r="L634" s="1">
        <v>2257252576.4499998</v>
      </c>
      <c r="M634" s="1">
        <v>93329</v>
      </c>
      <c r="N634" s="3">
        <f>IF(ISERR(LN(Table138[[#This Row],[Close Price]]/I633)),"-",LN(Table138[[#This Row],[Close Price]]/I633))</f>
        <v>-3.8175853933641091E-2</v>
      </c>
    </row>
    <row r="635" spans="1:14" x14ac:dyDescent="0.3">
      <c r="A635" s="1" t="s">
        <v>43</v>
      </c>
      <c r="B635" s="1" t="s">
        <v>14</v>
      </c>
      <c r="C635" s="2">
        <v>44040</v>
      </c>
      <c r="D635" s="1">
        <v>399.6</v>
      </c>
      <c r="E635" s="1">
        <v>401</v>
      </c>
      <c r="F635" s="1">
        <v>407.5</v>
      </c>
      <c r="G635" s="1">
        <v>396.5</v>
      </c>
      <c r="H635" s="1">
        <v>399.8</v>
      </c>
      <c r="I635" s="1">
        <v>399</v>
      </c>
      <c r="J635" s="1">
        <v>401.13</v>
      </c>
      <c r="K635" s="1">
        <v>4421520</v>
      </c>
      <c r="L635" s="1">
        <v>1773600388.8</v>
      </c>
      <c r="M635" s="1">
        <v>57970</v>
      </c>
      <c r="N635" s="3">
        <f>IF(ISERR(LN(Table138[[#This Row],[Close Price]]/I634)),"-",LN(Table138[[#This Row],[Close Price]]/I634))</f>
        <v>-1.5026298845350185E-3</v>
      </c>
    </row>
    <row r="636" spans="1:14" x14ac:dyDescent="0.3">
      <c r="A636" s="1" t="s">
        <v>43</v>
      </c>
      <c r="B636" s="1" t="s">
        <v>14</v>
      </c>
      <c r="C636" s="2">
        <v>44041</v>
      </c>
      <c r="D636" s="1">
        <v>399</v>
      </c>
      <c r="E636" s="1">
        <v>400</v>
      </c>
      <c r="F636" s="1">
        <v>403.45</v>
      </c>
      <c r="G636" s="1">
        <v>393</v>
      </c>
      <c r="H636" s="1">
        <v>396</v>
      </c>
      <c r="I636" s="1">
        <v>395.8</v>
      </c>
      <c r="J636" s="1">
        <v>396.42</v>
      </c>
      <c r="K636" s="1">
        <v>4788604</v>
      </c>
      <c r="L636" s="1">
        <v>1898291171.3</v>
      </c>
      <c r="M636" s="1">
        <v>61711</v>
      </c>
      <c r="N636" s="3">
        <f>IF(ISERR(LN(Table138[[#This Row],[Close Price]]/I635)),"-",LN(Table138[[#This Row],[Close Price]]/I635))</f>
        <v>-8.0523837213980817E-3</v>
      </c>
    </row>
    <row r="637" spans="1:14" x14ac:dyDescent="0.3">
      <c r="A637" s="1" t="s">
        <v>43</v>
      </c>
      <c r="B637" s="1" t="s">
        <v>14</v>
      </c>
      <c r="C637" s="2">
        <v>44042</v>
      </c>
      <c r="D637" s="1">
        <v>395.8</v>
      </c>
      <c r="E637" s="1">
        <v>396</v>
      </c>
      <c r="F637" s="1">
        <v>404.9</v>
      </c>
      <c r="G637" s="1">
        <v>395.1</v>
      </c>
      <c r="H637" s="1">
        <v>403.5</v>
      </c>
      <c r="I637" s="1">
        <v>403.45</v>
      </c>
      <c r="J637" s="1">
        <v>400.88</v>
      </c>
      <c r="K637" s="1">
        <v>6207478</v>
      </c>
      <c r="L637" s="1">
        <v>2488431109.0999999</v>
      </c>
      <c r="M637" s="1">
        <v>72089</v>
      </c>
      <c r="N637" s="3">
        <f>IF(ISERR(LN(Table138[[#This Row],[Close Price]]/I636)),"-",LN(Table138[[#This Row],[Close Price]]/I636))</f>
        <v>1.9143531126050228E-2</v>
      </c>
    </row>
    <row r="638" spans="1:14" x14ac:dyDescent="0.3">
      <c r="A638" s="1" t="s">
        <v>43</v>
      </c>
      <c r="B638" s="1" t="s">
        <v>14</v>
      </c>
      <c r="C638" s="2">
        <v>44043</v>
      </c>
      <c r="D638" s="1">
        <v>403.45</v>
      </c>
      <c r="E638" s="1">
        <v>408</v>
      </c>
      <c r="F638" s="1">
        <v>412.8</v>
      </c>
      <c r="G638" s="1">
        <v>400.8</v>
      </c>
      <c r="H638" s="1">
        <v>410.45</v>
      </c>
      <c r="I638" s="1">
        <v>409.6</v>
      </c>
      <c r="J638" s="1">
        <v>408.09</v>
      </c>
      <c r="K638" s="1">
        <v>7274624</v>
      </c>
      <c r="L638" s="1">
        <v>2968680992.5999999</v>
      </c>
      <c r="M638" s="1">
        <v>82890</v>
      </c>
      <c r="N638" s="3">
        <f>IF(ISERR(LN(Table138[[#This Row],[Close Price]]/I637)),"-",LN(Table138[[#This Row],[Close Price]]/I637))</f>
        <v>1.5128509430782646E-2</v>
      </c>
    </row>
    <row r="639" spans="1:14" x14ac:dyDescent="0.3">
      <c r="A639" s="1" t="s">
        <v>43</v>
      </c>
      <c r="B639" s="1" t="s">
        <v>14</v>
      </c>
      <c r="C639" s="2">
        <v>44046</v>
      </c>
      <c r="D639" s="1">
        <v>409.6</v>
      </c>
      <c r="E639" s="1">
        <v>411.8</v>
      </c>
      <c r="F639" s="1">
        <v>416.75</v>
      </c>
      <c r="G639" s="1">
        <v>407.7</v>
      </c>
      <c r="H639" s="1">
        <v>411.9</v>
      </c>
      <c r="I639" s="1">
        <v>411.9</v>
      </c>
      <c r="J639" s="1">
        <v>412.66</v>
      </c>
      <c r="K639" s="1">
        <v>5226709</v>
      </c>
      <c r="L639" s="1">
        <v>2156832662.9499998</v>
      </c>
      <c r="M639" s="1">
        <v>63824</v>
      </c>
      <c r="N639" s="3">
        <f>IF(ISERR(LN(Table138[[#This Row],[Close Price]]/I638)),"-",LN(Table138[[#This Row],[Close Price]]/I638))</f>
        <v>5.599527716736807E-3</v>
      </c>
    </row>
    <row r="640" spans="1:14" x14ac:dyDescent="0.3">
      <c r="A640" s="1" t="s">
        <v>43</v>
      </c>
      <c r="B640" s="1" t="s">
        <v>14</v>
      </c>
      <c r="C640" s="2">
        <v>44047</v>
      </c>
      <c r="D640" s="1">
        <v>411.9</v>
      </c>
      <c r="E640" s="1">
        <v>414.45</v>
      </c>
      <c r="F640" s="1">
        <v>416.65</v>
      </c>
      <c r="G640" s="1">
        <v>404</v>
      </c>
      <c r="H640" s="1">
        <v>413.9</v>
      </c>
      <c r="I640" s="1">
        <v>413.8</v>
      </c>
      <c r="J640" s="1">
        <v>412.57</v>
      </c>
      <c r="K640" s="1">
        <v>4147575</v>
      </c>
      <c r="L640" s="1">
        <v>1711182908.25</v>
      </c>
      <c r="M640" s="1">
        <v>57997</v>
      </c>
      <c r="N640" s="3">
        <f>IF(ISERR(LN(Table138[[#This Row],[Close Price]]/I639)),"-",LN(Table138[[#This Row],[Close Price]]/I639))</f>
        <v>4.6021638694077154E-3</v>
      </c>
    </row>
    <row r="641" spans="1:14" x14ac:dyDescent="0.3">
      <c r="A641" s="1" t="s">
        <v>43</v>
      </c>
      <c r="B641" s="1" t="s">
        <v>14</v>
      </c>
      <c r="C641" s="2">
        <v>44048</v>
      </c>
      <c r="D641" s="1">
        <v>413.8</v>
      </c>
      <c r="E641" s="1">
        <v>415</v>
      </c>
      <c r="F641" s="1">
        <v>418.8</v>
      </c>
      <c r="G641" s="1">
        <v>407.2</v>
      </c>
      <c r="H641" s="1">
        <v>409.9</v>
      </c>
      <c r="I641" s="1">
        <v>408.2</v>
      </c>
      <c r="J641" s="1">
        <v>412.24</v>
      </c>
      <c r="K641" s="1">
        <v>4342571</v>
      </c>
      <c r="L641" s="1">
        <v>1790192661.8</v>
      </c>
      <c r="M641" s="1">
        <v>56192</v>
      </c>
      <c r="N641" s="3">
        <f>IF(ISERR(LN(Table138[[#This Row],[Close Price]]/I640)),"-",LN(Table138[[#This Row],[Close Price]]/I640))</f>
        <v>-1.3625514935698311E-2</v>
      </c>
    </row>
    <row r="642" spans="1:14" x14ac:dyDescent="0.3">
      <c r="A642" s="1" t="s">
        <v>43</v>
      </c>
      <c r="B642" s="1" t="s">
        <v>14</v>
      </c>
      <c r="C642" s="2">
        <v>44049</v>
      </c>
      <c r="D642" s="1">
        <v>408.2</v>
      </c>
      <c r="E642" s="1">
        <v>410.95</v>
      </c>
      <c r="F642" s="1">
        <v>413.95</v>
      </c>
      <c r="G642" s="1">
        <v>405.95</v>
      </c>
      <c r="H642" s="1">
        <v>407.8</v>
      </c>
      <c r="I642" s="1">
        <v>407.45</v>
      </c>
      <c r="J642" s="1">
        <v>409.26</v>
      </c>
      <c r="K642" s="1">
        <v>3597943</v>
      </c>
      <c r="L642" s="1">
        <v>1472497639.7</v>
      </c>
      <c r="M642" s="1">
        <v>50458</v>
      </c>
      <c r="N642" s="3">
        <f>IF(ISERR(LN(Table138[[#This Row],[Close Price]]/I641)),"-",LN(Table138[[#This Row],[Close Price]]/I641))</f>
        <v>-1.8390246095156581E-3</v>
      </c>
    </row>
    <row r="643" spans="1:14" x14ac:dyDescent="0.3">
      <c r="A643" s="1" t="s">
        <v>43</v>
      </c>
      <c r="B643" s="1" t="s">
        <v>14</v>
      </c>
      <c r="C643" s="2">
        <v>44050</v>
      </c>
      <c r="D643" s="1">
        <v>407.45</v>
      </c>
      <c r="E643" s="1">
        <v>409</v>
      </c>
      <c r="F643" s="1">
        <v>411.85</v>
      </c>
      <c r="G643" s="1">
        <v>396.05</v>
      </c>
      <c r="H643" s="1">
        <v>400</v>
      </c>
      <c r="I643" s="1">
        <v>399.45</v>
      </c>
      <c r="J643" s="1">
        <v>401.45</v>
      </c>
      <c r="K643" s="1">
        <v>5634992</v>
      </c>
      <c r="L643" s="1">
        <v>2262193055.1500001</v>
      </c>
      <c r="M643" s="1">
        <v>71724</v>
      </c>
      <c r="N643" s="3">
        <f>IF(ISERR(LN(Table138[[#This Row],[Close Price]]/I642)),"-",LN(Table138[[#This Row],[Close Price]]/I642))</f>
        <v>-1.9829624838177917E-2</v>
      </c>
    </row>
    <row r="644" spans="1:14" x14ac:dyDescent="0.3">
      <c r="A644" s="1" t="s">
        <v>43</v>
      </c>
      <c r="B644" s="1" t="s">
        <v>14</v>
      </c>
      <c r="C644" s="2">
        <v>44053</v>
      </c>
      <c r="D644" s="1">
        <v>399.45</v>
      </c>
      <c r="E644" s="1">
        <v>402.2</v>
      </c>
      <c r="F644" s="1">
        <v>414.5</v>
      </c>
      <c r="G644" s="1">
        <v>400.7</v>
      </c>
      <c r="H644" s="1">
        <v>413.75</v>
      </c>
      <c r="I644" s="1">
        <v>412.45</v>
      </c>
      <c r="J644" s="1">
        <v>409.23</v>
      </c>
      <c r="K644" s="1">
        <v>7028465</v>
      </c>
      <c r="L644" s="1">
        <v>2876275631.5</v>
      </c>
      <c r="M644" s="1">
        <v>85747</v>
      </c>
      <c r="N644" s="3">
        <f>IF(ISERR(LN(Table138[[#This Row],[Close Price]]/I643)),"-",LN(Table138[[#This Row],[Close Price]]/I643))</f>
        <v>3.2026385378689862E-2</v>
      </c>
    </row>
    <row r="645" spans="1:14" x14ac:dyDescent="0.3">
      <c r="A645" s="1" t="s">
        <v>43</v>
      </c>
      <c r="B645" s="1" t="s">
        <v>14</v>
      </c>
      <c r="C645" s="2">
        <v>44054</v>
      </c>
      <c r="D645" s="1">
        <v>412.45</v>
      </c>
      <c r="E645" s="1">
        <v>415</v>
      </c>
      <c r="F645" s="1">
        <v>417</v>
      </c>
      <c r="G645" s="1">
        <v>406.3</v>
      </c>
      <c r="H645" s="1">
        <v>407.5</v>
      </c>
      <c r="I645" s="1">
        <v>407.55</v>
      </c>
      <c r="J645" s="1">
        <v>411.32</v>
      </c>
      <c r="K645" s="1">
        <v>5384759</v>
      </c>
      <c r="L645" s="1">
        <v>2214883353.75</v>
      </c>
      <c r="M645" s="1">
        <v>60031</v>
      </c>
      <c r="N645" s="3">
        <f>IF(ISERR(LN(Table138[[#This Row],[Close Price]]/I644)),"-",LN(Table138[[#This Row],[Close Price]]/I644))</f>
        <v>-1.1951361766274222E-2</v>
      </c>
    </row>
    <row r="646" spans="1:14" x14ac:dyDescent="0.3">
      <c r="A646" s="1" t="s">
        <v>43</v>
      </c>
      <c r="B646" s="1" t="s">
        <v>14</v>
      </c>
      <c r="C646" s="2">
        <v>44055</v>
      </c>
      <c r="D646" s="1">
        <v>407.55</v>
      </c>
      <c r="E646" s="1">
        <v>407.55</v>
      </c>
      <c r="F646" s="1">
        <v>407.8</v>
      </c>
      <c r="G646" s="1">
        <v>392.1</v>
      </c>
      <c r="H646" s="1">
        <v>397.4</v>
      </c>
      <c r="I646" s="1">
        <v>396.6</v>
      </c>
      <c r="J646" s="1">
        <v>397.41</v>
      </c>
      <c r="K646" s="1">
        <v>5536772</v>
      </c>
      <c r="L646" s="1">
        <v>2200388312.8000002</v>
      </c>
      <c r="M646" s="1">
        <v>73936</v>
      </c>
      <c r="N646" s="3">
        <f>IF(ISERR(LN(Table138[[#This Row],[Close Price]]/I645)),"-",LN(Table138[[#This Row],[Close Price]]/I645))</f>
        <v>-2.7235408454770797E-2</v>
      </c>
    </row>
    <row r="647" spans="1:14" x14ac:dyDescent="0.3">
      <c r="A647" s="1" t="s">
        <v>43</v>
      </c>
      <c r="B647" s="1" t="s">
        <v>14</v>
      </c>
      <c r="C647" s="2">
        <v>44056</v>
      </c>
      <c r="D647" s="1">
        <v>396.6</v>
      </c>
      <c r="E647" s="1">
        <v>399</v>
      </c>
      <c r="F647" s="1">
        <v>401.1</v>
      </c>
      <c r="G647" s="1">
        <v>391.7</v>
      </c>
      <c r="H647" s="1">
        <v>394.5</v>
      </c>
      <c r="I647" s="1">
        <v>393.25</v>
      </c>
      <c r="J647" s="1">
        <v>395.65</v>
      </c>
      <c r="K647" s="1">
        <v>4016926</v>
      </c>
      <c r="L647" s="1">
        <v>1589288662.45</v>
      </c>
      <c r="M647" s="1">
        <v>53040</v>
      </c>
      <c r="N647" s="3">
        <f>IF(ISERR(LN(Table138[[#This Row],[Close Price]]/I646)),"-",LN(Table138[[#This Row],[Close Price]]/I646))</f>
        <v>-8.4826741473084805E-3</v>
      </c>
    </row>
    <row r="648" spans="1:14" x14ac:dyDescent="0.3">
      <c r="A648" s="1" t="s">
        <v>43</v>
      </c>
      <c r="B648" s="1" t="s">
        <v>14</v>
      </c>
      <c r="C648" s="2">
        <v>44057</v>
      </c>
      <c r="D648" s="1">
        <v>393.25</v>
      </c>
      <c r="E648" s="1">
        <v>394.5</v>
      </c>
      <c r="F648" s="1">
        <v>402.3</v>
      </c>
      <c r="G648" s="1">
        <v>391.5</v>
      </c>
      <c r="H648" s="1">
        <v>394.85</v>
      </c>
      <c r="I648" s="1">
        <v>395.1</v>
      </c>
      <c r="J648" s="1">
        <v>397.38</v>
      </c>
      <c r="K648" s="1">
        <v>5377067</v>
      </c>
      <c r="L648" s="1">
        <v>2136712302.8</v>
      </c>
      <c r="M648" s="1">
        <v>60872</v>
      </c>
      <c r="N648" s="3">
        <f>IF(ISERR(LN(Table138[[#This Row],[Close Price]]/I647)),"-",LN(Table138[[#This Row],[Close Price]]/I647))</f>
        <v>4.6933554789579399E-3</v>
      </c>
    </row>
    <row r="649" spans="1:14" x14ac:dyDescent="0.3">
      <c r="A649" s="1" t="s">
        <v>43</v>
      </c>
      <c r="B649" s="1" t="s">
        <v>14</v>
      </c>
      <c r="C649" s="2">
        <v>44060</v>
      </c>
      <c r="D649" s="1">
        <v>395.1</v>
      </c>
      <c r="E649" s="1">
        <v>398.8</v>
      </c>
      <c r="F649" s="1">
        <v>399.65</v>
      </c>
      <c r="G649" s="1">
        <v>389.35</v>
      </c>
      <c r="H649" s="1">
        <v>392.3</v>
      </c>
      <c r="I649" s="1">
        <v>391.25</v>
      </c>
      <c r="J649" s="1">
        <v>392.71</v>
      </c>
      <c r="K649" s="1">
        <v>3371658</v>
      </c>
      <c r="L649" s="1">
        <v>1324067992.05</v>
      </c>
      <c r="M649" s="1">
        <v>37485</v>
      </c>
      <c r="N649" s="3">
        <f>IF(ISERR(LN(Table138[[#This Row],[Close Price]]/I648)),"-",LN(Table138[[#This Row],[Close Price]]/I648))</f>
        <v>-9.7921555629821716E-3</v>
      </c>
    </row>
    <row r="650" spans="1:14" x14ac:dyDescent="0.3">
      <c r="A650" s="1" t="s">
        <v>43</v>
      </c>
      <c r="B650" s="1" t="s">
        <v>14</v>
      </c>
      <c r="C650" s="2">
        <v>44061</v>
      </c>
      <c r="D650" s="1">
        <v>391.25</v>
      </c>
      <c r="E650" s="1">
        <v>392.5</v>
      </c>
      <c r="F650" s="1">
        <v>397</v>
      </c>
      <c r="G650" s="1">
        <v>388</v>
      </c>
      <c r="H650" s="1">
        <v>396.65</v>
      </c>
      <c r="I650" s="1">
        <v>394.85</v>
      </c>
      <c r="J650" s="1">
        <v>392.92</v>
      </c>
      <c r="K650" s="1">
        <v>3100512</v>
      </c>
      <c r="L650" s="1">
        <v>1218260204.8499999</v>
      </c>
      <c r="M650" s="1">
        <v>35076</v>
      </c>
      <c r="N650" s="3">
        <f>IF(ISERR(LN(Table138[[#This Row],[Close Price]]/I649)),"-",LN(Table138[[#This Row],[Close Price]]/I649))</f>
        <v>9.1592040892271454E-3</v>
      </c>
    </row>
    <row r="651" spans="1:14" x14ac:dyDescent="0.3">
      <c r="A651" s="1" t="s">
        <v>43</v>
      </c>
      <c r="B651" s="1" t="s">
        <v>14</v>
      </c>
      <c r="C651" s="2">
        <v>44062</v>
      </c>
      <c r="D651" s="1">
        <v>394.85</v>
      </c>
      <c r="E651" s="1">
        <v>397.4</v>
      </c>
      <c r="F651" s="1">
        <v>402.2</v>
      </c>
      <c r="G651" s="1">
        <v>394.5</v>
      </c>
      <c r="H651" s="1">
        <v>396.7</v>
      </c>
      <c r="I651" s="1">
        <v>396.35</v>
      </c>
      <c r="J651" s="1">
        <v>398.69</v>
      </c>
      <c r="K651" s="1">
        <v>3750578</v>
      </c>
      <c r="L651" s="1">
        <v>1495322556.3</v>
      </c>
      <c r="M651" s="1">
        <v>40138</v>
      </c>
      <c r="N651" s="3">
        <f>IF(ISERR(LN(Table138[[#This Row],[Close Price]]/I650)),"-",LN(Table138[[#This Row],[Close Price]]/I650))</f>
        <v>3.7917133395749241E-3</v>
      </c>
    </row>
    <row r="652" spans="1:14" x14ac:dyDescent="0.3">
      <c r="A652" s="1" t="s">
        <v>43</v>
      </c>
      <c r="B652" s="1" t="s">
        <v>14</v>
      </c>
      <c r="C652" s="2">
        <v>44063</v>
      </c>
      <c r="D652" s="1">
        <v>396.35</v>
      </c>
      <c r="E652" s="1">
        <v>396</v>
      </c>
      <c r="F652" s="1">
        <v>397.9</v>
      </c>
      <c r="G652" s="1">
        <v>391.35</v>
      </c>
      <c r="H652" s="1">
        <v>394.7</v>
      </c>
      <c r="I652" s="1">
        <v>394.15</v>
      </c>
      <c r="J652" s="1">
        <v>394.06</v>
      </c>
      <c r="K652" s="1">
        <v>2563762</v>
      </c>
      <c r="L652" s="1">
        <v>1010273982.85</v>
      </c>
      <c r="M652" s="1">
        <v>38711</v>
      </c>
      <c r="N652" s="3">
        <f>IF(ISERR(LN(Table138[[#This Row],[Close Price]]/I651)),"-",LN(Table138[[#This Row],[Close Price]]/I651))</f>
        <v>-5.5661117772477647E-3</v>
      </c>
    </row>
    <row r="653" spans="1:14" x14ac:dyDescent="0.3">
      <c r="A653" s="1" t="s">
        <v>43</v>
      </c>
      <c r="B653" s="1" t="s">
        <v>14</v>
      </c>
      <c r="C653" s="2">
        <v>44064</v>
      </c>
      <c r="D653" s="1">
        <v>394.15</v>
      </c>
      <c r="E653" s="1">
        <v>397</v>
      </c>
      <c r="F653" s="1">
        <v>398.15</v>
      </c>
      <c r="G653" s="1">
        <v>392.55</v>
      </c>
      <c r="H653" s="1">
        <v>395.35</v>
      </c>
      <c r="I653" s="1">
        <v>394.05</v>
      </c>
      <c r="J653" s="1">
        <v>395.05</v>
      </c>
      <c r="K653" s="1">
        <v>2233107</v>
      </c>
      <c r="L653" s="1">
        <v>882193750.70000005</v>
      </c>
      <c r="M653" s="1">
        <v>27461</v>
      </c>
      <c r="N653" s="3">
        <f>IF(ISERR(LN(Table138[[#This Row],[Close Price]]/I652)),"-",LN(Table138[[#This Row],[Close Price]]/I652))</f>
        <v>-2.5374270625862997E-4</v>
      </c>
    </row>
    <row r="654" spans="1:14" x14ac:dyDescent="0.3">
      <c r="A654" s="1" t="s">
        <v>43</v>
      </c>
      <c r="B654" s="1" t="s">
        <v>14</v>
      </c>
      <c r="C654" s="2">
        <v>44067</v>
      </c>
      <c r="D654" s="1">
        <v>394.05</v>
      </c>
      <c r="E654" s="1">
        <v>395.95</v>
      </c>
      <c r="F654" s="1">
        <v>396.45</v>
      </c>
      <c r="G654" s="1">
        <v>390.5</v>
      </c>
      <c r="H654" s="1">
        <v>393.1</v>
      </c>
      <c r="I654" s="1">
        <v>392.2</v>
      </c>
      <c r="J654" s="1">
        <v>392.31</v>
      </c>
      <c r="K654" s="1">
        <v>2093401</v>
      </c>
      <c r="L654" s="1">
        <v>821261759.54999995</v>
      </c>
      <c r="M654" s="1">
        <v>31839</v>
      </c>
      <c r="N654" s="3">
        <f>IF(ISERR(LN(Table138[[#This Row],[Close Price]]/I653)),"-",LN(Table138[[#This Row],[Close Price]]/I653))</f>
        <v>-4.7058910374127277E-3</v>
      </c>
    </row>
    <row r="655" spans="1:14" x14ac:dyDescent="0.3">
      <c r="A655" s="1" t="s">
        <v>43</v>
      </c>
      <c r="B655" s="1" t="s">
        <v>14</v>
      </c>
      <c r="C655" s="2">
        <v>44068</v>
      </c>
      <c r="D655" s="1">
        <v>392.2</v>
      </c>
      <c r="E655" s="1">
        <v>394</v>
      </c>
      <c r="F655" s="1">
        <v>394.6</v>
      </c>
      <c r="G655" s="1">
        <v>385.5</v>
      </c>
      <c r="H655" s="1">
        <v>388.2</v>
      </c>
      <c r="I655" s="1">
        <v>387.4</v>
      </c>
      <c r="J655" s="1">
        <v>388.57</v>
      </c>
      <c r="K655" s="1">
        <v>3293330</v>
      </c>
      <c r="L655" s="1">
        <v>1279681102.6500001</v>
      </c>
      <c r="M655" s="1">
        <v>39593</v>
      </c>
      <c r="N655" s="3">
        <f>IF(ISERR(LN(Table138[[#This Row],[Close Price]]/I654)),"-",LN(Table138[[#This Row],[Close Price]]/I654))</f>
        <v>-1.2314162789350437E-2</v>
      </c>
    </row>
    <row r="656" spans="1:14" x14ac:dyDescent="0.3">
      <c r="A656" s="1" t="s">
        <v>43</v>
      </c>
      <c r="B656" s="1" t="s">
        <v>14</v>
      </c>
      <c r="C656" s="2">
        <v>44069</v>
      </c>
      <c r="D656" s="1">
        <v>387.4</v>
      </c>
      <c r="E656" s="1">
        <v>388.2</v>
      </c>
      <c r="F656" s="1">
        <v>394.45</v>
      </c>
      <c r="G656" s="1">
        <v>386.55</v>
      </c>
      <c r="H656" s="1">
        <v>392.8</v>
      </c>
      <c r="I656" s="1">
        <v>392.35</v>
      </c>
      <c r="J656" s="1">
        <v>391.11</v>
      </c>
      <c r="K656" s="1">
        <v>3691062</v>
      </c>
      <c r="L656" s="1">
        <v>1443595017.8</v>
      </c>
      <c r="M656" s="1">
        <v>43323</v>
      </c>
      <c r="N656" s="3">
        <f>IF(ISERR(LN(Table138[[#This Row],[Close Price]]/I655)),"-",LN(Table138[[#This Row],[Close Price]]/I655))</f>
        <v>1.2696547600586876E-2</v>
      </c>
    </row>
    <row r="657" spans="1:14" x14ac:dyDescent="0.3">
      <c r="A657" s="1" t="s">
        <v>43</v>
      </c>
      <c r="B657" s="1" t="s">
        <v>14</v>
      </c>
      <c r="C657" s="2">
        <v>44070</v>
      </c>
      <c r="D657" s="1">
        <v>392.35</v>
      </c>
      <c r="E657" s="1">
        <v>394.7</v>
      </c>
      <c r="F657" s="1">
        <v>397</v>
      </c>
      <c r="G657" s="1">
        <v>390.6</v>
      </c>
      <c r="H657" s="1">
        <v>391.85</v>
      </c>
      <c r="I657" s="1">
        <v>391.35</v>
      </c>
      <c r="J657" s="1">
        <v>394.06</v>
      </c>
      <c r="K657" s="1">
        <v>3531298</v>
      </c>
      <c r="L657" s="1">
        <v>1391552986.25</v>
      </c>
      <c r="M657" s="1">
        <v>42641</v>
      </c>
      <c r="N657" s="3">
        <f>IF(ISERR(LN(Table138[[#This Row],[Close Price]]/I656)),"-",LN(Table138[[#This Row],[Close Price]]/I656))</f>
        <v>-2.5519983226351076E-3</v>
      </c>
    </row>
    <row r="658" spans="1:14" x14ac:dyDescent="0.3">
      <c r="A658" s="1" t="s">
        <v>43</v>
      </c>
      <c r="B658" s="1" t="s">
        <v>14</v>
      </c>
      <c r="C658" s="2">
        <v>44071</v>
      </c>
      <c r="D658" s="1">
        <v>391.35</v>
      </c>
      <c r="E658" s="1">
        <v>391.85</v>
      </c>
      <c r="F658" s="1">
        <v>393.65</v>
      </c>
      <c r="G658" s="1">
        <v>388</v>
      </c>
      <c r="H658" s="1">
        <v>392.3</v>
      </c>
      <c r="I658" s="1">
        <v>391.55</v>
      </c>
      <c r="J658" s="1">
        <v>390.99</v>
      </c>
      <c r="K658" s="1">
        <v>2849943</v>
      </c>
      <c r="L658" s="1">
        <v>1114308776.3499999</v>
      </c>
      <c r="M658" s="1">
        <v>48338</v>
      </c>
      <c r="N658" s="3">
        <f>IF(ISERR(LN(Table138[[#This Row],[Close Price]]/I657)),"-",LN(Table138[[#This Row],[Close Price]]/I657))</f>
        <v>5.1092094609953519E-4</v>
      </c>
    </row>
    <row r="659" spans="1:14" x14ac:dyDescent="0.3">
      <c r="A659" s="1" t="s">
        <v>43</v>
      </c>
      <c r="B659" s="1" t="s">
        <v>14</v>
      </c>
      <c r="C659" s="2">
        <v>44074</v>
      </c>
      <c r="D659" s="1">
        <v>391.55</v>
      </c>
      <c r="E659" s="1">
        <v>393.8</v>
      </c>
      <c r="F659" s="1">
        <v>397.9</v>
      </c>
      <c r="G659" s="1">
        <v>372.25</v>
      </c>
      <c r="H659" s="1">
        <v>375</v>
      </c>
      <c r="I659" s="1">
        <v>376.15</v>
      </c>
      <c r="J659" s="1">
        <v>385.26</v>
      </c>
      <c r="K659" s="1">
        <v>7035041</v>
      </c>
      <c r="L659" s="1">
        <v>2710335697.5500002</v>
      </c>
      <c r="M659" s="1">
        <v>81696</v>
      </c>
      <c r="N659" s="3">
        <f>IF(ISERR(LN(Table138[[#This Row],[Close Price]]/I658)),"-",LN(Table138[[#This Row],[Close Price]]/I658))</f>
        <v>-4.0125221190716251E-2</v>
      </c>
    </row>
    <row r="660" spans="1:14" x14ac:dyDescent="0.3">
      <c r="A660" s="1" t="s">
        <v>43</v>
      </c>
      <c r="B660" s="1" t="s">
        <v>14</v>
      </c>
      <c r="C660" s="2">
        <v>44075</v>
      </c>
      <c r="D660" s="1">
        <v>376.15</v>
      </c>
      <c r="E660" s="1">
        <v>382.45</v>
      </c>
      <c r="F660" s="1">
        <v>408</v>
      </c>
      <c r="G660" s="1">
        <v>379</v>
      </c>
      <c r="H660" s="1">
        <v>405.45</v>
      </c>
      <c r="I660" s="1">
        <v>405.35</v>
      </c>
      <c r="J660" s="1">
        <v>397.18</v>
      </c>
      <c r="K660" s="1">
        <v>17386465</v>
      </c>
      <c r="L660" s="1">
        <v>6905576824.75</v>
      </c>
      <c r="M660" s="1">
        <v>177278</v>
      </c>
      <c r="N660" s="3">
        <f>IF(ISERR(LN(Table138[[#This Row],[Close Price]]/I659)),"-",LN(Table138[[#This Row],[Close Price]]/I659))</f>
        <v>7.4762891427485656E-2</v>
      </c>
    </row>
    <row r="661" spans="1:14" x14ac:dyDescent="0.3">
      <c r="A661" s="1" t="s">
        <v>43</v>
      </c>
      <c r="B661" s="1" t="s">
        <v>14</v>
      </c>
      <c r="C661" s="2">
        <v>44076</v>
      </c>
      <c r="D661" s="1">
        <v>405.35</v>
      </c>
      <c r="E661" s="1">
        <v>405.5</v>
      </c>
      <c r="F661" s="1">
        <v>413.4</v>
      </c>
      <c r="G661" s="1">
        <v>402.05</v>
      </c>
      <c r="H661" s="1">
        <v>412</v>
      </c>
      <c r="I661" s="1">
        <v>411.25</v>
      </c>
      <c r="J661" s="1">
        <v>408.02</v>
      </c>
      <c r="K661" s="1">
        <v>9366591</v>
      </c>
      <c r="L661" s="1">
        <v>3821795119.25</v>
      </c>
      <c r="M661" s="1">
        <v>106009</v>
      </c>
      <c r="N661" s="3">
        <f>IF(ISERR(LN(Table138[[#This Row],[Close Price]]/I660)),"-",LN(Table138[[#This Row],[Close Price]]/I660))</f>
        <v>1.4450410645865507E-2</v>
      </c>
    </row>
    <row r="662" spans="1:14" x14ac:dyDescent="0.3">
      <c r="A662" s="1" t="s">
        <v>43</v>
      </c>
      <c r="B662" s="1" t="s">
        <v>14</v>
      </c>
      <c r="C662" s="2">
        <v>44077</v>
      </c>
      <c r="D662" s="1">
        <v>411.25</v>
      </c>
      <c r="E662" s="1">
        <v>412</v>
      </c>
      <c r="F662" s="1">
        <v>426.5</v>
      </c>
      <c r="G662" s="1">
        <v>410.55</v>
      </c>
      <c r="H662" s="1">
        <v>426.05</v>
      </c>
      <c r="I662" s="1">
        <v>425.35</v>
      </c>
      <c r="J662" s="1">
        <v>420.74</v>
      </c>
      <c r="K662" s="1">
        <v>10173157</v>
      </c>
      <c r="L662" s="1">
        <v>4280231189.6999998</v>
      </c>
      <c r="M662" s="1">
        <v>120217</v>
      </c>
      <c r="N662" s="3">
        <f>IF(ISERR(LN(Table138[[#This Row],[Close Price]]/I661)),"-",LN(Table138[[#This Row],[Close Price]]/I661))</f>
        <v>3.3711057342311661E-2</v>
      </c>
    </row>
    <row r="663" spans="1:14" x14ac:dyDescent="0.3">
      <c r="A663" s="1" t="s">
        <v>43</v>
      </c>
      <c r="B663" s="1" t="s">
        <v>14</v>
      </c>
      <c r="C663" s="2">
        <v>44078</v>
      </c>
      <c r="D663" s="1">
        <v>425.35</v>
      </c>
      <c r="E663" s="1">
        <v>421.7</v>
      </c>
      <c r="F663" s="1">
        <v>434.4</v>
      </c>
      <c r="G663" s="1">
        <v>418.45</v>
      </c>
      <c r="H663" s="1">
        <v>420.35</v>
      </c>
      <c r="I663" s="1">
        <v>420.95</v>
      </c>
      <c r="J663" s="1">
        <v>427</v>
      </c>
      <c r="K663" s="1">
        <v>12330441</v>
      </c>
      <c r="L663" s="1">
        <v>5265093273.6999998</v>
      </c>
      <c r="M663" s="1">
        <v>128515</v>
      </c>
      <c r="N663" s="3">
        <f>IF(ISERR(LN(Table138[[#This Row],[Close Price]]/I662)),"-",LN(Table138[[#This Row],[Close Price]]/I662))</f>
        <v>-1.0398297638220441E-2</v>
      </c>
    </row>
    <row r="664" spans="1:14" x14ac:dyDescent="0.3">
      <c r="A664" s="1" t="s">
        <v>43</v>
      </c>
      <c r="B664" s="1" t="s">
        <v>14</v>
      </c>
      <c r="C664" s="2">
        <v>44081</v>
      </c>
      <c r="D664" s="1">
        <v>420.95</v>
      </c>
      <c r="E664" s="1">
        <v>420.95</v>
      </c>
      <c r="F664" s="1">
        <v>424.3</v>
      </c>
      <c r="G664" s="1">
        <v>415.4</v>
      </c>
      <c r="H664" s="1">
        <v>421.2</v>
      </c>
      <c r="I664" s="1">
        <v>422</v>
      </c>
      <c r="J664" s="1">
        <v>420.36</v>
      </c>
      <c r="K664" s="1">
        <v>3966218</v>
      </c>
      <c r="L664" s="1">
        <v>1667240605.6500001</v>
      </c>
      <c r="M664" s="1">
        <v>48105</v>
      </c>
      <c r="N664" s="3">
        <f>IF(ISERR(LN(Table138[[#This Row],[Close Price]]/I663)),"-",LN(Table138[[#This Row],[Close Price]]/I663))</f>
        <v>2.4912522523388653E-3</v>
      </c>
    </row>
    <row r="665" spans="1:14" x14ac:dyDescent="0.3">
      <c r="A665" s="1" t="s">
        <v>43</v>
      </c>
      <c r="B665" s="1" t="s">
        <v>14</v>
      </c>
      <c r="C665" s="2">
        <v>44082</v>
      </c>
      <c r="D665" s="1">
        <v>422</v>
      </c>
      <c r="E665" s="1">
        <v>421.25</v>
      </c>
      <c r="F665" s="1">
        <v>424.55</v>
      </c>
      <c r="G665" s="1">
        <v>413.9</v>
      </c>
      <c r="H665" s="1">
        <v>414.75</v>
      </c>
      <c r="I665" s="1">
        <v>415.8</v>
      </c>
      <c r="J665" s="1">
        <v>419.64</v>
      </c>
      <c r="K665" s="1">
        <v>2994233</v>
      </c>
      <c r="L665" s="1">
        <v>1256492466.75</v>
      </c>
      <c r="M665" s="1">
        <v>39630</v>
      </c>
      <c r="N665" s="3">
        <f>IF(ISERR(LN(Table138[[#This Row],[Close Price]]/I664)),"-",LN(Table138[[#This Row],[Close Price]]/I664))</f>
        <v>-1.4800938612099241E-2</v>
      </c>
    </row>
    <row r="666" spans="1:14" x14ac:dyDescent="0.3">
      <c r="A666" s="1" t="s">
        <v>43</v>
      </c>
      <c r="B666" s="1" t="s">
        <v>14</v>
      </c>
      <c r="C666" s="2">
        <v>44083</v>
      </c>
      <c r="D666" s="1">
        <v>415.8</v>
      </c>
      <c r="E666" s="1">
        <v>410</v>
      </c>
      <c r="F666" s="1">
        <v>432</v>
      </c>
      <c r="G666" s="1">
        <v>409.7</v>
      </c>
      <c r="H666" s="1">
        <v>428.4</v>
      </c>
      <c r="I666" s="1">
        <v>427.9</v>
      </c>
      <c r="J666" s="1">
        <v>423.34</v>
      </c>
      <c r="K666" s="1">
        <v>9364809</v>
      </c>
      <c r="L666" s="1">
        <v>3964519800.0500002</v>
      </c>
      <c r="M666" s="1">
        <v>99733</v>
      </c>
      <c r="N666" s="3">
        <f>IF(ISERR(LN(Table138[[#This Row],[Close Price]]/I665)),"-",LN(Table138[[#This Row],[Close Price]]/I665))</f>
        <v>2.8685147998858577E-2</v>
      </c>
    </row>
    <row r="667" spans="1:14" x14ac:dyDescent="0.3">
      <c r="A667" s="1" t="s">
        <v>43</v>
      </c>
      <c r="B667" s="1" t="s">
        <v>14</v>
      </c>
      <c r="C667" s="2">
        <v>44084</v>
      </c>
      <c r="D667" s="1">
        <v>427.9</v>
      </c>
      <c r="E667" s="1">
        <v>430.6</v>
      </c>
      <c r="F667" s="1">
        <v>433.9</v>
      </c>
      <c r="G667" s="1">
        <v>425</v>
      </c>
      <c r="H667" s="1">
        <v>429.85</v>
      </c>
      <c r="I667" s="1">
        <v>430.65</v>
      </c>
      <c r="J667" s="1">
        <v>429.41</v>
      </c>
      <c r="K667" s="1">
        <v>3975287</v>
      </c>
      <c r="L667" s="1">
        <v>1707020939.8</v>
      </c>
      <c r="M667" s="1">
        <v>42764</v>
      </c>
      <c r="N667" s="3">
        <f>IF(ISERR(LN(Table138[[#This Row],[Close Price]]/I666)),"-",LN(Table138[[#This Row],[Close Price]]/I666))</f>
        <v>6.4061718124115074E-3</v>
      </c>
    </row>
    <row r="668" spans="1:14" x14ac:dyDescent="0.3">
      <c r="A668" s="1" t="s">
        <v>43</v>
      </c>
      <c r="B668" s="1" t="s">
        <v>14</v>
      </c>
      <c r="C668" s="2">
        <v>44085</v>
      </c>
      <c r="D668" s="1">
        <v>430.65</v>
      </c>
      <c r="E668" s="1">
        <v>430.45</v>
      </c>
      <c r="F668" s="1">
        <v>439.65</v>
      </c>
      <c r="G668" s="1">
        <v>427.35</v>
      </c>
      <c r="H668" s="1">
        <v>431.9</v>
      </c>
      <c r="I668" s="1">
        <v>433.1</v>
      </c>
      <c r="J668" s="1">
        <v>433.47</v>
      </c>
      <c r="K668" s="1">
        <v>5770700</v>
      </c>
      <c r="L668" s="1">
        <v>2501450823.4000001</v>
      </c>
      <c r="M668" s="1">
        <v>65474</v>
      </c>
      <c r="N668" s="3">
        <f>IF(ISERR(LN(Table138[[#This Row],[Close Price]]/I667)),"-",LN(Table138[[#This Row],[Close Price]]/I667))</f>
        <v>5.6729529853983352E-3</v>
      </c>
    </row>
    <row r="669" spans="1:14" x14ac:dyDescent="0.3">
      <c r="A669" s="1" t="s">
        <v>43</v>
      </c>
      <c r="B669" s="1" t="s">
        <v>14</v>
      </c>
      <c r="C669" s="2">
        <v>44088</v>
      </c>
      <c r="D669" s="1">
        <v>433.1</v>
      </c>
      <c r="E669" s="1">
        <v>435.3</v>
      </c>
      <c r="F669" s="1">
        <v>440</v>
      </c>
      <c r="G669" s="1">
        <v>426.35</v>
      </c>
      <c r="H669" s="1">
        <v>428.65</v>
      </c>
      <c r="I669" s="1">
        <v>430</v>
      </c>
      <c r="J669" s="1">
        <v>431.86</v>
      </c>
      <c r="K669" s="1">
        <v>2912856</v>
      </c>
      <c r="L669" s="1">
        <v>1257944709.7</v>
      </c>
      <c r="M669" s="1">
        <v>33546</v>
      </c>
      <c r="N669" s="3">
        <f>IF(ISERR(LN(Table138[[#This Row],[Close Price]]/I668)),"-",LN(Table138[[#This Row],[Close Price]]/I668))</f>
        <v>-7.183439532972972E-3</v>
      </c>
    </row>
    <row r="670" spans="1:14" x14ac:dyDescent="0.3">
      <c r="A670" s="1" t="s">
        <v>43</v>
      </c>
      <c r="B670" s="1" t="s">
        <v>14</v>
      </c>
      <c r="C670" s="2">
        <v>44089</v>
      </c>
      <c r="D670" s="1">
        <v>430</v>
      </c>
      <c r="E670" s="1">
        <v>430</v>
      </c>
      <c r="F670" s="1">
        <v>445</v>
      </c>
      <c r="G670" s="1">
        <v>429</v>
      </c>
      <c r="H670" s="1">
        <v>439.85</v>
      </c>
      <c r="I670" s="1">
        <v>440.05</v>
      </c>
      <c r="J670" s="1">
        <v>439.65</v>
      </c>
      <c r="K670" s="1">
        <v>6044433</v>
      </c>
      <c r="L670" s="1">
        <v>2657460778.1999998</v>
      </c>
      <c r="M670" s="1">
        <v>70202</v>
      </c>
      <c r="N670" s="3">
        <f>IF(ISERR(LN(Table138[[#This Row],[Close Price]]/I669)),"-",LN(Table138[[#This Row],[Close Price]]/I669))</f>
        <v>2.3103148132212748E-2</v>
      </c>
    </row>
    <row r="671" spans="1:14" x14ac:dyDescent="0.3">
      <c r="A671" s="1" t="s">
        <v>43</v>
      </c>
      <c r="B671" s="1" t="s">
        <v>14</v>
      </c>
      <c r="C671" s="2">
        <v>44090</v>
      </c>
      <c r="D671" s="1">
        <v>440.05</v>
      </c>
      <c r="E671" s="1">
        <v>440.05</v>
      </c>
      <c r="F671" s="1">
        <v>453.9</v>
      </c>
      <c r="G671" s="1">
        <v>434.55</v>
      </c>
      <c r="H671" s="1">
        <v>437.15</v>
      </c>
      <c r="I671" s="1">
        <v>438.65</v>
      </c>
      <c r="J671" s="1">
        <v>445.56</v>
      </c>
      <c r="K671" s="1">
        <v>10058926</v>
      </c>
      <c r="L671" s="1">
        <v>4481884295.3500004</v>
      </c>
      <c r="M671" s="1">
        <v>103558</v>
      </c>
      <c r="N671" s="3">
        <f>IF(ISERR(LN(Table138[[#This Row],[Close Price]]/I670)),"-",LN(Table138[[#This Row],[Close Price]]/I670))</f>
        <v>-3.1865282454279875E-3</v>
      </c>
    </row>
    <row r="672" spans="1:14" x14ac:dyDescent="0.3">
      <c r="A672" s="1" t="s">
        <v>43</v>
      </c>
      <c r="B672" s="1" t="s">
        <v>14</v>
      </c>
      <c r="C672" s="2">
        <v>44091</v>
      </c>
      <c r="D672" s="1">
        <v>438.65</v>
      </c>
      <c r="E672" s="1">
        <v>439</v>
      </c>
      <c r="F672" s="1">
        <v>444.85</v>
      </c>
      <c r="G672" s="1">
        <v>432.55</v>
      </c>
      <c r="H672" s="1">
        <v>442.5</v>
      </c>
      <c r="I672" s="1">
        <v>442.2</v>
      </c>
      <c r="J672" s="1">
        <v>439.73</v>
      </c>
      <c r="K672" s="1">
        <v>4431118</v>
      </c>
      <c r="L672" s="1">
        <v>1948477769.8499999</v>
      </c>
      <c r="M672" s="1">
        <v>50697</v>
      </c>
      <c r="N672" s="3">
        <f>IF(ISERR(LN(Table138[[#This Row],[Close Price]]/I671)),"-",LN(Table138[[#This Row],[Close Price]]/I671))</f>
        <v>8.0604398489529661E-3</v>
      </c>
    </row>
    <row r="673" spans="1:14" x14ac:dyDescent="0.3">
      <c r="A673" s="1" t="s">
        <v>43</v>
      </c>
      <c r="B673" s="1" t="s">
        <v>14</v>
      </c>
      <c r="C673" s="2">
        <v>44092</v>
      </c>
      <c r="D673" s="1">
        <v>442.2</v>
      </c>
      <c r="E673" s="1">
        <v>442.75</v>
      </c>
      <c r="F673" s="1">
        <v>463.9</v>
      </c>
      <c r="G673" s="1">
        <v>442.75</v>
      </c>
      <c r="H673" s="1">
        <v>453.5</v>
      </c>
      <c r="I673" s="1">
        <v>454</v>
      </c>
      <c r="J673" s="1">
        <v>454.54</v>
      </c>
      <c r="K673" s="1">
        <v>11410425</v>
      </c>
      <c r="L673" s="1">
        <v>5186529505.25</v>
      </c>
      <c r="M673" s="1">
        <v>122141</v>
      </c>
      <c r="N673" s="3">
        <f>IF(ISERR(LN(Table138[[#This Row],[Close Price]]/I672)),"-",LN(Table138[[#This Row],[Close Price]]/I672))</f>
        <v>2.6334929618002052E-2</v>
      </c>
    </row>
    <row r="674" spans="1:14" x14ac:dyDescent="0.3">
      <c r="A674" s="1" t="s">
        <v>43</v>
      </c>
      <c r="B674" s="1" t="s">
        <v>14</v>
      </c>
      <c r="C674" s="2">
        <v>44095</v>
      </c>
      <c r="D674" s="1">
        <v>454</v>
      </c>
      <c r="E674" s="1">
        <v>453.95</v>
      </c>
      <c r="F674" s="1">
        <v>453.95</v>
      </c>
      <c r="G674" s="1">
        <v>425.35</v>
      </c>
      <c r="H674" s="1">
        <v>425.35</v>
      </c>
      <c r="I674" s="1">
        <v>429.35</v>
      </c>
      <c r="J674" s="1">
        <v>438.68</v>
      </c>
      <c r="K674" s="1">
        <v>4258326</v>
      </c>
      <c r="L674" s="1">
        <v>1868059852.4000001</v>
      </c>
      <c r="M674" s="1">
        <v>57251</v>
      </c>
      <c r="N674" s="3">
        <f>IF(ISERR(LN(Table138[[#This Row],[Close Price]]/I673)),"-",LN(Table138[[#This Row],[Close Price]]/I673))</f>
        <v>-5.5824760922854155E-2</v>
      </c>
    </row>
    <row r="675" spans="1:14" x14ac:dyDescent="0.3">
      <c r="A675" s="1" t="s">
        <v>43</v>
      </c>
      <c r="B675" s="1" t="s">
        <v>14</v>
      </c>
      <c r="C675" s="2">
        <v>44096</v>
      </c>
      <c r="D675" s="1">
        <v>429.35</v>
      </c>
      <c r="E675" s="1">
        <v>429.15</v>
      </c>
      <c r="F675" s="1">
        <v>431.65</v>
      </c>
      <c r="G675" s="1">
        <v>413.5</v>
      </c>
      <c r="H675" s="1">
        <v>424.45</v>
      </c>
      <c r="I675" s="1">
        <v>422.05</v>
      </c>
      <c r="J675" s="1">
        <v>421.53</v>
      </c>
      <c r="K675" s="1">
        <v>4813418</v>
      </c>
      <c r="L675" s="1">
        <v>2028981551.3499999</v>
      </c>
      <c r="M675" s="1">
        <v>57524</v>
      </c>
      <c r="N675" s="3">
        <f>IF(ISERR(LN(Table138[[#This Row],[Close Price]]/I674)),"-",LN(Table138[[#This Row],[Close Price]]/I674))</f>
        <v>-1.7148646688764833E-2</v>
      </c>
    </row>
    <row r="676" spans="1:14" x14ac:dyDescent="0.3">
      <c r="A676" s="1" t="s">
        <v>43</v>
      </c>
      <c r="B676" s="1" t="s">
        <v>14</v>
      </c>
      <c r="C676" s="2">
        <v>44097</v>
      </c>
      <c r="D676" s="1">
        <v>422.05</v>
      </c>
      <c r="E676" s="1">
        <v>424.6</v>
      </c>
      <c r="F676" s="1">
        <v>429</v>
      </c>
      <c r="G676" s="1">
        <v>418.2</v>
      </c>
      <c r="H676" s="1">
        <v>424.7</v>
      </c>
      <c r="I676" s="1">
        <v>423.9</v>
      </c>
      <c r="J676" s="1">
        <v>423.96</v>
      </c>
      <c r="K676" s="1">
        <v>2537774</v>
      </c>
      <c r="L676" s="1">
        <v>1075922252.8499999</v>
      </c>
      <c r="M676" s="1">
        <v>32852</v>
      </c>
      <c r="N676" s="3">
        <f>IF(ISERR(LN(Table138[[#This Row],[Close Price]]/I675)),"-",LN(Table138[[#This Row],[Close Price]]/I675))</f>
        <v>4.3737879288624996E-3</v>
      </c>
    </row>
    <row r="677" spans="1:14" x14ac:dyDescent="0.3">
      <c r="A677" s="1" t="s">
        <v>43</v>
      </c>
      <c r="B677" s="1" t="s">
        <v>14</v>
      </c>
      <c r="C677" s="2">
        <v>44098</v>
      </c>
      <c r="D677" s="1">
        <v>423.9</v>
      </c>
      <c r="E677" s="1">
        <v>421.6</v>
      </c>
      <c r="F677" s="1">
        <v>423.4</v>
      </c>
      <c r="G677" s="1">
        <v>406.1</v>
      </c>
      <c r="H677" s="1">
        <v>408</v>
      </c>
      <c r="I677" s="1">
        <v>408.25</v>
      </c>
      <c r="J677" s="1">
        <v>415.34</v>
      </c>
      <c r="K677" s="1">
        <v>2881986</v>
      </c>
      <c r="L677" s="1">
        <v>1196999538.4000001</v>
      </c>
      <c r="M677" s="1">
        <v>39083</v>
      </c>
      <c r="N677" s="3">
        <f>IF(ISERR(LN(Table138[[#This Row],[Close Price]]/I676)),"-",LN(Table138[[#This Row],[Close Price]]/I676))</f>
        <v>-3.761784650801684E-2</v>
      </c>
    </row>
    <row r="678" spans="1:14" x14ac:dyDescent="0.3">
      <c r="A678" s="1" t="s">
        <v>43</v>
      </c>
      <c r="B678" s="1" t="s">
        <v>14</v>
      </c>
      <c r="C678" s="2">
        <v>44099</v>
      </c>
      <c r="D678" s="1">
        <v>408.25</v>
      </c>
      <c r="E678" s="1">
        <v>414.65</v>
      </c>
      <c r="F678" s="1">
        <v>430.55</v>
      </c>
      <c r="G678" s="1">
        <v>410.5</v>
      </c>
      <c r="H678" s="1">
        <v>428.05</v>
      </c>
      <c r="I678" s="1">
        <v>428</v>
      </c>
      <c r="J678" s="1">
        <v>423.32</v>
      </c>
      <c r="K678" s="1">
        <v>4535634</v>
      </c>
      <c r="L678" s="1">
        <v>1920043872.0999999</v>
      </c>
      <c r="M678" s="1">
        <v>62324</v>
      </c>
      <c r="N678" s="3">
        <f>IF(ISERR(LN(Table138[[#This Row],[Close Price]]/I677)),"-",LN(Table138[[#This Row],[Close Price]]/I677))</f>
        <v>4.7243463731222374E-2</v>
      </c>
    </row>
    <row r="679" spans="1:14" x14ac:dyDescent="0.3">
      <c r="A679" s="1" t="s">
        <v>43</v>
      </c>
      <c r="B679" s="1" t="s">
        <v>14</v>
      </c>
      <c r="C679" s="2">
        <v>44102</v>
      </c>
      <c r="D679" s="1">
        <v>428</v>
      </c>
      <c r="E679" s="1">
        <v>430</v>
      </c>
      <c r="F679" s="1">
        <v>452.2</v>
      </c>
      <c r="G679" s="1">
        <v>428.1</v>
      </c>
      <c r="H679" s="1">
        <v>450</v>
      </c>
      <c r="I679" s="1">
        <v>450.4</v>
      </c>
      <c r="J679" s="1">
        <v>442.28</v>
      </c>
      <c r="K679" s="1">
        <v>7268448</v>
      </c>
      <c r="L679" s="1">
        <v>3214721626.4499998</v>
      </c>
      <c r="M679" s="1">
        <v>78466</v>
      </c>
      <c r="N679" s="3">
        <f>IF(ISERR(LN(Table138[[#This Row],[Close Price]]/I678)),"-",LN(Table138[[#This Row],[Close Price]]/I678))</f>
        <v>5.1012881243683798E-2</v>
      </c>
    </row>
    <row r="680" spans="1:14" x14ac:dyDescent="0.3">
      <c r="A680" s="1" t="s">
        <v>43</v>
      </c>
      <c r="B680" s="1" t="s">
        <v>14</v>
      </c>
      <c r="C680" s="2">
        <v>44103</v>
      </c>
      <c r="D680" s="1">
        <v>450.4</v>
      </c>
      <c r="E680" s="1">
        <v>452</v>
      </c>
      <c r="F680" s="1">
        <v>462.8</v>
      </c>
      <c r="G680" s="1">
        <v>449.15</v>
      </c>
      <c r="H680" s="1">
        <v>453.6</v>
      </c>
      <c r="I680" s="1">
        <v>455.5</v>
      </c>
      <c r="J680" s="1">
        <v>456.12</v>
      </c>
      <c r="K680" s="1">
        <v>8425414</v>
      </c>
      <c r="L680" s="1">
        <v>3842978720.3000002</v>
      </c>
      <c r="M680" s="1">
        <v>101633</v>
      </c>
      <c r="N680" s="3">
        <f>IF(ISERR(LN(Table138[[#This Row],[Close Price]]/I679)),"-",LN(Table138[[#This Row],[Close Price]]/I679))</f>
        <v>1.1259639874532436E-2</v>
      </c>
    </row>
    <row r="681" spans="1:14" x14ac:dyDescent="0.3">
      <c r="A681" s="1" t="s">
        <v>43</v>
      </c>
      <c r="B681" s="1" t="s">
        <v>14</v>
      </c>
      <c r="C681" s="2">
        <v>44104</v>
      </c>
      <c r="D681" s="1">
        <v>455.5</v>
      </c>
      <c r="E681" s="1">
        <v>455.5</v>
      </c>
      <c r="F681" s="1">
        <v>463.5</v>
      </c>
      <c r="G681" s="1">
        <v>444.6</v>
      </c>
      <c r="H681" s="1">
        <v>445</v>
      </c>
      <c r="I681" s="1">
        <v>447.7</v>
      </c>
      <c r="J681" s="1">
        <v>454.6</v>
      </c>
      <c r="K681" s="1">
        <v>4767307</v>
      </c>
      <c r="L681" s="1">
        <v>2167230369.3000002</v>
      </c>
      <c r="M681" s="1">
        <v>60461</v>
      </c>
      <c r="N681" s="3">
        <f>IF(ISERR(LN(Table138[[#This Row],[Close Price]]/I680)),"-",LN(Table138[[#This Row],[Close Price]]/I680))</f>
        <v>-1.7272351453093138E-2</v>
      </c>
    </row>
  </sheetData>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ACB00-B191-4DA4-B9E2-AF7229FFE806}">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9.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9627.4</v>
      </c>
      <c r="C2" s="1">
        <v>9740.6</v>
      </c>
      <c r="D2" s="1">
        <v>9588.9500000000007</v>
      </c>
      <c r="E2" s="1">
        <v>9618.15</v>
      </c>
      <c r="F2" s="1">
        <v>10894193</v>
      </c>
      <c r="G2" s="1">
        <v>752.74</v>
      </c>
      <c r="H2" s="3" t="str">
        <f>IF(ISERR(LN(Table1339[[#This Row],[Close]]/E1)),"-",LN(Table1339[[#This Row],[Close]]/E1))</f>
        <v>-</v>
      </c>
    </row>
    <row r="3" spans="1:11" x14ac:dyDescent="0.3">
      <c r="A3" s="2">
        <v>43102</v>
      </c>
      <c r="B3" s="1">
        <v>9662.2000000000007</v>
      </c>
      <c r="C3" s="1">
        <v>9708.4500000000007</v>
      </c>
      <c r="D3" s="1">
        <v>9531</v>
      </c>
      <c r="E3" s="1">
        <v>9565.7999999999993</v>
      </c>
      <c r="F3" s="1">
        <v>9652641</v>
      </c>
      <c r="G3" s="1">
        <v>706.89</v>
      </c>
      <c r="H3" s="3">
        <f>IF(ISERR(LN(Table1339[[#This Row],[Close]]/E2)),"-",LN(Table1339[[#This Row],[Close]]/E2))</f>
        <v>-5.4577008325746171E-3</v>
      </c>
      <c r="J3" s="5" t="s">
        <v>23</v>
      </c>
      <c r="K3" s="6">
        <f>_xlfn.COVARIANCE.P(Table138[Return],Table1339[Return])</f>
        <v>2.0682574420676509E-4</v>
      </c>
    </row>
    <row r="4" spans="1:11" x14ac:dyDescent="0.3">
      <c r="A4" s="2">
        <v>43103</v>
      </c>
      <c r="B4" s="1">
        <v>9585.65</v>
      </c>
      <c r="C4" s="1">
        <v>9605.15</v>
      </c>
      <c r="D4" s="1">
        <v>9505.5499999999993</v>
      </c>
      <c r="E4" s="1">
        <v>9519.5499999999993</v>
      </c>
      <c r="F4" s="1">
        <v>11198773</v>
      </c>
      <c r="G4" s="1">
        <v>993.53</v>
      </c>
      <c r="H4" s="3">
        <f>IF(ISERR(LN(Table1339[[#This Row],[Close]]/E3)),"-",LN(Table1339[[#This Row],[Close]]/E3))</f>
        <v>-4.8466588807366522E-3</v>
      </c>
      <c r="J4" s="7" t="s">
        <v>24</v>
      </c>
      <c r="K4" s="8">
        <f>_xlfn.VAR.P(Table1339[Return])</f>
        <v>2.3306727800793744E-4</v>
      </c>
    </row>
    <row r="5" spans="1:11" ht="15" thickBot="1" x14ac:dyDescent="0.35">
      <c r="A5" s="2">
        <v>43104</v>
      </c>
      <c r="B5" s="1">
        <v>9535.9</v>
      </c>
      <c r="C5" s="1">
        <v>9649.0499999999993</v>
      </c>
      <c r="D5" s="1">
        <v>9476.4500000000007</v>
      </c>
      <c r="E5" s="1">
        <v>9633.6</v>
      </c>
      <c r="F5" s="1">
        <v>13215036</v>
      </c>
      <c r="G5" s="1">
        <v>993.21</v>
      </c>
      <c r="H5" s="3">
        <f>IF(ISERR(LN(Table1339[[#This Row],[Close]]/E4)),"-",LN(Table1339[[#This Row],[Close]]/E4))</f>
        <v>1.1909408949545518E-2</v>
      </c>
      <c r="J5" s="9" t="s">
        <v>25</v>
      </c>
      <c r="K5" s="17">
        <f>K3/K4</f>
        <v>0.88740790202098352</v>
      </c>
    </row>
    <row r="6" spans="1:11" x14ac:dyDescent="0.3">
      <c r="A6" s="2">
        <v>43105</v>
      </c>
      <c r="B6" s="1">
        <v>9666.25</v>
      </c>
      <c r="C6" s="1">
        <v>9717.15</v>
      </c>
      <c r="D6" s="1">
        <v>9614.2000000000007</v>
      </c>
      <c r="E6" s="1">
        <v>9701.0499999999993</v>
      </c>
      <c r="F6" s="1">
        <v>13418674</v>
      </c>
      <c r="G6" s="1">
        <v>1037.44</v>
      </c>
      <c r="H6" s="3">
        <f>IF(ISERR(LN(Table1339[[#This Row],[Close]]/E5)),"-",LN(Table1339[[#This Row],[Close]]/E5))</f>
        <v>6.9771393456415608E-3</v>
      </c>
    </row>
    <row r="7" spans="1:11" x14ac:dyDescent="0.3">
      <c r="A7" s="2">
        <v>43108</v>
      </c>
      <c r="B7" s="1">
        <v>9759.7999999999993</v>
      </c>
      <c r="C7" s="1">
        <v>9939.0499999999993</v>
      </c>
      <c r="D7" s="1">
        <v>9750.65</v>
      </c>
      <c r="E7" s="1">
        <v>9838.25</v>
      </c>
      <c r="F7" s="1">
        <v>22589673</v>
      </c>
      <c r="G7" s="1">
        <v>1655.53</v>
      </c>
      <c r="H7" s="3">
        <f>IF(ISERR(LN(Table1339[[#This Row],[Close]]/E6)),"-",LN(Table1339[[#This Row],[Close]]/E6))</f>
        <v>1.404372264562743E-2</v>
      </c>
    </row>
    <row r="8" spans="1:11" x14ac:dyDescent="0.3">
      <c r="A8" s="2">
        <v>43109</v>
      </c>
      <c r="B8" s="1">
        <v>9866.5499999999993</v>
      </c>
      <c r="C8" s="1">
        <v>9875.7000000000007</v>
      </c>
      <c r="D8" s="1">
        <v>9747</v>
      </c>
      <c r="E8" s="1">
        <v>9770.2000000000007</v>
      </c>
      <c r="F8" s="1">
        <v>10164458</v>
      </c>
      <c r="G8" s="1">
        <v>787.76</v>
      </c>
      <c r="H8" s="3">
        <f>IF(ISERR(LN(Table1339[[#This Row],[Close]]/E7)),"-",LN(Table1339[[#This Row],[Close]]/E7))</f>
        <v>-6.9409130450800429E-3</v>
      </c>
    </row>
    <row r="9" spans="1:11" x14ac:dyDescent="0.3">
      <c r="A9" s="2">
        <v>43110</v>
      </c>
      <c r="B9" s="1">
        <v>9789.75</v>
      </c>
      <c r="C9" s="1">
        <v>9863.5</v>
      </c>
      <c r="D9" s="1">
        <v>9716.1</v>
      </c>
      <c r="E9" s="1">
        <v>9748.6</v>
      </c>
      <c r="F9" s="1">
        <v>13185031</v>
      </c>
      <c r="G9" s="1">
        <v>971.21</v>
      </c>
      <c r="H9" s="3">
        <f>IF(ISERR(LN(Table1339[[#This Row],[Close]]/E8)),"-",LN(Table1339[[#This Row],[Close]]/E8))</f>
        <v>-2.2132517180635581E-3</v>
      </c>
    </row>
    <row r="10" spans="1:11" x14ac:dyDescent="0.3">
      <c r="A10" s="2">
        <v>43111</v>
      </c>
      <c r="B10" s="1">
        <v>9752.6</v>
      </c>
      <c r="C10" s="1">
        <v>9849.7999999999993</v>
      </c>
      <c r="D10" s="1">
        <v>9708.6</v>
      </c>
      <c r="E10" s="1">
        <v>9772.85</v>
      </c>
      <c r="F10" s="1">
        <v>12680535</v>
      </c>
      <c r="G10" s="1">
        <v>873.08</v>
      </c>
      <c r="H10" s="3">
        <f>IF(ISERR(LN(Table1339[[#This Row],[Close]]/E9)),"-",LN(Table1339[[#This Row],[Close]]/E9))</f>
        <v>2.4844478738571484E-3</v>
      </c>
    </row>
    <row r="11" spans="1:11" x14ac:dyDescent="0.3">
      <c r="A11" s="2">
        <v>43112</v>
      </c>
      <c r="B11" s="1">
        <v>9795.85</v>
      </c>
      <c r="C11" s="1">
        <v>9825.2000000000007</v>
      </c>
      <c r="D11" s="1">
        <v>9656</v>
      </c>
      <c r="E11" s="1">
        <v>9741.85</v>
      </c>
      <c r="F11" s="1">
        <v>8857860</v>
      </c>
      <c r="G11" s="1">
        <v>696.94</v>
      </c>
      <c r="H11" s="3">
        <f>IF(ISERR(LN(Table1339[[#This Row],[Close]]/E10)),"-",LN(Table1339[[#This Row],[Close]]/E10))</f>
        <v>-3.1770948132418342E-3</v>
      </c>
    </row>
    <row r="12" spans="1:11" x14ac:dyDescent="0.3">
      <c r="A12" s="2">
        <v>43115</v>
      </c>
      <c r="B12" s="1">
        <v>9764</v>
      </c>
      <c r="C12" s="1">
        <v>9776.5499999999993</v>
      </c>
      <c r="D12" s="1">
        <v>9650</v>
      </c>
      <c r="E12" s="1">
        <v>9659.75</v>
      </c>
      <c r="F12" s="1">
        <v>8582072</v>
      </c>
      <c r="G12" s="1">
        <v>596.04</v>
      </c>
      <c r="H12" s="3">
        <f>IF(ISERR(LN(Table1339[[#This Row],[Close]]/E11)),"-",LN(Table1339[[#This Row],[Close]]/E11))</f>
        <v>-8.4632700444357226E-3</v>
      </c>
    </row>
    <row r="13" spans="1:11" x14ac:dyDescent="0.3">
      <c r="A13" s="2">
        <v>43116</v>
      </c>
      <c r="B13" s="1">
        <v>9675.6</v>
      </c>
      <c r="C13" s="1">
        <v>9722.0499999999993</v>
      </c>
      <c r="D13" s="1">
        <v>9589.4</v>
      </c>
      <c r="E13" s="1">
        <v>9623.4500000000007</v>
      </c>
      <c r="F13" s="1">
        <v>11977299</v>
      </c>
      <c r="G13" s="1">
        <v>892.23</v>
      </c>
      <c r="H13" s="3">
        <f>IF(ISERR(LN(Table1339[[#This Row],[Close]]/E12)),"-",LN(Table1339[[#This Row],[Close]]/E12))</f>
        <v>-3.7649397277082497E-3</v>
      </c>
    </row>
    <row r="14" spans="1:11" x14ac:dyDescent="0.3">
      <c r="A14" s="2">
        <v>43117</v>
      </c>
      <c r="B14" s="1">
        <v>9648.4</v>
      </c>
      <c r="C14" s="1">
        <v>9757.9500000000007</v>
      </c>
      <c r="D14" s="1">
        <v>9565.9500000000007</v>
      </c>
      <c r="E14" s="1">
        <v>9744.2999999999993</v>
      </c>
      <c r="F14" s="1">
        <v>12953576</v>
      </c>
      <c r="G14" s="1">
        <v>1052.49</v>
      </c>
      <c r="H14" s="3">
        <f>IF(ISERR(LN(Table1339[[#This Row],[Close]]/E13)),"-",LN(Table1339[[#This Row],[Close]]/E13))</f>
        <v>1.247967042629165E-2</v>
      </c>
    </row>
    <row r="15" spans="1:11" x14ac:dyDescent="0.3">
      <c r="A15" s="2">
        <v>43118</v>
      </c>
      <c r="B15" s="1">
        <v>9779.65</v>
      </c>
      <c r="C15" s="1">
        <v>9819.4</v>
      </c>
      <c r="D15" s="1">
        <v>9581.5499999999993</v>
      </c>
      <c r="E15" s="1">
        <v>9626.4500000000007</v>
      </c>
      <c r="F15" s="1">
        <v>12084824</v>
      </c>
      <c r="G15" s="1">
        <v>978.95</v>
      </c>
      <c r="H15" s="3">
        <f>IF(ISERR(LN(Table1339[[#This Row],[Close]]/E14)),"-",LN(Table1339[[#This Row],[Close]]/E14))</f>
        <v>-1.2167980492911356E-2</v>
      </c>
    </row>
    <row r="16" spans="1:11" x14ac:dyDescent="0.3">
      <c r="A16" s="2">
        <v>43119</v>
      </c>
      <c r="B16" s="1">
        <v>9648.6</v>
      </c>
      <c r="C16" s="1">
        <v>9668.5499999999993</v>
      </c>
      <c r="D16" s="1">
        <v>9566.7000000000007</v>
      </c>
      <c r="E16" s="1">
        <v>9637.7999999999993</v>
      </c>
      <c r="F16" s="1">
        <v>12639093</v>
      </c>
      <c r="G16" s="1">
        <v>871</v>
      </c>
      <c r="H16" s="3">
        <f>IF(ISERR(LN(Table1339[[#This Row],[Close]]/E15)),"-",LN(Table1339[[#This Row],[Close]]/E15))</f>
        <v>1.1783486316148174E-3</v>
      </c>
    </row>
    <row r="17" spans="1:8" x14ac:dyDescent="0.3">
      <c r="A17" s="2">
        <v>43122</v>
      </c>
      <c r="B17" s="1">
        <v>9621.35</v>
      </c>
      <c r="C17" s="1">
        <v>9680.9500000000007</v>
      </c>
      <c r="D17" s="1">
        <v>9587.1</v>
      </c>
      <c r="E17" s="1">
        <v>9654.7999999999993</v>
      </c>
      <c r="F17" s="1">
        <v>8926182</v>
      </c>
      <c r="G17" s="1">
        <v>765.96</v>
      </c>
      <c r="H17" s="3">
        <f>IF(ISERR(LN(Table1339[[#This Row],[Close]]/E16)),"-",LN(Table1339[[#This Row],[Close]]/E16))</f>
        <v>1.7623342006690529E-3</v>
      </c>
    </row>
    <row r="18" spans="1:8" x14ac:dyDescent="0.3">
      <c r="A18" s="2">
        <v>43123</v>
      </c>
      <c r="B18" s="1">
        <v>9688</v>
      </c>
      <c r="C18" s="1">
        <v>9827.35</v>
      </c>
      <c r="D18" s="1">
        <v>9670.85</v>
      </c>
      <c r="E18" s="1">
        <v>9767.2999999999993</v>
      </c>
      <c r="F18" s="1">
        <v>14085544</v>
      </c>
      <c r="G18" s="1">
        <v>1134.6600000000001</v>
      </c>
      <c r="H18" s="3">
        <f>IF(ISERR(LN(Table1339[[#This Row],[Close]]/E17)),"-",LN(Table1339[[#This Row],[Close]]/E17))</f>
        <v>1.1584870658548746E-2</v>
      </c>
    </row>
    <row r="19" spans="1:8" x14ac:dyDescent="0.3">
      <c r="A19" s="2">
        <v>43124</v>
      </c>
      <c r="B19" s="1">
        <v>9752.25</v>
      </c>
      <c r="C19" s="1">
        <v>9903.4</v>
      </c>
      <c r="D19" s="1">
        <v>9717.1</v>
      </c>
      <c r="E19" s="1">
        <v>9826.4</v>
      </c>
      <c r="F19" s="1">
        <v>17427942</v>
      </c>
      <c r="G19" s="1">
        <v>1519.34</v>
      </c>
      <c r="H19" s="3">
        <f>IF(ISERR(LN(Table1339[[#This Row],[Close]]/E18)),"-",LN(Table1339[[#This Row],[Close]]/E18))</f>
        <v>6.0325695738914454E-3</v>
      </c>
    </row>
    <row r="20" spans="1:8" x14ac:dyDescent="0.3">
      <c r="A20" s="2">
        <v>43125</v>
      </c>
      <c r="B20" s="1">
        <v>9857.65</v>
      </c>
      <c r="C20" s="1">
        <v>9920.5499999999993</v>
      </c>
      <c r="D20" s="1">
        <v>9715.7999999999993</v>
      </c>
      <c r="E20" s="1">
        <v>9729.15</v>
      </c>
      <c r="F20" s="1">
        <v>18844865</v>
      </c>
      <c r="G20" s="1">
        <v>1882.55</v>
      </c>
      <c r="H20" s="3">
        <f>IF(ISERR(LN(Table1339[[#This Row],[Close]]/E19)),"-",LN(Table1339[[#This Row],[Close]]/E19))</f>
        <v>-9.9461075453069168E-3</v>
      </c>
    </row>
    <row r="21" spans="1:8" x14ac:dyDescent="0.3">
      <c r="A21" s="2">
        <v>43129</v>
      </c>
      <c r="B21" s="1">
        <v>9716.2000000000007</v>
      </c>
      <c r="C21" s="1">
        <v>9752.0499999999993</v>
      </c>
      <c r="D21" s="1">
        <v>9592.4</v>
      </c>
      <c r="E21" s="1">
        <v>9622.35</v>
      </c>
      <c r="F21" s="1">
        <v>13711141</v>
      </c>
      <c r="G21" s="1">
        <v>1143.1300000000001</v>
      </c>
      <c r="H21" s="3">
        <f>IF(ISERR(LN(Table1339[[#This Row],[Close]]/E20)),"-",LN(Table1339[[#This Row],[Close]]/E20))</f>
        <v>-1.1038016107713966E-2</v>
      </c>
    </row>
    <row r="22" spans="1:8" x14ac:dyDescent="0.3">
      <c r="A22" s="2">
        <v>43130</v>
      </c>
      <c r="B22" s="1">
        <v>9602.9500000000007</v>
      </c>
      <c r="C22" s="1">
        <v>9605.15</v>
      </c>
      <c r="D22" s="1">
        <v>9500.2000000000007</v>
      </c>
      <c r="E22" s="1">
        <v>9563.5499999999993</v>
      </c>
      <c r="F22" s="1">
        <v>10124752</v>
      </c>
      <c r="G22" s="1">
        <v>870.43</v>
      </c>
      <c r="H22" s="3">
        <f>IF(ISERR(LN(Table1339[[#This Row],[Close]]/E21)),"-",LN(Table1339[[#This Row],[Close]]/E21))</f>
        <v>-6.129520543513063E-3</v>
      </c>
    </row>
    <row r="23" spans="1:8" x14ac:dyDescent="0.3">
      <c r="A23" s="2">
        <v>43131</v>
      </c>
      <c r="B23" s="1">
        <v>9550.75</v>
      </c>
      <c r="C23" s="1">
        <v>9565.2999999999993</v>
      </c>
      <c r="D23" s="1">
        <v>9329.2000000000007</v>
      </c>
      <c r="E23" s="1">
        <v>9384.75</v>
      </c>
      <c r="F23" s="1">
        <v>13770662</v>
      </c>
      <c r="G23" s="1">
        <v>1128.19</v>
      </c>
      <c r="H23" s="3">
        <f>IF(ISERR(LN(Table1339[[#This Row],[Close]]/E22)),"-",LN(Table1339[[#This Row],[Close]]/E22))</f>
        <v>-1.8872965615076499E-2</v>
      </c>
    </row>
    <row r="24" spans="1:8" x14ac:dyDescent="0.3">
      <c r="A24" s="2">
        <v>43132</v>
      </c>
      <c r="B24" s="1">
        <v>9391.5</v>
      </c>
      <c r="C24" s="1">
        <v>9391.7000000000007</v>
      </c>
      <c r="D24" s="1">
        <v>9075.75</v>
      </c>
      <c r="E24" s="1">
        <v>9158.7000000000007</v>
      </c>
      <c r="F24" s="1">
        <v>18427372</v>
      </c>
      <c r="G24" s="1">
        <v>1345.34</v>
      </c>
      <c r="H24" s="3">
        <f>IF(ISERR(LN(Table1339[[#This Row],[Close]]/E23)),"-",LN(Table1339[[#This Row],[Close]]/E23))</f>
        <v>-2.4381784214272392E-2</v>
      </c>
    </row>
    <row r="25" spans="1:8" x14ac:dyDescent="0.3">
      <c r="A25" s="2">
        <v>43133</v>
      </c>
      <c r="B25" s="1">
        <v>9113.9500000000007</v>
      </c>
      <c r="C25" s="1">
        <v>9305.6</v>
      </c>
      <c r="D25" s="1">
        <v>9014</v>
      </c>
      <c r="E25" s="1">
        <v>9042.75</v>
      </c>
      <c r="F25" s="1">
        <v>21783989</v>
      </c>
      <c r="G25" s="1">
        <v>1594.01</v>
      </c>
      <c r="H25" s="3">
        <f>IF(ISERR(LN(Table1339[[#This Row],[Close]]/E24)),"-",LN(Table1339[[#This Row],[Close]]/E24))</f>
        <v>-1.2740915533471772E-2</v>
      </c>
    </row>
    <row r="26" spans="1:8" x14ac:dyDescent="0.3">
      <c r="A26" s="2">
        <v>43136</v>
      </c>
      <c r="B26" s="1">
        <v>8910.9</v>
      </c>
      <c r="C26" s="1">
        <v>9095.9</v>
      </c>
      <c r="D26" s="1">
        <v>8859.65</v>
      </c>
      <c r="E26" s="1">
        <v>9069.5</v>
      </c>
      <c r="F26" s="1">
        <v>11034640</v>
      </c>
      <c r="G26" s="1">
        <v>823.59</v>
      </c>
      <c r="H26" s="3">
        <f>IF(ISERR(LN(Table1339[[#This Row],[Close]]/E25)),"-",LN(Table1339[[#This Row],[Close]]/E25))</f>
        <v>2.9538041324942816E-3</v>
      </c>
    </row>
    <row r="27" spans="1:8" x14ac:dyDescent="0.3">
      <c r="A27" s="2">
        <v>43137</v>
      </c>
      <c r="B27" s="1">
        <v>8773.1</v>
      </c>
      <c r="C27" s="1">
        <v>8962.75</v>
      </c>
      <c r="D27" s="1">
        <v>8729.1</v>
      </c>
      <c r="E27" s="1">
        <v>8871.25</v>
      </c>
      <c r="F27" s="1">
        <v>18342283</v>
      </c>
      <c r="G27" s="1">
        <v>1317.44</v>
      </c>
      <c r="H27" s="3">
        <f>IF(ISERR(LN(Table1339[[#This Row],[Close]]/E26)),"-",LN(Table1339[[#This Row],[Close]]/E26))</f>
        <v>-2.2101424958831488E-2</v>
      </c>
    </row>
    <row r="28" spans="1:8" x14ac:dyDescent="0.3">
      <c r="A28" s="2">
        <v>43138</v>
      </c>
      <c r="B28" s="1">
        <v>8967.5499999999993</v>
      </c>
      <c r="C28" s="1">
        <v>8975.9</v>
      </c>
      <c r="D28" s="1">
        <v>8879.4</v>
      </c>
      <c r="E28" s="1">
        <v>8935.7999999999993</v>
      </c>
      <c r="F28" s="1">
        <v>18893406</v>
      </c>
      <c r="G28" s="1">
        <v>1303.54</v>
      </c>
      <c r="H28" s="3">
        <f>IF(ISERR(LN(Table1339[[#This Row],[Close]]/E27)),"-",LN(Table1339[[#This Row],[Close]]/E27))</f>
        <v>7.2499692806842382E-3</v>
      </c>
    </row>
    <row r="29" spans="1:8" x14ac:dyDescent="0.3">
      <c r="A29" s="2">
        <v>43139</v>
      </c>
      <c r="B29" s="1">
        <v>8949</v>
      </c>
      <c r="C29" s="1">
        <v>9282.2000000000007</v>
      </c>
      <c r="D29" s="1">
        <v>8927.85</v>
      </c>
      <c r="E29" s="1">
        <v>9262.4500000000007</v>
      </c>
      <c r="F29" s="1">
        <v>35208584</v>
      </c>
      <c r="G29" s="1">
        <v>2249.8200000000002</v>
      </c>
      <c r="H29" s="3">
        <f>IF(ISERR(LN(Table1339[[#This Row],[Close]]/E28)),"-",LN(Table1339[[#This Row],[Close]]/E28))</f>
        <v>3.5902912359234464E-2</v>
      </c>
    </row>
    <row r="30" spans="1:8" x14ac:dyDescent="0.3">
      <c r="A30" s="2">
        <v>43140</v>
      </c>
      <c r="B30" s="1">
        <v>9052.7999999999993</v>
      </c>
      <c r="C30" s="1">
        <v>9245.9</v>
      </c>
      <c r="D30" s="1">
        <v>9044.2999999999993</v>
      </c>
      <c r="E30" s="1">
        <v>9222.5499999999993</v>
      </c>
      <c r="F30" s="1">
        <v>23245872</v>
      </c>
      <c r="G30" s="1">
        <v>1489.39</v>
      </c>
      <c r="H30" s="3">
        <f>IF(ISERR(LN(Table1339[[#This Row],[Close]]/E29)),"-",LN(Table1339[[#This Row],[Close]]/E29))</f>
        <v>-4.3170204995290071E-3</v>
      </c>
    </row>
    <row r="31" spans="1:8" x14ac:dyDescent="0.3">
      <c r="A31" s="2">
        <v>43143</v>
      </c>
      <c r="B31" s="1">
        <v>9298.0499999999993</v>
      </c>
      <c r="C31" s="1">
        <v>9453.75</v>
      </c>
      <c r="D31" s="1">
        <v>9271</v>
      </c>
      <c r="E31" s="1">
        <v>9339.9500000000007</v>
      </c>
      <c r="F31" s="1">
        <v>22125194</v>
      </c>
      <c r="G31" s="1">
        <v>1446.85</v>
      </c>
      <c r="H31" s="3">
        <f>IF(ISERR(LN(Table1339[[#This Row],[Close]]/E30)),"-",LN(Table1339[[#This Row],[Close]]/E30))</f>
        <v>1.2649326909919158E-2</v>
      </c>
    </row>
    <row r="32" spans="1:8" x14ac:dyDescent="0.3">
      <c r="A32" s="2">
        <v>43145</v>
      </c>
      <c r="B32" s="1">
        <v>9367.5</v>
      </c>
      <c r="C32" s="1">
        <v>9374</v>
      </c>
      <c r="D32" s="1">
        <v>9212.25</v>
      </c>
      <c r="E32" s="1">
        <v>9249.2000000000007</v>
      </c>
      <c r="F32" s="1">
        <v>13662098</v>
      </c>
      <c r="G32" s="1">
        <v>901.03</v>
      </c>
      <c r="H32" s="3">
        <f>IF(ISERR(LN(Table1339[[#This Row],[Close]]/E31)),"-",LN(Table1339[[#This Row],[Close]]/E31))</f>
        <v>-9.7638376096888281E-3</v>
      </c>
    </row>
    <row r="33" spans="1:8" x14ac:dyDescent="0.3">
      <c r="A33" s="2">
        <v>43146</v>
      </c>
      <c r="B33" s="1">
        <v>9215.7000000000007</v>
      </c>
      <c r="C33" s="1">
        <v>9327.7000000000007</v>
      </c>
      <c r="D33" s="1">
        <v>9186.5499999999993</v>
      </c>
      <c r="E33" s="1">
        <v>9207.5</v>
      </c>
      <c r="F33" s="1">
        <v>17518332</v>
      </c>
      <c r="G33" s="1">
        <v>1113.24</v>
      </c>
      <c r="H33" s="3">
        <f>IF(ISERR(LN(Table1339[[#This Row],[Close]]/E32)),"-",LN(Table1339[[#This Row],[Close]]/E32))</f>
        <v>-4.5186919605922282E-3</v>
      </c>
    </row>
    <row r="34" spans="1:8" x14ac:dyDescent="0.3">
      <c r="A34" s="2">
        <v>43147</v>
      </c>
      <c r="B34" s="1">
        <v>9231.85</v>
      </c>
      <c r="C34" s="1">
        <v>9262.15</v>
      </c>
      <c r="D34" s="1">
        <v>9141.0499999999993</v>
      </c>
      <c r="E34" s="1">
        <v>9180.9</v>
      </c>
      <c r="F34" s="1">
        <v>12431151</v>
      </c>
      <c r="G34" s="1">
        <v>853.37</v>
      </c>
      <c r="H34" s="3">
        <f>IF(ISERR(LN(Table1339[[#This Row],[Close]]/E33)),"-",LN(Table1339[[#This Row],[Close]]/E33))</f>
        <v>-2.8931302945277813E-3</v>
      </c>
    </row>
    <row r="35" spans="1:8" x14ac:dyDescent="0.3">
      <c r="A35" s="2">
        <v>43150</v>
      </c>
      <c r="B35" s="1">
        <v>9188.2999999999993</v>
      </c>
      <c r="C35" s="1">
        <v>9198.65</v>
      </c>
      <c r="D35" s="1">
        <v>8941.9</v>
      </c>
      <c r="E35" s="1">
        <v>9027.9</v>
      </c>
      <c r="F35" s="1">
        <v>10480909</v>
      </c>
      <c r="G35" s="1">
        <v>757.12</v>
      </c>
      <c r="H35" s="3">
        <f>IF(ISERR(LN(Table1339[[#This Row],[Close]]/E34)),"-",LN(Table1339[[#This Row],[Close]]/E34))</f>
        <v>-1.6805456799033693E-2</v>
      </c>
    </row>
    <row r="36" spans="1:8" x14ac:dyDescent="0.3">
      <c r="A36" s="2">
        <v>43151</v>
      </c>
      <c r="B36" s="1">
        <v>9054.4500000000007</v>
      </c>
      <c r="C36" s="1">
        <v>9086.5</v>
      </c>
      <c r="D36" s="1">
        <v>8982.1</v>
      </c>
      <c r="E36" s="1">
        <v>9020.75</v>
      </c>
      <c r="F36" s="1">
        <v>9167223</v>
      </c>
      <c r="G36" s="1">
        <v>675.89</v>
      </c>
      <c r="H36" s="3">
        <f>IF(ISERR(LN(Table1339[[#This Row],[Close]]/E35)),"-",LN(Table1339[[#This Row],[Close]]/E35))</f>
        <v>-7.9230306688091103E-4</v>
      </c>
    </row>
    <row r="37" spans="1:8" x14ac:dyDescent="0.3">
      <c r="A37" s="2">
        <v>43152</v>
      </c>
      <c r="B37" s="1">
        <v>9054.5</v>
      </c>
      <c r="C37" s="1">
        <v>9073.5</v>
      </c>
      <c r="D37" s="1">
        <v>8753.5499999999993</v>
      </c>
      <c r="E37" s="1">
        <v>8843.4</v>
      </c>
      <c r="F37" s="1">
        <v>31143995</v>
      </c>
      <c r="G37" s="1">
        <v>1835.02</v>
      </c>
      <c r="H37" s="3">
        <f>IF(ISERR(LN(Table1339[[#This Row],[Close]]/E36)),"-",LN(Table1339[[#This Row],[Close]]/E36))</f>
        <v>-1.985606108801069E-2</v>
      </c>
    </row>
    <row r="38" spans="1:8" x14ac:dyDescent="0.3">
      <c r="A38" s="2">
        <v>43153</v>
      </c>
      <c r="B38" s="1">
        <v>8832.7000000000007</v>
      </c>
      <c r="C38" s="1">
        <v>8901.4500000000007</v>
      </c>
      <c r="D38" s="1">
        <v>8787.0499999999993</v>
      </c>
      <c r="E38" s="1">
        <v>8861.75</v>
      </c>
      <c r="F38" s="1">
        <v>31118452</v>
      </c>
      <c r="G38" s="1">
        <v>2032.58</v>
      </c>
      <c r="H38" s="3">
        <f>IF(ISERR(LN(Table1339[[#This Row],[Close]]/E37)),"-",LN(Table1339[[#This Row],[Close]]/E37))</f>
        <v>2.0728439544812844E-3</v>
      </c>
    </row>
    <row r="39" spans="1:8" x14ac:dyDescent="0.3">
      <c r="A39" s="2">
        <v>43154</v>
      </c>
      <c r="B39" s="1">
        <v>8924.2999999999993</v>
      </c>
      <c r="C39" s="1">
        <v>9124.7000000000007</v>
      </c>
      <c r="D39" s="1">
        <v>8909.7999999999993</v>
      </c>
      <c r="E39" s="1">
        <v>9095.4</v>
      </c>
      <c r="F39" s="1">
        <v>43212988</v>
      </c>
      <c r="G39" s="1">
        <v>2674.76</v>
      </c>
      <c r="H39" s="3">
        <f>IF(ISERR(LN(Table1339[[#This Row],[Close]]/E38)),"-",LN(Table1339[[#This Row],[Close]]/E38))</f>
        <v>2.6024529168778988E-2</v>
      </c>
    </row>
    <row r="40" spans="1:8" x14ac:dyDescent="0.3">
      <c r="A40" s="2">
        <v>43157</v>
      </c>
      <c r="B40" s="1">
        <v>9091.75</v>
      </c>
      <c r="C40" s="1">
        <v>9097.85</v>
      </c>
      <c r="D40" s="1">
        <v>9016.7000000000007</v>
      </c>
      <c r="E40" s="1">
        <v>9065.1</v>
      </c>
      <c r="F40" s="1">
        <v>16516821</v>
      </c>
      <c r="G40" s="1">
        <v>1175.3399999999999</v>
      </c>
      <c r="H40" s="3">
        <f>IF(ISERR(LN(Table1339[[#This Row],[Close]]/E39)),"-",LN(Table1339[[#This Row],[Close]]/E39))</f>
        <v>-3.3369156263191061E-3</v>
      </c>
    </row>
    <row r="41" spans="1:8" x14ac:dyDescent="0.3">
      <c r="A41" s="2">
        <v>43158</v>
      </c>
      <c r="B41" s="1">
        <v>9081.5</v>
      </c>
      <c r="C41" s="1">
        <v>9146.6</v>
      </c>
      <c r="D41" s="1">
        <v>9002.5499999999993</v>
      </c>
      <c r="E41" s="1">
        <v>9023.4500000000007</v>
      </c>
      <c r="F41" s="1">
        <v>13167827</v>
      </c>
      <c r="G41" s="1">
        <v>924.02</v>
      </c>
      <c r="H41" s="3">
        <f>IF(ISERR(LN(Table1339[[#This Row],[Close]]/E40)),"-",LN(Table1339[[#This Row],[Close]]/E40))</f>
        <v>-4.6051312688687842E-3</v>
      </c>
    </row>
    <row r="42" spans="1:8" x14ac:dyDescent="0.3">
      <c r="A42" s="2">
        <v>43159</v>
      </c>
      <c r="B42" s="1">
        <v>8995</v>
      </c>
      <c r="C42" s="1">
        <v>9093.0499999999993</v>
      </c>
      <c r="D42" s="1">
        <v>8938.9500000000007</v>
      </c>
      <c r="E42" s="1">
        <v>8960.25</v>
      </c>
      <c r="F42" s="1">
        <v>16220954</v>
      </c>
      <c r="G42" s="1">
        <v>1148.78</v>
      </c>
      <c r="H42" s="3">
        <f>IF(ISERR(LN(Table1339[[#This Row],[Close]]/E41)),"-",LN(Table1339[[#This Row],[Close]]/E41))</f>
        <v>-7.0286159333967767E-3</v>
      </c>
    </row>
    <row r="43" spans="1:8" x14ac:dyDescent="0.3">
      <c r="A43" s="2">
        <v>43160</v>
      </c>
      <c r="B43" s="1">
        <v>8966.4</v>
      </c>
      <c r="C43" s="1">
        <v>9003.9</v>
      </c>
      <c r="D43" s="1">
        <v>8905.2000000000007</v>
      </c>
      <c r="E43" s="1">
        <v>8917.75</v>
      </c>
      <c r="F43" s="1">
        <v>12977997</v>
      </c>
      <c r="G43" s="1">
        <v>881.7</v>
      </c>
      <c r="H43" s="3">
        <f>IF(ISERR(LN(Table1339[[#This Row],[Close]]/E42)),"-",LN(Table1339[[#This Row],[Close]]/E42))</f>
        <v>-4.7544557622566331E-3</v>
      </c>
    </row>
    <row r="44" spans="1:8" x14ac:dyDescent="0.3">
      <c r="A44" s="2">
        <v>43164</v>
      </c>
      <c r="B44" s="1">
        <v>8888.85</v>
      </c>
      <c r="C44" s="1">
        <v>8905.5499999999993</v>
      </c>
      <c r="D44" s="1">
        <v>8770.7999999999993</v>
      </c>
      <c r="E44" s="1">
        <v>8855.7999999999993</v>
      </c>
      <c r="F44" s="1">
        <v>22779601</v>
      </c>
      <c r="G44" s="1">
        <v>1494.4</v>
      </c>
      <c r="H44" s="3">
        <f>IF(ISERR(LN(Table1339[[#This Row],[Close]]/E43)),"-",LN(Table1339[[#This Row],[Close]]/E43))</f>
        <v>-6.9710610288948273E-3</v>
      </c>
    </row>
    <row r="45" spans="1:8" x14ac:dyDescent="0.3">
      <c r="A45" s="2">
        <v>43165</v>
      </c>
      <c r="B45" s="1">
        <v>8945.85</v>
      </c>
      <c r="C45" s="1">
        <v>8955.6</v>
      </c>
      <c r="D45" s="1">
        <v>8723.7999999999993</v>
      </c>
      <c r="E45" s="1">
        <v>8749.5499999999993</v>
      </c>
      <c r="F45" s="1">
        <v>22185033</v>
      </c>
      <c r="G45" s="1">
        <v>1439.59</v>
      </c>
      <c r="H45" s="3">
        <f>IF(ISERR(LN(Table1339[[#This Row],[Close]]/E44)),"-",LN(Table1339[[#This Row],[Close]]/E44))</f>
        <v>-1.2070341116554268E-2</v>
      </c>
    </row>
    <row r="46" spans="1:8" x14ac:dyDescent="0.3">
      <c r="A46" s="2">
        <v>43166</v>
      </c>
      <c r="B46" s="1">
        <v>8753.6</v>
      </c>
      <c r="C46" s="1">
        <v>8756.2999999999993</v>
      </c>
      <c r="D46" s="1">
        <v>8600.9500000000007</v>
      </c>
      <c r="E46" s="1">
        <v>8615</v>
      </c>
      <c r="F46" s="1">
        <v>15401408</v>
      </c>
      <c r="G46" s="1">
        <v>1030.03</v>
      </c>
      <c r="H46" s="3">
        <f>IF(ISERR(LN(Table1339[[#This Row],[Close]]/E45)),"-",LN(Table1339[[#This Row],[Close]]/E45))</f>
        <v>-1.5497400495707173E-2</v>
      </c>
    </row>
    <row r="47" spans="1:8" x14ac:dyDescent="0.3">
      <c r="A47" s="2">
        <v>43167</v>
      </c>
      <c r="B47" s="1">
        <v>8672.65</v>
      </c>
      <c r="C47" s="1">
        <v>8696.5499999999993</v>
      </c>
      <c r="D47" s="1">
        <v>8499.85</v>
      </c>
      <c r="E47" s="1">
        <v>8586.35</v>
      </c>
      <c r="F47" s="1">
        <v>16836972</v>
      </c>
      <c r="G47" s="1">
        <v>1068.28</v>
      </c>
      <c r="H47" s="3">
        <f>IF(ISERR(LN(Table1339[[#This Row],[Close]]/E46)),"-",LN(Table1339[[#This Row],[Close]]/E46))</f>
        <v>-3.331136973879969E-3</v>
      </c>
    </row>
    <row r="48" spans="1:8" x14ac:dyDescent="0.3">
      <c r="A48" s="2">
        <v>43168</v>
      </c>
      <c r="B48" s="1">
        <v>8611.5499999999993</v>
      </c>
      <c r="C48" s="1">
        <v>8688</v>
      </c>
      <c r="D48" s="1">
        <v>8491.5</v>
      </c>
      <c r="E48" s="1">
        <v>8515.7000000000007</v>
      </c>
      <c r="F48" s="1" t="s">
        <v>22</v>
      </c>
      <c r="G48" s="1" t="s">
        <v>22</v>
      </c>
      <c r="H48" s="3">
        <f>IF(ISERR(LN(Table1339[[#This Row],[Close]]/E47)),"-",LN(Table1339[[#This Row],[Close]]/E47))</f>
        <v>-8.2622144017755229E-3</v>
      </c>
    </row>
    <row r="49" spans="1:8" x14ac:dyDescent="0.3">
      <c r="A49" s="2">
        <v>43171</v>
      </c>
      <c r="B49" s="1">
        <v>8582.9</v>
      </c>
      <c r="C49" s="1">
        <v>8618.15</v>
      </c>
      <c r="D49" s="1">
        <v>8492.7000000000007</v>
      </c>
      <c r="E49" s="1">
        <v>8600.7000000000007</v>
      </c>
      <c r="F49" s="1">
        <v>11621098</v>
      </c>
      <c r="G49" s="1">
        <v>767.4</v>
      </c>
      <c r="H49" s="3">
        <f>IF(ISERR(LN(Table1339[[#This Row],[Close]]/E48)),"-",LN(Table1339[[#This Row],[Close]]/E48))</f>
        <v>9.9320766916401251E-3</v>
      </c>
    </row>
    <row r="50" spans="1:8" x14ac:dyDescent="0.3">
      <c r="A50" s="2">
        <v>43172</v>
      </c>
      <c r="B50" s="1">
        <v>8594.4</v>
      </c>
      <c r="C50" s="1">
        <v>8739.7999999999993</v>
      </c>
      <c r="D50" s="1">
        <v>8593.2000000000007</v>
      </c>
      <c r="E50" s="1">
        <v>8712.1</v>
      </c>
      <c r="F50" s="1">
        <v>11753433</v>
      </c>
      <c r="G50" s="1">
        <v>815.67</v>
      </c>
      <c r="H50" s="3">
        <f>IF(ISERR(LN(Table1339[[#This Row],[Close]]/E49)),"-",LN(Table1339[[#This Row],[Close]]/E49))</f>
        <v>1.2869268689474578E-2</v>
      </c>
    </row>
    <row r="51" spans="1:8" x14ac:dyDescent="0.3">
      <c r="A51" s="2">
        <v>43173</v>
      </c>
      <c r="B51" s="1">
        <v>8709.7000000000007</v>
      </c>
      <c r="C51" s="1">
        <v>8726.7999999999993</v>
      </c>
      <c r="D51" s="1">
        <v>8656.7000000000007</v>
      </c>
      <c r="E51" s="1">
        <v>8701.5499999999993</v>
      </c>
      <c r="F51" s="1">
        <v>7528558</v>
      </c>
      <c r="G51" s="1">
        <v>520.08000000000004</v>
      </c>
      <c r="H51" s="3">
        <f>IF(ISERR(LN(Table1339[[#This Row],[Close]]/E50)),"-",LN(Table1339[[#This Row],[Close]]/E50))</f>
        <v>-1.2116932740458811E-3</v>
      </c>
    </row>
    <row r="52" spans="1:8" x14ac:dyDescent="0.3">
      <c r="A52" s="2">
        <v>43174</v>
      </c>
      <c r="B52" s="1">
        <v>8708.25</v>
      </c>
      <c r="C52" s="1">
        <v>8796.1</v>
      </c>
      <c r="D52" s="1">
        <v>8644.85</v>
      </c>
      <c r="E52" s="1">
        <v>8670.5499999999993</v>
      </c>
      <c r="F52" s="1">
        <v>8843204</v>
      </c>
      <c r="G52" s="1">
        <v>644.4</v>
      </c>
      <c r="H52" s="3">
        <f>IF(ISERR(LN(Table1339[[#This Row],[Close]]/E51)),"-",LN(Table1339[[#This Row],[Close]]/E51))</f>
        <v>-3.5689447913444428E-3</v>
      </c>
    </row>
    <row r="53" spans="1:8" x14ac:dyDescent="0.3">
      <c r="A53" s="2">
        <v>43175</v>
      </c>
      <c r="B53" s="1">
        <v>8639.7999999999993</v>
      </c>
      <c r="C53" s="1">
        <v>8738.2999999999993</v>
      </c>
      <c r="D53" s="1">
        <v>8528.7000000000007</v>
      </c>
      <c r="E53" s="1">
        <v>8546.7999999999993</v>
      </c>
      <c r="F53" s="1">
        <v>19431956</v>
      </c>
      <c r="G53" s="1">
        <v>1278.79</v>
      </c>
      <c r="H53" s="3">
        <f>IF(ISERR(LN(Table1339[[#This Row],[Close]]/E52)),"-",LN(Table1339[[#This Row],[Close]]/E52))</f>
        <v>-1.4375282033265911E-2</v>
      </c>
    </row>
    <row r="54" spans="1:8" x14ac:dyDescent="0.3">
      <c r="A54" s="2">
        <v>43178</v>
      </c>
      <c r="B54" s="1">
        <v>8606.25</v>
      </c>
      <c r="C54" s="1">
        <v>8618.15</v>
      </c>
      <c r="D54" s="1">
        <v>8490.4</v>
      </c>
      <c r="E54" s="1">
        <v>8512.9</v>
      </c>
      <c r="F54" s="1">
        <v>11977410</v>
      </c>
      <c r="G54" s="1">
        <v>813.65</v>
      </c>
      <c r="H54" s="3">
        <f>IF(ISERR(LN(Table1339[[#This Row],[Close]]/E53)),"-",LN(Table1339[[#This Row],[Close]]/E53))</f>
        <v>-3.9742837940490985E-3</v>
      </c>
    </row>
    <row r="55" spans="1:8" x14ac:dyDescent="0.3">
      <c r="A55" s="2">
        <v>43179</v>
      </c>
      <c r="B55" s="1">
        <v>8471.85</v>
      </c>
      <c r="C55" s="1">
        <v>8601.2000000000007</v>
      </c>
      <c r="D55" s="1">
        <v>8395.2999999999993</v>
      </c>
      <c r="E55" s="1">
        <v>8578.7000000000007</v>
      </c>
      <c r="F55" s="1">
        <v>19206025</v>
      </c>
      <c r="G55" s="1">
        <v>1177.05</v>
      </c>
      <c r="H55" s="3">
        <f>IF(ISERR(LN(Table1339[[#This Row],[Close]]/E54)),"-",LN(Table1339[[#This Row],[Close]]/E54))</f>
        <v>7.6997267761288813E-3</v>
      </c>
    </row>
    <row r="56" spans="1:8" x14ac:dyDescent="0.3">
      <c r="A56" s="2">
        <v>43180</v>
      </c>
      <c r="B56" s="1">
        <v>8639.2000000000007</v>
      </c>
      <c r="C56" s="1">
        <v>8674.1</v>
      </c>
      <c r="D56" s="1">
        <v>8505.5</v>
      </c>
      <c r="E56" s="1">
        <v>8525.4500000000007</v>
      </c>
      <c r="F56" s="1" t="s">
        <v>22</v>
      </c>
      <c r="G56" s="1" t="s">
        <v>22</v>
      </c>
      <c r="H56" s="3">
        <f>IF(ISERR(LN(Table1339[[#This Row],[Close]]/E55)),"-",LN(Table1339[[#This Row],[Close]]/E55))</f>
        <v>-6.2265791685692752E-3</v>
      </c>
    </row>
    <row r="57" spans="1:8" x14ac:dyDescent="0.3">
      <c r="A57" s="2">
        <v>43181</v>
      </c>
      <c r="B57" s="1">
        <v>8590.15</v>
      </c>
      <c r="C57" s="1">
        <v>8625.7000000000007</v>
      </c>
      <c r="D57" s="1">
        <v>8459</v>
      </c>
      <c r="E57" s="1">
        <v>8474</v>
      </c>
      <c r="F57" s="1">
        <v>14896837</v>
      </c>
      <c r="G57" s="1">
        <v>906.61</v>
      </c>
      <c r="H57" s="3">
        <f>IF(ISERR(LN(Table1339[[#This Row],[Close]]/E56)),"-",LN(Table1339[[#This Row],[Close]]/E56))</f>
        <v>-6.0531554958389031E-3</v>
      </c>
    </row>
    <row r="58" spans="1:8" x14ac:dyDescent="0.3">
      <c r="A58" s="2">
        <v>43182</v>
      </c>
      <c r="B58" s="1">
        <v>8378.2000000000007</v>
      </c>
      <c r="C58" s="1">
        <v>8406.0499999999993</v>
      </c>
      <c r="D58" s="1">
        <v>8280.4500000000007</v>
      </c>
      <c r="E58" s="1">
        <v>8327.4</v>
      </c>
      <c r="F58" s="1">
        <v>13137646</v>
      </c>
      <c r="G58" s="1">
        <v>865.23</v>
      </c>
      <c r="H58" s="3">
        <f>IF(ISERR(LN(Table1339[[#This Row],[Close]]/E57)),"-",LN(Table1339[[#This Row],[Close]]/E57))</f>
        <v>-1.745136959665541E-2</v>
      </c>
    </row>
    <row r="59" spans="1:8" x14ac:dyDescent="0.3">
      <c r="A59" s="2">
        <v>43185</v>
      </c>
      <c r="B59" s="1">
        <v>8323.25</v>
      </c>
      <c r="C59" s="1">
        <v>8406.25</v>
      </c>
      <c r="D59" s="1">
        <v>8282.0499999999993</v>
      </c>
      <c r="E59" s="1">
        <v>8390.5</v>
      </c>
      <c r="F59" s="1">
        <v>15534378</v>
      </c>
      <c r="G59" s="1">
        <v>912.45</v>
      </c>
      <c r="H59" s="3">
        <f>IF(ISERR(LN(Table1339[[#This Row],[Close]]/E58)),"-",LN(Table1339[[#This Row],[Close]]/E58))</f>
        <v>7.5488308513674352E-3</v>
      </c>
    </row>
    <row r="60" spans="1:8" x14ac:dyDescent="0.3">
      <c r="A60" s="2">
        <v>43186</v>
      </c>
      <c r="B60" s="1">
        <v>8422.2999999999993</v>
      </c>
      <c r="C60" s="1">
        <v>8491.7000000000007</v>
      </c>
      <c r="D60" s="1">
        <v>8417.7000000000007</v>
      </c>
      <c r="E60" s="1">
        <v>8452.5</v>
      </c>
      <c r="F60" s="1">
        <v>13667974</v>
      </c>
      <c r="G60" s="1">
        <v>867.68</v>
      </c>
      <c r="H60" s="3">
        <f>IF(ISERR(LN(Table1339[[#This Row],[Close]]/E59)),"-",LN(Table1339[[#This Row],[Close]]/E59))</f>
        <v>7.3621421408246734E-3</v>
      </c>
    </row>
    <row r="61" spans="1:8" x14ac:dyDescent="0.3">
      <c r="A61" s="2">
        <v>43187</v>
      </c>
      <c r="B61" s="1">
        <v>8445.2999999999993</v>
      </c>
      <c r="C61" s="1">
        <v>8456.7000000000007</v>
      </c>
      <c r="D61" s="1">
        <v>8332.15</v>
      </c>
      <c r="E61" s="1">
        <v>8358.0499999999993</v>
      </c>
      <c r="F61" s="1">
        <v>24460028</v>
      </c>
      <c r="G61" s="1">
        <v>1554.3</v>
      </c>
      <c r="H61" s="3">
        <f>IF(ISERR(LN(Table1339[[#This Row],[Close]]/E60)),"-",LN(Table1339[[#This Row],[Close]]/E60))</f>
        <v>-1.1237109299659851E-2</v>
      </c>
    </row>
    <row r="62" spans="1:8" x14ac:dyDescent="0.3">
      <c r="A62" s="2">
        <v>43192</v>
      </c>
      <c r="B62" s="1">
        <v>8424.4</v>
      </c>
      <c r="C62" s="1">
        <v>8637.4</v>
      </c>
      <c r="D62" s="1">
        <v>8385.2999999999993</v>
      </c>
      <c r="E62" s="1">
        <v>8620.85</v>
      </c>
      <c r="F62" s="1" t="s">
        <v>22</v>
      </c>
      <c r="G62" s="1" t="s">
        <v>22</v>
      </c>
      <c r="H62" s="3">
        <f>IF(ISERR(LN(Table1339[[#This Row],[Close]]/E61)),"-",LN(Table1339[[#This Row],[Close]]/E61))</f>
        <v>3.0958541402550444E-2</v>
      </c>
    </row>
    <row r="63" spans="1:8" x14ac:dyDescent="0.3">
      <c r="A63" s="2">
        <v>43193</v>
      </c>
      <c r="B63" s="1">
        <v>8583.1</v>
      </c>
      <c r="C63" s="1">
        <v>8701.5499999999993</v>
      </c>
      <c r="D63" s="1">
        <v>8568.5499999999993</v>
      </c>
      <c r="E63" s="1">
        <v>8664.7000000000007</v>
      </c>
      <c r="F63" s="1" t="s">
        <v>22</v>
      </c>
      <c r="G63" s="1" t="s">
        <v>22</v>
      </c>
      <c r="H63" s="3">
        <f>IF(ISERR(LN(Table1339[[#This Row],[Close]]/E62)),"-",LN(Table1339[[#This Row],[Close]]/E62))</f>
        <v>5.0736128227177124E-3</v>
      </c>
    </row>
    <row r="64" spans="1:8" x14ac:dyDescent="0.3">
      <c r="A64" s="2">
        <v>43194</v>
      </c>
      <c r="B64" s="1">
        <v>8716.35</v>
      </c>
      <c r="C64" s="1">
        <v>8732.0499999999993</v>
      </c>
      <c r="D64" s="1">
        <v>8545.65</v>
      </c>
      <c r="E64" s="1">
        <v>8569.5</v>
      </c>
      <c r="F64" s="1">
        <v>13686740</v>
      </c>
      <c r="G64" s="1">
        <v>881.56</v>
      </c>
      <c r="H64" s="3">
        <f>IF(ISERR(LN(Table1339[[#This Row],[Close]]/E63)),"-",LN(Table1339[[#This Row],[Close]]/E63))</f>
        <v>-1.1047912675022383E-2</v>
      </c>
    </row>
    <row r="65" spans="1:8" x14ac:dyDescent="0.3">
      <c r="A65" s="2">
        <v>43195</v>
      </c>
      <c r="B65" s="1">
        <v>8637.5499999999993</v>
      </c>
      <c r="C65" s="1">
        <v>8732.9500000000007</v>
      </c>
      <c r="D65" s="1">
        <v>8621.15</v>
      </c>
      <c r="E65" s="1">
        <v>8655.65</v>
      </c>
      <c r="F65" s="1">
        <v>11205688</v>
      </c>
      <c r="G65" s="1">
        <v>756.96</v>
      </c>
      <c r="H65" s="3">
        <f>IF(ISERR(LN(Table1339[[#This Row],[Close]]/E64)),"-",LN(Table1339[[#This Row],[Close]]/E64))</f>
        <v>1.0002899055367885E-2</v>
      </c>
    </row>
    <row r="66" spans="1:8" x14ac:dyDescent="0.3">
      <c r="A66" s="2">
        <v>43196</v>
      </c>
      <c r="B66" s="1">
        <v>8657.9500000000007</v>
      </c>
      <c r="C66" s="1">
        <v>8808.5499999999993</v>
      </c>
      <c r="D66" s="1">
        <v>8643.9</v>
      </c>
      <c r="E66" s="1">
        <v>8772.4</v>
      </c>
      <c r="F66" s="1">
        <v>17633926</v>
      </c>
      <c r="G66" s="1">
        <v>1252.74</v>
      </c>
      <c r="H66" s="3">
        <f>IF(ISERR(LN(Table1339[[#This Row],[Close]]/E65)),"-",LN(Table1339[[#This Row],[Close]]/E65))</f>
        <v>1.3398142245355221E-2</v>
      </c>
    </row>
    <row r="67" spans="1:8" x14ac:dyDescent="0.3">
      <c r="A67" s="2">
        <v>43199</v>
      </c>
      <c r="B67" s="1">
        <v>8785.85</v>
      </c>
      <c r="C67" s="1">
        <v>8841.5499999999993</v>
      </c>
      <c r="D67" s="1">
        <v>8721.0499999999993</v>
      </c>
      <c r="E67" s="1">
        <v>8738.15</v>
      </c>
      <c r="F67" s="1" t="s">
        <v>22</v>
      </c>
      <c r="G67" s="1" t="s">
        <v>22</v>
      </c>
      <c r="H67" s="3">
        <f>IF(ISERR(LN(Table1339[[#This Row],[Close]]/E66)),"-",LN(Table1339[[#This Row],[Close]]/E66))</f>
        <v>-3.9119323696759382E-3</v>
      </c>
    </row>
    <row r="68" spans="1:8" x14ac:dyDescent="0.3">
      <c r="A68" s="2">
        <v>43200</v>
      </c>
      <c r="B68" s="1">
        <v>8763.2000000000007</v>
      </c>
      <c r="C68" s="1">
        <v>8816.7999999999993</v>
      </c>
      <c r="D68" s="1">
        <v>8698.75</v>
      </c>
      <c r="E68" s="1">
        <v>8719.6</v>
      </c>
      <c r="F68" s="1">
        <v>11657255</v>
      </c>
      <c r="G68" s="1">
        <v>863.22</v>
      </c>
      <c r="H68" s="3">
        <f>IF(ISERR(LN(Table1339[[#This Row],[Close]]/E67)),"-",LN(Table1339[[#This Row],[Close]]/E67))</f>
        <v>-2.1251314724138387E-3</v>
      </c>
    </row>
    <row r="69" spans="1:8" x14ac:dyDescent="0.3">
      <c r="A69" s="2">
        <v>43201</v>
      </c>
      <c r="B69" s="1">
        <v>8752.9500000000007</v>
      </c>
      <c r="C69" s="1">
        <v>8789.25</v>
      </c>
      <c r="D69" s="1">
        <v>8691.65</v>
      </c>
      <c r="E69" s="1">
        <v>8761.7999999999993</v>
      </c>
      <c r="F69" s="1">
        <v>13136133</v>
      </c>
      <c r="G69" s="1">
        <v>843.85</v>
      </c>
      <c r="H69" s="3">
        <f>IF(ISERR(LN(Table1339[[#This Row],[Close]]/E68)),"-",LN(Table1339[[#This Row],[Close]]/E68))</f>
        <v>4.827997983220601E-3</v>
      </c>
    </row>
    <row r="70" spans="1:8" x14ac:dyDescent="0.3">
      <c r="A70" s="2">
        <v>43202</v>
      </c>
      <c r="B70" s="1">
        <v>8752.6</v>
      </c>
      <c r="C70" s="1">
        <v>8752.6</v>
      </c>
      <c r="D70" s="1">
        <v>8669.2000000000007</v>
      </c>
      <c r="E70" s="1">
        <v>8685.0499999999993</v>
      </c>
      <c r="F70" s="1">
        <v>13901163</v>
      </c>
      <c r="G70" s="1">
        <v>960.03</v>
      </c>
      <c r="H70" s="3">
        <f>IF(ISERR(LN(Table1339[[#This Row],[Close]]/E69)),"-",LN(Table1339[[#This Row],[Close]]/E69))</f>
        <v>-8.7982065634580886E-3</v>
      </c>
    </row>
    <row r="71" spans="1:8" x14ac:dyDescent="0.3">
      <c r="A71" s="2">
        <v>43203</v>
      </c>
      <c r="B71" s="1">
        <v>8694.7000000000007</v>
      </c>
      <c r="C71" s="1">
        <v>8787.1</v>
      </c>
      <c r="D71" s="1">
        <v>8678.0499999999993</v>
      </c>
      <c r="E71" s="1">
        <v>8730.6</v>
      </c>
      <c r="F71" s="1">
        <v>11270888</v>
      </c>
      <c r="G71" s="1">
        <v>799.56</v>
      </c>
      <c r="H71" s="3">
        <f>IF(ISERR(LN(Table1339[[#This Row],[Close]]/E70)),"-",LN(Table1339[[#This Row],[Close]]/E70))</f>
        <v>5.2309392832654775E-3</v>
      </c>
    </row>
    <row r="72" spans="1:8" x14ac:dyDescent="0.3">
      <c r="A72" s="2">
        <v>43206</v>
      </c>
      <c r="B72" s="1">
        <v>8707.9</v>
      </c>
      <c r="C72" s="1">
        <v>8877.1</v>
      </c>
      <c r="D72" s="1">
        <v>8696.25</v>
      </c>
      <c r="E72" s="1">
        <v>8867.2000000000007</v>
      </c>
      <c r="F72" s="1">
        <v>18147927</v>
      </c>
      <c r="G72" s="1">
        <v>1217.74</v>
      </c>
      <c r="H72" s="3">
        <f>IF(ISERR(LN(Table1339[[#This Row],[Close]]/E71)),"-",LN(Table1339[[#This Row],[Close]]/E71))</f>
        <v>1.5524979674371414E-2</v>
      </c>
    </row>
    <row r="73" spans="1:8" x14ac:dyDescent="0.3">
      <c r="A73" s="2">
        <v>43207</v>
      </c>
      <c r="B73" s="1">
        <v>8890.6</v>
      </c>
      <c r="C73" s="1">
        <v>8893.9500000000007</v>
      </c>
      <c r="D73" s="1">
        <v>8803.4500000000007</v>
      </c>
      <c r="E73" s="1">
        <v>8827.75</v>
      </c>
      <c r="F73" s="1">
        <v>12894421</v>
      </c>
      <c r="G73" s="1">
        <v>866.23</v>
      </c>
      <c r="H73" s="3">
        <f>IF(ISERR(LN(Table1339[[#This Row],[Close]]/E72)),"-",LN(Table1339[[#This Row],[Close]]/E72))</f>
        <v>-4.458906678069946E-3</v>
      </c>
    </row>
    <row r="74" spans="1:8" x14ac:dyDescent="0.3">
      <c r="A74" s="2">
        <v>43208</v>
      </c>
      <c r="B74" s="1">
        <v>8858.75</v>
      </c>
      <c r="C74" s="1">
        <v>8904.1</v>
      </c>
      <c r="D74" s="1">
        <v>8772.7999999999993</v>
      </c>
      <c r="E74" s="1">
        <v>8790</v>
      </c>
      <c r="F74" s="1" t="s">
        <v>22</v>
      </c>
      <c r="G74" s="1" t="s">
        <v>22</v>
      </c>
      <c r="H74" s="3">
        <f>IF(ISERR(LN(Table1339[[#This Row],[Close]]/E73)),"-",LN(Table1339[[#This Row],[Close]]/E73))</f>
        <v>-4.2854573113666819E-3</v>
      </c>
    </row>
    <row r="75" spans="1:8" x14ac:dyDescent="0.3">
      <c r="A75" s="2">
        <v>43209</v>
      </c>
      <c r="B75" s="1">
        <v>8833.15</v>
      </c>
      <c r="C75" s="1">
        <v>8848.15</v>
      </c>
      <c r="D75" s="1">
        <v>8768.9</v>
      </c>
      <c r="E75" s="1">
        <v>8829.75</v>
      </c>
      <c r="F75" s="1">
        <v>11081606</v>
      </c>
      <c r="G75" s="1">
        <v>753.93</v>
      </c>
      <c r="H75" s="3">
        <f>IF(ISERR(LN(Table1339[[#This Row],[Close]]/E74)),"-",LN(Table1339[[#This Row],[Close]]/E74))</f>
        <v>4.5119899471932423E-3</v>
      </c>
    </row>
    <row r="76" spans="1:8" x14ac:dyDescent="0.3">
      <c r="A76" s="2">
        <v>43210</v>
      </c>
      <c r="B76" s="1">
        <v>8813.4</v>
      </c>
      <c r="C76" s="1">
        <v>8846.35</v>
      </c>
      <c r="D76" s="1">
        <v>8769.35</v>
      </c>
      <c r="E76" s="1">
        <v>8819.7999999999993</v>
      </c>
      <c r="F76" s="1">
        <v>12865608</v>
      </c>
      <c r="G76" s="1">
        <v>826.89</v>
      </c>
      <c r="H76" s="3">
        <f>IF(ISERR(LN(Table1339[[#This Row],[Close]]/E75)),"-",LN(Table1339[[#This Row],[Close]]/E75))</f>
        <v>-1.1275076196388678E-3</v>
      </c>
    </row>
    <row r="77" spans="1:8" x14ac:dyDescent="0.3">
      <c r="A77" s="2">
        <v>43213</v>
      </c>
      <c r="B77" s="1">
        <v>8781.1</v>
      </c>
      <c r="C77" s="1">
        <v>8976.7999999999993</v>
      </c>
      <c r="D77" s="1">
        <v>8781.1</v>
      </c>
      <c r="E77" s="1">
        <v>8949.9</v>
      </c>
      <c r="F77" s="1">
        <v>15842034</v>
      </c>
      <c r="G77" s="1">
        <v>1072.05</v>
      </c>
      <c r="H77" s="3">
        <f>IF(ISERR(LN(Table1339[[#This Row],[Close]]/E76)),"-",LN(Table1339[[#This Row],[Close]]/E76))</f>
        <v>1.4643165015345875E-2</v>
      </c>
    </row>
    <row r="78" spans="1:8" x14ac:dyDescent="0.3">
      <c r="A78" s="2">
        <v>43214</v>
      </c>
      <c r="B78" s="1">
        <v>8988.7000000000007</v>
      </c>
      <c r="C78" s="1">
        <v>9092.7000000000007</v>
      </c>
      <c r="D78" s="1">
        <v>8950.2000000000007</v>
      </c>
      <c r="E78" s="1">
        <v>8984.15</v>
      </c>
      <c r="F78" s="1">
        <v>22448320</v>
      </c>
      <c r="G78" s="1">
        <v>1581.57</v>
      </c>
      <c r="H78" s="3">
        <f>IF(ISERR(LN(Table1339[[#This Row],[Close]]/E77)),"-",LN(Table1339[[#This Row],[Close]]/E77))</f>
        <v>3.8195546058385284E-3</v>
      </c>
    </row>
    <row r="79" spans="1:8" x14ac:dyDescent="0.3">
      <c r="A79" s="2">
        <v>43215</v>
      </c>
      <c r="B79" s="1">
        <v>8964.2000000000007</v>
      </c>
      <c r="C79" s="1">
        <v>8973.4500000000007</v>
      </c>
      <c r="D79" s="1">
        <v>8859.7999999999993</v>
      </c>
      <c r="E79" s="1">
        <v>8901.15</v>
      </c>
      <c r="F79" s="1">
        <v>8893915</v>
      </c>
      <c r="G79" s="1">
        <v>615.98</v>
      </c>
      <c r="H79" s="3">
        <f>IF(ISERR(LN(Table1339[[#This Row],[Close]]/E78)),"-",LN(Table1339[[#This Row],[Close]]/E78))</f>
        <v>-9.2814317719274557E-3</v>
      </c>
    </row>
    <row r="80" spans="1:8" x14ac:dyDescent="0.3">
      <c r="A80" s="2">
        <v>43216</v>
      </c>
      <c r="B80" s="1">
        <v>8914.4</v>
      </c>
      <c r="C80" s="1">
        <v>8996.5499999999993</v>
      </c>
      <c r="D80" s="1">
        <v>8883.1</v>
      </c>
      <c r="E80" s="1">
        <v>8896.6</v>
      </c>
      <c r="F80" s="1">
        <v>16707318</v>
      </c>
      <c r="G80" s="1">
        <v>1263.6600000000001</v>
      </c>
      <c r="H80" s="3">
        <f>IF(ISERR(LN(Table1339[[#This Row],[Close]]/E79)),"-",LN(Table1339[[#This Row],[Close]]/E79))</f>
        <v>-5.1130059688717143E-4</v>
      </c>
    </row>
    <row r="81" spans="1:8" x14ac:dyDescent="0.3">
      <c r="A81" s="2">
        <v>43217</v>
      </c>
      <c r="B81" s="1">
        <v>8955.75</v>
      </c>
      <c r="C81" s="1">
        <v>9022.0499999999993</v>
      </c>
      <c r="D81" s="1">
        <v>8914.65</v>
      </c>
      <c r="E81" s="1">
        <v>8987.4</v>
      </c>
      <c r="F81" s="1">
        <v>13447849</v>
      </c>
      <c r="G81" s="1">
        <v>928.73</v>
      </c>
      <c r="H81" s="3">
        <f>IF(ISERR(LN(Table1339[[#This Row],[Close]]/E80)),"-",LN(Table1339[[#This Row],[Close]]/E80))</f>
        <v>1.0154415143581265E-2</v>
      </c>
    </row>
    <row r="82" spans="1:8" x14ac:dyDescent="0.3">
      <c r="A82" s="2">
        <v>43220</v>
      </c>
      <c r="B82" s="1">
        <v>9030.4500000000007</v>
      </c>
      <c r="C82" s="1">
        <v>9090.85</v>
      </c>
      <c r="D82" s="1">
        <v>9017.9500000000007</v>
      </c>
      <c r="E82" s="1">
        <v>9060.7000000000007</v>
      </c>
      <c r="F82" s="1">
        <v>8238921</v>
      </c>
      <c r="G82" s="1">
        <v>581.75</v>
      </c>
      <c r="H82" s="3">
        <f>IF(ISERR(LN(Table1339[[#This Row],[Close]]/E81)),"-",LN(Table1339[[#This Row],[Close]]/E81))</f>
        <v>8.1227833428454636E-3</v>
      </c>
    </row>
    <row r="83" spans="1:8" x14ac:dyDescent="0.3">
      <c r="A83" s="2">
        <v>43222</v>
      </c>
      <c r="B83" s="1">
        <v>9086.9500000000007</v>
      </c>
      <c r="C83" s="1">
        <v>9110.5499999999993</v>
      </c>
      <c r="D83" s="1">
        <v>8921.75</v>
      </c>
      <c r="E83" s="1">
        <v>8961.0499999999993</v>
      </c>
      <c r="F83" s="1">
        <v>12638019</v>
      </c>
      <c r="G83" s="1">
        <v>802.04</v>
      </c>
      <c r="H83" s="3">
        <f>IF(ISERR(LN(Table1339[[#This Row],[Close]]/E82)),"-",LN(Table1339[[#This Row],[Close]]/E82))</f>
        <v>-1.1058972142516303E-2</v>
      </c>
    </row>
    <row r="84" spans="1:8" x14ac:dyDescent="0.3">
      <c r="A84" s="2">
        <v>43223</v>
      </c>
      <c r="B84" s="1">
        <v>8968.7000000000007</v>
      </c>
      <c r="C84" s="1">
        <v>8977.7000000000007</v>
      </c>
      <c r="D84" s="1">
        <v>8796.85</v>
      </c>
      <c r="E84" s="1">
        <v>8966.2999999999993</v>
      </c>
      <c r="F84" s="1">
        <v>15587036</v>
      </c>
      <c r="G84" s="1">
        <v>954.7</v>
      </c>
      <c r="H84" s="3">
        <f>IF(ISERR(LN(Table1339[[#This Row],[Close]]/E83)),"-",LN(Table1339[[#This Row],[Close]]/E83))</f>
        <v>5.8569728934631312E-4</v>
      </c>
    </row>
    <row r="85" spans="1:8" x14ac:dyDescent="0.3">
      <c r="A85" s="2">
        <v>43224</v>
      </c>
      <c r="B85" s="1">
        <v>8962</v>
      </c>
      <c r="C85" s="1">
        <v>8963.85</v>
      </c>
      <c r="D85" s="1">
        <v>8801.6</v>
      </c>
      <c r="E85" s="1">
        <v>8817.4500000000007</v>
      </c>
      <c r="F85" s="1">
        <v>11785618</v>
      </c>
      <c r="G85" s="1">
        <v>772.01</v>
      </c>
      <c r="H85" s="3">
        <f>IF(ISERR(LN(Table1339[[#This Row],[Close]]/E84)),"-",LN(Table1339[[#This Row],[Close]]/E84))</f>
        <v>-1.6740392339810794E-2</v>
      </c>
    </row>
    <row r="86" spans="1:8" x14ac:dyDescent="0.3">
      <c r="A86" s="2">
        <v>43227</v>
      </c>
      <c r="B86" s="1">
        <v>8828.75</v>
      </c>
      <c r="C86" s="1">
        <v>8848.35</v>
      </c>
      <c r="D86" s="1">
        <v>8674.2000000000007</v>
      </c>
      <c r="E86" s="1">
        <v>8774.4</v>
      </c>
      <c r="F86" s="1">
        <v>11996794</v>
      </c>
      <c r="G86" s="1">
        <v>802.62</v>
      </c>
      <c r="H86" s="3">
        <f>IF(ISERR(LN(Table1339[[#This Row],[Close]]/E85)),"-",LN(Table1339[[#This Row],[Close]]/E85))</f>
        <v>-4.8943216246523508E-3</v>
      </c>
    </row>
    <row r="87" spans="1:8" x14ac:dyDescent="0.3">
      <c r="A87" s="2">
        <v>43228</v>
      </c>
      <c r="B87" s="1">
        <v>8812.9500000000007</v>
      </c>
      <c r="C87" s="1">
        <v>8882.35</v>
      </c>
      <c r="D87" s="1">
        <v>8734.9500000000007</v>
      </c>
      <c r="E87" s="1">
        <v>8753.25</v>
      </c>
      <c r="F87" s="1">
        <v>9014834</v>
      </c>
      <c r="G87" s="1">
        <v>631.16</v>
      </c>
      <c r="H87" s="3">
        <f>IF(ISERR(LN(Table1339[[#This Row],[Close]]/E86)),"-",LN(Table1339[[#This Row],[Close]]/E86))</f>
        <v>-2.4133309673678095E-3</v>
      </c>
    </row>
    <row r="88" spans="1:8" x14ac:dyDescent="0.3">
      <c r="A88" s="2">
        <v>43229</v>
      </c>
      <c r="B88" s="1">
        <v>8754.0499999999993</v>
      </c>
      <c r="C88" s="1">
        <v>8766.0499999999993</v>
      </c>
      <c r="D88" s="1">
        <v>8693.5</v>
      </c>
      <c r="E88" s="1">
        <v>8704.1</v>
      </c>
      <c r="F88" s="1">
        <v>8414007</v>
      </c>
      <c r="G88" s="1">
        <v>556.51</v>
      </c>
      <c r="H88" s="3">
        <f>IF(ISERR(LN(Table1339[[#This Row],[Close]]/E87)),"-",LN(Table1339[[#This Row],[Close]]/E87))</f>
        <v>-5.6308809602582891E-3</v>
      </c>
    </row>
    <row r="89" spans="1:8" x14ac:dyDescent="0.3">
      <c r="A89" s="2">
        <v>43230</v>
      </c>
      <c r="B89" s="1">
        <v>8724.1</v>
      </c>
      <c r="C89" s="1">
        <v>8734.35</v>
      </c>
      <c r="D89" s="1">
        <v>8518.7000000000007</v>
      </c>
      <c r="E89" s="1">
        <v>8544.9500000000007</v>
      </c>
      <c r="F89" s="1">
        <v>13753974</v>
      </c>
      <c r="G89" s="1">
        <v>911.12</v>
      </c>
      <c r="H89" s="3">
        <f>IF(ISERR(LN(Table1339[[#This Row],[Close]]/E88)),"-",LN(Table1339[[#This Row],[Close]]/E88))</f>
        <v>-1.845371384281554E-2</v>
      </c>
    </row>
    <row r="90" spans="1:8" x14ac:dyDescent="0.3">
      <c r="A90" s="2">
        <v>43231</v>
      </c>
      <c r="B90" s="1">
        <v>8555.4</v>
      </c>
      <c r="C90" s="1">
        <v>8565.4500000000007</v>
      </c>
      <c r="D90" s="1">
        <v>8403.35</v>
      </c>
      <c r="E90" s="1">
        <v>8445.7000000000007</v>
      </c>
      <c r="F90" s="1">
        <v>18014955</v>
      </c>
      <c r="G90" s="1">
        <v>1121.57</v>
      </c>
      <c r="H90" s="3">
        <f>IF(ISERR(LN(Table1339[[#This Row],[Close]]/E89)),"-",LN(Table1339[[#This Row],[Close]]/E89))</f>
        <v>-1.1683029067125341E-2</v>
      </c>
    </row>
    <row r="91" spans="1:8" x14ac:dyDescent="0.3">
      <c r="A91" s="2">
        <v>43234</v>
      </c>
      <c r="B91" s="1">
        <v>8458.35</v>
      </c>
      <c r="C91" s="1">
        <v>8598.0499999999993</v>
      </c>
      <c r="D91" s="1">
        <v>8438</v>
      </c>
      <c r="E91" s="1">
        <v>8462.0499999999993</v>
      </c>
      <c r="F91" s="1">
        <v>14936711</v>
      </c>
      <c r="G91" s="1">
        <v>967.29</v>
      </c>
      <c r="H91" s="3">
        <f>IF(ISERR(LN(Table1339[[#This Row],[Close]]/E90)),"-",LN(Table1339[[#This Row],[Close]]/E90))</f>
        <v>1.9340249407952166E-3</v>
      </c>
    </row>
    <row r="92" spans="1:8" x14ac:dyDescent="0.3">
      <c r="A92" s="2">
        <v>43235</v>
      </c>
      <c r="B92" s="1">
        <v>8449.5</v>
      </c>
      <c r="C92" s="1">
        <v>8520.5499999999993</v>
      </c>
      <c r="D92" s="1">
        <v>8313</v>
      </c>
      <c r="E92" s="1">
        <v>8401.15</v>
      </c>
      <c r="F92" s="1">
        <v>18459590</v>
      </c>
      <c r="G92" s="1">
        <v>1208.4000000000001</v>
      </c>
      <c r="H92" s="3">
        <f>IF(ISERR(LN(Table1339[[#This Row],[Close]]/E91)),"-",LN(Table1339[[#This Row],[Close]]/E91))</f>
        <v>-7.2228598084605805E-3</v>
      </c>
    </row>
    <row r="93" spans="1:8" x14ac:dyDescent="0.3">
      <c r="A93" s="2">
        <v>43236</v>
      </c>
      <c r="B93" s="1">
        <v>8383.2000000000007</v>
      </c>
      <c r="C93" s="1">
        <v>8425.1</v>
      </c>
      <c r="D93" s="1">
        <v>8287.1</v>
      </c>
      <c r="E93" s="1">
        <v>8399.1</v>
      </c>
      <c r="F93" s="1">
        <v>16479599</v>
      </c>
      <c r="G93" s="1">
        <v>1032.8399999999999</v>
      </c>
      <c r="H93" s="3">
        <f>IF(ISERR(LN(Table1339[[#This Row],[Close]]/E92)),"-",LN(Table1339[[#This Row],[Close]]/E92))</f>
        <v>-2.440439886517885E-4</v>
      </c>
    </row>
    <row r="94" spans="1:8" x14ac:dyDescent="0.3">
      <c r="A94" s="2">
        <v>43237</v>
      </c>
      <c r="B94" s="1">
        <v>8417</v>
      </c>
      <c r="C94" s="1">
        <v>8461.25</v>
      </c>
      <c r="D94" s="1">
        <v>8328.85</v>
      </c>
      <c r="E94" s="1">
        <v>8403</v>
      </c>
      <c r="F94" s="1">
        <v>15794190</v>
      </c>
      <c r="G94" s="1">
        <v>1008.11</v>
      </c>
      <c r="H94" s="3">
        <f>IF(ISERR(LN(Table1339[[#This Row],[Close]]/E93)),"-",LN(Table1339[[#This Row],[Close]]/E93))</f>
        <v>4.6422769416193626E-4</v>
      </c>
    </row>
    <row r="95" spans="1:8" x14ac:dyDescent="0.3">
      <c r="A95" s="2">
        <v>43238</v>
      </c>
      <c r="B95" s="1">
        <v>8441.7000000000007</v>
      </c>
      <c r="C95" s="1">
        <v>8443.75</v>
      </c>
      <c r="D95" s="1">
        <v>8195.35</v>
      </c>
      <c r="E95" s="1">
        <v>8211.85</v>
      </c>
      <c r="F95" s="1">
        <v>20313069</v>
      </c>
      <c r="G95" s="1">
        <v>1175.24</v>
      </c>
      <c r="H95" s="3">
        <f>IF(ISERR(LN(Table1339[[#This Row],[Close]]/E94)),"-",LN(Table1339[[#This Row],[Close]]/E94))</f>
        <v>-2.3010551908483501E-2</v>
      </c>
    </row>
    <row r="96" spans="1:8" x14ac:dyDescent="0.3">
      <c r="A96" s="2">
        <v>43241</v>
      </c>
      <c r="B96" s="1">
        <v>8211.35</v>
      </c>
      <c r="C96" s="1">
        <v>8218.15</v>
      </c>
      <c r="D96" s="1">
        <v>7956.05</v>
      </c>
      <c r="E96" s="1">
        <v>7983.2</v>
      </c>
      <c r="F96" s="1">
        <v>14653361</v>
      </c>
      <c r="G96" s="1">
        <v>865.15</v>
      </c>
      <c r="H96" s="3">
        <f>IF(ISERR(LN(Table1339[[#This Row],[Close]]/E95)),"-",LN(Table1339[[#This Row],[Close]]/E95))</f>
        <v>-2.8238899449631975E-2</v>
      </c>
    </row>
    <row r="97" spans="1:8" x14ac:dyDescent="0.3">
      <c r="A97" s="2">
        <v>43242</v>
      </c>
      <c r="B97" s="1">
        <v>7993.25</v>
      </c>
      <c r="C97" s="1">
        <v>8152.1</v>
      </c>
      <c r="D97" s="1">
        <v>7900.35</v>
      </c>
      <c r="E97" s="1">
        <v>8118.9</v>
      </c>
      <c r="F97" s="1">
        <v>16551603</v>
      </c>
      <c r="G97" s="1">
        <v>1204.6199999999999</v>
      </c>
      <c r="H97" s="3">
        <f>IF(ISERR(LN(Table1339[[#This Row],[Close]]/E96)),"-",LN(Table1339[[#This Row],[Close]]/E96))</f>
        <v>1.6855343428709736E-2</v>
      </c>
    </row>
    <row r="98" spans="1:8" x14ac:dyDescent="0.3">
      <c r="A98" s="2">
        <v>43243</v>
      </c>
      <c r="B98" s="1">
        <v>8100.85</v>
      </c>
      <c r="C98" s="1">
        <v>8239.35</v>
      </c>
      <c r="D98" s="1">
        <v>8050</v>
      </c>
      <c r="E98" s="1">
        <v>8069.7</v>
      </c>
      <c r="F98" s="1">
        <v>17857987</v>
      </c>
      <c r="G98" s="1">
        <v>1094.28</v>
      </c>
      <c r="H98" s="3">
        <f>IF(ISERR(LN(Table1339[[#This Row],[Close]]/E97)),"-",LN(Table1339[[#This Row],[Close]]/E97))</f>
        <v>-6.0783701470046407E-3</v>
      </c>
    </row>
    <row r="99" spans="1:8" x14ac:dyDescent="0.3">
      <c r="A99" s="2">
        <v>43244</v>
      </c>
      <c r="B99" s="1">
        <v>8115.05</v>
      </c>
      <c r="C99" s="1">
        <v>8231.65</v>
      </c>
      <c r="D99" s="1">
        <v>8063.3</v>
      </c>
      <c r="E99" s="1">
        <v>8207</v>
      </c>
      <c r="F99" s="1">
        <v>13601739</v>
      </c>
      <c r="G99" s="1">
        <v>825.37</v>
      </c>
      <c r="H99" s="3">
        <f>IF(ISERR(LN(Table1339[[#This Row],[Close]]/E98)),"-",LN(Table1339[[#This Row],[Close]]/E98))</f>
        <v>1.6871141777903931E-2</v>
      </c>
    </row>
    <row r="100" spans="1:8" x14ac:dyDescent="0.3">
      <c r="A100" s="2">
        <v>43245</v>
      </c>
      <c r="B100" s="1">
        <v>8247.65</v>
      </c>
      <c r="C100" s="1">
        <v>8320.1</v>
      </c>
      <c r="D100" s="1">
        <v>8156.35</v>
      </c>
      <c r="E100" s="1">
        <v>8297.25</v>
      </c>
      <c r="F100" s="1">
        <v>17971232</v>
      </c>
      <c r="G100" s="1">
        <v>1011.8</v>
      </c>
      <c r="H100" s="3">
        <f>IF(ISERR(LN(Table1339[[#This Row],[Close]]/E99)),"-",LN(Table1339[[#This Row],[Close]]/E99))</f>
        <v>1.0936685953418301E-2</v>
      </c>
    </row>
    <row r="101" spans="1:8" x14ac:dyDescent="0.3">
      <c r="A101" s="2">
        <v>43248</v>
      </c>
      <c r="B101" s="1">
        <v>8404.25</v>
      </c>
      <c r="C101" s="1">
        <v>8553.6</v>
      </c>
      <c r="D101" s="1">
        <v>8381.2999999999993</v>
      </c>
      <c r="E101" s="1">
        <v>8498.2000000000007</v>
      </c>
      <c r="F101" s="1">
        <v>32189741</v>
      </c>
      <c r="G101" s="1">
        <v>1914.69</v>
      </c>
      <c r="H101" s="3">
        <f>IF(ISERR(LN(Table1339[[#This Row],[Close]]/E100)),"-",LN(Table1339[[#This Row],[Close]]/E100))</f>
        <v>2.3930241764084311E-2</v>
      </c>
    </row>
    <row r="102" spans="1:8" x14ac:dyDescent="0.3">
      <c r="A102" s="2">
        <v>43249</v>
      </c>
      <c r="B102" s="1">
        <v>8464.7999999999993</v>
      </c>
      <c r="C102" s="1">
        <v>8556.2999999999993</v>
      </c>
      <c r="D102" s="1">
        <v>8381.5</v>
      </c>
      <c r="E102" s="1">
        <v>8410.4500000000007</v>
      </c>
      <c r="F102" s="1">
        <v>25874727</v>
      </c>
      <c r="G102" s="1">
        <v>1594.72</v>
      </c>
      <c r="H102" s="3">
        <f>IF(ISERR(LN(Table1339[[#This Row],[Close]]/E101)),"-",LN(Table1339[[#This Row],[Close]]/E101))</f>
        <v>-1.0379396082813732E-2</v>
      </c>
    </row>
    <row r="103" spans="1:8" x14ac:dyDescent="0.3">
      <c r="A103" s="2">
        <v>43250</v>
      </c>
      <c r="B103" s="1">
        <v>8341.35</v>
      </c>
      <c r="C103" s="1">
        <v>8411.15</v>
      </c>
      <c r="D103" s="1">
        <v>8297.75</v>
      </c>
      <c r="E103" s="1">
        <v>8321.1</v>
      </c>
      <c r="F103" s="1">
        <v>18013713</v>
      </c>
      <c r="G103" s="1">
        <v>1124.8599999999999</v>
      </c>
      <c r="H103" s="3">
        <f>IF(ISERR(LN(Table1339[[#This Row],[Close]]/E102)),"-",LN(Table1339[[#This Row],[Close]]/E102))</f>
        <v>-1.0680522649859817E-2</v>
      </c>
    </row>
    <row r="104" spans="1:8" x14ac:dyDescent="0.3">
      <c r="A104" s="2">
        <v>43251</v>
      </c>
      <c r="B104" s="1">
        <v>8351</v>
      </c>
      <c r="C104" s="1">
        <v>8355.35</v>
      </c>
      <c r="D104" s="1">
        <v>8181.3</v>
      </c>
      <c r="E104" s="1">
        <v>8220.25</v>
      </c>
      <c r="F104" s="1">
        <v>42890632</v>
      </c>
      <c r="G104" s="1">
        <v>2720.91</v>
      </c>
      <c r="H104" s="3">
        <f>IF(ISERR(LN(Table1339[[#This Row],[Close]]/E103)),"-",LN(Table1339[[#This Row],[Close]]/E103))</f>
        <v>-1.2193835401495844E-2</v>
      </c>
    </row>
    <row r="105" spans="1:8" x14ac:dyDescent="0.3">
      <c r="A105" s="2">
        <v>43252</v>
      </c>
      <c r="B105" s="1">
        <v>8248.7000000000007</v>
      </c>
      <c r="C105" s="1">
        <v>8297.7999999999993</v>
      </c>
      <c r="D105" s="1">
        <v>8181.6</v>
      </c>
      <c r="E105" s="1">
        <v>8213.2000000000007</v>
      </c>
      <c r="F105" s="1">
        <v>14588456</v>
      </c>
      <c r="G105" s="1">
        <v>928.84</v>
      </c>
      <c r="H105" s="3">
        <f>IF(ISERR(LN(Table1339[[#This Row],[Close]]/E104)),"-",LN(Table1339[[#This Row],[Close]]/E104))</f>
        <v>-8.5800613170108463E-4</v>
      </c>
    </row>
    <row r="106" spans="1:8" x14ac:dyDescent="0.3">
      <c r="A106" s="2">
        <v>43255</v>
      </c>
      <c r="B106" s="1">
        <v>8263.7000000000007</v>
      </c>
      <c r="C106" s="1">
        <v>8323.5</v>
      </c>
      <c r="D106" s="1">
        <v>8176.8</v>
      </c>
      <c r="E106" s="1">
        <v>8205.7999999999993</v>
      </c>
      <c r="F106" s="1">
        <v>15473744</v>
      </c>
      <c r="G106" s="1">
        <v>1131.78</v>
      </c>
      <c r="H106" s="3">
        <f>IF(ISERR(LN(Table1339[[#This Row],[Close]]/E105)),"-",LN(Table1339[[#This Row],[Close]]/E105))</f>
        <v>-9.0139478665583566E-4</v>
      </c>
    </row>
    <row r="107" spans="1:8" x14ac:dyDescent="0.3">
      <c r="A107" s="2">
        <v>43256</v>
      </c>
      <c r="B107" s="1">
        <v>8226.65</v>
      </c>
      <c r="C107" s="1">
        <v>8232.0499999999993</v>
      </c>
      <c r="D107" s="1">
        <v>8019.3</v>
      </c>
      <c r="E107" s="1">
        <v>8117.75</v>
      </c>
      <c r="F107" s="1">
        <v>29801883</v>
      </c>
      <c r="G107" s="1">
        <v>1879.05</v>
      </c>
      <c r="H107" s="3">
        <f>IF(ISERR(LN(Table1339[[#This Row],[Close]]/E106)),"-",LN(Table1339[[#This Row],[Close]]/E106))</f>
        <v>-1.0788199132547135E-2</v>
      </c>
    </row>
    <row r="108" spans="1:8" x14ac:dyDescent="0.3">
      <c r="A108" s="2">
        <v>43257</v>
      </c>
      <c r="B108" s="1">
        <v>8126.9</v>
      </c>
      <c r="C108" s="1">
        <v>8245.1</v>
      </c>
      <c r="D108" s="1">
        <v>8078.3</v>
      </c>
      <c r="E108" s="1">
        <v>8233.65</v>
      </c>
      <c r="F108" s="1">
        <v>21619705</v>
      </c>
      <c r="G108" s="1">
        <v>1303.81</v>
      </c>
      <c r="H108" s="3">
        <f>IF(ISERR(LN(Table1339[[#This Row],[Close]]/E107)),"-",LN(Table1339[[#This Row],[Close]]/E107))</f>
        <v>1.4176393584653689E-2</v>
      </c>
    </row>
    <row r="109" spans="1:8" x14ac:dyDescent="0.3">
      <c r="A109" s="2">
        <v>43258</v>
      </c>
      <c r="B109" s="1">
        <v>8259.2000000000007</v>
      </c>
      <c r="C109" s="1">
        <v>8294</v>
      </c>
      <c r="D109" s="1">
        <v>8210.9</v>
      </c>
      <c r="E109" s="1">
        <v>8252.15</v>
      </c>
      <c r="F109" s="1">
        <v>9836284</v>
      </c>
      <c r="G109" s="1">
        <v>627.85</v>
      </c>
      <c r="H109" s="3">
        <f>IF(ISERR(LN(Table1339[[#This Row],[Close]]/E108)),"-",LN(Table1339[[#This Row],[Close]]/E108))</f>
        <v>2.2443566906774665E-3</v>
      </c>
    </row>
    <row r="110" spans="1:8" x14ac:dyDescent="0.3">
      <c r="A110" s="2">
        <v>43259</v>
      </c>
      <c r="B110" s="1">
        <v>8234.35</v>
      </c>
      <c r="C110" s="1">
        <v>8647.15</v>
      </c>
      <c r="D110" s="1">
        <v>8220.9500000000007</v>
      </c>
      <c r="E110" s="1">
        <v>8603.9500000000007</v>
      </c>
      <c r="F110" s="1">
        <v>51771240</v>
      </c>
      <c r="G110" s="1">
        <v>3115.14</v>
      </c>
      <c r="H110" s="3">
        <f>IF(ISERR(LN(Table1339[[#This Row],[Close]]/E109)),"-",LN(Table1339[[#This Row],[Close]]/E109))</f>
        <v>4.1747627682682406E-2</v>
      </c>
    </row>
    <row r="111" spans="1:8" x14ac:dyDescent="0.3">
      <c r="A111" s="2">
        <v>43262</v>
      </c>
      <c r="B111" s="1">
        <v>8624.7000000000007</v>
      </c>
      <c r="C111" s="1">
        <v>8780.75</v>
      </c>
      <c r="D111" s="1">
        <v>8610.9500000000007</v>
      </c>
      <c r="E111" s="1">
        <v>8647.15</v>
      </c>
      <c r="F111" s="1">
        <v>31870854</v>
      </c>
      <c r="G111" s="1">
        <v>2132.2199999999998</v>
      </c>
      <c r="H111" s="3">
        <f>IF(ISERR(LN(Table1339[[#This Row],[Close]]/E110)),"-",LN(Table1339[[#This Row],[Close]]/E110))</f>
        <v>5.0083867466001126E-3</v>
      </c>
    </row>
    <row r="112" spans="1:8" x14ac:dyDescent="0.3">
      <c r="A112" s="2">
        <v>43263</v>
      </c>
      <c r="B112" s="1">
        <v>8669.2999999999993</v>
      </c>
      <c r="C112" s="1">
        <v>8902.6</v>
      </c>
      <c r="D112" s="1">
        <v>8665.4500000000007</v>
      </c>
      <c r="E112" s="1">
        <v>8870.4500000000007</v>
      </c>
      <c r="F112" s="1">
        <v>36058755</v>
      </c>
      <c r="G112" s="1">
        <v>2694.11</v>
      </c>
      <c r="H112" s="3">
        <f>IF(ISERR(LN(Table1339[[#This Row],[Close]]/E111)),"-",LN(Table1339[[#This Row],[Close]]/E111))</f>
        <v>2.5495740957220896E-2</v>
      </c>
    </row>
    <row r="113" spans="1:8" x14ac:dyDescent="0.3">
      <c r="A113" s="2">
        <v>43264</v>
      </c>
      <c r="B113" s="1">
        <v>8949.9</v>
      </c>
      <c r="C113" s="1">
        <v>9084.35</v>
      </c>
      <c r="D113" s="1">
        <v>8914.2000000000007</v>
      </c>
      <c r="E113" s="1">
        <v>8948.9500000000007</v>
      </c>
      <c r="F113" s="1">
        <v>45276304</v>
      </c>
      <c r="G113" s="1">
        <v>3205.26</v>
      </c>
      <c r="H113" s="3">
        <f>IF(ISERR(LN(Table1339[[#This Row],[Close]]/E112)),"-",LN(Table1339[[#This Row],[Close]]/E112))</f>
        <v>8.8106791268256681E-3</v>
      </c>
    </row>
    <row r="114" spans="1:8" x14ac:dyDescent="0.3">
      <c r="A114" s="2">
        <v>43265</v>
      </c>
      <c r="B114" s="1">
        <v>8964.35</v>
      </c>
      <c r="C114" s="1">
        <v>9133.4500000000007</v>
      </c>
      <c r="D114" s="1">
        <v>8923.25</v>
      </c>
      <c r="E114" s="1">
        <v>9112.4500000000007</v>
      </c>
      <c r="F114" s="1">
        <v>37928305</v>
      </c>
      <c r="G114" s="1">
        <v>2740.83</v>
      </c>
      <c r="H114" s="3">
        <f>IF(ISERR(LN(Table1339[[#This Row],[Close]]/E113)),"-",LN(Table1339[[#This Row],[Close]]/E113))</f>
        <v>1.8105403382609395E-2</v>
      </c>
    </row>
    <row r="115" spans="1:8" x14ac:dyDescent="0.3">
      <c r="A115" s="2">
        <v>43266</v>
      </c>
      <c r="B115" s="1">
        <v>9159.4</v>
      </c>
      <c r="C115" s="1">
        <v>9352.2000000000007</v>
      </c>
      <c r="D115" s="1">
        <v>9151.4500000000007</v>
      </c>
      <c r="E115" s="1">
        <v>9316.25</v>
      </c>
      <c r="F115" s="1">
        <v>53246874</v>
      </c>
      <c r="G115" s="1">
        <v>4386.99</v>
      </c>
      <c r="H115" s="3">
        <f>IF(ISERR(LN(Table1339[[#This Row],[Close]]/E114)),"-",LN(Table1339[[#This Row],[Close]]/E114))</f>
        <v>2.2118576862493404E-2</v>
      </c>
    </row>
    <row r="116" spans="1:8" x14ac:dyDescent="0.3">
      <c r="A116" s="2">
        <v>43269</v>
      </c>
      <c r="B116" s="1">
        <v>9314.9</v>
      </c>
      <c r="C116" s="1">
        <v>9390.5499999999993</v>
      </c>
      <c r="D116" s="1">
        <v>9190.0499999999993</v>
      </c>
      <c r="E116" s="1">
        <v>9319.2999999999993</v>
      </c>
      <c r="F116" s="1">
        <v>21676233</v>
      </c>
      <c r="G116" s="1">
        <v>1896.29</v>
      </c>
      <c r="H116" s="3">
        <f>IF(ISERR(LN(Table1339[[#This Row],[Close]]/E115)),"-",LN(Table1339[[#This Row],[Close]]/E115))</f>
        <v>3.273313669015927E-4</v>
      </c>
    </row>
    <row r="117" spans="1:8" x14ac:dyDescent="0.3">
      <c r="A117" s="2">
        <v>43270</v>
      </c>
      <c r="B117" s="1">
        <v>9323.4</v>
      </c>
      <c r="C117" s="1">
        <v>9424.15</v>
      </c>
      <c r="D117" s="1">
        <v>9234.2999999999993</v>
      </c>
      <c r="E117" s="1">
        <v>9253.9500000000007</v>
      </c>
      <c r="F117" s="1">
        <v>27878540</v>
      </c>
      <c r="G117" s="1">
        <v>2234.15</v>
      </c>
      <c r="H117" s="3">
        <f>IF(ISERR(LN(Table1339[[#This Row],[Close]]/E116)),"-",LN(Table1339[[#This Row],[Close]]/E116))</f>
        <v>-7.0370311794000174E-3</v>
      </c>
    </row>
    <row r="118" spans="1:8" x14ac:dyDescent="0.3">
      <c r="A118" s="2">
        <v>43271</v>
      </c>
      <c r="B118" s="1">
        <v>9292.4</v>
      </c>
      <c r="C118" s="1">
        <v>9371.5499999999993</v>
      </c>
      <c r="D118" s="1">
        <v>9204.7999999999993</v>
      </c>
      <c r="E118" s="1">
        <v>9291.35</v>
      </c>
      <c r="F118" s="1">
        <v>25783354</v>
      </c>
      <c r="G118" s="1">
        <v>1876.42</v>
      </c>
      <c r="H118" s="3">
        <f>IF(ISERR(LN(Table1339[[#This Row],[Close]]/E117)),"-",LN(Table1339[[#This Row],[Close]]/E117))</f>
        <v>4.033372412655405E-3</v>
      </c>
    </row>
    <row r="119" spans="1:8" x14ac:dyDescent="0.3">
      <c r="A119" s="2">
        <v>43272</v>
      </c>
      <c r="B119" s="1">
        <v>9343.5499999999993</v>
      </c>
      <c r="C119" s="1">
        <v>9345.85</v>
      </c>
      <c r="D119" s="1">
        <v>9177.5</v>
      </c>
      <c r="E119" s="1">
        <v>9198.7999999999993</v>
      </c>
      <c r="F119" s="1">
        <v>17515075</v>
      </c>
      <c r="G119" s="1">
        <v>1325.62</v>
      </c>
      <c r="H119" s="3">
        <f>IF(ISERR(LN(Table1339[[#This Row],[Close]]/E118)),"-",LN(Table1339[[#This Row],[Close]]/E118))</f>
        <v>-1.0010819048893751E-2</v>
      </c>
    </row>
    <row r="120" spans="1:8" x14ac:dyDescent="0.3">
      <c r="A120" s="2">
        <v>43273</v>
      </c>
      <c r="B120" s="1">
        <v>9195.4</v>
      </c>
      <c r="C120" s="1">
        <v>9389</v>
      </c>
      <c r="D120" s="1">
        <v>9082.25</v>
      </c>
      <c r="E120" s="1">
        <v>9360.9</v>
      </c>
      <c r="F120" s="1">
        <v>27449427</v>
      </c>
      <c r="G120" s="1">
        <v>2079.38</v>
      </c>
      <c r="H120" s="3">
        <f>IF(ISERR(LN(Table1339[[#This Row],[Close]]/E119)),"-",LN(Table1339[[#This Row],[Close]]/E119))</f>
        <v>1.7468398948139906E-2</v>
      </c>
    </row>
    <row r="121" spans="1:8" x14ac:dyDescent="0.3">
      <c r="A121" s="2">
        <v>43276</v>
      </c>
      <c r="B121" s="1">
        <v>9360.75</v>
      </c>
      <c r="C121" s="1">
        <v>9469.9</v>
      </c>
      <c r="D121" s="1">
        <v>9260.65</v>
      </c>
      <c r="E121" s="1">
        <v>9286.7999999999993</v>
      </c>
      <c r="F121" s="1">
        <v>33697139</v>
      </c>
      <c r="G121" s="1">
        <v>2394.7800000000002</v>
      </c>
      <c r="H121" s="3">
        <f>IF(ISERR(LN(Table1339[[#This Row],[Close]]/E120)),"-",LN(Table1339[[#This Row],[Close]]/E120))</f>
        <v>-7.9474026308931512E-3</v>
      </c>
    </row>
    <row r="122" spans="1:8" x14ac:dyDescent="0.3">
      <c r="A122" s="2">
        <v>43277</v>
      </c>
      <c r="B122" s="1">
        <v>9275.65</v>
      </c>
      <c r="C122" s="1">
        <v>9305.4</v>
      </c>
      <c r="D122" s="1">
        <v>9228.4</v>
      </c>
      <c r="E122" s="1">
        <v>9247.75</v>
      </c>
      <c r="F122" s="1">
        <v>16909061</v>
      </c>
      <c r="G122" s="1">
        <v>1240.5</v>
      </c>
      <c r="H122" s="3">
        <f>IF(ISERR(LN(Table1339[[#This Row],[Close]]/E121)),"-",LN(Table1339[[#This Row],[Close]]/E121))</f>
        <v>-4.2137583896218996E-3</v>
      </c>
    </row>
    <row r="123" spans="1:8" x14ac:dyDescent="0.3">
      <c r="A123" s="2">
        <v>43278</v>
      </c>
      <c r="B123" s="1">
        <v>9277.65</v>
      </c>
      <c r="C123" s="1">
        <v>9305.1</v>
      </c>
      <c r="D123" s="1">
        <v>9179.5</v>
      </c>
      <c r="E123" s="1">
        <v>9263.4500000000007</v>
      </c>
      <c r="F123" s="1">
        <v>24631444</v>
      </c>
      <c r="G123" s="1">
        <v>1851.99</v>
      </c>
      <c r="H123" s="3">
        <f>IF(ISERR(LN(Table1339[[#This Row],[Close]]/E122)),"-",LN(Table1339[[#This Row],[Close]]/E122))</f>
        <v>1.6962707727767961E-3</v>
      </c>
    </row>
    <row r="124" spans="1:8" x14ac:dyDescent="0.3">
      <c r="A124" s="2">
        <v>43279</v>
      </c>
      <c r="B124" s="1">
        <v>9268.1</v>
      </c>
      <c r="C124" s="1">
        <v>9344.15</v>
      </c>
      <c r="D124" s="1">
        <v>9119.7000000000007</v>
      </c>
      <c r="E124" s="1">
        <v>9149.4</v>
      </c>
      <c r="F124" s="1">
        <v>25957341</v>
      </c>
      <c r="G124" s="1">
        <v>2014.27</v>
      </c>
      <c r="H124" s="3">
        <f>IF(ISERR(LN(Table1339[[#This Row],[Close]]/E123)),"-",LN(Table1339[[#This Row],[Close]]/E123))</f>
        <v>-1.2388246098547122E-2</v>
      </c>
    </row>
    <row r="125" spans="1:8" x14ac:dyDescent="0.3">
      <c r="A125" s="2">
        <v>43280</v>
      </c>
      <c r="B125" s="1">
        <v>9172.7999999999993</v>
      </c>
      <c r="C125" s="1">
        <v>9218.6</v>
      </c>
      <c r="D125" s="1">
        <v>9083.5</v>
      </c>
      <c r="E125" s="1">
        <v>9173.15</v>
      </c>
      <c r="F125" s="1">
        <v>16016282</v>
      </c>
      <c r="G125" s="1">
        <v>1189.26</v>
      </c>
      <c r="H125" s="3">
        <f>IF(ISERR(LN(Table1339[[#This Row],[Close]]/E124)),"-",LN(Table1339[[#This Row],[Close]]/E124))</f>
        <v>2.5924353653204581E-3</v>
      </c>
    </row>
    <row r="126" spans="1:8" x14ac:dyDescent="0.3">
      <c r="A126" s="2">
        <v>43283</v>
      </c>
      <c r="B126" s="1">
        <v>9198.9</v>
      </c>
      <c r="C126" s="1">
        <v>9223.75</v>
      </c>
      <c r="D126" s="1">
        <v>9092.2999999999993</v>
      </c>
      <c r="E126" s="1">
        <v>9133.9</v>
      </c>
      <c r="F126" s="1">
        <v>13353159</v>
      </c>
      <c r="G126" s="1">
        <v>1000.46</v>
      </c>
      <c r="H126" s="3">
        <f>IF(ISERR(LN(Table1339[[#This Row],[Close]]/E125)),"-",LN(Table1339[[#This Row],[Close]]/E125))</f>
        <v>-4.2879721353062629E-3</v>
      </c>
    </row>
    <row r="127" spans="1:8" x14ac:dyDescent="0.3">
      <c r="A127" s="2">
        <v>43284</v>
      </c>
      <c r="B127" s="1">
        <v>9157.25</v>
      </c>
      <c r="C127" s="1">
        <v>9348.35</v>
      </c>
      <c r="D127" s="1">
        <v>9079.6</v>
      </c>
      <c r="E127" s="1">
        <v>9325.2999999999993</v>
      </c>
      <c r="F127" s="1">
        <v>23858870</v>
      </c>
      <c r="G127" s="1">
        <v>1698.45</v>
      </c>
      <c r="H127" s="3">
        <f>IF(ISERR(LN(Table1339[[#This Row],[Close]]/E126)),"-",LN(Table1339[[#This Row],[Close]]/E126))</f>
        <v>2.073836999725583E-2</v>
      </c>
    </row>
    <row r="128" spans="1:8" x14ac:dyDescent="0.3">
      <c r="A128" s="2">
        <v>43285</v>
      </c>
      <c r="B128" s="1">
        <v>9355.1</v>
      </c>
      <c r="C128" s="1">
        <v>9460.9500000000007</v>
      </c>
      <c r="D128" s="1">
        <v>9337.7000000000007</v>
      </c>
      <c r="E128" s="1">
        <v>9399.6</v>
      </c>
      <c r="F128" s="1">
        <v>29258297</v>
      </c>
      <c r="G128" s="1">
        <v>2219.41</v>
      </c>
      <c r="H128" s="3">
        <f>IF(ISERR(LN(Table1339[[#This Row],[Close]]/E127)),"-",LN(Table1339[[#This Row],[Close]]/E127))</f>
        <v>7.9359985849017673E-3</v>
      </c>
    </row>
    <row r="129" spans="1:8" x14ac:dyDescent="0.3">
      <c r="A129" s="2">
        <v>43286</v>
      </c>
      <c r="B129" s="1">
        <v>9429.9</v>
      </c>
      <c r="C129" s="1">
        <v>9462.4</v>
      </c>
      <c r="D129" s="1">
        <v>9255.6</v>
      </c>
      <c r="E129" s="1">
        <v>9274.25</v>
      </c>
      <c r="F129" s="1">
        <v>17005978</v>
      </c>
      <c r="G129" s="1">
        <v>1328.19</v>
      </c>
      <c r="H129" s="3">
        <f>IF(ISERR(LN(Table1339[[#This Row],[Close]]/E128)),"-",LN(Table1339[[#This Row],[Close]]/E128))</f>
        <v>-1.3425392488800999E-2</v>
      </c>
    </row>
    <row r="130" spans="1:8" x14ac:dyDescent="0.3">
      <c r="A130" s="2">
        <v>43287</v>
      </c>
      <c r="B130" s="1">
        <v>9273.25</v>
      </c>
      <c r="C130" s="1">
        <v>9360</v>
      </c>
      <c r="D130" s="1">
        <v>9159</v>
      </c>
      <c r="E130" s="1">
        <v>9189.9</v>
      </c>
      <c r="F130" s="1">
        <v>16330062</v>
      </c>
      <c r="G130" s="1">
        <v>1184.3499999999999</v>
      </c>
      <c r="H130" s="3">
        <f>IF(ISERR(LN(Table1339[[#This Row],[Close]]/E129)),"-",LN(Table1339[[#This Row],[Close]]/E129))</f>
        <v>-9.1366877746805707E-3</v>
      </c>
    </row>
    <row r="131" spans="1:8" x14ac:dyDescent="0.3">
      <c r="A131" s="2">
        <v>43290</v>
      </c>
      <c r="B131" s="1">
        <v>9241.5</v>
      </c>
      <c r="C131" s="1">
        <v>9336.75</v>
      </c>
      <c r="D131" s="1">
        <v>9236.5</v>
      </c>
      <c r="E131" s="1">
        <v>9307.6</v>
      </c>
      <c r="F131" s="1">
        <v>13650731</v>
      </c>
      <c r="G131" s="1">
        <v>1053.21</v>
      </c>
      <c r="H131" s="3">
        <f>IF(ISERR(LN(Table1339[[#This Row],[Close]]/E130)),"-",LN(Table1339[[#This Row],[Close]]/E130))</f>
        <v>1.2726215815080644E-2</v>
      </c>
    </row>
    <row r="132" spans="1:8" x14ac:dyDescent="0.3">
      <c r="A132" s="2">
        <v>43291</v>
      </c>
      <c r="B132" s="1">
        <v>9343.9</v>
      </c>
      <c r="C132" s="1">
        <v>9356.5</v>
      </c>
      <c r="D132" s="1">
        <v>9225.35</v>
      </c>
      <c r="E132" s="1">
        <v>9276.1</v>
      </c>
      <c r="F132" s="1">
        <v>14269149</v>
      </c>
      <c r="G132" s="1">
        <v>1028.2</v>
      </c>
      <c r="H132" s="3">
        <f>IF(ISERR(LN(Table1339[[#This Row],[Close]]/E131)),"-",LN(Table1339[[#This Row],[Close]]/E131))</f>
        <v>-3.3900708866391326E-3</v>
      </c>
    </row>
    <row r="133" spans="1:8" x14ac:dyDescent="0.3">
      <c r="A133" s="2">
        <v>43292</v>
      </c>
      <c r="B133" s="1">
        <v>9258.9</v>
      </c>
      <c r="C133" s="1">
        <v>9330.5499999999993</v>
      </c>
      <c r="D133" s="1">
        <v>9208.0499999999993</v>
      </c>
      <c r="E133" s="1">
        <v>9228.7000000000007</v>
      </c>
      <c r="F133" s="1">
        <v>14937555</v>
      </c>
      <c r="G133" s="1">
        <v>1144.56</v>
      </c>
      <c r="H133" s="3">
        <f>IF(ISERR(LN(Table1339[[#This Row],[Close]]/E132)),"-",LN(Table1339[[#This Row],[Close]]/E132))</f>
        <v>-5.1230063192759818E-3</v>
      </c>
    </row>
    <row r="134" spans="1:8" x14ac:dyDescent="0.3">
      <c r="A134" s="2">
        <v>43293</v>
      </c>
      <c r="B134" s="1">
        <v>9271.85</v>
      </c>
      <c r="C134" s="1">
        <v>9348.2999999999993</v>
      </c>
      <c r="D134" s="1">
        <v>9198.6</v>
      </c>
      <c r="E134" s="1">
        <v>9244.1</v>
      </c>
      <c r="F134" s="1">
        <v>16288371</v>
      </c>
      <c r="G134" s="1">
        <v>1342.56</v>
      </c>
      <c r="H134" s="3">
        <f>IF(ISERR(LN(Table1339[[#This Row],[Close]]/E133)),"-",LN(Table1339[[#This Row],[Close]]/E133))</f>
        <v>1.6673166566623177E-3</v>
      </c>
    </row>
    <row r="135" spans="1:8" x14ac:dyDescent="0.3">
      <c r="A135" s="2">
        <v>43294</v>
      </c>
      <c r="B135" s="1">
        <v>9255.5499999999993</v>
      </c>
      <c r="C135" s="1">
        <v>9275.7999999999993</v>
      </c>
      <c r="D135" s="1">
        <v>9142.2000000000007</v>
      </c>
      <c r="E135" s="1">
        <v>9164</v>
      </c>
      <c r="F135" s="1">
        <v>11965096</v>
      </c>
      <c r="G135" s="1">
        <v>889.11</v>
      </c>
      <c r="H135" s="3">
        <f>IF(ISERR(LN(Table1339[[#This Row],[Close]]/E134)),"-",LN(Table1339[[#This Row],[Close]]/E134))</f>
        <v>-8.7027455901531967E-3</v>
      </c>
    </row>
    <row r="136" spans="1:8" x14ac:dyDescent="0.3">
      <c r="A136" s="2">
        <v>43297</v>
      </c>
      <c r="B136" s="1">
        <v>9132.2999999999993</v>
      </c>
      <c r="C136" s="1">
        <v>9132.2999999999993</v>
      </c>
      <c r="D136" s="1">
        <v>8753.9</v>
      </c>
      <c r="E136" s="1">
        <v>8786.4</v>
      </c>
      <c r="F136" s="1">
        <v>20767461</v>
      </c>
      <c r="G136" s="1">
        <v>1885.98</v>
      </c>
      <c r="H136" s="3">
        <f>IF(ISERR(LN(Table1339[[#This Row],[Close]]/E135)),"-",LN(Table1339[[#This Row],[Close]]/E135))</f>
        <v>-4.2077693099250017E-2</v>
      </c>
    </row>
    <row r="137" spans="1:8" x14ac:dyDescent="0.3">
      <c r="A137" s="2">
        <v>43298</v>
      </c>
      <c r="B137" s="1">
        <v>8785.2999999999993</v>
      </c>
      <c r="C137" s="1">
        <v>8955.5499999999993</v>
      </c>
      <c r="D137" s="1">
        <v>8743.85</v>
      </c>
      <c r="E137" s="1">
        <v>8926.1</v>
      </c>
      <c r="F137" s="1">
        <v>16388161</v>
      </c>
      <c r="G137" s="1">
        <v>1267.27</v>
      </c>
      <c r="H137" s="3">
        <f>IF(ISERR(LN(Table1339[[#This Row],[Close]]/E136)),"-",LN(Table1339[[#This Row],[Close]]/E136))</f>
        <v>1.5774497878852659E-2</v>
      </c>
    </row>
    <row r="138" spans="1:8" x14ac:dyDescent="0.3">
      <c r="A138" s="2">
        <v>43299</v>
      </c>
      <c r="B138" s="1">
        <v>8970.1</v>
      </c>
      <c r="C138" s="1">
        <v>8997.1</v>
      </c>
      <c r="D138" s="1">
        <v>8833.4</v>
      </c>
      <c r="E138" s="1">
        <v>8885.65</v>
      </c>
      <c r="F138" s="1">
        <v>21453882</v>
      </c>
      <c r="G138" s="1">
        <v>1576.84</v>
      </c>
      <c r="H138" s="3">
        <f>IF(ISERR(LN(Table1339[[#This Row],[Close]]/E137)),"-",LN(Table1339[[#This Row],[Close]]/E137))</f>
        <v>-4.5419534338902445E-3</v>
      </c>
    </row>
    <row r="139" spans="1:8" x14ac:dyDescent="0.3">
      <c r="A139" s="2">
        <v>43300</v>
      </c>
      <c r="B139" s="1">
        <v>8910.7999999999993</v>
      </c>
      <c r="C139" s="1">
        <v>8914.85</v>
      </c>
      <c r="D139" s="1">
        <v>8724.65</v>
      </c>
      <c r="E139" s="1">
        <v>8749.9</v>
      </c>
      <c r="F139" s="1">
        <v>12723561</v>
      </c>
      <c r="G139" s="1">
        <v>897.81</v>
      </c>
      <c r="H139" s="3">
        <f>IF(ISERR(LN(Table1339[[#This Row],[Close]]/E138)),"-",LN(Table1339[[#This Row],[Close]]/E138))</f>
        <v>-1.5395344204173756E-2</v>
      </c>
    </row>
    <row r="140" spans="1:8" x14ac:dyDescent="0.3">
      <c r="A140" s="2">
        <v>43301</v>
      </c>
      <c r="B140" s="1">
        <v>8752.15</v>
      </c>
      <c r="C140" s="1">
        <v>8914.5</v>
      </c>
      <c r="D140" s="1">
        <v>8727.7000000000007</v>
      </c>
      <c r="E140" s="1">
        <v>8895.25</v>
      </c>
      <c r="F140" s="1">
        <v>17448294</v>
      </c>
      <c r="G140" s="1">
        <v>1150.07</v>
      </c>
      <c r="H140" s="3">
        <f>IF(ISERR(LN(Table1339[[#This Row],[Close]]/E139)),"-",LN(Table1339[[#This Row],[Close]]/E139))</f>
        <v>1.6475154667400401E-2</v>
      </c>
    </row>
    <row r="141" spans="1:8" x14ac:dyDescent="0.3">
      <c r="A141" s="2">
        <v>43304</v>
      </c>
      <c r="B141" s="1">
        <v>8917.4500000000007</v>
      </c>
      <c r="C141" s="1">
        <v>8951.65</v>
      </c>
      <c r="D141" s="1">
        <v>8858.15</v>
      </c>
      <c r="E141" s="1">
        <v>8937.4</v>
      </c>
      <c r="F141" s="1">
        <v>12349533</v>
      </c>
      <c r="G141" s="1">
        <v>869.25</v>
      </c>
      <c r="H141" s="3">
        <f>IF(ISERR(LN(Table1339[[#This Row],[Close]]/E140)),"-",LN(Table1339[[#This Row],[Close]]/E140))</f>
        <v>4.7272927461538107E-3</v>
      </c>
    </row>
    <row r="142" spans="1:8" x14ac:dyDescent="0.3">
      <c r="A142" s="2">
        <v>43305</v>
      </c>
      <c r="B142" s="1">
        <v>8943.9500000000007</v>
      </c>
      <c r="C142" s="1">
        <v>9063.65</v>
      </c>
      <c r="D142" s="1">
        <v>8929.4500000000007</v>
      </c>
      <c r="E142" s="1">
        <v>9049.0499999999993</v>
      </c>
      <c r="F142" s="1">
        <v>13514981</v>
      </c>
      <c r="G142" s="1">
        <v>1153.8</v>
      </c>
      <c r="H142" s="3">
        <f>IF(ISERR(LN(Table1339[[#This Row],[Close]]/E141)),"-",LN(Table1339[[#This Row],[Close]]/E141))</f>
        <v>1.2415060679816759E-2</v>
      </c>
    </row>
    <row r="143" spans="1:8" x14ac:dyDescent="0.3">
      <c r="A143" s="2">
        <v>43306</v>
      </c>
      <c r="B143" s="1">
        <v>9089</v>
      </c>
      <c r="C143" s="1">
        <v>9098.4500000000007</v>
      </c>
      <c r="D143" s="1">
        <v>8942.4</v>
      </c>
      <c r="E143" s="1">
        <v>8969.25</v>
      </c>
      <c r="F143" s="1">
        <v>11451474</v>
      </c>
      <c r="G143" s="1">
        <v>870</v>
      </c>
      <c r="H143" s="3">
        <f>IF(ISERR(LN(Table1339[[#This Row],[Close]]/E142)),"-",LN(Table1339[[#This Row],[Close]]/E142))</f>
        <v>-8.8577192912691147E-3</v>
      </c>
    </row>
    <row r="144" spans="1:8" x14ac:dyDescent="0.3">
      <c r="A144" s="2">
        <v>43307</v>
      </c>
      <c r="B144" s="1">
        <v>8938</v>
      </c>
      <c r="C144" s="1">
        <v>9054.0499999999993</v>
      </c>
      <c r="D144" s="1">
        <v>8908.6</v>
      </c>
      <c r="E144" s="1">
        <v>8994.65</v>
      </c>
      <c r="F144" s="1">
        <v>17745773</v>
      </c>
      <c r="G144" s="1">
        <v>1465.49</v>
      </c>
      <c r="H144" s="3">
        <f>IF(ISERR(LN(Table1339[[#This Row],[Close]]/E143)),"-",LN(Table1339[[#This Row],[Close]]/E143))</f>
        <v>2.827895604737E-3</v>
      </c>
    </row>
    <row r="145" spans="1:8" x14ac:dyDescent="0.3">
      <c r="A145" s="2">
        <v>43308</v>
      </c>
      <c r="B145" s="1">
        <v>9021.7000000000007</v>
      </c>
      <c r="C145" s="1">
        <v>9106.4</v>
      </c>
      <c r="D145" s="1">
        <v>8982.25</v>
      </c>
      <c r="E145" s="1">
        <v>9039</v>
      </c>
      <c r="F145" s="1">
        <v>24829125</v>
      </c>
      <c r="G145" s="1">
        <v>1685.48</v>
      </c>
      <c r="H145" s="3">
        <f>IF(ISERR(LN(Table1339[[#This Row],[Close]]/E144)),"-",LN(Table1339[[#This Row],[Close]]/E144))</f>
        <v>4.9185926766474692E-3</v>
      </c>
    </row>
    <row r="146" spans="1:8" x14ac:dyDescent="0.3">
      <c r="A146" s="2">
        <v>43311</v>
      </c>
      <c r="B146" s="1">
        <v>9021.9</v>
      </c>
      <c r="C146" s="1">
        <v>9156.7000000000007</v>
      </c>
      <c r="D146" s="1">
        <v>8978.4</v>
      </c>
      <c r="E146" s="1">
        <v>9115.5499999999993</v>
      </c>
      <c r="F146" s="1">
        <v>16685886</v>
      </c>
      <c r="G146" s="1">
        <v>1329.49</v>
      </c>
      <c r="H146" s="3">
        <f>IF(ISERR(LN(Table1339[[#This Row],[Close]]/E145)),"-",LN(Table1339[[#This Row],[Close]]/E145))</f>
        <v>8.4331975927003124E-3</v>
      </c>
    </row>
    <row r="147" spans="1:8" x14ac:dyDescent="0.3">
      <c r="A147" s="2">
        <v>43312</v>
      </c>
      <c r="B147" s="1">
        <v>9125.7999999999993</v>
      </c>
      <c r="C147" s="1">
        <v>9210.75</v>
      </c>
      <c r="D147" s="1">
        <v>9088</v>
      </c>
      <c r="E147" s="1">
        <v>9179.4</v>
      </c>
      <c r="F147" s="1">
        <v>18351922</v>
      </c>
      <c r="G147" s="1">
        <v>1382.93</v>
      </c>
      <c r="H147" s="3">
        <f>IF(ISERR(LN(Table1339[[#This Row],[Close]]/E146)),"-",LN(Table1339[[#This Row],[Close]]/E146))</f>
        <v>6.9800966102771724E-3</v>
      </c>
    </row>
    <row r="148" spans="1:8" x14ac:dyDescent="0.3">
      <c r="A148" s="2">
        <v>43313</v>
      </c>
      <c r="B148" s="1">
        <v>9190.4500000000007</v>
      </c>
      <c r="C148" s="1">
        <v>9313.0499999999993</v>
      </c>
      <c r="D148" s="1">
        <v>9168.5</v>
      </c>
      <c r="E148" s="1">
        <v>9301.7000000000007</v>
      </c>
      <c r="F148" s="1">
        <v>16036089</v>
      </c>
      <c r="G148" s="1">
        <v>1302.24</v>
      </c>
      <c r="H148" s="3">
        <f>IF(ISERR(LN(Table1339[[#This Row],[Close]]/E147)),"-",LN(Table1339[[#This Row],[Close]]/E147))</f>
        <v>1.3235336133785918E-2</v>
      </c>
    </row>
    <row r="149" spans="1:8" x14ac:dyDescent="0.3">
      <c r="A149" s="2">
        <v>43314</v>
      </c>
      <c r="B149" s="1">
        <v>9308.9</v>
      </c>
      <c r="C149" s="1">
        <v>9518.7000000000007</v>
      </c>
      <c r="D149" s="1">
        <v>9302.5499999999993</v>
      </c>
      <c r="E149" s="1">
        <v>9424.65</v>
      </c>
      <c r="F149" s="1">
        <v>25483373</v>
      </c>
      <c r="G149" s="1">
        <v>2418.86</v>
      </c>
      <c r="H149" s="3">
        <f>IF(ISERR(LN(Table1339[[#This Row],[Close]]/E148)),"-",LN(Table1339[[#This Row],[Close]]/E148))</f>
        <v>1.3131418212991386E-2</v>
      </c>
    </row>
    <row r="150" spans="1:8" x14ac:dyDescent="0.3">
      <c r="A150" s="2">
        <v>43315</v>
      </c>
      <c r="B150" s="1">
        <v>9468.65</v>
      </c>
      <c r="C150" s="1">
        <v>9558.5</v>
      </c>
      <c r="D150" s="1">
        <v>9463.1</v>
      </c>
      <c r="E150" s="1">
        <v>9500.75</v>
      </c>
      <c r="F150" s="1">
        <v>17643877</v>
      </c>
      <c r="G150" s="1">
        <v>1471.06</v>
      </c>
      <c r="H150" s="3">
        <f>IF(ISERR(LN(Table1339[[#This Row],[Close]]/E149)),"-",LN(Table1339[[#This Row],[Close]]/E149))</f>
        <v>8.0421454927083608E-3</v>
      </c>
    </row>
    <row r="151" spans="1:8" x14ac:dyDescent="0.3">
      <c r="A151" s="2">
        <v>43318</v>
      </c>
      <c r="B151" s="1">
        <v>9551.2000000000007</v>
      </c>
      <c r="C151" s="1">
        <v>9597.4</v>
      </c>
      <c r="D151" s="1">
        <v>9396.4500000000007</v>
      </c>
      <c r="E151" s="1">
        <v>9408.6</v>
      </c>
      <c r="F151" s="1">
        <v>17928907</v>
      </c>
      <c r="G151" s="1">
        <v>1479.1</v>
      </c>
      <c r="H151" s="3">
        <f>IF(ISERR(LN(Table1339[[#This Row],[Close]]/E150)),"-",LN(Table1339[[#This Row],[Close]]/E150))</f>
        <v>-9.7465782258328339E-3</v>
      </c>
    </row>
    <row r="152" spans="1:8" x14ac:dyDescent="0.3">
      <c r="A152" s="2">
        <v>43319</v>
      </c>
      <c r="B152" s="1">
        <v>9462.7999999999993</v>
      </c>
      <c r="C152" s="1">
        <v>9462.7999999999993</v>
      </c>
      <c r="D152" s="1">
        <v>9327.75</v>
      </c>
      <c r="E152" s="1">
        <v>9371.0499999999993</v>
      </c>
      <c r="F152" s="1">
        <v>14285430</v>
      </c>
      <c r="G152" s="1">
        <v>1172.47</v>
      </c>
      <c r="H152" s="3">
        <f>IF(ISERR(LN(Table1339[[#This Row],[Close]]/E151)),"-",LN(Table1339[[#This Row],[Close]]/E151))</f>
        <v>-3.9990148955914876E-3</v>
      </c>
    </row>
    <row r="153" spans="1:8" x14ac:dyDescent="0.3">
      <c r="A153" s="2">
        <v>43320</v>
      </c>
      <c r="B153" s="1">
        <v>9379</v>
      </c>
      <c r="C153" s="1">
        <v>9442.35</v>
      </c>
      <c r="D153" s="1">
        <v>9275.5499999999993</v>
      </c>
      <c r="E153" s="1">
        <v>9307.25</v>
      </c>
      <c r="F153" s="1">
        <v>27452763</v>
      </c>
      <c r="G153" s="1">
        <v>2162.48</v>
      </c>
      <c r="H153" s="3">
        <f>IF(ISERR(LN(Table1339[[#This Row],[Close]]/E152)),"-",LN(Table1339[[#This Row],[Close]]/E152))</f>
        <v>-6.8314833924074956E-3</v>
      </c>
    </row>
    <row r="154" spans="1:8" x14ac:dyDescent="0.3">
      <c r="A154" s="2">
        <v>43321</v>
      </c>
      <c r="B154" s="1">
        <v>9345.9500000000007</v>
      </c>
      <c r="C154" s="1">
        <v>9434.15</v>
      </c>
      <c r="D154" s="1">
        <v>9199.25</v>
      </c>
      <c r="E154" s="1">
        <v>9249.9500000000007</v>
      </c>
      <c r="F154" s="1">
        <v>32344986</v>
      </c>
      <c r="G154" s="1">
        <v>2321.21</v>
      </c>
      <c r="H154" s="3">
        <f>IF(ISERR(LN(Table1339[[#This Row],[Close]]/E153)),"-",LN(Table1339[[#This Row],[Close]]/E153))</f>
        <v>-6.1755202405857088E-3</v>
      </c>
    </row>
    <row r="155" spans="1:8" x14ac:dyDescent="0.3">
      <c r="A155" s="2">
        <v>43322</v>
      </c>
      <c r="B155" s="1">
        <v>9243.1</v>
      </c>
      <c r="C155" s="1">
        <v>9281.9</v>
      </c>
      <c r="D155" s="1">
        <v>9102.5499999999993</v>
      </c>
      <c r="E155" s="1">
        <v>9138.25</v>
      </c>
      <c r="F155" s="1">
        <v>20760778</v>
      </c>
      <c r="G155" s="1">
        <v>1428.23</v>
      </c>
      <c r="H155" s="3">
        <f>IF(ISERR(LN(Table1339[[#This Row],[Close]]/E154)),"-",LN(Table1339[[#This Row],[Close]]/E154))</f>
        <v>-1.214924505338205E-2</v>
      </c>
    </row>
    <row r="156" spans="1:8" x14ac:dyDescent="0.3">
      <c r="A156" s="2">
        <v>43325</v>
      </c>
      <c r="B156" s="1">
        <v>9117.35</v>
      </c>
      <c r="C156" s="1">
        <v>9245.15</v>
      </c>
      <c r="D156" s="1">
        <v>9094.25</v>
      </c>
      <c r="E156" s="1">
        <v>9186.6</v>
      </c>
      <c r="F156" s="1">
        <v>17758992</v>
      </c>
      <c r="G156" s="1">
        <v>1049.54</v>
      </c>
      <c r="H156" s="3">
        <f>IF(ISERR(LN(Table1339[[#This Row],[Close]]/E155)),"-",LN(Table1339[[#This Row],[Close]]/E155))</f>
        <v>5.2769995060303462E-3</v>
      </c>
    </row>
    <row r="157" spans="1:8" x14ac:dyDescent="0.3">
      <c r="A157" s="2">
        <v>43326</v>
      </c>
      <c r="B157" s="1">
        <v>9205.9</v>
      </c>
      <c r="C157" s="1">
        <v>9529.4500000000007</v>
      </c>
      <c r="D157" s="1">
        <v>9147.6</v>
      </c>
      <c r="E157" s="1">
        <v>9481.15</v>
      </c>
      <c r="F157" s="1">
        <v>46408692</v>
      </c>
      <c r="G157" s="1">
        <v>2737.95</v>
      </c>
      <c r="H157" s="3">
        <f>IF(ISERR(LN(Table1339[[#This Row],[Close]]/E156)),"-",LN(Table1339[[#This Row],[Close]]/E156))</f>
        <v>3.1559716369618004E-2</v>
      </c>
    </row>
    <row r="158" spans="1:8" x14ac:dyDescent="0.3">
      <c r="A158" s="2">
        <v>43328</v>
      </c>
      <c r="B158" s="1">
        <v>9519.5</v>
      </c>
      <c r="C158" s="1">
        <v>9613</v>
      </c>
      <c r="D158" s="1">
        <v>9474.7000000000007</v>
      </c>
      <c r="E158" s="1">
        <v>9595.35</v>
      </c>
      <c r="F158" s="1">
        <v>46890035</v>
      </c>
      <c r="G158" s="1">
        <v>2980.73</v>
      </c>
      <c r="H158" s="3">
        <f>IF(ISERR(LN(Table1339[[#This Row],[Close]]/E157)),"-",LN(Table1339[[#This Row],[Close]]/E157))</f>
        <v>1.1972989199739822E-2</v>
      </c>
    </row>
    <row r="159" spans="1:8" x14ac:dyDescent="0.3">
      <c r="A159" s="2">
        <v>43329</v>
      </c>
      <c r="B159" s="1">
        <v>9643.65</v>
      </c>
      <c r="C159" s="1">
        <v>9780.9500000000007</v>
      </c>
      <c r="D159" s="1">
        <v>9639.9</v>
      </c>
      <c r="E159" s="1">
        <v>9693.85</v>
      </c>
      <c r="F159" s="1">
        <v>40709279</v>
      </c>
      <c r="G159" s="1">
        <v>2771.9</v>
      </c>
      <c r="H159" s="3">
        <f>IF(ISERR(LN(Table1339[[#This Row],[Close]]/E158)),"-",LN(Table1339[[#This Row],[Close]]/E158))</f>
        <v>1.021305768838747E-2</v>
      </c>
    </row>
    <row r="160" spans="1:8" x14ac:dyDescent="0.3">
      <c r="A160" s="2">
        <v>43332</v>
      </c>
      <c r="B160" s="1">
        <v>9725.7000000000007</v>
      </c>
      <c r="C160" s="1">
        <v>9824.4</v>
      </c>
      <c r="D160" s="1">
        <v>9723.35</v>
      </c>
      <c r="E160" s="1">
        <v>9799.15</v>
      </c>
      <c r="F160" s="1">
        <v>33017491</v>
      </c>
      <c r="G160" s="1">
        <v>2187.13</v>
      </c>
      <c r="H160" s="3">
        <f>IF(ISERR(LN(Table1339[[#This Row],[Close]]/E159)),"-",LN(Table1339[[#This Row],[Close]]/E159))</f>
        <v>1.0803983406264829E-2</v>
      </c>
    </row>
    <row r="161" spans="1:8" x14ac:dyDescent="0.3">
      <c r="A161" s="2">
        <v>43333</v>
      </c>
      <c r="B161" s="1">
        <v>9839.7999999999993</v>
      </c>
      <c r="C161" s="1">
        <v>9992.75</v>
      </c>
      <c r="D161" s="1">
        <v>9745.0499999999993</v>
      </c>
      <c r="E161" s="1">
        <v>9950.5</v>
      </c>
      <c r="F161" s="1">
        <v>29224870</v>
      </c>
      <c r="G161" s="1">
        <v>2121.5</v>
      </c>
      <c r="H161" s="3">
        <f>IF(ISERR(LN(Table1339[[#This Row],[Close]]/E160)),"-",LN(Table1339[[#This Row],[Close]]/E160))</f>
        <v>1.5327153943253144E-2</v>
      </c>
    </row>
    <row r="162" spans="1:8" x14ac:dyDescent="0.3">
      <c r="A162" s="2">
        <v>43335</v>
      </c>
      <c r="B162" s="1">
        <v>10017.4</v>
      </c>
      <c r="C162" s="1">
        <v>10142.450000000001</v>
      </c>
      <c r="D162" s="1">
        <v>9999.4500000000007</v>
      </c>
      <c r="E162" s="1">
        <v>10076.799999999999</v>
      </c>
      <c r="F162" s="1">
        <v>33628981</v>
      </c>
      <c r="G162" s="1">
        <v>2707.63</v>
      </c>
      <c r="H162" s="3">
        <f>IF(ISERR(LN(Table1339[[#This Row],[Close]]/E161)),"-",LN(Table1339[[#This Row],[Close]]/E161))</f>
        <v>1.2612950760337641E-2</v>
      </c>
    </row>
    <row r="163" spans="1:8" x14ac:dyDescent="0.3">
      <c r="A163" s="2">
        <v>43336</v>
      </c>
      <c r="B163" s="1">
        <v>10083.299999999999</v>
      </c>
      <c r="C163" s="1">
        <v>10086.35</v>
      </c>
      <c r="D163" s="1">
        <v>9879</v>
      </c>
      <c r="E163" s="1">
        <v>10061.1</v>
      </c>
      <c r="F163" s="1">
        <v>24695390</v>
      </c>
      <c r="G163" s="1">
        <v>1824.35</v>
      </c>
      <c r="H163" s="3">
        <f>IF(ISERR(LN(Table1339[[#This Row],[Close]]/E162)),"-",LN(Table1339[[#This Row],[Close]]/E162))</f>
        <v>-1.5592492942059269E-3</v>
      </c>
    </row>
    <row r="164" spans="1:8" x14ac:dyDescent="0.3">
      <c r="A164" s="2">
        <v>43339</v>
      </c>
      <c r="B164" s="1">
        <v>10113.950000000001</v>
      </c>
      <c r="C164" s="1">
        <v>10152.700000000001</v>
      </c>
      <c r="D164" s="1">
        <v>10028.25</v>
      </c>
      <c r="E164" s="1">
        <v>10094.200000000001</v>
      </c>
      <c r="F164" s="1">
        <v>22272991</v>
      </c>
      <c r="G164" s="1">
        <v>1796.76</v>
      </c>
      <c r="H164" s="3">
        <f>IF(ISERR(LN(Table1339[[#This Row],[Close]]/E163)),"-",LN(Table1339[[#This Row],[Close]]/E163))</f>
        <v>3.2844988421614403E-3</v>
      </c>
    </row>
    <row r="165" spans="1:8" x14ac:dyDescent="0.3">
      <c r="A165" s="2">
        <v>43340</v>
      </c>
      <c r="B165" s="1">
        <v>10132.5</v>
      </c>
      <c r="C165" s="1">
        <v>10243.200000000001</v>
      </c>
      <c r="D165" s="1">
        <v>10030.25</v>
      </c>
      <c r="E165" s="1">
        <v>10050.1</v>
      </c>
      <c r="F165" s="1">
        <v>20556535</v>
      </c>
      <c r="G165" s="1">
        <v>1757.43</v>
      </c>
      <c r="H165" s="3">
        <f>IF(ISERR(LN(Table1339[[#This Row],[Close]]/E164)),"-",LN(Table1339[[#This Row],[Close]]/E164))</f>
        <v>-4.3784167681863101E-3</v>
      </c>
    </row>
    <row r="166" spans="1:8" x14ac:dyDescent="0.3">
      <c r="A166" s="2">
        <v>43341</v>
      </c>
      <c r="B166" s="1">
        <v>10062.700000000001</v>
      </c>
      <c r="C166" s="1">
        <v>10136.4</v>
      </c>
      <c r="D166" s="1">
        <v>9980.85</v>
      </c>
      <c r="E166" s="1">
        <v>10008.9</v>
      </c>
      <c r="F166" s="1">
        <v>20002089</v>
      </c>
      <c r="G166" s="1">
        <v>1587.45</v>
      </c>
      <c r="H166" s="3">
        <f>IF(ISERR(LN(Table1339[[#This Row],[Close]]/E165)),"-",LN(Table1339[[#This Row],[Close]]/E165))</f>
        <v>-4.1078875254590003E-3</v>
      </c>
    </row>
    <row r="167" spans="1:8" x14ac:dyDescent="0.3">
      <c r="A167" s="2">
        <v>43342</v>
      </c>
      <c r="B167" s="1">
        <v>10024.700000000001</v>
      </c>
      <c r="C167" s="1">
        <v>10148.299999999999</v>
      </c>
      <c r="D167" s="1">
        <v>10001.35</v>
      </c>
      <c r="E167" s="1">
        <v>10120.549999999999</v>
      </c>
      <c r="F167" s="1">
        <v>27403764</v>
      </c>
      <c r="G167" s="1">
        <v>2026.5</v>
      </c>
      <c r="H167" s="3">
        <f>IF(ISERR(LN(Table1339[[#This Row],[Close]]/E166)),"-",LN(Table1339[[#This Row],[Close]]/E166))</f>
        <v>1.1093313029738296E-2</v>
      </c>
    </row>
    <row r="168" spans="1:8" x14ac:dyDescent="0.3">
      <c r="A168" s="2">
        <v>43343</v>
      </c>
      <c r="B168" s="1">
        <v>10157.25</v>
      </c>
      <c r="C168" s="1">
        <v>10445.049999999999</v>
      </c>
      <c r="D168" s="1">
        <v>10155.15</v>
      </c>
      <c r="E168" s="1">
        <v>10390.950000000001</v>
      </c>
      <c r="F168" s="1">
        <v>42244106</v>
      </c>
      <c r="G168" s="1">
        <v>3637.73</v>
      </c>
      <c r="H168" s="3">
        <f>IF(ISERR(LN(Table1339[[#This Row],[Close]]/E167)),"-",LN(Table1339[[#This Row],[Close]]/E167))</f>
        <v>2.636722479390171E-2</v>
      </c>
    </row>
    <row r="169" spans="1:8" x14ac:dyDescent="0.3">
      <c r="A169" s="2">
        <v>43346</v>
      </c>
      <c r="B169" s="1">
        <v>10463.4</v>
      </c>
      <c r="C169" s="1">
        <v>10577.85</v>
      </c>
      <c r="D169" s="1">
        <v>10318.450000000001</v>
      </c>
      <c r="E169" s="1">
        <v>10359.9</v>
      </c>
      <c r="F169" s="1">
        <v>35230498</v>
      </c>
      <c r="G169" s="1">
        <v>3120.42</v>
      </c>
      <c r="H169" s="3">
        <f>IF(ISERR(LN(Table1339[[#This Row],[Close]]/E168)),"-",LN(Table1339[[#This Row],[Close]]/E168))</f>
        <v>-2.9926507274197997E-3</v>
      </c>
    </row>
    <row r="170" spans="1:8" x14ac:dyDescent="0.3">
      <c r="A170" s="2">
        <v>43347</v>
      </c>
      <c r="B170" s="1">
        <v>10383.549999999999</v>
      </c>
      <c r="C170" s="1">
        <v>10422.450000000001</v>
      </c>
      <c r="D170" s="1">
        <v>10119.799999999999</v>
      </c>
      <c r="E170" s="1">
        <v>10205.549999999999</v>
      </c>
      <c r="F170" s="1">
        <v>24596324</v>
      </c>
      <c r="G170" s="1">
        <v>2004.25</v>
      </c>
      <c r="H170" s="3">
        <f>IF(ISERR(LN(Table1339[[#This Row],[Close]]/E169)),"-",LN(Table1339[[#This Row],[Close]]/E169))</f>
        <v>-1.5010894316145511E-2</v>
      </c>
    </row>
    <row r="171" spans="1:8" x14ac:dyDescent="0.3">
      <c r="A171" s="2">
        <v>43348</v>
      </c>
      <c r="B171" s="1">
        <v>10211.4</v>
      </c>
      <c r="C171" s="1">
        <v>10378.700000000001</v>
      </c>
      <c r="D171" s="1">
        <v>10170.6</v>
      </c>
      <c r="E171" s="1">
        <v>10303.4</v>
      </c>
      <c r="F171" s="1">
        <v>29286198</v>
      </c>
      <c r="G171" s="1">
        <v>2298.7800000000002</v>
      </c>
      <c r="H171" s="3">
        <f>IF(ISERR(LN(Table1339[[#This Row],[Close]]/E170)),"-",LN(Table1339[[#This Row],[Close]]/E170))</f>
        <v>9.5422478939585862E-3</v>
      </c>
    </row>
    <row r="172" spans="1:8" x14ac:dyDescent="0.3">
      <c r="A172" s="2">
        <v>43349</v>
      </c>
      <c r="B172" s="1">
        <v>10371.5</v>
      </c>
      <c r="C172" s="1">
        <v>10595.55</v>
      </c>
      <c r="D172" s="1">
        <v>10333.5</v>
      </c>
      <c r="E172" s="1">
        <v>10583.15</v>
      </c>
      <c r="F172" s="1">
        <v>47533018</v>
      </c>
      <c r="G172" s="1">
        <v>3748.38</v>
      </c>
      <c r="H172" s="3">
        <f>IF(ISERR(LN(Table1339[[#This Row],[Close]]/E171)),"-",LN(Table1339[[#This Row],[Close]]/E171))</f>
        <v>2.6789175832991369E-2</v>
      </c>
    </row>
    <row r="173" spans="1:8" x14ac:dyDescent="0.3">
      <c r="A173" s="2">
        <v>43350</v>
      </c>
      <c r="B173" s="1">
        <v>10475.75</v>
      </c>
      <c r="C173" s="1">
        <v>10704.6</v>
      </c>
      <c r="D173" s="1">
        <v>10361.799999999999</v>
      </c>
      <c r="E173" s="1">
        <v>10661.25</v>
      </c>
      <c r="F173" s="1">
        <v>78161620</v>
      </c>
      <c r="G173" s="1">
        <v>6077.6</v>
      </c>
      <c r="H173" s="3">
        <f>IF(ISERR(LN(Table1339[[#This Row],[Close]]/E172)),"-",LN(Table1339[[#This Row],[Close]]/E172))</f>
        <v>7.3525589652790055E-3</v>
      </c>
    </row>
    <row r="174" spans="1:8" x14ac:dyDescent="0.3">
      <c r="A174" s="2">
        <v>43353</v>
      </c>
      <c r="B174" s="1">
        <v>10624.5</v>
      </c>
      <c r="C174" s="1">
        <v>10786.35</v>
      </c>
      <c r="D174" s="1">
        <v>10414.549999999999</v>
      </c>
      <c r="E174" s="1">
        <v>10446.5</v>
      </c>
      <c r="F174" s="1">
        <v>42498212</v>
      </c>
      <c r="G174" s="1">
        <v>3563.17</v>
      </c>
      <c r="H174" s="3">
        <f>IF(ISERR(LN(Table1339[[#This Row],[Close]]/E173)),"-",LN(Table1339[[#This Row],[Close]]/E173))</f>
        <v>-2.0348678571013686E-2</v>
      </c>
    </row>
    <row r="175" spans="1:8" x14ac:dyDescent="0.3">
      <c r="A175" s="2">
        <v>43354</v>
      </c>
      <c r="B175" s="1">
        <v>10502.8</v>
      </c>
      <c r="C175" s="1">
        <v>10577.85</v>
      </c>
      <c r="D175" s="1">
        <v>10244.35</v>
      </c>
      <c r="E175" s="1">
        <v>10279.049999999999</v>
      </c>
      <c r="F175" s="1">
        <v>31676747</v>
      </c>
      <c r="G175" s="1">
        <v>2598.88</v>
      </c>
      <c r="H175" s="3">
        <f>IF(ISERR(LN(Table1339[[#This Row],[Close]]/E174)),"-",LN(Table1339[[#This Row],[Close]]/E174))</f>
        <v>-1.6159150774805082E-2</v>
      </c>
    </row>
    <row r="176" spans="1:8" x14ac:dyDescent="0.3">
      <c r="A176" s="2">
        <v>43355</v>
      </c>
      <c r="B176" s="1">
        <v>10266.299999999999</v>
      </c>
      <c r="C176" s="1">
        <v>10417.4</v>
      </c>
      <c r="D176" s="1">
        <v>10152.450000000001</v>
      </c>
      <c r="E176" s="1">
        <v>10391.6</v>
      </c>
      <c r="F176" s="1">
        <v>34239956</v>
      </c>
      <c r="G176" s="1">
        <v>2802.37</v>
      </c>
      <c r="H176" s="3">
        <f>IF(ISERR(LN(Table1339[[#This Row],[Close]]/E175)),"-",LN(Table1339[[#This Row],[Close]]/E175))</f>
        <v>1.0889944175095558E-2</v>
      </c>
    </row>
    <row r="177" spans="1:8" x14ac:dyDescent="0.3">
      <c r="A177" s="2">
        <v>43357</v>
      </c>
      <c r="B177" s="1">
        <v>10534.95</v>
      </c>
      <c r="C177" s="1">
        <v>10673.1</v>
      </c>
      <c r="D177" s="1">
        <v>10499.4</v>
      </c>
      <c r="E177" s="1">
        <v>10652.85</v>
      </c>
      <c r="F177" s="1">
        <v>29295161</v>
      </c>
      <c r="G177" s="1">
        <v>2476.34</v>
      </c>
      <c r="H177" s="3">
        <f>IF(ISERR(LN(Table1339[[#This Row],[Close]]/E176)),"-",LN(Table1339[[#This Row],[Close]]/E176))</f>
        <v>2.4829674508776951E-2</v>
      </c>
    </row>
    <row r="178" spans="1:8" x14ac:dyDescent="0.3">
      <c r="A178" s="2">
        <v>43360</v>
      </c>
      <c r="B178" s="1">
        <v>10634</v>
      </c>
      <c r="C178" s="1">
        <v>10739.7</v>
      </c>
      <c r="D178" s="1">
        <v>10474.4</v>
      </c>
      <c r="E178" s="1">
        <v>10504.15</v>
      </c>
      <c r="F178" s="1">
        <v>28421098</v>
      </c>
      <c r="G178" s="1">
        <v>2565.4499999999998</v>
      </c>
      <c r="H178" s="3">
        <f>IF(ISERR(LN(Table1339[[#This Row],[Close]]/E177)),"-",LN(Table1339[[#This Row],[Close]]/E177))</f>
        <v>-1.4057044816521884E-2</v>
      </c>
    </row>
    <row r="179" spans="1:8" x14ac:dyDescent="0.3">
      <c r="A179" s="2">
        <v>43361</v>
      </c>
      <c r="B179" s="1">
        <v>10524.85</v>
      </c>
      <c r="C179" s="1">
        <v>10652.85</v>
      </c>
      <c r="D179" s="1">
        <v>10433.700000000001</v>
      </c>
      <c r="E179" s="1">
        <v>10465.4</v>
      </c>
      <c r="F179" s="1">
        <v>25231393</v>
      </c>
      <c r="G179" s="1">
        <v>2150.02</v>
      </c>
      <c r="H179" s="3">
        <f>IF(ISERR(LN(Table1339[[#This Row],[Close]]/E178)),"-",LN(Table1339[[#This Row],[Close]]/E178))</f>
        <v>-3.6958393582995339E-3</v>
      </c>
    </row>
    <row r="180" spans="1:8" x14ac:dyDescent="0.3">
      <c r="A180" s="2">
        <v>43362</v>
      </c>
      <c r="B180" s="1">
        <v>10559.55</v>
      </c>
      <c r="C180" s="1">
        <v>10636.85</v>
      </c>
      <c r="D180" s="1">
        <v>10341.700000000001</v>
      </c>
      <c r="E180" s="1">
        <v>10456.950000000001</v>
      </c>
      <c r="F180" s="1">
        <v>28061478</v>
      </c>
      <c r="G180" s="1">
        <v>2312.12</v>
      </c>
      <c r="H180" s="3">
        <f>IF(ISERR(LN(Table1339[[#This Row],[Close]]/E179)),"-",LN(Table1339[[#This Row],[Close]]/E179))</f>
        <v>-8.0774869548000644E-4</v>
      </c>
    </row>
    <row r="181" spans="1:8" x14ac:dyDescent="0.3">
      <c r="A181" s="2">
        <v>43364</v>
      </c>
      <c r="B181" s="1">
        <v>10542.95</v>
      </c>
      <c r="C181" s="1">
        <v>10605.35</v>
      </c>
      <c r="D181" s="1">
        <v>9861.35</v>
      </c>
      <c r="E181" s="1">
        <v>10252.35</v>
      </c>
      <c r="F181" s="1">
        <v>36375381</v>
      </c>
      <c r="G181" s="1">
        <v>3167.86</v>
      </c>
      <c r="H181" s="3">
        <f>IF(ISERR(LN(Table1339[[#This Row],[Close]]/E180)),"-",LN(Table1339[[#This Row],[Close]]/E180))</f>
        <v>-1.9759881519793028E-2</v>
      </c>
    </row>
    <row r="182" spans="1:8" x14ac:dyDescent="0.3">
      <c r="A182" s="2">
        <v>43367</v>
      </c>
      <c r="B182" s="1">
        <v>10328.950000000001</v>
      </c>
      <c r="C182" s="1">
        <v>10375.200000000001</v>
      </c>
      <c r="D182" s="1">
        <v>9952.2000000000007</v>
      </c>
      <c r="E182" s="1">
        <v>9994.75</v>
      </c>
      <c r="F182" s="1">
        <v>22591076</v>
      </c>
      <c r="G182" s="1">
        <v>1862.65</v>
      </c>
      <c r="H182" s="3">
        <f>IF(ISERR(LN(Table1339[[#This Row],[Close]]/E181)),"-",LN(Table1339[[#This Row],[Close]]/E181))</f>
        <v>-2.5446992465849257E-2</v>
      </c>
    </row>
    <row r="183" spans="1:8" x14ac:dyDescent="0.3">
      <c r="A183" s="2">
        <v>43368</v>
      </c>
      <c r="B183" s="1">
        <v>10007.700000000001</v>
      </c>
      <c r="C183" s="1">
        <v>10269.35</v>
      </c>
      <c r="D183" s="1">
        <v>9992.85</v>
      </c>
      <c r="E183" s="1">
        <v>10245.15</v>
      </c>
      <c r="F183" s="1">
        <v>26771104</v>
      </c>
      <c r="G183" s="1">
        <v>2179.89</v>
      </c>
      <c r="H183" s="3">
        <f>IF(ISERR(LN(Table1339[[#This Row],[Close]]/E182)),"-",LN(Table1339[[#This Row],[Close]]/E182))</f>
        <v>2.4744467738821586E-2</v>
      </c>
    </row>
    <row r="184" spans="1:8" x14ac:dyDescent="0.3">
      <c r="A184" s="2">
        <v>43369</v>
      </c>
      <c r="B184" s="1">
        <v>10335.200000000001</v>
      </c>
      <c r="C184" s="1">
        <v>10440.4</v>
      </c>
      <c r="D184" s="1">
        <v>10213.35</v>
      </c>
      <c r="E184" s="1">
        <v>10289.299999999999</v>
      </c>
      <c r="F184" s="1">
        <v>25441296</v>
      </c>
      <c r="G184" s="1">
        <v>2235.64</v>
      </c>
      <c r="H184" s="3">
        <f>IF(ISERR(LN(Table1339[[#This Row],[Close]]/E183)),"-",LN(Table1339[[#This Row],[Close]]/E183))</f>
        <v>4.3000974490042679E-3</v>
      </c>
    </row>
    <row r="185" spans="1:8" x14ac:dyDescent="0.3">
      <c r="A185" s="2">
        <v>43370</v>
      </c>
      <c r="B185" s="1">
        <v>10314.6</v>
      </c>
      <c r="C185" s="1">
        <v>10336.049999999999</v>
      </c>
      <c r="D185" s="1">
        <v>10077.15</v>
      </c>
      <c r="E185" s="1">
        <v>10092.450000000001</v>
      </c>
      <c r="F185" s="1">
        <v>24654225</v>
      </c>
      <c r="G185" s="1">
        <v>2151.0500000000002</v>
      </c>
      <c r="H185" s="3">
        <f>IF(ISERR(LN(Table1339[[#This Row],[Close]]/E184)),"-",LN(Table1339[[#This Row],[Close]]/E184))</f>
        <v>-1.9316900762322741E-2</v>
      </c>
    </row>
    <row r="186" spans="1:8" x14ac:dyDescent="0.3">
      <c r="A186" s="2">
        <v>43371</v>
      </c>
      <c r="B186" s="1">
        <v>10111.700000000001</v>
      </c>
      <c r="C186" s="1">
        <v>10149.450000000001</v>
      </c>
      <c r="D186" s="1">
        <v>9881.5499999999993</v>
      </c>
      <c r="E186" s="1">
        <v>9972.4500000000007</v>
      </c>
      <c r="F186" s="1">
        <v>25941893</v>
      </c>
      <c r="G186" s="1">
        <v>2211.59</v>
      </c>
      <c r="H186" s="3">
        <f>IF(ISERR(LN(Table1339[[#This Row],[Close]]/E185)),"-",LN(Table1339[[#This Row],[Close]]/E185))</f>
        <v>-1.196132856185661E-2</v>
      </c>
    </row>
    <row r="187" spans="1:8" x14ac:dyDescent="0.3">
      <c r="A187" s="2">
        <v>43374</v>
      </c>
      <c r="B187" s="1">
        <v>9987.4</v>
      </c>
      <c r="C187" s="1">
        <v>10067.549999999999</v>
      </c>
      <c r="D187" s="1">
        <v>9775.7000000000007</v>
      </c>
      <c r="E187" s="1">
        <v>10034.4</v>
      </c>
      <c r="F187" s="1">
        <v>19090232</v>
      </c>
      <c r="G187" s="1">
        <v>1577.74</v>
      </c>
      <c r="H187" s="3">
        <f>IF(ISERR(LN(Table1339[[#This Row],[Close]]/E186)),"-",LN(Table1339[[#This Row],[Close]]/E186))</f>
        <v>6.1928987313889699E-3</v>
      </c>
    </row>
    <row r="188" spans="1:8" x14ac:dyDescent="0.3">
      <c r="A188" s="2">
        <v>43376</v>
      </c>
      <c r="B188" s="1">
        <v>10039.450000000001</v>
      </c>
      <c r="C188" s="1">
        <v>10142.549999999999</v>
      </c>
      <c r="D188" s="1">
        <v>9924.85</v>
      </c>
      <c r="E188" s="1">
        <v>9950.9</v>
      </c>
      <c r="F188" s="1">
        <v>20464347</v>
      </c>
      <c r="G188" s="1">
        <v>1719.87</v>
      </c>
      <c r="H188" s="3">
        <f>IF(ISERR(LN(Table1339[[#This Row],[Close]]/E187)),"-",LN(Table1339[[#This Row],[Close]]/E187))</f>
        <v>-8.3561903870790454E-3</v>
      </c>
    </row>
    <row r="189" spans="1:8" x14ac:dyDescent="0.3">
      <c r="A189" s="2">
        <v>43377</v>
      </c>
      <c r="B189" s="1">
        <v>9869.35</v>
      </c>
      <c r="C189" s="1">
        <v>9918.35</v>
      </c>
      <c r="D189" s="1">
        <v>9496</v>
      </c>
      <c r="E189" s="1">
        <v>9630.75</v>
      </c>
      <c r="F189" s="1">
        <v>21275656</v>
      </c>
      <c r="G189" s="1">
        <v>1724.28</v>
      </c>
      <c r="H189" s="3">
        <f>IF(ISERR(LN(Table1339[[#This Row],[Close]]/E188)),"-",LN(Table1339[[#This Row],[Close]]/E188))</f>
        <v>-3.2701894943892848E-2</v>
      </c>
    </row>
    <row r="190" spans="1:8" x14ac:dyDescent="0.3">
      <c r="A190" s="2">
        <v>43378</v>
      </c>
      <c r="B190" s="1">
        <v>9578.1</v>
      </c>
      <c r="C190" s="1">
        <v>9776.4500000000007</v>
      </c>
      <c r="D190" s="1">
        <v>9498.2000000000007</v>
      </c>
      <c r="E190" s="1">
        <v>9547.35</v>
      </c>
      <c r="F190" s="1">
        <v>20665614</v>
      </c>
      <c r="G190" s="1">
        <v>1592.5</v>
      </c>
      <c r="H190" s="3">
        <f>IF(ISERR(LN(Table1339[[#This Row],[Close]]/E189)),"-",LN(Table1339[[#This Row],[Close]]/E189))</f>
        <v>-8.697475322328254E-3</v>
      </c>
    </row>
    <row r="191" spans="1:8" x14ac:dyDescent="0.3">
      <c r="A191" s="2">
        <v>43381</v>
      </c>
      <c r="B191" s="1">
        <v>9503.0499999999993</v>
      </c>
      <c r="C191" s="1">
        <v>9644.35</v>
      </c>
      <c r="D191" s="1">
        <v>9384.2000000000007</v>
      </c>
      <c r="E191" s="1">
        <v>9505.7999999999993</v>
      </c>
      <c r="F191" s="1">
        <v>17374521</v>
      </c>
      <c r="G191" s="1">
        <v>1405.31</v>
      </c>
      <c r="H191" s="3">
        <f>IF(ISERR(LN(Table1339[[#This Row],[Close]]/E190)),"-",LN(Table1339[[#This Row],[Close]]/E190))</f>
        <v>-4.3614904481126607E-3</v>
      </c>
    </row>
    <row r="192" spans="1:8" x14ac:dyDescent="0.3">
      <c r="A192" s="2">
        <v>43382</v>
      </c>
      <c r="B192" s="1">
        <v>9543.9500000000007</v>
      </c>
      <c r="C192" s="1">
        <v>9724.4</v>
      </c>
      <c r="D192" s="1">
        <v>9414.85</v>
      </c>
      <c r="E192" s="1">
        <v>9638.75</v>
      </c>
      <c r="F192" s="1">
        <v>20584516</v>
      </c>
      <c r="G192" s="1">
        <v>1744.38</v>
      </c>
      <c r="H192" s="3">
        <f>IF(ISERR(LN(Table1339[[#This Row],[Close]]/E191)),"-",LN(Table1339[[#This Row],[Close]]/E191))</f>
        <v>1.3889293538118257E-2</v>
      </c>
    </row>
    <row r="193" spans="1:8" x14ac:dyDescent="0.3">
      <c r="A193" s="2">
        <v>43383</v>
      </c>
      <c r="B193" s="1">
        <v>9672.2999999999993</v>
      </c>
      <c r="C193" s="1">
        <v>9828.2999999999993</v>
      </c>
      <c r="D193" s="1">
        <v>9647.5</v>
      </c>
      <c r="E193" s="1">
        <v>9771.35</v>
      </c>
      <c r="F193" s="1">
        <v>20056701</v>
      </c>
      <c r="G193" s="1">
        <v>1740.97</v>
      </c>
      <c r="H193" s="3">
        <f>IF(ISERR(LN(Table1339[[#This Row],[Close]]/E192)),"-",LN(Table1339[[#This Row],[Close]]/E192))</f>
        <v>1.3663202440157118E-2</v>
      </c>
    </row>
    <row r="194" spans="1:8" x14ac:dyDescent="0.3">
      <c r="A194" s="2">
        <v>43384</v>
      </c>
      <c r="B194" s="1">
        <v>9531.65</v>
      </c>
      <c r="C194" s="1">
        <v>9725.7000000000007</v>
      </c>
      <c r="D194" s="1">
        <v>9452.1</v>
      </c>
      <c r="E194" s="1">
        <v>9488.65</v>
      </c>
      <c r="F194" s="1">
        <v>17609745</v>
      </c>
      <c r="G194" s="1">
        <v>1379.6</v>
      </c>
      <c r="H194" s="3">
        <f>IF(ISERR(LN(Table1339[[#This Row],[Close]]/E193)),"-",LN(Table1339[[#This Row],[Close]]/E193))</f>
        <v>-2.9358287107825742E-2</v>
      </c>
    </row>
    <row r="195" spans="1:8" x14ac:dyDescent="0.3">
      <c r="A195" s="2">
        <v>43385</v>
      </c>
      <c r="B195" s="1">
        <v>9545.6</v>
      </c>
      <c r="C195" s="1">
        <v>9676.9500000000007</v>
      </c>
      <c r="D195" s="1">
        <v>9449.5</v>
      </c>
      <c r="E195" s="1">
        <v>9525.6</v>
      </c>
      <c r="F195" s="1">
        <v>18661893</v>
      </c>
      <c r="G195" s="1">
        <v>1554.64</v>
      </c>
      <c r="H195" s="3">
        <f>IF(ISERR(LN(Table1339[[#This Row],[Close]]/E194)),"-",LN(Table1339[[#This Row],[Close]]/E194))</f>
        <v>3.8865636574635528E-3</v>
      </c>
    </row>
    <row r="196" spans="1:8" x14ac:dyDescent="0.3">
      <c r="A196" s="2">
        <v>43388</v>
      </c>
      <c r="B196" s="1">
        <v>9559.2000000000007</v>
      </c>
      <c r="C196" s="1">
        <v>9793.2000000000007</v>
      </c>
      <c r="D196" s="1">
        <v>9519</v>
      </c>
      <c r="E196" s="1">
        <v>9774.1</v>
      </c>
      <c r="F196" s="1">
        <v>17762414</v>
      </c>
      <c r="G196" s="1">
        <v>1529.66</v>
      </c>
      <c r="H196" s="3">
        <f>IF(ISERR(LN(Table1339[[#This Row],[Close]]/E195)),"-",LN(Table1339[[#This Row],[Close]]/E195))</f>
        <v>2.5753118866496928E-2</v>
      </c>
    </row>
    <row r="197" spans="1:8" x14ac:dyDescent="0.3">
      <c r="A197" s="2">
        <v>43389</v>
      </c>
      <c r="B197" s="1">
        <v>9805.1</v>
      </c>
      <c r="C197" s="1">
        <v>9881.1</v>
      </c>
      <c r="D197" s="1">
        <v>9727.2999999999993</v>
      </c>
      <c r="E197" s="1">
        <v>9836.75</v>
      </c>
      <c r="F197" s="1">
        <v>16836084</v>
      </c>
      <c r="G197" s="1">
        <v>1383.51</v>
      </c>
      <c r="H197" s="3">
        <f>IF(ISERR(LN(Table1339[[#This Row],[Close]]/E196)),"-",LN(Table1339[[#This Row],[Close]]/E196))</f>
        <v>6.3893419340353063E-3</v>
      </c>
    </row>
    <row r="198" spans="1:8" x14ac:dyDescent="0.3">
      <c r="A198" s="2">
        <v>43390</v>
      </c>
      <c r="B198" s="1">
        <v>9911.25</v>
      </c>
      <c r="C198" s="1">
        <v>9925.0499999999993</v>
      </c>
      <c r="D198" s="1">
        <v>9652.9500000000007</v>
      </c>
      <c r="E198" s="1">
        <v>9686.4</v>
      </c>
      <c r="F198" s="1">
        <v>14442789</v>
      </c>
      <c r="G198" s="1">
        <v>1320.88</v>
      </c>
      <c r="H198" s="3">
        <f>IF(ISERR(LN(Table1339[[#This Row],[Close]]/E197)),"-",LN(Table1339[[#This Row],[Close]]/E197))</f>
        <v>-1.5402532110098168E-2</v>
      </c>
    </row>
    <row r="199" spans="1:8" x14ac:dyDescent="0.3">
      <c r="A199" s="2">
        <v>43392</v>
      </c>
      <c r="B199" s="1">
        <v>9657.75</v>
      </c>
      <c r="C199" s="1">
        <v>9805.2999999999993</v>
      </c>
      <c r="D199" s="1">
        <v>9549.9</v>
      </c>
      <c r="E199" s="1">
        <v>9650.2999999999993</v>
      </c>
      <c r="F199" s="1">
        <v>21581714</v>
      </c>
      <c r="G199" s="1">
        <v>1852.97</v>
      </c>
      <c r="H199" s="3">
        <f>IF(ISERR(LN(Table1339[[#This Row],[Close]]/E198)),"-",LN(Table1339[[#This Row],[Close]]/E198))</f>
        <v>-3.7338368946907975E-3</v>
      </c>
    </row>
    <row r="200" spans="1:8" x14ac:dyDescent="0.3">
      <c r="A200" s="2">
        <v>43395</v>
      </c>
      <c r="B200" s="1">
        <v>9704.85</v>
      </c>
      <c r="C200" s="1">
        <v>9751.7999999999993</v>
      </c>
      <c r="D200" s="1">
        <v>9631.65</v>
      </c>
      <c r="E200" s="1">
        <v>9646.65</v>
      </c>
      <c r="F200" s="1">
        <v>18063692</v>
      </c>
      <c r="G200" s="1">
        <v>1517.03</v>
      </c>
      <c r="H200" s="3">
        <f>IF(ISERR(LN(Table1339[[#This Row],[Close]]/E199)),"-",LN(Table1339[[#This Row],[Close]]/E199))</f>
        <v>-3.7829812934469349E-4</v>
      </c>
    </row>
    <row r="201" spans="1:8" x14ac:dyDescent="0.3">
      <c r="A201" s="2">
        <v>43396</v>
      </c>
      <c r="B201" s="1">
        <v>9612.65</v>
      </c>
      <c r="C201" s="1">
        <v>9633.9500000000007</v>
      </c>
      <c r="D201" s="1">
        <v>9335.25</v>
      </c>
      <c r="E201" s="1">
        <v>9368.25</v>
      </c>
      <c r="F201" s="1">
        <v>17196383</v>
      </c>
      <c r="G201" s="1">
        <v>1429.12</v>
      </c>
      <c r="H201" s="3">
        <f>IF(ISERR(LN(Table1339[[#This Row],[Close]]/E200)),"-",LN(Table1339[[#This Row],[Close]]/E200))</f>
        <v>-2.9284392289235694E-2</v>
      </c>
    </row>
    <row r="202" spans="1:8" x14ac:dyDescent="0.3">
      <c r="A202" s="2">
        <v>43397</v>
      </c>
      <c r="B202" s="1">
        <v>9441.65</v>
      </c>
      <c r="C202" s="1">
        <v>9494.0499999999993</v>
      </c>
      <c r="D202" s="1">
        <v>9232.9</v>
      </c>
      <c r="E202" s="1">
        <v>9334.4</v>
      </c>
      <c r="F202" s="1">
        <v>19527878</v>
      </c>
      <c r="G202" s="1">
        <v>1542.91</v>
      </c>
      <c r="H202" s="3">
        <f>IF(ISERR(LN(Table1339[[#This Row],[Close]]/E201)),"-",LN(Table1339[[#This Row],[Close]]/E201))</f>
        <v>-3.6198118407260627E-3</v>
      </c>
    </row>
    <row r="203" spans="1:8" x14ac:dyDescent="0.3">
      <c r="A203" s="2">
        <v>43398</v>
      </c>
      <c r="B203" s="1">
        <v>9246.7000000000007</v>
      </c>
      <c r="C203" s="1">
        <v>9345.35</v>
      </c>
      <c r="D203" s="1">
        <v>9118.25</v>
      </c>
      <c r="E203" s="1">
        <v>9142.7000000000007</v>
      </c>
      <c r="F203" s="1">
        <v>27976744</v>
      </c>
      <c r="G203" s="1">
        <v>2140.61</v>
      </c>
      <c r="H203" s="3">
        <f>IF(ISERR(LN(Table1339[[#This Row],[Close]]/E202)),"-",LN(Table1339[[#This Row],[Close]]/E202))</f>
        <v>-2.0750754034613308E-2</v>
      </c>
    </row>
    <row r="204" spans="1:8" x14ac:dyDescent="0.3">
      <c r="A204" s="2">
        <v>43399</v>
      </c>
      <c r="B204" s="1">
        <v>9182.2999999999993</v>
      </c>
      <c r="C204" s="1">
        <v>9191</v>
      </c>
      <c r="D204" s="1">
        <v>9021.2000000000007</v>
      </c>
      <c r="E204" s="1">
        <v>9115.1</v>
      </c>
      <c r="F204" s="1">
        <v>22981762</v>
      </c>
      <c r="G204" s="1">
        <v>1796.51</v>
      </c>
      <c r="H204" s="3">
        <f>IF(ISERR(LN(Table1339[[#This Row],[Close]]/E203)),"-",LN(Table1339[[#This Row],[Close]]/E203))</f>
        <v>-3.0233676591622516E-3</v>
      </c>
    </row>
    <row r="205" spans="1:8" x14ac:dyDescent="0.3">
      <c r="A205" s="2">
        <v>43402</v>
      </c>
      <c r="B205" s="1">
        <v>9172.15</v>
      </c>
      <c r="C205" s="1">
        <v>9612.9500000000007</v>
      </c>
      <c r="D205" s="1">
        <v>9168.85</v>
      </c>
      <c r="E205" s="1">
        <v>9590.4</v>
      </c>
      <c r="F205" s="1">
        <v>23123551</v>
      </c>
      <c r="G205" s="1">
        <v>2236.12</v>
      </c>
      <c r="H205" s="3">
        <f>IF(ISERR(LN(Table1339[[#This Row],[Close]]/E204)),"-",LN(Table1339[[#This Row],[Close]]/E204))</f>
        <v>5.0830219142717355E-2</v>
      </c>
    </row>
    <row r="206" spans="1:8" x14ac:dyDescent="0.3">
      <c r="A206" s="2">
        <v>43403</v>
      </c>
      <c r="B206" s="1">
        <v>9583.7999999999993</v>
      </c>
      <c r="C206" s="1">
        <v>9626.5499999999993</v>
      </c>
      <c r="D206" s="1">
        <v>9492</v>
      </c>
      <c r="E206" s="1">
        <v>9535.2999999999993</v>
      </c>
      <c r="F206" s="1">
        <v>17627852</v>
      </c>
      <c r="G206" s="1">
        <v>1666.29</v>
      </c>
      <c r="H206" s="3">
        <f>IF(ISERR(LN(Table1339[[#This Row],[Close]]/E205)),"-",LN(Table1339[[#This Row],[Close]]/E205))</f>
        <v>-5.7618965518368296E-3</v>
      </c>
    </row>
    <row r="207" spans="1:8" x14ac:dyDescent="0.3">
      <c r="A207" s="2">
        <v>43404</v>
      </c>
      <c r="B207" s="1">
        <v>9473.0499999999993</v>
      </c>
      <c r="C207" s="1">
        <v>9778.25</v>
      </c>
      <c r="D207" s="1">
        <v>9436.7000000000007</v>
      </c>
      <c r="E207" s="1">
        <v>9757.5</v>
      </c>
      <c r="F207" s="1">
        <v>26312203</v>
      </c>
      <c r="G207" s="1">
        <v>2484.61</v>
      </c>
      <c r="H207" s="3">
        <f>IF(ISERR(LN(Table1339[[#This Row],[Close]]/E206)),"-",LN(Table1339[[#This Row],[Close]]/E206))</f>
        <v>2.3035518484262781E-2</v>
      </c>
    </row>
    <row r="208" spans="1:8" x14ac:dyDescent="0.3">
      <c r="A208" s="2">
        <v>43405</v>
      </c>
      <c r="B208" s="1">
        <v>9765.9</v>
      </c>
      <c r="C208" s="1">
        <v>9801.9500000000007</v>
      </c>
      <c r="D208" s="1">
        <v>9589.15</v>
      </c>
      <c r="E208" s="1">
        <v>9609.15</v>
      </c>
      <c r="F208" s="1">
        <v>17398315</v>
      </c>
      <c r="G208" s="1">
        <v>1631.8</v>
      </c>
      <c r="H208" s="3">
        <f>IF(ISERR(LN(Table1339[[#This Row],[Close]]/E207)),"-",LN(Table1339[[#This Row],[Close]]/E207))</f>
        <v>-1.5320450534060186E-2</v>
      </c>
    </row>
    <row r="209" spans="1:8" x14ac:dyDescent="0.3">
      <c r="A209" s="2">
        <v>43406</v>
      </c>
      <c r="B209" s="1">
        <v>9652.2000000000007</v>
      </c>
      <c r="C209" s="1">
        <v>9690.9500000000007</v>
      </c>
      <c r="D209" s="1">
        <v>9520.9500000000007</v>
      </c>
      <c r="E209" s="1">
        <v>9547.85</v>
      </c>
      <c r="F209" s="1">
        <v>13674927</v>
      </c>
      <c r="G209" s="1">
        <v>1252.46</v>
      </c>
      <c r="H209" s="3">
        <f>IF(ISERR(LN(Table1339[[#This Row],[Close]]/E208)),"-",LN(Table1339[[#This Row],[Close]]/E208))</f>
        <v>-6.3997712817492267E-3</v>
      </c>
    </row>
    <row r="210" spans="1:8" x14ac:dyDescent="0.3">
      <c r="A210" s="2">
        <v>43409</v>
      </c>
      <c r="B210" s="1">
        <v>9542</v>
      </c>
      <c r="C210" s="1">
        <v>9658.6</v>
      </c>
      <c r="D210" s="1">
        <v>9369.4</v>
      </c>
      <c r="E210" s="1">
        <v>9460.5</v>
      </c>
      <c r="F210" s="1">
        <v>23468864</v>
      </c>
      <c r="G210" s="1">
        <v>1669.52</v>
      </c>
      <c r="H210" s="3">
        <f>IF(ISERR(LN(Table1339[[#This Row],[Close]]/E209)),"-",LN(Table1339[[#This Row],[Close]]/E209))</f>
        <v>-9.1907624671450066E-3</v>
      </c>
    </row>
    <row r="211" spans="1:8" x14ac:dyDescent="0.3">
      <c r="A211" s="2">
        <v>43410</v>
      </c>
      <c r="B211" s="1">
        <v>9455.6</v>
      </c>
      <c r="C211" s="1">
        <v>9507.25</v>
      </c>
      <c r="D211" s="1">
        <v>9400.5</v>
      </c>
      <c r="E211" s="1">
        <v>9454.9500000000007</v>
      </c>
      <c r="F211" s="1">
        <v>30201812</v>
      </c>
      <c r="G211" s="1">
        <v>1960.26</v>
      </c>
      <c r="H211" s="3">
        <f>IF(ISERR(LN(Table1339[[#This Row],[Close]]/E210)),"-",LN(Table1339[[#This Row],[Close]]/E210))</f>
        <v>-5.868219005380318E-4</v>
      </c>
    </row>
    <row r="212" spans="1:8" x14ac:dyDescent="0.3">
      <c r="A212" s="2">
        <v>43411</v>
      </c>
      <c r="B212" s="1">
        <v>9514.35</v>
      </c>
      <c r="C212" s="1">
        <v>9524.0499999999993</v>
      </c>
      <c r="D212" s="1">
        <v>9491.9500000000007</v>
      </c>
      <c r="E212" s="1">
        <v>9511.6</v>
      </c>
      <c r="F212" s="1">
        <v>2670486</v>
      </c>
      <c r="G212" s="1">
        <v>204.08</v>
      </c>
      <c r="H212" s="3">
        <f>IF(ISERR(LN(Table1339[[#This Row],[Close]]/E211)),"-",LN(Table1339[[#This Row],[Close]]/E211))</f>
        <v>5.9736924704645814E-3</v>
      </c>
    </row>
    <row r="213" spans="1:8" x14ac:dyDescent="0.3">
      <c r="A213" s="2">
        <v>43413</v>
      </c>
      <c r="B213" s="1">
        <v>9554.35</v>
      </c>
      <c r="C213" s="1">
        <v>9682.2999999999993</v>
      </c>
      <c r="D213" s="1">
        <v>9513.9500000000007</v>
      </c>
      <c r="E213" s="1">
        <v>9643.9</v>
      </c>
      <c r="F213" s="1">
        <v>25082830</v>
      </c>
      <c r="G213" s="1">
        <v>2018.98</v>
      </c>
      <c r="H213" s="3">
        <f>IF(ISERR(LN(Table1339[[#This Row],[Close]]/E212)),"-",LN(Table1339[[#This Row],[Close]]/E212))</f>
        <v>1.3813484764124469E-2</v>
      </c>
    </row>
    <row r="214" spans="1:8" x14ac:dyDescent="0.3">
      <c r="A214" s="2">
        <v>43416</v>
      </c>
      <c r="B214" s="1">
        <v>9683.9</v>
      </c>
      <c r="C214" s="1">
        <v>9730.85</v>
      </c>
      <c r="D214" s="1">
        <v>9539.75</v>
      </c>
      <c r="E214" s="1">
        <v>9557.5</v>
      </c>
      <c r="F214" s="1">
        <v>22880778</v>
      </c>
      <c r="G214" s="1">
        <v>1725.46</v>
      </c>
      <c r="H214" s="3">
        <f>IF(ISERR(LN(Table1339[[#This Row],[Close]]/E213)),"-",LN(Table1339[[#This Row],[Close]]/E213))</f>
        <v>-8.9994045352987974E-3</v>
      </c>
    </row>
    <row r="215" spans="1:8" x14ac:dyDescent="0.3">
      <c r="A215" s="2">
        <v>43417</v>
      </c>
      <c r="B215" s="1">
        <v>9568.2000000000007</v>
      </c>
      <c r="C215" s="1">
        <v>9603.25</v>
      </c>
      <c r="D215" s="1">
        <v>9327.0499999999993</v>
      </c>
      <c r="E215" s="1">
        <v>9422.5499999999993</v>
      </c>
      <c r="F215" s="1">
        <v>24446073</v>
      </c>
      <c r="G215" s="1">
        <v>1791.32</v>
      </c>
      <c r="H215" s="3">
        <f>IF(ISERR(LN(Table1339[[#This Row],[Close]]/E214)),"-",LN(Table1339[[#This Row],[Close]]/E214))</f>
        <v>-1.42204339960231E-2</v>
      </c>
    </row>
    <row r="216" spans="1:8" x14ac:dyDescent="0.3">
      <c r="A216" s="2">
        <v>43418</v>
      </c>
      <c r="B216" s="1">
        <v>9437.4</v>
      </c>
      <c r="C216" s="1">
        <v>9447.85</v>
      </c>
      <c r="D216" s="1">
        <v>9153.4</v>
      </c>
      <c r="E216" s="1">
        <v>9216.15</v>
      </c>
      <c r="F216" s="1">
        <v>40009329</v>
      </c>
      <c r="G216" s="1">
        <v>2600.2600000000002</v>
      </c>
      <c r="H216" s="3">
        <f>IF(ISERR(LN(Table1339[[#This Row],[Close]]/E215)),"-",LN(Table1339[[#This Row],[Close]]/E215))</f>
        <v>-2.214837272965901E-2</v>
      </c>
    </row>
    <row r="217" spans="1:8" x14ac:dyDescent="0.3">
      <c r="A217" s="2">
        <v>43419</v>
      </c>
      <c r="B217" s="1">
        <v>9233.9500000000007</v>
      </c>
      <c r="C217" s="1">
        <v>9305.9</v>
      </c>
      <c r="D217" s="1">
        <v>9162.5499999999993</v>
      </c>
      <c r="E217" s="1">
        <v>9218.5499999999993</v>
      </c>
      <c r="F217" s="1">
        <v>21655656</v>
      </c>
      <c r="G217" s="1">
        <v>1472.58</v>
      </c>
      <c r="H217" s="3">
        <f>IF(ISERR(LN(Table1339[[#This Row],[Close]]/E216)),"-",LN(Table1339[[#This Row],[Close]]/E216))</f>
        <v>2.6037852675215325E-4</v>
      </c>
    </row>
    <row r="218" spans="1:8" x14ac:dyDescent="0.3">
      <c r="A218" s="2">
        <v>43420</v>
      </c>
      <c r="B218" s="1">
        <v>9256.85</v>
      </c>
      <c r="C218" s="1">
        <v>9358.7000000000007</v>
      </c>
      <c r="D218" s="1">
        <v>9230.2000000000007</v>
      </c>
      <c r="E218" s="1">
        <v>9301.35</v>
      </c>
      <c r="F218" s="1">
        <v>17138255</v>
      </c>
      <c r="G218" s="1">
        <v>1301.8499999999999</v>
      </c>
      <c r="H218" s="3">
        <f>IF(ISERR(LN(Table1339[[#This Row],[Close]]/E217)),"-",LN(Table1339[[#This Row],[Close]]/E217))</f>
        <v>8.9417925251513621E-3</v>
      </c>
    </row>
    <row r="219" spans="1:8" x14ac:dyDescent="0.3">
      <c r="A219" s="2">
        <v>43423</v>
      </c>
      <c r="B219" s="1">
        <v>9386.2000000000007</v>
      </c>
      <c r="C219" s="1">
        <v>9416.15</v>
      </c>
      <c r="D219" s="1">
        <v>9310.4500000000007</v>
      </c>
      <c r="E219" s="1">
        <v>9399.25</v>
      </c>
      <c r="F219" s="1">
        <v>14832964</v>
      </c>
      <c r="G219" s="1">
        <v>1185.18</v>
      </c>
      <c r="H219" s="3">
        <f>IF(ISERR(LN(Table1339[[#This Row],[Close]]/E218)),"-",LN(Table1339[[#This Row],[Close]]/E218))</f>
        <v>1.0470347944092784E-2</v>
      </c>
    </row>
    <row r="220" spans="1:8" x14ac:dyDescent="0.3">
      <c r="A220" s="2">
        <v>43424</v>
      </c>
      <c r="B220" s="1">
        <v>9363.75</v>
      </c>
      <c r="C220" s="1">
        <v>9383.7999999999993</v>
      </c>
      <c r="D220" s="1">
        <v>9200.9500000000007</v>
      </c>
      <c r="E220" s="1">
        <v>9218.7000000000007</v>
      </c>
      <c r="F220" s="1">
        <v>12046010</v>
      </c>
      <c r="G220" s="1">
        <v>928.79</v>
      </c>
      <c r="H220" s="3">
        <f>IF(ISERR(LN(Table1339[[#This Row],[Close]]/E219)),"-",LN(Table1339[[#This Row],[Close]]/E219))</f>
        <v>-1.9395869062173703E-2</v>
      </c>
    </row>
    <row r="221" spans="1:8" x14ac:dyDescent="0.3">
      <c r="A221" s="2">
        <v>43425</v>
      </c>
      <c r="B221" s="1">
        <v>9314</v>
      </c>
      <c r="C221" s="1">
        <v>9415.85</v>
      </c>
      <c r="D221" s="1">
        <v>9305.9500000000007</v>
      </c>
      <c r="E221" s="1">
        <v>9375.1</v>
      </c>
      <c r="F221" s="1">
        <v>18790054</v>
      </c>
      <c r="G221" s="1">
        <v>2214.54</v>
      </c>
      <c r="H221" s="3">
        <f>IF(ISERR(LN(Table1339[[#This Row],[Close]]/E220)),"-",LN(Table1339[[#This Row],[Close]]/E220))</f>
        <v>1.6823208669681327E-2</v>
      </c>
    </row>
    <row r="222" spans="1:8" x14ac:dyDescent="0.3">
      <c r="A222" s="2">
        <v>43426</v>
      </c>
      <c r="B222" s="1">
        <v>9373.15</v>
      </c>
      <c r="C222" s="1">
        <v>9381.5499999999993</v>
      </c>
      <c r="D222" s="1">
        <v>9287.25</v>
      </c>
      <c r="E222" s="1">
        <v>9302.2999999999993</v>
      </c>
      <c r="F222" s="1">
        <v>11751849</v>
      </c>
      <c r="G222" s="1">
        <v>1080.27</v>
      </c>
      <c r="H222" s="3">
        <f>IF(ISERR(LN(Table1339[[#This Row],[Close]]/E221)),"-",LN(Table1339[[#This Row],[Close]]/E221))</f>
        <v>-7.7955570556145571E-3</v>
      </c>
    </row>
    <row r="223" spans="1:8" x14ac:dyDescent="0.3">
      <c r="A223" s="2">
        <v>43430</v>
      </c>
      <c r="B223" s="1">
        <v>9323.4</v>
      </c>
      <c r="C223" s="1">
        <v>9352.4</v>
      </c>
      <c r="D223" s="1">
        <v>9104</v>
      </c>
      <c r="E223" s="1">
        <v>9180.5</v>
      </c>
      <c r="F223" s="1">
        <v>16185037</v>
      </c>
      <c r="G223" s="1">
        <v>1382.04</v>
      </c>
      <c r="H223" s="3">
        <f>IF(ISERR(LN(Table1339[[#This Row],[Close]]/E222)),"-",LN(Table1339[[#This Row],[Close]]/E222))</f>
        <v>-1.3180012030533631E-2</v>
      </c>
    </row>
    <row r="224" spans="1:8" x14ac:dyDescent="0.3">
      <c r="A224" s="2">
        <v>43431</v>
      </c>
      <c r="B224" s="1">
        <v>9249.2000000000007</v>
      </c>
      <c r="C224" s="1">
        <v>9274.4</v>
      </c>
      <c r="D224" s="1">
        <v>8977.5</v>
      </c>
      <c r="E224" s="1">
        <v>9058.4500000000007</v>
      </c>
      <c r="F224" s="1">
        <v>53569210</v>
      </c>
      <c r="G224" s="1">
        <v>3281.89</v>
      </c>
      <c r="H224" s="3">
        <f>IF(ISERR(LN(Table1339[[#This Row],[Close]]/E223)),"-",LN(Table1339[[#This Row],[Close]]/E223))</f>
        <v>-1.3383645639060297E-2</v>
      </c>
    </row>
    <row r="225" spans="1:8" x14ac:dyDescent="0.3">
      <c r="A225" s="2">
        <v>43432</v>
      </c>
      <c r="B225" s="1">
        <v>9014.9500000000007</v>
      </c>
      <c r="C225" s="1">
        <v>9090.9500000000007</v>
      </c>
      <c r="D225" s="1">
        <v>8965.85</v>
      </c>
      <c r="E225" s="1">
        <v>9014.7999999999993</v>
      </c>
      <c r="F225" s="1">
        <v>25549274</v>
      </c>
      <c r="G225" s="1">
        <v>1877.81</v>
      </c>
      <c r="H225" s="3">
        <f>IF(ISERR(LN(Table1339[[#This Row],[Close]]/E224)),"-",LN(Table1339[[#This Row],[Close]]/E224))</f>
        <v>-4.830352578670879E-3</v>
      </c>
    </row>
    <row r="226" spans="1:8" x14ac:dyDescent="0.3">
      <c r="A226" s="2">
        <v>43433</v>
      </c>
      <c r="B226" s="1">
        <v>9048.65</v>
      </c>
      <c r="C226" s="1">
        <v>9127.9500000000007</v>
      </c>
      <c r="D226" s="1">
        <v>9015.85</v>
      </c>
      <c r="E226" s="1">
        <v>9090.65</v>
      </c>
      <c r="F226" s="1">
        <v>27478658</v>
      </c>
      <c r="G226" s="1">
        <v>2137.34</v>
      </c>
      <c r="H226" s="3">
        <f>IF(ISERR(LN(Table1339[[#This Row],[Close]]/E225)),"-",LN(Table1339[[#This Row],[Close]]/E225))</f>
        <v>8.3787416212145558E-3</v>
      </c>
    </row>
    <row r="227" spans="1:8" x14ac:dyDescent="0.3">
      <c r="A227" s="2">
        <v>43434</v>
      </c>
      <c r="B227" s="1">
        <v>9118.85</v>
      </c>
      <c r="C227" s="1">
        <v>9289.5499999999993</v>
      </c>
      <c r="D227" s="1">
        <v>9107.7000000000007</v>
      </c>
      <c r="E227" s="1">
        <v>9275.7000000000007</v>
      </c>
      <c r="F227" s="1">
        <v>37106230</v>
      </c>
      <c r="G227" s="1">
        <v>3704.64</v>
      </c>
      <c r="H227" s="3">
        <f>IF(ISERR(LN(Table1339[[#This Row],[Close]]/E226)),"-",LN(Table1339[[#This Row],[Close]]/E226))</f>
        <v>2.015166456017866E-2</v>
      </c>
    </row>
    <row r="228" spans="1:8" x14ac:dyDescent="0.3">
      <c r="A228" s="2">
        <v>43437</v>
      </c>
      <c r="B228" s="1">
        <v>9108.0499999999993</v>
      </c>
      <c r="C228" s="1">
        <v>9150.4</v>
      </c>
      <c r="D228" s="1">
        <v>8985.15</v>
      </c>
      <c r="E228" s="1">
        <v>9053.4</v>
      </c>
      <c r="F228" s="1">
        <v>76348552</v>
      </c>
      <c r="G228" s="1">
        <v>4110.93</v>
      </c>
      <c r="H228" s="3">
        <f>IF(ISERR(LN(Table1339[[#This Row],[Close]]/E227)),"-",LN(Table1339[[#This Row],[Close]]/E227))</f>
        <v>-2.4257699578243256E-2</v>
      </c>
    </row>
    <row r="229" spans="1:8" x14ac:dyDescent="0.3">
      <c r="A229" s="2">
        <v>43438</v>
      </c>
      <c r="B229" s="1">
        <v>9071.9</v>
      </c>
      <c r="C229" s="1">
        <v>9157.6</v>
      </c>
      <c r="D229" s="1">
        <v>9040.85</v>
      </c>
      <c r="E229" s="1">
        <v>9064.4</v>
      </c>
      <c r="F229" s="1">
        <v>55335813</v>
      </c>
      <c r="G229" s="1">
        <v>3261.66</v>
      </c>
      <c r="H229" s="3">
        <f>IF(ISERR(LN(Table1339[[#This Row],[Close]]/E228)),"-",LN(Table1339[[#This Row],[Close]]/E228))</f>
        <v>1.2142756131088965E-3</v>
      </c>
    </row>
    <row r="230" spans="1:8" x14ac:dyDescent="0.3">
      <c r="A230" s="2">
        <v>43439</v>
      </c>
      <c r="B230" s="1">
        <v>9049.6</v>
      </c>
      <c r="C230" s="1">
        <v>9075.9500000000007</v>
      </c>
      <c r="D230" s="1">
        <v>8717.4</v>
      </c>
      <c r="E230" s="1">
        <v>8812.2000000000007</v>
      </c>
      <c r="F230" s="1">
        <v>63875993</v>
      </c>
      <c r="G230" s="1">
        <v>3303.89</v>
      </c>
      <c r="H230" s="3">
        <f>IF(ISERR(LN(Table1339[[#This Row],[Close]]/E229)),"-",LN(Table1339[[#This Row],[Close]]/E229))</f>
        <v>-2.8217528372897812E-2</v>
      </c>
    </row>
    <row r="231" spans="1:8" x14ac:dyDescent="0.3">
      <c r="A231" s="2">
        <v>43440</v>
      </c>
      <c r="B231" s="1">
        <v>8796.9500000000007</v>
      </c>
      <c r="C231" s="1">
        <v>8854.15</v>
      </c>
      <c r="D231" s="1">
        <v>8653</v>
      </c>
      <c r="E231" s="1">
        <v>8686.5</v>
      </c>
      <c r="F231" s="1">
        <v>70185349</v>
      </c>
      <c r="G231" s="1">
        <v>3523.45</v>
      </c>
      <c r="H231" s="3">
        <f>IF(ISERR(LN(Table1339[[#This Row],[Close]]/E230)),"-",LN(Table1339[[#This Row],[Close]]/E230))</f>
        <v>-1.4367028653917608E-2</v>
      </c>
    </row>
    <row r="232" spans="1:8" x14ac:dyDescent="0.3">
      <c r="A232" s="2">
        <v>43441</v>
      </c>
      <c r="B232" s="1">
        <v>8743.9</v>
      </c>
      <c r="C232" s="1">
        <v>8811.85</v>
      </c>
      <c r="D232" s="1">
        <v>8641.85</v>
      </c>
      <c r="E232" s="1">
        <v>8682.6</v>
      </c>
      <c r="F232" s="1">
        <v>42408660</v>
      </c>
      <c r="G232" s="1">
        <v>2581.0100000000002</v>
      </c>
      <c r="H232" s="3">
        <f>IF(ISERR(LN(Table1339[[#This Row],[Close]]/E231)),"-",LN(Table1339[[#This Row],[Close]]/E231))</f>
        <v>-4.4907336195213062E-4</v>
      </c>
    </row>
    <row r="233" spans="1:8" x14ac:dyDescent="0.3">
      <c r="A233" s="2">
        <v>43444</v>
      </c>
      <c r="B233" s="1">
        <v>8539.1</v>
      </c>
      <c r="C233" s="1">
        <v>8615.85</v>
      </c>
      <c r="D233" s="1">
        <v>8504.9</v>
      </c>
      <c r="E233" s="1">
        <v>8535.2999999999993</v>
      </c>
      <c r="F233" s="1">
        <v>38351097</v>
      </c>
      <c r="G233" s="1">
        <v>2178.56</v>
      </c>
      <c r="H233" s="3">
        <f>IF(ISERR(LN(Table1339[[#This Row],[Close]]/E232)),"-",LN(Table1339[[#This Row],[Close]]/E232))</f>
        <v>-1.7110517976300536E-2</v>
      </c>
    </row>
    <row r="234" spans="1:8" x14ac:dyDescent="0.3">
      <c r="A234" s="2">
        <v>43445</v>
      </c>
      <c r="B234" s="1">
        <v>8417.65</v>
      </c>
      <c r="C234" s="1">
        <v>8788.7999999999993</v>
      </c>
      <c r="D234" s="1">
        <v>8417.65</v>
      </c>
      <c r="E234" s="1">
        <v>8746.6</v>
      </c>
      <c r="F234" s="1">
        <v>39979774</v>
      </c>
      <c r="G234" s="1">
        <v>2289.61</v>
      </c>
      <c r="H234" s="3">
        <f>IF(ISERR(LN(Table1339[[#This Row],[Close]]/E233)),"-",LN(Table1339[[#This Row],[Close]]/E233))</f>
        <v>2.4454548413947529E-2</v>
      </c>
    </row>
    <row r="235" spans="1:8" x14ac:dyDescent="0.3">
      <c r="A235" s="2">
        <v>43446</v>
      </c>
      <c r="B235" s="1">
        <v>8779.4</v>
      </c>
      <c r="C235" s="1">
        <v>8859.4500000000007</v>
      </c>
      <c r="D235" s="1">
        <v>8691</v>
      </c>
      <c r="E235" s="1">
        <v>8801.5</v>
      </c>
      <c r="F235" s="1">
        <v>31994002</v>
      </c>
      <c r="G235" s="1">
        <v>2507.71</v>
      </c>
      <c r="H235" s="3">
        <f>IF(ISERR(LN(Table1339[[#This Row],[Close]]/E234)),"-",LN(Table1339[[#This Row],[Close]]/E234))</f>
        <v>6.2571080763781173E-3</v>
      </c>
    </row>
    <row r="236" spans="1:8" x14ac:dyDescent="0.3">
      <c r="A236" s="2">
        <v>43447</v>
      </c>
      <c r="B236" s="1">
        <v>8794.25</v>
      </c>
      <c r="C236" s="1">
        <v>8870.0499999999993</v>
      </c>
      <c r="D236" s="1">
        <v>8720.7000000000007</v>
      </c>
      <c r="E236" s="1">
        <v>8810.7999999999993</v>
      </c>
      <c r="F236" s="1">
        <v>32724989</v>
      </c>
      <c r="G236" s="1">
        <v>2150.29</v>
      </c>
      <c r="H236" s="3">
        <f>IF(ISERR(LN(Table1339[[#This Row],[Close]]/E235)),"-",LN(Table1339[[#This Row],[Close]]/E235))</f>
        <v>1.0560802239754253E-3</v>
      </c>
    </row>
    <row r="237" spans="1:8" x14ac:dyDescent="0.3">
      <c r="A237" s="2">
        <v>43448</v>
      </c>
      <c r="B237" s="1">
        <v>8803.9</v>
      </c>
      <c r="C237" s="1">
        <v>8860.4500000000007</v>
      </c>
      <c r="D237" s="1">
        <v>8660.4</v>
      </c>
      <c r="E237" s="1">
        <v>8726.4</v>
      </c>
      <c r="F237" s="1">
        <v>24353563</v>
      </c>
      <c r="G237" s="1">
        <v>1711.54</v>
      </c>
      <c r="H237" s="3">
        <f>IF(ISERR(LN(Table1339[[#This Row],[Close]]/E236)),"-",LN(Table1339[[#This Row],[Close]]/E236))</f>
        <v>-9.6253280587330729E-3</v>
      </c>
    </row>
    <row r="238" spans="1:8" x14ac:dyDescent="0.3">
      <c r="A238" s="2">
        <v>43451</v>
      </c>
      <c r="B238" s="1">
        <v>8775.35</v>
      </c>
      <c r="C238" s="1">
        <v>8829.7999999999993</v>
      </c>
      <c r="D238" s="1">
        <v>8746.5</v>
      </c>
      <c r="E238" s="1">
        <v>8771.2999999999993</v>
      </c>
      <c r="F238" s="1">
        <v>21248666</v>
      </c>
      <c r="G238" s="1">
        <v>1473.67</v>
      </c>
      <c r="H238" s="3">
        <f>IF(ISERR(LN(Table1339[[#This Row],[Close]]/E237)),"-",LN(Table1339[[#This Row],[Close]]/E237))</f>
        <v>5.132114340765841E-3</v>
      </c>
    </row>
    <row r="239" spans="1:8" x14ac:dyDescent="0.3">
      <c r="A239" s="2">
        <v>43452</v>
      </c>
      <c r="B239" s="1">
        <v>8748.25</v>
      </c>
      <c r="C239" s="1">
        <v>8853.1</v>
      </c>
      <c r="D239" s="1">
        <v>8716</v>
      </c>
      <c r="E239" s="1">
        <v>8840.4</v>
      </c>
      <c r="F239" s="1">
        <v>23683132</v>
      </c>
      <c r="G239" s="1">
        <v>1424.33</v>
      </c>
      <c r="H239" s="3">
        <f>IF(ISERR(LN(Table1339[[#This Row],[Close]]/E238)),"-",LN(Table1339[[#This Row],[Close]]/E238))</f>
        <v>7.8470964847330189E-3</v>
      </c>
    </row>
    <row r="240" spans="1:8" x14ac:dyDescent="0.3">
      <c r="A240" s="2">
        <v>43453</v>
      </c>
      <c r="B240" s="1">
        <v>8864</v>
      </c>
      <c r="C240" s="1">
        <v>8893.85</v>
      </c>
      <c r="D240" s="1">
        <v>8804.9</v>
      </c>
      <c r="E240" s="1">
        <v>8823.4500000000007</v>
      </c>
      <c r="F240" s="1">
        <v>17883209</v>
      </c>
      <c r="G240" s="1">
        <v>1313.46</v>
      </c>
      <c r="H240" s="3">
        <f>IF(ISERR(LN(Table1339[[#This Row],[Close]]/E239)),"-",LN(Table1339[[#This Row],[Close]]/E239))</f>
        <v>-1.9191744950916008E-3</v>
      </c>
    </row>
    <row r="241" spans="1:8" x14ac:dyDescent="0.3">
      <c r="A241" s="2">
        <v>43454</v>
      </c>
      <c r="B241" s="1">
        <v>8782.9</v>
      </c>
      <c r="C241" s="1">
        <v>8877.85</v>
      </c>
      <c r="D241" s="1">
        <v>8774.7000000000007</v>
      </c>
      <c r="E241" s="1">
        <v>8853.7999999999993</v>
      </c>
      <c r="F241" s="1">
        <v>17840188</v>
      </c>
      <c r="G241" s="1">
        <v>1235.97</v>
      </c>
      <c r="H241" s="3">
        <f>IF(ISERR(LN(Table1339[[#This Row],[Close]]/E240)),"-",LN(Table1339[[#This Row],[Close]]/E240))</f>
        <v>3.4337953947895343E-3</v>
      </c>
    </row>
    <row r="242" spans="1:8" x14ac:dyDescent="0.3">
      <c r="A242" s="2">
        <v>43455</v>
      </c>
      <c r="B242" s="1">
        <v>8851.9</v>
      </c>
      <c r="C242" s="1">
        <v>8913.65</v>
      </c>
      <c r="D242" s="1">
        <v>8741.25</v>
      </c>
      <c r="E242" s="1">
        <v>8774.0499999999993</v>
      </c>
      <c r="F242" s="1">
        <v>18882469</v>
      </c>
      <c r="G242" s="1">
        <v>1420.87</v>
      </c>
      <c r="H242" s="3">
        <f>IF(ISERR(LN(Table1339[[#This Row],[Close]]/E241)),"-",LN(Table1339[[#This Row],[Close]]/E241))</f>
        <v>-9.0482440114268321E-3</v>
      </c>
    </row>
    <row r="243" spans="1:8" x14ac:dyDescent="0.3">
      <c r="A243" s="2">
        <v>43458</v>
      </c>
      <c r="B243" s="1">
        <v>8804.6</v>
      </c>
      <c r="C243" s="1">
        <v>8850.9</v>
      </c>
      <c r="D243" s="1">
        <v>8699.4500000000007</v>
      </c>
      <c r="E243" s="1">
        <v>8726.35</v>
      </c>
      <c r="F243" s="1">
        <v>19771906</v>
      </c>
      <c r="G243" s="1">
        <v>1428.31</v>
      </c>
      <c r="H243" s="3">
        <f>IF(ISERR(LN(Table1339[[#This Row],[Close]]/E242)),"-",LN(Table1339[[#This Row],[Close]]/E242))</f>
        <v>-5.4513174698255871E-3</v>
      </c>
    </row>
    <row r="244" spans="1:8" x14ac:dyDescent="0.3">
      <c r="A244" s="2">
        <v>43460</v>
      </c>
      <c r="B244" s="1">
        <v>8694.15</v>
      </c>
      <c r="C244" s="1">
        <v>8710.65</v>
      </c>
      <c r="D244" s="1">
        <v>8549.4</v>
      </c>
      <c r="E244" s="1">
        <v>8684.85</v>
      </c>
      <c r="F244" s="1">
        <v>18326964</v>
      </c>
      <c r="G244" s="1">
        <v>1269.68</v>
      </c>
      <c r="H244" s="3">
        <f>IF(ISERR(LN(Table1339[[#This Row],[Close]]/E243)),"-",LN(Table1339[[#This Row],[Close]]/E243))</f>
        <v>-4.7670555263240669E-3</v>
      </c>
    </row>
    <row r="245" spans="1:8" x14ac:dyDescent="0.3">
      <c r="A245" s="2">
        <v>43461</v>
      </c>
      <c r="B245" s="1">
        <v>8774.85</v>
      </c>
      <c r="C245" s="1">
        <v>8779.25</v>
      </c>
      <c r="D245" s="1">
        <v>8653.85</v>
      </c>
      <c r="E245" s="1">
        <v>8665.75</v>
      </c>
      <c r="F245" s="1">
        <v>22258878</v>
      </c>
      <c r="G245" s="1">
        <v>1380.5</v>
      </c>
      <c r="H245" s="3">
        <f>IF(ISERR(LN(Table1339[[#This Row],[Close]]/E244)),"-",LN(Table1339[[#This Row],[Close]]/E244))</f>
        <v>-2.2016538581089841E-3</v>
      </c>
    </row>
    <row r="246" spans="1:8" x14ac:dyDescent="0.3">
      <c r="A246" s="2">
        <v>43462</v>
      </c>
      <c r="B246" s="1">
        <v>8700.2999999999993</v>
      </c>
      <c r="C246" s="1">
        <v>8840.4500000000007</v>
      </c>
      <c r="D246" s="1">
        <v>8698.0499999999993</v>
      </c>
      <c r="E246" s="1">
        <v>8814.2000000000007</v>
      </c>
      <c r="F246" s="1">
        <v>22826561</v>
      </c>
      <c r="G246" s="1">
        <v>1441.25</v>
      </c>
      <c r="H246" s="3">
        <f>IF(ISERR(LN(Table1339[[#This Row],[Close]]/E245)),"-",LN(Table1339[[#This Row],[Close]]/E245))</f>
        <v>1.6985582806844559E-2</v>
      </c>
    </row>
    <row r="247" spans="1:8" x14ac:dyDescent="0.3">
      <c r="A247" s="2">
        <v>43465</v>
      </c>
      <c r="B247" s="1">
        <v>8866.9500000000007</v>
      </c>
      <c r="C247" s="1">
        <v>8905.2999999999993</v>
      </c>
      <c r="D247" s="1">
        <v>8824.2000000000007</v>
      </c>
      <c r="E247" s="1">
        <v>8868.7000000000007</v>
      </c>
      <c r="F247" s="1">
        <v>17105079</v>
      </c>
      <c r="G247" s="1">
        <v>1333.11</v>
      </c>
      <c r="H247" s="3">
        <f>IF(ISERR(LN(Table1339[[#This Row],[Close]]/E246)),"-",LN(Table1339[[#This Row],[Close]]/E246))</f>
        <v>6.1641668017557031E-3</v>
      </c>
    </row>
    <row r="248" spans="1:8" x14ac:dyDescent="0.3">
      <c r="A248" s="2">
        <v>43466</v>
      </c>
      <c r="B248" s="1">
        <v>8890.5499999999993</v>
      </c>
      <c r="C248" s="1">
        <v>8929.7000000000007</v>
      </c>
      <c r="D248" s="1">
        <v>8852.65</v>
      </c>
      <c r="E248" s="1">
        <v>8881.9500000000007</v>
      </c>
      <c r="F248" s="1">
        <v>15067976</v>
      </c>
      <c r="G248" s="1">
        <v>928.68</v>
      </c>
      <c r="H248" s="3">
        <f>IF(ISERR(LN(Table1339[[#This Row],[Close]]/E247)),"-",LN(Table1339[[#This Row],[Close]]/E247))</f>
        <v>1.4929033540657447E-3</v>
      </c>
    </row>
    <row r="249" spans="1:8" x14ac:dyDescent="0.3">
      <c r="A249" s="2">
        <v>43467</v>
      </c>
      <c r="B249" s="1">
        <v>8856</v>
      </c>
      <c r="C249" s="1">
        <v>8884.1</v>
      </c>
      <c r="D249" s="1">
        <v>8765.2999999999993</v>
      </c>
      <c r="E249" s="1">
        <v>8839.9500000000007</v>
      </c>
      <c r="F249" s="1">
        <v>17507064</v>
      </c>
      <c r="G249" s="1">
        <v>1137.1199999999999</v>
      </c>
      <c r="H249" s="3">
        <f>IF(ISERR(LN(Table1339[[#This Row],[Close]]/E248)),"-",LN(Table1339[[#This Row],[Close]]/E248))</f>
        <v>-4.7399069663505303E-3</v>
      </c>
    </row>
    <row r="250" spans="1:8" x14ac:dyDescent="0.3">
      <c r="A250" s="2">
        <v>43468</v>
      </c>
      <c r="B250" s="1">
        <v>8856.5</v>
      </c>
      <c r="C250" s="1">
        <v>8867.5499999999993</v>
      </c>
      <c r="D250" s="1">
        <v>8704.5</v>
      </c>
      <c r="E250" s="1">
        <v>8722.2999999999993</v>
      </c>
      <c r="F250" s="1">
        <v>17524453</v>
      </c>
      <c r="G250" s="1">
        <v>1162.22</v>
      </c>
      <c r="H250" s="3">
        <f>IF(ISERR(LN(Table1339[[#This Row],[Close]]/E249)),"-",LN(Table1339[[#This Row],[Close]]/E249))</f>
        <v>-1.3398255915121438E-2</v>
      </c>
    </row>
    <row r="251" spans="1:8" x14ac:dyDescent="0.3">
      <c r="A251" s="2">
        <v>43469</v>
      </c>
      <c r="B251" s="1">
        <v>8744.7000000000007</v>
      </c>
      <c r="C251" s="1">
        <v>8804.0499999999993</v>
      </c>
      <c r="D251" s="1">
        <v>8683.7999999999993</v>
      </c>
      <c r="E251" s="1">
        <v>8788.0499999999993</v>
      </c>
      <c r="F251" s="1">
        <v>14334888</v>
      </c>
      <c r="G251" s="1">
        <v>1002.66</v>
      </c>
      <c r="H251" s="3">
        <f>IF(ISERR(LN(Table1339[[#This Row],[Close]]/E250)),"-",LN(Table1339[[#This Row],[Close]]/E250))</f>
        <v>7.5098794730361681E-3</v>
      </c>
    </row>
    <row r="252" spans="1:8" x14ac:dyDescent="0.3">
      <c r="A252" s="2">
        <v>43472</v>
      </c>
      <c r="B252" s="1">
        <v>8840.6</v>
      </c>
      <c r="C252" s="1">
        <v>8847.15</v>
      </c>
      <c r="D252" s="1">
        <v>8711.5</v>
      </c>
      <c r="E252" s="1">
        <v>8732.65</v>
      </c>
      <c r="F252" s="1">
        <v>11250480</v>
      </c>
      <c r="G252" s="1">
        <v>856.41</v>
      </c>
      <c r="H252" s="3">
        <f>IF(ISERR(LN(Table1339[[#This Row],[Close]]/E251)),"-",LN(Table1339[[#This Row],[Close]]/E251))</f>
        <v>-6.3239693199842384E-3</v>
      </c>
    </row>
    <row r="253" spans="1:8" x14ac:dyDescent="0.3">
      <c r="A253" s="2">
        <v>43473</v>
      </c>
      <c r="B253" s="1">
        <v>8764.1</v>
      </c>
      <c r="C253" s="1">
        <v>8873.15</v>
      </c>
      <c r="D253" s="1">
        <v>8754.15</v>
      </c>
      <c r="E253" s="1">
        <v>8864.75</v>
      </c>
      <c r="F253" s="1">
        <v>24540974</v>
      </c>
      <c r="G253" s="1">
        <v>1591.42</v>
      </c>
      <c r="H253" s="3">
        <f>IF(ISERR(LN(Table1339[[#This Row],[Close]]/E252)),"-",LN(Table1339[[#This Row],[Close]]/E252))</f>
        <v>1.5013863576010002E-2</v>
      </c>
    </row>
    <row r="254" spans="1:8" x14ac:dyDescent="0.3">
      <c r="A254" s="2">
        <v>43474</v>
      </c>
      <c r="B254" s="1">
        <v>8898.5</v>
      </c>
      <c r="C254" s="1">
        <v>8930.4500000000007</v>
      </c>
      <c r="D254" s="1">
        <v>8831.7999999999993</v>
      </c>
      <c r="E254" s="1">
        <v>8906.7000000000007</v>
      </c>
      <c r="F254" s="1">
        <v>18627451</v>
      </c>
      <c r="G254" s="1">
        <v>1217.8399999999999</v>
      </c>
      <c r="H254" s="3">
        <f>IF(ISERR(LN(Table1339[[#This Row],[Close]]/E253)),"-",LN(Table1339[[#This Row],[Close]]/E253))</f>
        <v>4.7210641694027996E-3</v>
      </c>
    </row>
    <row r="255" spans="1:8" x14ac:dyDescent="0.3">
      <c r="A255" s="2">
        <v>43475</v>
      </c>
      <c r="B255" s="1">
        <v>8878.7000000000007</v>
      </c>
      <c r="C255" s="1">
        <v>8945.25</v>
      </c>
      <c r="D255" s="1">
        <v>8866.35</v>
      </c>
      <c r="E255" s="1">
        <v>8934.7999999999993</v>
      </c>
      <c r="F255" s="1">
        <v>14213671</v>
      </c>
      <c r="G255" s="1">
        <v>1090.3</v>
      </c>
      <c r="H255" s="3">
        <f>IF(ISERR(LN(Table1339[[#This Row],[Close]]/E254)),"-",LN(Table1339[[#This Row],[Close]]/E254))</f>
        <v>3.1499619689624486E-3</v>
      </c>
    </row>
    <row r="256" spans="1:8" x14ac:dyDescent="0.3">
      <c r="A256" s="2">
        <v>43476</v>
      </c>
      <c r="B256" s="1">
        <v>8943.6</v>
      </c>
      <c r="C256" s="1">
        <v>8968.65</v>
      </c>
      <c r="D256" s="1">
        <v>8867.4500000000007</v>
      </c>
      <c r="E256" s="1">
        <v>8902.4500000000007</v>
      </c>
      <c r="F256" s="1">
        <v>14554810</v>
      </c>
      <c r="G256" s="1">
        <v>1066.3699999999999</v>
      </c>
      <c r="H256" s="3">
        <f>IF(ISERR(LN(Table1339[[#This Row],[Close]]/E255)),"-",LN(Table1339[[#This Row],[Close]]/E255))</f>
        <v>-3.627244723128446E-3</v>
      </c>
    </row>
    <row r="257" spans="1:8" x14ac:dyDescent="0.3">
      <c r="A257" s="2">
        <v>43479</v>
      </c>
      <c r="B257" s="1">
        <v>8915.7000000000007</v>
      </c>
      <c r="C257" s="1">
        <v>8961.25</v>
      </c>
      <c r="D257" s="1">
        <v>8879.7000000000007</v>
      </c>
      <c r="E257" s="1">
        <v>8949.2999999999993</v>
      </c>
      <c r="F257" s="1">
        <v>15814303</v>
      </c>
      <c r="G257" s="1">
        <v>1084.6300000000001</v>
      </c>
      <c r="H257" s="3">
        <f>IF(ISERR(LN(Table1339[[#This Row],[Close]]/E256)),"-",LN(Table1339[[#This Row],[Close]]/E256))</f>
        <v>5.2487971833843619E-3</v>
      </c>
    </row>
    <row r="258" spans="1:8" x14ac:dyDescent="0.3">
      <c r="A258" s="2">
        <v>43480</v>
      </c>
      <c r="B258" s="1">
        <v>8984.9500000000007</v>
      </c>
      <c r="C258" s="1">
        <v>9035.4</v>
      </c>
      <c r="D258" s="1">
        <v>8958.6</v>
      </c>
      <c r="E258" s="1">
        <v>9027.5</v>
      </c>
      <c r="F258" s="1">
        <v>12386216</v>
      </c>
      <c r="G258" s="1">
        <v>879.84</v>
      </c>
      <c r="H258" s="3">
        <f>IF(ISERR(LN(Table1339[[#This Row],[Close]]/E257)),"-",LN(Table1339[[#This Row],[Close]]/E257))</f>
        <v>8.7001572319552068E-3</v>
      </c>
    </row>
    <row r="259" spans="1:8" x14ac:dyDescent="0.3">
      <c r="A259" s="2">
        <v>43481</v>
      </c>
      <c r="B259" s="1">
        <v>9019.4</v>
      </c>
      <c r="C259" s="1">
        <v>9069.5</v>
      </c>
      <c r="D259" s="1">
        <v>8989.75</v>
      </c>
      <c r="E259" s="1">
        <v>9054.2000000000007</v>
      </c>
      <c r="F259" s="1">
        <v>15568463</v>
      </c>
      <c r="G259" s="1">
        <v>1193.54</v>
      </c>
      <c r="H259" s="3">
        <f>IF(ISERR(LN(Table1339[[#This Row],[Close]]/E258)),"-",LN(Table1339[[#This Row],[Close]]/E258))</f>
        <v>2.953264284435134E-3</v>
      </c>
    </row>
    <row r="260" spans="1:8" x14ac:dyDescent="0.3">
      <c r="A260" s="2">
        <v>43482</v>
      </c>
      <c r="B260" s="1">
        <v>9069.6</v>
      </c>
      <c r="C260" s="1">
        <v>9097.5499999999993</v>
      </c>
      <c r="D260" s="1">
        <v>8905.4</v>
      </c>
      <c r="E260" s="1">
        <v>8930.5</v>
      </c>
      <c r="F260" s="1">
        <v>17945053</v>
      </c>
      <c r="G260" s="1">
        <v>1270.43</v>
      </c>
      <c r="H260" s="3">
        <f>IF(ISERR(LN(Table1339[[#This Row],[Close]]/E259)),"-",LN(Table1339[[#This Row],[Close]]/E259))</f>
        <v>-1.3756354091509816E-2</v>
      </c>
    </row>
    <row r="261" spans="1:8" x14ac:dyDescent="0.3">
      <c r="A261" s="2">
        <v>43483</v>
      </c>
      <c r="B261" s="1">
        <v>8911.75</v>
      </c>
      <c r="C261" s="1">
        <v>8912.5499999999993</v>
      </c>
      <c r="D261" s="1">
        <v>8616.85</v>
      </c>
      <c r="E261" s="1">
        <v>8689.6</v>
      </c>
      <c r="F261" s="1">
        <v>95830878</v>
      </c>
      <c r="G261" s="1">
        <v>4259.3100000000004</v>
      </c>
      <c r="H261" s="3">
        <f>IF(ISERR(LN(Table1339[[#This Row],[Close]]/E260)),"-",LN(Table1339[[#This Row],[Close]]/E260))</f>
        <v>-2.7345476063957343E-2</v>
      </c>
    </row>
    <row r="262" spans="1:8" x14ac:dyDescent="0.3">
      <c r="A262" s="2">
        <v>43486</v>
      </c>
      <c r="B262" s="1">
        <v>8694.2000000000007</v>
      </c>
      <c r="C262" s="1">
        <v>8833.7000000000007</v>
      </c>
      <c r="D262" s="1">
        <v>8694.2000000000007</v>
      </c>
      <c r="E262" s="1">
        <v>8734.7000000000007</v>
      </c>
      <c r="F262" s="1">
        <v>58196942</v>
      </c>
      <c r="G262" s="1">
        <v>2796.72</v>
      </c>
      <c r="H262" s="3">
        <f>IF(ISERR(LN(Table1339[[#This Row],[Close]]/E261)),"-",LN(Table1339[[#This Row],[Close]]/E261))</f>
        <v>5.1766901070601969E-3</v>
      </c>
    </row>
    <row r="263" spans="1:8" x14ac:dyDescent="0.3">
      <c r="A263" s="2">
        <v>43487</v>
      </c>
      <c r="B263" s="1">
        <v>8791.85</v>
      </c>
      <c r="C263" s="1">
        <v>8903.2999999999993</v>
      </c>
      <c r="D263" s="1">
        <v>8783.0499999999993</v>
      </c>
      <c r="E263" s="1">
        <v>8892.6</v>
      </c>
      <c r="F263" s="1">
        <v>46972600</v>
      </c>
      <c r="G263" s="1">
        <v>2462.5500000000002</v>
      </c>
      <c r="H263" s="3">
        <f>IF(ISERR(LN(Table1339[[#This Row],[Close]]/E262)),"-",LN(Table1339[[#This Row],[Close]]/E262))</f>
        <v>1.7915871803283148E-2</v>
      </c>
    </row>
    <row r="264" spans="1:8" x14ac:dyDescent="0.3">
      <c r="A264" s="2">
        <v>43488</v>
      </c>
      <c r="B264" s="1">
        <v>8905.2000000000007</v>
      </c>
      <c r="C264" s="1">
        <v>8969.5</v>
      </c>
      <c r="D264" s="1">
        <v>8855.1</v>
      </c>
      <c r="E264" s="1">
        <v>8946.2000000000007</v>
      </c>
      <c r="F264" s="1">
        <v>35862545</v>
      </c>
      <c r="G264" s="1">
        <v>1990.64</v>
      </c>
      <c r="H264" s="3">
        <f>IF(ISERR(LN(Table1339[[#This Row],[Close]]/E263)),"-",LN(Table1339[[#This Row],[Close]]/E263))</f>
        <v>6.0093909123538755E-3</v>
      </c>
    </row>
    <row r="265" spans="1:8" x14ac:dyDescent="0.3">
      <c r="A265" s="2">
        <v>43489</v>
      </c>
      <c r="B265" s="1">
        <v>8956.4500000000007</v>
      </c>
      <c r="C265" s="1">
        <v>9001.0499999999993</v>
      </c>
      <c r="D265" s="1">
        <v>8845.9500000000007</v>
      </c>
      <c r="E265" s="1">
        <v>8894.5</v>
      </c>
      <c r="F265" s="1">
        <v>26561259</v>
      </c>
      <c r="G265" s="1">
        <v>1534.67</v>
      </c>
      <c r="H265" s="3">
        <f>IF(ISERR(LN(Table1339[[#This Row],[Close]]/E264)),"-",LN(Table1339[[#This Row],[Close]]/E264))</f>
        <v>-5.7957529379538929E-3</v>
      </c>
    </row>
    <row r="266" spans="1:8" x14ac:dyDescent="0.3">
      <c r="A266" s="2">
        <v>43490</v>
      </c>
      <c r="B266" s="1">
        <v>8928.7999999999993</v>
      </c>
      <c r="C266" s="1">
        <v>8960.65</v>
      </c>
      <c r="D266" s="1">
        <v>8851.75</v>
      </c>
      <c r="E266" s="1">
        <v>8891</v>
      </c>
      <c r="F266" s="1">
        <v>23387485</v>
      </c>
      <c r="G266" s="1">
        <v>1549.47</v>
      </c>
      <c r="H266" s="3">
        <f>IF(ISERR(LN(Table1339[[#This Row],[Close]]/E265)),"-",LN(Table1339[[#This Row],[Close]]/E265))</f>
        <v>-3.9357904418552944E-4</v>
      </c>
    </row>
    <row r="267" spans="1:8" x14ac:dyDescent="0.3">
      <c r="A267" s="2">
        <v>43493</v>
      </c>
      <c r="B267" s="1">
        <v>8886.15</v>
      </c>
      <c r="C267" s="1">
        <v>8886.15</v>
      </c>
      <c r="D267" s="1">
        <v>8638.25</v>
      </c>
      <c r="E267" s="1">
        <v>8663.9</v>
      </c>
      <c r="F267" s="1">
        <v>19761512</v>
      </c>
      <c r="G267" s="1">
        <v>1465.04</v>
      </c>
      <c r="H267" s="3">
        <f>IF(ISERR(LN(Table1339[[#This Row],[Close]]/E266)),"-",LN(Table1339[[#This Row],[Close]]/E266))</f>
        <v>-2.5874561519849047E-2</v>
      </c>
    </row>
    <row r="268" spans="1:8" x14ac:dyDescent="0.3">
      <c r="A268" s="2">
        <v>43494</v>
      </c>
      <c r="B268" s="1">
        <v>8635.15</v>
      </c>
      <c r="C268" s="1">
        <v>8786.5499999999993</v>
      </c>
      <c r="D268" s="1">
        <v>8562.35</v>
      </c>
      <c r="E268" s="1">
        <v>8756.9</v>
      </c>
      <c r="F268" s="1">
        <v>19234227</v>
      </c>
      <c r="G268" s="1">
        <v>1399</v>
      </c>
      <c r="H268" s="3">
        <f>IF(ISERR(LN(Table1339[[#This Row],[Close]]/E267)),"-",LN(Table1339[[#This Row],[Close]]/E267))</f>
        <v>1.0676993419852378E-2</v>
      </c>
    </row>
    <row r="269" spans="1:8" x14ac:dyDescent="0.3">
      <c r="A269" s="2">
        <v>43495</v>
      </c>
      <c r="B269" s="1">
        <v>8771.5</v>
      </c>
      <c r="C269" s="1">
        <v>8784</v>
      </c>
      <c r="D269" s="1">
        <v>8692.9</v>
      </c>
      <c r="E269" s="1">
        <v>8734.6</v>
      </c>
      <c r="F269" s="1">
        <v>13831146</v>
      </c>
      <c r="G269" s="1">
        <v>1094.8800000000001</v>
      </c>
      <c r="H269" s="3">
        <f>IF(ISERR(LN(Table1339[[#This Row],[Close]]/E268)),"-",LN(Table1339[[#This Row],[Close]]/E268))</f>
        <v>-2.5498112891429434E-3</v>
      </c>
    </row>
    <row r="270" spans="1:8" x14ac:dyDescent="0.3">
      <c r="A270" s="2">
        <v>43496</v>
      </c>
      <c r="B270" s="1">
        <v>8748.4500000000007</v>
      </c>
      <c r="C270" s="1">
        <v>8866.5499999999993</v>
      </c>
      <c r="D270" s="1">
        <v>8713.7999999999993</v>
      </c>
      <c r="E270" s="1">
        <v>8825.35</v>
      </c>
      <c r="F270" s="1">
        <v>27552682</v>
      </c>
      <c r="G270" s="1">
        <v>1824.29</v>
      </c>
      <c r="H270" s="3">
        <f>IF(ISERR(LN(Table1339[[#This Row],[Close]]/E269)),"-",LN(Table1339[[#This Row],[Close]]/E269))</f>
        <v>1.0336112339716187E-2</v>
      </c>
    </row>
    <row r="271" spans="1:8" x14ac:dyDescent="0.3">
      <c r="A271" s="2">
        <v>43497</v>
      </c>
      <c r="B271" s="1">
        <v>8810.65</v>
      </c>
      <c r="C271" s="1">
        <v>8991.9500000000007</v>
      </c>
      <c r="D271" s="1">
        <v>8806.4</v>
      </c>
      <c r="E271" s="1">
        <v>8969.5499999999993</v>
      </c>
      <c r="F271" s="1">
        <v>13283646</v>
      </c>
      <c r="G271" s="1">
        <v>1292.93</v>
      </c>
      <c r="H271" s="3">
        <f>IF(ISERR(LN(Table1339[[#This Row],[Close]]/E270)),"-",LN(Table1339[[#This Row],[Close]]/E270))</f>
        <v>1.620724549862871E-2</v>
      </c>
    </row>
    <row r="272" spans="1:8" x14ac:dyDescent="0.3">
      <c r="A272" s="2">
        <v>43500</v>
      </c>
      <c r="B272" s="1">
        <v>8992.1</v>
      </c>
      <c r="C272" s="1">
        <v>8998.25</v>
      </c>
      <c r="D272" s="1">
        <v>8772.9</v>
      </c>
      <c r="E272" s="1">
        <v>8811.9</v>
      </c>
      <c r="F272" s="1">
        <v>16734080</v>
      </c>
      <c r="G272" s="1">
        <v>1782.42</v>
      </c>
      <c r="H272" s="3">
        <f>IF(ISERR(LN(Table1339[[#This Row],[Close]]/E271)),"-",LN(Table1339[[#This Row],[Close]]/E271))</f>
        <v>-1.7732426874099157E-2</v>
      </c>
    </row>
    <row r="273" spans="1:8" x14ac:dyDescent="0.3">
      <c r="A273" s="2">
        <v>43501</v>
      </c>
      <c r="B273" s="1">
        <v>8828.5</v>
      </c>
      <c r="C273" s="1">
        <v>8887.4500000000007</v>
      </c>
      <c r="D273" s="1">
        <v>8764.5</v>
      </c>
      <c r="E273" s="1">
        <v>8800.6</v>
      </c>
      <c r="F273" s="1">
        <v>16548155</v>
      </c>
      <c r="G273" s="1">
        <v>1479.92</v>
      </c>
      <c r="H273" s="3">
        <f>IF(ISERR(LN(Table1339[[#This Row],[Close]]/E272)),"-",LN(Table1339[[#This Row],[Close]]/E272))</f>
        <v>-1.2831797360398607E-3</v>
      </c>
    </row>
    <row r="274" spans="1:8" x14ac:dyDescent="0.3">
      <c r="A274" s="2">
        <v>43502</v>
      </c>
      <c r="B274" s="1">
        <v>8803.4</v>
      </c>
      <c r="C274" s="1">
        <v>8955</v>
      </c>
      <c r="D274" s="1">
        <v>8703.4</v>
      </c>
      <c r="E274" s="1">
        <v>8906.9</v>
      </c>
      <c r="F274" s="1">
        <v>27887243</v>
      </c>
      <c r="G274" s="1">
        <v>2046.91</v>
      </c>
      <c r="H274" s="3">
        <f>IF(ISERR(LN(Table1339[[#This Row],[Close]]/E273)),"-",LN(Table1339[[#This Row],[Close]]/E273))</f>
        <v>1.2006356283906386E-2</v>
      </c>
    </row>
    <row r="275" spans="1:8" x14ac:dyDescent="0.3">
      <c r="A275" s="2">
        <v>43503</v>
      </c>
      <c r="B275" s="1">
        <v>8937.9500000000007</v>
      </c>
      <c r="C275" s="1">
        <v>9088.5499999999993</v>
      </c>
      <c r="D275" s="1">
        <v>8937.9500000000007</v>
      </c>
      <c r="E275" s="1">
        <v>9056.15</v>
      </c>
      <c r="F275" s="1">
        <v>39478146</v>
      </c>
      <c r="G275" s="1">
        <v>2236.4299999999998</v>
      </c>
      <c r="H275" s="3">
        <f>IF(ISERR(LN(Table1339[[#This Row],[Close]]/E274)),"-",LN(Table1339[[#This Row],[Close]]/E274))</f>
        <v>1.6617827665918048E-2</v>
      </c>
    </row>
    <row r="276" spans="1:8" x14ac:dyDescent="0.3">
      <c r="A276" s="2">
        <v>43504</v>
      </c>
      <c r="B276" s="1">
        <v>9060.7999999999993</v>
      </c>
      <c r="C276" s="1">
        <v>9060.7999999999993</v>
      </c>
      <c r="D276" s="1">
        <v>8921.6</v>
      </c>
      <c r="E276" s="1">
        <v>8984.85</v>
      </c>
      <c r="F276" s="1">
        <v>21851100</v>
      </c>
      <c r="G276" s="1">
        <v>1620.06</v>
      </c>
      <c r="H276" s="3">
        <f>IF(ISERR(LN(Table1339[[#This Row],[Close]]/E275)),"-",LN(Table1339[[#This Row],[Close]]/E275))</f>
        <v>-7.9042593225425659E-3</v>
      </c>
    </row>
    <row r="277" spans="1:8" x14ac:dyDescent="0.3">
      <c r="A277" s="2">
        <v>43507</v>
      </c>
      <c r="B277" s="1">
        <v>8924.9500000000007</v>
      </c>
      <c r="C277" s="1">
        <v>8957.2999999999993</v>
      </c>
      <c r="D277" s="1">
        <v>8772.6</v>
      </c>
      <c r="E277" s="1">
        <v>8838</v>
      </c>
      <c r="F277" s="1">
        <v>17150131</v>
      </c>
      <c r="G277" s="1">
        <v>1532.25</v>
      </c>
      <c r="H277" s="3">
        <f>IF(ISERR(LN(Table1339[[#This Row],[Close]]/E276)),"-",LN(Table1339[[#This Row],[Close]]/E276))</f>
        <v>-1.6479218896801619E-2</v>
      </c>
    </row>
    <row r="278" spans="1:8" x14ac:dyDescent="0.3">
      <c r="A278" s="2">
        <v>43508</v>
      </c>
      <c r="B278" s="1">
        <v>8839.9</v>
      </c>
      <c r="C278" s="1">
        <v>8948.0499999999993</v>
      </c>
      <c r="D278" s="1">
        <v>8795.25</v>
      </c>
      <c r="E278" s="1">
        <v>8904.9500000000007</v>
      </c>
      <c r="F278" s="1">
        <v>19299020</v>
      </c>
      <c r="G278" s="1">
        <v>1465.5</v>
      </c>
      <c r="H278" s="3">
        <f>IF(ISERR(LN(Table1339[[#This Row],[Close]]/E277)),"-",LN(Table1339[[#This Row],[Close]]/E277))</f>
        <v>7.5466951941805223E-3</v>
      </c>
    </row>
    <row r="279" spans="1:8" x14ac:dyDescent="0.3">
      <c r="A279" s="2">
        <v>43509</v>
      </c>
      <c r="B279" s="1">
        <v>9000.1</v>
      </c>
      <c r="C279" s="1">
        <v>9009.15</v>
      </c>
      <c r="D279" s="1">
        <v>8803.5499999999993</v>
      </c>
      <c r="E279" s="1">
        <v>8839.75</v>
      </c>
      <c r="F279" s="1">
        <v>44822609</v>
      </c>
      <c r="G279" s="1">
        <v>2551.77</v>
      </c>
      <c r="H279" s="3">
        <f>IF(ISERR(LN(Table1339[[#This Row],[Close]]/E278)),"-",LN(Table1339[[#This Row],[Close]]/E278))</f>
        <v>-7.3487061960652161E-3</v>
      </c>
    </row>
    <row r="280" spans="1:8" x14ac:dyDescent="0.3">
      <c r="A280" s="2">
        <v>43510</v>
      </c>
      <c r="B280" s="1">
        <v>8835.5</v>
      </c>
      <c r="C280" s="1">
        <v>8944.65</v>
      </c>
      <c r="D280" s="1">
        <v>8809.7000000000007</v>
      </c>
      <c r="E280" s="1">
        <v>8920.9</v>
      </c>
      <c r="F280" s="1">
        <v>19213640</v>
      </c>
      <c r="G280" s="1">
        <v>1266.99</v>
      </c>
      <c r="H280" s="3">
        <f>IF(ISERR(LN(Table1339[[#This Row],[Close]]/E279)),"-",LN(Table1339[[#This Row],[Close]]/E279))</f>
        <v>9.1382426564951408E-3</v>
      </c>
    </row>
    <row r="281" spans="1:8" x14ac:dyDescent="0.3">
      <c r="A281" s="2">
        <v>43511</v>
      </c>
      <c r="B281" s="1">
        <v>8890.9500000000007</v>
      </c>
      <c r="C281" s="1">
        <v>8893.4500000000007</v>
      </c>
      <c r="D281" s="1">
        <v>8252.1</v>
      </c>
      <c r="E281" s="1">
        <v>8643.2999999999993</v>
      </c>
      <c r="F281" s="1">
        <v>35521729</v>
      </c>
      <c r="G281" s="1">
        <v>3497.71</v>
      </c>
      <c r="H281" s="3">
        <f>IF(ISERR(LN(Table1339[[#This Row],[Close]]/E280)),"-",LN(Table1339[[#This Row],[Close]]/E280))</f>
        <v>-3.1612384024961734E-2</v>
      </c>
    </row>
    <row r="282" spans="1:8" x14ac:dyDescent="0.3">
      <c r="A282" s="2">
        <v>43514</v>
      </c>
      <c r="B282" s="1">
        <v>8703.6</v>
      </c>
      <c r="C282" s="1">
        <v>8744.25</v>
      </c>
      <c r="D282" s="1">
        <v>8560.5</v>
      </c>
      <c r="E282" s="1">
        <v>8573.9500000000007</v>
      </c>
      <c r="F282" s="1">
        <v>19994581</v>
      </c>
      <c r="G282" s="1">
        <v>1813.29</v>
      </c>
      <c r="H282" s="3">
        <f>IF(ISERR(LN(Table1339[[#This Row],[Close]]/E281)),"-",LN(Table1339[[#This Row],[Close]]/E281))</f>
        <v>-8.0559177632733396E-3</v>
      </c>
    </row>
    <row r="283" spans="1:8" x14ac:dyDescent="0.3">
      <c r="A283" s="2">
        <v>43515</v>
      </c>
      <c r="B283" s="1">
        <v>8611.1</v>
      </c>
      <c r="C283" s="1">
        <v>8636.9500000000007</v>
      </c>
      <c r="D283" s="1">
        <v>8539.75</v>
      </c>
      <c r="E283" s="1">
        <v>8552.7000000000007</v>
      </c>
      <c r="F283" s="1">
        <v>16696437</v>
      </c>
      <c r="G283" s="1">
        <v>1603.79</v>
      </c>
      <c r="H283" s="3">
        <f>IF(ISERR(LN(Table1339[[#This Row],[Close]]/E282)),"-",LN(Table1339[[#This Row],[Close]]/E282))</f>
        <v>-2.4815140035715499E-3</v>
      </c>
    </row>
    <row r="284" spans="1:8" x14ac:dyDescent="0.3">
      <c r="A284" s="2">
        <v>43516</v>
      </c>
      <c r="B284" s="1">
        <v>8600.9500000000007</v>
      </c>
      <c r="C284" s="1">
        <v>8621</v>
      </c>
      <c r="D284" s="1">
        <v>8551.4500000000007</v>
      </c>
      <c r="E284" s="1">
        <v>8606.35</v>
      </c>
      <c r="F284" s="1">
        <v>14220463</v>
      </c>
      <c r="G284" s="1">
        <v>1255.6199999999999</v>
      </c>
      <c r="H284" s="3">
        <f>IF(ISERR(LN(Table1339[[#This Row],[Close]]/E283)),"-",LN(Table1339[[#This Row],[Close]]/E283))</f>
        <v>6.2532803185703862E-3</v>
      </c>
    </row>
    <row r="285" spans="1:8" x14ac:dyDescent="0.3">
      <c r="A285" s="2">
        <v>43517</v>
      </c>
      <c r="B285" s="1">
        <v>8632.25</v>
      </c>
      <c r="C285" s="1">
        <v>8721.9500000000007</v>
      </c>
      <c r="D285" s="1">
        <v>8606.0499999999993</v>
      </c>
      <c r="E285" s="1">
        <v>8706.35</v>
      </c>
      <c r="F285" s="1">
        <v>13874084</v>
      </c>
      <c r="G285" s="1">
        <v>1178.74</v>
      </c>
      <c r="H285" s="3">
        <f>IF(ISERR(LN(Table1339[[#This Row],[Close]]/E284)),"-",LN(Table1339[[#This Row],[Close]]/E284))</f>
        <v>1.1552341591528629E-2</v>
      </c>
    </row>
    <row r="286" spans="1:8" x14ac:dyDescent="0.3">
      <c r="A286" s="2">
        <v>43518</v>
      </c>
      <c r="B286" s="1">
        <v>8718.6</v>
      </c>
      <c r="C286" s="1">
        <v>8778.4</v>
      </c>
      <c r="D286" s="1">
        <v>8698.85</v>
      </c>
      <c r="E286" s="1">
        <v>8772.6</v>
      </c>
      <c r="F286" s="1">
        <v>13065998</v>
      </c>
      <c r="G286" s="1">
        <v>1168.72</v>
      </c>
      <c r="H286" s="3">
        <f>IF(ISERR(LN(Table1339[[#This Row],[Close]]/E285)),"-",LN(Table1339[[#This Row],[Close]]/E285))</f>
        <v>7.5805831878592092E-3</v>
      </c>
    </row>
    <row r="287" spans="1:8" x14ac:dyDescent="0.3">
      <c r="A287" s="2">
        <v>43521</v>
      </c>
      <c r="B287" s="1">
        <v>8795.35</v>
      </c>
      <c r="C287" s="1">
        <v>8858.2000000000007</v>
      </c>
      <c r="D287" s="1">
        <v>8738.1</v>
      </c>
      <c r="E287" s="1">
        <v>8816.2000000000007</v>
      </c>
      <c r="F287" s="1">
        <v>17236808</v>
      </c>
      <c r="G287" s="1">
        <v>1419.68</v>
      </c>
      <c r="H287" s="3">
        <f>IF(ISERR(LN(Table1339[[#This Row],[Close]]/E286)),"-",LN(Table1339[[#This Row],[Close]]/E286))</f>
        <v>4.9577105093329037E-3</v>
      </c>
    </row>
    <row r="288" spans="1:8" x14ac:dyDescent="0.3">
      <c r="A288" s="2">
        <v>43522</v>
      </c>
      <c r="B288" s="1">
        <v>8733.9500000000007</v>
      </c>
      <c r="C288" s="1">
        <v>8869.7999999999993</v>
      </c>
      <c r="D288" s="1">
        <v>8659.1</v>
      </c>
      <c r="E288" s="1">
        <v>8829.4500000000007</v>
      </c>
      <c r="F288" s="1">
        <v>16631377</v>
      </c>
      <c r="G288" s="1">
        <v>1310.6400000000001</v>
      </c>
      <c r="H288" s="3">
        <f>IF(ISERR(LN(Table1339[[#This Row],[Close]]/E287)),"-",LN(Table1339[[#This Row],[Close]]/E287))</f>
        <v>1.5017868415498346E-3</v>
      </c>
    </row>
    <row r="289" spans="1:8" x14ac:dyDescent="0.3">
      <c r="A289" s="2">
        <v>43523</v>
      </c>
      <c r="B289" s="1">
        <v>8859.5499999999993</v>
      </c>
      <c r="C289" s="1">
        <v>8975.4</v>
      </c>
      <c r="D289" s="1">
        <v>8799.4500000000007</v>
      </c>
      <c r="E289" s="1">
        <v>8866.2000000000007</v>
      </c>
      <c r="F289" s="1">
        <v>23523570</v>
      </c>
      <c r="G289" s="1">
        <v>1511.17</v>
      </c>
      <c r="H289" s="3">
        <f>IF(ISERR(LN(Table1339[[#This Row],[Close]]/E288)),"-",LN(Table1339[[#This Row],[Close]]/E288))</f>
        <v>4.1535691353133449E-3</v>
      </c>
    </row>
    <row r="290" spans="1:8" x14ac:dyDescent="0.3">
      <c r="A290" s="2">
        <v>43524</v>
      </c>
      <c r="B290" s="1">
        <v>8918.9500000000007</v>
      </c>
      <c r="C290" s="1">
        <v>8934.4</v>
      </c>
      <c r="D290" s="1">
        <v>8871.4</v>
      </c>
      <c r="E290" s="1">
        <v>8884.85</v>
      </c>
      <c r="F290" s="1">
        <v>27133882</v>
      </c>
      <c r="G290" s="1">
        <v>1670.22</v>
      </c>
      <c r="H290" s="3">
        <f>IF(ISERR(LN(Table1339[[#This Row],[Close]]/E289)),"-",LN(Table1339[[#This Row],[Close]]/E289))</f>
        <v>2.101284922555484E-3</v>
      </c>
    </row>
    <row r="291" spans="1:8" x14ac:dyDescent="0.3">
      <c r="A291" s="2">
        <v>43525</v>
      </c>
      <c r="B291" s="1">
        <v>8909</v>
      </c>
      <c r="C291" s="1">
        <v>8993.7999999999993</v>
      </c>
      <c r="D291" s="1">
        <v>8882.2000000000007</v>
      </c>
      <c r="E291" s="1">
        <v>8972.65</v>
      </c>
      <c r="F291" s="1">
        <v>16221791</v>
      </c>
      <c r="G291" s="1">
        <v>1206.72</v>
      </c>
      <c r="H291" s="3">
        <f>IF(ISERR(LN(Table1339[[#This Row],[Close]]/E290)),"-",LN(Table1339[[#This Row],[Close]]/E290))</f>
        <v>9.8334825704999556E-3</v>
      </c>
    </row>
    <row r="292" spans="1:8" x14ac:dyDescent="0.3">
      <c r="A292" s="2">
        <v>43529</v>
      </c>
      <c r="B292" s="1">
        <v>8975.2000000000007</v>
      </c>
      <c r="C292" s="1">
        <v>9066.4</v>
      </c>
      <c r="D292" s="1">
        <v>8937.9</v>
      </c>
      <c r="E292" s="1">
        <v>9054.65</v>
      </c>
      <c r="F292" s="1">
        <v>16054127</v>
      </c>
      <c r="G292" s="1">
        <v>1159.33</v>
      </c>
      <c r="H292" s="3">
        <f>IF(ISERR(LN(Table1339[[#This Row],[Close]]/E291)),"-",LN(Table1339[[#This Row],[Close]]/E291))</f>
        <v>9.0973762617024348E-3</v>
      </c>
    </row>
    <row r="293" spans="1:8" x14ac:dyDescent="0.3">
      <c r="A293" s="2">
        <v>43530</v>
      </c>
      <c r="B293" s="1">
        <v>9088.4500000000007</v>
      </c>
      <c r="C293" s="1">
        <v>9193.0499999999993</v>
      </c>
      <c r="D293" s="1">
        <v>9026.6</v>
      </c>
      <c r="E293" s="1">
        <v>9155</v>
      </c>
      <c r="F293" s="1">
        <v>23513017</v>
      </c>
      <c r="G293" s="1">
        <v>1692.73</v>
      </c>
      <c r="H293" s="3">
        <f>IF(ISERR(LN(Table1339[[#This Row],[Close]]/E292)),"-",LN(Table1339[[#This Row],[Close]]/E292))</f>
        <v>1.1021740216209809E-2</v>
      </c>
    </row>
    <row r="294" spans="1:8" x14ac:dyDescent="0.3">
      <c r="A294" s="2">
        <v>43531</v>
      </c>
      <c r="B294" s="1">
        <v>9129.65</v>
      </c>
      <c r="C294" s="1">
        <v>9209.15</v>
      </c>
      <c r="D294" s="1">
        <v>9021.5</v>
      </c>
      <c r="E294" s="1">
        <v>9045.65</v>
      </c>
      <c r="F294" s="1">
        <v>24337312</v>
      </c>
      <c r="G294" s="1">
        <v>1727.9</v>
      </c>
      <c r="H294" s="3">
        <f>IF(ISERR(LN(Table1339[[#This Row],[Close]]/E293)),"-",LN(Table1339[[#This Row],[Close]]/E293))</f>
        <v>-1.2016198953546886E-2</v>
      </c>
    </row>
    <row r="295" spans="1:8" x14ac:dyDescent="0.3">
      <c r="A295" s="2">
        <v>43532</v>
      </c>
      <c r="B295" s="1">
        <v>9038.85</v>
      </c>
      <c r="C295" s="1">
        <v>9085.2000000000007</v>
      </c>
      <c r="D295" s="1">
        <v>9007.7999999999993</v>
      </c>
      <c r="E295" s="1">
        <v>9021.85</v>
      </c>
      <c r="F295" s="1">
        <v>15832832</v>
      </c>
      <c r="G295" s="1">
        <v>1204.68</v>
      </c>
      <c r="H295" s="3">
        <f>IF(ISERR(LN(Table1339[[#This Row],[Close]]/E294)),"-",LN(Table1339[[#This Row],[Close]]/E294))</f>
        <v>-2.6345663502083602E-3</v>
      </c>
    </row>
    <row r="296" spans="1:8" x14ac:dyDescent="0.3">
      <c r="A296" s="2">
        <v>43535</v>
      </c>
      <c r="B296" s="1">
        <v>9052.9500000000007</v>
      </c>
      <c r="C296" s="1">
        <v>9168.4500000000007</v>
      </c>
      <c r="D296" s="1">
        <v>9047.15</v>
      </c>
      <c r="E296" s="1">
        <v>9155.0499999999993</v>
      </c>
      <c r="F296" s="1">
        <v>14435244</v>
      </c>
      <c r="G296" s="1">
        <v>1224.71</v>
      </c>
      <c r="H296" s="3">
        <f>IF(ISERR(LN(Table1339[[#This Row],[Close]]/E295)),"-",LN(Table1339[[#This Row],[Close]]/E295))</f>
        <v>1.4656226785291314E-2</v>
      </c>
    </row>
    <row r="297" spans="1:8" x14ac:dyDescent="0.3">
      <c r="A297" s="2">
        <v>43536</v>
      </c>
      <c r="B297" s="1">
        <v>9212.6</v>
      </c>
      <c r="C297" s="1">
        <v>9345.1</v>
      </c>
      <c r="D297" s="1">
        <v>9202.7000000000007</v>
      </c>
      <c r="E297" s="1">
        <v>9274.7999999999993</v>
      </c>
      <c r="F297" s="1">
        <v>24787689</v>
      </c>
      <c r="G297" s="1">
        <v>1785.07</v>
      </c>
      <c r="H297" s="3">
        <f>IF(ISERR(LN(Table1339[[#This Row],[Close]]/E296)),"-",LN(Table1339[[#This Row],[Close]]/E296))</f>
        <v>1.2995405310678399E-2</v>
      </c>
    </row>
    <row r="298" spans="1:8" x14ac:dyDescent="0.3">
      <c r="A298" s="2">
        <v>43537</v>
      </c>
      <c r="B298" s="1">
        <v>9298.7000000000007</v>
      </c>
      <c r="C298" s="1">
        <v>9318.15</v>
      </c>
      <c r="D298" s="1">
        <v>9070.6</v>
      </c>
      <c r="E298" s="1">
        <v>9100.25</v>
      </c>
      <c r="F298" s="1">
        <v>21196190</v>
      </c>
      <c r="G298" s="1">
        <v>1526.23</v>
      </c>
      <c r="H298" s="3">
        <f>IF(ISERR(LN(Table1339[[#This Row],[Close]]/E297)),"-",LN(Table1339[[#This Row],[Close]]/E297))</f>
        <v>-1.8999159245774597E-2</v>
      </c>
    </row>
    <row r="299" spans="1:8" x14ac:dyDescent="0.3">
      <c r="A299" s="2">
        <v>43538</v>
      </c>
      <c r="B299" s="1">
        <v>9102.1</v>
      </c>
      <c r="C299" s="1">
        <v>9209.2000000000007</v>
      </c>
      <c r="D299" s="1">
        <v>9077.35</v>
      </c>
      <c r="E299" s="1">
        <v>9184.9</v>
      </c>
      <c r="F299" s="1">
        <v>20139736</v>
      </c>
      <c r="G299" s="1">
        <v>1492.33</v>
      </c>
      <c r="H299" s="3">
        <f>IF(ISERR(LN(Table1339[[#This Row],[Close]]/E298)),"-",LN(Table1339[[#This Row],[Close]]/E298))</f>
        <v>9.2589456186312653E-3</v>
      </c>
    </row>
    <row r="300" spans="1:8" x14ac:dyDescent="0.3">
      <c r="A300" s="2">
        <v>43539</v>
      </c>
      <c r="B300" s="1">
        <v>9203.9500000000007</v>
      </c>
      <c r="C300" s="1">
        <v>9256.25</v>
      </c>
      <c r="D300" s="1">
        <v>9178.6</v>
      </c>
      <c r="E300" s="1">
        <v>9221.75</v>
      </c>
      <c r="F300" s="1">
        <v>22485358</v>
      </c>
      <c r="G300" s="1">
        <v>1760.76</v>
      </c>
      <c r="H300" s="3">
        <f>IF(ISERR(LN(Table1339[[#This Row],[Close]]/E299)),"-",LN(Table1339[[#This Row],[Close]]/E299))</f>
        <v>4.0039930385448643E-3</v>
      </c>
    </row>
    <row r="301" spans="1:8" x14ac:dyDescent="0.3">
      <c r="A301" s="2">
        <v>43542</v>
      </c>
      <c r="B301" s="1">
        <v>9224.0499999999993</v>
      </c>
      <c r="C301" s="1">
        <v>9240.9</v>
      </c>
      <c r="D301" s="1">
        <v>9133.7999999999993</v>
      </c>
      <c r="E301" s="1">
        <v>9204.9500000000007</v>
      </c>
      <c r="F301" s="1">
        <v>15522222</v>
      </c>
      <c r="G301" s="1">
        <v>1172.08</v>
      </c>
      <c r="H301" s="3">
        <f>IF(ISERR(LN(Table1339[[#This Row],[Close]]/E300)),"-",LN(Table1339[[#This Row],[Close]]/E300))</f>
        <v>-1.8234414903280391E-3</v>
      </c>
    </row>
    <row r="302" spans="1:8" x14ac:dyDescent="0.3">
      <c r="A302" s="2">
        <v>43543</v>
      </c>
      <c r="B302" s="1">
        <v>9230.7000000000007</v>
      </c>
      <c r="C302" s="1">
        <v>9312.2000000000007</v>
      </c>
      <c r="D302" s="1">
        <v>9216.2999999999993</v>
      </c>
      <c r="E302" s="1">
        <v>9244.6</v>
      </c>
      <c r="F302" s="1">
        <v>15986878</v>
      </c>
      <c r="G302" s="1">
        <v>1233.57</v>
      </c>
      <c r="H302" s="3">
        <f>IF(ISERR(LN(Table1339[[#This Row],[Close]]/E301)),"-",LN(Table1339[[#This Row],[Close]]/E301))</f>
        <v>4.2982144326874821E-3</v>
      </c>
    </row>
    <row r="303" spans="1:8" x14ac:dyDescent="0.3">
      <c r="A303" s="2">
        <v>43544</v>
      </c>
      <c r="B303" s="1">
        <v>9259.2999999999993</v>
      </c>
      <c r="C303" s="1">
        <v>9300.7999999999993</v>
      </c>
      <c r="D303" s="1">
        <v>9231.65</v>
      </c>
      <c r="E303" s="1">
        <v>9264.5</v>
      </c>
      <c r="F303" s="1">
        <v>12715415</v>
      </c>
      <c r="G303" s="1">
        <v>1141.42</v>
      </c>
      <c r="H303" s="3">
        <f>IF(ISERR(LN(Table1339[[#This Row],[Close]]/E302)),"-",LN(Table1339[[#This Row],[Close]]/E302))</f>
        <v>2.150294467882743E-3</v>
      </c>
    </row>
    <row r="304" spans="1:8" x14ac:dyDescent="0.3">
      <c r="A304" s="2">
        <v>43546</v>
      </c>
      <c r="B304" s="1">
        <v>9298.5</v>
      </c>
      <c r="C304" s="1">
        <v>9338.2999999999993</v>
      </c>
      <c r="D304" s="1">
        <v>9188.1</v>
      </c>
      <c r="E304" s="1">
        <v>9199.35</v>
      </c>
      <c r="F304" s="1">
        <v>14418569</v>
      </c>
      <c r="G304" s="1">
        <v>1071.96</v>
      </c>
      <c r="H304" s="3">
        <f>IF(ISERR(LN(Table1339[[#This Row],[Close]]/E303)),"-",LN(Table1339[[#This Row],[Close]]/E303))</f>
        <v>-7.0570623552330299E-3</v>
      </c>
    </row>
    <row r="305" spans="1:8" x14ac:dyDescent="0.3">
      <c r="A305" s="2">
        <v>43549</v>
      </c>
      <c r="B305" s="1">
        <v>9159.9500000000007</v>
      </c>
      <c r="C305" s="1">
        <v>9181.7999999999993</v>
      </c>
      <c r="D305" s="1">
        <v>9081.5499999999993</v>
      </c>
      <c r="E305" s="1">
        <v>9170.15</v>
      </c>
      <c r="F305" s="1">
        <v>14737955</v>
      </c>
      <c r="G305" s="1">
        <v>1210.48</v>
      </c>
      <c r="H305" s="3">
        <f>IF(ISERR(LN(Table1339[[#This Row],[Close]]/E304)),"-",LN(Table1339[[#This Row],[Close]]/E304))</f>
        <v>-3.1791855623978342E-3</v>
      </c>
    </row>
    <row r="306" spans="1:8" x14ac:dyDescent="0.3">
      <c r="A306" s="2">
        <v>43550</v>
      </c>
      <c r="B306" s="1">
        <v>9210.6</v>
      </c>
      <c r="C306" s="1">
        <v>9259.7000000000007</v>
      </c>
      <c r="D306" s="1">
        <v>9164.4</v>
      </c>
      <c r="E306" s="1">
        <v>9245</v>
      </c>
      <c r="F306" s="1">
        <v>13186432</v>
      </c>
      <c r="G306" s="1">
        <v>964.52</v>
      </c>
      <c r="H306" s="3">
        <f>IF(ISERR(LN(Table1339[[#This Row],[Close]]/E305)),"-",LN(Table1339[[#This Row],[Close]]/E305))</f>
        <v>8.129221016386785E-3</v>
      </c>
    </row>
    <row r="307" spans="1:8" x14ac:dyDescent="0.3">
      <c r="A307" s="2">
        <v>43551</v>
      </c>
      <c r="B307" s="1">
        <v>9267.4</v>
      </c>
      <c r="C307" s="1">
        <v>9322.0499999999993</v>
      </c>
      <c r="D307" s="1">
        <v>9120.2999999999993</v>
      </c>
      <c r="E307" s="1">
        <v>9148.7999999999993</v>
      </c>
      <c r="F307" s="1">
        <v>14888686</v>
      </c>
      <c r="G307" s="1">
        <v>1110.5999999999999</v>
      </c>
      <c r="H307" s="3">
        <f>IF(ISERR(LN(Table1339[[#This Row],[Close]]/E306)),"-",LN(Table1339[[#This Row],[Close]]/E306))</f>
        <v>-1.046014169323258E-2</v>
      </c>
    </row>
    <row r="308" spans="1:8" x14ac:dyDescent="0.3">
      <c r="A308" s="2">
        <v>43552</v>
      </c>
      <c r="B308" s="1">
        <v>9172.2000000000007</v>
      </c>
      <c r="C308" s="1">
        <v>9235.25</v>
      </c>
      <c r="D308" s="1">
        <v>9126.9</v>
      </c>
      <c r="E308" s="1">
        <v>9199.4</v>
      </c>
      <c r="F308" s="1">
        <v>26759764</v>
      </c>
      <c r="G308" s="1">
        <v>1984.61</v>
      </c>
      <c r="H308" s="3">
        <f>IF(ISERR(LN(Table1339[[#This Row],[Close]]/E307)),"-",LN(Table1339[[#This Row],[Close]]/E307))</f>
        <v>5.5155413910882474E-3</v>
      </c>
    </row>
    <row r="309" spans="1:8" x14ac:dyDescent="0.3">
      <c r="A309" s="2">
        <v>43553</v>
      </c>
      <c r="B309" s="1">
        <v>9243.1</v>
      </c>
      <c r="C309" s="1">
        <v>9366.65</v>
      </c>
      <c r="D309" s="1">
        <v>9240.7999999999993</v>
      </c>
      <c r="E309" s="1">
        <v>9346.5499999999993</v>
      </c>
      <c r="F309" s="1">
        <v>20443327</v>
      </c>
      <c r="G309" s="1">
        <v>1594.79</v>
      </c>
      <c r="H309" s="3">
        <f>IF(ISERR(LN(Table1339[[#This Row],[Close]]/E308)),"-",LN(Table1339[[#This Row],[Close]]/E308))</f>
        <v>1.5869026715102034E-2</v>
      </c>
    </row>
    <row r="310" spans="1:8" x14ac:dyDescent="0.3">
      <c r="A310" s="2">
        <v>43556</v>
      </c>
      <c r="B310" s="1">
        <v>9367.6</v>
      </c>
      <c r="C310" s="1">
        <v>9416.9500000000007</v>
      </c>
      <c r="D310" s="1">
        <v>9353.65</v>
      </c>
      <c r="E310" s="1">
        <v>9375.4</v>
      </c>
      <c r="F310" s="1">
        <v>18363013</v>
      </c>
      <c r="G310" s="1">
        <v>1494.9</v>
      </c>
      <c r="H310" s="3">
        <f>IF(ISERR(LN(Table1339[[#This Row],[Close]]/E309)),"-",LN(Table1339[[#This Row],[Close]]/E309))</f>
        <v>3.0819463608991447E-3</v>
      </c>
    </row>
    <row r="311" spans="1:8" x14ac:dyDescent="0.3">
      <c r="A311" s="2">
        <v>43557</v>
      </c>
      <c r="B311" s="1">
        <v>9419.25</v>
      </c>
      <c r="C311" s="1">
        <v>9425.9500000000007</v>
      </c>
      <c r="D311" s="1">
        <v>9272.4</v>
      </c>
      <c r="E311" s="1">
        <v>9296.9500000000007</v>
      </c>
      <c r="F311" s="1">
        <v>12632975</v>
      </c>
      <c r="G311" s="1">
        <v>1027.49</v>
      </c>
      <c r="H311" s="3">
        <f>IF(ISERR(LN(Table1339[[#This Row],[Close]]/E310)),"-",LN(Table1339[[#This Row],[Close]]/E310))</f>
        <v>-8.4028482326359497E-3</v>
      </c>
    </row>
    <row r="312" spans="1:8" x14ac:dyDescent="0.3">
      <c r="A312" s="2">
        <v>43558</v>
      </c>
      <c r="B312" s="1">
        <v>9312.25</v>
      </c>
      <c r="C312" s="1">
        <v>9341.25</v>
      </c>
      <c r="D312" s="1">
        <v>9163.5</v>
      </c>
      <c r="E312" s="1">
        <v>9180.2999999999993</v>
      </c>
      <c r="F312" s="1">
        <v>14752757</v>
      </c>
      <c r="G312" s="1">
        <v>1095.3900000000001</v>
      </c>
      <c r="H312" s="3">
        <f>IF(ISERR(LN(Table1339[[#This Row],[Close]]/E311)),"-",LN(Table1339[[#This Row],[Close]]/E311))</f>
        <v>-1.2626505543318754E-2</v>
      </c>
    </row>
    <row r="313" spans="1:8" x14ac:dyDescent="0.3">
      <c r="A313" s="2">
        <v>43559</v>
      </c>
      <c r="B313" s="1">
        <v>9193.2999999999993</v>
      </c>
      <c r="C313" s="1">
        <v>9278.7000000000007</v>
      </c>
      <c r="D313" s="1">
        <v>9181.65</v>
      </c>
      <c r="E313" s="1">
        <v>9263.4</v>
      </c>
      <c r="F313" s="1">
        <v>15405348</v>
      </c>
      <c r="G313" s="1">
        <v>1084.2</v>
      </c>
      <c r="H313" s="3">
        <f>IF(ISERR(LN(Table1339[[#This Row],[Close]]/E312)),"-",LN(Table1339[[#This Row],[Close]]/E312))</f>
        <v>9.0112680568086734E-3</v>
      </c>
    </row>
    <row r="314" spans="1:8" x14ac:dyDescent="0.3">
      <c r="A314" s="2">
        <v>43560</v>
      </c>
      <c r="B314" s="1">
        <v>9314.2999999999993</v>
      </c>
      <c r="C314" s="1">
        <v>9332.1</v>
      </c>
      <c r="D314" s="1">
        <v>9259.4500000000007</v>
      </c>
      <c r="E314" s="1">
        <v>9271.5499999999993</v>
      </c>
      <c r="F314" s="1">
        <v>17342544</v>
      </c>
      <c r="G314" s="1">
        <v>1193.06</v>
      </c>
      <c r="H314" s="3">
        <f>IF(ISERR(LN(Table1339[[#This Row],[Close]]/E313)),"-",LN(Table1339[[#This Row],[Close]]/E313))</f>
        <v>8.7941974758538714E-4</v>
      </c>
    </row>
    <row r="315" spans="1:8" x14ac:dyDescent="0.3">
      <c r="A315" s="2">
        <v>43563</v>
      </c>
      <c r="B315" s="1">
        <v>9292.1</v>
      </c>
      <c r="C315" s="1">
        <v>9329.4</v>
      </c>
      <c r="D315" s="1">
        <v>9219</v>
      </c>
      <c r="E315" s="1">
        <v>9243.9</v>
      </c>
      <c r="F315" s="1">
        <v>11969717</v>
      </c>
      <c r="G315" s="1">
        <v>880.21</v>
      </c>
      <c r="H315" s="3">
        <f>IF(ISERR(LN(Table1339[[#This Row],[Close]]/E314)),"-",LN(Table1339[[#This Row],[Close]]/E314))</f>
        <v>-2.9866971155431488E-3</v>
      </c>
    </row>
    <row r="316" spans="1:8" x14ac:dyDescent="0.3">
      <c r="A316" s="2">
        <v>43564</v>
      </c>
      <c r="B316" s="1">
        <v>9231.9500000000007</v>
      </c>
      <c r="C316" s="1">
        <v>9349.85</v>
      </c>
      <c r="D316" s="1">
        <v>9207.4500000000007</v>
      </c>
      <c r="E316" s="1">
        <v>9333.2999999999993</v>
      </c>
      <c r="F316" s="1">
        <v>13959730</v>
      </c>
      <c r="G316" s="1">
        <v>1022.79</v>
      </c>
      <c r="H316" s="3">
        <f>IF(ISERR(LN(Table1339[[#This Row],[Close]]/E315)),"-",LN(Table1339[[#This Row],[Close]]/E315))</f>
        <v>9.6247755463042851E-3</v>
      </c>
    </row>
    <row r="317" spans="1:8" x14ac:dyDescent="0.3">
      <c r="A317" s="2">
        <v>43565</v>
      </c>
      <c r="B317" s="1">
        <v>9308.2000000000007</v>
      </c>
      <c r="C317" s="1">
        <v>9520.2999999999993</v>
      </c>
      <c r="D317" s="1">
        <v>9305.5</v>
      </c>
      <c r="E317" s="1">
        <v>9407.9</v>
      </c>
      <c r="F317" s="1">
        <v>19982125</v>
      </c>
      <c r="G317" s="1">
        <v>1568.68</v>
      </c>
      <c r="H317" s="3">
        <f>IF(ISERR(LN(Table1339[[#This Row],[Close]]/E316)),"-",LN(Table1339[[#This Row],[Close]]/E316))</f>
        <v>7.9611117759344017E-3</v>
      </c>
    </row>
    <row r="318" spans="1:8" x14ac:dyDescent="0.3">
      <c r="A318" s="2">
        <v>43566</v>
      </c>
      <c r="B318" s="1">
        <v>9386.75</v>
      </c>
      <c r="C318" s="1">
        <v>9422</v>
      </c>
      <c r="D318" s="1">
        <v>9355.9</v>
      </c>
      <c r="E318" s="1">
        <v>9391.15</v>
      </c>
      <c r="F318" s="1">
        <v>13254343</v>
      </c>
      <c r="G318" s="1">
        <v>1030.96</v>
      </c>
      <c r="H318" s="3">
        <f>IF(ISERR(LN(Table1339[[#This Row],[Close]]/E317)),"-",LN(Table1339[[#This Row],[Close]]/E317))</f>
        <v>-1.7820054133084878E-3</v>
      </c>
    </row>
    <row r="319" spans="1:8" x14ac:dyDescent="0.3">
      <c r="A319" s="2">
        <v>43567</v>
      </c>
      <c r="B319" s="1">
        <v>9398.25</v>
      </c>
      <c r="C319" s="1">
        <v>9448.4500000000007</v>
      </c>
      <c r="D319" s="1">
        <v>9383.75</v>
      </c>
      <c r="E319" s="1">
        <v>9426.4500000000007</v>
      </c>
      <c r="F319" s="1">
        <v>18467844</v>
      </c>
      <c r="G319" s="1">
        <v>1399.2</v>
      </c>
      <c r="H319" s="3">
        <f>IF(ISERR(LN(Table1339[[#This Row],[Close]]/E318)),"-",LN(Table1339[[#This Row],[Close]]/E318))</f>
        <v>3.7518112200439413E-3</v>
      </c>
    </row>
    <row r="320" spans="1:8" x14ac:dyDescent="0.3">
      <c r="A320" s="2">
        <v>43570</v>
      </c>
      <c r="B320" s="1">
        <v>9431.7999999999993</v>
      </c>
      <c r="C320" s="1">
        <v>9447.4500000000007</v>
      </c>
      <c r="D320" s="1">
        <v>9358.75</v>
      </c>
      <c r="E320" s="1">
        <v>9417.75</v>
      </c>
      <c r="F320" s="1">
        <v>10236197</v>
      </c>
      <c r="G320" s="1">
        <v>779.87</v>
      </c>
      <c r="H320" s="3">
        <f>IF(ISERR(LN(Table1339[[#This Row],[Close]]/E319)),"-",LN(Table1339[[#This Row],[Close]]/E319))</f>
        <v>-9.2336109976887267E-4</v>
      </c>
    </row>
    <row r="321" spans="1:8" x14ac:dyDescent="0.3">
      <c r="A321" s="2">
        <v>43571</v>
      </c>
      <c r="B321" s="1">
        <v>9460.1</v>
      </c>
      <c r="C321" s="1">
        <v>9474.1</v>
      </c>
      <c r="D321" s="1">
        <v>9410.2000000000007</v>
      </c>
      <c r="E321" s="1">
        <v>9417.7999999999993</v>
      </c>
      <c r="F321" s="1">
        <v>11477368</v>
      </c>
      <c r="G321" s="1">
        <v>959.54</v>
      </c>
      <c r="H321" s="3">
        <f>IF(ISERR(LN(Table1339[[#This Row],[Close]]/E320)),"-",LN(Table1339[[#This Row],[Close]]/E320))</f>
        <v>5.309109635743922E-6</v>
      </c>
    </row>
    <row r="322" spans="1:8" x14ac:dyDescent="0.3">
      <c r="A322" s="2">
        <v>43573</v>
      </c>
      <c r="B322" s="1">
        <v>9442.5499999999993</v>
      </c>
      <c r="C322" s="1">
        <v>9450.9500000000007</v>
      </c>
      <c r="D322" s="1">
        <v>9338.65</v>
      </c>
      <c r="E322" s="1">
        <v>9409.9</v>
      </c>
      <c r="F322" s="1">
        <v>11800745</v>
      </c>
      <c r="G322" s="1">
        <v>867.27</v>
      </c>
      <c r="H322" s="3">
        <f>IF(ISERR(LN(Table1339[[#This Row],[Close]]/E321)),"-",LN(Table1339[[#This Row],[Close]]/E321))</f>
        <v>-8.3918911642133303E-4</v>
      </c>
    </row>
    <row r="323" spans="1:8" x14ac:dyDescent="0.3">
      <c r="A323" s="2">
        <v>43577</v>
      </c>
      <c r="B323" s="1">
        <v>9392.25</v>
      </c>
      <c r="C323" s="1">
        <v>9410.65</v>
      </c>
      <c r="D323" s="1">
        <v>9260.9500000000007</v>
      </c>
      <c r="E323" s="1">
        <v>9285.4500000000007</v>
      </c>
      <c r="F323" s="1">
        <v>8009109</v>
      </c>
      <c r="G323" s="1">
        <v>682.79</v>
      </c>
      <c r="H323" s="3">
        <f>IF(ISERR(LN(Table1339[[#This Row],[Close]]/E322)),"-",LN(Table1339[[#This Row],[Close]]/E322))</f>
        <v>-1.3313667651435211E-2</v>
      </c>
    </row>
    <row r="324" spans="1:8" x14ac:dyDescent="0.3">
      <c r="A324" s="2">
        <v>43578</v>
      </c>
      <c r="B324" s="1">
        <v>9294</v>
      </c>
      <c r="C324" s="1">
        <v>9422</v>
      </c>
      <c r="D324" s="1">
        <v>9290.5499999999993</v>
      </c>
      <c r="E324" s="1">
        <v>9388.7999999999993</v>
      </c>
      <c r="F324" s="1">
        <v>17092800</v>
      </c>
      <c r="G324" s="1">
        <v>1268.96</v>
      </c>
      <c r="H324" s="3">
        <f>IF(ISERR(LN(Table1339[[#This Row],[Close]]/E323)),"-",LN(Table1339[[#This Row],[Close]]/E323))</f>
        <v>1.1068830629645672E-2</v>
      </c>
    </row>
    <row r="325" spans="1:8" x14ac:dyDescent="0.3">
      <c r="A325" s="2">
        <v>43579</v>
      </c>
      <c r="B325" s="1">
        <v>9383.4</v>
      </c>
      <c r="C325" s="1">
        <v>9474.6</v>
      </c>
      <c r="D325" s="1">
        <v>9358.35</v>
      </c>
      <c r="E325" s="1">
        <v>9459</v>
      </c>
      <c r="F325" s="1">
        <v>12745317</v>
      </c>
      <c r="G325" s="1">
        <v>1062.77</v>
      </c>
      <c r="H325" s="3">
        <f>IF(ISERR(LN(Table1339[[#This Row],[Close]]/E324)),"-",LN(Table1339[[#This Row],[Close]]/E324))</f>
        <v>7.4491797045627001E-3</v>
      </c>
    </row>
    <row r="326" spans="1:8" x14ac:dyDescent="0.3">
      <c r="A326" s="2">
        <v>43580</v>
      </c>
      <c r="B326" s="1">
        <v>9435.4500000000007</v>
      </c>
      <c r="C326" s="1">
        <v>9534.5499999999993</v>
      </c>
      <c r="D326" s="1">
        <v>9423.5</v>
      </c>
      <c r="E326" s="1">
        <v>9442.5499999999993</v>
      </c>
      <c r="F326" s="1">
        <v>21484970</v>
      </c>
      <c r="G326" s="1">
        <v>1748.06</v>
      </c>
      <c r="H326" s="3">
        <f>IF(ISERR(LN(Table1339[[#This Row],[Close]]/E325)),"-",LN(Table1339[[#This Row],[Close]]/E325))</f>
        <v>-1.7405984327413231E-3</v>
      </c>
    </row>
    <row r="327" spans="1:8" x14ac:dyDescent="0.3">
      <c r="A327" s="2">
        <v>43581</v>
      </c>
      <c r="B327" s="1">
        <v>9493.6</v>
      </c>
      <c r="C327" s="1">
        <v>9578.4</v>
      </c>
      <c r="D327" s="1">
        <v>9440.15</v>
      </c>
      <c r="E327" s="1">
        <v>9461.7000000000007</v>
      </c>
      <c r="F327" s="1">
        <v>21921119</v>
      </c>
      <c r="G327" s="1">
        <v>1979.6</v>
      </c>
      <c r="H327" s="3">
        <f>IF(ISERR(LN(Table1339[[#This Row],[Close]]/E326)),"-",LN(Table1339[[#This Row],[Close]]/E326))</f>
        <v>2.0260001375754177E-3</v>
      </c>
    </row>
    <row r="328" spans="1:8" x14ac:dyDescent="0.3">
      <c r="A328" s="2">
        <v>43585</v>
      </c>
      <c r="B328" s="1">
        <v>9468.6</v>
      </c>
      <c r="C328" s="1">
        <v>9471.85</v>
      </c>
      <c r="D328" s="1">
        <v>9307.2000000000007</v>
      </c>
      <c r="E328" s="1">
        <v>9402.5</v>
      </c>
      <c r="F328" s="1">
        <v>21185486</v>
      </c>
      <c r="G328" s="1">
        <v>1599.08</v>
      </c>
      <c r="H328" s="3">
        <f>IF(ISERR(LN(Table1339[[#This Row],[Close]]/E327)),"-",LN(Table1339[[#This Row],[Close]]/E327))</f>
        <v>-6.2764595735132394E-3</v>
      </c>
    </row>
    <row r="329" spans="1:8" x14ac:dyDescent="0.3">
      <c r="A329" s="2">
        <v>43587</v>
      </c>
      <c r="B329" s="1">
        <v>9379.15</v>
      </c>
      <c r="C329" s="1">
        <v>9419.7000000000007</v>
      </c>
      <c r="D329" s="1">
        <v>9271.85</v>
      </c>
      <c r="E329" s="1">
        <v>9291.2999999999993</v>
      </c>
      <c r="F329" s="1">
        <v>17481482</v>
      </c>
      <c r="G329" s="1">
        <v>1331.83</v>
      </c>
      <c r="H329" s="3">
        <f>IF(ISERR(LN(Table1339[[#This Row],[Close]]/E328)),"-",LN(Table1339[[#This Row],[Close]]/E328))</f>
        <v>-1.1897132912229982E-2</v>
      </c>
    </row>
    <row r="330" spans="1:8" x14ac:dyDescent="0.3">
      <c r="A330" s="2">
        <v>43588</v>
      </c>
      <c r="B330" s="1">
        <v>9307.35</v>
      </c>
      <c r="C330" s="1">
        <v>9324.2000000000007</v>
      </c>
      <c r="D330" s="1">
        <v>9193.0499999999993</v>
      </c>
      <c r="E330" s="1">
        <v>9220.4500000000007</v>
      </c>
      <c r="F330" s="1">
        <v>15816220</v>
      </c>
      <c r="G330" s="1">
        <v>1071.6099999999999</v>
      </c>
      <c r="H330" s="3">
        <f>IF(ISERR(LN(Table1339[[#This Row],[Close]]/E329)),"-",LN(Table1339[[#This Row],[Close]]/E329))</f>
        <v>-7.654635131210139E-3</v>
      </c>
    </row>
    <row r="331" spans="1:8" x14ac:dyDescent="0.3">
      <c r="A331" s="2">
        <v>43591</v>
      </c>
      <c r="B331" s="1">
        <v>9121.35</v>
      </c>
      <c r="C331" s="1">
        <v>9226.85</v>
      </c>
      <c r="D331" s="1">
        <v>9110.9500000000007</v>
      </c>
      <c r="E331" s="1">
        <v>9189.75</v>
      </c>
      <c r="F331" s="1">
        <v>15765872</v>
      </c>
      <c r="G331" s="1">
        <v>1015.66</v>
      </c>
      <c r="H331" s="3">
        <f>IF(ISERR(LN(Table1339[[#This Row],[Close]]/E330)),"-",LN(Table1339[[#This Row],[Close]]/E330))</f>
        <v>-3.3351108033856246E-3</v>
      </c>
    </row>
    <row r="332" spans="1:8" x14ac:dyDescent="0.3">
      <c r="A332" s="2">
        <v>43592</v>
      </c>
      <c r="B332" s="1">
        <v>9215.4500000000007</v>
      </c>
      <c r="C332" s="1">
        <v>9229.7999999999993</v>
      </c>
      <c r="D332" s="1">
        <v>9126.85</v>
      </c>
      <c r="E332" s="1">
        <v>9148.2000000000007</v>
      </c>
      <c r="F332" s="1">
        <v>14305996</v>
      </c>
      <c r="G332" s="1">
        <v>1074.58</v>
      </c>
      <c r="H332" s="3">
        <f>IF(ISERR(LN(Table1339[[#This Row],[Close]]/E331)),"-",LN(Table1339[[#This Row],[Close]]/E331))</f>
        <v>-4.5315938917491186E-3</v>
      </c>
    </row>
    <row r="333" spans="1:8" x14ac:dyDescent="0.3">
      <c r="A333" s="2">
        <v>43593</v>
      </c>
      <c r="B333" s="1">
        <v>9144.1</v>
      </c>
      <c r="C333" s="1">
        <v>9146.75</v>
      </c>
      <c r="D333" s="1">
        <v>8973.4</v>
      </c>
      <c r="E333" s="1">
        <v>9003.35</v>
      </c>
      <c r="F333" s="1">
        <v>16196918</v>
      </c>
      <c r="G333" s="1">
        <v>1094.69</v>
      </c>
      <c r="H333" s="3">
        <f>IF(ISERR(LN(Table1339[[#This Row],[Close]]/E332)),"-",LN(Table1339[[#This Row],[Close]]/E332))</f>
        <v>-1.5960408322843563E-2</v>
      </c>
    </row>
    <row r="334" spans="1:8" x14ac:dyDescent="0.3">
      <c r="A334" s="2">
        <v>43594</v>
      </c>
      <c r="B334" s="1">
        <v>8963.5499999999993</v>
      </c>
      <c r="C334" s="1">
        <v>9011.6</v>
      </c>
      <c r="D334" s="1">
        <v>8881.6</v>
      </c>
      <c r="E334" s="1">
        <v>8976.9</v>
      </c>
      <c r="F334" s="1">
        <v>16033512</v>
      </c>
      <c r="G334" s="1">
        <v>1165.73</v>
      </c>
      <c r="H334" s="3">
        <f>IF(ISERR(LN(Table1339[[#This Row],[Close]]/E333)),"-",LN(Table1339[[#This Row],[Close]]/E333))</f>
        <v>-2.9421191673539406E-3</v>
      </c>
    </row>
    <row r="335" spans="1:8" x14ac:dyDescent="0.3">
      <c r="A335" s="2">
        <v>43595</v>
      </c>
      <c r="B335" s="1">
        <v>8964.7000000000007</v>
      </c>
      <c r="C335" s="1">
        <v>9012.75</v>
      </c>
      <c r="D335" s="1">
        <v>8914.9500000000007</v>
      </c>
      <c r="E335" s="1">
        <v>8944.6</v>
      </c>
      <c r="F335" s="1">
        <v>12715708</v>
      </c>
      <c r="G335" s="1">
        <v>919.54</v>
      </c>
      <c r="H335" s="3">
        <f>IF(ISERR(LN(Table1339[[#This Row],[Close]]/E334)),"-",LN(Table1339[[#This Row],[Close]]/E334))</f>
        <v>-3.6046128921626386E-3</v>
      </c>
    </row>
    <row r="336" spans="1:8" x14ac:dyDescent="0.3">
      <c r="A336" s="2">
        <v>43598</v>
      </c>
      <c r="B336" s="1">
        <v>8904.7999999999993</v>
      </c>
      <c r="C336" s="1">
        <v>8906.4</v>
      </c>
      <c r="D336" s="1">
        <v>8244.65</v>
      </c>
      <c r="E336" s="1">
        <v>8553.5</v>
      </c>
      <c r="F336" s="1">
        <v>36660458</v>
      </c>
      <c r="G336" s="1">
        <v>1871.64</v>
      </c>
      <c r="H336" s="3">
        <f>IF(ISERR(LN(Table1339[[#This Row],[Close]]/E335)),"-",LN(Table1339[[#This Row],[Close]]/E335))</f>
        <v>-4.4709442331209694E-2</v>
      </c>
    </row>
    <row r="337" spans="1:8" x14ac:dyDescent="0.3">
      <c r="A337" s="2">
        <v>43599</v>
      </c>
      <c r="B337" s="1">
        <v>8573.65</v>
      </c>
      <c r="C337" s="1">
        <v>8762.2000000000007</v>
      </c>
      <c r="D337" s="1">
        <v>8516.1</v>
      </c>
      <c r="E337" s="1">
        <v>8683.9</v>
      </c>
      <c r="F337" s="1">
        <v>30903142</v>
      </c>
      <c r="G337" s="1">
        <v>1664.63</v>
      </c>
      <c r="H337" s="3">
        <f>IF(ISERR(LN(Table1339[[#This Row],[Close]]/E336)),"-",LN(Table1339[[#This Row],[Close]]/E336))</f>
        <v>1.5130180608855615E-2</v>
      </c>
    </row>
    <row r="338" spans="1:8" x14ac:dyDescent="0.3">
      <c r="A338" s="2">
        <v>43600</v>
      </c>
      <c r="B338" s="1">
        <v>8690.7000000000007</v>
      </c>
      <c r="C338" s="1">
        <v>8756.5499999999993</v>
      </c>
      <c r="D338" s="1">
        <v>8562.75</v>
      </c>
      <c r="E338" s="1">
        <v>8595.75</v>
      </c>
      <c r="F338" s="1">
        <v>22503895</v>
      </c>
      <c r="G338" s="1">
        <v>1478.36</v>
      </c>
      <c r="H338" s="3">
        <f>IF(ISERR(LN(Table1339[[#This Row],[Close]]/E337)),"-",LN(Table1339[[#This Row],[Close]]/E337))</f>
        <v>-1.0202841456283977E-2</v>
      </c>
    </row>
    <row r="339" spans="1:8" x14ac:dyDescent="0.3">
      <c r="A339" s="2">
        <v>43601</v>
      </c>
      <c r="B339" s="1">
        <v>8592.1</v>
      </c>
      <c r="C339" s="1">
        <v>8606.7999999999993</v>
      </c>
      <c r="D339" s="1">
        <v>8293.0499999999993</v>
      </c>
      <c r="E339" s="1">
        <v>8577.35</v>
      </c>
      <c r="F339" s="1">
        <v>53499767</v>
      </c>
      <c r="G339" s="1">
        <v>2908.25</v>
      </c>
      <c r="H339" s="3">
        <f>IF(ISERR(LN(Table1339[[#This Row],[Close]]/E338)),"-",LN(Table1339[[#This Row],[Close]]/E338))</f>
        <v>-2.1428870781644059E-3</v>
      </c>
    </row>
    <row r="340" spans="1:8" x14ac:dyDescent="0.3">
      <c r="A340" s="2">
        <v>43602</v>
      </c>
      <c r="B340" s="1">
        <v>8540.9</v>
      </c>
      <c r="C340" s="1">
        <v>8542.7000000000007</v>
      </c>
      <c r="D340" s="1">
        <v>8387.9</v>
      </c>
      <c r="E340" s="1">
        <v>8448.9500000000007</v>
      </c>
      <c r="F340" s="1">
        <v>32723259</v>
      </c>
      <c r="G340" s="1">
        <v>2200.69</v>
      </c>
      <c r="H340" s="3">
        <f>IF(ISERR(LN(Table1339[[#This Row],[Close]]/E339)),"-",LN(Table1339[[#This Row],[Close]]/E339))</f>
        <v>-1.5082834691521437E-2</v>
      </c>
    </row>
    <row r="341" spans="1:8" x14ac:dyDescent="0.3">
      <c r="A341" s="2">
        <v>43605</v>
      </c>
      <c r="B341" s="1">
        <v>8640</v>
      </c>
      <c r="C341" s="1">
        <v>8675.2999999999993</v>
      </c>
      <c r="D341" s="1">
        <v>8415.25</v>
      </c>
      <c r="E341" s="1">
        <v>8505.9500000000007</v>
      </c>
      <c r="F341" s="1">
        <v>23974986</v>
      </c>
      <c r="G341" s="1">
        <v>2064.2399999999998</v>
      </c>
      <c r="H341" s="3">
        <f>IF(ISERR(LN(Table1339[[#This Row],[Close]]/E340)),"-",LN(Table1339[[#This Row],[Close]]/E340))</f>
        <v>6.7237453174486409E-3</v>
      </c>
    </row>
    <row r="342" spans="1:8" x14ac:dyDescent="0.3">
      <c r="A342" s="2">
        <v>43606</v>
      </c>
      <c r="B342" s="1">
        <v>8517</v>
      </c>
      <c r="C342" s="1">
        <v>8725.7999999999993</v>
      </c>
      <c r="D342" s="1">
        <v>8471.6</v>
      </c>
      <c r="E342" s="1">
        <v>8488.25</v>
      </c>
      <c r="F342" s="1">
        <v>26575270</v>
      </c>
      <c r="G342" s="1">
        <v>2065.3200000000002</v>
      </c>
      <c r="H342" s="3">
        <f>IF(ISERR(LN(Table1339[[#This Row],[Close]]/E341)),"-",LN(Table1339[[#This Row],[Close]]/E341))</f>
        <v>-2.0830643867034058E-3</v>
      </c>
    </row>
    <row r="343" spans="1:8" x14ac:dyDescent="0.3">
      <c r="A343" s="2">
        <v>43607</v>
      </c>
      <c r="B343" s="1">
        <v>8498.0499999999993</v>
      </c>
      <c r="C343" s="1">
        <v>8584.9500000000007</v>
      </c>
      <c r="D343" s="1">
        <v>8413.2999999999993</v>
      </c>
      <c r="E343" s="1">
        <v>8510.85</v>
      </c>
      <c r="F343" s="1">
        <v>24916807</v>
      </c>
      <c r="G343" s="1">
        <v>1589.05</v>
      </c>
      <c r="H343" s="3">
        <f>IF(ISERR(LN(Table1339[[#This Row],[Close]]/E342)),"-",LN(Table1339[[#This Row],[Close]]/E342))</f>
        <v>2.6589658647050121E-3</v>
      </c>
    </row>
    <row r="344" spans="1:8" x14ac:dyDescent="0.3">
      <c r="A344" s="2">
        <v>43608</v>
      </c>
      <c r="B344" s="1">
        <v>8613.2999999999993</v>
      </c>
      <c r="C344" s="1">
        <v>8626.1</v>
      </c>
      <c r="D344" s="1">
        <v>8472.2000000000007</v>
      </c>
      <c r="E344" s="1">
        <v>8497.6</v>
      </c>
      <c r="F344" s="1">
        <v>25849311</v>
      </c>
      <c r="G344" s="1">
        <v>1711.98</v>
      </c>
      <c r="H344" s="3">
        <f>IF(ISERR(LN(Table1339[[#This Row],[Close]]/E343)),"-",LN(Table1339[[#This Row],[Close]]/E343))</f>
        <v>-1.5580494025481063E-3</v>
      </c>
    </row>
    <row r="345" spans="1:8" x14ac:dyDescent="0.3">
      <c r="A345" s="2">
        <v>43609</v>
      </c>
      <c r="B345" s="1">
        <v>8529.4</v>
      </c>
      <c r="C345" s="1">
        <v>8620.2000000000007</v>
      </c>
      <c r="D345" s="1">
        <v>8515.65</v>
      </c>
      <c r="E345" s="1">
        <v>8608.4500000000007</v>
      </c>
      <c r="F345" s="1">
        <v>15481725</v>
      </c>
      <c r="G345" s="1">
        <v>1005.24</v>
      </c>
      <c r="H345" s="3">
        <f>IF(ISERR(LN(Table1339[[#This Row],[Close]]/E344)),"-",LN(Table1339[[#This Row],[Close]]/E344))</f>
        <v>1.2960508318711681E-2</v>
      </c>
    </row>
    <row r="346" spans="1:8" x14ac:dyDescent="0.3">
      <c r="A346" s="2">
        <v>43612</v>
      </c>
      <c r="B346" s="1">
        <v>8593.7999999999993</v>
      </c>
      <c r="C346" s="1">
        <v>8607.4500000000007</v>
      </c>
      <c r="D346" s="1">
        <v>8493.4500000000007</v>
      </c>
      <c r="E346" s="1">
        <v>8525</v>
      </c>
      <c r="F346" s="1">
        <v>20506658</v>
      </c>
      <c r="G346" s="1">
        <v>1549.76</v>
      </c>
      <c r="H346" s="3">
        <f>IF(ISERR(LN(Table1339[[#This Row],[Close]]/E345)),"-",LN(Table1339[[#This Row],[Close]]/E345))</f>
        <v>-9.7412558351288071E-3</v>
      </c>
    </row>
    <row r="347" spans="1:8" x14ac:dyDescent="0.3">
      <c r="A347" s="2">
        <v>43613</v>
      </c>
      <c r="B347" s="1">
        <v>8552.35</v>
      </c>
      <c r="C347" s="1">
        <v>8599.15</v>
      </c>
      <c r="D347" s="1">
        <v>8492.4</v>
      </c>
      <c r="E347" s="1">
        <v>8513.85</v>
      </c>
      <c r="F347" s="1">
        <v>46666310</v>
      </c>
      <c r="G347" s="1">
        <v>2301.29</v>
      </c>
      <c r="H347" s="3">
        <f>IF(ISERR(LN(Table1339[[#This Row],[Close]]/E346)),"-",LN(Table1339[[#This Row],[Close]]/E346))</f>
        <v>-1.3087739596931822E-3</v>
      </c>
    </row>
    <row r="348" spans="1:8" x14ac:dyDescent="0.3">
      <c r="A348" s="2">
        <v>43614</v>
      </c>
      <c r="B348" s="1">
        <v>8554.5</v>
      </c>
      <c r="C348" s="1">
        <v>8567.0499999999993</v>
      </c>
      <c r="D348" s="1">
        <v>8431.6</v>
      </c>
      <c r="E348" s="1">
        <v>8484.65</v>
      </c>
      <c r="F348" s="1">
        <v>53111661</v>
      </c>
      <c r="G348" s="1">
        <v>2681.76</v>
      </c>
      <c r="H348" s="3">
        <f>IF(ISERR(LN(Table1339[[#This Row],[Close]]/E347)),"-",LN(Table1339[[#This Row],[Close]]/E347))</f>
        <v>-3.4356006378779493E-3</v>
      </c>
    </row>
    <row r="349" spans="1:8" x14ac:dyDescent="0.3">
      <c r="A349" s="2">
        <v>43615</v>
      </c>
      <c r="B349" s="1">
        <v>8479.65</v>
      </c>
      <c r="C349" s="1">
        <v>8531.2999999999993</v>
      </c>
      <c r="D349" s="1">
        <v>8459.7999999999993</v>
      </c>
      <c r="E349" s="1">
        <v>8474.7000000000007</v>
      </c>
      <c r="F349" s="1">
        <v>29266365</v>
      </c>
      <c r="G349" s="1">
        <v>1906.56</v>
      </c>
      <c r="H349" s="3">
        <f>IF(ISERR(LN(Table1339[[#This Row],[Close]]/E348)),"-",LN(Table1339[[#This Row],[Close]]/E348))</f>
        <v>-1.1733941621159039E-3</v>
      </c>
    </row>
    <row r="350" spans="1:8" x14ac:dyDescent="0.3">
      <c r="A350" s="2">
        <v>43616</v>
      </c>
      <c r="B350" s="1">
        <v>8503.2999999999993</v>
      </c>
      <c r="C350" s="1">
        <v>8544.25</v>
      </c>
      <c r="D350" s="1">
        <v>8403.6</v>
      </c>
      <c r="E350" s="1">
        <v>8455.1</v>
      </c>
      <c r="F350" s="1">
        <v>21531503</v>
      </c>
      <c r="G350" s="1">
        <v>1429.89</v>
      </c>
      <c r="H350" s="3">
        <f>IF(ISERR(LN(Table1339[[#This Row],[Close]]/E349)),"-",LN(Table1339[[#This Row],[Close]]/E349))</f>
        <v>-2.3154448081801459E-3</v>
      </c>
    </row>
    <row r="351" spans="1:8" x14ac:dyDescent="0.3">
      <c r="A351" s="2">
        <v>43619</v>
      </c>
      <c r="B351" s="1">
        <v>8459.85</v>
      </c>
      <c r="C351" s="1">
        <v>8547.35</v>
      </c>
      <c r="D351" s="1">
        <v>8371.9500000000007</v>
      </c>
      <c r="E351" s="1">
        <v>8536.6</v>
      </c>
      <c r="F351" s="1">
        <v>19182139</v>
      </c>
      <c r="G351" s="1">
        <v>1251.03</v>
      </c>
      <c r="H351" s="3">
        <f>IF(ISERR(LN(Table1339[[#This Row],[Close]]/E350)),"-",LN(Table1339[[#This Row],[Close]]/E350))</f>
        <v>9.5929924616833442E-3</v>
      </c>
    </row>
    <row r="352" spans="1:8" x14ac:dyDescent="0.3">
      <c r="A352" s="2">
        <v>43620</v>
      </c>
      <c r="B352" s="1">
        <v>8524.7999999999993</v>
      </c>
      <c r="C352" s="1">
        <v>8602.0499999999993</v>
      </c>
      <c r="D352" s="1">
        <v>8342.85</v>
      </c>
      <c r="E352" s="1">
        <v>8432.9500000000007</v>
      </c>
      <c r="F352" s="1">
        <v>16638900</v>
      </c>
      <c r="G352" s="1">
        <v>1530.82</v>
      </c>
      <c r="H352" s="3">
        <f>IF(ISERR(LN(Table1339[[#This Row],[Close]]/E351)),"-",LN(Table1339[[#This Row],[Close]]/E351))</f>
        <v>-1.2216150576575309E-2</v>
      </c>
    </row>
    <row r="353" spans="1:8" x14ac:dyDescent="0.3">
      <c r="A353" s="2">
        <v>43622</v>
      </c>
      <c r="B353" s="1">
        <v>8464.35</v>
      </c>
      <c r="C353" s="1">
        <v>8466.5</v>
      </c>
      <c r="D353" s="1">
        <v>8262.1</v>
      </c>
      <c r="E353" s="1">
        <v>8279.1</v>
      </c>
      <c r="F353" s="1">
        <v>19430068</v>
      </c>
      <c r="G353" s="1">
        <v>1382.21</v>
      </c>
      <c r="H353" s="3">
        <f>IF(ISERR(LN(Table1339[[#This Row],[Close]]/E352)),"-",LN(Table1339[[#This Row],[Close]]/E352))</f>
        <v>-1.8412384649627304E-2</v>
      </c>
    </row>
    <row r="354" spans="1:8" x14ac:dyDescent="0.3">
      <c r="A354" s="2">
        <v>43623</v>
      </c>
      <c r="B354" s="1">
        <v>8274.7000000000007</v>
      </c>
      <c r="C354" s="1">
        <v>8289.85</v>
      </c>
      <c r="D354" s="1">
        <v>8096.55</v>
      </c>
      <c r="E354" s="1">
        <v>8179.6</v>
      </c>
      <c r="F354" s="1">
        <v>23025772</v>
      </c>
      <c r="G354" s="1">
        <v>1459.39</v>
      </c>
      <c r="H354" s="3">
        <f>IF(ISERR(LN(Table1339[[#This Row],[Close]]/E353)),"-",LN(Table1339[[#This Row],[Close]]/E353))</f>
        <v>-1.2091017173671437E-2</v>
      </c>
    </row>
    <row r="355" spans="1:8" x14ac:dyDescent="0.3">
      <c r="A355" s="2">
        <v>43626</v>
      </c>
      <c r="B355" s="1">
        <v>8215.0499999999993</v>
      </c>
      <c r="C355" s="1">
        <v>8265.4</v>
      </c>
      <c r="D355" s="1">
        <v>8185.4</v>
      </c>
      <c r="E355" s="1">
        <v>8246.7000000000007</v>
      </c>
      <c r="F355" s="1">
        <v>16511501</v>
      </c>
      <c r="G355" s="1">
        <v>996.81</v>
      </c>
      <c r="H355" s="3">
        <f>IF(ISERR(LN(Table1339[[#This Row],[Close]]/E354)),"-",LN(Table1339[[#This Row],[Close]]/E354))</f>
        <v>8.1698706617275244E-3</v>
      </c>
    </row>
    <row r="356" spans="1:8" x14ac:dyDescent="0.3">
      <c r="A356" s="2">
        <v>43627</v>
      </c>
      <c r="B356" s="1">
        <v>8237.85</v>
      </c>
      <c r="C356" s="1">
        <v>8277.2999999999993</v>
      </c>
      <c r="D356" s="1">
        <v>8114.5</v>
      </c>
      <c r="E356" s="1">
        <v>8243.5</v>
      </c>
      <c r="F356" s="1">
        <v>31240557</v>
      </c>
      <c r="G356" s="1">
        <v>1685.57</v>
      </c>
      <c r="H356" s="3">
        <f>IF(ISERR(LN(Table1339[[#This Row],[Close]]/E355)),"-",LN(Table1339[[#This Row],[Close]]/E355))</f>
        <v>-3.8810930615376297E-4</v>
      </c>
    </row>
    <row r="357" spans="1:8" x14ac:dyDescent="0.3">
      <c r="A357" s="2">
        <v>43628</v>
      </c>
      <c r="B357" s="1">
        <v>8243.9</v>
      </c>
      <c r="C357" s="1">
        <v>8262.6</v>
      </c>
      <c r="D357" s="1">
        <v>8137.3</v>
      </c>
      <c r="E357" s="1">
        <v>8179.15</v>
      </c>
      <c r="F357" s="1">
        <v>21120116</v>
      </c>
      <c r="G357" s="1">
        <v>1120.51</v>
      </c>
      <c r="H357" s="3">
        <f>IF(ISERR(LN(Table1339[[#This Row],[Close]]/E356)),"-",LN(Table1339[[#This Row],[Close]]/E356))</f>
        <v>-7.8367777841045067E-3</v>
      </c>
    </row>
    <row r="358" spans="1:8" x14ac:dyDescent="0.3">
      <c r="A358" s="2">
        <v>43629</v>
      </c>
      <c r="B358" s="1">
        <v>8163.45</v>
      </c>
      <c r="C358" s="1">
        <v>8193.7000000000007</v>
      </c>
      <c r="D358" s="1">
        <v>8062.55</v>
      </c>
      <c r="E358" s="1">
        <v>8148.55</v>
      </c>
      <c r="F358" s="1">
        <v>16851271</v>
      </c>
      <c r="G358" s="1">
        <v>951.53</v>
      </c>
      <c r="H358" s="3">
        <f>IF(ISERR(LN(Table1339[[#This Row],[Close]]/E357)),"-",LN(Table1339[[#This Row],[Close]]/E357))</f>
        <v>-3.7482359212425557E-3</v>
      </c>
    </row>
    <row r="359" spans="1:8" x14ac:dyDescent="0.3">
      <c r="A359" s="2">
        <v>43630</v>
      </c>
      <c r="B359" s="1">
        <v>8138.05</v>
      </c>
      <c r="C359" s="1">
        <v>8142.95</v>
      </c>
      <c r="D359" s="1">
        <v>7954.6</v>
      </c>
      <c r="E359" s="1">
        <v>8083.55</v>
      </c>
      <c r="F359" s="1">
        <v>26954806</v>
      </c>
      <c r="G359" s="1">
        <v>1498.65</v>
      </c>
      <c r="H359" s="3">
        <f>IF(ISERR(LN(Table1339[[#This Row],[Close]]/E358)),"-",LN(Table1339[[#This Row],[Close]]/E358))</f>
        <v>-8.0088648338793901E-3</v>
      </c>
    </row>
    <row r="360" spans="1:8" x14ac:dyDescent="0.3">
      <c r="A360" s="2">
        <v>43633</v>
      </c>
      <c r="B360" s="1">
        <v>8098.3</v>
      </c>
      <c r="C360" s="1">
        <v>8131.2</v>
      </c>
      <c r="D360" s="1">
        <v>7962.5</v>
      </c>
      <c r="E360" s="1">
        <v>7975.25</v>
      </c>
      <c r="F360" s="1">
        <v>17733198</v>
      </c>
      <c r="G360" s="1">
        <v>1159.73</v>
      </c>
      <c r="H360" s="3">
        <f>IF(ISERR(LN(Table1339[[#This Row],[Close]]/E359)),"-",LN(Table1339[[#This Row],[Close]]/E359))</f>
        <v>-1.3488136337916203E-2</v>
      </c>
    </row>
    <row r="361" spans="1:8" x14ac:dyDescent="0.3">
      <c r="A361" s="2">
        <v>43634</v>
      </c>
      <c r="B361" s="1">
        <v>7980.15</v>
      </c>
      <c r="C361" s="1">
        <v>8032.35</v>
      </c>
      <c r="D361" s="1">
        <v>7878.8</v>
      </c>
      <c r="E361" s="1">
        <v>7916.95</v>
      </c>
      <c r="F361" s="1">
        <v>17433336</v>
      </c>
      <c r="G361" s="1">
        <v>1168.4000000000001</v>
      </c>
      <c r="H361" s="3">
        <f>IF(ISERR(LN(Table1339[[#This Row],[Close]]/E360)),"-",LN(Table1339[[#This Row],[Close]]/E360))</f>
        <v>-7.3369654961568682E-3</v>
      </c>
    </row>
    <row r="362" spans="1:8" x14ac:dyDescent="0.3">
      <c r="A362" s="2">
        <v>43635</v>
      </c>
      <c r="B362" s="1">
        <v>7943.45</v>
      </c>
      <c r="C362" s="1">
        <v>7958.1</v>
      </c>
      <c r="D362" s="1">
        <v>7753.75</v>
      </c>
      <c r="E362" s="1">
        <v>7790.5</v>
      </c>
      <c r="F362" s="1">
        <v>22718386</v>
      </c>
      <c r="G362" s="1">
        <v>1469.62</v>
      </c>
      <c r="H362" s="3">
        <f>IF(ISERR(LN(Table1339[[#This Row],[Close]]/E361)),"-",LN(Table1339[[#This Row],[Close]]/E361))</f>
        <v>-1.6100987970524564E-2</v>
      </c>
    </row>
    <row r="363" spans="1:8" x14ac:dyDescent="0.3">
      <c r="A363" s="2">
        <v>43636</v>
      </c>
      <c r="B363" s="1">
        <v>7758.8</v>
      </c>
      <c r="C363" s="1">
        <v>8043.3</v>
      </c>
      <c r="D363" s="1">
        <v>7737</v>
      </c>
      <c r="E363" s="1">
        <v>8029</v>
      </c>
      <c r="F363" s="1">
        <v>21697549</v>
      </c>
      <c r="G363" s="1">
        <v>1435.29</v>
      </c>
      <c r="H363" s="3">
        <f>IF(ISERR(LN(Table1339[[#This Row],[Close]]/E362)),"-",LN(Table1339[[#This Row],[Close]]/E362))</f>
        <v>3.0154944527274768E-2</v>
      </c>
    </row>
    <row r="364" spans="1:8" x14ac:dyDescent="0.3">
      <c r="A364" s="2">
        <v>43637</v>
      </c>
      <c r="B364" s="1">
        <v>8011.5</v>
      </c>
      <c r="C364" s="1">
        <v>8033.3</v>
      </c>
      <c r="D364" s="1">
        <v>7895.1</v>
      </c>
      <c r="E364" s="1">
        <v>7911.55</v>
      </c>
      <c r="F364" s="1">
        <v>26019026</v>
      </c>
      <c r="G364" s="1">
        <v>1771.54</v>
      </c>
      <c r="H364" s="3">
        <f>IF(ISERR(LN(Table1339[[#This Row],[Close]]/E363)),"-",LN(Table1339[[#This Row],[Close]]/E363))</f>
        <v>-1.4736270131567461E-2</v>
      </c>
    </row>
    <row r="365" spans="1:8" x14ac:dyDescent="0.3">
      <c r="A365" s="2">
        <v>43640</v>
      </c>
      <c r="B365" s="1">
        <v>7921.55</v>
      </c>
      <c r="C365" s="1">
        <v>7935.75</v>
      </c>
      <c r="D365" s="1">
        <v>7867.8</v>
      </c>
      <c r="E365" s="1">
        <v>7902</v>
      </c>
      <c r="F365" s="1">
        <v>26137478</v>
      </c>
      <c r="G365" s="1">
        <v>1617.9</v>
      </c>
      <c r="H365" s="3">
        <f>IF(ISERR(LN(Table1339[[#This Row],[Close]]/E364)),"-",LN(Table1339[[#This Row],[Close]]/E364))</f>
        <v>-1.2078250817804947E-3</v>
      </c>
    </row>
    <row r="366" spans="1:8" x14ac:dyDescent="0.3">
      <c r="A366" s="2">
        <v>43641</v>
      </c>
      <c r="B366" s="1">
        <v>7889.3</v>
      </c>
      <c r="C366" s="1">
        <v>7961.55</v>
      </c>
      <c r="D366" s="1">
        <v>7847.1</v>
      </c>
      <c r="E366" s="1">
        <v>7947.2</v>
      </c>
      <c r="F366" s="1">
        <v>24324361</v>
      </c>
      <c r="G366" s="1">
        <v>1664.71</v>
      </c>
      <c r="H366" s="3">
        <f>IF(ISERR(LN(Table1339[[#This Row],[Close]]/E365)),"-",LN(Table1339[[#This Row],[Close]]/E365))</f>
        <v>5.7037733817500106E-3</v>
      </c>
    </row>
    <row r="367" spans="1:8" x14ac:dyDescent="0.3">
      <c r="A367" s="2">
        <v>43642</v>
      </c>
      <c r="B367" s="1">
        <v>7927.5</v>
      </c>
      <c r="C367" s="1">
        <v>8121.25</v>
      </c>
      <c r="D367" s="1">
        <v>7915</v>
      </c>
      <c r="E367" s="1">
        <v>8086.3</v>
      </c>
      <c r="F367" s="1" t="s">
        <v>22</v>
      </c>
      <c r="G367" s="1" t="s">
        <v>22</v>
      </c>
      <c r="H367" s="3">
        <f>IF(ISERR(LN(Table1339[[#This Row],[Close]]/E366)),"-",LN(Table1339[[#This Row],[Close]]/E366))</f>
        <v>1.7351606321902122E-2</v>
      </c>
    </row>
    <row r="368" spans="1:8" x14ac:dyDescent="0.3">
      <c r="A368" s="2">
        <v>43643</v>
      </c>
      <c r="B368" s="1">
        <v>8080.15</v>
      </c>
      <c r="C368" s="1">
        <v>8140.95</v>
      </c>
      <c r="D368" s="1">
        <v>8018.25</v>
      </c>
      <c r="E368" s="1">
        <v>8088</v>
      </c>
      <c r="F368" s="1">
        <v>23371314</v>
      </c>
      <c r="G368" s="1">
        <v>1611.36</v>
      </c>
      <c r="H368" s="3">
        <f>IF(ISERR(LN(Table1339[[#This Row],[Close]]/E367)),"-",LN(Table1339[[#This Row],[Close]]/E367))</f>
        <v>2.1021002531910175E-4</v>
      </c>
    </row>
    <row r="369" spans="1:8" x14ac:dyDescent="0.3">
      <c r="A369" s="2">
        <v>43644</v>
      </c>
      <c r="B369" s="1">
        <v>8116.8</v>
      </c>
      <c r="C369" s="1">
        <v>8202.65</v>
      </c>
      <c r="D369" s="1">
        <v>8031.35</v>
      </c>
      <c r="E369" s="1">
        <v>8065.15</v>
      </c>
      <c r="F369" s="1">
        <v>22234676</v>
      </c>
      <c r="G369" s="1">
        <v>1487.48</v>
      </c>
      <c r="H369" s="3">
        <f>IF(ISERR(LN(Table1339[[#This Row],[Close]]/E368)),"-",LN(Table1339[[#This Row],[Close]]/E368))</f>
        <v>-2.8291714298882978E-3</v>
      </c>
    </row>
    <row r="370" spans="1:8" x14ac:dyDescent="0.3">
      <c r="A370" s="2">
        <v>43647</v>
      </c>
      <c r="B370" s="1">
        <v>8085.4</v>
      </c>
      <c r="C370" s="1">
        <v>8192.4500000000007</v>
      </c>
      <c r="D370" s="1">
        <v>8085.35</v>
      </c>
      <c r="E370" s="1">
        <v>8178.8</v>
      </c>
      <c r="F370" s="1">
        <v>12208252</v>
      </c>
      <c r="G370" s="1">
        <v>914.03</v>
      </c>
      <c r="H370" s="3">
        <f>IF(ISERR(LN(Table1339[[#This Row],[Close]]/E369)),"-",LN(Table1339[[#This Row],[Close]]/E369))</f>
        <v>1.3993130298480216E-2</v>
      </c>
    </row>
    <row r="371" spans="1:8" x14ac:dyDescent="0.3">
      <c r="A371" s="2">
        <v>43648</v>
      </c>
      <c r="B371" s="1">
        <v>8185.4</v>
      </c>
      <c r="C371" s="1">
        <v>8198.2999999999993</v>
      </c>
      <c r="D371" s="1">
        <v>8068</v>
      </c>
      <c r="E371" s="1">
        <v>8101.65</v>
      </c>
      <c r="F371" s="1">
        <v>14258904</v>
      </c>
      <c r="G371" s="1">
        <v>875.67</v>
      </c>
      <c r="H371" s="3">
        <f>IF(ISERR(LN(Table1339[[#This Row],[Close]]/E370)),"-",LN(Table1339[[#This Row],[Close]]/E370))</f>
        <v>-9.4776959494477387E-3</v>
      </c>
    </row>
    <row r="372" spans="1:8" x14ac:dyDescent="0.3">
      <c r="A372" s="2">
        <v>43649</v>
      </c>
      <c r="B372" s="1">
        <v>8120.75</v>
      </c>
      <c r="C372" s="1">
        <v>8120.75</v>
      </c>
      <c r="D372" s="1">
        <v>8032.25</v>
      </c>
      <c r="E372" s="1">
        <v>8092.2</v>
      </c>
      <c r="F372" s="1">
        <v>16079644</v>
      </c>
      <c r="G372" s="1">
        <v>1131.3900000000001</v>
      </c>
      <c r="H372" s="3">
        <f>IF(ISERR(LN(Table1339[[#This Row],[Close]]/E371)),"-",LN(Table1339[[#This Row],[Close]]/E371))</f>
        <v>-1.1671098685845545E-3</v>
      </c>
    </row>
    <row r="373" spans="1:8" x14ac:dyDescent="0.3">
      <c r="A373" s="2">
        <v>43650</v>
      </c>
      <c r="B373" s="1">
        <v>8099.45</v>
      </c>
      <c r="C373" s="1">
        <v>8138.9</v>
      </c>
      <c r="D373" s="1">
        <v>8035.15</v>
      </c>
      <c r="E373" s="1">
        <v>8046.8</v>
      </c>
      <c r="F373" s="1">
        <v>16010962</v>
      </c>
      <c r="G373" s="1">
        <v>1384.78</v>
      </c>
      <c r="H373" s="3">
        <f>IF(ISERR(LN(Table1339[[#This Row],[Close]]/E372)),"-",LN(Table1339[[#This Row],[Close]]/E372))</f>
        <v>-5.6261378964500754E-3</v>
      </c>
    </row>
    <row r="374" spans="1:8" x14ac:dyDescent="0.3">
      <c r="A374" s="2">
        <v>43651</v>
      </c>
      <c r="B374" s="1">
        <v>8058.65</v>
      </c>
      <c r="C374" s="1">
        <v>8082.7</v>
      </c>
      <c r="D374" s="1">
        <v>7911.2</v>
      </c>
      <c r="E374" s="1">
        <v>7926.5</v>
      </c>
      <c r="F374" s="1">
        <v>16991468</v>
      </c>
      <c r="G374" s="1">
        <v>1285.8800000000001</v>
      </c>
      <c r="H374" s="3">
        <f>IF(ISERR(LN(Table1339[[#This Row],[Close]]/E373)),"-",LN(Table1339[[#This Row],[Close]]/E373))</f>
        <v>-1.5062920571134291E-2</v>
      </c>
    </row>
    <row r="375" spans="1:8" x14ac:dyDescent="0.3">
      <c r="A375" s="2">
        <v>43654</v>
      </c>
      <c r="B375" s="1">
        <v>7862.8</v>
      </c>
      <c r="C375" s="1">
        <v>7922</v>
      </c>
      <c r="D375" s="1">
        <v>7791.1</v>
      </c>
      <c r="E375" s="1">
        <v>7801.75</v>
      </c>
      <c r="F375" s="1">
        <v>19677002</v>
      </c>
      <c r="G375" s="1">
        <v>1155.4000000000001</v>
      </c>
      <c r="H375" s="3">
        <f>IF(ISERR(LN(Table1339[[#This Row],[Close]]/E374)),"-",LN(Table1339[[#This Row],[Close]]/E374))</f>
        <v>-1.5863508795951164E-2</v>
      </c>
    </row>
    <row r="376" spans="1:8" x14ac:dyDescent="0.3">
      <c r="A376" s="2">
        <v>43655</v>
      </c>
      <c r="B376" s="1">
        <v>7810.15</v>
      </c>
      <c r="C376" s="1">
        <v>8053.45</v>
      </c>
      <c r="D376" s="1">
        <v>7795.25</v>
      </c>
      <c r="E376" s="1">
        <v>8012.05</v>
      </c>
      <c r="F376" s="1">
        <v>28911612</v>
      </c>
      <c r="G376" s="1">
        <v>1585.96</v>
      </c>
      <c r="H376" s="3">
        <f>IF(ISERR(LN(Table1339[[#This Row],[Close]]/E375)),"-",LN(Table1339[[#This Row],[Close]]/E375))</f>
        <v>2.6598590917946429E-2</v>
      </c>
    </row>
    <row r="377" spans="1:8" x14ac:dyDescent="0.3">
      <c r="A377" s="2">
        <v>43656</v>
      </c>
      <c r="B377" s="1">
        <v>8011.8</v>
      </c>
      <c r="C377" s="1">
        <v>8060.7</v>
      </c>
      <c r="D377" s="1">
        <v>7963.25</v>
      </c>
      <c r="E377" s="1">
        <v>8009.5</v>
      </c>
      <c r="F377" s="1">
        <v>20168825</v>
      </c>
      <c r="G377" s="1">
        <v>1159.6400000000001</v>
      </c>
      <c r="H377" s="3">
        <f>IF(ISERR(LN(Table1339[[#This Row],[Close]]/E376)),"-",LN(Table1339[[#This Row],[Close]]/E376))</f>
        <v>-3.1832126373948608E-4</v>
      </c>
    </row>
    <row r="378" spans="1:8" x14ac:dyDescent="0.3">
      <c r="A378" s="2">
        <v>43657</v>
      </c>
      <c r="B378" s="1">
        <v>8068.3</v>
      </c>
      <c r="C378" s="1">
        <v>8152.9</v>
      </c>
      <c r="D378" s="1">
        <v>8049.7</v>
      </c>
      <c r="E378" s="1">
        <v>8110.05</v>
      </c>
      <c r="F378" s="1">
        <v>23319681</v>
      </c>
      <c r="G378" s="1">
        <v>1446.57</v>
      </c>
      <c r="H378" s="3">
        <f>IF(ISERR(LN(Table1339[[#This Row],[Close]]/E377)),"-",LN(Table1339[[#This Row],[Close]]/E377))</f>
        <v>1.2475696177028945E-2</v>
      </c>
    </row>
    <row r="379" spans="1:8" x14ac:dyDescent="0.3">
      <c r="A379" s="2">
        <v>43658</v>
      </c>
      <c r="B379" s="1">
        <v>8132.4</v>
      </c>
      <c r="C379" s="1">
        <v>8189</v>
      </c>
      <c r="D379" s="1">
        <v>8083.9</v>
      </c>
      <c r="E379" s="1">
        <v>8144.3</v>
      </c>
      <c r="F379" s="1">
        <v>25154226</v>
      </c>
      <c r="G379" s="1">
        <v>1382.94</v>
      </c>
      <c r="H379" s="3">
        <f>IF(ISERR(LN(Table1339[[#This Row],[Close]]/E378)),"-",LN(Table1339[[#This Row],[Close]]/E378))</f>
        <v>4.2142627284406549E-3</v>
      </c>
    </row>
    <row r="380" spans="1:8" x14ac:dyDescent="0.3">
      <c r="A380" s="2">
        <v>43661</v>
      </c>
      <c r="B380" s="1">
        <v>8198.75</v>
      </c>
      <c r="C380" s="1">
        <v>8276.5499999999993</v>
      </c>
      <c r="D380" s="1">
        <v>8151.75</v>
      </c>
      <c r="E380" s="1">
        <v>8231.85</v>
      </c>
      <c r="F380" s="1">
        <v>30224279</v>
      </c>
      <c r="G380" s="1">
        <v>1824.38</v>
      </c>
      <c r="H380" s="3">
        <f>IF(ISERR(LN(Table1339[[#This Row],[Close]]/E379)),"-",LN(Table1339[[#This Row],[Close]]/E379))</f>
        <v>1.0692480726519E-2</v>
      </c>
    </row>
    <row r="381" spans="1:8" x14ac:dyDescent="0.3">
      <c r="A381" s="2">
        <v>43662</v>
      </c>
      <c r="B381" s="1">
        <v>8227.35</v>
      </c>
      <c r="C381" s="1">
        <v>8360.15</v>
      </c>
      <c r="D381" s="1">
        <v>8194.9</v>
      </c>
      <c r="E381" s="1">
        <v>8347.9500000000007</v>
      </c>
      <c r="F381" s="1">
        <v>23479056</v>
      </c>
      <c r="G381" s="1">
        <v>1417.21</v>
      </c>
      <c r="H381" s="3">
        <f>IF(ISERR(LN(Table1339[[#This Row],[Close]]/E380)),"-",LN(Table1339[[#This Row],[Close]]/E380))</f>
        <v>1.4005222947075043E-2</v>
      </c>
    </row>
    <row r="382" spans="1:8" x14ac:dyDescent="0.3">
      <c r="A382" s="2">
        <v>43663</v>
      </c>
      <c r="B382" s="1">
        <v>8351.9500000000007</v>
      </c>
      <c r="C382" s="1">
        <v>8363.75</v>
      </c>
      <c r="D382" s="1">
        <v>8288.5</v>
      </c>
      <c r="E382" s="1">
        <v>8330.75</v>
      </c>
      <c r="F382" s="1">
        <v>19417871</v>
      </c>
      <c r="G382" s="1">
        <v>1143.04</v>
      </c>
      <c r="H382" s="3">
        <f>IF(ISERR(LN(Table1339[[#This Row],[Close]]/E381)),"-",LN(Table1339[[#This Row],[Close]]/E381))</f>
        <v>-2.0625115983061086E-3</v>
      </c>
    </row>
    <row r="383" spans="1:8" x14ac:dyDescent="0.3">
      <c r="A383" s="2">
        <v>43664</v>
      </c>
      <c r="B383" s="1">
        <v>8328</v>
      </c>
      <c r="C383" s="1">
        <v>8329.9500000000007</v>
      </c>
      <c r="D383" s="1">
        <v>8207.2000000000007</v>
      </c>
      <c r="E383" s="1">
        <v>8223.15</v>
      </c>
      <c r="F383" s="1">
        <v>16074397</v>
      </c>
      <c r="G383" s="1">
        <v>1037.27</v>
      </c>
      <c r="H383" s="3">
        <f>IF(ISERR(LN(Table1339[[#This Row],[Close]]/E382)),"-",LN(Table1339[[#This Row],[Close]]/E382))</f>
        <v>-1.3000140800080244E-2</v>
      </c>
    </row>
    <row r="384" spans="1:8" x14ac:dyDescent="0.3">
      <c r="A384" s="2">
        <v>43665</v>
      </c>
      <c r="B384" s="1">
        <v>8253.75</v>
      </c>
      <c r="C384" s="1">
        <v>8288</v>
      </c>
      <c r="D384" s="1">
        <v>8029.95</v>
      </c>
      <c r="E384" s="1">
        <v>8040.1</v>
      </c>
      <c r="F384" s="1">
        <v>31688302</v>
      </c>
      <c r="G384" s="1">
        <v>1450.26</v>
      </c>
      <c r="H384" s="3">
        <f>IF(ISERR(LN(Table1339[[#This Row],[Close]]/E383)),"-",LN(Table1339[[#This Row],[Close]]/E383))</f>
        <v>-2.2511826415606812E-2</v>
      </c>
    </row>
    <row r="385" spans="1:8" x14ac:dyDescent="0.3">
      <c r="A385" s="2">
        <v>43668</v>
      </c>
      <c r="B385" s="1">
        <v>8028.5</v>
      </c>
      <c r="C385" s="1">
        <v>8189.2</v>
      </c>
      <c r="D385" s="1">
        <v>7976.05</v>
      </c>
      <c r="E385" s="1">
        <v>8120.85</v>
      </c>
      <c r="F385" s="1">
        <v>24478258</v>
      </c>
      <c r="G385" s="1">
        <v>1294.2</v>
      </c>
      <c r="H385" s="3">
        <f>IF(ISERR(LN(Table1339[[#This Row],[Close]]/E384)),"-",LN(Table1339[[#This Row],[Close]]/E384))</f>
        <v>9.9933075735226754E-3</v>
      </c>
    </row>
    <row r="386" spans="1:8" x14ac:dyDescent="0.3">
      <c r="A386" s="2">
        <v>43669</v>
      </c>
      <c r="B386" s="1">
        <v>8142.05</v>
      </c>
      <c r="C386" s="1">
        <v>8165.05</v>
      </c>
      <c r="D386" s="1">
        <v>8043.25</v>
      </c>
      <c r="E386" s="1">
        <v>8063.65</v>
      </c>
      <c r="F386" s="1">
        <v>18082819</v>
      </c>
      <c r="G386" s="1">
        <v>1050.29</v>
      </c>
      <c r="H386" s="3">
        <f>IF(ISERR(LN(Table1339[[#This Row],[Close]]/E385)),"-",LN(Table1339[[#This Row],[Close]]/E385))</f>
        <v>-7.0685208886868906E-3</v>
      </c>
    </row>
    <row r="387" spans="1:8" x14ac:dyDescent="0.3">
      <c r="A387" s="2">
        <v>43670</v>
      </c>
      <c r="B387" s="1">
        <v>8057.15</v>
      </c>
      <c r="C387" s="1">
        <v>8071.25</v>
      </c>
      <c r="D387" s="1">
        <v>7890.2</v>
      </c>
      <c r="E387" s="1">
        <v>7920.65</v>
      </c>
      <c r="F387" s="1">
        <v>16878490</v>
      </c>
      <c r="G387" s="1">
        <v>1057.97</v>
      </c>
      <c r="H387" s="3">
        <f>IF(ISERR(LN(Table1339[[#This Row],[Close]]/E386)),"-",LN(Table1339[[#This Row],[Close]]/E386))</f>
        <v>-1.7893034443518287E-2</v>
      </c>
    </row>
    <row r="388" spans="1:8" x14ac:dyDescent="0.3">
      <c r="A388" s="2">
        <v>43671</v>
      </c>
      <c r="B388" s="1">
        <v>7942.5</v>
      </c>
      <c r="C388" s="1">
        <v>8116.6</v>
      </c>
      <c r="D388" s="1">
        <v>7931.4</v>
      </c>
      <c r="E388" s="1">
        <v>8094.35</v>
      </c>
      <c r="F388" s="1">
        <v>26921697</v>
      </c>
      <c r="G388" s="1">
        <v>1535.3</v>
      </c>
      <c r="H388" s="3">
        <f>IF(ISERR(LN(Table1339[[#This Row],[Close]]/E387)),"-",LN(Table1339[[#This Row],[Close]]/E387))</f>
        <v>2.1693014260566534E-2</v>
      </c>
    </row>
    <row r="389" spans="1:8" x14ac:dyDescent="0.3">
      <c r="A389" s="2">
        <v>43672</v>
      </c>
      <c r="B389" s="1">
        <v>8113.4</v>
      </c>
      <c r="C389" s="1">
        <v>8210.1</v>
      </c>
      <c r="D389" s="1">
        <v>8050.05</v>
      </c>
      <c r="E389" s="1">
        <v>8178.9</v>
      </c>
      <c r="F389" s="1">
        <v>23004486</v>
      </c>
      <c r="G389" s="1">
        <v>1225.9100000000001</v>
      </c>
      <c r="H389" s="3">
        <f>IF(ISERR(LN(Table1339[[#This Row],[Close]]/E388)),"-",LN(Table1339[[#This Row],[Close]]/E388))</f>
        <v>1.0391379818188723E-2</v>
      </c>
    </row>
    <row r="390" spans="1:8" x14ac:dyDescent="0.3">
      <c r="A390" s="2">
        <v>43675</v>
      </c>
      <c r="B390" s="1">
        <v>8177.15</v>
      </c>
      <c r="C390" s="1">
        <v>8184</v>
      </c>
      <c r="D390" s="1">
        <v>7994.15</v>
      </c>
      <c r="E390" s="1">
        <v>8039.8</v>
      </c>
      <c r="F390" s="1">
        <v>17179701</v>
      </c>
      <c r="G390" s="1">
        <v>1099.68</v>
      </c>
      <c r="H390" s="3">
        <f>IF(ISERR(LN(Table1339[[#This Row],[Close]]/E389)),"-",LN(Table1339[[#This Row],[Close]]/E389))</f>
        <v>-1.715345998496319E-2</v>
      </c>
    </row>
    <row r="391" spans="1:8" x14ac:dyDescent="0.3">
      <c r="A391" s="2">
        <v>43676</v>
      </c>
      <c r="B391" s="1">
        <v>8039.45</v>
      </c>
      <c r="C391" s="1">
        <v>8205.25</v>
      </c>
      <c r="D391" s="1">
        <v>7853.6</v>
      </c>
      <c r="E391" s="1">
        <v>7877.75</v>
      </c>
      <c r="F391" s="1">
        <v>29027907</v>
      </c>
      <c r="G391" s="1">
        <v>2318.06</v>
      </c>
      <c r="H391" s="3">
        <f>IF(ISERR(LN(Table1339[[#This Row],[Close]]/E390)),"-",LN(Table1339[[#This Row],[Close]]/E390))</f>
        <v>-2.0361877157024214E-2</v>
      </c>
    </row>
    <row r="392" spans="1:8" x14ac:dyDescent="0.3">
      <c r="A392" s="2">
        <v>43677</v>
      </c>
      <c r="B392" s="1">
        <v>7857.6</v>
      </c>
      <c r="C392" s="1">
        <v>7999.6</v>
      </c>
      <c r="D392" s="1">
        <v>7801.85</v>
      </c>
      <c r="E392" s="1">
        <v>7987.5</v>
      </c>
      <c r="F392" s="1">
        <v>23027885</v>
      </c>
      <c r="G392" s="1">
        <v>1480.7</v>
      </c>
      <c r="H392" s="3">
        <f>IF(ISERR(LN(Table1339[[#This Row],[Close]]/E391)),"-",LN(Table1339[[#This Row],[Close]]/E391))</f>
        <v>1.3835489601096354E-2</v>
      </c>
    </row>
    <row r="393" spans="1:8" x14ac:dyDescent="0.3">
      <c r="A393" s="2">
        <v>43678</v>
      </c>
      <c r="B393" s="1">
        <v>7945.05</v>
      </c>
      <c r="C393" s="1">
        <v>7963.15</v>
      </c>
      <c r="D393" s="1">
        <v>7790.1</v>
      </c>
      <c r="E393" s="1">
        <v>7878.75</v>
      </c>
      <c r="F393" s="1">
        <v>16884959</v>
      </c>
      <c r="G393" s="1">
        <v>1132.56</v>
      </c>
      <c r="H393" s="3">
        <f>IF(ISERR(LN(Table1339[[#This Row],[Close]]/E392)),"-",LN(Table1339[[#This Row],[Close]]/E392))</f>
        <v>-1.3708557858470399E-2</v>
      </c>
    </row>
    <row r="394" spans="1:8" x14ac:dyDescent="0.3">
      <c r="A394" s="2">
        <v>43679</v>
      </c>
      <c r="B394" s="1">
        <v>7841.95</v>
      </c>
      <c r="C394" s="1">
        <v>7963.95</v>
      </c>
      <c r="D394" s="1">
        <v>7781.85</v>
      </c>
      <c r="E394" s="1">
        <v>7868.2</v>
      </c>
      <c r="F394" s="1">
        <v>19837745</v>
      </c>
      <c r="G394" s="1">
        <v>1171.25</v>
      </c>
      <c r="H394" s="3">
        <f>IF(ISERR(LN(Table1339[[#This Row],[Close]]/E393)),"-",LN(Table1339[[#This Row],[Close]]/E393))</f>
        <v>-1.3399422210009242E-3</v>
      </c>
    </row>
    <row r="395" spans="1:8" x14ac:dyDescent="0.3">
      <c r="A395" s="2">
        <v>43682</v>
      </c>
      <c r="B395" s="1">
        <v>7819.9</v>
      </c>
      <c r="C395" s="1">
        <v>7881.85</v>
      </c>
      <c r="D395" s="1">
        <v>7735.05</v>
      </c>
      <c r="E395" s="1">
        <v>7807.95</v>
      </c>
      <c r="F395" s="1">
        <v>17966004</v>
      </c>
      <c r="G395" s="1">
        <v>1044.29</v>
      </c>
      <c r="H395" s="3">
        <f>IF(ISERR(LN(Table1339[[#This Row],[Close]]/E394)),"-",LN(Table1339[[#This Row],[Close]]/E394))</f>
        <v>-7.6868742224187932E-3</v>
      </c>
    </row>
    <row r="396" spans="1:8" x14ac:dyDescent="0.3">
      <c r="A396" s="2">
        <v>43683</v>
      </c>
      <c r="B396" s="1">
        <v>7790.9</v>
      </c>
      <c r="C396" s="1">
        <v>7905.9</v>
      </c>
      <c r="D396" s="1">
        <v>7783.75</v>
      </c>
      <c r="E396" s="1">
        <v>7818.5</v>
      </c>
      <c r="F396" s="1">
        <v>20752016</v>
      </c>
      <c r="G396" s="1">
        <v>1265.03</v>
      </c>
      <c r="H396" s="3">
        <f>IF(ISERR(LN(Table1339[[#This Row],[Close]]/E395)),"-",LN(Table1339[[#This Row],[Close]]/E395))</f>
        <v>1.3502748996648566E-3</v>
      </c>
    </row>
    <row r="397" spans="1:8" x14ac:dyDescent="0.3">
      <c r="A397" s="2">
        <v>43684</v>
      </c>
      <c r="B397" s="1">
        <v>7833.7</v>
      </c>
      <c r="C397" s="1">
        <v>7959.95</v>
      </c>
      <c r="D397" s="1">
        <v>7823.75</v>
      </c>
      <c r="E397" s="1">
        <v>7879.75</v>
      </c>
      <c r="F397" s="1">
        <v>25438202</v>
      </c>
      <c r="G397" s="1">
        <v>1419.17</v>
      </c>
      <c r="H397" s="3">
        <f>IF(ISERR(LN(Table1339[[#This Row],[Close]]/E396)),"-",LN(Table1339[[#This Row],[Close]]/E396))</f>
        <v>7.8034571767583985E-3</v>
      </c>
    </row>
    <row r="398" spans="1:8" x14ac:dyDescent="0.3">
      <c r="A398" s="2">
        <v>43685</v>
      </c>
      <c r="B398" s="1">
        <v>7919.1</v>
      </c>
      <c r="C398" s="1">
        <v>7994.1</v>
      </c>
      <c r="D398" s="1">
        <v>7854.2</v>
      </c>
      <c r="E398" s="1">
        <v>7964.8</v>
      </c>
      <c r="F398" s="1">
        <v>33150899</v>
      </c>
      <c r="G398" s="1">
        <v>1966.16</v>
      </c>
      <c r="H398" s="3">
        <f>IF(ISERR(LN(Table1339[[#This Row],[Close]]/E397)),"-",LN(Table1339[[#This Row],[Close]]/E397))</f>
        <v>1.0735655712949526E-2</v>
      </c>
    </row>
    <row r="399" spans="1:8" x14ac:dyDescent="0.3">
      <c r="A399" s="2">
        <v>43686</v>
      </c>
      <c r="B399" s="1">
        <v>8014.95</v>
      </c>
      <c r="C399" s="1">
        <v>8049.1</v>
      </c>
      <c r="D399" s="1">
        <v>7896.4</v>
      </c>
      <c r="E399" s="1">
        <v>7924.05</v>
      </c>
      <c r="F399" s="1">
        <v>23404494</v>
      </c>
      <c r="G399" s="1">
        <v>1404.91</v>
      </c>
      <c r="H399" s="3">
        <f>IF(ISERR(LN(Table1339[[#This Row],[Close]]/E398)),"-",LN(Table1339[[#This Row],[Close]]/E398))</f>
        <v>-5.1293944302664976E-3</v>
      </c>
    </row>
    <row r="400" spans="1:8" x14ac:dyDescent="0.3">
      <c r="A400" s="2">
        <v>43690</v>
      </c>
      <c r="B400" s="1">
        <v>7909.3</v>
      </c>
      <c r="C400" s="1">
        <v>7984.85</v>
      </c>
      <c r="D400" s="1">
        <v>7789.15</v>
      </c>
      <c r="E400" s="1">
        <v>7851.95</v>
      </c>
      <c r="F400" s="1">
        <v>32144659</v>
      </c>
      <c r="G400" s="1">
        <v>1943.19</v>
      </c>
      <c r="H400" s="3">
        <f>IF(ISERR(LN(Table1339[[#This Row],[Close]]/E399)),"-",LN(Table1339[[#This Row],[Close]]/E399))</f>
        <v>-9.1405301713103522E-3</v>
      </c>
    </row>
    <row r="401" spans="1:8" x14ac:dyDescent="0.3">
      <c r="A401" s="2">
        <v>43691</v>
      </c>
      <c r="B401" s="1">
        <v>7859.1</v>
      </c>
      <c r="C401" s="1">
        <v>7866.2</v>
      </c>
      <c r="D401" s="1">
        <v>7550.55</v>
      </c>
      <c r="E401" s="1">
        <v>7744.3</v>
      </c>
      <c r="F401" s="1">
        <v>36682894</v>
      </c>
      <c r="G401" s="1">
        <v>2150.7600000000002</v>
      </c>
      <c r="H401" s="3">
        <f>IF(ISERR(LN(Table1339[[#This Row],[Close]]/E400)),"-",LN(Table1339[[#This Row],[Close]]/E400))</f>
        <v>-1.3804819696223223E-2</v>
      </c>
    </row>
    <row r="402" spans="1:8" x14ac:dyDescent="0.3">
      <c r="A402" s="2">
        <v>43693</v>
      </c>
      <c r="B402" s="1">
        <v>7738.35</v>
      </c>
      <c r="C402" s="1">
        <v>7756.6</v>
      </c>
      <c r="D402" s="1">
        <v>7636.2</v>
      </c>
      <c r="E402" s="1">
        <v>7684.3</v>
      </c>
      <c r="F402" s="1">
        <v>24314700</v>
      </c>
      <c r="G402" s="1">
        <v>1335.36</v>
      </c>
      <c r="H402" s="3">
        <f>IF(ISERR(LN(Table1339[[#This Row],[Close]]/E401)),"-",LN(Table1339[[#This Row],[Close]]/E401))</f>
        <v>-7.7778025836122726E-3</v>
      </c>
    </row>
    <row r="403" spans="1:8" x14ac:dyDescent="0.3">
      <c r="A403" s="2">
        <v>43696</v>
      </c>
      <c r="B403" s="1">
        <v>7770.3</v>
      </c>
      <c r="C403" s="1">
        <v>7851.15</v>
      </c>
      <c r="D403" s="1">
        <v>7727.55</v>
      </c>
      <c r="E403" s="1">
        <v>7741.35</v>
      </c>
      <c r="F403" s="1">
        <v>27026444</v>
      </c>
      <c r="G403" s="1">
        <v>1398.59</v>
      </c>
      <c r="H403" s="3">
        <f>IF(ISERR(LN(Table1339[[#This Row],[Close]]/E402)),"-",LN(Table1339[[#This Row],[Close]]/E402))</f>
        <v>7.3968046874070131E-3</v>
      </c>
    </row>
    <row r="404" spans="1:8" x14ac:dyDescent="0.3">
      <c r="A404" s="2">
        <v>43697</v>
      </c>
      <c r="B404" s="1">
        <v>7764.85</v>
      </c>
      <c r="C404" s="1">
        <v>7772.1</v>
      </c>
      <c r="D404" s="1">
        <v>7676.45</v>
      </c>
      <c r="E404" s="1">
        <v>7749.7</v>
      </c>
      <c r="F404" s="1">
        <v>24848681</v>
      </c>
      <c r="G404" s="1">
        <v>1141.6400000000001</v>
      </c>
      <c r="H404" s="3">
        <f>IF(ISERR(LN(Table1339[[#This Row],[Close]]/E403)),"-",LN(Table1339[[#This Row],[Close]]/E403))</f>
        <v>1.0780419414668375E-3</v>
      </c>
    </row>
    <row r="405" spans="1:8" x14ac:dyDescent="0.3">
      <c r="A405" s="2">
        <v>43698</v>
      </c>
      <c r="B405" s="1">
        <v>7732.95</v>
      </c>
      <c r="C405" s="1">
        <v>7765</v>
      </c>
      <c r="D405" s="1">
        <v>7660.65</v>
      </c>
      <c r="E405" s="1">
        <v>7677.25</v>
      </c>
      <c r="F405" s="1">
        <v>21929032</v>
      </c>
      <c r="G405" s="1">
        <v>1084.83</v>
      </c>
      <c r="H405" s="3">
        <f>IF(ISERR(LN(Table1339[[#This Row],[Close]]/E404)),"-",LN(Table1339[[#This Row],[Close]]/E404))</f>
        <v>-9.3927228190977749E-3</v>
      </c>
    </row>
    <row r="406" spans="1:8" x14ac:dyDescent="0.3">
      <c r="A406" s="2">
        <v>43699</v>
      </c>
      <c r="B406" s="1">
        <v>7667.8</v>
      </c>
      <c r="C406" s="1">
        <v>7746.35</v>
      </c>
      <c r="D406" s="1">
        <v>7630.2</v>
      </c>
      <c r="E406" s="1">
        <v>7670.85</v>
      </c>
      <c r="F406" s="1">
        <v>21414739</v>
      </c>
      <c r="G406" s="1">
        <v>1075.46</v>
      </c>
      <c r="H406" s="3">
        <f>IF(ISERR(LN(Table1339[[#This Row],[Close]]/E405)),"-",LN(Table1339[[#This Row],[Close]]/E405))</f>
        <v>-8.3397949856262802E-4</v>
      </c>
    </row>
    <row r="407" spans="1:8" x14ac:dyDescent="0.3">
      <c r="A407" s="2">
        <v>43700</v>
      </c>
      <c r="B407" s="1">
        <v>7669</v>
      </c>
      <c r="C407" s="1">
        <v>7793</v>
      </c>
      <c r="D407" s="1">
        <v>7554.7</v>
      </c>
      <c r="E407" s="1">
        <v>7780.55</v>
      </c>
      <c r="F407" s="1">
        <v>19976325</v>
      </c>
      <c r="G407" s="1">
        <v>1096.98</v>
      </c>
      <c r="H407" s="3">
        <f>IF(ISERR(LN(Table1339[[#This Row],[Close]]/E406)),"-",LN(Table1339[[#This Row],[Close]]/E406))</f>
        <v>1.4199599158057611E-2</v>
      </c>
    </row>
    <row r="408" spans="1:8" x14ac:dyDescent="0.3">
      <c r="A408" s="2">
        <v>43703</v>
      </c>
      <c r="B408" s="1">
        <v>7834.95</v>
      </c>
      <c r="C408" s="1">
        <v>7858</v>
      </c>
      <c r="D408" s="1">
        <v>7690.75</v>
      </c>
      <c r="E408" s="1">
        <v>7824.3</v>
      </c>
      <c r="F408" s="1">
        <v>20959542</v>
      </c>
      <c r="G408" s="1">
        <v>1215.92</v>
      </c>
      <c r="H408" s="3">
        <f>IF(ISERR(LN(Table1339[[#This Row],[Close]]/E407)),"-",LN(Table1339[[#This Row],[Close]]/E407))</f>
        <v>5.6072457767082744E-3</v>
      </c>
    </row>
    <row r="409" spans="1:8" x14ac:dyDescent="0.3">
      <c r="A409" s="2">
        <v>43704</v>
      </c>
      <c r="B409" s="1">
        <v>7869.25</v>
      </c>
      <c r="C409" s="1">
        <v>7896.3</v>
      </c>
      <c r="D409" s="1">
        <v>7804.2</v>
      </c>
      <c r="E409" s="1">
        <v>7812.1</v>
      </c>
      <c r="F409" s="1">
        <v>23416802</v>
      </c>
      <c r="G409" s="1">
        <v>1365.94</v>
      </c>
      <c r="H409" s="3">
        <f>IF(ISERR(LN(Table1339[[#This Row],[Close]]/E408)),"-",LN(Table1339[[#This Row],[Close]]/E408))</f>
        <v>-1.5604618039477582E-3</v>
      </c>
    </row>
    <row r="410" spans="1:8" x14ac:dyDescent="0.3">
      <c r="A410" s="2">
        <v>43705</v>
      </c>
      <c r="B410" s="1">
        <v>7824.5</v>
      </c>
      <c r="C410" s="1">
        <v>7897.1</v>
      </c>
      <c r="D410" s="1">
        <v>7701.35</v>
      </c>
      <c r="E410" s="1">
        <v>7738.65</v>
      </c>
      <c r="F410" s="1">
        <v>17740897</v>
      </c>
      <c r="G410" s="1">
        <v>962.62</v>
      </c>
      <c r="H410" s="3">
        <f>IF(ISERR(LN(Table1339[[#This Row],[Close]]/E409)),"-",LN(Table1339[[#This Row],[Close]]/E409))</f>
        <v>-9.4465599674643987E-3</v>
      </c>
    </row>
    <row r="411" spans="1:8" x14ac:dyDescent="0.3">
      <c r="A411" s="2">
        <v>43706</v>
      </c>
      <c r="B411" s="1">
        <v>7802</v>
      </c>
      <c r="C411" s="1">
        <v>7933.45</v>
      </c>
      <c r="D411" s="1">
        <v>7742.15</v>
      </c>
      <c r="E411" s="1">
        <v>7912.5</v>
      </c>
      <c r="F411" s="1">
        <v>33594732</v>
      </c>
      <c r="G411" s="1">
        <v>1828.44</v>
      </c>
      <c r="H411" s="3">
        <f>IF(ISERR(LN(Table1339[[#This Row],[Close]]/E410)),"-",LN(Table1339[[#This Row],[Close]]/E410))</f>
        <v>2.2216533686003785E-2</v>
      </c>
    </row>
    <row r="412" spans="1:8" x14ac:dyDescent="0.3">
      <c r="A412" s="2">
        <v>43707</v>
      </c>
      <c r="B412" s="1">
        <v>7916.3</v>
      </c>
      <c r="C412" s="1">
        <v>8112.55</v>
      </c>
      <c r="D412" s="1">
        <v>7875.85</v>
      </c>
      <c r="E412" s="1">
        <v>8072.05</v>
      </c>
      <c r="F412" s="1">
        <v>26149402</v>
      </c>
      <c r="G412" s="1">
        <v>1548.64</v>
      </c>
      <c r="H412" s="3">
        <f>IF(ISERR(LN(Table1339[[#This Row],[Close]]/E411)),"-",LN(Table1339[[#This Row],[Close]]/E411))</f>
        <v>1.9963689813563282E-2</v>
      </c>
    </row>
    <row r="413" spans="1:8" x14ac:dyDescent="0.3">
      <c r="A413" s="2">
        <v>43711</v>
      </c>
      <c r="B413" s="1">
        <v>8032.9</v>
      </c>
      <c r="C413" s="1">
        <v>8104.7</v>
      </c>
      <c r="D413" s="1">
        <v>7939.7</v>
      </c>
      <c r="E413" s="1">
        <v>7976.45</v>
      </c>
      <c r="F413" s="1">
        <v>23724430</v>
      </c>
      <c r="G413" s="1">
        <v>1342.65</v>
      </c>
      <c r="H413" s="3">
        <f>IF(ISERR(LN(Table1339[[#This Row],[Close]]/E412)),"-",LN(Table1339[[#This Row],[Close]]/E412))</f>
        <v>-1.1914026958053853E-2</v>
      </c>
    </row>
    <row r="414" spans="1:8" x14ac:dyDescent="0.3">
      <c r="A414" s="2">
        <v>43712</v>
      </c>
      <c r="B414" s="1">
        <v>7931.6</v>
      </c>
      <c r="C414" s="1">
        <v>7985</v>
      </c>
      <c r="D414" s="1">
        <v>7768</v>
      </c>
      <c r="E414" s="1">
        <v>7967.65</v>
      </c>
      <c r="F414" s="1">
        <v>48471288</v>
      </c>
      <c r="G414" s="1">
        <v>2434.02</v>
      </c>
      <c r="H414" s="3">
        <f>IF(ISERR(LN(Table1339[[#This Row],[Close]]/E413)),"-",LN(Table1339[[#This Row],[Close]]/E413))</f>
        <v>-1.1038567110801577E-3</v>
      </c>
    </row>
    <row r="415" spans="1:8" x14ac:dyDescent="0.3">
      <c r="A415" s="2">
        <v>43713</v>
      </c>
      <c r="B415" s="1">
        <v>7998.95</v>
      </c>
      <c r="C415" s="1">
        <v>8086.55</v>
      </c>
      <c r="D415" s="1">
        <v>7969.1</v>
      </c>
      <c r="E415" s="1">
        <v>8071.75</v>
      </c>
      <c r="F415" s="1">
        <v>21299409</v>
      </c>
      <c r="G415" s="1">
        <v>1320.79</v>
      </c>
      <c r="H415" s="3">
        <f>IF(ISERR(LN(Table1339[[#This Row],[Close]]/E414)),"-",LN(Table1339[[#This Row],[Close]]/E414))</f>
        <v>1.2980717698292683E-2</v>
      </c>
    </row>
    <row r="416" spans="1:8" x14ac:dyDescent="0.3">
      <c r="A416" s="2">
        <v>43714</v>
      </c>
      <c r="B416" s="1">
        <v>8028.5</v>
      </c>
      <c r="C416" s="1">
        <v>8084.65</v>
      </c>
      <c r="D416" s="1">
        <v>7966.2</v>
      </c>
      <c r="E416" s="1">
        <v>8068.75</v>
      </c>
      <c r="F416" s="1">
        <v>26418573</v>
      </c>
      <c r="G416" s="1">
        <v>1531.05</v>
      </c>
      <c r="H416" s="3">
        <f>IF(ISERR(LN(Table1339[[#This Row],[Close]]/E415)),"-",LN(Table1339[[#This Row],[Close]]/E415))</f>
        <v>-3.7173570020094837E-4</v>
      </c>
    </row>
    <row r="417" spans="1:8" x14ac:dyDescent="0.3">
      <c r="A417" s="2">
        <v>43717</v>
      </c>
      <c r="B417" s="1">
        <v>8067.4</v>
      </c>
      <c r="C417" s="1">
        <v>8130.9</v>
      </c>
      <c r="D417" s="1">
        <v>8047.5</v>
      </c>
      <c r="E417" s="1">
        <v>8077.9</v>
      </c>
      <c r="F417" s="1">
        <v>15734592</v>
      </c>
      <c r="G417" s="1">
        <v>969.21</v>
      </c>
      <c r="H417" s="3">
        <f>IF(ISERR(LN(Table1339[[#This Row],[Close]]/E416)),"-",LN(Table1339[[#This Row],[Close]]/E416))</f>
        <v>1.1333621499740308E-3</v>
      </c>
    </row>
    <row r="418" spans="1:8" x14ac:dyDescent="0.3">
      <c r="A418" s="2">
        <v>43719</v>
      </c>
      <c r="B418" s="1">
        <v>8107.65</v>
      </c>
      <c r="C418" s="1">
        <v>8157.85</v>
      </c>
      <c r="D418" s="1">
        <v>8053.1</v>
      </c>
      <c r="E418" s="1">
        <v>8082.9</v>
      </c>
      <c r="F418" s="1">
        <v>19802529</v>
      </c>
      <c r="G418" s="1">
        <v>1234.6400000000001</v>
      </c>
      <c r="H418" s="3">
        <f>IF(ISERR(LN(Table1339[[#This Row],[Close]]/E417)),"-",LN(Table1339[[#This Row],[Close]]/E417))</f>
        <v>6.1878126819681523E-4</v>
      </c>
    </row>
    <row r="419" spans="1:8" x14ac:dyDescent="0.3">
      <c r="A419" s="2">
        <v>43720</v>
      </c>
      <c r="B419" s="1">
        <v>8113.25</v>
      </c>
      <c r="C419" s="1">
        <v>8168.5</v>
      </c>
      <c r="D419" s="1">
        <v>8040.25</v>
      </c>
      <c r="E419" s="1">
        <v>8102.15</v>
      </c>
      <c r="F419" s="1">
        <v>21037191</v>
      </c>
      <c r="G419" s="1">
        <v>1150.51</v>
      </c>
      <c r="H419" s="3">
        <f>IF(ISERR(LN(Table1339[[#This Row],[Close]]/E418)),"-",LN(Table1339[[#This Row],[Close]]/E418))</f>
        <v>2.3787395253050763E-3</v>
      </c>
    </row>
    <row r="420" spans="1:8" x14ac:dyDescent="0.3">
      <c r="A420" s="2">
        <v>43721</v>
      </c>
      <c r="B420" s="1">
        <v>8141.4</v>
      </c>
      <c r="C420" s="1">
        <v>8141.7</v>
      </c>
      <c r="D420" s="1">
        <v>7974.65</v>
      </c>
      <c r="E420" s="1">
        <v>8033.05</v>
      </c>
      <c r="F420" s="1">
        <v>20150637</v>
      </c>
      <c r="G420" s="1">
        <v>1388.06</v>
      </c>
      <c r="H420" s="3">
        <f>IF(ISERR(LN(Table1339[[#This Row],[Close]]/E419)),"-",LN(Table1339[[#This Row],[Close]]/E419))</f>
        <v>-8.5651770593260183E-3</v>
      </c>
    </row>
    <row r="421" spans="1:8" x14ac:dyDescent="0.3">
      <c r="A421" s="2">
        <v>43724</v>
      </c>
      <c r="B421" s="1">
        <v>8005.3</v>
      </c>
      <c r="C421" s="1">
        <v>8119.4</v>
      </c>
      <c r="D421" s="1">
        <v>7978.15</v>
      </c>
      <c r="E421" s="1">
        <v>8070.65</v>
      </c>
      <c r="F421" s="1">
        <v>17790093</v>
      </c>
      <c r="G421" s="1">
        <v>1185.18</v>
      </c>
      <c r="H421" s="3">
        <f>IF(ISERR(LN(Table1339[[#This Row],[Close]]/E420)),"-",LN(Table1339[[#This Row],[Close]]/E420))</f>
        <v>4.6697427705433931E-3</v>
      </c>
    </row>
    <row r="422" spans="1:8" x14ac:dyDescent="0.3">
      <c r="A422" s="2">
        <v>43725</v>
      </c>
      <c r="B422" s="1">
        <v>8082.05</v>
      </c>
      <c r="C422" s="1">
        <v>8106</v>
      </c>
      <c r="D422" s="1">
        <v>7919.2</v>
      </c>
      <c r="E422" s="1">
        <v>7933.85</v>
      </c>
      <c r="F422" s="1">
        <v>14025483</v>
      </c>
      <c r="G422" s="1">
        <v>889.54</v>
      </c>
      <c r="H422" s="3">
        <f>IF(ISERR(LN(Table1339[[#This Row],[Close]]/E421)),"-",LN(Table1339[[#This Row],[Close]]/E421))</f>
        <v>-1.7095608328378271E-2</v>
      </c>
    </row>
    <row r="423" spans="1:8" x14ac:dyDescent="0.3">
      <c r="A423" s="2">
        <v>43726</v>
      </c>
      <c r="B423" s="1">
        <v>7973.95</v>
      </c>
      <c r="C423" s="1">
        <v>7984.05</v>
      </c>
      <c r="D423" s="1">
        <v>7882.55</v>
      </c>
      <c r="E423" s="1">
        <v>7923.45</v>
      </c>
      <c r="F423" s="1">
        <v>13303904</v>
      </c>
      <c r="G423" s="1">
        <v>787.3</v>
      </c>
      <c r="H423" s="3">
        <f>IF(ISERR(LN(Table1339[[#This Row],[Close]]/E422)),"-",LN(Table1339[[#This Row],[Close]]/E422))</f>
        <v>-1.3116989009664352E-3</v>
      </c>
    </row>
    <row r="424" spans="1:8" x14ac:dyDescent="0.3">
      <c r="A424" s="2">
        <v>43727</v>
      </c>
      <c r="B424" s="1">
        <v>7922.4</v>
      </c>
      <c r="C424" s="1">
        <v>7938.75</v>
      </c>
      <c r="D424" s="1">
        <v>7777.75</v>
      </c>
      <c r="E424" s="1">
        <v>7799.6</v>
      </c>
      <c r="F424" s="1">
        <v>14945082</v>
      </c>
      <c r="G424" s="1">
        <v>931.67</v>
      </c>
      <c r="H424" s="3">
        <f>IF(ISERR(LN(Table1339[[#This Row],[Close]]/E423)),"-",LN(Table1339[[#This Row],[Close]]/E423))</f>
        <v>-1.575426670886924E-2</v>
      </c>
    </row>
    <row r="425" spans="1:8" x14ac:dyDescent="0.3">
      <c r="A425" s="2">
        <v>43728</v>
      </c>
      <c r="B425" s="1">
        <v>7839.55</v>
      </c>
      <c r="C425" s="1">
        <v>8018.4</v>
      </c>
      <c r="D425" s="1">
        <v>7745.55</v>
      </c>
      <c r="E425" s="1">
        <v>7983.55</v>
      </c>
      <c r="F425" s="1">
        <v>31980005</v>
      </c>
      <c r="G425" s="1">
        <v>1872.1</v>
      </c>
      <c r="H425" s="3">
        <f>IF(ISERR(LN(Table1339[[#This Row],[Close]]/E424)),"-",LN(Table1339[[#This Row],[Close]]/E424))</f>
        <v>2.3310724365979141E-2</v>
      </c>
    </row>
    <row r="426" spans="1:8" x14ac:dyDescent="0.3">
      <c r="A426" s="2">
        <v>43731</v>
      </c>
      <c r="B426" s="1">
        <v>8063.1</v>
      </c>
      <c r="C426" s="1">
        <v>8073.7</v>
      </c>
      <c r="D426" s="1">
        <v>7802.3</v>
      </c>
      <c r="E426" s="1">
        <v>7857.25</v>
      </c>
      <c r="F426" s="1">
        <v>21304659</v>
      </c>
      <c r="G426" s="1">
        <v>1403.38</v>
      </c>
      <c r="H426" s="3">
        <f>IF(ISERR(LN(Table1339[[#This Row],[Close]]/E425)),"-",LN(Table1339[[#This Row],[Close]]/E425))</f>
        <v>-1.594650224745426E-2</v>
      </c>
    </row>
    <row r="427" spans="1:8" x14ac:dyDescent="0.3">
      <c r="A427" s="2">
        <v>43732</v>
      </c>
      <c r="B427" s="1">
        <v>7831</v>
      </c>
      <c r="C427" s="1">
        <v>7976.15</v>
      </c>
      <c r="D427" s="1">
        <v>7773.85</v>
      </c>
      <c r="E427" s="1">
        <v>7891.95</v>
      </c>
      <c r="F427" s="1">
        <v>19665827</v>
      </c>
      <c r="G427" s="1">
        <v>1222.97</v>
      </c>
      <c r="H427" s="3">
        <f>IF(ISERR(LN(Table1339[[#This Row],[Close]]/E426)),"-",LN(Table1339[[#This Row],[Close]]/E426))</f>
        <v>4.4065801628294212E-3</v>
      </c>
    </row>
    <row r="428" spans="1:8" x14ac:dyDescent="0.3">
      <c r="A428" s="2">
        <v>43733</v>
      </c>
      <c r="B428" s="1">
        <v>7860.9</v>
      </c>
      <c r="C428" s="1">
        <v>7887.5</v>
      </c>
      <c r="D428" s="1">
        <v>7759.75</v>
      </c>
      <c r="E428" s="1">
        <v>7789.7</v>
      </c>
      <c r="F428" s="1">
        <v>19504844</v>
      </c>
      <c r="G428" s="1">
        <v>1069.8399999999999</v>
      </c>
      <c r="H428" s="3">
        <f>IF(ISERR(LN(Table1339[[#This Row],[Close]]/E427)),"-",LN(Table1339[[#This Row],[Close]]/E427))</f>
        <v>-1.3040904380981317E-2</v>
      </c>
    </row>
    <row r="429" spans="1:8" x14ac:dyDescent="0.3">
      <c r="A429" s="2">
        <v>43734</v>
      </c>
      <c r="B429" s="1">
        <v>7818.7</v>
      </c>
      <c r="C429" s="1">
        <v>7871.15</v>
      </c>
      <c r="D429" s="1">
        <v>7788.6</v>
      </c>
      <c r="E429" s="1">
        <v>7857.3</v>
      </c>
      <c r="F429" s="1">
        <v>19791983</v>
      </c>
      <c r="G429" s="1">
        <v>1131.0999999999999</v>
      </c>
      <c r="H429" s="3">
        <f>IF(ISERR(LN(Table1339[[#This Row],[Close]]/E428)),"-",LN(Table1339[[#This Row],[Close]]/E428))</f>
        <v>8.640687747492581E-3</v>
      </c>
    </row>
    <row r="430" spans="1:8" x14ac:dyDescent="0.3">
      <c r="A430" s="2">
        <v>43735</v>
      </c>
      <c r="B430" s="1">
        <v>7837.25</v>
      </c>
      <c r="C430" s="1">
        <v>7842.95</v>
      </c>
      <c r="D430" s="1">
        <v>7683.25</v>
      </c>
      <c r="E430" s="1">
        <v>7695.3</v>
      </c>
      <c r="F430" s="1">
        <v>21665393</v>
      </c>
      <c r="G430" s="1">
        <v>1298.6500000000001</v>
      </c>
      <c r="H430" s="3">
        <f>IF(ISERR(LN(Table1339[[#This Row],[Close]]/E429)),"-",LN(Table1339[[#This Row],[Close]]/E429))</f>
        <v>-2.0833283091490108E-2</v>
      </c>
    </row>
    <row r="431" spans="1:8" x14ac:dyDescent="0.3">
      <c r="A431" s="2">
        <v>43738</v>
      </c>
      <c r="B431" s="1">
        <v>7688.15</v>
      </c>
      <c r="C431" s="1">
        <v>7692.95</v>
      </c>
      <c r="D431" s="1">
        <v>7509.1</v>
      </c>
      <c r="E431" s="1">
        <v>7547.75</v>
      </c>
      <c r="F431" s="1">
        <v>27825051</v>
      </c>
      <c r="G431" s="1">
        <v>1628.43</v>
      </c>
      <c r="H431" s="3">
        <f>IF(ISERR(LN(Table1339[[#This Row],[Close]]/E430)),"-",LN(Table1339[[#This Row],[Close]]/E430))</f>
        <v>-1.9360247284541422E-2</v>
      </c>
    </row>
    <row r="432" spans="1:8" x14ac:dyDescent="0.3">
      <c r="A432" s="2">
        <v>43739</v>
      </c>
      <c r="B432" s="1">
        <v>7552.35</v>
      </c>
      <c r="C432" s="1">
        <v>7601.4</v>
      </c>
      <c r="D432" s="1">
        <v>7388.6</v>
      </c>
      <c r="E432" s="1">
        <v>7466.45</v>
      </c>
      <c r="F432" s="1">
        <v>23157019</v>
      </c>
      <c r="G432" s="1">
        <v>1461.58</v>
      </c>
      <c r="H432" s="3">
        <f>IF(ISERR(LN(Table1339[[#This Row],[Close]]/E431)),"-",LN(Table1339[[#This Row],[Close]]/E431))</f>
        <v>-1.0829853686413291E-2</v>
      </c>
    </row>
    <row r="433" spans="1:8" x14ac:dyDescent="0.3">
      <c r="A433" s="2">
        <v>43741</v>
      </c>
      <c r="B433" s="1">
        <v>7418.8</v>
      </c>
      <c r="C433" s="1">
        <v>7497.3</v>
      </c>
      <c r="D433" s="1">
        <v>7323.3</v>
      </c>
      <c r="E433" s="1">
        <v>7461.75</v>
      </c>
      <c r="F433" s="1">
        <v>22004567</v>
      </c>
      <c r="G433" s="1">
        <v>1410.12</v>
      </c>
      <c r="H433" s="3">
        <f>IF(ISERR(LN(Table1339[[#This Row],[Close]]/E432)),"-",LN(Table1339[[#This Row],[Close]]/E432))</f>
        <v>-6.296807592737272E-4</v>
      </c>
    </row>
    <row r="434" spans="1:8" x14ac:dyDescent="0.3">
      <c r="A434" s="2">
        <v>43742</v>
      </c>
      <c r="B434" s="1">
        <v>7490.1</v>
      </c>
      <c r="C434" s="1">
        <v>7525.15</v>
      </c>
      <c r="D434" s="1">
        <v>7383.05</v>
      </c>
      <c r="E434" s="1">
        <v>7396.9</v>
      </c>
      <c r="F434" s="1">
        <v>19850970</v>
      </c>
      <c r="G434" s="1">
        <v>1243.8800000000001</v>
      </c>
      <c r="H434" s="3">
        <f>IF(ISERR(LN(Table1339[[#This Row],[Close]]/E433)),"-",LN(Table1339[[#This Row],[Close]]/E433))</f>
        <v>-8.7289776352804348E-3</v>
      </c>
    </row>
    <row r="435" spans="1:8" x14ac:dyDescent="0.3">
      <c r="A435" s="2">
        <v>43745</v>
      </c>
      <c r="B435" s="1">
        <v>7396.8</v>
      </c>
      <c r="C435" s="1">
        <v>7414.15</v>
      </c>
      <c r="D435" s="1">
        <v>7126.55</v>
      </c>
      <c r="E435" s="1">
        <v>7148.95</v>
      </c>
      <c r="F435" s="1">
        <v>50425883</v>
      </c>
      <c r="G435" s="1">
        <v>2542.8000000000002</v>
      </c>
      <c r="H435" s="3">
        <f>IF(ISERR(LN(Table1339[[#This Row],[Close]]/E434)),"-",LN(Table1339[[#This Row],[Close]]/E434))</f>
        <v>-3.4095500745077341E-2</v>
      </c>
    </row>
    <row r="436" spans="1:8" x14ac:dyDescent="0.3">
      <c r="A436" s="2">
        <v>43747</v>
      </c>
      <c r="B436" s="1">
        <v>7154.7</v>
      </c>
      <c r="C436" s="1">
        <v>7256.1</v>
      </c>
      <c r="D436" s="1">
        <v>7047.1</v>
      </c>
      <c r="E436" s="1">
        <v>7235.6</v>
      </c>
      <c r="F436" s="1">
        <v>40573165</v>
      </c>
      <c r="G436" s="1">
        <v>2263.13</v>
      </c>
      <c r="H436" s="3">
        <f>IF(ISERR(LN(Table1339[[#This Row],[Close]]/E435)),"-",LN(Table1339[[#This Row],[Close]]/E435))</f>
        <v>1.2047794070259011E-2</v>
      </c>
    </row>
    <row r="437" spans="1:8" x14ac:dyDescent="0.3">
      <c r="A437" s="2">
        <v>43748</v>
      </c>
      <c r="B437" s="1">
        <v>7200.25</v>
      </c>
      <c r="C437" s="1">
        <v>7272.8</v>
      </c>
      <c r="D437" s="1">
        <v>7130.5</v>
      </c>
      <c r="E437" s="1">
        <v>7235.6</v>
      </c>
      <c r="F437" s="1">
        <v>32158746</v>
      </c>
      <c r="G437" s="1">
        <v>1738.8</v>
      </c>
      <c r="H437" s="3">
        <f>IF(ISERR(LN(Table1339[[#This Row],[Close]]/E436)),"-",LN(Table1339[[#This Row],[Close]]/E436))</f>
        <v>0</v>
      </c>
    </row>
    <row r="438" spans="1:8" x14ac:dyDescent="0.3">
      <c r="A438" s="2">
        <v>43749</v>
      </c>
      <c r="B438" s="1">
        <v>7256.6</v>
      </c>
      <c r="C438" s="1">
        <v>7292.7</v>
      </c>
      <c r="D438" s="1">
        <v>7115.65</v>
      </c>
      <c r="E438" s="1">
        <v>7278.45</v>
      </c>
      <c r="F438" s="1">
        <v>48444041</v>
      </c>
      <c r="G438" s="1">
        <v>2312.4699999999998</v>
      </c>
      <c r="H438" s="3">
        <f>IF(ISERR(LN(Table1339[[#This Row],[Close]]/E437)),"-",LN(Table1339[[#This Row],[Close]]/E437))</f>
        <v>5.9046406063432864E-3</v>
      </c>
    </row>
    <row r="439" spans="1:8" x14ac:dyDescent="0.3">
      <c r="A439" s="2">
        <v>43752</v>
      </c>
      <c r="B439" s="1">
        <v>7296.05</v>
      </c>
      <c r="C439" s="1">
        <v>7411.8</v>
      </c>
      <c r="D439" s="1">
        <v>7281.85</v>
      </c>
      <c r="E439" s="1">
        <v>7361.7</v>
      </c>
      <c r="F439" s="1">
        <v>31876503</v>
      </c>
      <c r="G439" s="1">
        <v>1573.68</v>
      </c>
      <c r="H439" s="3">
        <f>IF(ISERR(LN(Table1339[[#This Row],[Close]]/E438)),"-",LN(Table1339[[#This Row],[Close]]/E438))</f>
        <v>1.137295687859665E-2</v>
      </c>
    </row>
    <row r="440" spans="1:8" x14ac:dyDescent="0.3">
      <c r="A440" s="2">
        <v>43753</v>
      </c>
      <c r="B440" s="1">
        <v>7371.75</v>
      </c>
      <c r="C440" s="1">
        <v>7434.05</v>
      </c>
      <c r="D440" s="1">
        <v>7349.25</v>
      </c>
      <c r="E440" s="1">
        <v>7420.65</v>
      </c>
      <c r="F440" s="1">
        <v>22620088</v>
      </c>
      <c r="G440" s="1">
        <v>1142.68</v>
      </c>
      <c r="H440" s="3">
        <f>IF(ISERR(LN(Table1339[[#This Row],[Close]]/E439)),"-",LN(Table1339[[#This Row],[Close]]/E439))</f>
        <v>7.9757700904228221E-3</v>
      </c>
    </row>
    <row r="441" spans="1:8" x14ac:dyDescent="0.3">
      <c r="A441" s="2">
        <v>43754</v>
      </c>
      <c r="B441" s="1">
        <v>7448.05</v>
      </c>
      <c r="C441" s="1">
        <v>7486</v>
      </c>
      <c r="D441" s="1">
        <v>7387.9</v>
      </c>
      <c r="E441" s="1">
        <v>7475.35</v>
      </c>
      <c r="F441" s="1">
        <v>20010864</v>
      </c>
      <c r="G441" s="1">
        <v>1027.06</v>
      </c>
      <c r="H441" s="3">
        <f>IF(ISERR(LN(Table1339[[#This Row],[Close]]/E440)),"-",LN(Table1339[[#This Row],[Close]]/E440))</f>
        <v>7.3442865023690121E-3</v>
      </c>
    </row>
    <row r="442" spans="1:8" x14ac:dyDescent="0.3">
      <c r="A442" s="2">
        <v>43755</v>
      </c>
      <c r="B442" s="1">
        <v>7480.15</v>
      </c>
      <c r="C442" s="1">
        <v>7545.35</v>
      </c>
      <c r="D442" s="1">
        <v>7428.65</v>
      </c>
      <c r="E442" s="1">
        <v>7533.45</v>
      </c>
      <c r="F442" s="1">
        <v>15309004</v>
      </c>
      <c r="G442" s="1">
        <v>996.27</v>
      </c>
      <c r="H442" s="3">
        <f>IF(ISERR(LN(Table1339[[#This Row],[Close]]/E441)),"-",LN(Table1339[[#This Row],[Close]]/E441))</f>
        <v>7.7421632928012978E-3</v>
      </c>
    </row>
    <row r="443" spans="1:8" x14ac:dyDescent="0.3">
      <c r="A443" s="2">
        <v>43756</v>
      </c>
      <c r="B443" s="1">
        <v>7530.65</v>
      </c>
      <c r="C443" s="1">
        <v>7651.95</v>
      </c>
      <c r="D443" s="1">
        <v>7500.5</v>
      </c>
      <c r="E443" s="1">
        <v>7608.15</v>
      </c>
      <c r="F443" s="1">
        <v>21564016</v>
      </c>
      <c r="G443" s="1">
        <v>1328.41</v>
      </c>
      <c r="H443" s="3">
        <f>IF(ISERR(LN(Table1339[[#This Row],[Close]]/E442)),"-",LN(Table1339[[#This Row],[Close]]/E442))</f>
        <v>9.8669369211816082E-3</v>
      </c>
    </row>
    <row r="444" spans="1:8" x14ac:dyDescent="0.3">
      <c r="A444" s="2">
        <v>43760</v>
      </c>
      <c r="B444" s="1">
        <v>7607.95</v>
      </c>
      <c r="C444" s="1">
        <v>7799.4</v>
      </c>
      <c r="D444" s="1">
        <v>7597.7</v>
      </c>
      <c r="E444" s="1">
        <v>7746.15</v>
      </c>
      <c r="F444" s="1">
        <v>19171658</v>
      </c>
      <c r="G444" s="1">
        <v>1544.53</v>
      </c>
      <c r="H444" s="3">
        <f>IF(ISERR(LN(Table1339[[#This Row],[Close]]/E443)),"-",LN(Table1339[[#This Row],[Close]]/E443))</f>
        <v>1.7975904601469098E-2</v>
      </c>
    </row>
    <row r="445" spans="1:8" x14ac:dyDescent="0.3">
      <c r="A445" s="2">
        <v>43761</v>
      </c>
      <c r="B445" s="1">
        <v>7760.65</v>
      </c>
      <c r="C445" s="1">
        <v>7785.8</v>
      </c>
      <c r="D445" s="1">
        <v>7711.95</v>
      </c>
      <c r="E445" s="1">
        <v>7761.85</v>
      </c>
      <c r="F445" s="1">
        <v>17734493</v>
      </c>
      <c r="G445" s="1">
        <v>1287.98</v>
      </c>
      <c r="H445" s="3">
        <f>IF(ISERR(LN(Table1339[[#This Row],[Close]]/E444)),"-",LN(Table1339[[#This Row],[Close]]/E444))</f>
        <v>2.024762105200373E-3</v>
      </c>
    </row>
    <row r="446" spans="1:8" x14ac:dyDescent="0.3">
      <c r="A446" s="2">
        <v>43762</v>
      </c>
      <c r="B446" s="1">
        <v>7770.3</v>
      </c>
      <c r="C446" s="1">
        <v>7800.25</v>
      </c>
      <c r="D446" s="1">
        <v>7652.5</v>
      </c>
      <c r="E446" s="1">
        <v>7728.15</v>
      </c>
      <c r="F446" s="1">
        <v>23128385</v>
      </c>
      <c r="G446" s="1">
        <v>1295.31</v>
      </c>
      <c r="H446" s="3">
        <f>IF(ISERR(LN(Table1339[[#This Row],[Close]]/E445)),"-",LN(Table1339[[#This Row],[Close]]/E445))</f>
        <v>-4.3512011839926881E-3</v>
      </c>
    </row>
    <row r="447" spans="1:8" x14ac:dyDescent="0.3">
      <c r="A447" s="2">
        <v>43763</v>
      </c>
      <c r="B447" s="1">
        <v>7719.45</v>
      </c>
      <c r="C447" s="1">
        <v>7757.1</v>
      </c>
      <c r="D447" s="1">
        <v>7591.7</v>
      </c>
      <c r="E447" s="1">
        <v>7736.55</v>
      </c>
      <c r="F447" s="1" t="s">
        <v>22</v>
      </c>
      <c r="G447" s="1" t="s">
        <v>22</v>
      </c>
      <c r="H447" s="3">
        <f>IF(ISERR(LN(Table1339[[#This Row],[Close]]/E446)),"-",LN(Table1339[[#This Row],[Close]]/E446))</f>
        <v>1.0863451377785907E-3</v>
      </c>
    </row>
    <row r="448" spans="1:8" x14ac:dyDescent="0.3">
      <c r="A448" s="2">
        <v>43765</v>
      </c>
      <c r="B448" s="1">
        <v>7741.5</v>
      </c>
      <c r="C448" s="1">
        <v>7776.75</v>
      </c>
      <c r="D448" s="1">
        <v>7729.95</v>
      </c>
      <c r="E448" s="1">
        <v>7743.55</v>
      </c>
      <c r="F448" s="1">
        <v>1792013</v>
      </c>
      <c r="G448" s="1">
        <v>114.59</v>
      </c>
      <c r="H448" s="3">
        <f>IF(ISERR(LN(Table1339[[#This Row],[Close]]/E447)),"-",LN(Table1339[[#This Row],[Close]]/E447))</f>
        <v>9.0438698420770684E-4</v>
      </c>
    </row>
    <row r="449" spans="1:8" x14ac:dyDescent="0.3">
      <c r="A449" s="2">
        <v>43767</v>
      </c>
      <c r="B449" s="1">
        <v>7745.6</v>
      </c>
      <c r="C449" s="1">
        <v>7852.3</v>
      </c>
      <c r="D449" s="1">
        <v>7722.25</v>
      </c>
      <c r="E449" s="1">
        <v>7824.6</v>
      </c>
      <c r="F449" s="1">
        <v>18518920</v>
      </c>
      <c r="G449" s="1">
        <v>1171.76</v>
      </c>
      <c r="H449" s="3">
        <f>IF(ISERR(LN(Table1339[[#This Row],[Close]]/E448)),"-",LN(Table1339[[#This Row],[Close]]/E448))</f>
        <v>1.0412378127053088E-2</v>
      </c>
    </row>
    <row r="450" spans="1:8" x14ac:dyDescent="0.3">
      <c r="A450" s="2">
        <v>43768</v>
      </c>
      <c r="B450" s="1">
        <v>7871.4</v>
      </c>
      <c r="C450" s="1">
        <v>7871.4</v>
      </c>
      <c r="D450" s="1">
        <v>7771.75</v>
      </c>
      <c r="E450" s="1">
        <v>7819.35</v>
      </c>
      <c r="F450" s="1">
        <v>17770278</v>
      </c>
      <c r="G450" s="1">
        <v>1204.7</v>
      </c>
      <c r="H450" s="3">
        <f>IF(ISERR(LN(Table1339[[#This Row],[Close]]/E449)),"-",LN(Table1339[[#This Row],[Close]]/E449))</f>
        <v>-6.7118601083354093E-4</v>
      </c>
    </row>
    <row r="451" spans="1:8" x14ac:dyDescent="0.3">
      <c r="A451" s="2">
        <v>43769</v>
      </c>
      <c r="B451" s="1">
        <v>7840.65</v>
      </c>
      <c r="C451" s="1">
        <v>7923.5</v>
      </c>
      <c r="D451" s="1">
        <v>7829.55</v>
      </c>
      <c r="E451" s="1">
        <v>7878.15</v>
      </c>
      <c r="F451" s="1">
        <v>23956699</v>
      </c>
      <c r="G451" s="1">
        <v>1546.72</v>
      </c>
      <c r="H451" s="3">
        <f>IF(ISERR(LN(Table1339[[#This Row],[Close]]/E450)),"-",LN(Table1339[[#This Row],[Close]]/E450))</f>
        <v>7.4916738350830677E-3</v>
      </c>
    </row>
    <row r="452" spans="1:8" x14ac:dyDescent="0.3">
      <c r="A452" s="2">
        <v>43770</v>
      </c>
      <c r="B452" s="1">
        <v>7902.75</v>
      </c>
      <c r="C452" s="1">
        <v>7979.55</v>
      </c>
      <c r="D452" s="1">
        <v>7894.2</v>
      </c>
      <c r="E452" s="1">
        <v>7949.45</v>
      </c>
      <c r="F452" s="1">
        <v>23682723</v>
      </c>
      <c r="G452" s="1">
        <v>2039.25</v>
      </c>
      <c r="H452" s="3">
        <f>IF(ISERR(LN(Table1339[[#This Row],[Close]]/E451)),"-",LN(Table1339[[#This Row],[Close]]/E451))</f>
        <v>9.0096391500678313E-3</v>
      </c>
    </row>
    <row r="453" spans="1:8" x14ac:dyDescent="0.3">
      <c r="A453" s="2">
        <v>43773</v>
      </c>
      <c r="B453" s="1">
        <v>7983.6</v>
      </c>
      <c r="C453" s="1">
        <v>8030.15</v>
      </c>
      <c r="D453" s="1">
        <v>7925.25</v>
      </c>
      <c r="E453" s="1">
        <v>7966.85</v>
      </c>
      <c r="F453" s="1">
        <v>32032389</v>
      </c>
      <c r="G453" s="1">
        <v>1744.27</v>
      </c>
      <c r="H453" s="3">
        <f>IF(ISERR(LN(Table1339[[#This Row],[Close]]/E452)),"-",LN(Table1339[[#This Row],[Close]]/E452))</f>
        <v>2.1864386737803711E-3</v>
      </c>
    </row>
    <row r="454" spans="1:8" x14ac:dyDescent="0.3">
      <c r="A454" s="2">
        <v>43774</v>
      </c>
      <c r="B454" s="1">
        <v>7960.35</v>
      </c>
      <c r="C454" s="1">
        <v>8003.85</v>
      </c>
      <c r="D454" s="1">
        <v>7847.85</v>
      </c>
      <c r="E454" s="1">
        <v>7879.55</v>
      </c>
      <c r="F454" s="1">
        <v>26308076</v>
      </c>
      <c r="G454" s="1">
        <v>1399.42</v>
      </c>
      <c r="H454" s="3">
        <f>IF(ISERR(LN(Table1339[[#This Row],[Close]]/E453)),"-",LN(Table1339[[#This Row],[Close]]/E453))</f>
        <v>-1.1018386916712758E-2</v>
      </c>
    </row>
    <row r="455" spans="1:8" x14ac:dyDescent="0.3">
      <c r="A455" s="2">
        <v>43775</v>
      </c>
      <c r="B455" s="1">
        <v>7877</v>
      </c>
      <c r="C455" s="1">
        <v>8061.95</v>
      </c>
      <c r="D455" s="1">
        <v>7861.65</v>
      </c>
      <c r="E455" s="1">
        <v>7926.35</v>
      </c>
      <c r="F455" s="1">
        <v>56678120</v>
      </c>
      <c r="G455" s="1">
        <v>3096.45</v>
      </c>
      <c r="H455" s="3">
        <f>IF(ISERR(LN(Table1339[[#This Row],[Close]]/E454)),"-",LN(Table1339[[#This Row],[Close]]/E454))</f>
        <v>5.921856618936616E-3</v>
      </c>
    </row>
    <row r="456" spans="1:8" x14ac:dyDescent="0.3">
      <c r="A456" s="2">
        <v>43776</v>
      </c>
      <c r="B456" s="1">
        <v>7942.3</v>
      </c>
      <c r="C456" s="1">
        <v>7982</v>
      </c>
      <c r="D456" s="1">
        <v>7871</v>
      </c>
      <c r="E456" s="1">
        <v>7966</v>
      </c>
      <c r="F456" s="1">
        <v>43836719</v>
      </c>
      <c r="G456" s="1">
        <v>2511.71</v>
      </c>
      <c r="H456" s="3">
        <f>IF(ISERR(LN(Table1339[[#This Row],[Close]]/E455)),"-",LN(Table1339[[#This Row],[Close]]/E455))</f>
        <v>4.9898325003567418E-3</v>
      </c>
    </row>
    <row r="457" spans="1:8" x14ac:dyDescent="0.3">
      <c r="A457" s="2">
        <v>43777</v>
      </c>
      <c r="B457" s="1">
        <v>7955.55</v>
      </c>
      <c r="C457" s="1">
        <v>7958.15</v>
      </c>
      <c r="D457" s="1">
        <v>7771</v>
      </c>
      <c r="E457" s="1">
        <v>7787.4</v>
      </c>
      <c r="F457" s="1">
        <v>29443232</v>
      </c>
      <c r="G457" s="1">
        <v>1547.48</v>
      </c>
      <c r="H457" s="3">
        <f>IF(ISERR(LN(Table1339[[#This Row],[Close]]/E456)),"-",LN(Table1339[[#This Row],[Close]]/E456))</f>
        <v>-2.267544181982125E-2</v>
      </c>
    </row>
    <row r="458" spans="1:8" x14ac:dyDescent="0.3">
      <c r="A458" s="2">
        <v>43780</v>
      </c>
      <c r="B458" s="1">
        <v>7728.55</v>
      </c>
      <c r="C458" s="1">
        <v>7807.6</v>
      </c>
      <c r="D458" s="1">
        <v>7675</v>
      </c>
      <c r="E458" s="1">
        <v>7784.9</v>
      </c>
      <c r="F458" s="1">
        <v>26513321</v>
      </c>
      <c r="G458" s="1">
        <v>1375.98</v>
      </c>
      <c r="H458" s="3">
        <f>IF(ISERR(LN(Table1339[[#This Row],[Close]]/E457)),"-",LN(Table1339[[#This Row],[Close]]/E457))</f>
        <v>-3.2108295132747056E-4</v>
      </c>
    </row>
    <row r="459" spans="1:8" x14ac:dyDescent="0.3">
      <c r="A459" s="2">
        <v>43782</v>
      </c>
      <c r="B459" s="1">
        <v>7795.3</v>
      </c>
      <c r="C459" s="1">
        <v>7853</v>
      </c>
      <c r="D459" s="1">
        <v>7642</v>
      </c>
      <c r="E459" s="1">
        <v>7660.45</v>
      </c>
      <c r="F459" s="1">
        <v>30299828</v>
      </c>
      <c r="G459" s="1">
        <v>1743.9</v>
      </c>
      <c r="H459" s="3">
        <f>IF(ISERR(LN(Table1339[[#This Row],[Close]]/E458)),"-",LN(Table1339[[#This Row],[Close]]/E458))</f>
        <v>-1.6115231225033319E-2</v>
      </c>
    </row>
    <row r="460" spans="1:8" x14ac:dyDescent="0.3">
      <c r="A460" s="2">
        <v>43783</v>
      </c>
      <c r="B460" s="1">
        <v>7634.4</v>
      </c>
      <c r="C460" s="1">
        <v>7655.6</v>
      </c>
      <c r="D460" s="1">
        <v>7553.05</v>
      </c>
      <c r="E460" s="1">
        <v>7591.45</v>
      </c>
      <c r="F460" s="1">
        <v>38599994</v>
      </c>
      <c r="G460" s="1">
        <v>1872.34</v>
      </c>
      <c r="H460" s="3">
        <f>IF(ISERR(LN(Table1339[[#This Row],[Close]]/E459)),"-",LN(Table1339[[#This Row],[Close]]/E459))</f>
        <v>-9.048114758495273E-3</v>
      </c>
    </row>
    <row r="461" spans="1:8" x14ac:dyDescent="0.3">
      <c r="A461" s="2">
        <v>43784</v>
      </c>
      <c r="B461" s="1">
        <v>7620.45</v>
      </c>
      <c r="C461" s="1">
        <v>7769.3</v>
      </c>
      <c r="D461" s="1">
        <v>7554.5</v>
      </c>
      <c r="E461" s="1">
        <v>7720.6</v>
      </c>
      <c r="F461" s="1">
        <v>45815249</v>
      </c>
      <c r="G461" s="1">
        <v>2291.84</v>
      </c>
      <c r="H461" s="3">
        <f>IF(ISERR(LN(Table1339[[#This Row],[Close]]/E460)),"-",LN(Table1339[[#This Row],[Close]]/E460))</f>
        <v>1.6869467219104636E-2</v>
      </c>
    </row>
    <row r="462" spans="1:8" x14ac:dyDescent="0.3">
      <c r="A462" s="2">
        <v>43787</v>
      </c>
      <c r="B462" s="1">
        <v>7757.95</v>
      </c>
      <c r="C462" s="1">
        <v>7881.05</v>
      </c>
      <c r="D462" s="1">
        <v>7750.95</v>
      </c>
      <c r="E462" s="1">
        <v>7816.55</v>
      </c>
      <c r="F462" s="1">
        <v>63328594</v>
      </c>
      <c r="G462" s="1">
        <v>2633.76</v>
      </c>
      <c r="H462" s="3">
        <f>IF(ISERR(LN(Table1339[[#This Row],[Close]]/E461)),"-",LN(Table1339[[#This Row],[Close]]/E461))</f>
        <v>1.2351199515779921E-2</v>
      </c>
    </row>
    <row r="463" spans="1:8" x14ac:dyDescent="0.3">
      <c r="A463" s="2">
        <v>43788</v>
      </c>
      <c r="B463" s="1">
        <v>7839.65</v>
      </c>
      <c r="C463" s="1">
        <v>7881.9</v>
      </c>
      <c r="D463" s="1">
        <v>7823.75</v>
      </c>
      <c r="E463" s="1">
        <v>7851.45</v>
      </c>
      <c r="F463" s="1">
        <v>39897040</v>
      </c>
      <c r="G463" s="1">
        <v>1806.53</v>
      </c>
      <c r="H463" s="3">
        <f>IF(ISERR(LN(Table1339[[#This Row],[Close]]/E462)),"-",LN(Table1339[[#This Row],[Close]]/E462))</f>
        <v>4.4549473730382018E-3</v>
      </c>
    </row>
    <row r="464" spans="1:8" x14ac:dyDescent="0.3">
      <c r="A464" s="2">
        <v>43789</v>
      </c>
      <c r="B464" s="1">
        <v>7866</v>
      </c>
      <c r="C464" s="1">
        <v>8187.1</v>
      </c>
      <c r="D464" s="1">
        <v>7843.65</v>
      </c>
      <c r="E464" s="1">
        <v>8107.6</v>
      </c>
      <c r="F464" s="1">
        <v>53413536</v>
      </c>
      <c r="G464" s="1">
        <v>2824.58</v>
      </c>
      <c r="H464" s="3">
        <f>IF(ISERR(LN(Table1339[[#This Row],[Close]]/E463)),"-",LN(Table1339[[#This Row],[Close]]/E463))</f>
        <v>3.2103665268974291E-2</v>
      </c>
    </row>
    <row r="465" spans="1:8" x14ac:dyDescent="0.3">
      <c r="A465" s="2">
        <v>43790</v>
      </c>
      <c r="B465" s="1">
        <v>8107.8</v>
      </c>
      <c r="C465" s="1">
        <v>8153</v>
      </c>
      <c r="D465" s="1">
        <v>8058.45</v>
      </c>
      <c r="E465" s="1">
        <v>8068.95</v>
      </c>
      <c r="F465" s="1">
        <v>31476022</v>
      </c>
      <c r="G465" s="1">
        <v>1719.99</v>
      </c>
      <c r="H465" s="3">
        <f>IF(ISERR(LN(Table1339[[#This Row],[Close]]/E464)),"-",LN(Table1339[[#This Row],[Close]]/E464))</f>
        <v>-4.7785310892172151E-3</v>
      </c>
    </row>
    <row r="466" spans="1:8" x14ac:dyDescent="0.3">
      <c r="A466" s="2">
        <v>43791</v>
      </c>
      <c r="B466" s="1">
        <v>8076.7</v>
      </c>
      <c r="C466" s="1">
        <v>8162.1</v>
      </c>
      <c r="D466" s="1">
        <v>7995.05</v>
      </c>
      <c r="E466" s="1">
        <v>8067.2</v>
      </c>
      <c r="F466" s="1">
        <v>35669641</v>
      </c>
      <c r="G466" s="1">
        <v>1844.09</v>
      </c>
      <c r="H466" s="3">
        <f>IF(ISERR(LN(Table1339[[#This Row],[Close]]/E465)),"-",LN(Table1339[[#This Row],[Close]]/E465))</f>
        <v>-2.1690428099160853E-4</v>
      </c>
    </row>
    <row r="467" spans="1:8" x14ac:dyDescent="0.3">
      <c r="A467" s="2">
        <v>43794</v>
      </c>
      <c r="B467" s="1">
        <v>8072.15</v>
      </c>
      <c r="C467" s="1">
        <v>8226.7999999999993</v>
      </c>
      <c r="D467" s="1">
        <v>8047.8</v>
      </c>
      <c r="E467" s="1">
        <v>8211.5499999999993</v>
      </c>
      <c r="F467" s="1">
        <v>25645104</v>
      </c>
      <c r="G467" s="1">
        <v>1419.97</v>
      </c>
      <c r="H467" s="3">
        <f>IF(ISERR(LN(Table1339[[#This Row],[Close]]/E466)),"-",LN(Table1339[[#This Row],[Close]]/E466))</f>
        <v>1.7735241786971008E-2</v>
      </c>
    </row>
    <row r="468" spans="1:8" x14ac:dyDescent="0.3">
      <c r="A468" s="2">
        <v>43795</v>
      </c>
      <c r="B468" s="1">
        <v>8242.7999999999993</v>
      </c>
      <c r="C468" s="1">
        <v>8298.4</v>
      </c>
      <c r="D468" s="1">
        <v>8132.25</v>
      </c>
      <c r="E468" s="1">
        <v>8177.85</v>
      </c>
      <c r="F468" s="1">
        <v>56364650</v>
      </c>
      <c r="G468" s="1">
        <v>3058.88</v>
      </c>
      <c r="H468" s="3">
        <f>IF(ISERR(LN(Table1339[[#This Row],[Close]]/E467)),"-",LN(Table1339[[#This Row],[Close]]/E467))</f>
        <v>-4.1124199170819685E-3</v>
      </c>
    </row>
    <row r="469" spans="1:8" x14ac:dyDescent="0.3">
      <c r="A469" s="2">
        <v>43796</v>
      </c>
      <c r="B469" s="1">
        <v>8178.25</v>
      </c>
      <c r="C469" s="1">
        <v>8267.65</v>
      </c>
      <c r="D469" s="1">
        <v>8165.2</v>
      </c>
      <c r="E469" s="1">
        <v>8246.1</v>
      </c>
      <c r="F469" s="1">
        <v>40465125</v>
      </c>
      <c r="G469" s="1">
        <v>1906.74</v>
      </c>
      <c r="H469" s="3">
        <f>IF(ISERR(LN(Table1339[[#This Row],[Close]]/E468)),"-",LN(Table1339[[#This Row],[Close]]/E468))</f>
        <v>8.3110814217464447E-3</v>
      </c>
    </row>
    <row r="470" spans="1:8" x14ac:dyDescent="0.3">
      <c r="A470" s="2">
        <v>43797</v>
      </c>
      <c r="B470" s="1">
        <v>8247.1</v>
      </c>
      <c r="C470" s="1">
        <v>8288.5499999999993</v>
      </c>
      <c r="D470" s="1">
        <v>8216.75</v>
      </c>
      <c r="E470" s="1">
        <v>8273.65</v>
      </c>
      <c r="F470" s="1">
        <v>25051316</v>
      </c>
      <c r="G470" s="1">
        <v>1406.2</v>
      </c>
      <c r="H470" s="3">
        <f>IF(ISERR(LN(Table1339[[#This Row],[Close]]/E469)),"-",LN(Table1339[[#This Row],[Close]]/E469))</f>
        <v>3.3354046569671423E-3</v>
      </c>
    </row>
    <row r="471" spans="1:8" x14ac:dyDescent="0.3">
      <c r="A471" s="2">
        <v>43798</v>
      </c>
      <c r="B471" s="1">
        <v>8286.25</v>
      </c>
      <c r="C471" s="1">
        <v>8320.25</v>
      </c>
      <c r="D471" s="1">
        <v>8159.2</v>
      </c>
      <c r="E471" s="1">
        <v>8189.95</v>
      </c>
      <c r="F471" s="1">
        <v>22403431</v>
      </c>
      <c r="G471" s="1">
        <v>1375.62</v>
      </c>
      <c r="H471" s="3">
        <f>IF(ISERR(LN(Table1339[[#This Row],[Close]]/E470)),"-",LN(Table1339[[#This Row],[Close]]/E470))</f>
        <v>-1.0167973119828774E-2</v>
      </c>
    </row>
    <row r="472" spans="1:8" x14ac:dyDescent="0.3">
      <c r="A472" s="2">
        <v>43801</v>
      </c>
      <c r="B472" s="1">
        <v>8195.4500000000007</v>
      </c>
      <c r="C472" s="1">
        <v>8198.9500000000007</v>
      </c>
      <c r="D472" s="1">
        <v>8056.2</v>
      </c>
      <c r="E472" s="1">
        <v>8128.95</v>
      </c>
      <c r="F472" s="1">
        <v>26352824</v>
      </c>
      <c r="G472" s="1">
        <v>1352.79</v>
      </c>
      <c r="H472" s="3">
        <f>IF(ISERR(LN(Table1339[[#This Row],[Close]]/E471)),"-",LN(Table1339[[#This Row],[Close]]/E471))</f>
        <v>-7.4760289127773112E-3</v>
      </c>
    </row>
    <row r="473" spans="1:8" x14ac:dyDescent="0.3">
      <c r="A473" s="2">
        <v>43802</v>
      </c>
      <c r="B473" s="1">
        <v>8167.6</v>
      </c>
      <c r="C473" s="1">
        <v>8172.3</v>
      </c>
      <c r="D473" s="1">
        <v>8027.05</v>
      </c>
      <c r="E473" s="1">
        <v>8044.85</v>
      </c>
      <c r="F473" s="1">
        <v>31300198</v>
      </c>
      <c r="G473" s="1">
        <v>1350.44</v>
      </c>
      <c r="H473" s="3">
        <f>IF(ISERR(LN(Table1339[[#This Row],[Close]]/E472)),"-",LN(Table1339[[#This Row],[Close]]/E472))</f>
        <v>-1.0399628778129279E-2</v>
      </c>
    </row>
    <row r="474" spans="1:8" x14ac:dyDescent="0.3">
      <c r="A474" s="2">
        <v>43803</v>
      </c>
      <c r="B474" s="1">
        <v>8032</v>
      </c>
      <c r="C474" s="1">
        <v>8132.05</v>
      </c>
      <c r="D474" s="1">
        <v>8021.8</v>
      </c>
      <c r="E474" s="1">
        <v>8121.5</v>
      </c>
      <c r="F474" s="1">
        <v>22103896</v>
      </c>
      <c r="G474" s="1">
        <v>1376.95</v>
      </c>
      <c r="H474" s="3">
        <f>IF(ISERR(LN(Table1339[[#This Row],[Close]]/E473)),"-",LN(Table1339[[#This Row],[Close]]/E473))</f>
        <v>9.4827310279825359E-3</v>
      </c>
    </row>
    <row r="475" spans="1:8" x14ac:dyDescent="0.3">
      <c r="A475" s="2">
        <v>43804</v>
      </c>
      <c r="B475" s="1">
        <v>8104.35</v>
      </c>
      <c r="C475" s="1">
        <v>8115.25</v>
      </c>
      <c r="D475" s="1">
        <v>8030.15</v>
      </c>
      <c r="E475" s="1">
        <v>8051.85</v>
      </c>
      <c r="F475" s="1">
        <v>15365207</v>
      </c>
      <c r="G475" s="1">
        <v>927.32</v>
      </c>
      <c r="H475" s="3">
        <f>IF(ISERR(LN(Table1339[[#This Row],[Close]]/E474)),"-",LN(Table1339[[#This Row],[Close]]/E474))</f>
        <v>-8.6129874853601851E-3</v>
      </c>
    </row>
    <row r="476" spans="1:8" x14ac:dyDescent="0.3">
      <c r="A476" s="2">
        <v>43805</v>
      </c>
      <c r="B476" s="1">
        <v>8091.2</v>
      </c>
      <c r="C476" s="1">
        <v>8152.25</v>
      </c>
      <c r="D476" s="1">
        <v>7942</v>
      </c>
      <c r="E476" s="1">
        <v>7957.55</v>
      </c>
      <c r="F476" s="1">
        <v>24281681</v>
      </c>
      <c r="G476" s="1">
        <v>1429.39</v>
      </c>
      <c r="H476" s="3">
        <f>IF(ISERR(LN(Table1339[[#This Row],[Close]]/E475)),"-",LN(Table1339[[#This Row],[Close]]/E475))</f>
        <v>-1.1780715157124066E-2</v>
      </c>
    </row>
    <row r="477" spans="1:8" x14ac:dyDescent="0.3">
      <c r="A477" s="2">
        <v>43808</v>
      </c>
      <c r="B477" s="1">
        <v>7987.5</v>
      </c>
      <c r="C477" s="1">
        <v>8043.55</v>
      </c>
      <c r="D477" s="1">
        <v>7936.7</v>
      </c>
      <c r="E477" s="1">
        <v>7960.35</v>
      </c>
      <c r="F477" s="1">
        <v>18393071</v>
      </c>
      <c r="G477" s="1">
        <v>1102.4100000000001</v>
      </c>
      <c r="H477" s="3">
        <f>IF(ISERR(LN(Table1339[[#This Row],[Close]]/E476)),"-",LN(Table1339[[#This Row],[Close]]/E476))</f>
        <v>3.5180520406333704E-4</v>
      </c>
    </row>
    <row r="478" spans="1:8" x14ac:dyDescent="0.3">
      <c r="A478" s="2">
        <v>43809</v>
      </c>
      <c r="B478" s="1">
        <v>7983.75</v>
      </c>
      <c r="C478" s="1">
        <v>8016.95</v>
      </c>
      <c r="D478" s="1">
        <v>7926</v>
      </c>
      <c r="E478" s="1">
        <v>7940.5</v>
      </c>
      <c r="F478" s="1">
        <v>21225874</v>
      </c>
      <c r="G478" s="1">
        <v>1118.57</v>
      </c>
      <c r="H478" s="3">
        <f>IF(ISERR(LN(Table1339[[#This Row],[Close]]/E477)),"-",LN(Table1339[[#This Row],[Close]]/E477))</f>
        <v>-2.4967231703281576E-3</v>
      </c>
    </row>
    <row r="479" spans="1:8" x14ac:dyDescent="0.3">
      <c r="A479" s="2">
        <v>43810</v>
      </c>
      <c r="B479" s="1">
        <v>7958.4</v>
      </c>
      <c r="C479" s="1">
        <v>7980.9</v>
      </c>
      <c r="D479" s="1">
        <v>7909.9</v>
      </c>
      <c r="E479" s="1">
        <v>7967.85</v>
      </c>
      <c r="F479" s="1">
        <v>20289214</v>
      </c>
      <c r="G479" s="1">
        <v>1153.1199999999999</v>
      </c>
      <c r="H479" s="3">
        <f>IF(ISERR(LN(Table1339[[#This Row],[Close]]/E478)),"-",LN(Table1339[[#This Row],[Close]]/E478))</f>
        <v>3.4384492353297861E-3</v>
      </c>
    </row>
    <row r="480" spans="1:8" x14ac:dyDescent="0.3">
      <c r="A480" s="2">
        <v>43811</v>
      </c>
      <c r="B480" s="1">
        <v>7991.15</v>
      </c>
      <c r="C480" s="1">
        <v>8073.6</v>
      </c>
      <c r="D480" s="1">
        <v>7973.85</v>
      </c>
      <c r="E480" s="1">
        <v>8045.35</v>
      </c>
      <c r="F480" s="1">
        <v>19790043</v>
      </c>
      <c r="G480" s="1">
        <v>1071.07</v>
      </c>
      <c r="H480" s="3">
        <f>IF(ISERR(LN(Table1339[[#This Row],[Close]]/E479)),"-",LN(Table1339[[#This Row],[Close]]/E479))</f>
        <v>9.6795899769095053E-3</v>
      </c>
    </row>
    <row r="481" spans="1:8" x14ac:dyDescent="0.3">
      <c r="A481" s="2">
        <v>43812</v>
      </c>
      <c r="B481" s="1">
        <v>8050.6</v>
      </c>
      <c r="C481" s="1">
        <v>8066</v>
      </c>
      <c r="D481" s="1">
        <v>7947.8</v>
      </c>
      <c r="E481" s="1">
        <v>8045.05</v>
      </c>
      <c r="F481" s="1">
        <v>18163252</v>
      </c>
      <c r="G481" s="1">
        <v>1283.6199999999999</v>
      </c>
      <c r="H481" s="3">
        <f>IF(ISERR(LN(Table1339[[#This Row],[Close]]/E480)),"-",LN(Table1339[[#This Row],[Close]]/E480))</f>
        <v>-3.7289315372513323E-5</v>
      </c>
    </row>
    <row r="482" spans="1:8" x14ac:dyDescent="0.3">
      <c r="A482" s="2">
        <v>43815</v>
      </c>
      <c r="B482" s="1">
        <v>8017.95</v>
      </c>
      <c r="C482" s="1">
        <v>8091.3</v>
      </c>
      <c r="D482" s="1">
        <v>7990.1</v>
      </c>
      <c r="E482" s="1">
        <v>8025.85</v>
      </c>
      <c r="F482" s="1">
        <v>27289914</v>
      </c>
      <c r="G482" s="1">
        <v>1449.06</v>
      </c>
      <c r="H482" s="3">
        <f>IF(ISERR(LN(Table1339[[#This Row],[Close]]/E481)),"-",LN(Table1339[[#This Row],[Close]]/E481))</f>
        <v>-2.3894130552576721E-3</v>
      </c>
    </row>
    <row r="483" spans="1:8" x14ac:dyDescent="0.3">
      <c r="A483" s="2">
        <v>43816</v>
      </c>
      <c r="B483" s="1">
        <v>8037.35</v>
      </c>
      <c r="C483" s="1">
        <v>8068.2</v>
      </c>
      <c r="D483" s="1">
        <v>7973.7</v>
      </c>
      <c r="E483" s="1">
        <v>7999.6</v>
      </c>
      <c r="F483" s="1">
        <v>22362391</v>
      </c>
      <c r="G483" s="1">
        <v>1232.73</v>
      </c>
      <c r="H483" s="3">
        <f>IF(ISERR(LN(Table1339[[#This Row],[Close]]/E482)),"-",LN(Table1339[[#This Row],[Close]]/E482))</f>
        <v>-3.2760419803789967E-3</v>
      </c>
    </row>
    <row r="484" spans="1:8" x14ac:dyDescent="0.3">
      <c r="A484" s="2">
        <v>43817</v>
      </c>
      <c r="B484" s="1">
        <v>8013.45</v>
      </c>
      <c r="C484" s="1">
        <v>8100.4</v>
      </c>
      <c r="D484" s="1">
        <v>7988.2</v>
      </c>
      <c r="E484" s="1">
        <v>8091.1</v>
      </c>
      <c r="F484" s="1">
        <v>18621966</v>
      </c>
      <c r="G484" s="1">
        <v>1069.0999999999999</v>
      </c>
      <c r="H484" s="3">
        <f>IF(ISERR(LN(Table1339[[#This Row],[Close]]/E483)),"-",LN(Table1339[[#This Row],[Close]]/E483))</f>
        <v>1.1373151731223406E-2</v>
      </c>
    </row>
    <row r="485" spans="1:8" x14ac:dyDescent="0.3">
      <c r="A485" s="2">
        <v>43818</v>
      </c>
      <c r="B485" s="1">
        <v>8087.5</v>
      </c>
      <c r="C485" s="1">
        <v>8128</v>
      </c>
      <c r="D485" s="1">
        <v>8024.65</v>
      </c>
      <c r="E485" s="1">
        <v>8073.05</v>
      </c>
      <c r="F485" s="1">
        <v>22405464</v>
      </c>
      <c r="G485" s="1">
        <v>1230.06</v>
      </c>
      <c r="H485" s="3">
        <f>IF(ISERR(LN(Table1339[[#This Row],[Close]]/E484)),"-",LN(Table1339[[#This Row],[Close]]/E484))</f>
        <v>-2.2333382828645027E-3</v>
      </c>
    </row>
    <row r="486" spans="1:8" x14ac:dyDescent="0.3">
      <c r="A486" s="2">
        <v>43819</v>
      </c>
      <c r="B486" s="1">
        <v>8059.6</v>
      </c>
      <c r="C486" s="1">
        <v>8090.15</v>
      </c>
      <c r="D486" s="1">
        <v>8038.8</v>
      </c>
      <c r="E486" s="1">
        <v>8049.45</v>
      </c>
      <c r="F486" s="1">
        <v>21052325</v>
      </c>
      <c r="G486" s="1">
        <v>1150.58</v>
      </c>
      <c r="H486" s="3">
        <f>IF(ISERR(LN(Table1339[[#This Row],[Close]]/E485)),"-",LN(Table1339[[#This Row],[Close]]/E485))</f>
        <v>-2.9275877631690012E-3</v>
      </c>
    </row>
    <row r="487" spans="1:8" x14ac:dyDescent="0.3">
      <c r="A487" s="2">
        <v>43822</v>
      </c>
      <c r="B487" s="1">
        <v>8043.05</v>
      </c>
      <c r="C487" s="1">
        <v>8096</v>
      </c>
      <c r="D487" s="1">
        <v>8020.8</v>
      </c>
      <c r="E487" s="1">
        <v>8051.5</v>
      </c>
      <c r="F487" s="1">
        <v>16008323</v>
      </c>
      <c r="G487" s="1">
        <v>848.01</v>
      </c>
      <c r="H487" s="3">
        <f>IF(ISERR(LN(Table1339[[#This Row],[Close]]/E486)),"-",LN(Table1339[[#This Row],[Close]]/E486))</f>
        <v>2.5464336092934726E-4</v>
      </c>
    </row>
    <row r="488" spans="1:8" x14ac:dyDescent="0.3">
      <c r="A488" s="2">
        <v>43823</v>
      </c>
      <c r="B488" s="1">
        <v>8060.4</v>
      </c>
      <c r="C488" s="1">
        <v>8083.25</v>
      </c>
      <c r="D488" s="1">
        <v>8020.85</v>
      </c>
      <c r="E488" s="1">
        <v>8073.8</v>
      </c>
      <c r="F488" s="1">
        <v>15424653</v>
      </c>
      <c r="G488" s="1">
        <v>774.87</v>
      </c>
      <c r="H488" s="3">
        <f>IF(ISERR(LN(Table1339[[#This Row],[Close]]/E487)),"-",LN(Table1339[[#This Row],[Close]]/E487))</f>
        <v>2.7658417785749053E-3</v>
      </c>
    </row>
    <row r="489" spans="1:8" x14ac:dyDescent="0.3">
      <c r="A489" s="2">
        <v>43825</v>
      </c>
      <c r="B489" s="1">
        <v>8079.65</v>
      </c>
      <c r="C489" s="1">
        <v>8097.75</v>
      </c>
      <c r="D489" s="1">
        <v>7985.75</v>
      </c>
      <c r="E489" s="1">
        <v>7997.6</v>
      </c>
      <c r="F489" s="1">
        <v>15457680</v>
      </c>
      <c r="G489" s="1">
        <v>847.27</v>
      </c>
      <c r="H489" s="3">
        <f>IF(ISERR(LN(Table1339[[#This Row],[Close]]/E488)),"-",LN(Table1339[[#This Row],[Close]]/E488))</f>
        <v>-9.4827545836545461E-3</v>
      </c>
    </row>
    <row r="490" spans="1:8" x14ac:dyDescent="0.3">
      <c r="A490" s="2">
        <v>43826</v>
      </c>
      <c r="B490" s="1">
        <v>8013.75</v>
      </c>
      <c r="C490" s="1">
        <v>8075.55</v>
      </c>
      <c r="D490" s="1">
        <v>8010.35</v>
      </c>
      <c r="E490" s="1">
        <v>8068.05</v>
      </c>
      <c r="F490" s="1">
        <v>12047284</v>
      </c>
      <c r="G490" s="1">
        <v>701.01</v>
      </c>
      <c r="H490" s="3">
        <f>IF(ISERR(LN(Table1339[[#This Row],[Close]]/E489)),"-",LN(Table1339[[#This Row],[Close]]/E489))</f>
        <v>8.7703207246846125E-3</v>
      </c>
    </row>
    <row r="491" spans="1:8" x14ac:dyDescent="0.3">
      <c r="A491" s="2">
        <v>43829</v>
      </c>
      <c r="B491" s="1">
        <v>8086.55</v>
      </c>
      <c r="C491" s="1">
        <v>8125.05</v>
      </c>
      <c r="D491" s="1">
        <v>8071.25</v>
      </c>
      <c r="E491" s="1">
        <v>8083.1</v>
      </c>
      <c r="F491" s="1">
        <v>12684688</v>
      </c>
      <c r="G491" s="1">
        <v>819.9</v>
      </c>
      <c r="H491" s="3">
        <f>IF(ISERR(LN(Table1339[[#This Row],[Close]]/E490)),"-",LN(Table1339[[#This Row],[Close]]/E490))</f>
        <v>1.8636449238520561E-3</v>
      </c>
    </row>
    <row r="492" spans="1:8" x14ac:dyDescent="0.3">
      <c r="A492" s="2">
        <v>43830</v>
      </c>
      <c r="B492" s="1">
        <v>8082.2</v>
      </c>
      <c r="C492" s="1">
        <v>8121.45</v>
      </c>
      <c r="D492" s="1">
        <v>8028.55</v>
      </c>
      <c r="E492" s="1">
        <v>8040.15</v>
      </c>
      <c r="F492" s="1">
        <v>12246461</v>
      </c>
      <c r="G492" s="1">
        <v>813.67</v>
      </c>
      <c r="H492" s="3">
        <f>IF(ISERR(LN(Table1339[[#This Row],[Close]]/E491)),"-",LN(Table1339[[#This Row],[Close]]/E491))</f>
        <v>-5.3277225861122256E-3</v>
      </c>
    </row>
    <row r="493" spans="1:8" x14ac:dyDescent="0.3">
      <c r="A493" s="2">
        <v>43831</v>
      </c>
      <c r="B493" s="1">
        <v>8060.3</v>
      </c>
      <c r="C493" s="1">
        <v>8076.65</v>
      </c>
      <c r="D493" s="1">
        <v>8018.95</v>
      </c>
      <c r="E493" s="1">
        <v>8047.1</v>
      </c>
      <c r="F493" s="1">
        <v>8898088</v>
      </c>
      <c r="G493" s="1">
        <v>613.47</v>
      </c>
      <c r="H493" s="3">
        <f>IF(ISERR(LN(Table1339[[#This Row],[Close]]/E492)),"-",LN(Table1339[[#This Row],[Close]]/E492))</f>
        <v>8.6403834494833489E-4</v>
      </c>
    </row>
    <row r="494" spans="1:8" x14ac:dyDescent="0.3">
      <c r="A494" s="2">
        <v>43832</v>
      </c>
      <c r="B494" s="1">
        <v>8056.75</v>
      </c>
      <c r="C494" s="1">
        <v>8102.4</v>
      </c>
      <c r="D494" s="1">
        <v>8027.15</v>
      </c>
      <c r="E494" s="1">
        <v>8053.95</v>
      </c>
      <c r="F494" s="1">
        <v>12949471</v>
      </c>
      <c r="G494" s="1">
        <v>748.23</v>
      </c>
      <c r="H494" s="3">
        <f>IF(ISERR(LN(Table1339[[#This Row],[Close]]/E493)),"-",LN(Table1339[[#This Row],[Close]]/E493))</f>
        <v>8.5087623642893283E-4</v>
      </c>
    </row>
    <row r="495" spans="1:8" x14ac:dyDescent="0.3">
      <c r="A495" s="2">
        <v>43833</v>
      </c>
      <c r="B495" s="1">
        <v>8053</v>
      </c>
      <c r="C495" s="1">
        <v>8189.8</v>
      </c>
      <c r="D495" s="1">
        <v>8026.3</v>
      </c>
      <c r="E495" s="1">
        <v>8111.95</v>
      </c>
      <c r="F495" s="1">
        <v>26218452</v>
      </c>
      <c r="G495" s="1">
        <v>1306.48</v>
      </c>
      <c r="H495" s="3">
        <f>IF(ISERR(LN(Table1339[[#This Row],[Close]]/E494)),"-",LN(Table1339[[#This Row],[Close]]/E494))</f>
        <v>7.1756288071090166E-3</v>
      </c>
    </row>
    <row r="496" spans="1:8" x14ac:dyDescent="0.3">
      <c r="A496" s="2">
        <v>43836</v>
      </c>
      <c r="B496" s="1">
        <v>8076.85</v>
      </c>
      <c r="C496" s="1">
        <v>8085.5</v>
      </c>
      <c r="D496" s="1">
        <v>7943.15</v>
      </c>
      <c r="E496" s="1">
        <v>7987.35</v>
      </c>
      <c r="F496" s="1">
        <v>17516389</v>
      </c>
      <c r="G496" s="1">
        <v>957.16</v>
      </c>
      <c r="H496" s="3">
        <f>IF(ISERR(LN(Table1339[[#This Row],[Close]]/E495)),"-",LN(Table1339[[#This Row],[Close]]/E495))</f>
        <v>-1.5479242937148622E-2</v>
      </c>
    </row>
    <row r="497" spans="1:8" x14ac:dyDescent="0.3">
      <c r="A497" s="2">
        <v>43837</v>
      </c>
      <c r="B497" s="1">
        <v>8014.1</v>
      </c>
      <c r="C497" s="1">
        <v>8087.65</v>
      </c>
      <c r="D497" s="1">
        <v>7973.95</v>
      </c>
      <c r="E497" s="1">
        <v>8036.5</v>
      </c>
      <c r="F497" s="1">
        <v>27939913</v>
      </c>
      <c r="G497" s="1">
        <v>1266.69</v>
      </c>
      <c r="H497" s="3">
        <f>IF(ISERR(LN(Table1339[[#This Row],[Close]]/E496)),"-",LN(Table1339[[#This Row],[Close]]/E496))</f>
        <v>6.1346248424623941E-3</v>
      </c>
    </row>
    <row r="498" spans="1:8" x14ac:dyDescent="0.3">
      <c r="A498" s="2">
        <v>43838</v>
      </c>
      <c r="B498" s="1">
        <v>7975.7</v>
      </c>
      <c r="C498" s="1">
        <v>8041.6</v>
      </c>
      <c r="D498" s="1">
        <v>7960.05</v>
      </c>
      <c r="E498" s="1">
        <v>7996.15</v>
      </c>
      <c r="F498" s="1">
        <v>12772164</v>
      </c>
      <c r="G498" s="1">
        <v>690.56</v>
      </c>
      <c r="H498" s="3">
        <f>IF(ISERR(LN(Table1339[[#This Row],[Close]]/E497)),"-",LN(Table1339[[#This Row],[Close]]/E497))</f>
        <v>-5.0334891851702302E-3</v>
      </c>
    </row>
    <row r="499" spans="1:8" x14ac:dyDescent="0.3">
      <c r="A499" s="2">
        <v>43839</v>
      </c>
      <c r="B499" s="1">
        <v>8057.8</v>
      </c>
      <c r="C499" s="1">
        <v>8090.95</v>
      </c>
      <c r="D499" s="1">
        <v>8015.15</v>
      </c>
      <c r="E499" s="1">
        <v>8033.15</v>
      </c>
      <c r="F499" s="1">
        <v>13984986</v>
      </c>
      <c r="G499" s="1">
        <v>797.77</v>
      </c>
      <c r="H499" s="3">
        <f>IF(ISERR(LN(Table1339[[#This Row],[Close]]/E498)),"-",LN(Table1339[[#This Row],[Close]]/E498))</f>
        <v>4.6165541494315575E-3</v>
      </c>
    </row>
    <row r="500" spans="1:8" x14ac:dyDescent="0.3">
      <c r="A500" s="2">
        <v>43840</v>
      </c>
      <c r="B500" s="1">
        <v>8048.55</v>
      </c>
      <c r="C500" s="1">
        <v>8171.2</v>
      </c>
      <c r="D500" s="1">
        <v>8044.35</v>
      </c>
      <c r="E500" s="1">
        <v>8058.5</v>
      </c>
      <c r="F500" s="1">
        <v>15905005</v>
      </c>
      <c r="G500" s="1">
        <v>1186.75</v>
      </c>
      <c r="H500" s="3">
        <f>IF(ISERR(LN(Table1339[[#This Row],[Close]]/E499)),"-",LN(Table1339[[#This Row],[Close]]/E499))</f>
        <v>3.1507049893156874E-3</v>
      </c>
    </row>
    <row r="501" spans="1:8" x14ac:dyDescent="0.3">
      <c r="A501" s="2">
        <v>43843</v>
      </c>
      <c r="B501" s="1">
        <v>8082.3</v>
      </c>
      <c r="C501" s="1">
        <v>8141.3</v>
      </c>
      <c r="D501" s="1">
        <v>8042.65</v>
      </c>
      <c r="E501" s="1">
        <v>8078.45</v>
      </c>
      <c r="F501" s="1">
        <v>15316440</v>
      </c>
      <c r="G501" s="1">
        <v>1012.3</v>
      </c>
      <c r="H501" s="3">
        <f>IF(ISERR(LN(Table1339[[#This Row],[Close]]/E500)),"-",LN(Table1339[[#This Row],[Close]]/E500))</f>
        <v>2.4725874671492109E-3</v>
      </c>
    </row>
    <row r="502" spans="1:8" x14ac:dyDescent="0.3">
      <c r="A502" s="2">
        <v>43844</v>
      </c>
      <c r="B502" s="1">
        <v>8104.15</v>
      </c>
      <c r="C502" s="1">
        <v>8136.4</v>
      </c>
      <c r="D502" s="1">
        <v>8081.3</v>
      </c>
      <c r="E502" s="1">
        <v>8117</v>
      </c>
      <c r="F502" s="1">
        <v>17191560</v>
      </c>
      <c r="G502" s="1">
        <v>1056.99</v>
      </c>
      <c r="H502" s="3">
        <f>IF(ISERR(LN(Table1339[[#This Row],[Close]]/E501)),"-",LN(Table1339[[#This Row],[Close]]/E501))</f>
        <v>4.7606053312537295E-3</v>
      </c>
    </row>
    <row r="503" spans="1:8" x14ac:dyDescent="0.3">
      <c r="A503" s="2">
        <v>43845</v>
      </c>
      <c r="B503" s="1">
        <v>8135.75</v>
      </c>
      <c r="C503" s="1">
        <v>8178.85</v>
      </c>
      <c r="D503" s="1">
        <v>8080.35</v>
      </c>
      <c r="E503" s="1">
        <v>8166.2</v>
      </c>
      <c r="F503" s="1">
        <v>19694123</v>
      </c>
      <c r="G503" s="1">
        <v>1402.89</v>
      </c>
      <c r="H503" s="3">
        <f>IF(ISERR(LN(Table1339[[#This Row],[Close]]/E502)),"-",LN(Table1339[[#This Row],[Close]]/E502))</f>
        <v>6.0430566136747176E-3</v>
      </c>
    </row>
    <row r="504" spans="1:8" x14ac:dyDescent="0.3">
      <c r="A504" s="2">
        <v>43846</v>
      </c>
      <c r="B504" s="1">
        <v>8188.05</v>
      </c>
      <c r="C504" s="1">
        <v>8223.85</v>
      </c>
      <c r="D504" s="1">
        <v>8175.35</v>
      </c>
      <c r="E504" s="1">
        <v>8203.1</v>
      </c>
      <c r="F504" s="1">
        <v>20295556</v>
      </c>
      <c r="G504" s="1">
        <v>1150.02</v>
      </c>
      <c r="H504" s="3">
        <f>IF(ISERR(LN(Table1339[[#This Row],[Close]]/E503)),"-",LN(Table1339[[#This Row],[Close]]/E503))</f>
        <v>4.5084472155469011E-3</v>
      </c>
    </row>
    <row r="505" spans="1:8" x14ac:dyDescent="0.3">
      <c r="A505" s="2">
        <v>43847</v>
      </c>
      <c r="B505" s="1">
        <v>8208.2999999999993</v>
      </c>
      <c r="C505" s="1">
        <v>8371.6</v>
      </c>
      <c r="D505" s="1">
        <v>8200</v>
      </c>
      <c r="E505" s="1">
        <v>8345.2999999999993</v>
      </c>
      <c r="F505" s="1">
        <v>25015786</v>
      </c>
      <c r="G505" s="1">
        <v>1744.77</v>
      </c>
      <c r="H505" s="3">
        <f>IF(ISERR(LN(Table1339[[#This Row],[Close]]/E504)),"-",LN(Table1339[[#This Row],[Close]]/E504))</f>
        <v>1.7186374529825469E-2</v>
      </c>
    </row>
    <row r="506" spans="1:8" x14ac:dyDescent="0.3">
      <c r="A506" s="2">
        <v>43850</v>
      </c>
      <c r="B506" s="1">
        <v>8353.7000000000007</v>
      </c>
      <c r="C506" s="1">
        <v>8375.2000000000007</v>
      </c>
      <c r="D506" s="1">
        <v>8251</v>
      </c>
      <c r="E506" s="1">
        <v>8269.35</v>
      </c>
      <c r="F506" s="1">
        <v>18242184</v>
      </c>
      <c r="G506" s="1">
        <v>1271.08</v>
      </c>
      <c r="H506" s="3">
        <f>IF(ISERR(LN(Table1339[[#This Row],[Close]]/E505)),"-",LN(Table1339[[#This Row],[Close]]/E505))</f>
        <v>-9.1425975312008252E-3</v>
      </c>
    </row>
    <row r="507" spans="1:8" x14ac:dyDescent="0.3">
      <c r="A507" s="2">
        <v>43851</v>
      </c>
      <c r="B507" s="1">
        <v>8249.15</v>
      </c>
      <c r="C507" s="1">
        <v>8313.4500000000007</v>
      </c>
      <c r="D507" s="1">
        <v>8214.5499999999993</v>
      </c>
      <c r="E507" s="1">
        <v>8274.2000000000007</v>
      </c>
      <c r="F507" s="1">
        <v>15648289</v>
      </c>
      <c r="G507" s="1">
        <v>1085.1400000000001</v>
      </c>
      <c r="H507" s="3">
        <f>IF(ISERR(LN(Table1339[[#This Row],[Close]]/E506)),"-",LN(Table1339[[#This Row],[Close]]/E506))</f>
        <v>5.8633124558472415E-4</v>
      </c>
    </row>
    <row r="508" spans="1:8" x14ac:dyDescent="0.3">
      <c r="A508" s="2">
        <v>43852</v>
      </c>
      <c r="B508" s="1">
        <v>8295</v>
      </c>
      <c r="C508" s="1">
        <v>8372.2999999999993</v>
      </c>
      <c r="D508" s="1">
        <v>8245.4500000000007</v>
      </c>
      <c r="E508" s="1">
        <v>8256.65</v>
      </c>
      <c r="F508" s="1">
        <v>25047666</v>
      </c>
      <c r="G508" s="1">
        <v>1399.19</v>
      </c>
      <c r="H508" s="3">
        <f>IF(ISERR(LN(Table1339[[#This Row],[Close]]/E507)),"-",LN(Table1339[[#This Row],[Close]]/E507))</f>
        <v>-2.1233035922003166E-3</v>
      </c>
    </row>
    <row r="509" spans="1:8" x14ac:dyDescent="0.3">
      <c r="A509" s="2">
        <v>43853</v>
      </c>
      <c r="B509" s="1">
        <v>8245.9500000000007</v>
      </c>
      <c r="C509" s="1">
        <v>8322.4500000000007</v>
      </c>
      <c r="D509" s="1">
        <v>8208.5499999999993</v>
      </c>
      <c r="E509" s="1">
        <v>8300.2000000000007</v>
      </c>
      <c r="F509" s="1">
        <v>19859338</v>
      </c>
      <c r="G509" s="1">
        <v>1331.44</v>
      </c>
      <c r="H509" s="3">
        <f>IF(ISERR(LN(Table1339[[#This Row],[Close]]/E508)),"-",LN(Table1339[[#This Row],[Close]]/E508))</f>
        <v>5.2606746375120318E-3</v>
      </c>
    </row>
    <row r="510" spans="1:8" x14ac:dyDescent="0.3">
      <c r="A510" s="2">
        <v>43854</v>
      </c>
      <c r="B510" s="1">
        <v>8291.75</v>
      </c>
      <c r="C510" s="1">
        <v>8349.25</v>
      </c>
      <c r="D510" s="1">
        <v>8273.9500000000007</v>
      </c>
      <c r="E510" s="1">
        <v>8294.0499999999993</v>
      </c>
      <c r="F510" s="1">
        <v>22172519</v>
      </c>
      <c r="G510" s="1">
        <v>1183.73</v>
      </c>
      <c r="H510" s="3">
        <f>IF(ISERR(LN(Table1339[[#This Row],[Close]]/E509)),"-",LN(Table1339[[#This Row],[Close]]/E509))</f>
        <v>-7.4122063745854494E-4</v>
      </c>
    </row>
    <row r="511" spans="1:8" x14ac:dyDescent="0.3">
      <c r="A511" s="2">
        <v>43857</v>
      </c>
      <c r="B511" s="1">
        <v>8270.0499999999993</v>
      </c>
      <c r="C511" s="1">
        <v>8471.7999999999993</v>
      </c>
      <c r="D511" s="1">
        <v>8240.1</v>
      </c>
      <c r="E511" s="1">
        <v>8416.35</v>
      </c>
      <c r="F511" s="1">
        <v>31445075</v>
      </c>
      <c r="G511" s="1">
        <v>2690.34</v>
      </c>
      <c r="H511" s="3">
        <f>IF(ISERR(LN(Table1339[[#This Row],[Close]]/E510)),"-",LN(Table1339[[#This Row],[Close]]/E510))</f>
        <v>1.463785232276878E-2</v>
      </c>
    </row>
    <row r="512" spans="1:8" x14ac:dyDescent="0.3">
      <c r="A512" s="2">
        <v>43858</v>
      </c>
      <c r="B512" s="1">
        <v>8427.7999999999993</v>
      </c>
      <c r="C512" s="1">
        <v>8513.15</v>
      </c>
      <c r="D512" s="1">
        <v>8395.65</v>
      </c>
      <c r="E512" s="1">
        <v>8420.25</v>
      </c>
      <c r="F512" s="1">
        <v>27888536</v>
      </c>
      <c r="G512" s="1">
        <v>2044.13</v>
      </c>
      <c r="H512" s="3">
        <f>IF(ISERR(LN(Table1339[[#This Row],[Close]]/E511)),"-",LN(Table1339[[#This Row],[Close]]/E511))</f>
        <v>4.6327644177005656E-4</v>
      </c>
    </row>
    <row r="513" spans="1:8" x14ac:dyDescent="0.3">
      <c r="A513" s="2">
        <v>43859</v>
      </c>
      <c r="B513" s="1">
        <v>8446.2000000000007</v>
      </c>
      <c r="C513" s="1">
        <v>8492.4500000000007</v>
      </c>
      <c r="D513" s="1">
        <v>8361.25</v>
      </c>
      <c r="E513" s="1">
        <v>8412.7999999999993</v>
      </c>
      <c r="F513" s="1">
        <v>22104792</v>
      </c>
      <c r="G513" s="1">
        <v>1519.31</v>
      </c>
      <c r="H513" s="3">
        <f>IF(ISERR(LN(Table1339[[#This Row],[Close]]/E512)),"-",LN(Table1339[[#This Row],[Close]]/E512))</f>
        <v>-8.8516347143660797E-4</v>
      </c>
    </row>
    <row r="514" spans="1:8" x14ac:dyDescent="0.3">
      <c r="A514" s="2">
        <v>43860</v>
      </c>
      <c r="B514" s="1">
        <v>8426.25</v>
      </c>
      <c r="C514" s="1">
        <v>8438.2000000000007</v>
      </c>
      <c r="D514" s="1">
        <v>8207.6</v>
      </c>
      <c r="E514" s="1">
        <v>8237.0499999999993</v>
      </c>
      <c r="F514" s="1">
        <v>30302538</v>
      </c>
      <c r="G514" s="1">
        <v>1756.14</v>
      </c>
      <c r="H514" s="3">
        <f>IF(ISERR(LN(Table1339[[#This Row],[Close]]/E513)),"-",LN(Table1339[[#This Row],[Close]]/E513))</f>
        <v>-2.1112085441557977E-2</v>
      </c>
    </row>
    <row r="515" spans="1:8" x14ac:dyDescent="0.3">
      <c r="A515" s="2">
        <v>43861</v>
      </c>
      <c r="B515" s="1">
        <v>8256.2000000000007</v>
      </c>
      <c r="C515" s="1">
        <v>8299.35</v>
      </c>
      <c r="D515" s="1">
        <v>8122.95</v>
      </c>
      <c r="E515" s="1">
        <v>8138.6</v>
      </c>
      <c r="F515" s="1">
        <v>19900193</v>
      </c>
      <c r="G515" s="1">
        <v>1402.13</v>
      </c>
      <c r="H515" s="3">
        <f>IF(ISERR(LN(Table1339[[#This Row],[Close]]/E514)),"-",LN(Table1339[[#This Row],[Close]]/E514))</f>
        <v>-1.2024095061413897E-2</v>
      </c>
    </row>
    <row r="516" spans="1:8" x14ac:dyDescent="0.3">
      <c r="A516" s="2">
        <v>43862</v>
      </c>
      <c r="B516" s="1">
        <v>8129.3</v>
      </c>
      <c r="C516" s="1">
        <v>8209.85</v>
      </c>
      <c r="D516" s="1">
        <v>7975.9</v>
      </c>
      <c r="E516" s="1">
        <v>8013.75</v>
      </c>
      <c r="F516" s="1">
        <v>12340055</v>
      </c>
      <c r="G516" s="1">
        <v>896.89</v>
      </c>
      <c r="H516" s="3">
        <f>IF(ISERR(LN(Table1339[[#This Row],[Close]]/E515)),"-",LN(Table1339[[#This Row],[Close]]/E515))</f>
        <v>-1.5459358731123102E-2</v>
      </c>
    </row>
    <row r="517" spans="1:8" x14ac:dyDescent="0.3">
      <c r="A517" s="2">
        <v>43864</v>
      </c>
      <c r="B517" s="1">
        <v>8020.95</v>
      </c>
      <c r="C517" s="1">
        <v>8122</v>
      </c>
      <c r="D517" s="1">
        <v>7944.9</v>
      </c>
      <c r="E517" s="1">
        <v>7967.55</v>
      </c>
      <c r="F517" s="1">
        <v>21276658</v>
      </c>
      <c r="G517" s="1">
        <v>1409.36</v>
      </c>
      <c r="H517" s="3">
        <f>IF(ISERR(LN(Table1339[[#This Row],[Close]]/E516)),"-",LN(Table1339[[#This Row],[Close]]/E516))</f>
        <v>-5.7817735354712303E-3</v>
      </c>
    </row>
    <row r="518" spans="1:8" x14ac:dyDescent="0.3">
      <c r="A518" s="2">
        <v>43865</v>
      </c>
      <c r="B518" s="1">
        <v>8002.65</v>
      </c>
      <c r="C518" s="1">
        <v>8166.8</v>
      </c>
      <c r="D518" s="1">
        <v>7967.8</v>
      </c>
      <c r="E518" s="1">
        <v>8122.4</v>
      </c>
      <c r="F518" s="1">
        <v>35927209</v>
      </c>
      <c r="G518" s="1">
        <v>2352.14</v>
      </c>
      <c r="H518" s="3">
        <f>IF(ISERR(LN(Table1339[[#This Row],[Close]]/E517)),"-",LN(Table1339[[#This Row],[Close]]/E517))</f>
        <v>1.9248634221017153E-2</v>
      </c>
    </row>
    <row r="519" spans="1:8" x14ac:dyDescent="0.3">
      <c r="A519" s="2">
        <v>43866</v>
      </c>
      <c r="B519" s="1">
        <v>8151.2</v>
      </c>
      <c r="C519" s="1">
        <v>8185</v>
      </c>
      <c r="D519" s="1">
        <v>8091.6</v>
      </c>
      <c r="E519" s="1">
        <v>8125.6</v>
      </c>
      <c r="F519" s="1">
        <v>25123590</v>
      </c>
      <c r="G519" s="1">
        <v>1620.91</v>
      </c>
      <c r="H519" s="3">
        <f>IF(ISERR(LN(Table1339[[#This Row],[Close]]/E518)),"-",LN(Table1339[[#This Row],[Close]]/E518))</f>
        <v>3.9389463827849315E-4</v>
      </c>
    </row>
    <row r="520" spans="1:8" x14ac:dyDescent="0.3">
      <c r="A520" s="2">
        <v>43867</v>
      </c>
      <c r="B520" s="1">
        <v>8194</v>
      </c>
      <c r="C520" s="1">
        <v>8281.25</v>
      </c>
      <c r="D520" s="1">
        <v>8176.6</v>
      </c>
      <c r="E520" s="1">
        <v>8227.9</v>
      </c>
      <c r="F520" s="1">
        <v>43116500</v>
      </c>
      <c r="G520" s="1">
        <v>2952.78</v>
      </c>
      <c r="H520" s="3">
        <f>IF(ISERR(LN(Table1339[[#This Row],[Close]]/E519)),"-",LN(Table1339[[#This Row],[Close]]/E519))</f>
        <v>1.2511246451921247E-2</v>
      </c>
    </row>
    <row r="521" spans="1:8" x14ac:dyDescent="0.3">
      <c r="A521" s="2">
        <v>43868</v>
      </c>
      <c r="B521" s="1">
        <v>8243.0499999999993</v>
      </c>
      <c r="C521" s="1">
        <v>8363.2999999999993</v>
      </c>
      <c r="D521" s="1">
        <v>8180.05</v>
      </c>
      <c r="E521" s="1">
        <v>8341.85</v>
      </c>
      <c r="F521" s="1">
        <v>53298851</v>
      </c>
      <c r="G521" s="1">
        <v>3377</v>
      </c>
      <c r="H521" s="3">
        <f>IF(ISERR(LN(Table1339[[#This Row],[Close]]/E520)),"-",LN(Table1339[[#This Row],[Close]]/E520))</f>
        <v>1.3754196218563977E-2</v>
      </c>
    </row>
    <row r="522" spans="1:8" x14ac:dyDescent="0.3">
      <c r="A522" s="2">
        <v>43871</v>
      </c>
      <c r="B522" s="1">
        <v>8340.15</v>
      </c>
      <c r="C522" s="1">
        <v>8371.2000000000007</v>
      </c>
      <c r="D522" s="1">
        <v>8235</v>
      </c>
      <c r="E522" s="1">
        <v>8261.25</v>
      </c>
      <c r="F522" s="1">
        <v>26094576</v>
      </c>
      <c r="G522" s="1">
        <v>1528.16</v>
      </c>
      <c r="H522" s="3">
        <f>IF(ISERR(LN(Table1339[[#This Row],[Close]]/E521)),"-",LN(Table1339[[#This Row],[Close]]/E521))</f>
        <v>-9.7091065111139276E-3</v>
      </c>
    </row>
    <row r="523" spans="1:8" x14ac:dyDescent="0.3">
      <c r="A523" s="2">
        <v>43872</v>
      </c>
      <c r="B523" s="1">
        <v>8303.2999999999993</v>
      </c>
      <c r="C523" s="1">
        <v>8359.5</v>
      </c>
      <c r="D523" s="1">
        <v>8280.9500000000007</v>
      </c>
      <c r="E523" s="1">
        <v>8324.65</v>
      </c>
      <c r="F523" s="1">
        <v>23370221</v>
      </c>
      <c r="G523" s="1">
        <v>1610.15</v>
      </c>
      <c r="H523" s="3">
        <f>IF(ISERR(LN(Table1339[[#This Row],[Close]]/E522)),"-",LN(Table1339[[#This Row],[Close]]/E522))</f>
        <v>7.6450851381484903E-3</v>
      </c>
    </row>
    <row r="524" spans="1:8" x14ac:dyDescent="0.3">
      <c r="A524" s="2">
        <v>43873</v>
      </c>
      <c r="B524" s="1">
        <v>8341.7000000000007</v>
      </c>
      <c r="C524" s="1">
        <v>8375</v>
      </c>
      <c r="D524" s="1">
        <v>8238.9500000000007</v>
      </c>
      <c r="E524" s="1">
        <v>8265.0499999999993</v>
      </c>
      <c r="F524" s="1">
        <v>22810042</v>
      </c>
      <c r="G524" s="1">
        <v>1711.98</v>
      </c>
      <c r="H524" s="3">
        <f>IF(ISERR(LN(Table1339[[#This Row],[Close]]/E523)),"-",LN(Table1339[[#This Row],[Close]]/E523))</f>
        <v>-7.1852120792098434E-3</v>
      </c>
    </row>
    <row r="525" spans="1:8" x14ac:dyDescent="0.3">
      <c r="A525" s="2">
        <v>43874</v>
      </c>
      <c r="B525" s="1">
        <v>8292</v>
      </c>
      <c r="C525" s="1">
        <v>8351.5499999999993</v>
      </c>
      <c r="D525" s="1">
        <v>8246.9500000000007</v>
      </c>
      <c r="E525" s="1">
        <v>8335.7000000000007</v>
      </c>
      <c r="F525" s="1">
        <v>20839474</v>
      </c>
      <c r="G525" s="1">
        <v>1714.22</v>
      </c>
      <c r="H525" s="3">
        <f>IF(ISERR(LN(Table1339[[#This Row],[Close]]/E524)),"-",LN(Table1339[[#This Row],[Close]]/E524))</f>
        <v>8.5117150182608715E-3</v>
      </c>
    </row>
    <row r="526" spans="1:8" x14ac:dyDescent="0.3">
      <c r="A526" s="2">
        <v>43875</v>
      </c>
      <c r="B526" s="1">
        <v>8349.9</v>
      </c>
      <c r="C526" s="1">
        <v>8384.1</v>
      </c>
      <c r="D526" s="1">
        <v>8294.2000000000007</v>
      </c>
      <c r="E526" s="1">
        <v>8331.7000000000007</v>
      </c>
      <c r="F526" s="1">
        <v>18664002</v>
      </c>
      <c r="G526" s="1">
        <v>1273.3900000000001</v>
      </c>
      <c r="H526" s="3">
        <f>IF(ISERR(LN(Table1339[[#This Row],[Close]]/E525)),"-",LN(Table1339[[#This Row],[Close]]/E525))</f>
        <v>-4.7997889014403394E-4</v>
      </c>
    </row>
    <row r="527" spans="1:8" x14ac:dyDescent="0.3">
      <c r="A527" s="2">
        <v>43878</v>
      </c>
      <c r="B527" s="1">
        <v>8342.6</v>
      </c>
      <c r="C527" s="1">
        <v>8377.35</v>
      </c>
      <c r="D527" s="1">
        <v>8193.6</v>
      </c>
      <c r="E527" s="1">
        <v>8204.85</v>
      </c>
      <c r="F527" s="1">
        <v>28572499</v>
      </c>
      <c r="G527" s="1">
        <v>1482.27</v>
      </c>
      <c r="H527" s="3">
        <f>IF(ISERR(LN(Table1339[[#This Row],[Close]]/E526)),"-",LN(Table1339[[#This Row],[Close]]/E526))</f>
        <v>-1.5342074150284938E-2</v>
      </c>
    </row>
    <row r="528" spans="1:8" x14ac:dyDescent="0.3">
      <c r="A528" s="2">
        <v>43879</v>
      </c>
      <c r="B528" s="1">
        <v>8190.85</v>
      </c>
      <c r="C528" s="1">
        <v>8213</v>
      </c>
      <c r="D528" s="1">
        <v>8068.2</v>
      </c>
      <c r="E528" s="1">
        <v>8198.2999999999993</v>
      </c>
      <c r="F528" s="1">
        <v>22600610</v>
      </c>
      <c r="G528" s="1">
        <v>1385.57</v>
      </c>
      <c r="H528" s="3">
        <f>IF(ISERR(LN(Table1339[[#This Row],[Close]]/E527)),"-",LN(Table1339[[#This Row],[Close]]/E527))</f>
        <v>-7.9862713541438109E-4</v>
      </c>
    </row>
    <row r="529" spans="1:8" x14ac:dyDescent="0.3">
      <c r="A529" s="2">
        <v>43880</v>
      </c>
      <c r="B529" s="1">
        <v>8277.4</v>
      </c>
      <c r="C529" s="1">
        <v>8390.4</v>
      </c>
      <c r="D529" s="1">
        <v>8276.15</v>
      </c>
      <c r="E529" s="1">
        <v>8378.65</v>
      </c>
      <c r="F529" s="1">
        <v>45593806</v>
      </c>
      <c r="G529" s="1">
        <v>2683.07</v>
      </c>
      <c r="H529" s="3">
        <f>IF(ISERR(LN(Table1339[[#This Row],[Close]]/E528)),"-",LN(Table1339[[#This Row],[Close]]/E528))</f>
        <v>2.1759987960428651E-2</v>
      </c>
    </row>
    <row r="530" spans="1:8" x14ac:dyDescent="0.3">
      <c r="A530" s="2">
        <v>43881</v>
      </c>
      <c r="B530" s="1">
        <v>8401.5499999999993</v>
      </c>
      <c r="C530" s="1">
        <v>8473.7999999999993</v>
      </c>
      <c r="D530" s="1">
        <v>8348.75</v>
      </c>
      <c r="E530" s="1">
        <v>8364.35</v>
      </c>
      <c r="F530" s="1">
        <v>36971243</v>
      </c>
      <c r="G530" s="1">
        <v>2347.38</v>
      </c>
      <c r="H530" s="3">
        <f>IF(ISERR(LN(Table1339[[#This Row],[Close]]/E529)),"-",LN(Table1339[[#This Row],[Close]]/E529))</f>
        <v>-1.708176966747435E-3</v>
      </c>
    </row>
    <row r="531" spans="1:8" x14ac:dyDescent="0.3">
      <c r="A531" s="2">
        <v>43885</v>
      </c>
      <c r="B531" s="1">
        <v>8275.9500000000007</v>
      </c>
      <c r="C531" s="1">
        <v>8281.9500000000007</v>
      </c>
      <c r="D531" s="1">
        <v>8086.65</v>
      </c>
      <c r="E531" s="1">
        <v>8115.55</v>
      </c>
      <c r="F531" s="1">
        <v>50488414</v>
      </c>
      <c r="G531" s="1">
        <v>2542.04</v>
      </c>
      <c r="H531" s="3">
        <f>IF(ISERR(LN(Table1339[[#This Row],[Close]]/E530)),"-",LN(Table1339[[#This Row],[Close]]/E530))</f>
        <v>-3.0196652303710918E-2</v>
      </c>
    </row>
    <row r="532" spans="1:8" x14ac:dyDescent="0.3">
      <c r="A532" s="2">
        <v>43886</v>
      </c>
      <c r="B532" s="1">
        <v>8153.85</v>
      </c>
      <c r="C532" s="1">
        <v>8153.85</v>
      </c>
      <c r="D532" s="1">
        <v>7898.35</v>
      </c>
      <c r="E532" s="1">
        <v>7938.45</v>
      </c>
      <c r="F532" s="1">
        <v>39869569</v>
      </c>
      <c r="G532" s="1">
        <v>2155.9699999999998</v>
      </c>
      <c r="H532" s="3">
        <f>IF(ISERR(LN(Table1339[[#This Row],[Close]]/E531)),"-",LN(Table1339[[#This Row],[Close]]/E531))</f>
        <v>-2.206393229735475E-2</v>
      </c>
    </row>
    <row r="533" spans="1:8" x14ac:dyDescent="0.3">
      <c r="A533" s="2">
        <v>43887</v>
      </c>
      <c r="B533" s="1">
        <v>7886.35</v>
      </c>
      <c r="C533" s="1">
        <v>7931.7</v>
      </c>
      <c r="D533" s="1">
        <v>7813.95</v>
      </c>
      <c r="E533" s="1">
        <v>7839.2</v>
      </c>
      <c r="F533" s="1">
        <v>44448864</v>
      </c>
      <c r="G533" s="1">
        <v>2377.21</v>
      </c>
      <c r="H533" s="3">
        <f>IF(ISERR(LN(Table1339[[#This Row],[Close]]/E532)),"-",LN(Table1339[[#This Row],[Close]]/E532))</f>
        <v>-1.258125375702557E-2</v>
      </c>
    </row>
    <row r="534" spans="1:8" x14ac:dyDescent="0.3">
      <c r="A534" s="2">
        <v>43888</v>
      </c>
      <c r="B534" s="1">
        <v>7824.5</v>
      </c>
      <c r="C534" s="1">
        <v>7903.55</v>
      </c>
      <c r="D534" s="1">
        <v>7740.95</v>
      </c>
      <c r="E534" s="1">
        <v>7885.15</v>
      </c>
      <c r="F534" s="1">
        <v>40519410</v>
      </c>
      <c r="G534" s="1">
        <v>2155.4499999999998</v>
      </c>
      <c r="H534" s="3">
        <f>IF(ISERR(LN(Table1339[[#This Row],[Close]]/E533)),"-",LN(Table1339[[#This Row],[Close]]/E533))</f>
        <v>5.8444553568564421E-3</v>
      </c>
    </row>
    <row r="535" spans="1:8" x14ac:dyDescent="0.3">
      <c r="A535" s="2">
        <v>43889</v>
      </c>
      <c r="B535" s="1">
        <v>7751.45</v>
      </c>
      <c r="C535" s="1">
        <v>7786.6</v>
      </c>
      <c r="D535" s="1">
        <v>7559</v>
      </c>
      <c r="E535" s="1">
        <v>7576.75</v>
      </c>
      <c r="F535" s="1">
        <v>35181304</v>
      </c>
      <c r="G535" s="1">
        <v>2231.6799999999998</v>
      </c>
      <c r="H535" s="3">
        <f>IF(ISERR(LN(Table1339[[#This Row],[Close]]/E534)),"-",LN(Table1339[[#This Row],[Close]]/E534))</f>
        <v>-3.9896895880312547E-2</v>
      </c>
    </row>
    <row r="536" spans="1:8" x14ac:dyDescent="0.3">
      <c r="A536" s="2">
        <v>43892</v>
      </c>
      <c r="B536" s="1">
        <v>7675.55</v>
      </c>
      <c r="C536" s="1">
        <v>7768</v>
      </c>
      <c r="D536" s="1">
        <v>7463.05</v>
      </c>
      <c r="E536" s="1">
        <v>7535.1</v>
      </c>
      <c r="F536" s="1">
        <v>28891044</v>
      </c>
      <c r="G536" s="1">
        <v>1856.49</v>
      </c>
      <c r="H536" s="3">
        <f>IF(ISERR(LN(Table1339[[#This Row],[Close]]/E535)),"-",LN(Table1339[[#This Row],[Close]]/E535))</f>
        <v>-5.5122444254881936E-3</v>
      </c>
    </row>
    <row r="537" spans="1:8" x14ac:dyDescent="0.3">
      <c r="A537" s="2">
        <v>43893</v>
      </c>
      <c r="B537" s="1">
        <v>7606.8</v>
      </c>
      <c r="C537" s="1">
        <v>7966.15</v>
      </c>
      <c r="D537" s="1">
        <v>7603.15</v>
      </c>
      <c r="E537" s="1">
        <v>7920.6</v>
      </c>
      <c r="F537" s="1">
        <v>41206044</v>
      </c>
      <c r="G537" s="1">
        <v>2483.71</v>
      </c>
      <c r="H537" s="3">
        <f>IF(ISERR(LN(Table1339[[#This Row],[Close]]/E536)),"-",LN(Table1339[[#This Row],[Close]]/E536))</f>
        <v>4.9894857142104669E-2</v>
      </c>
    </row>
    <row r="538" spans="1:8" x14ac:dyDescent="0.3">
      <c r="A538" s="2">
        <v>43894</v>
      </c>
      <c r="B538" s="1">
        <v>7970</v>
      </c>
      <c r="C538" s="1">
        <v>8131.85</v>
      </c>
      <c r="D538" s="1">
        <v>7840.85</v>
      </c>
      <c r="E538" s="1">
        <v>8086.55</v>
      </c>
      <c r="F538" s="1">
        <v>57962920</v>
      </c>
      <c r="G538" s="1">
        <v>3239.18</v>
      </c>
      <c r="H538" s="3">
        <f>IF(ISERR(LN(Table1339[[#This Row],[Close]]/E537)),"-",LN(Table1339[[#This Row],[Close]]/E537))</f>
        <v>2.0735227170696053E-2</v>
      </c>
    </row>
    <row r="539" spans="1:8" x14ac:dyDescent="0.3">
      <c r="A539" s="2">
        <v>43895</v>
      </c>
      <c r="B539" s="1">
        <v>8125.9</v>
      </c>
      <c r="C539" s="1">
        <v>8281.7000000000007</v>
      </c>
      <c r="D539" s="1">
        <v>8122.6</v>
      </c>
      <c r="E539" s="1">
        <v>8146</v>
      </c>
      <c r="F539" s="1">
        <v>40817153</v>
      </c>
      <c r="G539" s="1">
        <v>2328.36</v>
      </c>
      <c r="H539" s="3">
        <f>IF(ISERR(LN(Table1339[[#This Row],[Close]]/E538)),"-",LN(Table1339[[#This Row],[Close]]/E538))</f>
        <v>7.3248215228929516E-3</v>
      </c>
    </row>
    <row r="540" spans="1:8" x14ac:dyDescent="0.3">
      <c r="A540" s="2">
        <v>43896</v>
      </c>
      <c r="B540" s="1">
        <v>7863.1</v>
      </c>
      <c r="C540" s="1">
        <v>8057.95</v>
      </c>
      <c r="D540" s="1">
        <v>7860.6</v>
      </c>
      <c r="E540" s="1">
        <v>8018.3</v>
      </c>
      <c r="F540" s="1">
        <v>27817586</v>
      </c>
      <c r="G540" s="1">
        <v>1930.43</v>
      </c>
      <c r="H540" s="3">
        <f>IF(ISERR(LN(Table1339[[#This Row],[Close]]/E539)),"-",LN(Table1339[[#This Row],[Close]]/E539))</f>
        <v>-1.5800579891442207E-2</v>
      </c>
    </row>
    <row r="541" spans="1:8" x14ac:dyDescent="0.3">
      <c r="A541" s="2">
        <v>43899</v>
      </c>
      <c r="B541" s="1">
        <v>7921.25</v>
      </c>
      <c r="C541" s="1">
        <v>7999.3</v>
      </c>
      <c r="D541" s="1">
        <v>7698.25</v>
      </c>
      <c r="E541" s="1">
        <v>7756.45</v>
      </c>
      <c r="F541" s="1">
        <v>33459937</v>
      </c>
      <c r="G541" s="1">
        <v>2008.99</v>
      </c>
      <c r="H541" s="3">
        <f>IF(ISERR(LN(Table1339[[#This Row],[Close]]/E540)),"-",LN(Table1339[[#This Row],[Close]]/E540))</f>
        <v>-3.3201674039714336E-2</v>
      </c>
    </row>
    <row r="542" spans="1:8" x14ac:dyDescent="0.3">
      <c r="A542" s="2">
        <v>43901</v>
      </c>
      <c r="B542" s="1">
        <v>7754.75</v>
      </c>
      <c r="C542" s="1">
        <v>7779.1</v>
      </c>
      <c r="D542" s="1">
        <v>7596.35</v>
      </c>
      <c r="E542" s="1">
        <v>7623.05</v>
      </c>
      <c r="F542" s="1">
        <v>36502334</v>
      </c>
      <c r="G542" s="1">
        <v>2014.03</v>
      </c>
      <c r="H542" s="3">
        <f>IF(ISERR(LN(Table1339[[#This Row],[Close]]/E541)),"-",LN(Table1339[[#This Row],[Close]]/E541))</f>
        <v>-1.7348203212970221E-2</v>
      </c>
    </row>
    <row r="543" spans="1:8" x14ac:dyDescent="0.3">
      <c r="A543" s="2">
        <v>43902</v>
      </c>
      <c r="B543" s="1">
        <v>7408.4</v>
      </c>
      <c r="C543" s="1">
        <v>7423.95</v>
      </c>
      <c r="D543" s="1">
        <v>6868.7</v>
      </c>
      <c r="E543" s="1">
        <v>6942.55</v>
      </c>
      <c r="F543" s="1">
        <v>52330391</v>
      </c>
      <c r="G543" s="1">
        <v>2476.46</v>
      </c>
      <c r="H543" s="3">
        <f>IF(ISERR(LN(Table1339[[#This Row],[Close]]/E542)),"-",LN(Table1339[[#This Row],[Close]]/E542))</f>
        <v>-9.3507409892646332E-2</v>
      </c>
    </row>
    <row r="544" spans="1:8" x14ac:dyDescent="0.3">
      <c r="A544" s="2">
        <v>43903</v>
      </c>
      <c r="B544" s="1">
        <v>6558.25</v>
      </c>
      <c r="C544" s="1">
        <v>7469.7</v>
      </c>
      <c r="D544" s="1">
        <v>6242.85</v>
      </c>
      <c r="E544" s="1">
        <v>7268</v>
      </c>
      <c r="F544" s="1">
        <v>51705471</v>
      </c>
      <c r="G544" s="1">
        <v>2392.35</v>
      </c>
      <c r="H544" s="3">
        <f>IF(ISERR(LN(Table1339[[#This Row],[Close]]/E543)),"-",LN(Table1339[[#This Row],[Close]]/E543))</f>
        <v>4.581200834447692E-2</v>
      </c>
    </row>
    <row r="545" spans="1:8" x14ac:dyDescent="0.3">
      <c r="A545" s="2">
        <v>43906</v>
      </c>
      <c r="B545" s="1">
        <v>7075.35</v>
      </c>
      <c r="C545" s="1">
        <v>7406.05</v>
      </c>
      <c r="D545" s="1">
        <v>6909.65</v>
      </c>
      <c r="E545" s="1">
        <v>6959.35</v>
      </c>
      <c r="F545" s="1">
        <v>47249630</v>
      </c>
      <c r="G545" s="1">
        <v>2159.38</v>
      </c>
      <c r="H545" s="3">
        <f>IF(ISERR(LN(Table1339[[#This Row],[Close]]/E544)),"-",LN(Table1339[[#This Row],[Close]]/E544))</f>
        <v>-4.3395071353386883E-2</v>
      </c>
    </row>
    <row r="546" spans="1:8" x14ac:dyDescent="0.3">
      <c r="A546" s="2">
        <v>43907</v>
      </c>
      <c r="B546" s="1">
        <v>7014.5</v>
      </c>
      <c r="C546" s="1">
        <v>7289.65</v>
      </c>
      <c r="D546" s="1">
        <v>6927.05</v>
      </c>
      <c r="E546" s="1">
        <v>6979.1</v>
      </c>
      <c r="F546" s="1">
        <v>40951602</v>
      </c>
      <c r="G546" s="1">
        <v>2090.06</v>
      </c>
      <c r="H546" s="3">
        <f>IF(ISERR(LN(Table1339[[#This Row],[Close]]/E545)),"-",LN(Table1339[[#This Row],[Close]]/E545))</f>
        <v>2.8338894522088151E-3</v>
      </c>
    </row>
    <row r="547" spans="1:8" x14ac:dyDescent="0.3">
      <c r="A547" s="2">
        <v>43908</v>
      </c>
      <c r="B547" s="1">
        <v>7135.05</v>
      </c>
      <c r="C547" s="1">
        <v>7145.4</v>
      </c>
      <c r="D547" s="1">
        <v>6666.85</v>
      </c>
      <c r="E547" s="1">
        <v>6705.75</v>
      </c>
      <c r="F547" s="1">
        <v>44945057</v>
      </c>
      <c r="G547" s="1">
        <v>2100.15</v>
      </c>
      <c r="H547" s="3">
        <f>IF(ISERR(LN(Table1339[[#This Row],[Close]]/E546)),"-",LN(Table1339[[#This Row],[Close]]/E546))</f>
        <v>-3.9954601331346581E-2</v>
      </c>
    </row>
    <row r="548" spans="1:8" x14ac:dyDescent="0.3">
      <c r="A548" s="2">
        <v>43909</v>
      </c>
      <c r="B548" s="1">
        <v>6489.5</v>
      </c>
      <c r="C548" s="1">
        <v>6871.4</v>
      </c>
      <c r="D548" s="1">
        <v>6332</v>
      </c>
      <c r="E548" s="1">
        <v>6655.5</v>
      </c>
      <c r="F548" s="1">
        <v>35700672</v>
      </c>
      <c r="G548" s="1">
        <v>1816.28</v>
      </c>
      <c r="H548" s="3">
        <f>IF(ISERR(LN(Table1339[[#This Row],[Close]]/E547)),"-",LN(Table1339[[#This Row],[Close]]/E547))</f>
        <v>-7.5217867964632798E-3</v>
      </c>
    </row>
    <row r="549" spans="1:8" x14ac:dyDescent="0.3">
      <c r="A549" s="2">
        <v>43910</v>
      </c>
      <c r="B549" s="1">
        <v>6740.25</v>
      </c>
      <c r="C549" s="1">
        <v>7088.15</v>
      </c>
      <c r="D549" s="1">
        <v>6728.75</v>
      </c>
      <c r="E549" s="1">
        <v>6951.9</v>
      </c>
      <c r="F549" s="1">
        <v>50098202</v>
      </c>
      <c r="G549" s="1">
        <v>2534.08</v>
      </c>
      <c r="H549" s="3">
        <f>IF(ISERR(LN(Table1339[[#This Row],[Close]]/E548)),"-",LN(Table1339[[#This Row],[Close]]/E548))</f>
        <v>4.357142300487097E-2</v>
      </c>
    </row>
    <row r="550" spans="1:8" x14ac:dyDescent="0.3">
      <c r="A550" s="2">
        <v>43913</v>
      </c>
      <c r="B550" s="1">
        <v>6518</v>
      </c>
      <c r="C550" s="1">
        <v>6850.55</v>
      </c>
      <c r="D550" s="1">
        <v>6380.1</v>
      </c>
      <c r="E550" s="1">
        <v>6432.3</v>
      </c>
      <c r="F550" s="1">
        <v>33278043</v>
      </c>
      <c r="G550" s="1">
        <v>1568.33</v>
      </c>
      <c r="H550" s="3">
        <f>IF(ISERR(LN(Table1339[[#This Row],[Close]]/E549)),"-",LN(Table1339[[#This Row],[Close]]/E549))</f>
        <v>-7.7682830929792182E-2</v>
      </c>
    </row>
    <row r="551" spans="1:8" x14ac:dyDescent="0.3">
      <c r="A551" s="2">
        <v>43914</v>
      </c>
      <c r="B551" s="1">
        <v>6589.45</v>
      </c>
      <c r="C551" s="1">
        <v>6828.3</v>
      </c>
      <c r="D551" s="1">
        <v>6532.65</v>
      </c>
      <c r="E551" s="1">
        <v>6611.05</v>
      </c>
      <c r="F551" s="1">
        <v>34381735</v>
      </c>
      <c r="G551" s="1">
        <v>1718.4</v>
      </c>
      <c r="H551" s="3">
        <f>IF(ISERR(LN(Table1339[[#This Row],[Close]]/E550)),"-",LN(Table1339[[#This Row],[Close]]/E550))</f>
        <v>2.7410318895146852E-2</v>
      </c>
    </row>
    <row r="552" spans="1:8" x14ac:dyDescent="0.3">
      <c r="A552" s="2">
        <v>43915</v>
      </c>
      <c r="B552" s="1">
        <v>6539.6</v>
      </c>
      <c r="C552" s="1">
        <v>6746.3</v>
      </c>
      <c r="D552" s="1">
        <v>6538.55</v>
      </c>
      <c r="E552" s="1">
        <v>6695.55</v>
      </c>
      <c r="F552" s="1">
        <v>30766064</v>
      </c>
      <c r="G552" s="1">
        <v>1440.78</v>
      </c>
      <c r="H552" s="3">
        <f>IF(ISERR(LN(Table1339[[#This Row],[Close]]/E551)),"-",LN(Table1339[[#This Row],[Close]]/E551))</f>
        <v>1.2700635152626301E-2</v>
      </c>
    </row>
    <row r="553" spans="1:8" x14ac:dyDescent="0.3">
      <c r="A553" s="2">
        <v>43916</v>
      </c>
      <c r="B553" s="1">
        <v>6845.25</v>
      </c>
      <c r="C553" s="1">
        <v>6963.25</v>
      </c>
      <c r="D553" s="1">
        <v>6743.05</v>
      </c>
      <c r="E553" s="1">
        <v>6775</v>
      </c>
      <c r="F553" s="1">
        <v>43517854</v>
      </c>
      <c r="G553" s="1">
        <v>2192.1999999999998</v>
      </c>
      <c r="H553" s="3">
        <f>IF(ISERR(LN(Table1339[[#This Row],[Close]]/E552)),"-",LN(Table1339[[#This Row],[Close]]/E552))</f>
        <v>1.1796240137975792E-2</v>
      </c>
    </row>
    <row r="554" spans="1:8" x14ac:dyDescent="0.3">
      <c r="A554" s="2">
        <v>43917</v>
      </c>
      <c r="B554" s="1">
        <v>6924.6</v>
      </c>
      <c r="C554" s="1">
        <v>7058.8</v>
      </c>
      <c r="D554" s="1">
        <v>6697.95</v>
      </c>
      <c r="E554" s="1">
        <v>6813.05</v>
      </c>
      <c r="F554" s="1">
        <v>40899569</v>
      </c>
      <c r="G554" s="1">
        <v>2100.6</v>
      </c>
      <c r="H554" s="3">
        <f>IF(ISERR(LN(Table1339[[#This Row],[Close]]/E553)),"-",LN(Table1339[[#This Row],[Close]]/E553))</f>
        <v>5.6005239097425639E-3</v>
      </c>
    </row>
    <row r="555" spans="1:8" x14ac:dyDescent="0.3">
      <c r="A555" s="2">
        <v>43920</v>
      </c>
      <c r="B555" s="1">
        <v>6708.7</v>
      </c>
      <c r="C555" s="1">
        <v>6970.5</v>
      </c>
      <c r="D555" s="1">
        <v>6608.8</v>
      </c>
      <c r="E555" s="1">
        <v>6896</v>
      </c>
      <c r="F555" s="1">
        <v>38187086</v>
      </c>
      <c r="G555" s="1">
        <v>1912.74</v>
      </c>
      <c r="H555" s="3">
        <f>IF(ISERR(LN(Table1339[[#This Row],[Close]]/E554)),"-",LN(Table1339[[#This Row],[Close]]/E554))</f>
        <v>1.2101642685884985E-2</v>
      </c>
    </row>
    <row r="556" spans="1:8" x14ac:dyDescent="0.3">
      <c r="A556" s="2">
        <v>43921</v>
      </c>
      <c r="B556" s="1">
        <v>7074.2</v>
      </c>
      <c r="C556" s="1">
        <v>7224.35</v>
      </c>
      <c r="D556" s="1">
        <v>6951.4</v>
      </c>
      <c r="E556" s="1">
        <v>7176.5</v>
      </c>
      <c r="F556" s="1">
        <v>39022078</v>
      </c>
      <c r="G556" s="1">
        <v>2097.6999999999998</v>
      </c>
      <c r="H556" s="3">
        <f>IF(ISERR(LN(Table1339[[#This Row],[Close]]/E555)),"-",LN(Table1339[[#This Row],[Close]]/E555))</f>
        <v>3.9870265667906024E-2</v>
      </c>
    </row>
    <row r="557" spans="1:8" x14ac:dyDescent="0.3">
      <c r="A557" s="2">
        <v>43922</v>
      </c>
      <c r="B557" s="1">
        <v>7206.2</v>
      </c>
      <c r="C557" s="1">
        <v>7208.25</v>
      </c>
      <c r="D557" s="1">
        <v>6991.6</v>
      </c>
      <c r="E557" s="1">
        <v>7026.7</v>
      </c>
      <c r="F557" s="1">
        <v>31879062</v>
      </c>
      <c r="G557" s="1">
        <v>1607.57</v>
      </c>
      <c r="H557" s="3">
        <f>IF(ISERR(LN(Table1339[[#This Row],[Close]]/E556)),"-",LN(Table1339[[#This Row],[Close]]/E556))</f>
        <v>-2.1094620202480943E-2</v>
      </c>
    </row>
    <row r="558" spans="1:8" x14ac:dyDescent="0.3">
      <c r="A558" s="2">
        <v>43924</v>
      </c>
      <c r="B558" s="1">
        <v>7019.85</v>
      </c>
      <c r="C558" s="1">
        <v>7452.8</v>
      </c>
      <c r="D558" s="1">
        <v>6956.2</v>
      </c>
      <c r="E558" s="1">
        <v>7361.6</v>
      </c>
      <c r="F558" s="1">
        <v>90108092</v>
      </c>
      <c r="G558" s="1">
        <v>4138.97</v>
      </c>
      <c r="H558" s="3">
        <f>IF(ISERR(LN(Table1339[[#This Row],[Close]]/E557)),"-",LN(Table1339[[#This Row],[Close]]/E557))</f>
        <v>4.6560121592250092E-2</v>
      </c>
    </row>
    <row r="559" spans="1:8" x14ac:dyDescent="0.3">
      <c r="A559" s="2">
        <v>43928</v>
      </c>
      <c r="B559" s="1">
        <v>7729.25</v>
      </c>
      <c r="C559" s="1">
        <v>8159.75</v>
      </c>
      <c r="D559" s="1">
        <v>7569.85</v>
      </c>
      <c r="E559" s="1">
        <v>8124.85</v>
      </c>
      <c r="F559" s="1">
        <v>103930843</v>
      </c>
      <c r="G559" s="1">
        <v>5599.35</v>
      </c>
      <c r="H559" s="3">
        <f>IF(ISERR(LN(Table1339[[#This Row],[Close]]/E558)),"-",LN(Table1339[[#This Row],[Close]]/E558))</f>
        <v>9.8649966087856325E-2</v>
      </c>
    </row>
    <row r="560" spans="1:8" x14ac:dyDescent="0.3">
      <c r="A560" s="2">
        <v>43929</v>
      </c>
      <c r="B560" s="1">
        <v>8122.9</v>
      </c>
      <c r="C560" s="1">
        <v>8564.85</v>
      </c>
      <c r="D560" s="1">
        <v>8056.3</v>
      </c>
      <c r="E560" s="1">
        <v>8412.2000000000007</v>
      </c>
      <c r="F560" s="1">
        <v>127307172</v>
      </c>
      <c r="G560" s="1">
        <v>6510.05</v>
      </c>
      <c r="H560" s="3">
        <f>IF(ISERR(LN(Table1339[[#This Row],[Close]]/E559)),"-",LN(Table1339[[#This Row],[Close]]/E559))</f>
        <v>3.4755766609621548E-2</v>
      </c>
    </row>
    <row r="561" spans="1:8" x14ac:dyDescent="0.3">
      <c r="A561" s="2">
        <v>43930</v>
      </c>
      <c r="B561" s="1">
        <v>8739.5</v>
      </c>
      <c r="C561" s="1">
        <v>9032.4</v>
      </c>
      <c r="D561" s="1">
        <v>8706.4</v>
      </c>
      <c r="E561" s="1">
        <v>8800.4500000000007</v>
      </c>
      <c r="F561" s="1">
        <v>121942870</v>
      </c>
      <c r="G561" s="1">
        <v>7153.61</v>
      </c>
      <c r="H561" s="3">
        <f>IF(ISERR(LN(Table1339[[#This Row],[Close]]/E560)),"-",LN(Table1339[[#This Row],[Close]]/E560))</f>
        <v>4.5119823423833111E-2</v>
      </c>
    </row>
    <row r="562" spans="1:8" x14ac:dyDescent="0.3">
      <c r="A562" s="2">
        <v>43934</v>
      </c>
      <c r="B562" s="1">
        <v>9000.25</v>
      </c>
      <c r="C562" s="1">
        <v>9229.6</v>
      </c>
      <c r="D562" s="1">
        <v>8852</v>
      </c>
      <c r="E562" s="1">
        <v>9044.35</v>
      </c>
      <c r="F562" s="1">
        <v>121649029</v>
      </c>
      <c r="G562" s="1">
        <v>6765.95</v>
      </c>
      <c r="H562" s="3">
        <f>IF(ISERR(LN(Table1339[[#This Row],[Close]]/E561)),"-",LN(Table1339[[#This Row],[Close]]/E561))</f>
        <v>2.7337396816934298E-2</v>
      </c>
    </row>
    <row r="563" spans="1:8" x14ac:dyDescent="0.3">
      <c r="A563" s="2">
        <v>43936</v>
      </c>
      <c r="B563" s="1">
        <v>9265.4</v>
      </c>
      <c r="C563" s="1">
        <v>9382.15</v>
      </c>
      <c r="D563" s="1">
        <v>8889.2000000000007</v>
      </c>
      <c r="E563" s="1">
        <v>9038.7999999999993</v>
      </c>
      <c r="F563" s="1">
        <v>115258180</v>
      </c>
      <c r="G563" s="1">
        <v>6304.72</v>
      </c>
      <c r="H563" s="3">
        <f>IF(ISERR(LN(Table1339[[#This Row],[Close]]/E562)),"-",LN(Table1339[[#This Row],[Close]]/E562))</f>
        <v>-6.1383112723901263E-4</v>
      </c>
    </row>
    <row r="564" spans="1:8" x14ac:dyDescent="0.3">
      <c r="A564" s="2">
        <v>43937</v>
      </c>
      <c r="B564" s="1">
        <v>9040.9</v>
      </c>
      <c r="C564" s="1">
        <v>9251.0499999999993</v>
      </c>
      <c r="D564" s="1">
        <v>8989.7999999999993</v>
      </c>
      <c r="E564" s="1">
        <v>9199.2999999999993</v>
      </c>
      <c r="F564" s="1">
        <v>74190433</v>
      </c>
      <c r="G564" s="1">
        <v>4366.24</v>
      </c>
      <c r="H564" s="3">
        <f>IF(ISERR(LN(Table1339[[#This Row],[Close]]/E563)),"-",LN(Table1339[[#This Row],[Close]]/E563))</f>
        <v>1.7600971973640311E-2</v>
      </c>
    </row>
    <row r="565" spans="1:8" x14ac:dyDescent="0.3">
      <c r="A565" s="2">
        <v>43938</v>
      </c>
      <c r="B565" s="1">
        <v>9429.5</v>
      </c>
      <c r="C565" s="1">
        <v>9454.1</v>
      </c>
      <c r="D565" s="1">
        <v>9066.1</v>
      </c>
      <c r="E565" s="1">
        <v>9157.75</v>
      </c>
      <c r="F565" s="1">
        <v>70421787</v>
      </c>
      <c r="G565" s="1">
        <v>4268.05</v>
      </c>
      <c r="H565" s="3">
        <f>IF(ISERR(LN(Table1339[[#This Row],[Close]]/E564)),"-",LN(Table1339[[#This Row],[Close]]/E564))</f>
        <v>-4.5268788782200009E-3</v>
      </c>
    </row>
    <row r="566" spans="1:8" x14ac:dyDescent="0.3">
      <c r="A566" s="2">
        <v>43941</v>
      </c>
      <c r="B566" s="1">
        <v>9176.7000000000007</v>
      </c>
      <c r="C566" s="1">
        <v>9212.5499999999993</v>
      </c>
      <c r="D566" s="1">
        <v>9004.75</v>
      </c>
      <c r="E566" s="1">
        <v>9149.2000000000007</v>
      </c>
      <c r="F566" s="1">
        <v>61908115</v>
      </c>
      <c r="G566" s="1">
        <v>3562.63</v>
      </c>
      <c r="H566" s="3">
        <f>IF(ISERR(LN(Table1339[[#This Row],[Close]]/E565)),"-",LN(Table1339[[#This Row],[Close]]/E565))</f>
        <v>-9.3407155442585751E-4</v>
      </c>
    </row>
    <row r="567" spans="1:8" x14ac:dyDescent="0.3">
      <c r="A567" s="2">
        <v>43942</v>
      </c>
      <c r="B567" s="1">
        <v>9031.85</v>
      </c>
      <c r="C567" s="1">
        <v>9561.35</v>
      </c>
      <c r="D567" s="1">
        <v>8999.9500000000007</v>
      </c>
      <c r="E567" s="1">
        <v>9381.65</v>
      </c>
      <c r="F567" s="1">
        <v>125520844</v>
      </c>
      <c r="G567" s="1">
        <v>7811.67</v>
      </c>
      <c r="H567" s="3">
        <f>IF(ISERR(LN(Table1339[[#This Row],[Close]]/E566)),"-",LN(Table1339[[#This Row],[Close]]/E566))</f>
        <v>2.5089209960755948E-2</v>
      </c>
    </row>
    <row r="568" spans="1:8" x14ac:dyDescent="0.3">
      <c r="A568" s="2">
        <v>43943</v>
      </c>
      <c r="B568" s="1">
        <v>9369.4</v>
      </c>
      <c r="C568" s="1">
        <v>9513</v>
      </c>
      <c r="D568" s="1">
        <v>9305.75</v>
      </c>
      <c r="E568" s="1">
        <v>9377</v>
      </c>
      <c r="F568" s="1">
        <v>79245371</v>
      </c>
      <c r="G568" s="1">
        <v>5047.75</v>
      </c>
      <c r="H568" s="3">
        <f>IF(ISERR(LN(Table1339[[#This Row],[Close]]/E567)),"-",LN(Table1339[[#This Row],[Close]]/E567))</f>
        <v>-4.957712943354642E-4</v>
      </c>
    </row>
    <row r="569" spans="1:8" x14ac:dyDescent="0.3">
      <c r="A569" s="2">
        <v>43944</v>
      </c>
      <c r="B569" s="1">
        <v>9400.15</v>
      </c>
      <c r="C569" s="1">
        <v>9580.85</v>
      </c>
      <c r="D569" s="1">
        <v>9358.35</v>
      </c>
      <c r="E569" s="1">
        <v>9388.9</v>
      </c>
      <c r="F569" s="1">
        <v>75985091</v>
      </c>
      <c r="G569" s="1">
        <v>4231.63</v>
      </c>
      <c r="H569" s="3">
        <f>IF(ISERR(LN(Table1339[[#This Row],[Close]]/E568)),"-",LN(Table1339[[#This Row],[Close]]/E568))</f>
        <v>1.268258020673119E-3</v>
      </c>
    </row>
    <row r="570" spans="1:8" x14ac:dyDescent="0.3">
      <c r="A570" s="2">
        <v>43945</v>
      </c>
      <c r="B570" s="1">
        <v>9358.4</v>
      </c>
      <c r="C570" s="1">
        <v>9638.7000000000007</v>
      </c>
      <c r="D570" s="1">
        <v>9305.6</v>
      </c>
      <c r="E570" s="1">
        <v>9518.4500000000007</v>
      </c>
      <c r="F570" s="1">
        <v>104409591</v>
      </c>
      <c r="G570" s="1">
        <v>6146</v>
      </c>
      <c r="H570" s="3">
        <f>IF(ISERR(LN(Table1339[[#This Row],[Close]]/E569)),"-",LN(Table1339[[#This Row],[Close]]/E569))</f>
        <v>1.3703879963241012E-2</v>
      </c>
    </row>
    <row r="571" spans="1:8" x14ac:dyDescent="0.3">
      <c r="A571" s="2">
        <v>43948</v>
      </c>
      <c r="B571" s="1">
        <v>9590.5</v>
      </c>
      <c r="C571" s="1">
        <v>9753.5</v>
      </c>
      <c r="D571" s="1">
        <v>9557.4</v>
      </c>
      <c r="E571" s="1">
        <v>9602.0499999999993</v>
      </c>
      <c r="F571" s="1">
        <v>75788241</v>
      </c>
      <c r="G571" s="1">
        <v>4627.42</v>
      </c>
      <c r="H571" s="3">
        <f>IF(ISERR(LN(Table1339[[#This Row],[Close]]/E570)),"-",LN(Table1339[[#This Row],[Close]]/E570))</f>
        <v>8.7445969222785889E-3</v>
      </c>
    </row>
    <row r="572" spans="1:8" x14ac:dyDescent="0.3">
      <c r="A572" s="2">
        <v>43949</v>
      </c>
      <c r="B572" s="1">
        <v>9699.25</v>
      </c>
      <c r="C572" s="1">
        <v>9701</v>
      </c>
      <c r="D572" s="1">
        <v>9352</v>
      </c>
      <c r="E572" s="1">
        <v>9386.2000000000007</v>
      </c>
      <c r="F572" s="1">
        <v>51486443</v>
      </c>
      <c r="G572" s="1">
        <v>3152.36</v>
      </c>
      <c r="H572" s="3">
        <f>IF(ISERR(LN(Table1339[[#This Row],[Close]]/E571)),"-",LN(Table1339[[#This Row],[Close]]/E571))</f>
        <v>-2.2736091866916382E-2</v>
      </c>
    </row>
    <row r="573" spans="1:8" x14ac:dyDescent="0.3">
      <c r="A573" s="2">
        <v>43950</v>
      </c>
      <c r="B573" s="1">
        <v>9453.2999999999993</v>
      </c>
      <c r="C573" s="1">
        <v>9498.15</v>
      </c>
      <c r="D573" s="1">
        <v>9339.75</v>
      </c>
      <c r="E573" s="1">
        <v>9385.4500000000007</v>
      </c>
      <c r="F573" s="1">
        <v>47209223</v>
      </c>
      <c r="G573" s="1">
        <v>2863.35</v>
      </c>
      <c r="H573" s="3">
        <f>IF(ISERR(LN(Table1339[[#This Row],[Close]]/E572)),"-",LN(Table1339[[#This Row],[Close]]/E572))</f>
        <v>-7.9907733246599132E-5</v>
      </c>
    </row>
    <row r="574" spans="1:8" x14ac:dyDescent="0.3">
      <c r="A574" s="2">
        <v>43951</v>
      </c>
      <c r="B574" s="1">
        <v>9522.5499999999993</v>
      </c>
      <c r="C574" s="1">
        <v>9556.5</v>
      </c>
      <c r="D574" s="1">
        <v>9253.9</v>
      </c>
      <c r="E574" s="1">
        <v>9327.1</v>
      </c>
      <c r="F574" s="1">
        <v>68640854</v>
      </c>
      <c r="G574" s="1">
        <v>4457.9799999999996</v>
      </c>
      <c r="H574" s="3">
        <f>IF(ISERR(LN(Table1339[[#This Row],[Close]]/E573)),"-",LN(Table1339[[#This Row],[Close]]/E573))</f>
        <v>-6.2364764952075567E-3</v>
      </c>
    </row>
    <row r="575" spans="1:8" x14ac:dyDescent="0.3">
      <c r="A575" s="2">
        <v>43955</v>
      </c>
      <c r="B575" s="1">
        <v>9181.6</v>
      </c>
      <c r="C575" s="1">
        <v>9507.4500000000007</v>
      </c>
      <c r="D575" s="1">
        <v>9140.15</v>
      </c>
      <c r="E575" s="1">
        <v>9364.6</v>
      </c>
      <c r="F575" s="1">
        <v>87107464</v>
      </c>
      <c r="G575" s="1">
        <v>5241.59</v>
      </c>
      <c r="H575" s="3">
        <f>IF(ISERR(LN(Table1339[[#This Row],[Close]]/E574)),"-",LN(Table1339[[#This Row],[Close]]/E574))</f>
        <v>4.0124815091737509E-3</v>
      </c>
    </row>
    <row r="576" spans="1:8" x14ac:dyDescent="0.3">
      <c r="A576" s="2">
        <v>43956</v>
      </c>
      <c r="B576" s="1">
        <v>9493.7000000000007</v>
      </c>
      <c r="C576" s="1">
        <v>9503.75</v>
      </c>
      <c r="D576" s="1">
        <v>9157.35</v>
      </c>
      <c r="E576" s="1">
        <v>9181.5</v>
      </c>
      <c r="F576" s="1">
        <v>52022881</v>
      </c>
      <c r="G576" s="1">
        <v>3028.66</v>
      </c>
      <c r="H576" s="3">
        <f>IF(ISERR(LN(Table1339[[#This Row],[Close]]/E575)),"-",LN(Table1339[[#This Row],[Close]]/E575))</f>
        <v>-1.9746032780386821E-2</v>
      </c>
    </row>
    <row r="577" spans="1:8" x14ac:dyDescent="0.3">
      <c r="A577" s="2">
        <v>43957</v>
      </c>
      <c r="B577" s="1">
        <v>9229.85</v>
      </c>
      <c r="C577" s="1">
        <v>9289.9</v>
      </c>
      <c r="D577" s="1">
        <v>9128.0499999999993</v>
      </c>
      <c r="E577" s="1">
        <v>9227.15</v>
      </c>
      <c r="F577" s="1">
        <v>50166933</v>
      </c>
      <c r="G577" s="1">
        <v>3106.34</v>
      </c>
      <c r="H577" s="3">
        <f>IF(ISERR(LN(Table1339[[#This Row],[Close]]/E576)),"-",LN(Table1339[[#This Row],[Close]]/E576))</f>
        <v>4.9596351253111924E-3</v>
      </c>
    </row>
    <row r="578" spans="1:8" x14ac:dyDescent="0.3">
      <c r="A578" s="2">
        <v>43958</v>
      </c>
      <c r="B578" s="1">
        <v>9283.2000000000007</v>
      </c>
      <c r="C578" s="1">
        <v>9373.5499999999993</v>
      </c>
      <c r="D578" s="1">
        <v>9128.9500000000007</v>
      </c>
      <c r="E578" s="1">
        <v>9148.1</v>
      </c>
      <c r="F578" s="1">
        <v>42005200</v>
      </c>
      <c r="G578" s="1">
        <v>2511.44</v>
      </c>
      <c r="H578" s="3">
        <f>IF(ISERR(LN(Table1339[[#This Row],[Close]]/E577)),"-",LN(Table1339[[#This Row],[Close]]/E577))</f>
        <v>-8.6040176505053564E-3</v>
      </c>
    </row>
    <row r="579" spans="1:8" x14ac:dyDescent="0.3">
      <c r="A579" s="2">
        <v>43959</v>
      </c>
      <c r="B579" s="1">
        <v>9275.9</v>
      </c>
      <c r="C579" s="1">
        <v>9385.6</v>
      </c>
      <c r="D579" s="1">
        <v>9230.35</v>
      </c>
      <c r="E579" s="1">
        <v>9343.35</v>
      </c>
      <c r="F579" s="1">
        <v>44253004</v>
      </c>
      <c r="G579" s="1">
        <v>3032.56</v>
      </c>
      <c r="H579" s="3">
        <f>IF(ISERR(LN(Table1339[[#This Row],[Close]]/E578)),"-",LN(Table1339[[#This Row],[Close]]/E578))</f>
        <v>2.1118652858161363E-2</v>
      </c>
    </row>
    <row r="580" spans="1:8" x14ac:dyDescent="0.3">
      <c r="A580" s="2">
        <v>43962</v>
      </c>
      <c r="B580" s="1">
        <v>9413.25</v>
      </c>
      <c r="C580" s="1">
        <v>9416.5</v>
      </c>
      <c r="D580" s="1">
        <v>9281.7000000000007</v>
      </c>
      <c r="E580" s="1">
        <v>9307.2999999999993</v>
      </c>
      <c r="F580" s="1">
        <v>47289876</v>
      </c>
      <c r="G580" s="1">
        <v>2996.47</v>
      </c>
      <c r="H580" s="3">
        <f>IF(ISERR(LN(Table1339[[#This Row],[Close]]/E579)),"-",LN(Table1339[[#This Row],[Close]]/E579))</f>
        <v>-3.8658218234746957E-3</v>
      </c>
    </row>
    <row r="581" spans="1:8" x14ac:dyDescent="0.3">
      <c r="A581" s="2">
        <v>43963</v>
      </c>
      <c r="B581" s="1">
        <v>9291.1</v>
      </c>
      <c r="C581" s="1">
        <v>9368.0499999999993</v>
      </c>
      <c r="D581" s="1">
        <v>9142.7999999999993</v>
      </c>
      <c r="E581" s="1">
        <v>9246.65</v>
      </c>
      <c r="F581" s="1">
        <v>54851247</v>
      </c>
      <c r="G581" s="1">
        <v>3611.59</v>
      </c>
      <c r="H581" s="3">
        <f>IF(ISERR(LN(Table1339[[#This Row],[Close]]/E580)),"-",LN(Table1339[[#This Row],[Close]]/E580))</f>
        <v>-6.5377147209722177E-3</v>
      </c>
    </row>
    <row r="582" spans="1:8" x14ac:dyDescent="0.3">
      <c r="A582" s="2">
        <v>43964</v>
      </c>
      <c r="B582" s="1">
        <v>9447.9500000000007</v>
      </c>
      <c r="C582" s="1">
        <v>9447.9500000000007</v>
      </c>
      <c r="D582" s="1">
        <v>9131.15</v>
      </c>
      <c r="E582" s="1">
        <v>9147.75</v>
      </c>
      <c r="F582" s="1">
        <v>46759973</v>
      </c>
      <c r="G582" s="1">
        <v>2804.02</v>
      </c>
      <c r="H582" s="3">
        <f>IF(ISERR(LN(Table1339[[#This Row],[Close]]/E581)),"-",LN(Table1339[[#This Row],[Close]]/E581))</f>
        <v>-1.075337635629731E-2</v>
      </c>
    </row>
    <row r="583" spans="1:8" x14ac:dyDescent="0.3">
      <c r="A583" s="2">
        <v>43965</v>
      </c>
      <c r="B583" s="1">
        <v>9146.1</v>
      </c>
      <c r="C583" s="1">
        <v>9279.65</v>
      </c>
      <c r="D583" s="1">
        <v>9103.7999999999993</v>
      </c>
      <c r="E583" s="1">
        <v>9172.2000000000007</v>
      </c>
      <c r="F583" s="1">
        <v>60236390</v>
      </c>
      <c r="G583" s="1">
        <v>3280.64</v>
      </c>
      <c r="H583" s="3">
        <f>IF(ISERR(LN(Table1339[[#This Row],[Close]]/E582)),"-",LN(Table1339[[#This Row],[Close]]/E582))</f>
        <v>2.6692228435861842E-3</v>
      </c>
    </row>
    <row r="584" spans="1:8" x14ac:dyDescent="0.3">
      <c r="A584" s="2">
        <v>43966</v>
      </c>
      <c r="B584" s="1">
        <v>9177.35</v>
      </c>
      <c r="C584" s="1">
        <v>9211</v>
      </c>
      <c r="D584" s="1">
        <v>9065.65</v>
      </c>
      <c r="E584" s="1">
        <v>9093</v>
      </c>
      <c r="F584" s="1">
        <v>70644388</v>
      </c>
      <c r="G584" s="1">
        <v>3561.69</v>
      </c>
      <c r="H584" s="3">
        <f>IF(ISERR(LN(Table1339[[#This Row],[Close]]/E583)),"-",LN(Table1339[[#This Row],[Close]]/E583))</f>
        <v>-8.672283509130671E-3</v>
      </c>
    </row>
    <row r="585" spans="1:8" x14ac:dyDescent="0.3">
      <c r="A585" s="2">
        <v>43969</v>
      </c>
      <c r="B585" s="1">
        <v>9097.6</v>
      </c>
      <c r="C585" s="1">
        <v>9201.4500000000007</v>
      </c>
      <c r="D585" s="1">
        <v>8999.85</v>
      </c>
      <c r="E585" s="1">
        <v>9092.65</v>
      </c>
      <c r="F585" s="1">
        <v>61511159</v>
      </c>
      <c r="G585" s="1">
        <v>3616.69</v>
      </c>
      <c r="H585" s="3">
        <f>IF(ISERR(LN(Table1339[[#This Row],[Close]]/E584)),"-",LN(Table1339[[#This Row],[Close]]/E584))</f>
        <v>-3.8491887839455622E-5</v>
      </c>
    </row>
    <row r="586" spans="1:8" x14ac:dyDescent="0.3">
      <c r="A586" s="2">
        <v>43970</v>
      </c>
      <c r="B586" s="1">
        <v>9149.4500000000007</v>
      </c>
      <c r="C586" s="1">
        <v>9231.5</v>
      </c>
      <c r="D586" s="1">
        <v>9044.0499999999993</v>
      </c>
      <c r="E586" s="1">
        <v>9084.6</v>
      </c>
      <c r="F586" s="1">
        <v>45405467</v>
      </c>
      <c r="G586" s="1">
        <v>2701</v>
      </c>
      <c r="H586" s="3">
        <f>IF(ISERR(LN(Table1339[[#This Row],[Close]]/E585)),"-",LN(Table1339[[#This Row],[Close]]/E585))</f>
        <v>-8.8572259569201799E-4</v>
      </c>
    </row>
    <row r="587" spans="1:8" x14ac:dyDescent="0.3">
      <c r="A587" s="2">
        <v>43971</v>
      </c>
      <c r="B587" s="1">
        <v>9098.7000000000007</v>
      </c>
      <c r="C587" s="1">
        <v>9495.5</v>
      </c>
      <c r="D587" s="1">
        <v>9074.6</v>
      </c>
      <c r="E587" s="1">
        <v>9456.7999999999993</v>
      </c>
      <c r="F587" s="1">
        <v>54446440</v>
      </c>
      <c r="G587" s="1">
        <v>4519.5200000000004</v>
      </c>
      <c r="H587" s="3">
        <f>IF(ISERR(LN(Table1339[[#This Row],[Close]]/E586)),"-",LN(Table1339[[#This Row],[Close]]/E586))</f>
        <v>4.0153387193785729E-2</v>
      </c>
    </row>
    <row r="588" spans="1:8" x14ac:dyDescent="0.3">
      <c r="A588" s="2">
        <v>43972</v>
      </c>
      <c r="B588" s="1">
        <v>9475.2000000000007</v>
      </c>
      <c r="C588" s="1">
        <v>9549.4</v>
      </c>
      <c r="D588" s="1">
        <v>9436.0499999999993</v>
      </c>
      <c r="E588" s="1">
        <v>9520.5499999999993</v>
      </c>
      <c r="F588" s="1">
        <v>56821496</v>
      </c>
      <c r="G588" s="1">
        <v>3557.41</v>
      </c>
      <c r="H588" s="3">
        <f>IF(ISERR(LN(Table1339[[#This Row],[Close]]/E587)),"-",LN(Table1339[[#This Row],[Close]]/E587))</f>
        <v>6.7185607896856347E-3</v>
      </c>
    </row>
    <row r="589" spans="1:8" x14ac:dyDescent="0.3">
      <c r="A589" s="2">
        <v>43973</v>
      </c>
      <c r="B589" s="1">
        <v>9502.2999999999993</v>
      </c>
      <c r="C589" s="1">
        <v>9619.6</v>
      </c>
      <c r="D589" s="1">
        <v>9427.2000000000007</v>
      </c>
      <c r="E589" s="1">
        <v>9600.65</v>
      </c>
      <c r="F589" s="1">
        <v>49964360</v>
      </c>
      <c r="G589" s="1">
        <v>3078.36</v>
      </c>
      <c r="H589" s="3">
        <f>IF(ISERR(LN(Table1339[[#This Row],[Close]]/E588)),"-",LN(Table1339[[#This Row],[Close]]/E588))</f>
        <v>8.378184271302368E-3</v>
      </c>
    </row>
    <row r="590" spans="1:8" x14ac:dyDescent="0.3">
      <c r="A590" s="2">
        <v>43977</v>
      </c>
      <c r="B590" s="1">
        <v>9624.2999999999993</v>
      </c>
      <c r="C590" s="1">
        <v>9679.85</v>
      </c>
      <c r="D590" s="1">
        <v>9454.75</v>
      </c>
      <c r="E590" s="1">
        <v>9483.5</v>
      </c>
      <c r="F590" s="1">
        <v>48678400</v>
      </c>
      <c r="G590" s="1">
        <v>2978.55</v>
      </c>
      <c r="H590" s="3">
        <f>IF(ISERR(LN(Table1339[[#This Row],[Close]]/E589)),"-",LN(Table1339[[#This Row],[Close]]/E589))</f>
        <v>-1.2277358072778089E-2</v>
      </c>
    </row>
    <row r="591" spans="1:8" x14ac:dyDescent="0.3">
      <c r="A591" s="2">
        <v>43978</v>
      </c>
      <c r="B591" s="1">
        <v>9528.75</v>
      </c>
      <c r="C591" s="1">
        <v>9537.7999999999993</v>
      </c>
      <c r="D591" s="1">
        <v>9416.7999999999993</v>
      </c>
      <c r="E591" s="1">
        <v>9463.7000000000007</v>
      </c>
      <c r="F591" s="1">
        <v>43880429</v>
      </c>
      <c r="G591" s="1">
        <v>2717.34</v>
      </c>
      <c r="H591" s="3">
        <f>IF(ISERR(LN(Table1339[[#This Row],[Close]]/E590)),"-",LN(Table1339[[#This Row],[Close]]/E590))</f>
        <v>-2.090019338741068E-3</v>
      </c>
    </row>
    <row r="592" spans="1:8" x14ac:dyDescent="0.3">
      <c r="A592" s="2">
        <v>43979</v>
      </c>
      <c r="B592" s="1">
        <v>9488.9500000000007</v>
      </c>
      <c r="C592" s="1">
        <v>9507.5499999999993</v>
      </c>
      <c r="D592" s="1">
        <v>9362.0499999999993</v>
      </c>
      <c r="E592" s="1">
        <v>9464.5</v>
      </c>
      <c r="F592" s="1">
        <v>39314551</v>
      </c>
      <c r="G592" s="1">
        <v>2430.44</v>
      </c>
      <c r="H592" s="3">
        <f>IF(ISERR(LN(Table1339[[#This Row],[Close]]/E591)),"-",LN(Table1339[[#This Row],[Close]]/E591))</f>
        <v>8.4529960638090373E-5</v>
      </c>
    </row>
    <row r="593" spans="1:8" x14ac:dyDescent="0.3">
      <c r="A593" s="2">
        <v>43980</v>
      </c>
      <c r="B593" s="1">
        <v>9459.25</v>
      </c>
      <c r="C593" s="1">
        <v>9812.9</v>
      </c>
      <c r="D593" s="1">
        <v>9432.6</v>
      </c>
      <c r="E593" s="1">
        <v>9768.6</v>
      </c>
      <c r="F593" s="1">
        <v>105962179</v>
      </c>
      <c r="G593" s="1">
        <v>6052.7</v>
      </c>
      <c r="H593" s="3">
        <f>IF(ISERR(LN(Table1339[[#This Row],[Close]]/E592)),"-",LN(Table1339[[#This Row],[Close]]/E592))</f>
        <v>3.1625202919249633E-2</v>
      </c>
    </row>
    <row r="594" spans="1:8" x14ac:dyDescent="0.3">
      <c r="A594" s="2">
        <v>43983</v>
      </c>
      <c r="B594" s="1">
        <v>9844.2000000000007</v>
      </c>
      <c r="C594" s="1">
        <v>9872.4</v>
      </c>
      <c r="D594" s="1">
        <v>9677.9500000000007</v>
      </c>
      <c r="E594" s="1">
        <v>9802.1</v>
      </c>
      <c r="F594" s="1">
        <v>75074106</v>
      </c>
      <c r="G594" s="1">
        <v>4566.32</v>
      </c>
      <c r="H594" s="3">
        <f>IF(ISERR(LN(Table1339[[#This Row],[Close]]/E593)),"-",LN(Table1339[[#This Row],[Close]]/E593))</f>
        <v>3.4234884515207437E-3</v>
      </c>
    </row>
    <row r="595" spans="1:8" x14ac:dyDescent="0.3">
      <c r="A595" s="2">
        <v>43984</v>
      </c>
      <c r="B595" s="1">
        <v>9869.65</v>
      </c>
      <c r="C595" s="1">
        <v>10047.299999999999</v>
      </c>
      <c r="D595" s="1">
        <v>9814.4500000000007</v>
      </c>
      <c r="E595" s="1">
        <v>9833.6</v>
      </c>
      <c r="F595" s="1">
        <v>65215107</v>
      </c>
      <c r="G595" s="1">
        <v>4271.12</v>
      </c>
      <c r="H595" s="3">
        <f>IF(ISERR(LN(Table1339[[#This Row],[Close]]/E594)),"-",LN(Table1339[[#This Row],[Close]]/E594))</f>
        <v>3.2084445191209177E-3</v>
      </c>
    </row>
    <row r="596" spans="1:8" x14ac:dyDescent="0.3">
      <c r="A596" s="2">
        <v>43985</v>
      </c>
      <c r="B596" s="1">
        <v>9914.7999999999993</v>
      </c>
      <c r="C596" s="1">
        <v>9980.85</v>
      </c>
      <c r="D596" s="1">
        <v>9835.0499999999993</v>
      </c>
      <c r="E596" s="1">
        <v>9864.0499999999993</v>
      </c>
      <c r="F596" s="1">
        <v>37556423</v>
      </c>
      <c r="G596" s="1">
        <v>2654.92</v>
      </c>
      <c r="H596" s="3">
        <f>IF(ISERR(LN(Table1339[[#This Row],[Close]]/E595)),"-",LN(Table1339[[#This Row],[Close]]/E595))</f>
        <v>3.0917418327183342E-3</v>
      </c>
    </row>
    <row r="597" spans="1:8" x14ac:dyDescent="0.3">
      <c r="A597" s="2">
        <v>43986</v>
      </c>
      <c r="B597" s="1">
        <v>9880.85</v>
      </c>
      <c r="C597" s="1">
        <v>10114.1</v>
      </c>
      <c r="D597" s="1">
        <v>9869.6</v>
      </c>
      <c r="E597" s="1">
        <v>10077.85</v>
      </c>
      <c r="F597" s="1">
        <v>76336928</v>
      </c>
      <c r="G597" s="1">
        <v>5184.1099999999997</v>
      </c>
      <c r="H597" s="3">
        <f>IF(ISERR(LN(Table1339[[#This Row],[Close]]/E596)),"-",LN(Table1339[[#This Row],[Close]]/E596))</f>
        <v>2.1443111455356299E-2</v>
      </c>
    </row>
    <row r="598" spans="1:8" x14ac:dyDescent="0.3">
      <c r="A598" s="2">
        <v>43987</v>
      </c>
      <c r="B598" s="1">
        <v>10161.4</v>
      </c>
      <c r="C598" s="1">
        <v>10234.799999999999</v>
      </c>
      <c r="D598" s="1">
        <v>10061.950000000001</v>
      </c>
      <c r="E598" s="1">
        <v>10081.299999999999</v>
      </c>
      <c r="F598" s="1">
        <v>57216602</v>
      </c>
      <c r="G598" s="1">
        <v>3645.7</v>
      </c>
      <c r="H598" s="3">
        <f>IF(ISERR(LN(Table1339[[#This Row],[Close]]/E597)),"-",LN(Table1339[[#This Row],[Close]]/E597))</f>
        <v>3.4227633939730261E-4</v>
      </c>
    </row>
    <row r="599" spans="1:8" x14ac:dyDescent="0.3">
      <c r="A599" s="2">
        <v>43990</v>
      </c>
      <c r="B599" s="1">
        <v>10158.85</v>
      </c>
      <c r="C599" s="1">
        <v>10158.85</v>
      </c>
      <c r="D599" s="1">
        <v>9883.7000000000007</v>
      </c>
      <c r="E599" s="1">
        <v>9939.1</v>
      </c>
      <c r="F599" s="1">
        <v>39820958</v>
      </c>
      <c r="G599" s="1">
        <v>2897.5</v>
      </c>
      <c r="H599" s="3">
        <f>IF(ISERR(LN(Table1339[[#This Row],[Close]]/E598)),"-",LN(Table1339[[#This Row],[Close]]/E598))</f>
        <v>-1.420574927186348E-2</v>
      </c>
    </row>
    <row r="600" spans="1:8" x14ac:dyDescent="0.3">
      <c r="A600" s="2">
        <v>43991</v>
      </c>
      <c r="B600" s="1">
        <v>9950.5</v>
      </c>
      <c r="C600" s="1">
        <v>10227.9</v>
      </c>
      <c r="D600" s="1">
        <v>9948.75</v>
      </c>
      <c r="E600" s="1">
        <v>10122.049999999999</v>
      </c>
      <c r="F600" s="1">
        <v>69540564</v>
      </c>
      <c r="G600" s="1">
        <v>5029.87</v>
      </c>
      <c r="H600" s="3">
        <f>IF(ISERR(LN(Table1339[[#This Row],[Close]]/E599)),"-",LN(Table1339[[#This Row],[Close]]/E599))</f>
        <v>1.8239739205278955E-2</v>
      </c>
    </row>
    <row r="601" spans="1:8" x14ac:dyDescent="0.3">
      <c r="A601" s="2">
        <v>43992</v>
      </c>
      <c r="B601" s="1">
        <v>10159.1</v>
      </c>
      <c r="C601" s="1">
        <v>10237.049999999999</v>
      </c>
      <c r="D601" s="1">
        <v>10070.799999999999</v>
      </c>
      <c r="E601" s="1">
        <v>10149.25</v>
      </c>
      <c r="F601" s="1">
        <v>44247700</v>
      </c>
      <c r="G601" s="1">
        <v>3290.75</v>
      </c>
      <c r="H601" s="3">
        <f>IF(ISERR(LN(Table1339[[#This Row],[Close]]/E600)),"-",LN(Table1339[[#This Row],[Close]]/E600))</f>
        <v>2.6835986171441016E-3</v>
      </c>
    </row>
    <row r="602" spans="1:8" x14ac:dyDescent="0.3">
      <c r="A602" s="2">
        <v>43993</v>
      </c>
      <c r="B602" s="1">
        <v>10097.85</v>
      </c>
      <c r="C602" s="1">
        <v>10177.35</v>
      </c>
      <c r="D602" s="1">
        <v>9893.7999999999993</v>
      </c>
      <c r="E602" s="1">
        <v>9933.4</v>
      </c>
      <c r="F602" s="1">
        <v>46571644</v>
      </c>
      <c r="G602" s="1">
        <v>2895.03</v>
      </c>
      <c r="H602" s="3">
        <f>IF(ISERR(LN(Table1339[[#This Row],[Close]]/E601)),"-",LN(Table1339[[#This Row],[Close]]/E601))</f>
        <v>-2.1496994901936368E-2</v>
      </c>
    </row>
    <row r="603" spans="1:8" x14ac:dyDescent="0.3">
      <c r="A603" s="2">
        <v>43994</v>
      </c>
      <c r="B603" s="1">
        <v>9690.9</v>
      </c>
      <c r="C603" s="1">
        <v>9997.5</v>
      </c>
      <c r="D603" s="1">
        <v>9687.9500000000007</v>
      </c>
      <c r="E603" s="1">
        <v>9982.7999999999993</v>
      </c>
      <c r="F603" s="1">
        <v>44285250</v>
      </c>
      <c r="G603" s="1">
        <v>2750.62</v>
      </c>
      <c r="H603" s="3">
        <f>IF(ISERR(LN(Table1339[[#This Row],[Close]]/E602)),"-",LN(Table1339[[#This Row],[Close]]/E602))</f>
        <v>4.9607958655815444E-3</v>
      </c>
    </row>
    <row r="604" spans="1:8" x14ac:dyDescent="0.3">
      <c r="A604" s="2">
        <v>43997</v>
      </c>
      <c r="B604" s="1">
        <v>10020.75</v>
      </c>
      <c r="C604" s="1">
        <v>10171.799999999999</v>
      </c>
      <c r="D604" s="1">
        <v>9894.7000000000007</v>
      </c>
      <c r="E604" s="1">
        <v>9989.0499999999993</v>
      </c>
      <c r="F604" s="1">
        <v>44522484</v>
      </c>
      <c r="G604" s="1">
        <v>3286.17</v>
      </c>
      <c r="H604" s="3">
        <f>IF(ISERR(LN(Table1339[[#This Row],[Close]]/E603)),"-",LN(Table1339[[#This Row],[Close]]/E603))</f>
        <v>6.2588094783650795E-4</v>
      </c>
    </row>
    <row r="605" spans="1:8" x14ac:dyDescent="0.3">
      <c r="A605" s="2">
        <v>43998</v>
      </c>
      <c r="B605" s="1">
        <v>10063.25</v>
      </c>
      <c r="C605" s="1">
        <v>10092.35</v>
      </c>
      <c r="D605" s="1">
        <v>9800.0499999999993</v>
      </c>
      <c r="E605" s="1">
        <v>9926.4</v>
      </c>
      <c r="F605" s="1">
        <v>36885401</v>
      </c>
      <c r="G605" s="1">
        <v>2338.56</v>
      </c>
      <c r="H605" s="3">
        <f>IF(ISERR(LN(Table1339[[#This Row],[Close]]/E604)),"-",LN(Table1339[[#This Row],[Close]]/E604))</f>
        <v>-6.291618483513832E-3</v>
      </c>
    </row>
    <row r="606" spans="1:8" x14ac:dyDescent="0.3">
      <c r="A606" s="2">
        <v>43999</v>
      </c>
      <c r="B606" s="1">
        <v>9956.7000000000007</v>
      </c>
      <c r="C606" s="1">
        <v>10020.25</v>
      </c>
      <c r="D606" s="1">
        <v>9915.2000000000007</v>
      </c>
      <c r="E606" s="1">
        <v>9977.2000000000007</v>
      </c>
      <c r="F606" s="1">
        <v>35987916</v>
      </c>
      <c r="G606" s="1">
        <v>2301.61</v>
      </c>
      <c r="H606" s="3">
        <f>IF(ISERR(LN(Table1339[[#This Row],[Close]]/E605)),"-",LN(Table1339[[#This Row],[Close]]/E605))</f>
        <v>5.1046152764656428E-3</v>
      </c>
    </row>
    <row r="607" spans="1:8" x14ac:dyDescent="0.3">
      <c r="A607" s="2">
        <v>44000</v>
      </c>
      <c r="B607" s="1">
        <v>9991.75</v>
      </c>
      <c r="C607" s="1">
        <v>10050.200000000001</v>
      </c>
      <c r="D607" s="1">
        <v>9953.0499999999993</v>
      </c>
      <c r="E607" s="1">
        <v>9975.2999999999993</v>
      </c>
      <c r="F607" s="1">
        <v>28614612</v>
      </c>
      <c r="G607" s="1">
        <v>1840.17</v>
      </c>
      <c r="H607" s="3">
        <f>IF(ISERR(LN(Table1339[[#This Row],[Close]]/E606)),"-",LN(Table1339[[#This Row],[Close]]/E606))</f>
        <v>-1.9045232484596076E-4</v>
      </c>
    </row>
    <row r="608" spans="1:8" x14ac:dyDescent="0.3">
      <c r="A608" s="2">
        <v>44001</v>
      </c>
      <c r="B608" s="1">
        <v>10022.9</v>
      </c>
      <c r="C608" s="1">
        <v>10098.85</v>
      </c>
      <c r="D608" s="1">
        <v>9982.4500000000007</v>
      </c>
      <c r="E608" s="1">
        <v>10002.15</v>
      </c>
      <c r="F608" s="1">
        <v>40791414</v>
      </c>
      <c r="G608" s="1">
        <v>2827.77</v>
      </c>
      <c r="H608" s="3">
        <f>IF(ISERR(LN(Table1339[[#This Row],[Close]]/E607)),"-",LN(Table1339[[#This Row],[Close]]/E607))</f>
        <v>2.6880323732103289E-3</v>
      </c>
    </row>
    <row r="609" spans="1:8" x14ac:dyDescent="0.3">
      <c r="A609" s="2">
        <v>44004</v>
      </c>
      <c r="B609" s="1">
        <v>10223.049999999999</v>
      </c>
      <c r="C609" s="1">
        <v>10291.450000000001</v>
      </c>
      <c r="D609" s="1">
        <v>10102.299999999999</v>
      </c>
      <c r="E609" s="1">
        <v>10218.35</v>
      </c>
      <c r="F609" s="1">
        <v>147574050</v>
      </c>
      <c r="G609" s="1">
        <v>8716.15</v>
      </c>
      <c r="H609" s="3">
        <f>IF(ISERR(LN(Table1339[[#This Row],[Close]]/E608)),"-",LN(Table1339[[#This Row],[Close]]/E608))</f>
        <v>2.1385053715646356E-2</v>
      </c>
    </row>
    <row r="610" spans="1:8" x14ac:dyDescent="0.3">
      <c r="A610" s="2">
        <v>44005</v>
      </c>
      <c r="B610" s="1">
        <v>10300.1</v>
      </c>
      <c r="C610" s="1">
        <v>10385.200000000001</v>
      </c>
      <c r="D610" s="1">
        <v>10217.9</v>
      </c>
      <c r="E610" s="1">
        <v>10360.799999999999</v>
      </c>
      <c r="F610" s="1">
        <v>106516425</v>
      </c>
      <c r="G610" s="1">
        <v>6484.67</v>
      </c>
      <c r="H610" s="3">
        <f>IF(ISERR(LN(Table1339[[#This Row],[Close]]/E609)),"-",LN(Table1339[[#This Row],[Close]]/E609))</f>
        <v>1.3844330326736118E-2</v>
      </c>
    </row>
    <row r="611" spans="1:8" x14ac:dyDescent="0.3">
      <c r="A611" s="2">
        <v>44006</v>
      </c>
      <c r="B611" s="1">
        <v>10393.35</v>
      </c>
      <c r="C611" s="1">
        <v>10404.35</v>
      </c>
      <c r="D611" s="1">
        <v>10088.6</v>
      </c>
      <c r="E611" s="1">
        <v>10110.5</v>
      </c>
      <c r="F611" s="1">
        <v>57067474</v>
      </c>
      <c r="G611" s="1">
        <v>3420.81</v>
      </c>
      <c r="H611" s="3">
        <f>IF(ISERR(LN(Table1339[[#This Row],[Close]]/E610)),"-",LN(Table1339[[#This Row],[Close]]/E610))</f>
        <v>-2.4454966133593003E-2</v>
      </c>
    </row>
    <row r="612" spans="1:8" x14ac:dyDescent="0.3">
      <c r="A612" s="2">
        <v>44007</v>
      </c>
      <c r="B612" s="1">
        <v>10075.549999999999</v>
      </c>
      <c r="C612" s="1">
        <v>10239.6</v>
      </c>
      <c r="D612" s="1">
        <v>10040.6</v>
      </c>
      <c r="E612" s="1">
        <v>10193.15</v>
      </c>
      <c r="F612" s="1">
        <v>50195319</v>
      </c>
      <c r="G612" s="1">
        <v>3358.17</v>
      </c>
      <c r="H612" s="3">
        <f>IF(ISERR(LN(Table1339[[#This Row],[Close]]/E611)),"-",LN(Table1339[[#This Row],[Close]]/E611))</f>
        <v>8.141438265905316E-3</v>
      </c>
    </row>
    <row r="613" spans="1:8" x14ac:dyDescent="0.3">
      <c r="A613" s="2">
        <v>44008</v>
      </c>
      <c r="B613" s="1">
        <v>10239.1</v>
      </c>
      <c r="C613" s="1">
        <v>10285.200000000001</v>
      </c>
      <c r="D613" s="1">
        <v>10100.25</v>
      </c>
      <c r="E613" s="1">
        <v>10137.85</v>
      </c>
      <c r="F613" s="1">
        <v>28071726</v>
      </c>
      <c r="G613" s="1">
        <v>1882.02</v>
      </c>
      <c r="H613" s="3">
        <f>IF(ISERR(LN(Table1339[[#This Row],[Close]]/E612)),"-",LN(Table1339[[#This Row],[Close]]/E612))</f>
        <v>-5.4399819365697445E-3</v>
      </c>
    </row>
    <row r="614" spans="1:8" x14ac:dyDescent="0.3">
      <c r="A614" s="2">
        <v>44011</v>
      </c>
      <c r="B614" s="1">
        <v>10132.75</v>
      </c>
      <c r="C614" s="1">
        <v>10264.9</v>
      </c>
      <c r="D614" s="1">
        <v>10115.299999999999</v>
      </c>
      <c r="E614" s="1">
        <v>10135.9</v>
      </c>
      <c r="F614" s="1">
        <v>26419220</v>
      </c>
      <c r="G614" s="1">
        <v>1921.87</v>
      </c>
      <c r="H614" s="3">
        <f>IF(ISERR(LN(Table1339[[#This Row],[Close]]/E613)),"-",LN(Table1339[[#This Row],[Close]]/E613))</f>
        <v>-1.9236697759559984E-4</v>
      </c>
    </row>
    <row r="615" spans="1:8" x14ac:dyDescent="0.3">
      <c r="A615" s="2">
        <v>44012</v>
      </c>
      <c r="B615" s="1">
        <v>10189.450000000001</v>
      </c>
      <c r="C615" s="1">
        <v>10198.4</v>
      </c>
      <c r="D615" s="1">
        <v>9956.15</v>
      </c>
      <c r="E615" s="1">
        <v>9985.15</v>
      </c>
      <c r="F615" s="1">
        <v>25881875</v>
      </c>
      <c r="G615" s="1">
        <v>1935.11</v>
      </c>
      <c r="H615" s="3">
        <f>IF(ISERR(LN(Table1339[[#This Row],[Close]]/E614)),"-",LN(Table1339[[#This Row],[Close]]/E614))</f>
        <v>-1.498458785664533E-2</v>
      </c>
    </row>
    <row r="616" spans="1:8" x14ac:dyDescent="0.3">
      <c r="A616" s="2">
        <v>44013</v>
      </c>
      <c r="B616" s="1">
        <v>10004.65</v>
      </c>
      <c r="C616" s="1">
        <v>10006.6</v>
      </c>
      <c r="D616" s="1">
        <v>9844.5</v>
      </c>
      <c r="E616" s="1">
        <v>9882.85</v>
      </c>
      <c r="F616" s="1">
        <v>23088077</v>
      </c>
      <c r="G616" s="1">
        <v>1740.48</v>
      </c>
      <c r="H616" s="3">
        <f>IF(ISERR(LN(Table1339[[#This Row],[Close]]/E615)),"-",LN(Table1339[[#This Row],[Close]]/E615))</f>
        <v>-1.0298057587534392E-2</v>
      </c>
    </row>
    <row r="617" spans="1:8" x14ac:dyDescent="0.3">
      <c r="A617" s="2">
        <v>44014</v>
      </c>
      <c r="B617" s="1">
        <v>9845.35</v>
      </c>
      <c r="C617" s="1">
        <v>9976.15</v>
      </c>
      <c r="D617" s="1">
        <v>9832.65</v>
      </c>
      <c r="E617" s="1">
        <v>9943.65</v>
      </c>
      <c r="F617" s="1">
        <v>28839411</v>
      </c>
      <c r="G617" s="1">
        <v>2661.51</v>
      </c>
      <c r="H617" s="3">
        <f>IF(ISERR(LN(Table1339[[#This Row],[Close]]/E616)),"-",LN(Table1339[[#This Row],[Close]]/E616))</f>
        <v>6.1332247839885612E-3</v>
      </c>
    </row>
    <row r="618" spans="1:8" x14ac:dyDescent="0.3">
      <c r="A618" s="2">
        <v>44015</v>
      </c>
      <c r="B618" s="1">
        <v>10020</v>
      </c>
      <c r="C618" s="1">
        <v>10046.1</v>
      </c>
      <c r="D618" s="1">
        <v>9927.6</v>
      </c>
      <c r="E618" s="1">
        <v>9963.4</v>
      </c>
      <c r="F618" s="1">
        <v>27867457</v>
      </c>
      <c r="G618" s="1">
        <v>1930.98</v>
      </c>
      <c r="H618" s="3">
        <f>IF(ISERR(LN(Table1339[[#This Row],[Close]]/E617)),"-",LN(Table1339[[#This Row],[Close]]/E617))</f>
        <v>1.984222321225138E-3</v>
      </c>
    </row>
    <row r="619" spans="1:8" x14ac:dyDescent="0.3">
      <c r="A619" s="2">
        <v>44018</v>
      </c>
      <c r="B619" s="1">
        <v>10002.25</v>
      </c>
      <c r="C619" s="1">
        <v>10012.950000000001</v>
      </c>
      <c r="D619" s="1">
        <v>9852.2999999999993</v>
      </c>
      <c r="E619" s="1">
        <v>9901.25</v>
      </c>
      <c r="F619" s="1">
        <v>27024581</v>
      </c>
      <c r="G619" s="1">
        <v>1938.81</v>
      </c>
      <c r="H619" s="3">
        <f>IF(ISERR(LN(Table1339[[#This Row],[Close]]/E618)),"-",LN(Table1339[[#This Row],[Close]]/E618))</f>
        <v>-6.2573670100689966E-3</v>
      </c>
    </row>
    <row r="620" spans="1:8" x14ac:dyDescent="0.3">
      <c r="A620" s="2">
        <v>44019</v>
      </c>
      <c r="B620" s="1">
        <v>9924.7000000000007</v>
      </c>
      <c r="C620" s="1">
        <v>10000.950000000001</v>
      </c>
      <c r="D620" s="1">
        <v>9866.9500000000007</v>
      </c>
      <c r="E620" s="1">
        <v>9878</v>
      </c>
      <c r="F620" s="1">
        <v>27327847</v>
      </c>
      <c r="G620" s="1">
        <v>2197.52</v>
      </c>
      <c r="H620" s="3">
        <f>IF(ISERR(LN(Table1339[[#This Row],[Close]]/E619)),"-",LN(Table1339[[#This Row],[Close]]/E619))</f>
        <v>-2.3509496779193068E-3</v>
      </c>
    </row>
    <row r="621" spans="1:8" x14ac:dyDescent="0.3">
      <c r="A621" s="2">
        <v>44020</v>
      </c>
      <c r="B621" s="1">
        <v>9920.85</v>
      </c>
      <c r="C621" s="1">
        <v>10035.85</v>
      </c>
      <c r="D621" s="1">
        <v>9909.9500000000007</v>
      </c>
      <c r="E621" s="1">
        <v>9948.5</v>
      </c>
      <c r="F621" s="1">
        <v>31904189</v>
      </c>
      <c r="G621" s="1">
        <v>2691.83</v>
      </c>
      <c r="H621" s="3">
        <f>IF(ISERR(LN(Table1339[[#This Row],[Close]]/E620)),"-",LN(Table1339[[#This Row],[Close]]/E620))</f>
        <v>7.1117239187325357E-3</v>
      </c>
    </row>
    <row r="622" spans="1:8" x14ac:dyDescent="0.3">
      <c r="A622" s="2">
        <v>44021</v>
      </c>
      <c r="B622" s="1">
        <v>10000.9</v>
      </c>
      <c r="C622" s="1">
        <v>10039.700000000001</v>
      </c>
      <c r="D622" s="1">
        <v>9955.35</v>
      </c>
      <c r="E622" s="1">
        <v>9987.5499999999993</v>
      </c>
      <c r="F622" s="1">
        <v>23680920</v>
      </c>
      <c r="G622" s="1">
        <v>1827.02</v>
      </c>
      <c r="H622" s="3">
        <f>IF(ISERR(LN(Table1339[[#This Row],[Close]]/E621)),"-",LN(Table1339[[#This Row],[Close]]/E621))</f>
        <v>3.9175313005184211E-3</v>
      </c>
    </row>
    <row r="623" spans="1:8" x14ac:dyDescent="0.3">
      <c r="A623" s="2">
        <v>44022</v>
      </c>
      <c r="B623" s="1">
        <v>9998.5499999999993</v>
      </c>
      <c r="C623" s="1">
        <v>10161.15</v>
      </c>
      <c r="D623" s="1">
        <v>9982.5499999999993</v>
      </c>
      <c r="E623" s="1">
        <v>10072.25</v>
      </c>
      <c r="F623" s="1">
        <v>40466674</v>
      </c>
      <c r="G623" s="1">
        <v>2738.07</v>
      </c>
      <c r="H623" s="3">
        <f>IF(ISERR(LN(Table1339[[#This Row],[Close]]/E622)),"-",LN(Table1339[[#This Row],[Close]]/E622))</f>
        <v>8.4448003830546129E-3</v>
      </c>
    </row>
    <row r="624" spans="1:8" x14ac:dyDescent="0.3">
      <c r="A624" s="2">
        <v>44025</v>
      </c>
      <c r="B624" s="1">
        <v>10171.85</v>
      </c>
      <c r="C624" s="1">
        <v>10185.35</v>
      </c>
      <c r="D624" s="1">
        <v>10065.950000000001</v>
      </c>
      <c r="E624" s="1">
        <v>10106.6</v>
      </c>
      <c r="F624" s="1">
        <v>39393407</v>
      </c>
      <c r="G624" s="1">
        <v>2337.19</v>
      </c>
      <c r="H624" s="3">
        <f>IF(ISERR(LN(Table1339[[#This Row],[Close]]/E623)),"-",LN(Table1339[[#This Row],[Close]]/E623))</f>
        <v>3.404558057498357E-3</v>
      </c>
    </row>
    <row r="625" spans="1:8" x14ac:dyDescent="0.3">
      <c r="A625" s="2">
        <v>44026</v>
      </c>
      <c r="B625" s="1">
        <v>10132.6</v>
      </c>
      <c r="C625" s="1">
        <v>10203.549999999999</v>
      </c>
      <c r="D625" s="1">
        <v>10105.299999999999</v>
      </c>
      <c r="E625" s="1">
        <v>10155.049999999999</v>
      </c>
      <c r="F625" s="1">
        <v>49859052</v>
      </c>
      <c r="G625" s="1">
        <v>3260.42</v>
      </c>
      <c r="H625" s="3">
        <f>IF(ISERR(LN(Table1339[[#This Row],[Close]]/E624)),"-",LN(Table1339[[#This Row],[Close]]/E624))</f>
        <v>4.7824429249046308E-3</v>
      </c>
    </row>
    <row r="626" spans="1:8" x14ac:dyDescent="0.3">
      <c r="A626" s="2">
        <v>44027</v>
      </c>
      <c r="B626" s="1">
        <v>10192.299999999999</v>
      </c>
      <c r="C626" s="1">
        <v>10261.200000000001</v>
      </c>
      <c r="D626" s="1">
        <v>10157.299999999999</v>
      </c>
      <c r="E626" s="1">
        <v>10210.75</v>
      </c>
      <c r="F626" s="1">
        <v>27615516</v>
      </c>
      <c r="G626" s="1">
        <v>2305.9699999999998</v>
      </c>
      <c r="H626" s="3">
        <f>IF(ISERR(LN(Table1339[[#This Row],[Close]]/E625)),"-",LN(Table1339[[#This Row],[Close]]/E625))</f>
        <v>5.4699681702814742E-3</v>
      </c>
    </row>
    <row r="627" spans="1:8" x14ac:dyDescent="0.3">
      <c r="A627" s="2">
        <v>44028</v>
      </c>
      <c r="B627" s="1">
        <v>10234.85</v>
      </c>
      <c r="C627" s="1">
        <v>10398.5</v>
      </c>
      <c r="D627" s="1">
        <v>10166.75</v>
      </c>
      <c r="E627" s="1">
        <v>10382.299999999999</v>
      </c>
      <c r="F627" s="1">
        <v>44528571</v>
      </c>
      <c r="G627" s="1">
        <v>3351.02</v>
      </c>
      <c r="H627" s="3">
        <f>IF(ISERR(LN(Table1339[[#This Row],[Close]]/E626)),"-",LN(Table1339[[#This Row],[Close]]/E626))</f>
        <v>1.6661346280569901E-2</v>
      </c>
    </row>
    <row r="628" spans="1:8" x14ac:dyDescent="0.3">
      <c r="A628" s="2">
        <v>44029</v>
      </c>
      <c r="B628" s="1">
        <v>10394.799999999999</v>
      </c>
      <c r="C628" s="1">
        <v>10497.15</v>
      </c>
      <c r="D628" s="1">
        <v>10347.049999999999</v>
      </c>
      <c r="E628" s="1">
        <v>10472.15</v>
      </c>
      <c r="F628" s="1">
        <v>47209645</v>
      </c>
      <c r="G628" s="1">
        <v>3415.92</v>
      </c>
      <c r="H628" s="3">
        <f>IF(ISERR(LN(Table1339[[#This Row],[Close]]/E627)),"-",LN(Table1339[[#This Row],[Close]]/E627))</f>
        <v>8.6169192624022742E-3</v>
      </c>
    </row>
    <row r="629" spans="1:8" x14ac:dyDescent="0.3">
      <c r="A629" s="2">
        <v>44032</v>
      </c>
      <c r="B629" s="1">
        <v>10495.15</v>
      </c>
      <c r="C629" s="1">
        <v>10495.15</v>
      </c>
      <c r="D629" s="1">
        <v>10283.25</v>
      </c>
      <c r="E629" s="1">
        <v>10304.6</v>
      </c>
      <c r="F629" s="1">
        <v>38479617</v>
      </c>
      <c r="G629" s="1">
        <v>2694.81</v>
      </c>
      <c r="H629" s="3">
        <f>IF(ISERR(LN(Table1339[[#This Row],[Close]]/E628)),"-",LN(Table1339[[#This Row],[Close]]/E628))</f>
        <v>-1.6128954936022639E-2</v>
      </c>
    </row>
    <row r="630" spans="1:8" x14ac:dyDescent="0.3">
      <c r="A630" s="2">
        <v>44033</v>
      </c>
      <c r="B630" s="1">
        <v>10355.85</v>
      </c>
      <c r="C630" s="1">
        <v>10381.299999999999</v>
      </c>
      <c r="D630" s="1">
        <v>10133.25</v>
      </c>
      <c r="E630" s="1">
        <v>10153.799999999999</v>
      </c>
      <c r="F630" s="1">
        <v>25245752</v>
      </c>
      <c r="G630" s="1">
        <v>1822.78</v>
      </c>
      <c r="H630" s="3">
        <f>IF(ISERR(LN(Table1339[[#This Row],[Close]]/E629)),"-",LN(Table1339[[#This Row],[Close]]/E629))</f>
        <v>-1.4742377820414683E-2</v>
      </c>
    </row>
    <row r="631" spans="1:8" x14ac:dyDescent="0.3">
      <c r="A631" s="2">
        <v>44034</v>
      </c>
      <c r="B631" s="1">
        <v>10199.75</v>
      </c>
      <c r="C631" s="1">
        <v>10355.5</v>
      </c>
      <c r="D631" s="1">
        <v>10110.049999999999</v>
      </c>
      <c r="E631" s="1">
        <v>10175.200000000001</v>
      </c>
      <c r="F631" s="1">
        <v>37887448</v>
      </c>
      <c r="G631" s="1">
        <v>2570.09</v>
      </c>
      <c r="H631" s="3">
        <f>IF(ISERR(LN(Table1339[[#This Row],[Close]]/E630)),"-",LN(Table1339[[#This Row],[Close]]/E630))</f>
        <v>2.1053674951797283E-3</v>
      </c>
    </row>
    <row r="632" spans="1:8" x14ac:dyDescent="0.3">
      <c r="A632" s="2">
        <v>44035</v>
      </c>
      <c r="B632" s="1">
        <v>10237.950000000001</v>
      </c>
      <c r="C632" s="1">
        <v>10335.299999999999</v>
      </c>
      <c r="D632" s="1">
        <v>10207.75</v>
      </c>
      <c r="E632" s="1">
        <v>10322.15</v>
      </c>
      <c r="F632" s="1">
        <v>27011020</v>
      </c>
      <c r="G632" s="1">
        <v>2276.5500000000002</v>
      </c>
      <c r="H632" s="3">
        <f>IF(ISERR(LN(Table1339[[#This Row],[Close]]/E631)),"-",LN(Table1339[[#This Row],[Close]]/E631))</f>
        <v>1.4338684533237018E-2</v>
      </c>
    </row>
    <row r="633" spans="1:8" x14ac:dyDescent="0.3">
      <c r="A633" s="2">
        <v>44036</v>
      </c>
      <c r="B633" s="1">
        <v>10382.35</v>
      </c>
      <c r="C633" s="1">
        <v>10476</v>
      </c>
      <c r="D633" s="1">
        <v>10192.200000000001</v>
      </c>
      <c r="E633" s="1">
        <v>10237.950000000001</v>
      </c>
      <c r="F633" s="1">
        <v>46640404</v>
      </c>
      <c r="G633" s="1">
        <v>3100.42</v>
      </c>
      <c r="H633" s="3">
        <f>IF(ISERR(LN(Table1339[[#This Row],[Close]]/E632)),"-",LN(Table1339[[#This Row],[Close]]/E632))</f>
        <v>-8.1906674312693713E-3</v>
      </c>
    </row>
    <row r="634" spans="1:8" x14ac:dyDescent="0.3">
      <c r="A634" s="2">
        <v>44039</v>
      </c>
      <c r="B634" s="1">
        <v>10247.4</v>
      </c>
      <c r="C634" s="1">
        <v>10265.549999999999</v>
      </c>
      <c r="D634" s="1">
        <v>9994.7999999999993</v>
      </c>
      <c r="E634" s="1">
        <v>10062.049999999999</v>
      </c>
      <c r="F634" s="1">
        <v>25864305</v>
      </c>
      <c r="G634" s="1">
        <v>1901.28</v>
      </c>
      <c r="H634" s="3">
        <f>IF(ISERR(LN(Table1339[[#This Row],[Close]]/E633)),"-",LN(Table1339[[#This Row],[Close]]/E633))</f>
        <v>-1.7330483009309252E-2</v>
      </c>
    </row>
    <row r="635" spans="1:8" x14ac:dyDescent="0.3">
      <c r="A635" s="2">
        <v>44040</v>
      </c>
      <c r="B635" s="1">
        <v>10065.450000000001</v>
      </c>
      <c r="C635" s="1">
        <v>10168.549999999999</v>
      </c>
      <c r="D635" s="1">
        <v>10033.299999999999</v>
      </c>
      <c r="E635" s="1">
        <v>10128.049999999999</v>
      </c>
      <c r="F635" s="1">
        <v>23565507</v>
      </c>
      <c r="G635" s="1">
        <v>1709.38</v>
      </c>
      <c r="H635" s="3">
        <f>IF(ISERR(LN(Table1339[[#This Row],[Close]]/E634)),"-",LN(Table1339[[#This Row],[Close]]/E634))</f>
        <v>6.5378809506849728E-3</v>
      </c>
    </row>
    <row r="636" spans="1:8" x14ac:dyDescent="0.3">
      <c r="A636" s="2">
        <v>44041</v>
      </c>
      <c r="B636" s="1">
        <v>10176.4</v>
      </c>
      <c r="C636" s="1">
        <v>10469.1</v>
      </c>
      <c r="D636" s="1">
        <v>10166.1</v>
      </c>
      <c r="E636" s="1">
        <v>10441.15</v>
      </c>
      <c r="F636" s="1">
        <v>35072071</v>
      </c>
      <c r="G636" s="1">
        <v>4162.95</v>
      </c>
      <c r="H636" s="3">
        <f>IF(ISERR(LN(Table1339[[#This Row],[Close]]/E635)),"-",LN(Table1339[[#This Row],[Close]]/E635))</f>
        <v>3.0445927446292143E-2</v>
      </c>
    </row>
    <row r="637" spans="1:8" x14ac:dyDescent="0.3">
      <c r="A637" s="2">
        <v>44042</v>
      </c>
      <c r="B637" s="1">
        <v>10505.3</v>
      </c>
      <c r="C637" s="1">
        <v>10788.3</v>
      </c>
      <c r="D637" s="1">
        <v>10493.55</v>
      </c>
      <c r="E637" s="1">
        <v>10766.05</v>
      </c>
      <c r="F637" s="1">
        <v>53146327</v>
      </c>
      <c r="G637" s="1">
        <v>6388.14</v>
      </c>
      <c r="H637" s="3">
        <f>IF(ISERR(LN(Table1339[[#This Row],[Close]]/E636)),"-",LN(Table1339[[#This Row],[Close]]/E636))</f>
        <v>3.0642934733625823E-2</v>
      </c>
    </row>
    <row r="638" spans="1:8" x14ac:dyDescent="0.3">
      <c r="A638" s="2">
        <v>44043</v>
      </c>
      <c r="B638" s="1">
        <v>10801.05</v>
      </c>
      <c r="C638" s="1">
        <v>11194.45</v>
      </c>
      <c r="D638" s="1">
        <v>10780.45</v>
      </c>
      <c r="E638" s="1">
        <v>11148.9</v>
      </c>
      <c r="F638" s="1">
        <v>107238762</v>
      </c>
      <c r="G638" s="1">
        <v>8849.85</v>
      </c>
      <c r="H638" s="3">
        <f>IF(ISERR(LN(Table1339[[#This Row],[Close]]/E637)),"-",LN(Table1339[[#This Row],[Close]]/E637))</f>
        <v>3.4943173952512667E-2</v>
      </c>
    </row>
    <row r="639" spans="1:8" x14ac:dyDescent="0.3">
      <c r="A639" s="2">
        <v>44046</v>
      </c>
      <c r="B639" s="1">
        <v>11176.3</v>
      </c>
      <c r="C639" s="1">
        <v>11389.95</v>
      </c>
      <c r="D639" s="1">
        <v>11090.65</v>
      </c>
      <c r="E639" s="1">
        <v>11128.4</v>
      </c>
      <c r="F639" s="1">
        <v>71286493</v>
      </c>
      <c r="G639" s="1">
        <v>6286.82</v>
      </c>
      <c r="H639" s="3">
        <f>IF(ISERR(LN(Table1339[[#This Row],[Close]]/E638)),"-",LN(Table1339[[#This Row],[Close]]/E638))</f>
        <v>-1.8404389927408778E-3</v>
      </c>
    </row>
    <row r="640" spans="1:8" x14ac:dyDescent="0.3">
      <c r="A640" s="2">
        <v>44047</v>
      </c>
      <c r="B640" s="1">
        <v>11179.5</v>
      </c>
      <c r="C640" s="1">
        <v>11337.7</v>
      </c>
      <c r="D640" s="1">
        <v>11056.95</v>
      </c>
      <c r="E640" s="1">
        <v>11316.95</v>
      </c>
      <c r="F640" s="1">
        <v>43605920</v>
      </c>
      <c r="G640" s="1">
        <v>4014.46</v>
      </c>
      <c r="H640" s="3">
        <f>IF(ISERR(LN(Table1339[[#This Row],[Close]]/E639)),"-",LN(Table1339[[#This Row],[Close]]/E639))</f>
        <v>1.6801202503859965E-2</v>
      </c>
    </row>
    <row r="641" spans="1:8" x14ac:dyDescent="0.3">
      <c r="A641" s="2">
        <v>44048</v>
      </c>
      <c r="B641" s="1">
        <v>11397.7</v>
      </c>
      <c r="C641" s="1">
        <v>11413.85</v>
      </c>
      <c r="D641" s="1">
        <v>11239.05</v>
      </c>
      <c r="E641" s="1">
        <v>11263.75</v>
      </c>
      <c r="F641" s="1">
        <v>51156254</v>
      </c>
      <c r="G641" s="1">
        <v>3819.55</v>
      </c>
      <c r="H641" s="3">
        <f>IF(ISERR(LN(Table1339[[#This Row],[Close]]/E640)),"-",LN(Table1339[[#This Row],[Close]]/E640))</f>
        <v>-4.7119972749208403E-3</v>
      </c>
    </row>
    <row r="642" spans="1:8" x14ac:dyDescent="0.3">
      <c r="A642" s="2">
        <v>44049</v>
      </c>
      <c r="B642" s="1">
        <v>11325.9</v>
      </c>
      <c r="C642" s="1">
        <v>11478.5</v>
      </c>
      <c r="D642" s="1">
        <v>11265</v>
      </c>
      <c r="E642" s="1">
        <v>11403.65</v>
      </c>
      <c r="F642" s="1">
        <v>49712577</v>
      </c>
      <c r="G642" s="1">
        <v>4317.46</v>
      </c>
      <c r="H642" s="3">
        <f>IF(ISERR(LN(Table1339[[#This Row],[Close]]/E641)),"-",LN(Table1339[[#This Row],[Close]]/E641))</f>
        <v>1.2343875026718449E-2</v>
      </c>
    </row>
    <row r="643" spans="1:8" x14ac:dyDescent="0.3">
      <c r="A643" s="2">
        <v>44050</v>
      </c>
      <c r="B643" s="1">
        <v>11410.15</v>
      </c>
      <c r="C643" s="1">
        <v>11468</v>
      </c>
      <c r="D643" s="1">
        <v>11283.6</v>
      </c>
      <c r="E643" s="1">
        <v>11333</v>
      </c>
      <c r="F643" s="1">
        <v>49862705</v>
      </c>
      <c r="G643" s="1">
        <v>5184.9799999999996</v>
      </c>
      <c r="H643" s="3">
        <f>IF(ISERR(LN(Table1339[[#This Row],[Close]]/E642)),"-",LN(Table1339[[#This Row],[Close]]/E642))</f>
        <v>-6.2146558430171217E-3</v>
      </c>
    </row>
    <row r="644" spans="1:8" x14ac:dyDescent="0.3">
      <c r="A644" s="2">
        <v>44053</v>
      </c>
      <c r="B644" s="1">
        <v>11583.6</v>
      </c>
      <c r="C644" s="1">
        <v>12027.95</v>
      </c>
      <c r="D644" s="1">
        <v>11582.45</v>
      </c>
      <c r="E644" s="1">
        <v>11941.4</v>
      </c>
      <c r="F644" s="1">
        <v>122096029</v>
      </c>
      <c r="G644" s="1">
        <v>11542.7</v>
      </c>
      <c r="H644" s="3">
        <f>IF(ISERR(LN(Table1339[[#This Row],[Close]]/E643)),"-",LN(Table1339[[#This Row],[Close]]/E643))</f>
        <v>5.2292530271380325E-2</v>
      </c>
    </row>
    <row r="645" spans="1:8" x14ac:dyDescent="0.3">
      <c r="A645" s="2">
        <v>44054</v>
      </c>
      <c r="B645" s="1">
        <v>12021.85</v>
      </c>
      <c r="C645" s="1">
        <v>12045.3</v>
      </c>
      <c r="D645" s="1">
        <v>11712.4</v>
      </c>
      <c r="E645" s="1">
        <v>11772.25</v>
      </c>
      <c r="F645" s="1">
        <v>48306319</v>
      </c>
      <c r="G645" s="1">
        <v>4949.7299999999996</v>
      </c>
      <c r="H645" s="3">
        <f>IF(ISERR(LN(Table1339[[#This Row],[Close]]/E644)),"-",LN(Table1339[[#This Row],[Close]]/E644))</f>
        <v>-1.4266287043300149E-2</v>
      </c>
    </row>
    <row r="646" spans="1:8" x14ac:dyDescent="0.3">
      <c r="A646" s="2">
        <v>44055</v>
      </c>
      <c r="B646" s="1">
        <v>11766.4</v>
      </c>
      <c r="C646" s="1">
        <v>11766.4</v>
      </c>
      <c r="D646" s="1">
        <v>11536.75</v>
      </c>
      <c r="E646" s="1">
        <v>11590.25</v>
      </c>
      <c r="F646" s="1">
        <v>40291481</v>
      </c>
      <c r="G646" s="1">
        <v>3984.92</v>
      </c>
      <c r="H646" s="3">
        <f>IF(ISERR(LN(Table1339[[#This Row],[Close]]/E645)),"-",LN(Table1339[[#This Row],[Close]]/E645))</f>
        <v>-1.5580839540626369E-2</v>
      </c>
    </row>
    <row r="647" spans="1:8" x14ac:dyDescent="0.3">
      <c r="A647" s="2">
        <v>44056</v>
      </c>
      <c r="B647" s="1">
        <v>11621.5</v>
      </c>
      <c r="C647" s="1">
        <v>11718.9</v>
      </c>
      <c r="D647" s="1">
        <v>11456.5</v>
      </c>
      <c r="E647" s="1">
        <v>11477.95</v>
      </c>
      <c r="F647" s="1">
        <v>50037872</v>
      </c>
      <c r="G647" s="1">
        <v>4521.32</v>
      </c>
      <c r="H647" s="3">
        <f>IF(ISERR(LN(Table1339[[#This Row],[Close]]/E646)),"-",LN(Table1339[[#This Row],[Close]]/E646))</f>
        <v>-9.7364239211919137E-3</v>
      </c>
    </row>
    <row r="648" spans="1:8" x14ac:dyDescent="0.3">
      <c r="A648" s="2">
        <v>44057</v>
      </c>
      <c r="B648" s="1">
        <v>11529.4</v>
      </c>
      <c r="C648" s="1">
        <v>11800.65</v>
      </c>
      <c r="D648" s="1">
        <v>11465.7</v>
      </c>
      <c r="E648" s="1">
        <v>11640.4</v>
      </c>
      <c r="F648" s="1">
        <v>77661408</v>
      </c>
      <c r="G648" s="1">
        <v>7059.58</v>
      </c>
      <c r="H648" s="3">
        <f>IF(ISERR(LN(Table1339[[#This Row],[Close]]/E647)),"-",LN(Table1339[[#This Row],[Close]]/E647))</f>
        <v>1.4054002456949244E-2</v>
      </c>
    </row>
    <row r="649" spans="1:8" x14ac:dyDescent="0.3">
      <c r="A649" s="2">
        <v>44060</v>
      </c>
      <c r="B649" s="1">
        <v>11731.5</v>
      </c>
      <c r="C649" s="1">
        <v>11751</v>
      </c>
      <c r="D649" s="1">
        <v>11547.55</v>
      </c>
      <c r="E649" s="1">
        <v>11595.35</v>
      </c>
      <c r="F649" s="1">
        <v>33233917</v>
      </c>
      <c r="G649" s="1">
        <v>2993.63</v>
      </c>
      <c r="H649" s="3">
        <f>IF(ISERR(LN(Table1339[[#This Row],[Close]]/E648)),"-",LN(Table1339[[#This Row],[Close]]/E648))</f>
        <v>-3.877650297346148E-3</v>
      </c>
    </row>
    <row r="650" spans="1:8" x14ac:dyDescent="0.3">
      <c r="A650" s="2">
        <v>44061</v>
      </c>
      <c r="B650" s="1">
        <v>11620.75</v>
      </c>
      <c r="C650" s="1">
        <v>11694.2</v>
      </c>
      <c r="D650" s="1">
        <v>11537.4</v>
      </c>
      <c r="E650" s="1">
        <v>11581.7</v>
      </c>
      <c r="F650" s="1">
        <v>28313443</v>
      </c>
      <c r="G650" s="1">
        <v>2742.51</v>
      </c>
      <c r="H650" s="3">
        <f>IF(ISERR(LN(Table1339[[#This Row],[Close]]/E649)),"-",LN(Table1339[[#This Row],[Close]]/E649))</f>
        <v>-1.1778894706784275E-3</v>
      </c>
    </row>
    <row r="651" spans="1:8" x14ac:dyDescent="0.3">
      <c r="A651" s="2">
        <v>44062</v>
      </c>
      <c r="B651" s="1">
        <v>11647.7</v>
      </c>
      <c r="C651" s="1">
        <v>11704.85</v>
      </c>
      <c r="D651" s="1">
        <v>11510.35</v>
      </c>
      <c r="E651" s="1">
        <v>11537.9</v>
      </c>
      <c r="F651" s="1">
        <v>31380149</v>
      </c>
      <c r="G651" s="1">
        <v>2774.16</v>
      </c>
      <c r="H651" s="3">
        <f>IF(ISERR(LN(Table1339[[#This Row],[Close]]/E650)),"-",LN(Table1339[[#This Row],[Close]]/E650))</f>
        <v>-3.7889974222061269E-3</v>
      </c>
    </row>
    <row r="652" spans="1:8" x14ac:dyDescent="0.3">
      <c r="A652" s="2">
        <v>44063</v>
      </c>
      <c r="B652" s="1">
        <v>11520.85</v>
      </c>
      <c r="C652" s="1">
        <v>11650.75</v>
      </c>
      <c r="D652" s="1">
        <v>11503.05</v>
      </c>
      <c r="E652" s="1">
        <v>11540.9</v>
      </c>
      <c r="F652" s="1">
        <v>27480973</v>
      </c>
      <c r="G652" s="1">
        <v>2604.52</v>
      </c>
      <c r="H652" s="3">
        <f>IF(ISERR(LN(Table1339[[#This Row],[Close]]/E651)),"-",LN(Table1339[[#This Row],[Close]]/E651))</f>
        <v>2.5997885651742161E-4</v>
      </c>
    </row>
    <row r="653" spans="1:8" x14ac:dyDescent="0.3">
      <c r="A653" s="2">
        <v>44064</v>
      </c>
      <c r="B653" s="1">
        <v>11659.75</v>
      </c>
      <c r="C653" s="1">
        <v>11733.95</v>
      </c>
      <c r="D653" s="1">
        <v>11594.05</v>
      </c>
      <c r="E653" s="1">
        <v>11614.9</v>
      </c>
      <c r="F653" s="1">
        <v>32368722</v>
      </c>
      <c r="G653" s="1">
        <v>3523.36</v>
      </c>
      <c r="H653" s="3">
        <f>IF(ISERR(LN(Table1339[[#This Row],[Close]]/E652)),"-",LN(Table1339[[#This Row],[Close]]/E652))</f>
        <v>6.3915089883930017E-3</v>
      </c>
    </row>
    <row r="654" spans="1:8" x14ac:dyDescent="0.3">
      <c r="A654" s="2">
        <v>44067</v>
      </c>
      <c r="B654" s="1">
        <v>11681.95</v>
      </c>
      <c r="C654" s="1">
        <v>11696.45</v>
      </c>
      <c r="D654" s="1">
        <v>11508.3</v>
      </c>
      <c r="E654" s="1">
        <v>11572.25</v>
      </c>
      <c r="F654" s="1">
        <v>25940619</v>
      </c>
      <c r="G654" s="1">
        <v>2360.4</v>
      </c>
      <c r="H654" s="3">
        <f>IF(ISERR(LN(Table1339[[#This Row],[Close]]/E653)),"-",LN(Table1339[[#This Row],[Close]]/E653))</f>
        <v>-3.6787658767600314E-3</v>
      </c>
    </row>
    <row r="655" spans="1:8" x14ac:dyDescent="0.3">
      <c r="A655" s="2">
        <v>44068</v>
      </c>
      <c r="B655" s="1">
        <v>11649.75</v>
      </c>
      <c r="C655" s="1">
        <v>11674.55</v>
      </c>
      <c r="D655" s="1">
        <v>11485.15</v>
      </c>
      <c r="E655" s="1">
        <v>11500</v>
      </c>
      <c r="F655" s="1">
        <v>28459950</v>
      </c>
      <c r="G655" s="1">
        <v>2627.79</v>
      </c>
      <c r="H655" s="3">
        <f>IF(ISERR(LN(Table1339[[#This Row],[Close]]/E654)),"-",LN(Table1339[[#This Row],[Close]]/E654))</f>
        <v>-6.2629553827378177E-3</v>
      </c>
    </row>
    <row r="656" spans="1:8" x14ac:dyDescent="0.3">
      <c r="A656" s="2">
        <v>44069</v>
      </c>
      <c r="B656" s="1">
        <v>11532.55</v>
      </c>
      <c r="C656" s="1">
        <v>11536.15</v>
      </c>
      <c r="D656" s="1">
        <v>11444.5</v>
      </c>
      <c r="E656" s="1">
        <v>11484.55</v>
      </c>
      <c r="F656" s="1">
        <v>22795505</v>
      </c>
      <c r="G656" s="1">
        <v>2042.31</v>
      </c>
      <c r="H656" s="3">
        <f>IF(ISERR(LN(Table1339[[#This Row],[Close]]/E655)),"-",LN(Table1339[[#This Row],[Close]]/E655))</f>
        <v>-1.3443815369001634E-3</v>
      </c>
    </row>
    <row r="657" spans="1:8" x14ac:dyDescent="0.3">
      <c r="A657" s="2">
        <v>44070</v>
      </c>
      <c r="B657" s="1">
        <v>11516.4</v>
      </c>
      <c r="C657" s="1">
        <v>11640.85</v>
      </c>
      <c r="D657" s="1">
        <v>11509.15</v>
      </c>
      <c r="E657" s="1">
        <v>11588.05</v>
      </c>
      <c r="F657" s="1">
        <v>32193454</v>
      </c>
      <c r="G657" s="1">
        <v>2909.6</v>
      </c>
      <c r="H657" s="3">
        <f>IF(ISERR(LN(Table1339[[#This Row],[Close]]/E656)),"-",LN(Table1339[[#This Row],[Close]]/E656))</f>
        <v>8.9717408739134405E-3</v>
      </c>
    </row>
    <row r="658" spans="1:8" x14ac:dyDescent="0.3">
      <c r="A658" s="2">
        <v>44071</v>
      </c>
      <c r="B658" s="1">
        <v>11658.75</v>
      </c>
      <c r="C658" s="1">
        <v>11697.15</v>
      </c>
      <c r="D658" s="1">
        <v>11572.7</v>
      </c>
      <c r="E658" s="1">
        <v>11622.9</v>
      </c>
      <c r="F658" s="1">
        <v>49888061</v>
      </c>
      <c r="G658" s="1">
        <v>3797.62</v>
      </c>
      <c r="H658" s="3">
        <f>IF(ISERR(LN(Table1339[[#This Row],[Close]]/E657)),"-",LN(Table1339[[#This Row],[Close]]/E657))</f>
        <v>3.0028952876095688E-3</v>
      </c>
    </row>
    <row r="659" spans="1:8" x14ac:dyDescent="0.3">
      <c r="A659" s="2">
        <v>44074</v>
      </c>
      <c r="B659" s="1">
        <v>11675.7</v>
      </c>
      <c r="C659" s="1">
        <v>11710.15</v>
      </c>
      <c r="D659" s="1">
        <v>11005.9</v>
      </c>
      <c r="E659" s="1">
        <v>11079.8</v>
      </c>
      <c r="F659" s="1">
        <v>52048257</v>
      </c>
      <c r="G659" s="1">
        <v>4201.34</v>
      </c>
      <c r="H659" s="3">
        <f>IF(ISERR(LN(Table1339[[#This Row],[Close]]/E658)),"-",LN(Table1339[[#This Row],[Close]]/E658))</f>
        <v>-4.7853659379118806E-2</v>
      </c>
    </row>
    <row r="660" spans="1:8" x14ac:dyDescent="0.3">
      <c r="A660" s="2">
        <v>44075</v>
      </c>
      <c r="B660" s="1">
        <v>11103.65</v>
      </c>
      <c r="C660" s="1">
        <v>11401.5</v>
      </c>
      <c r="D660" s="1">
        <v>11052.4</v>
      </c>
      <c r="E660" s="1">
        <v>11339.5</v>
      </c>
      <c r="F660" s="1">
        <v>52474562</v>
      </c>
      <c r="G660" s="1">
        <v>3634.2</v>
      </c>
      <c r="H660" s="3">
        <f>IF(ISERR(LN(Table1339[[#This Row],[Close]]/E659)),"-",LN(Table1339[[#This Row],[Close]]/E659))</f>
        <v>2.3168575002071104E-2</v>
      </c>
    </row>
    <row r="661" spans="1:8" x14ac:dyDescent="0.3">
      <c r="A661" s="2">
        <v>44076</v>
      </c>
      <c r="B661" s="1">
        <v>11370.75</v>
      </c>
      <c r="C661" s="1">
        <v>11467.95</v>
      </c>
      <c r="D661" s="1">
        <v>11259.8</v>
      </c>
      <c r="E661" s="1">
        <v>11404.25</v>
      </c>
      <c r="F661" s="1">
        <v>37628003</v>
      </c>
      <c r="G661" s="1">
        <v>3014.39</v>
      </c>
      <c r="H661" s="3">
        <f>IF(ISERR(LN(Table1339[[#This Row],[Close]]/E660)),"-",LN(Table1339[[#This Row],[Close]]/E660))</f>
        <v>5.6938873259445837E-3</v>
      </c>
    </row>
    <row r="662" spans="1:8" x14ac:dyDescent="0.3">
      <c r="A662" s="2">
        <v>44077</v>
      </c>
      <c r="B662" s="1">
        <v>11453.35</v>
      </c>
      <c r="C662" s="1">
        <v>11567.15</v>
      </c>
      <c r="D662" s="1">
        <v>11365.15</v>
      </c>
      <c r="E662" s="1">
        <v>11511.85</v>
      </c>
      <c r="F662" s="1">
        <v>34024584</v>
      </c>
      <c r="G662" s="1">
        <v>2762.36</v>
      </c>
      <c r="H662" s="3">
        <f>IF(ISERR(LN(Table1339[[#This Row],[Close]]/E661)),"-",LN(Table1339[[#This Row],[Close]]/E661))</f>
        <v>9.3908466755904148E-3</v>
      </c>
    </row>
    <row r="663" spans="1:8" x14ac:dyDescent="0.3">
      <c r="A663" s="2">
        <v>44078</v>
      </c>
      <c r="B663" s="1">
        <v>11397.3</v>
      </c>
      <c r="C663" s="1">
        <v>11616.8</v>
      </c>
      <c r="D663" s="1">
        <v>11220.3</v>
      </c>
      <c r="E663" s="1">
        <v>11281.45</v>
      </c>
      <c r="F663" s="1">
        <v>44935016</v>
      </c>
      <c r="G663" s="1">
        <v>3541.17</v>
      </c>
      <c r="H663" s="3">
        <f>IF(ISERR(LN(Table1339[[#This Row],[Close]]/E662)),"-",LN(Table1339[[#This Row],[Close]]/E662))</f>
        <v>-2.0217155710452812E-2</v>
      </c>
    </row>
    <row r="664" spans="1:8" x14ac:dyDescent="0.3">
      <c r="A664" s="2">
        <v>44081</v>
      </c>
      <c r="B664" s="1">
        <v>11343.1</v>
      </c>
      <c r="C664" s="1">
        <v>11415.75</v>
      </c>
      <c r="D664" s="1">
        <v>11150.75</v>
      </c>
      <c r="E664" s="1">
        <v>11269.85</v>
      </c>
      <c r="F664" s="1">
        <v>25296883</v>
      </c>
      <c r="G664" s="1">
        <v>2231.1799999999998</v>
      </c>
      <c r="H664" s="3">
        <f>IF(ISERR(LN(Table1339[[#This Row],[Close]]/E663)),"-",LN(Table1339[[#This Row],[Close]]/E663))</f>
        <v>-1.0287656164460874E-3</v>
      </c>
    </row>
    <row r="665" spans="1:8" x14ac:dyDescent="0.3">
      <c r="A665" s="2">
        <v>44082</v>
      </c>
      <c r="B665" s="1">
        <v>11302.55</v>
      </c>
      <c r="C665" s="1">
        <v>11367.2</v>
      </c>
      <c r="D665" s="1">
        <v>11058.6</v>
      </c>
      <c r="E665" s="1">
        <v>11093.2</v>
      </c>
      <c r="F665" s="1">
        <v>26847256</v>
      </c>
      <c r="G665" s="1">
        <v>2572.4899999999998</v>
      </c>
      <c r="H665" s="3">
        <f>IF(ISERR(LN(Table1339[[#This Row],[Close]]/E664)),"-",LN(Table1339[[#This Row],[Close]]/E664))</f>
        <v>-1.5798710309518255E-2</v>
      </c>
    </row>
    <row r="666" spans="1:8" x14ac:dyDescent="0.3">
      <c r="A666" s="2">
        <v>44083</v>
      </c>
      <c r="B666" s="1">
        <v>11038.6</v>
      </c>
      <c r="C666" s="1">
        <v>11343.45</v>
      </c>
      <c r="D666" s="1">
        <v>11006.8</v>
      </c>
      <c r="E666" s="1">
        <v>11304.1</v>
      </c>
      <c r="F666" s="1">
        <v>42974968</v>
      </c>
      <c r="G666" s="1">
        <v>3421.85</v>
      </c>
      <c r="H666" s="3">
        <f>IF(ISERR(LN(Table1339[[#This Row],[Close]]/E665)),"-",LN(Table1339[[#This Row],[Close]]/E665))</f>
        <v>1.8833183787243409E-2</v>
      </c>
    </row>
    <row r="667" spans="1:8" x14ac:dyDescent="0.3">
      <c r="A667" s="2">
        <v>44084</v>
      </c>
      <c r="B667" s="1">
        <v>11366.05</v>
      </c>
      <c r="C667" s="1">
        <v>11402.45</v>
      </c>
      <c r="D667" s="1">
        <v>11233.8</v>
      </c>
      <c r="E667" s="1">
        <v>11303.4</v>
      </c>
      <c r="F667" s="1">
        <v>31892445</v>
      </c>
      <c r="G667" s="1">
        <v>2585.59</v>
      </c>
      <c r="H667" s="3">
        <f>IF(ISERR(LN(Table1339[[#This Row],[Close]]/E666)),"-",LN(Table1339[[#This Row],[Close]]/E666))</f>
        <v>-6.1926351894212611E-5</v>
      </c>
    </row>
    <row r="668" spans="1:8" x14ac:dyDescent="0.3">
      <c r="A668" s="2">
        <v>44085</v>
      </c>
      <c r="B668" s="1">
        <v>11308.3</v>
      </c>
      <c r="C668" s="1">
        <v>11375.9</v>
      </c>
      <c r="D668" s="1">
        <v>11240.3</v>
      </c>
      <c r="E668" s="1">
        <v>11313.3</v>
      </c>
      <c r="F668" s="1">
        <v>24026034</v>
      </c>
      <c r="G668" s="1">
        <v>1904.32</v>
      </c>
      <c r="H668" s="3">
        <f>IF(ISERR(LN(Table1339[[#This Row],[Close]]/E667)),"-",LN(Table1339[[#This Row],[Close]]/E667))</f>
        <v>8.7545934042586207E-4</v>
      </c>
    </row>
    <row r="669" spans="1:8" x14ac:dyDescent="0.3">
      <c r="A669" s="2">
        <v>44088</v>
      </c>
      <c r="B669" s="1">
        <v>11361.45</v>
      </c>
      <c r="C669" s="1">
        <v>11376.55</v>
      </c>
      <c r="D669" s="1">
        <v>11186.5</v>
      </c>
      <c r="E669" s="1">
        <v>11233.3</v>
      </c>
      <c r="F669" s="1">
        <v>23010093</v>
      </c>
      <c r="G669" s="1">
        <v>1867.75</v>
      </c>
      <c r="H669" s="3">
        <f>IF(ISERR(LN(Table1339[[#This Row],[Close]]/E668)),"-",LN(Table1339[[#This Row],[Close]]/E668))</f>
        <v>-7.0964434309190886E-3</v>
      </c>
    </row>
    <row r="670" spans="1:8" x14ac:dyDescent="0.3">
      <c r="A670" s="2">
        <v>44089</v>
      </c>
      <c r="B670" s="1">
        <v>11269.55</v>
      </c>
      <c r="C670" s="1">
        <v>11604.35</v>
      </c>
      <c r="D670" s="1">
        <v>11263.15</v>
      </c>
      <c r="E670" s="1">
        <v>11450.5</v>
      </c>
      <c r="F670" s="1">
        <v>55375991</v>
      </c>
      <c r="G670" s="1">
        <v>5184.3599999999997</v>
      </c>
      <c r="H670" s="3">
        <f>IF(ISERR(LN(Table1339[[#This Row],[Close]]/E669)),"-",LN(Table1339[[#This Row],[Close]]/E669))</f>
        <v>1.9150815842341583E-2</v>
      </c>
    </row>
    <row r="671" spans="1:8" x14ac:dyDescent="0.3">
      <c r="A671" s="2">
        <v>44090</v>
      </c>
      <c r="B671" s="1">
        <v>11506.75</v>
      </c>
      <c r="C671" s="1">
        <v>11727.7</v>
      </c>
      <c r="D671" s="1">
        <v>11436.3</v>
      </c>
      <c r="E671" s="1">
        <v>11688.55</v>
      </c>
      <c r="F671" s="1">
        <v>51570157</v>
      </c>
      <c r="G671" s="1">
        <v>4893.6499999999996</v>
      </c>
      <c r="H671" s="3">
        <f>IF(ISERR(LN(Table1339[[#This Row],[Close]]/E670)),"-",LN(Table1339[[#This Row],[Close]]/E670))</f>
        <v>2.0576332982570531E-2</v>
      </c>
    </row>
    <row r="672" spans="1:8" x14ac:dyDescent="0.3">
      <c r="A672" s="2">
        <v>44091</v>
      </c>
      <c r="B672" s="1">
        <v>11701</v>
      </c>
      <c r="C672" s="1">
        <v>11785.05</v>
      </c>
      <c r="D672" s="1">
        <v>11647.6</v>
      </c>
      <c r="E672" s="1">
        <v>11735.95</v>
      </c>
      <c r="F672" s="1">
        <v>43746549</v>
      </c>
      <c r="G672" s="1">
        <v>6508.24</v>
      </c>
      <c r="H672" s="3">
        <f>IF(ISERR(LN(Table1339[[#This Row],[Close]]/E671)),"-",LN(Table1339[[#This Row],[Close]]/E671))</f>
        <v>4.0470502845753251E-3</v>
      </c>
    </row>
    <row r="673" spans="1:8" x14ac:dyDescent="0.3">
      <c r="A673" s="2">
        <v>44092</v>
      </c>
      <c r="B673" s="1">
        <v>11958.2</v>
      </c>
      <c r="C673" s="1">
        <v>12528.85</v>
      </c>
      <c r="D673" s="1">
        <v>11926.65</v>
      </c>
      <c r="E673" s="1">
        <v>12320.9</v>
      </c>
      <c r="F673" s="1">
        <v>140543375</v>
      </c>
      <c r="G673" s="1">
        <v>20831.23</v>
      </c>
      <c r="H673" s="3">
        <f>IF(ISERR(LN(Table1339[[#This Row],[Close]]/E672)),"-",LN(Table1339[[#This Row],[Close]]/E672))</f>
        <v>4.8640226949021627E-2</v>
      </c>
    </row>
    <row r="674" spans="1:8" x14ac:dyDescent="0.3">
      <c r="A674" s="2">
        <v>44095</v>
      </c>
      <c r="B674" s="1">
        <v>12341.75</v>
      </c>
      <c r="C674" s="1">
        <v>12496.7</v>
      </c>
      <c r="D674" s="1">
        <v>11724</v>
      </c>
      <c r="E674" s="1">
        <v>11799.55</v>
      </c>
      <c r="F674" s="1">
        <v>62571000</v>
      </c>
      <c r="G674" s="1">
        <v>10597.85</v>
      </c>
      <c r="H674" s="3">
        <f>IF(ISERR(LN(Table1339[[#This Row],[Close]]/E673)),"-",LN(Table1339[[#This Row],[Close]]/E673))</f>
        <v>-4.3235612234043576E-2</v>
      </c>
    </row>
    <row r="675" spans="1:8" x14ac:dyDescent="0.3">
      <c r="A675" s="2">
        <v>44096</v>
      </c>
      <c r="B675" s="1">
        <v>11889.1</v>
      </c>
      <c r="C675" s="1">
        <v>11952.1</v>
      </c>
      <c r="D675" s="1">
        <v>11540.4</v>
      </c>
      <c r="E675" s="1">
        <v>11876.85</v>
      </c>
      <c r="F675" s="1">
        <v>55402738</v>
      </c>
      <c r="G675" s="1">
        <v>7799.88</v>
      </c>
      <c r="H675" s="3">
        <f>IF(ISERR(LN(Table1339[[#This Row],[Close]]/E674)),"-",LN(Table1339[[#This Row],[Close]]/E674))</f>
        <v>6.5297321092509381E-3</v>
      </c>
    </row>
    <row r="676" spans="1:8" x14ac:dyDescent="0.3">
      <c r="A676" s="2">
        <v>44097</v>
      </c>
      <c r="B676" s="1">
        <v>12032.45</v>
      </c>
      <c r="C676" s="1">
        <v>12052.4</v>
      </c>
      <c r="D676" s="1">
        <v>11608</v>
      </c>
      <c r="E676" s="1">
        <v>11685.9</v>
      </c>
      <c r="F676" s="1">
        <v>37580548</v>
      </c>
      <c r="G676" s="1">
        <v>5167.18</v>
      </c>
      <c r="H676" s="3">
        <f>IF(ISERR(LN(Table1339[[#This Row],[Close]]/E675)),"-",LN(Table1339[[#This Row],[Close]]/E675))</f>
        <v>-1.6208140412826595E-2</v>
      </c>
    </row>
    <row r="677" spans="1:8" x14ac:dyDescent="0.3">
      <c r="A677" s="2">
        <v>44098</v>
      </c>
      <c r="B677" s="1">
        <v>11581.1</v>
      </c>
      <c r="C677" s="1">
        <v>11717.45</v>
      </c>
      <c r="D677" s="1">
        <v>11268.9</v>
      </c>
      <c r="E677" s="1">
        <v>11334.6</v>
      </c>
      <c r="F677" s="1">
        <v>42088468</v>
      </c>
      <c r="G677" s="1">
        <v>6658.93</v>
      </c>
      <c r="H677" s="3">
        <f>IF(ISERR(LN(Table1339[[#This Row],[Close]]/E676)),"-",LN(Table1339[[#This Row],[Close]]/E676))</f>
        <v>-3.052299243891813E-2</v>
      </c>
    </row>
    <row r="678" spans="1:8" x14ac:dyDescent="0.3">
      <c r="A678" s="2">
        <v>44099</v>
      </c>
      <c r="B678" s="1">
        <v>11513.05</v>
      </c>
      <c r="C678" s="1">
        <v>11666</v>
      </c>
      <c r="D678" s="1">
        <v>11383.35</v>
      </c>
      <c r="E678" s="1">
        <v>11595.9</v>
      </c>
      <c r="F678" s="1">
        <v>45977253</v>
      </c>
      <c r="G678" s="1">
        <v>5068.21</v>
      </c>
      <c r="H678" s="3">
        <f>IF(ISERR(LN(Table1339[[#This Row],[Close]]/E677)),"-",LN(Table1339[[#This Row],[Close]]/E677))</f>
        <v>2.2791592950168141E-2</v>
      </c>
    </row>
    <row r="679" spans="1:8" x14ac:dyDescent="0.3">
      <c r="A679" s="2">
        <v>44102</v>
      </c>
      <c r="B679" s="1">
        <v>11724.75</v>
      </c>
      <c r="C679" s="1">
        <v>11842.35</v>
      </c>
      <c r="D679" s="1">
        <v>11528.25</v>
      </c>
      <c r="E679" s="1">
        <v>11796.6</v>
      </c>
      <c r="F679" s="1">
        <v>44512505</v>
      </c>
      <c r="G679" s="1">
        <v>4386.87</v>
      </c>
      <c r="H679" s="3">
        <f>IF(ISERR(LN(Table1339[[#This Row],[Close]]/E678)),"-",LN(Table1339[[#This Row],[Close]]/E678))</f>
        <v>1.7159767000470255E-2</v>
      </c>
    </row>
    <row r="680" spans="1:8" x14ac:dyDescent="0.3">
      <c r="A680" s="2">
        <v>44103</v>
      </c>
      <c r="B680" s="1">
        <v>11857</v>
      </c>
      <c r="C680" s="1">
        <v>11874.1</v>
      </c>
      <c r="D680" s="1">
        <v>11680.9</v>
      </c>
      <c r="E680" s="1">
        <v>11709.5</v>
      </c>
      <c r="F680" s="1">
        <v>37060611</v>
      </c>
      <c r="G680" s="1">
        <v>3418.63</v>
      </c>
      <c r="H680" s="3">
        <f>IF(ISERR(LN(Table1339[[#This Row],[Close]]/E679)),"-",LN(Table1339[[#This Row],[Close]]/E679))</f>
        <v>-7.4108762095954506E-3</v>
      </c>
    </row>
    <row r="681" spans="1:8" x14ac:dyDescent="0.3">
      <c r="A681" s="2">
        <v>44104</v>
      </c>
      <c r="B681" s="1">
        <v>11745</v>
      </c>
      <c r="C681" s="1">
        <v>12015.7</v>
      </c>
      <c r="D681" s="1">
        <v>11691.5</v>
      </c>
      <c r="E681" s="1">
        <v>11772.85</v>
      </c>
      <c r="F681" s="1">
        <v>57562209</v>
      </c>
      <c r="G681" s="1">
        <v>6888.86</v>
      </c>
      <c r="H681" s="3">
        <f>IF(ISERR(LN(Table1339[[#This Row],[Close]]/E680)),"-",LN(Table1339[[#This Row],[Close]]/E680))</f>
        <v>5.3955548475420325E-3</v>
      </c>
    </row>
  </sheetData>
  <pageMargins left="0.7" right="0.7" top="0.75" bottom="0.75" header="0.3" footer="0.3"/>
  <drawing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3494A-DD43-472B-AC16-86AB2BDE917C}">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12"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IF(ISERR(LN(Table240[[#This Row],[Close]]/E1)),"-",LN(Table240[[#This Row],[Close]]/E1))</f>
        <v>-</v>
      </c>
      <c r="J2" s="5" t="s">
        <v>29</v>
      </c>
      <c r="K2" s="6">
        <f>_xlfn.VAR.P(Table138[Return])</f>
        <v>1.2776067096245058E-3</v>
      </c>
    </row>
    <row r="3" spans="1:11" x14ac:dyDescent="0.3">
      <c r="A3" s="2">
        <v>43102</v>
      </c>
      <c r="B3" s="1">
        <v>10477.549999999999</v>
      </c>
      <c r="C3" s="1">
        <v>10495.2</v>
      </c>
      <c r="D3" s="1">
        <v>10404.65</v>
      </c>
      <c r="E3" s="1">
        <v>10442.200000000001</v>
      </c>
      <c r="F3" s="1">
        <v>158092430</v>
      </c>
      <c r="G3" s="1">
        <v>8665.4699999999993</v>
      </c>
      <c r="H3" s="3">
        <f>IF(ISERR(LN(Table240[[#This Row],[Close]]/E2)),"-",LN(Table240[[#This Row],[Close]]/E2))</f>
        <v>6.3704184836916721E-4</v>
      </c>
      <c r="J3" s="7" t="s">
        <v>26</v>
      </c>
      <c r="K3" s="8">
        <f>_xlfn.COVARIANCE.P(Table138[Return],Table240[Return])</f>
        <v>1.2821175269334831E-4</v>
      </c>
    </row>
    <row r="4" spans="1:11" x14ac:dyDescent="0.3">
      <c r="A4" s="2">
        <v>43103</v>
      </c>
      <c r="B4" s="1">
        <v>10482.65</v>
      </c>
      <c r="C4" s="1">
        <v>10503.6</v>
      </c>
      <c r="D4" s="1">
        <v>10429.549999999999</v>
      </c>
      <c r="E4" s="1">
        <v>10443.200000000001</v>
      </c>
      <c r="F4" s="1">
        <v>172516859</v>
      </c>
      <c r="G4" s="1">
        <v>9541.6</v>
      </c>
      <c r="H4" s="3">
        <f>IF(ISERR(LN(Table240[[#This Row],[Close]]/E3)),"-",LN(Table240[[#This Row],[Close]]/E3))</f>
        <v>9.5760674994483299E-5</v>
      </c>
      <c r="J4" s="7" t="s">
        <v>27</v>
      </c>
      <c r="K4" s="8">
        <f>_xlfn.VAR.P(Table240[Return])</f>
        <v>1.8954869759224571E-4</v>
      </c>
    </row>
    <row r="5" spans="1:11" x14ac:dyDescent="0.3">
      <c r="A5" s="2">
        <v>43104</v>
      </c>
      <c r="B5" s="1">
        <v>10469.4</v>
      </c>
      <c r="C5" s="1">
        <v>10513</v>
      </c>
      <c r="D5" s="1">
        <v>10441.450000000001</v>
      </c>
      <c r="E5" s="1">
        <v>10504.8</v>
      </c>
      <c r="F5" s="1">
        <v>180257392</v>
      </c>
      <c r="G5" s="1">
        <v>9561.9500000000007</v>
      </c>
      <c r="H5" s="3">
        <f>IF(ISERR(LN(Table240[[#This Row],[Close]]/E4)),"-",LN(Table240[[#This Row],[Close]]/E4))</f>
        <v>5.8812466638422118E-3</v>
      </c>
      <c r="J5" s="15" t="s">
        <v>28</v>
      </c>
      <c r="K5" s="12">
        <f>K3/K4</f>
        <v>0.67640534765981608</v>
      </c>
    </row>
    <row r="6" spans="1:11" x14ac:dyDescent="0.3">
      <c r="A6" s="2">
        <v>43105</v>
      </c>
      <c r="B6" s="1">
        <v>10534.25</v>
      </c>
      <c r="C6" s="1">
        <v>10566.1</v>
      </c>
      <c r="D6" s="1">
        <v>10520.1</v>
      </c>
      <c r="E6" s="1">
        <v>10558.85</v>
      </c>
      <c r="F6" s="1">
        <v>186469717</v>
      </c>
      <c r="G6" s="1">
        <v>10306.219999999999</v>
      </c>
      <c r="H6" s="3">
        <f>IF(ISERR(LN(Table240[[#This Row],[Close]]/E5)),"-",LN(Table240[[#This Row],[Close]]/E5))</f>
        <v>5.1320752701052418E-3</v>
      </c>
      <c r="J6" s="15" t="s">
        <v>30</v>
      </c>
      <c r="K6" s="13">
        <f>K4*K5*K5</f>
        <v>8.6723115154618618E-5</v>
      </c>
    </row>
    <row r="7" spans="1:11" ht="15" thickBot="1" x14ac:dyDescent="0.35">
      <c r="A7" s="2">
        <v>43108</v>
      </c>
      <c r="B7" s="1">
        <v>10591.7</v>
      </c>
      <c r="C7" s="1">
        <v>10631.2</v>
      </c>
      <c r="D7" s="1">
        <v>10588.55</v>
      </c>
      <c r="E7" s="1">
        <v>10623.6</v>
      </c>
      <c r="F7" s="1">
        <v>174181231</v>
      </c>
      <c r="G7" s="1">
        <v>9907.27</v>
      </c>
      <c r="H7" s="3">
        <f>IF(ISERR(LN(Table240[[#This Row],[Close]]/E6)),"-",LN(Table240[[#This Row],[Close]]/E6))</f>
        <v>6.1135705901032523E-3</v>
      </c>
      <c r="J7" s="16" t="s">
        <v>31</v>
      </c>
      <c r="K7" s="14">
        <f>K2-K6</f>
        <v>1.1908835944698872E-3</v>
      </c>
    </row>
    <row r="8" spans="1:11" x14ac:dyDescent="0.3">
      <c r="A8" s="2">
        <v>43109</v>
      </c>
      <c r="B8" s="1">
        <v>10645.1</v>
      </c>
      <c r="C8" s="1">
        <v>10659.15</v>
      </c>
      <c r="D8" s="1">
        <v>10603.6</v>
      </c>
      <c r="E8" s="1">
        <v>10637</v>
      </c>
      <c r="F8" s="1">
        <v>211291563</v>
      </c>
      <c r="G8" s="1">
        <v>10733.37</v>
      </c>
      <c r="H8" s="3">
        <f>IF(ISERR(LN(Table240[[#This Row],[Close]]/E7)),"-",LN(Table240[[#This Row],[Close]]/E7))</f>
        <v>1.2605478466610116E-3</v>
      </c>
    </row>
    <row r="9" spans="1:11" x14ac:dyDescent="0.3">
      <c r="A9" s="2">
        <v>43110</v>
      </c>
      <c r="B9" s="1">
        <v>10652.05</v>
      </c>
      <c r="C9" s="1">
        <v>10655.5</v>
      </c>
      <c r="D9" s="1">
        <v>10592.7</v>
      </c>
      <c r="E9" s="1">
        <v>10632.2</v>
      </c>
      <c r="F9" s="1">
        <v>181900014</v>
      </c>
      <c r="G9" s="1">
        <v>9720.65</v>
      </c>
      <c r="H9" s="3">
        <f>IF(ISERR(LN(Table240[[#This Row],[Close]]/E8)),"-",LN(Table240[[#This Row],[Close]]/E8))</f>
        <v>-4.5135689931809334E-4</v>
      </c>
    </row>
    <row r="10" spans="1:11" x14ac:dyDescent="0.3">
      <c r="A10" s="2">
        <v>43111</v>
      </c>
      <c r="B10" s="1">
        <v>10637.05</v>
      </c>
      <c r="C10" s="1">
        <v>10664.6</v>
      </c>
      <c r="D10" s="1">
        <v>10612.35</v>
      </c>
      <c r="E10" s="1">
        <v>10651.2</v>
      </c>
      <c r="F10" s="1">
        <v>158630055</v>
      </c>
      <c r="G10" s="1">
        <v>9635.01</v>
      </c>
      <c r="H10" s="3">
        <f>IF(ISERR(LN(Table240[[#This Row],[Close]]/E9)),"-",LN(Table240[[#This Row],[Close]]/E9))</f>
        <v>1.7854294940923756E-3</v>
      </c>
    </row>
    <row r="11" spans="1:11" x14ac:dyDescent="0.3">
      <c r="A11" s="2">
        <v>43112</v>
      </c>
      <c r="B11" s="1">
        <v>10682.55</v>
      </c>
      <c r="C11" s="1">
        <v>10690.4</v>
      </c>
      <c r="D11" s="1">
        <v>10597.1</v>
      </c>
      <c r="E11" s="1">
        <v>10681.25</v>
      </c>
      <c r="F11" s="1">
        <v>180592153</v>
      </c>
      <c r="G11" s="1">
        <v>11005.12</v>
      </c>
      <c r="H11" s="3">
        <f>IF(ISERR(LN(Table240[[#This Row],[Close]]/E10)),"-",LN(Table240[[#This Row],[Close]]/E10))</f>
        <v>2.8173060174616839E-3</v>
      </c>
    </row>
    <row r="12" spans="1:11" x14ac:dyDescent="0.3">
      <c r="A12" s="2">
        <v>43115</v>
      </c>
      <c r="B12" s="1">
        <v>10718.5</v>
      </c>
      <c r="C12" s="1">
        <v>10782.65</v>
      </c>
      <c r="D12" s="1">
        <v>10713.8</v>
      </c>
      <c r="E12" s="1">
        <v>10741.55</v>
      </c>
      <c r="F12" s="1">
        <v>181262074</v>
      </c>
      <c r="G12" s="1">
        <v>11333.11</v>
      </c>
      <c r="H12" s="3">
        <f>IF(ISERR(LN(Table240[[#This Row],[Close]]/E11)),"-",LN(Table240[[#This Row],[Close]]/E11))</f>
        <v>5.6295310837339019E-3</v>
      </c>
    </row>
    <row r="13" spans="1:11" x14ac:dyDescent="0.3">
      <c r="A13" s="2">
        <v>43116</v>
      </c>
      <c r="B13" s="1">
        <v>10761.5</v>
      </c>
      <c r="C13" s="1">
        <v>10762.35</v>
      </c>
      <c r="D13" s="1">
        <v>10687.85</v>
      </c>
      <c r="E13" s="1">
        <v>10700.45</v>
      </c>
      <c r="F13" s="1">
        <v>217468081</v>
      </c>
      <c r="G13" s="1">
        <v>12709.44</v>
      </c>
      <c r="H13" s="3">
        <f>IF(ISERR(LN(Table240[[#This Row],[Close]]/E12)),"-",LN(Table240[[#This Row],[Close]]/E12))</f>
        <v>-3.8336023072027756E-3</v>
      </c>
    </row>
    <row r="14" spans="1:11" x14ac:dyDescent="0.3">
      <c r="A14" s="2">
        <v>43117</v>
      </c>
      <c r="B14" s="1">
        <v>10702.45</v>
      </c>
      <c r="C14" s="1">
        <v>10803</v>
      </c>
      <c r="D14" s="1">
        <v>10666.75</v>
      </c>
      <c r="E14" s="1">
        <v>10788.55</v>
      </c>
      <c r="F14" s="1">
        <v>260488465</v>
      </c>
      <c r="G14" s="1">
        <v>14334.26</v>
      </c>
      <c r="H14" s="3">
        <f>IF(ISERR(LN(Table240[[#This Row],[Close]]/E13)),"-",LN(Table240[[#This Row],[Close]]/E13))</f>
        <v>8.199589892850731E-3</v>
      </c>
    </row>
    <row r="15" spans="1:11" x14ac:dyDescent="0.3">
      <c r="A15" s="2">
        <v>43118</v>
      </c>
      <c r="B15" s="1">
        <v>10873.4</v>
      </c>
      <c r="C15" s="1">
        <v>10887.5</v>
      </c>
      <c r="D15" s="1">
        <v>10782.4</v>
      </c>
      <c r="E15" s="1">
        <v>10817</v>
      </c>
      <c r="F15" s="1">
        <v>321609375</v>
      </c>
      <c r="G15" s="1">
        <v>17930.3</v>
      </c>
      <c r="H15" s="3">
        <f>IF(ISERR(LN(Table240[[#This Row],[Close]]/E14)),"-",LN(Table240[[#This Row],[Close]]/E14))</f>
        <v>2.6335840970066761E-3</v>
      </c>
    </row>
    <row r="16" spans="1:11" x14ac:dyDescent="0.3">
      <c r="A16" s="2">
        <v>43119</v>
      </c>
      <c r="B16" s="1">
        <v>10829.2</v>
      </c>
      <c r="C16" s="1">
        <v>10906.85</v>
      </c>
      <c r="D16" s="1">
        <v>10793.9</v>
      </c>
      <c r="E16" s="1">
        <v>10894.7</v>
      </c>
      <c r="F16" s="1">
        <v>214011963</v>
      </c>
      <c r="G16" s="1">
        <v>11792.26</v>
      </c>
      <c r="H16" s="3">
        <f>IF(ISERR(LN(Table240[[#This Row],[Close]]/E15)),"-",LN(Table240[[#This Row],[Close]]/E15))</f>
        <v>7.1574618025462651E-3</v>
      </c>
    </row>
    <row r="17" spans="1:8" x14ac:dyDescent="0.3">
      <c r="A17" s="2">
        <v>43122</v>
      </c>
      <c r="B17" s="1">
        <v>10883.2</v>
      </c>
      <c r="C17" s="1">
        <v>10975.1</v>
      </c>
      <c r="D17" s="1">
        <v>10881.4</v>
      </c>
      <c r="E17" s="1">
        <v>10966.2</v>
      </c>
      <c r="F17" s="1">
        <v>238815813</v>
      </c>
      <c r="G17" s="1">
        <v>14469.06</v>
      </c>
      <c r="H17" s="3">
        <f>IF(ISERR(LN(Table240[[#This Row],[Close]]/E16)),"-",LN(Table240[[#This Row],[Close]]/E16))</f>
        <v>6.5413825556156846E-3</v>
      </c>
    </row>
    <row r="18" spans="1:8" x14ac:dyDescent="0.3">
      <c r="A18" s="2">
        <v>43123</v>
      </c>
      <c r="B18" s="1">
        <v>10997.4</v>
      </c>
      <c r="C18" s="1">
        <v>11092.9</v>
      </c>
      <c r="D18" s="1">
        <v>10994.55</v>
      </c>
      <c r="E18" s="1">
        <v>11083.7</v>
      </c>
      <c r="F18" s="1">
        <v>293445774</v>
      </c>
      <c r="G18" s="1">
        <v>16423.91</v>
      </c>
      <c r="H18" s="3">
        <f>IF(ISERR(LN(Table240[[#This Row],[Close]]/E17)),"-",LN(Table240[[#This Row],[Close]]/E17))</f>
        <v>1.0657745586985299E-2</v>
      </c>
    </row>
    <row r="19" spans="1:8" x14ac:dyDescent="0.3">
      <c r="A19" s="2">
        <v>43124</v>
      </c>
      <c r="B19" s="1">
        <v>11069.35</v>
      </c>
      <c r="C19" s="1">
        <v>11110.1</v>
      </c>
      <c r="D19" s="1">
        <v>11046.15</v>
      </c>
      <c r="E19" s="1">
        <v>11086</v>
      </c>
      <c r="F19" s="1">
        <v>292197072</v>
      </c>
      <c r="G19" s="1">
        <v>16915.14</v>
      </c>
      <c r="H19" s="3">
        <f>IF(ISERR(LN(Table240[[#This Row],[Close]]/E18)),"-",LN(Table240[[#This Row],[Close]]/E18))</f>
        <v>2.0749040431318157E-4</v>
      </c>
    </row>
    <row r="20" spans="1:8" x14ac:dyDescent="0.3">
      <c r="A20" s="2">
        <v>43125</v>
      </c>
      <c r="B20" s="1">
        <v>11095.6</v>
      </c>
      <c r="C20" s="1">
        <v>11095.6</v>
      </c>
      <c r="D20" s="1">
        <v>11009.2</v>
      </c>
      <c r="E20" s="1">
        <v>11069.65</v>
      </c>
      <c r="F20" s="1">
        <v>340469462</v>
      </c>
      <c r="G20" s="1">
        <v>19939.54</v>
      </c>
      <c r="H20" s="3">
        <f>IF(ISERR(LN(Table240[[#This Row],[Close]]/E19)),"-",LN(Table240[[#This Row],[Close]]/E19))</f>
        <v>-1.4759217597312849E-3</v>
      </c>
    </row>
    <row r="21" spans="1:8" x14ac:dyDescent="0.3">
      <c r="A21" s="2">
        <v>43129</v>
      </c>
      <c r="B21" s="1">
        <v>11079.35</v>
      </c>
      <c r="C21" s="1">
        <v>11171.55</v>
      </c>
      <c r="D21" s="1">
        <v>11075.95</v>
      </c>
      <c r="E21" s="1">
        <v>11130.4</v>
      </c>
      <c r="F21" s="1">
        <v>249220726</v>
      </c>
      <c r="G21" s="1">
        <v>16118.36</v>
      </c>
      <c r="H21" s="3">
        <f>IF(ISERR(LN(Table240[[#This Row],[Close]]/E20)),"-",LN(Table240[[#This Row],[Close]]/E20))</f>
        <v>5.4729743076483948E-3</v>
      </c>
    </row>
    <row r="22" spans="1:8" x14ac:dyDescent="0.3">
      <c r="A22" s="2">
        <v>43130</v>
      </c>
      <c r="B22" s="1">
        <v>11120.85</v>
      </c>
      <c r="C22" s="1">
        <v>11121.1</v>
      </c>
      <c r="D22" s="1">
        <v>11033.9</v>
      </c>
      <c r="E22" s="1">
        <v>11049.65</v>
      </c>
      <c r="F22" s="1">
        <v>234969503</v>
      </c>
      <c r="G22" s="1">
        <v>13232.19</v>
      </c>
      <c r="H22" s="3">
        <f>IF(ISERR(LN(Table240[[#This Row],[Close]]/E21)),"-",LN(Table240[[#This Row],[Close]]/E21))</f>
        <v>-7.2813502915512083E-3</v>
      </c>
    </row>
    <row r="23" spans="1:8" x14ac:dyDescent="0.3">
      <c r="A23" s="2">
        <v>43131</v>
      </c>
      <c r="B23" s="1">
        <v>11018.8</v>
      </c>
      <c r="C23" s="1">
        <v>11058.5</v>
      </c>
      <c r="D23" s="1">
        <v>10979.3</v>
      </c>
      <c r="E23" s="1">
        <v>11027.7</v>
      </c>
      <c r="F23" s="1">
        <v>253462573</v>
      </c>
      <c r="G23" s="1">
        <v>14459.69</v>
      </c>
      <c r="H23" s="3">
        <f>IF(ISERR(LN(Table240[[#This Row],[Close]]/E22)),"-",LN(Table240[[#This Row],[Close]]/E22))</f>
        <v>-1.9884639444954625E-3</v>
      </c>
    </row>
    <row r="24" spans="1:8" x14ac:dyDescent="0.3">
      <c r="A24" s="2">
        <v>43132</v>
      </c>
      <c r="B24" s="1">
        <v>11044.55</v>
      </c>
      <c r="C24" s="1">
        <v>11117.35</v>
      </c>
      <c r="D24" s="1">
        <v>10878.8</v>
      </c>
      <c r="E24" s="1">
        <v>11016.9</v>
      </c>
      <c r="F24" s="1">
        <v>315743486</v>
      </c>
      <c r="G24" s="1">
        <v>17719.400000000001</v>
      </c>
      <c r="H24" s="3">
        <f>IF(ISERR(LN(Table240[[#This Row],[Close]]/E23)),"-",LN(Table240[[#This Row],[Close]]/E23))</f>
        <v>-9.7983187393412951E-4</v>
      </c>
    </row>
    <row r="25" spans="1:8" x14ac:dyDescent="0.3">
      <c r="A25" s="2">
        <v>43133</v>
      </c>
      <c r="B25" s="1">
        <v>10938.2</v>
      </c>
      <c r="C25" s="1">
        <v>10954.95</v>
      </c>
      <c r="D25" s="1">
        <v>10736.1</v>
      </c>
      <c r="E25" s="1">
        <v>10760.6</v>
      </c>
      <c r="F25" s="1">
        <v>291431992</v>
      </c>
      <c r="G25" s="1">
        <v>16542.509999999998</v>
      </c>
      <c r="H25" s="3">
        <f>IF(ISERR(LN(Table240[[#This Row],[Close]]/E24)),"-",LN(Table240[[#This Row],[Close]]/E24))</f>
        <v>-2.3539142174773337E-2</v>
      </c>
    </row>
    <row r="26" spans="1:8" x14ac:dyDescent="0.3">
      <c r="A26" s="2">
        <v>43136</v>
      </c>
      <c r="B26" s="1">
        <v>10604.3</v>
      </c>
      <c r="C26" s="1">
        <v>10702.75</v>
      </c>
      <c r="D26" s="1">
        <v>10586.8</v>
      </c>
      <c r="E26" s="1">
        <v>10666.55</v>
      </c>
      <c r="F26" s="1">
        <v>247479157</v>
      </c>
      <c r="G26" s="1">
        <v>13980.63</v>
      </c>
      <c r="H26" s="3">
        <f>IF(ISERR(LN(Table240[[#This Row],[Close]]/E25)),"-",LN(Table240[[#This Row],[Close]]/E25))</f>
        <v>-8.7786386889738433E-3</v>
      </c>
    </row>
    <row r="27" spans="1:8" x14ac:dyDescent="0.3">
      <c r="A27" s="2">
        <v>43137</v>
      </c>
      <c r="B27" s="1">
        <v>10295.15</v>
      </c>
      <c r="C27" s="1">
        <v>10594.15</v>
      </c>
      <c r="D27" s="1">
        <v>10276.299999999999</v>
      </c>
      <c r="E27" s="1">
        <v>10498.25</v>
      </c>
      <c r="F27" s="1">
        <v>274656443</v>
      </c>
      <c r="G27" s="1">
        <v>15606.34</v>
      </c>
      <c r="H27" s="3">
        <f>IF(ISERR(LN(Table240[[#This Row],[Close]]/E26)),"-",LN(Table240[[#This Row],[Close]]/E26))</f>
        <v>-1.5904099965423114E-2</v>
      </c>
    </row>
    <row r="28" spans="1:8" x14ac:dyDescent="0.3">
      <c r="A28" s="2">
        <v>43138</v>
      </c>
      <c r="B28" s="1">
        <v>10607.2</v>
      </c>
      <c r="C28" s="1">
        <v>10614</v>
      </c>
      <c r="D28" s="1">
        <v>10446.4</v>
      </c>
      <c r="E28" s="1">
        <v>10476.700000000001</v>
      </c>
      <c r="F28" s="1">
        <v>258095424</v>
      </c>
      <c r="G28" s="1">
        <v>13971.66</v>
      </c>
      <c r="H28" s="3">
        <f>IF(ISERR(LN(Table240[[#This Row],[Close]]/E27)),"-",LN(Table240[[#This Row],[Close]]/E27))</f>
        <v>-2.0548327965133673E-3</v>
      </c>
    </row>
    <row r="29" spans="1:8" x14ac:dyDescent="0.3">
      <c r="A29" s="2">
        <v>43139</v>
      </c>
      <c r="B29" s="1">
        <v>10518.5</v>
      </c>
      <c r="C29" s="1">
        <v>10637.8</v>
      </c>
      <c r="D29" s="1">
        <v>10479.549999999999</v>
      </c>
      <c r="E29" s="1">
        <v>10576.85</v>
      </c>
      <c r="F29" s="1">
        <v>239407938</v>
      </c>
      <c r="G29" s="1">
        <v>12569.23</v>
      </c>
      <c r="H29" s="3">
        <f>IF(ISERR(LN(Table240[[#This Row],[Close]]/E28)),"-",LN(Table240[[#This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IF(ISERR(LN(Table240[[#This Row],[Close]]/E29)),"-",LN(Table240[[#This Row],[Close]]/E29))</f>
        <v>-1.1592100061916256E-2</v>
      </c>
    </row>
    <row r="31" spans="1:8" x14ac:dyDescent="0.3">
      <c r="A31" s="2">
        <v>43143</v>
      </c>
      <c r="B31" s="1">
        <v>10518.2</v>
      </c>
      <c r="C31" s="1">
        <v>10555.5</v>
      </c>
      <c r="D31" s="1">
        <v>10485.4</v>
      </c>
      <c r="E31" s="1">
        <v>10539.75</v>
      </c>
      <c r="F31" s="1">
        <v>224114801</v>
      </c>
      <c r="G31" s="1">
        <v>11133.78</v>
      </c>
      <c r="H31" s="3">
        <f>IF(ISERR(LN(Table240[[#This Row],[Close]]/E30)),"-",LN(Table240[[#This Row],[Close]]/E30))</f>
        <v>8.0782731984308572E-3</v>
      </c>
    </row>
    <row r="32" spans="1:8" x14ac:dyDescent="0.3">
      <c r="A32" s="2">
        <v>43145</v>
      </c>
      <c r="B32" s="1">
        <v>10585.75</v>
      </c>
      <c r="C32" s="1">
        <v>10590.55</v>
      </c>
      <c r="D32" s="1">
        <v>10456.65</v>
      </c>
      <c r="E32" s="1">
        <v>10500.9</v>
      </c>
      <c r="F32" s="1">
        <v>236329440</v>
      </c>
      <c r="G32" s="1">
        <v>12188.94</v>
      </c>
      <c r="H32" s="3">
        <f>IF(ISERR(LN(Table240[[#This Row],[Close]]/E31)),"-",LN(Table240[[#This Row],[Close]]/E31))</f>
        <v>-3.6928558908946208E-3</v>
      </c>
    </row>
    <row r="33" spans="1:8" x14ac:dyDescent="0.3">
      <c r="A33" s="2">
        <v>43146</v>
      </c>
      <c r="B33" s="1">
        <v>10537.9</v>
      </c>
      <c r="C33" s="1">
        <v>10618.1</v>
      </c>
      <c r="D33" s="1">
        <v>10511.05</v>
      </c>
      <c r="E33" s="1">
        <v>10545.5</v>
      </c>
      <c r="F33" s="1">
        <v>217090245</v>
      </c>
      <c r="G33" s="1">
        <v>11035.38</v>
      </c>
      <c r="H33" s="3">
        <f>IF(ISERR(LN(Table240[[#This Row],[Close]]/E32)),"-",LN(Table240[[#This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IF(ISERR(LN(Table240[[#This Row],[Close]]/E33)),"-",LN(Table240[[#This Row],[Close]]/E33))</f>
        <v>-8.877178756436177E-3</v>
      </c>
    </row>
    <row r="35" spans="1:8" x14ac:dyDescent="0.3">
      <c r="A35" s="2">
        <v>43150</v>
      </c>
      <c r="B35" s="1">
        <v>10488.9</v>
      </c>
      <c r="C35" s="1">
        <v>10489.35</v>
      </c>
      <c r="D35" s="1">
        <v>10302.75</v>
      </c>
      <c r="E35" s="1">
        <v>10378.4</v>
      </c>
      <c r="F35" s="1">
        <v>193087737</v>
      </c>
      <c r="G35" s="1">
        <v>9871.36</v>
      </c>
      <c r="H35" s="3">
        <f>IF(ISERR(LN(Table240[[#This Row],[Close]]/E34)),"-",LN(Table240[[#This Row],[Close]]/E34))</f>
        <v>-7.0953266124304595E-3</v>
      </c>
    </row>
    <row r="36" spans="1:8" x14ac:dyDescent="0.3">
      <c r="A36" s="2">
        <v>43151</v>
      </c>
      <c r="B36" s="1">
        <v>10391</v>
      </c>
      <c r="C36" s="1">
        <v>10429.35</v>
      </c>
      <c r="D36" s="1">
        <v>10347.65</v>
      </c>
      <c r="E36" s="1">
        <v>10360.4</v>
      </c>
      <c r="F36" s="1">
        <v>193464871</v>
      </c>
      <c r="G36" s="1">
        <v>9619.9500000000007</v>
      </c>
      <c r="H36" s="3">
        <f>IF(ISERR(LN(Table240[[#This Row],[Close]]/E35)),"-",LN(Table240[[#This Row],[Close]]/E35))</f>
        <v>-1.7358771500669238E-3</v>
      </c>
    </row>
    <row r="37" spans="1:8" x14ac:dyDescent="0.3">
      <c r="A37" s="2">
        <v>43152</v>
      </c>
      <c r="B37" s="1">
        <v>10426</v>
      </c>
      <c r="C37" s="1">
        <v>10426.1</v>
      </c>
      <c r="D37" s="1">
        <v>10349.6</v>
      </c>
      <c r="E37" s="1">
        <v>10397.450000000001</v>
      </c>
      <c r="F37" s="1">
        <v>241331542</v>
      </c>
      <c r="G37" s="1">
        <v>12996.36</v>
      </c>
      <c r="H37" s="3">
        <f>IF(ISERR(LN(Table240[[#This Row],[Close]]/E36)),"-",LN(Table240[[#This Row],[Close]]/E36))</f>
        <v>3.569737650487671E-3</v>
      </c>
    </row>
    <row r="38" spans="1:8" x14ac:dyDescent="0.3">
      <c r="A38" s="2">
        <v>43153</v>
      </c>
      <c r="B38" s="1">
        <v>10354.35</v>
      </c>
      <c r="C38" s="1">
        <v>10397.549999999999</v>
      </c>
      <c r="D38" s="1">
        <v>10340.65</v>
      </c>
      <c r="E38" s="1">
        <v>10382.700000000001</v>
      </c>
      <c r="F38" s="1">
        <v>323259078</v>
      </c>
      <c r="G38" s="1">
        <v>17711.46</v>
      </c>
      <c r="H38" s="3">
        <f>IF(ISERR(LN(Table240[[#This Row],[Close]]/E37)),"-",LN(Table240[[#This Row],[Close]]/E37))</f>
        <v>-1.4196242546064732E-3</v>
      </c>
    </row>
    <row r="39" spans="1:8" x14ac:dyDescent="0.3">
      <c r="A39" s="2">
        <v>43154</v>
      </c>
      <c r="B39" s="1">
        <v>10408.1</v>
      </c>
      <c r="C39" s="1">
        <v>10499.1</v>
      </c>
      <c r="D39" s="1">
        <v>10396.65</v>
      </c>
      <c r="E39" s="1">
        <v>10491.05</v>
      </c>
      <c r="F39" s="1">
        <v>217134363</v>
      </c>
      <c r="G39" s="1">
        <v>12704.32</v>
      </c>
      <c r="H39" s="3">
        <f>IF(ISERR(LN(Table240[[#This Row],[Close]]/E38)),"-",LN(Table240[[#This Row],[Close]]/E38))</f>
        <v>1.0381553207407197E-2</v>
      </c>
    </row>
    <row r="40" spans="1:8" x14ac:dyDescent="0.3">
      <c r="A40" s="2">
        <v>43157</v>
      </c>
      <c r="B40" s="1">
        <v>10526.55</v>
      </c>
      <c r="C40" s="1">
        <v>10592.95</v>
      </c>
      <c r="D40" s="1">
        <v>10520.2</v>
      </c>
      <c r="E40" s="1">
        <v>10582.6</v>
      </c>
      <c r="F40" s="1">
        <v>177238616</v>
      </c>
      <c r="G40" s="1">
        <v>10274.89</v>
      </c>
      <c r="H40" s="3">
        <f>IF(ISERR(LN(Table240[[#This Row],[Close]]/E39)),"-",LN(Table240[[#This Row],[Close]]/E39))</f>
        <v>8.6886302033653117E-3</v>
      </c>
    </row>
    <row r="41" spans="1:8" x14ac:dyDescent="0.3">
      <c r="A41" s="2">
        <v>43158</v>
      </c>
      <c r="B41" s="1">
        <v>10615.2</v>
      </c>
      <c r="C41" s="1">
        <v>10631.65</v>
      </c>
      <c r="D41" s="1">
        <v>10537.25</v>
      </c>
      <c r="E41" s="1">
        <v>10554.3</v>
      </c>
      <c r="F41" s="1">
        <v>193250158</v>
      </c>
      <c r="G41" s="1">
        <v>10276.42</v>
      </c>
      <c r="H41" s="3">
        <f>IF(ISERR(LN(Table240[[#This Row],[Close]]/E40)),"-",LN(Table240[[#This Row],[Close]]/E40))</f>
        <v>-2.677783110151532E-3</v>
      </c>
    </row>
    <row r="42" spans="1:8" x14ac:dyDescent="0.3">
      <c r="A42" s="2">
        <v>43159</v>
      </c>
      <c r="B42" s="1">
        <v>10488.95</v>
      </c>
      <c r="C42" s="1">
        <v>10535.5</v>
      </c>
      <c r="D42" s="1">
        <v>10461.549999999999</v>
      </c>
      <c r="E42" s="1">
        <v>10492.85</v>
      </c>
      <c r="F42" s="1">
        <v>294794221</v>
      </c>
      <c r="G42" s="1">
        <v>16299.11</v>
      </c>
      <c r="H42" s="3">
        <f>IF(ISERR(LN(Table240[[#This Row],[Close]]/E41)),"-",LN(Table240[[#This Row],[Close]]/E41))</f>
        <v>-5.8392869919537968E-3</v>
      </c>
    </row>
    <row r="43" spans="1:8" x14ac:dyDescent="0.3">
      <c r="A43" s="2">
        <v>43160</v>
      </c>
      <c r="B43" s="1">
        <v>10479.950000000001</v>
      </c>
      <c r="C43" s="1">
        <v>10525.5</v>
      </c>
      <c r="D43" s="1">
        <v>10447.15</v>
      </c>
      <c r="E43" s="1">
        <v>10458.35</v>
      </c>
      <c r="F43" s="1">
        <v>181378504</v>
      </c>
      <c r="G43" s="1">
        <v>10179.48</v>
      </c>
      <c r="H43" s="3">
        <f>IF(ISERR(LN(Table240[[#This Row],[Close]]/E42)),"-",LN(Table240[[#This Row],[Close]]/E42))</f>
        <v>-3.2933704210808511E-3</v>
      </c>
    </row>
    <row r="44" spans="1:8" x14ac:dyDescent="0.3">
      <c r="A44" s="2">
        <v>43164</v>
      </c>
      <c r="B44" s="1">
        <v>10428.299999999999</v>
      </c>
      <c r="C44" s="1">
        <v>10428.700000000001</v>
      </c>
      <c r="D44" s="1">
        <v>10323.9</v>
      </c>
      <c r="E44" s="1">
        <v>10358.85</v>
      </c>
      <c r="F44" s="1">
        <v>199975720</v>
      </c>
      <c r="G44" s="1">
        <v>10673.92</v>
      </c>
      <c r="H44" s="3">
        <f>IF(ISERR(LN(Table240[[#This Row],[Close]]/E43)),"-",LN(Table240[[#This Row],[Close]]/E43))</f>
        <v>-9.559475599117866E-3</v>
      </c>
    </row>
    <row r="45" spans="1:8" x14ac:dyDescent="0.3">
      <c r="A45" s="2">
        <v>43165</v>
      </c>
      <c r="B45" s="1">
        <v>10420.5</v>
      </c>
      <c r="C45" s="1">
        <v>10441.35</v>
      </c>
      <c r="D45" s="1">
        <v>10215.9</v>
      </c>
      <c r="E45" s="1">
        <v>10249.25</v>
      </c>
      <c r="F45" s="1">
        <v>229782297</v>
      </c>
      <c r="G45" s="1">
        <v>12143.95</v>
      </c>
      <c r="H45" s="3">
        <f>IF(ISERR(LN(Table240[[#This Row],[Close]]/E44)),"-",LN(Table240[[#This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IF(ISERR(LN(Table240[[#This Row],[Close]]/E45)),"-",LN(Table240[[#This Row],[Close]]/E45))</f>
        <v>-9.3171191731129289E-3</v>
      </c>
    </row>
    <row r="47" spans="1:8" x14ac:dyDescent="0.3">
      <c r="A47" s="2">
        <v>43167</v>
      </c>
      <c r="B47" s="1">
        <v>10216.25</v>
      </c>
      <c r="C47" s="1">
        <v>10270.35</v>
      </c>
      <c r="D47" s="1">
        <v>10146.4</v>
      </c>
      <c r="E47" s="1">
        <v>10242.65</v>
      </c>
      <c r="F47" s="1">
        <v>233377712</v>
      </c>
      <c r="G47" s="1">
        <v>11479.51</v>
      </c>
      <c r="H47" s="3">
        <f>IF(ISERR(LN(Table240[[#This Row],[Close]]/E46)),"-",LN(Table240[[#This Row],[Close]]/E46))</f>
        <v>8.6729621912598857E-3</v>
      </c>
    </row>
    <row r="48" spans="1:8" x14ac:dyDescent="0.3">
      <c r="A48" s="2">
        <v>43168</v>
      </c>
      <c r="B48" s="1">
        <v>10271.299999999999</v>
      </c>
      <c r="C48" s="1">
        <v>10296.700000000001</v>
      </c>
      <c r="D48" s="1">
        <v>10211.9</v>
      </c>
      <c r="E48" s="1">
        <v>10226.85</v>
      </c>
      <c r="F48" s="1">
        <v>192333334</v>
      </c>
      <c r="G48" s="1">
        <v>9874.81</v>
      </c>
      <c r="H48" s="3">
        <f>IF(ISERR(LN(Table240[[#This Row],[Close]]/E47)),"-",LN(Table240[[#This Row],[Close]]/E47))</f>
        <v>-1.5437605352231351E-3</v>
      </c>
    </row>
    <row r="49" spans="1:8" x14ac:dyDescent="0.3">
      <c r="A49" s="2">
        <v>43171</v>
      </c>
      <c r="B49" s="1">
        <v>10301.6</v>
      </c>
      <c r="C49" s="1">
        <v>10433.65</v>
      </c>
      <c r="D49" s="1">
        <v>10295.450000000001</v>
      </c>
      <c r="E49" s="1">
        <v>10421.4</v>
      </c>
      <c r="F49" s="1">
        <v>223135459</v>
      </c>
      <c r="G49" s="1">
        <v>10968.95</v>
      </c>
      <c r="H49" s="3">
        <f>IF(ISERR(LN(Table240[[#This Row],[Close]]/E48)),"-",LN(Table240[[#This Row],[Close]]/E48))</f>
        <v>1.884476964735966E-2</v>
      </c>
    </row>
    <row r="50" spans="1:8" x14ac:dyDescent="0.3">
      <c r="A50" s="2">
        <v>43172</v>
      </c>
      <c r="B50" s="1">
        <v>10389.5</v>
      </c>
      <c r="C50" s="1">
        <v>10478.6</v>
      </c>
      <c r="D50" s="1">
        <v>10377.85</v>
      </c>
      <c r="E50" s="1">
        <v>10426.85</v>
      </c>
      <c r="F50" s="1">
        <v>274852794</v>
      </c>
      <c r="G50" s="1">
        <v>23965.25</v>
      </c>
      <c r="H50" s="3">
        <f>IF(ISERR(LN(Table240[[#This Row],[Close]]/E49)),"-",LN(Table240[[#This Row],[Close]]/E49))</f>
        <v>5.228256687392662E-4</v>
      </c>
    </row>
    <row r="51" spans="1:8" x14ac:dyDescent="0.3">
      <c r="A51" s="2">
        <v>43173</v>
      </c>
      <c r="B51" s="1">
        <v>10393.049999999999</v>
      </c>
      <c r="C51" s="1">
        <v>10420.35</v>
      </c>
      <c r="D51" s="1">
        <v>10336.299999999999</v>
      </c>
      <c r="E51" s="1">
        <v>10410.9</v>
      </c>
      <c r="F51" s="1">
        <v>186991169</v>
      </c>
      <c r="G51" s="1">
        <v>9564.68</v>
      </c>
      <c r="H51" s="3">
        <f>IF(ISERR(LN(Table240[[#This Row],[Close]]/E50)),"-",LN(Table240[[#This Row],[Close]]/E50))</f>
        <v>-1.5308757533812772E-3</v>
      </c>
    </row>
    <row r="52" spans="1:8" x14ac:dyDescent="0.3">
      <c r="A52" s="2">
        <v>43174</v>
      </c>
      <c r="B52" s="1">
        <v>10405.450000000001</v>
      </c>
      <c r="C52" s="1">
        <v>10420</v>
      </c>
      <c r="D52" s="1">
        <v>10346.200000000001</v>
      </c>
      <c r="E52" s="1">
        <v>10360.15</v>
      </c>
      <c r="F52" s="1">
        <v>179308593</v>
      </c>
      <c r="G52" s="1">
        <v>8588.01</v>
      </c>
      <c r="H52" s="3">
        <f>IF(ISERR(LN(Table240[[#This Row],[Close]]/E51)),"-",LN(Table240[[#This Row],[Close]]/E51))</f>
        <v>-4.8866187302434253E-3</v>
      </c>
    </row>
    <row r="53" spans="1:8" x14ac:dyDescent="0.3">
      <c r="A53" s="2">
        <v>43175</v>
      </c>
      <c r="B53" s="1">
        <v>10345.15</v>
      </c>
      <c r="C53" s="1">
        <v>10346.299999999999</v>
      </c>
      <c r="D53" s="1">
        <v>10180.25</v>
      </c>
      <c r="E53" s="1">
        <v>10195.15</v>
      </c>
      <c r="F53" s="1">
        <v>338702439</v>
      </c>
      <c r="G53" s="1">
        <v>18811.97</v>
      </c>
      <c r="H53" s="3">
        <f>IF(ISERR(LN(Table240[[#This Row],[Close]]/E52)),"-",LN(Table240[[#This Row],[Close]]/E52))</f>
        <v>-1.6054598478163293E-2</v>
      </c>
    </row>
    <row r="54" spans="1:8" x14ac:dyDescent="0.3">
      <c r="A54" s="2">
        <v>43178</v>
      </c>
      <c r="B54" s="1">
        <v>10215.35</v>
      </c>
      <c r="C54" s="1">
        <v>10224.549999999999</v>
      </c>
      <c r="D54" s="1">
        <v>10075.299999999999</v>
      </c>
      <c r="E54" s="1">
        <v>10094.25</v>
      </c>
      <c r="F54" s="1">
        <v>216670033</v>
      </c>
      <c r="G54" s="1">
        <v>11111.43</v>
      </c>
      <c r="H54" s="3">
        <f>IF(ISERR(LN(Table240[[#This Row],[Close]]/E53)),"-",LN(Table240[[#This Row],[Close]]/E53))</f>
        <v>-9.9461622130384876E-3</v>
      </c>
    </row>
    <row r="55" spans="1:8" x14ac:dyDescent="0.3">
      <c r="A55" s="2">
        <v>43179</v>
      </c>
      <c r="B55" s="1">
        <v>10051.549999999999</v>
      </c>
      <c r="C55" s="1">
        <v>10155.65</v>
      </c>
      <c r="D55" s="1">
        <v>10049.1</v>
      </c>
      <c r="E55" s="1">
        <v>10124.35</v>
      </c>
      <c r="F55" s="1">
        <v>209327593</v>
      </c>
      <c r="G55" s="1">
        <v>10947.12</v>
      </c>
      <c r="H55" s="3">
        <f>IF(ISERR(LN(Table240[[#This Row],[Close]]/E54)),"-",LN(Table240[[#This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IF(ISERR(LN(Table240[[#This Row],[Close]]/E55)),"-",LN(Table240[[#This Row],[Close]]/E55))</f>
        <v>3.0473997429050059E-3</v>
      </c>
    </row>
    <row r="57" spans="1:8" x14ac:dyDescent="0.3">
      <c r="A57" s="2">
        <v>43181</v>
      </c>
      <c r="B57" s="1">
        <v>10167.5</v>
      </c>
      <c r="C57" s="1">
        <v>10207.85</v>
      </c>
      <c r="D57" s="1">
        <v>10105.4</v>
      </c>
      <c r="E57" s="1">
        <v>10114.75</v>
      </c>
      <c r="F57" s="1">
        <v>237632983</v>
      </c>
      <c r="G57" s="1">
        <v>11558.88</v>
      </c>
      <c r="H57" s="3">
        <f>IF(ISERR(LN(Table240[[#This Row],[Close]]/E56)),"-",LN(Table240[[#This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IF(ISERR(LN(Table240[[#This Row],[Close]]/E57)),"-",LN(Table240[[#This Row],[Close]]/E57))</f>
        <v>-1.1604680566535094E-2</v>
      </c>
    </row>
    <row r="59" spans="1:8" x14ac:dyDescent="0.3">
      <c r="A59" s="2">
        <v>43185</v>
      </c>
      <c r="B59" s="1">
        <v>9989.15</v>
      </c>
      <c r="C59" s="1">
        <v>10143.5</v>
      </c>
      <c r="D59" s="1">
        <v>9958.5499999999993</v>
      </c>
      <c r="E59" s="1">
        <v>10130.65</v>
      </c>
      <c r="F59" s="1">
        <v>270665332</v>
      </c>
      <c r="G59" s="1">
        <v>12695.47</v>
      </c>
      <c r="H59" s="3">
        <f>IF(ISERR(LN(Table240[[#This Row],[Close]]/E58)),"-",LN(Table240[[#This Row],[Close]]/E58))</f>
        <v>1.317540806700627E-2</v>
      </c>
    </row>
    <row r="60" spans="1:8" x14ac:dyDescent="0.3">
      <c r="A60" s="2">
        <v>43186</v>
      </c>
      <c r="B60" s="1">
        <v>10188</v>
      </c>
      <c r="C60" s="1">
        <v>10207.9</v>
      </c>
      <c r="D60" s="1">
        <v>10139.65</v>
      </c>
      <c r="E60" s="1">
        <v>10184.15</v>
      </c>
      <c r="F60" s="1">
        <v>232713976</v>
      </c>
      <c r="G60" s="1">
        <v>11175.79</v>
      </c>
      <c r="H60" s="3">
        <f>IF(ISERR(LN(Table240[[#This Row],[Close]]/E59)),"-",LN(Table240[[#This Row],[Close]]/E59))</f>
        <v>5.2671080872007661E-3</v>
      </c>
    </row>
    <row r="61" spans="1:8" x14ac:dyDescent="0.3">
      <c r="A61" s="2">
        <v>43187</v>
      </c>
      <c r="B61" s="1">
        <v>10143.6</v>
      </c>
      <c r="C61" s="1">
        <v>10158.35</v>
      </c>
      <c r="D61" s="1">
        <v>10096.9</v>
      </c>
      <c r="E61" s="1">
        <v>10113.700000000001</v>
      </c>
      <c r="F61" s="1">
        <v>354977198</v>
      </c>
      <c r="G61" s="1">
        <v>18807.48</v>
      </c>
      <c r="H61" s="3">
        <f>IF(ISERR(LN(Table240[[#This Row],[Close]]/E60)),"-",LN(Table240[[#This Row],[Close]]/E60))</f>
        <v>-6.9416497702654151E-3</v>
      </c>
    </row>
    <row r="62" spans="1:8" x14ac:dyDescent="0.3">
      <c r="A62" s="2">
        <v>43192</v>
      </c>
      <c r="B62" s="1">
        <v>10151.65</v>
      </c>
      <c r="C62" s="1">
        <v>10220.1</v>
      </c>
      <c r="D62" s="1">
        <v>10127.75</v>
      </c>
      <c r="E62" s="1">
        <v>10211.799999999999</v>
      </c>
      <c r="F62" s="1">
        <v>223135459</v>
      </c>
      <c r="G62" s="1">
        <v>10968.95</v>
      </c>
      <c r="H62" s="3">
        <f>IF(ISERR(LN(Table240[[#This Row],[Close]]/E61)),"-",LN(Table240[[#This Row],[Close]]/E61))</f>
        <v>9.6529740222437918E-3</v>
      </c>
    </row>
    <row r="63" spans="1:8" x14ac:dyDescent="0.3">
      <c r="A63" s="2">
        <v>43193</v>
      </c>
      <c r="B63" s="1">
        <v>10186.85</v>
      </c>
      <c r="C63" s="1">
        <v>10255.35</v>
      </c>
      <c r="D63" s="1">
        <v>10171.049999999999</v>
      </c>
      <c r="E63" s="1">
        <v>10245</v>
      </c>
      <c r="F63" s="1">
        <v>211652029</v>
      </c>
      <c r="G63" s="1">
        <v>10167.120000000001</v>
      </c>
      <c r="H63" s="3">
        <f>IF(ISERR(LN(Table240[[#This Row],[Close]]/E62)),"-",LN(Table240[[#This Row],[Close]]/E62))</f>
        <v>3.2458673056040936E-3</v>
      </c>
    </row>
    <row r="64" spans="1:8" x14ac:dyDescent="0.3">
      <c r="A64" s="2">
        <v>43194</v>
      </c>
      <c r="B64" s="1">
        <v>10274.6</v>
      </c>
      <c r="C64" s="1">
        <v>10279.85</v>
      </c>
      <c r="D64" s="1">
        <v>10111.299999999999</v>
      </c>
      <c r="E64" s="1">
        <v>10128.4</v>
      </c>
      <c r="F64" s="1">
        <v>238182921</v>
      </c>
      <c r="G64" s="1">
        <v>11861.79</v>
      </c>
      <c r="H64" s="3">
        <f>IF(ISERR(LN(Table240[[#This Row],[Close]]/E63)),"-",LN(Table240[[#This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IF(ISERR(LN(Table240[[#This Row],[Close]]/E64)),"-",LN(Table240[[#This Row],[Close]]/E64))</f>
        <v>1.9239307493896241E-2</v>
      </c>
    </row>
    <row r="66" spans="1:8" x14ac:dyDescent="0.3">
      <c r="A66" s="2">
        <v>43196</v>
      </c>
      <c r="B66" s="1">
        <v>10322.75</v>
      </c>
      <c r="C66" s="1">
        <v>10350.450000000001</v>
      </c>
      <c r="D66" s="1">
        <v>10290.85</v>
      </c>
      <c r="E66" s="1">
        <v>10331.6</v>
      </c>
      <c r="F66" s="1">
        <v>206355691</v>
      </c>
      <c r="G66" s="1">
        <v>10131.74</v>
      </c>
      <c r="H66" s="3">
        <f>IF(ISERR(LN(Table240[[#This Row],[Close]]/E65)),"-",LN(Table240[[#This Row],[Close]]/E65))</f>
        <v>6.2449322469616732E-4</v>
      </c>
    </row>
    <row r="67" spans="1:8" x14ac:dyDescent="0.3">
      <c r="A67" s="2">
        <v>43199</v>
      </c>
      <c r="B67" s="1">
        <v>10333.700000000001</v>
      </c>
      <c r="C67" s="1">
        <v>10397.700000000001</v>
      </c>
      <c r="D67" s="1">
        <v>10328.5</v>
      </c>
      <c r="E67" s="1">
        <v>10379.35</v>
      </c>
      <c r="F67" s="1">
        <v>228512954</v>
      </c>
      <c r="G67" s="1">
        <v>10714.13</v>
      </c>
      <c r="H67" s="3">
        <f>IF(ISERR(LN(Table240[[#This Row],[Close]]/E66)),"-",LN(Table240[[#This Row],[Close]]/E66))</f>
        <v>4.6110955418090394E-3</v>
      </c>
    </row>
    <row r="68" spans="1:8" x14ac:dyDescent="0.3">
      <c r="A68" s="2">
        <v>43200</v>
      </c>
      <c r="B68" s="1">
        <v>10412.9</v>
      </c>
      <c r="C68" s="1">
        <v>10424.85</v>
      </c>
      <c r="D68" s="1">
        <v>10381.5</v>
      </c>
      <c r="E68" s="1">
        <v>10402.25</v>
      </c>
      <c r="F68" s="1">
        <v>259523888</v>
      </c>
      <c r="G68" s="1">
        <v>11905.12</v>
      </c>
      <c r="H68" s="3">
        <f>IF(ISERR(LN(Table240[[#This Row],[Close]]/E67)),"-",LN(Table240[[#This Row],[Close]]/E67))</f>
        <v>2.2038735486090344E-3</v>
      </c>
    </row>
    <row r="69" spans="1:8" x14ac:dyDescent="0.3">
      <c r="A69" s="2">
        <v>43201</v>
      </c>
      <c r="B69" s="1">
        <v>10428.15</v>
      </c>
      <c r="C69" s="1">
        <v>10428.15</v>
      </c>
      <c r="D69" s="1">
        <v>10355.6</v>
      </c>
      <c r="E69" s="1">
        <v>10417.15</v>
      </c>
      <c r="F69" s="1">
        <v>258077363</v>
      </c>
      <c r="G69" s="1">
        <v>11790.58</v>
      </c>
      <c r="H69" s="3">
        <f>IF(ISERR(LN(Table240[[#This Row],[Close]]/E68)),"-",LN(Table240[[#This Row],[Close]]/E68))</f>
        <v>1.4313575361352732E-3</v>
      </c>
    </row>
    <row r="70" spans="1:8" x14ac:dyDescent="0.3">
      <c r="A70" s="2">
        <v>43202</v>
      </c>
      <c r="B70" s="1">
        <v>10410.65</v>
      </c>
      <c r="C70" s="1">
        <v>10469.9</v>
      </c>
      <c r="D70" s="1">
        <v>10395.25</v>
      </c>
      <c r="E70" s="1">
        <v>10458.65</v>
      </c>
      <c r="F70" s="1">
        <v>246027888</v>
      </c>
      <c r="G70" s="1">
        <v>12249.66</v>
      </c>
      <c r="H70" s="3">
        <f>IF(ISERR(LN(Table240[[#This Row],[Close]]/E69)),"-",LN(Table240[[#This Row],[Close]]/E69))</f>
        <v>3.9759007720501531E-3</v>
      </c>
    </row>
    <row r="71" spans="1:8" x14ac:dyDescent="0.3">
      <c r="A71" s="2">
        <v>43203</v>
      </c>
      <c r="B71" s="1">
        <v>10495.3</v>
      </c>
      <c r="C71" s="1">
        <v>10519.9</v>
      </c>
      <c r="D71" s="1">
        <v>10451.450000000001</v>
      </c>
      <c r="E71" s="1">
        <v>10480.6</v>
      </c>
      <c r="F71" s="1">
        <v>219724716</v>
      </c>
      <c r="G71" s="1">
        <v>12354.55</v>
      </c>
      <c r="H71" s="3">
        <f>IF(ISERR(LN(Table240[[#This Row],[Close]]/E70)),"-",LN(Table240[[#This Row],[Close]]/E70))</f>
        <v>2.0965419525609827E-3</v>
      </c>
    </row>
    <row r="72" spans="1:8" x14ac:dyDescent="0.3">
      <c r="A72" s="2">
        <v>43206</v>
      </c>
      <c r="B72" s="1">
        <v>10398.299999999999</v>
      </c>
      <c r="C72" s="1">
        <v>10540.15</v>
      </c>
      <c r="D72" s="1">
        <v>10396.35</v>
      </c>
      <c r="E72" s="1">
        <v>10528.35</v>
      </c>
      <c r="F72" s="1">
        <v>200950876</v>
      </c>
      <c r="G72" s="1">
        <v>11242.05</v>
      </c>
      <c r="H72" s="3">
        <f>IF(ISERR(LN(Table240[[#This Row],[Close]]/E71)),"-",LN(Table240[[#This Row],[Close]]/E71))</f>
        <v>4.5456895487553045E-3</v>
      </c>
    </row>
    <row r="73" spans="1:8" x14ac:dyDescent="0.3">
      <c r="A73" s="2">
        <v>43207</v>
      </c>
      <c r="B73" s="1">
        <v>10557.3</v>
      </c>
      <c r="C73" s="1">
        <v>10560.45</v>
      </c>
      <c r="D73" s="1">
        <v>10495.65</v>
      </c>
      <c r="E73" s="1">
        <v>10548.7</v>
      </c>
      <c r="F73" s="1">
        <v>212449535</v>
      </c>
      <c r="G73" s="1">
        <v>10501.71</v>
      </c>
      <c r="H73" s="3">
        <f>IF(ISERR(LN(Table240[[#This Row],[Close]]/E72)),"-",LN(Table240[[#This Row],[Close]]/E72))</f>
        <v>1.9310108694935376E-3</v>
      </c>
    </row>
    <row r="74" spans="1:8" x14ac:dyDescent="0.3">
      <c r="A74" s="2">
        <v>43208</v>
      </c>
      <c r="B74" s="1">
        <v>10578.9</v>
      </c>
      <c r="C74" s="1">
        <v>10594.2</v>
      </c>
      <c r="D74" s="1">
        <v>10509.7</v>
      </c>
      <c r="E74" s="1">
        <v>10526.2</v>
      </c>
      <c r="F74" s="1">
        <v>211823044</v>
      </c>
      <c r="G74" s="1">
        <v>9888.65</v>
      </c>
      <c r="H74" s="3">
        <f>IF(ISERR(LN(Table240[[#This Row],[Close]]/E73)),"-",LN(Table240[[#This Row],[Close]]/E73))</f>
        <v>-2.1352422596178809E-3</v>
      </c>
    </row>
    <row r="75" spans="1:8" x14ac:dyDescent="0.3">
      <c r="A75" s="2">
        <v>43209</v>
      </c>
      <c r="B75" s="1">
        <v>10563.65</v>
      </c>
      <c r="C75" s="1">
        <v>10572.2</v>
      </c>
      <c r="D75" s="1">
        <v>10546.2</v>
      </c>
      <c r="E75" s="1">
        <v>10565.3</v>
      </c>
      <c r="F75" s="1">
        <v>270740891</v>
      </c>
      <c r="G75" s="1">
        <v>12559.11</v>
      </c>
      <c r="H75" s="3">
        <f>IF(ISERR(LN(Table240[[#This Row],[Close]]/E74)),"-",LN(Table240[[#This Row],[Close]]/E74))</f>
        <v>3.7076589897762787E-3</v>
      </c>
    </row>
    <row r="76" spans="1:8" x14ac:dyDescent="0.3">
      <c r="A76" s="2">
        <v>43210</v>
      </c>
      <c r="B76" s="1">
        <v>10560.35</v>
      </c>
      <c r="C76" s="1">
        <v>10582.35</v>
      </c>
      <c r="D76" s="1">
        <v>10527.45</v>
      </c>
      <c r="E76" s="1">
        <v>10564.05</v>
      </c>
      <c r="F76" s="1">
        <v>252227268</v>
      </c>
      <c r="G76" s="1">
        <v>15372.66</v>
      </c>
      <c r="H76" s="3">
        <f>IF(ISERR(LN(Table240[[#This Row],[Close]]/E75)),"-",LN(Table240[[#This Row],[Close]]/E75))</f>
        <v>-1.1831883152662677E-4</v>
      </c>
    </row>
    <row r="77" spans="1:8" x14ac:dyDescent="0.3">
      <c r="A77" s="2">
        <v>43213</v>
      </c>
      <c r="B77" s="1">
        <v>10592.8</v>
      </c>
      <c r="C77" s="1">
        <v>10638.35</v>
      </c>
      <c r="D77" s="1">
        <v>10514.95</v>
      </c>
      <c r="E77" s="1">
        <v>10584.7</v>
      </c>
      <c r="F77" s="1">
        <v>200203196</v>
      </c>
      <c r="G77" s="1">
        <v>13642.67</v>
      </c>
      <c r="H77" s="3">
        <f>IF(ISERR(LN(Table240[[#This Row],[Close]]/E76)),"-",LN(Table240[[#This Row],[Close]]/E76))</f>
        <v>1.9528347124542745E-3</v>
      </c>
    </row>
    <row r="78" spans="1:8" x14ac:dyDescent="0.3">
      <c r="A78" s="2">
        <v>43214</v>
      </c>
      <c r="B78" s="1">
        <v>10578.1</v>
      </c>
      <c r="C78" s="1">
        <v>10636.8</v>
      </c>
      <c r="D78" s="1">
        <v>10569</v>
      </c>
      <c r="E78" s="1">
        <v>10614.35</v>
      </c>
      <c r="F78" s="1">
        <v>225972673</v>
      </c>
      <c r="G78" s="1">
        <v>12281.53</v>
      </c>
      <c r="H78" s="3">
        <f>IF(ISERR(LN(Table240[[#This Row],[Close]]/E77)),"-",LN(Table240[[#This Row],[Close]]/E77))</f>
        <v>2.7972969858506736E-3</v>
      </c>
    </row>
    <row r="79" spans="1:8" x14ac:dyDescent="0.3">
      <c r="A79" s="2">
        <v>43215</v>
      </c>
      <c r="B79" s="1">
        <v>10612.4</v>
      </c>
      <c r="C79" s="1">
        <v>10612.6</v>
      </c>
      <c r="D79" s="1">
        <v>10536.45</v>
      </c>
      <c r="E79" s="1">
        <v>10570.55</v>
      </c>
      <c r="F79" s="1">
        <v>195129613</v>
      </c>
      <c r="G79" s="1">
        <v>11125.11</v>
      </c>
      <c r="H79" s="3">
        <f>IF(ISERR(LN(Table240[[#This Row],[Close]]/E78)),"-",LN(Table240[[#This Row],[Close]]/E78))</f>
        <v>-4.1350265905722629E-3</v>
      </c>
    </row>
    <row r="80" spans="1:8" x14ac:dyDescent="0.3">
      <c r="A80" s="2">
        <v>43216</v>
      </c>
      <c r="B80" s="1">
        <v>10586.5</v>
      </c>
      <c r="C80" s="1">
        <v>10628.4</v>
      </c>
      <c r="D80" s="1">
        <v>10559.65</v>
      </c>
      <c r="E80" s="1">
        <v>10617.8</v>
      </c>
      <c r="F80" s="1">
        <v>345536167</v>
      </c>
      <c r="G80" s="1">
        <v>19200.41</v>
      </c>
      <c r="H80" s="3">
        <f>IF(ISERR(LN(Table240[[#This Row],[Close]]/E79)),"-",LN(Table240[[#This Row],[Close]]/E79))</f>
        <v>4.4600054580314101E-3</v>
      </c>
    </row>
    <row r="81" spans="1:8" x14ac:dyDescent="0.3">
      <c r="A81" s="2">
        <v>43217</v>
      </c>
      <c r="B81" s="1">
        <v>10651.65</v>
      </c>
      <c r="C81" s="1">
        <v>10719.8</v>
      </c>
      <c r="D81" s="1">
        <v>10647.55</v>
      </c>
      <c r="E81" s="1">
        <v>10692.3</v>
      </c>
      <c r="F81" s="1">
        <v>306671172</v>
      </c>
      <c r="G81" s="1">
        <v>16886.89</v>
      </c>
      <c r="H81" s="3">
        <f>IF(ISERR(LN(Table240[[#This Row],[Close]]/E80)),"-",LN(Table240[[#This Row],[Close]]/E80))</f>
        <v>6.9920181993261129E-3</v>
      </c>
    </row>
    <row r="82" spans="1:8" x14ac:dyDescent="0.3">
      <c r="A82" s="2">
        <v>43220</v>
      </c>
      <c r="B82" s="1">
        <v>10705.75</v>
      </c>
      <c r="C82" s="1">
        <v>10759</v>
      </c>
      <c r="D82" s="1">
        <v>10704.6</v>
      </c>
      <c r="E82" s="1">
        <v>10739.35</v>
      </c>
      <c r="F82" s="1">
        <v>179163468</v>
      </c>
      <c r="G82" s="1">
        <v>10412.57</v>
      </c>
      <c r="H82" s="3">
        <f>IF(ISERR(LN(Table240[[#This Row],[Close]]/E81)),"-",LN(Table240[[#This Row],[Close]]/E81))</f>
        <v>4.3907095895181257E-3</v>
      </c>
    </row>
    <row r="83" spans="1:8" x14ac:dyDescent="0.3">
      <c r="A83" s="2">
        <v>43222</v>
      </c>
      <c r="B83" s="1">
        <v>10783.85</v>
      </c>
      <c r="C83" s="1">
        <v>10784.65</v>
      </c>
      <c r="D83" s="1">
        <v>10689.8</v>
      </c>
      <c r="E83" s="1">
        <v>10718.05</v>
      </c>
      <c r="F83" s="1">
        <v>236757172</v>
      </c>
      <c r="G83" s="1">
        <v>14820.58</v>
      </c>
      <c r="H83" s="3">
        <f>IF(ISERR(LN(Table240[[#This Row],[Close]]/E82)),"-",LN(Table240[[#This Row],[Close]]/E82))</f>
        <v>-1.9853297227271902E-3</v>
      </c>
    </row>
    <row r="84" spans="1:8" x14ac:dyDescent="0.3">
      <c r="A84" s="2">
        <v>43223</v>
      </c>
      <c r="B84" s="1">
        <v>10720.15</v>
      </c>
      <c r="C84" s="1">
        <v>10720.6</v>
      </c>
      <c r="D84" s="1">
        <v>10647.45</v>
      </c>
      <c r="E84" s="1">
        <v>10679.65</v>
      </c>
      <c r="F84" s="1">
        <v>190869804</v>
      </c>
      <c r="G84" s="1">
        <v>11018.21</v>
      </c>
      <c r="H84" s="3">
        <f>IF(ISERR(LN(Table240[[#This Row],[Close]]/E83)),"-",LN(Table240[[#This Row],[Close]]/E83))</f>
        <v>-3.5891746517569662E-3</v>
      </c>
    </row>
    <row r="85" spans="1:8" x14ac:dyDescent="0.3">
      <c r="A85" s="2">
        <v>43224</v>
      </c>
      <c r="B85" s="1">
        <v>10700.45</v>
      </c>
      <c r="C85" s="1">
        <v>10700.45</v>
      </c>
      <c r="D85" s="1">
        <v>10601.6</v>
      </c>
      <c r="E85" s="1">
        <v>10618.25</v>
      </c>
      <c r="F85" s="1">
        <v>192296041</v>
      </c>
      <c r="G85" s="1">
        <v>9721.56</v>
      </c>
      <c r="H85" s="3">
        <f>IF(ISERR(LN(Table240[[#This Row],[Close]]/E84)),"-",LN(Table240[[#This Row],[Close]]/E84))</f>
        <v>-5.7658426514528623E-3</v>
      </c>
    </row>
    <row r="86" spans="1:8" x14ac:dyDescent="0.3">
      <c r="A86" s="2">
        <v>43227</v>
      </c>
      <c r="B86" s="1">
        <v>10653.15</v>
      </c>
      <c r="C86" s="1">
        <v>10725.65</v>
      </c>
      <c r="D86" s="1">
        <v>10635.65</v>
      </c>
      <c r="E86" s="1">
        <v>10715.5</v>
      </c>
      <c r="F86" s="1">
        <v>173620240</v>
      </c>
      <c r="G86" s="1">
        <v>9239.44</v>
      </c>
      <c r="H86" s="3">
        <f>IF(ISERR(LN(Table240[[#This Row],[Close]]/E85)),"-",LN(Table240[[#This Row],[Close]]/E85))</f>
        <v>9.1170725845766357E-3</v>
      </c>
    </row>
    <row r="87" spans="1:8" x14ac:dyDescent="0.3">
      <c r="A87" s="2">
        <v>43228</v>
      </c>
      <c r="B87" s="1">
        <v>10757.9</v>
      </c>
      <c r="C87" s="1">
        <v>10758.55</v>
      </c>
      <c r="D87" s="1">
        <v>10689.4</v>
      </c>
      <c r="E87" s="1">
        <v>10717.8</v>
      </c>
      <c r="F87" s="1">
        <v>278118616</v>
      </c>
      <c r="G87" s="1">
        <v>12783.49</v>
      </c>
      <c r="H87" s="3">
        <f>IF(ISERR(LN(Table240[[#This Row],[Close]]/E86)),"-",LN(Table240[[#This Row],[Close]]/E86))</f>
        <v>2.1461930816327936E-4</v>
      </c>
    </row>
    <row r="88" spans="1:8" x14ac:dyDescent="0.3">
      <c r="A88" s="2">
        <v>43229</v>
      </c>
      <c r="B88" s="1">
        <v>10693.35</v>
      </c>
      <c r="C88" s="1">
        <v>10766.25</v>
      </c>
      <c r="D88" s="1">
        <v>10689.85</v>
      </c>
      <c r="E88" s="1">
        <v>10741.7</v>
      </c>
      <c r="F88" s="1">
        <v>222115640</v>
      </c>
      <c r="G88" s="1">
        <v>10390.92</v>
      </c>
      <c r="H88" s="3">
        <f>IF(ISERR(LN(Table240[[#This Row],[Close]]/E87)),"-",LN(Table240[[#This Row],[Close]]/E87))</f>
        <v>2.2274526323300824E-3</v>
      </c>
    </row>
    <row r="89" spans="1:8" x14ac:dyDescent="0.3">
      <c r="A89" s="2">
        <v>43230</v>
      </c>
      <c r="B89" s="1">
        <v>10779.65</v>
      </c>
      <c r="C89" s="1">
        <v>10785.55</v>
      </c>
      <c r="D89" s="1">
        <v>10705</v>
      </c>
      <c r="E89" s="1">
        <v>10716.55</v>
      </c>
      <c r="F89" s="1">
        <v>197988475</v>
      </c>
      <c r="G89" s="1">
        <v>10526.38</v>
      </c>
      <c r="H89" s="3">
        <f>IF(ISERR(LN(Table240[[#This Row],[Close]]/E88)),"-",LN(Table240[[#This Row],[Close]]/E88))</f>
        <v>-2.3440878464996416E-3</v>
      </c>
    </row>
    <row r="90" spans="1:8" x14ac:dyDescent="0.3">
      <c r="A90" s="2">
        <v>43231</v>
      </c>
      <c r="B90" s="1">
        <v>10741.95</v>
      </c>
      <c r="C90" s="1">
        <v>10812.05</v>
      </c>
      <c r="D90" s="1">
        <v>10724.45</v>
      </c>
      <c r="E90" s="1">
        <v>10806.5</v>
      </c>
      <c r="F90" s="1">
        <v>209392114</v>
      </c>
      <c r="G90" s="1">
        <v>10432.43</v>
      </c>
      <c r="H90" s="3">
        <f>IF(ISERR(LN(Table240[[#This Row],[Close]]/E89)),"-",LN(Table240[[#This Row],[Close]]/E89))</f>
        <v>8.3585294552487952E-3</v>
      </c>
    </row>
    <row r="91" spans="1:8" x14ac:dyDescent="0.3">
      <c r="A91" s="2">
        <v>43234</v>
      </c>
      <c r="B91" s="1">
        <v>10815.15</v>
      </c>
      <c r="C91" s="1">
        <v>10834.85</v>
      </c>
      <c r="D91" s="1">
        <v>10774.75</v>
      </c>
      <c r="E91" s="1">
        <v>10806.6</v>
      </c>
      <c r="F91" s="1">
        <v>176697512</v>
      </c>
      <c r="G91" s="1">
        <v>9075.44</v>
      </c>
      <c r="H91" s="3">
        <f>IF(ISERR(LN(Table240[[#This Row],[Close]]/E90)),"-",LN(Table240[[#This Row],[Close]]/E90))</f>
        <v>9.2536470936592816E-6</v>
      </c>
    </row>
    <row r="92" spans="1:8" x14ac:dyDescent="0.3">
      <c r="A92" s="2">
        <v>43235</v>
      </c>
      <c r="B92" s="1">
        <v>10812.6</v>
      </c>
      <c r="C92" s="1">
        <v>10929.2</v>
      </c>
      <c r="D92" s="1">
        <v>10781.4</v>
      </c>
      <c r="E92" s="1">
        <v>10801.85</v>
      </c>
      <c r="F92" s="1">
        <v>262202312</v>
      </c>
      <c r="G92" s="1">
        <v>13582.7</v>
      </c>
      <c r="H92" s="3">
        <f>IF(ISERR(LN(Table240[[#This Row],[Close]]/E91)),"-",LN(Table240[[#This Row],[Close]]/E91))</f>
        <v>-4.3964283199478618E-4</v>
      </c>
    </row>
    <row r="93" spans="1:8" x14ac:dyDescent="0.3">
      <c r="A93" s="2">
        <v>43236</v>
      </c>
      <c r="B93" s="1">
        <v>10751.95</v>
      </c>
      <c r="C93" s="1">
        <v>10790.45</v>
      </c>
      <c r="D93" s="1">
        <v>10699.7</v>
      </c>
      <c r="E93" s="1">
        <v>10741.1</v>
      </c>
      <c r="F93" s="1">
        <v>238221884</v>
      </c>
      <c r="G93" s="1">
        <v>11359.48</v>
      </c>
      <c r="H93" s="3">
        <f>IF(ISERR(LN(Table240[[#This Row],[Close]]/E92)),"-",LN(Table240[[#This Row],[Close]]/E92))</f>
        <v>-5.6399110642633577E-3</v>
      </c>
    </row>
    <row r="94" spans="1:8" x14ac:dyDescent="0.3">
      <c r="A94" s="2">
        <v>43237</v>
      </c>
      <c r="B94" s="1">
        <v>10775.6</v>
      </c>
      <c r="C94" s="1">
        <v>10777.25</v>
      </c>
      <c r="D94" s="1">
        <v>10664.5</v>
      </c>
      <c r="E94" s="1">
        <v>10682.7</v>
      </c>
      <c r="F94" s="1">
        <v>220738923</v>
      </c>
      <c r="G94" s="1">
        <v>12506.3</v>
      </c>
      <c r="H94" s="3">
        <f>IF(ISERR(LN(Table240[[#This Row],[Close]]/E93)),"-",LN(Table240[[#This Row],[Close]]/E93))</f>
        <v>-5.4518941226662544E-3</v>
      </c>
    </row>
    <row r="95" spans="1:8" x14ac:dyDescent="0.3">
      <c r="A95" s="2">
        <v>43238</v>
      </c>
      <c r="B95" s="1">
        <v>10671.85</v>
      </c>
      <c r="C95" s="1">
        <v>10674.95</v>
      </c>
      <c r="D95" s="1">
        <v>10589.1</v>
      </c>
      <c r="E95" s="1">
        <v>10596.4</v>
      </c>
      <c r="F95" s="1">
        <v>229908939</v>
      </c>
      <c r="G95" s="1">
        <v>13908.47</v>
      </c>
      <c r="H95" s="3">
        <f>IF(ISERR(LN(Table240[[#This Row],[Close]]/E94)),"-",LN(Table240[[#This Row],[Close]]/E94))</f>
        <v>-8.1112897783238019E-3</v>
      </c>
    </row>
    <row r="96" spans="1:8" x14ac:dyDescent="0.3">
      <c r="A96" s="2">
        <v>43241</v>
      </c>
      <c r="B96" s="1">
        <v>10616.7</v>
      </c>
      <c r="C96" s="1">
        <v>10621.7</v>
      </c>
      <c r="D96" s="1">
        <v>10505.8</v>
      </c>
      <c r="E96" s="1">
        <v>10516.7</v>
      </c>
      <c r="F96" s="1">
        <v>197294184</v>
      </c>
      <c r="G96" s="1">
        <v>11346.13</v>
      </c>
      <c r="H96" s="3">
        <f>IF(ISERR(LN(Table240[[#This Row],[Close]]/E95)),"-",LN(Table240[[#This Row],[Close]]/E95))</f>
        <v>-7.5498509054843163E-3</v>
      </c>
    </row>
    <row r="97" spans="1:8" x14ac:dyDescent="0.3">
      <c r="A97" s="2">
        <v>43242</v>
      </c>
      <c r="B97" s="1">
        <v>10518.45</v>
      </c>
      <c r="C97" s="1">
        <v>10558.6</v>
      </c>
      <c r="D97" s="1">
        <v>10490.55</v>
      </c>
      <c r="E97" s="1">
        <v>10536.7</v>
      </c>
      <c r="F97" s="1">
        <v>249236637</v>
      </c>
      <c r="G97" s="1">
        <v>12017.36</v>
      </c>
      <c r="H97" s="3">
        <f>IF(ISERR(LN(Table240[[#This Row],[Close]]/E96)),"-",LN(Table240[[#This Row],[Close]]/E96))</f>
        <v>1.8999312240523454E-3</v>
      </c>
    </row>
    <row r="98" spans="1:8" x14ac:dyDescent="0.3">
      <c r="A98" s="2">
        <v>43243</v>
      </c>
      <c r="B98" s="1">
        <v>10521.1</v>
      </c>
      <c r="C98" s="1">
        <v>10533.55</v>
      </c>
      <c r="D98" s="1">
        <v>10417.799999999999</v>
      </c>
      <c r="E98" s="1">
        <v>10430.35</v>
      </c>
      <c r="F98" s="1">
        <v>299919120</v>
      </c>
      <c r="G98" s="1">
        <v>13456.6</v>
      </c>
      <c r="H98" s="3">
        <f>IF(ISERR(LN(Table240[[#This Row],[Close]]/E97)),"-",LN(Table240[[#This Row],[Close]]/E97))</f>
        <v>-1.0144575613613642E-2</v>
      </c>
    </row>
    <row r="99" spans="1:8" x14ac:dyDescent="0.3">
      <c r="A99" s="2">
        <v>43244</v>
      </c>
      <c r="B99" s="1">
        <v>10464.85</v>
      </c>
      <c r="C99" s="1">
        <v>10535.15</v>
      </c>
      <c r="D99" s="1">
        <v>10419.799999999999</v>
      </c>
      <c r="E99" s="1">
        <v>10513.85</v>
      </c>
      <c r="F99" s="1">
        <v>306792497</v>
      </c>
      <c r="G99" s="1">
        <v>12914.16</v>
      </c>
      <c r="H99" s="3">
        <f>IF(ISERR(LN(Table240[[#This Row],[Close]]/E98)),"-",LN(Table240[[#This Row],[Close]]/E98))</f>
        <v>7.9736101068204873E-3</v>
      </c>
    </row>
    <row r="100" spans="1:8" x14ac:dyDescent="0.3">
      <c r="A100" s="2">
        <v>43245</v>
      </c>
      <c r="B100" s="1">
        <v>10533.05</v>
      </c>
      <c r="C100" s="1">
        <v>10628.05</v>
      </c>
      <c r="D100" s="1">
        <v>10524</v>
      </c>
      <c r="E100" s="1">
        <v>10605.15</v>
      </c>
      <c r="F100" s="1">
        <v>268914888</v>
      </c>
      <c r="G100" s="1">
        <v>12431.16</v>
      </c>
      <c r="H100" s="3">
        <f>IF(ISERR(LN(Table240[[#This Row],[Close]]/E99)),"-",LN(Table240[[#This Row],[Close]]/E99))</f>
        <v>8.6462965847299792E-3</v>
      </c>
    </row>
    <row r="101" spans="1:8" x14ac:dyDescent="0.3">
      <c r="A101" s="2">
        <v>43248</v>
      </c>
      <c r="B101" s="1">
        <v>10648.35</v>
      </c>
      <c r="C101" s="1">
        <v>10709.8</v>
      </c>
      <c r="D101" s="1">
        <v>10640.55</v>
      </c>
      <c r="E101" s="1">
        <v>10688.65</v>
      </c>
      <c r="F101" s="1">
        <v>239786001</v>
      </c>
      <c r="G101" s="1">
        <v>11764.35</v>
      </c>
      <c r="H101" s="3">
        <f>IF(ISERR(LN(Table240[[#This Row],[Close]]/E100)),"-",LN(Table240[[#This Row],[Close]]/E100))</f>
        <v>7.8426986251568815E-3</v>
      </c>
    </row>
    <row r="102" spans="1:8" x14ac:dyDescent="0.3">
      <c r="A102" s="2">
        <v>43249</v>
      </c>
      <c r="B102" s="1">
        <v>10689.4</v>
      </c>
      <c r="C102" s="1">
        <v>10717.25</v>
      </c>
      <c r="D102" s="1">
        <v>10616.1</v>
      </c>
      <c r="E102" s="1">
        <v>10633.3</v>
      </c>
      <c r="F102" s="1">
        <v>232761575</v>
      </c>
      <c r="G102" s="1">
        <v>11817.39</v>
      </c>
      <c r="H102" s="3">
        <f>IF(ISERR(LN(Table240[[#This Row],[Close]]/E101)),"-",LN(Table240[[#This Row],[Close]]/E101))</f>
        <v>-5.1918444918060431E-3</v>
      </c>
    </row>
    <row r="103" spans="1:8" x14ac:dyDescent="0.3">
      <c r="A103" s="2">
        <v>43250</v>
      </c>
      <c r="B103" s="1">
        <v>10579</v>
      </c>
      <c r="C103" s="1">
        <v>10648.7</v>
      </c>
      <c r="D103" s="1">
        <v>10558.45</v>
      </c>
      <c r="E103" s="1">
        <v>10614.35</v>
      </c>
      <c r="F103" s="1">
        <v>246124259</v>
      </c>
      <c r="G103" s="1">
        <v>12224.76</v>
      </c>
      <c r="H103" s="3">
        <f>IF(ISERR(LN(Table240[[#This Row],[Close]]/E102)),"-",LN(Table240[[#This Row],[Close]]/E102))</f>
        <v>-1.7837271438870593E-3</v>
      </c>
    </row>
    <row r="104" spans="1:8" x14ac:dyDescent="0.3">
      <c r="A104" s="2">
        <v>43251</v>
      </c>
      <c r="B104" s="1">
        <v>10670.1</v>
      </c>
      <c r="C104" s="1">
        <v>10763.8</v>
      </c>
      <c r="D104" s="1">
        <v>10620.4</v>
      </c>
      <c r="E104" s="1">
        <v>10736.15</v>
      </c>
      <c r="F104" s="1">
        <v>629198569</v>
      </c>
      <c r="G104" s="1">
        <v>29479.77</v>
      </c>
      <c r="H104" s="3">
        <f>IF(ISERR(LN(Table240[[#This Row],[Close]]/E103)),"-",LN(Table240[[#This Row],[Close]]/E103))</f>
        <v>1.1409692638126136E-2</v>
      </c>
    </row>
    <row r="105" spans="1:8" x14ac:dyDescent="0.3">
      <c r="A105" s="2">
        <v>43252</v>
      </c>
      <c r="B105" s="1">
        <v>10738.45</v>
      </c>
      <c r="C105" s="1">
        <v>10764.75</v>
      </c>
      <c r="D105" s="1">
        <v>10681.5</v>
      </c>
      <c r="E105" s="1">
        <v>10696.2</v>
      </c>
      <c r="F105" s="1">
        <v>227355567</v>
      </c>
      <c r="G105" s="1">
        <v>12965.01</v>
      </c>
      <c r="H105" s="3">
        <f>IF(ISERR(LN(Table240[[#This Row],[Close]]/E104)),"-",LN(Table240[[#This Row],[Close]]/E104))</f>
        <v>-3.7280136120426276E-3</v>
      </c>
    </row>
    <row r="106" spans="1:8" x14ac:dyDescent="0.3">
      <c r="A106" s="2">
        <v>43255</v>
      </c>
      <c r="B106" s="1">
        <v>10765.95</v>
      </c>
      <c r="C106" s="1">
        <v>10770.3</v>
      </c>
      <c r="D106" s="1">
        <v>10618.35</v>
      </c>
      <c r="E106" s="1">
        <v>10628.5</v>
      </c>
      <c r="F106" s="1">
        <v>210148313</v>
      </c>
      <c r="G106" s="1">
        <v>14120.49</v>
      </c>
      <c r="H106" s="3">
        <f>IF(ISERR(LN(Table240[[#This Row],[Close]]/E105)),"-",LN(Table240[[#This Row],[Close]]/E105))</f>
        <v>-6.3494658726906857E-3</v>
      </c>
    </row>
    <row r="107" spans="1:8" x14ac:dyDescent="0.3">
      <c r="A107" s="2">
        <v>43256</v>
      </c>
      <c r="B107" s="1">
        <v>10630.7</v>
      </c>
      <c r="C107" s="1">
        <v>10633.15</v>
      </c>
      <c r="D107" s="1">
        <v>10550.9</v>
      </c>
      <c r="E107" s="1">
        <v>10593.15</v>
      </c>
      <c r="F107" s="1">
        <v>172898027</v>
      </c>
      <c r="G107" s="1">
        <v>10027.540000000001</v>
      </c>
      <c r="H107" s="3">
        <f>IF(ISERR(LN(Table240[[#This Row],[Close]]/E106)),"-",LN(Table240[[#This Row],[Close]]/E106))</f>
        <v>-3.3315065224060682E-3</v>
      </c>
    </row>
    <row r="108" spans="1:8" x14ac:dyDescent="0.3">
      <c r="A108" s="2">
        <v>43257</v>
      </c>
      <c r="B108" s="1">
        <v>10603.45</v>
      </c>
      <c r="C108" s="1">
        <v>10698.35</v>
      </c>
      <c r="D108" s="1">
        <v>10587.5</v>
      </c>
      <c r="E108" s="1">
        <v>10684.65</v>
      </c>
      <c r="F108" s="1">
        <v>195761429</v>
      </c>
      <c r="G108" s="1">
        <v>9920.75</v>
      </c>
      <c r="H108" s="3">
        <f>IF(ISERR(LN(Table240[[#This Row],[Close]]/E107)),"-",LN(Table240[[#This Row],[Close]]/E107))</f>
        <v>8.6005662256969095E-3</v>
      </c>
    </row>
    <row r="109" spans="1:8" x14ac:dyDescent="0.3">
      <c r="A109" s="2">
        <v>43258</v>
      </c>
      <c r="B109" s="1">
        <v>10722.6</v>
      </c>
      <c r="C109" s="1">
        <v>10818</v>
      </c>
      <c r="D109" s="1">
        <v>10722.6</v>
      </c>
      <c r="E109" s="1">
        <v>10768.35</v>
      </c>
      <c r="F109" s="1">
        <v>227663151</v>
      </c>
      <c r="G109" s="1">
        <v>11315.24</v>
      </c>
      <c r="H109" s="3">
        <f>IF(ISERR(LN(Table240[[#This Row],[Close]]/E108)),"-",LN(Table240[[#This Row],[Close]]/E108))</f>
        <v>7.8031440545139521E-3</v>
      </c>
    </row>
    <row r="110" spans="1:8" x14ac:dyDescent="0.3">
      <c r="A110" s="2">
        <v>43259</v>
      </c>
      <c r="B110" s="1">
        <v>10736.4</v>
      </c>
      <c r="C110" s="1">
        <v>10779.45</v>
      </c>
      <c r="D110" s="1">
        <v>10709.05</v>
      </c>
      <c r="E110" s="1">
        <v>10767.65</v>
      </c>
      <c r="F110" s="1">
        <v>215942528</v>
      </c>
      <c r="G110" s="1">
        <v>12360.88</v>
      </c>
      <c r="H110" s="3">
        <f>IF(ISERR(LN(Table240[[#This Row],[Close]]/E109)),"-",LN(Table240[[#This Row],[Close]]/E109))</f>
        <v>-6.5007429443483659E-5</v>
      </c>
    </row>
    <row r="111" spans="1:8" x14ac:dyDescent="0.3">
      <c r="A111" s="2">
        <v>43262</v>
      </c>
      <c r="B111" s="1">
        <v>10781.85</v>
      </c>
      <c r="C111" s="1">
        <v>10850.55</v>
      </c>
      <c r="D111" s="1">
        <v>10777.05</v>
      </c>
      <c r="E111" s="1">
        <v>10786.95</v>
      </c>
      <c r="F111" s="1">
        <v>217849903</v>
      </c>
      <c r="G111" s="1">
        <v>11384.97</v>
      </c>
      <c r="H111" s="3">
        <f>IF(ISERR(LN(Table240[[#This Row],[Close]]/E110)),"-",LN(Table240[[#This Row],[Close]]/E110))</f>
        <v>1.7908015140969788E-3</v>
      </c>
    </row>
    <row r="112" spans="1:8" x14ac:dyDescent="0.3">
      <c r="A112" s="2">
        <v>43263</v>
      </c>
      <c r="B112" s="1">
        <v>10816.15</v>
      </c>
      <c r="C112" s="1">
        <v>10856.55</v>
      </c>
      <c r="D112" s="1">
        <v>10789.4</v>
      </c>
      <c r="E112" s="1">
        <v>10842.85</v>
      </c>
      <c r="F112" s="1">
        <v>204419184</v>
      </c>
      <c r="G112" s="1">
        <v>11989.07</v>
      </c>
      <c r="H112" s="3">
        <f>IF(ISERR(LN(Table240[[#This Row],[Close]]/E111)),"-",LN(Table240[[#This Row],[Close]]/E111))</f>
        <v>5.1688064110242352E-3</v>
      </c>
    </row>
    <row r="113" spans="1:8" x14ac:dyDescent="0.3">
      <c r="A113" s="2">
        <v>43264</v>
      </c>
      <c r="B113" s="1">
        <v>10887.5</v>
      </c>
      <c r="C113" s="1">
        <v>10893.25</v>
      </c>
      <c r="D113" s="1">
        <v>10842.65</v>
      </c>
      <c r="E113" s="1">
        <v>10856.7</v>
      </c>
      <c r="F113" s="1">
        <v>220003032</v>
      </c>
      <c r="G113" s="1">
        <v>12982.8</v>
      </c>
      <c r="H113" s="3">
        <f>IF(ISERR(LN(Table240[[#This Row],[Close]]/E112)),"-",LN(Table240[[#This Row],[Close]]/E112))</f>
        <v>1.2765243408948135E-3</v>
      </c>
    </row>
    <row r="114" spans="1:8" x14ac:dyDescent="0.3">
      <c r="A114" s="2">
        <v>43265</v>
      </c>
      <c r="B114" s="1">
        <v>10832.9</v>
      </c>
      <c r="C114" s="1">
        <v>10833.7</v>
      </c>
      <c r="D114" s="1">
        <v>10773.55</v>
      </c>
      <c r="E114" s="1">
        <v>10808.05</v>
      </c>
      <c r="F114" s="1">
        <v>190031664</v>
      </c>
      <c r="G114" s="1">
        <v>11659.79</v>
      </c>
      <c r="H114" s="3">
        <f>IF(ISERR(LN(Table240[[#This Row],[Close]]/E113)),"-",LN(Table240[[#This Row],[Close]]/E113))</f>
        <v>-4.4911740754108491E-3</v>
      </c>
    </row>
    <row r="115" spans="1:8" x14ac:dyDescent="0.3">
      <c r="A115" s="2">
        <v>43266</v>
      </c>
      <c r="B115" s="1">
        <v>10808.65</v>
      </c>
      <c r="C115" s="1">
        <v>10834</v>
      </c>
      <c r="D115" s="1">
        <v>10755.4</v>
      </c>
      <c r="E115" s="1">
        <v>10817.7</v>
      </c>
      <c r="F115" s="1">
        <v>314764425</v>
      </c>
      <c r="G115" s="1">
        <v>19271.43</v>
      </c>
      <c r="H115" s="3">
        <f>IF(ISERR(LN(Table240[[#This Row],[Close]]/E114)),"-",LN(Table240[[#This Row],[Close]]/E114))</f>
        <v>8.9245465618541871E-4</v>
      </c>
    </row>
    <row r="116" spans="1:8" x14ac:dyDescent="0.3">
      <c r="A116" s="2">
        <v>43269</v>
      </c>
      <c r="B116" s="1">
        <v>10830.2</v>
      </c>
      <c r="C116" s="1">
        <v>10830.2</v>
      </c>
      <c r="D116" s="1">
        <v>10787.35</v>
      </c>
      <c r="E116" s="1">
        <v>10799.85</v>
      </c>
      <c r="F116" s="1">
        <v>202727202</v>
      </c>
      <c r="G116" s="1">
        <v>11182.48</v>
      </c>
      <c r="H116" s="3">
        <f>IF(ISERR(LN(Table240[[#This Row],[Close]]/E115)),"-",LN(Table240[[#This Row],[Close]]/E115))</f>
        <v>-1.6514363613613185E-3</v>
      </c>
    </row>
    <row r="117" spans="1:8" x14ac:dyDescent="0.3">
      <c r="A117" s="2">
        <v>43270</v>
      </c>
      <c r="B117" s="1">
        <v>10789.45</v>
      </c>
      <c r="C117" s="1">
        <v>10789.45</v>
      </c>
      <c r="D117" s="1">
        <v>10701.2</v>
      </c>
      <c r="E117" s="1">
        <v>10710.45</v>
      </c>
      <c r="F117" s="1">
        <v>231382790</v>
      </c>
      <c r="G117" s="1">
        <v>12290.16</v>
      </c>
      <c r="H117" s="3">
        <f>IF(ISERR(LN(Table240[[#This Row],[Close]]/E116)),"-",LN(Table240[[#This Row],[Close]]/E116))</f>
        <v>-8.3123447611347413E-3</v>
      </c>
    </row>
    <row r="118" spans="1:8" x14ac:dyDescent="0.3">
      <c r="A118" s="2">
        <v>43271</v>
      </c>
      <c r="B118" s="1">
        <v>10734.65</v>
      </c>
      <c r="C118" s="1">
        <v>10781.8</v>
      </c>
      <c r="D118" s="1">
        <v>10724.05</v>
      </c>
      <c r="E118" s="1">
        <v>10772.05</v>
      </c>
      <c r="F118" s="1">
        <v>199467082</v>
      </c>
      <c r="G118" s="1">
        <v>10858.35</v>
      </c>
      <c r="H118" s="3">
        <f>IF(ISERR(LN(Table240[[#This Row],[Close]]/E117)),"-",LN(Table240[[#This Row],[Close]]/E117))</f>
        <v>5.7349162184533176E-3</v>
      </c>
    </row>
    <row r="119" spans="1:8" x14ac:dyDescent="0.3">
      <c r="A119" s="2">
        <v>43272</v>
      </c>
      <c r="B119" s="1">
        <v>10808.45</v>
      </c>
      <c r="C119" s="1">
        <v>10809.6</v>
      </c>
      <c r="D119" s="1">
        <v>10725.9</v>
      </c>
      <c r="E119" s="1">
        <v>10741.1</v>
      </c>
      <c r="F119" s="1">
        <v>230507383</v>
      </c>
      <c r="G119" s="1">
        <v>12211.18</v>
      </c>
      <c r="H119" s="3">
        <f>IF(ISERR(LN(Table240[[#This Row],[Close]]/E118)),"-",LN(Table240[[#This Row],[Close]]/E118))</f>
        <v>-2.8773119094804597E-3</v>
      </c>
    </row>
    <row r="120" spans="1:8" x14ac:dyDescent="0.3">
      <c r="A120" s="2">
        <v>43273</v>
      </c>
      <c r="B120" s="1">
        <v>10742.7</v>
      </c>
      <c r="C120" s="1">
        <v>10837</v>
      </c>
      <c r="D120" s="1">
        <v>10710.45</v>
      </c>
      <c r="E120" s="1">
        <v>10821.85</v>
      </c>
      <c r="F120" s="1">
        <v>236898415</v>
      </c>
      <c r="G120" s="1">
        <v>13520.01</v>
      </c>
      <c r="H120" s="3">
        <f>IF(ISERR(LN(Table240[[#This Row],[Close]]/E119)),"-",LN(Table240[[#This Row],[Close]]/E119))</f>
        <v>7.489733777589257E-3</v>
      </c>
    </row>
    <row r="121" spans="1:8" x14ac:dyDescent="0.3">
      <c r="A121" s="2">
        <v>43276</v>
      </c>
      <c r="B121" s="1">
        <v>10822.9</v>
      </c>
      <c r="C121" s="1">
        <v>10831.05</v>
      </c>
      <c r="D121" s="1">
        <v>10753.05</v>
      </c>
      <c r="E121" s="1">
        <v>10762.45</v>
      </c>
      <c r="F121" s="1">
        <v>236693278</v>
      </c>
      <c r="G121" s="1">
        <v>12012.41</v>
      </c>
      <c r="H121" s="3">
        <f>IF(ISERR(LN(Table240[[#This Row],[Close]]/E120)),"-",LN(Table240[[#This Row],[Close]]/E120))</f>
        <v>-5.5040144879465814E-3</v>
      </c>
    </row>
    <row r="122" spans="1:8" x14ac:dyDescent="0.3">
      <c r="A122" s="2">
        <v>43277</v>
      </c>
      <c r="B122" s="1">
        <v>10742.7</v>
      </c>
      <c r="C122" s="1">
        <v>10805.25</v>
      </c>
      <c r="D122" s="1">
        <v>10732.55</v>
      </c>
      <c r="E122" s="1">
        <v>10769.15</v>
      </c>
      <c r="F122" s="1">
        <v>226846382</v>
      </c>
      <c r="G122" s="1">
        <v>12113.53</v>
      </c>
      <c r="H122" s="3">
        <f>IF(ISERR(LN(Table240[[#This Row],[Close]]/E121)),"-",LN(Table240[[#This Row],[Close]]/E121))</f>
        <v>6.2234113732792811E-4</v>
      </c>
    </row>
    <row r="123" spans="1:8" x14ac:dyDescent="0.3">
      <c r="A123" s="2">
        <v>43278</v>
      </c>
      <c r="B123" s="1">
        <v>10785.5</v>
      </c>
      <c r="C123" s="1">
        <v>10785.5</v>
      </c>
      <c r="D123" s="1">
        <v>10652.4</v>
      </c>
      <c r="E123" s="1">
        <v>10671.4</v>
      </c>
      <c r="F123" s="1">
        <v>253620792</v>
      </c>
      <c r="G123" s="1">
        <v>13837.03</v>
      </c>
      <c r="H123" s="3">
        <f>IF(ISERR(LN(Table240[[#This Row],[Close]]/E122)),"-",LN(Table240[[#This Row],[Close]]/E122))</f>
        <v>-9.1182994159396107E-3</v>
      </c>
    </row>
    <row r="124" spans="1:8" x14ac:dyDescent="0.3">
      <c r="A124" s="2">
        <v>43279</v>
      </c>
      <c r="B124" s="1">
        <v>10660.8</v>
      </c>
      <c r="C124" s="1">
        <v>10674.2</v>
      </c>
      <c r="D124" s="1">
        <v>10557.7</v>
      </c>
      <c r="E124" s="1">
        <v>10589.1</v>
      </c>
      <c r="F124" s="1">
        <v>363157327</v>
      </c>
      <c r="G124" s="1">
        <v>20187.98</v>
      </c>
      <c r="H124" s="3">
        <f>IF(ISERR(LN(Table240[[#This Row],[Close]]/E123)),"-",LN(Table240[[#This Row],[Close]]/E123))</f>
        <v>-7.7420955375824396E-3</v>
      </c>
    </row>
    <row r="125" spans="1:8" x14ac:dyDescent="0.3">
      <c r="A125" s="2">
        <v>43280</v>
      </c>
      <c r="B125" s="1">
        <v>10612.85</v>
      </c>
      <c r="C125" s="1">
        <v>10723.05</v>
      </c>
      <c r="D125" s="1">
        <v>10612.35</v>
      </c>
      <c r="E125" s="1">
        <v>10714.3</v>
      </c>
      <c r="F125" s="1">
        <v>250327878</v>
      </c>
      <c r="G125" s="1">
        <v>14440.17</v>
      </c>
      <c r="H125" s="3">
        <f>IF(ISERR(LN(Table240[[#This Row],[Close]]/E124)),"-",LN(Table240[[#This Row],[Close]]/E124))</f>
        <v>1.1754127647321299E-2</v>
      </c>
    </row>
    <row r="126" spans="1:8" x14ac:dyDescent="0.3">
      <c r="A126" s="2">
        <v>43283</v>
      </c>
      <c r="B126" s="1">
        <v>10732.35</v>
      </c>
      <c r="C126" s="1">
        <v>10736.15</v>
      </c>
      <c r="D126" s="1">
        <v>10604.65</v>
      </c>
      <c r="E126" s="1">
        <v>10657.3</v>
      </c>
      <c r="F126" s="1">
        <v>304536687</v>
      </c>
      <c r="G126" s="1">
        <v>13591.3</v>
      </c>
      <c r="H126" s="3">
        <f>IF(ISERR(LN(Table240[[#This Row],[Close]]/E125)),"-",LN(Table240[[#This Row],[Close]]/E125))</f>
        <v>-5.334194459439767E-3</v>
      </c>
    </row>
    <row r="127" spans="1:8" x14ac:dyDescent="0.3">
      <c r="A127" s="2">
        <v>43284</v>
      </c>
      <c r="B127" s="1">
        <v>10668.6</v>
      </c>
      <c r="C127" s="1">
        <v>10713.3</v>
      </c>
      <c r="D127" s="1">
        <v>10630.25</v>
      </c>
      <c r="E127" s="1">
        <v>10699.9</v>
      </c>
      <c r="F127" s="1">
        <v>208371545</v>
      </c>
      <c r="G127" s="1">
        <v>10896.89</v>
      </c>
      <c r="H127" s="3">
        <f>IF(ISERR(LN(Table240[[#This Row],[Close]]/E126)),"-",LN(Table240[[#This Row],[Close]]/E126))</f>
        <v>3.9892922757939599E-3</v>
      </c>
    </row>
    <row r="128" spans="1:8" x14ac:dyDescent="0.3">
      <c r="A128" s="2">
        <v>43285</v>
      </c>
      <c r="B128" s="1">
        <v>10715</v>
      </c>
      <c r="C128" s="1">
        <v>10777.15</v>
      </c>
      <c r="D128" s="1">
        <v>10677.75</v>
      </c>
      <c r="E128" s="1">
        <v>10769.9</v>
      </c>
      <c r="F128" s="1">
        <v>179268271</v>
      </c>
      <c r="G128" s="1">
        <v>10388.69</v>
      </c>
      <c r="H128" s="3">
        <f>IF(ISERR(LN(Table240[[#This Row],[Close]]/E127)),"-",LN(Table240[[#This Row],[Close]]/E127))</f>
        <v>6.5208104443272496E-3</v>
      </c>
    </row>
    <row r="129" spans="1:8" x14ac:dyDescent="0.3">
      <c r="A129" s="2">
        <v>43286</v>
      </c>
      <c r="B129" s="1">
        <v>10786.05</v>
      </c>
      <c r="C129" s="1">
        <v>10786.05</v>
      </c>
      <c r="D129" s="1">
        <v>10726.25</v>
      </c>
      <c r="E129" s="1">
        <v>10749.75</v>
      </c>
      <c r="F129" s="1">
        <v>227267176</v>
      </c>
      <c r="G129" s="1">
        <v>13676.58</v>
      </c>
      <c r="H129" s="3">
        <f>IF(ISERR(LN(Table240[[#This Row],[Close]]/E128)),"-",LN(Table240[[#This Row],[Close]]/E128))</f>
        <v>-1.8727075848253383E-3</v>
      </c>
    </row>
    <row r="130" spans="1:8" x14ac:dyDescent="0.3">
      <c r="A130" s="2">
        <v>43287</v>
      </c>
      <c r="B130" s="1">
        <v>10744.15</v>
      </c>
      <c r="C130" s="1">
        <v>10816.35</v>
      </c>
      <c r="D130" s="1">
        <v>10735.05</v>
      </c>
      <c r="E130" s="1">
        <v>10772.65</v>
      </c>
      <c r="F130" s="1">
        <v>256547706</v>
      </c>
      <c r="G130" s="1">
        <v>14006.48</v>
      </c>
      <c r="H130" s="3">
        <f>IF(ISERR(LN(Table240[[#This Row],[Close]]/E129)),"-",LN(Table240[[#This Row],[Close]]/E129))</f>
        <v>2.1280162660109484E-3</v>
      </c>
    </row>
    <row r="131" spans="1:8" x14ac:dyDescent="0.3">
      <c r="A131" s="2">
        <v>43290</v>
      </c>
      <c r="B131" s="1">
        <v>10838.3</v>
      </c>
      <c r="C131" s="1">
        <v>10860.35</v>
      </c>
      <c r="D131" s="1">
        <v>10807.15</v>
      </c>
      <c r="E131" s="1">
        <v>10852.9</v>
      </c>
      <c r="F131" s="1">
        <v>189331016</v>
      </c>
      <c r="G131" s="1">
        <v>10843.92</v>
      </c>
      <c r="H131" s="3">
        <f>IF(ISERR(LN(Table240[[#This Row],[Close]]/E130)),"-",LN(Table240[[#This Row],[Close]]/E130))</f>
        <v>7.4218106239193555E-3</v>
      </c>
    </row>
    <row r="132" spans="1:8" x14ac:dyDescent="0.3">
      <c r="A132" s="2">
        <v>43291</v>
      </c>
      <c r="B132" s="1">
        <v>10902.75</v>
      </c>
      <c r="C132" s="1">
        <v>10956.9</v>
      </c>
      <c r="D132" s="1">
        <v>10876.65</v>
      </c>
      <c r="E132" s="1">
        <v>10947.25</v>
      </c>
      <c r="F132" s="1">
        <v>203061980</v>
      </c>
      <c r="G132" s="1">
        <v>12834.85</v>
      </c>
      <c r="H132" s="3">
        <f>IF(ISERR(LN(Table240[[#This Row],[Close]]/E131)),"-",LN(Table240[[#This Row],[Close]]/E131))</f>
        <v>8.6559577894496902E-3</v>
      </c>
    </row>
    <row r="133" spans="1:8" x14ac:dyDescent="0.3">
      <c r="A133" s="2">
        <v>43292</v>
      </c>
      <c r="B133" s="1">
        <v>10956.4</v>
      </c>
      <c r="C133" s="1">
        <v>10976.65</v>
      </c>
      <c r="D133" s="1">
        <v>10923</v>
      </c>
      <c r="E133" s="1">
        <v>10948.3</v>
      </c>
      <c r="F133" s="1">
        <v>229211999</v>
      </c>
      <c r="G133" s="1">
        <v>15944.45</v>
      </c>
      <c r="H133" s="3">
        <f>IF(ISERR(LN(Table240[[#This Row],[Close]]/E132)),"-",LN(Table240[[#This Row],[Close]]/E132))</f>
        <v>9.5909899573626465E-5</v>
      </c>
    </row>
    <row r="134" spans="1:8" x14ac:dyDescent="0.3">
      <c r="A134" s="2">
        <v>43293</v>
      </c>
      <c r="B134" s="1">
        <v>11006.95</v>
      </c>
      <c r="C134" s="1">
        <v>11078.3</v>
      </c>
      <c r="D134" s="1">
        <v>10999.65</v>
      </c>
      <c r="E134" s="1">
        <v>11023.2</v>
      </c>
      <c r="F134" s="1">
        <v>256034815</v>
      </c>
      <c r="G134" s="1">
        <v>15787.28</v>
      </c>
      <c r="H134" s="3">
        <f>IF(ISERR(LN(Table240[[#This Row],[Close]]/E133)),"-",LN(Table240[[#This Row],[Close]]/E133))</f>
        <v>6.8179496293051707E-3</v>
      </c>
    </row>
    <row r="135" spans="1:8" x14ac:dyDescent="0.3">
      <c r="A135" s="2">
        <v>43294</v>
      </c>
      <c r="B135" s="1">
        <v>11056.9</v>
      </c>
      <c r="C135" s="1">
        <v>11071.35</v>
      </c>
      <c r="D135" s="1">
        <v>10999.75</v>
      </c>
      <c r="E135" s="1">
        <v>11018.9</v>
      </c>
      <c r="F135" s="1">
        <v>241670818</v>
      </c>
      <c r="G135" s="1">
        <v>14744.56</v>
      </c>
      <c r="H135" s="3">
        <f>IF(ISERR(LN(Table240[[#This Row],[Close]]/E134)),"-",LN(Table240[[#This Row],[Close]]/E134))</f>
        <v>-3.9016246678396689E-4</v>
      </c>
    </row>
    <row r="136" spans="1:8" x14ac:dyDescent="0.3">
      <c r="A136" s="2">
        <v>43297</v>
      </c>
      <c r="B136" s="1">
        <v>11018.95</v>
      </c>
      <c r="C136" s="1">
        <v>11019.5</v>
      </c>
      <c r="D136" s="1">
        <v>10926.25</v>
      </c>
      <c r="E136" s="1">
        <v>10936.85</v>
      </c>
      <c r="F136" s="1">
        <v>216971413</v>
      </c>
      <c r="G136" s="1">
        <v>13709.57</v>
      </c>
      <c r="H136" s="3">
        <f>IF(ISERR(LN(Table240[[#This Row],[Close]]/E135)),"-",LN(Table240[[#This Row],[Close]]/E135))</f>
        <v>-7.4741588844156994E-3</v>
      </c>
    </row>
    <row r="137" spans="1:8" x14ac:dyDescent="0.3">
      <c r="A137" s="2">
        <v>43298</v>
      </c>
      <c r="B137" s="1">
        <v>10939.65</v>
      </c>
      <c r="C137" s="1">
        <v>11018.5</v>
      </c>
      <c r="D137" s="1">
        <v>10925.6</v>
      </c>
      <c r="E137" s="1">
        <v>11008.05</v>
      </c>
      <c r="F137" s="1">
        <v>217107580</v>
      </c>
      <c r="G137" s="1">
        <v>12649.4</v>
      </c>
      <c r="H137" s="3">
        <f>IF(ISERR(LN(Table240[[#This Row],[Close]]/E136)),"-",LN(Table240[[#This Row],[Close]]/E136))</f>
        <v>6.4890019854781638E-3</v>
      </c>
    </row>
    <row r="138" spans="1:8" x14ac:dyDescent="0.3">
      <c r="A138" s="2">
        <v>43299</v>
      </c>
      <c r="B138" s="1">
        <v>11060.2</v>
      </c>
      <c r="C138" s="1">
        <v>11076.2</v>
      </c>
      <c r="D138" s="1">
        <v>10956.3</v>
      </c>
      <c r="E138" s="1">
        <v>10980.45</v>
      </c>
      <c r="F138" s="1">
        <v>232502459</v>
      </c>
      <c r="G138" s="1">
        <v>13320.2</v>
      </c>
      <c r="H138" s="3">
        <f>IF(ISERR(LN(Table240[[#This Row],[Close]]/E137)),"-",LN(Table240[[#This Row],[Close]]/E137))</f>
        <v>-2.5104044836980507E-3</v>
      </c>
    </row>
    <row r="139" spans="1:8" x14ac:dyDescent="0.3">
      <c r="A139" s="2">
        <v>43300</v>
      </c>
      <c r="B139" s="1">
        <v>10999.5</v>
      </c>
      <c r="C139" s="1">
        <v>11006.5</v>
      </c>
      <c r="D139" s="1">
        <v>10935.45</v>
      </c>
      <c r="E139" s="1">
        <v>10957.1</v>
      </c>
      <c r="F139" s="1">
        <v>222056399</v>
      </c>
      <c r="G139" s="1">
        <v>12199.98</v>
      </c>
      <c r="H139" s="3">
        <f>IF(ISERR(LN(Table240[[#This Row],[Close]]/E138)),"-",LN(Table240[[#This Row],[Close]]/E138))</f>
        <v>-2.1287708807833992E-3</v>
      </c>
    </row>
    <row r="140" spans="1:8" x14ac:dyDescent="0.3">
      <c r="A140" s="2">
        <v>43301</v>
      </c>
      <c r="B140" s="1">
        <v>10963.5</v>
      </c>
      <c r="C140" s="1">
        <v>11030.25</v>
      </c>
      <c r="D140" s="1">
        <v>10946.2</v>
      </c>
      <c r="E140" s="1">
        <v>11010.2</v>
      </c>
      <c r="F140" s="1">
        <v>193144113</v>
      </c>
      <c r="G140" s="1">
        <v>14105.94</v>
      </c>
      <c r="H140" s="3">
        <f>IF(ISERR(LN(Table240[[#This Row],[Close]]/E139)),"-",LN(Table240[[#This Row],[Close]]/E139))</f>
        <v>4.8344679065168992E-3</v>
      </c>
    </row>
    <row r="141" spans="1:8" x14ac:dyDescent="0.3">
      <c r="A141" s="2">
        <v>43304</v>
      </c>
      <c r="B141" s="1">
        <v>11019.85</v>
      </c>
      <c r="C141" s="1">
        <v>11093.4</v>
      </c>
      <c r="D141" s="1">
        <v>11010.95</v>
      </c>
      <c r="E141" s="1">
        <v>11084.75</v>
      </c>
      <c r="F141" s="1">
        <v>236153085</v>
      </c>
      <c r="G141" s="1">
        <v>14932.51</v>
      </c>
      <c r="H141" s="3">
        <f>IF(ISERR(LN(Table240[[#This Row],[Close]]/E140)),"-",LN(Table240[[#This Row],[Close]]/E140))</f>
        <v>6.7481739405328336E-3</v>
      </c>
    </row>
    <row r="142" spans="1:8" x14ac:dyDescent="0.3">
      <c r="A142" s="2">
        <v>43305</v>
      </c>
      <c r="B142" s="1">
        <v>11109</v>
      </c>
      <c r="C142" s="1">
        <v>11143.4</v>
      </c>
      <c r="D142" s="1">
        <v>11092.5</v>
      </c>
      <c r="E142" s="1">
        <v>11134.3</v>
      </c>
      <c r="F142" s="1">
        <v>212247395</v>
      </c>
      <c r="G142" s="1">
        <v>13931.15</v>
      </c>
      <c r="H142" s="3">
        <f>IF(ISERR(LN(Table240[[#This Row],[Close]]/E141)),"-",LN(Table240[[#This Row],[Close]]/E141))</f>
        <v>4.4601440782581301E-3</v>
      </c>
    </row>
    <row r="143" spans="1:8" x14ac:dyDescent="0.3">
      <c r="A143" s="2">
        <v>43306</v>
      </c>
      <c r="B143" s="1">
        <v>11148.4</v>
      </c>
      <c r="C143" s="1">
        <v>11157.15</v>
      </c>
      <c r="D143" s="1">
        <v>11113.25</v>
      </c>
      <c r="E143" s="1">
        <v>11132</v>
      </c>
      <c r="F143" s="1">
        <v>212333169</v>
      </c>
      <c r="G143" s="1">
        <v>12528.8</v>
      </c>
      <c r="H143" s="3">
        <f>IF(ISERR(LN(Table240[[#This Row],[Close]]/E142)),"-",LN(Table240[[#This Row],[Close]]/E142))</f>
        <v>-2.0659022901692162E-4</v>
      </c>
    </row>
    <row r="144" spans="1:8" x14ac:dyDescent="0.3">
      <c r="A144" s="2">
        <v>43307</v>
      </c>
      <c r="B144" s="1">
        <v>11132.95</v>
      </c>
      <c r="C144" s="1">
        <v>11185.85</v>
      </c>
      <c r="D144" s="1">
        <v>11125.7</v>
      </c>
      <c r="E144" s="1">
        <v>11167.3</v>
      </c>
      <c r="F144" s="1">
        <v>376657398</v>
      </c>
      <c r="G144" s="1">
        <v>21595.33</v>
      </c>
      <c r="H144" s="3">
        <f>IF(ISERR(LN(Table240[[#This Row],[Close]]/E143)),"-",LN(Table240[[#This Row],[Close]]/E143))</f>
        <v>3.1660213088618083E-3</v>
      </c>
    </row>
    <row r="145" spans="1:8" x14ac:dyDescent="0.3">
      <c r="A145" s="2">
        <v>43308</v>
      </c>
      <c r="B145" s="1">
        <v>11232.75</v>
      </c>
      <c r="C145" s="1">
        <v>11283.4</v>
      </c>
      <c r="D145" s="1">
        <v>11210.25</v>
      </c>
      <c r="E145" s="1">
        <v>11278.35</v>
      </c>
      <c r="F145" s="1">
        <v>324343457</v>
      </c>
      <c r="G145" s="1">
        <v>15203.09</v>
      </c>
      <c r="H145" s="3">
        <f>IF(ISERR(LN(Table240[[#This Row],[Close]]/E144)),"-",LN(Table240[[#This Row],[Close]]/E144))</f>
        <v>9.8950938021973352E-3</v>
      </c>
    </row>
    <row r="146" spans="1:8" x14ac:dyDescent="0.3">
      <c r="A146" s="2">
        <v>43311</v>
      </c>
      <c r="B146" s="1">
        <v>11296.65</v>
      </c>
      <c r="C146" s="1">
        <v>11328.1</v>
      </c>
      <c r="D146" s="1">
        <v>11261.45</v>
      </c>
      <c r="E146" s="1">
        <v>11319.55</v>
      </c>
      <c r="F146" s="1">
        <v>287435926</v>
      </c>
      <c r="G146" s="1">
        <v>14716.66</v>
      </c>
      <c r="H146" s="3">
        <f>IF(ISERR(LN(Table240[[#This Row],[Close]]/E145)),"-",LN(Table240[[#This Row],[Close]]/E145))</f>
        <v>3.6463605599989543E-3</v>
      </c>
    </row>
    <row r="147" spans="1:8" x14ac:dyDescent="0.3">
      <c r="A147" s="2">
        <v>43312</v>
      </c>
      <c r="B147" s="1">
        <v>11311.05</v>
      </c>
      <c r="C147" s="1">
        <v>11366</v>
      </c>
      <c r="D147" s="1">
        <v>11267.75</v>
      </c>
      <c r="E147" s="1">
        <v>11356.5</v>
      </c>
      <c r="F147" s="1">
        <v>264430889</v>
      </c>
      <c r="G147" s="1">
        <v>15297.4</v>
      </c>
      <c r="H147" s="3">
        <f>IF(ISERR(LN(Table240[[#This Row],[Close]]/E146)),"-",LN(Table240[[#This Row],[Close]]/E146))</f>
        <v>3.2589478946312938E-3</v>
      </c>
    </row>
    <row r="148" spans="1:8" x14ac:dyDescent="0.3">
      <c r="A148" s="2">
        <v>43313</v>
      </c>
      <c r="B148" s="1">
        <v>11359.8</v>
      </c>
      <c r="C148" s="1">
        <v>11390.55</v>
      </c>
      <c r="D148" s="1">
        <v>11313.55</v>
      </c>
      <c r="E148" s="1">
        <v>11346.2</v>
      </c>
      <c r="F148" s="1">
        <v>278012697</v>
      </c>
      <c r="G148" s="1">
        <v>14436.12</v>
      </c>
      <c r="H148" s="3">
        <f>IF(ISERR(LN(Table240[[#This Row],[Close]]/E147)),"-",LN(Table240[[#This Row],[Close]]/E147))</f>
        <v>-9.0738112265936017E-4</v>
      </c>
    </row>
    <row r="149" spans="1:8" x14ac:dyDescent="0.3">
      <c r="A149" s="2">
        <v>43314</v>
      </c>
      <c r="B149" s="1">
        <v>11328.9</v>
      </c>
      <c r="C149" s="1">
        <v>11328.9</v>
      </c>
      <c r="D149" s="1">
        <v>11234.95</v>
      </c>
      <c r="E149" s="1">
        <v>11244.7</v>
      </c>
      <c r="F149" s="1">
        <v>216533127</v>
      </c>
      <c r="G149" s="1">
        <v>12267.66</v>
      </c>
      <c r="H149" s="3">
        <f>IF(ISERR(LN(Table240[[#This Row],[Close]]/E148)),"-",LN(Table240[[#This Row],[Close]]/E148))</f>
        <v>-8.9859795750619302E-3</v>
      </c>
    </row>
    <row r="150" spans="1:8" x14ac:dyDescent="0.3">
      <c r="A150" s="2">
        <v>43315</v>
      </c>
      <c r="B150" s="1">
        <v>11297.8</v>
      </c>
      <c r="C150" s="1">
        <v>11368</v>
      </c>
      <c r="D150" s="1">
        <v>11294.55</v>
      </c>
      <c r="E150" s="1">
        <v>11360.8</v>
      </c>
      <c r="F150" s="1">
        <v>225146360</v>
      </c>
      <c r="G150" s="1">
        <v>12984.66</v>
      </c>
      <c r="H150" s="3">
        <f>IF(ISERR(LN(Table240[[#This Row],[Close]]/E149)),"-",LN(Table240[[#This Row],[Close]]/E149))</f>
        <v>1.0271926817053497E-2</v>
      </c>
    </row>
    <row r="151" spans="1:8" x14ac:dyDescent="0.3">
      <c r="A151" s="2">
        <v>43318</v>
      </c>
      <c r="B151" s="1">
        <v>11401.5</v>
      </c>
      <c r="C151" s="1">
        <v>11427.65</v>
      </c>
      <c r="D151" s="1">
        <v>11370.6</v>
      </c>
      <c r="E151" s="1">
        <v>11387.1</v>
      </c>
      <c r="F151" s="1">
        <v>210002582</v>
      </c>
      <c r="G151" s="1">
        <v>11321.55</v>
      </c>
      <c r="H151" s="3">
        <f>IF(ISERR(LN(Table240[[#This Row],[Close]]/E150)),"-",LN(Table240[[#This Row],[Close]]/E150))</f>
        <v>2.312302385563333E-3</v>
      </c>
    </row>
    <row r="152" spans="1:8" x14ac:dyDescent="0.3">
      <c r="A152" s="2">
        <v>43319</v>
      </c>
      <c r="B152" s="1">
        <v>11423.15</v>
      </c>
      <c r="C152" s="1">
        <v>11428.95</v>
      </c>
      <c r="D152" s="1">
        <v>11359.7</v>
      </c>
      <c r="E152" s="1">
        <v>11389.45</v>
      </c>
      <c r="F152" s="1">
        <v>233409612</v>
      </c>
      <c r="G152" s="1">
        <v>12457.71</v>
      </c>
      <c r="H152" s="3">
        <f>IF(ISERR(LN(Table240[[#This Row],[Close]]/E151)),"-",LN(Table240[[#This Row],[Close]]/E151))</f>
        <v>2.0635258705455244E-4</v>
      </c>
    </row>
    <row r="153" spans="1:8" x14ac:dyDescent="0.3">
      <c r="A153" s="2">
        <v>43320</v>
      </c>
      <c r="B153" s="1">
        <v>11412.5</v>
      </c>
      <c r="C153" s="1">
        <v>11459.95</v>
      </c>
      <c r="D153" s="1">
        <v>11379.3</v>
      </c>
      <c r="E153" s="1">
        <v>11450</v>
      </c>
      <c r="F153" s="1">
        <v>217047641</v>
      </c>
      <c r="G153" s="1">
        <v>12422.62</v>
      </c>
      <c r="H153" s="3">
        <f>IF(ISERR(LN(Table240[[#This Row],[Close]]/E152)),"-",LN(Table240[[#This Row],[Close]]/E152))</f>
        <v>5.3022416789647508E-3</v>
      </c>
    </row>
    <row r="154" spans="1:8" x14ac:dyDescent="0.3">
      <c r="A154" s="2">
        <v>43321</v>
      </c>
      <c r="B154" s="1">
        <v>11493.25</v>
      </c>
      <c r="C154" s="1">
        <v>11495.2</v>
      </c>
      <c r="D154" s="1">
        <v>11454.1</v>
      </c>
      <c r="E154" s="1">
        <v>11470.7</v>
      </c>
      <c r="F154" s="1">
        <v>311521403</v>
      </c>
      <c r="G154" s="1">
        <v>15842.76</v>
      </c>
      <c r="H154" s="3">
        <f>IF(ISERR(LN(Table240[[#This Row],[Close]]/E153)),"-",LN(Table240[[#This Row],[Close]]/E153))</f>
        <v>1.806228049557314E-3</v>
      </c>
    </row>
    <row r="155" spans="1:8" x14ac:dyDescent="0.3">
      <c r="A155" s="2">
        <v>43322</v>
      </c>
      <c r="B155" s="1">
        <v>11474.95</v>
      </c>
      <c r="C155" s="1">
        <v>11478.75</v>
      </c>
      <c r="D155" s="1">
        <v>11419.65</v>
      </c>
      <c r="E155" s="1">
        <v>11429.5</v>
      </c>
      <c r="F155" s="1">
        <v>336424182</v>
      </c>
      <c r="G155" s="1">
        <v>15738.26</v>
      </c>
      <c r="H155" s="3">
        <f>IF(ISERR(LN(Table240[[#This Row],[Close]]/E154)),"-",LN(Table240[[#This Row],[Close]]/E154))</f>
        <v>-3.5982257318400699E-3</v>
      </c>
    </row>
    <row r="156" spans="1:8" x14ac:dyDescent="0.3">
      <c r="A156" s="2">
        <v>43325</v>
      </c>
      <c r="B156" s="1">
        <v>11369.6</v>
      </c>
      <c r="C156" s="1">
        <v>11406.3</v>
      </c>
      <c r="D156" s="1">
        <v>11340.3</v>
      </c>
      <c r="E156" s="1">
        <v>11355.75</v>
      </c>
      <c r="F156" s="1">
        <v>254466760</v>
      </c>
      <c r="G156" s="1">
        <v>12899.22</v>
      </c>
      <c r="H156" s="3">
        <f>IF(ISERR(LN(Table240[[#This Row],[Close]]/E155)),"-",LN(Table240[[#This Row],[Close]]/E155))</f>
        <v>-6.4735087435117758E-3</v>
      </c>
    </row>
    <row r="157" spans="1:8" x14ac:dyDescent="0.3">
      <c r="A157" s="2">
        <v>43326</v>
      </c>
      <c r="B157" s="1">
        <v>11381.7</v>
      </c>
      <c r="C157" s="1">
        <v>11452.45</v>
      </c>
      <c r="D157" s="1">
        <v>11370.8</v>
      </c>
      <c r="E157" s="1">
        <v>11435.1</v>
      </c>
      <c r="F157" s="1">
        <v>239841680</v>
      </c>
      <c r="G157" s="1">
        <v>13935.35</v>
      </c>
      <c r="H157" s="3">
        <f>IF(ISERR(LN(Table240[[#This Row],[Close]]/E156)),"-",LN(Table240[[#This Row],[Close]]/E156))</f>
        <v>6.9633489429444069E-3</v>
      </c>
    </row>
    <row r="158" spans="1:8" x14ac:dyDescent="0.3">
      <c r="A158" s="2">
        <v>43328</v>
      </c>
      <c r="B158" s="1">
        <v>11397.15</v>
      </c>
      <c r="C158" s="1">
        <v>11449.85</v>
      </c>
      <c r="D158" s="1">
        <v>11366.25</v>
      </c>
      <c r="E158" s="1">
        <v>11385.05</v>
      </c>
      <c r="F158" s="1">
        <v>299610298</v>
      </c>
      <c r="G158" s="1">
        <v>17081.62</v>
      </c>
      <c r="H158" s="3">
        <f>IF(ISERR(LN(Table240[[#This Row],[Close]]/E157)),"-",LN(Table240[[#This Row],[Close]]/E157))</f>
        <v>-4.38648126781707E-3</v>
      </c>
    </row>
    <row r="159" spans="1:8" x14ac:dyDescent="0.3">
      <c r="A159" s="2">
        <v>43329</v>
      </c>
      <c r="B159" s="1">
        <v>11437.15</v>
      </c>
      <c r="C159" s="1">
        <v>11486.45</v>
      </c>
      <c r="D159" s="1">
        <v>11431.8</v>
      </c>
      <c r="E159" s="1">
        <v>11470.75</v>
      </c>
      <c r="F159" s="1">
        <v>241985503</v>
      </c>
      <c r="G159" s="1">
        <v>13275.31</v>
      </c>
      <c r="H159" s="3">
        <f>IF(ISERR(LN(Table240[[#This Row],[Close]]/E158)),"-",LN(Table240[[#This Row],[Close]]/E158))</f>
        <v>7.4992257226116294E-3</v>
      </c>
    </row>
    <row r="160" spans="1:8" x14ac:dyDescent="0.3">
      <c r="A160" s="2">
        <v>43332</v>
      </c>
      <c r="B160" s="1">
        <v>11502.1</v>
      </c>
      <c r="C160" s="1">
        <v>11565.3</v>
      </c>
      <c r="D160" s="1">
        <v>11499.65</v>
      </c>
      <c r="E160" s="1">
        <v>11551.75</v>
      </c>
      <c r="F160" s="1">
        <v>239843358</v>
      </c>
      <c r="G160" s="1">
        <v>14119.93</v>
      </c>
      <c r="H160" s="3">
        <f>IF(ISERR(LN(Table240[[#This Row],[Close]]/E159)),"-",LN(Table240[[#This Row],[Close]]/E159))</f>
        <v>7.0366236698632748E-3</v>
      </c>
    </row>
    <row r="161" spans="1:8" x14ac:dyDescent="0.3">
      <c r="A161" s="2">
        <v>43333</v>
      </c>
      <c r="B161" s="1">
        <v>11576.2</v>
      </c>
      <c r="C161" s="1">
        <v>11581.75</v>
      </c>
      <c r="D161" s="1">
        <v>11539.6</v>
      </c>
      <c r="E161" s="1">
        <v>11570.9</v>
      </c>
      <c r="F161" s="1">
        <v>231063669</v>
      </c>
      <c r="G161" s="1">
        <v>13528.83</v>
      </c>
      <c r="H161" s="3">
        <f>IF(ISERR(LN(Table240[[#This Row],[Close]]/E160)),"-",LN(Table240[[#This Row],[Close]]/E160))</f>
        <v>1.6563849194054057E-3</v>
      </c>
    </row>
    <row r="162" spans="1:8" x14ac:dyDescent="0.3">
      <c r="A162" s="2">
        <v>43335</v>
      </c>
      <c r="B162" s="1">
        <v>11620.7</v>
      </c>
      <c r="C162" s="1">
        <v>11620.7</v>
      </c>
      <c r="D162" s="1">
        <v>11546.7</v>
      </c>
      <c r="E162" s="1">
        <v>11582.75</v>
      </c>
      <c r="F162" s="1">
        <v>256163842</v>
      </c>
      <c r="G162" s="1">
        <v>16117.77</v>
      </c>
      <c r="H162" s="3">
        <f>IF(ISERR(LN(Table240[[#This Row],[Close]]/E161)),"-",LN(Table240[[#This Row],[Close]]/E161))</f>
        <v>1.0235968009065074E-3</v>
      </c>
    </row>
    <row r="163" spans="1:8" x14ac:dyDescent="0.3">
      <c r="A163" s="2">
        <v>43336</v>
      </c>
      <c r="B163" s="1">
        <v>11566.6</v>
      </c>
      <c r="C163" s="1">
        <v>11604.6</v>
      </c>
      <c r="D163" s="1">
        <v>11532</v>
      </c>
      <c r="E163" s="1">
        <v>11557.1</v>
      </c>
      <c r="F163" s="1">
        <v>225604574</v>
      </c>
      <c r="G163" s="1">
        <v>13019.55</v>
      </c>
      <c r="H163" s="3">
        <f>IF(ISERR(LN(Table240[[#This Row],[Close]]/E162)),"-",LN(Table240[[#This Row],[Close]]/E162))</f>
        <v>-2.2169556419407827E-3</v>
      </c>
    </row>
    <row r="164" spans="1:8" x14ac:dyDescent="0.3">
      <c r="A164" s="2">
        <v>43339</v>
      </c>
      <c r="B164" s="1">
        <v>11605.85</v>
      </c>
      <c r="C164" s="1">
        <v>11700.95</v>
      </c>
      <c r="D164" s="1">
        <v>11595.6</v>
      </c>
      <c r="E164" s="1">
        <v>11691.95</v>
      </c>
      <c r="F164" s="1">
        <v>205689327</v>
      </c>
      <c r="G164" s="1">
        <v>11707.5</v>
      </c>
      <c r="H164" s="3">
        <f>IF(ISERR(LN(Table240[[#This Row],[Close]]/E163)),"-",LN(Table240[[#This Row],[Close]]/E163))</f>
        <v>1.1600604091100921E-2</v>
      </c>
    </row>
    <row r="165" spans="1:8" x14ac:dyDescent="0.3">
      <c r="A165" s="2">
        <v>43340</v>
      </c>
      <c r="B165" s="1">
        <v>11731.95</v>
      </c>
      <c r="C165" s="1">
        <v>11760.2</v>
      </c>
      <c r="D165" s="1">
        <v>11710.5</v>
      </c>
      <c r="E165" s="1">
        <v>11738.5</v>
      </c>
      <c r="F165" s="1">
        <v>249420312</v>
      </c>
      <c r="G165" s="1">
        <v>13946.7</v>
      </c>
      <c r="H165" s="3">
        <f>IF(ISERR(LN(Table240[[#This Row],[Close]]/E164)),"-",LN(Table240[[#This Row],[Close]]/E164))</f>
        <v>3.973467111897261E-3</v>
      </c>
    </row>
    <row r="166" spans="1:8" x14ac:dyDescent="0.3">
      <c r="A166" s="2">
        <v>43341</v>
      </c>
      <c r="B166" s="1">
        <v>11744.95</v>
      </c>
      <c r="C166" s="1">
        <v>11753.2</v>
      </c>
      <c r="D166" s="1">
        <v>11678.85</v>
      </c>
      <c r="E166" s="1">
        <v>11691.9</v>
      </c>
      <c r="F166" s="1">
        <v>259351550</v>
      </c>
      <c r="G166" s="1">
        <v>14324.65</v>
      </c>
      <c r="H166" s="3">
        <f>IF(ISERR(LN(Table240[[#This Row],[Close]]/E165)),"-",LN(Table240[[#This Row],[Close]]/E165))</f>
        <v>-3.9777435676563271E-3</v>
      </c>
    </row>
    <row r="167" spans="1:8" x14ac:dyDescent="0.3">
      <c r="A167" s="2">
        <v>43342</v>
      </c>
      <c r="B167" s="1">
        <v>11694.75</v>
      </c>
      <c r="C167" s="1">
        <v>11698.8</v>
      </c>
      <c r="D167" s="1">
        <v>11639.7</v>
      </c>
      <c r="E167" s="1">
        <v>11676.8</v>
      </c>
      <c r="F167" s="1">
        <v>323450305</v>
      </c>
      <c r="G167" s="1">
        <v>18275.54</v>
      </c>
      <c r="H167" s="3">
        <f>IF(ISERR(LN(Table240[[#This Row],[Close]]/E166)),"-",LN(Table240[[#This Row],[Close]]/E166))</f>
        <v>-1.2923270957780808E-3</v>
      </c>
    </row>
    <row r="168" spans="1:8" x14ac:dyDescent="0.3">
      <c r="A168" s="2">
        <v>43343</v>
      </c>
      <c r="B168" s="1">
        <v>11675.85</v>
      </c>
      <c r="C168" s="1">
        <v>11727.65</v>
      </c>
      <c r="D168" s="1">
        <v>11640.1</v>
      </c>
      <c r="E168" s="1">
        <v>11680.5</v>
      </c>
      <c r="F168" s="1">
        <v>357230312</v>
      </c>
      <c r="G168" s="1">
        <v>20755.73</v>
      </c>
      <c r="H168" s="3">
        <f>IF(ISERR(LN(Table240[[#This Row],[Close]]/E167)),"-",LN(Table240[[#This Row],[Close]]/E167))</f>
        <v>3.1681744302199772E-4</v>
      </c>
    </row>
    <row r="169" spans="1:8" x14ac:dyDescent="0.3">
      <c r="A169" s="2">
        <v>43346</v>
      </c>
      <c r="B169" s="1">
        <v>11751.8</v>
      </c>
      <c r="C169" s="1">
        <v>11751.8</v>
      </c>
      <c r="D169" s="1">
        <v>11567.4</v>
      </c>
      <c r="E169" s="1">
        <v>11582.35</v>
      </c>
      <c r="F169" s="1">
        <v>241726864</v>
      </c>
      <c r="G169" s="1">
        <v>16139.58</v>
      </c>
      <c r="H169" s="3">
        <f>IF(ISERR(LN(Table240[[#This Row],[Close]]/E168)),"-",LN(Table240[[#This Row],[Close]]/E168))</f>
        <v>-8.4383970501899584E-3</v>
      </c>
    </row>
    <row r="170" spans="1:8" x14ac:dyDescent="0.3">
      <c r="A170" s="2">
        <v>43347</v>
      </c>
      <c r="B170" s="1">
        <v>11598.75</v>
      </c>
      <c r="C170" s="1">
        <v>11602.55</v>
      </c>
      <c r="D170" s="1">
        <v>11496.85</v>
      </c>
      <c r="E170" s="1">
        <v>11520.3</v>
      </c>
      <c r="F170" s="1">
        <v>262701030</v>
      </c>
      <c r="G170" s="1">
        <v>16254.78</v>
      </c>
      <c r="H170" s="3">
        <f>IF(ISERR(LN(Table240[[#This Row],[Close]]/E169)),"-",LN(Table240[[#This Row],[Close]]/E169))</f>
        <v>-5.371691057489936E-3</v>
      </c>
    </row>
    <row r="171" spans="1:8" x14ac:dyDescent="0.3">
      <c r="A171" s="2">
        <v>43348</v>
      </c>
      <c r="B171" s="1">
        <v>11514.85</v>
      </c>
      <c r="C171" s="1">
        <v>11542.65</v>
      </c>
      <c r="D171" s="1">
        <v>11393.85</v>
      </c>
      <c r="E171" s="1">
        <v>11476.95</v>
      </c>
      <c r="F171" s="1">
        <v>253689858</v>
      </c>
      <c r="G171" s="1">
        <v>15078.23</v>
      </c>
      <c r="H171" s="3">
        <f>IF(ISERR(LN(Table240[[#This Row],[Close]]/E170)),"-",LN(Table240[[#This Row],[Close]]/E170))</f>
        <v>-3.770020445457141E-3</v>
      </c>
    </row>
    <row r="172" spans="1:8" x14ac:dyDescent="0.3">
      <c r="A172" s="2">
        <v>43349</v>
      </c>
      <c r="B172" s="1">
        <v>11514.15</v>
      </c>
      <c r="C172" s="1">
        <v>11562.25</v>
      </c>
      <c r="D172" s="1">
        <v>11436.05</v>
      </c>
      <c r="E172" s="1">
        <v>11536.9</v>
      </c>
      <c r="F172" s="1">
        <v>255558129</v>
      </c>
      <c r="G172" s="1">
        <v>15161</v>
      </c>
      <c r="H172" s="3">
        <f>IF(ISERR(LN(Table240[[#This Row],[Close]]/E171)),"-",LN(Table240[[#This Row],[Close]]/E171))</f>
        <v>5.2099179931275122E-3</v>
      </c>
    </row>
    <row r="173" spans="1:8" x14ac:dyDescent="0.3">
      <c r="A173" s="2">
        <v>43350</v>
      </c>
      <c r="B173" s="1">
        <v>11558.25</v>
      </c>
      <c r="C173" s="1">
        <v>11603</v>
      </c>
      <c r="D173" s="1">
        <v>11484.4</v>
      </c>
      <c r="E173" s="1">
        <v>11589.1</v>
      </c>
      <c r="F173" s="1">
        <v>305029077</v>
      </c>
      <c r="G173" s="1">
        <v>16441.02</v>
      </c>
      <c r="H173" s="3">
        <f>IF(ISERR(LN(Table240[[#This Row],[Close]]/E172)),"-",LN(Table240[[#This Row],[Close]]/E172))</f>
        <v>4.5144070442281106E-3</v>
      </c>
    </row>
    <row r="174" spans="1:8" x14ac:dyDescent="0.3">
      <c r="A174" s="2">
        <v>43353</v>
      </c>
      <c r="B174" s="1">
        <v>11570.25</v>
      </c>
      <c r="C174" s="1">
        <v>11573</v>
      </c>
      <c r="D174" s="1">
        <v>11427.3</v>
      </c>
      <c r="E174" s="1">
        <v>11438.1</v>
      </c>
      <c r="F174" s="1">
        <v>295597988</v>
      </c>
      <c r="G174" s="1">
        <v>16513.89</v>
      </c>
      <c r="H174" s="3">
        <f>IF(ISERR(LN(Table240[[#This Row],[Close]]/E173)),"-",LN(Table240[[#This Row],[Close]]/E173))</f>
        <v>-1.311511294512481E-2</v>
      </c>
    </row>
    <row r="175" spans="1:8" x14ac:dyDescent="0.3">
      <c r="A175" s="2">
        <v>43354</v>
      </c>
      <c r="B175" s="1">
        <v>11476.85</v>
      </c>
      <c r="C175" s="1">
        <v>11479.4</v>
      </c>
      <c r="D175" s="1">
        <v>11274</v>
      </c>
      <c r="E175" s="1">
        <v>11287.5</v>
      </c>
      <c r="F175" s="1">
        <v>318093125</v>
      </c>
      <c r="G175" s="1">
        <v>18745.54</v>
      </c>
      <c r="H175" s="3">
        <f>IF(ISERR(LN(Table240[[#This Row],[Close]]/E174)),"-",LN(Table240[[#This Row],[Close]]/E174))</f>
        <v>-1.3253969499003263E-2</v>
      </c>
    </row>
    <row r="176" spans="1:8" x14ac:dyDescent="0.3">
      <c r="A176" s="2">
        <v>43355</v>
      </c>
      <c r="B176" s="1">
        <v>11340.1</v>
      </c>
      <c r="C176" s="1">
        <v>11380.75</v>
      </c>
      <c r="D176" s="1">
        <v>11250.2</v>
      </c>
      <c r="E176" s="1">
        <v>11369.9</v>
      </c>
      <c r="F176" s="1">
        <v>276509748</v>
      </c>
      <c r="G176" s="1">
        <v>15567.9</v>
      </c>
      <c r="H176" s="3">
        <f>IF(ISERR(LN(Table240[[#This Row],[Close]]/E175)),"-",LN(Table240[[#This Row],[Close]]/E175))</f>
        <v>7.2735939059058573E-3</v>
      </c>
    </row>
    <row r="177" spans="1:8" x14ac:dyDescent="0.3">
      <c r="A177" s="2">
        <v>43357</v>
      </c>
      <c r="B177" s="1">
        <v>11443.5</v>
      </c>
      <c r="C177" s="1">
        <v>11523.25</v>
      </c>
      <c r="D177" s="1">
        <v>11430.55</v>
      </c>
      <c r="E177" s="1">
        <v>11515.2</v>
      </c>
      <c r="F177" s="1">
        <v>285218296</v>
      </c>
      <c r="G177" s="1">
        <v>16423.36</v>
      </c>
      <c r="H177" s="3">
        <f>IF(ISERR(LN(Table240[[#This Row],[Close]]/E176)),"-",LN(Table240[[#This Row],[Close]]/E176))</f>
        <v>1.2698389122393185E-2</v>
      </c>
    </row>
    <row r="178" spans="1:8" x14ac:dyDescent="0.3">
      <c r="A178" s="2">
        <v>43360</v>
      </c>
      <c r="B178" s="1">
        <v>11464.95</v>
      </c>
      <c r="C178" s="1">
        <v>11464.95</v>
      </c>
      <c r="D178" s="1">
        <v>11366.9</v>
      </c>
      <c r="E178" s="1">
        <v>11377.75</v>
      </c>
      <c r="F178" s="1">
        <v>207620518</v>
      </c>
      <c r="G178" s="1">
        <v>11294.84</v>
      </c>
      <c r="H178" s="3">
        <f>IF(ISERR(LN(Table240[[#This Row],[Close]]/E177)),"-",LN(Table240[[#This Row],[Close]]/E177))</f>
        <v>-1.2008207911445088E-2</v>
      </c>
    </row>
    <row r="179" spans="1:8" x14ac:dyDescent="0.3">
      <c r="A179" s="2">
        <v>43361</v>
      </c>
      <c r="B179" s="1">
        <v>11381.55</v>
      </c>
      <c r="C179" s="1">
        <v>11411.45</v>
      </c>
      <c r="D179" s="1">
        <v>11268.95</v>
      </c>
      <c r="E179" s="1">
        <v>11278.9</v>
      </c>
      <c r="F179" s="1">
        <v>248298794</v>
      </c>
      <c r="G179" s="1">
        <v>13814.11</v>
      </c>
      <c r="H179" s="3">
        <f>IF(ISERR(LN(Table240[[#This Row],[Close]]/E178)),"-",LN(Table240[[#This Row],[Close]]/E178))</f>
        <v>-8.7259702757044692E-3</v>
      </c>
    </row>
    <row r="180" spans="1:8" x14ac:dyDescent="0.3">
      <c r="A180" s="2">
        <v>43362</v>
      </c>
      <c r="B180" s="1">
        <v>11326.65</v>
      </c>
      <c r="C180" s="1">
        <v>11332.05</v>
      </c>
      <c r="D180" s="1">
        <v>11210.9</v>
      </c>
      <c r="E180" s="1">
        <v>11234.35</v>
      </c>
      <c r="F180" s="1">
        <v>258424384</v>
      </c>
      <c r="G180" s="1">
        <v>15116.69</v>
      </c>
      <c r="H180" s="3">
        <f>IF(ISERR(LN(Table240[[#This Row],[Close]]/E179)),"-",LN(Table240[[#This Row],[Close]]/E179))</f>
        <v>-3.9576745382891472E-3</v>
      </c>
    </row>
    <row r="181" spans="1:8" x14ac:dyDescent="0.3">
      <c r="A181" s="2">
        <v>43364</v>
      </c>
      <c r="B181" s="1">
        <v>11271.3</v>
      </c>
      <c r="C181" s="1">
        <v>11346.8</v>
      </c>
      <c r="D181" s="1">
        <v>10866.45</v>
      </c>
      <c r="E181" s="1">
        <v>11143.1</v>
      </c>
      <c r="F181" s="1">
        <v>741153209</v>
      </c>
      <c r="G181" s="1">
        <v>35131.19</v>
      </c>
      <c r="H181" s="3">
        <f>IF(ISERR(LN(Table240[[#This Row],[Close]]/E180)),"-",LN(Table240[[#This Row],[Close]]/E180))</f>
        <v>-8.1555767773956976E-3</v>
      </c>
    </row>
    <row r="182" spans="1:8" x14ac:dyDescent="0.3">
      <c r="A182" s="2">
        <v>43367</v>
      </c>
      <c r="B182" s="1">
        <v>11164.4</v>
      </c>
      <c r="C182" s="1">
        <v>11170.15</v>
      </c>
      <c r="D182" s="1">
        <v>10943.6</v>
      </c>
      <c r="E182" s="1">
        <v>10967.4</v>
      </c>
      <c r="F182" s="1">
        <v>398815949</v>
      </c>
      <c r="G182" s="1">
        <v>23023.34</v>
      </c>
      <c r="H182" s="3">
        <f>IF(ISERR(LN(Table240[[#This Row],[Close]]/E181)),"-",LN(Table240[[#This Row],[Close]]/E181))</f>
        <v>-1.5893236100092235E-2</v>
      </c>
    </row>
    <row r="183" spans="1:8" x14ac:dyDescent="0.3">
      <c r="A183" s="2">
        <v>43368</v>
      </c>
      <c r="B183" s="1">
        <v>10969.95</v>
      </c>
      <c r="C183" s="1">
        <v>11080.6</v>
      </c>
      <c r="D183" s="1">
        <v>10882.85</v>
      </c>
      <c r="E183" s="1">
        <v>11067.45</v>
      </c>
      <c r="F183" s="1">
        <v>417548830</v>
      </c>
      <c r="G183" s="1">
        <v>22878.57</v>
      </c>
      <c r="H183" s="3">
        <f>IF(ISERR(LN(Table240[[#This Row],[Close]]/E182)),"-",LN(Table240[[#This Row],[Close]]/E182))</f>
        <v>9.081131713379249E-3</v>
      </c>
    </row>
    <row r="184" spans="1:8" x14ac:dyDescent="0.3">
      <c r="A184" s="2">
        <v>43369</v>
      </c>
      <c r="B184" s="1">
        <v>11145.55</v>
      </c>
      <c r="C184" s="1">
        <v>11145.55</v>
      </c>
      <c r="D184" s="1">
        <v>10993.05</v>
      </c>
      <c r="E184" s="1">
        <v>11053.8</v>
      </c>
      <c r="F184" s="1">
        <v>351041146</v>
      </c>
      <c r="G184" s="1">
        <v>17803.68</v>
      </c>
      <c r="H184" s="3">
        <f>IF(ISERR(LN(Table240[[#This Row],[Close]]/E183)),"-",LN(Table240[[#This Row],[Close]]/E183))</f>
        <v>-1.2341076324745481E-3</v>
      </c>
    </row>
    <row r="185" spans="1:8" x14ac:dyDescent="0.3">
      <c r="A185" s="2">
        <v>43370</v>
      </c>
      <c r="B185" s="1">
        <v>11079.8</v>
      </c>
      <c r="C185" s="1">
        <v>11089.45</v>
      </c>
      <c r="D185" s="1">
        <v>10953.35</v>
      </c>
      <c r="E185" s="1">
        <v>10977.55</v>
      </c>
      <c r="F185" s="1">
        <v>418210067</v>
      </c>
      <c r="G185" s="1">
        <v>22582.86</v>
      </c>
      <c r="H185" s="3">
        <f>IF(ISERR(LN(Table240[[#This Row],[Close]]/E184)),"-",LN(Table240[[#This Row],[Close]]/E184))</f>
        <v>-6.9219820348958589E-3</v>
      </c>
    </row>
    <row r="186" spans="1:8" x14ac:dyDescent="0.3">
      <c r="A186" s="2">
        <v>43371</v>
      </c>
      <c r="B186" s="1">
        <v>11008.1</v>
      </c>
      <c r="C186" s="1">
        <v>11034.1</v>
      </c>
      <c r="D186" s="1">
        <v>10850.3</v>
      </c>
      <c r="E186" s="1">
        <v>10930.45</v>
      </c>
      <c r="F186" s="1">
        <v>492894147</v>
      </c>
      <c r="G186" s="1">
        <v>23227.86</v>
      </c>
      <c r="H186" s="3">
        <f>IF(ISERR(LN(Table240[[#This Row],[Close]]/E185)),"-",LN(Table240[[#This Row],[Close]]/E185))</f>
        <v>-4.2998057847973671E-3</v>
      </c>
    </row>
    <row r="187" spans="1:8" x14ac:dyDescent="0.3">
      <c r="A187" s="2">
        <v>43374</v>
      </c>
      <c r="B187" s="1">
        <v>10930.9</v>
      </c>
      <c r="C187" s="1">
        <v>11035.65</v>
      </c>
      <c r="D187" s="1">
        <v>10821.55</v>
      </c>
      <c r="E187" s="1">
        <v>11008.3</v>
      </c>
      <c r="F187" s="1">
        <v>398987274</v>
      </c>
      <c r="G187" s="1">
        <v>20391.72</v>
      </c>
      <c r="H187" s="3">
        <f>IF(ISERR(LN(Table240[[#This Row],[Close]]/E186)),"-",LN(Table240[[#This Row],[Close]]/E186))</f>
        <v>7.0970612969229975E-3</v>
      </c>
    </row>
    <row r="188" spans="1:8" x14ac:dyDescent="0.3">
      <c r="A188" s="2">
        <v>43376</v>
      </c>
      <c r="B188" s="1">
        <v>10982.7</v>
      </c>
      <c r="C188" s="1">
        <v>10989.05</v>
      </c>
      <c r="D188" s="1">
        <v>10843.75</v>
      </c>
      <c r="E188" s="1">
        <v>10858.25</v>
      </c>
      <c r="F188" s="1">
        <v>398756507</v>
      </c>
      <c r="G188" s="1">
        <v>21225.59</v>
      </c>
      <c r="H188" s="3">
        <f>IF(ISERR(LN(Table240[[#This Row],[Close]]/E187)),"-",LN(Table240[[#This Row],[Close]]/E187))</f>
        <v>-1.3724374010345193E-2</v>
      </c>
    </row>
    <row r="189" spans="1:8" x14ac:dyDescent="0.3">
      <c r="A189" s="2">
        <v>43377</v>
      </c>
      <c r="B189" s="1">
        <v>10754.7</v>
      </c>
      <c r="C189" s="1">
        <v>10754.7</v>
      </c>
      <c r="D189" s="1">
        <v>10547.25</v>
      </c>
      <c r="E189" s="1">
        <v>10599.25</v>
      </c>
      <c r="F189" s="1">
        <v>438202008</v>
      </c>
      <c r="G189" s="1">
        <v>23711.57</v>
      </c>
      <c r="H189" s="3">
        <f>IF(ISERR(LN(Table240[[#This Row],[Close]]/E188)),"-",LN(Table240[[#This Row],[Close]]/E188))</f>
        <v>-2.4141915818458322E-2</v>
      </c>
    </row>
    <row r="190" spans="1:8" x14ac:dyDescent="0.3">
      <c r="A190" s="2">
        <v>43378</v>
      </c>
      <c r="B190" s="1">
        <v>10514.1</v>
      </c>
      <c r="C190" s="1">
        <v>10540.65</v>
      </c>
      <c r="D190" s="1">
        <v>10261.9</v>
      </c>
      <c r="E190" s="1">
        <v>10316.450000000001</v>
      </c>
      <c r="F190" s="1">
        <v>625153832</v>
      </c>
      <c r="G190" s="1">
        <v>25254.21</v>
      </c>
      <c r="H190" s="3">
        <f>IF(ISERR(LN(Table240[[#This Row],[Close]]/E189)),"-",LN(Table240[[#This Row],[Close]]/E189))</f>
        <v>-2.7043535271357683E-2</v>
      </c>
    </row>
    <row r="191" spans="1:8" x14ac:dyDescent="0.3">
      <c r="A191" s="2">
        <v>43381</v>
      </c>
      <c r="B191" s="1">
        <v>10310.15</v>
      </c>
      <c r="C191" s="1">
        <v>10398.35</v>
      </c>
      <c r="D191" s="1">
        <v>10198.4</v>
      </c>
      <c r="E191" s="1">
        <v>10348.049999999999</v>
      </c>
      <c r="F191" s="1">
        <v>470279031</v>
      </c>
      <c r="G191" s="1">
        <v>22130.94</v>
      </c>
      <c r="H191" s="3">
        <f>IF(ISERR(LN(Table240[[#This Row],[Close]]/E190)),"-",LN(Table240[[#This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IF(ISERR(LN(Table240[[#This Row],[Close]]/E191)),"-",LN(Table240[[#This Row],[Close]]/E191))</f>
        <v>-4.5522643762188489E-3</v>
      </c>
    </row>
    <row r="193" spans="1:8" x14ac:dyDescent="0.3">
      <c r="A193" s="2">
        <v>43383</v>
      </c>
      <c r="B193" s="1">
        <v>10331.85</v>
      </c>
      <c r="C193" s="1">
        <v>10482.35</v>
      </c>
      <c r="D193" s="1">
        <v>10318.25</v>
      </c>
      <c r="E193" s="1">
        <v>10460.1</v>
      </c>
      <c r="F193" s="1">
        <v>373844130</v>
      </c>
      <c r="G193" s="1">
        <v>19592.59</v>
      </c>
      <c r="H193" s="3">
        <f>IF(ISERR(LN(Table240[[#This Row],[Close]]/E192)),"-",LN(Table240[[#This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IF(ISERR(LN(Table240[[#This Row],[Close]]/E193)),"-",LN(Table240[[#This Row],[Close]]/E193))</f>
        <v>-2.1788996676934184E-2</v>
      </c>
    </row>
    <row r="195" spans="1:8" x14ac:dyDescent="0.3">
      <c r="A195" s="2">
        <v>43385</v>
      </c>
      <c r="B195" s="1">
        <v>10331.549999999999</v>
      </c>
      <c r="C195" s="1">
        <v>10492.45</v>
      </c>
      <c r="D195" s="1">
        <v>10322.15</v>
      </c>
      <c r="E195" s="1">
        <v>10472.5</v>
      </c>
      <c r="F195" s="1">
        <v>354056762</v>
      </c>
      <c r="G195" s="1">
        <v>18606.04</v>
      </c>
      <c r="H195" s="3">
        <f>IF(ISERR(LN(Table240[[#This Row],[Close]]/E194)),"-",LN(Table240[[#This Row],[Close]]/E194))</f>
        <v>2.2973751695463417E-2</v>
      </c>
    </row>
    <row r="196" spans="1:8" x14ac:dyDescent="0.3">
      <c r="A196" s="2">
        <v>43388</v>
      </c>
      <c r="B196" s="1">
        <v>10524.2</v>
      </c>
      <c r="C196" s="1">
        <v>10526.3</v>
      </c>
      <c r="D196" s="1">
        <v>10410.15</v>
      </c>
      <c r="E196" s="1">
        <v>10512.5</v>
      </c>
      <c r="F196" s="1">
        <v>267517728</v>
      </c>
      <c r="G196" s="1">
        <v>14372.15</v>
      </c>
      <c r="H196" s="3">
        <f>IF(ISERR(LN(Table240[[#This Row],[Close]]/E195)),"-",LN(Table240[[#This Row],[Close]]/E195))</f>
        <v>3.8122514600135221E-3</v>
      </c>
    </row>
    <row r="197" spans="1:8" x14ac:dyDescent="0.3">
      <c r="A197" s="2">
        <v>43389</v>
      </c>
      <c r="B197" s="1">
        <v>10550.15</v>
      </c>
      <c r="C197" s="1">
        <v>10604.9</v>
      </c>
      <c r="D197" s="1">
        <v>10525.3</v>
      </c>
      <c r="E197" s="1">
        <v>10584.75</v>
      </c>
      <c r="F197" s="1">
        <v>273444095</v>
      </c>
      <c r="G197" s="1">
        <v>15453.03</v>
      </c>
      <c r="H197" s="3">
        <f>IF(ISERR(LN(Table240[[#This Row],[Close]]/E196)),"-",LN(Table240[[#This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IF(ISERR(LN(Table240[[#This Row],[Close]]/E197)),"-",LN(Table240[[#This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IF(ISERR(LN(Table240[[#This Row],[Close]]/E198)),"-",LN(Table240[[#This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IF(ISERR(LN(Table240[[#This Row],[Close]]/E199)),"-",LN(Table240[[#This Row],[Close]]/E199))</f>
        <v>-5.6743125075594458E-3</v>
      </c>
    </row>
    <row r="201" spans="1:8" x14ac:dyDescent="0.3">
      <c r="A201" s="2">
        <v>43396</v>
      </c>
      <c r="B201" s="1">
        <v>10152.6</v>
      </c>
      <c r="C201" s="1">
        <v>10222.1</v>
      </c>
      <c r="D201" s="1">
        <v>10102.35</v>
      </c>
      <c r="E201" s="1">
        <v>10146.799999999999</v>
      </c>
      <c r="F201" s="1">
        <v>312042090</v>
      </c>
      <c r="G201" s="1">
        <v>18114.71</v>
      </c>
      <c r="H201" s="3">
        <f>IF(ISERR(LN(Table240[[#This Row],[Close]]/E200)),"-",LN(Table240[[#This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IF(ISERR(LN(Table240[[#This Row],[Close]]/E201)),"-",LN(Table240[[#This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IF(ISERR(LN(Table240[[#This Row],[Close]]/E202)),"-",LN(Table240[[#This Row],[Close]]/E202))</f>
        <v>-9.813515351592101E-3</v>
      </c>
    </row>
    <row r="204" spans="1:8" x14ac:dyDescent="0.3">
      <c r="A204" s="2">
        <v>43399</v>
      </c>
      <c r="B204" s="1">
        <v>10122.35</v>
      </c>
      <c r="C204" s="1">
        <v>10128.85</v>
      </c>
      <c r="D204" s="1">
        <v>10004.549999999999</v>
      </c>
      <c r="E204" s="1">
        <v>10030</v>
      </c>
      <c r="F204" s="1">
        <v>375563273</v>
      </c>
      <c r="G204" s="1">
        <v>16120.14</v>
      </c>
      <c r="H204" s="3">
        <f>IF(ISERR(LN(Table240[[#This Row],[Close]]/E203)),"-",LN(Table240[[#This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IF(ISERR(LN(Table240[[#This Row],[Close]]/E204)),"-",LN(Table240[[#This Row],[Close]]/E204))</f>
        <v>2.1780027001601827E-2</v>
      </c>
    </row>
    <row r="206" spans="1:8" x14ac:dyDescent="0.3">
      <c r="A206" s="2">
        <v>43403</v>
      </c>
      <c r="B206" s="1">
        <v>10239.4</v>
      </c>
      <c r="C206" s="1">
        <v>10285.1</v>
      </c>
      <c r="D206" s="1">
        <v>10175.35</v>
      </c>
      <c r="E206" s="1">
        <v>10198.4</v>
      </c>
      <c r="F206" s="1">
        <v>298753965</v>
      </c>
      <c r="G206" s="1">
        <v>14789.51</v>
      </c>
      <c r="H206" s="3">
        <f>IF(ISERR(LN(Table240[[#This Row],[Close]]/E205)),"-",LN(Table240[[#This Row],[Close]]/E205))</f>
        <v>-5.129783734565848E-3</v>
      </c>
    </row>
    <row r="207" spans="1:8" x14ac:dyDescent="0.3">
      <c r="A207" s="2">
        <v>43404</v>
      </c>
      <c r="B207" s="1">
        <v>10209.549999999999</v>
      </c>
      <c r="C207" s="1">
        <v>10396</v>
      </c>
      <c r="D207" s="1">
        <v>10105.1</v>
      </c>
      <c r="E207" s="1">
        <v>10386.6</v>
      </c>
      <c r="F207" s="1">
        <v>386618948</v>
      </c>
      <c r="G207" s="1">
        <v>21513.85</v>
      </c>
      <c r="H207" s="3">
        <f>IF(ISERR(LN(Table240[[#This Row],[Close]]/E206)),"-",LN(Table240[[#This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IF(ISERR(LN(Table240[[#This Row],[Close]]/E207)),"-",LN(Table240[[#This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IF(ISERR(LN(Table240[[#This Row],[Close]]/E208)),"-",LN(Table240[[#This Row],[Close]]/E208))</f>
        <v>1.648595028975125E-2</v>
      </c>
    </row>
    <row r="210" spans="1:8" x14ac:dyDescent="0.3">
      <c r="A210" s="2">
        <v>43409</v>
      </c>
      <c r="B210" s="1">
        <v>10558.75</v>
      </c>
      <c r="C210" s="1">
        <v>10558.8</v>
      </c>
      <c r="D210" s="1">
        <v>10477</v>
      </c>
      <c r="E210" s="1">
        <v>10524</v>
      </c>
      <c r="F210" s="1">
        <v>311176379</v>
      </c>
      <c r="G210" s="1">
        <v>14761.17</v>
      </c>
      <c r="H210" s="3">
        <f>IF(ISERR(LN(Table240[[#This Row],[Close]]/E209)),"-",LN(Table240[[#This Row],[Close]]/E209))</f>
        <v>-2.7518165109068284E-3</v>
      </c>
    </row>
    <row r="211" spans="1:8" x14ac:dyDescent="0.3">
      <c r="A211" s="2">
        <v>43410</v>
      </c>
      <c r="B211" s="1">
        <v>10552</v>
      </c>
      <c r="C211" s="1">
        <v>10600.25</v>
      </c>
      <c r="D211" s="1">
        <v>10491.45</v>
      </c>
      <c r="E211" s="1">
        <v>10530</v>
      </c>
      <c r="F211" s="1">
        <v>309878810</v>
      </c>
      <c r="G211" s="1">
        <v>14006.19</v>
      </c>
      <c r="H211" s="3">
        <f>IF(ISERR(LN(Table240[[#This Row],[Close]]/E210)),"-",LN(Table240[[#This Row],[Close]]/E210))</f>
        <v>5.6996296783781274E-4</v>
      </c>
    </row>
    <row r="212" spans="1:8" x14ac:dyDescent="0.3">
      <c r="A212" s="2">
        <v>43411</v>
      </c>
      <c r="B212" s="1">
        <v>10614.45</v>
      </c>
      <c r="C212" s="1">
        <v>10616.45</v>
      </c>
      <c r="D212" s="1">
        <v>10582.3</v>
      </c>
      <c r="E212" s="1">
        <v>10598.4</v>
      </c>
      <c r="F212" s="1">
        <v>32194181</v>
      </c>
      <c r="G212" s="1">
        <v>1534.08</v>
      </c>
      <c r="H212" s="3">
        <f>IF(ISERR(LN(Table240[[#This Row],[Close]]/E211)),"-",LN(Table240[[#This Row],[Close]]/E211))</f>
        <v>6.4747201828098773E-3</v>
      </c>
    </row>
    <row r="213" spans="1:8" x14ac:dyDescent="0.3">
      <c r="A213" s="2">
        <v>43413</v>
      </c>
      <c r="B213" s="1">
        <v>10614.7</v>
      </c>
      <c r="C213" s="1">
        <v>10619.55</v>
      </c>
      <c r="D213" s="1">
        <v>10544.85</v>
      </c>
      <c r="E213" s="1">
        <v>10585.2</v>
      </c>
      <c r="F213" s="1">
        <v>305817331</v>
      </c>
      <c r="G213" s="1">
        <v>15294.83</v>
      </c>
      <c r="H213" s="3">
        <f>IF(ISERR(LN(Table240[[#This Row],[Close]]/E212)),"-",LN(Table240[[#This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IF(ISERR(LN(Table240[[#This Row],[Close]]/E213)),"-",LN(Table240[[#This Row],[Close]]/E213))</f>
        <v>-9.7782185444554946E-3</v>
      </c>
    </row>
    <row r="215" spans="1:8" x14ac:dyDescent="0.3">
      <c r="A215" s="2">
        <v>43417</v>
      </c>
      <c r="B215" s="1">
        <v>10451.9</v>
      </c>
      <c r="C215" s="1">
        <v>10596.25</v>
      </c>
      <c r="D215" s="1">
        <v>10440.549999999999</v>
      </c>
      <c r="E215" s="1">
        <v>10582.5</v>
      </c>
      <c r="F215" s="1">
        <v>262541595</v>
      </c>
      <c r="G215" s="1">
        <v>13078.98</v>
      </c>
      <c r="H215" s="3">
        <f>IF(ISERR(LN(Table240[[#This Row],[Close]]/E214)),"-",LN(Table240[[#This Row],[Close]]/E214))</f>
        <v>9.5231128868126375E-3</v>
      </c>
    </row>
    <row r="216" spans="1:8" x14ac:dyDescent="0.3">
      <c r="A216" s="2">
        <v>43418</v>
      </c>
      <c r="B216" s="1">
        <v>10634.9</v>
      </c>
      <c r="C216" s="1">
        <v>10651.6</v>
      </c>
      <c r="D216" s="1">
        <v>10532.7</v>
      </c>
      <c r="E216" s="1">
        <v>10576.3</v>
      </c>
      <c r="F216" s="1">
        <v>396373781</v>
      </c>
      <c r="G216" s="1">
        <v>19374.89</v>
      </c>
      <c r="H216" s="3">
        <f>IF(ISERR(LN(Table240[[#This Row],[Close]]/E215)),"-",LN(Table240[[#This Row],[Close]]/E215))</f>
        <v>-5.8604459397027908E-4</v>
      </c>
    </row>
    <row r="217" spans="1:8" x14ac:dyDescent="0.3">
      <c r="A217" s="2">
        <v>43419</v>
      </c>
      <c r="B217" s="1">
        <v>10580.6</v>
      </c>
      <c r="C217" s="1">
        <v>10646.5</v>
      </c>
      <c r="D217" s="1">
        <v>10557.5</v>
      </c>
      <c r="E217" s="1">
        <v>10616.7</v>
      </c>
      <c r="F217" s="1">
        <v>306011926</v>
      </c>
      <c r="G217" s="1">
        <v>14937.67</v>
      </c>
      <c r="H217" s="3">
        <f>IF(ISERR(LN(Table240[[#This Row],[Close]]/E216)),"-",LN(Table240[[#This Row],[Close]]/E216))</f>
        <v>3.8125842435878768E-3</v>
      </c>
    </row>
    <row r="218" spans="1:8" x14ac:dyDescent="0.3">
      <c r="A218" s="2">
        <v>43420</v>
      </c>
      <c r="B218" s="1">
        <v>10644</v>
      </c>
      <c r="C218" s="1">
        <v>10695.15</v>
      </c>
      <c r="D218" s="1">
        <v>10631.15</v>
      </c>
      <c r="E218" s="1">
        <v>10682.2</v>
      </c>
      <c r="F218" s="1">
        <v>353384918</v>
      </c>
      <c r="G218" s="1">
        <v>16728.88</v>
      </c>
      <c r="H218" s="3">
        <f>IF(ISERR(LN(Table240[[#This Row],[Close]]/E217)),"-",LN(Table240[[#This Row],[Close]]/E217))</f>
        <v>6.1505717653091464E-3</v>
      </c>
    </row>
    <row r="219" spans="1:8" x14ac:dyDescent="0.3">
      <c r="A219" s="2">
        <v>43423</v>
      </c>
      <c r="B219" s="1">
        <v>10731.25</v>
      </c>
      <c r="C219" s="1">
        <v>10774.7</v>
      </c>
      <c r="D219" s="1">
        <v>10688.8</v>
      </c>
      <c r="E219" s="1">
        <v>10763.4</v>
      </c>
      <c r="F219" s="1">
        <v>280522364</v>
      </c>
      <c r="G219" s="1">
        <v>13540.9</v>
      </c>
      <c r="H219" s="3">
        <f>IF(ISERR(LN(Table240[[#This Row],[Close]]/E218)),"-",LN(Table240[[#This Row],[Close]]/E218))</f>
        <v>7.5726851230944036E-3</v>
      </c>
    </row>
    <row r="220" spans="1:8" x14ac:dyDescent="0.3">
      <c r="A220" s="2">
        <v>43424</v>
      </c>
      <c r="B220" s="1">
        <v>10740.1</v>
      </c>
      <c r="C220" s="1">
        <v>10740.85</v>
      </c>
      <c r="D220" s="1">
        <v>10640.85</v>
      </c>
      <c r="E220" s="1">
        <v>10656.2</v>
      </c>
      <c r="F220" s="1">
        <v>304322623</v>
      </c>
      <c r="G220" s="1">
        <v>13077.24</v>
      </c>
      <c r="H220" s="3">
        <f>IF(ISERR(LN(Table240[[#This Row],[Close]]/E219)),"-",LN(Table240[[#This Row],[Close]]/E219))</f>
        <v>-1.0009607560291778E-2</v>
      </c>
    </row>
    <row r="221" spans="1:8" x14ac:dyDescent="0.3">
      <c r="A221" s="2">
        <v>43425</v>
      </c>
      <c r="B221" s="1">
        <v>10670.95</v>
      </c>
      <c r="C221" s="1">
        <v>10671.3</v>
      </c>
      <c r="D221" s="1">
        <v>10562.35</v>
      </c>
      <c r="E221" s="1">
        <v>10600.05</v>
      </c>
      <c r="F221" s="1">
        <v>310191008</v>
      </c>
      <c r="G221" s="1">
        <v>15382.32</v>
      </c>
      <c r="H221" s="3">
        <f>IF(ISERR(LN(Table240[[#This Row],[Close]]/E220)),"-",LN(Table240[[#This Row],[Close]]/E220))</f>
        <v>-5.2831643026424535E-3</v>
      </c>
    </row>
    <row r="222" spans="1:8" x14ac:dyDescent="0.3">
      <c r="A222" s="2">
        <v>43426</v>
      </c>
      <c r="B222" s="1">
        <v>10612.65</v>
      </c>
      <c r="C222" s="1">
        <v>10646.25</v>
      </c>
      <c r="D222" s="1">
        <v>10512</v>
      </c>
      <c r="E222" s="1">
        <v>10526.75</v>
      </c>
      <c r="F222" s="1">
        <v>246926671</v>
      </c>
      <c r="G222" s="1">
        <v>12254.36</v>
      </c>
      <c r="H222" s="3">
        <f>IF(ISERR(LN(Table240[[#This Row],[Close]]/E221)),"-",LN(Table240[[#This Row],[Close]]/E221))</f>
        <v>-6.9390815571901548E-3</v>
      </c>
    </row>
    <row r="223" spans="1:8" x14ac:dyDescent="0.3">
      <c r="A223" s="2">
        <v>43430</v>
      </c>
      <c r="B223" s="1">
        <v>10568.3</v>
      </c>
      <c r="C223" s="1">
        <v>10637.8</v>
      </c>
      <c r="D223" s="1">
        <v>10489.75</v>
      </c>
      <c r="E223" s="1">
        <v>10628.6</v>
      </c>
      <c r="F223" s="1">
        <v>332863041</v>
      </c>
      <c r="G223" s="1">
        <v>15927.25</v>
      </c>
      <c r="H223" s="3">
        <f>IF(ISERR(LN(Table240[[#This Row],[Close]]/E222)),"-",LN(Table240[[#This Row],[Close]]/E222))</f>
        <v>9.6288444213244173E-3</v>
      </c>
    </row>
    <row r="224" spans="1:8" x14ac:dyDescent="0.3">
      <c r="A224" s="2">
        <v>43431</v>
      </c>
      <c r="B224" s="1">
        <v>10621.45</v>
      </c>
      <c r="C224" s="1">
        <v>10695.15</v>
      </c>
      <c r="D224" s="1">
        <v>10596.35</v>
      </c>
      <c r="E224" s="1">
        <v>10685.6</v>
      </c>
      <c r="F224" s="1">
        <v>382834178</v>
      </c>
      <c r="G224" s="1">
        <v>17296.28</v>
      </c>
      <c r="H224" s="3">
        <f>IF(ISERR(LN(Table240[[#This Row],[Close]]/E223)),"-",LN(Table240[[#This Row],[Close]]/E223))</f>
        <v>5.3485597285956952E-3</v>
      </c>
    </row>
    <row r="225" spans="1:8" x14ac:dyDescent="0.3">
      <c r="A225" s="2">
        <v>43432</v>
      </c>
      <c r="B225" s="1">
        <v>10708.75</v>
      </c>
      <c r="C225" s="1">
        <v>10757.8</v>
      </c>
      <c r="D225" s="1">
        <v>10699.85</v>
      </c>
      <c r="E225" s="1">
        <v>10728.85</v>
      </c>
      <c r="F225" s="1">
        <v>437627174</v>
      </c>
      <c r="G225" s="1">
        <v>17737.28</v>
      </c>
      <c r="H225" s="3">
        <f>IF(ISERR(LN(Table240[[#This Row],[Close]]/E224)),"-",LN(Table240[[#This Row],[Close]]/E224))</f>
        <v>4.0393340764166815E-3</v>
      </c>
    </row>
    <row r="226" spans="1:8" x14ac:dyDescent="0.3">
      <c r="A226" s="2">
        <v>43433</v>
      </c>
      <c r="B226" s="1">
        <v>10808.7</v>
      </c>
      <c r="C226" s="1">
        <v>10883.05</v>
      </c>
      <c r="D226" s="1">
        <v>10782.35</v>
      </c>
      <c r="E226" s="1">
        <v>10858.7</v>
      </c>
      <c r="F226" s="1">
        <v>712650890</v>
      </c>
      <c r="G226" s="1">
        <v>26283.43</v>
      </c>
      <c r="H226" s="3">
        <f>IF(ISERR(LN(Table240[[#This Row],[Close]]/E225)),"-",LN(Table240[[#This Row],[Close]]/E225))</f>
        <v>1.203022724265825E-2</v>
      </c>
    </row>
    <row r="227" spans="1:8" x14ac:dyDescent="0.3">
      <c r="A227" s="2">
        <v>43434</v>
      </c>
      <c r="B227" s="1">
        <v>10892.1</v>
      </c>
      <c r="C227" s="1">
        <v>10922.45</v>
      </c>
      <c r="D227" s="1">
        <v>10835.1</v>
      </c>
      <c r="E227" s="1">
        <v>10876.75</v>
      </c>
      <c r="F227" s="1">
        <v>467857329</v>
      </c>
      <c r="G227" s="1">
        <v>19964.330000000002</v>
      </c>
      <c r="H227" s="3">
        <f>IF(ISERR(LN(Table240[[#This Row],[Close]]/E226)),"-",LN(Table240[[#This Row],[Close]]/E226))</f>
        <v>1.660881568983717E-3</v>
      </c>
    </row>
    <row r="228" spans="1:8" x14ac:dyDescent="0.3">
      <c r="A228" s="2">
        <v>43437</v>
      </c>
      <c r="B228" s="1">
        <v>10930.7</v>
      </c>
      <c r="C228" s="1">
        <v>10941.2</v>
      </c>
      <c r="D228" s="1">
        <v>10845.35</v>
      </c>
      <c r="E228" s="1">
        <v>10883.75</v>
      </c>
      <c r="F228" s="1">
        <v>422358631</v>
      </c>
      <c r="G228" s="1">
        <v>18484.91</v>
      </c>
      <c r="H228" s="3">
        <f>IF(ISERR(LN(Table240[[#This Row],[Close]]/E227)),"-",LN(Table240[[#This Row],[Close]]/E227))</f>
        <v>6.4336759187107249E-4</v>
      </c>
    </row>
    <row r="229" spans="1:8" x14ac:dyDescent="0.3">
      <c r="A229" s="2">
        <v>43438</v>
      </c>
      <c r="B229" s="1">
        <v>10877.1</v>
      </c>
      <c r="C229" s="1">
        <v>10890.95</v>
      </c>
      <c r="D229" s="1">
        <v>10833.35</v>
      </c>
      <c r="E229" s="1">
        <v>10869.5</v>
      </c>
      <c r="F229" s="1">
        <v>332137359</v>
      </c>
      <c r="G229" s="1">
        <v>15857.16</v>
      </c>
      <c r="H229" s="3">
        <f>IF(ISERR(LN(Table240[[#This Row],[Close]]/E228)),"-",LN(Table240[[#This Row],[Close]]/E228))</f>
        <v>-1.3101492455916805E-3</v>
      </c>
    </row>
    <row r="230" spans="1:8" x14ac:dyDescent="0.3">
      <c r="A230" s="2">
        <v>43439</v>
      </c>
      <c r="B230" s="1">
        <v>10820.45</v>
      </c>
      <c r="C230" s="1">
        <v>10821.05</v>
      </c>
      <c r="D230" s="1">
        <v>10747.95</v>
      </c>
      <c r="E230" s="1">
        <v>10782.9</v>
      </c>
      <c r="F230" s="1">
        <v>322019985</v>
      </c>
      <c r="G230" s="1">
        <v>15176.26</v>
      </c>
      <c r="H230" s="3">
        <f>IF(ISERR(LN(Table240[[#This Row],[Close]]/E229)),"-",LN(Table240[[#This Row],[Close]]/E229))</f>
        <v>-7.9991559151610485E-3</v>
      </c>
    </row>
    <row r="231" spans="1:8" x14ac:dyDescent="0.3">
      <c r="A231" s="2">
        <v>43440</v>
      </c>
      <c r="B231" s="1">
        <v>10718.15</v>
      </c>
      <c r="C231" s="1">
        <v>10722.65</v>
      </c>
      <c r="D231" s="1">
        <v>10588.25</v>
      </c>
      <c r="E231" s="1">
        <v>10601.15</v>
      </c>
      <c r="F231" s="1">
        <v>328275196</v>
      </c>
      <c r="G231" s="1">
        <v>16488.87</v>
      </c>
      <c r="H231" s="3">
        <f>IF(ISERR(LN(Table240[[#This Row],[Close]]/E230)),"-",LN(Table240[[#This Row],[Close]]/E230))</f>
        <v>-1.6999060200552332E-2</v>
      </c>
    </row>
    <row r="232" spans="1:8" x14ac:dyDescent="0.3">
      <c r="A232" s="2">
        <v>43441</v>
      </c>
      <c r="B232" s="1">
        <v>10644.8</v>
      </c>
      <c r="C232" s="1">
        <v>10704.55</v>
      </c>
      <c r="D232" s="1">
        <v>10599.35</v>
      </c>
      <c r="E232" s="1">
        <v>10693.7</v>
      </c>
      <c r="F232" s="1">
        <v>335849636</v>
      </c>
      <c r="G232" s="1">
        <v>18597.830000000002</v>
      </c>
      <c r="H232" s="3">
        <f>IF(ISERR(LN(Table240[[#This Row],[Close]]/E231)),"-",LN(Table240[[#This Row],[Close]]/E231))</f>
        <v>8.6922972197649214E-3</v>
      </c>
    </row>
    <row r="233" spans="1:8" x14ac:dyDescent="0.3">
      <c r="A233" s="2">
        <v>43444</v>
      </c>
      <c r="B233" s="1">
        <v>10508.7</v>
      </c>
      <c r="C233" s="1">
        <v>10558.85</v>
      </c>
      <c r="D233" s="1">
        <v>10474.950000000001</v>
      </c>
      <c r="E233" s="1">
        <v>10488.45</v>
      </c>
      <c r="F233" s="1">
        <v>393097292</v>
      </c>
      <c r="G233" s="1">
        <v>16524.36</v>
      </c>
      <c r="H233" s="3">
        <f>IF(ISERR(LN(Table240[[#This Row],[Close]]/E232)),"-",LN(Table240[[#This Row],[Close]]/E232))</f>
        <v>-1.9380131299703507E-2</v>
      </c>
    </row>
    <row r="234" spans="1:8" x14ac:dyDescent="0.3">
      <c r="A234" s="2">
        <v>43445</v>
      </c>
      <c r="B234" s="1">
        <v>10350.049999999999</v>
      </c>
      <c r="C234" s="1">
        <v>10567.15</v>
      </c>
      <c r="D234" s="1">
        <v>10333.85</v>
      </c>
      <c r="E234" s="1">
        <v>10549.15</v>
      </c>
      <c r="F234" s="1">
        <v>438699334</v>
      </c>
      <c r="G234" s="1">
        <v>20112.91</v>
      </c>
      <c r="H234" s="3">
        <f>IF(ISERR(LN(Table240[[#This Row],[Close]]/E233)),"-",LN(Table240[[#This Row],[Close]]/E233))</f>
        <v>5.7706362364179642E-3</v>
      </c>
    </row>
    <row r="235" spans="1:8" x14ac:dyDescent="0.3">
      <c r="A235" s="2">
        <v>43446</v>
      </c>
      <c r="B235" s="1">
        <v>10591</v>
      </c>
      <c r="C235" s="1">
        <v>10752.2</v>
      </c>
      <c r="D235" s="1">
        <v>10560.8</v>
      </c>
      <c r="E235" s="1">
        <v>10737.6</v>
      </c>
      <c r="F235" s="1">
        <v>371697496</v>
      </c>
      <c r="G235" s="1">
        <v>17447.45</v>
      </c>
      <c r="H235" s="3">
        <f>IF(ISERR(LN(Table240[[#This Row],[Close]]/E234)),"-",LN(Table240[[#This Row],[Close]]/E234))</f>
        <v>1.7706312465975173E-2</v>
      </c>
    </row>
    <row r="236" spans="1:8" x14ac:dyDescent="0.3">
      <c r="A236" s="2">
        <v>43447</v>
      </c>
      <c r="B236" s="1">
        <v>10810.75</v>
      </c>
      <c r="C236" s="1">
        <v>10838.6</v>
      </c>
      <c r="D236" s="1">
        <v>10749.5</v>
      </c>
      <c r="E236" s="1">
        <v>10791.55</v>
      </c>
      <c r="F236" s="1">
        <v>387810061</v>
      </c>
      <c r="G236" s="1">
        <v>17582.8</v>
      </c>
      <c r="H236" s="3">
        <f>IF(ISERR(LN(Table240[[#This Row],[Close]]/E235)),"-",LN(Table240[[#This Row],[Close]]/E235))</f>
        <v>5.0118200605062885E-3</v>
      </c>
    </row>
    <row r="237" spans="1:8" x14ac:dyDescent="0.3">
      <c r="A237" s="2">
        <v>43448</v>
      </c>
      <c r="B237" s="1">
        <v>10784.5</v>
      </c>
      <c r="C237" s="1">
        <v>10815.75</v>
      </c>
      <c r="D237" s="1">
        <v>10752.1</v>
      </c>
      <c r="E237" s="1">
        <v>10805.45</v>
      </c>
      <c r="F237" s="1">
        <v>350579275</v>
      </c>
      <c r="G237" s="1">
        <v>14486.1</v>
      </c>
      <c r="H237" s="3">
        <f>IF(ISERR(LN(Table240[[#This Row],[Close]]/E236)),"-",LN(Table240[[#This Row],[Close]]/E236))</f>
        <v>1.287215994746788E-3</v>
      </c>
    </row>
    <row r="238" spans="1:8" x14ac:dyDescent="0.3">
      <c r="A238" s="2">
        <v>43451</v>
      </c>
      <c r="B238" s="1">
        <v>10853.2</v>
      </c>
      <c r="C238" s="1">
        <v>10900.35</v>
      </c>
      <c r="D238" s="1">
        <v>10844.85</v>
      </c>
      <c r="E238" s="1">
        <v>10888.35</v>
      </c>
      <c r="F238" s="1">
        <v>306145514</v>
      </c>
      <c r="G238" s="1">
        <v>12528.59</v>
      </c>
      <c r="H238" s="3">
        <f>IF(ISERR(LN(Table240[[#This Row],[Close]]/E237)),"-",LN(Table240[[#This Row],[Close]]/E237))</f>
        <v>7.6427738366829845E-3</v>
      </c>
    </row>
    <row r="239" spans="1:8" x14ac:dyDescent="0.3">
      <c r="A239" s="2">
        <v>43452</v>
      </c>
      <c r="B239" s="1">
        <v>10850.9</v>
      </c>
      <c r="C239" s="1">
        <v>10915.4</v>
      </c>
      <c r="D239" s="1">
        <v>10819.1</v>
      </c>
      <c r="E239" s="1">
        <v>10908.7</v>
      </c>
      <c r="F239" s="1">
        <v>294942271</v>
      </c>
      <c r="G239" s="1">
        <v>13556.45</v>
      </c>
      <c r="H239" s="3">
        <f>IF(ISERR(LN(Table240[[#This Row],[Close]]/E238)),"-",LN(Table240[[#This Row],[Close]]/E238))</f>
        <v>1.8672256945391607E-3</v>
      </c>
    </row>
    <row r="240" spans="1:8" x14ac:dyDescent="0.3">
      <c r="A240" s="2">
        <v>43453</v>
      </c>
      <c r="B240" s="1">
        <v>10930.55</v>
      </c>
      <c r="C240" s="1">
        <v>10985.15</v>
      </c>
      <c r="D240" s="1">
        <v>10928</v>
      </c>
      <c r="E240" s="1">
        <v>10967.3</v>
      </c>
      <c r="F240" s="1">
        <v>321801803</v>
      </c>
      <c r="G240" s="1">
        <v>17172.64</v>
      </c>
      <c r="H240" s="3">
        <f>IF(ISERR(LN(Table240[[#This Row],[Close]]/E239)),"-",LN(Table240[[#This Row],[Close]]/E239))</f>
        <v>5.3574821872709151E-3</v>
      </c>
    </row>
    <row r="241" spans="1:8" x14ac:dyDescent="0.3">
      <c r="A241" s="2">
        <v>43454</v>
      </c>
      <c r="B241" s="1">
        <v>10885.2</v>
      </c>
      <c r="C241" s="1">
        <v>10962.55</v>
      </c>
      <c r="D241" s="1">
        <v>10880.05</v>
      </c>
      <c r="E241" s="1">
        <v>10951.7</v>
      </c>
      <c r="F241" s="1">
        <v>328802751</v>
      </c>
      <c r="G241" s="1">
        <v>14945.94</v>
      </c>
      <c r="H241" s="3">
        <f>IF(ISERR(LN(Table240[[#This Row],[Close]]/E240)),"-",LN(Table240[[#This Row],[Close]]/E240))</f>
        <v>-1.4234228417328702E-3</v>
      </c>
    </row>
    <row r="242" spans="1:8" x14ac:dyDescent="0.3">
      <c r="A242" s="2">
        <v>43455</v>
      </c>
      <c r="B242" s="1">
        <v>10944.25</v>
      </c>
      <c r="C242" s="1">
        <v>10963.65</v>
      </c>
      <c r="D242" s="1">
        <v>10738.65</v>
      </c>
      <c r="E242" s="1">
        <v>10754</v>
      </c>
      <c r="F242" s="1">
        <v>389235107</v>
      </c>
      <c r="G242" s="1">
        <v>18663.849999999999</v>
      </c>
      <c r="H242" s="3">
        <f>IF(ISERR(LN(Table240[[#This Row],[Close]]/E241)),"-",LN(Table240[[#This Row],[Close]]/E241))</f>
        <v>-1.8216916966364759E-2</v>
      </c>
    </row>
    <row r="243" spans="1:8" x14ac:dyDescent="0.3">
      <c r="A243" s="2">
        <v>43458</v>
      </c>
      <c r="B243" s="1">
        <v>10780.9</v>
      </c>
      <c r="C243" s="1">
        <v>10782.3</v>
      </c>
      <c r="D243" s="1">
        <v>10649.25</v>
      </c>
      <c r="E243" s="1">
        <v>10663.5</v>
      </c>
      <c r="F243" s="1">
        <v>230291344</v>
      </c>
      <c r="G243" s="1">
        <v>10695.6</v>
      </c>
      <c r="H243" s="3">
        <f>IF(ISERR(LN(Table240[[#This Row],[Close]]/E242)),"-",LN(Table240[[#This Row],[Close]]/E242))</f>
        <v>-8.4510833319758998E-3</v>
      </c>
    </row>
    <row r="244" spans="1:8" x14ac:dyDescent="0.3">
      <c r="A244" s="2">
        <v>43460</v>
      </c>
      <c r="B244" s="1">
        <v>10635.45</v>
      </c>
      <c r="C244" s="1">
        <v>10747.5</v>
      </c>
      <c r="D244" s="1">
        <v>10534.55</v>
      </c>
      <c r="E244" s="1">
        <v>10729.85</v>
      </c>
      <c r="F244" s="1">
        <v>271942701</v>
      </c>
      <c r="G244" s="1">
        <v>12831.99</v>
      </c>
      <c r="H244" s="3">
        <f>IF(ISERR(LN(Table240[[#This Row],[Close]]/E243)),"-",LN(Table240[[#This Row],[Close]]/E243))</f>
        <v>6.2028819926444774E-3</v>
      </c>
    </row>
    <row r="245" spans="1:8" x14ac:dyDescent="0.3">
      <c r="A245" s="2">
        <v>43461</v>
      </c>
      <c r="B245" s="1">
        <v>10817.9</v>
      </c>
      <c r="C245" s="1">
        <v>10834.2</v>
      </c>
      <c r="D245" s="1">
        <v>10764.45</v>
      </c>
      <c r="E245" s="1">
        <v>10779.8</v>
      </c>
      <c r="F245" s="1">
        <v>470160392</v>
      </c>
      <c r="G245" s="1">
        <v>19119.88</v>
      </c>
      <c r="H245" s="3">
        <f>IF(ISERR(LN(Table240[[#This Row],[Close]]/E244)),"-",LN(Table240[[#This Row],[Close]]/E244))</f>
        <v>4.6444353848936974E-3</v>
      </c>
    </row>
    <row r="246" spans="1:8" x14ac:dyDescent="0.3">
      <c r="A246" s="2">
        <v>43462</v>
      </c>
      <c r="B246" s="1">
        <v>10820.95</v>
      </c>
      <c r="C246" s="1">
        <v>10893.6</v>
      </c>
      <c r="D246" s="1">
        <v>10817.15</v>
      </c>
      <c r="E246" s="1">
        <v>10859.9</v>
      </c>
      <c r="F246" s="1">
        <v>253086507</v>
      </c>
      <c r="G246" s="1">
        <v>12615.01</v>
      </c>
      <c r="H246" s="3">
        <f>IF(ISERR(LN(Table240[[#This Row],[Close]]/E245)),"-",LN(Table240[[#This Row],[Close]]/E245))</f>
        <v>7.4030939272151253E-3</v>
      </c>
    </row>
    <row r="247" spans="1:8" x14ac:dyDescent="0.3">
      <c r="A247" s="2">
        <v>43465</v>
      </c>
      <c r="B247" s="1">
        <v>10913.2</v>
      </c>
      <c r="C247" s="1">
        <v>10923.55</v>
      </c>
      <c r="D247" s="1">
        <v>10853.2</v>
      </c>
      <c r="E247" s="1">
        <v>10862.55</v>
      </c>
      <c r="F247" s="1">
        <v>186494657</v>
      </c>
      <c r="G247" s="1">
        <v>10176.129999999999</v>
      </c>
      <c r="H247" s="3">
        <f>IF(ISERR(LN(Table240[[#This Row],[Close]]/E246)),"-",LN(Table240[[#This Row],[Close]]/E246))</f>
        <v>2.4398721259765596E-4</v>
      </c>
    </row>
    <row r="248" spans="1:8" x14ac:dyDescent="0.3">
      <c r="A248" s="2">
        <v>43466</v>
      </c>
      <c r="B248" s="1">
        <v>10881.7</v>
      </c>
      <c r="C248" s="1">
        <v>10923.6</v>
      </c>
      <c r="D248" s="1">
        <v>10807.1</v>
      </c>
      <c r="E248" s="1">
        <v>10910.1</v>
      </c>
      <c r="F248" s="1">
        <v>159404542</v>
      </c>
      <c r="G248" s="1">
        <v>8688.26</v>
      </c>
      <c r="H248" s="3">
        <f>IF(ISERR(LN(Table240[[#This Row],[Close]]/E247)),"-",LN(Table240[[#This Row],[Close]]/E247))</f>
        <v>4.3678721329528042E-3</v>
      </c>
    </row>
    <row r="249" spans="1:8" x14ac:dyDescent="0.3">
      <c r="A249" s="2">
        <v>43467</v>
      </c>
      <c r="B249" s="1">
        <v>10868.85</v>
      </c>
      <c r="C249" s="1">
        <v>10895.35</v>
      </c>
      <c r="D249" s="1">
        <v>10735.05</v>
      </c>
      <c r="E249" s="1">
        <v>10792.5</v>
      </c>
      <c r="F249" s="1">
        <v>309665939</v>
      </c>
      <c r="G249" s="1">
        <v>15352.25</v>
      </c>
      <c r="H249" s="3">
        <f>IF(ISERR(LN(Table240[[#This Row],[Close]]/E248)),"-",LN(Table240[[#This Row],[Close]]/E248))</f>
        <v>-1.0837517258318774E-2</v>
      </c>
    </row>
    <row r="250" spans="1:8" x14ac:dyDescent="0.3">
      <c r="A250" s="2">
        <v>43468</v>
      </c>
      <c r="B250" s="1">
        <v>10796.8</v>
      </c>
      <c r="C250" s="1">
        <v>10814.05</v>
      </c>
      <c r="D250" s="1">
        <v>10661.25</v>
      </c>
      <c r="E250" s="1">
        <v>10672.25</v>
      </c>
      <c r="F250" s="1">
        <v>286241745</v>
      </c>
      <c r="G250" s="1">
        <v>15030.45</v>
      </c>
      <c r="H250" s="3">
        <f>IF(ISERR(LN(Table240[[#This Row],[Close]]/E249)),"-",LN(Table240[[#This Row],[Close]]/E249))</f>
        <v>-1.1204533761500678E-2</v>
      </c>
    </row>
    <row r="251" spans="1:8" x14ac:dyDescent="0.3">
      <c r="A251" s="2">
        <v>43469</v>
      </c>
      <c r="B251" s="1">
        <v>10699.7</v>
      </c>
      <c r="C251" s="1">
        <v>10741.05</v>
      </c>
      <c r="D251" s="1">
        <v>10628.65</v>
      </c>
      <c r="E251" s="1">
        <v>10727.35</v>
      </c>
      <c r="F251" s="1">
        <v>296596655</v>
      </c>
      <c r="G251" s="1">
        <v>14516.74</v>
      </c>
      <c r="H251" s="3">
        <f>IF(ISERR(LN(Table240[[#This Row],[Close]]/E250)),"-",LN(Table240[[#This Row],[Close]]/E250))</f>
        <v>5.1496403451855395E-3</v>
      </c>
    </row>
    <row r="252" spans="1:8" x14ac:dyDescent="0.3">
      <c r="A252" s="2">
        <v>43472</v>
      </c>
      <c r="B252" s="1">
        <v>10804.85</v>
      </c>
      <c r="C252" s="1">
        <v>10835.95</v>
      </c>
      <c r="D252" s="1">
        <v>10750.15</v>
      </c>
      <c r="E252" s="1">
        <v>10771.8</v>
      </c>
      <c r="F252" s="1">
        <v>269371080</v>
      </c>
      <c r="G252" s="1">
        <v>12731.29</v>
      </c>
      <c r="H252" s="3">
        <f>IF(ISERR(LN(Table240[[#This Row],[Close]]/E251)),"-",LN(Table240[[#This Row],[Close]]/E251))</f>
        <v>4.1350530915205807E-3</v>
      </c>
    </row>
    <row r="253" spans="1:8" x14ac:dyDescent="0.3">
      <c r="A253" s="2">
        <v>43473</v>
      </c>
      <c r="B253" s="1">
        <v>10786.25</v>
      </c>
      <c r="C253" s="1">
        <v>10818.45</v>
      </c>
      <c r="D253" s="1">
        <v>10733.25</v>
      </c>
      <c r="E253" s="1">
        <v>10802.15</v>
      </c>
      <c r="F253" s="1">
        <v>277697672</v>
      </c>
      <c r="G253" s="1">
        <v>13433.48</v>
      </c>
      <c r="H253" s="3">
        <f>IF(ISERR(LN(Table240[[#This Row],[Close]]/E252)),"-",LN(Table240[[#This Row],[Close]]/E252))</f>
        <v>2.81358026893282E-3</v>
      </c>
    </row>
    <row r="254" spans="1:8" x14ac:dyDescent="0.3">
      <c r="A254" s="2">
        <v>43474</v>
      </c>
      <c r="B254" s="1">
        <v>10862.4</v>
      </c>
      <c r="C254" s="1">
        <v>10870.4</v>
      </c>
      <c r="D254" s="1">
        <v>10749.4</v>
      </c>
      <c r="E254" s="1">
        <v>10855.15</v>
      </c>
      <c r="F254" s="1">
        <v>333010535</v>
      </c>
      <c r="G254" s="1">
        <v>16213.3</v>
      </c>
      <c r="H254" s="3">
        <f>IF(ISERR(LN(Table240[[#This Row],[Close]]/E253)),"-",LN(Table240[[#This Row],[Close]]/E253))</f>
        <v>4.8944333599588354E-3</v>
      </c>
    </row>
    <row r="255" spans="1:8" x14ac:dyDescent="0.3">
      <c r="A255" s="2">
        <v>43475</v>
      </c>
      <c r="B255" s="1">
        <v>10859.35</v>
      </c>
      <c r="C255" s="1">
        <v>10859.35</v>
      </c>
      <c r="D255" s="1">
        <v>10801.8</v>
      </c>
      <c r="E255" s="1">
        <v>10821.6</v>
      </c>
      <c r="F255" s="1">
        <v>254365477</v>
      </c>
      <c r="G255" s="1">
        <v>12031.26</v>
      </c>
      <c r="H255" s="3">
        <f>IF(ISERR(LN(Table240[[#This Row],[Close]]/E254)),"-",LN(Table240[[#This Row],[Close]]/E254))</f>
        <v>-3.0954849587457233E-3</v>
      </c>
    </row>
    <row r="256" spans="1:8" x14ac:dyDescent="0.3">
      <c r="A256" s="2">
        <v>43476</v>
      </c>
      <c r="B256" s="1">
        <v>10834.75</v>
      </c>
      <c r="C256" s="1">
        <v>10850.15</v>
      </c>
      <c r="D256" s="1">
        <v>10739.4</v>
      </c>
      <c r="E256" s="1">
        <v>10794.95</v>
      </c>
      <c r="F256" s="1">
        <v>260792200</v>
      </c>
      <c r="G256" s="1">
        <v>13084.6</v>
      </c>
      <c r="H256" s="3">
        <f>IF(ISERR(LN(Table240[[#This Row],[Close]]/E255)),"-",LN(Table240[[#This Row],[Close]]/E255))</f>
        <v>-2.4657046107725011E-3</v>
      </c>
    </row>
    <row r="257" spans="1:8" x14ac:dyDescent="0.3">
      <c r="A257" s="2">
        <v>43479</v>
      </c>
      <c r="B257" s="1">
        <v>10807</v>
      </c>
      <c r="C257" s="1">
        <v>10808</v>
      </c>
      <c r="D257" s="1">
        <v>10692.35</v>
      </c>
      <c r="E257" s="1">
        <v>10737.6</v>
      </c>
      <c r="F257" s="1">
        <v>298774178</v>
      </c>
      <c r="G257" s="1">
        <v>12732.57</v>
      </c>
      <c r="H257" s="3">
        <f>IF(ISERR(LN(Table240[[#This Row],[Close]]/E256)),"-",LN(Table240[[#This Row],[Close]]/E256))</f>
        <v>-5.32683176023677E-3</v>
      </c>
    </row>
    <row r="258" spans="1:8" x14ac:dyDescent="0.3">
      <c r="A258" s="2">
        <v>43480</v>
      </c>
      <c r="B258" s="1">
        <v>10777.55</v>
      </c>
      <c r="C258" s="1">
        <v>10896.95</v>
      </c>
      <c r="D258" s="1">
        <v>10777.55</v>
      </c>
      <c r="E258" s="1">
        <v>10886.8</v>
      </c>
      <c r="F258" s="1">
        <v>310737078</v>
      </c>
      <c r="G258" s="1">
        <v>14879.91</v>
      </c>
      <c r="H258" s="3">
        <f>IF(ISERR(LN(Table240[[#This Row],[Close]]/E257)),"-",LN(Table240[[#This Row],[Close]]/E257))</f>
        <v>1.3799445774800724E-2</v>
      </c>
    </row>
    <row r="259" spans="1:8" x14ac:dyDescent="0.3">
      <c r="A259" s="2">
        <v>43481</v>
      </c>
      <c r="B259" s="1">
        <v>10899.65</v>
      </c>
      <c r="C259" s="1">
        <v>10928.15</v>
      </c>
      <c r="D259" s="1">
        <v>10876.9</v>
      </c>
      <c r="E259" s="1">
        <v>10890.3</v>
      </c>
      <c r="F259" s="1">
        <v>276539042</v>
      </c>
      <c r="G259" s="1">
        <v>13081.63</v>
      </c>
      <c r="H259" s="3">
        <f>IF(ISERR(LN(Table240[[#This Row],[Close]]/E258)),"-",LN(Table240[[#This Row],[Close]]/E258))</f>
        <v>3.2143857815191898E-4</v>
      </c>
    </row>
    <row r="260" spans="1:8" x14ac:dyDescent="0.3">
      <c r="A260" s="2">
        <v>43482</v>
      </c>
      <c r="B260" s="1">
        <v>10920.85</v>
      </c>
      <c r="C260" s="1">
        <v>10930.65</v>
      </c>
      <c r="D260" s="1">
        <v>10844.65</v>
      </c>
      <c r="E260" s="1">
        <v>10905.2</v>
      </c>
      <c r="F260" s="1">
        <v>271676319</v>
      </c>
      <c r="G260" s="1">
        <v>13215.83</v>
      </c>
      <c r="H260" s="3">
        <f>IF(ISERR(LN(Table240[[#This Row],[Close]]/E259)),"-",LN(Table240[[#This Row],[Close]]/E259))</f>
        <v>1.3672549215348114E-3</v>
      </c>
    </row>
    <row r="261" spans="1:8" x14ac:dyDescent="0.3">
      <c r="A261" s="2">
        <v>43483</v>
      </c>
      <c r="B261" s="1">
        <v>10914.85</v>
      </c>
      <c r="C261" s="1">
        <v>10928.2</v>
      </c>
      <c r="D261" s="1">
        <v>10852.2</v>
      </c>
      <c r="E261" s="1">
        <v>10906.95</v>
      </c>
      <c r="F261" s="1">
        <v>323814108</v>
      </c>
      <c r="G261" s="1">
        <v>16408.830000000002</v>
      </c>
      <c r="H261" s="3">
        <f>IF(ISERR(LN(Table240[[#This Row],[Close]]/E260)),"-",LN(Table240[[#This Row],[Close]]/E260))</f>
        <v>1.6046102779907089E-4</v>
      </c>
    </row>
    <row r="262" spans="1:8" x14ac:dyDescent="0.3">
      <c r="A262" s="2">
        <v>43486</v>
      </c>
      <c r="B262" s="1">
        <v>10919.35</v>
      </c>
      <c r="C262" s="1">
        <v>10987.45</v>
      </c>
      <c r="D262" s="1">
        <v>10885.75</v>
      </c>
      <c r="E262" s="1">
        <v>10961.85</v>
      </c>
      <c r="F262" s="1">
        <v>288829125</v>
      </c>
      <c r="G262" s="1">
        <v>17289.7</v>
      </c>
      <c r="H262" s="3">
        <f>IF(ISERR(LN(Table240[[#This Row],[Close]]/E261)),"-",LN(Table240[[#This Row],[Close]]/E261))</f>
        <v>5.0208621718052576E-3</v>
      </c>
    </row>
    <row r="263" spans="1:8" x14ac:dyDescent="0.3">
      <c r="A263" s="2">
        <v>43487</v>
      </c>
      <c r="B263" s="1">
        <v>10949.8</v>
      </c>
      <c r="C263" s="1">
        <v>10949.8</v>
      </c>
      <c r="D263" s="1">
        <v>10864.15</v>
      </c>
      <c r="E263" s="1">
        <v>10922.75</v>
      </c>
      <c r="F263" s="1">
        <v>300768112</v>
      </c>
      <c r="G263" s="1">
        <v>17483.62</v>
      </c>
      <c r="H263" s="3">
        <f>IF(ISERR(LN(Table240[[#This Row],[Close]]/E262)),"-",LN(Table240[[#This Row],[Close]]/E262))</f>
        <v>-3.573292781569112E-3</v>
      </c>
    </row>
    <row r="264" spans="1:8" x14ac:dyDescent="0.3">
      <c r="A264" s="2">
        <v>43488</v>
      </c>
      <c r="B264" s="1">
        <v>10931.05</v>
      </c>
      <c r="C264" s="1">
        <v>10944.8</v>
      </c>
      <c r="D264" s="1">
        <v>10811.95</v>
      </c>
      <c r="E264" s="1">
        <v>10831.5</v>
      </c>
      <c r="F264" s="1">
        <v>298876314</v>
      </c>
      <c r="G264" s="1">
        <v>14736.91</v>
      </c>
      <c r="H264" s="3">
        <f>IF(ISERR(LN(Table240[[#This Row],[Close]]/E263)),"-",LN(Table240[[#This Row],[Close]]/E263))</f>
        <v>-8.3892145371514976E-3</v>
      </c>
    </row>
    <row r="265" spans="1:8" x14ac:dyDescent="0.3">
      <c r="A265" s="2">
        <v>43489</v>
      </c>
      <c r="B265" s="1">
        <v>10844.05</v>
      </c>
      <c r="C265" s="1">
        <v>10866.6</v>
      </c>
      <c r="D265" s="1">
        <v>10798.65</v>
      </c>
      <c r="E265" s="1">
        <v>10849.8</v>
      </c>
      <c r="F265" s="1">
        <v>361082096</v>
      </c>
      <c r="G265" s="1">
        <v>15298.48</v>
      </c>
      <c r="H265" s="3">
        <f>IF(ISERR(LN(Table240[[#This Row],[Close]]/E264)),"-",LN(Table240[[#This Row],[Close]]/E264))</f>
        <v>1.6880910596428552E-3</v>
      </c>
    </row>
    <row r="266" spans="1:8" x14ac:dyDescent="0.3">
      <c r="A266" s="2">
        <v>43490</v>
      </c>
      <c r="B266" s="1">
        <v>10859.75</v>
      </c>
      <c r="C266" s="1">
        <v>10931.7</v>
      </c>
      <c r="D266" s="1">
        <v>10756.45</v>
      </c>
      <c r="E266" s="1">
        <v>10780.55</v>
      </c>
      <c r="F266" s="1">
        <v>463444758</v>
      </c>
      <c r="G266" s="1">
        <v>20542.36</v>
      </c>
      <c r="H266" s="3">
        <f>IF(ISERR(LN(Table240[[#This Row],[Close]]/E265)),"-",LN(Table240[[#This Row],[Close]]/E265))</f>
        <v>-6.403062049334338E-3</v>
      </c>
    </row>
    <row r="267" spans="1:8" x14ac:dyDescent="0.3">
      <c r="A267" s="2">
        <v>43493</v>
      </c>
      <c r="B267" s="1">
        <v>10792.45</v>
      </c>
      <c r="C267" s="1">
        <v>10804.45</v>
      </c>
      <c r="D267" s="1">
        <v>10630.95</v>
      </c>
      <c r="E267" s="1">
        <v>10661.55</v>
      </c>
      <c r="F267" s="1">
        <v>419682627</v>
      </c>
      <c r="G267" s="1">
        <v>21144.33</v>
      </c>
      <c r="H267" s="3">
        <f>IF(ISERR(LN(Table240[[#This Row],[Close]]/E266)),"-",LN(Table240[[#This Row],[Close]]/E266))</f>
        <v>-1.1099773042754829E-2</v>
      </c>
    </row>
    <row r="268" spans="1:8" x14ac:dyDescent="0.3">
      <c r="A268" s="2">
        <v>43494</v>
      </c>
      <c r="B268" s="1">
        <v>10653.7</v>
      </c>
      <c r="C268" s="1">
        <v>10690.35</v>
      </c>
      <c r="D268" s="1">
        <v>10583.65</v>
      </c>
      <c r="E268" s="1">
        <v>10652.2</v>
      </c>
      <c r="F268" s="1">
        <v>356908994</v>
      </c>
      <c r="G268" s="1">
        <v>18832.060000000001</v>
      </c>
      <c r="H268" s="3">
        <f>IF(ISERR(LN(Table240[[#This Row],[Close]]/E267)),"-",LN(Table240[[#This Row],[Close]]/E267))</f>
        <v>-8.7736795259221625E-4</v>
      </c>
    </row>
    <row r="269" spans="1:8" x14ac:dyDescent="0.3">
      <c r="A269" s="2">
        <v>43495</v>
      </c>
      <c r="B269" s="1">
        <v>10702.25</v>
      </c>
      <c r="C269" s="1">
        <v>10710.2</v>
      </c>
      <c r="D269" s="1">
        <v>10612.85</v>
      </c>
      <c r="E269" s="1">
        <v>10651.8</v>
      </c>
      <c r="F269" s="1">
        <v>410107910</v>
      </c>
      <c r="G269" s="1">
        <v>21214.81</v>
      </c>
      <c r="H269" s="3">
        <f>IF(ISERR(LN(Table240[[#This Row],[Close]]/E268)),"-",LN(Table240[[#This Row],[Close]]/E268))</f>
        <v>-3.7551633500580681E-5</v>
      </c>
    </row>
    <row r="270" spans="1:8" x14ac:dyDescent="0.3">
      <c r="A270" s="2">
        <v>43496</v>
      </c>
      <c r="B270" s="1">
        <v>10690.55</v>
      </c>
      <c r="C270" s="1">
        <v>10838.05</v>
      </c>
      <c r="D270" s="1">
        <v>10678.55</v>
      </c>
      <c r="E270" s="1">
        <v>10830.95</v>
      </c>
      <c r="F270" s="1">
        <v>604818027</v>
      </c>
      <c r="G270" s="1">
        <v>27471.18</v>
      </c>
      <c r="H270" s="3">
        <f>IF(ISERR(LN(Table240[[#This Row],[Close]]/E269)),"-",LN(Table240[[#This Row],[Close]]/E269))</f>
        <v>1.6678884505362462E-2</v>
      </c>
    </row>
    <row r="271" spans="1:8" x14ac:dyDescent="0.3">
      <c r="A271" s="2">
        <v>43497</v>
      </c>
      <c r="B271" s="1">
        <v>10851.35</v>
      </c>
      <c r="C271" s="1">
        <v>10983.45</v>
      </c>
      <c r="D271" s="1">
        <v>10813.45</v>
      </c>
      <c r="E271" s="1">
        <v>10893.65</v>
      </c>
      <c r="F271" s="1">
        <v>482272661</v>
      </c>
      <c r="G271" s="1">
        <v>23112.37</v>
      </c>
      <c r="H271" s="3">
        <f>IF(ISERR(LN(Table240[[#This Row],[Close]]/E270)),"-",LN(Table240[[#This Row],[Close]]/E270))</f>
        <v>5.7722742045844006E-3</v>
      </c>
    </row>
    <row r="272" spans="1:8" x14ac:dyDescent="0.3">
      <c r="A272" s="2">
        <v>43500</v>
      </c>
      <c r="B272" s="1">
        <v>10876.75</v>
      </c>
      <c r="C272" s="1">
        <v>10927.9</v>
      </c>
      <c r="D272" s="1">
        <v>10814.15</v>
      </c>
      <c r="E272" s="1">
        <v>10912.25</v>
      </c>
      <c r="F272" s="1">
        <v>318300039</v>
      </c>
      <c r="G272" s="1">
        <v>15478.81</v>
      </c>
      <c r="H272" s="3">
        <f>IF(ISERR(LN(Table240[[#This Row],[Close]]/E271)),"-",LN(Table240[[#This Row],[Close]]/E271))</f>
        <v>1.7059607272313906E-3</v>
      </c>
    </row>
    <row r="273" spans="1:8" x14ac:dyDescent="0.3">
      <c r="A273" s="2">
        <v>43501</v>
      </c>
      <c r="B273" s="1">
        <v>10908.65</v>
      </c>
      <c r="C273" s="1">
        <v>10956.7</v>
      </c>
      <c r="D273" s="1">
        <v>10886.7</v>
      </c>
      <c r="E273" s="1">
        <v>10934.35</v>
      </c>
      <c r="F273" s="1">
        <v>268095127</v>
      </c>
      <c r="G273" s="1">
        <v>13435.13</v>
      </c>
      <c r="H273" s="3">
        <f>IF(ISERR(LN(Table240[[#This Row],[Close]]/E272)),"-",LN(Table240[[#This Row],[Close]]/E272))</f>
        <v>2.0231988079203052E-3</v>
      </c>
    </row>
    <row r="274" spans="1:8" x14ac:dyDescent="0.3">
      <c r="A274" s="2">
        <v>43502</v>
      </c>
      <c r="B274" s="1">
        <v>10965.1</v>
      </c>
      <c r="C274" s="1">
        <v>11072.6</v>
      </c>
      <c r="D274" s="1">
        <v>10962.7</v>
      </c>
      <c r="E274" s="1">
        <v>11062.45</v>
      </c>
      <c r="F274" s="1">
        <v>298510497</v>
      </c>
      <c r="G274" s="1">
        <v>15172.85</v>
      </c>
      <c r="H274" s="3">
        <f>IF(ISERR(LN(Table240[[#This Row],[Close]]/E273)),"-",LN(Table240[[#This Row],[Close]]/E273))</f>
        <v>1.1647280346053989E-2</v>
      </c>
    </row>
    <row r="275" spans="1:8" x14ac:dyDescent="0.3">
      <c r="A275" s="2">
        <v>43503</v>
      </c>
      <c r="B275" s="1">
        <v>11070.45</v>
      </c>
      <c r="C275" s="1">
        <v>11118.1</v>
      </c>
      <c r="D275" s="1">
        <v>11043.6</v>
      </c>
      <c r="E275" s="1">
        <v>11069.4</v>
      </c>
      <c r="F275" s="1">
        <v>263544426</v>
      </c>
      <c r="G275" s="1">
        <v>13542.69</v>
      </c>
      <c r="H275" s="3">
        <f>IF(ISERR(LN(Table240[[#This Row],[Close]]/E274)),"-",LN(Table240[[#This Row],[Close]]/E274))</f>
        <v>6.2805415981511683E-4</v>
      </c>
    </row>
    <row r="276" spans="1:8" x14ac:dyDescent="0.3">
      <c r="A276" s="2">
        <v>43504</v>
      </c>
      <c r="B276" s="1">
        <v>11023.5</v>
      </c>
      <c r="C276" s="1">
        <v>11041.2</v>
      </c>
      <c r="D276" s="1">
        <v>10925.45</v>
      </c>
      <c r="E276" s="1">
        <v>10943.6</v>
      </c>
      <c r="F276" s="1">
        <v>352787419</v>
      </c>
      <c r="G276" s="1">
        <v>15507.05</v>
      </c>
      <c r="H276" s="3">
        <f>IF(ISERR(LN(Table240[[#This Row],[Close]]/E275)),"-",LN(Table240[[#This Row],[Close]]/E275))</f>
        <v>-1.1429734205002075E-2</v>
      </c>
    </row>
    <row r="277" spans="1:8" x14ac:dyDescent="0.3">
      <c r="A277" s="2">
        <v>43507</v>
      </c>
      <c r="B277" s="1">
        <v>10930.9</v>
      </c>
      <c r="C277" s="1">
        <v>10930.9</v>
      </c>
      <c r="D277" s="1">
        <v>10857.1</v>
      </c>
      <c r="E277" s="1">
        <v>10888.8</v>
      </c>
      <c r="F277" s="1">
        <v>285985383</v>
      </c>
      <c r="G277" s="1">
        <v>13818.92</v>
      </c>
      <c r="H277" s="3">
        <f>IF(ISERR(LN(Table240[[#This Row],[Close]]/E276)),"-",LN(Table240[[#This Row],[Close]]/E276))</f>
        <v>-5.0200724689087872E-3</v>
      </c>
    </row>
    <row r="278" spans="1:8" x14ac:dyDescent="0.3">
      <c r="A278" s="2">
        <v>43508</v>
      </c>
      <c r="B278" s="1">
        <v>10879.7</v>
      </c>
      <c r="C278" s="1">
        <v>10910.9</v>
      </c>
      <c r="D278" s="1">
        <v>10823.8</v>
      </c>
      <c r="E278" s="1">
        <v>10831.4</v>
      </c>
      <c r="F278" s="1">
        <v>292314643</v>
      </c>
      <c r="G278" s="1">
        <v>14424.78</v>
      </c>
      <c r="H278" s="3">
        <f>IF(ISERR(LN(Table240[[#This Row],[Close]]/E277)),"-",LN(Table240[[#This Row],[Close]]/E277))</f>
        <v>-5.2854148327613464E-3</v>
      </c>
    </row>
    <row r="279" spans="1:8" x14ac:dyDescent="0.3">
      <c r="A279" s="2">
        <v>43509</v>
      </c>
      <c r="B279" s="1">
        <v>10870.55</v>
      </c>
      <c r="C279" s="1">
        <v>10891.65</v>
      </c>
      <c r="D279" s="1">
        <v>10772.1</v>
      </c>
      <c r="E279" s="1">
        <v>10793.65</v>
      </c>
      <c r="F279" s="1">
        <v>321958549</v>
      </c>
      <c r="G279" s="1">
        <v>15360.98</v>
      </c>
      <c r="H279" s="3">
        <f>IF(ISERR(LN(Table240[[#This Row],[Close]]/E278)),"-",LN(Table240[[#This Row],[Close]]/E278))</f>
        <v>-3.4913249537601204E-3</v>
      </c>
    </row>
    <row r="280" spans="1:8" x14ac:dyDescent="0.3">
      <c r="A280" s="2">
        <v>43510</v>
      </c>
      <c r="B280" s="1">
        <v>10786.1</v>
      </c>
      <c r="C280" s="1">
        <v>10792.7</v>
      </c>
      <c r="D280" s="1">
        <v>10718.75</v>
      </c>
      <c r="E280" s="1">
        <v>10746.05</v>
      </c>
      <c r="F280" s="1">
        <v>627041405</v>
      </c>
      <c r="G280" s="1">
        <v>20797.41</v>
      </c>
      <c r="H280" s="3">
        <f>IF(ISERR(LN(Table240[[#This Row],[Close]]/E279)),"-",LN(Table240[[#This Row],[Close]]/E279))</f>
        <v>-4.4197530593000694E-3</v>
      </c>
    </row>
    <row r="281" spans="1:8" x14ac:dyDescent="0.3">
      <c r="A281" s="2">
        <v>43511</v>
      </c>
      <c r="B281" s="1">
        <v>10780.25</v>
      </c>
      <c r="C281" s="1">
        <v>10785.75</v>
      </c>
      <c r="D281" s="1">
        <v>10620.4</v>
      </c>
      <c r="E281" s="1">
        <v>10724.4</v>
      </c>
      <c r="F281" s="1">
        <v>521876968</v>
      </c>
      <c r="G281" s="1">
        <v>20733.95</v>
      </c>
      <c r="H281" s="3">
        <f>IF(ISERR(LN(Table240[[#This Row],[Close]]/E280)),"-",LN(Table240[[#This Row],[Close]]/E280))</f>
        <v>-2.0167259966956514E-3</v>
      </c>
    </row>
    <row r="282" spans="1:8" x14ac:dyDescent="0.3">
      <c r="A282" s="2">
        <v>43514</v>
      </c>
      <c r="B282" s="1">
        <v>10738.65</v>
      </c>
      <c r="C282" s="1">
        <v>10759.9</v>
      </c>
      <c r="D282" s="1">
        <v>10628.4</v>
      </c>
      <c r="E282" s="1">
        <v>10640.95</v>
      </c>
      <c r="F282" s="1">
        <v>345440240</v>
      </c>
      <c r="G282" s="1">
        <v>14903.19</v>
      </c>
      <c r="H282" s="3">
        <f>IF(ISERR(LN(Table240[[#This Row],[Close]]/E281)),"-",LN(Table240[[#This Row],[Close]]/E281))</f>
        <v>-7.8117535511575027E-3</v>
      </c>
    </row>
    <row r="283" spans="1:8" x14ac:dyDescent="0.3">
      <c r="A283" s="2">
        <v>43515</v>
      </c>
      <c r="B283" s="1">
        <v>10636.7</v>
      </c>
      <c r="C283" s="1">
        <v>10722.85</v>
      </c>
      <c r="D283" s="1">
        <v>10585.65</v>
      </c>
      <c r="E283" s="1">
        <v>10604.35</v>
      </c>
      <c r="F283" s="1">
        <v>291507060</v>
      </c>
      <c r="G283" s="1">
        <v>13765.01</v>
      </c>
      <c r="H283" s="3">
        <f>IF(ISERR(LN(Table240[[#This Row],[Close]]/E282)),"-",LN(Table240[[#This Row],[Close]]/E282))</f>
        <v>-3.4454713472979819E-3</v>
      </c>
    </row>
    <row r="284" spans="1:8" x14ac:dyDescent="0.3">
      <c r="A284" s="2">
        <v>43516</v>
      </c>
      <c r="B284" s="1">
        <v>10655.45</v>
      </c>
      <c r="C284" s="1">
        <v>10752.7</v>
      </c>
      <c r="D284" s="1">
        <v>10646.4</v>
      </c>
      <c r="E284" s="1">
        <v>10735.45</v>
      </c>
      <c r="F284" s="1">
        <v>289195306</v>
      </c>
      <c r="G284" s="1">
        <v>13209.71</v>
      </c>
      <c r="H284" s="3">
        <f>IF(ISERR(LN(Table240[[#This Row],[Close]]/E283)),"-",LN(Table240[[#This Row],[Close]]/E283))</f>
        <v>1.2287055114099292E-2</v>
      </c>
    </row>
    <row r="285" spans="1:8" x14ac:dyDescent="0.3">
      <c r="A285" s="2">
        <v>43517</v>
      </c>
      <c r="B285" s="1">
        <v>10744.1</v>
      </c>
      <c r="C285" s="1">
        <v>10808.85</v>
      </c>
      <c r="D285" s="1">
        <v>10721.5</v>
      </c>
      <c r="E285" s="1">
        <v>10789.85</v>
      </c>
      <c r="F285" s="1">
        <v>279584955</v>
      </c>
      <c r="G285" s="1">
        <v>14758.5</v>
      </c>
      <c r="H285" s="3">
        <f>IF(ISERR(LN(Table240[[#This Row],[Close]]/E284)),"-",LN(Table240[[#This Row],[Close]]/E284))</f>
        <v>5.0545280036699341E-3</v>
      </c>
    </row>
    <row r="286" spans="1:8" x14ac:dyDescent="0.3">
      <c r="A286" s="2">
        <v>43518</v>
      </c>
      <c r="B286" s="1">
        <v>10782.7</v>
      </c>
      <c r="C286" s="1">
        <v>10801.55</v>
      </c>
      <c r="D286" s="1">
        <v>10758.4</v>
      </c>
      <c r="E286" s="1">
        <v>10791.65</v>
      </c>
      <c r="F286" s="1">
        <v>396846597</v>
      </c>
      <c r="G286" s="1">
        <v>24386.42</v>
      </c>
      <c r="H286" s="3">
        <f>IF(ISERR(LN(Table240[[#This Row],[Close]]/E285)),"-",LN(Table240[[#This Row],[Close]]/E285))</f>
        <v>1.6680953633189361E-4</v>
      </c>
    </row>
    <row r="287" spans="1:8" x14ac:dyDescent="0.3">
      <c r="A287" s="2">
        <v>43521</v>
      </c>
      <c r="B287" s="1">
        <v>10813.25</v>
      </c>
      <c r="C287" s="1">
        <v>10887.1</v>
      </c>
      <c r="D287" s="1">
        <v>10788.05</v>
      </c>
      <c r="E287" s="1">
        <v>10880.1</v>
      </c>
      <c r="F287" s="1">
        <v>385905142</v>
      </c>
      <c r="G287" s="1">
        <v>16466.09</v>
      </c>
      <c r="H287" s="3">
        <f>IF(ISERR(LN(Table240[[#This Row],[Close]]/E286)),"-",LN(Table240[[#This Row],[Close]]/E286))</f>
        <v>8.1627456131734746E-3</v>
      </c>
    </row>
    <row r="288" spans="1:8" x14ac:dyDescent="0.3">
      <c r="A288" s="2">
        <v>43522</v>
      </c>
      <c r="B288" s="1">
        <v>10775.3</v>
      </c>
      <c r="C288" s="1">
        <v>10888.75</v>
      </c>
      <c r="D288" s="1">
        <v>10729.3</v>
      </c>
      <c r="E288" s="1">
        <v>10835.3</v>
      </c>
      <c r="F288" s="1">
        <v>414954476</v>
      </c>
      <c r="G288" s="1">
        <v>19186.75</v>
      </c>
      <c r="H288" s="3">
        <f>IF(ISERR(LN(Table240[[#This Row],[Close]]/E287)),"-",LN(Table240[[#This Row],[Close]]/E287))</f>
        <v>-4.1261099090206159E-3</v>
      </c>
    </row>
    <row r="289" spans="1:8" x14ac:dyDescent="0.3">
      <c r="A289" s="2">
        <v>43523</v>
      </c>
      <c r="B289" s="1">
        <v>10881.2</v>
      </c>
      <c r="C289" s="1">
        <v>10939.7</v>
      </c>
      <c r="D289" s="1">
        <v>10751.2</v>
      </c>
      <c r="E289" s="1">
        <v>10806.65</v>
      </c>
      <c r="F289" s="1">
        <v>381080073</v>
      </c>
      <c r="G289" s="1">
        <v>18313.849999999999</v>
      </c>
      <c r="H289" s="3">
        <f>IF(ISERR(LN(Table240[[#This Row],[Close]]/E288)),"-",LN(Table240[[#This Row],[Close]]/E288))</f>
        <v>-2.6476372726424741E-3</v>
      </c>
    </row>
    <row r="290" spans="1:8" x14ac:dyDescent="0.3">
      <c r="A290" s="2">
        <v>43524</v>
      </c>
      <c r="B290" s="1">
        <v>10865.7</v>
      </c>
      <c r="C290" s="1">
        <v>10865.7</v>
      </c>
      <c r="D290" s="1">
        <v>10784.85</v>
      </c>
      <c r="E290" s="1">
        <v>10792.5</v>
      </c>
      <c r="F290" s="1">
        <v>644159018</v>
      </c>
      <c r="G290" s="1">
        <v>27123.34</v>
      </c>
      <c r="H290" s="3">
        <f>IF(ISERR(LN(Table240[[#This Row],[Close]]/E289)),"-",LN(Table240[[#This Row],[Close]]/E289))</f>
        <v>-1.3102369328699957E-3</v>
      </c>
    </row>
    <row r="291" spans="1:8" x14ac:dyDescent="0.3">
      <c r="A291" s="2">
        <v>43525</v>
      </c>
      <c r="B291" s="1">
        <v>10842.65</v>
      </c>
      <c r="C291" s="1">
        <v>10877.9</v>
      </c>
      <c r="D291" s="1">
        <v>10823.1</v>
      </c>
      <c r="E291" s="1">
        <v>10863.5</v>
      </c>
      <c r="F291" s="1">
        <v>308526309</v>
      </c>
      <c r="G291" s="1">
        <v>15010.06</v>
      </c>
      <c r="H291" s="3">
        <f>IF(ISERR(LN(Table240[[#This Row],[Close]]/E290)),"-",LN(Table240[[#This Row],[Close]]/E290))</f>
        <v>6.5570977456633371E-3</v>
      </c>
    </row>
    <row r="292" spans="1:8" x14ac:dyDescent="0.3">
      <c r="A292" s="2">
        <v>43529</v>
      </c>
      <c r="B292" s="1">
        <v>10864.85</v>
      </c>
      <c r="C292" s="1">
        <v>10994.9</v>
      </c>
      <c r="D292" s="1">
        <v>10817</v>
      </c>
      <c r="E292" s="1">
        <v>10987.45</v>
      </c>
      <c r="F292" s="1">
        <v>373220239</v>
      </c>
      <c r="G292" s="1">
        <v>17960.03</v>
      </c>
      <c r="H292" s="3">
        <f>IF(ISERR(LN(Table240[[#This Row],[Close]]/E291)),"-",LN(Table240[[#This Row],[Close]]/E291))</f>
        <v>1.1345166182071391E-2</v>
      </c>
    </row>
    <row r="293" spans="1:8" x14ac:dyDescent="0.3">
      <c r="A293" s="2">
        <v>43530</v>
      </c>
      <c r="B293" s="1">
        <v>11024.85</v>
      </c>
      <c r="C293" s="1">
        <v>11062.3</v>
      </c>
      <c r="D293" s="1">
        <v>10998.85</v>
      </c>
      <c r="E293" s="1">
        <v>11053</v>
      </c>
      <c r="F293" s="1">
        <v>372550850</v>
      </c>
      <c r="G293" s="1">
        <v>17850.93</v>
      </c>
      <c r="H293" s="3">
        <f>IF(ISERR(LN(Table240[[#This Row],[Close]]/E292)),"-",LN(Table240[[#This Row],[Close]]/E292))</f>
        <v>5.9481719535880405E-3</v>
      </c>
    </row>
    <row r="294" spans="1:8" x14ac:dyDescent="0.3">
      <c r="A294" s="2">
        <v>43531</v>
      </c>
      <c r="B294" s="1">
        <v>11077.95</v>
      </c>
      <c r="C294" s="1">
        <v>11089.05</v>
      </c>
      <c r="D294" s="1">
        <v>11027.1</v>
      </c>
      <c r="E294" s="1">
        <v>11058.2</v>
      </c>
      <c r="F294" s="1">
        <v>321208766</v>
      </c>
      <c r="G294" s="1">
        <v>15321.68</v>
      </c>
      <c r="H294" s="3">
        <f>IF(ISERR(LN(Table240[[#This Row],[Close]]/E293)),"-",LN(Table240[[#This Row],[Close]]/E293))</f>
        <v>4.7034987661157636E-4</v>
      </c>
    </row>
    <row r="295" spans="1:8" x14ac:dyDescent="0.3">
      <c r="A295" s="2">
        <v>43532</v>
      </c>
      <c r="B295" s="1">
        <v>11038.85</v>
      </c>
      <c r="C295" s="1">
        <v>11049</v>
      </c>
      <c r="D295" s="1">
        <v>11008.95</v>
      </c>
      <c r="E295" s="1">
        <v>11035.4</v>
      </c>
      <c r="F295" s="1">
        <v>326569833</v>
      </c>
      <c r="G295" s="1">
        <v>14369.77</v>
      </c>
      <c r="H295" s="3">
        <f>IF(ISERR(LN(Table240[[#This Row],[Close]]/E294)),"-",LN(Table240[[#This Row],[Close]]/E294))</f>
        <v>-2.0639468528230618E-3</v>
      </c>
    </row>
    <row r="296" spans="1:8" x14ac:dyDescent="0.3">
      <c r="A296" s="2">
        <v>43535</v>
      </c>
      <c r="B296" s="1">
        <v>11068.75</v>
      </c>
      <c r="C296" s="1">
        <v>11180.9</v>
      </c>
      <c r="D296" s="1">
        <v>11059.85</v>
      </c>
      <c r="E296" s="1">
        <v>11168.05</v>
      </c>
      <c r="F296" s="1">
        <v>352242287</v>
      </c>
      <c r="G296" s="1">
        <v>17349.95</v>
      </c>
      <c r="H296" s="3">
        <f>IF(ISERR(LN(Table240[[#This Row],[Close]]/E295)),"-",LN(Table240[[#This Row],[Close]]/E295))</f>
        <v>1.1948735734751558E-2</v>
      </c>
    </row>
    <row r="297" spans="1:8" x14ac:dyDescent="0.3">
      <c r="A297" s="2">
        <v>43536</v>
      </c>
      <c r="B297" s="1">
        <v>11231.35</v>
      </c>
      <c r="C297" s="1">
        <v>11320.4</v>
      </c>
      <c r="D297" s="1">
        <v>11227</v>
      </c>
      <c r="E297" s="1">
        <v>11301.2</v>
      </c>
      <c r="F297" s="1">
        <v>391310519</v>
      </c>
      <c r="G297" s="1">
        <v>20861.349999999999</v>
      </c>
      <c r="H297" s="3">
        <f>IF(ISERR(LN(Table240[[#This Row],[Close]]/E296)),"-",LN(Table240[[#This Row],[Close]]/E296))</f>
        <v>1.1851891682945155E-2</v>
      </c>
    </row>
    <row r="298" spans="1:8" x14ac:dyDescent="0.3">
      <c r="A298" s="2">
        <v>43537</v>
      </c>
      <c r="B298" s="1">
        <v>11326.2</v>
      </c>
      <c r="C298" s="1">
        <v>11352.3</v>
      </c>
      <c r="D298" s="1">
        <v>11276.6</v>
      </c>
      <c r="E298" s="1">
        <v>11341.7</v>
      </c>
      <c r="F298" s="1">
        <v>382996187</v>
      </c>
      <c r="G298" s="1">
        <v>20851.669999999998</v>
      </c>
      <c r="H298" s="3">
        <f>IF(ISERR(LN(Table240[[#This Row],[Close]]/E297)),"-",LN(Table240[[#This Row],[Close]]/E297))</f>
        <v>3.5772841102276773E-3</v>
      </c>
    </row>
    <row r="299" spans="1:8" x14ac:dyDescent="0.3">
      <c r="A299" s="2">
        <v>43538</v>
      </c>
      <c r="B299" s="1">
        <v>11382.5</v>
      </c>
      <c r="C299" s="1">
        <v>11383.45</v>
      </c>
      <c r="D299" s="1">
        <v>11313.75</v>
      </c>
      <c r="E299" s="1">
        <v>11343.25</v>
      </c>
      <c r="F299" s="1">
        <v>294480678</v>
      </c>
      <c r="G299" s="1">
        <v>15661.05</v>
      </c>
      <c r="H299" s="3">
        <f>IF(ISERR(LN(Table240[[#This Row],[Close]]/E298)),"-",LN(Table240[[#This Row],[Close]]/E298))</f>
        <v>1.3665447818145347E-4</v>
      </c>
    </row>
    <row r="300" spans="1:8" x14ac:dyDescent="0.3">
      <c r="A300" s="2">
        <v>43539</v>
      </c>
      <c r="B300" s="1">
        <v>11376.85</v>
      </c>
      <c r="C300" s="1">
        <v>11487</v>
      </c>
      <c r="D300" s="1">
        <v>11370.8</v>
      </c>
      <c r="E300" s="1">
        <v>11426.85</v>
      </c>
      <c r="F300" s="1">
        <v>463704896</v>
      </c>
      <c r="G300" s="1">
        <v>25143.26</v>
      </c>
      <c r="H300" s="3">
        <f>IF(ISERR(LN(Table240[[#This Row],[Close]]/E299)),"-",LN(Table240[[#This Row],[Close]]/E299))</f>
        <v>7.3429959147711344E-3</v>
      </c>
    </row>
    <row r="301" spans="1:8" x14ac:dyDescent="0.3">
      <c r="A301" s="2">
        <v>43542</v>
      </c>
      <c r="B301" s="1">
        <v>11473.85</v>
      </c>
      <c r="C301" s="1">
        <v>11530.15</v>
      </c>
      <c r="D301" s="1">
        <v>11412.5</v>
      </c>
      <c r="E301" s="1">
        <v>11462.2</v>
      </c>
      <c r="F301" s="1">
        <v>320250041</v>
      </c>
      <c r="G301" s="1">
        <v>16942.22</v>
      </c>
      <c r="H301" s="3">
        <f>IF(ISERR(LN(Table240[[#This Row],[Close]]/E300)),"-",LN(Table240[[#This Row],[Close]]/E300))</f>
        <v>3.0888156656173325E-3</v>
      </c>
    </row>
    <row r="302" spans="1:8" x14ac:dyDescent="0.3">
      <c r="A302" s="2">
        <v>43543</v>
      </c>
      <c r="B302" s="1">
        <v>11500.3</v>
      </c>
      <c r="C302" s="1">
        <v>11543.85</v>
      </c>
      <c r="D302" s="1">
        <v>11451.25</v>
      </c>
      <c r="E302" s="1">
        <v>11532.4</v>
      </c>
      <c r="F302" s="1">
        <v>326099667</v>
      </c>
      <c r="G302" s="1">
        <v>16179.92</v>
      </c>
      <c r="H302" s="3">
        <f>IF(ISERR(LN(Table240[[#This Row],[Close]]/E301)),"-",LN(Table240[[#This Row],[Close]]/E301))</f>
        <v>6.1058003263835944E-3</v>
      </c>
    </row>
    <row r="303" spans="1:8" x14ac:dyDescent="0.3">
      <c r="A303" s="2">
        <v>43544</v>
      </c>
      <c r="B303" s="1">
        <v>11553.35</v>
      </c>
      <c r="C303" s="1">
        <v>11556.1</v>
      </c>
      <c r="D303" s="1">
        <v>11503.1</v>
      </c>
      <c r="E303" s="1">
        <v>11521.05</v>
      </c>
      <c r="F303" s="1">
        <v>366298049</v>
      </c>
      <c r="G303" s="1">
        <v>18311.439999999999</v>
      </c>
      <c r="H303" s="3">
        <f>IF(ISERR(LN(Table240[[#This Row],[Close]]/E302)),"-",LN(Table240[[#This Row],[Close]]/E302))</f>
        <v>-9.8466831793539802E-4</v>
      </c>
    </row>
    <row r="304" spans="1:8" x14ac:dyDescent="0.3">
      <c r="A304" s="2">
        <v>43546</v>
      </c>
      <c r="B304" s="1">
        <v>11549.2</v>
      </c>
      <c r="C304" s="1">
        <v>11572.8</v>
      </c>
      <c r="D304" s="1">
        <v>11434.55</v>
      </c>
      <c r="E304" s="1">
        <v>11456.9</v>
      </c>
      <c r="F304" s="1">
        <v>386193935</v>
      </c>
      <c r="G304" s="1">
        <v>19755.740000000002</v>
      </c>
      <c r="H304" s="3">
        <f>IF(ISERR(LN(Table240[[#This Row],[Close]]/E303)),"-",LN(Table240[[#This Row],[Close]]/E303))</f>
        <v>-5.5836283625349536E-3</v>
      </c>
    </row>
    <row r="305" spans="1:8" x14ac:dyDescent="0.3">
      <c r="A305" s="2">
        <v>43549</v>
      </c>
      <c r="B305" s="1">
        <v>11395.65</v>
      </c>
      <c r="C305" s="1">
        <v>11395.65</v>
      </c>
      <c r="D305" s="1">
        <v>11311.6</v>
      </c>
      <c r="E305" s="1">
        <v>11354.25</v>
      </c>
      <c r="F305" s="1">
        <v>294459196</v>
      </c>
      <c r="G305" s="1">
        <v>14101.14</v>
      </c>
      <c r="H305" s="3">
        <f>IF(ISERR(LN(Table240[[#This Row],[Close]]/E304)),"-",LN(Table240[[#This Row],[Close]]/E304))</f>
        <v>-9.0000454070535869E-3</v>
      </c>
    </row>
    <row r="306" spans="1:8" x14ac:dyDescent="0.3">
      <c r="A306" s="2">
        <v>43550</v>
      </c>
      <c r="B306" s="1">
        <v>11375.2</v>
      </c>
      <c r="C306" s="1">
        <v>11496.75</v>
      </c>
      <c r="D306" s="1">
        <v>11352.45</v>
      </c>
      <c r="E306" s="1">
        <v>11483.25</v>
      </c>
      <c r="F306" s="1">
        <v>282575496</v>
      </c>
      <c r="G306" s="1">
        <v>14611.68</v>
      </c>
      <c r="H306" s="3">
        <f>IF(ISERR(LN(Table240[[#This Row],[Close]]/E305)),"-",LN(Table240[[#This Row],[Close]]/E305))</f>
        <v>1.1297328693216403E-2</v>
      </c>
    </row>
    <row r="307" spans="1:8" x14ac:dyDescent="0.3">
      <c r="A307" s="2">
        <v>43551</v>
      </c>
      <c r="B307" s="1">
        <v>11531.45</v>
      </c>
      <c r="C307" s="1">
        <v>11546.2</v>
      </c>
      <c r="D307" s="1">
        <v>11413</v>
      </c>
      <c r="E307" s="1">
        <v>11445.05</v>
      </c>
      <c r="F307" s="1">
        <v>350446089</v>
      </c>
      <c r="G307" s="1">
        <v>18356.52</v>
      </c>
      <c r="H307" s="3">
        <f>IF(ISERR(LN(Table240[[#This Row],[Close]]/E306)),"-",LN(Table240[[#This Row],[Close]]/E306))</f>
        <v>-3.3321297562249825E-3</v>
      </c>
    </row>
    <row r="308" spans="1:8" x14ac:dyDescent="0.3">
      <c r="A308" s="2">
        <v>43552</v>
      </c>
      <c r="B308" s="1">
        <v>11463.65</v>
      </c>
      <c r="C308" s="1">
        <v>11588.5</v>
      </c>
      <c r="D308" s="1">
        <v>11452.45</v>
      </c>
      <c r="E308" s="1">
        <v>11570</v>
      </c>
      <c r="F308" s="1">
        <v>527678809</v>
      </c>
      <c r="G308" s="1">
        <v>25719.65</v>
      </c>
      <c r="H308" s="3">
        <f>IF(ISERR(LN(Table240[[#This Row],[Close]]/E307)),"-",LN(Table240[[#This Row],[Close]]/E307))</f>
        <v>1.085821909063313E-2</v>
      </c>
    </row>
    <row r="309" spans="1:8" x14ac:dyDescent="0.3">
      <c r="A309" s="2">
        <v>43553</v>
      </c>
      <c r="B309" s="1">
        <v>11625.45</v>
      </c>
      <c r="C309" s="1">
        <v>11630.35</v>
      </c>
      <c r="D309" s="1">
        <v>11570.15</v>
      </c>
      <c r="E309" s="1">
        <v>11623.9</v>
      </c>
      <c r="F309" s="1">
        <v>416276981</v>
      </c>
      <c r="G309" s="1">
        <v>20515.25</v>
      </c>
      <c r="H309" s="3">
        <f>IF(ISERR(LN(Table240[[#This Row],[Close]]/E308)),"-",LN(Table240[[#This Row],[Close]]/E308))</f>
        <v>4.6477821348202336E-3</v>
      </c>
    </row>
    <row r="310" spans="1:8" x14ac:dyDescent="0.3">
      <c r="A310" s="2">
        <v>43556</v>
      </c>
      <c r="B310" s="1">
        <v>11665.2</v>
      </c>
      <c r="C310" s="1">
        <v>11738.1</v>
      </c>
      <c r="D310" s="1">
        <v>11644.75</v>
      </c>
      <c r="E310" s="1">
        <v>11669.15</v>
      </c>
      <c r="F310" s="1">
        <v>379572660</v>
      </c>
      <c r="G310" s="1">
        <v>18977.990000000002</v>
      </c>
      <c r="H310" s="3">
        <f>IF(ISERR(LN(Table240[[#This Row],[Close]]/E309)),"-",LN(Table240[[#This Row],[Close]]/E309))</f>
        <v>3.8852839728881735E-3</v>
      </c>
    </row>
    <row r="311" spans="1:8" x14ac:dyDescent="0.3">
      <c r="A311" s="2">
        <v>43557</v>
      </c>
      <c r="B311" s="1">
        <v>11711.55</v>
      </c>
      <c r="C311" s="1">
        <v>11729.35</v>
      </c>
      <c r="D311" s="1">
        <v>11655.85</v>
      </c>
      <c r="E311" s="1">
        <v>11713.2</v>
      </c>
      <c r="F311" s="1">
        <v>386131413</v>
      </c>
      <c r="G311" s="1">
        <v>18673.7</v>
      </c>
      <c r="H311" s="3">
        <f>IF(ISERR(LN(Table240[[#This Row],[Close]]/E310)),"-",LN(Table240[[#This Row],[Close]]/E310))</f>
        <v>3.7678036734890082E-3</v>
      </c>
    </row>
    <row r="312" spans="1:8" x14ac:dyDescent="0.3">
      <c r="A312" s="2">
        <v>43558</v>
      </c>
      <c r="B312" s="1">
        <v>11735.3</v>
      </c>
      <c r="C312" s="1">
        <v>11761</v>
      </c>
      <c r="D312" s="1">
        <v>11629.15</v>
      </c>
      <c r="E312" s="1">
        <v>11643.95</v>
      </c>
      <c r="F312" s="1">
        <v>365760070</v>
      </c>
      <c r="G312" s="1">
        <v>19050.95</v>
      </c>
      <c r="H312" s="3">
        <f>IF(ISERR(LN(Table240[[#This Row],[Close]]/E311)),"-",LN(Table240[[#This Row],[Close]]/E311))</f>
        <v>-5.9296791696504684E-3</v>
      </c>
    </row>
    <row r="313" spans="1:8" x14ac:dyDescent="0.3">
      <c r="A313" s="2">
        <v>43559</v>
      </c>
      <c r="B313" s="1">
        <v>11660.2</v>
      </c>
      <c r="C313" s="1">
        <v>11662.55</v>
      </c>
      <c r="D313" s="1">
        <v>11559.2</v>
      </c>
      <c r="E313" s="1">
        <v>11598</v>
      </c>
      <c r="F313" s="1">
        <v>349029830</v>
      </c>
      <c r="G313" s="1">
        <v>19713.009999999998</v>
      </c>
      <c r="H313" s="3">
        <f>IF(ISERR(LN(Table240[[#This Row],[Close]]/E312)),"-",LN(Table240[[#This Row],[Close]]/E312))</f>
        <v>-3.9540623628834554E-3</v>
      </c>
    </row>
    <row r="314" spans="1:8" x14ac:dyDescent="0.3">
      <c r="A314" s="2">
        <v>43560</v>
      </c>
      <c r="B314" s="1">
        <v>11638.4</v>
      </c>
      <c r="C314" s="1">
        <v>11689.65</v>
      </c>
      <c r="D314" s="1">
        <v>11609.5</v>
      </c>
      <c r="E314" s="1">
        <v>11665.95</v>
      </c>
      <c r="F314" s="1">
        <v>266665797</v>
      </c>
      <c r="G314" s="1">
        <v>15000.35</v>
      </c>
      <c r="H314" s="3">
        <f>IF(ISERR(LN(Table240[[#This Row],[Close]]/E313)),"-",LN(Table240[[#This Row],[Close]]/E313))</f>
        <v>5.8416729088147249E-3</v>
      </c>
    </row>
    <row r="315" spans="1:8" x14ac:dyDescent="0.3">
      <c r="A315" s="2">
        <v>43563</v>
      </c>
      <c r="B315" s="1">
        <v>11704.35</v>
      </c>
      <c r="C315" s="1">
        <v>11710.3</v>
      </c>
      <c r="D315" s="1">
        <v>11549.1</v>
      </c>
      <c r="E315" s="1">
        <v>11604.5</v>
      </c>
      <c r="F315" s="1">
        <v>260932608</v>
      </c>
      <c r="G315" s="1">
        <v>14203.96</v>
      </c>
      <c r="H315" s="3">
        <f>IF(ISERR(LN(Table240[[#This Row],[Close]]/E314)),"-",LN(Table240[[#This Row],[Close]]/E314))</f>
        <v>-5.2813884420512712E-3</v>
      </c>
    </row>
    <row r="316" spans="1:8" x14ac:dyDescent="0.3">
      <c r="A316" s="2">
        <v>43564</v>
      </c>
      <c r="B316" s="1">
        <v>11612.05</v>
      </c>
      <c r="C316" s="1">
        <v>11683.9</v>
      </c>
      <c r="D316" s="1">
        <v>11569.7</v>
      </c>
      <c r="E316" s="1">
        <v>11671.95</v>
      </c>
      <c r="F316" s="1">
        <v>300467538</v>
      </c>
      <c r="G316" s="1">
        <v>15984.39</v>
      </c>
      <c r="H316" s="3">
        <f>IF(ISERR(LN(Table240[[#This Row],[Close]]/E315)),"-",LN(Table240[[#This Row],[Close]]/E315))</f>
        <v>5.7955735342997616E-3</v>
      </c>
    </row>
    <row r="317" spans="1:8" x14ac:dyDescent="0.3">
      <c r="A317" s="2">
        <v>43565</v>
      </c>
      <c r="B317" s="1">
        <v>11646.85</v>
      </c>
      <c r="C317" s="1">
        <v>11680.05</v>
      </c>
      <c r="D317" s="1">
        <v>11571.75</v>
      </c>
      <c r="E317" s="1">
        <v>11584.3</v>
      </c>
      <c r="F317" s="1">
        <v>359941110</v>
      </c>
      <c r="G317" s="1">
        <v>22258.46</v>
      </c>
      <c r="H317" s="3">
        <f>IF(ISERR(LN(Table240[[#This Row],[Close]]/E316)),"-",LN(Table240[[#This Row],[Close]]/E316))</f>
        <v>-7.5377943572383106E-3</v>
      </c>
    </row>
    <row r="318" spans="1:8" x14ac:dyDescent="0.3">
      <c r="A318" s="2">
        <v>43566</v>
      </c>
      <c r="B318" s="1">
        <v>11592.55</v>
      </c>
      <c r="C318" s="1">
        <v>11606.7</v>
      </c>
      <c r="D318" s="1">
        <v>11550.55</v>
      </c>
      <c r="E318" s="1">
        <v>11596.7</v>
      </c>
      <c r="F318" s="1">
        <v>279775726</v>
      </c>
      <c r="G318" s="1">
        <v>14332.2</v>
      </c>
      <c r="H318" s="3">
        <f>IF(ISERR(LN(Table240[[#This Row],[Close]]/E317)),"-",LN(Table240[[#This Row],[Close]]/E317))</f>
        <v>1.0698417827284545E-3</v>
      </c>
    </row>
    <row r="319" spans="1:8" x14ac:dyDescent="0.3">
      <c r="A319" s="2">
        <v>43567</v>
      </c>
      <c r="B319" s="1">
        <v>11612.85</v>
      </c>
      <c r="C319" s="1">
        <v>11657.35</v>
      </c>
      <c r="D319" s="1">
        <v>11578.8</v>
      </c>
      <c r="E319" s="1">
        <v>11643.45</v>
      </c>
      <c r="F319" s="1">
        <v>246006184</v>
      </c>
      <c r="G319" s="1">
        <v>13598.61</v>
      </c>
      <c r="H319" s="3">
        <f>IF(ISERR(LN(Table240[[#This Row],[Close]]/E318)),"-",LN(Table240[[#This Row],[Close]]/E318))</f>
        <v>4.0232152597085759E-3</v>
      </c>
    </row>
    <row r="320" spans="1:8" x14ac:dyDescent="0.3">
      <c r="A320" s="2">
        <v>43570</v>
      </c>
      <c r="B320" s="1">
        <v>11667</v>
      </c>
      <c r="C320" s="1">
        <v>11704.6</v>
      </c>
      <c r="D320" s="1">
        <v>11648.25</v>
      </c>
      <c r="E320" s="1">
        <v>11690.35</v>
      </c>
      <c r="F320" s="1">
        <v>289996075</v>
      </c>
      <c r="G320" s="1">
        <v>15635.79</v>
      </c>
      <c r="H320" s="3">
        <f>IF(ISERR(LN(Table240[[#This Row],[Close]]/E319)),"-",LN(Table240[[#This Row],[Close]]/E319))</f>
        <v>4.01992501503014E-3</v>
      </c>
    </row>
    <row r="321" spans="1:8" x14ac:dyDescent="0.3">
      <c r="A321" s="2">
        <v>43571</v>
      </c>
      <c r="B321" s="1">
        <v>11736.2</v>
      </c>
      <c r="C321" s="1">
        <v>11810.95</v>
      </c>
      <c r="D321" s="1">
        <v>11731.55</v>
      </c>
      <c r="E321" s="1">
        <v>11787.15</v>
      </c>
      <c r="F321" s="1">
        <v>354315040</v>
      </c>
      <c r="G321" s="1">
        <v>17585.48</v>
      </c>
      <c r="H321" s="3">
        <f>IF(ISERR(LN(Table240[[#This Row],[Close]]/E320)),"-",LN(Table240[[#This Row],[Close]]/E320))</f>
        <v>8.2462398923668495E-3</v>
      </c>
    </row>
    <row r="322" spans="1:8" x14ac:dyDescent="0.3">
      <c r="A322" s="2">
        <v>43573</v>
      </c>
      <c r="B322" s="1">
        <v>11856.15</v>
      </c>
      <c r="C322" s="1">
        <v>11856.15</v>
      </c>
      <c r="D322" s="1">
        <v>11738.5</v>
      </c>
      <c r="E322" s="1">
        <v>11752.8</v>
      </c>
      <c r="F322" s="1">
        <v>339653709</v>
      </c>
      <c r="G322" s="1">
        <v>18271.27</v>
      </c>
      <c r="H322" s="3">
        <f>IF(ISERR(LN(Table240[[#This Row],[Close]]/E321)),"-",LN(Table240[[#This Row],[Close]]/E321))</f>
        <v>-2.9184449738277464E-3</v>
      </c>
    </row>
    <row r="323" spans="1:8" x14ac:dyDescent="0.3">
      <c r="A323" s="2">
        <v>43577</v>
      </c>
      <c r="B323" s="1">
        <v>11727.05</v>
      </c>
      <c r="C323" s="1">
        <v>11727.05</v>
      </c>
      <c r="D323" s="1">
        <v>11583.95</v>
      </c>
      <c r="E323" s="1">
        <v>11594.45</v>
      </c>
      <c r="F323" s="1">
        <v>260356055</v>
      </c>
      <c r="G323" s="1">
        <v>13754.12</v>
      </c>
      <c r="H323" s="3">
        <f>IF(ISERR(LN(Table240[[#This Row],[Close]]/E322)),"-",LN(Table240[[#This Row],[Close]]/E322))</f>
        <v>-1.3564974730520374E-2</v>
      </c>
    </row>
    <row r="324" spans="1:8" x14ac:dyDescent="0.3">
      <c r="A324" s="2">
        <v>43578</v>
      </c>
      <c r="B324" s="1">
        <v>11612.95</v>
      </c>
      <c r="C324" s="1">
        <v>11645.95</v>
      </c>
      <c r="D324" s="1">
        <v>11564.8</v>
      </c>
      <c r="E324" s="1">
        <v>11575.95</v>
      </c>
      <c r="F324" s="1">
        <v>272544486</v>
      </c>
      <c r="G324" s="1">
        <v>14500.53</v>
      </c>
      <c r="H324" s="3">
        <f>IF(ISERR(LN(Table240[[#This Row],[Close]]/E323)),"-",LN(Table240[[#This Row],[Close]]/E323))</f>
        <v>-1.5968653049767416E-3</v>
      </c>
    </row>
    <row r="325" spans="1:8" x14ac:dyDescent="0.3">
      <c r="A325" s="2">
        <v>43579</v>
      </c>
      <c r="B325" s="1">
        <v>11601.5</v>
      </c>
      <c r="C325" s="1">
        <v>11740.85</v>
      </c>
      <c r="D325" s="1">
        <v>11578.85</v>
      </c>
      <c r="E325" s="1">
        <v>11726.15</v>
      </c>
      <c r="F325" s="1">
        <v>335196513</v>
      </c>
      <c r="G325" s="1">
        <v>17046.66</v>
      </c>
      <c r="H325" s="3">
        <f>IF(ISERR(LN(Table240[[#This Row],[Close]]/E324)),"-",LN(Table240[[#This Row],[Close]]/E324))</f>
        <v>1.2891720507584971E-2</v>
      </c>
    </row>
    <row r="326" spans="1:8" x14ac:dyDescent="0.3">
      <c r="A326" s="2">
        <v>43580</v>
      </c>
      <c r="B326" s="1">
        <v>11735.7</v>
      </c>
      <c r="C326" s="1">
        <v>11796.75</v>
      </c>
      <c r="D326" s="1">
        <v>11624.3</v>
      </c>
      <c r="E326" s="1">
        <v>11641.8</v>
      </c>
      <c r="F326" s="1">
        <v>604360395</v>
      </c>
      <c r="G326" s="1">
        <v>28254.3</v>
      </c>
      <c r="H326" s="3">
        <f>IF(ISERR(LN(Table240[[#This Row],[Close]]/E325)),"-",LN(Table240[[#This Row],[Close]]/E325))</f>
        <v>-7.2193210230233834E-3</v>
      </c>
    </row>
    <row r="327" spans="1:8" x14ac:dyDescent="0.3">
      <c r="A327" s="2">
        <v>43581</v>
      </c>
      <c r="B327" s="1">
        <v>11683.75</v>
      </c>
      <c r="C327" s="1">
        <v>11762.9</v>
      </c>
      <c r="D327" s="1">
        <v>11661.75</v>
      </c>
      <c r="E327" s="1">
        <v>11754.65</v>
      </c>
      <c r="F327" s="1">
        <v>333483764</v>
      </c>
      <c r="G327" s="1">
        <v>18098.830000000002</v>
      </c>
      <c r="H327" s="3">
        <f>IF(ISERR(LN(Table240[[#This Row],[Close]]/E326)),"-",LN(Table240[[#This Row],[Close]]/E326))</f>
        <v>9.6468374616017465E-3</v>
      </c>
    </row>
    <row r="328" spans="1:8" x14ac:dyDescent="0.3">
      <c r="A328" s="2">
        <v>43585</v>
      </c>
      <c r="B328" s="1">
        <v>11748.75</v>
      </c>
      <c r="C328" s="1">
        <v>11756.25</v>
      </c>
      <c r="D328" s="1">
        <v>11655.9</v>
      </c>
      <c r="E328" s="1">
        <v>11748.15</v>
      </c>
      <c r="F328" s="1">
        <v>532630874</v>
      </c>
      <c r="G328" s="1">
        <v>23324.98</v>
      </c>
      <c r="H328" s="3">
        <f>IF(ISERR(LN(Table240[[#This Row],[Close]]/E327)),"-",LN(Table240[[#This Row],[Close]]/E327))</f>
        <v>-5.531255991390112E-4</v>
      </c>
    </row>
    <row r="329" spans="1:8" x14ac:dyDescent="0.3">
      <c r="A329" s="2">
        <v>43587</v>
      </c>
      <c r="B329" s="1">
        <v>11725.55</v>
      </c>
      <c r="C329" s="1">
        <v>11789.3</v>
      </c>
      <c r="D329" s="1">
        <v>11699.55</v>
      </c>
      <c r="E329" s="1">
        <v>11724.75</v>
      </c>
      <c r="F329" s="1">
        <v>380278045</v>
      </c>
      <c r="G329" s="1">
        <v>17790.060000000001</v>
      </c>
      <c r="H329" s="3">
        <f>IF(ISERR(LN(Table240[[#This Row],[Close]]/E328)),"-",LN(Table240[[#This Row],[Close]]/E328))</f>
        <v>-1.9937892422010914E-3</v>
      </c>
    </row>
    <row r="330" spans="1:8" x14ac:dyDescent="0.3">
      <c r="A330" s="2">
        <v>43588</v>
      </c>
      <c r="B330" s="1">
        <v>11722.6</v>
      </c>
      <c r="C330" s="1">
        <v>11770.9</v>
      </c>
      <c r="D330" s="1">
        <v>11699.35</v>
      </c>
      <c r="E330" s="1">
        <v>11712.25</v>
      </c>
      <c r="F330" s="1">
        <v>305519934</v>
      </c>
      <c r="G330" s="1">
        <v>15156.32</v>
      </c>
      <c r="H330" s="3">
        <f>IF(ISERR(LN(Table240[[#This Row],[Close]]/E329)),"-",LN(Table240[[#This Row],[Close]]/E329))</f>
        <v>-1.0666895238500144E-3</v>
      </c>
    </row>
    <row r="331" spans="1:8" x14ac:dyDescent="0.3">
      <c r="A331" s="2">
        <v>43591</v>
      </c>
      <c r="B331" s="1">
        <v>11605.8</v>
      </c>
      <c r="C331" s="1">
        <v>11632.55</v>
      </c>
      <c r="D331" s="1">
        <v>11571.35</v>
      </c>
      <c r="E331" s="1">
        <v>11598.25</v>
      </c>
      <c r="F331" s="1">
        <v>299046480</v>
      </c>
      <c r="G331" s="1">
        <v>14703.42</v>
      </c>
      <c r="H331" s="3">
        <f>IF(ISERR(LN(Table240[[#This Row],[Close]]/E330)),"-",LN(Table240[[#This Row],[Close]]/E330))</f>
        <v>-9.7810779570294496E-3</v>
      </c>
    </row>
    <row r="332" spans="1:8" x14ac:dyDescent="0.3">
      <c r="A332" s="2">
        <v>43592</v>
      </c>
      <c r="B332" s="1">
        <v>11651.5</v>
      </c>
      <c r="C332" s="1">
        <v>11657.05</v>
      </c>
      <c r="D332" s="1">
        <v>11484.45</v>
      </c>
      <c r="E332" s="1">
        <v>11497.9</v>
      </c>
      <c r="F332" s="1">
        <v>337495624</v>
      </c>
      <c r="G332" s="1">
        <v>16632.84</v>
      </c>
      <c r="H332" s="3">
        <f>IF(ISERR(LN(Table240[[#This Row],[Close]]/E331)),"-",LN(Table240[[#This Row],[Close]]/E331))</f>
        <v>-8.6898146639726396E-3</v>
      </c>
    </row>
    <row r="333" spans="1:8" x14ac:dyDescent="0.3">
      <c r="A333" s="2">
        <v>43593</v>
      </c>
      <c r="B333" s="1">
        <v>11478.7</v>
      </c>
      <c r="C333" s="1">
        <v>11479.1</v>
      </c>
      <c r="D333" s="1">
        <v>11346.95</v>
      </c>
      <c r="E333" s="1">
        <v>11359.45</v>
      </c>
      <c r="F333" s="1">
        <v>372826025</v>
      </c>
      <c r="G333" s="1">
        <v>17440.009999999998</v>
      </c>
      <c r="H333" s="3">
        <f>IF(ISERR(LN(Table240[[#This Row],[Close]]/E332)),"-",LN(Table240[[#This Row],[Close]]/E332))</f>
        <v>-1.2114413370574466E-2</v>
      </c>
    </row>
    <row r="334" spans="1:8" x14ac:dyDescent="0.3">
      <c r="A334" s="2">
        <v>43594</v>
      </c>
      <c r="B334" s="1">
        <v>11322.4</v>
      </c>
      <c r="C334" s="1">
        <v>11357.6</v>
      </c>
      <c r="D334" s="1">
        <v>11255.05</v>
      </c>
      <c r="E334" s="1">
        <v>11301.8</v>
      </c>
      <c r="F334" s="1">
        <v>373028059</v>
      </c>
      <c r="G334" s="1">
        <v>17602.86</v>
      </c>
      <c r="H334" s="3">
        <f>IF(ISERR(LN(Table240[[#This Row],[Close]]/E333)),"-",LN(Table240[[#This Row],[Close]]/E333))</f>
        <v>-5.087991559915908E-3</v>
      </c>
    </row>
    <row r="335" spans="1:8" x14ac:dyDescent="0.3">
      <c r="A335" s="2">
        <v>43595</v>
      </c>
      <c r="B335" s="1">
        <v>11314.15</v>
      </c>
      <c r="C335" s="1">
        <v>11345.8</v>
      </c>
      <c r="D335" s="1">
        <v>11251.05</v>
      </c>
      <c r="E335" s="1">
        <v>11278.9</v>
      </c>
      <c r="F335" s="1">
        <v>387323416</v>
      </c>
      <c r="G335" s="1">
        <v>18085.189999999999</v>
      </c>
      <c r="H335" s="3">
        <f>IF(ISERR(LN(Table240[[#This Row],[Close]]/E334)),"-",LN(Table240[[#This Row],[Close]]/E334))</f>
        <v>-2.0282814838106025E-3</v>
      </c>
    </row>
    <row r="336" spans="1:8" x14ac:dyDescent="0.3">
      <c r="A336" s="2">
        <v>43598</v>
      </c>
      <c r="B336" s="1">
        <v>11258.7</v>
      </c>
      <c r="C336" s="1">
        <v>11300.2</v>
      </c>
      <c r="D336" s="1">
        <v>11125.6</v>
      </c>
      <c r="E336" s="1">
        <v>11148.2</v>
      </c>
      <c r="F336" s="1">
        <v>357586433</v>
      </c>
      <c r="G336" s="1">
        <v>16722.91</v>
      </c>
      <c r="H336" s="3">
        <f>IF(ISERR(LN(Table240[[#This Row],[Close]]/E335)),"-",LN(Table240[[#This Row],[Close]]/E335))</f>
        <v>-1.1655673687732526E-2</v>
      </c>
    </row>
    <row r="337" spans="1:8" x14ac:dyDescent="0.3">
      <c r="A337" s="2">
        <v>43599</v>
      </c>
      <c r="B337" s="1">
        <v>11151.65</v>
      </c>
      <c r="C337" s="1">
        <v>11294.75</v>
      </c>
      <c r="D337" s="1">
        <v>11108.3</v>
      </c>
      <c r="E337" s="1">
        <v>11222.05</v>
      </c>
      <c r="F337" s="1">
        <v>398122725</v>
      </c>
      <c r="G337" s="1">
        <v>19906.38</v>
      </c>
      <c r="H337" s="3">
        <f>IF(ISERR(LN(Table240[[#This Row],[Close]]/E336)),"-",LN(Table240[[#This Row],[Close]]/E336))</f>
        <v>6.6025429561064782E-3</v>
      </c>
    </row>
    <row r="338" spans="1:8" x14ac:dyDescent="0.3">
      <c r="A338" s="2">
        <v>43600</v>
      </c>
      <c r="B338" s="1">
        <v>11271.7</v>
      </c>
      <c r="C338" s="1">
        <v>11286.8</v>
      </c>
      <c r="D338" s="1">
        <v>11136.95</v>
      </c>
      <c r="E338" s="1">
        <v>11157</v>
      </c>
      <c r="F338" s="1">
        <v>414174258</v>
      </c>
      <c r="G338" s="1">
        <v>17931.75</v>
      </c>
      <c r="H338" s="3">
        <f>IF(ISERR(LN(Table240[[#This Row],[Close]]/E337)),"-",LN(Table240[[#This Row],[Close]]/E337))</f>
        <v>-5.8134892415845994E-3</v>
      </c>
    </row>
    <row r="339" spans="1:8" x14ac:dyDescent="0.3">
      <c r="A339" s="2">
        <v>43601</v>
      </c>
      <c r="B339" s="1">
        <v>11180.35</v>
      </c>
      <c r="C339" s="1">
        <v>11281.55</v>
      </c>
      <c r="D339" s="1">
        <v>11143.35</v>
      </c>
      <c r="E339" s="1">
        <v>11257.1</v>
      </c>
      <c r="F339" s="1">
        <v>350734572</v>
      </c>
      <c r="G339" s="1">
        <v>15629.57</v>
      </c>
      <c r="H339" s="3">
        <f>IF(ISERR(LN(Table240[[#This Row],[Close]]/E338)),"-",LN(Table240[[#This Row],[Close]]/E338))</f>
        <v>8.9319370836315384E-3</v>
      </c>
    </row>
    <row r="340" spans="1:8" x14ac:dyDescent="0.3">
      <c r="A340" s="2">
        <v>43602</v>
      </c>
      <c r="B340" s="1">
        <v>11261.9</v>
      </c>
      <c r="C340" s="1">
        <v>11426.15</v>
      </c>
      <c r="D340" s="1">
        <v>11259.85</v>
      </c>
      <c r="E340" s="1">
        <v>11407.15</v>
      </c>
      <c r="F340" s="1">
        <v>412109200</v>
      </c>
      <c r="G340" s="1">
        <v>20177.63</v>
      </c>
      <c r="H340" s="3">
        <f>IF(ISERR(LN(Table240[[#This Row],[Close]]/E339)),"-",LN(Table240[[#This Row],[Close]]/E339))</f>
        <v>1.324131108491434E-2</v>
      </c>
    </row>
    <row r="341" spans="1:8" x14ac:dyDescent="0.3">
      <c r="A341" s="2">
        <v>43605</v>
      </c>
      <c r="B341" s="1">
        <v>11651.9</v>
      </c>
      <c r="C341" s="1">
        <v>11845.2</v>
      </c>
      <c r="D341" s="1">
        <v>11591.7</v>
      </c>
      <c r="E341" s="1">
        <v>11828.25</v>
      </c>
      <c r="F341" s="1">
        <v>452096261</v>
      </c>
      <c r="G341" s="1">
        <v>25223.78</v>
      </c>
      <c r="H341" s="3">
        <f>IF(ISERR(LN(Table240[[#This Row],[Close]]/E340)),"-",LN(Table240[[#This Row],[Close]]/E340))</f>
        <v>3.6250386274051208E-2</v>
      </c>
    </row>
    <row r="342" spans="1:8" x14ac:dyDescent="0.3">
      <c r="A342" s="2">
        <v>43606</v>
      </c>
      <c r="B342" s="1">
        <v>11863.65</v>
      </c>
      <c r="C342" s="1">
        <v>11883.55</v>
      </c>
      <c r="D342" s="1">
        <v>11682.8</v>
      </c>
      <c r="E342" s="1">
        <v>11709.1</v>
      </c>
      <c r="F342" s="1">
        <v>381038129</v>
      </c>
      <c r="G342" s="1">
        <v>20324.669999999998</v>
      </c>
      <c r="H342" s="3">
        <f>IF(ISERR(LN(Table240[[#This Row],[Close]]/E341)),"-",LN(Table240[[#This Row],[Close]]/E341))</f>
        <v>-1.012442078454291E-2</v>
      </c>
    </row>
    <row r="343" spans="1:8" x14ac:dyDescent="0.3">
      <c r="A343" s="2">
        <v>43607</v>
      </c>
      <c r="B343" s="1">
        <v>11727.95</v>
      </c>
      <c r="C343" s="1">
        <v>11784.8</v>
      </c>
      <c r="D343" s="1">
        <v>11682.4</v>
      </c>
      <c r="E343" s="1">
        <v>11737.9</v>
      </c>
      <c r="F343" s="1">
        <v>355870667</v>
      </c>
      <c r="G343" s="1">
        <v>19582.41</v>
      </c>
      <c r="H343" s="3">
        <f>IF(ISERR(LN(Table240[[#This Row],[Close]]/E342)),"-",LN(Table240[[#This Row],[Close]]/E342))</f>
        <v>2.4566054918568484E-3</v>
      </c>
    </row>
    <row r="344" spans="1:8" x14ac:dyDescent="0.3">
      <c r="A344" s="2">
        <v>43608</v>
      </c>
      <c r="B344" s="1">
        <v>11901.3</v>
      </c>
      <c r="C344" s="1">
        <v>12041.15</v>
      </c>
      <c r="D344" s="1">
        <v>11614.5</v>
      </c>
      <c r="E344" s="1">
        <v>11657.05</v>
      </c>
      <c r="F344" s="1">
        <v>569030654</v>
      </c>
      <c r="G344" s="1">
        <v>31180.080000000002</v>
      </c>
      <c r="H344" s="3">
        <f>IF(ISERR(LN(Table240[[#This Row],[Close]]/E343)),"-",LN(Table240[[#This Row],[Close]]/E343))</f>
        <v>-6.9117755642064951E-3</v>
      </c>
    </row>
    <row r="345" spans="1:8" x14ac:dyDescent="0.3">
      <c r="A345" s="2">
        <v>43609</v>
      </c>
      <c r="B345" s="1">
        <v>11748</v>
      </c>
      <c r="C345" s="1">
        <v>11859</v>
      </c>
      <c r="D345" s="1">
        <v>11658.1</v>
      </c>
      <c r="E345" s="1">
        <v>11844.1</v>
      </c>
      <c r="F345" s="1">
        <v>374637415</v>
      </c>
      <c r="G345" s="1">
        <v>20028.490000000002</v>
      </c>
      <c r="H345" s="3">
        <f>IF(ISERR(LN(Table240[[#This Row],[Close]]/E344)),"-",LN(Table240[[#This Row],[Close]]/E344))</f>
        <v>1.5918706100504415E-2</v>
      </c>
    </row>
    <row r="346" spans="1:8" x14ac:dyDescent="0.3">
      <c r="A346" s="2">
        <v>43612</v>
      </c>
      <c r="B346" s="1">
        <v>11855.5</v>
      </c>
      <c r="C346" s="1">
        <v>11957.15</v>
      </c>
      <c r="D346" s="1">
        <v>11812.4</v>
      </c>
      <c r="E346" s="1">
        <v>11924.75</v>
      </c>
      <c r="F346" s="1">
        <v>348356214</v>
      </c>
      <c r="G346" s="1">
        <v>17735.36</v>
      </c>
      <c r="H346" s="3">
        <f>IF(ISERR(LN(Table240[[#This Row],[Close]]/E345)),"-",LN(Table240[[#This Row],[Close]]/E345))</f>
        <v>6.7862188968109954E-3</v>
      </c>
    </row>
    <row r="347" spans="1:8" x14ac:dyDescent="0.3">
      <c r="A347" s="2">
        <v>43613</v>
      </c>
      <c r="B347" s="1">
        <v>11958.35</v>
      </c>
      <c r="C347" s="1">
        <v>11958.55</v>
      </c>
      <c r="D347" s="1">
        <v>11864.9</v>
      </c>
      <c r="E347" s="1">
        <v>11928.75</v>
      </c>
      <c r="F347" s="1">
        <v>598308334</v>
      </c>
      <c r="G347" s="1">
        <v>28833.54</v>
      </c>
      <c r="H347" s="3">
        <f>IF(ISERR(LN(Table240[[#This Row],[Close]]/E346)),"-",LN(Table240[[#This Row],[Close]]/E346))</f>
        <v>3.3538055526396364E-4</v>
      </c>
    </row>
    <row r="348" spans="1:8" x14ac:dyDescent="0.3">
      <c r="A348" s="2">
        <v>43614</v>
      </c>
      <c r="B348" s="1">
        <v>11905.8</v>
      </c>
      <c r="C348" s="1">
        <v>11931.9</v>
      </c>
      <c r="D348" s="1">
        <v>11836.8</v>
      </c>
      <c r="E348" s="1">
        <v>11861.1</v>
      </c>
      <c r="F348" s="1">
        <v>318068673</v>
      </c>
      <c r="G348" s="1">
        <v>15985.92</v>
      </c>
      <c r="H348" s="3">
        <f>IF(ISERR(LN(Table240[[#This Row],[Close]]/E347)),"-",LN(Table240[[#This Row],[Close]]/E347))</f>
        <v>-5.6873147454005899E-3</v>
      </c>
    </row>
    <row r="349" spans="1:8" x14ac:dyDescent="0.3">
      <c r="A349" s="2">
        <v>43615</v>
      </c>
      <c r="B349" s="1">
        <v>11865.3</v>
      </c>
      <c r="C349" s="1">
        <v>11968.55</v>
      </c>
      <c r="D349" s="1">
        <v>11859.4</v>
      </c>
      <c r="E349" s="1">
        <v>11945.9</v>
      </c>
      <c r="F349" s="1">
        <v>421199867</v>
      </c>
      <c r="G349" s="1">
        <v>20261.849999999999</v>
      </c>
      <c r="H349" s="3">
        <f>IF(ISERR(LN(Table240[[#This Row],[Close]]/E348)),"-",LN(Table240[[#This Row],[Close]]/E348))</f>
        <v>7.123985268305006E-3</v>
      </c>
    </row>
    <row r="350" spans="1:8" x14ac:dyDescent="0.3">
      <c r="A350" s="2">
        <v>43616</v>
      </c>
      <c r="B350" s="1">
        <v>11999.8</v>
      </c>
      <c r="C350" s="1">
        <v>12039.25</v>
      </c>
      <c r="D350" s="1">
        <v>11829.45</v>
      </c>
      <c r="E350" s="1">
        <v>11922.8</v>
      </c>
      <c r="F350" s="1">
        <v>438879129</v>
      </c>
      <c r="G350" s="1">
        <v>22789</v>
      </c>
      <c r="H350" s="3">
        <f>IF(ISERR(LN(Table240[[#This Row],[Close]]/E349)),"-",LN(Table240[[#This Row],[Close]]/E349))</f>
        <v>-1.9355898906960182E-3</v>
      </c>
    </row>
    <row r="351" spans="1:8" x14ac:dyDescent="0.3">
      <c r="A351" s="2">
        <v>43619</v>
      </c>
      <c r="B351" s="1">
        <v>11953.75</v>
      </c>
      <c r="C351" s="1">
        <v>12103.05</v>
      </c>
      <c r="D351" s="1">
        <v>11920.1</v>
      </c>
      <c r="E351" s="1">
        <v>12088.55</v>
      </c>
      <c r="F351" s="1">
        <v>315296955</v>
      </c>
      <c r="G351" s="1">
        <v>17451.36</v>
      </c>
      <c r="H351" s="3">
        <f>IF(ISERR(LN(Table240[[#This Row],[Close]]/E350)),"-",LN(Table240[[#This Row],[Close]]/E350))</f>
        <v>1.3806190222918157E-2</v>
      </c>
    </row>
    <row r="352" spans="1:8" x14ac:dyDescent="0.3">
      <c r="A352" s="2">
        <v>43620</v>
      </c>
      <c r="B352" s="1">
        <v>12052.65</v>
      </c>
      <c r="C352" s="1">
        <v>12095.2</v>
      </c>
      <c r="D352" s="1">
        <v>12005.85</v>
      </c>
      <c r="E352" s="1">
        <v>12021.65</v>
      </c>
      <c r="F352" s="1">
        <v>289221904</v>
      </c>
      <c r="G352" s="1">
        <v>15308.28</v>
      </c>
      <c r="H352" s="3">
        <f>IF(ISERR(LN(Table240[[#This Row],[Close]]/E351)),"-",LN(Table240[[#This Row],[Close]]/E351))</f>
        <v>-5.5495327035804771E-3</v>
      </c>
    </row>
    <row r="353" spans="1:8" x14ac:dyDescent="0.3">
      <c r="A353" s="2">
        <v>43622</v>
      </c>
      <c r="B353" s="1">
        <v>12039.8</v>
      </c>
      <c r="C353" s="1">
        <v>12039.8</v>
      </c>
      <c r="D353" s="1">
        <v>11830.25</v>
      </c>
      <c r="E353" s="1">
        <v>11843.75</v>
      </c>
      <c r="F353" s="1">
        <v>415206942</v>
      </c>
      <c r="G353" s="1">
        <v>21144.77</v>
      </c>
      <c r="H353" s="3">
        <f>IF(ISERR(LN(Table240[[#This Row],[Close]]/E352)),"-",LN(Table240[[#This Row],[Close]]/E352))</f>
        <v>-1.4908888618172916E-2</v>
      </c>
    </row>
    <row r="354" spans="1:8" x14ac:dyDescent="0.3">
      <c r="A354" s="2">
        <v>43623</v>
      </c>
      <c r="B354" s="1">
        <v>11865.2</v>
      </c>
      <c r="C354" s="1">
        <v>11897.5</v>
      </c>
      <c r="D354" s="1">
        <v>11769.5</v>
      </c>
      <c r="E354" s="1">
        <v>11870.65</v>
      </c>
      <c r="F354" s="1">
        <v>302455910</v>
      </c>
      <c r="G354" s="1">
        <v>14939.4</v>
      </c>
      <c r="H354" s="3">
        <f>IF(ISERR(LN(Table240[[#This Row],[Close]]/E353)),"-",LN(Table240[[#This Row],[Close]]/E353))</f>
        <v>2.2686647385131591E-3</v>
      </c>
    </row>
    <row r="355" spans="1:8" x14ac:dyDescent="0.3">
      <c r="A355" s="2">
        <v>43626</v>
      </c>
      <c r="B355" s="1">
        <v>11934.9</v>
      </c>
      <c r="C355" s="1">
        <v>11975.05</v>
      </c>
      <c r="D355" s="1">
        <v>11871.75</v>
      </c>
      <c r="E355" s="1">
        <v>11922.7</v>
      </c>
      <c r="F355" s="1">
        <v>303329445</v>
      </c>
      <c r="G355" s="1">
        <v>13125.41</v>
      </c>
      <c r="H355" s="3">
        <f>IF(ISERR(LN(Table240[[#This Row],[Close]]/E354)),"-",LN(Table240[[#This Row],[Close]]/E354))</f>
        <v>4.3751790335728605E-3</v>
      </c>
    </row>
    <row r="356" spans="1:8" x14ac:dyDescent="0.3">
      <c r="A356" s="2">
        <v>43627</v>
      </c>
      <c r="B356" s="1">
        <v>11959.85</v>
      </c>
      <c r="C356" s="1">
        <v>12000.35</v>
      </c>
      <c r="D356" s="1">
        <v>11904.35</v>
      </c>
      <c r="E356" s="1">
        <v>11965.6</v>
      </c>
      <c r="F356" s="1">
        <v>332181958</v>
      </c>
      <c r="G356" s="1">
        <v>15392.28</v>
      </c>
      <c r="H356" s="3">
        <f>IF(ISERR(LN(Table240[[#This Row],[Close]]/E355)),"-",LN(Table240[[#This Row],[Close]]/E355))</f>
        <v>3.5917203081940467E-3</v>
      </c>
    </row>
    <row r="357" spans="1:8" x14ac:dyDescent="0.3">
      <c r="A357" s="2">
        <v>43628</v>
      </c>
      <c r="B357" s="1">
        <v>11962.45</v>
      </c>
      <c r="C357" s="1">
        <v>11962.45</v>
      </c>
      <c r="D357" s="1">
        <v>11866.35</v>
      </c>
      <c r="E357" s="1">
        <v>11906.2</v>
      </c>
      <c r="F357" s="1">
        <v>283718253</v>
      </c>
      <c r="G357" s="1">
        <v>14120.17</v>
      </c>
      <c r="H357" s="3">
        <f>IF(ISERR(LN(Table240[[#This Row],[Close]]/E356)),"-",LN(Table240[[#This Row],[Close]]/E356))</f>
        <v>-4.9765935198887315E-3</v>
      </c>
    </row>
    <row r="358" spans="1:8" x14ac:dyDescent="0.3">
      <c r="A358" s="2">
        <v>43629</v>
      </c>
      <c r="B358" s="1">
        <v>11873.9</v>
      </c>
      <c r="C358" s="1">
        <v>11931.35</v>
      </c>
      <c r="D358" s="1">
        <v>11817.05</v>
      </c>
      <c r="E358" s="1">
        <v>11914.05</v>
      </c>
      <c r="F358" s="1">
        <v>447901993</v>
      </c>
      <c r="G358" s="1">
        <v>18680.91</v>
      </c>
      <c r="H358" s="3">
        <f>IF(ISERR(LN(Table240[[#This Row],[Close]]/E357)),"-",LN(Table240[[#This Row],[Close]]/E357))</f>
        <v>6.5910309792557972E-4</v>
      </c>
    </row>
    <row r="359" spans="1:8" x14ac:dyDescent="0.3">
      <c r="A359" s="2">
        <v>43630</v>
      </c>
      <c r="B359" s="1">
        <v>11910.1</v>
      </c>
      <c r="C359" s="1">
        <v>11911.85</v>
      </c>
      <c r="D359" s="1">
        <v>11797.7</v>
      </c>
      <c r="E359" s="1">
        <v>11823.3</v>
      </c>
      <c r="F359" s="1">
        <v>390294634</v>
      </c>
      <c r="G359" s="1">
        <v>16226.57</v>
      </c>
      <c r="H359" s="3">
        <f>IF(ISERR(LN(Table240[[#This Row],[Close]]/E358)),"-",LN(Table240[[#This Row],[Close]]/E358))</f>
        <v>-7.6462151114719259E-3</v>
      </c>
    </row>
    <row r="360" spans="1:8" x14ac:dyDescent="0.3">
      <c r="A360" s="2">
        <v>43633</v>
      </c>
      <c r="B360" s="1">
        <v>11844</v>
      </c>
      <c r="C360" s="1">
        <v>11844.05</v>
      </c>
      <c r="D360" s="1">
        <v>11657.75</v>
      </c>
      <c r="E360" s="1">
        <v>11672.15</v>
      </c>
      <c r="F360" s="1">
        <v>295528399</v>
      </c>
      <c r="G360" s="1">
        <v>13851.67</v>
      </c>
      <c r="H360" s="3">
        <f>IF(ISERR(LN(Table240[[#This Row],[Close]]/E359)),"-",LN(Table240[[#This Row],[Close]]/E359))</f>
        <v>-1.2866498423645151E-2</v>
      </c>
    </row>
    <row r="361" spans="1:8" x14ac:dyDescent="0.3">
      <c r="A361" s="2">
        <v>43634</v>
      </c>
      <c r="B361" s="1">
        <v>11677.05</v>
      </c>
      <c r="C361" s="1">
        <v>11727.2</v>
      </c>
      <c r="D361" s="1">
        <v>11641.15</v>
      </c>
      <c r="E361" s="1">
        <v>11691.5</v>
      </c>
      <c r="F361" s="1">
        <v>365525622</v>
      </c>
      <c r="G361" s="1">
        <v>16120.69</v>
      </c>
      <c r="H361" s="3">
        <f>IF(ISERR(LN(Table240[[#This Row],[Close]]/E360)),"-",LN(Table240[[#This Row],[Close]]/E360))</f>
        <v>1.6564196454115262E-3</v>
      </c>
    </row>
    <row r="362" spans="1:8" x14ac:dyDescent="0.3">
      <c r="A362" s="2">
        <v>43635</v>
      </c>
      <c r="B362" s="1">
        <v>11744.45</v>
      </c>
      <c r="C362" s="1">
        <v>11802.5</v>
      </c>
      <c r="D362" s="1">
        <v>11625.1</v>
      </c>
      <c r="E362" s="1">
        <v>11691.45</v>
      </c>
      <c r="F362" s="1">
        <v>446933027</v>
      </c>
      <c r="G362" s="1">
        <v>18722.71</v>
      </c>
      <c r="H362" s="3">
        <f>IF(ISERR(LN(Table240[[#This Row],[Close]]/E361)),"-",LN(Table240[[#This Row],[Close]]/E361))</f>
        <v>-4.2766203578887255E-6</v>
      </c>
    </row>
    <row r="363" spans="1:8" x14ac:dyDescent="0.3">
      <c r="A363" s="2">
        <v>43636</v>
      </c>
      <c r="B363" s="1">
        <v>11653.65</v>
      </c>
      <c r="C363" s="1">
        <v>11843.5</v>
      </c>
      <c r="D363" s="1">
        <v>11635.05</v>
      </c>
      <c r="E363" s="1">
        <v>11831.75</v>
      </c>
      <c r="F363" s="1">
        <v>442016954</v>
      </c>
      <c r="G363" s="1">
        <v>18839.11</v>
      </c>
      <c r="H363" s="3">
        <f>IF(ISERR(LN(Table240[[#This Row],[Close]]/E362)),"-",LN(Table240[[#This Row],[Close]]/E362))</f>
        <v>1.1928790613010498E-2</v>
      </c>
    </row>
    <row r="364" spans="1:8" x14ac:dyDescent="0.3">
      <c r="A364" s="2">
        <v>43637</v>
      </c>
      <c r="B364" s="1">
        <v>11827.6</v>
      </c>
      <c r="C364" s="1">
        <v>11827.95</v>
      </c>
      <c r="D364" s="1">
        <v>11705.1</v>
      </c>
      <c r="E364" s="1">
        <v>11724.1</v>
      </c>
      <c r="F364" s="1">
        <v>468430388</v>
      </c>
      <c r="G364" s="1">
        <v>23346.13</v>
      </c>
      <c r="H364" s="3">
        <f>IF(ISERR(LN(Table240[[#This Row],[Close]]/E363)),"-",LN(Table240[[#This Row],[Close]]/E363))</f>
        <v>-9.1400437195816482E-3</v>
      </c>
    </row>
    <row r="365" spans="1:8" x14ac:dyDescent="0.3">
      <c r="A365" s="2">
        <v>43640</v>
      </c>
      <c r="B365" s="1">
        <v>11725.8</v>
      </c>
      <c r="C365" s="1">
        <v>11754</v>
      </c>
      <c r="D365" s="1">
        <v>11670.2</v>
      </c>
      <c r="E365" s="1">
        <v>11699.65</v>
      </c>
      <c r="F365" s="1">
        <v>277620788</v>
      </c>
      <c r="G365" s="1">
        <v>12631.38</v>
      </c>
      <c r="H365" s="3">
        <f>IF(ISERR(LN(Table240[[#This Row],[Close]]/E364)),"-",LN(Table240[[#This Row],[Close]]/E364))</f>
        <v>-2.0876254980344709E-3</v>
      </c>
    </row>
    <row r="366" spans="1:8" x14ac:dyDescent="0.3">
      <c r="A366" s="2">
        <v>43641</v>
      </c>
      <c r="B366" s="1">
        <v>11681</v>
      </c>
      <c r="C366" s="1">
        <v>11814.4</v>
      </c>
      <c r="D366" s="1">
        <v>11651</v>
      </c>
      <c r="E366" s="1">
        <v>11796.45</v>
      </c>
      <c r="F366" s="1">
        <v>300476353</v>
      </c>
      <c r="G366" s="1">
        <v>13822.83</v>
      </c>
      <c r="H366" s="3">
        <f>IF(ISERR(LN(Table240[[#This Row],[Close]]/E365)),"-",LN(Table240[[#This Row],[Close]]/E365))</f>
        <v>8.2397119239697916E-3</v>
      </c>
    </row>
    <row r="367" spans="1:8" x14ac:dyDescent="0.3">
      <c r="A367" s="2">
        <v>43642</v>
      </c>
      <c r="B367" s="1">
        <v>11768.15</v>
      </c>
      <c r="C367" s="1">
        <v>11871.85</v>
      </c>
      <c r="D367" s="1">
        <v>11757.55</v>
      </c>
      <c r="E367" s="1">
        <v>11847.55</v>
      </c>
      <c r="F367" s="1">
        <v>327885018</v>
      </c>
      <c r="G367" s="1">
        <v>14650.89</v>
      </c>
      <c r="H367" s="3">
        <f>IF(ISERR(LN(Table240[[#This Row],[Close]]/E366)),"-",LN(Table240[[#This Row],[Close]]/E366))</f>
        <v>4.3224564000250336E-3</v>
      </c>
    </row>
    <row r="368" spans="1:8" x14ac:dyDescent="0.3">
      <c r="A368" s="2">
        <v>43643</v>
      </c>
      <c r="B368" s="1">
        <v>11860.85</v>
      </c>
      <c r="C368" s="1">
        <v>11911.15</v>
      </c>
      <c r="D368" s="1">
        <v>11821.05</v>
      </c>
      <c r="E368" s="1">
        <v>11841.55</v>
      </c>
      <c r="F368" s="1">
        <v>480169350</v>
      </c>
      <c r="G368" s="1">
        <v>23300.3</v>
      </c>
      <c r="H368" s="3">
        <f>IF(ISERR(LN(Table240[[#This Row],[Close]]/E367)),"-",LN(Table240[[#This Row],[Close]]/E367))</f>
        <v>-5.0656210056963325E-4</v>
      </c>
    </row>
    <row r="369" spans="1:8" x14ac:dyDescent="0.3">
      <c r="A369" s="2">
        <v>43644</v>
      </c>
      <c r="B369" s="1">
        <v>11861.15</v>
      </c>
      <c r="C369" s="1">
        <v>11871.7</v>
      </c>
      <c r="D369" s="1">
        <v>11775.5</v>
      </c>
      <c r="E369" s="1">
        <v>11788.85</v>
      </c>
      <c r="F369" s="1">
        <v>303888701</v>
      </c>
      <c r="G369" s="1">
        <v>15191.9</v>
      </c>
      <c r="H369" s="3">
        <f>IF(ISERR(LN(Table240[[#This Row],[Close]]/E368)),"-",LN(Table240[[#This Row],[Close]]/E368))</f>
        <v>-4.4603635462361017E-3</v>
      </c>
    </row>
    <row r="370" spans="1:8" x14ac:dyDescent="0.3">
      <c r="A370" s="2">
        <v>43647</v>
      </c>
      <c r="B370" s="1">
        <v>11839.9</v>
      </c>
      <c r="C370" s="1">
        <v>11884.65</v>
      </c>
      <c r="D370" s="1">
        <v>11830.8</v>
      </c>
      <c r="E370" s="1">
        <v>11865.6</v>
      </c>
      <c r="F370" s="1">
        <v>278415889</v>
      </c>
      <c r="G370" s="1">
        <v>12874.96</v>
      </c>
      <c r="H370" s="3">
        <f>IF(ISERR(LN(Table240[[#This Row],[Close]]/E369)),"-",LN(Table240[[#This Row],[Close]]/E369))</f>
        <v>6.4892880057533667E-3</v>
      </c>
    </row>
    <row r="371" spans="1:8" x14ac:dyDescent="0.3">
      <c r="A371" s="2">
        <v>43648</v>
      </c>
      <c r="B371" s="1">
        <v>11890.3</v>
      </c>
      <c r="C371" s="1">
        <v>11917.45</v>
      </c>
      <c r="D371" s="1">
        <v>11814.7</v>
      </c>
      <c r="E371" s="1">
        <v>11910.3</v>
      </c>
      <c r="F371" s="1">
        <v>363197036</v>
      </c>
      <c r="G371" s="1">
        <v>13615.94</v>
      </c>
      <c r="H371" s="3">
        <f>IF(ISERR(LN(Table240[[#This Row],[Close]]/E370)),"-",LN(Table240[[#This Row],[Close]]/E370))</f>
        <v>3.7601144575602529E-3</v>
      </c>
    </row>
    <row r="372" spans="1:8" x14ac:dyDescent="0.3">
      <c r="A372" s="2">
        <v>43649</v>
      </c>
      <c r="B372" s="1">
        <v>11932.15</v>
      </c>
      <c r="C372" s="1">
        <v>11945.2</v>
      </c>
      <c r="D372" s="1">
        <v>11887.05</v>
      </c>
      <c r="E372" s="1">
        <v>11916.75</v>
      </c>
      <c r="F372" s="1">
        <v>340527508</v>
      </c>
      <c r="G372" s="1">
        <v>14290.33</v>
      </c>
      <c r="H372" s="3">
        <f>IF(ISERR(LN(Table240[[#This Row],[Close]]/E371)),"-",LN(Table240[[#This Row],[Close]]/E371))</f>
        <v>5.4140148759931482E-4</v>
      </c>
    </row>
    <row r="373" spans="1:8" x14ac:dyDescent="0.3">
      <c r="A373" s="2">
        <v>43650</v>
      </c>
      <c r="B373" s="1">
        <v>11928.8</v>
      </c>
      <c r="C373" s="1">
        <v>11969.25</v>
      </c>
      <c r="D373" s="1">
        <v>11923.65</v>
      </c>
      <c r="E373" s="1">
        <v>11946.75</v>
      </c>
      <c r="F373" s="1">
        <v>333595172</v>
      </c>
      <c r="G373" s="1">
        <v>14758.87</v>
      </c>
      <c r="H373" s="3">
        <f>IF(ISERR(LN(Table240[[#This Row],[Close]]/E372)),"-",LN(Table240[[#This Row],[Close]]/E372))</f>
        <v>2.5143014062712723E-3</v>
      </c>
    </row>
    <row r="374" spans="1:8" x14ac:dyDescent="0.3">
      <c r="A374" s="2">
        <v>43651</v>
      </c>
      <c r="B374" s="1">
        <v>11964.75</v>
      </c>
      <c r="C374" s="1">
        <v>11981.75</v>
      </c>
      <c r="D374" s="1">
        <v>11797.9</v>
      </c>
      <c r="E374" s="1">
        <v>11811.15</v>
      </c>
      <c r="F374" s="1">
        <v>530720039</v>
      </c>
      <c r="G374" s="1">
        <v>18871.990000000002</v>
      </c>
      <c r="H374" s="3">
        <f>IF(ISERR(LN(Table240[[#This Row],[Close]]/E373)),"-",LN(Table240[[#This Row],[Close]]/E373))</f>
        <v>-1.1415274286254761E-2</v>
      </c>
    </row>
    <row r="375" spans="1:8" x14ac:dyDescent="0.3">
      <c r="A375" s="2">
        <v>43654</v>
      </c>
      <c r="B375" s="1">
        <v>11770.4</v>
      </c>
      <c r="C375" s="1">
        <v>11771.9</v>
      </c>
      <c r="D375" s="1">
        <v>11523.3</v>
      </c>
      <c r="E375" s="1">
        <v>11558.6</v>
      </c>
      <c r="F375" s="1">
        <v>464029444</v>
      </c>
      <c r="G375" s="1">
        <v>19146.25</v>
      </c>
      <c r="H375" s="3">
        <f>IF(ISERR(LN(Table240[[#This Row],[Close]]/E374)),"-",LN(Table240[[#This Row],[Close]]/E374))</f>
        <v>-2.1614251930747241E-2</v>
      </c>
    </row>
    <row r="376" spans="1:8" x14ac:dyDescent="0.3">
      <c r="A376" s="2">
        <v>43655</v>
      </c>
      <c r="B376" s="1">
        <v>11531.6</v>
      </c>
      <c r="C376" s="1">
        <v>11582.55</v>
      </c>
      <c r="D376" s="1">
        <v>11461</v>
      </c>
      <c r="E376" s="1">
        <v>11555.9</v>
      </c>
      <c r="F376" s="1">
        <v>442520253</v>
      </c>
      <c r="G376" s="1">
        <v>21577.95</v>
      </c>
      <c r="H376" s="3">
        <f>IF(ISERR(LN(Table240[[#This Row],[Close]]/E375)),"-",LN(Table240[[#This Row],[Close]]/E375))</f>
        <v>-2.3361959049780261E-4</v>
      </c>
    </row>
    <row r="377" spans="1:8" x14ac:dyDescent="0.3">
      <c r="A377" s="2">
        <v>43656</v>
      </c>
      <c r="B377" s="1">
        <v>11536.15</v>
      </c>
      <c r="C377" s="1">
        <v>11593.7</v>
      </c>
      <c r="D377" s="1">
        <v>11475.65</v>
      </c>
      <c r="E377" s="1">
        <v>11498.9</v>
      </c>
      <c r="F377" s="1">
        <v>337571014</v>
      </c>
      <c r="G377" s="1">
        <v>16098.53</v>
      </c>
      <c r="H377" s="3">
        <f>IF(ISERR(LN(Table240[[#This Row],[Close]]/E376)),"-",LN(Table240[[#This Row],[Close]]/E376))</f>
        <v>-4.9447504328900991E-3</v>
      </c>
    </row>
    <row r="378" spans="1:8" x14ac:dyDescent="0.3">
      <c r="A378" s="2">
        <v>43657</v>
      </c>
      <c r="B378" s="1">
        <v>11561.45</v>
      </c>
      <c r="C378" s="1">
        <v>11599</v>
      </c>
      <c r="D378" s="1">
        <v>11519.5</v>
      </c>
      <c r="E378" s="1">
        <v>11582.9</v>
      </c>
      <c r="F378" s="1">
        <v>317257578</v>
      </c>
      <c r="G378" s="1">
        <v>14586.2</v>
      </c>
      <c r="H378" s="3">
        <f>IF(ISERR(LN(Table240[[#This Row],[Close]]/E377)),"-",LN(Table240[[#This Row],[Close]]/E377))</f>
        <v>7.2784939506443059E-3</v>
      </c>
    </row>
    <row r="379" spans="1:8" x14ac:dyDescent="0.3">
      <c r="A379" s="2">
        <v>43658</v>
      </c>
      <c r="B379" s="1">
        <v>11601.15</v>
      </c>
      <c r="C379" s="1">
        <v>11639.55</v>
      </c>
      <c r="D379" s="1">
        <v>11538.6</v>
      </c>
      <c r="E379" s="1">
        <v>11552.5</v>
      </c>
      <c r="F379" s="1">
        <v>359421182</v>
      </c>
      <c r="G379" s="1">
        <v>16947.57</v>
      </c>
      <c r="H379" s="3">
        <f>IF(ISERR(LN(Table240[[#This Row],[Close]]/E378)),"-",LN(Table240[[#This Row],[Close]]/E378))</f>
        <v>-2.6280088086903571E-3</v>
      </c>
    </row>
    <row r="380" spans="1:8" x14ac:dyDescent="0.3">
      <c r="A380" s="2">
        <v>43661</v>
      </c>
      <c r="B380" s="1">
        <v>11614.75</v>
      </c>
      <c r="C380" s="1">
        <v>11618.4</v>
      </c>
      <c r="D380" s="1">
        <v>11532.3</v>
      </c>
      <c r="E380" s="1">
        <v>11588.35</v>
      </c>
      <c r="F380" s="1">
        <v>368788782</v>
      </c>
      <c r="G380" s="1">
        <v>15835.99</v>
      </c>
      <c r="H380" s="3">
        <f>IF(ISERR(LN(Table240[[#This Row],[Close]]/E379)),"-",LN(Table240[[#This Row],[Close]]/E379))</f>
        <v>3.0984193476558532E-3</v>
      </c>
    </row>
    <row r="381" spans="1:8" x14ac:dyDescent="0.3">
      <c r="A381" s="2">
        <v>43662</v>
      </c>
      <c r="B381" s="1">
        <v>11596.65</v>
      </c>
      <c r="C381" s="1">
        <v>11670.05</v>
      </c>
      <c r="D381" s="1">
        <v>11573.95</v>
      </c>
      <c r="E381" s="1">
        <v>11662.6</v>
      </c>
      <c r="F381" s="1">
        <v>480156167</v>
      </c>
      <c r="G381" s="1">
        <v>15967.91</v>
      </c>
      <c r="H381" s="3">
        <f>IF(ISERR(LN(Table240[[#This Row],[Close]]/E380)),"-",LN(Table240[[#This Row],[Close]]/E380))</f>
        <v>6.386857517651002E-3</v>
      </c>
    </row>
    <row r="382" spans="1:8" x14ac:dyDescent="0.3">
      <c r="A382" s="2">
        <v>43663</v>
      </c>
      <c r="B382" s="1">
        <v>11670.75</v>
      </c>
      <c r="C382" s="1">
        <v>11706.65</v>
      </c>
      <c r="D382" s="1">
        <v>11651.15</v>
      </c>
      <c r="E382" s="1">
        <v>11687.5</v>
      </c>
      <c r="F382" s="1">
        <v>464827734</v>
      </c>
      <c r="G382" s="1">
        <v>15250.5</v>
      </c>
      <c r="H382" s="3">
        <f>IF(ISERR(LN(Table240[[#This Row],[Close]]/E381)),"-",LN(Table240[[#This Row],[Close]]/E381))</f>
        <v>2.1327539872141722E-3</v>
      </c>
    </row>
    <row r="383" spans="1:8" x14ac:dyDescent="0.3">
      <c r="A383" s="2">
        <v>43664</v>
      </c>
      <c r="B383" s="1">
        <v>11675.6</v>
      </c>
      <c r="C383" s="1">
        <v>11677.15</v>
      </c>
      <c r="D383" s="1">
        <v>11582.4</v>
      </c>
      <c r="E383" s="1">
        <v>11596.9</v>
      </c>
      <c r="F383" s="1">
        <v>498258158</v>
      </c>
      <c r="G383" s="1">
        <v>16684.03</v>
      </c>
      <c r="H383" s="3">
        <f>IF(ISERR(LN(Table240[[#This Row],[Close]]/E382)),"-",LN(Table240[[#This Row],[Close]]/E382))</f>
        <v>-7.7820735971374259E-3</v>
      </c>
    </row>
    <row r="384" spans="1:8" x14ac:dyDescent="0.3">
      <c r="A384" s="2">
        <v>43665</v>
      </c>
      <c r="B384" s="1">
        <v>11627.95</v>
      </c>
      <c r="C384" s="1">
        <v>11640.35</v>
      </c>
      <c r="D384" s="1">
        <v>11399.3</v>
      </c>
      <c r="E384" s="1">
        <v>11419.25</v>
      </c>
      <c r="F384" s="1">
        <v>446049198</v>
      </c>
      <c r="G384" s="1">
        <v>17326.400000000001</v>
      </c>
      <c r="H384" s="3">
        <f>IF(ISERR(LN(Table240[[#This Row],[Close]]/E383)),"-",LN(Table240[[#This Row],[Close]]/E383))</f>
        <v>-1.5437293202143871E-2</v>
      </c>
    </row>
    <row r="385" spans="1:8" x14ac:dyDescent="0.3">
      <c r="A385" s="2">
        <v>43668</v>
      </c>
      <c r="B385" s="1">
        <v>11392.85</v>
      </c>
      <c r="C385" s="1">
        <v>11398.15</v>
      </c>
      <c r="D385" s="1">
        <v>11301.25</v>
      </c>
      <c r="E385" s="1">
        <v>11346.2</v>
      </c>
      <c r="F385" s="1">
        <v>516044335</v>
      </c>
      <c r="G385" s="1">
        <v>19304.23</v>
      </c>
      <c r="H385" s="3">
        <f>IF(ISERR(LN(Table240[[#This Row],[Close]]/E384)),"-",LN(Table240[[#This Row],[Close]]/E384))</f>
        <v>-6.4176417088494435E-3</v>
      </c>
    </row>
    <row r="386" spans="1:8" x14ac:dyDescent="0.3">
      <c r="A386" s="2">
        <v>43669</v>
      </c>
      <c r="B386" s="1">
        <v>11372.25</v>
      </c>
      <c r="C386" s="1">
        <v>11398.15</v>
      </c>
      <c r="D386" s="1">
        <v>11302.8</v>
      </c>
      <c r="E386" s="1">
        <v>11331.05</v>
      </c>
      <c r="F386" s="1">
        <v>458931191</v>
      </c>
      <c r="G386" s="1">
        <v>19199.32</v>
      </c>
      <c r="H386" s="3">
        <f>IF(ISERR(LN(Table240[[#This Row],[Close]]/E385)),"-",LN(Table240[[#This Row],[Close]]/E385))</f>
        <v>-1.3361410447835524E-3</v>
      </c>
    </row>
    <row r="387" spans="1:8" x14ac:dyDescent="0.3">
      <c r="A387" s="2">
        <v>43670</v>
      </c>
      <c r="B387" s="1">
        <v>11322.45</v>
      </c>
      <c r="C387" s="1">
        <v>11359.75</v>
      </c>
      <c r="D387" s="1">
        <v>11229.8</v>
      </c>
      <c r="E387" s="1">
        <v>11271.3</v>
      </c>
      <c r="F387" s="1">
        <v>413202832</v>
      </c>
      <c r="G387" s="1">
        <v>18353.13</v>
      </c>
      <c r="H387" s="3">
        <f>IF(ISERR(LN(Table240[[#This Row],[Close]]/E386)),"-",LN(Table240[[#This Row],[Close]]/E386))</f>
        <v>-5.2870731745408694E-3</v>
      </c>
    </row>
    <row r="388" spans="1:8" x14ac:dyDescent="0.3">
      <c r="A388" s="2">
        <v>43671</v>
      </c>
      <c r="B388" s="1">
        <v>11290.4</v>
      </c>
      <c r="C388" s="1">
        <v>11361.4</v>
      </c>
      <c r="D388" s="1">
        <v>11239.35</v>
      </c>
      <c r="E388" s="1">
        <v>11252.15</v>
      </c>
      <c r="F388" s="1">
        <v>553676897</v>
      </c>
      <c r="G388" s="1">
        <v>24329.21</v>
      </c>
      <c r="H388" s="3">
        <f>IF(ISERR(LN(Table240[[#This Row],[Close]]/E387)),"-",LN(Table240[[#This Row],[Close]]/E387))</f>
        <v>-1.7004503852120314E-3</v>
      </c>
    </row>
    <row r="389" spans="1:8" x14ac:dyDescent="0.3">
      <c r="A389" s="2">
        <v>43672</v>
      </c>
      <c r="B389" s="1">
        <v>11247.45</v>
      </c>
      <c r="C389" s="1">
        <v>11307.6</v>
      </c>
      <c r="D389" s="1">
        <v>11210.05</v>
      </c>
      <c r="E389" s="1">
        <v>11284.3</v>
      </c>
      <c r="F389" s="1">
        <v>522670420</v>
      </c>
      <c r="G389" s="1">
        <v>20350.38</v>
      </c>
      <c r="H389" s="3">
        <f>IF(ISERR(LN(Table240[[#This Row],[Close]]/E388)),"-",LN(Table240[[#This Row],[Close]]/E388))</f>
        <v>2.8531576011107469E-3</v>
      </c>
    </row>
    <row r="390" spans="1:8" x14ac:dyDescent="0.3">
      <c r="A390" s="2">
        <v>43675</v>
      </c>
      <c r="B390" s="1">
        <v>11307.5</v>
      </c>
      <c r="C390" s="1">
        <v>11310.95</v>
      </c>
      <c r="D390" s="1">
        <v>11152.4</v>
      </c>
      <c r="E390" s="1">
        <v>11189.2</v>
      </c>
      <c r="F390" s="1">
        <v>482862376</v>
      </c>
      <c r="G390" s="1">
        <v>18705.919999999998</v>
      </c>
      <c r="H390" s="3">
        <f>IF(ISERR(LN(Table240[[#This Row],[Close]]/E389)),"-",LN(Table240[[#This Row],[Close]]/E389))</f>
        <v>-8.4633517390506723E-3</v>
      </c>
    </row>
    <row r="391" spans="1:8" x14ac:dyDescent="0.3">
      <c r="A391" s="2">
        <v>43676</v>
      </c>
      <c r="B391" s="1">
        <v>11213.7</v>
      </c>
      <c r="C391" s="1">
        <v>11267.45</v>
      </c>
      <c r="D391" s="1">
        <v>11072.65</v>
      </c>
      <c r="E391" s="1">
        <v>11085.4</v>
      </c>
      <c r="F391" s="1">
        <v>479059399</v>
      </c>
      <c r="G391" s="1">
        <v>20545.71</v>
      </c>
      <c r="H391" s="3">
        <f>IF(ISERR(LN(Table240[[#This Row],[Close]]/E390)),"-",LN(Table240[[#This Row],[Close]]/E390))</f>
        <v>-9.3201001476857486E-3</v>
      </c>
    </row>
    <row r="392" spans="1:8" x14ac:dyDescent="0.3">
      <c r="A392" s="2">
        <v>43677</v>
      </c>
      <c r="B392" s="1">
        <v>11034.05</v>
      </c>
      <c r="C392" s="1">
        <v>11145.3</v>
      </c>
      <c r="D392" s="1">
        <v>10999.4</v>
      </c>
      <c r="E392" s="1">
        <v>11118</v>
      </c>
      <c r="F392" s="1">
        <v>536694278</v>
      </c>
      <c r="G392" s="1">
        <v>23681.22</v>
      </c>
      <c r="H392" s="3">
        <f>IF(ISERR(LN(Table240[[#This Row],[Close]]/E391)),"-",LN(Table240[[#This Row],[Close]]/E391))</f>
        <v>2.9364893147653232E-3</v>
      </c>
    </row>
    <row r="393" spans="1:8" x14ac:dyDescent="0.3">
      <c r="A393" s="2">
        <v>43678</v>
      </c>
      <c r="B393" s="1">
        <v>11060.2</v>
      </c>
      <c r="C393" s="1">
        <v>11076.75</v>
      </c>
      <c r="D393" s="1">
        <v>10881</v>
      </c>
      <c r="E393" s="1">
        <v>10980</v>
      </c>
      <c r="F393" s="1">
        <v>499918953</v>
      </c>
      <c r="G393" s="1">
        <v>21048.32</v>
      </c>
      <c r="H393" s="3">
        <f>IF(ISERR(LN(Table240[[#This Row],[Close]]/E392)),"-",LN(Table240[[#This Row],[Close]]/E392))</f>
        <v>-1.2489980449893174E-2</v>
      </c>
    </row>
    <row r="394" spans="1:8" x14ac:dyDescent="0.3">
      <c r="A394" s="2">
        <v>43679</v>
      </c>
      <c r="B394" s="1">
        <v>10930.3</v>
      </c>
      <c r="C394" s="1">
        <v>11080.15</v>
      </c>
      <c r="D394" s="1">
        <v>10848.95</v>
      </c>
      <c r="E394" s="1">
        <v>10997.35</v>
      </c>
      <c r="F394" s="1">
        <v>547416246</v>
      </c>
      <c r="G394" s="1">
        <v>23972.04</v>
      </c>
      <c r="H394" s="3">
        <f>IF(ISERR(LN(Table240[[#This Row],[Close]]/E393)),"-",LN(Table240[[#This Row],[Close]]/E393))</f>
        <v>1.5788986028203976E-3</v>
      </c>
    </row>
    <row r="395" spans="1:8" x14ac:dyDescent="0.3">
      <c r="A395" s="2">
        <v>43682</v>
      </c>
      <c r="B395" s="1">
        <v>10895.8</v>
      </c>
      <c r="C395" s="1">
        <v>10895.8</v>
      </c>
      <c r="D395" s="1">
        <v>10782.6</v>
      </c>
      <c r="E395" s="1">
        <v>10862.6</v>
      </c>
      <c r="F395" s="1">
        <v>506556609</v>
      </c>
      <c r="G395" s="1">
        <v>20824.099999999999</v>
      </c>
      <c r="H395" s="3">
        <f>IF(ISERR(LN(Table240[[#This Row],[Close]]/E394)),"-",LN(Table240[[#This Row],[Close]]/E394))</f>
        <v>-1.2328638151179865E-2</v>
      </c>
    </row>
    <row r="396" spans="1:8" x14ac:dyDescent="0.3">
      <c r="A396" s="2">
        <v>43683</v>
      </c>
      <c r="B396" s="1">
        <v>10815.4</v>
      </c>
      <c r="C396" s="1">
        <v>11018.55</v>
      </c>
      <c r="D396" s="1">
        <v>10813.8</v>
      </c>
      <c r="E396" s="1">
        <v>10948.25</v>
      </c>
      <c r="F396" s="1">
        <v>517891491</v>
      </c>
      <c r="G396" s="1">
        <v>21676.400000000001</v>
      </c>
      <c r="H396" s="3">
        <f>IF(ISERR(LN(Table240[[#This Row],[Close]]/E395)),"-",LN(Table240[[#This Row],[Close]]/E395))</f>
        <v>7.8539296057326315E-3</v>
      </c>
    </row>
    <row r="397" spans="1:8" x14ac:dyDescent="0.3">
      <c r="A397" s="2">
        <v>43684</v>
      </c>
      <c r="B397" s="1">
        <v>10958.1</v>
      </c>
      <c r="C397" s="1">
        <v>10975.65</v>
      </c>
      <c r="D397" s="1">
        <v>10835.9</v>
      </c>
      <c r="E397" s="1">
        <v>10855.5</v>
      </c>
      <c r="F397" s="1">
        <v>548465787</v>
      </c>
      <c r="G397" s="1">
        <v>21228.28</v>
      </c>
      <c r="H397" s="3">
        <f>IF(ISERR(LN(Table240[[#This Row],[Close]]/E396)),"-",LN(Table240[[#This Row],[Close]]/E396))</f>
        <v>-8.5077621466028291E-3</v>
      </c>
    </row>
    <row r="398" spans="1:8" x14ac:dyDescent="0.3">
      <c r="A398" s="2">
        <v>43685</v>
      </c>
      <c r="B398" s="1">
        <v>10899.2</v>
      </c>
      <c r="C398" s="1">
        <v>11058.05</v>
      </c>
      <c r="D398" s="1">
        <v>10842.95</v>
      </c>
      <c r="E398" s="1">
        <v>11032.45</v>
      </c>
      <c r="F398" s="1">
        <v>482471622</v>
      </c>
      <c r="G398" s="1">
        <v>20667.599999999999</v>
      </c>
      <c r="H398" s="3">
        <f>IF(ISERR(LN(Table240[[#This Row],[Close]]/E397)),"-",LN(Table240[[#This Row],[Close]]/E397))</f>
        <v>1.6169066094785186E-2</v>
      </c>
    </row>
    <row r="399" spans="1:8" x14ac:dyDescent="0.3">
      <c r="A399" s="2">
        <v>43686</v>
      </c>
      <c r="B399" s="1">
        <v>11087.9</v>
      </c>
      <c r="C399" s="1">
        <v>11181.45</v>
      </c>
      <c r="D399" s="1">
        <v>11062.8</v>
      </c>
      <c r="E399" s="1">
        <v>11109.65</v>
      </c>
      <c r="F399" s="1">
        <v>538063563</v>
      </c>
      <c r="G399" s="1">
        <v>21092.05</v>
      </c>
      <c r="H399" s="3">
        <f>IF(ISERR(LN(Table240[[#This Row],[Close]]/E398)),"-",LN(Table240[[#This Row],[Close]]/E398))</f>
        <v>6.9731699180488674E-3</v>
      </c>
    </row>
    <row r="400" spans="1:8" x14ac:dyDescent="0.3">
      <c r="A400" s="2">
        <v>43690</v>
      </c>
      <c r="B400" s="1">
        <v>11139.4</v>
      </c>
      <c r="C400" s="1">
        <v>11145.9</v>
      </c>
      <c r="D400" s="1">
        <v>10901.6</v>
      </c>
      <c r="E400" s="1">
        <v>10925.85</v>
      </c>
      <c r="F400" s="1">
        <v>624634647</v>
      </c>
      <c r="G400" s="1">
        <v>24790.67</v>
      </c>
      <c r="H400" s="3">
        <f>IF(ISERR(LN(Table240[[#This Row],[Close]]/E399)),"-",LN(Table240[[#This Row],[Close]]/E399))</f>
        <v>-1.6682558846185944E-2</v>
      </c>
    </row>
    <row r="401" spans="1:8" x14ac:dyDescent="0.3">
      <c r="A401" s="2">
        <v>43691</v>
      </c>
      <c r="B401" s="1">
        <v>11003.25</v>
      </c>
      <c r="C401" s="1">
        <v>11078.15</v>
      </c>
      <c r="D401" s="1">
        <v>10935.6</v>
      </c>
      <c r="E401" s="1">
        <v>11029.4</v>
      </c>
      <c r="F401" s="1">
        <v>511541716</v>
      </c>
      <c r="G401" s="1">
        <v>19712.810000000001</v>
      </c>
      <c r="H401" s="3">
        <f>IF(ISERR(LN(Table240[[#This Row],[Close]]/E400)),"-",LN(Table240[[#This Row],[Close]]/E400))</f>
        <v>9.432893528210886E-3</v>
      </c>
    </row>
    <row r="402" spans="1:8" x14ac:dyDescent="0.3">
      <c r="A402" s="2">
        <v>43693</v>
      </c>
      <c r="B402" s="1">
        <v>11043.65</v>
      </c>
      <c r="C402" s="1">
        <v>11068.65</v>
      </c>
      <c r="D402" s="1">
        <v>10924.3</v>
      </c>
      <c r="E402" s="1">
        <v>11047.8</v>
      </c>
      <c r="F402" s="1">
        <v>470909918</v>
      </c>
      <c r="G402" s="1">
        <v>19281.91</v>
      </c>
      <c r="H402" s="3">
        <f>IF(ISERR(LN(Table240[[#This Row],[Close]]/E401)),"-",LN(Table240[[#This Row],[Close]]/E401))</f>
        <v>1.6668784320785558E-3</v>
      </c>
    </row>
    <row r="403" spans="1:8" x14ac:dyDescent="0.3">
      <c r="A403" s="2">
        <v>43696</v>
      </c>
      <c r="B403" s="1">
        <v>11094.8</v>
      </c>
      <c r="C403" s="1">
        <v>11146.9</v>
      </c>
      <c r="D403" s="1">
        <v>11037.85</v>
      </c>
      <c r="E403" s="1">
        <v>11053.9</v>
      </c>
      <c r="F403" s="1">
        <v>369493161</v>
      </c>
      <c r="G403" s="1">
        <v>14120.35</v>
      </c>
      <c r="H403" s="3">
        <f>IF(ISERR(LN(Table240[[#This Row],[Close]]/E402)),"-",LN(Table240[[#This Row],[Close]]/E402))</f>
        <v>5.5199375205423505E-4</v>
      </c>
    </row>
    <row r="404" spans="1:8" x14ac:dyDescent="0.3">
      <c r="A404" s="2">
        <v>43697</v>
      </c>
      <c r="B404" s="1">
        <v>11063.9</v>
      </c>
      <c r="C404" s="1">
        <v>11076.3</v>
      </c>
      <c r="D404" s="1">
        <v>10985.3</v>
      </c>
      <c r="E404" s="1">
        <v>11017</v>
      </c>
      <c r="F404" s="1">
        <v>444715679</v>
      </c>
      <c r="G404" s="1">
        <v>16915.96</v>
      </c>
      <c r="H404" s="3">
        <f>IF(ISERR(LN(Table240[[#This Row],[Close]]/E403)),"-",LN(Table240[[#This Row],[Close]]/E403))</f>
        <v>-3.3437725132185541E-3</v>
      </c>
    </row>
    <row r="405" spans="1:8" x14ac:dyDescent="0.3">
      <c r="A405" s="2">
        <v>43698</v>
      </c>
      <c r="B405" s="1">
        <v>11018.15</v>
      </c>
      <c r="C405" s="1">
        <v>11034.2</v>
      </c>
      <c r="D405" s="1">
        <v>10906.65</v>
      </c>
      <c r="E405" s="1">
        <v>10918.7</v>
      </c>
      <c r="F405" s="1">
        <v>557867906</v>
      </c>
      <c r="G405" s="1">
        <v>16747.990000000002</v>
      </c>
      <c r="H405" s="3">
        <f>IF(ISERR(LN(Table240[[#This Row],[Close]]/E404)),"-",LN(Table240[[#This Row],[Close]]/E404))</f>
        <v>-8.9626187469466975E-3</v>
      </c>
    </row>
    <row r="406" spans="1:8" x14ac:dyDescent="0.3">
      <c r="A406" s="2">
        <v>43699</v>
      </c>
      <c r="B406" s="1">
        <v>10905.3</v>
      </c>
      <c r="C406" s="1">
        <v>10908.25</v>
      </c>
      <c r="D406" s="1">
        <v>10718.3</v>
      </c>
      <c r="E406" s="1">
        <v>10741.35</v>
      </c>
      <c r="F406" s="1">
        <v>668193449</v>
      </c>
      <c r="G406" s="1">
        <v>18764.38</v>
      </c>
      <c r="H406" s="3">
        <f>IF(ISERR(LN(Table240[[#This Row],[Close]]/E405)),"-",LN(Table240[[#This Row],[Close]]/E405))</f>
        <v>-1.6376136105612608E-2</v>
      </c>
    </row>
    <row r="407" spans="1:8" x14ac:dyDescent="0.3">
      <c r="A407" s="2">
        <v>43700</v>
      </c>
      <c r="B407" s="1">
        <v>10699.6</v>
      </c>
      <c r="C407" s="1">
        <v>10862.55</v>
      </c>
      <c r="D407" s="1">
        <v>10637.15</v>
      </c>
      <c r="E407" s="1">
        <v>10829.35</v>
      </c>
      <c r="F407" s="1">
        <v>667079625</v>
      </c>
      <c r="G407" s="1">
        <v>20983.75</v>
      </c>
      <c r="H407" s="3">
        <f>IF(ISERR(LN(Table240[[#This Row],[Close]]/E406)),"-",LN(Table240[[#This Row],[Close]]/E406))</f>
        <v>8.1592612391295921E-3</v>
      </c>
    </row>
    <row r="408" spans="1:8" x14ac:dyDescent="0.3">
      <c r="A408" s="2">
        <v>43703</v>
      </c>
      <c r="B408" s="1">
        <v>11000.3</v>
      </c>
      <c r="C408" s="1">
        <v>11070.3</v>
      </c>
      <c r="D408" s="1">
        <v>10756.55</v>
      </c>
      <c r="E408" s="1">
        <v>11057.85</v>
      </c>
      <c r="F408" s="1">
        <v>684141923</v>
      </c>
      <c r="G408" s="1">
        <v>22375.99</v>
      </c>
      <c r="H408" s="3">
        <f>IF(ISERR(LN(Table240[[#This Row],[Close]]/E407)),"-",LN(Table240[[#This Row],[Close]]/E407))</f>
        <v>2.0880542239304772E-2</v>
      </c>
    </row>
    <row r="409" spans="1:8" x14ac:dyDescent="0.3">
      <c r="A409" s="2">
        <v>43704</v>
      </c>
      <c r="B409" s="1">
        <v>11106.55</v>
      </c>
      <c r="C409" s="1">
        <v>11141.75</v>
      </c>
      <c r="D409" s="1">
        <v>11049.5</v>
      </c>
      <c r="E409" s="1">
        <v>11105.35</v>
      </c>
      <c r="F409" s="1">
        <v>685551267</v>
      </c>
      <c r="G409" s="1">
        <v>27413.16</v>
      </c>
      <c r="H409" s="3">
        <f>IF(ISERR(LN(Table240[[#This Row],[Close]]/E408)),"-",LN(Table240[[#This Row],[Close]]/E408))</f>
        <v>4.2863912004609123E-3</v>
      </c>
    </row>
    <row r="410" spans="1:8" x14ac:dyDescent="0.3">
      <c r="A410" s="2">
        <v>43705</v>
      </c>
      <c r="B410" s="1">
        <v>11101.3</v>
      </c>
      <c r="C410" s="1">
        <v>11129.65</v>
      </c>
      <c r="D410" s="1">
        <v>10987.65</v>
      </c>
      <c r="E410" s="1">
        <v>11046.1</v>
      </c>
      <c r="F410" s="1">
        <v>549954696</v>
      </c>
      <c r="G410" s="1">
        <v>16739.43</v>
      </c>
      <c r="H410" s="3">
        <f>IF(ISERR(LN(Table240[[#This Row],[Close]]/E409)),"-",LN(Table240[[#This Row],[Close]]/E409))</f>
        <v>-5.3495496953686683E-3</v>
      </c>
    </row>
    <row r="411" spans="1:8" x14ac:dyDescent="0.3">
      <c r="A411" s="2">
        <v>43706</v>
      </c>
      <c r="B411" s="1">
        <v>10996.05</v>
      </c>
      <c r="C411" s="1">
        <v>11021.1</v>
      </c>
      <c r="D411" s="1">
        <v>10922.4</v>
      </c>
      <c r="E411" s="1">
        <v>10948.3</v>
      </c>
      <c r="F411" s="1">
        <v>649876160</v>
      </c>
      <c r="G411" s="1">
        <v>20127.77</v>
      </c>
      <c r="H411" s="3">
        <f>IF(ISERR(LN(Table240[[#This Row],[Close]]/E410)),"-",LN(Table240[[#This Row],[Close]]/E410))</f>
        <v>-8.8932314206440471E-3</v>
      </c>
    </row>
    <row r="412" spans="1:8" x14ac:dyDescent="0.3">
      <c r="A412" s="2">
        <v>43707</v>
      </c>
      <c r="B412" s="1">
        <v>10987.8</v>
      </c>
      <c r="C412" s="1">
        <v>11042.6</v>
      </c>
      <c r="D412" s="1">
        <v>10874.8</v>
      </c>
      <c r="E412" s="1">
        <v>11023.25</v>
      </c>
      <c r="F412" s="1">
        <v>628154431</v>
      </c>
      <c r="G412" s="1">
        <v>21057.31</v>
      </c>
      <c r="H412" s="3">
        <f>IF(ISERR(LN(Table240[[#This Row],[Close]]/E411)),"-",LN(Table240[[#This Row],[Close]]/E411))</f>
        <v>6.822485506963346E-3</v>
      </c>
    </row>
    <row r="413" spans="1:8" x14ac:dyDescent="0.3">
      <c r="A413" s="2">
        <v>43711</v>
      </c>
      <c r="B413" s="1">
        <v>10960.95</v>
      </c>
      <c r="C413" s="1">
        <v>10967.5</v>
      </c>
      <c r="D413" s="1">
        <v>10772.7</v>
      </c>
      <c r="E413" s="1">
        <v>10797.9</v>
      </c>
      <c r="F413" s="1">
        <v>483038985</v>
      </c>
      <c r="G413" s="1">
        <v>16595.599999999999</v>
      </c>
      <c r="H413" s="3">
        <f>IF(ISERR(LN(Table240[[#This Row],[Close]]/E412)),"-",LN(Table240[[#This Row],[Close]]/E412))</f>
        <v>-2.0655007796257053E-2</v>
      </c>
    </row>
    <row r="414" spans="1:8" x14ac:dyDescent="0.3">
      <c r="A414" s="2">
        <v>43712</v>
      </c>
      <c r="B414" s="1">
        <v>10790.4</v>
      </c>
      <c r="C414" s="1">
        <v>10858.75</v>
      </c>
      <c r="D414" s="1">
        <v>10746.35</v>
      </c>
      <c r="E414" s="1">
        <v>10844.65</v>
      </c>
      <c r="F414" s="1">
        <v>508784352</v>
      </c>
      <c r="G414" s="1">
        <v>19195.099999999999</v>
      </c>
      <c r="H414" s="3">
        <f>IF(ISERR(LN(Table240[[#This Row],[Close]]/E413)),"-",LN(Table240[[#This Row],[Close]]/E413))</f>
        <v>4.3202000422602948E-3</v>
      </c>
    </row>
    <row r="415" spans="1:8" x14ac:dyDescent="0.3">
      <c r="A415" s="2">
        <v>43713</v>
      </c>
      <c r="B415" s="1">
        <v>10860.95</v>
      </c>
      <c r="C415" s="1">
        <v>10920.1</v>
      </c>
      <c r="D415" s="1">
        <v>10816</v>
      </c>
      <c r="E415" s="1">
        <v>10847.9</v>
      </c>
      <c r="F415" s="1">
        <v>595699267</v>
      </c>
      <c r="G415" s="1">
        <v>18279.88</v>
      </c>
      <c r="H415" s="3">
        <f>IF(ISERR(LN(Table240[[#This Row],[Close]]/E414)),"-",LN(Table240[[#This Row],[Close]]/E414))</f>
        <v>2.9964204524756224E-4</v>
      </c>
    </row>
    <row r="416" spans="1:8" x14ac:dyDescent="0.3">
      <c r="A416" s="2">
        <v>43714</v>
      </c>
      <c r="B416" s="1">
        <v>10883.8</v>
      </c>
      <c r="C416" s="1">
        <v>10957.05</v>
      </c>
      <c r="D416" s="1">
        <v>10867.45</v>
      </c>
      <c r="E416" s="1">
        <v>10946.2</v>
      </c>
      <c r="F416" s="1">
        <v>497214445</v>
      </c>
      <c r="G416" s="1">
        <v>18167.78</v>
      </c>
      <c r="H416" s="3">
        <f>IF(ISERR(LN(Table240[[#This Row],[Close]]/E415)),"-",LN(Table240[[#This Row],[Close]]/E415))</f>
        <v>9.0208512030475613E-3</v>
      </c>
    </row>
    <row r="417" spans="1:8" x14ac:dyDescent="0.3">
      <c r="A417" s="2">
        <v>43717</v>
      </c>
      <c r="B417" s="1">
        <v>10936.7</v>
      </c>
      <c r="C417" s="1">
        <v>11028.85</v>
      </c>
      <c r="D417" s="1">
        <v>10889.8</v>
      </c>
      <c r="E417" s="1">
        <v>11003.05</v>
      </c>
      <c r="F417" s="1">
        <v>412471067</v>
      </c>
      <c r="G417" s="1">
        <v>14762.07</v>
      </c>
      <c r="H417" s="3">
        <f>IF(ISERR(LN(Table240[[#This Row],[Close]]/E416)),"-",LN(Table240[[#This Row],[Close]]/E416))</f>
        <v>5.1801430231516307E-3</v>
      </c>
    </row>
    <row r="418" spans="1:8" x14ac:dyDescent="0.3">
      <c r="A418" s="2">
        <v>43719</v>
      </c>
      <c r="B418" s="1">
        <v>11028.5</v>
      </c>
      <c r="C418" s="1">
        <v>11054.8</v>
      </c>
      <c r="D418" s="1">
        <v>11011.65</v>
      </c>
      <c r="E418" s="1">
        <v>11035.7</v>
      </c>
      <c r="F418" s="1">
        <v>687140326</v>
      </c>
      <c r="G418" s="1">
        <v>19550.59</v>
      </c>
      <c r="H418" s="3">
        <f>IF(ISERR(LN(Table240[[#This Row],[Close]]/E417)),"-",LN(Table240[[#This Row],[Close]]/E417))</f>
        <v>2.9629651306572699E-3</v>
      </c>
    </row>
    <row r="419" spans="1:8" x14ac:dyDescent="0.3">
      <c r="A419" s="2">
        <v>43720</v>
      </c>
      <c r="B419" s="1">
        <v>11058.3</v>
      </c>
      <c r="C419" s="1">
        <v>11081.75</v>
      </c>
      <c r="D419" s="1">
        <v>10964.95</v>
      </c>
      <c r="E419" s="1">
        <v>10982.8</v>
      </c>
      <c r="F419" s="1">
        <v>551436050</v>
      </c>
      <c r="G419" s="1">
        <v>17510.169999999998</v>
      </c>
      <c r="H419" s="3">
        <f>IF(ISERR(LN(Table240[[#This Row],[Close]]/E418)),"-",LN(Table240[[#This Row],[Close]]/E418))</f>
        <v>-4.8050595437650065E-3</v>
      </c>
    </row>
    <row r="420" spans="1:8" x14ac:dyDescent="0.3">
      <c r="A420" s="2">
        <v>43721</v>
      </c>
      <c r="B420" s="1">
        <v>10986.8</v>
      </c>
      <c r="C420" s="1">
        <v>11084.45</v>
      </c>
      <c r="D420" s="1">
        <v>10945.75</v>
      </c>
      <c r="E420" s="1">
        <v>11075.9</v>
      </c>
      <c r="F420" s="1">
        <v>624305151</v>
      </c>
      <c r="G420" s="1">
        <v>18012.759999999998</v>
      </c>
      <c r="H420" s="3">
        <f>IF(ISERR(LN(Table240[[#This Row],[Close]]/E419)),"-",LN(Table240[[#This Row],[Close]]/E419))</f>
        <v>8.4411640582458328E-3</v>
      </c>
    </row>
    <row r="421" spans="1:8" x14ac:dyDescent="0.3">
      <c r="A421" s="2">
        <v>43724</v>
      </c>
      <c r="B421" s="1">
        <v>10994.85</v>
      </c>
      <c r="C421" s="1">
        <v>11052.7</v>
      </c>
      <c r="D421" s="1">
        <v>10968.2</v>
      </c>
      <c r="E421" s="1">
        <v>11003.5</v>
      </c>
      <c r="F421" s="1">
        <v>434449776</v>
      </c>
      <c r="G421" s="1">
        <v>15786.17</v>
      </c>
      <c r="H421" s="3">
        <f>IF(ISERR(LN(Table240[[#This Row],[Close]]/E420)),"-",LN(Table240[[#This Row],[Close]]/E420))</f>
        <v>-6.5581727303500393E-3</v>
      </c>
    </row>
    <row r="422" spans="1:8" x14ac:dyDescent="0.3">
      <c r="A422" s="2">
        <v>43725</v>
      </c>
      <c r="B422" s="1">
        <v>11000.1</v>
      </c>
      <c r="C422" s="1">
        <v>11000.1</v>
      </c>
      <c r="D422" s="1">
        <v>10796.5</v>
      </c>
      <c r="E422" s="1">
        <v>10817.6</v>
      </c>
      <c r="F422" s="1">
        <v>482013044</v>
      </c>
      <c r="G422" s="1">
        <v>17721.93</v>
      </c>
      <c r="H422" s="3">
        <f>IF(ISERR(LN(Table240[[#This Row],[Close]]/E421)),"-",LN(Table240[[#This Row],[Close]]/E421))</f>
        <v>-1.7038966653176175E-2</v>
      </c>
    </row>
    <row r="423" spans="1:8" x14ac:dyDescent="0.3">
      <c r="A423" s="2">
        <v>43726</v>
      </c>
      <c r="B423" s="1">
        <v>10872.8</v>
      </c>
      <c r="C423" s="1">
        <v>10885.15</v>
      </c>
      <c r="D423" s="1">
        <v>10804.85</v>
      </c>
      <c r="E423" s="1">
        <v>10840.65</v>
      </c>
      <c r="F423" s="1">
        <v>519155072</v>
      </c>
      <c r="G423" s="1">
        <v>16784.43</v>
      </c>
      <c r="H423" s="3">
        <f>IF(ISERR(LN(Table240[[#This Row],[Close]]/E422)),"-",LN(Table240[[#This Row],[Close]]/E422))</f>
        <v>2.1285199591399326E-3</v>
      </c>
    </row>
    <row r="424" spans="1:8" x14ac:dyDescent="0.3">
      <c r="A424" s="2">
        <v>43727</v>
      </c>
      <c r="B424" s="1">
        <v>10845.2</v>
      </c>
      <c r="C424" s="1">
        <v>10845.2</v>
      </c>
      <c r="D424" s="1">
        <v>10670.25</v>
      </c>
      <c r="E424" s="1">
        <v>10704.8</v>
      </c>
      <c r="F424" s="1">
        <v>642599183</v>
      </c>
      <c r="G424" s="1">
        <v>16642.830000000002</v>
      </c>
      <c r="H424" s="3">
        <f>IF(ISERR(LN(Table240[[#This Row],[Close]]/E423)),"-",LN(Table240[[#This Row],[Close]]/E423))</f>
        <v>-1.2610718304774393E-2</v>
      </c>
    </row>
    <row r="425" spans="1:8" x14ac:dyDescent="0.3">
      <c r="A425" s="2">
        <v>43728</v>
      </c>
      <c r="B425" s="1">
        <v>10746.8</v>
      </c>
      <c r="C425" s="1">
        <v>11381.9</v>
      </c>
      <c r="D425" s="1">
        <v>10691</v>
      </c>
      <c r="E425" s="1">
        <v>11274.2</v>
      </c>
      <c r="F425" s="1">
        <v>1356767450</v>
      </c>
      <c r="G425" s="1">
        <v>54081.53</v>
      </c>
      <c r="H425" s="3">
        <f>IF(ISERR(LN(Table240[[#This Row],[Close]]/E424)),"-",LN(Table240[[#This Row],[Close]]/E424))</f>
        <v>5.1824690425978821E-2</v>
      </c>
    </row>
    <row r="426" spans="1:8" x14ac:dyDescent="0.3">
      <c r="A426" s="2">
        <v>43731</v>
      </c>
      <c r="B426" s="1">
        <v>11542.7</v>
      </c>
      <c r="C426" s="1">
        <v>11694.85</v>
      </c>
      <c r="D426" s="1">
        <v>11471.35</v>
      </c>
      <c r="E426" s="1">
        <v>11600.2</v>
      </c>
      <c r="F426" s="1">
        <v>882826741</v>
      </c>
      <c r="G426" s="1">
        <v>40005.01</v>
      </c>
      <c r="H426" s="3">
        <f>IF(ISERR(LN(Table240[[#This Row],[Close]]/E425)),"-",LN(Table240[[#This Row],[Close]]/E425))</f>
        <v>2.8505409908377584E-2</v>
      </c>
    </row>
    <row r="427" spans="1:8" x14ac:dyDescent="0.3">
      <c r="A427" s="2">
        <v>43732</v>
      </c>
      <c r="B427" s="1">
        <v>11590.7</v>
      </c>
      <c r="C427" s="1">
        <v>11655.05</v>
      </c>
      <c r="D427" s="1">
        <v>11539.2</v>
      </c>
      <c r="E427" s="1">
        <v>11588.2</v>
      </c>
      <c r="F427" s="1">
        <v>651722255</v>
      </c>
      <c r="G427" s="1">
        <v>26930.07</v>
      </c>
      <c r="H427" s="3">
        <f>IF(ISERR(LN(Table240[[#This Row],[Close]]/E426)),"-",LN(Table240[[#This Row],[Close]]/E426))</f>
        <v>-1.0350003511433552E-3</v>
      </c>
    </row>
    <row r="428" spans="1:8" x14ac:dyDescent="0.3">
      <c r="A428" s="2">
        <v>43733</v>
      </c>
      <c r="B428" s="1">
        <v>11564.85</v>
      </c>
      <c r="C428" s="1">
        <v>11564.95</v>
      </c>
      <c r="D428" s="1">
        <v>11416.1</v>
      </c>
      <c r="E428" s="1">
        <v>11440.2</v>
      </c>
      <c r="F428" s="1">
        <v>629054640</v>
      </c>
      <c r="G428" s="1">
        <v>25266.240000000002</v>
      </c>
      <c r="H428" s="3">
        <f>IF(ISERR(LN(Table240[[#This Row],[Close]]/E427)),"-",LN(Table240[[#This Row],[Close]]/E427))</f>
        <v>-1.2853870675538228E-2</v>
      </c>
    </row>
    <row r="429" spans="1:8" x14ac:dyDescent="0.3">
      <c r="A429" s="2">
        <v>43734</v>
      </c>
      <c r="B429" s="1">
        <v>11469.85</v>
      </c>
      <c r="C429" s="1">
        <v>11610.85</v>
      </c>
      <c r="D429" s="1">
        <v>11466.35</v>
      </c>
      <c r="E429" s="1">
        <v>11571.2</v>
      </c>
      <c r="F429" s="1">
        <v>844465614</v>
      </c>
      <c r="G429" s="1">
        <v>30707.84</v>
      </c>
      <c r="H429" s="3">
        <f>IF(ISERR(LN(Table240[[#This Row],[Close]]/E428)),"-",LN(Table240[[#This Row],[Close]]/E428))</f>
        <v>1.1385784019294062E-2</v>
      </c>
    </row>
    <row r="430" spans="1:8" x14ac:dyDescent="0.3">
      <c r="A430" s="2">
        <v>43735</v>
      </c>
      <c r="B430" s="1">
        <v>11556.35</v>
      </c>
      <c r="C430" s="1">
        <v>11593.6</v>
      </c>
      <c r="D430" s="1">
        <v>11499.75</v>
      </c>
      <c r="E430" s="1">
        <v>11512.4</v>
      </c>
      <c r="F430" s="1">
        <v>650017280</v>
      </c>
      <c r="G430" s="1">
        <v>19036.939999999999</v>
      </c>
      <c r="H430" s="3">
        <f>IF(ISERR(LN(Table240[[#This Row],[Close]]/E429)),"-",LN(Table240[[#This Row],[Close]]/E429))</f>
        <v>-5.0945370025516938E-3</v>
      </c>
    </row>
    <row r="431" spans="1:8" x14ac:dyDescent="0.3">
      <c r="A431" s="2">
        <v>43738</v>
      </c>
      <c r="B431" s="1">
        <v>11491.15</v>
      </c>
      <c r="C431" s="1">
        <v>11508.25</v>
      </c>
      <c r="D431" s="1">
        <v>11390.8</v>
      </c>
      <c r="E431" s="1">
        <v>11474.45</v>
      </c>
      <c r="F431" s="1">
        <v>756848686</v>
      </c>
      <c r="G431" s="1">
        <v>23748.07</v>
      </c>
      <c r="H431" s="3">
        <f>IF(ISERR(LN(Table240[[#This Row],[Close]]/E430)),"-",LN(Table240[[#This Row],[Close]]/E430))</f>
        <v>-3.3018908183674615E-3</v>
      </c>
    </row>
    <row r="432" spans="1:8" x14ac:dyDescent="0.3">
      <c r="A432" s="2">
        <v>43739</v>
      </c>
      <c r="B432" s="1">
        <v>11515.4</v>
      </c>
      <c r="C432" s="1">
        <v>11554.2</v>
      </c>
      <c r="D432" s="1">
        <v>11247.9</v>
      </c>
      <c r="E432" s="1">
        <v>11359.9</v>
      </c>
      <c r="F432" s="1">
        <v>1305415159</v>
      </c>
      <c r="G432" s="1">
        <v>28972.720000000001</v>
      </c>
      <c r="H432" s="3">
        <f>IF(ISERR(LN(Table240[[#This Row],[Close]]/E431)),"-",LN(Table240[[#This Row],[Close]]/E431))</f>
        <v>-1.0033214077332946E-2</v>
      </c>
    </row>
    <row r="433" spans="1:8" x14ac:dyDescent="0.3">
      <c r="A433" s="2">
        <v>43741</v>
      </c>
      <c r="B433" s="1">
        <v>11322.25</v>
      </c>
      <c r="C433" s="1">
        <v>11370.4</v>
      </c>
      <c r="D433" s="1">
        <v>11257.35</v>
      </c>
      <c r="E433" s="1">
        <v>11314</v>
      </c>
      <c r="F433" s="1">
        <v>1017479514</v>
      </c>
      <c r="G433" s="1">
        <v>21658.38</v>
      </c>
      <c r="H433" s="3">
        <f>IF(ISERR(LN(Table240[[#This Row],[Close]]/E432)),"-",LN(Table240[[#This Row],[Close]]/E432))</f>
        <v>-4.0487135163949257E-3</v>
      </c>
    </row>
    <row r="434" spans="1:8" x14ac:dyDescent="0.3">
      <c r="A434" s="2">
        <v>43742</v>
      </c>
      <c r="B434" s="1">
        <v>11388.45</v>
      </c>
      <c r="C434" s="1">
        <v>11400.3</v>
      </c>
      <c r="D434" s="1">
        <v>11158.35</v>
      </c>
      <c r="E434" s="1">
        <v>11174.75</v>
      </c>
      <c r="F434" s="1">
        <v>928524450</v>
      </c>
      <c r="G434" s="1">
        <v>22470.76</v>
      </c>
      <c r="H434" s="3">
        <f>IF(ISERR(LN(Table240[[#This Row],[Close]]/E433)),"-",LN(Table240[[#This Row],[Close]]/E433))</f>
        <v>-1.2384128036227408E-2</v>
      </c>
    </row>
    <row r="435" spans="1:8" x14ac:dyDescent="0.3">
      <c r="A435" s="2">
        <v>43745</v>
      </c>
      <c r="B435" s="1">
        <v>11196.2</v>
      </c>
      <c r="C435" s="1">
        <v>11233.85</v>
      </c>
      <c r="D435" s="1">
        <v>11112.65</v>
      </c>
      <c r="E435" s="1">
        <v>11126.4</v>
      </c>
      <c r="F435" s="1">
        <v>733198763</v>
      </c>
      <c r="G435" s="1">
        <v>18641.37</v>
      </c>
      <c r="H435" s="3">
        <f>IF(ISERR(LN(Table240[[#This Row],[Close]]/E434)),"-",LN(Table240[[#This Row],[Close]]/E434))</f>
        <v>-4.3361060533314236E-3</v>
      </c>
    </row>
    <row r="436" spans="1:8" x14ac:dyDescent="0.3">
      <c r="A436" s="2">
        <v>43747</v>
      </c>
      <c r="B436" s="1">
        <v>11152.95</v>
      </c>
      <c r="C436" s="1">
        <v>11321.6</v>
      </c>
      <c r="D436" s="1">
        <v>11090.15</v>
      </c>
      <c r="E436" s="1">
        <v>11313.3</v>
      </c>
      <c r="F436" s="1">
        <v>741148639</v>
      </c>
      <c r="G436" s="1">
        <v>20961.54</v>
      </c>
      <c r="H436" s="3">
        <f>IF(ISERR(LN(Table240[[#This Row],[Close]]/E435)),"-",LN(Table240[[#This Row],[Close]]/E435))</f>
        <v>1.6658361926267153E-2</v>
      </c>
    </row>
    <row r="437" spans="1:8" x14ac:dyDescent="0.3">
      <c r="A437" s="2">
        <v>43748</v>
      </c>
      <c r="B437" s="1">
        <v>11280.5</v>
      </c>
      <c r="C437" s="1">
        <v>11293.35</v>
      </c>
      <c r="D437" s="1">
        <v>11208.55</v>
      </c>
      <c r="E437" s="1">
        <v>11234.55</v>
      </c>
      <c r="F437" s="1">
        <v>562017945</v>
      </c>
      <c r="G437" s="1">
        <v>19234.310000000001</v>
      </c>
      <c r="H437" s="3">
        <f>IF(ISERR(LN(Table240[[#This Row],[Close]]/E436)),"-",LN(Table240[[#This Row],[Close]]/E436))</f>
        <v>-6.9851733270783253E-3</v>
      </c>
    </row>
    <row r="438" spans="1:8" x14ac:dyDescent="0.3">
      <c r="A438" s="2">
        <v>43749</v>
      </c>
      <c r="B438" s="1">
        <v>11257.7</v>
      </c>
      <c r="C438" s="1">
        <v>11362.9</v>
      </c>
      <c r="D438" s="1">
        <v>11189.4</v>
      </c>
      <c r="E438" s="1">
        <v>11305.05</v>
      </c>
      <c r="F438" s="1">
        <v>737795150</v>
      </c>
      <c r="G438" s="1">
        <v>22511.39</v>
      </c>
      <c r="H438" s="3">
        <f>IF(ISERR(LN(Table240[[#This Row],[Close]]/E437)),"-",LN(Table240[[#This Row],[Close]]/E437))</f>
        <v>6.255677111318734E-3</v>
      </c>
    </row>
    <row r="439" spans="1:8" x14ac:dyDescent="0.3">
      <c r="A439" s="2">
        <v>43752</v>
      </c>
      <c r="B439" s="1">
        <v>11335.9</v>
      </c>
      <c r="C439" s="1">
        <v>11420.45</v>
      </c>
      <c r="D439" s="1">
        <v>11290.05</v>
      </c>
      <c r="E439" s="1">
        <v>11341.15</v>
      </c>
      <c r="F439" s="1">
        <v>587579191</v>
      </c>
      <c r="G439" s="1">
        <v>17499.48</v>
      </c>
      <c r="H439" s="3">
        <f>IF(ISERR(LN(Table240[[#This Row],[Close]]/E438)),"-",LN(Table240[[#This Row],[Close]]/E438))</f>
        <v>3.1881755506963242E-3</v>
      </c>
    </row>
    <row r="440" spans="1:8" x14ac:dyDescent="0.3">
      <c r="A440" s="2">
        <v>43753</v>
      </c>
      <c r="B440" s="1">
        <v>11360.85</v>
      </c>
      <c r="C440" s="1">
        <v>11462.35</v>
      </c>
      <c r="D440" s="1">
        <v>11342.1</v>
      </c>
      <c r="E440" s="1">
        <v>11428.3</v>
      </c>
      <c r="F440" s="1">
        <v>527396180</v>
      </c>
      <c r="G440" s="1">
        <v>17041.55</v>
      </c>
      <c r="H440" s="3">
        <f>IF(ISERR(LN(Table240[[#This Row],[Close]]/E439)),"-",LN(Table240[[#This Row],[Close]]/E439))</f>
        <v>7.655031243923585E-3</v>
      </c>
    </row>
    <row r="441" spans="1:8" x14ac:dyDescent="0.3">
      <c r="A441" s="2">
        <v>43754</v>
      </c>
      <c r="B441" s="1">
        <v>11464.95</v>
      </c>
      <c r="C441" s="1">
        <v>11481.05</v>
      </c>
      <c r="D441" s="1">
        <v>11411.1</v>
      </c>
      <c r="E441" s="1">
        <v>11464</v>
      </c>
      <c r="F441" s="1">
        <v>533468525</v>
      </c>
      <c r="G441" s="1">
        <v>18266.060000000001</v>
      </c>
      <c r="H441" s="3">
        <f>IF(ISERR(LN(Table240[[#This Row],[Close]]/E440)),"-",LN(Table240[[#This Row],[Close]]/E440))</f>
        <v>3.1189551893382886E-3</v>
      </c>
    </row>
    <row r="442" spans="1:8" x14ac:dyDescent="0.3">
      <c r="A442" s="2">
        <v>43755</v>
      </c>
      <c r="B442" s="1">
        <v>11466.3</v>
      </c>
      <c r="C442" s="1">
        <v>11599.1</v>
      </c>
      <c r="D442" s="1">
        <v>11439.65</v>
      </c>
      <c r="E442" s="1">
        <v>11586.35</v>
      </c>
      <c r="F442" s="1">
        <v>797572398</v>
      </c>
      <c r="G442" s="1">
        <v>20839.2</v>
      </c>
      <c r="H442" s="3">
        <f>IF(ISERR(LN(Table240[[#This Row],[Close]]/E441)),"-",LN(Table240[[#This Row],[Close]]/E441))</f>
        <v>1.0615990565060435E-2</v>
      </c>
    </row>
    <row r="443" spans="1:8" x14ac:dyDescent="0.3">
      <c r="A443" s="2">
        <v>43756</v>
      </c>
      <c r="B443" s="1">
        <v>11580.3</v>
      </c>
      <c r="C443" s="1">
        <v>11684.7</v>
      </c>
      <c r="D443" s="1">
        <v>11553.15</v>
      </c>
      <c r="E443" s="1">
        <v>11661.85</v>
      </c>
      <c r="F443" s="1">
        <v>853440208</v>
      </c>
      <c r="G443" s="1">
        <v>22315.99</v>
      </c>
      <c r="H443" s="3">
        <f>IF(ISERR(LN(Table240[[#This Row],[Close]]/E442)),"-",LN(Table240[[#This Row],[Close]]/E442))</f>
        <v>6.4951493385409882E-3</v>
      </c>
    </row>
    <row r="444" spans="1:8" x14ac:dyDescent="0.3">
      <c r="A444" s="2">
        <v>43760</v>
      </c>
      <c r="B444" s="1">
        <v>11657.15</v>
      </c>
      <c r="C444" s="1">
        <v>11714.35</v>
      </c>
      <c r="D444" s="1">
        <v>11573.65</v>
      </c>
      <c r="E444" s="1">
        <v>11588.35</v>
      </c>
      <c r="F444" s="1">
        <v>867601307</v>
      </c>
      <c r="G444" s="1">
        <v>29726.27</v>
      </c>
      <c r="H444" s="3">
        <f>IF(ISERR(LN(Table240[[#This Row],[Close]]/E443)),"-",LN(Table240[[#This Row],[Close]]/E443))</f>
        <v>-6.3225473195318302E-3</v>
      </c>
    </row>
    <row r="445" spans="1:8" x14ac:dyDescent="0.3">
      <c r="A445" s="2">
        <v>43761</v>
      </c>
      <c r="B445" s="1">
        <v>11596.2</v>
      </c>
      <c r="C445" s="1">
        <v>11651.6</v>
      </c>
      <c r="D445" s="1">
        <v>11554.4</v>
      </c>
      <c r="E445" s="1">
        <v>11604.1</v>
      </c>
      <c r="F445" s="1">
        <v>664159887</v>
      </c>
      <c r="G445" s="1">
        <v>23397.69</v>
      </c>
      <c r="H445" s="3">
        <f>IF(ISERR(LN(Table240[[#This Row],[Close]]/E444)),"-",LN(Table240[[#This Row],[Close]]/E444))</f>
        <v>1.3582008301133287E-3</v>
      </c>
    </row>
    <row r="446" spans="1:8" x14ac:dyDescent="0.3">
      <c r="A446" s="2">
        <v>43762</v>
      </c>
      <c r="B446" s="1">
        <v>11661.65</v>
      </c>
      <c r="C446" s="1">
        <v>11679.6</v>
      </c>
      <c r="D446" s="1">
        <v>11534.65</v>
      </c>
      <c r="E446" s="1">
        <v>11582.6</v>
      </c>
      <c r="F446" s="1">
        <v>700481662</v>
      </c>
      <c r="G446" s="1">
        <v>25177.46</v>
      </c>
      <c r="H446" s="3">
        <f>IF(ISERR(LN(Table240[[#This Row],[Close]]/E445)),"-",LN(Table240[[#This Row],[Close]]/E445))</f>
        <v>-1.8545119540017269E-3</v>
      </c>
    </row>
    <row r="447" spans="1:8" x14ac:dyDescent="0.3">
      <c r="A447" s="2">
        <v>43763</v>
      </c>
      <c r="B447" s="1">
        <v>11646.15</v>
      </c>
      <c r="C447" s="1">
        <v>11646.9</v>
      </c>
      <c r="D447" s="1">
        <v>11490.75</v>
      </c>
      <c r="E447" s="1">
        <v>11583.9</v>
      </c>
      <c r="F447" s="1">
        <v>812027840</v>
      </c>
      <c r="G447" s="1">
        <v>23611.51</v>
      </c>
      <c r="H447" s="3">
        <f>IF(ISERR(LN(Table240[[#This Row],[Close]]/E446)),"-",LN(Table240[[#This Row],[Close]]/E446))</f>
        <v>1.1223102336253745E-4</v>
      </c>
    </row>
    <row r="448" spans="1:8" x14ac:dyDescent="0.3">
      <c r="A448" s="2">
        <v>43765</v>
      </c>
      <c r="B448" s="1">
        <v>11662.25</v>
      </c>
      <c r="C448" s="1">
        <v>11672.4</v>
      </c>
      <c r="D448" s="1">
        <v>11604.6</v>
      </c>
      <c r="E448" s="1">
        <v>11627.15</v>
      </c>
      <c r="F448" s="1">
        <v>161779004</v>
      </c>
      <c r="G448" s="1">
        <v>3548.21</v>
      </c>
      <c r="H448" s="3">
        <f>IF(ISERR(LN(Table240[[#This Row],[Close]]/E447)),"-",LN(Table240[[#This Row],[Close]]/E447))</f>
        <v>3.7266776001179344E-3</v>
      </c>
    </row>
    <row r="449" spans="1:8" x14ac:dyDescent="0.3">
      <c r="A449" s="2">
        <v>43767</v>
      </c>
      <c r="B449" s="1">
        <v>11643.95</v>
      </c>
      <c r="C449" s="1">
        <v>11809.4</v>
      </c>
      <c r="D449" s="1">
        <v>11627.35</v>
      </c>
      <c r="E449" s="1">
        <v>11786.85</v>
      </c>
      <c r="F449" s="1">
        <v>951722529</v>
      </c>
      <c r="G449" s="1">
        <v>27054.87</v>
      </c>
      <c r="H449" s="3">
        <f>IF(ISERR(LN(Table240[[#This Row],[Close]]/E448)),"-",LN(Table240[[#This Row],[Close]]/E448))</f>
        <v>1.3641622669476343E-2</v>
      </c>
    </row>
    <row r="450" spans="1:8" x14ac:dyDescent="0.3">
      <c r="A450" s="2">
        <v>43768</v>
      </c>
      <c r="B450" s="1">
        <v>11883.9</v>
      </c>
      <c r="C450" s="1">
        <v>11883.95</v>
      </c>
      <c r="D450" s="1">
        <v>11784.45</v>
      </c>
      <c r="E450" s="1">
        <v>11844.1</v>
      </c>
      <c r="F450" s="1">
        <v>725219760</v>
      </c>
      <c r="G450" s="1">
        <v>22672.18</v>
      </c>
      <c r="H450" s="3">
        <f>IF(ISERR(LN(Table240[[#This Row],[Close]]/E449)),"-",LN(Table240[[#This Row],[Close]]/E449))</f>
        <v>4.8453500182429254E-3</v>
      </c>
    </row>
    <row r="451" spans="1:8" x14ac:dyDescent="0.3">
      <c r="A451" s="2">
        <v>43769</v>
      </c>
      <c r="B451" s="1">
        <v>11890.45</v>
      </c>
      <c r="C451" s="1">
        <v>11945</v>
      </c>
      <c r="D451" s="1">
        <v>11855.1</v>
      </c>
      <c r="E451" s="1">
        <v>11877.45</v>
      </c>
      <c r="F451" s="1">
        <v>1414837250</v>
      </c>
      <c r="G451" s="1">
        <v>31304.73</v>
      </c>
      <c r="H451" s="3">
        <f>IF(ISERR(LN(Table240[[#This Row],[Close]]/E450)),"-",LN(Table240[[#This Row],[Close]]/E450))</f>
        <v>2.81179113275152E-3</v>
      </c>
    </row>
    <row r="452" spans="1:8" x14ac:dyDescent="0.3">
      <c r="A452" s="2">
        <v>43770</v>
      </c>
      <c r="B452" s="1">
        <v>11886.6</v>
      </c>
      <c r="C452" s="1">
        <v>11918.3</v>
      </c>
      <c r="D452" s="1">
        <v>11843.35</v>
      </c>
      <c r="E452" s="1">
        <v>11890.6</v>
      </c>
      <c r="F452" s="1">
        <v>855338495</v>
      </c>
      <c r="G452" s="1">
        <v>24933.55</v>
      </c>
      <c r="H452" s="3">
        <f>IF(ISERR(LN(Table240[[#This Row],[Close]]/E451)),"-",LN(Table240[[#This Row],[Close]]/E451))</f>
        <v>1.1065275730858378E-3</v>
      </c>
    </row>
    <row r="453" spans="1:8" x14ac:dyDescent="0.3">
      <c r="A453" s="2">
        <v>43773</v>
      </c>
      <c r="B453" s="1">
        <v>11928.9</v>
      </c>
      <c r="C453" s="1">
        <v>11989.15</v>
      </c>
      <c r="D453" s="1">
        <v>11905.35</v>
      </c>
      <c r="E453" s="1">
        <v>11941.3</v>
      </c>
      <c r="F453" s="1">
        <v>823050457</v>
      </c>
      <c r="G453" s="1">
        <v>23203.88</v>
      </c>
      <c r="H453" s="3">
        <f>IF(ISERR(LN(Table240[[#This Row],[Close]]/E452)),"-",LN(Table240[[#This Row],[Close]]/E452))</f>
        <v>4.254807756561208E-3</v>
      </c>
    </row>
    <row r="454" spans="1:8" x14ac:dyDescent="0.3">
      <c r="A454" s="2">
        <v>43774</v>
      </c>
      <c r="B454" s="1">
        <v>11974.6</v>
      </c>
      <c r="C454" s="1">
        <v>11978.95</v>
      </c>
      <c r="D454" s="1">
        <v>11861.9</v>
      </c>
      <c r="E454" s="1">
        <v>11917.2</v>
      </c>
      <c r="F454" s="1">
        <v>631952071</v>
      </c>
      <c r="G454" s="1">
        <v>20995.88</v>
      </c>
      <c r="H454" s="3">
        <f>IF(ISERR(LN(Table240[[#This Row],[Close]]/E453)),"-",LN(Table240[[#This Row],[Close]]/E453))</f>
        <v>-2.0202450444738117E-3</v>
      </c>
    </row>
    <row r="455" spans="1:8" x14ac:dyDescent="0.3">
      <c r="A455" s="2">
        <v>43775</v>
      </c>
      <c r="B455" s="1">
        <v>11911.5</v>
      </c>
      <c r="C455" s="1">
        <v>12002.9</v>
      </c>
      <c r="D455" s="1">
        <v>11850.25</v>
      </c>
      <c r="E455" s="1">
        <v>11966.05</v>
      </c>
      <c r="F455" s="1">
        <v>603351290</v>
      </c>
      <c r="G455" s="1">
        <v>23324.97</v>
      </c>
      <c r="H455" s="3">
        <f>IF(ISERR(LN(Table240[[#This Row],[Close]]/E454)),"-",LN(Table240[[#This Row],[Close]]/E454))</f>
        <v>4.0907387497001449E-3</v>
      </c>
    </row>
    <row r="456" spans="1:8" x14ac:dyDescent="0.3">
      <c r="A456" s="2">
        <v>43776</v>
      </c>
      <c r="B456" s="1">
        <v>12021.1</v>
      </c>
      <c r="C456" s="1">
        <v>12021.4</v>
      </c>
      <c r="D456" s="1">
        <v>11946.85</v>
      </c>
      <c r="E456" s="1">
        <v>12012.05</v>
      </c>
      <c r="F456" s="1">
        <v>562963817</v>
      </c>
      <c r="G456" s="1">
        <v>20898.240000000002</v>
      </c>
      <c r="H456" s="3">
        <f>IF(ISERR(LN(Table240[[#This Row],[Close]]/E455)),"-",LN(Table240[[#This Row],[Close]]/E455))</f>
        <v>3.8368391517066202E-3</v>
      </c>
    </row>
    <row r="457" spans="1:8" x14ac:dyDescent="0.3">
      <c r="A457" s="2">
        <v>43777</v>
      </c>
      <c r="B457" s="1">
        <v>11987.15</v>
      </c>
      <c r="C457" s="1">
        <v>12034.15</v>
      </c>
      <c r="D457" s="1">
        <v>11888.75</v>
      </c>
      <c r="E457" s="1">
        <v>11908.15</v>
      </c>
      <c r="F457" s="1">
        <v>789254360</v>
      </c>
      <c r="G457" s="1">
        <v>22931.52</v>
      </c>
      <c r="H457" s="3">
        <f>IF(ISERR(LN(Table240[[#This Row],[Close]]/E456)),"-",LN(Table240[[#This Row],[Close]]/E456))</f>
        <v>-8.6872729686573568E-3</v>
      </c>
    </row>
    <row r="458" spans="1:8" x14ac:dyDescent="0.3">
      <c r="A458" s="2">
        <v>43780</v>
      </c>
      <c r="B458" s="1">
        <v>11879.2</v>
      </c>
      <c r="C458" s="1">
        <v>11932.65</v>
      </c>
      <c r="D458" s="1">
        <v>11853.95</v>
      </c>
      <c r="E458" s="1">
        <v>11913.45</v>
      </c>
      <c r="F458" s="1">
        <v>548979515</v>
      </c>
      <c r="G458" s="1">
        <v>16548.47</v>
      </c>
      <c r="H458" s="3">
        <f>IF(ISERR(LN(Table240[[#This Row],[Close]]/E457)),"-",LN(Table240[[#This Row],[Close]]/E457))</f>
        <v>4.4497431637266998E-4</v>
      </c>
    </row>
    <row r="459" spans="1:8" x14ac:dyDescent="0.3">
      <c r="A459" s="2">
        <v>43782</v>
      </c>
      <c r="B459" s="1">
        <v>11908.3</v>
      </c>
      <c r="C459" s="1">
        <v>11946.8</v>
      </c>
      <c r="D459" s="1">
        <v>11823.2</v>
      </c>
      <c r="E459" s="1">
        <v>11840.45</v>
      </c>
      <c r="F459" s="1">
        <v>659035969</v>
      </c>
      <c r="G459" s="1">
        <v>20401.5</v>
      </c>
      <c r="H459" s="3">
        <f>IF(ISERR(LN(Table240[[#This Row],[Close]]/E458)),"-",LN(Table240[[#This Row],[Close]]/E458))</f>
        <v>-6.1463784739204446E-3</v>
      </c>
    </row>
    <row r="460" spans="1:8" x14ac:dyDescent="0.3">
      <c r="A460" s="2">
        <v>43783</v>
      </c>
      <c r="B460" s="1">
        <v>11858.75</v>
      </c>
      <c r="C460" s="1">
        <v>11895.65</v>
      </c>
      <c r="D460" s="1">
        <v>11802.65</v>
      </c>
      <c r="E460" s="1">
        <v>11872.1</v>
      </c>
      <c r="F460" s="1">
        <v>559494025</v>
      </c>
      <c r="G460" s="1">
        <v>19114.86</v>
      </c>
      <c r="H460" s="3">
        <f>IF(ISERR(LN(Table240[[#This Row],[Close]]/E459)),"-",LN(Table240[[#This Row],[Close]]/E459))</f>
        <v>2.6694740797649774E-3</v>
      </c>
    </row>
    <row r="461" spans="1:8" x14ac:dyDescent="0.3">
      <c r="A461" s="2">
        <v>43784</v>
      </c>
      <c r="B461" s="1">
        <v>11904.2</v>
      </c>
      <c r="C461" s="1">
        <v>11973.65</v>
      </c>
      <c r="D461" s="1">
        <v>11879.25</v>
      </c>
      <c r="E461" s="1">
        <v>11895.45</v>
      </c>
      <c r="F461" s="1">
        <v>580154179</v>
      </c>
      <c r="G461" s="1">
        <v>22350.63</v>
      </c>
      <c r="H461" s="3">
        <f>IF(ISERR(LN(Table240[[#This Row],[Close]]/E460)),"-",LN(Table240[[#This Row],[Close]]/E460))</f>
        <v>1.964864490640688E-3</v>
      </c>
    </row>
    <row r="462" spans="1:8" x14ac:dyDescent="0.3">
      <c r="A462" s="2">
        <v>43787</v>
      </c>
      <c r="B462" s="1">
        <v>11915.15</v>
      </c>
      <c r="C462" s="1">
        <v>11946.2</v>
      </c>
      <c r="D462" s="1">
        <v>11867.6</v>
      </c>
      <c r="E462" s="1">
        <v>11884.5</v>
      </c>
      <c r="F462" s="1">
        <v>514352437</v>
      </c>
      <c r="G462" s="1">
        <v>17991.41</v>
      </c>
      <c r="H462" s="3">
        <f>IF(ISERR(LN(Table240[[#This Row],[Close]]/E461)),"-",LN(Table240[[#This Row],[Close]]/E461))</f>
        <v>-9.2094396951437408E-4</v>
      </c>
    </row>
    <row r="463" spans="1:8" x14ac:dyDescent="0.3">
      <c r="A463" s="2">
        <v>43788</v>
      </c>
      <c r="B463" s="1">
        <v>11919.45</v>
      </c>
      <c r="C463" s="1">
        <v>11958.85</v>
      </c>
      <c r="D463" s="1">
        <v>11881.75</v>
      </c>
      <c r="E463" s="1">
        <v>11940.1</v>
      </c>
      <c r="F463" s="1">
        <v>613909679</v>
      </c>
      <c r="G463" s="1">
        <v>21574.84</v>
      </c>
      <c r="H463" s="3">
        <f>IF(ISERR(LN(Table240[[#This Row],[Close]]/E462)),"-",LN(Table240[[#This Row],[Close]]/E462))</f>
        <v>4.6674530474952423E-3</v>
      </c>
    </row>
    <row r="464" spans="1:8" x14ac:dyDescent="0.3">
      <c r="A464" s="2">
        <v>43789</v>
      </c>
      <c r="B464" s="1">
        <v>12004.75</v>
      </c>
      <c r="C464" s="1">
        <v>12038.6</v>
      </c>
      <c r="D464" s="1">
        <v>11966.05</v>
      </c>
      <c r="E464" s="1">
        <v>11999.1</v>
      </c>
      <c r="F464" s="1">
        <v>646661147</v>
      </c>
      <c r="G464" s="1">
        <v>24341.14</v>
      </c>
      <c r="H464" s="3">
        <f>IF(ISERR(LN(Table240[[#This Row],[Close]]/E463)),"-",LN(Table240[[#This Row],[Close]]/E463))</f>
        <v>4.9291638365952786E-3</v>
      </c>
    </row>
    <row r="465" spans="1:8" x14ac:dyDescent="0.3">
      <c r="A465" s="2">
        <v>43790</v>
      </c>
      <c r="B465" s="1">
        <v>12025.65</v>
      </c>
      <c r="C465" s="1">
        <v>12028.2</v>
      </c>
      <c r="D465" s="1">
        <v>11956.9</v>
      </c>
      <c r="E465" s="1">
        <v>11968.4</v>
      </c>
      <c r="F465" s="1">
        <v>557685781</v>
      </c>
      <c r="G465" s="1">
        <v>21609.99</v>
      </c>
      <c r="H465" s="3">
        <f>IF(ISERR(LN(Table240[[#This Row],[Close]]/E464)),"-",LN(Table240[[#This Row],[Close]]/E464))</f>
        <v>-2.561803841863281E-3</v>
      </c>
    </row>
    <row r="466" spans="1:8" x14ac:dyDescent="0.3">
      <c r="A466" s="2">
        <v>43791</v>
      </c>
      <c r="B466" s="1">
        <v>11967.3</v>
      </c>
      <c r="C466" s="1">
        <v>11968.1</v>
      </c>
      <c r="D466" s="1">
        <v>11883.5</v>
      </c>
      <c r="E466" s="1">
        <v>11914.4</v>
      </c>
      <c r="F466" s="1">
        <v>486815185</v>
      </c>
      <c r="G466" s="1">
        <v>19243.57</v>
      </c>
      <c r="H466" s="3">
        <f>IF(ISERR(LN(Table240[[#This Row],[Close]]/E465)),"-",LN(Table240[[#This Row],[Close]]/E465))</f>
        <v>-4.5220905439756973E-3</v>
      </c>
    </row>
    <row r="467" spans="1:8" x14ac:dyDescent="0.3">
      <c r="A467" s="2">
        <v>43794</v>
      </c>
      <c r="B467" s="1">
        <v>11922.45</v>
      </c>
      <c r="C467" s="1">
        <v>12084.5</v>
      </c>
      <c r="D467" s="1">
        <v>11919.75</v>
      </c>
      <c r="E467" s="1">
        <v>12073.75</v>
      </c>
      <c r="F467" s="1">
        <v>534289467</v>
      </c>
      <c r="G467" s="1">
        <v>19990.439999999999</v>
      </c>
      <c r="H467" s="3">
        <f>IF(ISERR(LN(Table240[[#This Row],[Close]]/E466)),"-",LN(Table240[[#This Row],[Close]]/E466))</f>
        <v>1.3285921921847858E-2</v>
      </c>
    </row>
    <row r="468" spans="1:8" x14ac:dyDescent="0.3">
      <c r="A468" s="2">
        <v>43795</v>
      </c>
      <c r="B468" s="1">
        <v>12110.2</v>
      </c>
      <c r="C468" s="1">
        <v>12132.45</v>
      </c>
      <c r="D468" s="1">
        <v>12006.35</v>
      </c>
      <c r="E468" s="1">
        <v>12037.7</v>
      </c>
      <c r="F468" s="1">
        <v>1201335831</v>
      </c>
      <c r="G468" s="1">
        <v>46030.62</v>
      </c>
      <c r="H468" s="3">
        <f>IF(ISERR(LN(Table240[[#This Row],[Close]]/E467)),"-",LN(Table240[[#This Row],[Close]]/E467))</f>
        <v>-2.9902827795611981E-3</v>
      </c>
    </row>
    <row r="469" spans="1:8" x14ac:dyDescent="0.3">
      <c r="A469" s="2">
        <v>43796</v>
      </c>
      <c r="B469" s="1">
        <v>12068.5</v>
      </c>
      <c r="C469" s="1">
        <v>12114.9</v>
      </c>
      <c r="D469" s="1">
        <v>12055.15</v>
      </c>
      <c r="E469" s="1">
        <v>12100.7</v>
      </c>
      <c r="F469" s="1">
        <v>584226618</v>
      </c>
      <c r="G469" s="1">
        <v>19937.400000000001</v>
      </c>
      <c r="H469" s="3">
        <f>IF(ISERR(LN(Table240[[#This Row],[Close]]/E468)),"-",LN(Table240[[#This Row],[Close]]/E468))</f>
        <v>5.2199104372391298E-3</v>
      </c>
    </row>
    <row r="470" spans="1:8" x14ac:dyDescent="0.3">
      <c r="A470" s="2">
        <v>43797</v>
      </c>
      <c r="B470" s="1">
        <v>12132.1</v>
      </c>
      <c r="C470" s="1">
        <v>12158.8</v>
      </c>
      <c r="D470" s="1">
        <v>12099.95</v>
      </c>
      <c r="E470" s="1">
        <v>12151.15</v>
      </c>
      <c r="F470" s="1">
        <v>620479403</v>
      </c>
      <c r="G470" s="1">
        <v>21229.58</v>
      </c>
      <c r="H470" s="3">
        <f>IF(ISERR(LN(Table240[[#This Row],[Close]]/E469)),"-",LN(Table240[[#This Row],[Close]]/E469))</f>
        <v>4.1605133442242075E-3</v>
      </c>
    </row>
    <row r="471" spans="1:8" x14ac:dyDescent="0.3">
      <c r="A471" s="2">
        <v>43798</v>
      </c>
      <c r="B471" s="1">
        <v>12146.2</v>
      </c>
      <c r="C471" s="1">
        <v>12147.4</v>
      </c>
      <c r="D471" s="1">
        <v>12017.4</v>
      </c>
      <c r="E471" s="1">
        <v>12056.05</v>
      </c>
      <c r="F471" s="1">
        <v>804430391</v>
      </c>
      <c r="G471" s="1">
        <v>21838.04</v>
      </c>
      <c r="H471" s="3">
        <f>IF(ISERR(LN(Table240[[#This Row],[Close]]/E470)),"-",LN(Table240[[#This Row],[Close]]/E470))</f>
        <v>-7.8572068851349621E-3</v>
      </c>
    </row>
    <row r="472" spans="1:8" x14ac:dyDescent="0.3">
      <c r="A472" s="2">
        <v>43801</v>
      </c>
      <c r="B472" s="1">
        <v>12137.05</v>
      </c>
      <c r="C472" s="1">
        <v>12137.15</v>
      </c>
      <c r="D472" s="1">
        <v>12023.7</v>
      </c>
      <c r="E472" s="1">
        <v>12048.2</v>
      </c>
      <c r="F472" s="1">
        <v>720945335</v>
      </c>
      <c r="G472" s="1">
        <v>23113.18</v>
      </c>
      <c r="H472" s="3">
        <f>IF(ISERR(LN(Table240[[#This Row],[Close]]/E471)),"-",LN(Table240[[#This Row],[Close]]/E471))</f>
        <v>-6.5133744277652886E-4</v>
      </c>
    </row>
    <row r="473" spans="1:8" x14ac:dyDescent="0.3">
      <c r="A473" s="2">
        <v>43802</v>
      </c>
      <c r="B473" s="1">
        <v>12067.65</v>
      </c>
      <c r="C473" s="1">
        <v>12068.6</v>
      </c>
      <c r="D473" s="1">
        <v>11956.4</v>
      </c>
      <c r="E473" s="1">
        <v>11994.2</v>
      </c>
      <c r="F473" s="1">
        <v>605789334</v>
      </c>
      <c r="G473" s="1">
        <v>18203.759999999998</v>
      </c>
      <c r="H473" s="3">
        <f>IF(ISERR(LN(Table240[[#This Row],[Close]]/E472)),"-",LN(Table240[[#This Row],[Close]]/E472))</f>
        <v>-4.4920715738986546E-3</v>
      </c>
    </row>
    <row r="474" spans="1:8" x14ac:dyDescent="0.3">
      <c r="A474" s="2">
        <v>43803</v>
      </c>
      <c r="B474" s="1">
        <v>11969.95</v>
      </c>
      <c r="C474" s="1">
        <v>12054.7</v>
      </c>
      <c r="D474" s="1">
        <v>11935.3</v>
      </c>
      <c r="E474" s="1">
        <v>12043.2</v>
      </c>
      <c r="F474" s="1">
        <v>747193818</v>
      </c>
      <c r="G474" s="1">
        <v>22132.83</v>
      </c>
      <c r="H474" s="3">
        <f>IF(ISERR(LN(Table240[[#This Row],[Close]]/E473)),"-",LN(Table240[[#This Row],[Close]]/E473))</f>
        <v>4.0769856866699622E-3</v>
      </c>
    </row>
    <row r="475" spans="1:8" x14ac:dyDescent="0.3">
      <c r="A475" s="2">
        <v>43804</v>
      </c>
      <c r="B475" s="1">
        <v>12071.25</v>
      </c>
      <c r="C475" s="1">
        <v>12081.2</v>
      </c>
      <c r="D475" s="1">
        <v>11998.75</v>
      </c>
      <c r="E475" s="1">
        <v>12018.4</v>
      </c>
      <c r="F475" s="1">
        <v>562228745</v>
      </c>
      <c r="G475" s="1">
        <v>19589.810000000001</v>
      </c>
      <c r="H475" s="3">
        <f>IF(ISERR(LN(Table240[[#This Row],[Close]]/E474)),"-",LN(Table240[[#This Row],[Close]]/E474))</f>
        <v>-2.0613765320537055E-3</v>
      </c>
    </row>
    <row r="476" spans="1:8" x14ac:dyDescent="0.3">
      <c r="A476" s="2">
        <v>43805</v>
      </c>
      <c r="B476" s="1">
        <v>12047.35</v>
      </c>
      <c r="C476" s="1">
        <v>12057.05</v>
      </c>
      <c r="D476" s="1">
        <v>11888.85</v>
      </c>
      <c r="E476" s="1">
        <v>11921.5</v>
      </c>
      <c r="F476" s="1">
        <v>609221205</v>
      </c>
      <c r="G476" s="1">
        <v>18245.490000000002</v>
      </c>
      <c r="H476" s="3">
        <f>IF(ISERR(LN(Table240[[#This Row],[Close]]/E475)),"-",LN(Table240[[#This Row],[Close]]/E475))</f>
        <v>-8.0953161197521266E-3</v>
      </c>
    </row>
    <row r="477" spans="1:8" x14ac:dyDescent="0.3">
      <c r="A477" s="2">
        <v>43808</v>
      </c>
      <c r="B477" s="1">
        <v>11939.1</v>
      </c>
      <c r="C477" s="1">
        <v>11981.95</v>
      </c>
      <c r="D477" s="1">
        <v>11888.05</v>
      </c>
      <c r="E477" s="1">
        <v>11937.5</v>
      </c>
      <c r="F477" s="1">
        <v>599115748</v>
      </c>
      <c r="G477" s="1">
        <v>16672.87</v>
      </c>
      <c r="H477" s="3">
        <f>IF(ISERR(LN(Table240[[#This Row],[Close]]/E476)),"-",LN(Table240[[#This Row],[Close]]/E476))</f>
        <v>1.3412131605239934E-3</v>
      </c>
    </row>
    <row r="478" spans="1:8" x14ac:dyDescent="0.3">
      <c r="A478" s="2">
        <v>43809</v>
      </c>
      <c r="B478" s="1">
        <v>11950.5</v>
      </c>
      <c r="C478" s="1">
        <v>11953.2</v>
      </c>
      <c r="D478" s="1">
        <v>11844.7</v>
      </c>
      <c r="E478" s="1">
        <v>11856.8</v>
      </c>
      <c r="F478" s="1">
        <v>650219487</v>
      </c>
      <c r="G478" s="1">
        <v>16514.63</v>
      </c>
      <c r="H478" s="3">
        <f>IF(ISERR(LN(Table240[[#This Row],[Close]]/E477)),"-",LN(Table240[[#This Row],[Close]]/E477))</f>
        <v>-6.7831631462805233E-3</v>
      </c>
    </row>
    <row r="479" spans="1:8" x14ac:dyDescent="0.3">
      <c r="A479" s="2">
        <v>43810</v>
      </c>
      <c r="B479" s="1">
        <v>11867.35</v>
      </c>
      <c r="C479" s="1">
        <v>11923.2</v>
      </c>
      <c r="D479" s="1">
        <v>11832.3</v>
      </c>
      <c r="E479" s="1">
        <v>11910.15</v>
      </c>
      <c r="F479" s="1">
        <v>997655048</v>
      </c>
      <c r="G479" s="1">
        <v>18760.57</v>
      </c>
      <c r="H479" s="3">
        <f>IF(ISERR(LN(Table240[[#This Row],[Close]]/E478)),"-",LN(Table240[[#This Row],[Close]]/E478))</f>
        <v>4.4894350857693126E-3</v>
      </c>
    </row>
    <row r="480" spans="1:8" x14ac:dyDescent="0.3">
      <c r="A480" s="2">
        <v>43811</v>
      </c>
      <c r="B480" s="1">
        <v>11944.3</v>
      </c>
      <c r="C480" s="1">
        <v>12005.5</v>
      </c>
      <c r="D480" s="1">
        <v>11934</v>
      </c>
      <c r="E480" s="1">
        <v>11971.8</v>
      </c>
      <c r="F480" s="1">
        <v>752617138</v>
      </c>
      <c r="G480" s="1">
        <v>18401.22</v>
      </c>
      <c r="H480" s="3">
        <f>IF(ISERR(LN(Table240[[#This Row],[Close]]/E479)),"-",LN(Table240[[#This Row],[Close]]/E479))</f>
        <v>5.1629064580655691E-3</v>
      </c>
    </row>
    <row r="481" spans="1:8" x14ac:dyDescent="0.3">
      <c r="A481" s="2">
        <v>43812</v>
      </c>
      <c r="B481" s="1">
        <v>12026.4</v>
      </c>
      <c r="C481" s="1">
        <v>12098.85</v>
      </c>
      <c r="D481" s="1">
        <v>12023.6</v>
      </c>
      <c r="E481" s="1">
        <v>12086.7</v>
      </c>
      <c r="F481" s="1">
        <v>597712516</v>
      </c>
      <c r="G481" s="1">
        <v>20626.8</v>
      </c>
      <c r="H481" s="3">
        <f>IF(ISERR(LN(Table240[[#This Row],[Close]]/E480)),"-",LN(Table240[[#This Row],[Close]]/E480))</f>
        <v>9.5517903102901938E-3</v>
      </c>
    </row>
    <row r="482" spans="1:8" x14ac:dyDescent="0.3">
      <c r="A482" s="2">
        <v>43815</v>
      </c>
      <c r="B482" s="1">
        <v>12131.35</v>
      </c>
      <c r="C482" s="1">
        <v>12134.65</v>
      </c>
      <c r="D482" s="1">
        <v>12046.3</v>
      </c>
      <c r="E482" s="1">
        <v>12053.95</v>
      </c>
      <c r="F482" s="1">
        <v>437703921</v>
      </c>
      <c r="G482" s="1">
        <v>16110.34</v>
      </c>
      <c r="H482" s="3">
        <f>IF(ISERR(LN(Table240[[#This Row],[Close]]/E481)),"-",LN(Table240[[#This Row],[Close]]/E481))</f>
        <v>-2.7132674631074115E-3</v>
      </c>
    </row>
    <row r="483" spans="1:8" x14ac:dyDescent="0.3">
      <c r="A483" s="2">
        <v>43816</v>
      </c>
      <c r="B483" s="1">
        <v>12082.45</v>
      </c>
      <c r="C483" s="1">
        <v>12182.75</v>
      </c>
      <c r="D483" s="1">
        <v>12070.35</v>
      </c>
      <c r="E483" s="1">
        <v>12165</v>
      </c>
      <c r="F483" s="1">
        <v>499585789</v>
      </c>
      <c r="G483" s="1">
        <v>20968.79</v>
      </c>
      <c r="H483" s="3">
        <f>IF(ISERR(LN(Table240[[#This Row],[Close]]/E482)),"-",LN(Table240[[#This Row],[Close]]/E482))</f>
        <v>9.1705691839000653E-3</v>
      </c>
    </row>
    <row r="484" spans="1:8" x14ac:dyDescent="0.3">
      <c r="A484" s="2">
        <v>43817</v>
      </c>
      <c r="B484" s="1">
        <v>12197</v>
      </c>
      <c r="C484" s="1">
        <v>12237.7</v>
      </c>
      <c r="D484" s="1">
        <v>12163.45</v>
      </c>
      <c r="E484" s="1">
        <v>12221.65</v>
      </c>
      <c r="F484" s="1">
        <v>518854651</v>
      </c>
      <c r="G484" s="1">
        <v>22341.06</v>
      </c>
      <c r="H484" s="3">
        <f>IF(ISERR(LN(Table240[[#This Row],[Close]]/E483)),"-",LN(Table240[[#This Row],[Close]]/E483))</f>
        <v>4.6459929428873644E-3</v>
      </c>
    </row>
    <row r="485" spans="1:8" x14ac:dyDescent="0.3">
      <c r="A485" s="2">
        <v>43818</v>
      </c>
      <c r="B485" s="1">
        <v>12223.4</v>
      </c>
      <c r="C485" s="1">
        <v>12268.35</v>
      </c>
      <c r="D485" s="1">
        <v>12191.15</v>
      </c>
      <c r="E485" s="1">
        <v>12259.7</v>
      </c>
      <c r="F485" s="1">
        <v>623049839</v>
      </c>
      <c r="G485" s="1">
        <v>19761.900000000001</v>
      </c>
      <c r="H485" s="3">
        <f>IF(ISERR(LN(Table240[[#This Row],[Close]]/E484)),"-",LN(Table240[[#This Row],[Close]]/E484))</f>
        <v>3.1084912097463736E-3</v>
      </c>
    </row>
    <row r="486" spans="1:8" x14ac:dyDescent="0.3">
      <c r="A486" s="2">
        <v>43819</v>
      </c>
      <c r="B486" s="1">
        <v>12266.45</v>
      </c>
      <c r="C486" s="1">
        <v>12293.9</v>
      </c>
      <c r="D486" s="1">
        <v>12252.75</v>
      </c>
      <c r="E486" s="1">
        <v>12271.8</v>
      </c>
      <c r="F486" s="1">
        <v>810676090</v>
      </c>
      <c r="G486" s="1">
        <v>25750.240000000002</v>
      </c>
      <c r="H486" s="3">
        <f>IF(ISERR(LN(Table240[[#This Row],[Close]]/E485)),"-",LN(Table240[[#This Row],[Close]]/E485))</f>
        <v>9.8648684191871439E-4</v>
      </c>
    </row>
    <row r="487" spans="1:8" x14ac:dyDescent="0.3">
      <c r="A487" s="2">
        <v>43822</v>
      </c>
      <c r="B487" s="1">
        <v>12235.45</v>
      </c>
      <c r="C487" s="1">
        <v>12287.15</v>
      </c>
      <c r="D487" s="1">
        <v>12213.25</v>
      </c>
      <c r="E487" s="1">
        <v>12262.75</v>
      </c>
      <c r="F487" s="1">
        <v>604782354</v>
      </c>
      <c r="G487" s="1">
        <v>18078.23</v>
      </c>
      <c r="H487" s="3">
        <f>IF(ISERR(LN(Table240[[#This Row],[Close]]/E486)),"-",LN(Table240[[#This Row],[Close]]/E486))</f>
        <v>-7.3773518653958673E-4</v>
      </c>
    </row>
    <row r="488" spans="1:8" x14ac:dyDescent="0.3">
      <c r="A488" s="2">
        <v>43823</v>
      </c>
      <c r="B488" s="1">
        <v>12269.25</v>
      </c>
      <c r="C488" s="1">
        <v>12283.7</v>
      </c>
      <c r="D488" s="1">
        <v>12202.1</v>
      </c>
      <c r="E488" s="1">
        <v>12214.55</v>
      </c>
      <c r="F488" s="1">
        <v>470290298</v>
      </c>
      <c r="G488" s="1">
        <v>13864.56</v>
      </c>
      <c r="H488" s="3">
        <f>IF(ISERR(LN(Table240[[#This Row],[Close]]/E487)),"-",LN(Table240[[#This Row],[Close]]/E487))</f>
        <v>-3.9383479632830202E-3</v>
      </c>
    </row>
    <row r="489" spans="1:8" x14ac:dyDescent="0.3">
      <c r="A489" s="2">
        <v>43825</v>
      </c>
      <c r="B489" s="1">
        <v>12211.85</v>
      </c>
      <c r="C489" s="1">
        <v>12221.55</v>
      </c>
      <c r="D489" s="1">
        <v>12118.85</v>
      </c>
      <c r="E489" s="1">
        <v>12126.55</v>
      </c>
      <c r="F489" s="1">
        <v>520326632</v>
      </c>
      <c r="G489" s="1">
        <v>16362.31</v>
      </c>
      <c r="H489" s="3">
        <f>IF(ISERR(LN(Table240[[#This Row],[Close]]/E488)),"-",LN(Table240[[#This Row],[Close]]/E488))</f>
        <v>-7.2306003753267361E-3</v>
      </c>
    </row>
    <row r="490" spans="1:8" x14ac:dyDescent="0.3">
      <c r="A490" s="2">
        <v>43826</v>
      </c>
      <c r="B490" s="1">
        <v>12172.9</v>
      </c>
      <c r="C490" s="1">
        <v>12258.45</v>
      </c>
      <c r="D490" s="1">
        <v>12157.9</v>
      </c>
      <c r="E490" s="1">
        <v>12245.8</v>
      </c>
      <c r="F490" s="1">
        <v>383788556</v>
      </c>
      <c r="G490" s="1">
        <v>13676.2</v>
      </c>
      <c r="H490" s="3">
        <f>IF(ISERR(LN(Table240[[#This Row],[Close]]/E489)),"-",LN(Table240[[#This Row],[Close]]/E489))</f>
        <v>9.7857573540413682E-3</v>
      </c>
    </row>
    <row r="491" spans="1:8" x14ac:dyDescent="0.3">
      <c r="A491" s="2">
        <v>43829</v>
      </c>
      <c r="B491" s="1">
        <v>12274.9</v>
      </c>
      <c r="C491" s="1">
        <v>12286.45</v>
      </c>
      <c r="D491" s="1">
        <v>12213.8</v>
      </c>
      <c r="E491" s="1">
        <v>12255.85</v>
      </c>
      <c r="F491" s="1">
        <v>411084614</v>
      </c>
      <c r="G491" s="1">
        <v>14556.73</v>
      </c>
      <c r="H491" s="3">
        <f>IF(ISERR(LN(Table240[[#This Row],[Close]]/E490)),"-",LN(Table240[[#This Row],[Close]]/E490))</f>
        <v>8.2035296101453205E-4</v>
      </c>
    </row>
    <row r="492" spans="1:8" x14ac:dyDescent="0.3">
      <c r="A492" s="2">
        <v>43830</v>
      </c>
      <c r="B492" s="1">
        <v>12247.1</v>
      </c>
      <c r="C492" s="1">
        <v>12247.1</v>
      </c>
      <c r="D492" s="1">
        <v>12151.8</v>
      </c>
      <c r="E492" s="1">
        <v>12168.45</v>
      </c>
      <c r="F492" s="1">
        <v>426931711</v>
      </c>
      <c r="G492" s="1">
        <v>14812.89</v>
      </c>
      <c r="H492" s="3">
        <f>IF(ISERR(LN(Table240[[#This Row],[Close]]/E491)),"-",LN(Table240[[#This Row],[Close]]/E491))</f>
        <v>-7.1568374982592681E-3</v>
      </c>
    </row>
    <row r="493" spans="1:8" x14ac:dyDescent="0.3">
      <c r="A493" s="2">
        <v>43831</v>
      </c>
      <c r="B493" s="1">
        <v>12202.15</v>
      </c>
      <c r="C493" s="1">
        <v>12222.2</v>
      </c>
      <c r="D493" s="1">
        <v>12165.3</v>
      </c>
      <c r="E493" s="1">
        <v>12182.5</v>
      </c>
      <c r="F493" s="1">
        <v>304078039</v>
      </c>
      <c r="G493" s="1">
        <v>10445.68</v>
      </c>
      <c r="H493" s="3">
        <f>IF(ISERR(LN(Table240[[#This Row],[Close]]/E492)),"-",LN(Table240[[#This Row],[Close]]/E492))</f>
        <v>1.1539592138382815E-3</v>
      </c>
    </row>
    <row r="494" spans="1:8" x14ac:dyDescent="0.3">
      <c r="A494" s="2">
        <v>43832</v>
      </c>
      <c r="B494" s="1">
        <v>12198.55</v>
      </c>
      <c r="C494" s="1">
        <v>12289.9</v>
      </c>
      <c r="D494" s="1">
        <v>12195.25</v>
      </c>
      <c r="E494" s="1">
        <v>12282.2</v>
      </c>
      <c r="F494" s="1">
        <v>407697594</v>
      </c>
      <c r="G494" s="1">
        <v>15256.55</v>
      </c>
      <c r="H494" s="3">
        <f>IF(ISERR(LN(Table240[[#This Row],[Close]]/E493)),"-",LN(Table240[[#This Row],[Close]]/E493))</f>
        <v>8.1505640319356996E-3</v>
      </c>
    </row>
    <row r="495" spans="1:8" x14ac:dyDescent="0.3">
      <c r="A495" s="2">
        <v>43833</v>
      </c>
      <c r="B495" s="1">
        <v>12261.1</v>
      </c>
      <c r="C495" s="1">
        <v>12265.6</v>
      </c>
      <c r="D495" s="1">
        <v>12191.35</v>
      </c>
      <c r="E495" s="1">
        <v>12226.65</v>
      </c>
      <c r="F495" s="1">
        <v>428770054</v>
      </c>
      <c r="G495" s="1">
        <v>16827.27</v>
      </c>
      <c r="H495" s="3">
        <f>IF(ISERR(LN(Table240[[#This Row],[Close]]/E494)),"-",LN(Table240[[#This Row],[Close]]/E494))</f>
        <v>-4.5330641889106188E-3</v>
      </c>
    </row>
    <row r="496" spans="1:8" x14ac:dyDescent="0.3">
      <c r="A496" s="2">
        <v>43836</v>
      </c>
      <c r="B496" s="1">
        <v>12170.6</v>
      </c>
      <c r="C496" s="1">
        <v>12179.1</v>
      </c>
      <c r="D496" s="1">
        <v>11974.2</v>
      </c>
      <c r="E496" s="1">
        <v>11993.05</v>
      </c>
      <c r="F496" s="1">
        <v>396501419</v>
      </c>
      <c r="G496" s="1">
        <v>16869.22</v>
      </c>
      <c r="H496" s="3">
        <f>IF(ISERR(LN(Table240[[#This Row],[Close]]/E495)),"-",LN(Table240[[#This Row],[Close]]/E495))</f>
        <v>-1.9290680239015083E-2</v>
      </c>
    </row>
    <row r="497" spans="1:8" x14ac:dyDescent="0.3">
      <c r="A497" s="2">
        <v>43837</v>
      </c>
      <c r="B497" s="1">
        <v>12079.1</v>
      </c>
      <c r="C497" s="1">
        <v>12152.15</v>
      </c>
      <c r="D497" s="1">
        <v>12005.35</v>
      </c>
      <c r="E497" s="1">
        <v>12052.95</v>
      </c>
      <c r="F497" s="1">
        <v>447818617</v>
      </c>
      <c r="G497" s="1">
        <v>17797.68</v>
      </c>
      <c r="H497" s="3">
        <f>IF(ISERR(LN(Table240[[#This Row],[Close]]/E496)),"-",LN(Table240[[#This Row],[Close]]/E496))</f>
        <v>4.9821279132576477E-3</v>
      </c>
    </row>
    <row r="498" spans="1:8" x14ac:dyDescent="0.3">
      <c r="A498" s="2">
        <v>43838</v>
      </c>
      <c r="B498" s="1">
        <v>11939.1</v>
      </c>
      <c r="C498" s="1">
        <v>12044.95</v>
      </c>
      <c r="D498" s="1">
        <v>11929.6</v>
      </c>
      <c r="E498" s="1">
        <v>12025.35</v>
      </c>
      <c r="F498" s="1">
        <v>445991640</v>
      </c>
      <c r="G498" s="1">
        <v>18281.150000000001</v>
      </c>
      <c r="H498" s="3">
        <f>IF(ISERR(LN(Table240[[#This Row],[Close]]/E497)),"-",LN(Table240[[#This Row],[Close]]/E497))</f>
        <v>-2.2925216554330287E-3</v>
      </c>
    </row>
    <row r="499" spans="1:8" x14ac:dyDescent="0.3">
      <c r="A499" s="2">
        <v>43839</v>
      </c>
      <c r="B499" s="1">
        <v>12153.15</v>
      </c>
      <c r="C499" s="1">
        <v>12224.05</v>
      </c>
      <c r="D499" s="1">
        <v>12132.55</v>
      </c>
      <c r="E499" s="1">
        <v>12215.9</v>
      </c>
      <c r="F499" s="1">
        <v>477469878</v>
      </c>
      <c r="G499" s="1">
        <v>18456.64</v>
      </c>
      <c r="H499" s="3">
        <f>IF(ISERR(LN(Table240[[#This Row],[Close]]/E498)),"-",LN(Table240[[#This Row],[Close]]/E498))</f>
        <v>1.5721460299874462E-2</v>
      </c>
    </row>
    <row r="500" spans="1:8" x14ac:dyDescent="0.3">
      <c r="A500" s="2">
        <v>43840</v>
      </c>
      <c r="B500" s="1">
        <v>12271</v>
      </c>
      <c r="C500" s="1">
        <v>12311.2</v>
      </c>
      <c r="D500" s="1">
        <v>12213.2</v>
      </c>
      <c r="E500" s="1">
        <v>12256.8</v>
      </c>
      <c r="F500" s="1">
        <v>660627930</v>
      </c>
      <c r="G500" s="1">
        <v>18818.62</v>
      </c>
      <c r="H500" s="3">
        <f>IF(ISERR(LN(Table240[[#This Row],[Close]]/E499)),"-",LN(Table240[[#This Row],[Close]]/E499))</f>
        <v>3.3425031221734377E-3</v>
      </c>
    </row>
    <row r="501" spans="1:8" x14ac:dyDescent="0.3">
      <c r="A501" s="2">
        <v>43843</v>
      </c>
      <c r="B501" s="1">
        <v>12296.7</v>
      </c>
      <c r="C501" s="1">
        <v>12337.75</v>
      </c>
      <c r="D501" s="1">
        <v>12285.8</v>
      </c>
      <c r="E501" s="1">
        <v>12329.55</v>
      </c>
      <c r="F501" s="1">
        <v>500968242</v>
      </c>
      <c r="G501" s="1">
        <v>17522.13</v>
      </c>
      <c r="H501" s="3">
        <f>IF(ISERR(LN(Table240[[#This Row],[Close]]/E500)),"-",LN(Table240[[#This Row],[Close]]/E500))</f>
        <v>5.9179351404731514E-3</v>
      </c>
    </row>
    <row r="502" spans="1:8" x14ac:dyDescent="0.3">
      <c r="A502" s="2">
        <v>43844</v>
      </c>
      <c r="B502" s="1">
        <v>12333.1</v>
      </c>
      <c r="C502" s="1">
        <v>12374.25</v>
      </c>
      <c r="D502" s="1">
        <v>12308.7</v>
      </c>
      <c r="E502" s="1">
        <v>12362.3</v>
      </c>
      <c r="F502" s="1">
        <v>616260555</v>
      </c>
      <c r="G502" s="1">
        <v>17948.919999999998</v>
      </c>
      <c r="H502" s="3">
        <f>IF(ISERR(LN(Table240[[#This Row],[Close]]/E501)),"-",LN(Table240[[#This Row],[Close]]/E501))</f>
        <v>2.6526987005530004E-3</v>
      </c>
    </row>
    <row r="503" spans="1:8" x14ac:dyDescent="0.3">
      <c r="A503" s="2">
        <v>43845</v>
      </c>
      <c r="B503" s="1">
        <v>12349.4</v>
      </c>
      <c r="C503" s="1">
        <v>12355.15</v>
      </c>
      <c r="D503" s="1">
        <v>12278.75</v>
      </c>
      <c r="E503" s="1">
        <v>12343.3</v>
      </c>
      <c r="F503" s="1">
        <v>684352965</v>
      </c>
      <c r="G503" s="1">
        <v>17882.509999999998</v>
      </c>
      <c r="H503" s="3">
        <f>IF(ISERR(LN(Table240[[#This Row],[Close]]/E502)),"-",LN(Table240[[#This Row],[Close]]/E502))</f>
        <v>-1.5381131197652743E-3</v>
      </c>
    </row>
    <row r="504" spans="1:8" x14ac:dyDescent="0.3">
      <c r="A504" s="2">
        <v>43846</v>
      </c>
      <c r="B504" s="1">
        <v>12347.1</v>
      </c>
      <c r="C504" s="1">
        <v>12389.05</v>
      </c>
      <c r="D504" s="1">
        <v>12315.8</v>
      </c>
      <c r="E504" s="1">
        <v>12355.5</v>
      </c>
      <c r="F504" s="1">
        <v>395670245</v>
      </c>
      <c r="G504" s="1">
        <v>16004.06</v>
      </c>
      <c r="H504" s="3">
        <f>IF(ISERR(LN(Table240[[#This Row],[Close]]/E503)),"-",LN(Table240[[#This Row],[Close]]/E503))</f>
        <v>9.8790232660840474E-4</v>
      </c>
    </row>
    <row r="505" spans="1:8" x14ac:dyDescent="0.3">
      <c r="A505" s="2">
        <v>43847</v>
      </c>
      <c r="B505" s="1">
        <v>12328.4</v>
      </c>
      <c r="C505" s="1">
        <v>12385.45</v>
      </c>
      <c r="D505" s="1">
        <v>12321.4</v>
      </c>
      <c r="E505" s="1">
        <v>12352.35</v>
      </c>
      <c r="F505" s="1">
        <v>502060615</v>
      </c>
      <c r="G505" s="1">
        <v>21397.63</v>
      </c>
      <c r="H505" s="3">
        <f>IF(ISERR(LN(Table240[[#This Row],[Close]]/E504)),"-",LN(Table240[[#This Row],[Close]]/E504))</f>
        <v>-2.5497969407015808E-4</v>
      </c>
    </row>
    <row r="506" spans="1:8" x14ac:dyDescent="0.3">
      <c r="A506" s="2">
        <v>43850</v>
      </c>
      <c r="B506" s="1">
        <v>12430.5</v>
      </c>
      <c r="C506" s="1">
        <v>12430.5</v>
      </c>
      <c r="D506" s="1">
        <v>12216.9</v>
      </c>
      <c r="E506" s="1">
        <v>12224.55</v>
      </c>
      <c r="F506" s="1">
        <v>491609317</v>
      </c>
      <c r="G506" s="1">
        <v>21415.43</v>
      </c>
      <c r="H506" s="3">
        <f>IF(ISERR(LN(Table240[[#This Row],[Close]]/E505)),"-",LN(Table240[[#This Row],[Close]]/E505))</f>
        <v>-1.0400103505719096E-2</v>
      </c>
    </row>
    <row r="507" spans="1:8" x14ac:dyDescent="0.3">
      <c r="A507" s="2">
        <v>43851</v>
      </c>
      <c r="B507" s="1">
        <v>12195.3</v>
      </c>
      <c r="C507" s="1">
        <v>12230.05</v>
      </c>
      <c r="D507" s="1">
        <v>12162.3</v>
      </c>
      <c r="E507" s="1">
        <v>12169.85</v>
      </c>
      <c r="F507" s="1">
        <v>443976442</v>
      </c>
      <c r="G507" s="1">
        <v>18682.650000000001</v>
      </c>
      <c r="H507" s="3">
        <f>IF(ISERR(LN(Table240[[#This Row],[Close]]/E506)),"-",LN(Table240[[#This Row],[Close]]/E506))</f>
        <v>-4.4846433343133131E-3</v>
      </c>
    </row>
    <row r="508" spans="1:8" x14ac:dyDescent="0.3">
      <c r="A508" s="2">
        <v>43852</v>
      </c>
      <c r="B508" s="1">
        <v>12218.35</v>
      </c>
      <c r="C508" s="1">
        <v>12225.05</v>
      </c>
      <c r="D508" s="1">
        <v>12087.9</v>
      </c>
      <c r="E508" s="1">
        <v>12106.9</v>
      </c>
      <c r="F508" s="1">
        <v>526294513</v>
      </c>
      <c r="G508" s="1">
        <v>19758.68</v>
      </c>
      <c r="H508" s="3">
        <f>IF(ISERR(LN(Table240[[#This Row],[Close]]/E507)),"-",LN(Table240[[#This Row],[Close]]/E507))</f>
        <v>-5.1860435261617648E-3</v>
      </c>
    </row>
    <row r="509" spans="1:8" x14ac:dyDescent="0.3">
      <c r="A509" s="2">
        <v>43853</v>
      </c>
      <c r="B509" s="1">
        <v>12123.75</v>
      </c>
      <c r="C509" s="1">
        <v>12189</v>
      </c>
      <c r="D509" s="1">
        <v>12094.1</v>
      </c>
      <c r="E509" s="1">
        <v>12180.35</v>
      </c>
      <c r="F509" s="1">
        <v>867653663</v>
      </c>
      <c r="G509" s="1">
        <v>23829.39</v>
      </c>
      <c r="H509" s="3">
        <f>IF(ISERR(LN(Table240[[#This Row],[Close]]/E508)),"-",LN(Table240[[#This Row],[Close]]/E508))</f>
        <v>6.0484594940626527E-3</v>
      </c>
    </row>
    <row r="510" spans="1:8" x14ac:dyDescent="0.3">
      <c r="A510" s="2">
        <v>43854</v>
      </c>
      <c r="B510" s="1">
        <v>12174.55</v>
      </c>
      <c r="C510" s="1">
        <v>12272.15</v>
      </c>
      <c r="D510" s="1">
        <v>12149.65</v>
      </c>
      <c r="E510" s="1">
        <v>12248.25</v>
      </c>
      <c r="F510" s="1">
        <v>593237908</v>
      </c>
      <c r="G510" s="1">
        <v>18032.27</v>
      </c>
      <c r="H510" s="3">
        <f>IF(ISERR(LN(Table240[[#This Row],[Close]]/E509)),"-",LN(Table240[[#This Row],[Close]]/E509))</f>
        <v>5.5590721417507587E-3</v>
      </c>
    </row>
    <row r="511" spans="1:8" x14ac:dyDescent="0.3">
      <c r="A511" s="2">
        <v>43857</v>
      </c>
      <c r="B511" s="1">
        <v>12197.1</v>
      </c>
      <c r="C511" s="1">
        <v>12216.6</v>
      </c>
      <c r="D511" s="1">
        <v>12107</v>
      </c>
      <c r="E511" s="1">
        <v>12119</v>
      </c>
      <c r="F511" s="1">
        <v>441158138</v>
      </c>
      <c r="G511" s="1">
        <v>17988.61</v>
      </c>
      <c r="H511" s="3">
        <f>IF(ISERR(LN(Table240[[#This Row],[Close]]/E510)),"-",LN(Table240[[#This Row],[Close]]/E510))</f>
        <v>-1.0608600656474901E-2</v>
      </c>
    </row>
    <row r="512" spans="1:8" x14ac:dyDescent="0.3">
      <c r="A512" s="2">
        <v>43858</v>
      </c>
      <c r="B512" s="1">
        <v>12148.1</v>
      </c>
      <c r="C512" s="1">
        <v>12163.55</v>
      </c>
      <c r="D512" s="1">
        <v>12024.5</v>
      </c>
      <c r="E512" s="1">
        <v>12055.8</v>
      </c>
      <c r="F512" s="1">
        <v>478484057</v>
      </c>
      <c r="G512" s="1">
        <v>20917.62</v>
      </c>
      <c r="H512" s="3">
        <f>IF(ISERR(LN(Table240[[#This Row],[Close]]/E511)),"-",LN(Table240[[#This Row],[Close]]/E511))</f>
        <v>-5.2285970499251228E-3</v>
      </c>
    </row>
    <row r="513" spans="1:8" x14ac:dyDescent="0.3">
      <c r="A513" s="2">
        <v>43859</v>
      </c>
      <c r="B513" s="1">
        <v>12114.9</v>
      </c>
      <c r="C513" s="1">
        <v>12169.6</v>
      </c>
      <c r="D513" s="1">
        <v>12103.8</v>
      </c>
      <c r="E513" s="1">
        <v>12129.5</v>
      </c>
      <c r="F513" s="1">
        <v>514362340</v>
      </c>
      <c r="G513" s="1">
        <v>20646.18</v>
      </c>
      <c r="H513" s="3">
        <f>IF(ISERR(LN(Table240[[#This Row],[Close]]/E512)),"-",LN(Table240[[#This Row],[Close]]/E512))</f>
        <v>6.0946300545449581E-3</v>
      </c>
    </row>
    <row r="514" spans="1:8" x14ac:dyDescent="0.3">
      <c r="A514" s="2">
        <v>43860</v>
      </c>
      <c r="B514" s="1">
        <v>12147.75</v>
      </c>
      <c r="C514" s="1">
        <v>12150.3</v>
      </c>
      <c r="D514" s="1">
        <v>12010.6</v>
      </c>
      <c r="E514" s="1">
        <v>12035.8</v>
      </c>
      <c r="F514" s="1">
        <v>538138743</v>
      </c>
      <c r="G514" s="1">
        <v>19372.669999999998</v>
      </c>
      <c r="H514" s="3">
        <f>IF(ISERR(LN(Table240[[#This Row],[Close]]/E513)),"-",LN(Table240[[#This Row],[Close]]/E513))</f>
        <v>-7.7549601774502333E-3</v>
      </c>
    </row>
    <row r="515" spans="1:8" x14ac:dyDescent="0.3">
      <c r="A515" s="2">
        <v>43861</v>
      </c>
      <c r="B515" s="1">
        <v>12100.4</v>
      </c>
      <c r="C515" s="1">
        <v>12103.55</v>
      </c>
      <c r="D515" s="1">
        <v>11945.85</v>
      </c>
      <c r="E515" s="1">
        <v>11962.1</v>
      </c>
      <c r="F515" s="1">
        <v>771278258</v>
      </c>
      <c r="G515" s="1">
        <v>26044.91</v>
      </c>
      <c r="H515" s="3">
        <f>IF(ISERR(LN(Table240[[#This Row],[Close]]/E514)),"-",LN(Table240[[#This Row],[Close]]/E514))</f>
        <v>-6.1422234200450227E-3</v>
      </c>
    </row>
    <row r="516" spans="1:8" x14ac:dyDescent="0.3">
      <c r="A516" s="2">
        <v>43862</v>
      </c>
      <c r="B516" s="1">
        <v>11939</v>
      </c>
      <c r="C516" s="1">
        <v>12017.35</v>
      </c>
      <c r="D516" s="1">
        <v>11633.3</v>
      </c>
      <c r="E516" s="1">
        <v>11661.85</v>
      </c>
      <c r="F516" s="1">
        <v>537634767</v>
      </c>
      <c r="G516" s="1">
        <v>20598.12</v>
      </c>
      <c r="H516" s="3">
        <f>IF(ISERR(LN(Table240[[#This Row],[Close]]/E515)),"-",LN(Table240[[#This Row],[Close]]/E515))</f>
        <v>-2.5420487964002748E-2</v>
      </c>
    </row>
    <row r="517" spans="1:8" x14ac:dyDescent="0.3">
      <c r="A517" s="2">
        <v>43864</v>
      </c>
      <c r="B517" s="1">
        <v>11627.45</v>
      </c>
      <c r="C517" s="1">
        <v>11749.85</v>
      </c>
      <c r="D517" s="1">
        <v>11614.5</v>
      </c>
      <c r="E517" s="1">
        <v>11707.9</v>
      </c>
      <c r="F517" s="1">
        <v>669815788</v>
      </c>
      <c r="G517" s="1">
        <v>25415.26</v>
      </c>
      <c r="H517" s="3">
        <f>IF(ISERR(LN(Table240[[#This Row],[Close]]/E516)),"-",LN(Table240[[#This Row],[Close]]/E516))</f>
        <v>3.940997195259483E-3</v>
      </c>
    </row>
    <row r="518" spans="1:8" x14ac:dyDescent="0.3">
      <c r="A518" s="2">
        <v>43865</v>
      </c>
      <c r="B518" s="1">
        <v>11786.25</v>
      </c>
      <c r="C518" s="1">
        <v>11986.15</v>
      </c>
      <c r="D518" s="1">
        <v>11783.4</v>
      </c>
      <c r="E518" s="1">
        <v>11979.65</v>
      </c>
      <c r="F518" s="1">
        <v>560430291</v>
      </c>
      <c r="G518" s="1">
        <v>22338.5</v>
      </c>
      <c r="H518" s="3">
        <f>IF(ISERR(LN(Table240[[#This Row],[Close]]/E517)),"-",LN(Table240[[#This Row],[Close]]/E517))</f>
        <v>2.2945549276863344E-2</v>
      </c>
    </row>
    <row r="519" spans="1:8" x14ac:dyDescent="0.3">
      <c r="A519" s="2">
        <v>43866</v>
      </c>
      <c r="B519" s="1">
        <v>12005.85</v>
      </c>
      <c r="C519" s="1">
        <v>12098.15</v>
      </c>
      <c r="D519" s="1">
        <v>11953.35</v>
      </c>
      <c r="E519" s="1">
        <v>12089.15</v>
      </c>
      <c r="F519" s="1">
        <v>758032580</v>
      </c>
      <c r="G519" s="1">
        <v>22998.05</v>
      </c>
      <c r="H519" s="3">
        <f>IF(ISERR(LN(Table240[[#This Row],[Close]]/E518)),"-",LN(Table240[[#This Row],[Close]]/E518))</f>
        <v>9.0989792154732661E-3</v>
      </c>
    </row>
    <row r="520" spans="1:8" x14ac:dyDescent="0.3">
      <c r="A520" s="2">
        <v>43867</v>
      </c>
      <c r="B520" s="1">
        <v>12120</v>
      </c>
      <c r="C520" s="1">
        <v>12160.6</v>
      </c>
      <c r="D520" s="1">
        <v>12084.65</v>
      </c>
      <c r="E520" s="1">
        <v>12137.95</v>
      </c>
      <c r="F520" s="1">
        <v>565116236</v>
      </c>
      <c r="G520" s="1">
        <v>21735.919999999998</v>
      </c>
      <c r="H520" s="3">
        <f>IF(ISERR(LN(Table240[[#This Row],[Close]]/E519)),"-",LN(Table240[[#This Row],[Close]]/E519))</f>
        <v>4.0285519933345231E-3</v>
      </c>
    </row>
    <row r="521" spans="1:8" x14ac:dyDescent="0.3">
      <c r="A521" s="2">
        <v>43868</v>
      </c>
      <c r="B521" s="1">
        <v>12151.15</v>
      </c>
      <c r="C521" s="1">
        <v>12154.7</v>
      </c>
      <c r="D521" s="1">
        <v>12073.95</v>
      </c>
      <c r="E521" s="1">
        <v>12098.35</v>
      </c>
      <c r="F521" s="1">
        <v>473475144</v>
      </c>
      <c r="G521" s="1">
        <v>16339.61</v>
      </c>
      <c r="H521" s="3">
        <f>IF(ISERR(LN(Table240[[#This Row],[Close]]/E520)),"-",LN(Table240[[#This Row],[Close]]/E520))</f>
        <v>-3.2678284424366099E-3</v>
      </c>
    </row>
    <row r="522" spans="1:8" x14ac:dyDescent="0.3">
      <c r="A522" s="2">
        <v>43871</v>
      </c>
      <c r="B522" s="1">
        <v>12102.35</v>
      </c>
      <c r="C522" s="1">
        <v>12103.55</v>
      </c>
      <c r="D522" s="1">
        <v>11990.75</v>
      </c>
      <c r="E522" s="1">
        <v>12031.5</v>
      </c>
      <c r="F522" s="1">
        <v>525674715</v>
      </c>
      <c r="G522" s="1">
        <v>17185.14</v>
      </c>
      <c r="H522" s="3">
        <f>IF(ISERR(LN(Table240[[#This Row],[Close]]/E521)),"-",LN(Table240[[#This Row],[Close]]/E521))</f>
        <v>-5.5408691750139499E-3</v>
      </c>
    </row>
    <row r="523" spans="1:8" x14ac:dyDescent="0.3">
      <c r="A523" s="2">
        <v>43872</v>
      </c>
      <c r="B523" s="1">
        <v>12108.4</v>
      </c>
      <c r="C523" s="1">
        <v>12172.3</v>
      </c>
      <c r="D523" s="1">
        <v>12099</v>
      </c>
      <c r="E523" s="1">
        <v>12107.9</v>
      </c>
      <c r="F523" s="1">
        <v>480491557</v>
      </c>
      <c r="G523" s="1">
        <v>16209.52</v>
      </c>
      <c r="H523" s="3">
        <f>IF(ISERR(LN(Table240[[#This Row],[Close]]/E522)),"-",LN(Table240[[#This Row],[Close]]/E522))</f>
        <v>6.3299216301020656E-3</v>
      </c>
    </row>
    <row r="524" spans="1:8" x14ac:dyDescent="0.3">
      <c r="A524" s="2">
        <v>43873</v>
      </c>
      <c r="B524" s="1">
        <v>12151</v>
      </c>
      <c r="C524" s="1">
        <v>12231.75</v>
      </c>
      <c r="D524" s="1">
        <v>12144.3</v>
      </c>
      <c r="E524" s="1">
        <v>12201.2</v>
      </c>
      <c r="F524" s="1">
        <v>412399174</v>
      </c>
      <c r="G524" s="1">
        <v>16598.330000000002</v>
      </c>
      <c r="H524" s="3">
        <f>IF(ISERR(LN(Table240[[#This Row],[Close]]/E523)),"-",LN(Table240[[#This Row],[Close]]/E523))</f>
        <v>7.6761754348025363E-3</v>
      </c>
    </row>
    <row r="525" spans="1:8" x14ac:dyDescent="0.3">
      <c r="A525" s="2">
        <v>43874</v>
      </c>
      <c r="B525" s="1">
        <v>12219.55</v>
      </c>
      <c r="C525" s="1">
        <v>12225.65</v>
      </c>
      <c r="D525" s="1">
        <v>12139.8</v>
      </c>
      <c r="E525" s="1">
        <v>12174.65</v>
      </c>
      <c r="F525" s="1">
        <v>501510138</v>
      </c>
      <c r="G525" s="1">
        <v>16315.27</v>
      </c>
      <c r="H525" s="3">
        <f>IF(ISERR(LN(Table240[[#This Row],[Close]]/E524)),"-",LN(Table240[[#This Row],[Close]]/E524))</f>
        <v>-2.1783864356833328E-3</v>
      </c>
    </row>
    <row r="526" spans="1:8" x14ac:dyDescent="0.3">
      <c r="A526" s="2">
        <v>43875</v>
      </c>
      <c r="B526" s="1">
        <v>12190.15</v>
      </c>
      <c r="C526" s="1">
        <v>12246.7</v>
      </c>
      <c r="D526" s="1">
        <v>12091.2</v>
      </c>
      <c r="E526" s="1">
        <v>12113.45</v>
      </c>
      <c r="F526" s="1">
        <v>623053270</v>
      </c>
      <c r="G526" s="1">
        <v>20759.509999999998</v>
      </c>
      <c r="H526" s="3">
        <f>IF(ISERR(LN(Table240[[#This Row],[Close]]/E525)),"-",LN(Table240[[#This Row],[Close]]/E525))</f>
        <v>-5.0395156083187786E-3</v>
      </c>
    </row>
    <row r="527" spans="1:8" x14ac:dyDescent="0.3">
      <c r="A527" s="2">
        <v>43878</v>
      </c>
      <c r="B527" s="1">
        <v>12131.8</v>
      </c>
      <c r="C527" s="1">
        <v>12159.6</v>
      </c>
      <c r="D527" s="1">
        <v>12037</v>
      </c>
      <c r="E527" s="1">
        <v>12045.8</v>
      </c>
      <c r="F527" s="1">
        <v>455412408</v>
      </c>
      <c r="G527" s="1">
        <v>15439.55</v>
      </c>
      <c r="H527" s="3">
        <f>IF(ISERR(LN(Table240[[#This Row],[Close]]/E526)),"-",LN(Table240[[#This Row],[Close]]/E526))</f>
        <v>-5.6003540519067732E-3</v>
      </c>
    </row>
    <row r="528" spans="1:8" x14ac:dyDescent="0.3">
      <c r="A528" s="2">
        <v>43879</v>
      </c>
      <c r="B528" s="1">
        <v>12028.25</v>
      </c>
      <c r="C528" s="1">
        <v>12030.75</v>
      </c>
      <c r="D528" s="1">
        <v>11908.05</v>
      </c>
      <c r="E528" s="1">
        <v>11992.5</v>
      </c>
      <c r="F528" s="1">
        <v>677307424</v>
      </c>
      <c r="G528" s="1">
        <v>18853</v>
      </c>
      <c r="H528" s="3">
        <f>IF(ISERR(LN(Table240[[#This Row],[Close]]/E527)),"-",LN(Table240[[#This Row],[Close]]/E527))</f>
        <v>-4.4345970678656412E-3</v>
      </c>
    </row>
    <row r="529" spans="1:8" x14ac:dyDescent="0.3">
      <c r="A529" s="2">
        <v>43880</v>
      </c>
      <c r="B529" s="1">
        <v>12090.6</v>
      </c>
      <c r="C529" s="1">
        <v>12134.7</v>
      </c>
      <c r="D529" s="1">
        <v>12042.1</v>
      </c>
      <c r="E529" s="1">
        <v>12125.9</v>
      </c>
      <c r="F529" s="1">
        <v>514030605</v>
      </c>
      <c r="G529" s="1">
        <v>17610.89</v>
      </c>
      <c r="H529" s="3">
        <f>IF(ISERR(LN(Table240[[#This Row],[Close]]/E528)),"-",LN(Table240[[#This Row],[Close]]/E528))</f>
        <v>1.1062206478915673E-2</v>
      </c>
    </row>
    <row r="530" spans="1:8" x14ac:dyDescent="0.3">
      <c r="A530" s="2">
        <v>43881</v>
      </c>
      <c r="B530" s="1">
        <v>12119</v>
      </c>
      <c r="C530" s="1">
        <v>12152</v>
      </c>
      <c r="D530" s="1">
        <v>12071.45</v>
      </c>
      <c r="E530" s="1">
        <v>12080.85</v>
      </c>
      <c r="F530" s="1">
        <v>502875583</v>
      </c>
      <c r="G530" s="1">
        <v>18831.509999999998</v>
      </c>
      <c r="H530" s="3">
        <f>IF(ISERR(LN(Table240[[#This Row],[Close]]/E529)),"-",LN(Table240[[#This Row],[Close]]/E529))</f>
        <v>-3.7221066033650981E-3</v>
      </c>
    </row>
    <row r="531" spans="1:8" x14ac:dyDescent="0.3">
      <c r="A531" s="2">
        <v>43885</v>
      </c>
      <c r="B531" s="1">
        <v>12012.55</v>
      </c>
      <c r="C531" s="1">
        <v>12012.55</v>
      </c>
      <c r="D531" s="1">
        <v>11813.4</v>
      </c>
      <c r="E531" s="1">
        <v>11829.4</v>
      </c>
      <c r="F531" s="1">
        <v>491224913</v>
      </c>
      <c r="G531" s="1">
        <v>19421.04</v>
      </c>
      <c r="H531" s="3">
        <f>IF(ISERR(LN(Table240[[#This Row],[Close]]/E530)),"-",LN(Table240[[#This Row],[Close]]/E530))</f>
        <v>-2.103359607782139E-2</v>
      </c>
    </row>
    <row r="532" spans="1:8" x14ac:dyDescent="0.3">
      <c r="A532" s="2">
        <v>43886</v>
      </c>
      <c r="B532" s="1">
        <v>11877.5</v>
      </c>
      <c r="C532" s="1">
        <v>11883.05</v>
      </c>
      <c r="D532" s="1">
        <v>11779.9</v>
      </c>
      <c r="E532" s="1">
        <v>11797.9</v>
      </c>
      <c r="F532" s="1">
        <v>461349973</v>
      </c>
      <c r="G532" s="1">
        <v>18510.82</v>
      </c>
      <c r="H532" s="3">
        <f>IF(ISERR(LN(Table240[[#This Row],[Close]]/E531)),"-",LN(Table240[[#This Row],[Close]]/E531))</f>
        <v>-2.6664086597328229E-3</v>
      </c>
    </row>
    <row r="533" spans="1:8" x14ac:dyDescent="0.3">
      <c r="A533" s="2">
        <v>43887</v>
      </c>
      <c r="B533" s="1">
        <v>11738.55</v>
      </c>
      <c r="C533" s="1">
        <v>11783.25</v>
      </c>
      <c r="D533" s="1">
        <v>11639.6</v>
      </c>
      <c r="E533" s="1">
        <v>11678.5</v>
      </c>
      <c r="F533" s="1">
        <v>567990976</v>
      </c>
      <c r="G533" s="1">
        <v>21887.07</v>
      </c>
      <c r="H533" s="3">
        <f>IF(ISERR(LN(Table240[[#This Row],[Close]]/E532)),"-",LN(Table240[[#This Row],[Close]]/E532))</f>
        <v>-1.0172005036684025E-2</v>
      </c>
    </row>
    <row r="534" spans="1:8" x14ac:dyDescent="0.3">
      <c r="A534" s="2">
        <v>43888</v>
      </c>
      <c r="B534" s="1">
        <v>11661.25</v>
      </c>
      <c r="C534" s="1">
        <v>11663.85</v>
      </c>
      <c r="D534" s="1">
        <v>11536.7</v>
      </c>
      <c r="E534" s="1">
        <v>11633.3</v>
      </c>
      <c r="F534" s="1">
        <v>609266324</v>
      </c>
      <c r="G534" s="1">
        <v>21623.47</v>
      </c>
      <c r="H534" s="3">
        <f>IF(ISERR(LN(Table240[[#This Row],[Close]]/E533)),"-",LN(Table240[[#This Row],[Close]]/E533))</f>
        <v>-3.877869288740577E-3</v>
      </c>
    </row>
    <row r="535" spans="1:8" x14ac:dyDescent="0.3">
      <c r="A535" s="2">
        <v>43889</v>
      </c>
      <c r="B535" s="1">
        <v>11382</v>
      </c>
      <c r="C535" s="1">
        <v>11384.8</v>
      </c>
      <c r="D535" s="1">
        <v>11175.05</v>
      </c>
      <c r="E535" s="1">
        <v>11201.75</v>
      </c>
      <c r="F535" s="1">
        <v>810523106</v>
      </c>
      <c r="G535" s="1">
        <v>32297.15</v>
      </c>
      <c r="H535" s="3">
        <f>IF(ISERR(LN(Table240[[#This Row],[Close]]/E534)),"-",LN(Table240[[#This Row],[Close]]/E534))</f>
        <v>-3.7801659111364752E-2</v>
      </c>
    </row>
    <row r="536" spans="1:8" x14ac:dyDescent="0.3">
      <c r="A536" s="2">
        <v>43892</v>
      </c>
      <c r="B536" s="1">
        <v>11387.35</v>
      </c>
      <c r="C536" s="1">
        <v>11433</v>
      </c>
      <c r="D536" s="1">
        <v>11036.25</v>
      </c>
      <c r="E536" s="1">
        <v>11132.75</v>
      </c>
      <c r="F536" s="1">
        <v>681148567</v>
      </c>
      <c r="G536" s="1">
        <v>24204.55</v>
      </c>
      <c r="H536" s="3">
        <f>IF(ISERR(LN(Table240[[#This Row],[Close]]/E535)),"-",LN(Table240[[#This Row],[Close]]/E535))</f>
        <v>-6.1788013630017435E-3</v>
      </c>
    </row>
    <row r="537" spans="1:8" x14ac:dyDescent="0.3">
      <c r="A537" s="2">
        <v>43893</v>
      </c>
      <c r="B537" s="1">
        <v>11217.55</v>
      </c>
      <c r="C537" s="1">
        <v>11342.25</v>
      </c>
      <c r="D537" s="1">
        <v>11152.55</v>
      </c>
      <c r="E537" s="1">
        <v>11303.3</v>
      </c>
      <c r="F537" s="1">
        <v>696919348</v>
      </c>
      <c r="G537" s="1">
        <v>23281.200000000001</v>
      </c>
      <c r="H537" s="3">
        <f>IF(ISERR(LN(Table240[[#This Row],[Close]]/E536)),"-",LN(Table240[[#This Row],[Close]]/E536))</f>
        <v>1.5203503750200955E-2</v>
      </c>
    </row>
    <row r="538" spans="1:8" x14ac:dyDescent="0.3">
      <c r="A538" s="2">
        <v>43894</v>
      </c>
      <c r="B538" s="1">
        <v>11351.35</v>
      </c>
      <c r="C538" s="1">
        <v>11356.6</v>
      </c>
      <c r="D538" s="1">
        <v>11082.15</v>
      </c>
      <c r="E538" s="1">
        <v>11251</v>
      </c>
      <c r="F538" s="1">
        <v>798021596</v>
      </c>
      <c r="G538" s="1">
        <v>26928.46</v>
      </c>
      <c r="H538" s="3">
        <f>IF(ISERR(LN(Table240[[#This Row],[Close]]/E537)),"-",LN(Table240[[#This Row],[Close]]/E537))</f>
        <v>-4.6377048935533358E-3</v>
      </c>
    </row>
    <row r="539" spans="1:8" x14ac:dyDescent="0.3">
      <c r="A539" s="2">
        <v>43895</v>
      </c>
      <c r="B539" s="1">
        <v>11306.05</v>
      </c>
      <c r="C539" s="1">
        <v>11389.5</v>
      </c>
      <c r="D539" s="1">
        <v>11244.6</v>
      </c>
      <c r="E539" s="1">
        <v>11269</v>
      </c>
      <c r="F539" s="1">
        <v>1353209029</v>
      </c>
      <c r="G539" s="1">
        <v>26980.65</v>
      </c>
      <c r="H539" s="3">
        <f>IF(ISERR(LN(Table240[[#This Row],[Close]]/E538)),"-",LN(Table240[[#This Row],[Close]]/E538))</f>
        <v>1.5985793812774052E-3</v>
      </c>
    </row>
    <row r="540" spans="1:8" x14ac:dyDescent="0.3">
      <c r="A540" s="2">
        <v>43896</v>
      </c>
      <c r="B540" s="1">
        <v>10942.65</v>
      </c>
      <c r="C540" s="1">
        <v>11035.1</v>
      </c>
      <c r="D540" s="1">
        <v>10827.4</v>
      </c>
      <c r="E540" s="1">
        <v>10989.45</v>
      </c>
      <c r="F540" s="1">
        <v>1811564187</v>
      </c>
      <c r="G540" s="1">
        <v>26455.29</v>
      </c>
      <c r="H540" s="3">
        <f>IF(ISERR(LN(Table240[[#This Row],[Close]]/E539)),"-",LN(Table240[[#This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IF(ISERR(LN(Table240[[#This Row],[Close]]/E540)),"-",LN(Table240[[#This Row],[Close]]/E540))</f>
        <v>-5.0194996901346441E-2</v>
      </c>
    </row>
    <row r="542" spans="1:8" x14ac:dyDescent="0.3">
      <c r="A542" s="2">
        <v>43901</v>
      </c>
      <c r="B542" s="1">
        <v>10334.299999999999</v>
      </c>
      <c r="C542" s="1">
        <v>10545.1</v>
      </c>
      <c r="D542" s="1">
        <v>10334</v>
      </c>
      <c r="E542" s="1">
        <v>10458.4</v>
      </c>
      <c r="F542" s="1">
        <v>1219079693</v>
      </c>
      <c r="G542" s="1">
        <v>32548.47</v>
      </c>
      <c r="H542" s="3">
        <f>IF(ISERR(LN(Table240[[#This Row],[Close]]/E541)),"-",LN(Table240[[#This Row],[Close]]/E541))</f>
        <v>6.6475849955268567E-4</v>
      </c>
    </row>
    <row r="543" spans="1:8" x14ac:dyDescent="0.3">
      <c r="A543" s="2">
        <v>43902</v>
      </c>
      <c r="B543" s="1">
        <v>10039.950000000001</v>
      </c>
      <c r="C543" s="1">
        <v>10040.75</v>
      </c>
      <c r="D543" s="1">
        <v>9508</v>
      </c>
      <c r="E543" s="1">
        <v>9590.15</v>
      </c>
      <c r="F543" s="1">
        <v>1344263317</v>
      </c>
      <c r="G543" s="1">
        <v>39283.97</v>
      </c>
      <c r="H543" s="3">
        <f>IF(ISERR(LN(Table240[[#This Row],[Close]]/E542)),"-",LN(Table240[[#This Row],[Close]]/E542))</f>
        <v>-8.6668953199476567E-2</v>
      </c>
    </row>
    <row r="544" spans="1:8" x14ac:dyDescent="0.3">
      <c r="A544" s="2">
        <v>43903</v>
      </c>
      <c r="B544" s="1">
        <v>9107.6</v>
      </c>
      <c r="C544" s="1">
        <v>10159.4</v>
      </c>
      <c r="D544" s="1">
        <v>8555.15</v>
      </c>
      <c r="E544" s="1">
        <v>9955.2000000000007</v>
      </c>
      <c r="F544" s="1">
        <v>1389061775</v>
      </c>
      <c r="G544" s="1">
        <v>44167.89</v>
      </c>
      <c r="H544" s="3">
        <f>IF(ISERR(LN(Table240[[#This Row],[Close]]/E543)),"-",LN(Table240[[#This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IF(ISERR(LN(Table240[[#This Row],[Close]]/E544)),"-",LN(Table240[[#This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IF(ISERR(LN(Table240[[#This Row],[Close]]/E545)),"-",LN(Table240[[#This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IF(ISERR(LN(Table240[[#This Row],[Close]]/E546)),"-",LN(Table240[[#This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IF(ISERR(LN(Table240[[#This Row],[Close]]/E547)),"-",LN(Table240[[#This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IF(ISERR(LN(Table240[[#This Row],[Close]]/E548)),"-",LN(Table240[[#This Row],[Close]]/E548))</f>
        <v>5.6691389247104269E-2</v>
      </c>
    </row>
    <row r="550" spans="1:8" x14ac:dyDescent="0.3">
      <c r="A550" s="2">
        <v>43913</v>
      </c>
      <c r="B550" s="1">
        <v>7945.7</v>
      </c>
      <c r="C550" s="1">
        <v>8159.25</v>
      </c>
      <c r="D550" s="1">
        <v>7583.6</v>
      </c>
      <c r="E550" s="1">
        <v>7610.25</v>
      </c>
      <c r="F550" s="1">
        <v>654151814</v>
      </c>
      <c r="G550" s="1">
        <v>23891.9</v>
      </c>
      <c r="H550" s="3">
        <f>IF(ISERR(LN(Table240[[#This Row],[Close]]/E549)),"-",LN(Table240[[#This Row],[Close]]/E549))</f>
        <v>-0.13903754227747062</v>
      </c>
    </row>
    <row r="551" spans="1:8" x14ac:dyDescent="0.3">
      <c r="A551" s="2">
        <v>43914</v>
      </c>
      <c r="B551" s="1">
        <v>7848.3</v>
      </c>
      <c r="C551" s="1">
        <v>8036.95</v>
      </c>
      <c r="D551" s="1">
        <v>7511.1</v>
      </c>
      <c r="E551" s="1">
        <v>7801.05</v>
      </c>
      <c r="F551" s="1">
        <v>739354439</v>
      </c>
      <c r="G551" s="1">
        <v>28282.09</v>
      </c>
      <c r="H551" s="3">
        <f>IF(ISERR(LN(Table240[[#This Row],[Close]]/E550)),"-",LN(Table240[[#This Row],[Close]]/E550))</f>
        <v>2.4762317175158709E-2</v>
      </c>
    </row>
    <row r="552" spans="1:8" x14ac:dyDescent="0.3">
      <c r="A552" s="2">
        <v>43915</v>
      </c>
      <c r="B552" s="1">
        <v>7735.15</v>
      </c>
      <c r="C552" s="1">
        <v>8376.75</v>
      </c>
      <c r="D552" s="1">
        <v>7714.75</v>
      </c>
      <c r="E552" s="1">
        <v>8317.85</v>
      </c>
      <c r="F552" s="1">
        <v>738114713</v>
      </c>
      <c r="G552" s="1">
        <v>28482.01</v>
      </c>
      <c r="H552" s="3">
        <f>IF(ISERR(LN(Table240[[#This Row],[Close]]/E551)),"-",LN(Table240[[#This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IF(ISERR(LN(Table240[[#This Row],[Close]]/E552)),"-",LN(Table240[[#This Row],[Close]]/E552))</f>
        <v>3.8166584832086708E-2</v>
      </c>
    </row>
    <row r="554" spans="1:8" x14ac:dyDescent="0.3">
      <c r="A554" s="2">
        <v>43917</v>
      </c>
      <c r="B554" s="1">
        <v>8949.1</v>
      </c>
      <c r="C554" s="1">
        <v>9038.9</v>
      </c>
      <c r="D554" s="1">
        <v>8522.9</v>
      </c>
      <c r="E554" s="1">
        <v>8660.25</v>
      </c>
      <c r="F554" s="1">
        <v>801923401</v>
      </c>
      <c r="G554" s="1">
        <v>31336.86</v>
      </c>
      <c r="H554" s="3">
        <f>IF(ISERR(LN(Table240[[#This Row],[Close]]/E553)),"-",LN(Table240[[#This Row],[Close]]/E553))</f>
        <v>2.173197708783864E-3</v>
      </c>
    </row>
    <row r="555" spans="1:8" x14ac:dyDescent="0.3">
      <c r="A555" s="2">
        <v>43920</v>
      </c>
      <c r="B555" s="1">
        <v>8385.9500000000007</v>
      </c>
      <c r="C555" s="1">
        <v>8576</v>
      </c>
      <c r="D555" s="1">
        <v>8244</v>
      </c>
      <c r="E555" s="1">
        <v>8281.1</v>
      </c>
      <c r="F555" s="1">
        <v>593953051</v>
      </c>
      <c r="G555" s="1">
        <v>24724.44</v>
      </c>
      <c r="H555" s="3">
        <f>IF(ISERR(LN(Table240[[#This Row],[Close]]/E554)),"-",LN(Table240[[#This Row],[Close]]/E554))</f>
        <v>-4.4767780703035449E-2</v>
      </c>
    </row>
    <row r="556" spans="1:8" x14ac:dyDescent="0.3">
      <c r="A556" s="2">
        <v>43921</v>
      </c>
      <c r="B556" s="1">
        <v>8529.35</v>
      </c>
      <c r="C556" s="1">
        <v>8678.2999999999993</v>
      </c>
      <c r="D556" s="1">
        <v>8358</v>
      </c>
      <c r="E556" s="1">
        <v>8597.75</v>
      </c>
      <c r="F556" s="1">
        <v>713390935</v>
      </c>
      <c r="G556" s="1">
        <v>27401.3</v>
      </c>
      <c r="H556" s="3">
        <f>IF(ISERR(LN(Table240[[#This Row],[Close]]/E555)),"-",LN(Table240[[#This Row],[Close]]/E555))</f>
        <v>3.7524731307031482E-2</v>
      </c>
    </row>
    <row r="557" spans="1:8" x14ac:dyDescent="0.3">
      <c r="A557" s="2">
        <v>43922</v>
      </c>
      <c r="B557" s="1">
        <v>8584.1</v>
      </c>
      <c r="C557" s="1">
        <v>8588.1</v>
      </c>
      <c r="D557" s="1">
        <v>8198.35</v>
      </c>
      <c r="E557" s="1">
        <v>8253.7999999999993</v>
      </c>
      <c r="F557" s="1">
        <v>507509685</v>
      </c>
      <c r="G557" s="1">
        <v>21307.3</v>
      </c>
      <c r="H557" s="3">
        <f>IF(ISERR(LN(Table240[[#This Row],[Close]]/E556)),"-",LN(Table240[[#This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IF(ISERR(LN(Table240[[#This Row],[Close]]/E557)),"-",LN(Table240[[#This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IF(ISERR(LN(Table240[[#This Row],[Close]]/E558)),"-",LN(Table240[[#This Row],[Close]]/E558))</f>
        <v>8.4002905787553775E-2</v>
      </c>
    </row>
    <row r="560" spans="1:8" x14ac:dyDescent="0.3">
      <c r="A560" s="2">
        <v>43929</v>
      </c>
      <c r="B560" s="1">
        <v>8688.9</v>
      </c>
      <c r="C560" s="1">
        <v>9131.7000000000007</v>
      </c>
      <c r="D560" s="1">
        <v>8653.9</v>
      </c>
      <c r="E560" s="1">
        <v>8748.75</v>
      </c>
      <c r="F560" s="1">
        <v>897562690</v>
      </c>
      <c r="G560" s="1">
        <v>37641.68</v>
      </c>
      <c r="H560" s="3">
        <f>IF(ISERR(LN(Table240[[#This Row],[Close]]/E559)),"-",LN(Table240[[#This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IF(ISERR(LN(Table240[[#This Row],[Close]]/E560)),"-",LN(Table240[[#This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IF(ISERR(LN(Table240[[#This Row],[Close]]/E561)),"-",LN(Table240[[#This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IF(ISERR(LN(Table240[[#This Row],[Close]]/E562)),"-",LN(Table240[[#This Row],[Close]]/E562))</f>
        <v>-7.6510698780880753E-3</v>
      </c>
    </row>
    <row r="564" spans="1:8" x14ac:dyDescent="0.3">
      <c r="A564" s="2">
        <v>43937</v>
      </c>
      <c r="B564" s="1">
        <v>8851.25</v>
      </c>
      <c r="C564" s="1">
        <v>9053.75</v>
      </c>
      <c r="D564" s="1">
        <v>8821.9</v>
      </c>
      <c r="E564" s="1">
        <v>8992.7999999999993</v>
      </c>
      <c r="F564" s="1">
        <v>720116479</v>
      </c>
      <c r="G564" s="1">
        <v>31318.29</v>
      </c>
      <c r="H564" s="3">
        <f>IF(ISERR(LN(Table240[[#This Row],[Close]]/E563)),"-",LN(Table240[[#This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IF(ISERR(LN(Table240[[#This Row],[Close]]/E564)),"-",LN(Table240[[#This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IF(ISERR(LN(Table240[[#This Row],[Close]]/E565)),"-",LN(Table240[[#This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IF(ISERR(LN(Table240[[#This Row],[Close]]/E566)),"-",LN(Table240[[#This Row],[Close]]/E566))</f>
        <v>-3.0742473508770931E-2</v>
      </c>
    </row>
    <row r="568" spans="1:8" x14ac:dyDescent="0.3">
      <c r="A568" s="2">
        <v>43943</v>
      </c>
      <c r="B568" s="1">
        <v>9026.75</v>
      </c>
      <c r="C568" s="1">
        <v>9209.75</v>
      </c>
      <c r="D568" s="1">
        <v>8946.25</v>
      </c>
      <c r="E568" s="1">
        <v>9187.2999999999993</v>
      </c>
      <c r="F568" s="1">
        <v>734383388</v>
      </c>
      <c r="G568" s="1">
        <v>33981.82</v>
      </c>
      <c r="H568" s="3">
        <f>IF(ISERR(LN(Table240[[#This Row],[Close]]/E567)),"-",LN(Table240[[#This Row],[Close]]/E567))</f>
        <v>2.2660756382103509E-2</v>
      </c>
    </row>
    <row r="569" spans="1:8" x14ac:dyDescent="0.3">
      <c r="A569" s="2">
        <v>43944</v>
      </c>
      <c r="B569" s="1">
        <v>9232.35</v>
      </c>
      <c r="C569" s="1">
        <v>9343.6</v>
      </c>
      <c r="D569" s="1">
        <v>9170.15</v>
      </c>
      <c r="E569" s="1">
        <v>9313.9</v>
      </c>
      <c r="F569" s="1">
        <v>666650462</v>
      </c>
      <c r="G569" s="1">
        <v>30270.55</v>
      </c>
      <c r="H569" s="3">
        <f>IF(ISERR(LN(Table240[[#This Row],[Close]]/E568)),"-",LN(Table240[[#This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IF(ISERR(LN(Table240[[#This Row],[Close]]/E569)),"-",LN(Table240[[#This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IF(ISERR(LN(Table240[[#This Row],[Close]]/E570)),"-",LN(Table240[[#This Row],[Close]]/E570))</f>
        <v>1.3874722895871999E-2</v>
      </c>
    </row>
    <row r="572" spans="1:8" x14ac:dyDescent="0.3">
      <c r="A572" s="2">
        <v>43949</v>
      </c>
      <c r="B572" s="1">
        <v>9389.7999999999993</v>
      </c>
      <c r="C572" s="1">
        <v>9404.4</v>
      </c>
      <c r="D572" s="1">
        <v>9260</v>
      </c>
      <c r="E572" s="1">
        <v>9380.9</v>
      </c>
      <c r="F572" s="1">
        <v>614548983</v>
      </c>
      <c r="G572" s="1">
        <v>30091.41</v>
      </c>
      <c r="H572" s="3">
        <f>IF(ISERR(LN(Table240[[#This Row],[Close]]/E571)),"-",LN(Table240[[#This Row],[Close]]/E571))</f>
        <v>1.0566346325391251E-2</v>
      </c>
    </row>
    <row r="573" spans="1:8" x14ac:dyDescent="0.3">
      <c r="A573" s="2">
        <v>43950</v>
      </c>
      <c r="B573" s="1">
        <v>9408.6</v>
      </c>
      <c r="C573" s="1">
        <v>9599.85</v>
      </c>
      <c r="D573" s="1">
        <v>9392.35</v>
      </c>
      <c r="E573" s="1">
        <v>9553.35</v>
      </c>
      <c r="F573" s="1">
        <v>653026950</v>
      </c>
      <c r="G573" s="1">
        <v>31673.23</v>
      </c>
      <c r="H573" s="3">
        <f>IF(ISERR(LN(Table240[[#This Row],[Close]]/E572)),"-",LN(Table240[[#This Row],[Close]]/E572))</f>
        <v>1.821617107952879E-2</v>
      </c>
    </row>
    <row r="574" spans="1:8" x14ac:dyDescent="0.3">
      <c r="A574" s="2">
        <v>43951</v>
      </c>
      <c r="B574" s="1">
        <v>9753.5</v>
      </c>
      <c r="C574" s="1">
        <v>9889.0499999999993</v>
      </c>
      <c r="D574" s="1">
        <v>9731.5</v>
      </c>
      <c r="E574" s="1">
        <v>9859.9</v>
      </c>
      <c r="F574" s="1">
        <v>931173802</v>
      </c>
      <c r="G574" s="1">
        <v>39332.46</v>
      </c>
      <c r="H574" s="3">
        <f>IF(ISERR(LN(Table240[[#This Row],[Close]]/E573)),"-",LN(Table240[[#This Row],[Close]]/E573))</f>
        <v>3.158414825312425E-2</v>
      </c>
    </row>
    <row r="575" spans="1:8" x14ac:dyDescent="0.3">
      <c r="A575" s="2">
        <v>43955</v>
      </c>
      <c r="B575" s="1">
        <v>9533.5</v>
      </c>
      <c r="C575" s="1">
        <v>9533.5</v>
      </c>
      <c r="D575" s="1">
        <v>9266.9500000000007</v>
      </c>
      <c r="E575" s="1">
        <v>9293.5</v>
      </c>
      <c r="F575" s="1">
        <v>687487134</v>
      </c>
      <c r="G575" s="1">
        <v>29785.95</v>
      </c>
      <c r="H575" s="3">
        <f>IF(ISERR(LN(Table240[[#This Row],[Close]]/E574)),"-",LN(Table240[[#This Row],[Close]]/E574))</f>
        <v>-5.9160795509013528E-2</v>
      </c>
    </row>
    <row r="576" spans="1:8" x14ac:dyDescent="0.3">
      <c r="A576" s="2">
        <v>43956</v>
      </c>
      <c r="B576" s="1">
        <v>9429.4</v>
      </c>
      <c r="C576" s="1">
        <v>9450.9</v>
      </c>
      <c r="D576" s="1">
        <v>9190.75</v>
      </c>
      <c r="E576" s="1">
        <v>9205.6</v>
      </c>
      <c r="F576" s="1">
        <v>725196178</v>
      </c>
      <c r="G576" s="1">
        <v>29700.2</v>
      </c>
      <c r="H576" s="3">
        <f>IF(ISERR(LN(Table240[[#This Row],[Close]]/E575)),"-",LN(Table240[[#This Row],[Close]]/E575))</f>
        <v>-9.5032365391587315E-3</v>
      </c>
    </row>
    <row r="577" spans="1:8" x14ac:dyDescent="0.3">
      <c r="A577" s="2">
        <v>43957</v>
      </c>
      <c r="B577" s="1">
        <v>9226.7999999999993</v>
      </c>
      <c r="C577" s="1">
        <v>9346.9</v>
      </c>
      <c r="D577" s="1">
        <v>9116.5</v>
      </c>
      <c r="E577" s="1">
        <v>9270.9</v>
      </c>
      <c r="F577" s="1">
        <v>722185448</v>
      </c>
      <c r="G577" s="1">
        <v>30798.1</v>
      </c>
      <c r="H577" s="3">
        <f>IF(ISERR(LN(Table240[[#This Row],[Close]]/E576)),"-",LN(Table240[[#This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IF(ISERR(LN(Table240[[#This Row],[Close]]/E577)),"-",LN(Table240[[#This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IF(ISERR(LN(Table240[[#This Row],[Close]]/E578)),"-",LN(Table240[[#This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IF(ISERR(LN(Table240[[#This Row],[Close]]/E579)),"-",LN(Table240[[#This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IF(ISERR(LN(Table240[[#This Row],[Close]]/E580)),"-",LN(Table240[[#This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IF(ISERR(LN(Table240[[#This Row],[Close]]/E581)),"-",LN(Table240[[#This Row],[Close]]/E581))</f>
        <v>2.0129742512240333E-2</v>
      </c>
    </row>
    <row r="583" spans="1:8" x14ac:dyDescent="0.3">
      <c r="A583" s="2">
        <v>43965</v>
      </c>
      <c r="B583" s="1">
        <v>9213.9500000000007</v>
      </c>
      <c r="C583" s="1">
        <v>9281.1</v>
      </c>
      <c r="D583" s="1">
        <v>9119.75</v>
      </c>
      <c r="E583" s="1">
        <v>9142.75</v>
      </c>
      <c r="F583" s="1">
        <v>602555564</v>
      </c>
      <c r="G583" s="1">
        <v>29541.59</v>
      </c>
      <c r="H583" s="3">
        <f>IF(ISERR(LN(Table240[[#This Row],[Close]]/E582)),"-",LN(Table240[[#This Row],[Close]]/E582))</f>
        <v>-2.5996940751458281E-2</v>
      </c>
    </row>
    <row r="584" spans="1:8" x14ac:dyDescent="0.3">
      <c r="A584" s="2">
        <v>43966</v>
      </c>
      <c r="B584" s="1">
        <v>9182.4</v>
      </c>
      <c r="C584" s="1">
        <v>9182.4</v>
      </c>
      <c r="D584" s="1">
        <v>9050</v>
      </c>
      <c r="E584" s="1">
        <v>9136.85</v>
      </c>
      <c r="F584" s="1">
        <v>575857112</v>
      </c>
      <c r="G584" s="1">
        <v>25847.33</v>
      </c>
      <c r="H584" s="3">
        <f>IF(ISERR(LN(Table240[[#This Row],[Close]]/E583)),"-",LN(Table240[[#This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IF(ISERR(LN(Table240[[#This Row],[Close]]/E584)),"-",LN(Table240[[#This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IF(ISERR(LN(Table240[[#This Row],[Close]]/E585)),"-",LN(Table240[[#This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IF(ISERR(LN(Table240[[#This Row],[Close]]/E586)),"-",LN(Table240[[#This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IF(ISERR(LN(Table240[[#This Row],[Close]]/E587)),"-",LN(Table240[[#This Row],[Close]]/E587))</f>
        <v>4.3691740573838051E-3</v>
      </c>
    </row>
    <row r="589" spans="1:8" x14ac:dyDescent="0.3">
      <c r="A589" s="2">
        <v>43973</v>
      </c>
      <c r="B589" s="1">
        <v>9067.9</v>
      </c>
      <c r="C589" s="1">
        <v>9149.6</v>
      </c>
      <c r="D589" s="1">
        <v>8968.5499999999993</v>
      </c>
      <c r="E589" s="1">
        <v>9039.25</v>
      </c>
      <c r="F589" s="1">
        <v>675759336</v>
      </c>
      <c r="G589" s="1">
        <v>31625.47</v>
      </c>
      <c r="H589" s="3">
        <f>IF(ISERR(LN(Table240[[#This Row],[Close]]/E588)),"-",LN(Table240[[#This Row],[Close]]/E588))</f>
        <v>-7.3847846008156101E-3</v>
      </c>
    </row>
    <row r="590" spans="1:8" x14ac:dyDescent="0.3">
      <c r="A590" s="2">
        <v>43977</v>
      </c>
      <c r="B590" s="1">
        <v>9099.75</v>
      </c>
      <c r="C590" s="1">
        <v>9161.65</v>
      </c>
      <c r="D590" s="1">
        <v>8996.65</v>
      </c>
      <c r="E590" s="1">
        <v>9029.0499999999993</v>
      </c>
      <c r="F590" s="1">
        <v>654959960</v>
      </c>
      <c r="G590" s="1">
        <v>30871.59</v>
      </c>
      <c r="H590" s="3">
        <f>IF(ISERR(LN(Table240[[#This Row],[Close]]/E589)),"-",LN(Table240[[#This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IF(ISERR(LN(Table240[[#This Row],[Close]]/E590)),"-",LN(Table240[[#This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IF(ISERR(LN(Table240[[#This Row],[Close]]/E591)),"-",LN(Table240[[#This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IF(ISERR(LN(Table240[[#This Row],[Close]]/E592)),"-",LN(Table240[[#This Row],[Close]]/E592))</f>
        <v>9.4597567584245815E-3</v>
      </c>
    </row>
    <row r="594" spans="1:8" x14ac:dyDescent="0.3">
      <c r="A594" s="2">
        <v>43983</v>
      </c>
      <c r="B594" s="1">
        <v>9726.85</v>
      </c>
      <c r="C594" s="1">
        <v>9931.6</v>
      </c>
      <c r="D594" s="1">
        <v>9706.9500000000007</v>
      </c>
      <c r="E594" s="1">
        <v>9826.15</v>
      </c>
      <c r="F594" s="1">
        <v>794183122</v>
      </c>
      <c r="G594" s="1">
        <v>38096.92</v>
      </c>
      <c r="H594" s="3">
        <f>IF(ISERR(LN(Table240[[#This Row],[Close]]/E593)),"-",LN(Table240[[#This Row],[Close]]/E593))</f>
        <v>2.5338292519217084E-2</v>
      </c>
    </row>
    <row r="595" spans="1:8" x14ac:dyDescent="0.3">
      <c r="A595" s="2">
        <v>43984</v>
      </c>
      <c r="B595" s="1">
        <v>9880.85</v>
      </c>
      <c r="C595" s="1">
        <v>9995.6</v>
      </c>
      <c r="D595" s="1">
        <v>9824.0499999999993</v>
      </c>
      <c r="E595" s="1">
        <v>9979.1</v>
      </c>
      <c r="F595" s="1">
        <v>770192848</v>
      </c>
      <c r="G595" s="1">
        <v>36723.11</v>
      </c>
      <c r="H595" s="3">
        <f>IF(ISERR(LN(Table240[[#This Row],[Close]]/E594)),"-",LN(Table240[[#This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IF(ISERR(LN(Table240[[#This Row],[Close]]/E595)),"-",LN(Table240[[#This Row],[Close]]/E595))</f>
        <v>8.2283224537368568E-3</v>
      </c>
    </row>
    <row r="597" spans="1:8" x14ac:dyDescent="0.3">
      <c r="A597" s="2">
        <v>43986</v>
      </c>
      <c r="B597" s="1">
        <v>10054.25</v>
      </c>
      <c r="C597" s="1">
        <v>10123.85</v>
      </c>
      <c r="D597" s="1">
        <v>9944.25</v>
      </c>
      <c r="E597" s="1">
        <v>10029.1</v>
      </c>
      <c r="F597" s="1">
        <v>775106567</v>
      </c>
      <c r="G597" s="1">
        <v>36399.040000000001</v>
      </c>
      <c r="H597" s="3">
        <f>IF(ISERR(LN(Table240[[#This Row],[Close]]/E596)),"-",LN(Table240[[#This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IF(ISERR(LN(Table240[[#This Row],[Close]]/E597)),"-",LN(Table240[[#This Row],[Close]]/E597))</f>
        <v>1.120914010549148E-2</v>
      </c>
    </row>
    <row r="599" spans="1:8" x14ac:dyDescent="0.3">
      <c r="A599" s="2">
        <v>43990</v>
      </c>
      <c r="B599" s="1">
        <v>10326.75</v>
      </c>
      <c r="C599" s="1">
        <v>10328.5</v>
      </c>
      <c r="D599" s="1">
        <v>10120.25</v>
      </c>
      <c r="E599" s="1">
        <v>10167.450000000001</v>
      </c>
      <c r="F599" s="1">
        <v>936485541</v>
      </c>
      <c r="G599" s="1">
        <v>37819.06</v>
      </c>
      <c r="H599" s="3">
        <f>IF(ISERR(LN(Table240[[#This Row],[Close]]/E598)),"-",LN(Table240[[#This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IF(ISERR(LN(Table240[[#This Row],[Close]]/E599)),"-",LN(Table240[[#This Row],[Close]]/E599))</f>
        <v>-1.1952195553601492E-2</v>
      </c>
    </row>
    <row r="601" spans="1:8" x14ac:dyDescent="0.3">
      <c r="A601" s="2">
        <v>43992</v>
      </c>
      <c r="B601" s="1">
        <v>10072.6</v>
      </c>
      <c r="C601" s="1">
        <v>10148.75</v>
      </c>
      <c r="D601" s="1">
        <v>10036.85</v>
      </c>
      <c r="E601" s="1">
        <v>10116.15</v>
      </c>
      <c r="F601" s="1">
        <v>632383068</v>
      </c>
      <c r="G601" s="1">
        <v>28485.47</v>
      </c>
      <c r="H601" s="3">
        <f>IF(ISERR(LN(Table240[[#This Row],[Close]]/E600)),"-",LN(Table240[[#This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IF(ISERR(LN(Table240[[#This Row],[Close]]/E601)),"-",LN(Table240[[#This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IF(ISERR(LN(Table240[[#This Row],[Close]]/E602)),"-",LN(Table240[[#This Row],[Close]]/E602))</f>
        <v>7.1346573571307781E-3</v>
      </c>
    </row>
    <row r="604" spans="1:8" x14ac:dyDescent="0.3">
      <c r="A604" s="2">
        <v>43997</v>
      </c>
      <c r="B604" s="1">
        <v>9919.35</v>
      </c>
      <c r="C604" s="1">
        <v>9943.35</v>
      </c>
      <c r="D604" s="1">
        <v>9726.35</v>
      </c>
      <c r="E604" s="1">
        <v>9813.7000000000007</v>
      </c>
      <c r="F604" s="1">
        <v>716053036</v>
      </c>
      <c r="G604" s="1">
        <v>31926.65</v>
      </c>
      <c r="H604" s="3">
        <f>IF(ISERR(LN(Table240[[#This Row],[Close]]/E603)),"-",LN(Table240[[#This Row],[Close]]/E603))</f>
        <v>-1.6092045671383177E-2</v>
      </c>
    </row>
    <row r="605" spans="1:8" x14ac:dyDescent="0.3">
      <c r="A605" s="2">
        <v>43998</v>
      </c>
      <c r="B605" s="1">
        <v>10014.799999999999</v>
      </c>
      <c r="C605" s="1">
        <v>10046.15</v>
      </c>
      <c r="D605" s="1">
        <v>9728.5</v>
      </c>
      <c r="E605" s="1">
        <v>9914</v>
      </c>
      <c r="F605" s="1">
        <v>899895044</v>
      </c>
      <c r="G605" s="1">
        <v>36257.89</v>
      </c>
      <c r="H605" s="3">
        <f>IF(ISERR(LN(Table240[[#This Row],[Close]]/E604)),"-",LN(Table240[[#This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IF(ISERR(LN(Table240[[#This Row],[Close]]/E605)),"-",LN(Table240[[#This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IF(ISERR(LN(Table240[[#This Row],[Close]]/E606)),"-",LN(Table240[[#This Row],[Close]]/E606))</f>
        <v>2.1079447494686824E-2</v>
      </c>
    </row>
    <row r="608" spans="1:8" x14ac:dyDescent="0.3">
      <c r="A608" s="2">
        <v>44001</v>
      </c>
      <c r="B608" s="1">
        <v>10119</v>
      </c>
      <c r="C608" s="1">
        <v>10272.4</v>
      </c>
      <c r="D608" s="1">
        <v>10072.65</v>
      </c>
      <c r="E608" s="1">
        <v>10244.4</v>
      </c>
      <c r="F608" s="1">
        <v>892096343</v>
      </c>
      <c r="G608" s="1">
        <v>48103.56</v>
      </c>
      <c r="H608" s="3">
        <f>IF(ISERR(LN(Table240[[#This Row],[Close]]/E607)),"-",LN(Table240[[#This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IF(ISERR(LN(Table240[[#This Row],[Close]]/E608)),"-",LN(Table240[[#This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IF(ISERR(LN(Table240[[#This Row],[Close]]/E609)),"-",LN(Table240[[#This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IF(ISERR(LN(Table240[[#This Row],[Close]]/E610)),"-",LN(Table240[[#This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IF(ISERR(LN(Table240[[#This Row],[Close]]/E611)),"-",LN(Table240[[#This Row],[Close]]/E611))</f>
        <v>-1.5926817712496291E-3</v>
      </c>
    </row>
    <row r="613" spans="1:8" x14ac:dyDescent="0.3">
      <c r="A613" s="2">
        <v>44008</v>
      </c>
      <c r="B613" s="1">
        <v>10378.9</v>
      </c>
      <c r="C613" s="1">
        <v>10409.85</v>
      </c>
      <c r="D613" s="1">
        <v>10311.25</v>
      </c>
      <c r="E613" s="1">
        <v>10383</v>
      </c>
      <c r="F613" s="1">
        <v>671910159</v>
      </c>
      <c r="G613" s="1">
        <v>31841.68</v>
      </c>
      <c r="H613" s="3">
        <f>IF(ISERR(LN(Table240[[#This Row],[Close]]/E612)),"-",LN(Table240[[#This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IF(ISERR(LN(Table240[[#This Row],[Close]]/E613)),"-",LN(Table240[[#This Row],[Close]]/E613))</f>
        <v>-6.8227986772304633E-3</v>
      </c>
    </row>
    <row r="615" spans="1:8" x14ac:dyDescent="0.3">
      <c r="A615" s="2">
        <v>44012</v>
      </c>
      <c r="B615" s="1">
        <v>10382.6</v>
      </c>
      <c r="C615" s="1">
        <v>10401.049999999999</v>
      </c>
      <c r="D615" s="1">
        <v>10267.35</v>
      </c>
      <c r="E615" s="1">
        <v>10302.1</v>
      </c>
      <c r="F615" s="1">
        <v>556238560</v>
      </c>
      <c r="G615" s="1">
        <v>27342.55</v>
      </c>
      <c r="H615" s="3">
        <f>IF(ISERR(LN(Table240[[#This Row],[Close]]/E614)),"-",LN(Table240[[#This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IF(ISERR(LN(Table240[[#This Row],[Close]]/E615)),"-",LN(Table240[[#This Row],[Close]]/E615))</f>
        <v>1.2343304915724197E-2</v>
      </c>
    </row>
    <row r="617" spans="1:8" x14ac:dyDescent="0.3">
      <c r="A617" s="2">
        <v>44014</v>
      </c>
      <c r="B617" s="1">
        <v>10493.05</v>
      </c>
      <c r="C617" s="1">
        <v>10598.2</v>
      </c>
      <c r="D617" s="1">
        <v>10485.549999999999</v>
      </c>
      <c r="E617" s="1">
        <v>10551.7</v>
      </c>
      <c r="F617" s="1">
        <v>597423931</v>
      </c>
      <c r="G617" s="1">
        <v>31235.17</v>
      </c>
      <c r="H617" s="3">
        <f>IF(ISERR(LN(Table240[[#This Row],[Close]]/E616)),"-",LN(Table240[[#This Row],[Close]]/E616))</f>
        <v>1.1595921516546171E-2</v>
      </c>
    </row>
    <row r="618" spans="1:8" x14ac:dyDescent="0.3">
      <c r="A618" s="2">
        <v>44015</v>
      </c>
      <c r="B618" s="1">
        <v>10614.95</v>
      </c>
      <c r="C618" s="1">
        <v>10631.3</v>
      </c>
      <c r="D618" s="1">
        <v>10562.65</v>
      </c>
      <c r="E618" s="1">
        <v>10607.35</v>
      </c>
      <c r="F618" s="1">
        <v>525190704</v>
      </c>
      <c r="G618" s="1">
        <v>25186.39</v>
      </c>
      <c r="H618" s="3">
        <f>IF(ISERR(LN(Table240[[#This Row],[Close]]/E617)),"-",LN(Table240[[#This Row],[Close]]/E617))</f>
        <v>5.2601726747523682E-3</v>
      </c>
    </row>
    <row r="619" spans="1:8" x14ac:dyDescent="0.3">
      <c r="A619" s="2">
        <v>44018</v>
      </c>
      <c r="B619" s="1">
        <v>10723.85</v>
      </c>
      <c r="C619" s="1">
        <v>10811.4</v>
      </c>
      <c r="D619" s="1">
        <v>10695.1</v>
      </c>
      <c r="E619" s="1">
        <v>10763.65</v>
      </c>
      <c r="F619" s="1">
        <v>571212914</v>
      </c>
      <c r="G619" s="1">
        <v>29857.54</v>
      </c>
      <c r="H619" s="3">
        <f>IF(ISERR(LN(Table240[[#This Row],[Close]]/E618)),"-",LN(Table240[[#This Row],[Close]]/E618))</f>
        <v>1.4627559486280819E-2</v>
      </c>
    </row>
    <row r="620" spans="1:8" x14ac:dyDescent="0.3">
      <c r="A620" s="2">
        <v>44019</v>
      </c>
      <c r="B620" s="1">
        <v>10802.85</v>
      </c>
      <c r="C620" s="1">
        <v>10813.8</v>
      </c>
      <c r="D620" s="1">
        <v>10689.7</v>
      </c>
      <c r="E620" s="1">
        <v>10799.65</v>
      </c>
      <c r="F620" s="1">
        <v>636764929</v>
      </c>
      <c r="G620" s="1">
        <v>36502.370000000003</v>
      </c>
      <c r="H620" s="3">
        <f>IF(ISERR(LN(Table240[[#This Row],[Close]]/E619)),"-",LN(Table240[[#This Row],[Close]]/E619))</f>
        <v>3.3390096550110133E-3</v>
      </c>
    </row>
    <row r="621" spans="1:8" x14ac:dyDescent="0.3">
      <c r="A621" s="2">
        <v>44020</v>
      </c>
      <c r="B621" s="1">
        <v>10818.65</v>
      </c>
      <c r="C621" s="1">
        <v>10847.85</v>
      </c>
      <c r="D621" s="1">
        <v>10676.55</v>
      </c>
      <c r="E621" s="1">
        <v>10705.75</v>
      </c>
      <c r="F621" s="1">
        <v>767941333</v>
      </c>
      <c r="G621" s="1">
        <v>37676.339999999997</v>
      </c>
      <c r="H621" s="3">
        <f>IF(ISERR(LN(Table240[[#This Row],[Close]]/E620)),"-",LN(Table240[[#This Row],[Close]]/E620))</f>
        <v>-8.7327458908366285E-3</v>
      </c>
    </row>
    <row r="622" spans="1:8" x14ac:dyDescent="0.3">
      <c r="A622" s="2">
        <v>44021</v>
      </c>
      <c r="B622" s="1">
        <v>10755.55</v>
      </c>
      <c r="C622" s="1">
        <v>10836.85</v>
      </c>
      <c r="D622" s="1">
        <v>10733</v>
      </c>
      <c r="E622" s="1">
        <v>10813.45</v>
      </c>
      <c r="F622" s="1">
        <v>618652409</v>
      </c>
      <c r="G622" s="1">
        <v>31315.87</v>
      </c>
      <c r="H622" s="3">
        <f>IF(ISERR(LN(Table240[[#This Row],[Close]]/E621)),"-",LN(Table240[[#This Row],[Close]]/E621))</f>
        <v>1.000974936330002E-2</v>
      </c>
    </row>
    <row r="623" spans="1:8" x14ac:dyDescent="0.3">
      <c r="A623" s="2">
        <v>44022</v>
      </c>
      <c r="B623" s="1">
        <v>10764.1</v>
      </c>
      <c r="C623" s="1">
        <v>10819.4</v>
      </c>
      <c r="D623" s="1">
        <v>10713</v>
      </c>
      <c r="E623" s="1">
        <v>10768.05</v>
      </c>
      <c r="F623" s="1">
        <v>590705425</v>
      </c>
      <c r="G623" s="1">
        <v>31557.58</v>
      </c>
      <c r="H623" s="3">
        <f>IF(ISERR(LN(Table240[[#This Row],[Close]]/E622)),"-",LN(Table240[[#This Row],[Close]]/E622))</f>
        <v>-4.2073133906914339E-3</v>
      </c>
    </row>
    <row r="624" spans="1:8" x14ac:dyDescent="0.3">
      <c r="A624" s="2">
        <v>44025</v>
      </c>
      <c r="B624" s="1">
        <v>10851.85</v>
      </c>
      <c r="C624" s="1">
        <v>10894.05</v>
      </c>
      <c r="D624" s="1">
        <v>10756.05</v>
      </c>
      <c r="E624" s="1">
        <v>10802.7</v>
      </c>
      <c r="F624" s="1">
        <v>554050579</v>
      </c>
      <c r="G624" s="1">
        <v>30606.3</v>
      </c>
      <c r="H624" s="3">
        <f>IF(ISERR(LN(Table240[[#This Row],[Close]]/E623)),"-",LN(Table240[[#This Row],[Close]]/E623))</f>
        <v>3.2126866059741998E-3</v>
      </c>
    </row>
    <row r="625" spans="1:8" x14ac:dyDescent="0.3">
      <c r="A625" s="2">
        <v>44026</v>
      </c>
      <c r="B625" s="1">
        <v>10750.85</v>
      </c>
      <c r="C625" s="1">
        <v>10755.65</v>
      </c>
      <c r="D625" s="1">
        <v>10562.9</v>
      </c>
      <c r="E625" s="1">
        <v>10607.35</v>
      </c>
      <c r="F625" s="1">
        <v>532368699</v>
      </c>
      <c r="G625" s="1">
        <v>30902.47</v>
      </c>
      <c r="H625" s="3">
        <f>IF(ISERR(LN(Table240[[#This Row],[Close]]/E624)),"-",LN(Table240[[#This Row],[Close]]/E624))</f>
        <v>-1.8248945829038105E-2</v>
      </c>
    </row>
    <row r="626" spans="1:8" x14ac:dyDescent="0.3">
      <c r="A626" s="2">
        <v>44027</v>
      </c>
      <c r="B626" s="1">
        <v>10701</v>
      </c>
      <c r="C626" s="1">
        <v>10827.45</v>
      </c>
      <c r="D626" s="1">
        <v>10577.75</v>
      </c>
      <c r="E626" s="1">
        <v>10618.2</v>
      </c>
      <c r="F626" s="1">
        <v>715901258</v>
      </c>
      <c r="G626" s="1">
        <v>42376.03</v>
      </c>
      <c r="H626" s="3">
        <f>IF(ISERR(LN(Table240[[#This Row],[Close]]/E625)),"-",LN(Table240[[#This Row],[Close]]/E625))</f>
        <v>1.0223528667139743E-3</v>
      </c>
    </row>
    <row r="627" spans="1:8" x14ac:dyDescent="0.3">
      <c r="A627" s="2">
        <v>44028</v>
      </c>
      <c r="B627" s="1">
        <v>10706.2</v>
      </c>
      <c r="C627" s="1">
        <v>10755.3</v>
      </c>
      <c r="D627" s="1">
        <v>10595.2</v>
      </c>
      <c r="E627" s="1">
        <v>10739.95</v>
      </c>
      <c r="F627" s="1">
        <v>694402635</v>
      </c>
      <c r="G627" s="1">
        <v>41453.949999999997</v>
      </c>
      <c r="H627" s="3">
        <f>IF(ISERR(LN(Table240[[#This Row],[Close]]/E626)),"-",LN(Table240[[#This Row],[Close]]/E626))</f>
        <v>1.1400923653342283E-2</v>
      </c>
    </row>
    <row r="628" spans="1:8" x14ac:dyDescent="0.3">
      <c r="A628" s="2">
        <v>44029</v>
      </c>
      <c r="B628" s="1">
        <v>10752</v>
      </c>
      <c r="C628" s="1">
        <v>10933.45</v>
      </c>
      <c r="D628" s="1">
        <v>10749.65</v>
      </c>
      <c r="E628" s="1">
        <v>10901.7</v>
      </c>
      <c r="F628" s="1">
        <v>676881092</v>
      </c>
      <c r="G628" s="1">
        <v>35592.83</v>
      </c>
      <c r="H628" s="3">
        <f>IF(ISERR(LN(Table240[[#This Row],[Close]]/E627)),"-",LN(Table240[[#This Row],[Close]]/E627))</f>
        <v>1.4948306800439333E-2</v>
      </c>
    </row>
    <row r="629" spans="1:8" x14ac:dyDescent="0.3">
      <c r="A629" s="2">
        <v>44032</v>
      </c>
      <c r="B629" s="1">
        <v>10999.45</v>
      </c>
      <c r="C629" s="1">
        <v>11037.9</v>
      </c>
      <c r="D629" s="1">
        <v>10953</v>
      </c>
      <c r="E629" s="1">
        <v>11022.2</v>
      </c>
      <c r="F629" s="1">
        <v>554306867</v>
      </c>
      <c r="G629" s="1">
        <v>32738.639999999999</v>
      </c>
      <c r="H629" s="3">
        <f>IF(ISERR(LN(Table240[[#This Row],[Close]]/E628)),"-",LN(Table240[[#This Row],[Close]]/E628))</f>
        <v>1.0992680446704291E-2</v>
      </c>
    </row>
    <row r="630" spans="1:8" x14ac:dyDescent="0.3">
      <c r="A630" s="2">
        <v>44033</v>
      </c>
      <c r="B630" s="1">
        <v>11126.1</v>
      </c>
      <c r="C630" s="1">
        <v>11179.55</v>
      </c>
      <c r="D630" s="1">
        <v>11113.25</v>
      </c>
      <c r="E630" s="1">
        <v>11162.25</v>
      </c>
      <c r="F630" s="1">
        <v>771998838</v>
      </c>
      <c r="G630" s="1">
        <v>42461.89</v>
      </c>
      <c r="H630" s="3">
        <f>IF(ISERR(LN(Table240[[#This Row],[Close]]/E629)),"-",LN(Table240[[#This Row],[Close]]/E629))</f>
        <v>1.2626128711697352E-2</v>
      </c>
    </row>
    <row r="631" spans="1:8" x14ac:dyDescent="0.3">
      <c r="A631" s="2">
        <v>44034</v>
      </c>
      <c r="B631" s="1">
        <v>11231.2</v>
      </c>
      <c r="C631" s="1">
        <v>11238.1</v>
      </c>
      <c r="D631" s="1">
        <v>11056.55</v>
      </c>
      <c r="E631" s="1">
        <v>11132.6</v>
      </c>
      <c r="F631" s="1">
        <v>765074288</v>
      </c>
      <c r="G631" s="1">
        <v>41068.720000000001</v>
      </c>
      <c r="H631" s="3">
        <f>IF(ISERR(LN(Table240[[#This Row],[Close]]/E630)),"-",LN(Table240[[#This Row],[Close]]/E630))</f>
        <v>-2.6598086535778794E-3</v>
      </c>
    </row>
    <row r="632" spans="1:8" x14ac:dyDescent="0.3">
      <c r="A632" s="2">
        <v>44035</v>
      </c>
      <c r="B632" s="1">
        <v>11135</v>
      </c>
      <c r="C632" s="1">
        <v>11239.8</v>
      </c>
      <c r="D632" s="1">
        <v>11103.15</v>
      </c>
      <c r="E632" s="1">
        <v>11215.45</v>
      </c>
      <c r="F632" s="1">
        <v>621575333</v>
      </c>
      <c r="G632" s="1">
        <v>32744.93</v>
      </c>
      <c r="H632" s="3">
        <f>IF(ISERR(LN(Table240[[#This Row],[Close]]/E631)),"-",LN(Table240[[#This Row],[Close]]/E631))</f>
        <v>7.414551118342539E-3</v>
      </c>
    </row>
    <row r="633" spans="1:8" x14ac:dyDescent="0.3">
      <c r="A633" s="2">
        <v>44036</v>
      </c>
      <c r="B633" s="1">
        <v>11149.95</v>
      </c>
      <c r="C633" s="1">
        <v>11225.4</v>
      </c>
      <c r="D633" s="1">
        <v>11090.3</v>
      </c>
      <c r="E633" s="1">
        <v>11194.15</v>
      </c>
      <c r="F633" s="1">
        <v>678935175</v>
      </c>
      <c r="G633" s="1">
        <v>40217.17</v>
      </c>
      <c r="H633" s="3">
        <f>IF(ISERR(LN(Table240[[#This Row],[Close]]/E632)),"-",LN(Table240[[#This Row],[Close]]/E632))</f>
        <v>-1.9009715848837335E-3</v>
      </c>
    </row>
    <row r="634" spans="1:8" x14ac:dyDescent="0.3">
      <c r="A634" s="2">
        <v>44039</v>
      </c>
      <c r="B634" s="1">
        <v>11225</v>
      </c>
      <c r="C634" s="1">
        <v>11225</v>
      </c>
      <c r="D634" s="1">
        <v>11087.85</v>
      </c>
      <c r="E634" s="1">
        <v>11131.8</v>
      </c>
      <c r="F634" s="1">
        <v>588148687</v>
      </c>
      <c r="G634" s="1">
        <v>34539.730000000003</v>
      </c>
      <c r="H634" s="3">
        <f>IF(ISERR(LN(Table240[[#This Row],[Close]]/E633)),"-",LN(Table240[[#This Row],[Close]]/E633))</f>
        <v>-5.5854431363716118E-3</v>
      </c>
    </row>
    <row r="635" spans="1:8" x14ac:dyDescent="0.3">
      <c r="A635" s="2">
        <v>44040</v>
      </c>
      <c r="B635" s="1">
        <v>11154.1</v>
      </c>
      <c r="C635" s="1">
        <v>11317.75</v>
      </c>
      <c r="D635" s="1">
        <v>11151.4</v>
      </c>
      <c r="E635" s="1">
        <v>11300.55</v>
      </c>
      <c r="F635" s="1">
        <v>683891350</v>
      </c>
      <c r="G635" s="1">
        <v>38677.47</v>
      </c>
      <c r="H635" s="3">
        <f>IF(ISERR(LN(Table240[[#This Row],[Close]]/E634)),"-",LN(Table240[[#This Row],[Close]]/E634))</f>
        <v>1.504551982144569E-2</v>
      </c>
    </row>
    <row r="636" spans="1:8" x14ac:dyDescent="0.3">
      <c r="A636" s="2">
        <v>44041</v>
      </c>
      <c r="B636" s="1">
        <v>11276.9</v>
      </c>
      <c r="C636" s="1">
        <v>11341.4</v>
      </c>
      <c r="D636" s="1">
        <v>11149.75</v>
      </c>
      <c r="E636" s="1">
        <v>11202.85</v>
      </c>
      <c r="F636" s="1">
        <v>600726301</v>
      </c>
      <c r="G636" s="1">
        <v>38726.019999999997</v>
      </c>
      <c r="H636" s="3">
        <f>IF(ISERR(LN(Table240[[#This Row],[Close]]/E635)),"-",LN(Table240[[#This Row],[Close]]/E635))</f>
        <v>-8.6831868839774111E-3</v>
      </c>
    </row>
    <row r="637" spans="1:8" x14ac:dyDescent="0.3">
      <c r="A637" s="2">
        <v>44042</v>
      </c>
      <c r="B637" s="1">
        <v>11254.3</v>
      </c>
      <c r="C637" s="1">
        <v>11299.95</v>
      </c>
      <c r="D637" s="1">
        <v>11084.95</v>
      </c>
      <c r="E637" s="1">
        <v>11102.15</v>
      </c>
      <c r="F637" s="1">
        <v>677761342</v>
      </c>
      <c r="G637" s="1">
        <v>39150.44</v>
      </c>
      <c r="H637" s="3">
        <f>IF(ISERR(LN(Table240[[#This Row],[Close]]/E636)),"-",LN(Table240[[#This Row],[Close]]/E636))</f>
        <v>-9.0294269604375872E-3</v>
      </c>
    </row>
    <row r="638" spans="1:8" x14ac:dyDescent="0.3">
      <c r="A638" s="2">
        <v>44043</v>
      </c>
      <c r="B638" s="1">
        <v>11139.5</v>
      </c>
      <c r="C638" s="1">
        <v>11150.4</v>
      </c>
      <c r="D638" s="1">
        <v>11026.65</v>
      </c>
      <c r="E638" s="1">
        <v>11073.45</v>
      </c>
      <c r="F638" s="1">
        <v>642560311</v>
      </c>
      <c r="G638" s="1">
        <v>36220.089999999997</v>
      </c>
      <c r="H638" s="3">
        <f>IF(ISERR(LN(Table240[[#This Row],[Close]]/E637)),"-",LN(Table240[[#This Row],[Close]]/E637))</f>
        <v>-2.5884319724486563E-3</v>
      </c>
    </row>
    <row r="639" spans="1:8" x14ac:dyDescent="0.3">
      <c r="A639" s="2">
        <v>44046</v>
      </c>
      <c r="B639" s="1">
        <v>11057.55</v>
      </c>
      <c r="C639" s="1">
        <v>11058.05</v>
      </c>
      <c r="D639" s="1">
        <v>10882.25</v>
      </c>
      <c r="E639" s="1">
        <v>10891.6</v>
      </c>
      <c r="F639" s="1">
        <v>680929323</v>
      </c>
      <c r="G639" s="1">
        <v>31149.94</v>
      </c>
      <c r="H639" s="3">
        <f>IF(ISERR(LN(Table240[[#This Row],[Close]]/E638)),"-",LN(Table240[[#This Row],[Close]]/E638))</f>
        <v>-1.6558501347417372E-2</v>
      </c>
    </row>
    <row r="640" spans="1:8" x14ac:dyDescent="0.3">
      <c r="A640" s="2">
        <v>44047</v>
      </c>
      <c r="B640" s="1">
        <v>10946.65</v>
      </c>
      <c r="C640" s="1">
        <v>11112.25</v>
      </c>
      <c r="D640" s="1">
        <v>10908.1</v>
      </c>
      <c r="E640" s="1">
        <v>11095.25</v>
      </c>
      <c r="F640" s="1">
        <v>625738313</v>
      </c>
      <c r="G640" s="1">
        <v>35357.96</v>
      </c>
      <c r="H640" s="3">
        <f>IF(ISERR(LN(Table240[[#This Row],[Close]]/E639)),"-",LN(Table240[[#This Row],[Close]]/E639))</f>
        <v>1.8525238867160679E-2</v>
      </c>
    </row>
    <row r="641" spans="1:8" x14ac:dyDescent="0.3">
      <c r="A641" s="2">
        <v>44048</v>
      </c>
      <c r="B641" s="1">
        <v>11155.75</v>
      </c>
      <c r="C641" s="1">
        <v>11225.65</v>
      </c>
      <c r="D641" s="1">
        <v>11064.05</v>
      </c>
      <c r="E641" s="1">
        <v>11101.65</v>
      </c>
      <c r="F641" s="1">
        <v>667639446</v>
      </c>
      <c r="G641" s="1">
        <v>34894.58</v>
      </c>
      <c r="H641" s="3">
        <f>IF(ISERR(LN(Table240[[#This Row],[Close]]/E640)),"-",LN(Table240[[#This Row],[Close]]/E640))</f>
        <v>5.7665711674614829E-4</v>
      </c>
    </row>
    <row r="642" spans="1:8" x14ac:dyDescent="0.3">
      <c r="A642" s="2">
        <v>44049</v>
      </c>
      <c r="B642" s="1">
        <v>11185.7</v>
      </c>
      <c r="C642" s="1">
        <v>11256.8</v>
      </c>
      <c r="D642" s="1">
        <v>11127.3</v>
      </c>
      <c r="E642" s="1">
        <v>11200.15</v>
      </c>
      <c r="F642" s="1">
        <v>600374615</v>
      </c>
      <c r="G642" s="1">
        <v>31501.08</v>
      </c>
      <c r="H642" s="3">
        <f>IF(ISERR(LN(Table240[[#This Row],[Close]]/E641)),"-",LN(Table240[[#This Row],[Close]]/E641))</f>
        <v>8.8334251486867181E-3</v>
      </c>
    </row>
    <row r="643" spans="1:8" x14ac:dyDescent="0.3">
      <c r="A643" s="2">
        <v>44050</v>
      </c>
      <c r="B643" s="1">
        <v>11186.65</v>
      </c>
      <c r="C643" s="1">
        <v>11231.9</v>
      </c>
      <c r="D643" s="1">
        <v>11142.05</v>
      </c>
      <c r="E643" s="1">
        <v>11214.05</v>
      </c>
      <c r="F643" s="1">
        <v>452629891</v>
      </c>
      <c r="G643" s="1">
        <v>27054.43</v>
      </c>
      <c r="H643" s="3">
        <f>IF(ISERR(LN(Table240[[#This Row],[Close]]/E642)),"-",LN(Table240[[#This Row],[Close]]/E642))</f>
        <v>1.2402853353563766E-3</v>
      </c>
    </row>
    <row r="644" spans="1:8" x14ac:dyDescent="0.3">
      <c r="A644" s="2">
        <v>44053</v>
      </c>
      <c r="B644" s="1">
        <v>11270.25</v>
      </c>
      <c r="C644" s="1">
        <v>11337.3</v>
      </c>
      <c r="D644" s="1">
        <v>11238</v>
      </c>
      <c r="E644" s="1">
        <v>11270.15</v>
      </c>
      <c r="F644" s="1">
        <v>491999534</v>
      </c>
      <c r="G644" s="1">
        <v>29108.25</v>
      </c>
      <c r="H644" s="3">
        <f>IF(ISERR(LN(Table240[[#This Row],[Close]]/E643)),"-",LN(Table240[[#This Row],[Close]]/E643))</f>
        <v>4.9901812309422651E-3</v>
      </c>
    </row>
    <row r="645" spans="1:8" x14ac:dyDescent="0.3">
      <c r="A645" s="2">
        <v>44054</v>
      </c>
      <c r="B645" s="1">
        <v>11322.25</v>
      </c>
      <c r="C645" s="1">
        <v>11373.6</v>
      </c>
      <c r="D645" s="1">
        <v>11299.15</v>
      </c>
      <c r="E645" s="1">
        <v>11322.5</v>
      </c>
      <c r="F645" s="1">
        <v>586084846</v>
      </c>
      <c r="G645" s="1">
        <v>30314.89</v>
      </c>
      <c r="H645" s="3">
        <f>IF(ISERR(LN(Table240[[#This Row],[Close]]/E644)),"-",LN(Table240[[#This Row],[Close]]/E644))</f>
        <v>4.6342588134252122E-3</v>
      </c>
    </row>
    <row r="646" spans="1:8" x14ac:dyDescent="0.3">
      <c r="A646" s="2">
        <v>44055</v>
      </c>
      <c r="B646" s="1">
        <v>11289</v>
      </c>
      <c r="C646" s="1">
        <v>11322</v>
      </c>
      <c r="D646" s="1">
        <v>11242.65</v>
      </c>
      <c r="E646" s="1">
        <v>11308.4</v>
      </c>
      <c r="F646" s="1">
        <v>609858960</v>
      </c>
      <c r="G646" s="1">
        <v>28088.09</v>
      </c>
      <c r="H646" s="3">
        <f>IF(ISERR(LN(Table240[[#This Row],[Close]]/E645)),"-",LN(Table240[[#This Row],[Close]]/E645))</f>
        <v>-1.246084055380327E-3</v>
      </c>
    </row>
    <row r="647" spans="1:8" x14ac:dyDescent="0.3">
      <c r="A647" s="2">
        <v>44056</v>
      </c>
      <c r="B647" s="1">
        <v>11334.85</v>
      </c>
      <c r="C647" s="1">
        <v>11359.3</v>
      </c>
      <c r="D647" s="1">
        <v>11269.95</v>
      </c>
      <c r="E647" s="1">
        <v>11300.45</v>
      </c>
      <c r="F647" s="1">
        <v>562355175</v>
      </c>
      <c r="G647" s="1">
        <v>26500.52</v>
      </c>
      <c r="H647" s="3">
        <f>IF(ISERR(LN(Table240[[#This Row],[Close]]/E646)),"-",LN(Table240[[#This Row],[Close]]/E646))</f>
        <v>-7.0326445862201709E-4</v>
      </c>
    </row>
    <row r="648" spans="1:8" x14ac:dyDescent="0.3">
      <c r="A648" s="2">
        <v>44057</v>
      </c>
      <c r="B648" s="1">
        <v>11353.3</v>
      </c>
      <c r="C648" s="1">
        <v>11366.25</v>
      </c>
      <c r="D648" s="1">
        <v>11111.45</v>
      </c>
      <c r="E648" s="1">
        <v>11178.4</v>
      </c>
      <c r="F648" s="1">
        <v>645109756</v>
      </c>
      <c r="G648" s="1">
        <v>31059.23</v>
      </c>
      <c r="H648" s="3">
        <f>IF(ISERR(LN(Table240[[#This Row],[Close]]/E647)),"-",LN(Table240[[#This Row],[Close]]/E647))</f>
        <v>-1.0859203150128484E-2</v>
      </c>
    </row>
    <row r="649" spans="1:8" x14ac:dyDescent="0.3">
      <c r="A649" s="2">
        <v>44060</v>
      </c>
      <c r="B649" s="1">
        <v>11248.9</v>
      </c>
      <c r="C649" s="1">
        <v>11267.1</v>
      </c>
      <c r="D649" s="1">
        <v>11144.5</v>
      </c>
      <c r="E649" s="1">
        <v>11247.1</v>
      </c>
      <c r="F649" s="1">
        <v>633963958</v>
      </c>
      <c r="G649" s="1">
        <v>27468.67</v>
      </c>
      <c r="H649" s="3">
        <f>IF(ISERR(LN(Table240[[#This Row],[Close]]/E648)),"-",LN(Table240[[#This Row],[Close]]/E648))</f>
        <v>6.126972858148093E-3</v>
      </c>
    </row>
    <row r="650" spans="1:8" x14ac:dyDescent="0.3">
      <c r="A650" s="2">
        <v>44061</v>
      </c>
      <c r="B650" s="1">
        <v>11259.8</v>
      </c>
      <c r="C650" s="1">
        <v>11401.7</v>
      </c>
      <c r="D650" s="1">
        <v>11253.15</v>
      </c>
      <c r="E650" s="1">
        <v>11385.35</v>
      </c>
      <c r="F650" s="1">
        <v>579242492</v>
      </c>
      <c r="G650" s="1">
        <v>27267.51</v>
      </c>
      <c r="H650" s="3">
        <f>IF(ISERR(LN(Table240[[#This Row],[Close]]/E649)),"-",LN(Table240[[#This Row],[Close]]/E649))</f>
        <v>1.2217123605577227E-2</v>
      </c>
    </row>
    <row r="651" spans="1:8" x14ac:dyDescent="0.3">
      <c r="A651" s="2">
        <v>44062</v>
      </c>
      <c r="B651" s="1">
        <v>11452.15</v>
      </c>
      <c r="C651" s="1">
        <v>11460.35</v>
      </c>
      <c r="D651" s="1">
        <v>11394.1</v>
      </c>
      <c r="E651" s="1">
        <v>11408.4</v>
      </c>
      <c r="F651" s="1">
        <v>626217997</v>
      </c>
      <c r="G651" s="1">
        <v>27528.12</v>
      </c>
      <c r="H651" s="3">
        <f>IF(ISERR(LN(Table240[[#This Row],[Close]]/E650)),"-",LN(Table240[[#This Row],[Close]]/E650))</f>
        <v>2.0224849230216792E-3</v>
      </c>
    </row>
    <row r="652" spans="1:8" x14ac:dyDescent="0.3">
      <c r="A652" s="2">
        <v>44063</v>
      </c>
      <c r="B652" s="1">
        <v>11317.45</v>
      </c>
      <c r="C652" s="1">
        <v>11361.45</v>
      </c>
      <c r="D652" s="1">
        <v>11289.8</v>
      </c>
      <c r="E652" s="1">
        <v>11312.2</v>
      </c>
      <c r="F652" s="1">
        <v>791587770</v>
      </c>
      <c r="G652" s="1">
        <v>27676.18</v>
      </c>
      <c r="H652" s="3">
        <f>IF(ISERR(LN(Table240[[#This Row],[Close]]/E651)),"-",LN(Table240[[#This Row],[Close]]/E651))</f>
        <v>-8.4681368334637991E-3</v>
      </c>
    </row>
    <row r="653" spans="1:8" x14ac:dyDescent="0.3">
      <c r="A653" s="2">
        <v>44064</v>
      </c>
      <c r="B653" s="1">
        <v>11409.65</v>
      </c>
      <c r="C653" s="1">
        <v>11418.5</v>
      </c>
      <c r="D653" s="1">
        <v>11362.2</v>
      </c>
      <c r="E653" s="1">
        <v>11371.6</v>
      </c>
      <c r="F653" s="1">
        <v>668719170</v>
      </c>
      <c r="G653" s="1">
        <v>26294.26</v>
      </c>
      <c r="H653" s="3">
        <f>IF(ISERR(LN(Table240[[#This Row],[Close]]/E652)),"-",LN(Table240[[#This Row],[Close]]/E652))</f>
        <v>5.2372297208920626E-3</v>
      </c>
    </row>
    <row r="654" spans="1:8" x14ac:dyDescent="0.3">
      <c r="A654" s="2">
        <v>44067</v>
      </c>
      <c r="B654" s="1">
        <v>11412</v>
      </c>
      <c r="C654" s="1">
        <v>11497.25</v>
      </c>
      <c r="D654" s="1">
        <v>11410.65</v>
      </c>
      <c r="E654" s="1">
        <v>11466.45</v>
      </c>
      <c r="F654" s="1">
        <v>532900535</v>
      </c>
      <c r="G654" s="1">
        <v>28920.84</v>
      </c>
      <c r="H654" s="3">
        <f>IF(ISERR(LN(Table240[[#This Row],[Close]]/E653)),"-",LN(Table240[[#This Row],[Close]]/E653))</f>
        <v>8.3063611256103259E-3</v>
      </c>
    </row>
    <row r="655" spans="1:8" x14ac:dyDescent="0.3">
      <c r="A655" s="2">
        <v>44068</v>
      </c>
      <c r="B655" s="1">
        <v>11513.1</v>
      </c>
      <c r="C655" s="1">
        <v>11525.9</v>
      </c>
      <c r="D655" s="1">
        <v>11423.35</v>
      </c>
      <c r="E655" s="1">
        <v>11472.25</v>
      </c>
      <c r="F655" s="1">
        <v>638152608</v>
      </c>
      <c r="G655" s="1">
        <v>28742.82</v>
      </c>
      <c r="H655" s="3">
        <f>IF(ISERR(LN(Table240[[#This Row],[Close]]/E654)),"-",LN(Table240[[#This Row],[Close]]/E654))</f>
        <v>5.0569562561106503E-4</v>
      </c>
    </row>
    <row r="656" spans="1:8" x14ac:dyDescent="0.3">
      <c r="A656" s="2">
        <v>44069</v>
      </c>
      <c r="B656" s="1">
        <v>11512.85</v>
      </c>
      <c r="C656" s="1">
        <v>11561.75</v>
      </c>
      <c r="D656" s="1">
        <v>11461.85</v>
      </c>
      <c r="E656" s="1">
        <v>11549.6</v>
      </c>
      <c r="F656" s="1">
        <v>743442521</v>
      </c>
      <c r="G656" s="1">
        <v>34852.01</v>
      </c>
      <c r="H656" s="3">
        <f>IF(ISERR(LN(Table240[[#This Row],[Close]]/E655)),"-",LN(Table240[[#This Row],[Close]]/E655))</f>
        <v>6.7197285239703015E-3</v>
      </c>
    </row>
    <row r="657" spans="1:8" x14ac:dyDescent="0.3">
      <c r="A657" s="2">
        <v>44070</v>
      </c>
      <c r="B657" s="1">
        <v>11609.3</v>
      </c>
      <c r="C657" s="1">
        <v>11617.35</v>
      </c>
      <c r="D657" s="1">
        <v>11540.6</v>
      </c>
      <c r="E657" s="1">
        <v>11559.25</v>
      </c>
      <c r="F657" s="1">
        <v>719776490</v>
      </c>
      <c r="G657" s="1">
        <v>31580.61</v>
      </c>
      <c r="H657" s="3">
        <f>IF(ISERR(LN(Table240[[#This Row],[Close]]/E656)),"-",LN(Table240[[#This Row],[Close]]/E656))</f>
        <v>8.3517791330367671E-4</v>
      </c>
    </row>
    <row r="658" spans="1:8" x14ac:dyDescent="0.3">
      <c r="A658" s="2">
        <v>44071</v>
      </c>
      <c r="B658" s="1">
        <v>11602.95</v>
      </c>
      <c r="C658" s="1">
        <v>11686.05</v>
      </c>
      <c r="D658" s="1">
        <v>11589.4</v>
      </c>
      <c r="E658" s="1">
        <v>11647.6</v>
      </c>
      <c r="F658" s="1">
        <v>806997707</v>
      </c>
      <c r="G658" s="1">
        <v>39349.919999999998</v>
      </c>
      <c r="H658" s="3">
        <f>IF(ISERR(LN(Table240[[#This Row],[Close]]/E657)),"-",LN(Table240[[#This Row],[Close]]/E657))</f>
        <v>7.614167958564083E-3</v>
      </c>
    </row>
    <row r="659" spans="1:8" x14ac:dyDescent="0.3">
      <c r="A659" s="2">
        <v>44074</v>
      </c>
      <c r="B659" s="1">
        <v>11777.55</v>
      </c>
      <c r="C659" s="1">
        <v>11794.25</v>
      </c>
      <c r="D659" s="1">
        <v>11325.85</v>
      </c>
      <c r="E659" s="1">
        <v>11387.5</v>
      </c>
      <c r="F659" s="1">
        <v>1371789450</v>
      </c>
      <c r="G659" s="1">
        <v>61668.55</v>
      </c>
      <c r="H659" s="3">
        <f>IF(ISERR(LN(Table240[[#This Row],[Close]]/E658)),"-",LN(Table240[[#This Row],[Close]]/E658))</f>
        <v>-2.2583887619258884E-2</v>
      </c>
    </row>
    <row r="660" spans="1:8" x14ac:dyDescent="0.3">
      <c r="A660" s="2">
        <v>44075</v>
      </c>
      <c r="B660" s="1">
        <v>11464.3</v>
      </c>
      <c r="C660" s="1">
        <v>11553.55</v>
      </c>
      <c r="D660" s="1">
        <v>11366.9</v>
      </c>
      <c r="E660" s="1">
        <v>11470.25</v>
      </c>
      <c r="F660" s="1">
        <v>783769555</v>
      </c>
      <c r="G660" s="1">
        <v>36752.54</v>
      </c>
      <c r="H660" s="3">
        <f>IF(ISERR(LN(Table240[[#This Row],[Close]]/E659)),"-",LN(Table240[[#This Row],[Close]]/E659))</f>
        <v>7.2404643072113339E-3</v>
      </c>
    </row>
    <row r="661" spans="1:8" x14ac:dyDescent="0.3">
      <c r="A661" s="2">
        <v>44076</v>
      </c>
      <c r="B661" s="1">
        <v>11478.55</v>
      </c>
      <c r="C661" s="1">
        <v>11554.75</v>
      </c>
      <c r="D661" s="1">
        <v>11430.4</v>
      </c>
      <c r="E661" s="1">
        <v>11535</v>
      </c>
      <c r="F661" s="1">
        <v>593494423</v>
      </c>
      <c r="G661" s="1">
        <v>27454.65</v>
      </c>
      <c r="H661" s="3">
        <f>IF(ISERR(LN(Table240[[#This Row],[Close]]/E660)),"-",LN(Table240[[#This Row],[Close]]/E660))</f>
        <v>5.6291647324288943E-3</v>
      </c>
    </row>
    <row r="662" spans="1:8" x14ac:dyDescent="0.3">
      <c r="A662" s="2">
        <v>44077</v>
      </c>
      <c r="B662" s="1">
        <v>11566.2</v>
      </c>
      <c r="C662" s="1">
        <v>11584.95</v>
      </c>
      <c r="D662" s="1">
        <v>11507.65</v>
      </c>
      <c r="E662" s="1">
        <v>11527.45</v>
      </c>
      <c r="F662" s="1">
        <v>607115212</v>
      </c>
      <c r="G662" s="1">
        <v>26868.26</v>
      </c>
      <c r="H662" s="3">
        <f>IF(ISERR(LN(Table240[[#This Row],[Close]]/E661)),"-",LN(Table240[[#This Row],[Close]]/E661))</f>
        <v>-6.5474399031464003E-4</v>
      </c>
    </row>
    <row r="663" spans="1:8" x14ac:dyDescent="0.3">
      <c r="A663" s="2">
        <v>44078</v>
      </c>
      <c r="B663" s="1">
        <v>11354.4</v>
      </c>
      <c r="C663" s="1">
        <v>11452.05</v>
      </c>
      <c r="D663" s="1">
        <v>11303.65</v>
      </c>
      <c r="E663" s="1">
        <v>11333.85</v>
      </c>
      <c r="F663" s="1">
        <v>681338905</v>
      </c>
      <c r="G663" s="1">
        <v>31746.86</v>
      </c>
      <c r="H663" s="3">
        <f>IF(ISERR(LN(Table240[[#This Row],[Close]]/E662)),"-",LN(Table240[[#This Row],[Close]]/E662))</f>
        <v>-1.6937324491168509E-2</v>
      </c>
    </row>
    <row r="664" spans="1:8" x14ac:dyDescent="0.3">
      <c r="A664" s="2">
        <v>44081</v>
      </c>
      <c r="B664" s="1">
        <v>11359.6</v>
      </c>
      <c r="C664" s="1">
        <v>11381.15</v>
      </c>
      <c r="D664" s="1">
        <v>11251.7</v>
      </c>
      <c r="E664" s="1">
        <v>11355.05</v>
      </c>
      <c r="F664" s="1">
        <v>560322964</v>
      </c>
      <c r="G664" s="1">
        <v>25959.82</v>
      </c>
      <c r="H664" s="3">
        <f>IF(ISERR(LN(Table240[[#This Row],[Close]]/E663)),"-",LN(Table240[[#This Row],[Close]]/E663))</f>
        <v>1.8687557501366183E-3</v>
      </c>
    </row>
    <row r="665" spans="1:8" x14ac:dyDescent="0.3">
      <c r="A665" s="2">
        <v>44082</v>
      </c>
      <c r="B665" s="1">
        <v>11378.55</v>
      </c>
      <c r="C665" s="1">
        <v>11437.25</v>
      </c>
      <c r="D665" s="1">
        <v>11290.45</v>
      </c>
      <c r="E665" s="1">
        <v>11317.35</v>
      </c>
      <c r="F665" s="1">
        <v>572239350</v>
      </c>
      <c r="G665" s="1">
        <v>27979.7</v>
      </c>
      <c r="H665" s="3">
        <f>IF(ISERR(LN(Table240[[#This Row],[Close]]/E664)),"-",LN(Table240[[#This Row],[Close]]/E664))</f>
        <v>-3.3256324646967609E-3</v>
      </c>
    </row>
    <row r="666" spans="1:8" x14ac:dyDescent="0.3">
      <c r="A666" s="2">
        <v>44083</v>
      </c>
      <c r="B666" s="1">
        <v>11218.6</v>
      </c>
      <c r="C666" s="1">
        <v>11298.15</v>
      </c>
      <c r="D666" s="1">
        <v>11185.15</v>
      </c>
      <c r="E666" s="1">
        <v>11278</v>
      </c>
      <c r="F666" s="1">
        <v>728880693</v>
      </c>
      <c r="G666" s="1">
        <v>32660.67</v>
      </c>
      <c r="H666" s="3">
        <f>IF(ISERR(LN(Table240[[#This Row],[Close]]/E665)),"-",LN(Table240[[#This Row],[Close]]/E665))</f>
        <v>-3.4830210446831823E-3</v>
      </c>
    </row>
    <row r="667" spans="1:8" x14ac:dyDescent="0.3">
      <c r="A667" s="2">
        <v>44084</v>
      </c>
      <c r="B667" s="1">
        <v>11363.3</v>
      </c>
      <c r="C667" s="1">
        <v>11464.05</v>
      </c>
      <c r="D667" s="1">
        <v>11327.4</v>
      </c>
      <c r="E667" s="1">
        <v>11449.25</v>
      </c>
      <c r="F667" s="1">
        <v>679419973</v>
      </c>
      <c r="G667" s="1">
        <v>39239.1</v>
      </c>
      <c r="H667" s="3">
        <f>IF(ISERR(LN(Table240[[#This Row],[Close]]/E666)),"-",LN(Table240[[#This Row],[Close]]/E666))</f>
        <v>1.507030028649042E-2</v>
      </c>
    </row>
    <row r="668" spans="1:8" x14ac:dyDescent="0.3">
      <c r="A668" s="2">
        <v>44085</v>
      </c>
      <c r="B668" s="1">
        <v>11447.8</v>
      </c>
      <c r="C668" s="1">
        <v>11493.5</v>
      </c>
      <c r="D668" s="1">
        <v>11419.9</v>
      </c>
      <c r="E668" s="1">
        <v>11464.45</v>
      </c>
      <c r="F668" s="1">
        <v>554789157</v>
      </c>
      <c r="G668" s="1">
        <v>29614.09</v>
      </c>
      <c r="H668" s="3">
        <f>IF(ISERR(LN(Table240[[#This Row],[Close]]/E667)),"-",LN(Table240[[#This Row],[Close]]/E667))</f>
        <v>1.3267173987232086E-3</v>
      </c>
    </row>
    <row r="669" spans="1:8" x14ac:dyDescent="0.3">
      <c r="A669" s="2">
        <v>44088</v>
      </c>
      <c r="B669" s="1">
        <v>11540.15</v>
      </c>
      <c r="C669" s="1">
        <v>11568.9</v>
      </c>
      <c r="D669" s="1">
        <v>11383.55</v>
      </c>
      <c r="E669" s="1">
        <v>11440.05</v>
      </c>
      <c r="F669" s="1">
        <v>642270123</v>
      </c>
      <c r="G669" s="1">
        <v>33996.94</v>
      </c>
      <c r="H669" s="3">
        <f>IF(ISERR(LN(Table240[[#This Row],[Close]]/E668)),"-",LN(Table240[[#This Row],[Close]]/E668))</f>
        <v>-2.1305864987327225E-3</v>
      </c>
    </row>
    <row r="670" spans="1:8" x14ac:dyDescent="0.3">
      <c r="A670" s="2">
        <v>44089</v>
      </c>
      <c r="B670" s="1">
        <v>11487.2</v>
      </c>
      <c r="C670" s="1">
        <v>11535.95</v>
      </c>
      <c r="D670" s="1">
        <v>11442.25</v>
      </c>
      <c r="E670" s="1">
        <v>11521.8</v>
      </c>
      <c r="F670" s="1">
        <v>506667239</v>
      </c>
      <c r="G670" s="1">
        <v>28054.51</v>
      </c>
      <c r="H670" s="3">
        <f>IF(ISERR(LN(Table240[[#This Row],[Close]]/E669)),"-",LN(Table240[[#This Row],[Close]]/E669))</f>
        <v>7.1205364905140263E-3</v>
      </c>
    </row>
    <row r="671" spans="1:8" x14ac:dyDescent="0.3">
      <c r="A671" s="2">
        <v>44090</v>
      </c>
      <c r="B671" s="1">
        <v>11538.45</v>
      </c>
      <c r="C671" s="1">
        <v>11618.1</v>
      </c>
      <c r="D671" s="1">
        <v>11516.75</v>
      </c>
      <c r="E671" s="1">
        <v>11604.55</v>
      </c>
      <c r="F671" s="1">
        <v>527804775</v>
      </c>
      <c r="G671" s="1">
        <v>27629.71</v>
      </c>
      <c r="H671" s="3">
        <f>IF(ISERR(LN(Table240[[#This Row],[Close]]/E670)),"-",LN(Table240[[#This Row],[Close]]/E670))</f>
        <v>7.1563695231040263E-3</v>
      </c>
    </row>
    <row r="672" spans="1:8" x14ac:dyDescent="0.3">
      <c r="A672" s="2">
        <v>44091</v>
      </c>
      <c r="B672" s="1">
        <v>11539.4</v>
      </c>
      <c r="C672" s="1">
        <v>11587.2</v>
      </c>
      <c r="D672" s="1">
        <v>11498.5</v>
      </c>
      <c r="E672" s="1">
        <v>11516.1</v>
      </c>
      <c r="F672" s="1">
        <v>517729494</v>
      </c>
      <c r="G672" s="1">
        <v>29674.95</v>
      </c>
      <c r="H672" s="3">
        <f>IF(ISERR(LN(Table240[[#This Row],[Close]]/E671)),"-",LN(Table240[[#This Row],[Close]]/E671))</f>
        <v>-7.651206302177675E-3</v>
      </c>
    </row>
    <row r="673" spans="1:8" x14ac:dyDescent="0.3">
      <c r="A673" s="2">
        <v>44092</v>
      </c>
      <c r="B673" s="1">
        <v>11584.1</v>
      </c>
      <c r="C673" s="1">
        <v>11584.1</v>
      </c>
      <c r="D673" s="1">
        <v>11446.1</v>
      </c>
      <c r="E673" s="1">
        <v>11504.95</v>
      </c>
      <c r="F673" s="1">
        <v>764154094</v>
      </c>
      <c r="G673" s="1">
        <v>48698.68</v>
      </c>
      <c r="H673" s="3">
        <f>IF(ISERR(LN(Table240[[#This Row],[Close]]/E672)),"-",LN(Table240[[#This Row],[Close]]/E672))</f>
        <v>-9.6867874157542232E-4</v>
      </c>
    </row>
    <row r="674" spans="1:8" x14ac:dyDescent="0.3">
      <c r="A674" s="2">
        <v>44095</v>
      </c>
      <c r="B674" s="1">
        <v>11503.8</v>
      </c>
      <c r="C674" s="1">
        <v>11535.25</v>
      </c>
      <c r="D674" s="1">
        <v>11218.5</v>
      </c>
      <c r="E674" s="1">
        <v>11250.55</v>
      </c>
      <c r="F674" s="1">
        <v>602851737</v>
      </c>
      <c r="G674" s="1">
        <v>37213.230000000003</v>
      </c>
      <c r="H674" s="3">
        <f>IF(ISERR(LN(Table240[[#This Row],[Close]]/E673)),"-",LN(Table240[[#This Row],[Close]]/E673))</f>
        <v>-2.2360361197041149E-2</v>
      </c>
    </row>
    <row r="675" spans="1:8" x14ac:dyDescent="0.3">
      <c r="A675" s="2">
        <v>44096</v>
      </c>
      <c r="B675" s="1">
        <v>11301.75</v>
      </c>
      <c r="C675" s="1">
        <v>11302.2</v>
      </c>
      <c r="D675" s="1">
        <v>11084.65</v>
      </c>
      <c r="E675" s="1">
        <v>11153.65</v>
      </c>
      <c r="F675" s="1">
        <v>672249921</v>
      </c>
      <c r="G675" s="1">
        <v>36296.49</v>
      </c>
      <c r="H675" s="3">
        <f>IF(ISERR(LN(Table240[[#This Row],[Close]]/E674)),"-",LN(Table240[[#This Row],[Close]]/E674))</f>
        <v>-8.650217746793273E-3</v>
      </c>
    </row>
    <row r="676" spans="1:8" x14ac:dyDescent="0.3">
      <c r="A676" s="2">
        <v>44097</v>
      </c>
      <c r="B676" s="1">
        <v>11258.75</v>
      </c>
      <c r="C676" s="1">
        <v>11259.55</v>
      </c>
      <c r="D676" s="1">
        <v>11024.4</v>
      </c>
      <c r="E676" s="1">
        <v>11131.85</v>
      </c>
      <c r="F676" s="1">
        <v>714925847</v>
      </c>
      <c r="G676" s="1">
        <v>35542.980000000003</v>
      </c>
      <c r="H676" s="3">
        <f>IF(ISERR(LN(Table240[[#This Row],[Close]]/E675)),"-",LN(Table240[[#This Row],[Close]]/E675))</f>
        <v>-1.9564296922665279E-3</v>
      </c>
    </row>
    <row r="677" spans="1:8" x14ac:dyDescent="0.3">
      <c r="A677" s="2">
        <v>44098</v>
      </c>
      <c r="B677" s="1">
        <v>11011</v>
      </c>
      <c r="C677" s="1">
        <v>11015.3</v>
      </c>
      <c r="D677" s="1">
        <v>10790.2</v>
      </c>
      <c r="E677" s="1">
        <v>10805.55</v>
      </c>
      <c r="F677" s="1">
        <v>706139506</v>
      </c>
      <c r="G677" s="1">
        <v>33623.71</v>
      </c>
      <c r="H677" s="3">
        <f>IF(ISERR(LN(Table240[[#This Row],[Close]]/E676)),"-",LN(Table240[[#This Row],[Close]]/E676))</f>
        <v>-2.9750477881848796E-2</v>
      </c>
    </row>
    <row r="678" spans="1:8" x14ac:dyDescent="0.3">
      <c r="A678" s="2">
        <v>44099</v>
      </c>
      <c r="B678" s="1">
        <v>10910.4</v>
      </c>
      <c r="C678" s="1">
        <v>11072.6</v>
      </c>
      <c r="D678" s="1">
        <v>10854.85</v>
      </c>
      <c r="E678" s="1">
        <v>11050.25</v>
      </c>
      <c r="F678" s="1">
        <v>559597322</v>
      </c>
      <c r="G678" s="1">
        <v>31122.18</v>
      </c>
      <c r="H678" s="3">
        <f>IF(ISERR(LN(Table240[[#This Row],[Close]]/E677)),"-",LN(Table240[[#This Row],[Close]]/E677))</f>
        <v>2.2393161118835776E-2</v>
      </c>
    </row>
    <row r="679" spans="1:8" x14ac:dyDescent="0.3">
      <c r="A679" s="2">
        <v>44102</v>
      </c>
      <c r="B679" s="1">
        <v>11140.85</v>
      </c>
      <c r="C679" s="1">
        <v>11239.35</v>
      </c>
      <c r="D679" s="1">
        <v>11099.85</v>
      </c>
      <c r="E679" s="1">
        <v>11227.55</v>
      </c>
      <c r="F679" s="1">
        <v>472777324</v>
      </c>
      <c r="G679" s="1">
        <v>24361.17</v>
      </c>
      <c r="H679" s="3">
        <f>IF(ISERR(LN(Table240[[#This Row],[Close]]/E678)),"-",LN(Table240[[#This Row],[Close]]/E678))</f>
        <v>1.5917527178764334E-2</v>
      </c>
    </row>
    <row r="680" spans="1:8" x14ac:dyDescent="0.3">
      <c r="A680" s="2">
        <v>44103</v>
      </c>
      <c r="B680" s="1">
        <v>11288.6</v>
      </c>
      <c r="C680" s="1">
        <v>11305.4</v>
      </c>
      <c r="D680" s="1">
        <v>11181</v>
      </c>
      <c r="E680" s="1">
        <v>11222.4</v>
      </c>
      <c r="F680" s="1">
        <v>498295735</v>
      </c>
      <c r="G680" s="1">
        <v>26875.14</v>
      </c>
      <c r="H680" s="3">
        <f>IF(ISERR(LN(Table240[[#This Row],[Close]]/E679)),"-",LN(Table240[[#This Row],[Close]]/E679))</f>
        <v>-4.5879835726466887E-4</v>
      </c>
    </row>
    <row r="681" spans="1:8" x14ac:dyDescent="0.3">
      <c r="A681" s="2">
        <v>44104</v>
      </c>
      <c r="B681" s="1">
        <v>11244.45</v>
      </c>
      <c r="C681" s="1">
        <v>11295.4</v>
      </c>
      <c r="D681" s="1">
        <v>11184.55</v>
      </c>
      <c r="E681" s="1">
        <v>11247.55</v>
      </c>
      <c r="F681" s="1">
        <v>499343849</v>
      </c>
      <c r="G681" s="1">
        <v>28134.77</v>
      </c>
      <c r="H681" s="3">
        <f>IF(ISERR(LN(Table240[[#This Row],[Close]]/E680)),"-",LN(Table240[[#This Row],[Close]]/E680))</f>
        <v>2.238546191905813E-3</v>
      </c>
    </row>
  </sheetData>
  <pageMargins left="0.7" right="0.7" top="0.75" bottom="0.75" header="0.3" footer="0.3"/>
  <drawing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C743C-AC2B-46D4-9617-01F84612589A}">
  <dimension ref="A1:N681"/>
  <sheetViews>
    <sheetView showGridLines="0" workbookViewId="0"/>
  </sheetViews>
  <sheetFormatPr defaultRowHeight="14.4" x14ac:dyDescent="0.3"/>
  <cols>
    <col min="1" max="1" width="9.21875" style="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44</v>
      </c>
      <c r="B2" s="1" t="s">
        <v>14</v>
      </c>
      <c r="C2" s="2">
        <v>43101</v>
      </c>
      <c r="D2" s="1">
        <v>608.5</v>
      </c>
      <c r="E2" s="1">
        <v>608</v>
      </c>
      <c r="F2" s="1">
        <v>617.85</v>
      </c>
      <c r="G2" s="1">
        <v>607</v>
      </c>
      <c r="H2" s="1">
        <v>616.29999999999995</v>
      </c>
      <c r="I2" s="1">
        <v>611.5</v>
      </c>
      <c r="J2" s="1">
        <v>612.34</v>
      </c>
      <c r="K2" s="1">
        <v>873546</v>
      </c>
      <c r="L2" s="1">
        <v>534903891.5</v>
      </c>
      <c r="M2" s="1">
        <v>13525</v>
      </c>
      <c r="N2" s="3" t="str">
        <f>IF(ISERR(LN(Table1541[[#This Row],[Close Price]]/I1)),"-",LN(Table1541[[#This Row],[Close Price]]/I1))</f>
        <v>-</v>
      </c>
    </row>
    <row r="3" spans="1:14" x14ac:dyDescent="0.3">
      <c r="A3" s="1" t="s">
        <v>44</v>
      </c>
      <c r="B3" s="1" t="s">
        <v>14</v>
      </c>
      <c r="C3" s="2">
        <v>43102</v>
      </c>
      <c r="D3" s="1">
        <v>611.5</v>
      </c>
      <c r="E3" s="1">
        <v>614.20000000000005</v>
      </c>
      <c r="F3" s="1">
        <v>619</v>
      </c>
      <c r="G3" s="1">
        <v>605.5</v>
      </c>
      <c r="H3" s="1">
        <v>610</v>
      </c>
      <c r="I3" s="1">
        <v>607.79999999999995</v>
      </c>
      <c r="J3" s="1">
        <v>612.42999999999995</v>
      </c>
      <c r="K3" s="1">
        <v>1038258</v>
      </c>
      <c r="L3" s="1">
        <v>635863120.14999998</v>
      </c>
      <c r="M3" s="1">
        <v>18286</v>
      </c>
      <c r="N3" s="3">
        <f>IF(ISERR(LN(Table1541[[#This Row],[Close Price]]/I2)),"-",LN(Table1541[[#This Row],[Close Price]]/I2))</f>
        <v>-6.0690746445343884E-3</v>
      </c>
    </row>
    <row r="4" spans="1:14" x14ac:dyDescent="0.3">
      <c r="A4" s="1" t="s">
        <v>44</v>
      </c>
      <c r="B4" s="1" t="s">
        <v>14</v>
      </c>
      <c r="C4" s="2">
        <v>43103</v>
      </c>
      <c r="D4" s="1">
        <v>607.79999999999995</v>
      </c>
      <c r="E4" s="1">
        <v>611</v>
      </c>
      <c r="F4" s="1">
        <v>613.9</v>
      </c>
      <c r="G4" s="1">
        <v>604.54999999999995</v>
      </c>
      <c r="H4" s="1">
        <v>605</v>
      </c>
      <c r="I4" s="1">
        <v>606.79999999999995</v>
      </c>
      <c r="J4" s="1">
        <v>609.48</v>
      </c>
      <c r="K4" s="1">
        <v>771828</v>
      </c>
      <c r="L4" s="1">
        <v>470411398.14999998</v>
      </c>
      <c r="M4" s="1">
        <v>15587</v>
      </c>
      <c r="N4" s="3">
        <f>IF(ISERR(LN(Table1541[[#This Row],[Close Price]]/I3)),"-",LN(Table1541[[#This Row],[Close Price]]/I3))</f>
        <v>-1.6466330083155006E-3</v>
      </c>
    </row>
    <row r="5" spans="1:14" x14ac:dyDescent="0.3">
      <c r="A5" s="1" t="s">
        <v>44</v>
      </c>
      <c r="B5" s="1" t="s">
        <v>14</v>
      </c>
      <c r="C5" s="2">
        <v>43104</v>
      </c>
      <c r="D5" s="1">
        <v>606.79999999999995</v>
      </c>
      <c r="E5" s="1">
        <v>609.45000000000005</v>
      </c>
      <c r="F5" s="1">
        <v>618.4</v>
      </c>
      <c r="G5" s="1">
        <v>603.45000000000005</v>
      </c>
      <c r="H5" s="1">
        <v>615.5</v>
      </c>
      <c r="I5" s="1">
        <v>616.75</v>
      </c>
      <c r="J5" s="1">
        <v>609.13</v>
      </c>
      <c r="K5" s="1">
        <v>990602</v>
      </c>
      <c r="L5" s="1">
        <v>603402889.75</v>
      </c>
      <c r="M5" s="1">
        <v>17080</v>
      </c>
      <c r="N5" s="3">
        <f>IF(ISERR(LN(Table1541[[#This Row],[Close Price]]/I4)),"-",LN(Table1541[[#This Row],[Close Price]]/I4))</f>
        <v>1.6264507935088972E-2</v>
      </c>
    </row>
    <row r="6" spans="1:14" x14ac:dyDescent="0.3">
      <c r="A6" s="1" t="s">
        <v>44</v>
      </c>
      <c r="B6" s="1" t="s">
        <v>14</v>
      </c>
      <c r="C6" s="2">
        <v>43105</v>
      </c>
      <c r="D6" s="1">
        <v>616.75</v>
      </c>
      <c r="E6" s="1">
        <v>617</v>
      </c>
      <c r="F6" s="1">
        <v>619.85</v>
      </c>
      <c r="G6" s="1">
        <v>611.1</v>
      </c>
      <c r="H6" s="1">
        <v>612.70000000000005</v>
      </c>
      <c r="I6" s="1">
        <v>615.15</v>
      </c>
      <c r="J6" s="1">
        <v>615.96</v>
      </c>
      <c r="K6" s="1">
        <v>1072254</v>
      </c>
      <c r="L6" s="1">
        <v>660462307.54999995</v>
      </c>
      <c r="M6" s="1">
        <v>25058</v>
      </c>
      <c r="N6" s="3">
        <f>IF(ISERR(LN(Table1541[[#This Row],[Close Price]]/I5)),"-",LN(Table1541[[#This Row],[Close Price]]/I5))</f>
        <v>-2.5976149032881151E-3</v>
      </c>
    </row>
    <row r="7" spans="1:14" x14ac:dyDescent="0.3">
      <c r="A7" s="1" t="s">
        <v>44</v>
      </c>
      <c r="B7" s="1" t="s">
        <v>14</v>
      </c>
      <c r="C7" s="2">
        <v>43108</v>
      </c>
      <c r="D7" s="1">
        <v>615.15</v>
      </c>
      <c r="E7" s="1">
        <v>618.5</v>
      </c>
      <c r="F7" s="1">
        <v>627.5</v>
      </c>
      <c r="G7" s="1">
        <v>612.20000000000005</v>
      </c>
      <c r="H7" s="1">
        <v>614.15</v>
      </c>
      <c r="I7" s="1">
        <v>615.04999999999995</v>
      </c>
      <c r="J7" s="1">
        <v>618.73</v>
      </c>
      <c r="K7" s="1">
        <v>1061612</v>
      </c>
      <c r="L7" s="1">
        <v>656855962.35000002</v>
      </c>
      <c r="M7" s="1">
        <v>29645</v>
      </c>
      <c r="N7" s="3">
        <f>IF(ISERR(LN(Table1541[[#This Row],[Close Price]]/I6)),"-",LN(Table1541[[#This Row],[Close Price]]/I6))</f>
        <v>-1.6257519138397682E-4</v>
      </c>
    </row>
    <row r="8" spans="1:14" x14ac:dyDescent="0.3">
      <c r="A8" s="1" t="s">
        <v>44</v>
      </c>
      <c r="B8" s="1" t="s">
        <v>14</v>
      </c>
      <c r="C8" s="2">
        <v>43109</v>
      </c>
      <c r="D8" s="1">
        <v>615.04999999999995</v>
      </c>
      <c r="E8" s="1">
        <v>617</v>
      </c>
      <c r="F8" s="1">
        <v>618.65</v>
      </c>
      <c r="G8" s="1">
        <v>610.65</v>
      </c>
      <c r="H8" s="1">
        <v>614.29999999999995</v>
      </c>
      <c r="I8" s="1">
        <v>615.6</v>
      </c>
      <c r="J8" s="1">
        <v>615.53</v>
      </c>
      <c r="K8" s="1">
        <v>846158</v>
      </c>
      <c r="L8" s="1">
        <v>520839834.05000001</v>
      </c>
      <c r="M8" s="1">
        <v>26011</v>
      </c>
      <c r="N8" s="3">
        <f>IF(ISERR(LN(Table1541[[#This Row],[Close Price]]/I7)),"-",LN(Table1541[[#This Row],[Close Price]]/I7))</f>
        <v>8.938366499302025E-4</v>
      </c>
    </row>
    <row r="9" spans="1:14" x14ac:dyDescent="0.3">
      <c r="A9" s="1" t="s">
        <v>44</v>
      </c>
      <c r="B9" s="1" t="s">
        <v>14</v>
      </c>
      <c r="C9" s="2">
        <v>43110</v>
      </c>
      <c r="D9" s="1">
        <v>615.6</v>
      </c>
      <c r="E9" s="1">
        <v>616</v>
      </c>
      <c r="F9" s="1">
        <v>624.15</v>
      </c>
      <c r="G9" s="1">
        <v>612.85</v>
      </c>
      <c r="H9" s="1">
        <v>617.04999999999995</v>
      </c>
      <c r="I9" s="1">
        <v>619.75</v>
      </c>
      <c r="J9" s="1">
        <v>619.23</v>
      </c>
      <c r="K9" s="1">
        <v>1207313</v>
      </c>
      <c r="L9" s="1">
        <v>747600809.04999995</v>
      </c>
      <c r="M9" s="1">
        <v>20215</v>
      </c>
      <c r="N9" s="3">
        <f>IF(ISERR(LN(Table1541[[#This Row],[Close Price]]/I8)),"-",LN(Table1541[[#This Row],[Close Price]]/I8))</f>
        <v>6.7187689505756208E-3</v>
      </c>
    </row>
    <row r="10" spans="1:14" x14ac:dyDescent="0.3">
      <c r="A10" s="1" t="s">
        <v>44</v>
      </c>
      <c r="B10" s="1" t="s">
        <v>14</v>
      </c>
      <c r="C10" s="2">
        <v>43111</v>
      </c>
      <c r="D10" s="1">
        <v>619.75</v>
      </c>
      <c r="E10" s="1">
        <v>619</v>
      </c>
      <c r="F10" s="1">
        <v>619</v>
      </c>
      <c r="G10" s="1">
        <v>609.1</v>
      </c>
      <c r="H10" s="1">
        <v>612.04999999999995</v>
      </c>
      <c r="I10" s="1">
        <v>612.35</v>
      </c>
      <c r="J10" s="1">
        <v>611.89</v>
      </c>
      <c r="K10" s="1">
        <v>1092457</v>
      </c>
      <c r="L10" s="1">
        <v>668464356.5</v>
      </c>
      <c r="M10" s="1">
        <v>27909</v>
      </c>
      <c r="N10" s="3">
        <f>IF(ISERR(LN(Table1541[[#This Row],[Close Price]]/I9)),"-",LN(Table1541[[#This Row],[Close Price]]/I9))</f>
        <v>-1.2012156448003545E-2</v>
      </c>
    </row>
    <row r="11" spans="1:14" x14ac:dyDescent="0.3">
      <c r="A11" s="1" t="s">
        <v>44</v>
      </c>
      <c r="B11" s="1" t="s">
        <v>14</v>
      </c>
      <c r="C11" s="2">
        <v>43112</v>
      </c>
      <c r="D11" s="1">
        <v>612.35</v>
      </c>
      <c r="E11" s="1">
        <v>614</v>
      </c>
      <c r="F11" s="1">
        <v>618.4</v>
      </c>
      <c r="G11" s="1">
        <v>603.1</v>
      </c>
      <c r="H11" s="1">
        <v>612</v>
      </c>
      <c r="I11" s="1">
        <v>612.1</v>
      </c>
      <c r="J11" s="1">
        <v>610.77</v>
      </c>
      <c r="K11" s="1">
        <v>891848</v>
      </c>
      <c r="L11" s="1">
        <v>544712636.79999995</v>
      </c>
      <c r="M11" s="1">
        <v>17088</v>
      </c>
      <c r="N11" s="3">
        <f>IF(ISERR(LN(Table1541[[#This Row],[Close Price]]/I10)),"-",LN(Table1541[[#This Row],[Close Price]]/I10))</f>
        <v>-4.0834661027215304E-4</v>
      </c>
    </row>
    <row r="12" spans="1:14" x14ac:dyDescent="0.3">
      <c r="A12" s="1" t="s">
        <v>44</v>
      </c>
      <c r="B12" s="1" t="s">
        <v>14</v>
      </c>
      <c r="C12" s="2">
        <v>43115</v>
      </c>
      <c r="D12" s="1">
        <v>612.1</v>
      </c>
      <c r="E12" s="1">
        <v>612.5</v>
      </c>
      <c r="F12" s="1">
        <v>615.5</v>
      </c>
      <c r="G12" s="1">
        <v>608.20000000000005</v>
      </c>
      <c r="H12" s="1">
        <v>611.29999999999995</v>
      </c>
      <c r="I12" s="1">
        <v>610.25</v>
      </c>
      <c r="J12" s="1">
        <v>611.69000000000005</v>
      </c>
      <c r="K12" s="1">
        <v>470386</v>
      </c>
      <c r="L12" s="1">
        <v>287731067.35000002</v>
      </c>
      <c r="M12" s="1">
        <v>14983</v>
      </c>
      <c r="N12" s="3">
        <f>IF(ISERR(LN(Table1541[[#This Row],[Close Price]]/I11)),"-",LN(Table1541[[#This Row],[Close Price]]/I11))</f>
        <v>-3.0269585839547918E-3</v>
      </c>
    </row>
    <row r="13" spans="1:14" x14ac:dyDescent="0.3">
      <c r="A13" s="1" t="s">
        <v>44</v>
      </c>
      <c r="B13" s="1" t="s">
        <v>14</v>
      </c>
      <c r="C13" s="2">
        <v>43116</v>
      </c>
      <c r="D13" s="1">
        <v>610.25</v>
      </c>
      <c r="E13" s="1">
        <v>610.15</v>
      </c>
      <c r="F13" s="1">
        <v>613.5</v>
      </c>
      <c r="G13" s="1">
        <v>599</v>
      </c>
      <c r="H13" s="1">
        <v>600.6</v>
      </c>
      <c r="I13" s="1">
        <v>601.4</v>
      </c>
      <c r="J13" s="1">
        <v>604.53</v>
      </c>
      <c r="K13" s="1">
        <v>1088762</v>
      </c>
      <c r="L13" s="1">
        <v>658194427</v>
      </c>
      <c r="M13" s="1">
        <v>25526</v>
      </c>
      <c r="N13" s="3">
        <f>IF(ISERR(LN(Table1541[[#This Row],[Close Price]]/I12)),"-",LN(Table1541[[#This Row],[Close Price]]/I12))</f>
        <v>-1.460843871864082E-2</v>
      </c>
    </row>
    <row r="14" spans="1:14" x14ac:dyDescent="0.3">
      <c r="A14" s="1" t="s">
        <v>44</v>
      </c>
      <c r="B14" s="1" t="s">
        <v>14</v>
      </c>
      <c r="C14" s="2">
        <v>43117</v>
      </c>
      <c r="D14" s="1">
        <v>601.4</v>
      </c>
      <c r="E14" s="1">
        <v>601.04999999999995</v>
      </c>
      <c r="F14" s="1">
        <v>610.6</v>
      </c>
      <c r="G14" s="1">
        <v>597.04999999999995</v>
      </c>
      <c r="H14" s="1">
        <v>610</v>
      </c>
      <c r="I14" s="1">
        <v>607.15</v>
      </c>
      <c r="J14" s="1">
        <v>603.84</v>
      </c>
      <c r="K14" s="1">
        <v>883340</v>
      </c>
      <c r="L14" s="1">
        <v>533392696.05000001</v>
      </c>
      <c r="M14" s="1">
        <v>18520</v>
      </c>
      <c r="N14" s="3">
        <f>IF(ISERR(LN(Table1541[[#This Row],[Close Price]]/I13)),"-",LN(Table1541[[#This Row],[Close Price]]/I13))</f>
        <v>9.5156069453992322E-3</v>
      </c>
    </row>
    <row r="15" spans="1:14" x14ac:dyDescent="0.3">
      <c r="A15" s="1" t="s">
        <v>44</v>
      </c>
      <c r="B15" s="1" t="s">
        <v>14</v>
      </c>
      <c r="C15" s="2">
        <v>43118</v>
      </c>
      <c r="D15" s="1">
        <v>607.15</v>
      </c>
      <c r="E15" s="1">
        <v>608.1</v>
      </c>
      <c r="F15" s="1">
        <v>612.95000000000005</v>
      </c>
      <c r="G15" s="1">
        <v>598.25</v>
      </c>
      <c r="H15" s="1">
        <v>603.65</v>
      </c>
      <c r="I15" s="1">
        <v>603.65</v>
      </c>
      <c r="J15" s="1">
        <v>604.21</v>
      </c>
      <c r="K15" s="1">
        <v>1028921</v>
      </c>
      <c r="L15" s="1">
        <v>621680039.04999995</v>
      </c>
      <c r="M15" s="1">
        <v>30950</v>
      </c>
      <c r="N15" s="3">
        <f>IF(ISERR(LN(Table1541[[#This Row],[Close Price]]/I14)),"-",LN(Table1541[[#This Row],[Close Price]]/I14))</f>
        <v>-5.7813177214315224E-3</v>
      </c>
    </row>
    <row r="16" spans="1:14" x14ac:dyDescent="0.3">
      <c r="A16" s="1" t="s">
        <v>44</v>
      </c>
      <c r="B16" s="1" t="s">
        <v>14</v>
      </c>
      <c r="C16" s="2">
        <v>43119</v>
      </c>
      <c r="D16" s="1">
        <v>603.65</v>
      </c>
      <c r="E16" s="1">
        <v>603.65</v>
      </c>
      <c r="F16" s="1">
        <v>605.1</v>
      </c>
      <c r="G16" s="1">
        <v>600.15</v>
      </c>
      <c r="H16" s="1">
        <v>605</v>
      </c>
      <c r="I16" s="1">
        <v>602.75</v>
      </c>
      <c r="J16" s="1">
        <v>602.35</v>
      </c>
      <c r="K16" s="1">
        <v>818518</v>
      </c>
      <c r="L16" s="1">
        <v>493036458.69999999</v>
      </c>
      <c r="M16" s="1">
        <v>15150</v>
      </c>
      <c r="N16" s="3">
        <f>IF(ISERR(LN(Table1541[[#This Row],[Close Price]]/I15)),"-",LN(Table1541[[#This Row],[Close Price]]/I15))</f>
        <v>-1.4920427171159119E-3</v>
      </c>
    </row>
    <row r="17" spans="1:14" x14ac:dyDescent="0.3">
      <c r="A17" s="1" t="s">
        <v>44</v>
      </c>
      <c r="B17" s="1" t="s">
        <v>14</v>
      </c>
      <c r="C17" s="2">
        <v>43122</v>
      </c>
      <c r="D17" s="1">
        <v>602.75</v>
      </c>
      <c r="E17" s="1">
        <v>604.4</v>
      </c>
      <c r="F17" s="1">
        <v>605</v>
      </c>
      <c r="G17" s="1">
        <v>593.1</v>
      </c>
      <c r="H17" s="1">
        <v>601</v>
      </c>
      <c r="I17" s="1">
        <v>601.15</v>
      </c>
      <c r="J17" s="1">
        <v>598.49</v>
      </c>
      <c r="K17" s="1">
        <v>933769</v>
      </c>
      <c r="L17" s="1">
        <v>558853448.39999998</v>
      </c>
      <c r="M17" s="1">
        <v>19162</v>
      </c>
      <c r="N17" s="3">
        <f>IF(ISERR(LN(Table1541[[#This Row],[Close Price]]/I16)),"-",LN(Table1541[[#This Row],[Close Price]]/I16))</f>
        <v>-2.6580296403623839E-3</v>
      </c>
    </row>
    <row r="18" spans="1:14" x14ac:dyDescent="0.3">
      <c r="A18" s="1" t="s">
        <v>44</v>
      </c>
      <c r="B18" s="1" t="s">
        <v>14</v>
      </c>
      <c r="C18" s="2">
        <v>43123</v>
      </c>
      <c r="D18" s="1">
        <v>601.15</v>
      </c>
      <c r="E18" s="1">
        <v>602.5</v>
      </c>
      <c r="F18" s="1">
        <v>625</v>
      </c>
      <c r="G18" s="1">
        <v>600.29999999999995</v>
      </c>
      <c r="H18" s="1">
        <v>622.65</v>
      </c>
      <c r="I18" s="1">
        <v>622.35</v>
      </c>
      <c r="J18" s="1">
        <v>617.94000000000005</v>
      </c>
      <c r="K18" s="1">
        <v>2105060</v>
      </c>
      <c r="L18" s="1">
        <v>1300798389.9000001</v>
      </c>
      <c r="M18" s="1">
        <v>41993</v>
      </c>
      <c r="N18" s="3">
        <f>IF(ISERR(LN(Table1541[[#This Row],[Close Price]]/I17)),"-",LN(Table1541[[#This Row],[Close Price]]/I17))</f>
        <v>3.4658148026068633E-2</v>
      </c>
    </row>
    <row r="19" spans="1:14" x14ac:dyDescent="0.3">
      <c r="A19" s="1" t="s">
        <v>44</v>
      </c>
      <c r="B19" s="1" t="s">
        <v>14</v>
      </c>
      <c r="C19" s="2">
        <v>43124</v>
      </c>
      <c r="D19" s="1">
        <v>622.35</v>
      </c>
      <c r="E19" s="1">
        <v>621.95000000000005</v>
      </c>
      <c r="F19" s="1">
        <v>623.75</v>
      </c>
      <c r="G19" s="1">
        <v>612.9</v>
      </c>
      <c r="H19" s="1">
        <v>618.15</v>
      </c>
      <c r="I19" s="1">
        <v>618.29999999999995</v>
      </c>
      <c r="J19" s="1">
        <v>618.17999999999995</v>
      </c>
      <c r="K19" s="1">
        <v>1089562</v>
      </c>
      <c r="L19" s="1">
        <v>673541999.85000002</v>
      </c>
      <c r="M19" s="1">
        <v>25501</v>
      </c>
      <c r="N19" s="3">
        <f>IF(ISERR(LN(Table1541[[#This Row],[Close Price]]/I18)),"-",LN(Table1541[[#This Row],[Close Price]]/I18))</f>
        <v>-6.5288588824636675E-3</v>
      </c>
    </row>
    <row r="20" spans="1:14" x14ac:dyDescent="0.3">
      <c r="A20" s="1" t="s">
        <v>44</v>
      </c>
      <c r="B20" s="1" t="s">
        <v>14</v>
      </c>
      <c r="C20" s="2">
        <v>43125</v>
      </c>
      <c r="D20" s="1">
        <v>618.29999999999995</v>
      </c>
      <c r="E20" s="1">
        <v>618.15</v>
      </c>
      <c r="F20" s="1">
        <v>631</v>
      </c>
      <c r="G20" s="1">
        <v>613.70000000000005</v>
      </c>
      <c r="H20" s="1">
        <v>620.15</v>
      </c>
      <c r="I20" s="1">
        <v>621.4</v>
      </c>
      <c r="J20" s="1">
        <v>621.76</v>
      </c>
      <c r="K20" s="1">
        <v>2973765</v>
      </c>
      <c r="L20" s="1">
        <v>1848966980.95</v>
      </c>
      <c r="M20" s="1">
        <v>56525</v>
      </c>
      <c r="N20" s="3">
        <f>IF(ISERR(LN(Table1541[[#This Row],[Close Price]]/I19)),"-",LN(Table1541[[#This Row],[Close Price]]/I19))</f>
        <v>5.0012203944239317E-3</v>
      </c>
    </row>
    <row r="21" spans="1:14" x14ac:dyDescent="0.3">
      <c r="A21" s="1" t="s">
        <v>44</v>
      </c>
      <c r="B21" s="1" t="s">
        <v>14</v>
      </c>
      <c r="C21" s="2">
        <v>43129</v>
      </c>
      <c r="D21" s="1">
        <v>621.4</v>
      </c>
      <c r="E21" s="1">
        <v>624.95000000000005</v>
      </c>
      <c r="F21" s="1">
        <v>628.4</v>
      </c>
      <c r="G21" s="1">
        <v>611.1</v>
      </c>
      <c r="H21" s="1">
        <v>612.04999999999995</v>
      </c>
      <c r="I21" s="1">
        <v>615</v>
      </c>
      <c r="J21" s="1">
        <v>618.70000000000005</v>
      </c>
      <c r="K21" s="1">
        <v>1564268</v>
      </c>
      <c r="L21" s="1">
        <v>967813094.60000002</v>
      </c>
      <c r="M21" s="1">
        <v>26376</v>
      </c>
      <c r="N21" s="3">
        <f>IF(ISERR(LN(Table1541[[#This Row],[Close Price]]/I20)),"-",LN(Table1541[[#This Row],[Close Price]]/I20))</f>
        <v>-1.0352729152429083E-2</v>
      </c>
    </row>
    <row r="22" spans="1:14" x14ac:dyDescent="0.3">
      <c r="A22" s="1" t="s">
        <v>44</v>
      </c>
      <c r="B22" s="1" t="s">
        <v>14</v>
      </c>
      <c r="C22" s="2">
        <v>43130</v>
      </c>
      <c r="D22" s="1">
        <v>615</v>
      </c>
      <c r="E22" s="1">
        <v>613</v>
      </c>
      <c r="F22" s="1">
        <v>613.1</v>
      </c>
      <c r="G22" s="1">
        <v>603.20000000000005</v>
      </c>
      <c r="H22" s="1">
        <v>605.85</v>
      </c>
      <c r="I22" s="1">
        <v>605.95000000000005</v>
      </c>
      <c r="J22" s="1">
        <v>607.48</v>
      </c>
      <c r="K22" s="1">
        <v>596682</v>
      </c>
      <c r="L22" s="1">
        <v>362471240.80000001</v>
      </c>
      <c r="M22" s="1">
        <v>18491</v>
      </c>
      <c r="N22" s="3">
        <f>IF(ISERR(LN(Table1541[[#This Row],[Close Price]]/I21)),"-",LN(Table1541[[#This Row],[Close Price]]/I21))</f>
        <v>-1.4824793392021406E-2</v>
      </c>
    </row>
    <row r="23" spans="1:14" x14ac:dyDescent="0.3">
      <c r="A23" s="1" t="s">
        <v>44</v>
      </c>
      <c r="B23" s="1" t="s">
        <v>14</v>
      </c>
      <c r="C23" s="2">
        <v>43131</v>
      </c>
      <c r="D23" s="1">
        <v>605.95000000000005</v>
      </c>
      <c r="E23" s="1">
        <v>608</v>
      </c>
      <c r="F23" s="1">
        <v>608.5</v>
      </c>
      <c r="G23" s="1">
        <v>590</v>
      </c>
      <c r="H23" s="1">
        <v>591.79999999999995</v>
      </c>
      <c r="I23" s="1">
        <v>592.15</v>
      </c>
      <c r="J23" s="1">
        <v>594.80999999999995</v>
      </c>
      <c r="K23" s="1">
        <v>1264055</v>
      </c>
      <c r="L23" s="1">
        <v>751874917.70000005</v>
      </c>
      <c r="M23" s="1">
        <v>34253</v>
      </c>
      <c r="N23" s="3">
        <f>IF(ISERR(LN(Table1541[[#This Row],[Close Price]]/I22)),"-",LN(Table1541[[#This Row],[Close Price]]/I22))</f>
        <v>-2.303749324699246E-2</v>
      </c>
    </row>
    <row r="24" spans="1:14" x14ac:dyDescent="0.3">
      <c r="A24" s="1" t="s">
        <v>44</v>
      </c>
      <c r="B24" s="1" t="s">
        <v>14</v>
      </c>
      <c r="C24" s="2">
        <v>43132</v>
      </c>
      <c r="D24" s="1">
        <v>592.15</v>
      </c>
      <c r="E24" s="1">
        <v>591.9</v>
      </c>
      <c r="F24" s="1">
        <v>597</v>
      </c>
      <c r="G24" s="1">
        <v>580.20000000000005</v>
      </c>
      <c r="H24" s="1">
        <v>590.25</v>
      </c>
      <c r="I24" s="1">
        <v>587.04999999999995</v>
      </c>
      <c r="J24" s="1">
        <v>589.29</v>
      </c>
      <c r="K24" s="1">
        <v>1050098</v>
      </c>
      <c r="L24" s="1">
        <v>618808220</v>
      </c>
      <c r="M24" s="1">
        <v>30800</v>
      </c>
      <c r="N24" s="3">
        <f>IF(ISERR(LN(Table1541[[#This Row],[Close Price]]/I23)),"-",LN(Table1541[[#This Row],[Close Price]]/I23))</f>
        <v>-8.6499860912833005E-3</v>
      </c>
    </row>
    <row r="25" spans="1:14" x14ac:dyDescent="0.3">
      <c r="A25" s="1" t="s">
        <v>44</v>
      </c>
      <c r="B25" s="1" t="s">
        <v>14</v>
      </c>
      <c r="C25" s="2">
        <v>43133</v>
      </c>
      <c r="D25" s="1">
        <v>587.04999999999995</v>
      </c>
      <c r="E25" s="1">
        <v>586</v>
      </c>
      <c r="F25" s="1">
        <v>593.9</v>
      </c>
      <c r="G25" s="1">
        <v>575.1</v>
      </c>
      <c r="H25" s="1">
        <v>579</v>
      </c>
      <c r="I25" s="1">
        <v>581.15</v>
      </c>
      <c r="J25" s="1">
        <v>586.4</v>
      </c>
      <c r="K25" s="1">
        <v>998752</v>
      </c>
      <c r="L25" s="1">
        <v>585668646.25</v>
      </c>
      <c r="M25" s="1">
        <v>19312</v>
      </c>
      <c r="N25" s="3">
        <f>IF(ISERR(LN(Table1541[[#This Row],[Close Price]]/I24)),"-",LN(Table1541[[#This Row],[Close Price]]/I24))</f>
        <v>-1.0101095986503821E-2</v>
      </c>
    </row>
    <row r="26" spans="1:14" x14ac:dyDescent="0.3">
      <c r="A26" s="1" t="s">
        <v>44</v>
      </c>
      <c r="B26" s="1" t="s">
        <v>14</v>
      </c>
      <c r="C26" s="2">
        <v>43136</v>
      </c>
      <c r="D26" s="1">
        <v>581.15</v>
      </c>
      <c r="E26" s="1">
        <v>576</v>
      </c>
      <c r="F26" s="1">
        <v>582.1</v>
      </c>
      <c r="G26" s="1">
        <v>571.20000000000005</v>
      </c>
      <c r="H26" s="1">
        <v>580.1</v>
      </c>
      <c r="I26" s="1">
        <v>580.1</v>
      </c>
      <c r="J26" s="1">
        <v>576.29</v>
      </c>
      <c r="K26" s="1">
        <v>797017</v>
      </c>
      <c r="L26" s="1">
        <v>459310065.85000002</v>
      </c>
      <c r="M26" s="1">
        <v>29462</v>
      </c>
      <c r="N26" s="3">
        <f>IF(ISERR(LN(Table1541[[#This Row],[Close Price]]/I25)),"-",LN(Table1541[[#This Row],[Close Price]]/I25))</f>
        <v>-1.8083966176982761E-3</v>
      </c>
    </row>
    <row r="27" spans="1:14" x14ac:dyDescent="0.3">
      <c r="A27" s="1" t="s">
        <v>44</v>
      </c>
      <c r="B27" s="1" t="s">
        <v>14</v>
      </c>
      <c r="C27" s="2">
        <v>43137</v>
      </c>
      <c r="D27" s="1">
        <v>580.1</v>
      </c>
      <c r="E27" s="1">
        <v>561</v>
      </c>
      <c r="F27" s="1">
        <v>572</v>
      </c>
      <c r="G27" s="1">
        <v>558.04999999999995</v>
      </c>
      <c r="H27" s="1">
        <v>561.95000000000005</v>
      </c>
      <c r="I27" s="1">
        <v>564.25</v>
      </c>
      <c r="J27" s="1">
        <v>563.6</v>
      </c>
      <c r="K27" s="1">
        <v>1284112</v>
      </c>
      <c r="L27" s="1">
        <v>723724433.85000002</v>
      </c>
      <c r="M27" s="1">
        <v>41667</v>
      </c>
      <c r="N27" s="3">
        <f>IF(ISERR(LN(Table1541[[#This Row],[Close Price]]/I26)),"-",LN(Table1541[[#This Row],[Close Price]]/I26))</f>
        <v>-2.7703086774373584E-2</v>
      </c>
    </row>
    <row r="28" spans="1:14" x14ac:dyDescent="0.3">
      <c r="A28" s="1" t="s">
        <v>44</v>
      </c>
      <c r="B28" s="1" t="s">
        <v>14</v>
      </c>
      <c r="C28" s="2">
        <v>43138</v>
      </c>
      <c r="D28" s="1">
        <v>564.25</v>
      </c>
      <c r="E28" s="1">
        <v>578.5</v>
      </c>
      <c r="F28" s="1">
        <v>579.9</v>
      </c>
      <c r="G28" s="1">
        <v>554.20000000000005</v>
      </c>
      <c r="H28" s="1">
        <v>570</v>
      </c>
      <c r="I28" s="1">
        <v>569.25</v>
      </c>
      <c r="J28" s="1">
        <v>565.21</v>
      </c>
      <c r="K28" s="1">
        <v>3161498</v>
      </c>
      <c r="L28" s="1">
        <v>1786896466.25</v>
      </c>
      <c r="M28" s="1">
        <v>47020</v>
      </c>
      <c r="N28" s="3">
        <f>IF(ISERR(LN(Table1541[[#This Row],[Close Price]]/I27)),"-",LN(Table1541[[#This Row],[Close Price]]/I27))</f>
        <v>8.8222892462040108E-3</v>
      </c>
    </row>
    <row r="29" spans="1:14" x14ac:dyDescent="0.3">
      <c r="A29" s="1" t="s">
        <v>44</v>
      </c>
      <c r="B29" s="1" t="s">
        <v>14</v>
      </c>
      <c r="C29" s="2">
        <v>43139</v>
      </c>
      <c r="D29" s="1">
        <v>569.25</v>
      </c>
      <c r="E29" s="1">
        <v>584</v>
      </c>
      <c r="F29" s="1">
        <v>617.15</v>
      </c>
      <c r="G29" s="1">
        <v>580.15</v>
      </c>
      <c r="H29" s="1">
        <v>616</v>
      </c>
      <c r="I29" s="1">
        <v>612.65</v>
      </c>
      <c r="J29" s="1">
        <v>605.33000000000004</v>
      </c>
      <c r="K29" s="1">
        <v>8349913</v>
      </c>
      <c r="L29" s="1">
        <v>5054434530</v>
      </c>
      <c r="M29" s="1">
        <v>128224</v>
      </c>
      <c r="N29" s="3">
        <f>IF(ISERR(LN(Table1541[[#This Row],[Close Price]]/I28)),"-",LN(Table1541[[#This Row],[Close Price]]/I28))</f>
        <v>7.3474105451606514E-2</v>
      </c>
    </row>
    <row r="30" spans="1:14" x14ac:dyDescent="0.3">
      <c r="A30" s="1" t="s">
        <v>44</v>
      </c>
      <c r="B30" s="1" t="s">
        <v>14</v>
      </c>
      <c r="C30" s="2">
        <v>43140</v>
      </c>
      <c r="D30" s="1">
        <v>612.65</v>
      </c>
      <c r="E30" s="1">
        <v>595</v>
      </c>
      <c r="F30" s="1">
        <v>626</v>
      </c>
      <c r="G30" s="1">
        <v>595</v>
      </c>
      <c r="H30" s="1">
        <v>626</v>
      </c>
      <c r="I30" s="1">
        <v>621.4</v>
      </c>
      <c r="J30" s="1">
        <v>612.91999999999996</v>
      </c>
      <c r="K30" s="1">
        <v>2373799</v>
      </c>
      <c r="L30" s="1">
        <v>1454947096.25</v>
      </c>
      <c r="M30" s="1">
        <v>39085</v>
      </c>
      <c r="N30" s="3">
        <f>IF(ISERR(LN(Table1541[[#This Row],[Close Price]]/I29)),"-",LN(Table1541[[#This Row],[Close Price]]/I29))</f>
        <v>1.4181186563491443E-2</v>
      </c>
    </row>
    <row r="31" spans="1:14" x14ac:dyDescent="0.3">
      <c r="A31" s="1" t="s">
        <v>44</v>
      </c>
      <c r="B31" s="1" t="s">
        <v>14</v>
      </c>
      <c r="C31" s="2">
        <v>43143</v>
      </c>
      <c r="D31" s="1">
        <v>621.4</v>
      </c>
      <c r="E31" s="1">
        <v>629.35</v>
      </c>
      <c r="F31" s="1">
        <v>635</v>
      </c>
      <c r="G31" s="1">
        <v>618.85</v>
      </c>
      <c r="H31" s="1">
        <v>621</v>
      </c>
      <c r="I31" s="1">
        <v>621.65</v>
      </c>
      <c r="J31" s="1">
        <v>626.83000000000004</v>
      </c>
      <c r="K31" s="1">
        <v>1957424</v>
      </c>
      <c r="L31" s="1">
        <v>1226965228.2</v>
      </c>
      <c r="M31" s="1">
        <v>38989</v>
      </c>
      <c r="N31" s="3">
        <f>IF(ISERR(LN(Table1541[[#This Row],[Close Price]]/I30)),"-",LN(Table1541[[#This Row],[Close Price]]/I30))</f>
        <v>4.0223643999944621E-4</v>
      </c>
    </row>
    <row r="32" spans="1:14" x14ac:dyDescent="0.3">
      <c r="A32" s="1" t="s">
        <v>44</v>
      </c>
      <c r="B32" s="1" t="s">
        <v>14</v>
      </c>
      <c r="C32" s="2">
        <v>43145</v>
      </c>
      <c r="D32" s="1">
        <v>621.65</v>
      </c>
      <c r="E32" s="1">
        <v>622.1</v>
      </c>
      <c r="F32" s="1">
        <v>630.29999999999995</v>
      </c>
      <c r="G32" s="1">
        <v>611.5</v>
      </c>
      <c r="H32" s="1">
        <v>613.25</v>
      </c>
      <c r="I32" s="1">
        <v>616.15</v>
      </c>
      <c r="J32" s="1">
        <v>621.55999999999995</v>
      </c>
      <c r="K32" s="1">
        <v>1306512</v>
      </c>
      <c r="L32" s="1">
        <v>812072619.45000005</v>
      </c>
      <c r="M32" s="1">
        <v>24024</v>
      </c>
      <c r="N32" s="3">
        <f>IF(ISERR(LN(Table1541[[#This Row],[Close Price]]/I31)),"-",LN(Table1541[[#This Row],[Close Price]]/I31))</f>
        <v>-8.8867930148144314E-3</v>
      </c>
    </row>
    <row r="33" spans="1:14" x14ac:dyDescent="0.3">
      <c r="A33" s="1" t="s">
        <v>44</v>
      </c>
      <c r="B33" s="1" t="s">
        <v>14</v>
      </c>
      <c r="C33" s="2">
        <v>43146</v>
      </c>
      <c r="D33" s="1">
        <v>616.15</v>
      </c>
      <c r="E33" s="1">
        <v>613.25</v>
      </c>
      <c r="F33" s="1">
        <v>621.45000000000005</v>
      </c>
      <c r="G33" s="1">
        <v>602.95000000000005</v>
      </c>
      <c r="H33" s="1">
        <v>606.04999999999995</v>
      </c>
      <c r="I33" s="1">
        <v>605.85</v>
      </c>
      <c r="J33" s="1">
        <v>612.82000000000005</v>
      </c>
      <c r="K33" s="1">
        <v>1391858</v>
      </c>
      <c r="L33" s="1">
        <v>852958651.39999998</v>
      </c>
      <c r="M33" s="1">
        <v>35104</v>
      </c>
      <c r="N33" s="3">
        <f>IF(ISERR(LN(Table1541[[#This Row],[Close Price]]/I32)),"-",LN(Table1541[[#This Row],[Close Price]]/I32))</f>
        <v>-1.6858009706600542E-2</v>
      </c>
    </row>
    <row r="34" spans="1:14" x14ac:dyDescent="0.3">
      <c r="A34" s="1" t="s">
        <v>44</v>
      </c>
      <c r="B34" s="1" t="s">
        <v>14</v>
      </c>
      <c r="C34" s="2">
        <v>43147</v>
      </c>
      <c r="D34" s="1">
        <v>605.85</v>
      </c>
      <c r="E34" s="1">
        <v>611.29999999999995</v>
      </c>
      <c r="F34" s="1">
        <v>613.95000000000005</v>
      </c>
      <c r="G34" s="1">
        <v>605.5</v>
      </c>
      <c r="H34" s="1">
        <v>609.4</v>
      </c>
      <c r="I34" s="1">
        <v>611.1</v>
      </c>
      <c r="J34" s="1">
        <v>610.16999999999996</v>
      </c>
      <c r="K34" s="1">
        <v>906025</v>
      </c>
      <c r="L34" s="1">
        <v>552829097.45000005</v>
      </c>
      <c r="M34" s="1">
        <v>19179</v>
      </c>
      <c r="N34" s="3">
        <f>IF(ISERR(LN(Table1541[[#This Row],[Close Price]]/I33)),"-",LN(Table1541[[#This Row],[Close Price]]/I33))</f>
        <v>8.6281812233381886E-3</v>
      </c>
    </row>
    <row r="35" spans="1:14" x14ac:dyDescent="0.3">
      <c r="A35" s="1" t="s">
        <v>44</v>
      </c>
      <c r="B35" s="1" t="s">
        <v>14</v>
      </c>
      <c r="C35" s="2">
        <v>43150</v>
      </c>
      <c r="D35" s="1">
        <v>611.1</v>
      </c>
      <c r="E35" s="1">
        <v>612</v>
      </c>
      <c r="F35" s="1">
        <v>612.15</v>
      </c>
      <c r="G35" s="1">
        <v>594.35</v>
      </c>
      <c r="H35" s="1">
        <v>600.95000000000005</v>
      </c>
      <c r="I35" s="1">
        <v>600.4</v>
      </c>
      <c r="J35" s="1">
        <v>600.6</v>
      </c>
      <c r="K35" s="1">
        <v>1216005</v>
      </c>
      <c r="L35" s="1">
        <v>730333179.54999995</v>
      </c>
      <c r="M35" s="1">
        <v>26068</v>
      </c>
      <c r="N35" s="3">
        <f>IF(ISERR(LN(Table1541[[#This Row],[Close Price]]/I34)),"-",LN(Table1541[[#This Row],[Close Price]]/I34))</f>
        <v>-1.7664512141562987E-2</v>
      </c>
    </row>
    <row r="36" spans="1:14" x14ac:dyDescent="0.3">
      <c r="A36" s="1" t="s">
        <v>44</v>
      </c>
      <c r="B36" s="1" t="s">
        <v>14</v>
      </c>
      <c r="C36" s="2">
        <v>43151</v>
      </c>
      <c r="D36" s="1">
        <v>600.4</v>
      </c>
      <c r="E36" s="1">
        <v>603.45000000000005</v>
      </c>
      <c r="F36" s="1">
        <v>606.1</v>
      </c>
      <c r="G36" s="1">
        <v>592</v>
      </c>
      <c r="H36" s="1">
        <v>603.5</v>
      </c>
      <c r="I36" s="1">
        <v>603.45000000000005</v>
      </c>
      <c r="J36" s="1">
        <v>598.70000000000005</v>
      </c>
      <c r="K36" s="1">
        <v>1599249</v>
      </c>
      <c r="L36" s="1">
        <v>957469220.35000002</v>
      </c>
      <c r="M36" s="1">
        <v>28717</v>
      </c>
      <c r="N36" s="3">
        <f>IF(ISERR(LN(Table1541[[#This Row],[Close Price]]/I35)),"-",LN(Table1541[[#This Row],[Close Price]]/I35))</f>
        <v>5.0670873046001789E-3</v>
      </c>
    </row>
    <row r="37" spans="1:14" x14ac:dyDescent="0.3">
      <c r="A37" s="1" t="s">
        <v>44</v>
      </c>
      <c r="B37" s="1" t="s">
        <v>14</v>
      </c>
      <c r="C37" s="2">
        <v>43152</v>
      </c>
      <c r="D37" s="1">
        <v>603.45000000000005</v>
      </c>
      <c r="E37" s="1">
        <v>607</v>
      </c>
      <c r="F37" s="1">
        <v>607.75</v>
      </c>
      <c r="G37" s="1">
        <v>589.25</v>
      </c>
      <c r="H37" s="1">
        <v>595</v>
      </c>
      <c r="I37" s="1">
        <v>597.25</v>
      </c>
      <c r="J37" s="1">
        <v>597.23</v>
      </c>
      <c r="K37" s="1">
        <v>1409752</v>
      </c>
      <c r="L37" s="1">
        <v>841941842.60000002</v>
      </c>
      <c r="M37" s="1">
        <v>21356</v>
      </c>
      <c r="N37" s="3">
        <f>IF(ISERR(LN(Table1541[[#This Row],[Close Price]]/I36)),"-",LN(Table1541[[#This Row],[Close Price]]/I36))</f>
        <v>-1.0327400857988051E-2</v>
      </c>
    </row>
    <row r="38" spans="1:14" x14ac:dyDescent="0.3">
      <c r="A38" s="1" t="s">
        <v>44</v>
      </c>
      <c r="B38" s="1" t="s">
        <v>14</v>
      </c>
      <c r="C38" s="2">
        <v>43153</v>
      </c>
      <c r="D38" s="1">
        <v>597.25</v>
      </c>
      <c r="E38" s="1">
        <v>595</v>
      </c>
      <c r="F38" s="1">
        <v>597.25</v>
      </c>
      <c r="G38" s="1">
        <v>586.6</v>
      </c>
      <c r="H38" s="1">
        <v>588</v>
      </c>
      <c r="I38" s="1">
        <v>589.65</v>
      </c>
      <c r="J38" s="1">
        <v>590.88</v>
      </c>
      <c r="K38" s="1">
        <v>1859008</v>
      </c>
      <c r="L38" s="1">
        <v>1098451899.2</v>
      </c>
      <c r="M38" s="1">
        <v>23547</v>
      </c>
      <c r="N38" s="3">
        <f>IF(ISERR(LN(Table1541[[#This Row],[Close Price]]/I37)),"-",LN(Table1541[[#This Row],[Close Price]]/I37))</f>
        <v>-1.2806645669939937E-2</v>
      </c>
    </row>
    <row r="39" spans="1:14" x14ac:dyDescent="0.3">
      <c r="A39" s="1" t="s">
        <v>44</v>
      </c>
      <c r="B39" s="1" t="s">
        <v>14</v>
      </c>
      <c r="C39" s="2">
        <v>43154</v>
      </c>
      <c r="D39" s="1">
        <v>589.65</v>
      </c>
      <c r="E39" s="1">
        <v>591.79999999999995</v>
      </c>
      <c r="F39" s="1">
        <v>605</v>
      </c>
      <c r="G39" s="1">
        <v>590</v>
      </c>
      <c r="H39" s="1">
        <v>594</v>
      </c>
      <c r="I39" s="1">
        <v>595.65</v>
      </c>
      <c r="J39" s="1">
        <v>597.82000000000005</v>
      </c>
      <c r="K39" s="1">
        <v>1576584</v>
      </c>
      <c r="L39" s="1">
        <v>942521102.54999995</v>
      </c>
      <c r="M39" s="1">
        <v>41664</v>
      </c>
      <c r="N39" s="3">
        <f>IF(ISERR(LN(Table1541[[#This Row],[Close Price]]/I38)),"-",LN(Table1541[[#This Row],[Close Price]]/I38))</f>
        <v>1.0124105709391207E-2</v>
      </c>
    </row>
    <row r="40" spans="1:14" x14ac:dyDescent="0.3">
      <c r="A40" s="1" t="s">
        <v>44</v>
      </c>
      <c r="B40" s="1" t="s">
        <v>14</v>
      </c>
      <c r="C40" s="2">
        <v>43157</v>
      </c>
      <c r="D40" s="1">
        <v>595.65</v>
      </c>
      <c r="E40" s="1">
        <v>596.25</v>
      </c>
      <c r="F40" s="1">
        <v>598.29999999999995</v>
      </c>
      <c r="G40" s="1">
        <v>588.75</v>
      </c>
      <c r="H40" s="1">
        <v>589.5</v>
      </c>
      <c r="I40" s="1">
        <v>590.1</v>
      </c>
      <c r="J40" s="1">
        <v>592.66</v>
      </c>
      <c r="K40" s="1">
        <v>1417465</v>
      </c>
      <c r="L40" s="1">
        <v>840072974.64999998</v>
      </c>
      <c r="M40" s="1">
        <v>30252</v>
      </c>
      <c r="N40" s="3">
        <f>IF(ISERR(LN(Table1541[[#This Row],[Close Price]]/I39)),"-",LN(Table1541[[#This Row],[Close Price]]/I39))</f>
        <v>-9.361232182246975E-3</v>
      </c>
    </row>
    <row r="41" spans="1:14" x14ac:dyDescent="0.3">
      <c r="A41" s="1" t="s">
        <v>44</v>
      </c>
      <c r="B41" s="1" t="s">
        <v>14</v>
      </c>
      <c r="C41" s="2">
        <v>43158</v>
      </c>
      <c r="D41" s="1">
        <v>590.1</v>
      </c>
      <c r="E41" s="1">
        <v>591.70000000000005</v>
      </c>
      <c r="F41" s="1">
        <v>598.9</v>
      </c>
      <c r="G41" s="1">
        <v>583.1</v>
      </c>
      <c r="H41" s="1">
        <v>586.65</v>
      </c>
      <c r="I41" s="1">
        <v>586.5</v>
      </c>
      <c r="J41" s="1">
        <v>590.04</v>
      </c>
      <c r="K41" s="1">
        <v>1349590</v>
      </c>
      <c r="L41" s="1">
        <v>796305481.14999998</v>
      </c>
      <c r="M41" s="1">
        <v>26690</v>
      </c>
      <c r="N41" s="3">
        <f>IF(ISERR(LN(Table1541[[#This Row],[Close Price]]/I40)),"-",LN(Table1541[[#This Row],[Close Price]]/I40))</f>
        <v>-6.1193459695930005E-3</v>
      </c>
    </row>
    <row r="42" spans="1:14" x14ac:dyDescent="0.3">
      <c r="A42" s="1" t="s">
        <v>44</v>
      </c>
      <c r="B42" s="1" t="s">
        <v>14</v>
      </c>
      <c r="C42" s="2">
        <v>43159</v>
      </c>
      <c r="D42" s="1">
        <v>586.5</v>
      </c>
      <c r="E42" s="1">
        <v>590</v>
      </c>
      <c r="F42" s="1">
        <v>596.6</v>
      </c>
      <c r="G42" s="1">
        <v>587.1</v>
      </c>
      <c r="H42" s="1">
        <v>591</v>
      </c>
      <c r="I42" s="1">
        <v>589.65</v>
      </c>
      <c r="J42" s="1">
        <v>592.28</v>
      </c>
      <c r="K42" s="1">
        <v>2255189</v>
      </c>
      <c r="L42" s="1">
        <v>1335695161.7</v>
      </c>
      <c r="M42" s="1">
        <v>48667</v>
      </c>
      <c r="N42" s="3">
        <f>IF(ISERR(LN(Table1541[[#This Row],[Close Price]]/I41)),"-",LN(Table1541[[#This Row],[Close Price]]/I41))</f>
        <v>5.3564724424487722E-3</v>
      </c>
    </row>
    <row r="43" spans="1:14" x14ac:dyDescent="0.3">
      <c r="A43" s="1" t="s">
        <v>44</v>
      </c>
      <c r="B43" s="1" t="s">
        <v>14</v>
      </c>
      <c r="C43" s="2">
        <v>43160</v>
      </c>
      <c r="D43" s="1">
        <v>589.65</v>
      </c>
      <c r="E43" s="1">
        <v>593.9</v>
      </c>
      <c r="F43" s="1">
        <v>593.9</v>
      </c>
      <c r="G43" s="1">
        <v>580.4</v>
      </c>
      <c r="H43" s="1">
        <v>585</v>
      </c>
      <c r="I43" s="1">
        <v>581.70000000000005</v>
      </c>
      <c r="J43" s="1">
        <v>585.4</v>
      </c>
      <c r="K43" s="1">
        <v>1343806</v>
      </c>
      <c r="L43" s="1">
        <v>786663635.35000002</v>
      </c>
      <c r="M43" s="1">
        <v>23762</v>
      </c>
      <c r="N43" s="3">
        <f>IF(ISERR(LN(Table1541[[#This Row],[Close Price]]/I42)),"-",LN(Table1541[[#This Row],[Close Price]]/I42))</f>
        <v>-1.357428961926304E-2</v>
      </c>
    </row>
    <row r="44" spans="1:14" x14ac:dyDescent="0.3">
      <c r="A44" s="1" t="s">
        <v>44</v>
      </c>
      <c r="B44" s="1" t="s">
        <v>14</v>
      </c>
      <c r="C44" s="2">
        <v>43164</v>
      </c>
      <c r="D44" s="1">
        <v>581.70000000000005</v>
      </c>
      <c r="E44" s="1">
        <v>582.1</v>
      </c>
      <c r="F44" s="1">
        <v>585</v>
      </c>
      <c r="G44" s="1">
        <v>578.04999999999995</v>
      </c>
      <c r="H44" s="1">
        <v>580.5</v>
      </c>
      <c r="I44" s="1">
        <v>579.25</v>
      </c>
      <c r="J44" s="1">
        <v>580.82000000000005</v>
      </c>
      <c r="K44" s="1">
        <v>1179725</v>
      </c>
      <c r="L44" s="1">
        <v>685205241.60000002</v>
      </c>
      <c r="M44" s="1">
        <v>27175</v>
      </c>
      <c r="N44" s="3">
        <f>IF(ISERR(LN(Table1541[[#This Row],[Close Price]]/I43)),"-",LN(Table1541[[#This Row],[Close Price]]/I43))</f>
        <v>-4.2206876042303228E-3</v>
      </c>
    </row>
    <row r="45" spans="1:14" x14ac:dyDescent="0.3">
      <c r="A45" s="1" t="s">
        <v>44</v>
      </c>
      <c r="B45" s="1" t="s">
        <v>14</v>
      </c>
      <c r="C45" s="2">
        <v>43165</v>
      </c>
      <c r="D45" s="1">
        <v>579.25</v>
      </c>
      <c r="E45" s="1">
        <v>581.6</v>
      </c>
      <c r="F45" s="1">
        <v>589.4</v>
      </c>
      <c r="G45" s="1">
        <v>580.04999999999995</v>
      </c>
      <c r="H45" s="1">
        <v>585</v>
      </c>
      <c r="I45" s="1">
        <v>584.1</v>
      </c>
      <c r="J45" s="1">
        <v>585.32000000000005</v>
      </c>
      <c r="K45" s="1">
        <v>1891302</v>
      </c>
      <c r="L45" s="1">
        <v>1107025403.5</v>
      </c>
      <c r="M45" s="1">
        <v>50801</v>
      </c>
      <c r="N45" s="3">
        <f>IF(ISERR(LN(Table1541[[#This Row],[Close Price]]/I44)),"-",LN(Table1541[[#This Row],[Close Price]]/I44))</f>
        <v>8.338037733778135E-3</v>
      </c>
    </row>
    <row r="46" spans="1:14" x14ac:dyDescent="0.3">
      <c r="A46" s="1" t="s">
        <v>44</v>
      </c>
      <c r="B46" s="1" t="s">
        <v>14</v>
      </c>
      <c r="C46" s="2">
        <v>43166</v>
      </c>
      <c r="D46" s="1">
        <v>584.1</v>
      </c>
      <c r="E46" s="1">
        <v>587.45000000000005</v>
      </c>
      <c r="F46" s="1">
        <v>589.1</v>
      </c>
      <c r="G46" s="1">
        <v>578.20000000000005</v>
      </c>
      <c r="H46" s="1">
        <v>580</v>
      </c>
      <c r="I46" s="1">
        <v>580.20000000000005</v>
      </c>
      <c r="J46" s="1">
        <v>583.49</v>
      </c>
      <c r="K46" s="1">
        <v>1849650</v>
      </c>
      <c r="L46" s="1">
        <v>1079256441.7</v>
      </c>
      <c r="M46" s="1">
        <v>31700</v>
      </c>
      <c r="N46" s="3">
        <f>IF(ISERR(LN(Table1541[[#This Row],[Close Price]]/I45)),"-",LN(Table1541[[#This Row],[Close Price]]/I45))</f>
        <v>-6.69932935896006E-3</v>
      </c>
    </row>
    <row r="47" spans="1:14" x14ac:dyDescent="0.3">
      <c r="A47" s="1" t="s">
        <v>44</v>
      </c>
      <c r="B47" s="1" t="s">
        <v>14</v>
      </c>
      <c r="C47" s="2">
        <v>43167</v>
      </c>
      <c r="D47" s="1">
        <v>580.20000000000005</v>
      </c>
      <c r="E47" s="1">
        <v>584</v>
      </c>
      <c r="F47" s="1">
        <v>584</v>
      </c>
      <c r="G47" s="1">
        <v>574</v>
      </c>
      <c r="H47" s="1">
        <v>576</v>
      </c>
      <c r="I47" s="1">
        <v>578</v>
      </c>
      <c r="J47" s="1">
        <v>579</v>
      </c>
      <c r="K47" s="1">
        <v>1084582</v>
      </c>
      <c r="L47" s="1">
        <v>627977637.39999998</v>
      </c>
      <c r="M47" s="1">
        <v>27340</v>
      </c>
      <c r="N47" s="3">
        <f>IF(ISERR(LN(Table1541[[#This Row],[Close Price]]/I46)),"-",LN(Table1541[[#This Row],[Close Price]]/I46))</f>
        <v>-3.7990030149262521E-3</v>
      </c>
    </row>
    <row r="48" spans="1:14" x14ac:dyDescent="0.3">
      <c r="A48" s="1" t="s">
        <v>44</v>
      </c>
      <c r="B48" s="1" t="s">
        <v>14</v>
      </c>
      <c r="C48" s="2">
        <v>43168</v>
      </c>
      <c r="D48" s="1">
        <v>578</v>
      </c>
      <c r="E48" s="1">
        <v>579.95000000000005</v>
      </c>
      <c r="F48" s="1">
        <v>585.20000000000005</v>
      </c>
      <c r="G48" s="1">
        <v>568.04999999999995</v>
      </c>
      <c r="H48" s="1">
        <v>572.9</v>
      </c>
      <c r="I48" s="1">
        <v>571.04999999999995</v>
      </c>
      <c r="J48" s="1">
        <v>577.04</v>
      </c>
      <c r="K48" s="1">
        <v>1149194</v>
      </c>
      <c r="L48" s="1">
        <v>663134195.45000005</v>
      </c>
      <c r="M48" s="1">
        <v>25608</v>
      </c>
      <c r="N48" s="3">
        <f>IF(ISERR(LN(Table1541[[#This Row],[Close Price]]/I47)),"-",LN(Table1541[[#This Row],[Close Price]]/I47))</f>
        <v>-1.2097097175761521E-2</v>
      </c>
    </row>
    <row r="49" spans="1:14" x14ac:dyDescent="0.3">
      <c r="A49" s="1" t="s">
        <v>44</v>
      </c>
      <c r="B49" s="1" t="s">
        <v>14</v>
      </c>
      <c r="C49" s="2">
        <v>43171</v>
      </c>
      <c r="D49" s="1">
        <v>571.04999999999995</v>
      </c>
      <c r="E49" s="1">
        <v>575.04999999999995</v>
      </c>
      <c r="F49" s="1">
        <v>582.20000000000005</v>
      </c>
      <c r="G49" s="1">
        <v>563.54999999999995</v>
      </c>
      <c r="H49" s="1">
        <v>578.70000000000005</v>
      </c>
      <c r="I49" s="1">
        <v>580.65</v>
      </c>
      <c r="J49" s="1">
        <v>573.86</v>
      </c>
      <c r="K49" s="1">
        <v>919792</v>
      </c>
      <c r="L49" s="1">
        <v>527827403.14999998</v>
      </c>
      <c r="M49" s="1">
        <v>29567</v>
      </c>
      <c r="N49" s="3">
        <f>IF(ISERR(LN(Table1541[[#This Row],[Close Price]]/I48)),"-",LN(Table1541[[#This Row],[Close Price]]/I48))</f>
        <v>1.6671394195150849E-2</v>
      </c>
    </row>
    <row r="50" spans="1:14" x14ac:dyDescent="0.3">
      <c r="A50" s="1" t="s">
        <v>44</v>
      </c>
      <c r="B50" s="1" t="s">
        <v>14</v>
      </c>
      <c r="C50" s="2">
        <v>43172</v>
      </c>
      <c r="D50" s="1">
        <v>580.65</v>
      </c>
      <c r="E50" s="1">
        <v>579</v>
      </c>
      <c r="F50" s="1">
        <v>582.9</v>
      </c>
      <c r="G50" s="1">
        <v>575.15</v>
      </c>
      <c r="H50" s="1">
        <v>580.35</v>
      </c>
      <c r="I50" s="1">
        <v>578.75</v>
      </c>
      <c r="J50" s="1">
        <v>579.32000000000005</v>
      </c>
      <c r="K50" s="1">
        <v>801792</v>
      </c>
      <c r="L50" s="1">
        <v>464496250.94999999</v>
      </c>
      <c r="M50" s="1">
        <v>34299</v>
      </c>
      <c r="N50" s="3">
        <f>IF(ISERR(LN(Table1541[[#This Row],[Close Price]]/I49)),"-",LN(Table1541[[#This Row],[Close Price]]/I49))</f>
        <v>-3.2775602913229732E-3</v>
      </c>
    </row>
    <row r="51" spans="1:14" x14ac:dyDescent="0.3">
      <c r="A51" s="1" t="s">
        <v>44</v>
      </c>
      <c r="B51" s="1" t="s">
        <v>14</v>
      </c>
      <c r="C51" s="2">
        <v>43173</v>
      </c>
      <c r="D51" s="1">
        <v>578.75</v>
      </c>
      <c r="E51" s="1">
        <v>578.35</v>
      </c>
      <c r="F51" s="1">
        <v>583.79999999999995</v>
      </c>
      <c r="G51" s="1">
        <v>571.65</v>
      </c>
      <c r="H51" s="1">
        <v>577.6</v>
      </c>
      <c r="I51" s="1">
        <v>577.9</v>
      </c>
      <c r="J51" s="1">
        <v>575.91999999999996</v>
      </c>
      <c r="K51" s="1">
        <v>811747</v>
      </c>
      <c r="L51" s="1">
        <v>467504896.64999998</v>
      </c>
      <c r="M51" s="1">
        <v>20853</v>
      </c>
      <c r="N51" s="3">
        <f>IF(ISERR(LN(Table1541[[#This Row],[Close Price]]/I50)),"-",LN(Table1541[[#This Row],[Close Price]]/I50))</f>
        <v>-1.4697620767115257E-3</v>
      </c>
    </row>
    <row r="52" spans="1:14" x14ac:dyDescent="0.3">
      <c r="A52" s="1" t="s">
        <v>44</v>
      </c>
      <c r="B52" s="1" t="s">
        <v>14</v>
      </c>
      <c r="C52" s="2">
        <v>43174</v>
      </c>
      <c r="D52" s="1">
        <v>577.9</v>
      </c>
      <c r="E52" s="1">
        <v>578</v>
      </c>
      <c r="F52" s="1">
        <v>579.6</v>
      </c>
      <c r="G52" s="1">
        <v>569</v>
      </c>
      <c r="H52" s="1">
        <v>570.75</v>
      </c>
      <c r="I52" s="1">
        <v>571.15</v>
      </c>
      <c r="J52" s="1">
        <v>573.59</v>
      </c>
      <c r="K52" s="1">
        <v>849222</v>
      </c>
      <c r="L52" s="1">
        <v>487105092.75</v>
      </c>
      <c r="M52" s="1">
        <v>20337</v>
      </c>
      <c r="N52" s="3">
        <f>IF(ISERR(LN(Table1541[[#This Row],[Close Price]]/I51)),"-",LN(Table1541[[#This Row],[Close Price]]/I51))</f>
        <v>-1.1748971143776168E-2</v>
      </c>
    </row>
    <row r="53" spans="1:14" x14ac:dyDescent="0.3">
      <c r="A53" s="1" t="s">
        <v>44</v>
      </c>
      <c r="B53" s="1" t="s">
        <v>14</v>
      </c>
      <c r="C53" s="2">
        <v>43175</v>
      </c>
      <c r="D53" s="1">
        <v>571.15</v>
      </c>
      <c r="E53" s="1">
        <v>570.1</v>
      </c>
      <c r="F53" s="1">
        <v>574</v>
      </c>
      <c r="G53" s="1">
        <v>557.04999999999995</v>
      </c>
      <c r="H53" s="1">
        <v>561.85</v>
      </c>
      <c r="I53" s="1">
        <v>559.4</v>
      </c>
      <c r="J53" s="1">
        <v>561.66</v>
      </c>
      <c r="K53" s="1">
        <v>1867538</v>
      </c>
      <c r="L53" s="1">
        <v>1048914215.8</v>
      </c>
      <c r="M53" s="1">
        <v>41846</v>
      </c>
      <c r="N53" s="3">
        <f>IF(ISERR(LN(Table1541[[#This Row],[Close Price]]/I52)),"-",LN(Table1541[[#This Row],[Close Price]]/I52))</f>
        <v>-2.0787091412096791E-2</v>
      </c>
    </row>
    <row r="54" spans="1:14" x14ac:dyDescent="0.3">
      <c r="A54" s="1" t="s">
        <v>44</v>
      </c>
      <c r="B54" s="1" t="s">
        <v>14</v>
      </c>
      <c r="C54" s="2">
        <v>43178</v>
      </c>
      <c r="D54" s="1">
        <v>559.4</v>
      </c>
      <c r="E54" s="1">
        <v>563.65</v>
      </c>
      <c r="F54" s="1">
        <v>566.9</v>
      </c>
      <c r="G54" s="1">
        <v>555.4</v>
      </c>
      <c r="H54" s="1">
        <v>556.4</v>
      </c>
      <c r="I54" s="1">
        <v>559.75</v>
      </c>
      <c r="J54" s="1">
        <v>560.79999999999995</v>
      </c>
      <c r="K54" s="1">
        <v>1447941</v>
      </c>
      <c r="L54" s="1">
        <v>812007561.75</v>
      </c>
      <c r="M54" s="1">
        <v>35857</v>
      </c>
      <c r="N54" s="3">
        <f>IF(ISERR(LN(Table1541[[#This Row],[Close Price]]/I53)),"-",LN(Table1541[[#This Row],[Close Price]]/I53))</f>
        <v>6.2547471100484874E-4</v>
      </c>
    </row>
    <row r="55" spans="1:14" x14ac:dyDescent="0.3">
      <c r="A55" s="1" t="s">
        <v>44</v>
      </c>
      <c r="B55" s="1" t="s">
        <v>14</v>
      </c>
      <c r="C55" s="2">
        <v>43179</v>
      </c>
      <c r="D55" s="1">
        <v>559.75</v>
      </c>
      <c r="E55" s="1">
        <v>555.1</v>
      </c>
      <c r="F55" s="1">
        <v>561.85</v>
      </c>
      <c r="G55" s="1">
        <v>522.9</v>
      </c>
      <c r="H55" s="1">
        <v>555.25</v>
      </c>
      <c r="I55" s="1">
        <v>552.9</v>
      </c>
      <c r="J55" s="1">
        <v>546.73</v>
      </c>
      <c r="K55" s="1">
        <v>9119209</v>
      </c>
      <c r="L55" s="1">
        <v>4985721539.6000004</v>
      </c>
      <c r="M55" s="1">
        <v>107504</v>
      </c>
      <c r="N55" s="3">
        <f>IF(ISERR(LN(Table1541[[#This Row],[Close Price]]/I54)),"-",LN(Table1541[[#This Row],[Close Price]]/I54))</f>
        <v>-1.2313102134976939E-2</v>
      </c>
    </row>
    <row r="56" spans="1:14" x14ac:dyDescent="0.3">
      <c r="A56" s="1" t="s">
        <v>44</v>
      </c>
      <c r="B56" s="1" t="s">
        <v>14</v>
      </c>
      <c r="C56" s="2">
        <v>43180</v>
      </c>
      <c r="D56" s="1">
        <v>552.9</v>
      </c>
      <c r="E56" s="1">
        <v>558.5</v>
      </c>
      <c r="F56" s="1">
        <v>567.45000000000005</v>
      </c>
      <c r="G56" s="1">
        <v>546.4</v>
      </c>
      <c r="H56" s="1">
        <v>551</v>
      </c>
      <c r="I56" s="1">
        <v>551.04999999999995</v>
      </c>
      <c r="J56" s="1">
        <v>559.49</v>
      </c>
      <c r="K56" s="1">
        <v>3091963</v>
      </c>
      <c r="L56" s="1">
        <v>1729908902.7</v>
      </c>
      <c r="M56" s="1">
        <v>49598</v>
      </c>
      <c r="N56" s="3">
        <f>IF(ISERR(LN(Table1541[[#This Row],[Close Price]]/I55)),"-",LN(Table1541[[#This Row],[Close Price]]/I55))</f>
        <v>-3.3516042063364091E-3</v>
      </c>
    </row>
    <row r="57" spans="1:14" x14ac:dyDescent="0.3">
      <c r="A57" s="1" t="s">
        <v>44</v>
      </c>
      <c r="B57" s="1" t="s">
        <v>14</v>
      </c>
      <c r="C57" s="2">
        <v>43181</v>
      </c>
      <c r="D57" s="1">
        <v>551.04999999999995</v>
      </c>
      <c r="E57" s="1">
        <v>551.9</v>
      </c>
      <c r="F57" s="1">
        <v>555</v>
      </c>
      <c r="G57" s="1">
        <v>538.15</v>
      </c>
      <c r="H57" s="1">
        <v>540.5</v>
      </c>
      <c r="I57" s="1">
        <v>540.75</v>
      </c>
      <c r="J57" s="1">
        <v>545.62</v>
      </c>
      <c r="K57" s="1">
        <v>1506405</v>
      </c>
      <c r="L57" s="1">
        <v>821921006.35000002</v>
      </c>
      <c r="M57" s="1">
        <v>26789</v>
      </c>
      <c r="N57" s="3">
        <f>IF(ISERR(LN(Table1541[[#This Row],[Close Price]]/I56)),"-",LN(Table1541[[#This Row],[Close Price]]/I56))</f>
        <v>-1.8868484304382691E-2</v>
      </c>
    </row>
    <row r="58" spans="1:14" x14ac:dyDescent="0.3">
      <c r="A58" s="1" t="s">
        <v>44</v>
      </c>
      <c r="B58" s="1" t="s">
        <v>14</v>
      </c>
      <c r="C58" s="2">
        <v>43182</v>
      </c>
      <c r="D58" s="1">
        <v>540.75</v>
      </c>
      <c r="E58" s="1">
        <v>539</v>
      </c>
      <c r="F58" s="1">
        <v>540.70000000000005</v>
      </c>
      <c r="G58" s="1">
        <v>534</v>
      </c>
      <c r="H58" s="1">
        <v>536.20000000000005</v>
      </c>
      <c r="I58" s="1">
        <v>538.4</v>
      </c>
      <c r="J58" s="1">
        <v>537.53</v>
      </c>
      <c r="K58" s="1">
        <v>1203262</v>
      </c>
      <c r="L58" s="1">
        <v>646784724.20000005</v>
      </c>
      <c r="M58" s="1">
        <v>24811</v>
      </c>
      <c r="N58" s="3">
        <f>IF(ISERR(LN(Table1541[[#This Row],[Close Price]]/I57)),"-",LN(Table1541[[#This Row],[Close Price]]/I57))</f>
        <v>-4.3552865026501271E-3</v>
      </c>
    </row>
    <row r="59" spans="1:14" x14ac:dyDescent="0.3">
      <c r="A59" s="1" t="s">
        <v>44</v>
      </c>
      <c r="B59" s="1" t="s">
        <v>14</v>
      </c>
      <c r="C59" s="2">
        <v>43185</v>
      </c>
      <c r="D59" s="1">
        <v>538.4</v>
      </c>
      <c r="E59" s="1">
        <v>538.15</v>
      </c>
      <c r="F59" s="1">
        <v>544.6</v>
      </c>
      <c r="G59" s="1">
        <v>532.95000000000005</v>
      </c>
      <c r="H59" s="1">
        <v>541.5</v>
      </c>
      <c r="I59" s="1">
        <v>541.79999999999995</v>
      </c>
      <c r="J59" s="1">
        <v>541.07000000000005</v>
      </c>
      <c r="K59" s="1">
        <v>1105319</v>
      </c>
      <c r="L59" s="1">
        <v>598055510.39999998</v>
      </c>
      <c r="M59" s="1">
        <v>19782</v>
      </c>
      <c r="N59" s="3">
        <f>IF(ISERR(LN(Table1541[[#This Row],[Close Price]]/I58)),"-",LN(Table1541[[#This Row],[Close Price]]/I58))</f>
        <v>6.2951513204766657E-3</v>
      </c>
    </row>
    <row r="60" spans="1:14" x14ac:dyDescent="0.3">
      <c r="A60" s="1" t="s">
        <v>44</v>
      </c>
      <c r="B60" s="1" t="s">
        <v>14</v>
      </c>
      <c r="C60" s="2">
        <v>43186</v>
      </c>
      <c r="D60" s="1">
        <v>541.79999999999995</v>
      </c>
      <c r="E60" s="1">
        <v>541</v>
      </c>
      <c r="F60" s="1">
        <v>549</v>
      </c>
      <c r="G60" s="1">
        <v>541</v>
      </c>
      <c r="H60" s="1">
        <v>545</v>
      </c>
      <c r="I60" s="1">
        <v>545.04999999999995</v>
      </c>
      <c r="J60" s="1">
        <v>544.95000000000005</v>
      </c>
      <c r="K60" s="1">
        <v>2206872</v>
      </c>
      <c r="L60" s="1">
        <v>1202624571.45</v>
      </c>
      <c r="M60" s="1">
        <v>38803</v>
      </c>
      <c r="N60" s="3">
        <f>IF(ISERR(LN(Table1541[[#This Row],[Close Price]]/I59)),"-",LN(Table1541[[#This Row],[Close Price]]/I59))</f>
        <v>5.9806039233727725E-3</v>
      </c>
    </row>
    <row r="61" spans="1:14" x14ac:dyDescent="0.3">
      <c r="A61" s="1" t="s">
        <v>44</v>
      </c>
      <c r="B61" s="1" t="s">
        <v>14</v>
      </c>
      <c r="C61" s="2">
        <v>43187</v>
      </c>
      <c r="D61" s="1">
        <v>545.04999999999995</v>
      </c>
      <c r="E61" s="1">
        <v>544</v>
      </c>
      <c r="F61" s="1">
        <v>548.79999999999995</v>
      </c>
      <c r="G61" s="1">
        <v>534</v>
      </c>
      <c r="H61" s="1">
        <v>546.04999999999995</v>
      </c>
      <c r="I61" s="1">
        <v>545.45000000000005</v>
      </c>
      <c r="J61" s="1">
        <v>542.01</v>
      </c>
      <c r="K61" s="1">
        <v>2667979</v>
      </c>
      <c r="L61" s="1">
        <v>1446077238.45</v>
      </c>
      <c r="M61" s="1">
        <v>56947</v>
      </c>
      <c r="N61" s="3">
        <f>IF(ISERR(LN(Table1541[[#This Row],[Close Price]]/I60)),"-",LN(Table1541[[#This Row],[Close Price]]/I60))</f>
        <v>7.3360846939838264E-4</v>
      </c>
    </row>
    <row r="62" spans="1:14" x14ac:dyDescent="0.3">
      <c r="A62" s="1" t="s">
        <v>44</v>
      </c>
      <c r="B62" s="1" t="s">
        <v>14</v>
      </c>
      <c r="C62" s="2">
        <v>43192</v>
      </c>
      <c r="D62" s="1">
        <v>545.45000000000005</v>
      </c>
      <c r="E62" s="1">
        <v>548</v>
      </c>
      <c r="F62" s="1">
        <v>578.95000000000005</v>
      </c>
      <c r="G62" s="1">
        <v>545.9</v>
      </c>
      <c r="H62" s="1">
        <v>578</v>
      </c>
      <c r="I62" s="1">
        <v>576.25</v>
      </c>
      <c r="J62" s="1">
        <v>568.96</v>
      </c>
      <c r="K62" s="1">
        <v>2823880</v>
      </c>
      <c r="L62" s="1">
        <v>1606680223.5999999</v>
      </c>
      <c r="M62" s="1">
        <v>84475</v>
      </c>
      <c r="N62" s="3">
        <f>IF(ISERR(LN(Table1541[[#This Row],[Close Price]]/I61)),"-",LN(Table1541[[#This Row],[Close Price]]/I61))</f>
        <v>5.4930452267092353E-2</v>
      </c>
    </row>
    <row r="63" spans="1:14" x14ac:dyDescent="0.3">
      <c r="A63" s="1" t="s">
        <v>44</v>
      </c>
      <c r="B63" s="1" t="s">
        <v>14</v>
      </c>
      <c r="C63" s="2">
        <v>43193</v>
      </c>
      <c r="D63" s="1">
        <v>576.25</v>
      </c>
      <c r="E63" s="1">
        <v>572</v>
      </c>
      <c r="F63" s="1">
        <v>578.35</v>
      </c>
      <c r="G63" s="1">
        <v>568.79999999999995</v>
      </c>
      <c r="H63" s="1">
        <v>571</v>
      </c>
      <c r="I63" s="1">
        <v>570.29999999999995</v>
      </c>
      <c r="J63" s="1">
        <v>572.39</v>
      </c>
      <c r="K63" s="1">
        <v>2493190</v>
      </c>
      <c r="L63" s="1">
        <v>1427080985.55</v>
      </c>
      <c r="M63" s="1">
        <v>60178</v>
      </c>
      <c r="N63" s="3">
        <f>IF(ISERR(LN(Table1541[[#This Row],[Close Price]]/I62)),"-",LN(Table1541[[#This Row],[Close Price]]/I62))</f>
        <v>-1.037905614836513E-2</v>
      </c>
    </row>
    <row r="64" spans="1:14" x14ac:dyDescent="0.3">
      <c r="A64" s="1" t="s">
        <v>44</v>
      </c>
      <c r="B64" s="1" t="s">
        <v>14</v>
      </c>
      <c r="C64" s="2">
        <v>43194</v>
      </c>
      <c r="D64" s="1">
        <v>570.29999999999995</v>
      </c>
      <c r="E64" s="1">
        <v>572.35</v>
      </c>
      <c r="F64" s="1">
        <v>575.45000000000005</v>
      </c>
      <c r="G64" s="1">
        <v>564.5</v>
      </c>
      <c r="H64" s="1">
        <v>571.5</v>
      </c>
      <c r="I64" s="1">
        <v>569.79999999999995</v>
      </c>
      <c r="J64" s="1">
        <v>569.35</v>
      </c>
      <c r="K64" s="1">
        <v>1852997</v>
      </c>
      <c r="L64" s="1">
        <v>1055012101.05</v>
      </c>
      <c r="M64" s="1">
        <v>36414</v>
      </c>
      <c r="N64" s="3">
        <f>IF(ISERR(LN(Table1541[[#This Row],[Close Price]]/I63)),"-",LN(Table1541[[#This Row],[Close Price]]/I63))</f>
        <v>-8.7711609868521402E-4</v>
      </c>
    </row>
    <row r="65" spans="1:14" x14ac:dyDescent="0.3">
      <c r="A65" s="1" t="s">
        <v>44</v>
      </c>
      <c r="B65" s="1" t="s">
        <v>14</v>
      </c>
      <c r="C65" s="2">
        <v>43195</v>
      </c>
      <c r="D65" s="1">
        <v>569.79999999999995</v>
      </c>
      <c r="E65" s="1">
        <v>574</v>
      </c>
      <c r="F65" s="1">
        <v>578.54999999999995</v>
      </c>
      <c r="G65" s="1">
        <v>558.35</v>
      </c>
      <c r="H65" s="1">
        <v>560</v>
      </c>
      <c r="I65" s="1">
        <v>560.35</v>
      </c>
      <c r="J65" s="1">
        <v>563.94000000000005</v>
      </c>
      <c r="K65" s="1">
        <v>2396864</v>
      </c>
      <c r="L65" s="1">
        <v>1351681592.0999999</v>
      </c>
      <c r="M65" s="1">
        <v>28863</v>
      </c>
      <c r="N65" s="3">
        <f>IF(ISERR(LN(Table1541[[#This Row],[Close Price]]/I64)),"-",LN(Table1541[[#This Row],[Close Price]]/I64))</f>
        <v>-1.672383356577082E-2</v>
      </c>
    </row>
    <row r="66" spans="1:14" x14ac:dyDescent="0.3">
      <c r="A66" s="1" t="s">
        <v>44</v>
      </c>
      <c r="B66" s="1" t="s">
        <v>14</v>
      </c>
      <c r="C66" s="2">
        <v>43196</v>
      </c>
      <c r="D66" s="1">
        <v>560.35</v>
      </c>
      <c r="E66" s="1">
        <v>560.29999999999995</v>
      </c>
      <c r="F66" s="1">
        <v>571</v>
      </c>
      <c r="G66" s="1">
        <v>557.25</v>
      </c>
      <c r="H66" s="1">
        <v>559.79999999999995</v>
      </c>
      <c r="I66" s="1">
        <v>558.95000000000005</v>
      </c>
      <c r="J66" s="1">
        <v>562.39</v>
      </c>
      <c r="K66" s="1">
        <v>2420324</v>
      </c>
      <c r="L66" s="1">
        <v>1361154204.45</v>
      </c>
      <c r="M66" s="1">
        <v>54774</v>
      </c>
      <c r="N66" s="3">
        <f>IF(ISERR(LN(Table1541[[#This Row],[Close Price]]/I65)),"-",LN(Table1541[[#This Row],[Close Price]]/I65))</f>
        <v>-2.5015647817021583E-3</v>
      </c>
    </row>
    <row r="67" spans="1:14" x14ac:dyDescent="0.3">
      <c r="A67" s="1" t="s">
        <v>44</v>
      </c>
      <c r="B67" s="1" t="s">
        <v>14</v>
      </c>
      <c r="C67" s="2">
        <v>43199</v>
      </c>
      <c r="D67" s="1">
        <v>558.95000000000005</v>
      </c>
      <c r="E67" s="1">
        <v>565.9</v>
      </c>
      <c r="F67" s="1">
        <v>565.9</v>
      </c>
      <c r="G67" s="1">
        <v>555.5</v>
      </c>
      <c r="H67" s="1">
        <v>555.70000000000005</v>
      </c>
      <c r="I67" s="1">
        <v>556.75</v>
      </c>
      <c r="J67" s="1">
        <v>559.65</v>
      </c>
      <c r="K67" s="1">
        <v>1470765</v>
      </c>
      <c r="L67" s="1">
        <v>823112935.14999998</v>
      </c>
      <c r="M67" s="1">
        <v>38324</v>
      </c>
      <c r="N67" s="3">
        <f>IF(ISERR(LN(Table1541[[#This Row],[Close Price]]/I66)),"-",LN(Table1541[[#This Row],[Close Price]]/I66))</f>
        <v>-3.9437175788578664E-3</v>
      </c>
    </row>
    <row r="68" spans="1:14" x14ac:dyDescent="0.3">
      <c r="A68" s="1" t="s">
        <v>44</v>
      </c>
      <c r="B68" s="1" t="s">
        <v>14</v>
      </c>
      <c r="C68" s="2">
        <v>43200</v>
      </c>
      <c r="D68" s="1">
        <v>556.75</v>
      </c>
      <c r="E68" s="1">
        <v>558</v>
      </c>
      <c r="F68" s="1">
        <v>567</v>
      </c>
      <c r="G68" s="1">
        <v>556.6</v>
      </c>
      <c r="H68" s="1">
        <v>557.70000000000005</v>
      </c>
      <c r="I68" s="1">
        <v>558.15</v>
      </c>
      <c r="J68" s="1">
        <v>561.63</v>
      </c>
      <c r="K68" s="1">
        <v>1591682</v>
      </c>
      <c r="L68" s="1">
        <v>893938904.25</v>
      </c>
      <c r="M68" s="1">
        <v>43864</v>
      </c>
      <c r="N68" s="3">
        <f>IF(ISERR(LN(Table1541[[#This Row],[Close Price]]/I67)),"-",LN(Table1541[[#This Row],[Close Price]]/I67))</f>
        <v>2.5114373232641473E-3</v>
      </c>
    </row>
    <row r="69" spans="1:14" x14ac:dyDescent="0.3">
      <c r="A69" s="1" t="s">
        <v>44</v>
      </c>
      <c r="B69" s="1" t="s">
        <v>14</v>
      </c>
      <c r="C69" s="2">
        <v>43201</v>
      </c>
      <c r="D69" s="1">
        <v>558.15</v>
      </c>
      <c r="E69" s="1">
        <v>560.70000000000005</v>
      </c>
      <c r="F69" s="1">
        <v>564</v>
      </c>
      <c r="G69" s="1">
        <v>558.5</v>
      </c>
      <c r="H69" s="1">
        <v>560</v>
      </c>
      <c r="I69" s="1">
        <v>561.5</v>
      </c>
      <c r="J69" s="1">
        <v>560.80999999999995</v>
      </c>
      <c r="K69" s="1">
        <v>1789789</v>
      </c>
      <c r="L69" s="1">
        <v>1003733353.15</v>
      </c>
      <c r="M69" s="1">
        <v>23652</v>
      </c>
      <c r="N69" s="3">
        <f>IF(ISERR(LN(Table1541[[#This Row],[Close Price]]/I68)),"-",LN(Table1541[[#This Row],[Close Price]]/I68))</f>
        <v>5.9840307177567581E-3</v>
      </c>
    </row>
    <row r="70" spans="1:14" x14ac:dyDescent="0.3">
      <c r="A70" s="1" t="s">
        <v>44</v>
      </c>
      <c r="B70" s="1" t="s">
        <v>14</v>
      </c>
      <c r="C70" s="2">
        <v>43202</v>
      </c>
      <c r="D70" s="1">
        <v>561.5</v>
      </c>
      <c r="E70" s="1">
        <v>562.9</v>
      </c>
      <c r="F70" s="1">
        <v>562.95000000000005</v>
      </c>
      <c r="G70" s="1">
        <v>554.79999999999995</v>
      </c>
      <c r="H70" s="1">
        <v>556</v>
      </c>
      <c r="I70" s="1">
        <v>556.15</v>
      </c>
      <c r="J70" s="1">
        <v>557.53</v>
      </c>
      <c r="K70" s="1">
        <v>1309557</v>
      </c>
      <c r="L70" s="1">
        <v>730112683.20000005</v>
      </c>
      <c r="M70" s="1">
        <v>29140</v>
      </c>
      <c r="N70" s="3">
        <f>IF(ISERR(LN(Table1541[[#This Row],[Close Price]]/I69)),"-",LN(Table1541[[#This Row],[Close Price]]/I69))</f>
        <v>-9.5737321404596731E-3</v>
      </c>
    </row>
    <row r="71" spans="1:14" x14ac:dyDescent="0.3">
      <c r="A71" s="1" t="s">
        <v>44</v>
      </c>
      <c r="B71" s="1" t="s">
        <v>14</v>
      </c>
      <c r="C71" s="2">
        <v>43203</v>
      </c>
      <c r="D71" s="1">
        <v>556.15</v>
      </c>
      <c r="E71" s="1">
        <v>557.54999999999995</v>
      </c>
      <c r="F71" s="1">
        <v>561.15</v>
      </c>
      <c r="G71" s="1">
        <v>552.54999999999995</v>
      </c>
      <c r="H71" s="1">
        <v>554.95000000000005</v>
      </c>
      <c r="I71" s="1">
        <v>555.5</v>
      </c>
      <c r="J71" s="1">
        <v>556.84</v>
      </c>
      <c r="K71" s="1">
        <v>1019158</v>
      </c>
      <c r="L71" s="1">
        <v>567511498.60000002</v>
      </c>
      <c r="M71" s="1">
        <v>22266</v>
      </c>
      <c r="N71" s="3">
        <f>IF(ISERR(LN(Table1541[[#This Row],[Close Price]]/I70)),"-",LN(Table1541[[#This Row],[Close Price]]/I70))</f>
        <v>-1.1694329583535655E-3</v>
      </c>
    </row>
    <row r="72" spans="1:14" x14ac:dyDescent="0.3">
      <c r="A72" s="1" t="s">
        <v>44</v>
      </c>
      <c r="B72" s="1" t="s">
        <v>14</v>
      </c>
      <c r="C72" s="2">
        <v>43206</v>
      </c>
      <c r="D72" s="1">
        <v>555.5</v>
      </c>
      <c r="E72" s="1">
        <v>553.04999999999995</v>
      </c>
      <c r="F72" s="1">
        <v>587.79999999999995</v>
      </c>
      <c r="G72" s="1">
        <v>553.04999999999995</v>
      </c>
      <c r="H72" s="1">
        <v>585.04999999999995</v>
      </c>
      <c r="I72" s="1">
        <v>584.95000000000005</v>
      </c>
      <c r="J72" s="1">
        <v>577.28</v>
      </c>
      <c r="K72" s="1">
        <v>6741354</v>
      </c>
      <c r="L72" s="1">
        <v>3891675302.0999999</v>
      </c>
      <c r="M72" s="1">
        <v>73379</v>
      </c>
      <c r="N72" s="3">
        <f>IF(ISERR(LN(Table1541[[#This Row],[Close Price]]/I71)),"-",LN(Table1541[[#This Row],[Close Price]]/I71))</f>
        <v>5.1657764413925916E-2</v>
      </c>
    </row>
    <row r="73" spans="1:14" x14ac:dyDescent="0.3">
      <c r="A73" s="1" t="s">
        <v>44</v>
      </c>
      <c r="B73" s="1" t="s">
        <v>14</v>
      </c>
      <c r="C73" s="2">
        <v>43207</v>
      </c>
      <c r="D73" s="1">
        <v>584.95000000000005</v>
      </c>
      <c r="E73" s="1">
        <v>585.54999999999995</v>
      </c>
      <c r="F73" s="1">
        <v>588.35</v>
      </c>
      <c r="G73" s="1">
        <v>575.70000000000005</v>
      </c>
      <c r="H73" s="1">
        <v>580</v>
      </c>
      <c r="I73" s="1">
        <v>579.95000000000005</v>
      </c>
      <c r="J73" s="1">
        <v>581.26</v>
      </c>
      <c r="K73" s="1">
        <v>2688507</v>
      </c>
      <c r="L73" s="1">
        <v>1562710727</v>
      </c>
      <c r="M73" s="1">
        <v>40517</v>
      </c>
      <c r="N73" s="3">
        <f>IF(ISERR(LN(Table1541[[#This Row],[Close Price]]/I72)),"-",LN(Table1541[[#This Row],[Close Price]]/I72))</f>
        <v>-8.5844805657253227E-3</v>
      </c>
    </row>
    <row r="74" spans="1:14" x14ac:dyDescent="0.3">
      <c r="A74" s="1" t="s">
        <v>44</v>
      </c>
      <c r="B74" s="1" t="s">
        <v>14</v>
      </c>
      <c r="C74" s="2">
        <v>43208</v>
      </c>
      <c r="D74" s="1">
        <v>579.95000000000005</v>
      </c>
      <c r="E74" s="1">
        <v>582</v>
      </c>
      <c r="F74" s="1">
        <v>597</v>
      </c>
      <c r="G74" s="1">
        <v>582</v>
      </c>
      <c r="H74" s="1">
        <v>586.04999999999995</v>
      </c>
      <c r="I74" s="1">
        <v>584.6</v>
      </c>
      <c r="J74" s="1">
        <v>589.95000000000005</v>
      </c>
      <c r="K74" s="1">
        <v>3853951</v>
      </c>
      <c r="L74" s="1">
        <v>2273651438.5500002</v>
      </c>
      <c r="M74" s="1">
        <v>64548</v>
      </c>
      <c r="N74" s="3">
        <f>IF(ISERR(LN(Table1541[[#This Row],[Close Price]]/I73)),"-",LN(Table1541[[#This Row],[Close Price]]/I73))</f>
        <v>7.9859597492603282E-3</v>
      </c>
    </row>
    <row r="75" spans="1:14" x14ac:dyDescent="0.3">
      <c r="A75" s="1" t="s">
        <v>44</v>
      </c>
      <c r="B75" s="1" t="s">
        <v>14</v>
      </c>
      <c r="C75" s="2">
        <v>43209</v>
      </c>
      <c r="D75" s="1">
        <v>584.6</v>
      </c>
      <c r="E75" s="1">
        <v>584.25</v>
      </c>
      <c r="F75" s="1">
        <v>592</v>
      </c>
      <c r="G75" s="1">
        <v>583.04999999999995</v>
      </c>
      <c r="H75" s="1">
        <v>584</v>
      </c>
      <c r="I75" s="1">
        <v>584.4</v>
      </c>
      <c r="J75" s="1">
        <v>586.09</v>
      </c>
      <c r="K75" s="1">
        <v>1525419</v>
      </c>
      <c r="L75" s="1">
        <v>894034469.5</v>
      </c>
      <c r="M75" s="1">
        <v>32205</v>
      </c>
      <c r="N75" s="3">
        <f>IF(ISERR(LN(Table1541[[#This Row],[Close Price]]/I74)),"-",LN(Table1541[[#This Row],[Close Price]]/I74))</f>
        <v>-3.4217280060117581E-4</v>
      </c>
    </row>
    <row r="76" spans="1:14" x14ac:dyDescent="0.3">
      <c r="A76" s="1" t="s">
        <v>44</v>
      </c>
      <c r="B76" s="1" t="s">
        <v>14</v>
      </c>
      <c r="C76" s="2">
        <v>43210</v>
      </c>
      <c r="D76" s="1">
        <v>584.4</v>
      </c>
      <c r="E76" s="1">
        <v>582.35</v>
      </c>
      <c r="F76" s="1">
        <v>593.4</v>
      </c>
      <c r="G76" s="1">
        <v>581.5</v>
      </c>
      <c r="H76" s="1">
        <v>590</v>
      </c>
      <c r="I76" s="1">
        <v>589.04999999999995</v>
      </c>
      <c r="J76" s="1">
        <v>588.36</v>
      </c>
      <c r="K76" s="1">
        <v>1641179</v>
      </c>
      <c r="L76" s="1">
        <v>965603063</v>
      </c>
      <c r="M76" s="1">
        <v>24515</v>
      </c>
      <c r="N76" s="3">
        <f>IF(ISERR(LN(Table1541[[#This Row],[Close Price]]/I75)),"-",LN(Table1541[[#This Row],[Close Price]]/I75))</f>
        <v>7.9253898155837773E-3</v>
      </c>
    </row>
    <row r="77" spans="1:14" x14ac:dyDescent="0.3">
      <c r="A77" s="1" t="s">
        <v>44</v>
      </c>
      <c r="B77" s="1" t="s">
        <v>14</v>
      </c>
      <c r="C77" s="2">
        <v>43213</v>
      </c>
      <c r="D77" s="1">
        <v>589.04999999999995</v>
      </c>
      <c r="E77" s="1">
        <v>576</v>
      </c>
      <c r="F77" s="1">
        <v>601.75</v>
      </c>
      <c r="G77" s="1">
        <v>576</v>
      </c>
      <c r="H77" s="1">
        <v>601</v>
      </c>
      <c r="I77" s="1">
        <v>600.15</v>
      </c>
      <c r="J77" s="1">
        <v>593.16999999999996</v>
      </c>
      <c r="K77" s="1">
        <v>3016500</v>
      </c>
      <c r="L77" s="1">
        <v>1789296636.2</v>
      </c>
      <c r="M77" s="1">
        <v>51069</v>
      </c>
      <c r="N77" s="3">
        <f>IF(ISERR(LN(Table1541[[#This Row],[Close Price]]/I76)),"-",LN(Table1541[[#This Row],[Close Price]]/I76))</f>
        <v>1.8668554279225459E-2</v>
      </c>
    </row>
    <row r="78" spans="1:14" x14ac:dyDescent="0.3">
      <c r="A78" s="1" t="s">
        <v>44</v>
      </c>
      <c r="B78" s="1" t="s">
        <v>14</v>
      </c>
      <c r="C78" s="2">
        <v>43214</v>
      </c>
      <c r="D78" s="1">
        <v>600.15</v>
      </c>
      <c r="E78" s="1">
        <v>601</v>
      </c>
      <c r="F78" s="1">
        <v>604.9</v>
      </c>
      <c r="G78" s="1">
        <v>595.1</v>
      </c>
      <c r="H78" s="1">
        <v>601.6</v>
      </c>
      <c r="I78" s="1">
        <v>601.9</v>
      </c>
      <c r="J78" s="1">
        <v>600.89</v>
      </c>
      <c r="K78" s="1">
        <v>2782988</v>
      </c>
      <c r="L78" s="1">
        <v>1672269254.6500001</v>
      </c>
      <c r="M78" s="1">
        <v>46386</v>
      </c>
      <c r="N78" s="3">
        <f>IF(ISERR(LN(Table1541[[#This Row],[Close Price]]/I77)),"-",LN(Table1541[[#This Row],[Close Price]]/I77))</f>
        <v>2.911694582371368E-3</v>
      </c>
    </row>
    <row r="79" spans="1:14" x14ac:dyDescent="0.3">
      <c r="A79" s="1" t="s">
        <v>44</v>
      </c>
      <c r="B79" s="1" t="s">
        <v>14</v>
      </c>
      <c r="C79" s="2">
        <v>43215</v>
      </c>
      <c r="D79" s="1">
        <v>601.9</v>
      </c>
      <c r="E79" s="1">
        <v>600.5</v>
      </c>
      <c r="F79" s="1">
        <v>600.5</v>
      </c>
      <c r="G79" s="1">
        <v>586.20000000000005</v>
      </c>
      <c r="H79" s="1">
        <v>592.5</v>
      </c>
      <c r="I79" s="1">
        <v>593.04999999999995</v>
      </c>
      <c r="J79" s="1">
        <v>591.88</v>
      </c>
      <c r="K79" s="1">
        <v>1125208</v>
      </c>
      <c r="L79" s="1">
        <v>665987834.35000002</v>
      </c>
      <c r="M79" s="1">
        <v>19286</v>
      </c>
      <c r="N79" s="3">
        <f>IF(ISERR(LN(Table1541[[#This Row],[Close Price]]/I78)),"-",LN(Table1541[[#This Row],[Close Price]]/I78))</f>
        <v>-1.4812606078440404E-2</v>
      </c>
    </row>
    <row r="80" spans="1:14" x14ac:dyDescent="0.3">
      <c r="A80" s="1" t="s">
        <v>44</v>
      </c>
      <c r="B80" s="1" t="s">
        <v>14</v>
      </c>
      <c r="C80" s="2">
        <v>43216</v>
      </c>
      <c r="D80" s="1">
        <v>593.04999999999995</v>
      </c>
      <c r="E80" s="1">
        <v>591</v>
      </c>
      <c r="F80" s="1">
        <v>602.9</v>
      </c>
      <c r="G80" s="1">
        <v>590.54999999999995</v>
      </c>
      <c r="H80" s="1">
        <v>598.9</v>
      </c>
      <c r="I80" s="1">
        <v>599.95000000000005</v>
      </c>
      <c r="J80" s="1">
        <v>598.39</v>
      </c>
      <c r="K80" s="1">
        <v>1503008</v>
      </c>
      <c r="L80" s="1">
        <v>899380161.25</v>
      </c>
      <c r="M80" s="1">
        <v>24913</v>
      </c>
      <c r="N80" s="3">
        <f>IF(ISERR(LN(Table1541[[#This Row],[Close Price]]/I79)),"-",LN(Table1541[[#This Row],[Close Price]]/I79))</f>
        <v>1.1567605935113252E-2</v>
      </c>
    </row>
    <row r="81" spans="1:14" x14ac:dyDescent="0.3">
      <c r="A81" s="1" t="s">
        <v>44</v>
      </c>
      <c r="B81" s="1" t="s">
        <v>14</v>
      </c>
      <c r="C81" s="2">
        <v>43217</v>
      </c>
      <c r="D81" s="1">
        <v>599.95000000000005</v>
      </c>
      <c r="E81" s="1">
        <v>602</v>
      </c>
      <c r="F81" s="1">
        <v>607</v>
      </c>
      <c r="G81" s="1">
        <v>593</v>
      </c>
      <c r="H81" s="1">
        <v>601</v>
      </c>
      <c r="I81" s="1">
        <v>599.85</v>
      </c>
      <c r="J81" s="1">
        <v>600.49</v>
      </c>
      <c r="K81" s="1">
        <v>1031376</v>
      </c>
      <c r="L81" s="1">
        <v>619327441.20000005</v>
      </c>
      <c r="M81" s="1">
        <v>23188</v>
      </c>
      <c r="N81" s="3">
        <f>IF(ISERR(LN(Table1541[[#This Row],[Close Price]]/I80)),"-",LN(Table1541[[#This Row],[Close Price]]/I80))</f>
        <v>-1.666944494608765E-4</v>
      </c>
    </row>
    <row r="82" spans="1:14" x14ac:dyDescent="0.3">
      <c r="A82" s="1" t="s">
        <v>44</v>
      </c>
      <c r="B82" s="1" t="s">
        <v>14</v>
      </c>
      <c r="C82" s="2">
        <v>43220</v>
      </c>
      <c r="D82" s="1">
        <v>599.85</v>
      </c>
      <c r="E82" s="1">
        <v>602.20000000000005</v>
      </c>
      <c r="F82" s="1">
        <v>609</v>
      </c>
      <c r="G82" s="1">
        <v>602</v>
      </c>
      <c r="H82" s="1">
        <v>605.95000000000005</v>
      </c>
      <c r="I82" s="1">
        <v>607.4</v>
      </c>
      <c r="J82" s="1">
        <v>605.79999999999995</v>
      </c>
      <c r="K82" s="1">
        <v>687828</v>
      </c>
      <c r="L82" s="1">
        <v>416686921.69999999</v>
      </c>
      <c r="M82" s="1">
        <v>19608</v>
      </c>
      <c r="N82" s="3">
        <f>IF(ISERR(LN(Table1541[[#This Row],[Close Price]]/I81)),"-",LN(Table1541[[#This Row],[Close Price]]/I81))</f>
        <v>1.250792865071119E-2</v>
      </c>
    </row>
    <row r="83" spans="1:14" x14ac:dyDescent="0.3">
      <c r="A83" s="1" t="s">
        <v>44</v>
      </c>
      <c r="B83" s="1" t="s">
        <v>14</v>
      </c>
      <c r="C83" s="2">
        <v>43222</v>
      </c>
      <c r="D83" s="1">
        <v>607.4</v>
      </c>
      <c r="E83" s="1">
        <v>610</v>
      </c>
      <c r="F83" s="1">
        <v>621.9</v>
      </c>
      <c r="G83" s="1">
        <v>608.95000000000005</v>
      </c>
      <c r="H83" s="1">
        <v>611.5</v>
      </c>
      <c r="I83" s="1">
        <v>612</v>
      </c>
      <c r="J83" s="1">
        <v>615.46</v>
      </c>
      <c r="K83" s="1">
        <v>1862999</v>
      </c>
      <c r="L83" s="1">
        <v>1146600367.9000001</v>
      </c>
      <c r="M83" s="1">
        <v>58809</v>
      </c>
      <c r="N83" s="3">
        <f>IF(ISERR(LN(Table1541[[#This Row],[Close Price]]/I82)),"-",LN(Table1541[[#This Row],[Close Price]]/I82))</f>
        <v>7.5447299006777494E-3</v>
      </c>
    </row>
    <row r="84" spans="1:14" x14ac:dyDescent="0.3">
      <c r="A84" s="1" t="s">
        <v>44</v>
      </c>
      <c r="B84" s="1" t="s">
        <v>14</v>
      </c>
      <c r="C84" s="2">
        <v>43223</v>
      </c>
      <c r="D84" s="1">
        <v>612</v>
      </c>
      <c r="E84" s="1">
        <v>613</v>
      </c>
      <c r="F84" s="1">
        <v>613.1</v>
      </c>
      <c r="G84" s="1">
        <v>597</v>
      </c>
      <c r="H84" s="1">
        <v>611.9</v>
      </c>
      <c r="I84" s="1">
        <v>609.29999999999995</v>
      </c>
      <c r="J84" s="1">
        <v>603.32000000000005</v>
      </c>
      <c r="K84" s="1">
        <v>999887</v>
      </c>
      <c r="L84" s="1">
        <v>603247518.64999998</v>
      </c>
      <c r="M84" s="1">
        <v>22122</v>
      </c>
      <c r="N84" s="3">
        <f>IF(ISERR(LN(Table1541[[#This Row],[Close Price]]/I83)),"-",LN(Table1541[[#This Row],[Close Price]]/I83))</f>
        <v>-4.4215252578774858E-3</v>
      </c>
    </row>
    <row r="85" spans="1:14" x14ac:dyDescent="0.3">
      <c r="A85" s="1" t="s">
        <v>44</v>
      </c>
      <c r="B85" s="1" t="s">
        <v>14</v>
      </c>
      <c r="C85" s="2">
        <v>43224</v>
      </c>
      <c r="D85" s="1">
        <v>609.29999999999995</v>
      </c>
      <c r="E85" s="1">
        <v>612.1</v>
      </c>
      <c r="F85" s="1">
        <v>612.45000000000005</v>
      </c>
      <c r="G85" s="1">
        <v>595.5</v>
      </c>
      <c r="H85" s="1">
        <v>597.29999999999995</v>
      </c>
      <c r="I85" s="1">
        <v>597</v>
      </c>
      <c r="J85" s="1">
        <v>601.04</v>
      </c>
      <c r="K85" s="1">
        <v>925559</v>
      </c>
      <c r="L85" s="1">
        <v>556296303.20000005</v>
      </c>
      <c r="M85" s="1">
        <v>17301</v>
      </c>
      <c r="N85" s="3">
        <f>IF(ISERR(LN(Table1541[[#This Row],[Close Price]]/I84)),"-",LN(Table1541[[#This Row],[Close Price]]/I84))</f>
        <v>-2.0393643861846496E-2</v>
      </c>
    </row>
    <row r="86" spans="1:14" x14ac:dyDescent="0.3">
      <c r="A86" s="1" t="s">
        <v>44</v>
      </c>
      <c r="B86" s="1" t="s">
        <v>14</v>
      </c>
      <c r="C86" s="2">
        <v>43227</v>
      </c>
      <c r="D86" s="1">
        <v>597</v>
      </c>
      <c r="E86" s="1">
        <v>598.6</v>
      </c>
      <c r="F86" s="1">
        <v>600.1</v>
      </c>
      <c r="G86" s="1">
        <v>585</v>
      </c>
      <c r="H86" s="1">
        <v>590.9</v>
      </c>
      <c r="I86" s="1">
        <v>591.04999999999995</v>
      </c>
      <c r="J86" s="1">
        <v>591.67999999999995</v>
      </c>
      <c r="K86" s="1">
        <v>1046885</v>
      </c>
      <c r="L86" s="1">
        <v>619416058.85000002</v>
      </c>
      <c r="M86" s="1">
        <v>14665</v>
      </c>
      <c r="N86" s="3">
        <f>IF(ISERR(LN(Table1541[[#This Row],[Close Price]]/I85)),"-",LN(Table1541[[#This Row],[Close Price]]/I85))</f>
        <v>-1.0016497196216232E-2</v>
      </c>
    </row>
    <row r="87" spans="1:14" x14ac:dyDescent="0.3">
      <c r="A87" s="1" t="s">
        <v>44</v>
      </c>
      <c r="B87" s="1" t="s">
        <v>14</v>
      </c>
      <c r="C87" s="2">
        <v>43228</v>
      </c>
      <c r="D87" s="1">
        <v>591.04999999999995</v>
      </c>
      <c r="E87" s="1">
        <v>592.4</v>
      </c>
      <c r="F87" s="1">
        <v>601.95000000000005</v>
      </c>
      <c r="G87" s="1">
        <v>586.54999999999995</v>
      </c>
      <c r="H87" s="1">
        <v>591.35</v>
      </c>
      <c r="I87" s="1">
        <v>590.65</v>
      </c>
      <c r="J87" s="1">
        <v>592.87</v>
      </c>
      <c r="K87" s="1">
        <v>1039491</v>
      </c>
      <c r="L87" s="1">
        <v>616281459.54999995</v>
      </c>
      <c r="M87" s="1">
        <v>20005</v>
      </c>
      <c r="N87" s="3">
        <f>IF(ISERR(LN(Table1541[[#This Row],[Close Price]]/I86)),"-",LN(Table1541[[#This Row],[Close Price]]/I86))</f>
        <v>-6.7699080185693354E-4</v>
      </c>
    </row>
    <row r="88" spans="1:14" x14ac:dyDescent="0.3">
      <c r="A88" s="1" t="s">
        <v>44</v>
      </c>
      <c r="B88" s="1" t="s">
        <v>14</v>
      </c>
      <c r="C88" s="2">
        <v>43229</v>
      </c>
      <c r="D88" s="1">
        <v>590.65</v>
      </c>
      <c r="E88" s="1">
        <v>591.4</v>
      </c>
      <c r="F88" s="1">
        <v>596</v>
      </c>
      <c r="G88" s="1">
        <v>585.54999999999995</v>
      </c>
      <c r="H88" s="1">
        <v>589.6</v>
      </c>
      <c r="I88" s="1">
        <v>588</v>
      </c>
      <c r="J88" s="1">
        <v>589.67999999999995</v>
      </c>
      <c r="K88" s="1">
        <v>652527</v>
      </c>
      <c r="L88" s="1">
        <v>384781027.25</v>
      </c>
      <c r="M88" s="1">
        <v>14140</v>
      </c>
      <c r="N88" s="3">
        <f>IF(ISERR(LN(Table1541[[#This Row],[Close Price]]/I87)),"-",LN(Table1541[[#This Row],[Close Price]]/I87))</f>
        <v>-4.4966774959020184E-3</v>
      </c>
    </row>
    <row r="89" spans="1:14" x14ac:dyDescent="0.3">
      <c r="A89" s="1" t="s">
        <v>44</v>
      </c>
      <c r="B89" s="1" t="s">
        <v>14</v>
      </c>
      <c r="C89" s="2">
        <v>43230</v>
      </c>
      <c r="D89" s="1">
        <v>588</v>
      </c>
      <c r="E89" s="1">
        <v>594</v>
      </c>
      <c r="F89" s="1">
        <v>594.6</v>
      </c>
      <c r="G89" s="1">
        <v>572.5</v>
      </c>
      <c r="H89" s="1">
        <v>574.1</v>
      </c>
      <c r="I89" s="1">
        <v>575.5</v>
      </c>
      <c r="J89" s="1">
        <v>581.98</v>
      </c>
      <c r="K89" s="1">
        <v>2163326</v>
      </c>
      <c r="L89" s="1">
        <v>1259006482.95</v>
      </c>
      <c r="M89" s="1">
        <v>40811</v>
      </c>
      <c r="N89" s="3">
        <f>IF(ISERR(LN(Table1541[[#This Row],[Close Price]]/I88)),"-",LN(Table1541[[#This Row],[Close Price]]/I88))</f>
        <v>-2.1487719736689639E-2</v>
      </c>
    </row>
    <row r="90" spans="1:14" x14ac:dyDescent="0.3">
      <c r="A90" s="1" t="s">
        <v>44</v>
      </c>
      <c r="B90" s="1" t="s">
        <v>14</v>
      </c>
      <c r="C90" s="2">
        <v>43231</v>
      </c>
      <c r="D90" s="1">
        <v>575.5</v>
      </c>
      <c r="E90" s="1">
        <v>577.04999999999995</v>
      </c>
      <c r="F90" s="1">
        <v>580.75</v>
      </c>
      <c r="G90" s="1">
        <v>565.1</v>
      </c>
      <c r="H90" s="1">
        <v>574.75</v>
      </c>
      <c r="I90" s="1">
        <v>573.70000000000005</v>
      </c>
      <c r="J90" s="1">
        <v>573.07000000000005</v>
      </c>
      <c r="K90" s="1">
        <v>921890</v>
      </c>
      <c r="L90" s="1">
        <v>528305650.25</v>
      </c>
      <c r="M90" s="1">
        <v>26870</v>
      </c>
      <c r="N90" s="3">
        <f>IF(ISERR(LN(Table1541[[#This Row],[Close Price]]/I89)),"-",LN(Table1541[[#This Row],[Close Price]]/I89))</f>
        <v>-3.1326165541118228E-3</v>
      </c>
    </row>
    <row r="91" spans="1:14" x14ac:dyDescent="0.3">
      <c r="A91" s="1" t="s">
        <v>44</v>
      </c>
      <c r="B91" s="1" t="s">
        <v>14</v>
      </c>
      <c r="C91" s="2">
        <v>43234</v>
      </c>
      <c r="D91" s="1">
        <v>573.70000000000005</v>
      </c>
      <c r="E91" s="1">
        <v>575</v>
      </c>
      <c r="F91" s="1">
        <v>580.5</v>
      </c>
      <c r="G91" s="1">
        <v>570.85</v>
      </c>
      <c r="H91" s="1">
        <v>578.79999999999995</v>
      </c>
      <c r="I91" s="1">
        <v>578.5</v>
      </c>
      <c r="J91" s="1">
        <v>576.41999999999996</v>
      </c>
      <c r="K91" s="1">
        <v>888370</v>
      </c>
      <c r="L91" s="1">
        <v>512074947.44999999</v>
      </c>
      <c r="M91" s="1">
        <v>23357</v>
      </c>
      <c r="N91" s="3">
        <f>IF(ISERR(LN(Table1541[[#This Row],[Close Price]]/I90)),"-",LN(Table1541[[#This Row],[Close Price]]/I90))</f>
        <v>8.3319350259058889E-3</v>
      </c>
    </row>
    <row r="92" spans="1:14" x14ac:dyDescent="0.3">
      <c r="A92" s="1" t="s">
        <v>44</v>
      </c>
      <c r="B92" s="1" t="s">
        <v>14</v>
      </c>
      <c r="C92" s="2">
        <v>43235</v>
      </c>
      <c r="D92" s="1">
        <v>578.5</v>
      </c>
      <c r="E92" s="1">
        <v>579.79999999999995</v>
      </c>
      <c r="F92" s="1">
        <v>593</v>
      </c>
      <c r="G92" s="1">
        <v>573.1</v>
      </c>
      <c r="H92" s="1">
        <v>575</v>
      </c>
      <c r="I92" s="1">
        <v>575.79999999999995</v>
      </c>
      <c r="J92" s="1">
        <v>578.75</v>
      </c>
      <c r="K92" s="1">
        <v>2049528</v>
      </c>
      <c r="L92" s="1">
        <v>1186159827.55</v>
      </c>
      <c r="M92" s="1">
        <v>22163</v>
      </c>
      <c r="N92" s="3">
        <f>IF(ISERR(LN(Table1541[[#This Row],[Close Price]]/I91)),"-",LN(Table1541[[#This Row],[Close Price]]/I91))</f>
        <v>-4.6781684556558697E-3</v>
      </c>
    </row>
    <row r="93" spans="1:14" x14ac:dyDescent="0.3">
      <c r="A93" s="1" t="s">
        <v>44</v>
      </c>
      <c r="B93" s="1" t="s">
        <v>14</v>
      </c>
      <c r="C93" s="2">
        <v>43236</v>
      </c>
      <c r="D93" s="1">
        <v>575.79999999999995</v>
      </c>
      <c r="E93" s="1">
        <v>575</v>
      </c>
      <c r="F93" s="1">
        <v>575</v>
      </c>
      <c r="G93" s="1">
        <v>546</v>
      </c>
      <c r="H93" s="1">
        <v>556.20000000000005</v>
      </c>
      <c r="I93" s="1">
        <v>559.9</v>
      </c>
      <c r="J93" s="1">
        <v>557.79999999999995</v>
      </c>
      <c r="K93" s="1">
        <v>4071898</v>
      </c>
      <c r="L93" s="1">
        <v>2271323302.3499999</v>
      </c>
      <c r="M93" s="1">
        <v>46559</v>
      </c>
      <c r="N93" s="3">
        <f>IF(ISERR(LN(Table1541[[#This Row],[Close Price]]/I92)),"-",LN(Table1541[[#This Row],[Close Price]]/I92))</f>
        <v>-2.8002181823227855E-2</v>
      </c>
    </row>
    <row r="94" spans="1:14" x14ac:dyDescent="0.3">
      <c r="A94" s="1" t="s">
        <v>44</v>
      </c>
      <c r="B94" s="1" t="s">
        <v>14</v>
      </c>
      <c r="C94" s="2">
        <v>43237</v>
      </c>
      <c r="D94" s="1">
        <v>559.9</v>
      </c>
      <c r="E94" s="1">
        <v>557.9</v>
      </c>
      <c r="F94" s="1">
        <v>560</v>
      </c>
      <c r="G94" s="1">
        <v>538.79999999999995</v>
      </c>
      <c r="H94" s="1">
        <v>554.79999999999995</v>
      </c>
      <c r="I94" s="1">
        <v>553.75</v>
      </c>
      <c r="J94" s="1">
        <v>549.64</v>
      </c>
      <c r="K94" s="1">
        <v>3719963</v>
      </c>
      <c r="L94" s="1">
        <v>2044638130.25</v>
      </c>
      <c r="M94" s="1">
        <v>76626</v>
      </c>
      <c r="N94" s="3">
        <f>IF(ISERR(LN(Table1541[[#This Row],[Close Price]]/I93)),"-",LN(Table1541[[#This Row],[Close Price]]/I93))</f>
        <v>-1.1044874995502196E-2</v>
      </c>
    </row>
    <row r="95" spans="1:14" x14ac:dyDescent="0.3">
      <c r="A95" s="1" t="s">
        <v>44</v>
      </c>
      <c r="B95" s="1" t="s">
        <v>14</v>
      </c>
      <c r="C95" s="2">
        <v>43238</v>
      </c>
      <c r="D95" s="1">
        <v>553.75</v>
      </c>
      <c r="E95" s="1">
        <v>555</v>
      </c>
      <c r="F95" s="1">
        <v>556</v>
      </c>
      <c r="G95" s="1">
        <v>530</v>
      </c>
      <c r="H95" s="1">
        <v>531.6</v>
      </c>
      <c r="I95" s="1">
        <v>533.04999999999995</v>
      </c>
      <c r="J95" s="1">
        <v>540.64</v>
      </c>
      <c r="K95" s="1">
        <v>1708157</v>
      </c>
      <c r="L95" s="1">
        <v>923506119.39999998</v>
      </c>
      <c r="M95" s="1">
        <v>49589</v>
      </c>
      <c r="N95" s="3">
        <f>IF(ISERR(LN(Table1541[[#This Row],[Close Price]]/I94)),"-",LN(Table1541[[#This Row],[Close Price]]/I94))</f>
        <v>-3.8098092962861346E-2</v>
      </c>
    </row>
    <row r="96" spans="1:14" x14ac:dyDescent="0.3">
      <c r="A96" s="1" t="s">
        <v>44</v>
      </c>
      <c r="B96" s="1" t="s">
        <v>14</v>
      </c>
      <c r="C96" s="2">
        <v>43241</v>
      </c>
      <c r="D96" s="1">
        <v>533.04999999999995</v>
      </c>
      <c r="E96" s="1">
        <v>531.65</v>
      </c>
      <c r="F96" s="1">
        <v>536.79999999999995</v>
      </c>
      <c r="G96" s="1">
        <v>516</v>
      </c>
      <c r="H96" s="1">
        <v>518.5</v>
      </c>
      <c r="I96" s="1">
        <v>520.45000000000005</v>
      </c>
      <c r="J96" s="1">
        <v>525.30999999999995</v>
      </c>
      <c r="K96" s="1">
        <v>2013336</v>
      </c>
      <c r="L96" s="1">
        <v>1057616194.1</v>
      </c>
      <c r="M96" s="1">
        <v>45529</v>
      </c>
      <c r="N96" s="3">
        <f>IF(ISERR(LN(Table1541[[#This Row],[Close Price]]/I95)),"-",LN(Table1541[[#This Row],[Close Price]]/I95))</f>
        <v>-2.392140643500652E-2</v>
      </c>
    </row>
    <row r="97" spans="1:14" x14ac:dyDescent="0.3">
      <c r="A97" s="1" t="s">
        <v>44</v>
      </c>
      <c r="B97" s="1" t="s">
        <v>14</v>
      </c>
      <c r="C97" s="2">
        <v>43242</v>
      </c>
      <c r="D97" s="1">
        <v>520.45000000000005</v>
      </c>
      <c r="E97" s="1">
        <v>524.79999999999995</v>
      </c>
      <c r="F97" s="1">
        <v>531.1</v>
      </c>
      <c r="G97" s="1">
        <v>507.2</v>
      </c>
      <c r="H97" s="1">
        <v>525</v>
      </c>
      <c r="I97" s="1">
        <v>524</v>
      </c>
      <c r="J97" s="1">
        <v>520.41999999999996</v>
      </c>
      <c r="K97" s="1">
        <v>3080285</v>
      </c>
      <c r="L97" s="1">
        <v>1603038681.25</v>
      </c>
      <c r="M97" s="1">
        <v>55113</v>
      </c>
      <c r="N97" s="3">
        <f>IF(ISERR(LN(Table1541[[#This Row],[Close Price]]/I96)),"-",LN(Table1541[[#This Row],[Close Price]]/I96))</f>
        <v>6.7978623595647348E-3</v>
      </c>
    </row>
    <row r="98" spans="1:14" x14ac:dyDescent="0.3">
      <c r="A98" s="1" t="s">
        <v>44</v>
      </c>
      <c r="B98" s="1" t="s">
        <v>14</v>
      </c>
      <c r="C98" s="2">
        <v>43243</v>
      </c>
      <c r="D98" s="1">
        <v>524</v>
      </c>
      <c r="E98" s="1">
        <v>515</v>
      </c>
      <c r="F98" s="1">
        <v>564.9</v>
      </c>
      <c r="G98" s="1">
        <v>515</v>
      </c>
      <c r="H98" s="1">
        <v>534</v>
      </c>
      <c r="I98" s="1">
        <v>532.4</v>
      </c>
      <c r="J98" s="1">
        <v>543.16</v>
      </c>
      <c r="K98" s="1">
        <v>7413823</v>
      </c>
      <c r="L98" s="1">
        <v>4026910539.9499998</v>
      </c>
      <c r="M98" s="1">
        <v>109221</v>
      </c>
      <c r="N98" s="3">
        <f>IF(ISERR(LN(Table1541[[#This Row],[Close Price]]/I97)),"-",LN(Table1541[[#This Row],[Close Price]]/I97))</f>
        <v>1.5903402199914464E-2</v>
      </c>
    </row>
    <row r="99" spans="1:14" x14ac:dyDescent="0.3">
      <c r="A99" s="1" t="s">
        <v>44</v>
      </c>
      <c r="B99" s="1" t="s">
        <v>14</v>
      </c>
      <c r="C99" s="2">
        <v>43244</v>
      </c>
      <c r="D99" s="1">
        <v>532.4</v>
      </c>
      <c r="E99" s="1">
        <v>536.5</v>
      </c>
      <c r="F99" s="1">
        <v>544.54999999999995</v>
      </c>
      <c r="G99" s="1">
        <v>530</v>
      </c>
      <c r="H99" s="1">
        <v>534.95000000000005</v>
      </c>
      <c r="I99" s="1">
        <v>533.5</v>
      </c>
      <c r="J99" s="1">
        <v>536.05999999999995</v>
      </c>
      <c r="K99" s="1">
        <v>1925524</v>
      </c>
      <c r="L99" s="1">
        <v>1032199520.1</v>
      </c>
      <c r="M99" s="1">
        <v>38336</v>
      </c>
      <c r="N99" s="3">
        <f>IF(ISERR(LN(Table1541[[#This Row],[Close Price]]/I98)),"-",LN(Table1541[[#This Row],[Close Price]]/I98))</f>
        <v>2.0639842208514275E-3</v>
      </c>
    </row>
    <row r="100" spans="1:14" x14ac:dyDescent="0.3">
      <c r="A100" s="1" t="s">
        <v>44</v>
      </c>
      <c r="B100" s="1" t="s">
        <v>14</v>
      </c>
      <c r="C100" s="2">
        <v>43245</v>
      </c>
      <c r="D100" s="1">
        <v>533.5</v>
      </c>
      <c r="E100" s="1">
        <v>538.85</v>
      </c>
      <c r="F100" s="1">
        <v>538.85</v>
      </c>
      <c r="G100" s="1">
        <v>527.5</v>
      </c>
      <c r="H100" s="1">
        <v>535.54999999999995</v>
      </c>
      <c r="I100" s="1">
        <v>536.65</v>
      </c>
      <c r="J100" s="1">
        <v>533.09</v>
      </c>
      <c r="K100" s="1">
        <v>1525355</v>
      </c>
      <c r="L100" s="1">
        <v>813147256.70000005</v>
      </c>
      <c r="M100" s="1">
        <v>34191</v>
      </c>
      <c r="N100" s="3">
        <f>IF(ISERR(LN(Table1541[[#This Row],[Close Price]]/I99)),"-",LN(Table1541[[#This Row],[Close Price]]/I99))</f>
        <v>5.8870421857254067E-3</v>
      </c>
    </row>
    <row r="101" spans="1:14" x14ac:dyDescent="0.3">
      <c r="A101" s="1" t="s">
        <v>44</v>
      </c>
      <c r="B101" s="1" t="s">
        <v>14</v>
      </c>
      <c r="C101" s="2">
        <v>43248</v>
      </c>
      <c r="D101" s="1">
        <v>536.65</v>
      </c>
      <c r="E101" s="1">
        <v>534</v>
      </c>
      <c r="F101" s="1">
        <v>548.29999999999995</v>
      </c>
      <c r="G101" s="1">
        <v>534</v>
      </c>
      <c r="H101" s="1">
        <v>540.79999999999995</v>
      </c>
      <c r="I101" s="1">
        <v>539.5</v>
      </c>
      <c r="J101" s="1">
        <v>543.04</v>
      </c>
      <c r="K101" s="1">
        <v>1460566</v>
      </c>
      <c r="L101" s="1">
        <v>793141164.60000002</v>
      </c>
      <c r="M101" s="1">
        <v>33488</v>
      </c>
      <c r="N101" s="3">
        <f>IF(ISERR(LN(Table1541[[#This Row],[Close Price]]/I100)),"-",LN(Table1541[[#This Row],[Close Price]]/I100))</f>
        <v>5.2966717706558943E-3</v>
      </c>
    </row>
    <row r="102" spans="1:14" x14ac:dyDescent="0.3">
      <c r="A102" s="1" t="s">
        <v>44</v>
      </c>
      <c r="B102" s="1" t="s">
        <v>14</v>
      </c>
      <c r="C102" s="2">
        <v>43249</v>
      </c>
      <c r="D102" s="1">
        <v>539.5</v>
      </c>
      <c r="E102" s="1">
        <v>539.1</v>
      </c>
      <c r="F102" s="1">
        <v>542.6</v>
      </c>
      <c r="G102" s="1">
        <v>527.70000000000005</v>
      </c>
      <c r="H102" s="1">
        <v>530.65</v>
      </c>
      <c r="I102" s="1">
        <v>530.6</v>
      </c>
      <c r="J102" s="1">
        <v>533.24</v>
      </c>
      <c r="K102" s="1">
        <v>2656979</v>
      </c>
      <c r="L102" s="1">
        <v>1416811582.05</v>
      </c>
      <c r="M102" s="1">
        <v>59455</v>
      </c>
      <c r="N102" s="3">
        <f>IF(ISERR(LN(Table1541[[#This Row],[Close Price]]/I101)),"-",LN(Table1541[[#This Row],[Close Price]]/I101))</f>
        <v>-1.663434299455006E-2</v>
      </c>
    </row>
    <row r="103" spans="1:14" x14ac:dyDescent="0.3">
      <c r="A103" s="1" t="s">
        <v>44</v>
      </c>
      <c r="B103" s="1" t="s">
        <v>14</v>
      </c>
      <c r="C103" s="2">
        <v>43250</v>
      </c>
      <c r="D103" s="1">
        <v>530.6</v>
      </c>
      <c r="E103" s="1">
        <v>529.1</v>
      </c>
      <c r="F103" s="1">
        <v>529.1</v>
      </c>
      <c r="G103" s="1">
        <v>519.54999999999995</v>
      </c>
      <c r="H103" s="1">
        <v>525.4</v>
      </c>
      <c r="I103" s="1">
        <v>525.6</v>
      </c>
      <c r="J103" s="1">
        <v>524.70000000000005</v>
      </c>
      <c r="K103" s="1">
        <v>2156315</v>
      </c>
      <c r="L103" s="1">
        <v>1131408459.2</v>
      </c>
      <c r="M103" s="1">
        <v>72202</v>
      </c>
      <c r="N103" s="3">
        <f>IF(ISERR(LN(Table1541[[#This Row],[Close Price]]/I102)),"-",LN(Table1541[[#This Row],[Close Price]]/I102))</f>
        <v>-9.4679745332385597E-3</v>
      </c>
    </row>
    <row r="104" spans="1:14" x14ac:dyDescent="0.3">
      <c r="A104" s="1" t="s">
        <v>44</v>
      </c>
      <c r="B104" s="1" t="s">
        <v>14</v>
      </c>
      <c r="C104" s="2">
        <v>43251</v>
      </c>
      <c r="D104" s="1">
        <v>525.6</v>
      </c>
      <c r="E104" s="1">
        <v>528.6</v>
      </c>
      <c r="F104" s="1">
        <v>533.65</v>
      </c>
      <c r="G104" s="1">
        <v>521.04999999999995</v>
      </c>
      <c r="H104" s="1">
        <v>522.75</v>
      </c>
      <c r="I104" s="1">
        <v>524.79999999999995</v>
      </c>
      <c r="J104" s="1">
        <v>525.62</v>
      </c>
      <c r="K104" s="1">
        <v>3539206</v>
      </c>
      <c r="L104" s="1">
        <v>1860285406.5999999</v>
      </c>
      <c r="M104" s="1">
        <v>70878</v>
      </c>
      <c r="N104" s="3">
        <f>IF(ISERR(LN(Table1541[[#This Row],[Close Price]]/I103)),"-",LN(Table1541[[#This Row],[Close Price]]/I103))</f>
        <v>-1.5232295405216371E-3</v>
      </c>
    </row>
    <row r="105" spans="1:14" x14ac:dyDescent="0.3">
      <c r="A105" s="1" t="s">
        <v>44</v>
      </c>
      <c r="B105" s="1" t="s">
        <v>14</v>
      </c>
      <c r="C105" s="2">
        <v>43252</v>
      </c>
      <c r="D105" s="1">
        <v>524.79999999999995</v>
      </c>
      <c r="E105" s="1">
        <v>526.95000000000005</v>
      </c>
      <c r="F105" s="1">
        <v>530.75</v>
      </c>
      <c r="G105" s="1">
        <v>521.04999999999995</v>
      </c>
      <c r="H105" s="1">
        <v>524.79999999999995</v>
      </c>
      <c r="I105" s="1">
        <v>524.5</v>
      </c>
      <c r="J105" s="1">
        <v>525.39</v>
      </c>
      <c r="K105" s="1">
        <v>1625446</v>
      </c>
      <c r="L105" s="1">
        <v>853986002.85000002</v>
      </c>
      <c r="M105" s="1">
        <v>27716</v>
      </c>
      <c r="N105" s="3">
        <f>IF(ISERR(LN(Table1541[[#This Row],[Close Price]]/I104)),"-",LN(Table1541[[#This Row],[Close Price]]/I104))</f>
        <v>-5.7180979352734426E-4</v>
      </c>
    </row>
    <row r="106" spans="1:14" x14ac:dyDescent="0.3">
      <c r="A106" s="1" t="s">
        <v>44</v>
      </c>
      <c r="B106" s="1" t="s">
        <v>14</v>
      </c>
      <c r="C106" s="2">
        <v>43255</v>
      </c>
      <c r="D106" s="1">
        <v>524.5</v>
      </c>
      <c r="E106" s="1">
        <v>527.5</v>
      </c>
      <c r="F106" s="1">
        <v>529</v>
      </c>
      <c r="G106" s="1">
        <v>517.15</v>
      </c>
      <c r="H106" s="1">
        <v>519.85</v>
      </c>
      <c r="I106" s="1">
        <v>520.70000000000005</v>
      </c>
      <c r="J106" s="1">
        <v>522.75</v>
      </c>
      <c r="K106" s="1">
        <v>1247023</v>
      </c>
      <c r="L106" s="1">
        <v>651879304.79999995</v>
      </c>
      <c r="M106" s="1">
        <v>34129</v>
      </c>
      <c r="N106" s="3">
        <f>IF(ISERR(LN(Table1541[[#This Row],[Close Price]]/I105)),"-",LN(Table1541[[#This Row],[Close Price]]/I105))</f>
        <v>-7.2713676674984115E-3</v>
      </c>
    </row>
    <row r="107" spans="1:14" x14ac:dyDescent="0.3">
      <c r="A107" s="1" t="s">
        <v>44</v>
      </c>
      <c r="B107" s="1" t="s">
        <v>14</v>
      </c>
      <c r="C107" s="2">
        <v>43256</v>
      </c>
      <c r="D107" s="1">
        <v>520.70000000000005</v>
      </c>
      <c r="E107" s="1">
        <v>520.29999999999995</v>
      </c>
      <c r="F107" s="1">
        <v>544.75</v>
      </c>
      <c r="G107" s="1">
        <v>517.70000000000005</v>
      </c>
      <c r="H107" s="1">
        <v>542.1</v>
      </c>
      <c r="I107" s="1">
        <v>542.1</v>
      </c>
      <c r="J107" s="1">
        <v>533.42999999999995</v>
      </c>
      <c r="K107" s="1">
        <v>3398337</v>
      </c>
      <c r="L107" s="1">
        <v>1812783111.6500001</v>
      </c>
      <c r="M107" s="1">
        <v>81233</v>
      </c>
      <c r="N107" s="3">
        <f>IF(ISERR(LN(Table1541[[#This Row],[Close Price]]/I106)),"-",LN(Table1541[[#This Row],[Close Price]]/I106))</f>
        <v>4.0276426097438964E-2</v>
      </c>
    </row>
    <row r="108" spans="1:14" x14ac:dyDescent="0.3">
      <c r="A108" s="1" t="s">
        <v>44</v>
      </c>
      <c r="B108" s="1" t="s">
        <v>14</v>
      </c>
      <c r="C108" s="2">
        <v>43257</v>
      </c>
      <c r="D108" s="1">
        <v>542.1</v>
      </c>
      <c r="E108" s="1">
        <v>542.1</v>
      </c>
      <c r="F108" s="1">
        <v>548</v>
      </c>
      <c r="G108" s="1">
        <v>533.4</v>
      </c>
      <c r="H108" s="1">
        <v>538.35</v>
      </c>
      <c r="I108" s="1">
        <v>538.45000000000005</v>
      </c>
      <c r="J108" s="1">
        <v>540.01</v>
      </c>
      <c r="K108" s="1">
        <v>2909756</v>
      </c>
      <c r="L108" s="1">
        <v>1571301491.05</v>
      </c>
      <c r="M108" s="1">
        <v>51444</v>
      </c>
      <c r="N108" s="3">
        <f>IF(ISERR(LN(Table1541[[#This Row],[Close Price]]/I107)),"-",LN(Table1541[[#This Row],[Close Price]]/I107))</f>
        <v>-6.7558444914025684E-3</v>
      </c>
    </row>
    <row r="109" spans="1:14" x14ac:dyDescent="0.3">
      <c r="A109" s="1" t="s">
        <v>44</v>
      </c>
      <c r="B109" s="1" t="s">
        <v>14</v>
      </c>
      <c r="C109" s="2">
        <v>43258</v>
      </c>
      <c r="D109" s="1">
        <v>538.45000000000005</v>
      </c>
      <c r="E109" s="1">
        <v>541.95000000000005</v>
      </c>
      <c r="F109" s="1">
        <v>542.54999999999995</v>
      </c>
      <c r="G109" s="1">
        <v>537.20000000000005</v>
      </c>
      <c r="H109" s="1">
        <v>540.5</v>
      </c>
      <c r="I109" s="1">
        <v>540.70000000000005</v>
      </c>
      <c r="J109" s="1">
        <v>539.86</v>
      </c>
      <c r="K109" s="1">
        <v>1119973</v>
      </c>
      <c r="L109" s="1">
        <v>604631434.04999995</v>
      </c>
      <c r="M109" s="1">
        <v>28642</v>
      </c>
      <c r="N109" s="3">
        <f>IF(ISERR(LN(Table1541[[#This Row],[Close Price]]/I108)),"-",LN(Table1541[[#This Row],[Close Price]]/I108))</f>
        <v>4.1699546130692967E-3</v>
      </c>
    </row>
    <row r="110" spans="1:14" x14ac:dyDescent="0.3">
      <c r="A110" s="1" t="s">
        <v>44</v>
      </c>
      <c r="B110" s="1" t="s">
        <v>14</v>
      </c>
      <c r="C110" s="2">
        <v>43259</v>
      </c>
      <c r="D110" s="1">
        <v>540.70000000000005</v>
      </c>
      <c r="E110" s="1">
        <v>541.79999999999995</v>
      </c>
      <c r="F110" s="1">
        <v>562</v>
      </c>
      <c r="G110" s="1">
        <v>538.75</v>
      </c>
      <c r="H110" s="1">
        <v>557</v>
      </c>
      <c r="I110" s="1">
        <v>559.65</v>
      </c>
      <c r="J110" s="1">
        <v>554.30999999999995</v>
      </c>
      <c r="K110" s="1">
        <v>4815940</v>
      </c>
      <c r="L110" s="1">
        <v>2669543516.5999999</v>
      </c>
      <c r="M110" s="1">
        <v>77460</v>
      </c>
      <c r="N110" s="3">
        <f>IF(ISERR(LN(Table1541[[#This Row],[Close Price]]/I109)),"-",LN(Table1541[[#This Row],[Close Price]]/I109))</f>
        <v>3.4446991947317152E-2</v>
      </c>
    </row>
    <row r="111" spans="1:14" x14ac:dyDescent="0.3">
      <c r="A111" s="1" t="s">
        <v>44</v>
      </c>
      <c r="B111" s="1" t="s">
        <v>14</v>
      </c>
      <c r="C111" s="2">
        <v>43262</v>
      </c>
      <c r="D111" s="1">
        <v>559.65</v>
      </c>
      <c r="E111" s="1">
        <v>560</v>
      </c>
      <c r="F111" s="1">
        <v>570</v>
      </c>
      <c r="G111" s="1">
        <v>559</v>
      </c>
      <c r="H111" s="1">
        <v>559.75</v>
      </c>
      <c r="I111" s="1">
        <v>560.79999999999995</v>
      </c>
      <c r="J111" s="1">
        <v>564.13</v>
      </c>
      <c r="K111" s="1">
        <v>3113604</v>
      </c>
      <c r="L111" s="1">
        <v>1756473523.7</v>
      </c>
      <c r="M111" s="1">
        <v>70388</v>
      </c>
      <c r="N111" s="3">
        <f>IF(ISERR(LN(Table1541[[#This Row],[Close Price]]/I110)),"-",LN(Table1541[[#This Row],[Close Price]]/I110))</f>
        <v>2.05274738510386E-3</v>
      </c>
    </row>
    <row r="112" spans="1:14" x14ac:dyDescent="0.3">
      <c r="A112" s="1" t="s">
        <v>44</v>
      </c>
      <c r="B112" s="1" t="s">
        <v>14</v>
      </c>
      <c r="C112" s="2">
        <v>43263</v>
      </c>
      <c r="D112" s="1">
        <v>560.79999999999995</v>
      </c>
      <c r="E112" s="1">
        <v>561.9</v>
      </c>
      <c r="F112" s="1">
        <v>573</v>
      </c>
      <c r="G112" s="1">
        <v>561</v>
      </c>
      <c r="H112" s="1">
        <v>566.9</v>
      </c>
      <c r="I112" s="1">
        <v>567.1</v>
      </c>
      <c r="J112" s="1">
        <v>568.78</v>
      </c>
      <c r="K112" s="1">
        <v>3234303</v>
      </c>
      <c r="L112" s="1">
        <v>1839623001.3499999</v>
      </c>
      <c r="M112" s="1">
        <v>90713</v>
      </c>
      <c r="N112" s="3">
        <f>IF(ISERR(LN(Table1541[[#This Row],[Close Price]]/I111)),"-",LN(Table1541[[#This Row],[Close Price]]/I111))</f>
        <v>1.1171319299602116E-2</v>
      </c>
    </row>
    <row r="113" spans="1:14" x14ac:dyDescent="0.3">
      <c r="A113" s="1" t="s">
        <v>44</v>
      </c>
      <c r="B113" s="1" t="s">
        <v>14</v>
      </c>
      <c r="C113" s="2">
        <v>43264</v>
      </c>
      <c r="D113" s="1">
        <v>567.1</v>
      </c>
      <c r="E113" s="1">
        <v>569.95000000000005</v>
      </c>
      <c r="F113" s="1">
        <v>593.5</v>
      </c>
      <c r="G113" s="1">
        <v>569.95000000000005</v>
      </c>
      <c r="H113" s="1">
        <v>581.95000000000005</v>
      </c>
      <c r="I113" s="1">
        <v>582.1</v>
      </c>
      <c r="J113" s="1">
        <v>584.17999999999995</v>
      </c>
      <c r="K113" s="1">
        <v>4657712</v>
      </c>
      <c r="L113" s="1">
        <v>2720956242.1999998</v>
      </c>
      <c r="M113" s="1">
        <v>79827</v>
      </c>
      <c r="N113" s="3">
        <f>IF(ISERR(LN(Table1541[[#This Row],[Close Price]]/I112)),"-",LN(Table1541[[#This Row],[Close Price]]/I112))</f>
        <v>2.6106599257707454E-2</v>
      </c>
    </row>
    <row r="114" spans="1:14" x14ac:dyDescent="0.3">
      <c r="A114" s="1" t="s">
        <v>44</v>
      </c>
      <c r="B114" s="1" t="s">
        <v>14</v>
      </c>
      <c r="C114" s="2">
        <v>43265</v>
      </c>
      <c r="D114" s="1">
        <v>582.1</v>
      </c>
      <c r="E114" s="1">
        <v>588.95000000000005</v>
      </c>
      <c r="F114" s="1">
        <v>592.9</v>
      </c>
      <c r="G114" s="1">
        <v>583.5</v>
      </c>
      <c r="H114" s="1">
        <v>589.79999999999995</v>
      </c>
      <c r="I114" s="1">
        <v>588.04999999999995</v>
      </c>
      <c r="J114" s="1">
        <v>587.29</v>
      </c>
      <c r="K114" s="1">
        <v>3244655</v>
      </c>
      <c r="L114" s="1">
        <v>1905551368</v>
      </c>
      <c r="M114" s="1">
        <v>57021</v>
      </c>
      <c r="N114" s="3">
        <f>IF(ISERR(LN(Table1541[[#This Row],[Close Price]]/I113)),"-",LN(Table1541[[#This Row],[Close Price]]/I113))</f>
        <v>1.0169724019355637E-2</v>
      </c>
    </row>
    <row r="115" spans="1:14" x14ac:dyDescent="0.3">
      <c r="A115" s="1" t="s">
        <v>44</v>
      </c>
      <c r="B115" s="1" t="s">
        <v>14</v>
      </c>
      <c r="C115" s="2">
        <v>43266</v>
      </c>
      <c r="D115" s="1">
        <v>588.04999999999995</v>
      </c>
      <c r="E115" s="1">
        <v>590</v>
      </c>
      <c r="F115" s="1">
        <v>614.54999999999995</v>
      </c>
      <c r="G115" s="1">
        <v>589.79999999999995</v>
      </c>
      <c r="H115" s="1">
        <v>610.04999999999995</v>
      </c>
      <c r="I115" s="1">
        <v>611.6</v>
      </c>
      <c r="J115" s="1">
        <v>606.1</v>
      </c>
      <c r="K115" s="1">
        <v>7125922</v>
      </c>
      <c r="L115" s="1">
        <v>4319039871.9499998</v>
      </c>
      <c r="M115" s="1">
        <v>140989</v>
      </c>
      <c r="N115" s="3">
        <f>IF(ISERR(LN(Table1541[[#This Row],[Close Price]]/I114)),"-",LN(Table1541[[#This Row],[Close Price]]/I114))</f>
        <v>3.9266495757861841E-2</v>
      </c>
    </row>
    <row r="116" spans="1:14" x14ac:dyDescent="0.3">
      <c r="A116" s="1" t="s">
        <v>44</v>
      </c>
      <c r="B116" s="1" t="s">
        <v>14</v>
      </c>
      <c r="C116" s="2">
        <v>43269</v>
      </c>
      <c r="D116" s="1">
        <v>611.6</v>
      </c>
      <c r="E116" s="1">
        <v>612</v>
      </c>
      <c r="F116" s="1">
        <v>618.79999999999995</v>
      </c>
      <c r="G116" s="1">
        <v>600.29999999999995</v>
      </c>
      <c r="H116" s="1">
        <v>606.15</v>
      </c>
      <c r="I116" s="1">
        <v>606.5</v>
      </c>
      <c r="J116" s="1">
        <v>608.73</v>
      </c>
      <c r="K116" s="1">
        <v>2518169</v>
      </c>
      <c r="L116" s="1">
        <v>1532872479.5999999</v>
      </c>
      <c r="M116" s="1">
        <v>45081</v>
      </c>
      <c r="N116" s="3">
        <f>IF(ISERR(LN(Table1541[[#This Row],[Close Price]]/I115)),"-",LN(Table1541[[#This Row],[Close Price]]/I115))</f>
        <v>-8.3737456708024849E-3</v>
      </c>
    </row>
    <row r="117" spans="1:14" x14ac:dyDescent="0.3">
      <c r="A117" s="1" t="s">
        <v>44</v>
      </c>
      <c r="B117" s="1" t="s">
        <v>14</v>
      </c>
      <c r="C117" s="2">
        <v>43270</v>
      </c>
      <c r="D117" s="1">
        <v>606.5</v>
      </c>
      <c r="E117" s="1">
        <v>606.25</v>
      </c>
      <c r="F117" s="1">
        <v>610.45000000000005</v>
      </c>
      <c r="G117" s="1">
        <v>598.20000000000005</v>
      </c>
      <c r="H117" s="1">
        <v>601.5</v>
      </c>
      <c r="I117" s="1">
        <v>601.85</v>
      </c>
      <c r="J117" s="1">
        <v>603.76</v>
      </c>
      <c r="K117" s="1">
        <v>2992184</v>
      </c>
      <c r="L117" s="1">
        <v>1806562737.25</v>
      </c>
      <c r="M117" s="1">
        <v>65041</v>
      </c>
      <c r="N117" s="3">
        <f>IF(ISERR(LN(Table1541[[#This Row],[Close Price]]/I116)),"-",LN(Table1541[[#This Row],[Close Price]]/I116))</f>
        <v>-7.696483558360976E-3</v>
      </c>
    </row>
    <row r="118" spans="1:14" x14ac:dyDescent="0.3">
      <c r="A118" s="1" t="s">
        <v>44</v>
      </c>
      <c r="B118" s="1" t="s">
        <v>14</v>
      </c>
      <c r="C118" s="2">
        <v>43271</v>
      </c>
      <c r="D118" s="1">
        <v>601.85</v>
      </c>
      <c r="E118" s="1">
        <v>613</v>
      </c>
      <c r="F118" s="1">
        <v>622.75</v>
      </c>
      <c r="G118" s="1">
        <v>600.35</v>
      </c>
      <c r="H118" s="1">
        <v>603.70000000000005</v>
      </c>
      <c r="I118" s="1">
        <v>602.85</v>
      </c>
      <c r="J118" s="1">
        <v>610.84</v>
      </c>
      <c r="K118" s="1">
        <v>9121187</v>
      </c>
      <c r="L118" s="1">
        <v>5571631192.3000002</v>
      </c>
      <c r="M118" s="1">
        <v>132787</v>
      </c>
      <c r="N118" s="3">
        <f>IF(ISERR(LN(Table1541[[#This Row],[Close Price]]/I117)),"-",LN(Table1541[[#This Row],[Close Price]]/I117))</f>
        <v>1.6601647375759547E-3</v>
      </c>
    </row>
    <row r="119" spans="1:14" x14ac:dyDescent="0.3">
      <c r="A119" s="1" t="s">
        <v>44</v>
      </c>
      <c r="B119" s="1" t="s">
        <v>14</v>
      </c>
      <c r="C119" s="2">
        <v>43272</v>
      </c>
      <c r="D119" s="1">
        <v>602.85</v>
      </c>
      <c r="E119" s="1">
        <v>608.79999999999995</v>
      </c>
      <c r="F119" s="1">
        <v>609.70000000000005</v>
      </c>
      <c r="G119" s="1">
        <v>602</v>
      </c>
      <c r="H119" s="1">
        <v>604</v>
      </c>
      <c r="I119" s="1">
        <v>603.5</v>
      </c>
      <c r="J119" s="1">
        <v>605.78</v>
      </c>
      <c r="K119" s="1">
        <v>3052143</v>
      </c>
      <c r="L119" s="1">
        <v>1848921552.7</v>
      </c>
      <c r="M119" s="1">
        <v>96172</v>
      </c>
      <c r="N119" s="3">
        <f>IF(ISERR(LN(Table1541[[#This Row],[Close Price]]/I118)),"-",LN(Table1541[[#This Row],[Close Price]]/I118))</f>
        <v>1.077630974266431E-3</v>
      </c>
    </row>
    <row r="120" spans="1:14" x14ac:dyDescent="0.3">
      <c r="A120" s="1" t="s">
        <v>44</v>
      </c>
      <c r="B120" s="1" t="s">
        <v>14</v>
      </c>
      <c r="C120" s="2">
        <v>43273</v>
      </c>
      <c r="D120" s="1">
        <v>603.5</v>
      </c>
      <c r="E120" s="1">
        <v>604</v>
      </c>
      <c r="F120" s="1">
        <v>618.04999999999995</v>
      </c>
      <c r="G120" s="1">
        <v>595.25</v>
      </c>
      <c r="H120" s="1">
        <v>614.85</v>
      </c>
      <c r="I120" s="1">
        <v>615.75</v>
      </c>
      <c r="J120" s="1">
        <v>607.36</v>
      </c>
      <c r="K120" s="1">
        <v>3245849</v>
      </c>
      <c r="L120" s="1">
        <v>1971411044.9000001</v>
      </c>
      <c r="M120" s="1">
        <v>62344</v>
      </c>
      <c r="N120" s="3">
        <f>IF(ISERR(LN(Table1541[[#This Row],[Close Price]]/I119)),"-",LN(Table1541[[#This Row],[Close Price]]/I119))</f>
        <v>2.009499646306119E-2</v>
      </c>
    </row>
    <row r="121" spans="1:14" x14ac:dyDescent="0.3">
      <c r="A121" s="1" t="s">
        <v>44</v>
      </c>
      <c r="B121" s="1" t="s">
        <v>14</v>
      </c>
      <c r="C121" s="2">
        <v>43276</v>
      </c>
      <c r="D121" s="1">
        <v>615.75</v>
      </c>
      <c r="E121" s="1">
        <v>615.1</v>
      </c>
      <c r="F121" s="1">
        <v>622.54999999999995</v>
      </c>
      <c r="G121" s="1">
        <v>608</v>
      </c>
      <c r="H121" s="1">
        <v>608.95000000000005</v>
      </c>
      <c r="I121" s="1">
        <v>611.4</v>
      </c>
      <c r="J121" s="1">
        <v>613.16999999999996</v>
      </c>
      <c r="K121" s="1">
        <v>3253606</v>
      </c>
      <c r="L121" s="1">
        <v>1995014480.5999999</v>
      </c>
      <c r="M121" s="1">
        <v>63298</v>
      </c>
      <c r="N121" s="3">
        <f>IF(ISERR(LN(Table1541[[#This Row],[Close Price]]/I120)),"-",LN(Table1541[[#This Row],[Close Price]]/I120))</f>
        <v>-7.0896275439132515E-3</v>
      </c>
    </row>
    <row r="122" spans="1:14" x14ac:dyDescent="0.3">
      <c r="A122" s="1" t="s">
        <v>44</v>
      </c>
      <c r="B122" s="1" t="s">
        <v>14</v>
      </c>
      <c r="C122" s="2">
        <v>43277</v>
      </c>
      <c r="D122" s="1">
        <v>611.4</v>
      </c>
      <c r="E122" s="1">
        <v>606</v>
      </c>
      <c r="F122" s="1">
        <v>608.70000000000005</v>
      </c>
      <c r="G122" s="1">
        <v>597.25</v>
      </c>
      <c r="H122" s="1">
        <v>600.1</v>
      </c>
      <c r="I122" s="1">
        <v>599.5</v>
      </c>
      <c r="J122" s="1">
        <v>601.4</v>
      </c>
      <c r="K122" s="1">
        <v>2323337</v>
      </c>
      <c r="L122" s="1">
        <v>1397249234.0999999</v>
      </c>
      <c r="M122" s="1">
        <v>50205</v>
      </c>
      <c r="N122" s="3">
        <f>IF(ISERR(LN(Table1541[[#This Row],[Close Price]]/I121)),"-",LN(Table1541[[#This Row],[Close Price]]/I121))</f>
        <v>-1.9655434989165166E-2</v>
      </c>
    </row>
    <row r="123" spans="1:14" x14ac:dyDescent="0.3">
      <c r="A123" s="1" t="s">
        <v>44</v>
      </c>
      <c r="B123" s="1" t="s">
        <v>14</v>
      </c>
      <c r="C123" s="2">
        <v>43278</v>
      </c>
      <c r="D123" s="1">
        <v>599.5</v>
      </c>
      <c r="E123" s="1">
        <v>602.5</v>
      </c>
      <c r="F123" s="1">
        <v>606.95000000000005</v>
      </c>
      <c r="G123" s="1">
        <v>593</v>
      </c>
      <c r="H123" s="1">
        <v>605.5</v>
      </c>
      <c r="I123" s="1">
        <v>602.29999999999995</v>
      </c>
      <c r="J123" s="1">
        <v>600.48</v>
      </c>
      <c r="K123" s="1">
        <v>2520918</v>
      </c>
      <c r="L123" s="1">
        <v>1513771651.95</v>
      </c>
      <c r="M123" s="1">
        <v>53352</v>
      </c>
      <c r="N123" s="3">
        <f>IF(ISERR(LN(Table1541[[#This Row],[Close Price]]/I122)),"-",LN(Table1541[[#This Row],[Close Price]]/I122))</f>
        <v>4.6596855821063148E-3</v>
      </c>
    </row>
    <row r="124" spans="1:14" x14ac:dyDescent="0.3">
      <c r="A124" s="1" t="s">
        <v>44</v>
      </c>
      <c r="B124" s="1" t="s">
        <v>14</v>
      </c>
      <c r="C124" s="2">
        <v>43279</v>
      </c>
      <c r="D124" s="1">
        <v>602.29999999999995</v>
      </c>
      <c r="E124" s="1">
        <v>604.5</v>
      </c>
      <c r="F124" s="1">
        <v>609.9</v>
      </c>
      <c r="G124" s="1">
        <v>596</v>
      </c>
      <c r="H124" s="1">
        <v>600.20000000000005</v>
      </c>
      <c r="I124" s="1">
        <v>600.9</v>
      </c>
      <c r="J124" s="1">
        <v>601.39</v>
      </c>
      <c r="K124" s="1">
        <v>4173735</v>
      </c>
      <c r="L124" s="1">
        <v>2510041079.6999998</v>
      </c>
      <c r="M124" s="1">
        <v>66095</v>
      </c>
      <c r="N124" s="3">
        <f>IF(ISERR(LN(Table1541[[#This Row],[Close Price]]/I123)),"-",LN(Table1541[[#This Row],[Close Price]]/I123))</f>
        <v>-2.3271287097930797E-3</v>
      </c>
    </row>
    <row r="125" spans="1:14" x14ac:dyDescent="0.3">
      <c r="A125" s="1" t="s">
        <v>44</v>
      </c>
      <c r="B125" s="1" t="s">
        <v>14</v>
      </c>
      <c r="C125" s="2">
        <v>43280</v>
      </c>
      <c r="D125" s="1">
        <v>600.9</v>
      </c>
      <c r="E125" s="1">
        <v>601.5</v>
      </c>
      <c r="F125" s="1">
        <v>619.9</v>
      </c>
      <c r="G125" s="1">
        <v>599.9</v>
      </c>
      <c r="H125" s="1">
        <v>618</v>
      </c>
      <c r="I125" s="1">
        <v>616.65</v>
      </c>
      <c r="J125" s="1">
        <v>609.4</v>
      </c>
      <c r="K125" s="1">
        <v>1525608</v>
      </c>
      <c r="L125" s="1">
        <v>929710455.04999995</v>
      </c>
      <c r="M125" s="1">
        <v>31161</v>
      </c>
      <c r="N125" s="3">
        <f>IF(ISERR(LN(Table1541[[#This Row],[Close Price]]/I124)),"-",LN(Table1541[[#This Row],[Close Price]]/I124))</f>
        <v>2.5873070672114931E-2</v>
      </c>
    </row>
    <row r="126" spans="1:14" x14ac:dyDescent="0.3">
      <c r="A126" s="1" t="s">
        <v>44</v>
      </c>
      <c r="B126" s="1" t="s">
        <v>14</v>
      </c>
      <c r="C126" s="2">
        <v>43283</v>
      </c>
      <c r="D126" s="1">
        <v>616.65</v>
      </c>
      <c r="E126" s="1">
        <v>620</v>
      </c>
      <c r="F126" s="1">
        <v>620</v>
      </c>
      <c r="G126" s="1">
        <v>611</v>
      </c>
      <c r="H126" s="1">
        <v>617</v>
      </c>
      <c r="I126" s="1">
        <v>617</v>
      </c>
      <c r="J126" s="1">
        <v>614.94000000000005</v>
      </c>
      <c r="K126" s="1">
        <v>1502606</v>
      </c>
      <c r="L126" s="1">
        <v>924009942.79999995</v>
      </c>
      <c r="M126" s="1">
        <v>33164</v>
      </c>
      <c r="N126" s="3">
        <f>IF(ISERR(LN(Table1541[[#This Row],[Close Price]]/I125)),"-",LN(Table1541[[#This Row],[Close Price]]/I125))</f>
        <v>5.674218933906885E-4</v>
      </c>
    </row>
    <row r="127" spans="1:14" x14ac:dyDescent="0.3">
      <c r="A127" s="1" t="s">
        <v>44</v>
      </c>
      <c r="B127" s="1" t="s">
        <v>14</v>
      </c>
      <c r="C127" s="2">
        <v>43284</v>
      </c>
      <c r="D127" s="1">
        <v>617</v>
      </c>
      <c r="E127" s="1">
        <v>617</v>
      </c>
      <c r="F127" s="1">
        <v>644.65</v>
      </c>
      <c r="G127" s="1">
        <v>608.04999999999995</v>
      </c>
      <c r="H127" s="1">
        <v>643</v>
      </c>
      <c r="I127" s="1">
        <v>640.4</v>
      </c>
      <c r="J127" s="1">
        <v>631.08000000000004</v>
      </c>
      <c r="K127" s="1">
        <v>5271600</v>
      </c>
      <c r="L127" s="1">
        <v>3326784431</v>
      </c>
      <c r="M127" s="1">
        <v>79168</v>
      </c>
      <c r="N127" s="3">
        <f>IF(ISERR(LN(Table1541[[#This Row],[Close Price]]/I126)),"-",LN(Table1541[[#This Row],[Close Price]]/I126))</f>
        <v>3.7223957217171706E-2</v>
      </c>
    </row>
    <row r="128" spans="1:14" x14ac:dyDescent="0.3">
      <c r="A128" s="1" t="s">
        <v>44</v>
      </c>
      <c r="B128" s="1" t="s">
        <v>14</v>
      </c>
      <c r="C128" s="2">
        <v>43285</v>
      </c>
      <c r="D128" s="1">
        <v>640.4</v>
      </c>
      <c r="E128" s="1">
        <v>644.95000000000005</v>
      </c>
      <c r="F128" s="1">
        <v>648</v>
      </c>
      <c r="G128" s="1">
        <v>623.79999999999995</v>
      </c>
      <c r="H128" s="1">
        <v>627.75</v>
      </c>
      <c r="I128" s="1">
        <v>628.9</v>
      </c>
      <c r="J128" s="1">
        <v>636.22</v>
      </c>
      <c r="K128" s="1">
        <v>5043141</v>
      </c>
      <c r="L128" s="1">
        <v>3208523097.1500001</v>
      </c>
      <c r="M128" s="1">
        <v>76339</v>
      </c>
      <c r="N128" s="3">
        <f>IF(ISERR(LN(Table1541[[#This Row],[Close Price]]/I127)),"-",LN(Table1541[[#This Row],[Close Price]]/I127))</f>
        <v>-1.81207195731019E-2</v>
      </c>
    </row>
    <row r="129" spans="1:14" x14ac:dyDescent="0.3">
      <c r="A129" s="1" t="s">
        <v>44</v>
      </c>
      <c r="B129" s="1" t="s">
        <v>14</v>
      </c>
      <c r="C129" s="2">
        <v>43286</v>
      </c>
      <c r="D129" s="1">
        <v>628.9</v>
      </c>
      <c r="E129" s="1">
        <v>632</v>
      </c>
      <c r="F129" s="1">
        <v>637</v>
      </c>
      <c r="G129" s="1">
        <v>623.1</v>
      </c>
      <c r="H129" s="1">
        <v>625.4</v>
      </c>
      <c r="I129" s="1">
        <v>626.54999999999995</v>
      </c>
      <c r="J129" s="1">
        <v>631.69000000000005</v>
      </c>
      <c r="K129" s="1">
        <v>2127794</v>
      </c>
      <c r="L129" s="1">
        <v>1344097470.6500001</v>
      </c>
      <c r="M129" s="1">
        <v>43732</v>
      </c>
      <c r="N129" s="3">
        <f>IF(ISERR(LN(Table1541[[#This Row],[Close Price]]/I128)),"-",LN(Table1541[[#This Row],[Close Price]]/I128))</f>
        <v>-3.7436819381636384E-3</v>
      </c>
    </row>
    <row r="130" spans="1:14" x14ac:dyDescent="0.3">
      <c r="A130" s="1" t="s">
        <v>44</v>
      </c>
      <c r="B130" s="1" t="s">
        <v>14</v>
      </c>
      <c r="C130" s="2">
        <v>43287</v>
      </c>
      <c r="D130" s="1">
        <v>626.54999999999995</v>
      </c>
      <c r="E130" s="1">
        <v>624.9</v>
      </c>
      <c r="F130" s="1">
        <v>631</v>
      </c>
      <c r="G130" s="1">
        <v>610.4</v>
      </c>
      <c r="H130" s="1">
        <v>612.45000000000005</v>
      </c>
      <c r="I130" s="1">
        <v>612.5</v>
      </c>
      <c r="J130" s="1">
        <v>621.02</v>
      </c>
      <c r="K130" s="1">
        <v>2514518</v>
      </c>
      <c r="L130" s="1">
        <v>1561577598.1500001</v>
      </c>
      <c r="M130" s="1">
        <v>53977</v>
      </c>
      <c r="N130" s="3">
        <f>IF(ISERR(LN(Table1541[[#This Row],[Close Price]]/I129)),"-",LN(Table1541[[#This Row],[Close Price]]/I129))</f>
        <v>-2.2679637192411912E-2</v>
      </c>
    </row>
    <row r="131" spans="1:14" x14ac:dyDescent="0.3">
      <c r="A131" s="1" t="s">
        <v>44</v>
      </c>
      <c r="B131" s="1" t="s">
        <v>14</v>
      </c>
      <c r="C131" s="2">
        <v>43290</v>
      </c>
      <c r="D131" s="1">
        <v>612.5</v>
      </c>
      <c r="E131" s="1">
        <v>616.85</v>
      </c>
      <c r="F131" s="1">
        <v>625</v>
      </c>
      <c r="G131" s="1">
        <v>615</v>
      </c>
      <c r="H131" s="1">
        <v>624.20000000000005</v>
      </c>
      <c r="I131" s="1">
        <v>622.9</v>
      </c>
      <c r="J131" s="1">
        <v>620.70000000000005</v>
      </c>
      <c r="K131" s="1">
        <v>1462808</v>
      </c>
      <c r="L131" s="1">
        <v>907958102.95000005</v>
      </c>
      <c r="M131" s="1">
        <v>31773</v>
      </c>
      <c r="N131" s="3">
        <f>IF(ISERR(LN(Table1541[[#This Row],[Close Price]]/I130)),"-",LN(Table1541[[#This Row],[Close Price]]/I130))</f>
        <v>1.6837049841217686E-2</v>
      </c>
    </row>
    <row r="132" spans="1:14" x14ac:dyDescent="0.3">
      <c r="A132" s="1" t="s">
        <v>44</v>
      </c>
      <c r="B132" s="1" t="s">
        <v>14</v>
      </c>
      <c r="C132" s="2">
        <v>43291</v>
      </c>
      <c r="D132" s="1">
        <v>622.9</v>
      </c>
      <c r="E132" s="1">
        <v>626.6</v>
      </c>
      <c r="F132" s="1">
        <v>633.9</v>
      </c>
      <c r="G132" s="1">
        <v>620.15</v>
      </c>
      <c r="H132" s="1">
        <v>630.5</v>
      </c>
      <c r="I132" s="1">
        <v>632.04999999999995</v>
      </c>
      <c r="J132" s="1">
        <v>627.49</v>
      </c>
      <c r="K132" s="1">
        <v>1872744</v>
      </c>
      <c r="L132" s="1">
        <v>1175133292.3</v>
      </c>
      <c r="M132" s="1">
        <v>40185</v>
      </c>
      <c r="N132" s="3">
        <f>IF(ISERR(LN(Table1541[[#This Row],[Close Price]]/I131)),"-",LN(Table1541[[#This Row],[Close Price]]/I131))</f>
        <v>1.458251268146671E-2</v>
      </c>
    </row>
    <row r="133" spans="1:14" x14ac:dyDescent="0.3">
      <c r="A133" s="1" t="s">
        <v>44</v>
      </c>
      <c r="B133" s="1" t="s">
        <v>14</v>
      </c>
      <c r="C133" s="2">
        <v>43292</v>
      </c>
      <c r="D133" s="1">
        <v>632.04999999999995</v>
      </c>
      <c r="E133" s="1">
        <v>626.29999999999995</v>
      </c>
      <c r="F133" s="1">
        <v>630.5</v>
      </c>
      <c r="G133" s="1">
        <v>621.29999999999995</v>
      </c>
      <c r="H133" s="1">
        <v>622.5</v>
      </c>
      <c r="I133" s="1">
        <v>625.29999999999995</v>
      </c>
      <c r="J133" s="1">
        <v>625.79</v>
      </c>
      <c r="K133" s="1">
        <v>1669583</v>
      </c>
      <c r="L133" s="1">
        <v>1044807559.8</v>
      </c>
      <c r="M133" s="1">
        <v>40564</v>
      </c>
      <c r="N133" s="3">
        <f>IF(ISERR(LN(Table1541[[#This Row],[Close Price]]/I132)),"-",LN(Table1541[[#This Row],[Close Price]]/I132))</f>
        <v>-1.0736970368314344E-2</v>
      </c>
    </row>
    <row r="134" spans="1:14" x14ac:dyDescent="0.3">
      <c r="A134" s="1" t="s">
        <v>44</v>
      </c>
      <c r="B134" s="1" t="s">
        <v>14</v>
      </c>
      <c r="C134" s="2">
        <v>43293</v>
      </c>
      <c r="D134" s="1">
        <v>625.29999999999995</v>
      </c>
      <c r="E134" s="1">
        <v>629.4</v>
      </c>
      <c r="F134" s="1">
        <v>636.70000000000005</v>
      </c>
      <c r="G134" s="1">
        <v>622.70000000000005</v>
      </c>
      <c r="H134" s="1">
        <v>634</v>
      </c>
      <c r="I134" s="1">
        <v>633.35</v>
      </c>
      <c r="J134" s="1">
        <v>631.49</v>
      </c>
      <c r="K134" s="1">
        <v>2177684</v>
      </c>
      <c r="L134" s="1">
        <v>1375184216.5</v>
      </c>
      <c r="M134" s="1">
        <v>63848</v>
      </c>
      <c r="N134" s="3">
        <f>IF(ISERR(LN(Table1541[[#This Row],[Close Price]]/I133)),"-",LN(Table1541[[#This Row],[Close Price]]/I133))</f>
        <v>1.2791657356389308E-2</v>
      </c>
    </row>
    <row r="135" spans="1:14" x14ac:dyDescent="0.3">
      <c r="A135" s="1" t="s">
        <v>44</v>
      </c>
      <c r="B135" s="1" t="s">
        <v>14</v>
      </c>
      <c r="C135" s="2">
        <v>43294</v>
      </c>
      <c r="D135" s="1">
        <v>633.35</v>
      </c>
      <c r="E135" s="1">
        <v>634</v>
      </c>
      <c r="F135" s="1">
        <v>634</v>
      </c>
      <c r="G135" s="1">
        <v>624.20000000000005</v>
      </c>
      <c r="H135" s="1">
        <v>627</v>
      </c>
      <c r="I135" s="1">
        <v>626.70000000000005</v>
      </c>
      <c r="J135" s="1">
        <v>627.92999999999995</v>
      </c>
      <c r="K135" s="1">
        <v>1475306</v>
      </c>
      <c r="L135" s="1">
        <v>926384293.89999998</v>
      </c>
      <c r="M135" s="1">
        <v>38880</v>
      </c>
      <c r="N135" s="3">
        <f>IF(ISERR(LN(Table1541[[#This Row],[Close Price]]/I134)),"-",LN(Table1541[[#This Row],[Close Price]]/I134))</f>
        <v>-1.0555234699011687E-2</v>
      </c>
    </row>
    <row r="136" spans="1:14" x14ac:dyDescent="0.3">
      <c r="A136" s="1" t="s">
        <v>44</v>
      </c>
      <c r="B136" s="1" t="s">
        <v>14</v>
      </c>
      <c r="C136" s="2">
        <v>43297</v>
      </c>
      <c r="D136" s="1">
        <v>626.70000000000005</v>
      </c>
      <c r="E136" s="1">
        <v>629.4</v>
      </c>
      <c r="F136" s="1">
        <v>636</v>
      </c>
      <c r="G136" s="1">
        <v>611.15</v>
      </c>
      <c r="H136" s="1">
        <v>618.1</v>
      </c>
      <c r="I136" s="1">
        <v>620.95000000000005</v>
      </c>
      <c r="J136" s="1">
        <v>625.25</v>
      </c>
      <c r="K136" s="1">
        <v>2211200</v>
      </c>
      <c r="L136" s="1">
        <v>1382541977.3</v>
      </c>
      <c r="M136" s="1">
        <v>46896</v>
      </c>
      <c r="N136" s="3">
        <f>IF(ISERR(LN(Table1541[[#This Row],[Close Price]]/I135)),"-",LN(Table1541[[#This Row],[Close Price]]/I135))</f>
        <v>-9.217393836588185E-3</v>
      </c>
    </row>
    <row r="137" spans="1:14" x14ac:dyDescent="0.3">
      <c r="A137" s="1" t="s">
        <v>44</v>
      </c>
      <c r="B137" s="1" t="s">
        <v>14</v>
      </c>
      <c r="C137" s="2">
        <v>43298</v>
      </c>
      <c r="D137" s="1">
        <v>620.95000000000005</v>
      </c>
      <c r="E137" s="1">
        <v>621.9</v>
      </c>
      <c r="F137" s="1">
        <v>639.6</v>
      </c>
      <c r="G137" s="1">
        <v>620.1</v>
      </c>
      <c r="H137" s="1">
        <v>636.29999999999995</v>
      </c>
      <c r="I137" s="1">
        <v>637.45000000000005</v>
      </c>
      <c r="J137" s="1">
        <v>634.33000000000004</v>
      </c>
      <c r="K137" s="1">
        <v>2228377</v>
      </c>
      <c r="L137" s="1">
        <v>1413519490.7</v>
      </c>
      <c r="M137" s="1">
        <v>46866</v>
      </c>
      <c r="N137" s="3">
        <f>IF(ISERR(LN(Table1541[[#This Row],[Close Price]]/I136)),"-",LN(Table1541[[#This Row],[Close Price]]/I136))</f>
        <v>2.6225279190089778E-2</v>
      </c>
    </row>
    <row r="138" spans="1:14" x14ac:dyDescent="0.3">
      <c r="A138" s="1" t="s">
        <v>44</v>
      </c>
      <c r="B138" s="1" t="s">
        <v>14</v>
      </c>
      <c r="C138" s="2">
        <v>43299</v>
      </c>
      <c r="D138" s="1">
        <v>637.45000000000005</v>
      </c>
      <c r="E138" s="1">
        <v>640</v>
      </c>
      <c r="F138" s="1">
        <v>644</v>
      </c>
      <c r="G138" s="1">
        <v>625.1</v>
      </c>
      <c r="H138" s="1">
        <v>629.79999999999995</v>
      </c>
      <c r="I138" s="1">
        <v>627.4</v>
      </c>
      <c r="J138" s="1">
        <v>632.89</v>
      </c>
      <c r="K138" s="1">
        <v>2348371</v>
      </c>
      <c r="L138" s="1">
        <v>1486265102.0999999</v>
      </c>
      <c r="M138" s="1">
        <v>59976</v>
      </c>
      <c r="N138" s="3">
        <f>IF(ISERR(LN(Table1541[[#This Row],[Close Price]]/I137)),"-",LN(Table1541[[#This Row],[Close Price]]/I137))</f>
        <v>-1.5891546827553615E-2</v>
      </c>
    </row>
    <row r="139" spans="1:14" x14ac:dyDescent="0.3">
      <c r="A139" s="1" t="s">
        <v>44</v>
      </c>
      <c r="B139" s="1" t="s">
        <v>14</v>
      </c>
      <c r="C139" s="2">
        <v>43300</v>
      </c>
      <c r="D139" s="1">
        <v>627.4</v>
      </c>
      <c r="E139" s="1">
        <v>629.79999999999995</v>
      </c>
      <c r="F139" s="1">
        <v>632.1</v>
      </c>
      <c r="G139" s="1">
        <v>606.15</v>
      </c>
      <c r="H139" s="1">
        <v>613.15</v>
      </c>
      <c r="I139" s="1">
        <v>610.1</v>
      </c>
      <c r="J139" s="1">
        <v>619.41999999999996</v>
      </c>
      <c r="K139" s="1">
        <v>1424272</v>
      </c>
      <c r="L139" s="1">
        <v>882216681.04999995</v>
      </c>
      <c r="M139" s="1">
        <v>29146</v>
      </c>
      <c r="N139" s="3">
        <f>IF(ISERR(LN(Table1541[[#This Row],[Close Price]]/I138)),"-",LN(Table1541[[#This Row],[Close Price]]/I138))</f>
        <v>-2.7961417598770948E-2</v>
      </c>
    </row>
    <row r="140" spans="1:14" x14ac:dyDescent="0.3">
      <c r="A140" s="1" t="s">
        <v>44</v>
      </c>
      <c r="B140" s="1" t="s">
        <v>14</v>
      </c>
      <c r="C140" s="2">
        <v>43301</v>
      </c>
      <c r="D140" s="1">
        <v>610.1</v>
      </c>
      <c r="E140" s="1">
        <v>614.95000000000005</v>
      </c>
      <c r="F140" s="1">
        <v>630</v>
      </c>
      <c r="G140" s="1">
        <v>602.15</v>
      </c>
      <c r="H140" s="1">
        <v>625.85</v>
      </c>
      <c r="I140" s="1">
        <v>625.79999999999995</v>
      </c>
      <c r="J140" s="1">
        <v>613.65</v>
      </c>
      <c r="K140" s="1">
        <v>2832150</v>
      </c>
      <c r="L140" s="1">
        <v>1737953961.8</v>
      </c>
      <c r="M140" s="1">
        <v>62187</v>
      </c>
      <c r="N140" s="3">
        <f>IF(ISERR(LN(Table1541[[#This Row],[Close Price]]/I139)),"-",LN(Table1541[[#This Row],[Close Price]]/I139))</f>
        <v>2.5407953076974802E-2</v>
      </c>
    </row>
    <row r="141" spans="1:14" x14ac:dyDescent="0.3">
      <c r="A141" s="1" t="s">
        <v>44</v>
      </c>
      <c r="B141" s="1" t="s">
        <v>14</v>
      </c>
      <c r="C141" s="2">
        <v>43304</v>
      </c>
      <c r="D141" s="1">
        <v>625.79999999999995</v>
      </c>
      <c r="E141" s="1">
        <v>623.15</v>
      </c>
      <c r="F141" s="1">
        <v>637.29999999999995</v>
      </c>
      <c r="G141" s="1">
        <v>617.25</v>
      </c>
      <c r="H141" s="1">
        <v>634</v>
      </c>
      <c r="I141" s="1">
        <v>634.1</v>
      </c>
      <c r="J141" s="1">
        <v>628.92999999999995</v>
      </c>
      <c r="K141" s="1">
        <v>1553101</v>
      </c>
      <c r="L141" s="1">
        <v>976789250.89999998</v>
      </c>
      <c r="M141" s="1">
        <v>50384</v>
      </c>
      <c r="N141" s="3">
        <f>IF(ISERR(LN(Table1541[[#This Row],[Close Price]]/I140)),"-",LN(Table1541[[#This Row],[Close Price]]/I140))</f>
        <v>1.3175839471204372E-2</v>
      </c>
    </row>
    <row r="142" spans="1:14" x14ac:dyDescent="0.3">
      <c r="A142" s="1" t="s">
        <v>44</v>
      </c>
      <c r="B142" s="1" t="s">
        <v>14</v>
      </c>
      <c r="C142" s="2">
        <v>43305</v>
      </c>
      <c r="D142" s="1">
        <v>634.1</v>
      </c>
      <c r="E142" s="1">
        <v>633.95000000000005</v>
      </c>
      <c r="F142" s="1">
        <v>633.95000000000005</v>
      </c>
      <c r="G142" s="1">
        <v>624.5</v>
      </c>
      <c r="H142" s="1">
        <v>625.65</v>
      </c>
      <c r="I142" s="1">
        <v>627.35</v>
      </c>
      <c r="J142" s="1">
        <v>628.13</v>
      </c>
      <c r="K142" s="1">
        <v>1319369</v>
      </c>
      <c r="L142" s="1">
        <v>828732583.14999998</v>
      </c>
      <c r="M142" s="1">
        <v>28626</v>
      </c>
      <c r="N142" s="3">
        <f>IF(ISERR(LN(Table1541[[#This Row],[Close Price]]/I141)),"-",LN(Table1541[[#This Row],[Close Price]]/I141))</f>
        <v>-1.07020721002772E-2</v>
      </c>
    </row>
    <row r="143" spans="1:14" x14ac:dyDescent="0.3">
      <c r="A143" s="1" t="s">
        <v>44</v>
      </c>
      <c r="B143" s="1" t="s">
        <v>14</v>
      </c>
      <c r="C143" s="2">
        <v>43306</v>
      </c>
      <c r="D143" s="1">
        <v>627.35</v>
      </c>
      <c r="E143" s="1">
        <v>629</v>
      </c>
      <c r="F143" s="1">
        <v>631</v>
      </c>
      <c r="G143" s="1">
        <v>613.45000000000005</v>
      </c>
      <c r="H143" s="1">
        <v>621.20000000000005</v>
      </c>
      <c r="I143" s="1">
        <v>623.9</v>
      </c>
      <c r="J143" s="1">
        <v>620.57000000000005</v>
      </c>
      <c r="K143" s="1">
        <v>1413265</v>
      </c>
      <c r="L143" s="1">
        <v>877033968.70000005</v>
      </c>
      <c r="M143" s="1">
        <v>38346</v>
      </c>
      <c r="N143" s="3">
        <f>IF(ISERR(LN(Table1541[[#This Row],[Close Price]]/I142)),"-",LN(Table1541[[#This Row],[Close Price]]/I142))</f>
        <v>-5.5144994889681394E-3</v>
      </c>
    </row>
    <row r="144" spans="1:14" x14ac:dyDescent="0.3">
      <c r="A144" s="1" t="s">
        <v>44</v>
      </c>
      <c r="B144" s="1" t="s">
        <v>14</v>
      </c>
      <c r="C144" s="2">
        <v>43307</v>
      </c>
      <c r="D144" s="1">
        <v>623.9</v>
      </c>
      <c r="E144" s="1">
        <v>619</v>
      </c>
      <c r="F144" s="1">
        <v>631.25</v>
      </c>
      <c r="G144" s="1">
        <v>617.45000000000005</v>
      </c>
      <c r="H144" s="1">
        <v>627.45000000000005</v>
      </c>
      <c r="I144" s="1">
        <v>627.85</v>
      </c>
      <c r="J144" s="1">
        <v>627.29999999999995</v>
      </c>
      <c r="K144" s="1">
        <v>3163498</v>
      </c>
      <c r="L144" s="1">
        <v>1984448082.25</v>
      </c>
      <c r="M144" s="1">
        <v>46847</v>
      </c>
      <c r="N144" s="3">
        <f>IF(ISERR(LN(Table1541[[#This Row],[Close Price]]/I143)),"-",LN(Table1541[[#This Row],[Close Price]]/I143))</f>
        <v>6.3111853182321858E-3</v>
      </c>
    </row>
    <row r="145" spans="1:14" x14ac:dyDescent="0.3">
      <c r="A145" s="1" t="s">
        <v>44</v>
      </c>
      <c r="B145" s="1" t="s">
        <v>14</v>
      </c>
      <c r="C145" s="2">
        <v>43308</v>
      </c>
      <c r="D145" s="1">
        <v>627.85</v>
      </c>
      <c r="E145" s="1">
        <v>627.75</v>
      </c>
      <c r="F145" s="1">
        <v>641.9</v>
      </c>
      <c r="G145" s="1">
        <v>625.9</v>
      </c>
      <c r="H145" s="1">
        <v>635.15</v>
      </c>
      <c r="I145" s="1">
        <v>636.20000000000005</v>
      </c>
      <c r="J145" s="1">
        <v>634.58000000000004</v>
      </c>
      <c r="K145" s="1">
        <v>1508269</v>
      </c>
      <c r="L145" s="1">
        <v>957124528.25</v>
      </c>
      <c r="M145" s="1">
        <v>36107</v>
      </c>
      <c r="N145" s="3">
        <f>IF(ISERR(LN(Table1541[[#This Row],[Close Price]]/I144)),"-",LN(Table1541[[#This Row],[Close Price]]/I144))</f>
        <v>1.3211694880070998E-2</v>
      </c>
    </row>
    <row r="146" spans="1:14" x14ac:dyDescent="0.3">
      <c r="A146" s="1" t="s">
        <v>44</v>
      </c>
      <c r="B146" s="1" t="s">
        <v>14</v>
      </c>
      <c r="C146" s="2">
        <v>43311</v>
      </c>
      <c r="D146" s="1">
        <v>636.20000000000005</v>
      </c>
      <c r="E146" s="1">
        <v>633</v>
      </c>
      <c r="F146" s="1">
        <v>636.25</v>
      </c>
      <c r="G146" s="1">
        <v>628</v>
      </c>
      <c r="H146" s="1">
        <v>635</v>
      </c>
      <c r="I146" s="1">
        <v>634.29999999999995</v>
      </c>
      <c r="J146" s="1">
        <v>632.41999999999996</v>
      </c>
      <c r="K146" s="1">
        <v>990056</v>
      </c>
      <c r="L146" s="1">
        <v>626129443.04999995</v>
      </c>
      <c r="M146" s="1">
        <v>25181</v>
      </c>
      <c r="N146" s="3">
        <f>IF(ISERR(LN(Table1541[[#This Row],[Close Price]]/I145)),"-",LN(Table1541[[#This Row],[Close Price]]/I145))</f>
        <v>-2.9909506751924463E-3</v>
      </c>
    </row>
    <row r="147" spans="1:14" x14ac:dyDescent="0.3">
      <c r="A147" s="1" t="s">
        <v>44</v>
      </c>
      <c r="B147" s="1" t="s">
        <v>14</v>
      </c>
      <c r="C147" s="2">
        <v>43312</v>
      </c>
      <c r="D147" s="1">
        <v>634.29999999999995</v>
      </c>
      <c r="E147" s="1">
        <v>636.95000000000005</v>
      </c>
      <c r="F147" s="1">
        <v>647</v>
      </c>
      <c r="G147" s="1">
        <v>628.1</v>
      </c>
      <c r="H147" s="1">
        <v>640</v>
      </c>
      <c r="I147" s="1">
        <v>641.35</v>
      </c>
      <c r="J147" s="1">
        <v>639.76</v>
      </c>
      <c r="K147" s="1">
        <v>2469759</v>
      </c>
      <c r="L147" s="1">
        <v>1580040796.6500001</v>
      </c>
      <c r="M147" s="1">
        <v>46898</v>
      </c>
      <c r="N147" s="3">
        <f>IF(ISERR(LN(Table1541[[#This Row],[Close Price]]/I146)),"-",LN(Table1541[[#This Row],[Close Price]]/I146))</f>
        <v>1.1053301106008454E-2</v>
      </c>
    </row>
    <row r="148" spans="1:14" x14ac:dyDescent="0.3">
      <c r="A148" s="1" t="s">
        <v>44</v>
      </c>
      <c r="B148" s="1" t="s">
        <v>14</v>
      </c>
      <c r="C148" s="2">
        <v>43313</v>
      </c>
      <c r="D148" s="1">
        <v>641.35</v>
      </c>
      <c r="E148" s="1">
        <v>641</v>
      </c>
      <c r="F148" s="1">
        <v>641.54999999999995</v>
      </c>
      <c r="G148" s="1">
        <v>635</v>
      </c>
      <c r="H148" s="1">
        <v>638</v>
      </c>
      <c r="I148" s="1">
        <v>639.15</v>
      </c>
      <c r="J148" s="1">
        <v>637.75</v>
      </c>
      <c r="K148" s="1">
        <v>2411436</v>
      </c>
      <c r="L148" s="1">
        <v>1537895015.4000001</v>
      </c>
      <c r="M148" s="1">
        <v>62810</v>
      </c>
      <c r="N148" s="3">
        <f>IF(ISERR(LN(Table1541[[#This Row],[Close Price]]/I147)),"-",LN(Table1541[[#This Row],[Close Price]]/I147))</f>
        <v>-3.4361611318290981E-3</v>
      </c>
    </row>
    <row r="149" spans="1:14" x14ac:dyDescent="0.3">
      <c r="A149" s="1" t="s">
        <v>44</v>
      </c>
      <c r="B149" s="1" t="s">
        <v>14</v>
      </c>
      <c r="C149" s="2">
        <v>43314</v>
      </c>
      <c r="D149" s="1">
        <v>639.15</v>
      </c>
      <c r="E149" s="1">
        <v>635</v>
      </c>
      <c r="F149" s="1">
        <v>651.9</v>
      </c>
      <c r="G149" s="1">
        <v>633.04999999999995</v>
      </c>
      <c r="H149" s="1">
        <v>639</v>
      </c>
      <c r="I149" s="1">
        <v>638.5</v>
      </c>
      <c r="J149" s="1">
        <v>643.26</v>
      </c>
      <c r="K149" s="1">
        <v>3974559</v>
      </c>
      <c r="L149" s="1">
        <v>2556689042.9000001</v>
      </c>
      <c r="M149" s="1">
        <v>73067</v>
      </c>
      <c r="N149" s="3">
        <f>IF(ISERR(LN(Table1541[[#This Row],[Close Price]]/I148)),"-",LN(Table1541[[#This Row],[Close Price]]/I148))</f>
        <v>-1.0174931414366655E-3</v>
      </c>
    </row>
    <row r="150" spans="1:14" x14ac:dyDescent="0.3">
      <c r="A150" s="1" t="s">
        <v>44</v>
      </c>
      <c r="B150" s="1" t="s">
        <v>14</v>
      </c>
      <c r="C150" s="2">
        <v>43315</v>
      </c>
      <c r="D150" s="1">
        <v>638.5</v>
      </c>
      <c r="E150" s="1">
        <v>640.95000000000005</v>
      </c>
      <c r="F150" s="1">
        <v>647.6</v>
      </c>
      <c r="G150" s="1">
        <v>639</v>
      </c>
      <c r="H150" s="1">
        <v>640</v>
      </c>
      <c r="I150" s="1">
        <v>641.04999999999995</v>
      </c>
      <c r="J150" s="1">
        <v>642.35</v>
      </c>
      <c r="K150" s="1">
        <v>1530341</v>
      </c>
      <c r="L150" s="1">
        <v>983017340</v>
      </c>
      <c r="M150" s="1">
        <v>34614</v>
      </c>
      <c r="N150" s="3">
        <f>IF(ISERR(LN(Table1541[[#This Row],[Close Price]]/I149)),"-",LN(Table1541[[#This Row],[Close Price]]/I149))</f>
        <v>3.9857815261156405E-3</v>
      </c>
    </row>
    <row r="151" spans="1:14" x14ac:dyDescent="0.3">
      <c r="A151" s="1" t="s">
        <v>44</v>
      </c>
      <c r="B151" s="1" t="s">
        <v>14</v>
      </c>
      <c r="C151" s="2">
        <v>43318</v>
      </c>
      <c r="D151" s="1">
        <v>641.04999999999995</v>
      </c>
      <c r="E151" s="1">
        <v>647</v>
      </c>
      <c r="F151" s="1">
        <v>648.79999999999995</v>
      </c>
      <c r="G151" s="1">
        <v>635.29999999999995</v>
      </c>
      <c r="H151" s="1">
        <v>638.1</v>
      </c>
      <c r="I151" s="1">
        <v>637.95000000000005</v>
      </c>
      <c r="J151" s="1">
        <v>641.41999999999996</v>
      </c>
      <c r="K151" s="1">
        <v>2716402</v>
      </c>
      <c r="L151" s="1">
        <v>1742357364.0999999</v>
      </c>
      <c r="M151" s="1">
        <v>65292</v>
      </c>
      <c r="N151" s="3">
        <f>IF(ISERR(LN(Table1541[[#This Row],[Close Price]]/I150)),"-",LN(Table1541[[#This Row],[Close Price]]/I150))</f>
        <v>-4.8475466309572824E-3</v>
      </c>
    </row>
    <row r="152" spans="1:14" x14ac:dyDescent="0.3">
      <c r="A152" s="1" t="s">
        <v>44</v>
      </c>
      <c r="B152" s="1" t="s">
        <v>14</v>
      </c>
      <c r="C152" s="2">
        <v>43319</v>
      </c>
      <c r="D152" s="1">
        <v>637.95000000000005</v>
      </c>
      <c r="E152" s="1">
        <v>642.9</v>
      </c>
      <c r="F152" s="1">
        <v>642.9</v>
      </c>
      <c r="G152" s="1">
        <v>627.1</v>
      </c>
      <c r="H152" s="1">
        <v>628.04999999999995</v>
      </c>
      <c r="I152" s="1">
        <v>629.45000000000005</v>
      </c>
      <c r="J152" s="1">
        <v>630.30999999999995</v>
      </c>
      <c r="K152" s="1">
        <v>2414434</v>
      </c>
      <c r="L152" s="1">
        <v>1521846098.75</v>
      </c>
      <c r="M152" s="1">
        <v>35609</v>
      </c>
      <c r="N152" s="3">
        <f>IF(ISERR(LN(Table1541[[#This Row],[Close Price]]/I151)),"-",LN(Table1541[[#This Row],[Close Price]]/I151))</f>
        <v>-1.341348815548399E-2</v>
      </c>
    </row>
    <row r="153" spans="1:14" x14ac:dyDescent="0.3">
      <c r="A153" s="1" t="s">
        <v>44</v>
      </c>
      <c r="B153" s="1" t="s">
        <v>14</v>
      </c>
      <c r="C153" s="2">
        <v>43320</v>
      </c>
      <c r="D153" s="1">
        <v>629.45000000000005</v>
      </c>
      <c r="E153" s="1">
        <v>629</v>
      </c>
      <c r="F153" s="1">
        <v>645.45000000000005</v>
      </c>
      <c r="G153" s="1">
        <v>623.6</v>
      </c>
      <c r="H153" s="1">
        <v>644.1</v>
      </c>
      <c r="I153" s="1">
        <v>632.54999999999995</v>
      </c>
      <c r="J153" s="1">
        <v>631.20000000000005</v>
      </c>
      <c r="K153" s="1">
        <v>4121062</v>
      </c>
      <c r="L153" s="1">
        <v>2601228894.5500002</v>
      </c>
      <c r="M153" s="1">
        <v>74866</v>
      </c>
      <c r="N153" s="3">
        <f>IF(ISERR(LN(Table1541[[#This Row],[Close Price]]/I152)),"-",LN(Table1541[[#This Row],[Close Price]]/I152))</f>
        <v>4.9128466484100507E-3</v>
      </c>
    </row>
    <row r="154" spans="1:14" x14ac:dyDescent="0.3">
      <c r="A154" s="1" t="s">
        <v>44</v>
      </c>
      <c r="B154" s="1" t="s">
        <v>14</v>
      </c>
      <c r="C154" s="2">
        <v>43321</v>
      </c>
      <c r="D154" s="1">
        <v>632.54999999999995</v>
      </c>
      <c r="E154" s="1">
        <v>649</v>
      </c>
      <c r="F154" s="1">
        <v>662.5</v>
      </c>
      <c r="G154" s="1">
        <v>616.70000000000005</v>
      </c>
      <c r="H154" s="1">
        <v>621.04999999999995</v>
      </c>
      <c r="I154" s="1">
        <v>619.15</v>
      </c>
      <c r="J154" s="1">
        <v>637.09</v>
      </c>
      <c r="K154" s="1">
        <v>9996909</v>
      </c>
      <c r="L154" s="1">
        <v>6368945006.6499996</v>
      </c>
      <c r="M154" s="1">
        <v>167438</v>
      </c>
      <c r="N154" s="3">
        <f>IF(ISERR(LN(Table1541[[#This Row],[Close Price]]/I153)),"-",LN(Table1541[[#This Row],[Close Price]]/I153))</f>
        <v>-2.1411699199570918E-2</v>
      </c>
    </row>
    <row r="155" spans="1:14" x14ac:dyDescent="0.3">
      <c r="A155" s="1" t="s">
        <v>44</v>
      </c>
      <c r="B155" s="1" t="s">
        <v>14</v>
      </c>
      <c r="C155" s="2">
        <v>43322</v>
      </c>
      <c r="D155" s="1">
        <v>619.15</v>
      </c>
      <c r="E155" s="1">
        <v>624.95000000000005</v>
      </c>
      <c r="F155" s="1">
        <v>628.5</v>
      </c>
      <c r="G155" s="1">
        <v>614.5</v>
      </c>
      <c r="H155" s="1">
        <v>621.1</v>
      </c>
      <c r="I155" s="1">
        <v>621.04999999999995</v>
      </c>
      <c r="J155" s="1">
        <v>622.19000000000005</v>
      </c>
      <c r="K155" s="1">
        <v>3168280</v>
      </c>
      <c r="L155" s="1">
        <v>1971268223.55</v>
      </c>
      <c r="M155" s="1">
        <v>47777</v>
      </c>
      <c r="N155" s="3">
        <f>IF(ISERR(LN(Table1541[[#This Row],[Close Price]]/I154)),"-",LN(Table1541[[#This Row],[Close Price]]/I154))</f>
        <v>3.064024329095015E-3</v>
      </c>
    </row>
    <row r="156" spans="1:14" x14ac:dyDescent="0.3">
      <c r="A156" s="1" t="s">
        <v>44</v>
      </c>
      <c r="B156" s="1" t="s">
        <v>14</v>
      </c>
      <c r="C156" s="2">
        <v>43325</v>
      </c>
      <c r="D156" s="1">
        <v>621.04999999999995</v>
      </c>
      <c r="E156" s="1">
        <v>622</v>
      </c>
      <c r="F156" s="1">
        <v>631.54999999999995</v>
      </c>
      <c r="G156" s="1">
        <v>619.20000000000005</v>
      </c>
      <c r="H156" s="1">
        <v>628.4</v>
      </c>
      <c r="I156" s="1">
        <v>628.29999999999995</v>
      </c>
      <c r="J156" s="1">
        <v>628.12</v>
      </c>
      <c r="K156" s="1">
        <v>2374657</v>
      </c>
      <c r="L156" s="1">
        <v>1491562566.75</v>
      </c>
      <c r="M156" s="1">
        <v>44317</v>
      </c>
      <c r="N156" s="3">
        <f>IF(ISERR(LN(Table1541[[#This Row],[Close Price]]/I155)),"-",LN(Table1541[[#This Row],[Close Price]]/I155))</f>
        <v>1.1606165418698586E-2</v>
      </c>
    </row>
    <row r="157" spans="1:14" x14ac:dyDescent="0.3">
      <c r="A157" s="1" t="s">
        <v>44</v>
      </c>
      <c r="B157" s="1" t="s">
        <v>14</v>
      </c>
      <c r="C157" s="2">
        <v>43326</v>
      </c>
      <c r="D157" s="1">
        <v>628.29999999999995</v>
      </c>
      <c r="E157" s="1">
        <v>629.1</v>
      </c>
      <c r="F157" s="1">
        <v>647</v>
      </c>
      <c r="G157" s="1">
        <v>624</v>
      </c>
      <c r="H157" s="1">
        <v>645.95000000000005</v>
      </c>
      <c r="I157" s="1">
        <v>642.75</v>
      </c>
      <c r="J157" s="1">
        <v>637.49</v>
      </c>
      <c r="K157" s="1">
        <v>2451003</v>
      </c>
      <c r="L157" s="1">
        <v>1562478261.9000001</v>
      </c>
      <c r="M157" s="1">
        <v>64218</v>
      </c>
      <c r="N157" s="3">
        <f>IF(ISERR(LN(Table1541[[#This Row],[Close Price]]/I156)),"-",LN(Table1541[[#This Row],[Close Price]]/I156))</f>
        <v>2.2738086737097585E-2</v>
      </c>
    </row>
    <row r="158" spans="1:14" x14ac:dyDescent="0.3">
      <c r="A158" s="1" t="s">
        <v>44</v>
      </c>
      <c r="B158" s="1" t="s">
        <v>14</v>
      </c>
      <c r="C158" s="2">
        <v>43328</v>
      </c>
      <c r="D158" s="1">
        <v>642.75</v>
      </c>
      <c r="E158" s="1">
        <v>644.70000000000005</v>
      </c>
      <c r="F158" s="1">
        <v>660</v>
      </c>
      <c r="G158" s="1">
        <v>634.25</v>
      </c>
      <c r="H158" s="1">
        <v>649.95000000000005</v>
      </c>
      <c r="I158" s="1">
        <v>648.35</v>
      </c>
      <c r="J158" s="1">
        <v>650.97</v>
      </c>
      <c r="K158" s="1">
        <v>3925549</v>
      </c>
      <c r="L158" s="1">
        <v>2555413084.1999998</v>
      </c>
      <c r="M158" s="1">
        <v>117174</v>
      </c>
      <c r="N158" s="3">
        <f>IF(ISERR(LN(Table1541[[#This Row],[Close Price]]/I157)),"-",LN(Table1541[[#This Row],[Close Price]]/I157))</f>
        <v>8.6748278488945063E-3</v>
      </c>
    </row>
    <row r="159" spans="1:14" x14ac:dyDescent="0.3">
      <c r="A159" s="1" t="s">
        <v>44</v>
      </c>
      <c r="B159" s="1" t="s">
        <v>14</v>
      </c>
      <c r="C159" s="2">
        <v>43329</v>
      </c>
      <c r="D159" s="1">
        <v>648.35</v>
      </c>
      <c r="E159" s="1">
        <v>650.04999999999995</v>
      </c>
      <c r="F159" s="1">
        <v>655.5</v>
      </c>
      <c r="G159" s="1">
        <v>643.70000000000005</v>
      </c>
      <c r="H159" s="1">
        <v>646</v>
      </c>
      <c r="I159" s="1">
        <v>646.9</v>
      </c>
      <c r="J159" s="1">
        <v>650.38</v>
      </c>
      <c r="K159" s="1">
        <v>2915387</v>
      </c>
      <c r="L159" s="1">
        <v>1896098617.1500001</v>
      </c>
      <c r="M159" s="1">
        <v>63742</v>
      </c>
      <c r="N159" s="3">
        <f>IF(ISERR(LN(Table1541[[#This Row],[Close Price]]/I158)),"-",LN(Table1541[[#This Row],[Close Price]]/I158))</f>
        <v>-2.2389509449536275E-3</v>
      </c>
    </row>
    <row r="160" spans="1:14" x14ac:dyDescent="0.3">
      <c r="A160" s="1" t="s">
        <v>44</v>
      </c>
      <c r="B160" s="1" t="s">
        <v>14</v>
      </c>
      <c r="C160" s="2">
        <v>43332</v>
      </c>
      <c r="D160" s="1">
        <v>646.9</v>
      </c>
      <c r="E160" s="1">
        <v>649.9</v>
      </c>
      <c r="F160" s="1">
        <v>653.5</v>
      </c>
      <c r="G160" s="1">
        <v>642.4</v>
      </c>
      <c r="H160" s="1">
        <v>645</v>
      </c>
      <c r="I160" s="1">
        <v>643.85</v>
      </c>
      <c r="J160" s="1">
        <v>645.89</v>
      </c>
      <c r="K160" s="1">
        <v>1296664</v>
      </c>
      <c r="L160" s="1">
        <v>837498804.89999998</v>
      </c>
      <c r="M160" s="1">
        <v>35906</v>
      </c>
      <c r="N160" s="3">
        <f>IF(ISERR(LN(Table1541[[#This Row],[Close Price]]/I159)),"-",LN(Table1541[[#This Row],[Close Price]]/I159))</f>
        <v>-4.7259433301467899E-3</v>
      </c>
    </row>
    <row r="161" spans="1:14" x14ac:dyDescent="0.3">
      <c r="A161" s="1" t="s">
        <v>44</v>
      </c>
      <c r="B161" s="1" t="s">
        <v>14</v>
      </c>
      <c r="C161" s="2">
        <v>43333</v>
      </c>
      <c r="D161" s="1">
        <v>643.85</v>
      </c>
      <c r="E161" s="1">
        <v>647.9</v>
      </c>
      <c r="F161" s="1">
        <v>654.45000000000005</v>
      </c>
      <c r="G161" s="1">
        <v>644</v>
      </c>
      <c r="H161" s="1">
        <v>651.54999999999995</v>
      </c>
      <c r="I161" s="1">
        <v>650.25</v>
      </c>
      <c r="J161" s="1">
        <v>649.1</v>
      </c>
      <c r="K161" s="1">
        <v>1981523</v>
      </c>
      <c r="L161" s="1">
        <v>1286212691.75</v>
      </c>
      <c r="M161" s="1">
        <v>41990</v>
      </c>
      <c r="N161" s="3">
        <f>IF(ISERR(LN(Table1541[[#This Row],[Close Price]]/I160)),"-",LN(Table1541[[#This Row],[Close Price]]/I160))</f>
        <v>9.8911246089680768E-3</v>
      </c>
    </row>
    <row r="162" spans="1:14" x14ac:dyDescent="0.3">
      <c r="A162" s="1" t="s">
        <v>44</v>
      </c>
      <c r="B162" s="1" t="s">
        <v>14</v>
      </c>
      <c r="C162" s="2">
        <v>43335</v>
      </c>
      <c r="D162" s="1">
        <v>650.25</v>
      </c>
      <c r="E162" s="1">
        <v>653.45000000000005</v>
      </c>
      <c r="F162" s="1">
        <v>665</v>
      </c>
      <c r="G162" s="1">
        <v>652.70000000000005</v>
      </c>
      <c r="H162" s="1">
        <v>655.75</v>
      </c>
      <c r="I162" s="1">
        <v>657.95</v>
      </c>
      <c r="J162" s="1">
        <v>660.56</v>
      </c>
      <c r="K162" s="1">
        <v>2891829</v>
      </c>
      <c r="L162" s="1">
        <v>1910216414.0999999</v>
      </c>
      <c r="M162" s="1">
        <v>62777</v>
      </c>
      <c r="N162" s="3">
        <f>IF(ISERR(LN(Table1541[[#This Row],[Close Price]]/I161)),"-",LN(Table1541[[#This Row],[Close Price]]/I161))</f>
        <v>1.1772036267388647E-2</v>
      </c>
    </row>
    <row r="163" spans="1:14" x14ac:dyDescent="0.3">
      <c r="A163" s="1" t="s">
        <v>44</v>
      </c>
      <c r="B163" s="1" t="s">
        <v>14</v>
      </c>
      <c r="C163" s="2">
        <v>43336</v>
      </c>
      <c r="D163" s="1">
        <v>657.95</v>
      </c>
      <c r="E163" s="1">
        <v>658</v>
      </c>
      <c r="F163" s="1">
        <v>658</v>
      </c>
      <c r="G163" s="1">
        <v>645</v>
      </c>
      <c r="H163" s="1">
        <v>651.9</v>
      </c>
      <c r="I163" s="1">
        <v>651.20000000000005</v>
      </c>
      <c r="J163" s="1">
        <v>649.07000000000005</v>
      </c>
      <c r="K163" s="1">
        <v>1904031</v>
      </c>
      <c r="L163" s="1">
        <v>1235846441.5999999</v>
      </c>
      <c r="M163" s="1">
        <v>38575</v>
      </c>
      <c r="N163" s="3">
        <f>IF(ISERR(LN(Table1541[[#This Row],[Close Price]]/I162)),"-",LN(Table1541[[#This Row],[Close Price]]/I162))</f>
        <v>-1.0312125907819008E-2</v>
      </c>
    </row>
    <row r="164" spans="1:14" x14ac:dyDescent="0.3">
      <c r="A164" s="1" t="s">
        <v>44</v>
      </c>
      <c r="B164" s="1" t="s">
        <v>14</v>
      </c>
      <c r="C164" s="2">
        <v>43339</v>
      </c>
      <c r="D164" s="1">
        <v>651.20000000000005</v>
      </c>
      <c r="E164" s="1">
        <v>653</v>
      </c>
      <c r="F164" s="1">
        <v>662.5</v>
      </c>
      <c r="G164" s="1">
        <v>648.20000000000005</v>
      </c>
      <c r="H164" s="1">
        <v>658.65</v>
      </c>
      <c r="I164" s="1">
        <v>659.6</v>
      </c>
      <c r="J164" s="1">
        <v>653.67999999999995</v>
      </c>
      <c r="K164" s="1">
        <v>1381724</v>
      </c>
      <c r="L164" s="1">
        <v>903208091.85000002</v>
      </c>
      <c r="M164" s="1">
        <v>30404</v>
      </c>
      <c r="N164" s="3">
        <f>IF(ISERR(LN(Table1541[[#This Row],[Close Price]]/I163)),"-",LN(Table1541[[#This Row],[Close Price]]/I163))</f>
        <v>1.2816775997113195E-2</v>
      </c>
    </row>
    <row r="165" spans="1:14" x14ac:dyDescent="0.3">
      <c r="A165" s="1" t="s">
        <v>44</v>
      </c>
      <c r="B165" s="1" t="s">
        <v>14</v>
      </c>
      <c r="C165" s="2">
        <v>43340</v>
      </c>
      <c r="D165" s="1">
        <v>659.6</v>
      </c>
      <c r="E165" s="1">
        <v>662</v>
      </c>
      <c r="F165" s="1">
        <v>677.5</v>
      </c>
      <c r="G165" s="1">
        <v>644.65</v>
      </c>
      <c r="H165" s="1">
        <v>648</v>
      </c>
      <c r="I165" s="1">
        <v>648.29999999999995</v>
      </c>
      <c r="J165" s="1">
        <v>665.01</v>
      </c>
      <c r="K165" s="1">
        <v>5237362</v>
      </c>
      <c r="L165" s="1">
        <v>3482873163.0500002</v>
      </c>
      <c r="M165" s="1">
        <v>102032</v>
      </c>
      <c r="N165" s="3">
        <f>IF(ISERR(LN(Table1541[[#This Row],[Close Price]]/I164)),"-",LN(Table1541[[#This Row],[Close Price]]/I164))</f>
        <v>-1.7280038504493906E-2</v>
      </c>
    </row>
    <row r="166" spans="1:14" x14ac:dyDescent="0.3">
      <c r="A166" s="1" t="s">
        <v>44</v>
      </c>
      <c r="B166" s="1" t="s">
        <v>14</v>
      </c>
      <c r="C166" s="2">
        <v>43341</v>
      </c>
      <c r="D166" s="1">
        <v>648.29999999999995</v>
      </c>
      <c r="E166" s="1">
        <v>650</v>
      </c>
      <c r="F166" s="1">
        <v>653.65</v>
      </c>
      <c r="G166" s="1">
        <v>640</v>
      </c>
      <c r="H166" s="1">
        <v>641.65</v>
      </c>
      <c r="I166" s="1">
        <v>643.5</v>
      </c>
      <c r="J166" s="1">
        <v>646.82000000000005</v>
      </c>
      <c r="K166" s="1">
        <v>1891523</v>
      </c>
      <c r="L166" s="1">
        <v>1223477208.75</v>
      </c>
      <c r="M166" s="1">
        <v>41193</v>
      </c>
      <c r="N166" s="3">
        <f>IF(ISERR(LN(Table1541[[#This Row],[Close Price]]/I165)),"-",LN(Table1541[[#This Row],[Close Price]]/I165))</f>
        <v>-7.4315251447685596E-3</v>
      </c>
    </row>
    <row r="167" spans="1:14" x14ac:dyDescent="0.3">
      <c r="A167" s="1" t="s">
        <v>44</v>
      </c>
      <c r="B167" s="1" t="s">
        <v>14</v>
      </c>
      <c r="C167" s="2">
        <v>43342</v>
      </c>
      <c r="D167" s="1">
        <v>643.5</v>
      </c>
      <c r="E167" s="1">
        <v>645</v>
      </c>
      <c r="F167" s="1">
        <v>651.9</v>
      </c>
      <c r="G167" s="1">
        <v>640.5</v>
      </c>
      <c r="H167" s="1">
        <v>649.54999999999995</v>
      </c>
      <c r="I167" s="1">
        <v>649.45000000000005</v>
      </c>
      <c r="J167" s="1">
        <v>647.25</v>
      </c>
      <c r="K167" s="1">
        <v>2124122</v>
      </c>
      <c r="L167" s="1">
        <v>1374842563.0999999</v>
      </c>
      <c r="M167" s="1">
        <v>36539</v>
      </c>
      <c r="N167" s="3">
        <f>IF(ISERR(LN(Table1541[[#This Row],[Close Price]]/I166)),"-",LN(Table1541[[#This Row],[Close Price]]/I166))</f>
        <v>9.2038238171116976E-3</v>
      </c>
    </row>
    <row r="168" spans="1:14" x14ac:dyDescent="0.3">
      <c r="A168" s="1" t="s">
        <v>44</v>
      </c>
      <c r="B168" s="1" t="s">
        <v>14</v>
      </c>
      <c r="C168" s="2">
        <v>43343</v>
      </c>
      <c r="D168" s="1">
        <v>649.45000000000005</v>
      </c>
      <c r="E168" s="1">
        <v>649.54999999999995</v>
      </c>
      <c r="F168" s="1">
        <v>664</v>
      </c>
      <c r="G168" s="1">
        <v>649.54999999999995</v>
      </c>
      <c r="H168" s="1">
        <v>661.15</v>
      </c>
      <c r="I168" s="1">
        <v>662.15</v>
      </c>
      <c r="J168" s="1">
        <v>660.43</v>
      </c>
      <c r="K168" s="1">
        <v>3056580</v>
      </c>
      <c r="L168" s="1">
        <v>2018661478.7</v>
      </c>
      <c r="M168" s="1">
        <v>80009</v>
      </c>
      <c r="N168" s="3">
        <f>IF(ISERR(LN(Table1541[[#This Row],[Close Price]]/I167)),"-",LN(Table1541[[#This Row],[Close Price]]/I167))</f>
        <v>1.9366265519680168E-2</v>
      </c>
    </row>
    <row r="169" spans="1:14" x14ac:dyDescent="0.3">
      <c r="A169" s="1" t="s">
        <v>44</v>
      </c>
      <c r="B169" s="1" t="s">
        <v>14</v>
      </c>
      <c r="C169" s="2">
        <v>43346</v>
      </c>
      <c r="D169" s="1">
        <v>662.15</v>
      </c>
      <c r="E169" s="1">
        <v>665.5</v>
      </c>
      <c r="F169" s="1">
        <v>671.2</v>
      </c>
      <c r="G169" s="1">
        <v>646.6</v>
      </c>
      <c r="H169" s="1">
        <v>649.70000000000005</v>
      </c>
      <c r="I169" s="1">
        <v>649.1</v>
      </c>
      <c r="J169" s="1">
        <v>661.33</v>
      </c>
      <c r="K169" s="1">
        <v>1971733</v>
      </c>
      <c r="L169" s="1">
        <v>1303964741.8499999</v>
      </c>
      <c r="M169" s="1">
        <v>38584</v>
      </c>
      <c r="N169" s="3">
        <f>IF(ISERR(LN(Table1541[[#This Row],[Close Price]]/I168)),"-",LN(Table1541[[#This Row],[Close Price]]/I168))</f>
        <v>-1.9905328333550354E-2</v>
      </c>
    </row>
    <row r="170" spans="1:14" x14ac:dyDescent="0.3">
      <c r="A170" s="1" t="s">
        <v>44</v>
      </c>
      <c r="B170" s="1" t="s">
        <v>14</v>
      </c>
      <c r="C170" s="2">
        <v>43347</v>
      </c>
      <c r="D170" s="1">
        <v>649.1</v>
      </c>
      <c r="E170" s="1">
        <v>649.79999999999995</v>
      </c>
      <c r="F170" s="1">
        <v>655</v>
      </c>
      <c r="G170" s="1">
        <v>638.4</v>
      </c>
      <c r="H170" s="1">
        <v>645.04999999999995</v>
      </c>
      <c r="I170" s="1">
        <v>643.9</v>
      </c>
      <c r="J170" s="1">
        <v>644.78</v>
      </c>
      <c r="K170" s="1">
        <v>2249087</v>
      </c>
      <c r="L170" s="1">
        <v>1450174595.45</v>
      </c>
      <c r="M170" s="1">
        <v>58091</v>
      </c>
      <c r="N170" s="3">
        <f>IF(ISERR(LN(Table1541[[#This Row],[Close Price]]/I169)),"-",LN(Table1541[[#This Row],[Close Price]]/I169))</f>
        <v>-8.0433534952851476E-3</v>
      </c>
    </row>
    <row r="171" spans="1:14" x14ac:dyDescent="0.3">
      <c r="A171" s="1" t="s">
        <v>44</v>
      </c>
      <c r="B171" s="1" t="s">
        <v>14</v>
      </c>
      <c r="C171" s="2">
        <v>43348</v>
      </c>
      <c r="D171" s="1">
        <v>643.9</v>
      </c>
      <c r="E171" s="1">
        <v>645.04999999999995</v>
      </c>
      <c r="F171" s="1">
        <v>650.9</v>
      </c>
      <c r="G171" s="1">
        <v>637.20000000000005</v>
      </c>
      <c r="H171" s="1">
        <v>646.70000000000005</v>
      </c>
      <c r="I171" s="1">
        <v>646.54999999999995</v>
      </c>
      <c r="J171" s="1">
        <v>644.16999999999996</v>
      </c>
      <c r="K171" s="1">
        <v>2542543</v>
      </c>
      <c r="L171" s="1">
        <v>1637817803.25</v>
      </c>
      <c r="M171" s="1">
        <v>62308</v>
      </c>
      <c r="N171" s="3">
        <f>IF(ISERR(LN(Table1541[[#This Row],[Close Price]]/I170)),"-",LN(Table1541[[#This Row],[Close Price]]/I170))</f>
        <v>4.1071001977228076E-3</v>
      </c>
    </row>
    <row r="172" spans="1:14" x14ac:dyDescent="0.3">
      <c r="A172" s="1" t="s">
        <v>44</v>
      </c>
      <c r="B172" s="1" t="s">
        <v>14</v>
      </c>
      <c r="C172" s="2">
        <v>43349</v>
      </c>
      <c r="D172" s="1">
        <v>646.54999999999995</v>
      </c>
      <c r="E172" s="1">
        <v>651</v>
      </c>
      <c r="F172" s="1">
        <v>664.7</v>
      </c>
      <c r="G172" s="1">
        <v>647</v>
      </c>
      <c r="H172" s="1">
        <v>661.5</v>
      </c>
      <c r="I172" s="1">
        <v>662.1</v>
      </c>
      <c r="J172" s="1">
        <v>658.28</v>
      </c>
      <c r="K172" s="1">
        <v>2841096</v>
      </c>
      <c r="L172" s="1">
        <v>1870229934.3499999</v>
      </c>
      <c r="M172" s="1">
        <v>56799</v>
      </c>
      <c r="N172" s="3">
        <f>IF(ISERR(LN(Table1541[[#This Row],[Close Price]]/I171)),"-",LN(Table1541[[#This Row],[Close Price]]/I171))</f>
        <v>2.3766067188939845E-2</v>
      </c>
    </row>
    <row r="173" spans="1:14" x14ac:dyDescent="0.3">
      <c r="A173" s="1" t="s">
        <v>44</v>
      </c>
      <c r="B173" s="1" t="s">
        <v>14</v>
      </c>
      <c r="C173" s="2">
        <v>43350</v>
      </c>
      <c r="D173" s="1">
        <v>662.1</v>
      </c>
      <c r="E173" s="1">
        <v>663.85</v>
      </c>
      <c r="F173" s="1">
        <v>669.5</v>
      </c>
      <c r="G173" s="1">
        <v>656.3</v>
      </c>
      <c r="H173" s="1">
        <v>664.75</v>
      </c>
      <c r="I173" s="1">
        <v>664.75</v>
      </c>
      <c r="J173" s="1">
        <v>663.57</v>
      </c>
      <c r="K173" s="1">
        <v>2431363</v>
      </c>
      <c r="L173" s="1">
        <v>1613368654.05</v>
      </c>
      <c r="M173" s="1">
        <v>58508</v>
      </c>
      <c r="N173" s="3">
        <f>IF(ISERR(LN(Table1541[[#This Row],[Close Price]]/I172)),"-",LN(Table1541[[#This Row],[Close Price]]/I172))</f>
        <v>3.9944281923287904E-3</v>
      </c>
    </row>
    <row r="174" spans="1:14" x14ac:dyDescent="0.3">
      <c r="A174" s="1" t="s">
        <v>44</v>
      </c>
      <c r="B174" s="1" t="s">
        <v>14</v>
      </c>
      <c r="C174" s="2">
        <v>43353</v>
      </c>
      <c r="D174" s="1">
        <v>664.75</v>
      </c>
      <c r="E174" s="1">
        <v>665</v>
      </c>
      <c r="F174" s="1">
        <v>678</v>
      </c>
      <c r="G174" s="1">
        <v>664</v>
      </c>
      <c r="H174" s="1">
        <v>666.35</v>
      </c>
      <c r="I174" s="1">
        <v>668.05</v>
      </c>
      <c r="J174" s="1">
        <v>670.16</v>
      </c>
      <c r="K174" s="1">
        <v>3453432</v>
      </c>
      <c r="L174" s="1">
        <v>2314364316.6999998</v>
      </c>
      <c r="M174" s="1">
        <v>78892</v>
      </c>
      <c r="N174" s="3">
        <f>IF(ISERR(LN(Table1541[[#This Row],[Close Price]]/I173)),"-",LN(Table1541[[#This Row],[Close Price]]/I173))</f>
        <v>4.9519909117736911E-3</v>
      </c>
    </row>
    <row r="175" spans="1:14" x14ac:dyDescent="0.3">
      <c r="A175" s="1" t="s">
        <v>44</v>
      </c>
      <c r="B175" s="1" t="s">
        <v>14</v>
      </c>
      <c r="C175" s="2">
        <v>43354</v>
      </c>
      <c r="D175" s="1">
        <v>668.05</v>
      </c>
      <c r="E175" s="1">
        <v>670.1</v>
      </c>
      <c r="F175" s="1">
        <v>675</v>
      </c>
      <c r="G175" s="1">
        <v>650.6</v>
      </c>
      <c r="H175" s="1">
        <v>654.9</v>
      </c>
      <c r="I175" s="1">
        <v>654.9</v>
      </c>
      <c r="J175" s="1">
        <v>664.42</v>
      </c>
      <c r="K175" s="1">
        <v>3399042</v>
      </c>
      <c r="L175" s="1">
        <v>2258401868.4499998</v>
      </c>
      <c r="M175" s="1">
        <v>55823</v>
      </c>
      <c r="N175" s="3">
        <f>IF(ISERR(LN(Table1541[[#This Row],[Close Price]]/I174)),"-",LN(Table1541[[#This Row],[Close Price]]/I174))</f>
        <v>-1.9880468810895134E-2</v>
      </c>
    </row>
    <row r="176" spans="1:14" x14ac:dyDescent="0.3">
      <c r="A176" s="1" t="s">
        <v>44</v>
      </c>
      <c r="B176" s="1" t="s">
        <v>14</v>
      </c>
      <c r="C176" s="2">
        <v>43355</v>
      </c>
      <c r="D176" s="1">
        <v>654.9</v>
      </c>
      <c r="E176" s="1">
        <v>654.9</v>
      </c>
      <c r="F176" s="1">
        <v>662</v>
      </c>
      <c r="G176" s="1">
        <v>643.25</v>
      </c>
      <c r="H176" s="1">
        <v>653.75</v>
      </c>
      <c r="I176" s="1">
        <v>656.45</v>
      </c>
      <c r="J176" s="1">
        <v>653.24</v>
      </c>
      <c r="K176" s="1">
        <v>3302191</v>
      </c>
      <c r="L176" s="1">
        <v>2157111699.75</v>
      </c>
      <c r="M176" s="1">
        <v>55692</v>
      </c>
      <c r="N176" s="3">
        <f>IF(ISERR(LN(Table1541[[#This Row],[Close Price]]/I175)),"-",LN(Table1541[[#This Row],[Close Price]]/I175))</f>
        <v>2.3639771561114703E-3</v>
      </c>
    </row>
    <row r="177" spans="1:14" x14ac:dyDescent="0.3">
      <c r="A177" s="1" t="s">
        <v>44</v>
      </c>
      <c r="B177" s="1" t="s">
        <v>14</v>
      </c>
      <c r="C177" s="2">
        <v>43357</v>
      </c>
      <c r="D177" s="1">
        <v>656.45</v>
      </c>
      <c r="E177" s="1">
        <v>664</v>
      </c>
      <c r="F177" s="1">
        <v>670</v>
      </c>
      <c r="G177" s="1">
        <v>659.05</v>
      </c>
      <c r="H177" s="1">
        <v>664</v>
      </c>
      <c r="I177" s="1">
        <v>666.4</v>
      </c>
      <c r="J177" s="1">
        <v>665.85</v>
      </c>
      <c r="K177" s="1">
        <v>1512857</v>
      </c>
      <c r="L177" s="1">
        <v>1007329171.7</v>
      </c>
      <c r="M177" s="1">
        <v>27554</v>
      </c>
      <c r="N177" s="3">
        <f>IF(ISERR(LN(Table1541[[#This Row],[Close Price]]/I176)),"-",LN(Table1541[[#This Row],[Close Price]]/I176))</f>
        <v>1.5043561472513569E-2</v>
      </c>
    </row>
    <row r="178" spans="1:14" x14ac:dyDescent="0.3">
      <c r="A178" s="1" t="s">
        <v>44</v>
      </c>
      <c r="B178" s="1" t="s">
        <v>14</v>
      </c>
      <c r="C178" s="2">
        <v>43360</v>
      </c>
      <c r="D178" s="1">
        <v>666.4</v>
      </c>
      <c r="E178" s="1">
        <v>673</v>
      </c>
      <c r="F178" s="1">
        <v>673</v>
      </c>
      <c r="G178" s="1">
        <v>660.4</v>
      </c>
      <c r="H178" s="1">
        <v>663.9</v>
      </c>
      <c r="I178" s="1">
        <v>664.9</v>
      </c>
      <c r="J178" s="1">
        <v>666.13</v>
      </c>
      <c r="K178" s="1">
        <v>2220455</v>
      </c>
      <c r="L178" s="1">
        <v>1479121930.9000001</v>
      </c>
      <c r="M178" s="1">
        <v>45460</v>
      </c>
      <c r="N178" s="3">
        <f>IF(ISERR(LN(Table1541[[#This Row],[Close Price]]/I177)),"-",LN(Table1541[[#This Row],[Close Price]]/I177))</f>
        <v>-2.2534374442236935E-3</v>
      </c>
    </row>
    <row r="179" spans="1:14" x14ac:dyDescent="0.3">
      <c r="A179" s="1" t="s">
        <v>44</v>
      </c>
      <c r="B179" s="1" t="s">
        <v>14</v>
      </c>
      <c r="C179" s="2">
        <v>43361</v>
      </c>
      <c r="D179" s="1">
        <v>664.9</v>
      </c>
      <c r="E179" s="1">
        <v>665</v>
      </c>
      <c r="F179" s="1">
        <v>673</v>
      </c>
      <c r="G179" s="1">
        <v>660.6</v>
      </c>
      <c r="H179" s="1">
        <v>663.3</v>
      </c>
      <c r="I179" s="1">
        <v>663.7</v>
      </c>
      <c r="J179" s="1">
        <v>667.98</v>
      </c>
      <c r="K179" s="1">
        <v>1814726</v>
      </c>
      <c r="L179" s="1">
        <v>1212198602.05</v>
      </c>
      <c r="M179" s="1">
        <v>33930</v>
      </c>
      <c r="N179" s="3">
        <f>IF(ISERR(LN(Table1541[[#This Row],[Close Price]]/I178)),"-",LN(Table1541[[#This Row],[Close Price]]/I178))</f>
        <v>-1.80641325652989E-3</v>
      </c>
    </row>
    <row r="180" spans="1:14" x14ac:dyDescent="0.3">
      <c r="A180" s="1" t="s">
        <v>44</v>
      </c>
      <c r="B180" s="1" t="s">
        <v>14</v>
      </c>
      <c r="C180" s="2">
        <v>43362</v>
      </c>
      <c r="D180" s="1">
        <v>663.7</v>
      </c>
      <c r="E180" s="1">
        <v>668</v>
      </c>
      <c r="F180" s="1">
        <v>678.45</v>
      </c>
      <c r="G180" s="1">
        <v>645.75</v>
      </c>
      <c r="H180" s="1">
        <v>662.05</v>
      </c>
      <c r="I180" s="1">
        <v>660.6</v>
      </c>
      <c r="J180" s="1">
        <v>666.67</v>
      </c>
      <c r="K180" s="1">
        <v>3043018</v>
      </c>
      <c r="L180" s="1">
        <v>2028683317.2</v>
      </c>
      <c r="M180" s="1">
        <v>57895</v>
      </c>
      <c r="N180" s="3">
        <f>IF(ISERR(LN(Table1541[[#This Row],[Close Price]]/I179)),"-",LN(Table1541[[#This Row],[Close Price]]/I179))</f>
        <v>-4.6817271951899971E-3</v>
      </c>
    </row>
    <row r="181" spans="1:14" x14ac:dyDescent="0.3">
      <c r="A181" s="1" t="s">
        <v>44</v>
      </c>
      <c r="B181" s="1" t="s">
        <v>14</v>
      </c>
      <c r="C181" s="2">
        <v>43364</v>
      </c>
      <c r="D181" s="1">
        <v>660.6</v>
      </c>
      <c r="E181" s="1">
        <v>668</v>
      </c>
      <c r="F181" s="1">
        <v>671.55</v>
      </c>
      <c r="G181" s="1">
        <v>638.4</v>
      </c>
      <c r="H181" s="1">
        <v>660</v>
      </c>
      <c r="I181" s="1">
        <v>653.20000000000005</v>
      </c>
      <c r="J181" s="1">
        <v>658.59</v>
      </c>
      <c r="K181" s="1">
        <v>2276641</v>
      </c>
      <c r="L181" s="1">
        <v>1499364379.1500001</v>
      </c>
      <c r="M181" s="1">
        <v>47036</v>
      </c>
      <c r="N181" s="3">
        <f>IF(ISERR(LN(Table1541[[#This Row],[Close Price]]/I180)),"-",LN(Table1541[[#This Row],[Close Price]]/I180))</f>
        <v>-1.126515186037925E-2</v>
      </c>
    </row>
    <row r="182" spans="1:14" x14ac:dyDescent="0.3">
      <c r="A182" s="1" t="s">
        <v>44</v>
      </c>
      <c r="B182" s="1" t="s">
        <v>14</v>
      </c>
      <c r="C182" s="2">
        <v>43367</v>
      </c>
      <c r="D182" s="1">
        <v>653.20000000000005</v>
      </c>
      <c r="E182" s="1">
        <v>662</v>
      </c>
      <c r="F182" s="1">
        <v>668.95</v>
      </c>
      <c r="G182" s="1">
        <v>640.79999999999995</v>
      </c>
      <c r="H182" s="1">
        <v>643.70000000000005</v>
      </c>
      <c r="I182" s="1">
        <v>645.6</v>
      </c>
      <c r="J182" s="1">
        <v>656.84</v>
      </c>
      <c r="K182" s="1">
        <v>2766326</v>
      </c>
      <c r="L182" s="1">
        <v>1817041128.0999999</v>
      </c>
      <c r="M182" s="1">
        <v>62393</v>
      </c>
      <c r="N182" s="3">
        <f>IF(ISERR(LN(Table1541[[#This Row],[Close Price]]/I181)),"-",LN(Table1541[[#This Row],[Close Price]]/I181))</f>
        <v>-1.1703244140571042E-2</v>
      </c>
    </row>
    <row r="183" spans="1:14" x14ac:dyDescent="0.3">
      <c r="A183" s="1" t="s">
        <v>44</v>
      </c>
      <c r="B183" s="1" t="s">
        <v>14</v>
      </c>
      <c r="C183" s="2">
        <v>43368</v>
      </c>
      <c r="D183" s="1">
        <v>645.6</v>
      </c>
      <c r="E183" s="1">
        <v>644</v>
      </c>
      <c r="F183" s="1">
        <v>665.8</v>
      </c>
      <c r="G183" s="1">
        <v>643</v>
      </c>
      <c r="H183" s="1">
        <v>661.35</v>
      </c>
      <c r="I183" s="1">
        <v>661.75</v>
      </c>
      <c r="J183" s="1">
        <v>658.06</v>
      </c>
      <c r="K183" s="1">
        <v>2295464</v>
      </c>
      <c r="L183" s="1">
        <v>1510562375.95</v>
      </c>
      <c r="M183" s="1">
        <v>53262</v>
      </c>
      <c r="N183" s="3">
        <f>IF(ISERR(LN(Table1541[[#This Row],[Close Price]]/I182)),"-",LN(Table1541[[#This Row],[Close Price]]/I182))</f>
        <v>2.4707724151471645E-2</v>
      </c>
    </row>
    <row r="184" spans="1:14" x14ac:dyDescent="0.3">
      <c r="A184" s="1" t="s">
        <v>44</v>
      </c>
      <c r="B184" s="1" t="s">
        <v>14</v>
      </c>
      <c r="C184" s="2">
        <v>43369</v>
      </c>
      <c r="D184" s="1">
        <v>661.75</v>
      </c>
      <c r="E184" s="1">
        <v>664.45</v>
      </c>
      <c r="F184" s="1">
        <v>675.25</v>
      </c>
      <c r="G184" s="1">
        <v>656</v>
      </c>
      <c r="H184" s="1">
        <v>671.95</v>
      </c>
      <c r="I184" s="1">
        <v>672.8</v>
      </c>
      <c r="J184" s="1">
        <v>669.8</v>
      </c>
      <c r="K184" s="1">
        <v>2131833</v>
      </c>
      <c r="L184" s="1">
        <v>1427903158.8</v>
      </c>
      <c r="M184" s="1">
        <v>48860</v>
      </c>
      <c r="N184" s="3">
        <f>IF(ISERR(LN(Table1541[[#This Row],[Close Price]]/I183)),"-",LN(Table1541[[#This Row],[Close Price]]/I183))</f>
        <v>1.6560267551527483E-2</v>
      </c>
    </row>
    <row r="185" spans="1:14" x14ac:dyDescent="0.3">
      <c r="A185" s="1" t="s">
        <v>44</v>
      </c>
      <c r="B185" s="1" t="s">
        <v>14</v>
      </c>
      <c r="C185" s="2">
        <v>43370</v>
      </c>
      <c r="D185" s="1">
        <v>672.8</v>
      </c>
      <c r="E185" s="1">
        <v>675</v>
      </c>
      <c r="F185" s="1">
        <v>677</v>
      </c>
      <c r="G185" s="1">
        <v>655.95</v>
      </c>
      <c r="H185" s="1">
        <v>657.5</v>
      </c>
      <c r="I185" s="1">
        <v>659.35</v>
      </c>
      <c r="J185" s="1">
        <v>663.95</v>
      </c>
      <c r="K185" s="1">
        <v>3433359</v>
      </c>
      <c r="L185" s="1">
        <v>2279595547.3000002</v>
      </c>
      <c r="M185" s="1">
        <v>93587</v>
      </c>
      <c r="N185" s="3">
        <f>IF(ISERR(LN(Table1541[[#This Row],[Close Price]]/I184)),"-",LN(Table1541[[#This Row],[Close Price]]/I184))</f>
        <v>-2.0193607405030088E-2</v>
      </c>
    </row>
    <row r="186" spans="1:14" x14ac:dyDescent="0.3">
      <c r="A186" s="1" t="s">
        <v>44</v>
      </c>
      <c r="B186" s="1" t="s">
        <v>14</v>
      </c>
      <c r="C186" s="2">
        <v>43371</v>
      </c>
      <c r="D186" s="1">
        <v>659.35</v>
      </c>
      <c r="E186" s="1">
        <v>659.35</v>
      </c>
      <c r="F186" s="1">
        <v>663</v>
      </c>
      <c r="G186" s="1">
        <v>647.20000000000005</v>
      </c>
      <c r="H186" s="1">
        <v>650</v>
      </c>
      <c r="I186" s="1">
        <v>654.04999999999995</v>
      </c>
      <c r="J186" s="1">
        <v>654.84</v>
      </c>
      <c r="K186" s="1">
        <v>1862405</v>
      </c>
      <c r="L186" s="1">
        <v>1219582362.7</v>
      </c>
      <c r="M186" s="1">
        <v>50880</v>
      </c>
      <c r="N186" s="3">
        <f>IF(ISERR(LN(Table1541[[#This Row],[Close Price]]/I185)),"-",LN(Table1541[[#This Row],[Close Price]]/I185))</f>
        <v>-8.0707001194721285E-3</v>
      </c>
    </row>
    <row r="187" spans="1:14" x14ac:dyDescent="0.3">
      <c r="A187" s="1" t="s">
        <v>44</v>
      </c>
      <c r="B187" s="1" t="s">
        <v>14</v>
      </c>
      <c r="C187" s="2">
        <v>43374</v>
      </c>
      <c r="D187" s="1">
        <v>654.04999999999995</v>
      </c>
      <c r="E187" s="1">
        <v>653.04999999999995</v>
      </c>
      <c r="F187" s="1">
        <v>659</v>
      </c>
      <c r="G187" s="1">
        <v>643.5</v>
      </c>
      <c r="H187" s="1">
        <v>657</v>
      </c>
      <c r="I187" s="1">
        <v>654.15</v>
      </c>
      <c r="J187" s="1">
        <v>649.79</v>
      </c>
      <c r="K187" s="1">
        <v>1309530</v>
      </c>
      <c r="L187" s="1">
        <v>850920088.85000002</v>
      </c>
      <c r="M187" s="1">
        <v>27473</v>
      </c>
      <c r="N187" s="3">
        <f>IF(ISERR(LN(Table1541[[#This Row],[Close Price]]/I186)),"-",LN(Table1541[[#This Row],[Close Price]]/I186))</f>
        <v>1.5288182264920793E-4</v>
      </c>
    </row>
    <row r="188" spans="1:14" x14ac:dyDescent="0.3">
      <c r="A188" s="1" t="s">
        <v>44</v>
      </c>
      <c r="B188" s="1" t="s">
        <v>14</v>
      </c>
      <c r="C188" s="2">
        <v>43376</v>
      </c>
      <c r="D188" s="1">
        <v>654.15</v>
      </c>
      <c r="E188" s="1">
        <v>650</v>
      </c>
      <c r="F188" s="1">
        <v>663.95</v>
      </c>
      <c r="G188" s="1">
        <v>650</v>
      </c>
      <c r="H188" s="1">
        <v>654.6</v>
      </c>
      <c r="I188" s="1">
        <v>654.54999999999995</v>
      </c>
      <c r="J188" s="1">
        <v>657.53</v>
      </c>
      <c r="K188" s="1">
        <v>1533990</v>
      </c>
      <c r="L188" s="1">
        <v>1008642350.5</v>
      </c>
      <c r="M188" s="1">
        <v>37559</v>
      </c>
      <c r="N188" s="3">
        <f>IF(ISERR(LN(Table1541[[#This Row],[Close Price]]/I187)),"-",LN(Table1541[[#This Row],[Close Price]]/I187))</f>
        <v>6.1129366922280115E-4</v>
      </c>
    </row>
    <row r="189" spans="1:14" x14ac:dyDescent="0.3">
      <c r="A189" s="1" t="s">
        <v>44</v>
      </c>
      <c r="B189" s="1" t="s">
        <v>14</v>
      </c>
      <c r="C189" s="2">
        <v>43377</v>
      </c>
      <c r="D189" s="1">
        <v>654.54999999999995</v>
      </c>
      <c r="E189" s="1">
        <v>650.1</v>
      </c>
      <c r="F189" s="1">
        <v>654.65</v>
      </c>
      <c r="G189" s="1">
        <v>632.1</v>
      </c>
      <c r="H189" s="1">
        <v>639.5</v>
      </c>
      <c r="I189" s="1">
        <v>638.4</v>
      </c>
      <c r="J189" s="1">
        <v>643.47</v>
      </c>
      <c r="K189" s="1">
        <v>1736407</v>
      </c>
      <c r="L189" s="1">
        <v>1117319954.7</v>
      </c>
      <c r="M189" s="1">
        <v>35093</v>
      </c>
      <c r="N189" s="3">
        <f>IF(ISERR(LN(Table1541[[#This Row],[Close Price]]/I188)),"-",LN(Table1541[[#This Row],[Close Price]]/I188))</f>
        <v>-2.4982930490508995E-2</v>
      </c>
    </row>
    <row r="190" spans="1:14" x14ac:dyDescent="0.3">
      <c r="A190" s="1" t="s">
        <v>44</v>
      </c>
      <c r="B190" s="1" t="s">
        <v>14</v>
      </c>
      <c r="C190" s="2">
        <v>43378</v>
      </c>
      <c r="D190" s="1">
        <v>638.4</v>
      </c>
      <c r="E190" s="1">
        <v>635.29999999999995</v>
      </c>
      <c r="F190" s="1">
        <v>649.54999999999995</v>
      </c>
      <c r="G190" s="1">
        <v>631</v>
      </c>
      <c r="H190" s="1">
        <v>640</v>
      </c>
      <c r="I190" s="1">
        <v>636.65</v>
      </c>
      <c r="J190" s="1">
        <v>641.92999999999995</v>
      </c>
      <c r="K190" s="1">
        <v>1806150</v>
      </c>
      <c r="L190" s="1">
        <v>1159424879.05</v>
      </c>
      <c r="M190" s="1">
        <v>39210</v>
      </c>
      <c r="N190" s="3">
        <f>IF(ISERR(LN(Table1541[[#This Row],[Close Price]]/I189)),"-",LN(Table1541[[#This Row],[Close Price]]/I189))</f>
        <v>-2.7449921161544115E-3</v>
      </c>
    </row>
    <row r="191" spans="1:14" x14ac:dyDescent="0.3">
      <c r="A191" s="1" t="s">
        <v>44</v>
      </c>
      <c r="B191" s="1" t="s">
        <v>14</v>
      </c>
      <c r="C191" s="2">
        <v>43381</v>
      </c>
      <c r="D191" s="1">
        <v>636.65</v>
      </c>
      <c r="E191" s="1">
        <v>636.6</v>
      </c>
      <c r="F191" s="1">
        <v>642.65</v>
      </c>
      <c r="G191" s="1">
        <v>628.45000000000005</v>
      </c>
      <c r="H191" s="1">
        <v>636.54999999999995</v>
      </c>
      <c r="I191" s="1">
        <v>638.79999999999995</v>
      </c>
      <c r="J191" s="1">
        <v>636.42999999999995</v>
      </c>
      <c r="K191" s="1">
        <v>1564640</v>
      </c>
      <c r="L191" s="1">
        <v>995776796.75</v>
      </c>
      <c r="M191" s="1">
        <v>49417</v>
      </c>
      <c r="N191" s="3">
        <f>IF(ISERR(LN(Table1541[[#This Row],[Close Price]]/I190)),"-",LN(Table1541[[#This Row],[Close Price]]/I190))</f>
        <v>3.371362321412831E-3</v>
      </c>
    </row>
    <row r="192" spans="1:14" x14ac:dyDescent="0.3">
      <c r="A192" s="1" t="s">
        <v>44</v>
      </c>
      <c r="B192" s="1" t="s">
        <v>14</v>
      </c>
      <c r="C192" s="2">
        <v>43382</v>
      </c>
      <c r="D192" s="1">
        <v>638.79999999999995</v>
      </c>
      <c r="E192" s="1">
        <v>639.5</v>
      </c>
      <c r="F192" s="1">
        <v>643.1</v>
      </c>
      <c r="G192" s="1">
        <v>625.25</v>
      </c>
      <c r="H192" s="1">
        <v>639.6</v>
      </c>
      <c r="I192" s="1">
        <v>639.35</v>
      </c>
      <c r="J192" s="1">
        <v>635.48</v>
      </c>
      <c r="K192" s="1">
        <v>1535781</v>
      </c>
      <c r="L192" s="1">
        <v>975965011.89999998</v>
      </c>
      <c r="M192" s="1">
        <v>57370</v>
      </c>
      <c r="N192" s="3">
        <f>IF(ISERR(LN(Table1541[[#This Row],[Close Price]]/I191)),"-",LN(Table1541[[#This Row],[Close Price]]/I191))</f>
        <v>8.6061891632006535E-4</v>
      </c>
    </row>
    <row r="193" spans="1:14" x14ac:dyDescent="0.3">
      <c r="A193" s="1" t="s">
        <v>44</v>
      </c>
      <c r="B193" s="1" t="s">
        <v>14</v>
      </c>
      <c r="C193" s="2">
        <v>43383</v>
      </c>
      <c r="D193" s="1">
        <v>639.35</v>
      </c>
      <c r="E193" s="1">
        <v>639.35</v>
      </c>
      <c r="F193" s="1">
        <v>651</v>
      </c>
      <c r="G193" s="1">
        <v>633.29999999999995</v>
      </c>
      <c r="H193" s="1">
        <v>639.65</v>
      </c>
      <c r="I193" s="1">
        <v>639.6</v>
      </c>
      <c r="J193" s="1">
        <v>641.69000000000005</v>
      </c>
      <c r="K193" s="1">
        <v>1881053</v>
      </c>
      <c r="L193" s="1">
        <v>1207058897.05</v>
      </c>
      <c r="M193" s="1">
        <v>44816</v>
      </c>
      <c r="N193" s="3">
        <f>IF(ISERR(LN(Table1541[[#This Row],[Close Price]]/I192)),"-",LN(Table1541[[#This Row],[Close Price]]/I192))</f>
        <v>3.9094570262183519E-4</v>
      </c>
    </row>
    <row r="194" spans="1:14" x14ac:dyDescent="0.3">
      <c r="A194" s="1" t="s">
        <v>44</v>
      </c>
      <c r="B194" s="1" t="s">
        <v>14</v>
      </c>
      <c r="C194" s="2">
        <v>43384</v>
      </c>
      <c r="D194" s="1">
        <v>639.6</v>
      </c>
      <c r="E194" s="1">
        <v>627.5</v>
      </c>
      <c r="F194" s="1">
        <v>633.79999999999995</v>
      </c>
      <c r="G194" s="1">
        <v>613.04999999999995</v>
      </c>
      <c r="H194" s="1">
        <v>617</v>
      </c>
      <c r="I194" s="1">
        <v>616.20000000000005</v>
      </c>
      <c r="J194" s="1">
        <v>625.33000000000004</v>
      </c>
      <c r="K194" s="1">
        <v>1707508</v>
      </c>
      <c r="L194" s="1">
        <v>1067754770.3</v>
      </c>
      <c r="M194" s="1">
        <v>74651</v>
      </c>
      <c r="N194" s="3">
        <f>IF(ISERR(LN(Table1541[[#This Row],[Close Price]]/I193)),"-",LN(Table1541[[#This Row],[Close Price]]/I193))</f>
        <v>-3.7271394797231537E-2</v>
      </c>
    </row>
    <row r="195" spans="1:14" x14ac:dyDescent="0.3">
      <c r="A195" s="1" t="s">
        <v>44</v>
      </c>
      <c r="B195" s="1" t="s">
        <v>14</v>
      </c>
      <c r="C195" s="2">
        <v>43385</v>
      </c>
      <c r="D195" s="1">
        <v>616.20000000000005</v>
      </c>
      <c r="E195" s="1">
        <v>620</v>
      </c>
      <c r="F195" s="1">
        <v>627.20000000000005</v>
      </c>
      <c r="G195" s="1">
        <v>612.6</v>
      </c>
      <c r="H195" s="1">
        <v>624.75</v>
      </c>
      <c r="I195" s="1">
        <v>622.9</v>
      </c>
      <c r="J195" s="1">
        <v>619.75</v>
      </c>
      <c r="K195" s="1">
        <v>2085360</v>
      </c>
      <c r="L195" s="1">
        <v>1292397727.6500001</v>
      </c>
      <c r="M195" s="1">
        <v>82010</v>
      </c>
      <c r="N195" s="3">
        <f>IF(ISERR(LN(Table1541[[#This Row],[Close Price]]/I194)),"-",LN(Table1541[[#This Row],[Close Price]]/I194))</f>
        <v>1.0814406097532273E-2</v>
      </c>
    </row>
    <row r="196" spans="1:14" x14ac:dyDescent="0.3">
      <c r="A196" s="1" t="s">
        <v>44</v>
      </c>
      <c r="B196" s="1" t="s">
        <v>14</v>
      </c>
      <c r="C196" s="2">
        <v>43388</v>
      </c>
      <c r="D196" s="1">
        <v>622.9</v>
      </c>
      <c r="E196" s="1">
        <v>623</v>
      </c>
      <c r="F196" s="1">
        <v>649.79999999999995</v>
      </c>
      <c r="G196" s="1">
        <v>618.04999999999995</v>
      </c>
      <c r="H196" s="1">
        <v>647.65</v>
      </c>
      <c r="I196" s="1">
        <v>647.85</v>
      </c>
      <c r="J196" s="1">
        <v>640.27</v>
      </c>
      <c r="K196" s="1">
        <v>2666868</v>
      </c>
      <c r="L196" s="1">
        <v>1707518476.4000001</v>
      </c>
      <c r="M196" s="1">
        <v>50981</v>
      </c>
      <c r="N196" s="3">
        <f>IF(ISERR(LN(Table1541[[#This Row],[Close Price]]/I195)),"-",LN(Table1541[[#This Row],[Close Price]]/I195))</f>
        <v>3.9273195814720045E-2</v>
      </c>
    </row>
    <row r="197" spans="1:14" x14ac:dyDescent="0.3">
      <c r="A197" s="1" t="s">
        <v>44</v>
      </c>
      <c r="B197" s="1" t="s">
        <v>14</v>
      </c>
      <c r="C197" s="2">
        <v>43389</v>
      </c>
      <c r="D197" s="1">
        <v>647.85</v>
      </c>
      <c r="E197" s="1">
        <v>647.85</v>
      </c>
      <c r="F197" s="1">
        <v>651.65</v>
      </c>
      <c r="G197" s="1">
        <v>637.35</v>
      </c>
      <c r="H197" s="1">
        <v>640</v>
      </c>
      <c r="I197" s="1">
        <v>639.75</v>
      </c>
      <c r="J197" s="1">
        <v>641.79999999999995</v>
      </c>
      <c r="K197" s="1">
        <v>1510216</v>
      </c>
      <c r="L197" s="1">
        <v>969262149.70000005</v>
      </c>
      <c r="M197" s="1">
        <v>31504</v>
      </c>
      <c r="N197" s="3">
        <f>IF(ISERR(LN(Table1541[[#This Row],[Close Price]]/I196)),"-",LN(Table1541[[#This Row],[Close Price]]/I196))</f>
        <v>-1.258171303492169E-2</v>
      </c>
    </row>
    <row r="198" spans="1:14" x14ac:dyDescent="0.3">
      <c r="A198" s="1" t="s">
        <v>44</v>
      </c>
      <c r="B198" s="1" t="s">
        <v>14</v>
      </c>
      <c r="C198" s="2">
        <v>43390</v>
      </c>
      <c r="D198" s="1">
        <v>639.75</v>
      </c>
      <c r="E198" s="1">
        <v>644.9</v>
      </c>
      <c r="F198" s="1">
        <v>646</v>
      </c>
      <c r="G198" s="1">
        <v>637</v>
      </c>
      <c r="H198" s="1">
        <v>640.20000000000005</v>
      </c>
      <c r="I198" s="1">
        <v>640.45000000000005</v>
      </c>
      <c r="J198" s="1">
        <v>640.94000000000005</v>
      </c>
      <c r="K198" s="1">
        <v>1280980</v>
      </c>
      <c r="L198" s="1">
        <v>821028170.89999998</v>
      </c>
      <c r="M198" s="1">
        <v>48245</v>
      </c>
      <c r="N198" s="3">
        <f>IF(ISERR(LN(Table1541[[#This Row],[Close Price]]/I197)),"-",LN(Table1541[[#This Row],[Close Price]]/I197))</f>
        <v>1.0935792372468794E-3</v>
      </c>
    </row>
    <row r="199" spans="1:14" x14ac:dyDescent="0.3">
      <c r="A199" s="1" t="s">
        <v>44</v>
      </c>
      <c r="B199" s="1" t="s">
        <v>14</v>
      </c>
      <c r="C199" s="2">
        <v>43392</v>
      </c>
      <c r="D199" s="1">
        <v>640.45000000000005</v>
      </c>
      <c r="E199" s="1">
        <v>640.29999999999995</v>
      </c>
      <c r="F199" s="1">
        <v>645.54999999999995</v>
      </c>
      <c r="G199" s="1">
        <v>626.1</v>
      </c>
      <c r="H199" s="1">
        <v>633.5</v>
      </c>
      <c r="I199" s="1">
        <v>633.79999999999995</v>
      </c>
      <c r="J199" s="1">
        <v>632.53</v>
      </c>
      <c r="K199" s="1">
        <v>2267774</v>
      </c>
      <c r="L199" s="1">
        <v>1434439042.3</v>
      </c>
      <c r="M199" s="1">
        <v>84889</v>
      </c>
      <c r="N199" s="3">
        <f>IF(ISERR(LN(Table1541[[#This Row],[Close Price]]/I198)),"-",LN(Table1541[[#This Row],[Close Price]]/I198))</f>
        <v>-1.0437607020324841E-2</v>
      </c>
    </row>
    <row r="200" spans="1:14" x14ac:dyDescent="0.3">
      <c r="A200" s="1" t="s">
        <v>44</v>
      </c>
      <c r="B200" s="1" t="s">
        <v>14</v>
      </c>
      <c r="C200" s="2">
        <v>43395</v>
      </c>
      <c r="D200" s="1">
        <v>633.79999999999995</v>
      </c>
      <c r="E200" s="1">
        <v>635.20000000000005</v>
      </c>
      <c r="F200" s="1">
        <v>640.65</v>
      </c>
      <c r="G200" s="1">
        <v>626.85</v>
      </c>
      <c r="H200" s="1">
        <v>633.04999999999995</v>
      </c>
      <c r="I200" s="1">
        <v>629.65</v>
      </c>
      <c r="J200" s="1">
        <v>633.48</v>
      </c>
      <c r="K200" s="1">
        <v>1399755</v>
      </c>
      <c r="L200" s="1">
        <v>886719844.64999998</v>
      </c>
      <c r="M200" s="1">
        <v>57923</v>
      </c>
      <c r="N200" s="3">
        <f>IF(ISERR(LN(Table1541[[#This Row],[Close Price]]/I199)),"-",LN(Table1541[[#This Row],[Close Price]]/I199))</f>
        <v>-6.5693378049649642E-3</v>
      </c>
    </row>
    <row r="201" spans="1:14" x14ac:dyDescent="0.3">
      <c r="A201" s="1" t="s">
        <v>44</v>
      </c>
      <c r="B201" s="1" t="s">
        <v>14</v>
      </c>
      <c r="C201" s="2">
        <v>43396</v>
      </c>
      <c r="D201" s="1">
        <v>629.65</v>
      </c>
      <c r="E201" s="1">
        <v>628.79999999999995</v>
      </c>
      <c r="F201" s="1">
        <v>632</v>
      </c>
      <c r="G201" s="1">
        <v>616</v>
      </c>
      <c r="H201" s="1">
        <v>624.85</v>
      </c>
      <c r="I201" s="1">
        <v>622.35</v>
      </c>
      <c r="J201" s="1">
        <v>622.39</v>
      </c>
      <c r="K201" s="1">
        <v>1370461</v>
      </c>
      <c r="L201" s="1">
        <v>852966201</v>
      </c>
      <c r="M201" s="1">
        <v>46023</v>
      </c>
      <c r="N201" s="3">
        <f>IF(ISERR(LN(Table1541[[#This Row],[Close Price]]/I200)),"-",LN(Table1541[[#This Row],[Close Price]]/I200))</f>
        <v>-1.1661474004868709E-2</v>
      </c>
    </row>
    <row r="202" spans="1:14" x14ac:dyDescent="0.3">
      <c r="A202" s="1" t="s">
        <v>44</v>
      </c>
      <c r="B202" s="1" t="s">
        <v>14</v>
      </c>
      <c r="C202" s="2">
        <v>43397</v>
      </c>
      <c r="D202" s="1">
        <v>622.35</v>
      </c>
      <c r="E202" s="1">
        <v>625.5</v>
      </c>
      <c r="F202" s="1">
        <v>635</v>
      </c>
      <c r="G202" s="1">
        <v>615.6</v>
      </c>
      <c r="H202" s="1">
        <v>621.79999999999995</v>
      </c>
      <c r="I202" s="1">
        <v>621.29999999999995</v>
      </c>
      <c r="J202" s="1">
        <v>622.98</v>
      </c>
      <c r="K202" s="1">
        <v>987144</v>
      </c>
      <c r="L202" s="1">
        <v>614967843.04999995</v>
      </c>
      <c r="M202" s="1">
        <v>22957</v>
      </c>
      <c r="N202" s="3">
        <f>IF(ISERR(LN(Table1541[[#This Row],[Close Price]]/I201)),"-",LN(Table1541[[#This Row],[Close Price]]/I201))</f>
        <v>-1.6885783773384878E-3</v>
      </c>
    </row>
    <row r="203" spans="1:14" x14ac:dyDescent="0.3">
      <c r="A203" s="1" t="s">
        <v>44</v>
      </c>
      <c r="B203" s="1" t="s">
        <v>14</v>
      </c>
      <c r="C203" s="2">
        <v>43398</v>
      </c>
      <c r="D203" s="1">
        <v>621.29999999999995</v>
      </c>
      <c r="E203" s="1">
        <v>618.54999999999995</v>
      </c>
      <c r="F203" s="1">
        <v>624</v>
      </c>
      <c r="G203" s="1">
        <v>605.15</v>
      </c>
      <c r="H203" s="1">
        <v>608.5</v>
      </c>
      <c r="I203" s="1">
        <v>609</v>
      </c>
      <c r="J203" s="1">
        <v>610.98</v>
      </c>
      <c r="K203" s="1">
        <v>5739386</v>
      </c>
      <c r="L203" s="1">
        <v>3506655994.4000001</v>
      </c>
      <c r="M203" s="1">
        <v>49880</v>
      </c>
      <c r="N203" s="3">
        <f>IF(ISERR(LN(Table1541[[#This Row],[Close Price]]/I202)),"-",LN(Table1541[[#This Row],[Close Price]]/I202))</f>
        <v>-1.9995789359751048E-2</v>
      </c>
    </row>
    <row r="204" spans="1:14" x14ac:dyDescent="0.3">
      <c r="A204" s="1" t="s">
        <v>44</v>
      </c>
      <c r="B204" s="1" t="s">
        <v>14</v>
      </c>
      <c r="C204" s="2">
        <v>43399</v>
      </c>
      <c r="D204" s="1">
        <v>609</v>
      </c>
      <c r="E204" s="1">
        <v>609.20000000000005</v>
      </c>
      <c r="F204" s="1">
        <v>612.35</v>
      </c>
      <c r="G204" s="1">
        <v>598.65</v>
      </c>
      <c r="H204" s="1">
        <v>601.54999999999995</v>
      </c>
      <c r="I204" s="1">
        <v>603.70000000000005</v>
      </c>
      <c r="J204" s="1">
        <v>603.55999999999995</v>
      </c>
      <c r="K204" s="1">
        <v>1935618</v>
      </c>
      <c r="L204" s="1">
        <v>1168254385.7</v>
      </c>
      <c r="M204" s="1">
        <v>40313</v>
      </c>
      <c r="N204" s="3">
        <f>IF(ISERR(LN(Table1541[[#This Row],[Close Price]]/I203)),"-",LN(Table1541[[#This Row],[Close Price]]/I203))</f>
        <v>-8.740881907516462E-3</v>
      </c>
    </row>
    <row r="205" spans="1:14" x14ac:dyDescent="0.3">
      <c r="A205" s="1" t="s">
        <v>44</v>
      </c>
      <c r="B205" s="1" t="s">
        <v>14</v>
      </c>
      <c r="C205" s="2">
        <v>43402</v>
      </c>
      <c r="D205" s="1">
        <v>603.70000000000005</v>
      </c>
      <c r="E205" s="1">
        <v>602.35</v>
      </c>
      <c r="F205" s="1">
        <v>638.20000000000005</v>
      </c>
      <c r="G205" s="1">
        <v>601.45000000000005</v>
      </c>
      <c r="H205" s="1">
        <v>633</v>
      </c>
      <c r="I205" s="1">
        <v>635.15</v>
      </c>
      <c r="J205" s="1">
        <v>622.66999999999996</v>
      </c>
      <c r="K205" s="1">
        <v>1614423</v>
      </c>
      <c r="L205" s="1">
        <v>1005258784.25</v>
      </c>
      <c r="M205" s="1">
        <v>37734</v>
      </c>
      <c r="N205" s="3">
        <f>IF(ISERR(LN(Table1541[[#This Row],[Close Price]]/I204)),"-",LN(Table1541[[#This Row],[Close Price]]/I204))</f>
        <v>5.0783805667089177E-2</v>
      </c>
    </row>
    <row r="206" spans="1:14" x14ac:dyDescent="0.3">
      <c r="A206" s="1" t="s">
        <v>44</v>
      </c>
      <c r="B206" s="1" t="s">
        <v>14</v>
      </c>
      <c r="C206" s="2">
        <v>43403</v>
      </c>
      <c r="D206" s="1">
        <v>635.15</v>
      </c>
      <c r="E206" s="1">
        <v>636</v>
      </c>
      <c r="F206" s="1">
        <v>636.70000000000005</v>
      </c>
      <c r="G206" s="1">
        <v>608.1</v>
      </c>
      <c r="H206" s="1">
        <v>611</v>
      </c>
      <c r="I206" s="1">
        <v>610.35</v>
      </c>
      <c r="J206" s="1">
        <v>618.16</v>
      </c>
      <c r="K206" s="1">
        <v>2418471</v>
      </c>
      <c r="L206" s="1">
        <v>1495001810.45</v>
      </c>
      <c r="M206" s="1">
        <v>43107</v>
      </c>
      <c r="N206" s="3">
        <f>IF(ISERR(LN(Table1541[[#This Row],[Close Price]]/I205)),"-",LN(Table1541[[#This Row],[Close Price]]/I205))</f>
        <v>-3.9828628353661001E-2</v>
      </c>
    </row>
    <row r="207" spans="1:14" x14ac:dyDescent="0.3">
      <c r="A207" s="1" t="s">
        <v>44</v>
      </c>
      <c r="B207" s="1" t="s">
        <v>14</v>
      </c>
      <c r="C207" s="2">
        <v>43404</v>
      </c>
      <c r="D207" s="1">
        <v>610.35</v>
      </c>
      <c r="E207" s="1">
        <v>612</v>
      </c>
      <c r="F207" s="1">
        <v>631.75</v>
      </c>
      <c r="G207" s="1">
        <v>606.29999999999995</v>
      </c>
      <c r="H207" s="1">
        <v>624.85</v>
      </c>
      <c r="I207" s="1">
        <v>629.25</v>
      </c>
      <c r="J207" s="1">
        <v>621.64</v>
      </c>
      <c r="K207" s="1">
        <v>2305046</v>
      </c>
      <c r="L207" s="1">
        <v>1432910880.6500001</v>
      </c>
      <c r="M207" s="1">
        <v>51549</v>
      </c>
      <c r="N207" s="3">
        <f>IF(ISERR(LN(Table1541[[#This Row],[Close Price]]/I206)),"-",LN(Table1541[[#This Row],[Close Price]]/I206))</f>
        <v>3.0496070899616541E-2</v>
      </c>
    </row>
    <row r="208" spans="1:14" x14ac:dyDescent="0.3">
      <c r="A208" s="1" t="s">
        <v>44</v>
      </c>
      <c r="B208" s="1" t="s">
        <v>14</v>
      </c>
      <c r="C208" s="2">
        <v>43405</v>
      </c>
      <c r="D208" s="1">
        <v>629.25</v>
      </c>
      <c r="E208" s="1">
        <v>630</v>
      </c>
      <c r="F208" s="1">
        <v>631.95000000000005</v>
      </c>
      <c r="G208" s="1">
        <v>614</v>
      </c>
      <c r="H208" s="1">
        <v>615.9</v>
      </c>
      <c r="I208" s="1">
        <v>615.4</v>
      </c>
      <c r="J208" s="1">
        <v>618.53</v>
      </c>
      <c r="K208" s="1">
        <v>1442392</v>
      </c>
      <c r="L208" s="1">
        <v>892161409.60000002</v>
      </c>
      <c r="M208" s="1">
        <v>31576</v>
      </c>
      <c r="N208" s="3">
        <f>IF(ISERR(LN(Table1541[[#This Row],[Close Price]]/I207)),"-",LN(Table1541[[#This Row],[Close Price]]/I207))</f>
        <v>-2.2256171127483855E-2</v>
      </c>
    </row>
    <row r="209" spans="1:14" x14ac:dyDescent="0.3">
      <c r="A209" s="1" t="s">
        <v>44</v>
      </c>
      <c r="B209" s="1" t="s">
        <v>14</v>
      </c>
      <c r="C209" s="2">
        <v>43406</v>
      </c>
      <c r="D209" s="1">
        <v>615.4</v>
      </c>
      <c r="E209" s="1">
        <v>619.95000000000005</v>
      </c>
      <c r="F209" s="1">
        <v>619.95000000000005</v>
      </c>
      <c r="G209" s="1">
        <v>605.5</v>
      </c>
      <c r="H209" s="1">
        <v>606.65</v>
      </c>
      <c r="I209" s="1">
        <v>607.1</v>
      </c>
      <c r="J209" s="1">
        <v>611.47</v>
      </c>
      <c r="K209" s="1">
        <v>1566053</v>
      </c>
      <c r="L209" s="1">
        <v>957594210.20000005</v>
      </c>
      <c r="M209" s="1">
        <v>52068</v>
      </c>
      <c r="N209" s="3">
        <f>IF(ISERR(LN(Table1541[[#This Row],[Close Price]]/I208)),"-",LN(Table1541[[#This Row],[Close Price]]/I208))</f>
        <v>-1.3578940751553045E-2</v>
      </c>
    </row>
    <row r="210" spans="1:14" x14ac:dyDescent="0.3">
      <c r="A210" s="1" t="s">
        <v>44</v>
      </c>
      <c r="B210" s="1" t="s">
        <v>14</v>
      </c>
      <c r="C210" s="2">
        <v>43409</v>
      </c>
      <c r="D210" s="1">
        <v>607.1</v>
      </c>
      <c r="E210" s="1">
        <v>607.4</v>
      </c>
      <c r="F210" s="1">
        <v>617.5</v>
      </c>
      <c r="G210" s="1">
        <v>557.1</v>
      </c>
      <c r="H210" s="1">
        <v>562.5</v>
      </c>
      <c r="I210" s="1">
        <v>563.04999999999995</v>
      </c>
      <c r="J210" s="1">
        <v>577.99</v>
      </c>
      <c r="K210" s="1">
        <v>12941350</v>
      </c>
      <c r="L210" s="1">
        <v>7479960322.9499998</v>
      </c>
      <c r="M210" s="1">
        <v>215389</v>
      </c>
      <c r="N210" s="3">
        <f>IF(ISERR(LN(Table1541[[#This Row],[Close Price]]/I209)),"-",LN(Table1541[[#This Row],[Close Price]]/I209))</f>
        <v>-7.5325087993353967E-2</v>
      </c>
    </row>
    <row r="211" spans="1:14" x14ac:dyDescent="0.3">
      <c r="A211" s="1" t="s">
        <v>44</v>
      </c>
      <c r="B211" s="1" t="s">
        <v>14</v>
      </c>
      <c r="C211" s="2">
        <v>43410</v>
      </c>
      <c r="D211" s="1">
        <v>563.04999999999995</v>
      </c>
      <c r="E211" s="1">
        <v>555</v>
      </c>
      <c r="F211" s="1">
        <v>555</v>
      </c>
      <c r="G211" s="1">
        <v>527.35</v>
      </c>
      <c r="H211" s="1">
        <v>529.95000000000005</v>
      </c>
      <c r="I211" s="1">
        <v>530.79999999999995</v>
      </c>
      <c r="J211" s="1">
        <v>535.21</v>
      </c>
      <c r="K211" s="1">
        <v>16941828</v>
      </c>
      <c r="L211" s="1">
        <v>9067507142.5499992</v>
      </c>
      <c r="M211" s="1">
        <v>300685</v>
      </c>
      <c r="N211" s="3">
        <f>IF(ISERR(LN(Table1541[[#This Row],[Close Price]]/I210)),"-",LN(Table1541[[#This Row],[Close Price]]/I210))</f>
        <v>-5.8983131684982093E-2</v>
      </c>
    </row>
    <row r="212" spans="1:14" x14ac:dyDescent="0.3">
      <c r="A212" s="1" t="s">
        <v>44</v>
      </c>
      <c r="B212" s="1" t="s">
        <v>14</v>
      </c>
      <c r="C212" s="2">
        <v>43411</v>
      </c>
      <c r="D212" s="1">
        <v>530.79999999999995</v>
      </c>
      <c r="E212" s="1">
        <v>536</v>
      </c>
      <c r="F212" s="1">
        <v>536</v>
      </c>
      <c r="G212" s="1">
        <v>532.1</v>
      </c>
      <c r="H212" s="1">
        <v>533.35</v>
      </c>
      <c r="I212" s="1">
        <v>533.35</v>
      </c>
      <c r="J212" s="1">
        <v>533.64</v>
      </c>
      <c r="K212" s="1">
        <v>698244</v>
      </c>
      <c r="L212" s="1">
        <v>372613152.30000001</v>
      </c>
      <c r="M212" s="1">
        <v>12033</v>
      </c>
      <c r="N212" s="3">
        <f>IF(ISERR(LN(Table1541[[#This Row],[Close Price]]/I211)),"-",LN(Table1541[[#This Row],[Close Price]]/I211))</f>
        <v>4.7925666134394692E-3</v>
      </c>
    </row>
    <row r="213" spans="1:14" x14ac:dyDescent="0.3">
      <c r="A213" s="1" t="s">
        <v>44</v>
      </c>
      <c r="B213" s="1" t="s">
        <v>14</v>
      </c>
      <c r="C213" s="2">
        <v>43413</v>
      </c>
      <c r="D213" s="1">
        <v>533.35</v>
      </c>
      <c r="E213" s="1">
        <v>535.5</v>
      </c>
      <c r="F213" s="1">
        <v>535.79999999999995</v>
      </c>
      <c r="G213" s="1">
        <v>524</v>
      </c>
      <c r="H213" s="1">
        <v>526.9</v>
      </c>
      <c r="I213" s="1">
        <v>526.95000000000005</v>
      </c>
      <c r="J213" s="1">
        <v>527.5</v>
      </c>
      <c r="K213" s="1">
        <v>6125274</v>
      </c>
      <c r="L213" s="1">
        <v>3231077900.6999998</v>
      </c>
      <c r="M213" s="1">
        <v>176175</v>
      </c>
      <c r="N213" s="3">
        <f>IF(ISERR(LN(Table1541[[#This Row],[Close Price]]/I212)),"-",LN(Table1541[[#This Row],[Close Price]]/I212))</f>
        <v>-1.2072201691546084E-2</v>
      </c>
    </row>
    <row r="214" spans="1:14" x14ac:dyDescent="0.3">
      <c r="A214" s="1" t="s">
        <v>44</v>
      </c>
      <c r="B214" s="1" t="s">
        <v>14</v>
      </c>
      <c r="C214" s="2">
        <v>43416</v>
      </c>
      <c r="D214" s="1">
        <v>526.95000000000005</v>
      </c>
      <c r="E214" s="1">
        <v>530</v>
      </c>
      <c r="F214" s="1">
        <v>541.9</v>
      </c>
      <c r="G214" s="1">
        <v>529.04999999999995</v>
      </c>
      <c r="H214" s="1">
        <v>530.79999999999995</v>
      </c>
      <c r="I214" s="1">
        <v>531.85</v>
      </c>
      <c r="J214" s="1">
        <v>534.98</v>
      </c>
      <c r="K214" s="1">
        <v>7669697</v>
      </c>
      <c r="L214" s="1">
        <v>4103115920.75</v>
      </c>
      <c r="M214" s="1">
        <v>94167</v>
      </c>
      <c r="N214" s="3">
        <f>IF(ISERR(LN(Table1541[[#This Row],[Close Price]]/I213)),"-",LN(Table1541[[#This Row],[Close Price]]/I213))</f>
        <v>9.2558273177280395E-3</v>
      </c>
    </row>
    <row r="215" spans="1:14" x14ac:dyDescent="0.3">
      <c r="A215" s="1" t="s">
        <v>44</v>
      </c>
      <c r="B215" s="1" t="s">
        <v>14</v>
      </c>
      <c r="C215" s="2">
        <v>43417</v>
      </c>
      <c r="D215" s="1">
        <v>531.85</v>
      </c>
      <c r="E215" s="1">
        <v>534</v>
      </c>
      <c r="F215" s="1">
        <v>534</v>
      </c>
      <c r="G215" s="1">
        <v>526.5</v>
      </c>
      <c r="H215" s="1">
        <v>527.5</v>
      </c>
      <c r="I215" s="1">
        <v>528.1</v>
      </c>
      <c r="J215" s="1">
        <v>528.91999999999996</v>
      </c>
      <c r="K215" s="1">
        <v>2410643</v>
      </c>
      <c r="L215" s="1">
        <v>1275031511.9000001</v>
      </c>
      <c r="M215" s="1">
        <v>54670</v>
      </c>
      <c r="N215" s="3">
        <f>IF(ISERR(LN(Table1541[[#This Row],[Close Price]]/I214)),"-",LN(Table1541[[#This Row],[Close Price]]/I214))</f>
        <v>-7.0758349847864508E-3</v>
      </c>
    </row>
    <row r="216" spans="1:14" x14ac:dyDescent="0.3">
      <c r="A216" s="1" t="s">
        <v>44</v>
      </c>
      <c r="B216" s="1" t="s">
        <v>14</v>
      </c>
      <c r="C216" s="2">
        <v>43418</v>
      </c>
      <c r="D216" s="1">
        <v>528.1</v>
      </c>
      <c r="E216" s="1">
        <v>530.6</v>
      </c>
      <c r="F216" s="1">
        <v>532.6</v>
      </c>
      <c r="G216" s="1">
        <v>517</v>
      </c>
      <c r="H216" s="1">
        <v>520.9</v>
      </c>
      <c r="I216" s="1">
        <v>519.54999999999995</v>
      </c>
      <c r="J216" s="1">
        <v>521.92999999999995</v>
      </c>
      <c r="K216" s="1">
        <v>2740756</v>
      </c>
      <c r="L216" s="1">
        <v>1430470270.55</v>
      </c>
      <c r="M216" s="1">
        <v>47145</v>
      </c>
      <c r="N216" s="3">
        <f>IF(ISERR(LN(Table1541[[#This Row],[Close Price]]/I215)),"-",LN(Table1541[[#This Row],[Close Price]]/I215))</f>
        <v>-1.6322607414231843E-2</v>
      </c>
    </row>
    <row r="217" spans="1:14" x14ac:dyDescent="0.3">
      <c r="A217" s="1" t="s">
        <v>44</v>
      </c>
      <c r="B217" s="1" t="s">
        <v>14</v>
      </c>
      <c r="C217" s="2">
        <v>43419</v>
      </c>
      <c r="D217" s="1">
        <v>519.54999999999995</v>
      </c>
      <c r="E217" s="1">
        <v>521.9</v>
      </c>
      <c r="F217" s="1">
        <v>525</v>
      </c>
      <c r="G217" s="1">
        <v>514.45000000000005</v>
      </c>
      <c r="H217" s="1">
        <v>521.79999999999995</v>
      </c>
      <c r="I217" s="1">
        <v>519.15</v>
      </c>
      <c r="J217" s="1">
        <v>519.87</v>
      </c>
      <c r="K217" s="1">
        <v>2661535</v>
      </c>
      <c r="L217" s="1">
        <v>1383652897.3</v>
      </c>
      <c r="M217" s="1">
        <v>51971</v>
      </c>
      <c r="N217" s="3">
        <f>IF(ISERR(LN(Table1541[[#This Row],[Close Price]]/I216)),"-",LN(Table1541[[#This Row],[Close Price]]/I216))</f>
        <v>-7.7019354919276881E-4</v>
      </c>
    </row>
    <row r="218" spans="1:14" x14ac:dyDescent="0.3">
      <c r="A218" s="1" t="s">
        <v>44</v>
      </c>
      <c r="B218" s="1" t="s">
        <v>14</v>
      </c>
      <c r="C218" s="2">
        <v>43420</v>
      </c>
      <c r="D218" s="1">
        <v>519.15</v>
      </c>
      <c r="E218" s="1">
        <v>521.70000000000005</v>
      </c>
      <c r="F218" s="1">
        <v>534</v>
      </c>
      <c r="G218" s="1">
        <v>521.1</v>
      </c>
      <c r="H218" s="1">
        <v>531.15</v>
      </c>
      <c r="I218" s="1">
        <v>530.6</v>
      </c>
      <c r="J218" s="1">
        <v>529.66999999999996</v>
      </c>
      <c r="K218" s="1">
        <v>3483625</v>
      </c>
      <c r="L218" s="1">
        <v>1845160545.8</v>
      </c>
      <c r="M218" s="1">
        <v>87260</v>
      </c>
      <c r="N218" s="3">
        <f>IF(ISERR(LN(Table1541[[#This Row],[Close Price]]/I217)),"-",LN(Table1541[[#This Row],[Close Price]]/I217))</f>
        <v>2.1815582954176377E-2</v>
      </c>
    </row>
    <row r="219" spans="1:14" x14ac:dyDescent="0.3">
      <c r="A219" s="1" t="s">
        <v>44</v>
      </c>
      <c r="B219" s="1" t="s">
        <v>14</v>
      </c>
      <c r="C219" s="2">
        <v>43423</v>
      </c>
      <c r="D219" s="1">
        <v>530.6</v>
      </c>
      <c r="E219" s="1">
        <v>535</v>
      </c>
      <c r="F219" s="1">
        <v>536</v>
      </c>
      <c r="G219" s="1">
        <v>523.95000000000005</v>
      </c>
      <c r="H219" s="1">
        <v>529.5</v>
      </c>
      <c r="I219" s="1">
        <v>528.25</v>
      </c>
      <c r="J219" s="1">
        <v>529.69000000000005</v>
      </c>
      <c r="K219" s="1">
        <v>1913914</v>
      </c>
      <c r="L219" s="1">
        <v>1013787347.85</v>
      </c>
      <c r="M219" s="1">
        <v>44498</v>
      </c>
      <c r="N219" s="3">
        <f>IF(ISERR(LN(Table1541[[#This Row],[Close Price]]/I218)),"-",LN(Table1541[[#This Row],[Close Price]]/I218))</f>
        <v>-4.4387852074732163E-3</v>
      </c>
    </row>
    <row r="220" spans="1:14" x14ac:dyDescent="0.3">
      <c r="A220" s="1" t="s">
        <v>44</v>
      </c>
      <c r="B220" s="1" t="s">
        <v>14</v>
      </c>
      <c r="C220" s="2">
        <v>43424</v>
      </c>
      <c r="D220" s="1">
        <v>528.25</v>
      </c>
      <c r="E220" s="1">
        <v>528</v>
      </c>
      <c r="F220" s="1">
        <v>529.85</v>
      </c>
      <c r="G220" s="1">
        <v>518.65</v>
      </c>
      <c r="H220" s="1">
        <v>520.1</v>
      </c>
      <c r="I220" s="1">
        <v>520.70000000000005</v>
      </c>
      <c r="J220" s="1">
        <v>523.34</v>
      </c>
      <c r="K220" s="1">
        <v>1707971</v>
      </c>
      <c r="L220" s="1">
        <v>893857057.39999998</v>
      </c>
      <c r="M220" s="1">
        <v>48666</v>
      </c>
      <c r="N220" s="3">
        <f>IF(ISERR(LN(Table1541[[#This Row],[Close Price]]/I219)),"-",LN(Table1541[[#This Row],[Close Price]]/I219))</f>
        <v>-1.4395596327312651E-2</v>
      </c>
    </row>
    <row r="221" spans="1:14" x14ac:dyDescent="0.3">
      <c r="A221" s="1" t="s">
        <v>44</v>
      </c>
      <c r="B221" s="1" t="s">
        <v>14</v>
      </c>
      <c r="C221" s="2">
        <v>43425</v>
      </c>
      <c r="D221" s="1">
        <v>520.70000000000005</v>
      </c>
      <c r="E221" s="1">
        <v>522.79999999999995</v>
      </c>
      <c r="F221" s="1">
        <v>528.04999999999995</v>
      </c>
      <c r="G221" s="1">
        <v>521.29999999999995</v>
      </c>
      <c r="H221" s="1">
        <v>522.20000000000005</v>
      </c>
      <c r="I221" s="1">
        <v>522.15</v>
      </c>
      <c r="J221" s="1">
        <v>524</v>
      </c>
      <c r="K221" s="1">
        <v>1749806</v>
      </c>
      <c r="L221" s="1">
        <v>916905739.29999995</v>
      </c>
      <c r="M221" s="1">
        <v>45018</v>
      </c>
      <c r="N221" s="3">
        <f>IF(ISERR(LN(Table1541[[#This Row],[Close Price]]/I220)),"-",LN(Table1541[[#This Row],[Close Price]]/I220))</f>
        <v>2.7808427567041043E-3</v>
      </c>
    </row>
    <row r="222" spans="1:14" x14ac:dyDescent="0.3">
      <c r="A222" s="1" t="s">
        <v>44</v>
      </c>
      <c r="B222" s="1" t="s">
        <v>14</v>
      </c>
      <c r="C222" s="2">
        <v>43426</v>
      </c>
      <c r="D222" s="1">
        <v>522.15</v>
      </c>
      <c r="E222" s="1">
        <v>523</v>
      </c>
      <c r="F222" s="1">
        <v>525</v>
      </c>
      <c r="G222" s="1">
        <v>511.75</v>
      </c>
      <c r="H222" s="1">
        <v>518.20000000000005</v>
      </c>
      <c r="I222" s="1">
        <v>517.95000000000005</v>
      </c>
      <c r="J222" s="1">
        <v>517.53</v>
      </c>
      <c r="K222" s="1">
        <v>2045318</v>
      </c>
      <c r="L222" s="1">
        <v>1058507863.95</v>
      </c>
      <c r="M222" s="1">
        <v>53321</v>
      </c>
      <c r="N222" s="3">
        <f>IF(ISERR(LN(Table1541[[#This Row],[Close Price]]/I221)),"-",LN(Table1541[[#This Row],[Close Price]]/I221))</f>
        <v>-8.0761904214464268E-3</v>
      </c>
    </row>
    <row r="223" spans="1:14" x14ac:dyDescent="0.3">
      <c r="A223" s="1" t="s">
        <v>44</v>
      </c>
      <c r="B223" s="1" t="s">
        <v>14</v>
      </c>
      <c r="C223" s="2">
        <v>43430</v>
      </c>
      <c r="D223" s="1">
        <v>517.95000000000005</v>
      </c>
      <c r="E223" s="1">
        <v>520</v>
      </c>
      <c r="F223" s="1">
        <v>523.75</v>
      </c>
      <c r="G223" s="1">
        <v>512.79999999999995</v>
      </c>
      <c r="H223" s="1">
        <v>522.54999999999995</v>
      </c>
      <c r="I223" s="1">
        <v>522.1</v>
      </c>
      <c r="J223" s="1">
        <v>519.85</v>
      </c>
      <c r="K223" s="1">
        <v>1728468</v>
      </c>
      <c r="L223" s="1">
        <v>898539139.54999995</v>
      </c>
      <c r="M223" s="1">
        <v>32060</v>
      </c>
      <c r="N223" s="3">
        <f>IF(ISERR(LN(Table1541[[#This Row],[Close Price]]/I222)),"-",LN(Table1541[[#This Row],[Close Price]]/I222))</f>
        <v>7.9804279123955098E-3</v>
      </c>
    </row>
    <row r="224" spans="1:14" x14ac:dyDescent="0.3">
      <c r="A224" s="1" t="s">
        <v>44</v>
      </c>
      <c r="B224" s="1" t="s">
        <v>14</v>
      </c>
      <c r="C224" s="2">
        <v>43431</v>
      </c>
      <c r="D224" s="1">
        <v>522.1</v>
      </c>
      <c r="E224" s="1">
        <v>526</v>
      </c>
      <c r="F224" s="1">
        <v>526.95000000000005</v>
      </c>
      <c r="G224" s="1">
        <v>513.04999999999995</v>
      </c>
      <c r="H224" s="1">
        <v>517.79999999999995</v>
      </c>
      <c r="I224" s="1">
        <v>517.65</v>
      </c>
      <c r="J224" s="1">
        <v>519</v>
      </c>
      <c r="K224" s="1">
        <v>2100159</v>
      </c>
      <c r="L224" s="1">
        <v>1089980139.4000001</v>
      </c>
      <c r="M224" s="1">
        <v>52884</v>
      </c>
      <c r="N224" s="3">
        <f>IF(ISERR(LN(Table1541[[#This Row],[Close Price]]/I223)),"-",LN(Table1541[[#This Row],[Close Price]]/I223))</f>
        <v>-8.5598022043846776E-3</v>
      </c>
    </row>
    <row r="225" spans="1:14" x14ac:dyDescent="0.3">
      <c r="A225" s="1" t="s">
        <v>44</v>
      </c>
      <c r="B225" s="1" t="s">
        <v>14</v>
      </c>
      <c r="C225" s="2">
        <v>43432</v>
      </c>
      <c r="D225" s="1">
        <v>517.65</v>
      </c>
      <c r="E225" s="1">
        <v>519.20000000000005</v>
      </c>
      <c r="F225" s="1">
        <v>523.95000000000005</v>
      </c>
      <c r="G225" s="1">
        <v>513.6</v>
      </c>
      <c r="H225" s="1">
        <v>515.4</v>
      </c>
      <c r="I225" s="1">
        <v>515.29999999999995</v>
      </c>
      <c r="J225" s="1">
        <v>517.95000000000005</v>
      </c>
      <c r="K225" s="1">
        <v>2003272</v>
      </c>
      <c r="L225" s="1">
        <v>1037586902.45</v>
      </c>
      <c r="M225" s="1">
        <v>57637</v>
      </c>
      <c r="N225" s="3">
        <f>IF(ISERR(LN(Table1541[[#This Row],[Close Price]]/I224)),"-",LN(Table1541[[#This Row],[Close Price]]/I224))</f>
        <v>-4.5500828779435568E-3</v>
      </c>
    </row>
    <row r="226" spans="1:14" x14ac:dyDescent="0.3">
      <c r="A226" s="1" t="s">
        <v>44</v>
      </c>
      <c r="B226" s="1" t="s">
        <v>14</v>
      </c>
      <c r="C226" s="2">
        <v>43433</v>
      </c>
      <c r="D226" s="1">
        <v>515.29999999999995</v>
      </c>
      <c r="E226" s="1">
        <v>518</v>
      </c>
      <c r="F226" s="1">
        <v>526.4</v>
      </c>
      <c r="G226" s="1">
        <v>516</v>
      </c>
      <c r="H226" s="1">
        <v>525.5</v>
      </c>
      <c r="I226" s="1">
        <v>524.70000000000005</v>
      </c>
      <c r="J226" s="1">
        <v>523.27</v>
      </c>
      <c r="K226" s="1">
        <v>2799578</v>
      </c>
      <c r="L226" s="1">
        <v>1464929133.1500001</v>
      </c>
      <c r="M226" s="1">
        <v>43567</v>
      </c>
      <c r="N226" s="3">
        <f>IF(ISERR(LN(Table1541[[#This Row],[Close Price]]/I225)),"-",LN(Table1541[[#This Row],[Close Price]]/I225))</f>
        <v>1.8077415358487735E-2</v>
      </c>
    </row>
    <row r="227" spans="1:14" x14ac:dyDescent="0.3">
      <c r="A227" s="1" t="s">
        <v>44</v>
      </c>
      <c r="B227" s="1" t="s">
        <v>14</v>
      </c>
      <c r="C227" s="2">
        <v>43434</v>
      </c>
      <c r="D227" s="1">
        <v>524.70000000000005</v>
      </c>
      <c r="E227" s="1">
        <v>528</v>
      </c>
      <c r="F227" s="1">
        <v>542</v>
      </c>
      <c r="G227" s="1">
        <v>527</v>
      </c>
      <c r="H227" s="1">
        <v>540.6</v>
      </c>
      <c r="I227" s="1">
        <v>540.85</v>
      </c>
      <c r="J227" s="1">
        <v>536.07000000000005</v>
      </c>
      <c r="K227" s="1">
        <v>3855382</v>
      </c>
      <c r="L227" s="1">
        <v>2066747833.25</v>
      </c>
      <c r="M227" s="1">
        <v>79121</v>
      </c>
      <c r="N227" s="3">
        <f>IF(ISERR(LN(Table1541[[#This Row],[Close Price]]/I226)),"-",LN(Table1541[[#This Row],[Close Price]]/I226))</f>
        <v>3.0315305383632533E-2</v>
      </c>
    </row>
    <row r="228" spans="1:14" x14ac:dyDescent="0.3">
      <c r="A228" s="1" t="s">
        <v>44</v>
      </c>
      <c r="B228" s="1" t="s">
        <v>14</v>
      </c>
      <c r="C228" s="2">
        <v>43437</v>
      </c>
      <c r="D228" s="1">
        <v>540.85</v>
      </c>
      <c r="E228" s="1">
        <v>542</v>
      </c>
      <c r="F228" s="1">
        <v>545.4</v>
      </c>
      <c r="G228" s="1">
        <v>534.1</v>
      </c>
      <c r="H228" s="1">
        <v>536.29999999999995</v>
      </c>
      <c r="I228" s="1">
        <v>535.79999999999995</v>
      </c>
      <c r="J228" s="1">
        <v>539.41</v>
      </c>
      <c r="K228" s="1">
        <v>2033213</v>
      </c>
      <c r="L228" s="1">
        <v>1096730349.0999999</v>
      </c>
      <c r="M228" s="1">
        <v>32879</v>
      </c>
      <c r="N228" s="3">
        <f>IF(ISERR(LN(Table1541[[#This Row],[Close Price]]/I227)),"-",LN(Table1541[[#This Row],[Close Price]]/I227))</f>
        <v>-9.3810189657903918E-3</v>
      </c>
    </row>
    <row r="229" spans="1:14" x14ac:dyDescent="0.3">
      <c r="A229" s="1" t="s">
        <v>44</v>
      </c>
      <c r="B229" s="1" t="s">
        <v>14</v>
      </c>
      <c r="C229" s="2">
        <v>43438</v>
      </c>
      <c r="D229" s="1">
        <v>535.79999999999995</v>
      </c>
      <c r="E229" s="1">
        <v>536</v>
      </c>
      <c r="F229" s="1">
        <v>549</v>
      </c>
      <c r="G229" s="1">
        <v>535.04999999999995</v>
      </c>
      <c r="H229" s="1">
        <v>545.35</v>
      </c>
      <c r="I229" s="1">
        <v>546.45000000000005</v>
      </c>
      <c r="J229" s="1">
        <v>545.21</v>
      </c>
      <c r="K229" s="1">
        <v>3400053</v>
      </c>
      <c r="L229" s="1">
        <v>1853739510.75</v>
      </c>
      <c r="M229" s="1">
        <v>63592</v>
      </c>
      <c r="N229" s="3">
        <f>IF(ISERR(LN(Table1541[[#This Row],[Close Price]]/I228)),"-",LN(Table1541[[#This Row],[Close Price]]/I228))</f>
        <v>1.9681855012174346E-2</v>
      </c>
    </row>
    <row r="230" spans="1:14" x14ac:dyDescent="0.3">
      <c r="A230" s="1" t="s">
        <v>44</v>
      </c>
      <c r="B230" s="1" t="s">
        <v>14</v>
      </c>
      <c r="C230" s="2">
        <v>43439</v>
      </c>
      <c r="D230" s="1">
        <v>546.45000000000005</v>
      </c>
      <c r="E230" s="1">
        <v>546</v>
      </c>
      <c r="F230" s="1">
        <v>548.9</v>
      </c>
      <c r="G230" s="1">
        <v>525.29999999999995</v>
      </c>
      <c r="H230" s="1">
        <v>530</v>
      </c>
      <c r="I230" s="1">
        <v>528.45000000000005</v>
      </c>
      <c r="J230" s="1">
        <v>535.29999999999995</v>
      </c>
      <c r="K230" s="1">
        <v>2192065</v>
      </c>
      <c r="L230" s="1">
        <v>1173417759.6500001</v>
      </c>
      <c r="M230" s="1">
        <v>73902</v>
      </c>
      <c r="N230" s="3">
        <f>IF(ISERR(LN(Table1541[[#This Row],[Close Price]]/I229)),"-",LN(Table1541[[#This Row],[Close Price]]/I229))</f>
        <v>-3.3494618667326191E-2</v>
      </c>
    </row>
    <row r="231" spans="1:14" x14ac:dyDescent="0.3">
      <c r="A231" s="1" t="s">
        <v>44</v>
      </c>
      <c r="B231" s="1" t="s">
        <v>14</v>
      </c>
      <c r="C231" s="2">
        <v>43440</v>
      </c>
      <c r="D231" s="1">
        <v>528.45000000000005</v>
      </c>
      <c r="E231" s="1">
        <v>528</v>
      </c>
      <c r="F231" s="1">
        <v>528</v>
      </c>
      <c r="G231" s="1">
        <v>511</v>
      </c>
      <c r="H231" s="1">
        <v>516.70000000000005</v>
      </c>
      <c r="I231" s="1">
        <v>515.29999999999995</v>
      </c>
      <c r="J231" s="1">
        <v>518.04</v>
      </c>
      <c r="K231" s="1">
        <v>2562048</v>
      </c>
      <c r="L231" s="1">
        <v>1327241883.2</v>
      </c>
      <c r="M231" s="1">
        <v>71355</v>
      </c>
      <c r="N231" s="3">
        <f>IF(ISERR(LN(Table1541[[#This Row],[Close Price]]/I230)),"-",LN(Table1541[[#This Row],[Close Price]]/I230))</f>
        <v>-2.5198938121177919E-2</v>
      </c>
    </row>
    <row r="232" spans="1:14" x14ac:dyDescent="0.3">
      <c r="A232" s="1" t="s">
        <v>44</v>
      </c>
      <c r="B232" s="1" t="s">
        <v>14</v>
      </c>
      <c r="C232" s="2">
        <v>43441</v>
      </c>
      <c r="D232" s="1">
        <v>515.29999999999995</v>
      </c>
      <c r="E232" s="1">
        <v>520</v>
      </c>
      <c r="F232" s="1">
        <v>530.65</v>
      </c>
      <c r="G232" s="1">
        <v>512</v>
      </c>
      <c r="H232" s="1">
        <v>513.65</v>
      </c>
      <c r="I232" s="1">
        <v>513.6</v>
      </c>
      <c r="J232" s="1">
        <v>519.64</v>
      </c>
      <c r="K232" s="1">
        <v>3503808</v>
      </c>
      <c r="L232" s="1">
        <v>1820735331.05</v>
      </c>
      <c r="M232" s="1">
        <v>83576</v>
      </c>
      <c r="N232" s="3">
        <f>IF(ISERR(LN(Table1541[[#This Row],[Close Price]]/I231)),"-",LN(Table1541[[#This Row],[Close Price]]/I231))</f>
        <v>-3.3045029584270439E-3</v>
      </c>
    </row>
    <row r="233" spans="1:14" x14ac:dyDescent="0.3">
      <c r="A233" s="1" t="s">
        <v>44</v>
      </c>
      <c r="B233" s="1" t="s">
        <v>14</v>
      </c>
      <c r="C233" s="2">
        <v>43444</v>
      </c>
      <c r="D233" s="1">
        <v>513.6</v>
      </c>
      <c r="E233" s="1">
        <v>509.9</v>
      </c>
      <c r="F233" s="1">
        <v>514.85</v>
      </c>
      <c r="G233" s="1">
        <v>503.1</v>
      </c>
      <c r="H233" s="1">
        <v>512.5</v>
      </c>
      <c r="I233" s="1">
        <v>512.54999999999995</v>
      </c>
      <c r="J233" s="1">
        <v>510.07</v>
      </c>
      <c r="K233" s="1">
        <v>2201377</v>
      </c>
      <c r="L233" s="1">
        <v>1122854803.8499999</v>
      </c>
      <c r="M233" s="1">
        <v>55413</v>
      </c>
      <c r="N233" s="3">
        <f>IF(ISERR(LN(Table1541[[#This Row],[Close Price]]/I232)),"-",LN(Table1541[[#This Row],[Close Price]]/I232))</f>
        <v>-2.0464851463410389E-3</v>
      </c>
    </row>
    <row r="234" spans="1:14" x14ac:dyDescent="0.3">
      <c r="A234" s="1" t="s">
        <v>44</v>
      </c>
      <c r="B234" s="1" t="s">
        <v>14</v>
      </c>
      <c r="C234" s="2">
        <v>43445</v>
      </c>
      <c r="D234" s="1">
        <v>512.54999999999995</v>
      </c>
      <c r="E234" s="1">
        <v>503</v>
      </c>
      <c r="F234" s="1">
        <v>523.95000000000005</v>
      </c>
      <c r="G234" s="1">
        <v>503</v>
      </c>
      <c r="H234" s="1">
        <v>521.04999999999995</v>
      </c>
      <c r="I234" s="1">
        <v>518.70000000000005</v>
      </c>
      <c r="J234" s="1">
        <v>515.48</v>
      </c>
      <c r="K234" s="1">
        <v>2326059</v>
      </c>
      <c r="L234" s="1">
        <v>1199045606.4000001</v>
      </c>
      <c r="M234" s="1">
        <v>51668</v>
      </c>
      <c r="N234" s="3">
        <f>IF(ISERR(LN(Table1541[[#This Row],[Close Price]]/I233)),"-",LN(Table1541[[#This Row],[Close Price]]/I233))</f>
        <v>1.1927414127944229E-2</v>
      </c>
    </row>
    <row r="235" spans="1:14" x14ac:dyDescent="0.3">
      <c r="A235" s="1" t="s">
        <v>44</v>
      </c>
      <c r="B235" s="1" t="s">
        <v>14</v>
      </c>
      <c r="C235" s="2">
        <v>43446</v>
      </c>
      <c r="D235" s="1">
        <v>518.70000000000005</v>
      </c>
      <c r="E235" s="1">
        <v>522.9</v>
      </c>
      <c r="F235" s="1">
        <v>534.29999999999995</v>
      </c>
      <c r="G235" s="1">
        <v>521.1</v>
      </c>
      <c r="H235" s="1">
        <v>532.04999999999995</v>
      </c>
      <c r="I235" s="1">
        <v>531.29999999999995</v>
      </c>
      <c r="J235" s="1">
        <v>526.22</v>
      </c>
      <c r="K235" s="1">
        <v>1683131</v>
      </c>
      <c r="L235" s="1">
        <v>885705010.95000005</v>
      </c>
      <c r="M235" s="1">
        <v>34653</v>
      </c>
      <c r="N235" s="3">
        <f>IF(ISERR(LN(Table1541[[#This Row],[Close Price]]/I234)),"-",LN(Table1541[[#This Row],[Close Price]]/I234))</f>
        <v>2.400115209954283E-2</v>
      </c>
    </row>
    <row r="236" spans="1:14" x14ac:dyDescent="0.3">
      <c r="A236" s="1" t="s">
        <v>44</v>
      </c>
      <c r="B236" s="1" t="s">
        <v>14</v>
      </c>
      <c r="C236" s="2">
        <v>43447</v>
      </c>
      <c r="D236" s="1">
        <v>531.29999999999995</v>
      </c>
      <c r="E236" s="1">
        <v>532</v>
      </c>
      <c r="F236" s="1">
        <v>533.79999999999995</v>
      </c>
      <c r="G236" s="1">
        <v>519.20000000000005</v>
      </c>
      <c r="H236" s="1">
        <v>528</v>
      </c>
      <c r="I236" s="1">
        <v>527</v>
      </c>
      <c r="J236" s="1">
        <v>527.03</v>
      </c>
      <c r="K236" s="1">
        <v>2234487</v>
      </c>
      <c r="L236" s="1">
        <v>1177638507.7</v>
      </c>
      <c r="M236" s="1">
        <v>58694</v>
      </c>
      <c r="N236" s="3">
        <f>IF(ISERR(LN(Table1541[[#This Row],[Close Price]]/I235)),"-",LN(Table1541[[#This Row],[Close Price]]/I235))</f>
        <v>-8.1262849155351695E-3</v>
      </c>
    </row>
    <row r="237" spans="1:14" x14ac:dyDescent="0.3">
      <c r="A237" s="1" t="s">
        <v>44</v>
      </c>
      <c r="B237" s="1" t="s">
        <v>14</v>
      </c>
      <c r="C237" s="2">
        <v>43448</v>
      </c>
      <c r="D237" s="1">
        <v>527</v>
      </c>
      <c r="E237" s="1">
        <v>528.35</v>
      </c>
      <c r="F237" s="1">
        <v>533.79999999999995</v>
      </c>
      <c r="G237" s="1">
        <v>516.65</v>
      </c>
      <c r="H237" s="1">
        <v>522.04999999999995</v>
      </c>
      <c r="I237" s="1">
        <v>521.75</v>
      </c>
      <c r="J237" s="1">
        <v>524.54999999999995</v>
      </c>
      <c r="K237" s="1">
        <v>1950888</v>
      </c>
      <c r="L237" s="1">
        <v>1023332278.35</v>
      </c>
      <c r="M237" s="1">
        <v>54598</v>
      </c>
      <c r="N237" s="3">
        <f>IF(ISERR(LN(Table1541[[#This Row],[Close Price]]/I236)),"-",LN(Table1541[[#This Row],[Close Price]]/I236))</f>
        <v>-1.001200258405224E-2</v>
      </c>
    </row>
    <row r="238" spans="1:14" x14ac:dyDescent="0.3">
      <c r="A238" s="1" t="s">
        <v>44</v>
      </c>
      <c r="B238" s="1" t="s">
        <v>14</v>
      </c>
      <c r="C238" s="2">
        <v>43451</v>
      </c>
      <c r="D238" s="1">
        <v>521.75</v>
      </c>
      <c r="E238" s="1">
        <v>524</v>
      </c>
      <c r="F238" s="1">
        <v>529.35</v>
      </c>
      <c r="G238" s="1">
        <v>520.70000000000005</v>
      </c>
      <c r="H238" s="1">
        <v>524.70000000000005</v>
      </c>
      <c r="I238" s="1">
        <v>523.65</v>
      </c>
      <c r="J238" s="1">
        <v>524.02</v>
      </c>
      <c r="K238" s="1">
        <v>1196871</v>
      </c>
      <c r="L238" s="1">
        <v>627186993.10000002</v>
      </c>
      <c r="M238" s="1">
        <v>27746</v>
      </c>
      <c r="N238" s="3">
        <f>IF(ISERR(LN(Table1541[[#This Row],[Close Price]]/I237)),"-",LN(Table1541[[#This Row],[Close Price]]/I237))</f>
        <v>3.6349762618446018E-3</v>
      </c>
    </row>
    <row r="239" spans="1:14" x14ac:dyDescent="0.3">
      <c r="A239" s="1" t="s">
        <v>44</v>
      </c>
      <c r="B239" s="1" t="s">
        <v>14</v>
      </c>
      <c r="C239" s="2">
        <v>43452</v>
      </c>
      <c r="D239" s="1">
        <v>523.65</v>
      </c>
      <c r="E239" s="1">
        <v>524</v>
      </c>
      <c r="F239" s="1">
        <v>527</v>
      </c>
      <c r="G239" s="1">
        <v>520.04999999999995</v>
      </c>
      <c r="H239" s="1">
        <v>523.6</v>
      </c>
      <c r="I239" s="1">
        <v>522.9</v>
      </c>
      <c r="J239" s="1">
        <v>523.09</v>
      </c>
      <c r="K239" s="1">
        <v>1628240</v>
      </c>
      <c r="L239" s="1">
        <v>851722124.89999998</v>
      </c>
      <c r="M239" s="1">
        <v>44153</v>
      </c>
      <c r="N239" s="3">
        <f>IF(ISERR(LN(Table1541[[#This Row],[Close Price]]/I238)),"-",LN(Table1541[[#This Row],[Close Price]]/I238))</f>
        <v>-1.4332810250697763E-3</v>
      </c>
    </row>
    <row r="240" spans="1:14" x14ac:dyDescent="0.3">
      <c r="A240" s="1" t="s">
        <v>44</v>
      </c>
      <c r="B240" s="1" t="s">
        <v>14</v>
      </c>
      <c r="C240" s="2">
        <v>43453</v>
      </c>
      <c r="D240" s="1">
        <v>522.9</v>
      </c>
      <c r="E240" s="1">
        <v>524</v>
      </c>
      <c r="F240" s="1">
        <v>528.6</v>
      </c>
      <c r="G240" s="1">
        <v>522.54999999999995</v>
      </c>
      <c r="H240" s="1">
        <v>524.45000000000005</v>
      </c>
      <c r="I240" s="1">
        <v>524.75</v>
      </c>
      <c r="J240" s="1">
        <v>525.46</v>
      </c>
      <c r="K240" s="1">
        <v>1241000</v>
      </c>
      <c r="L240" s="1">
        <v>652095062.95000005</v>
      </c>
      <c r="M240" s="1">
        <v>24630</v>
      </c>
      <c r="N240" s="3">
        <f>IF(ISERR(LN(Table1541[[#This Row],[Close Price]]/I239)),"-",LN(Table1541[[#This Row],[Close Price]]/I239))</f>
        <v>3.5317175066575173E-3</v>
      </c>
    </row>
    <row r="241" spans="1:14" x14ac:dyDescent="0.3">
      <c r="A241" s="1" t="s">
        <v>44</v>
      </c>
      <c r="B241" s="1" t="s">
        <v>14</v>
      </c>
      <c r="C241" s="2">
        <v>43454</v>
      </c>
      <c r="D241" s="1">
        <v>524.75</v>
      </c>
      <c r="E241" s="1">
        <v>523.70000000000005</v>
      </c>
      <c r="F241" s="1">
        <v>526</v>
      </c>
      <c r="G241" s="1">
        <v>515.4</v>
      </c>
      <c r="H241" s="1">
        <v>520.4</v>
      </c>
      <c r="I241" s="1">
        <v>520.25</v>
      </c>
      <c r="J241" s="1">
        <v>519.6</v>
      </c>
      <c r="K241" s="1">
        <v>2074097</v>
      </c>
      <c r="L241" s="1">
        <v>1077708986.0999999</v>
      </c>
      <c r="M241" s="1">
        <v>36465</v>
      </c>
      <c r="N241" s="3">
        <f>IF(ISERR(LN(Table1541[[#This Row],[Close Price]]/I240)),"-",LN(Table1541[[#This Row],[Close Price]]/I240))</f>
        <v>-8.6124934269985135E-3</v>
      </c>
    </row>
    <row r="242" spans="1:14" x14ac:dyDescent="0.3">
      <c r="A242" s="1" t="s">
        <v>44</v>
      </c>
      <c r="B242" s="1" t="s">
        <v>14</v>
      </c>
      <c r="C242" s="2">
        <v>43455</v>
      </c>
      <c r="D242" s="1">
        <v>520.25</v>
      </c>
      <c r="E242" s="1">
        <v>521</v>
      </c>
      <c r="F242" s="1">
        <v>523.95000000000005</v>
      </c>
      <c r="G242" s="1">
        <v>514.29999999999995</v>
      </c>
      <c r="H242" s="1">
        <v>517</v>
      </c>
      <c r="I242" s="1">
        <v>516.65</v>
      </c>
      <c r="J242" s="1">
        <v>518.23</v>
      </c>
      <c r="K242" s="1">
        <v>1758710</v>
      </c>
      <c r="L242" s="1">
        <v>911424251.14999998</v>
      </c>
      <c r="M242" s="1">
        <v>30280</v>
      </c>
      <c r="N242" s="3">
        <f>IF(ISERR(LN(Table1541[[#This Row],[Close Price]]/I241)),"-",LN(Table1541[[#This Row],[Close Price]]/I241))</f>
        <v>-6.9438026133798953E-3</v>
      </c>
    </row>
    <row r="243" spans="1:14" x14ac:dyDescent="0.3">
      <c r="A243" s="1" t="s">
        <v>44</v>
      </c>
      <c r="B243" s="1" t="s">
        <v>14</v>
      </c>
      <c r="C243" s="2">
        <v>43458</v>
      </c>
      <c r="D243" s="1">
        <v>516.65</v>
      </c>
      <c r="E243" s="1">
        <v>518.79999999999995</v>
      </c>
      <c r="F243" s="1">
        <v>520.79999999999995</v>
      </c>
      <c r="G243" s="1">
        <v>513</v>
      </c>
      <c r="H243" s="1">
        <v>517.70000000000005</v>
      </c>
      <c r="I243" s="1">
        <v>518.79999999999995</v>
      </c>
      <c r="J243" s="1">
        <v>517.64</v>
      </c>
      <c r="K243" s="1">
        <v>1214348</v>
      </c>
      <c r="L243" s="1">
        <v>628594153.45000005</v>
      </c>
      <c r="M243" s="1">
        <v>17252</v>
      </c>
      <c r="N243" s="3">
        <f>IF(ISERR(LN(Table1541[[#This Row],[Close Price]]/I242)),"-",LN(Table1541[[#This Row],[Close Price]]/I242))</f>
        <v>4.1527897819249203E-3</v>
      </c>
    </row>
    <row r="244" spans="1:14" x14ac:dyDescent="0.3">
      <c r="A244" s="1" t="s">
        <v>44</v>
      </c>
      <c r="B244" s="1" t="s">
        <v>14</v>
      </c>
      <c r="C244" s="2">
        <v>43460</v>
      </c>
      <c r="D244" s="1">
        <v>518.79999999999995</v>
      </c>
      <c r="E244" s="1">
        <v>515.6</v>
      </c>
      <c r="F244" s="1">
        <v>519</v>
      </c>
      <c r="G244" s="1">
        <v>507.3</v>
      </c>
      <c r="H244" s="1">
        <v>515</v>
      </c>
      <c r="I244" s="1">
        <v>514.29999999999995</v>
      </c>
      <c r="J244" s="1">
        <v>512.19000000000005</v>
      </c>
      <c r="K244" s="1">
        <v>1318560</v>
      </c>
      <c r="L244" s="1">
        <v>675348050.5</v>
      </c>
      <c r="M244" s="1">
        <v>27138</v>
      </c>
      <c r="N244" s="3">
        <f>IF(ISERR(LN(Table1541[[#This Row],[Close Price]]/I243)),"-",LN(Table1541[[#This Row],[Close Price]]/I243))</f>
        <v>-8.7116996614182828E-3</v>
      </c>
    </row>
    <row r="245" spans="1:14" x14ac:dyDescent="0.3">
      <c r="A245" s="1" t="s">
        <v>44</v>
      </c>
      <c r="B245" s="1" t="s">
        <v>14</v>
      </c>
      <c r="C245" s="2">
        <v>43461</v>
      </c>
      <c r="D245" s="1">
        <v>514.29999999999995</v>
      </c>
      <c r="E245" s="1">
        <v>518.9</v>
      </c>
      <c r="F245" s="1">
        <v>521</v>
      </c>
      <c r="G245" s="1">
        <v>514</v>
      </c>
      <c r="H245" s="1">
        <v>520.4</v>
      </c>
      <c r="I245" s="1">
        <v>517.9</v>
      </c>
      <c r="J245" s="1">
        <v>517.02</v>
      </c>
      <c r="K245" s="1">
        <v>1351636</v>
      </c>
      <c r="L245" s="1">
        <v>698829315.95000005</v>
      </c>
      <c r="M245" s="1">
        <v>37001</v>
      </c>
      <c r="N245" s="3">
        <f>IF(ISERR(LN(Table1541[[#This Row],[Close Price]]/I244)),"-",LN(Table1541[[#This Row],[Close Price]]/I244))</f>
        <v>6.9754206489752047E-3</v>
      </c>
    </row>
    <row r="246" spans="1:14" x14ac:dyDescent="0.3">
      <c r="A246" s="1" t="s">
        <v>44</v>
      </c>
      <c r="B246" s="1" t="s">
        <v>14</v>
      </c>
      <c r="C246" s="2">
        <v>43462</v>
      </c>
      <c r="D246" s="1">
        <v>517.9</v>
      </c>
      <c r="E246" s="1">
        <v>514.29999999999995</v>
      </c>
      <c r="F246" s="1">
        <v>525.35</v>
      </c>
      <c r="G246" s="1">
        <v>514.29999999999995</v>
      </c>
      <c r="H246" s="1">
        <v>522</v>
      </c>
      <c r="I246" s="1">
        <v>522</v>
      </c>
      <c r="J246" s="1">
        <v>522.62</v>
      </c>
      <c r="K246" s="1">
        <v>1933464</v>
      </c>
      <c r="L246" s="1">
        <v>1010465019.8</v>
      </c>
      <c r="M246" s="1">
        <v>36662</v>
      </c>
      <c r="N246" s="3">
        <f>IF(ISERR(LN(Table1541[[#This Row],[Close Price]]/I245)),"-",LN(Table1541[[#This Row],[Close Price]]/I245))</f>
        <v>7.8854144527930447E-3</v>
      </c>
    </row>
    <row r="247" spans="1:14" x14ac:dyDescent="0.3">
      <c r="A247" s="1" t="s">
        <v>44</v>
      </c>
      <c r="B247" s="1" t="s">
        <v>14</v>
      </c>
      <c r="C247" s="2">
        <v>43465</v>
      </c>
      <c r="D247" s="1">
        <v>522</v>
      </c>
      <c r="E247" s="1">
        <v>522</v>
      </c>
      <c r="F247" s="1">
        <v>526</v>
      </c>
      <c r="G247" s="1">
        <v>517.20000000000005</v>
      </c>
      <c r="H247" s="1">
        <v>519</v>
      </c>
      <c r="I247" s="1">
        <v>519.5</v>
      </c>
      <c r="J247" s="1">
        <v>519.89</v>
      </c>
      <c r="K247" s="1">
        <v>1897948</v>
      </c>
      <c r="L247" s="1">
        <v>986729979.45000005</v>
      </c>
      <c r="M247" s="1">
        <v>40937</v>
      </c>
      <c r="N247" s="3">
        <f>IF(ISERR(LN(Table1541[[#This Row],[Close Price]]/I246)),"-",LN(Table1541[[#This Row],[Close Price]]/I246))</f>
        <v>-4.8007773433566764E-3</v>
      </c>
    </row>
    <row r="248" spans="1:14" x14ac:dyDescent="0.3">
      <c r="A248" s="1" t="s">
        <v>44</v>
      </c>
      <c r="B248" s="1" t="s">
        <v>14</v>
      </c>
      <c r="C248" s="2">
        <v>43466</v>
      </c>
      <c r="D248" s="1">
        <v>519.5</v>
      </c>
      <c r="E248" s="1">
        <v>520</v>
      </c>
      <c r="F248" s="1">
        <v>524</v>
      </c>
      <c r="G248" s="1">
        <v>518.65</v>
      </c>
      <c r="H248" s="1">
        <v>522.75</v>
      </c>
      <c r="I248" s="1">
        <v>523.04999999999995</v>
      </c>
      <c r="J248" s="1">
        <v>522.02</v>
      </c>
      <c r="K248" s="1">
        <v>1361809</v>
      </c>
      <c r="L248" s="1">
        <v>710897917.95000005</v>
      </c>
      <c r="M248" s="1">
        <v>19012</v>
      </c>
      <c r="N248" s="3">
        <f>IF(ISERR(LN(Table1541[[#This Row],[Close Price]]/I247)),"-",LN(Table1541[[#This Row],[Close Price]]/I247))</f>
        <v>6.810251250487627E-3</v>
      </c>
    </row>
    <row r="249" spans="1:14" x14ac:dyDescent="0.3">
      <c r="A249" s="1" t="s">
        <v>44</v>
      </c>
      <c r="B249" s="1" t="s">
        <v>14</v>
      </c>
      <c r="C249" s="2">
        <v>43467</v>
      </c>
      <c r="D249" s="1">
        <v>523.04999999999995</v>
      </c>
      <c r="E249" s="1">
        <v>521.9</v>
      </c>
      <c r="F249" s="1">
        <v>522.5</v>
      </c>
      <c r="G249" s="1">
        <v>513.15</v>
      </c>
      <c r="H249" s="1">
        <v>514.29999999999995</v>
      </c>
      <c r="I249" s="1">
        <v>514.54999999999995</v>
      </c>
      <c r="J249" s="1">
        <v>516.41999999999996</v>
      </c>
      <c r="K249" s="1">
        <v>1243067</v>
      </c>
      <c r="L249" s="1">
        <v>641939610.45000005</v>
      </c>
      <c r="M249" s="1">
        <v>32228</v>
      </c>
      <c r="N249" s="3">
        <f>IF(ISERR(LN(Table1541[[#This Row],[Close Price]]/I248)),"-",LN(Table1541[[#This Row],[Close Price]]/I248))</f>
        <v>-1.6384329507669212E-2</v>
      </c>
    </row>
    <row r="250" spans="1:14" x14ac:dyDescent="0.3">
      <c r="A250" s="1" t="s">
        <v>44</v>
      </c>
      <c r="B250" s="1" t="s">
        <v>14</v>
      </c>
      <c r="C250" s="2">
        <v>43468</v>
      </c>
      <c r="D250" s="1">
        <v>514.54999999999995</v>
      </c>
      <c r="E250" s="1">
        <v>516.5</v>
      </c>
      <c r="F250" s="1">
        <v>520.5</v>
      </c>
      <c r="G250" s="1">
        <v>511.2</v>
      </c>
      <c r="H250" s="1">
        <v>512.20000000000005</v>
      </c>
      <c r="I250" s="1">
        <v>512.4</v>
      </c>
      <c r="J250" s="1">
        <v>514.47</v>
      </c>
      <c r="K250" s="1">
        <v>2086150</v>
      </c>
      <c r="L250" s="1">
        <v>1073257313.75</v>
      </c>
      <c r="M250" s="1">
        <v>82151</v>
      </c>
      <c r="N250" s="3">
        <f>IF(ISERR(LN(Table1541[[#This Row],[Close Price]]/I249)),"-",LN(Table1541[[#This Row],[Close Price]]/I249))</f>
        <v>-4.1871622595214854E-3</v>
      </c>
    </row>
    <row r="251" spans="1:14" x14ac:dyDescent="0.3">
      <c r="A251" s="1" t="s">
        <v>44</v>
      </c>
      <c r="B251" s="1" t="s">
        <v>14</v>
      </c>
      <c r="C251" s="2">
        <v>43469</v>
      </c>
      <c r="D251" s="1">
        <v>512.4</v>
      </c>
      <c r="E251" s="1">
        <v>513</v>
      </c>
      <c r="F251" s="1">
        <v>514.9</v>
      </c>
      <c r="G251" s="1">
        <v>508.05</v>
      </c>
      <c r="H251" s="1">
        <v>512.25</v>
      </c>
      <c r="I251" s="1">
        <v>512.79999999999995</v>
      </c>
      <c r="J251" s="1">
        <v>511.82</v>
      </c>
      <c r="K251" s="1">
        <v>1651456</v>
      </c>
      <c r="L251" s="1">
        <v>845246260.39999998</v>
      </c>
      <c r="M251" s="1">
        <v>39560</v>
      </c>
      <c r="N251" s="3">
        <f>IF(ISERR(LN(Table1541[[#This Row],[Close Price]]/I250)),"-",LN(Table1541[[#This Row],[Close Price]]/I250))</f>
        <v>7.8033558388110487E-4</v>
      </c>
    </row>
    <row r="252" spans="1:14" x14ac:dyDescent="0.3">
      <c r="A252" s="1" t="s">
        <v>44</v>
      </c>
      <c r="B252" s="1" t="s">
        <v>14</v>
      </c>
      <c r="C252" s="2">
        <v>43472</v>
      </c>
      <c r="D252" s="1">
        <v>512.79999999999995</v>
      </c>
      <c r="E252" s="1">
        <v>516</v>
      </c>
      <c r="F252" s="1">
        <v>517.75</v>
      </c>
      <c r="G252" s="1">
        <v>510.3</v>
      </c>
      <c r="H252" s="1">
        <v>513.79999999999995</v>
      </c>
      <c r="I252" s="1">
        <v>514.04999999999995</v>
      </c>
      <c r="J252" s="1">
        <v>514.77</v>
      </c>
      <c r="K252" s="1">
        <v>1168002</v>
      </c>
      <c r="L252" s="1">
        <v>601248667.89999998</v>
      </c>
      <c r="M252" s="1">
        <v>21091</v>
      </c>
      <c r="N252" s="3">
        <f>IF(ISERR(LN(Table1541[[#This Row],[Close Price]]/I251)),"-",LN(Table1541[[#This Row],[Close Price]]/I251))</f>
        <v>2.434631382267247E-3</v>
      </c>
    </row>
    <row r="253" spans="1:14" x14ac:dyDescent="0.3">
      <c r="A253" s="1" t="s">
        <v>44</v>
      </c>
      <c r="B253" s="1" t="s">
        <v>14</v>
      </c>
      <c r="C253" s="2">
        <v>43473</v>
      </c>
      <c r="D253" s="1">
        <v>514.04999999999995</v>
      </c>
      <c r="E253" s="1">
        <v>516</v>
      </c>
      <c r="F253" s="1">
        <v>517.20000000000005</v>
      </c>
      <c r="G253" s="1">
        <v>511.25</v>
      </c>
      <c r="H253" s="1">
        <v>514</v>
      </c>
      <c r="I253" s="1">
        <v>513.65</v>
      </c>
      <c r="J253" s="1">
        <v>513.49</v>
      </c>
      <c r="K253" s="1">
        <v>1765015</v>
      </c>
      <c r="L253" s="1">
        <v>906313070.95000005</v>
      </c>
      <c r="M253" s="1">
        <v>44095</v>
      </c>
      <c r="N253" s="3">
        <f>IF(ISERR(LN(Table1541[[#This Row],[Close Price]]/I252)),"-",LN(Table1541[[#This Row],[Close Price]]/I252))</f>
        <v>-7.7843732645477477E-4</v>
      </c>
    </row>
    <row r="254" spans="1:14" x14ac:dyDescent="0.3">
      <c r="A254" s="1" t="s">
        <v>44</v>
      </c>
      <c r="B254" s="1" t="s">
        <v>14</v>
      </c>
      <c r="C254" s="2">
        <v>43474</v>
      </c>
      <c r="D254" s="1">
        <v>513.65</v>
      </c>
      <c r="E254" s="1">
        <v>515.54999999999995</v>
      </c>
      <c r="F254" s="1">
        <v>516.75</v>
      </c>
      <c r="G254" s="1">
        <v>507.5</v>
      </c>
      <c r="H254" s="1">
        <v>510.4</v>
      </c>
      <c r="I254" s="1">
        <v>510.1</v>
      </c>
      <c r="J254" s="1">
        <v>510.39</v>
      </c>
      <c r="K254" s="1">
        <v>1929305</v>
      </c>
      <c r="L254" s="1">
        <v>984697636.10000002</v>
      </c>
      <c r="M254" s="1">
        <v>33696</v>
      </c>
      <c r="N254" s="3">
        <f>IF(ISERR(LN(Table1541[[#This Row],[Close Price]]/I253)),"-",LN(Table1541[[#This Row],[Close Price]]/I253))</f>
        <v>-6.9353147333917403E-3</v>
      </c>
    </row>
    <row r="255" spans="1:14" x14ac:dyDescent="0.3">
      <c r="A255" s="1" t="s">
        <v>44</v>
      </c>
      <c r="B255" s="1" t="s">
        <v>14</v>
      </c>
      <c r="C255" s="2">
        <v>43475</v>
      </c>
      <c r="D255" s="1">
        <v>510.1</v>
      </c>
      <c r="E255" s="1">
        <v>509</v>
      </c>
      <c r="F255" s="1">
        <v>514.9</v>
      </c>
      <c r="G255" s="1">
        <v>509</v>
      </c>
      <c r="H255" s="1">
        <v>514.5</v>
      </c>
      <c r="I255" s="1">
        <v>513.25</v>
      </c>
      <c r="J255" s="1">
        <v>512.67999999999995</v>
      </c>
      <c r="K255" s="1">
        <v>1252439</v>
      </c>
      <c r="L255" s="1">
        <v>642102129.75</v>
      </c>
      <c r="M255" s="1">
        <v>29306</v>
      </c>
      <c r="N255" s="3">
        <f>IF(ISERR(LN(Table1541[[#This Row],[Close Price]]/I254)),"-",LN(Table1541[[#This Row],[Close Price]]/I254))</f>
        <v>6.1562709701620767E-3</v>
      </c>
    </row>
    <row r="256" spans="1:14" x14ac:dyDescent="0.3">
      <c r="A256" s="1" t="s">
        <v>44</v>
      </c>
      <c r="B256" s="1" t="s">
        <v>14</v>
      </c>
      <c r="C256" s="2">
        <v>43476</v>
      </c>
      <c r="D256" s="1">
        <v>513.25</v>
      </c>
      <c r="E256" s="1">
        <v>513.4</v>
      </c>
      <c r="F256" s="1">
        <v>519</v>
      </c>
      <c r="G256" s="1">
        <v>508.25</v>
      </c>
      <c r="H256" s="1">
        <v>510.95</v>
      </c>
      <c r="I256" s="1">
        <v>510.2</v>
      </c>
      <c r="J256" s="1">
        <v>512.80999999999995</v>
      </c>
      <c r="K256" s="1">
        <v>2051418</v>
      </c>
      <c r="L256" s="1">
        <v>1051988870.2</v>
      </c>
      <c r="M256" s="1">
        <v>32322</v>
      </c>
      <c r="N256" s="3">
        <f>IF(ISERR(LN(Table1541[[#This Row],[Close Price]]/I255)),"-",LN(Table1541[[#This Row],[Close Price]]/I255))</f>
        <v>-5.9602501913319983E-3</v>
      </c>
    </row>
    <row r="257" spans="1:14" x14ac:dyDescent="0.3">
      <c r="A257" s="1" t="s">
        <v>44</v>
      </c>
      <c r="B257" s="1" t="s">
        <v>14</v>
      </c>
      <c r="C257" s="2">
        <v>43479</v>
      </c>
      <c r="D257" s="1">
        <v>510.2</v>
      </c>
      <c r="E257" s="1">
        <v>510.2</v>
      </c>
      <c r="F257" s="1">
        <v>514</v>
      </c>
      <c r="G257" s="1">
        <v>505.6</v>
      </c>
      <c r="H257" s="1">
        <v>513.25</v>
      </c>
      <c r="I257" s="1">
        <v>511.95</v>
      </c>
      <c r="J257" s="1">
        <v>508.6</v>
      </c>
      <c r="K257" s="1">
        <v>1472415</v>
      </c>
      <c r="L257" s="1">
        <v>748876394.75</v>
      </c>
      <c r="M257" s="1">
        <v>26968</v>
      </c>
      <c r="N257" s="3">
        <f>IF(ISERR(LN(Table1541[[#This Row],[Close Price]]/I256)),"-",LN(Table1541[[#This Row],[Close Price]]/I256))</f>
        <v>3.4241583131146714E-3</v>
      </c>
    </row>
    <row r="258" spans="1:14" x14ac:dyDescent="0.3">
      <c r="A258" s="1" t="s">
        <v>44</v>
      </c>
      <c r="B258" s="1" t="s">
        <v>14</v>
      </c>
      <c r="C258" s="2">
        <v>43480</v>
      </c>
      <c r="D258" s="1">
        <v>511.95</v>
      </c>
      <c r="E258" s="1">
        <v>514.5</v>
      </c>
      <c r="F258" s="1">
        <v>515.35</v>
      </c>
      <c r="G258" s="1">
        <v>509.5</v>
      </c>
      <c r="H258" s="1">
        <v>515</v>
      </c>
      <c r="I258" s="1">
        <v>514.95000000000005</v>
      </c>
      <c r="J258" s="1">
        <v>513.38</v>
      </c>
      <c r="K258" s="1">
        <v>1177377</v>
      </c>
      <c r="L258" s="1">
        <v>604436661.5</v>
      </c>
      <c r="M258" s="1">
        <v>20168</v>
      </c>
      <c r="N258" s="3">
        <f>IF(ISERR(LN(Table1541[[#This Row],[Close Price]]/I257)),"-",LN(Table1541[[#This Row],[Close Price]]/I257))</f>
        <v>5.8428445509851427E-3</v>
      </c>
    </row>
    <row r="259" spans="1:14" x14ac:dyDescent="0.3">
      <c r="A259" s="1" t="s">
        <v>44</v>
      </c>
      <c r="B259" s="1" t="s">
        <v>14</v>
      </c>
      <c r="C259" s="2">
        <v>43481</v>
      </c>
      <c r="D259" s="1">
        <v>514.95000000000005</v>
      </c>
      <c r="E259" s="1">
        <v>515</v>
      </c>
      <c r="F259" s="1">
        <v>515.95000000000005</v>
      </c>
      <c r="G259" s="1">
        <v>509</v>
      </c>
      <c r="H259" s="1">
        <v>511.3</v>
      </c>
      <c r="I259" s="1">
        <v>511.5</v>
      </c>
      <c r="J259" s="1">
        <v>511.68</v>
      </c>
      <c r="K259" s="1">
        <v>1446921</v>
      </c>
      <c r="L259" s="1">
        <v>740353906.60000002</v>
      </c>
      <c r="M259" s="1">
        <v>31996</v>
      </c>
      <c r="N259" s="3">
        <f>IF(ISERR(LN(Table1541[[#This Row],[Close Price]]/I258)),"-",LN(Table1541[[#This Row],[Close Price]]/I258))</f>
        <v>-6.7222231801296328E-3</v>
      </c>
    </row>
    <row r="260" spans="1:14" x14ac:dyDescent="0.3">
      <c r="A260" s="1" t="s">
        <v>44</v>
      </c>
      <c r="B260" s="1" t="s">
        <v>14</v>
      </c>
      <c r="C260" s="2">
        <v>43482</v>
      </c>
      <c r="D260" s="1">
        <v>511.5</v>
      </c>
      <c r="E260" s="1">
        <v>512.5</v>
      </c>
      <c r="F260" s="1">
        <v>514.95000000000005</v>
      </c>
      <c r="G260" s="1">
        <v>507.6</v>
      </c>
      <c r="H260" s="1">
        <v>509.25</v>
      </c>
      <c r="I260" s="1">
        <v>509.6</v>
      </c>
      <c r="J260" s="1">
        <v>510.86</v>
      </c>
      <c r="K260" s="1">
        <v>1598184</v>
      </c>
      <c r="L260" s="1">
        <v>816444144.75</v>
      </c>
      <c r="M260" s="1">
        <v>38581</v>
      </c>
      <c r="N260" s="3">
        <f>IF(ISERR(LN(Table1541[[#This Row],[Close Price]]/I259)),"-",LN(Table1541[[#This Row],[Close Price]]/I259))</f>
        <v>-3.7214811337275334E-3</v>
      </c>
    </row>
    <row r="261" spans="1:14" x14ac:dyDescent="0.3">
      <c r="A261" s="1" t="s">
        <v>44</v>
      </c>
      <c r="B261" s="1" t="s">
        <v>14</v>
      </c>
      <c r="C261" s="2">
        <v>43483</v>
      </c>
      <c r="D261" s="1">
        <v>509.6</v>
      </c>
      <c r="E261" s="1">
        <v>510.2</v>
      </c>
      <c r="F261" s="1">
        <v>513</v>
      </c>
      <c r="G261" s="1">
        <v>507.3</v>
      </c>
      <c r="H261" s="1">
        <v>509.2</v>
      </c>
      <c r="I261" s="1">
        <v>509.4</v>
      </c>
      <c r="J261" s="1">
        <v>510.17</v>
      </c>
      <c r="K261" s="1">
        <v>1502360</v>
      </c>
      <c r="L261" s="1">
        <v>766454916.14999998</v>
      </c>
      <c r="M261" s="1">
        <v>53768</v>
      </c>
      <c r="N261" s="3">
        <f>IF(ISERR(LN(Table1541[[#This Row],[Close Price]]/I260)),"-",LN(Table1541[[#This Row],[Close Price]]/I260))</f>
        <v>-3.9254171259709905E-4</v>
      </c>
    </row>
    <row r="262" spans="1:14" x14ac:dyDescent="0.3">
      <c r="A262" s="1" t="s">
        <v>44</v>
      </c>
      <c r="B262" s="1" t="s">
        <v>14</v>
      </c>
      <c r="C262" s="2">
        <v>43486</v>
      </c>
      <c r="D262" s="1">
        <v>509.4</v>
      </c>
      <c r="E262" s="1">
        <v>510</v>
      </c>
      <c r="F262" s="1">
        <v>514.20000000000005</v>
      </c>
      <c r="G262" s="1">
        <v>508.2</v>
      </c>
      <c r="H262" s="1">
        <v>509.05</v>
      </c>
      <c r="I262" s="1">
        <v>509.25</v>
      </c>
      <c r="J262" s="1">
        <v>510.71</v>
      </c>
      <c r="K262" s="1">
        <v>1150380</v>
      </c>
      <c r="L262" s="1">
        <v>587513166.60000002</v>
      </c>
      <c r="M262" s="1">
        <v>20035</v>
      </c>
      <c r="N262" s="3">
        <f>IF(ISERR(LN(Table1541[[#This Row],[Close Price]]/I261)),"-",LN(Table1541[[#This Row],[Close Price]]/I261))</f>
        <v>-2.9450743844143513E-4</v>
      </c>
    </row>
    <row r="263" spans="1:14" x14ac:dyDescent="0.3">
      <c r="A263" s="1" t="s">
        <v>44</v>
      </c>
      <c r="B263" s="1" t="s">
        <v>14</v>
      </c>
      <c r="C263" s="2">
        <v>43487</v>
      </c>
      <c r="D263" s="1">
        <v>509.25</v>
      </c>
      <c r="E263" s="1">
        <v>510</v>
      </c>
      <c r="F263" s="1">
        <v>511.4</v>
      </c>
      <c r="G263" s="1">
        <v>502.45</v>
      </c>
      <c r="H263" s="1">
        <v>506.85</v>
      </c>
      <c r="I263" s="1">
        <v>507.1</v>
      </c>
      <c r="J263" s="1">
        <v>506.38</v>
      </c>
      <c r="K263" s="1">
        <v>1455953</v>
      </c>
      <c r="L263" s="1">
        <v>737265270.60000002</v>
      </c>
      <c r="M263" s="1">
        <v>35308</v>
      </c>
      <c r="N263" s="3">
        <f>IF(ISERR(LN(Table1541[[#This Row],[Close Price]]/I262)),"-",LN(Table1541[[#This Row],[Close Price]]/I262))</f>
        <v>-4.2308323059418061E-3</v>
      </c>
    </row>
    <row r="264" spans="1:14" x14ac:dyDescent="0.3">
      <c r="A264" s="1" t="s">
        <v>44</v>
      </c>
      <c r="B264" s="1" t="s">
        <v>14</v>
      </c>
      <c r="C264" s="2">
        <v>43488</v>
      </c>
      <c r="D264" s="1">
        <v>507.1</v>
      </c>
      <c r="E264" s="1">
        <v>510</v>
      </c>
      <c r="F264" s="1">
        <v>511.7</v>
      </c>
      <c r="G264" s="1">
        <v>507.1</v>
      </c>
      <c r="H264" s="1">
        <v>509.05</v>
      </c>
      <c r="I264" s="1">
        <v>509.3</v>
      </c>
      <c r="J264" s="1">
        <v>509.37</v>
      </c>
      <c r="K264" s="1">
        <v>1358623</v>
      </c>
      <c r="L264" s="1">
        <v>692038421.89999998</v>
      </c>
      <c r="M264" s="1">
        <v>29151</v>
      </c>
      <c r="N264" s="3">
        <f>IF(ISERR(LN(Table1541[[#This Row],[Close Price]]/I263)),"-",LN(Table1541[[#This Row],[Close Price]]/I263))</f>
        <v>4.3290110895854786E-3</v>
      </c>
    </row>
    <row r="265" spans="1:14" x14ac:dyDescent="0.3">
      <c r="A265" s="1" t="s">
        <v>44</v>
      </c>
      <c r="B265" s="1" t="s">
        <v>14</v>
      </c>
      <c r="C265" s="2">
        <v>43489</v>
      </c>
      <c r="D265" s="1">
        <v>509.3</v>
      </c>
      <c r="E265" s="1">
        <v>510</v>
      </c>
      <c r="F265" s="1">
        <v>510.7</v>
      </c>
      <c r="G265" s="1">
        <v>496.1</v>
      </c>
      <c r="H265" s="1">
        <v>501.35</v>
      </c>
      <c r="I265" s="1">
        <v>500.7</v>
      </c>
      <c r="J265" s="1">
        <v>504.02</v>
      </c>
      <c r="K265" s="1">
        <v>1620195</v>
      </c>
      <c r="L265" s="1">
        <v>816611408.60000002</v>
      </c>
      <c r="M265" s="1">
        <v>40058</v>
      </c>
      <c r="N265" s="3">
        <f>IF(ISERR(LN(Table1541[[#This Row],[Close Price]]/I264)),"-",LN(Table1541[[#This Row],[Close Price]]/I264))</f>
        <v>-1.7030114554659848E-2</v>
      </c>
    </row>
    <row r="266" spans="1:14" x14ac:dyDescent="0.3">
      <c r="A266" s="1" t="s">
        <v>44</v>
      </c>
      <c r="B266" s="1" t="s">
        <v>14</v>
      </c>
      <c r="C266" s="2">
        <v>43490</v>
      </c>
      <c r="D266" s="1">
        <v>500.7</v>
      </c>
      <c r="E266" s="1">
        <v>502.1</v>
      </c>
      <c r="F266" s="1">
        <v>508.6</v>
      </c>
      <c r="G266" s="1">
        <v>501.35</v>
      </c>
      <c r="H266" s="1">
        <v>508.4</v>
      </c>
      <c r="I266" s="1">
        <v>507.65</v>
      </c>
      <c r="J266" s="1">
        <v>505.26</v>
      </c>
      <c r="K266" s="1">
        <v>1193442</v>
      </c>
      <c r="L266" s="1">
        <v>602992984.79999995</v>
      </c>
      <c r="M266" s="1">
        <v>26499</v>
      </c>
      <c r="N266" s="3">
        <f>IF(ISERR(LN(Table1541[[#This Row],[Close Price]]/I265)),"-",LN(Table1541[[#This Row],[Close Price]]/I265))</f>
        <v>1.3785114411332589E-2</v>
      </c>
    </row>
    <row r="267" spans="1:14" x14ac:dyDescent="0.3">
      <c r="A267" s="1" t="s">
        <v>44</v>
      </c>
      <c r="B267" s="1" t="s">
        <v>14</v>
      </c>
      <c r="C267" s="2">
        <v>43493</v>
      </c>
      <c r="D267" s="1">
        <v>507.65</v>
      </c>
      <c r="E267" s="1">
        <v>509</v>
      </c>
      <c r="F267" s="1">
        <v>509</v>
      </c>
      <c r="G267" s="1">
        <v>489.1</v>
      </c>
      <c r="H267" s="1">
        <v>491.9</v>
      </c>
      <c r="I267" s="1">
        <v>492.15</v>
      </c>
      <c r="J267" s="1">
        <v>493.37</v>
      </c>
      <c r="K267" s="1">
        <v>3215535</v>
      </c>
      <c r="L267" s="1">
        <v>1586441907.0999999</v>
      </c>
      <c r="M267" s="1">
        <v>63859</v>
      </c>
      <c r="N267" s="3">
        <f>IF(ISERR(LN(Table1541[[#This Row],[Close Price]]/I266)),"-",LN(Table1541[[#This Row],[Close Price]]/I266))</f>
        <v>-3.1008685672011375E-2</v>
      </c>
    </row>
    <row r="268" spans="1:14" x14ac:dyDescent="0.3">
      <c r="A268" s="1" t="s">
        <v>44</v>
      </c>
      <c r="B268" s="1" t="s">
        <v>14</v>
      </c>
      <c r="C268" s="2">
        <v>43494</v>
      </c>
      <c r="D268" s="1">
        <v>492.15</v>
      </c>
      <c r="E268" s="1">
        <v>489.1</v>
      </c>
      <c r="F268" s="1">
        <v>507.55</v>
      </c>
      <c r="G268" s="1">
        <v>483.75</v>
      </c>
      <c r="H268" s="1">
        <v>501</v>
      </c>
      <c r="I268" s="1">
        <v>505.05</v>
      </c>
      <c r="J268" s="1">
        <v>499.76</v>
      </c>
      <c r="K268" s="1">
        <v>2675481</v>
      </c>
      <c r="L268" s="1">
        <v>1337086291.5999999</v>
      </c>
      <c r="M268" s="1">
        <v>48348</v>
      </c>
      <c r="N268" s="3">
        <f>IF(ISERR(LN(Table1541[[#This Row],[Close Price]]/I267)),"-",LN(Table1541[[#This Row],[Close Price]]/I267))</f>
        <v>2.587388619997302E-2</v>
      </c>
    </row>
    <row r="269" spans="1:14" x14ac:dyDescent="0.3">
      <c r="A269" s="1" t="s">
        <v>44</v>
      </c>
      <c r="B269" s="1" t="s">
        <v>14</v>
      </c>
      <c r="C269" s="2">
        <v>43495</v>
      </c>
      <c r="D269" s="1">
        <v>505.05</v>
      </c>
      <c r="E269" s="1">
        <v>504.95</v>
      </c>
      <c r="F269" s="1">
        <v>507.1</v>
      </c>
      <c r="G269" s="1">
        <v>497.7</v>
      </c>
      <c r="H269" s="1">
        <v>504.25</v>
      </c>
      <c r="I269" s="1">
        <v>505.8</v>
      </c>
      <c r="J269" s="1">
        <v>503.62</v>
      </c>
      <c r="K269" s="1">
        <v>1524621</v>
      </c>
      <c r="L269" s="1">
        <v>767831113.35000002</v>
      </c>
      <c r="M269" s="1">
        <v>36388</v>
      </c>
      <c r="N269" s="3">
        <f>IF(ISERR(LN(Table1541[[#This Row],[Close Price]]/I268)),"-",LN(Table1541[[#This Row],[Close Price]]/I268))</f>
        <v>1.4838999606715186E-3</v>
      </c>
    </row>
    <row r="270" spans="1:14" x14ac:dyDescent="0.3">
      <c r="A270" s="1" t="s">
        <v>44</v>
      </c>
      <c r="B270" s="1" t="s">
        <v>14</v>
      </c>
      <c r="C270" s="2">
        <v>43496</v>
      </c>
      <c r="D270" s="1">
        <v>505.8</v>
      </c>
      <c r="E270" s="1">
        <v>506</v>
      </c>
      <c r="F270" s="1">
        <v>519.85</v>
      </c>
      <c r="G270" s="1">
        <v>504.25</v>
      </c>
      <c r="H270" s="1">
        <v>516.15</v>
      </c>
      <c r="I270" s="1">
        <v>517.29999999999995</v>
      </c>
      <c r="J270" s="1">
        <v>512.47</v>
      </c>
      <c r="K270" s="1">
        <v>2203919</v>
      </c>
      <c r="L270" s="1">
        <v>1129445711.6500001</v>
      </c>
      <c r="M270" s="1">
        <v>39157</v>
      </c>
      <c r="N270" s="3">
        <f>IF(ISERR(LN(Table1541[[#This Row],[Close Price]]/I269)),"-",LN(Table1541[[#This Row],[Close Price]]/I269))</f>
        <v>2.2481642773604569E-2</v>
      </c>
    </row>
    <row r="271" spans="1:14" x14ac:dyDescent="0.3">
      <c r="A271" s="1" t="s">
        <v>44</v>
      </c>
      <c r="B271" s="1" t="s">
        <v>14</v>
      </c>
      <c r="C271" s="2">
        <v>43497</v>
      </c>
      <c r="D271" s="1">
        <v>517.29999999999995</v>
      </c>
      <c r="E271" s="1">
        <v>517.65</v>
      </c>
      <c r="F271" s="1">
        <v>522.54999999999995</v>
      </c>
      <c r="G271" s="1">
        <v>512.5</v>
      </c>
      <c r="H271" s="1">
        <v>521.29999999999995</v>
      </c>
      <c r="I271" s="1">
        <v>521.35</v>
      </c>
      <c r="J271" s="1">
        <v>518.49</v>
      </c>
      <c r="K271" s="1">
        <v>1380838</v>
      </c>
      <c r="L271" s="1">
        <v>715949647.70000005</v>
      </c>
      <c r="M271" s="1">
        <v>25601</v>
      </c>
      <c r="N271" s="3">
        <f>IF(ISERR(LN(Table1541[[#This Row],[Close Price]]/I270)),"-",LN(Table1541[[#This Row],[Close Price]]/I270))</f>
        <v>7.7986242261328794E-3</v>
      </c>
    </row>
    <row r="272" spans="1:14" x14ac:dyDescent="0.3">
      <c r="A272" s="1" t="s">
        <v>44</v>
      </c>
      <c r="B272" s="1" t="s">
        <v>14</v>
      </c>
      <c r="C272" s="2">
        <v>43500</v>
      </c>
      <c r="D272" s="1">
        <v>521.35</v>
      </c>
      <c r="E272" s="1">
        <v>521</v>
      </c>
      <c r="F272" s="1">
        <v>521</v>
      </c>
      <c r="G272" s="1">
        <v>506.2</v>
      </c>
      <c r="H272" s="1">
        <v>509.45</v>
      </c>
      <c r="I272" s="1">
        <v>509.6</v>
      </c>
      <c r="J272" s="1">
        <v>511.15</v>
      </c>
      <c r="K272" s="1">
        <v>1480952</v>
      </c>
      <c r="L272" s="1">
        <v>756988299.54999995</v>
      </c>
      <c r="M272" s="1">
        <v>28727</v>
      </c>
      <c r="N272" s="3">
        <f>IF(ISERR(LN(Table1541[[#This Row],[Close Price]]/I271)),"-",LN(Table1541[[#This Row],[Close Price]]/I271))</f>
        <v>-2.2795496977648547E-2</v>
      </c>
    </row>
    <row r="273" spans="1:14" x14ac:dyDescent="0.3">
      <c r="A273" s="1" t="s">
        <v>44</v>
      </c>
      <c r="B273" s="1" t="s">
        <v>14</v>
      </c>
      <c r="C273" s="2">
        <v>43501</v>
      </c>
      <c r="D273" s="1">
        <v>509.6</v>
      </c>
      <c r="E273" s="1">
        <v>506.55</v>
      </c>
      <c r="F273" s="1">
        <v>514</v>
      </c>
      <c r="G273" s="1">
        <v>501.2</v>
      </c>
      <c r="H273" s="1">
        <v>509.9</v>
      </c>
      <c r="I273" s="1">
        <v>508</v>
      </c>
      <c r="J273" s="1">
        <v>507.04</v>
      </c>
      <c r="K273" s="1">
        <v>4358002</v>
      </c>
      <c r="L273" s="1">
        <v>2209666966.4499998</v>
      </c>
      <c r="M273" s="1">
        <v>56429</v>
      </c>
      <c r="N273" s="3">
        <f>IF(ISERR(LN(Table1541[[#This Row],[Close Price]]/I272)),"-",LN(Table1541[[#This Row],[Close Price]]/I272))</f>
        <v>-3.1446566794717194E-3</v>
      </c>
    </row>
    <row r="274" spans="1:14" x14ac:dyDescent="0.3">
      <c r="A274" s="1" t="s">
        <v>44</v>
      </c>
      <c r="B274" s="1" t="s">
        <v>14</v>
      </c>
      <c r="C274" s="2">
        <v>43502</v>
      </c>
      <c r="D274" s="1">
        <v>508</v>
      </c>
      <c r="E274" s="1">
        <v>510.5</v>
      </c>
      <c r="F274" s="1">
        <v>546.70000000000005</v>
      </c>
      <c r="G274" s="1">
        <v>504.1</v>
      </c>
      <c r="H274" s="1">
        <v>545.1</v>
      </c>
      <c r="I274" s="1">
        <v>534.95000000000005</v>
      </c>
      <c r="J274" s="1">
        <v>522.95000000000005</v>
      </c>
      <c r="K274" s="1">
        <v>8775759</v>
      </c>
      <c r="L274" s="1">
        <v>4589285443</v>
      </c>
      <c r="M274" s="1">
        <v>106389</v>
      </c>
      <c r="N274" s="3">
        <f>IF(ISERR(LN(Table1541[[#This Row],[Close Price]]/I273)),"-",LN(Table1541[[#This Row],[Close Price]]/I273))</f>
        <v>5.1691837006133848E-2</v>
      </c>
    </row>
    <row r="275" spans="1:14" x14ac:dyDescent="0.3">
      <c r="A275" s="1" t="s">
        <v>44</v>
      </c>
      <c r="B275" s="1" t="s">
        <v>14</v>
      </c>
      <c r="C275" s="2">
        <v>43503</v>
      </c>
      <c r="D275" s="1">
        <v>534.95000000000005</v>
      </c>
      <c r="E275" s="1">
        <v>537.1</v>
      </c>
      <c r="F275" s="1">
        <v>546.6</v>
      </c>
      <c r="G275" s="1">
        <v>528.15</v>
      </c>
      <c r="H275" s="1">
        <v>532</v>
      </c>
      <c r="I275" s="1">
        <v>532.9</v>
      </c>
      <c r="J275" s="1">
        <v>535.44000000000005</v>
      </c>
      <c r="K275" s="1">
        <v>4417618</v>
      </c>
      <c r="L275" s="1">
        <v>2365347684.4000001</v>
      </c>
      <c r="M275" s="1">
        <v>67663</v>
      </c>
      <c r="N275" s="3">
        <f>IF(ISERR(LN(Table1541[[#This Row],[Close Price]]/I274)),"-",LN(Table1541[[#This Row],[Close Price]]/I274))</f>
        <v>-3.8394952818790701E-3</v>
      </c>
    </row>
    <row r="276" spans="1:14" x14ac:dyDescent="0.3">
      <c r="A276" s="1" t="s">
        <v>44</v>
      </c>
      <c r="B276" s="1" t="s">
        <v>14</v>
      </c>
      <c r="C276" s="2">
        <v>43504</v>
      </c>
      <c r="D276" s="1">
        <v>532.9</v>
      </c>
      <c r="E276" s="1">
        <v>532.85</v>
      </c>
      <c r="F276" s="1">
        <v>543.70000000000005</v>
      </c>
      <c r="G276" s="1">
        <v>531.20000000000005</v>
      </c>
      <c r="H276" s="1">
        <v>534.70000000000005</v>
      </c>
      <c r="I276" s="1">
        <v>534.25</v>
      </c>
      <c r="J276" s="1">
        <v>537.71</v>
      </c>
      <c r="K276" s="1">
        <v>2747159</v>
      </c>
      <c r="L276" s="1">
        <v>1477186464.8499999</v>
      </c>
      <c r="M276" s="1">
        <v>41109</v>
      </c>
      <c r="N276" s="3">
        <f>IF(ISERR(LN(Table1541[[#This Row],[Close Price]]/I275)),"-",LN(Table1541[[#This Row],[Close Price]]/I275))</f>
        <v>2.5301048965204673E-3</v>
      </c>
    </row>
    <row r="277" spans="1:14" x14ac:dyDescent="0.3">
      <c r="A277" s="1" t="s">
        <v>44</v>
      </c>
      <c r="B277" s="1" t="s">
        <v>14</v>
      </c>
      <c r="C277" s="2">
        <v>43507</v>
      </c>
      <c r="D277" s="1">
        <v>534.25</v>
      </c>
      <c r="E277" s="1">
        <v>538.70000000000005</v>
      </c>
      <c r="F277" s="1">
        <v>545.9</v>
      </c>
      <c r="G277" s="1">
        <v>535.85</v>
      </c>
      <c r="H277" s="1">
        <v>543.20000000000005</v>
      </c>
      <c r="I277" s="1">
        <v>543.29999999999995</v>
      </c>
      <c r="J277" s="1">
        <v>542.34</v>
      </c>
      <c r="K277" s="1">
        <v>2989919</v>
      </c>
      <c r="L277" s="1">
        <v>1621538876.45</v>
      </c>
      <c r="M277" s="1">
        <v>48846</v>
      </c>
      <c r="N277" s="3">
        <f>IF(ISERR(LN(Table1541[[#This Row],[Close Price]]/I276)),"-",LN(Table1541[[#This Row],[Close Price]]/I276))</f>
        <v>1.67977593582203E-2</v>
      </c>
    </row>
    <row r="278" spans="1:14" x14ac:dyDescent="0.3">
      <c r="A278" s="1" t="s">
        <v>44</v>
      </c>
      <c r="B278" s="1" t="s">
        <v>14</v>
      </c>
      <c r="C278" s="2">
        <v>43508</v>
      </c>
      <c r="D278" s="1">
        <v>543.29999999999995</v>
      </c>
      <c r="E278" s="1">
        <v>540.04999999999995</v>
      </c>
      <c r="F278" s="1">
        <v>545.70000000000005</v>
      </c>
      <c r="G278" s="1">
        <v>536.1</v>
      </c>
      <c r="H278" s="1">
        <v>543.04999999999995</v>
      </c>
      <c r="I278" s="1">
        <v>543.29999999999995</v>
      </c>
      <c r="J278" s="1">
        <v>542.82000000000005</v>
      </c>
      <c r="K278" s="1">
        <v>2252766</v>
      </c>
      <c r="L278" s="1">
        <v>1222844596.6500001</v>
      </c>
      <c r="M278" s="1">
        <v>48641</v>
      </c>
      <c r="N278" s="3">
        <f>IF(ISERR(LN(Table1541[[#This Row],[Close Price]]/I277)),"-",LN(Table1541[[#This Row],[Close Price]]/I277))</f>
        <v>0</v>
      </c>
    </row>
    <row r="279" spans="1:14" x14ac:dyDescent="0.3">
      <c r="A279" s="1" t="s">
        <v>44</v>
      </c>
      <c r="B279" s="1" t="s">
        <v>14</v>
      </c>
      <c r="C279" s="2">
        <v>43509</v>
      </c>
      <c r="D279" s="1">
        <v>543.29999999999995</v>
      </c>
      <c r="E279" s="1">
        <v>543</v>
      </c>
      <c r="F279" s="1">
        <v>545.65</v>
      </c>
      <c r="G279" s="1">
        <v>538.20000000000005</v>
      </c>
      <c r="H279" s="1">
        <v>542.95000000000005</v>
      </c>
      <c r="I279" s="1">
        <v>543.5</v>
      </c>
      <c r="J279" s="1">
        <v>542.17999999999995</v>
      </c>
      <c r="K279" s="1">
        <v>1752070</v>
      </c>
      <c r="L279" s="1">
        <v>949930331.25</v>
      </c>
      <c r="M279" s="1">
        <v>55342</v>
      </c>
      <c r="N279" s="3">
        <f>IF(ISERR(LN(Table1541[[#This Row],[Close Price]]/I278)),"-",LN(Table1541[[#This Row],[Close Price]]/I278))</f>
        <v>3.6805300378677029E-4</v>
      </c>
    </row>
    <row r="280" spans="1:14" x14ac:dyDescent="0.3">
      <c r="A280" s="1" t="s">
        <v>44</v>
      </c>
      <c r="B280" s="1" t="s">
        <v>14</v>
      </c>
      <c r="C280" s="2">
        <v>43510</v>
      </c>
      <c r="D280" s="1">
        <v>543.5</v>
      </c>
      <c r="E280" s="1">
        <v>542.9</v>
      </c>
      <c r="F280" s="1">
        <v>556</v>
      </c>
      <c r="G280" s="1">
        <v>537.4</v>
      </c>
      <c r="H280" s="1">
        <v>542.1</v>
      </c>
      <c r="I280" s="1">
        <v>542.9</v>
      </c>
      <c r="J280" s="1">
        <v>546.30999999999995</v>
      </c>
      <c r="K280" s="1">
        <v>2766535</v>
      </c>
      <c r="L280" s="1">
        <v>1511389735</v>
      </c>
      <c r="M280" s="1">
        <v>67102</v>
      </c>
      <c r="N280" s="3">
        <f>IF(ISERR(LN(Table1541[[#This Row],[Close Price]]/I279)),"-",LN(Table1541[[#This Row],[Close Price]]/I279))</f>
        <v>-1.1045656498587699E-3</v>
      </c>
    </row>
    <row r="281" spans="1:14" x14ac:dyDescent="0.3">
      <c r="A281" s="1" t="s">
        <v>44</v>
      </c>
      <c r="B281" s="1" t="s">
        <v>14</v>
      </c>
      <c r="C281" s="2">
        <v>43511</v>
      </c>
      <c r="D281" s="1">
        <v>542.9</v>
      </c>
      <c r="E281" s="1">
        <v>540</v>
      </c>
      <c r="F281" s="1">
        <v>551.4</v>
      </c>
      <c r="G281" s="1">
        <v>528.5</v>
      </c>
      <c r="H281" s="1">
        <v>541.9</v>
      </c>
      <c r="I281" s="1">
        <v>540.54999999999995</v>
      </c>
      <c r="J281" s="1">
        <v>538.28</v>
      </c>
      <c r="K281" s="1">
        <v>2491806</v>
      </c>
      <c r="L281" s="1">
        <v>1341296846.9000001</v>
      </c>
      <c r="M281" s="1">
        <v>54833</v>
      </c>
      <c r="N281" s="3">
        <f>IF(ISERR(LN(Table1541[[#This Row],[Close Price]]/I280)),"-",LN(Table1541[[#This Row],[Close Price]]/I280))</f>
        <v>-4.3380011726250316E-3</v>
      </c>
    </row>
    <row r="282" spans="1:14" x14ac:dyDescent="0.3">
      <c r="A282" s="1" t="s">
        <v>44</v>
      </c>
      <c r="B282" s="1" t="s">
        <v>14</v>
      </c>
      <c r="C282" s="2">
        <v>43514</v>
      </c>
      <c r="D282" s="1">
        <v>540.54999999999995</v>
      </c>
      <c r="E282" s="1">
        <v>542</v>
      </c>
      <c r="F282" s="1">
        <v>545.04999999999995</v>
      </c>
      <c r="G282" s="1">
        <v>532.29999999999995</v>
      </c>
      <c r="H282" s="1">
        <v>541</v>
      </c>
      <c r="I282" s="1">
        <v>541.15</v>
      </c>
      <c r="J282" s="1">
        <v>537.79999999999995</v>
      </c>
      <c r="K282" s="1">
        <v>1590101</v>
      </c>
      <c r="L282" s="1">
        <v>855158051.20000005</v>
      </c>
      <c r="M282" s="1">
        <v>50576</v>
      </c>
      <c r="N282" s="3" t="str">
        <f>IF(ISERR(LN(Table1541[[#This Row],[Close Price]]/#REF!)),"-",LN(Table1541[[#This Row],[Close Price]]/#REF!))</f>
        <v>-</v>
      </c>
    </row>
    <row r="283" spans="1:14" x14ac:dyDescent="0.3">
      <c r="A283" s="1" t="s">
        <v>44</v>
      </c>
      <c r="B283" s="1" t="s">
        <v>14</v>
      </c>
      <c r="C283" s="2">
        <v>43515</v>
      </c>
      <c r="D283" s="1">
        <v>541.15</v>
      </c>
      <c r="E283" s="1">
        <v>544.79999999999995</v>
      </c>
      <c r="F283" s="1">
        <v>545</v>
      </c>
      <c r="G283" s="1">
        <v>536.75</v>
      </c>
      <c r="H283" s="1">
        <v>539.45000000000005</v>
      </c>
      <c r="I283" s="1">
        <v>539.65</v>
      </c>
      <c r="J283" s="1">
        <v>541.23</v>
      </c>
      <c r="K283" s="1">
        <v>1879600</v>
      </c>
      <c r="L283" s="1">
        <v>1017299772.3</v>
      </c>
      <c r="M283" s="1">
        <v>40079</v>
      </c>
      <c r="N283" s="3">
        <f>IF(ISERR(LN(Table1541[[#This Row],[Close Price]]/I282)),"-",LN(Table1541[[#This Row],[Close Price]]/I282))</f>
        <v>-2.775723469800105E-3</v>
      </c>
    </row>
    <row r="284" spans="1:14" x14ac:dyDescent="0.3">
      <c r="A284" s="1" t="s">
        <v>44</v>
      </c>
      <c r="B284" s="1" t="s">
        <v>14</v>
      </c>
      <c r="C284" s="2">
        <v>43516</v>
      </c>
      <c r="D284" s="1">
        <v>539.65</v>
      </c>
      <c r="E284" s="1">
        <v>540.20000000000005</v>
      </c>
      <c r="F284" s="1">
        <v>543.20000000000005</v>
      </c>
      <c r="G284" s="1">
        <v>538.65</v>
      </c>
      <c r="H284" s="1">
        <v>543.20000000000005</v>
      </c>
      <c r="I284" s="1">
        <v>541.1</v>
      </c>
      <c r="J284" s="1">
        <v>540.85</v>
      </c>
      <c r="K284" s="1">
        <v>1208930</v>
      </c>
      <c r="L284" s="1">
        <v>653847907.95000005</v>
      </c>
      <c r="M284" s="1">
        <v>53118</v>
      </c>
      <c r="N284" s="3">
        <f>IF(ISERR(LN(Table1541[[#This Row],[Close Price]]/I283)),"-",LN(Table1541[[#This Row],[Close Price]]/I283))</f>
        <v>2.6833233773343877E-3</v>
      </c>
    </row>
    <row r="285" spans="1:14" x14ac:dyDescent="0.3">
      <c r="A285" s="1" t="s">
        <v>44</v>
      </c>
      <c r="B285" s="1" t="s">
        <v>14</v>
      </c>
      <c r="C285" s="2">
        <v>43517</v>
      </c>
      <c r="D285" s="1">
        <v>541.1</v>
      </c>
      <c r="E285" s="1">
        <v>542.85</v>
      </c>
      <c r="F285" s="1">
        <v>547.9</v>
      </c>
      <c r="G285" s="1">
        <v>540.5</v>
      </c>
      <c r="H285" s="1">
        <v>546</v>
      </c>
      <c r="I285" s="1">
        <v>545.5</v>
      </c>
      <c r="J285" s="1">
        <v>545</v>
      </c>
      <c r="K285" s="1">
        <v>1093548</v>
      </c>
      <c r="L285" s="1">
        <v>595979525.20000005</v>
      </c>
      <c r="M285" s="1">
        <v>29438</v>
      </c>
      <c r="N285" s="3">
        <f>IF(ISERR(LN(Table1541[[#This Row],[Close Price]]/I284)),"-",LN(Table1541[[#This Row],[Close Price]]/I284))</f>
        <v>8.0987006244359078E-3</v>
      </c>
    </row>
    <row r="286" spans="1:14" x14ac:dyDescent="0.3">
      <c r="A286" s="1" t="s">
        <v>44</v>
      </c>
      <c r="B286" s="1" t="s">
        <v>14</v>
      </c>
      <c r="C286" s="2">
        <v>43518</v>
      </c>
      <c r="D286" s="1">
        <v>545.5</v>
      </c>
      <c r="E286" s="1">
        <v>543.79999999999995</v>
      </c>
      <c r="F286" s="1">
        <v>546.1</v>
      </c>
      <c r="G286" s="1">
        <v>539.1</v>
      </c>
      <c r="H286" s="1">
        <v>541.5</v>
      </c>
      <c r="I286" s="1">
        <v>541.29999999999995</v>
      </c>
      <c r="J286" s="1">
        <v>541.30999999999995</v>
      </c>
      <c r="K286" s="1">
        <v>1592112</v>
      </c>
      <c r="L286" s="1">
        <v>861821992.25</v>
      </c>
      <c r="M286" s="1">
        <v>53226</v>
      </c>
      <c r="N286" s="3">
        <f>IF(ISERR(LN(Table1541[[#This Row],[Close Price]]/I285)),"-",LN(Table1541[[#This Row],[Close Price]]/I285))</f>
        <v>-7.7291514701933357E-3</v>
      </c>
    </row>
    <row r="287" spans="1:14" x14ac:dyDescent="0.3">
      <c r="A287" s="1" t="s">
        <v>44</v>
      </c>
      <c r="B287" s="1" t="s">
        <v>14</v>
      </c>
      <c r="C287" s="2">
        <v>43521</v>
      </c>
      <c r="D287" s="1">
        <v>541.29999999999995</v>
      </c>
      <c r="E287" s="1">
        <v>541.5</v>
      </c>
      <c r="F287" s="1">
        <v>550.85</v>
      </c>
      <c r="G287" s="1">
        <v>541</v>
      </c>
      <c r="H287" s="1">
        <v>547.04999999999995</v>
      </c>
      <c r="I287" s="1">
        <v>548.29999999999995</v>
      </c>
      <c r="J287" s="1">
        <v>547.26</v>
      </c>
      <c r="K287" s="1">
        <v>1961905</v>
      </c>
      <c r="L287" s="1">
        <v>1073662735.8</v>
      </c>
      <c r="M287" s="1">
        <v>60071</v>
      </c>
      <c r="N287" s="3" t="str">
        <f>IF(ISERR(LN(Table1541[[#This Row],[Close Price]]/#REF!)),"-",LN(Table1541[[#This Row],[Close Price]]/#REF!))</f>
        <v>-</v>
      </c>
    </row>
    <row r="288" spans="1:14" x14ac:dyDescent="0.3">
      <c r="A288" s="1" t="s">
        <v>44</v>
      </c>
      <c r="B288" s="1" t="s">
        <v>14</v>
      </c>
      <c r="C288" s="2">
        <v>43522</v>
      </c>
      <c r="D288" s="1">
        <v>548.29999999999995</v>
      </c>
      <c r="E288" s="1">
        <v>545.1</v>
      </c>
      <c r="F288" s="1">
        <v>553.65</v>
      </c>
      <c r="G288" s="1">
        <v>538.04999999999995</v>
      </c>
      <c r="H288" s="1">
        <v>547.95000000000005</v>
      </c>
      <c r="I288" s="1">
        <v>550.4</v>
      </c>
      <c r="J288" s="1">
        <v>546.53</v>
      </c>
      <c r="K288" s="1">
        <v>1952961</v>
      </c>
      <c r="L288" s="1">
        <v>1067348624.65</v>
      </c>
      <c r="M288" s="1">
        <v>72549</v>
      </c>
      <c r="N288" s="3">
        <f>IF(ISERR(LN(Table1541[[#This Row],[Close Price]]/I287)),"-",LN(Table1541[[#This Row],[Close Price]]/I287))</f>
        <v>3.8227042091311097E-3</v>
      </c>
    </row>
    <row r="289" spans="1:14" x14ac:dyDescent="0.3">
      <c r="A289" s="1" t="s">
        <v>44</v>
      </c>
      <c r="B289" s="1" t="s">
        <v>14</v>
      </c>
      <c r="C289" s="2">
        <v>43523</v>
      </c>
      <c r="D289" s="1">
        <v>550.4</v>
      </c>
      <c r="E289" s="1">
        <v>551</v>
      </c>
      <c r="F289" s="1">
        <v>555.35</v>
      </c>
      <c r="G289" s="1">
        <v>544.25</v>
      </c>
      <c r="H289" s="1">
        <v>550.20000000000005</v>
      </c>
      <c r="I289" s="1">
        <v>551.9</v>
      </c>
      <c r="J289" s="1">
        <v>550.42999999999995</v>
      </c>
      <c r="K289" s="1">
        <v>2389977</v>
      </c>
      <c r="L289" s="1">
        <v>1315522200.75</v>
      </c>
      <c r="M289" s="1">
        <v>76900</v>
      </c>
      <c r="N289" s="3">
        <f>IF(ISERR(LN(Table1541[[#This Row],[Close Price]]/I288)),"-",LN(Table1541[[#This Row],[Close Price]]/I288))</f>
        <v>2.7215838263217394E-3</v>
      </c>
    </row>
    <row r="290" spans="1:14" x14ac:dyDescent="0.3">
      <c r="A290" s="1" t="s">
        <v>44</v>
      </c>
      <c r="B290" s="1" t="s">
        <v>14</v>
      </c>
      <c r="C290" s="2">
        <v>43524</v>
      </c>
      <c r="D290" s="1">
        <v>551.9</v>
      </c>
      <c r="E290" s="1">
        <v>555</v>
      </c>
      <c r="F290" s="1">
        <v>558.29999999999995</v>
      </c>
      <c r="G290" s="1">
        <v>546</v>
      </c>
      <c r="H290" s="1">
        <v>555.25</v>
      </c>
      <c r="I290" s="1">
        <v>554.54999999999995</v>
      </c>
      <c r="J290" s="1">
        <v>551.82000000000005</v>
      </c>
      <c r="K290" s="1">
        <v>2618486</v>
      </c>
      <c r="L290" s="1">
        <v>1444944177.5</v>
      </c>
      <c r="M290" s="1">
        <v>52407</v>
      </c>
      <c r="N290" s="3">
        <f>IF(ISERR(LN(Table1541[[#This Row],[Close Price]]/I289)),"-",LN(Table1541[[#This Row],[Close Price]]/I289))</f>
        <v>4.790103605294917E-3</v>
      </c>
    </row>
    <row r="291" spans="1:14" x14ac:dyDescent="0.3">
      <c r="A291" s="1" t="s">
        <v>44</v>
      </c>
      <c r="B291" s="1" t="s">
        <v>14</v>
      </c>
      <c r="C291" s="2">
        <v>43525</v>
      </c>
      <c r="D291" s="1">
        <v>554.54999999999995</v>
      </c>
      <c r="E291" s="1">
        <v>555</v>
      </c>
      <c r="F291" s="1">
        <v>555.29999999999995</v>
      </c>
      <c r="G291" s="1">
        <v>547.4</v>
      </c>
      <c r="H291" s="1">
        <v>550.70000000000005</v>
      </c>
      <c r="I291" s="1">
        <v>551.54999999999995</v>
      </c>
      <c r="J291" s="1">
        <v>550.09</v>
      </c>
      <c r="K291" s="1">
        <v>2430914</v>
      </c>
      <c r="L291" s="1">
        <v>1337226766.3</v>
      </c>
      <c r="M291" s="1">
        <v>59250</v>
      </c>
      <c r="N291" s="3">
        <f>IF(ISERR(LN(Table1541[[#This Row],[Close Price]]/I290)),"-",LN(Table1541[[#This Row],[Close Price]]/I290))</f>
        <v>-5.4244776353599405E-3</v>
      </c>
    </row>
    <row r="292" spans="1:14" x14ac:dyDescent="0.3">
      <c r="A292" s="1" t="s">
        <v>44</v>
      </c>
      <c r="B292" s="1" t="s">
        <v>14</v>
      </c>
      <c r="C292" s="2">
        <v>43529</v>
      </c>
      <c r="D292" s="1">
        <v>551.54999999999995</v>
      </c>
      <c r="E292" s="1">
        <v>550</v>
      </c>
      <c r="F292" s="1">
        <v>551.5</v>
      </c>
      <c r="G292" s="1">
        <v>546.54999999999995</v>
      </c>
      <c r="H292" s="1">
        <v>547.65</v>
      </c>
      <c r="I292" s="1">
        <v>548.65</v>
      </c>
      <c r="J292" s="1">
        <v>549.24</v>
      </c>
      <c r="K292" s="1">
        <v>1644098</v>
      </c>
      <c r="L292" s="1">
        <v>903011019.14999998</v>
      </c>
      <c r="M292" s="1">
        <v>54255</v>
      </c>
      <c r="N292" s="3">
        <f>IF(ISERR(LN(Table1541[[#This Row],[Close Price]]/I291)),"-",LN(Table1541[[#This Row],[Close Price]]/I291))</f>
        <v>-5.2717809785825616E-3</v>
      </c>
    </row>
    <row r="293" spans="1:14" x14ac:dyDescent="0.3">
      <c r="A293" s="1" t="s">
        <v>44</v>
      </c>
      <c r="B293" s="1" t="s">
        <v>14</v>
      </c>
      <c r="C293" s="2">
        <v>43530</v>
      </c>
      <c r="D293" s="1">
        <v>548.65</v>
      </c>
      <c r="E293" s="1">
        <v>551</v>
      </c>
      <c r="F293" s="1">
        <v>552</v>
      </c>
      <c r="G293" s="1">
        <v>541.95000000000005</v>
      </c>
      <c r="H293" s="1">
        <v>546.79999999999995</v>
      </c>
      <c r="I293" s="1">
        <v>547.54999999999995</v>
      </c>
      <c r="J293" s="1">
        <v>546.63</v>
      </c>
      <c r="K293" s="1">
        <v>1587182</v>
      </c>
      <c r="L293" s="1">
        <v>867600860.20000005</v>
      </c>
      <c r="M293" s="1">
        <v>37920</v>
      </c>
      <c r="N293" s="3">
        <f>IF(ISERR(LN(Table1541[[#This Row],[Close Price]]/I292)),"-",LN(Table1541[[#This Row],[Close Price]]/I292))</f>
        <v>-2.0069337150400218E-3</v>
      </c>
    </row>
    <row r="294" spans="1:14" x14ac:dyDescent="0.3">
      <c r="A294" s="1" t="s">
        <v>44</v>
      </c>
      <c r="B294" s="1" t="s">
        <v>14</v>
      </c>
      <c r="C294" s="2">
        <v>43531</v>
      </c>
      <c r="D294" s="1">
        <v>547.54999999999995</v>
      </c>
      <c r="E294" s="1">
        <v>547.65</v>
      </c>
      <c r="F294" s="1">
        <v>550</v>
      </c>
      <c r="G294" s="1">
        <v>539.65</v>
      </c>
      <c r="H294" s="1">
        <v>542.95000000000005</v>
      </c>
      <c r="I294" s="1">
        <v>541.35</v>
      </c>
      <c r="J294" s="1">
        <v>544.09</v>
      </c>
      <c r="K294" s="1">
        <v>1144534</v>
      </c>
      <c r="L294" s="1">
        <v>622725277.25</v>
      </c>
      <c r="M294" s="1">
        <v>23616</v>
      </c>
      <c r="N294" s="3">
        <f>IF(ISERR(LN(Table1541[[#This Row],[Close Price]]/I293)),"-",LN(Table1541[[#This Row],[Close Price]]/I293))</f>
        <v>-1.138776196486078E-2</v>
      </c>
    </row>
    <row r="295" spans="1:14" x14ac:dyDescent="0.3">
      <c r="A295" s="1" t="s">
        <v>44</v>
      </c>
      <c r="B295" s="1" t="s">
        <v>14</v>
      </c>
      <c r="C295" s="2">
        <v>43532</v>
      </c>
      <c r="D295" s="1">
        <v>541.35</v>
      </c>
      <c r="E295" s="1">
        <v>541</v>
      </c>
      <c r="F295" s="1">
        <v>543.4</v>
      </c>
      <c r="G295" s="1">
        <v>538.25</v>
      </c>
      <c r="H295" s="1">
        <v>538.75</v>
      </c>
      <c r="I295" s="1">
        <v>539.95000000000005</v>
      </c>
      <c r="J295" s="1">
        <v>541.04</v>
      </c>
      <c r="K295" s="1">
        <v>2618767</v>
      </c>
      <c r="L295" s="1">
        <v>1416853802.7</v>
      </c>
      <c r="M295" s="1">
        <v>53007</v>
      </c>
      <c r="N295" s="3">
        <f>IF(ISERR(LN(Table1541[[#This Row],[Close Price]]/I294)),"-",LN(Table1541[[#This Row],[Close Price]]/I294))</f>
        <v>-2.5894770781384928E-3</v>
      </c>
    </row>
    <row r="296" spans="1:14" x14ac:dyDescent="0.3">
      <c r="A296" s="1" t="s">
        <v>44</v>
      </c>
      <c r="B296" s="1" t="s">
        <v>14</v>
      </c>
      <c r="C296" s="2">
        <v>43535</v>
      </c>
      <c r="D296" s="1">
        <v>539.95000000000005</v>
      </c>
      <c r="E296" s="1">
        <v>542</v>
      </c>
      <c r="F296" s="1">
        <v>542</v>
      </c>
      <c r="G296" s="1">
        <v>535.5</v>
      </c>
      <c r="H296" s="1">
        <v>540</v>
      </c>
      <c r="I296" s="1">
        <v>540.1</v>
      </c>
      <c r="J296" s="1">
        <v>539.46</v>
      </c>
      <c r="K296" s="1">
        <v>2342102</v>
      </c>
      <c r="L296" s="1">
        <v>1263481202.3</v>
      </c>
      <c r="M296" s="1">
        <v>71032</v>
      </c>
      <c r="N296" s="3">
        <f>IF(ISERR(LN(Table1541[[#This Row],[Close Price]]/I295)),"-",LN(Table1541[[#This Row],[Close Price]]/I295))</f>
        <v>2.7776492007672667E-4</v>
      </c>
    </row>
    <row r="297" spans="1:14" x14ac:dyDescent="0.3">
      <c r="A297" s="1" t="s">
        <v>44</v>
      </c>
      <c r="B297" s="1" t="s">
        <v>14</v>
      </c>
      <c r="C297" s="2">
        <v>43536</v>
      </c>
      <c r="D297" s="1">
        <v>540.1</v>
      </c>
      <c r="E297" s="1">
        <v>541.9</v>
      </c>
      <c r="F297" s="1">
        <v>543.65</v>
      </c>
      <c r="G297" s="1">
        <v>537.29999999999995</v>
      </c>
      <c r="H297" s="1">
        <v>538</v>
      </c>
      <c r="I297" s="1">
        <v>538.75</v>
      </c>
      <c r="J297" s="1">
        <v>539.97</v>
      </c>
      <c r="K297" s="1">
        <v>2049339</v>
      </c>
      <c r="L297" s="1">
        <v>1106576347.95</v>
      </c>
      <c r="M297" s="1">
        <v>42050</v>
      </c>
      <c r="N297" s="3">
        <f>IF(ISERR(LN(Table1541[[#This Row],[Close Price]]/I296)),"-",LN(Table1541[[#This Row],[Close Price]]/I296))</f>
        <v>-2.5026661808879298E-3</v>
      </c>
    </row>
    <row r="298" spans="1:14" x14ac:dyDescent="0.3">
      <c r="A298" s="1" t="s">
        <v>44</v>
      </c>
      <c r="B298" s="1" t="s">
        <v>14</v>
      </c>
      <c r="C298" s="2">
        <v>43537</v>
      </c>
      <c r="D298" s="1">
        <v>538.75</v>
      </c>
      <c r="E298" s="1">
        <v>542</v>
      </c>
      <c r="F298" s="1">
        <v>542.5</v>
      </c>
      <c r="G298" s="1">
        <v>531</v>
      </c>
      <c r="H298" s="1">
        <v>533</v>
      </c>
      <c r="I298" s="1">
        <v>532.79999999999995</v>
      </c>
      <c r="J298" s="1">
        <v>535.29999999999995</v>
      </c>
      <c r="K298" s="1">
        <v>1582245</v>
      </c>
      <c r="L298" s="1">
        <v>846974426.45000005</v>
      </c>
      <c r="M298" s="1">
        <v>31512</v>
      </c>
      <c r="N298" s="3">
        <f>IF(ISERR(LN(Table1541[[#This Row],[Close Price]]/I297)),"-",LN(Table1541[[#This Row],[Close Price]]/I297))</f>
        <v>-1.1105522191778209E-2</v>
      </c>
    </row>
    <row r="299" spans="1:14" x14ac:dyDescent="0.3">
      <c r="A299" s="1" t="s">
        <v>44</v>
      </c>
      <c r="B299" s="1" t="s">
        <v>14</v>
      </c>
      <c r="C299" s="2">
        <v>43538</v>
      </c>
      <c r="D299" s="1">
        <v>532.79999999999995</v>
      </c>
      <c r="E299" s="1">
        <v>532.04999999999995</v>
      </c>
      <c r="F299" s="1">
        <v>534.1</v>
      </c>
      <c r="G299" s="1">
        <v>530.5</v>
      </c>
      <c r="H299" s="1">
        <v>532.54999999999995</v>
      </c>
      <c r="I299" s="1">
        <v>532.75</v>
      </c>
      <c r="J299" s="1">
        <v>532.59</v>
      </c>
      <c r="K299" s="1">
        <v>1490894</v>
      </c>
      <c r="L299" s="1">
        <v>794042596.85000002</v>
      </c>
      <c r="M299" s="1">
        <v>25972</v>
      </c>
      <c r="N299" s="3">
        <f>IF(ISERR(LN(Table1541[[#This Row],[Close Price]]/I298)),"-",LN(Table1541[[#This Row],[Close Price]]/I298))</f>
        <v>-9.3848247452827407E-5</v>
      </c>
    </row>
    <row r="300" spans="1:14" x14ac:dyDescent="0.3">
      <c r="A300" s="1" t="s">
        <v>44</v>
      </c>
      <c r="B300" s="1" t="s">
        <v>14</v>
      </c>
      <c r="C300" s="2">
        <v>43539</v>
      </c>
      <c r="D300" s="1">
        <v>532.75</v>
      </c>
      <c r="E300" s="1">
        <v>534.1</v>
      </c>
      <c r="F300" s="1">
        <v>535.4</v>
      </c>
      <c r="G300" s="1">
        <v>528.95000000000005</v>
      </c>
      <c r="H300" s="1">
        <v>532.20000000000005</v>
      </c>
      <c r="I300" s="1">
        <v>532.6</v>
      </c>
      <c r="J300" s="1">
        <v>532.72</v>
      </c>
      <c r="K300" s="1">
        <v>2019240</v>
      </c>
      <c r="L300" s="1">
        <v>1075695822.75</v>
      </c>
      <c r="M300" s="1">
        <v>46517</v>
      </c>
      <c r="N300" s="3">
        <f>IF(ISERR(LN(Table1541[[#This Row],[Close Price]]/I299)),"-",LN(Table1541[[#This Row],[Close Price]]/I299))</f>
        <v>-2.8159759889465345E-4</v>
      </c>
    </row>
    <row r="301" spans="1:14" x14ac:dyDescent="0.3">
      <c r="A301" s="1" t="s">
        <v>44</v>
      </c>
      <c r="B301" s="1" t="s">
        <v>14</v>
      </c>
      <c r="C301" s="2">
        <v>43542</v>
      </c>
      <c r="D301" s="1">
        <v>532.6</v>
      </c>
      <c r="E301" s="1">
        <v>533.04999999999995</v>
      </c>
      <c r="F301" s="1">
        <v>535.79999999999995</v>
      </c>
      <c r="G301" s="1">
        <v>529</v>
      </c>
      <c r="H301" s="1">
        <v>535</v>
      </c>
      <c r="I301" s="1">
        <v>534.5</v>
      </c>
      <c r="J301" s="1">
        <v>533.44000000000005</v>
      </c>
      <c r="K301" s="1">
        <v>1266863</v>
      </c>
      <c r="L301" s="1">
        <v>675790418.70000005</v>
      </c>
      <c r="M301" s="1">
        <v>35249</v>
      </c>
      <c r="N301" s="3">
        <f>IF(ISERR(LN(Table1541[[#This Row],[Close Price]]/I300)),"-",LN(Table1541[[#This Row],[Close Price]]/I300))</f>
        <v>3.5610570852679206E-3</v>
      </c>
    </row>
    <row r="302" spans="1:14" x14ac:dyDescent="0.3">
      <c r="A302" s="1" t="s">
        <v>44</v>
      </c>
      <c r="B302" s="1" t="s">
        <v>14</v>
      </c>
      <c r="C302" s="2">
        <v>43543</v>
      </c>
      <c r="D302" s="1">
        <v>534.5</v>
      </c>
      <c r="E302" s="1">
        <v>537.15</v>
      </c>
      <c r="F302" s="1">
        <v>537.70000000000005</v>
      </c>
      <c r="G302" s="1">
        <v>530.20000000000005</v>
      </c>
      <c r="H302" s="1">
        <v>533.4</v>
      </c>
      <c r="I302" s="1">
        <v>533.65</v>
      </c>
      <c r="J302" s="1">
        <v>534.24</v>
      </c>
      <c r="K302" s="1">
        <v>874797</v>
      </c>
      <c r="L302" s="1">
        <v>467351140.80000001</v>
      </c>
      <c r="M302" s="1">
        <v>31354</v>
      </c>
      <c r="N302" s="3">
        <f>IF(ISERR(LN(Table1541[[#This Row],[Close Price]]/I301)),"-",LN(Table1541[[#This Row],[Close Price]]/I301))</f>
        <v>-1.591537105126021E-3</v>
      </c>
    </row>
    <row r="303" spans="1:14" x14ac:dyDescent="0.3">
      <c r="A303" s="1" t="s">
        <v>44</v>
      </c>
      <c r="B303" s="1" t="s">
        <v>14</v>
      </c>
      <c r="C303" s="2">
        <v>43544</v>
      </c>
      <c r="D303" s="1">
        <v>533.65</v>
      </c>
      <c r="E303" s="1">
        <v>532</v>
      </c>
      <c r="F303" s="1">
        <v>534.79999999999995</v>
      </c>
      <c r="G303" s="1">
        <v>531.1</v>
      </c>
      <c r="H303" s="1">
        <v>533.25</v>
      </c>
      <c r="I303" s="1">
        <v>533.25</v>
      </c>
      <c r="J303" s="1">
        <v>533.05999999999995</v>
      </c>
      <c r="K303" s="1">
        <v>1255306</v>
      </c>
      <c r="L303" s="1">
        <v>669149244.95000005</v>
      </c>
      <c r="M303" s="1">
        <v>37978</v>
      </c>
      <c r="N303" s="3">
        <f>IF(ISERR(LN(Table1541[[#This Row],[Close Price]]/I302)),"-",LN(Table1541[[#This Row],[Close Price]]/I302))</f>
        <v>-7.4983600851394794E-4</v>
      </c>
    </row>
    <row r="304" spans="1:14" x14ac:dyDescent="0.3">
      <c r="A304" s="1" t="s">
        <v>44</v>
      </c>
      <c r="B304" s="1" t="s">
        <v>14</v>
      </c>
      <c r="C304" s="2">
        <v>43546</v>
      </c>
      <c r="D304" s="1">
        <v>533.25</v>
      </c>
      <c r="E304" s="1">
        <v>534.9</v>
      </c>
      <c r="F304" s="1">
        <v>539</v>
      </c>
      <c r="G304" s="1">
        <v>523.6</v>
      </c>
      <c r="H304" s="1">
        <v>527</v>
      </c>
      <c r="I304" s="1">
        <v>526.79999999999995</v>
      </c>
      <c r="J304" s="1">
        <v>530.82000000000005</v>
      </c>
      <c r="K304" s="1">
        <v>1579084</v>
      </c>
      <c r="L304" s="1">
        <v>838214435.85000002</v>
      </c>
      <c r="M304" s="1">
        <v>37579</v>
      </c>
      <c r="N304" s="3">
        <f>IF(ISERR(LN(Table1541[[#This Row],[Close Price]]/I303)),"-",LN(Table1541[[#This Row],[Close Price]]/I303))</f>
        <v>-1.2169387482334064E-2</v>
      </c>
    </row>
    <row r="305" spans="1:14" x14ac:dyDescent="0.3">
      <c r="A305" s="1" t="s">
        <v>44</v>
      </c>
      <c r="B305" s="1" t="s">
        <v>14</v>
      </c>
      <c r="C305" s="2">
        <v>43549</v>
      </c>
      <c r="D305" s="1">
        <v>526.79999999999995</v>
      </c>
      <c r="E305" s="1">
        <v>525.6</v>
      </c>
      <c r="F305" s="1">
        <v>528.70000000000005</v>
      </c>
      <c r="G305" s="1">
        <v>516.20000000000005</v>
      </c>
      <c r="H305" s="1">
        <v>526</v>
      </c>
      <c r="I305" s="1">
        <v>526.85</v>
      </c>
      <c r="J305" s="1">
        <v>523.34</v>
      </c>
      <c r="K305" s="1">
        <v>1874898</v>
      </c>
      <c r="L305" s="1">
        <v>981213600.45000005</v>
      </c>
      <c r="M305" s="1">
        <v>37511</v>
      </c>
      <c r="N305" s="3">
        <f>IF(ISERR(LN(Table1541[[#This Row],[Close Price]]/I304)),"-",LN(Table1541[[#This Row],[Close Price]]/I304))</f>
        <v>9.4908176410775873E-5</v>
      </c>
    </row>
    <row r="306" spans="1:14" x14ac:dyDescent="0.3">
      <c r="A306" s="1" t="s">
        <v>44</v>
      </c>
      <c r="B306" s="1" t="s">
        <v>14</v>
      </c>
      <c r="C306" s="2">
        <v>43550</v>
      </c>
      <c r="D306" s="1">
        <v>526.85</v>
      </c>
      <c r="E306" s="1">
        <v>528.5</v>
      </c>
      <c r="F306" s="1">
        <v>532.5</v>
      </c>
      <c r="G306" s="1">
        <v>525.70000000000005</v>
      </c>
      <c r="H306" s="1">
        <v>529.15</v>
      </c>
      <c r="I306" s="1">
        <v>529.29999999999995</v>
      </c>
      <c r="J306" s="1">
        <v>528.52</v>
      </c>
      <c r="K306" s="1">
        <v>3044792</v>
      </c>
      <c r="L306" s="1">
        <v>1609231645.6500001</v>
      </c>
      <c r="M306" s="1">
        <v>40088</v>
      </c>
      <c r="N306" s="3">
        <f>IF(ISERR(LN(Table1541[[#This Row],[Close Price]]/I305)),"-",LN(Table1541[[#This Row],[Close Price]]/I305))</f>
        <v>4.6395008184051418E-3</v>
      </c>
    </row>
    <row r="307" spans="1:14" x14ac:dyDescent="0.3">
      <c r="A307" s="1" t="s">
        <v>44</v>
      </c>
      <c r="B307" s="1" t="s">
        <v>14</v>
      </c>
      <c r="C307" s="2">
        <v>43551</v>
      </c>
      <c r="D307" s="1">
        <v>529.29999999999995</v>
      </c>
      <c r="E307" s="1">
        <v>531.4</v>
      </c>
      <c r="F307" s="1">
        <v>533.6</v>
      </c>
      <c r="G307" s="1">
        <v>524.04999999999995</v>
      </c>
      <c r="H307" s="1">
        <v>525.29999999999995</v>
      </c>
      <c r="I307" s="1">
        <v>525.5</v>
      </c>
      <c r="J307" s="1">
        <v>526.5</v>
      </c>
      <c r="K307" s="1">
        <v>1217387</v>
      </c>
      <c r="L307" s="1">
        <v>640951433.85000002</v>
      </c>
      <c r="M307" s="1">
        <v>33832</v>
      </c>
      <c r="N307" s="3">
        <f>IF(ISERR(LN(Table1541[[#This Row],[Close Price]]/I306)),"-",LN(Table1541[[#This Row],[Close Price]]/I306))</f>
        <v>-7.2051885469359388E-3</v>
      </c>
    </row>
    <row r="308" spans="1:14" x14ac:dyDescent="0.3">
      <c r="A308" s="1" t="s">
        <v>44</v>
      </c>
      <c r="B308" s="1" t="s">
        <v>14</v>
      </c>
      <c r="C308" s="2">
        <v>43552</v>
      </c>
      <c r="D308" s="1">
        <v>525.5</v>
      </c>
      <c r="E308" s="1">
        <v>525.29999999999995</v>
      </c>
      <c r="F308" s="1">
        <v>527.35</v>
      </c>
      <c r="G308" s="1">
        <v>522.29999999999995</v>
      </c>
      <c r="H308" s="1">
        <v>525.6</v>
      </c>
      <c r="I308" s="1">
        <v>525.6</v>
      </c>
      <c r="J308" s="1">
        <v>525.37</v>
      </c>
      <c r="K308" s="1">
        <v>4133379</v>
      </c>
      <c r="L308" s="1">
        <v>2171557356.4000001</v>
      </c>
      <c r="M308" s="1">
        <v>96008</v>
      </c>
      <c r="N308" s="3">
        <f>IF(ISERR(LN(Table1541[[#This Row],[Close Price]]/I307)),"-",LN(Table1541[[#This Row],[Close Price]]/I307))</f>
        <v>1.9027685339500621E-4</v>
      </c>
    </row>
    <row r="309" spans="1:14" x14ac:dyDescent="0.3">
      <c r="A309" s="1" t="s">
        <v>44</v>
      </c>
      <c r="B309" s="1" t="s">
        <v>14</v>
      </c>
      <c r="C309" s="2">
        <v>43553</v>
      </c>
      <c r="D309" s="1">
        <v>525.6</v>
      </c>
      <c r="E309" s="1">
        <v>525.75</v>
      </c>
      <c r="F309" s="1">
        <v>530.70000000000005</v>
      </c>
      <c r="G309" s="1">
        <v>524</v>
      </c>
      <c r="H309" s="1">
        <v>527.45000000000005</v>
      </c>
      <c r="I309" s="1">
        <v>528.9</v>
      </c>
      <c r="J309" s="1">
        <v>527.47</v>
      </c>
      <c r="K309" s="1">
        <v>2162632</v>
      </c>
      <c r="L309" s="1">
        <v>1140712756.8499999</v>
      </c>
      <c r="M309" s="1">
        <v>63745</v>
      </c>
      <c r="N309" s="3">
        <f>IF(ISERR(LN(Table1541[[#This Row],[Close Price]]/I308)),"-",LN(Table1541[[#This Row],[Close Price]]/I308))</f>
        <v>6.2589109015333752E-3</v>
      </c>
    </row>
    <row r="310" spans="1:14" x14ac:dyDescent="0.3">
      <c r="A310" s="1" t="s">
        <v>44</v>
      </c>
      <c r="B310" s="1" t="s">
        <v>14</v>
      </c>
      <c r="C310" s="2">
        <v>43556</v>
      </c>
      <c r="D310" s="1">
        <v>528.9</v>
      </c>
      <c r="E310" s="1">
        <v>516.29999999999995</v>
      </c>
      <c r="F310" s="1">
        <v>528.75</v>
      </c>
      <c r="G310" s="1">
        <v>516.29999999999995</v>
      </c>
      <c r="H310" s="1">
        <v>526.75</v>
      </c>
      <c r="I310" s="1">
        <v>525.65</v>
      </c>
      <c r="J310" s="1">
        <v>525.05999999999995</v>
      </c>
      <c r="K310" s="1">
        <v>4091454</v>
      </c>
      <c r="L310" s="1">
        <v>2148258620.5999999</v>
      </c>
      <c r="M310" s="1">
        <v>81440</v>
      </c>
      <c r="N310" s="3">
        <f>IF(ISERR(LN(Table1541[[#This Row],[Close Price]]/I309)),"-",LN(Table1541[[#This Row],[Close Price]]/I309))</f>
        <v>-6.163786050094296E-3</v>
      </c>
    </row>
    <row r="311" spans="1:14" x14ac:dyDescent="0.3">
      <c r="A311" s="1" t="s">
        <v>44</v>
      </c>
      <c r="B311" s="1" t="s">
        <v>14</v>
      </c>
      <c r="C311" s="2">
        <v>43557</v>
      </c>
      <c r="D311" s="1">
        <v>525.65</v>
      </c>
      <c r="E311" s="1">
        <v>529.95000000000005</v>
      </c>
      <c r="F311" s="1">
        <v>529.95000000000005</v>
      </c>
      <c r="G311" s="1">
        <v>521.15</v>
      </c>
      <c r="H311" s="1">
        <v>522.25</v>
      </c>
      <c r="I311" s="1">
        <v>522.65</v>
      </c>
      <c r="J311" s="1">
        <v>524</v>
      </c>
      <c r="K311" s="1">
        <v>1268431</v>
      </c>
      <c r="L311" s="1">
        <v>664657979.85000002</v>
      </c>
      <c r="M311" s="1">
        <v>36463</v>
      </c>
      <c r="N311" s="3">
        <f>IF(ISERR(LN(Table1541[[#This Row],[Close Price]]/I310)),"-",LN(Table1541[[#This Row],[Close Price]]/I310))</f>
        <v>-5.7235680431237061E-3</v>
      </c>
    </row>
    <row r="312" spans="1:14" x14ac:dyDescent="0.3">
      <c r="A312" s="1" t="s">
        <v>44</v>
      </c>
      <c r="B312" s="1" t="s">
        <v>14</v>
      </c>
      <c r="C312" s="2">
        <v>43558</v>
      </c>
      <c r="D312" s="1">
        <v>522.65</v>
      </c>
      <c r="E312" s="1">
        <v>523</v>
      </c>
      <c r="F312" s="1">
        <v>524.79999999999995</v>
      </c>
      <c r="G312" s="1">
        <v>519.1</v>
      </c>
      <c r="H312" s="1">
        <v>520.5</v>
      </c>
      <c r="I312" s="1">
        <v>520.45000000000005</v>
      </c>
      <c r="J312" s="1">
        <v>522.84</v>
      </c>
      <c r="K312" s="1">
        <v>3276338</v>
      </c>
      <c r="L312" s="1">
        <v>1713000982.5999999</v>
      </c>
      <c r="M312" s="1">
        <v>42519</v>
      </c>
      <c r="N312" s="3">
        <f>IF(ISERR(LN(Table1541[[#This Row],[Close Price]]/I311)),"-",LN(Table1541[[#This Row],[Close Price]]/I311))</f>
        <v>-4.2182020172386297E-3</v>
      </c>
    </row>
    <row r="313" spans="1:14" x14ac:dyDescent="0.3">
      <c r="A313" s="1" t="s">
        <v>44</v>
      </c>
      <c r="B313" s="1" t="s">
        <v>14</v>
      </c>
      <c r="C313" s="2">
        <v>43559</v>
      </c>
      <c r="D313" s="1">
        <v>520.45000000000005</v>
      </c>
      <c r="E313" s="1">
        <v>519</v>
      </c>
      <c r="F313" s="1">
        <v>522</v>
      </c>
      <c r="G313" s="1">
        <v>517.5</v>
      </c>
      <c r="H313" s="1">
        <v>520.1</v>
      </c>
      <c r="I313" s="1">
        <v>521</v>
      </c>
      <c r="J313" s="1">
        <v>520.6</v>
      </c>
      <c r="K313" s="1">
        <v>5555991</v>
      </c>
      <c r="L313" s="1">
        <v>2892449704.3000002</v>
      </c>
      <c r="M313" s="1">
        <v>76315</v>
      </c>
      <c r="N313" s="3">
        <f>IF(ISERR(LN(Table1541[[#This Row],[Close Price]]/I312)),"-",LN(Table1541[[#This Row],[Close Price]]/I312))</f>
        <v>1.0562197918894888E-3</v>
      </c>
    </row>
    <row r="314" spans="1:14" x14ac:dyDescent="0.3">
      <c r="A314" s="1" t="s">
        <v>44</v>
      </c>
      <c r="B314" s="1" t="s">
        <v>14</v>
      </c>
      <c r="C314" s="2">
        <v>43560</v>
      </c>
      <c r="D314" s="1">
        <v>521</v>
      </c>
      <c r="E314" s="1">
        <v>531.4</v>
      </c>
      <c r="F314" s="1">
        <v>541</v>
      </c>
      <c r="G314" s="1">
        <v>526</v>
      </c>
      <c r="H314" s="1">
        <v>532.1</v>
      </c>
      <c r="I314" s="1">
        <v>532.1</v>
      </c>
      <c r="J314" s="1">
        <v>535.1</v>
      </c>
      <c r="K314" s="1">
        <v>9784780</v>
      </c>
      <c r="L314" s="1">
        <v>5235852144.25</v>
      </c>
      <c r="M314" s="1">
        <v>119899</v>
      </c>
      <c r="N314" s="3">
        <f>IF(ISERR(LN(Table1541[[#This Row],[Close Price]]/I313)),"-",LN(Table1541[[#This Row],[Close Price]]/I313))</f>
        <v>2.1081399848956819E-2</v>
      </c>
    </row>
    <row r="315" spans="1:14" x14ac:dyDescent="0.3">
      <c r="A315" s="1" t="s">
        <v>44</v>
      </c>
      <c r="B315" s="1" t="s">
        <v>14</v>
      </c>
      <c r="C315" s="2">
        <v>43563</v>
      </c>
      <c r="D315" s="1">
        <v>532.1</v>
      </c>
      <c r="E315" s="1">
        <v>536.5</v>
      </c>
      <c r="F315" s="1">
        <v>536.9</v>
      </c>
      <c r="G315" s="1">
        <v>522.70000000000005</v>
      </c>
      <c r="H315" s="1">
        <v>526.25</v>
      </c>
      <c r="I315" s="1">
        <v>525.4</v>
      </c>
      <c r="J315" s="1">
        <v>526.64</v>
      </c>
      <c r="K315" s="1">
        <v>2429845</v>
      </c>
      <c r="L315" s="1">
        <v>1279642559.9000001</v>
      </c>
      <c r="M315" s="1">
        <v>82647</v>
      </c>
      <c r="N315" s="3">
        <f>IF(ISERR(LN(Table1541[[#This Row],[Close Price]]/I314)),"-",LN(Table1541[[#This Row],[Close Price]]/I314))</f>
        <v>-1.2671564350884155E-2</v>
      </c>
    </row>
    <row r="316" spans="1:14" x14ac:dyDescent="0.3">
      <c r="A316" s="1" t="s">
        <v>44</v>
      </c>
      <c r="B316" s="1" t="s">
        <v>14</v>
      </c>
      <c r="C316" s="2">
        <v>43564</v>
      </c>
      <c r="D316" s="1">
        <v>525.4</v>
      </c>
      <c r="E316" s="1">
        <v>526.25</v>
      </c>
      <c r="F316" s="1">
        <v>534.5</v>
      </c>
      <c r="G316" s="1">
        <v>525.4</v>
      </c>
      <c r="H316" s="1">
        <v>531.5</v>
      </c>
      <c r="I316" s="1">
        <v>532</v>
      </c>
      <c r="J316" s="1">
        <v>530.35</v>
      </c>
      <c r="K316" s="1">
        <v>2301681</v>
      </c>
      <c r="L316" s="1">
        <v>1220697377.05</v>
      </c>
      <c r="M316" s="1">
        <v>38666</v>
      </c>
      <c r="N316" s="3">
        <f>IF(ISERR(LN(Table1541[[#This Row],[Close Price]]/I315)),"-",LN(Table1541[[#This Row],[Close Price]]/I315))</f>
        <v>1.2483612090204852E-2</v>
      </c>
    </row>
    <row r="317" spans="1:14" x14ac:dyDescent="0.3">
      <c r="A317" s="1" t="s">
        <v>44</v>
      </c>
      <c r="B317" s="1" t="s">
        <v>14</v>
      </c>
      <c r="C317" s="2">
        <v>43565</v>
      </c>
      <c r="D317" s="1">
        <v>532</v>
      </c>
      <c r="E317" s="1">
        <v>531.54999999999995</v>
      </c>
      <c r="F317" s="1">
        <v>551.75</v>
      </c>
      <c r="G317" s="1">
        <v>530.79999999999995</v>
      </c>
      <c r="H317" s="1">
        <v>546.45000000000005</v>
      </c>
      <c r="I317" s="1">
        <v>546.45000000000005</v>
      </c>
      <c r="J317" s="1">
        <v>546.4</v>
      </c>
      <c r="K317" s="1">
        <v>5992326</v>
      </c>
      <c r="L317" s="1">
        <v>3274229711.1999998</v>
      </c>
      <c r="M317" s="1">
        <v>77283</v>
      </c>
      <c r="N317" s="3">
        <f>IF(ISERR(LN(Table1541[[#This Row],[Close Price]]/I316)),"-",LN(Table1541[[#This Row],[Close Price]]/I316))</f>
        <v>2.6799322781038096E-2</v>
      </c>
    </row>
    <row r="318" spans="1:14" x14ac:dyDescent="0.3">
      <c r="A318" s="1" t="s">
        <v>44</v>
      </c>
      <c r="B318" s="1" t="s">
        <v>14</v>
      </c>
      <c r="C318" s="2">
        <v>43566</v>
      </c>
      <c r="D318" s="1">
        <v>546.45000000000005</v>
      </c>
      <c r="E318" s="1">
        <v>546.35</v>
      </c>
      <c r="F318" s="1">
        <v>554.70000000000005</v>
      </c>
      <c r="G318" s="1">
        <v>542</v>
      </c>
      <c r="H318" s="1">
        <v>545.29999999999995</v>
      </c>
      <c r="I318" s="1">
        <v>544.85</v>
      </c>
      <c r="J318" s="1">
        <v>549.02</v>
      </c>
      <c r="K318" s="1">
        <v>2977870</v>
      </c>
      <c r="L318" s="1">
        <v>1634911740.8</v>
      </c>
      <c r="M318" s="1">
        <v>67860</v>
      </c>
      <c r="N318" s="3">
        <f>IF(ISERR(LN(Table1541[[#This Row],[Close Price]]/I317)),"-",LN(Table1541[[#This Row],[Close Price]]/I317))</f>
        <v>-2.9322846997873976E-3</v>
      </c>
    </row>
    <row r="319" spans="1:14" x14ac:dyDescent="0.3">
      <c r="A319" s="1" t="s">
        <v>44</v>
      </c>
      <c r="B319" s="1" t="s">
        <v>14</v>
      </c>
      <c r="C319" s="2">
        <v>43567</v>
      </c>
      <c r="D319" s="1">
        <v>544.85</v>
      </c>
      <c r="E319" s="1">
        <v>547.95000000000005</v>
      </c>
      <c r="F319" s="1">
        <v>556.70000000000005</v>
      </c>
      <c r="G319" s="1">
        <v>545.29999999999995</v>
      </c>
      <c r="H319" s="1">
        <v>553</v>
      </c>
      <c r="I319" s="1">
        <v>554.85</v>
      </c>
      <c r="J319" s="1">
        <v>552.66999999999996</v>
      </c>
      <c r="K319" s="1">
        <v>4347530</v>
      </c>
      <c r="L319" s="1">
        <v>2402737961.5500002</v>
      </c>
      <c r="M319" s="1">
        <v>51634</v>
      </c>
      <c r="N319" s="3">
        <f>IF(ISERR(LN(Table1541[[#This Row],[Close Price]]/I318)),"-",LN(Table1541[[#This Row],[Close Price]]/I318))</f>
        <v>1.8187279523677456E-2</v>
      </c>
    </row>
    <row r="320" spans="1:14" x14ac:dyDescent="0.3">
      <c r="A320" s="1" t="s">
        <v>44</v>
      </c>
      <c r="B320" s="1" t="s">
        <v>14</v>
      </c>
      <c r="C320" s="2">
        <v>43570</v>
      </c>
      <c r="D320" s="1">
        <v>554.85</v>
      </c>
      <c r="E320" s="1">
        <v>555</v>
      </c>
      <c r="F320" s="1">
        <v>569.20000000000005</v>
      </c>
      <c r="G320" s="1">
        <v>552</v>
      </c>
      <c r="H320" s="1">
        <v>566.70000000000005</v>
      </c>
      <c r="I320" s="1">
        <v>566.29999999999995</v>
      </c>
      <c r="J320" s="1">
        <v>560.12</v>
      </c>
      <c r="K320" s="1">
        <v>2252373</v>
      </c>
      <c r="L320" s="1">
        <v>1261588698.9000001</v>
      </c>
      <c r="M320" s="1">
        <v>33617</v>
      </c>
      <c r="N320" s="3">
        <f>IF(ISERR(LN(Table1541[[#This Row],[Close Price]]/I319)),"-",LN(Table1541[[#This Row],[Close Price]]/I319))</f>
        <v>2.0426166173186554E-2</v>
      </c>
    </row>
    <row r="321" spans="1:14" x14ac:dyDescent="0.3">
      <c r="A321" s="1" t="s">
        <v>44</v>
      </c>
      <c r="B321" s="1" t="s">
        <v>14</v>
      </c>
      <c r="C321" s="2">
        <v>43571</v>
      </c>
      <c r="D321" s="1">
        <v>566.29999999999995</v>
      </c>
      <c r="E321" s="1">
        <v>570</v>
      </c>
      <c r="F321" s="1">
        <v>571.75</v>
      </c>
      <c r="G321" s="1">
        <v>556.6</v>
      </c>
      <c r="H321" s="1">
        <v>558.65</v>
      </c>
      <c r="I321" s="1">
        <v>559.35</v>
      </c>
      <c r="J321" s="1">
        <v>561.75</v>
      </c>
      <c r="K321" s="1">
        <v>2246831</v>
      </c>
      <c r="L321" s="1">
        <v>1262167293.3499999</v>
      </c>
      <c r="M321" s="1">
        <v>62946</v>
      </c>
      <c r="N321" s="3">
        <f>IF(ISERR(LN(Table1541[[#This Row],[Close Price]]/I320)),"-",LN(Table1541[[#This Row],[Close Price]]/I320))</f>
        <v>-1.2348577826819682E-2</v>
      </c>
    </row>
    <row r="322" spans="1:14" x14ac:dyDescent="0.3">
      <c r="A322" s="1" t="s">
        <v>44</v>
      </c>
      <c r="B322" s="1" t="s">
        <v>14</v>
      </c>
      <c r="C322" s="2">
        <v>43573</v>
      </c>
      <c r="D322" s="1">
        <v>559.35</v>
      </c>
      <c r="E322" s="1">
        <v>562</v>
      </c>
      <c r="F322" s="1">
        <v>566.65</v>
      </c>
      <c r="G322" s="1">
        <v>553.20000000000005</v>
      </c>
      <c r="H322" s="1">
        <v>561</v>
      </c>
      <c r="I322" s="1">
        <v>561.54999999999995</v>
      </c>
      <c r="J322" s="1">
        <v>560.49</v>
      </c>
      <c r="K322" s="1">
        <v>2306549</v>
      </c>
      <c r="L322" s="1">
        <v>1292807482.05</v>
      </c>
      <c r="M322" s="1">
        <v>62659</v>
      </c>
      <c r="N322" s="3">
        <f>IF(ISERR(LN(Table1541[[#This Row],[Close Price]]/I321)),"-",LN(Table1541[[#This Row],[Close Price]]/I321))</f>
        <v>3.9254221161055119E-3</v>
      </c>
    </row>
    <row r="323" spans="1:14" x14ac:dyDescent="0.3">
      <c r="A323" s="1" t="s">
        <v>44</v>
      </c>
      <c r="B323" s="1" t="s">
        <v>14</v>
      </c>
      <c r="C323" s="2">
        <v>43577</v>
      </c>
      <c r="D323" s="1">
        <v>561.54999999999995</v>
      </c>
      <c r="E323" s="1">
        <v>560</v>
      </c>
      <c r="F323" s="1">
        <v>566</v>
      </c>
      <c r="G323" s="1">
        <v>556.6</v>
      </c>
      <c r="H323" s="1">
        <v>560</v>
      </c>
      <c r="I323" s="1">
        <v>561.1</v>
      </c>
      <c r="J323" s="1">
        <v>562.04999999999995</v>
      </c>
      <c r="K323" s="1">
        <v>1205612</v>
      </c>
      <c r="L323" s="1">
        <v>677612519.60000002</v>
      </c>
      <c r="M323" s="1">
        <v>31923</v>
      </c>
      <c r="N323" s="3">
        <f>IF(ISERR(LN(Table1541[[#This Row],[Close Price]]/I322)),"-",LN(Table1541[[#This Row],[Close Price]]/I322))</f>
        <v>-8.0167465211862445E-4</v>
      </c>
    </row>
    <row r="324" spans="1:14" x14ac:dyDescent="0.3">
      <c r="A324" s="1" t="s">
        <v>44</v>
      </c>
      <c r="B324" s="1" t="s">
        <v>14</v>
      </c>
      <c r="C324" s="2">
        <v>43578</v>
      </c>
      <c r="D324" s="1">
        <v>561.1</v>
      </c>
      <c r="E324" s="1">
        <v>562.5</v>
      </c>
      <c r="F324" s="1">
        <v>575.95000000000005</v>
      </c>
      <c r="G324" s="1">
        <v>560.4</v>
      </c>
      <c r="H324" s="1">
        <v>562</v>
      </c>
      <c r="I324" s="1">
        <v>561.70000000000005</v>
      </c>
      <c r="J324" s="1">
        <v>566.35</v>
      </c>
      <c r="K324" s="1">
        <v>2179959</v>
      </c>
      <c r="L324" s="1">
        <v>1234610677.3</v>
      </c>
      <c r="M324" s="1">
        <v>42020</v>
      </c>
      <c r="N324" s="3">
        <f>IF(ISERR(LN(Table1541[[#This Row],[Close Price]]/I323)),"-",LN(Table1541[[#This Row],[Close Price]]/I323))</f>
        <v>1.0687567814606593E-3</v>
      </c>
    </row>
    <row r="325" spans="1:14" x14ac:dyDescent="0.3">
      <c r="A325" s="1" t="s">
        <v>44</v>
      </c>
      <c r="B325" s="1" t="s">
        <v>14</v>
      </c>
      <c r="C325" s="2">
        <v>43579</v>
      </c>
      <c r="D325" s="1">
        <v>561.70000000000005</v>
      </c>
      <c r="E325" s="1">
        <v>561.4</v>
      </c>
      <c r="F325" s="1">
        <v>564.5</v>
      </c>
      <c r="G325" s="1">
        <v>553.20000000000005</v>
      </c>
      <c r="H325" s="1">
        <v>558.70000000000005</v>
      </c>
      <c r="I325" s="1">
        <v>558.54999999999995</v>
      </c>
      <c r="J325" s="1">
        <v>558.61</v>
      </c>
      <c r="K325" s="1">
        <v>1896565</v>
      </c>
      <c r="L325" s="1">
        <v>1059439547.4</v>
      </c>
      <c r="M325" s="1">
        <v>37383</v>
      </c>
      <c r="N325" s="3">
        <f>IF(ISERR(LN(Table1541[[#This Row],[Close Price]]/I324)),"-",LN(Table1541[[#This Row],[Close Price]]/I324))</f>
        <v>-5.6237595215298556E-3</v>
      </c>
    </row>
    <row r="326" spans="1:14" x14ac:dyDescent="0.3">
      <c r="A326" s="1" t="s">
        <v>44</v>
      </c>
      <c r="B326" s="1" t="s">
        <v>14</v>
      </c>
      <c r="C326" s="2">
        <v>43580</v>
      </c>
      <c r="D326" s="1">
        <v>558.54999999999995</v>
      </c>
      <c r="E326" s="1">
        <v>558.70000000000005</v>
      </c>
      <c r="F326" s="1">
        <v>563.95000000000005</v>
      </c>
      <c r="G326" s="1">
        <v>551.15</v>
      </c>
      <c r="H326" s="1">
        <v>558.25</v>
      </c>
      <c r="I326" s="1">
        <v>555.6</v>
      </c>
      <c r="J326" s="1">
        <v>557.74</v>
      </c>
      <c r="K326" s="1">
        <v>2416194</v>
      </c>
      <c r="L326" s="1">
        <v>1347614397.2</v>
      </c>
      <c r="M326" s="1">
        <v>44387</v>
      </c>
      <c r="N326" s="3">
        <f>IF(ISERR(LN(Table1541[[#This Row],[Close Price]]/I325)),"-",LN(Table1541[[#This Row],[Close Price]]/I325))</f>
        <v>-5.2955291366685664E-3</v>
      </c>
    </row>
    <row r="327" spans="1:14" x14ac:dyDescent="0.3">
      <c r="A327" s="1" t="s">
        <v>44</v>
      </c>
      <c r="B327" s="1" t="s">
        <v>14</v>
      </c>
      <c r="C327" s="2">
        <v>43581</v>
      </c>
      <c r="D327" s="1">
        <v>555.6</v>
      </c>
      <c r="E327" s="1">
        <v>558.25</v>
      </c>
      <c r="F327" s="1">
        <v>572.9</v>
      </c>
      <c r="G327" s="1">
        <v>557.20000000000005</v>
      </c>
      <c r="H327" s="1">
        <v>568.6</v>
      </c>
      <c r="I327" s="1">
        <v>567.95000000000005</v>
      </c>
      <c r="J327" s="1">
        <v>567.45000000000005</v>
      </c>
      <c r="K327" s="1">
        <v>2593397</v>
      </c>
      <c r="L327" s="1">
        <v>1471611372.75</v>
      </c>
      <c r="M327" s="1">
        <v>83683</v>
      </c>
      <c r="N327" s="3">
        <f>IF(ISERR(LN(Table1541[[#This Row],[Close Price]]/I326)),"-",LN(Table1541[[#This Row],[Close Price]]/I326))</f>
        <v>2.1984775797241972E-2</v>
      </c>
    </row>
    <row r="328" spans="1:14" x14ac:dyDescent="0.3">
      <c r="A328" s="1" t="s">
        <v>44</v>
      </c>
      <c r="B328" s="1" t="s">
        <v>14</v>
      </c>
      <c r="C328" s="2">
        <v>43585</v>
      </c>
      <c r="D328" s="1">
        <v>567.95000000000005</v>
      </c>
      <c r="E328" s="1">
        <v>569.9</v>
      </c>
      <c r="F328" s="1">
        <v>571.04999999999995</v>
      </c>
      <c r="G328" s="1">
        <v>558.65</v>
      </c>
      <c r="H328" s="1">
        <v>563</v>
      </c>
      <c r="I328" s="1">
        <v>565</v>
      </c>
      <c r="J328" s="1">
        <v>563.87</v>
      </c>
      <c r="K328" s="1">
        <v>1914026</v>
      </c>
      <c r="L328" s="1">
        <v>1079264961.8499999</v>
      </c>
      <c r="M328" s="1">
        <v>34234</v>
      </c>
      <c r="N328" s="3">
        <f>IF(ISERR(LN(Table1541[[#This Row],[Close Price]]/I327)),"-",LN(Table1541[[#This Row],[Close Price]]/I327))</f>
        <v>-5.2076555309897542E-3</v>
      </c>
    </row>
    <row r="329" spans="1:14" x14ac:dyDescent="0.3">
      <c r="A329" s="1" t="s">
        <v>44</v>
      </c>
      <c r="B329" s="1" t="s">
        <v>14</v>
      </c>
      <c r="C329" s="2">
        <v>43587</v>
      </c>
      <c r="D329" s="1">
        <v>565</v>
      </c>
      <c r="E329" s="1">
        <v>563</v>
      </c>
      <c r="F329" s="1">
        <v>569.70000000000005</v>
      </c>
      <c r="G329" s="1">
        <v>556.70000000000005</v>
      </c>
      <c r="H329" s="1">
        <v>568</v>
      </c>
      <c r="I329" s="1">
        <v>565.6</v>
      </c>
      <c r="J329" s="1">
        <v>563.21</v>
      </c>
      <c r="K329" s="1">
        <v>1700976</v>
      </c>
      <c r="L329" s="1">
        <v>958002277.60000002</v>
      </c>
      <c r="M329" s="1">
        <v>31137</v>
      </c>
      <c r="N329" s="3">
        <f>IF(ISERR(LN(Table1541[[#This Row],[Close Price]]/I328)),"-",LN(Table1541[[#This Row],[Close Price]]/I328))</f>
        <v>1.0613834359221208E-3</v>
      </c>
    </row>
    <row r="330" spans="1:14" x14ac:dyDescent="0.3">
      <c r="A330" s="1" t="s">
        <v>44</v>
      </c>
      <c r="B330" s="1" t="s">
        <v>14</v>
      </c>
      <c r="C330" s="2">
        <v>43588</v>
      </c>
      <c r="D330" s="1">
        <v>565.6</v>
      </c>
      <c r="E330" s="1">
        <v>568</v>
      </c>
      <c r="F330" s="1">
        <v>573</v>
      </c>
      <c r="G330" s="1">
        <v>561.65</v>
      </c>
      <c r="H330" s="1">
        <v>562.95000000000005</v>
      </c>
      <c r="I330" s="1">
        <v>564.5</v>
      </c>
      <c r="J330" s="1">
        <v>566.79999999999995</v>
      </c>
      <c r="K330" s="1">
        <v>2758638</v>
      </c>
      <c r="L330" s="1">
        <v>1563608340.55</v>
      </c>
      <c r="M330" s="1">
        <v>31378</v>
      </c>
      <c r="N330" s="3">
        <f>IF(ISERR(LN(Table1541[[#This Row],[Close Price]]/I329)),"-",LN(Table1541[[#This Row],[Close Price]]/I329))</f>
        <v>-1.9467309926463736E-3</v>
      </c>
    </row>
    <row r="331" spans="1:14" x14ac:dyDescent="0.3">
      <c r="A331" s="1" t="s">
        <v>44</v>
      </c>
      <c r="B331" s="1" t="s">
        <v>14</v>
      </c>
      <c r="C331" s="2">
        <v>43591</v>
      </c>
      <c r="D331" s="1">
        <v>564.5</v>
      </c>
      <c r="E331" s="1">
        <v>556</v>
      </c>
      <c r="F331" s="1">
        <v>564.5</v>
      </c>
      <c r="G331" s="1">
        <v>556</v>
      </c>
      <c r="H331" s="1">
        <v>564</v>
      </c>
      <c r="I331" s="1">
        <v>563.35</v>
      </c>
      <c r="J331" s="1">
        <v>561.26</v>
      </c>
      <c r="K331" s="1">
        <v>1715311</v>
      </c>
      <c r="L331" s="1">
        <v>962740281.95000005</v>
      </c>
      <c r="M331" s="1">
        <v>38504</v>
      </c>
      <c r="N331" s="3">
        <f>IF(ISERR(LN(Table1541[[#This Row],[Close Price]]/I330)),"-",LN(Table1541[[#This Row],[Close Price]]/I330))</f>
        <v>-2.0392789795417947E-3</v>
      </c>
    </row>
    <row r="332" spans="1:14" x14ac:dyDescent="0.3">
      <c r="A332" s="1" t="s">
        <v>44</v>
      </c>
      <c r="B332" s="1" t="s">
        <v>14</v>
      </c>
      <c r="C332" s="2">
        <v>43592</v>
      </c>
      <c r="D332" s="1">
        <v>563.35</v>
      </c>
      <c r="E332" s="1">
        <v>564</v>
      </c>
      <c r="F332" s="1">
        <v>566.29999999999995</v>
      </c>
      <c r="G332" s="1">
        <v>555.15</v>
      </c>
      <c r="H332" s="1">
        <v>557.25</v>
      </c>
      <c r="I332" s="1">
        <v>557.95000000000005</v>
      </c>
      <c r="J332" s="1">
        <v>560.62</v>
      </c>
      <c r="K332" s="1">
        <v>1478212</v>
      </c>
      <c r="L332" s="1">
        <v>828716850.20000005</v>
      </c>
      <c r="M332" s="1">
        <v>27928</v>
      </c>
      <c r="N332" s="3">
        <f>IF(ISERR(LN(Table1541[[#This Row],[Close Price]]/I331)),"-",LN(Table1541[[#This Row],[Close Price]]/I331))</f>
        <v>-9.6317519784646713E-3</v>
      </c>
    </row>
    <row r="333" spans="1:14" x14ac:dyDescent="0.3">
      <c r="A333" s="1" t="s">
        <v>44</v>
      </c>
      <c r="B333" s="1" t="s">
        <v>14</v>
      </c>
      <c r="C333" s="2">
        <v>43593</v>
      </c>
      <c r="D333" s="1">
        <v>557.95000000000005</v>
      </c>
      <c r="E333" s="1">
        <v>556</v>
      </c>
      <c r="F333" s="1">
        <v>561.4</v>
      </c>
      <c r="G333" s="1">
        <v>549</v>
      </c>
      <c r="H333" s="1">
        <v>560</v>
      </c>
      <c r="I333" s="1">
        <v>558</v>
      </c>
      <c r="J333" s="1">
        <v>555.57000000000005</v>
      </c>
      <c r="K333" s="1">
        <v>1890174</v>
      </c>
      <c r="L333" s="1">
        <v>1050132122.95</v>
      </c>
      <c r="M333" s="1">
        <v>37924</v>
      </c>
      <c r="N333" s="3">
        <f>IF(ISERR(LN(Table1541[[#This Row],[Close Price]]/I332)),"-",LN(Table1541[[#This Row],[Close Price]]/I332))</f>
        <v>8.9609749600660476E-5</v>
      </c>
    </row>
    <row r="334" spans="1:14" x14ac:dyDescent="0.3">
      <c r="A334" s="1" t="s">
        <v>44</v>
      </c>
      <c r="B334" s="1" t="s">
        <v>14</v>
      </c>
      <c r="C334" s="2">
        <v>43594</v>
      </c>
      <c r="D334" s="1">
        <v>558</v>
      </c>
      <c r="E334" s="1">
        <v>559.9</v>
      </c>
      <c r="F334" s="1">
        <v>561.04999999999995</v>
      </c>
      <c r="G334" s="1">
        <v>548.70000000000005</v>
      </c>
      <c r="H334" s="1">
        <v>556.1</v>
      </c>
      <c r="I334" s="1">
        <v>557.75</v>
      </c>
      <c r="J334" s="1">
        <v>554.26</v>
      </c>
      <c r="K334" s="1">
        <v>1672967</v>
      </c>
      <c r="L334" s="1">
        <v>927262424.85000002</v>
      </c>
      <c r="M334" s="1">
        <v>28267</v>
      </c>
      <c r="N334" s="3">
        <f>IF(ISERR(LN(Table1541[[#This Row],[Close Price]]/I333)),"-",LN(Table1541[[#This Row],[Close Price]]/I333))</f>
        <v>-4.4812906866900664E-4</v>
      </c>
    </row>
    <row r="335" spans="1:14" x14ac:dyDescent="0.3">
      <c r="A335" s="1" t="s">
        <v>44</v>
      </c>
      <c r="B335" s="1" t="s">
        <v>14</v>
      </c>
      <c r="C335" s="2">
        <v>43595</v>
      </c>
      <c r="D335" s="1">
        <v>557.75</v>
      </c>
      <c r="E335" s="1">
        <v>557.75</v>
      </c>
      <c r="F335" s="1">
        <v>562.70000000000005</v>
      </c>
      <c r="G335" s="1">
        <v>551</v>
      </c>
      <c r="H335" s="1">
        <v>552.79999999999995</v>
      </c>
      <c r="I335" s="1">
        <v>555.54999999999995</v>
      </c>
      <c r="J335" s="1">
        <v>557.24</v>
      </c>
      <c r="K335" s="1">
        <v>1687480</v>
      </c>
      <c r="L335" s="1">
        <v>940338775.35000002</v>
      </c>
      <c r="M335" s="1">
        <v>40212</v>
      </c>
      <c r="N335" s="3">
        <f>IF(ISERR(LN(Table1541[[#This Row],[Close Price]]/I334)),"-",LN(Table1541[[#This Row],[Close Price]]/I334))</f>
        <v>-3.9522192826242667E-3</v>
      </c>
    </row>
    <row r="336" spans="1:14" x14ac:dyDescent="0.3">
      <c r="A336" s="1" t="s">
        <v>44</v>
      </c>
      <c r="B336" s="1" t="s">
        <v>14</v>
      </c>
      <c r="C336" s="2">
        <v>43598</v>
      </c>
      <c r="D336" s="1">
        <v>555.54999999999995</v>
      </c>
      <c r="E336" s="1">
        <v>552</v>
      </c>
      <c r="F336" s="1">
        <v>556.75</v>
      </c>
      <c r="G336" s="1">
        <v>529.6</v>
      </c>
      <c r="H336" s="1">
        <v>550.15</v>
      </c>
      <c r="I336" s="1">
        <v>546.70000000000005</v>
      </c>
      <c r="J336" s="1">
        <v>549.22</v>
      </c>
      <c r="K336" s="1">
        <v>2027570</v>
      </c>
      <c r="L336" s="1">
        <v>1113590824.8499999</v>
      </c>
      <c r="M336" s="1">
        <v>43071</v>
      </c>
      <c r="N336" s="3">
        <f>IF(ISERR(LN(Table1541[[#This Row],[Close Price]]/I335)),"-",LN(Table1541[[#This Row],[Close Price]]/I335))</f>
        <v>-1.6058408129063909E-2</v>
      </c>
    </row>
    <row r="337" spans="1:14" x14ac:dyDescent="0.3">
      <c r="A337" s="1" t="s">
        <v>44</v>
      </c>
      <c r="B337" s="1" t="s">
        <v>14</v>
      </c>
      <c r="C337" s="2">
        <v>43599</v>
      </c>
      <c r="D337" s="1">
        <v>546.70000000000005</v>
      </c>
      <c r="E337" s="1">
        <v>546</v>
      </c>
      <c r="F337" s="1">
        <v>560.75</v>
      </c>
      <c r="G337" s="1">
        <v>541.20000000000005</v>
      </c>
      <c r="H337" s="1">
        <v>555.6</v>
      </c>
      <c r="I337" s="1">
        <v>556</v>
      </c>
      <c r="J337" s="1">
        <v>552.07000000000005</v>
      </c>
      <c r="K337" s="1">
        <v>1822829</v>
      </c>
      <c r="L337" s="1">
        <v>1006336457.55</v>
      </c>
      <c r="M337" s="1">
        <v>35328</v>
      </c>
      <c r="N337" s="3">
        <f>IF(ISERR(LN(Table1541[[#This Row],[Close Price]]/I336)),"-",LN(Table1541[[#This Row],[Close Price]]/I336))</f>
        <v>1.6868088349628711E-2</v>
      </c>
    </row>
    <row r="338" spans="1:14" x14ac:dyDescent="0.3">
      <c r="A338" s="1" t="s">
        <v>44</v>
      </c>
      <c r="B338" s="1" t="s">
        <v>14</v>
      </c>
      <c r="C338" s="2">
        <v>43600</v>
      </c>
      <c r="D338" s="1">
        <v>556</v>
      </c>
      <c r="E338" s="1">
        <v>554</v>
      </c>
      <c r="F338" s="1">
        <v>562.5</v>
      </c>
      <c r="G338" s="1">
        <v>551.5</v>
      </c>
      <c r="H338" s="1">
        <v>555</v>
      </c>
      <c r="I338" s="1">
        <v>555.70000000000005</v>
      </c>
      <c r="J338" s="1">
        <v>557.23</v>
      </c>
      <c r="K338" s="1">
        <v>1396473</v>
      </c>
      <c r="L338" s="1">
        <v>778160305.45000005</v>
      </c>
      <c r="M338" s="1">
        <v>34557</v>
      </c>
      <c r="N338" s="3">
        <f>IF(ISERR(LN(Table1541[[#This Row],[Close Price]]/I337)),"-",LN(Table1541[[#This Row],[Close Price]]/I337))</f>
        <v>-5.3971396470671549E-4</v>
      </c>
    </row>
    <row r="339" spans="1:14" x14ac:dyDescent="0.3">
      <c r="A339" s="1" t="s">
        <v>44</v>
      </c>
      <c r="B339" s="1" t="s">
        <v>14</v>
      </c>
      <c r="C339" s="2">
        <v>43601</v>
      </c>
      <c r="D339" s="1">
        <v>555.70000000000005</v>
      </c>
      <c r="E339" s="1">
        <v>554</v>
      </c>
      <c r="F339" s="1">
        <v>556.70000000000005</v>
      </c>
      <c r="G339" s="1">
        <v>541.04999999999995</v>
      </c>
      <c r="H339" s="1">
        <v>549.15</v>
      </c>
      <c r="I339" s="1">
        <v>550.20000000000005</v>
      </c>
      <c r="J339" s="1">
        <v>549.26</v>
      </c>
      <c r="K339" s="1">
        <v>2589467</v>
      </c>
      <c r="L339" s="1">
        <v>1422280304</v>
      </c>
      <c r="M339" s="1">
        <v>38029</v>
      </c>
      <c r="N339" s="3">
        <f>IF(ISERR(LN(Table1541[[#This Row],[Close Price]]/I338)),"-",LN(Table1541[[#This Row],[Close Price]]/I338))</f>
        <v>-9.9467317954013701E-3</v>
      </c>
    </row>
    <row r="340" spans="1:14" x14ac:dyDescent="0.3">
      <c r="A340" s="1" t="s">
        <v>44</v>
      </c>
      <c r="B340" s="1" t="s">
        <v>14</v>
      </c>
      <c r="C340" s="2">
        <v>43602</v>
      </c>
      <c r="D340" s="1">
        <v>550.20000000000005</v>
      </c>
      <c r="E340" s="1">
        <v>549</v>
      </c>
      <c r="F340" s="1">
        <v>551.95000000000005</v>
      </c>
      <c r="G340" s="1">
        <v>541</v>
      </c>
      <c r="H340" s="1">
        <v>542.85</v>
      </c>
      <c r="I340" s="1">
        <v>544.15</v>
      </c>
      <c r="J340" s="1">
        <v>544.86</v>
      </c>
      <c r="K340" s="1">
        <v>1194005</v>
      </c>
      <c r="L340" s="1">
        <v>650569870</v>
      </c>
      <c r="M340" s="1">
        <v>37695</v>
      </c>
      <c r="N340" s="3">
        <f>IF(ISERR(LN(Table1541[[#This Row],[Close Price]]/I339)),"-",LN(Table1541[[#This Row],[Close Price]]/I339))</f>
        <v>-1.1056904348403581E-2</v>
      </c>
    </row>
    <row r="341" spans="1:14" x14ac:dyDescent="0.3">
      <c r="A341" s="1" t="s">
        <v>44</v>
      </c>
      <c r="B341" s="1" t="s">
        <v>14</v>
      </c>
      <c r="C341" s="2">
        <v>43605</v>
      </c>
      <c r="D341" s="1">
        <v>544.15</v>
      </c>
      <c r="E341" s="1">
        <v>560</v>
      </c>
      <c r="F341" s="1">
        <v>567</v>
      </c>
      <c r="G341" s="1">
        <v>550.4</v>
      </c>
      <c r="H341" s="1">
        <v>565.9</v>
      </c>
      <c r="I341" s="1">
        <v>565.45000000000005</v>
      </c>
      <c r="J341" s="1">
        <v>560.17999999999995</v>
      </c>
      <c r="K341" s="1">
        <v>1586746</v>
      </c>
      <c r="L341" s="1">
        <v>888870091.70000005</v>
      </c>
      <c r="M341" s="1">
        <v>25841</v>
      </c>
      <c r="N341" s="3">
        <f>IF(ISERR(LN(Table1541[[#This Row],[Close Price]]/I340)),"-",LN(Table1541[[#This Row],[Close Price]]/I340))</f>
        <v>3.8396930175265465E-2</v>
      </c>
    </row>
    <row r="342" spans="1:14" x14ac:dyDescent="0.3">
      <c r="A342" s="1" t="s">
        <v>44</v>
      </c>
      <c r="B342" s="1" t="s">
        <v>14</v>
      </c>
      <c r="C342" s="2">
        <v>43606</v>
      </c>
      <c r="D342" s="1">
        <v>565.45000000000005</v>
      </c>
      <c r="E342" s="1">
        <v>565.45000000000005</v>
      </c>
      <c r="F342" s="1">
        <v>580</v>
      </c>
      <c r="G342" s="1">
        <v>552.75</v>
      </c>
      <c r="H342" s="1">
        <v>558.65</v>
      </c>
      <c r="I342" s="1">
        <v>559.35</v>
      </c>
      <c r="J342" s="1">
        <v>566.95000000000005</v>
      </c>
      <c r="K342" s="1">
        <v>4286383</v>
      </c>
      <c r="L342" s="1">
        <v>2430185293.5</v>
      </c>
      <c r="M342" s="1">
        <v>69702</v>
      </c>
      <c r="N342" s="3">
        <f>IF(ISERR(LN(Table1541[[#This Row],[Close Price]]/I341)),"-",LN(Table1541[[#This Row],[Close Price]]/I341))</f>
        <v>-1.0846479024396481E-2</v>
      </c>
    </row>
    <row r="343" spans="1:14" x14ac:dyDescent="0.3">
      <c r="A343" s="1" t="s">
        <v>44</v>
      </c>
      <c r="B343" s="1" t="s">
        <v>14</v>
      </c>
      <c r="C343" s="2">
        <v>43607</v>
      </c>
      <c r="D343" s="1">
        <v>559.35</v>
      </c>
      <c r="E343" s="1">
        <v>562</v>
      </c>
      <c r="F343" s="1">
        <v>574</v>
      </c>
      <c r="G343" s="1">
        <v>550.04999999999995</v>
      </c>
      <c r="H343" s="1">
        <v>553.9</v>
      </c>
      <c r="I343" s="1">
        <v>553</v>
      </c>
      <c r="J343" s="1">
        <v>562.92999999999995</v>
      </c>
      <c r="K343" s="1">
        <v>7762734</v>
      </c>
      <c r="L343" s="1">
        <v>4369865685.6000004</v>
      </c>
      <c r="M343" s="1">
        <v>133426</v>
      </c>
      <c r="N343" s="3">
        <f>IF(ISERR(LN(Table1541[[#This Row],[Close Price]]/I342)),"-",LN(Table1541[[#This Row],[Close Price]]/I342))</f>
        <v>-1.1417393770604708E-2</v>
      </c>
    </row>
    <row r="344" spans="1:14" x14ac:dyDescent="0.3">
      <c r="A344" s="1" t="s">
        <v>44</v>
      </c>
      <c r="B344" s="1" t="s">
        <v>14</v>
      </c>
      <c r="C344" s="2">
        <v>43608</v>
      </c>
      <c r="D344" s="1">
        <v>553</v>
      </c>
      <c r="E344" s="1">
        <v>561.9</v>
      </c>
      <c r="F344" s="1">
        <v>568.9</v>
      </c>
      <c r="G344" s="1">
        <v>543.75</v>
      </c>
      <c r="H344" s="1">
        <v>565.20000000000005</v>
      </c>
      <c r="I344" s="1">
        <v>564.75</v>
      </c>
      <c r="J344" s="1">
        <v>560.32000000000005</v>
      </c>
      <c r="K344" s="1">
        <v>5640728</v>
      </c>
      <c r="L344" s="1">
        <v>3160630322.8499999</v>
      </c>
      <c r="M344" s="1">
        <v>108433</v>
      </c>
      <c r="N344" s="3">
        <f>IF(ISERR(LN(Table1541[[#This Row],[Close Price]]/I343)),"-",LN(Table1541[[#This Row],[Close Price]]/I343))</f>
        <v>2.1025153825777836E-2</v>
      </c>
    </row>
    <row r="345" spans="1:14" x14ac:dyDescent="0.3">
      <c r="A345" s="1" t="s">
        <v>44</v>
      </c>
      <c r="B345" s="1" t="s">
        <v>14</v>
      </c>
      <c r="C345" s="2">
        <v>43609</v>
      </c>
      <c r="D345" s="1">
        <v>564.75</v>
      </c>
      <c r="E345" s="1">
        <v>569.20000000000005</v>
      </c>
      <c r="F345" s="1">
        <v>572.5</v>
      </c>
      <c r="G345" s="1">
        <v>559.45000000000005</v>
      </c>
      <c r="H345" s="1">
        <v>570.29999999999995</v>
      </c>
      <c r="I345" s="1">
        <v>570.6</v>
      </c>
      <c r="J345" s="1">
        <v>567.76</v>
      </c>
      <c r="K345" s="1">
        <v>1796355</v>
      </c>
      <c r="L345" s="1">
        <v>1019898069.85</v>
      </c>
      <c r="M345" s="1">
        <v>55681</v>
      </c>
      <c r="N345" s="3">
        <f>IF(ISERR(LN(Table1541[[#This Row],[Close Price]]/I344)),"-",LN(Table1541[[#This Row],[Close Price]]/I344))</f>
        <v>1.030528343128692E-2</v>
      </c>
    </row>
    <row r="346" spans="1:14" x14ac:dyDescent="0.3">
      <c r="A346" s="1" t="s">
        <v>44</v>
      </c>
      <c r="B346" s="1" t="s">
        <v>14</v>
      </c>
      <c r="C346" s="2">
        <v>43612</v>
      </c>
      <c r="D346" s="1">
        <v>570.6</v>
      </c>
      <c r="E346" s="1">
        <v>570</v>
      </c>
      <c r="F346" s="1">
        <v>586</v>
      </c>
      <c r="G346" s="1">
        <v>568</v>
      </c>
      <c r="H346" s="1">
        <v>577.5</v>
      </c>
      <c r="I346" s="1">
        <v>578.70000000000005</v>
      </c>
      <c r="J346" s="1">
        <v>579.88</v>
      </c>
      <c r="K346" s="1">
        <v>1959075</v>
      </c>
      <c r="L346" s="1">
        <v>1136031108.55</v>
      </c>
      <c r="M346" s="1">
        <v>44831</v>
      </c>
      <c r="N346" s="3">
        <f>IF(ISERR(LN(Table1541[[#This Row],[Close Price]]/I345)),"-",LN(Table1541[[#This Row],[Close Price]]/I345))</f>
        <v>1.4095769800393596E-2</v>
      </c>
    </row>
    <row r="347" spans="1:14" x14ac:dyDescent="0.3">
      <c r="A347" s="1" t="s">
        <v>44</v>
      </c>
      <c r="B347" s="1" t="s">
        <v>14</v>
      </c>
      <c r="C347" s="2">
        <v>43613</v>
      </c>
      <c r="D347" s="1">
        <v>578.70000000000005</v>
      </c>
      <c r="E347" s="1">
        <v>579</v>
      </c>
      <c r="F347" s="1">
        <v>584.20000000000005</v>
      </c>
      <c r="G347" s="1">
        <v>571.5</v>
      </c>
      <c r="H347" s="1">
        <v>578.04999999999995</v>
      </c>
      <c r="I347" s="1">
        <v>577.95000000000005</v>
      </c>
      <c r="J347" s="1">
        <v>578.03</v>
      </c>
      <c r="K347" s="1">
        <v>2469586</v>
      </c>
      <c r="L347" s="1">
        <v>1427500704.8499999</v>
      </c>
      <c r="M347" s="1">
        <v>104488</v>
      </c>
      <c r="N347" s="3">
        <f>IF(ISERR(LN(Table1541[[#This Row],[Close Price]]/I346)),"-",LN(Table1541[[#This Row],[Close Price]]/I346))</f>
        <v>-1.296848839516805E-3</v>
      </c>
    </row>
    <row r="348" spans="1:14" x14ac:dyDescent="0.3">
      <c r="A348" s="1" t="s">
        <v>44</v>
      </c>
      <c r="B348" s="1" t="s">
        <v>14</v>
      </c>
      <c r="C348" s="2">
        <v>43614</v>
      </c>
      <c r="D348" s="1">
        <v>577.95000000000005</v>
      </c>
      <c r="E348" s="1">
        <v>577.4</v>
      </c>
      <c r="F348" s="1">
        <v>582.45000000000005</v>
      </c>
      <c r="G348" s="1">
        <v>559.9</v>
      </c>
      <c r="H348" s="1">
        <v>561.75</v>
      </c>
      <c r="I348" s="1">
        <v>564.35</v>
      </c>
      <c r="J348" s="1">
        <v>571.96</v>
      </c>
      <c r="K348" s="1">
        <v>1948077</v>
      </c>
      <c r="L348" s="1">
        <v>1114218559.3</v>
      </c>
      <c r="M348" s="1">
        <v>54016</v>
      </c>
      <c r="N348" s="3">
        <f>IF(ISERR(LN(Table1541[[#This Row],[Close Price]]/I347)),"-",LN(Table1541[[#This Row],[Close Price]]/I347))</f>
        <v>-2.3812733338640982E-2</v>
      </c>
    </row>
    <row r="349" spans="1:14" x14ac:dyDescent="0.3">
      <c r="A349" s="1" t="s">
        <v>44</v>
      </c>
      <c r="B349" s="1" t="s">
        <v>14</v>
      </c>
      <c r="C349" s="2">
        <v>43615</v>
      </c>
      <c r="D349" s="1">
        <v>564.35</v>
      </c>
      <c r="E349" s="1">
        <v>560.1</v>
      </c>
      <c r="F349" s="1">
        <v>563.5</v>
      </c>
      <c r="G349" s="1">
        <v>554.25</v>
      </c>
      <c r="H349" s="1">
        <v>562</v>
      </c>
      <c r="I349" s="1">
        <v>561.95000000000005</v>
      </c>
      <c r="J349" s="1">
        <v>560.38</v>
      </c>
      <c r="K349" s="1">
        <v>2577559</v>
      </c>
      <c r="L349" s="1">
        <v>1444405598.45</v>
      </c>
      <c r="M349" s="1">
        <v>47057</v>
      </c>
      <c r="N349" s="3">
        <f>IF(ISERR(LN(Table1541[[#This Row],[Close Price]]/I348)),"-",LN(Table1541[[#This Row],[Close Price]]/I348))</f>
        <v>-4.2617484373591369E-3</v>
      </c>
    </row>
    <row r="350" spans="1:14" x14ac:dyDescent="0.3">
      <c r="A350" s="1" t="s">
        <v>44</v>
      </c>
      <c r="B350" s="1" t="s">
        <v>14</v>
      </c>
      <c r="C350" s="2">
        <v>43616</v>
      </c>
      <c r="D350" s="1">
        <v>561.95000000000005</v>
      </c>
      <c r="E350" s="1">
        <v>562.70000000000005</v>
      </c>
      <c r="F350" s="1">
        <v>569</v>
      </c>
      <c r="G350" s="1">
        <v>550.85</v>
      </c>
      <c r="H350" s="1">
        <v>558.54999999999995</v>
      </c>
      <c r="I350" s="1">
        <v>558.85</v>
      </c>
      <c r="J350" s="1">
        <v>560.75</v>
      </c>
      <c r="K350" s="1">
        <v>1912387</v>
      </c>
      <c r="L350" s="1">
        <v>1072376365.35</v>
      </c>
      <c r="M350" s="1">
        <v>43444</v>
      </c>
      <c r="N350" s="3">
        <f>IF(ISERR(LN(Table1541[[#This Row],[Close Price]]/I349)),"-",LN(Table1541[[#This Row],[Close Price]]/I349))</f>
        <v>-5.5317771326555548E-3</v>
      </c>
    </row>
    <row r="351" spans="1:14" x14ac:dyDescent="0.3">
      <c r="A351" s="1" t="s">
        <v>44</v>
      </c>
      <c r="B351" s="1" t="s">
        <v>14</v>
      </c>
      <c r="C351" s="2">
        <v>43619</v>
      </c>
      <c r="D351" s="1">
        <v>558.85</v>
      </c>
      <c r="E351" s="1">
        <v>559</v>
      </c>
      <c r="F351" s="1">
        <v>569.45000000000005</v>
      </c>
      <c r="G351" s="1">
        <v>552.5</v>
      </c>
      <c r="H351" s="1">
        <v>568</v>
      </c>
      <c r="I351" s="1">
        <v>568.25</v>
      </c>
      <c r="J351" s="1">
        <v>562.13</v>
      </c>
      <c r="K351" s="1">
        <v>1284381</v>
      </c>
      <c r="L351" s="1">
        <v>721993789.75</v>
      </c>
      <c r="M351" s="1">
        <v>25347</v>
      </c>
      <c r="N351" s="3">
        <f>IF(ISERR(LN(Table1541[[#This Row],[Close Price]]/I350)),"-",LN(Table1541[[#This Row],[Close Price]]/I350))</f>
        <v>1.6680361901032018E-2</v>
      </c>
    </row>
    <row r="352" spans="1:14" x14ac:dyDescent="0.3">
      <c r="A352" s="1" t="s">
        <v>44</v>
      </c>
      <c r="B352" s="1" t="s">
        <v>14</v>
      </c>
      <c r="C352" s="2">
        <v>43620</v>
      </c>
      <c r="D352" s="1">
        <v>568.25</v>
      </c>
      <c r="E352" s="1">
        <v>564</v>
      </c>
      <c r="F352" s="1">
        <v>575</v>
      </c>
      <c r="G352" s="1">
        <v>561.1</v>
      </c>
      <c r="H352" s="1">
        <v>561.20000000000005</v>
      </c>
      <c r="I352" s="1">
        <v>562.65</v>
      </c>
      <c r="J352" s="1">
        <v>566.52</v>
      </c>
      <c r="K352" s="1">
        <v>1558827</v>
      </c>
      <c r="L352" s="1">
        <v>883110952.64999998</v>
      </c>
      <c r="M352" s="1">
        <v>31433</v>
      </c>
      <c r="N352" s="3">
        <f>IF(ISERR(LN(Table1541[[#This Row],[Close Price]]/I351)),"-",LN(Table1541[[#This Row],[Close Price]]/I351))</f>
        <v>-9.9036975366465965E-3</v>
      </c>
    </row>
    <row r="353" spans="1:14" x14ac:dyDescent="0.3">
      <c r="A353" s="1" t="s">
        <v>44</v>
      </c>
      <c r="B353" s="1" t="s">
        <v>14</v>
      </c>
      <c r="C353" s="2">
        <v>43622</v>
      </c>
      <c r="D353" s="1">
        <v>562.65</v>
      </c>
      <c r="E353" s="1">
        <v>565</v>
      </c>
      <c r="F353" s="1">
        <v>568.29999999999995</v>
      </c>
      <c r="G353" s="1">
        <v>556.54999999999995</v>
      </c>
      <c r="H353" s="1">
        <v>559.85</v>
      </c>
      <c r="I353" s="1">
        <v>559.79999999999995</v>
      </c>
      <c r="J353" s="1">
        <v>562.91999999999996</v>
      </c>
      <c r="K353" s="1">
        <v>1750285</v>
      </c>
      <c r="L353" s="1">
        <v>985275084.89999998</v>
      </c>
      <c r="M353" s="1">
        <v>28006</v>
      </c>
      <c r="N353" s="3">
        <f>IF(ISERR(LN(Table1541[[#This Row],[Close Price]]/I352)),"-",LN(Table1541[[#This Row],[Close Price]]/I352))</f>
        <v>-5.0781881146529659E-3</v>
      </c>
    </row>
    <row r="354" spans="1:14" x14ac:dyDescent="0.3">
      <c r="A354" s="1" t="s">
        <v>44</v>
      </c>
      <c r="B354" s="1" t="s">
        <v>14</v>
      </c>
      <c r="C354" s="2">
        <v>43623</v>
      </c>
      <c r="D354" s="1">
        <v>559.79999999999995</v>
      </c>
      <c r="E354" s="1">
        <v>565</v>
      </c>
      <c r="F354" s="1">
        <v>565</v>
      </c>
      <c r="G354" s="1">
        <v>542</v>
      </c>
      <c r="H354" s="1">
        <v>549.54999999999995</v>
      </c>
      <c r="I354" s="1">
        <v>549.5</v>
      </c>
      <c r="J354" s="1">
        <v>548.98</v>
      </c>
      <c r="K354" s="1">
        <v>2696228</v>
      </c>
      <c r="L354" s="1">
        <v>1480186755.5999999</v>
      </c>
      <c r="M354" s="1">
        <v>55944</v>
      </c>
      <c r="N354" s="3">
        <f>IF(ISERR(LN(Table1541[[#This Row],[Close Price]]/I353)),"-",LN(Table1541[[#This Row],[Close Price]]/I353))</f>
        <v>-1.857080323767699E-2</v>
      </c>
    </row>
    <row r="355" spans="1:14" x14ac:dyDescent="0.3">
      <c r="A355" s="1" t="s">
        <v>44</v>
      </c>
      <c r="B355" s="1" t="s">
        <v>14</v>
      </c>
      <c r="C355" s="2">
        <v>43626</v>
      </c>
      <c r="D355" s="1">
        <v>549.5</v>
      </c>
      <c r="E355" s="1">
        <v>550.6</v>
      </c>
      <c r="F355" s="1">
        <v>562.6</v>
      </c>
      <c r="G355" s="1">
        <v>550</v>
      </c>
      <c r="H355" s="1">
        <v>554.35</v>
      </c>
      <c r="I355" s="1">
        <v>554.54999999999995</v>
      </c>
      <c r="J355" s="1">
        <v>555.83000000000004</v>
      </c>
      <c r="K355" s="1">
        <v>1708042</v>
      </c>
      <c r="L355" s="1">
        <v>949373536.10000002</v>
      </c>
      <c r="M355" s="1">
        <v>26618</v>
      </c>
      <c r="N355" s="3">
        <f>IF(ISERR(LN(Table1541[[#This Row],[Close Price]]/I354)),"-",LN(Table1541[[#This Row],[Close Price]]/I354))</f>
        <v>9.148200207074509E-3</v>
      </c>
    </row>
    <row r="356" spans="1:14" x14ac:dyDescent="0.3">
      <c r="A356" s="1" t="s">
        <v>44</v>
      </c>
      <c r="B356" s="1" t="s">
        <v>14</v>
      </c>
      <c r="C356" s="2">
        <v>43627</v>
      </c>
      <c r="D356" s="1">
        <v>554.54999999999995</v>
      </c>
      <c r="E356" s="1">
        <v>555.4</v>
      </c>
      <c r="F356" s="1">
        <v>566.4</v>
      </c>
      <c r="G356" s="1">
        <v>551</v>
      </c>
      <c r="H356" s="1">
        <v>562</v>
      </c>
      <c r="I356" s="1">
        <v>559.85</v>
      </c>
      <c r="J356" s="1">
        <v>560.58000000000004</v>
      </c>
      <c r="K356" s="1">
        <v>2518184</v>
      </c>
      <c r="L356" s="1">
        <v>1411648068.5999999</v>
      </c>
      <c r="M356" s="1">
        <v>47399</v>
      </c>
      <c r="N356" s="3">
        <f>IF(ISERR(LN(Table1541[[#This Row],[Close Price]]/I355)),"-",LN(Table1541[[#This Row],[Close Price]]/I355))</f>
        <v>9.5119166554555185E-3</v>
      </c>
    </row>
    <row r="357" spans="1:14" x14ac:dyDescent="0.3">
      <c r="A357" s="1" t="s">
        <v>44</v>
      </c>
      <c r="B357" s="1" t="s">
        <v>14</v>
      </c>
      <c r="C357" s="2">
        <v>43628</v>
      </c>
      <c r="D357" s="1">
        <v>559.85</v>
      </c>
      <c r="E357" s="1">
        <v>558.9</v>
      </c>
      <c r="F357" s="1">
        <v>567</v>
      </c>
      <c r="G357" s="1">
        <v>556.25</v>
      </c>
      <c r="H357" s="1">
        <v>562</v>
      </c>
      <c r="I357" s="1">
        <v>561.6</v>
      </c>
      <c r="J357" s="1">
        <v>562.85</v>
      </c>
      <c r="K357" s="1">
        <v>1253337</v>
      </c>
      <c r="L357" s="1">
        <v>705445985.14999998</v>
      </c>
      <c r="M357" s="1">
        <v>18676</v>
      </c>
      <c r="N357" s="3">
        <f>IF(ISERR(LN(Table1541[[#This Row],[Close Price]]/I356)),"-",LN(Table1541[[#This Row],[Close Price]]/I356))</f>
        <v>3.1209620053953236E-3</v>
      </c>
    </row>
    <row r="358" spans="1:14" x14ac:dyDescent="0.3">
      <c r="A358" s="1" t="s">
        <v>44</v>
      </c>
      <c r="B358" s="1" t="s">
        <v>14</v>
      </c>
      <c r="C358" s="2">
        <v>43629</v>
      </c>
      <c r="D358" s="1">
        <v>561.6</v>
      </c>
      <c r="E358" s="1">
        <v>560.04999999999995</v>
      </c>
      <c r="F358" s="1">
        <v>566.6</v>
      </c>
      <c r="G358" s="1">
        <v>559.25</v>
      </c>
      <c r="H358" s="1">
        <v>563</v>
      </c>
      <c r="I358" s="1">
        <v>564.6</v>
      </c>
      <c r="J358" s="1">
        <v>563.80999999999995</v>
      </c>
      <c r="K358" s="1">
        <v>1594956</v>
      </c>
      <c r="L358" s="1">
        <v>899252138.89999998</v>
      </c>
      <c r="M358" s="1">
        <v>34577</v>
      </c>
      <c r="N358" s="3">
        <f>IF(ISERR(LN(Table1541[[#This Row],[Close Price]]/I357)),"-",LN(Table1541[[#This Row],[Close Price]]/I357))</f>
        <v>5.3276631077875686E-3</v>
      </c>
    </row>
    <row r="359" spans="1:14" x14ac:dyDescent="0.3">
      <c r="A359" s="1" t="s">
        <v>44</v>
      </c>
      <c r="B359" s="1" t="s">
        <v>14</v>
      </c>
      <c r="C359" s="2">
        <v>43630</v>
      </c>
      <c r="D359" s="1">
        <v>564.6</v>
      </c>
      <c r="E359" s="1">
        <v>560.15</v>
      </c>
      <c r="F359" s="1">
        <v>564.45000000000005</v>
      </c>
      <c r="G359" s="1">
        <v>554.15</v>
      </c>
      <c r="H359" s="1">
        <v>555.6</v>
      </c>
      <c r="I359" s="1">
        <v>555.6</v>
      </c>
      <c r="J359" s="1">
        <v>558.53</v>
      </c>
      <c r="K359" s="1">
        <v>1808363</v>
      </c>
      <c r="L359" s="1">
        <v>1010028891.85</v>
      </c>
      <c r="M359" s="1">
        <v>65197</v>
      </c>
      <c r="N359" s="3">
        <f>IF(ISERR(LN(Table1541[[#This Row],[Close Price]]/I358)),"-",LN(Table1541[[#This Row],[Close Price]]/I358))</f>
        <v>-1.6068904939200213E-2</v>
      </c>
    </row>
    <row r="360" spans="1:14" x14ac:dyDescent="0.3">
      <c r="A360" s="1" t="s">
        <v>44</v>
      </c>
      <c r="B360" s="1" t="s">
        <v>14</v>
      </c>
      <c r="C360" s="2">
        <v>43633</v>
      </c>
      <c r="D360" s="1">
        <v>555.6</v>
      </c>
      <c r="E360" s="1">
        <v>555.5</v>
      </c>
      <c r="F360" s="1">
        <v>556.6</v>
      </c>
      <c r="G360" s="1">
        <v>543.85</v>
      </c>
      <c r="H360" s="1">
        <v>545.15</v>
      </c>
      <c r="I360" s="1">
        <v>545.15</v>
      </c>
      <c r="J360" s="1">
        <v>549.16</v>
      </c>
      <c r="K360" s="1">
        <v>1267159</v>
      </c>
      <c r="L360" s="1">
        <v>695879344.45000005</v>
      </c>
      <c r="M360" s="1">
        <v>23599</v>
      </c>
      <c r="N360" s="3">
        <f>IF(ISERR(LN(Table1541[[#This Row],[Close Price]]/I359)),"-",LN(Table1541[[#This Row],[Close Price]]/I359))</f>
        <v>-1.8987624727798001E-2</v>
      </c>
    </row>
    <row r="361" spans="1:14" x14ac:dyDescent="0.3">
      <c r="A361" s="1" t="s">
        <v>44</v>
      </c>
      <c r="B361" s="1" t="s">
        <v>14</v>
      </c>
      <c r="C361" s="2">
        <v>43634</v>
      </c>
      <c r="D361" s="1">
        <v>545.15</v>
      </c>
      <c r="E361" s="1">
        <v>545.20000000000005</v>
      </c>
      <c r="F361" s="1">
        <v>555.5</v>
      </c>
      <c r="G361" s="1">
        <v>545.04999999999995</v>
      </c>
      <c r="H361" s="1">
        <v>549.5</v>
      </c>
      <c r="I361" s="1">
        <v>547.6</v>
      </c>
      <c r="J361" s="1">
        <v>550.62</v>
      </c>
      <c r="K361" s="1">
        <v>1257992</v>
      </c>
      <c r="L361" s="1">
        <v>692678954.14999998</v>
      </c>
      <c r="M361" s="1">
        <v>37926</v>
      </c>
      <c r="N361" s="3">
        <f>IF(ISERR(LN(Table1541[[#This Row],[Close Price]]/I360)),"-",LN(Table1541[[#This Row],[Close Price]]/I360))</f>
        <v>4.4841072619032406E-3</v>
      </c>
    </row>
    <row r="362" spans="1:14" x14ac:dyDescent="0.3">
      <c r="A362" s="1" t="s">
        <v>44</v>
      </c>
      <c r="B362" s="1" t="s">
        <v>14</v>
      </c>
      <c r="C362" s="2">
        <v>43635</v>
      </c>
      <c r="D362" s="1">
        <v>547.6</v>
      </c>
      <c r="E362" s="1">
        <v>550.6</v>
      </c>
      <c r="F362" s="1">
        <v>551.9</v>
      </c>
      <c r="G362" s="1">
        <v>532.54999999999995</v>
      </c>
      <c r="H362" s="1">
        <v>533.29999999999995</v>
      </c>
      <c r="I362" s="1">
        <v>533.70000000000005</v>
      </c>
      <c r="J362" s="1">
        <v>541.29999999999995</v>
      </c>
      <c r="K362" s="1">
        <v>1137906</v>
      </c>
      <c r="L362" s="1">
        <v>615945772.39999998</v>
      </c>
      <c r="M362" s="1">
        <v>23504</v>
      </c>
      <c r="N362" s="3">
        <f>IF(ISERR(LN(Table1541[[#This Row],[Close Price]]/I361)),"-",LN(Table1541[[#This Row],[Close Price]]/I361))</f>
        <v>-2.5711210074394617E-2</v>
      </c>
    </row>
    <row r="363" spans="1:14" x14ac:dyDescent="0.3">
      <c r="A363" s="1" t="s">
        <v>44</v>
      </c>
      <c r="B363" s="1" t="s">
        <v>14</v>
      </c>
      <c r="C363" s="2">
        <v>43636</v>
      </c>
      <c r="D363" s="1">
        <v>533.70000000000005</v>
      </c>
      <c r="E363" s="1">
        <v>531.79999999999995</v>
      </c>
      <c r="F363" s="1">
        <v>552.45000000000005</v>
      </c>
      <c r="G363" s="1">
        <v>528.65</v>
      </c>
      <c r="H363" s="1">
        <v>551.9</v>
      </c>
      <c r="I363" s="1">
        <v>551.29999999999995</v>
      </c>
      <c r="J363" s="1">
        <v>541.37</v>
      </c>
      <c r="K363" s="1">
        <v>1986432</v>
      </c>
      <c r="L363" s="1">
        <v>1075387804.7</v>
      </c>
      <c r="M363" s="1">
        <v>51530</v>
      </c>
      <c r="N363" s="3">
        <f>IF(ISERR(LN(Table1541[[#This Row],[Close Price]]/I362)),"-",LN(Table1541[[#This Row],[Close Price]]/I362))</f>
        <v>3.2445242255738617E-2</v>
      </c>
    </row>
    <row r="364" spans="1:14" x14ac:dyDescent="0.3">
      <c r="A364" s="1" t="s">
        <v>44</v>
      </c>
      <c r="B364" s="1" t="s">
        <v>14</v>
      </c>
      <c r="C364" s="2">
        <v>43637</v>
      </c>
      <c r="D364" s="1">
        <v>551.29999999999995</v>
      </c>
      <c r="E364" s="1">
        <v>549.85</v>
      </c>
      <c r="F364" s="1">
        <v>553.79999999999995</v>
      </c>
      <c r="G364" s="1">
        <v>545.20000000000005</v>
      </c>
      <c r="H364" s="1">
        <v>550.20000000000005</v>
      </c>
      <c r="I364" s="1">
        <v>551.54999999999995</v>
      </c>
      <c r="J364" s="1">
        <v>550.37</v>
      </c>
      <c r="K364" s="1">
        <v>1534007</v>
      </c>
      <c r="L364" s="1">
        <v>844273537.39999998</v>
      </c>
      <c r="M364" s="1">
        <v>28834</v>
      </c>
      <c r="N364" s="3">
        <f>IF(ISERR(LN(Table1541[[#This Row],[Close Price]]/I363)),"-",LN(Table1541[[#This Row],[Close Price]]/I363))</f>
        <v>4.5337081975287613E-4</v>
      </c>
    </row>
    <row r="365" spans="1:14" x14ac:dyDescent="0.3">
      <c r="A365" s="1" t="s">
        <v>44</v>
      </c>
      <c r="B365" s="1" t="s">
        <v>14</v>
      </c>
      <c r="C365" s="2">
        <v>43640</v>
      </c>
      <c r="D365" s="1">
        <v>551.54999999999995</v>
      </c>
      <c r="E365" s="1">
        <v>548.54999999999995</v>
      </c>
      <c r="F365" s="1">
        <v>552.45000000000005</v>
      </c>
      <c r="G365" s="1">
        <v>545.1</v>
      </c>
      <c r="H365" s="1">
        <v>550</v>
      </c>
      <c r="I365" s="1">
        <v>549.9</v>
      </c>
      <c r="J365" s="1">
        <v>549</v>
      </c>
      <c r="K365" s="1">
        <v>981017</v>
      </c>
      <c r="L365" s="1">
        <v>538578146.20000005</v>
      </c>
      <c r="M365" s="1">
        <v>27360</v>
      </c>
      <c r="N365" s="3">
        <f>IF(ISERR(LN(Table1541[[#This Row],[Close Price]]/I364)),"-",LN(Table1541[[#This Row],[Close Price]]/I364))</f>
        <v>-2.9960529016215998E-3</v>
      </c>
    </row>
    <row r="366" spans="1:14" x14ac:dyDescent="0.3">
      <c r="A366" s="1" t="s">
        <v>44</v>
      </c>
      <c r="B366" s="1" t="s">
        <v>14</v>
      </c>
      <c r="C366" s="2">
        <v>43641</v>
      </c>
      <c r="D366" s="1">
        <v>549.9</v>
      </c>
      <c r="E366" s="1">
        <v>548.95000000000005</v>
      </c>
      <c r="F366" s="1">
        <v>554.95000000000005</v>
      </c>
      <c r="G366" s="1">
        <v>546.54999999999995</v>
      </c>
      <c r="H366" s="1">
        <v>550.04999999999995</v>
      </c>
      <c r="I366" s="1">
        <v>550.04999999999995</v>
      </c>
      <c r="J366" s="1">
        <v>550.88</v>
      </c>
      <c r="K366" s="1">
        <v>805704</v>
      </c>
      <c r="L366" s="1">
        <v>443848912.94999999</v>
      </c>
      <c r="M366" s="1">
        <v>19184</v>
      </c>
      <c r="N366" s="3">
        <f>IF(ISERR(LN(Table1541[[#This Row],[Close Price]]/I365)),"-",LN(Table1541[[#This Row],[Close Price]]/I365))</f>
        <v>2.7273967167570136E-4</v>
      </c>
    </row>
    <row r="367" spans="1:14" x14ac:dyDescent="0.3">
      <c r="A367" s="1" t="s">
        <v>44</v>
      </c>
      <c r="B367" s="1" t="s">
        <v>14</v>
      </c>
      <c r="C367" s="2">
        <v>43642</v>
      </c>
      <c r="D367" s="1">
        <v>550.04999999999995</v>
      </c>
      <c r="E367" s="1">
        <v>550</v>
      </c>
      <c r="F367" s="1">
        <v>558.79999999999995</v>
      </c>
      <c r="G367" s="1">
        <v>548</v>
      </c>
      <c r="H367" s="1">
        <v>556.85</v>
      </c>
      <c r="I367" s="1">
        <v>556.54999999999995</v>
      </c>
      <c r="J367" s="1">
        <v>555.35</v>
      </c>
      <c r="K367" s="1">
        <v>1020879</v>
      </c>
      <c r="L367" s="1">
        <v>566945446.14999998</v>
      </c>
      <c r="M367" s="1">
        <v>18612</v>
      </c>
      <c r="N367" s="3">
        <f>IF(ISERR(LN(Table1541[[#This Row],[Close Price]]/I366)),"-",LN(Table1541[[#This Row],[Close Price]]/I366))</f>
        <v>1.1747830753790083E-2</v>
      </c>
    </row>
    <row r="368" spans="1:14" x14ac:dyDescent="0.3">
      <c r="A368" s="1" t="s">
        <v>44</v>
      </c>
      <c r="B368" s="1" t="s">
        <v>14</v>
      </c>
      <c r="C368" s="2">
        <v>43643</v>
      </c>
      <c r="D368" s="1">
        <v>556.54999999999995</v>
      </c>
      <c r="E368" s="1">
        <v>556.85</v>
      </c>
      <c r="F368" s="1">
        <v>563.9</v>
      </c>
      <c r="G368" s="1">
        <v>550.29999999999995</v>
      </c>
      <c r="H368" s="1">
        <v>550.79999999999995</v>
      </c>
      <c r="I368" s="1">
        <v>551.95000000000005</v>
      </c>
      <c r="J368" s="1">
        <v>556.04</v>
      </c>
      <c r="K368" s="1">
        <v>1323494</v>
      </c>
      <c r="L368" s="1">
        <v>735916240.5</v>
      </c>
      <c r="M368" s="1">
        <v>32787</v>
      </c>
      <c r="N368" s="3">
        <f>IF(ISERR(LN(Table1541[[#This Row],[Close Price]]/I367)),"-",LN(Table1541[[#This Row],[Close Price]]/I367))</f>
        <v>-8.299551474873915E-3</v>
      </c>
    </row>
    <row r="369" spans="1:14" x14ac:dyDescent="0.3">
      <c r="A369" s="1" t="s">
        <v>44</v>
      </c>
      <c r="B369" s="1" t="s">
        <v>14</v>
      </c>
      <c r="C369" s="2">
        <v>43644</v>
      </c>
      <c r="D369" s="1">
        <v>551.95000000000005</v>
      </c>
      <c r="E369" s="1">
        <v>551.9</v>
      </c>
      <c r="F369" s="1">
        <v>556.70000000000005</v>
      </c>
      <c r="G369" s="1">
        <v>546.35</v>
      </c>
      <c r="H369" s="1">
        <v>552.04999999999995</v>
      </c>
      <c r="I369" s="1">
        <v>553.45000000000005</v>
      </c>
      <c r="J369" s="1">
        <v>551.65</v>
      </c>
      <c r="K369" s="1">
        <v>996578</v>
      </c>
      <c r="L369" s="1">
        <v>549764365.79999995</v>
      </c>
      <c r="M369" s="1">
        <v>26812</v>
      </c>
      <c r="N369" s="3">
        <f>IF(ISERR(LN(Table1541[[#This Row],[Close Price]]/I368)),"-",LN(Table1541[[#This Row],[Close Price]]/I368))</f>
        <v>2.7139513672722053E-3</v>
      </c>
    </row>
    <row r="370" spans="1:14" x14ac:dyDescent="0.3">
      <c r="A370" s="1" t="s">
        <v>44</v>
      </c>
      <c r="B370" s="1" t="s">
        <v>14</v>
      </c>
      <c r="C370" s="2">
        <v>43647</v>
      </c>
      <c r="D370" s="1">
        <v>553.45000000000005</v>
      </c>
      <c r="E370" s="1">
        <v>555.70000000000005</v>
      </c>
      <c r="F370" s="1">
        <v>559.35</v>
      </c>
      <c r="G370" s="1">
        <v>553.15</v>
      </c>
      <c r="H370" s="1">
        <v>555</v>
      </c>
      <c r="I370" s="1">
        <v>555.79999999999995</v>
      </c>
      <c r="J370" s="1">
        <v>556.29</v>
      </c>
      <c r="K370" s="1">
        <v>565463</v>
      </c>
      <c r="L370" s="1">
        <v>314559815.35000002</v>
      </c>
      <c r="M370" s="1">
        <v>19423</v>
      </c>
      <c r="N370" s="3">
        <f>IF(ISERR(LN(Table1541[[#This Row],[Close Price]]/I369)),"-",LN(Table1541[[#This Row],[Close Price]]/I369))</f>
        <v>4.2371034767702811E-3</v>
      </c>
    </row>
    <row r="371" spans="1:14" x14ac:dyDescent="0.3">
      <c r="A371" s="1" t="s">
        <v>44</v>
      </c>
      <c r="B371" s="1" t="s">
        <v>14</v>
      </c>
      <c r="C371" s="2">
        <v>43648</v>
      </c>
      <c r="D371" s="1">
        <v>555.79999999999995</v>
      </c>
      <c r="E371" s="1">
        <v>557.15</v>
      </c>
      <c r="F371" s="1">
        <v>558.5</v>
      </c>
      <c r="G371" s="1">
        <v>551.5</v>
      </c>
      <c r="H371" s="1">
        <v>555.54999999999995</v>
      </c>
      <c r="I371" s="1">
        <v>555.35</v>
      </c>
      <c r="J371" s="1">
        <v>554.67999999999995</v>
      </c>
      <c r="K371" s="1">
        <v>565414</v>
      </c>
      <c r="L371" s="1">
        <v>313622940.10000002</v>
      </c>
      <c r="M371" s="1">
        <v>19497</v>
      </c>
      <c r="N371" s="3">
        <f>IF(ISERR(LN(Table1541[[#This Row],[Close Price]]/I370)),"-",LN(Table1541[[#This Row],[Close Price]]/I370))</f>
        <v>-8.0997169527414678E-4</v>
      </c>
    </row>
    <row r="372" spans="1:14" x14ac:dyDescent="0.3">
      <c r="A372" s="1" t="s">
        <v>44</v>
      </c>
      <c r="B372" s="1" t="s">
        <v>14</v>
      </c>
      <c r="C372" s="2">
        <v>43649</v>
      </c>
      <c r="D372" s="1">
        <v>555.35</v>
      </c>
      <c r="E372" s="1">
        <v>555.35</v>
      </c>
      <c r="F372" s="1">
        <v>556.70000000000005</v>
      </c>
      <c r="G372" s="1">
        <v>549.45000000000005</v>
      </c>
      <c r="H372" s="1">
        <v>554.65</v>
      </c>
      <c r="I372" s="1">
        <v>553.25</v>
      </c>
      <c r="J372" s="1">
        <v>551.59</v>
      </c>
      <c r="K372" s="1">
        <v>797387</v>
      </c>
      <c r="L372" s="1">
        <v>439826937.89999998</v>
      </c>
      <c r="M372" s="1">
        <v>27379</v>
      </c>
      <c r="N372" s="3">
        <f>IF(ISERR(LN(Table1541[[#This Row],[Close Price]]/I371)),"-",LN(Table1541[[#This Row],[Close Price]]/I371))</f>
        <v>-3.788566681970057E-3</v>
      </c>
    </row>
    <row r="373" spans="1:14" x14ac:dyDescent="0.3">
      <c r="A373" s="1" t="s">
        <v>44</v>
      </c>
      <c r="B373" s="1" t="s">
        <v>14</v>
      </c>
      <c r="C373" s="2">
        <v>43650</v>
      </c>
      <c r="D373" s="1">
        <v>553.25</v>
      </c>
      <c r="E373" s="1">
        <v>554.65</v>
      </c>
      <c r="F373" s="1">
        <v>555.65</v>
      </c>
      <c r="G373" s="1">
        <v>550.6</v>
      </c>
      <c r="H373" s="1">
        <v>551.5</v>
      </c>
      <c r="I373" s="1">
        <v>551.54999999999995</v>
      </c>
      <c r="J373" s="1">
        <v>551.97</v>
      </c>
      <c r="K373" s="1">
        <v>639531</v>
      </c>
      <c r="L373" s="1">
        <v>353000693.80000001</v>
      </c>
      <c r="M373" s="1">
        <v>21653</v>
      </c>
      <c r="N373" s="3">
        <f>IF(ISERR(LN(Table1541[[#This Row],[Close Price]]/I372)),"-",LN(Table1541[[#This Row],[Close Price]]/I372))</f>
        <v>-3.0774825157684586E-3</v>
      </c>
    </row>
    <row r="374" spans="1:14" x14ac:dyDescent="0.3">
      <c r="A374" s="1" t="s">
        <v>44</v>
      </c>
      <c r="B374" s="1" t="s">
        <v>14</v>
      </c>
      <c r="C374" s="2">
        <v>43651</v>
      </c>
      <c r="D374" s="1">
        <v>551.54999999999995</v>
      </c>
      <c r="E374" s="1">
        <v>551.54999999999995</v>
      </c>
      <c r="F374" s="1">
        <v>554.25</v>
      </c>
      <c r="G374" s="1">
        <v>549.20000000000005</v>
      </c>
      <c r="H374" s="1">
        <v>550</v>
      </c>
      <c r="I374" s="1">
        <v>550</v>
      </c>
      <c r="J374" s="1">
        <v>550.48</v>
      </c>
      <c r="K374" s="1">
        <v>796604</v>
      </c>
      <c r="L374" s="1">
        <v>438514348.64999998</v>
      </c>
      <c r="M374" s="1">
        <v>24756</v>
      </c>
      <c r="N374" s="3">
        <f>IF(ISERR(LN(Table1541[[#This Row],[Close Price]]/I373)),"-",LN(Table1541[[#This Row],[Close Price]]/I373))</f>
        <v>-2.8142181888740304E-3</v>
      </c>
    </row>
    <row r="375" spans="1:14" x14ac:dyDescent="0.3">
      <c r="A375" s="1" t="s">
        <v>44</v>
      </c>
      <c r="B375" s="1" t="s">
        <v>14</v>
      </c>
      <c r="C375" s="2">
        <v>43654</v>
      </c>
      <c r="D375" s="1">
        <v>550</v>
      </c>
      <c r="E375" s="1">
        <v>547</v>
      </c>
      <c r="F375" s="1">
        <v>549</v>
      </c>
      <c r="G375" s="1">
        <v>534.65</v>
      </c>
      <c r="H375" s="1">
        <v>539.5</v>
      </c>
      <c r="I375" s="1">
        <v>538.45000000000005</v>
      </c>
      <c r="J375" s="1">
        <v>541.70000000000005</v>
      </c>
      <c r="K375" s="1">
        <v>1490078</v>
      </c>
      <c r="L375" s="1">
        <v>807176467.25</v>
      </c>
      <c r="M375" s="1">
        <v>50652</v>
      </c>
      <c r="N375" s="3">
        <f>IF(ISERR(LN(Table1541[[#This Row],[Close Price]]/I374)),"-",LN(Table1541[[#This Row],[Close Price]]/I374))</f>
        <v>-2.1223636451626577E-2</v>
      </c>
    </row>
    <row r="376" spans="1:14" x14ac:dyDescent="0.3">
      <c r="A376" s="1" t="s">
        <v>44</v>
      </c>
      <c r="B376" s="1" t="s">
        <v>14</v>
      </c>
      <c r="C376" s="2">
        <v>43655</v>
      </c>
      <c r="D376" s="1">
        <v>538.45000000000005</v>
      </c>
      <c r="E376" s="1">
        <v>536.79999999999995</v>
      </c>
      <c r="F376" s="1">
        <v>552.45000000000005</v>
      </c>
      <c r="G376" s="1">
        <v>536.79999999999995</v>
      </c>
      <c r="H376" s="1">
        <v>547.5</v>
      </c>
      <c r="I376" s="1">
        <v>548.79999999999995</v>
      </c>
      <c r="J376" s="1">
        <v>546.79999999999995</v>
      </c>
      <c r="K376" s="1">
        <v>1472836</v>
      </c>
      <c r="L376" s="1">
        <v>805344592.75</v>
      </c>
      <c r="M376" s="1">
        <v>39846</v>
      </c>
      <c r="N376" s="3">
        <f>IF(ISERR(LN(Table1541[[#This Row],[Close Price]]/I375)),"-",LN(Table1541[[#This Row],[Close Price]]/I375))</f>
        <v>1.9039434636785299E-2</v>
      </c>
    </row>
    <row r="377" spans="1:14" x14ac:dyDescent="0.3">
      <c r="A377" s="1" t="s">
        <v>44</v>
      </c>
      <c r="B377" s="1" t="s">
        <v>14</v>
      </c>
      <c r="C377" s="2">
        <v>43656</v>
      </c>
      <c r="D377" s="1">
        <v>548.79999999999995</v>
      </c>
      <c r="E377" s="1">
        <v>545.35</v>
      </c>
      <c r="F377" s="1">
        <v>551.15</v>
      </c>
      <c r="G377" s="1">
        <v>541.85</v>
      </c>
      <c r="H377" s="1">
        <v>544.04999999999995</v>
      </c>
      <c r="I377" s="1">
        <v>544.95000000000005</v>
      </c>
      <c r="J377" s="1">
        <v>546.54999999999995</v>
      </c>
      <c r="K377" s="1">
        <v>1045560</v>
      </c>
      <c r="L377" s="1">
        <v>571454474.20000005</v>
      </c>
      <c r="M377" s="1">
        <v>43908</v>
      </c>
      <c r="N377" s="3">
        <f>IF(ISERR(LN(Table1541[[#This Row],[Close Price]]/I376)),"-",LN(Table1541[[#This Row],[Close Price]]/I376))</f>
        <v>-7.0400290763546749E-3</v>
      </c>
    </row>
    <row r="378" spans="1:14" x14ac:dyDescent="0.3">
      <c r="A378" s="1" t="s">
        <v>44</v>
      </c>
      <c r="B378" s="1" t="s">
        <v>14</v>
      </c>
      <c r="C378" s="2">
        <v>43657</v>
      </c>
      <c r="D378" s="1">
        <v>544.95000000000005</v>
      </c>
      <c r="E378" s="1">
        <v>549</v>
      </c>
      <c r="F378" s="1">
        <v>553.79999999999995</v>
      </c>
      <c r="G378" s="1">
        <v>546</v>
      </c>
      <c r="H378" s="1">
        <v>552.9</v>
      </c>
      <c r="I378" s="1">
        <v>552.4</v>
      </c>
      <c r="J378" s="1">
        <v>551.80999999999995</v>
      </c>
      <c r="K378" s="1">
        <v>726448</v>
      </c>
      <c r="L378" s="1">
        <v>400858879.44999999</v>
      </c>
      <c r="M378" s="1">
        <v>22539</v>
      </c>
      <c r="N378" s="3">
        <f>IF(ISERR(LN(Table1541[[#This Row],[Close Price]]/I377)),"-",LN(Table1541[[#This Row],[Close Price]]/I377))</f>
        <v>1.3578374199816367E-2</v>
      </c>
    </row>
    <row r="379" spans="1:14" x14ac:dyDescent="0.3">
      <c r="A379" s="1" t="s">
        <v>44</v>
      </c>
      <c r="B379" s="1" t="s">
        <v>14</v>
      </c>
      <c r="C379" s="2">
        <v>43658</v>
      </c>
      <c r="D379" s="1">
        <v>552.4</v>
      </c>
      <c r="E379" s="1">
        <v>554</v>
      </c>
      <c r="F379" s="1">
        <v>566.5</v>
      </c>
      <c r="G379" s="1">
        <v>547.20000000000005</v>
      </c>
      <c r="H379" s="1">
        <v>555.79999999999995</v>
      </c>
      <c r="I379" s="1">
        <v>556.79999999999995</v>
      </c>
      <c r="J379" s="1">
        <v>557.19000000000005</v>
      </c>
      <c r="K379" s="1">
        <v>1485506</v>
      </c>
      <c r="L379" s="1">
        <v>827701934.39999998</v>
      </c>
      <c r="M379" s="1">
        <v>43296</v>
      </c>
      <c r="N379" s="3">
        <f>IF(ISERR(LN(Table1541[[#This Row],[Close Price]]/I378)),"-",LN(Table1541[[#This Row],[Close Price]]/I378))</f>
        <v>7.9336874850727303E-3</v>
      </c>
    </row>
    <row r="380" spans="1:14" x14ac:dyDescent="0.3">
      <c r="A380" s="1" t="s">
        <v>44</v>
      </c>
      <c r="B380" s="1" t="s">
        <v>14</v>
      </c>
      <c r="C380" s="2">
        <v>43661</v>
      </c>
      <c r="D380" s="1">
        <v>556.79999999999995</v>
      </c>
      <c r="E380" s="1">
        <v>559.9</v>
      </c>
      <c r="F380" s="1">
        <v>560.5</v>
      </c>
      <c r="G380" s="1">
        <v>548.6</v>
      </c>
      <c r="H380" s="1">
        <v>551</v>
      </c>
      <c r="I380" s="1">
        <v>550.54999999999995</v>
      </c>
      <c r="J380" s="1">
        <v>553.98</v>
      </c>
      <c r="K380" s="1">
        <v>842129</v>
      </c>
      <c r="L380" s="1">
        <v>466521136.64999998</v>
      </c>
      <c r="M380" s="1">
        <v>37025</v>
      </c>
      <c r="N380" s="3">
        <f>IF(ISERR(LN(Table1541[[#This Row],[Close Price]]/I379)),"-",LN(Table1541[[#This Row],[Close Price]]/I379))</f>
        <v>-1.1288330460609791E-2</v>
      </c>
    </row>
    <row r="381" spans="1:14" x14ac:dyDescent="0.3">
      <c r="A381" s="1" t="s">
        <v>44</v>
      </c>
      <c r="B381" s="1" t="s">
        <v>14</v>
      </c>
      <c r="C381" s="2">
        <v>43662</v>
      </c>
      <c r="D381" s="1">
        <v>550.54999999999995</v>
      </c>
      <c r="E381" s="1">
        <v>554.75</v>
      </c>
      <c r="F381" s="1">
        <v>558.45000000000005</v>
      </c>
      <c r="G381" s="1">
        <v>549.4</v>
      </c>
      <c r="H381" s="1">
        <v>554</v>
      </c>
      <c r="I381" s="1">
        <v>553.54999999999995</v>
      </c>
      <c r="J381" s="1">
        <v>553.86</v>
      </c>
      <c r="K381" s="1">
        <v>1460303</v>
      </c>
      <c r="L381" s="1">
        <v>808802624.60000002</v>
      </c>
      <c r="M381" s="1">
        <v>38651</v>
      </c>
      <c r="N381" s="3">
        <f>IF(ISERR(LN(Table1541[[#This Row],[Close Price]]/I380)),"-",LN(Table1541[[#This Row],[Close Price]]/I380))</f>
        <v>5.4343037458756526E-3</v>
      </c>
    </row>
    <row r="382" spans="1:14" x14ac:dyDescent="0.3">
      <c r="A382" s="1" t="s">
        <v>44</v>
      </c>
      <c r="B382" s="1" t="s">
        <v>14</v>
      </c>
      <c r="C382" s="2">
        <v>43663</v>
      </c>
      <c r="D382" s="1">
        <v>553.54999999999995</v>
      </c>
      <c r="E382" s="1">
        <v>554</v>
      </c>
      <c r="F382" s="1">
        <v>558.5</v>
      </c>
      <c r="G382" s="1">
        <v>547.45000000000005</v>
      </c>
      <c r="H382" s="1">
        <v>557</v>
      </c>
      <c r="I382" s="1">
        <v>557.54999999999995</v>
      </c>
      <c r="J382" s="1">
        <v>553.79999999999995</v>
      </c>
      <c r="K382" s="1">
        <v>1034734</v>
      </c>
      <c r="L382" s="1">
        <v>573040447.54999995</v>
      </c>
      <c r="M382" s="1">
        <v>33689</v>
      </c>
      <c r="N382" s="3">
        <f>IF(ISERR(LN(Table1541[[#This Row],[Close Price]]/I381)),"-",LN(Table1541[[#This Row],[Close Price]]/I381))</f>
        <v>7.2001031058949961E-3</v>
      </c>
    </row>
    <row r="383" spans="1:14" x14ac:dyDescent="0.3">
      <c r="A383" s="1" t="s">
        <v>44</v>
      </c>
      <c r="B383" s="1" t="s">
        <v>14</v>
      </c>
      <c r="C383" s="2">
        <v>43664</v>
      </c>
      <c r="D383" s="1">
        <v>557.54999999999995</v>
      </c>
      <c r="E383" s="1">
        <v>558.85</v>
      </c>
      <c r="F383" s="1">
        <v>559</v>
      </c>
      <c r="G383" s="1">
        <v>545.5</v>
      </c>
      <c r="H383" s="1">
        <v>546.1</v>
      </c>
      <c r="I383" s="1">
        <v>547</v>
      </c>
      <c r="J383" s="1">
        <v>551.23</v>
      </c>
      <c r="K383" s="1">
        <v>1355289</v>
      </c>
      <c r="L383" s="1">
        <v>747077582.25</v>
      </c>
      <c r="M383" s="1">
        <v>46981</v>
      </c>
      <c r="N383" s="3">
        <f>IF(ISERR(LN(Table1541[[#This Row],[Close Price]]/I382)),"-",LN(Table1541[[#This Row],[Close Price]]/I382))</f>
        <v>-1.9103382989389607E-2</v>
      </c>
    </row>
    <row r="384" spans="1:14" x14ac:dyDescent="0.3">
      <c r="A384" s="1" t="s">
        <v>44</v>
      </c>
      <c r="B384" s="1" t="s">
        <v>14</v>
      </c>
      <c r="C384" s="2">
        <v>43665</v>
      </c>
      <c r="D384" s="1">
        <v>547</v>
      </c>
      <c r="E384" s="1">
        <v>550.79999999999995</v>
      </c>
      <c r="F384" s="1">
        <v>552</v>
      </c>
      <c r="G384" s="1">
        <v>535.5</v>
      </c>
      <c r="H384" s="1">
        <v>536.79999999999995</v>
      </c>
      <c r="I384" s="1">
        <v>536.70000000000005</v>
      </c>
      <c r="J384" s="1">
        <v>540.45000000000005</v>
      </c>
      <c r="K384" s="1">
        <v>783708</v>
      </c>
      <c r="L384" s="1">
        <v>423555775.05000001</v>
      </c>
      <c r="M384" s="1">
        <v>24768</v>
      </c>
      <c r="N384" s="3">
        <f>IF(ISERR(LN(Table1541[[#This Row],[Close Price]]/I383)),"-",LN(Table1541[[#This Row],[Close Price]]/I383))</f>
        <v>-1.9009523239197971E-2</v>
      </c>
    </row>
    <row r="385" spans="1:14" x14ac:dyDescent="0.3">
      <c r="A385" s="1" t="s">
        <v>44</v>
      </c>
      <c r="B385" s="1" t="s">
        <v>14</v>
      </c>
      <c r="C385" s="2">
        <v>43668</v>
      </c>
      <c r="D385" s="1">
        <v>536.70000000000005</v>
      </c>
      <c r="E385" s="1">
        <v>536.70000000000005</v>
      </c>
      <c r="F385" s="1">
        <v>540</v>
      </c>
      <c r="G385" s="1">
        <v>526.20000000000005</v>
      </c>
      <c r="H385" s="1">
        <v>530.85</v>
      </c>
      <c r="I385" s="1">
        <v>530.95000000000005</v>
      </c>
      <c r="J385" s="1">
        <v>533.97</v>
      </c>
      <c r="K385" s="1">
        <v>1816845</v>
      </c>
      <c r="L385" s="1">
        <v>970135629.45000005</v>
      </c>
      <c r="M385" s="1">
        <v>42536</v>
      </c>
      <c r="N385" s="3">
        <f>IF(ISERR(LN(Table1541[[#This Row],[Close Price]]/I384)),"-",LN(Table1541[[#This Row],[Close Price]]/I384))</f>
        <v>-1.0771424332928634E-2</v>
      </c>
    </row>
    <row r="386" spans="1:14" x14ac:dyDescent="0.3">
      <c r="A386" s="1" t="s">
        <v>44</v>
      </c>
      <c r="B386" s="1" t="s">
        <v>14</v>
      </c>
      <c r="C386" s="2">
        <v>43669</v>
      </c>
      <c r="D386" s="1">
        <v>530.95000000000005</v>
      </c>
      <c r="E386" s="1">
        <v>531</v>
      </c>
      <c r="F386" s="1">
        <v>535.20000000000005</v>
      </c>
      <c r="G386" s="1">
        <v>521</v>
      </c>
      <c r="H386" s="1">
        <v>529.1</v>
      </c>
      <c r="I386" s="1">
        <v>528.9</v>
      </c>
      <c r="J386" s="1">
        <v>526.25</v>
      </c>
      <c r="K386" s="1">
        <v>2353027</v>
      </c>
      <c r="L386" s="1">
        <v>1238283498.05</v>
      </c>
      <c r="M386" s="1">
        <v>46611</v>
      </c>
      <c r="N386" s="3">
        <f>IF(ISERR(LN(Table1541[[#This Row],[Close Price]]/I385)),"-",LN(Table1541[[#This Row],[Close Price]]/I385))</f>
        <v>-3.8684767779204291E-3</v>
      </c>
    </row>
    <row r="387" spans="1:14" x14ac:dyDescent="0.3">
      <c r="A387" s="1" t="s">
        <v>44</v>
      </c>
      <c r="B387" s="1" t="s">
        <v>14</v>
      </c>
      <c r="C387" s="2">
        <v>43670</v>
      </c>
      <c r="D387" s="1">
        <v>528.9</v>
      </c>
      <c r="E387" s="1">
        <v>529</v>
      </c>
      <c r="F387" s="1">
        <v>529</v>
      </c>
      <c r="G387" s="1">
        <v>517.04999999999995</v>
      </c>
      <c r="H387" s="1">
        <v>519.95000000000005</v>
      </c>
      <c r="I387" s="1">
        <v>518.75</v>
      </c>
      <c r="J387" s="1">
        <v>520.1</v>
      </c>
      <c r="K387" s="1">
        <v>2707033</v>
      </c>
      <c r="L387" s="1">
        <v>1407929684.55</v>
      </c>
      <c r="M387" s="1">
        <v>40394</v>
      </c>
      <c r="N387" s="3">
        <f>IF(ISERR(LN(Table1541[[#This Row],[Close Price]]/I386)),"-",LN(Table1541[[#This Row],[Close Price]]/I386))</f>
        <v>-1.9377306527026145E-2</v>
      </c>
    </row>
    <row r="388" spans="1:14" x14ac:dyDescent="0.3">
      <c r="A388" s="1" t="s">
        <v>44</v>
      </c>
      <c r="B388" s="1" t="s">
        <v>14</v>
      </c>
      <c r="C388" s="2">
        <v>43671</v>
      </c>
      <c r="D388" s="1">
        <v>518.75</v>
      </c>
      <c r="E388" s="1">
        <v>521.35</v>
      </c>
      <c r="F388" s="1">
        <v>539.20000000000005</v>
      </c>
      <c r="G388" s="1">
        <v>519</v>
      </c>
      <c r="H388" s="1">
        <v>537</v>
      </c>
      <c r="I388" s="1">
        <v>536.65</v>
      </c>
      <c r="J388" s="1">
        <v>535.6</v>
      </c>
      <c r="K388" s="1">
        <v>3183510</v>
      </c>
      <c r="L388" s="1">
        <v>1705096646.3499999</v>
      </c>
      <c r="M388" s="1">
        <v>57556</v>
      </c>
      <c r="N388" s="3">
        <f>IF(ISERR(LN(Table1541[[#This Row],[Close Price]]/I387)),"-",LN(Table1541[[#This Row],[Close Price]]/I387))</f>
        <v>3.3924041382625288E-2</v>
      </c>
    </row>
    <row r="389" spans="1:14" x14ac:dyDescent="0.3">
      <c r="A389" s="1" t="s">
        <v>44</v>
      </c>
      <c r="B389" s="1" t="s">
        <v>14</v>
      </c>
      <c r="C389" s="2">
        <v>43672</v>
      </c>
      <c r="D389" s="1">
        <v>536.65</v>
      </c>
      <c r="E389" s="1">
        <v>533.20000000000005</v>
      </c>
      <c r="F389" s="1">
        <v>539.9</v>
      </c>
      <c r="G389" s="1">
        <v>528.25</v>
      </c>
      <c r="H389" s="1">
        <v>532.29999999999995</v>
      </c>
      <c r="I389" s="1">
        <v>532.1</v>
      </c>
      <c r="J389" s="1">
        <v>535.82000000000005</v>
      </c>
      <c r="K389" s="1">
        <v>1371242</v>
      </c>
      <c r="L389" s="1">
        <v>734737369.89999998</v>
      </c>
      <c r="M389" s="1">
        <v>19769</v>
      </c>
      <c r="N389" s="3">
        <f>IF(ISERR(LN(Table1541[[#This Row],[Close Price]]/I388)),"-",LN(Table1541[[#This Row],[Close Price]]/I388))</f>
        <v>-8.5146713252096922E-3</v>
      </c>
    </row>
    <row r="390" spans="1:14" x14ac:dyDescent="0.3">
      <c r="A390" s="1" t="s">
        <v>44</v>
      </c>
      <c r="B390" s="1" t="s">
        <v>14</v>
      </c>
      <c r="C390" s="2">
        <v>43675</v>
      </c>
      <c r="D390" s="1">
        <v>532.1</v>
      </c>
      <c r="E390" s="1">
        <v>531.6</v>
      </c>
      <c r="F390" s="1">
        <v>534.95000000000005</v>
      </c>
      <c r="G390" s="1">
        <v>520.25</v>
      </c>
      <c r="H390" s="1">
        <v>522.1</v>
      </c>
      <c r="I390" s="1">
        <v>522.25</v>
      </c>
      <c r="J390" s="1">
        <v>525.07000000000005</v>
      </c>
      <c r="K390" s="1">
        <v>735045</v>
      </c>
      <c r="L390" s="1">
        <v>385949446.14999998</v>
      </c>
      <c r="M390" s="1">
        <v>23061</v>
      </c>
      <c r="N390" s="3">
        <f>IF(ISERR(LN(Table1541[[#This Row],[Close Price]]/I389)),"-",LN(Table1541[[#This Row],[Close Price]]/I389))</f>
        <v>-1.8685041165648508E-2</v>
      </c>
    </row>
    <row r="391" spans="1:14" x14ac:dyDescent="0.3">
      <c r="A391" s="1" t="s">
        <v>44</v>
      </c>
      <c r="B391" s="1" t="s">
        <v>14</v>
      </c>
      <c r="C391" s="2">
        <v>43676</v>
      </c>
      <c r="D391" s="1">
        <v>522.25</v>
      </c>
      <c r="E391" s="1">
        <v>522.20000000000005</v>
      </c>
      <c r="F391" s="1">
        <v>533.6</v>
      </c>
      <c r="G391" s="1">
        <v>517.79999999999995</v>
      </c>
      <c r="H391" s="1">
        <v>518.45000000000005</v>
      </c>
      <c r="I391" s="1">
        <v>520</v>
      </c>
      <c r="J391" s="1">
        <v>522.49</v>
      </c>
      <c r="K391" s="1">
        <v>1665158</v>
      </c>
      <c r="L391" s="1">
        <v>870026374.10000002</v>
      </c>
      <c r="M391" s="1">
        <v>36686</v>
      </c>
      <c r="N391" s="3">
        <f>IF(ISERR(LN(Table1541[[#This Row],[Close Price]]/I390)),"-",LN(Table1541[[#This Row],[Close Price]]/I390))</f>
        <v>-4.317588861202132E-3</v>
      </c>
    </row>
    <row r="392" spans="1:14" x14ac:dyDescent="0.3">
      <c r="A392" s="1" t="s">
        <v>44</v>
      </c>
      <c r="B392" s="1" t="s">
        <v>14</v>
      </c>
      <c r="C392" s="2">
        <v>43677</v>
      </c>
      <c r="D392" s="1">
        <v>520</v>
      </c>
      <c r="E392" s="1">
        <v>516.9</v>
      </c>
      <c r="F392" s="1">
        <v>522.70000000000005</v>
      </c>
      <c r="G392" s="1">
        <v>506</v>
      </c>
      <c r="H392" s="1">
        <v>517.54999999999995</v>
      </c>
      <c r="I392" s="1">
        <v>521.1</v>
      </c>
      <c r="J392" s="1">
        <v>515.72</v>
      </c>
      <c r="K392" s="1">
        <v>1828077</v>
      </c>
      <c r="L392" s="1">
        <v>942781667.29999995</v>
      </c>
      <c r="M392" s="1">
        <v>34837</v>
      </c>
      <c r="N392" s="3">
        <f>IF(ISERR(LN(Table1541[[#This Row],[Close Price]]/I391)),"-",LN(Table1541[[#This Row],[Close Price]]/I391))</f>
        <v>2.1131503396960285E-3</v>
      </c>
    </row>
    <row r="393" spans="1:14" x14ac:dyDescent="0.3">
      <c r="A393" s="1" t="s">
        <v>44</v>
      </c>
      <c r="B393" s="1" t="s">
        <v>14</v>
      </c>
      <c r="C393" s="2">
        <v>43678</v>
      </c>
      <c r="D393" s="1">
        <v>521.1</v>
      </c>
      <c r="E393" s="1">
        <v>516.15</v>
      </c>
      <c r="F393" s="1">
        <v>519.45000000000005</v>
      </c>
      <c r="G393" s="1">
        <v>509.2</v>
      </c>
      <c r="H393" s="1">
        <v>512.20000000000005</v>
      </c>
      <c r="I393" s="1">
        <v>512.45000000000005</v>
      </c>
      <c r="J393" s="1">
        <v>512.55999999999995</v>
      </c>
      <c r="K393" s="1">
        <v>1289007</v>
      </c>
      <c r="L393" s="1">
        <v>660697321.10000002</v>
      </c>
      <c r="M393" s="1">
        <v>38775</v>
      </c>
      <c r="N393" s="3">
        <f>IF(ISERR(LN(Table1541[[#This Row],[Close Price]]/I392)),"-",LN(Table1541[[#This Row],[Close Price]]/I392))</f>
        <v>-1.6738816637596986E-2</v>
      </c>
    </row>
    <row r="394" spans="1:14" x14ac:dyDescent="0.3">
      <c r="A394" s="1" t="s">
        <v>44</v>
      </c>
      <c r="B394" s="1" t="s">
        <v>14</v>
      </c>
      <c r="C394" s="2">
        <v>43679</v>
      </c>
      <c r="D394" s="1">
        <v>512.45000000000005</v>
      </c>
      <c r="E394" s="1">
        <v>509</v>
      </c>
      <c r="F394" s="1">
        <v>519.70000000000005</v>
      </c>
      <c r="G394" s="1">
        <v>508.7</v>
      </c>
      <c r="H394" s="1">
        <v>516</v>
      </c>
      <c r="I394" s="1">
        <v>516.1</v>
      </c>
      <c r="J394" s="1">
        <v>515.72</v>
      </c>
      <c r="K394" s="1">
        <v>1574251</v>
      </c>
      <c r="L394" s="1">
        <v>811871580.20000005</v>
      </c>
      <c r="M394" s="1">
        <v>45524</v>
      </c>
      <c r="N394" s="3">
        <f>IF(ISERR(LN(Table1541[[#This Row],[Close Price]]/I393)),"-",LN(Table1541[[#This Row],[Close Price]]/I393))</f>
        <v>7.0973998771094058E-3</v>
      </c>
    </row>
    <row r="395" spans="1:14" x14ac:dyDescent="0.3">
      <c r="A395" s="1" t="s">
        <v>44</v>
      </c>
      <c r="B395" s="1" t="s">
        <v>14</v>
      </c>
      <c r="C395" s="2">
        <v>43682</v>
      </c>
      <c r="D395" s="1">
        <v>516.1</v>
      </c>
      <c r="E395" s="1">
        <v>513.79999999999995</v>
      </c>
      <c r="F395" s="1">
        <v>520.79999999999995</v>
      </c>
      <c r="G395" s="1">
        <v>512.25</v>
      </c>
      <c r="H395" s="1">
        <v>518.15</v>
      </c>
      <c r="I395" s="1">
        <v>518.9</v>
      </c>
      <c r="J395" s="1">
        <v>517.04</v>
      </c>
      <c r="K395" s="1">
        <v>2162918</v>
      </c>
      <c r="L395" s="1">
        <v>1118320691.1500001</v>
      </c>
      <c r="M395" s="1">
        <v>51552</v>
      </c>
      <c r="N395" s="3">
        <f>IF(ISERR(LN(Table1541[[#This Row],[Close Price]]/I394)),"-",LN(Table1541[[#This Row],[Close Price]]/I394))</f>
        <v>5.4106412190123646E-3</v>
      </c>
    </row>
    <row r="396" spans="1:14" x14ac:dyDescent="0.3">
      <c r="A396" s="1" t="s">
        <v>44</v>
      </c>
      <c r="B396" s="1" t="s">
        <v>14</v>
      </c>
      <c r="C396" s="2">
        <v>43683</v>
      </c>
      <c r="D396" s="1">
        <v>518.9</v>
      </c>
      <c r="E396" s="1">
        <v>518</v>
      </c>
      <c r="F396" s="1">
        <v>527</v>
      </c>
      <c r="G396" s="1">
        <v>496.85</v>
      </c>
      <c r="H396" s="1">
        <v>502.35</v>
      </c>
      <c r="I396" s="1">
        <v>500.15</v>
      </c>
      <c r="J396" s="1">
        <v>505.46</v>
      </c>
      <c r="K396" s="1">
        <v>7425849</v>
      </c>
      <c r="L396" s="1">
        <v>3753498120.4499998</v>
      </c>
      <c r="M396" s="1">
        <v>103462</v>
      </c>
      <c r="N396" s="3">
        <f>IF(ISERR(LN(Table1541[[#This Row],[Close Price]]/I395)),"-",LN(Table1541[[#This Row],[Close Price]]/I395))</f>
        <v>-3.6803132942504285E-2</v>
      </c>
    </row>
    <row r="397" spans="1:14" x14ac:dyDescent="0.3">
      <c r="A397" s="1" t="s">
        <v>44</v>
      </c>
      <c r="B397" s="1" t="s">
        <v>14</v>
      </c>
      <c r="C397" s="2">
        <v>43684</v>
      </c>
      <c r="D397" s="1">
        <v>500.15</v>
      </c>
      <c r="E397" s="1">
        <v>502.7</v>
      </c>
      <c r="F397" s="1">
        <v>525.85</v>
      </c>
      <c r="G397" s="1">
        <v>501.65</v>
      </c>
      <c r="H397" s="1">
        <v>513.95000000000005</v>
      </c>
      <c r="I397" s="1">
        <v>518.29999999999995</v>
      </c>
      <c r="J397" s="1">
        <v>514.53</v>
      </c>
      <c r="K397" s="1">
        <v>4668643</v>
      </c>
      <c r="L397" s="1">
        <v>2402175127.3000002</v>
      </c>
      <c r="M397" s="1">
        <v>89442</v>
      </c>
      <c r="N397" s="3">
        <f>IF(ISERR(LN(Table1541[[#This Row],[Close Price]]/I396)),"-",LN(Table1541[[#This Row],[Close Price]]/I396))</f>
        <v>3.5646171764471088E-2</v>
      </c>
    </row>
    <row r="398" spans="1:14" x14ac:dyDescent="0.3">
      <c r="A398" s="1" t="s">
        <v>44</v>
      </c>
      <c r="B398" s="1" t="s">
        <v>14</v>
      </c>
      <c r="C398" s="2">
        <v>43685</v>
      </c>
      <c r="D398" s="1">
        <v>518.29999999999995</v>
      </c>
      <c r="E398" s="1">
        <v>504.75</v>
      </c>
      <c r="F398" s="1">
        <v>510</v>
      </c>
      <c r="G398" s="1">
        <v>493.8</v>
      </c>
      <c r="H398" s="1">
        <v>503.9</v>
      </c>
      <c r="I398" s="1">
        <v>503.05</v>
      </c>
      <c r="J398" s="1">
        <v>500.91</v>
      </c>
      <c r="K398" s="1">
        <v>6750611</v>
      </c>
      <c r="L398" s="1">
        <v>3381417104.5</v>
      </c>
      <c r="M398" s="1">
        <v>113195</v>
      </c>
      <c r="N398" s="3">
        <f>IF(ISERR(LN(Table1541[[#This Row],[Close Price]]/I397)),"-",LN(Table1541[[#This Row],[Close Price]]/I397))</f>
        <v>-2.986465645760111E-2</v>
      </c>
    </row>
    <row r="399" spans="1:14" x14ac:dyDescent="0.3">
      <c r="A399" s="1" t="s">
        <v>44</v>
      </c>
      <c r="B399" s="1" t="s">
        <v>14</v>
      </c>
      <c r="C399" s="2">
        <v>43686</v>
      </c>
      <c r="D399" s="1">
        <v>503.05</v>
      </c>
      <c r="E399" s="1">
        <v>505.9</v>
      </c>
      <c r="F399" s="1">
        <v>511.7</v>
      </c>
      <c r="G399" s="1">
        <v>481.55</v>
      </c>
      <c r="H399" s="1">
        <v>485.1</v>
      </c>
      <c r="I399" s="1">
        <v>484.5</v>
      </c>
      <c r="J399" s="1">
        <v>494.95</v>
      </c>
      <c r="K399" s="1">
        <v>5172748</v>
      </c>
      <c r="L399" s="1">
        <v>2560263420.25</v>
      </c>
      <c r="M399" s="1">
        <v>69444</v>
      </c>
      <c r="N399" s="3">
        <f>IF(ISERR(LN(Table1541[[#This Row],[Close Price]]/I398)),"-",LN(Table1541[[#This Row],[Close Price]]/I398))</f>
        <v>-3.7572137407238762E-2</v>
      </c>
    </row>
    <row r="400" spans="1:14" x14ac:dyDescent="0.3">
      <c r="A400" s="1" t="s">
        <v>44</v>
      </c>
      <c r="B400" s="1" t="s">
        <v>14</v>
      </c>
      <c r="C400" s="2">
        <v>43690</v>
      </c>
      <c r="D400" s="1">
        <v>484.5</v>
      </c>
      <c r="E400" s="1">
        <v>484.5</v>
      </c>
      <c r="F400" s="1">
        <v>486.9</v>
      </c>
      <c r="G400" s="1">
        <v>473.05</v>
      </c>
      <c r="H400" s="1">
        <v>476.5</v>
      </c>
      <c r="I400" s="1">
        <v>475.75</v>
      </c>
      <c r="J400" s="1">
        <v>477.01</v>
      </c>
      <c r="K400" s="1">
        <v>2952687</v>
      </c>
      <c r="L400" s="1">
        <v>1408448485.05</v>
      </c>
      <c r="M400" s="1">
        <v>73285</v>
      </c>
      <c r="N400" s="3">
        <f>IF(ISERR(LN(Table1541[[#This Row],[Close Price]]/I399)),"-",LN(Table1541[[#This Row],[Close Price]]/I399))</f>
        <v>-1.8224925154562074E-2</v>
      </c>
    </row>
    <row r="401" spans="1:14" x14ac:dyDescent="0.3">
      <c r="A401" s="1" t="s">
        <v>44</v>
      </c>
      <c r="B401" s="1" t="s">
        <v>14</v>
      </c>
      <c r="C401" s="2">
        <v>43691</v>
      </c>
      <c r="D401" s="1">
        <v>475.75</v>
      </c>
      <c r="E401" s="1">
        <v>477.45</v>
      </c>
      <c r="F401" s="1">
        <v>483.25</v>
      </c>
      <c r="G401" s="1">
        <v>465</v>
      </c>
      <c r="H401" s="1">
        <v>479.8</v>
      </c>
      <c r="I401" s="1">
        <v>478.3</v>
      </c>
      <c r="J401" s="1">
        <v>474.94</v>
      </c>
      <c r="K401" s="1">
        <v>2376714</v>
      </c>
      <c r="L401" s="1">
        <v>1128799125.95</v>
      </c>
      <c r="M401" s="1">
        <v>48806</v>
      </c>
      <c r="N401" s="3">
        <f>IF(ISERR(LN(Table1541[[#This Row],[Close Price]]/I400)),"-",LN(Table1541[[#This Row],[Close Price]]/I400))</f>
        <v>5.3456445099924078E-3</v>
      </c>
    </row>
    <row r="402" spans="1:14" x14ac:dyDescent="0.3">
      <c r="A402" s="1" t="s">
        <v>44</v>
      </c>
      <c r="B402" s="1" t="s">
        <v>14</v>
      </c>
      <c r="C402" s="2">
        <v>43693</v>
      </c>
      <c r="D402" s="1">
        <v>478.3</v>
      </c>
      <c r="E402" s="1">
        <v>477</v>
      </c>
      <c r="F402" s="1">
        <v>483.4</v>
      </c>
      <c r="G402" s="1">
        <v>474.5</v>
      </c>
      <c r="H402" s="1">
        <v>477</v>
      </c>
      <c r="I402" s="1">
        <v>476.1</v>
      </c>
      <c r="J402" s="1">
        <v>477.95</v>
      </c>
      <c r="K402" s="1">
        <v>1279325</v>
      </c>
      <c r="L402" s="1">
        <v>611456552.45000005</v>
      </c>
      <c r="M402" s="1">
        <v>42279</v>
      </c>
      <c r="N402" s="3">
        <f>IF(ISERR(LN(Table1541[[#This Row],[Close Price]]/I401)),"-",LN(Table1541[[#This Row],[Close Price]]/I401))</f>
        <v>-4.6102344857781169E-3</v>
      </c>
    </row>
    <row r="403" spans="1:14" x14ac:dyDescent="0.3">
      <c r="A403" s="1" t="s">
        <v>44</v>
      </c>
      <c r="B403" s="1" t="s">
        <v>14</v>
      </c>
      <c r="C403" s="2">
        <v>43696</v>
      </c>
      <c r="D403" s="1">
        <v>476.1</v>
      </c>
      <c r="E403" s="1">
        <v>478.5</v>
      </c>
      <c r="F403" s="1">
        <v>485.55</v>
      </c>
      <c r="G403" s="1">
        <v>474.6</v>
      </c>
      <c r="H403" s="1">
        <v>477</v>
      </c>
      <c r="I403" s="1">
        <v>475.85</v>
      </c>
      <c r="J403" s="1">
        <v>480.86</v>
      </c>
      <c r="K403" s="1">
        <v>1211272</v>
      </c>
      <c r="L403" s="1">
        <v>582449177.54999995</v>
      </c>
      <c r="M403" s="1">
        <v>27175</v>
      </c>
      <c r="N403" s="3">
        <f>IF(ISERR(LN(Table1541[[#This Row],[Close Price]]/I402)),"-",LN(Table1541[[#This Row],[Close Price]]/I402))</f>
        <v>-5.2523768212066693E-4</v>
      </c>
    </row>
    <row r="404" spans="1:14" x14ac:dyDescent="0.3">
      <c r="A404" s="1" t="s">
        <v>44</v>
      </c>
      <c r="B404" s="1" t="s">
        <v>14</v>
      </c>
      <c r="C404" s="2">
        <v>43697</v>
      </c>
      <c r="D404" s="1">
        <v>475.85</v>
      </c>
      <c r="E404" s="1">
        <v>478.85</v>
      </c>
      <c r="F404" s="1">
        <v>481.7</v>
      </c>
      <c r="G404" s="1">
        <v>470.55</v>
      </c>
      <c r="H404" s="1">
        <v>478.7</v>
      </c>
      <c r="I404" s="1">
        <v>478.7</v>
      </c>
      <c r="J404" s="1">
        <v>475.49</v>
      </c>
      <c r="K404" s="1">
        <v>1606901</v>
      </c>
      <c r="L404" s="1">
        <v>764058183.89999998</v>
      </c>
      <c r="M404" s="1">
        <v>47096</v>
      </c>
      <c r="N404" s="3">
        <f>IF(ISERR(LN(Table1541[[#This Row],[Close Price]]/I403)),"-",LN(Table1541[[#This Row],[Close Price]]/I403))</f>
        <v>5.9714178801108693E-3</v>
      </c>
    </row>
    <row r="405" spans="1:14" x14ac:dyDescent="0.3">
      <c r="A405" s="1" t="s">
        <v>44</v>
      </c>
      <c r="B405" s="1" t="s">
        <v>14</v>
      </c>
      <c r="C405" s="2">
        <v>43698</v>
      </c>
      <c r="D405" s="1">
        <v>478.7</v>
      </c>
      <c r="E405" s="1">
        <v>478.6</v>
      </c>
      <c r="F405" s="1">
        <v>479</v>
      </c>
      <c r="G405" s="1">
        <v>466.95</v>
      </c>
      <c r="H405" s="1">
        <v>467.9</v>
      </c>
      <c r="I405" s="1">
        <v>468.05</v>
      </c>
      <c r="J405" s="1">
        <v>471.04</v>
      </c>
      <c r="K405" s="1">
        <v>1065506</v>
      </c>
      <c r="L405" s="1">
        <v>501894407.80000001</v>
      </c>
      <c r="M405" s="1">
        <v>19563</v>
      </c>
      <c r="N405" s="3">
        <f>IF(ISERR(LN(Table1541[[#This Row],[Close Price]]/I404)),"-",LN(Table1541[[#This Row],[Close Price]]/I404))</f>
        <v>-2.2498968580709607E-2</v>
      </c>
    </row>
    <row r="406" spans="1:14" x14ac:dyDescent="0.3">
      <c r="A406" s="1" t="s">
        <v>44</v>
      </c>
      <c r="B406" s="1" t="s">
        <v>14</v>
      </c>
      <c r="C406" s="2">
        <v>43699</v>
      </c>
      <c r="D406" s="1">
        <v>468.05</v>
      </c>
      <c r="E406" s="1">
        <v>464.9</v>
      </c>
      <c r="F406" s="1">
        <v>469.95</v>
      </c>
      <c r="G406" s="1">
        <v>460.6</v>
      </c>
      <c r="H406" s="1">
        <v>462</v>
      </c>
      <c r="I406" s="1">
        <v>464</v>
      </c>
      <c r="J406" s="1">
        <v>464.87</v>
      </c>
      <c r="K406" s="1">
        <v>1398888</v>
      </c>
      <c r="L406" s="1">
        <v>650294743.04999995</v>
      </c>
      <c r="M406" s="1">
        <v>28837</v>
      </c>
      <c r="N406" s="3">
        <f>IF(ISERR(LN(Table1541[[#This Row],[Close Price]]/I405)),"-",LN(Table1541[[#This Row],[Close Price]]/I405))</f>
        <v>-8.6905755914984378E-3</v>
      </c>
    </row>
    <row r="407" spans="1:14" x14ac:dyDescent="0.3">
      <c r="A407" s="1" t="s">
        <v>44</v>
      </c>
      <c r="B407" s="1" t="s">
        <v>14</v>
      </c>
      <c r="C407" s="2">
        <v>43700</v>
      </c>
      <c r="D407" s="1">
        <v>464</v>
      </c>
      <c r="E407" s="1">
        <v>464</v>
      </c>
      <c r="F407" s="1">
        <v>467.35</v>
      </c>
      <c r="G407" s="1">
        <v>449.2</v>
      </c>
      <c r="H407" s="1">
        <v>464.15</v>
      </c>
      <c r="I407" s="1">
        <v>465.9</v>
      </c>
      <c r="J407" s="1">
        <v>459.81</v>
      </c>
      <c r="K407" s="1">
        <v>2217428</v>
      </c>
      <c r="L407" s="1">
        <v>1019585795.9</v>
      </c>
      <c r="M407" s="1">
        <v>39853</v>
      </c>
      <c r="N407" s="3">
        <f>IF(ISERR(LN(Table1541[[#This Row],[Close Price]]/I406)),"-",LN(Table1541[[#This Row],[Close Price]]/I406))</f>
        <v>4.0864665964958548E-3</v>
      </c>
    </row>
    <row r="408" spans="1:14" x14ac:dyDescent="0.3">
      <c r="A408" s="1" t="s">
        <v>44</v>
      </c>
      <c r="B408" s="1" t="s">
        <v>14</v>
      </c>
      <c r="C408" s="2">
        <v>43703</v>
      </c>
      <c r="D408" s="1">
        <v>465.9</v>
      </c>
      <c r="E408" s="1">
        <v>468.1</v>
      </c>
      <c r="F408" s="1">
        <v>470.95</v>
      </c>
      <c r="G408" s="1">
        <v>454.9</v>
      </c>
      <c r="H408" s="1">
        <v>467</v>
      </c>
      <c r="I408" s="1">
        <v>466.55</v>
      </c>
      <c r="J408" s="1">
        <v>463.66</v>
      </c>
      <c r="K408" s="1">
        <v>2158865</v>
      </c>
      <c r="L408" s="1">
        <v>1000981581.55</v>
      </c>
      <c r="M408" s="1">
        <v>36079</v>
      </c>
      <c r="N408" s="3">
        <f>IF(ISERR(LN(Table1541[[#This Row],[Close Price]]/I407)),"-",LN(Table1541[[#This Row],[Close Price]]/I407))</f>
        <v>1.3941768572800761E-3</v>
      </c>
    </row>
    <row r="409" spans="1:14" x14ac:dyDescent="0.3">
      <c r="A409" s="1" t="s">
        <v>44</v>
      </c>
      <c r="B409" s="1" t="s">
        <v>14</v>
      </c>
      <c r="C409" s="2">
        <v>43704</v>
      </c>
      <c r="D409" s="1">
        <v>466.55</v>
      </c>
      <c r="E409" s="1">
        <v>468.5</v>
      </c>
      <c r="F409" s="1">
        <v>469.85</v>
      </c>
      <c r="G409" s="1">
        <v>458.45</v>
      </c>
      <c r="H409" s="1">
        <v>466.3</v>
      </c>
      <c r="I409" s="1">
        <v>465.35</v>
      </c>
      <c r="J409" s="1">
        <v>464.32</v>
      </c>
      <c r="K409" s="1">
        <v>2992115</v>
      </c>
      <c r="L409" s="1">
        <v>1389291176.8499999</v>
      </c>
      <c r="M409" s="1">
        <v>60680</v>
      </c>
      <c r="N409" s="3">
        <f>IF(ISERR(LN(Table1541[[#This Row],[Close Price]]/I408)),"-",LN(Table1541[[#This Row],[Close Price]]/I408))</f>
        <v>-2.5753850483115231E-3</v>
      </c>
    </row>
    <row r="410" spans="1:14" x14ac:dyDescent="0.3">
      <c r="A410" s="1" t="s">
        <v>44</v>
      </c>
      <c r="B410" s="1" t="s">
        <v>14</v>
      </c>
      <c r="C410" s="2">
        <v>43705</v>
      </c>
      <c r="D410" s="1">
        <v>465.35</v>
      </c>
      <c r="E410" s="1">
        <v>465.8</v>
      </c>
      <c r="F410" s="1">
        <v>476.2</v>
      </c>
      <c r="G410" s="1">
        <v>460.15</v>
      </c>
      <c r="H410" s="1">
        <v>465</v>
      </c>
      <c r="I410" s="1">
        <v>464.25</v>
      </c>
      <c r="J410" s="1">
        <v>469.22</v>
      </c>
      <c r="K410" s="1">
        <v>2193022</v>
      </c>
      <c r="L410" s="1">
        <v>1029014325.35</v>
      </c>
      <c r="M410" s="1">
        <v>38061</v>
      </c>
      <c r="N410" s="3">
        <f>IF(ISERR(LN(Table1541[[#This Row],[Close Price]]/I409)),"-",LN(Table1541[[#This Row],[Close Price]]/I409))</f>
        <v>-2.3666103989043834E-3</v>
      </c>
    </row>
    <row r="411" spans="1:14" x14ac:dyDescent="0.3">
      <c r="A411" s="1" t="s">
        <v>44</v>
      </c>
      <c r="B411" s="1" t="s">
        <v>14</v>
      </c>
      <c r="C411" s="2">
        <v>43706</v>
      </c>
      <c r="D411" s="1">
        <v>464.25</v>
      </c>
      <c r="E411" s="1">
        <v>465.5</v>
      </c>
      <c r="F411" s="1">
        <v>468</v>
      </c>
      <c r="G411" s="1">
        <v>456.55</v>
      </c>
      <c r="H411" s="1">
        <v>463.75</v>
      </c>
      <c r="I411" s="1">
        <v>465.2</v>
      </c>
      <c r="J411" s="1">
        <v>463.75</v>
      </c>
      <c r="K411" s="1">
        <v>1410078</v>
      </c>
      <c r="L411" s="1">
        <v>653927407.25</v>
      </c>
      <c r="M411" s="1">
        <v>30803</v>
      </c>
      <c r="N411" s="3">
        <f>IF(ISERR(LN(Table1541[[#This Row],[Close Price]]/I410)),"-",LN(Table1541[[#This Row],[Close Price]]/I410))</f>
        <v>2.0442204116940589E-3</v>
      </c>
    </row>
    <row r="412" spans="1:14" x14ac:dyDescent="0.3">
      <c r="A412" s="1" t="s">
        <v>44</v>
      </c>
      <c r="B412" s="1" t="s">
        <v>14</v>
      </c>
      <c r="C412" s="2">
        <v>43707</v>
      </c>
      <c r="D412" s="1">
        <v>465.2</v>
      </c>
      <c r="E412" s="1">
        <v>468</v>
      </c>
      <c r="F412" s="1">
        <v>475.2</v>
      </c>
      <c r="G412" s="1">
        <v>461.45</v>
      </c>
      <c r="H412" s="1">
        <v>473</v>
      </c>
      <c r="I412" s="1">
        <v>472.45</v>
      </c>
      <c r="J412" s="1">
        <v>468.49</v>
      </c>
      <c r="K412" s="1">
        <v>1126818</v>
      </c>
      <c r="L412" s="1">
        <v>527907714.35000002</v>
      </c>
      <c r="M412" s="1">
        <v>32258</v>
      </c>
      <c r="N412" s="3">
        <f>IF(ISERR(LN(Table1541[[#This Row],[Close Price]]/I411)),"-",LN(Table1541[[#This Row],[Close Price]]/I411))</f>
        <v>1.5464500584125514E-2</v>
      </c>
    </row>
    <row r="413" spans="1:14" x14ac:dyDescent="0.3">
      <c r="A413" s="1" t="s">
        <v>44</v>
      </c>
      <c r="B413" s="1" t="s">
        <v>14</v>
      </c>
      <c r="C413" s="2">
        <v>43711</v>
      </c>
      <c r="D413" s="1">
        <v>472.45</v>
      </c>
      <c r="E413" s="1">
        <v>467</v>
      </c>
      <c r="F413" s="1">
        <v>471.25</v>
      </c>
      <c r="G413" s="1">
        <v>461</v>
      </c>
      <c r="H413" s="1">
        <v>470.95</v>
      </c>
      <c r="I413" s="1">
        <v>469.55</v>
      </c>
      <c r="J413" s="1">
        <v>467.24</v>
      </c>
      <c r="K413" s="1">
        <v>1564714</v>
      </c>
      <c r="L413" s="1">
        <v>731101999.45000005</v>
      </c>
      <c r="M413" s="1">
        <v>41596</v>
      </c>
      <c r="N413" s="3">
        <f>IF(ISERR(LN(Table1541[[#This Row],[Close Price]]/I412)),"-",LN(Table1541[[#This Row],[Close Price]]/I412))</f>
        <v>-6.1571319780123123E-3</v>
      </c>
    </row>
    <row r="414" spans="1:14" x14ac:dyDescent="0.3">
      <c r="A414" s="1" t="s">
        <v>44</v>
      </c>
      <c r="B414" s="1" t="s">
        <v>14</v>
      </c>
      <c r="C414" s="2">
        <v>43712</v>
      </c>
      <c r="D414" s="1">
        <v>469.55</v>
      </c>
      <c r="E414" s="1">
        <v>471.1</v>
      </c>
      <c r="F414" s="1">
        <v>475</v>
      </c>
      <c r="G414" s="1">
        <v>467.05</v>
      </c>
      <c r="H414" s="1">
        <v>471</v>
      </c>
      <c r="I414" s="1">
        <v>471.4</v>
      </c>
      <c r="J414" s="1">
        <v>470.68</v>
      </c>
      <c r="K414" s="1">
        <v>2339657</v>
      </c>
      <c r="L414" s="1">
        <v>1101219228.95</v>
      </c>
      <c r="M414" s="1">
        <v>52463</v>
      </c>
      <c r="N414" s="3">
        <f>IF(ISERR(LN(Table1541[[#This Row],[Close Price]]/I413)),"-",LN(Table1541[[#This Row],[Close Price]]/I413))</f>
        <v>3.9322012514079758E-3</v>
      </c>
    </row>
    <row r="415" spans="1:14" x14ac:dyDescent="0.3">
      <c r="A415" s="1" t="s">
        <v>44</v>
      </c>
      <c r="B415" s="1" t="s">
        <v>14</v>
      </c>
      <c r="C415" s="2">
        <v>43713</v>
      </c>
      <c r="D415" s="1">
        <v>471.4</v>
      </c>
      <c r="E415" s="1">
        <v>472</v>
      </c>
      <c r="F415" s="1">
        <v>479.75</v>
      </c>
      <c r="G415" s="1">
        <v>470.6</v>
      </c>
      <c r="H415" s="1">
        <v>477.1</v>
      </c>
      <c r="I415" s="1">
        <v>478.4</v>
      </c>
      <c r="J415" s="1">
        <v>476.2</v>
      </c>
      <c r="K415" s="1">
        <v>1216510</v>
      </c>
      <c r="L415" s="1">
        <v>579301813.25</v>
      </c>
      <c r="M415" s="1">
        <v>44134</v>
      </c>
      <c r="N415" s="3">
        <f>IF(ISERR(LN(Table1541[[#This Row],[Close Price]]/I414)),"-",LN(Table1541[[#This Row],[Close Price]]/I414))</f>
        <v>1.4740212134391136E-2</v>
      </c>
    </row>
    <row r="416" spans="1:14" x14ac:dyDescent="0.3">
      <c r="A416" s="1" t="s">
        <v>44</v>
      </c>
      <c r="B416" s="1" t="s">
        <v>14</v>
      </c>
      <c r="C416" s="2">
        <v>43714</v>
      </c>
      <c r="D416" s="1">
        <v>478.4</v>
      </c>
      <c r="E416" s="1">
        <v>479</v>
      </c>
      <c r="F416" s="1">
        <v>482.5</v>
      </c>
      <c r="G416" s="1">
        <v>473.75</v>
      </c>
      <c r="H416" s="1">
        <v>474.2</v>
      </c>
      <c r="I416" s="1">
        <v>474.9</v>
      </c>
      <c r="J416" s="1">
        <v>476.82</v>
      </c>
      <c r="K416" s="1">
        <v>1668897</v>
      </c>
      <c r="L416" s="1">
        <v>795758937.29999995</v>
      </c>
      <c r="M416" s="1">
        <v>48990</v>
      </c>
      <c r="N416" s="3">
        <f>IF(ISERR(LN(Table1541[[#This Row],[Close Price]]/I415)),"-",LN(Table1541[[#This Row],[Close Price]]/I415))</f>
        <v>-7.3429470813458622E-3</v>
      </c>
    </row>
    <row r="417" spans="1:14" x14ac:dyDescent="0.3">
      <c r="A417" s="1" t="s">
        <v>44</v>
      </c>
      <c r="B417" s="1" t="s">
        <v>14</v>
      </c>
      <c r="C417" s="2">
        <v>43717</v>
      </c>
      <c r="D417" s="1">
        <v>474.9</v>
      </c>
      <c r="E417" s="1">
        <v>475</v>
      </c>
      <c r="F417" s="1">
        <v>478.7</v>
      </c>
      <c r="G417" s="1">
        <v>472.1</v>
      </c>
      <c r="H417" s="1">
        <v>475</v>
      </c>
      <c r="I417" s="1">
        <v>475</v>
      </c>
      <c r="J417" s="1">
        <v>476.05</v>
      </c>
      <c r="K417" s="1">
        <v>780846</v>
      </c>
      <c r="L417" s="1">
        <v>371722621.89999998</v>
      </c>
      <c r="M417" s="1">
        <v>15998</v>
      </c>
      <c r="N417" s="3">
        <f>IF(ISERR(LN(Table1541[[#This Row],[Close Price]]/I416)),"-",LN(Table1541[[#This Row],[Close Price]]/I416))</f>
        <v>2.1054847956508197E-4</v>
      </c>
    </row>
    <row r="418" spans="1:14" x14ac:dyDescent="0.3">
      <c r="A418" s="1" t="s">
        <v>44</v>
      </c>
      <c r="B418" s="1" t="s">
        <v>14</v>
      </c>
      <c r="C418" s="2">
        <v>43719</v>
      </c>
      <c r="D418" s="1">
        <v>475</v>
      </c>
      <c r="E418" s="1">
        <v>474</v>
      </c>
      <c r="F418" s="1">
        <v>478.3</v>
      </c>
      <c r="G418" s="1">
        <v>468.05</v>
      </c>
      <c r="H418" s="1">
        <v>470.7</v>
      </c>
      <c r="I418" s="1">
        <v>471.8</v>
      </c>
      <c r="J418" s="1">
        <v>472.7</v>
      </c>
      <c r="K418" s="1">
        <v>996410</v>
      </c>
      <c r="L418" s="1">
        <v>471002312.19999999</v>
      </c>
      <c r="M418" s="1">
        <v>26998</v>
      </c>
      <c r="N418" s="3">
        <f>IF(ISERR(LN(Table1541[[#This Row],[Close Price]]/I417)),"-",LN(Table1541[[#This Row],[Close Price]]/I417))</f>
        <v>-6.7596370610665483E-3</v>
      </c>
    </row>
    <row r="419" spans="1:14" x14ac:dyDescent="0.3">
      <c r="A419" s="1" t="s">
        <v>44</v>
      </c>
      <c r="B419" s="1" t="s">
        <v>14</v>
      </c>
      <c r="C419" s="2">
        <v>43720</v>
      </c>
      <c r="D419" s="1">
        <v>471.8</v>
      </c>
      <c r="E419" s="1">
        <v>474</v>
      </c>
      <c r="F419" s="1">
        <v>474</v>
      </c>
      <c r="G419" s="1">
        <v>464.4</v>
      </c>
      <c r="H419" s="1">
        <v>467.4</v>
      </c>
      <c r="I419" s="1">
        <v>467.8</v>
      </c>
      <c r="J419" s="1">
        <v>469.21</v>
      </c>
      <c r="K419" s="1">
        <v>1179858</v>
      </c>
      <c r="L419" s="1">
        <v>553596742.35000002</v>
      </c>
      <c r="M419" s="1">
        <v>32983</v>
      </c>
      <c r="N419" s="3">
        <f>IF(ISERR(LN(Table1541[[#This Row],[Close Price]]/I418)),"-",LN(Table1541[[#This Row],[Close Price]]/I418))</f>
        <v>-8.5143128234959637E-3</v>
      </c>
    </row>
    <row r="420" spans="1:14" x14ac:dyDescent="0.3">
      <c r="A420" s="1" t="s">
        <v>44</v>
      </c>
      <c r="B420" s="1" t="s">
        <v>14</v>
      </c>
      <c r="C420" s="2">
        <v>43721</v>
      </c>
      <c r="D420" s="1">
        <v>467.8</v>
      </c>
      <c r="E420" s="1">
        <v>468.05</v>
      </c>
      <c r="F420" s="1">
        <v>469.65</v>
      </c>
      <c r="G420" s="1">
        <v>464.5</v>
      </c>
      <c r="H420" s="1">
        <v>469.45</v>
      </c>
      <c r="I420" s="1">
        <v>469</v>
      </c>
      <c r="J420" s="1">
        <v>467.25</v>
      </c>
      <c r="K420" s="1">
        <v>818854</v>
      </c>
      <c r="L420" s="1">
        <v>382611868.89999998</v>
      </c>
      <c r="M420" s="1">
        <v>17603</v>
      </c>
      <c r="N420" s="3">
        <f>IF(ISERR(LN(Table1541[[#This Row],[Close Price]]/I419)),"-",LN(Table1541[[#This Row],[Close Price]]/I419))</f>
        <v>2.5619142962006645E-3</v>
      </c>
    </row>
    <row r="421" spans="1:14" x14ac:dyDescent="0.3">
      <c r="A421" s="1" t="s">
        <v>44</v>
      </c>
      <c r="B421" s="1" t="s">
        <v>14</v>
      </c>
      <c r="C421" s="2">
        <v>43724</v>
      </c>
      <c r="D421" s="1">
        <v>469</v>
      </c>
      <c r="E421" s="1">
        <v>467</v>
      </c>
      <c r="F421" s="1">
        <v>472</v>
      </c>
      <c r="G421" s="1">
        <v>464.1</v>
      </c>
      <c r="H421" s="1">
        <v>470</v>
      </c>
      <c r="I421" s="1">
        <v>470.5</v>
      </c>
      <c r="J421" s="1">
        <v>469.35</v>
      </c>
      <c r="K421" s="1">
        <v>1257381</v>
      </c>
      <c r="L421" s="1">
        <v>590151135.70000005</v>
      </c>
      <c r="M421" s="1">
        <v>24611</v>
      </c>
      <c r="N421" s="3">
        <f>IF(ISERR(LN(Table1541[[#This Row],[Close Price]]/I420)),"-",LN(Table1541[[#This Row],[Close Price]]/I420))</f>
        <v>3.1931905791549855E-3</v>
      </c>
    </row>
    <row r="422" spans="1:14" x14ac:dyDescent="0.3">
      <c r="A422" s="1" t="s">
        <v>44</v>
      </c>
      <c r="B422" s="1" t="s">
        <v>14</v>
      </c>
      <c r="C422" s="2">
        <v>43725</v>
      </c>
      <c r="D422" s="1">
        <v>470.5</v>
      </c>
      <c r="E422" s="1">
        <v>471.95</v>
      </c>
      <c r="F422" s="1">
        <v>472.4</v>
      </c>
      <c r="G422" s="1">
        <v>457</v>
      </c>
      <c r="H422" s="1">
        <v>459.7</v>
      </c>
      <c r="I422" s="1">
        <v>460.65</v>
      </c>
      <c r="J422" s="1">
        <v>461.93</v>
      </c>
      <c r="K422" s="1">
        <v>1753611</v>
      </c>
      <c r="L422" s="1">
        <v>810042876.10000002</v>
      </c>
      <c r="M422" s="1">
        <v>59467</v>
      </c>
      <c r="N422" s="3">
        <f>IF(ISERR(LN(Table1541[[#This Row],[Close Price]]/I421)),"-",LN(Table1541[[#This Row],[Close Price]]/I421))</f>
        <v>-2.1157423470493257E-2</v>
      </c>
    </row>
    <row r="423" spans="1:14" x14ac:dyDescent="0.3">
      <c r="A423" s="1" t="s">
        <v>44</v>
      </c>
      <c r="B423" s="1" t="s">
        <v>14</v>
      </c>
      <c r="C423" s="2">
        <v>43726</v>
      </c>
      <c r="D423" s="1">
        <v>460.65</v>
      </c>
      <c r="E423" s="1">
        <v>461.4</v>
      </c>
      <c r="F423" s="1">
        <v>462.8</v>
      </c>
      <c r="G423" s="1">
        <v>454.35</v>
      </c>
      <c r="H423" s="1">
        <v>458.7</v>
      </c>
      <c r="I423" s="1">
        <v>458.65</v>
      </c>
      <c r="J423" s="1">
        <v>457.69</v>
      </c>
      <c r="K423" s="1">
        <v>1656705</v>
      </c>
      <c r="L423" s="1">
        <v>758249140.29999995</v>
      </c>
      <c r="M423" s="1">
        <v>33826</v>
      </c>
      <c r="N423" s="3">
        <f>IF(ISERR(LN(Table1541[[#This Row],[Close Price]]/I422)),"-",LN(Table1541[[#This Row],[Close Price]]/I422))</f>
        <v>-4.3511435992764445E-3</v>
      </c>
    </row>
    <row r="424" spans="1:14" x14ac:dyDescent="0.3">
      <c r="A424" s="1" t="s">
        <v>44</v>
      </c>
      <c r="B424" s="1" t="s">
        <v>14</v>
      </c>
      <c r="C424" s="2">
        <v>43727</v>
      </c>
      <c r="D424" s="1">
        <v>458.65</v>
      </c>
      <c r="E424" s="1">
        <v>458.65</v>
      </c>
      <c r="F424" s="1">
        <v>461.95</v>
      </c>
      <c r="G424" s="1">
        <v>449.9</v>
      </c>
      <c r="H424" s="1">
        <v>450.5</v>
      </c>
      <c r="I424" s="1">
        <v>452.05</v>
      </c>
      <c r="J424" s="1">
        <v>455.48</v>
      </c>
      <c r="K424" s="1">
        <v>1027073</v>
      </c>
      <c r="L424" s="1">
        <v>467811317.60000002</v>
      </c>
      <c r="M424" s="1">
        <v>23529</v>
      </c>
      <c r="N424" s="3">
        <f>IF(ISERR(LN(Table1541[[#This Row],[Close Price]]/I423)),"-",LN(Table1541[[#This Row],[Close Price]]/I423))</f>
        <v>-1.4494598772289027E-2</v>
      </c>
    </row>
    <row r="425" spans="1:14" x14ac:dyDescent="0.3">
      <c r="A425" s="1" t="s">
        <v>44</v>
      </c>
      <c r="B425" s="1" t="s">
        <v>14</v>
      </c>
      <c r="C425" s="2">
        <v>43728</v>
      </c>
      <c r="D425" s="1">
        <v>452.05</v>
      </c>
      <c r="E425" s="1">
        <v>454.2</v>
      </c>
      <c r="F425" s="1">
        <v>465</v>
      </c>
      <c r="G425" s="1">
        <v>445.5</v>
      </c>
      <c r="H425" s="1">
        <v>463</v>
      </c>
      <c r="I425" s="1">
        <v>463.3</v>
      </c>
      <c r="J425" s="1">
        <v>458.23</v>
      </c>
      <c r="K425" s="1">
        <v>2558072</v>
      </c>
      <c r="L425" s="1">
        <v>1172195132.8499999</v>
      </c>
      <c r="M425" s="1">
        <v>67138</v>
      </c>
      <c r="N425" s="3">
        <f>IF(ISERR(LN(Table1541[[#This Row],[Close Price]]/I424)),"-",LN(Table1541[[#This Row],[Close Price]]/I424))</f>
        <v>2.4581999239227183E-2</v>
      </c>
    </row>
    <row r="426" spans="1:14" x14ac:dyDescent="0.3">
      <c r="A426" s="1" t="s">
        <v>44</v>
      </c>
      <c r="B426" s="1" t="s">
        <v>14</v>
      </c>
      <c r="C426" s="2">
        <v>43731</v>
      </c>
      <c r="D426" s="1">
        <v>463.3</v>
      </c>
      <c r="E426" s="1">
        <v>468</v>
      </c>
      <c r="F426" s="1">
        <v>472.3</v>
      </c>
      <c r="G426" s="1">
        <v>445</v>
      </c>
      <c r="H426" s="1">
        <v>447.45</v>
      </c>
      <c r="I426" s="1">
        <v>448.9</v>
      </c>
      <c r="J426" s="1">
        <v>452.54</v>
      </c>
      <c r="K426" s="1">
        <v>2819792</v>
      </c>
      <c r="L426" s="1">
        <v>1276056403</v>
      </c>
      <c r="M426" s="1">
        <v>57777</v>
      </c>
      <c r="N426" s="3">
        <f>IF(ISERR(LN(Table1541[[#This Row],[Close Price]]/I425)),"-",LN(Table1541[[#This Row],[Close Price]]/I425))</f>
        <v>-3.1574646634716381E-2</v>
      </c>
    </row>
    <row r="427" spans="1:14" x14ac:dyDescent="0.3">
      <c r="A427" s="1" t="s">
        <v>44</v>
      </c>
      <c r="B427" s="1" t="s">
        <v>14</v>
      </c>
      <c r="C427" s="2">
        <v>43732</v>
      </c>
      <c r="D427" s="1">
        <v>448.9</v>
      </c>
      <c r="E427" s="1">
        <v>450</v>
      </c>
      <c r="F427" s="1">
        <v>455.05</v>
      </c>
      <c r="G427" s="1">
        <v>446.6</v>
      </c>
      <c r="H427" s="1">
        <v>449.9</v>
      </c>
      <c r="I427" s="1">
        <v>450.25</v>
      </c>
      <c r="J427" s="1">
        <v>451.3</v>
      </c>
      <c r="K427" s="1">
        <v>1959468</v>
      </c>
      <c r="L427" s="1">
        <v>884306275.5</v>
      </c>
      <c r="M427" s="1">
        <v>46425</v>
      </c>
      <c r="N427" s="3">
        <f>IF(ISERR(LN(Table1541[[#This Row],[Close Price]]/I426)),"-",LN(Table1541[[#This Row],[Close Price]]/I426))</f>
        <v>3.0028382681790942E-3</v>
      </c>
    </row>
    <row r="428" spans="1:14" x14ac:dyDescent="0.3">
      <c r="A428" s="1" t="s">
        <v>44</v>
      </c>
      <c r="B428" s="1" t="s">
        <v>14</v>
      </c>
      <c r="C428" s="2">
        <v>43733</v>
      </c>
      <c r="D428" s="1">
        <v>450.25</v>
      </c>
      <c r="E428" s="1">
        <v>449.9</v>
      </c>
      <c r="F428" s="1">
        <v>450</v>
      </c>
      <c r="G428" s="1">
        <v>432.2</v>
      </c>
      <c r="H428" s="1">
        <v>434</v>
      </c>
      <c r="I428" s="1">
        <v>434.6</v>
      </c>
      <c r="J428" s="1">
        <v>438.74</v>
      </c>
      <c r="K428" s="1">
        <v>3524655</v>
      </c>
      <c r="L428" s="1">
        <v>1546423156.8</v>
      </c>
      <c r="M428" s="1">
        <v>94158</v>
      </c>
      <c r="N428" s="3">
        <f>IF(ISERR(LN(Table1541[[#This Row],[Close Price]]/I427)),"-",LN(Table1541[[#This Row],[Close Price]]/I427))</f>
        <v>-3.5376916233736115E-2</v>
      </c>
    </row>
    <row r="429" spans="1:14" x14ac:dyDescent="0.3">
      <c r="A429" s="1" t="s">
        <v>44</v>
      </c>
      <c r="B429" s="1" t="s">
        <v>14</v>
      </c>
      <c r="C429" s="2">
        <v>43734</v>
      </c>
      <c r="D429" s="1">
        <v>434.6</v>
      </c>
      <c r="E429" s="1">
        <v>439</v>
      </c>
      <c r="F429" s="1">
        <v>440.45</v>
      </c>
      <c r="G429" s="1">
        <v>430.4</v>
      </c>
      <c r="H429" s="1">
        <v>436.5</v>
      </c>
      <c r="I429" s="1">
        <v>438.45</v>
      </c>
      <c r="J429" s="1">
        <v>434.8</v>
      </c>
      <c r="K429" s="1">
        <v>3960277</v>
      </c>
      <c r="L429" s="1">
        <v>1721910395.0999999</v>
      </c>
      <c r="M429" s="1">
        <v>77703</v>
      </c>
      <c r="N429" s="3">
        <f>IF(ISERR(LN(Table1541[[#This Row],[Close Price]]/I428)),"-",LN(Table1541[[#This Row],[Close Price]]/I428))</f>
        <v>8.8197124030352809E-3</v>
      </c>
    </row>
    <row r="430" spans="1:14" x14ac:dyDescent="0.3">
      <c r="A430" s="1" t="s">
        <v>44</v>
      </c>
      <c r="B430" s="1" t="s">
        <v>14</v>
      </c>
      <c r="C430" s="2">
        <v>43735</v>
      </c>
      <c r="D430" s="1">
        <v>438.45</v>
      </c>
      <c r="E430" s="1">
        <v>438.45</v>
      </c>
      <c r="F430" s="1">
        <v>446</v>
      </c>
      <c r="G430" s="1">
        <v>435.7</v>
      </c>
      <c r="H430" s="1">
        <v>441.5</v>
      </c>
      <c r="I430" s="1">
        <v>439.4</v>
      </c>
      <c r="J430" s="1">
        <v>442.35</v>
      </c>
      <c r="K430" s="1">
        <v>3151119</v>
      </c>
      <c r="L430" s="1">
        <v>1393891867.95</v>
      </c>
      <c r="M430" s="1">
        <v>52593</v>
      </c>
      <c r="N430" s="3">
        <f>IF(ISERR(LN(Table1541[[#This Row],[Close Price]]/I429)),"-",LN(Table1541[[#This Row],[Close Price]]/I429))</f>
        <v>2.1643797251451945E-3</v>
      </c>
    </row>
    <row r="431" spans="1:14" x14ac:dyDescent="0.3">
      <c r="A431" s="1" t="s">
        <v>44</v>
      </c>
      <c r="B431" s="1" t="s">
        <v>14</v>
      </c>
      <c r="C431" s="2">
        <v>43738</v>
      </c>
      <c r="D431" s="1">
        <v>439.4</v>
      </c>
      <c r="E431" s="1">
        <v>430</v>
      </c>
      <c r="F431" s="1">
        <v>432.8</v>
      </c>
      <c r="G431" s="1">
        <v>418</v>
      </c>
      <c r="H431" s="1">
        <v>425</v>
      </c>
      <c r="I431" s="1">
        <v>425.5</v>
      </c>
      <c r="J431" s="1">
        <v>424.79</v>
      </c>
      <c r="K431" s="1">
        <v>6307161</v>
      </c>
      <c r="L431" s="1">
        <v>2679206499.1500001</v>
      </c>
      <c r="M431" s="1">
        <v>87990</v>
      </c>
      <c r="N431" s="3">
        <f>IF(ISERR(LN(Table1541[[#This Row],[Close Price]]/I430)),"-",LN(Table1541[[#This Row],[Close Price]]/I430))</f>
        <v>-3.2145211937080954E-2</v>
      </c>
    </row>
    <row r="432" spans="1:14" x14ac:dyDescent="0.3">
      <c r="A432" s="1" t="s">
        <v>44</v>
      </c>
      <c r="B432" s="1" t="s">
        <v>14</v>
      </c>
      <c r="C432" s="2">
        <v>43739</v>
      </c>
      <c r="D432" s="1">
        <v>425.5</v>
      </c>
      <c r="E432" s="1">
        <v>426.9</v>
      </c>
      <c r="F432" s="1">
        <v>426.9</v>
      </c>
      <c r="G432" s="1">
        <v>402.7</v>
      </c>
      <c r="H432" s="1">
        <v>411.8</v>
      </c>
      <c r="I432" s="1">
        <v>412.65</v>
      </c>
      <c r="J432" s="1">
        <v>413.65</v>
      </c>
      <c r="K432" s="1">
        <v>4914716</v>
      </c>
      <c r="L432" s="1">
        <v>2032977573.2</v>
      </c>
      <c r="M432" s="1">
        <v>91539</v>
      </c>
      <c r="N432" s="3">
        <f>IF(ISERR(LN(Table1541[[#This Row],[Close Price]]/I431)),"-",LN(Table1541[[#This Row],[Close Price]]/I431))</f>
        <v>-3.0665171974735669E-2</v>
      </c>
    </row>
    <row r="433" spans="1:14" x14ac:dyDescent="0.3">
      <c r="A433" s="1" t="s">
        <v>44</v>
      </c>
      <c r="B433" s="1" t="s">
        <v>14</v>
      </c>
      <c r="C433" s="2">
        <v>43741</v>
      </c>
      <c r="D433" s="1">
        <v>412.65</v>
      </c>
      <c r="E433" s="1">
        <v>411</v>
      </c>
      <c r="F433" s="1">
        <v>421</v>
      </c>
      <c r="G433" s="1">
        <v>406.5</v>
      </c>
      <c r="H433" s="1">
        <v>416.95</v>
      </c>
      <c r="I433" s="1">
        <v>418.1</v>
      </c>
      <c r="J433" s="1">
        <v>417.25</v>
      </c>
      <c r="K433" s="1">
        <v>2639852</v>
      </c>
      <c r="L433" s="1">
        <v>1101476751.3499999</v>
      </c>
      <c r="M433" s="1">
        <v>52073</v>
      </c>
      <c r="N433" s="3">
        <f>IF(ISERR(LN(Table1541[[#This Row],[Close Price]]/I432)),"-",LN(Table1541[[#This Row],[Close Price]]/I432))</f>
        <v>1.3120862323826215E-2</v>
      </c>
    </row>
    <row r="434" spans="1:14" x14ac:dyDescent="0.3">
      <c r="A434" s="1" t="s">
        <v>44</v>
      </c>
      <c r="B434" s="1" t="s">
        <v>14</v>
      </c>
      <c r="C434" s="2">
        <v>43742</v>
      </c>
      <c r="D434" s="1">
        <v>418.1</v>
      </c>
      <c r="E434" s="1">
        <v>419.5</v>
      </c>
      <c r="F434" s="1">
        <v>431.3</v>
      </c>
      <c r="G434" s="1">
        <v>416.15</v>
      </c>
      <c r="H434" s="1">
        <v>417.5</v>
      </c>
      <c r="I434" s="1">
        <v>418.35</v>
      </c>
      <c r="J434" s="1">
        <v>424.92</v>
      </c>
      <c r="K434" s="1">
        <v>4182360</v>
      </c>
      <c r="L434" s="1">
        <v>1777152385.6500001</v>
      </c>
      <c r="M434" s="1">
        <v>110356</v>
      </c>
      <c r="N434" s="3">
        <f>IF(ISERR(LN(Table1541[[#This Row],[Close Price]]/I433)),"-",LN(Table1541[[#This Row],[Close Price]]/I433))</f>
        <v>5.977643790883141E-4</v>
      </c>
    </row>
    <row r="435" spans="1:14" x14ac:dyDescent="0.3">
      <c r="A435" s="1" t="s">
        <v>44</v>
      </c>
      <c r="B435" s="1" t="s">
        <v>14</v>
      </c>
      <c r="C435" s="2">
        <v>43745</v>
      </c>
      <c r="D435" s="1">
        <v>418.35</v>
      </c>
      <c r="E435" s="1">
        <v>419.95</v>
      </c>
      <c r="F435" s="1">
        <v>419.95</v>
      </c>
      <c r="G435" s="1">
        <v>405.5</v>
      </c>
      <c r="H435" s="1">
        <v>408.3</v>
      </c>
      <c r="I435" s="1">
        <v>408.25</v>
      </c>
      <c r="J435" s="1">
        <v>411.02</v>
      </c>
      <c r="K435" s="1">
        <v>2564196</v>
      </c>
      <c r="L435" s="1">
        <v>1053926200.15</v>
      </c>
      <c r="M435" s="1">
        <v>72908</v>
      </c>
      <c r="N435" s="3">
        <f>IF(ISERR(LN(Table1541[[#This Row],[Close Price]]/I434)),"-",LN(Table1541[[#This Row],[Close Price]]/I434))</f>
        <v>-2.4438670891033257E-2</v>
      </c>
    </row>
    <row r="436" spans="1:14" x14ac:dyDescent="0.3">
      <c r="A436" s="1" t="s">
        <v>44</v>
      </c>
      <c r="B436" s="1" t="s">
        <v>14</v>
      </c>
      <c r="C436" s="2">
        <v>43747</v>
      </c>
      <c r="D436" s="1">
        <v>408.25</v>
      </c>
      <c r="E436" s="1">
        <v>408.3</v>
      </c>
      <c r="F436" s="1">
        <v>427</v>
      </c>
      <c r="G436" s="1">
        <v>407.5</v>
      </c>
      <c r="H436" s="1">
        <v>423.35</v>
      </c>
      <c r="I436" s="1">
        <v>423.35</v>
      </c>
      <c r="J436" s="1">
        <v>417.79</v>
      </c>
      <c r="K436" s="1">
        <v>4117690</v>
      </c>
      <c r="L436" s="1">
        <v>1720348683.4000001</v>
      </c>
      <c r="M436" s="1">
        <v>59791</v>
      </c>
      <c r="N436" s="3">
        <f>IF(ISERR(LN(Table1541[[#This Row],[Close Price]]/I435)),"-",LN(Table1541[[#This Row],[Close Price]]/I435))</f>
        <v>3.6319528237711833E-2</v>
      </c>
    </row>
    <row r="437" spans="1:14" x14ac:dyDescent="0.3">
      <c r="A437" s="1" t="s">
        <v>44</v>
      </c>
      <c r="B437" s="1" t="s">
        <v>14</v>
      </c>
      <c r="C437" s="2">
        <v>43748</v>
      </c>
      <c r="D437" s="1">
        <v>423.35</v>
      </c>
      <c r="E437" s="1">
        <v>423.1</v>
      </c>
      <c r="F437" s="1">
        <v>427.3</v>
      </c>
      <c r="G437" s="1">
        <v>418.55</v>
      </c>
      <c r="H437" s="1">
        <v>422.95</v>
      </c>
      <c r="I437" s="1">
        <v>422.15</v>
      </c>
      <c r="J437" s="1">
        <v>423.13</v>
      </c>
      <c r="K437" s="1">
        <v>2381621</v>
      </c>
      <c r="L437" s="1">
        <v>1007735804.65</v>
      </c>
      <c r="M437" s="1">
        <v>35214</v>
      </c>
      <c r="N437" s="3">
        <f>IF(ISERR(LN(Table1541[[#This Row],[Close Price]]/I436)),"-",LN(Table1541[[#This Row],[Close Price]]/I436))</f>
        <v>-2.8385589727773996E-3</v>
      </c>
    </row>
    <row r="438" spans="1:14" x14ac:dyDescent="0.3">
      <c r="A438" s="1" t="s">
        <v>44</v>
      </c>
      <c r="B438" s="1" t="s">
        <v>14</v>
      </c>
      <c r="C438" s="2">
        <v>43749</v>
      </c>
      <c r="D438" s="1">
        <v>422.15</v>
      </c>
      <c r="E438" s="1">
        <v>422.55</v>
      </c>
      <c r="F438" s="1">
        <v>443</v>
      </c>
      <c r="G438" s="1">
        <v>389.55</v>
      </c>
      <c r="H438" s="1">
        <v>442.05</v>
      </c>
      <c r="I438" s="1">
        <v>441.35</v>
      </c>
      <c r="J438" s="1">
        <v>422.49</v>
      </c>
      <c r="K438" s="1">
        <v>17354782</v>
      </c>
      <c r="L438" s="1">
        <v>7332270604.75</v>
      </c>
      <c r="M438" s="1">
        <v>176315</v>
      </c>
      <c r="N438" s="3">
        <f>IF(ISERR(LN(Table1541[[#This Row],[Close Price]]/I437)),"-",LN(Table1541[[#This Row],[Close Price]]/I437))</f>
        <v>4.4477510350733135E-2</v>
      </c>
    </row>
    <row r="439" spans="1:14" x14ac:dyDescent="0.3">
      <c r="A439" s="1" t="s">
        <v>44</v>
      </c>
      <c r="B439" s="1" t="s">
        <v>14</v>
      </c>
      <c r="C439" s="2">
        <v>43752</v>
      </c>
      <c r="D439" s="1">
        <v>441.35</v>
      </c>
      <c r="E439" s="1">
        <v>441.35</v>
      </c>
      <c r="F439" s="1">
        <v>446.45</v>
      </c>
      <c r="G439" s="1">
        <v>433.5</v>
      </c>
      <c r="H439" s="1">
        <v>440.9</v>
      </c>
      <c r="I439" s="1">
        <v>440.9</v>
      </c>
      <c r="J439" s="1">
        <v>439.52</v>
      </c>
      <c r="K439" s="1">
        <v>5861895</v>
      </c>
      <c r="L439" s="1">
        <v>2576419203.8499999</v>
      </c>
      <c r="M439" s="1">
        <v>66762</v>
      </c>
      <c r="N439" s="3">
        <f>IF(ISERR(LN(Table1541[[#This Row],[Close Price]]/I438)),"-",LN(Table1541[[#This Row],[Close Price]]/I438))</f>
        <v>-1.0201191023500337E-3</v>
      </c>
    </row>
    <row r="440" spans="1:14" x14ac:dyDescent="0.3">
      <c r="A440" s="1" t="s">
        <v>44</v>
      </c>
      <c r="B440" s="1" t="s">
        <v>14</v>
      </c>
      <c r="C440" s="2">
        <v>43753</v>
      </c>
      <c r="D440" s="1">
        <v>440.9</v>
      </c>
      <c r="E440" s="1">
        <v>440</v>
      </c>
      <c r="F440" s="1">
        <v>448.5</v>
      </c>
      <c r="G440" s="1">
        <v>435.35</v>
      </c>
      <c r="H440" s="1">
        <v>446.3</v>
      </c>
      <c r="I440" s="1">
        <v>446.55</v>
      </c>
      <c r="J440" s="1">
        <v>444</v>
      </c>
      <c r="K440" s="1">
        <v>3153015</v>
      </c>
      <c r="L440" s="1">
        <v>1399930321.6500001</v>
      </c>
      <c r="M440" s="1">
        <v>42434</v>
      </c>
      <c r="N440" s="3">
        <f>IF(ISERR(LN(Table1541[[#This Row],[Close Price]]/I439)),"-",LN(Table1541[[#This Row],[Close Price]]/I439))</f>
        <v>1.2733283766003238E-2</v>
      </c>
    </row>
    <row r="441" spans="1:14" x14ac:dyDescent="0.3">
      <c r="A441" s="1" t="s">
        <v>44</v>
      </c>
      <c r="B441" s="1" t="s">
        <v>14</v>
      </c>
      <c r="C441" s="2">
        <v>43754</v>
      </c>
      <c r="D441" s="1">
        <v>446.55</v>
      </c>
      <c r="E441" s="1">
        <v>446.3</v>
      </c>
      <c r="F441" s="1">
        <v>447.85</v>
      </c>
      <c r="G441" s="1">
        <v>438.95</v>
      </c>
      <c r="H441" s="1">
        <v>445.3</v>
      </c>
      <c r="I441" s="1">
        <v>446.8</v>
      </c>
      <c r="J441" s="1">
        <v>443.27</v>
      </c>
      <c r="K441" s="1">
        <v>2180925</v>
      </c>
      <c r="L441" s="1">
        <v>966739858.70000005</v>
      </c>
      <c r="M441" s="1">
        <v>41167</v>
      </c>
      <c r="N441" s="3">
        <f>IF(ISERR(LN(Table1541[[#This Row],[Close Price]]/I440)),"-",LN(Table1541[[#This Row],[Close Price]]/I440))</f>
        <v>5.5969106515049109E-4</v>
      </c>
    </row>
    <row r="442" spans="1:14" x14ac:dyDescent="0.3">
      <c r="A442" s="1" t="s">
        <v>44</v>
      </c>
      <c r="B442" s="1" t="s">
        <v>14</v>
      </c>
      <c r="C442" s="2">
        <v>43755</v>
      </c>
      <c r="D442" s="1">
        <v>446.8</v>
      </c>
      <c r="E442" s="1">
        <v>445.3</v>
      </c>
      <c r="F442" s="1">
        <v>447.7</v>
      </c>
      <c r="G442" s="1">
        <v>439.4</v>
      </c>
      <c r="H442" s="1">
        <v>445.5</v>
      </c>
      <c r="I442" s="1">
        <v>446.3</v>
      </c>
      <c r="J442" s="1">
        <v>443.23</v>
      </c>
      <c r="K442" s="1">
        <v>1818421</v>
      </c>
      <c r="L442" s="1">
        <v>805972384.10000002</v>
      </c>
      <c r="M442" s="1">
        <v>52716</v>
      </c>
      <c r="N442" s="3">
        <f>IF(ISERR(LN(Table1541[[#This Row],[Close Price]]/I441)),"-",LN(Table1541[[#This Row],[Close Price]]/I441))</f>
        <v>-1.1196955598214624E-3</v>
      </c>
    </row>
    <row r="443" spans="1:14" x14ac:dyDescent="0.3">
      <c r="A443" s="1" t="s">
        <v>44</v>
      </c>
      <c r="B443" s="1" t="s">
        <v>14</v>
      </c>
      <c r="C443" s="2">
        <v>43756</v>
      </c>
      <c r="D443" s="1">
        <v>446.3</v>
      </c>
      <c r="E443" s="1">
        <v>448.5</v>
      </c>
      <c r="F443" s="1">
        <v>451.15</v>
      </c>
      <c r="G443" s="1">
        <v>440.1</v>
      </c>
      <c r="H443" s="1">
        <v>440.2</v>
      </c>
      <c r="I443" s="1">
        <v>444.15</v>
      </c>
      <c r="J443" s="1">
        <v>445.69</v>
      </c>
      <c r="K443" s="1">
        <v>2850227</v>
      </c>
      <c r="L443" s="1">
        <v>1270314041</v>
      </c>
      <c r="M443" s="1">
        <v>38211</v>
      </c>
      <c r="N443" s="3">
        <f>IF(ISERR(LN(Table1541[[#This Row],[Close Price]]/I442)),"-",LN(Table1541[[#This Row],[Close Price]]/I442))</f>
        <v>-4.8290284195142957E-3</v>
      </c>
    </row>
    <row r="444" spans="1:14" x14ac:dyDescent="0.3">
      <c r="A444" s="1" t="s">
        <v>44</v>
      </c>
      <c r="B444" s="1" t="s">
        <v>14</v>
      </c>
      <c r="C444" s="2">
        <v>43760</v>
      </c>
      <c r="D444" s="1">
        <v>444.15</v>
      </c>
      <c r="E444" s="1">
        <v>441.25</v>
      </c>
      <c r="F444" s="1">
        <v>457.75</v>
      </c>
      <c r="G444" s="1">
        <v>440.2</v>
      </c>
      <c r="H444" s="1">
        <v>453.65</v>
      </c>
      <c r="I444" s="1">
        <v>453.9</v>
      </c>
      <c r="J444" s="1">
        <v>451.37</v>
      </c>
      <c r="K444" s="1">
        <v>2333810</v>
      </c>
      <c r="L444" s="1">
        <v>1053412411.95</v>
      </c>
      <c r="M444" s="1">
        <v>56529</v>
      </c>
      <c r="N444" s="3">
        <f>IF(ISERR(LN(Table1541[[#This Row],[Close Price]]/I443)),"-",LN(Table1541[[#This Row],[Close Price]]/I443))</f>
        <v>2.1714566246710063E-2</v>
      </c>
    </row>
    <row r="445" spans="1:14" x14ac:dyDescent="0.3">
      <c r="A445" s="1" t="s">
        <v>44</v>
      </c>
      <c r="B445" s="1" t="s">
        <v>14</v>
      </c>
      <c r="C445" s="2">
        <v>43761</v>
      </c>
      <c r="D445" s="1">
        <v>453.9</v>
      </c>
      <c r="E445" s="1">
        <v>453.65</v>
      </c>
      <c r="F445" s="1">
        <v>456.8</v>
      </c>
      <c r="G445" s="1">
        <v>448.1</v>
      </c>
      <c r="H445" s="1">
        <v>453.3</v>
      </c>
      <c r="I445" s="1">
        <v>454.25</v>
      </c>
      <c r="J445" s="1">
        <v>453.77</v>
      </c>
      <c r="K445" s="1">
        <v>2262575</v>
      </c>
      <c r="L445" s="1">
        <v>1026696225.9</v>
      </c>
      <c r="M445" s="1">
        <v>41985</v>
      </c>
      <c r="N445" s="3">
        <f>IF(ISERR(LN(Table1541[[#This Row],[Close Price]]/I444)),"-",LN(Table1541[[#This Row],[Close Price]]/I444))</f>
        <v>7.7079781386062249E-4</v>
      </c>
    </row>
    <row r="446" spans="1:14" x14ac:dyDescent="0.3">
      <c r="A446" s="1" t="s">
        <v>44</v>
      </c>
      <c r="B446" s="1" t="s">
        <v>14</v>
      </c>
      <c r="C446" s="2">
        <v>43762</v>
      </c>
      <c r="D446" s="1">
        <v>454.25</v>
      </c>
      <c r="E446" s="1">
        <v>455</v>
      </c>
      <c r="F446" s="1">
        <v>456</v>
      </c>
      <c r="G446" s="1">
        <v>443.55</v>
      </c>
      <c r="H446" s="1">
        <v>447.9</v>
      </c>
      <c r="I446" s="1">
        <v>446.85</v>
      </c>
      <c r="J446" s="1">
        <v>449.18</v>
      </c>
      <c r="K446" s="1">
        <v>1733751</v>
      </c>
      <c r="L446" s="1">
        <v>778774060.10000002</v>
      </c>
      <c r="M446" s="1">
        <v>42582</v>
      </c>
      <c r="N446" s="3">
        <f>IF(ISERR(LN(Table1541[[#This Row],[Close Price]]/I445)),"-",LN(Table1541[[#This Row],[Close Price]]/I445))</f>
        <v>-1.6424739448879573E-2</v>
      </c>
    </row>
    <row r="447" spans="1:14" x14ac:dyDescent="0.3">
      <c r="A447" s="1" t="s">
        <v>44</v>
      </c>
      <c r="B447" s="1" t="s">
        <v>14</v>
      </c>
      <c r="C447" s="2">
        <v>43763</v>
      </c>
      <c r="D447" s="1">
        <v>446.85</v>
      </c>
      <c r="E447" s="1">
        <v>447.1</v>
      </c>
      <c r="F447" s="1">
        <v>461.45</v>
      </c>
      <c r="G447" s="1">
        <v>441.75</v>
      </c>
      <c r="H447" s="1">
        <v>459.6</v>
      </c>
      <c r="I447" s="1">
        <v>459.85</v>
      </c>
      <c r="J447" s="1">
        <v>450.95</v>
      </c>
      <c r="K447" s="1">
        <v>2647759</v>
      </c>
      <c r="L447" s="1">
        <v>1194012913.9000001</v>
      </c>
      <c r="M447" s="1">
        <v>63109</v>
      </c>
      <c r="N447" s="3">
        <f>IF(ISERR(LN(Table1541[[#This Row],[Close Price]]/I446)),"-",LN(Table1541[[#This Row],[Close Price]]/I446))</f>
        <v>2.8677381521305566E-2</v>
      </c>
    </row>
    <row r="448" spans="1:14" x14ac:dyDescent="0.3">
      <c r="A448" s="1" t="s">
        <v>44</v>
      </c>
      <c r="B448" s="1" t="s">
        <v>14</v>
      </c>
      <c r="C448" s="2">
        <v>43765</v>
      </c>
      <c r="D448" s="1">
        <v>459.85</v>
      </c>
      <c r="E448" s="1">
        <v>462</v>
      </c>
      <c r="F448" s="1">
        <v>463.9</v>
      </c>
      <c r="G448" s="1">
        <v>459.5</v>
      </c>
      <c r="H448" s="1">
        <v>462</v>
      </c>
      <c r="I448" s="1">
        <v>461.05</v>
      </c>
      <c r="J448" s="1">
        <v>461.61</v>
      </c>
      <c r="K448" s="1">
        <v>179612</v>
      </c>
      <c r="L448" s="1">
        <v>82910235.049999997</v>
      </c>
      <c r="M448" s="1">
        <v>3975</v>
      </c>
      <c r="N448" s="3">
        <f>IF(ISERR(LN(Table1541[[#This Row],[Close Price]]/I447)),"-",LN(Table1541[[#This Row],[Close Price]]/I447))</f>
        <v>2.6061476364435282E-3</v>
      </c>
    </row>
    <row r="449" spans="1:14" x14ac:dyDescent="0.3">
      <c r="A449" s="1" t="s">
        <v>44</v>
      </c>
      <c r="B449" s="1" t="s">
        <v>14</v>
      </c>
      <c r="C449" s="2">
        <v>43767</v>
      </c>
      <c r="D449" s="1">
        <v>461.05</v>
      </c>
      <c r="E449" s="1">
        <v>463.9</v>
      </c>
      <c r="F449" s="1">
        <v>478.4</v>
      </c>
      <c r="G449" s="1">
        <v>462</v>
      </c>
      <c r="H449" s="1">
        <v>472.25</v>
      </c>
      <c r="I449" s="1">
        <v>473.05</v>
      </c>
      <c r="J449" s="1">
        <v>472.34</v>
      </c>
      <c r="K449" s="1">
        <v>3498572</v>
      </c>
      <c r="L449" s="1">
        <v>1652529815.55</v>
      </c>
      <c r="M449" s="1">
        <v>81941</v>
      </c>
      <c r="N449" s="3">
        <f>IF(ISERR(LN(Table1541[[#This Row],[Close Price]]/I448)),"-",LN(Table1541[[#This Row],[Close Price]]/I448))</f>
        <v>2.5694594165303081E-2</v>
      </c>
    </row>
    <row r="450" spans="1:14" x14ac:dyDescent="0.3">
      <c r="A450" s="1" t="s">
        <v>44</v>
      </c>
      <c r="B450" s="1" t="s">
        <v>14</v>
      </c>
      <c r="C450" s="2">
        <v>43768</v>
      </c>
      <c r="D450" s="1">
        <v>473.05</v>
      </c>
      <c r="E450" s="1">
        <v>478.95</v>
      </c>
      <c r="F450" s="1">
        <v>478.95</v>
      </c>
      <c r="G450" s="1">
        <v>462.25</v>
      </c>
      <c r="H450" s="1">
        <v>463.15</v>
      </c>
      <c r="I450" s="1">
        <v>465</v>
      </c>
      <c r="J450" s="1">
        <v>465.65</v>
      </c>
      <c r="K450" s="1">
        <v>2640132</v>
      </c>
      <c r="L450" s="1">
        <v>1229366281.1500001</v>
      </c>
      <c r="M450" s="1">
        <v>50512</v>
      </c>
      <c r="N450" s="3">
        <f>IF(ISERR(LN(Table1541[[#This Row],[Close Price]]/I449)),"-",LN(Table1541[[#This Row],[Close Price]]/I449))</f>
        <v>-1.7163685563097008E-2</v>
      </c>
    </row>
    <row r="451" spans="1:14" x14ac:dyDescent="0.3">
      <c r="A451" s="1" t="s">
        <v>44</v>
      </c>
      <c r="B451" s="1" t="s">
        <v>14</v>
      </c>
      <c r="C451" s="2">
        <v>43769</v>
      </c>
      <c r="D451" s="1">
        <v>465</v>
      </c>
      <c r="E451" s="1">
        <v>465</v>
      </c>
      <c r="F451" s="1">
        <v>472.7</v>
      </c>
      <c r="G451" s="1">
        <v>460.15</v>
      </c>
      <c r="H451" s="1">
        <v>472</v>
      </c>
      <c r="I451" s="1">
        <v>466.85</v>
      </c>
      <c r="J451" s="1">
        <v>465.1</v>
      </c>
      <c r="K451" s="1">
        <v>3944718</v>
      </c>
      <c r="L451" s="1">
        <v>1834670249</v>
      </c>
      <c r="M451" s="1">
        <v>81657</v>
      </c>
      <c r="N451" s="3">
        <f>IF(ISERR(LN(Table1541[[#This Row],[Close Price]]/I450)),"-",LN(Table1541[[#This Row],[Close Price]]/I450))</f>
        <v>3.9706013425787404E-3</v>
      </c>
    </row>
    <row r="452" spans="1:14" x14ac:dyDescent="0.3">
      <c r="A452" s="1" t="s">
        <v>44</v>
      </c>
      <c r="B452" s="1" t="s">
        <v>14</v>
      </c>
      <c r="C452" s="2">
        <v>43770</v>
      </c>
      <c r="D452" s="1">
        <v>466.85</v>
      </c>
      <c r="E452" s="1">
        <v>467.3</v>
      </c>
      <c r="F452" s="1">
        <v>474.2</v>
      </c>
      <c r="G452" s="1">
        <v>462.4</v>
      </c>
      <c r="H452" s="1">
        <v>468.5</v>
      </c>
      <c r="I452" s="1">
        <v>469.2</v>
      </c>
      <c r="J452" s="1">
        <v>468.9</v>
      </c>
      <c r="K452" s="1">
        <v>3649879</v>
      </c>
      <c r="L452" s="1">
        <v>1711429581.5</v>
      </c>
      <c r="M452" s="1">
        <v>63021</v>
      </c>
      <c r="N452" s="3">
        <f>IF(ISERR(LN(Table1541[[#This Row],[Close Price]]/I451)),"-",LN(Table1541[[#This Row],[Close Price]]/I451))</f>
        <v>5.0211098493855248E-3</v>
      </c>
    </row>
    <row r="453" spans="1:14" x14ac:dyDescent="0.3">
      <c r="A453" s="1" t="s">
        <v>44</v>
      </c>
      <c r="B453" s="1" t="s">
        <v>14</v>
      </c>
      <c r="C453" s="2">
        <v>43773</v>
      </c>
      <c r="D453" s="1">
        <v>469.2</v>
      </c>
      <c r="E453" s="1">
        <v>471.4</v>
      </c>
      <c r="F453" s="1">
        <v>478.5</v>
      </c>
      <c r="G453" s="1">
        <v>467.05</v>
      </c>
      <c r="H453" s="1">
        <v>468.2</v>
      </c>
      <c r="I453" s="1">
        <v>468.3</v>
      </c>
      <c r="J453" s="1">
        <v>471.62</v>
      </c>
      <c r="K453" s="1">
        <v>2393325</v>
      </c>
      <c r="L453" s="1">
        <v>1128751066.8</v>
      </c>
      <c r="M453" s="1">
        <v>40727</v>
      </c>
      <c r="N453" s="3">
        <f>IF(ISERR(LN(Table1541[[#This Row],[Close Price]]/I452)),"-",LN(Table1541[[#This Row],[Close Price]]/I452))</f>
        <v>-1.9200005898242758E-3</v>
      </c>
    </row>
    <row r="454" spans="1:14" x14ac:dyDescent="0.3">
      <c r="A454" s="1" t="s">
        <v>44</v>
      </c>
      <c r="B454" s="1" t="s">
        <v>14</v>
      </c>
      <c r="C454" s="2">
        <v>43774</v>
      </c>
      <c r="D454" s="1">
        <v>468.3</v>
      </c>
      <c r="E454" s="1">
        <v>470.15</v>
      </c>
      <c r="F454" s="1">
        <v>475.5</v>
      </c>
      <c r="G454" s="1">
        <v>465.15</v>
      </c>
      <c r="H454" s="1">
        <v>467.85</v>
      </c>
      <c r="I454" s="1">
        <v>467.85</v>
      </c>
      <c r="J454" s="1">
        <v>470.24</v>
      </c>
      <c r="K454" s="1">
        <v>1391429</v>
      </c>
      <c r="L454" s="1">
        <v>654305311.45000005</v>
      </c>
      <c r="M454" s="1">
        <v>29733</v>
      </c>
      <c r="N454" s="3">
        <f>IF(ISERR(LN(Table1541[[#This Row],[Close Price]]/I453)),"-",LN(Table1541[[#This Row],[Close Price]]/I453))</f>
        <v>-9.6138446757405242E-4</v>
      </c>
    </row>
    <row r="455" spans="1:14" x14ac:dyDescent="0.3">
      <c r="A455" s="1" t="s">
        <v>44</v>
      </c>
      <c r="B455" s="1" t="s">
        <v>14</v>
      </c>
      <c r="C455" s="2">
        <v>43775</v>
      </c>
      <c r="D455" s="1">
        <v>467.85</v>
      </c>
      <c r="E455" s="1">
        <v>469.05</v>
      </c>
      <c r="F455" s="1">
        <v>487.95</v>
      </c>
      <c r="G455" s="1">
        <v>464.25</v>
      </c>
      <c r="H455" s="1">
        <v>482</v>
      </c>
      <c r="I455" s="1">
        <v>480.85</v>
      </c>
      <c r="J455" s="1">
        <v>477.31</v>
      </c>
      <c r="K455" s="1">
        <v>17751556</v>
      </c>
      <c r="L455" s="1">
        <v>8472961828.1499996</v>
      </c>
      <c r="M455" s="1">
        <v>208415</v>
      </c>
      <c r="N455" s="3">
        <f>IF(ISERR(LN(Table1541[[#This Row],[Close Price]]/I454)),"-",LN(Table1541[[#This Row],[Close Price]]/I454))</f>
        <v>2.7407639436568907E-2</v>
      </c>
    </row>
    <row r="456" spans="1:14" x14ac:dyDescent="0.3">
      <c r="A456" s="1" t="s">
        <v>44</v>
      </c>
      <c r="B456" s="1" t="s">
        <v>14</v>
      </c>
      <c r="C456" s="2">
        <v>43776</v>
      </c>
      <c r="D456" s="1">
        <v>480.85</v>
      </c>
      <c r="E456" s="1">
        <v>482</v>
      </c>
      <c r="F456" s="1">
        <v>487.4</v>
      </c>
      <c r="G456" s="1">
        <v>470</v>
      </c>
      <c r="H456" s="1">
        <v>471.8</v>
      </c>
      <c r="I456" s="1">
        <v>471.85</v>
      </c>
      <c r="J456" s="1">
        <v>478.33</v>
      </c>
      <c r="K456" s="1">
        <v>5892783</v>
      </c>
      <c r="L456" s="1">
        <v>2818714068.5999999</v>
      </c>
      <c r="M456" s="1">
        <v>75353</v>
      </c>
      <c r="N456" s="3">
        <f>IF(ISERR(LN(Table1541[[#This Row],[Close Price]]/I455)),"-",LN(Table1541[[#This Row],[Close Price]]/I455))</f>
        <v>-1.8894232691148753E-2</v>
      </c>
    </row>
    <row r="457" spans="1:14" x14ac:dyDescent="0.3">
      <c r="A457" s="1" t="s">
        <v>44</v>
      </c>
      <c r="B457" s="1" t="s">
        <v>14</v>
      </c>
      <c r="C457" s="2">
        <v>43777</v>
      </c>
      <c r="D457" s="1">
        <v>471.85</v>
      </c>
      <c r="E457" s="1">
        <v>470.1</v>
      </c>
      <c r="F457" s="1">
        <v>470.1</v>
      </c>
      <c r="G457" s="1">
        <v>461.25</v>
      </c>
      <c r="H457" s="1">
        <v>462.55</v>
      </c>
      <c r="I457" s="1">
        <v>462.5</v>
      </c>
      <c r="J457" s="1">
        <v>463.88</v>
      </c>
      <c r="K457" s="1">
        <v>4300075</v>
      </c>
      <c r="L457" s="1">
        <v>1994733369</v>
      </c>
      <c r="M457" s="1">
        <v>43985</v>
      </c>
      <c r="N457" s="3">
        <f>IF(ISERR(LN(Table1541[[#This Row],[Close Price]]/I456)),"-",LN(Table1541[[#This Row],[Close Price]]/I456))</f>
        <v>-2.0014581514862222E-2</v>
      </c>
    </row>
    <row r="458" spans="1:14" x14ac:dyDescent="0.3">
      <c r="A458" s="1" t="s">
        <v>44</v>
      </c>
      <c r="B458" s="1" t="s">
        <v>14</v>
      </c>
      <c r="C458" s="2">
        <v>43780</v>
      </c>
      <c r="D458" s="1">
        <v>462.5</v>
      </c>
      <c r="E458" s="1">
        <v>459.4</v>
      </c>
      <c r="F458" s="1">
        <v>459.4</v>
      </c>
      <c r="G458" s="1">
        <v>451.75</v>
      </c>
      <c r="H458" s="1">
        <v>454.4</v>
      </c>
      <c r="I458" s="1">
        <v>454.85</v>
      </c>
      <c r="J458" s="1">
        <v>455.44</v>
      </c>
      <c r="K458" s="1">
        <v>4109355</v>
      </c>
      <c r="L458" s="1">
        <v>1871583537.05</v>
      </c>
      <c r="M458" s="1">
        <v>35365</v>
      </c>
      <c r="N458" s="3">
        <f>IF(ISERR(LN(Table1541[[#This Row],[Close Price]]/I457)),"-",LN(Table1541[[#This Row],[Close Price]]/I457))</f>
        <v>-1.6678862684408914E-2</v>
      </c>
    </row>
    <row r="459" spans="1:14" x14ac:dyDescent="0.3">
      <c r="A459" s="1" t="s">
        <v>44</v>
      </c>
      <c r="B459" s="1" t="s">
        <v>14</v>
      </c>
      <c r="C459" s="2">
        <v>43782</v>
      </c>
      <c r="D459" s="1">
        <v>454.85</v>
      </c>
      <c r="E459" s="1">
        <v>452</v>
      </c>
      <c r="F459" s="1">
        <v>455</v>
      </c>
      <c r="G459" s="1">
        <v>446</v>
      </c>
      <c r="H459" s="1">
        <v>446.55</v>
      </c>
      <c r="I459" s="1">
        <v>447.9</v>
      </c>
      <c r="J459" s="1">
        <v>451.25</v>
      </c>
      <c r="K459" s="1">
        <v>3001272</v>
      </c>
      <c r="L459" s="1">
        <v>1354321380.25</v>
      </c>
      <c r="M459" s="1">
        <v>45146</v>
      </c>
      <c r="N459" s="3">
        <f>IF(ISERR(LN(Table1541[[#This Row],[Close Price]]/I458)),"-",LN(Table1541[[#This Row],[Close Price]]/I458))</f>
        <v>-1.5397701054816535E-2</v>
      </c>
    </row>
    <row r="460" spans="1:14" x14ac:dyDescent="0.3">
      <c r="A460" s="1" t="s">
        <v>44</v>
      </c>
      <c r="B460" s="1" t="s">
        <v>14</v>
      </c>
      <c r="C460" s="2">
        <v>43783</v>
      </c>
      <c r="D460" s="1">
        <v>447.9</v>
      </c>
      <c r="E460" s="1">
        <v>445.2</v>
      </c>
      <c r="F460" s="1">
        <v>458.2</v>
      </c>
      <c r="G460" s="1">
        <v>442.65</v>
      </c>
      <c r="H460" s="1">
        <v>451.95</v>
      </c>
      <c r="I460" s="1">
        <v>451.4</v>
      </c>
      <c r="J460" s="1">
        <v>449.91</v>
      </c>
      <c r="K460" s="1">
        <v>2659601</v>
      </c>
      <c r="L460" s="1">
        <v>1196580300.0999999</v>
      </c>
      <c r="M460" s="1">
        <v>45399</v>
      </c>
      <c r="N460" s="3">
        <f>IF(ISERR(LN(Table1541[[#This Row],[Close Price]]/I459)),"-",LN(Table1541[[#This Row],[Close Price]]/I459))</f>
        <v>7.7838711701808411E-3</v>
      </c>
    </row>
    <row r="461" spans="1:14" x14ac:dyDescent="0.3">
      <c r="A461" s="1" t="s">
        <v>44</v>
      </c>
      <c r="B461" s="1" t="s">
        <v>14</v>
      </c>
      <c r="C461" s="2">
        <v>43784</v>
      </c>
      <c r="D461" s="1">
        <v>451.4</v>
      </c>
      <c r="E461" s="1">
        <v>448</v>
      </c>
      <c r="F461" s="1">
        <v>468.05</v>
      </c>
      <c r="G461" s="1">
        <v>435.4</v>
      </c>
      <c r="H461" s="1">
        <v>462.2</v>
      </c>
      <c r="I461" s="1">
        <v>463.25</v>
      </c>
      <c r="J461" s="1">
        <v>451.09</v>
      </c>
      <c r="K461" s="1">
        <v>10693852</v>
      </c>
      <c r="L461" s="1">
        <v>4823863391.8000002</v>
      </c>
      <c r="M461" s="1">
        <v>139803</v>
      </c>
      <c r="N461" s="3">
        <f>IF(ISERR(LN(Table1541[[#This Row],[Close Price]]/I460)),"-",LN(Table1541[[#This Row],[Close Price]]/I460))</f>
        <v>2.5913000782033898E-2</v>
      </c>
    </row>
    <row r="462" spans="1:14" x14ac:dyDescent="0.3">
      <c r="A462" s="1" t="s">
        <v>44</v>
      </c>
      <c r="B462" s="1" t="s">
        <v>14</v>
      </c>
      <c r="C462" s="2">
        <v>43787</v>
      </c>
      <c r="D462" s="1">
        <v>463.25</v>
      </c>
      <c r="E462" s="1">
        <v>463</v>
      </c>
      <c r="F462" s="1">
        <v>472</v>
      </c>
      <c r="G462" s="1">
        <v>457.65</v>
      </c>
      <c r="H462" s="1">
        <v>458.95</v>
      </c>
      <c r="I462" s="1">
        <v>460.6</v>
      </c>
      <c r="J462" s="1">
        <v>464.28</v>
      </c>
      <c r="K462" s="1">
        <v>2847404</v>
      </c>
      <c r="L462" s="1">
        <v>1322003632.0999999</v>
      </c>
      <c r="M462" s="1">
        <v>39141</v>
      </c>
      <c r="N462" s="3">
        <f>IF(ISERR(LN(Table1541[[#This Row],[Close Price]]/I461)),"-",LN(Table1541[[#This Row],[Close Price]]/I461))</f>
        <v>-5.7368777788843039E-3</v>
      </c>
    </row>
    <row r="463" spans="1:14" x14ac:dyDescent="0.3">
      <c r="A463" s="1" t="s">
        <v>44</v>
      </c>
      <c r="B463" s="1" t="s">
        <v>14</v>
      </c>
      <c r="C463" s="2">
        <v>43788</v>
      </c>
      <c r="D463" s="1">
        <v>460.6</v>
      </c>
      <c r="E463" s="1">
        <v>461.2</v>
      </c>
      <c r="F463" s="1">
        <v>477.5</v>
      </c>
      <c r="G463" s="1">
        <v>459.55</v>
      </c>
      <c r="H463" s="1">
        <v>473.3</v>
      </c>
      <c r="I463" s="1">
        <v>472.1</v>
      </c>
      <c r="J463" s="1">
        <v>473.34</v>
      </c>
      <c r="K463" s="1">
        <v>5080106</v>
      </c>
      <c r="L463" s="1">
        <v>2404619598.6999998</v>
      </c>
      <c r="M463" s="1">
        <v>60326</v>
      </c>
      <c r="N463" s="3">
        <f>IF(ISERR(LN(Table1541[[#This Row],[Close Price]]/I462)),"-",LN(Table1541[[#This Row],[Close Price]]/I462))</f>
        <v>2.4660840165656166E-2</v>
      </c>
    </row>
    <row r="464" spans="1:14" x14ac:dyDescent="0.3">
      <c r="A464" s="1" t="s">
        <v>44</v>
      </c>
      <c r="B464" s="1" t="s">
        <v>14</v>
      </c>
      <c r="C464" s="2">
        <v>43789</v>
      </c>
      <c r="D464" s="1">
        <v>472.1</v>
      </c>
      <c r="E464" s="1">
        <v>472</v>
      </c>
      <c r="F464" s="1">
        <v>483.7</v>
      </c>
      <c r="G464" s="1">
        <v>468.65</v>
      </c>
      <c r="H464" s="1">
        <v>480.65</v>
      </c>
      <c r="I464" s="1">
        <v>482.6</v>
      </c>
      <c r="J464" s="1">
        <v>479.21</v>
      </c>
      <c r="K464" s="1">
        <v>4080054</v>
      </c>
      <c r="L464" s="1">
        <v>1955197804.1500001</v>
      </c>
      <c r="M464" s="1">
        <v>45014</v>
      </c>
      <c r="N464" s="3">
        <f>IF(ISERR(LN(Table1541[[#This Row],[Close Price]]/I463)),"-",LN(Table1541[[#This Row],[Close Price]]/I463))</f>
        <v>2.1997325638690272E-2</v>
      </c>
    </row>
    <row r="465" spans="1:14" x14ac:dyDescent="0.3">
      <c r="A465" s="1" t="s">
        <v>44</v>
      </c>
      <c r="B465" s="1" t="s">
        <v>14</v>
      </c>
      <c r="C465" s="2">
        <v>43790</v>
      </c>
      <c r="D465" s="1">
        <v>482.6</v>
      </c>
      <c r="E465" s="1">
        <v>482.6</v>
      </c>
      <c r="F465" s="1">
        <v>492.3</v>
      </c>
      <c r="G465" s="1">
        <v>476.6</v>
      </c>
      <c r="H465" s="1">
        <v>485</v>
      </c>
      <c r="I465" s="1">
        <v>485.5</v>
      </c>
      <c r="J465" s="1">
        <v>486.14</v>
      </c>
      <c r="K465" s="1">
        <v>5600894</v>
      </c>
      <c r="L465" s="1">
        <v>2722795663.5500002</v>
      </c>
      <c r="M465" s="1">
        <v>68254</v>
      </c>
      <c r="N465" s="3">
        <f>IF(ISERR(LN(Table1541[[#This Row],[Close Price]]/I464)),"-",LN(Table1541[[#This Row],[Close Price]]/I464))</f>
        <v>5.9911345404480938E-3</v>
      </c>
    </row>
    <row r="466" spans="1:14" x14ac:dyDescent="0.3">
      <c r="A466" s="1" t="s">
        <v>44</v>
      </c>
      <c r="B466" s="1" t="s">
        <v>14</v>
      </c>
      <c r="C466" s="2">
        <v>43791</v>
      </c>
      <c r="D466" s="1">
        <v>485.5</v>
      </c>
      <c r="E466" s="1">
        <v>485</v>
      </c>
      <c r="F466" s="1">
        <v>485</v>
      </c>
      <c r="G466" s="1">
        <v>472.7</v>
      </c>
      <c r="H466" s="1">
        <v>478.65</v>
      </c>
      <c r="I466" s="1">
        <v>478.85</v>
      </c>
      <c r="J466" s="1">
        <v>478.81</v>
      </c>
      <c r="K466" s="1">
        <v>2778328</v>
      </c>
      <c r="L466" s="1">
        <v>1330291276.5999999</v>
      </c>
      <c r="M466" s="1">
        <v>43339</v>
      </c>
      <c r="N466" s="3">
        <f>IF(ISERR(LN(Table1541[[#This Row],[Close Price]]/I465)),"-",LN(Table1541[[#This Row],[Close Price]]/I465))</f>
        <v>-1.3791891763751219E-2</v>
      </c>
    </row>
    <row r="467" spans="1:14" x14ac:dyDescent="0.3">
      <c r="A467" s="1" t="s">
        <v>44</v>
      </c>
      <c r="B467" s="1" t="s">
        <v>14</v>
      </c>
      <c r="C467" s="2">
        <v>43794</v>
      </c>
      <c r="D467" s="1">
        <v>478.85</v>
      </c>
      <c r="E467" s="1">
        <v>478.25</v>
      </c>
      <c r="F467" s="1">
        <v>485.35</v>
      </c>
      <c r="G467" s="1">
        <v>475.9</v>
      </c>
      <c r="H467" s="1">
        <v>483.25</v>
      </c>
      <c r="I467" s="1">
        <v>483.5</v>
      </c>
      <c r="J467" s="1">
        <v>482.04</v>
      </c>
      <c r="K467" s="1">
        <v>1465490</v>
      </c>
      <c r="L467" s="1">
        <v>706417935.35000002</v>
      </c>
      <c r="M467" s="1">
        <v>23548</v>
      </c>
      <c r="N467" s="3">
        <f>IF(ISERR(LN(Table1541[[#This Row],[Close Price]]/I466)),"-",LN(Table1541[[#This Row],[Close Price]]/I466))</f>
        <v>9.6639189257207089E-3</v>
      </c>
    </row>
    <row r="468" spans="1:14" x14ac:dyDescent="0.3">
      <c r="A468" s="1" t="s">
        <v>44</v>
      </c>
      <c r="B468" s="1" t="s">
        <v>14</v>
      </c>
      <c r="C468" s="2">
        <v>43795</v>
      </c>
      <c r="D468" s="1">
        <v>483.5</v>
      </c>
      <c r="E468" s="1">
        <v>483</v>
      </c>
      <c r="F468" s="1">
        <v>490.55</v>
      </c>
      <c r="G468" s="1">
        <v>476.7</v>
      </c>
      <c r="H468" s="1">
        <v>478.4</v>
      </c>
      <c r="I468" s="1">
        <v>478.55</v>
      </c>
      <c r="J468" s="1">
        <v>482.61</v>
      </c>
      <c r="K468" s="1">
        <v>3880896</v>
      </c>
      <c r="L468" s="1">
        <v>1872950407.75</v>
      </c>
      <c r="M468" s="1">
        <v>41373</v>
      </c>
      <c r="N468" s="3">
        <f>IF(ISERR(LN(Table1541[[#This Row],[Close Price]]/I467)),"-",LN(Table1541[[#This Row],[Close Price]]/I467))</f>
        <v>-1.0290616251433472E-2</v>
      </c>
    </row>
    <row r="469" spans="1:14" x14ac:dyDescent="0.3">
      <c r="A469" s="1" t="s">
        <v>44</v>
      </c>
      <c r="B469" s="1" t="s">
        <v>14</v>
      </c>
      <c r="C469" s="2">
        <v>43796</v>
      </c>
      <c r="D469" s="1">
        <v>478.55</v>
      </c>
      <c r="E469" s="1">
        <v>475</v>
      </c>
      <c r="F469" s="1">
        <v>475</v>
      </c>
      <c r="G469" s="1">
        <v>464.55</v>
      </c>
      <c r="H469" s="1">
        <v>468</v>
      </c>
      <c r="I469" s="1">
        <v>468</v>
      </c>
      <c r="J469" s="1">
        <v>468.09</v>
      </c>
      <c r="K469" s="1">
        <v>3494515</v>
      </c>
      <c r="L469" s="1">
        <v>1635752636.55</v>
      </c>
      <c r="M469" s="1">
        <v>55599</v>
      </c>
      <c r="N469" s="3">
        <f>IF(ISERR(LN(Table1541[[#This Row],[Close Price]]/I468)),"-",LN(Table1541[[#This Row],[Close Price]]/I468))</f>
        <v>-2.2292402724268787E-2</v>
      </c>
    </row>
    <row r="470" spans="1:14" x14ac:dyDescent="0.3">
      <c r="A470" s="1" t="s">
        <v>44</v>
      </c>
      <c r="B470" s="1" t="s">
        <v>14</v>
      </c>
      <c r="C470" s="2">
        <v>43797</v>
      </c>
      <c r="D470" s="1">
        <v>468</v>
      </c>
      <c r="E470" s="1">
        <v>472</v>
      </c>
      <c r="F470" s="1">
        <v>476.5</v>
      </c>
      <c r="G470" s="1">
        <v>464.1</v>
      </c>
      <c r="H470" s="1">
        <v>469.2</v>
      </c>
      <c r="I470" s="1">
        <v>468.35</v>
      </c>
      <c r="J470" s="1">
        <v>469.94</v>
      </c>
      <c r="K470" s="1">
        <v>2933958</v>
      </c>
      <c r="L470" s="1">
        <v>1378798680.8</v>
      </c>
      <c r="M470" s="1">
        <v>43105</v>
      </c>
      <c r="N470" s="3">
        <f>IF(ISERR(LN(Table1541[[#This Row],[Close Price]]/I469)),"-",LN(Table1541[[#This Row],[Close Price]]/I469))</f>
        <v>7.4758373749283364E-4</v>
      </c>
    </row>
    <row r="471" spans="1:14" x14ac:dyDescent="0.3">
      <c r="A471" s="1" t="s">
        <v>44</v>
      </c>
      <c r="B471" s="1" t="s">
        <v>14</v>
      </c>
      <c r="C471" s="2">
        <v>43798</v>
      </c>
      <c r="D471" s="1">
        <v>468.35</v>
      </c>
      <c r="E471" s="1">
        <v>469.65</v>
      </c>
      <c r="F471" s="1">
        <v>473.4</v>
      </c>
      <c r="G471" s="1">
        <v>465.6</v>
      </c>
      <c r="H471" s="1">
        <v>467</v>
      </c>
      <c r="I471" s="1">
        <v>466.7</v>
      </c>
      <c r="J471" s="1">
        <v>468.53</v>
      </c>
      <c r="K471" s="1">
        <v>1307574</v>
      </c>
      <c r="L471" s="1">
        <v>612634443.75</v>
      </c>
      <c r="M471" s="1">
        <v>35757</v>
      </c>
      <c r="N471" s="3">
        <f>IF(ISERR(LN(Table1541[[#This Row],[Close Price]]/I470)),"-",LN(Table1541[[#This Row],[Close Price]]/I470))</f>
        <v>-3.5292266993696936E-3</v>
      </c>
    </row>
    <row r="472" spans="1:14" x14ac:dyDescent="0.3">
      <c r="A472" s="1" t="s">
        <v>44</v>
      </c>
      <c r="B472" s="1" t="s">
        <v>14</v>
      </c>
      <c r="C472" s="2">
        <v>43801</v>
      </c>
      <c r="D472" s="1">
        <v>466.7</v>
      </c>
      <c r="E472" s="1">
        <v>469.6</v>
      </c>
      <c r="F472" s="1">
        <v>469.6</v>
      </c>
      <c r="G472" s="1">
        <v>455.35</v>
      </c>
      <c r="H472" s="1">
        <v>463.5</v>
      </c>
      <c r="I472" s="1">
        <v>464</v>
      </c>
      <c r="J472" s="1">
        <v>461.87</v>
      </c>
      <c r="K472" s="1">
        <v>2492362</v>
      </c>
      <c r="L472" s="1">
        <v>1151138958.25</v>
      </c>
      <c r="M472" s="1">
        <v>35785</v>
      </c>
      <c r="N472" s="3">
        <f>IF(ISERR(LN(Table1541[[#This Row],[Close Price]]/I471)),"-",LN(Table1541[[#This Row],[Close Price]]/I471))</f>
        <v>-5.802100729514684E-3</v>
      </c>
    </row>
    <row r="473" spans="1:14" x14ac:dyDescent="0.3">
      <c r="A473" s="1" t="s">
        <v>44</v>
      </c>
      <c r="B473" s="1" t="s">
        <v>14</v>
      </c>
      <c r="C473" s="2">
        <v>43802</v>
      </c>
      <c r="D473" s="1">
        <v>464</v>
      </c>
      <c r="E473" s="1">
        <v>465</v>
      </c>
      <c r="F473" s="1">
        <v>465.85</v>
      </c>
      <c r="G473" s="1">
        <v>460</v>
      </c>
      <c r="H473" s="1">
        <v>465.5</v>
      </c>
      <c r="I473" s="1">
        <v>464.25</v>
      </c>
      <c r="J473" s="1">
        <v>462.75</v>
      </c>
      <c r="K473" s="1">
        <v>1067139</v>
      </c>
      <c r="L473" s="1">
        <v>493816897.39999998</v>
      </c>
      <c r="M473" s="1">
        <v>25298</v>
      </c>
      <c r="N473" s="3">
        <f>IF(ISERR(LN(Table1541[[#This Row],[Close Price]]/I472)),"-",LN(Table1541[[#This Row],[Close Price]]/I472))</f>
        <v>5.386480065598105E-4</v>
      </c>
    </row>
    <row r="474" spans="1:14" x14ac:dyDescent="0.3">
      <c r="A474" s="1" t="s">
        <v>44</v>
      </c>
      <c r="B474" s="1" t="s">
        <v>14</v>
      </c>
      <c r="C474" s="2">
        <v>43803</v>
      </c>
      <c r="D474" s="1">
        <v>464.25</v>
      </c>
      <c r="E474" s="1">
        <v>463</v>
      </c>
      <c r="F474" s="1">
        <v>471.85</v>
      </c>
      <c r="G474" s="1">
        <v>462</v>
      </c>
      <c r="H474" s="1">
        <v>469</v>
      </c>
      <c r="I474" s="1">
        <v>470</v>
      </c>
      <c r="J474" s="1">
        <v>468.36</v>
      </c>
      <c r="K474" s="1">
        <v>1426757</v>
      </c>
      <c r="L474" s="1">
        <v>668232427.60000002</v>
      </c>
      <c r="M474" s="1">
        <v>30525</v>
      </c>
      <c r="N474" s="3">
        <f>IF(ISERR(LN(Table1541[[#This Row],[Close Price]]/I473)),"-",LN(Table1541[[#This Row],[Close Price]]/I473))</f>
        <v>1.2309494471289067E-2</v>
      </c>
    </row>
    <row r="475" spans="1:14" x14ac:dyDescent="0.3">
      <c r="A475" s="1" t="s">
        <v>44</v>
      </c>
      <c r="B475" s="1" t="s">
        <v>14</v>
      </c>
      <c r="C475" s="2">
        <v>43804</v>
      </c>
      <c r="D475" s="1">
        <v>470</v>
      </c>
      <c r="E475" s="1">
        <v>469.5</v>
      </c>
      <c r="F475" s="1">
        <v>470.3</v>
      </c>
      <c r="G475" s="1">
        <v>460.4</v>
      </c>
      <c r="H475" s="1">
        <v>462.4</v>
      </c>
      <c r="I475" s="1">
        <v>461.6</v>
      </c>
      <c r="J475" s="1">
        <v>463.89</v>
      </c>
      <c r="K475" s="1">
        <v>1483537</v>
      </c>
      <c r="L475" s="1">
        <v>688191365.70000005</v>
      </c>
      <c r="M475" s="1">
        <v>25332</v>
      </c>
      <c r="N475" s="3">
        <f>IF(ISERR(LN(Table1541[[#This Row],[Close Price]]/I474)),"-",LN(Table1541[[#This Row],[Close Price]]/I474))</f>
        <v>-1.8033979510214425E-2</v>
      </c>
    </row>
    <row r="476" spans="1:14" x14ac:dyDescent="0.3">
      <c r="A476" s="1" t="s">
        <v>44</v>
      </c>
      <c r="B476" s="1" t="s">
        <v>14</v>
      </c>
      <c r="C476" s="2">
        <v>43805</v>
      </c>
      <c r="D476" s="1">
        <v>461.6</v>
      </c>
      <c r="E476" s="1">
        <v>463</v>
      </c>
      <c r="F476" s="1">
        <v>467</v>
      </c>
      <c r="G476" s="1">
        <v>454</v>
      </c>
      <c r="H476" s="1">
        <v>455.5</v>
      </c>
      <c r="I476" s="1">
        <v>455.45</v>
      </c>
      <c r="J476" s="1">
        <v>461.67</v>
      </c>
      <c r="K476" s="1">
        <v>2520045</v>
      </c>
      <c r="L476" s="1">
        <v>1163419053.8499999</v>
      </c>
      <c r="M476" s="1">
        <v>35180</v>
      </c>
      <c r="N476" s="3">
        <f>IF(ISERR(LN(Table1541[[#This Row],[Close Price]]/I475)),"-",LN(Table1541[[#This Row],[Close Price]]/I475))</f>
        <v>-1.3412774003070983E-2</v>
      </c>
    </row>
    <row r="477" spans="1:14" x14ac:dyDescent="0.3">
      <c r="A477" s="1" t="s">
        <v>44</v>
      </c>
      <c r="B477" s="1" t="s">
        <v>14</v>
      </c>
      <c r="C477" s="2">
        <v>43808</v>
      </c>
      <c r="D477" s="1">
        <v>455.45</v>
      </c>
      <c r="E477" s="1">
        <v>457.4</v>
      </c>
      <c r="F477" s="1">
        <v>457.75</v>
      </c>
      <c r="G477" s="1">
        <v>444.6</v>
      </c>
      <c r="H477" s="1">
        <v>449.5</v>
      </c>
      <c r="I477" s="1">
        <v>447.9</v>
      </c>
      <c r="J477" s="1">
        <v>450.02</v>
      </c>
      <c r="K477" s="1">
        <v>3761784</v>
      </c>
      <c r="L477" s="1">
        <v>1692881319.3</v>
      </c>
      <c r="M477" s="1">
        <v>35815</v>
      </c>
      <c r="N477" s="3">
        <f>IF(ISERR(LN(Table1541[[#This Row],[Close Price]]/I476)),"-",LN(Table1541[[#This Row],[Close Price]]/I476))</f>
        <v>-1.6715947977564531E-2</v>
      </c>
    </row>
    <row r="478" spans="1:14" x14ac:dyDescent="0.3">
      <c r="A478" s="1" t="s">
        <v>44</v>
      </c>
      <c r="B478" s="1" t="s">
        <v>14</v>
      </c>
      <c r="C478" s="2">
        <v>43809</v>
      </c>
      <c r="D478" s="1">
        <v>447.9</v>
      </c>
      <c r="E478" s="1">
        <v>450.6</v>
      </c>
      <c r="F478" s="1">
        <v>454.95</v>
      </c>
      <c r="G478" s="1">
        <v>449.5</v>
      </c>
      <c r="H478" s="1">
        <v>452.8</v>
      </c>
      <c r="I478" s="1">
        <v>453.05</v>
      </c>
      <c r="J478" s="1">
        <v>452.94</v>
      </c>
      <c r="K478" s="1">
        <v>2807906</v>
      </c>
      <c r="L478" s="1">
        <v>1271817711.95</v>
      </c>
      <c r="M478" s="1">
        <v>40146</v>
      </c>
      <c r="N478" s="3">
        <f>IF(ISERR(LN(Table1541[[#This Row],[Close Price]]/I477)),"-",LN(Table1541[[#This Row],[Close Price]]/I477))</f>
        <v>1.143250145481522E-2</v>
      </c>
    </row>
    <row r="479" spans="1:14" x14ac:dyDescent="0.3">
      <c r="A479" s="1" t="s">
        <v>44</v>
      </c>
      <c r="B479" s="1" t="s">
        <v>14</v>
      </c>
      <c r="C479" s="2">
        <v>43810</v>
      </c>
      <c r="D479" s="1">
        <v>453.05</v>
      </c>
      <c r="E479" s="1">
        <v>453</v>
      </c>
      <c r="F479" s="1">
        <v>453.1</v>
      </c>
      <c r="G479" s="1">
        <v>446.7</v>
      </c>
      <c r="H479" s="1">
        <v>449.95</v>
      </c>
      <c r="I479" s="1">
        <v>449.95</v>
      </c>
      <c r="J479" s="1">
        <v>449.53</v>
      </c>
      <c r="K479" s="1">
        <v>1806996</v>
      </c>
      <c r="L479" s="1">
        <v>812298140.39999998</v>
      </c>
      <c r="M479" s="1">
        <v>47502</v>
      </c>
      <c r="N479" s="3">
        <f>IF(ISERR(LN(Table1541[[#This Row],[Close Price]]/I478)),"-",LN(Table1541[[#This Row],[Close Price]]/I478))</f>
        <v>-6.8660291881121509E-3</v>
      </c>
    </row>
    <row r="480" spans="1:14" x14ac:dyDescent="0.3">
      <c r="A480" s="1" t="s">
        <v>44</v>
      </c>
      <c r="B480" s="1" t="s">
        <v>14</v>
      </c>
      <c r="C480" s="2">
        <v>43811</v>
      </c>
      <c r="D480" s="1">
        <v>449.95</v>
      </c>
      <c r="E480" s="1">
        <v>452.2</v>
      </c>
      <c r="F480" s="1">
        <v>463.1</v>
      </c>
      <c r="G480" s="1">
        <v>452.2</v>
      </c>
      <c r="H480" s="1">
        <v>460</v>
      </c>
      <c r="I480" s="1">
        <v>461.05</v>
      </c>
      <c r="J480" s="1">
        <v>459.44</v>
      </c>
      <c r="K480" s="1">
        <v>2730092</v>
      </c>
      <c r="L480" s="1">
        <v>1254302302.5999999</v>
      </c>
      <c r="M480" s="1">
        <v>58643</v>
      </c>
      <c r="N480" s="3">
        <f>IF(ISERR(LN(Table1541[[#This Row],[Close Price]]/I479)),"-",LN(Table1541[[#This Row],[Close Price]]/I479))</f>
        <v>2.4370031505192728E-2</v>
      </c>
    </row>
    <row r="481" spans="1:14" x14ac:dyDescent="0.3">
      <c r="A481" s="1" t="s">
        <v>44</v>
      </c>
      <c r="B481" s="1" t="s">
        <v>14</v>
      </c>
      <c r="C481" s="2">
        <v>43812</v>
      </c>
      <c r="D481" s="1">
        <v>461.05</v>
      </c>
      <c r="E481" s="1">
        <v>461.05</v>
      </c>
      <c r="F481" s="1">
        <v>465</v>
      </c>
      <c r="G481" s="1">
        <v>456.6</v>
      </c>
      <c r="H481" s="1">
        <v>460.65</v>
      </c>
      <c r="I481" s="1">
        <v>461.25</v>
      </c>
      <c r="J481" s="1">
        <v>460.85</v>
      </c>
      <c r="K481" s="1">
        <v>1213599</v>
      </c>
      <c r="L481" s="1">
        <v>559287927.75</v>
      </c>
      <c r="M481" s="1">
        <v>21613</v>
      </c>
      <c r="N481" s="3">
        <f>IF(ISERR(LN(Table1541[[#This Row],[Close Price]]/I480)),"-",LN(Table1541[[#This Row],[Close Price]]/I480))</f>
        <v>4.3369836958675968E-4</v>
      </c>
    </row>
    <row r="482" spans="1:14" x14ac:dyDescent="0.3">
      <c r="A482" s="1" t="s">
        <v>44</v>
      </c>
      <c r="B482" s="1" t="s">
        <v>14</v>
      </c>
      <c r="C482" s="2">
        <v>43815</v>
      </c>
      <c r="D482" s="1">
        <v>461.25</v>
      </c>
      <c r="E482" s="1">
        <v>463.05</v>
      </c>
      <c r="F482" s="1">
        <v>464.75</v>
      </c>
      <c r="G482" s="1">
        <v>457.5</v>
      </c>
      <c r="H482" s="1">
        <v>458</v>
      </c>
      <c r="I482" s="1">
        <v>458.25</v>
      </c>
      <c r="J482" s="1">
        <v>461.17</v>
      </c>
      <c r="K482" s="1">
        <v>903737</v>
      </c>
      <c r="L482" s="1">
        <v>416778395.55000001</v>
      </c>
      <c r="M482" s="1">
        <v>23326</v>
      </c>
      <c r="N482" s="3">
        <f>IF(ISERR(LN(Table1541[[#This Row],[Close Price]]/I481)),"-",LN(Table1541[[#This Row],[Close Price]]/I481))</f>
        <v>-6.5253086349225152E-3</v>
      </c>
    </row>
    <row r="483" spans="1:14" x14ac:dyDescent="0.3">
      <c r="A483" s="1" t="s">
        <v>44</v>
      </c>
      <c r="B483" s="1" t="s">
        <v>14</v>
      </c>
      <c r="C483" s="2">
        <v>43816</v>
      </c>
      <c r="D483" s="1">
        <v>458.25</v>
      </c>
      <c r="E483" s="1">
        <v>462.05</v>
      </c>
      <c r="F483" s="1">
        <v>466.2</v>
      </c>
      <c r="G483" s="1">
        <v>460.35</v>
      </c>
      <c r="H483" s="1">
        <v>463.5</v>
      </c>
      <c r="I483" s="1">
        <v>463.95</v>
      </c>
      <c r="J483" s="1">
        <v>463.16</v>
      </c>
      <c r="K483" s="1">
        <v>2434853</v>
      </c>
      <c r="L483" s="1">
        <v>1127718660.8</v>
      </c>
      <c r="M483" s="1">
        <v>61124</v>
      </c>
      <c r="N483" s="3">
        <f>IF(ISERR(LN(Table1541[[#This Row],[Close Price]]/I482)),"-",LN(Table1541[[#This Row],[Close Price]]/I482))</f>
        <v>1.2361901079373988E-2</v>
      </c>
    </row>
    <row r="484" spans="1:14" x14ac:dyDescent="0.3">
      <c r="A484" s="1" t="s">
        <v>44</v>
      </c>
      <c r="B484" s="1" t="s">
        <v>14</v>
      </c>
      <c r="C484" s="2">
        <v>43817</v>
      </c>
      <c r="D484" s="1">
        <v>463.95</v>
      </c>
      <c r="E484" s="1">
        <v>464</v>
      </c>
      <c r="F484" s="1">
        <v>469.25</v>
      </c>
      <c r="G484" s="1">
        <v>461.5</v>
      </c>
      <c r="H484" s="1">
        <v>467.65</v>
      </c>
      <c r="I484" s="1">
        <v>467.8</v>
      </c>
      <c r="J484" s="1">
        <v>466.26</v>
      </c>
      <c r="K484" s="1">
        <v>1705929</v>
      </c>
      <c r="L484" s="1">
        <v>795401298.29999995</v>
      </c>
      <c r="M484" s="1">
        <v>32427</v>
      </c>
      <c r="N484" s="3">
        <f>IF(ISERR(LN(Table1541[[#This Row],[Close Price]]/I483)),"-",LN(Table1541[[#This Row],[Close Price]]/I483))</f>
        <v>8.2640663508904075E-3</v>
      </c>
    </row>
    <row r="485" spans="1:14" x14ac:dyDescent="0.3">
      <c r="A485" s="1" t="s">
        <v>44</v>
      </c>
      <c r="B485" s="1" t="s">
        <v>14</v>
      </c>
      <c r="C485" s="2">
        <v>43818</v>
      </c>
      <c r="D485" s="1">
        <v>467.8</v>
      </c>
      <c r="E485" s="1">
        <v>465.65</v>
      </c>
      <c r="F485" s="1">
        <v>471.5</v>
      </c>
      <c r="G485" s="1">
        <v>464.8</v>
      </c>
      <c r="H485" s="1">
        <v>467.35</v>
      </c>
      <c r="I485" s="1">
        <v>467.6</v>
      </c>
      <c r="J485" s="1">
        <v>468.12</v>
      </c>
      <c r="K485" s="1">
        <v>1485123</v>
      </c>
      <c r="L485" s="1">
        <v>695213767.75</v>
      </c>
      <c r="M485" s="1">
        <v>36482</v>
      </c>
      <c r="N485" s="3">
        <f>IF(ISERR(LN(Table1541[[#This Row],[Close Price]]/I484)),"-",LN(Table1541[[#This Row],[Close Price]]/I484))</f>
        <v>-4.276245521652586E-4</v>
      </c>
    </row>
    <row r="486" spans="1:14" x14ac:dyDescent="0.3">
      <c r="A486" s="1" t="s">
        <v>44</v>
      </c>
      <c r="B486" s="1" t="s">
        <v>14</v>
      </c>
      <c r="C486" s="2">
        <v>43819</v>
      </c>
      <c r="D486" s="1">
        <v>467.6</v>
      </c>
      <c r="E486" s="1">
        <v>466.9</v>
      </c>
      <c r="F486" s="1">
        <v>474.45</v>
      </c>
      <c r="G486" s="1">
        <v>463.9</v>
      </c>
      <c r="H486" s="1">
        <v>467.8</v>
      </c>
      <c r="I486" s="1">
        <v>465.75</v>
      </c>
      <c r="J486" s="1">
        <v>468.86</v>
      </c>
      <c r="K486" s="1">
        <v>2248997</v>
      </c>
      <c r="L486" s="1">
        <v>1054460477.3</v>
      </c>
      <c r="M486" s="1">
        <v>38431</v>
      </c>
      <c r="N486" s="3">
        <f>IF(ISERR(LN(Table1541[[#This Row],[Close Price]]/I485)),"-",LN(Table1541[[#This Row],[Close Price]]/I485))</f>
        <v>-3.9642201162155468E-3</v>
      </c>
    </row>
    <row r="487" spans="1:14" x14ac:dyDescent="0.3">
      <c r="A487" s="1" t="s">
        <v>44</v>
      </c>
      <c r="B487" s="1" t="s">
        <v>14</v>
      </c>
      <c r="C487" s="2">
        <v>43822</v>
      </c>
      <c r="D487" s="1">
        <v>465.75</v>
      </c>
      <c r="E487" s="1">
        <v>467</v>
      </c>
      <c r="F487" s="1">
        <v>469</v>
      </c>
      <c r="G487" s="1">
        <v>464.5</v>
      </c>
      <c r="H487" s="1">
        <v>467.2</v>
      </c>
      <c r="I487" s="1">
        <v>467.85</v>
      </c>
      <c r="J487" s="1">
        <v>466.41</v>
      </c>
      <c r="K487" s="1">
        <v>866023</v>
      </c>
      <c r="L487" s="1">
        <v>403925240.35000002</v>
      </c>
      <c r="M487" s="1">
        <v>22296</v>
      </c>
      <c r="N487" s="3">
        <f>IF(ISERR(LN(Table1541[[#This Row],[Close Price]]/I486)),"-",LN(Table1541[[#This Row],[Close Price]]/I486))</f>
        <v>4.4987222402241844E-3</v>
      </c>
    </row>
    <row r="488" spans="1:14" x14ac:dyDescent="0.3">
      <c r="A488" s="1" t="s">
        <v>44</v>
      </c>
      <c r="B488" s="1" t="s">
        <v>14</v>
      </c>
      <c r="C488" s="2">
        <v>43823</v>
      </c>
      <c r="D488" s="1">
        <v>467.85</v>
      </c>
      <c r="E488" s="1">
        <v>467.25</v>
      </c>
      <c r="F488" s="1">
        <v>480</v>
      </c>
      <c r="G488" s="1">
        <v>465.5</v>
      </c>
      <c r="H488" s="1">
        <v>477.2</v>
      </c>
      <c r="I488" s="1">
        <v>478.7</v>
      </c>
      <c r="J488" s="1">
        <v>474.07</v>
      </c>
      <c r="K488" s="1">
        <v>3262749</v>
      </c>
      <c r="L488" s="1">
        <v>1546777415.4000001</v>
      </c>
      <c r="M488" s="1">
        <v>44260</v>
      </c>
      <c r="N488" s="3">
        <f>IF(ISERR(LN(Table1541[[#This Row],[Close Price]]/I487)),"-",LN(Table1541[[#This Row],[Close Price]]/I487))</f>
        <v>2.2926364676541331E-2</v>
      </c>
    </row>
    <row r="489" spans="1:14" x14ac:dyDescent="0.3">
      <c r="A489" s="1" t="s">
        <v>44</v>
      </c>
      <c r="B489" s="1" t="s">
        <v>14</v>
      </c>
      <c r="C489" s="2">
        <v>43825</v>
      </c>
      <c r="D489" s="1">
        <v>478.7</v>
      </c>
      <c r="E489" s="1">
        <v>478.7</v>
      </c>
      <c r="F489" s="1">
        <v>482.55</v>
      </c>
      <c r="G489" s="1">
        <v>472.25</v>
      </c>
      <c r="H489" s="1">
        <v>473.45</v>
      </c>
      <c r="I489" s="1">
        <v>474.15</v>
      </c>
      <c r="J489" s="1">
        <v>477.8</v>
      </c>
      <c r="K489" s="1">
        <v>2887784</v>
      </c>
      <c r="L489" s="1">
        <v>1379790700.4000001</v>
      </c>
      <c r="M489" s="1">
        <v>46530</v>
      </c>
      <c r="N489" s="3">
        <f>IF(ISERR(LN(Table1541[[#This Row],[Close Price]]/I488)),"-",LN(Table1541[[#This Row],[Close Price]]/I488))</f>
        <v>-9.5503690687269664E-3</v>
      </c>
    </row>
    <row r="490" spans="1:14" x14ac:dyDescent="0.3">
      <c r="A490" s="1" t="s">
        <v>44</v>
      </c>
      <c r="B490" s="1" t="s">
        <v>14</v>
      </c>
      <c r="C490" s="2">
        <v>43826</v>
      </c>
      <c r="D490" s="1">
        <v>474.15</v>
      </c>
      <c r="E490" s="1">
        <v>474.55</v>
      </c>
      <c r="F490" s="1">
        <v>483.5</v>
      </c>
      <c r="G490" s="1">
        <v>472.8</v>
      </c>
      <c r="H490" s="1">
        <v>482.3</v>
      </c>
      <c r="I490" s="1">
        <v>481.1</v>
      </c>
      <c r="J490" s="1">
        <v>480.51</v>
      </c>
      <c r="K490" s="1">
        <v>2005404</v>
      </c>
      <c r="L490" s="1">
        <v>963610254.20000005</v>
      </c>
      <c r="M490" s="1">
        <v>31766</v>
      </c>
      <c r="N490" s="3">
        <f>IF(ISERR(LN(Table1541[[#This Row],[Close Price]]/I489)),"-",LN(Table1541[[#This Row],[Close Price]]/I489))</f>
        <v>1.4551421375671596E-2</v>
      </c>
    </row>
    <row r="491" spans="1:14" x14ac:dyDescent="0.3">
      <c r="A491" s="1" t="s">
        <v>44</v>
      </c>
      <c r="B491" s="1" t="s">
        <v>14</v>
      </c>
      <c r="C491" s="2">
        <v>43829</v>
      </c>
      <c r="D491" s="1">
        <v>481.1</v>
      </c>
      <c r="E491" s="1">
        <v>481.1</v>
      </c>
      <c r="F491" s="1">
        <v>487</v>
      </c>
      <c r="G491" s="1">
        <v>478.25</v>
      </c>
      <c r="H491" s="1">
        <v>480</v>
      </c>
      <c r="I491" s="1">
        <v>479.95</v>
      </c>
      <c r="J491" s="1">
        <v>482.45</v>
      </c>
      <c r="K491" s="1">
        <v>1809828</v>
      </c>
      <c r="L491" s="1">
        <v>873147826.5</v>
      </c>
      <c r="M491" s="1">
        <v>27490</v>
      </c>
      <c r="N491" s="3">
        <f>IF(ISERR(LN(Table1541[[#This Row],[Close Price]]/I490)),"-",LN(Table1541[[#This Row],[Close Price]]/I490))</f>
        <v>-2.3932168958621949E-3</v>
      </c>
    </row>
    <row r="492" spans="1:14" x14ac:dyDescent="0.3">
      <c r="A492" s="1" t="s">
        <v>44</v>
      </c>
      <c r="B492" s="1" t="s">
        <v>14</v>
      </c>
      <c r="C492" s="2">
        <v>43830</v>
      </c>
      <c r="D492" s="1">
        <v>479.95</v>
      </c>
      <c r="E492" s="1">
        <v>479.95</v>
      </c>
      <c r="F492" s="1">
        <v>484.3</v>
      </c>
      <c r="G492" s="1">
        <v>476.95</v>
      </c>
      <c r="H492" s="1">
        <v>477.9</v>
      </c>
      <c r="I492" s="1">
        <v>478.2</v>
      </c>
      <c r="J492" s="1">
        <v>480.7</v>
      </c>
      <c r="K492" s="1">
        <v>1640854</v>
      </c>
      <c r="L492" s="1">
        <v>788764029.35000002</v>
      </c>
      <c r="M492" s="1">
        <v>36181</v>
      </c>
      <c r="N492" s="3">
        <f>IF(ISERR(LN(Table1541[[#This Row],[Close Price]]/I491)),"-",LN(Table1541[[#This Row],[Close Price]]/I491))</f>
        <v>-3.6528767853215593E-3</v>
      </c>
    </row>
    <row r="493" spans="1:14" x14ac:dyDescent="0.3">
      <c r="A493" s="1" t="s">
        <v>44</v>
      </c>
      <c r="B493" s="1" t="s">
        <v>14</v>
      </c>
      <c r="C493" s="2">
        <v>43831</v>
      </c>
      <c r="D493" s="1">
        <v>478.2</v>
      </c>
      <c r="E493" s="1">
        <v>481</v>
      </c>
      <c r="F493" s="1">
        <v>481</v>
      </c>
      <c r="G493" s="1">
        <v>474.45</v>
      </c>
      <c r="H493" s="1">
        <v>476.4</v>
      </c>
      <c r="I493" s="1">
        <v>475.9</v>
      </c>
      <c r="J493" s="1">
        <v>477.26</v>
      </c>
      <c r="K493" s="1">
        <v>1316812</v>
      </c>
      <c r="L493" s="1">
        <v>628456121.79999995</v>
      </c>
      <c r="M493" s="1">
        <v>18642</v>
      </c>
      <c r="N493" s="3">
        <f>IF(ISERR(LN(Table1541[[#This Row],[Close Price]]/I492)),"-",LN(Table1541[[#This Row],[Close Price]]/I492))</f>
        <v>-4.8213068971596296E-3</v>
      </c>
    </row>
    <row r="494" spans="1:14" x14ac:dyDescent="0.3">
      <c r="A494" s="1" t="s">
        <v>44</v>
      </c>
      <c r="B494" s="1" t="s">
        <v>14</v>
      </c>
      <c r="C494" s="2">
        <v>43832</v>
      </c>
      <c r="D494" s="1">
        <v>475.9</v>
      </c>
      <c r="E494" s="1">
        <v>478.85</v>
      </c>
      <c r="F494" s="1">
        <v>479.9</v>
      </c>
      <c r="G494" s="1">
        <v>472.3</v>
      </c>
      <c r="H494" s="1">
        <v>472.95</v>
      </c>
      <c r="I494" s="1">
        <v>473.5</v>
      </c>
      <c r="J494" s="1">
        <v>475.63</v>
      </c>
      <c r="K494" s="1">
        <v>1406381</v>
      </c>
      <c r="L494" s="1">
        <v>668921740.60000002</v>
      </c>
      <c r="M494" s="1">
        <v>23644</v>
      </c>
      <c r="N494" s="3">
        <f>IF(ISERR(LN(Table1541[[#This Row],[Close Price]]/I493)),"-",LN(Table1541[[#This Row],[Close Price]]/I493))</f>
        <v>-5.0558355009318262E-3</v>
      </c>
    </row>
    <row r="495" spans="1:14" x14ac:dyDescent="0.3">
      <c r="A495" s="1" t="s">
        <v>44</v>
      </c>
      <c r="B495" s="1" t="s">
        <v>14</v>
      </c>
      <c r="C495" s="2">
        <v>43833</v>
      </c>
      <c r="D495" s="1">
        <v>473.5</v>
      </c>
      <c r="E495" s="1">
        <v>475.8</v>
      </c>
      <c r="F495" s="1">
        <v>475.8</v>
      </c>
      <c r="G495" s="1">
        <v>467.25</v>
      </c>
      <c r="H495" s="1">
        <v>470.65</v>
      </c>
      <c r="I495" s="1">
        <v>469.95</v>
      </c>
      <c r="J495" s="1">
        <v>471.24</v>
      </c>
      <c r="K495" s="1">
        <v>2252752</v>
      </c>
      <c r="L495" s="1">
        <v>1061592460.6</v>
      </c>
      <c r="M495" s="1">
        <v>44368</v>
      </c>
      <c r="N495" s="3">
        <f>IF(ISERR(LN(Table1541[[#This Row],[Close Price]]/I494)),"-",LN(Table1541[[#This Row],[Close Price]]/I494))</f>
        <v>-7.525606559822531E-3</v>
      </c>
    </row>
    <row r="496" spans="1:14" x14ac:dyDescent="0.3">
      <c r="A496" s="1" t="s">
        <v>44</v>
      </c>
      <c r="B496" s="1" t="s">
        <v>14</v>
      </c>
      <c r="C496" s="2">
        <v>43836</v>
      </c>
      <c r="D496" s="1">
        <v>469.95</v>
      </c>
      <c r="E496" s="1">
        <v>469.8</v>
      </c>
      <c r="F496" s="1">
        <v>469.95</v>
      </c>
      <c r="G496" s="1">
        <v>461.2</v>
      </c>
      <c r="H496" s="1">
        <v>464</v>
      </c>
      <c r="I496" s="1">
        <v>466.75</v>
      </c>
      <c r="J496" s="1">
        <v>465.72</v>
      </c>
      <c r="K496" s="1">
        <v>1501855</v>
      </c>
      <c r="L496" s="1">
        <v>699442317.20000005</v>
      </c>
      <c r="M496" s="1">
        <v>34773</v>
      </c>
      <c r="N496" s="3">
        <f>IF(ISERR(LN(Table1541[[#This Row],[Close Price]]/I495)),"-",LN(Table1541[[#This Row],[Close Price]]/I495))</f>
        <v>-6.8325236444784099E-3</v>
      </c>
    </row>
    <row r="497" spans="1:14" x14ac:dyDescent="0.3">
      <c r="A497" s="1" t="s">
        <v>44</v>
      </c>
      <c r="B497" s="1" t="s">
        <v>14</v>
      </c>
      <c r="C497" s="2">
        <v>43837</v>
      </c>
      <c r="D497" s="1">
        <v>466.75</v>
      </c>
      <c r="E497" s="1">
        <v>466</v>
      </c>
      <c r="F497" s="1">
        <v>470</v>
      </c>
      <c r="G497" s="1">
        <v>463.65</v>
      </c>
      <c r="H497" s="1">
        <v>468.35</v>
      </c>
      <c r="I497" s="1">
        <v>468.6</v>
      </c>
      <c r="J497" s="1">
        <v>466.44</v>
      </c>
      <c r="K497" s="1">
        <v>2365554</v>
      </c>
      <c r="L497" s="1">
        <v>1103398181.75</v>
      </c>
      <c r="M497" s="1">
        <v>32146</v>
      </c>
      <c r="N497" s="3">
        <f>IF(ISERR(LN(Table1541[[#This Row],[Close Price]]/I496)),"-",LN(Table1541[[#This Row],[Close Price]]/I496))</f>
        <v>3.9557436518632434E-3</v>
      </c>
    </row>
    <row r="498" spans="1:14" x14ac:dyDescent="0.3">
      <c r="A498" s="1" t="s">
        <v>44</v>
      </c>
      <c r="B498" s="1" t="s">
        <v>14</v>
      </c>
      <c r="C498" s="2">
        <v>43838</v>
      </c>
      <c r="D498" s="1">
        <v>468.6</v>
      </c>
      <c r="E498" s="1">
        <v>467.8</v>
      </c>
      <c r="F498" s="1">
        <v>470.1</v>
      </c>
      <c r="G498" s="1">
        <v>461.6</v>
      </c>
      <c r="H498" s="1">
        <v>463.6</v>
      </c>
      <c r="I498" s="1">
        <v>464.75</v>
      </c>
      <c r="J498" s="1">
        <v>465.83</v>
      </c>
      <c r="K498" s="1">
        <v>1507276</v>
      </c>
      <c r="L498" s="1">
        <v>702136832.60000002</v>
      </c>
      <c r="M498" s="1">
        <v>22866</v>
      </c>
      <c r="N498" s="3">
        <f>IF(ISERR(LN(Table1541[[#This Row],[Close Price]]/I497)),"-",LN(Table1541[[#This Row],[Close Price]]/I497))</f>
        <v>-8.2498994721419486E-3</v>
      </c>
    </row>
    <row r="499" spans="1:14" x14ac:dyDescent="0.3">
      <c r="A499" s="1" t="s">
        <v>44</v>
      </c>
      <c r="B499" s="1" t="s">
        <v>14</v>
      </c>
      <c r="C499" s="2">
        <v>43839</v>
      </c>
      <c r="D499" s="1">
        <v>464.75</v>
      </c>
      <c r="E499" s="1">
        <v>467.5</v>
      </c>
      <c r="F499" s="1">
        <v>473.3</v>
      </c>
      <c r="G499" s="1">
        <v>467.5</v>
      </c>
      <c r="H499" s="1">
        <v>469.85</v>
      </c>
      <c r="I499" s="1">
        <v>470.1</v>
      </c>
      <c r="J499" s="1">
        <v>470.64</v>
      </c>
      <c r="K499" s="1">
        <v>1700600</v>
      </c>
      <c r="L499" s="1">
        <v>800366607</v>
      </c>
      <c r="M499" s="1">
        <v>28983</v>
      </c>
      <c r="N499" s="3">
        <f>IF(ISERR(LN(Table1541[[#This Row],[Close Price]]/I498)),"-",LN(Table1541[[#This Row],[Close Price]]/I498))</f>
        <v>1.1445811428531587E-2</v>
      </c>
    </row>
    <row r="500" spans="1:14" x14ac:dyDescent="0.3">
      <c r="A500" s="1" t="s">
        <v>44</v>
      </c>
      <c r="B500" s="1" t="s">
        <v>14</v>
      </c>
      <c r="C500" s="2">
        <v>43840</v>
      </c>
      <c r="D500" s="1">
        <v>470.1</v>
      </c>
      <c r="E500" s="1">
        <v>470.1</v>
      </c>
      <c r="F500" s="1">
        <v>477</v>
      </c>
      <c r="G500" s="1">
        <v>469.75</v>
      </c>
      <c r="H500" s="1">
        <v>472.95</v>
      </c>
      <c r="I500" s="1">
        <v>473.5</v>
      </c>
      <c r="J500" s="1">
        <v>474.55</v>
      </c>
      <c r="K500" s="1">
        <v>1213600</v>
      </c>
      <c r="L500" s="1">
        <v>575911564.64999998</v>
      </c>
      <c r="M500" s="1">
        <v>21827</v>
      </c>
      <c r="N500" s="3">
        <f>IF(ISERR(LN(Table1541[[#This Row],[Close Price]]/I499)),"-",LN(Table1541[[#This Row],[Close Price]]/I499))</f>
        <v>7.2064745960480825E-3</v>
      </c>
    </row>
    <row r="501" spans="1:14" x14ac:dyDescent="0.3">
      <c r="A501" s="1" t="s">
        <v>44</v>
      </c>
      <c r="B501" s="1" t="s">
        <v>14</v>
      </c>
      <c r="C501" s="2">
        <v>43843</v>
      </c>
      <c r="D501" s="1">
        <v>473.5</v>
      </c>
      <c r="E501" s="1">
        <v>474.5</v>
      </c>
      <c r="F501" s="1">
        <v>482.45</v>
      </c>
      <c r="G501" s="1">
        <v>474.5</v>
      </c>
      <c r="H501" s="1">
        <v>477.5</v>
      </c>
      <c r="I501" s="1">
        <v>477.65</v>
      </c>
      <c r="J501" s="1">
        <v>478.12</v>
      </c>
      <c r="K501" s="1">
        <v>1229969</v>
      </c>
      <c r="L501" s="1">
        <v>588066735.29999995</v>
      </c>
      <c r="M501" s="1">
        <v>16312</v>
      </c>
      <c r="N501" s="3">
        <f>IF(ISERR(LN(Table1541[[#This Row],[Close Price]]/I500)),"-",LN(Table1541[[#This Row],[Close Price]]/I500))</f>
        <v>8.7263340898842898E-3</v>
      </c>
    </row>
    <row r="502" spans="1:14" x14ac:dyDescent="0.3">
      <c r="A502" s="1" t="s">
        <v>44</v>
      </c>
      <c r="B502" s="1" t="s">
        <v>14</v>
      </c>
      <c r="C502" s="2">
        <v>43844</v>
      </c>
      <c r="D502" s="1">
        <v>477.65</v>
      </c>
      <c r="E502" s="1">
        <v>480.6</v>
      </c>
      <c r="F502" s="1">
        <v>485.2</v>
      </c>
      <c r="G502" s="1">
        <v>479.2</v>
      </c>
      <c r="H502" s="1">
        <v>485.2</v>
      </c>
      <c r="I502" s="1">
        <v>484.25</v>
      </c>
      <c r="J502" s="1">
        <v>482.72</v>
      </c>
      <c r="K502" s="1">
        <v>2160301</v>
      </c>
      <c r="L502" s="1">
        <v>1042824246.6</v>
      </c>
      <c r="M502" s="1">
        <v>71746</v>
      </c>
      <c r="N502" s="3">
        <f>IF(ISERR(LN(Table1541[[#This Row],[Close Price]]/I501)),"-",LN(Table1541[[#This Row],[Close Price]]/I501))</f>
        <v>1.3723055571087907E-2</v>
      </c>
    </row>
    <row r="503" spans="1:14" x14ac:dyDescent="0.3">
      <c r="A503" s="1" t="s">
        <v>44</v>
      </c>
      <c r="B503" s="1" t="s">
        <v>14</v>
      </c>
      <c r="C503" s="2">
        <v>43845</v>
      </c>
      <c r="D503" s="1">
        <v>484.25</v>
      </c>
      <c r="E503" s="1">
        <v>484</v>
      </c>
      <c r="F503" s="1">
        <v>486.85</v>
      </c>
      <c r="G503" s="1">
        <v>479.55</v>
      </c>
      <c r="H503" s="1">
        <v>484</v>
      </c>
      <c r="I503" s="1">
        <v>484</v>
      </c>
      <c r="J503" s="1">
        <v>482.78</v>
      </c>
      <c r="K503" s="1">
        <v>1413668</v>
      </c>
      <c r="L503" s="1">
        <v>682489251.29999995</v>
      </c>
      <c r="M503" s="1">
        <v>28871</v>
      </c>
      <c r="N503" s="3">
        <f>IF(ISERR(LN(Table1541[[#This Row],[Close Price]]/I502)),"-",LN(Table1541[[#This Row],[Close Price]]/I502))</f>
        <v>-5.16395570473542E-4</v>
      </c>
    </row>
    <row r="504" spans="1:14" x14ac:dyDescent="0.3">
      <c r="A504" s="1" t="s">
        <v>44</v>
      </c>
      <c r="B504" s="1" t="s">
        <v>14</v>
      </c>
      <c r="C504" s="2">
        <v>43846</v>
      </c>
      <c r="D504" s="1">
        <v>484</v>
      </c>
      <c r="E504" s="1">
        <v>484</v>
      </c>
      <c r="F504" s="1">
        <v>487.45</v>
      </c>
      <c r="G504" s="1">
        <v>479</v>
      </c>
      <c r="H504" s="1">
        <v>480</v>
      </c>
      <c r="I504" s="1">
        <v>480.25</v>
      </c>
      <c r="J504" s="1">
        <v>482.33</v>
      </c>
      <c r="K504" s="1">
        <v>1694372</v>
      </c>
      <c r="L504" s="1">
        <v>817253115.95000005</v>
      </c>
      <c r="M504" s="1">
        <v>36394</v>
      </c>
      <c r="N504" s="3">
        <f>IF(ISERR(LN(Table1541[[#This Row],[Close Price]]/I503)),"-",LN(Table1541[[#This Row],[Close Price]]/I503))</f>
        <v>-7.7781050679656648E-3</v>
      </c>
    </row>
    <row r="505" spans="1:14" x14ac:dyDescent="0.3">
      <c r="A505" s="1" t="s">
        <v>44</v>
      </c>
      <c r="B505" s="1" t="s">
        <v>14</v>
      </c>
      <c r="C505" s="2">
        <v>43847</v>
      </c>
      <c r="D505" s="1">
        <v>480.25</v>
      </c>
      <c r="E505" s="1">
        <v>480</v>
      </c>
      <c r="F505" s="1">
        <v>482.95</v>
      </c>
      <c r="G505" s="1">
        <v>476.55</v>
      </c>
      <c r="H505" s="1">
        <v>479.95</v>
      </c>
      <c r="I505" s="1">
        <v>480.3</v>
      </c>
      <c r="J505" s="1">
        <v>480.47</v>
      </c>
      <c r="K505" s="1">
        <v>2039387</v>
      </c>
      <c r="L505" s="1">
        <v>979864386.39999998</v>
      </c>
      <c r="M505" s="1">
        <v>33972</v>
      </c>
      <c r="N505" s="3">
        <f>IF(ISERR(LN(Table1541[[#This Row],[Close Price]]/I504)),"-",LN(Table1541[[#This Row],[Close Price]]/I504))</f>
        <v>1.0410702211262188E-4</v>
      </c>
    </row>
    <row r="506" spans="1:14" x14ac:dyDescent="0.3">
      <c r="A506" s="1" t="s">
        <v>44</v>
      </c>
      <c r="B506" s="1" t="s">
        <v>14</v>
      </c>
      <c r="C506" s="2">
        <v>43850</v>
      </c>
      <c r="D506" s="1">
        <v>480.3</v>
      </c>
      <c r="E506" s="1">
        <v>480.45</v>
      </c>
      <c r="F506" s="1">
        <v>483.15</v>
      </c>
      <c r="G506" s="1">
        <v>476.65</v>
      </c>
      <c r="H506" s="1">
        <v>479.85</v>
      </c>
      <c r="I506" s="1">
        <v>480.15</v>
      </c>
      <c r="J506" s="1">
        <v>480.12</v>
      </c>
      <c r="K506" s="1">
        <v>1206931</v>
      </c>
      <c r="L506" s="1">
        <v>579469991.79999995</v>
      </c>
      <c r="M506" s="1">
        <v>34474</v>
      </c>
      <c r="N506" s="3">
        <f>IF(ISERR(LN(Table1541[[#This Row],[Close Price]]/I505)),"-",LN(Table1541[[#This Row],[Close Price]]/I505))</f>
        <v>-3.1235358679705119E-4</v>
      </c>
    </row>
    <row r="507" spans="1:14" x14ac:dyDescent="0.3">
      <c r="A507" s="1" t="s">
        <v>44</v>
      </c>
      <c r="B507" s="1" t="s">
        <v>14</v>
      </c>
      <c r="C507" s="2">
        <v>43851</v>
      </c>
      <c r="D507" s="1">
        <v>480.15</v>
      </c>
      <c r="E507" s="1">
        <v>478.95</v>
      </c>
      <c r="F507" s="1">
        <v>479.55</v>
      </c>
      <c r="G507" s="1">
        <v>472.2</v>
      </c>
      <c r="H507" s="1">
        <v>473</v>
      </c>
      <c r="I507" s="1">
        <v>473.4</v>
      </c>
      <c r="J507" s="1">
        <v>475.89</v>
      </c>
      <c r="K507" s="1">
        <v>1448808</v>
      </c>
      <c r="L507" s="1">
        <v>689466313.54999995</v>
      </c>
      <c r="M507" s="1">
        <v>27223</v>
      </c>
      <c r="N507" s="3">
        <f>IF(ISERR(LN(Table1541[[#This Row],[Close Price]]/I506)),"-",LN(Table1541[[#This Row],[Close Price]]/I506))</f>
        <v>-1.4157858004098217E-2</v>
      </c>
    </row>
    <row r="508" spans="1:14" x14ac:dyDescent="0.3">
      <c r="A508" s="1" t="s">
        <v>44</v>
      </c>
      <c r="B508" s="1" t="s">
        <v>14</v>
      </c>
      <c r="C508" s="2">
        <v>43852</v>
      </c>
      <c r="D508" s="1">
        <v>473.4</v>
      </c>
      <c r="E508" s="1">
        <v>474.5</v>
      </c>
      <c r="F508" s="1">
        <v>480.3</v>
      </c>
      <c r="G508" s="1">
        <v>470.25</v>
      </c>
      <c r="H508" s="1">
        <v>470.8</v>
      </c>
      <c r="I508" s="1">
        <v>471.6</v>
      </c>
      <c r="J508" s="1">
        <v>476.62</v>
      </c>
      <c r="K508" s="1">
        <v>2380518</v>
      </c>
      <c r="L508" s="1">
        <v>1134603844.8499999</v>
      </c>
      <c r="M508" s="1">
        <v>48713</v>
      </c>
      <c r="N508" s="3">
        <f>IF(ISERR(LN(Table1541[[#This Row],[Close Price]]/I507)),"-",LN(Table1541[[#This Row],[Close Price]]/I507))</f>
        <v>-3.8095284166676188E-3</v>
      </c>
    </row>
    <row r="509" spans="1:14" x14ac:dyDescent="0.3">
      <c r="A509" s="1" t="s">
        <v>44</v>
      </c>
      <c r="B509" s="1" t="s">
        <v>14</v>
      </c>
      <c r="C509" s="2">
        <v>43853</v>
      </c>
      <c r="D509" s="1">
        <v>471.6</v>
      </c>
      <c r="E509" s="1">
        <v>464.5</v>
      </c>
      <c r="F509" s="1">
        <v>475.85</v>
      </c>
      <c r="G509" s="1">
        <v>459.35</v>
      </c>
      <c r="H509" s="1">
        <v>465</v>
      </c>
      <c r="I509" s="1">
        <v>465.15</v>
      </c>
      <c r="J509" s="1">
        <v>469.89</v>
      </c>
      <c r="K509" s="1">
        <v>5783749</v>
      </c>
      <c r="L509" s="1">
        <v>2717742843.6500001</v>
      </c>
      <c r="M509" s="1">
        <v>76343</v>
      </c>
      <c r="N509" s="3">
        <f>IF(ISERR(LN(Table1541[[#This Row],[Close Price]]/I508)),"-",LN(Table1541[[#This Row],[Close Price]]/I508))</f>
        <v>-1.3771234448648324E-2</v>
      </c>
    </row>
    <row r="510" spans="1:14" x14ac:dyDescent="0.3">
      <c r="A510" s="1" t="s">
        <v>44</v>
      </c>
      <c r="B510" s="1" t="s">
        <v>14</v>
      </c>
      <c r="C510" s="2">
        <v>43854</v>
      </c>
      <c r="D510" s="1">
        <v>465.15</v>
      </c>
      <c r="E510" s="1">
        <v>465</v>
      </c>
      <c r="F510" s="1">
        <v>467.75</v>
      </c>
      <c r="G510" s="1">
        <v>456.85</v>
      </c>
      <c r="H510" s="1">
        <v>458.75</v>
      </c>
      <c r="I510" s="1">
        <v>458.85</v>
      </c>
      <c r="J510" s="1">
        <v>462.1</v>
      </c>
      <c r="K510" s="1">
        <v>2713370</v>
      </c>
      <c r="L510" s="1">
        <v>1253858930.0999999</v>
      </c>
      <c r="M510" s="1">
        <v>69823</v>
      </c>
      <c r="N510" s="3">
        <f>IF(ISERR(LN(Table1541[[#This Row],[Close Price]]/I509)),"-",LN(Table1541[[#This Row],[Close Price]]/I509))</f>
        <v>-1.3636574949545396E-2</v>
      </c>
    </row>
    <row r="511" spans="1:14" x14ac:dyDescent="0.3">
      <c r="A511" s="1" t="s">
        <v>44</v>
      </c>
      <c r="B511" s="1" t="s">
        <v>14</v>
      </c>
      <c r="C511" s="2">
        <v>43857</v>
      </c>
      <c r="D511" s="1">
        <v>458.85</v>
      </c>
      <c r="E511" s="1">
        <v>457.5</v>
      </c>
      <c r="F511" s="1">
        <v>466.5</v>
      </c>
      <c r="G511" s="1">
        <v>454.2</v>
      </c>
      <c r="H511" s="1">
        <v>464.2</v>
      </c>
      <c r="I511" s="1">
        <v>464.45</v>
      </c>
      <c r="J511" s="1">
        <v>463.11</v>
      </c>
      <c r="K511" s="1">
        <v>5849003</v>
      </c>
      <c r="L511" s="1">
        <v>2708743192.1500001</v>
      </c>
      <c r="M511" s="1">
        <v>69918</v>
      </c>
      <c r="N511" s="3">
        <f>IF(ISERR(LN(Table1541[[#This Row],[Close Price]]/I510)),"-",LN(Table1541[[#This Row],[Close Price]]/I510))</f>
        <v>1.2130550568507628E-2</v>
      </c>
    </row>
    <row r="512" spans="1:14" x14ac:dyDescent="0.3">
      <c r="A512" s="1" t="s">
        <v>44</v>
      </c>
      <c r="B512" s="1" t="s">
        <v>14</v>
      </c>
      <c r="C512" s="2">
        <v>43858</v>
      </c>
      <c r="D512" s="1">
        <v>464.45</v>
      </c>
      <c r="E512" s="1">
        <v>465</v>
      </c>
      <c r="F512" s="1">
        <v>468</v>
      </c>
      <c r="G512" s="1">
        <v>458.95</v>
      </c>
      <c r="H512" s="1">
        <v>464.45</v>
      </c>
      <c r="I512" s="1">
        <v>464.7</v>
      </c>
      <c r="J512" s="1">
        <v>464.62</v>
      </c>
      <c r="K512" s="1">
        <v>3592413</v>
      </c>
      <c r="L512" s="1">
        <v>1669112532.5</v>
      </c>
      <c r="M512" s="1">
        <v>101456</v>
      </c>
      <c r="N512" s="3">
        <f>IF(ISERR(LN(Table1541[[#This Row],[Close Price]]/I511)),"-",LN(Table1541[[#This Row],[Close Price]]/I511))</f>
        <v>5.3812625740290996E-4</v>
      </c>
    </row>
    <row r="513" spans="1:14" x14ac:dyDescent="0.3">
      <c r="A513" s="1" t="s">
        <v>44</v>
      </c>
      <c r="B513" s="1" t="s">
        <v>14</v>
      </c>
      <c r="C513" s="2">
        <v>43859</v>
      </c>
      <c r="D513" s="1">
        <v>464.7</v>
      </c>
      <c r="E513" s="1">
        <v>464.7</v>
      </c>
      <c r="F513" s="1">
        <v>467.4</v>
      </c>
      <c r="G513" s="1">
        <v>460.35</v>
      </c>
      <c r="H513" s="1">
        <v>461.05</v>
      </c>
      <c r="I513" s="1">
        <v>461.55</v>
      </c>
      <c r="J513" s="1">
        <v>463.85</v>
      </c>
      <c r="K513" s="1">
        <v>1737293</v>
      </c>
      <c r="L513" s="1">
        <v>805835141.95000005</v>
      </c>
      <c r="M513" s="1">
        <v>56487</v>
      </c>
      <c r="N513" s="3">
        <f>IF(ISERR(LN(Table1541[[#This Row],[Close Price]]/I512)),"-",LN(Table1541[[#This Row],[Close Price]]/I512))</f>
        <v>-6.8016456547721187E-3</v>
      </c>
    </row>
    <row r="514" spans="1:14" x14ac:dyDescent="0.3">
      <c r="A514" s="1" t="s">
        <v>44</v>
      </c>
      <c r="B514" s="1" t="s">
        <v>14</v>
      </c>
      <c r="C514" s="2">
        <v>43860</v>
      </c>
      <c r="D514" s="1">
        <v>461.55</v>
      </c>
      <c r="E514" s="1">
        <v>461</v>
      </c>
      <c r="F514" s="1">
        <v>461</v>
      </c>
      <c r="G514" s="1">
        <v>446.35</v>
      </c>
      <c r="H514" s="1">
        <v>451</v>
      </c>
      <c r="I514" s="1">
        <v>451</v>
      </c>
      <c r="J514" s="1">
        <v>452.71</v>
      </c>
      <c r="K514" s="1">
        <v>2766881</v>
      </c>
      <c r="L514" s="1">
        <v>1252587139.8499999</v>
      </c>
      <c r="M514" s="1">
        <v>71068</v>
      </c>
      <c r="N514" s="3">
        <f>IF(ISERR(LN(Table1541[[#This Row],[Close Price]]/I513)),"-",LN(Table1541[[#This Row],[Close Price]]/I513))</f>
        <v>-2.3123050933482197E-2</v>
      </c>
    </row>
    <row r="515" spans="1:14" x14ac:dyDescent="0.3">
      <c r="A515" s="1" t="s">
        <v>44</v>
      </c>
      <c r="B515" s="1" t="s">
        <v>14</v>
      </c>
      <c r="C515" s="2">
        <v>43861</v>
      </c>
      <c r="D515" s="1">
        <v>451</v>
      </c>
      <c r="E515" s="1">
        <v>453.95</v>
      </c>
      <c r="F515" s="1">
        <v>453.95</v>
      </c>
      <c r="G515" s="1">
        <v>442.1</v>
      </c>
      <c r="H515" s="1">
        <v>447.9</v>
      </c>
      <c r="I515" s="1">
        <v>446.9</v>
      </c>
      <c r="J515" s="1">
        <v>448.23</v>
      </c>
      <c r="K515" s="1">
        <v>2184609</v>
      </c>
      <c r="L515" s="1">
        <v>979214843.75</v>
      </c>
      <c r="M515" s="1">
        <v>92843</v>
      </c>
      <c r="N515" s="3">
        <f>IF(ISERR(LN(Table1541[[#This Row],[Close Price]]/I514)),"-",LN(Table1541[[#This Row],[Close Price]]/I514))</f>
        <v>-9.1324835632725868E-3</v>
      </c>
    </row>
    <row r="516" spans="1:14" x14ac:dyDescent="0.3">
      <c r="A516" s="1" t="s">
        <v>44</v>
      </c>
      <c r="B516" s="1" t="s">
        <v>14</v>
      </c>
      <c r="C516" s="2">
        <v>43862</v>
      </c>
      <c r="D516" s="1">
        <v>446.9</v>
      </c>
      <c r="E516" s="1">
        <v>446.5</v>
      </c>
      <c r="F516" s="1">
        <v>452.2</v>
      </c>
      <c r="G516" s="1">
        <v>437.75</v>
      </c>
      <c r="H516" s="1">
        <v>445.6</v>
      </c>
      <c r="I516" s="1">
        <v>444.2</v>
      </c>
      <c r="J516" s="1">
        <v>446.49</v>
      </c>
      <c r="K516" s="1">
        <v>1632513</v>
      </c>
      <c r="L516" s="1">
        <v>728896243</v>
      </c>
      <c r="M516" s="1">
        <v>23630</v>
      </c>
      <c r="N516" s="3">
        <f>IF(ISERR(LN(Table1541[[#This Row],[Close Price]]/I515)),"-",LN(Table1541[[#This Row],[Close Price]]/I515))</f>
        <v>-6.0599444790787726E-3</v>
      </c>
    </row>
    <row r="517" spans="1:14" x14ac:dyDescent="0.3">
      <c r="A517" s="1" t="s">
        <v>44</v>
      </c>
      <c r="B517" s="1" t="s">
        <v>14</v>
      </c>
      <c r="C517" s="2">
        <v>43864</v>
      </c>
      <c r="D517" s="1">
        <v>444.2</v>
      </c>
      <c r="E517" s="1">
        <v>444</v>
      </c>
      <c r="F517" s="1">
        <v>450.65</v>
      </c>
      <c r="G517" s="1">
        <v>439.4</v>
      </c>
      <c r="H517" s="1">
        <v>443.8</v>
      </c>
      <c r="I517" s="1">
        <v>444.55</v>
      </c>
      <c r="J517" s="1">
        <v>444.09</v>
      </c>
      <c r="K517" s="1">
        <v>1690394</v>
      </c>
      <c r="L517" s="1">
        <v>750694733.39999998</v>
      </c>
      <c r="M517" s="1">
        <v>48011</v>
      </c>
      <c r="N517" s="3">
        <f>IF(ISERR(LN(Table1541[[#This Row],[Close Price]]/I516)),"-",LN(Table1541[[#This Row],[Close Price]]/I516))</f>
        <v>7.8762310682089023E-4</v>
      </c>
    </row>
    <row r="518" spans="1:14" x14ac:dyDescent="0.3">
      <c r="A518" s="1" t="s">
        <v>44</v>
      </c>
      <c r="B518" s="1" t="s">
        <v>14</v>
      </c>
      <c r="C518" s="2">
        <v>43865</v>
      </c>
      <c r="D518" s="1">
        <v>444.55</v>
      </c>
      <c r="E518" s="1">
        <v>446.7</v>
      </c>
      <c r="F518" s="1">
        <v>452.45</v>
      </c>
      <c r="G518" s="1">
        <v>444.2</v>
      </c>
      <c r="H518" s="1">
        <v>447.7</v>
      </c>
      <c r="I518" s="1">
        <v>448.45</v>
      </c>
      <c r="J518" s="1">
        <v>449.37</v>
      </c>
      <c r="K518" s="1">
        <v>2030860</v>
      </c>
      <c r="L518" s="1">
        <v>912598588.79999995</v>
      </c>
      <c r="M518" s="1">
        <v>43211</v>
      </c>
      <c r="N518" s="3">
        <f>IF(ISERR(LN(Table1541[[#This Row],[Close Price]]/I517)),"-",LN(Table1541[[#This Row],[Close Price]]/I517))</f>
        <v>8.7346579968641362E-3</v>
      </c>
    </row>
    <row r="519" spans="1:14" x14ac:dyDescent="0.3">
      <c r="A519" s="1" t="s">
        <v>44</v>
      </c>
      <c r="B519" s="1" t="s">
        <v>14</v>
      </c>
      <c r="C519" s="2">
        <v>43866</v>
      </c>
      <c r="D519" s="1">
        <v>448.45</v>
      </c>
      <c r="E519" s="1">
        <v>449.55</v>
      </c>
      <c r="F519" s="1">
        <v>459.15</v>
      </c>
      <c r="G519" s="1">
        <v>437.5</v>
      </c>
      <c r="H519" s="1">
        <v>453.75</v>
      </c>
      <c r="I519" s="1">
        <v>447.55</v>
      </c>
      <c r="J519" s="1">
        <v>447.16</v>
      </c>
      <c r="K519" s="1">
        <v>3637403</v>
      </c>
      <c r="L519" s="1">
        <v>1626518024.3</v>
      </c>
      <c r="M519" s="1">
        <v>60500</v>
      </c>
      <c r="N519" s="3">
        <f>IF(ISERR(LN(Table1541[[#This Row],[Close Price]]/I518)),"-",LN(Table1541[[#This Row],[Close Price]]/I518))</f>
        <v>-2.0089292470640932E-3</v>
      </c>
    </row>
    <row r="520" spans="1:14" x14ac:dyDescent="0.3">
      <c r="A520" s="1" t="s">
        <v>44</v>
      </c>
      <c r="B520" s="1" t="s">
        <v>14</v>
      </c>
      <c r="C520" s="2">
        <v>43867</v>
      </c>
      <c r="D520" s="1">
        <v>447.55</v>
      </c>
      <c r="E520" s="1">
        <v>462.5</v>
      </c>
      <c r="F520" s="1">
        <v>464.35</v>
      </c>
      <c r="G520" s="1">
        <v>435.35</v>
      </c>
      <c r="H520" s="1">
        <v>438.55</v>
      </c>
      <c r="I520" s="1">
        <v>439.65</v>
      </c>
      <c r="J520" s="1">
        <v>446.16</v>
      </c>
      <c r="K520" s="1">
        <v>7118843</v>
      </c>
      <c r="L520" s="1">
        <v>3176117734.1500001</v>
      </c>
      <c r="M520" s="1">
        <v>125961</v>
      </c>
      <c r="N520" s="3">
        <f>IF(ISERR(LN(Table1541[[#This Row],[Close Price]]/I519)),"-",LN(Table1541[[#This Row],[Close Price]]/I519))</f>
        <v>-1.7809307491936925E-2</v>
      </c>
    </row>
    <row r="521" spans="1:14" x14ac:dyDescent="0.3">
      <c r="A521" s="1" t="s">
        <v>44</v>
      </c>
      <c r="B521" s="1" t="s">
        <v>14</v>
      </c>
      <c r="C521" s="2">
        <v>43868</v>
      </c>
      <c r="D521" s="1">
        <v>439.65</v>
      </c>
      <c r="E521" s="1">
        <v>440</v>
      </c>
      <c r="F521" s="1">
        <v>445.9</v>
      </c>
      <c r="G521" s="1">
        <v>437.3</v>
      </c>
      <c r="H521" s="1">
        <v>442.4</v>
      </c>
      <c r="I521" s="1">
        <v>443.2</v>
      </c>
      <c r="J521" s="1">
        <v>442.29</v>
      </c>
      <c r="K521" s="1">
        <v>6386193</v>
      </c>
      <c r="L521" s="1">
        <v>2824548750.5</v>
      </c>
      <c r="M521" s="1">
        <v>65124</v>
      </c>
      <c r="N521" s="3">
        <f>IF(ISERR(LN(Table1541[[#This Row],[Close Price]]/I520)),"-",LN(Table1541[[#This Row],[Close Price]]/I520))</f>
        <v>8.042179608062909E-3</v>
      </c>
    </row>
    <row r="522" spans="1:14" x14ac:dyDescent="0.3">
      <c r="A522" s="1" t="s">
        <v>44</v>
      </c>
      <c r="B522" s="1" t="s">
        <v>14</v>
      </c>
      <c r="C522" s="2">
        <v>43871</v>
      </c>
      <c r="D522" s="1">
        <v>443.2</v>
      </c>
      <c r="E522" s="1">
        <v>444.2</v>
      </c>
      <c r="F522" s="1">
        <v>451</v>
      </c>
      <c r="G522" s="1">
        <v>442.1</v>
      </c>
      <c r="H522" s="1">
        <v>445</v>
      </c>
      <c r="I522" s="1">
        <v>444.75</v>
      </c>
      <c r="J522" s="1">
        <v>446</v>
      </c>
      <c r="K522" s="1">
        <v>3557480</v>
      </c>
      <c r="L522" s="1">
        <v>1586627262</v>
      </c>
      <c r="M522" s="1">
        <v>34321</v>
      </c>
      <c r="N522" s="3">
        <f>IF(ISERR(LN(Table1541[[#This Row],[Close Price]]/I521)),"-",LN(Table1541[[#This Row],[Close Price]]/I521))</f>
        <v>3.4911911128705209E-3</v>
      </c>
    </row>
    <row r="523" spans="1:14" x14ac:dyDescent="0.3">
      <c r="A523" s="1" t="s">
        <v>44</v>
      </c>
      <c r="B523" s="1" t="s">
        <v>14</v>
      </c>
      <c r="C523" s="2">
        <v>43872</v>
      </c>
      <c r="D523" s="1">
        <v>444.75</v>
      </c>
      <c r="E523" s="1">
        <v>447.1</v>
      </c>
      <c r="F523" s="1">
        <v>452</v>
      </c>
      <c r="G523" s="1">
        <v>443.35</v>
      </c>
      <c r="H523" s="1">
        <v>451</v>
      </c>
      <c r="I523" s="1">
        <v>450.6</v>
      </c>
      <c r="J523" s="1">
        <v>448.73</v>
      </c>
      <c r="K523" s="1">
        <v>1889638</v>
      </c>
      <c r="L523" s="1">
        <v>847944097.5</v>
      </c>
      <c r="M523" s="1">
        <v>37914</v>
      </c>
      <c r="N523" s="3">
        <f>IF(ISERR(LN(Table1541[[#This Row],[Close Price]]/I522)),"-",LN(Table1541[[#This Row],[Close Price]]/I522))</f>
        <v>1.3067701452199484E-2</v>
      </c>
    </row>
    <row r="524" spans="1:14" x14ac:dyDescent="0.3">
      <c r="A524" s="1" t="s">
        <v>44</v>
      </c>
      <c r="B524" s="1" t="s">
        <v>14</v>
      </c>
      <c r="C524" s="2">
        <v>43873</v>
      </c>
      <c r="D524" s="1">
        <v>450.6</v>
      </c>
      <c r="E524" s="1">
        <v>454.95</v>
      </c>
      <c r="F524" s="1">
        <v>454.95</v>
      </c>
      <c r="G524" s="1">
        <v>445</v>
      </c>
      <c r="H524" s="1">
        <v>446.65</v>
      </c>
      <c r="I524" s="1">
        <v>446.8</v>
      </c>
      <c r="J524" s="1">
        <v>447.92</v>
      </c>
      <c r="K524" s="1">
        <v>1683136</v>
      </c>
      <c r="L524" s="1">
        <v>753917497.5</v>
      </c>
      <c r="M524" s="1">
        <v>39748</v>
      </c>
      <c r="N524" s="3">
        <f>IF(ISERR(LN(Table1541[[#This Row],[Close Price]]/I523)),"-",LN(Table1541[[#This Row],[Close Price]]/I523))</f>
        <v>-8.4689608030984846E-3</v>
      </c>
    </row>
    <row r="525" spans="1:14" x14ac:dyDescent="0.3">
      <c r="A525" s="1" t="s">
        <v>44</v>
      </c>
      <c r="B525" s="1" t="s">
        <v>14</v>
      </c>
      <c r="C525" s="2">
        <v>43874</v>
      </c>
      <c r="D525" s="1">
        <v>446.8</v>
      </c>
      <c r="E525" s="1">
        <v>446.8</v>
      </c>
      <c r="F525" s="1">
        <v>448.9</v>
      </c>
      <c r="G525" s="1">
        <v>440.5</v>
      </c>
      <c r="H525" s="1">
        <v>444</v>
      </c>
      <c r="I525" s="1">
        <v>443.4</v>
      </c>
      <c r="J525" s="1">
        <v>444.3</v>
      </c>
      <c r="K525" s="1">
        <v>2041017</v>
      </c>
      <c r="L525" s="1">
        <v>906823799.04999995</v>
      </c>
      <c r="M525" s="1">
        <v>59758</v>
      </c>
      <c r="N525" s="3">
        <f>IF(ISERR(LN(Table1541[[#This Row],[Close Price]]/I524)),"-",LN(Table1541[[#This Row],[Close Price]]/I524))</f>
        <v>-7.6387700128346418E-3</v>
      </c>
    </row>
    <row r="526" spans="1:14" x14ac:dyDescent="0.3">
      <c r="A526" s="1" t="s">
        <v>44</v>
      </c>
      <c r="B526" s="1" t="s">
        <v>14</v>
      </c>
      <c r="C526" s="2">
        <v>43875</v>
      </c>
      <c r="D526" s="1">
        <v>443.4</v>
      </c>
      <c r="E526" s="1">
        <v>444</v>
      </c>
      <c r="F526" s="1">
        <v>448.9</v>
      </c>
      <c r="G526" s="1">
        <v>441.5</v>
      </c>
      <c r="H526" s="1">
        <v>445.1</v>
      </c>
      <c r="I526" s="1">
        <v>447.1</v>
      </c>
      <c r="J526" s="1">
        <v>445.48</v>
      </c>
      <c r="K526" s="1">
        <v>1814780</v>
      </c>
      <c r="L526" s="1">
        <v>808448425.95000005</v>
      </c>
      <c r="M526" s="1">
        <v>42411</v>
      </c>
      <c r="N526" s="3">
        <f>IF(ISERR(LN(Table1541[[#This Row],[Close Price]]/I525)),"-",LN(Table1541[[#This Row],[Close Price]]/I525))</f>
        <v>8.3099860577239715E-3</v>
      </c>
    </row>
    <row r="527" spans="1:14" x14ac:dyDescent="0.3">
      <c r="A527" s="1" t="s">
        <v>44</v>
      </c>
      <c r="B527" s="1" t="s">
        <v>14</v>
      </c>
      <c r="C527" s="2">
        <v>43878</v>
      </c>
      <c r="D527" s="1">
        <v>447.1</v>
      </c>
      <c r="E527" s="1">
        <v>444.5</v>
      </c>
      <c r="F527" s="1">
        <v>445.75</v>
      </c>
      <c r="G527" s="1">
        <v>430.1</v>
      </c>
      <c r="H527" s="1">
        <v>433.25</v>
      </c>
      <c r="I527" s="1">
        <v>431.9</v>
      </c>
      <c r="J527" s="1">
        <v>433.76</v>
      </c>
      <c r="K527" s="1">
        <v>4581786</v>
      </c>
      <c r="L527" s="1">
        <v>1987395912.1500001</v>
      </c>
      <c r="M527" s="1">
        <v>80822</v>
      </c>
      <c r="N527" s="3">
        <f>IF(ISERR(LN(Table1541[[#This Row],[Close Price]]/I526)),"-",LN(Table1541[[#This Row],[Close Price]]/I526))</f>
        <v>-3.4588203273279605E-2</v>
      </c>
    </row>
    <row r="528" spans="1:14" x14ac:dyDescent="0.3">
      <c r="A528" s="1" t="s">
        <v>44</v>
      </c>
      <c r="B528" s="1" t="s">
        <v>14</v>
      </c>
      <c r="C528" s="2">
        <v>43879</v>
      </c>
      <c r="D528" s="1">
        <v>431.9</v>
      </c>
      <c r="E528" s="1">
        <v>433</v>
      </c>
      <c r="F528" s="1">
        <v>437.65</v>
      </c>
      <c r="G528" s="1">
        <v>428.1</v>
      </c>
      <c r="H528" s="1">
        <v>437</v>
      </c>
      <c r="I528" s="1">
        <v>436</v>
      </c>
      <c r="J528" s="1">
        <v>433.24</v>
      </c>
      <c r="K528" s="1">
        <v>2453801</v>
      </c>
      <c r="L528" s="1">
        <v>1063077853.8</v>
      </c>
      <c r="M528" s="1">
        <v>33961</v>
      </c>
      <c r="N528" s="3">
        <f>IF(ISERR(LN(Table1541[[#This Row],[Close Price]]/I527)),"-",LN(Table1541[[#This Row],[Close Price]]/I527))</f>
        <v>9.4481633823788966E-3</v>
      </c>
    </row>
    <row r="529" spans="1:14" x14ac:dyDescent="0.3">
      <c r="A529" s="1" t="s">
        <v>44</v>
      </c>
      <c r="B529" s="1" t="s">
        <v>14</v>
      </c>
      <c r="C529" s="2">
        <v>43880</v>
      </c>
      <c r="D529" s="1">
        <v>436</v>
      </c>
      <c r="E529" s="1">
        <v>437.8</v>
      </c>
      <c r="F529" s="1">
        <v>449.2</v>
      </c>
      <c r="G529" s="1">
        <v>437.4</v>
      </c>
      <c r="H529" s="1">
        <v>447.25</v>
      </c>
      <c r="I529" s="1">
        <v>447.5</v>
      </c>
      <c r="J529" s="1">
        <v>445.07</v>
      </c>
      <c r="K529" s="1">
        <v>2359566</v>
      </c>
      <c r="L529" s="1">
        <v>1050162091.6</v>
      </c>
      <c r="M529" s="1">
        <v>40302</v>
      </c>
      <c r="N529" s="3">
        <f>IF(ISERR(LN(Table1541[[#This Row],[Close Price]]/I528)),"-",LN(Table1541[[#This Row],[Close Price]]/I528))</f>
        <v>2.6034294365875833E-2</v>
      </c>
    </row>
    <row r="530" spans="1:14" x14ac:dyDescent="0.3">
      <c r="A530" s="1" t="s">
        <v>44</v>
      </c>
      <c r="B530" s="1" t="s">
        <v>14</v>
      </c>
      <c r="C530" s="2">
        <v>43881</v>
      </c>
      <c r="D530" s="1">
        <v>447.5</v>
      </c>
      <c r="E530" s="1">
        <v>448</v>
      </c>
      <c r="F530" s="1">
        <v>448.8</v>
      </c>
      <c r="G530" s="1">
        <v>434.5</v>
      </c>
      <c r="H530" s="1">
        <v>436.7</v>
      </c>
      <c r="I530" s="1">
        <v>435.75</v>
      </c>
      <c r="J530" s="1">
        <v>439.95</v>
      </c>
      <c r="K530" s="1">
        <v>3048500</v>
      </c>
      <c r="L530" s="1">
        <v>1341189231.45</v>
      </c>
      <c r="M530" s="1">
        <v>56814</v>
      </c>
      <c r="N530" s="3">
        <f>IF(ISERR(LN(Table1541[[#This Row],[Close Price]]/I529)),"-",LN(Table1541[[#This Row],[Close Price]]/I529))</f>
        <v>-2.6607853314779703E-2</v>
      </c>
    </row>
    <row r="531" spans="1:14" x14ac:dyDescent="0.3">
      <c r="A531" s="1" t="s">
        <v>44</v>
      </c>
      <c r="B531" s="1" t="s">
        <v>14</v>
      </c>
      <c r="C531" s="2">
        <v>43885</v>
      </c>
      <c r="D531" s="1">
        <v>435.75</v>
      </c>
      <c r="E531" s="1">
        <v>436</v>
      </c>
      <c r="F531" s="1">
        <v>436.7</v>
      </c>
      <c r="G531" s="1">
        <v>426.55</v>
      </c>
      <c r="H531" s="1">
        <v>428</v>
      </c>
      <c r="I531" s="1">
        <v>430.15</v>
      </c>
      <c r="J531" s="1">
        <v>430.1</v>
      </c>
      <c r="K531" s="1">
        <v>2569563</v>
      </c>
      <c r="L531" s="1">
        <v>1105175982.05</v>
      </c>
      <c r="M531" s="1">
        <v>70928</v>
      </c>
      <c r="N531" s="3">
        <f>IF(ISERR(LN(Table1541[[#This Row],[Close Price]]/I530)),"-",LN(Table1541[[#This Row],[Close Price]]/I530))</f>
        <v>-1.2934699332773195E-2</v>
      </c>
    </row>
    <row r="532" spans="1:14" x14ac:dyDescent="0.3">
      <c r="A532" s="1" t="s">
        <v>44</v>
      </c>
      <c r="B532" s="1" t="s">
        <v>14</v>
      </c>
      <c r="C532" s="2">
        <v>43886</v>
      </c>
      <c r="D532" s="1">
        <v>430.15</v>
      </c>
      <c r="E532" s="1">
        <v>430.2</v>
      </c>
      <c r="F532" s="1">
        <v>431.2</v>
      </c>
      <c r="G532" s="1">
        <v>420</v>
      </c>
      <c r="H532" s="1">
        <v>425.2</v>
      </c>
      <c r="I532" s="1">
        <v>425.8</v>
      </c>
      <c r="J532" s="1">
        <v>425.12</v>
      </c>
      <c r="K532" s="1">
        <v>2438218</v>
      </c>
      <c r="L532" s="1">
        <v>1036528239.2</v>
      </c>
      <c r="M532" s="1">
        <v>35505</v>
      </c>
      <c r="N532" s="3">
        <f>IF(ISERR(LN(Table1541[[#This Row],[Close Price]]/I531)),"-",LN(Table1541[[#This Row],[Close Price]]/I531))</f>
        <v>-1.0164232607977995E-2</v>
      </c>
    </row>
    <row r="533" spans="1:14" x14ac:dyDescent="0.3">
      <c r="A533" s="1" t="s">
        <v>44</v>
      </c>
      <c r="B533" s="1" t="s">
        <v>14</v>
      </c>
      <c r="C533" s="2">
        <v>43887</v>
      </c>
      <c r="D533" s="1">
        <v>425.8</v>
      </c>
      <c r="E533" s="1">
        <v>406</v>
      </c>
      <c r="F533" s="1">
        <v>425</v>
      </c>
      <c r="G533" s="1">
        <v>405.8</v>
      </c>
      <c r="H533" s="1">
        <v>422</v>
      </c>
      <c r="I533" s="1">
        <v>422.2</v>
      </c>
      <c r="J533" s="1">
        <v>419.24</v>
      </c>
      <c r="K533" s="1">
        <v>8068909</v>
      </c>
      <c r="L533" s="1">
        <v>3382786584.5500002</v>
      </c>
      <c r="M533" s="1">
        <v>107455</v>
      </c>
      <c r="N533" s="3">
        <f>IF(ISERR(LN(Table1541[[#This Row],[Close Price]]/I532)),"-",LN(Table1541[[#This Row],[Close Price]]/I532))</f>
        <v>-8.4906170451589137E-3</v>
      </c>
    </row>
    <row r="534" spans="1:14" x14ac:dyDescent="0.3">
      <c r="A534" s="1" t="s">
        <v>44</v>
      </c>
      <c r="B534" s="1" t="s">
        <v>14</v>
      </c>
      <c r="C534" s="2">
        <v>43888</v>
      </c>
      <c r="D534" s="1">
        <v>422.2</v>
      </c>
      <c r="E534" s="1">
        <v>411.1</v>
      </c>
      <c r="F534" s="1">
        <v>424</v>
      </c>
      <c r="G534" s="1">
        <v>409</v>
      </c>
      <c r="H534" s="1">
        <v>421</v>
      </c>
      <c r="I534" s="1">
        <v>421.2</v>
      </c>
      <c r="J534" s="1">
        <v>415.79</v>
      </c>
      <c r="K534" s="1">
        <v>5109022</v>
      </c>
      <c r="L534" s="1">
        <v>2124267375.5</v>
      </c>
      <c r="M534" s="1">
        <v>89888</v>
      </c>
      <c r="N534" s="3">
        <f>IF(ISERR(LN(Table1541[[#This Row],[Close Price]]/I533)),"-",LN(Table1541[[#This Row],[Close Price]]/I533))</f>
        <v>-2.371355154399752E-3</v>
      </c>
    </row>
    <row r="535" spans="1:14" x14ac:dyDescent="0.3">
      <c r="A535" s="1" t="s">
        <v>44</v>
      </c>
      <c r="B535" s="1" t="s">
        <v>14</v>
      </c>
      <c r="C535" s="2">
        <v>43889</v>
      </c>
      <c r="D535" s="1">
        <v>421.2</v>
      </c>
      <c r="E535" s="1">
        <v>413</v>
      </c>
      <c r="F535" s="1">
        <v>416.45</v>
      </c>
      <c r="G535" s="1">
        <v>398.05</v>
      </c>
      <c r="H535" s="1">
        <v>405.05</v>
      </c>
      <c r="I535" s="1">
        <v>402.1</v>
      </c>
      <c r="J535" s="1">
        <v>407.59</v>
      </c>
      <c r="K535" s="1">
        <v>4200936</v>
      </c>
      <c r="L535" s="1">
        <v>1712263112.6500001</v>
      </c>
      <c r="M535" s="1">
        <v>86522</v>
      </c>
      <c r="N535" s="3">
        <f>IF(ISERR(LN(Table1541[[#This Row],[Close Price]]/I534)),"-",LN(Table1541[[#This Row],[Close Price]]/I534))</f>
        <v>-4.6406966356592062E-2</v>
      </c>
    </row>
    <row r="536" spans="1:14" x14ac:dyDescent="0.3">
      <c r="A536" s="1" t="s">
        <v>44</v>
      </c>
      <c r="B536" s="1" t="s">
        <v>14</v>
      </c>
      <c r="C536" s="2">
        <v>43892</v>
      </c>
      <c r="D536" s="1">
        <v>402.1</v>
      </c>
      <c r="E536" s="1">
        <v>407</v>
      </c>
      <c r="F536" s="1">
        <v>411.25</v>
      </c>
      <c r="G536" s="1">
        <v>394.65</v>
      </c>
      <c r="H536" s="1">
        <v>405</v>
      </c>
      <c r="I536" s="1">
        <v>401.95</v>
      </c>
      <c r="J536" s="1">
        <v>406.44</v>
      </c>
      <c r="K536" s="1">
        <v>3460583</v>
      </c>
      <c r="L536" s="1">
        <v>1406523363.75</v>
      </c>
      <c r="M536" s="1">
        <v>82668</v>
      </c>
      <c r="N536" s="3">
        <f>IF(ISERR(LN(Table1541[[#This Row],[Close Price]]/I535)),"-",LN(Table1541[[#This Row],[Close Price]]/I535))</f>
        <v>-3.7311112925855105E-4</v>
      </c>
    </row>
    <row r="537" spans="1:14" x14ac:dyDescent="0.3">
      <c r="A537" s="1" t="s">
        <v>44</v>
      </c>
      <c r="B537" s="1" t="s">
        <v>14</v>
      </c>
      <c r="C537" s="2">
        <v>43893</v>
      </c>
      <c r="D537" s="1">
        <v>401.95</v>
      </c>
      <c r="E537" s="1">
        <v>402</v>
      </c>
      <c r="F537" s="1">
        <v>429.2</v>
      </c>
      <c r="G537" s="1">
        <v>402</v>
      </c>
      <c r="H537" s="1">
        <v>424.5</v>
      </c>
      <c r="I537" s="1">
        <v>425.3</v>
      </c>
      <c r="J537" s="1">
        <v>420.06</v>
      </c>
      <c r="K537" s="1">
        <v>5476676</v>
      </c>
      <c r="L537" s="1">
        <v>2300514977</v>
      </c>
      <c r="M537" s="1">
        <v>93117</v>
      </c>
      <c r="N537" s="3">
        <f>IF(ISERR(LN(Table1541[[#This Row],[Close Price]]/I536)),"-",LN(Table1541[[#This Row],[Close Price]]/I536))</f>
        <v>5.6467099485618157E-2</v>
      </c>
    </row>
    <row r="538" spans="1:14" x14ac:dyDescent="0.3">
      <c r="A538" s="1" t="s">
        <v>44</v>
      </c>
      <c r="B538" s="1" t="s">
        <v>14</v>
      </c>
      <c r="C538" s="2">
        <v>43894</v>
      </c>
      <c r="D538" s="1">
        <v>425.3</v>
      </c>
      <c r="E538" s="1">
        <v>425.6</v>
      </c>
      <c r="F538" s="1">
        <v>449.8</v>
      </c>
      <c r="G538" s="1">
        <v>420</v>
      </c>
      <c r="H538" s="1">
        <v>445.85</v>
      </c>
      <c r="I538" s="1">
        <v>447.65</v>
      </c>
      <c r="J538" s="1">
        <v>439.56</v>
      </c>
      <c r="K538" s="1">
        <v>9297945</v>
      </c>
      <c r="L538" s="1">
        <v>4086987028.8000002</v>
      </c>
      <c r="M538" s="1">
        <v>123174</v>
      </c>
      <c r="N538" s="3">
        <f>IF(ISERR(LN(Table1541[[#This Row],[Close Price]]/I537)),"-",LN(Table1541[[#This Row],[Close Price]]/I537))</f>
        <v>5.1216874820577123E-2</v>
      </c>
    </row>
    <row r="539" spans="1:14" x14ac:dyDescent="0.3">
      <c r="A539" s="1" t="s">
        <v>44</v>
      </c>
      <c r="B539" s="1" t="s">
        <v>14</v>
      </c>
      <c r="C539" s="2">
        <v>43895</v>
      </c>
      <c r="D539" s="1">
        <v>447.65</v>
      </c>
      <c r="E539" s="1">
        <v>447.85</v>
      </c>
      <c r="F539" s="1">
        <v>472</v>
      </c>
      <c r="G539" s="1">
        <v>437.45</v>
      </c>
      <c r="H539" s="1">
        <v>440</v>
      </c>
      <c r="I539" s="1">
        <v>440.6</v>
      </c>
      <c r="J539" s="1">
        <v>449.13</v>
      </c>
      <c r="K539" s="1">
        <v>9637431</v>
      </c>
      <c r="L539" s="1">
        <v>4328415093.5</v>
      </c>
      <c r="M539" s="1">
        <v>111026</v>
      </c>
      <c r="N539" s="3">
        <f>IF(ISERR(LN(Table1541[[#This Row],[Close Price]]/I538)),"-",LN(Table1541[[#This Row],[Close Price]]/I538))</f>
        <v>-1.5874242711922098E-2</v>
      </c>
    </row>
    <row r="540" spans="1:14" x14ac:dyDescent="0.3">
      <c r="A540" s="1" t="s">
        <v>44</v>
      </c>
      <c r="B540" s="1" t="s">
        <v>14</v>
      </c>
      <c r="C540" s="2">
        <v>43896</v>
      </c>
      <c r="D540" s="1">
        <v>440.6</v>
      </c>
      <c r="E540" s="1">
        <v>425</v>
      </c>
      <c r="F540" s="1">
        <v>438.15</v>
      </c>
      <c r="G540" s="1">
        <v>423.05</v>
      </c>
      <c r="H540" s="1">
        <v>431.2</v>
      </c>
      <c r="I540" s="1">
        <v>434.4</v>
      </c>
      <c r="J540" s="1">
        <v>432.51</v>
      </c>
      <c r="K540" s="1">
        <v>2916146</v>
      </c>
      <c r="L540" s="1">
        <v>1261268570.95</v>
      </c>
      <c r="M540" s="1">
        <v>50806</v>
      </c>
      <c r="N540" s="3">
        <f>IF(ISERR(LN(Table1541[[#This Row],[Close Price]]/I539)),"-",LN(Table1541[[#This Row],[Close Price]]/I539))</f>
        <v>-1.4171665748517174E-2</v>
      </c>
    </row>
    <row r="541" spans="1:14" x14ac:dyDescent="0.3">
      <c r="A541" s="1" t="s">
        <v>44</v>
      </c>
      <c r="B541" s="1" t="s">
        <v>14</v>
      </c>
      <c r="C541" s="2">
        <v>43899</v>
      </c>
      <c r="D541" s="1">
        <v>434.4</v>
      </c>
      <c r="E541" s="1">
        <v>425</v>
      </c>
      <c r="F541" s="1">
        <v>432.65</v>
      </c>
      <c r="G541" s="1">
        <v>423.5</v>
      </c>
      <c r="H541" s="1">
        <v>425</v>
      </c>
      <c r="I541" s="1">
        <v>426.15</v>
      </c>
      <c r="J541" s="1">
        <v>427.71</v>
      </c>
      <c r="K541" s="1">
        <v>2986596</v>
      </c>
      <c r="L541" s="1">
        <v>1277406528.1500001</v>
      </c>
      <c r="M541" s="1">
        <v>44117</v>
      </c>
      <c r="N541" s="3">
        <f>IF(ISERR(LN(Table1541[[#This Row],[Close Price]]/I540)),"-",LN(Table1541[[#This Row],[Close Price]]/I540))</f>
        <v>-1.9174371651419091E-2</v>
      </c>
    </row>
    <row r="542" spans="1:14" x14ac:dyDescent="0.3">
      <c r="A542" s="1" t="s">
        <v>44</v>
      </c>
      <c r="B542" s="1" t="s">
        <v>14</v>
      </c>
      <c r="C542" s="2">
        <v>43901</v>
      </c>
      <c r="D542" s="1">
        <v>426.15</v>
      </c>
      <c r="E542" s="1">
        <v>425</v>
      </c>
      <c r="F542" s="1">
        <v>426.15</v>
      </c>
      <c r="G542" s="1">
        <v>410.2</v>
      </c>
      <c r="H542" s="1">
        <v>418.1</v>
      </c>
      <c r="I542" s="1">
        <v>417.1</v>
      </c>
      <c r="J542" s="1">
        <v>416.46</v>
      </c>
      <c r="K542" s="1">
        <v>5314548</v>
      </c>
      <c r="L542" s="1">
        <v>2213276171.5999999</v>
      </c>
      <c r="M542" s="1">
        <v>126683</v>
      </c>
      <c r="N542" s="3">
        <f>IF(ISERR(LN(Table1541[[#This Row],[Close Price]]/I541)),"-",LN(Table1541[[#This Row],[Close Price]]/I541))</f>
        <v>-2.1465395765407021E-2</v>
      </c>
    </row>
    <row r="543" spans="1:14" x14ac:dyDescent="0.3">
      <c r="A543" s="1" t="s">
        <v>44</v>
      </c>
      <c r="B543" s="1" t="s">
        <v>14</v>
      </c>
      <c r="C543" s="2">
        <v>43902</v>
      </c>
      <c r="D543" s="1">
        <v>417.1</v>
      </c>
      <c r="E543" s="1">
        <v>412.5</v>
      </c>
      <c r="F543" s="1">
        <v>412.5</v>
      </c>
      <c r="G543" s="1">
        <v>390.75</v>
      </c>
      <c r="H543" s="1">
        <v>395.25</v>
      </c>
      <c r="I543" s="1">
        <v>394.75</v>
      </c>
      <c r="J543" s="1">
        <v>396.7</v>
      </c>
      <c r="K543" s="1">
        <v>5636464</v>
      </c>
      <c r="L543" s="1">
        <v>2235998268.25</v>
      </c>
      <c r="M543" s="1">
        <v>94842</v>
      </c>
      <c r="N543" s="3">
        <f>IF(ISERR(LN(Table1541[[#This Row],[Close Price]]/I542)),"-",LN(Table1541[[#This Row],[Close Price]]/I542))</f>
        <v>-5.5073348067148115E-2</v>
      </c>
    </row>
    <row r="544" spans="1:14" x14ac:dyDescent="0.3">
      <c r="A544" s="1" t="s">
        <v>44</v>
      </c>
      <c r="B544" s="1" t="s">
        <v>14</v>
      </c>
      <c r="C544" s="2">
        <v>43903</v>
      </c>
      <c r="D544" s="1">
        <v>394.75</v>
      </c>
      <c r="E544" s="1">
        <v>388</v>
      </c>
      <c r="F544" s="1">
        <v>434.95</v>
      </c>
      <c r="G544" s="1">
        <v>355.3</v>
      </c>
      <c r="H544" s="1">
        <v>425</v>
      </c>
      <c r="I544" s="1">
        <v>425.55</v>
      </c>
      <c r="J544" s="1">
        <v>409.52</v>
      </c>
      <c r="K544" s="1">
        <v>6096909</v>
      </c>
      <c r="L544" s="1">
        <v>2496794731.0500002</v>
      </c>
      <c r="M544" s="1">
        <v>150719</v>
      </c>
      <c r="N544" s="3">
        <f>IF(ISERR(LN(Table1541[[#This Row],[Close Price]]/I543)),"-",LN(Table1541[[#This Row],[Close Price]]/I543))</f>
        <v>7.5129796787218692E-2</v>
      </c>
    </row>
    <row r="545" spans="1:14" x14ac:dyDescent="0.3">
      <c r="A545" s="1" t="s">
        <v>44</v>
      </c>
      <c r="B545" s="1" t="s">
        <v>14</v>
      </c>
      <c r="C545" s="2">
        <v>43906</v>
      </c>
      <c r="D545" s="1">
        <v>425.55</v>
      </c>
      <c r="E545" s="1">
        <v>416</v>
      </c>
      <c r="F545" s="1">
        <v>423.9</v>
      </c>
      <c r="G545" s="1">
        <v>392.75</v>
      </c>
      <c r="H545" s="1">
        <v>396</v>
      </c>
      <c r="I545" s="1">
        <v>396.4</v>
      </c>
      <c r="J545" s="1">
        <v>407.52</v>
      </c>
      <c r="K545" s="1">
        <v>5394615</v>
      </c>
      <c r="L545" s="1">
        <v>2198420979.6999998</v>
      </c>
      <c r="M545" s="1">
        <v>89810</v>
      </c>
      <c r="N545" s="3">
        <f>IF(ISERR(LN(Table1541[[#This Row],[Close Price]]/I544)),"-",LN(Table1541[[#This Row],[Close Price]]/I544))</f>
        <v>-7.0958647467137162E-2</v>
      </c>
    </row>
    <row r="546" spans="1:14" x14ac:dyDescent="0.3">
      <c r="A546" s="1" t="s">
        <v>44</v>
      </c>
      <c r="B546" s="1" t="s">
        <v>14</v>
      </c>
      <c r="C546" s="2">
        <v>43907</v>
      </c>
      <c r="D546" s="1">
        <v>396.4</v>
      </c>
      <c r="E546" s="1">
        <v>397</v>
      </c>
      <c r="F546" s="1">
        <v>422</v>
      </c>
      <c r="G546" s="1">
        <v>390.75</v>
      </c>
      <c r="H546" s="1">
        <v>405</v>
      </c>
      <c r="I546" s="1">
        <v>401.75</v>
      </c>
      <c r="J546" s="1">
        <v>410.29</v>
      </c>
      <c r="K546" s="1">
        <v>2989674</v>
      </c>
      <c r="L546" s="1">
        <v>1226642212.5999999</v>
      </c>
      <c r="M546" s="1">
        <v>83402</v>
      </c>
      <c r="N546" s="3">
        <f>IF(ISERR(LN(Table1541[[#This Row],[Close Price]]/I545)),"-",LN(Table1541[[#This Row],[Close Price]]/I545))</f>
        <v>1.3406202161789076E-2</v>
      </c>
    </row>
    <row r="547" spans="1:14" x14ac:dyDescent="0.3">
      <c r="A547" s="1" t="s">
        <v>44</v>
      </c>
      <c r="B547" s="1" t="s">
        <v>14</v>
      </c>
      <c r="C547" s="2">
        <v>43908</v>
      </c>
      <c r="D547" s="1">
        <v>401.75</v>
      </c>
      <c r="E547" s="1">
        <v>411.8</v>
      </c>
      <c r="F547" s="1">
        <v>411.8</v>
      </c>
      <c r="G547" s="1">
        <v>381.7</v>
      </c>
      <c r="H547" s="1">
        <v>390.35</v>
      </c>
      <c r="I547" s="1">
        <v>386</v>
      </c>
      <c r="J547" s="1">
        <v>398.21</v>
      </c>
      <c r="K547" s="1">
        <v>4200582</v>
      </c>
      <c r="L547" s="1">
        <v>1672726649.75</v>
      </c>
      <c r="M547" s="1">
        <v>114086</v>
      </c>
      <c r="N547" s="3">
        <f>IF(ISERR(LN(Table1541[[#This Row],[Close Price]]/I546)),"-",LN(Table1541[[#This Row],[Close Price]]/I546))</f>
        <v>-3.9992635152791056E-2</v>
      </c>
    </row>
    <row r="548" spans="1:14" x14ac:dyDescent="0.3">
      <c r="A548" s="1" t="s">
        <v>44</v>
      </c>
      <c r="B548" s="1" t="s">
        <v>14</v>
      </c>
      <c r="C548" s="2">
        <v>43909</v>
      </c>
      <c r="D548" s="1">
        <v>386</v>
      </c>
      <c r="E548" s="1">
        <v>374.8</v>
      </c>
      <c r="F548" s="1">
        <v>390.75</v>
      </c>
      <c r="G548" s="1">
        <v>362.9</v>
      </c>
      <c r="H548" s="1">
        <v>374.75</v>
      </c>
      <c r="I548" s="1">
        <v>374.7</v>
      </c>
      <c r="J548" s="1">
        <v>376.81</v>
      </c>
      <c r="K548" s="1">
        <v>2926155</v>
      </c>
      <c r="L548" s="1">
        <v>1102602163.5</v>
      </c>
      <c r="M548" s="1">
        <v>85136</v>
      </c>
      <c r="N548" s="3">
        <f>IF(ISERR(LN(Table1541[[#This Row],[Close Price]]/I547)),"-",LN(Table1541[[#This Row],[Close Price]]/I547))</f>
        <v>-2.9711663665189264E-2</v>
      </c>
    </row>
    <row r="549" spans="1:14" x14ac:dyDescent="0.3">
      <c r="A549" s="1" t="s">
        <v>44</v>
      </c>
      <c r="B549" s="1" t="s">
        <v>14</v>
      </c>
      <c r="C549" s="2">
        <v>43910</v>
      </c>
      <c r="D549" s="1">
        <v>374.7</v>
      </c>
      <c r="E549" s="1">
        <v>379.8</v>
      </c>
      <c r="F549" s="1">
        <v>399.8</v>
      </c>
      <c r="G549" s="1">
        <v>372.45</v>
      </c>
      <c r="H549" s="1">
        <v>385.2</v>
      </c>
      <c r="I549" s="1">
        <v>392.8</v>
      </c>
      <c r="J549" s="1">
        <v>391.32</v>
      </c>
      <c r="K549" s="1">
        <v>4718358</v>
      </c>
      <c r="L549" s="1">
        <v>1846385923</v>
      </c>
      <c r="M549" s="1">
        <v>138449</v>
      </c>
      <c r="N549" s="3">
        <f>IF(ISERR(LN(Table1541[[#This Row],[Close Price]]/I548)),"-",LN(Table1541[[#This Row],[Close Price]]/I548))</f>
        <v>4.7174870680669174E-2</v>
      </c>
    </row>
    <row r="550" spans="1:14" x14ac:dyDescent="0.3">
      <c r="A550" s="1" t="s">
        <v>44</v>
      </c>
      <c r="B550" s="1" t="s">
        <v>14</v>
      </c>
      <c r="C550" s="2">
        <v>43913</v>
      </c>
      <c r="D550" s="1">
        <v>392.8</v>
      </c>
      <c r="E550" s="1">
        <v>370</v>
      </c>
      <c r="F550" s="1">
        <v>406.9</v>
      </c>
      <c r="G550" s="1">
        <v>370</v>
      </c>
      <c r="H550" s="1">
        <v>380</v>
      </c>
      <c r="I550" s="1">
        <v>375.25</v>
      </c>
      <c r="J550" s="1">
        <v>385.56</v>
      </c>
      <c r="K550" s="1">
        <v>5507004</v>
      </c>
      <c r="L550" s="1">
        <v>2123288368.0999999</v>
      </c>
      <c r="M550" s="1">
        <v>142970</v>
      </c>
      <c r="N550" s="3">
        <f>IF(ISERR(LN(Table1541[[#This Row],[Close Price]]/I549)),"-",LN(Table1541[[#This Row],[Close Price]]/I549))</f>
        <v>-4.5708105966739514E-2</v>
      </c>
    </row>
    <row r="551" spans="1:14" x14ac:dyDescent="0.3">
      <c r="A551" s="1" t="s">
        <v>44</v>
      </c>
      <c r="B551" s="1" t="s">
        <v>14</v>
      </c>
      <c r="C551" s="2">
        <v>43914</v>
      </c>
      <c r="D551" s="1">
        <v>375.25</v>
      </c>
      <c r="E551" s="1">
        <v>380</v>
      </c>
      <c r="F551" s="1">
        <v>409.75</v>
      </c>
      <c r="G551" s="1">
        <v>372.55</v>
      </c>
      <c r="H551" s="1">
        <v>379.5</v>
      </c>
      <c r="I551" s="1">
        <v>377.45</v>
      </c>
      <c r="J551" s="1">
        <v>391.39</v>
      </c>
      <c r="K551" s="1">
        <v>6652237</v>
      </c>
      <c r="L551" s="1">
        <v>2603600592.3499999</v>
      </c>
      <c r="M551" s="1">
        <v>167567</v>
      </c>
      <c r="N551" s="3">
        <f>IF(ISERR(LN(Table1541[[#This Row],[Close Price]]/I550)),"-",LN(Table1541[[#This Row],[Close Price]]/I550))</f>
        <v>5.8456390720625015E-3</v>
      </c>
    </row>
    <row r="552" spans="1:14" x14ac:dyDescent="0.3">
      <c r="A552" s="1" t="s">
        <v>44</v>
      </c>
      <c r="B552" s="1" t="s">
        <v>14</v>
      </c>
      <c r="C552" s="2">
        <v>43915</v>
      </c>
      <c r="D552" s="1">
        <v>377.45</v>
      </c>
      <c r="E552" s="1">
        <v>378</v>
      </c>
      <c r="F552" s="1">
        <v>394.9</v>
      </c>
      <c r="G552" s="1">
        <v>374</v>
      </c>
      <c r="H552" s="1">
        <v>375.2</v>
      </c>
      <c r="I552" s="1">
        <v>376.45</v>
      </c>
      <c r="J552" s="1">
        <v>382.1</v>
      </c>
      <c r="K552" s="1">
        <v>6419109</v>
      </c>
      <c r="L552" s="1">
        <v>2452756641.0500002</v>
      </c>
      <c r="M552" s="1">
        <v>177940</v>
      </c>
      <c r="N552" s="3">
        <f>IF(ISERR(LN(Table1541[[#This Row],[Close Price]]/I551)),"-",LN(Table1541[[#This Row],[Close Price]]/I551))</f>
        <v>-2.6528732895025322E-3</v>
      </c>
    </row>
    <row r="553" spans="1:14" x14ac:dyDescent="0.3">
      <c r="A553" s="1" t="s">
        <v>44</v>
      </c>
      <c r="B553" s="1" t="s">
        <v>14</v>
      </c>
      <c r="C553" s="2">
        <v>43916</v>
      </c>
      <c r="D553" s="1">
        <v>376.45</v>
      </c>
      <c r="E553" s="1">
        <v>383</v>
      </c>
      <c r="F553" s="1">
        <v>394.7</v>
      </c>
      <c r="G553" s="1">
        <v>380.5</v>
      </c>
      <c r="H553" s="1">
        <v>390</v>
      </c>
      <c r="I553" s="1">
        <v>386.15</v>
      </c>
      <c r="J553" s="1">
        <v>386.9</v>
      </c>
      <c r="K553" s="1">
        <v>4291225</v>
      </c>
      <c r="L553" s="1">
        <v>1660261184.5999999</v>
      </c>
      <c r="M553" s="1">
        <v>96157</v>
      </c>
      <c r="N553" s="3">
        <f>IF(ISERR(LN(Table1541[[#This Row],[Close Price]]/I552)),"-",LN(Table1541[[#This Row],[Close Price]]/I552))</f>
        <v>2.5440658719141522E-2</v>
      </c>
    </row>
    <row r="554" spans="1:14" x14ac:dyDescent="0.3">
      <c r="A554" s="1" t="s">
        <v>44</v>
      </c>
      <c r="B554" s="1" t="s">
        <v>14</v>
      </c>
      <c r="C554" s="2">
        <v>43917</v>
      </c>
      <c r="D554" s="1">
        <v>386.15</v>
      </c>
      <c r="E554" s="1">
        <v>393</v>
      </c>
      <c r="F554" s="1">
        <v>411</v>
      </c>
      <c r="G554" s="1">
        <v>391.95</v>
      </c>
      <c r="H554" s="1">
        <v>409.5</v>
      </c>
      <c r="I554" s="1">
        <v>407.65</v>
      </c>
      <c r="J554" s="1">
        <v>403.12</v>
      </c>
      <c r="K554" s="1">
        <v>6471292</v>
      </c>
      <c r="L554" s="1">
        <v>2608694470.25</v>
      </c>
      <c r="M554" s="1">
        <v>134530</v>
      </c>
      <c r="N554" s="3">
        <f>IF(ISERR(LN(Table1541[[#This Row],[Close Price]]/I553)),"-",LN(Table1541[[#This Row],[Close Price]]/I553))</f>
        <v>5.4183068093646911E-2</v>
      </c>
    </row>
    <row r="555" spans="1:14" x14ac:dyDescent="0.3">
      <c r="A555" s="1" t="s">
        <v>44</v>
      </c>
      <c r="B555" s="1" t="s">
        <v>14</v>
      </c>
      <c r="C555" s="2">
        <v>43920</v>
      </c>
      <c r="D555" s="1">
        <v>407.65</v>
      </c>
      <c r="E555" s="1">
        <v>413.8</v>
      </c>
      <c r="F555" s="1">
        <v>438.7</v>
      </c>
      <c r="G555" s="1">
        <v>407.65</v>
      </c>
      <c r="H555" s="1">
        <v>435</v>
      </c>
      <c r="I555" s="1">
        <v>431.75</v>
      </c>
      <c r="J555" s="1">
        <v>421.81</v>
      </c>
      <c r="K555" s="1">
        <v>9021027</v>
      </c>
      <c r="L555" s="1">
        <v>3805120197.0999999</v>
      </c>
      <c r="M555" s="1">
        <v>235135</v>
      </c>
      <c r="N555" s="3">
        <f>IF(ISERR(LN(Table1541[[#This Row],[Close Price]]/I554)),"-",LN(Table1541[[#This Row],[Close Price]]/I554))</f>
        <v>5.7437753917868158E-2</v>
      </c>
    </row>
    <row r="556" spans="1:14" x14ac:dyDescent="0.3">
      <c r="A556" s="1" t="s">
        <v>44</v>
      </c>
      <c r="B556" s="1" t="s">
        <v>14</v>
      </c>
      <c r="C556" s="2">
        <v>43921</v>
      </c>
      <c r="D556" s="1">
        <v>431.75</v>
      </c>
      <c r="E556" s="1">
        <v>446</v>
      </c>
      <c r="F556" s="1">
        <v>446.6</v>
      </c>
      <c r="G556" s="1">
        <v>420</v>
      </c>
      <c r="H556" s="1">
        <v>422.35</v>
      </c>
      <c r="I556" s="1">
        <v>422.85</v>
      </c>
      <c r="J556" s="1">
        <v>432.6</v>
      </c>
      <c r="K556" s="1">
        <v>9434756</v>
      </c>
      <c r="L556" s="1">
        <v>4081519674.3499999</v>
      </c>
      <c r="M556" s="1">
        <v>145428</v>
      </c>
      <c r="N556" s="3">
        <f>IF(ISERR(LN(Table1541[[#This Row],[Close Price]]/I555)),"-",LN(Table1541[[#This Row],[Close Price]]/I555))</f>
        <v>-2.0829210798556701E-2</v>
      </c>
    </row>
    <row r="557" spans="1:14" x14ac:dyDescent="0.3">
      <c r="A557" s="1" t="s">
        <v>44</v>
      </c>
      <c r="B557" s="1" t="s">
        <v>14</v>
      </c>
      <c r="C557" s="2">
        <v>43922</v>
      </c>
      <c r="D557" s="1">
        <v>422.85</v>
      </c>
      <c r="E557" s="1">
        <v>424.9</v>
      </c>
      <c r="F557" s="1">
        <v>430.9</v>
      </c>
      <c r="G557" s="1">
        <v>410.4</v>
      </c>
      <c r="H557" s="1">
        <v>413.55</v>
      </c>
      <c r="I557" s="1">
        <v>413.75</v>
      </c>
      <c r="J557" s="1">
        <v>419.85</v>
      </c>
      <c r="K557" s="1">
        <v>6329718</v>
      </c>
      <c r="L557" s="1">
        <v>2657544430.4000001</v>
      </c>
      <c r="M557" s="1">
        <v>114574</v>
      </c>
      <c r="N557" s="3">
        <f>IF(ISERR(LN(Table1541[[#This Row],[Close Price]]/I556)),"-",LN(Table1541[[#This Row],[Close Price]]/I556))</f>
        <v>-2.1755579536958693E-2</v>
      </c>
    </row>
    <row r="558" spans="1:14" x14ac:dyDescent="0.3">
      <c r="A558" s="1" t="s">
        <v>44</v>
      </c>
      <c r="B558" s="1" t="s">
        <v>14</v>
      </c>
      <c r="C558" s="2">
        <v>43924</v>
      </c>
      <c r="D558" s="1">
        <v>413.75</v>
      </c>
      <c r="E558" s="1">
        <v>425</v>
      </c>
      <c r="F558" s="1">
        <v>454.7</v>
      </c>
      <c r="G558" s="1">
        <v>416.25</v>
      </c>
      <c r="H558" s="1">
        <v>448</v>
      </c>
      <c r="I558" s="1">
        <v>449.2</v>
      </c>
      <c r="J558" s="1">
        <v>442.98</v>
      </c>
      <c r="K558" s="1">
        <v>17906777</v>
      </c>
      <c r="L558" s="1">
        <v>7932340266.1999998</v>
      </c>
      <c r="M558" s="1">
        <v>276736</v>
      </c>
      <c r="N558" s="3">
        <f>IF(ISERR(LN(Table1541[[#This Row],[Close Price]]/I557)),"-",LN(Table1541[[#This Row],[Close Price]]/I557))</f>
        <v>8.2206296173015364E-2</v>
      </c>
    </row>
    <row r="559" spans="1:14" x14ac:dyDescent="0.3">
      <c r="A559" s="1" t="s">
        <v>44</v>
      </c>
      <c r="B559" s="1" t="s">
        <v>14</v>
      </c>
      <c r="C559" s="2">
        <v>43928</v>
      </c>
      <c r="D559" s="1">
        <v>449.2</v>
      </c>
      <c r="E559" s="1">
        <v>479</v>
      </c>
      <c r="F559" s="1">
        <v>513.4</v>
      </c>
      <c r="G559" s="1">
        <v>452</v>
      </c>
      <c r="H559" s="1">
        <v>492</v>
      </c>
      <c r="I559" s="1">
        <v>492.25</v>
      </c>
      <c r="J559" s="1">
        <v>487.21</v>
      </c>
      <c r="K559" s="1">
        <v>20843854</v>
      </c>
      <c r="L559" s="1">
        <v>10155335956.700001</v>
      </c>
      <c r="M559" s="1">
        <v>340593</v>
      </c>
      <c r="N559" s="3">
        <f>IF(ISERR(LN(Table1541[[#This Row],[Close Price]]/I558)),"-",LN(Table1541[[#This Row],[Close Price]]/I558))</f>
        <v>9.1518494654946755E-2</v>
      </c>
    </row>
    <row r="560" spans="1:14" x14ac:dyDescent="0.3">
      <c r="A560" s="1" t="s">
        <v>44</v>
      </c>
      <c r="B560" s="1" t="s">
        <v>14</v>
      </c>
      <c r="C560" s="2">
        <v>43929</v>
      </c>
      <c r="D560" s="1">
        <v>492.25</v>
      </c>
      <c r="E560" s="1">
        <v>496.95</v>
      </c>
      <c r="F560" s="1">
        <v>530</v>
      </c>
      <c r="G560" s="1">
        <v>490</v>
      </c>
      <c r="H560" s="1">
        <v>514.95000000000005</v>
      </c>
      <c r="I560" s="1">
        <v>512.75</v>
      </c>
      <c r="J560" s="1">
        <v>516.98</v>
      </c>
      <c r="K560" s="1">
        <v>19456194</v>
      </c>
      <c r="L560" s="1">
        <v>10058531580.450001</v>
      </c>
      <c r="M560" s="1">
        <v>295878</v>
      </c>
      <c r="N560" s="3">
        <f>IF(ISERR(LN(Table1541[[#This Row],[Close Price]]/I559)),"-",LN(Table1541[[#This Row],[Close Price]]/I559))</f>
        <v>4.0801679433255002E-2</v>
      </c>
    </row>
    <row r="561" spans="1:14" x14ac:dyDescent="0.3">
      <c r="A561" s="1" t="s">
        <v>44</v>
      </c>
      <c r="B561" s="1" t="s">
        <v>14</v>
      </c>
      <c r="C561" s="2">
        <v>43930</v>
      </c>
      <c r="D561" s="1">
        <v>512.75</v>
      </c>
      <c r="E561" s="1">
        <v>564</v>
      </c>
      <c r="F561" s="1">
        <v>610</v>
      </c>
      <c r="G561" s="1">
        <v>564</v>
      </c>
      <c r="H561" s="1">
        <v>580</v>
      </c>
      <c r="I561" s="1">
        <v>579.6</v>
      </c>
      <c r="J561" s="1">
        <v>582.73</v>
      </c>
      <c r="K561" s="1">
        <v>27207928</v>
      </c>
      <c r="L561" s="1">
        <v>15854975819.049999</v>
      </c>
      <c r="M561" s="1">
        <v>389706</v>
      </c>
      <c r="N561" s="3">
        <f>IF(ISERR(LN(Table1541[[#This Row],[Close Price]]/I560)),"-",LN(Table1541[[#This Row],[Close Price]]/I560))</f>
        <v>0.12254981349403743</v>
      </c>
    </row>
    <row r="562" spans="1:14" x14ac:dyDescent="0.3">
      <c r="A562" s="1" t="s">
        <v>44</v>
      </c>
      <c r="B562" s="1" t="s">
        <v>14</v>
      </c>
      <c r="C562" s="2">
        <v>43934</v>
      </c>
      <c r="D562" s="1">
        <v>579.6</v>
      </c>
      <c r="E562" s="1">
        <v>605</v>
      </c>
      <c r="F562" s="1">
        <v>605</v>
      </c>
      <c r="G562" s="1">
        <v>583</v>
      </c>
      <c r="H562" s="1">
        <v>593.20000000000005</v>
      </c>
      <c r="I562" s="1">
        <v>592.85</v>
      </c>
      <c r="J562" s="1">
        <v>591.92999999999995</v>
      </c>
      <c r="K562" s="1">
        <v>15483866</v>
      </c>
      <c r="L562" s="1">
        <v>9165439971.7999992</v>
      </c>
      <c r="M562" s="1">
        <v>245354</v>
      </c>
      <c r="N562" s="3">
        <f>IF(ISERR(LN(Table1541[[#This Row],[Close Price]]/I561)),"-",LN(Table1541[[#This Row],[Close Price]]/I561))</f>
        <v>2.2603205457552275E-2</v>
      </c>
    </row>
    <row r="563" spans="1:14" x14ac:dyDescent="0.3">
      <c r="A563" s="1" t="s">
        <v>44</v>
      </c>
      <c r="B563" s="1" t="s">
        <v>14</v>
      </c>
      <c r="C563" s="2">
        <v>43936</v>
      </c>
      <c r="D563" s="1">
        <v>592.85</v>
      </c>
      <c r="E563" s="1">
        <v>604.45000000000005</v>
      </c>
      <c r="F563" s="1">
        <v>614</v>
      </c>
      <c r="G563" s="1">
        <v>578.6</v>
      </c>
      <c r="H563" s="1">
        <v>595.85</v>
      </c>
      <c r="I563" s="1">
        <v>592.35</v>
      </c>
      <c r="J563" s="1">
        <v>601.45000000000005</v>
      </c>
      <c r="K563" s="1">
        <v>16213849</v>
      </c>
      <c r="L563" s="1">
        <v>9751835989.7999992</v>
      </c>
      <c r="M563" s="1">
        <v>315659</v>
      </c>
      <c r="N563" s="3">
        <f>IF(ISERR(LN(Table1541[[#This Row],[Close Price]]/I562)),"-",LN(Table1541[[#This Row],[Close Price]]/I562))</f>
        <v>-8.4373950331139704E-4</v>
      </c>
    </row>
    <row r="564" spans="1:14" x14ac:dyDescent="0.3">
      <c r="A564" s="1" t="s">
        <v>44</v>
      </c>
      <c r="B564" s="1" t="s">
        <v>14</v>
      </c>
      <c r="C564" s="2">
        <v>43937</v>
      </c>
      <c r="D564" s="1">
        <v>592.35</v>
      </c>
      <c r="E564" s="1">
        <v>590</v>
      </c>
      <c r="F564" s="1">
        <v>612.79999999999995</v>
      </c>
      <c r="G564" s="1">
        <v>582</v>
      </c>
      <c r="H564" s="1">
        <v>601.95000000000005</v>
      </c>
      <c r="I564" s="1">
        <v>600.45000000000005</v>
      </c>
      <c r="J564" s="1">
        <v>599.20000000000005</v>
      </c>
      <c r="K564" s="1">
        <v>12716392</v>
      </c>
      <c r="L564" s="1">
        <v>7619691909.5500002</v>
      </c>
      <c r="M564" s="1">
        <v>203613</v>
      </c>
      <c r="N564" s="3">
        <f>IF(ISERR(LN(Table1541[[#This Row],[Close Price]]/I563)),"-",LN(Table1541[[#This Row],[Close Price]]/I563))</f>
        <v>1.3581697705924314E-2</v>
      </c>
    </row>
    <row r="565" spans="1:14" x14ac:dyDescent="0.3">
      <c r="A565" s="1" t="s">
        <v>44</v>
      </c>
      <c r="B565" s="1" t="s">
        <v>14</v>
      </c>
      <c r="C565" s="2">
        <v>43938</v>
      </c>
      <c r="D565" s="1">
        <v>600.45000000000005</v>
      </c>
      <c r="E565" s="1">
        <v>615</v>
      </c>
      <c r="F565" s="1">
        <v>615</v>
      </c>
      <c r="G565" s="1">
        <v>595</v>
      </c>
      <c r="H565" s="1">
        <v>596</v>
      </c>
      <c r="I565" s="1">
        <v>598</v>
      </c>
      <c r="J565" s="1">
        <v>602.79999999999995</v>
      </c>
      <c r="K565" s="1">
        <v>8304296</v>
      </c>
      <c r="L565" s="1">
        <v>5005793111.0500002</v>
      </c>
      <c r="M565" s="1">
        <v>155669</v>
      </c>
      <c r="N565" s="3">
        <f>IF(ISERR(LN(Table1541[[#This Row],[Close Price]]/I564)),"-",LN(Table1541[[#This Row],[Close Price]]/I564))</f>
        <v>-4.0886201560606326E-3</v>
      </c>
    </row>
    <row r="566" spans="1:14" x14ac:dyDescent="0.3">
      <c r="A566" s="1" t="s">
        <v>44</v>
      </c>
      <c r="B566" s="1" t="s">
        <v>14</v>
      </c>
      <c r="C566" s="2">
        <v>43941</v>
      </c>
      <c r="D566" s="1">
        <v>598</v>
      </c>
      <c r="E566" s="1">
        <v>598</v>
      </c>
      <c r="F566" s="1">
        <v>599.4</v>
      </c>
      <c r="G566" s="1">
        <v>580</v>
      </c>
      <c r="H566" s="1">
        <v>584.6</v>
      </c>
      <c r="I566" s="1">
        <v>585.4</v>
      </c>
      <c r="J566" s="1">
        <v>587.49</v>
      </c>
      <c r="K566" s="1">
        <v>5856240</v>
      </c>
      <c r="L566" s="1">
        <v>3440508754.4499998</v>
      </c>
      <c r="M566" s="1">
        <v>120517</v>
      </c>
      <c r="N566" s="3">
        <f>IF(ISERR(LN(Table1541[[#This Row],[Close Price]]/I565)),"-",LN(Table1541[[#This Row],[Close Price]]/I565))</f>
        <v>-2.1295379692846339E-2</v>
      </c>
    </row>
    <row r="567" spans="1:14" x14ac:dyDescent="0.3">
      <c r="A567" s="1" t="s">
        <v>44</v>
      </c>
      <c r="B567" s="1" t="s">
        <v>14</v>
      </c>
      <c r="C567" s="2">
        <v>43942</v>
      </c>
      <c r="D567" s="1">
        <v>585.4</v>
      </c>
      <c r="E567" s="1">
        <v>578</v>
      </c>
      <c r="F567" s="1">
        <v>609.79999999999995</v>
      </c>
      <c r="G567" s="1">
        <v>570</v>
      </c>
      <c r="H567" s="1">
        <v>587.85</v>
      </c>
      <c r="I567" s="1">
        <v>592.1</v>
      </c>
      <c r="J567" s="1">
        <v>597.51</v>
      </c>
      <c r="K567" s="1">
        <v>14471886</v>
      </c>
      <c r="L567" s="1">
        <v>8647157437.0499992</v>
      </c>
      <c r="M567" s="1">
        <v>234920</v>
      </c>
      <c r="N567" s="3">
        <f>IF(ISERR(LN(Table1541[[#This Row],[Close Price]]/I566)),"-",LN(Table1541[[#This Row],[Close Price]]/I566))</f>
        <v>1.1380165279944985E-2</v>
      </c>
    </row>
    <row r="568" spans="1:14" x14ac:dyDescent="0.3">
      <c r="A568" s="1" t="s">
        <v>44</v>
      </c>
      <c r="B568" s="1" t="s">
        <v>14</v>
      </c>
      <c r="C568" s="2">
        <v>43943</v>
      </c>
      <c r="D568" s="1">
        <v>592.1</v>
      </c>
      <c r="E568" s="1">
        <v>594.9</v>
      </c>
      <c r="F568" s="1">
        <v>599.75</v>
      </c>
      <c r="G568" s="1">
        <v>585</v>
      </c>
      <c r="H568" s="1">
        <v>589</v>
      </c>
      <c r="I568" s="1">
        <v>587.20000000000005</v>
      </c>
      <c r="J568" s="1">
        <v>592.25</v>
      </c>
      <c r="K568" s="1">
        <v>6182389</v>
      </c>
      <c r="L568" s="1">
        <v>3661548159.8000002</v>
      </c>
      <c r="M568" s="1">
        <v>105276</v>
      </c>
      <c r="N568" s="3">
        <f>IF(ISERR(LN(Table1541[[#This Row],[Close Price]]/I567)),"-",LN(Table1541[[#This Row],[Close Price]]/I567))</f>
        <v>-8.3100622374245592E-3</v>
      </c>
    </row>
    <row r="569" spans="1:14" x14ac:dyDescent="0.3">
      <c r="A569" s="1" t="s">
        <v>44</v>
      </c>
      <c r="B569" s="1" t="s">
        <v>14</v>
      </c>
      <c r="C569" s="2">
        <v>43944</v>
      </c>
      <c r="D569" s="1">
        <v>587.20000000000005</v>
      </c>
      <c r="E569" s="1">
        <v>590</v>
      </c>
      <c r="F569" s="1">
        <v>603.9</v>
      </c>
      <c r="G569" s="1">
        <v>579.04999999999995</v>
      </c>
      <c r="H569" s="1">
        <v>589</v>
      </c>
      <c r="I569" s="1">
        <v>586.70000000000005</v>
      </c>
      <c r="J569" s="1">
        <v>592.87</v>
      </c>
      <c r="K569" s="1">
        <v>6277909</v>
      </c>
      <c r="L569" s="1">
        <v>3721988288.0999999</v>
      </c>
      <c r="M569" s="1">
        <v>120788</v>
      </c>
      <c r="N569" s="3">
        <f>IF(ISERR(LN(Table1541[[#This Row],[Close Price]]/I568)),"-",LN(Table1541[[#This Row],[Close Price]]/I568))</f>
        <v>-8.5186136849158608E-4</v>
      </c>
    </row>
    <row r="570" spans="1:14" x14ac:dyDescent="0.3">
      <c r="A570" s="1" t="s">
        <v>44</v>
      </c>
      <c r="B570" s="1" t="s">
        <v>14</v>
      </c>
      <c r="C570" s="2">
        <v>43945</v>
      </c>
      <c r="D570" s="1">
        <v>586.70000000000005</v>
      </c>
      <c r="E570" s="1">
        <v>586.4</v>
      </c>
      <c r="F570" s="1">
        <v>606</v>
      </c>
      <c r="G570" s="1">
        <v>583.6</v>
      </c>
      <c r="H570" s="1">
        <v>595.54999999999995</v>
      </c>
      <c r="I570" s="1">
        <v>599.29999999999995</v>
      </c>
      <c r="J570" s="1">
        <v>598.9</v>
      </c>
      <c r="K570" s="1">
        <v>11127892</v>
      </c>
      <c r="L570" s="1">
        <v>6664525196.8999996</v>
      </c>
      <c r="M570" s="1">
        <v>185533</v>
      </c>
      <c r="N570" s="3">
        <f>IF(ISERR(LN(Table1541[[#This Row],[Close Price]]/I569)),"-",LN(Table1541[[#This Row],[Close Price]]/I569))</f>
        <v>2.1248691532325163E-2</v>
      </c>
    </row>
    <row r="571" spans="1:14" x14ac:dyDescent="0.3">
      <c r="A571" s="1" t="s">
        <v>44</v>
      </c>
      <c r="B571" s="1" t="s">
        <v>14</v>
      </c>
      <c r="C571" s="2">
        <v>43948</v>
      </c>
      <c r="D571" s="1">
        <v>599.29999999999995</v>
      </c>
      <c r="E571" s="1">
        <v>600</v>
      </c>
      <c r="F571" s="1">
        <v>632.65</v>
      </c>
      <c r="G571" s="1">
        <v>600</v>
      </c>
      <c r="H571" s="1">
        <v>610</v>
      </c>
      <c r="I571" s="1">
        <v>608.70000000000005</v>
      </c>
      <c r="J571" s="1">
        <v>617.79</v>
      </c>
      <c r="K571" s="1">
        <v>14089884</v>
      </c>
      <c r="L571" s="1">
        <v>8704616726.7000008</v>
      </c>
      <c r="M571" s="1">
        <v>210013</v>
      </c>
      <c r="N571" s="3">
        <f>IF(ISERR(LN(Table1541[[#This Row],[Close Price]]/I570)),"-",LN(Table1541[[#This Row],[Close Price]]/I570))</f>
        <v>1.5563228035739226E-2</v>
      </c>
    </row>
    <row r="572" spans="1:14" x14ac:dyDescent="0.3">
      <c r="A572" s="1" t="s">
        <v>44</v>
      </c>
      <c r="B572" s="1" t="s">
        <v>14</v>
      </c>
      <c r="C572" s="2">
        <v>43949</v>
      </c>
      <c r="D572" s="1">
        <v>608.70000000000005</v>
      </c>
      <c r="E572" s="1">
        <v>616.79999999999995</v>
      </c>
      <c r="F572" s="1">
        <v>621.25</v>
      </c>
      <c r="G572" s="1">
        <v>593.25</v>
      </c>
      <c r="H572" s="1">
        <v>600.5</v>
      </c>
      <c r="I572" s="1">
        <v>598.6</v>
      </c>
      <c r="J572" s="1">
        <v>601.04999999999995</v>
      </c>
      <c r="K572" s="1">
        <v>8193432</v>
      </c>
      <c r="L572" s="1">
        <v>4924678826</v>
      </c>
      <c r="M572" s="1">
        <v>136856</v>
      </c>
      <c r="N572" s="3">
        <f>IF(ISERR(LN(Table1541[[#This Row],[Close Price]]/I571)),"-",LN(Table1541[[#This Row],[Close Price]]/I571))</f>
        <v>-1.6731940081280223E-2</v>
      </c>
    </row>
    <row r="573" spans="1:14" x14ac:dyDescent="0.3">
      <c r="A573" s="1" t="s">
        <v>44</v>
      </c>
      <c r="B573" s="1" t="s">
        <v>14</v>
      </c>
      <c r="C573" s="2">
        <v>43950</v>
      </c>
      <c r="D573" s="1">
        <v>598.6</v>
      </c>
      <c r="E573" s="1">
        <v>605</v>
      </c>
      <c r="F573" s="1">
        <v>607.9</v>
      </c>
      <c r="G573" s="1">
        <v>590.1</v>
      </c>
      <c r="H573" s="1">
        <v>595.4</v>
      </c>
      <c r="I573" s="1">
        <v>596.25</v>
      </c>
      <c r="J573" s="1">
        <v>598.23</v>
      </c>
      <c r="K573" s="1">
        <v>6767185</v>
      </c>
      <c r="L573" s="1">
        <v>4048344366.6500001</v>
      </c>
      <c r="M573" s="1">
        <v>111221</v>
      </c>
      <c r="N573" s="3">
        <f>IF(ISERR(LN(Table1541[[#This Row],[Close Price]]/I572)),"-",LN(Table1541[[#This Row],[Close Price]]/I572))</f>
        <v>-3.9335532160475768E-3</v>
      </c>
    </row>
    <row r="574" spans="1:14" x14ac:dyDescent="0.3">
      <c r="A574" s="1" t="s">
        <v>44</v>
      </c>
      <c r="B574" s="1" t="s">
        <v>14</v>
      </c>
      <c r="C574" s="2">
        <v>43951</v>
      </c>
      <c r="D574" s="1">
        <v>596.25</v>
      </c>
      <c r="E574" s="1">
        <v>607.9</v>
      </c>
      <c r="F574" s="1">
        <v>611.45000000000005</v>
      </c>
      <c r="G574" s="1">
        <v>586.1</v>
      </c>
      <c r="H574" s="1">
        <v>590</v>
      </c>
      <c r="I574" s="1">
        <v>589.6</v>
      </c>
      <c r="J574" s="1">
        <v>596.45000000000005</v>
      </c>
      <c r="K574" s="1">
        <v>9100084</v>
      </c>
      <c r="L574" s="1">
        <v>5427778522.6999998</v>
      </c>
      <c r="M574" s="1">
        <v>162055</v>
      </c>
      <c r="N574" s="3">
        <f>IF(ISERR(LN(Table1541[[#This Row],[Close Price]]/I573)),"-",LN(Table1541[[#This Row],[Close Price]]/I573))</f>
        <v>-1.1215701327424115E-2</v>
      </c>
    </row>
    <row r="575" spans="1:14" x14ac:dyDescent="0.3">
      <c r="A575" s="1" t="s">
        <v>44</v>
      </c>
      <c r="B575" s="1" t="s">
        <v>14</v>
      </c>
      <c r="C575" s="2">
        <v>43955</v>
      </c>
      <c r="D575" s="1">
        <v>589.6</v>
      </c>
      <c r="E575" s="1">
        <v>589</v>
      </c>
      <c r="F575" s="1">
        <v>616.95000000000005</v>
      </c>
      <c r="G575" s="1">
        <v>580.6</v>
      </c>
      <c r="H575" s="1">
        <v>611.5</v>
      </c>
      <c r="I575" s="1">
        <v>611.85</v>
      </c>
      <c r="J575" s="1">
        <v>608.16</v>
      </c>
      <c r="K575" s="1">
        <v>16816196</v>
      </c>
      <c r="L575" s="1">
        <v>10226896214.25</v>
      </c>
      <c r="M575" s="1">
        <v>300922</v>
      </c>
      <c r="N575" s="3">
        <f>IF(ISERR(LN(Table1541[[#This Row],[Close Price]]/I574)),"-",LN(Table1541[[#This Row],[Close Price]]/I574))</f>
        <v>3.7042813556550383E-2</v>
      </c>
    </row>
    <row r="576" spans="1:14" x14ac:dyDescent="0.3">
      <c r="A576" s="1" t="s">
        <v>44</v>
      </c>
      <c r="B576" s="1" t="s">
        <v>14</v>
      </c>
      <c r="C576" s="2">
        <v>43956</v>
      </c>
      <c r="D576" s="1">
        <v>611.85</v>
      </c>
      <c r="E576" s="1">
        <v>623.04999999999995</v>
      </c>
      <c r="F576" s="1">
        <v>623.04999999999995</v>
      </c>
      <c r="G576" s="1">
        <v>595</v>
      </c>
      <c r="H576" s="1">
        <v>597.4</v>
      </c>
      <c r="I576" s="1">
        <v>596.9</v>
      </c>
      <c r="J576" s="1">
        <v>607.46</v>
      </c>
      <c r="K576" s="1">
        <v>9257197</v>
      </c>
      <c r="L576" s="1">
        <v>5623333826.3500004</v>
      </c>
      <c r="M576" s="1">
        <v>141932</v>
      </c>
      <c r="N576" s="3">
        <f>IF(ISERR(LN(Table1541[[#This Row],[Close Price]]/I575)),"-",LN(Table1541[[#This Row],[Close Price]]/I575))</f>
        <v>-2.4737559257073053E-2</v>
      </c>
    </row>
    <row r="577" spans="1:14" x14ac:dyDescent="0.3">
      <c r="A577" s="1" t="s">
        <v>44</v>
      </c>
      <c r="B577" s="1" t="s">
        <v>14</v>
      </c>
      <c r="C577" s="2">
        <v>43957</v>
      </c>
      <c r="D577" s="1">
        <v>596.9</v>
      </c>
      <c r="E577" s="1">
        <v>597.5</v>
      </c>
      <c r="F577" s="1">
        <v>606</v>
      </c>
      <c r="G577" s="1">
        <v>590</v>
      </c>
      <c r="H577" s="1">
        <v>591.45000000000005</v>
      </c>
      <c r="I577" s="1">
        <v>591.75</v>
      </c>
      <c r="J577" s="1">
        <v>595.55999999999995</v>
      </c>
      <c r="K577" s="1">
        <v>6979140</v>
      </c>
      <c r="L577" s="1">
        <v>4156487024.5</v>
      </c>
      <c r="M577" s="1">
        <v>132415</v>
      </c>
      <c r="N577" s="3">
        <f>IF(ISERR(LN(Table1541[[#This Row],[Close Price]]/I576)),"-",LN(Table1541[[#This Row],[Close Price]]/I576))</f>
        <v>-8.6653467805108183E-3</v>
      </c>
    </row>
    <row r="578" spans="1:14" x14ac:dyDescent="0.3">
      <c r="A578" s="1" t="s">
        <v>44</v>
      </c>
      <c r="B578" s="1" t="s">
        <v>14</v>
      </c>
      <c r="C578" s="2">
        <v>43958</v>
      </c>
      <c r="D578" s="1">
        <v>591.75</v>
      </c>
      <c r="E578" s="1">
        <v>598</v>
      </c>
      <c r="F578" s="1">
        <v>601.79999999999995</v>
      </c>
      <c r="G578" s="1">
        <v>587.5</v>
      </c>
      <c r="H578" s="1">
        <v>591</v>
      </c>
      <c r="I578" s="1">
        <v>589.54999999999995</v>
      </c>
      <c r="J578" s="1">
        <v>594.91999999999996</v>
      </c>
      <c r="K578" s="1">
        <v>4620871</v>
      </c>
      <c r="L578" s="1">
        <v>2749062636.5999999</v>
      </c>
      <c r="M578" s="1">
        <v>99690</v>
      </c>
      <c r="N578" s="3">
        <f>IF(ISERR(LN(Table1541[[#This Row],[Close Price]]/I577)),"-",LN(Table1541[[#This Row],[Close Price]]/I577))</f>
        <v>-3.7247143714110582E-3</v>
      </c>
    </row>
    <row r="579" spans="1:14" x14ac:dyDescent="0.3">
      <c r="A579" s="1" t="s">
        <v>44</v>
      </c>
      <c r="B579" s="1" t="s">
        <v>14</v>
      </c>
      <c r="C579" s="2">
        <v>43959</v>
      </c>
      <c r="D579" s="1">
        <v>589.54999999999995</v>
      </c>
      <c r="E579" s="1">
        <v>598</v>
      </c>
      <c r="F579" s="1">
        <v>601.20000000000005</v>
      </c>
      <c r="G579" s="1">
        <v>589.5</v>
      </c>
      <c r="H579" s="1">
        <v>592.54999999999995</v>
      </c>
      <c r="I579" s="1">
        <v>591.9</v>
      </c>
      <c r="J579" s="1">
        <v>593.86</v>
      </c>
      <c r="K579" s="1">
        <v>5051381</v>
      </c>
      <c r="L579" s="1">
        <v>2999819151</v>
      </c>
      <c r="M579" s="1">
        <v>90641</v>
      </c>
      <c r="N579" s="3">
        <f>IF(ISERR(LN(Table1541[[#This Row],[Close Price]]/I578)),"-",LN(Table1541[[#This Row],[Close Price]]/I578))</f>
        <v>3.9781676739969445E-3</v>
      </c>
    </row>
    <row r="580" spans="1:14" x14ac:dyDescent="0.3">
      <c r="A580" s="1" t="s">
        <v>44</v>
      </c>
      <c r="B580" s="1" t="s">
        <v>14</v>
      </c>
      <c r="C580" s="2">
        <v>43962</v>
      </c>
      <c r="D580" s="1">
        <v>591.9</v>
      </c>
      <c r="E580" s="1">
        <v>600.95000000000005</v>
      </c>
      <c r="F580" s="1">
        <v>600.95000000000005</v>
      </c>
      <c r="G580" s="1">
        <v>583.45000000000005</v>
      </c>
      <c r="H580" s="1">
        <v>587.75</v>
      </c>
      <c r="I580" s="1">
        <v>586.04999999999995</v>
      </c>
      <c r="J580" s="1">
        <v>590.66</v>
      </c>
      <c r="K580" s="1">
        <v>5853898</v>
      </c>
      <c r="L580" s="1">
        <v>3457665384.0999999</v>
      </c>
      <c r="M580" s="1">
        <v>126091</v>
      </c>
      <c r="N580" s="3">
        <f>IF(ISERR(LN(Table1541[[#This Row],[Close Price]]/I579)),"-",LN(Table1541[[#This Row],[Close Price]]/I579))</f>
        <v>-9.9325915274901463E-3</v>
      </c>
    </row>
    <row r="581" spans="1:14" x14ac:dyDescent="0.3">
      <c r="A581" s="1" t="s">
        <v>44</v>
      </c>
      <c r="B581" s="1" t="s">
        <v>14</v>
      </c>
      <c r="C581" s="2">
        <v>43963</v>
      </c>
      <c r="D581" s="1">
        <v>586.04999999999995</v>
      </c>
      <c r="E581" s="1">
        <v>587</v>
      </c>
      <c r="F581" s="1">
        <v>593.79999999999995</v>
      </c>
      <c r="G581" s="1">
        <v>566.20000000000005</v>
      </c>
      <c r="H581" s="1">
        <v>570.5</v>
      </c>
      <c r="I581" s="1">
        <v>570.15</v>
      </c>
      <c r="J581" s="1">
        <v>575.39</v>
      </c>
      <c r="K581" s="1">
        <v>8868988</v>
      </c>
      <c r="L581" s="1">
        <v>5103089279.3000002</v>
      </c>
      <c r="M581" s="1">
        <v>176690</v>
      </c>
      <c r="N581" s="3">
        <f>IF(ISERR(LN(Table1541[[#This Row],[Close Price]]/I580)),"-",LN(Table1541[[#This Row],[Close Price]]/I580))</f>
        <v>-2.7505626065821766E-2</v>
      </c>
    </row>
    <row r="582" spans="1:14" x14ac:dyDescent="0.3">
      <c r="A582" s="1" t="s">
        <v>44</v>
      </c>
      <c r="B582" s="1" t="s">
        <v>14</v>
      </c>
      <c r="C582" s="2">
        <v>43964</v>
      </c>
      <c r="D582" s="1">
        <v>570.15</v>
      </c>
      <c r="E582" s="1">
        <v>600</v>
      </c>
      <c r="F582" s="1">
        <v>605</v>
      </c>
      <c r="G582" s="1">
        <v>568.9</v>
      </c>
      <c r="H582" s="1">
        <v>571.5</v>
      </c>
      <c r="I582" s="1">
        <v>570.20000000000005</v>
      </c>
      <c r="J582" s="1">
        <v>576.12</v>
      </c>
      <c r="K582" s="1">
        <v>10438684</v>
      </c>
      <c r="L582" s="1">
        <v>6013921178.75</v>
      </c>
      <c r="M582" s="1">
        <v>174508</v>
      </c>
      <c r="N582" s="3">
        <f>IF(ISERR(LN(Table1541[[#This Row],[Close Price]]/I581)),"-",LN(Table1541[[#This Row],[Close Price]]/I581))</f>
        <v>8.7692375204192368E-5</v>
      </c>
    </row>
    <row r="583" spans="1:14" x14ac:dyDescent="0.3">
      <c r="A583" s="1" t="s">
        <v>44</v>
      </c>
      <c r="B583" s="1" t="s">
        <v>14</v>
      </c>
      <c r="C583" s="2">
        <v>43965</v>
      </c>
      <c r="D583" s="1">
        <v>570.20000000000005</v>
      </c>
      <c r="E583" s="1">
        <v>571</v>
      </c>
      <c r="F583" s="1">
        <v>577.9</v>
      </c>
      <c r="G583" s="1">
        <v>566.1</v>
      </c>
      <c r="H583" s="1">
        <v>570</v>
      </c>
      <c r="I583" s="1">
        <v>569.75</v>
      </c>
      <c r="J583" s="1">
        <v>571.23</v>
      </c>
      <c r="K583" s="1">
        <v>8546052</v>
      </c>
      <c r="L583" s="1">
        <v>4881773765.3999996</v>
      </c>
      <c r="M583" s="1">
        <v>159643</v>
      </c>
      <c r="N583" s="3">
        <f>IF(ISERR(LN(Table1541[[#This Row],[Close Price]]/I582)),"-",LN(Table1541[[#This Row],[Close Price]]/I582))</f>
        <v>-7.8950835277811322E-4</v>
      </c>
    </row>
    <row r="584" spans="1:14" x14ac:dyDescent="0.3">
      <c r="A584" s="1" t="s">
        <v>44</v>
      </c>
      <c r="B584" s="1" t="s">
        <v>14</v>
      </c>
      <c r="C584" s="2">
        <v>43966</v>
      </c>
      <c r="D584" s="1">
        <v>569.75</v>
      </c>
      <c r="E584" s="1">
        <v>572</v>
      </c>
      <c r="F584" s="1">
        <v>585</v>
      </c>
      <c r="G584" s="1">
        <v>565.6</v>
      </c>
      <c r="H584" s="1">
        <v>566.79999999999995</v>
      </c>
      <c r="I584" s="1">
        <v>570.29999999999995</v>
      </c>
      <c r="J584" s="1">
        <v>573.77</v>
      </c>
      <c r="K584" s="1">
        <v>14388640</v>
      </c>
      <c r="L584" s="1">
        <v>8255822496.6499996</v>
      </c>
      <c r="M584" s="1">
        <v>184285</v>
      </c>
      <c r="N584" s="3">
        <f>IF(ISERR(LN(Table1541[[#This Row],[Close Price]]/I583)),"-",LN(Table1541[[#This Row],[Close Price]]/I583))</f>
        <v>9.6487003669934923E-4</v>
      </c>
    </row>
    <row r="585" spans="1:14" x14ac:dyDescent="0.3">
      <c r="A585" s="1" t="s">
        <v>44</v>
      </c>
      <c r="B585" s="1" t="s">
        <v>14</v>
      </c>
      <c r="C585" s="2">
        <v>43969</v>
      </c>
      <c r="D585" s="1">
        <v>570.29999999999995</v>
      </c>
      <c r="E585" s="1">
        <v>570.6</v>
      </c>
      <c r="F585" s="1">
        <v>605</v>
      </c>
      <c r="G585" s="1">
        <v>570.5</v>
      </c>
      <c r="H585" s="1">
        <v>601.75</v>
      </c>
      <c r="I585" s="1">
        <v>600.45000000000005</v>
      </c>
      <c r="J585" s="1">
        <v>590.79999999999995</v>
      </c>
      <c r="K585" s="1">
        <v>22898149</v>
      </c>
      <c r="L585" s="1">
        <v>13528325423.25</v>
      </c>
      <c r="M585" s="1">
        <v>365585</v>
      </c>
      <c r="N585" s="3">
        <f>IF(ISERR(LN(Table1541[[#This Row],[Close Price]]/I584)),"-",LN(Table1541[[#This Row],[Close Price]]/I584))</f>
        <v>5.151683594419923E-2</v>
      </c>
    </row>
    <row r="586" spans="1:14" x14ac:dyDescent="0.3">
      <c r="A586" s="1" t="s">
        <v>44</v>
      </c>
      <c r="B586" s="1" t="s">
        <v>14</v>
      </c>
      <c r="C586" s="2">
        <v>43970</v>
      </c>
      <c r="D586" s="1">
        <v>600.45000000000005</v>
      </c>
      <c r="E586" s="1">
        <v>600</v>
      </c>
      <c r="F586" s="1">
        <v>608.79999999999995</v>
      </c>
      <c r="G586" s="1">
        <v>590.20000000000005</v>
      </c>
      <c r="H586" s="1">
        <v>593.54999999999995</v>
      </c>
      <c r="I586" s="1">
        <v>594.95000000000005</v>
      </c>
      <c r="J586" s="1">
        <v>599.39</v>
      </c>
      <c r="K586" s="1">
        <v>10952723</v>
      </c>
      <c r="L586" s="1">
        <v>6564908742.1999998</v>
      </c>
      <c r="M586" s="1">
        <v>156026</v>
      </c>
      <c r="N586" s="3">
        <f>IF(ISERR(LN(Table1541[[#This Row],[Close Price]]/I585)),"-",LN(Table1541[[#This Row],[Close Price]]/I585))</f>
        <v>-9.2020057055297901E-3</v>
      </c>
    </row>
    <row r="587" spans="1:14" x14ac:dyDescent="0.3">
      <c r="A587" s="1" t="s">
        <v>44</v>
      </c>
      <c r="B587" s="1" t="s">
        <v>14</v>
      </c>
      <c r="C587" s="2">
        <v>43971</v>
      </c>
      <c r="D587" s="1">
        <v>594.95000000000005</v>
      </c>
      <c r="E587" s="1">
        <v>597</v>
      </c>
      <c r="F587" s="1">
        <v>624.35</v>
      </c>
      <c r="G587" s="1">
        <v>595.4</v>
      </c>
      <c r="H587" s="1">
        <v>621</v>
      </c>
      <c r="I587" s="1">
        <v>620.65</v>
      </c>
      <c r="J587" s="1">
        <v>612.16</v>
      </c>
      <c r="K587" s="1">
        <v>13441070</v>
      </c>
      <c r="L587" s="1">
        <v>8228127113.25</v>
      </c>
      <c r="M587" s="1">
        <v>194557</v>
      </c>
      <c r="N587" s="3">
        <f>IF(ISERR(LN(Table1541[[#This Row],[Close Price]]/I586)),"-",LN(Table1541[[#This Row],[Close Price]]/I586))</f>
        <v>4.2289947560794287E-2</v>
      </c>
    </row>
    <row r="588" spans="1:14" x14ac:dyDescent="0.3">
      <c r="A588" s="1" t="s">
        <v>44</v>
      </c>
      <c r="B588" s="1" t="s">
        <v>14</v>
      </c>
      <c r="C588" s="2">
        <v>43972</v>
      </c>
      <c r="D588" s="1">
        <v>620.65</v>
      </c>
      <c r="E588" s="1">
        <v>620.65</v>
      </c>
      <c r="F588" s="1">
        <v>626.85</v>
      </c>
      <c r="G588" s="1">
        <v>612.29999999999995</v>
      </c>
      <c r="H588" s="1">
        <v>617</v>
      </c>
      <c r="I588" s="1">
        <v>616.6</v>
      </c>
      <c r="J588" s="1">
        <v>619.16999999999996</v>
      </c>
      <c r="K588" s="1">
        <v>7916847</v>
      </c>
      <c r="L588" s="1">
        <v>4901908425.9499998</v>
      </c>
      <c r="M588" s="1">
        <v>115197</v>
      </c>
      <c r="N588" s="3">
        <f>IF(ISERR(LN(Table1541[[#This Row],[Close Price]]/I587)),"-",LN(Table1541[[#This Row],[Close Price]]/I587))</f>
        <v>-6.5468005099067967E-3</v>
      </c>
    </row>
    <row r="589" spans="1:14" x14ac:dyDescent="0.3">
      <c r="A589" s="1" t="s">
        <v>44</v>
      </c>
      <c r="B589" s="1" t="s">
        <v>14</v>
      </c>
      <c r="C589" s="2">
        <v>43973</v>
      </c>
      <c r="D589" s="1">
        <v>616.6</v>
      </c>
      <c r="E589" s="1">
        <v>616.70000000000005</v>
      </c>
      <c r="F589" s="1">
        <v>641.85</v>
      </c>
      <c r="G589" s="1">
        <v>610.1</v>
      </c>
      <c r="H589" s="1">
        <v>637</v>
      </c>
      <c r="I589" s="1">
        <v>639.35</v>
      </c>
      <c r="J589" s="1">
        <v>627.89</v>
      </c>
      <c r="K589" s="1">
        <v>10875625</v>
      </c>
      <c r="L589" s="1">
        <v>6828715774.8500004</v>
      </c>
      <c r="M589" s="1">
        <v>147573</v>
      </c>
      <c r="N589" s="3">
        <f>IF(ISERR(LN(Table1541[[#This Row],[Close Price]]/I588)),"-",LN(Table1541[[#This Row],[Close Price]]/I588))</f>
        <v>3.623151980512733E-2</v>
      </c>
    </row>
    <row r="590" spans="1:14" x14ac:dyDescent="0.3">
      <c r="A590" s="1" t="s">
        <v>44</v>
      </c>
      <c r="B590" s="1" t="s">
        <v>14</v>
      </c>
      <c r="C590" s="2">
        <v>43977</v>
      </c>
      <c r="D590" s="1">
        <v>639.35</v>
      </c>
      <c r="E590" s="1">
        <v>640</v>
      </c>
      <c r="F590" s="1">
        <v>646.9</v>
      </c>
      <c r="G590" s="1">
        <v>624.04999999999995</v>
      </c>
      <c r="H590" s="1">
        <v>628.79999999999995</v>
      </c>
      <c r="I590" s="1">
        <v>627.70000000000005</v>
      </c>
      <c r="J590" s="1">
        <v>635.07000000000005</v>
      </c>
      <c r="K590" s="1">
        <v>8859499</v>
      </c>
      <c r="L590" s="1">
        <v>5626360826.3999996</v>
      </c>
      <c r="M590" s="1">
        <v>122726</v>
      </c>
      <c r="N590" s="3">
        <f>IF(ISERR(LN(Table1541[[#This Row],[Close Price]]/I589)),"-",LN(Table1541[[#This Row],[Close Price]]/I589))</f>
        <v>-1.8389689933691215E-2</v>
      </c>
    </row>
    <row r="591" spans="1:14" x14ac:dyDescent="0.3">
      <c r="A591" s="1" t="s">
        <v>44</v>
      </c>
      <c r="B591" s="1" t="s">
        <v>14</v>
      </c>
      <c r="C591" s="2">
        <v>43978</v>
      </c>
      <c r="D591" s="1">
        <v>627.70000000000005</v>
      </c>
      <c r="E591" s="1">
        <v>630</v>
      </c>
      <c r="F591" s="1">
        <v>637.79999999999995</v>
      </c>
      <c r="G591" s="1">
        <v>625.79999999999995</v>
      </c>
      <c r="H591" s="1">
        <v>634</v>
      </c>
      <c r="I591" s="1">
        <v>633.04999999999995</v>
      </c>
      <c r="J591" s="1">
        <v>632.19000000000005</v>
      </c>
      <c r="K591" s="1">
        <v>7710110</v>
      </c>
      <c r="L591" s="1">
        <v>4874284889.9499998</v>
      </c>
      <c r="M591" s="1">
        <v>121875</v>
      </c>
      <c r="N591" s="3">
        <f>IF(ISERR(LN(Table1541[[#This Row],[Close Price]]/I590)),"-",LN(Table1541[[#This Row],[Close Price]]/I590))</f>
        <v>8.4870626427759471E-3</v>
      </c>
    </row>
    <row r="592" spans="1:14" x14ac:dyDescent="0.3">
      <c r="A592" s="1" t="s">
        <v>44</v>
      </c>
      <c r="B592" s="1" t="s">
        <v>14</v>
      </c>
      <c r="C592" s="2">
        <v>43979</v>
      </c>
      <c r="D592" s="1">
        <v>633.04999999999995</v>
      </c>
      <c r="E592" s="1">
        <v>634</v>
      </c>
      <c r="F592" s="1">
        <v>637.65</v>
      </c>
      <c r="G592" s="1">
        <v>626.04999999999995</v>
      </c>
      <c r="H592" s="1">
        <v>629.75</v>
      </c>
      <c r="I592" s="1">
        <v>628.35</v>
      </c>
      <c r="J592" s="1">
        <v>631.4</v>
      </c>
      <c r="K592" s="1">
        <v>5488725</v>
      </c>
      <c r="L592" s="1">
        <v>3465586321.5999999</v>
      </c>
      <c r="M592" s="1">
        <v>86659</v>
      </c>
      <c r="N592" s="3">
        <f>IF(ISERR(LN(Table1541[[#This Row],[Close Price]]/I591)),"-",LN(Table1541[[#This Row],[Close Price]]/I591))</f>
        <v>-7.4520719051085161E-3</v>
      </c>
    </row>
    <row r="593" spans="1:14" x14ac:dyDescent="0.3">
      <c r="A593" s="1" t="s">
        <v>44</v>
      </c>
      <c r="B593" s="1" t="s">
        <v>14</v>
      </c>
      <c r="C593" s="2">
        <v>43980</v>
      </c>
      <c r="D593" s="1">
        <v>628.35</v>
      </c>
      <c r="E593" s="1">
        <v>633</v>
      </c>
      <c r="F593" s="1">
        <v>650.95000000000005</v>
      </c>
      <c r="G593" s="1">
        <v>631</v>
      </c>
      <c r="H593" s="1">
        <v>648.04999999999995</v>
      </c>
      <c r="I593" s="1">
        <v>648.15</v>
      </c>
      <c r="J593" s="1">
        <v>644.84</v>
      </c>
      <c r="K593" s="1">
        <v>10580213</v>
      </c>
      <c r="L593" s="1">
        <v>6822505065.3999996</v>
      </c>
      <c r="M593" s="1">
        <v>148409</v>
      </c>
      <c r="N593" s="3">
        <f>IF(ISERR(LN(Table1541[[#This Row],[Close Price]]/I592)),"-",LN(Table1541[[#This Row],[Close Price]]/I592))</f>
        <v>3.102481498489823E-2</v>
      </c>
    </row>
    <row r="594" spans="1:14" x14ac:dyDescent="0.3">
      <c r="A594" s="1" t="s">
        <v>44</v>
      </c>
      <c r="B594" s="1" t="s">
        <v>14</v>
      </c>
      <c r="C594" s="2">
        <v>43983</v>
      </c>
      <c r="D594" s="1">
        <v>648.15</v>
      </c>
      <c r="E594" s="1">
        <v>649</v>
      </c>
      <c r="F594" s="1">
        <v>652.6</v>
      </c>
      <c r="G594" s="1">
        <v>634.54999999999995</v>
      </c>
      <c r="H594" s="1">
        <v>640.6</v>
      </c>
      <c r="I594" s="1">
        <v>642.5</v>
      </c>
      <c r="J594" s="1">
        <v>642.08000000000004</v>
      </c>
      <c r="K594" s="1">
        <v>7439126</v>
      </c>
      <c r="L594" s="1">
        <v>4776515732.3500004</v>
      </c>
      <c r="M594" s="1">
        <v>165405</v>
      </c>
      <c r="N594" s="3">
        <f>IF(ISERR(LN(Table1541[[#This Row],[Close Price]]/I593)),"-",LN(Table1541[[#This Row],[Close Price]]/I593))</f>
        <v>-8.7553342766769696E-3</v>
      </c>
    </row>
    <row r="595" spans="1:14" x14ac:dyDescent="0.3">
      <c r="A595" s="1" t="s">
        <v>44</v>
      </c>
      <c r="B595" s="1" t="s">
        <v>14</v>
      </c>
      <c r="C595" s="2">
        <v>43984</v>
      </c>
      <c r="D595" s="1">
        <v>642.5</v>
      </c>
      <c r="E595" s="1">
        <v>644.9</v>
      </c>
      <c r="F595" s="1">
        <v>658.65</v>
      </c>
      <c r="G595" s="1">
        <v>636</v>
      </c>
      <c r="H595" s="1">
        <v>640</v>
      </c>
      <c r="I595" s="1">
        <v>637.6</v>
      </c>
      <c r="J595" s="1">
        <v>646.58000000000004</v>
      </c>
      <c r="K595" s="1">
        <v>6883613</v>
      </c>
      <c r="L595" s="1">
        <v>4450820309.6999998</v>
      </c>
      <c r="M595" s="1">
        <v>106666</v>
      </c>
      <c r="N595" s="3">
        <f>IF(ISERR(LN(Table1541[[#This Row],[Close Price]]/I594)),"-",LN(Table1541[[#This Row],[Close Price]]/I594))</f>
        <v>-7.6556892933695754E-3</v>
      </c>
    </row>
    <row r="596" spans="1:14" x14ac:dyDescent="0.3">
      <c r="A596" s="1" t="s">
        <v>44</v>
      </c>
      <c r="B596" s="1" t="s">
        <v>14</v>
      </c>
      <c r="C596" s="2">
        <v>43985</v>
      </c>
      <c r="D596" s="1">
        <v>637.6</v>
      </c>
      <c r="E596" s="1">
        <v>646.85</v>
      </c>
      <c r="F596" s="1">
        <v>649.5</v>
      </c>
      <c r="G596" s="1">
        <v>635.29999999999995</v>
      </c>
      <c r="H596" s="1">
        <v>642.35</v>
      </c>
      <c r="I596" s="1">
        <v>641.20000000000005</v>
      </c>
      <c r="J596" s="1">
        <v>643.54999999999995</v>
      </c>
      <c r="K596" s="1">
        <v>5044705</v>
      </c>
      <c r="L596" s="1">
        <v>3246526883.6500001</v>
      </c>
      <c r="M596" s="1">
        <v>99708</v>
      </c>
      <c r="N596" s="3">
        <f>IF(ISERR(LN(Table1541[[#This Row],[Close Price]]/I595)),"-",LN(Table1541[[#This Row],[Close Price]]/I595))</f>
        <v>5.6302932593927327E-3</v>
      </c>
    </row>
    <row r="597" spans="1:14" x14ac:dyDescent="0.3">
      <c r="A597" s="1" t="s">
        <v>44</v>
      </c>
      <c r="B597" s="1" t="s">
        <v>14</v>
      </c>
      <c r="C597" s="2">
        <v>43986</v>
      </c>
      <c r="D597" s="1">
        <v>641.20000000000005</v>
      </c>
      <c r="E597" s="1">
        <v>643</v>
      </c>
      <c r="F597" s="1">
        <v>664.8</v>
      </c>
      <c r="G597" s="1">
        <v>642.5</v>
      </c>
      <c r="H597" s="1">
        <v>663.25</v>
      </c>
      <c r="I597" s="1">
        <v>660.55</v>
      </c>
      <c r="J597" s="1">
        <v>655.29999999999995</v>
      </c>
      <c r="K597" s="1">
        <v>10452588</v>
      </c>
      <c r="L597" s="1">
        <v>6849586989.6499996</v>
      </c>
      <c r="M597" s="1">
        <v>185798</v>
      </c>
      <c r="N597" s="3">
        <f>IF(ISERR(LN(Table1541[[#This Row],[Close Price]]/I596)),"-",LN(Table1541[[#This Row],[Close Price]]/I596))</f>
        <v>2.9731400588965052E-2</v>
      </c>
    </row>
    <row r="598" spans="1:14" x14ac:dyDescent="0.3">
      <c r="A598" s="1" t="s">
        <v>44</v>
      </c>
      <c r="B598" s="1" t="s">
        <v>14</v>
      </c>
      <c r="C598" s="2">
        <v>43987</v>
      </c>
      <c r="D598" s="1">
        <v>660.55</v>
      </c>
      <c r="E598" s="1">
        <v>665</v>
      </c>
      <c r="F598" s="1">
        <v>669.75</v>
      </c>
      <c r="G598" s="1">
        <v>649</v>
      </c>
      <c r="H598" s="1">
        <v>654.45000000000005</v>
      </c>
      <c r="I598" s="1">
        <v>650.9</v>
      </c>
      <c r="J598" s="1">
        <v>657.7</v>
      </c>
      <c r="K598" s="1">
        <v>6481383</v>
      </c>
      <c r="L598" s="1">
        <v>4262776167.6500001</v>
      </c>
      <c r="M598" s="1">
        <v>98170</v>
      </c>
      <c r="N598" s="3">
        <f>IF(ISERR(LN(Table1541[[#This Row],[Close Price]]/I597)),"-",LN(Table1541[[#This Row],[Close Price]]/I597))</f>
        <v>-1.471680074602145E-2</v>
      </c>
    </row>
    <row r="599" spans="1:14" x14ac:dyDescent="0.3">
      <c r="A599" s="1" t="s">
        <v>44</v>
      </c>
      <c r="B599" s="1" t="s">
        <v>14</v>
      </c>
      <c r="C599" s="2">
        <v>43990</v>
      </c>
      <c r="D599" s="1">
        <v>650.9</v>
      </c>
      <c r="E599" s="1">
        <v>656.7</v>
      </c>
      <c r="F599" s="1">
        <v>657.8</v>
      </c>
      <c r="G599" s="1">
        <v>633.04999999999995</v>
      </c>
      <c r="H599" s="1">
        <v>636.1</v>
      </c>
      <c r="I599" s="1">
        <v>635.1</v>
      </c>
      <c r="J599" s="1">
        <v>640.16999999999996</v>
      </c>
      <c r="K599" s="1">
        <v>6263354</v>
      </c>
      <c r="L599" s="1">
        <v>4009624744.8000002</v>
      </c>
      <c r="M599" s="1">
        <v>123250</v>
      </c>
      <c r="N599" s="3">
        <f>IF(ISERR(LN(Table1541[[#This Row],[Close Price]]/I598)),"-",LN(Table1541[[#This Row],[Close Price]]/I598))</f>
        <v>-2.4573553769412452E-2</v>
      </c>
    </row>
    <row r="600" spans="1:14" x14ac:dyDescent="0.3">
      <c r="A600" s="1" t="s">
        <v>44</v>
      </c>
      <c r="B600" s="1" t="s">
        <v>14</v>
      </c>
      <c r="C600" s="2">
        <v>43991</v>
      </c>
      <c r="D600" s="1">
        <v>635.1</v>
      </c>
      <c r="E600" s="1">
        <v>638.9</v>
      </c>
      <c r="F600" s="1">
        <v>654.29999999999995</v>
      </c>
      <c r="G600" s="1">
        <v>637.04999999999995</v>
      </c>
      <c r="H600" s="1">
        <v>639.70000000000005</v>
      </c>
      <c r="I600" s="1">
        <v>640.04999999999995</v>
      </c>
      <c r="J600" s="1">
        <v>646.1</v>
      </c>
      <c r="K600" s="1">
        <v>8968473</v>
      </c>
      <c r="L600" s="1">
        <v>5794493919.5</v>
      </c>
      <c r="M600" s="1">
        <v>133946</v>
      </c>
      <c r="N600" s="3">
        <f>IF(ISERR(LN(Table1541[[#This Row],[Close Price]]/I599)),"-",LN(Table1541[[#This Row],[Close Price]]/I599))</f>
        <v>7.7638314931894785E-3</v>
      </c>
    </row>
    <row r="601" spans="1:14" x14ac:dyDescent="0.3">
      <c r="A601" s="1" t="s">
        <v>44</v>
      </c>
      <c r="B601" s="1" t="s">
        <v>14</v>
      </c>
      <c r="C601" s="2">
        <v>43992</v>
      </c>
      <c r="D601" s="1">
        <v>640.04999999999995</v>
      </c>
      <c r="E601" s="1">
        <v>646.79999999999995</v>
      </c>
      <c r="F601" s="1">
        <v>650.75</v>
      </c>
      <c r="G601" s="1">
        <v>639.79999999999995</v>
      </c>
      <c r="H601" s="1">
        <v>645.65</v>
      </c>
      <c r="I601" s="1">
        <v>642.95000000000005</v>
      </c>
      <c r="J601" s="1">
        <v>645.87</v>
      </c>
      <c r="K601" s="1">
        <v>5426109</v>
      </c>
      <c r="L601" s="1">
        <v>3504538812.3499999</v>
      </c>
      <c r="M601" s="1">
        <v>84838</v>
      </c>
      <c r="N601" s="3">
        <f>IF(ISERR(LN(Table1541[[#This Row],[Close Price]]/I600)),"-",LN(Table1541[[#This Row],[Close Price]]/I600))</f>
        <v>4.5206624143293858E-3</v>
      </c>
    </row>
    <row r="602" spans="1:14" x14ac:dyDescent="0.3">
      <c r="A602" s="1" t="s">
        <v>44</v>
      </c>
      <c r="B602" s="1" t="s">
        <v>14</v>
      </c>
      <c r="C602" s="2">
        <v>43993</v>
      </c>
      <c r="D602" s="1">
        <v>642.95000000000005</v>
      </c>
      <c r="E602" s="1">
        <v>645.65</v>
      </c>
      <c r="F602" s="1">
        <v>646.95000000000005</v>
      </c>
      <c r="G602" s="1">
        <v>632.79999999999995</v>
      </c>
      <c r="H602" s="1">
        <v>635.95000000000005</v>
      </c>
      <c r="I602" s="1">
        <v>635</v>
      </c>
      <c r="J602" s="1">
        <v>640.5</v>
      </c>
      <c r="K602" s="1">
        <v>3172467</v>
      </c>
      <c r="L602" s="1">
        <v>2031959200.0999999</v>
      </c>
      <c r="M602" s="1">
        <v>56954</v>
      </c>
      <c r="N602" s="3">
        <f>IF(ISERR(LN(Table1541[[#This Row],[Close Price]]/I601)),"-",LN(Table1541[[#This Row],[Close Price]]/I601))</f>
        <v>-1.2441961823756358E-2</v>
      </c>
    </row>
    <row r="603" spans="1:14" x14ac:dyDescent="0.3">
      <c r="A603" s="1" t="s">
        <v>44</v>
      </c>
      <c r="B603" s="1" t="s">
        <v>14</v>
      </c>
      <c r="C603" s="2">
        <v>43994</v>
      </c>
      <c r="D603" s="1">
        <v>635</v>
      </c>
      <c r="E603" s="1">
        <v>616.29999999999995</v>
      </c>
      <c r="F603" s="1">
        <v>645</v>
      </c>
      <c r="G603" s="1">
        <v>616.29999999999995</v>
      </c>
      <c r="H603" s="1">
        <v>643.1</v>
      </c>
      <c r="I603" s="1">
        <v>643.6</v>
      </c>
      <c r="J603" s="1">
        <v>634.61</v>
      </c>
      <c r="K603" s="1">
        <v>5579264</v>
      </c>
      <c r="L603" s="1">
        <v>3540642950.6999998</v>
      </c>
      <c r="M603" s="1">
        <v>90026</v>
      </c>
      <c r="N603" s="3">
        <f>IF(ISERR(LN(Table1541[[#This Row],[Close Price]]/I602)),"-",LN(Table1541[[#This Row],[Close Price]]/I602))</f>
        <v>1.3452416225536543E-2</v>
      </c>
    </row>
    <row r="604" spans="1:14" x14ac:dyDescent="0.3">
      <c r="A604" s="1" t="s">
        <v>44</v>
      </c>
      <c r="B604" s="1" t="s">
        <v>14</v>
      </c>
      <c r="C604" s="2">
        <v>43997</v>
      </c>
      <c r="D604" s="1">
        <v>643.6</v>
      </c>
      <c r="E604" s="1">
        <v>643</v>
      </c>
      <c r="F604" s="1">
        <v>653.5</v>
      </c>
      <c r="G604" s="1">
        <v>637</v>
      </c>
      <c r="H604" s="1">
        <v>642.5</v>
      </c>
      <c r="I604" s="1">
        <v>643.65</v>
      </c>
      <c r="J604" s="1">
        <v>645.52</v>
      </c>
      <c r="K604" s="1">
        <v>4520269</v>
      </c>
      <c r="L604" s="1">
        <v>2917905146.8000002</v>
      </c>
      <c r="M604" s="1">
        <v>67575</v>
      </c>
      <c r="N604" s="3">
        <f>IF(ISERR(LN(Table1541[[#This Row],[Close Price]]/I603)),"-",LN(Table1541[[#This Row],[Close Price]]/I603))</f>
        <v>7.7684987415213501E-5</v>
      </c>
    </row>
    <row r="605" spans="1:14" x14ac:dyDescent="0.3">
      <c r="A605" s="1" t="s">
        <v>44</v>
      </c>
      <c r="B605" s="1" t="s">
        <v>14</v>
      </c>
      <c r="C605" s="2">
        <v>43998</v>
      </c>
      <c r="D605" s="1">
        <v>643.65</v>
      </c>
      <c r="E605" s="1">
        <v>644.5</v>
      </c>
      <c r="F605" s="1">
        <v>650</v>
      </c>
      <c r="G605" s="1">
        <v>632.45000000000005</v>
      </c>
      <c r="H605" s="1">
        <v>640</v>
      </c>
      <c r="I605" s="1">
        <v>637.79999999999995</v>
      </c>
      <c r="J605" s="1">
        <v>642.35</v>
      </c>
      <c r="K605" s="1">
        <v>2927072</v>
      </c>
      <c r="L605" s="1">
        <v>1880193284.1500001</v>
      </c>
      <c r="M605" s="1">
        <v>46067</v>
      </c>
      <c r="N605" s="3">
        <f>IF(ISERR(LN(Table1541[[#This Row],[Close Price]]/I604)),"-",LN(Table1541[[#This Row],[Close Price]]/I604))</f>
        <v>-9.1303455296862374E-3</v>
      </c>
    </row>
    <row r="606" spans="1:14" x14ac:dyDescent="0.3">
      <c r="A606" s="1" t="s">
        <v>44</v>
      </c>
      <c r="B606" s="1" t="s">
        <v>14</v>
      </c>
      <c r="C606" s="2">
        <v>43999</v>
      </c>
      <c r="D606" s="1">
        <v>637.79999999999995</v>
      </c>
      <c r="E606" s="1">
        <v>640</v>
      </c>
      <c r="F606" s="1">
        <v>643.79999999999995</v>
      </c>
      <c r="G606" s="1">
        <v>635</v>
      </c>
      <c r="H606" s="1">
        <v>641</v>
      </c>
      <c r="I606" s="1">
        <v>640.35</v>
      </c>
      <c r="J606" s="1">
        <v>639.17999999999995</v>
      </c>
      <c r="K606" s="1">
        <v>2648049</v>
      </c>
      <c r="L606" s="1">
        <v>1692579541.8499999</v>
      </c>
      <c r="M606" s="1">
        <v>46713</v>
      </c>
      <c r="N606" s="3">
        <f>IF(ISERR(LN(Table1541[[#This Row],[Close Price]]/I605)),"-",LN(Table1541[[#This Row],[Close Price]]/I605))</f>
        <v>3.9901472961235505E-3</v>
      </c>
    </row>
    <row r="607" spans="1:14" x14ac:dyDescent="0.3">
      <c r="A607" s="1" t="s">
        <v>44</v>
      </c>
      <c r="B607" s="1" t="s">
        <v>14</v>
      </c>
      <c r="C607" s="2">
        <v>44000</v>
      </c>
      <c r="D607" s="1">
        <v>640.35</v>
      </c>
      <c r="E607" s="1">
        <v>641.65</v>
      </c>
      <c r="F607" s="1">
        <v>644.79999999999995</v>
      </c>
      <c r="G607" s="1">
        <v>636.4</v>
      </c>
      <c r="H607" s="1">
        <v>641.6</v>
      </c>
      <c r="I607" s="1">
        <v>642.04999999999995</v>
      </c>
      <c r="J607" s="1">
        <v>641.02</v>
      </c>
      <c r="K607" s="1">
        <v>2161531</v>
      </c>
      <c r="L607" s="1">
        <v>1385574424.5</v>
      </c>
      <c r="M607" s="1">
        <v>44114</v>
      </c>
      <c r="N607" s="3">
        <f>IF(ISERR(LN(Table1541[[#This Row],[Close Price]]/I606)),"-",LN(Table1541[[#This Row],[Close Price]]/I606))</f>
        <v>2.6512804052020089E-3</v>
      </c>
    </row>
    <row r="608" spans="1:14" x14ac:dyDescent="0.3">
      <c r="A608" s="1" t="s">
        <v>44</v>
      </c>
      <c r="B608" s="1" t="s">
        <v>14</v>
      </c>
      <c r="C608" s="2">
        <v>44001</v>
      </c>
      <c r="D608" s="1">
        <v>642.04999999999995</v>
      </c>
      <c r="E608" s="1">
        <v>648.85</v>
      </c>
      <c r="F608" s="1">
        <v>648.85</v>
      </c>
      <c r="G608" s="1">
        <v>631.5</v>
      </c>
      <c r="H608" s="1">
        <v>645</v>
      </c>
      <c r="I608" s="1">
        <v>636.20000000000005</v>
      </c>
      <c r="J608" s="1">
        <v>639.78</v>
      </c>
      <c r="K608" s="1">
        <v>4476030</v>
      </c>
      <c r="L608" s="1">
        <v>2863676250.1999998</v>
      </c>
      <c r="M608" s="1">
        <v>75006</v>
      </c>
      <c r="N608" s="3">
        <f>IF(ISERR(LN(Table1541[[#This Row],[Close Price]]/I607)),"-",LN(Table1541[[#This Row],[Close Price]]/I607))</f>
        <v>-9.1532029622391157E-3</v>
      </c>
    </row>
    <row r="609" spans="1:14" x14ac:dyDescent="0.3">
      <c r="A609" s="1" t="s">
        <v>44</v>
      </c>
      <c r="B609" s="1" t="s">
        <v>14</v>
      </c>
      <c r="C609" s="2">
        <v>44004</v>
      </c>
      <c r="D609" s="1">
        <v>636.20000000000005</v>
      </c>
      <c r="E609" s="1">
        <v>691</v>
      </c>
      <c r="F609" s="1">
        <v>692.5</v>
      </c>
      <c r="G609" s="1">
        <v>651.65</v>
      </c>
      <c r="H609" s="1">
        <v>656.5</v>
      </c>
      <c r="I609" s="1">
        <v>655.95</v>
      </c>
      <c r="J609" s="1">
        <v>667.99</v>
      </c>
      <c r="K609" s="1">
        <v>29313468</v>
      </c>
      <c r="L609" s="1">
        <v>19581044090.400002</v>
      </c>
      <c r="M609" s="1">
        <v>448337</v>
      </c>
      <c r="N609" s="3">
        <f>IF(ISERR(LN(Table1541[[#This Row],[Close Price]]/I608)),"-",LN(Table1541[[#This Row],[Close Price]]/I608))</f>
        <v>3.0571587211995571E-2</v>
      </c>
    </row>
    <row r="610" spans="1:14" x14ac:dyDescent="0.3">
      <c r="A610" s="1" t="s">
        <v>44</v>
      </c>
      <c r="B610" s="1" t="s">
        <v>14</v>
      </c>
      <c r="C610" s="2">
        <v>44005</v>
      </c>
      <c r="D610" s="1">
        <v>655.95</v>
      </c>
      <c r="E610" s="1">
        <v>674</v>
      </c>
      <c r="F610" s="1">
        <v>674</v>
      </c>
      <c r="G610" s="1">
        <v>655.4</v>
      </c>
      <c r="H610" s="1">
        <v>660.9</v>
      </c>
      <c r="I610" s="1">
        <v>659.8</v>
      </c>
      <c r="J610" s="1">
        <v>661.64</v>
      </c>
      <c r="K610" s="1">
        <v>8287942</v>
      </c>
      <c r="L610" s="1">
        <v>5483610488.5</v>
      </c>
      <c r="M610" s="1">
        <v>132417</v>
      </c>
      <c r="N610" s="3">
        <f>IF(ISERR(LN(Table1541[[#This Row],[Close Price]]/I609)),"-",LN(Table1541[[#This Row],[Close Price]]/I609))</f>
        <v>5.8521922674415463E-3</v>
      </c>
    </row>
    <row r="611" spans="1:14" x14ac:dyDescent="0.3">
      <c r="A611" s="1" t="s">
        <v>44</v>
      </c>
      <c r="B611" s="1" t="s">
        <v>14</v>
      </c>
      <c r="C611" s="2">
        <v>44006</v>
      </c>
      <c r="D611" s="1">
        <v>659.8</v>
      </c>
      <c r="E611" s="1">
        <v>660</v>
      </c>
      <c r="F611" s="1">
        <v>662.25</v>
      </c>
      <c r="G611" s="1">
        <v>628.29999999999995</v>
      </c>
      <c r="H611" s="1">
        <v>633.1</v>
      </c>
      <c r="I611" s="1">
        <v>631.20000000000005</v>
      </c>
      <c r="J611" s="1">
        <v>643.69000000000005</v>
      </c>
      <c r="K611" s="1">
        <v>6955964</v>
      </c>
      <c r="L611" s="1">
        <v>4477515359.3500004</v>
      </c>
      <c r="M611" s="1">
        <v>131675</v>
      </c>
      <c r="N611" s="3">
        <f>IF(ISERR(LN(Table1541[[#This Row],[Close Price]]/I610)),"-",LN(Table1541[[#This Row],[Close Price]]/I610))</f>
        <v>-4.4313989262816475E-2</v>
      </c>
    </row>
    <row r="612" spans="1:14" x14ac:dyDescent="0.3">
      <c r="A612" s="1" t="s">
        <v>44</v>
      </c>
      <c r="B612" s="1" t="s">
        <v>14</v>
      </c>
      <c r="C612" s="2">
        <v>44007</v>
      </c>
      <c r="D612" s="1">
        <v>631.20000000000005</v>
      </c>
      <c r="E612" s="1">
        <v>632</v>
      </c>
      <c r="F612" s="1">
        <v>642</v>
      </c>
      <c r="G612" s="1">
        <v>629.15</v>
      </c>
      <c r="H612" s="1">
        <v>637.95000000000005</v>
      </c>
      <c r="I612" s="1">
        <v>634.9</v>
      </c>
      <c r="J612" s="1">
        <v>634.51</v>
      </c>
      <c r="K612" s="1">
        <v>5816412</v>
      </c>
      <c r="L612" s="1">
        <v>3690547076.0999999</v>
      </c>
      <c r="M612" s="1">
        <v>109040</v>
      </c>
      <c r="N612" s="3">
        <f>IF(ISERR(LN(Table1541[[#This Row],[Close Price]]/I611)),"-",LN(Table1541[[#This Row],[Close Price]]/I611))</f>
        <v>5.8447366447396815E-3</v>
      </c>
    </row>
    <row r="613" spans="1:14" x14ac:dyDescent="0.3">
      <c r="A613" s="1" t="s">
        <v>44</v>
      </c>
      <c r="B613" s="1" t="s">
        <v>14</v>
      </c>
      <c r="C613" s="2">
        <v>44008</v>
      </c>
      <c r="D613" s="1">
        <v>634.9</v>
      </c>
      <c r="E613" s="1">
        <v>639</v>
      </c>
      <c r="F613" s="1">
        <v>643.65</v>
      </c>
      <c r="G613" s="1">
        <v>631.6</v>
      </c>
      <c r="H613" s="1">
        <v>635</v>
      </c>
      <c r="I613" s="1">
        <v>634.9</v>
      </c>
      <c r="J613" s="1">
        <v>636.33000000000004</v>
      </c>
      <c r="K613" s="1">
        <v>3847867</v>
      </c>
      <c r="L613" s="1">
        <v>2448516665.75</v>
      </c>
      <c r="M613" s="1">
        <v>72417</v>
      </c>
      <c r="N613" s="3">
        <f>IF(ISERR(LN(Table1541[[#This Row],[Close Price]]/I612)),"-",LN(Table1541[[#This Row],[Close Price]]/I612))</f>
        <v>0</v>
      </c>
    </row>
    <row r="614" spans="1:14" x14ac:dyDescent="0.3">
      <c r="A614" s="1" t="s">
        <v>44</v>
      </c>
      <c r="B614" s="1" t="s">
        <v>14</v>
      </c>
      <c r="C614" s="2">
        <v>44011</v>
      </c>
      <c r="D614" s="1">
        <v>634.9</v>
      </c>
      <c r="E614" s="1">
        <v>637</v>
      </c>
      <c r="F614" s="1">
        <v>648</v>
      </c>
      <c r="G614" s="1">
        <v>635.4</v>
      </c>
      <c r="H614" s="1">
        <v>643.95000000000005</v>
      </c>
      <c r="I614" s="1">
        <v>644.9</v>
      </c>
      <c r="J614" s="1">
        <v>643.4</v>
      </c>
      <c r="K614" s="1">
        <v>6772345</v>
      </c>
      <c r="L614" s="1">
        <v>4357304298.9499998</v>
      </c>
      <c r="M614" s="1">
        <v>113451</v>
      </c>
      <c r="N614" s="3">
        <f>IF(ISERR(LN(Table1541[[#This Row],[Close Price]]/I613)),"-",LN(Table1541[[#This Row],[Close Price]]/I613))</f>
        <v>1.5627759839927556E-2</v>
      </c>
    </row>
    <row r="615" spans="1:14" x14ac:dyDescent="0.3">
      <c r="A615" s="1" t="s">
        <v>44</v>
      </c>
      <c r="B615" s="1" t="s">
        <v>14</v>
      </c>
      <c r="C615" s="2">
        <v>44012</v>
      </c>
      <c r="D615" s="1">
        <v>644.9</v>
      </c>
      <c r="E615" s="1">
        <v>647.95000000000005</v>
      </c>
      <c r="F615" s="1">
        <v>649.9</v>
      </c>
      <c r="G615" s="1">
        <v>638</v>
      </c>
      <c r="H615" s="1">
        <v>640.70000000000005</v>
      </c>
      <c r="I615" s="1">
        <v>640.25</v>
      </c>
      <c r="J615" s="1">
        <v>643.37</v>
      </c>
      <c r="K615" s="1">
        <v>4319890</v>
      </c>
      <c r="L615" s="1">
        <v>2779279865.4499998</v>
      </c>
      <c r="M615" s="1">
        <v>73014</v>
      </c>
      <c r="N615" s="3">
        <f>IF(ISERR(LN(Table1541[[#This Row],[Close Price]]/I614)),"-",LN(Table1541[[#This Row],[Close Price]]/I614))</f>
        <v>-7.2365409366970355E-3</v>
      </c>
    </row>
    <row r="616" spans="1:14" x14ac:dyDescent="0.3">
      <c r="A616" s="1" t="s">
        <v>44</v>
      </c>
      <c r="B616" s="1" t="s">
        <v>14</v>
      </c>
      <c r="C616" s="2">
        <v>44013</v>
      </c>
      <c r="D616" s="1">
        <v>640.25</v>
      </c>
      <c r="E616" s="1">
        <v>642.6</v>
      </c>
      <c r="F616" s="1">
        <v>642.6</v>
      </c>
      <c r="G616" s="1">
        <v>621.04999999999995</v>
      </c>
      <c r="H616" s="1">
        <v>628.20000000000005</v>
      </c>
      <c r="I616" s="1">
        <v>627.1</v>
      </c>
      <c r="J616" s="1">
        <v>628.92999999999995</v>
      </c>
      <c r="K616" s="1">
        <v>4809654</v>
      </c>
      <c r="L616" s="1">
        <v>3024951238.75</v>
      </c>
      <c r="M616" s="1">
        <v>89059</v>
      </c>
      <c r="N616" s="3">
        <f>IF(ISERR(LN(Table1541[[#This Row],[Close Price]]/I615)),"-",LN(Table1541[[#This Row],[Close Price]]/I615))</f>
        <v>-2.0752707530659446E-2</v>
      </c>
    </row>
    <row r="617" spans="1:14" x14ac:dyDescent="0.3">
      <c r="A617" s="1" t="s">
        <v>44</v>
      </c>
      <c r="B617" s="1" t="s">
        <v>14</v>
      </c>
      <c r="C617" s="2">
        <v>44014</v>
      </c>
      <c r="D617" s="1">
        <v>627.1</v>
      </c>
      <c r="E617" s="1">
        <v>630</v>
      </c>
      <c r="F617" s="1">
        <v>654.45000000000005</v>
      </c>
      <c r="G617" s="1">
        <v>626</v>
      </c>
      <c r="H617" s="1">
        <v>650.95000000000005</v>
      </c>
      <c r="I617" s="1">
        <v>646.20000000000005</v>
      </c>
      <c r="J617" s="1">
        <v>637.66999999999996</v>
      </c>
      <c r="K617" s="1">
        <v>6169883</v>
      </c>
      <c r="L617" s="1">
        <v>3934340599.25</v>
      </c>
      <c r="M617" s="1">
        <v>89193</v>
      </c>
      <c r="N617" s="3">
        <f>IF(ISERR(LN(Table1541[[#This Row],[Close Price]]/I616)),"-",LN(Table1541[[#This Row],[Close Price]]/I616))</f>
        <v>3.0003035841422773E-2</v>
      </c>
    </row>
    <row r="618" spans="1:14" x14ac:dyDescent="0.3">
      <c r="A618" s="1" t="s">
        <v>44</v>
      </c>
      <c r="B618" s="1" t="s">
        <v>14</v>
      </c>
      <c r="C618" s="2">
        <v>44015</v>
      </c>
      <c r="D618" s="1">
        <v>646.20000000000005</v>
      </c>
      <c r="E618" s="1">
        <v>652.95000000000005</v>
      </c>
      <c r="F618" s="1">
        <v>652.95000000000005</v>
      </c>
      <c r="G618" s="1">
        <v>635.5</v>
      </c>
      <c r="H618" s="1">
        <v>638.5</v>
      </c>
      <c r="I618" s="1">
        <v>638.79999999999995</v>
      </c>
      <c r="J618" s="1">
        <v>641.24</v>
      </c>
      <c r="K618" s="1">
        <v>5380124</v>
      </c>
      <c r="L618" s="1">
        <v>3449968807.1500001</v>
      </c>
      <c r="M618" s="1">
        <v>80858</v>
      </c>
      <c r="N618" s="3">
        <f>IF(ISERR(LN(Table1541[[#This Row],[Close Price]]/I617)),"-",LN(Table1541[[#This Row],[Close Price]]/I617))</f>
        <v>-1.1517637049540612E-2</v>
      </c>
    </row>
    <row r="619" spans="1:14" x14ac:dyDescent="0.3">
      <c r="A619" s="1" t="s">
        <v>44</v>
      </c>
      <c r="B619" s="1" t="s">
        <v>14</v>
      </c>
      <c r="C619" s="2">
        <v>44018</v>
      </c>
      <c r="D619" s="1">
        <v>638.79999999999995</v>
      </c>
      <c r="E619" s="1">
        <v>640</v>
      </c>
      <c r="F619" s="1">
        <v>644.25</v>
      </c>
      <c r="G619" s="1">
        <v>629.20000000000005</v>
      </c>
      <c r="H619" s="1">
        <v>634.95000000000005</v>
      </c>
      <c r="I619" s="1">
        <v>634.6</v>
      </c>
      <c r="J619" s="1">
        <v>635.28</v>
      </c>
      <c r="K619" s="1">
        <v>5604898</v>
      </c>
      <c r="L619" s="1">
        <v>3560688039.4000001</v>
      </c>
      <c r="M619" s="1">
        <v>97822</v>
      </c>
      <c r="N619" s="3">
        <f>IF(ISERR(LN(Table1541[[#This Row],[Close Price]]/I618)),"-",LN(Table1541[[#This Row],[Close Price]]/I618))</f>
        <v>-6.5965371917621075E-3</v>
      </c>
    </row>
    <row r="620" spans="1:14" x14ac:dyDescent="0.3">
      <c r="A620" s="1" t="s">
        <v>44</v>
      </c>
      <c r="B620" s="1" t="s">
        <v>14</v>
      </c>
      <c r="C620" s="2">
        <v>44019</v>
      </c>
      <c r="D620" s="1">
        <v>634.6</v>
      </c>
      <c r="E620" s="1">
        <v>637.95000000000005</v>
      </c>
      <c r="F620" s="1">
        <v>642.6</v>
      </c>
      <c r="G620" s="1">
        <v>635.20000000000005</v>
      </c>
      <c r="H620" s="1">
        <v>636.6</v>
      </c>
      <c r="I620" s="1">
        <v>636.54999999999995</v>
      </c>
      <c r="J620" s="1">
        <v>638.75</v>
      </c>
      <c r="K620" s="1">
        <v>3781547</v>
      </c>
      <c r="L620" s="1">
        <v>2415469626.0500002</v>
      </c>
      <c r="M620" s="1">
        <v>82946</v>
      </c>
      <c r="N620" s="3">
        <f>IF(ISERR(LN(Table1541[[#This Row],[Close Price]]/I619)),"-",LN(Table1541[[#This Row],[Close Price]]/I619))</f>
        <v>3.0680903585590304E-3</v>
      </c>
    </row>
    <row r="621" spans="1:14" x14ac:dyDescent="0.3">
      <c r="A621" s="1" t="s">
        <v>44</v>
      </c>
      <c r="B621" s="1" t="s">
        <v>14</v>
      </c>
      <c r="C621" s="2">
        <v>44020</v>
      </c>
      <c r="D621" s="1">
        <v>636.54999999999995</v>
      </c>
      <c r="E621" s="1">
        <v>643.45000000000005</v>
      </c>
      <c r="F621" s="1">
        <v>648</v>
      </c>
      <c r="G621" s="1">
        <v>632.5</v>
      </c>
      <c r="H621" s="1">
        <v>634</v>
      </c>
      <c r="I621" s="1">
        <v>634.4</v>
      </c>
      <c r="J621" s="1">
        <v>639.46</v>
      </c>
      <c r="K621" s="1">
        <v>6953560</v>
      </c>
      <c r="L621" s="1">
        <v>4446544732.6499996</v>
      </c>
      <c r="M621" s="1">
        <v>135866</v>
      </c>
      <c r="N621" s="3">
        <f>IF(ISERR(LN(Table1541[[#This Row],[Close Price]]/I620)),"-",LN(Table1541[[#This Row],[Close Price]]/I620))</f>
        <v>-3.3832991870161246E-3</v>
      </c>
    </row>
    <row r="622" spans="1:14" x14ac:dyDescent="0.3">
      <c r="A622" s="1" t="s">
        <v>44</v>
      </c>
      <c r="B622" s="1" t="s">
        <v>14</v>
      </c>
      <c r="C622" s="2">
        <v>44021</v>
      </c>
      <c r="D622" s="1">
        <v>634.4</v>
      </c>
      <c r="E622" s="1">
        <v>643.95000000000005</v>
      </c>
      <c r="F622" s="1">
        <v>643.95000000000005</v>
      </c>
      <c r="G622" s="1">
        <v>636.25</v>
      </c>
      <c r="H622" s="1">
        <v>639</v>
      </c>
      <c r="I622" s="1">
        <v>639.04999999999995</v>
      </c>
      <c r="J622" s="1">
        <v>639.30999999999995</v>
      </c>
      <c r="K622" s="1">
        <v>4354463</v>
      </c>
      <c r="L622" s="1">
        <v>2783866871.5999999</v>
      </c>
      <c r="M622" s="1">
        <v>77246</v>
      </c>
      <c r="N622" s="3">
        <f>IF(ISERR(LN(Table1541[[#This Row],[Close Price]]/I621)),"-",LN(Table1541[[#This Row],[Close Price]]/I621))</f>
        <v>7.3030282570852112E-3</v>
      </c>
    </row>
    <row r="623" spans="1:14" x14ac:dyDescent="0.3">
      <c r="A623" s="1" t="s">
        <v>44</v>
      </c>
      <c r="B623" s="1" t="s">
        <v>14</v>
      </c>
      <c r="C623" s="2">
        <v>44022</v>
      </c>
      <c r="D623" s="1">
        <v>639.04999999999995</v>
      </c>
      <c r="E623" s="1">
        <v>640</v>
      </c>
      <c r="F623" s="1">
        <v>647</v>
      </c>
      <c r="G623" s="1">
        <v>636.70000000000005</v>
      </c>
      <c r="H623" s="1">
        <v>639</v>
      </c>
      <c r="I623" s="1">
        <v>638.9</v>
      </c>
      <c r="J623" s="1">
        <v>642.54999999999995</v>
      </c>
      <c r="K623" s="1">
        <v>4119833</v>
      </c>
      <c r="L623" s="1">
        <v>2647218035.1500001</v>
      </c>
      <c r="M623" s="1">
        <v>67871</v>
      </c>
      <c r="N623" s="3">
        <f>IF(ISERR(LN(Table1541[[#This Row],[Close Price]]/I622)),"-",LN(Table1541[[#This Row],[Close Price]]/I622))</f>
        <v>-2.3475096942575252E-4</v>
      </c>
    </row>
    <row r="624" spans="1:14" x14ac:dyDescent="0.3">
      <c r="A624" s="1" t="s">
        <v>44</v>
      </c>
      <c r="B624" s="1" t="s">
        <v>14</v>
      </c>
      <c r="C624" s="2">
        <v>44025</v>
      </c>
      <c r="D624" s="1">
        <v>638.9</v>
      </c>
      <c r="E624" s="1">
        <v>641</v>
      </c>
      <c r="F624" s="1">
        <v>646</v>
      </c>
      <c r="G624" s="1">
        <v>636.6</v>
      </c>
      <c r="H624" s="1">
        <v>638.85</v>
      </c>
      <c r="I624" s="1">
        <v>638.35</v>
      </c>
      <c r="J624" s="1">
        <v>640.66999999999996</v>
      </c>
      <c r="K624" s="1">
        <v>3450074</v>
      </c>
      <c r="L624" s="1">
        <v>2210350646.0500002</v>
      </c>
      <c r="M624" s="1">
        <v>67930</v>
      </c>
      <c r="N624" s="3">
        <f>IF(ISERR(LN(Table1541[[#This Row],[Close Price]]/I623)),"-",LN(Table1541[[#This Row],[Close Price]]/I623))</f>
        <v>-8.6122534193772116E-4</v>
      </c>
    </row>
    <row r="625" spans="1:14" x14ac:dyDescent="0.3">
      <c r="A625" s="1" t="s">
        <v>44</v>
      </c>
      <c r="B625" s="1" t="s">
        <v>14</v>
      </c>
      <c r="C625" s="2">
        <v>44026</v>
      </c>
      <c r="D625" s="1">
        <v>638.35</v>
      </c>
      <c r="E625" s="1">
        <v>639.95000000000005</v>
      </c>
      <c r="F625" s="1">
        <v>644</v>
      </c>
      <c r="G625" s="1">
        <v>631.25</v>
      </c>
      <c r="H625" s="1">
        <v>632.54999999999995</v>
      </c>
      <c r="I625" s="1">
        <v>632.29999999999995</v>
      </c>
      <c r="J625" s="1">
        <v>639.04999999999995</v>
      </c>
      <c r="K625" s="1">
        <v>5432821</v>
      </c>
      <c r="L625" s="1">
        <v>3471847472.25</v>
      </c>
      <c r="M625" s="1">
        <v>109157</v>
      </c>
      <c r="N625" s="3">
        <f>IF(ISERR(LN(Table1541[[#This Row],[Close Price]]/I624)),"-",LN(Table1541[[#This Row],[Close Price]]/I624))</f>
        <v>-9.5227572017924055E-3</v>
      </c>
    </row>
    <row r="626" spans="1:14" x14ac:dyDescent="0.3">
      <c r="A626" s="1" t="s">
        <v>44</v>
      </c>
      <c r="B626" s="1" t="s">
        <v>14</v>
      </c>
      <c r="C626" s="2">
        <v>44027</v>
      </c>
      <c r="D626" s="1">
        <v>632.29999999999995</v>
      </c>
      <c r="E626" s="1">
        <v>634.4</v>
      </c>
      <c r="F626" s="1">
        <v>643.5</v>
      </c>
      <c r="G626" s="1">
        <v>633.1</v>
      </c>
      <c r="H626" s="1">
        <v>639.4</v>
      </c>
      <c r="I626" s="1">
        <v>638.20000000000005</v>
      </c>
      <c r="J626" s="1">
        <v>638.32000000000005</v>
      </c>
      <c r="K626" s="1">
        <v>4253994</v>
      </c>
      <c r="L626" s="1">
        <v>2715419937.1500001</v>
      </c>
      <c r="M626" s="1">
        <v>68888</v>
      </c>
      <c r="N626" s="3">
        <f>IF(ISERR(LN(Table1541[[#This Row],[Close Price]]/I625)),"-",LN(Table1541[[#This Row],[Close Price]]/I625))</f>
        <v>9.2877487795758207E-3</v>
      </c>
    </row>
    <row r="627" spans="1:14" x14ac:dyDescent="0.3">
      <c r="A627" s="1" t="s">
        <v>44</v>
      </c>
      <c r="B627" s="1" t="s">
        <v>14</v>
      </c>
      <c r="C627" s="2">
        <v>44028</v>
      </c>
      <c r="D627" s="1">
        <v>638.20000000000005</v>
      </c>
      <c r="E627" s="1">
        <v>639.95000000000005</v>
      </c>
      <c r="F627" s="1">
        <v>677.4</v>
      </c>
      <c r="G627" s="1">
        <v>635.9</v>
      </c>
      <c r="H627" s="1">
        <v>673.6</v>
      </c>
      <c r="I627" s="1">
        <v>674.5</v>
      </c>
      <c r="J627" s="1">
        <v>660.33</v>
      </c>
      <c r="K627" s="1">
        <v>16098367</v>
      </c>
      <c r="L627" s="1">
        <v>10630272505.25</v>
      </c>
      <c r="M627" s="1">
        <v>215847</v>
      </c>
      <c r="N627" s="3">
        <f>IF(ISERR(LN(Table1541[[#This Row],[Close Price]]/I626)),"-",LN(Table1541[[#This Row],[Close Price]]/I626))</f>
        <v>5.5319961803667397E-2</v>
      </c>
    </row>
    <row r="628" spans="1:14" x14ac:dyDescent="0.3">
      <c r="A628" s="1" t="s">
        <v>44</v>
      </c>
      <c r="B628" s="1" t="s">
        <v>14</v>
      </c>
      <c r="C628" s="2">
        <v>44029</v>
      </c>
      <c r="D628" s="1">
        <v>674.5</v>
      </c>
      <c r="E628" s="1">
        <v>674.5</v>
      </c>
      <c r="F628" s="1">
        <v>696.65</v>
      </c>
      <c r="G628" s="1">
        <v>669.25</v>
      </c>
      <c r="H628" s="1">
        <v>687.7</v>
      </c>
      <c r="I628" s="1">
        <v>689.1</v>
      </c>
      <c r="J628" s="1">
        <v>686.02</v>
      </c>
      <c r="K628" s="1">
        <v>15244105</v>
      </c>
      <c r="L628" s="1">
        <v>10457729266.65</v>
      </c>
      <c r="M628" s="1">
        <v>184165</v>
      </c>
      <c r="N628" s="3">
        <f>IF(ISERR(LN(Table1541[[#This Row],[Close Price]]/I627)),"-",LN(Table1541[[#This Row],[Close Price]]/I627))</f>
        <v>2.1414722715351671E-2</v>
      </c>
    </row>
    <row r="629" spans="1:14" x14ac:dyDescent="0.3">
      <c r="A629" s="1" t="s">
        <v>44</v>
      </c>
      <c r="B629" s="1" t="s">
        <v>14</v>
      </c>
      <c r="C629" s="2">
        <v>44032</v>
      </c>
      <c r="D629" s="1">
        <v>689.1</v>
      </c>
      <c r="E629" s="1">
        <v>689</v>
      </c>
      <c r="F629" s="1">
        <v>690.85</v>
      </c>
      <c r="G629" s="1">
        <v>672.35</v>
      </c>
      <c r="H629" s="1">
        <v>674.3</v>
      </c>
      <c r="I629" s="1">
        <v>674.35</v>
      </c>
      <c r="J629" s="1">
        <v>678.55</v>
      </c>
      <c r="K629" s="1">
        <v>5469496</v>
      </c>
      <c r="L629" s="1">
        <v>3711333902.6999998</v>
      </c>
      <c r="M629" s="1">
        <v>85785</v>
      </c>
      <c r="N629" s="3">
        <f>IF(ISERR(LN(Table1541[[#This Row],[Close Price]]/I628)),"-",LN(Table1541[[#This Row],[Close Price]]/I628))</f>
        <v>-2.1637134400295605E-2</v>
      </c>
    </row>
    <row r="630" spans="1:14" x14ac:dyDescent="0.3">
      <c r="A630" s="1" t="s">
        <v>44</v>
      </c>
      <c r="B630" s="1" t="s">
        <v>14</v>
      </c>
      <c r="C630" s="2">
        <v>44033</v>
      </c>
      <c r="D630" s="1">
        <v>674.35</v>
      </c>
      <c r="E630" s="1">
        <v>676.1</v>
      </c>
      <c r="F630" s="1">
        <v>682.1</v>
      </c>
      <c r="G630" s="1">
        <v>660</v>
      </c>
      <c r="H630" s="1">
        <v>663.3</v>
      </c>
      <c r="I630" s="1">
        <v>662.3</v>
      </c>
      <c r="J630" s="1">
        <v>667.98</v>
      </c>
      <c r="K630" s="1">
        <v>4314960</v>
      </c>
      <c r="L630" s="1">
        <v>2882326709.3499999</v>
      </c>
      <c r="M630" s="1">
        <v>65328</v>
      </c>
      <c r="N630" s="3">
        <f>IF(ISERR(LN(Table1541[[#This Row],[Close Price]]/I629)),"-",LN(Table1541[[#This Row],[Close Price]]/I629))</f>
        <v>-1.8030638471932963E-2</v>
      </c>
    </row>
    <row r="631" spans="1:14" x14ac:dyDescent="0.3">
      <c r="A631" s="1" t="s">
        <v>44</v>
      </c>
      <c r="B631" s="1" t="s">
        <v>14</v>
      </c>
      <c r="C631" s="2">
        <v>44034</v>
      </c>
      <c r="D631" s="1">
        <v>662.3</v>
      </c>
      <c r="E631" s="1">
        <v>666.15</v>
      </c>
      <c r="F631" s="1">
        <v>677.8</v>
      </c>
      <c r="G631" s="1">
        <v>657.5</v>
      </c>
      <c r="H631" s="1">
        <v>661.45</v>
      </c>
      <c r="I631" s="1">
        <v>661.7</v>
      </c>
      <c r="J631" s="1">
        <v>666.48</v>
      </c>
      <c r="K631" s="1">
        <v>5918154</v>
      </c>
      <c r="L631" s="1">
        <v>3944333455.0500002</v>
      </c>
      <c r="M631" s="1">
        <v>79136</v>
      </c>
      <c r="N631" s="3">
        <f>IF(ISERR(LN(Table1541[[#This Row],[Close Price]]/I630)),"-",LN(Table1541[[#This Row],[Close Price]]/I630))</f>
        <v>-9.0634447291981952E-4</v>
      </c>
    </row>
    <row r="632" spans="1:14" x14ac:dyDescent="0.3">
      <c r="A632" s="1" t="s">
        <v>44</v>
      </c>
      <c r="B632" s="1" t="s">
        <v>14</v>
      </c>
      <c r="C632" s="2">
        <v>44035</v>
      </c>
      <c r="D632" s="1">
        <v>661.7</v>
      </c>
      <c r="E632" s="1">
        <v>663.95</v>
      </c>
      <c r="F632" s="1">
        <v>674</v>
      </c>
      <c r="G632" s="1">
        <v>662.2</v>
      </c>
      <c r="H632" s="1">
        <v>672.55</v>
      </c>
      <c r="I632" s="1">
        <v>671.45</v>
      </c>
      <c r="J632" s="1">
        <v>670.04</v>
      </c>
      <c r="K632" s="1">
        <v>4620517</v>
      </c>
      <c r="L632" s="1">
        <v>3095911606.3499999</v>
      </c>
      <c r="M632" s="1">
        <v>56977</v>
      </c>
      <c r="N632" s="3">
        <f>IF(ISERR(LN(Table1541[[#This Row],[Close Price]]/I631)),"-",LN(Table1541[[#This Row],[Close Price]]/I631))</f>
        <v>1.4627272009170427E-2</v>
      </c>
    </row>
    <row r="633" spans="1:14" x14ac:dyDescent="0.3">
      <c r="A633" s="1" t="s">
        <v>44</v>
      </c>
      <c r="B633" s="1" t="s">
        <v>14</v>
      </c>
      <c r="C633" s="2">
        <v>44036</v>
      </c>
      <c r="D633" s="1">
        <v>671.45</v>
      </c>
      <c r="E633" s="1">
        <v>673</v>
      </c>
      <c r="F633" s="1">
        <v>681</v>
      </c>
      <c r="G633" s="1">
        <v>658.2</v>
      </c>
      <c r="H633" s="1">
        <v>664.95</v>
      </c>
      <c r="I633" s="1">
        <v>666.05</v>
      </c>
      <c r="J633" s="1">
        <v>668.39</v>
      </c>
      <c r="K633" s="1">
        <v>4962946</v>
      </c>
      <c r="L633" s="1">
        <v>3317186837.9000001</v>
      </c>
      <c r="M633" s="1">
        <v>78732</v>
      </c>
      <c r="N633" s="3">
        <f>IF(ISERR(LN(Table1541[[#This Row],[Close Price]]/I632)),"-",LN(Table1541[[#This Row],[Close Price]]/I632))</f>
        <v>-8.0748102297126638E-3</v>
      </c>
    </row>
    <row r="634" spans="1:14" x14ac:dyDescent="0.3">
      <c r="A634" s="1" t="s">
        <v>44</v>
      </c>
      <c r="B634" s="1" t="s">
        <v>14</v>
      </c>
      <c r="C634" s="2">
        <v>44039</v>
      </c>
      <c r="D634" s="1">
        <v>666.05</v>
      </c>
      <c r="E634" s="1">
        <v>673.95</v>
      </c>
      <c r="F634" s="1">
        <v>673.95</v>
      </c>
      <c r="G634" s="1">
        <v>650.4</v>
      </c>
      <c r="H634" s="1">
        <v>651.70000000000005</v>
      </c>
      <c r="I634" s="1">
        <v>652.9</v>
      </c>
      <c r="J634" s="1">
        <v>656.24</v>
      </c>
      <c r="K634" s="1">
        <v>4465120</v>
      </c>
      <c r="L634" s="1">
        <v>2930175973.6500001</v>
      </c>
      <c r="M634" s="1">
        <v>86167</v>
      </c>
      <c r="N634" s="3">
        <f>IF(ISERR(LN(Table1541[[#This Row],[Close Price]]/I633)),"-",LN(Table1541[[#This Row],[Close Price]]/I633))</f>
        <v>-1.9940764604884E-2</v>
      </c>
    </row>
    <row r="635" spans="1:14" x14ac:dyDescent="0.3">
      <c r="A635" s="1" t="s">
        <v>44</v>
      </c>
      <c r="B635" s="1" t="s">
        <v>14</v>
      </c>
      <c r="C635" s="2">
        <v>44040</v>
      </c>
      <c r="D635" s="1">
        <v>652.9</v>
      </c>
      <c r="E635" s="1">
        <v>651</v>
      </c>
      <c r="F635" s="1">
        <v>665.75</v>
      </c>
      <c r="G635" s="1">
        <v>644.25</v>
      </c>
      <c r="H635" s="1">
        <v>662</v>
      </c>
      <c r="I635" s="1">
        <v>662.6</v>
      </c>
      <c r="J635" s="1">
        <v>658.09</v>
      </c>
      <c r="K635" s="1">
        <v>4583122</v>
      </c>
      <c r="L635" s="1">
        <v>3016125553.25</v>
      </c>
      <c r="M635" s="1">
        <v>70239</v>
      </c>
      <c r="N635" s="3">
        <f>IF(ISERR(LN(Table1541[[#This Row],[Close Price]]/I634)),"-",LN(Table1541[[#This Row],[Close Price]]/I634))</f>
        <v>1.4747511673207698E-2</v>
      </c>
    </row>
    <row r="636" spans="1:14" x14ac:dyDescent="0.3">
      <c r="A636" s="1" t="s">
        <v>44</v>
      </c>
      <c r="B636" s="1" t="s">
        <v>14</v>
      </c>
      <c r="C636" s="2">
        <v>44041</v>
      </c>
      <c r="D636" s="1">
        <v>662.6</v>
      </c>
      <c r="E636" s="1">
        <v>662.6</v>
      </c>
      <c r="F636" s="1">
        <v>685.55</v>
      </c>
      <c r="G636" s="1">
        <v>662.6</v>
      </c>
      <c r="H636" s="1">
        <v>680.5</v>
      </c>
      <c r="I636" s="1">
        <v>681.25</v>
      </c>
      <c r="J636" s="1">
        <v>676.43</v>
      </c>
      <c r="K636" s="1">
        <v>7288841</v>
      </c>
      <c r="L636" s="1">
        <v>4930391212.5</v>
      </c>
      <c r="M636" s="1">
        <v>80980</v>
      </c>
      <c r="N636" s="3">
        <f>IF(ISERR(LN(Table1541[[#This Row],[Close Price]]/I635)),"-",LN(Table1541[[#This Row],[Close Price]]/I635))</f>
        <v>2.7757856111658354E-2</v>
      </c>
    </row>
    <row r="637" spans="1:14" x14ac:dyDescent="0.3">
      <c r="A637" s="1" t="s">
        <v>44</v>
      </c>
      <c r="B637" s="1" t="s">
        <v>14</v>
      </c>
      <c r="C637" s="2">
        <v>44042</v>
      </c>
      <c r="D637" s="1">
        <v>681.25</v>
      </c>
      <c r="E637" s="1">
        <v>681.2</v>
      </c>
      <c r="F637" s="1">
        <v>698.95</v>
      </c>
      <c r="G637" s="1">
        <v>681</v>
      </c>
      <c r="H637" s="1">
        <v>686.7</v>
      </c>
      <c r="I637" s="1">
        <v>685.95</v>
      </c>
      <c r="J637" s="1">
        <v>690.81</v>
      </c>
      <c r="K637" s="1">
        <v>7171188</v>
      </c>
      <c r="L637" s="1">
        <v>4953962689.3500004</v>
      </c>
      <c r="M637" s="1">
        <v>114618</v>
      </c>
      <c r="N637" s="3">
        <f>IF(ISERR(LN(Table1541[[#This Row],[Close Price]]/I636)),"-",LN(Table1541[[#This Row],[Close Price]]/I636))</f>
        <v>6.8753927947200495E-3</v>
      </c>
    </row>
    <row r="638" spans="1:14" x14ac:dyDescent="0.3">
      <c r="A638" s="1" t="s">
        <v>44</v>
      </c>
      <c r="B638" s="1" t="s">
        <v>14</v>
      </c>
      <c r="C638" s="2">
        <v>44043</v>
      </c>
      <c r="D638" s="1">
        <v>685.95</v>
      </c>
      <c r="E638" s="1">
        <v>687</v>
      </c>
      <c r="F638" s="1">
        <v>724</v>
      </c>
      <c r="G638" s="1">
        <v>687</v>
      </c>
      <c r="H638" s="1">
        <v>721</v>
      </c>
      <c r="I638" s="1">
        <v>720.15</v>
      </c>
      <c r="J638" s="1">
        <v>711.57</v>
      </c>
      <c r="K638" s="1">
        <v>18897332</v>
      </c>
      <c r="L638" s="1">
        <v>13446763108.25</v>
      </c>
      <c r="M638" s="1">
        <v>242751</v>
      </c>
      <c r="N638" s="3">
        <f>IF(ISERR(LN(Table1541[[#This Row],[Close Price]]/I637)),"-",LN(Table1541[[#This Row],[Close Price]]/I637))</f>
        <v>4.8654784872884972E-2</v>
      </c>
    </row>
    <row r="639" spans="1:14" x14ac:dyDescent="0.3">
      <c r="A639" s="1" t="s">
        <v>44</v>
      </c>
      <c r="B639" s="1" t="s">
        <v>14</v>
      </c>
      <c r="C639" s="2">
        <v>44046</v>
      </c>
      <c r="D639" s="1">
        <v>720.15</v>
      </c>
      <c r="E639" s="1">
        <v>724</v>
      </c>
      <c r="F639" s="1">
        <v>734.2</v>
      </c>
      <c r="G639" s="1">
        <v>701</v>
      </c>
      <c r="H639" s="1">
        <v>711.15</v>
      </c>
      <c r="I639" s="1">
        <v>710.4</v>
      </c>
      <c r="J639" s="1">
        <v>717.49</v>
      </c>
      <c r="K639" s="1">
        <v>12500684</v>
      </c>
      <c r="L639" s="1">
        <v>8969138527.0499992</v>
      </c>
      <c r="M639" s="1">
        <v>199917</v>
      </c>
      <c r="N639" s="3">
        <f>IF(ISERR(LN(Table1541[[#This Row],[Close Price]]/I638)),"-",LN(Table1541[[#This Row],[Close Price]]/I638))</f>
        <v>-1.3631331967098783E-2</v>
      </c>
    </row>
    <row r="640" spans="1:14" x14ac:dyDescent="0.3">
      <c r="A640" s="1" t="s">
        <v>44</v>
      </c>
      <c r="B640" s="1" t="s">
        <v>14</v>
      </c>
      <c r="C640" s="2">
        <v>44047</v>
      </c>
      <c r="D640" s="1">
        <v>710.4</v>
      </c>
      <c r="E640" s="1">
        <v>708</v>
      </c>
      <c r="F640" s="1">
        <v>718.9</v>
      </c>
      <c r="G640" s="1">
        <v>703.2</v>
      </c>
      <c r="H640" s="1">
        <v>714.8</v>
      </c>
      <c r="I640" s="1">
        <v>713.85</v>
      </c>
      <c r="J640" s="1">
        <v>711.25</v>
      </c>
      <c r="K640" s="1">
        <v>6971075</v>
      </c>
      <c r="L640" s="1">
        <v>4958144709.75</v>
      </c>
      <c r="M640" s="1">
        <v>95036</v>
      </c>
      <c r="N640" s="3">
        <f>IF(ISERR(LN(Table1541[[#This Row],[Close Price]]/I639)),"-",LN(Table1541[[#This Row],[Close Price]]/I639))</f>
        <v>4.8446645572690098E-3</v>
      </c>
    </row>
    <row r="641" spans="1:14" x14ac:dyDescent="0.3">
      <c r="A641" s="1" t="s">
        <v>44</v>
      </c>
      <c r="B641" s="1" t="s">
        <v>14</v>
      </c>
      <c r="C641" s="2">
        <v>44048</v>
      </c>
      <c r="D641" s="1">
        <v>713.85</v>
      </c>
      <c r="E641" s="1">
        <v>720.8</v>
      </c>
      <c r="F641" s="1">
        <v>729.95</v>
      </c>
      <c r="G641" s="1">
        <v>716</v>
      </c>
      <c r="H641" s="1">
        <v>723.5</v>
      </c>
      <c r="I641" s="1">
        <v>722.15</v>
      </c>
      <c r="J641" s="1">
        <v>722.3</v>
      </c>
      <c r="K641" s="1">
        <v>5263247</v>
      </c>
      <c r="L641" s="1">
        <v>3801624840.9499998</v>
      </c>
      <c r="M641" s="1">
        <v>96837</v>
      </c>
      <c r="N641" s="3">
        <f>IF(ISERR(LN(Table1541[[#This Row],[Close Price]]/I640)),"-",LN(Table1541[[#This Row],[Close Price]]/I640))</f>
        <v>1.1560017311946461E-2</v>
      </c>
    </row>
    <row r="642" spans="1:14" x14ac:dyDescent="0.3">
      <c r="A642" s="1" t="s">
        <v>44</v>
      </c>
      <c r="B642" s="1" t="s">
        <v>14</v>
      </c>
      <c r="C642" s="2">
        <v>44049</v>
      </c>
      <c r="D642" s="1">
        <v>722.15</v>
      </c>
      <c r="E642" s="1">
        <v>724.95</v>
      </c>
      <c r="F642" s="1">
        <v>739.7</v>
      </c>
      <c r="G642" s="1">
        <v>720.1</v>
      </c>
      <c r="H642" s="1">
        <v>734</v>
      </c>
      <c r="I642" s="1">
        <v>731.1</v>
      </c>
      <c r="J642" s="1">
        <v>732.56</v>
      </c>
      <c r="K642" s="1">
        <v>9663912</v>
      </c>
      <c r="L642" s="1">
        <v>7079412130.3999996</v>
      </c>
      <c r="M642" s="1">
        <v>125796</v>
      </c>
      <c r="N642" s="3">
        <f>IF(ISERR(LN(Table1541[[#This Row],[Close Price]]/I641)),"-",LN(Table1541[[#This Row],[Close Price]]/I641))</f>
        <v>1.2317375752094555E-2</v>
      </c>
    </row>
    <row r="643" spans="1:14" x14ac:dyDescent="0.3">
      <c r="A643" s="1" t="s">
        <v>44</v>
      </c>
      <c r="B643" s="1" t="s">
        <v>14</v>
      </c>
      <c r="C643" s="2">
        <v>44050</v>
      </c>
      <c r="D643" s="1">
        <v>731.1</v>
      </c>
      <c r="E643" s="1">
        <v>738</v>
      </c>
      <c r="F643" s="1">
        <v>739.65</v>
      </c>
      <c r="G643" s="1">
        <v>724.5</v>
      </c>
      <c r="H643" s="1">
        <v>732.8</v>
      </c>
      <c r="I643" s="1">
        <v>728.65</v>
      </c>
      <c r="J643" s="1">
        <v>731.13</v>
      </c>
      <c r="K643" s="1">
        <v>6159882</v>
      </c>
      <c r="L643" s="1">
        <v>4503680438.6999998</v>
      </c>
      <c r="M643" s="1">
        <v>81746</v>
      </c>
      <c r="N643" s="3">
        <f>IF(ISERR(LN(Table1541[[#This Row],[Close Price]]/I642)),"-",LN(Table1541[[#This Row],[Close Price]]/I642))</f>
        <v>-3.3567423195646957E-3</v>
      </c>
    </row>
    <row r="644" spans="1:14" x14ac:dyDescent="0.3">
      <c r="A644" s="1" t="s">
        <v>44</v>
      </c>
      <c r="B644" s="1" t="s">
        <v>14</v>
      </c>
      <c r="C644" s="2">
        <v>44053</v>
      </c>
      <c r="D644" s="1">
        <v>728.65</v>
      </c>
      <c r="E644" s="1">
        <v>760</v>
      </c>
      <c r="F644" s="1">
        <v>814.5</v>
      </c>
      <c r="G644" s="1">
        <v>751.35</v>
      </c>
      <c r="H644" s="1">
        <v>797.7</v>
      </c>
      <c r="I644" s="1">
        <v>795.6</v>
      </c>
      <c r="J644" s="1">
        <v>790.73</v>
      </c>
      <c r="K644" s="1">
        <v>56895564</v>
      </c>
      <c r="L644" s="1">
        <v>44989022123</v>
      </c>
      <c r="M644" s="1">
        <v>603361</v>
      </c>
      <c r="N644" s="3">
        <f>IF(ISERR(LN(Table1541[[#This Row],[Close Price]]/I643)),"-",LN(Table1541[[#This Row],[Close Price]]/I643))</f>
        <v>8.7903040000111551E-2</v>
      </c>
    </row>
    <row r="645" spans="1:14" x14ac:dyDescent="0.3">
      <c r="A645" s="1" t="s">
        <v>44</v>
      </c>
      <c r="B645" s="1" t="s">
        <v>14</v>
      </c>
      <c r="C645" s="2">
        <v>44054</v>
      </c>
      <c r="D645" s="1">
        <v>795.6</v>
      </c>
      <c r="E645" s="1">
        <v>801.1</v>
      </c>
      <c r="F645" s="1">
        <v>801.85</v>
      </c>
      <c r="G645" s="1">
        <v>768.75</v>
      </c>
      <c r="H645" s="1">
        <v>779</v>
      </c>
      <c r="I645" s="1">
        <v>778</v>
      </c>
      <c r="J645" s="1">
        <v>781.97</v>
      </c>
      <c r="K645" s="1">
        <v>14861526</v>
      </c>
      <c r="L645" s="1">
        <v>11621292789.9</v>
      </c>
      <c r="M645" s="1">
        <v>176511</v>
      </c>
      <c r="N645" s="3">
        <f>IF(ISERR(LN(Table1541[[#This Row],[Close Price]]/I644)),"-",LN(Table1541[[#This Row],[Close Price]]/I644))</f>
        <v>-2.2370022801425565E-2</v>
      </c>
    </row>
    <row r="646" spans="1:14" x14ac:dyDescent="0.3">
      <c r="A646" s="1" t="s">
        <v>44</v>
      </c>
      <c r="B646" s="1" t="s">
        <v>14</v>
      </c>
      <c r="C646" s="2">
        <v>44055</v>
      </c>
      <c r="D646" s="1">
        <v>778</v>
      </c>
      <c r="E646" s="1">
        <v>778</v>
      </c>
      <c r="F646" s="1">
        <v>778</v>
      </c>
      <c r="G646" s="1">
        <v>755.6</v>
      </c>
      <c r="H646" s="1">
        <v>762</v>
      </c>
      <c r="I646" s="1">
        <v>762.1</v>
      </c>
      <c r="J646" s="1">
        <v>762.24</v>
      </c>
      <c r="K646" s="1">
        <v>7841606</v>
      </c>
      <c r="L646" s="1">
        <v>5977147740.8999996</v>
      </c>
      <c r="M646" s="1">
        <v>116026</v>
      </c>
      <c r="N646" s="3">
        <f>IF(ISERR(LN(Table1541[[#This Row],[Close Price]]/I645)),"-",LN(Table1541[[#This Row],[Close Price]]/I645))</f>
        <v>-2.0648743506319747E-2</v>
      </c>
    </row>
    <row r="647" spans="1:14" x14ac:dyDescent="0.3">
      <c r="A647" s="1" t="s">
        <v>44</v>
      </c>
      <c r="B647" s="1" t="s">
        <v>14</v>
      </c>
      <c r="C647" s="2">
        <v>44056</v>
      </c>
      <c r="D647" s="1">
        <v>762.1</v>
      </c>
      <c r="E647" s="1">
        <v>765.95</v>
      </c>
      <c r="F647" s="1">
        <v>782.9</v>
      </c>
      <c r="G647" s="1">
        <v>754.1</v>
      </c>
      <c r="H647" s="1">
        <v>761</v>
      </c>
      <c r="I647" s="1">
        <v>760.25</v>
      </c>
      <c r="J647" s="1">
        <v>767.95</v>
      </c>
      <c r="K647" s="1">
        <v>13741283</v>
      </c>
      <c r="L647" s="1">
        <v>10552568522.9</v>
      </c>
      <c r="M647" s="1">
        <v>161067</v>
      </c>
      <c r="N647" s="3">
        <f>IF(ISERR(LN(Table1541[[#This Row],[Close Price]]/I646)),"-",LN(Table1541[[#This Row],[Close Price]]/I646))</f>
        <v>-2.4304541145977756E-3</v>
      </c>
    </row>
    <row r="648" spans="1:14" x14ac:dyDescent="0.3">
      <c r="A648" s="1" t="s">
        <v>44</v>
      </c>
      <c r="B648" s="1" t="s">
        <v>14</v>
      </c>
      <c r="C648" s="2">
        <v>44057</v>
      </c>
      <c r="D648" s="1">
        <v>760.25</v>
      </c>
      <c r="E648" s="1">
        <v>762</v>
      </c>
      <c r="F648" s="1">
        <v>787.75</v>
      </c>
      <c r="G648" s="1">
        <v>752.55</v>
      </c>
      <c r="H648" s="1">
        <v>773.6</v>
      </c>
      <c r="I648" s="1">
        <v>771.8</v>
      </c>
      <c r="J648" s="1">
        <v>774.47</v>
      </c>
      <c r="K648" s="1">
        <v>16276397</v>
      </c>
      <c r="L648" s="1">
        <v>12605568092.299999</v>
      </c>
      <c r="M648" s="1">
        <v>214750</v>
      </c>
      <c r="N648" s="3">
        <f>IF(ISERR(LN(Table1541[[#This Row],[Close Price]]/I647)),"-",LN(Table1541[[#This Row],[Close Price]]/I647))</f>
        <v>1.5078122546044188E-2</v>
      </c>
    </row>
    <row r="649" spans="1:14" x14ac:dyDescent="0.3">
      <c r="A649" s="1" t="s">
        <v>44</v>
      </c>
      <c r="B649" s="1" t="s">
        <v>14</v>
      </c>
      <c r="C649" s="2">
        <v>44060</v>
      </c>
      <c r="D649" s="1">
        <v>771.8</v>
      </c>
      <c r="E649" s="1">
        <v>779</v>
      </c>
      <c r="F649" s="1">
        <v>781</v>
      </c>
      <c r="G649" s="1">
        <v>765.5</v>
      </c>
      <c r="H649" s="1">
        <v>771.75</v>
      </c>
      <c r="I649" s="1">
        <v>771.65</v>
      </c>
      <c r="J649" s="1">
        <v>772.13</v>
      </c>
      <c r="K649" s="1">
        <v>6145819</v>
      </c>
      <c r="L649" s="1">
        <v>4745382571</v>
      </c>
      <c r="M649" s="1">
        <v>92178</v>
      </c>
      <c r="N649" s="3">
        <f>IF(ISERR(LN(Table1541[[#This Row],[Close Price]]/I648)),"-",LN(Table1541[[#This Row],[Close Price]]/I648))</f>
        <v>-1.9436975667783647E-4</v>
      </c>
    </row>
    <row r="650" spans="1:14" x14ac:dyDescent="0.3">
      <c r="A650" s="1" t="s">
        <v>44</v>
      </c>
      <c r="B650" s="1" t="s">
        <v>14</v>
      </c>
      <c r="C650" s="2">
        <v>44061</v>
      </c>
      <c r="D650" s="1">
        <v>771.65</v>
      </c>
      <c r="E650" s="1">
        <v>772</v>
      </c>
      <c r="F650" s="1">
        <v>779.65</v>
      </c>
      <c r="G650" s="1">
        <v>763</v>
      </c>
      <c r="H650" s="1">
        <v>765.5</v>
      </c>
      <c r="I650" s="1">
        <v>764.85</v>
      </c>
      <c r="J650" s="1">
        <v>769.02</v>
      </c>
      <c r="K650" s="1">
        <v>5520727</v>
      </c>
      <c r="L650" s="1">
        <v>4245551775.3000002</v>
      </c>
      <c r="M650" s="1">
        <v>98727</v>
      </c>
      <c r="N650" s="3">
        <f>IF(ISERR(LN(Table1541[[#This Row],[Close Price]]/I649)),"-",LN(Table1541[[#This Row],[Close Price]]/I649))</f>
        <v>-8.8513431775659821E-3</v>
      </c>
    </row>
    <row r="651" spans="1:14" x14ac:dyDescent="0.3">
      <c r="A651" s="1" t="s">
        <v>44</v>
      </c>
      <c r="B651" s="1" t="s">
        <v>14</v>
      </c>
      <c r="C651" s="2">
        <v>44062</v>
      </c>
      <c r="D651" s="1">
        <v>764.85</v>
      </c>
      <c r="E651" s="1">
        <v>770</v>
      </c>
      <c r="F651" s="1">
        <v>772.7</v>
      </c>
      <c r="G651" s="1">
        <v>756.65</v>
      </c>
      <c r="H651" s="1">
        <v>760</v>
      </c>
      <c r="I651" s="1">
        <v>758.35</v>
      </c>
      <c r="J651" s="1">
        <v>763.34</v>
      </c>
      <c r="K651" s="1">
        <v>6296081</v>
      </c>
      <c r="L651" s="1">
        <v>4806078351.1999998</v>
      </c>
      <c r="M651" s="1">
        <v>79079</v>
      </c>
      <c r="N651" s="3">
        <f>IF(ISERR(LN(Table1541[[#This Row],[Close Price]]/I650)),"-",LN(Table1541[[#This Row],[Close Price]]/I650))</f>
        <v>-8.534715671868514E-3</v>
      </c>
    </row>
    <row r="652" spans="1:14" x14ac:dyDescent="0.3">
      <c r="A652" s="1" t="s">
        <v>44</v>
      </c>
      <c r="B652" s="1" t="s">
        <v>14</v>
      </c>
      <c r="C652" s="2">
        <v>44063</v>
      </c>
      <c r="D652" s="1">
        <v>758.35</v>
      </c>
      <c r="E652" s="1">
        <v>758.35</v>
      </c>
      <c r="F652" s="1">
        <v>771.75</v>
      </c>
      <c r="G652" s="1">
        <v>758.35</v>
      </c>
      <c r="H652" s="1">
        <v>763.25</v>
      </c>
      <c r="I652" s="1">
        <v>762.7</v>
      </c>
      <c r="J652" s="1">
        <v>764.38</v>
      </c>
      <c r="K652" s="1">
        <v>8167571</v>
      </c>
      <c r="L652" s="1">
        <v>6243129239.1499996</v>
      </c>
      <c r="M652" s="1">
        <v>113634</v>
      </c>
      <c r="N652" s="3">
        <f>IF(ISERR(LN(Table1541[[#This Row],[Close Price]]/I651)),"-",LN(Table1541[[#This Row],[Close Price]]/I651))</f>
        <v>5.7197486727869088E-3</v>
      </c>
    </row>
    <row r="653" spans="1:14" x14ac:dyDescent="0.3">
      <c r="A653" s="1" t="s">
        <v>44</v>
      </c>
      <c r="B653" s="1" t="s">
        <v>14</v>
      </c>
      <c r="C653" s="2">
        <v>44064</v>
      </c>
      <c r="D653" s="1">
        <v>762.7</v>
      </c>
      <c r="E653" s="1">
        <v>768.85</v>
      </c>
      <c r="F653" s="1">
        <v>770.6</v>
      </c>
      <c r="G653" s="1">
        <v>759.05</v>
      </c>
      <c r="H653" s="1">
        <v>761.3</v>
      </c>
      <c r="I653" s="1">
        <v>760.75</v>
      </c>
      <c r="J653" s="1">
        <v>764.69</v>
      </c>
      <c r="K653" s="1">
        <v>4700989</v>
      </c>
      <c r="L653" s="1">
        <v>3594798546.4499998</v>
      </c>
      <c r="M653" s="1">
        <v>68422</v>
      </c>
      <c r="N653" s="3">
        <f>IF(ISERR(LN(Table1541[[#This Row],[Close Price]]/I652)),"-",LN(Table1541[[#This Row],[Close Price]]/I652))</f>
        <v>-2.5599803931124492E-3</v>
      </c>
    </row>
    <row r="654" spans="1:14" x14ac:dyDescent="0.3">
      <c r="A654" s="1" t="s">
        <v>44</v>
      </c>
      <c r="B654" s="1" t="s">
        <v>14</v>
      </c>
      <c r="C654" s="2">
        <v>44067</v>
      </c>
      <c r="D654" s="1">
        <v>760.75</v>
      </c>
      <c r="E654" s="1">
        <v>763</v>
      </c>
      <c r="F654" s="1">
        <v>767</v>
      </c>
      <c r="G654" s="1">
        <v>750.25</v>
      </c>
      <c r="H654" s="1">
        <v>753.7</v>
      </c>
      <c r="I654" s="1">
        <v>751.75</v>
      </c>
      <c r="J654" s="1">
        <v>755.13</v>
      </c>
      <c r="K654" s="1">
        <v>4942354</v>
      </c>
      <c r="L654" s="1">
        <v>3732137608.5999999</v>
      </c>
      <c r="M654" s="1">
        <v>78125</v>
      </c>
      <c r="N654" s="3">
        <f>IF(ISERR(LN(Table1541[[#This Row],[Close Price]]/I653)),"-",LN(Table1541[[#This Row],[Close Price]]/I653))</f>
        <v>-1.1900966908441963E-2</v>
      </c>
    </row>
    <row r="655" spans="1:14" x14ac:dyDescent="0.3">
      <c r="A655" s="1" t="s">
        <v>44</v>
      </c>
      <c r="B655" s="1" t="s">
        <v>14</v>
      </c>
      <c r="C655" s="2">
        <v>44068</v>
      </c>
      <c r="D655" s="1">
        <v>751.75</v>
      </c>
      <c r="E655" s="1">
        <v>756.25</v>
      </c>
      <c r="F655" s="1">
        <v>758</v>
      </c>
      <c r="G655" s="1">
        <v>745.25</v>
      </c>
      <c r="H655" s="1">
        <v>749</v>
      </c>
      <c r="I655" s="1">
        <v>747.75</v>
      </c>
      <c r="J655" s="1">
        <v>750</v>
      </c>
      <c r="K655" s="1">
        <v>3424068</v>
      </c>
      <c r="L655" s="1">
        <v>2568062988.5</v>
      </c>
      <c r="M655" s="1">
        <v>53107</v>
      </c>
      <c r="N655" s="3">
        <f>IF(ISERR(LN(Table1541[[#This Row],[Close Price]]/I654)),"-",LN(Table1541[[#This Row],[Close Price]]/I654))</f>
        <v>-5.3351243585810382E-3</v>
      </c>
    </row>
    <row r="656" spans="1:14" x14ac:dyDescent="0.3">
      <c r="A656" s="1" t="s">
        <v>44</v>
      </c>
      <c r="B656" s="1" t="s">
        <v>14</v>
      </c>
      <c r="C656" s="2">
        <v>44069</v>
      </c>
      <c r="D656" s="1">
        <v>747.75</v>
      </c>
      <c r="E656" s="1">
        <v>751.5</v>
      </c>
      <c r="F656" s="1">
        <v>754</v>
      </c>
      <c r="G656" s="1">
        <v>744.2</v>
      </c>
      <c r="H656" s="1">
        <v>749</v>
      </c>
      <c r="I656" s="1">
        <v>748</v>
      </c>
      <c r="J656" s="1">
        <v>748.95</v>
      </c>
      <c r="K656" s="1">
        <v>3730761</v>
      </c>
      <c r="L656" s="1">
        <v>2794148299.6999998</v>
      </c>
      <c r="M656" s="1">
        <v>56995</v>
      </c>
      <c r="N656" s="3">
        <f>IF(ISERR(LN(Table1541[[#This Row],[Close Price]]/I655)),"-",LN(Table1541[[#This Row],[Close Price]]/I655))</f>
        <v>3.342804644198897E-4</v>
      </c>
    </row>
    <row r="657" spans="1:14" x14ac:dyDescent="0.3">
      <c r="A657" s="1" t="s">
        <v>44</v>
      </c>
      <c r="B657" s="1" t="s">
        <v>14</v>
      </c>
      <c r="C657" s="2">
        <v>44070</v>
      </c>
      <c r="D657" s="1">
        <v>748</v>
      </c>
      <c r="E657" s="1">
        <v>750.8</v>
      </c>
      <c r="F657" s="1">
        <v>764</v>
      </c>
      <c r="G657" s="1">
        <v>749.95</v>
      </c>
      <c r="H657" s="1">
        <v>759.75</v>
      </c>
      <c r="I657" s="1">
        <v>756.2</v>
      </c>
      <c r="J657" s="1">
        <v>757.26</v>
      </c>
      <c r="K657" s="1">
        <v>6989244</v>
      </c>
      <c r="L657" s="1">
        <v>5292658053.5</v>
      </c>
      <c r="M657" s="1">
        <v>98142</v>
      </c>
      <c r="N657" s="3">
        <f>IF(ISERR(LN(Table1541[[#This Row],[Close Price]]/I656)),"-",LN(Table1541[[#This Row],[Close Price]]/I656))</f>
        <v>1.0902913482355258E-2</v>
      </c>
    </row>
    <row r="658" spans="1:14" x14ac:dyDescent="0.3">
      <c r="A658" s="1" t="s">
        <v>44</v>
      </c>
      <c r="B658" s="1" t="s">
        <v>14</v>
      </c>
      <c r="C658" s="2">
        <v>44071</v>
      </c>
      <c r="D658" s="1">
        <v>756.2</v>
      </c>
      <c r="E658" s="1">
        <v>763</v>
      </c>
      <c r="F658" s="1">
        <v>771</v>
      </c>
      <c r="G658" s="1">
        <v>746.7</v>
      </c>
      <c r="H658" s="1">
        <v>749.4</v>
      </c>
      <c r="I658" s="1">
        <v>748.6</v>
      </c>
      <c r="J658" s="1">
        <v>758.22</v>
      </c>
      <c r="K658" s="1">
        <v>8206125</v>
      </c>
      <c r="L658" s="1">
        <v>6222046378.1000004</v>
      </c>
      <c r="M658" s="1">
        <v>119812</v>
      </c>
      <c r="N658" s="3">
        <f>IF(ISERR(LN(Table1541[[#This Row],[Close Price]]/I657)),"-",LN(Table1541[[#This Row],[Close Price]]/I657))</f>
        <v>-1.0101095986503933E-2</v>
      </c>
    </row>
    <row r="659" spans="1:14" x14ac:dyDescent="0.3">
      <c r="A659" s="1" t="s">
        <v>44</v>
      </c>
      <c r="B659" s="1" t="s">
        <v>14</v>
      </c>
      <c r="C659" s="2">
        <v>44074</v>
      </c>
      <c r="D659" s="1">
        <v>748.6</v>
      </c>
      <c r="E659" s="1">
        <v>752</v>
      </c>
      <c r="F659" s="1">
        <v>755.7</v>
      </c>
      <c r="G659" s="1">
        <v>705.2</v>
      </c>
      <c r="H659" s="1">
        <v>708.25</v>
      </c>
      <c r="I659" s="1">
        <v>713.55</v>
      </c>
      <c r="J659" s="1">
        <v>728.82</v>
      </c>
      <c r="K659" s="1">
        <v>7649142</v>
      </c>
      <c r="L659" s="1">
        <v>5574864607.5</v>
      </c>
      <c r="M659" s="1">
        <v>112472</v>
      </c>
      <c r="N659" s="3">
        <f>IF(ISERR(LN(Table1541[[#This Row],[Close Price]]/I658)),"-",LN(Table1541[[#This Row],[Close Price]]/I658))</f>
        <v>-4.7952283923928557E-2</v>
      </c>
    </row>
    <row r="660" spans="1:14" x14ac:dyDescent="0.3">
      <c r="A660" s="1" t="s">
        <v>44</v>
      </c>
      <c r="B660" s="1" t="s">
        <v>14</v>
      </c>
      <c r="C660" s="2">
        <v>44075</v>
      </c>
      <c r="D660" s="1">
        <v>713.55</v>
      </c>
      <c r="E660" s="1">
        <v>713.55</v>
      </c>
      <c r="F660" s="1">
        <v>741</v>
      </c>
      <c r="G660" s="1">
        <v>710</v>
      </c>
      <c r="H660" s="1">
        <v>740.15</v>
      </c>
      <c r="I660" s="1">
        <v>736.55</v>
      </c>
      <c r="J660" s="1">
        <v>725.18</v>
      </c>
      <c r="K660" s="1">
        <v>6260042</v>
      </c>
      <c r="L660" s="1">
        <v>4539660769.8000002</v>
      </c>
      <c r="M660" s="1">
        <v>87572</v>
      </c>
      <c r="N660" s="3">
        <f>IF(ISERR(LN(Table1541[[#This Row],[Close Price]]/I659)),"-",LN(Table1541[[#This Row],[Close Price]]/I659))</f>
        <v>3.1724610714547095E-2</v>
      </c>
    </row>
    <row r="661" spans="1:14" x14ac:dyDescent="0.3">
      <c r="A661" s="1" t="s">
        <v>44</v>
      </c>
      <c r="B661" s="1" t="s">
        <v>14</v>
      </c>
      <c r="C661" s="2">
        <v>44076</v>
      </c>
      <c r="D661" s="1">
        <v>736.55</v>
      </c>
      <c r="E661" s="1">
        <v>739.95</v>
      </c>
      <c r="F661" s="1">
        <v>748.5</v>
      </c>
      <c r="G661" s="1">
        <v>729.2</v>
      </c>
      <c r="H661" s="1">
        <v>742.7</v>
      </c>
      <c r="I661" s="1">
        <v>738.25</v>
      </c>
      <c r="J661" s="1">
        <v>738.87</v>
      </c>
      <c r="K661" s="1">
        <v>5583378</v>
      </c>
      <c r="L661" s="1">
        <v>4125368210.6500001</v>
      </c>
      <c r="M661" s="1">
        <v>105830</v>
      </c>
      <c r="N661" s="3">
        <f>IF(ISERR(LN(Table1541[[#This Row],[Close Price]]/I660)),"-",LN(Table1541[[#This Row],[Close Price]]/I660))</f>
        <v>2.3053983630847725E-3</v>
      </c>
    </row>
    <row r="662" spans="1:14" x14ac:dyDescent="0.3">
      <c r="A662" s="1" t="s">
        <v>44</v>
      </c>
      <c r="B662" s="1" t="s">
        <v>14</v>
      </c>
      <c r="C662" s="2">
        <v>44077</v>
      </c>
      <c r="D662" s="1">
        <v>738.25</v>
      </c>
      <c r="E662" s="1">
        <v>742.7</v>
      </c>
      <c r="F662" s="1">
        <v>745.95</v>
      </c>
      <c r="G662" s="1">
        <v>735</v>
      </c>
      <c r="H662" s="1">
        <v>738.75</v>
      </c>
      <c r="I662" s="1">
        <v>738.6</v>
      </c>
      <c r="J662" s="1">
        <v>739.38</v>
      </c>
      <c r="K662" s="1">
        <v>3560610</v>
      </c>
      <c r="L662" s="1">
        <v>2632648436.5999999</v>
      </c>
      <c r="M662" s="1">
        <v>51176</v>
      </c>
      <c r="N662" s="3">
        <f>IF(ISERR(LN(Table1541[[#This Row],[Close Price]]/I661)),"-",LN(Table1541[[#This Row],[Close Price]]/I661))</f>
        <v>4.7398179443089661E-4</v>
      </c>
    </row>
    <row r="663" spans="1:14" x14ac:dyDescent="0.3">
      <c r="A663" s="1" t="s">
        <v>44</v>
      </c>
      <c r="B663" s="1" t="s">
        <v>14</v>
      </c>
      <c r="C663" s="2">
        <v>44078</v>
      </c>
      <c r="D663" s="1">
        <v>738.6</v>
      </c>
      <c r="E663" s="1">
        <v>733.75</v>
      </c>
      <c r="F663" s="1">
        <v>750</v>
      </c>
      <c r="G663" s="1">
        <v>717.1</v>
      </c>
      <c r="H663" s="1">
        <v>725.45</v>
      </c>
      <c r="I663" s="1">
        <v>724.6</v>
      </c>
      <c r="J663" s="1">
        <v>738.29</v>
      </c>
      <c r="K663" s="1">
        <v>7473320</v>
      </c>
      <c r="L663" s="1">
        <v>5517484471.25</v>
      </c>
      <c r="M663" s="1">
        <v>106206</v>
      </c>
      <c r="N663" s="3">
        <f>IF(ISERR(LN(Table1541[[#This Row],[Close Price]]/I662)),"-",LN(Table1541[[#This Row],[Close Price]]/I662))</f>
        <v>-1.9136723957486022E-2</v>
      </c>
    </row>
    <row r="664" spans="1:14" x14ac:dyDescent="0.3">
      <c r="A664" s="1" t="s">
        <v>44</v>
      </c>
      <c r="B664" s="1" t="s">
        <v>14</v>
      </c>
      <c r="C664" s="2">
        <v>44081</v>
      </c>
      <c r="D664" s="1">
        <v>724.6</v>
      </c>
      <c r="E664" s="1">
        <v>728</v>
      </c>
      <c r="F664" s="1">
        <v>733.8</v>
      </c>
      <c r="G664" s="1">
        <v>707</v>
      </c>
      <c r="H664" s="1">
        <v>718</v>
      </c>
      <c r="I664" s="1">
        <v>716.75</v>
      </c>
      <c r="J664" s="1">
        <v>715.29</v>
      </c>
      <c r="K664" s="1">
        <v>4688730</v>
      </c>
      <c r="L664" s="1">
        <v>3353789585.1500001</v>
      </c>
      <c r="M664" s="1">
        <v>66979</v>
      </c>
      <c r="N664" s="3">
        <f>IF(ISERR(LN(Table1541[[#This Row],[Close Price]]/I663)),"-",LN(Table1541[[#This Row],[Close Price]]/I663))</f>
        <v>-1.0892673697497636E-2</v>
      </c>
    </row>
    <row r="665" spans="1:14" x14ac:dyDescent="0.3">
      <c r="A665" s="1" t="s">
        <v>44</v>
      </c>
      <c r="B665" s="1" t="s">
        <v>14</v>
      </c>
      <c r="C665" s="2">
        <v>44082</v>
      </c>
      <c r="D665" s="1">
        <v>716.75</v>
      </c>
      <c r="E665" s="1">
        <v>716.75</v>
      </c>
      <c r="F665" s="1">
        <v>726.45</v>
      </c>
      <c r="G665" s="1">
        <v>704.4</v>
      </c>
      <c r="H665" s="1">
        <v>709.15</v>
      </c>
      <c r="I665" s="1">
        <v>708.2</v>
      </c>
      <c r="J665" s="1">
        <v>715.31</v>
      </c>
      <c r="K665" s="1">
        <v>4818231</v>
      </c>
      <c r="L665" s="1">
        <v>3446542725.5</v>
      </c>
      <c r="M665" s="1">
        <v>75046</v>
      </c>
      <c r="N665" s="3">
        <f>IF(ISERR(LN(Table1541[[#This Row],[Close Price]]/I664)),"-",LN(Table1541[[#This Row],[Close Price]]/I664))</f>
        <v>-1.2000565085675756E-2</v>
      </c>
    </row>
    <row r="666" spans="1:14" x14ac:dyDescent="0.3">
      <c r="A666" s="1" t="s">
        <v>44</v>
      </c>
      <c r="B666" s="1" t="s">
        <v>14</v>
      </c>
      <c r="C666" s="2">
        <v>44083</v>
      </c>
      <c r="D666" s="1">
        <v>708.2</v>
      </c>
      <c r="E666" s="1">
        <v>709.15</v>
      </c>
      <c r="F666" s="1">
        <v>734.95</v>
      </c>
      <c r="G666" s="1">
        <v>705.2</v>
      </c>
      <c r="H666" s="1">
        <v>727.5</v>
      </c>
      <c r="I666" s="1">
        <v>727.55</v>
      </c>
      <c r="J666" s="1">
        <v>720.46</v>
      </c>
      <c r="K666" s="1">
        <v>9082720</v>
      </c>
      <c r="L666" s="1">
        <v>6543720063.0500002</v>
      </c>
      <c r="M666" s="1">
        <v>108754</v>
      </c>
      <c r="N666" s="3">
        <f>IF(ISERR(LN(Table1541[[#This Row],[Close Price]]/I665)),"-",LN(Table1541[[#This Row],[Close Price]]/I665))</f>
        <v>2.6956185528484274E-2</v>
      </c>
    </row>
    <row r="667" spans="1:14" x14ac:dyDescent="0.3">
      <c r="A667" s="1" t="s">
        <v>44</v>
      </c>
      <c r="B667" s="1" t="s">
        <v>14</v>
      </c>
      <c r="C667" s="2">
        <v>44084</v>
      </c>
      <c r="D667" s="1">
        <v>727.55</v>
      </c>
      <c r="E667" s="1">
        <v>729</v>
      </c>
      <c r="F667" s="1">
        <v>735.9</v>
      </c>
      <c r="G667" s="1">
        <v>719.25</v>
      </c>
      <c r="H667" s="1">
        <v>726.3</v>
      </c>
      <c r="I667" s="1">
        <v>726.8</v>
      </c>
      <c r="J667" s="1">
        <v>726.59</v>
      </c>
      <c r="K667" s="1">
        <v>4571167</v>
      </c>
      <c r="L667" s="1">
        <v>3321352841.75</v>
      </c>
      <c r="M667" s="1">
        <v>84921</v>
      </c>
      <c r="N667" s="3">
        <f>IF(ISERR(LN(Table1541[[#This Row],[Close Price]]/I666)),"-",LN(Table1541[[#This Row],[Close Price]]/I666))</f>
        <v>-1.0313886842715828E-3</v>
      </c>
    </row>
    <row r="668" spans="1:14" x14ac:dyDescent="0.3">
      <c r="A668" s="1" t="s">
        <v>44</v>
      </c>
      <c r="B668" s="1" t="s">
        <v>14</v>
      </c>
      <c r="C668" s="2">
        <v>44085</v>
      </c>
      <c r="D668" s="1">
        <v>726.8</v>
      </c>
      <c r="E668" s="1">
        <v>725.8</v>
      </c>
      <c r="F668" s="1">
        <v>731.5</v>
      </c>
      <c r="G668" s="1">
        <v>720.25</v>
      </c>
      <c r="H668" s="1">
        <v>724.9</v>
      </c>
      <c r="I668" s="1">
        <v>725.95</v>
      </c>
      <c r="J668" s="1">
        <v>724.73</v>
      </c>
      <c r="K668" s="1">
        <v>2465472</v>
      </c>
      <c r="L668" s="1">
        <v>1786801307.5</v>
      </c>
      <c r="M668" s="1">
        <v>40848</v>
      </c>
      <c r="N668" s="3">
        <f>IF(ISERR(LN(Table1541[[#This Row],[Close Price]]/I667)),"-",LN(Table1541[[#This Row],[Close Price]]/I667))</f>
        <v>-1.1701945923192757E-3</v>
      </c>
    </row>
    <row r="669" spans="1:14" x14ac:dyDescent="0.3">
      <c r="A669" s="1" t="s">
        <v>44</v>
      </c>
      <c r="B669" s="1" t="s">
        <v>14</v>
      </c>
      <c r="C669" s="2">
        <v>44088</v>
      </c>
      <c r="D669" s="1">
        <v>725.95</v>
      </c>
      <c r="E669" s="1">
        <v>729</v>
      </c>
      <c r="F669" s="1">
        <v>730.25</v>
      </c>
      <c r="G669" s="1">
        <v>717.75</v>
      </c>
      <c r="H669" s="1">
        <v>720.6</v>
      </c>
      <c r="I669" s="1">
        <v>721.6</v>
      </c>
      <c r="J669" s="1">
        <v>722.96</v>
      </c>
      <c r="K669" s="1">
        <v>3104687</v>
      </c>
      <c r="L669" s="1">
        <v>2244552578.0999999</v>
      </c>
      <c r="M669" s="1">
        <v>69513</v>
      </c>
      <c r="N669" s="3">
        <f>IF(ISERR(LN(Table1541[[#This Row],[Close Price]]/I668)),"-",LN(Table1541[[#This Row],[Close Price]]/I668))</f>
        <v>-6.0101731812828565E-3</v>
      </c>
    </row>
    <row r="670" spans="1:14" x14ac:dyDescent="0.3">
      <c r="A670" s="1" t="s">
        <v>44</v>
      </c>
      <c r="B670" s="1" t="s">
        <v>14</v>
      </c>
      <c r="C670" s="2">
        <v>44089</v>
      </c>
      <c r="D670" s="1">
        <v>721.6</v>
      </c>
      <c r="E670" s="1">
        <v>723</v>
      </c>
      <c r="F670" s="1">
        <v>754</v>
      </c>
      <c r="G670" s="1">
        <v>722.65</v>
      </c>
      <c r="H670" s="1">
        <v>742.35</v>
      </c>
      <c r="I670" s="1">
        <v>742.45</v>
      </c>
      <c r="J670" s="1">
        <v>745.44</v>
      </c>
      <c r="K670" s="1">
        <v>14548327</v>
      </c>
      <c r="L670" s="1">
        <v>10844859754.299999</v>
      </c>
      <c r="M670" s="1">
        <v>180815</v>
      </c>
      <c r="N670" s="3">
        <f>IF(ISERR(LN(Table1541[[#This Row],[Close Price]]/I669)),"-",LN(Table1541[[#This Row],[Close Price]]/I669))</f>
        <v>2.8484559593656509E-2</v>
      </c>
    </row>
    <row r="671" spans="1:14" x14ac:dyDescent="0.3">
      <c r="A671" s="1" t="s">
        <v>44</v>
      </c>
      <c r="B671" s="1" t="s">
        <v>14</v>
      </c>
      <c r="C671" s="2">
        <v>44090</v>
      </c>
      <c r="D671" s="1">
        <v>742.45</v>
      </c>
      <c r="E671" s="1">
        <v>743.95</v>
      </c>
      <c r="F671" s="1">
        <v>756.5</v>
      </c>
      <c r="G671" s="1">
        <v>732</v>
      </c>
      <c r="H671" s="1">
        <v>753.2</v>
      </c>
      <c r="I671" s="1">
        <v>752.6</v>
      </c>
      <c r="J671" s="1">
        <v>742.95</v>
      </c>
      <c r="K671" s="1">
        <v>6773204</v>
      </c>
      <c r="L671" s="1">
        <v>5032135170.3999996</v>
      </c>
      <c r="M671" s="1">
        <v>85508</v>
      </c>
      <c r="N671" s="3">
        <f>IF(ISERR(LN(Table1541[[#This Row],[Close Price]]/I670)),"-",LN(Table1541[[#This Row],[Close Price]]/I670))</f>
        <v>1.3578349817266279E-2</v>
      </c>
    </row>
    <row r="672" spans="1:14" x14ac:dyDescent="0.3">
      <c r="A672" s="1" t="s">
        <v>44</v>
      </c>
      <c r="B672" s="1" t="s">
        <v>14</v>
      </c>
      <c r="C672" s="2">
        <v>44091</v>
      </c>
      <c r="D672" s="1">
        <v>752.6</v>
      </c>
      <c r="E672" s="1">
        <v>751</v>
      </c>
      <c r="F672" s="1">
        <v>762</v>
      </c>
      <c r="G672" s="1">
        <v>746.7</v>
      </c>
      <c r="H672" s="1">
        <v>751.15</v>
      </c>
      <c r="I672" s="1">
        <v>751.5</v>
      </c>
      <c r="J672" s="1">
        <v>753.82</v>
      </c>
      <c r="K672" s="1">
        <v>7105873</v>
      </c>
      <c r="L672" s="1">
        <v>5356528974.1000004</v>
      </c>
      <c r="M672" s="1">
        <v>104746</v>
      </c>
      <c r="N672" s="3">
        <f>IF(ISERR(LN(Table1541[[#This Row],[Close Price]]/I671)),"-",LN(Table1541[[#This Row],[Close Price]]/I671))</f>
        <v>-1.4626689663077108E-3</v>
      </c>
    </row>
    <row r="673" spans="1:14" x14ac:dyDescent="0.3">
      <c r="A673" s="1" t="s">
        <v>44</v>
      </c>
      <c r="B673" s="1" t="s">
        <v>14</v>
      </c>
      <c r="C673" s="2">
        <v>44092</v>
      </c>
      <c r="D673" s="1">
        <v>751.5</v>
      </c>
      <c r="E673" s="1">
        <v>780</v>
      </c>
      <c r="F673" s="1">
        <v>819.3</v>
      </c>
      <c r="G673" s="1">
        <v>776.15</v>
      </c>
      <c r="H673" s="1">
        <v>804.9</v>
      </c>
      <c r="I673" s="1">
        <v>806.25</v>
      </c>
      <c r="J673" s="1">
        <v>800.06</v>
      </c>
      <c r="K673" s="1">
        <v>35527345</v>
      </c>
      <c r="L673" s="1">
        <v>28424054194</v>
      </c>
      <c r="M673" s="1">
        <v>449206</v>
      </c>
      <c r="N673" s="3">
        <f>IF(ISERR(LN(Table1541[[#This Row],[Close Price]]/I672)),"-",LN(Table1541[[#This Row],[Close Price]]/I672))</f>
        <v>7.0322658916953093E-2</v>
      </c>
    </row>
    <row r="674" spans="1:14" x14ac:dyDescent="0.3">
      <c r="A674" s="1" t="s">
        <v>44</v>
      </c>
      <c r="B674" s="1" t="s">
        <v>14</v>
      </c>
      <c r="C674" s="2">
        <v>44095</v>
      </c>
      <c r="D674" s="1">
        <v>806.25</v>
      </c>
      <c r="E674" s="1">
        <v>806.25</v>
      </c>
      <c r="F674" s="1">
        <v>811.95</v>
      </c>
      <c r="G674" s="1">
        <v>762</v>
      </c>
      <c r="H674" s="1">
        <v>765.15</v>
      </c>
      <c r="I674" s="1">
        <v>768.1</v>
      </c>
      <c r="J674" s="1">
        <v>787.36</v>
      </c>
      <c r="K674" s="1">
        <v>12576401</v>
      </c>
      <c r="L674" s="1">
        <v>9902184576.4500008</v>
      </c>
      <c r="M674" s="1">
        <v>164720</v>
      </c>
      <c r="N674" s="3">
        <f>IF(ISERR(LN(Table1541[[#This Row],[Close Price]]/I673)),"-",LN(Table1541[[#This Row],[Close Price]]/I673))</f>
        <v>-4.8473935105345936E-2</v>
      </c>
    </row>
    <row r="675" spans="1:14" x14ac:dyDescent="0.3">
      <c r="A675" s="1" t="s">
        <v>44</v>
      </c>
      <c r="B675" s="1" t="s">
        <v>14</v>
      </c>
      <c r="C675" s="2">
        <v>44096</v>
      </c>
      <c r="D675" s="1">
        <v>768.1</v>
      </c>
      <c r="E675" s="1">
        <v>777.05</v>
      </c>
      <c r="F675" s="1">
        <v>787.95</v>
      </c>
      <c r="G675" s="1">
        <v>755.15</v>
      </c>
      <c r="H675" s="1">
        <v>778</v>
      </c>
      <c r="I675" s="1">
        <v>777.65</v>
      </c>
      <c r="J675" s="1">
        <v>776.03</v>
      </c>
      <c r="K675" s="1">
        <v>14483986</v>
      </c>
      <c r="L675" s="1">
        <v>11240039129.049999</v>
      </c>
      <c r="M675" s="1">
        <v>197252</v>
      </c>
      <c r="N675" s="3">
        <f>IF(ISERR(LN(Table1541[[#This Row],[Close Price]]/I674)),"-",LN(Table1541[[#This Row],[Close Price]]/I674))</f>
        <v>1.2356618485932844E-2</v>
      </c>
    </row>
    <row r="676" spans="1:14" x14ac:dyDescent="0.3">
      <c r="A676" s="1" t="s">
        <v>44</v>
      </c>
      <c r="B676" s="1" t="s">
        <v>14</v>
      </c>
      <c r="C676" s="2">
        <v>44097</v>
      </c>
      <c r="D676" s="1">
        <v>777.65</v>
      </c>
      <c r="E676" s="1">
        <v>783.95</v>
      </c>
      <c r="F676" s="1">
        <v>784</v>
      </c>
      <c r="G676" s="1">
        <v>761.8</v>
      </c>
      <c r="H676" s="1">
        <v>765.9</v>
      </c>
      <c r="I676" s="1">
        <v>767.4</v>
      </c>
      <c r="J676" s="1">
        <v>772.52</v>
      </c>
      <c r="K676" s="1">
        <v>6236596</v>
      </c>
      <c r="L676" s="1">
        <v>4817878011.4499998</v>
      </c>
      <c r="M676" s="1">
        <v>88045</v>
      </c>
      <c r="N676" s="3">
        <f>IF(ISERR(LN(Table1541[[#This Row],[Close Price]]/I675)),"-",LN(Table1541[[#This Row],[Close Price]]/I675))</f>
        <v>-1.3268373677717136E-2</v>
      </c>
    </row>
    <row r="677" spans="1:14" x14ac:dyDescent="0.3">
      <c r="A677" s="1" t="s">
        <v>44</v>
      </c>
      <c r="B677" s="1" t="s">
        <v>14</v>
      </c>
      <c r="C677" s="2">
        <v>44098</v>
      </c>
      <c r="D677" s="1">
        <v>767.4</v>
      </c>
      <c r="E677" s="1">
        <v>764.45</v>
      </c>
      <c r="F677" s="1">
        <v>766.65</v>
      </c>
      <c r="G677" s="1">
        <v>730</v>
      </c>
      <c r="H677" s="1">
        <v>738</v>
      </c>
      <c r="I677" s="1">
        <v>733.45</v>
      </c>
      <c r="J677" s="1">
        <v>748.17</v>
      </c>
      <c r="K677" s="1">
        <v>7123765</v>
      </c>
      <c r="L677" s="1">
        <v>5329794600.25</v>
      </c>
      <c r="M677" s="1">
        <v>119048</v>
      </c>
      <c r="N677" s="3">
        <f>IF(ISERR(LN(Table1541[[#This Row],[Close Price]]/I676)),"-",LN(Table1541[[#This Row],[Close Price]]/I676))</f>
        <v>-4.5248748879080154E-2</v>
      </c>
    </row>
    <row r="678" spans="1:14" x14ac:dyDescent="0.3">
      <c r="A678" s="1" t="s">
        <v>44</v>
      </c>
      <c r="B678" s="1" t="s">
        <v>14</v>
      </c>
      <c r="C678" s="2">
        <v>44099</v>
      </c>
      <c r="D678" s="1">
        <v>733.45</v>
      </c>
      <c r="E678" s="1">
        <v>752</v>
      </c>
      <c r="F678" s="1">
        <v>777</v>
      </c>
      <c r="G678" s="1">
        <v>740.4</v>
      </c>
      <c r="H678" s="1">
        <v>771</v>
      </c>
      <c r="I678" s="1">
        <v>770.1</v>
      </c>
      <c r="J678" s="1">
        <v>760.55</v>
      </c>
      <c r="K678" s="1">
        <v>13365213</v>
      </c>
      <c r="L678" s="1">
        <v>10164947967.65</v>
      </c>
      <c r="M678" s="1">
        <v>187738</v>
      </c>
      <c r="N678" s="3">
        <f>IF(ISERR(LN(Table1541[[#This Row],[Close Price]]/I677)),"-",LN(Table1541[[#This Row],[Close Price]]/I677))</f>
        <v>4.8760947611432529E-2</v>
      </c>
    </row>
    <row r="679" spans="1:14" x14ac:dyDescent="0.3">
      <c r="A679" s="1" t="s">
        <v>44</v>
      </c>
      <c r="B679" s="1" t="s">
        <v>14</v>
      </c>
      <c r="C679" s="2">
        <v>44102</v>
      </c>
      <c r="D679" s="1">
        <v>770.1</v>
      </c>
      <c r="E679" s="1">
        <v>772.1</v>
      </c>
      <c r="F679" s="1">
        <v>778</v>
      </c>
      <c r="G679" s="1">
        <v>755.6</v>
      </c>
      <c r="H679" s="1">
        <v>773</v>
      </c>
      <c r="I679" s="1">
        <v>774.8</v>
      </c>
      <c r="J679" s="1">
        <v>768.52</v>
      </c>
      <c r="K679" s="1">
        <v>9291117</v>
      </c>
      <c r="L679" s="1">
        <v>7140372438.3500004</v>
      </c>
      <c r="M679" s="1">
        <v>137578</v>
      </c>
      <c r="N679" s="3">
        <f>IF(ISERR(LN(Table1541[[#This Row],[Close Price]]/I678)),"-",LN(Table1541[[#This Row],[Close Price]]/I678))</f>
        <v>6.0845549876363094E-3</v>
      </c>
    </row>
    <row r="680" spans="1:14" x14ac:dyDescent="0.3">
      <c r="A680" s="1" t="s">
        <v>44</v>
      </c>
      <c r="B680" s="1" t="s">
        <v>14</v>
      </c>
      <c r="C680" s="2">
        <v>44103</v>
      </c>
      <c r="D680" s="1">
        <v>774.8</v>
      </c>
      <c r="E680" s="1">
        <v>777.6</v>
      </c>
      <c r="F680" s="1">
        <v>786</v>
      </c>
      <c r="G680" s="1">
        <v>759.05</v>
      </c>
      <c r="H680" s="1">
        <v>760.45</v>
      </c>
      <c r="I680" s="1">
        <v>762.35</v>
      </c>
      <c r="J680" s="1">
        <v>768.75</v>
      </c>
      <c r="K680" s="1">
        <v>6583112</v>
      </c>
      <c r="L680" s="1">
        <v>5060771624</v>
      </c>
      <c r="M680" s="1">
        <v>92404</v>
      </c>
      <c r="N680" s="3">
        <f>IF(ISERR(LN(Table1541[[#This Row],[Close Price]]/I679)),"-",LN(Table1541[[#This Row],[Close Price]]/I679))</f>
        <v>-1.6199163714924719E-2</v>
      </c>
    </row>
    <row r="681" spans="1:14" x14ac:dyDescent="0.3">
      <c r="A681" s="1" t="s">
        <v>44</v>
      </c>
      <c r="B681" s="1" t="s">
        <v>14</v>
      </c>
      <c r="C681" s="2">
        <v>44104</v>
      </c>
      <c r="D681" s="1">
        <v>762.35</v>
      </c>
      <c r="E681" s="1">
        <v>762.35</v>
      </c>
      <c r="F681" s="1">
        <v>794.9</v>
      </c>
      <c r="G681" s="1">
        <v>761.05</v>
      </c>
      <c r="H681" s="1">
        <v>775.5</v>
      </c>
      <c r="I681" s="1">
        <v>774.7</v>
      </c>
      <c r="J681" s="1">
        <v>781.79</v>
      </c>
      <c r="K681" s="1">
        <v>14333238</v>
      </c>
      <c r="L681" s="1">
        <v>11205591551.35</v>
      </c>
      <c r="M681" s="1">
        <v>200888</v>
      </c>
      <c r="N681" s="3">
        <f>IF(ISERR(LN(Table1541[[#This Row],[Close Price]]/I680)),"-",LN(Table1541[[#This Row],[Close Price]]/I680))</f>
        <v>1.6070089819940816E-2</v>
      </c>
    </row>
  </sheetData>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1187E-2708-4F01-999D-D79EE685CECC}">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9.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9627.4</v>
      </c>
      <c r="C2" s="1">
        <v>9740.6</v>
      </c>
      <c r="D2" s="1">
        <v>9588.9500000000007</v>
      </c>
      <c r="E2" s="1">
        <v>9618.15</v>
      </c>
      <c r="F2" s="1">
        <v>10894193</v>
      </c>
      <c r="G2" s="1">
        <v>752.74</v>
      </c>
      <c r="H2" s="3" t="str">
        <f>IF(ISERR(LN(Table13642[[#This Row],[Close]]/E1)),"-",LN(Table13642[[#This Row],[Close]]/E1))</f>
        <v>-</v>
      </c>
    </row>
    <row r="3" spans="1:11" x14ac:dyDescent="0.3">
      <c r="A3" s="2">
        <v>43102</v>
      </c>
      <c r="B3" s="1">
        <v>9662.2000000000007</v>
      </c>
      <c r="C3" s="1">
        <v>9708.4500000000007</v>
      </c>
      <c r="D3" s="1">
        <v>9531</v>
      </c>
      <c r="E3" s="1">
        <v>9565.7999999999993</v>
      </c>
      <c r="F3" s="1">
        <v>9652641</v>
      </c>
      <c r="G3" s="1">
        <v>706.89</v>
      </c>
      <c r="H3" s="3">
        <f>IF(ISERR(LN(Table13642[[#This Row],[Close]]/E2)),"-",LN(Table13642[[#This Row],[Close]]/E2))</f>
        <v>-5.4577008325746171E-3</v>
      </c>
      <c r="J3" s="5" t="s">
        <v>23</v>
      </c>
      <c r="K3" s="6">
        <f>_xlfn.COVARIANCE.P(Table1541[Return],Table13642[Return])</f>
        <v>2.088940496432901E-4</v>
      </c>
    </row>
    <row r="4" spans="1:11" x14ac:dyDescent="0.3">
      <c r="A4" s="2">
        <v>43103</v>
      </c>
      <c r="B4" s="1">
        <v>9585.65</v>
      </c>
      <c r="C4" s="1">
        <v>9605.15</v>
      </c>
      <c r="D4" s="1">
        <v>9505.5499999999993</v>
      </c>
      <c r="E4" s="1">
        <v>9519.5499999999993</v>
      </c>
      <c r="F4" s="1">
        <v>11198773</v>
      </c>
      <c r="G4" s="1">
        <v>993.53</v>
      </c>
      <c r="H4" s="3">
        <f>IF(ISERR(LN(Table13642[[#This Row],[Close]]/E3)),"-",LN(Table13642[[#This Row],[Close]]/E3))</f>
        <v>-4.8466588807366522E-3</v>
      </c>
      <c r="J4" s="7" t="s">
        <v>24</v>
      </c>
      <c r="K4" s="8">
        <f>_xlfn.VAR.P(Table13642[Return])</f>
        <v>2.3306727800793744E-4</v>
      </c>
    </row>
    <row r="5" spans="1:11" ht="15" thickBot="1" x14ac:dyDescent="0.35">
      <c r="A5" s="2">
        <v>43104</v>
      </c>
      <c r="B5" s="1">
        <v>9535.9</v>
      </c>
      <c r="C5" s="1">
        <v>9649.0499999999993</v>
      </c>
      <c r="D5" s="1">
        <v>9476.4500000000007</v>
      </c>
      <c r="E5" s="1">
        <v>9633.6</v>
      </c>
      <c r="F5" s="1">
        <v>13215036</v>
      </c>
      <c r="G5" s="1">
        <v>993.21</v>
      </c>
      <c r="H5" s="3">
        <f>IF(ISERR(LN(Table13642[[#This Row],[Close]]/E4)),"-",LN(Table13642[[#This Row],[Close]]/E4))</f>
        <v>1.1909408949545518E-2</v>
      </c>
      <c r="J5" s="9" t="s">
        <v>25</v>
      </c>
      <c r="K5" s="17">
        <f>K3/K4</f>
        <v>0.89628218696652862</v>
      </c>
    </row>
    <row r="6" spans="1:11" x14ac:dyDescent="0.3">
      <c r="A6" s="2">
        <v>43105</v>
      </c>
      <c r="B6" s="1">
        <v>9666.25</v>
      </c>
      <c r="C6" s="1">
        <v>9717.15</v>
      </c>
      <c r="D6" s="1">
        <v>9614.2000000000007</v>
      </c>
      <c r="E6" s="1">
        <v>9701.0499999999993</v>
      </c>
      <c r="F6" s="1">
        <v>13418674</v>
      </c>
      <c r="G6" s="1">
        <v>1037.44</v>
      </c>
      <c r="H6" s="3">
        <f>IF(ISERR(LN(Table13642[[#This Row],[Close]]/E5)),"-",LN(Table13642[[#This Row],[Close]]/E5))</f>
        <v>6.9771393456415608E-3</v>
      </c>
    </row>
    <row r="7" spans="1:11" x14ac:dyDescent="0.3">
      <c r="A7" s="2">
        <v>43108</v>
      </c>
      <c r="B7" s="1">
        <v>9759.7999999999993</v>
      </c>
      <c r="C7" s="1">
        <v>9939.0499999999993</v>
      </c>
      <c r="D7" s="1">
        <v>9750.65</v>
      </c>
      <c r="E7" s="1">
        <v>9838.25</v>
      </c>
      <c r="F7" s="1">
        <v>22589673</v>
      </c>
      <c r="G7" s="1">
        <v>1655.53</v>
      </c>
      <c r="H7" s="3">
        <f>IF(ISERR(LN(Table13642[[#This Row],[Close]]/E6)),"-",LN(Table13642[[#This Row],[Close]]/E6))</f>
        <v>1.404372264562743E-2</v>
      </c>
    </row>
    <row r="8" spans="1:11" x14ac:dyDescent="0.3">
      <c r="A8" s="2">
        <v>43109</v>
      </c>
      <c r="B8" s="1">
        <v>9866.5499999999993</v>
      </c>
      <c r="C8" s="1">
        <v>9875.7000000000007</v>
      </c>
      <c r="D8" s="1">
        <v>9747</v>
      </c>
      <c r="E8" s="1">
        <v>9770.2000000000007</v>
      </c>
      <c r="F8" s="1">
        <v>10164458</v>
      </c>
      <c r="G8" s="1">
        <v>787.76</v>
      </c>
      <c r="H8" s="3">
        <f>IF(ISERR(LN(Table13642[[#This Row],[Close]]/E7)),"-",LN(Table13642[[#This Row],[Close]]/E7))</f>
        <v>-6.9409130450800429E-3</v>
      </c>
    </row>
    <row r="9" spans="1:11" x14ac:dyDescent="0.3">
      <c r="A9" s="2">
        <v>43110</v>
      </c>
      <c r="B9" s="1">
        <v>9789.75</v>
      </c>
      <c r="C9" s="1">
        <v>9863.5</v>
      </c>
      <c r="D9" s="1">
        <v>9716.1</v>
      </c>
      <c r="E9" s="1">
        <v>9748.6</v>
      </c>
      <c r="F9" s="1">
        <v>13185031</v>
      </c>
      <c r="G9" s="1">
        <v>971.21</v>
      </c>
      <c r="H9" s="3">
        <f>IF(ISERR(LN(Table13642[[#This Row],[Close]]/E8)),"-",LN(Table13642[[#This Row],[Close]]/E8))</f>
        <v>-2.2132517180635581E-3</v>
      </c>
    </row>
    <row r="10" spans="1:11" x14ac:dyDescent="0.3">
      <c r="A10" s="2">
        <v>43111</v>
      </c>
      <c r="B10" s="1">
        <v>9752.6</v>
      </c>
      <c r="C10" s="1">
        <v>9849.7999999999993</v>
      </c>
      <c r="D10" s="1">
        <v>9708.6</v>
      </c>
      <c r="E10" s="1">
        <v>9772.85</v>
      </c>
      <c r="F10" s="1">
        <v>12680535</v>
      </c>
      <c r="G10" s="1">
        <v>873.08</v>
      </c>
      <c r="H10" s="3">
        <f>IF(ISERR(LN(Table13642[[#This Row],[Close]]/E9)),"-",LN(Table13642[[#This Row],[Close]]/E9))</f>
        <v>2.4844478738571484E-3</v>
      </c>
    </row>
    <row r="11" spans="1:11" x14ac:dyDescent="0.3">
      <c r="A11" s="2">
        <v>43112</v>
      </c>
      <c r="B11" s="1">
        <v>9795.85</v>
      </c>
      <c r="C11" s="1">
        <v>9825.2000000000007</v>
      </c>
      <c r="D11" s="1">
        <v>9656</v>
      </c>
      <c r="E11" s="1">
        <v>9741.85</v>
      </c>
      <c r="F11" s="1">
        <v>8857860</v>
      </c>
      <c r="G11" s="1">
        <v>696.94</v>
      </c>
      <c r="H11" s="3">
        <f>IF(ISERR(LN(Table13642[[#This Row],[Close]]/E10)),"-",LN(Table13642[[#This Row],[Close]]/E10))</f>
        <v>-3.1770948132418342E-3</v>
      </c>
    </row>
    <row r="12" spans="1:11" x14ac:dyDescent="0.3">
      <c r="A12" s="2">
        <v>43115</v>
      </c>
      <c r="B12" s="1">
        <v>9764</v>
      </c>
      <c r="C12" s="1">
        <v>9776.5499999999993</v>
      </c>
      <c r="D12" s="1">
        <v>9650</v>
      </c>
      <c r="E12" s="1">
        <v>9659.75</v>
      </c>
      <c r="F12" s="1">
        <v>8582072</v>
      </c>
      <c r="G12" s="1">
        <v>596.04</v>
      </c>
      <c r="H12" s="3">
        <f>IF(ISERR(LN(Table13642[[#This Row],[Close]]/E11)),"-",LN(Table13642[[#This Row],[Close]]/E11))</f>
        <v>-8.4632700444357226E-3</v>
      </c>
    </row>
    <row r="13" spans="1:11" x14ac:dyDescent="0.3">
      <c r="A13" s="2">
        <v>43116</v>
      </c>
      <c r="B13" s="1">
        <v>9675.6</v>
      </c>
      <c r="C13" s="1">
        <v>9722.0499999999993</v>
      </c>
      <c r="D13" s="1">
        <v>9589.4</v>
      </c>
      <c r="E13" s="1">
        <v>9623.4500000000007</v>
      </c>
      <c r="F13" s="1">
        <v>11977299</v>
      </c>
      <c r="G13" s="1">
        <v>892.23</v>
      </c>
      <c r="H13" s="3">
        <f>IF(ISERR(LN(Table13642[[#This Row],[Close]]/E12)),"-",LN(Table13642[[#This Row],[Close]]/E12))</f>
        <v>-3.7649397277082497E-3</v>
      </c>
    </row>
    <row r="14" spans="1:11" x14ac:dyDescent="0.3">
      <c r="A14" s="2">
        <v>43117</v>
      </c>
      <c r="B14" s="1">
        <v>9648.4</v>
      </c>
      <c r="C14" s="1">
        <v>9757.9500000000007</v>
      </c>
      <c r="D14" s="1">
        <v>9565.9500000000007</v>
      </c>
      <c r="E14" s="1">
        <v>9744.2999999999993</v>
      </c>
      <c r="F14" s="1">
        <v>12953576</v>
      </c>
      <c r="G14" s="1">
        <v>1052.49</v>
      </c>
      <c r="H14" s="3">
        <f>IF(ISERR(LN(Table13642[[#This Row],[Close]]/E13)),"-",LN(Table13642[[#This Row],[Close]]/E13))</f>
        <v>1.247967042629165E-2</v>
      </c>
    </row>
    <row r="15" spans="1:11" x14ac:dyDescent="0.3">
      <c r="A15" s="2">
        <v>43118</v>
      </c>
      <c r="B15" s="1">
        <v>9779.65</v>
      </c>
      <c r="C15" s="1">
        <v>9819.4</v>
      </c>
      <c r="D15" s="1">
        <v>9581.5499999999993</v>
      </c>
      <c r="E15" s="1">
        <v>9626.4500000000007</v>
      </c>
      <c r="F15" s="1">
        <v>12084824</v>
      </c>
      <c r="G15" s="1">
        <v>978.95</v>
      </c>
      <c r="H15" s="3">
        <f>IF(ISERR(LN(Table13642[[#This Row],[Close]]/E14)),"-",LN(Table13642[[#This Row],[Close]]/E14))</f>
        <v>-1.2167980492911356E-2</v>
      </c>
    </row>
    <row r="16" spans="1:11" x14ac:dyDescent="0.3">
      <c r="A16" s="2">
        <v>43119</v>
      </c>
      <c r="B16" s="1">
        <v>9648.6</v>
      </c>
      <c r="C16" s="1">
        <v>9668.5499999999993</v>
      </c>
      <c r="D16" s="1">
        <v>9566.7000000000007</v>
      </c>
      <c r="E16" s="1">
        <v>9637.7999999999993</v>
      </c>
      <c r="F16" s="1">
        <v>12639093</v>
      </c>
      <c r="G16" s="1">
        <v>871</v>
      </c>
      <c r="H16" s="3">
        <f>IF(ISERR(LN(Table13642[[#This Row],[Close]]/E15)),"-",LN(Table13642[[#This Row],[Close]]/E15))</f>
        <v>1.1783486316148174E-3</v>
      </c>
    </row>
    <row r="17" spans="1:8" x14ac:dyDescent="0.3">
      <c r="A17" s="2">
        <v>43122</v>
      </c>
      <c r="B17" s="1">
        <v>9621.35</v>
      </c>
      <c r="C17" s="1">
        <v>9680.9500000000007</v>
      </c>
      <c r="D17" s="1">
        <v>9587.1</v>
      </c>
      <c r="E17" s="1">
        <v>9654.7999999999993</v>
      </c>
      <c r="F17" s="1">
        <v>8926182</v>
      </c>
      <c r="G17" s="1">
        <v>765.96</v>
      </c>
      <c r="H17" s="3">
        <f>IF(ISERR(LN(Table13642[[#This Row],[Close]]/E16)),"-",LN(Table13642[[#This Row],[Close]]/E16))</f>
        <v>1.7623342006690529E-3</v>
      </c>
    </row>
    <row r="18" spans="1:8" x14ac:dyDescent="0.3">
      <c r="A18" s="2">
        <v>43123</v>
      </c>
      <c r="B18" s="1">
        <v>9688</v>
      </c>
      <c r="C18" s="1">
        <v>9827.35</v>
      </c>
      <c r="D18" s="1">
        <v>9670.85</v>
      </c>
      <c r="E18" s="1">
        <v>9767.2999999999993</v>
      </c>
      <c r="F18" s="1">
        <v>14085544</v>
      </c>
      <c r="G18" s="1">
        <v>1134.6600000000001</v>
      </c>
      <c r="H18" s="3">
        <f>IF(ISERR(LN(Table13642[[#This Row],[Close]]/E17)),"-",LN(Table13642[[#This Row],[Close]]/E17))</f>
        <v>1.1584870658548746E-2</v>
      </c>
    </row>
    <row r="19" spans="1:8" x14ac:dyDescent="0.3">
      <c r="A19" s="2">
        <v>43124</v>
      </c>
      <c r="B19" s="1">
        <v>9752.25</v>
      </c>
      <c r="C19" s="1">
        <v>9903.4</v>
      </c>
      <c r="D19" s="1">
        <v>9717.1</v>
      </c>
      <c r="E19" s="1">
        <v>9826.4</v>
      </c>
      <c r="F19" s="1">
        <v>17427942</v>
      </c>
      <c r="G19" s="1">
        <v>1519.34</v>
      </c>
      <c r="H19" s="3">
        <f>IF(ISERR(LN(Table13642[[#This Row],[Close]]/E18)),"-",LN(Table13642[[#This Row],[Close]]/E18))</f>
        <v>6.0325695738914454E-3</v>
      </c>
    </row>
    <row r="20" spans="1:8" x14ac:dyDescent="0.3">
      <c r="A20" s="2">
        <v>43125</v>
      </c>
      <c r="B20" s="1">
        <v>9857.65</v>
      </c>
      <c r="C20" s="1">
        <v>9920.5499999999993</v>
      </c>
      <c r="D20" s="1">
        <v>9715.7999999999993</v>
      </c>
      <c r="E20" s="1">
        <v>9729.15</v>
      </c>
      <c r="F20" s="1">
        <v>18844865</v>
      </c>
      <c r="G20" s="1">
        <v>1882.55</v>
      </c>
      <c r="H20" s="3">
        <f>IF(ISERR(LN(Table13642[[#This Row],[Close]]/E19)),"-",LN(Table13642[[#This Row],[Close]]/E19))</f>
        <v>-9.9461075453069168E-3</v>
      </c>
    </row>
    <row r="21" spans="1:8" x14ac:dyDescent="0.3">
      <c r="A21" s="2">
        <v>43129</v>
      </c>
      <c r="B21" s="1">
        <v>9716.2000000000007</v>
      </c>
      <c r="C21" s="1">
        <v>9752.0499999999993</v>
      </c>
      <c r="D21" s="1">
        <v>9592.4</v>
      </c>
      <c r="E21" s="1">
        <v>9622.35</v>
      </c>
      <c r="F21" s="1">
        <v>13711141</v>
      </c>
      <c r="G21" s="1">
        <v>1143.1300000000001</v>
      </c>
      <c r="H21" s="3">
        <f>IF(ISERR(LN(Table13642[[#This Row],[Close]]/E20)),"-",LN(Table13642[[#This Row],[Close]]/E20))</f>
        <v>-1.1038016107713966E-2</v>
      </c>
    </row>
    <row r="22" spans="1:8" x14ac:dyDescent="0.3">
      <c r="A22" s="2">
        <v>43130</v>
      </c>
      <c r="B22" s="1">
        <v>9602.9500000000007</v>
      </c>
      <c r="C22" s="1">
        <v>9605.15</v>
      </c>
      <c r="D22" s="1">
        <v>9500.2000000000007</v>
      </c>
      <c r="E22" s="1">
        <v>9563.5499999999993</v>
      </c>
      <c r="F22" s="1">
        <v>10124752</v>
      </c>
      <c r="G22" s="1">
        <v>870.43</v>
      </c>
      <c r="H22" s="3">
        <f>IF(ISERR(LN(Table13642[[#This Row],[Close]]/E21)),"-",LN(Table13642[[#This Row],[Close]]/E21))</f>
        <v>-6.129520543513063E-3</v>
      </c>
    </row>
    <row r="23" spans="1:8" x14ac:dyDescent="0.3">
      <c r="A23" s="2">
        <v>43131</v>
      </c>
      <c r="B23" s="1">
        <v>9550.75</v>
      </c>
      <c r="C23" s="1">
        <v>9565.2999999999993</v>
      </c>
      <c r="D23" s="1">
        <v>9329.2000000000007</v>
      </c>
      <c r="E23" s="1">
        <v>9384.75</v>
      </c>
      <c r="F23" s="1">
        <v>13770662</v>
      </c>
      <c r="G23" s="1">
        <v>1128.19</v>
      </c>
      <c r="H23" s="3">
        <f>IF(ISERR(LN(Table13642[[#This Row],[Close]]/E22)),"-",LN(Table13642[[#This Row],[Close]]/E22))</f>
        <v>-1.8872965615076499E-2</v>
      </c>
    </row>
    <row r="24" spans="1:8" x14ac:dyDescent="0.3">
      <c r="A24" s="2">
        <v>43132</v>
      </c>
      <c r="B24" s="1">
        <v>9391.5</v>
      </c>
      <c r="C24" s="1">
        <v>9391.7000000000007</v>
      </c>
      <c r="D24" s="1">
        <v>9075.75</v>
      </c>
      <c r="E24" s="1">
        <v>9158.7000000000007</v>
      </c>
      <c r="F24" s="1">
        <v>18427372</v>
      </c>
      <c r="G24" s="1">
        <v>1345.34</v>
      </c>
      <c r="H24" s="3">
        <f>IF(ISERR(LN(Table13642[[#This Row],[Close]]/E23)),"-",LN(Table13642[[#This Row],[Close]]/E23))</f>
        <v>-2.4381784214272392E-2</v>
      </c>
    </row>
    <row r="25" spans="1:8" x14ac:dyDescent="0.3">
      <c r="A25" s="2">
        <v>43133</v>
      </c>
      <c r="B25" s="1">
        <v>9113.9500000000007</v>
      </c>
      <c r="C25" s="1">
        <v>9305.6</v>
      </c>
      <c r="D25" s="1">
        <v>9014</v>
      </c>
      <c r="E25" s="1">
        <v>9042.75</v>
      </c>
      <c r="F25" s="1">
        <v>21783989</v>
      </c>
      <c r="G25" s="1">
        <v>1594.01</v>
      </c>
      <c r="H25" s="3">
        <f>IF(ISERR(LN(Table13642[[#This Row],[Close]]/E24)),"-",LN(Table13642[[#This Row],[Close]]/E24))</f>
        <v>-1.2740915533471772E-2</v>
      </c>
    </row>
    <row r="26" spans="1:8" x14ac:dyDescent="0.3">
      <c r="A26" s="2">
        <v>43136</v>
      </c>
      <c r="B26" s="1">
        <v>8910.9</v>
      </c>
      <c r="C26" s="1">
        <v>9095.9</v>
      </c>
      <c r="D26" s="1">
        <v>8859.65</v>
      </c>
      <c r="E26" s="1">
        <v>9069.5</v>
      </c>
      <c r="F26" s="1">
        <v>11034640</v>
      </c>
      <c r="G26" s="1">
        <v>823.59</v>
      </c>
      <c r="H26" s="3">
        <f>IF(ISERR(LN(Table13642[[#This Row],[Close]]/E25)),"-",LN(Table13642[[#This Row],[Close]]/E25))</f>
        <v>2.9538041324942816E-3</v>
      </c>
    </row>
    <row r="27" spans="1:8" x14ac:dyDescent="0.3">
      <c r="A27" s="2">
        <v>43137</v>
      </c>
      <c r="B27" s="1">
        <v>8773.1</v>
      </c>
      <c r="C27" s="1">
        <v>8962.75</v>
      </c>
      <c r="D27" s="1">
        <v>8729.1</v>
      </c>
      <c r="E27" s="1">
        <v>8871.25</v>
      </c>
      <c r="F27" s="1">
        <v>18342283</v>
      </c>
      <c r="G27" s="1">
        <v>1317.44</v>
      </c>
      <c r="H27" s="3">
        <f>IF(ISERR(LN(Table13642[[#This Row],[Close]]/E26)),"-",LN(Table13642[[#This Row],[Close]]/E26))</f>
        <v>-2.2101424958831488E-2</v>
      </c>
    </row>
    <row r="28" spans="1:8" x14ac:dyDescent="0.3">
      <c r="A28" s="2">
        <v>43138</v>
      </c>
      <c r="B28" s="1">
        <v>8967.5499999999993</v>
      </c>
      <c r="C28" s="1">
        <v>8975.9</v>
      </c>
      <c r="D28" s="1">
        <v>8879.4</v>
      </c>
      <c r="E28" s="1">
        <v>8935.7999999999993</v>
      </c>
      <c r="F28" s="1">
        <v>18893406</v>
      </c>
      <c r="G28" s="1">
        <v>1303.54</v>
      </c>
      <c r="H28" s="3">
        <f>IF(ISERR(LN(Table13642[[#This Row],[Close]]/E27)),"-",LN(Table13642[[#This Row],[Close]]/E27))</f>
        <v>7.2499692806842382E-3</v>
      </c>
    </row>
    <row r="29" spans="1:8" x14ac:dyDescent="0.3">
      <c r="A29" s="2">
        <v>43139</v>
      </c>
      <c r="B29" s="1">
        <v>8949</v>
      </c>
      <c r="C29" s="1">
        <v>9282.2000000000007</v>
      </c>
      <c r="D29" s="1">
        <v>8927.85</v>
      </c>
      <c r="E29" s="1">
        <v>9262.4500000000007</v>
      </c>
      <c r="F29" s="1">
        <v>35208584</v>
      </c>
      <c r="G29" s="1">
        <v>2249.8200000000002</v>
      </c>
      <c r="H29" s="3">
        <f>IF(ISERR(LN(Table13642[[#This Row],[Close]]/E28)),"-",LN(Table13642[[#This Row],[Close]]/E28))</f>
        <v>3.5902912359234464E-2</v>
      </c>
    </row>
    <row r="30" spans="1:8" x14ac:dyDescent="0.3">
      <c r="A30" s="2">
        <v>43140</v>
      </c>
      <c r="B30" s="1">
        <v>9052.7999999999993</v>
      </c>
      <c r="C30" s="1">
        <v>9245.9</v>
      </c>
      <c r="D30" s="1">
        <v>9044.2999999999993</v>
      </c>
      <c r="E30" s="1">
        <v>9222.5499999999993</v>
      </c>
      <c r="F30" s="1">
        <v>23245872</v>
      </c>
      <c r="G30" s="1">
        <v>1489.39</v>
      </c>
      <c r="H30" s="3">
        <f>IF(ISERR(LN(Table13642[[#This Row],[Close]]/E29)),"-",LN(Table13642[[#This Row],[Close]]/E29))</f>
        <v>-4.3170204995290071E-3</v>
      </c>
    </row>
    <row r="31" spans="1:8" x14ac:dyDescent="0.3">
      <c r="A31" s="2">
        <v>43143</v>
      </c>
      <c r="B31" s="1">
        <v>9298.0499999999993</v>
      </c>
      <c r="C31" s="1">
        <v>9453.75</v>
      </c>
      <c r="D31" s="1">
        <v>9271</v>
      </c>
      <c r="E31" s="1">
        <v>9339.9500000000007</v>
      </c>
      <c r="F31" s="1">
        <v>22125194</v>
      </c>
      <c r="G31" s="1">
        <v>1446.85</v>
      </c>
      <c r="H31" s="3">
        <f>IF(ISERR(LN(Table13642[[#This Row],[Close]]/E30)),"-",LN(Table13642[[#This Row],[Close]]/E30))</f>
        <v>1.2649326909919158E-2</v>
      </c>
    </row>
    <row r="32" spans="1:8" x14ac:dyDescent="0.3">
      <c r="A32" s="2">
        <v>43145</v>
      </c>
      <c r="B32" s="1">
        <v>9367.5</v>
      </c>
      <c r="C32" s="1">
        <v>9374</v>
      </c>
      <c r="D32" s="1">
        <v>9212.25</v>
      </c>
      <c r="E32" s="1">
        <v>9249.2000000000007</v>
      </c>
      <c r="F32" s="1">
        <v>13662098</v>
      </c>
      <c r="G32" s="1">
        <v>901.03</v>
      </c>
      <c r="H32" s="3">
        <f>IF(ISERR(LN(Table13642[[#This Row],[Close]]/E31)),"-",LN(Table13642[[#This Row],[Close]]/E31))</f>
        <v>-9.7638376096888281E-3</v>
      </c>
    </row>
    <row r="33" spans="1:8" x14ac:dyDescent="0.3">
      <c r="A33" s="2">
        <v>43146</v>
      </c>
      <c r="B33" s="1">
        <v>9215.7000000000007</v>
      </c>
      <c r="C33" s="1">
        <v>9327.7000000000007</v>
      </c>
      <c r="D33" s="1">
        <v>9186.5499999999993</v>
      </c>
      <c r="E33" s="1">
        <v>9207.5</v>
      </c>
      <c r="F33" s="1">
        <v>17518332</v>
      </c>
      <c r="G33" s="1">
        <v>1113.24</v>
      </c>
      <c r="H33" s="3">
        <f>IF(ISERR(LN(Table13642[[#This Row],[Close]]/E32)),"-",LN(Table13642[[#This Row],[Close]]/E32))</f>
        <v>-4.5186919605922282E-3</v>
      </c>
    </row>
    <row r="34" spans="1:8" x14ac:dyDescent="0.3">
      <c r="A34" s="2">
        <v>43147</v>
      </c>
      <c r="B34" s="1">
        <v>9231.85</v>
      </c>
      <c r="C34" s="1">
        <v>9262.15</v>
      </c>
      <c r="D34" s="1">
        <v>9141.0499999999993</v>
      </c>
      <c r="E34" s="1">
        <v>9180.9</v>
      </c>
      <c r="F34" s="1">
        <v>12431151</v>
      </c>
      <c r="G34" s="1">
        <v>853.37</v>
      </c>
      <c r="H34" s="3">
        <f>IF(ISERR(LN(Table13642[[#This Row],[Close]]/E33)),"-",LN(Table13642[[#This Row],[Close]]/E33))</f>
        <v>-2.8931302945277813E-3</v>
      </c>
    </row>
    <row r="35" spans="1:8" x14ac:dyDescent="0.3">
      <c r="A35" s="2">
        <v>43150</v>
      </c>
      <c r="B35" s="1">
        <v>9188.2999999999993</v>
      </c>
      <c r="C35" s="1">
        <v>9198.65</v>
      </c>
      <c r="D35" s="1">
        <v>8941.9</v>
      </c>
      <c r="E35" s="1">
        <v>9027.9</v>
      </c>
      <c r="F35" s="1">
        <v>10480909</v>
      </c>
      <c r="G35" s="1">
        <v>757.12</v>
      </c>
      <c r="H35" s="3">
        <f>IF(ISERR(LN(Table13642[[#This Row],[Close]]/E34)),"-",LN(Table13642[[#This Row],[Close]]/E34))</f>
        <v>-1.6805456799033693E-2</v>
      </c>
    </row>
    <row r="36" spans="1:8" x14ac:dyDescent="0.3">
      <c r="A36" s="2">
        <v>43151</v>
      </c>
      <c r="B36" s="1">
        <v>9054.4500000000007</v>
      </c>
      <c r="C36" s="1">
        <v>9086.5</v>
      </c>
      <c r="D36" s="1">
        <v>8982.1</v>
      </c>
      <c r="E36" s="1">
        <v>9020.75</v>
      </c>
      <c r="F36" s="1">
        <v>9167223</v>
      </c>
      <c r="G36" s="1">
        <v>675.89</v>
      </c>
      <c r="H36" s="3">
        <f>IF(ISERR(LN(Table13642[[#This Row],[Close]]/E35)),"-",LN(Table13642[[#This Row],[Close]]/E35))</f>
        <v>-7.9230306688091103E-4</v>
      </c>
    </row>
    <row r="37" spans="1:8" x14ac:dyDescent="0.3">
      <c r="A37" s="2">
        <v>43152</v>
      </c>
      <c r="B37" s="1">
        <v>9054.5</v>
      </c>
      <c r="C37" s="1">
        <v>9073.5</v>
      </c>
      <c r="D37" s="1">
        <v>8753.5499999999993</v>
      </c>
      <c r="E37" s="1">
        <v>8843.4</v>
      </c>
      <c r="F37" s="1">
        <v>31143995</v>
      </c>
      <c r="G37" s="1">
        <v>1835.02</v>
      </c>
      <c r="H37" s="3">
        <f>IF(ISERR(LN(Table13642[[#This Row],[Close]]/E36)),"-",LN(Table13642[[#This Row],[Close]]/E36))</f>
        <v>-1.985606108801069E-2</v>
      </c>
    </row>
    <row r="38" spans="1:8" x14ac:dyDescent="0.3">
      <c r="A38" s="2">
        <v>43153</v>
      </c>
      <c r="B38" s="1">
        <v>8832.7000000000007</v>
      </c>
      <c r="C38" s="1">
        <v>8901.4500000000007</v>
      </c>
      <c r="D38" s="1">
        <v>8787.0499999999993</v>
      </c>
      <c r="E38" s="1">
        <v>8861.75</v>
      </c>
      <c r="F38" s="1">
        <v>31118452</v>
      </c>
      <c r="G38" s="1">
        <v>2032.58</v>
      </c>
      <c r="H38" s="3">
        <f>IF(ISERR(LN(Table13642[[#This Row],[Close]]/E37)),"-",LN(Table13642[[#This Row],[Close]]/E37))</f>
        <v>2.0728439544812844E-3</v>
      </c>
    </row>
    <row r="39" spans="1:8" x14ac:dyDescent="0.3">
      <c r="A39" s="2">
        <v>43154</v>
      </c>
      <c r="B39" s="1">
        <v>8924.2999999999993</v>
      </c>
      <c r="C39" s="1">
        <v>9124.7000000000007</v>
      </c>
      <c r="D39" s="1">
        <v>8909.7999999999993</v>
      </c>
      <c r="E39" s="1">
        <v>9095.4</v>
      </c>
      <c r="F39" s="1">
        <v>43212988</v>
      </c>
      <c r="G39" s="1">
        <v>2674.76</v>
      </c>
      <c r="H39" s="3">
        <f>IF(ISERR(LN(Table13642[[#This Row],[Close]]/E38)),"-",LN(Table13642[[#This Row],[Close]]/E38))</f>
        <v>2.6024529168778988E-2</v>
      </c>
    </row>
    <row r="40" spans="1:8" x14ac:dyDescent="0.3">
      <c r="A40" s="2">
        <v>43157</v>
      </c>
      <c r="B40" s="1">
        <v>9091.75</v>
      </c>
      <c r="C40" s="1">
        <v>9097.85</v>
      </c>
      <c r="D40" s="1">
        <v>9016.7000000000007</v>
      </c>
      <c r="E40" s="1">
        <v>9065.1</v>
      </c>
      <c r="F40" s="1">
        <v>16516821</v>
      </c>
      <c r="G40" s="1">
        <v>1175.3399999999999</v>
      </c>
      <c r="H40" s="3">
        <f>IF(ISERR(LN(Table13642[[#This Row],[Close]]/E39)),"-",LN(Table13642[[#This Row],[Close]]/E39))</f>
        <v>-3.3369156263191061E-3</v>
      </c>
    </row>
    <row r="41" spans="1:8" x14ac:dyDescent="0.3">
      <c r="A41" s="2">
        <v>43158</v>
      </c>
      <c r="B41" s="1">
        <v>9081.5</v>
      </c>
      <c r="C41" s="1">
        <v>9146.6</v>
      </c>
      <c r="D41" s="1">
        <v>9002.5499999999993</v>
      </c>
      <c r="E41" s="1">
        <v>9023.4500000000007</v>
      </c>
      <c r="F41" s="1">
        <v>13167827</v>
      </c>
      <c r="G41" s="1">
        <v>924.02</v>
      </c>
      <c r="H41" s="3">
        <f>IF(ISERR(LN(Table13642[[#This Row],[Close]]/E40)),"-",LN(Table13642[[#This Row],[Close]]/E40))</f>
        <v>-4.6051312688687842E-3</v>
      </c>
    </row>
    <row r="42" spans="1:8" x14ac:dyDescent="0.3">
      <c r="A42" s="2">
        <v>43159</v>
      </c>
      <c r="B42" s="1">
        <v>8995</v>
      </c>
      <c r="C42" s="1">
        <v>9093.0499999999993</v>
      </c>
      <c r="D42" s="1">
        <v>8938.9500000000007</v>
      </c>
      <c r="E42" s="1">
        <v>8960.25</v>
      </c>
      <c r="F42" s="1">
        <v>16220954</v>
      </c>
      <c r="G42" s="1">
        <v>1148.78</v>
      </c>
      <c r="H42" s="3">
        <f>IF(ISERR(LN(Table13642[[#This Row],[Close]]/E41)),"-",LN(Table13642[[#This Row],[Close]]/E41))</f>
        <v>-7.0286159333967767E-3</v>
      </c>
    </row>
    <row r="43" spans="1:8" x14ac:dyDescent="0.3">
      <c r="A43" s="2">
        <v>43160</v>
      </c>
      <c r="B43" s="1">
        <v>8966.4</v>
      </c>
      <c r="C43" s="1">
        <v>9003.9</v>
      </c>
      <c r="D43" s="1">
        <v>8905.2000000000007</v>
      </c>
      <c r="E43" s="1">
        <v>8917.75</v>
      </c>
      <c r="F43" s="1">
        <v>12977997</v>
      </c>
      <c r="G43" s="1">
        <v>881.7</v>
      </c>
      <c r="H43" s="3">
        <f>IF(ISERR(LN(Table13642[[#This Row],[Close]]/E42)),"-",LN(Table13642[[#This Row],[Close]]/E42))</f>
        <v>-4.7544557622566331E-3</v>
      </c>
    </row>
    <row r="44" spans="1:8" x14ac:dyDescent="0.3">
      <c r="A44" s="2">
        <v>43164</v>
      </c>
      <c r="B44" s="1">
        <v>8888.85</v>
      </c>
      <c r="C44" s="1">
        <v>8905.5499999999993</v>
      </c>
      <c r="D44" s="1">
        <v>8770.7999999999993</v>
      </c>
      <c r="E44" s="1">
        <v>8855.7999999999993</v>
      </c>
      <c r="F44" s="1">
        <v>22779601</v>
      </c>
      <c r="G44" s="1">
        <v>1494.4</v>
      </c>
      <c r="H44" s="3">
        <f>IF(ISERR(LN(Table13642[[#This Row],[Close]]/E43)),"-",LN(Table13642[[#This Row],[Close]]/E43))</f>
        <v>-6.9710610288948273E-3</v>
      </c>
    </row>
    <row r="45" spans="1:8" x14ac:dyDescent="0.3">
      <c r="A45" s="2">
        <v>43165</v>
      </c>
      <c r="B45" s="1">
        <v>8945.85</v>
      </c>
      <c r="C45" s="1">
        <v>8955.6</v>
      </c>
      <c r="D45" s="1">
        <v>8723.7999999999993</v>
      </c>
      <c r="E45" s="1">
        <v>8749.5499999999993</v>
      </c>
      <c r="F45" s="1">
        <v>22185033</v>
      </c>
      <c r="G45" s="1">
        <v>1439.59</v>
      </c>
      <c r="H45" s="3">
        <f>IF(ISERR(LN(Table13642[[#This Row],[Close]]/E44)),"-",LN(Table13642[[#This Row],[Close]]/E44))</f>
        <v>-1.2070341116554268E-2</v>
      </c>
    </row>
    <row r="46" spans="1:8" x14ac:dyDescent="0.3">
      <c r="A46" s="2">
        <v>43166</v>
      </c>
      <c r="B46" s="1">
        <v>8753.6</v>
      </c>
      <c r="C46" s="1">
        <v>8756.2999999999993</v>
      </c>
      <c r="D46" s="1">
        <v>8600.9500000000007</v>
      </c>
      <c r="E46" s="1">
        <v>8615</v>
      </c>
      <c r="F46" s="1">
        <v>15401408</v>
      </c>
      <c r="G46" s="1">
        <v>1030.03</v>
      </c>
      <c r="H46" s="3">
        <f>IF(ISERR(LN(Table13642[[#This Row],[Close]]/E45)),"-",LN(Table13642[[#This Row],[Close]]/E45))</f>
        <v>-1.5497400495707173E-2</v>
      </c>
    </row>
    <row r="47" spans="1:8" x14ac:dyDescent="0.3">
      <c r="A47" s="2">
        <v>43167</v>
      </c>
      <c r="B47" s="1">
        <v>8672.65</v>
      </c>
      <c r="C47" s="1">
        <v>8696.5499999999993</v>
      </c>
      <c r="D47" s="1">
        <v>8499.85</v>
      </c>
      <c r="E47" s="1">
        <v>8586.35</v>
      </c>
      <c r="F47" s="1">
        <v>16836972</v>
      </c>
      <c r="G47" s="1">
        <v>1068.28</v>
      </c>
      <c r="H47" s="3">
        <f>IF(ISERR(LN(Table13642[[#This Row],[Close]]/E46)),"-",LN(Table13642[[#This Row],[Close]]/E46))</f>
        <v>-3.331136973879969E-3</v>
      </c>
    </row>
    <row r="48" spans="1:8" x14ac:dyDescent="0.3">
      <c r="A48" s="2">
        <v>43168</v>
      </c>
      <c r="B48" s="1">
        <v>8611.5499999999993</v>
      </c>
      <c r="C48" s="1">
        <v>8688</v>
      </c>
      <c r="D48" s="1">
        <v>8491.5</v>
      </c>
      <c r="E48" s="1">
        <v>8515.7000000000007</v>
      </c>
      <c r="F48" s="1" t="s">
        <v>22</v>
      </c>
      <c r="G48" s="1" t="s">
        <v>22</v>
      </c>
      <c r="H48" s="3">
        <f>IF(ISERR(LN(Table13642[[#This Row],[Close]]/E47)),"-",LN(Table13642[[#This Row],[Close]]/E47))</f>
        <v>-8.2622144017755229E-3</v>
      </c>
    </row>
    <row r="49" spans="1:8" x14ac:dyDescent="0.3">
      <c r="A49" s="2">
        <v>43171</v>
      </c>
      <c r="B49" s="1">
        <v>8582.9</v>
      </c>
      <c r="C49" s="1">
        <v>8618.15</v>
      </c>
      <c r="D49" s="1">
        <v>8492.7000000000007</v>
      </c>
      <c r="E49" s="1">
        <v>8600.7000000000007</v>
      </c>
      <c r="F49" s="1">
        <v>11621098</v>
      </c>
      <c r="G49" s="1">
        <v>767.4</v>
      </c>
      <c r="H49" s="3">
        <f>IF(ISERR(LN(Table13642[[#This Row],[Close]]/E48)),"-",LN(Table13642[[#This Row],[Close]]/E48))</f>
        <v>9.9320766916401251E-3</v>
      </c>
    </row>
    <row r="50" spans="1:8" x14ac:dyDescent="0.3">
      <c r="A50" s="2">
        <v>43172</v>
      </c>
      <c r="B50" s="1">
        <v>8594.4</v>
      </c>
      <c r="C50" s="1">
        <v>8739.7999999999993</v>
      </c>
      <c r="D50" s="1">
        <v>8593.2000000000007</v>
      </c>
      <c r="E50" s="1">
        <v>8712.1</v>
      </c>
      <c r="F50" s="1">
        <v>11753433</v>
      </c>
      <c r="G50" s="1">
        <v>815.67</v>
      </c>
      <c r="H50" s="3">
        <f>IF(ISERR(LN(Table13642[[#This Row],[Close]]/E49)),"-",LN(Table13642[[#This Row],[Close]]/E49))</f>
        <v>1.2869268689474578E-2</v>
      </c>
    </row>
    <row r="51" spans="1:8" x14ac:dyDescent="0.3">
      <c r="A51" s="2">
        <v>43173</v>
      </c>
      <c r="B51" s="1">
        <v>8709.7000000000007</v>
      </c>
      <c r="C51" s="1">
        <v>8726.7999999999993</v>
      </c>
      <c r="D51" s="1">
        <v>8656.7000000000007</v>
      </c>
      <c r="E51" s="1">
        <v>8701.5499999999993</v>
      </c>
      <c r="F51" s="1">
        <v>7528558</v>
      </c>
      <c r="G51" s="1">
        <v>520.08000000000004</v>
      </c>
      <c r="H51" s="3">
        <f>IF(ISERR(LN(Table13642[[#This Row],[Close]]/E50)),"-",LN(Table13642[[#This Row],[Close]]/E50))</f>
        <v>-1.2116932740458811E-3</v>
      </c>
    </row>
    <row r="52" spans="1:8" x14ac:dyDescent="0.3">
      <c r="A52" s="2">
        <v>43174</v>
      </c>
      <c r="B52" s="1">
        <v>8708.25</v>
      </c>
      <c r="C52" s="1">
        <v>8796.1</v>
      </c>
      <c r="D52" s="1">
        <v>8644.85</v>
      </c>
      <c r="E52" s="1">
        <v>8670.5499999999993</v>
      </c>
      <c r="F52" s="1">
        <v>8843204</v>
      </c>
      <c r="G52" s="1">
        <v>644.4</v>
      </c>
      <c r="H52" s="3">
        <f>IF(ISERR(LN(Table13642[[#This Row],[Close]]/E51)),"-",LN(Table13642[[#This Row],[Close]]/E51))</f>
        <v>-3.5689447913444428E-3</v>
      </c>
    </row>
    <row r="53" spans="1:8" x14ac:dyDescent="0.3">
      <c r="A53" s="2">
        <v>43175</v>
      </c>
      <c r="B53" s="1">
        <v>8639.7999999999993</v>
      </c>
      <c r="C53" s="1">
        <v>8738.2999999999993</v>
      </c>
      <c r="D53" s="1">
        <v>8528.7000000000007</v>
      </c>
      <c r="E53" s="1">
        <v>8546.7999999999993</v>
      </c>
      <c r="F53" s="1">
        <v>19431956</v>
      </c>
      <c r="G53" s="1">
        <v>1278.79</v>
      </c>
      <c r="H53" s="3">
        <f>IF(ISERR(LN(Table13642[[#This Row],[Close]]/E52)),"-",LN(Table13642[[#This Row],[Close]]/E52))</f>
        <v>-1.4375282033265911E-2</v>
      </c>
    </row>
    <row r="54" spans="1:8" x14ac:dyDescent="0.3">
      <c r="A54" s="2">
        <v>43178</v>
      </c>
      <c r="B54" s="1">
        <v>8606.25</v>
      </c>
      <c r="C54" s="1">
        <v>8618.15</v>
      </c>
      <c r="D54" s="1">
        <v>8490.4</v>
      </c>
      <c r="E54" s="1">
        <v>8512.9</v>
      </c>
      <c r="F54" s="1">
        <v>11977410</v>
      </c>
      <c r="G54" s="1">
        <v>813.65</v>
      </c>
      <c r="H54" s="3">
        <f>IF(ISERR(LN(Table13642[[#This Row],[Close]]/E53)),"-",LN(Table13642[[#This Row],[Close]]/E53))</f>
        <v>-3.9742837940490985E-3</v>
      </c>
    </row>
    <row r="55" spans="1:8" x14ac:dyDescent="0.3">
      <c r="A55" s="2">
        <v>43179</v>
      </c>
      <c r="B55" s="1">
        <v>8471.85</v>
      </c>
      <c r="C55" s="1">
        <v>8601.2000000000007</v>
      </c>
      <c r="D55" s="1">
        <v>8395.2999999999993</v>
      </c>
      <c r="E55" s="1">
        <v>8578.7000000000007</v>
      </c>
      <c r="F55" s="1">
        <v>19206025</v>
      </c>
      <c r="G55" s="1">
        <v>1177.05</v>
      </c>
      <c r="H55" s="3">
        <f>IF(ISERR(LN(Table13642[[#This Row],[Close]]/E54)),"-",LN(Table13642[[#This Row],[Close]]/E54))</f>
        <v>7.6997267761288813E-3</v>
      </c>
    </row>
    <row r="56" spans="1:8" x14ac:dyDescent="0.3">
      <c r="A56" s="2">
        <v>43180</v>
      </c>
      <c r="B56" s="1">
        <v>8639.2000000000007</v>
      </c>
      <c r="C56" s="1">
        <v>8674.1</v>
      </c>
      <c r="D56" s="1">
        <v>8505.5</v>
      </c>
      <c r="E56" s="1">
        <v>8525.4500000000007</v>
      </c>
      <c r="F56" s="1" t="s">
        <v>22</v>
      </c>
      <c r="G56" s="1" t="s">
        <v>22</v>
      </c>
      <c r="H56" s="3">
        <f>IF(ISERR(LN(Table13642[[#This Row],[Close]]/E55)),"-",LN(Table13642[[#This Row],[Close]]/E55))</f>
        <v>-6.2265791685692752E-3</v>
      </c>
    </row>
    <row r="57" spans="1:8" x14ac:dyDescent="0.3">
      <c r="A57" s="2">
        <v>43181</v>
      </c>
      <c r="B57" s="1">
        <v>8590.15</v>
      </c>
      <c r="C57" s="1">
        <v>8625.7000000000007</v>
      </c>
      <c r="D57" s="1">
        <v>8459</v>
      </c>
      <c r="E57" s="1">
        <v>8474</v>
      </c>
      <c r="F57" s="1">
        <v>14896837</v>
      </c>
      <c r="G57" s="1">
        <v>906.61</v>
      </c>
      <c r="H57" s="3">
        <f>IF(ISERR(LN(Table13642[[#This Row],[Close]]/E56)),"-",LN(Table13642[[#This Row],[Close]]/E56))</f>
        <v>-6.0531554958389031E-3</v>
      </c>
    </row>
    <row r="58" spans="1:8" x14ac:dyDescent="0.3">
      <c r="A58" s="2">
        <v>43182</v>
      </c>
      <c r="B58" s="1">
        <v>8378.2000000000007</v>
      </c>
      <c r="C58" s="1">
        <v>8406.0499999999993</v>
      </c>
      <c r="D58" s="1">
        <v>8280.4500000000007</v>
      </c>
      <c r="E58" s="1">
        <v>8327.4</v>
      </c>
      <c r="F58" s="1">
        <v>13137646</v>
      </c>
      <c r="G58" s="1">
        <v>865.23</v>
      </c>
      <c r="H58" s="3">
        <f>IF(ISERR(LN(Table13642[[#This Row],[Close]]/E57)),"-",LN(Table13642[[#This Row],[Close]]/E57))</f>
        <v>-1.745136959665541E-2</v>
      </c>
    </row>
    <row r="59" spans="1:8" x14ac:dyDescent="0.3">
      <c r="A59" s="2">
        <v>43185</v>
      </c>
      <c r="B59" s="1">
        <v>8323.25</v>
      </c>
      <c r="C59" s="1">
        <v>8406.25</v>
      </c>
      <c r="D59" s="1">
        <v>8282.0499999999993</v>
      </c>
      <c r="E59" s="1">
        <v>8390.5</v>
      </c>
      <c r="F59" s="1">
        <v>15534378</v>
      </c>
      <c r="G59" s="1">
        <v>912.45</v>
      </c>
      <c r="H59" s="3">
        <f>IF(ISERR(LN(Table13642[[#This Row],[Close]]/E58)),"-",LN(Table13642[[#This Row],[Close]]/E58))</f>
        <v>7.5488308513674352E-3</v>
      </c>
    </row>
    <row r="60" spans="1:8" x14ac:dyDescent="0.3">
      <c r="A60" s="2">
        <v>43186</v>
      </c>
      <c r="B60" s="1">
        <v>8422.2999999999993</v>
      </c>
      <c r="C60" s="1">
        <v>8491.7000000000007</v>
      </c>
      <c r="D60" s="1">
        <v>8417.7000000000007</v>
      </c>
      <c r="E60" s="1">
        <v>8452.5</v>
      </c>
      <c r="F60" s="1">
        <v>13667974</v>
      </c>
      <c r="G60" s="1">
        <v>867.68</v>
      </c>
      <c r="H60" s="3">
        <f>IF(ISERR(LN(Table13642[[#This Row],[Close]]/E59)),"-",LN(Table13642[[#This Row],[Close]]/E59))</f>
        <v>7.3621421408246734E-3</v>
      </c>
    </row>
    <row r="61" spans="1:8" x14ac:dyDescent="0.3">
      <c r="A61" s="2">
        <v>43187</v>
      </c>
      <c r="B61" s="1">
        <v>8445.2999999999993</v>
      </c>
      <c r="C61" s="1">
        <v>8456.7000000000007</v>
      </c>
      <c r="D61" s="1">
        <v>8332.15</v>
      </c>
      <c r="E61" s="1">
        <v>8358.0499999999993</v>
      </c>
      <c r="F61" s="1">
        <v>24460028</v>
      </c>
      <c r="G61" s="1">
        <v>1554.3</v>
      </c>
      <c r="H61" s="3">
        <f>IF(ISERR(LN(Table13642[[#This Row],[Close]]/E60)),"-",LN(Table13642[[#This Row],[Close]]/E60))</f>
        <v>-1.1237109299659851E-2</v>
      </c>
    </row>
    <row r="62" spans="1:8" x14ac:dyDescent="0.3">
      <c r="A62" s="2">
        <v>43192</v>
      </c>
      <c r="B62" s="1">
        <v>8424.4</v>
      </c>
      <c r="C62" s="1">
        <v>8637.4</v>
      </c>
      <c r="D62" s="1">
        <v>8385.2999999999993</v>
      </c>
      <c r="E62" s="1">
        <v>8620.85</v>
      </c>
      <c r="F62" s="1" t="s">
        <v>22</v>
      </c>
      <c r="G62" s="1" t="s">
        <v>22</v>
      </c>
      <c r="H62" s="3">
        <f>IF(ISERR(LN(Table13642[[#This Row],[Close]]/E61)),"-",LN(Table13642[[#This Row],[Close]]/E61))</f>
        <v>3.0958541402550444E-2</v>
      </c>
    </row>
    <row r="63" spans="1:8" x14ac:dyDescent="0.3">
      <c r="A63" s="2">
        <v>43193</v>
      </c>
      <c r="B63" s="1">
        <v>8583.1</v>
      </c>
      <c r="C63" s="1">
        <v>8701.5499999999993</v>
      </c>
      <c r="D63" s="1">
        <v>8568.5499999999993</v>
      </c>
      <c r="E63" s="1">
        <v>8664.7000000000007</v>
      </c>
      <c r="F63" s="1" t="s">
        <v>22</v>
      </c>
      <c r="G63" s="1" t="s">
        <v>22</v>
      </c>
      <c r="H63" s="3">
        <f>IF(ISERR(LN(Table13642[[#This Row],[Close]]/E62)),"-",LN(Table13642[[#This Row],[Close]]/E62))</f>
        <v>5.0736128227177124E-3</v>
      </c>
    </row>
    <row r="64" spans="1:8" x14ac:dyDescent="0.3">
      <c r="A64" s="2">
        <v>43194</v>
      </c>
      <c r="B64" s="1">
        <v>8716.35</v>
      </c>
      <c r="C64" s="1">
        <v>8732.0499999999993</v>
      </c>
      <c r="D64" s="1">
        <v>8545.65</v>
      </c>
      <c r="E64" s="1">
        <v>8569.5</v>
      </c>
      <c r="F64" s="1">
        <v>13686740</v>
      </c>
      <c r="G64" s="1">
        <v>881.56</v>
      </c>
      <c r="H64" s="3">
        <f>IF(ISERR(LN(Table13642[[#This Row],[Close]]/E63)),"-",LN(Table13642[[#This Row],[Close]]/E63))</f>
        <v>-1.1047912675022383E-2</v>
      </c>
    </row>
    <row r="65" spans="1:8" x14ac:dyDescent="0.3">
      <c r="A65" s="2">
        <v>43195</v>
      </c>
      <c r="B65" s="1">
        <v>8637.5499999999993</v>
      </c>
      <c r="C65" s="1">
        <v>8732.9500000000007</v>
      </c>
      <c r="D65" s="1">
        <v>8621.15</v>
      </c>
      <c r="E65" s="1">
        <v>8655.65</v>
      </c>
      <c r="F65" s="1">
        <v>11205688</v>
      </c>
      <c r="G65" s="1">
        <v>756.96</v>
      </c>
      <c r="H65" s="3">
        <f>IF(ISERR(LN(Table13642[[#This Row],[Close]]/E64)),"-",LN(Table13642[[#This Row],[Close]]/E64))</f>
        <v>1.0002899055367885E-2</v>
      </c>
    </row>
    <row r="66" spans="1:8" x14ac:dyDescent="0.3">
      <c r="A66" s="2">
        <v>43196</v>
      </c>
      <c r="B66" s="1">
        <v>8657.9500000000007</v>
      </c>
      <c r="C66" s="1">
        <v>8808.5499999999993</v>
      </c>
      <c r="D66" s="1">
        <v>8643.9</v>
      </c>
      <c r="E66" s="1">
        <v>8772.4</v>
      </c>
      <c r="F66" s="1">
        <v>17633926</v>
      </c>
      <c r="G66" s="1">
        <v>1252.74</v>
      </c>
      <c r="H66" s="3">
        <f>IF(ISERR(LN(Table13642[[#This Row],[Close]]/E65)),"-",LN(Table13642[[#This Row],[Close]]/E65))</f>
        <v>1.3398142245355221E-2</v>
      </c>
    </row>
    <row r="67" spans="1:8" x14ac:dyDescent="0.3">
      <c r="A67" s="2">
        <v>43199</v>
      </c>
      <c r="B67" s="1">
        <v>8785.85</v>
      </c>
      <c r="C67" s="1">
        <v>8841.5499999999993</v>
      </c>
      <c r="D67" s="1">
        <v>8721.0499999999993</v>
      </c>
      <c r="E67" s="1">
        <v>8738.15</v>
      </c>
      <c r="F67" s="1" t="s">
        <v>22</v>
      </c>
      <c r="G67" s="1" t="s">
        <v>22</v>
      </c>
      <c r="H67" s="3">
        <f>IF(ISERR(LN(Table13642[[#This Row],[Close]]/E66)),"-",LN(Table13642[[#This Row],[Close]]/E66))</f>
        <v>-3.9119323696759382E-3</v>
      </c>
    </row>
    <row r="68" spans="1:8" x14ac:dyDescent="0.3">
      <c r="A68" s="2">
        <v>43200</v>
      </c>
      <c r="B68" s="1">
        <v>8763.2000000000007</v>
      </c>
      <c r="C68" s="1">
        <v>8816.7999999999993</v>
      </c>
      <c r="D68" s="1">
        <v>8698.75</v>
      </c>
      <c r="E68" s="1">
        <v>8719.6</v>
      </c>
      <c r="F68" s="1">
        <v>11657255</v>
      </c>
      <c r="G68" s="1">
        <v>863.22</v>
      </c>
      <c r="H68" s="3">
        <f>IF(ISERR(LN(Table13642[[#This Row],[Close]]/E67)),"-",LN(Table13642[[#This Row],[Close]]/E67))</f>
        <v>-2.1251314724138387E-3</v>
      </c>
    </row>
    <row r="69" spans="1:8" x14ac:dyDescent="0.3">
      <c r="A69" s="2">
        <v>43201</v>
      </c>
      <c r="B69" s="1">
        <v>8752.9500000000007</v>
      </c>
      <c r="C69" s="1">
        <v>8789.25</v>
      </c>
      <c r="D69" s="1">
        <v>8691.65</v>
      </c>
      <c r="E69" s="1">
        <v>8761.7999999999993</v>
      </c>
      <c r="F69" s="1">
        <v>13136133</v>
      </c>
      <c r="G69" s="1">
        <v>843.85</v>
      </c>
      <c r="H69" s="3">
        <f>IF(ISERR(LN(Table13642[[#This Row],[Close]]/E68)),"-",LN(Table13642[[#This Row],[Close]]/E68))</f>
        <v>4.827997983220601E-3</v>
      </c>
    </row>
    <row r="70" spans="1:8" x14ac:dyDescent="0.3">
      <c r="A70" s="2">
        <v>43202</v>
      </c>
      <c r="B70" s="1">
        <v>8752.6</v>
      </c>
      <c r="C70" s="1">
        <v>8752.6</v>
      </c>
      <c r="D70" s="1">
        <v>8669.2000000000007</v>
      </c>
      <c r="E70" s="1">
        <v>8685.0499999999993</v>
      </c>
      <c r="F70" s="1">
        <v>13901163</v>
      </c>
      <c r="G70" s="1">
        <v>960.03</v>
      </c>
      <c r="H70" s="3">
        <f>IF(ISERR(LN(Table13642[[#This Row],[Close]]/E69)),"-",LN(Table13642[[#This Row],[Close]]/E69))</f>
        <v>-8.7982065634580886E-3</v>
      </c>
    </row>
    <row r="71" spans="1:8" x14ac:dyDescent="0.3">
      <c r="A71" s="2">
        <v>43203</v>
      </c>
      <c r="B71" s="1">
        <v>8694.7000000000007</v>
      </c>
      <c r="C71" s="1">
        <v>8787.1</v>
      </c>
      <c r="D71" s="1">
        <v>8678.0499999999993</v>
      </c>
      <c r="E71" s="1">
        <v>8730.6</v>
      </c>
      <c r="F71" s="1">
        <v>11270888</v>
      </c>
      <c r="G71" s="1">
        <v>799.56</v>
      </c>
      <c r="H71" s="3">
        <f>IF(ISERR(LN(Table13642[[#This Row],[Close]]/E70)),"-",LN(Table13642[[#This Row],[Close]]/E70))</f>
        <v>5.2309392832654775E-3</v>
      </c>
    </row>
    <row r="72" spans="1:8" x14ac:dyDescent="0.3">
      <c r="A72" s="2">
        <v>43206</v>
      </c>
      <c r="B72" s="1">
        <v>8707.9</v>
      </c>
      <c r="C72" s="1">
        <v>8877.1</v>
      </c>
      <c r="D72" s="1">
        <v>8696.25</v>
      </c>
      <c r="E72" s="1">
        <v>8867.2000000000007</v>
      </c>
      <c r="F72" s="1">
        <v>18147927</v>
      </c>
      <c r="G72" s="1">
        <v>1217.74</v>
      </c>
      <c r="H72" s="3">
        <f>IF(ISERR(LN(Table13642[[#This Row],[Close]]/E71)),"-",LN(Table13642[[#This Row],[Close]]/E71))</f>
        <v>1.5524979674371414E-2</v>
      </c>
    </row>
    <row r="73" spans="1:8" x14ac:dyDescent="0.3">
      <c r="A73" s="2">
        <v>43207</v>
      </c>
      <c r="B73" s="1">
        <v>8890.6</v>
      </c>
      <c r="C73" s="1">
        <v>8893.9500000000007</v>
      </c>
      <c r="D73" s="1">
        <v>8803.4500000000007</v>
      </c>
      <c r="E73" s="1">
        <v>8827.75</v>
      </c>
      <c r="F73" s="1">
        <v>12894421</v>
      </c>
      <c r="G73" s="1">
        <v>866.23</v>
      </c>
      <c r="H73" s="3">
        <f>IF(ISERR(LN(Table13642[[#This Row],[Close]]/E72)),"-",LN(Table13642[[#This Row],[Close]]/E72))</f>
        <v>-4.458906678069946E-3</v>
      </c>
    </row>
    <row r="74" spans="1:8" x14ac:dyDescent="0.3">
      <c r="A74" s="2">
        <v>43208</v>
      </c>
      <c r="B74" s="1">
        <v>8858.75</v>
      </c>
      <c r="C74" s="1">
        <v>8904.1</v>
      </c>
      <c r="D74" s="1">
        <v>8772.7999999999993</v>
      </c>
      <c r="E74" s="1">
        <v>8790</v>
      </c>
      <c r="F74" s="1" t="s">
        <v>22</v>
      </c>
      <c r="G74" s="1" t="s">
        <v>22</v>
      </c>
      <c r="H74" s="3">
        <f>IF(ISERR(LN(Table13642[[#This Row],[Close]]/E73)),"-",LN(Table13642[[#This Row],[Close]]/E73))</f>
        <v>-4.2854573113666819E-3</v>
      </c>
    </row>
    <row r="75" spans="1:8" x14ac:dyDescent="0.3">
      <c r="A75" s="2">
        <v>43209</v>
      </c>
      <c r="B75" s="1">
        <v>8833.15</v>
      </c>
      <c r="C75" s="1">
        <v>8848.15</v>
      </c>
      <c r="D75" s="1">
        <v>8768.9</v>
      </c>
      <c r="E75" s="1">
        <v>8829.75</v>
      </c>
      <c r="F75" s="1">
        <v>11081606</v>
      </c>
      <c r="G75" s="1">
        <v>753.93</v>
      </c>
      <c r="H75" s="3">
        <f>IF(ISERR(LN(Table13642[[#This Row],[Close]]/E74)),"-",LN(Table13642[[#This Row],[Close]]/E74))</f>
        <v>4.5119899471932423E-3</v>
      </c>
    </row>
    <row r="76" spans="1:8" x14ac:dyDescent="0.3">
      <c r="A76" s="2">
        <v>43210</v>
      </c>
      <c r="B76" s="1">
        <v>8813.4</v>
      </c>
      <c r="C76" s="1">
        <v>8846.35</v>
      </c>
      <c r="D76" s="1">
        <v>8769.35</v>
      </c>
      <c r="E76" s="1">
        <v>8819.7999999999993</v>
      </c>
      <c r="F76" s="1">
        <v>12865608</v>
      </c>
      <c r="G76" s="1">
        <v>826.89</v>
      </c>
      <c r="H76" s="3">
        <f>IF(ISERR(LN(Table13642[[#This Row],[Close]]/E75)),"-",LN(Table13642[[#This Row],[Close]]/E75))</f>
        <v>-1.1275076196388678E-3</v>
      </c>
    </row>
    <row r="77" spans="1:8" x14ac:dyDescent="0.3">
      <c r="A77" s="2">
        <v>43213</v>
      </c>
      <c r="B77" s="1">
        <v>8781.1</v>
      </c>
      <c r="C77" s="1">
        <v>8976.7999999999993</v>
      </c>
      <c r="D77" s="1">
        <v>8781.1</v>
      </c>
      <c r="E77" s="1">
        <v>8949.9</v>
      </c>
      <c r="F77" s="1">
        <v>15842034</v>
      </c>
      <c r="G77" s="1">
        <v>1072.05</v>
      </c>
      <c r="H77" s="3">
        <f>IF(ISERR(LN(Table13642[[#This Row],[Close]]/E76)),"-",LN(Table13642[[#This Row],[Close]]/E76))</f>
        <v>1.4643165015345875E-2</v>
      </c>
    </row>
    <row r="78" spans="1:8" x14ac:dyDescent="0.3">
      <c r="A78" s="2">
        <v>43214</v>
      </c>
      <c r="B78" s="1">
        <v>8988.7000000000007</v>
      </c>
      <c r="C78" s="1">
        <v>9092.7000000000007</v>
      </c>
      <c r="D78" s="1">
        <v>8950.2000000000007</v>
      </c>
      <c r="E78" s="1">
        <v>8984.15</v>
      </c>
      <c r="F78" s="1">
        <v>22448320</v>
      </c>
      <c r="G78" s="1">
        <v>1581.57</v>
      </c>
      <c r="H78" s="3">
        <f>IF(ISERR(LN(Table13642[[#This Row],[Close]]/E77)),"-",LN(Table13642[[#This Row],[Close]]/E77))</f>
        <v>3.8195546058385284E-3</v>
      </c>
    </row>
    <row r="79" spans="1:8" x14ac:dyDescent="0.3">
      <c r="A79" s="2">
        <v>43215</v>
      </c>
      <c r="B79" s="1">
        <v>8964.2000000000007</v>
      </c>
      <c r="C79" s="1">
        <v>8973.4500000000007</v>
      </c>
      <c r="D79" s="1">
        <v>8859.7999999999993</v>
      </c>
      <c r="E79" s="1">
        <v>8901.15</v>
      </c>
      <c r="F79" s="1">
        <v>8893915</v>
      </c>
      <c r="G79" s="1">
        <v>615.98</v>
      </c>
      <c r="H79" s="3">
        <f>IF(ISERR(LN(Table13642[[#This Row],[Close]]/E78)),"-",LN(Table13642[[#This Row],[Close]]/E78))</f>
        <v>-9.2814317719274557E-3</v>
      </c>
    </row>
    <row r="80" spans="1:8" x14ac:dyDescent="0.3">
      <c r="A80" s="2">
        <v>43216</v>
      </c>
      <c r="B80" s="1">
        <v>8914.4</v>
      </c>
      <c r="C80" s="1">
        <v>8996.5499999999993</v>
      </c>
      <c r="D80" s="1">
        <v>8883.1</v>
      </c>
      <c r="E80" s="1">
        <v>8896.6</v>
      </c>
      <c r="F80" s="1">
        <v>16707318</v>
      </c>
      <c r="G80" s="1">
        <v>1263.6600000000001</v>
      </c>
      <c r="H80" s="3">
        <f>IF(ISERR(LN(Table13642[[#This Row],[Close]]/E79)),"-",LN(Table13642[[#This Row],[Close]]/E79))</f>
        <v>-5.1130059688717143E-4</v>
      </c>
    </row>
    <row r="81" spans="1:8" x14ac:dyDescent="0.3">
      <c r="A81" s="2">
        <v>43217</v>
      </c>
      <c r="B81" s="1">
        <v>8955.75</v>
      </c>
      <c r="C81" s="1">
        <v>9022.0499999999993</v>
      </c>
      <c r="D81" s="1">
        <v>8914.65</v>
      </c>
      <c r="E81" s="1">
        <v>8987.4</v>
      </c>
      <c r="F81" s="1">
        <v>13447849</v>
      </c>
      <c r="G81" s="1">
        <v>928.73</v>
      </c>
      <c r="H81" s="3">
        <f>IF(ISERR(LN(Table13642[[#This Row],[Close]]/E80)),"-",LN(Table13642[[#This Row],[Close]]/E80))</f>
        <v>1.0154415143581265E-2</v>
      </c>
    </row>
    <row r="82" spans="1:8" x14ac:dyDescent="0.3">
      <c r="A82" s="2">
        <v>43220</v>
      </c>
      <c r="B82" s="1">
        <v>9030.4500000000007</v>
      </c>
      <c r="C82" s="1">
        <v>9090.85</v>
      </c>
      <c r="D82" s="1">
        <v>9017.9500000000007</v>
      </c>
      <c r="E82" s="1">
        <v>9060.7000000000007</v>
      </c>
      <c r="F82" s="1">
        <v>8238921</v>
      </c>
      <c r="G82" s="1">
        <v>581.75</v>
      </c>
      <c r="H82" s="3">
        <f>IF(ISERR(LN(Table13642[[#This Row],[Close]]/E81)),"-",LN(Table13642[[#This Row],[Close]]/E81))</f>
        <v>8.1227833428454636E-3</v>
      </c>
    </row>
    <row r="83" spans="1:8" x14ac:dyDescent="0.3">
      <c r="A83" s="2">
        <v>43222</v>
      </c>
      <c r="B83" s="1">
        <v>9086.9500000000007</v>
      </c>
      <c r="C83" s="1">
        <v>9110.5499999999993</v>
      </c>
      <c r="D83" s="1">
        <v>8921.75</v>
      </c>
      <c r="E83" s="1">
        <v>8961.0499999999993</v>
      </c>
      <c r="F83" s="1">
        <v>12638019</v>
      </c>
      <c r="G83" s="1">
        <v>802.04</v>
      </c>
      <c r="H83" s="3">
        <f>IF(ISERR(LN(Table13642[[#This Row],[Close]]/E82)),"-",LN(Table13642[[#This Row],[Close]]/E82))</f>
        <v>-1.1058972142516303E-2</v>
      </c>
    </row>
    <row r="84" spans="1:8" x14ac:dyDescent="0.3">
      <c r="A84" s="2">
        <v>43223</v>
      </c>
      <c r="B84" s="1">
        <v>8968.7000000000007</v>
      </c>
      <c r="C84" s="1">
        <v>8977.7000000000007</v>
      </c>
      <c r="D84" s="1">
        <v>8796.85</v>
      </c>
      <c r="E84" s="1">
        <v>8966.2999999999993</v>
      </c>
      <c r="F84" s="1">
        <v>15587036</v>
      </c>
      <c r="G84" s="1">
        <v>954.7</v>
      </c>
      <c r="H84" s="3">
        <f>IF(ISERR(LN(Table13642[[#This Row],[Close]]/E83)),"-",LN(Table13642[[#This Row],[Close]]/E83))</f>
        <v>5.8569728934631312E-4</v>
      </c>
    </row>
    <row r="85" spans="1:8" x14ac:dyDescent="0.3">
      <c r="A85" s="2">
        <v>43224</v>
      </c>
      <c r="B85" s="1">
        <v>8962</v>
      </c>
      <c r="C85" s="1">
        <v>8963.85</v>
      </c>
      <c r="D85" s="1">
        <v>8801.6</v>
      </c>
      <c r="E85" s="1">
        <v>8817.4500000000007</v>
      </c>
      <c r="F85" s="1">
        <v>11785618</v>
      </c>
      <c r="G85" s="1">
        <v>772.01</v>
      </c>
      <c r="H85" s="3">
        <f>IF(ISERR(LN(Table13642[[#This Row],[Close]]/E84)),"-",LN(Table13642[[#This Row],[Close]]/E84))</f>
        <v>-1.6740392339810794E-2</v>
      </c>
    </row>
    <row r="86" spans="1:8" x14ac:dyDescent="0.3">
      <c r="A86" s="2">
        <v>43227</v>
      </c>
      <c r="B86" s="1">
        <v>8828.75</v>
      </c>
      <c r="C86" s="1">
        <v>8848.35</v>
      </c>
      <c r="D86" s="1">
        <v>8674.2000000000007</v>
      </c>
      <c r="E86" s="1">
        <v>8774.4</v>
      </c>
      <c r="F86" s="1">
        <v>11996794</v>
      </c>
      <c r="G86" s="1">
        <v>802.62</v>
      </c>
      <c r="H86" s="3">
        <f>IF(ISERR(LN(Table13642[[#This Row],[Close]]/E85)),"-",LN(Table13642[[#This Row],[Close]]/E85))</f>
        <v>-4.8943216246523508E-3</v>
      </c>
    </row>
    <row r="87" spans="1:8" x14ac:dyDescent="0.3">
      <c r="A87" s="2">
        <v>43228</v>
      </c>
      <c r="B87" s="1">
        <v>8812.9500000000007</v>
      </c>
      <c r="C87" s="1">
        <v>8882.35</v>
      </c>
      <c r="D87" s="1">
        <v>8734.9500000000007</v>
      </c>
      <c r="E87" s="1">
        <v>8753.25</v>
      </c>
      <c r="F87" s="1">
        <v>9014834</v>
      </c>
      <c r="G87" s="1">
        <v>631.16</v>
      </c>
      <c r="H87" s="3">
        <f>IF(ISERR(LN(Table13642[[#This Row],[Close]]/E86)),"-",LN(Table13642[[#This Row],[Close]]/E86))</f>
        <v>-2.4133309673678095E-3</v>
      </c>
    </row>
    <row r="88" spans="1:8" x14ac:dyDescent="0.3">
      <c r="A88" s="2">
        <v>43229</v>
      </c>
      <c r="B88" s="1">
        <v>8754.0499999999993</v>
      </c>
      <c r="C88" s="1">
        <v>8766.0499999999993</v>
      </c>
      <c r="D88" s="1">
        <v>8693.5</v>
      </c>
      <c r="E88" s="1">
        <v>8704.1</v>
      </c>
      <c r="F88" s="1">
        <v>8414007</v>
      </c>
      <c r="G88" s="1">
        <v>556.51</v>
      </c>
      <c r="H88" s="3">
        <f>IF(ISERR(LN(Table13642[[#This Row],[Close]]/E87)),"-",LN(Table13642[[#This Row],[Close]]/E87))</f>
        <v>-5.6308809602582891E-3</v>
      </c>
    </row>
    <row r="89" spans="1:8" x14ac:dyDescent="0.3">
      <c r="A89" s="2">
        <v>43230</v>
      </c>
      <c r="B89" s="1">
        <v>8724.1</v>
      </c>
      <c r="C89" s="1">
        <v>8734.35</v>
      </c>
      <c r="D89" s="1">
        <v>8518.7000000000007</v>
      </c>
      <c r="E89" s="1">
        <v>8544.9500000000007</v>
      </c>
      <c r="F89" s="1">
        <v>13753974</v>
      </c>
      <c r="G89" s="1">
        <v>911.12</v>
      </c>
      <c r="H89" s="3">
        <f>IF(ISERR(LN(Table13642[[#This Row],[Close]]/E88)),"-",LN(Table13642[[#This Row],[Close]]/E88))</f>
        <v>-1.845371384281554E-2</v>
      </c>
    </row>
    <row r="90" spans="1:8" x14ac:dyDescent="0.3">
      <c r="A90" s="2">
        <v>43231</v>
      </c>
      <c r="B90" s="1">
        <v>8555.4</v>
      </c>
      <c r="C90" s="1">
        <v>8565.4500000000007</v>
      </c>
      <c r="D90" s="1">
        <v>8403.35</v>
      </c>
      <c r="E90" s="1">
        <v>8445.7000000000007</v>
      </c>
      <c r="F90" s="1">
        <v>18014955</v>
      </c>
      <c r="G90" s="1">
        <v>1121.57</v>
      </c>
      <c r="H90" s="3">
        <f>IF(ISERR(LN(Table13642[[#This Row],[Close]]/E89)),"-",LN(Table13642[[#This Row],[Close]]/E89))</f>
        <v>-1.1683029067125341E-2</v>
      </c>
    </row>
    <row r="91" spans="1:8" x14ac:dyDescent="0.3">
      <c r="A91" s="2">
        <v>43234</v>
      </c>
      <c r="B91" s="1">
        <v>8458.35</v>
      </c>
      <c r="C91" s="1">
        <v>8598.0499999999993</v>
      </c>
      <c r="D91" s="1">
        <v>8438</v>
      </c>
      <c r="E91" s="1">
        <v>8462.0499999999993</v>
      </c>
      <c r="F91" s="1">
        <v>14936711</v>
      </c>
      <c r="G91" s="1">
        <v>967.29</v>
      </c>
      <c r="H91" s="3">
        <f>IF(ISERR(LN(Table13642[[#This Row],[Close]]/E90)),"-",LN(Table13642[[#This Row],[Close]]/E90))</f>
        <v>1.9340249407952166E-3</v>
      </c>
    </row>
    <row r="92" spans="1:8" x14ac:dyDescent="0.3">
      <c r="A92" s="2">
        <v>43235</v>
      </c>
      <c r="B92" s="1">
        <v>8449.5</v>
      </c>
      <c r="C92" s="1">
        <v>8520.5499999999993</v>
      </c>
      <c r="D92" s="1">
        <v>8313</v>
      </c>
      <c r="E92" s="1">
        <v>8401.15</v>
      </c>
      <c r="F92" s="1">
        <v>18459590</v>
      </c>
      <c r="G92" s="1">
        <v>1208.4000000000001</v>
      </c>
      <c r="H92" s="3">
        <f>IF(ISERR(LN(Table13642[[#This Row],[Close]]/E91)),"-",LN(Table13642[[#This Row],[Close]]/E91))</f>
        <v>-7.2228598084605805E-3</v>
      </c>
    </row>
    <row r="93" spans="1:8" x14ac:dyDescent="0.3">
      <c r="A93" s="2">
        <v>43236</v>
      </c>
      <c r="B93" s="1">
        <v>8383.2000000000007</v>
      </c>
      <c r="C93" s="1">
        <v>8425.1</v>
      </c>
      <c r="D93" s="1">
        <v>8287.1</v>
      </c>
      <c r="E93" s="1">
        <v>8399.1</v>
      </c>
      <c r="F93" s="1">
        <v>16479599</v>
      </c>
      <c r="G93" s="1">
        <v>1032.8399999999999</v>
      </c>
      <c r="H93" s="3">
        <f>IF(ISERR(LN(Table13642[[#This Row],[Close]]/E92)),"-",LN(Table13642[[#This Row],[Close]]/E92))</f>
        <v>-2.440439886517885E-4</v>
      </c>
    </row>
    <row r="94" spans="1:8" x14ac:dyDescent="0.3">
      <c r="A94" s="2">
        <v>43237</v>
      </c>
      <c r="B94" s="1">
        <v>8417</v>
      </c>
      <c r="C94" s="1">
        <v>8461.25</v>
      </c>
      <c r="D94" s="1">
        <v>8328.85</v>
      </c>
      <c r="E94" s="1">
        <v>8403</v>
      </c>
      <c r="F94" s="1">
        <v>15794190</v>
      </c>
      <c r="G94" s="1">
        <v>1008.11</v>
      </c>
      <c r="H94" s="3">
        <f>IF(ISERR(LN(Table13642[[#This Row],[Close]]/E93)),"-",LN(Table13642[[#This Row],[Close]]/E93))</f>
        <v>4.6422769416193626E-4</v>
      </c>
    </row>
    <row r="95" spans="1:8" x14ac:dyDescent="0.3">
      <c r="A95" s="2">
        <v>43238</v>
      </c>
      <c r="B95" s="1">
        <v>8441.7000000000007</v>
      </c>
      <c r="C95" s="1">
        <v>8443.75</v>
      </c>
      <c r="D95" s="1">
        <v>8195.35</v>
      </c>
      <c r="E95" s="1">
        <v>8211.85</v>
      </c>
      <c r="F95" s="1">
        <v>20313069</v>
      </c>
      <c r="G95" s="1">
        <v>1175.24</v>
      </c>
      <c r="H95" s="3">
        <f>IF(ISERR(LN(Table13642[[#This Row],[Close]]/E94)),"-",LN(Table13642[[#This Row],[Close]]/E94))</f>
        <v>-2.3010551908483501E-2</v>
      </c>
    </row>
    <row r="96" spans="1:8" x14ac:dyDescent="0.3">
      <c r="A96" s="2">
        <v>43241</v>
      </c>
      <c r="B96" s="1">
        <v>8211.35</v>
      </c>
      <c r="C96" s="1">
        <v>8218.15</v>
      </c>
      <c r="D96" s="1">
        <v>7956.05</v>
      </c>
      <c r="E96" s="1">
        <v>7983.2</v>
      </c>
      <c r="F96" s="1">
        <v>14653361</v>
      </c>
      <c r="G96" s="1">
        <v>865.15</v>
      </c>
      <c r="H96" s="3">
        <f>IF(ISERR(LN(Table13642[[#This Row],[Close]]/E95)),"-",LN(Table13642[[#This Row],[Close]]/E95))</f>
        <v>-2.8238899449631975E-2</v>
      </c>
    </row>
    <row r="97" spans="1:8" x14ac:dyDescent="0.3">
      <c r="A97" s="2">
        <v>43242</v>
      </c>
      <c r="B97" s="1">
        <v>7993.25</v>
      </c>
      <c r="C97" s="1">
        <v>8152.1</v>
      </c>
      <c r="D97" s="1">
        <v>7900.35</v>
      </c>
      <c r="E97" s="1">
        <v>8118.9</v>
      </c>
      <c r="F97" s="1">
        <v>16551603</v>
      </c>
      <c r="G97" s="1">
        <v>1204.6199999999999</v>
      </c>
      <c r="H97" s="3">
        <f>IF(ISERR(LN(Table13642[[#This Row],[Close]]/E96)),"-",LN(Table13642[[#This Row],[Close]]/E96))</f>
        <v>1.6855343428709736E-2</v>
      </c>
    </row>
    <row r="98" spans="1:8" x14ac:dyDescent="0.3">
      <c r="A98" s="2">
        <v>43243</v>
      </c>
      <c r="B98" s="1">
        <v>8100.85</v>
      </c>
      <c r="C98" s="1">
        <v>8239.35</v>
      </c>
      <c r="D98" s="1">
        <v>8050</v>
      </c>
      <c r="E98" s="1">
        <v>8069.7</v>
      </c>
      <c r="F98" s="1">
        <v>17857987</v>
      </c>
      <c r="G98" s="1">
        <v>1094.28</v>
      </c>
      <c r="H98" s="3">
        <f>IF(ISERR(LN(Table13642[[#This Row],[Close]]/E97)),"-",LN(Table13642[[#This Row],[Close]]/E97))</f>
        <v>-6.0783701470046407E-3</v>
      </c>
    </row>
    <row r="99" spans="1:8" x14ac:dyDescent="0.3">
      <c r="A99" s="2">
        <v>43244</v>
      </c>
      <c r="B99" s="1">
        <v>8115.05</v>
      </c>
      <c r="C99" s="1">
        <v>8231.65</v>
      </c>
      <c r="D99" s="1">
        <v>8063.3</v>
      </c>
      <c r="E99" s="1">
        <v>8207</v>
      </c>
      <c r="F99" s="1">
        <v>13601739</v>
      </c>
      <c r="G99" s="1">
        <v>825.37</v>
      </c>
      <c r="H99" s="3">
        <f>IF(ISERR(LN(Table13642[[#This Row],[Close]]/E98)),"-",LN(Table13642[[#This Row],[Close]]/E98))</f>
        <v>1.6871141777903931E-2</v>
      </c>
    </row>
    <row r="100" spans="1:8" x14ac:dyDescent="0.3">
      <c r="A100" s="2">
        <v>43245</v>
      </c>
      <c r="B100" s="1">
        <v>8247.65</v>
      </c>
      <c r="C100" s="1">
        <v>8320.1</v>
      </c>
      <c r="D100" s="1">
        <v>8156.35</v>
      </c>
      <c r="E100" s="1">
        <v>8297.25</v>
      </c>
      <c r="F100" s="1">
        <v>17971232</v>
      </c>
      <c r="G100" s="1">
        <v>1011.8</v>
      </c>
      <c r="H100" s="3">
        <f>IF(ISERR(LN(Table13642[[#This Row],[Close]]/E99)),"-",LN(Table13642[[#This Row],[Close]]/E99))</f>
        <v>1.0936685953418301E-2</v>
      </c>
    </row>
    <row r="101" spans="1:8" x14ac:dyDescent="0.3">
      <c r="A101" s="2">
        <v>43248</v>
      </c>
      <c r="B101" s="1">
        <v>8404.25</v>
      </c>
      <c r="C101" s="1">
        <v>8553.6</v>
      </c>
      <c r="D101" s="1">
        <v>8381.2999999999993</v>
      </c>
      <c r="E101" s="1">
        <v>8498.2000000000007</v>
      </c>
      <c r="F101" s="1">
        <v>32189741</v>
      </c>
      <c r="G101" s="1">
        <v>1914.69</v>
      </c>
      <c r="H101" s="3">
        <f>IF(ISERR(LN(Table13642[[#This Row],[Close]]/E100)),"-",LN(Table13642[[#This Row],[Close]]/E100))</f>
        <v>2.3930241764084311E-2</v>
      </c>
    </row>
    <row r="102" spans="1:8" x14ac:dyDescent="0.3">
      <c r="A102" s="2">
        <v>43249</v>
      </c>
      <c r="B102" s="1">
        <v>8464.7999999999993</v>
      </c>
      <c r="C102" s="1">
        <v>8556.2999999999993</v>
      </c>
      <c r="D102" s="1">
        <v>8381.5</v>
      </c>
      <c r="E102" s="1">
        <v>8410.4500000000007</v>
      </c>
      <c r="F102" s="1">
        <v>25874727</v>
      </c>
      <c r="G102" s="1">
        <v>1594.72</v>
      </c>
      <c r="H102" s="3">
        <f>IF(ISERR(LN(Table13642[[#This Row],[Close]]/E101)),"-",LN(Table13642[[#This Row],[Close]]/E101))</f>
        <v>-1.0379396082813732E-2</v>
      </c>
    </row>
    <row r="103" spans="1:8" x14ac:dyDescent="0.3">
      <c r="A103" s="2">
        <v>43250</v>
      </c>
      <c r="B103" s="1">
        <v>8341.35</v>
      </c>
      <c r="C103" s="1">
        <v>8411.15</v>
      </c>
      <c r="D103" s="1">
        <v>8297.75</v>
      </c>
      <c r="E103" s="1">
        <v>8321.1</v>
      </c>
      <c r="F103" s="1">
        <v>18013713</v>
      </c>
      <c r="G103" s="1">
        <v>1124.8599999999999</v>
      </c>
      <c r="H103" s="3">
        <f>IF(ISERR(LN(Table13642[[#This Row],[Close]]/E102)),"-",LN(Table13642[[#This Row],[Close]]/E102))</f>
        <v>-1.0680522649859817E-2</v>
      </c>
    </row>
    <row r="104" spans="1:8" x14ac:dyDescent="0.3">
      <c r="A104" s="2">
        <v>43251</v>
      </c>
      <c r="B104" s="1">
        <v>8351</v>
      </c>
      <c r="C104" s="1">
        <v>8355.35</v>
      </c>
      <c r="D104" s="1">
        <v>8181.3</v>
      </c>
      <c r="E104" s="1">
        <v>8220.25</v>
      </c>
      <c r="F104" s="1">
        <v>42890632</v>
      </c>
      <c r="G104" s="1">
        <v>2720.91</v>
      </c>
      <c r="H104" s="3">
        <f>IF(ISERR(LN(Table13642[[#This Row],[Close]]/E103)),"-",LN(Table13642[[#This Row],[Close]]/E103))</f>
        <v>-1.2193835401495844E-2</v>
      </c>
    </row>
    <row r="105" spans="1:8" x14ac:dyDescent="0.3">
      <c r="A105" s="2">
        <v>43252</v>
      </c>
      <c r="B105" s="1">
        <v>8248.7000000000007</v>
      </c>
      <c r="C105" s="1">
        <v>8297.7999999999993</v>
      </c>
      <c r="D105" s="1">
        <v>8181.6</v>
      </c>
      <c r="E105" s="1">
        <v>8213.2000000000007</v>
      </c>
      <c r="F105" s="1">
        <v>14588456</v>
      </c>
      <c r="G105" s="1">
        <v>928.84</v>
      </c>
      <c r="H105" s="3">
        <f>IF(ISERR(LN(Table13642[[#This Row],[Close]]/E104)),"-",LN(Table13642[[#This Row],[Close]]/E104))</f>
        <v>-8.5800613170108463E-4</v>
      </c>
    </row>
    <row r="106" spans="1:8" x14ac:dyDescent="0.3">
      <c r="A106" s="2">
        <v>43255</v>
      </c>
      <c r="B106" s="1">
        <v>8263.7000000000007</v>
      </c>
      <c r="C106" s="1">
        <v>8323.5</v>
      </c>
      <c r="D106" s="1">
        <v>8176.8</v>
      </c>
      <c r="E106" s="1">
        <v>8205.7999999999993</v>
      </c>
      <c r="F106" s="1">
        <v>15473744</v>
      </c>
      <c r="G106" s="1">
        <v>1131.78</v>
      </c>
      <c r="H106" s="3">
        <f>IF(ISERR(LN(Table13642[[#This Row],[Close]]/E105)),"-",LN(Table13642[[#This Row],[Close]]/E105))</f>
        <v>-9.0139478665583566E-4</v>
      </c>
    </row>
    <row r="107" spans="1:8" x14ac:dyDescent="0.3">
      <c r="A107" s="2">
        <v>43256</v>
      </c>
      <c r="B107" s="1">
        <v>8226.65</v>
      </c>
      <c r="C107" s="1">
        <v>8232.0499999999993</v>
      </c>
      <c r="D107" s="1">
        <v>8019.3</v>
      </c>
      <c r="E107" s="1">
        <v>8117.75</v>
      </c>
      <c r="F107" s="1">
        <v>29801883</v>
      </c>
      <c r="G107" s="1">
        <v>1879.05</v>
      </c>
      <c r="H107" s="3">
        <f>IF(ISERR(LN(Table13642[[#This Row],[Close]]/E106)),"-",LN(Table13642[[#This Row],[Close]]/E106))</f>
        <v>-1.0788199132547135E-2</v>
      </c>
    </row>
    <row r="108" spans="1:8" x14ac:dyDescent="0.3">
      <c r="A108" s="2">
        <v>43257</v>
      </c>
      <c r="B108" s="1">
        <v>8126.9</v>
      </c>
      <c r="C108" s="1">
        <v>8245.1</v>
      </c>
      <c r="D108" s="1">
        <v>8078.3</v>
      </c>
      <c r="E108" s="1">
        <v>8233.65</v>
      </c>
      <c r="F108" s="1">
        <v>21619705</v>
      </c>
      <c r="G108" s="1">
        <v>1303.81</v>
      </c>
      <c r="H108" s="3">
        <f>IF(ISERR(LN(Table13642[[#This Row],[Close]]/E107)),"-",LN(Table13642[[#This Row],[Close]]/E107))</f>
        <v>1.4176393584653689E-2</v>
      </c>
    </row>
    <row r="109" spans="1:8" x14ac:dyDescent="0.3">
      <c r="A109" s="2">
        <v>43258</v>
      </c>
      <c r="B109" s="1">
        <v>8259.2000000000007</v>
      </c>
      <c r="C109" s="1">
        <v>8294</v>
      </c>
      <c r="D109" s="1">
        <v>8210.9</v>
      </c>
      <c r="E109" s="1">
        <v>8252.15</v>
      </c>
      <c r="F109" s="1">
        <v>9836284</v>
      </c>
      <c r="G109" s="1">
        <v>627.85</v>
      </c>
      <c r="H109" s="3">
        <f>IF(ISERR(LN(Table13642[[#This Row],[Close]]/E108)),"-",LN(Table13642[[#This Row],[Close]]/E108))</f>
        <v>2.2443566906774665E-3</v>
      </c>
    </row>
    <row r="110" spans="1:8" x14ac:dyDescent="0.3">
      <c r="A110" s="2">
        <v>43259</v>
      </c>
      <c r="B110" s="1">
        <v>8234.35</v>
      </c>
      <c r="C110" s="1">
        <v>8647.15</v>
      </c>
      <c r="D110" s="1">
        <v>8220.9500000000007</v>
      </c>
      <c r="E110" s="1">
        <v>8603.9500000000007</v>
      </c>
      <c r="F110" s="1">
        <v>51771240</v>
      </c>
      <c r="G110" s="1">
        <v>3115.14</v>
      </c>
      <c r="H110" s="3">
        <f>IF(ISERR(LN(Table13642[[#This Row],[Close]]/E109)),"-",LN(Table13642[[#This Row],[Close]]/E109))</f>
        <v>4.1747627682682406E-2</v>
      </c>
    </row>
    <row r="111" spans="1:8" x14ac:dyDescent="0.3">
      <c r="A111" s="2">
        <v>43262</v>
      </c>
      <c r="B111" s="1">
        <v>8624.7000000000007</v>
      </c>
      <c r="C111" s="1">
        <v>8780.75</v>
      </c>
      <c r="D111" s="1">
        <v>8610.9500000000007</v>
      </c>
      <c r="E111" s="1">
        <v>8647.15</v>
      </c>
      <c r="F111" s="1">
        <v>31870854</v>
      </c>
      <c r="G111" s="1">
        <v>2132.2199999999998</v>
      </c>
      <c r="H111" s="3">
        <f>IF(ISERR(LN(Table13642[[#This Row],[Close]]/E110)),"-",LN(Table13642[[#This Row],[Close]]/E110))</f>
        <v>5.0083867466001126E-3</v>
      </c>
    </row>
    <row r="112" spans="1:8" x14ac:dyDescent="0.3">
      <c r="A112" s="2">
        <v>43263</v>
      </c>
      <c r="B112" s="1">
        <v>8669.2999999999993</v>
      </c>
      <c r="C112" s="1">
        <v>8902.6</v>
      </c>
      <c r="D112" s="1">
        <v>8665.4500000000007</v>
      </c>
      <c r="E112" s="1">
        <v>8870.4500000000007</v>
      </c>
      <c r="F112" s="1">
        <v>36058755</v>
      </c>
      <c r="G112" s="1">
        <v>2694.11</v>
      </c>
      <c r="H112" s="3">
        <f>IF(ISERR(LN(Table13642[[#This Row],[Close]]/E111)),"-",LN(Table13642[[#This Row],[Close]]/E111))</f>
        <v>2.5495740957220896E-2</v>
      </c>
    </row>
    <row r="113" spans="1:8" x14ac:dyDescent="0.3">
      <c r="A113" s="2">
        <v>43264</v>
      </c>
      <c r="B113" s="1">
        <v>8949.9</v>
      </c>
      <c r="C113" s="1">
        <v>9084.35</v>
      </c>
      <c r="D113" s="1">
        <v>8914.2000000000007</v>
      </c>
      <c r="E113" s="1">
        <v>8948.9500000000007</v>
      </c>
      <c r="F113" s="1">
        <v>45276304</v>
      </c>
      <c r="G113" s="1">
        <v>3205.26</v>
      </c>
      <c r="H113" s="3">
        <f>IF(ISERR(LN(Table13642[[#This Row],[Close]]/E112)),"-",LN(Table13642[[#This Row],[Close]]/E112))</f>
        <v>8.8106791268256681E-3</v>
      </c>
    </row>
    <row r="114" spans="1:8" x14ac:dyDescent="0.3">
      <c r="A114" s="2">
        <v>43265</v>
      </c>
      <c r="B114" s="1">
        <v>8964.35</v>
      </c>
      <c r="C114" s="1">
        <v>9133.4500000000007</v>
      </c>
      <c r="D114" s="1">
        <v>8923.25</v>
      </c>
      <c r="E114" s="1">
        <v>9112.4500000000007</v>
      </c>
      <c r="F114" s="1">
        <v>37928305</v>
      </c>
      <c r="G114" s="1">
        <v>2740.83</v>
      </c>
      <c r="H114" s="3">
        <f>IF(ISERR(LN(Table13642[[#This Row],[Close]]/E113)),"-",LN(Table13642[[#This Row],[Close]]/E113))</f>
        <v>1.8105403382609395E-2</v>
      </c>
    </row>
    <row r="115" spans="1:8" x14ac:dyDescent="0.3">
      <c r="A115" s="2">
        <v>43266</v>
      </c>
      <c r="B115" s="1">
        <v>9159.4</v>
      </c>
      <c r="C115" s="1">
        <v>9352.2000000000007</v>
      </c>
      <c r="D115" s="1">
        <v>9151.4500000000007</v>
      </c>
      <c r="E115" s="1">
        <v>9316.25</v>
      </c>
      <c r="F115" s="1">
        <v>53246874</v>
      </c>
      <c r="G115" s="1">
        <v>4386.99</v>
      </c>
      <c r="H115" s="3">
        <f>IF(ISERR(LN(Table13642[[#This Row],[Close]]/E114)),"-",LN(Table13642[[#This Row],[Close]]/E114))</f>
        <v>2.2118576862493404E-2</v>
      </c>
    </row>
    <row r="116" spans="1:8" x14ac:dyDescent="0.3">
      <c r="A116" s="2">
        <v>43269</v>
      </c>
      <c r="B116" s="1">
        <v>9314.9</v>
      </c>
      <c r="C116" s="1">
        <v>9390.5499999999993</v>
      </c>
      <c r="D116" s="1">
        <v>9190.0499999999993</v>
      </c>
      <c r="E116" s="1">
        <v>9319.2999999999993</v>
      </c>
      <c r="F116" s="1">
        <v>21676233</v>
      </c>
      <c r="G116" s="1">
        <v>1896.29</v>
      </c>
      <c r="H116" s="3">
        <f>IF(ISERR(LN(Table13642[[#This Row],[Close]]/E115)),"-",LN(Table13642[[#This Row],[Close]]/E115))</f>
        <v>3.273313669015927E-4</v>
      </c>
    </row>
    <row r="117" spans="1:8" x14ac:dyDescent="0.3">
      <c r="A117" s="2">
        <v>43270</v>
      </c>
      <c r="B117" s="1">
        <v>9323.4</v>
      </c>
      <c r="C117" s="1">
        <v>9424.15</v>
      </c>
      <c r="D117" s="1">
        <v>9234.2999999999993</v>
      </c>
      <c r="E117" s="1">
        <v>9253.9500000000007</v>
      </c>
      <c r="F117" s="1">
        <v>27878540</v>
      </c>
      <c r="G117" s="1">
        <v>2234.15</v>
      </c>
      <c r="H117" s="3">
        <f>IF(ISERR(LN(Table13642[[#This Row],[Close]]/E116)),"-",LN(Table13642[[#This Row],[Close]]/E116))</f>
        <v>-7.0370311794000174E-3</v>
      </c>
    </row>
    <row r="118" spans="1:8" x14ac:dyDescent="0.3">
      <c r="A118" s="2">
        <v>43271</v>
      </c>
      <c r="B118" s="1">
        <v>9292.4</v>
      </c>
      <c r="C118" s="1">
        <v>9371.5499999999993</v>
      </c>
      <c r="D118" s="1">
        <v>9204.7999999999993</v>
      </c>
      <c r="E118" s="1">
        <v>9291.35</v>
      </c>
      <c r="F118" s="1">
        <v>25783354</v>
      </c>
      <c r="G118" s="1">
        <v>1876.42</v>
      </c>
      <c r="H118" s="3">
        <f>IF(ISERR(LN(Table13642[[#This Row],[Close]]/E117)),"-",LN(Table13642[[#This Row],[Close]]/E117))</f>
        <v>4.033372412655405E-3</v>
      </c>
    </row>
    <row r="119" spans="1:8" x14ac:dyDescent="0.3">
      <c r="A119" s="2">
        <v>43272</v>
      </c>
      <c r="B119" s="1">
        <v>9343.5499999999993</v>
      </c>
      <c r="C119" s="1">
        <v>9345.85</v>
      </c>
      <c r="D119" s="1">
        <v>9177.5</v>
      </c>
      <c r="E119" s="1">
        <v>9198.7999999999993</v>
      </c>
      <c r="F119" s="1">
        <v>17515075</v>
      </c>
      <c r="G119" s="1">
        <v>1325.62</v>
      </c>
      <c r="H119" s="3">
        <f>IF(ISERR(LN(Table13642[[#This Row],[Close]]/E118)),"-",LN(Table13642[[#This Row],[Close]]/E118))</f>
        <v>-1.0010819048893751E-2</v>
      </c>
    </row>
    <row r="120" spans="1:8" x14ac:dyDescent="0.3">
      <c r="A120" s="2">
        <v>43273</v>
      </c>
      <c r="B120" s="1">
        <v>9195.4</v>
      </c>
      <c r="C120" s="1">
        <v>9389</v>
      </c>
      <c r="D120" s="1">
        <v>9082.25</v>
      </c>
      <c r="E120" s="1">
        <v>9360.9</v>
      </c>
      <c r="F120" s="1">
        <v>27449427</v>
      </c>
      <c r="G120" s="1">
        <v>2079.38</v>
      </c>
      <c r="H120" s="3">
        <f>IF(ISERR(LN(Table13642[[#This Row],[Close]]/E119)),"-",LN(Table13642[[#This Row],[Close]]/E119))</f>
        <v>1.7468398948139906E-2</v>
      </c>
    </row>
    <row r="121" spans="1:8" x14ac:dyDescent="0.3">
      <c r="A121" s="2">
        <v>43276</v>
      </c>
      <c r="B121" s="1">
        <v>9360.75</v>
      </c>
      <c r="C121" s="1">
        <v>9469.9</v>
      </c>
      <c r="D121" s="1">
        <v>9260.65</v>
      </c>
      <c r="E121" s="1">
        <v>9286.7999999999993</v>
      </c>
      <c r="F121" s="1">
        <v>33697139</v>
      </c>
      <c r="G121" s="1">
        <v>2394.7800000000002</v>
      </c>
      <c r="H121" s="3">
        <f>IF(ISERR(LN(Table13642[[#This Row],[Close]]/E120)),"-",LN(Table13642[[#This Row],[Close]]/E120))</f>
        <v>-7.9474026308931512E-3</v>
      </c>
    </row>
    <row r="122" spans="1:8" x14ac:dyDescent="0.3">
      <c r="A122" s="2">
        <v>43277</v>
      </c>
      <c r="B122" s="1">
        <v>9275.65</v>
      </c>
      <c r="C122" s="1">
        <v>9305.4</v>
      </c>
      <c r="D122" s="1">
        <v>9228.4</v>
      </c>
      <c r="E122" s="1">
        <v>9247.75</v>
      </c>
      <c r="F122" s="1">
        <v>16909061</v>
      </c>
      <c r="G122" s="1">
        <v>1240.5</v>
      </c>
      <c r="H122" s="3">
        <f>IF(ISERR(LN(Table13642[[#This Row],[Close]]/E121)),"-",LN(Table13642[[#This Row],[Close]]/E121))</f>
        <v>-4.2137583896218996E-3</v>
      </c>
    </row>
    <row r="123" spans="1:8" x14ac:dyDescent="0.3">
      <c r="A123" s="2">
        <v>43278</v>
      </c>
      <c r="B123" s="1">
        <v>9277.65</v>
      </c>
      <c r="C123" s="1">
        <v>9305.1</v>
      </c>
      <c r="D123" s="1">
        <v>9179.5</v>
      </c>
      <c r="E123" s="1">
        <v>9263.4500000000007</v>
      </c>
      <c r="F123" s="1">
        <v>24631444</v>
      </c>
      <c r="G123" s="1">
        <v>1851.99</v>
      </c>
      <c r="H123" s="3">
        <f>IF(ISERR(LN(Table13642[[#This Row],[Close]]/E122)),"-",LN(Table13642[[#This Row],[Close]]/E122))</f>
        <v>1.6962707727767961E-3</v>
      </c>
    </row>
    <row r="124" spans="1:8" x14ac:dyDescent="0.3">
      <c r="A124" s="2">
        <v>43279</v>
      </c>
      <c r="B124" s="1">
        <v>9268.1</v>
      </c>
      <c r="C124" s="1">
        <v>9344.15</v>
      </c>
      <c r="D124" s="1">
        <v>9119.7000000000007</v>
      </c>
      <c r="E124" s="1">
        <v>9149.4</v>
      </c>
      <c r="F124" s="1">
        <v>25957341</v>
      </c>
      <c r="G124" s="1">
        <v>2014.27</v>
      </c>
      <c r="H124" s="3">
        <f>IF(ISERR(LN(Table13642[[#This Row],[Close]]/E123)),"-",LN(Table13642[[#This Row],[Close]]/E123))</f>
        <v>-1.2388246098547122E-2</v>
      </c>
    </row>
    <row r="125" spans="1:8" x14ac:dyDescent="0.3">
      <c r="A125" s="2">
        <v>43280</v>
      </c>
      <c r="B125" s="1">
        <v>9172.7999999999993</v>
      </c>
      <c r="C125" s="1">
        <v>9218.6</v>
      </c>
      <c r="D125" s="1">
        <v>9083.5</v>
      </c>
      <c r="E125" s="1">
        <v>9173.15</v>
      </c>
      <c r="F125" s="1">
        <v>16016282</v>
      </c>
      <c r="G125" s="1">
        <v>1189.26</v>
      </c>
      <c r="H125" s="3">
        <f>IF(ISERR(LN(Table13642[[#This Row],[Close]]/E124)),"-",LN(Table13642[[#This Row],[Close]]/E124))</f>
        <v>2.5924353653204581E-3</v>
      </c>
    </row>
    <row r="126" spans="1:8" x14ac:dyDescent="0.3">
      <c r="A126" s="2">
        <v>43283</v>
      </c>
      <c r="B126" s="1">
        <v>9198.9</v>
      </c>
      <c r="C126" s="1">
        <v>9223.75</v>
      </c>
      <c r="D126" s="1">
        <v>9092.2999999999993</v>
      </c>
      <c r="E126" s="1">
        <v>9133.9</v>
      </c>
      <c r="F126" s="1">
        <v>13353159</v>
      </c>
      <c r="G126" s="1">
        <v>1000.46</v>
      </c>
      <c r="H126" s="3">
        <f>IF(ISERR(LN(Table13642[[#This Row],[Close]]/E125)),"-",LN(Table13642[[#This Row],[Close]]/E125))</f>
        <v>-4.2879721353062629E-3</v>
      </c>
    </row>
    <row r="127" spans="1:8" x14ac:dyDescent="0.3">
      <c r="A127" s="2">
        <v>43284</v>
      </c>
      <c r="B127" s="1">
        <v>9157.25</v>
      </c>
      <c r="C127" s="1">
        <v>9348.35</v>
      </c>
      <c r="D127" s="1">
        <v>9079.6</v>
      </c>
      <c r="E127" s="1">
        <v>9325.2999999999993</v>
      </c>
      <c r="F127" s="1">
        <v>23858870</v>
      </c>
      <c r="G127" s="1">
        <v>1698.45</v>
      </c>
      <c r="H127" s="3">
        <f>IF(ISERR(LN(Table13642[[#This Row],[Close]]/E126)),"-",LN(Table13642[[#This Row],[Close]]/E126))</f>
        <v>2.073836999725583E-2</v>
      </c>
    </row>
    <row r="128" spans="1:8" x14ac:dyDescent="0.3">
      <c r="A128" s="2">
        <v>43285</v>
      </c>
      <c r="B128" s="1">
        <v>9355.1</v>
      </c>
      <c r="C128" s="1">
        <v>9460.9500000000007</v>
      </c>
      <c r="D128" s="1">
        <v>9337.7000000000007</v>
      </c>
      <c r="E128" s="1">
        <v>9399.6</v>
      </c>
      <c r="F128" s="1">
        <v>29258297</v>
      </c>
      <c r="G128" s="1">
        <v>2219.41</v>
      </c>
      <c r="H128" s="3">
        <f>IF(ISERR(LN(Table13642[[#This Row],[Close]]/E127)),"-",LN(Table13642[[#This Row],[Close]]/E127))</f>
        <v>7.9359985849017673E-3</v>
      </c>
    </row>
    <row r="129" spans="1:8" x14ac:dyDescent="0.3">
      <c r="A129" s="2">
        <v>43286</v>
      </c>
      <c r="B129" s="1">
        <v>9429.9</v>
      </c>
      <c r="C129" s="1">
        <v>9462.4</v>
      </c>
      <c r="D129" s="1">
        <v>9255.6</v>
      </c>
      <c r="E129" s="1">
        <v>9274.25</v>
      </c>
      <c r="F129" s="1">
        <v>17005978</v>
      </c>
      <c r="G129" s="1">
        <v>1328.19</v>
      </c>
      <c r="H129" s="3">
        <f>IF(ISERR(LN(Table13642[[#This Row],[Close]]/E128)),"-",LN(Table13642[[#This Row],[Close]]/E128))</f>
        <v>-1.3425392488800999E-2</v>
      </c>
    </row>
    <row r="130" spans="1:8" x14ac:dyDescent="0.3">
      <c r="A130" s="2">
        <v>43287</v>
      </c>
      <c r="B130" s="1">
        <v>9273.25</v>
      </c>
      <c r="C130" s="1">
        <v>9360</v>
      </c>
      <c r="D130" s="1">
        <v>9159</v>
      </c>
      <c r="E130" s="1">
        <v>9189.9</v>
      </c>
      <c r="F130" s="1">
        <v>16330062</v>
      </c>
      <c r="G130" s="1">
        <v>1184.3499999999999</v>
      </c>
      <c r="H130" s="3">
        <f>IF(ISERR(LN(Table13642[[#This Row],[Close]]/E129)),"-",LN(Table13642[[#This Row],[Close]]/E129))</f>
        <v>-9.1366877746805707E-3</v>
      </c>
    </row>
    <row r="131" spans="1:8" x14ac:dyDescent="0.3">
      <c r="A131" s="2">
        <v>43290</v>
      </c>
      <c r="B131" s="1">
        <v>9241.5</v>
      </c>
      <c r="C131" s="1">
        <v>9336.75</v>
      </c>
      <c r="D131" s="1">
        <v>9236.5</v>
      </c>
      <c r="E131" s="1">
        <v>9307.6</v>
      </c>
      <c r="F131" s="1">
        <v>13650731</v>
      </c>
      <c r="G131" s="1">
        <v>1053.21</v>
      </c>
      <c r="H131" s="3">
        <f>IF(ISERR(LN(Table13642[[#This Row],[Close]]/E130)),"-",LN(Table13642[[#This Row],[Close]]/E130))</f>
        <v>1.2726215815080644E-2</v>
      </c>
    </row>
    <row r="132" spans="1:8" x14ac:dyDescent="0.3">
      <c r="A132" s="2">
        <v>43291</v>
      </c>
      <c r="B132" s="1">
        <v>9343.9</v>
      </c>
      <c r="C132" s="1">
        <v>9356.5</v>
      </c>
      <c r="D132" s="1">
        <v>9225.35</v>
      </c>
      <c r="E132" s="1">
        <v>9276.1</v>
      </c>
      <c r="F132" s="1">
        <v>14269149</v>
      </c>
      <c r="G132" s="1">
        <v>1028.2</v>
      </c>
      <c r="H132" s="3">
        <f>IF(ISERR(LN(Table13642[[#This Row],[Close]]/E131)),"-",LN(Table13642[[#This Row],[Close]]/E131))</f>
        <v>-3.3900708866391326E-3</v>
      </c>
    </row>
    <row r="133" spans="1:8" x14ac:dyDescent="0.3">
      <c r="A133" s="2">
        <v>43292</v>
      </c>
      <c r="B133" s="1">
        <v>9258.9</v>
      </c>
      <c r="C133" s="1">
        <v>9330.5499999999993</v>
      </c>
      <c r="D133" s="1">
        <v>9208.0499999999993</v>
      </c>
      <c r="E133" s="1">
        <v>9228.7000000000007</v>
      </c>
      <c r="F133" s="1">
        <v>14937555</v>
      </c>
      <c r="G133" s="1">
        <v>1144.56</v>
      </c>
      <c r="H133" s="3">
        <f>IF(ISERR(LN(Table13642[[#This Row],[Close]]/E132)),"-",LN(Table13642[[#This Row],[Close]]/E132))</f>
        <v>-5.1230063192759818E-3</v>
      </c>
    </row>
    <row r="134" spans="1:8" x14ac:dyDescent="0.3">
      <c r="A134" s="2">
        <v>43293</v>
      </c>
      <c r="B134" s="1">
        <v>9271.85</v>
      </c>
      <c r="C134" s="1">
        <v>9348.2999999999993</v>
      </c>
      <c r="D134" s="1">
        <v>9198.6</v>
      </c>
      <c r="E134" s="1">
        <v>9244.1</v>
      </c>
      <c r="F134" s="1">
        <v>16288371</v>
      </c>
      <c r="G134" s="1">
        <v>1342.56</v>
      </c>
      <c r="H134" s="3">
        <f>IF(ISERR(LN(Table13642[[#This Row],[Close]]/E133)),"-",LN(Table13642[[#This Row],[Close]]/E133))</f>
        <v>1.6673166566623177E-3</v>
      </c>
    </row>
    <row r="135" spans="1:8" x14ac:dyDescent="0.3">
      <c r="A135" s="2">
        <v>43294</v>
      </c>
      <c r="B135" s="1">
        <v>9255.5499999999993</v>
      </c>
      <c r="C135" s="1">
        <v>9275.7999999999993</v>
      </c>
      <c r="D135" s="1">
        <v>9142.2000000000007</v>
      </c>
      <c r="E135" s="1">
        <v>9164</v>
      </c>
      <c r="F135" s="1">
        <v>11965096</v>
      </c>
      <c r="G135" s="1">
        <v>889.11</v>
      </c>
      <c r="H135" s="3">
        <f>IF(ISERR(LN(Table13642[[#This Row],[Close]]/E134)),"-",LN(Table13642[[#This Row],[Close]]/E134))</f>
        <v>-8.7027455901531967E-3</v>
      </c>
    </row>
    <row r="136" spans="1:8" x14ac:dyDescent="0.3">
      <c r="A136" s="2">
        <v>43297</v>
      </c>
      <c r="B136" s="1">
        <v>9132.2999999999993</v>
      </c>
      <c r="C136" s="1">
        <v>9132.2999999999993</v>
      </c>
      <c r="D136" s="1">
        <v>8753.9</v>
      </c>
      <c r="E136" s="1">
        <v>8786.4</v>
      </c>
      <c r="F136" s="1">
        <v>20767461</v>
      </c>
      <c r="G136" s="1">
        <v>1885.98</v>
      </c>
      <c r="H136" s="3">
        <f>IF(ISERR(LN(Table13642[[#This Row],[Close]]/E135)),"-",LN(Table13642[[#This Row],[Close]]/E135))</f>
        <v>-4.2077693099250017E-2</v>
      </c>
    </row>
    <row r="137" spans="1:8" x14ac:dyDescent="0.3">
      <c r="A137" s="2">
        <v>43298</v>
      </c>
      <c r="B137" s="1">
        <v>8785.2999999999993</v>
      </c>
      <c r="C137" s="1">
        <v>8955.5499999999993</v>
      </c>
      <c r="D137" s="1">
        <v>8743.85</v>
      </c>
      <c r="E137" s="1">
        <v>8926.1</v>
      </c>
      <c r="F137" s="1">
        <v>16388161</v>
      </c>
      <c r="G137" s="1">
        <v>1267.27</v>
      </c>
      <c r="H137" s="3">
        <f>IF(ISERR(LN(Table13642[[#This Row],[Close]]/E136)),"-",LN(Table13642[[#This Row],[Close]]/E136))</f>
        <v>1.5774497878852659E-2</v>
      </c>
    </row>
    <row r="138" spans="1:8" x14ac:dyDescent="0.3">
      <c r="A138" s="2">
        <v>43299</v>
      </c>
      <c r="B138" s="1">
        <v>8970.1</v>
      </c>
      <c r="C138" s="1">
        <v>8997.1</v>
      </c>
      <c r="D138" s="1">
        <v>8833.4</v>
      </c>
      <c r="E138" s="1">
        <v>8885.65</v>
      </c>
      <c r="F138" s="1">
        <v>21453882</v>
      </c>
      <c r="G138" s="1">
        <v>1576.84</v>
      </c>
      <c r="H138" s="3">
        <f>IF(ISERR(LN(Table13642[[#This Row],[Close]]/E137)),"-",LN(Table13642[[#This Row],[Close]]/E137))</f>
        <v>-4.5419534338902445E-3</v>
      </c>
    </row>
    <row r="139" spans="1:8" x14ac:dyDescent="0.3">
      <c r="A139" s="2">
        <v>43300</v>
      </c>
      <c r="B139" s="1">
        <v>8910.7999999999993</v>
      </c>
      <c r="C139" s="1">
        <v>8914.85</v>
      </c>
      <c r="D139" s="1">
        <v>8724.65</v>
      </c>
      <c r="E139" s="1">
        <v>8749.9</v>
      </c>
      <c r="F139" s="1">
        <v>12723561</v>
      </c>
      <c r="G139" s="1">
        <v>897.81</v>
      </c>
      <c r="H139" s="3">
        <f>IF(ISERR(LN(Table13642[[#This Row],[Close]]/E138)),"-",LN(Table13642[[#This Row],[Close]]/E138))</f>
        <v>-1.5395344204173756E-2</v>
      </c>
    </row>
    <row r="140" spans="1:8" x14ac:dyDescent="0.3">
      <c r="A140" s="2">
        <v>43301</v>
      </c>
      <c r="B140" s="1">
        <v>8752.15</v>
      </c>
      <c r="C140" s="1">
        <v>8914.5</v>
      </c>
      <c r="D140" s="1">
        <v>8727.7000000000007</v>
      </c>
      <c r="E140" s="1">
        <v>8895.25</v>
      </c>
      <c r="F140" s="1">
        <v>17448294</v>
      </c>
      <c r="G140" s="1">
        <v>1150.07</v>
      </c>
      <c r="H140" s="3">
        <f>IF(ISERR(LN(Table13642[[#This Row],[Close]]/E139)),"-",LN(Table13642[[#This Row],[Close]]/E139))</f>
        <v>1.6475154667400401E-2</v>
      </c>
    </row>
    <row r="141" spans="1:8" x14ac:dyDescent="0.3">
      <c r="A141" s="2">
        <v>43304</v>
      </c>
      <c r="B141" s="1">
        <v>8917.4500000000007</v>
      </c>
      <c r="C141" s="1">
        <v>8951.65</v>
      </c>
      <c r="D141" s="1">
        <v>8858.15</v>
      </c>
      <c r="E141" s="1">
        <v>8937.4</v>
      </c>
      <c r="F141" s="1">
        <v>12349533</v>
      </c>
      <c r="G141" s="1">
        <v>869.25</v>
      </c>
      <c r="H141" s="3">
        <f>IF(ISERR(LN(Table13642[[#This Row],[Close]]/E140)),"-",LN(Table13642[[#This Row],[Close]]/E140))</f>
        <v>4.7272927461538107E-3</v>
      </c>
    </row>
    <row r="142" spans="1:8" x14ac:dyDescent="0.3">
      <c r="A142" s="2">
        <v>43305</v>
      </c>
      <c r="B142" s="1">
        <v>8943.9500000000007</v>
      </c>
      <c r="C142" s="1">
        <v>9063.65</v>
      </c>
      <c r="D142" s="1">
        <v>8929.4500000000007</v>
      </c>
      <c r="E142" s="1">
        <v>9049.0499999999993</v>
      </c>
      <c r="F142" s="1">
        <v>13514981</v>
      </c>
      <c r="G142" s="1">
        <v>1153.8</v>
      </c>
      <c r="H142" s="3">
        <f>IF(ISERR(LN(Table13642[[#This Row],[Close]]/E141)),"-",LN(Table13642[[#This Row],[Close]]/E141))</f>
        <v>1.2415060679816759E-2</v>
      </c>
    </row>
    <row r="143" spans="1:8" x14ac:dyDescent="0.3">
      <c r="A143" s="2">
        <v>43306</v>
      </c>
      <c r="B143" s="1">
        <v>9089</v>
      </c>
      <c r="C143" s="1">
        <v>9098.4500000000007</v>
      </c>
      <c r="D143" s="1">
        <v>8942.4</v>
      </c>
      <c r="E143" s="1">
        <v>8969.25</v>
      </c>
      <c r="F143" s="1">
        <v>11451474</v>
      </c>
      <c r="G143" s="1">
        <v>870</v>
      </c>
      <c r="H143" s="3">
        <f>IF(ISERR(LN(Table13642[[#This Row],[Close]]/E142)),"-",LN(Table13642[[#This Row],[Close]]/E142))</f>
        <v>-8.8577192912691147E-3</v>
      </c>
    </row>
    <row r="144" spans="1:8" x14ac:dyDescent="0.3">
      <c r="A144" s="2">
        <v>43307</v>
      </c>
      <c r="B144" s="1">
        <v>8938</v>
      </c>
      <c r="C144" s="1">
        <v>9054.0499999999993</v>
      </c>
      <c r="D144" s="1">
        <v>8908.6</v>
      </c>
      <c r="E144" s="1">
        <v>8994.65</v>
      </c>
      <c r="F144" s="1">
        <v>17745773</v>
      </c>
      <c r="G144" s="1">
        <v>1465.49</v>
      </c>
      <c r="H144" s="3">
        <f>IF(ISERR(LN(Table13642[[#This Row],[Close]]/E143)),"-",LN(Table13642[[#This Row],[Close]]/E143))</f>
        <v>2.827895604737E-3</v>
      </c>
    </row>
    <row r="145" spans="1:8" x14ac:dyDescent="0.3">
      <c r="A145" s="2">
        <v>43308</v>
      </c>
      <c r="B145" s="1">
        <v>9021.7000000000007</v>
      </c>
      <c r="C145" s="1">
        <v>9106.4</v>
      </c>
      <c r="D145" s="1">
        <v>8982.25</v>
      </c>
      <c r="E145" s="1">
        <v>9039</v>
      </c>
      <c r="F145" s="1">
        <v>24829125</v>
      </c>
      <c r="G145" s="1">
        <v>1685.48</v>
      </c>
      <c r="H145" s="3">
        <f>IF(ISERR(LN(Table13642[[#This Row],[Close]]/E144)),"-",LN(Table13642[[#This Row],[Close]]/E144))</f>
        <v>4.9185926766474692E-3</v>
      </c>
    </row>
    <row r="146" spans="1:8" x14ac:dyDescent="0.3">
      <c r="A146" s="2">
        <v>43311</v>
      </c>
      <c r="B146" s="1">
        <v>9021.9</v>
      </c>
      <c r="C146" s="1">
        <v>9156.7000000000007</v>
      </c>
      <c r="D146" s="1">
        <v>8978.4</v>
      </c>
      <c r="E146" s="1">
        <v>9115.5499999999993</v>
      </c>
      <c r="F146" s="1">
        <v>16685886</v>
      </c>
      <c r="G146" s="1">
        <v>1329.49</v>
      </c>
      <c r="H146" s="3">
        <f>IF(ISERR(LN(Table13642[[#This Row],[Close]]/E145)),"-",LN(Table13642[[#This Row],[Close]]/E145))</f>
        <v>8.4331975927003124E-3</v>
      </c>
    </row>
    <row r="147" spans="1:8" x14ac:dyDescent="0.3">
      <c r="A147" s="2">
        <v>43312</v>
      </c>
      <c r="B147" s="1">
        <v>9125.7999999999993</v>
      </c>
      <c r="C147" s="1">
        <v>9210.75</v>
      </c>
      <c r="D147" s="1">
        <v>9088</v>
      </c>
      <c r="E147" s="1">
        <v>9179.4</v>
      </c>
      <c r="F147" s="1">
        <v>18351922</v>
      </c>
      <c r="G147" s="1">
        <v>1382.93</v>
      </c>
      <c r="H147" s="3">
        <f>IF(ISERR(LN(Table13642[[#This Row],[Close]]/E146)),"-",LN(Table13642[[#This Row],[Close]]/E146))</f>
        <v>6.9800966102771724E-3</v>
      </c>
    </row>
    <row r="148" spans="1:8" x14ac:dyDescent="0.3">
      <c r="A148" s="2">
        <v>43313</v>
      </c>
      <c r="B148" s="1">
        <v>9190.4500000000007</v>
      </c>
      <c r="C148" s="1">
        <v>9313.0499999999993</v>
      </c>
      <c r="D148" s="1">
        <v>9168.5</v>
      </c>
      <c r="E148" s="1">
        <v>9301.7000000000007</v>
      </c>
      <c r="F148" s="1">
        <v>16036089</v>
      </c>
      <c r="G148" s="1">
        <v>1302.24</v>
      </c>
      <c r="H148" s="3">
        <f>IF(ISERR(LN(Table13642[[#This Row],[Close]]/E147)),"-",LN(Table13642[[#This Row],[Close]]/E147))</f>
        <v>1.3235336133785918E-2</v>
      </c>
    </row>
    <row r="149" spans="1:8" x14ac:dyDescent="0.3">
      <c r="A149" s="2">
        <v>43314</v>
      </c>
      <c r="B149" s="1">
        <v>9308.9</v>
      </c>
      <c r="C149" s="1">
        <v>9518.7000000000007</v>
      </c>
      <c r="D149" s="1">
        <v>9302.5499999999993</v>
      </c>
      <c r="E149" s="1">
        <v>9424.65</v>
      </c>
      <c r="F149" s="1">
        <v>25483373</v>
      </c>
      <c r="G149" s="1">
        <v>2418.86</v>
      </c>
      <c r="H149" s="3">
        <f>IF(ISERR(LN(Table13642[[#This Row],[Close]]/E148)),"-",LN(Table13642[[#This Row],[Close]]/E148))</f>
        <v>1.3131418212991386E-2</v>
      </c>
    </row>
    <row r="150" spans="1:8" x14ac:dyDescent="0.3">
      <c r="A150" s="2">
        <v>43315</v>
      </c>
      <c r="B150" s="1">
        <v>9468.65</v>
      </c>
      <c r="C150" s="1">
        <v>9558.5</v>
      </c>
      <c r="D150" s="1">
        <v>9463.1</v>
      </c>
      <c r="E150" s="1">
        <v>9500.75</v>
      </c>
      <c r="F150" s="1">
        <v>17643877</v>
      </c>
      <c r="G150" s="1">
        <v>1471.06</v>
      </c>
      <c r="H150" s="3">
        <f>IF(ISERR(LN(Table13642[[#This Row],[Close]]/E149)),"-",LN(Table13642[[#This Row],[Close]]/E149))</f>
        <v>8.0421454927083608E-3</v>
      </c>
    </row>
    <row r="151" spans="1:8" x14ac:dyDescent="0.3">
      <c r="A151" s="2">
        <v>43318</v>
      </c>
      <c r="B151" s="1">
        <v>9551.2000000000007</v>
      </c>
      <c r="C151" s="1">
        <v>9597.4</v>
      </c>
      <c r="D151" s="1">
        <v>9396.4500000000007</v>
      </c>
      <c r="E151" s="1">
        <v>9408.6</v>
      </c>
      <c r="F151" s="1">
        <v>17928907</v>
      </c>
      <c r="G151" s="1">
        <v>1479.1</v>
      </c>
      <c r="H151" s="3">
        <f>IF(ISERR(LN(Table13642[[#This Row],[Close]]/E150)),"-",LN(Table13642[[#This Row],[Close]]/E150))</f>
        <v>-9.7465782258328339E-3</v>
      </c>
    </row>
    <row r="152" spans="1:8" x14ac:dyDescent="0.3">
      <c r="A152" s="2">
        <v>43319</v>
      </c>
      <c r="B152" s="1">
        <v>9462.7999999999993</v>
      </c>
      <c r="C152" s="1">
        <v>9462.7999999999993</v>
      </c>
      <c r="D152" s="1">
        <v>9327.75</v>
      </c>
      <c r="E152" s="1">
        <v>9371.0499999999993</v>
      </c>
      <c r="F152" s="1">
        <v>14285430</v>
      </c>
      <c r="G152" s="1">
        <v>1172.47</v>
      </c>
      <c r="H152" s="3">
        <f>IF(ISERR(LN(Table13642[[#This Row],[Close]]/E151)),"-",LN(Table13642[[#This Row],[Close]]/E151))</f>
        <v>-3.9990148955914876E-3</v>
      </c>
    </row>
    <row r="153" spans="1:8" x14ac:dyDescent="0.3">
      <c r="A153" s="2">
        <v>43320</v>
      </c>
      <c r="B153" s="1">
        <v>9379</v>
      </c>
      <c r="C153" s="1">
        <v>9442.35</v>
      </c>
      <c r="D153" s="1">
        <v>9275.5499999999993</v>
      </c>
      <c r="E153" s="1">
        <v>9307.25</v>
      </c>
      <c r="F153" s="1">
        <v>27452763</v>
      </c>
      <c r="G153" s="1">
        <v>2162.48</v>
      </c>
      <c r="H153" s="3">
        <f>IF(ISERR(LN(Table13642[[#This Row],[Close]]/E152)),"-",LN(Table13642[[#This Row],[Close]]/E152))</f>
        <v>-6.8314833924074956E-3</v>
      </c>
    </row>
    <row r="154" spans="1:8" x14ac:dyDescent="0.3">
      <c r="A154" s="2">
        <v>43321</v>
      </c>
      <c r="B154" s="1">
        <v>9345.9500000000007</v>
      </c>
      <c r="C154" s="1">
        <v>9434.15</v>
      </c>
      <c r="D154" s="1">
        <v>9199.25</v>
      </c>
      <c r="E154" s="1">
        <v>9249.9500000000007</v>
      </c>
      <c r="F154" s="1">
        <v>32344986</v>
      </c>
      <c r="G154" s="1">
        <v>2321.21</v>
      </c>
      <c r="H154" s="3">
        <f>IF(ISERR(LN(Table13642[[#This Row],[Close]]/E153)),"-",LN(Table13642[[#This Row],[Close]]/E153))</f>
        <v>-6.1755202405857088E-3</v>
      </c>
    </row>
    <row r="155" spans="1:8" x14ac:dyDescent="0.3">
      <c r="A155" s="2">
        <v>43322</v>
      </c>
      <c r="B155" s="1">
        <v>9243.1</v>
      </c>
      <c r="C155" s="1">
        <v>9281.9</v>
      </c>
      <c r="D155" s="1">
        <v>9102.5499999999993</v>
      </c>
      <c r="E155" s="1">
        <v>9138.25</v>
      </c>
      <c r="F155" s="1">
        <v>20760778</v>
      </c>
      <c r="G155" s="1">
        <v>1428.23</v>
      </c>
      <c r="H155" s="3">
        <f>IF(ISERR(LN(Table13642[[#This Row],[Close]]/E154)),"-",LN(Table13642[[#This Row],[Close]]/E154))</f>
        <v>-1.214924505338205E-2</v>
      </c>
    </row>
    <row r="156" spans="1:8" x14ac:dyDescent="0.3">
      <c r="A156" s="2">
        <v>43325</v>
      </c>
      <c r="B156" s="1">
        <v>9117.35</v>
      </c>
      <c r="C156" s="1">
        <v>9245.15</v>
      </c>
      <c r="D156" s="1">
        <v>9094.25</v>
      </c>
      <c r="E156" s="1">
        <v>9186.6</v>
      </c>
      <c r="F156" s="1">
        <v>17758992</v>
      </c>
      <c r="G156" s="1">
        <v>1049.54</v>
      </c>
      <c r="H156" s="3">
        <f>IF(ISERR(LN(Table13642[[#This Row],[Close]]/E155)),"-",LN(Table13642[[#This Row],[Close]]/E155))</f>
        <v>5.2769995060303462E-3</v>
      </c>
    </row>
    <row r="157" spans="1:8" x14ac:dyDescent="0.3">
      <c r="A157" s="2">
        <v>43326</v>
      </c>
      <c r="B157" s="1">
        <v>9205.9</v>
      </c>
      <c r="C157" s="1">
        <v>9529.4500000000007</v>
      </c>
      <c r="D157" s="1">
        <v>9147.6</v>
      </c>
      <c r="E157" s="1">
        <v>9481.15</v>
      </c>
      <c r="F157" s="1">
        <v>46408692</v>
      </c>
      <c r="G157" s="1">
        <v>2737.95</v>
      </c>
      <c r="H157" s="3">
        <f>IF(ISERR(LN(Table13642[[#This Row],[Close]]/E156)),"-",LN(Table13642[[#This Row],[Close]]/E156))</f>
        <v>3.1559716369618004E-2</v>
      </c>
    </row>
    <row r="158" spans="1:8" x14ac:dyDescent="0.3">
      <c r="A158" s="2">
        <v>43328</v>
      </c>
      <c r="B158" s="1">
        <v>9519.5</v>
      </c>
      <c r="C158" s="1">
        <v>9613</v>
      </c>
      <c r="D158" s="1">
        <v>9474.7000000000007</v>
      </c>
      <c r="E158" s="1">
        <v>9595.35</v>
      </c>
      <c r="F158" s="1">
        <v>46890035</v>
      </c>
      <c r="G158" s="1">
        <v>2980.73</v>
      </c>
      <c r="H158" s="3">
        <f>IF(ISERR(LN(Table13642[[#This Row],[Close]]/E157)),"-",LN(Table13642[[#This Row],[Close]]/E157))</f>
        <v>1.1972989199739822E-2</v>
      </c>
    </row>
    <row r="159" spans="1:8" x14ac:dyDescent="0.3">
      <c r="A159" s="2">
        <v>43329</v>
      </c>
      <c r="B159" s="1">
        <v>9643.65</v>
      </c>
      <c r="C159" s="1">
        <v>9780.9500000000007</v>
      </c>
      <c r="D159" s="1">
        <v>9639.9</v>
      </c>
      <c r="E159" s="1">
        <v>9693.85</v>
      </c>
      <c r="F159" s="1">
        <v>40709279</v>
      </c>
      <c r="G159" s="1">
        <v>2771.9</v>
      </c>
      <c r="H159" s="3">
        <f>IF(ISERR(LN(Table13642[[#This Row],[Close]]/E158)),"-",LN(Table13642[[#This Row],[Close]]/E158))</f>
        <v>1.021305768838747E-2</v>
      </c>
    </row>
    <row r="160" spans="1:8" x14ac:dyDescent="0.3">
      <c r="A160" s="2">
        <v>43332</v>
      </c>
      <c r="B160" s="1">
        <v>9725.7000000000007</v>
      </c>
      <c r="C160" s="1">
        <v>9824.4</v>
      </c>
      <c r="D160" s="1">
        <v>9723.35</v>
      </c>
      <c r="E160" s="1">
        <v>9799.15</v>
      </c>
      <c r="F160" s="1">
        <v>33017491</v>
      </c>
      <c r="G160" s="1">
        <v>2187.13</v>
      </c>
      <c r="H160" s="3">
        <f>IF(ISERR(LN(Table13642[[#This Row],[Close]]/E159)),"-",LN(Table13642[[#This Row],[Close]]/E159))</f>
        <v>1.0803983406264829E-2</v>
      </c>
    </row>
    <row r="161" spans="1:8" x14ac:dyDescent="0.3">
      <c r="A161" s="2">
        <v>43333</v>
      </c>
      <c r="B161" s="1">
        <v>9839.7999999999993</v>
      </c>
      <c r="C161" s="1">
        <v>9992.75</v>
      </c>
      <c r="D161" s="1">
        <v>9745.0499999999993</v>
      </c>
      <c r="E161" s="1">
        <v>9950.5</v>
      </c>
      <c r="F161" s="1">
        <v>29224870</v>
      </c>
      <c r="G161" s="1">
        <v>2121.5</v>
      </c>
      <c r="H161" s="3">
        <f>IF(ISERR(LN(Table13642[[#This Row],[Close]]/E160)),"-",LN(Table13642[[#This Row],[Close]]/E160))</f>
        <v>1.5327153943253144E-2</v>
      </c>
    </row>
    <row r="162" spans="1:8" x14ac:dyDescent="0.3">
      <c r="A162" s="2">
        <v>43335</v>
      </c>
      <c r="B162" s="1">
        <v>10017.4</v>
      </c>
      <c r="C162" s="1">
        <v>10142.450000000001</v>
      </c>
      <c r="D162" s="1">
        <v>9999.4500000000007</v>
      </c>
      <c r="E162" s="1">
        <v>10076.799999999999</v>
      </c>
      <c r="F162" s="1">
        <v>33628981</v>
      </c>
      <c r="G162" s="1">
        <v>2707.63</v>
      </c>
      <c r="H162" s="3">
        <f>IF(ISERR(LN(Table13642[[#This Row],[Close]]/E161)),"-",LN(Table13642[[#This Row],[Close]]/E161))</f>
        <v>1.2612950760337641E-2</v>
      </c>
    </row>
    <row r="163" spans="1:8" x14ac:dyDescent="0.3">
      <c r="A163" s="2">
        <v>43336</v>
      </c>
      <c r="B163" s="1">
        <v>10083.299999999999</v>
      </c>
      <c r="C163" s="1">
        <v>10086.35</v>
      </c>
      <c r="D163" s="1">
        <v>9879</v>
      </c>
      <c r="E163" s="1">
        <v>10061.1</v>
      </c>
      <c r="F163" s="1">
        <v>24695390</v>
      </c>
      <c r="G163" s="1">
        <v>1824.35</v>
      </c>
      <c r="H163" s="3">
        <f>IF(ISERR(LN(Table13642[[#This Row],[Close]]/E162)),"-",LN(Table13642[[#This Row],[Close]]/E162))</f>
        <v>-1.5592492942059269E-3</v>
      </c>
    </row>
    <row r="164" spans="1:8" x14ac:dyDescent="0.3">
      <c r="A164" s="2">
        <v>43339</v>
      </c>
      <c r="B164" s="1">
        <v>10113.950000000001</v>
      </c>
      <c r="C164" s="1">
        <v>10152.700000000001</v>
      </c>
      <c r="D164" s="1">
        <v>10028.25</v>
      </c>
      <c r="E164" s="1">
        <v>10094.200000000001</v>
      </c>
      <c r="F164" s="1">
        <v>22272991</v>
      </c>
      <c r="G164" s="1">
        <v>1796.76</v>
      </c>
      <c r="H164" s="3">
        <f>IF(ISERR(LN(Table13642[[#This Row],[Close]]/E163)),"-",LN(Table13642[[#This Row],[Close]]/E163))</f>
        <v>3.2844988421614403E-3</v>
      </c>
    </row>
    <row r="165" spans="1:8" x14ac:dyDescent="0.3">
      <c r="A165" s="2">
        <v>43340</v>
      </c>
      <c r="B165" s="1">
        <v>10132.5</v>
      </c>
      <c r="C165" s="1">
        <v>10243.200000000001</v>
      </c>
      <c r="D165" s="1">
        <v>10030.25</v>
      </c>
      <c r="E165" s="1">
        <v>10050.1</v>
      </c>
      <c r="F165" s="1">
        <v>20556535</v>
      </c>
      <c r="G165" s="1">
        <v>1757.43</v>
      </c>
      <c r="H165" s="3">
        <f>IF(ISERR(LN(Table13642[[#This Row],[Close]]/E164)),"-",LN(Table13642[[#This Row],[Close]]/E164))</f>
        <v>-4.3784167681863101E-3</v>
      </c>
    </row>
    <row r="166" spans="1:8" x14ac:dyDescent="0.3">
      <c r="A166" s="2">
        <v>43341</v>
      </c>
      <c r="B166" s="1">
        <v>10062.700000000001</v>
      </c>
      <c r="C166" s="1">
        <v>10136.4</v>
      </c>
      <c r="D166" s="1">
        <v>9980.85</v>
      </c>
      <c r="E166" s="1">
        <v>10008.9</v>
      </c>
      <c r="F166" s="1">
        <v>20002089</v>
      </c>
      <c r="G166" s="1">
        <v>1587.45</v>
      </c>
      <c r="H166" s="3">
        <f>IF(ISERR(LN(Table13642[[#This Row],[Close]]/E165)),"-",LN(Table13642[[#This Row],[Close]]/E165))</f>
        <v>-4.1078875254590003E-3</v>
      </c>
    </row>
    <row r="167" spans="1:8" x14ac:dyDescent="0.3">
      <c r="A167" s="2">
        <v>43342</v>
      </c>
      <c r="B167" s="1">
        <v>10024.700000000001</v>
      </c>
      <c r="C167" s="1">
        <v>10148.299999999999</v>
      </c>
      <c r="D167" s="1">
        <v>10001.35</v>
      </c>
      <c r="E167" s="1">
        <v>10120.549999999999</v>
      </c>
      <c r="F167" s="1">
        <v>27403764</v>
      </c>
      <c r="G167" s="1">
        <v>2026.5</v>
      </c>
      <c r="H167" s="3">
        <f>IF(ISERR(LN(Table13642[[#This Row],[Close]]/E166)),"-",LN(Table13642[[#This Row],[Close]]/E166))</f>
        <v>1.1093313029738296E-2</v>
      </c>
    </row>
    <row r="168" spans="1:8" x14ac:dyDescent="0.3">
      <c r="A168" s="2">
        <v>43343</v>
      </c>
      <c r="B168" s="1">
        <v>10157.25</v>
      </c>
      <c r="C168" s="1">
        <v>10445.049999999999</v>
      </c>
      <c r="D168" s="1">
        <v>10155.15</v>
      </c>
      <c r="E168" s="1">
        <v>10390.950000000001</v>
      </c>
      <c r="F168" s="1">
        <v>42244106</v>
      </c>
      <c r="G168" s="1">
        <v>3637.73</v>
      </c>
      <c r="H168" s="3">
        <f>IF(ISERR(LN(Table13642[[#This Row],[Close]]/E167)),"-",LN(Table13642[[#This Row],[Close]]/E167))</f>
        <v>2.636722479390171E-2</v>
      </c>
    </row>
    <row r="169" spans="1:8" x14ac:dyDescent="0.3">
      <c r="A169" s="2">
        <v>43346</v>
      </c>
      <c r="B169" s="1">
        <v>10463.4</v>
      </c>
      <c r="C169" s="1">
        <v>10577.85</v>
      </c>
      <c r="D169" s="1">
        <v>10318.450000000001</v>
      </c>
      <c r="E169" s="1">
        <v>10359.9</v>
      </c>
      <c r="F169" s="1">
        <v>35230498</v>
      </c>
      <c r="G169" s="1">
        <v>3120.42</v>
      </c>
      <c r="H169" s="3">
        <f>IF(ISERR(LN(Table13642[[#This Row],[Close]]/E168)),"-",LN(Table13642[[#This Row],[Close]]/E168))</f>
        <v>-2.9926507274197997E-3</v>
      </c>
    </row>
    <row r="170" spans="1:8" x14ac:dyDescent="0.3">
      <c r="A170" s="2">
        <v>43347</v>
      </c>
      <c r="B170" s="1">
        <v>10383.549999999999</v>
      </c>
      <c r="C170" s="1">
        <v>10422.450000000001</v>
      </c>
      <c r="D170" s="1">
        <v>10119.799999999999</v>
      </c>
      <c r="E170" s="1">
        <v>10205.549999999999</v>
      </c>
      <c r="F170" s="1">
        <v>24596324</v>
      </c>
      <c r="G170" s="1">
        <v>2004.25</v>
      </c>
      <c r="H170" s="3">
        <f>IF(ISERR(LN(Table13642[[#This Row],[Close]]/E169)),"-",LN(Table13642[[#This Row],[Close]]/E169))</f>
        <v>-1.5010894316145511E-2</v>
      </c>
    </row>
    <row r="171" spans="1:8" x14ac:dyDescent="0.3">
      <c r="A171" s="2">
        <v>43348</v>
      </c>
      <c r="B171" s="1">
        <v>10211.4</v>
      </c>
      <c r="C171" s="1">
        <v>10378.700000000001</v>
      </c>
      <c r="D171" s="1">
        <v>10170.6</v>
      </c>
      <c r="E171" s="1">
        <v>10303.4</v>
      </c>
      <c r="F171" s="1">
        <v>29286198</v>
      </c>
      <c r="G171" s="1">
        <v>2298.7800000000002</v>
      </c>
      <c r="H171" s="3">
        <f>IF(ISERR(LN(Table13642[[#This Row],[Close]]/E170)),"-",LN(Table13642[[#This Row],[Close]]/E170))</f>
        <v>9.5422478939585862E-3</v>
      </c>
    </row>
    <row r="172" spans="1:8" x14ac:dyDescent="0.3">
      <c r="A172" s="2">
        <v>43349</v>
      </c>
      <c r="B172" s="1">
        <v>10371.5</v>
      </c>
      <c r="C172" s="1">
        <v>10595.55</v>
      </c>
      <c r="D172" s="1">
        <v>10333.5</v>
      </c>
      <c r="E172" s="1">
        <v>10583.15</v>
      </c>
      <c r="F172" s="1">
        <v>47533018</v>
      </c>
      <c r="G172" s="1">
        <v>3748.38</v>
      </c>
      <c r="H172" s="3">
        <f>IF(ISERR(LN(Table13642[[#This Row],[Close]]/E171)),"-",LN(Table13642[[#This Row],[Close]]/E171))</f>
        <v>2.6789175832991369E-2</v>
      </c>
    </row>
    <row r="173" spans="1:8" x14ac:dyDescent="0.3">
      <c r="A173" s="2">
        <v>43350</v>
      </c>
      <c r="B173" s="1">
        <v>10475.75</v>
      </c>
      <c r="C173" s="1">
        <v>10704.6</v>
      </c>
      <c r="D173" s="1">
        <v>10361.799999999999</v>
      </c>
      <c r="E173" s="1">
        <v>10661.25</v>
      </c>
      <c r="F173" s="1">
        <v>78161620</v>
      </c>
      <c r="G173" s="1">
        <v>6077.6</v>
      </c>
      <c r="H173" s="3">
        <f>IF(ISERR(LN(Table13642[[#This Row],[Close]]/E172)),"-",LN(Table13642[[#This Row],[Close]]/E172))</f>
        <v>7.3525589652790055E-3</v>
      </c>
    </row>
    <row r="174" spans="1:8" x14ac:dyDescent="0.3">
      <c r="A174" s="2">
        <v>43353</v>
      </c>
      <c r="B174" s="1">
        <v>10624.5</v>
      </c>
      <c r="C174" s="1">
        <v>10786.35</v>
      </c>
      <c r="D174" s="1">
        <v>10414.549999999999</v>
      </c>
      <c r="E174" s="1">
        <v>10446.5</v>
      </c>
      <c r="F174" s="1">
        <v>42498212</v>
      </c>
      <c r="G174" s="1">
        <v>3563.17</v>
      </c>
      <c r="H174" s="3">
        <f>IF(ISERR(LN(Table13642[[#This Row],[Close]]/E173)),"-",LN(Table13642[[#This Row],[Close]]/E173))</f>
        <v>-2.0348678571013686E-2</v>
      </c>
    </row>
    <row r="175" spans="1:8" x14ac:dyDescent="0.3">
      <c r="A175" s="2">
        <v>43354</v>
      </c>
      <c r="B175" s="1">
        <v>10502.8</v>
      </c>
      <c r="C175" s="1">
        <v>10577.85</v>
      </c>
      <c r="D175" s="1">
        <v>10244.35</v>
      </c>
      <c r="E175" s="1">
        <v>10279.049999999999</v>
      </c>
      <c r="F175" s="1">
        <v>31676747</v>
      </c>
      <c r="G175" s="1">
        <v>2598.88</v>
      </c>
      <c r="H175" s="3">
        <f>IF(ISERR(LN(Table13642[[#This Row],[Close]]/E174)),"-",LN(Table13642[[#This Row],[Close]]/E174))</f>
        <v>-1.6159150774805082E-2</v>
      </c>
    </row>
    <row r="176" spans="1:8" x14ac:dyDescent="0.3">
      <c r="A176" s="2">
        <v>43355</v>
      </c>
      <c r="B176" s="1">
        <v>10266.299999999999</v>
      </c>
      <c r="C176" s="1">
        <v>10417.4</v>
      </c>
      <c r="D176" s="1">
        <v>10152.450000000001</v>
      </c>
      <c r="E176" s="1">
        <v>10391.6</v>
      </c>
      <c r="F176" s="1">
        <v>34239956</v>
      </c>
      <c r="G176" s="1">
        <v>2802.37</v>
      </c>
      <c r="H176" s="3">
        <f>IF(ISERR(LN(Table13642[[#This Row],[Close]]/E175)),"-",LN(Table13642[[#This Row],[Close]]/E175))</f>
        <v>1.0889944175095558E-2</v>
      </c>
    </row>
    <row r="177" spans="1:8" x14ac:dyDescent="0.3">
      <c r="A177" s="2">
        <v>43357</v>
      </c>
      <c r="B177" s="1">
        <v>10534.95</v>
      </c>
      <c r="C177" s="1">
        <v>10673.1</v>
      </c>
      <c r="D177" s="1">
        <v>10499.4</v>
      </c>
      <c r="E177" s="1">
        <v>10652.85</v>
      </c>
      <c r="F177" s="1">
        <v>29295161</v>
      </c>
      <c r="G177" s="1">
        <v>2476.34</v>
      </c>
      <c r="H177" s="3">
        <f>IF(ISERR(LN(Table13642[[#This Row],[Close]]/E176)),"-",LN(Table13642[[#This Row],[Close]]/E176))</f>
        <v>2.4829674508776951E-2</v>
      </c>
    </row>
    <row r="178" spans="1:8" x14ac:dyDescent="0.3">
      <c r="A178" s="2">
        <v>43360</v>
      </c>
      <c r="B178" s="1">
        <v>10634</v>
      </c>
      <c r="C178" s="1">
        <v>10739.7</v>
      </c>
      <c r="D178" s="1">
        <v>10474.4</v>
      </c>
      <c r="E178" s="1">
        <v>10504.15</v>
      </c>
      <c r="F178" s="1">
        <v>28421098</v>
      </c>
      <c r="G178" s="1">
        <v>2565.4499999999998</v>
      </c>
      <c r="H178" s="3">
        <f>IF(ISERR(LN(Table13642[[#This Row],[Close]]/E177)),"-",LN(Table13642[[#This Row],[Close]]/E177))</f>
        <v>-1.4057044816521884E-2</v>
      </c>
    </row>
    <row r="179" spans="1:8" x14ac:dyDescent="0.3">
      <c r="A179" s="2">
        <v>43361</v>
      </c>
      <c r="B179" s="1">
        <v>10524.85</v>
      </c>
      <c r="C179" s="1">
        <v>10652.85</v>
      </c>
      <c r="D179" s="1">
        <v>10433.700000000001</v>
      </c>
      <c r="E179" s="1">
        <v>10465.4</v>
      </c>
      <c r="F179" s="1">
        <v>25231393</v>
      </c>
      <c r="G179" s="1">
        <v>2150.02</v>
      </c>
      <c r="H179" s="3">
        <f>IF(ISERR(LN(Table13642[[#This Row],[Close]]/E178)),"-",LN(Table13642[[#This Row],[Close]]/E178))</f>
        <v>-3.6958393582995339E-3</v>
      </c>
    </row>
    <row r="180" spans="1:8" x14ac:dyDescent="0.3">
      <c r="A180" s="2">
        <v>43362</v>
      </c>
      <c r="B180" s="1">
        <v>10559.55</v>
      </c>
      <c r="C180" s="1">
        <v>10636.85</v>
      </c>
      <c r="D180" s="1">
        <v>10341.700000000001</v>
      </c>
      <c r="E180" s="1">
        <v>10456.950000000001</v>
      </c>
      <c r="F180" s="1">
        <v>28061478</v>
      </c>
      <c r="G180" s="1">
        <v>2312.12</v>
      </c>
      <c r="H180" s="3">
        <f>IF(ISERR(LN(Table13642[[#This Row],[Close]]/E179)),"-",LN(Table13642[[#This Row],[Close]]/E179))</f>
        <v>-8.0774869548000644E-4</v>
      </c>
    </row>
    <row r="181" spans="1:8" x14ac:dyDescent="0.3">
      <c r="A181" s="2">
        <v>43364</v>
      </c>
      <c r="B181" s="1">
        <v>10542.95</v>
      </c>
      <c r="C181" s="1">
        <v>10605.35</v>
      </c>
      <c r="D181" s="1">
        <v>9861.35</v>
      </c>
      <c r="E181" s="1">
        <v>10252.35</v>
      </c>
      <c r="F181" s="1">
        <v>36375381</v>
      </c>
      <c r="G181" s="1">
        <v>3167.86</v>
      </c>
      <c r="H181" s="3">
        <f>IF(ISERR(LN(Table13642[[#This Row],[Close]]/E180)),"-",LN(Table13642[[#This Row],[Close]]/E180))</f>
        <v>-1.9759881519793028E-2</v>
      </c>
    </row>
    <row r="182" spans="1:8" x14ac:dyDescent="0.3">
      <c r="A182" s="2">
        <v>43367</v>
      </c>
      <c r="B182" s="1">
        <v>10328.950000000001</v>
      </c>
      <c r="C182" s="1">
        <v>10375.200000000001</v>
      </c>
      <c r="D182" s="1">
        <v>9952.2000000000007</v>
      </c>
      <c r="E182" s="1">
        <v>9994.75</v>
      </c>
      <c r="F182" s="1">
        <v>22591076</v>
      </c>
      <c r="G182" s="1">
        <v>1862.65</v>
      </c>
      <c r="H182" s="3">
        <f>IF(ISERR(LN(Table13642[[#This Row],[Close]]/E181)),"-",LN(Table13642[[#This Row],[Close]]/E181))</f>
        <v>-2.5446992465849257E-2</v>
      </c>
    </row>
    <row r="183" spans="1:8" x14ac:dyDescent="0.3">
      <c r="A183" s="2">
        <v>43368</v>
      </c>
      <c r="B183" s="1">
        <v>10007.700000000001</v>
      </c>
      <c r="C183" s="1">
        <v>10269.35</v>
      </c>
      <c r="D183" s="1">
        <v>9992.85</v>
      </c>
      <c r="E183" s="1">
        <v>10245.15</v>
      </c>
      <c r="F183" s="1">
        <v>26771104</v>
      </c>
      <c r="G183" s="1">
        <v>2179.89</v>
      </c>
      <c r="H183" s="3">
        <f>IF(ISERR(LN(Table13642[[#This Row],[Close]]/E182)),"-",LN(Table13642[[#This Row],[Close]]/E182))</f>
        <v>2.4744467738821586E-2</v>
      </c>
    </row>
    <row r="184" spans="1:8" x14ac:dyDescent="0.3">
      <c r="A184" s="2">
        <v>43369</v>
      </c>
      <c r="B184" s="1">
        <v>10335.200000000001</v>
      </c>
      <c r="C184" s="1">
        <v>10440.4</v>
      </c>
      <c r="D184" s="1">
        <v>10213.35</v>
      </c>
      <c r="E184" s="1">
        <v>10289.299999999999</v>
      </c>
      <c r="F184" s="1">
        <v>25441296</v>
      </c>
      <c r="G184" s="1">
        <v>2235.64</v>
      </c>
      <c r="H184" s="3">
        <f>IF(ISERR(LN(Table13642[[#This Row],[Close]]/E183)),"-",LN(Table13642[[#This Row],[Close]]/E183))</f>
        <v>4.3000974490042679E-3</v>
      </c>
    </row>
    <row r="185" spans="1:8" x14ac:dyDescent="0.3">
      <c r="A185" s="2">
        <v>43370</v>
      </c>
      <c r="B185" s="1">
        <v>10314.6</v>
      </c>
      <c r="C185" s="1">
        <v>10336.049999999999</v>
      </c>
      <c r="D185" s="1">
        <v>10077.15</v>
      </c>
      <c r="E185" s="1">
        <v>10092.450000000001</v>
      </c>
      <c r="F185" s="1">
        <v>24654225</v>
      </c>
      <c r="G185" s="1">
        <v>2151.0500000000002</v>
      </c>
      <c r="H185" s="3">
        <f>IF(ISERR(LN(Table13642[[#This Row],[Close]]/E184)),"-",LN(Table13642[[#This Row],[Close]]/E184))</f>
        <v>-1.9316900762322741E-2</v>
      </c>
    </row>
    <row r="186" spans="1:8" x14ac:dyDescent="0.3">
      <c r="A186" s="2">
        <v>43371</v>
      </c>
      <c r="B186" s="1">
        <v>10111.700000000001</v>
      </c>
      <c r="C186" s="1">
        <v>10149.450000000001</v>
      </c>
      <c r="D186" s="1">
        <v>9881.5499999999993</v>
      </c>
      <c r="E186" s="1">
        <v>9972.4500000000007</v>
      </c>
      <c r="F186" s="1">
        <v>25941893</v>
      </c>
      <c r="G186" s="1">
        <v>2211.59</v>
      </c>
      <c r="H186" s="3">
        <f>IF(ISERR(LN(Table13642[[#This Row],[Close]]/E185)),"-",LN(Table13642[[#This Row],[Close]]/E185))</f>
        <v>-1.196132856185661E-2</v>
      </c>
    </row>
    <row r="187" spans="1:8" x14ac:dyDescent="0.3">
      <c r="A187" s="2">
        <v>43374</v>
      </c>
      <c r="B187" s="1">
        <v>9987.4</v>
      </c>
      <c r="C187" s="1">
        <v>10067.549999999999</v>
      </c>
      <c r="D187" s="1">
        <v>9775.7000000000007</v>
      </c>
      <c r="E187" s="1">
        <v>10034.4</v>
      </c>
      <c r="F187" s="1">
        <v>19090232</v>
      </c>
      <c r="G187" s="1">
        <v>1577.74</v>
      </c>
      <c r="H187" s="3">
        <f>IF(ISERR(LN(Table13642[[#This Row],[Close]]/E186)),"-",LN(Table13642[[#This Row],[Close]]/E186))</f>
        <v>6.1928987313889699E-3</v>
      </c>
    </row>
    <row r="188" spans="1:8" x14ac:dyDescent="0.3">
      <c r="A188" s="2">
        <v>43376</v>
      </c>
      <c r="B188" s="1">
        <v>10039.450000000001</v>
      </c>
      <c r="C188" s="1">
        <v>10142.549999999999</v>
      </c>
      <c r="D188" s="1">
        <v>9924.85</v>
      </c>
      <c r="E188" s="1">
        <v>9950.9</v>
      </c>
      <c r="F188" s="1">
        <v>20464347</v>
      </c>
      <c r="G188" s="1">
        <v>1719.87</v>
      </c>
      <c r="H188" s="3">
        <f>IF(ISERR(LN(Table13642[[#This Row],[Close]]/E187)),"-",LN(Table13642[[#This Row],[Close]]/E187))</f>
        <v>-8.3561903870790454E-3</v>
      </c>
    </row>
    <row r="189" spans="1:8" x14ac:dyDescent="0.3">
      <c r="A189" s="2">
        <v>43377</v>
      </c>
      <c r="B189" s="1">
        <v>9869.35</v>
      </c>
      <c r="C189" s="1">
        <v>9918.35</v>
      </c>
      <c r="D189" s="1">
        <v>9496</v>
      </c>
      <c r="E189" s="1">
        <v>9630.75</v>
      </c>
      <c r="F189" s="1">
        <v>21275656</v>
      </c>
      <c r="G189" s="1">
        <v>1724.28</v>
      </c>
      <c r="H189" s="3">
        <f>IF(ISERR(LN(Table13642[[#This Row],[Close]]/E188)),"-",LN(Table13642[[#This Row],[Close]]/E188))</f>
        <v>-3.2701894943892848E-2</v>
      </c>
    </row>
    <row r="190" spans="1:8" x14ac:dyDescent="0.3">
      <c r="A190" s="2">
        <v>43378</v>
      </c>
      <c r="B190" s="1">
        <v>9578.1</v>
      </c>
      <c r="C190" s="1">
        <v>9776.4500000000007</v>
      </c>
      <c r="D190" s="1">
        <v>9498.2000000000007</v>
      </c>
      <c r="E190" s="1">
        <v>9547.35</v>
      </c>
      <c r="F190" s="1">
        <v>20665614</v>
      </c>
      <c r="G190" s="1">
        <v>1592.5</v>
      </c>
      <c r="H190" s="3">
        <f>IF(ISERR(LN(Table13642[[#This Row],[Close]]/E189)),"-",LN(Table13642[[#This Row],[Close]]/E189))</f>
        <v>-8.697475322328254E-3</v>
      </c>
    </row>
    <row r="191" spans="1:8" x14ac:dyDescent="0.3">
      <c r="A191" s="2">
        <v>43381</v>
      </c>
      <c r="B191" s="1">
        <v>9503.0499999999993</v>
      </c>
      <c r="C191" s="1">
        <v>9644.35</v>
      </c>
      <c r="D191" s="1">
        <v>9384.2000000000007</v>
      </c>
      <c r="E191" s="1">
        <v>9505.7999999999993</v>
      </c>
      <c r="F191" s="1">
        <v>17374521</v>
      </c>
      <c r="G191" s="1">
        <v>1405.31</v>
      </c>
      <c r="H191" s="3">
        <f>IF(ISERR(LN(Table13642[[#This Row],[Close]]/E190)),"-",LN(Table13642[[#This Row],[Close]]/E190))</f>
        <v>-4.3614904481126607E-3</v>
      </c>
    </row>
    <row r="192" spans="1:8" x14ac:dyDescent="0.3">
      <c r="A192" s="2">
        <v>43382</v>
      </c>
      <c r="B192" s="1">
        <v>9543.9500000000007</v>
      </c>
      <c r="C192" s="1">
        <v>9724.4</v>
      </c>
      <c r="D192" s="1">
        <v>9414.85</v>
      </c>
      <c r="E192" s="1">
        <v>9638.75</v>
      </c>
      <c r="F192" s="1">
        <v>20584516</v>
      </c>
      <c r="G192" s="1">
        <v>1744.38</v>
      </c>
      <c r="H192" s="3">
        <f>IF(ISERR(LN(Table13642[[#This Row],[Close]]/E191)),"-",LN(Table13642[[#This Row],[Close]]/E191))</f>
        <v>1.3889293538118257E-2</v>
      </c>
    </row>
    <row r="193" spans="1:8" x14ac:dyDescent="0.3">
      <c r="A193" s="2">
        <v>43383</v>
      </c>
      <c r="B193" s="1">
        <v>9672.2999999999993</v>
      </c>
      <c r="C193" s="1">
        <v>9828.2999999999993</v>
      </c>
      <c r="D193" s="1">
        <v>9647.5</v>
      </c>
      <c r="E193" s="1">
        <v>9771.35</v>
      </c>
      <c r="F193" s="1">
        <v>20056701</v>
      </c>
      <c r="G193" s="1">
        <v>1740.97</v>
      </c>
      <c r="H193" s="3">
        <f>IF(ISERR(LN(Table13642[[#This Row],[Close]]/E192)),"-",LN(Table13642[[#This Row],[Close]]/E192))</f>
        <v>1.3663202440157118E-2</v>
      </c>
    </row>
    <row r="194" spans="1:8" x14ac:dyDescent="0.3">
      <c r="A194" s="2">
        <v>43384</v>
      </c>
      <c r="B194" s="1">
        <v>9531.65</v>
      </c>
      <c r="C194" s="1">
        <v>9725.7000000000007</v>
      </c>
      <c r="D194" s="1">
        <v>9452.1</v>
      </c>
      <c r="E194" s="1">
        <v>9488.65</v>
      </c>
      <c r="F194" s="1">
        <v>17609745</v>
      </c>
      <c r="G194" s="1">
        <v>1379.6</v>
      </c>
      <c r="H194" s="3">
        <f>IF(ISERR(LN(Table13642[[#This Row],[Close]]/E193)),"-",LN(Table13642[[#This Row],[Close]]/E193))</f>
        <v>-2.9358287107825742E-2</v>
      </c>
    </row>
    <row r="195" spans="1:8" x14ac:dyDescent="0.3">
      <c r="A195" s="2">
        <v>43385</v>
      </c>
      <c r="B195" s="1">
        <v>9545.6</v>
      </c>
      <c r="C195" s="1">
        <v>9676.9500000000007</v>
      </c>
      <c r="D195" s="1">
        <v>9449.5</v>
      </c>
      <c r="E195" s="1">
        <v>9525.6</v>
      </c>
      <c r="F195" s="1">
        <v>18661893</v>
      </c>
      <c r="G195" s="1">
        <v>1554.64</v>
      </c>
      <c r="H195" s="3">
        <f>IF(ISERR(LN(Table13642[[#This Row],[Close]]/E194)),"-",LN(Table13642[[#This Row],[Close]]/E194))</f>
        <v>3.8865636574635528E-3</v>
      </c>
    </row>
    <row r="196" spans="1:8" x14ac:dyDescent="0.3">
      <c r="A196" s="2">
        <v>43388</v>
      </c>
      <c r="B196" s="1">
        <v>9559.2000000000007</v>
      </c>
      <c r="C196" s="1">
        <v>9793.2000000000007</v>
      </c>
      <c r="D196" s="1">
        <v>9519</v>
      </c>
      <c r="E196" s="1">
        <v>9774.1</v>
      </c>
      <c r="F196" s="1">
        <v>17762414</v>
      </c>
      <c r="G196" s="1">
        <v>1529.66</v>
      </c>
      <c r="H196" s="3">
        <f>IF(ISERR(LN(Table13642[[#This Row],[Close]]/E195)),"-",LN(Table13642[[#This Row],[Close]]/E195))</f>
        <v>2.5753118866496928E-2</v>
      </c>
    </row>
    <row r="197" spans="1:8" x14ac:dyDescent="0.3">
      <c r="A197" s="2">
        <v>43389</v>
      </c>
      <c r="B197" s="1">
        <v>9805.1</v>
      </c>
      <c r="C197" s="1">
        <v>9881.1</v>
      </c>
      <c r="D197" s="1">
        <v>9727.2999999999993</v>
      </c>
      <c r="E197" s="1">
        <v>9836.75</v>
      </c>
      <c r="F197" s="1">
        <v>16836084</v>
      </c>
      <c r="G197" s="1">
        <v>1383.51</v>
      </c>
      <c r="H197" s="3">
        <f>IF(ISERR(LN(Table13642[[#This Row],[Close]]/E196)),"-",LN(Table13642[[#This Row],[Close]]/E196))</f>
        <v>6.3893419340353063E-3</v>
      </c>
    </row>
    <row r="198" spans="1:8" x14ac:dyDescent="0.3">
      <c r="A198" s="2">
        <v>43390</v>
      </c>
      <c r="B198" s="1">
        <v>9911.25</v>
      </c>
      <c r="C198" s="1">
        <v>9925.0499999999993</v>
      </c>
      <c r="D198" s="1">
        <v>9652.9500000000007</v>
      </c>
      <c r="E198" s="1">
        <v>9686.4</v>
      </c>
      <c r="F198" s="1">
        <v>14442789</v>
      </c>
      <c r="G198" s="1">
        <v>1320.88</v>
      </c>
      <c r="H198" s="3">
        <f>IF(ISERR(LN(Table13642[[#This Row],[Close]]/E197)),"-",LN(Table13642[[#This Row],[Close]]/E197))</f>
        <v>-1.5402532110098168E-2</v>
      </c>
    </row>
    <row r="199" spans="1:8" x14ac:dyDescent="0.3">
      <c r="A199" s="2">
        <v>43392</v>
      </c>
      <c r="B199" s="1">
        <v>9657.75</v>
      </c>
      <c r="C199" s="1">
        <v>9805.2999999999993</v>
      </c>
      <c r="D199" s="1">
        <v>9549.9</v>
      </c>
      <c r="E199" s="1">
        <v>9650.2999999999993</v>
      </c>
      <c r="F199" s="1">
        <v>21581714</v>
      </c>
      <c r="G199" s="1">
        <v>1852.97</v>
      </c>
      <c r="H199" s="3">
        <f>IF(ISERR(LN(Table13642[[#This Row],[Close]]/E198)),"-",LN(Table13642[[#This Row],[Close]]/E198))</f>
        <v>-3.7338368946907975E-3</v>
      </c>
    </row>
    <row r="200" spans="1:8" x14ac:dyDescent="0.3">
      <c r="A200" s="2">
        <v>43395</v>
      </c>
      <c r="B200" s="1">
        <v>9704.85</v>
      </c>
      <c r="C200" s="1">
        <v>9751.7999999999993</v>
      </c>
      <c r="D200" s="1">
        <v>9631.65</v>
      </c>
      <c r="E200" s="1">
        <v>9646.65</v>
      </c>
      <c r="F200" s="1">
        <v>18063692</v>
      </c>
      <c r="G200" s="1">
        <v>1517.03</v>
      </c>
      <c r="H200" s="3">
        <f>IF(ISERR(LN(Table13642[[#This Row],[Close]]/E199)),"-",LN(Table13642[[#This Row],[Close]]/E199))</f>
        <v>-3.7829812934469349E-4</v>
      </c>
    </row>
    <row r="201" spans="1:8" x14ac:dyDescent="0.3">
      <c r="A201" s="2">
        <v>43396</v>
      </c>
      <c r="B201" s="1">
        <v>9612.65</v>
      </c>
      <c r="C201" s="1">
        <v>9633.9500000000007</v>
      </c>
      <c r="D201" s="1">
        <v>9335.25</v>
      </c>
      <c r="E201" s="1">
        <v>9368.25</v>
      </c>
      <c r="F201" s="1">
        <v>17196383</v>
      </c>
      <c r="G201" s="1">
        <v>1429.12</v>
      </c>
      <c r="H201" s="3">
        <f>IF(ISERR(LN(Table13642[[#This Row],[Close]]/E200)),"-",LN(Table13642[[#This Row],[Close]]/E200))</f>
        <v>-2.9284392289235694E-2</v>
      </c>
    </row>
    <row r="202" spans="1:8" x14ac:dyDescent="0.3">
      <c r="A202" s="2">
        <v>43397</v>
      </c>
      <c r="B202" s="1">
        <v>9441.65</v>
      </c>
      <c r="C202" s="1">
        <v>9494.0499999999993</v>
      </c>
      <c r="D202" s="1">
        <v>9232.9</v>
      </c>
      <c r="E202" s="1">
        <v>9334.4</v>
      </c>
      <c r="F202" s="1">
        <v>19527878</v>
      </c>
      <c r="G202" s="1">
        <v>1542.91</v>
      </c>
      <c r="H202" s="3">
        <f>IF(ISERR(LN(Table13642[[#This Row],[Close]]/E201)),"-",LN(Table13642[[#This Row],[Close]]/E201))</f>
        <v>-3.6198118407260627E-3</v>
      </c>
    </row>
    <row r="203" spans="1:8" x14ac:dyDescent="0.3">
      <c r="A203" s="2">
        <v>43398</v>
      </c>
      <c r="B203" s="1">
        <v>9246.7000000000007</v>
      </c>
      <c r="C203" s="1">
        <v>9345.35</v>
      </c>
      <c r="D203" s="1">
        <v>9118.25</v>
      </c>
      <c r="E203" s="1">
        <v>9142.7000000000007</v>
      </c>
      <c r="F203" s="1">
        <v>27976744</v>
      </c>
      <c r="G203" s="1">
        <v>2140.61</v>
      </c>
      <c r="H203" s="3">
        <f>IF(ISERR(LN(Table13642[[#This Row],[Close]]/E202)),"-",LN(Table13642[[#This Row],[Close]]/E202))</f>
        <v>-2.0750754034613308E-2</v>
      </c>
    </row>
    <row r="204" spans="1:8" x14ac:dyDescent="0.3">
      <c r="A204" s="2">
        <v>43399</v>
      </c>
      <c r="B204" s="1">
        <v>9182.2999999999993</v>
      </c>
      <c r="C204" s="1">
        <v>9191</v>
      </c>
      <c r="D204" s="1">
        <v>9021.2000000000007</v>
      </c>
      <c r="E204" s="1">
        <v>9115.1</v>
      </c>
      <c r="F204" s="1">
        <v>22981762</v>
      </c>
      <c r="G204" s="1">
        <v>1796.51</v>
      </c>
      <c r="H204" s="3">
        <f>IF(ISERR(LN(Table13642[[#This Row],[Close]]/E203)),"-",LN(Table13642[[#This Row],[Close]]/E203))</f>
        <v>-3.0233676591622516E-3</v>
      </c>
    </row>
    <row r="205" spans="1:8" x14ac:dyDescent="0.3">
      <c r="A205" s="2">
        <v>43402</v>
      </c>
      <c r="B205" s="1">
        <v>9172.15</v>
      </c>
      <c r="C205" s="1">
        <v>9612.9500000000007</v>
      </c>
      <c r="D205" s="1">
        <v>9168.85</v>
      </c>
      <c r="E205" s="1">
        <v>9590.4</v>
      </c>
      <c r="F205" s="1">
        <v>23123551</v>
      </c>
      <c r="G205" s="1">
        <v>2236.12</v>
      </c>
      <c r="H205" s="3">
        <f>IF(ISERR(LN(Table13642[[#This Row],[Close]]/E204)),"-",LN(Table13642[[#This Row],[Close]]/E204))</f>
        <v>5.0830219142717355E-2</v>
      </c>
    </row>
    <row r="206" spans="1:8" x14ac:dyDescent="0.3">
      <c r="A206" s="2">
        <v>43403</v>
      </c>
      <c r="B206" s="1">
        <v>9583.7999999999993</v>
      </c>
      <c r="C206" s="1">
        <v>9626.5499999999993</v>
      </c>
      <c r="D206" s="1">
        <v>9492</v>
      </c>
      <c r="E206" s="1">
        <v>9535.2999999999993</v>
      </c>
      <c r="F206" s="1">
        <v>17627852</v>
      </c>
      <c r="G206" s="1">
        <v>1666.29</v>
      </c>
      <c r="H206" s="3">
        <f>IF(ISERR(LN(Table13642[[#This Row],[Close]]/E205)),"-",LN(Table13642[[#This Row],[Close]]/E205))</f>
        <v>-5.7618965518368296E-3</v>
      </c>
    </row>
    <row r="207" spans="1:8" x14ac:dyDescent="0.3">
      <c r="A207" s="2">
        <v>43404</v>
      </c>
      <c r="B207" s="1">
        <v>9473.0499999999993</v>
      </c>
      <c r="C207" s="1">
        <v>9778.25</v>
      </c>
      <c r="D207" s="1">
        <v>9436.7000000000007</v>
      </c>
      <c r="E207" s="1">
        <v>9757.5</v>
      </c>
      <c r="F207" s="1">
        <v>26312203</v>
      </c>
      <c r="G207" s="1">
        <v>2484.61</v>
      </c>
      <c r="H207" s="3">
        <f>IF(ISERR(LN(Table13642[[#This Row],[Close]]/E206)),"-",LN(Table13642[[#This Row],[Close]]/E206))</f>
        <v>2.3035518484262781E-2</v>
      </c>
    </row>
    <row r="208" spans="1:8" x14ac:dyDescent="0.3">
      <c r="A208" s="2">
        <v>43405</v>
      </c>
      <c r="B208" s="1">
        <v>9765.9</v>
      </c>
      <c r="C208" s="1">
        <v>9801.9500000000007</v>
      </c>
      <c r="D208" s="1">
        <v>9589.15</v>
      </c>
      <c r="E208" s="1">
        <v>9609.15</v>
      </c>
      <c r="F208" s="1">
        <v>17398315</v>
      </c>
      <c r="G208" s="1">
        <v>1631.8</v>
      </c>
      <c r="H208" s="3">
        <f>IF(ISERR(LN(Table13642[[#This Row],[Close]]/E207)),"-",LN(Table13642[[#This Row],[Close]]/E207))</f>
        <v>-1.5320450534060186E-2</v>
      </c>
    </row>
    <row r="209" spans="1:8" x14ac:dyDescent="0.3">
      <c r="A209" s="2">
        <v>43406</v>
      </c>
      <c r="B209" s="1">
        <v>9652.2000000000007</v>
      </c>
      <c r="C209" s="1">
        <v>9690.9500000000007</v>
      </c>
      <c r="D209" s="1">
        <v>9520.9500000000007</v>
      </c>
      <c r="E209" s="1">
        <v>9547.85</v>
      </c>
      <c r="F209" s="1">
        <v>13674927</v>
      </c>
      <c r="G209" s="1">
        <v>1252.46</v>
      </c>
      <c r="H209" s="3">
        <f>IF(ISERR(LN(Table13642[[#This Row],[Close]]/E208)),"-",LN(Table13642[[#This Row],[Close]]/E208))</f>
        <v>-6.3997712817492267E-3</v>
      </c>
    </row>
    <row r="210" spans="1:8" x14ac:dyDescent="0.3">
      <c r="A210" s="2">
        <v>43409</v>
      </c>
      <c r="B210" s="1">
        <v>9542</v>
      </c>
      <c r="C210" s="1">
        <v>9658.6</v>
      </c>
      <c r="D210" s="1">
        <v>9369.4</v>
      </c>
      <c r="E210" s="1">
        <v>9460.5</v>
      </c>
      <c r="F210" s="1">
        <v>23468864</v>
      </c>
      <c r="G210" s="1">
        <v>1669.52</v>
      </c>
      <c r="H210" s="3">
        <f>IF(ISERR(LN(Table13642[[#This Row],[Close]]/E209)),"-",LN(Table13642[[#This Row],[Close]]/E209))</f>
        <v>-9.1907624671450066E-3</v>
      </c>
    </row>
    <row r="211" spans="1:8" x14ac:dyDescent="0.3">
      <c r="A211" s="2">
        <v>43410</v>
      </c>
      <c r="B211" s="1">
        <v>9455.6</v>
      </c>
      <c r="C211" s="1">
        <v>9507.25</v>
      </c>
      <c r="D211" s="1">
        <v>9400.5</v>
      </c>
      <c r="E211" s="1">
        <v>9454.9500000000007</v>
      </c>
      <c r="F211" s="1">
        <v>30201812</v>
      </c>
      <c r="G211" s="1">
        <v>1960.26</v>
      </c>
      <c r="H211" s="3">
        <f>IF(ISERR(LN(Table13642[[#This Row],[Close]]/E210)),"-",LN(Table13642[[#This Row],[Close]]/E210))</f>
        <v>-5.868219005380318E-4</v>
      </c>
    </row>
    <row r="212" spans="1:8" x14ac:dyDescent="0.3">
      <c r="A212" s="2">
        <v>43411</v>
      </c>
      <c r="B212" s="1">
        <v>9514.35</v>
      </c>
      <c r="C212" s="1">
        <v>9524.0499999999993</v>
      </c>
      <c r="D212" s="1">
        <v>9491.9500000000007</v>
      </c>
      <c r="E212" s="1">
        <v>9511.6</v>
      </c>
      <c r="F212" s="1">
        <v>2670486</v>
      </c>
      <c r="G212" s="1">
        <v>204.08</v>
      </c>
      <c r="H212" s="3">
        <f>IF(ISERR(LN(Table13642[[#This Row],[Close]]/E211)),"-",LN(Table13642[[#This Row],[Close]]/E211))</f>
        <v>5.9736924704645814E-3</v>
      </c>
    </row>
    <row r="213" spans="1:8" x14ac:dyDescent="0.3">
      <c r="A213" s="2">
        <v>43413</v>
      </c>
      <c r="B213" s="1">
        <v>9554.35</v>
      </c>
      <c r="C213" s="1">
        <v>9682.2999999999993</v>
      </c>
      <c r="D213" s="1">
        <v>9513.9500000000007</v>
      </c>
      <c r="E213" s="1">
        <v>9643.9</v>
      </c>
      <c r="F213" s="1">
        <v>25082830</v>
      </c>
      <c r="G213" s="1">
        <v>2018.98</v>
      </c>
      <c r="H213" s="3">
        <f>IF(ISERR(LN(Table13642[[#This Row],[Close]]/E212)),"-",LN(Table13642[[#This Row],[Close]]/E212))</f>
        <v>1.3813484764124469E-2</v>
      </c>
    </row>
    <row r="214" spans="1:8" x14ac:dyDescent="0.3">
      <c r="A214" s="2">
        <v>43416</v>
      </c>
      <c r="B214" s="1">
        <v>9683.9</v>
      </c>
      <c r="C214" s="1">
        <v>9730.85</v>
      </c>
      <c r="D214" s="1">
        <v>9539.75</v>
      </c>
      <c r="E214" s="1">
        <v>9557.5</v>
      </c>
      <c r="F214" s="1">
        <v>22880778</v>
      </c>
      <c r="G214" s="1">
        <v>1725.46</v>
      </c>
      <c r="H214" s="3">
        <f>IF(ISERR(LN(Table13642[[#This Row],[Close]]/E213)),"-",LN(Table13642[[#This Row],[Close]]/E213))</f>
        <v>-8.9994045352987974E-3</v>
      </c>
    </row>
    <row r="215" spans="1:8" x14ac:dyDescent="0.3">
      <c r="A215" s="2">
        <v>43417</v>
      </c>
      <c r="B215" s="1">
        <v>9568.2000000000007</v>
      </c>
      <c r="C215" s="1">
        <v>9603.25</v>
      </c>
      <c r="D215" s="1">
        <v>9327.0499999999993</v>
      </c>
      <c r="E215" s="1">
        <v>9422.5499999999993</v>
      </c>
      <c r="F215" s="1">
        <v>24446073</v>
      </c>
      <c r="G215" s="1">
        <v>1791.32</v>
      </c>
      <c r="H215" s="3">
        <f>IF(ISERR(LN(Table13642[[#This Row],[Close]]/E214)),"-",LN(Table13642[[#This Row],[Close]]/E214))</f>
        <v>-1.42204339960231E-2</v>
      </c>
    </row>
    <row r="216" spans="1:8" x14ac:dyDescent="0.3">
      <c r="A216" s="2">
        <v>43418</v>
      </c>
      <c r="B216" s="1">
        <v>9437.4</v>
      </c>
      <c r="C216" s="1">
        <v>9447.85</v>
      </c>
      <c r="D216" s="1">
        <v>9153.4</v>
      </c>
      <c r="E216" s="1">
        <v>9216.15</v>
      </c>
      <c r="F216" s="1">
        <v>40009329</v>
      </c>
      <c r="G216" s="1">
        <v>2600.2600000000002</v>
      </c>
      <c r="H216" s="3">
        <f>IF(ISERR(LN(Table13642[[#This Row],[Close]]/E215)),"-",LN(Table13642[[#This Row],[Close]]/E215))</f>
        <v>-2.214837272965901E-2</v>
      </c>
    </row>
    <row r="217" spans="1:8" x14ac:dyDescent="0.3">
      <c r="A217" s="2">
        <v>43419</v>
      </c>
      <c r="B217" s="1">
        <v>9233.9500000000007</v>
      </c>
      <c r="C217" s="1">
        <v>9305.9</v>
      </c>
      <c r="D217" s="1">
        <v>9162.5499999999993</v>
      </c>
      <c r="E217" s="1">
        <v>9218.5499999999993</v>
      </c>
      <c r="F217" s="1">
        <v>21655656</v>
      </c>
      <c r="G217" s="1">
        <v>1472.58</v>
      </c>
      <c r="H217" s="3">
        <f>IF(ISERR(LN(Table13642[[#This Row],[Close]]/E216)),"-",LN(Table13642[[#This Row],[Close]]/E216))</f>
        <v>2.6037852675215325E-4</v>
      </c>
    </row>
    <row r="218" spans="1:8" x14ac:dyDescent="0.3">
      <c r="A218" s="2">
        <v>43420</v>
      </c>
      <c r="B218" s="1">
        <v>9256.85</v>
      </c>
      <c r="C218" s="1">
        <v>9358.7000000000007</v>
      </c>
      <c r="D218" s="1">
        <v>9230.2000000000007</v>
      </c>
      <c r="E218" s="1">
        <v>9301.35</v>
      </c>
      <c r="F218" s="1">
        <v>17138255</v>
      </c>
      <c r="G218" s="1">
        <v>1301.8499999999999</v>
      </c>
      <c r="H218" s="3">
        <f>IF(ISERR(LN(Table13642[[#This Row],[Close]]/E217)),"-",LN(Table13642[[#This Row],[Close]]/E217))</f>
        <v>8.9417925251513621E-3</v>
      </c>
    </row>
    <row r="219" spans="1:8" x14ac:dyDescent="0.3">
      <c r="A219" s="2">
        <v>43423</v>
      </c>
      <c r="B219" s="1">
        <v>9386.2000000000007</v>
      </c>
      <c r="C219" s="1">
        <v>9416.15</v>
      </c>
      <c r="D219" s="1">
        <v>9310.4500000000007</v>
      </c>
      <c r="E219" s="1">
        <v>9399.25</v>
      </c>
      <c r="F219" s="1">
        <v>14832964</v>
      </c>
      <c r="G219" s="1">
        <v>1185.18</v>
      </c>
      <c r="H219" s="3">
        <f>IF(ISERR(LN(Table13642[[#This Row],[Close]]/E218)),"-",LN(Table13642[[#This Row],[Close]]/E218))</f>
        <v>1.0470347944092784E-2</v>
      </c>
    </row>
    <row r="220" spans="1:8" x14ac:dyDescent="0.3">
      <c r="A220" s="2">
        <v>43424</v>
      </c>
      <c r="B220" s="1">
        <v>9363.75</v>
      </c>
      <c r="C220" s="1">
        <v>9383.7999999999993</v>
      </c>
      <c r="D220" s="1">
        <v>9200.9500000000007</v>
      </c>
      <c r="E220" s="1">
        <v>9218.7000000000007</v>
      </c>
      <c r="F220" s="1">
        <v>12046010</v>
      </c>
      <c r="G220" s="1">
        <v>928.79</v>
      </c>
      <c r="H220" s="3">
        <f>IF(ISERR(LN(Table13642[[#This Row],[Close]]/E219)),"-",LN(Table13642[[#This Row],[Close]]/E219))</f>
        <v>-1.9395869062173703E-2</v>
      </c>
    </row>
    <row r="221" spans="1:8" x14ac:dyDescent="0.3">
      <c r="A221" s="2">
        <v>43425</v>
      </c>
      <c r="B221" s="1">
        <v>9314</v>
      </c>
      <c r="C221" s="1">
        <v>9415.85</v>
      </c>
      <c r="D221" s="1">
        <v>9305.9500000000007</v>
      </c>
      <c r="E221" s="1">
        <v>9375.1</v>
      </c>
      <c r="F221" s="1">
        <v>18790054</v>
      </c>
      <c r="G221" s="1">
        <v>2214.54</v>
      </c>
      <c r="H221" s="3">
        <f>IF(ISERR(LN(Table13642[[#This Row],[Close]]/E220)),"-",LN(Table13642[[#This Row],[Close]]/E220))</f>
        <v>1.6823208669681327E-2</v>
      </c>
    </row>
    <row r="222" spans="1:8" x14ac:dyDescent="0.3">
      <c r="A222" s="2">
        <v>43426</v>
      </c>
      <c r="B222" s="1">
        <v>9373.15</v>
      </c>
      <c r="C222" s="1">
        <v>9381.5499999999993</v>
      </c>
      <c r="D222" s="1">
        <v>9287.25</v>
      </c>
      <c r="E222" s="1">
        <v>9302.2999999999993</v>
      </c>
      <c r="F222" s="1">
        <v>11751849</v>
      </c>
      <c r="G222" s="1">
        <v>1080.27</v>
      </c>
      <c r="H222" s="3">
        <f>IF(ISERR(LN(Table13642[[#This Row],[Close]]/E221)),"-",LN(Table13642[[#This Row],[Close]]/E221))</f>
        <v>-7.7955570556145571E-3</v>
      </c>
    </row>
    <row r="223" spans="1:8" x14ac:dyDescent="0.3">
      <c r="A223" s="2">
        <v>43430</v>
      </c>
      <c r="B223" s="1">
        <v>9323.4</v>
      </c>
      <c r="C223" s="1">
        <v>9352.4</v>
      </c>
      <c r="D223" s="1">
        <v>9104</v>
      </c>
      <c r="E223" s="1">
        <v>9180.5</v>
      </c>
      <c r="F223" s="1">
        <v>16185037</v>
      </c>
      <c r="G223" s="1">
        <v>1382.04</v>
      </c>
      <c r="H223" s="3">
        <f>IF(ISERR(LN(Table13642[[#This Row],[Close]]/E222)),"-",LN(Table13642[[#This Row],[Close]]/E222))</f>
        <v>-1.3180012030533631E-2</v>
      </c>
    </row>
    <row r="224" spans="1:8" x14ac:dyDescent="0.3">
      <c r="A224" s="2">
        <v>43431</v>
      </c>
      <c r="B224" s="1">
        <v>9249.2000000000007</v>
      </c>
      <c r="C224" s="1">
        <v>9274.4</v>
      </c>
      <c r="D224" s="1">
        <v>8977.5</v>
      </c>
      <c r="E224" s="1">
        <v>9058.4500000000007</v>
      </c>
      <c r="F224" s="1">
        <v>53569210</v>
      </c>
      <c r="G224" s="1">
        <v>3281.89</v>
      </c>
      <c r="H224" s="3">
        <f>IF(ISERR(LN(Table13642[[#This Row],[Close]]/E223)),"-",LN(Table13642[[#This Row],[Close]]/E223))</f>
        <v>-1.3383645639060297E-2</v>
      </c>
    </row>
    <row r="225" spans="1:8" x14ac:dyDescent="0.3">
      <c r="A225" s="2">
        <v>43432</v>
      </c>
      <c r="B225" s="1">
        <v>9014.9500000000007</v>
      </c>
      <c r="C225" s="1">
        <v>9090.9500000000007</v>
      </c>
      <c r="D225" s="1">
        <v>8965.85</v>
      </c>
      <c r="E225" s="1">
        <v>9014.7999999999993</v>
      </c>
      <c r="F225" s="1">
        <v>25549274</v>
      </c>
      <c r="G225" s="1">
        <v>1877.81</v>
      </c>
      <c r="H225" s="3">
        <f>IF(ISERR(LN(Table13642[[#This Row],[Close]]/E224)),"-",LN(Table13642[[#This Row],[Close]]/E224))</f>
        <v>-4.830352578670879E-3</v>
      </c>
    </row>
    <row r="226" spans="1:8" x14ac:dyDescent="0.3">
      <c r="A226" s="2">
        <v>43433</v>
      </c>
      <c r="B226" s="1">
        <v>9048.65</v>
      </c>
      <c r="C226" s="1">
        <v>9127.9500000000007</v>
      </c>
      <c r="D226" s="1">
        <v>9015.85</v>
      </c>
      <c r="E226" s="1">
        <v>9090.65</v>
      </c>
      <c r="F226" s="1">
        <v>27478658</v>
      </c>
      <c r="G226" s="1">
        <v>2137.34</v>
      </c>
      <c r="H226" s="3">
        <f>IF(ISERR(LN(Table13642[[#This Row],[Close]]/E225)),"-",LN(Table13642[[#This Row],[Close]]/E225))</f>
        <v>8.3787416212145558E-3</v>
      </c>
    </row>
    <row r="227" spans="1:8" x14ac:dyDescent="0.3">
      <c r="A227" s="2">
        <v>43434</v>
      </c>
      <c r="B227" s="1">
        <v>9118.85</v>
      </c>
      <c r="C227" s="1">
        <v>9289.5499999999993</v>
      </c>
      <c r="D227" s="1">
        <v>9107.7000000000007</v>
      </c>
      <c r="E227" s="1">
        <v>9275.7000000000007</v>
      </c>
      <c r="F227" s="1">
        <v>37106230</v>
      </c>
      <c r="G227" s="1">
        <v>3704.64</v>
      </c>
      <c r="H227" s="3">
        <f>IF(ISERR(LN(Table13642[[#This Row],[Close]]/E226)),"-",LN(Table13642[[#This Row],[Close]]/E226))</f>
        <v>2.015166456017866E-2</v>
      </c>
    </row>
    <row r="228" spans="1:8" x14ac:dyDescent="0.3">
      <c r="A228" s="2">
        <v>43437</v>
      </c>
      <c r="B228" s="1">
        <v>9108.0499999999993</v>
      </c>
      <c r="C228" s="1">
        <v>9150.4</v>
      </c>
      <c r="D228" s="1">
        <v>8985.15</v>
      </c>
      <c r="E228" s="1">
        <v>9053.4</v>
      </c>
      <c r="F228" s="1">
        <v>76348552</v>
      </c>
      <c r="G228" s="1">
        <v>4110.93</v>
      </c>
      <c r="H228" s="3">
        <f>IF(ISERR(LN(Table13642[[#This Row],[Close]]/E227)),"-",LN(Table13642[[#This Row],[Close]]/E227))</f>
        <v>-2.4257699578243256E-2</v>
      </c>
    </row>
    <row r="229" spans="1:8" x14ac:dyDescent="0.3">
      <c r="A229" s="2">
        <v>43438</v>
      </c>
      <c r="B229" s="1">
        <v>9071.9</v>
      </c>
      <c r="C229" s="1">
        <v>9157.6</v>
      </c>
      <c r="D229" s="1">
        <v>9040.85</v>
      </c>
      <c r="E229" s="1">
        <v>9064.4</v>
      </c>
      <c r="F229" s="1">
        <v>55335813</v>
      </c>
      <c r="G229" s="1">
        <v>3261.66</v>
      </c>
      <c r="H229" s="3">
        <f>IF(ISERR(LN(Table13642[[#This Row],[Close]]/E228)),"-",LN(Table13642[[#This Row],[Close]]/E228))</f>
        <v>1.2142756131088965E-3</v>
      </c>
    </row>
    <row r="230" spans="1:8" x14ac:dyDescent="0.3">
      <c r="A230" s="2">
        <v>43439</v>
      </c>
      <c r="B230" s="1">
        <v>9049.6</v>
      </c>
      <c r="C230" s="1">
        <v>9075.9500000000007</v>
      </c>
      <c r="D230" s="1">
        <v>8717.4</v>
      </c>
      <c r="E230" s="1">
        <v>8812.2000000000007</v>
      </c>
      <c r="F230" s="1">
        <v>63875993</v>
      </c>
      <c r="G230" s="1">
        <v>3303.89</v>
      </c>
      <c r="H230" s="3">
        <f>IF(ISERR(LN(Table13642[[#This Row],[Close]]/E229)),"-",LN(Table13642[[#This Row],[Close]]/E229))</f>
        <v>-2.8217528372897812E-2</v>
      </c>
    </row>
    <row r="231" spans="1:8" x14ac:dyDescent="0.3">
      <c r="A231" s="2">
        <v>43440</v>
      </c>
      <c r="B231" s="1">
        <v>8796.9500000000007</v>
      </c>
      <c r="C231" s="1">
        <v>8854.15</v>
      </c>
      <c r="D231" s="1">
        <v>8653</v>
      </c>
      <c r="E231" s="1">
        <v>8686.5</v>
      </c>
      <c r="F231" s="1">
        <v>70185349</v>
      </c>
      <c r="G231" s="1">
        <v>3523.45</v>
      </c>
      <c r="H231" s="3">
        <f>IF(ISERR(LN(Table13642[[#This Row],[Close]]/E230)),"-",LN(Table13642[[#This Row],[Close]]/E230))</f>
        <v>-1.4367028653917608E-2</v>
      </c>
    </row>
    <row r="232" spans="1:8" x14ac:dyDescent="0.3">
      <c r="A232" s="2">
        <v>43441</v>
      </c>
      <c r="B232" s="1">
        <v>8743.9</v>
      </c>
      <c r="C232" s="1">
        <v>8811.85</v>
      </c>
      <c r="D232" s="1">
        <v>8641.85</v>
      </c>
      <c r="E232" s="1">
        <v>8682.6</v>
      </c>
      <c r="F232" s="1">
        <v>42408660</v>
      </c>
      <c r="G232" s="1">
        <v>2581.0100000000002</v>
      </c>
      <c r="H232" s="3">
        <f>IF(ISERR(LN(Table13642[[#This Row],[Close]]/E231)),"-",LN(Table13642[[#This Row],[Close]]/E231))</f>
        <v>-4.4907336195213062E-4</v>
      </c>
    </row>
    <row r="233" spans="1:8" x14ac:dyDescent="0.3">
      <c r="A233" s="2">
        <v>43444</v>
      </c>
      <c r="B233" s="1">
        <v>8539.1</v>
      </c>
      <c r="C233" s="1">
        <v>8615.85</v>
      </c>
      <c r="D233" s="1">
        <v>8504.9</v>
      </c>
      <c r="E233" s="1">
        <v>8535.2999999999993</v>
      </c>
      <c r="F233" s="1">
        <v>38351097</v>
      </c>
      <c r="G233" s="1">
        <v>2178.56</v>
      </c>
      <c r="H233" s="3">
        <f>IF(ISERR(LN(Table13642[[#This Row],[Close]]/E232)),"-",LN(Table13642[[#This Row],[Close]]/E232))</f>
        <v>-1.7110517976300536E-2</v>
      </c>
    </row>
    <row r="234" spans="1:8" x14ac:dyDescent="0.3">
      <c r="A234" s="2">
        <v>43445</v>
      </c>
      <c r="B234" s="1">
        <v>8417.65</v>
      </c>
      <c r="C234" s="1">
        <v>8788.7999999999993</v>
      </c>
      <c r="D234" s="1">
        <v>8417.65</v>
      </c>
      <c r="E234" s="1">
        <v>8746.6</v>
      </c>
      <c r="F234" s="1">
        <v>39979774</v>
      </c>
      <c r="G234" s="1">
        <v>2289.61</v>
      </c>
      <c r="H234" s="3">
        <f>IF(ISERR(LN(Table13642[[#This Row],[Close]]/E233)),"-",LN(Table13642[[#This Row],[Close]]/E233))</f>
        <v>2.4454548413947529E-2</v>
      </c>
    </row>
    <row r="235" spans="1:8" x14ac:dyDescent="0.3">
      <c r="A235" s="2">
        <v>43446</v>
      </c>
      <c r="B235" s="1">
        <v>8779.4</v>
      </c>
      <c r="C235" s="1">
        <v>8859.4500000000007</v>
      </c>
      <c r="D235" s="1">
        <v>8691</v>
      </c>
      <c r="E235" s="1">
        <v>8801.5</v>
      </c>
      <c r="F235" s="1">
        <v>31994002</v>
      </c>
      <c r="G235" s="1">
        <v>2507.71</v>
      </c>
      <c r="H235" s="3">
        <f>IF(ISERR(LN(Table13642[[#This Row],[Close]]/E234)),"-",LN(Table13642[[#This Row],[Close]]/E234))</f>
        <v>6.2571080763781173E-3</v>
      </c>
    </row>
    <row r="236" spans="1:8" x14ac:dyDescent="0.3">
      <c r="A236" s="2">
        <v>43447</v>
      </c>
      <c r="B236" s="1">
        <v>8794.25</v>
      </c>
      <c r="C236" s="1">
        <v>8870.0499999999993</v>
      </c>
      <c r="D236" s="1">
        <v>8720.7000000000007</v>
      </c>
      <c r="E236" s="1">
        <v>8810.7999999999993</v>
      </c>
      <c r="F236" s="1">
        <v>32724989</v>
      </c>
      <c r="G236" s="1">
        <v>2150.29</v>
      </c>
      <c r="H236" s="3">
        <f>IF(ISERR(LN(Table13642[[#This Row],[Close]]/E235)),"-",LN(Table13642[[#This Row],[Close]]/E235))</f>
        <v>1.0560802239754253E-3</v>
      </c>
    </row>
    <row r="237" spans="1:8" x14ac:dyDescent="0.3">
      <c r="A237" s="2">
        <v>43448</v>
      </c>
      <c r="B237" s="1">
        <v>8803.9</v>
      </c>
      <c r="C237" s="1">
        <v>8860.4500000000007</v>
      </c>
      <c r="D237" s="1">
        <v>8660.4</v>
      </c>
      <c r="E237" s="1">
        <v>8726.4</v>
      </c>
      <c r="F237" s="1">
        <v>24353563</v>
      </c>
      <c r="G237" s="1">
        <v>1711.54</v>
      </c>
      <c r="H237" s="3">
        <f>IF(ISERR(LN(Table13642[[#This Row],[Close]]/E236)),"-",LN(Table13642[[#This Row],[Close]]/E236))</f>
        <v>-9.6253280587330729E-3</v>
      </c>
    </row>
    <row r="238" spans="1:8" x14ac:dyDescent="0.3">
      <c r="A238" s="2">
        <v>43451</v>
      </c>
      <c r="B238" s="1">
        <v>8775.35</v>
      </c>
      <c r="C238" s="1">
        <v>8829.7999999999993</v>
      </c>
      <c r="D238" s="1">
        <v>8746.5</v>
      </c>
      <c r="E238" s="1">
        <v>8771.2999999999993</v>
      </c>
      <c r="F238" s="1">
        <v>21248666</v>
      </c>
      <c r="G238" s="1">
        <v>1473.67</v>
      </c>
      <c r="H238" s="3">
        <f>IF(ISERR(LN(Table13642[[#This Row],[Close]]/E237)),"-",LN(Table13642[[#This Row],[Close]]/E237))</f>
        <v>5.132114340765841E-3</v>
      </c>
    </row>
    <row r="239" spans="1:8" x14ac:dyDescent="0.3">
      <c r="A239" s="2">
        <v>43452</v>
      </c>
      <c r="B239" s="1">
        <v>8748.25</v>
      </c>
      <c r="C239" s="1">
        <v>8853.1</v>
      </c>
      <c r="D239" s="1">
        <v>8716</v>
      </c>
      <c r="E239" s="1">
        <v>8840.4</v>
      </c>
      <c r="F239" s="1">
        <v>23683132</v>
      </c>
      <c r="G239" s="1">
        <v>1424.33</v>
      </c>
      <c r="H239" s="3">
        <f>IF(ISERR(LN(Table13642[[#This Row],[Close]]/E238)),"-",LN(Table13642[[#This Row],[Close]]/E238))</f>
        <v>7.8470964847330189E-3</v>
      </c>
    </row>
    <row r="240" spans="1:8" x14ac:dyDescent="0.3">
      <c r="A240" s="2">
        <v>43453</v>
      </c>
      <c r="B240" s="1">
        <v>8864</v>
      </c>
      <c r="C240" s="1">
        <v>8893.85</v>
      </c>
      <c r="D240" s="1">
        <v>8804.9</v>
      </c>
      <c r="E240" s="1">
        <v>8823.4500000000007</v>
      </c>
      <c r="F240" s="1">
        <v>17883209</v>
      </c>
      <c r="G240" s="1">
        <v>1313.46</v>
      </c>
      <c r="H240" s="3">
        <f>IF(ISERR(LN(Table13642[[#This Row],[Close]]/E239)),"-",LN(Table13642[[#This Row],[Close]]/E239))</f>
        <v>-1.9191744950916008E-3</v>
      </c>
    </row>
    <row r="241" spans="1:8" x14ac:dyDescent="0.3">
      <c r="A241" s="2">
        <v>43454</v>
      </c>
      <c r="B241" s="1">
        <v>8782.9</v>
      </c>
      <c r="C241" s="1">
        <v>8877.85</v>
      </c>
      <c r="D241" s="1">
        <v>8774.7000000000007</v>
      </c>
      <c r="E241" s="1">
        <v>8853.7999999999993</v>
      </c>
      <c r="F241" s="1">
        <v>17840188</v>
      </c>
      <c r="G241" s="1">
        <v>1235.97</v>
      </c>
      <c r="H241" s="3">
        <f>IF(ISERR(LN(Table13642[[#This Row],[Close]]/E240)),"-",LN(Table13642[[#This Row],[Close]]/E240))</f>
        <v>3.4337953947895343E-3</v>
      </c>
    </row>
    <row r="242" spans="1:8" x14ac:dyDescent="0.3">
      <c r="A242" s="2">
        <v>43455</v>
      </c>
      <c r="B242" s="1">
        <v>8851.9</v>
      </c>
      <c r="C242" s="1">
        <v>8913.65</v>
      </c>
      <c r="D242" s="1">
        <v>8741.25</v>
      </c>
      <c r="E242" s="1">
        <v>8774.0499999999993</v>
      </c>
      <c r="F242" s="1">
        <v>18882469</v>
      </c>
      <c r="G242" s="1">
        <v>1420.87</v>
      </c>
      <c r="H242" s="3">
        <f>IF(ISERR(LN(Table13642[[#This Row],[Close]]/E241)),"-",LN(Table13642[[#This Row],[Close]]/E241))</f>
        <v>-9.0482440114268321E-3</v>
      </c>
    </row>
    <row r="243" spans="1:8" x14ac:dyDescent="0.3">
      <c r="A243" s="2">
        <v>43458</v>
      </c>
      <c r="B243" s="1">
        <v>8804.6</v>
      </c>
      <c r="C243" s="1">
        <v>8850.9</v>
      </c>
      <c r="D243" s="1">
        <v>8699.4500000000007</v>
      </c>
      <c r="E243" s="1">
        <v>8726.35</v>
      </c>
      <c r="F243" s="1">
        <v>19771906</v>
      </c>
      <c r="G243" s="1">
        <v>1428.31</v>
      </c>
      <c r="H243" s="3">
        <f>IF(ISERR(LN(Table13642[[#This Row],[Close]]/E242)),"-",LN(Table13642[[#This Row],[Close]]/E242))</f>
        <v>-5.4513174698255871E-3</v>
      </c>
    </row>
    <row r="244" spans="1:8" x14ac:dyDescent="0.3">
      <c r="A244" s="2">
        <v>43460</v>
      </c>
      <c r="B244" s="1">
        <v>8694.15</v>
      </c>
      <c r="C244" s="1">
        <v>8710.65</v>
      </c>
      <c r="D244" s="1">
        <v>8549.4</v>
      </c>
      <c r="E244" s="1">
        <v>8684.85</v>
      </c>
      <c r="F244" s="1">
        <v>18326964</v>
      </c>
      <c r="G244" s="1">
        <v>1269.68</v>
      </c>
      <c r="H244" s="3">
        <f>IF(ISERR(LN(Table13642[[#This Row],[Close]]/E243)),"-",LN(Table13642[[#This Row],[Close]]/E243))</f>
        <v>-4.7670555263240669E-3</v>
      </c>
    </row>
    <row r="245" spans="1:8" x14ac:dyDescent="0.3">
      <c r="A245" s="2">
        <v>43461</v>
      </c>
      <c r="B245" s="1">
        <v>8774.85</v>
      </c>
      <c r="C245" s="1">
        <v>8779.25</v>
      </c>
      <c r="D245" s="1">
        <v>8653.85</v>
      </c>
      <c r="E245" s="1">
        <v>8665.75</v>
      </c>
      <c r="F245" s="1">
        <v>22258878</v>
      </c>
      <c r="G245" s="1">
        <v>1380.5</v>
      </c>
      <c r="H245" s="3">
        <f>IF(ISERR(LN(Table13642[[#This Row],[Close]]/E244)),"-",LN(Table13642[[#This Row],[Close]]/E244))</f>
        <v>-2.2016538581089841E-3</v>
      </c>
    </row>
    <row r="246" spans="1:8" x14ac:dyDescent="0.3">
      <c r="A246" s="2">
        <v>43462</v>
      </c>
      <c r="B246" s="1">
        <v>8700.2999999999993</v>
      </c>
      <c r="C246" s="1">
        <v>8840.4500000000007</v>
      </c>
      <c r="D246" s="1">
        <v>8698.0499999999993</v>
      </c>
      <c r="E246" s="1">
        <v>8814.2000000000007</v>
      </c>
      <c r="F246" s="1">
        <v>22826561</v>
      </c>
      <c r="G246" s="1">
        <v>1441.25</v>
      </c>
      <c r="H246" s="3">
        <f>IF(ISERR(LN(Table13642[[#This Row],[Close]]/E245)),"-",LN(Table13642[[#This Row],[Close]]/E245))</f>
        <v>1.6985582806844559E-2</v>
      </c>
    </row>
    <row r="247" spans="1:8" x14ac:dyDescent="0.3">
      <c r="A247" s="2">
        <v>43465</v>
      </c>
      <c r="B247" s="1">
        <v>8866.9500000000007</v>
      </c>
      <c r="C247" s="1">
        <v>8905.2999999999993</v>
      </c>
      <c r="D247" s="1">
        <v>8824.2000000000007</v>
      </c>
      <c r="E247" s="1">
        <v>8868.7000000000007</v>
      </c>
      <c r="F247" s="1">
        <v>17105079</v>
      </c>
      <c r="G247" s="1">
        <v>1333.11</v>
      </c>
      <c r="H247" s="3">
        <f>IF(ISERR(LN(Table13642[[#This Row],[Close]]/E246)),"-",LN(Table13642[[#This Row],[Close]]/E246))</f>
        <v>6.1641668017557031E-3</v>
      </c>
    </row>
    <row r="248" spans="1:8" x14ac:dyDescent="0.3">
      <c r="A248" s="2">
        <v>43466</v>
      </c>
      <c r="B248" s="1">
        <v>8890.5499999999993</v>
      </c>
      <c r="C248" s="1">
        <v>8929.7000000000007</v>
      </c>
      <c r="D248" s="1">
        <v>8852.65</v>
      </c>
      <c r="E248" s="1">
        <v>8881.9500000000007</v>
      </c>
      <c r="F248" s="1">
        <v>15067976</v>
      </c>
      <c r="G248" s="1">
        <v>928.68</v>
      </c>
      <c r="H248" s="3">
        <f>IF(ISERR(LN(Table13642[[#This Row],[Close]]/E247)),"-",LN(Table13642[[#This Row],[Close]]/E247))</f>
        <v>1.4929033540657447E-3</v>
      </c>
    </row>
    <row r="249" spans="1:8" x14ac:dyDescent="0.3">
      <c r="A249" s="2">
        <v>43467</v>
      </c>
      <c r="B249" s="1">
        <v>8856</v>
      </c>
      <c r="C249" s="1">
        <v>8884.1</v>
      </c>
      <c r="D249" s="1">
        <v>8765.2999999999993</v>
      </c>
      <c r="E249" s="1">
        <v>8839.9500000000007</v>
      </c>
      <c r="F249" s="1">
        <v>17507064</v>
      </c>
      <c r="G249" s="1">
        <v>1137.1199999999999</v>
      </c>
      <c r="H249" s="3">
        <f>IF(ISERR(LN(Table13642[[#This Row],[Close]]/E248)),"-",LN(Table13642[[#This Row],[Close]]/E248))</f>
        <v>-4.7399069663505303E-3</v>
      </c>
    </row>
    <row r="250" spans="1:8" x14ac:dyDescent="0.3">
      <c r="A250" s="2">
        <v>43468</v>
      </c>
      <c r="B250" s="1">
        <v>8856.5</v>
      </c>
      <c r="C250" s="1">
        <v>8867.5499999999993</v>
      </c>
      <c r="D250" s="1">
        <v>8704.5</v>
      </c>
      <c r="E250" s="1">
        <v>8722.2999999999993</v>
      </c>
      <c r="F250" s="1">
        <v>17524453</v>
      </c>
      <c r="G250" s="1">
        <v>1162.22</v>
      </c>
      <c r="H250" s="3">
        <f>IF(ISERR(LN(Table13642[[#This Row],[Close]]/E249)),"-",LN(Table13642[[#This Row],[Close]]/E249))</f>
        <v>-1.3398255915121438E-2</v>
      </c>
    </row>
    <row r="251" spans="1:8" x14ac:dyDescent="0.3">
      <c r="A251" s="2">
        <v>43469</v>
      </c>
      <c r="B251" s="1">
        <v>8744.7000000000007</v>
      </c>
      <c r="C251" s="1">
        <v>8804.0499999999993</v>
      </c>
      <c r="D251" s="1">
        <v>8683.7999999999993</v>
      </c>
      <c r="E251" s="1">
        <v>8788.0499999999993</v>
      </c>
      <c r="F251" s="1">
        <v>14334888</v>
      </c>
      <c r="G251" s="1">
        <v>1002.66</v>
      </c>
      <c r="H251" s="3">
        <f>IF(ISERR(LN(Table13642[[#This Row],[Close]]/E250)),"-",LN(Table13642[[#This Row],[Close]]/E250))</f>
        <v>7.5098794730361681E-3</v>
      </c>
    </row>
    <row r="252" spans="1:8" x14ac:dyDescent="0.3">
      <c r="A252" s="2">
        <v>43472</v>
      </c>
      <c r="B252" s="1">
        <v>8840.6</v>
      </c>
      <c r="C252" s="1">
        <v>8847.15</v>
      </c>
      <c r="D252" s="1">
        <v>8711.5</v>
      </c>
      <c r="E252" s="1">
        <v>8732.65</v>
      </c>
      <c r="F252" s="1">
        <v>11250480</v>
      </c>
      <c r="G252" s="1">
        <v>856.41</v>
      </c>
      <c r="H252" s="3">
        <f>IF(ISERR(LN(Table13642[[#This Row],[Close]]/E251)),"-",LN(Table13642[[#This Row],[Close]]/E251))</f>
        <v>-6.3239693199842384E-3</v>
      </c>
    </row>
    <row r="253" spans="1:8" x14ac:dyDescent="0.3">
      <c r="A253" s="2">
        <v>43473</v>
      </c>
      <c r="B253" s="1">
        <v>8764.1</v>
      </c>
      <c r="C253" s="1">
        <v>8873.15</v>
      </c>
      <c r="D253" s="1">
        <v>8754.15</v>
      </c>
      <c r="E253" s="1">
        <v>8864.75</v>
      </c>
      <c r="F253" s="1">
        <v>24540974</v>
      </c>
      <c r="G253" s="1">
        <v>1591.42</v>
      </c>
      <c r="H253" s="3">
        <f>IF(ISERR(LN(Table13642[[#This Row],[Close]]/E252)),"-",LN(Table13642[[#This Row],[Close]]/E252))</f>
        <v>1.5013863576010002E-2</v>
      </c>
    </row>
    <row r="254" spans="1:8" x14ac:dyDescent="0.3">
      <c r="A254" s="2">
        <v>43474</v>
      </c>
      <c r="B254" s="1">
        <v>8898.5</v>
      </c>
      <c r="C254" s="1">
        <v>8930.4500000000007</v>
      </c>
      <c r="D254" s="1">
        <v>8831.7999999999993</v>
      </c>
      <c r="E254" s="1">
        <v>8906.7000000000007</v>
      </c>
      <c r="F254" s="1">
        <v>18627451</v>
      </c>
      <c r="G254" s="1">
        <v>1217.8399999999999</v>
      </c>
      <c r="H254" s="3">
        <f>IF(ISERR(LN(Table13642[[#This Row],[Close]]/E253)),"-",LN(Table13642[[#This Row],[Close]]/E253))</f>
        <v>4.7210641694027996E-3</v>
      </c>
    </row>
    <row r="255" spans="1:8" x14ac:dyDescent="0.3">
      <c r="A255" s="2">
        <v>43475</v>
      </c>
      <c r="B255" s="1">
        <v>8878.7000000000007</v>
      </c>
      <c r="C255" s="1">
        <v>8945.25</v>
      </c>
      <c r="D255" s="1">
        <v>8866.35</v>
      </c>
      <c r="E255" s="1">
        <v>8934.7999999999993</v>
      </c>
      <c r="F255" s="1">
        <v>14213671</v>
      </c>
      <c r="G255" s="1">
        <v>1090.3</v>
      </c>
      <c r="H255" s="3">
        <f>IF(ISERR(LN(Table13642[[#This Row],[Close]]/E254)),"-",LN(Table13642[[#This Row],[Close]]/E254))</f>
        <v>3.1499619689624486E-3</v>
      </c>
    </row>
    <row r="256" spans="1:8" x14ac:dyDescent="0.3">
      <c r="A256" s="2">
        <v>43476</v>
      </c>
      <c r="B256" s="1">
        <v>8943.6</v>
      </c>
      <c r="C256" s="1">
        <v>8968.65</v>
      </c>
      <c r="D256" s="1">
        <v>8867.4500000000007</v>
      </c>
      <c r="E256" s="1">
        <v>8902.4500000000007</v>
      </c>
      <c r="F256" s="1">
        <v>14554810</v>
      </c>
      <c r="G256" s="1">
        <v>1066.3699999999999</v>
      </c>
      <c r="H256" s="3">
        <f>IF(ISERR(LN(Table13642[[#This Row],[Close]]/E255)),"-",LN(Table13642[[#This Row],[Close]]/E255))</f>
        <v>-3.627244723128446E-3</v>
      </c>
    </row>
    <row r="257" spans="1:8" x14ac:dyDescent="0.3">
      <c r="A257" s="2">
        <v>43479</v>
      </c>
      <c r="B257" s="1">
        <v>8915.7000000000007</v>
      </c>
      <c r="C257" s="1">
        <v>8961.25</v>
      </c>
      <c r="D257" s="1">
        <v>8879.7000000000007</v>
      </c>
      <c r="E257" s="1">
        <v>8949.2999999999993</v>
      </c>
      <c r="F257" s="1">
        <v>15814303</v>
      </c>
      <c r="G257" s="1">
        <v>1084.6300000000001</v>
      </c>
      <c r="H257" s="3">
        <f>IF(ISERR(LN(Table13642[[#This Row],[Close]]/E256)),"-",LN(Table13642[[#This Row],[Close]]/E256))</f>
        <v>5.2487971833843619E-3</v>
      </c>
    </row>
    <row r="258" spans="1:8" x14ac:dyDescent="0.3">
      <c r="A258" s="2">
        <v>43480</v>
      </c>
      <c r="B258" s="1">
        <v>8984.9500000000007</v>
      </c>
      <c r="C258" s="1">
        <v>9035.4</v>
      </c>
      <c r="D258" s="1">
        <v>8958.6</v>
      </c>
      <c r="E258" s="1">
        <v>9027.5</v>
      </c>
      <c r="F258" s="1">
        <v>12386216</v>
      </c>
      <c r="G258" s="1">
        <v>879.84</v>
      </c>
      <c r="H258" s="3">
        <f>IF(ISERR(LN(Table13642[[#This Row],[Close]]/E257)),"-",LN(Table13642[[#This Row],[Close]]/E257))</f>
        <v>8.7001572319552068E-3</v>
      </c>
    </row>
    <row r="259" spans="1:8" x14ac:dyDescent="0.3">
      <c r="A259" s="2">
        <v>43481</v>
      </c>
      <c r="B259" s="1">
        <v>9019.4</v>
      </c>
      <c r="C259" s="1">
        <v>9069.5</v>
      </c>
      <c r="D259" s="1">
        <v>8989.75</v>
      </c>
      <c r="E259" s="1">
        <v>9054.2000000000007</v>
      </c>
      <c r="F259" s="1">
        <v>15568463</v>
      </c>
      <c r="G259" s="1">
        <v>1193.54</v>
      </c>
      <c r="H259" s="3">
        <f>IF(ISERR(LN(Table13642[[#This Row],[Close]]/E258)),"-",LN(Table13642[[#This Row],[Close]]/E258))</f>
        <v>2.953264284435134E-3</v>
      </c>
    </row>
    <row r="260" spans="1:8" x14ac:dyDescent="0.3">
      <c r="A260" s="2">
        <v>43482</v>
      </c>
      <c r="B260" s="1">
        <v>9069.6</v>
      </c>
      <c r="C260" s="1">
        <v>9097.5499999999993</v>
      </c>
      <c r="D260" s="1">
        <v>8905.4</v>
      </c>
      <c r="E260" s="1">
        <v>8930.5</v>
      </c>
      <c r="F260" s="1">
        <v>17945053</v>
      </c>
      <c r="G260" s="1">
        <v>1270.43</v>
      </c>
      <c r="H260" s="3">
        <f>IF(ISERR(LN(Table13642[[#This Row],[Close]]/E259)),"-",LN(Table13642[[#This Row],[Close]]/E259))</f>
        <v>-1.3756354091509816E-2</v>
      </c>
    </row>
    <row r="261" spans="1:8" x14ac:dyDescent="0.3">
      <c r="A261" s="2">
        <v>43483</v>
      </c>
      <c r="B261" s="1">
        <v>8911.75</v>
      </c>
      <c r="C261" s="1">
        <v>8912.5499999999993</v>
      </c>
      <c r="D261" s="1">
        <v>8616.85</v>
      </c>
      <c r="E261" s="1">
        <v>8689.6</v>
      </c>
      <c r="F261" s="1">
        <v>95830878</v>
      </c>
      <c r="G261" s="1">
        <v>4259.3100000000004</v>
      </c>
      <c r="H261" s="3">
        <f>IF(ISERR(LN(Table13642[[#This Row],[Close]]/E260)),"-",LN(Table13642[[#This Row],[Close]]/E260))</f>
        <v>-2.7345476063957343E-2</v>
      </c>
    </row>
    <row r="262" spans="1:8" x14ac:dyDescent="0.3">
      <c r="A262" s="2">
        <v>43486</v>
      </c>
      <c r="B262" s="1">
        <v>8694.2000000000007</v>
      </c>
      <c r="C262" s="1">
        <v>8833.7000000000007</v>
      </c>
      <c r="D262" s="1">
        <v>8694.2000000000007</v>
      </c>
      <c r="E262" s="1">
        <v>8734.7000000000007</v>
      </c>
      <c r="F262" s="1">
        <v>58196942</v>
      </c>
      <c r="G262" s="1">
        <v>2796.72</v>
      </c>
      <c r="H262" s="3">
        <f>IF(ISERR(LN(Table13642[[#This Row],[Close]]/E261)),"-",LN(Table13642[[#This Row],[Close]]/E261))</f>
        <v>5.1766901070601969E-3</v>
      </c>
    </row>
    <row r="263" spans="1:8" x14ac:dyDescent="0.3">
      <c r="A263" s="2">
        <v>43487</v>
      </c>
      <c r="B263" s="1">
        <v>8791.85</v>
      </c>
      <c r="C263" s="1">
        <v>8903.2999999999993</v>
      </c>
      <c r="D263" s="1">
        <v>8783.0499999999993</v>
      </c>
      <c r="E263" s="1">
        <v>8892.6</v>
      </c>
      <c r="F263" s="1">
        <v>46972600</v>
      </c>
      <c r="G263" s="1">
        <v>2462.5500000000002</v>
      </c>
      <c r="H263" s="3">
        <f>IF(ISERR(LN(Table13642[[#This Row],[Close]]/E262)),"-",LN(Table13642[[#This Row],[Close]]/E262))</f>
        <v>1.7915871803283148E-2</v>
      </c>
    </row>
    <row r="264" spans="1:8" x14ac:dyDescent="0.3">
      <c r="A264" s="2">
        <v>43488</v>
      </c>
      <c r="B264" s="1">
        <v>8905.2000000000007</v>
      </c>
      <c r="C264" s="1">
        <v>8969.5</v>
      </c>
      <c r="D264" s="1">
        <v>8855.1</v>
      </c>
      <c r="E264" s="1">
        <v>8946.2000000000007</v>
      </c>
      <c r="F264" s="1">
        <v>35862545</v>
      </c>
      <c r="G264" s="1">
        <v>1990.64</v>
      </c>
      <c r="H264" s="3">
        <f>IF(ISERR(LN(Table13642[[#This Row],[Close]]/E263)),"-",LN(Table13642[[#This Row],[Close]]/E263))</f>
        <v>6.0093909123538755E-3</v>
      </c>
    </row>
    <row r="265" spans="1:8" x14ac:dyDescent="0.3">
      <c r="A265" s="2">
        <v>43489</v>
      </c>
      <c r="B265" s="1">
        <v>8956.4500000000007</v>
      </c>
      <c r="C265" s="1">
        <v>9001.0499999999993</v>
      </c>
      <c r="D265" s="1">
        <v>8845.9500000000007</v>
      </c>
      <c r="E265" s="1">
        <v>8894.5</v>
      </c>
      <c r="F265" s="1">
        <v>26561259</v>
      </c>
      <c r="G265" s="1">
        <v>1534.67</v>
      </c>
      <c r="H265" s="3">
        <f>IF(ISERR(LN(Table13642[[#This Row],[Close]]/E264)),"-",LN(Table13642[[#This Row],[Close]]/E264))</f>
        <v>-5.7957529379538929E-3</v>
      </c>
    </row>
    <row r="266" spans="1:8" x14ac:dyDescent="0.3">
      <c r="A266" s="2">
        <v>43490</v>
      </c>
      <c r="B266" s="1">
        <v>8928.7999999999993</v>
      </c>
      <c r="C266" s="1">
        <v>8960.65</v>
      </c>
      <c r="D266" s="1">
        <v>8851.75</v>
      </c>
      <c r="E266" s="1">
        <v>8891</v>
      </c>
      <c r="F266" s="1">
        <v>23387485</v>
      </c>
      <c r="G266" s="1">
        <v>1549.47</v>
      </c>
      <c r="H266" s="3">
        <f>IF(ISERR(LN(Table13642[[#This Row],[Close]]/E265)),"-",LN(Table13642[[#This Row],[Close]]/E265))</f>
        <v>-3.9357904418552944E-4</v>
      </c>
    </row>
    <row r="267" spans="1:8" x14ac:dyDescent="0.3">
      <c r="A267" s="2">
        <v>43493</v>
      </c>
      <c r="B267" s="1">
        <v>8886.15</v>
      </c>
      <c r="C267" s="1">
        <v>8886.15</v>
      </c>
      <c r="D267" s="1">
        <v>8638.25</v>
      </c>
      <c r="E267" s="1">
        <v>8663.9</v>
      </c>
      <c r="F267" s="1">
        <v>19761512</v>
      </c>
      <c r="G267" s="1">
        <v>1465.04</v>
      </c>
      <c r="H267" s="3">
        <f>IF(ISERR(LN(Table13642[[#This Row],[Close]]/E266)),"-",LN(Table13642[[#This Row],[Close]]/E266))</f>
        <v>-2.5874561519849047E-2</v>
      </c>
    </row>
    <row r="268" spans="1:8" x14ac:dyDescent="0.3">
      <c r="A268" s="2">
        <v>43494</v>
      </c>
      <c r="B268" s="1">
        <v>8635.15</v>
      </c>
      <c r="C268" s="1">
        <v>8786.5499999999993</v>
      </c>
      <c r="D268" s="1">
        <v>8562.35</v>
      </c>
      <c r="E268" s="1">
        <v>8756.9</v>
      </c>
      <c r="F268" s="1">
        <v>19234227</v>
      </c>
      <c r="G268" s="1">
        <v>1399</v>
      </c>
      <c r="H268" s="3">
        <f>IF(ISERR(LN(Table13642[[#This Row],[Close]]/E267)),"-",LN(Table13642[[#This Row],[Close]]/E267))</f>
        <v>1.0676993419852378E-2</v>
      </c>
    </row>
    <row r="269" spans="1:8" x14ac:dyDescent="0.3">
      <c r="A269" s="2">
        <v>43495</v>
      </c>
      <c r="B269" s="1">
        <v>8771.5</v>
      </c>
      <c r="C269" s="1">
        <v>8784</v>
      </c>
      <c r="D269" s="1">
        <v>8692.9</v>
      </c>
      <c r="E269" s="1">
        <v>8734.6</v>
      </c>
      <c r="F269" s="1">
        <v>13831146</v>
      </c>
      <c r="G269" s="1">
        <v>1094.8800000000001</v>
      </c>
      <c r="H269" s="3">
        <f>IF(ISERR(LN(Table13642[[#This Row],[Close]]/E268)),"-",LN(Table13642[[#This Row],[Close]]/E268))</f>
        <v>-2.5498112891429434E-3</v>
      </c>
    </row>
    <row r="270" spans="1:8" x14ac:dyDescent="0.3">
      <c r="A270" s="2">
        <v>43496</v>
      </c>
      <c r="B270" s="1">
        <v>8748.4500000000007</v>
      </c>
      <c r="C270" s="1">
        <v>8866.5499999999993</v>
      </c>
      <c r="D270" s="1">
        <v>8713.7999999999993</v>
      </c>
      <c r="E270" s="1">
        <v>8825.35</v>
      </c>
      <c r="F270" s="1">
        <v>27552682</v>
      </c>
      <c r="G270" s="1">
        <v>1824.29</v>
      </c>
      <c r="H270" s="3">
        <f>IF(ISERR(LN(Table13642[[#This Row],[Close]]/E269)),"-",LN(Table13642[[#This Row],[Close]]/E269))</f>
        <v>1.0336112339716187E-2</v>
      </c>
    </row>
    <row r="271" spans="1:8" x14ac:dyDescent="0.3">
      <c r="A271" s="2">
        <v>43497</v>
      </c>
      <c r="B271" s="1">
        <v>8810.65</v>
      </c>
      <c r="C271" s="1">
        <v>8991.9500000000007</v>
      </c>
      <c r="D271" s="1">
        <v>8806.4</v>
      </c>
      <c r="E271" s="1">
        <v>8969.5499999999993</v>
      </c>
      <c r="F271" s="1">
        <v>13283646</v>
      </c>
      <c r="G271" s="1">
        <v>1292.93</v>
      </c>
      <c r="H271" s="3">
        <f>IF(ISERR(LN(Table13642[[#This Row],[Close]]/E270)),"-",LN(Table13642[[#This Row],[Close]]/E270))</f>
        <v>1.620724549862871E-2</v>
      </c>
    </row>
    <row r="272" spans="1:8" x14ac:dyDescent="0.3">
      <c r="A272" s="2">
        <v>43500</v>
      </c>
      <c r="B272" s="1">
        <v>8992.1</v>
      </c>
      <c r="C272" s="1">
        <v>8998.25</v>
      </c>
      <c r="D272" s="1">
        <v>8772.9</v>
      </c>
      <c r="E272" s="1">
        <v>8811.9</v>
      </c>
      <c r="F272" s="1">
        <v>16734080</v>
      </c>
      <c r="G272" s="1">
        <v>1782.42</v>
      </c>
      <c r="H272" s="3">
        <f>IF(ISERR(LN(Table13642[[#This Row],[Close]]/E271)),"-",LN(Table13642[[#This Row],[Close]]/E271))</f>
        <v>-1.7732426874099157E-2</v>
      </c>
    </row>
    <row r="273" spans="1:8" x14ac:dyDescent="0.3">
      <c r="A273" s="2">
        <v>43501</v>
      </c>
      <c r="B273" s="1">
        <v>8828.5</v>
      </c>
      <c r="C273" s="1">
        <v>8887.4500000000007</v>
      </c>
      <c r="D273" s="1">
        <v>8764.5</v>
      </c>
      <c r="E273" s="1">
        <v>8800.6</v>
      </c>
      <c r="F273" s="1">
        <v>16548155</v>
      </c>
      <c r="G273" s="1">
        <v>1479.92</v>
      </c>
      <c r="H273" s="3">
        <f>IF(ISERR(LN(Table13642[[#This Row],[Close]]/E272)),"-",LN(Table13642[[#This Row],[Close]]/E272))</f>
        <v>-1.2831797360398607E-3</v>
      </c>
    </row>
    <row r="274" spans="1:8" x14ac:dyDescent="0.3">
      <c r="A274" s="2">
        <v>43502</v>
      </c>
      <c r="B274" s="1">
        <v>8803.4</v>
      </c>
      <c r="C274" s="1">
        <v>8955</v>
      </c>
      <c r="D274" s="1">
        <v>8703.4</v>
      </c>
      <c r="E274" s="1">
        <v>8906.9</v>
      </c>
      <c r="F274" s="1">
        <v>27887243</v>
      </c>
      <c r="G274" s="1">
        <v>2046.91</v>
      </c>
      <c r="H274" s="3">
        <f>IF(ISERR(LN(Table13642[[#This Row],[Close]]/E273)),"-",LN(Table13642[[#This Row],[Close]]/E273))</f>
        <v>1.2006356283906386E-2</v>
      </c>
    </row>
    <row r="275" spans="1:8" x14ac:dyDescent="0.3">
      <c r="A275" s="2">
        <v>43503</v>
      </c>
      <c r="B275" s="1">
        <v>8937.9500000000007</v>
      </c>
      <c r="C275" s="1">
        <v>9088.5499999999993</v>
      </c>
      <c r="D275" s="1">
        <v>8937.9500000000007</v>
      </c>
      <c r="E275" s="1">
        <v>9056.15</v>
      </c>
      <c r="F275" s="1">
        <v>39478146</v>
      </c>
      <c r="G275" s="1">
        <v>2236.4299999999998</v>
      </c>
      <c r="H275" s="3">
        <f>IF(ISERR(LN(Table13642[[#This Row],[Close]]/E274)),"-",LN(Table13642[[#This Row],[Close]]/E274))</f>
        <v>1.6617827665918048E-2</v>
      </c>
    </row>
    <row r="276" spans="1:8" x14ac:dyDescent="0.3">
      <c r="A276" s="2">
        <v>43504</v>
      </c>
      <c r="B276" s="1">
        <v>9060.7999999999993</v>
      </c>
      <c r="C276" s="1">
        <v>9060.7999999999993</v>
      </c>
      <c r="D276" s="1">
        <v>8921.6</v>
      </c>
      <c r="E276" s="1">
        <v>8984.85</v>
      </c>
      <c r="F276" s="1">
        <v>21851100</v>
      </c>
      <c r="G276" s="1">
        <v>1620.06</v>
      </c>
      <c r="H276" s="3">
        <f>IF(ISERR(LN(Table13642[[#This Row],[Close]]/E275)),"-",LN(Table13642[[#This Row],[Close]]/E275))</f>
        <v>-7.9042593225425659E-3</v>
      </c>
    </row>
    <row r="277" spans="1:8" x14ac:dyDescent="0.3">
      <c r="A277" s="2">
        <v>43507</v>
      </c>
      <c r="B277" s="1">
        <v>8924.9500000000007</v>
      </c>
      <c r="C277" s="1">
        <v>8957.2999999999993</v>
      </c>
      <c r="D277" s="1">
        <v>8772.6</v>
      </c>
      <c r="E277" s="1">
        <v>8838</v>
      </c>
      <c r="F277" s="1">
        <v>17150131</v>
      </c>
      <c r="G277" s="1">
        <v>1532.25</v>
      </c>
      <c r="H277" s="3">
        <f>IF(ISERR(LN(Table13642[[#This Row],[Close]]/E276)),"-",LN(Table13642[[#This Row],[Close]]/E276))</f>
        <v>-1.6479218896801619E-2</v>
      </c>
    </row>
    <row r="278" spans="1:8" x14ac:dyDescent="0.3">
      <c r="A278" s="2">
        <v>43508</v>
      </c>
      <c r="B278" s="1">
        <v>8839.9</v>
      </c>
      <c r="C278" s="1">
        <v>8948.0499999999993</v>
      </c>
      <c r="D278" s="1">
        <v>8795.25</v>
      </c>
      <c r="E278" s="1">
        <v>8904.9500000000007</v>
      </c>
      <c r="F278" s="1">
        <v>19299020</v>
      </c>
      <c r="G278" s="1">
        <v>1465.5</v>
      </c>
      <c r="H278" s="3">
        <f>IF(ISERR(LN(Table13642[[#This Row],[Close]]/E277)),"-",LN(Table13642[[#This Row],[Close]]/E277))</f>
        <v>7.5466951941805223E-3</v>
      </c>
    </row>
    <row r="279" spans="1:8" x14ac:dyDescent="0.3">
      <c r="A279" s="2">
        <v>43509</v>
      </c>
      <c r="B279" s="1">
        <v>9000.1</v>
      </c>
      <c r="C279" s="1">
        <v>9009.15</v>
      </c>
      <c r="D279" s="1">
        <v>8803.5499999999993</v>
      </c>
      <c r="E279" s="1">
        <v>8839.75</v>
      </c>
      <c r="F279" s="1">
        <v>44822609</v>
      </c>
      <c r="G279" s="1">
        <v>2551.77</v>
      </c>
      <c r="H279" s="3">
        <f>IF(ISERR(LN(Table13642[[#This Row],[Close]]/E278)),"-",LN(Table13642[[#This Row],[Close]]/E278))</f>
        <v>-7.3487061960652161E-3</v>
      </c>
    </row>
    <row r="280" spans="1:8" x14ac:dyDescent="0.3">
      <c r="A280" s="2">
        <v>43510</v>
      </c>
      <c r="B280" s="1">
        <v>8835.5</v>
      </c>
      <c r="C280" s="1">
        <v>8944.65</v>
      </c>
      <c r="D280" s="1">
        <v>8809.7000000000007</v>
      </c>
      <c r="E280" s="1">
        <v>8920.9</v>
      </c>
      <c r="F280" s="1">
        <v>19213640</v>
      </c>
      <c r="G280" s="1">
        <v>1266.99</v>
      </c>
      <c r="H280" s="3">
        <f>IF(ISERR(LN(Table13642[[#This Row],[Close]]/E279)),"-",LN(Table13642[[#This Row],[Close]]/E279))</f>
        <v>9.1382426564951408E-3</v>
      </c>
    </row>
    <row r="281" spans="1:8" x14ac:dyDescent="0.3">
      <c r="A281" s="2">
        <v>43511</v>
      </c>
      <c r="B281" s="1">
        <v>8890.9500000000007</v>
      </c>
      <c r="C281" s="1">
        <v>8893.4500000000007</v>
      </c>
      <c r="D281" s="1">
        <v>8252.1</v>
      </c>
      <c r="E281" s="1">
        <v>8643.2999999999993</v>
      </c>
      <c r="F281" s="1">
        <v>35521729</v>
      </c>
      <c r="G281" s="1">
        <v>3497.71</v>
      </c>
      <c r="H281" s="3">
        <f>IF(ISERR(LN(Table13642[[#This Row],[Close]]/E280)),"-",LN(Table13642[[#This Row],[Close]]/E280))</f>
        <v>-3.1612384024961734E-2</v>
      </c>
    </row>
    <row r="282" spans="1:8" x14ac:dyDescent="0.3">
      <c r="A282" s="2">
        <v>43514</v>
      </c>
      <c r="B282" s="1">
        <v>8703.6</v>
      </c>
      <c r="C282" s="1">
        <v>8744.25</v>
      </c>
      <c r="D282" s="1">
        <v>8560.5</v>
      </c>
      <c r="E282" s="1">
        <v>8573.9500000000007</v>
      </c>
      <c r="F282" s="1">
        <v>19994581</v>
      </c>
      <c r="G282" s="1">
        <v>1813.29</v>
      </c>
      <c r="H282" s="3">
        <f>IF(ISERR(LN(Table13642[[#This Row],[Close]]/E281)),"-",LN(Table13642[[#This Row],[Close]]/E281))</f>
        <v>-8.0559177632733396E-3</v>
      </c>
    </row>
    <row r="283" spans="1:8" x14ac:dyDescent="0.3">
      <c r="A283" s="2">
        <v>43515</v>
      </c>
      <c r="B283" s="1">
        <v>8611.1</v>
      </c>
      <c r="C283" s="1">
        <v>8636.9500000000007</v>
      </c>
      <c r="D283" s="1">
        <v>8539.75</v>
      </c>
      <c r="E283" s="1">
        <v>8552.7000000000007</v>
      </c>
      <c r="F283" s="1">
        <v>16696437</v>
      </c>
      <c r="G283" s="1">
        <v>1603.79</v>
      </c>
      <c r="H283" s="3">
        <f>IF(ISERR(LN(Table13642[[#This Row],[Close]]/E282)),"-",LN(Table13642[[#This Row],[Close]]/E282))</f>
        <v>-2.4815140035715499E-3</v>
      </c>
    </row>
    <row r="284" spans="1:8" x14ac:dyDescent="0.3">
      <c r="A284" s="2">
        <v>43516</v>
      </c>
      <c r="B284" s="1">
        <v>8600.9500000000007</v>
      </c>
      <c r="C284" s="1">
        <v>8621</v>
      </c>
      <c r="D284" s="1">
        <v>8551.4500000000007</v>
      </c>
      <c r="E284" s="1">
        <v>8606.35</v>
      </c>
      <c r="F284" s="1">
        <v>14220463</v>
      </c>
      <c r="G284" s="1">
        <v>1255.6199999999999</v>
      </c>
      <c r="H284" s="3">
        <f>IF(ISERR(LN(Table13642[[#This Row],[Close]]/E283)),"-",LN(Table13642[[#This Row],[Close]]/E283))</f>
        <v>6.2532803185703862E-3</v>
      </c>
    </row>
    <row r="285" spans="1:8" x14ac:dyDescent="0.3">
      <c r="A285" s="2">
        <v>43517</v>
      </c>
      <c r="B285" s="1">
        <v>8632.25</v>
      </c>
      <c r="C285" s="1">
        <v>8721.9500000000007</v>
      </c>
      <c r="D285" s="1">
        <v>8606.0499999999993</v>
      </c>
      <c r="E285" s="1">
        <v>8706.35</v>
      </c>
      <c r="F285" s="1">
        <v>13874084</v>
      </c>
      <c r="G285" s="1">
        <v>1178.74</v>
      </c>
      <c r="H285" s="3">
        <f>IF(ISERR(LN(Table13642[[#This Row],[Close]]/E284)),"-",LN(Table13642[[#This Row],[Close]]/E284))</f>
        <v>1.1552341591528629E-2</v>
      </c>
    </row>
    <row r="286" spans="1:8" x14ac:dyDescent="0.3">
      <c r="A286" s="2">
        <v>43518</v>
      </c>
      <c r="B286" s="1">
        <v>8718.6</v>
      </c>
      <c r="C286" s="1">
        <v>8778.4</v>
      </c>
      <c r="D286" s="1">
        <v>8698.85</v>
      </c>
      <c r="E286" s="1">
        <v>8772.6</v>
      </c>
      <c r="F286" s="1">
        <v>13065998</v>
      </c>
      <c r="G286" s="1">
        <v>1168.72</v>
      </c>
      <c r="H286" s="3">
        <f>IF(ISERR(LN(Table13642[[#This Row],[Close]]/E285)),"-",LN(Table13642[[#This Row],[Close]]/E285))</f>
        <v>7.5805831878592092E-3</v>
      </c>
    </row>
    <row r="287" spans="1:8" x14ac:dyDescent="0.3">
      <c r="A287" s="2">
        <v>43521</v>
      </c>
      <c r="B287" s="1">
        <v>8795.35</v>
      </c>
      <c r="C287" s="1">
        <v>8858.2000000000007</v>
      </c>
      <c r="D287" s="1">
        <v>8738.1</v>
      </c>
      <c r="E287" s="1">
        <v>8816.2000000000007</v>
      </c>
      <c r="F287" s="1">
        <v>17236808</v>
      </c>
      <c r="G287" s="1">
        <v>1419.68</v>
      </c>
      <c r="H287" s="3">
        <f>IF(ISERR(LN(Table13642[[#This Row],[Close]]/E286)),"-",LN(Table13642[[#This Row],[Close]]/E286))</f>
        <v>4.9577105093329037E-3</v>
      </c>
    </row>
    <row r="288" spans="1:8" x14ac:dyDescent="0.3">
      <c r="A288" s="2">
        <v>43522</v>
      </c>
      <c r="B288" s="1">
        <v>8733.9500000000007</v>
      </c>
      <c r="C288" s="1">
        <v>8869.7999999999993</v>
      </c>
      <c r="D288" s="1">
        <v>8659.1</v>
      </c>
      <c r="E288" s="1">
        <v>8829.4500000000007</v>
      </c>
      <c r="F288" s="1">
        <v>16631377</v>
      </c>
      <c r="G288" s="1">
        <v>1310.6400000000001</v>
      </c>
      <c r="H288" s="3">
        <f>IF(ISERR(LN(Table13642[[#This Row],[Close]]/E287)),"-",LN(Table13642[[#This Row],[Close]]/E287))</f>
        <v>1.5017868415498346E-3</v>
      </c>
    </row>
    <row r="289" spans="1:8" x14ac:dyDescent="0.3">
      <c r="A289" s="2">
        <v>43523</v>
      </c>
      <c r="B289" s="1">
        <v>8859.5499999999993</v>
      </c>
      <c r="C289" s="1">
        <v>8975.4</v>
      </c>
      <c r="D289" s="1">
        <v>8799.4500000000007</v>
      </c>
      <c r="E289" s="1">
        <v>8866.2000000000007</v>
      </c>
      <c r="F289" s="1">
        <v>23523570</v>
      </c>
      <c r="G289" s="1">
        <v>1511.17</v>
      </c>
      <c r="H289" s="3">
        <f>IF(ISERR(LN(Table13642[[#This Row],[Close]]/E288)),"-",LN(Table13642[[#This Row],[Close]]/E288))</f>
        <v>4.1535691353133449E-3</v>
      </c>
    </row>
    <row r="290" spans="1:8" x14ac:dyDescent="0.3">
      <c r="A290" s="2">
        <v>43524</v>
      </c>
      <c r="B290" s="1">
        <v>8918.9500000000007</v>
      </c>
      <c r="C290" s="1">
        <v>8934.4</v>
      </c>
      <c r="D290" s="1">
        <v>8871.4</v>
      </c>
      <c r="E290" s="1">
        <v>8884.85</v>
      </c>
      <c r="F290" s="1">
        <v>27133882</v>
      </c>
      <c r="G290" s="1">
        <v>1670.22</v>
      </c>
      <c r="H290" s="3">
        <f>IF(ISERR(LN(Table13642[[#This Row],[Close]]/E289)),"-",LN(Table13642[[#This Row],[Close]]/E289))</f>
        <v>2.101284922555484E-3</v>
      </c>
    </row>
    <row r="291" spans="1:8" x14ac:dyDescent="0.3">
      <c r="A291" s="2">
        <v>43525</v>
      </c>
      <c r="B291" s="1">
        <v>8909</v>
      </c>
      <c r="C291" s="1">
        <v>8993.7999999999993</v>
      </c>
      <c r="D291" s="1">
        <v>8882.2000000000007</v>
      </c>
      <c r="E291" s="1">
        <v>8972.65</v>
      </c>
      <c r="F291" s="1">
        <v>16221791</v>
      </c>
      <c r="G291" s="1">
        <v>1206.72</v>
      </c>
      <c r="H291" s="3">
        <f>IF(ISERR(LN(Table13642[[#This Row],[Close]]/E290)),"-",LN(Table13642[[#This Row],[Close]]/E290))</f>
        <v>9.8334825704999556E-3</v>
      </c>
    </row>
    <row r="292" spans="1:8" x14ac:dyDescent="0.3">
      <c r="A292" s="2">
        <v>43529</v>
      </c>
      <c r="B292" s="1">
        <v>8975.2000000000007</v>
      </c>
      <c r="C292" s="1">
        <v>9066.4</v>
      </c>
      <c r="D292" s="1">
        <v>8937.9</v>
      </c>
      <c r="E292" s="1">
        <v>9054.65</v>
      </c>
      <c r="F292" s="1">
        <v>16054127</v>
      </c>
      <c r="G292" s="1">
        <v>1159.33</v>
      </c>
      <c r="H292" s="3">
        <f>IF(ISERR(LN(Table13642[[#This Row],[Close]]/E291)),"-",LN(Table13642[[#This Row],[Close]]/E291))</f>
        <v>9.0973762617024348E-3</v>
      </c>
    </row>
    <row r="293" spans="1:8" x14ac:dyDescent="0.3">
      <c r="A293" s="2">
        <v>43530</v>
      </c>
      <c r="B293" s="1">
        <v>9088.4500000000007</v>
      </c>
      <c r="C293" s="1">
        <v>9193.0499999999993</v>
      </c>
      <c r="D293" s="1">
        <v>9026.6</v>
      </c>
      <c r="E293" s="1">
        <v>9155</v>
      </c>
      <c r="F293" s="1">
        <v>23513017</v>
      </c>
      <c r="G293" s="1">
        <v>1692.73</v>
      </c>
      <c r="H293" s="3">
        <f>IF(ISERR(LN(Table13642[[#This Row],[Close]]/E292)),"-",LN(Table13642[[#This Row],[Close]]/E292))</f>
        <v>1.1021740216209809E-2</v>
      </c>
    </row>
    <row r="294" spans="1:8" x14ac:dyDescent="0.3">
      <c r="A294" s="2">
        <v>43531</v>
      </c>
      <c r="B294" s="1">
        <v>9129.65</v>
      </c>
      <c r="C294" s="1">
        <v>9209.15</v>
      </c>
      <c r="D294" s="1">
        <v>9021.5</v>
      </c>
      <c r="E294" s="1">
        <v>9045.65</v>
      </c>
      <c r="F294" s="1">
        <v>24337312</v>
      </c>
      <c r="G294" s="1">
        <v>1727.9</v>
      </c>
      <c r="H294" s="3">
        <f>IF(ISERR(LN(Table13642[[#This Row],[Close]]/E293)),"-",LN(Table13642[[#This Row],[Close]]/E293))</f>
        <v>-1.2016198953546886E-2</v>
      </c>
    </row>
    <row r="295" spans="1:8" x14ac:dyDescent="0.3">
      <c r="A295" s="2">
        <v>43532</v>
      </c>
      <c r="B295" s="1">
        <v>9038.85</v>
      </c>
      <c r="C295" s="1">
        <v>9085.2000000000007</v>
      </c>
      <c r="D295" s="1">
        <v>9007.7999999999993</v>
      </c>
      <c r="E295" s="1">
        <v>9021.85</v>
      </c>
      <c r="F295" s="1">
        <v>15832832</v>
      </c>
      <c r="G295" s="1">
        <v>1204.68</v>
      </c>
      <c r="H295" s="3">
        <f>IF(ISERR(LN(Table13642[[#This Row],[Close]]/E294)),"-",LN(Table13642[[#This Row],[Close]]/E294))</f>
        <v>-2.6345663502083602E-3</v>
      </c>
    </row>
    <row r="296" spans="1:8" x14ac:dyDescent="0.3">
      <c r="A296" s="2">
        <v>43535</v>
      </c>
      <c r="B296" s="1">
        <v>9052.9500000000007</v>
      </c>
      <c r="C296" s="1">
        <v>9168.4500000000007</v>
      </c>
      <c r="D296" s="1">
        <v>9047.15</v>
      </c>
      <c r="E296" s="1">
        <v>9155.0499999999993</v>
      </c>
      <c r="F296" s="1">
        <v>14435244</v>
      </c>
      <c r="G296" s="1">
        <v>1224.71</v>
      </c>
      <c r="H296" s="3">
        <f>IF(ISERR(LN(Table13642[[#This Row],[Close]]/E295)),"-",LN(Table13642[[#This Row],[Close]]/E295))</f>
        <v>1.4656226785291314E-2</v>
      </c>
    </row>
    <row r="297" spans="1:8" x14ac:dyDescent="0.3">
      <c r="A297" s="2">
        <v>43536</v>
      </c>
      <c r="B297" s="1">
        <v>9212.6</v>
      </c>
      <c r="C297" s="1">
        <v>9345.1</v>
      </c>
      <c r="D297" s="1">
        <v>9202.7000000000007</v>
      </c>
      <c r="E297" s="1">
        <v>9274.7999999999993</v>
      </c>
      <c r="F297" s="1">
        <v>24787689</v>
      </c>
      <c r="G297" s="1">
        <v>1785.07</v>
      </c>
      <c r="H297" s="3">
        <f>IF(ISERR(LN(Table13642[[#This Row],[Close]]/E296)),"-",LN(Table13642[[#This Row],[Close]]/E296))</f>
        <v>1.2995405310678399E-2</v>
      </c>
    </row>
    <row r="298" spans="1:8" x14ac:dyDescent="0.3">
      <c r="A298" s="2">
        <v>43537</v>
      </c>
      <c r="B298" s="1">
        <v>9298.7000000000007</v>
      </c>
      <c r="C298" s="1">
        <v>9318.15</v>
      </c>
      <c r="D298" s="1">
        <v>9070.6</v>
      </c>
      <c r="E298" s="1">
        <v>9100.25</v>
      </c>
      <c r="F298" s="1">
        <v>21196190</v>
      </c>
      <c r="G298" s="1">
        <v>1526.23</v>
      </c>
      <c r="H298" s="3">
        <f>IF(ISERR(LN(Table13642[[#This Row],[Close]]/E297)),"-",LN(Table13642[[#This Row],[Close]]/E297))</f>
        <v>-1.8999159245774597E-2</v>
      </c>
    </row>
    <row r="299" spans="1:8" x14ac:dyDescent="0.3">
      <c r="A299" s="2">
        <v>43538</v>
      </c>
      <c r="B299" s="1">
        <v>9102.1</v>
      </c>
      <c r="C299" s="1">
        <v>9209.2000000000007</v>
      </c>
      <c r="D299" s="1">
        <v>9077.35</v>
      </c>
      <c r="E299" s="1">
        <v>9184.9</v>
      </c>
      <c r="F299" s="1">
        <v>20139736</v>
      </c>
      <c r="G299" s="1">
        <v>1492.33</v>
      </c>
      <c r="H299" s="3">
        <f>IF(ISERR(LN(Table13642[[#This Row],[Close]]/E298)),"-",LN(Table13642[[#This Row],[Close]]/E298))</f>
        <v>9.2589456186312653E-3</v>
      </c>
    </row>
    <row r="300" spans="1:8" x14ac:dyDescent="0.3">
      <c r="A300" s="2">
        <v>43539</v>
      </c>
      <c r="B300" s="1">
        <v>9203.9500000000007</v>
      </c>
      <c r="C300" s="1">
        <v>9256.25</v>
      </c>
      <c r="D300" s="1">
        <v>9178.6</v>
      </c>
      <c r="E300" s="1">
        <v>9221.75</v>
      </c>
      <c r="F300" s="1">
        <v>22485358</v>
      </c>
      <c r="G300" s="1">
        <v>1760.76</v>
      </c>
      <c r="H300" s="3">
        <f>IF(ISERR(LN(Table13642[[#This Row],[Close]]/E299)),"-",LN(Table13642[[#This Row],[Close]]/E299))</f>
        <v>4.0039930385448643E-3</v>
      </c>
    </row>
    <row r="301" spans="1:8" x14ac:dyDescent="0.3">
      <c r="A301" s="2">
        <v>43542</v>
      </c>
      <c r="B301" s="1">
        <v>9224.0499999999993</v>
      </c>
      <c r="C301" s="1">
        <v>9240.9</v>
      </c>
      <c r="D301" s="1">
        <v>9133.7999999999993</v>
      </c>
      <c r="E301" s="1">
        <v>9204.9500000000007</v>
      </c>
      <c r="F301" s="1">
        <v>15522222</v>
      </c>
      <c r="G301" s="1">
        <v>1172.08</v>
      </c>
      <c r="H301" s="3">
        <f>IF(ISERR(LN(Table13642[[#This Row],[Close]]/E300)),"-",LN(Table13642[[#This Row],[Close]]/E300))</f>
        <v>-1.8234414903280391E-3</v>
      </c>
    </row>
    <row r="302" spans="1:8" x14ac:dyDescent="0.3">
      <c r="A302" s="2">
        <v>43543</v>
      </c>
      <c r="B302" s="1">
        <v>9230.7000000000007</v>
      </c>
      <c r="C302" s="1">
        <v>9312.2000000000007</v>
      </c>
      <c r="D302" s="1">
        <v>9216.2999999999993</v>
      </c>
      <c r="E302" s="1">
        <v>9244.6</v>
      </c>
      <c r="F302" s="1">
        <v>15986878</v>
      </c>
      <c r="G302" s="1">
        <v>1233.57</v>
      </c>
      <c r="H302" s="3">
        <f>IF(ISERR(LN(Table13642[[#This Row],[Close]]/E301)),"-",LN(Table13642[[#This Row],[Close]]/E301))</f>
        <v>4.2982144326874821E-3</v>
      </c>
    </row>
    <row r="303" spans="1:8" x14ac:dyDescent="0.3">
      <c r="A303" s="2">
        <v>43544</v>
      </c>
      <c r="B303" s="1">
        <v>9259.2999999999993</v>
      </c>
      <c r="C303" s="1">
        <v>9300.7999999999993</v>
      </c>
      <c r="D303" s="1">
        <v>9231.65</v>
      </c>
      <c r="E303" s="1">
        <v>9264.5</v>
      </c>
      <c r="F303" s="1">
        <v>12715415</v>
      </c>
      <c r="G303" s="1">
        <v>1141.42</v>
      </c>
      <c r="H303" s="3">
        <f>IF(ISERR(LN(Table13642[[#This Row],[Close]]/E302)),"-",LN(Table13642[[#This Row],[Close]]/E302))</f>
        <v>2.150294467882743E-3</v>
      </c>
    </row>
    <row r="304" spans="1:8" x14ac:dyDescent="0.3">
      <c r="A304" s="2">
        <v>43546</v>
      </c>
      <c r="B304" s="1">
        <v>9298.5</v>
      </c>
      <c r="C304" s="1">
        <v>9338.2999999999993</v>
      </c>
      <c r="D304" s="1">
        <v>9188.1</v>
      </c>
      <c r="E304" s="1">
        <v>9199.35</v>
      </c>
      <c r="F304" s="1">
        <v>14418569</v>
      </c>
      <c r="G304" s="1">
        <v>1071.96</v>
      </c>
      <c r="H304" s="3">
        <f>IF(ISERR(LN(Table13642[[#This Row],[Close]]/E303)),"-",LN(Table13642[[#This Row],[Close]]/E303))</f>
        <v>-7.0570623552330299E-3</v>
      </c>
    </row>
    <row r="305" spans="1:8" x14ac:dyDescent="0.3">
      <c r="A305" s="2">
        <v>43549</v>
      </c>
      <c r="B305" s="1">
        <v>9159.9500000000007</v>
      </c>
      <c r="C305" s="1">
        <v>9181.7999999999993</v>
      </c>
      <c r="D305" s="1">
        <v>9081.5499999999993</v>
      </c>
      <c r="E305" s="1">
        <v>9170.15</v>
      </c>
      <c r="F305" s="1">
        <v>14737955</v>
      </c>
      <c r="G305" s="1">
        <v>1210.48</v>
      </c>
      <c r="H305" s="3">
        <f>IF(ISERR(LN(Table13642[[#This Row],[Close]]/E304)),"-",LN(Table13642[[#This Row],[Close]]/E304))</f>
        <v>-3.1791855623978342E-3</v>
      </c>
    </row>
    <row r="306" spans="1:8" x14ac:dyDescent="0.3">
      <c r="A306" s="2">
        <v>43550</v>
      </c>
      <c r="B306" s="1">
        <v>9210.6</v>
      </c>
      <c r="C306" s="1">
        <v>9259.7000000000007</v>
      </c>
      <c r="D306" s="1">
        <v>9164.4</v>
      </c>
      <c r="E306" s="1">
        <v>9245</v>
      </c>
      <c r="F306" s="1">
        <v>13186432</v>
      </c>
      <c r="G306" s="1">
        <v>964.52</v>
      </c>
      <c r="H306" s="3">
        <f>IF(ISERR(LN(Table13642[[#This Row],[Close]]/E305)),"-",LN(Table13642[[#This Row],[Close]]/E305))</f>
        <v>8.129221016386785E-3</v>
      </c>
    </row>
    <row r="307" spans="1:8" x14ac:dyDescent="0.3">
      <c r="A307" s="2">
        <v>43551</v>
      </c>
      <c r="B307" s="1">
        <v>9267.4</v>
      </c>
      <c r="C307" s="1">
        <v>9322.0499999999993</v>
      </c>
      <c r="D307" s="1">
        <v>9120.2999999999993</v>
      </c>
      <c r="E307" s="1">
        <v>9148.7999999999993</v>
      </c>
      <c r="F307" s="1">
        <v>14888686</v>
      </c>
      <c r="G307" s="1">
        <v>1110.5999999999999</v>
      </c>
      <c r="H307" s="3">
        <f>IF(ISERR(LN(Table13642[[#This Row],[Close]]/E306)),"-",LN(Table13642[[#This Row],[Close]]/E306))</f>
        <v>-1.046014169323258E-2</v>
      </c>
    </row>
    <row r="308" spans="1:8" x14ac:dyDescent="0.3">
      <c r="A308" s="2">
        <v>43552</v>
      </c>
      <c r="B308" s="1">
        <v>9172.2000000000007</v>
      </c>
      <c r="C308" s="1">
        <v>9235.25</v>
      </c>
      <c r="D308" s="1">
        <v>9126.9</v>
      </c>
      <c r="E308" s="1">
        <v>9199.4</v>
      </c>
      <c r="F308" s="1">
        <v>26759764</v>
      </c>
      <c r="G308" s="1">
        <v>1984.61</v>
      </c>
      <c r="H308" s="3">
        <f>IF(ISERR(LN(Table13642[[#This Row],[Close]]/E307)),"-",LN(Table13642[[#This Row],[Close]]/E307))</f>
        <v>5.5155413910882474E-3</v>
      </c>
    </row>
    <row r="309" spans="1:8" x14ac:dyDescent="0.3">
      <c r="A309" s="2">
        <v>43553</v>
      </c>
      <c r="B309" s="1">
        <v>9243.1</v>
      </c>
      <c r="C309" s="1">
        <v>9366.65</v>
      </c>
      <c r="D309" s="1">
        <v>9240.7999999999993</v>
      </c>
      <c r="E309" s="1">
        <v>9346.5499999999993</v>
      </c>
      <c r="F309" s="1">
        <v>20443327</v>
      </c>
      <c r="G309" s="1">
        <v>1594.79</v>
      </c>
      <c r="H309" s="3">
        <f>IF(ISERR(LN(Table13642[[#This Row],[Close]]/E308)),"-",LN(Table13642[[#This Row],[Close]]/E308))</f>
        <v>1.5869026715102034E-2</v>
      </c>
    </row>
    <row r="310" spans="1:8" x14ac:dyDescent="0.3">
      <c r="A310" s="2">
        <v>43556</v>
      </c>
      <c r="B310" s="1">
        <v>9367.6</v>
      </c>
      <c r="C310" s="1">
        <v>9416.9500000000007</v>
      </c>
      <c r="D310" s="1">
        <v>9353.65</v>
      </c>
      <c r="E310" s="1">
        <v>9375.4</v>
      </c>
      <c r="F310" s="1">
        <v>18363013</v>
      </c>
      <c r="G310" s="1">
        <v>1494.9</v>
      </c>
      <c r="H310" s="3">
        <f>IF(ISERR(LN(Table13642[[#This Row],[Close]]/E309)),"-",LN(Table13642[[#This Row],[Close]]/E309))</f>
        <v>3.0819463608991447E-3</v>
      </c>
    </row>
    <row r="311" spans="1:8" x14ac:dyDescent="0.3">
      <c r="A311" s="2">
        <v>43557</v>
      </c>
      <c r="B311" s="1">
        <v>9419.25</v>
      </c>
      <c r="C311" s="1">
        <v>9425.9500000000007</v>
      </c>
      <c r="D311" s="1">
        <v>9272.4</v>
      </c>
      <c r="E311" s="1">
        <v>9296.9500000000007</v>
      </c>
      <c r="F311" s="1">
        <v>12632975</v>
      </c>
      <c r="G311" s="1">
        <v>1027.49</v>
      </c>
      <c r="H311" s="3">
        <f>IF(ISERR(LN(Table13642[[#This Row],[Close]]/E310)),"-",LN(Table13642[[#This Row],[Close]]/E310))</f>
        <v>-8.4028482326359497E-3</v>
      </c>
    </row>
    <row r="312" spans="1:8" x14ac:dyDescent="0.3">
      <c r="A312" s="2">
        <v>43558</v>
      </c>
      <c r="B312" s="1">
        <v>9312.25</v>
      </c>
      <c r="C312" s="1">
        <v>9341.25</v>
      </c>
      <c r="D312" s="1">
        <v>9163.5</v>
      </c>
      <c r="E312" s="1">
        <v>9180.2999999999993</v>
      </c>
      <c r="F312" s="1">
        <v>14752757</v>
      </c>
      <c r="G312" s="1">
        <v>1095.3900000000001</v>
      </c>
      <c r="H312" s="3">
        <f>IF(ISERR(LN(Table13642[[#This Row],[Close]]/E311)),"-",LN(Table13642[[#This Row],[Close]]/E311))</f>
        <v>-1.2626505543318754E-2</v>
      </c>
    </row>
    <row r="313" spans="1:8" x14ac:dyDescent="0.3">
      <c r="A313" s="2">
        <v>43559</v>
      </c>
      <c r="B313" s="1">
        <v>9193.2999999999993</v>
      </c>
      <c r="C313" s="1">
        <v>9278.7000000000007</v>
      </c>
      <c r="D313" s="1">
        <v>9181.65</v>
      </c>
      <c r="E313" s="1">
        <v>9263.4</v>
      </c>
      <c r="F313" s="1">
        <v>15405348</v>
      </c>
      <c r="G313" s="1">
        <v>1084.2</v>
      </c>
      <c r="H313" s="3">
        <f>IF(ISERR(LN(Table13642[[#This Row],[Close]]/E312)),"-",LN(Table13642[[#This Row],[Close]]/E312))</f>
        <v>9.0112680568086734E-3</v>
      </c>
    </row>
    <row r="314" spans="1:8" x14ac:dyDescent="0.3">
      <c r="A314" s="2">
        <v>43560</v>
      </c>
      <c r="B314" s="1">
        <v>9314.2999999999993</v>
      </c>
      <c r="C314" s="1">
        <v>9332.1</v>
      </c>
      <c r="D314" s="1">
        <v>9259.4500000000007</v>
      </c>
      <c r="E314" s="1">
        <v>9271.5499999999993</v>
      </c>
      <c r="F314" s="1">
        <v>17342544</v>
      </c>
      <c r="G314" s="1">
        <v>1193.06</v>
      </c>
      <c r="H314" s="3">
        <f>IF(ISERR(LN(Table13642[[#This Row],[Close]]/E313)),"-",LN(Table13642[[#This Row],[Close]]/E313))</f>
        <v>8.7941974758538714E-4</v>
      </c>
    </row>
    <row r="315" spans="1:8" x14ac:dyDescent="0.3">
      <c r="A315" s="2">
        <v>43563</v>
      </c>
      <c r="B315" s="1">
        <v>9292.1</v>
      </c>
      <c r="C315" s="1">
        <v>9329.4</v>
      </c>
      <c r="D315" s="1">
        <v>9219</v>
      </c>
      <c r="E315" s="1">
        <v>9243.9</v>
      </c>
      <c r="F315" s="1">
        <v>11969717</v>
      </c>
      <c r="G315" s="1">
        <v>880.21</v>
      </c>
      <c r="H315" s="3">
        <f>IF(ISERR(LN(Table13642[[#This Row],[Close]]/E314)),"-",LN(Table13642[[#This Row],[Close]]/E314))</f>
        <v>-2.9866971155431488E-3</v>
      </c>
    </row>
    <row r="316" spans="1:8" x14ac:dyDescent="0.3">
      <c r="A316" s="2">
        <v>43564</v>
      </c>
      <c r="B316" s="1">
        <v>9231.9500000000007</v>
      </c>
      <c r="C316" s="1">
        <v>9349.85</v>
      </c>
      <c r="D316" s="1">
        <v>9207.4500000000007</v>
      </c>
      <c r="E316" s="1">
        <v>9333.2999999999993</v>
      </c>
      <c r="F316" s="1">
        <v>13959730</v>
      </c>
      <c r="G316" s="1">
        <v>1022.79</v>
      </c>
      <c r="H316" s="3">
        <f>IF(ISERR(LN(Table13642[[#This Row],[Close]]/E315)),"-",LN(Table13642[[#This Row],[Close]]/E315))</f>
        <v>9.6247755463042851E-3</v>
      </c>
    </row>
    <row r="317" spans="1:8" x14ac:dyDescent="0.3">
      <c r="A317" s="2">
        <v>43565</v>
      </c>
      <c r="B317" s="1">
        <v>9308.2000000000007</v>
      </c>
      <c r="C317" s="1">
        <v>9520.2999999999993</v>
      </c>
      <c r="D317" s="1">
        <v>9305.5</v>
      </c>
      <c r="E317" s="1">
        <v>9407.9</v>
      </c>
      <c r="F317" s="1">
        <v>19982125</v>
      </c>
      <c r="G317" s="1">
        <v>1568.68</v>
      </c>
      <c r="H317" s="3">
        <f>IF(ISERR(LN(Table13642[[#This Row],[Close]]/E316)),"-",LN(Table13642[[#This Row],[Close]]/E316))</f>
        <v>7.9611117759344017E-3</v>
      </c>
    </row>
    <row r="318" spans="1:8" x14ac:dyDescent="0.3">
      <c r="A318" s="2">
        <v>43566</v>
      </c>
      <c r="B318" s="1">
        <v>9386.75</v>
      </c>
      <c r="C318" s="1">
        <v>9422</v>
      </c>
      <c r="D318" s="1">
        <v>9355.9</v>
      </c>
      <c r="E318" s="1">
        <v>9391.15</v>
      </c>
      <c r="F318" s="1">
        <v>13254343</v>
      </c>
      <c r="G318" s="1">
        <v>1030.96</v>
      </c>
      <c r="H318" s="3">
        <f>IF(ISERR(LN(Table13642[[#This Row],[Close]]/E317)),"-",LN(Table13642[[#This Row],[Close]]/E317))</f>
        <v>-1.7820054133084878E-3</v>
      </c>
    </row>
    <row r="319" spans="1:8" x14ac:dyDescent="0.3">
      <c r="A319" s="2">
        <v>43567</v>
      </c>
      <c r="B319" s="1">
        <v>9398.25</v>
      </c>
      <c r="C319" s="1">
        <v>9448.4500000000007</v>
      </c>
      <c r="D319" s="1">
        <v>9383.75</v>
      </c>
      <c r="E319" s="1">
        <v>9426.4500000000007</v>
      </c>
      <c r="F319" s="1">
        <v>18467844</v>
      </c>
      <c r="G319" s="1">
        <v>1399.2</v>
      </c>
      <c r="H319" s="3">
        <f>IF(ISERR(LN(Table13642[[#This Row],[Close]]/E318)),"-",LN(Table13642[[#This Row],[Close]]/E318))</f>
        <v>3.7518112200439413E-3</v>
      </c>
    </row>
    <row r="320" spans="1:8" x14ac:dyDescent="0.3">
      <c r="A320" s="2">
        <v>43570</v>
      </c>
      <c r="B320" s="1">
        <v>9431.7999999999993</v>
      </c>
      <c r="C320" s="1">
        <v>9447.4500000000007</v>
      </c>
      <c r="D320" s="1">
        <v>9358.75</v>
      </c>
      <c r="E320" s="1">
        <v>9417.75</v>
      </c>
      <c r="F320" s="1">
        <v>10236197</v>
      </c>
      <c r="G320" s="1">
        <v>779.87</v>
      </c>
      <c r="H320" s="3">
        <f>IF(ISERR(LN(Table13642[[#This Row],[Close]]/E319)),"-",LN(Table13642[[#This Row],[Close]]/E319))</f>
        <v>-9.2336109976887267E-4</v>
      </c>
    </row>
    <row r="321" spans="1:8" x14ac:dyDescent="0.3">
      <c r="A321" s="2">
        <v>43571</v>
      </c>
      <c r="B321" s="1">
        <v>9460.1</v>
      </c>
      <c r="C321" s="1">
        <v>9474.1</v>
      </c>
      <c r="D321" s="1">
        <v>9410.2000000000007</v>
      </c>
      <c r="E321" s="1">
        <v>9417.7999999999993</v>
      </c>
      <c r="F321" s="1">
        <v>11477368</v>
      </c>
      <c r="G321" s="1">
        <v>959.54</v>
      </c>
      <c r="H321" s="3">
        <f>IF(ISERR(LN(Table13642[[#This Row],[Close]]/E320)),"-",LN(Table13642[[#This Row],[Close]]/E320))</f>
        <v>5.309109635743922E-6</v>
      </c>
    </row>
    <row r="322" spans="1:8" x14ac:dyDescent="0.3">
      <c r="A322" s="2">
        <v>43573</v>
      </c>
      <c r="B322" s="1">
        <v>9442.5499999999993</v>
      </c>
      <c r="C322" s="1">
        <v>9450.9500000000007</v>
      </c>
      <c r="D322" s="1">
        <v>9338.65</v>
      </c>
      <c r="E322" s="1">
        <v>9409.9</v>
      </c>
      <c r="F322" s="1">
        <v>11800745</v>
      </c>
      <c r="G322" s="1">
        <v>867.27</v>
      </c>
      <c r="H322" s="3">
        <f>IF(ISERR(LN(Table13642[[#This Row],[Close]]/E321)),"-",LN(Table13642[[#This Row],[Close]]/E321))</f>
        <v>-8.3918911642133303E-4</v>
      </c>
    </row>
    <row r="323" spans="1:8" x14ac:dyDescent="0.3">
      <c r="A323" s="2">
        <v>43577</v>
      </c>
      <c r="B323" s="1">
        <v>9392.25</v>
      </c>
      <c r="C323" s="1">
        <v>9410.65</v>
      </c>
      <c r="D323" s="1">
        <v>9260.9500000000007</v>
      </c>
      <c r="E323" s="1">
        <v>9285.4500000000007</v>
      </c>
      <c r="F323" s="1">
        <v>8009109</v>
      </c>
      <c r="G323" s="1">
        <v>682.79</v>
      </c>
      <c r="H323" s="3">
        <f>IF(ISERR(LN(Table13642[[#This Row],[Close]]/E322)),"-",LN(Table13642[[#This Row],[Close]]/E322))</f>
        <v>-1.3313667651435211E-2</v>
      </c>
    </row>
    <row r="324" spans="1:8" x14ac:dyDescent="0.3">
      <c r="A324" s="2">
        <v>43578</v>
      </c>
      <c r="B324" s="1">
        <v>9294</v>
      </c>
      <c r="C324" s="1">
        <v>9422</v>
      </c>
      <c r="D324" s="1">
        <v>9290.5499999999993</v>
      </c>
      <c r="E324" s="1">
        <v>9388.7999999999993</v>
      </c>
      <c r="F324" s="1">
        <v>17092800</v>
      </c>
      <c r="G324" s="1">
        <v>1268.96</v>
      </c>
      <c r="H324" s="3">
        <f>IF(ISERR(LN(Table13642[[#This Row],[Close]]/E323)),"-",LN(Table13642[[#This Row],[Close]]/E323))</f>
        <v>1.1068830629645672E-2</v>
      </c>
    </row>
    <row r="325" spans="1:8" x14ac:dyDescent="0.3">
      <c r="A325" s="2">
        <v>43579</v>
      </c>
      <c r="B325" s="1">
        <v>9383.4</v>
      </c>
      <c r="C325" s="1">
        <v>9474.6</v>
      </c>
      <c r="D325" s="1">
        <v>9358.35</v>
      </c>
      <c r="E325" s="1">
        <v>9459</v>
      </c>
      <c r="F325" s="1">
        <v>12745317</v>
      </c>
      <c r="G325" s="1">
        <v>1062.77</v>
      </c>
      <c r="H325" s="3">
        <f>IF(ISERR(LN(Table13642[[#This Row],[Close]]/E324)),"-",LN(Table13642[[#This Row],[Close]]/E324))</f>
        <v>7.4491797045627001E-3</v>
      </c>
    </row>
    <row r="326" spans="1:8" x14ac:dyDescent="0.3">
      <c r="A326" s="2">
        <v>43580</v>
      </c>
      <c r="B326" s="1">
        <v>9435.4500000000007</v>
      </c>
      <c r="C326" s="1">
        <v>9534.5499999999993</v>
      </c>
      <c r="D326" s="1">
        <v>9423.5</v>
      </c>
      <c r="E326" s="1">
        <v>9442.5499999999993</v>
      </c>
      <c r="F326" s="1">
        <v>21484970</v>
      </c>
      <c r="G326" s="1">
        <v>1748.06</v>
      </c>
      <c r="H326" s="3">
        <f>IF(ISERR(LN(Table13642[[#This Row],[Close]]/E325)),"-",LN(Table13642[[#This Row],[Close]]/E325))</f>
        <v>-1.7405984327413231E-3</v>
      </c>
    </row>
    <row r="327" spans="1:8" x14ac:dyDescent="0.3">
      <c r="A327" s="2">
        <v>43581</v>
      </c>
      <c r="B327" s="1">
        <v>9493.6</v>
      </c>
      <c r="C327" s="1">
        <v>9578.4</v>
      </c>
      <c r="D327" s="1">
        <v>9440.15</v>
      </c>
      <c r="E327" s="1">
        <v>9461.7000000000007</v>
      </c>
      <c r="F327" s="1">
        <v>21921119</v>
      </c>
      <c r="G327" s="1">
        <v>1979.6</v>
      </c>
      <c r="H327" s="3">
        <f>IF(ISERR(LN(Table13642[[#This Row],[Close]]/E326)),"-",LN(Table13642[[#This Row],[Close]]/E326))</f>
        <v>2.0260001375754177E-3</v>
      </c>
    </row>
    <row r="328" spans="1:8" x14ac:dyDescent="0.3">
      <c r="A328" s="2">
        <v>43585</v>
      </c>
      <c r="B328" s="1">
        <v>9468.6</v>
      </c>
      <c r="C328" s="1">
        <v>9471.85</v>
      </c>
      <c r="D328" s="1">
        <v>9307.2000000000007</v>
      </c>
      <c r="E328" s="1">
        <v>9402.5</v>
      </c>
      <c r="F328" s="1">
        <v>21185486</v>
      </c>
      <c r="G328" s="1">
        <v>1599.08</v>
      </c>
      <c r="H328" s="3">
        <f>IF(ISERR(LN(Table13642[[#This Row],[Close]]/E327)),"-",LN(Table13642[[#This Row],[Close]]/E327))</f>
        <v>-6.2764595735132394E-3</v>
      </c>
    </row>
    <row r="329" spans="1:8" x14ac:dyDescent="0.3">
      <c r="A329" s="2">
        <v>43587</v>
      </c>
      <c r="B329" s="1">
        <v>9379.15</v>
      </c>
      <c r="C329" s="1">
        <v>9419.7000000000007</v>
      </c>
      <c r="D329" s="1">
        <v>9271.85</v>
      </c>
      <c r="E329" s="1">
        <v>9291.2999999999993</v>
      </c>
      <c r="F329" s="1">
        <v>17481482</v>
      </c>
      <c r="G329" s="1">
        <v>1331.83</v>
      </c>
      <c r="H329" s="3">
        <f>IF(ISERR(LN(Table13642[[#This Row],[Close]]/E328)),"-",LN(Table13642[[#This Row],[Close]]/E328))</f>
        <v>-1.1897132912229982E-2</v>
      </c>
    </row>
    <row r="330" spans="1:8" x14ac:dyDescent="0.3">
      <c r="A330" s="2">
        <v>43588</v>
      </c>
      <c r="B330" s="1">
        <v>9307.35</v>
      </c>
      <c r="C330" s="1">
        <v>9324.2000000000007</v>
      </c>
      <c r="D330" s="1">
        <v>9193.0499999999993</v>
      </c>
      <c r="E330" s="1">
        <v>9220.4500000000007</v>
      </c>
      <c r="F330" s="1">
        <v>15816220</v>
      </c>
      <c r="G330" s="1">
        <v>1071.6099999999999</v>
      </c>
      <c r="H330" s="3">
        <f>IF(ISERR(LN(Table13642[[#This Row],[Close]]/E329)),"-",LN(Table13642[[#This Row],[Close]]/E329))</f>
        <v>-7.654635131210139E-3</v>
      </c>
    </row>
    <row r="331" spans="1:8" x14ac:dyDescent="0.3">
      <c r="A331" s="2">
        <v>43591</v>
      </c>
      <c r="B331" s="1">
        <v>9121.35</v>
      </c>
      <c r="C331" s="1">
        <v>9226.85</v>
      </c>
      <c r="D331" s="1">
        <v>9110.9500000000007</v>
      </c>
      <c r="E331" s="1">
        <v>9189.75</v>
      </c>
      <c r="F331" s="1">
        <v>15765872</v>
      </c>
      <c r="G331" s="1">
        <v>1015.66</v>
      </c>
      <c r="H331" s="3">
        <f>IF(ISERR(LN(Table13642[[#This Row],[Close]]/E330)),"-",LN(Table13642[[#This Row],[Close]]/E330))</f>
        <v>-3.3351108033856246E-3</v>
      </c>
    </row>
    <row r="332" spans="1:8" x14ac:dyDescent="0.3">
      <c r="A332" s="2">
        <v>43592</v>
      </c>
      <c r="B332" s="1">
        <v>9215.4500000000007</v>
      </c>
      <c r="C332" s="1">
        <v>9229.7999999999993</v>
      </c>
      <c r="D332" s="1">
        <v>9126.85</v>
      </c>
      <c r="E332" s="1">
        <v>9148.2000000000007</v>
      </c>
      <c r="F332" s="1">
        <v>14305996</v>
      </c>
      <c r="G332" s="1">
        <v>1074.58</v>
      </c>
      <c r="H332" s="3">
        <f>IF(ISERR(LN(Table13642[[#This Row],[Close]]/E331)),"-",LN(Table13642[[#This Row],[Close]]/E331))</f>
        <v>-4.5315938917491186E-3</v>
      </c>
    </row>
    <row r="333" spans="1:8" x14ac:dyDescent="0.3">
      <c r="A333" s="2">
        <v>43593</v>
      </c>
      <c r="B333" s="1">
        <v>9144.1</v>
      </c>
      <c r="C333" s="1">
        <v>9146.75</v>
      </c>
      <c r="D333" s="1">
        <v>8973.4</v>
      </c>
      <c r="E333" s="1">
        <v>9003.35</v>
      </c>
      <c r="F333" s="1">
        <v>16196918</v>
      </c>
      <c r="G333" s="1">
        <v>1094.69</v>
      </c>
      <c r="H333" s="3">
        <f>IF(ISERR(LN(Table13642[[#This Row],[Close]]/E332)),"-",LN(Table13642[[#This Row],[Close]]/E332))</f>
        <v>-1.5960408322843563E-2</v>
      </c>
    </row>
    <row r="334" spans="1:8" x14ac:dyDescent="0.3">
      <c r="A334" s="2">
        <v>43594</v>
      </c>
      <c r="B334" s="1">
        <v>8963.5499999999993</v>
      </c>
      <c r="C334" s="1">
        <v>9011.6</v>
      </c>
      <c r="D334" s="1">
        <v>8881.6</v>
      </c>
      <c r="E334" s="1">
        <v>8976.9</v>
      </c>
      <c r="F334" s="1">
        <v>16033512</v>
      </c>
      <c r="G334" s="1">
        <v>1165.73</v>
      </c>
      <c r="H334" s="3">
        <f>IF(ISERR(LN(Table13642[[#This Row],[Close]]/E333)),"-",LN(Table13642[[#This Row],[Close]]/E333))</f>
        <v>-2.9421191673539406E-3</v>
      </c>
    </row>
    <row r="335" spans="1:8" x14ac:dyDescent="0.3">
      <c r="A335" s="2">
        <v>43595</v>
      </c>
      <c r="B335" s="1">
        <v>8964.7000000000007</v>
      </c>
      <c r="C335" s="1">
        <v>9012.75</v>
      </c>
      <c r="D335" s="1">
        <v>8914.9500000000007</v>
      </c>
      <c r="E335" s="1">
        <v>8944.6</v>
      </c>
      <c r="F335" s="1">
        <v>12715708</v>
      </c>
      <c r="G335" s="1">
        <v>919.54</v>
      </c>
      <c r="H335" s="3">
        <f>IF(ISERR(LN(Table13642[[#This Row],[Close]]/E334)),"-",LN(Table13642[[#This Row],[Close]]/E334))</f>
        <v>-3.6046128921626386E-3</v>
      </c>
    </row>
    <row r="336" spans="1:8" x14ac:dyDescent="0.3">
      <c r="A336" s="2">
        <v>43598</v>
      </c>
      <c r="B336" s="1">
        <v>8904.7999999999993</v>
      </c>
      <c r="C336" s="1">
        <v>8906.4</v>
      </c>
      <c r="D336" s="1">
        <v>8244.65</v>
      </c>
      <c r="E336" s="1">
        <v>8553.5</v>
      </c>
      <c r="F336" s="1">
        <v>36660458</v>
      </c>
      <c r="G336" s="1">
        <v>1871.64</v>
      </c>
      <c r="H336" s="3">
        <f>IF(ISERR(LN(Table13642[[#This Row],[Close]]/E335)),"-",LN(Table13642[[#This Row],[Close]]/E335))</f>
        <v>-4.4709442331209694E-2</v>
      </c>
    </row>
    <row r="337" spans="1:8" x14ac:dyDescent="0.3">
      <c r="A337" s="2">
        <v>43599</v>
      </c>
      <c r="B337" s="1">
        <v>8573.65</v>
      </c>
      <c r="C337" s="1">
        <v>8762.2000000000007</v>
      </c>
      <c r="D337" s="1">
        <v>8516.1</v>
      </c>
      <c r="E337" s="1">
        <v>8683.9</v>
      </c>
      <c r="F337" s="1">
        <v>30903142</v>
      </c>
      <c r="G337" s="1">
        <v>1664.63</v>
      </c>
      <c r="H337" s="3">
        <f>IF(ISERR(LN(Table13642[[#This Row],[Close]]/E336)),"-",LN(Table13642[[#This Row],[Close]]/E336))</f>
        <v>1.5130180608855615E-2</v>
      </c>
    </row>
    <row r="338" spans="1:8" x14ac:dyDescent="0.3">
      <c r="A338" s="2">
        <v>43600</v>
      </c>
      <c r="B338" s="1">
        <v>8690.7000000000007</v>
      </c>
      <c r="C338" s="1">
        <v>8756.5499999999993</v>
      </c>
      <c r="D338" s="1">
        <v>8562.75</v>
      </c>
      <c r="E338" s="1">
        <v>8595.75</v>
      </c>
      <c r="F338" s="1">
        <v>22503895</v>
      </c>
      <c r="G338" s="1">
        <v>1478.36</v>
      </c>
      <c r="H338" s="3">
        <f>IF(ISERR(LN(Table13642[[#This Row],[Close]]/E337)),"-",LN(Table13642[[#This Row],[Close]]/E337))</f>
        <v>-1.0202841456283977E-2</v>
      </c>
    </row>
    <row r="339" spans="1:8" x14ac:dyDescent="0.3">
      <c r="A339" s="2">
        <v>43601</v>
      </c>
      <c r="B339" s="1">
        <v>8592.1</v>
      </c>
      <c r="C339" s="1">
        <v>8606.7999999999993</v>
      </c>
      <c r="D339" s="1">
        <v>8293.0499999999993</v>
      </c>
      <c r="E339" s="1">
        <v>8577.35</v>
      </c>
      <c r="F339" s="1">
        <v>53499767</v>
      </c>
      <c r="G339" s="1">
        <v>2908.25</v>
      </c>
      <c r="H339" s="3">
        <f>IF(ISERR(LN(Table13642[[#This Row],[Close]]/E338)),"-",LN(Table13642[[#This Row],[Close]]/E338))</f>
        <v>-2.1428870781644059E-3</v>
      </c>
    </row>
    <row r="340" spans="1:8" x14ac:dyDescent="0.3">
      <c r="A340" s="2">
        <v>43602</v>
      </c>
      <c r="B340" s="1">
        <v>8540.9</v>
      </c>
      <c r="C340" s="1">
        <v>8542.7000000000007</v>
      </c>
      <c r="D340" s="1">
        <v>8387.9</v>
      </c>
      <c r="E340" s="1">
        <v>8448.9500000000007</v>
      </c>
      <c r="F340" s="1">
        <v>32723259</v>
      </c>
      <c r="G340" s="1">
        <v>2200.69</v>
      </c>
      <c r="H340" s="3">
        <f>IF(ISERR(LN(Table13642[[#This Row],[Close]]/E339)),"-",LN(Table13642[[#This Row],[Close]]/E339))</f>
        <v>-1.5082834691521437E-2</v>
      </c>
    </row>
    <row r="341" spans="1:8" x14ac:dyDescent="0.3">
      <c r="A341" s="2">
        <v>43605</v>
      </c>
      <c r="B341" s="1">
        <v>8640</v>
      </c>
      <c r="C341" s="1">
        <v>8675.2999999999993</v>
      </c>
      <c r="D341" s="1">
        <v>8415.25</v>
      </c>
      <c r="E341" s="1">
        <v>8505.9500000000007</v>
      </c>
      <c r="F341" s="1">
        <v>23974986</v>
      </c>
      <c r="G341" s="1">
        <v>2064.2399999999998</v>
      </c>
      <c r="H341" s="3">
        <f>IF(ISERR(LN(Table13642[[#This Row],[Close]]/E340)),"-",LN(Table13642[[#This Row],[Close]]/E340))</f>
        <v>6.7237453174486409E-3</v>
      </c>
    </row>
    <row r="342" spans="1:8" x14ac:dyDescent="0.3">
      <c r="A342" s="2">
        <v>43606</v>
      </c>
      <c r="B342" s="1">
        <v>8517</v>
      </c>
      <c r="C342" s="1">
        <v>8725.7999999999993</v>
      </c>
      <c r="D342" s="1">
        <v>8471.6</v>
      </c>
      <c r="E342" s="1">
        <v>8488.25</v>
      </c>
      <c r="F342" s="1">
        <v>26575270</v>
      </c>
      <c r="G342" s="1">
        <v>2065.3200000000002</v>
      </c>
      <c r="H342" s="3">
        <f>IF(ISERR(LN(Table13642[[#This Row],[Close]]/E341)),"-",LN(Table13642[[#This Row],[Close]]/E341))</f>
        <v>-2.0830643867034058E-3</v>
      </c>
    </row>
    <row r="343" spans="1:8" x14ac:dyDescent="0.3">
      <c r="A343" s="2">
        <v>43607</v>
      </c>
      <c r="B343" s="1">
        <v>8498.0499999999993</v>
      </c>
      <c r="C343" s="1">
        <v>8584.9500000000007</v>
      </c>
      <c r="D343" s="1">
        <v>8413.2999999999993</v>
      </c>
      <c r="E343" s="1">
        <v>8510.85</v>
      </c>
      <c r="F343" s="1">
        <v>24916807</v>
      </c>
      <c r="G343" s="1">
        <v>1589.05</v>
      </c>
      <c r="H343" s="3">
        <f>IF(ISERR(LN(Table13642[[#This Row],[Close]]/E342)),"-",LN(Table13642[[#This Row],[Close]]/E342))</f>
        <v>2.6589658647050121E-3</v>
      </c>
    </row>
    <row r="344" spans="1:8" x14ac:dyDescent="0.3">
      <c r="A344" s="2">
        <v>43608</v>
      </c>
      <c r="B344" s="1">
        <v>8613.2999999999993</v>
      </c>
      <c r="C344" s="1">
        <v>8626.1</v>
      </c>
      <c r="D344" s="1">
        <v>8472.2000000000007</v>
      </c>
      <c r="E344" s="1">
        <v>8497.6</v>
      </c>
      <c r="F344" s="1">
        <v>25849311</v>
      </c>
      <c r="G344" s="1">
        <v>1711.98</v>
      </c>
      <c r="H344" s="3">
        <f>IF(ISERR(LN(Table13642[[#This Row],[Close]]/E343)),"-",LN(Table13642[[#This Row],[Close]]/E343))</f>
        <v>-1.5580494025481063E-3</v>
      </c>
    </row>
    <row r="345" spans="1:8" x14ac:dyDescent="0.3">
      <c r="A345" s="2">
        <v>43609</v>
      </c>
      <c r="B345" s="1">
        <v>8529.4</v>
      </c>
      <c r="C345" s="1">
        <v>8620.2000000000007</v>
      </c>
      <c r="D345" s="1">
        <v>8515.65</v>
      </c>
      <c r="E345" s="1">
        <v>8608.4500000000007</v>
      </c>
      <c r="F345" s="1">
        <v>15481725</v>
      </c>
      <c r="G345" s="1">
        <v>1005.24</v>
      </c>
      <c r="H345" s="3">
        <f>IF(ISERR(LN(Table13642[[#This Row],[Close]]/E344)),"-",LN(Table13642[[#This Row],[Close]]/E344))</f>
        <v>1.2960508318711681E-2</v>
      </c>
    </row>
    <row r="346" spans="1:8" x14ac:dyDescent="0.3">
      <c r="A346" s="2">
        <v>43612</v>
      </c>
      <c r="B346" s="1">
        <v>8593.7999999999993</v>
      </c>
      <c r="C346" s="1">
        <v>8607.4500000000007</v>
      </c>
      <c r="D346" s="1">
        <v>8493.4500000000007</v>
      </c>
      <c r="E346" s="1">
        <v>8525</v>
      </c>
      <c r="F346" s="1">
        <v>20506658</v>
      </c>
      <c r="G346" s="1">
        <v>1549.76</v>
      </c>
      <c r="H346" s="3">
        <f>IF(ISERR(LN(Table13642[[#This Row],[Close]]/E345)),"-",LN(Table13642[[#This Row],[Close]]/E345))</f>
        <v>-9.7412558351288071E-3</v>
      </c>
    </row>
    <row r="347" spans="1:8" x14ac:dyDescent="0.3">
      <c r="A347" s="2">
        <v>43613</v>
      </c>
      <c r="B347" s="1">
        <v>8552.35</v>
      </c>
      <c r="C347" s="1">
        <v>8599.15</v>
      </c>
      <c r="D347" s="1">
        <v>8492.4</v>
      </c>
      <c r="E347" s="1">
        <v>8513.85</v>
      </c>
      <c r="F347" s="1">
        <v>46666310</v>
      </c>
      <c r="G347" s="1">
        <v>2301.29</v>
      </c>
      <c r="H347" s="3">
        <f>IF(ISERR(LN(Table13642[[#This Row],[Close]]/E346)),"-",LN(Table13642[[#This Row],[Close]]/E346))</f>
        <v>-1.3087739596931822E-3</v>
      </c>
    </row>
    <row r="348" spans="1:8" x14ac:dyDescent="0.3">
      <c r="A348" s="2">
        <v>43614</v>
      </c>
      <c r="B348" s="1">
        <v>8554.5</v>
      </c>
      <c r="C348" s="1">
        <v>8567.0499999999993</v>
      </c>
      <c r="D348" s="1">
        <v>8431.6</v>
      </c>
      <c r="E348" s="1">
        <v>8484.65</v>
      </c>
      <c r="F348" s="1">
        <v>53111661</v>
      </c>
      <c r="G348" s="1">
        <v>2681.76</v>
      </c>
      <c r="H348" s="3">
        <f>IF(ISERR(LN(Table13642[[#This Row],[Close]]/E347)),"-",LN(Table13642[[#This Row],[Close]]/E347))</f>
        <v>-3.4356006378779493E-3</v>
      </c>
    </row>
    <row r="349" spans="1:8" x14ac:dyDescent="0.3">
      <c r="A349" s="2">
        <v>43615</v>
      </c>
      <c r="B349" s="1">
        <v>8479.65</v>
      </c>
      <c r="C349" s="1">
        <v>8531.2999999999993</v>
      </c>
      <c r="D349" s="1">
        <v>8459.7999999999993</v>
      </c>
      <c r="E349" s="1">
        <v>8474.7000000000007</v>
      </c>
      <c r="F349" s="1">
        <v>29266365</v>
      </c>
      <c r="G349" s="1">
        <v>1906.56</v>
      </c>
      <c r="H349" s="3">
        <f>IF(ISERR(LN(Table13642[[#This Row],[Close]]/E348)),"-",LN(Table13642[[#This Row],[Close]]/E348))</f>
        <v>-1.1733941621159039E-3</v>
      </c>
    </row>
    <row r="350" spans="1:8" x14ac:dyDescent="0.3">
      <c r="A350" s="2">
        <v>43616</v>
      </c>
      <c r="B350" s="1">
        <v>8503.2999999999993</v>
      </c>
      <c r="C350" s="1">
        <v>8544.25</v>
      </c>
      <c r="D350" s="1">
        <v>8403.6</v>
      </c>
      <c r="E350" s="1">
        <v>8455.1</v>
      </c>
      <c r="F350" s="1">
        <v>21531503</v>
      </c>
      <c r="G350" s="1">
        <v>1429.89</v>
      </c>
      <c r="H350" s="3">
        <f>IF(ISERR(LN(Table13642[[#This Row],[Close]]/E349)),"-",LN(Table13642[[#This Row],[Close]]/E349))</f>
        <v>-2.3154448081801459E-3</v>
      </c>
    </row>
    <row r="351" spans="1:8" x14ac:dyDescent="0.3">
      <c r="A351" s="2">
        <v>43619</v>
      </c>
      <c r="B351" s="1">
        <v>8459.85</v>
      </c>
      <c r="C351" s="1">
        <v>8547.35</v>
      </c>
      <c r="D351" s="1">
        <v>8371.9500000000007</v>
      </c>
      <c r="E351" s="1">
        <v>8536.6</v>
      </c>
      <c r="F351" s="1">
        <v>19182139</v>
      </c>
      <c r="G351" s="1">
        <v>1251.03</v>
      </c>
      <c r="H351" s="3">
        <f>IF(ISERR(LN(Table13642[[#This Row],[Close]]/E350)),"-",LN(Table13642[[#This Row],[Close]]/E350))</f>
        <v>9.5929924616833442E-3</v>
      </c>
    </row>
    <row r="352" spans="1:8" x14ac:dyDescent="0.3">
      <c r="A352" s="2">
        <v>43620</v>
      </c>
      <c r="B352" s="1">
        <v>8524.7999999999993</v>
      </c>
      <c r="C352" s="1">
        <v>8602.0499999999993</v>
      </c>
      <c r="D352" s="1">
        <v>8342.85</v>
      </c>
      <c r="E352" s="1">
        <v>8432.9500000000007</v>
      </c>
      <c r="F352" s="1">
        <v>16638900</v>
      </c>
      <c r="G352" s="1">
        <v>1530.82</v>
      </c>
      <c r="H352" s="3">
        <f>IF(ISERR(LN(Table13642[[#This Row],[Close]]/E351)),"-",LN(Table13642[[#This Row],[Close]]/E351))</f>
        <v>-1.2216150576575309E-2</v>
      </c>
    </row>
    <row r="353" spans="1:8" x14ac:dyDescent="0.3">
      <c r="A353" s="2">
        <v>43622</v>
      </c>
      <c r="B353" s="1">
        <v>8464.35</v>
      </c>
      <c r="C353" s="1">
        <v>8466.5</v>
      </c>
      <c r="D353" s="1">
        <v>8262.1</v>
      </c>
      <c r="E353" s="1">
        <v>8279.1</v>
      </c>
      <c r="F353" s="1">
        <v>19430068</v>
      </c>
      <c r="G353" s="1">
        <v>1382.21</v>
      </c>
      <c r="H353" s="3">
        <f>IF(ISERR(LN(Table13642[[#This Row],[Close]]/E352)),"-",LN(Table13642[[#This Row],[Close]]/E352))</f>
        <v>-1.8412384649627304E-2</v>
      </c>
    </row>
    <row r="354" spans="1:8" x14ac:dyDescent="0.3">
      <c r="A354" s="2">
        <v>43623</v>
      </c>
      <c r="B354" s="1">
        <v>8274.7000000000007</v>
      </c>
      <c r="C354" s="1">
        <v>8289.85</v>
      </c>
      <c r="D354" s="1">
        <v>8096.55</v>
      </c>
      <c r="E354" s="1">
        <v>8179.6</v>
      </c>
      <c r="F354" s="1">
        <v>23025772</v>
      </c>
      <c r="G354" s="1">
        <v>1459.39</v>
      </c>
      <c r="H354" s="3">
        <f>IF(ISERR(LN(Table13642[[#This Row],[Close]]/E353)),"-",LN(Table13642[[#This Row],[Close]]/E353))</f>
        <v>-1.2091017173671437E-2</v>
      </c>
    </row>
    <row r="355" spans="1:8" x14ac:dyDescent="0.3">
      <c r="A355" s="2">
        <v>43626</v>
      </c>
      <c r="B355" s="1">
        <v>8215.0499999999993</v>
      </c>
      <c r="C355" s="1">
        <v>8265.4</v>
      </c>
      <c r="D355" s="1">
        <v>8185.4</v>
      </c>
      <c r="E355" s="1">
        <v>8246.7000000000007</v>
      </c>
      <c r="F355" s="1">
        <v>16511501</v>
      </c>
      <c r="G355" s="1">
        <v>996.81</v>
      </c>
      <c r="H355" s="3">
        <f>IF(ISERR(LN(Table13642[[#This Row],[Close]]/E354)),"-",LN(Table13642[[#This Row],[Close]]/E354))</f>
        <v>8.1698706617275244E-3</v>
      </c>
    </row>
    <row r="356" spans="1:8" x14ac:dyDescent="0.3">
      <c r="A356" s="2">
        <v>43627</v>
      </c>
      <c r="B356" s="1">
        <v>8237.85</v>
      </c>
      <c r="C356" s="1">
        <v>8277.2999999999993</v>
      </c>
      <c r="D356" s="1">
        <v>8114.5</v>
      </c>
      <c r="E356" s="1">
        <v>8243.5</v>
      </c>
      <c r="F356" s="1">
        <v>31240557</v>
      </c>
      <c r="G356" s="1">
        <v>1685.57</v>
      </c>
      <c r="H356" s="3">
        <f>IF(ISERR(LN(Table13642[[#This Row],[Close]]/E355)),"-",LN(Table13642[[#This Row],[Close]]/E355))</f>
        <v>-3.8810930615376297E-4</v>
      </c>
    </row>
    <row r="357" spans="1:8" x14ac:dyDescent="0.3">
      <c r="A357" s="2">
        <v>43628</v>
      </c>
      <c r="B357" s="1">
        <v>8243.9</v>
      </c>
      <c r="C357" s="1">
        <v>8262.6</v>
      </c>
      <c r="D357" s="1">
        <v>8137.3</v>
      </c>
      <c r="E357" s="1">
        <v>8179.15</v>
      </c>
      <c r="F357" s="1">
        <v>21120116</v>
      </c>
      <c r="G357" s="1">
        <v>1120.51</v>
      </c>
      <c r="H357" s="3">
        <f>IF(ISERR(LN(Table13642[[#This Row],[Close]]/E356)),"-",LN(Table13642[[#This Row],[Close]]/E356))</f>
        <v>-7.8367777841045067E-3</v>
      </c>
    </row>
    <row r="358" spans="1:8" x14ac:dyDescent="0.3">
      <c r="A358" s="2">
        <v>43629</v>
      </c>
      <c r="B358" s="1">
        <v>8163.45</v>
      </c>
      <c r="C358" s="1">
        <v>8193.7000000000007</v>
      </c>
      <c r="D358" s="1">
        <v>8062.55</v>
      </c>
      <c r="E358" s="1">
        <v>8148.55</v>
      </c>
      <c r="F358" s="1">
        <v>16851271</v>
      </c>
      <c r="G358" s="1">
        <v>951.53</v>
      </c>
      <c r="H358" s="3">
        <f>IF(ISERR(LN(Table13642[[#This Row],[Close]]/E357)),"-",LN(Table13642[[#This Row],[Close]]/E357))</f>
        <v>-3.7482359212425557E-3</v>
      </c>
    </row>
    <row r="359" spans="1:8" x14ac:dyDescent="0.3">
      <c r="A359" s="2">
        <v>43630</v>
      </c>
      <c r="B359" s="1">
        <v>8138.05</v>
      </c>
      <c r="C359" s="1">
        <v>8142.95</v>
      </c>
      <c r="D359" s="1">
        <v>7954.6</v>
      </c>
      <c r="E359" s="1">
        <v>8083.55</v>
      </c>
      <c r="F359" s="1">
        <v>26954806</v>
      </c>
      <c r="G359" s="1">
        <v>1498.65</v>
      </c>
      <c r="H359" s="3">
        <f>IF(ISERR(LN(Table13642[[#This Row],[Close]]/E358)),"-",LN(Table13642[[#This Row],[Close]]/E358))</f>
        <v>-8.0088648338793901E-3</v>
      </c>
    </row>
    <row r="360" spans="1:8" x14ac:dyDescent="0.3">
      <c r="A360" s="2">
        <v>43633</v>
      </c>
      <c r="B360" s="1">
        <v>8098.3</v>
      </c>
      <c r="C360" s="1">
        <v>8131.2</v>
      </c>
      <c r="D360" s="1">
        <v>7962.5</v>
      </c>
      <c r="E360" s="1">
        <v>7975.25</v>
      </c>
      <c r="F360" s="1">
        <v>17733198</v>
      </c>
      <c r="G360" s="1">
        <v>1159.73</v>
      </c>
      <c r="H360" s="3">
        <f>IF(ISERR(LN(Table13642[[#This Row],[Close]]/E359)),"-",LN(Table13642[[#This Row],[Close]]/E359))</f>
        <v>-1.3488136337916203E-2</v>
      </c>
    </row>
    <row r="361" spans="1:8" x14ac:dyDescent="0.3">
      <c r="A361" s="2">
        <v>43634</v>
      </c>
      <c r="B361" s="1">
        <v>7980.15</v>
      </c>
      <c r="C361" s="1">
        <v>8032.35</v>
      </c>
      <c r="D361" s="1">
        <v>7878.8</v>
      </c>
      <c r="E361" s="1">
        <v>7916.95</v>
      </c>
      <c r="F361" s="1">
        <v>17433336</v>
      </c>
      <c r="G361" s="1">
        <v>1168.4000000000001</v>
      </c>
      <c r="H361" s="3">
        <f>IF(ISERR(LN(Table13642[[#This Row],[Close]]/E360)),"-",LN(Table13642[[#This Row],[Close]]/E360))</f>
        <v>-7.3369654961568682E-3</v>
      </c>
    </row>
    <row r="362" spans="1:8" x14ac:dyDescent="0.3">
      <c r="A362" s="2">
        <v>43635</v>
      </c>
      <c r="B362" s="1">
        <v>7943.45</v>
      </c>
      <c r="C362" s="1">
        <v>7958.1</v>
      </c>
      <c r="D362" s="1">
        <v>7753.75</v>
      </c>
      <c r="E362" s="1">
        <v>7790.5</v>
      </c>
      <c r="F362" s="1">
        <v>22718386</v>
      </c>
      <c r="G362" s="1">
        <v>1469.62</v>
      </c>
      <c r="H362" s="3">
        <f>IF(ISERR(LN(Table13642[[#This Row],[Close]]/E361)),"-",LN(Table13642[[#This Row],[Close]]/E361))</f>
        <v>-1.6100987970524564E-2</v>
      </c>
    </row>
    <row r="363" spans="1:8" x14ac:dyDescent="0.3">
      <c r="A363" s="2">
        <v>43636</v>
      </c>
      <c r="B363" s="1">
        <v>7758.8</v>
      </c>
      <c r="C363" s="1">
        <v>8043.3</v>
      </c>
      <c r="D363" s="1">
        <v>7737</v>
      </c>
      <c r="E363" s="1">
        <v>8029</v>
      </c>
      <c r="F363" s="1">
        <v>21697549</v>
      </c>
      <c r="G363" s="1">
        <v>1435.29</v>
      </c>
      <c r="H363" s="3">
        <f>IF(ISERR(LN(Table13642[[#This Row],[Close]]/E362)),"-",LN(Table13642[[#This Row],[Close]]/E362))</f>
        <v>3.0154944527274768E-2</v>
      </c>
    </row>
    <row r="364" spans="1:8" x14ac:dyDescent="0.3">
      <c r="A364" s="2">
        <v>43637</v>
      </c>
      <c r="B364" s="1">
        <v>8011.5</v>
      </c>
      <c r="C364" s="1">
        <v>8033.3</v>
      </c>
      <c r="D364" s="1">
        <v>7895.1</v>
      </c>
      <c r="E364" s="1">
        <v>7911.55</v>
      </c>
      <c r="F364" s="1">
        <v>26019026</v>
      </c>
      <c r="G364" s="1">
        <v>1771.54</v>
      </c>
      <c r="H364" s="3">
        <f>IF(ISERR(LN(Table13642[[#This Row],[Close]]/E363)),"-",LN(Table13642[[#This Row],[Close]]/E363))</f>
        <v>-1.4736270131567461E-2</v>
      </c>
    </row>
    <row r="365" spans="1:8" x14ac:dyDescent="0.3">
      <c r="A365" s="2">
        <v>43640</v>
      </c>
      <c r="B365" s="1">
        <v>7921.55</v>
      </c>
      <c r="C365" s="1">
        <v>7935.75</v>
      </c>
      <c r="D365" s="1">
        <v>7867.8</v>
      </c>
      <c r="E365" s="1">
        <v>7902</v>
      </c>
      <c r="F365" s="1">
        <v>26137478</v>
      </c>
      <c r="G365" s="1">
        <v>1617.9</v>
      </c>
      <c r="H365" s="3">
        <f>IF(ISERR(LN(Table13642[[#This Row],[Close]]/E364)),"-",LN(Table13642[[#This Row],[Close]]/E364))</f>
        <v>-1.2078250817804947E-3</v>
      </c>
    </row>
    <row r="366" spans="1:8" x14ac:dyDescent="0.3">
      <c r="A366" s="2">
        <v>43641</v>
      </c>
      <c r="B366" s="1">
        <v>7889.3</v>
      </c>
      <c r="C366" s="1">
        <v>7961.55</v>
      </c>
      <c r="D366" s="1">
        <v>7847.1</v>
      </c>
      <c r="E366" s="1">
        <v>7947.2</v>
      </c>
      <c r="F366" s="1">
        <v>24324361</v>
      </c>
      <c r="G366" s="1">
        <v>1664.71</v>
      </c>
      <c r="H366" s="3">
        <f>IF(ISERR(LN(Table13642[[#This Row],[Close]]/E365)),"-",LN(Table13642[[#This Row],[Close]]/E365))</f>
        <v>5.7037733817500106E-3</v>
      </c>
    </row>
    <row r="367" spans="1:8" x14ac:dyDescent="0.3">
      <c r="A367" s="2">
        <v>43642</v>
      </c>
      <c r="B367" s="1">
        <v>7927.5</v>
      </c>
      <c r="C367" s="1">
        <v>8121.25</v>
      </c>
      <c r="D367" s="1">
        <v>7915</v>
      </c>
      <c r="E367" s="1">
        <v>8086.3</v>
      </c>
      <c r="F367" s="1" t="s">
        <v>22</v>
      </c>
      <c r="G367" s="1" t="s">
        <v>22</v>
      </c>
      <c r="H367" s="3">
        <f>IF(ISERR(LN(Table13642[[#This Row],[Close]]/E366)),"-",LN(Table13642[[#This Row],[Close]]/E366))</f>
        <v>1.7351606321902122E-2</v>
      </c>
    </row>
    <row r="368" spans="1:8" x14ac:dyDescent="0.3">
      <c r="A368" s="2">
        <v>43643</v>
      </c>
      <c r="B368" s="1">
        <v>8080.15</v>
      </c>
      <c r="C368" s="1">
        <v>8140.95</v>
      </c>
      <c r="D368" s="1">
        <v>8018.25</v>
      </c>
      <c r="E368" s="1">
        <v>8088</v>
      </c>
      <c r="F368" s="1">
        <v>23371314</v>
      </c>
      <c r="G368" s="1">
        <v>1611.36</v>
      </c>
      <c r="H368" s="3">
        <f>IF(ISERR(LN(Table13642[[#This Row],[Close]]/E367)),"-",LN(Table13642[[#This Row],[Close]]/E367))</f>
        <v>2.1021002531910175E-4</v>
      </c>
    </row>
    <row r="369" spans="1:8" x14ac:dyDescent="0.3">
      <c r="A369" s="2">
        <v>43644</v>
      </c>
      <c r="B369" s="1">
        <v>8116.8</v>
      </c>
      <c r="C369" s="1">
        <v>8202.65</v>
      </c>
      <c r="D369" s="1">
        <v>8031.35</v>
      </c>
      <c r="E369" s="1">
        <v>8065.15</v>
      </c>
      <c r="F369" s="1">
        <v>22234676</v>
      </c>
      <c r="G369" s="1">
        <v>1487.48</v>
      </c>
      <c r="H369" s="3">
        <f>IF(ISERR(LN(Table13642[[#This Row],[Close]]/E368)),"-",LN(Table13642[[#This Row],[Close]]/E368))</f>
        <v>-2.8291714298882978E-3</v>
      </c>
    </row>
    <row r="370" spans="1:8" x14ac:dyDescent="0.3">
      <c r="A370" s="2">
        <v>43647</v>
      </c>
      <c r="B370" s="1">
        <v>8085.4</v>
      </c>
      <c r="C370" s="1">
        <v>8192.4500000000007</v>
      </c>
      <c r="D370" s="1">
        <v>8085.35</v>
      </c>
      <c r="E370" s="1">
        <v>8178.8</v>
      </c>
      <c r="F370" s="1">
        <v>12208252</v>
      </c>
      <c r="G370" s="1">
        <v>914.03</v>
      </c>
      <c r="H370" s="3">
        <f>IF(ISERR(LN(Table13642[[#This Row],[Close]]/E369)),"-",LN(Table13642[[#This Row],[Close]]/E369))</f>
        <v>1.3993130298480216E-2</v>
      </c>
    </row>
    <row r="371" spans="1:8" x14ac:dyDescent="0.3">
      <c r="A371" s="2">
        <v>43648</v>
      </c>
      <c r="B371" s="1">
        <v>8185.4</v>
      </c>
      <c r="C371" s="1">
        <v>8198.2999999999993</v>
      </c>
      <c r="D371" s="1">
        <v>8068</v>
      </c>
      <c r="E371" s="1">
        <v>8101.65</v>
      </c>
      <c r="F371" s="1">
        <v>14258904</v>
      </c>
      <c r="G371" s="1">
        <v>875.67</v>
      </c>
      <c r="H371" s="3">
        <f>IF(ISERR(LN(Table13642[[#This Row],[Close]]/E370)),"-",LN(Table13642[[#This Row],[Close]]/E370))</f>
        <v>-9.4776959494477387E-3</v>
      </c>
    </row>
    <row r="372" spans="1:8" x14ac:dyDescent="0.3">
      <c r="A372" s="2">
        <v>43649</v>
      </c>
      <c r="B372" s="1">
        <v>8120.75</v>
      </c>
      <c r="C372" s="1">
        <v>8120.75</v>
      </c>
      <c r="D372" s="1">
        <v>8032.25</v>
      </c>
      <c r="E372" s="1">
        <v>8092.2</v>
      </c>
      <c r="F372" s="1">
        <v>16079644</v>
      </c>
      <c r="G372" s="1">
        <v>1131.3900000000001</v>
      </c>
      <c r="H372" s="3">
        <f>IF(ISERR(LN(Table13642[[#This Row],[Close]]/E371)),"-",LN(Table13642[[#This Row],[Close]]/E371))</f>
        <v>-1.1671098685845545E-3</v>
      </c>
    </row>
    <row r="373" spans="1:8" x14ac:dyDescent="0.3">
      <c r="A373" s="2">
        <v>43650</v>
      </c>
      <c r="B373" s="1">
        <v>8099.45</v>
      </c>
      <c r="C373" s="1">
        <v>8138.9</v>
      </c>
      <c r="D373" s="1">
        <v>8035.15</v>
      </c>
      <c r="E373" s="1">
        <v>8046.8</v>
      </c>
      <c r="F373" s="1">
        <v>16010962</v>
      </c>
      <c r="G373" s="1">
        <v>1384.78</v>
      </c>
      <c r="H373" s="3">
        <f>IF(ISERR(LN(Table13642[[#This Row],[Close]]/E372)),"-",LN(Table13642[[#This Row],[Close]]/E372))</f>
        <v>-5.6261378964500754E-3</v>
      </c>
    </row>
    <row r="374" spans="1:8" x14ac:dyDescent="0.3">
      <c r="A374" s="2">
        <v>43651</v>
      </c>
      <c r="B374" s="1">
        <v>8058.65</v>
      </c>
      <c r="C374" s="1">
        <v>8082.7</v>
      </c>
      <c r="D374" s="1">
        <v>7911.2</v>
      </c>
      <c r="E374" s="1">
        <v>7926.5</v>
      </c>
      <c r="F374" s="1">
        <v>16991468</v>
      </c>
      <c r="G374" s="1">
        <v>1285.8800000000001</v>
      </c>
      <c r="H374" s="3">
        <f>IF(ISERR(LN(Table13642[[#This Row],[Close]]/E373)),"-",LN(Table13642[[#This Row],[Close]]/E373))</f>
        <v>-1.5062920571134291E-2</v>
      </c>
    </row>
    <row r="375" spans="1:8" x14ac:dyDescent="0.3">
      <c r="A375" s="2">
        <v>43654</v>
      </c>
      <c r="B375" s="1">
        <v>7862.8</v>
      </c>
      <c r="C375" s="1">
        <v>7922</v>
      </c>
      <c r="D375" s="1">
        <v>7791.1</v>
      </c>
      <c r="E375" s="1">
        <v>7801.75</v>
      </c>
      <c r="F375" s="1">
        <v>19677002</v>
      </c>
      <c r="G375" s="1">
        <v>1155.4000000000001</v>
      </c>
      <c r="H375" s="3">
        <f>IF(ISERR(LN(Table13642[[#This Row],[Close]]/E374)),"-",LN(Table13642[[#This Row],[Close]]/E374))</f>
        <v>-1.5863508795951164E-2</v>
      </c>
    </row>
    <row r="376" spans="1:8" x14ac:dyDescent="0.3">
      <c r="A376" s="2">
        <v>43655</v>
      </c>
      <c r="B376" s="1">
        <v>7810.15</v>
      </c>
      <c r="C376" s="1">
        <v>8053.45</v>
      </c>
      <c r="D376" s="1">
        <v>7795.25</v>
      </c>
      <c r="E376" s="1">
        <v>8012.05</v>
      </c>
      <c r="F376" s="1">
        <v>28911612</v>
      </c>
      <c r="G376" s="1">
        <v>1585.96</v>
      </c>
      <c r="H376" s="3">
        <f>IF(ISERR(LN(Table13642[[#This Row],[Close]]/E375)),"-",LN(Table13642[[#This Row],[Close]]/E375))</f>
        <v>2.6598590917946429E-2</v>
      </c>
    </row>
    <row r="377" spans="1:8" x14ac:dyDescent="0.3">
      <c r="A377" s="2">
        <v>43656</v>
      </c>
      <c r="B377" s="1">
        <v>8011.8</v>
      </c>
      <c r="C377" s="1">
        <v>8060.7</v>
      </c>
      <c r="D377" s="1">
        <v>7963.25</v>
      </c>
      <c r="E377" s="1">
        <v>8009.5</v>
      </c>
      <c r="F377" s="1">
        <v>20168825</v>
      </c>
      <c r="G377" s="1">
        <v>1159.6400000000001</v>
      </c>
      <c r="H377" s="3">
        <f>IF(ISERR(LN(Table13642[[#This Row],[Close]]/E376)),"-",LN(Table13642[[#This Row],[Close]]/E376))</f>
        <v>-3.1832126373948608E-4</v>
      </c>
    </row>
    <row r="378" spans="1:8" x14ac:dyDescent="0.3">
      <c r="A378" s="2">
        <v>43657</v>
      </c>
      <c r="B378" s="1">
        <v>8068.3</v>
      </c>
      <c r="C378" s="1">
        <v>8152.9</v>
      </c>
      <c r="D378" s="1">
        <v>8049.7</v>
      </c>
      <c r="E378" s="1">
        <v>8110.05</v>
      </c>
      <c r="F378" s="1">
        <v>23319681</v>
      </c>
      <c r="G378" s="1">
        <v>1446.57</v>
      </c>
      <c r="H378" s="3">
        <f>IF(ISERR(LN(Table13642[[#This Row],[Close]]/E377)),"-",LN(Table13642[[#This Row],[Close]]/E377))</f>
        <v>1.2475696177028945E-2</v>
      </c>
    </row>
    <row r="379" spans="1:8" x14ac:dyDescent="0.3">
      <c r="A379" s="2">
        <v>43658</v>
      </c>
      <c r="B379" s="1">
        <v>8132.4</v>
      </c>
      <c r="C379" s="1">
        <v>8189</v>
      </c>
      <c r="D379" s="1">
        <v>8083.9</v>
      </c>
      <c r="E379" s="1">
        <v>8144.3</v>
      </c>
      <c r="F379" s="1">
        <v>25154226</v>
      </c>
      <c r="G379" s="1">
        <v>1382.94</v>
      </c>
      <c r="H379" s="3">
        <f>IF(ISERR(LN(Table13642[[#This Row],[Close]]/E378)),"-",LN(Table13642[[#This Row],[Close]]/E378))</f>
        <v>4.2142627284406549E-3</v>
      </c>
    </row>
    <row r="380" spans="1:8" x14ac:dyDescent="0.3">
      <c r="A380" s="2">
        <v>43661</v>
      </c>
      <c r="B380" s="1">
        <v>8198.75</v>
      </c>
      <c r="C380" s="1">
        <v>8276.5499999999993</v>
      </c>
      <c r="D380" s="1">
        <v>8151.75</v>
      </c>
      <c r="E380" s="1">
        <v>8231.85</v>
      </c>
      <c r="F380" s="1">
        <v>30224279</v>
      </c>
      <c r="G380" s="1">
        <v>1824.38</v>
      </c>
      <c r="H380" s="3">
        <f>IF(ISERR(LN(Table13642[[#This Row],[Close]]/E379)),"-",LN(Table13642[[#This Row],[Close]]/E379))</f>
        <v>1.0692480726519E-2</v>
      </c>
    </row>
    <row r="381" spans="1:8" x14ac:dyDescent="0.3">
      <c r="A381" s="2">
        <v>43662</v>
      </c>
      <c r="B381" s="1">
        <v>8227.35</v>
      </c>
      <c r="C381" s="1">
        <v>8360.15</v>
      </c>
      <c r="D381" s="1">
        <v>8194.9</v>
      </c>
      <c r="E381" s="1">
        <v>8347.9500000000007</v>
      </c>
      <c r="F381" s="1">
        <v>23479056</v>
      </c>
      <c r="G381" s="1">
        <v>1417.21</v>
      </c>
      <c r="H381" s="3">
        <f>IF(ISERR(LN(Table13642[[#This Row],[Close]]/E380)),"-",LN(Table13642[[#This Row],[Close]]/E380))</f>
        <v>1.4005222947075043E-2</v>
      </c>
    </row>
    <row r="382" spans="1:8" x14ac:dyDescent="0.3">
      <c r="A382" s="2">
        <v>43663</v>
      </c>
      <c r="B382" s="1">
        <v>8351.9500000000007</v>
      </c>
      <c r="C382" s="1">
        <v>8363.75</v>
      </c>
      <c r="D382" s="1">
        <v>8288.5</v>
      </c>
      <c r="E382" s="1">
        <v>8330.75</v>
      </c>
      <c r="F382" s="1">
        <v>19417871</v>
      </c>
      <c r="G382" s="1">
        <v>1143.04</v>
      </c>
      <c r="H382" s="3">
        <f>IF(ISERR(LN(Table13642[[#This Row],[Close]]/E381)),"-",LN(Table13642[[#This Row],[Close]]/E381))</f>
        <v>-2.0625115983061086E-3</v>
      </c>
    </row>
    <row r="383" spans="1:8" x14ac:dyDescent="0.3">
      <c r="A383" s="2">
        <v>43664</v>
      </c>
      <c r="B383" s="1">
        <v>8328</v>
      </c>
      <c r="C383" s="1">
        <v>8329.9500000000007</v>
      </c>
      <c r="D383" s="1">
        <v>8207.2000000000007</v>
      </c>
      <c r="E383" s="1">
        <v>8223.15</v>
      </c>
      <c r="F383" s="1">
        <v>16074397</v>
      </c>
      <c r="G383" s="1">
        <v>1037.27</v>
      </c>
      <c r="H383" s="3">
        <f>IF(ISERR(LN(Table13642[[#This Row],[Close]]/E382)),"-",LN(Table13642[[#This Row],[Close]]/E382))</f>
        <v>-1.3000140800080244E-2</v>
      </c>
    </row>
    <row r="384" spans="1:8" x14ac:dyDescent="0.3">
      <c r="A384" s="2">
        <v>43665</v>
      </c>
      <c r="B384" s="1">
        <v>8253.75</v>
      </c>
      <c r="C384" s="1">
        <v>8288</v>
      </c>
      <c r="D384" s="1">
        <v>8029.95</v>
      </c>
      <c r="E384" s="1">
        <v>8040.1</v>
      </c>
      <c r="F384" s="1">
        <v>31688302</v>
      </c>
      <c r="G384" s="1">
        <v>1450.26</v>
      </c>
      <c r="H384" s="3">
        <f>IF(ISERR(LN(Table13642[[#This Row],[Close]]/E383)),"-",LN(Table13642[[#This Row],[Close]]/E383))</f>
        <v>-2.2511826415606812E-2</v>
      </c>
    </row>
    <row r="385" spans="1:8" x14ac:dyDescent="0.3">
      <c r="A385" s="2">
        <v>43668</v>
      </c>
      <c r="B385" s="1">
        <v>8028.5</v>
      </c>
      <c r="C385" s="1">
        <v>8189.2</v>
      </c>
      <c r="D385" s="1">
        <v>7976.05</v>
      </c>
      <c r="E385" s="1">
        <v>8120.85</v>
      </c>
      <c r="F385" s="1">
        <v>24478258</v>
      </c>
      <c r="G385" s="1">
        <v>1294.2</v>
      </c>
      <c r="H385" s="3">
        <f>IF(ISERR(LN(Table13642[[#This Row],[Close]]/E384)),"-",LN(Table13642[[#This Row],[Close]]/E384))</f>
        <v>9.9933075735226754E-3</v>
      </c>
    </row>
    <row r="386" spans="1:8" x14ac:dyDescent="0.3">
      <c r="A386" s="2">
        <v>43669</v>
      </c>
      <c r="B386" s="1">
        <v>8142.05</v>
      </c>
      <c r="C386" s="1">
        <v>8165.05</v>
      </c>
      <c r="D386" s="1">
        <v>8043.25</v>
      </c>
      <c r="E386" s="1">
        <v>8063.65</v>
      </c>
      <c r="F386" s="1">
        <v>18082819</v>
      </c>
      <c r="G386" s="1">
        <v>1050.29</v>
      </c>
      <c r="H386" s="3">
        <f>IF(ISERR(LN(Table13642[[#This Row],[Close]]/E385)),"-",LN(Table13642[[#This Row],[Close]]/E385))</f>
        <v>-7.0685208886868906E-3</v>
      </c>
    </row>
    <row r="387" spans="1:8" x14ac:dyDescent="0.3">
      <c r="A387" s="2">
        <v>43670</v>
      </c>
      <c r="B387" s="1">
        <v>8057.15</v>
      </c>
      <c r="C387" s="1">
        <v>8071.25</v>
      </c>
      <c r="D387" s="1">
        <v>7890.2</v>
      </c>
      <c r="E387" s="1">
        <v>7920.65</v>
      </c>
      <c r="F387" s="1">
        <v>16878490</v>
      </c>
      <c r="G387" s="1">
        <v>1057.97</v>
      </c>
      <c r="H387" s="3">
        <f>IF(ISERR(LN(Table13642[[#This Row],[Close]]/E386)),"-",LN(Table13642[[#This Row],[Close]]/E386))</f>
        <v>-1.7893034443518287E-2</v>
      </c>
    </row>
    <row r="388" spans="1:8" x14ac:dyDescent="0.3">
      <c r="A388" s="2">
        <v>43671</v>
      </c>
      <c r="B388" s="1">
        <v>7942.5</v>
      </c>
      <c r="C388" s="1">
        <v>8116.6</v>
      </c>
      <c r="D388" s="1">
        <v>7931.4</v>
      </c>
      <c r="E388" s="1">
        <v>8094.35</v>
      </c>
      <c r="F388" s="1">
        <v>26921697</v>
      </c>
      <c r="G388" s="1">
        <v>1535.3</v>
      </c>
      <c r="H388" s="3">
        <f>IF(ISERR(LN(Table13642[[#This Row],[Close]]/E387)),"-",LN(Table13642[[#This Row],[Close]]/E387))</f>
        <v>2.1693014260566534E-2</v>
      </c>
    </row>
    <row r="389" spans="1:8" x14ac:dyDescent="0.3">
      <c r="A389" s="2">
        <v>43672</v>
      </c>
      <c r="B389" s="1">
        <v>8113.4</v>
      </c>
      <c r="C389" s="1">
        <v>8210.1</v>
      </c>
      <c r="D389" s="1">
        <v>8050.05</v>
      </c>
      <c r="E389" s="1">
        <v>8178.9</v>
      </c>
      <c r="F389" s="1">
        <v>23004486</v>
      </c>
      <c r="G389" s="1">
        <v>1225.9100000000001</v>
      </c>
      <c r="H389" s="3">
        <f>IF(ISERR(LN(Table13642[[#This Row],[Close]]/E388)),"-",LN(Table13642[[#This Row],[Close]]/E388))</f>
        <v>1.0391379818188723E-2</v>
      </c>
    </row>
    <row r="390" spans="1:8" x14ac:dyDescent="0.3">
      <c r="A390" s="2">
        <v>43675</v>
      </c>
      <c r="B390" s="1">
        <v>8177.15</v>
      </c>
      <c r="C390" s="1">
        <v>8184</v>
      </c>
      <c r="D390" s="1">
        <v>7994.15</v>
      </c>
      <c r="E390" s="1">
        <v>8039.8</v>
      </c>
      <c r="F390" s="1">
        <v>17179701</v>
      </c>
      <c r="G390" s="1">
        <v>1099.68</v>
      </c>
      <c r="H390" s="3">
        <f>IF(ISERR(LN(Table13642[[#This Row],[Close]]/E389)),"-",LN(Table13642[[#This Row],[Close]]/E389))</f>
        <v>-1.715345998496319E-2</v>
      </c>
    </row>
    <row r="391" spans="1:8" x14ac:dyDescent="0.3">
      <c r="A391" s="2">
        <v>43676</v>
      </c>
      <c r="B391" s="1">
        <v>8039.45</v>
      </c>
      <c r="C391" s="1">
        <v>8205.25</v>
      </c>
      <c r="D391" s="1">
        <v>7853.6</v>
      </c>
      <c r="E391" s="1">
        <v>7877.75</v>
      </c>
      <c r="F391" s="1">
        <v>29027907</v>
      </c>
      <c r="G391" s="1">
        <v>2318.06</v>
      </c>
      <c r="H391" s="3">
        <f>IF(ISERR(LN(Table13642[[#This Row],[Close]]/E390)),"-",LN(Table13642[[#This Row],[Close]]/E390))</f>
        <v>-2.0361877157024214E-2</v>
      </c>
    </row>
    <row r="392" spans="1:8" x14ac:dyDescent="0.3">
      <c r="A392" s="2">
        <v>43677</v>
      </c>
      <c r="B392" s="1">
        <v>7857.6</v>
      </c>
      <c r="C392" s="1">
        <v>7999.6</v>
      </c>
      <c r="D392" s="1">
        <v>7801.85</v>
      </c>
      <c r="E392" s="1">
        <v>7987.5</v>
      </c>
      <c r="F392" s="1">
        <v>23027885</v>
      </c>
      <c r="G392" s="1">
        <v>1480.7</v>
      </c>
      <c r="H392" s="3">
        <f>IF(ISERR(LN(Table13642[[#This Row],[Close]]/E391)),"-",LN(Table13642[[#This Row],[Close]]/E391))</f>
        <v>1.3835489601096354E-2</v>
      </c>
    </row>
    <row r="393" spans="1:8" x14ac:dyDescent="0.3">
      <c r="A393" s="2">
        <v>43678</v>
      </c>
      <c r="B393" s="1">
        <v>7945.05</v>
      </c>
      <c r="C393" s="1">
        <v>7963.15</v>
      </c>
      <c r="D393" s="1">
        <v>7790.1</v>
      </c>
      <c r="E393" s="1">
        <v>7878.75</v>
      </c>
      <c r="F393" s="1">
        <v>16884959</v>
      </c>
      <c r="G393" s="1">
        <v>1132.56</v>
      </c>
      <c r="H393" s="3">
        <f>IF(ISERR(LN(Table13642[[#This Row],[Close]]/E392)),"-",LN(Table13642[[#This Row],[Close]]/E392))</f>
        <v>-1.3708557858470399E-2</v>
      </c>
    </row>
    <row r="394" spans="1:8" x14ac:dyDescent="0.3">
      <c r="A394" s="2">
        <v>43679</v>
      </c>
      <c r="B394" s="1">
        <v>7841.95</v>
      </c>
      <c r="C394" s="1">
        <v>7963.95</v>
      </c>
      <c r="D394" s="1">
        <v>7781.85</v>
      </c>
      <c r="E394" s="1">
        <v>7868.2</v>
      </c>
      <c r="F394" s="1">
        <v>19837745</v>
      </c>
      <c r="G394" s="1">
        <v>1171.25</v>
      </c>
      <c r="H394" s="3">
        <f>IF(ISERR(LN(Table13642[[#This Row],[Close]]/E393)),"-",LN(Table13642[[#This Row],[Close]]/E393))</f>
        <v>-1.3399422210009242E-3</v>
      </c>
    </row>
    <row r="395" spans="1:8" x14ac:dyDescent="0.3">
      <c r="A395" s="2">
        <v>43682</v>
      </c>
      <c r="B395" s="1">
        <v>7819.9</v>
      </c>
      <c r="C395" s="1">
        <v>7881.85</v>
      </c>
      <c r="D395" s="1">
        <v>7735.05</v>
      </c>
      <c r="E395" s="1">
        <v>7807.95</v>
      </c>
      <c r="F395" s="1">
        <v>17966004</v>
      </c>
      <c r="G395" s="1">
        <v>1044.29</v>
      </c>
      <c r="H395" s="3">
        <f>IF(ISERR(LN(Table13642[[#This Row],[Close]]/E394)),"-",LN(Table13642[[#This Row],[Close]]/E394))</f>
        <v>-7.6868742224187932E-3</v>
      </c>
    </row>
    <row r="396" spans="1:8" x14ac:dyDescent="0.3">
      <c r="A396" s="2">
        <v>43683</v>
      </c>
      <c r="B396" s="1">
        <v>7790.9</v>
      </c>
      <c r="C396" s="1">
        <v>7905.9</v>
      </c>
      <c r="D396" s="1">
        <v>7783.75</v>
      </c>
      <c r="E396" s="1">
        <v>7818.5</v>
      </c>
      <c r="F396" s="1">
        <v>20752016</v>
      </c>
      <c r="G396" s="1">
        <v>1265.03</v>
      </c>
      <c r="H396" s="3">
        <f>IF(ISERR(LN(Table13642[[#This Row],[Close]]/E395)),"-",LN(Table13642[[#This Row],[Close]]/E395))</f>
        <v>1.3502748996648566E-3</v>
      </c>
    </row>
    <row r="397" spans="1:8" x14ac:dyDescent="0.3">
      <c r="A397" s="2">
        <v>43684</v>
      </c>
      <c r="B397" s="1">
        <v>7833.7</v>
      </c>
      <c r="C397" s="1">
        <v>7959.95</v>
      </c>
      <c r="D397" s="1">
        <v>7823.75</v>
      </c>
      <c r="E397" s="1">
        <v>7879.75</v>
      </c>
      <c r="F397" s="1">
        <v>25438202</v>
      </c>
      <c r="G397" s="1">
        <v>1419.17</v>
      </c>
      <c r="H397" s="3">
        <f>IF(ISERR(LN(Table13642[[#This Row],[Close]]/E396)),"-",LN(Table13642[[#This Row],[Close]]/E396))</f>
        <v>7.8034571767583985E-3</v>
      </c>
    </row>
    <row r="398" spans="1:8" x14ac:dyDescent="0.3">
      <c r="A398" s="2">
        <v>43685</v>
      </c>
      <c r="B398" s="1">
        <v>7919.1</v>
      </c>
      <c r="C398" s="1">
        <v>7994.1</v>
      </c>
      <c r="D398" s="1">
        <v>7854.2</v>
      </c>
      <c r="E398" s="1">
        <v>7964.8</v>
      </c>
      <c r="F398" s="1">
        <v>33150899</v>
      </c>
      <c r="G398" s="1">
        <v>1966.16</v>
      </c>
      <c r="H398" s="3">
        <f>IF(ISERR(LN(Table13642[[#This Row],[Close]]/E397)),"-",LN(Table13642[[#This Row],[Close]]/E397))</f>
        <v>1.0735655712949526E-2</v>
      </c>
    </row>
    <row r="399" spans="1:8" x14ac:dyDescent="0.3">
      <c r="A399" s="2">
        <v>43686</v>
      </c>
      <c r="B399" s="1">
        <v>8014.95</v>
      </c>
      <c r="C399" s="1">
        <v>8049.1</v>
      </c>
      <c r="D399" s="1">
        <v>7896.4</v>
      </c>
      <c r="E399" s="1">
        <v>7924.05</v>
      </c>
      <c r="F399" s="1">
        <v>23404494</v>
      </c>
      <c r="G399" s="1">
        <v>1404.91</v>
      </c>
      <c r="H399" s="3">
        <f>IF(ISERR(LN(Table13642[[#This Row],[Close]]/E398)),"-",LN(Table13642[[#This Row],[Close]]/E398))</f>
        <v>-5.1293944302664976E-3</v>
      </c>
    </row>
    <row r="400" spans="1:8" x14ac:dyDescent="0.3">
      <c r="A400" s="2">
        <v>43690</v>
      </c>
      <c r="B400" s="1">
        <v>7909.3</v>
      </c>
      <c r="C400" s="1">
        <v>7984.85</v>
      </c>
      <c r="D400" s="1">
        <v>7789.15</v>
      </c>
      <c r="E400" s="1">
        <v>7851.95</v>
      </c>
      <c r="F400" s="1">
        <v>32144659</v>
      </c>
      <c r="G400" s="1">
        <v>1943.19</v>
      </c>
      <c r="H400" s="3">
        <f>IF(ISERR(LN(Table13642[[#This Row],[Close]]/E399)),"-",LN(Table13642[[#This Row],[Close]]/E399))</f>
        <v>-9.1405301713103522E-3</v>
      </c>
    </row>
    <row r="401" spans="1:8" x14ac:dyDescent="0.3">
      <c r="A401" s="2">
        <v>43691</v>
      </c>
      <c r="B401" s="1">
        <v>7859.1</v>
      </c>
      <c r="C401" s="1">
        <v>7866.2</v>
      </c>
      <c r="D401" s="1">
        <v>7550.55</v>
      </c>
      <c r="E401" s="1">
        <v>7744.3</v>
      </c>
      <c r="F401" s="1">
        <v>36682894</v>
      </c>
      <c r="G401" s="1">
        <v>2150.7600000000002</v>
      </c>
      <c r="H401" s="3">
        <f>IF(ISERR(LN(Table13642[[#This Row],[Close]]/E400)),"-",LN(Table13642[[#This Row],[Close]]/E400))</f>
        <v>-1.3804819696223223E-2</v>
      </c>
    </row>
    <row r="402" spans="1:8" x14ac:dyDescent="0.3">
      <c r="A402" s="2">
        <v>43693</v>
      </c>
      <c r="B402" s="1">
        <v>7738.35</v>
      </c>
      <c r="C402" s="1">
        <v>7756.6</v>
      </c>
      <c r="D402" s="1">
        <v>7636.2</v>
      </c>
      <c r="E402" s="1">
        <v>7684.3</v>
      </c>
      <c r="F402" s="1">
        <v>24314700</v>
      </c>
      <c r="G402" s="1">
        <v>1335.36</v>
      </c>
      <c r="H402" s="3">
        <f>IF(ISERR(LN(Table13642[[#This Row],[Close]]/E401)),"-",LN(Table13642[[#This Row],[Close]]/E401))</f>
        <v>-7.7778025836122726E-3</v>
      </c>
    </row>
    <row r="403" spans="1:8" x14ac:dyDescent="0.3">
      <c r="A403" s="2">
        <v>43696</v>
      </c>
      <c r="B403" s="1">
        <v>7770.3</v>
      </c>
      <c r="C403" s="1">
        <v>7851.15</v>
      </c>
      <c r="D403" s="1">
        <v>7727.55</v>
      </c>
      <c r="E403" s="1">
        <v>7741.35</v>
      </c>
      <c r="F403" s="1">
        <v>27026444</v>
      </c>
      <c r="G403" s="1">
        <v>1398.59</v>
      </c>
      <c r="H403" s="3">
        <f>IF(ISERR(LN(Table13642[[#This Row],[Close]]/E402)),"-",LN(Table13642[[#This Row],[Close]]/E402))</f>
        <v>7.3968046874070131E-3</v>
      </c>
    </row>
    <row r="404" spans="1:8" x14ac:dyDescent="0.3">
      <c r="A404" s="2">
        <v>43697</v>
      </c>
      <c r="B404" s="1">
        <v>7764.85</v>
      </c>
      <c r="C404" s="1">
        <v>7772.1</v>
      </c>
      <c r="D404" s="1">
        <v>7676.45</v>
      </c>
      <c r="E404" s="1">
        <v>7749.7</v>
      </c>
      <c r="F404" s="1">
        <v>24848681</v>
      </c>
      <c r="G404" s="1">
        <v>1141.6400000000001</v>
      </c>
      <c r="H404" s="3">
        <f>IF(ISERR(LN(Table13642[[#This Row],[Close]]/E403)),"-",LN(Table13642[[#This Row],[Close]]/E403))</f>
        <v>1.0780419414668375E-3</v>
      </c>
    </row>
    <row r="405" spans="1:8" x14ac:dyDescent="0.3">
      <c r="A405" s="2">
        <v>43698</v>
      </c>
      <c r="B405" s="1">
        <v>7732.95</v>
      </c>
      <c r="C405" s="1">
        <v>7765</v>
      </c>
      <c r="D405" s="1">
        <v>7660.65</v>
      </c>
      <c r="E405" s="1">
        <v>7677.25</v>
      </c>
      <c r="F405" s="1">
        <v>21929032</v>
      </c>
      <c r="G405" s="1">
        <v>1084.83</v>
      </c>
      <c r="H405" s="3">
        <f>IF(ISERR(LN(Table13642[[#This Row],[Close]]/E404)),"-",LN(Table13642[[#This Row],[Close]]/E404))</f>
        <v>-9.3927228190977749E-3</v>
      </c>
    </row>
    <row r="406" spans="1:8" x14ac:dyDescent="0.3">
      <c r="A406" s="2">
        <v>43699</v>
      </c>
      <c r="B406" s="1">
        <v>7667.8</v>
      </c>
      <c r="C406" s="1">
        <v>7746.35</v>
      </c>
      <c r="D406" s="1">
        <v>7630.2</v>
      </c>
      <c r="E406" s="1">
        <v>7670.85</v>
      </c>
      <c r="F406" s="1">
        <v>21414739</v>
      </c>
      <c r="G406" s="1">
        <v>1075.46</v>
      </c>
      <c r="H406" s="3">
        <f>IF(ISERR(LN(Table13642[[#This Row],[Close]]/E405)),"-",LN(Table13642[[#This Row],[Close]]/E405))</f>
        <v>-8.3397949856262802E-4</v>
      </c>
    </row>
    <row r="407" spans="1:8" x14ac:dyDescent="0.3">
      <c r="A407" s="2">
        <v>43700</v>
      </c>
      <c r="B407" s="1">
        <v>7669</v>
      </c>
      <c r="C407" s="1">
        <v>7793</v>
      </c>
      <c r="D407" s="1">
        <v>7554.7</v>
      </c>
      <c r="E407" s="1">
        <v>7780.55</v>
      </c>
      <c r="F407" s="1">
        <v>19976325</v>
      </c>
      <c r="G407" s="1">
        <v>1096.98</v>
      </c>
      <c r="H407" s="3">
        <f>IF(ISERR(LN(Table13642[[#This Row],[Close]]/E406)),"-",LN(Table13642[[#This Row],[Close]]/E406))</f>
        <v>1.4199599158057611E-2</v>
      </c>
    </row>
    <row r="408" spans="1:8" x14ac:dyDescent="0.3">
      <c r="A408" s="2">
        <v>43703</v>
      </c>
      <c r="B408" s="1">
        <v>7834.95</v>
      </c>
      <c r="C408" s="1">
        <v>7858</v>
      </c>
      <c r="D408" s="1">
        <v>7690.75</v>
      </c>
      <c r="E408" s="1">
        <v>7824.3</v>
      </c>
      <c r="F408" s="1">
        <v>20959542</v>
      </c>
      <c r="G408" s="1">
        <v>1215.92</v>
      </c>
      <c r="H408" s="3">
        <f>IF(ISERR(LN(Table13642[[#This Row],[Close]]/E407)),"-",LN(Table13642[[#This Row],[Close]]/E407))</f>
        <v>5.6072457767082744E-3</v>
      </c>
    </row>
    <row r="409" spans="1:8" x14ac:dyDescent="0.3">
      <c r="A409" s="2">
        <v>43704</v>
      </c>
      <c r="B409" s="1">
        <v>7869.25</v>
      </c>
      <c r="C409" s="1">
        <v>7896.3</v>
      </c>
      <c r="D409" s="1">
        <v>7804.2</v>
      </c>
      <c r="E409" s="1">
        <v>7812.1</v>
      </c>
      <c r="F409" s="1">
        <v>23416802</v>
      </c>
      <c r="G409" s="1">
        <v>1365.94</v>
      </c>
      <c r="H409" s="3">
        <f>IF(ISERR(LN(Table13642[[#This Row],[Close]]/E408)),"-",LN(Table13642[[#This Row],[Close]]/E408))</f>
        <v>-1.5604618039477582E-3</v>
      </c>
    </row>
    <row r="410" spans="1:8" x14ac:dyDescent="0.3">
      <c r="A410" s="2">
        <v>43705</v>
      </c>
      <c r="B410" s="1">
        <v>7824.5</v>
      </c>
      <c r="C410" s="1">
        <v>7897.1</v>
      </c>
      <c r="D410" s="1">
        <v>7701.35</v>
      </c>
      <c r="E410" s="1">
        <v>7738.65</v>
      </c>
      <c r="F410" s="1">
        <v>17740897</v>
      </c>
      <c r="G410" s="1">
        <v>962.62</v>
      </c>
      <c r="H410" s="3">
        <f>IF(ISERR(LN(Table13642[[#This Row],[Close]]/E409)),"-",LN(Table13642[[#This Row],[Close]]/E409))</f>
        <v>-9.4465599674643987E-3</v>
      </c>
    </row>
    <row r="411" spans="1:8" x14ac:dyDescent="0.3">
      <c r="A411" s="2">
        <v>43706</v>
      </c>
      <c r="B411" s="1">
        <v>7802</v>
      </c>
      <c r="C411" s="1">
        <v>7933.45</v>
      </c>
      <c r="D411" s="1">
        <v>7742.15</v>
      </c>
      <c r="E411" s="1">
        <v>7912.5</v>
      </c>
      <c r="F411" s="1">
        <v>33594732</v>
      </c>
      <c r="G411" s="1">
        <v>1828.44</v>
      </c>
      <c r="H411" s="3">
        <f>IF(ISERR(LN(Table13642[[#This Row],[Close]]/E410)),"-",LN(Table13642[[#This Row],[Close]]/E410))</f>
        <v>2.2216533686003785E-2</v>
      </c>
    </row>
    <row r="412" spans="1:8" x14ac:dyDescent="0.3">
      <c r="A412" s="2">
        <v>43707</v>
      </c>
      <c r="B412" s="1">
        <v>7916.3</v>
      </c>
      <c r="C412" s="1">
        <v>8112.55</v>
      </c>
      <c r="D412" s="1">
        <v>7875.85</v>
      </c>
      <c r="E412" s="1">
        <v>8072.05</v>
      </c>
      <c r="F412" s="1">
        <v>26149402</v>
      </c>
      <c r="G412" s="1">
        <v>1548.64</v>
      </c>
      <c r="H412" s="3">
        <f>IF(ISERR(LN(Table13642[[#This Row],[Close]]/E411)),"-",LN(Table13642[[#This Row],[Close]]/E411))</f>
        <v>1.9963689813563282E-2</v>
      </c>
    </row>
    <row r="413" spans="1:8" x14ac:dyDescent="0.3">
      <c r="A413" s="2">
        <v>43711</v>
      </c>
      <c r="B413" s="1">
        <v>8032.9</v>
      </c>
      <c r="C413" s="1">
        <v>8104.7</v>
      </c>
      <c r="D413" s="1">
        <v>7939.7</v>
      </c>
      <c r="E413" s="1">
        <v>7976.45</v>
      </c>
      <c r="F413" s="1">
        <v>23724430</v>
      </c>
      <c r="G413" s="1">
        <v>1342.65</v>
      </c>
      <c r="H413" s="3">
        <f>IF(ISERR(LN(Table13642[[#This Row],[Close]]/E412)),"-",LN(Table13642[[#This Row],[Close]]/E412))</f>
        <v>-1.1914026958053853E-2</v>
      </c>
    </row>
    <row r="414" spans="1:8" x14ac:dyDescent="0.3">
      <c r="A414" s="2">
        <v>43712</v>
      </c>
      <c r="B414" s="1">
        <v>7931.6</v>
      </c>
      <c r="C414" s="1">
        <v>7985</v>
      </c>
      <c r="D414" s="1">
        <v>7768</v>
      </c>
      <c r="E414" s="1">
        <v>7967.65</v>
      </c>
      <c r="F414" s="1">
        <v>48471288</v>
      </c>
      <c r="G414" s="1">
        <v>2434.02</v>
      </c>
      <c r="H414" s="3">
        <f>IF(ISERR(LN(Table13642[[#This Row],[Close]]/E413)),"-",LN(Table13642[[#This Row],[Close]]/E413))</f>
        <v>-1.1038567110801577E-3</v>
      </c>
    </row>
    <row r="415" spans="1:8" x14ac:dyDescent="0.3">
      <c r="A415" s="2">
        <v>43713</v>
      </c>
      <c r="B415" s="1">
        <v>7998.95</v>
      </c>
      <c r="C415" s="1">
        <v>8086.55</v>
      </c>
      <c r="D415" s="1">
        <v>7969.1</v>
      </c>
      <c r="E415" s="1">
        <v>8071.75</v>
      </c>
      <c r="F415" s="1">
        <v>21299409</v>
      </c>
      <c r="G415" s="1">
        <v>1320.79</v>
      </c>
      <c r="H415" s="3">
        <f>IF(ISERR(LN(Table13642[[#This Row],[Close]]/E414)),"-",LN(Table13642[[#This Row],[Close]]/E414))</f>
        <v>1.2980717698292683E-2</v>
      </c>
    </row>
    <row r="416" spans="1:8" x14ac:dyDescent="0.3">
      <c r="A416" s="2">
        <v>43714</v>
      </c>
      <c r="B416" s="1">
        <v>8028.5</v>
      </c>
      <c r="C416" s="1">
        <v>8084.65</v>
      </c>
      <c r="D416" s="1">
        <v>7966.2</v>
      </c>
      <c r="E416" s="1">
        <v>8068.75</v>
      </c>
      <c r="F416" s="1">
        <v>26418573</v>
      </c>
      <c r="G416" s="1">
        <v>1531.05</v>
      </c>
      <c r="H416" s="3">
        <f>IF(ISERR(LN(Table13642[[#This Row],[Close]]/E415)),"-",LN(Table13642[[#This Row],[Close]]/E415))</f>
        <v>-3.7173570020094837E-4</v>
      </c>
    </row>
    <row r="417" spans="1:8" x14ac:dyDescent="0.3">
      <c r="A417" s="2">
        <v>43717</v>
      </c>
      <c r="B417" s="1">
        <v>8067.4</v>
      </c>
      <c r="C417" s="1">
        <v>8130.9</v>
      </c>
      <c r="D417" s="1">
        <v>8047.5</v>
      </c>
      <c r="E417" s="1">
        <v>8077.9</v>
      </c>
      <c r="F417" s="1">
        <v>15734592</v>
      </c>
      <c r="G417" s="1">
        <v>969.21</v>
      </c>
      <c r="H417" s="3">
        <f>IF(ISERR(LN(Table13642[[#This Row],[Close]]/E416)),"-",LN(Table13642[[#This Row],[Close]]/E416))</f>
        <v>1.1333621499740308E-3</v>
      </c>
    </row>
    <row r="418" spans="1:8" x14ac:dyDescent="0.3">
      <c r="A418" s="2">
        <v>43719</v>
      </c>
      <c r="B418" s="1">
        <v>8107.65</v>
      </c>
      <c r="C418" s="1">
        <v>8157.85</v>
      </c>
      <c r="D418" s="1">
        <v>8053.1</v>
      </c>
      <c r="E418" s="1">
        <v>8082.9</v>
      </c>
      <c r="F418" s="1">
        <v>19802529</v>
      </c>
      <c r="G418" s="1">
        <v>1234.6400000000001</v>
      </c>
      <c r="H418" s="3">
        <f>IF(ISERR(LN(Table13642[[#This Row],[Close]]/E417)),"-",LN(Table13642[[#This Row],[Close]]/E417))</f>
        <v>6.1878126819681523E-4</v>
      </c>
    </row>
    <row r="419" spans="1:8" x14ac:dyDescent="0.3">
      <c r="A419" s="2">
        <v>43720</v>
      </c>
      <c r="B419" s="1">
        <v>8113.25</v>
      </c>
      <c r="C419" s="1">
        <v>8168.5</v>
      </c>
      <c r="D419" s="1">
        <v>8040.25</v>
      </c>
      <c r="E419" s="1">
        <v>8102.15</v>
      </c>
      <c r="F419" s="1">
        <v>21037191</v>
      </c>
      <c r="G419" s="1">
        <v>1150.51</v>
      </c>
      <c r="H419" s="3">
        <f>IF(ISERR(LN(Table13642[[#This Row],[Close]]/E418)),"-",LN(Table13642[[#This Row],[Close]]/E418))</f>
        <v>2.3787395253050763E-3</v>
      </c>
    </row>
    <row r="420" spans="1:8" x14ac:dyDescent="0.3">
      <c r="A420" s="2">
        <v>43721</v>
      </c>
      <c r="B420" s="1">
        <v>8141.4</v>
      </c>
      <c r="C420" s="1">
        <v>8141.7</v>
      </c>
      <c r="D420" s="1">
        <v>7974.65</v>
      </c>
      <c r="E420" s="1">
        <v>8033.05</v>
      </c>
      <c r="F420" s="1">
        <v>20150637</v>
      </c>
      <c r="G420" s="1">
        <v>1388.06</v>
      </c>
      <c r="H420" s="3">
        <f>IF(ISERR(LN(Table13642[[#This Row],[Close]]/E419)),"-",LN(Table13642[[#This Row],[Close]]/E419))</f>
        <v>-8.5651770593260183E-3</v>
      </c>
    </row>
    <row r="421" spans="1:8" x14ac:dyDescent="0.3">
      <c r="A421" s="2">
        <v>43724</v>
      </c>
      <c r="B421" s="1">
        <v>8005.3</v>
      </c>
      <c r="C421" s="1">
        <v>8119.4</v>
      </c>
      <c r="D421" s="1">
        <v>7978.15</v>
      </c>
      <c r="E421" s="1">
        <v>8070.65</v>
      </c>
      <c r="F421" s="1">
        <v>17790093</v>
      </c>
      <c r="G421" s="1">
        <v>1185.18</v>
      </c>
      <c r="H421" s="3">
        <f>IF(ISERR(LN(Table13642[[#This Row],[Close]]/E420)),"-",LN(Table13642[[#This Row],[Close]]/E420))</f>
        <v>4.6697427705433931E-3</v>
      </c>
    </row>
    <row r="422" spans="1:8" x14ac:dyDescent="0.3">
      <c r="A422" s="2">
        <v>43725</v>
      </c>
      <c r="B422" s="1">
        <v>8082.05</v>
      </c>
      <c r="C422" s="1">
        <v>8106</v>
      </c>
      <c r="D422" s="1">
        <v>7919.2</v>
      </c>
      <c r="E422" s="1">
        <v>7933.85</v>
      </c>
      <c r="F422" s="1">
        <v>14025483</v>
      </c>
      <c r="G422" s="1">
        <v>889.54</v>
      </c>
      <c r="H422" s="3">
        <f>IF(ISERR(LN(Table13642[[#This Row],[Close]]/E421)),"-",LN(Table13642[[#This Row],[Close]]/E421))</f>
        <v>-1.7095608328378271E-2</v>
      </c>
    </row>
    <row r="423" spans="1:8" x14ac:dyDescent="0.3">
      <c r="A423" s="2">
        <v>43726</v>
      </c>
      <c r="B423" s="1">
        <v>7973.95</v>
      </c>
      <c r="C423" s="1">
        <v>7984.05</v>
      </c>
      <c r="D423" s="1">
        <v>7882.55</v>
      </c>
      <c r="E423" s="1">
        <v>7923.45</v>
      </c>
      <c r="F423" s="1">
        <v>13303904</v>
      </c>
      <c r="G423" s="1">
        <v>787.3</v>
      </c>
      <c r="H423" s="3">
        <f>IF(ISERR(LN(Table13642[[#This Row],[Close]]/E422)),"-",LN(Table13642[[#This Row],[Close]]/E422))</f>
        <v>-1.3116989009664352E-3</v>
      </c>
    </row>
    <row r="424" spans="1:8" x14ac:dyDescent="0.3">
      <c r="A424" s="2">
        <v>43727</v>
      </c>
      <c r="B424" s="1">
        <v>7922.4</v>
      </c>
      <c r="C424" s="1">
        <v>7938.75</v>
      </c>
      <c r="D424" s="1">
        <v>7777.75</v>
      </c>
      <c r="E424" s="1">
        <v>7799.6</v>
      </c>
      <c r="F424" s="1">
        <v>14945082</v>
      </c>
      <c r="G424" s="1">
        <v>931.67</v>
      </c>
      <c r="H424" s="3">
        <f>IF(ISERR(LN(Table13642[[#This Row],[Close]]/E423)),"-",LN(Table13642[[#This Row],[Close]]/E423))</f>
        <v>-1.575426670886924E-2</v>
      </c>
    </row>
    <row r="425" spans="1:8" x14ac:dyDescent="0.3">
      <c r="A425" s="2">
        <v>43728</v>
      </c>
      <c r="B425" s="1">
        <v>7839.55</v>
      </c>
      <c r="C425" s="1">
        <v>8018.4</v>
      </c>
      <c r="D425" s="1">
        <v>7745.55</v>
      </c>
      <c r="E425" s="1">
        <v>7983.55</v>
      </c>
      <c r="F425" s="1">
        <v>31980005</v>
      </c>
      <c r="G425" s="1">
        <v>1872.1</v>
      </c>
      <c r="H425" s="3">
        <f>IF(ISERR(LN(Table13642[[#This Row],[Close]]/E424)),"-",LN(Table13642[[#This Row],[Close]]/E424))</f>
        <v>2.3310724365979141E-2</v>
      </c>
    </row>
    <row r="426" spans="1:8" x14ac:dyDescent="0.3">
      <c r="A426" s="2">
        <v>43731</v>
      </c>
      <c r="B426" s="1">
        <v>8063.1</v>
      </c>
      <c r="C426" s="1">
        <v>8073.7</v>
      </c>
      <c r="D426" s="1">
        <v>7802.3</v>
      </c>
      <c r="E426" s="1">
        <v>7857.25</v>
      </c>
      <c r="F426" s="1">
        <v>21304659</v>
      </c>
      <c r="G426" s="1">
        <v>1403.38</v>
      </c>
      <c r="H426" s="3">
        <f>IF(ISERR(LN(Table13642[[#This Row],[Close]]/E425)),"-",LN(Table13642[[#This Row],[Close]]/E425))</f>
        <v>-1.594650224745426E-2</v>
      </c>
    </row>
    <row r="427" spans="1:8" x14ac:dyDescent="0.3">
      <c r="A427" s="2">
        <v>43732</v>
      </c>
      <c r="B427" s="1">
        <v>7831</v>
      </c>
      <c r="C427" s="1">
        <v>7976.15</v>
      </c>
      <c r="D427" s="1">
        <v>7773.85</v>
      </c>
      <c r="E427" s="1">
        <v>7891.95</v>
      </c>
      <c r="F427" s="1">
        <v>19665827</v>
      </c>
      <c r="G427" s="1">
        <v>1222.97</v>
      </c>
      <c r="H427" s="3">
        <f>IF(ISERR(LN(Table13642[[#This Row],[Close]]/E426)),"-",LN(Table13642[[#This Row],[Close]]/E426))</f>
        <v>4.4065801628294212E-3</v>
      </c>
    </row>
    <row r="428" spans="1:8" x14ac:dyDescent="0.3">
      <c r="A428" s="2">
        <v>43733</v>
      </c>
      <c r="B428" s="1">
        <v>7860.9</v>
      </c>
      <c r="C428" s="1">
        <v>7887.5</v>
      </c>
      <c r="D428" s="1">
        <v>7759.75</v>
      </c>
      <c r="E428" s="1">
        <v>7789.7</v>
      </c>
      <c r="F428" s="1">
        <v>19504844</v>
      </c>
      <c r="G428" s="1">
        <v>1069.8399999999999</v>
      </c>
      <c r="H428" s="3">
        <f>IF(ISERR(LN(Table13642[[#This Row],[Close]]/E427)),"-",LN(Table13642[[#This Row],[Close]]/E427))</f>
        <v>-1.3040904380981317E-2</v>
      </c>
    </row>
    <row r="429" spans="1:8" x14ac:dyDescent="0.3">
      <c r="A429" s="2">
        <v>43734</v>
      </c>
      <c r="B429" s="1">
        <v>7818.7</v>
      </c>
      <c r="C429" s="1">
        <v>7871.15</v>
      </c>
      <c r="D429" s="1">
        <v>7788.6</v>
      </c>
      <c r="E429" s="1">
        <v>7857.3</v>
      </c>
      <c r="F429" s="1">
        <v>19791983</v>
      </c>
      <c r="G429" s="1">
        <v>1131.0999999999999</v>
      </c>
      <c r="H429" s="3">
        <f>IF(ISERR(LN(Table13642[[#This Row],[Close]]/E428)),"-",LN(Table13642[[#This Row],[Close]]/E428))</f>
        <v>8.640687747492581E-3</v>
      </c>
    </row>
    <row r="430" spans="1:8" x14ac:dyDescent="0.3">
      <c r="A430" s="2">
        <v>43735</v>
      </c>
      <c r="B430" s="1">
        <v>7837.25</v>
      </c>
      <c r="C430" s="1">
        <v>7842.95</v>
      </c>
      <c r="D430" s="1">
        <v>7683.25</v>
      </c>
      <c r="E430" s="1">
        <v>7695.3</v>
      </c>
      <c r="F430" s="1">
        <v>21665393</v>
      </c>
      <c r="G430" s="1">
        <v>1298.6500000000001</v>
      </c>
      <c r="H430" s="3">
        <f>IF(ISERR(LN(Table13642[[#This Row],[Close]]/E429)),"-",LN(Table13642[[#This Row],[Close]]/E429))</f>
        <v>-2.0833283091490108E-2</v>
      </c>
    </row>
    <row r="431" spans="1:8" x14ac:dyDescent="0.3">
      <c r="A431" s="2">
        <v>43738</v>
      </c>
      <c r="B431" s="1">
        <v>7688.15</v>
      </c>
      <c r="C431" s="1">
        <v>7692.95</v>
      </c>
      <c r="D431" s="1">
        <v>7509.1</v>
      </c>
      <c r="E431" s="1">
        <v>7547.75</v>
      </c>
      <c r="F431" s="1">
        <v>27825051</v>
      </c>
      <c r="G431" s="1">
        <v>1628.43</v>
      </c>
      <c r="H431" s="3">
        <f>IF(ISERR(LN(Table13642[[#This Row],[Close]]/E430)),"-",LN(Table13642[[#This Row],[Close]]/E430))</f>
        <v>-1.9360247284541422E-2</v>
      </c>
    </row>
    <row r="432" spans="1:8" x14ac:dyDescent="0.3">
      <c r="A432" s="2">
        <v>43739</v>
      </c>
      <c r="B432" s="1">
        <v>7552.35</v>
      </c>
      <c r="C432" s="1">
        <v>7601.4</v>
      </c>
      <c r="D432" s="1">
        <v>7388.6</v>
      </c>
      <c r="E432" s="1">
        <v>7466.45</v>
      </c>
      <c r="F432" s="1">
        <v>23157019</v>
      </c>
      <c r="G432" s="1">
        <v>1461.58</v>
      </c>
      <c r="H432" s="3">
        <f>IF(ISERR(LN(Table13642[[#This Row],[Close]]/E431)),"-",LN(Table13642[[#This Row],[Close]]/E431))</f>
        <v>-1.0829853686413291E-2</v>
      </c>
    </row>
    <row r="433" spans="1:8" x14ac:dyDescent="0.3">
      <c r="A433" s="2">
        <v>43741</v>
      </c>
      <c r="B433" s="1">
        <v>7418.8</v>
      </c>
      <c r="C433" s="1">
        <v>7497.3</v>
      </c>
      <c r="D433" s="1">
        <v>7323.3</v>
      </c>
      <c r="E433" s="1">
        <v>7461.75</v>
      </c>
      <c r="F433" s="1">
        <v>22004567</v>
      </c>
      <c r="G433" s="1">
        <v>1410.12</v>
      </c>
      <c r="H433" s="3">
        <f>IF(ISERR(LN(Table13642[[#This Row],[Close]]/E432)),"-",LN(Table13642[[#This Row],[Close]]/E432))</f>
        <v>-6.296807592737272E-4</v>
      </c>
    </row>
    <row r="434" spans="1:8" x14ac:dyDescent="0.3">
      <c r="A434" s="2">
        <v>43742</v>
      </c>
      <c r="B434" s="1">
        <v>7490.1</v>
      </c>
      <c r="C434" s="1">
        <v>7525.15</v>
      </c>
      <c r="D434" s="1">
        <v>7383.05</v>
      </c>
      <c r="E434" s="1">
        <v>7396.9</v>
      </c>
      <c r="F434" s="1">
        <v>19850970</v>
      </c>
      <c r="G434" s="1">
        <v>1243.8800000000001</v>
      </c>
      <c r="H434" s="3">
        <f>IF(ISERR(LN(Table13642[[#This Row],[Close]]/E433)),"-",LN(Table13642[[#This Row],[Close]]/E433))</f>
        <v>-8.7289776352804348E-3</v>
      </c>
    </row>
    <row r="435" spans="1:8" x14ac:dyDescent="0.3">
      <c r="A435" s="2">
        <v>43745</v>
      </c>
      <c r="B435" s="1">
        <v>7396.8</v>
      </c>
      <c r="C435" s="1">
        <v>7414.15</v>
      </c>
      <c r="D435" s="1">
        <v>7126.55</v>
      </c>
      <c r="E435" s="1">
        <v>7148.95</v>
      </c>
      <c r="F435" s="1">
        <v>50425883</v>
      </c>
      <c r="G435" s="1">
        <v>2542.8000000000002</v>
      </c>
      <c r="H435" s="3">
        <f>IF(ISERR(LN(Table13642[[#This Row],[Close]]/E434)),"-",LN(Table13642[[#This Row],[Close]]/E434))</f>
        <v>-3.4095500745077341E-2</v>
      </c>
    </row>
    <row r="436" spans="1:8" x14ac:dyDescent="0.3">
      <c r="A436" s="2">
        <v>43747</v>
      </c>
      <c r="B436" s="1">
        <v>7154.7</v>
      </c>
      <c r="C436" s="1">
        <v>7256.1</v>
      </c>
      <c r="D436" s="1">
        <v>7047.1</v>
      </c>
      <c r="E436" s="1">
        <v>7235.6</v>
      </c>
      <c r="F436" s="1">
        <v>40573165</v>
      </c>
      <c r="G436" s="1">
        <v>2263.13</v>
      </c>
      <c r="H436" s="3">
        <f>IF(ISERR(LN(Table13642[[#This Row],[Close]]/E435)),"-",LN(Table13642[[#This Row],[Close]]/E435))</f>
        <v>1.2047794070259011E-2</v>
      </c>
    </row>
    <row r="437" spans="1:8" x14ac:dyDescent="0.3">
      <c r="A437" s="2">
        <v>43748</v>
      </c>
      <c r="B437" s="1">
        <v>7200.25</v>
      </c>
      <c r="C437" s="1">
        <v>7272.8</v>
      </c>
      <c r="D437" s="1">
        <v>7130.5</v>
      </c>
      <c r="E437" s="1">
        <v>7235.6</v>
      </c>
      <c r="F437" s="1">
        <v>32158746</v>
      </c>
      <c r="G437" s="1">
        <v>1738.8</v>
      </c>
      <c r="H437" s="3">
        <f>IF(ISERR(LN(Table13642[[#This Row],[Close]]/E436)),"-",LN(Table13642[[#This Row],[Close]]/E436))</f>
        <v>0</v>
      </c>
    </row>
    <row r="438" spans="1:8" x14ac:dyDescent="0.3">
      <c r="A438" s="2">
        <v>43749</v>
      </c>
      <c r="B438" s="1">
        <v>7256.6</v>
      </c>
      <c r="C438" s="1">
        <v>7292.7</v>
      </c>
      <c r="D438" s="1">
        <v>7115.65</v>
      </c>
      <c r="E438" s="1">
        <v>7278.45</v>
      </c>
      <c r="F438" s="1">
        <v>48444041</v>
      </c>
      <c r="G438" s="1">
        <v>2312.4699999999998</v>
      </c>
      <c r="H438" s="3">
        <f>IF(ISERR(LN(Table13642[[#This Row],[Close]]/E437)),"-",LN(Table13642[[#This Row],[Close]]/E437))</f>
        <v>5.9046406063432864E-3</v>
      </c>
    </row>
    <row r="439" spans="1:8" x14ac:dyDescent="0.3">
      <c r="A439" s="2">
        <v>43752</v>
      </c>
      <c r="B439" s="1">
        <v>7296.05</v>
      </c>
      <c r="C439" s="1">
        <v>7411.8</v>
      </c>
      <c r="D439" s="1">
        <v>7281.85</v>
      </c>
      <c r="E439" s="1">
        <v>7361.7</v>
      </c>
      <c r="F439" s="1">
        <v>31876503</v>
      </c>
      <c r="G439" s="1">
        <v>1573.68</v>
      </c>
      <c r="H439" s="3">
        <f>IF(ISERR(LN(Table13642[[#This Row],[Close]]/E438)),"-",LN(Table13642[[#This Row],[Close]]/E438))</f>
        <v>1.137295687859665E-2</v>
      </c>
    </row>
    <row r="440" spans="1:8" x14ac:dyDescent="0.3">
      <c r="A440" s="2">
        <v>43753</v>
      </c>
      <c r="B440" s="1">
        <v>7371.75</v>
      </c>
      <c r="C440" s="1">
        <v>7434.05</v>
      </c>
      <c r="D440" s="1">
        <v>7349.25</v>
      </c>
      <c r="E440" s="1">
        <v>7420.65</v>
      </c>
      <c r="F440" s="1">
        <v>22620088</v>
      </c>
      <c r="G440" s="1">
        <v>1142.68</v>
      </c>
      <c r="H440" s="3">
        <f>IF(ISERR(LN(Table13642[[#This Row],[Close]]/E439)),"-",LN(Table13642[[#This Row],[Close]]/E439))</f>
        <v>7.9757700904228221E-3</v>
      </c>
    </row>
    <row r="441" spans="1:8" x14ac:dyDescent="0.3">
      <c r="A441" s="2">
        <v>43754</v>
      </c>
      <c r="B441" s="1">
        <v>7448.05</v>
      </c>
      <c r="C441" s="1">
        <v>7486</v>
      </c>
      <c r="D441" s="1">
        <v>7387.9</v>
      </c>
      <c r="E441" s="1">
        <v>7475.35</v>
      </c>
      <c r="F441" s="1">
        <v>20010864</v>
      </c>
      <c r="G441" s="1">
        <v>1027.06</v>
      </c>
      <c r="H441" s="3">
        <f>IF(ISERR(LN(Table13642[[#This Row],[Close]]/E440)),"-",LN(Table13642[[#This Row],[Close]]/E440))</f>
        <v>7.3442865023690121E-3</v>
      </c>
    </row>
    <row r="442" spans="1:8" x14ac:dyDescent="0.3">
      <c r="A442" s="2">
        <v>43755</v>
      </c>
      <c r="B442" s="1">
        <v>7480.15</v>
      </c>
      <c r="C442" s="1">
        <v>7545.35</v>
      </c>
      <c r="D442" s="1">
        <v>7428.65</v>
      </c>
      <c r="E442" s="1">
        <v>7533.45</v>
      </c>
      <c r="F442" s="1">
        <v>15309004</v>
      </c>
      <c r="G442" s="1">
        <v>996.27</v>
      </c>
      <c r="H442" s="3">
        <f>IF(ISERR(LN(Table13642[[#This Row],[Close]]/E441)),"-",LN(Table13642[[#This Row],[Close]]/E441))</f>
        <v>7.7421632928012978E-3</v>
      </c>
    </row>
    <row r="443" spans="1:8" x14ac:dyDescent="0.3">
      <c r="A443" s="2">
        <v>43756</v>
      </c>
      <c r="B443" s="1">
        <v>7530.65</v>
      </c>
      <c r="C443" s="1">
        <v>7651.95</v>
      </c>
      <c r="D443" s="1">
        <v>7500.5</v>
      </c>
      <c r="E443" s="1">
        <v>7608.15</v>
      </c>
      <c r="F443" s="1">
        <v>21564016</v>
      </c>
      <c r="G443" s="1">
        <v>1328.41</v>
      </c>
      <c r="H443" s="3">
        <f>IF(ISERR(LN(Table13642[[#This Row],[Close]]/E442)),"-",LN(Table13642[[#This Row],[Close]]/E442))</f>
        <v>9.8669369211816082E-3</v>
      </c>
    </row>
    <row r="444" spans="1:8" x14ac:dyDescent="0.3">
      <c r="A444" s="2">
        <v>43760</v>
      </c>
      <c r="B444" s="1">
        <v>7607.95</v>
      </c>
      <c r="C444" s="1">
        <v>7799.4</v>
      </c>
      <c r="D444" s="1">
        <v>7597.7</v>
      </c>
      <c r="E444" s="1">
        <v>7746.15</v>
      </c>
      <c r="F444" s="1">
        <v>19171658</v>
      </c>
      <c r="G444" s="1">
        <v>1544.53</v>
      </c>
      <c r="H444" s="3">
        <f>IF(ISERR(LN(Table13642[[#This Row],[Close]]/E443)),"-",LN(Table13642[[#This Row],[Close]]/E443))</f>
        <v>1.7975904601469098E-2</v>
      </c>
    </row>
    <row r="445" spans="1:8" x14ac:dyDescent="0.3">
      <c r="A445" s="2">
        <v>43761</v>
      </c>
      <c r="B445" s="1">
        <v>7760.65</v>
      </c>
      <c r="C445" s="1">
        <v>7785.8</v>
      </c>
      <c r="D445" s="1">
        <v>7711.95</v>
      </c>
      <c r="E445" s="1">
        <v>7761.85</v>
      </c>
      <c r="F445" s="1">
        <v>17734493</v>
      </c>
      <c r="G445" s="1">
        <v>1287.98</v>
      </c>
      <c r="H445" s="3">
        <f>IF(ISERR(LN(Table13642[[#This Row],[Close]]/E444)),"-",LN(Table13642[[#This Row],[Close]]/E444))</f>
        <v>2.024762105200373E-3</v>
      </c>
    </row>
    <row r="446" spans="1:8" x14ac:dyDescent="0.3">
      <c r="A446" s="2">
        <v>43762</v>
      </c>
      <c r="B446" s="1">
        <v>7770.3</v>
      </c>
      <c r="C446" s="1">
        <v>7800.25</v>
      </c>
      <c r="D446" s="1">
        <v>7652.5</v>
      </c>
      <c r="E446" s="1">
        <v>7728.15</v>
      </c>
      <c r="F446" s="1">
        <v>23128385</v>
      </c>
      <c r="G446" s="1">
        <v>1295.31</v>
      </c>
      <c r="H446" s="3">
        <f>IF(ISERR(LN(Table13642[[#This Row],[Close]]/E445)),"-",LN(Table13642[[#This Row],[Close]]/E445))</f>
        <v>-4.3512011839926881E-3</v>
      </c>
    </row>
    <row r="447" spans="1:8" x14ac:dyDescent="0.3">
      <c r="A447" s="2">
        <v>43763</v>
      </c>
      <c r="B447" s="1">
        <v>7719.45</v>
      </c>
      <c r="C447" s="1">
        <v>7757.1</v>
      </c>
      <c r="D447" s="1">
        <v>7591.7</v>
      </c>
      <c r="E447" s="1">
        <v>7736.55</v>
      </c>
      <c r="F447" s="1" t="s">
        <v>22</v>
      </c>
      <c r="G447" s="1" t="s">
        <v>22</v>
      </c>
      <c r="H447" s="3">
        <f>IF(ISERR(LN(Table13642[[#This Row],[Close]]/E446)),"-",LN(Table13642[[#This Row],[Close]]/E446))</f>
        <v>1.0863451377785907E-3</v>
      </c>
    </row>
    <row r="448" spans="1:8" x14ac:dyDescent="0.3">
      <c r="A448" s="2">
        <v>43765</v>
      </c>
      <c r="B448" s="1">
        <v>7741.5</v>
      </c>
      <c r="C448" s="1">
        <v>7776.75</v>
      </c>
      <c r="D448" s="1">
        <v>7729.95</v>
      </c>
      <c r="E448" s="1">
        <v>7743.55</v>
      </c>
      <c r="F448" s="1">
        <v>1792013</v>
      </c>
      <c r="G448" s="1">
        <v>114.59</v>
      </c>
      <c r="H448" s="3">
        <f>IF(ISERR(LN(Table13642[[#This Row],[Close]]/E447)),"-",LN(Table13642[[#This Row],[Close]]/E447))</f>
        <v>9.0438698420770684E-4</v>
      </c>
    </row>
    <row r="449" spans="1:8" x14ac:dyDescent="0.3">
      <c r="A449" s="2">
        <v>43767</v>
      </c>
      <c r="B449" s="1">
        <v>7745.6</v>
      </c>
      <c r="C449" s="1">
        <v>7852.3</v>
      </c>
      <c r="D449" s="1">
        <v>7722.25</v>
      </c>
      <c r="E449" s="1">
        <v>7824.6</v>
      </c>
      <c r="F449" s="1">
        <v>18518920</v>
      </c>
      <c r="G449" s="1">
        <v>1171.76</v>
      </c>
      <c r="H449" s="3">
        <f>IF(ISERR(LN(Table13642[[#This Row],[Close]]/E448)),"-",LN(Table13642[[#This Row],[Close]]/E448))</f>
        <v>1.0412378127053088E-2</v>
      </c>
    </row>
    <row r="450" spans="1:8" x14ac:dyDescent="0.3">
      <c r="A450" s="2">
        <v>43768</v>
      </c>
      <c r="B450" s="1">
        <v>7871.4</v>
      </c>
      <c r="C450" s="1">
        <v>7871.4</v>
      </c>
      <c r="D450" s="1">
        <v>7771.75</v>
      </c>
      <c r="E450" s="1">
        <v>7819.35</v>
      </c>
      <c r="F450" s="1">
        <v>17770278</v>
      </c>
      <c r="G450" s="1">
        <v>1204.7</v>
      </c>
      <c r="H450" s="3">
        <f>IF(ISERR(LN(Table13642[[#This Row],[Close]]/E449)),"-",LN(Table13642[[#This Row],[Close]]/E449))</f>
        <v>-6.7118601083354093E-4</v>
      </c>
    </row>
    <row r="451" spans="1:8" x14ac:dyDescent="0.3">
      <c r="A451" s="2">
        <v>43769</v>
      </c>
      <c r="B451" s="1">
        <v>7840.65</v>
      </c>
      <c r="C451" s="1">
        <v>7923.5</v>
      </c>
      <c r="D451" s="1">
        <v>7829.55</v>
      </c>
      <c r="E451" s="1">
        <v>7878.15</v>
      </c>
      <c r="F451" s="1">
        <v>23956699</v>
      </c>
      <c r="G451" s="1">
        <v>1546.72</v>
      </c>
      <c r="H451" s="3">
        <f>IF(ISERR(LN(Table13642[[#This Row],[Close]]/E450)),"-",LN(Table13642[[#This Row],[Close]]/E450))</f>
        <v>7.4916738350830677E-3</v>
      </c>
    </row>
    <row r="452" spans="1:8" x14ac:dyDescent="0.3">
      <c r="A452" s="2">
        <v>43770</v>
      </c>
      <c r="B452" s="1">
        <v>7902.75</v>
      </c>
      <c r="C452" s="1">
        <v>7979.55</v>
      </c>
      <c r="D452" s="1">
        <v>7894.2</v>
      </c>
      <c r="E452" s="1">
        <v>7949.45</v>
      </c>
      <c r="F452" s="1">
        <v>23682723</v>
      </c>
      <c r="G452" s="1">
        <v>2039.25</v>
      </c>
      <c r="H452" s="3">
        <f>IF(ISERR(LN(Table13642[[#This Row],[Close]]/E451)),"-",LN(Table13642[[#This Row],[Close]]/E451))</f>
        <v>9.0096391500678313E-3</v>
      </c>
    </row>
    <row r="453" spans="1:8" x14ac:dyDescent="0.3">
      <c r="A453" s="2">
        <v>43773</v>
      </c>
      <c r="B453" s="1">
        <v>7983.6</v>
      </c>
      <c r="C453" s="1">
        <v>8030.15</v>
      </c>
      <c r="D453" s="1">
        <v>7925.25</v>
      </c>
      <c r="E453" s="1">
        <v>7966.85</v>
      </c>
      <c r="F453" s="1">
        <v>32032389</v>
      </c>
      <c r="G453" s="1">
        <v>1744.27</v>
      </c>
      <c r="H453" s="3">
        <f>IF(ISERR(LN(Table13642[[#This Row],[Close]]/E452)),"-",LN(Table13642[[#This Row],[Close]]/E452))</f>
        <v>2.1864386737803711E-3</v>
      </c>
    </row>
    <row r="454" spans="1:8" x14ac:dyDescent="0.3">
      <c r="A454" s="2">
        <v>43774</v>
      </c>
      <c r="B454" s="1">
        <v>7960.35</v>
      </c>
      <c r="C454" s="1">
        <v>8003.85</v>
      </c>
      <c r="D454" s="1">
        <v>7847.85</v>
      </c>
      <c r="E454" s="1">
        <v>7879.55</v>
      </c>
      <c r="F454" s="1">
        <v>26308076</v>
      </c>
      <c r="G454" s="1">
        <v>1399.42</v>
      </c>
      <c r="H454" s="3">
        <f>IF(ISERR(LN(Table13642[[#This Row],[Close]]/E453)),"-",LN(Table13642[[#This Row],[Close]]/E453))</f>
        <v>-1.1018386916712758E-2</v>
      </c>
    </row>
    <row r="455" spans="1:8" x14ac:dyDescent="0.3">
      <c r="A455" s="2">
        <v>43775</v>
      </c>
      <c r="B455" s="1">
        <v>7877</v>
      </c>
      <c r="C455" s="1">
        <v>8061.95</v>
      </c>
      <c r="D455" s="1">
        <v>7861.65</v>
      </c>
      <c r="E455" s="1">
        <v>7926.35</v>
      </c>
      <c r="F455" s="1">
        <v>56678120</v>
      </c>
      <c r="G455" s="1">
        <v>3096.45</v>
      </c>
      <c r="H455" s="3">
        <f>IF(ISERR(LN(Table13642[[#This Row],[Close]]/E454)),"-",LN(Table13642[[#This Row],[Close]]/E454))</f>
        <v>5.921856618936616E-3</v>
      </c>
    </row>
    <row r="456" spans="1:8" x14ac:dyDescent="0.3">
      <c r="A456" s="2">
        <v>43776</v>
      </c>
      <c r="B456" s="1">
        <v>7942.3</v>
      </c>
      <c r="C456" s="1">
        <v>7982</v>
      </c>
      <c r="D456" s="1">
        <v>7871</v>
      </c>
      <c r="E456" s="1">
        <v>7966</v>
      </c>
      <c r="F456" s="1">
        <v>43836719</v>
      </c>
      <c r="G456" s="1">
        <v>2511.71</v>
      </c>
      <c r="H456" s="3">
        <f>IF(ISERR(LN(Table13642[[#This Row],[Close]]/E455)),"-",LN(Table13642[[#This Row],[Close]]/E455))</f>
        <v>4.9898325003567418E-3</v>
      </c>
    </row>
    <row r="457" spans="1:8" x14ac:dyDescent="0.3">
      <c r="A457" s="2">
        <v>43777</v>
      </c>
      <c r="B457" s="1">
        <v>7955.55</v>
      </c>
      <c r="C457" s="1">
        <v>7958.15</v>
      </c>
      <c r="D457" s="1">
        <v>7771</v>
      </c>
      <c r="E457" s="1">
        <v>7787.4</v>
      </c>
      <c r="F457" s="1">
        <v>29443232</v>
      </c>
      <c r="G457" s="1">
        <v>1547.48</v>
      </c>
      <c r="H457" s="3">
        <f>IF(ISERR(LN(Table13642[[#This Row],[Close]]/E456)),"-",LN(Table13642[[#This Row],[Close]]/E456))</f>
        <v>-2.267544181982125E-2</v>
      </c>
    </row>
    <row r="458" spans="1:8" x14ac:dyDescent="0.3">
      <c r="A458" s="2">
        <v>43780</v>
      </c>
      <c r="B458" s="1">
        <v>7728.55</v>
      </c>
      <c r="C458" s="1">
        <v>7807.6</v>
      </c>
      <c r="D458" s="1">
        <v>7675</v>
      </c>
      <c r="E458" s="1">
        <v>7784.9</v>
      </c>
      <c r="F458" s="1">
        <v>26513321</v>
      </c>
      <c r="G458" s="1">
        <v>1375.98</v>
      </c>
      <c r="H458" s="3">
        <f>IF(ISERR(LN(Table13642[[#This Row],[Close]]/E457)),"-",LN(Table13642[[#This Row],[Close]]/E457))</f>
        <v>-3.2108295132747056E-4</v>
      </c>
    </row>
    <row r="459" spans="1:8" x14ac:dyDescent="0.3">
      <c r="A459" s="2">
        <v>43782</v>
      </c>
      <c r="B459" s="1">
        <v>7795.3</v>
      </c>
      <c r="C459" s="1">
        <v>7853</v>
      </c>
      <c r="D459" s="1">
        <v>7642</v>
      </c>
      <c r="E459" s="1">
        <v>7660.45</v>
      </c>
      <c r="F459" s="1">
        <v>30299828</v>
      </c>
      <c r="G459" s="1">
        <v>1743.9</v>
      </c>
      <c r="H459" s="3">
        <f>IF(ISERR(LN(Table13642[[#This Row],[Close]]/E458)),"-",LN(Table13642[[#This Row],[Close]]/E458))</f>
        <v>-1.6115231225033319E-2</v>
      </c>
    </row>
    <row r="460" spans="1:8" x14ac:dyDescent="0.3">
      <c r="A460" s="2">
        <v>43783</v>
      </c>
      <c r="B460" s="1">
        <v>7634.4</v>
      </c>
      <c r="C460" s="1">
        <v>7655.6</v>
      </c>
      <c r="D460" s="1">
        <v>7553.05</v>
      </c>
      <c r="E460" s="1">
        <v>7591.45</v>
      </c>
      <c r="F460" s="1">
        <v>38599994</v>
      </c>
      <c r="G460" s="1">
        <v>1872.34</v>
      </c>
      <c r="H460" s="3">
        <f>IF(ISERR(LN(Table13642[[#This Row],[Close]]/E459)),"-",LN(Table13642[[#This Row],[Close]]/E459))</f>
        <v>-9.048114758495273E-3</v>
      </c>
    </row>
    <row r="461" spans="1:8" x14ac:dyDescent="0.3">
      <c r="A461" s="2">
        <v>43784</v>
      </c>
      <c r="B461" s="1">
        <v>7620.45</v>
      </c>
      <c r="C461" s="1">
        <v>7769.3</v>
      </c>
      <c r="D461" s="1">
        <v>7554.5</v>
      </c>
      <c r="E461" s="1">
        <v>7720.6</v>
      </c>
      <c r="F461" s="1">
        <v>45815249</v>
      </c>
      <c r="G461" s="1">
        <v>2291.84</v>
      </c>
      <c r="H461" s="3">
        <f>IF(ISERR(LN(Table13642[[#This Row],[Close]]/E460)),"-",LN(Table13642[[#This Row],[Close]]/E460))</f>
        <v>1.6869467219104636E-2</v>
      </c>
    </row>
    <row r="462" spans="1:8" x14ac:dyDescent="0.3">
      <c r="A462" s="2">
        <v>43787</v>
      </c>
      <c r="B462" s="1">
        <v>7757.95</v>
      </c>
      <c r="C462" s="1">
        <v>7881.05</v>
      </c>
      <c r="D462" s="1">
        <v>7750.95</v>
      </c>
      <c r="E462" s="1">
        <v>7816.55</v>
      </c>
      <c r="F462" s="1">
        <v>63328594</v>
      </c>
      <c r="G462" s="1">
        <v>2633.76</v>
      </c>
      <c r="H462" s="3">
        <f>IF(ISERR(LN(Table13642[[#This Row],[Close]]/E461)),"-",LN(Table13642[[#This Row],[Close]]/E461))</f>
        <v>1.2351199515779921E-2</v>
      </c>
    </row>
    <row r="463" spans="1:8" x14ac:dyDescent="0.3">
      <c r="A463" s="2">
        <v>43788</v>
      </c>
      <c r="B463" s="1">
        <v>7839.65</v>
      </c>
      <c r="C463" s="1">
        <v>7881.9</v>
      </c>
      <c r="D463" s="1">
        <v>7823.75</v>
      </c>
      <c r="E463" s="1">
        <v>7851.45</v>
      </c>
      <c r="F463" s="1">
        <v>39897040</v>
      </c>
      <c r="G463" s="1">
        <v>1806.53</v>
      </c>
      <c r="H463" s="3">
        <f>IF(ISERR(LN(Table13642[[#This Row],[Close]]/E462)),"-",LN(Table13642[[#This Row],[Close]]/E462))</f>
        <v>4.4549473730382018E-3</v>
      </c>
    </row>
    <row r="464" spans="1:8" x14ac:dyDescent="0.3">
      <c r="A464" s="2">
        <v>43789</v>
      </c>
      <c r="B464" s="1">
        <v>7866</v>
      </c>
      <c r="C464" s="1">
        <v>8187.1</v>
      </c>
      <c r="D464" s="1">
        <v>7843.65</v>
      </c>
      <c r="E464" s="1">
        <v>8107.6</v>
      </c>
      <c r="F464" s="1">
        <v>53413536</v>
      </c>
      <c r="G464" s="1">
        <v>2824.58</v>
      </c>
      <c r="H464" s="3">
        <f>IF(ISERR(LN(Table13642[[#This Row],[Close]]/E463)),"-",LN(Table13642[[#This Row],[Close]]/E463))</f>
        <v>3.2103665268974291E-2</v>
      </c>
    </row>
    <row r="465" spans="1:8" x14ac:dyDescent="0.3">
      <c r="A465" s="2">
        <v>43790</v>
      </c>
      <c r="B465" s="1">
        <v>8107.8</v>
      </c>
      <c r="C465" s="1">
        <v>8153</v>
      </c>
      <c r="D465" s="1">
        <v>8058.45</v>
      </c>
      <c r="E465" s="1">
        <v>8068.95</v>
      </c>
      <c r="F465" s="1">
        <v>31476022</v>
      </c>
      <c r="G465" s="1">
        <v>1719.99</v>
      </c>
      <c r="H465" s="3">
        <f>IF(ISERR(LN(Table13642[[#This Row],[Close]]/E464)),"-",LN(Table13642[[#This Row],[Close]]/E464))</f>
        <v>-4.7785310892172151E-3</v>
      </c>
    </row>
    <row r="466" spans="1:8" x14ac:dyDescent="0.3">
      <c r="A466" s="2">
        <v>43791</v>
      </c>
      <c r="B466" s="1">
        <v>8076.7</v>
      </c>
      <c r="C466" s="1">
        <v>8162.1</v>
      </c>
      <c r="D466" s="1">
        <v>7995.05</v>
      </c>
      <c r="E466" s="1">
        <v>8067.2</v>
      </c>
      <c r="F466" s="1">
        <v>35669641</v>
      </c>
      <c r="G466" s="1">
        <v>1844.09</v>
      </c>
      <c r="H466" s="3">
        <f>IF(ISERR(LN(Table13642[[#This Row],[Close]]/E465)),"-",LN(Table13642[[#This Row],[Close]]/E465))</f>
        <v>-2.1690428099160853E-4</v>
      </c>
    </row>
    <row r="467" spans="1:8" x14ac:dyDescent="0.3">
      <c r="A467" s="2">
        <v>43794</v>
      </c>
      <c r="B467" s="1">
        <v>8072.15</v>
      </c>
      <c r="C467" s="1">
        <v>8226.7999999999993</v>
      </c>
      <c r="D467" s="1">
        <v>8047.8</v>
      </c>
      <c r="E467" s="1">
        <v>8211.5499999999993</v>
      </c>
      <c r="F467" s="1">
        <v>25645104</v>
      </c>
      <c r="G467" s="1">
        <v>1419.97</v>
      </c>
      <c r="H467" s="3">
        <f>IF(ISERR(LN(Table13642[[#This Row],[Close]]/E466)),"-",LN(Table13642[[#This Row],[Close]]/E466))</f>
        <v>1.7735241786971008E-2</v>
      </c>
    </row>
    <row r="468" spans="1:8" x14ac:dyDescent="0.3">
      <c r="A468" s="2">
        <v>43795</v>
      </c>
      <c r="B468" s="1">
        <v>8242.7999999999993</v>
      </c>
      <c r="C468" s="1">
        <v>8298.4</v>
      </c>
      <c r="D468" s="1">
        <v>8132.25</v>
      </c>
      <c r="E468" s="1">
        <v>8177.85</v>
      </c>
      <c r="F468" s="1">
        <v>56364650</v>
      </c>
      <c r="G468" s="1">
        <v>3058.88</v>
      </c>
      <c r="H468" s="3">
        <f>IF(ISERR(LN(Table13642[[#This Row],[Close]]/E467)),"-",LN(Table13642[[#This Row],[Close]]/E467))</f>
        <v>-4.1124199170819685E-3</v>
      </c>
    </row>
    <row r="469" spans="1:8" x14ac:dyDescent="0.3">
      <c r="A469" s="2">
        <v>43796</v>
      </c>
      <c r="B469" s="1">
        <v>8178.25</v>
      </c>
      <c r="C469" s="1">
        <v>8267.65</v>
      </c>
      <c r="D469" s="1">
        <v>8165.2</v>
      </c>
      <c r="E469" s="1">
        <v>8246.1</v>
      </c>
      <c r="F469" s="1">
        <v>40465125</v>
      </c>
      <c r="G469" s="1">
        <v>1906.74</v>
      </c>
      <c r="H469" s="3">
        <f>IF(ISERR(LN(Table13642[[#This Row],[Close]]/E468)),"-",LN(Table13642[[#This Row],[Close]]/E468))</f>
        <v>8.3110814217464447E-3</v>
      </c>
    </row>
    <row r="470" spans="1:8" x14ac:dyDescent="0.3">
      <c r="A470" s="2">
        <v>43797</v>
      </c>
      <c r="B470" s="1">
        <v>8247.1</v>
      </c>
      <c r="C470" s="1">
        <v>8288.5499999999993</v>
      </c>
      <c r="D470" s="1">
        <v>8216.75</v>
      </c>
      <c r="E470" s="1">
        <v>8273.65</v>
      </c>
      <c r="F470" s="1">
        <v>25051316</v>
      </c>
      <c r="G470" s="1">
        <v>1406.2</v>
      </c>
      <c r="H470" s="3">
        <f>IF(ISERR(LN(Table13642[[#This Row],[Close]]/E469)),"-",LN(Table13642[[#This Row],[Close]]/E469))</f>
        <v>3.3354046569671423E-3</v>
      </c>
    </row>
    <row r="471" spans="1:8" x14ac:dyDescent="0.3">
      <c r="A471" s="2">
        <v>43798</v>
      </c>
      <c r="B471" s="1">
        <v>8286.25</v>
      </c>
      <c r="C471" s="1">
        <v>8320.25</v>
      </c>
      <c r="D471" s="1">
        <v>8159.2</v>
      </c>
      <c r="E471" s="1">
        <v>8189.95</v>
      </c>
      <c r="F471" s="1">
        <v>22403431</v>
      </c>
      <c r="G471" s="1">
        <v>1375.62</v>
      </c>
      <c r="H471" s="3">
        <f>IF(ISERR(LN(Table13642[[#This Row],[Close]]/E470)),"-",LN(Table13642[[#This Row],[Close]]/E470))</f>
        <v>-1.0167973119828774E-2</v>
      </c>
    </row>
    <row r="472" spans="1:8" x14ac:dyDescent="0.3">
      <c r="A472" s="2">
        <v>43801</v>
      </c>
      <c r="B472" s="1">
        <v>8195.4500000000007</v>
      </c>
      <c r="C472" s="1">
        <v>8198.9500000000007</v>
      </c>
      <c r="D472" s="1">
        <v>8056.2</v>
      </c>
      <c r="E472" s="1">
        <v>8128.95</v>
      </c>
      <c r="F472" s="1">
        <v>26352824</v>
      </c>
      <c r="G472" s="1">
        <v>1352.79</v>
      </c>
      <c r="H472" s="3">
        <f>IF(ISERR(LN(Table13642[[#This Row],[Close]]/E471)),"-",LN(Table13642[[#This Row],[Close]]/E471))</f>
        <v>-7.4760289127773112E-3</v>
      </c>
    </row>
    <row r="473" spans="1:8" x14ac:dyDescent="0.3">
      <c r="A473" s="2">
        <v>43802</v>
      </c>
      <c r="B473" s="1">
        <v>8167.6</v>
      </c>
      <c r="C473" s="1">
        <v>8172.3</v>
      </c>
      <c r="D473" s="1">
        <v>8027.05</v>
      </c>
      <c r="E473" s="1">
        <v>8044.85</v>
      </c>
      <c r="F473" s="1">
        <v>31300198</v>
      </c>
      <c r="G473" s="1">
        <v>1350.44</v>
      </c>
      <c r="H473" s="3">
        <f>IF(ISERR(LN(Table13642[[#This Row],[Close]]/E472)),"-",LN(Table13642[[#This Row],[Close]]/E472))</f>
        <v>-1.0399628778129279E-2</v>
      </c>
    </row>
    <row r="474" spans="1:8" x14ac:dyDescent="0.3">
      <c r="A474" s="2">
        <v>43803</v>
      </c>
      <c r="B474" s="1">
        <v>8032</v>
      </c>
      <c r="C474" s="1">
        <v>8132.05</v>
      </c>
      <c r="D474" s="1">
        <v>8021.8</v>
      </c>
      <c r="E474" s="1">
        <v>8121.5</v>
      </c>
      <c r="F474" s="1">
        <v>22103896</v>
      </c>
      <c r="G474" s="1">
        <v>1376.95</v>
      </c>
      <c r="H474" s="3">
        <f>IF(ISERR(LN(Table13642[[#This Row],[Close]]/E473)),"-",LN(Table13642[[#This Row],[Close]]/E473))</f>
        <v>9.4827310279825359E-3</v>
      </c>
    </row>
    <row r="475" spans="1:8" x14ac:dyDescent="0.3">
      <c r="A475" s="2">
        <v>43804</v>
      </c>
      <c r="B475" s="1">
        <v>8104.35</v>
      </c>
      <c r="C475" s="1">
        <v>8115.25</v>
      </c>
      <c r="D475" s="1">
        <v>8030.15</v>
      </c>
      <c r="E475" s="1">
        <v>8051.85</v>
      </c>
      <c r="F475" s="1">
        <v>15365207</v>
      </c>
      <c r="G475" s="1">
        <v>927.32</v>
      </c>
      <c r="H475" s="3">
        <f>IF(ISERR(LN(Table13642[[#This Row],[Close]]/E474)),"-",LN(Table13642[[#This Row],[Close]]/E474))</f>
        <v>-8.6129874853601851E-3</v>
      </c>
    </row>
    <row r="476" spans="1:8" x14ac:dyDescent="0.3">
      <c r="A476" s="2">
        <v>43805</v>
      </c>
      <c r="B476" s="1">
        <v>8091.2</v>
      </c>
      <c r="C476" s="1">
        <v>8152.25</v>
      </c>
      <c r="D476" s="1">
        <v>7942</v>
      </c>
      <c r="E476" s="1">
        <v>7957.55</v>
      </c>
      <c r="F476" s="1">
        <v>24281681</v>
      </c>
      <c r="G476" s="1">
        <v>1429.39</v>
      </c>
      <c r="H476" s="3">
        <f>IF(ISERR(LN(Table13642[[#This Row],[Close]]/E475)),"-",LN(Table13642[[#This Row],[Close]]/E475))</f>
        <v>-1.1780715157124066E-2</v>
      </c>
    </row>
    <row r="477" spans="1:8" x14ac:dyDescent="0.3">
      <c r="A477" s="2">
        <v>43808</v>
      </c>
      <c r="B477" s="1">
        <v>7987.5</v>
      </c>
      <c r="C477" s="1">
        <v>8043.55</v>
      </c>
      <c r="D477" s="1">
        <v>7936.7</v>
      </c>
      <c r="E477" s="1">
        <v>7960.35</v>
      </c>
      <c r="F477" s="1">
        <v>18393071</v>
      </c>
      <c r="G477" s="1">
        <v>1102.4100000000001</v>
      </c>
      <c r="H477" s="3">
        <f>IF(ISERR(LN(Table13642[[#This Row],[Close]]/E476)),"-",LN(Table13642[[#This Row],[Close]]/E476))</f>
        <v>3.5180520406333704E-4</v>
      </c>
    </row>
    <row r="478" spans="1:8" x14ac:dyDescent="0.3">
      <c r="A478" s="2">
        <v>43809</v>
      </c>
      <c r="B478" s="1">
        <v>7983.75</v>
      </c>
      <c r="C478" s="1">
        <v>8016.95</v>
      </c>
      <c r="D478" s="1">
        <v>7926</v>
      </c>
      <c r="E478" s="1">
        <v>7940.5</v>
      </c>
      <c r="F478" s="1">
        <v>21225874</v>
      </c>
      <c r="G478" s="1">
        <v>1118.57</v>
      </c>
      <c r="H478" s="3">
        <f>IF(ISERR(LN(Table13642[[#This Row],[Close]]/E477)),"-",LN(Table13642[[#This Row],[Close]]/E477))</f>
        <v>-2.4967231703281576E-3</v>
      </c>
    </row>
    <row r="479" spans="1:8" x14ac:dyDescent="0.3">
      <c r="A479" s="2">
        <v>43810</v>
      </c>
      <c r="B479" s="1">
        <v>7958.4</v>
      </c>
      <c r="C479" s="1">
        <v>7980.9</v>
      </c>
      <c r="D479" s="1">
        <v>7909.9</v>
      </c>
      <c r="E479" s="1">
        <v>7967.85</v>
      </c>
      <c r="F479" s="1">
        <v>20289214</v>
      </c>
      <c r="G479" s="1">
        <v>1153.1199999999999</v>
      </c>
      <c r="H479" s="3">
        <f>IF(ISERR(LN(Table13642[[#This Row],[Close]]/E478)),"-",LN(Table13642[[#This Row],[Close]]/E478))</f>
        <v>3.4384492353297861E-3</v>
      </c>
    </row>
    <row r="480" spans="1:8" x14ac:dyDescent="0.3">
      <c r="A480" s="2">
        <v>43811</v>
      </c>
      <c r="B480" s="1">
        <v>7991.15</v>
      </c>
      <c r="C480" s="1">
        <v>8073.6</v>
      </c>
      <c r="D480" s="1">
        <v>7973.85</v>
      </c>
      <c r="E480" s="1">
        <v>8045.35</v>
      </c>
      <c r="F480" s="1">
        <v>19790043</v>
      </c>
      <c r="G480" s="1">
        <v>1071.07</v>
      </c>
      <c r="H480" s="3">
        <f>IF(ISERR(LN(Table13642[[#This Row],[Close]]/E479)),"-",LN(Table13642[[#This Row],[Close]]/E479))</f>
        <v>9.6795899769095053E-3</v>
      </c>
    </row>
    <row r="481" spans="1:8" x14ac:dyDescent="0.3">
      <c r="A481" s="2">
        <v>43812</v>
      </c>
      <c r="B481" s="1">
        <v>8050.6</v>
      </c>
      <c r="C481" s="1">
        <v>8066</v>
      </c>
      <c r="D481" s="1">
        <v>7947.8</v>
      </c>
      <c r="E481" s="1">
        <v>8045.05</v>
      </c>
      <c r="F481" s="1">
        <v>18163252</v>
      </c>
      <c r="G481" s="1">
        <v>1283.6199999999999</v>
      </c>
      <c r="H481" s="3">
        <f>IF(ISERR(LN(Table13642[[#This Row],[Close]]/E480)),"-",LN(Table13642[[#This Row],[Close]]/E480))</f>
        <v>-3.7289315372513323E-5</v>
      </c>
    </row>
    <row r="482" spans="1:8" x14ac:dyDescent="0.3">
      <c r="A482" s="2">
        <v>43815</v>
      </c>
      <c r="B482" s="1">
        <v>8017.95</v>
      </c>
      <c r="C482" s="1">
        <v>8091.3</v>
      </c>
      <c r="D482" s="1">
        <v>7990.1</v>
      </c>
      <c r="E482" s="1">
        <v>8025.85</v>
      </c>
      <c r="F482" s="1">
        <v>27289914</v>
      </c>
      <c r="G482" s="1">
        <v>1449.06</v>
      </c>
      <c r="H482" s="3">
        <f>IF(ISERR(LN(Table13642[[#This Row],[Close]]/E481)),"-",LN(Table13642[[#This Row],[Close]]/E481))</f>
        <v>-2.3894130552576721E-3</v>
      </c>
    </row>
    <row r="483" spans="1:8" x14ac:dyDescent="0.3">
      <c r="A483" s="2">
        <v>43816</v>
      </c>
      <c r="B483" s="1">
        <v>8037.35</v>
      </c>
      <c r="C483" s="1">
        <v>8068.2</v>
      </c>
      <c r="D483" s="1">
        <v>7973.7</v>
      </c>
      <c r="E483" s="1">
        <v>7999.6</v>
      </c>
      <c r="F483" s="1">
        <v>22362391</v>
      </c>
      <c r="G483" s="1">
        <v>1232.73</v>
      </c>
      <c r="H483" s="3">
        <f>IF(ISERR(LN(Table13642[[#This Row],[Close]]/E482)),"-",LN(Table13642[[#This Row],[Close]]/E482))</f>
        <v>-3.2760419803789967E-3</v>
      </c>
    </row>
    <row r="484" spans="1:8" x14ac:dyDescent="0.3">
      <c r="A484" s="2">
        <v>43817</v>
      </c>
      <c r="B484" s="1">
        <v>8013.45</v>
      </c>
      <c r="C484" s="1">
        <v>8100.4</v>
      </c>
      <c r="D484" s="1">
        <v>7988.2</v>
      </c>
      <c r="E484" s="1">
        <v>8091.1</v>
      </c>
      <c r="F484" s="1">
        <v>18621966</v>
      </c>
      <c r="G484" s="1">
        <v>1069.0999999999999</v>
      </c>
      <c r="H484" s="3">
        <f>IF(ISERR(LN(Table13642[[#This Row],[Close]]/E483)),"-",LN(Table13642[[#This Row],[Close]]/E483))</f>
        <v>1.1373151731223406E-2</v>
      </c>
    </row>
    <row r="485" spans="1:8" x14ac:dyDescent="0.3">
      <c r="A485" s="2">
        <v>43818</v>
      </c>
      <c r="B485" s="1">
        <v>8087.5</v>
      </c>
      <c r="C485" s="1">
        <v>8128</v>
      </c>
      <c r="D485" s="1">
        <v>8024.65</v>
      </c>
      <c r="E485" s="1">
        <v>8073.05</v>
      </c>
      <c r="F485" s="1">
        <v>22405464</v>
      </c>
      <c r="G485" s="1">
        <v>1230.06</v>
      </c>
      <c r="H485" s="3">
        <f>IF(ISERR(LN(Table13642[[#This Row],[Close]]/E484)),"-",LN(Table13642[[#This Row],[Close]]/E484))</f>
        <v>-2.2333382828645027E-3</v>
      </c>
    </row>
    <row r="486" spans="1:8" x14ac:dyDescent="0.3">
      <c r="A486" s="2">
        <v>43819</v>
      </c>
      <c r="B486" s="1">
        <v>8059.6</v>
      </c>
      <c r="C486" s="1">
        <v>8090.15</v>
      </c>
      <c r="D486" s="1">
        <v>8038.8</v>
      </c>
      <c r="E486" s="1">
        <v>8049.45</v>
      </c>
      <c r="F486" s="1">
        <v>21052325</v>
      </c>
      <c r="G486" s="1">
        <v>1150.58</v>
      </c>
      <c r="H486" s="3">
        <f>IF(ISERR(LN(Table13642[[#This Row],[Close]]/E485)),"-",LN(Table13642[[#This Row],[Close]]/E485))</f>
        <v>-2.9275877631690012E-3</v>
      </c>
    </row>
    <row r="487" spans="1:8" x14ac:dyDescent="0.3">
      <c r="A487" s="2">
        <v>43822</v>
      </c>
      <c r="B487" s="1">
        <v>8043.05</v>
      </c>
      <c r="C487" s="1">
        <v>8096</v>
      </c>
      <c r="D487" s="1">
        <v>8020.8</v>
      </c>
      <c r="E487" s="1">
        <v>8051.5</v>
      </c>
      <c r="F487" s="1">
        <v>16008323</v>
      </c>
      <c r="G487" s="1">
        <v>848.01</v>
      </c>
      <c r="H487" s="3">
        <f>IF(ISERR(LN(Table13642[[#This Row],[Close]]/E486)),"-",LN(Table13642[[#This Row],[Close]]/E486))</f>
        <v>2.5464336092934726E-4</v>
      </c>
    </row>
    <row r="488" spans="1:8" x14ac:dyDescent="0.3">
      <c r="A488" s="2">
        <v>43823</v>
      </c>
      <c r="B488" s="1">
        <v>8060.4</v>
      </c>
      <c r="C488" s="1">
        <v>8083.25</v>
      </c>
      <c r="D488" s="1">
        <v>8020.85</v>
      </c>
      <c r="E488" s="1">
        <v>8073.8</v>
      </c>
      <c r="F488" s="1">
        <v>15424653</v>
      </c>
      <c r="G488" s="1">
        <v>774.87</v>
      </c>
      <c r="H488" s="3">
        <f>IF(ISERR(LN(Table13642[[#This Row],[Close]]/E487)),"-",LN(Table13642[[#This Row],[Close]]/E487))</f>
        <v>2.7658417785749053E-3</v>
      </c>
    </row>
    <row r="489" spans="1:8" x14ac:dyDescent="0.3">
      <c r="A489" s="2">
        <v>43825</v>
      </c>
      <c r="B489" s="1">
        <v>8079.65</v>
      </c>
      <c r="C489" s="1">
        <v>8097.75</v>
      </c>
      <c r="D489" s="1">
        <v>7985.75</v>
      </c>
      <c r="E489" s="1">
        <v>7997.6</v>
      </c>
      <c r="F489" s="1">
        <v>15457680</v>
      </c>
      <c r="G489" s="1">
        <v>847.27</v>
      </c>
      <c r="H489" s="3">
        <f>IF(ISERR(LN(Table13642[[#This Row],[Close]]/E488)),"-",LN(Table13642[[#This Row],[Close]]/E488))</f>
        <v>-9.4827545836545461E-3</v>
      </c>
    </row>
    <row r="490" spans="1:8" x14ac:dyDescent="0.3">
      <c r="A490" s="2">
        <v>43826</v>
      </c>
      <c r="B490" s="1">
        <v>8013.75</v>
      </c>
      <c r="C490" s="1">
        <v>8075.55</v>
      </c>
      <c r="D490" s="1">
        <v>8010.35</v>
      </c>
      <c r="E490" s="1">
        <v>8068.05</v>
      </c>
      <c r="F490" s="1">
        <v>12047284</v>
      </c>
      <c r="G490" s="1">
        <v>701.01</v>
      </c>
      <c r="H490" s="3">
        <f>IF(ISERR(LN(Table13642[[#This Row],[Close]]/E489)),"-",LN(Table13642[[#This Row],[Close]]/E489))</f>
        <v>8.7703207246846125E-3</v>
      </c>
    </row>
    <row r="491" spans="1:8" x14ac:dyDescent="0.3">
      <c r="A491" s="2">
        <v>43829</v>
      </c>
      <c r="B491" s="1">
        <v>8086.55</v>
      </c>
      <c r="C491" s="1">
        <v>8125.05</v>
      </c>
      <c r="D491" s="1">
        <v>8071.25</v>
      </c>
      <c r="E491" s="1">
        <v>8083.1</v>
      </c>
      <c r="F491" s="1">
        <v>12684688</v>
      </c>
      <c r="G491" s="1">
        <v>819.9</v>
      </c>
      <c r="H491" s="3">
        <f>IF(ISERR(LN(Table13642[[#This Row],[Close]]/E490)),"-",LN(Table13642[[#This Row],[Close]]/E490))</f>
        <v>1.8636449238520561E-3</v>
      </c>
    </row>
    <row r="492" spans="1:8" x14ac:dyDescent="0.3">
      <c r="A492" s="2">
        <v>43830</v>
      </c>
      <c r="B492" s="1">
        <v>8082.2</v>
      </c>
      <c r="C492" s="1">
        <v>8121.45</v>
      </c>
      <c r="D492" s="1">
        <v>8028.55</v>
      </c>
      <c r="E492" s="1">
        <v>8040.15</v>
      </c>
      <c r="F492" s="1">
        <v>12246461</v>
      </c>
      <c r="G492" s="1">
        <v>813.67</v>
      </c>
      <c r="H492" s="3">
        <f>IF(ISERR(LN(Table13642[[#This Row],[Close]]/E491)),"-",LN(Table13642[[#This Row],[Close]]/E491))</f>
        <v>-5.3277225861122256E-3</v>
      </c>
    </row>
    <row r="493" spans="1:8" x14ac:dyDescent="0.3">
      <c r="A493" s="2">
        <v>43831</v>
      </c>
      <c r="B493" s="1">
        <v>8060.3</v>
      </c>
      <c r="C493" s="1">
        <v>8076.65</v>
      </c>
      <c r="D493" s="1">
        <v>8018.95</v>
      </c>
      <c r="E493" s="1">
        <v>8047.1</v>
      </c>
      <c r="F493" s="1">
        <v>8898088</v>
      </c>
      <c r="G493" s="1">
        <v>613.47</v>
      </c>
      <c r="H493" s="3">
        <f>IF(ISERR(LN(Table13642[[#This Row],[Close]]/E492)),"-",LN(Table13642[[#This Row],[Close]]/E492))</f>
        <v>8.6403834494833489E-4</v>
      </c>
    </row>
    <row r="494" spans="1:8" x14ac:dyDescent="0.3">
      <c r="A494" s="2">
        <v>43832</v>
      </c>
      <c r="B494" s="1">
        <v>8056.75</v>
      </c>
      <c r="C494" s="1">
        <v>8102.4</v>
      </c>
      <c r="D494" s="1">
        <v>8027.15</v>
      </c>
      <c r="E494" s="1">
        <v>8053.95</v>
      </c>
      <c r="F494" s="1">
        <v>12949471</v>
      </c>
      <c r="G494" s="1">
        <v>748.23</v>
      </c>
      <c r="H494" s="3">
        <f>IF(ISERR(LN(Table13642[[#This Row],[Close]]/E493)),"-",LN(Table13642[[#This Row],[Close]]/E493))</f>
        <v>8.5087623642893283E-4</v>
      </c>
    </row>
    <row r="495" spans="1:8" x14ac:dyDescent="0.3">
      <c r="A495" s="2">
        <v>43833</v>
      </c>
      <c r="B495" s="1">
        <v>8053</v>
      </c>
      <c r="C495" s="1">
        <v>8189.8</v>
      </c>
      <c r="D495" s="1">
        <v>8026.3</v>
      </c>
      <c r="E495" s="1">
        <v>8111.95</v>
      </c>
      <c r="F495" s="1">
        <v>26218452</v>
      </c>
      <c r="G495" s="1">
        <v>1306.48</v>
      </c>
      <c r="H495" s="3">
        <f>IF(ISERR(LN(Table13642[[#This Row],[Close]]/E494)),"-",LN(Table13642[[#This Row],[Close]]/E494))</f>
        <v>7.1756288071090166E-3</v>
      </c>
    </row>
    <row r="496" spans="1:8" x14ac:dyDescent="0.3">
      <c r="A496" s="2">
        <v>43836</v>
      </c>
      <c r="B496" s="1">
        <v>8076.85</v>
      </c>
      <c r="C496" s="1">
        <v>8085.5</v>
      </c>
      <c r="D496" s="1">
        <v>7943.15</v>
      </c>
      <c r="E496" s="1">
        <v>7987.35</v>
      </c>
      <c r="F496" s="1">
        <v>17516389</v>
      </c>
      <c r="G496" s="1">
        <v>957.16</v>
      </c>
      <c r="H496" s="3">
        <f>IF(ISERR(LN(Table13642[[#This Row],[Close]]/E495)),"-",LN(Table13642[[#This Row],[Close]]/E495))</f>
        <v>-1.5479242937148622E-2</v>
      </c>
    </row>
    <row r="497" spans="1:8" x14ac:dyDescent="0.3">
      <c r="A497" s="2">
        <v>43837</v>
      </c>
      <c r="B497" s="1">
        <v>8014.1</v>
      </c>
      <c r="C497" s="1">
        <v>8087.65</v>
      </c>
      <c r="D497" s="1">
        <v>7973.95</v>
      </c>
      <c r="E497" s="1">
        <v>8036.5</v>
      </c>
      <c r="F497" s="1">
        <v>27939913</v>
      </c>
      <c r="G497" s="1">
        <v>1266.69</v>
      </c>
      <c r="H497" s="3">
        <f>IF(ISERR(LN(Table13642[[#This Row],[Close]]/E496)),"-",LN(Table13642[[#This Row],[Close]]/E496))</f>
        <v>6.1346248424623941E-3</v>
      </c>
    </row>
    <row r="498" spans="1:8" x14ac:dyDescent="0.3">
      <c r="A498" s="2">
        <v>43838</v>
      </c>
      <c r="B498" s="1">
        <v>7975.7</v>
      </c>
      <c r="C498" s="1">
        <v>8041.6</v>
      </c>
      <c r="D498" s="1">
        <v>7960.05</v>
      </c>
      <c r="E498" s="1">
        <v>7996.15</v>
      </c>
      <c r="F498" s="1">
        <v>12772164</v>
      </c>
      <c r="G498" s="1">
        <v>690.56</v>
      </c>
      <c r="H498" s="3">
        <f>IF(ISERR(LN(Table13642[[#This Row],[Close]]/E497)),"-",LN(Table13642[[#This Row],[Close]]/E497))</f>
        <v>-5.0334891851702302E-3</v>
      </c>
    </row>
    <row r="499" spans="1:8" x14ac:dyDescent="0.3">
      <c r="A499" s="2">
        <v>43839</v>
      </c>
      <c r="B499" s="1">
        <v>8057.8</v>
      </c>
      <c r="C499" s="1">
        <v>8090.95</v>
      </c>
      <c r="D499" s="1">
        <v>8015.15</v>
      </c>
      <c r="E499" s="1">
        <v>8033.15</v>
      </c>
      <c r="F499" s="1">
        <v>13984986</v>
      </c>
      <c r="G499" s="1">
        <v>797.77</v>
      </c>
      <c r="H499" s="3">
        <f>IF(ISERR(LN(Table13642[[#This Row],[Close]]/E498)),"-",LN(Table13642[[#This Row],[Close]]/E498))</f>
        <v>4.6165541494315575E-3</v>
      </c>
    </row>
    <row r="500" spans="1:8" x14ac:dyDescent="0.3">
      <c r="A500" s="2">
        <v>43840</v>
      </c>
      <c r="B500" s="1">
        <v>8048.55</v>
      </c>
      <c r="C500" s="1">
        <v>8171.2</v>
      </c>
      <c r="D500" s="1">
        <v>8044.35</v>
      </c>
      <c r="E500" s="1">
        <v>8058.5</v>
      </c>
      <c r="F500" s="1">
        <v>15905005</v>
      </c>
      <c r="G500" s="1">
        <v>1186.75</v>
      </c>
      <c r="H500" s="3">
        <f>IF(ISERR(LN(Table13642[[#This Row],[Close]]/E499)),"-",LN(Table13642[[#This Row],[Close]]/E499))</f>
        <v>3.1507049893156874E-3</v>
      </c>
    </row>
    <row r="501" spans="1:8" x14ac:dyDescent="0.3">
      <c r="A501" s="2">
        <v>43843</v>
      </c>
      <c r="B501" s="1">
        <v>8082.3</v>
      </c>
      <c r="C501" s="1">
        <v>8141.3</v>
      </c>
      <c r="D501" s="1">
        <v>8042.65</v>
      </c>
      <c r="E501" s="1">
        <v>8078.45</v>
      </c>
      <c r="F501" s="1">
        <v>15316440</v>
      </c>
      <c r="G501" s="1">
        <v>1012.3</v>
      </c>
      <c r="H501" s="3">
        <f>IF(ISERR(LN(Table13642[[#This Row],[Close]]/E500)),"-",LN(Table13642[[#This Row],[Close]]/E500))</f>
        <v>2.4725874671492109E-3</v>
      </c>
    </row>
    <row r="502" spans="1:8" x14ac:dyDescent="0.3">
      <c r="A502" s="2">
        <v>43844</v>
      </c>
      <c r="B502" s="1">
        <v>8104.15</v>
      </c>
      <c r="C502" s="1">
        <v>8136.4</v>
      </c>
      <c r="D502" s="1">
        <v>8081.3</v>
      </c>
      <c r="E502" s="1">
        <v>8117</v>
      </c>
      <c r="F502" s="1">
        <v>17191560</v>
      </c>
      <c r="G502" s="1">
        <v>1056.99</v>
      </c>
      <c r="H502" s="3">
        <f>IF(ISERR(LN(Table13642[[#This Row],[Close]]/E501)),"-",LN(Table13642[[#This Row],[Close]]/E501))</f>
        <v>4.7606053312537295E-3</v>
      </c>
    </row>
    <row r="503" spans="1:8" x14ac:dyDescent="0.3">
      <c r="A503" s="2">
        <v>43845</v>
      </c>
      <c r="B503" s="1">
        <v>8135.75</v>
      </c>
      <c r="C503" s="1">
        <v>8178.85</v>
      </c>
      <c r="D503" s="1">
        <v>8080.35</v>
      </c>
      <c r="E503" s="1">
        <v>8166.2</v>
      </c>
      <c r="F503" s="1">
        <v>19694123</v>
      </c>
      <c r="G503" s="1">
        <v>1402.89</v>
      </c>
      <c r="H503" s="3">
        <f>IF(ISERR(LN(Table13642[[#This Row],[Close]]/E502)),"-",LN(Table13642[[#This Row],[Close]]/E502))</f>
        <v>6.0430566136747176E-3</v>
      </c>
    </row>
    <row r="504" spans="1:8" x14ac:dyDescent="0.3">
      <c r="A504" s="2">
        <v>43846</v>
      </c>
      <c r="B504" s="1">
        <v>8188.05</v>
      </c>
      <c r="C504" s="1">
        <v>8223.85</v>
      </c>
      <c r="D504" s="1">
        <v>8175.35</v>
      </c>
      <c r="E504" s="1">
        <v>8203.1</v>
      </c>
      <c r="F504" s="1">
        <v>20295556</v>
      </c>
      <c r="G504" s="1">
        <v>1150.02</v>
      </c>
      <c r="H504" s="3">
        <f>IF(ISERR(LN(Table13642[[#This Row],[Close]]/E503)),"-",LN(Table13642[[#This Row],[Close]]/E503))</f>
        <v>4.5084472155469011E-3</v>
      </c>
    </row>
    <row r="505" spans="1:8" x14ac:dyDescent="0.3">
      <c r="A505" s="2">
        <v>43847</v>
      </c>
      <c r="B505" s="1">
        <v>8208.2999999999993</v>
      </c>
      <c r="C505" s="1">
        <v>8371.6</v>
      </c>
      <c r="D505" s="1">
        <v>8200</v>
      </c>
      <c r="E505" s="1">
        <v>8345.2999999999993</v>
      </c>
      <c r="F505" s="1">
        <v>25015786</v>
      </c>
      <c r="G505" s="1">
        <v>1744.77</v>
      </c>
      <c r="H505" s="3">
        <f>IF(ISERR(LN(Table13642[[#This Row],[Close]]/E504)),"-",LN(Table13642[[#This Row],[Close]]/E504))</f>
        <v>1.7186374529825469E-2</v>
      </c>
    </row>
    <row r="506" spans="1:8" x14ac:dyDescent="0.3">
      <c r="A506" s="2">
        <v>43850</v>
      </c>
      <c r="B506" s="1">
        <v>8353.7000000000007</v>
      </c>
      <c r="C506" s="1">
        <v>8375.2000000000007</v>
      </c>
      <c r="D506" s="1">
        <v>8251</v>
      </c>
      <c r="E506" s="1">
        <v>8269.35</v>
      </c>
      <c r="F506" s="1">
        <v>18242184</v>
      </c>
      <c r="G506" s="1">
        <v>1271.08</v>
      </c>
      <c r="H506" s="3">
        <f>IF(ISERR(LN(Table13642[[#This Row],[Close]]/E505)),"-",LN(Table13642[[#This Row],[Close]]/E505))</f>
        <v>-9.1425975312008252E-3</v>
      </c>
    </row>
    <row r="507" spans="1:8" x14ac:dyDescent="0.3">
      <c r="A507" s="2">
        <v>43851</v>
      </c>
      <c r="B507" s="1">
        <v>8249.15</v>
      </c>
      <c r="C507" s="1">
        <v>8313.4500000000007</v>
      </c>
      <c r="D507" s="1">
        <v>8214.5499999999993</v>
      </c>
      <c r="E507" s="1">
        <v>8274.2000000000007</v>
      </c>
      <c r="F507" s="1">
        <v>15648289</v>
      </c>
      <c r="G507" s="1">
        <v>1085.1400000000001</v>
      </c>
      <c r="H507" s="3">
        <f>IF(ISERR(LN(Table13642[[#This Row],[Close]]/E506)),"-",LN(Table13642[[#This Row],[Close]]/E506))</f>
        <v>5.8633124558472415E-4</v>
      </c>
    </row>
    <row r="508" spans="1:8" x14ac:dyDescent="0.3">
      <c r="A508" s="2">
        <v>43852</v>
      </c>
      <c r="B508" s="1">
        <v>8295</v>
      </c>
      <c r="C508" s="1">
        <v>8372.2999999999993</v>
      </c>
      <c r="D508" s="1">
        <v>8245.4500000000007</v>
      </c>
      <c r="E508" s="1">
        <v>8256.65</v>
      </c>
      <c r="F508" s="1">
        <v>25047666</v>
      </c>
      <c r="G508" s="1">
        <v>1399.19</v>
      </c>
      <c r="H508" s="3">
        <f>IF(ISERR(LN(Table13642[[#This Row],[Close]]/E507)),"-",LN(Table13642[[#This Row],[Close]]/E507))</f>
        <v>-2.1233035922003166E-3</v>
      </c>
    </row>
    <row r="509" spans="1:8" x14ac:dyDescent="0.3">
      <c r="A509" s="2">
        <v>43853</v>
      </c>
      <c r="B509" s="1">
        <v>8245.9500000000007</v>
      </c>
      <c r="C509" s="1">
        <v>8322.4500000000007</v>
      </c>
      <c r="D509" s="1">
        <v>8208.5499999999993</v>
      </c>
      <c r="E509" s="1">
        <v>8300.2000000000007</v>
      </c>
      <c r="F509" s="1">
        <v>19859338</v>
      </c>
      <c r="G509" s="1">
        <v>1331.44</v>
      </c>
      <c r="H509" s="3">
        <f>IF(ISERR(LN(Table13642[[#This Row],[Close]]/E508)),"-",LN(Table13642[[#This Row],[Close]]/E508))</f>
        <v>5.2606746375120318E-3</v>
      </c>
    </row>
    <row r="510" spans="1:8" x14ac:dyDescent="0.3">
      <c r="A510" s="2">
        <v>43854</v>
      </c>
      <c r="B510" s="1">
        <v>8291.75</v>
      </c>
      <c r="C510" s="1">
        <v>8349.25</v>
      </c>
      <c r="D510" s="1">
        <v>8273.9500000000007</v>
      </c>
      <c r="E510" s="1">
        <v>8294.0499999999993</v>
      </c>
      <c r="F510" s="1">
        <v>22172519</v>
      </c>
      <c r="G510" s="1">
        <v>1183.73</v>
      </c>
      <c r="H510" s="3">
        <f>IF(ISERR(LN(Table13642[[#This Row],[Close]]/E509)),"-",LN(Table13642[[#This Row],[Close]]/E509))</f>
        <v>-7.4122063745854494E-4</v>
      </c>
    </row>
    <row r="511" spans="1:8" x14ac:dyDescent="0.3">
      <c r="A511" s="2">
        <v>43857</v>
      </c>
      <c r="B511" s="1">
        <v>8270.0499999999993</v>
      </c>
      <c r="C511" s="1">
        <v>8471.7999999999993</v>
      </c>
      <c r="D511" s="1">
        <v>8240.1</v>
      </c>
      <c r="E511" s="1">
        <v>8416.35</v>
      </c>
      <c r="F511" s="1">
        <v>31445075</v>
      </c>
      <c r="G511" s="1">
        <v>2690.34</v>
      </c>
      <c r="H511" s="3">
        <f>IF(ISERR(LN(Table13642[[#This Row],[Close]]/E510)),"-",LN(Table13642[[#This Row],[Close]]/E510))</f>
        <v>1.463785232276878E-2</v>
      </c>
    </row>
    <row r="512" spans="1:8" x14ac:dyDescent="0.3">
      <c r="A512" s="2">
        <v>43858</v>
      </c>
      <c r="B512" s="1">
        <v>8427.7999999999993</v>
      </c>
      <c r="C512" s="1">
        <v>8513.15</v>
      </c>
      <c r="D512" s="1">
        <v>8395.65</v>
      </c>
      <c r="E512" s="1">
        <v>8420.25</v>
      </c>
      <c r="F512" s="1">
        <v>27888536</v>
      </c>
      <c r="G512" s="1">
        <v>2044.13</v>
      </c>
      <c r="H512" s="3">
        <f>IF(ISERR(LN(Table13642[[#This Row],[Close]]/E511)),"-",LN(Table13642[[#This Row],[Close]]/E511))</f>
        <v>4.6327644177005656E-4</v>
      </c>
    </row>
    <row r="513" spans="1:8" x14ac:dyDescent="0.3">
      <c r="A513" s="2">
        <v>43859</v>
      </c>
      <c r="B513" s="1">
        <v>8446.2000000000007</v>
      </c>
      <c r="C513" s="1">
        <v>8492.4500000000007</v>
      </c>
      <c r="D513" s="1">
        <v>8361.25</v>
      </c>
      <c r="E513" s="1">
        <v>8412.7999999999993</v>
      </c>
      <c r="F513" s="1">
        <v>22104792</v>
      </c>
      <c r="G513" s="1">
        <v>1519.31</v>
      </c>
      <c r="H513" s="3">
        <f>IF(ISERR(LN(Table13642[[#This Row],[Close]]/E512)),"-",LN(Table13642[[#This Row],[Close]]/E512))</f>
        <v>-8.8516347143660797E-4</v>
      </c>
    </row>
    <row r="514" spans="1:8" x14ac:dyDescent="0.3">
      <c r="A514" s="2">
        <v>43860</v>
      </c>
      <c r="B514" s="1">
        <v>8426.25</v>
      </c>
      <c r="C514" s="1">
        <v>8438.2000000000007</v>
      </c>
      <c r="D514" s="1">
        <v>8207.6</v>
      </c>
      <c r="E514" s="1">
        <v>8237.0499999999993</v>
      </c>
      <c r="F514" s="1">
        <v>30302538</v>
      </c>
      <c r="G514" s="1">
        <v>1756.14</v>
      </c>
      <c r="H514" s="3">
        <f>IF(ISERR(LN(Table13642[[#This Row],[Close]]/E513)),"-",LN(Table13642[[#This Row],[Close]]/E513))</f>
        <v>-2.1112085441557977E-2</v>
      </c>
    </row>
    <row r="515" spans="1:8" x14ac:dyDescent="0.3">
      <c r="A515" s="2">
        <v>43861</v>
      </c>
      <c r="B515" s="1">
        <v>8256.2000000000007</v>
      </c>
      <c r="C515" s="1">
        <v>8299.35</v>
      </c>
      <c r="D515" s="1">
        <v>8122.95</v>
      </c>
      <c r="E515" s="1">
        <v>8138.6</v>
      </c>
      <c r="F515" s="1">
        <v>19900193</v>
      </c>
      <c r="G515" s="1">
        <v>1402.13</v>
      </c>
      <c r="H515" s="3">
        <f>IF(ISERR(LN(Table13642[[#This Row],[Close]]/E514)),"-",LN(Table13642[[#This Row],[Close]]/E514))</f>
        <v>-1.2024095061413897E-2</v>
      </c>
    </row>
    <row r="516" spans="1:8" x14ac:dyDescent="0.3">
      <c r="A516" s="2">
        <v>43862</v>
      </c>
      <c r="B516" s="1">
        <v>8129.3</v>
      </c>
      <c r="C516" s="1">
        <v>8209.85</v>
      </c>
      <c r="D516" s="1">
        <v>7975.9</v>
      </c>
      <c r="E516" s="1">
        <v>8013.75</v>
      </c>
      <c r="F516" s="1">
        <v>12340055</v>
      </c>
      <c r="G516" s="1">
        <v>896.89</v>
      </c>
      <c r="H516" s="3">
        <f>IF(ISERR(LN(Table13642[[#This Row],[Close]]/E515)),"-",LN(Table13642[[#This Row],[Close]]/E515))</f>
        <v>-1.5459358731123102E-2</v>
      </c>
    </row>
    <row r="517" spans="1:8" x14ac:dyDescent="0.3">
      <c r="A517" s="2">
        <v>43864</v>
      </c>
      <c r="B517" s="1">
        <v>8020.95</v>
      </c>
      <c r="C517" s="1">
        <v>8122</v>
      </c>
      <c r="D517" s="1">
        <v>7944.9</v>
      </c>
      <c r="E517" s="1">
        <v>7967.55</v>
      </c>
      <c r="F517" s="1">
        <v>21276658</v>
      </c>
      <c r="G517" s="1">
        <v>1409.36</v>
      </c>
      <c r="H517" s="3">
        <f>IF(ISERR(LN(Table13642[[#This Row],[Close]]/E516)),"-",LN(Table13642[[#This Row],[Close]]/E516))</f>
        <v>-5.7817735354712303E-3</v>
      </c>
    </row>
    <row r="518" spans="1:8" x14ac:dyDescent="0.3">
      <c r="A518" s="2">
        <v>43865</v>
      </c>
      <c r="B518" s="1">
        <v>8002.65</v>
      </c>
      <c r="C518" s="1">
        <v>8166.8</v>
      </c>
      <c r="D518" s="1">
        <v>7967.8</v>
      </c>
      <c r="E518" s="1">
        <v>8122.4</v>
      </c>
      <c r="F518" s="1">
        <v>35927209</v>
      </c>
      <c r="G518" s="1">
        <v>2352.14</v>
      </c>
      <c r="H518" s="3">
        <f>IF(ISERR(LN(Table13642[[#This Row],[Close]]/E517)),"-",LN(Table13642[[#This Row],[Close]]/E517))</f>
        <v>1.9248634221017153E-2</v>
      </c>
    </row>
    <row r="519" spans="1:8" x14ac:dyDescent="0.3">
      <c r="A519" s="2">
        <v>43866</v>
      </c>
      <c r="B519" s="1">
        <v>8151.2</v>
      </c>
      <c r="C519" s="1">
        <v>8185</v>
      </c>
      <c r="D519" s="1">
        <v>8091.6</v>
      </c>
      <c r="E519" s="1">
        <v>8125.6</v>
      </c>
      <c r="F519" s="1">
        <v>25123590</v>
      </c>
      <c r="G519" s="1">
        <v>1620.91</v>
      </c>
      <c r="H519" s="3">
        <f>IF(ISERR(LN(Table13642[[#This Row],[Close]]/E518)),"-",LN(Table13642[[#This Row],[Close]]/E518))</f>
        <v>3.9389463827849315E-4</v>
      </c>
    </row>
    <row r="520" spans="1:8" x14ac:dyDescent="0.3">
      <c r="A520" s="2">
        <v>43867</v>
      </c>
      <c r="B520" s="1">
        <v>8194</v>
      </c>
      <c r="C520" s="1">
        <v>8281.25</v>
      </c>
      <c r="D520" s="1">
        <v>8176.6</v>
      </c>
      <c r="E520" s="1">
        <v>8227.9</v>
      </c>
      <c r="F520" s="1">
        <v>43116500</v>
      </c>
      <c r="G520" s="1">
        <v>2952.78</v>
      </c>
      <c r="H520" s="3">
        <f>IF(ISERR(LN(Table13642[[#This Row],[Close]]/E519)),"-",LN(Table13642[[#This Row],[Close]]/E519))</f>
        <v>1.2511246451921247E-2</v>
      </c>
    </row>
    <row r="521" spans="1:8" x14ac:dyDescent="0.3">
      <c r="A521" s="2">
        <v>43868</v>
      </c>
      <c r="B521" s="1">
        <v>8243.0499999999993</v>
      </c>
      <c r="C521" s="1">
        <v>8363.2999999999993</v>
      </c>
      <c r="D521" s="1">
        <v>8180.05</v>
      </c>
      <c r="E521" s="1">
        <v>8341.85</v>
      </c>
      <c r="F521" s="1">
        <v>53298851</v>
      </c>
      <c r="G521" s="1">
        <v>3377</v>
      </c>
      <c r="H521" s="3">
        <f>IF(ISERR(LN(Table13642[[#This Row],[Close]]/E520)),"-",LN(Table13642[[#This Row],[Close]]/E520))</f>
        <v>1.3754196218563977E-2</v>
      </c>
    </row>
    <row r="522" spans="1:8" x14ac:dyDescent="0.3">
      <c r="A522" s="2">
        <v>43871</v>
      </c>
      <c r="B522" s="1">
        <v>8340.15</v>
      </c>
      <c r="C522" s="1">
        <v>8371.2000000000007</v>
      </c>
      <c r="D522" s="1">
        <v>8235</v>
      </c>
      <c r="E522" s="1">
        <v>8261.25</v>
      </c>
      <c r="F522" s="1">
        <v>26094576</v>
      </c>
      <c r="G522" s="1">
        <v>1528.16</v>
      </c>
      <c r="H522" s="3">
        <f>IF(ISERR(LN(Table13642[[#This Row],[Close]]/E521)),"-",LN(Table13642[[#This Row],[Close]]/E521))</f>
        <v>-9.7091065111139276E-3</v>
      </c>
    </row>
    <row r="523" spans="1:8" x14ac:dyDescent="0.3">
      <c r="A523" s="2">
        <v>43872</v>
      </c>
      <c r="B523" s="1">
        <v>8303.2999999999993</v>
      </c>
      <c r="C523" s="1">
        <v>8359.5</v>
      </c>
      <c r="D523" s="1">
        <v>8280.9500000000007</v>
      </c>
      <c r="E523" s="1">
        <v>8324.65</v>
      </c>
      <c r="F523" s="1">
        <v>23370221</v>
      </c>
      <c r="G523" s="1">
        <v>1610.15</v>
      </c>
      <c r="H523" s="3">
        <f>IF(ISERR(LN(Table13642[[#This Row],[Close]]/E522)),"-",LN(Table13642[[#This Row],[Close]]/E522))</f>
        <v>7.6450851381484903E-3</v>
      </c>
    </row>
    <row r="524" spans="1:8" x14ac:dyDescent="0.3">
      <c r="A524" s="2">
        <v>43873</v>
      </c>
      <c r="B524" s="1">
        <v>8341.7000000000007</v>
      </c>
      <c r="C524" s="1">
        <v>8375</v>
      </c>
      <c r="D524" s="1">
        <v>8238.9500000000007</v>
      </c>
      <c r="E524" s="1">
        <v>8265.0499999999993</v>
      </c>
      <c r="F524" s="1">
        <v>22810042</v>
      </c>
      <c r="G524" s="1">
        <v>1711.98</v>
      </c>
      <c r="H524" s="3">
        <f>IF(ISERR(LN(Table13642[[#This Row],[Close]]/E523)),"-",LN(Table13642[[#This Row],[Close]]/E523))</f>
        <v>-7.1852120792098434E-3</v>
      </c>
    </row>
    <row r="525" spans="1:8" x14ac:dyDescent="0.3">
      <c r="A525" s="2">
        <v>43874</v>
      </c>
      <c r="B525" s="1">
        <v>8292</v>
      </c>
      <c r="C525" s="1">
        <v>8351.5499999999993</v>
      </c>
      <c r="D525" s="1">
        <v>8246.9500000000007</v>
      </c>
      <c r="E525" s="1">
        <v>8335.7000000000007</v>
      </c>
      <c r="F525" s="1">
        <v>20839474</v>
      </c>
      <c r="G525" s="1">
        <v>1714.22</v>
      </c>
      <c r="H525" s="3">
        <f>IF(ISERR(LN(Table13642[[#This Row],[Close]]/E524)),"-",LN(Table13642[[#This Row],[Close]]/E524))</f>
        <v>8.5117150182608715E-3</v>
      </c>
    </row>
    <row r="526" spans="1:8" x14ac:dyDescent="0.3">
      <c r="A526" s="2">
        <v>43875</v>
      </c>
      <c r="B526" s="1">
        <v>8349.9</v>
      </c>
      <c r="C526" s="1">
        <v>8384.1</v>
      </c>
      <c r="D526" s="1">
        <v>8294.2000000000007</v>
      </c>
      <c r="E526" s="1">
        <v>8331.7000000000007</v>
      </c>
      <c r="F526" s="1">
        <v>18664002</v>
      </c>
      <c r="G526" s="1">
        <v>1273.3900000000001</v>
      </c>
      <c r="H526" s="3">
        <f>IF(ISERR(LN(Table13642[[#This Row],[Close]]/E525)),"-",LN(Table13642[[#This Row],[Close]]/E525))</f>
        <v>-4.7997889014403394E-4</v>
      </c>
    </row>
    <row r="527" spans="1:8" x14ac:dyDescent="0.3">
      <c r="A527" s="2">
        <v>43878</v>
      </c>
      <c r="B527" s="1">
        <v>8342.6</v>
      </c>
      <c r="C527" s="1">
        <v>8377.35</v>
      </c>
      <c r="D527" s="1">
        <v>8193.6</v>
      </c>
      <c r="E527" s="1">
        <v>8204.85</v>
      </c>
      <c r="F527" s="1">
        <v>28572499</v>
      </c>
      <c r="G527" s="1">
        <v>1482.27</v>
      </c>
      <c r="H527" s="3">
        <f>IF(ISERR(LN(Table13642[[#This Row],[Close]]/E526)),"-",LN(Table13642[[#This Row],[Close]]/E526))</f>
        <v>-1.5342074150284938E-2</v>
      </c>
    </row>
    <row r="528" spans="1:8" x14ac:dyDescent="0.3">
      <c r="A528" s="2">
        <v>43879</v>
      </c>
      <c r="B528" s="1">
        <v>8190.85</v>
      </c>
      <c r="C528" s="1">
        <v>8213</v>
      </c>
      <c r="D528" s="1">
        <v>8068.2</v>
      </c>
      <c r="E528" s="1">
        <v>8198.2999999999993</v>
      </c>
      <c r="F528" s="1">
        <v>22600610</v>
      </c>
      <c r="G528" s="1">
        <v>1385.57</v>
      </c>
      <c r="H528" s="3">
        <f>IF(ISERR(LN(Table13642[[#This Row],[Close]]/E527)),"-",LN(Table13642[[#This Row],[Close]]/E527))</f>
        <v>-7.9862713541438109E-4</v>
      </c>
    </row>
    <row r="529" spans="1:8" x14ac:dyDescent="0.3">
      <c r="A529" s="2">
        <v>43880</v>
      </c>
      <c r="B529" s="1">
        <v>8277.4</v>
      </c>
      <c r="C529" s="1">
        <v>8390.4</v>
      </c>
      <c r="D529" s="1">
        <v>8276.15</v>
      </c>
      <c r="E529" s="1">
        <v>8378.65</v>
      </c>
      <c r="F529" s="1">
        <v>45593806</v>
      </c>
      <c r="G529" s="1">
        <v>2683.07</v>
      </c>
      <c r="H529" s="3">
        <f>IF(ISERR(LN(Table13642[[#This Row],[Close]]/E528)),"-",LN(Table13642[[#This Row],[Close]]/E528))</f>
        <v>2.1759987960428651E-2</v>
      </c>
    </row>
    <row r="530" spans="1:8" x14ac:dyDescent="0.3">
      <c r="A530" s="2">
        <v>43881</v>
      </c>
      <c r="B530" s="1">
        <v>8401.5499999999993</v>
      </c>
      <c r="C530" s="1">
        <v>8473.7999999999993</v>
      </c>
      <c r="D530" s="1">
        <v>8348.75</v>
      </c>
      <c r="E530" s="1">
        <v>8364.35</v>
      </c>
      <c r="F530" s="1">
        <v>36971243</v>
      </c>
      <c r="G530" s="1">
        <v>2347.38</v>
      </c>
      <c r="H530" s="3">
        <f>IF(ISERR(LN(Table13642[[#This Row],[Close]]/E529)),"-",LN(Table13642[[#This Row],[Close]]/E529))</f>
        <v>-1.708176966747435E-3</v>
      </c>
    </row>
    <row r="531" spans="1:8" x14ac:dyDescent="0.3">
      <c r="A531" s="2">
        <v>43885</v>
      </c>
      <c r="B531" s="1">
        <v>8275.9500000000007</v>
      </c>
      <c r="C531" s="1">
        <v>8281.9500000000007</v>
      </c>
      <c r="D531" s="1">
        <v>8086.65</v>
      </c>
      <c r="E531" s="1">
        <v>8115.55</v>
      </c>
      <c r="F531" s="1">
        <v>50488414</v>
      </c>
      <c r="G531" s="1">
        <v>2542.04</v>
      </c>
      <c r="H531" s="3">
        <f>IF(ISERR(LN(Table13642[[#This Row],[Close]]/E530)),"-",LN(Table13642[[#This Row],[Close]]/E530))</f>
        <v>-3.0196652303710918E-2</v>
      </c>
    </row>
    <row r="532" spans="1:8" x14ac:dyDescent="0.3">
      <c r="A532" s="2">
        <v>43886</v>
      </c>
      <c r="B532" s="1">
        <v>8153.85</v>
      </c>
      <c r="C532" s="1">
        <v>8153.85</v>
      </c>
      <c r="D532" s="1">
        <v>7898.35</v>
      </c>
      <c r="E532" s="1">
        <v>7938.45</v>
      </c>
      <c r="F532" s="1">
        <v>39869569</v>
      </c>
      <c r="G532" s="1">
        <v>2155.9699999999998</v>
      </c>
      <c r="H532" s="3">
        <f>IF(ISERR(LN(Table13642[[#This Row],[Close]]/E531)),"-",LN(Table13642[[#This Row],[Close]]/E531))</f>
        <v>-2.206393229735475E-2</v>
      </c>
    </row>
    <row r="533" spans="1:8" x14ac:dyDescent="0.3">
      <c r="A533" s="2">
        <v>43887</v>
      </c>
      <c r="B533" s="1">
        <v>7886.35</v>
      </c>
      <c r="C533" s="1">
        <v>7931.7</v>
      </c>
      <c r="D533" s="1">
        <v>7813.95</v>
      </c>
      <c r="E533" s="1">
        <v>7839.2</v>
      </c>
      <c r="F533" s="1">
        <v>44448864</v>
      </c>
      <c r="G533" s="1">
        <v>2377.21</v>
      </c>
      <c r="H533" s="3">
        <f>IF(ISERR(LN(Table13642[[#This Row],[Close]]/E532)),"-",LN(Table13642[[#This Row],[Close]]/E532))</f>
        <v>-1.258125375702557E-2</v>
      </c>
    </row>
    <row r="534" spans="1:8" x14ac:dyDescent="0.3">
      <c r="A534" s="2">
        <v>43888</v>
      </c>
      <c r="B534" s="1">
        <v>7824.5</v>
      </c>
      <c r="C534" s="1">
        <v>7903.55</v>
      </c>
      <c r="D534" s="1">
        <v>7740.95</v>
      </c>
      <c r="E534" s="1">
        <v>7885.15</v>
      </c>
      <c r="F534" s="1">
        <v>40519410</v>
      </c>
      <c r="G534" s="1">
        <v>2155.4499999999998</v>
      </c>
      <c r="H534" s="3">
        <f>IF(ISERR(LN(Table13642[[#This Row],[Close]]/E533)),"-",LN(Table13642[[#This Row],[Close]]/E533))</f>
        <v>5.8444553568564421E-3</v>
      </c>
    </row>
    <row r="535" spans="1:8" x14ac:dyDescent="0.3">
      <c r="A535" s="2">
        <v>43889</v>
      </c>
      <c r="B535" s="1">
        <v>7751.45</v>
      </c>
      <c r="C535" s="1">
        <v>7786.6</v>
      </c>
      <c r="D535" s="1">
        <v>7559</v>
      </c>
      <c r="E535" s="1">
        <v>7576.75</v>
      </c>
      <c r="F535" s="1">
        <v>35181304</v>
      </c>
      <c r="G535" s="1">
        <v>2231.6799999999998</v>
      </c>
      <c r="H535" s="3">
        <f>IF(ISERR(LN(Table13642[[#This Row],[Close]]/E534)),"-",LN(Table13642[[#This Row],[Close]]/E534))</f>
        <v>-3.9896895880312547E-2</v>
      </c>
    </row>
    <row r="536" spans="1:8" x14ac:dyDescent="0.3">
      <c r="A536" s="2">
        <v>43892</v>
      </c>
      <c r="B536" s="1">
        <v>7675.55</v>
      </c>
      <c r="C536" s="1">
        <v>7768</v>
      </c>
      <c r="D536" s="1">
        <v>7463.05</v>
      </c>
      <c r="E536" s="1">
        <v>7535.1</v>
      </c>
      <c r="F536" s="1">
        <v>28891044</v>
      </c>
      <c r="G536" s="1">
        <v>1856.49</v>
      </c>
      <c r="H536" s="3">
        <f>IF(ISERR(LN(Table13642[[#This Row],[Close]]/E535)),"-",LN(Table13642[[#This Row],[Close]]/E535))</f>
        <v>-5.5122444254881936E-3</v>
      </c>
    </row>
    <row r="537" spans="1:8" x14ac:dyDescent="0.3">
      <c r="A537" s="2">
        <v>43893</v>
      </c>
      <c r="B537" s="1">
        <v>7606.8</v>
      </c>
      <c r="C537" s="1">
        <v>7966.15</v>
      </c>
      <c r="D537" s="1">
        <v>7603.15</v>
      </c>
      <c r="E537" s="1">
        <v>7920.6</v>
      </c>
      <c r="F537" s="1">
        <v>41206044</v>
      </c>
      <c r="G537" s="1">
        <v>2483.71</v>
      </c>
      <c r="H537" s="3">
        <f>IF(ISERR(LN(Table13642[[#This Row],[Close]]/E536)),"-",LN(Table13642[[#This Row],[Close]]/E536))</f>
        <v>4.9894857142104669E-2</v>
      </c>
    </row>
    <row r="538" spans="1:8" x14ac:dyDescent="0.3">
      <c r="A538" s="2">
        <v>43894</v>
      </c>
      <c r="B538" s="1">
        <v>7970</v>
      </c>
      <c r="C538" s="1">
        <v>8131.85</v>
      </c>
      <c r="D538" s="1">
        <v>7840.85</v>
      </c>
      <c r="E538" s="1">
        <v>8086.55</v>
      </c>
      <c r="F538" s="1">
        <v>57962920</v>
      </c>
      <c r="G538" s="1">
        <v>3239.18</v>
      </c>
      <c r="H538" s="3">
        <f>IF(ISERR(LN(Table13642[[#This Row],[Close]]/E537)),"-",LN(Table13642[[#This Row],[Close]]/E537))</f>
        <v>2.0735227170696053E-2</v>
      </c>
    </row>
    <row r="539" spans="1:8" x14ac:dyDescent="0.3">
      <c r="A539" s="2">
        <v>43895</v>
      </c>
      <c r="B539" s="1">
        <v>8125.9</v>
      </c>
      <c r="C539" s="1">
        <v>8281.7000000000007</v>
      </c>
      <c r="D539" s="1">
        <v>8122.6</v>
      </c>
      <c r="E539" s="1">
        <v>8146</v>
      </c>
      <c r="F539" s="1">
        <v>40817153</v>
      </c>
      <c r="G539" s="1">
        <v>2328.36</v>
      </c>
      <c r="H539" s="3">
        <f>IF(ISERR(LN(Table13642[[#This Row],[Close]]/E538)),"-",LN(Table13642[[#This Row],[Close]]/E538))</f>
        <v>7.3248215228929516E-3</v>
      </c>
    </row>
    <row r="540" spans="1:8" x14ac:dyDescent="0.3">
      <c r="A540" s="2">
        <v>43896</v>
      </c>
      <c r="B540" s="1">
        <v>7863.1</v>
      </c>
      <c r="C540" s="1">
        <v>8057.95</v>
      </c>
      <c r="D540" s="1">
        <v>7860.6</v>
      </c>
      <c r="E540" s="1">
        <v>8018.3</v>
      </c>
      <c r="F540" s="1">
        <v>27817586</v>
      </c>
      <c r="G540" s="1">
        <v>1930.43</v>
      </c>
      <c r="H540" s="3">
        <f>IF(ISERR(LN(Table13642[[#This Row],[Close]]/E539)),"-",LN(Table13642[[#This Row],[Close]]/E539))</f>
        <v>-1.5800579891442207E-2</v>
      </c>
    </row>
    <row r="541" spans="1:8" x14ac:dyDescent="0.3">
      <c r="A541" s="2">
        <v>43899</v>
      </c>
      <c r="B541" s="1">
        <v>7921.25</v>
      </c>
      <c r="C541" s="1">
        <v>7999.3</v>
      </c>
      <c r="D541" s="1">
        <v>7698.25</v>
      </c>
      <c r="E541" s="1">
        <v>7756.45</v>
      </c>
      <c r="F541" s="1">
        <v>33459937</v>
      </c>
      <c r="G541" s="1">
        <v>2008.99</v>
      </c>
      <c r="H541" s="3">
        <f>IF(ISERR(LN(Table13642[[#This Row],[Close]]/E540)),"-",LN(Table13642[[#This Row],[Close]]/E540))</f>
        <v>-3.3201674039714336E-2</v>
      </c>
    </row>
    <row r="542" spans="1:8" x14ac:dyDescent="0.3">
      <c r="A542" s="2">
        <v>43901</v>
      </c>
      <c r="B542" s="1">
        <v>7754.75</v>
      </c>
      <c r="C542" s="1">
        <v>7779.1</v>
      </c>
      <c r="D542" s="1">
        <v>7596.35</v>
      </c>
      <c r="E542" s="1">
        <v>7623.05</v>
      </c>
      <c r="F542" s="1">
        <v>36502334</v>
      </c>
      <c r="G542" s="1">
        <v>2014.03</v>
      </c>
      <c r="H542" s="3">
        <f>IF(ISERR(LN(Table13642[[#This Row],[Close]]/E541)),"-",LN(Table13642[[#This Row],[Close]]/E541))</f>
        <v>-1.7348203212970221E-2</v>
      </c>
    </row>
    <row r="543" spans="1:8" x14ac:dyDescent="0.3">
      <c r="A543" s="2">
        <v>43902</v>
      </c>
      <c r="B543" s="1">
        <v>7408.4</v>
      </c>
      <c r="C543" s="1">
        <v>7423.95</v>
      </c>
      <c r="D543" s="1">
        <v>6868.7</v>
      </c>
      <c r="E543" s="1">
        <v>6942.55</v>
      </c>
      <c r="F543" s="1">
        <v>52330391</v>
      </c>
      <c r="G543" s="1">
        <v>2476.46</v>
      </c>
      <c r="H543" s="3">
        <f>IF(ISERR(LN(Table13642[[#This Row],[Close]]/E542)),"-",LN(Table13642[[#This Row],[Close]]/E542))</f>
        <v>-9.3507409892646332E-2</v>
      </c>
    </row>
    <row r="544" spans="1:8" x14ac:dyDescent="0.3">
      <c r="A544" s="2">
        <v>43903</v>
      </c>
      <c r="B544" s="1">
        <v>6558.25</v>
      </c>
      <c r="C544" s="1">
        <v>7469.7</v>
      </c>
      <c r="D544" s="1">
        <v>6242.85</v>
      </c>
      <c r="E544" s="1">
        <v>7268</v>
      </c>
      <c r="F544" s="1">
        <v>51705471</v>
      </c>
      <c r="G544" s="1">
        <v>2392.35</v>
      </c>
      <c r="H544" s="3">
        <f>IF(ISERR(LN(Table13642[[#This Row],[Close]]/E543)),"-",LN(Table13642[[#This Row],[Close]]/E543))</f>
        <v>4.581200834447692E-2</v>
      </c>
    </row>
    <row r="545" spans="1:8" x14ac:dyDescent="0.3">
      <c r="A545" s="2">
        <v>43906</v>
      </c>
      <c r="B545" s="1">
        <v>7075.35</v>
      </c>
      <c r="C545" s="1">
        <v>7406.05</v>
      </c>
      <c r="D545" s="1">
        <v>6909.65</v>
      </c>
      <c r="E545" s="1">
        <v>6959.35</v>
      </c>
      <c r="F545" s="1">
        <v>47249630</v>
      </c>
      <c r="G545" s="1">
        <v>2159.38</v>
      </c>
      <c r="H545" s="3">
        <f>IF(ISERR(LN(Table13642[[#This Row],[Close]]/E544)),"-",LN(Table13642[[#This Row],[Close]]/E544))</f>
        <v>-4.3395071353386883E-2</v>
      </c>
    </row>
    <row r="546" spans="1:8" x14ac:dyDescent="0.3">
      <c r="A546" s="2">
        <v>43907</v>
      </c>
      <c r="B546" s="1">
        <v>7014.5</v>
      </c>
      <c r="C546" s="1">
        <v>7289.65</v>
      </c>
      <c r="D546" s="1">
        <v>6927.05</v>
      </c>
      <c r="E546" s="1">
        <v>6979.1</v>
      </c>
      <c r="F546" s="1">
        <v>40951602</v>
      </c>
      <c r="G546" s="1">
        <v>2090.06</v>
      </c>
      <c r="H546" s="3">
        <f>IF(ISERR(LN(Table13642[[#This Row],[Close]]/E545)),"-",LN(Table13642[[#This Row],[Close]]/E545))</f>
        <v>2.8338894522088151E-3</v>
      </c>
    </row>
    <row r="547" spans="1:8" x14ac:dyDescent="0.3">
      <c r="A547" s="2">
        <v>43908</v>
      </c>
      <c r="B547" s="1">
        <v>7135.05</v>
      </c>
      <c r="C547" s="1">
        <v>7145.4</v>
      </c>
      <c r="D547" s="1">
        <v>6666.85</v>
      </c>
      <c r="E547" s="1">
        <v>6705.75</v>
      </c>
      <c r="F547" s="1">
        <v>44945057</v>
      </c>
      <c r="G547" s="1">
        <v>2100.15</v>
      </c>
      <c r="H547" s="3">
        <f>IF(ISERR(LN(Table13642[[#This Row],[Close]]/E546)),"-",LN(Table13642[[#This Row],[Close]]/E546))</f>
        <v>-3.9954601331346581E-2</v>
      </c>
    </row>
    <row r="548" spans="1:8" x14ac:dyDescent="0.3">
      <c r="A548" s="2">
        <v>43909</v>
      </c>
      <c r="B548" s="1">
        <v>6489.5</v>
      </c>
      <c r="C548" s="1">
        <v>6871.4</v>
      </c>
      <c r="D548" s="1">
        <v>6332</v>
      </c>
      <c r="E548" s="1">
        <v>6655.5</v>
      </c>
      <c r="F548" s="1">
        <v>35700672</v>
      </c>
      <c r="G548" s="1">
        <v>1816.28</v>
      </c>
      <c r="H548" s="3">
        <f>IF(ISERR(LN(Table13642[[#This Row],[Close]]/E547)),"-",LN(Table13642[[#This Row],[Close]]/E547))</f>
        <v>-7.5217867964632798E-3</v>
      </c>
    </row>
    <row r="549" spans="1:8" x14ac:dyDescent="0.3">
      <c r="A549" s="2">
        <v>43910</v>
      </c>
      <c r="B549" s="1">
        <v>6740.25</v>
      </c>
      <c r="C549" s="1">
        <v>7088.15</v>
      </c>
      <c r="D549" s="1">
        <v>6728.75</v>
      </c>
      <c r="E549" s="1">
        <v>6951.9</v>
      </c>
      <c r="F549" s="1">
        <v>50098202</v>
      </c>
      <c r="G549" s="1">
        <v>2534.08</v>
      </c>
      <c r="H549" s="3">
        <f>IF(ISERR(LN(Table13642[[#This Row],[Close]]/E548)),"-",LN(Table13642[[#This Row],[Close]]/E548))</f>
        <v>4.357142300487097E-2</v>
      </c>
    </row>
    <row r="550" spans="1:8" x14ac:dyDescent="0.3">
      <c r="A550" s="2">
        <v>43913</v>
      </c>
      <c r="B550" s="1">
        <v>6518</v>
      </c>
      <c r="C550" s="1">
        <v>6850.55</v>
      </c>
      <c r="D550" s="1">
        <v>6380.1</v>
      </c>
      <c r="E550" s="1">
        <v>6432.3</v>
      </c>
      <c r="F550" s="1">
        <v>33278043</v>
      </c>
      <c r="G550" s="1">
        <v>1568.33</v>
      </c>
      <c r="H550" s="3">
        <f>IF(ISERR(LN(Table13642[[#This Row],[Close]]/E549)),"-",LN(Table13642[[#This Row],[Close]]/E549))</f>
        <v>-7.7682830929792182E-2</v>
      </c>
    </row>
    <row r="551" spans="1:8" x14ac:dyDescent="0.3">
      <c r="A551" s="2">
        <v>43914</v>
      </c>
      <c r="B551" s="1">
        <v>6589.45</v>
      </c>
      <c r="C551" s="1">
        <v>6828.3</v>
      </c>
      <c r="D551" s="1">
        <v>6532.65</v>
      </c>
      <c r="E551" s="1">
        <v>6611.05</v>
      </c>
      <c r="F551" s="1">
        <v>34381735</v>
      </c>
      <c r="G551" s="1">
        <v>1718.4</v>
      </c>
      <c r="H551" s="3">
        <f>IF(ISERR(LN(Table13642[[#This Row],[Close]]/E550)),"-",LN(Table13642[[#This Row],[Close]]/E550))</f>
        <v>2.7410318895146852E-2</v>
      </c>
    </row>
    <row r="552" spans="1:8" x14ac:dyDescent="0.3">
      <c r="A552" s="2">
        <v>43915</v>
      </c>
      <c r="B552" s="1">
        <v>6539.6</v>
      </c>
      <c r="C552" s="1">
        <v>6746.3</v>
      </c>
      <c r="D552" s="1">
        <v>6538.55</v>
      </c>
      <c r="E552" s="1">
        <v>6695.55</v>
      </c>
      <c r="F552" s="1">
        <v>30766064</v>
      </c>
      <c r="G552" s="1">
        <v>1440.78</v>
      </c>
      <c r="H552" s="3">
        <f>IF(ISERR(LN(Table13642[[#This Row],[Close]]/E551)),"-",LN(Table13642[[#This Row],[Close]]/E551))</f>
        <v>1.2700635152626301E-2</v>
      </c>
    </row>
    <row r="553" spans="1:8" x14ac:dyDescent="0.3">
      <c r="A553" s="2">
        <v>43916</v>
      </c>
      <c r="B553" s="1">
        <v>6845.25</v>
      </c>
      <c r="C553" s="1">
        <v>6963.25</v>
      </c>
      <c r="D553" s="1">
        <v>6743.05</v>
      </c>
      <c r="E553" s="1">
        <v>6775</v>
      </c>
      <c r="F553" s="1">
        <v>43517854</v>
      </c>
      <c r="G553" s="1">
        <v>2192.1999999999998</v>
      </c>
      <c r="H553" s="3">
        <f>IF(ISERR(LN(Table13642[[#This Row],[Close]]/E552)),"-",LN(Table13642[[#This Row],[Close]]/E552))</f>
        <v>1.1796240137975792E-2</v>
      </c>
    </row>
    <row r="554" spans="1:8" x14ac:dyDescent="0.3">
      <c r="A554" s="2">
        <v>43917</v>
      </c>
      <c r="B554" s="1">
        <v>6924.6</v>
      </c>
      <c r="C554" s="1">
        <v>7058.8</v>
      </c>
      <c r="D554" s="1">
        <v>6697.95</v>
      </c>
      <c r="E554" s="1">
        <v>6813.05</v>
      </c>
      <c r="F554" s="1">
        <v>40899569</v>
      </c>
      <c r="G554" s="1">
        <v>2100.6</v>
      </c>
      <c r="H554" s="3">
        <f>IF(ISERR(LN(Table13642[[#This Row],[Close]]/E553)),"-",LN(Table13642[[#This Row],[Close]]/E553))</f>
        <v>5.6005239097425639E-3</v>
      </c>
    </row>
    <row r="555" spans="1:8" x14ac:dyDescent="0.3">
      <c r="A555" s="2">
        <v>43920</v>
      </c>
      <c r="B555" s="1">
        <v>6708.7</v>
      </c>
      <c r="C555" s="1">
        <v>6970.5</v>
      </c>
      <c r="D555" s="1">
        <v>6608.8</v>
      </c>
      <c r="E555" s="1">
        <v>6896</v>
      </c>
      <c r="F555" s="1">
        <v>38187086</v>
      </c>
      <c r="G555" s="1">
        <v>1912.74</v>
      </c>
      <c r="H555" s="3">
        <f>IF(ISERR(LN(Table13642[[#This Row],[Close]]/E554)),"-",LN(Table13642[[#This Row],[Close]]/E554))</f>
        <v>1.2101642685884985E-2</v>
      </c>
    </row>
    <row r="556" spans="1:8" x14ac:dyDescent="0.3">
      <c r="A556" s="2">
        <v>43921</v>
      </c>
      <c r="B556" s="1">
        <v>7074.2</v>
      </c>
      <c r="C556" s="1">
        <v>7224.35</v>
      </c>
      <c r="D556" s="1">
        <v>6951.4</v>
      </c>
      <c r="E556" s="1">
        <v>7176.5</v>
      </c>
      <c r="F556" s="1">
        <v>39022078</v>
      </c>
      <c r="G556" s="1">
        <v>2097.6999999999998</v>
      </c>
      <c r="H556" s="3">
        <f>IF(ISERR(LN(Table13642[[#This Row],[Close]]/E555)),"-",LN(Table13642[[#This Row],[Close]]/E555))</f>
        <v>3.9870265667906024E-2</v>
      </c>
    </row>
    <row r="557" spans="1:8" x14ac:dyDescent="0.3">
      <c r="A557" s="2">
        <v>43922</v>
      </c>
      <c r="B557" s="1">
        <v>7206.2</v>
      </c>
      <c r="C557" s="1">
        <v>7208.25</v>
      </c>
      <c r="D557" s="1">
        <v>6991.6</v>
      </c>
      <c r="E557" s="1">
        <v>7026.7</v>
      </c>
      <c r="F557" s="1">
        <v>31879062</v>
      </c>
      <c r="G557" s="1">
        <v>1607.57</v>
      </c>
      <c r="H557" s="3">
        <f>IF(ISERR(LN(Table13642[[#This Row],[Close]]/E556)),"-",LN(Table13642[[#This Row],[Close]]/E556))</f>
        <v>-2.1094620202480943E-2</v>
      </c>
    </row>
    <row r="558" spans="1:8" x14ac:dyDescent="0.3">
      <c r="A558" s="2">
        <v>43924</v>
      </c>
      <c r="B558" s="1">
        <v>7019.85</v>
      </c>
      <c r="C558" s="1">
        <v>7452.8</v>
      </c>
      <c r="D558" s="1">
        <v>6956.2</v>
      </c>
      <c r="E558" s="1">
        <v>7361.6</v>
      </c>
      <c r="F558" s="1">
        <v>90108092</v>
      </c>
      <c r="G558" s="1">
        <v>4138.97</v>
      </c>
      <c r="H558" s="3">
        <f>IF(ISERR(LN(Table13642[[#This Row],[Close]]/E557)),"-",LN(Table13642[[#This Row],[Close]]/E557))</f>
        <v>4.6560121592250092E-2</v>
      </c>
    </row>
    <row r="559" spans="1:8" x14ac:dyDescent="0.3">
      <c r="A559" s="2">
        <v>43928</v>
      </c>
      <c r="B559" s="1">
        <v>7729.25</v>
      </c>
      <c r="C559" s="1">
        <v>8159.75</v>
      </c>
      <c r="D559" s="1">
        <v>7569.85</v>
      </c>
      <c r="E559" s="1">
        <v>8124.85</v>
      </c>
      <c r="F559" s="1">
        <v>103930843</v>
      </c>
      <c r="G559" s="1">
        <v>5599.35</v>
      </c>
      <c r="H559" s="3">
        <f>IF(ISERR(LN(Table13642[[#This Row],[Close]]/E558)),"-",LN(Table13642[[#This Row],[Close]]/E558))</f>
        <v>9.8649966087856325E-2</v>
      </c>
    </row>
    <row r="560" spans="1:8" x14ac:dyDescent="0.3">
      <c r="A560" s="2">
        <v>43929</v>
      </c>
      <c r="B560" s="1">
        <v>8122.9</v>
      </c>
      <c r="C560" s="1">
        <v>8564.85</v>
      </c>
      <c r="D560" s="1">
        <v>8056.3</v>
      </c>
      <c r="E560" s="1">
        <v>8412.2000000000007</v>
      </c>
      <c r="F560" s="1">
        <v>127307172</v>
      </c>
      <c r="G560" s="1">
        <v>6510.05</v>
      </c>
      <c r="H560" s="3">
        <f>IF(ISERR(LN(Table13642[[#This Row],[Close]]/E559)),"-",LN(Table13642[[#This Row],[Close]]/E559))</f>
        <v>3.4755766609621548E-2</v>
      </c>
    </row>
    <row r="561" spans="1:8" x14ac:dyDescent="0.3">
      <c r="A561" s="2">
        <v>43930</v>
      </c>
      <c r="B561" s="1">
        <v>8739.5</v>
      </c>
      <c r="C561" s="1">
        <v>9032.4</v>
      </c>
      <c r="D561" s="1">
        <v>8706.4</v>
      </c>
      <c r="E561" s="1">
        <v>8800.4500000000007</v>
      </c>
      <c r="F561" s="1">
        <v>121942870</v>
      </c>
      <c r="G561" s="1">
        <v>7153.61</v>
      </c>
      <c r="H561" s="3">
        <f>IF(ISERR(LN(Table13642[[#This Row],[Close]]/E560)),"-",LN(Table13642[[#This Row],[Close]]/E560))</f>
        <v>4.5119823423833111E-2</v>
      </c>
    </row>
    <row r="562" spans="1:8" x14ac:dyDescent="0.3">
      <c r="A562" s="2">
        <v>43934</v>
      </c>
      <c r="B562" s="1">
        <v>9000.25</v>
      </c>
      <c r="C562" s="1">
        <v>9229.6</v>
      </c>
      <c r="D562" s="1">
        <v>8852</v>
      </c>
      <c r="E562" s="1">
        <v>9044.35</v>
      </c>
      <c r="F562" s="1">
        <v>121649029</v>
      </c>
      <c r="G562" s="1">
        <v>6765.95</v>
      </c>
      <c r="H562" s="3">
        <f>IF(ISERR(LN(Table13642[[#This Row],[Close]]/E561)),"-",LN(Table13642[[#This Row],[Close]]/E561))</f>
        <v>2.7337396816934298E-2</v>
      </c>
    </row>
    <row r="563" spans="1:8" x14ac:dyDescent="0.3">
      <c r="A563" s="2">
        <v>43936</v>
      </c>
      <c r="B563" s="1">
        <v>9265.4</v>
      </c>
      <c r="C563" s="1">
        <v>9382.15</v>
      </c>
      <c r="D563" s="1">
        <v>8889.2000000000007</v>
      </c>
      <c r="E563" s="1">
        <v>9038.7999999999993</v>
      </c>
      <c r="F563" s="1">
        <v>115258180</v>
      </c>
      <c r="G563" s="1">
        <v>6304.72</v>
      </c>
      <c r="H563" s="3">
        <f>IF(ISERR(LN(Table13642[[#This Row],[Close]]/E562)),"-",LN(Table13642[[#This Row],[Close]]/E562))</f>
        <v>-6.1383112723901263E-4</v>
      </c>
    </row>
    <row r="564" spans="1:8" x14ac:dyDescent="0.3">
      <c r="A564" s="2">
        <v>43937</v>
      </c>
      <c r="B564" s="1">
        <v>9040.9</v>
      </c>
      <c r="C564" s="1">
        <v>9251.0499999999993</v>
      </c>
      <c r="D564" s="1">
        <v>8989.7999999999993</v>
      </c>
      <c r="E564" s="1">
        <v>9199.2999999999993</v>
      </c>
      <c r="F564" s="1">
        <v>74190433</v>
      </c>
      <c r="G564" s="1">
        <v>4366.24</v>
      </c>
      <c r="H564" s="3">
        <f>IF(ISERR(LN(Table13642[[#This Row],[Close]]/E563)),"-",LN(Table13642[[#This Row],[Close]]/E563))</f>
        <v>1.7600971973640311E-2</v>
      </c>
    </row>
    <row r="565" spans="1:8" x14ac:dyDescent="0.3">
      <c r="A565" s="2">
        <v>43938</v>
      </c>
      <c r="B565" s="1">
        <v>9429.5</v>
      </c>
      <c r="C565" s="1">
        <v>9454.1</v>
      </c>
      <c r="D565" s="1">
        <v>9066.1</v>
      </c>
      <c r="E565" s="1">
        <v>9157.75</v>
      </c>
      <c r="F565" s="1">
        <v>70421787</v>
      </c>
      <c r="G565" s="1">
        <v>4268.05</v>
      </c>
      <c r="H565" s="3">
        <f>IF(ISERR(LN(Table13642[[#This Row],[Close]]/E564)),"-",LN(Table13642[[#This Row],[Close]]/E564))</f>
        <v>-4.5268788782200009E-3</v>
      </c>
    </row>
    <row r="566" spans="1:8" x14ac:dyDescent="0.3">
      <c r="A566" s="2">
        <v>43941</v>
      </c>
      <c r="B566" s="1">
        <v>9176.7000000000007</v>
      </c>
      <c r="C566" s="1">
        <v>9212.5499999999993</v>
      </c>
      <c r="D566" s="1">
        <v>9004.75</v>
      </c>
      <c r="E566" s="1">
        <v>9149.2000000000007</v>
      </c>
      <c r="F566" s="1">
        <v>61908115</v>
      </c>
      <c r="G566" s="1">
        <v>3562.63</v>
      </c>
      <c r="H566" s="3">
        <f>IF(ISERR(LN(Table13642[[#This Row],[Close]]/E565)),"-",LN(Table13642[[#This Row],[Close]]/E565))</f>
        <v>-9.3407155442585751E-4</v>
      </c>
    </row>
    <row r="567" spans="1:8" x14ac:dyDescent="0.3">
      <c r="A567" s="2">
        <v>43942</v>
      </c>
      <c r="B567" s="1">
        <v>9031.85</v>
      </c>
      <c r="C567" s="1">
        <v>9561.35</v>
      </c>
      <c r="D567" s="1">
        <v>8999.9500000000007</v>
      </c>
      <c r="E567" s="1">
        <v>9381.65</v>
      </c>
      <c r="F567" s="1">
        <v>125520844</v>
      </c>
      <c r="G567" s="1">
        <v>7811.67</v>
      </c>
      <c r="H567" s="3">
        <f>IF(ISERR(LN(Table13642[[#This Row],[Close]]/E566)),"-",LN(Table13642[[#This Row],[Close]]/E566))</f>
        <v>2.5089209960755948E-2</v>
      </c>
    </row>
    <row r="568" spans="1:8" x14ac:dyDescent="0.3">
      <c r="A568" s="2">
        <v>43943</v>
      </c>
      <c r="B568" s="1">
        <v>9369.4</v>
      </c>
      <c r="C568" s="1">
        <v>9513</v>
      </c>
      <c r="D568" s="1">
        <v>9305.75</v>
      </c>
      <c r="E568" s="1">
        <v>9377</v>
      </c>
      <c r="F568" s="1">
        <v>79245371</v>
      </c>
      <c r="G568" s="1">
        <v>5047.75</v>
      </c>
      <c r="H568" s="3">
        <f>IF(ISERR(LN(Table13642[[#This Row],[Close]]/E567)),"-",LN(Table13642[[#This Row],[Close]]/E567))</f>
        <v>-4.957712943354642E-4</v>
      </c>
    </row>
    <row r="569" spans="1:8" x14ac:dyDescent="0.3">
      <c r="A569" s="2">
        <v>43944</v>
      </c>
      <c r="B569" s="1">
        <v>9400.15</v>
      </c>
      <c r="C569" s="1">
        <v>9580.85</v>
      </c>
      <c r="D569" s="1">
        <v>9358.35</v>
      </c>
      <c r="E569" s="1">
        <v>9388.9</v>
      </c>
      <c r="F569" s="1">
        <v>75985091</v>
      </c>
      <c r="G569" s="1">
        <v>4231.63</v>
      </c>
      <c r="H569" s="3">
        <f>IF(ISERR(LN(Table13642[[#This Row],[Close]]/E568)),"-",LN(Table13642[[#This Row],[Close]]/E568))</f>
        <v>1.268258020673119E-3</v>
      </c>
    </row>
    <row r="570" spans="1:8" x14ac:dyDescent="0.3">
      <c r="A570" s="2">
        <v>43945</v>
      </c>
      <c r="B570" s="1">
        <v>9358.4</v>
      </c>
      <c r="C570" s="1">
        <v>9638.7000000000007</v>
      </c>
      <c r="D570" s="1">
        <v>9305.6</v>
      </c>
      <c r="E570" s="1">
        <v>9518.4500000000007</v>
      </c>
      <c r="F570" s="1">
        <v>104409591</v>
      </c>
      <c r="G570" s="1">
        <v>6146</v>
      </c>
      <c r="H570" s="3">
        <f>IF(ISERR(LN(Table13642[[#This Row],[Close]]/E569)),"-",LN(Table13642[[#This Row],[Close]]/E569))</f>
        <v>1.3703879963241012E-2</v>
      </c>
    </row>
    <row r="571" spans="1:8" x14ac:dyDescent="0.3">
      <c r="A571" s="2">
        <v>43948</v>
      </c>
      <c r="B571" s="1">
        <v>9590.5</v>
      </c>
      <c r="C571" s="1">
        <v>9753.5</v>
      </c>
      <c r="D571" s="1">
        <v>9557.4</v>
      </c>
      <c r="E571" s="1">
        <v>9602.0499999999993</v>
      </c>
      <c r="F571" s="1">
        <v>75788241</v>
      </c>
      <c r="G571" s="1">
        <v>4627.42</v>
      </c>
      <c r="H571" s="3">
        <f>IF(ISERR(LN(Table13642[[#This Row],[Close]]/E570)),"-",LN(Table13642[[#This Row],[Close]]/E570))</f>
        <v>8.7445969222785889E-3</v>
      </c>
    </row>
    <row r="572" spans="1:8" x14ac:dyDescent="0.3">
      <c r="A572" s="2">
        <v>43949</v>
      </c>
      <c r="B572" s="1">
        <v>9699.25</v>
      </c>
      <c r="C572" s="1">
        <v>9701</v>
      </c>
      <c r="D572" s="1">
        <v>9352</v>
      </c>
      <c r="E572" s="1">
        <v>9386.2000000000007</v>
      </c>
      <c r="F572" s="1">
        <v>51486443</v>
      </c>
      <c r="G572" s="1">
        <v>3152.36</v>
      </c>
      <c r="H572" s="3">
        <f>IF(ISERR(LN(Table13642[[#This Row],[Close]]/E571)),"-",LN(Table13642[[#This Row],[Close]]/E571))</f>
        <v>-2.2736091866916382E-2</v>
      </c>
    </row>
    <row r="573" spans="1:8" x14ac:dyDescent="0.3">
      <c r="A573" s="2">
        <v>43950</v>
      </c>
      <c r="B573" s="1">
        <v>9453.2999999999993</v>
      </c>
      <c r="C573" s="1">
        <v>9498.15</v>
      </c>
      <c r="D573" s="1">
        <v>9339.75</v>
      </c>
      <c r="E573" s="1">
        <v>9385.4500000000007</v>
      </c>
      <c r="F573" s="1">
        <v>47209223</v>
      </c>
      <c r="G573" s="1">
        <v>2863.35</v>
      </c>
      <c r="H573" s="3">
        <f>IF(ISERR(LN(Table13642[[#This Row],[Close]]/E572)),"-",LN(Table13642[[#This Row],[Close]]/E572))</f>
        <v>-7.9907733246599132E-5</v>
      </c>
    </row>
    <row r="574" spans="1:8" x14ac:dyDescent="0.3">
      <c r="A574" s="2">
        <v>43951</v>
      </c>
      <c r="B574" s="1">
        <v>9522.5499999999993</v>
      </c>
      <c r="C574" s="1">
        <v>9556.5</v>
      </c>
      <c r="D574" s="1">
        <v>9253.9</v>
      </c>
      <c r="E574" s="1">
        <v>9327.1</v>
      </c>
      <c r="F574" s="1">
        <v>68640854</v>
      </c>
      <c r="G574" s="1">
        <v>4457.9799999999996</v>
      </c>
      <c r="H574" s="3">
        <f>IF(ISERR(LN(Table13642[[#This Row],[Close]]/E573)),"-",LN(Table13642[[#This Row],[Close]]/E573))</f>
        <v>-6.2364764952075567E-3</v>
      </c>
    </row>
    <row r="575" spans="1:8" x14ac:dyDescent="0.3">
      <c r="A575" s="2">
        <v>43955</v>
      </c>
      <c r="B575" s="1">
        <v>9181.6</v>
      </c>
      <c r="C575" s="1">
        <v>9507.4500000000007</v>
      </c>
      <c r="D575" s="1">
        <v>9140.15</v>
      </c>
      <c r="E575" s="1">
        <v>9364.6</v>
      </c>
      <c r="F575" s="1">
        <v>87107464</v>
      </c>
      <c r="G575" s="1">
        <v>5241.59</v>
      </c>
      <c r="H575" s="3">
        <f>IF(ISERR(LN(Table13642[[#This Row],[Close]]/E574)),"-",LN(Table13642[[#This Row],[Close]]/E574))</f>
        <v>4.0124815091737509E-3</v>
      </c>
    </row>
    <row r="576" spans="1:8" x14ac:dyDescent="0.3">
      <c r="A576" s="2">
        <v>43956</v>
      </c>
      <c r="B576" s="1">
        <v>9493.7000000000007</v>
      </c>
      <c r="C576" s="1">
        <v>9503.75</v>
      </c>
      <c r="D576" s="1">
        <v>9157.35</v>
      </c>
      <c r="E576" s="1">
        <v>9181.5</v>
      </c>
      <c r="F576" s="1">
        <v>52022881</v>
      </c>
      <c r="G576" s="1">
        <v>3028.66</v>
      </c>
      <c r="H576" s="3">
        <f>IF(ISERR(LN(Table13642[[#This Row],[Close]]/E575)),"-",LN(Table13642[[#This Row],[Close]]/E575))</f>
        <v>-1.9746032780386821E-2</v>
      </c>
    </row>
    <row r="577" spans="1:8" x14ac:dyDescent="0.3">
      <c r="A577" s="2">
        <v>43957</v>
      </c>
      <c r="B577" s="1">
        <v>9229.85</v>
      </c>
      <c r="C577" s="1">
        <v>9289.9</v>
      </c>
      <c r="D577" s="1">
        <v>9128.0499999999993</v>
      </c>
      <c r="E577" s="1">
        <v>9227.15</v>
      </c>
      <c r="F577" s="1">
        <v>50166933</v>
      </c>
      <c r="G577" s="1">
        <v>3106.34</v>
      </c>
      <c r="H577" s="3">
        <f>IF(ISERR(LN(Table13642[[#This Row],[Close]]/E576)),"-",LN(Table13642[[#This Row],[Close]]/E576))</f>
        <v>4.9596351253111924E-3</v>
      </c>
    </row>
    <row r="578" spans="1:8" x14ac:dyDescent="0.3">
      <c r="A578" s="2">
        <v>43958</v>
      </c>
      <c r="B578" s="1">
        <v>9283.2000000000007</v>
      </c>
      <c r="C578" s="1">
        <v>9373.5499999999993</v>
      </c>
      <c r="D578" s="1">
        <v>9128.9500000000007</v>
      </c>
      <c r="E578" s="1">
        <v>9148.1</v>
      </c>
      <c r="F578" s="1">
        <v>42005200</v>
      </c>
      <c r="G578" s="1">
        <v>2511.44</v>
      </c>
      <c r="H578" s="3">
        <f>IF(ISERR(LN(Table13642[[#This Row],[Close]]/E577)),"-",LN(Table13642[[#This Row],[Close]]/E577))</f>
        <v>-8.6040176505053564E-3</v>
      </c>
    </row>
    <row r="579" spans="1:8" x14ac:dyDescent="0.3">
      <c r="A579" s="2">
        <v>43959</v>
      </c>
      <c r="B579" s="1">
        <v>9275.9</v>
      </c>
      <c r="C579" s="1">
        <v>9385.6</v>
      </c>
      <c r="D579" s="1">
        <v>9230.35</v>
      </c>
      <c r="E579" s="1">
        <v>9343.35</v>
      </c>
      <c r="F579" s="1">
        <v>44253004</v>
      </c>
      <c r="G579" s="1">
        <v>3032.56</v>
      </c>
      <c r="H579" s="3">
        <f>IF(ISERR(LN(Table13642[[#This Row],[Close]]/E578)),"-",LN(Table13642[[#This Row],[Close]]/E578))</f>
        <v>2.1118652858161363E-2</v>
      </c>
    </row>
    <row r="580" spans="1:8" x14ac:dyDescent="0.3">
      <c r="A580" s="2">
        <v>43962</v>
      </c>
      <c r="B580" s="1">
        <v>9413.25</v>
      </c>
      <c r="C580" s="1">
        <v>9416.5</v>
      </c>
      <c r="D580" s="1">
        <v>9281.7000000000007</v>
      </c>
      <c r="E580" s="1">
        <v>9307.2999999999993</v>
      </c>
      <c r="F580" s="1">
        <v>47289876</v>
      </c>
      <c r="G580" s="1">
        <v>2996.47</v>
      </c>
      <c r="H580" s="3">
        <f>IF(ISERR(LN(Table13642[[#This Row],[Close]]/E579)),"-",LN(Table13642[[#This Row],[Close]]/E579))</f>
        <v>-3.8658218234746957E-3</v>
      </c>
    </row>
    <row r="581" spans="1:8" x14ac:dyDescent="0.3">
      <c r="A581" s="2">
        <v>43963</v>
      </c>
      <c r="B581" s="1">
        <v>9291.1</v>
      </c>
      <c r="C581" s="1">
        <v>9368.0499999999993</v>
      </c>
      <c r="D581" s="1">
        <v>9142.7999999999993</v>
      </c>
      <c r="E581" s="1">
        <v>9246.65</v>
      </c>
      <c r="F581" s="1">
        <v>54851247</v>
      </c>
      <c r="G581" s="1">
        <v>3611.59</v>
      </c>
      <c r="H581" s="3">
        <f>IF(ISERR(LN(Table13642[[#This Row],[Close]]/E580)),"-",LN(Table13642[[#This Row],[Close]]/E580))</f>
        <v>-6.5377147209722177E-3</v>
      </c>
    </row>
    <row r="582" spans="1:8" x14ac:dyDescent="0.3">
      <c r="A582" s="2">
        <v>43964</v>
      </c>
      <c r="B582" s="1">
        <v>9447.9500000000007</v>
      </c>
      <c r="C582" s="1">
        <v>9447.9500000000007</v>
      </c>
      <c r="D582" s="1">
        <v>9131.15</v>
      </c>
      <c r="E582" s="1">
        <v>9147.75</v>
      </c>
      <c r="F582" s="1">
        <v>46759973</v>
      </c>
      <c r="G582" s="1">
        <v>2804.02</v>
      </c>
      <c r="H582" s="3">
        <f>IF(ISERR(LN(Table13642[[#This Row],[Close]]/E581)),"-",LN(Table13642[[#This Row],[Close]]/E581))</f>
        <v>-1.075337635629731E-2</v>
      </c>
    </row>
    <row r="583" spans="1:8" x14ac:dyDescent="0.3">
      <c r="A583" s="2">
        <v>43965</v>
      </c>
      <c r="B583" s="1">
        <v>9146.1</v>
      </c>
      <c r="C583" s="1">
        <v>9279.65</v>
      </c>
      <c r="D583" s="1">
        <v>9103.7999999999993</v>
      </c>
      <c r="E583" s="1">
        <v>9172.2000000000007</v>
      </c>
      <c r="F583" s="1">
        <v>60236390</v>
      </c>
      <c r="G583" s="1">
        <v>3280.64</v>
      </c>
      <c r="H583" s="3">
        <f>IF(ISERR(LN(Table13642[[#This Row],[Close]]/E582)),"-",LN(Table13642[[#This Row],[Close]]/E582))</f>
        <v>2.6692228435861842E-3</v>
      </c>
    </row>
    <row r="584" spans="1:8" x14ac:dyDescent="0.3">
      <c r="A584" s="2">
        <v>43966</v>
      </c>
      <c r="B584" s="1">
        <v>9177.35</v>
      </c>
      <c r="C584" s="1">
        <v>9211</v>
      </c>
      <c r="D584" s="1">
        <v>9065.65</v>
      </c>
      <c r="E584" s="1">
        <v>9093</v>
      </c>
      <c r="F584" s="1">
        <v>70644388</v>
      </c>
      <c r="G584" s="1">
        <v>3561.69</v>
      </c>
      <c r="H584" s="3">
        <f>IF(ISERR(LN(Table13642[[#This Row],[Close]]/E583)),"-",LN(Table13642[[#This Row],[Close]]/E583))</f>
        <v>-8.672283509130671E-3</v>
      </c>
    </row>
    <row r="585" spans="1:8" x14ac:dyDescent="0.3">
      <c r="A585" s="2">
        <v>43969</v>
      </c>
      <c r="B585" s="1">
        <v>9097.6</v>
      </c>
      <c r="C585" s="1">
        <v>9201.4500000000007</v>
      </c>
      <c r="D585" s="1">
        <v>8999.85</v>
      </c>
      <c r="E585" s="1">
        <v>9092.65</v>
      </c>
      <c r="F585" s="1">
        <v>61511159</v>
      </c>
      <c r="G585" s="1">
        <v>3616.69</v>
      </c>
      <c r="H585" s="3">
        <f>IF(ISERR(LN(Table13642[[#This Row],[Close]]/E584)),"-",LN(Table13642[[#This Row],[Close]]/E584))</f>
        <v>-3.8491887839455622E-5</v>
      </c>
    </row>
    <row r="586" spans="1:8" x14ac:dyDescent="0.3">
      <c r="A586" s="2">
        <v>43970</v>
      </c>
      <c r="B586" s="1">
        <v>9149.4500000000007</v>
      </c>
      <c r="C586" s="1">
        <v>9231.5</v>
      </c>
      <c r="D586" s="1">
        <v>9044.0499999999993</v>
      </c>
      <c r="E586" s="1">
        <v>9084.6</v>
      </c>
      <c r="F586" s="1">
        <v>45405467</v>
      </c>
      <c r="G586" s="1">
        <v>2701</v>
      </c>
      <c r="H586" s="3">
        <f>IF(ISERR(LN(Table13642[[#This Row],[Close]]/E585)),"-",LN(Table13642[[#This Row],[Close]]/E585))</f>
        <v>-8.8572259569201799E-4</v>
      </c>
    </row>
    <row r="587" spans="1:8" x14ac:dyDescent="0.3">
      <c r="A587" s="2">
        <v>43971</v>
      </c>
      <c r="B587" s="1">
        <v>9098.7000000000007</v>
      </c>
      <c r="C587" s="1">
        <v>9495.5</v>
      </c>
      <c r="D587" s="1">
        <v>9074.6</v>
      </c>
      <c r="E587" s="1">
        <v>9456.7999999999993</v>
      </c>
      <c r="F587" s="1">
        <v>54446440</v>
      </c>
      <c r="G587" s="1">
        <v>4519.5200000000004</v>
      </c>
      <c r="H587" s="3">
        <f>IF(ISERR(LN(Table13642[[#This Row],[Close]]/E586)),"-",LN(Table13642[[#This Row],[Close]]/E586))</f>
        <v>4.0153387193785729E-2</v>
      </c>
    </row>
    <row r="588" spans="1:8" x14ac:dyDescent="0.3">
      <c r="A588" s="2">
        <v>43972</v>
      </c>
      <c r="B588" s="1">
        <v>9475.2000000000007</v>
      </c>
      <c r="C588" s="1">
        <v>9549.4</v>
      </c>
      <c r="D588" s="1">
        <v>9436.0499999999993</v>
      </c>
      <c r="E588" s="1">
        <v>9520.5499999999993</v>
      </c>
      <c r="F588" s="1">
        <v>56821496</v>
      </c>
      <c r="G588" s="1">
        <v>3557.41</v>
      </c>
      <c r="H588" s="3">
        <f>IF(ISERR(LN(Table13642[[#This Row],[Close]]/E587)),"-",LN(Table13642[[#This Row],[Close]]/E587))</f>
        <v>6.7185607896856347E-3</v>
      </c>
    </row>
    <row r="589" spans="1:8" x14ac:dyDescent="0.3">
      <c r="A589" s="2">
        <v>43973</v>
      </c>
      <c r="B589" s="1">
        <v>9502.2999999999993</v>
      </c>
      <c r="C589" s="1">
        <v>9619.6</v>
      </c>
      <c r="D589" s="1">
        <v>9427.2000000000007</v>
      </c>
      <c r="E589" s="1">
        <v>9600.65</v>
      </c>
      <c r="F589" s="1">
        <v>49964360</v>
      </c>
      <c r="G589" s="1">
        <v>3078.36</v>
      </c>
      <c r="H589" s="3">
        <f>IF(ISERR(LN(Table13642[[#This Row],[Close]]/E588)),"-",LN(Table13642[[#This Row],[Close]]/E588))</f>
        <v>8.378184271302368E-3</v>
      </c>
    </row>
    <row r="590" spans="1:8" x14ac:dyDescent="0.3">
      <c r="A590" s="2">
        <v>43977</v>
      </c>
      <c r="B590" s="1">
        <v>9624.2999999999993</v>
      </c>
      <c r="C590" s="1">
        <v>9679.85</v>
      </c>
      <c r="D590" s="1">
        <v>9454.75</v>
      </c>
      <c r="E590" s="1">
        <v>9483.5</v>
      </c>
      <c r="F590" s="1">
        <v>48678400</v>
      </c>
      <c r="G590" s="1">
        <v>2978.55</v>
      </c>
      <c r="H590" s="3">
        <f>IF(ISERR(LN(Table13642[[#This Row],[Close]]/E589)),"-",LN(Table13642[[#This Row],[Close]]/E589))</f>
        <v>-1.2277358072778089E-2</v>
      </c>
    </row>
    <row r="591" spans="1:8" x14ac:dyDescent="0.3">
      <c r="A591" s="2">
        <v>43978</v>
      </c>
      <c r="B591" s="1">
        <v>9528.75</v>
      </c>
      <c r="C591" s="1">
        <v>9537.7999999999993</v>
      </c>
      <c r="D591" s="1">
        <v>9416.7999999999993</v>
      </c>
      <c r="E591" s="1">
        <v>9463.7000000000007</v>
      </c>
      <c r="F591" s="1">
        <v>43880429</v>
      </c>
      <c r="G591" s="1">
        <v>2717.34</v>
      </c>
      <c r="H591" s="3">
        <f>IF(ISERR(LN(Table13642[[#This Row],[Close]]/E590)),"-",LN(Table13642[[#This Row],[Close]]/E590))</f>
        <v>-2.090019338741068E-3</v>
      </c>
    </row>
    <row r="592" spans="1:8" x14ac:dyDescent="0.3">
      <c r="A592" s="2">
        <v>43979</v>
      </c>
      <c r="B592" s="1">
        <v>9488.9500000000007</v>
      </c>
      <c r="C592" s="1">
        <v>9507.5499999999993</v>
      </c>
      <c r="D592" s="1">
        <v>9362.0499999999993</v>
      </c>
      <c r="E592" s="1">
        <v>9464.5</v>
      </c>
      <c r="F592" s="1">
        <v>39314551</v>
      </c>
      <c r="G592" s="1">
        <v>2430.44</v>
      </c>
      <c r="H592" s="3">
        <f>IF(ISERR(LN(Table13642[[#This Row],[Close]]/E591)),"-",LN(Table13642[[#This Row],[Close]]/E591))</f>
        <v>8.4529960638090373E-5</v>
      </c>
    </row>
    <row r="593" spans="1:8" x14ac:dyDescent="0.3">
      <c r="A593" s="2">
        <v>43980</v>
      </c>
      <c r="B593" s="1">
        <v>9459.25</v>
      </c>
      <c r="C593" s="1">
        <v>9812.9</v>
      </c>
      <c r="D593" s="1">
        <v>9432.6</v>
      </c>
      <c r="E593" s="1">
        <v>9768.6</v>
      </c>
      <c r="F593" s="1">
        <v>105962179</v>
      </c>
      <c r="G593" s="1">
        <v>6052.7</v>
      </c>
      <c r="H593" s="3">
        <f>IF(ISERR(LN(Table13642[[#This Row],[Close]]/E592)),"-",LN(Table13642[[#This Row],[Close]]/E592))</f>
        <v>3.1625202919249633E-2</v>
      </c>
    </row>
    <row r="594" spans="1:8" x14ac:dyDescent="0.3">
      <c r="A594" s="2">
        <v>43983</v>
      </c>
      <c r="B594" s="1">
        <v>9844.2000000000007</v>
      </c>
      <c r="C594" s="1">
        <v>9872.4</v>
      </c>
      <c r="D594" s="1">
        <v>9677.9500000000007</v>
      </c>
      <c r="E594" s="1">
        <v>9802.1</v>
      </c>
      <c r="F594" s="1">
        <v>75074106</v>
      </c>
      <c r="G594" s="1">
        <v>4566.32</v>
      </c>
      <c r="H594" s="3">
        <f>IF(ISERR(LN(Table13642[[#This Row],[Close]]/E593)),"-",LN(Table13642[[#This Row],[Close]]/E593))</f>
        <v>3.4234884515207437E-3</v>
      </c>
    </row>
    <row r="595" spans="1:8" x14ac:dyDescent="0.3">
      <c r="A595" s="2">
        <v>43984</v>
      </c>
      <c r="B595" s="1">
        <v>9869.65</v>
      </c>
      <c r="C595" s="1">
        <v>10047.299999999999</v>
      </c>
      <c r="D595" s="1">
        <v>9814.4500000000007</v>
      </c>
      <c r="E595" s="1">
        <v>9833.6</v>
      </c>
      <c r="F595" s="1">
        <v>65215107</v>
      </c>
      <c r="G595" s="1">
        <v>4271.12</v>
      </c>
      <c r="H595" s="3">
        <f>IF(ISERR(LN(Table13642[[#This Row],[Close]]/E594)),"-",LN(Table13642[[#This Row],[Close]]/E594))</f>
        <v>3.2084445191209177E-3</v>
      </c>
    </row>
    <row r="596" spans="1:8" x14ac:dyDescent="0.3">
      <c r="A596" s="2">
        <v>43985</v>
      </c>
      <c r="B596" s="1">
        <v>9914.7999999999993</v>
      </c>
      <c r="C596" s="1">
        <v>9980.85</v>
      </c>
      <c r="D596" s="1">
        <v>9835.0499999999993</v>
      </c>
      <c r="E596" s="1">
        <v>9864.0499999999993</v>
      </c>
      <c r="F596" s="1">
        <v>37556423</v>
      </c>
      <c r="G596" s="1">
        <v>2654.92</v>
      </c>
      <c r="H596" s="3">
        <f>IF(ISERR(LN(Table13642[[#This Row],[Close]]/E595)),"-",LN(Table13642[[#This Row],[Close]]/E595))</f>
        <v>3.0917418327183342E-3</v>
      </c>
    </row>
    <row r="597" spans="1:8" x14ac:dyDescent="0.3">
      <c r="A597" s="2">
        <v>43986</v>
      </c>
      <c r="B597" s="1">
        <v>9880.85</v>
      </c>
      <c r="C597" s="1">
        <v>10114.1</v>
      </c>
      <c r="D597" s="1">
        <v>9869.6</v>
      </c>
      <c r="E597" s="1">
        <v>10077.85</v>
      </c>
      <c r="F597" s="1">
        <v>76336928</v>
      </c>
      <c r="G597" s="1">
        <v>5184.1099999999997</v>
      </c>
      <c r="H597" s="3">
        <f>IF(ISERR(LN(Table13642[[#This Row],[Close]]/E596)),"-",LN(Table13642[[#This Row],[Close]]/E596))</f>
        <v>2.1443111455356299E-2</v>
      </c>
    </row>
    <row r="598" spans="1:8" x14ac:dyDescent="0.3">
      <c r="A598" s="2">
        <v>43987</v>
      </c>
      <c r="B598" s="1">
        <v>10161.4</v>
      </c>
      <c r="C598" s="1">
        <v>10234.799999999999</v>
      </c>
      <c r="D598" s="1">
        <v>10061.950000000001</v>
      </c>
      <c r="E598" s="1">
        <v>10081.299999999999</v>
      </c>
      <c r="F598" s="1">
        <v>57216602</v>
      </c>
      <c r="G598" s="1">
        <v>3645.7</v>
      </c>
      <c r="H598" s="3">
        <f>IF(ISERR(LN(Table13642[[#This Row],[Close]]/E597)),"-",LN(Table13642[[#This Row],[Close]]/E597))</f>
        <v>3.4227633939730261E-4</v>
      </c>
    </row>
    <row r="599" spans="1:8" x14ac:dyDescent="0.3">
      <c r="A599" s="2">
        <v>43990</v>
      </c>
      <c r="B599" s="1">
        <v>10158.85</v>
      </c>
      <c r="C599" s="1">
        <v>10158.85</v>
      </c>
      <c r="D599" s="1">
        <v>9883.7000000000007</v>
      </c>
      <c r="E599" s="1">
        <v>9939.1</v>
      </c>
      <c r="F599" s="1">
        <v>39820958</v>
      </c>
      <c r="G599" s="1">
        <v>2897.5</v>
      </c>
      <c r="H599" s="3">
        <f>IF(ISERR(LN(Table13642[[#This Row],[Close]]/E598)),"-",LN(Table13642[[#This Row],[Close]]/E598))</f>
        <v>-1.420574927186348E-2</v>
      </c>
    </row>
    <row r="600" spans="1:8" x14ac:dyDescent="0.3">
      <c r="A600" s="2">
        <v>43991</v>
      </c>
      <c r="B600" s="1">
        <v>9950.5</v>
      </c>
      <c r="C600" s="1">
        <v>10227.9</v>
      </c>
      <c r="D600" s="1">
        <v>9948.75</v>
      </c>
      <c r="E600" s="1">
        <v>10122.049999999999</v>
      </c>
      <c r="F600" s="1">
        <v>69540564</v>
      </c>
      <c r="G600" s="1">
        <v>5029.87</v>
      </c>
      <c r="H600" s="3">
        <f>IF(ISERR(LN(Table13642[[#This Row],[Close]]/E599)),"-",LN(Table13642[[#This Row],[Close]]/E599))</f>
        <v>1.8239739205278955E-2</v>
      </c>
    </row>
    <row r="601" spans="1:8" x14ac:dyDescent="0.3">
      <c r="A601" s="2">
        <v>43992</v>
      </c>
      <c r="B601" s="1">
        <v>10159.1</v>
      </c>
      <c r="C601" s="1">
        <v>10237.049999999999</v>
      </c>
      <c r="D601" s="1">
        <v>10070.799999999999</v>
      </c>
      <c r="E601" s="1">
        <v>10149.25</v>
      </c>
      <c r="F601" s="1">
        <v>44247700</v>
      </c>
      <c r="G601" s="1">
        <v>3290.75</v>
      </c>
      <c r="H601" s="3">
        <f>IF(ISERR(LN(Table13642[[#This Row],[Close]]/E600)),"-",LN(Table13642[[#This Row],[Close]]/E600))</f>
        <v>2.6835986171441016E-3</v>
      </c>
    </row>
    <row r="602" spans="1:8" x14ac:dyDescent="0.3">
      <c r="A602" s="2">
        <v>43993</v>
      </c>
      <c r="B602" s="1">
        <v>10097.85</v>
      </c>
      <c r="C602" s="1">
        <v>10177.35</v>
      </c>
      <c r="D602" s="1">
        <v>9893.7999999999993</v>
      </c>
      <c r="E602" s="1">
        <v>9933.4</v>
      </c>
      <c r="F602" s="1">
        <v>46571644</v>
      </c>
      <c r="G602" s="1">
        <v>2895.03</v>
      </c>
      <c r="H602" s="3">
        <f>IF(ISERR(LN(Table13642[[#This Row],[Close]]/E601)),"-",LN(Table13642[[#This Row],[Close]]/E601))</f>
        <v>-2.1496994901936368E-2</v>
      </c>
    </row>
    <row r="603" spans="1:8" x14ac:dyDescent="0.3">
      <c r="A603" s="2">
        <v>43994</v>
      </c>
      <c r="B603" s="1">
        <v>9690.9</v>
      </c>
      <c r="C603" s="1">
        <v>9997.5</v>
      </c>
      <c r="D603" s="1">
        <v>9687.9500000000007</v>
      </c>
      <c r="E603" s="1">
        <v>9982.7999999999993</v>
      </c>
      <c r="F603" s="1">
        <v>44285250</v>
      </c>
      <c r="G603" s="1">
        <v>2750.62</v>
      </c>
      <c r="H603" s="3">
        <f>IF(ISERR(LN(Table13642[[#This Row],[Close]]/E602)),"-",LN(Table13642[[#This Row],[Close]]/E602))</f>
        <v>4.9607958655815444E-3</v>
      </c>
    </row>
    <row r="604" spans="1:8" x14ac:dyDescent="0.3">
      <c r="A604" s="2">
        <v>43997</v>
      </c>
      <c r="B604" s="1">
        <v>10020.75</v>
      </c>
      <c r="C604" s="1">
        <v>10171.799999999999</v>
      </c>
      <c r="D604" s="1">
        <v>9894.7000000000007</v>
      </c>
      <c r="E604" s="1">
        <v>9989.0499999999993</v>
      </c>
      <c r="F604" s="1">
        <v>44522484</v>
      </c>
      <c r="G604" s="1">
        <v>3286.17</v>
      </c>
      <c r="H604" s="3">
        <f>IF(ISERR(LN(Table13642[[#This Row],[Close]]/E603)),"-",LN(Table13642[[#This Row],[Close]]/E603))</f>
        <v>6.2588094783650795E-4</v>
      </c>
    </row>
    <row r="605" spans="1:8" x14ac:dyDescent="0.3">
      <c r="A605" s="2">
        <v>43998</v>
      </c>
      <c r="B605" s="1">
        <v>10063.25</v>
      </c>
      <c r="C605" s="1">
        <v>10092.35</v>
      </c>
      <c r="D605" s="1">
        <v>9800.0499999999993</v>
      </c>
      <c r="E605" s="1">
        <v>9926.4</v>
      </c>
      <c r="F605" s="1">
        <v>36885401</v>
      </c>
      <c r="G605" s="1">
        <v>2338.56</v>
      </c>
      <c r="H605" s="3">
        <f>IF(ISERR(LN(Table13642[[#This Row],[Close]]/E604)),"-",LN(Table13642[[#This Row],[Close]]/E604))</f>
        <v>-6.291618483513832E-3</v>
      </c>
    </row>
    <row r="606" spans="1:8" x14ac:dyDescent="0.3">
      <c r="A606" s="2">
        <v>43999</v>
      </c>
      <c r="B606" s="1">
        <v>9956.7000000000007</v>
      </c>
      <c r="C606" s="1">
        <v>10020.25</v>
      </c>
      <c r="D606" s="1">
        <v>9915.2000000000007</v>
      </c>
      <c r="E606" s="1">
        <v>9977.2000000000007</v>
      </c>
      <c r="F606" s="1">
        <v>35987916</v>
      </c>
      <c r="G606" s="1">
        <v>2301.61</v>
      </c>
      <c r="H606" s="3">
        <f>IF(ISERR(LN(Table13642[[#This Row],[Close]]/E605)),"-",LN(Table13642[[#This Row],[Close]]/E605))</f>
        <v>5.1046152764656428E-3</v>
      </c>
    </row>
    <row r="607" spans="1:8" x14ac:dyDescent="0.3">
      <c r="A607" s="2">
        <v>44000</v>
      </c>
      <c r="B607" s="1">
        <v>9991.75</v>
      </c>
      <c r="C607" s="1">
        <v>10050.200000000001</v>
      </c>
      <c r="D607" s="1">
        <v>9953.0499999999993</v>
      </c>
      <c r="E607" s="1">
        <v>9975.2999999999993</v>
      </c>
      <c r="F607" s="1">
        <v>28614612</v>
      </c>
      <c r="G607" s="1">
        <v>1840.17</v>
      </c>
      <c r="H607" s="3">
        <f>IF(ISERR(LN(Table13642[[#This Row],[Close]]/E606)),"-",LN(Table13642[[#This Row],[Close]]/E606))</f>
        <v>-1.9045232484596076E-4</v>
      </c>
    </row>
    <row r="608" spans="1:8" x14ac:dyDescent="0.3">
      <c r="A608" s="2">
        <v>44001</v>
      </c>
      <c r="B608" s="1">
        <v>10022.9</v>
      </c>
      <c r="C608" s="1">
        <v>10098.85</v>
      </c>
      <c r="D608" s="1">
        <v>9982.4500000000007</v>
      </c>
      <c r="E608" s="1">
        <v>10002.15</v>
      </c>
      <c r="F608" s="1">
        <v>40791414</v>
      </c>
      <c r="G608" s="1">
        <v>2827.77</v>
      </c>
      <c r="H608" s="3">
        <f>IF(ISERR(LN(Table13642[[#This Row],[Close]]/E607)),"-",LN(Table13642[[#This Row],[Close]]/E607))</f>
        <v>2.6880323732103289E-3</v>
      </c>
    </row>
    <row r="609" spans="1:8" x14ac:dyDescent="0.3">
      <c r="A609" s="2">
        <v>44004</v>
      </c>
      <c r="B609" s="1">
        <v>10223.049999999999</v>
      </c>
      <c r="C609" s="1">
        <v>10291.450000000001</v>
      </c>
      <c r="D609" s="1">
        <v>10102.299999999999</v>
      </c>
      <c r="E609" s="1">
        <v>10218.35</v>
      </c>
      <c r="F609" s="1">
        <v>147574050</v>
      </c>
      <c r="G609" s="1">
        <v>8716.15</v>
      </c>
      <c r="H609" s="3">
        <f>IF(ISERR(LN(Table13642[[#This Row],[Close]]/E608)),"-",LN(Table13642[[#This Row],[Close]]/E608))</f>
        <v>2.1385053715646356E-2</v>
      </c>
    </row>
    <row r="610" spans="1:8" x14ac:dyDescent="0.3">
      <c r="A610" s="2">
        <v>44005</v>
      </c>
      <c r="B610" s="1">
        <v>10300.1</v>
      </c>
      <c r="C610" s="1">
        <v>10385.200000000001</v>
      </c>
      <c r="D610" s="1">
        <v>10217.9</v>
      </c>
      <c r="E610" s="1">
        <v>10360.799999999999</v>
      </c>
      <c r="F610" s="1">
        <v>106516425</v>
      </c>
      <c r="G610" s="1">
        <v>6484.67</v>
      </c>
      <c r="H610" s="3">
        <f>IF(ISERR(LN(Table13642[[#This Row],[Close]]/E609)),"-",LN(Table13642[[#This Row],[Close]]/E609))</f>
        <v>1.3844330326736118E-2</v>
      </c>
    </row>
    <row r="611" spans="1:8" x14ac:dyDescent="0.3">
      <c r="A611" s="2">
        <v>44006</v>
      </c>
      <c r="B611" s="1">
        <v>10393.35</v>
      </c>
      <c r="C611" s="1">
        <v>10404.35</v>
      </c>
      <c r="D611" s="1">
        <v>10088.6</v>
      </c>
      <c r="E611" s="1">
        <v>10110.5</v>
      </c>
      <c r="F611" s="1">
        <v>57067474</v>
      </c>
      <c r="G611" s="1">
        <v>3420.81</v>
      </c>
      <c r="H611" s="3">
        <f>IF(ISERR(LN(Table13642[[#This Row],[Close]]/E610)),"-",LN(Table13642[[#This Row],[Close]]/E610))</f>
        <v>-2.4454966133593003E-2</v>
      </c>
    </row>
    <row r="612" spans="1:8" x14ac:dyDescent="0.3">
      <c r="A612" s="2">
        <v>44007</v>
      </c>
      <c r="B612" s="1">
        <v>10075.549999999999</v>
      </c>
      <c r="C612" s="1">
        <v>10239.6</v>
      </c>
      <c r="D612" s="1">
        <v>10040.6</v>
      </c>
      <c r="E612" s="1">
        <v>10193.15</v>
      </c>
      <c r="F612" s="1">
        <v>50195319</v>
      </c>
      <c r="G612" s="1">
        <v>3358.17</v>
      </c>
      <c r="H612" s="3">
        <f>IF(ISERR(LN(Table13642[[#This Row],[Close]]/E611)),"-",LN(Table13642[[#This Row],[Close]]/E611))</f>
        <v>8.141438265905316E-3</v>
      </c>
    </row>
    <row r="613" spans="1:8" x14ac:dyDescent="0.3">
      <c r="A613" s="2">
        <v>44008</v>
      </c>
      <c r="B613" s="1">
        <v>10239.1</v>
      </c>
      <c r="C613" s="1">
        <v>10285.200000000001</v>
      </c>
      <c r="D613" s="1">
        <v>10100.25</v>
      </c>
      <c r="E613" s="1">
        <v>10137.85</v>
      </c>
      <c r="F613" s="1">
        <v>28071726</v>
      </c>
      <c r="G613" s="1">
        <v>1882.02</v>
      </c>
      <c r="H613" s="3">
        <f>IF(ISERR(LN(Table13642[[#This Row],[Close]]/E612)),"-",LN(Table13642[[#This Row],[Close]]/E612))</f>
        <v>-5.4399819365697445E-3</v>
      </c>
    </row>
    <row r="614" spans="1:8" x14ac:dyDescent="0.3">
      <c r="A614" s="2">
        <v>44011</v>
      </c>
      <c r="B614" s="1">
        <v>10132.75</v>
      </c>
      <c r="C614" s="1">
        <v>10264.9</v>
      </c>
      <c r="D614" s="1">
        <v>10115.299999999999</v>
      </c>
      <c r="E614" s="1">
        <v>10135.9</v>
      </c>
      <c r="F614" s="1">
        <v>26419220</v>
      </c>
      <c r="G614" s="1">
        <v>1921.87</v>
      </c>
      <c r="H614" s="3">
        <f>IF(ISERR(LN(Table13642[[#This Row],[Close]]/E613)),"-",LN(Table13642[[#This Row],[Close]]/E613))</f>
        <v>-1.9236697759559984E-4</v>
      </c>
    </row>
    <row r="615" spans="1:8" x14ac:dyDescent="0.3">
      <c r="A615" s="2">
        <v>44012</v>
      </c>
      <c r="B615" s="1">
        <v>10189.450000000001</v>
      </c>
      <c r="C615" s="1">
        <v>10198.4</v>
      </c>
      <c r="D615" s="1">
        <v>9956.15</v>
      </c>
      <c r="E615" s="1">
        <v>9985.15</v>
      </c>
      <c r="F615" s="1">
        <v>25881875</v>
      </c>
      <c r="G615" s="1">
        <v>1935.11</v>
      </c>
      <c r="H615" s="3">
        <f>IF(ISERR(LN(Table13642[[#This Row],[Close]]/E614)),"-",LN(Table13642[[#This Row],[Close]]/E614))</f>
        <v>-1.498458785664533E-2</v>
      </c>
    </row>
    <row r="616" spans="1:8" x14ac:dyDescent="0.3">
      <c r="A616" s="2">
        <v>44013</v>
      </c>
      <c r="B616" s="1">
        <v>10004.65</v>
      </c>
      <c r="C616" s="1">
        <v>10006.6</v>
      </c>
      <c r="D616" s="1">
        <v>9844.5</v>
      </c>
      <c r="E616" s="1">
        <v>9882.85</v>
      </c>
      <c r="F616" s="1">
        <v>23088077</v>
      </c>
      <c r="G616" s="1">
        <v>1740.48</v>
      </c>
      <c r="H616" s="3">
        <f>IF(ISERR(LN(Table13642[[#This Row],[Close]]/E615)),"-",LN(Table13642[[#This Row],[Close]]/E615))</f>
        <v>-1.0298057587534392E-2</v>
      </c>
    </row>
    <row r="617" spans="1:8" x14ac:dyDescent="0.3">
      <c r="A617" s="2">
        <v>44014</v>
      </c>
      <c r="B617" s="1">
        <v>9845.35</v>
      </c>
      <c r="C617" s="1">
        <v>9976.15</v>
      </c>
      <c r="D617" s="1">
        <v>9832.65</v>
      </c>
      <c r="E617" s="1">
        <v>9943.65</v>
      </c>
      <c r="F617" s="1">
        <v>28839411</v>
      </c>
      <c r="G617" s="1">
        <v>2661.51</v>
      </c>
      <c r="H617" s="3">
        <f>IF(ISERR(LN(Table13642[[#This Row],[Close]]/E616)),"-",LN(Table13642[[#This Row],[Close]]/E616))</f>
        <v>6.1332247839885612E-3</v>
      </c>
    </row>
    <row r="618" spans="1:8" x14ac:dyDescent="0.3">
      <c r="A618" s="2">
        <v>44015</v>
      </c>
      <c r="B618" s="1">
        <v>10020</v>
      </c>
      <c r="C618" s="1">
        <v>10046.1</v>
      </c>
      <c r="D618" s="1">
        <v>9927.6</v>
      </c>
      <c r="E618" s="1">
        <v>9963.4</v>
      </c>
      <c r="F618" s="1">
        <v>27867457</v>
      </c>
      <c r="G618" s="1">
        <v>1930.98</v>
      </c>
      <c r="H618" s="3">
        <f>IF(ISERR(LN(Table13642[[#This Row],[Close]]/E617)),"-",LN(Table13642[[#This Row],[Close]]/E617))</f>
        <v>1.984222321225138E-3</v>
      </c>
    </row>
    <row r="619" spans="1:8" x14ac:dyDescent="0.3">
      <c r="A619" s="2">
        <v>44018</v>
      </c>
      <c r="B619" s="1">
        <v>10002.25</v>
      </c>
      <c r="C619" s="1">
        <v>10012.950000000001</v>
      </c>
      <c r="D619" s="1">
        <v>9852.2999999999993</v>
      </c>
      <c r="E619" s="1">
        <v>9901.25</v>
      </c>
      <c r="F619" s="1">
        <v>27024581</v>
      </c>
      <c r="G619" s="1">
        <v>1938.81</v>
      </c>
      <c r="H619" s="3">
        <f>IF(ISERR(LN(Table13642[[#This Row],[Close]]/E618)),"-",LN(Table13642[[#This Row],[Close]]/E618))</f>
        <v>-6.2573670100689966E-3</v>
      </c>
    </row>
    <row r="620" spans="1:8" x14ac:dyDescent="0.3">
      <c r="A620" s="2">
        <v>44019</v>
      </c>
      <c r="B620" s="1">
        <v>9924.7000000000007</v>
      </c>
      <c r="C620" s="1">
        <v>10000.950000000001</v>
      </c>
      <c r="D620" s="1">
        <v>9866.9500000000007</v>
      </c>
      <c r="E620" s="1">
        <v>9878</v>
      </c>
      <c r="F620" s="1">
        <v>27327847</v>
      </c>
      <c r="G620" s="1">
        <v>2197.52</v>
      </c>
      <c r="H620" s="3">
        <f>IF(ISERR(LN(Table13642[[#This Row],[Close]]/E619)),"-",LN(Table13642[[#This Row],[Close]]/E619))</f>
        <v>-2.3509496779193068E-3</v>
      </c>
    </row>
    <row r="621" spans="1:8" x14ac:dyDescent="0.3">
      <c r="A621" s="2">
        <v>44020</v>
      </c>
      <c r="B621" s="1">
        <v>9920.85</v>
      </c>
      <c r="C621" s="1">
        <v>10035.85</v>
      </c>
      <c r="D621" s="1">
        <v>9909.9500000000007</v>
      </c>
      <c r="E621" s="1">
        <v>9948.5</v>
      </c>
      <c r="F621" s="1">
        <v>31904189</v>
      </c>
      <c r="G621" s="1">
        <v>2691.83</v>
      </c>
      <c r="H621" s="3">
        <f>IF(ISERR(LN(Table13642[[#This Row],[Close]]/E620)),"-",LN(Table13642[[#This Row],[Close]]/E620))</f>
        <v>7.1117239187325357E-3</v>
      </c>
    </row>
    <row r="622" spans="1:8" x14ac:dyDescent="0.3">
      <c r="A622" s="2">
        <v>44021</v>
      </c>
      <c r="B622" s="1">
        <v>10000.9</v>
      </c>
      <c r="C622" s="1">
        <v>10039.700000000001</v>
      </c>
      <c r="D622" s="1">
        <v>9955.35</v>
      </c>
      <c r="E622" s="1">
        <v>9987.5499999999993</v>
      </c>
      <c r="F622" s="1">
        <v>23680920</v>
      </c>
      <c r="G622" s="1">
        <v>1827.02</v>
      </c>
      <c r="H622" s="3">
        <f>IF(ISERR(LN(Table13642[[#This Row],[Close]]/E621)),"-",LN(Table13642[[#This Row],[Close]]/E621))</f>
        <v>3.9175313005184211E-3</v>
      </c>
    </row>
    <row r="623" spans="1:8" x14ac:dyDescent="0.3">
      <c r="A623" s="2">
        <v>44022</v>
      </c>
      <c r="B623" s="1">
        <v>9998.5499999999993</v>
      </c>
      <c r="C623" s="1">
        <v>10161.15</v>
      </c>
      <c r="D623" s="1">
        <v>9982.5499999999993</v>
      </c>
      <c r="E623" s="1">
        <v>10072.25</v>
      </c>
      <c r="F623" s="1">
        <v>40466674</v>
      </c>
      <c r="G623" s="1">
        <v>2738.07</v>
      </c>
      <c r="H623" s="3">
        <f>IF(ISERR(LN(Table13642[[#This Row],[Close]]/E622)),"-",LN(Table13642[[#This Row],[Close]]/E622))</f>
        <v>8.4448003830546129E-3</v>
      </c>
    </row>
    <row r="624" spans="1:8" x14ac:dyDescent="0.3">
      <c r="A624" s="2">
        <v>44025</v>
      </c>
      <c r="B624" s="1">
        <v>10171.85</v>
      </c>
      <c r="C624" s="1">
        <v>10185.35</v>
      </c>
      <c r="D624" s="1">
        <v>10065.950000000001</v>
      </c>
      <c r="E624" s="1">
        <v>10106.6</v>
      </c>
      <c r="F624" s="1">
        <v>39393407</v>
      </c>
      <c r="G624" s="1">
        <v>2337.19</v>
      </c>
      <c r="H624" s="3">
        <f>IF(ISERR(LN(Table13642[[#This Row],[Close]]/E623)),"-",LN(Table13642[[#This Row],[Close]]/E623))</f>
        <v>3.404558057498357E-3</v>
      </c>
    </row>
    <row r="625" spans="1:8" x14ac:dyDescent="0.3">
      <c r="A625" s="2">
        <v>44026</v>
      </c>
      <c r="B625" s="1">
        <v>10132.6</v>
      </c>
      <c r="C625" s="1">
        <v>10203.549999999999</v>
      </c>
      <c r="D625" s="1">
        <v>10105.299999999999</v>
      </c>
      <c r="E625" s="1">
        <v>10155.049999999999</v>
      </c>
      <c r="F625" s="1">
        <v>49859052</v>
      </c>
      <c r="G625" s="1">
        <v>3260.42</v>
      </c>
      <c r="H625" s="3">
        <f>IF(ISERR(LN(Table13642[[#This Row],[Close]]/E624)),"-",LN(Table13642[[#This Row],[Close]]/E624))</f>
        <v>4.7824429249046308E-3</v>
      </c>
    </row>
    <row r="626" spans="1:8" x14ac:dyDescent="0.3">
      <c r="A626" s="2">
        <v>44027</v>
      </c>
      <c r="B626" s="1">
        <v>10192.299999999999</v>
      </c>
      <c r="C626" s="1">
        <v>10261.200000000001</v>
      </c>
      <c r="D626" s="1">
        <v>10157.299999999999</v>
      </c>
      <c r="E626" s="1">
        <v>10210.75</v>
      </c>
      <c r="F626" s="1">
        <v>27615516</v>
      </c>
      <c r="G626" s="1">
        <v>2305.9699999999998</v>
      </c>
      <c r="H626" s="3">
        <f>IF(ISERR(LN(Table13642[[#This Row],[Close]]/E625)),"-",LN(Table13642[[#This Row],[Close]]/E625))</f>
        <v>5.4699681702814742E-3</v>
      </c>
    </row>
    <row r="627" spans="1:8" x14ac:dyDescent="0.3">
      <c r="A627" s="2">
        <v>44028</v>
      </c>
      <c r="B627" s="1">
        <v>10234.85</v>
      </c>
      <c r="C627" s="1">
        <v>10398.5</v>
      </c>
      <c r="D627" s="1">
        <v>10166.75</v>
      </c>
      <c r="E627" s="1">
        <v>10382.299999999999</v>
      </c>
      <c r="F627" s="1">
        <v>44528571</v>
      </c>
      <c r="G627" s="1">
        <v>3351.02</v>
      </c>
      <c r="H627" s="3">
        <f>IF(ISERR(LN(Table13642[[#This Row],[Close]]/E626)),"-",LN(Table13642[[#This Row],[Close]]/E626))</f>
        <v>1.6661346280569901E-2</v>
      </c>
    </row>
    <row r="628" spans="1:8" x14ac:dyDescent="0.3">
      <c r="A628" s="2">
        <v>44029</v>
      </c>
      <c r="B628" s="1">
        <v>10394.799999999999</v>
      </c>
      <c r="C628" s="1">
        <v>10497.15</v>
      </c>
      <c r="D628" s="1">
        <v>10347.049999999999</v>
      </c>
      <c r="E628" s="1">
        <v>10472.15</v>
      </c>
      <c r="F628" s="1">
        <v>47209645</v>
      </c>
      <c r="G628" s="1">
        <v>3415.92</v>
      </c>
      <c r="H628" s="3">
        <f>IF(ISERR(LN(Table13642[[#This Row],[Close]]/E627)),"-",LN(Table13642[[#This Row],[Close]]/E627))</f>
        <v>8.6169192624022742E-3</v>
      </c>
    </row>
    <row r="629" spans="1:8" x14ac:dyDescent="0.3">
      <c r="A629" s="2">
        <v>44032</v>
      </c>
      <c r="B629" s="1">
        <v>10495.15</v>
      </c>
      <c r="C629" s="1">
        <v>10495.15</v>
      </c>
      <c r="D629" s="1">
        <v>10283.25</v>
      </c>
      <c r="E629" s="1">
        <v>10304.6</v>
      </c>
      <c r="F629" s="1">
        <v>38479617</v>
      </c>
      <c r="G629" s="1">
        <v>2694.81</v>
      </c>
      <c r="H629" s="3">
        <f>IF(ISERR(LN(Table13642[[#This Row],[Close]]/E628)),"-",LN(Table13642[[#This Row],[Close]]/E628))</f>
        <v>-1.6128954936022639E-2</v>
      </c>
    </row>
    <row r="630" spans="1:8" x14ac:dyDescent="0.3">
      <c r="A630" s="2">
        <v>44033</v>
      </c>
      <c r="B630" s="1">
        <v>10355.85</v>
      </c>
      <c r="C630" s="1">
        <v>10381.299999999999</v>
      </c>
      <c r="D630" s="1">
        <v>10133.25</v>
      </c>
      <c r="E630" s="1">
        <v>10153.799999999999</v>
      </c>
      <c r="F630" s="1">
        <v>25245752</v>
      </c>
      <c r="G630" s="1">
        <v>1822.78</v>
      </c>
      <c r="H630" s="3">
        <f>IF(ISERR(LN(Table13642[[#This Row],[Close]]/E629)),"-",LN(Table13642[[#This Row],[Close]]/E629))</f>
        <v>-1.4742377820414683E-2</v>
      </c>
    </row>
    <row r="631" spans="1:8" x14ac:dyDescent="0.3">
      <c r="A631" s="2">
        <v>44034</v>
      </c>
      <c r="B631" s="1">
        <v>10199.75</v>
      </c>
      <c r="C631" s="1">
        <v>10355.5</v>
      </c>
      <c r="D631" s="1">
        <v>10110.049999999999</v>
      </c>
      <c r="E631" s="1">
        <v>10175.200000000001</v>
      </c>
      <c r="F631" s="1">
        <v>37887448</v>
      </c>
      <c r="G631" s="1">
        <v>2570.09</v>
      </c>
      <c r="H631" s="3">
        <f>IF(ISERR(LN(Table13642[[#This Row],[Close]]/E630)),"-",LN(Table13642[[#This Row],[Close]]/E630))</f>
        <v>2.1053674951797283E-3</v>
      </c>
    </row>
    <row r="632" spans="1:8" x14ac:dyDescent="0.3">
      <c r="A632" s="2">
        <v>44035</v>
      </c>
      <c r="B632" s="1">
        <v>10237.950000000001</v>
      </c>
      <c r="C632" s="1">
        <v>10335.299999999999</v>
      </c>
      <c r="D632" s="1">
        <v>10207.75</v>
      </c>
      <c r="E632" s="1">
        <v>10322.15</v>
      </c>
      <c r="F632" s="1">
        <v>27011020</v>
      </c>
      <c r="G632" s="1">
        <v>2276.5500000000002</v>
      </c>
      <c r="H632" s="3">
        <f>IF(ISERR(LN(Table13642[[#This Row],[Close]]/E631)),"-",LN(Table13642[[#This Row],[Close]]/E631))</f>
        <v>1.4338684533237018E-2</v>
      </c>
    </row>
    <row r="633" spans="1:8" x14ac:dyDescent="0.3">
      <c r="A633" s="2">
        <v>44036</v>
      </c>
      <c r="B633" s="1">
        <v>10382.35</v>
      </c>
      <c r="C633" s="1">
        <v>10476</v>
      </c>
      <c r="D633" s="1">
        <v>10192.200000000001</v>
      </c>
      <c r="E633" s="1">
        <v>10237.950000000001</v>
      </c>
      <c r="F633" s="1">
        <v>46640404</v>
      </c>
      <c r="G633" s="1">
        <v>3100.42</v>
      </c>
      <c r="H633" s="3">
        <f>IF(ISERR(LN(Table13642[[#This Row],[Close]]/E632)),"-",LN(Table13642[[#This Row],[Close]]/E632))</f>
        <v>-8.1906674312693713E-3</v>
      </c>
    </row>
    <row r="634" spans="1:8" x14ac:dyDescent="0.3">
      <c r="A634" s="2">
        <v>44039</v>
      </c>
      <c r="B634" s="1">
        <v>10247.4</v>
      </c>
      <c r="C634" s="1">
        <v>10265.549999999999</v>
      </c>
      <c r="D634" s="1">
        <v>9994.7999999999993</v>
      </c>
      <c r="E634" s="1">
        <v>10062.049999999999</v>
      </c>
      <c r="F634" s="1">
        <v>25864305</v>
      </c>
      <c r="G634" s="1">
        <v>1901.28</v>
      </c>
      <c r="H634" s="3">
        <f>IF(ISERR(LN(Table13642[[#This Row],[Close]]/E633)),"-",LN(Table13642[[#This Row],[Close]]/E633))</f>
        <v>-1.7330483009309252E-2</v>
      </c>
    </row>
    <row r="635" spans="1:8" x14ac:dyDescent="0.3">
      <c r="A635" s="2">
        <v>44040</v>
      </c>
      <c r="B635" s="1">
        <v>10065.450000000001</v>
      </c>
      <c r="C635" s="1">
        <v>10168.549999999999</v>
      </c>
      <c r="D635" s="1">
        <v>10033.299999999999</v>
      </c>
      <c r="E635" s="1">
        <v>10128.049999999999</v>
      </c>
      <c r="F635" s="1">
        <v>23565507</v>
      </c>
      <c r="G635" s="1">
        <v>1709.38</v>
      </c>
      <c r="H635" s="3">
        <f>IF(ISERR(LN(Table13642[[#This Row],[Close]]/E634)),"-",LN(Table13642[[#This Row],[Close]]/E634))</f>
        <v>6.5378809506849728E-3</v>
      </c>
    </row>
    <row r="636" spans="1:8" x14ac:dyDescent="0.3">
      <c r="A636" s="2">
        <v>44041</v>
      </c>
      <c r="B636" s="1">
        <v>10176.4</v>
      </c>
      <c r="C636" s="1">
        <v>10469.1</v>
      </c>
      <c r="D636" s="1">
        <v>10166.1</v>
      </c>
      <c r="E636" s="1">
        <v>10441.15</v>
      </c>
      <c r="F636" s="1">
        <v>35072071</v>
      </c>
      <c r="G636" s="1">
        <v>4162.95</v>
      </c>
      <c r="H636" s="3">
        <f>IF(ISERR(LN(Table13642[[#This Row],[Close]]/E635)),"-",LN(Table13642[[#This Row],[Close]]/E635))</f>
        <v>3.0445927446292143E-2</v>
      </c>
    </row>
    <row r="637" spans="1:8" x14ac:dyDescent="0.3">
      <c r="A637" s="2">
        <v>44042</v>
      </c>
      <c r="B637" s="1">
        <v>10505.3</v>
      </c>
      <c r="C637" s="1">
        <v>10788.3</v>
      </c>
      <c r="D637" s="1">
        <v>10493.55</v>
      </c>
      <c r="E637" s="1">
        <v>10766.05</v>
      </c>
      <c r="F637" s="1">
        <v>53146327</v>
      </c>
      <c r="G637" s="1">
        <v>6388.14</v>
      </c>
      <c r="H637" s="3">
        <f>IF(ISERR(LN(Table13642[[#This Row],[Close]]/E636)),"-",LN(Table13642[[#This Row],[Close]]/E636))</f>
        <v>3.0642934733625823E-2</v>
      </c>
    </row>
    <row r="638" spans="1:8" x14ac:dyDescent="0.3">
      <c r="A638" s="2">
        <v>44043</v>
      </c>
      <c r="B638" s="1">
        <v>10801.05</v>
      </c>
      <c r="C638" s="1">
        <v>11194.45</v>
      </c>
      <c r="D638" s="1">
        <v>10780.45</v>
      </c>
      <c r="E638" s="1">
        <v>11148.9</v>
      </c>
      <c r="F638" s="1">
        <v>107238762</v>
      </c>
      <c r="G638" s="1">
        <v>8849.85</v>
      </c>
      <c r="H638" s="3">
        <f>IF(ISERR(LN(Table13642[[#This Row],[Close]]/E637)),"-",LN(Table13642[[#This Row],[Close]]/E637))</f>
        <v>3.4943173952512667E-2</v>
      </c>
    </row>
    <row r="639" spans="1:8" x14ac:dyDescent="0.3">
      <c r="A639" s="2">
        <v>44046</v>
      </c>
      <c r="B639" s="1">
        <v>11176.3</v>
      </c>
      <c r="C639" s="1">
        <v>11389.95</v>
      </c>
      <c r="D639" s="1">
        <v>11090.65</v>
      </c>
      <c r="E639" s="1">
        <v>11128.4</v>
      </c>
      <c r="F639" s="1">
        <v>71286493</v>
      </c>
      <c r="G639" s="1">
        <v>6286.82</v>
      </c>
      <c r="H639" s="3">
        <f>IF(ISERR(LN(Table13642[[#This Row],[Close]]/E638)),"-",LN(Table13642[[#This Row],[Close]]/E638))</f>
        <v>-1.8404389927408778E-3</v>
      </c>
    </row>
    <row r="640" spans="1:8" x14ac:dyDescent="0.3">
      <c r="A640" s="2">
        <v>44047</v>
      </c>
      <c r="B640" s="1">
        <v>11179.5</v>
      </c>
      <c r="C640" s="1">
        <v>11337.7</v>
      </c>
      <c r="D640" s="1">
        <v>11056.95</v>
      </c>
      <c r="E640" s="1">
        <v>11316.95</v>
      </c>
      <c r="F640" s="1">
        <v>43605920</v>
      </c>
      <c r="G640" s="1">
        <v>4014.46</v>
      </c>
      <c r="H640" s="3">
        <f>IF(ISERR(LN(Table13642[[#This Row],[Close]]/E639)),"-",LN(Table13642[[#This Row],[Close]]/E639))</f>
        <v>1.6801202503859965E-2</v>
      </c>
    </row>
    <row r="641" spans="1:8" x14ac:dyDescent="0.3">
      <c r="A641" s="2">
        <v>44048</v>
      </c>
      <c r="B641" s="1">
        <v>11397.7</v>
      </c>
      <c r="C641" s="1">
        <v>11413.85</v>
      </c>
      <c r="D641" s="1">
        <v>11239.05</v>
      </c>
      <c r="E641" s="1">
        <v>11263.75</v>
      </c>
      <c r="F641" s="1">
        <v>51156254</v>
      </c>
      <c r="G641" s="1">
        <v>3819.55</v>
      </c>
      <c r="H641" s="3">
        <f>IF(ISERR(LN(Table13642[[#This Row],[Close]]/E640)),"-",LN(Table13642[[#This Row],[Close]]/E640))</f>
        <v>-4.7119972749208403E-3</v>
      </c>
    </row>
    <row r="642" spans="1:8" x14ac:dyDescent="0.3">
      <c r="A642" s="2">
        <v>44049</v>
      </c>
      <c r="B642" s="1">
        <v>11325.9</v>
      </c>
      <c r="C642" s="1">
        <v>11478.5</v>
      </c>
      <c r="D642" s="1">
        <v>11265</v>
      </c>
      <c r="E642" s="1">
        <v>11403.65</v>
      </c>
      <c r="F642" s="1">
        <v>49712577</v>
      </c>
      <c r="G642" s="1">
        <v>4317.46</v>
      </c>
      <c r="H642" s="3">
        <f>IF(ISERR(LN(Table13642[[#This Row],[Close]]/E641)),"-",LN(Table13642[[#This Row],[Close]]/E641))</f>
        <v>1.2343875026718449E-2</v>
      </c>
    </row>
    <row r="643" spans="1:8" x14ac:dyDescent="0.3">
      <c r="A643" s="2">
        <v>44050</v>
      </c>
      <c r="B643" s="1">
        <v>11410.15</v>
      </c>
      <c r="C643" s="1">
        <v>11468</v>
      </c>
      <c r="D643" s="1">
        <v>11283.6</v>
      </c>
      <c r="E643" s="1">
        <v>11333</v>
      </c>
      <c r="F643" s="1">
        <v>49862705</v>
      </c>
      <c r="G643" s="1">
        <v>5184.9799999999996</v>
      </c>
      <c r="H643" s="3">
        <f>IF(ISERR(LN(Table13642[[#This Row],[Close]]/E642)),"-",LN(Table13642[[#This Row],[Close]]/E642))</f>
        <v>-6.2146558430171217E-3</v>
      </c>
    </row>
    <row r="644" spans="1:8" x14ac:dyDescent="0.3">
      <c r="A644" s="2">
        <v>44053</v>
      </c>
      <c r="B644" s="1">
        <v>11583.6</v>
      </c>
      <c r="C644" s="1">
        <v>12027.95</v>
      </c>
      <c r="D644" s="1">
        <v>11582.45</v>
      </c>
      <c r="E644" s="1">
        <v>11941.4</v>
      </c>
      <c r="F644" s="1">
        <v>122096029</v>
      </c>
      <c r="G644" s="1">
        <v>11542.7</v>
      </c>
      <c r="H644" s="3">
        <f>IF(ISERR(LN(Table13642[[#This Row],[Close]]/E643)),"-",LN(Table13642[[#This Row],[Close]]/E643))</f>
        <v>5.2292530271380325E-2</v>
      </c>
    </row>
    <row r="645" spans="1:8" x14ac:dyDescent="0.3">
      <c r="A645" s="2">
        <v>44054</v>
      </c>
      <c r="B645" s="1">
        <v>12021.85</v>
      </c>
      <c r="C645" s="1">
        <v>12045.3</v>
      </c>
      <c r="D645" s="1">
        <v>11712.4</v>
      </c>
      <c r="E645" s="1">
        <v>11772.25</v>
      </c>
      <c r="F645" s="1">
        <v>48306319</v>
      </c>
      <c r="G645" s="1">
        <v>4949.7299999999996</v>
      </c>
      <c r="H645" s="3">
        <f>IF(ISERR(LN(Table13642[[#This Row],[Close]]/E644)),"-",LN(Table13642[[#This Row],[Close]]/E644))</f>
        <v>-1.4266287043300149E-2</v>
      </c>
    </row>
    <row r="646" spans="1:8" x14ac:dyDescent="0.3">
      <c r="A646" s="2">
        <v>44055</v>
      </c>
      <c r="B646" s="1">
        <v>11766.4</v>
      </c>
      <c r="C646" s="1">
        <v>11766.4</v>
      </c>
      <c r="D646" s="1">
        <v>11536.75</v>
      </c>
      <c r="E646" s="1">
        <v>11590.25</v>
      </c>
      <c r="F646" s="1">
        <v>40291481</v>
      </c>
      <c r="G646" s="1">
        <v>3984.92</v>
      </c>
      <c r="H646" s="3">
        <f>IF(ISERR(LN(Table13642[[#This Row],[Close]]/E645)),"-",LN(Table13642[[#This Row],[Close]]/E645))</f>
        <v>-1.5580839540626369E-2</v>
      </c>
    </row>
    <row r="647" spans="1:8" x14ac:dyDescent="0.3">
      <c r="A647" s="2">
        <v>44056</v>
      </c>
      <c r="B647" s="1">
        <v>11621.5</v>
      </c>
      <c r="C647" s="1">
        <v>11718.9</v>
      </c>
      <c r="D647" s="1">
        <v>11456.5</v>
      </c>
      <c r="E647" s="1">
        <v>11477.95</v>
      </c>
      <c r="F647" s="1">
        <v>50037872</v>
      </c>
      <c r="G647" s="1">
        <v>4521.32</v>
      </c>
      <c r="H647" s="3">
        <f>IF(ISERR(LN(Table13642[[#This Row],[Close]]/E646)),"-",LN(Table13642[[#This Row],[Close]]/E646))</f>
        <v>-9.7364239211919137E-3</v>
      </c>
    </row>
    <row r="648" spans="1:8" x14ac:dyDescent="0.3">
      <c r="A648" s="2">
        <v>44057</v>
      </c>
      <c r="B648" s="1">
        <v>11529.4</v>
      </c>
      <c r="C648" s="1">
        <v>11800.65</v>
      </c>
      <c r="D648" s="1">
        <v>11465.7</v>
      </c>
      <c r="E648" s="1">
        <v>11640.4</v>
      </c>
      <c r="F648" s="1">
        <v>77661408</v>
      </c>
      <c r="G648" s="1">
        <v>7059.58</v>
      </c>
      <c r="H648" s="3">
        <f>IF(ISERR(LN(Table13642[[#This Row],[Close]]/E647)),"-",LN(Table13642[[#This Row],[Close]]/E647))</f>
        <v>1.4054002456949244E-2</v>
      </c>
    </row>
    <row r="649" spans="1:8" x14ac:dyDescent="0.3">
      <c r="A649" s="2">
        <v>44060</v>
      </c>
      <c r="B649" s="1">
        <v>11731.5</v>
      </c>
      <c r="C649" s="1">
        <v>11751</v>
      </c>
      <c r="D649" s="1">
        <v>11547.55</v>
      </c>
      <c r="E649" s="1">
        <v>11595.35</v>
      </c>
      <c r="F649" s="1">
        <v>33233917</v>
      </c>
      <c r="G649" s="1">
        <v>2993.63</v>
      </c>
      <c r="H649" s="3">
        <f>IF(ISERR(LN(Table13642[[#This Row],[Close]]/E648)),"-",LN(Table13642[[#This Row],[Close]]/E648))</f>
        <v>-3.877650297346148E-3</v>
      </c>
    </row>
    <row r="650" spans="1:8" x14ac:dyDescent="0.3">
      <c r="A650" s="2">
        <v>44061</v>
      </c>
      <c r="B650" s="1">
        <v>11620.75</v>
      </c>
      <c r="C650" s="1">
        <v>11694.2</v>
      </c>
      <c r="D650" s="1">
        <v>11537.4</v>
      </c>
      <c r="E650" s="1">
        <v>11581.7</v>
      </c>
      <c r="F650" s="1">
        <v>28313443</v>
      </c>
      <c r="G650" s="1">
        <v>2742.51</v>
      </c>
      <c r="H650" s="3">
        <f>IF(ISERR(LN(Table13642[[#This Row],[Close]]/E649)),"-",LN(Table13642[[#This Row],[Close]]/E649))</f>
        <v>-1.1778894706784275E-3</v>
      </c>
    </row>
    <row r="651" spans="1:8" x14ac:dyDescent="0.3">
      <c r="A651" s="2">
        <v>44062</v>
      </c>
      <c r="B651" s="1">
        <v>11647.7</v>
      </c>
      <c r="C651" s="1">
        <v>11704.85</v>
      </c>
      <c r="D651" s="1">
        <v>11510.35</v>
      </c>
      <c r="E651" s="1">
        <v>11537.9</v>
      </c>
      <c r="F651" s="1">
        <v>31380149</v>
      </c>
      <c r="G651" s="1">
        <v>2774.16</v>
      </c>
      <c r="H651" s="3">
        <f>IF(ISERR(LN(Table13642[[#This Row],[Close]]/E650)),"-",LN(Table13642[[#This Row],[Close]]/E650))</f>
        <v>-3.7889974222061269E-3</v>
      </c>
    </row>
    <row r="652" spans="1:8" x14ac:dyDescent="0.3">
      <c r="A652" s="2">
        <v>44063</v>
      </c>
      <c r="B652" s="1">
        <v>11520.85</v>
      </c>
      <c r="C652" s="1">
        <v>11650.75</v>
      </c>
      <c r="D652" s="1">
        <v>11503.05</v>
      </c>
      <c r="E652" s="1">
        <v>11540.9</v>
      </c>
      <c r="F652" s="1">
        <v>27480973</v>
      </c>
      <c r="G652" s="1">
        <v>2604.52</v>
      </c>
      <c r="H652" s="3">
        <f>IF(ISERR(LN(Table13642[[#This Row],[Close]]/E651)),"-",LN(Table13642[[#This Row],[Close]]/E651))</f>
        <v>2.5997885651742161E-4</v>
      </c>
    </row>
    <row r="653" spans="1:8" x14ac:dyDescent="0.3">
      <c r="A653" s="2">
        <v>44064</v>
      </c>
      <c r="B653" s="1">
        <v>11659.75</v>
      </c>
      <c r="C653" s="1">
        <v>11733.95</v>
      </c>
      <c r="D653" s="1">
        <v>11594.05</v>
      </c>
      <c r="E653" s="1">
        <v>11614.9</v>
      </c>
      <c r="F653" s="1">
        <v>32368722</v>
      </c>
      <c r="G653" s="1">
        <v>3523.36</v>
      </c>
      <c r="H653" s="3">
        <f>IF(ISERR(LN(Table13642[[#This Row],[Close]]/E652)),"-",LN(Table13642[[#This Row],[Close]]/E652))</f>
        <v>6.3915089883930017E-3</v>
      </c>
    </row>
    <row r="654" spans="1:8" x14ac:dyDescent="0.3">
      <c r="A654" s="2">
        <v>44067</v>
      </c>
      <c r="B654" s="1">
        <v>11681.95</v>
      </c>
      <c r="C654" s="1">
        <v>11696.45</v>
      </c>
      <c r="D654" s="1">
        <v>11508.3</v>
      </c>
      <c r="E654" s="1">
        <v>11572.25</v>
      </c>
      <c r="F654" s="1">
        <v>25940619</v>
      </c>
      <c r="G654" s="1">
        <v>2360.4</v>
      </c>
      <c r="H654" s="3">
        <f>IF(ISERR(LN(Table13642[[#This Row],[Close]]/E653)),"-",LN(Table13642[[#This Row],[Close]]/E653))</f>
        <v>-3.6787658767600314E-3</v>
      </c>
    </row>
    <row r="655" spans="1:8" x14ac:dyDescent="0.3">
      <c r="A655" s="2">
        <v>44068</v>
      </c>
      <c r="B655" s="1">
        <v>11649.75</v>
      </c>
      <c r="C655" s="1">
        <v>11674.55</v>
      </c>
      <c r="D655" s="1">
        <v>11485.15</v>
      </c>
      <c r="E655" s="1">
        <v>11500</v>
      </c>
      <c r="F655" s="1">
        <v>28459950</v>
      </c>
      <c r="G655" s="1">
        <v>2627.79</v>
      </c>
      <c r="H655" s="3">
        <f>IF(ISERR(LN(Table13642[[#This Row],[Close]]/E654)),"-",LN(Table13642[[#This Row],[Close]]/E654))</f>
        <v>-6.2629553827378177E-3</v>
      </c>
    </row>
    <row r="656" spans="1:8" x14ac:dyDescent="0.3">
      <c r="A656" s="2">
        <v>44069</v>
      </c>
      <c r="B656" s="1">
        <v>11532.55</v>
      </c>
      <c r="C656" s="1">
        <v>11536.15</v>
      </c>
      <c r="D656" s="1">
        <v>11444.5</v>
      </c>
      <c r="E656" s="1">
        <v>11484.55</v>
      </c>
      <c r="F656" s="1">
        <v>22795505</v>
      </c>
      <c r="G656" s="1">
        <v>2042.31</v>
      </c>
      <c r="H656" s="3">
        <f>IF(ISERR(LN(Table13642[[#This Row],[Close]]/E655)),"-",LN(Table13642[[#This Row],[Close]]/E655))</f>
        <v>-1.3443815369001634E-3</v>
      </c>
    </row>
    <row r="657" spans="1:8" x14ac:dyDescent="0.3">
      <c r="A657" s="2">
        <v>44070</v>
      </c>
      <c r="B657" s="1">
        <v>11516.4</v>
      </c>
      <c r="C657" s="1">
        <v>11640.85</v>
      </c>
      <c r="D657" s="1">
        <v>11509.15</v>
      </c>
      <c r="E657" s="1">
        <v>11588.05</v>
      </c>
      <c r="F657" s="1">
        <v>32193454</v>
      </c>
      <c r="G657" s="1">
        <v>2909.6</v>
      </c>
      <c r="H657" s="3">
        <f>IF(ISERR(LN(Table13642[[#This Row],[Close]]/E656)),"-",LN(Table13642[[#This Row],[Close]]/E656))</f>
        <v>8.9717408739134405E-3</v>
      </c>
    </row>
    <row r="658" spans="1:8" x14ac:dyDescent="0.3">
      <c r="A658" s="2">
        <v>44071</v>
      </c>
      <c r="B658" s="1">
        <v>11658.75</v>
      </c>
      <c r="C658" s="1">
        <v>11697.15</v>
      </c>
      <c r="D658" s="1">
        <v>11572.7</v>
      </c>
      <c r="E658" s="1">
        <v>11622.9</v>
      </c>
      <c r="F658" s="1">
        <v>49888061</v>
      </c>
      <c r="G658" s="1">
        <v>3797.62</v>
      </c>
      <c r="H658" s="3">
        <f>IF(ISERR(LN(Table13642[[#This Row],[Close]]/E657)),"-",LN(Table13642[[#This Row],[Close]]/E657))</f>
        <v>3.0028952876095688E-3</v>
      </c>
    </row>
    <row r="659" spans="1:8" x14ac:dyDescent="0.3">
      <c r="A659" s="2">
        <v>44074</v>
      </c>
      <c r="B659" s="1">
        <v>11675.7</v>
      </c>
      <c r="C659" s="1">
        <v>11710.15</v>
      </c>
      <c r="D659" s="1">
        <v>11005.9</v>
      </c>
      <c r="E659" s="1">
        <v>11079.8</v>
      </c>
      <c r="F659" s="1">
        <v>52048257</v>
      </c>
      <c r="G659" s="1">
        <v>4201.34</v>
      </c>
      <c r="H659" s="3">
        <f>IF(ISERR(LN(Table13642[[#This Row],[Close]]/E658)),"-",LN(Table13642[[#This Row],[Close]]/E658))</f>
        <v>-4.7853659379118806E-2</v>
      </c>
    </row>
    <row r="660" spans="1:8" x14ac:dyDescent="0.3">
      <c r="A660" s="2">
        <v>44075</v>
      </c>
      <c r="B660" s="1">
        <v>11103.65</v>
      </c>
      <c r="C660" s="1">
        <v>11401.5</v>
      </c>
      <c r="D660" s="1">
        <v>11052.4</v>
      </c>
      <c r="E660" s="1">
        <v>11339.5</v>
      </c>
      <c r="F660" s="1">
        <v>52474562</v>
      </c>
      <c r="G660" s="1">
        <v>3634.2</v>
      </c>
      <c r="H660" s="3">
        <f>IF(ISERR(LN(Table13642[[#This Row],[Close]]/E659)),"-",LN(Table13642[[#This Row],[Close]]/E659))</f>
        <v>2.3168575002071104E-2</v>
      </c>
    </row>
    <row r="661" spans="1:8" x14ac:dyDescent="0.3">
      <c r="A661" s="2">
        <v>44076</v>
      </c>
      <c r="B661" s="1">
        <v>11370.75</v>
      </c>
      <c r="C661" s="1">
        <v>11467.95</v>
      </c>
      <c r="D661" s="1">
        <v>11259.8</v>
      </c>
      <c r="E661" s="1">
        <v>11404.25</v>
      </c>
      <c r="F661" s="1">
        <v>37628003</v>
      </c>
      <c r="G661" s="1">
        <v>3014.39</v>
      </c>
      <c r="H661" s="3">
        <f>IF(ISERR(LN(Table13642[[#This Row],[Close]]/E660)),"-",LN(Table13642[[#This Row],[Close]]/E660))</f>
        <v>5.6938873259445837E-3</v>
      </c>
    </row>
    <row r="662" spans="1:8" x14ac:dyDescent="0.3">
      <c r="A662" s="2">
        <v>44077</v>
      </c>
      <c r="B662" s="1">
        <v>11453.35</v>
      </c>
      <c r="C662" s="1">
        <v>11567.15</v>
      </c>
      <c r="D662" s="1">
        <v>11365.15</v>
      </c>
      <c r="E662" s="1">
        <v>11511.85</v>
      </c>
      <c r="F662" s="1">
        <v>34024584</v>
      </c>
      <c r="G662" s="1">
        <v>2762.36</v>
      </c>
      <c r="H662" s="3">
        <f>IF(ISERR(LN(Table13642[[#This Row],[Close]]/E661)),"-",LN(Table13642[[#This Row],[Close]]/E661))</f>
        <v>9.3908466755904148E-3</v>
      </c>
    </row>
    <row r="663" spans="1:8" x14ac:dyDescent="0.3">
      <c r="A663" s="2">
        <v>44078</v>
      </c>
      <c r="B663" s="1">
        <v>11397.3</v>
      </c>
      <c r="C663" s="1">
        <v>11616.8</v>
      </c>
      <c r="D663" s="1">
        <v>11220.3</v>
      </c>
      <c r="E663" s="1">
        <v>11281.45</v>
      </c>
      <c r="F663" s="1">
        <v>44935016</v>
      </c>
      <c r="G663" s="1">
        <v>3541.17</v>
      </c>
      <c r="H663" s="3">
        <f>IF(ISERR(LN(Table13642[[#This Row],[Close]]/E662)),"-",LN(Table13642[[#This Row],[Close]]/E662))</f>
        <v>-2.0217155710452812E-2</v>
      </c>
    </row>
    <row r="664" spans="1:8" x14ac:dyDescent="0.3">
      <c r="A664" s="2">
        <v>44081</v>
      </c>
      <c r="B664" s="1">
        <v>11343.1</v>
      </c>
      <c r="C664" s="1">
        <v>11415.75</v>
      </c>
      <c r="D664" s="1">
        <v>11150.75</v>
      </c>
      <c r="E664" s="1">
        <v>11269.85</v>
      </c>
      <c r="F664" s="1">
        <v>25296883</v>
      </c>
      <c r="G664" s="1">
        <v>2231.1799999999998</v>
      </c>
      <c r="H664" s="3">
        <f>IF(ISERR(LN(Table13642[[#This Row],[Close]]/E663)),"-",LN(Table13642[[#This Row],[Close]]/E663))</f>
        <v>-1.0287656164460874E-3</v>
      </c>
    </row>
    <row r="665" spans="1:8" x14ac:dyDescent="0.3">
      <c r="A665" s="2">
        <v>44082</v>
      </c>
      <c r="B665" s="1">
        <v>11302.55</v>
      </c>
      <c r="C665" s="1">
        <v>11367.2</v>
      </c>
      <c r="D665" s="1">
        <v>11058.6</v>
      </c>
      <c r="E665" s="1">
        <v>11093.2</v>
      </c>
      <c r="F665" s="1">
        <v>26847256</v>
      </c>
      <c r="G665" s="1">
        <v>2572.4899999999998</v>
      </c>
      <c r="H665" s="3">
        <f>IF(ISERR(LN(Table13642[[#This Row],[Close]]/E664)),"-",LN(Table13642[[#This Row],[Close]]/E664))</f>
        <v>-1.5798710309518255E-2</v>
      </c>
    </row>
    <row r="666" spans="1:8" x14ac:dyDescent="0.3">
      <c r="A666" s="2">
        <v>44083</v>
      </c>
      <c r="B666" s="1">
        <v>11038.6</v>
      </c>
      <c r="C666" s="1">
        <v>11343.45</v>
      </c>
      <c r="D666" s="1">
        <v>11006.8</v>
      </c>
      <c r="E666" s="1">
        <v>11304.1</v>
      </c>
      <c r="F666" s="1">
        <v>42974968</v>
      </c>
      <c r="G666" s="1">
        <v>3421.85</v>
      </c>
      <c r="H666" s="3">
        <f>IF(ISERR(LN(Table13642[[#This Row],[Close]]/E665)),"-",LN(Table13642[[#This Row],[Close]]/E665))</f>
        <v>1.8833183787243409E-2</v>
      </c>
    </row>
    <row r="667" spans="1:8" x14ac:dyDescent="0.3">
      <c r="A667" s="2">
        <v>44084</v>
      </c>
      <c r="B667" s="1">
        <v>11366.05</v>
      </c>
      <c r="C667" s="1">
        <v>11402.45</v>
      </c>
      <c r="D667" s="1">
        <v>11233.8</v>
      </c>
      <c r="E667" s="1">
        <v>11303.4</v>
      </c>
      <c r="F667" s="1">
        <v>31892445</v>
      </c>
      <c r="G667" s="1">
        <v>2585.59</v>
      </c>
      <c r="H667" s="3">
        <f>IF(ISERR(LN(Table13642[[#This Row],[Close]]/E666)),"-",LN(Table13642[[#This Row],[Close]]/E666))</f>
        <v>-6.1926351894212611E-5</v>
      </c>
    </row>
    <row r="668" spans="1:8" x14ac:dyDescent="0.3">
      <c r="A668" s="2">
        <v>44085</v>
      </c>
      <c r="B668" s="1">
        <v>11308.3</v>
      </c>
      <c r="C668" s="1">
        <v>11375.9</v>
      </c>
      <c r="D668" s="1">
        <v>11240.3</v>
      </c>
      <c r="E668" s="1">
        <v>11313.3</v>
      </c>
      <c r="F668" s="1">
        <v>24026034</v>
      </c>
      <c r="G668" s="1">
        <v>1904.32</v>
      </c>
      <c r="H668" s="3">
        <f>IF(ISERR(LN(Table13642[[#This Row],[Close]]/E667)),"-",LN(Table13642[[#This Row],[Close]]/E667))</f>
        <v>8.7545934042586207E-4</v>
      </c>
    </row>
    <row r="669" spans="1:8" x14ac:dyDescent="0.3">
      <c r="A669" s="2">
        <v>44088</v>
      </c>
      <c r="B669" s="1">
        <v>11361.45</v>
      </c>
      <c r="C669" s="1">
        <v>11376.55</v>
      </c>
      <c r="D669" s="1">
        <v>11186.5</v>
      </c>
      <c r="E669" s="1">
        <v>11233.3</v>
      </c>
      <c r="F669" s="1">
        <v>23010093</v>
      </c>
      <c r="G669" s="1">
        <v>1867.75</v>
      </c>
      <c r="H669" s="3">
        <f>IF(ISERR(LN(Table13642[[#This Row],[Close]]/E668)),"-",LN(Table13642[[#This Row],[Close]]/E668))</f>
        <v>-7.0964434309190886E-3</v>
      </c>
    </row>
    <row r="670" spans="1:8" x14ac:dyDescent="0.3">
      <c r="A670" s="2">
        <v>44089</v>
      </c>
      <c r="B670" s="1">
        <v>11269.55</v>
      </c>
      <c r="C670" s="1">
        <v>11604.35</v>
      </c>
      <c r="D670" s="1">
        <v>11263.15</v>
      </c>
      <c r="E670" s="1">
        <v>11450.5</v>
      </c>
      <c r="F670" s="1">
        <v>55375991</v>
      </c>
      <c r="G670" s="1">
        <v>5184.3599999999997</v>
      </c>
      <c r="H670" s="3">
        <f>IF(ISERR(LN(Table13642[[#This Row],[Close]]/E669)),"-",LN(Table13642[[#This Row],[Close]]/E669))</f>
        <v>1.9150815842341583E-2</v>
      </c>
    </row>
    <row r="671" spans="1:8" x14ac:dyDescent="0.3">
      <c r="A671" s="2">
        <v>44090</v>
      </c>
      <c r="B671" s="1">
        <v>11506.75</v>
      </c>
      <c r="C671" s="1">
        <v>11727.7</v>
      </c>
      <c r="D671" s="1">
        <v>11436.3</v>
      </c>
      <c r="E671" s="1">
        <v>11688.55</v>
      </c>
      <c r="F671" s="1">
        <v>51570157</v>
      </c>
      <c r="G671" s="1">
        <v>4893.6499999999996</v>
      </c>
      <c r="H671" s="3">
        <f>IF(ISERR(LN(Table13642[[#This Row],[Close]]/E670)),"-",LN(Table13642[[#This Row],[Close]]/E670))</f>
        <v>2.0576332982570531E-2</v>
      </c>
    </row>
    <row r="672" spans="1:8" x14ac:dyDescent="0.3">
      <c r="A672" s="2">
        <v>44091</v>
      </c>
      <c r="B672" s="1">
        <v>11701</v>
      </c>
      <c r="C672" s="1">
        <v>11785.05</v>
      </c>
      <c r="D672" s="1">
        <v>11647.6</v>
      </c>
      <c r="E672" s="1">
        <v>11735.95</v>
      </c>
      <c r="F672" s="1">
        <v>43746549</v>
      </c>
      <c r="G672" s="1">
        <v>6508.24</v>
      </c>
      <c r="H672" s="3">
        <f>IF(ISERR(LN(Table13642[[#This Row],[Close]]/E671)),"-",LN(Table13642[[#This Row],[Close]]/E671))</f>
        <v>4.0470502845753251E-3</v>
      </c>
    </row>
    <row r="673" spans="1:8" x14ac:dyDescent="0.3">
      <c r="A673" s="2">
        <v>44092</v>
      </c>
      <c r="B673" s="1">
        <v>11958.2</v>
      </c>
      <c r="C673" s="1">
        <v>12528.85</v>
      </c>
      <c r="D673" s="1">
        <v>11926.65</v>
      </c>
      <c r="E673" s="1">
        <v>12320.9</v>
      </c>
      <c r="F673" s="1">
        <v>140543375</v>
      </c>
      <c r="G673" s="1">
        <v>20831.23</v>
      </c>
      <c r="H673" s="3">
        <f>IF(ISERR(LN(Table13642[[#This Row],[Close]]/E672)),"-",LN(Table13642[[#This Row],[Close]]/E672))</f>
        <v>4.8640226949021627E-2</v>
      </c>
    </row>
    <row r="674" spans="1:8" x14ac:dyDescent="0.3">
      <c r="A674" s="2">
        <v>44095</v>
      </c>
      <c r="B674" s="1">
        <v>12341.75</v>
      </c>
      <c r="C674" s="1">
        <v>12496.7</v>
      </c>
      <c r="D674" s="1">
        <v>11724</v>
      </c>
      <c r="E674" s="1">
        <v>11799.55</v>
      </c>
      <c r="F674" s="1">
        <v>62571000</v>
      </c>
      <c r="G674" s="1">
        <v>10597.85</v>
      </c>
      <c r="H674" s="3">
        <f>IF(ISERR(LN(Table13642[[#This Row],[Close]]/E673)),"-",LN(Table13642[[#This Row],[Close]]/E673))</f>
        <v>-4.3235612234043576E-2</v>
      </c>
    </row>
    <row r="675" spans="1:8" x14ac:dyDescent="0.3">
      <c r="A675" s="2">
        <v>44096</v>
      </c>
      <c r="B675" s="1">
        <v>11889.1</v>
      </c>
      <c r="C675" s="1">
        <v>11952.1</v>
      </c>
      <c r="D675" s="1">
        <v>11540.4</v>
      </c>
      <c r="E675" s="1">
        <v>11876.85</v>
      </c>
      <c r="F675" s="1">
        <v>55402738</v>
      </c>
      <c r="G675" s="1">
        <v>7799.88</v>
      </c>
      <c r="H675" s="3">
        <f>IF(ISERR(LN(Table13642[[#This Row],[Close]]/E674)),"-",LN(Table13642[[#This Row],[Close]]/E674))</f>
        <v>6.5297321092509381E-3</v>
      </c>
    </row>
    <row r="676" spans="1:8" x14ac:dyDescent="0.3">
      <c r="A676" s="2">
        <v>44097</v>
      </c>
      <c r="B676" s="1">
        <v>12032.45</v>
      </c>
      <c r="C676" s="1">
        <v>12052.4</v>
      </c>
      <c r="D676" s="1">
        <v>11608</v>
      </c>
      <c r="E676" s="1">
        <v>11685.9</v>
      </c>
      <c r="F676" s="1">
        <v>37580548</v>
      </c>
      <c r="G676" s="1">
        <v>5167.18</v>
      </c>
      <c r="H676" s="3">
        <f>IF(ISERR(LN(Table13642[[#This Row],[Close]]/E675)),"-",LN(Table13642[[#This Row],[Close]]/E675))</f>
        <v>-1.6208140412826595E-2</v>
      </c>
    </row>
    <row r="677" spans="1:8" x14ac:dyDescent="0.3">
      <c r="A677" s="2">
        <v>44098</v>
      </c>
      <c r="B677" s="1">
        <v>11581.1</v>
      </c>
      <c r="C677" s="1">
        <v>11717.45</v>
      </c>
      <c r="D677" s="1">
        <v>11268.9</v>
      </c>
      <c r="E677" s="1">
        <v>11334.6</v>
      </c>
      <c r="F677" s="1">
        <v>42088468</v>
      </c>
      <c r="G677" s="1">
        <v>6658.93</v>
      </c>
      <c r="H677" s="3">
        <f>IF(ISERR(LN(Table13642[[#This Row],[Close]]/E676)),"-",LN(Table13642[[#This Row],[Close]]/E676))</f>
        <v>-3.052299243891813E-2</v>
      </c>
    </row>
    <row r="678" spans="1:8" x14ac:dyDescent="0.3">
      <c r="A678" s="2">
        <v>44099</v>
      </c>
      <c r="B678" s="1">
        <v>11513.05</v>
      </c>
      <c r="C678" s="1">
        <v>11666</v>
      </c>
      <c r="D678" s="1">
        <v>11383.35</v>
      </c>
      <c r="E678" s="1">
        <v>11595.9</v>
      </c>
      <c r="F678" s="1">
        <v>45977253</v>
      </c>
      <c r="G678" s="1">
        <v>5068.21</v>
      </c>
      <c r="H678" s="3">
        <f>IF(ISERR(LN(Table13642[[#This Row],[Close]]/E677)),"-",LN(Table13642[[#This Row],[Close]]/E677))</f>
        <v>2.2791592950168141E-2</v>
      </c>
    </row>
    <row r="679" spans="1:8" x14ac:dyDescent="0.3">
      <c r="A679" s="2">
        <v>44102</v>
      </c>
      <c r="B679" s="1">
        <v>11724.75</v>
      </c>
      <c r="C679" s="1">
        <v>11842.35</v>
      </c>
      <c r="D679" s="1">
        <v>11528.25</v>
      </c>
      <c r="E679" s="1">
        <v>11796.6</v>
      </c>
      <c r="F679" s="1">
        <v>44512505</v>
      </c>
      <c r="G679" s="1">
        <v>4386.87</v>
      </c>
      <c r="H679" s="3">
        <f>IF(ISERR(LN(Table13642[[#This Row],[Close]]/E678)),"-",LN(Table13642[[#This Row],[Close]]/E678))</f>
        <v>1.7159767000470255E-2</v>
      </c>
    </row>
    <row r="680" spans="1:8" x14ac:dyDescent="0.3">
      <c r="A680" s="2">
        <v>44103</v>
      </c>
      <c r="B680" s="1">
        <v>11857</v>
      </c>
      <c r="C680" s="1">
        <v>11874.1</v>
      </c>
      <c r="D680" s="1">
        <v>11680.9</v>
      </c>
      <c r="E680" s="1">
        <v>11709.5</v>
      </c>
      <c r="F680" s="1">
        <v>37060611</v>
      </c>
      <c r="G680" s="1">
        <v>3418.63</v>
      </c>
      <c r="H680" s="3">
        <f>IF(ISERR(LN(Table13642[[#This Row],[Close]]/E679)),"-",LN(Table13642[[#This Row],[Close]]/E679))</f>
        <v>-7.4108762095954506E-3</v>
      </c>
    </row>
    <row r="681" spans="1:8" x14ac:dyDescent="0.3">
      <c r="A681" s="2">
        <v>44104</v>
      </c>
      <c r="B681" s="1">
        <v>11745</v>
      </c>
      <c r="C681" s="1">
        <v>12015.7</v>
      </c>
      <c r="D681" s="1">
        <v>11691.5</v>
      </c>
      <c r="E681" s="1">
        <v>11772.85</v>
      </c>
      <c r="F681" s="1">
        <v>57562209</v>
      </c>
      <c r="G681" s="1">
        <v>6888.86</v>
      </c>
      <c r="H681" s="3">
        <f>IF(ISERR(LN(Table13642[[#This Row],[Close]]/E680)),"-",LN(Table13642[[#This Row],[Close]]/E680))</f>
        <v>5.3955548475420325E-3</v>
      </c>
    </row>
  </sheetData>
  <pageMargins left="0.7" right="0.7" top="0.75" bottom="0.75" header="0.3" footer="0.3"/>
  <drawing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7DFA5-8117-4621-BA8C-FE525C492C0A}">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12"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IF(ISERR(LN(Table2743[[#This Row],[Close]]/E1)),"-",LN(Table2743[[#This Row],[Close]]/E1))</f>
        <v>-</v>
      </c>
      <c r="J2" s="5" t="s">
        <v>29</v>
      </c>
      <c r="K2" s="6">
        <f>_xlfn.VAR.P(Table1541[Return])</f>
        <v>3.7261326376898543E-4</v>
      </c>
    </row>
    <row r="3" spans="1:11" x14ac:dyDescent="0.3">
      <c r="A3" s="2">
        <v>43102</v>
      </c>
      <c r="B3" s="1">
        <v>10477.549999999999</v>
      </c>
      <c r="C3" s="1">
        <v>10495.2</v>
      </c>
      <c r="D3" s="1">
        <v>10404.65</v>
      </c>
      <c r="E3" s="1">
        <v>10442.200000000001</v>
      </c>
      <c r="F3" s="1">
        <v>158092430</v>
      </c>
      <c r="G3" s="1">
        <v>8665.4699999999993</v>
      </c>
      <c r="H3" s="3">
        <f>IF(ISERR(LN(Table2743[[#This Row],[Close]]/E2)),"-",LN(Table2743[[#This Row],[Close]]/E2))</f>
        <v>6.3704184836916721E-4</v>
      </c>
      <c r="J3" s="7" t="s">
        <v>26</v>
      </c>
      <c r="K3" s="8">
        <f>_xlfn.COVARIANCE.P(Table1541[Return],Table2743[Return])</f>
        <v>9.6485432315792291E-5</v>
      </c>
    </row>
    <row r="4" spans="1:11" x14ac:dyDescent="0.3">
      <c r="A4" s="2">
        <v>43103</v>
      </c>
      <c r="B4" s="1">
        <v>10482.65</v>
      </c>
      <c r="C4" s="1">
        <v>10503.6</v>
      </c>
      <c r="D4" s="1">
        <v>10429.549999999999</v>
      </c>
      <c r="E4" s="1">
        <v>10443.200000000001</v>
      </c>
      <c r="F4" s="1">
        <v>172516859</v>
      </c>
      <c r="G4" s="1">
        <v>9541.6</v>
      </c>
      <c r="H4" s="3">
        <f>IF(ISERR(LN(Table2743[[#This Row],[Close]]/E3)),"-",LN(Table2743[[#This Row],[Close]]/E3))</f>
        <v>9.5760674994483299E-5</v>
      </c>
      <c r="J4" s="7" t="s">
        <v>27</v>
      </c>
      <c r="K4" s="8">
        <f>_xlfn.VAR.P(Table2743[Return])</f>
        <v>1.8954869759224571E-4</v>
      </c>
    </row>
    <row r="5" spans="1:11" x14ac:dyDescent="0.3">
      <c r="A5" s="2">
        <v>43104</v>
      </c>
      <c r="B5" s="1">
        <v>10469.4</v>
      </c>
      <c r="C5" s="1">
        <v>10513</v>
      </c>
      <c r="D5" s="1">
        <v>10441.450000000001</v>
      </c>
      <c r="E5" s="1">
        <v>10504.8</v>
      </c>
      <c r="F5" s="1">
        <v>180257392</v>
      </c>
      <c r="G5" s="1">
        <v>9561.9500000000007</v>
      </c>
      <c r="H5" s="3">
        <f>IF(ISERR(LN(Table2743[[#This Row],[Close]]/E4)),"-",LN(Table2743[[#This Row],[Close]]/E4))</f>
        <v>5.8812466638422118E-3</v>
      </c>
      <c r="J5" s="15" t="s">
        <v>28</v>
      </c>
      <c r="K5" s="12">
        <f>K3/K4</f>
        <v>0.5090271446937098</v>
      </c>
    </row>
    <row r="6" spans="1:11" x14ac:dyDescent="0.3">
      <c r="A6" s="2">
        <v>43105</v>
      </c>
      <c r="B6" s="1">
        <v>10534.25</v>
      </c>
      <c r="C6" s="1">
        <v>10566.1</v>
      </c>
      <c r="D6" s="1">
        <v>10520.1</v>
      </c>
      <c r="E6" s="1">
        <v>10558.85</v>
      </c>
      <c r="F6" s="1">
        <v>186469717</v>
      </c>
      <c r="G6" s="1">
        <v>10306.219999999999</v>
      </c>
      <c r="H6" s="3">
        <f>IF(ISERR(LN(Table2743[[#This Row],[Close]]/E5)),"-",LN(Table2743[[#This Row],[Close]]/E5))</f>
        <v>5.1320752701052418E-3</v>
      </c>
      <c r="J6" s="15" t="s">
        <v>30</v>
      </c>
      <c r="K6" s="13">
        <f>K4*K5*K5</f>
        <v>4.9113704116245956E-5</v>
      </c>
    </row>
    <row r="7" spans="1:11" ht="15" thickBot="1" x14ac:dyDescent="0.35">
      <c r="A7" s="2">
        <v>43108</v>
      </c>
      <c r="B7" s="1">
        <v>10591.7</v>
      </c>
      <c r="C7" s="1">
        <v>10631.2</v>
      </c>
      <c r="D7" s="1">
        <v>10588.55</v>
      </c>
      <c r="E7" s="1">
        <v>10623.6</v>
      </c>
      <c r="F7" s="1">
        <v>174181231</v>
      </c>
      <c r="G7" s="1">
        <v>9907.27</v>
      </c>
      <c r="H7" s="3">
        <f>IF(ISERR(LN(Table2743[[#This Row],[Close]]/E6)),"-",LN(Table2743[[#This Row],[Close]]/E6))</f>
        <v>6.1135705901032523E-3</v>
      </c>
      <c r="J7" s="16" t="s">
        <v>31</v>
      </c>
      <c r="K7" s="14">
        <f>K2-K6</f>
        <v>3.234995596527395E-4</v>
      </c>
    </row>
    <row r="8" spans="1:11" x14ac:dyDescent="0.3">
      <c r="A8" s="2">
        <v>43109</v>
      </c>
      <c r="B8" s="1">
        <v>10645.1</v>
      </c>
      <c r="C8" s="1">
        <v>10659.15</v>
      </c>
      <c r="D8" s="1">
        <v>10603.6</v>
      </c>
      <c r="E8" s="1">
        <v>10637</v>
      </c>
      <c r="F8" s="1">
        <v>211291563</v>
      </c>
      <c r="G8" s="1">
        <v>10733.37</v>
      </c>
      <c r="H8" s="3">
        <f>IF(ISERR(LN(Table2743[[#This Row],[Close]]/E7)),"-",LN(Table2743[[#This Row],[Close]]/E7))</f>
        <v>1.2605478466610116E-3</v>
      </c>
    </row>
    <row r="9" spans="1:11" x14ac:dyDescent="0.3">
      <c r="A9" s="2">
        <v>43110</v>
      </c>
      <c r="B9" s="1">
        <v>10652.05</v>
      </c>
      <c r="C9" s="1">
        <v>10655.5</v>
      </c>
      <c r="D9" s="1">
        <v>10592.7</v>
      </c>
      <c r="E9" s="1">
        <v>10632.2</v>
      </c>
      <c r="F9" s="1">
        <v>181900014</v>
      </c>
      <c r="G9" s="1">
        <v>9720.65</v>
      </c>
      <c r="H9" s="3">
        <f>IF(ISERR(LN(Table2743[[#This Row],[Close]]/E8)),"-",LN(Table2743[[#This Row],[Close]]/E8))</f>
        <v>-4.5135689931809334E-4</v>
      </c>
    </row>
    <row r="10" spans="1:11" x14ac:dyDescent="0.3">
      <c r="A10" s="2">
        <v>43111</v>
      </c>
      <c r="B10" s="1">
        <v>10637.05</v>
      </c>
      <c r="C10" s="1">
        <v>10664.6</v>
      </c>
      <c r="D10" s="1">
        <v>10612.35</v>
      </c>
      <c r="E10" s="1">
        <v>10651.2</v>
      </c>
      <c r="F10" s="1">
        <v>158630055</v>
      </c>
      <c r="G10" s="1">
        <v>9635.01</v>
      </c>
      <c r="H10" s="3">
        <f>IF(ISERR(LN(Table2743[[#This Row],[Close]]/E9)),"-",LN(Table2743[[#This Row],[Close]]/E9))</f>
        <v>1.7854294940923756E-3</v>
      </c>
    </row>
    <row r="11" spans="1:11" x14ac:dyDescent="0.3">
      <c r="A11" s="2">
        <v>43112</v>
      </c>
      <c r="B11" s="1">
        <v>10682.55</v>
      </c>
      <c r="C11" s="1">
        <v>10690.4</v>
      </c>
      <c r="D11" s="1">
        <v>10597.1</v>
      </c>
      <c r="E11" s="1">
        <v>10681.25</v>
      </c>
      <c r="F11" s="1">
        <v>180592153</v>
      </c>
      <c r="G11" s="1">
        <v>11005.12</v>
      </c>
      <c r="H11" s="3">
        <f>IF(ISERR(LN(Table2743[[#This Row],[Close]]/E10)),"-",LN(Table2743[[#This Row],[Close]]/E10))</f>
        <v>2.8173060174616839E-3</v>
      </c>
    </row>
    <row r="12" spans="1:11" x14ac:dyDescent="0.3">
      <c r="A12" s="2">
        <v>43115</v>
      </c>
      <c r="B12" s="1">
        <v>10718.5</v>
      </c>
      <c r="C12" s="1">
        <v>10782.65</v>
      </c>
      <c r="D12" s="1">
        <v>10713.8</v>
      </c>
      <c r="E12" s="1">
        <v>10741.55</v>
      </c>
      <c r="F12" s="1">
        <v>181262074</v>
      </c>
      <c r="G12" s="1">
        <v>11333.11</v>
      </c>
      <c r="H12" s="3">
        <f>IF(ISERR(LN(Table2743[[#This Row],[Close]]/E11)),"-",LN(Table2743[[#This Row],[Close]]/E11))</f>
        <v>5.6295310837339019E-3</v>
      </c>
    </row>
    <row r="13" spans="1:11" x14ac:dyDescent="0.3">
      <c r="A13" s="2">
        <v>43116</v>
      </c>
      <c r="B13" s="1">
        <v>10761.5</v>
      </c>
      <c r="C13" s="1">
        <v>10762.35</v>
      </c>
      <c r="D13" s="1">
        <v>10687.85</v>
      </c>
      <c r="E13" s="1">
        <v>10700.45</v>
      </c>
      <c r="F13" s="1">
        <v>217468081</v>
      </c>
      <c r="G13" s="1">
        <v>12709.44</v>
      </c>
      <c r="H13" s="3">
        <f>IF(ISERR(LN(Table2743[[#This Row],[Close]]/E12)),"-",LN(Table2743[[#This Row],[Close]]/E12))</f>
        <v>-3.8336023072027756E-3</v>
      </c>
    </row>
    <row r="14" spans="1:11" x14ac:dyDescent="0.3">
      <c r="A14" s="2">
        <v>43117</v>
      </c>
      <c r="B14" s="1">
        <v>10702.45</v>
      </c>
      <c r="C14" s="1">
        <v>10803</v>
      </c>
      <c r="D14" s="1">
        <v>10666.75</v>
      </c>
      <c r="E14" s="1">
        <v>10788.55</v>
      </c>
      <c r="F14" s="1">
        <v>260488465</v>
      </c>
      <c r="G14" s="1">
        <v>14334.26</v>
      </c>
      <c r="H14" s="3">
        <f>IF(ISERR(LN(Table2743[[#This Row],[Close]]/E13)),"-",LN(Table2743[[#This Row],[Close]]/E13))</f>
        <v>8.199589892850731E-3</v>
      </c>
    </row>
    <row r="15" spans="1:11" x14ac:dyDescent="0.3">
      <c r="A15" s="2">
        <v>43118</v>
      </c>
      <c r="B15" s="1">
        <v>10873.4</v>
      </c>
      <c r="C15" s="1">
        <v>10887.5</v>
      </c>
      <c r="D15" s="1">
        <v>10782.4</v>
      </c>
      <c r="E15" s="1">
        <v>10817</v>
      </c>
      <c r="F15" s="1">
        <v>321609375</v>
      </c>
      <c r="G15" s="1">
        <v>17930.3</v>
      </c>
      <c r="H15" s="3">
        <f>IF(ISERR(LN(Table2743[[#This Row],[Close]]/E14)),"-",LN(Table2743[[#This Row],[Close]]/E14))</f>
        <v>2.6335840970066761E-3</v>
      </c>
    </row>
    <row r="16" spans="1:11" x14ac:dyDescent="0.3">
      <c r="A16" s="2">
        <v>43119</v>
      </c>
      <c r="B16" s="1">
        <v>10829.2</v>
      </c>
      <c r="C16" s="1">
        <v>10906.85</v>
      </c>
      <c r="D16" s="1">
        <v>10793.9</v>
      </c>
      <c r="E16" s="1">
        <v>10894.7</v>
      </c>
      <c r="F16" s="1">
        <v>214011963</v>
      </c>
      <c r="G16" s="1">
        <v>11792.26</v>
      </c>
      <c r="H16" s="3">
        <f>IF(ISERR(LN(Table2743[[#This Row],[Close]]/E15)),"-",LN(Table2743[[#This Row],[Close]]/E15))</f>
        <v>7.1574618025462651E-3</v>
      </c>
    </row>
    <row r="17" spans="1:8" x14ac:dyDescent="0.3">
      <c r="A17" s="2">
        <v>43122</v>
      </c>
      <c r="B17" s="1">
        <v>10883.2</v>
      </c>
      <c r="C17" s="1">
        <v>10975.1</v>
      </c>
      <c r="D17" s="1">
        <v>10881.4</v>
      </c>
      <c r="E17" s="1">
        <v>10966.2</v>
      </c>
      <c r="F17" s="1">
        <v>238815813</v>
      </c>
      <c r="G17" s="1">
        <v>14469.06</v>
      </c>
      <c r="H17" s="3">
        <f>IF(ISERR(LN(Table2743[[#This Row],[Close]]/E16)),"-",LN(Table2743[[#This Row],[Close]]/E16))</f>
        <v>6.5413825556156846E-3</v>
      </c>
    </row>
    <row r="18" spans="1:8" x14ac:dyDescent="0.3">
      <c r="A18" s="2">
        <v>43123</v>
      </c>
      <c r="B18" s="1">
        <v>10997.4</v>
      </c>
      <c r="C18" s="1">
        <v>11092.9</v>
      </c>
      <c r="D18" s="1">
        <v>10994.55</v>
      </c>
      <c r="E18" s="1">
        <v>11083.7</v>
      </c>
      <c r="F18" s="1">
        <v>293445774</v>
      </c>
      <c r="G18" s="1">
        <v>16423.91</v>
      </c>
      <c r="H18" s="3">
        <f>IF(ISERR(LN(Table2743[[#This Row],[Close]]/E17)),"-",LN(Table2743[[#This Row],[Close]]/E17))</f>
        <v>1.0657745586985299E-2</v>
      </c>
    </row>
    <row r="19" spans="1:8" x14ac:dyDescent="0.3">
      <c r="A19" s="2">
        <v>43124</v>
      </c>
      <c r="B19" s="1">
        <v>11069.35</v>
      </c>
      <c r="C19" s="1">
        <v>11110.1</v>
      </c>
      <c r="D19" s="1">
        <v>11046.15</v>
      </c>
      <c r="E19" s="1">
        <v>11086</v>
      </c>
      <c r="F19" s="1">
        <v>292197072</v>
      </c>
      <c r="G19" s="1">
        <v>16915.14</v>
      </c>
      <c r="H19" s="3">
        <f>IF(ISERR(LN(Table2743[[#This Row],[Close]]/E18)),"-",LN(Table2743[[#This Row],[Close]]/E18))</f>
        <v>2.0749040431318157E-4</v>
      </c>
    </row>
    <row r="20" spans="1:8" x14ac:dyDescent="0.3">
      <c r="A20" s="2">
        <v>43125</v>
      </c>
      <c r="B20" s="1">
        <v>11095.6</v>
      </c>
      <c r="C20" s="1">
        <v>11095.6</v>
      </c>
      <c r="D20" s="1">
        <v>11009.2</v>
      </c>
      <c r="E20" s="1">
        <v>11069.65</v>
      </c>
      <c r="F20" s="1">
        <v>340469462</v>
      </c>
      <c r="G20" s="1">
        <v>19939.54</v>
      </c>
      <c r="H20" s="3">
        <f>IF(ISERR(LN(Table2743[[#This Row],[Close]]/E19)),"-",LN(Table2743[[#This Row],[Close]]/E19))</f>
        <v>-1.4759217597312849E-3</v>
      </c>
    </row>
    <row r="21" spans="1:8" x14ac:dyDescent="0.3">
      <c r="A21" s="2">
        <v>43129</v>
      </c>
      <c r="B21" s="1">
        <v>11079.35</v>
      </c>
      <c r="C21" s="1">
        <v>11171.55</v>
      </c>
      <c r="D21" s="1">
        <v>11075.95</v>
      </c>
      <c r="E21" s="1">
        <v>11130.4</v>
      </c>
      <c r="F21" s="1">
        <v>249220726</v>
      </c>
      <c r="G21" s="1">
        <v>16118.36</v>
      </c>
      <c r="H21" s="3">
        <f>IF(ISERR(LN(Table2743[[#This Row],[Close]]/E20)),"-",LN(Table2743[[#This Row],[Close]]/E20))</f>
        <v>5.4729743076483948E-3</v>
      </c>
    </row>
    <row r="22" spans="1:8" x14ac:dyDescent="0.3">
      <c r="A22" s="2">
        <v>43130</v>
      </c>
      <c r="B22" s="1">
        <v>11120.85</v>
      </c>
      <c r="C22" s="1">
        <v>11121.1</v>
      </c>
      <c r="D22" s="1">
        <v>11033.9</v>
      </c>
      <c r="E22" s="1">
        <v>11049.65</v>
      </c>
      <c r="F22" s="1">
        <v>234969503</v>
      </c>
      <c r="G22" s="1">
        <v>13232.19</v>
      </c>
      <c r="H22" s="3">
        <f>IF(ISERR(LN(Table2743[[#This Row],[Close]]/E21)),"-",LN(Table2743[[#This Row],[Close]]/E21))</f>
        <v>-7.2813502915512083E-3</v>
      </c>
    </row>
    <row r="23" spans="1:8" x14ac:dyDescent="0.3">
      <c r="A23" s="2">
        <v>43131</v>
      </c>
      <c r="B23" s="1">
        <v>11018.8</v>
      </c>
      <c r="C23" s="1">
        <v>11058.5</v>
      </c>
      <c r="D23" s="1">
        <v>10979.3</v>
      </c>
      <c r="E23" s="1">
        <v>11027.7</v>
      </c>
      <c r="F23" s="1">
        <v>253462573</v>
      </c>
      <c r="G23" s="1">
        <v>14459.69</v>
      </c>
      <c r="H23" s="3">
        <f>IF(ISERR(LN(Table2743[[#This Row],[Close]]/E22)),"-",LN(Table2743[[#This Row],[Close]]/E22))</f>
        <v>-1.9884639444954625E-3</v>
      </c>
    </row>
    <row r="24" spans="1:8" x14ac:dyDescent="0.3">
      <c r="A24" s="2">
        <v>43132</v>
      </c>
      <c r="B24" s="1">
        <v>11044.55</v>
      </c>
      <c r="C24" s="1">
        <v>11117.35</v>
      </c>
      <c r="D24" s="1">
        <v>10878.8</v>
      </c>
      <c r="E24" s="1">
        <v>11016.9</v>
      </c>
      <c r="F24" s="1">
        <v>315743486</v>
      </c>
      <c r="G24" s="1">
        <v>17719.400000000001</v>
      </c>
      <c r="H24" s="3">
        <f>IF(ISERR(LN(Table2743[[#This Row],[Close]]/E23)),"-",LN(Table2743[[#This Row],[Close]]/E23))</f>
        <v>-9.7983187393412951E-4</v>
      </c>
    </row>
    <row r="25" spans="1:8" x14ac:dyDescent="0.3">
      <c r="A25" s="2">
        <v>43133</v>
      </c>
      <c r="B25" s="1">
        <v>10938.2</v>
      </c>
      <c r="C25" s="1">
        <v>10954.95</v>
      </c>
      <c r="D25" s="1">
        <v>10736.1</v>
      </c>
      <c r="E25" s="1">
        <v>10760.6</v>
      </c>
      <c r="F25" s="1">
        <v>291431992</v>
      </c>
      <c r="G25" s="1">
        <v>16542.509999999998</v>
      </c>
      <c r="H25" s="3">
        <f>IF(ISERR(LN(Table2743[[#This Row],[Close]]/E24)),"-",LN(Table2743[[#This Row],[Close]]/E24))</f>
        <v>-2.3539142174773337E-2</v>
      </c>
    </row>
    <row r="26" spans="1:8" x14ac:dyDescent="0.3">
      <c r="A26" s="2">
        <v>43136</v>
      </c>
      <c r="B26" s="1">
        <v>10604.3</v>
      </c>
      <c r="C26" s="1">
        <v>10702.75</v>
      </c>
      <c r="D26" s="1">
        <v>10586.8</v>
      </c>
      <c r="E26" s="1">
        <v>10666.55</v>
      </c>
      <c r="F26" s="1">
        <v>247479157</v>
      </c>
      <c r="G26" s="1">
        <v>13980.63</v>
      </c>
      <c r="H26" s="3">
        <f>IF(ISERR(LN(Table2743[[#This Row],[Close]]/E25)),"-",LN(Table2743[[#This Row],[Close]]/E25))</f>
        <v>-8.7786386889738433E-3</v>
      </c>
    </row>
    <row r="27" spans="1:8" x14ac:dyDescent="0.3">
      <c r="A27" s="2">
        <v>43137</v>
      </c>
      <c r="B27" s="1">
        <v>10295.15</v>
      </c>
      <c r="C27" s="1">
        <v>10594.15</v>
      </c>
      <c r="D27" s="1">
        <v>10276.299999999999</v>
      </c>
      <c r="E27" s="1">
        <v>10498.25</v>
      </c>
      <c r="F27" s="1">
        <v>274656443</v>
      </c>
      <c r="G27" s="1">
        <v>15606.34</v>
      </c>
      <c r="H27" s="3">
        <f>IF(ISERR(LN(Table2743[[#This Row],[Close]]/E26)),"-",LN(Table2743[[#This Row],[Close]]/E26))</f>
        <v>-1.5904099965423114E-2</v>
      </c>
    </row>
    <row r="28" spans="1:8" x14ac:dyDescent="0.3">
      <c r="A28" s="2">
        <v>43138</v>
      </c>
      <c r="B28" s="1">
        <v>10607.2</v>
      </c>
      <c r="C28" s="1">
        <v>10614</v>
      </c>
      <c r="D28" s="1">
        <v>10446.4</v>
      </c>
      <c r="E28" s="1">
        <v>10476.700000000001</v>
      </c>
      <c r="F28" s="1">
        <v>258095424</v>
      </c>
      <c r="G28" s="1">
        <v>13971.66</v>
      </c>
      <c r="H28" s="3">
        <f>IF(ISERR(LN(Table2743[[#This Row],[Close]]/E27)),"-",LN(Table2743[[#This Row],[Close]]/E27))</f>
        <v>-2.0548327965133673E-3</v>
      </c>
    </row>
    <row r="29" spans="1:8" x14ac:dyDescent="0.3">
      <c r="A29" s="2">
        <v>43139</v>
      </c>
      <c r="B29" s="1">
        <v>10518.5</v>
      </c>
      <c r="C29" s="1">
        <v>10637.8</v>
      </c>
      <c r="D29" s="1">
        <v>10479.549999999999</v>
      </c>
      <c r="E29" s="1">
        <v>10576.85</v>
      </c>
      <c r="F29" s="1">
        <v>239407938</v>
      </c>
      <c r="G29" s="1">
        <v>12569.23</v>
      </c>
      <c r="H29" s="3">
        <f>IF(ISERR(LN(Table2743[[#This Row],[Close]]/E28)),"-",LN(Table2743[[#This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IF(ISERR(LN(Table2743[[#This Row],[Close]]/E29)),"-",LN(Table2743[[#This Row],[Close]]/E29))</f>
        <v>-1.1592100061916256E-2</v>
      </c>
    </row>
    <row r="31" spans="1:8" x14ac:dyDescent="0.3">
      <c r="A31" s="2">
        <v>43143</v>
      </c>
      <c r="B31" s="1">
        <v>10518.2</v>
      </c>
      <c r="C31" s="1">
        <v>10555.5</v>
      </c>
      <c r="D31" s="1">
        <v>10485.4</v>
      </c>
      <c r="E31" s="1">
        <v>10539.75</v>
      </c>
      <c r="F31" s="1">
        <v>224114801</v>
      </c>
      <c r="G31" s="1">
        <v>11133.78</v>
      </c>
      <c r="H31" s="3">
        <f>IF(ISERR(LN(Table2743[[#This Row],[Close]]/E30)),"-",LN(Table2743[[#This Row],[Close]]/E30))</f>
        <v>8.0782731984308572E-3</v>
      </c>
    </row>
    <row r="32" spans="1:8" x14ac:dyDescent="0.3">
      <c r="A32" s="2">
        <v>43145</v>
      </c>
      <c r="B32" s="1">
        <v>10585.75</v>
      </c>
      <c r="C32" s="1">
        <v>10590.55</v>
      </c>
      <c r="D32" s="1">
        <v>10456.65</v>
      </c>
      <c r="E32" s="1">
        <v>10500.9</v>
      </c>
      <c r="F32" s="1">
        <v>236329440</v>
      </c>
      <c r="G32" s="1">
        <v>12188.94</v>
      </c>
      <c r="H32" s="3">
        <f>IF(ISERR(LN(Table2743[[#This Row],[Close]]/E31)),"-",LN(Table2743[[#This Row],[Close]]/E31))</f>
        <v>-3.6928558908946208E-3</v>
      </c>
    </row>
    <row r="33" spans="1:8" x14ac:dyDescent="0.3">
      <c r="A33" s="2">
        <v>43146</v>
      </c>
      <c r="B33" s="1">
        <v>10537.9</v>
      </c>
      <c r="C33" s="1">
        <v>10618.1</v>
      </c>
      <c r="D33" s="1">
        <v>10511.05</v>
      </c>
      <c r="E33" s="1">
        <v>10545.5</v>
      </c>
      <c r="F33" s="1">
        <v>217090245</v>
      </c>
      <c r="G33" s="1">
        <v>11035.38</v>
      </c>
      <c r="H33" s="3">
        <f>IF(ISERR(LN(Table2743[[#This Row],[Close]]/E32)),"-",LN(Table2743[[#This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IF(ISERR(LN(Table2743[[#This Row],[Close]]/E33)),"-",LN(Table2743[[#This Row],[Close]]/E33))</f>
        <v>-8.877178756436177E-3</v>
      </c>
    </row>
    <row r="35" spans="1:8" x14ac:dyDescent="0.3">
      <c r="A35" s="2">
        <v>43150</v>
      </c>
      <c r="B35" s="1">
        <v>10488.9</v>
      </c>
      <c r="C35" s="1">
        <v>10489.35</v>
      </c>
      <c r="D35" s="1">
        <v>10302.75</v>
      </c>
      <c r="E35" s="1">
        <v>10378.4</v>
      </c>
      <c r="F35" s="1">
        <v>193087737</v>
      </c>
      <c r="G35" s="1">
        <v>9871.36</v>
      </c>
      <c r="H35" s="3">
        <f>IF(ISERR(LN(Table2743[[#This Row],[Close]]/E34)),"-",LN(Table2743[[#This Row],[Close]]/E34))</f>
        <v>-7.0953266124304595E-3</v>
      </c>
    </row>
    <row r="36" spans="1:8" x14ac:dyDescent="0.3">
      <c r="A36" s="2">
        <v>43151</v>
      </c>
      <c r="B36" s="1">
        <v>10391</v>
      </c>
      <c r="C36" s="1">
        <v>10429.35</v>
      </c>
      <c r="D36" s="1">
        <v>10347.65</v>
      </c>
      <c r="E36" s="1">
        <v>10360.4</v>
      </c>
      <c r="F36" s="1">
        <v>193464871</v>
      </c>
      <c r="G36" s="1">
        <v>9619.9500000000007</v>
      </c>
      <c r="H36" s="3">
        <f>IF(ISERR(LN(Table2743[[#This Row],[Close]]/E35)),"-",LN(Table2743[[#This Row],[Close]]/E35))</f>
        <v>-1.7358771500669238E-3</v>
      </c>
    </row>
    <row r="37" spans="1:8" x14ac:dyDescent="0.3">
      <c r="A37" s="2">
        <v>43152</v>
      </c>
      <c r="B37" s="1">
        <v>10426</v>
      </c>
      <c r="C37" s="1">
        <v>10426.1</v>
      </c>
      <c r="D37" s="1">
        <v>10349.6</v>
      </c>
      <c r="E37" s="1">
        <v>10397.450000000001</v>
      </c>
      <c r="F37" s="1">
        <v>241331542</v>
      </c>
      <c r="G37" s="1">
        <v>12996.36</v>
      </c>
      <c r="H37" s="3">
        <f>IF(ISERR(LN(Table2743[[#This Row],[Close]]/E36)),"-",LN(Table2743[[#This Row],[Close]]/E36))</f>
        <v>3.569737650487671E-3</v>
      </c>
    </row>
    <row r="38" spans="1:8" x14ac:dyDescent="0.3">
      <c r="A38" s="2">
        <v>43153</v>
      </c>
      <c r="B38" s="1">
        <v>10354.35</v>
      </c>
      <c r="C38" s="1">
        <v>10397.549999999999</v>
      </c>
      <c r="D38" s="1">
        <v>10340.65</v>
      </c>
      <c r="E38" s="1">
        <v>10382.700000000001</v>
      </c>
      <c r="F38" s="1">
        <v>323259078</v>
      </c>
      <c r="G38" s="1">
        <v>17711.46</v>
      </c>
      <c r="H38" s="3">
        <f>IF(ISERR(LN(Table2743[[#This Row],[Close]]/E37)),"-",LN(Table2743[[#This Row],[Close]]/E37))</f>
        <v>-1.4196242546064732E-3</v>
      </c>
    </row>
    <row r="39" spans="1:8" x14ac:dyDescent="0.3">
      <c r="A39" s="2">
        <v>43154</v>
      </c>
      <c r="B39" s="1">
        <v>10408.1</v>
      </c>
      <c r="C39" s="1">
        <v>10499.1</v>
      </c>
      <c r="D39" s="1">
        <v>10396.65</v>
      </c>
      <c r="E39" s="1">
        <v>10491.05</v>
      </c>
      <c r="F39" s="1">
        <v>217134363</v>
      </c>
      <c r="G39" s="1">
        <v>12704.32</v>
      </c>
      <c r="H39" s="3">
        <f>IF(ISERR(LN(Table2743[[#This Row],[Close]]/E38)),"-",LN(Table2743[[#This Row],[Close]]/E38))</f>
        <v>1.0381553207407197E-2</v>
      </c>
    </row>
    <row r="40" spans="1:8" x14ac:dyDescent="0.3">
      <c r="A40" s="2">
        <v>43157</v>
      </c>
      <c r="B40" s="1">
        <v>10526.55</v>
      </c>
      <c r="C40" s="1">
        <v>10592.95</v>
      </c>
      <c r="D40" s="1">
        <v>10520.2</v>
      </c>
      <c r="E40" s="1">
        <v>10582.6</v>
      </c>
      <c r="F40" s="1">
        <v>177238616</v>
      </c>
      <c r="G40" s="1">
        <v>10274.89</v>
      </c>
      <c r="H40" s="3">
        <f>IF(ISERR(LN(Table2743[[#This Row],[Close]]/E39)),"-",LN(Table2743[[#This Row],[Close]]/E39))</f>
        <v>8.6886302033653117E-3</v>
      </c>
    </row>
    <row r="41" spans="1:8" x14ac:dyDescent="0.3">
      <c r="A41" s="2">
        <v>43158</v>
      </c>
      <c r="B41" s="1">
        <v>10615.2</v>
      </c>
      <c r="C41" s="1">
        <v>10631.65</v>
      </c>
      <c r="D41" s="1">
        <v>10537.25</v>
      </c>
      <c r="E41" s="1">
        <v>10554.3</v>
      </c>
      <c r="F41" s="1">
        <v>193250158</v>
      </c>
      <c r="G41" s="1">
        <v>10276.42</v>
      </c>
      <c r="H41" s="3">
        <f>IF(ISERR(LN(Table2743[[#This Row],[Close]]/E40)),"-",LN(Table2743[[#This Row],[Close]]/E40))</f>
        <v>-2.677783110151532E-3</v>
      </c>
    </row>
    <row r="42" spans="1:8" x14ac:dyDescent="0.3">
      <c r="A42" s="2">
        <v>43159</v>
      </c>
      <c r="B42" s="1">
        <v>10488.95</v>
      </c>
      <c r="C42" s="1">
        <v>10535.5</v>
      </c>
      <c r="D42" s="1">
        <v>10461.549999999999</v>
      </c>
      <c r="E42" s="1">
        <v>10492.85</v>
      </c>
      <c r="F42" s="1">
        <v>294794221</v>
      </c>
      <c r="G42" s="1">
        <v>16299.11</v>
      </c>
      <c r="H42" s="3">
        <f>IF(ISERR(LN(Table2743[[#This Row],[Close]]/E41)),"-",LN(Table2743[[#This Row],[Close]]/E41))</f>
        <v>-5.8392869919537968E-3</v>
      </c>
    </row>
    <row r="43" spans="1:8" x14ac:dyDescent="0.3">
      <c r="A43" s="2">
        <v>43160</v>
      </c>
      <c r="B43" s="1">
        <v>10479.950000000001</v>
      </c>
      <c r="C43" s="1">
        <v>10525.5</v>
      </c>
      <c r="D43" s="1">
        <v>10447.15</v>
      </c>
      <c r="E43" s="1">
        <v>10458.35</v>
      </c>
      <c r="F43" s="1">
        <v>181378504</v>
      </c>
      <c r="G43" s="1">
        <v>10179.48</v>
      </c>
      <c r="H43" s="3">
        <f>IF(ISERR(LN(Table2743[[#This Row],[Close]]/E42)),"-",LN(Table2743[[#This Row],[Close]]/E42))</f>
        <v>-3.2933704210808511E-3</v>
      </c>
    </row>
    <row r="44" spans="1:8" x14ac:dyDescent="0.3">
      <c r="A44" s="2">
        <v>43164</v>
      </c>
      <c r="B44" s="1">
        <v>10428.299999999999</v>
      </c>
      <c r="C44" s="1">
        <v>10428.700000000001</v>
      </c>
      <c r="D44" s="1">
        <v>10323.9</v>
      </c>
      <c r="E44" s="1">
        <v>10358.85</v>
      </c>
      <c r="F44" s="1">
        <v>199975720</v>
      </c>
      <c r="G44" s="1">
        <v>10673.92</v>
      </c>
      <c r="H44" s="3">
        <f>IF(ISERR(LN(Table2743[[#This Row],[Close]]/E43)),"-",LN(Table2743[[#This Row],[Close]]/E43))</f>
        <v>-9.559475599117866E-3</v>
      </c>
    </row>
    <row r="45" spans="1:8" x14ac:dyDescent="0.3">
      <c r="A45" s="2">
        <v>43165</v>
      </c>
      <c r="B45" s="1">
        <v>10420.5</v>
      </c>
      <c r="C45" s="1">
        <v>10441.35</v>
      </c>
      <c r="D45" s="1">
        <v>10215.9</v>
      </c>
      <c r="E45" s="1">
        <v>10249.25</v>
      </c>
      <c r="F45" s="1">
        <v>229782297</v>
      </c>
      <c r="G45" s="1">
        <v>12143.95</v>
      </c>
      <c r="H45" s="3">
        <f>IF(ISERR(LN(Table2743[[#This Row],[Close]]/E44)),"-",LN(Table2743[[#This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IF(ISERR(LN(Table2743[[#This Row],[Close]]/E45)),"-",LN(Table2743[[#This Row],[Close]]/E45))</f>
        <v>-9.3171191731129289E-3</v>
      </c>
    </row>
    <row r="47" spans="1:8" x14ac:dyDescent="0.3">
      <c r="A47" s="2">
        <v>43167</v>
      </c>
      <c r="B47" s="1">
        <v>10216.25</v>
      </c>
      <c r="C47" s="1">
        <v>10270.35</v>
      </c>
      <c r="D47" s="1">
        <v>10146.4</v>
      </c>
      <c r="E47" s="1">
        <v>10242.65</v>
      </c>
      <c r="F47" s="1">
        <v>233377712</v>
      </c>
      <c r="G47" s="1">
        <v>11479.51</v>
      </c>
      <c r="H47" s="3">
        <f>IF(ISERR(LN(Table2743[[#This Row],[Close]]/E46)),"-",LN(Table2743[[#This Row],[Close]]/E46))</f>
        <v>8.6729621912598857E-3</v>
      </c>
    </row>
    <row r="48" spans="1:8" x14ac:dyDescent="0.3">
      <c r="A48" s="2">
        <v>43168</v>
      </c>
      <c r="B48" s="1">
        <v>10271.299999999999</v>
      </c>
      <c r="C48" s="1">
        <v>10296.700000000001</v>
      </c>
      <c r="D48" s="1">
        <v>10211.9</v>
      </c>
      <c r="E48" s="1">
        <v>10226.85</v>
      </c>
      <c r="F48" s="1">
        <v>192333334</v>
      </c>
      <c r="G48" s="1">
        <v>9874.81</v>
      </c>
      <c r="H48" s="3">
        <f>IF(ISERR(LN(Table2743[[#This Row],[Close]]/E47)),"-",LN(Table2743[[#This Row],[Close]]/E47))</f>
        <v>-1.5437605352231351E-3</v>
      </c>
    </row>
    <row r="49" spans="1:8" x14ac:dyDescent="0.3">
      <c r="A49" s="2">
        <v>43171</v>
      </c>
      <c r="B49" s="1">
        <v>10301.6</v>
      </c>
      <c r="C49" s="1">
        <v>10433.65</v>
      </c>
      <c r="D49" s="1">
        <v>10295.450000000001</v>
      </c>
      <c r="E49" s="1">
        <v>10421.4</v>
      </c>
      <c r="F49" s="1">
        <v>223135459</v>
      </c>
      <c r="G49" s="1">
        <v>10968.95</v>
      </c>
      <c r="H49" s="3">
        <f>IF(ISERR(LN(Table2743[[#This Row],[Close]]/E48)),"-",LN(Table2743[[#This Row],[Close]]/E48))</f>
        <v>1.884476964735966E-2</v>
      </c>
    </row>
    <row r="50" spans="1:8" x14ac:dyDescent="0.3">
      <c r="A50" s="2">
        <v>43172</v>
      </c>
      <c r="B50" s="1">
        <v>10389.5</v>
      </c>
      <c r="C50" s="1">
        <v>10478.6</v>
      </c>
      <c r="D50" s="1">
        <v>10377.85</v>
      </c>
      <c r="E50" s="1">
        <v>10426.85</v>
      </c>
      <c r="F50" s="1">
        <v>274852794</v>
      </c>
      <c r="G50" s="1">
        <v>23965.25</v>
      </c>
      <c r="H50" s="3">
        <f>IF(ISERR(LN(Table2743[[#This Row],[Close]]/E49)),"-",LN(Table2743[[#This Row],[Close]]/E49))</f>
        <v>5.228256687392662E-4</v>
      </c>
    </row>
    <row r="51" spans="1:8" x14ac:dyDescent="0.3">
      <c r="A51" s="2">
        <v>43173</v>
      </c>
      <c r="B51" s="1">
        <v>10393.049999999999</v>
      </c>
      <c r="C51" s="1">
        <v>10420.35</v>
      </c>
      <c r="D51" s="1">
        <v>10336.299999999999</v>
      </c>
      <c r="E51" s="1">
        <v>10410.9</v>
      </c>
      <c r="F51" s="1">
        <v>186991169</v>
      </c>
      <c r="G51" s="1">
        <v>9564.68</v>
      </c>
      <c r="H51" s="3">
        <f>IF(ISERR(LN(Table2743[[#This Row],[Close]]/E50)),"-",LN(Table2743[[#This Row],[Close]]/E50))</f>
        <v>-1.5308757533812772E-3</v>
      </c>
    </row>
    <row r="52" spans="1:8" x14ac:dyDescent="0.3">
      <c r="A52" s="2">
        <v>43174</v>
      </c>
      <c r="B52" s="1">
        <v>10405.450000000001</v>
      </c>
      <c r="C52" s="1">
        <v>10420</v>
      </c>
      <c r="D52" s="1">
        <v>10346.200000000001</v>
      </c>
      <c r="E52" s="1">
        <v>10360.15</v>
      </c>
      <c r="F52" s="1">
        <v>179308593</v>
      </c>
      <c r="G52" s="1">
        <v>8588.01</v>
      </c>
      <c r="H52" s="3">
        <f>IF(ISERR(LN(Table2743[[#This Row],[Close]]/E51)),"-",LN(Table2743[[#This Row],[Close]]/E51))</f>
        <v>-4.8866187302434253E-3</v>
      </c>
    </row>
    <row r="53" spans="1:8" x14ac:dyDescent="0.3">
      <c r="A53" s="2">
        <v>43175</v>
      </c>
      <c r="B53" s="1">
        <v>10345.15</v>
      </c>
      <c r="C53" s="1">
        <v>10346.299999999999</v>
      </c>
      <c r="D53" s="1">
        <v>10180.25</v>
      </c>
      <c r="E53" s="1">
        <v>10195.15</v>
      </c>
      <c r="F53" s="1">
        <v>338702439</v>
      </c>
      <c r="G53" s="1">
        <v>18811.97</v>
      </c>
      <c r="H53" s="3">
        <f>IF(ISERR(LN(Table2743[[#This Row],[Close]]/E52)),"-",LN(Table2743[[#This Row],[Close]]/E52))</f>
        <v>-1.6054598478163293E-2</v>
      </c>
    </row>
    <row r="54" spans="1:8" x14ac:dyDescent="0.3">
      <c r="A54" s="2">
        <v>43178</v>
      </c>
      <c r="B54" s="1">
        <v>10215.35</v>
      </c>
      <c r="C54" s="1">
        <v>10224.549999999999</v>
      </c>
      <c r="D54" s="1">
        <v>10075.299999999999</v>
      </c>
      <c r="E54" s="1">
        <v>10094.25</v>
      </c>
      <c r="F54" s="1">
        <v>216670033</v>
      </c>
      <c r="G54" s="1">
        <v>11111.43</v>
      </c>
      <c r="H54" s="3">
        <f>IF(ISERR(LN(Table2743[[#This Row],[Close]]/E53)),"-",LN(Table2743[[#This Row],[Close]]/E53))</f>
        <v>-9.9461622130384876E-3</v>
      </c>
    </row>
    <row r="55" spans="1:8" x14ac:dyDescent="0.3">
      <c r="A55" s="2">
        <v>43179</v>
      </c>
      <c r="B55" s="1">
        <v>10051.549999999999</v>
      </c>
      <c r="C55" s="1">
        <v>10155.65</v>
      </c>
      <c r="D55" s="1">
        <v>10049.1</v>
      </c>
      <c r="E55" s="1">
        <v>10124.35</v>
      </c>
      <c r="F55" s="1">
        <v>209327593</v>
      </c>
      <c r="G55" s="1">
        <v>10947.12</v>
      </c>
      <c r="H55" s="3">
        <f>IF(ISERR(LN(Table2743[[#This Row],[Close]]/E54)),"-",LN(Table2743[[#This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IF(ISERR(LN(Table2743[[#This Row],[Close]]/E55)),"-",LN(Table2743[[#This Row],[Close]]/E55))</f>
        <v>3.0473997429050059E-3</v>
      </c>
    </row>
    <row r="57" spans="1:8" x14ac:dyDescent="0.3">
      <c r="A57" s="2">
        <v>43181</v>
      </c>
      <c r="B57" s="1">
        <v>10167.5</v>
      </c>
      <c r="C57" s="1">
        <v>10207.85</v>
      </c>
      <c r="D57" s="1">
        <v>10105.4</v>
      </c>
      <c r="E57" s="1">
        <v>10114.75</v>
      </c>
      <c r="F57" s="1">
        <v>237632983</v>
      </c>
      <c r="G57" s="1">
        <v>11558.88</v>
      </c>
      <c r="H57" s="3">
        <f>IF(ISERR(LN(Table2743[[#This Row],[Close]]/E56)),"-",LN(Table2743[[#This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IF(ISERR(LN(Table2743[[#This Row],[Close]]/E57)),"-",LN(Table2743[[#This Row],[Close]]/E57))</f>
        <v>-1.1604680566535094E-2</v>
      </c>
    </row>
    <row r="59" spans="1:8" x14ac:dyDescent="0.3">
      <c r="A59" s="2">
        <v>43185</v>
      </c>
      <c r="B59" s="1">
        <v>9989.15</v>
      </c>
      <c r="C59" s="1">
        <v>10143.5</v>
      </c>
      <c r="D59" s="1">
        <v>9958.5499999999993</v>
      </c>
      <c r="E59" s="1">
        <v>10130.65</v>
      </c>
      <c r="F59" s="1">
        <v>270665332</v>
      </c>
      <c r="G59" s="1">
        <v>12695.47</v>
      </c>
      <c r="H59" s="3">
        <f>IF(ISERR(LN(Table2743[[#This Row],[Close]]/E58)),"-",LN(Table2743[[#This Row],[Close]]/E58))</f>
        <v>1.317540806700627E-2</v>
      </c>
    </row>
    <row r="60" spans="1:8" x14ac:dyDescent="0.3">
      <c r="A60" s="2">
        <v>43186</v>
      </c>
      <c r="B60" s="1">
        <v>10188</v>
      </c>
      <c r="C60" s="1">
        <v>10207.9</v>
      </c>
      <c r="D60" s="1">
        <v>10139.65</v>
      </c>
      <c r="E60" s="1">
        <v>10184.15</v>
      </c>
      <c r="F60" s="1">
        <v>232713976</v>
      </c>
      <c r="G60" s="1">
        <v>11175.79</v>
      </c>
      <c r="H60" s="3">
        <f>IF(ISERR(LN(Table2743[[#This Row],[Close]]/E59)),"-",LN(Table2743[[#This Row],[Close]]/E59))</f>
        <v>5.2671080872007661E-3</v>
      </c>
    </row>
    <row r="61" spans="1:8" x14ac:dyDescent="0.3">
      <c r="A61" s="2">
        <v>43187</v>
      </c>
      <c r="B61" s="1">
        <v>10143.6</v>
      </c>
      <c r="C61" s="1">
        <v>10158.35</v>
      </c>
      <c r="D61" s="1">
        <v>10096.9</v>
      </c>
      <c r="E61" s="1">
        <v>10113.700000000001</v>
      </c>
      <c r="F61" s="1">
        <v>354977198</v>
      </c>
      <c r="G61" s="1">
        <v>18807.48</v>
      </c>
      <c r="H61" s="3">
        <f>IF(ISERR(LN(Table2743[[#This Row],[Close]]/E60)),"-",LN(Table2743[[#This Row],[Close]]/E60))</f>
        <v>-6.9416497702654151E-3</v>
      </c>
    </row>
    <row r="62" spans="1:8" x14ac:dyDescent="0.3">
      <c r="A62" s="2">
        <v>43192</v>
      </c>
      <c r="B62" s="1">
        <v>10151.65</v>
      </c>
      <c r="C62" s="1">
        <v>10220.1</v>
      </c>
      <c r="D62" s="1">
        <v>10127.75</v>
      </c>
      <c r="E62" s="1">
        <v>10211.799999999999</v>
      </c>
      <c r="F62" s="1">
        <v>223135459</v>
      </c>
      <c r="G62" s="1">
        <v>10968.95</v>
      </c>
      <c r="H62" s="3">
        <f>IF(ISERR(LN(Table2743[[#This Row],[Close]]/E61)),"-",LN(Table2743[[#This Row],[Close]]/E61))</f>
        <v>9.6529740222437918E-3</v>
      </c>
    </row>
    <row r="63" spans="1:8" x14ac:dyDescent="0.3">
      <c r="A63" s="2">
        <v>43193</v>
      </c>
      <c r="B63" s="1">
        <v>10186.85</v>
      </c>
      <c r="C63" s="1">
        <v>10255.35</v>
      </c>
      <c r="D63" s="1">
        <v>10171.049999999999</v>
      </c>
      <c r="E63" s="1">
        <v>10245</v>
      </c>
      <c r="F63" s="1">
        <v>211652029</v>
      </c>
      <c r="G63" s="1">
        <v>10167.120000000001</v>
      </c>
      <c r="H63" s="3">
        <f>IF(ISERR(LN(Table2743[[#This Row],[Close]]/E62)),"-",LN(Table2743[[#This Row],[Close]]/E62))</f>
        <v>3.2458673056040936E-3</v>
      </c>
    </row>
    <row r="64" spans="1:8" x14ac:dyDescent="0.3">
      <c r="A64" s="2">
        <v>43194</v>
      </c>
      <c r="B64" s="1">
        <v>10274.6</v>
      </c>
      <c r="C64" s="1">
        <v>10279.85</v>
      </c>
      <c r="D64" s="1">
        <v>10111.299999999999</v>
      </c>
      <c r="E64" s="1">
        <v>10128.4</v>
      </c>
      <c r="F64" s="1">
        <v>238182921</v>
      </c>
      <c r="G64" s="1">
        <v>11861.79</v>
      </c>
      <c r="H64" s="3">
        <f>IF(ISERR(LN(Table2743[[#This Row],[Close]]/E63)),"-",LN(Table2743[[#This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IF(ISERR(LN(Table2743[[#This Row],[Close]]/E64)),"-",LN(Table2743[[#This Row],[Close]]/E64))</f>
        <v>1.9239307493896241E-2</v>
      </c>
    </row>
    <row r="66" spans="1:8" x14ac:dyDescent="0.3">
      <c r="A66" s="2">
        <v>43196</v>
      </c>
      <c r="B66" s="1">
        <v>10322.75</v>
      </c>
      <c r="C66" s="1">
        <v>10350.450000000001</v>
      </c>
      <c r="D66" s="1">
        <v>10290.85</v>
      </c>
      <c r="E66" s="1">
        <v>10331.6</v>
      </c>
      <c r="F66" s="1">
        <v>206355691</v>
      </c>
      <c r="G66" s="1">
        <v>10131.74</v>
      </c>
      <c r="H66" s="3">
        <f>IF(ISERR(LN(Table2743[[#This Row],[Close]]/E65)),"-",LN(Table2743[[#This Row],[Close]]/E65))</f>
        <v>6.2449322469616732E-4</v>
      </c>
    </row>
    <row r="67" spans="1:8" x14ac:dyDescent="0.3">
      <c r="A67" s="2">
        <v>43199</v>
      </c>
      <c r="B67" s="1">
        <v>10333.700000000001</v>
      </c>
      <c r="C67" s="1">
        <v>10397.700000000001</v>
      </c>
      <c r="D67" s="1">
        <v>10328.5</v>
      </c>
      <c r="E67" s="1">
        <v>10379.35</v>
      </c>
      <c r="F67" s="1">
        <v>228512954</v>
      </c>
      <c r="G67" s="1">
        <v>10714.13</v>
      </c>
      <c r="H67" s="3">
        <f>IF(ISERR(LN(Table2743[[#This Row],[Close]]/E66)),"-",LN(Table2743[[#This Row],[Close]]/E66))</f>
        <v>4.6110955418090394E-3</v>
      </c>
    </row>
    <row r="68" spans="1:8" x14ac:dyDescent="0.3">
      <c r="A68" s="2">
        <v>43200</v>
      </c>
      <c r="B68" s="1">
        <v>10412.9</v>
      </c>
      <c r="C68" s="1">
        <v>10424.85</v>
      </c>
      <c r="D68" s="1">
        <v>10381.5</v>
      </c>
      <c r="E68" s="1">
        <v>10402.25</v>
      </c>
      <c r="F68" s="1">
        <v>259523888</v>
      </c>
      <c r="G68" s="1">
        <v>11905.12</v>
      </c>
      <c r="H68" s="3">
        <f>IF(ISERR(LN(Table2743[[#This Row],[Close]]/E67)),"-",LN(Table2743[[#This Row],[Close]]/E67))</f>
        <v>2.2038735486090344E-3</v>
      </c>
    </row>
    <row r="69" spans="1:8" x14ac:dyDescent="0.3">
      <c r="A69" s="2">
        <v>43201</v>
      </c>
      <c r="B69" s="1">
        <v>10428.15</v>
      </c>
      <c r="C69" s="1">
        <v>10428.15</v>
      </c>
      <c r="D69" s="1">
        <v>10355.6</v>
      </c>
      <c r="E69" s="1">
        <v>10417.15</v>
      </c>
      <c r="F69" s="1">
        <v>258077363</v>
      </c>
      <c r="G69" s="1">
        <v>11790.58</v>
      </c>
      <c r="H69" s="3">
        <f>IF(ISERR(LN(Table2743[[#This Row],[Close]]/E68)),"-",LN(Table2743[[#This Row],[Close]]/E68))</f>
        <v>1.4313575361352732E-3</v>
      </c>
    </row>
    <row r="70" spans="1:8" x14ac:dyDescent="0.3">
      <c r="A70" s="2">
        <v>43202</v>
      </c>
      <c r="B70" s="1">
        <v>10410.65</v>
      </c>
      <c r="C70" s="1">
        <v>10469.9</v>
      </c>
      <c r="D70" s="1">
        <v>10395.25</v>
      </c>
      <c r="E70" s="1">
        <v>10458.65</v>
      </c>
      <c r="F70" s="1">
        <v>246027888</v>
      </c>
      <c r="G70" s="1">
        <v>12249.66</v>
      </c>
      <c r="H70" s="3">
        <f>IF(ISERR(LN(Table2743[[#This Row],[Close]]/E69)),"-",LN(Table2743[[#This Row],[Close]]/E69))</f>
        <v>3.9759007720501531E-3</v>
      </c>
    </row>
    <row r="71" spans="1:8" x14ac:dyDescent="0.3">
      <c r="A71" s="2">
        <v>43203</v>
      </c>
      <c r="B71" s="1">
        <v>10495.3</v>
      </c>
      <c r="C71" s="1">
        <v>10519.9</v>
      </c>
      <c r="D71" s="1">
        <v>10451.450000000001</v>
      </c>
      <c r="E71" s="1">
        <v>10480.6</v>
      </c>
      <c r="F71" s="1">
        <v>219724716</v>
      </c>
      <c r="G71" s="1">
        <v>12354.55</v>
      </c>
      <c r="H71" s="3">
        <f>IF(ISERR(LN(Table2743[[#This Row],[Close]]/E70)),"-",LN(Table2743[[#This Row],[Close]]/E70))</f>
        <v>2.0965419525609827E-3</v>
      </c>
    </row>
    <row r="72" spans="1:8" x14ac:dyDescent="0.3">
      <c r="A72" s="2">
        <v>43206</v>
      </c>
      <c r="B72" s="1">
        <v>10398.299999999999</v>
      </c>
      <c r="C72" s="1">
        <v>10540.15</v>
      </c>
      <c r="D72" s="1">
        <v>10396.35</v>
      </c>
      <c r="E72" s="1">
        <v>10528.35</v>
      </c>
      <c r="F72" s="1">
        <v>200950876</v>
      </c>
      <c r="G72" s="1">
        <v>11242.05</v>
      </c>
      <c r="H72" s="3">
        <f>IF(ISERR(LN(Table2743[[#This Row],[Close]]/E71)),"-",LN(Table2743[[#This Row],[Close]]/E71))</f>
        <v>4.5456895487553045E-3</v>
      </c>
    </row>
    <row r="73" spans="1:8" x14ac:dyDescent="0.3">
      <c r="A73" s="2">
        <v>43207</v>
      </c>
      <c r="B73" s="1">
        <v>10557.3</v>
      </c>
      <c r="C73" s="1">
        <v>10560.45</v>
      </c>
      <c r="D73" s="1">
        <v>10495.65</v>
      </c>
      <c r="E73" s="1">
        <v>10548.7</v>
      </c>
      <c r="F73" s="1">
        <v>212449535</v>
      </c>
      <c r="G73" s="1">
        <v>10501.71</v>
      </c>
      <c r="H73" s="3">
        <f>IF(ISERR(LN(Table2743[[#This Row],[Close]]/E72)),"-",LN(Table2743[[#This Row],[Close]]/E72))</f>
        <v>1.9310108694935376E-3</v>
      </c>
    </row>
    <row r="74" spans="1:8" x14ac:dyDescent="0.3">
      <c r="A74" s="2">
        <v>43208</v>
      </c>
      <c r="B74" s="1">
        <v>10578.9</v>
      </c>
      <c r="C74" s="1">
        <v>10594.2</v>
      </c>
      <c r="D74" s="1">
        <v>10509.7</v>
      </c>
      <c r="E74" s="1">
        <v>10526.2</v>
      </c>
      <c r="F74" s="1">
        <v>211823044</v>
      </c>
      <c r="G74" s="1">
        <v>9888.65</v>
      </c>
      <c r="H74" s="3">
        <f>IF(ISERR(LN(Table2743[[#This Row],[Close]]/E73)),"-",LN(Table2743[[#This Row],[Close]]/E73))</f>
        <v>-2.1352422596178809E-3</v>
      </c>
    </row>
    <row r="75" spans="1:8" x14ac:dyDescent="0.3">
      <c r="A75" s="2">
        <v>43209</v>
      </c>
      <c r="B75" s="1">
        <v>10563.65</v>
      </c>
      <c r="C75" s="1">
        <v>10572.2</v>
      </c>
      <c r="D75" s="1">
        <v>10546.2</v>
      </c>
      <c r="E75" s="1">
        <v>10565.3</v>
      </c>
      <c r="F75" s="1">
        <v>270740891</v>
      </c>
      <c r="G75" s="1">
        <v>12559.11</v>
      </c>
      <c r="H75" s="3">
        <f>IF(ISERR(LN(Table2743[[#This Row],[Close]]/E74)),"-",LN(Table2743[[#This Row],[Close]]/E74))</f>
        <v>3.7076589897762787E-3</v>
      </c>
    </row>
    <row r="76" spans="1:8" x14ac:dyDescent="0.3">
      <c r="A76" s="2">
        <v>43210</v>
      </c>
      <c r="B76" s="1">
        <v>10560.35</v>
      </c>
      <c r="C76" s="1">
        <v>10582.35</v>
      </c>
      <c r="D76" s="1">
        <v>10527.45</v>
      </c>
      <c r="E76" s="1">
        <v>10564.05</v>
      </c>
      <c r="F76" s="1">
        <v>252227268</v>
      </c>
      <c r="G76" s="1">
        <v>15372.66</v>
      </c>
      <c r="H76" s="3">
        <f>IF(ISERR(LN(Table2743[[#This Row],[Close]]/E75)),"-",LN(Table2743[[#This Row],[Close]]/E75))</f>
        <v>-1.1831883152662677E-4</v>
      </c>
    </row>
    <row r="77" spans="1:8" x14ac:dyDescent="0.3">
      <c r="A77" s="2">
        <v>43213</v>
      </c>
      <c r="B77" s="1">
        <v>10592.8</v>
      </c>
      <c r="C77" s="1">
        <v>10638.35</v>
      </c>
      <c r="D77" s="1">
        <v>10514.95</v>
      </c>
      <c r="E77" s="1">
        <v>10584.7</v>
      </c>
      <c r="F77" s="1">
        <v>200203196</v>
      </c>
      <c r="G77" s="1">
        <v>13642.67</v>
      </c>
      <c r="H77" s="3">
        <f>IF(ISERR(LN(Table2743[[#This Row],[Close]]/E76)),"-",LN(Table2743[[#This Row],[Close]]/E76))</f>
        <v>1.9528347124542745E-3</v>
      </c>
    </row>
    <row r="78" spans="1:8" x14ac:dyDescent="0.3">
      <c r="A78" s="2">
        <v>43214</v>
      </c>
      <c r="B78" s="1">
        <v>10578.1</v>
      </c>
      <c r="C78" s="1">
        <v>10636.8</v>
      </c>
      <c r="D78" s="1">
        <v>10569</v>
      </c>
      <c r="E78" s="1">
        <v>10614.35</v>
      </c>
      <c r="F78" s="1">
        <v>225972673</v>
      </c>
      <c r="G78" s="1">
        <v>12281.53</v>
      </c>
      <c r="H78" s="3">
        <f>IF(ISERR(LN(Table2743[[#This Row],[Close]]/E77)),"-",LN(Table2743[[#This Row],[Close]]/E77))</f>
        <v>2.7972969858506736E-3</v>
      </c>
    </row>
    <row r="79" spans="1:8" x14ac:dyDescent="0.3">
      <c r="A79" s="2">
        <v>43215</v>
      </c>
      <c r="B79" s="1">
        <v>10612.4</v>
      </c>
      <c r="C79" s="1">
        <v>10612.6</v>
      </c>
      <c r="D79" s="1">
        <v>10536.45</v>
      </c>
      <c r="E79" s="1">
        <v>10570.55</v>
      </c>
      <c r="F79" s="1">
        <v>195129613</v>
      </c>
      <c r="G79" s="1">
        <v>11125.11</v>
      </c>
      <c r="H79" s="3">
        <f>IF(ISERR(LN(Table2743[[#This Row],[Close]]/E78)),"-",LN(Table2743[[#This Row],[Close]]/E78))</f>
        <v>-4.1350265905722629E-3</v>
      </c>
    </row>
    <row r="80" spans="1:8" x14ac:dyDescent="0.3">
      <c r="A80" s="2">
        <v>43216</v>
      </c>
      <c r="B80" s="1">
        <v>10586.5</v>
      </c>
      <c r="C80" s="1">
        <v>10628.4</v>
      </c>
      <c r="D80" s="1">
        <v>10559.65</v>
      </c>
      <c r="E80" s="1">
        <v>10617.8</v>
      </c>
      <c r="F80" s="1">
        <v>345536167</v>
      </c>
      <c r="G80" s="1">
        <v>19200.41</v>
      </c>
      <c r="H80" s="3">
        <f>IF(ISERR(LN(Table2743[[#This Row],[Close]]/E79)),"-",LN(Table2743[[#This Row],[Close]]/E79))</f>
        <v>4.4600054580314101E-3</v>
      </c>
    </row>
    <row r="81" spans="1:8" x14ac:dyDescent="0.3">
      <c r="A81" s="2">
        <v>43217</v>
      </c>
      <c r="B81" s="1">
        <v>10651.65</v>
      </c>
      <c r="C81" s="1">
        <v>10719.8</v>
      </c>
      <c r="D81" s="1">
        <v>10647.55</v>
      </c>
      <c r="E81" s="1">
        <v>10692.3</v>
      </c>
      <c r="F81" s="1">
        <v>306671172</v>
      </c>
      <c r="G81" s="1">
        <v>16886.89</v>
      </c>
      <c r="H81" s="3">
        <f>IF(ISERR(LN(Table2743[[#This Row],[Close]]/E80)),"-",LN(Table2743[[#This Row],[Close]]/E80))</f>
        <v>6.9920181993261129E-3</v>
      </c>
    </row>
    <row r="82" spans="1:8" x14ac:dyDescent="0.3">
      <c r="A82" s="2">
        <v>43220</v>
      </c>
      <c r="B82" s="1">
        <v>10705.75</v>
      </c>
      <c r="C82" s="1">
        <v>10759</v>
      </c>
      <c r="D82" s="1">
        <v>10704.6</v>
      </c>
      <c r="E82" s="1">
        <v>10739.35</v>
      </c>
      <c r="F82" s="1">
        <v>179163468</v>
      </c>
      <c r="G82" s="1">
        <v>10412.57</v>
      </c>
      <c r="H82" s="3">
        <f>IF(ISERR(LN(Table2743[[#This Row],[Close]]/E81)),"-",LN(Table2743[[#This Row],[Close]]/E81))</f>
        <v>4.3907095895181257E-3</v>
      </c>
    </row>
    <row r="83" spans="1:8" x14ac:dyDescent="0.3">
      <c r="A83" s="2">
        <v>43222</v>
      </c>
      <c r="B83" s="1">
        <v>10783.85</v>
      </c>
      <c r="C83" s="1">
        <v>10784.65</v>
      </c>
      <c r="D83" s="1">
        <v>10689.8</v>
      </c>
      <c r="E83" s="1">
        <v>10718.05</v>
      </c>
      <c r="F83" s="1">
        <v>236757172</v>
      </c>
      <c r="G83" s="1">
        <v>14820.58</v>
      </c>
      <c r="H83" s="3">
        <f>IF(ISERR(LN(Table2743[[#This Row],[Close]]/E82)),"-",LN(Table2743[[#This Row],[Close]]/E82))</f>
        <v>-1.9853297227271902E-3</v>
      </c>
    </row>
    <row r="84" spans="1:8" x14ac:dyDescent="0.3">
      <c r="A84" s="2">
        <v>43223</v>
      </c>
      <c r="B84" s="1">
        <v>10720.15</v>
      </c>
      <c r="C84" s="1">
        <v>10720.6</v>
      </c>
      <c r="D84" s="1">
        <v>10647.45</v>
      </c>
      <c r="E84" s="1">
        <v>10679.65</v>
      </c>
      <c r="F84" s="1">
        <v>190869804</v>
      </c>
      <c r="G84" s="1">
        <v>11018.21</v>
      </c>
      <c r="H84" s="3">
        <f>IF(ISERR(LN(Table2743[[#This Row],[Close]]/E83)),"-",LN(Table2743[[#This Row],[Close]]/E83))</f>
        <v>-3.5891746517569662E-3</v>
      </c>
    </row>
    <row r="85" spans="1:8" x14ac:dyDescent="0.3">
      <c r="A85" s="2">
        <v>43224</v>
      </c>
      <c r="B85" s="1">
        <v>10700.45</v>
      </c>
      <c r="C85" s="1">
        <v>10700.45</v>
      </c>
      <c r="D85" s="1">
        <v>10601.6</v>
      </c>
      <c r="E85" s="1">
        <v>10618.25</v>
      </c>
      <c r="F85" s="1">
        <v>192296041</v>
      </c>
      <c r="G85" s="1">
        <v>9721.56</v>
      </c>
      <c r="H85" s="3">
        <f>IF(ISERR(LN(Table2743[[#This Row],[Close]]/E84)),"-",LN(Table2743[[#This Row],[Close]]/E84))</f>
        <v>-5.7658426514528623E-3</v>
      </c>
    </row>
    <row r="86" spans="1:8" x14ac:dyDescent="0.3">
      <c r="A86" s="2">
        <v>43227</v>
      </c>
      <c r="B86" s="1">
        <v>10653.15</v>
      </c>
      <c r="C86" s="1">
        <v>10725.65</v>
      </c>
      <c r="D86" s="1">
        <v>10635.65</v>
      </c>
      <c r="E86" s="1">
        <v>10715.5</v>
      </c>
      <c r="F86" s="1">
        <v>173620240</v>
      </c>
      <c r="G86" s="1">
        <v>9239.44</v>
      </c>
      <c r="H86" s="3">
        <f>IF(ISERR(LN(Table2743[[#This Row],[Close]]/E85)),"-",LN(Table2743[[#This Row],[Close]]/E85))</f>
        <v>9.1170725845766357E-3</v>
      </c>
    </row>
    <row r="87" spans="1:8" x14ac:dyDescent="0.3">
      <c r="A87" s="2">
        <v>43228</v>
      </c>
      <c r="B87" s="1">
        <v>10757.9</v>
      </c>
      <c r="C87" s="1">
        <v>10758.55</v>
      </c>
      <c r="D87" s="1">
        <v>10689.4</v>
      </c>
      <c r="E87" s="1">
        <v>10717.8</v>
      </c>
      <c r="F87" s="1">
        <v>278118616</v>
      </c>
      <c r="G87" s="1">
        <v>12783.49</v>
      </c>
      <c r="H87" s="3">
        <f>IF(ISERR(LN(Table2743[[#This Row],[Close]]/E86)),"-",LN(Table2743[[#This Row],[Close]]/E86))</f>
        <v>2.1461930816327936E-4</v>
      </c>
    </row>
    <row r="88" spans="1:8" x14ac:dyDescent="0.3">
      <c r="A88" s="2">
        <v>43229</v>
      </c>
      <c r="B88" s="1">
        <v>10693.35</v>
      </c>
      <c r="C88" s="1">
        <v>10766.25</v>
      </c>
      <c r="D88" s="1">
        <v>10689.85</v>
      </c>
      <c r="E88" s="1">
        <v>10741.7</v>
      </c>
      <c r="F88" s="1">
        <v>222115640</v>
      </c>
      <c r="G88" s="1">
        <v>10390.92</v>
      </c>
      <c r="H88" s="3">
        <f>IF(ISERR(LN(Table2743[[#This Row],[Close]]/E87)),"-",LN(Table2743[[#This Row],[Close]]/E87))</f>
        <v>2.2274526323300824E-3</v>
      </c>
    </row>
    <row r="89" spans="1:8" x14ac:dyDescent="0.3">
      <c r="A89" s="2">
        <v>43230</v>
      </c>
      <c r="B89" s="1">
        <v>10779.65</v>
      </c>
      <c r="C89" s="1">
        <v>10785.55</v>
      </c>
      <c r="D89" s="1">
        <v>10705</v>
      </c>
      <c r="E89" s="1">
        <v>10716.55</v>
      </c>
      <c r="F89" s="1">
        <v>197988475</v>
      </c>
      <c r="G89" s="1">
        <v>10526.38</v>
      </c>
      <c r="H89" s="3">
        <f>IF(ISERR(LN(Table2743[[#This Row],[Close]]/E88)),"-",LN(Table2743[[#This Row],[Close]]/E88))</f>
        <v>-2.3440878464996416E-3</v>
      </c>
    </row>
    <row r="90" spans="1:8" x14ac:dyDescent="0.3">
      <c r="A90" s="2">
        <v>43231</v>
      </c>
      <c r="B90" s="1">
        <v>10741.95</v>
      </c>
      <c r="C90" s="1">
        <v>10812.05</v>
      </c>
      <c r="D90" s="1">
        <v>10724.45</v>
      </c>
      <c r="E90" s="1">
        <v>10806.5</v>
      </c>
      <c r="F90" s="1">
        <v>209392114</v>
      </c>
      <c r="G90" s="1">
        <v>10432.43</v>
      </c>
      <c r="H90" s="3">
        <f>IF(ISERR(LN(Table2743[[#This Row],[Close]]/E89)),"-",LN(Table2743[[#This Row],[Close]]/E89))</f>
        <v>8.3585294552487952E-3</v>
      </c>
    </row>
    <row r="91" spans="1:8" x14ac:dyDescent="0.3">
      <c r="A91" s="2">
        <v>43234</v>
      </c>
      <c r="B91" s="1">
        <v>10815.15</v>
      </c>
      <c r="C91" s="1">
        <v>10834.85</v>
      </c>
      <c r="D91" s="1">
        <v>10774.75</v>
      </c>
      <c r="E91" s="1">
        <v>10806.6</v>
      </c>
      <c r="F91" s="1">
        <v>176697512</v>
      </c>
      <c r="G91" s="1">
        <v>9075.44</v>
      </c>
      <c r="H91" s="3">
        <f>IF(ISERR(LN(Table2743[[#This Row],[Close]]/E90)),"-",LN(Table2743[[#This Row],[Close]]/E90))</f>
        <v>9.2536470936592816E-6</v>
      </c>
    </row>
    <row r="92" spans="1:8" x14ac:dyDescent="0.3">
      <c r="A92" s="2">
        <v>43235</v>
      </c>
      <c r="B92" s="1">
        <v>10812.6</v>
      </c>
      <c r="C92" s="1">
        <v>10929.2</v>
      </c>
      <c r="D92" s="1">
        <v>10781.4</v>
      </c>
      <c r="E92" s="1">
        <v>10801.85</v>
      </c>
      <c r="F92" s="1">
        <v>262202312</v>
      </c>
      <c r="G92" s="1">
        <v>13582.7</v>
      </c>
      <c r="H92" s="3">
        <f>IF(ISERR(LN(Table2743[[#This Row],[Close]]/E91)),"-",LN(Table2743[[#This Row],[Close]]/E91))</f>
        <v>-4.3964283199478618E-4</v>
      </c>
    </row>
    <row r="93" spans="1:8" x14ac:dyDescent="0.3">
      <c r="A93" s="2">
        <v>43236</v>
      </c>
      <c r="B93" s="1">
        <v>10751.95</v>
      </c>
      <c r="C93" s="1">
        <v>10790.45</v>
      </c>
      <c r="D93" s="1">
        <v>10699.7</v>
      </c>
      <c r="E93" s="1">
        <v>10741.1</v>
      </c>
      <c r="F93" s="1">
        <v>238221884</v>
      </c>
      <c r="G93" s="1">
        <v>11359.48</v>
      </c>
      <c r="H93" s="3">
        <f>IF(ISERR(LN(Table2743[[#This Row],[Close]]/E92)),"-",LN(Table2743[[#This Row],[Close]]/E92))</f>
        <v>-5.6399110642633577E-3</v>
      </c>
    </row>
    <row r="94" spans="1:8" x14ac:dyDescent="0.3">
      <c r="A94" s="2">
        <v>43237</v>
      </c>
      <c r="B94" s="1">
        <v>10775.6</v>
      </c>
      <c r="C94" s="1">
        <v>10777.25</v>
      </c>
      <c r="D94" s="1">
        <v>10664.5</v>
      </c>
      <c r="E94" s="1">
        <v>10682.7</v>
      </c>
      <c r="F94" s="1">
        <v>220738923</v>
      </c>
      <c r="G94" s="1">
        <v>12506.3</v>
      </c>
      <c r="H94" s="3">
        <f>IF(ISERR(LN(Table2743[[#This Row],[Close]]/E93)),"-",LN(Table2743[[#This Row],[Close]]/E93))</f>
        <v>-5.4518941226662544E-3</v>
      </c>
    </row>
    <row r="95" spans="1:8" x14ac:dyDescent="0.3">
      <c r="A95" s="2">
        <v>43238</v>
      </c>
      <c r="B95" s="1">
        <v>10671.85</v>
      </c>
      <c r="C95" s="1">
        <v>10674.95</v>
      </c>
      <c r="D95" s="1">
        <v>10589.1</v>
      </c>
      <c r="E95" s="1">
        <v>10596.4</v>
      </c>
      <c r="F95" s="1">
        <v>229908939</v>
      </c>
      <c r="G95" s="1">
        <v>13908.47</v>
      </c>
      <c r="H95" s="3">
        <f>IF(ISERR(LN(Table2743[[#This Row],[Close]]/E94)),"-",LN(Table2743[[#This Row],[Close]]/E94))</f>
        <v>-8.1112897783238019E-3</v>
      </c>
    </row>
    <row r="96" spans="1:8" x14ac:dyDescent="0.3">
      <c r="A96" s="2">
        <v>43241</v>
      </c>
      <c r="B96" s="1">
        <v>10616.7</v>
      </c>
      <c r="C96" s="1">
        <v>10621.7</v>
      </c>
      <c r="D96" s="1">
        <v>10505.8</v>
      </c>
      <c r="E96" s="1">
        <v>10516.7</v>
      </c>
      <c r="F96" s="1">
        <v>197294184</v>
      </c>
      <c r="G96" s="1">
        <v>11346.13</v>
      </c>
      <c r="H96" s="3">
        <f>IF(ISERR(LN(Table2743[[#This Row],[Close]]/E95)),"-",LN(Table2743[[#This Row],[Close]]/E95))</f>
        <v>-7.5498509054843163E-3</v>
      </c>
    </row>
    <row r="97" spans="1:8" x14ac:dyDescent="0.3">
      <c r="A97" s="2">
        <v>43242</v>
      </c>
      <c r="B97" s="1">
        <v>10518.45</v>
      </c>
      <c r="C97" s="1">
        <v>10558.6</v>
      </c>
      <c r="D97" s="1">
        <v>10490.55</v>
      </c>
      <c r="E97" s="1">
        <v>10536.7</v>
      </c>
      <c r="F97" s="1">
        <v>249236637</v>
      </c>
      <c r="G97" s="1">
        <v>12017.36</v>
      </c>
      <c r="H97" s="3">
        <f>IF(ISERR(LN(Table2743[[#This Row],[Close]]/E96)),"-",LN(Table2743[[#This Row],[Close]]/E96))</f>
        <v>1.8999312240523454E-3</v>
      </c>
    </row>
    <row r="98" spans="1:8" x14ac:dyDescent="0.3">
      <c r="A98" s="2">
        <v>43243</v>
      </c>
      <c r="B98" s="1">
        <v>10521.1</v>
      </c>
      <c r="C98" s="1">
        <v>10533.55</v>
      </c>
      <c r="D98" s="1">
        <v>10417.799999999999</v>
      </c>
      <c r="E98" s="1">
        <v>10430.35</v>
      </c>
      <c r="F98" s="1">
        <v>299919120</v>
      </c>
      <c r="G98" s="1">
        <v>13456.6</v>
      </c>
      <c r="H98" s="3">
        <f>IF(ISERR(LN(Table2743[[#This Row],[Close]]/E97)),"-",LN(Table2743[[#This Row],[Close]]/E97))</f>
        <v>-1.0144575613613642E-2</v>
      </c>
    </row>
    <row r="99" spans="1:8" x14ac:dyDescent="0.3">
      <c r="A99" s="2">
        <v>43244</v>
      </c>
      <c r="B99" s="1">
        <v>10464.85</v>
      </c>
      <c r="C99" s="1">
        <v>10535.15</v>
      </c>
      <c r="D99" s="1">
        <v>10419.799999999999</v>
      </c>
      <c r="E99" s="1">
        <v>10513.85</v>
      </c>
      <c r="F99" s="1">
        <v>306792497</v>
      </c>
      <c r="G99" s="1">
        <v>12914.16</v>
      </c>
      <c r="H99" s="3">
        <f>IF(ISERR(LN(Table2743[[#This Row],[Close]]/E98)),"-",LN(Table2743[[#This Row],[Close]]/E98))</f>
        <v>7.9736101068204873E-3</v>
      </c>
    </row>
    <row r="100" spans="1:8" x14ac:dyDescent="0.3">
      <c r="A100" s="2">
        <v>43245</v>
      </c>
      <c r="B100" s="1">
        <v>10533.05</v>
      </c>
      <c r="C100" s="1">
        <v>10628.05</v>
      </c>
      <c r="D100" s="1">
        <v>10524</v>
      </c>
      <c r="E100" s="1">
        <v>10605.15</v>
      </c>
      <c r="F100" s="1">
        <v>268914888</v>
      </c>
      <c r="G100" s="1">
        <v>12431.16</v>
      </c>
      <c r="H100" s="3">
        <f>IF(ISERR(LN(Table2743[[#This Row],[Close]]/E99)),"-",LN(Table2743[[#This Row],[Close]]/E99))</f>
        <v>8.6462965847299792E-3</v>
      </c>
    </row>
    <row r="101" spans="1:8" x14ac:dyDescent="0.3">
      <c r="A101" s="2">
        <v>43248</v>
      </c>
      <c r="B101" s="1">
        <v>10648.35</v>
      </c>
      <c r="C101" s="1">
        <v>10709.8</v>
      </c>
      <c r="D101" s="1">
        <v>10640.55</v>
      </c>
      <c r="E101" s="1">
        <v>10688.65</v>
      </c>
      <c r="F101" s="1">
        <v>239786001</v>
      </c>
      <c r="G101" s="1">
        <v>11764.35</v>
      </c>
      <c r="H101" s="3">
        <f>IF(ISERR(LN(Table2743[[#This Row],[Close]]/E100)),"-",LN(Table2743[[#This Row],[Close]]/E100))</f>
        <v>7.8426986251568815E-3</v>
      </c>
    </row>
    <row r="102" spans="1:8" x14ac:dyDescent="0.3">
      <c r="A102" s="2">
        <v>43249</v>
      </c>
      <c r="B102" s="1">
        <v>10689.4</v>
      </c>
      <c r="C102" s="1">
        <v>10717.25</v>
      </c>
      <c r="D102" s="1">
        <v>10616.1</v>
      </c>
      <c r="E102" s="1">
        <v>10633.3</v>
      </c>
      <c r="F102" s="1">
        <v>232761575</v>
      </c>
      <c r="G102" s="1">
        <v>11817.39</v>
      </c>
      <c r="H102" s="3">
        <f>IF(ISERR(LN(Table2743[[#This Row],[Close]]/E101)),"-",LN(Table2743[[#This Row],[Close]]/E101))</f>
        <v>-5.1918444918060431E-3</v>
      </c>
    </row>
    <row r="103" spans="1:8" x14ac:dyDescent="0.3">
      <c r="A103" s="2">
        <v>43250</v>
      </c>
      <c r="B103" s="1">
        <v>10579</v>
      </c>
      <c r="C103" s="1">
        <v>10648.7</v>
      </c>
      <c r="D103" s="1">
        <v>10558.45</v>
      </c>
      <c r="E103" s="1">
        <v>10614.35</v>
      </c>
      <c r="F103" s="1">
        <v>246124259</v>
      </c>
      <c r="G103" s="1">
        <v>12224.76</v>
      </c>
      <c r="H103" s="3">
        <f>IF(ISERR(LN(Table2743[[#This Row],[Close]]/E102)),"-",LN(Table2743[[#This Row],[Close]]/E102))</f>
        <v>-1.7837271438870593E-3</v>
      </c>
    </row>
    <row r="104" spans="1:8" x14ac:dyDescent="0.3">
      <c r="A104" s="2">
        <v>43251</v>
      </c>
      <c r="B104" s="1">
        <v>10670.1</v>
      </c>
      <c r="C104" s="1">
        <v>10763.8</v>
      </c>
      <c r="D104" s="1">
        <v>10620.4</v>
      </c>
      <c r="E104" s="1">
        <v>10736.15</v>
      </c>
      <c r="F104" s="1">
        <v>629198569</v>
      </c>
      <c r="G104" s="1">
        <v>29479.77</v>
      </c>
      <c r="H104" s="3">
        <f>IF(ISERR(LN(Table2743[[#This Row],[Close]]/E103)),"-",LN(Table2743[[#This Row],[Close]]/E103))</f>
        <v>1.1409692638126136E-2</v>
      </c>
    </row>
    <row r="105" spans="1:8" x14ac:dyDescent="0.3">
      <c r="A105" s="2">
        <v>43252</v>
      </c>
      <c r="B105" s="1">
        <v>10738.45</v>
      </c>
      <c r="C105" s="1">
        <v>10764.75</v>
      </c>
      <c r="D105" s="1">
        <v>10681.5</v>
      </c>
      <c r="E105" s="1">
        <v>10696.2</v>
      </c>
      <c r="F105" s="1">
        <v>227355567</v>
      </c>
      <c r="G105" s="1">
        <v>12965.01</v>
      </c>
      <c r="H105" s="3">
        <f>IF(ISERR(LN(Table2743[[#This Row],[Close]]/E104)),"-",LN(Table2743[[#This Row],[Close]]/E104))</f>
        <v>-3.7280136120426276E-3</v>
      </c>
    </row>
    <row r="106" spans="1:8" x14ac:dyDescent="0.3">
      <c r="A106" s="2">
        <v>43255</v>
      </c>
      <c r="B106" s="1">
        <v>10765.95</v>
      </c>
      <c r="C106" s="1">
        <v>10770.3</v>
      </c>
      <c r="D106" s="1">
        <v>10618.35</v>
      </c>
      <c r="E106" s="1">
        <v>10628.5</v>
      </c>
      <c r="F106" s="1">
        <v>210148313</v>
      </c>
      <c r="G106" s="1">
        <v>14120.49</v>
      </c>
      <c r="H106" s="3">
        <f>IF(ISERR(LN(Table2743[[#This Row],[Close]]/E105)),"-",LN(Table2743[[#This Row],[Close]]/E105))</f>
        <v>-6.3494658726906857E-3</v>
      </c>
    </row>
    <row r="107" spans="1:8" x14ac:dyDescent="0.3">
      <c r="A107" s="2">
        <v>43256</v>
      </c>
      <c r="B107" s="1">
        <v>10630.7</v>
      </c>
      <c r="C107" s="1">
        <v>10633.15</v>
      </c>
      <c r="D107" s="1">
        <v>10550.9</v>
      </c>
      <c r="E107" s="1">
        <v>10593.15</v>
      </c>
      <c r="F107" s="1">
        <v>172898027</v>
      </c>
      <c r="G107" s="1">
        <v>10027.540000000001</v>
      </c>
      <c r="H107" s="3">
        <f>IF(ISERR(LN(Table2743[[#This Row],[Close]]/E106)),"-",LN(Table2743[[#This Row],[Close]]/E106))</f>
        <v>-3.3315065224060682E-3</v>
      </c>
    </row>
    <row r="108" spans="1:8" x14ac:dyDescent="0.3">
      <c r="A108" s="2">
        <v>43257</v>
      </c>
      <c r="B108" s="1">
        <v>10603.45</v>
      </c>
      <c r="C108" s="1">
        <v>10698.35</v>
      </c>
      <c r="D108" s="1">
        <v>10587.5</v>
      </c>
      <c r="E108" s="1">
        <v>10684.65</v>
      </c>
      <c r="F108" s="1">
        <v>195761429</v>
      </c>
      <c r="G108" s="1">
        <v>9920.75</v>
      </c>
      <c r="H108" s="3">
        <f>IF(ISERR(LN(Table2743[[#This Row],[Close]]/E107)),"-",LN(Table2743[[#This Row],[Close]]/E107))</f>
        <v>8.6005662256969095E-3</v>
      </c>
    </row>
    <row r="109" spans="1:8" x14ac:dyDescent="0.3">
      <c r="A109" s="2">
        <v>43258</v>
      </c>
      <c r="B109" s="1">
        <v>10722.6</v>
      </c>
      <c r="C109" s="1">
        <v>10818</v>
      </c>
      <c r="D109" s="1">
        <v>10722.6</v>
      </c>
      <c r="E109" s="1">
        <v>10768.35</v>
      </c>
      <c r="F109" s="1">
        <v>227663151</v>
      </c>
      <c r="G109" s="1">
        <v>11315.24</v>
      </c>
      <c r="H109" s="3">
        <f>IF(ISERR(LN(Table2743[[#This Row],[Close]]/E108)),"-",LN(Table2743[[#This Row],[Close]]/E108))</f>
        <v>7.8031440545139521E-3</v>
      </c>
    </row>
    <row r="110" spans="1:8" x14ac:dyDescent="0.3">
      <c r="A110" s="2">
        <v>43259</v>
      </c>
      <c r="B110" s="1">
        <v>10736.4</v>
      </c>
      <c r="C110" s="1">
        <v>10779.45</v>
      </c>
      <c r="D110" s="1">
        <v>10709.05</v>
      </c>
      <c r="E110" s="1">
        <v>10767.65</v>
      </c>
      <c r="F110" s="1">
        <v>215942528</v>
      </c>
      <c r="G110" s="1">
        <v>12360.88</v>
      </c>
      <c r="H110" s="3">
        <f>IF(ISERR(LN(Table2743[[#This Row],[Close]]/E109)),"-",LN(Table2743[[#This Row],[Close]]/E109))</f>
        <v>-6.5007429443483659E-5</v>
      </c>
    </row>
    <row r="111" spans="1:8" x14ac:dyDescent="0.3">
      <c r="A111" s="2">
        <v>43262</v>
      </c>
      <c r="B111" s="1">
        <v>10781.85</v>
      </c>
      <c r="C111" s="1">
        <v>10850.55</v>
      </c>
      <c r="D111" s="1">
        <v>10777.05</v>
      </c>
      <c r="E111" s="1">
        <v>10786.95</v>
      </c>
      <c r="F111" s="1">
        <v>217849903</v>
      </c>
      <c r="G111" s="1">
        <v>11384.97</v>
      </c>
      <c r="H111" s="3">
        <f>IF(ISERR(LN(Table2743[[#This Row],[Close]]/E110)),"-",LN(Table2743[[#This Row],[Close]]/E110))</f>
        <v>1.7908015140969788E-3</v>
      </c>
    </row>
    <row r="112" spans="1:8" x14ac:dyDescent="0.3">
      <c r="A112" s="2">
        <v>43263</v>
      </c>
      <c r="B112" s="1">
        <v>10816.15</v>
      </c>
      <c r="C112" s="1">
        <v>10856.55</v>
      </c>
      <c r="D112" s="1">
        <v>10789.4</v>
      </c>
      <c r="E112" s="1">
        <v>10842.85</v>
      </c>
      <c r="F112" s="1">
        <v>204419184</v>
      </c>
      <c r="G112" s="1">
        <v>11989.07</v>
      </c>
      <c r="H112" s="3">
        <f>IF(ISERR(LN(Table2743[[#This Row],[Close]]/E111)),"-",LN(Table2743[[#This Row],[Close]]/E111))</f>
        <v>5.1688064110242352E-3</v>
      </c>
    </row>
    <row r="113" spans="1:8" x14ac:dyDescent="0.3">
      <c r="A113" s="2">
        <v>43264</v>
      </c>
      <c r="B113" s="1">
        <v>10887.5</v>
      </c>
      <c r="C113" s="1">
        <v>10893.25</v>
      </c>
      <c r="D113" s="1">
        <v>10842.65</v>
      </c>
      <c r="E113" s="1">
        <v>10856.7</v>
      </c>
      <c r="F113" s="1">
        <v>220003032</v>
      </c>
      <c r="G113" s="1">
        <v>12982.8</v>
      </c>
      <c r="H113" s="3">
        <f>IF(ISERR(LN(Table2743[[#This Row],[Close]]/E112)),"-",LN(Table2743[[#This Row],[Close]]/E112))</f>
        <v>1.2765243408948135E-3</v>
      </c>
    </row>
    <row r="114" spans="1:8" x14ac:dyDescent="0.3">
      <c r="A114" s="2">
        <v>43265</v>
      </c>
      <c r="B114" s="1">
        <v>10832.9</v>
      </c>
      <c r="C114" s="1">
        <v>10833.7</v>
      </c>
      <c r="D114" s="1">
        <v>10773.55</v>
      </c>
      <c r="E114" s="1">
        <v>10808.05</v>
      </c>
      <c r="F114" s="1">
        <v>190031664</v>
      </c>
      <c r="G114" s="1">
        <v>11659.79</v>
      </c>
      <c r="H114" s="3">
        <f>IF(ISERR(LN(Table2743[[#This Row],[Close]]/E113)),"-",LN(Table2743[[#This Row],[Close]]/E113))</f>
        <v>-4.4911740754108491E-3</v>
      </c>
    </row>
    <row r="115" spans="1:8" x14ac:dyDescent="0.3">
      <c r="A115" s="2">
        <v>43266</v>
      </c>
      <c r="B115" s="1">
        <v>10808.65</v>
      </c>
      <c r="C115" s="1">
        <v>10834</v>
      </c>
      <c r="D115" s="1">
        <v>10755.4</v>
      </c>
      <c r="E115" s="1">
        <v>10817.7</v>
      </c>
      <c r="F115" s="1">
        <v>314764425</v>
      </c>
      <c r="G115" s="1">
        <v>19271.43</v>
      </c>
      <c r="H115" s="3">
        <f>IF(ISERR(LN(Table2743[[#This Row],[Close]]/E114)),"-",LN(Table2743[[#This Row],[Close]]/E114))</f>
        <v>8.9245465618541871E-4</v>
      </c>
    </row>
    <row r="116" spans="1:8" x14ac:dyDescent="0.3">
      <c r="A116" s="2">
        <v>43269</v>
      </c>
      <c r="B116" s="1">
        <v>10830.2</v>
      </c>
      <c r="C116" s="1">
        <v>10830.2</v>
      </c>
      <c r="D116" s="1">
        <v>10787.35</v>
      </c>
      <c r="E116" s="1">
        <v>10799.85</v>
      </c>
      <c r="F116" s="1">
        <v>202727202</v>
      </c>
      <c r="G116" s="1">
        <v>11182.48</v>
      </c>
      <c r="H116" s="3">
        <f>IF(ISERR(LN(Table2743[[#This Row],[Close]]/E115)),"-",LN(Table2743[[#This Row],[Close]]/E115))</f>
        <v>-1.6514363613613185E-3</v>
      </c>
    </row>
    <row r="117" spans="1:8" x14ac:dyDescent="0.3">
      <c r="A117" s="2">
        <v>43270</v>
      </c>
      <c r="B117" s="1">
        <v>10789.45</v>
      </c>
      <c r="C117" s="1">
        <v>10789.45</v>
      </c>
      <c r="D117" s="1">
        <v>10701.2</v>
      </c>
      <c r="E117" s="1">
        <v>10710.45</v>
      </c>
      <c r="F117" s="1">
        <v>231382790</v>
      </c>
      <c r="G117" s="1">
        <v>12290.16</v>
      </c>
      <c r="H117" s="3">
        <f>IF(ISERR(LN(Table2743[[#This Row],[Close]]/E116)),"-",LN(Table2743[[#This Row],[Close]]/E116))</f>
        <v>-8.3123447611347413E-3</v>
      </c>
    </row>
    <row r="118" spans="1:8" x14ac:dyDescent="0.3">
      <c r="A118" s="2">
        <v>43271</v>
      </c>
      <c r="B118" s="1">
        <v>10734.65</v>
      </c>
      <c r="C118" s="1">
        <v>10781.8</v>
      </c>
      <c r="D118" s="1">
        <v>10724.05</v>
      </c>
      <c r="E118" s="1">
        <v>10772.05</v>
      </c>
      <c r="F118" s="1">
        <v>199467082</v>
      </c>
      <c r="G118" s="1">
        <v>10858.35</v>
      </c>
      <c r="H118" s="3">
        <f>IF(ISERR(LN(Table2743[[#This Row],[Close]]/E117)),"-",LN(Table2743[[#This Row],[Close]]/E117))</f>
        <v>5.7349162184533176E-3</v>
      </c>
    </row>
    <row r="119" spans="1:8" x14ac:dyDescent="0.3">
      <c r="A119" s="2">
        <v>43272</v>
      </c>
      <c r="B119" s="1">
        <v>10808.45</v>
      </c>
      <c r="C119" s="1">
        <v>10809.6</v>
      </c>
      <c r="D119" s="1">
        <v>10725.9</v>
      </c>
      <c r="E119" s="1">
        <v>10741.1</v>
      </c>
      <c r="F119" s="1">
        <v>230507383</v>
      </c>
      <c r="G119" s="1">
        <v>12211.18</v>
      </c>
      <c r="H119" s="3">
        <f>IF(ISERR(LN(Table2743[[#This Row],[Close]]/E118)),"-",LN(Table2743[[#This Row],[Close]]/E118))</f>
        <v>-2.8773119094804597E-3</v>
      </c>
    </row>
    <row r="120" spans="1:8" x14ac:dyDescent="0.3">
      <c r="A120" s="2">
        <v>43273</v>
      </c>
      <c r="B120" s="1">
        <v>10742.7</v>
      </c>
      <c r="C120" s="1">
        <v>10837</v>
      </c>
      <c r="D120" s="1">
        <v>10710.45</v>
      </c>
      <c r="E120" s="1">
        <v>10821.85</v>
      </c>
      <c r="F120" s="1">
        <v>236898415</v>
      </c>
      <c r="G120" s="1">
        <v>13520.01</v>
      </c>
      <c r="H120" s="3">
        <f>IF(ISERR(LN(Table2743[[#This Row],[Close]]/E119)),"-",LN(Table2743[[#This Row],[Close]]/E119))</f>
        <v>7.489733777589257E-3</v>
      </c>
    </row>
    <row r="121" spans="1:8" x14ac:dyDescent="0.3">
      <c r="A121" s="2">
        <v>43276</v>
      </c>
      <c r="B121" s="1">
        <v>10822.9</v>
      </c>
      <c r="C121" s="1">
        <v>10831.05</v>
      </c>
      <c r="D121" s="1">
        <v>10753.05</v>
      </c>
      <c r="E121" s="1">
        <v>10762.45</v>
      </c>
      <c r="F121" s="1">
        <v>236693278</v>
      </c>
      <c r="G121" s="1">
        <v>12012.41</v>
      </c>
      <c r="H121" s="3">
        <f>IF(ISERR(LN(Table2743[[#This Row],[Close]]/E120)),"-",LN(Table2743[[#This Row],[Close]]/E120))</f>
        <v>-5.5040144879465814E-3</v>
      </c>
    </row>
    <row r="122" spans="1:8" x14ac:dyDescent="0.3">
      <c r="A122" s="2">
        <v>43277</v>
      </c>
      <c r="B122" s="1">
        <v>10742.7</v>
      </c>
      <c r="C122" s="1">
        <v>10805.25</v>
      </c>
      <c r="D122" s="1">
        <v>10732.55</v>
      </c>
      <c r="E122" s="1">
        <v>10769.15</v>
      </c>
      <c r="F122" s="1">
        <v>226846382</v>
      </c>
      <c r="G122" s="1">
        <v>12113.53</v>
      </c>
      <c r="H122" s="3">
        <f>IF(ISERR(LN(Table2743[[#This Row],[Close]]/E121)),"-",LN(Table2743[[#This Row],[Close]]/E121))</f>
        <v>6.2234113732792811E-4</v>
      </c>
    </row>
    <row r="123" spans="1:8" x14ac:dyDescent="0.3">
      <c r="A123" s="2">
        <v>43278</v>
      </c>
      <c r="B123" s="1">
        <v>10785.5</v>
      </c>
      <c r="C123" s="1">
        <v>10785.5</v>
      </c>
      <c r="D123" s="1">
        <v>10652.4</v>
      </c>
      <c r="E123" s="1">
        <v>10671.4</v>
      </c>
      <c r="F123" s="1">
        <v>253620792</v>
      </c>
      <c r="G123" s="1">
        <v>13837.03</v>
      </c>
      <c r="H123" s="3">
        <f>IF(ISERR(LN(Table2743[[#This Row],[Close]]/E122)),"-",LN(Table2743[[#This Row],[Close]]/E122))</f>
        <v>-9.1182994159396107E-3</v>
      </c>
    </row>
    <row r="124" spans="1:8" x14ac:dyDescent="0.3">
      <c r="A124" s="2">
        <v>43279</v>
      </c>
      <c r="B124" s="1">
        <v>10660.8</v>
      </c>
      <c r="C124" s="1">
        <v>10674.2</v>
      </c>
      <c r="D124" s="1">
        <v>10557.7</v>
      </c>
      <c r="E124" s="1">
        <v>10589.1</v>
      </c>
      <c r="F124" s="1">
        <v>363157327</v>
      </c>
      <c r="G124" s="1">
        <v>20187.98</v>
      </c>
      <c r="H124" s="3">
        <f>IF(ISERR(LN(Table2743[[#This Row],[Close]]/E123)),"-",LN(Table2743[[#This Row],[Close]]/E123))</f>
        <v>-7.7420955375824396E-3</v>
      </c>
    </row>
    <row r="125" spans="1:8" x14ac:dyDescent="0.3">
      <c r="A125" s="2">
        <v>43280</v>
      </c>
      <c r="B125" s="1">
        <v>10612.85</v>
      </c>
      <c r="C125" s="1">
        <v>10723.05</v>
      </c>
      <c r="D125" s="1">
        <v>10612.35</v>
      </c>
      <c r="E125" s="1">
        <v>10714.3</v>
      </c>
      <c r="F125" s="1">
        <v>250327878</v>
      </c>
      <c r="G125" s="1">
        <v>14440.17</v>
      </c>
      <c r="H125" s="3">
        <f>IF(ISERR(LN(Table2743[[#This Row],[Close]]/E124)),"-",LN(Table2743[[#This Row],[Close]]/E124))</f>
        <v>1.1754127647321299E-2</v>
      </c>
    </row>
    <row r="126" spans="1:8" x14ac:dyDescent="0.3">
      <c r="A126" s="2">
        <v>43283</v>
      </c>
      <c r="B126" s="1">
        <v>10732.35</v>
      </c>
      <c r="C126" s="1">
        <v>10736.15</v>
      </c>
      <c r="D126" s="1">
        <v>10604.65</v>
      </c>
      <c r="E126" s="1">
        <v>10657.3</v>
      </c>
      <c r="F126" s="1">
        <v>304536687</v>
      </c>
      <c r="G126" s="1">
        <v>13591.3</v>
      </c>
      <c r="H126" s="3">
        <f>IF(ISERR(LN(Table2743[[#This Row],[Close]]/E125)),"-",LN(Table2743[[#This Row],[Close]]/E125))</f>
        <v>-5.334194459439767E-3</v>
      </c>
    </row>
    <row r="127" spans="1:8" x14ac:dyDescent="0.3">
      <c r="A127" s="2">
        <v>43284</v>
      </c>
      <c r="B127" s="1">
        <v>10668.6</v>
      </c>
      <c r="C127" s="1">
        <v>10713.3</v>
      </c>
      <c r="D127" s="1">
        <v>10630.25</v>
      </c>
      <c r="E127" s="1">
        <v>10699.9</v>
      </c>
      <c r="F127" s="1">
        <v>208371545</v>
      </c>
      <c r="G127" s="1">
        <v>10896.89</v>
      </c>
      <c r="H127" s="3">
        <f>IF(ISERR(LN(Table2743[[#This Row],[Close]]/E126)),"-",LN(Table2743[[#This Row],[Close]]/E126))</f>
        <v>3.9892922757939599E-3</v>
      </c>
    </row>
    <row r="128" spans="1:8" x14ac:dyDescent="0.3">
      <c r="A128" s="2">
        <v>43285</v>
      </c>
      <c r="B128" s="1">
        <v>10715</v>
      </c>
      <c r="C128" s="1">
        <v>10777.15</v>
      </c>
      <c r="D128" s="1">
        <v>10677.75</v>
      </c>
      <c r="E128" s="1">
        <v>10769.9</v>
      </c>
      <c r="F128" s="1">
        <v>179268271</v>
      </c>
      <c r="G128" s="1">
        <v>10388.69</v>
      </c>
      <c r="H128" s="3">
        <f>IF(ISERR(LN(Table2743[[#This Row],[Close]]/E127)),"-",LN(Table2743[[#This Row],[Close]]/E127))</f>
        <v>6.5208104443272496E-3</v>
      </c>
    </row>
    <row r="129" spans="1:8" x14ac:dyDescent="0.3">
      <c r="A129" s="2">
        <v>43286</v>
      </c>
      <c r="B129" s="1">
        <v>10786.05</v>
      </c>
      <c r="C129" s="1">
        <v>10786.05</v>
      </c>
      <c r="D129" s="1">
        <v>10726.25</v>
      </c>
      <c r="E129" s="1">
        <v>10749.75</v>
      </c>
      <c r="F129" s="1">
        <v>227267176</v>
      </c>
      <c r="G129" s="1">
        <v>13676.58</v>
      </c>
      <c r="H129" s="3">
        <f>IF(ISERR(LN(Table2743[[#This Row],[Close]]/E128)),"-",LN(Table2743[[#This Row],[Close]]/E128))</f>
        <v>-1.8727075848253383E-3</v>
      </c>
    </row>
    <row r="130" spans="1:8" x14ac:dyDescent="0.3">
      <c r="A130" s="2">
        <v>43287</v>
      </c>
      <c r="B130" s="1">
        <v>10744.15</v>
      </c>
      <c r="C130" s="1">
        <v>10816.35</v>
      </c>
      <c r="D130" s="1">
        <v>10735.05</v>
      </c>
      <c r="E130" s="1">
        <v>10772.65</v>
      </c>
      <c r="F130" s="1">
        <v>256547706</v>
      </c>
      <c r="G130" s="1">
        <v>14006.48</v>
      </c>
      <c r="H130" s="3">
        <f>IF(ISERR(LN(Table2743[[#This Row],[Close]]/E129)),"-",LN(Table2743[[#This Row],[Close]]/E129))</f>
        <v>2.1280162660109484E-3</v>
      </c>
    </row>
    <row r="131" spans="1:8" x14ac:dyDescent="0.3">
      <c r="A131" s="2">
        <v>43290</v>
      </c>
      <c r="B131" s="1">
        <v>10838.3</v>
      </c>
      <c r="C131" s="1">
        <v>10860.35</v>
      </c>
      <c r="D131" s="1">
        <v>10807.15</v>
      </c>
      <c r="E131" s="1">
        <v>10852.9</v>
      </c>
      <c r="F131" s="1">
        <v>189331016</v>
      </c>
      <c r="G131" s="1">
        <v>10843.92</v>
      </c>
      <c r="H131" s="3">
        <f>IF(ISERR(LN(Table2743[[#This Row],[Close]]/E130)),"-",LN(Table2743[[#This Row],[Close]]/E130))</f>
        <v>7.4218106239193555E-3</v>
      </c>
    </row>
    <row r="132" spans="1:8" x14ac:dyDescent="0.3">
      <c r="A132" s="2">
        <v>43291</v>
      </c>
      <c r="B132" s="1">
        <v>10902.75</v>
      </c>
      <c r="C132" s="1">
        <v>10956.9</v>
      </c>
      <c r="D132" s="1">
        <v>10876.65</v>
      </c>
      <c r="E132" s="1">
        <v>10947.25</v>
      </c>
      <c r="F132" s="1">
        <v>203061980</v>
      </c>
      <c r="G132" s="1">
        <v>12834.85</v>
      </c>
      <c r="H132" s="3">
        <f>IF(ISERR(LN(Table2743[[#This Row],[Close]]/E131)),"-",LN(Table2743[[#This Row],[Close]]/E131))</f>
        <v>8.6559577894496902E-3</v>
      </c>
    </row>
    <row r="133" spans="1:8" x14ac:dyDescent="0.3">
      <c r="A133" s="2">
        <v>43292</v>
      </c>
      <c r="B133" s="1">
        <v>10956.4</v>
      </c>
      <c r="C133" s="1">
        <v>10976.65</v>
      </c>
      <c r="D133" s="1">
        <v>10923</v>
      </c>
      <c r="E133" s="1">
        <v>10948.3</v>
      </c>
      <c r="F133" s="1">
        <v>229211999</v>
      </c>
      <c r="G133" s="1">
        <v>15944.45</v>
      </c>
      <c r="H133" s="3">
        <f>IF(ISERR(LN(Table2743[[#This Row],[Close]]/E132)),"-",LN(Table2743[[#This Row],[Close]]/E132))</f>
        <v>9.5909899573626465E-5</v>
      </c>
    </row>
    <row r="134" spans="1:8" x14ac:dyDescent="0.3">
      <c r="A134" s="2">
        <v>43293</v>
      </c>
      <c r="B134" s="1">
        <v>11006.95</v>
      </c>
      <c r="C134" s="1">
        <v>11078.3</v>
      </c>
      <c r="D134" s="1">
        <v>10999.65</v>
      </c>
      <c r="E134" s="1">
        <v>11023.2</v>
      </c>
      <c r="F134" s="1">
        <v>256034815</v>
      </c>
      <c r="G134" s="1">
        <v>15787.28</v>
      </c>
      <c r="H134" s="3">
        <f>IF(ISERR(LN(Table2743[[#This Row],[Close]]/E133)),"-",LN(Table2743[[#This Row],[Close]]/E133))</f>
        <v>6.8179496293051707E-3</v>
      </c>
    </row>
    <row r="135" spans="1:8" x14ac:dyDescent="0.3">
      <c r="A135" s="2">
        <v>43294</v>
      </c>
      <c r="B135" s="1">
        <v>11056.9</v>
      </c>
      <c r="C135" s="1">
        <v>11071.35</v>
      </c>
      <c r="D135" s="1">
        <v>10999.75</v>
      </c>
      <c r="E135" s="1">
        <v>11018.9</v>
      </c>
      <c r="F135" s="1">
        <v>241670818</v>
      </c>
      <c r="G135" s="1">
        <v>14744.56</v>
      </c>
      <c r="H135" s="3">
        <f>IF(ISERR(LN(Table2743[[#This Row],[Close]]/E134)),"-",LN(Table2743[[#This Row],[Close]]/E134))</f>
        <v>-3.9016246678396689E-4</v>
      </c>
    </row>
    <row r="136" spans="1:8" x14ac:dyDescent="0.3">
      <c r="A136" s="2">
        <v>43297</v>
      </c>
      <c r="B136" s="1">
        <v>11018.95</v>
      </c>
      <c r="C136" s="1">
        <v>11019.5</v>
      </c>
      <c r="D136" s="1">
        <v>10926.25</v>
      </c>
      <c r="E136" s="1">
        <v>10936.85</v>
      </c>
      <c r="F136" s="1">
        <v>216971413</v>
      </c>
      <c r="G136" s="1">
        <v>13709.57</v>
      </c>
      <c r="H136" s="3">
        <f>IF(ISERR(LN(Table2743[[#This Row],[Close]]/E135)),"-",LN(Table2743[[#This Row],[Close]]/E135))</f>
        <v>-7.4741588844156994E-3</v>
      </c>
    </row>
    <row r="137" spans="1:8" x14ac:dyDescent="0.3">
      <c r="A137" s="2">
        <v>43298</v>
      </c>
      <c r="B137" s="1">
        <v>10939.65</v>
      </c>
      <c r="C137" s="1">
        <v>11018.5</v>
      </c>
      <c r="D137" s="1">
        <v>10925.6</v>
      </c>
      <c r="E137" s="1">
        <v>11008.05</v>
      </c>
      <c r="F137" s="1">
        <v>217107580</v>
      </c>
      <c r="G137" s="1">
        <v>12649.4</v>
      </c>
      <c r="H137" s="3">
        <f>IF(ISERR(LN(Table2743[[#This Row],[Close]]/E136)),"-",LN(Table2743[[#This Row],[Close]]/E136))</f>
        <v>6.4890019854781638E-3</v>
      </c>
    </row>
    <row r="138" spans="1:8" x14ac:dyDescent="0.3">
      <c r="A138" s="2">
        <v>43299</v>
      </c>
      <c r="B138" s="1">
        <v>11060.2</v>
      </c>
      <c r="C138" s="1">
        <v>11076.2</v>
      </c>
      <c r="D138" s="1">
        <v>10956.3</v>
      </c>
      <c r="E138" s="1">
        <v>10980.45</v>
      </c>
      <c r="F138" s="1">
        <v>232502459</v>
      </c>
      <c r="G138" s="1">
        <v>13320.2</v>
      </c>
      <c r="H138" s="3">
        <f>IF(ISERR(LN(Table2743[[#This Row],[Close]]/E137)),"-",LN(Table2743[[#This Row],[Close]]/E137))</f>
        <v>-2.5104044836980507E-3</v>
      </c>
    </row>
    <row r="139" spans="1:8" x14ac:dyDescent="0.3">
      <c r="A139" s="2">
        <v>43300</v>
      </c>
      <c r="B139" s="1">
        <v>10999.5</v>
      </c>
      <c r="C139" s="1">
        <v>11006.5</v>
      </c>
      <c r="D139" s="1">
        <v>10935.45</v>
      </c>
      <c r="E139" s="1">
        <v>10957.1</v>
      </c>
      <c r="F139" s="1">
        <v>222056399</v>
      </c>
      <c r="G139" s="1">
        <v>12199.98</v>
      </c>
      <c r="H139" s="3">
        <f>IF(ISERR(LN(Table2743[[#This Row],[Close]]/E138)),"-",LN(Table2743[[#This Row],[Close]]/E138))</f>
        <v>-2.1287708807833992E-3</v>
      </c>
    </row>
    <row r="140" spans="1:8" x14ac:dyDescent="0.3">
      <c r="A140" s="2">
        <v>43301</v>
      </c>
      <c r="B140" s="1">
        <v>10963.5</v>
      </c>
      <c r="C140" s="1">
        <v>11030.25</v>
      </c>
      <c r="D140" s="1">
        <v>10946.2</v>
      </c>
      <c r="E140" s="1">
        <v>11010.2</v>
      </c>
      <c r="F140" s="1">
        <v>193144113</v>
      </c>
      <c r="G140" s="1">
        <v>14105.94</v>
      </c>
      <c r="H140" s="3">
        <f>IF(ISERR(LN(Table2743[[#This Row],[Close]]/E139)),"-",LN(Table2743[[#This Row],[Close]]/E139))</f>
        <v>4.8344679065168992E-3</v>
      </c>
    </row>
    <row r="141" spans="1:8" x14ac:dyDescent="0.3">
      <c r="A141" s="2">
        <v>43304</v>
      </c>
      <c r="B141" s="1">
        <v>11019.85</v>
      </c>
      <c r="C141" s="1">
        <v>11093.4</v>
      </c>
      <c r="D141" s="1">
        <v>11010.95</v>
      </c>
      <c r="E141" s="1">
        <v>11084.75</v>
      </c>
      <c r="F141" s="1">
        <v>236153085</v>
      </c>
      <c r="G141" s="1">
        <v>14932.51</v>
      </c>
      <c r="H141" s="3">
        <f>IF(ISERR(LN(Table2743[[#This Row],[Close]]/E140)),"-",LN(Table2743[[#This Row],[Close]]/E140))</f>
        <v>6.7481739405328336E-3</v>
      </c>
    </row>
    <row r="142" spans="1:8" x14ac:dyDescent="0.3">
      <c r="A142" s="2">
        <v>43305</v>
      </c>
      <c r="B142" s="1">
        <v>11109</v>
      </c>
      <c r="C142" s="1">
        <v>11143.4</v>
      </c>
      <c r="D142" s="1">
        <v>11092.5</v>
      </c>
      <c r="E142" s="1">
        <v>11134.3</v>
      </c>
      <c r="F142" s="1">
        <v>212247395</v>
      </c>
      <c r="G142" s="1">
        <v>13931.15</v>
      </c>
      <c r="H142" s="3">
        <f>IF(ISERR(LN(Table2743[[#This Row],[Close]]/E141)),"-",LN(Table2743[[#This Row],[Close]]/E141))</f>
        <v>4.4601440782581301E-3</v>
      </c>
    </row>
    <row r="143" spans="1:8" x14ac:dyDescent="0.3">
      <c r="A143" s="2">
        <v>43306</v>
      </c>
      <c r="B143" s="1">
        <v>11148.4</v>
      </c>
      <c r="C143" s="1">
        <v>11157.15</v>
      </c>
      <c r="D143" s="1">
        <v>11113.25</v>
      </c>
      <c r="E143" s="1">
        <v>11132</v>
      </c>
      <c r="F143" s="1">
        <v>212333169</v>
      </c>
      <c r="G143" s="1">
        <v>12528.8</v>
      </c>
      <c r="H143" s="3">
        <f>IF(ISERR(LN(Table2743[[#This Row],[Close]]/E142)),"-",LN(Table2743[[#This Row],[Close]]/E142))</f>
        <v>-2.0659022901692162E-4</v>
      </c>
    </row>
    <row r="144" spans="1:8" x14ac:dyDescent="0.3">
      <c r="A144" s="2">
        <v>43307</v>
      </c>
      <c r="B144" s="1">
        <v>11132.95</v>
      </c>
      <c r="C144" s="1">
        <v>11185.85</v>
      </c>
      <c r="D144" s="1">
        <v>11125.7</v>
      </c>
      <c r="E144" s="1">
        <v>11167.3</v>
      </c>
      <c r="F144" s="1">
        <v>376657398</v>
      </c>
      <c r="G144" s="1">
        <v>21595.33</v>
      </c>
      <c r="H144" s="3">
        <f>IF(ISERR(LN(Table2743[[#This Row],[Close]]/E143)),"-",LN(Table2743[[#This Row],[Close]]/E143))</f>
        <v>3.1660213088618083E-3</v>
      </c>
    </row>
    <row r="145" spans="1:8" x14ac:dyDescent="0.3">
      <c r="A145" s="2">
        <v>43308</v>
      </c>
      <c r="B145" s="1">
        <v>11232.75</v>
      </c>
      <c r="C145" s="1">
        <v>11283.4</v>
      </c>
      <c r="D145" s="1">
        <v>11210.25</v>
      </c>
      <c r="E145" s="1">
        <v>11278.35</v>
      </c>
      <c r="F145" s="1">
        <v>324343457</v>
      </c>
      <c r="G145" s="1">
        <v>15203.09</v>
      </c>
      <c r="H145" s="3">
        <f>IF(ISERR(LN(Table2743[[#This Row],[Close]]/E144)),"-",LN(Table2743[[#This Row],[Close]]/E144))</f>
        <v>9.8950938021973352E-3</v>
      </c>
    </row>
    <row r="146" spans="1:8" x14ac:dyDescent="0.3">
      <c r="A146" s="2">
        <v>43311</v>
      </c>
      <c r="B146" s="1">
        <v>11296.65</v>
      </c>
      <c r="C146" s="1">
        <v>11328.1</v>
      </c>
      <c r="D146" s="1">
        <v>11261.45</v>
      </c>
      <c r="E146" s="1">
        <v>11319.55</v>
      </c>
      <c r="F146" s="1">
        <v>287435926</v>
      </c>
      <c r="G146" s="1">
        <v>14716.66</v>
      </c>
      <c r="H146" s="3">
        <f>IF(ISERR(LN(Table2743[[#This Row],[Close]]/E145)),"-",LN(Table2743[[#This Row],[Close]]/E145))</f>
        <v>3.6463605599989543E-3</v>
      </c>
    </row>
    <row r="147" spans="1:8" x14ac:dyDescent="0.3">
      <c r="A147" s="2">
        <v>43312</v>
      </c>
      <c r="B147" s="1">
        <v>11311.05</v>
      </c>
      <c r="C147" s="1">
        <v>11366</v>
      </c>
      <c r="D147" s="1">
        <v>11267.75</v>
      </c>
      <c r="E147" s="1">
        <v>11356.5</v>
      </c>
      <c r="F147" s="1">
        <v>264430889</v>
      </c>
      <c r="G147" s="1">
        <v>15297.4</v>
      </c>
      <c r="H147" s="3">
        <f>IF(ISERR(LN(Table2743[[#This Row],[Close]]/E146)),"-",LN(Table2743[[#This Row],[Close]]/E146))</f>
        <v>3.2589478946312938E-3</v>
      </c>
    </row>
    <row r="148" spans="1:8" x14ac:dyDescent="0.3">
      <c r="A148" s="2">
        <v>43313</v>
      </c>
      <c r="B148" s="1">
        <v>11359.8</v>
      </c>
      <c r="C148" s="1">
        <v>11390.55</v>
      </c>
      <c r="D148" s="1">
        <v>11313.55</v>
      </c>
      <c r="E148" s="1">
        <v>11346.2</v>
      </c>
      <c r="F148" s="1">
        <v>278012697</v>
      </c>
      <c r="G148" s="1">
        <v>14436.12</v>
      </c>
      <c r="H148" s="3">
        <f>IF(ISERR(LN(Table2743[[#This Row],[Close]]/E147)),"-",LN(Table2743[[#This Row],[Close]]/E147))</f>
        <v>-9.0738112265936017E-4</v>
      </c>
    </row>
    <row r="149" spans="1:8" x14ac:dyDescent="0.3">
      <c r="A149" s="2">
        <v>43314</v>
      </c>
      <c r="B149" s="1">
        <v>11328.9</v>
      </c>
      <c r="C149" s="1">
        <v>11328.9</v>
      </c>
      <c r="D149" s="1">
        <v>11234.95</v>
      </c>
      <c r="E149" s="1">
        <v>11244.7</v>
      </c>
      <c r="F149" s="1">
        <v>216533127</v>
      </c>
      <c r="G149" s="1">
        <v>12267.66</v>
      </c>
      <c r="H149" s="3">
        <f>IF(ISERR(LN(Table2743[[#This Row],[Close]]/E148)),"-",LN(Table2743[[#This Row],[Close]]/E148))</f>
        <v>-8.9859795750619302E-3</v>
      </c>
    </row>
    <row r="150" spans="1:8" x14ac:dyDescent="0.3">
      <c r="A150" s="2">
        <v>43315</v>
      </c>
      <c r="B150" s="1">
        <v>11297.8</v>
      </c>
      <c r="C150" s="1">
        <v>11368</v>
      </c>
      <c r="D150" s="1">
        <v>11294.55</v>
      </c>
      <c r="E150" s="1">
        <v>11360.8</v>
      </c>
      <c r="F150" s="1">
        <v>225146360</v>
      </c>
      <c r="G150" s="1">
        <v>12984.66</v>
      </c>
      <c r="H150" s="3">
        <f>IF(ISERR(LN(Table2743[[#This Row],[Close]]/E149)),"-",LN(Table2743[[#This Row],[Close]]/E149))</f>
        <v>1.0271926817053497E-2</v>
      </c>
    </row>
    <row r="151" spans="1:8" x14ac:dyDescent="0.3">
      <c r="A151" s="2">
        <v>43318</v>
      </c>
      <c r="B151" s="1">
        <v>11401.5</v>
      </c>
      <c r="C151" s="1">
        <v>11427.65</v>
      </c>
      <c r="D151" s="1">
        <v>11370.6</v>
      </c>
      <c r="E151" s="1">
        <v>11387.1</v>
      </c>
      <c r="F151" s="1">
        <v>210002582</v>
      </c>
      <c r="G151" s="1">
        <v>11321.55</v>
      </c>
      <c r="H151" s="3">
        <f>IF(ISERR(LN(Table2743[[#This Row],[Close]]/E150)),"-",LN(Table2743[[#This Row],[Close]]/E150))</f>
        <v>2.312302385563333E-3</v>
      </c>
    </row>
    <row r="152" spans="1:8" x14ac:dyDescent="0.3">
      <c r="A152" s="2">
        <v>43319</v>
      </c>
      <c r="B152" s="1">
        <v>11423.15</v>
      </c>
      <c r="C152" s="1">
        <v>11428.95</v>
      </c>
      <c r="D152" s="1">
        <v>11359.7</v>
      </c>
      <c r="E152" s="1">
        <v>11389.45</v>
      </c>
      <c r="F152" s="1">
        <v>233409612</v>
      </c>
      <c r="G152" s="1">
        <v>12457.71</v>
      </c>
      <c r="H152" s="3">
        <f>IF(ISERR(LN(Table2743[[#This Row],[Close]]/E151)),"-",LN(Table2743[[#This Row],[Close]]/E151))</f>
        <v>2.0635258705455244E-4</v>
      </c>
    </row>
    <row r="153" spans="1:8" x14ac:dyDescent="0.3">
      <c r="A153" s="2">
        <v>43320</v>
      </c>
      <c r="B153" s="1">
        <v>11412.5</v>
      </c>
      <c r="C153" s="1">
        <v>11459.95</v>
      </c>
      <c r="D153" s="1">
        <v>11379.3</v>
      </c>
      <c r="E153" s="1">
        <v>11450</v>
      </c>
      <c r="F153" s="1">
        <v>217047641</v>
      </c>
      <c r="G153" s="1">
        <v>12422.62</v>
      </c>
      <c r="H153" s="3">
        <f>IF(ISERR(LN(Table2743[[#This Row],[Close]]/E152)),"-",LN(Table2743[[#This Row],[Close]]/E152))</f>
        <v>5.3022416789647508E-3</v>
      </c>
    </row>
    <row r="154" spans="1:8" x14ac:dyDescent="0.3">
      <c r="A154" s="2">
        <v>43321</v>
      </c>
      <c r="B154" s="1">
        <v>11493.25</v>
      </c>
      <c r="C154" s="1">
        <v>11495.2</v>
      </c>
      <c r="D154" s="1">
        <v>11454.1</v>
      </c>
      <c r="E154" s="1">
        <v>11470.7</v>
      </c>
      <c r="F154" s="1">
        <v>311521403</v>
      </c>
      <c r="G154" s="1">
        <v>15842.76</v>
      </c>
      <c r="H154" s="3">
        <f>IF(ISERR(LN(Table2743[[#This Row],[Close]]/E153)),"-",LN(Table2743[[#This Row],[Close]]/E153))</f>
        <v>1.806228049557314E-3</v>
      </c>
    </row>
    <row r="155" spans="1:8" x14ac:dyDescent="0.3">
      <c r="A155" s="2">
        <v>43322</v>
      </c>
      <c r="B155" s="1">
        <v>11474.95</v>
      </c>
      <c r="C155" s="1">
        <v>11478.75</v>
      </c>
      <c r="D155" s="1">
        <v>11419.65</v>
      </c>
      <c r="E155" s="1">
        <v>11429.5</v>
      </c>
      <c r="F155" s="1">
        <v>336424182</v>
      </c>
      <c r="G155" s="1">
        <v>15738.26</v>
      </c>
      <c r="H155" s="3">
        <f>IF(ISERR(LN(Table2743[[#This Row],[Close]]/E154)),"-",LN(Table2743[[#This Row],[Close]]/E154))</f>
        <v>-3.5982257318400699E-3</v>
      </c>
    </row>
    <row r="156" spans="1:8" x14ac:dyDescent="0.3">
      <c r="A156" s="2">
        <v>43325</v>
      </c>
      <c r="B156" s="1">
        <v>11369.6</v>
      </c>
      <c r="C156" s="1">
        <v>11406.3</v>
      </c>
      <c r="D156" s="1">
        <v>11340.3</v>
      </c>
      <c r="E156" s="1">
        <v>11355.75</v>
      </c>
      <c r="F156" s="1">
        <v>254466760</v>
      </c>
      <c r="G156" s="1">
        <v>12899.22</v>
      </c>
      <c r="H156" s="3">
        <f>IF(ISERR(LN(Table2743[[#This Row],[Close]]/E155)),"-",LN(Table2743[[#This Row],[Close]]/E155))</f>
        <v>-6.4735087435117758E-3</v>
      </c>
    </row>
    <row r="157" spans="1:8" x14ac:dyDescent="0.3">
      <c r="A157" s="2">
        <v>43326</v>
      </c>
      <c r="B157" s="1">
        <v>11381.7</v>
      </c>
      <c r="C157" s="1">
        <v>11452.45</v>
      </c>
      <c r="D157" s="1">
        <v>11370.8</v>
      </c>
      <c r="E157" s="1">
        <v>11435.1</v>
      </c>
      <c r="F157" s="1">
        <v>239841680</v>
      </c>
      <c r="G157" s="1">
        <v>13935.35</v>
      </c>
      <c r="H157" s="3">
        <f>IF(ISERR(LN(Table2743[[#This Row],[Close]]/E156)),"-",LN(Table2743[[#This Row],[Close]]/E156))</f>
        <v>6.9633489429444069E-3</v>
      </c>
    </row>
    <row r="158" spans="1:8" x14ac:dyDescent="0.3">
      <c r="A158" s="2">
        <v>43328</v>
      </c>
      <c r="B158" s="1">
        <v>11397.15</v>
      </c>
      <c r="C158" s="1">
        <v>11449.85</v>
      </c>
      <c r="D158" s="1">
        <v>11366.25</v>
      </c>
      <c r="E158" s="1">
        <v>11385.05</v>
      </c>
      <c r="F158" s="1">
        <v>299610298</v>
      </c>
      <c r="G158" s="1">
        <v>17081.62</v>
      </c>
      <c r="H158" s="3">
        <f>IF(ISERR(LN(Table2743[[#This Row],[Close]]/E157)),"-",LN(Table2743[[#This Row],[Close]]/E157))</f>
        <v>-4.38648126781707E-3</v>
      </c>
    </row>
    <row r="159" spans="1:8" x14ac:dyDescent="0.3">
      <c r="A159" s="2">
        <v>43329</v>
      </c>
      <c r="B159" s="1">
        <v>11437.15</v>
      </c>
      <c r="C159" s="1">
        <v>11486.45</v>
      </c>
      <c r="D159" s="1">
        <v>11431.8</v>
      </c>
      <c r="E159" s="1">
        <v>11470.75</v>
      </c>
      <c r="F159" s="1">
        <v>241985503</v>
      </c>
      <c r="G159" s="1">
        <v>13275.31</v>
      </c>
      <c r="H159" s="3">
        <f>IF(ISERR(LN(Table2743[[#This Row],[Close]]/E158)),"-",LN(Table2743[[#This Row],[Close]]/E158))</f>
        <v>7.4992257226116294E-3</v>
      </c>
    </row>
    <row r="160" spans="1:8" x14ac:dyDescent="0.3">
      <c r="A160" s="2">
        <v>43332</v>
      </c>
      <c r="B160" s="1">
        <v>11502.1</v>
      </c>
      <c r="C160" s="1">
        <v>11565.3</v>
      </c>
      <c r="D160" s="1">
        <v>11499.65</v>
      </c>
      <c r="E160" s="1">
        <v>11551.75</v>
      </c>
      <c r="F160" s="1">
        <v>239843358</v>
      </c>
      <c r="G160" s="1">
        <v>14119.93</v>
      </c>
      <c r="H160" s="3">
        <f>IF(ISERR(LN(Table2743[[#This Row],[Close]]/E159)),"-",LN(Table2743[[#This Row],[Close]]/E159))</f>
        <v>7.0366236698632748E-3</v>
      </c>
    </row>
    <row r="161" spans="1:8" x14ac:dyDescent="0.3">
      <c r="A161" s="2">
        <v>43333</v>
      </c>
      <c r="B161" s="1">
        <v>11576.2</v>
      </c>
      <c r="C161" s="1">
        <v>11581.75</v>
      </c>
      <c r="D161" s="1">
        <v>11539.6</v>
      </c>
      <c r="E161" s="1">
        <v>11570.9</v>
      </c>
      <c r="F161" s="1">
        <v>231063669</v>
      </c>
      <c r="G161" s="1">
        <v>13528.83</v>
      </c>
      <c r="H161" s="3">
        <f>IF(ISERR(LN(Table2743[[#This Row],[Close]]/E160)),"-",LN(Table2743[[#This Row],[Close]]/E160))</f>
        <v>1.6563849194054057E-3</v>
      </c>
    </row>
    <row r="162" spans="1:8" x14ac:dyDescent="0.3">
      <c r="A162" s="2">
        <v>43335</v>
      </c>
      <c r="B162" s="1">
        <v>11620.7</v>
      </c>
      <c r="C162" s="1">
        <v>11620.7</v>
      </c>
      <c r="D162" s="1">
        <v>11546.7</v>
      </c>
      <c r="E162" s="1">
        <v>11582.75</v>
      </c>
      <c r="F162" s="1">
        <v>256163842</v>
      </c>
      <c r="G162" s="1">
        <v>16117.77</v>
      </c>
      <c r="H162" s="3">
        <f>IF(ISERR(LN(Table2743[[#This Row],[Close]]/E161)),"-",LN(Table2743[[#This Row],[Close]]/E161))</f>
        <v>1.0235968009065074E-3</v>
      </c>
    </row>
    <row r="163" spans="1:8" x14ac:dyDescent="0.3">
      <c r="A163" s="2">
        <v>43336</v>
      </c>
      <c r="B163" s="1">
        <v>11566.6</v>
      </c>
      <c r="C163" s="1">
        <v>11604.6</v>
      </c>
      <c r="D163" s="1">
        <v>11532</v>
      </c>
      <c r="E163" s="1">
        <v>11557.1</v>
      </c>
      <c r="F163" s="1">
        <v>225604574</v>
      </c>
      <c r="G163" s="1">
        <v>13019.55</v>
      </c>
      <c r="H163" s="3">
        <f>IF(ISERR(LN(Table2743[[#This Row],[Close]]/E162)),"-",LN(Table2743[[#This Row],[Close]]/E162))</f>
        <v>-2.2169556419407827E-3</v>
      </c>
    </row>
    <row r="164" spans="1:8" x14ac:dyDescent="0.3">
      <c r="A164" s="2">
        <v>43339</v>
      </c>
      <c r="B164" s="1">
        <v>11605.85</v>
      </c>
      <c r="C164" s="1">
        <v>11700.95</v>
      </c>
      <c r="D164" s="1">
        <v>11595.6</v>
      </c>
      <c r="E164" s="1">
        <v>11691.95</v>
      </c>
      <c r="F164" s="1">
        <v>205689327</v>
      </c>
      <c r="G164" s="1">
        <v>11707.5</v>
      </c>
      <c r="H164" s="3">
        <f>IF(ISERR(LN(Table2743[[#This Row],[Close]]/E163)),"-",LN(Table2743[[#This Row],[Close]]/E163))</f>
        <v>1.1600604091100921E-2</v>
      </c>
    </row>
    <row r="165" spans="1:8" x14ac:dyDescent="0.3">
      <c r="A165" s="2">
        <v>43340</v>
      </c>
      <c r="B165" s="1">
        <v>11731.95</v>
      </c>
      <c r="C165" s="1">
        <v>11760.2</v>
      </c>
      <c r="D165" s="1">
        <v>11710.5</v>
      </c>
      <c r="E165" s="1">
        <v>11738.5</v>
      </c>
      <c r="F165" s="1">
        <v>249420312</v>
      </c>
      <c r="G165" s="1">
        <v>13946.7</v>
      </c>
      <c r="H165" s="3">
        <f>IF(ISERR(LN(Table2743[[#This Row],[Close]]/E164)),"-",LN(Table2743[[#This Row],[Close]]/E164))</f>
        <v>3.973467111897261E-3</v>
      </c>
    </row>
    <row r="166" spans="1:8" x14ac:dyDescent="0.3">
      <c r="A166" s="2">
        <v>43341</v>
      </c>
      <c r="B166" s="1">
        <v>11744.95</v>
      </c>
      <c r="C166" s="1">
        <v>11753.2</v>
      </c>
      <c r="D166" s="1">
        <v>11678.85</v>
      </c>
      <c r="E166" s="1">
        <v>11691.9</v>
      </c>
      <c r="F166" s="1">
        <v>259351550</v>
      </c>
      <c r="G166" s="1">
        <v>14324.65</v>
      </c>
      <c r="H166" s="3">
        <f>IF(ISERR(LN(Table2743[[#This Row],[Close]]/E165)),"-",LN(Table2743[[#This Row],[Close]]/E165))</f>
        <v>-3.9777435676563271E-3</v>
      </c>
    </row>
    <row r="167" spans="1:8" x14ac:dyDescent="0.3">
      <c r="A167" s="2">
        <v>43342</v>
      </c>
      <c r="B167" s="1">
        <v>11694.75</v>
      </c>
      <c r="C167" s="1">
        <v>11698.8</v>
      </c>
      <c r="D167" s="1">
        <v>11639.7</v>
      </c>
      <c r="E167" s="1">
        <v>11676.8</v>
      </c>
      <c r="F167" s="1">
        <v>323450305</v>
      </c>
      <c r="G167" s="1">
        <v>18275.54</v>
      </c>
      <c r="H167" s="3">
        <f>IF(ISERR(LN(Table2743[[#This Row],[Close]]/E166)),"-",LN(Table2743[[#This Row],[Close]]/E166))</f>
        <v>-1.2923270957780808E-3</v>
      </c>
    </row>
    <row r="168" spans="1:8" x14ac:dyDescent="0.3">
      <c r="A168" s="2">
        <v>43343</v>
      </c>
      <c r="B168" s="1">
        <v>11675.85</v>
      </c>
      <c r="C168" s="1">
        <v>11727.65</v>
      </c>
      <c r="D168" s="1">
        <v>11640.1</v>
      </c>
      <c r="E168" s="1">
        <v>11680.5</v>
      </c>
      <c r="F168" s="1">
        <v>357230312</v>
      </c>
      <c r="G168" s="1">
        <v>20755.73</v>
      </c>
      <c r="H168" s="3">
        <f>IF(ISERR(LN(Table2743[[#This Row],[Close]]/E167)),"-",LN(Table2743[[#This Row],[Close]]/E167))</f>
        <v>3.1681744302199772E-4</v>
      </c>
    </row>
    <row r="169" spans="1:8" x14ac:dyDescent="0.3">
      <c r="A169" s="2">
        <v>43346</v>
      </c>
      <c r="B169" s="1">
        <v>11751.8</v>
      </c>
      <c r="C169" s="1">
        <v>11751.8</v>
      </c>
      <c r="D169" s="1">
        <v>11567.4</v>
      </c>
      <c r="E169" s="1">
        <v>11582.35</v>
      </c>
      <c r="F169" s="1">
        <v>241726864</v>
      </c>
      <c r="G169" s="1">
        <v>16139.58</v>
      </c>
      <c r="H169" s="3">
        <f>IF(ISERR(LN(Table2743[[#This Row],[Close]]/E168)),"-",LN(Table2743[[#This Row],[Close]]/E168))</f>
        <v>-8.4383970501899584E-3</v>
      </c>
    </row>
    <row r="170" spans="1:8" x14ac:dyDescent="0.3">
      <c r="A170" s="2">
        <v>43347</v>
      </c>
      <c r="B170" s="1">
        <v>11598.75</v>
      </c>
      <c r="C170" s="1">
        <v>11602.55</v>
      </c>
      <c r="D170" s="1">
        <v>11496.85</v>
      </c>
      <c r="E170" s="1">
        <v>11520.3</v>
      </c>
      <c r="F170" s="1">
        <v>262701030</v>
      </c>
      <c r="G170" s="1">
        <v>16254.78</v>
      </c>
      <c r="H170" s="3">
        <f>IF(ISERR(LN(Table2743[[#This Row],[Close]]/E169)),"-",LN(Table2743[[#This Row],[Close]]/E169))</f>
        <v>-5.371691057489936E-3</v>
      </c>
    </row>
    <row r="171" spans="1:8" x14ac:dyDescent="0.3">
      <c r="A171" s="2">
        <v>43348</v>
      </c>
      <c r="B171" s="1">
        <v>11514.85</v>
      </c>
      <c r="C171" s="1">
        <v>11542.65</v>
      </c>
      <c r="D171" s="1">
        <v>11393.85</v>
      </c>
      <c r="E171" s="1">
        <v>11476.95</v>
      </c>
      <c r="F171" s="1">
        <v>253689858</v>
      </c>
      <c r="G171" s="1">
        <v>15078.23</v>
      </c>
      <c r="H171" s="3">
        <f>IF(ISERR(LN(Table2743[[#This Row],[Close]]/E170)),"-",LN(Table2743[[#This Row],[Close]]/E170))</f>
        <v>-3.770020445457141E-3</v>
      </c>
    </row>
    <row r="172" spans="1:8" x14ac:dyDescent="0.3">
      <c r="A172" s="2">
        <v>43349</v>
      </c>
      <c r="B172" s="1">
        <v>11514.15</v>
      </c>
      <c r="C172" s="1">
        <v>11562.25</v>
      </c>
      <c r="D172" s="1">
        <v>11436.05</v>
      </c>
      <c r="E172" s="1">
        <v>11536.9</v>
      </c>
      <c r="F172" s="1">
        <v>255558129</v>
      </c>
      <c r="G172" s="1">
        <v>15161</v>
      </c>
      <c r="H172" s="3">
        <f>IF(ISERR(LN(Table2743[[#This Row],[Close]]/E171)),"-",LN(Table2743[[#This Row],[Close]]/E171))</f>
        <v>5.2099179931275122E-3</v>
      </c>
    </row>
    <row r="173" spans="1:8" x14ac:dyDescent="0.3">
      <c r="A173" s="2">
        <v>43350</v>
      </c>
      <c r="B173" s="1">
        <v>11558.25</v>
      </c>
      <c r="C173" s="1">
        <v>11603</v>
      </c>
      <c r="D173" s="1">
        <v>11484.4</v>
      </c>
      <c r="E173" s="1">
        <v>11589.1</v>
      </c>
      <c r="F173" s="1">
        <v>305029077</v>
      </c>
      <c r="G173" s="1">
        <v>16441.02</v>
      </c>
      <c r="H173" s="3">
        <f>IF(ISERR(LN(Table2743[[#This Row],[Close]]/E172)),"-",LN(Table2743[[#This Row],[Close]]/E172))</f>
        <v>4.5144070442281106E-3</v>
      </c>
    </row>
    <row r="174" spans="1:8" x14ac:dyDescent="0.3">
      <c r="A174" s="2">
        <v>43353</v>
      </c>
      <c r="B174" s="1">
        <v>11570.25</v>
      </c>
      <c r="C174" s="1">
        <v>11573</v>
      </c>
      <c r="D174" s="1">
        <v>11427.3</v>
      </c>
      <c r="E174" s="1">
        <v>11438.1</v>
      </c>
      <c r="F174" s="1">
        <v>295597988</v>
      </c>
      <c r="G174" s="1">
        <v>16513.89</v>
      </c>
      <c r="H174" s="3">
        <f>IF(ISERR(LN(Table2743[[#This Row],[Close]]/E173)),"-",LN(Table2743[[#This Row],[Close]]/E173))</f>
        <v>-1.311511294512481E-2</v>
      </c>
    </row>
    <row r="175" spans="1:8" x14ac:dyDescent="0.3">
      <c r="A175" s="2">
        <v>43354</v>
      </c>
      <c r="B175" s="1">
        <v>11476.85</v>
      </c>
      <c r="C175" s="1">
        <v>11479.4</v>
      </c>
      <c r="D175" s="1">
        <v>11274</v>
      </c>
      <c r="E175" s="1">
        <v>11287.5</v>
      </c>
      <c r="F175" s="1">
        <v>318093125</v>
      </c>
      <c r="G175" s="1">
        <v>18745.54</v>
      </c>
      <c r="H175" s="3">
        <f>IF(ISERR(LN(Table2743[[#This Row],[Close]]/E174)),"-",LN(Table2743[[#This Row],[Close]]/E174))</f>
        <v>-1.3253969499003263E-2</v>
      </c>
    </row>
    <row r="176" spans="1:8" x14ac:dyDescent="0.3">
      <c r="A176" s="2">
        <v>43355</v>
      </c>
      <c r="B176" s="1">
        <v>11340.1</v>
      </c>
      <c r="C176" s="1">
        <v>11380.75</v>
      </c>
      <c r="D176" s="1">
        <v>11250.2</v>
      </c>
      <c r="E176" s="1">
        <v>11369.9</v>
      </c>
      <c r="F176" s="1">
        <v>276509748</v>
      </c>
      <c r="G176" s="1">
        <v>15567.9</v>
      </c>
      <c r="H176" s="3">
        <f>IF(ISERR(LN(Table2743[[#This Row],[Close]]/E175)),"-",LN(Table2743[[#This Row],[Close]]/E175))</f>
        <v>7.2735939059058573E-3</v>
      </c>
    </row>
    <row r="177" spans="1:8" x14ac:dyDescent="0.3">
      <c r="A177" s="2">
        <v>43357</v>
      </c>
      <c r="B177" s="1">
        <v>11443.5</v>
      </c>
      <c r="C177" s="1">
        <v>11523.25</v>
      </c>
      <c r="D177" s="1">
        <v>11430.55</v>
      </c>
      <c r="E177" s="1">
        <v>11515.2</v>
      </c>
      <c r="F177" s="1">
        <v>285218296</v>
      </c>
      <c r="G177" s="1">
        <v>16423.36</v>
      </c>
      <c r="H177" s="3">
        <f>IF(ISERR(LN(Table2743[[#This Row],[Close]]/E176)),"-",LN(Table2743[[#This Row],[Close]]/E176))</f>
        <v>1.2698389122393185E-2</v>
      </c>
    </row>
    <row r="178" spans="1:8" x14ac:dyDescent="0.3">
      <c r="A178" s="2">
        <v>43360</v>
      </c>
      <c r="B178" s="1">
        <v>11464.95</v>
      </c>
      <c r="C178" s="1">
        <v>11464.95</v>
      </c>
      <c r="D178" s="1">
        <v>11366.9</v>
      </c>
      <c r="E178" s="1">
        <v>11377.75</v>
      </c>
      <c r="F178" s="1">
        <v>207620518</v>
      </c>
      <c r="G178" s="1">
        <v>11294.84</v>
      </c>
      <c r="H178" s="3">
        <f>IF(ISERR(LN(Table2743[[#This Row],[Close]]/E177)),"-",LN(Table2743[[#This Row],[Close]]/E177))</f>
        <v>-1.2008207911445088E-2</v>
      </c>
    </row>
    <row r="179" spans="1:8" x14ac:dyDescent="0.3">
      <c r="A179" s="2">
        <v>43361</v>
      </c>
      <c r="B179" s="1">
        <v>11381.55</v>
      </c>
      <c r="C179" s="1">
        <v>11411.45</v>
      </c>
      <c r="D179" s="1">
        <v>11268.95</v>
      </c>
      <c r="E179" s="1">
        <v>11278.9</v>
      </c>
      <c r="F179" s="1">
        <v>248298794</v>
      </c>
      <c r="G179" s="1">
        <v>13814.11</v>
      </c>
      <c r="H179" s="3">
        <f>IF(ISERR(LN(Table2743[[#This Row],[Close]]/E178)),"-",LN(Table2743[[#This Row],[Close]]/E178))</f>
        <v>-8.7259702757044692E-3</v>
      </c>
    </row>
    <row r="180" spans="1:8" x14ac:dyDescent="0.3">
      <c r="A180" s="2">
        <v>43362</v>
      </c>
      <c r="B180" s="1">
        <v>11326.65</v>
      </c>
      <c r="C180" s="1">
        <v>11332.05</v>
      </c>
      <c r="D180" s="1">
        <v>11210.9</v>
      </c>
      <c r="E180" s="1">
        <v>11234.35</v>
      </c>
      <c r="F180" s="1">
        <v>258424384</v>
      </c>
      <c r="G180" s="1">
        <v>15116.69</v>
      </c>
      <c r="H180" s="3">
        <f>IF(ISERR(LN(Table2743[[#This Row],[Close]]/E179)),"-",LN(Table2743[[#This Row],[Close]]/E179))</f>
        <v>-3.9576745382891472E-3</v>
      </c>
    </row>
    <row r="181" spans="1:8" x14ac:dyDescent="0.3">
      <c r="A181" s="2">
        <v>43364</v>
      </c>
      <c r="B181" s="1">
        <v>11271.3</v>
      </c>
      <c r="C181" s="1">
        <v>11346.8</v>
      </c>
      <c r="D181" s="1">
        <v>10866.45</v>
      </c>
      <c r="E181" s="1">
        <v>11143.1</v>
      </c>
      <c r="F181" s="1">
        <v>741153209</v>
      </c>
      <c r="G181" s="1">
        <v>35131.19</v>
      </c>
      <c r="H181" s="3">
        <f>IF(ISERR(LN(Table2743[[#This Row],[Close]]/E180)),"-",LN(Table2743[[#This Row],[Close]]/E180))</f>
        <v>-8.1555767773956976E-3</v>
      </c>
    </row>
    <row r="182" spans="1:8" x14ac:dyDescent="0.3">
      <c r="A182" s="2">
        <v>43367</v>
      </c>
      <c r="B182" s="1">
        <v>11164.4</v>
      </c>
      <c r="C182" s="1">
        <v>11170.15</v>
      </c>
      <c r="D182" s="1">
        <v>10943.6</v>
      </c>
      <c r="E182" s="1">
        <v>10967.4</v>
      </c>
      <c r="F182" s="1">
        <v>398815949</v>
      </c>
      <c r="G182" s="1">
        <v>23023.34</v>
      </c>
      <c r="H182" s="3">
        <f>IF(ISERR(LN(Table2743[[#This Row],[Close]]/E181)),"-",LN(Table2743[[#This Row],[Close]]/E181))</f>
        <v>-1.5893236100092235E-2</v>
      </c>
    </row>
    <row r="183" spans="1:8" x14ac:dyDescent="0.3">
      <c r="A183" s="2">
        <v>43368</v>
      </c>
      <c r="B183" s="1">
        <v>10969.95</v>
      </c>
      <c r="C183" s="1">
        <v>11080.6</v>
      </c>
      <c r="D183" s="1">
        <v>10882.85</v>
      </c>
      <c r="E183" s="1">
        <v>11067.45</v>
      </c>
      <c r="F183" s="1">
        <v>417548830</v>
      </c>
      <c r="G183" s="1">
        <v>22878.57</v>
      </c>
      <c r="H183" s="3">
        <f>IF(ISERR(LN(Table2743[[#This Row],[Close]]/E182)),"-",LN(Table2743[[#This Row],[Close]]/E182))</f>
        <v>9.081131713379249E-3</v>
      </c>
    </row>
    <row r="184" spans="1:8" x14ac:dyDescent="0.3">
      <c r="A184" s="2">
        <v>43369</v>
      </c>
      <c r="B184" s="1">
        <v>11145.55</v>
      </c>
      <c r="C184" s="1">
        <v>11145.55</v>
      </c>
      <c r="D184" s="1">
        <v>10993.05</v>
      </c>
      <c r="E184" s="1">
        <v>11053.8</v>
      </c>
      <c r="F184" s="1">
        <v>351041146</v>
      </c>
      <c r="G184" s="1">
        <v>17803.68</v>
      </c>
      <c r="H184" s="3">
        <f>IF(ISERR(LN(Table2743[[#This Row],[Close]]/E183)),"-",LN(Table2743[[#This Row],[Close]]/E183))</f>
        <v>-1.2341076324745481E-3</v>
      </c>
    </row>
    <row r="185" spans="1:8" x14ac:dyDescent="0.3">
      <c r="A185" s="2">
        <v>43370</v>
      </c>
      <c r="B185" s="1">
        <v>11079.8</v>
      </c>
      <c r="C185" s="1">
        <v>11089.45</v>
      </c>
      <c r="D185" s="1">
        <v>10953.35</v>
      </c>
      <c r="E185" s="1">
        <v>10977.55</v>
      </c>
      <c r="F185" s="1">
        <v>418210067</v>
      </c>
      <c r="G185" s="1">
        <v>22582.86</v>
      </c>
      <c r="H185" s="3">
        <f>IF(ISERR(LN(Table2743[[#This Row],[Close]]/E184)),"-",LN(Table2743[[#This Row],[Close]]/E184))</f>
        <v>-6.9219820348958589E-3</v>
      </c>
    </row>
    <row r="186" spans="1:8" x14ac:dyDescent="0.3">
      <c r="A186" s="2">
        <v>43371</v>
      </c>
      <c r="B186" s="1">
        <v>11008.1</v>
      </c>
      <c r="C186" s="1">
        <v>11034.1</v>
      </c>
      <c r="D186" s="1">
        <v>10850.3</v>
      </c>
      <c r="E186" s="1">
        <v>10930.45</v>
      </c>
      <c r="F186" s="1">
        <v>492894147</v>
      </c>
      <c r="G186" s="1">
        <v>23227.86</v>
      </c>
      <c r="H186" s="3">
        <f>IF(ISERR(LN(Table2743[[#This Row],[Close]]/E185)),"-",LN(Table2743[[#This Row],[Close]]/E185))</f>
        <v>-4.2998057847973671E-3</v>
      </c>
    </row>
    <row r="187" spans="1:8" x14ac:dyDescent="0.3">
      <c r="A187" s="2">
        <v>43374</v>
      </c>
      <c r="B187" s="1">
        <v>10930.9</v>
      </c>
      <c r="C187" s="1">
        <v>11035.65</v>
      </c>
      <c r="D187" s="1">
        <v>10821.55</v>
      </c>
      <c r="E187" s="1">
        <v>11008.3</v>
      </c>
      <c r="F187" s="1">
        <v>398987274</v>
      </c>
      <c r="G187" s="1">
        <v>20391.72</v>
      </c>
      <c r="H187" s="3">
        <f>IF(ISERR(LN(Table2743[[#This Row],[Close]]/E186)),"-",LN(Table2743[[#This Row],[Close]]/E186))</f>
        <v>7.0970612969229975E-3</v>
      </c>
    </row>
    <row r="188" spans="1:8" x14ac:dyDescent="0.3">
      <c r="A188" s="2">
        <v>43376</v>
      </c>
      <c r="B188" s="1">
        <v>10982.7</v>
      </c>
      <c r="C188" s="1">
        <v>10989.05</v>
      </c>
      <c r="D188" s="1">
        <v>10843.75</v>
      </c>
      <c r="E188" s="1">
        <v>10858.25</v>
      </c>
      <c r="F188" s="1">
        <v>398756507</v>
      </c>
      <c r="G188" s="1">
        <v>21225.59</v>
      </c>
      <c r="H188" s="3">
        <f>IF(ISERR(LN(Table2743[[#This Row],[Close]]/E187)),"-",LN(Table2743[[#This Row],[Close]]/E187))</f>
        <v>-1.3724374010345193E-2</v>
      </c>
    </row>
    <row r="189" spans="1:8" x14ac:dyDescent="0.3">
      <c r="A189" s="2">
        <v>43377</v>
      </c>
      <c r="B189" s="1">
        <v>10754.7</v>
      </c>
      <c r="C189" s="1">
        <v>10754.7</v>
      </c>
      <c r="D189" s="1">
        <v>10547.25</v>
      </c>
      <c r="E189" s="1">
        <v>10599.25</v>
      </c>
      <c r="F189" s="1">
        <v>438202008</v>
      </c>
      <c r="G189" s="1">
        <v>23711.57</v>
      </c>
      <c r="H189" s="3">
        <f>IF(ISERR(LN(Table2743[[#This Row],[Close]]/E188)),"-",LN(Table2743[[#This Row],[Close]]/E188))</f>
        <v>-2.4141915818458322E-2</v>
      </c>
    </row>
    <row r="190" spans="1:8" x14ac:dyDescent="0.3">
      <c r="A190" s="2">
        <v>43378</v>
      </c>
      <c r="B190" s="1">
        <v>10514.1</v>
      </c>
      <c r="C190" s="1">
        <v>10540.65</v>
      </c>
      <c r="D190" s="1">
        <v>10261.9</v>
      </c>
      <c r="E190" s="1">
        <v>10316.450000000001</v>
      </c>
      <c r="F190" s="1">
        <v>625153832</v>
      </c>
      <c r="G190" s="1">
        <v>25254.21</v>
      </c>
      <c r="H190" s="3">
        <f>IF(ISERR(LN(Table2743[[#This Row],[Close]]/E189)),"-",LN(Table2743[[#This Row],[Close]]/E189))</f>
        <v>-2.7043535271357683E-2</v>
      </c>
    </row>
    <row r="191" spans="1:8" x14ac:dyDescent="0.3">
      <c r="A191" s="2">
        <v>43381</v>
      </c>
      <c r="B191" s="1">
        <v>10310.15</v>
      </c>
      <c r="C191" s="1">
        <v>10398.35</v>
      </c>
      <c r="D191" s="1">
        <v>10198.4</v>
      </c>
      <c r="E191" s="1">
        <v>10348.049999999999</v>
      </c>
      <c r="F191" s="1">
        <v>470279031</v>
      </c>
      <c r="G191" s="1">
        <v>22130.94</v>
      </c>
      <c r="H191" s="3">
        <f>IF(ISERR(LN(Table2743[[#This Row],[Close]]/E190)),"-",LN(Table2743[[#This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IF(ISERR(LN(Table2743[[#This Row],[Close]]/E191)),"-",LN(Table2743[[#This Row],[Close]]/E191))</f>
        <v>-4.5522643762188489E-3</v>
      </c>
    </row>
    <row r="193" spans="1:8" x14ac:dyDescent="0.3">
      <c r="A193" s="2">
        <v>43383</v>
      </c>
      <c r="B193" s="1">
        <v>10331.85</v>
      </c>
      <c r="C193" s="1">
        <v>10482.35</v>
      </c>
      <c r="D193" s="1">
        <v>10318.25</v>
      </c>
      <c r="E193" s="1">
        <v>10460.1</v>
      </c>
      <c r="F193" s="1">
        <v>373844130</v>
      </c>
      <c r="G193" s="1">
        <v>19592.59</v>
      </c>
      <c r="H193" s="3">
        <f>IF(ISERR(LN(Table2743[[#This Row],[Close]]/E192)),"-",LN(Table2743[[#This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IF(ISERR(LN(Table2743[[#This Row],[Close]]/E193)),"-",LN(Table2743[[#This Row],[Close]]/E193))</f>
        <v>-2.1788996676934184E-2</v>
      </c>
    </row>
    <row r="195" spans="1:8" x14ac:dyDescent="0.3">
      <c r="A195" s="2">
        <v>43385</v>
      </c>
      <c r="B195" s="1">
        <v>10331.549999999999</v>
      </c>
      <c r="C195" s="1">
        <v>10492.45</v>
      </c>
      <c r="D195" s="1">
        <v>10322.15</v>
      </c>
      <c r="E195" s="1">
        <v>10472.5</v>
      </c>
      <c r="F195" s="1">
        <v>354056762</v>
      </c>
      <c r="G195" s="1">
        <v>18606.04</v>
      </c>
      <c r="H195" s="3">
        <f>IF(ISERR(LN(Table2743[[#This Row],[Close]]/E194)),"-",LN(Table2743[[#This Row],[Close]]/E194))</f>
        <v>2.2973751695463417E-2</v>
      </c>
    </row>
    <row r="196" spans="1:8" x14ac:dyDescent="0.3">
      <c r="A196" s="2">
        <v>43388</v>
      </c>
      <c r="B196" s="1">
        <v>10524.2</v>
      </c>
      <c r="C196" s="1">
        <v>10526.3</v>
      </c>
      <c r="D196" s="1">
        <v>10410.15</v>
      </c>
      <c r="E196" s="1">
        <v>10512.5</v>
      </c>
      <c r="F196" s="1">
        <v>267517728</v>
      </c>
      <c r="G196" s="1">
        <v>14372.15</v>
      </c>
      <c r="H196" s="3">
        <f>IF(ISERR(LN(Table2743[[#This Row],[Close]]/E195)),"-",LN(Table2743[[#This Row],[Close]]/E195))</f>
        <v>3.8122514600135221E-3</v>
      </c>
    </row>
    <row r="197" spans="1:8" x14ac:dyDescent="0.3">
      <c r="A197" s="2">
        <v>43389</v>
      </c>
      <c r="B197" s="1">
        <v>10550.15</v>
      </c>
      <c r="C197" s="1">
        <v>10604.9</v>
      </c>
      <c r="D197" s="1">
        <v>10525.3</v>
      </c>
      <c r="E197" s="1">
        <v>10584.75</v>
      </c>
      <c r="F197" s="1">
        <v>273444095</v>
      </c>
      <c r="G197" s="1">
        <v>15453.03</v>
      </c>
      <c r="H197" s="3">
        <f>IF(ISERR(LN(Table2743[[#This Row],[Close]]/E196)),"-",LN(Table2743[[#This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IF(ISERR(LN(Table2743[[#This Row],[Close]]/E197)),"-",LN(Table2743[[#This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IF(ISERR(LN(Table2743[[#This Row],[Close]]/E198)),"-",LN(Table2743[[#This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IF(ISERR(LN(Table2743[[#This Row],[Close]]/E199)),"-",LN(Table2743[[#This Row],[Close]]/E199))</f>
        <v>-5.6743125075594458E-3</v>
      </c>
    </row>
    <row r="201" spans="1:8" x14ac:dyDescent="0.3">
      <c r="A201" s="2">
        <v>43396</v>
      </c>
      <c r="B201" s="1">
        <v>10152.6</v>
      </c>
      <c r="C201" s="1">
        <v>10222.1</v>
      </c>
      <c r="D201" s="1">
        <v>10102.35</v>
      </c>
      <c r="E201" s="1">
        <v>10146.799999999999</v>
      </c>
      <c r="F201" s="1">
        <v>312042090</v>
      </c>
      <c r="G201" s="1">
        <v>18114.71</v>
      </c>
      <c r="H201" s="3">
        <f>IF(ISERR(LN(Table2743[[#This Row],[Close]]/E200)),"-",LN(Table2743[[#This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IF(ISERR(LN(Table2743[[#This Row],[Close]]/E201)),"-",LN(Table2743[[#This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IF(ISERR(LN(Table2743[[#This Row],[Close]]/E202)),"-",LN(Table2743[[#This Row],[Close]]/E202))</f>
        <v>-9.813515351592101E-3</v>
      </c>
    </row>
    <row r="204" spans="1:8" x14ac:dyDescent="0.3">
      <c r="A204" s="2">
        <v>43399</v>
      </c>
      <c r="B204" s="1">
        <v>10122.35</v>
      </c>
      <c r="C204" s="1">
        <v>10128.85</v>
      </c>
      <c r="D204" s="1">
        <v>10004.549999999999</v>
      </c>
      <c r="E204" s="1">
        <v>10030</v>
      </c>
      <c r="F204" s="1">
        <v>375563273</v>
      </c>
      <c r="G204" s="1">
        <v>16120.14</v>
      </c>
      <c r="H204" s="3">
        <f>IF(ISERR(LN(Table2743[[#This Row],[Close]]/E203)),"-",LN(Table2743[[#This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IF(ISERR(LN(Table2743[[#This Row],[Close]]/E204)),"-",LN(Table2743[[#This Row],[Close]]/E204))</f>
        <v>2.1780027001601827E-2</v>
      </c>
    </row>
    <row r="206" spans="1:8" x14ac:dyDescent="0.3">
      <c r="A206" s="2">
        <v>43403</v>
      </c>
      <c r="B206" s="1">
        <v>10239.4</v>
      </c>
      <c r="C206" s="1">
        <v>10285.1</v>
      </c>
      <c r="D206" s="1">
        <v>10175.35</v>
      </c>
      <c r="E206" s="1">
        <v>10198.4</v>
      </c>
      <c r="F206" s="1">
        <v>298753965</v>
      </c>
      <c r="G206" s="1">
        <v>14789.51</v>
      </c>
      <c r="H206" s="3">
        <f>IF(ISERR(LN(Table2743[[#This Row],[Close]]/E205)),"-",LN(Table2743[[#This Row],[Close]]/E205))</f>
        <v>-5.129783734565848E-3</v>
      </c>
    </row>
    <row r="207" spans="1:8" x14ac:dyDescent="0.3">
      <c r="A207" s="2">
        <v>43404</v>
      </c>
      <c r="B207" s="1">
        <v>10209.549999999999</v>
      </c>
      <c r="C207" s="1">
        <v>10396</v>
      </c>
      <c r="D207" s="1">
        <v>10105.1</v>
      </c>
      <c r="E207" s="1">
        <v>10386.6</v>
      </c>
      <c r="F207" s="1">
        <v>386618948</v>
      </c>
      <c r="G207" s="1">
        <v>21513.85</v>
      </c>
      <c r="H207" s="3">
        <f>IF(ISERR(LN(Table2743[[#This Row],[Close]]/E206)),"-",LN(Table2743[[#This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IF(ISERR(LN(Table2743[[#This Row],[Close]]/E207)),"-",LN(Table2743[[#This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IF(ISERR(LN(Table2743[[#This Row],[Close]]/E208)),"-",LN(Table2743[[#This Row],[Close]]/E208))</f>
        <v>1.648595028975125E-2</v>
      </c>
    </row>
    <row r="210" spans="1:8" x14ac:dyDescent="0.3">
      <c r="A210" s="2">
        <v>43409</v>
      </c>
      <c r="B210" s="1">
        <v>10558.75</v>
      </c>
      <c r="C210" s="1">
        <v>10558.8</v>
      </c>
      <c r="D210" s="1">
        <v>10477</v>
      </c>
      <c r="E210" s="1">
        <v>10524</v>
      </c>
      <c r="F210" s="1">
        <v>311176379</v>
      </c>
      <c r="G210" s="1">
        <v>14761.17</v>
      </c>
      <c r="H210" s="3">
        <f>IF(ISERR(LN(Table2743[[#This Row],[Close]]/E209)),"-",LN(Table2743[[#This Row],[Close]]/E209))</f>
        <v>-2.7518165109068284E-3</v>
      </c>
    </row>
    <row r="211" spans="1:8" x14ac:dyDescent="0.3">
      <c r="A211" s="2">
        <v>43410</v>
      </c>
      <c r="B211" s="1">
        <v>10552</v>
      </c>
      <c r="C211" s="1">
        <v>10600.25</v>
      </c>
      <c r="D211" s="1">
        <v>10491.45</v>
      </c>
      <c r="E211" s="1">
        <v>10530</v>
      </c>
      <c r="F211" s="1">
        <v>309878810</v>
      </c>
      <c r="G211" s="1">
        <v>14006.19</v>
      </c>
      <c r="H211" s="3">
        <f>IF(ISERR(LN(Table2743[[#This Row],[Close]]/E210)),"-",LN(Table2743[[#This Row],[Close]]/E210))</f>
        <v>5.6996296783781274E-4</v>
      </c>
    </row>
    <row r="212" spans="1:8" x14ac:dyDescent="0.3">
      <c r="A212" s="2">
        <v>43411</v>
      </c>
      <c r="B212" s="1">
        <v>10614.45</v>
      </c>
      <c r="C212" s="1">
        <v>10616.45</v>
      </c>
      <c r="D212" s="1">
        <v>10582.3</v>
      </c>
      <c r="E212" s="1">
        <v>10598.4</v>
      </c>
      <c r="F212" s="1">
        <v>32194181</v>
      </c>
      <c r="G212" s="1">
        <v>1534.08</v>
      </c>
      <c r="H212" s="3">
        <f>IF(ISERR(LN(Table2743[[#This Row],[Close]]/E211)),"-",LN(Table2743[[#This Row],[Close]]/E211))</f>
        <v>6.4747201828098773E-3</v>
      </c>
    </row>
    <row r="213" spans="1:8" x14ac:dyDescent="0.3">
      <c r="A213" s="2">
        <v>43413</v>
      </c>
      <c r="B213" s="1">
        <v>10614.7</v>
      </c>
      <c r="C213" s="1">
        <v>10619.55</v>
      </c>
      <c r="D213" s="1">
        <v>10544.85</v>
      </c>
      <c r="E213" s="1">
        <v>10585.2</v>
      </c>
      <c r="F213" s="1">
        <v>305817331</v>
      </c>
      <c r="G213" s="1">
        <v>15294.83</v>
      </c>
      <c r="H213" s="3">
        <f>IF(ISERR(LN(Table2743[[#This Row],[Close]]/E212)),"-",LN(Table2743[[#This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IF(ISERR(LN(Table2743[[#This Row],[Close]]/E213)),"-",LN(Table2743[[#This Row],[Close]]/E213))</f>
        <v>-9.7782185444554946E-3</v>
      </c>
    </row>
    <row r="215" spans="1:8" x14ac:dyDescent="0.3">
      <c r="A215" s="2">
        <v>43417</v>
      </c>
      <c r="B215" s="1">
        <v>10451.9</v>
      </c>
      <c r="C215" s="1">
        <v>10596.25</v>
      </c>
      <c r="D215" s="1">
        <v>10440.549999999999</v>
      </c>
      <c r="E215" s="1">
        <v>10582.5</v>
      </c>
      <c r="F215" s="1">
        <v>262541595</v>
      </c>
      <c r="G215" s="1">
        <v>13078.98</v>
      </c>
      <c r="H215" s="3">
        <f>IF(ISERR(LN(Table2743[[#This Row],[Close]]/E214)),"-",LN(Table2743[[#This Row],[Close]]/E214))</f>
        <v>9.5231128868126375E-3</v>
      </c>
    </row>
    <row r="216" spans="1:8" x14ac:dyDescent="0.3">
      <c r="A216" s="2">
        <v>43418</v>
      </c>
      <c r="B216" s="1">
        <v>10634.9</v>
      </c>
      <c r="C216" s="1">
        <v>10651.6</v>
      </c>
      <c r="D216" s="1">
        <v>10532.7</v>
      </c>
      <c r="E216" s="1">
        <v>10576.3</v>
      </c>
      <c r="F216" s="1">
        <v>396373781</v>
      </c>
      <c r="G216" s="1">
        <v>19374.89</v>
      </c>
      <c r="H216" s="3">
        <f>IF(ISERR(LN(Table2743[[#This Row],[Close]]/E215)),"-",LN(Table2743[[#This Row],[Close]]/E215))</f>
        <v>-5.8604459397027908E-4</v>
      </c>
    </row>
    <row r="217" spans="1:8" x14ac:dyDescent="0.3">
      <c r="A217" s="2">
        <v>43419</v>
      </c>
      <c r="B217" s="1">
        <v>10580.6</v>
      </c>
      <c r="C217" s="1">
        <v>10646.5</v>
      </c>
      <c r="D217" s="1">
        <v>10557.5</v>
      </c>
      <c r="E217" s="1">
        <v>10616.7</v>
      </c>
      <c r="F217" s="1">
        <v>306011926</v>
      </c>
      <c r="G217" s="1">
        <v>14937.67</v>
      </c>
      <c r="H217" s="3">
        <f>IF(ISERR(LN(Table2743[[#This Row],[Close]]/E216)),"-",LN(Table2743[[#This Row],[Close]]/E216))</f>
        <v>3.8125842435878768E-3</v>
      </c>
    </row>
    <row r="218" spans="1:8" x14ac:dyDescent="0.3">
      <c r="A218" s="2">
        <v>43420</v>
      </c>
      <c r="B218" s="1">
        <v>10644</v>
      </c>
      <c r="C218" s="1">
        <v>10695.15</v>
      </c>
      <c r="D218" s="1">
        <v>10631.15</v>
      </c>
      <c r="E218" s="1">
        <v>10682.2</v>
      </c>
      <c r="F218" s="1">
        <v>353384918</v>
      </c>
      <c r="G218" s="1">
        <v>16728.88</v>
      </c>
      <c r="H218" s="3">
        <f>IF(ISERR(LN(Table2743[[#This Row],[Close]]/E217)),"-",LN(Table2743[[#This Row],[Close]]/E217))</f>
        <v>6.1505717653091464E-3</v>
      </c>
    </row>
    <row r="219" spans="1:8" x14ac:dyDescent="0.3">
      <c r="A219" s="2">
        <v>43423</v>
      </c>
      <c r="B219" s="1">
        <v>10731.25</v>
      </c>
      <c r="C219" s="1">
        <v>10774.7</v>
      </c>
      <c r="D219" s="1">
        <v>10688.8</v>
      </c>
      <c r="E219" s="1">
        <v>10763.4</v>
      </c>
      <c r="F219" s="1">
        <v>280522364</v>
      </c>
      <c r="G219" s="1">
        <v>13540.9</v>
      </c>
      <c r="H219" s="3">
        <f>IF(ISERR(LN(Table2743[[#This Row],[Close]]/E218)),"-",LN(Table2743[[#This Row],[Close]]/E218))</f>
        <v>7.5726851230944036E-3</v>
      </c>
    </row>
    <row r="220" spans="1:8" x14ac:dyDescent="0.3">
      <c r="A220" s="2">
        <v>43424</v>
      </c>
      <c r="B220" s="1">
        <v>10740.1</v>
      </c>
      <c r="C220" s="1">
        <v>10740.85</v>
      </c>
      <c r="D220" s="1">
        <v>10640.85</v>
      </c>
      <c r="E220" s="1">
        <v>10656.2</v>
      </c>
      <c r="F220" s="1">
        <v>304322623</v>
      </c>
      <c r="G220" s="1">
        <v>13077.24</v>
      </c>
      <c r="H220" s="3">
        <f>IF(ISERR(LN(Table2743[[#This Row],[Close]]/E219)),"-",LN(Table2743[[#This Row],[Close]]/E219))</f>
        <v>-1.0009607560291778E-2</v>
      </c>
    </row>
    <row r="221" spans="1:8" x14ac:dyDescent="0.3">
      <c r="A221" s="2">
        <v>43425</v>
      </c>
      <c r="B221" s="1">
        <v>10670.95</v>
      </c>
      <c r="C221" s="1">
        <v>10671.3</v>
      </c>
      <c r="D221" s="1">
        <v>10562.35</v>
      </c>
      <c r="E221" s="1">
        <v>10600.05</v>
      </c>
      <c r="F221" s="1">
        <v>310191008</v>
      </c>
      <c r="G221" s="1">
        <v>15382.32</v>
      </c>
      <c r="H221" s="3">
        <f>IF(ISERR(LN(Table2743[[#This Row],[Close]]/E220)),"-",LN(Table2743[[#This Row],[Close]]/E220))</f>
        <v>-5.2831643026424535E-3</v>
      </c>
    </row>
    <row r="222" spans="1:8" x14ac:dyDescent="0.3">
      <c r="A222" s="2">
        <v>43426</v>
      </c>
      <c r="B222" s="1">
        <v>10612.65</v>
      </c>
      <c r="C222" s="1">
        <v>10646.25</v>
      </c>
      <c r="D222" s="1">
        <v>10512</v>
      </c>
      <c r="E222" s="1">
        <v>10526.75</v>
      </c>
      <c r="F222" s="1">
        <v>246926671</v>
      </c>
      <c r="G222" s="1">
        <v>12254.36</v>
      </c>
      <c r="H222" s="3">
        <f>IF(ISERR(LN(Table2743[[#This Row],[Close]]/E221)),"-",LN(Table2743[[#This Row],[Close]]/E221))</f>
        <v>-6.9390815571901548E-3</v>
      </c>
    </row>
    <row r="223" spans="1:8" x14ac:dyDescent="0.3">
      <c r="A223" s="2">
        <v>43430</v>
      </c>
      <c r="B223" s="1">
        <v>10568.3</v>
      </c>
      <c r="C223" s="1">
        <v>10637.8</v>
      </c>
      <c r="D223" s="1">
        <v>10489.75</v>
      </c>
      <c r="E223" s="1">
        <v>10628.6</v>
      </c>
      <c r="F223" s="1">
        <v>332863041</v>
      </c>
      <c r="G223" s="1">
        <v>15927.25</v>
      </c>
      <c r="H223" s="3">
        <f>IF(ISERR(LN(Table2743[[#This Row],[Close]]/E222)),"-",LN(Table2743[[#This Row],[Close]]/E222))</f>
        <v>9.6288444213244173E-3</v>
      </c>
    </row>
    <row r="224" spans="1:8" x14ac:dyDescent="0.3">
      <c r="A224" s="2">
        <v>43431</v>
      </c>
      <c r="B224" s="1">
        <v>10621.45</v>
      </c>
      <c r="C224" s="1">
        <v>10695.15</v>
      </c>
      <c r="D224" s="1">
        <v>10596.35</v>
      </c>
      <c r="E224" s="1">
        <v>10685.6</v>
      </c>
      <c r="F224" s="1">
        <v>382834178</v>
      </c>
      <c r="G224" s="1">
        <v>17296.28</v>
      </c>
      <c r="H224" s="3">
        <f>IF(ISERR(LN(Table2743[[#This Row],[Close]]/E223)),"-",LN(Table2743[[#This Row],[Close]]/E223))</f>
        <v>5.3485597285956952E-3</v>
      </c>
    </row>
    <row r="225" spans="1:8" x14ac:dyDescent="0.3">
      <c r="A225" s="2">
        <v>43432</v>
      </c>
      <c r="B225" s="1">
        <v>10708.75</v>
      </c>
      <c r="C225" s="1">
        <v>10757.8</v>
      </c>
      <c r="D225" s="1">
        <v>10699.85</v>
      </c>
      <c r="E225" s="1">
        <v>10728.85</v>
      </c>
      <c r="F225" s="1">
        <v>437627174</v>
      </c>
      <c r="G225" s="1">
        <v>17737.28</v>
      </c>
      <c r="H225" s="3">
        <f>IF(ISERR(LN(Table2743[[#This Row],[Close]]/E224)),"-",LN(Table2743[[#This Row],[Close]]/E224))</f>
        <v>4.0393340764166815E-3</v>
      </c>
    </row>
    <row r="226" spans="1:8" x14ac:dyDescent="0.3">
      <c r="A226" s="2">
        <v>43433</v>
      </c>
      <c r="B226" s="1">
        <v>10808.7</v>
      </c>
      <c r="C226" s="1">
        <v>10883.05</v>
      </c>
      <c r="D226" s="1">
        <v>10782.35</v>
      </c>
      <c r="E226" s="1">
        <v>10858.7</v>
      </c>
      <c r="F226" s="1">
        <v>712650890</v>
      </c>
      <c r="G226" s="1">
        <v>26283.43</v>
      </c>
      <c r="H226" s="3">
        <f>IF(ISERR(LN(Table2743[[#This Row],[Close]]/E225)),"-",LN(Table2743[[#This Row],[Close]]/E225))</f>
        <v>1.203022724265825E-2</v>
      </c>
    </row>
    <row r="227" spans="1:8" x14ac:dyDescent="0.3">
      <c r="A227" s="2">
        <v>43434</v>
      </c>
      <c r="B227" s="1">
        <v>10892.1</v>
      </c>
      <c r="C227" s="1">
        <v>10922.45</v>
      </c>
      <c r="D227" s="1">
        <v>10835.1</v>
      </c>
      <c r="E227" s="1">
        <v>10876.75</v>
      </c>
      <c r="F227" s="1">
        <v>467857329</v>
      </c>
      <c r="G227" s="1">
        <v>19964.330000000002</v>
      </c>
      <c r="H227" s="3">
        <f>IF(ISERR(LN(Table2743[[#This Row],[Close]]/E226)),"-",LN(Table2743[[#This Row],[Close]]/E226))</f>
        <v>1.660881568983717E-3</v>
      </c>
    </row>
    <row r="228" spans="1:8" x14ac:dyDescent="0.3">
      <c r="A228" s="2">
        <v>43437</v>
      </c>
      <c r="B228" s="1">
        <v>10930.7</v>
      </c>
      <c r="C228" s="1">
        <v>10941.2</v>
      </c>
      <c r="D228" s="1">
        <v>10845.35</v>
      </c>
      <c r="E228" s="1">
        <v>10883.75</v>
      </c>
      <c r="F228" s="1">
        <v>422358631</v>
      </c>
      <c r="G228" s="1">
        <v>18484.91</v>
      </c>
      <c r="H228" s="3">
        <f>IF(ISERR(LN(Table2743[[#This Row],[Close]]/E227)),"-",LN(Table2743[[#This Row],[Close]]/E227))</f>
        <v>6.4336759187107249E-4</v>
      </c>
    </row>
    <row r="229" spans="1:8" x14ac:dyDescent="0.3">
      <c r="A229" s="2">
        <v>43438</v>
      </c>
      <c r="B229" s="1">
        <v>10877.1</v>
      </c>
      <c r="C229" s="1">
        <v>10890.95</v>
      </c>
      <c r="D229" s="1">
        <v>10833.35</v>
      </c>
      <c r="E229" s="1">
        <v>10869.5</v>
      </c>
      <c r="F229" s="1">
        <v>332137359</v>
      </c>
      <c r="G229" s="1">
        <v>15857.16</v>
      </c>
      <c r="H229" s="3">
        <f>IF(ISERR(LN(Table2743[[#This Row],[Close]]/E228)),"-",LN(Table2743[[#This Row],[Close]]/E228))</f>
        <v>-1.3101492455916805E-3</v>
      </c>
    </row>
    <row r="230" spans="1:8" x14ac:dyDescent="0.3">
      <c r="A230" s="2">
        <v>43439</v>
      </c>
      <c r="B230" s="1">
        <v>10820.45</v>
      </c>
      <c r="C230" s="1">
        <v>10821.05</v>
      </c>
      <c r="D230" s="1">
        <v>10747.95</v>
      </c>
      <c r="E230" s="1">
        <v>10782.9</v>
      </c>
      <c r="F230" s="1">
        <v>322019985</v>
      </c>
      <c r="G230" s="1">
        <v>15176.26</v>
      </c>
      <c r="H230" s="3">
        <f>IF(ISERR(LN(Table2743[[#This Row],[Close]]/E229)),"-",LN(Table2743[[#This Row],[Close]]/E229))</f>
        <v>-7.9991559151610485E-3</v>
      </c>
    </row>
    <row r="231" spans="1:8" x14ac:dyDescent="0.3">
      <c r="A231" s="2">
        <v>43440</v>
      </c>
      <c r="B231" s="1">
        <v>10718.15</v>
      </c>
      <c r="C231" s="1">
        <v>10722.65</v>
      </c>
      <c r="D231" s="1">
        <v>10588.25</v>
      </c>
      <c r="E231" s="1">
        <v>10601.15</v>
      </c>
      <c r="F231" s="1">
        <v>328275196</v>
      </c>
      <c r="G231" s="1">
        <v>16488.87</v>
      </c>
      <c r="H231" s="3">
        <f>IF(ISERR(LN(Table2743[[#This Row],[Close]]/E230)),"-",LN(Table2743[[#This Row],[Close]]/E230))</f>
        <v>-1.6999060200552332E-2</v>
      </c>
    </row>
    <row r="232" spans="1:8" x14ac:dyDescent="0.3">
      <c r="A232" s="2">
        <v>43441</v>
      </c>
      <c r="B232" s="1">
        <v>10644.8</v>
      </c>
      <c r="C232" s="1">
        <v>10704.55</v>
      </c>
      <c r="D232" s="1">
        <v>10599.35</v>
      </c>
      <c r="E232" s="1">
        <v>10693.7</v>
      </c>
      <c r="F232" s="1">
        <v>335849636</v>
      </c>
      <c r="G232" s="1">
        <v>18597.830000000002</v>
      </c>
      <c r="H232" s="3">
        <f>IF(ISERR(LN(Table2743[[#This Row],[Close]]/E231)),"-",LN(Table2743[[#This Row],[Close]]/E231))</f>
        <v>8.6922972197649214E-3</v>
      </c>
    </row>
    <row r="233" spans="1:8" x14ac:dyDescent="0.3">
      <c r="A233" s="2">
        <v>43444</v>
      </c>
      <c r="B233" s="1">
        <v>10508.7</v>
      </c>
      <c r="C233" s="1">
        <v>10558.85</v>
      </c>
      <c r="D233" s="1">
        <v>10474.950000000001</v>
      </c>
      <c r="E233" s="1">
        <v>10488.45</v>
      </c>
      <c r="F233" s="1">
        <v>393097292</v>
      </c>
      <c r="G233" s="1">
        <v>16524.36</v>
      </c>
      <c r="H233" s="3">
        <f>IF(ISERR(LN(Table2743[[#This Row],[Close]]/E232)),"-",LN(Table2743[[#This Row],[Close]]/E232))</f>
        <v>-1.9380131299703507E-2</v>
      </c>
    </row>
    <row r="234" spans="1:8" x14ac:dyDescent="0.3">
      <c r="A234" s="2">
        <v>43445</v>
      </c>
      <c r="B234" s="1">
        <v>10350.049999999999</v>
      </c>
      <c r="C234" s="1">
        <v>10567.15</v>
      </c>
      <c r="D234" s="1">
        <v>10333.85</v>
      </c>
      <c r="E234" s="1">
        <v>10549.15</v>
      </c>
      <c r="F234" s="1">
        <v>438699334</v>
      </c>
      <c r="G234" s="1">
        <v>20112.91</v>
      </c>
      <c r="H234" s="3">
        <f>IF(ISERR(LN(Table2743[[#This Row],[Close]]/E233)),"-",LN(Table2743[[#This Row],[Close]]/E233))</f>
        <v>5.7706362364179642E-3</v>
      </c>
    </row>
    <row r="235" spans="1:8" x14ac:dyDescent="0.3">
      <c r="A235" s="2">
        <v>43446</v>
      </c>
      <c r="B235" s="1">
        <v>10591</v>
      </c>
      <c r="C235" s="1">
        <v>10752.2</v>
      </c>
      <c r="D235" s="1">
        <v>10560.8</v>
      </c>
      <c r="E235" s="1">
        <v>10737.6</v>
      </c>
      <c r="F235" s="1">
        <v>371697496</v>
      </c>
      <c r="G235" s="1">
        <v>17447.45</v>
      </c>
      <c r="H235" s="3">
        <f>IF(ISERR(LN(Table2743[[#This Row],[Close]]/E234)),"-",LN(Table2743[[#This Row],[Close]]/E234))</f>
        <v>1.7706312465975173E-2</v>
      </c>
    </row>
    <row r="236" spans="1:8" x14ac:dyDescent="0.3">
      <c r="A236" s="2">
        <v>43447</v>
      </c>
      <c r="B236" s="1">
        <v>10810.75</v>
      </c>
      <c r="C236" s="1">
        <v>10838.6</v>
      </c>
      <c r="D236" s="1">
        <v>10749.5</v>
      </c>
      <c r="E236" s="1">
        <v>10791.55</v>
      </c>
      <c r="F236" s="1">
        <v>387810061</v>
      </c>
      <c r="G236" s="1">
        <v>17582.8</v>
      </c>
      <c r="H236" s="3">
        <f>IF(ISERR(LN(Table2743[[#This Row],[Close]]/E235)),"-",LN(Table2743[[#This Row],[Close]]/E235))</f>
        <v>5.0118200605062885E-3</v>
      </c>
    </row>
    <row r="237" spans="1:8" x14ac:dyDescent="0.3">
      <c r="A237" s="2">
        <v>43448</v>
      </c>
      <c r="B237" s="1">
        <v>10784.5</v>
      </c>
      <c r="C237" s="1">
        <v>10815.75</v>
      </c>
      <c r="D237" s="1">
        <v>10752.1</v>
      </c>
      <c r="E237" s="1">
        <v>10805.45</v>
      </c>
      <c r="F237" s="1">
        <v>350579275</v>
      </c>
      <c r="G237" s="1">
        <v>14486.1</v>
      </c>
      <c r="H237" s="3">
        <f>IF(ISERR(LN(Table2743[[#This Row],[Close]]/E236)),"-",LN(Table2743[[#This Row],[Close]]/E236))</f>
        <v>1.287215994746788E-3</v>
      </c>
    </row>
    <row r="238" spans="1:8" x14ac:dyDescent="0.3">
      <c r="A238" s="2">
        <v>43451</v>
      </c>
      <c r="B238" s="1">
        <v>10853.2</v>
      </c>
      <c r="C238" s="1">
        <v>10900.35</v>
      </c>
      <c r="D238" s="1">
        <v>10844.85</v>
      </c>
      <c r="E238" s="1">
        <v>10888.35</v>
      </c>
      <c r="F238" s="1">
        <v>306145514</v>
      </c>
      <c r="G238" s="1">
        <v>12528.59</v>
      </c>
      <c r="H238" s="3">
        <f>IF(ISERR(LN(Table2743[[#This Row],[Close]]/E237)),"-",LN(Table2743[[#This Row],[Close]]/E237))</f>
        <v>7.6427738366829845E-3</v>
      </c>
    </row>
    <row r="239" spans="1:8" x14ac:dyDescent="0.3">
      <c r="A239" s="2">
        <v>43452</v>
      </c>
      <c r="B239" s="1">
        <v>10850.9</v>
      </c>
      <c r="C239" s="1">
        <v>10915.4</v>
      </c>
      <c r="D239" s="1">
        <v>10819.1</v>
      </c>
      <c r="E239" s="1">
        <v>10908.7</v>
      </c>
      <c r="F239" s="1">
        <v>294942271</v>
      </c>
      <c r="G239" s="1">
        <v>13556.45</v>
      </c>
      <c r="H239" s="3">
        <f>IF(ISERR(LN(Table2743[[#This Row],[Close]]/E238)),"-",LN(Table2743[[#This Row],[Close]]/E238))</f>
        <v>1.8672256945391607E-3</v>
      </c>
    </row>
    <row r="240" spans="1:8" x14ac:dyDescent="0.3">
      <c r="A240" s="2">
        <v>43453</v>
      </c>
      <c r="B240" s="1">
        <v>10930.55</v>
      </c>
      <c r="C240" s="1">
        <v>10985.15</v>
      </c>
      <c r="D240" s="1">
        <v>10928</v>
      </c>
      <c r="E240" s="1">
        <v>10967.3</v>
      </c>
      <c r="F240" s="1">
        <v>321801803</v>
      </c>
      <c r="G240" s="1">
        <v>17172.64</v>
      </c>
      <c r="H240" s="3">
        <f>IF(ISERR(LN(Table2743[[#This Row],[Close]]/E239)),"-",LN(Table2743[[#This Row],[Close]]/E239))</f>
        <v>5.3574821872709151E-3</v>
      </c>
    </row>
    <row r="241" spans="1:8" x14ac:dyDescent="0.3">
      <c r="A241" s="2">
        <v>43454</v>
      </c>
      <c r="B241" s="1">
        <v>10885.2</v>
      </c>
      <c r="C241" s="1">
        <v>10962.55</v>
      </c>
      <c r="D241" s="1">
        <v>10880.05</v>
      </c>
      <c r="E241" s="1">
        <v>10951.7</v>
      </c>
      <c r="F241" s="1">
        <v>328802751</v>
      </c>
      <c r="G241" s="1">
        <v>14945.94</v>
      </c>
      <c r="H241" s="3">
        <f>IF(ISERR(LN(Table2743[[#This Row],[Close]]/E240)),"-",LN(Table2743[[#This Row],[Close]]/E240))</f>
        <v>-1.4234228417328702E-3</v>
      </c>
    </row>
    <row r="242" spans="1:8" x14ac:dyDescent="0.3">
      <c r="A242" s="2">
        <v>43455</v>
      </c>
      <c r="B242" s="1">
        <v>10944.25</v>
      </c>
      <c r="C242" s="1">
        <v>10963.65</v>
      </c>
      <c r="D242" s="1">
        <v>10738.65</v>
      </c>
      <c r="E242" s="1">
        <v>10754</v>
      </c>
      <c r="F242" s="1">
        <v>389235107</v>
      </c>
      <c r="G242" s="1">
        <v>18663.849999999999</v>
      </c>
      <c r="H242" s="3">
        <f>IF(ISERR(LN(Table2743[[#This Row],[Close]]/E241)),"-",LN(Table2743[[#This Row],[Close]]/E241))</f>
        <v>-1.8216916966364759E-2</v>
      </c>
    </row>
    <row r="243" spans="1:8" x14ac:dyDescent="0.3">
      <c r="A243" s="2">
        <v>43458</v>
      </c>
      <c r="B243" s="1">
        <v>10780.9</v>
      </c>
      <c r="C243" s="1">
        <v>10782.3</v>
      </c>
      <c r="D243" s="1">
        <v>10649.25</v>
      </c>
      <c r="E243" s="1">
        <v>10663.5</v>
      </c>
      <c r="F243" s="1">
        <v>230291344</v>
      </c>
      <c r="G243" s="1">
        <v>10695.6</v>
      </c>
      <c r="H243" s="3">
        <f>IF(ISERR(LN(Table2743[[#This Row],[Close]]/E242)),"-",LN(Table2743[[#This Row],[Close]]/E242))</f>
        <v>-8.4510833319758998E-3</v>
      </c>
    </row>
    <row r="244" spans="1:8" x14ac:dyDescent="0.3">
      <c r="A244" s="2">
        <v>43460</v>
      </c>
      <c r="B244" s="1">
        <v>10635.45</v>
      </c>
      <c r="C244" s="1">
        <v>10747.5</v>
      </c>
      <c r="D244" s="1">
        <v>10534.55</v>
      </c>
      <c r="E244" s="1">
        <v>10729.85</v>
      </c>
      <c r="F244" s="1">
        <v>271942701</v>
      </c>
      <c r="G244" s="1">
        <v>12831.99</v>
      </c>
      <c r="H244" s="3">
        <f>IF(ISERR(LN(Table2743[[#This Row],[Close]]/E243)),"-",LN(Table2743[[#This Row],[Close]]/E243))</f>
        <v>6.2028819926444774E-3</v>
      </c>
    </row>
    <row r="245" spans="1:8" x14ac:dyDescent="0.3">
      <c r="A245" s="2">
        <v>43461</v>
      </c>
      <c r="B245" s="1">
        <v>10817.9</v>
      </c>
      <c r="C245" s="1">
        <v>10834.2</v>
      </c>
      <c r="D245" s="1">
        <v>10764.45</v>
      </c>
      <c r="E245" s="1">
        <v>10779.8</v>
      </c>
      <c r="F245" s="1">
        <v>470160392</v>
      </c>
      <c r="G245" s="1">
        <v>19119.88</v>
      </c>
      <c r="H245" s="3">
        <f>IF(ISERR(LN(Table2743[[#This Row],[Close]]/E244)),"-",LN(Table2743[[#This Row],[Close]]/E244))</f>
        <v>4.6444353848936974E-3</v>
      </c>
    </row>
    <row r="246" spans="1:8" x14ac:dyDescent="0.3">
      <c r="A246" s="2">
        <v>43462</v>
      </c>
      <c r="B246" s="1">
        <v>10820.95</v>
      </c>
      <c r="C246" s="1">
        <v>10893.6</v>
      </c>
      <c r="D246" s="1">
        <v>10817.15</v>
      </c>
      <c r="E246" s="1">
        <v>10859.9</v>
      </c>
      <c r="F246" s="1">
        <v>253086507</v>
      </c>
      <c r="G246" s="1">
        <v>12615.01</v>
      </c>
      <c r="H246" s="3">
        <f>IF(ISERR(LN(Table2743[[#This Row],[Close]]/E245)),"-",LN(Table2743[[#This Row],[Close]]/E245))</f>
        <v>7.4030939272151253E-3</v>
      </c>
    </row>
    <row r="247" spans="1:8" x14ac:dyDescent="0.3">
      <c r="A247" s="2">
        <v>43465</v>
      </c>
      <c r="B247" s="1">
        <v>10913.2</v>
      </c>
      <c r="C247" s="1">
        <v>10923.55</v>
      </c>
      <c r="D247" s="1">
        <v>10853.2</v>
      </c>
      <c r="E247" s="1">
        <v>10862.55</v>
      </c>
      <c r="F247" s="1">
        <v>186494657</v>
      </c>
      <c r="G247" s="1">
        <v>10176.129999999999</v>
      </c>
      <c r="H247" s="3">
        <f>IF(ISERR(LN(Table2743[[#This Row],[Close]]/E246)),"-",LN(Table2743[[#This Row],[Close]]/E246))</f>
        <v>2.4398721259765596E-4</v>
      </c>
    </row>
    <row r="248" spans="1:8" x14ac:dyDescent="0.3">
      <c r="A248" s="2">
        <v>43466</v>
      </c>
      <c r="B248" s="1">
        <v>10881.7</v>
      </c>
      <c r="C248" s="1">
        <v>10923.6</v>
      </c>
      <c r="D248" s="1">
        <v>10807.1</v>
      </c>
      <c r="E248" s="1">
        <v>10910.1</v>
      </c>
      <c r="F248" s="1">
        <v>159404542</v>
      </c>
      <c r="G248" s="1">
        <v>8688.26</v>
      </c>
      <c r="H248" s="3">
        <f>IF(ISERR(LN(Table2743[[#This Row],[Close]]/E247)),"-",LN(Table2743[[#This Row],[Close]]/E247))</f>
        <v>4.3678721329528042E-3</v>
      </c>
    </row>
    <row r="249" spans="1:8" x14ac:dyDescent="0.3">
      <c r="A249" s="2">
        <v>43467</v>
      </c>
      <c r="B249" s="1">
        <v>10868.85</v>
      </c>
      <c r="C249" s="1">
        <v>10895.35</v>
      </c>
      <c r="D249" s="1">
        <v>10735.05</v>
      </c>
      <c r="E249" s="1">
        <v>10792.5</v>
      </c>
      <c r="F249" s="1">
        <v>309665939</v>
      </c>
      <c r="G249" s="1">
        <v>15352.25</v>
      </c>
      <c r="H249" s="3">
        <f>IF(ISERR(LN(Table2743[[#This Row],[Close]]/E248)),"-",LN(Table2743[[#This Row],[Close]]/E248))</f>
        <v>-1.0837517258318774E-2</v>
      </c>
    </row>
    <row r="250" spans="1:8" x14ac:dyDescent="0.3">
      <c r="A250" s="2">
        <v>43468</v>
      </c>
      <c r="B250" s="1">
        <v>10796.8</v>
      </c>
      <c r="C250" s="1">
        <v>10814.05</v>
      </c>
      <c r="D250" s="1">
        <v>10661.25</v>
      </c>
      <c r="E250" s="1">
        <v>10672.25</v>
      </c>
      <c r="F250" s="1">
        <v>286241745</v>
      </c>
      <c r="G250" s="1">
        <v>15030.45</v>
      </c>
      <c r="H250" s="3">
        <f>IF(ISERR(LN(Table2743[[#This Row],[Close]]/E249)),"-",LN(Table2743[[#This Row],[Close]]/E249))</f>
        <v>-1.1204533761500678E-2</v>
      </c>
    </row>
    <row r="251" spans="1:8" x14ac:dyDescent="0.3">
      <c r="A251" s="2">
        <v>43469</v>
      </c>
      <c r="B251" s="1">
        <v>10699.7</v>
      </c>
      <c r="C251" s="1">
        <v>10741.05</v>
      </c>
      <c r="D251" s="1">
        <v>10628.65</v>
      </c>
      <c r="E251" s="1">
        <v>10727.35</v>
      </c>
      <c r="F251" s="1">
        <v>296596655</v>
      </c>
      <c r="G251" s="1">
        <v>14516.74</v>
      </c>
      <c r="H251" s="3">
        <f>IF(ISERR(LN(Table2743[[#This Row],[Close]]/E250)),"-",LN(Table2743[[#This Row],[Close]]/E250))</f>
        <v>5.1496403451855395E-3</v>
      </c>
    </row>
    <row r="252" spans="1:8" x14ac:dyDescent="0.3">
      <c r="A252" s="2">
        <v>43472</v>
      </c>
      <c r="B252" s="1">
        <v>10804.85</v>
      </c>
      <c r="C252" s="1">
        <v>10835.95</v>
      </c>
      <c r="D252" s="1">
        <v>10750.15</v>
      </c>
      <c r="E252" s="1">
        <v>10771.8</v>
      </c>
      <c r="F252" s="1">
        <v>269371080</v>
      </c>
      <c r="G252" s="1">
        <v>12731.29</v>
      </c>
      <c r="H252" s="3">
        <f>IF(ISERR(LN(Table2743[[#This Row],[Close]]/E251)),"-",LN(Table2743[[#This Row],[Close]]/E251))</f>
        <v>4.1350530915205807E-3</v>
      </c>
    </row>
    <row r="253" spans="1:8" x14ac:dyDescent="0.3">
      <c r="A253" s="2">
        <v>43473</v>
      </c>
      <c r="B253" s="1">
        <v>10786.25</v>
      </c>
      <c r="C253" s="1">
        <v>10818.45</v>
      </c>
      <c r="D253" s="1">
        <v>10733.25</v>
      </c>
      <c r="E253" s="1">
        <v>10802.15</v>
      </c>
      <c r="F253" s="1">
        <v>277697672</v>
      </c>
      <c r="G253" s="1">
        <v>13433.48</v>
      </c>
      <c r="H253" s="3">
        <f>IF(ISERR(LN(Table2743[[#This Row],[Close]]/E252)),"-",LN(Table2743[[#This Row],[Close]]/E252))</f>
        <v>2.81358026893282E-3</v>
      </c>
    </row>
    <row r="254" spans="1:8" x14ac:dyDescent="0.3">
      <c r="A254" s="2">
        <v>43474</v>
      </c>
      <c r="B254" s="1">
        <v>10862.4</v>
      </c>
      <c r="C254" s="1">
        <v>10870.4</v>
      </c>
      <c r="D254" s="1">
        <v>10749.4</v>
      </c>
      <c r="E254" s="1">
        <v>10855.15</v>
      </c>
      <c r="F254" s="1">
        <v>333010535</v>
      </c>
      <c r="G254" s="1">
        <v>16213.3</v>
      </c>
      <c r="H254" s="3">
        <f>IF(ISERR(LN(Table2743[[#This Row],[Close]]/E253)),"-",LN(Table2743[[#This Row],[Close]]/E253))</f>
        <v>4.8944333599588354E-3</v>
      </c>
    </row>
    <row r="255" spans="1:8" x14ac:dyDescent="0.3">
      <c r="A255" s="2">
        <v>43475</v>
      </c>
      <c r="B255" s="1">
        <v>10859.35</v>
      </c>
      <c r="C255" s="1">
        <v>10859.35</v>
      </c>
      <c r="D255" s="1">
        <v>10801.8</v>
      </c>
      <c r="E255" s="1">
        <v>10821.6</v>
      </c>
      <c r="F255" s="1">
        <v>254365477</v>
      </c>
      <c r="G255" s="1">
        <v>12031.26</v>
      </c>
      <c r="H255" s="3">
        <f>IF(ISERR(LN(Table2743[[#This Row],[Close]]/E254)),"-",LN(Table2743[[#This Row],[Close]]/E254))</f>
        <v>-3.0954849587457233E-3</v>
      </c>
    </row>
    <row r="256" spans="1:8" x14ac:dyDescent="0.3">
      <c r="A256" s="2">
        <v>43476</v>
      </c>
      <c r="B256" s="1">
        <v>10834.75</v>
      </c>
      <c r="C256" s="1">
        <v>10850.15</v>
      </c>
      <c r="D256" s="1">
        <v>10739.4</v>
      </c>
      <c r="E256" s="1">
        <v>10794.95</v>
      </c>
      <c r="F256" s="1">
        <v>260792200</v>
      </c>
      <c r="G256" s="1">
        <v>13084.6</v>
      </c>
      <c r="H256" s="3">
        <f>IF(ISERR(LN(Table2743[[#This Row],[Close]]/E255)),"-",LN(Table2743[[#This Row],[Close]]/E255))</f>
        <v>-2.4657046107725011E-3</v>
      </c>
    </row>
    <row r="257" spans="1:8" x14ac:dyDescent="0.3">
      <c r="A257" s="2">
        <v>43479</v>
      </c>
      <c r="B257" s="1">
        <v>10807</v>
      </c>
      <c r="C257" s="1">
        <v>10808</v>
      </c>
      <c r="D257" s="1">
        <v>10692.35</v>
      </c>
      <c r="E257" s="1">
        <v>10737.6</v>
      </c>
      <c r="F257" s="1">
        <v>298774178</v>
      </c>
      <c r="G257" s="1">
        <v>12732.57</v>
      </c>
      <c r="H257" s="3">
        <f>IF(ISERR(LN(Table2743[[#This Row],[Close]]/E256)),"-",LN(Table2743[[#This Row],[Close]]/E256))</f>
        <v>-5.32683176023677E-3</v>
      </c>
    </row>
    <row r="258" spans="1:8" x14ac:dyDescent="0.3">
      <c r="A258" s="2">
        <v>43480</v>
      </c>
      <c r="B258" s="1">
        <v>10777.55</v>
      </c>
      <c r="C258" s="1">
        <v>10896.95</v>
      </c>
      <c r="D258" s="1">
        <v>10777.55</v>
      </c>
      <c r="E258" s="1">
        <v>10886.8</v>
      </c>
      <c r="F258" s="1">
        <v>310737078</v>
      </c>
      <c r="G258" s="1">
        <v>14879.91</v>
      </c>
      <c r="H258" s="3">
        <f>IF(ISERR(LN(Table2743[[#This Row],[Close]]/E257)),"-",LN(Table2743[[#This Row],[Close]]/E257))</f>
        <v>1.3799445774800724E-2</v>
      </c>
    </row>
    <row r="259" spans="1:8" x14ac:dyDescent="0.3">
      <c r="A259" s="2">
        <v>43481</v>
      </c>
      <c r="B259" s="1">
        <v>10899.65</v>
      </c>
      <c r="C259" s="1">
        <v>10928.15</v>
      </c>
      <c r="D259" s="1">
        <v>10876.9</v>
      </c>
      <c r="E259" s="1">
        <v>10890.3</v>
      </c>
      <c r="F259" s="1">
        <v>276539042</v>
      </c>
      <c r="G259" s="1">
        <v>13081.63</v>
      </c>
      <c r="H259" s="3">
        <f>IF(ISERR(LN(Table2743[[#This Row],[Close]]/E258)),"-",LN(Table2743[[#This Row],[Close]]/E258))</f>
        <v>3.2143857815191898E-4</v>
      </c>
    </row>
    <row r="260" spans="1:8" x14ac:dyDescent="0.3">
      <c r="A260" s="2">
        <v>43482</v>
      </c>
      <c r="B260" s="1">
        <v>10920.85</v>
      </c>
      <c r="C260" s="1">
        <v>10930.65</v>
      </c>
      <c r="D260" s="1">
        <v>10844.65</v>
      </c>
      <c r="E260" s="1">
        <v>10905.2</v>
      </c>
      <c r="F260" s="1">
        <v>271676319</v>
      </c>
      <c r="G260" s="1">
        <v>13215.83</v>
      </c>
      <c r="H260" s="3">
        <f>IF(ISERR(LN(Table2743[[#This Row],[Close]]/E259)),"-",LN(Table2743[[#This Row],[Close]]/E259))</f>
        <v>1.3672549215348114E-3</v>
      </c>
    </row>
    <row r="261" spans="1:8" x14ac:dyDescent="0.3">
      <c r="A261" s="2">
        <v>43483</v>
      </c>
      <c r="B261" s="1">
        <v>10914.85</v>
      </c>
      <c r="C261" s="1">
        <v>10928.2</v>
      </c>
      <c r="D261" s="1">
        <v>10852.2</v>
      </c>
      <c r="E261" s="1">
        <v>10906.95</v>
      </c>
      <c r="F261" s="1">
        <v>323814108</v>
      </c>
      <c r="G261" s="1">
        <v>16408.830000000002</v>
      </c>
      <c r="H261" s="3">
        <f>IF(ISERR(LN(Table2743[[#This Row],[Close]]/E260)),"-",LN(Table2743[[#This Row],[Close]]/E260))</f>
        <v>1.6046102779907089E-4</v>
      </c>
    </row>
    <row r="262" spans="1:8" x14ac:dyDescent="0.3">
      <c r="A262" s="2">
        <v>43486</v>
      </c>
      <c r="B262" s="1">
        <v>10919.35</v>
      </c>
      <c r="C262" s="1">
        <v>10987.45</v>
      </c>
      <c r="D262" s="1">
        <v>10885.75</v>
      </c>
      <c r="E262" s="1">
        <v>10961.85</v>
      </c>
      <c r="F262" s="1">
        <v>288829125</v>
      </c>
      <c r="G262" s="1">
        <v>17289.7</v>
      </c>
      <c r="H262" s="3">
        <f>IF(ISERR(LN(Table2743[[#This Row],[Close]]/E261)),"-",LN(Table2743[[#This Row],[Close]]/E261))</f>
        <v>5.0208621718052576E-3</v>
      </c>
    </row>
    <row r="263" spans="1:8" x14ac:dyDescent="0.3">
      <c r="A263" s="2">
        <v>43487</v>
      </c>
      <c r="B263" s="1">
        <v>10949.8</v>
      </c>
      <c r="C263" s="1">
        <v>10949.8</v>
      </c>
      <c r="D263" s="1">
        <v>10864.15</v>
      </c>
      <c r="E263" s="1">
        <v>10922.75</v>
      </c>
      <c r="F263" s="1">
        <v>300768112</v>
      </c>
      <c r="G263" s="1">
        <v>17483.62</v>
      </c>
      <c r="H263" s="3">
        <f>IF(ISERR(LN(Table2743[[#This Row],[Close]]/E262)),"-",LN(Table2743[[#This Row],[Close]]/E262))</f>
        <v>-3.573292781569112E-3</v>
      </c>
    </row>
    <row r="264" spans="1:8" x14ac:dyDescent="0.3">
      <c r="A264" s="2">
        <v>43488</v>
      </c>
      <c r="B264" s="1">
        <v>10931.05</v>
      </c>
      <c r="C264" s="1">
        <v>10944.8</v>
      </c>
      <c r="D264" s="1">
        <v>10811.95</v>
      </c>
      <c r="E264" s="1">
        <v>10831.5</v>
      </c>
      <c r="F264" s="1">
        <v>298876314</v>
      </c>
      <c r="G264" s="1">
        <v>14736.91</v>
      </c>
      <c r="H264" s="3">
        <f>IF(ISERR(LN(Table2743[[#This Row],[Close]]/E263)),"-",LN(Table2743[[#This Row],[Close]]/E263))</f>
        <v>-8.3892145371514976E-3</v>
      </c>
    </row>
    <row r="265" spans="1:8" x14ac:dyDescent="0.3">
      <c r="A265" s="2">
        <v>43489</v>
      </c>
      <c r="B265" s="1">
        <v>10844.05</v>
      </c>
      <c r="C265" s="1">
        <v>10866.6</v>
      </c>
      <c r="D265" s="1">
        <v>10798.65</v>
      </c>
      <c r="E265" s="1">
        <v>10849.8</v>
      </c>
      <c r="F265" s="1">
        <v>361082096</v>
      </c>
      <c r="G265" s="1">
        <v>15298.48</v>
      </c>
      <c r="H265" s="3">
        <f>IF(ISERR(LN(Table2743[[#This Row],[Close]]/E264)),"-",LN(Table2743[[#This Row],[Close]]/E264))</f>
        <v>1.6880910596428552E-3</v>
      </c>
    </row>
    <row r="266" spans="1:8" x14ac:dyDescent="0.3">
      <c r="A266" s="2">
        <v>43490</v>
      </c>
      <c r="B266" s="1">
        <v>10859.75</v>
      </c>
      <c r="C266" s="1">
        <v>10931.7</v>
      </c>
      <c r="D266" s="1">
        <v>10756.45</v>
      </c>
      <c r="E266" s="1">
        <v>10780.55</v>
      </c>
      <c r="F266" s="1">
        <v>463444758</v>
      </c>
      <c r="G266" s="1">
        <v>20542.36</v>
      </c>
      <c r="H266" s="3">
        <f>IF(ISERR(LN(Table2743[[#This Row],[Close]]/E265)),"-",LN(Table2743[[#This Row],[Close]]/E265))</f>
        <v>-6.403062049334338E-3</v>
      </c>
    </row>
    <row r="267" spans="1:8" x14ac:dyDescent="0.3">
      <c r="A267" s="2">
        <v>43493</v>
      </c>
      <c r="B267" s="1">
        <v>10792.45</v>
      </c>
      <c r="C267" s="1">
        <v>10804.45</v>
      </c>
      <c r="D267" s="1">
        <v>10630.95</v>
      </c>
      <c r="E267" s="1">
        <v>10661.55</v>
      </c>
      <c r="F267" s="1">
        <v>419682627</v>
      </c>
      <c r="G267" s="1">
        <v>21144.33</v>
      </c>
      <c r="H267" s="3">
        <f>IF(ISERR(LN(Table2743[[#This Row],[Close]]/E266)),"-",LN(Table2743[[#This Row],[Close]]/E266))</f>
        <v>-1.1099773042754829E-2</v>
      </c>
    </row>
    <row r="268" spans="1:8" x14ac:dyDescent="0.3">
      <c r="A268" s="2">
        <v>43494</v>
      </c>
      <c r="B268" s="1">
        <v>10653.7</v>
      </c>
      <c r="C268" s="1">
        <v>10690.35</v>
      </c>
      <c r="D268" s="1">
        <v>10583.65</v>
      </c>
      <c r="E268" s="1">
        <v>10652.2</v>
      </c>
      <c r="F268" s="1">
        <v>356908994</v>
      </c>
      <c r="G268" s="1">
        <v>18832.060000000001</v>
      </c>
      <c r="H268" s="3">
        <f>IF(ISERR(LN(Table2743[[#This Row],[Close]]/E267)),"-",LN(Table2743[[#This Row],[Close]]/E267))</f>
        <v>-8.7736795259221625E-4</v>
      </c>
    </row>
    <row r="269" spans="1:8" x14ac:dyDescent="0.3">
      <c r="A269" s="2">
        <v>43495</v>
      </c>
      <c r="B269" s="1">
        <v>10702.25</v>
      </c>
      <c r="C269" s="1">
        <v>10710.2</v>
      </c>
      <c r="D269" s="1">
        <v>10612.85</v>
      </c>
      <c r="E269" s="1">
        <v>10651.8</v>
      </c>
      <c r="F269" s="1">
        <v>410107910</v>
      </c>
      <c r="G269" s="1">
        <v>21214.81</v>
      </c>
      <c r="H269" s="3">
        <f>IF(ISERR(LN(Table2743[[#This Row],[Close]]/E268)),"-",LN(Table2743[[#This Row],[Close]]/E268))</f>
        <v>-3.7551633500580681E-5</v>
      </c>
    </row>
    <row r="270" spans="1:8" x14ac:dyDescent="0.3">
      <c r="A270" s="2">
        <v>43496</v>
      </c>
      <c r="B270" s="1">
        <v>10690.55</v>
      </c>
      <c r="C270" s="1">
        <v>10838.05</v>
      </c>
      <c r="D270" s="1">
        <v>10678.55</v>
      </c>
      <c r="E270" s="1">
        <v>10830.95</v>
      </c>
      <c r="F270" s="1">
        <v>604818027</v>
      </c>
      <c r="G270" s="1">
        <v>27471.18</v>
      </c>
      <c r="H270" s="3">
        <f>IF(ISERR(LN(Table2743[[#This Row],[Close]]/E269)),"-",LN(Table2743[[#This Row],[Close]]/E269))</f>
        <v>1.6678884505362462E-2</v>
      </c>
    </row>
    <row r="271" spans="1:8" x14ac:dyDescent="0.3">
      <c r="A271" s="2">
        <v>43497</v>
      </c>
      <c r="B271" s="1">
        <v>10851.35</v>
      </c>
      <c r="C271" s="1">
        <v>10983.45</v>
      </c>
      <c r="D271" s="1">
        <v>10813.45</v>
      </c>
      <c r="E271" s="1">
        <v>10893.65</v>
      </c>
      <c r="F271" s="1">
        <v>482272661</v>
      </c>
      <c r="G271" s="1">
        <v>23112.37</v>
      </c>
      <c r="H271" s="3">
        <f>IF(ISERR(LN(Table2743[[#This Row],[Close]]/E270)),"-",LN(Table2743[[#This Row],[Close]]/E270))</f>
        <v>5.7722742045844006E-3</v>
      </c>
    </row>
    <row r="272" spans="1:8" x14ac:dyDescent="0.3">
      <c r="A272" s="2">
        <v>43500</v>
      </c>
      <c r="B272" s="1">
        <v>10876.75</v>
      </c>
      <c r="C272" s="1">
        <v>10927.9</v>
      </c>
      <c r="D272" s="1">
        <v>10814.15</v>
      </c>
      <c r="E272" s="1">
        <v>10912.25</v>
      </c>
      <c r="F272" s="1">
        <v>318300039</v>
      </c>
      <c r="G272" s="1">
        <v>15478.81</v>
      </c>
      <c r="H272" s="3">
        <f>IF(ISERR(LN(Table2743[[#This Row],[Close]]/E271)),"-",LN(Table2743[[#This Row],[Close]]/E271))</f>
        <v>1.7059607272313906E-3</v>
      </c>
    </row>
    <row r="273" spans="1:8" x14ac:dyDescent="0.3">
      <c r="A273" s="2">
        <v>43501</v>
      </c>
      <c r="B273" s="1">
        <v>10908.65</v>
      </c>
      <c r="C273" s="1">
        <v>10956.7</v>
      </c>
      <c r="D273" s="1">
        <v>10886.7</v>
      </c>
      <c r="E273" s="1">
        <v>10934.35</v>
      </c>
      <c r="F273" s="1">
        <v>268095127</v>
      </c>
      <c r="G273" s="1">
        <v>13435.13</v>
      </c>
      <c r="H273" s="3">
        <f>IF(ISERR(LN(Table2743[[#This Row],[Close]]/E272)),"-",LN(Table2743[[#This Row],[Close]]/E272))</f>
        <v>2.0231988079203052E-3</v>
      </c>
    </row>
    <row r="274" spans="1:8" x14ac:dyDescent="0.3">
      <c r="A274" s="2">
        <v>43502</v>
      </c>
      <c r="B274" s="1">
        <v>10965.1</v>
      </c>
      <c r="C274" s="1">
        <v>11072.6</v>
      </c>
      <c r="D274" s="1">
        <v>10962.7</v>
      </c>
      <c r="E274" s="1">
        <v>11062.45</v>
      </c>
      <c r="F274" s="1">
        <v>298510497</v>
      </c>
      <c r="G274" s="1">
        <v>15172.85</v>
      </c>
      <c r="H274" s="3">
        <f>IF(ISERR(LN(Table2743[[#This Row],[Close]]/E273)),"-",LN(Table2743[[#This Row],[Close]]/E273))</f>
        <v>1.1647280346053989E-2</v>
      </c>
    </row>
    <row r="275" spans="1:8" x14ac:dyDescent="0.3">
      <c r="A275" s="2">
        <v>43503</v>
      </c>
      <c r="B275" s="1">
        <v>11070.45</v>
      </c>
      <c r="C275" s="1">
        <v>11118.1</v>
      </c>
      <c r="D275" s="1">
        <v>11043.6</v>
      </c>
      <c r="E275" s="1">
        <v>11069.4</v>
      </c>
      <c r="F275" s="1">
        <v>263544426</v>
      </c>
      <c r="G275" s="1">
        <v>13542.69</v>
      </c>
      <c r="H275" s="3">
        <f>IF(ISERR(LN(Table2743[[#This Row],[Close]]/E274)),"-",LN(Table2743[[#This Row],[Close]]/E274))</f>
        <v>6.2805415981511683E-4</v>
      </c>
    </row>
    <row r="276" spans="1:8" x14ac:dyDescent="0.3">
      <c r="A276" s="2">
        <v>43504</v>
      </c>
      <c r="B276" s="1">
        <v>11023.5</v>
      </c>
      <c r="C276" s="1">
        <v>11041.2</v>
      </c>
      <c r="D276" s="1">
        <v>10925.45</v>
      </c>
      <c r="E276" s="1">
        <v>10943.6</v>
      </c>
      <c r="F276" s="1">
        <v>352787419</v>
      </c>
      <c r="G276" s="1">
        <v>15507.05</v>
      </c>
      <c r="H276" s="3">
        <f>IF(ISERR(LN(Table2743[[#This Row],[Close]]/E275)),"-",LN(Table2743[[#This Row],[Close]]/E275))</f>
        <v>-1.1429734205002075E-2</v>
      </c>
    </row>
    <row r="277" spans="1:8" x14ac:dyDescent="0.3">
      <c r="A277" s="2">
        <v>43507</v>
      </c>
      <c r="B277" s="1">
        <v>10930.9</v>
      </c>
      <c r="C277" s="1">
        <v>10930.9</v>
      </c>
      <c r="D277" s="1">
        <v>10857.1</v>
      </c>
      <c r="E277" s="1">
        <v>10888.8</v>
      </c>
      <c r="F277" s="1">
        <v>285985383</v>
      </c>
      <c r="G277" s="1">
        <v>13818.92</v>
      </c>
      <c r="H277" s="3">
        <f>IF(ISERR(LN(Table2743[[#This Row],[Close]]/E276)),"-",LN(Table2743[[#This Row],[Close]]/E276))</f>
        <v>-5.0200724689087872E-3</v>
      </c>
    </row>
    <row r="278" spans="1:8" x14ac:dyDescent="0.3">
      <c r="A278" s="2">
        <v>43508</v>
      </c>
      <c r="B278" s="1">
        <v>10879.7</v>
      </c>
      <c r="C278" s="1">
        <v>10910.9</v>
      </c>
      <c r="D278" s="1">
        <v>10823.8</v>
      </c>
      <c r="E278" s="1">
        <v>10831.4</v>
      </c>
      <c r="F278" s="1">
        <v>292314643</v>
      </c>
      <c r="G278" s="1">
        <v>14424.78</v>
      </c>
      <c r="H278" s="3">
        <f>IF(ISERR(LN(Table2743[[#This Row],[Close]]/E277)),"-",LN(Table2743[[#This Row],[Close]]/E277))</f>
        <v>-5.2854148327613464E-3</v>
      </c>
    </row>
    <row r="279" spans="1:8" x14ac:dyDescent="0.3">
      <c r="A279" s="2">
        <v>43509</v>
      </c>
      <c r="B279" s="1">
        <v>10870.55</v>
      </c>
      <c r="C279" s="1">
        <v>10891.65</v>
      </c>
      <c r="D279" s="1">
        <v>10772.1</v>
      </c>
      <c r="E279" s="1">
        <v>10793.65</v>
      </c>
      <c r="F279" s="1">
        <v>321958549</v>
      </c>
      <c r="G279" s="1">
        <v>15360.98</v>
      </c>
      <c r="H279" s="3">
        <f>IF(ISERR(LN(Table2743[[#This Row],[Close]]/E278)),"-",LN(Table2743[[#This Row],[Close]]/E278))</f>
        <v>-3.4913249537601204E-3</v>
      </c>
    </row>
    <row r="280" spans="1:8" x14ac:dyDescent="0.3">
      <c r="A280" s="2">
        <v>43510</v>
      </c>
      <c r="B280" s="1">
        <v>10786.1</v>
      </c>
      <c r="C280" s="1">
        <v>10792.7</v>
      </c>
      <c r="D280" s="1">
        <v>10718.75</v>
      </c>
      <c r="E280" s="1">
        <v>10746.05</v>
      </c>
      <c r="F280" s="1">
        <v>627041405</v>
      </c>
      <c r="G280" s="1">
        <v>20797.41</v>
      </c>
      <c r="H280" s="3">
        <f>IF(ISERR(LN(Table2743[[#This Row],[Close]]/E279)),"-",LN(Table2743[[#This Row],[Close]]/E279))</f>
        <v>-4.4197530593000694E-3</v>
      </c>
    </row>
    <row r="281" spans="1:8" x14ac:dyDescent="0.3">
      <c r="A281" s="2">
        <v>43511</v>
      </c>
      <c r="B281" s="1">
        <v>10780.25</v>
      </c>
      <c r="C281" s="1">
        <v>10785.75</v>
      </c>
      <c r="D281" s="1">
        <v>10620.4</v>
      </c>
      <c r="E281" s="1">
        <v>10724.4</v>
      </c>
      <c r="F281" s="1">
        <v>521876968</v>
      </c>
      <c r="G281" s="1">
        <v>20733.95</v>
      </c>
      <c r="H281" s="3">
        <f>IF(ISERR(LN(Table2743[[#This Row],[Close]]/E280)),"-",LN(Table2743[[#This Row],[Close]]/E280))</f>
        <v>-2.0167259966956514E-3</v>
      </c>
    </row>
    <row r="282" spans="1:8" x14ac:dyDescent="0.3">
      <c r="A282" s="2">
        <v>43514</v>
      </c>
      <c r="B282" s="1">
        <v>10738.65</v>
      </c>
      <c r="C282" s="1">
        <v>10759.9</v>
      </c>
      <c r="D282" s="1">
        <v>10628.4</v>
      </c>
      <c r="E282" s="1">
        <v>10640.95</v>
      </c>
      <c r="F282" s="1">
        <v>345440240</v>
      </c>
      <c r="G282" s="1">
        <v>14903.19</v>
      </c>
      <c r="H282" s="3">
        <f>IF(ISERR(LN(Table2743[[#This Row],[Close]]/E281)),"-",LN(Table2743[[#This Row],[Close]]/E281))</f>
        <v>-7.8117535511575027E-3</v>
      </c>
    </row>
    <row r="283" spans="1:8" x14ac:dyDescent="0.3">
      <c r="A283" s="2">
        <v>43515</v>
      </c>
      <c r="B283" s="1">
        <v>10636.7</v>
      </c>
      <c r="C283" s="1">
        <v>10722.85</v>
      </c>
      <c r="D283" s="1">
        <v>10585.65</v>
      </c>
      <c r="E283" s="1">
        <v>10604.35</v>
      </c>
      <c r="F283" s="1">
        <v>291507060</v>
      </c>
      <c r="G283" s="1">
        <v>13765.01</v>
      </c>
      <c r="H283" s="3">
        <f>IF(ISERR(LN(Table2743[[#This Row],[Close]]/E282)),"-",LN(Table2743[[#This Row],[Close]]/E282))</f>
        <v>-3.4454713472979819E-3</v>
      </c>
    </row>
    <row r="284" spans="1:8" x14ac:dyDescent="0.3">
      <c r="A284" s="2">
        <v>43516</v>
      </c>
      <c r="B284" s="1">
        <v>10655.45</v>
      </c>
      <c r="C284" s="1">
        <v>10752.7</v>
      </c>
      <c r="D284" s="1">
        <v>10646.4</v>
      </c>
      <c r="E284" s="1">
        <v>10735.45</v>
      </c>
      <c r="F284" s="1">
        <v>289195306</v>
      </c>
      <c r="G284" s="1">
        <v>13209.71</v>
      </c>
      <c r="H284" s="3">
        <f>IF(ISERR(LN(Table2743[[#This Row],[Close]]/E283)),"-",LN(Table2743[[#This Row],[Close]]/E283))</f>
        <v>1.2287055114099292E-2</v>
      </c>
    </row>
    <row r="285" spans="1:8" x14ac:dyDescent="0.3">
      <c r="A285" s="2">
        <v>43517</v>
      </c>
      <c r="B285" s="1">
        <v>10744.1</v>
      </c>
      <c r="C285" s="1">
        <v>10808.85</v>
      </c>
      <c r="D285" s="1">
        <v>10721.5</v>
      </c>
      <c r="E285" s="1">
        <v>10789.85</v>
      </c>
      <c r="F285" s="1">
        <v>279584955</v>
      </c>
      <c r="G285" s="1">
        <v>14758.5</v>
      </c>
      <c r="H285" s="3">
        <f>IF(ISERR(LN(Table2743[[#This Row],[Close]]/E284)),"-",LN(Table2743[[#This Row],[Close]]/E284))</f>
        <v>5.0545280036699341E-3</v>
      </c>
    </row>
    <row r="286" spans="1:8" x14ac:dyDescent="0.3">
      <c r="A286" s="2">
        <v>43518</v>
      </c>
      <c r="B286" s="1">
        <v>10782.7</v>
      </c>
      <c r="C286" s="1">
        <v>10801.55</v>
      </c>
      <c r="D286" s="1">
        <v>10758.4</v>
      </c>
      <c r="E286" s="1">
        <v>10791.65</v>
      </c>
      <c r="F286" s="1">
        <v>396846597</v>
      </c>
      <c r="G286" s="1">
        <v>24386.42</v>
      </c>
      <c r="H286" s="3">
        <f>IF(ISERR(LN(Table2743[[#This Row],[Close]]/E285)),"-",LN(Table2743[[#This Row],[Close]]/E285))</f>
        <v>1.6680953633189361E-4</v>
      </c>
    </row>
    <row r="287" spans="1:8" x14ac:dyDescent="0.3">
      <c r="A287" s="2">
        <v>43521</v>
      </c>
      <c r="B287" s="1">
        <v>10813.25</v>
      </c>
      <c r="C287" s="1">
        <v>10887.1</v>
      </c>
      <c r="D287" s="1">
        <v>10788.05</v>
      </c>
      <c r="E287" s="1">
        <v>10880.1</v>
      </c>
      <c r="F287" s="1">
        <v>385905142</v>
      </c>
      <c r="G287" s="1">
        <v>16466.09</v>
      </c>
      <c r="H287" s="3">
        <f>IF(ISERR(LN(Table2743[[#This Row],[Close]]/E286)),"-",LN(Table2743[[#This Row],[Close]]/E286))</f>
        <v>8.1627456131734746E-3</v>
      </c>
    </row>
    <row r="288" spans="1:8" x14ac:dyDescent="0.3">
      <c r="A288" s="2">
        <v>43522</v>
      </c>
      <c r="B288" s="1">
        <v>10775.3</v>
      </c>
      <c r="C288" s="1">
        <v>10888.75</v>
      </c>
      <c r="D288" s="1">
        <v>10729.3</v>
      </c>
      <c r="E288" s="1">
        <v>10835.3</v>
      </c>
      <c r="F288" s="1">
        <v>414954476</v>
      </c>
      <c r="G288" s="1">
        <v>19186.75</v>
      </c>
      <c r="H288" s="3">
        <f>IF(ISERR(LN(Table2743[[#This Row],[Close]]/E287)),"-",LN(Table2743[[#This Row],[Close]]/E287))</f>
        <v>-4.1261099090206159E-3</v>
      </c>
    </row>
    <row r="289" spans="1:8" x14ac:dyDescent="0.3">
      <c r="A289" s="2">
        <v>43523</v>
      </c>
      <c r="B289" s="1">
        <v>10881.2</v>
      </c>
      <c r="C289" s="1">
        <v>10939.7</v>
      </c>
      <c r="D289" s="1">
        <v>10751.2</v>
      </c>
      <c r="E289" s="1">
        <v>10806.65</v>
      </c>
      <c r="F289" s="1">
        <v>381080073</v>
      </c>
      <c r="G289" s="1">
        <v>18313.849999999999</v>
      </c>
      <c r="H289" s="3">
        <f>IF(ISERR(LN(Table2743[[#This Row],[Close]]/E288)),"-",LN(Table2743[[#This Row],[Close]]/E288))</f>
        <v>-2.6476372726424741E-3</v>
      </c>
    </row>
    <row r="290" spans="1:8" x14ac:dyDescent="0.3">
      <c r="A290" s="2">
        <v>43524</v>
      </c>
      <c r="B290" s="1">
        <v>10865.7</v>
      </c>
      <c r="C290" s="1">
        <v>10865.7</v>
      </c>
      <c r="D290" s="1">
        <v>10784.85</v>
      </c>
      <c r="E290" s="1">
        <v>10792.5</v>
      </c>
      <c r="F290" s="1">
        <v>644159018</v>
      </c>
      <c r="G290" s="1">
        <v>27123.34</v>
      </c>
      <c r="H290" s="3">
        <f>IF(ISERR(LN(Table2743[[#This Row],[Close]]/E289)),"-",LN(Table2743[[#This Row],[Close]]/E289))</f>
        <v>-1.3102369328699957E-3</v>
      </c>
    </row>
    <row r="291" spans="1:8" x14ac:dyDescent="0.3">
      <c r="A291" s="2">
        <v>43525</v>
      </c>
      <c r="B291" s="1">
        <v>10842.65</v>
      </c>
      <c r="C291" s="1">
        <v>10877.9</v>
      </c>
      <c r="D291" s="1">
        <v>10823.1</v>
      </c>
      <c r="E291" s="1">
        <v>10863.5</v>
      </c>
      <c r="F291" s="1">
        <v>308526309</v>
      </c>
      <c r="G291" s="1">
        <v>15010.06</v>
      </c>
      <c r="H291" s="3">
        <f>IF(ISERR(LN(Table2743[[#This Row],[Close]]/E290)),"-",LN(Table2743[[#This Row],[Close]]/E290))</f>
        <v>6.5570977456633371E-3</v>
      </c>
    </row>
    <row r="292" spans="1:8" x14ac:dyDescent="0.3">
      <c r="A292" s="2">
        <v>43529</v>
      </c>
      <c r="B292" s="1">
        <v>10864.85</v>
      </c>
      <c r="C292" s="1">
        <v>10994.9</v>
      </c>
      <c r="D292" s="1">
        <v>10817</v>
      </c>
      <c r="E292" s="1">
        <v>10987.45</v>
      </c>
      <c r="F292" s="1">
        <v>373220239</v>
      </c>
      <c r="G292" s="1">
        <v>17960.03</v>
      </c>
      <c r="H292" s="3">
        <f>IF(ISERR(LN(Table2743[[#This Row],[Close]]/E291)),"-",LN(Table2743[[#This Row],[Close]]/E291))</f>
        <v>1.1345166182071391E-2</v>
      </c>
    </row>
    <row r="293" spans="1:8" x14ac:dyDescent="0.3">
      <c r="A293" s="2">
        <v>43530</v>
      </c>
      <c r="B293" s="1">
        <v>11024.85</v>
      </c>
      <c r="C293" s="1">
        <v>11062.3</v>
      </c>
      <c r="D293" s="1">
        <v>10998.85</v>
      </c>
      <c r="E293" s="1">
        <v>11053</v>
      </c>
      <c r="F293" s="1">
        <v>372550850</v>
      </c>
      <c r="G293" s="1">
        <v>17850.93</v>
      </c>
      <c r="H293" s="3">
        <f>IF(ISERR(LN(Table2743[[#This Row],[Close]]/E292)),"-",LN(Table2743[[#This Row],[Close]]/E292))</f>
        <v>5.9481719535880405E-3</v>
      </c>
    </row>
    <row r="294" spans="1:8" x14ac:dyDescent="0.3">
      <c r="A294" s="2">
        <v>43531</v>
      </c>
      <c r="B294" s="1">
        <v>11077.95</v>
      </c>
      <c r="C294" s="1">
        <v>11089.05</v>
      </c>
      <c r="D294" s="1">
        <v>11027.1</v>
      </c>
      <c r="E294" s="1">
        <v>11058.2</v>
      </c>
      <c r="F294" s="1">
        <v>321208766</v>
      </c>
      <c r="G294" s="1">
        <v>15321.68</v>
      </c>
      <c r="H294" s="3">
        <f>IF(ISERR(LN(Table2743[[#This Row],[Close]]/E293)),"-",LN(Table2743[[#This Row],[Close]]/E293))</f>
        <v>4.7034987661157636E-4</v>
      </c>
    </row>
    <row r="295" spans="1:8" x14ac:dyDescent="0.3">
      <c r="A295" s="2">
        <v>43532</v>
      </c>
      <c r="B295" s="1">
        <v>11038.85</v>
      </c>
      <c r="C295" s="1">
        <v>11049</v>
      </c>
      <c r="D295" s="1">
        <v>11008.95</v>
      </c>
      <c r="E295" s="1">
        <v>11035.4</v>
      </c>
      <c r="F295" s="1">
        <v>326569833</v>
      </c>
      <c r="G295" s="1">
        <v>14369.77</v>
      </c>
      <c r="H295" s="3">
        <f>IF(ISERR(LN(Table2743[[#This Row],[Close]]/E294)),"-",LN(Table2743[[#This Row],[Close]]/E294))</f>
        <v>-2.0639468528230618E-3</v>
      </c>
    </row>
    <row r="296" spans="1:8" x14ac:dyDescent="0.3">
      <c r="A296" s="2">
        <v>43535</v>
      </c>
      <c r="B296" s="1">
        <v>11068.75</v>
      </c>
      <c r="C296" s="1">
        <v>11180.9</v>
      </c>
      <c r="D296" s="1">
        <v>11059.85</v>
      </c>
      <c r="E296" s="1">
        <v>11168.05</v>
      </c>
      <c r="F296" s="1">
        <v>352242287</v>
      </c>
      <c r="G296" s="1">
        <v>17349.95</v>
      </c>
      <c r="H296" s="3">
        <f>IF(ISERR(LN(Table2743[[#This Row],[Close]]/E295)),"-",LN(Table2743[[#This Row],[Close]]/E295))</f>
        <v>1.1948735734751558E-2</v>
      </c>
    </row>
    <row r="297" spans="1:8" x14ac:dyDescent="0.3">
      <c r="A297" s="2">
        <v>43536</v>
      </c>
      <c r="B297" s="1">
        <v>11231.35</v>
      </c>
      <c r="C297" s="1">
        <v>11320.4</v>
      </c>
      <c r="D297" s="1">
        <v>11227</v>
      </c>
      <c r="E297" s="1">
        <v>11301.2</v>
      </c>
      <c r="F297" s="1">
        <v>391310519</v>
      </c>
      <c r="G297" s="1">
        <v>20861.349999999999</v>
      </c>
      <c r="H297" s="3">
        <f>IF(ISERR(LN(Table2743[[#This Row],[Close]]/E296)),"-",LN(Table2743[[#This Row],[Close]]/E296))</f>
        <v>1.1851891682945155E-2</v>
      </c>
    </row>
    <row r="298" spans="1:8" x14ac:dyDescent="0.3">
      <c r="A298" s="2">
        <v>43537</v>
      </c>
      <c r="B298" s="1">
        <v>11326.2</v>
      </c>
      <c r="C298" s="1">
        <v>11352.3</v>
      </c>
      <c r="D298" s="1">
        <v>11276.6</v>
      </c>
      <c r="E298" s="1">
        <v>11341.7</v>
      </c>
      <c r="F298" s="1">
        <v>382996187</v>
      </c>
      <c r="G298" s="1">
        <v>20851.669999999998</v>
      </c>
      <c r="H298" s="3">
        <f>IF(ISERR(LN(Table2743[[#This Row],[Close]]/E297)),"-",LN(Table2743[[#This Row],[Close]]/E297))</f>
        <v>3.5772841102276773E-3</v>
      </c>
    </row>
    <row r="299" spans="1:8" x14ac:dyDescent="0.3">
      <c r="A299" s="2">
        <v>43538</v>
      </c>
      <c r="B299" s="1">
        <v>11382.5</v>
      </c>
      <c r="C299" s="1">
        <v>11383.45</v>
      </c>
      <c r="D299" s="1">
        <v>11313.75</v>
      </c>
      <c r="E299" s="1">
        <v>11343.25</v>
      </c>
      <c r="F299" s="1">
        <v>294480678</v>
      </c>
      <c r="G299" s="1">
        <v>15661.05</v>
      </c>
      <c r="H299" s="3">
        <f>IF(ISERR(LN(Table2743[[#This Row],[Close]]/E298)),"-",LN(Table2743[[#This Row],[Close]]/E298))</f>
        <v>1.3665447818145347E-4</v>
      </c>
    </row>
    <row r="300" spans="1:8" x14ac:dyDescent="0.3">
      <c r="A300" s="2">
        <v>43539</v>
      </c>
      <c r="B300" s="1">
        <v>11376.85</v>
      </c>
      <c r="C300" s="1">
        <v>11487</v>
      </c>
      <c r="D300" s="1">
        <v>11370.8</v>
      </c>
      <c r="E300" s="1">
        <v>11426.85</v>
      </c>
      <c r="F300" s="1">
        <v>463704896</v>
      </c>
      <c r="G300" s="1">
        <v>25143.26</v>
      </c>
      <c r="H300" s="3">
        <f>IF(ISERR(LN(Table2743[[#This Row],[Close]]/E299)),"-",LN(Table2743[[#This Row],[Close]]/E299))</f>
        <v>7.3429959147711344E-3</v>
      </c>
    </row>
    <row r="301" spans="1:8" x14ac:dyDescent="0.3">
      <c r="A301" s="2">
        <v>43542</v>
      </c>
      <c r="B301" s="1">
        <v>11473.85</v>
      </c>
      <c r="C301" s="1">
        <v>11530.15</v>
      </c>
      <c r="D301" s="1">
        <v>11412.5</v>
      </c>
      <c r="E301" s="1">
        <v>11462.2</v>
      </c>
      <c r="F301" s="1">
        <v>320250041</v>
      </c>
      <c r="G301" s="1">
        <v>16942.22</v>
      </c>
      <c r="H301" s="3">
        <f>IF(ISERR(LN(Table2743[[#This Row],[Close]]/E300)),"-",LN(Table2743[[#This Row],[Close]]/E300))</f>
        <v>3.0888156656173325E-3</v>
      </c>
    </row>
    <row r="302" spans="1:8" x14ac:dyDescent="0.3">
      <c r="A302" s="2">
        <v>43543</v>
      </c>
      <c r="B302" s="1">
        <v>11500.3</v>
      </c>
      <c r="C302" s="1">
        <v>11543.85</v>
      </c>
      <c r="D302" s="1">
        <v>11451.25</v>
      </c>
      <c r="E302" s="1">
        <v>11532.4</v>
      </c>
      <c r="F302" s="1">
        <v>326099667</v>
      </c>
      <c r="G302" s="1">
        <v>16179.92</v>
      </c>
      <c r="H302" s="3">
        <f>IF(ISERR(LN(Table2743[[#This Row],[Close]]/E301)),"-",LN(Table2743[[#This Row],[Close]]/E301))</f>
        <v>6.1058003263835944E-3</v>
      </c>
    </row>
    <row r="303" spans="1:8" x14ac:dyDescent="0.3">
      <c r="A303" s="2">
        <v>43544</v>
      </c>
      <c r="B303" s="1">
        <v>11553.35</v>
      </c>
      <c r="C303" s="1">
        <v>11556.1</v>
      </c>
      <c r="D303" s="1">
        <v>11503.1</v>
      </c>
      <c r="E303" s="1">
        <v>11521.05</v>
      </c>
      <c r="F303" s="1">
        <v>366298049</v>
      </c>
      <c r="G303" s="1">
        <v>18311.439999999999</v>
      </c>
      <c r="H303" s="3">
        <f>IF(ISERR(LN(Table2743[[#This Row],[Close]]/E302)),"-",LN(Table2743[[#This Row],[Close]]/E302))</f>
        <v>-9.8466831793539802E-4</v>
      </c>
    </row>
    <row r="304" spans="1:8" x14ac:dyDescent="0.3">
      <c r="A304" s="2">
        <v>43546</v>
      </c>
      <c r="B304" s="1">
        <v>11549.2</v>
      </c>
      <c r="C304" s="1">
        <v>11572.8</v>
      </c>
      <c r="D304" s="1">
        <v>11434.55</v>
      </c>
      <c r="E304" s="1">
        <v>11456.9</v>
      </c>
      <c r="F304" s="1">
        <v>386193935</v>
      </c>
      <c r="G304" s="1">
        <v>19755.740000000002</v>
      </c>
      <c r="H304" s="3">
        <f>IF(ISERR(LN(Table2743[[#This Row],[Close]]/E303)),"-",LN(Table2743[[#This Row],[Close]]/E303))</f>
        <v>-5.5836283625349536E-3</v>
      </c>
    </row>
    <row r="305" spans="1:8" x14ac:dyDescent="0.3">
      <c r="A305" s="2">
        <v>43549</v>
      </c>
      <c r="B305" s="1">
        <v>11395.65</v>
      </c>
      <c r="C305" s="1">
        <v>11395.65</v>
      </c>
      <c r="D305" s="1">
        <v>11311.6</v>
      </c>
      <c r="E305" s="1">
        <v>11354.25</v>
      </c>
      <c r="F305" s="1">
        <v>294459196</v>
      </c>
      <c r="G305" s="1">
        <v>14101.14</v>
      </c>
      <c r="H305" s="3">
        <f>IF(ISERR(LN(Table2743[[#This Row],[Close]]/E304)),"-",LN(Table2743[[#This Row],[Close]]/E304))</f>
        <v>-9.0000454070535869E-3</v>
      </c>
    </row>
    <row r="306" spans="1:8" x14ac:dyDescent="0.3">
      <c r="A306" s="2">
        <v>43550</v>
      </c>
      <c r="B306" s="1">
        <v>11375.2</v>
      </c>
      <c r="C306" s="1">
        <v>11496.75</v>
      </c>
      <c r="D306" s="1">
        <v>11352.45</v>
      </c>
      <c r="E306" s="1">
        <v>11483.25</v>
      </c>
      <c r="F306" s="1">
        <v>282575496</v>
      </c>
      <c r="G306" s="1">
        <v>14611.68</v>
      </c>
      <c r="H306" s="3">
        <f>IF(ISERR(LN(Table2743[[#This Row],[Close]]/E305)),"-",LN(Table2743[[#This Row],[Close]]/E305))</f>
        <v>1.1297328693216403E-2</v>
      </c>
    </row>
    <row r="307" spans="1:8" x14ac:dyDescent="0.3">
      <c r="A307" s="2">
        <v>43551</v>
      </c>
      <c r="B307" s="1">
        <v>11531.45</v>
      </c>
      <c r="C307" s="1">
        <v>11546.2</v>
      </c>
      <c r="D307" s="1">
        <v>11413</v>
      </c>
      <c r="E307" s="1">
        <v>11445.05</v>
      </c>
      <c r="F307" s="1">
        <v>350446089</v>
      </c>
      <c r="G307" s="1">
        <v>18356.52</v>
      </c>
      <c r="H307" s="3">
        <f>IF(ISERR(LN(Table2743[[#This Row],[Close]]/E306)),"-",LN(Table2743[[#This Row],[Close]]/E306))</f>
        <v>-3.3321297562249825E-3</v>
      </c>
    </row>
    <row r="308" spans="1:8" x14ac:dyDescent="0.3">
      <c r="A308" s="2">
        <v>43552</v>
      </c>
      <c r="B308" s="1">
        <v>11463.65</v>
      </c>
      <c r="C308" s="1">
        <v>11588.5</v>
      </c>
      <c r="D308" s="1">
        <v>11452.45</v>
      </c>
      <c r="E308" s="1">
        <v>11570</v>
      </c>
      <c r="F308" s="1">
        <v>527678809</v>
      </c>
      <c r="G308" s="1">
        <v>25719.65</v>
      </c>
      <c r="H308" s="3">
        <f>IF(ISERR(LN(Table2743[[#This Row],[Close]]/E307)),"-",LN(Table2743[[#This Row],[Close]]/E307))</f>
        <v>1.085821909063313E-2</v>
      </c>
    </row>
    <row r="309" spans="1:8" x14ac:dyDescent="0.3">
      <c r="A309" s="2">
        <v>43553</v>
      </c>
      <c r="B309" s="1">
        <v>11625.45</v>
      </c>
      <c r="C309" s="1">
        <v>11630.35</v>
      </c>
      <c r="D309" s="1">
        <v>11570.15</v>
      </c>
      <c r="E309" s="1">
        <v>11623.9</v>
      </c>
      <c r="F309" s="1">
        <v>416276981</v>
      </c>
      <c r="G309" s="1">
        <v>20515.25</v>
      </c>
      <c r="H309" s="3">
        <f>IF(ISERR(LN(Table2743[[#This Row],[Close]]/E308)),"-",LN(Table2743[[#This Row],[Close]]/E308))</f>
        <v>4.6477821348202336E-3</v>
      </c>
    </row>
    <row r="310" spans="1:8" x14ac:dyDescent="0.3">
      <c r="A310" s="2">
        <v>43556</v>
      </c>
      <c r="B310" s="1">
        <v>11665.2</v>
      </c>
      <c r="C310" s="1">
        <v>11738.1</v>
      </c>
      <c r="D310" s="1">
        <v>11644.75</v>
      </c>
      <c r="E310" s="1">
        <v>11669.15</v>
      </c>
      <c r="F310" s="1">
        <v>379572660</v>
      </c>
      <c r="G310" s="1">
        <v>18977.990000000002</v>
      </c>
      <c r="H310" s="3">
        <f>IF(ISERR(LN(Table2743[[#This Row],[Close]]/E309)),"-",LN(Table2743[[#This Row],[Close]]/E309))</f>
        <v>3.8852839728881735E-3</v>
      </c>
    </row>
    <row r="311" spans="1:8" x14ac:dyDescent="0.3">
      <c r="A311" s="2">
        <v>43557</v>
      </c>
      <c r="B311" s="1">
        <v>11711.55</v>
      </c>
      <c r="C311" s="1">
        <v>11729.35</v>
      </c>
      <c r="D311" s="1">
        <v>11655.85</v>
      </c>
      <c r="E311" s="1">
        <v>11713.2</v>
      </c>
      <c r="F311" s="1">
        <v>386131413</v>
      </c>
      <c r="G311" s="1">
        <v>18673.7</v>
      </c>
      <c r="H311" s="3">
        <f>IF(ISERR(LN(Table2743[[#This Row],[Close]]/E310)),"-",LN(Table2743[[#This Row],[Close]]/E310))</f>
        <v>3.7678036734890082E-3</v>
      </c>
    </row>
    <row r="312" spans="1:8" x14ac:dyDescent="0.3">
      <c r="A312" s="2">
        <v>43558</v>
      </c>
      <c r="B312" s="1">
        <v>11735.3</v>
      </c>
      <c r="C312" s="1">
        <v>11761</v>
      </c>
      <c r="D312" s="1">
        <v>11629.15</v>
      </c>
      <c r="E312" s="1">
        <v>11643.95</v>
      </c>
      <c r="F312" s="1">
        <v>365760070</v>
      </c>
      <c r="G312" s="1">
        <v>19050.95</v>
      </c>
      <c r="H312" s="3">
        <f>IF(ISERR(LN(Table2743[[#This Row],[Close]]/E311)),"-",LN(Table2743[[#This Row],[Close]]/E311))</f>
        <v>-5.9296791696504684E-3</v>
      </c>
    </row>
    <row r="313" spans="1:8" x14ac:dyDescent="0.3">
      <c r="A313" s="2">
        <v>43559</v>
      </c>
      <c r="B313" s="1">
        <v>11660.2</v>
      </c>
      <c r="C313" s="1">
        <v>11662.55</v>
      </c>
      <c r="D313" s="1">
        <v>11559.2</v>
      </c>
      <c r="E313" s="1">
        <v>11598</v>
      </c>
      <c r="F313" s="1">
        <v>349029830</v>
      </c>
      <c r="G313" s="1">
        <v>19713.009999999998</v>
      </c>
      <c r="H313" s="3">
        <f>IF(ISERR(LN(Table2743[[#This Row],[Close]]/E312)),"-",LN(Table2743[[#This Row],[Close]]/E312))</f>
        <v>-3.9540623628834554E-3</v>
      </c>
    </row>
    <row r="314" spans="1:8" x14ac:dyDescent="0.3">
      <c r="A314" s="2">
        <v>43560</v>
      </c>
      <c r="B314" s="1">
        <v>11638.4</v>
      </c>
      <c r="C314" s="1">
        <v>11689.65</v>
      </c>
      <c r="D314" s="1">
        <v>11609.5</v>
      </c>
      <c r="E314" s="1">
        <v>11665.95</v>
      </c>
      <c r="F314" s="1">
        <v>266665797</v>
      </c>
      <c r="G314" s="1">
        <v>15000.35</v>
      </c>
      <c r="H314" s="3">
        <f>IF(ISERR(LN(Table2743[[#This Row],[Close]]/E313)),"-",LN(Table2743[[#This Row],[Close]]/E313))</f>
        <v>5.8416729088147249E-3</v>
      </c>
    </row>
    <row r="315" spans="1:8" x14ac:dyDescent="0.3">
      <c r="A315" s="2">
        <v>43563</v>
      </c>
      <c r="B315" s="1">
        <v>11704.35</v>
      </c>
      <c r="C315" s="1">
        <v>11710.3</v>
      </c>
      <c r="D315" s="1">
        <v>11549.1</v>
      </c>
      <c r="E315" s="1">
        <v>11604.5</v>
      </c>
      <c r="F315" s="1">
        <v>260932608</v>
      </c>
      <c r="G315" s="1">
        <v>14203.96</v>
      </c>
      <c r="H315" s="3">
        <f>IF(ISERR(LN(Table2743[[#This Row],[Close]]/E314)),"-",LN(Table2743[[#This Row],[Close]]/E314))</f>
        <v>-5.2813884420512712E-3</v>
      </c>
    </row>
    <row r="316" spans="1:8" x14ac:dyDescent="0.3">
      <c r="A316" s="2">
        <v>43564</v>
      </c>
      <c r="B316" s="1">
        <v>11612.05</v>
      </c>
      <c r="C316" s="1">
        <v>11683.9</v>
      </c>
      <c r="D316" s="1">
        <v>11569.7</v>
      </c>
      <c r="E316" s="1">
        <v>11671.95</v>
      </c>
      <c r="F316" s="1">
        <v>300467538</v>
      </c>
      <c r="G316" s="1">
        <v>15984.39</v>
      </c>
      <c r="H316" s="3">
        <f>IF(ISERR(LN(Table2743[[#This Row],[Close]]/E315)),"-",LN(Table2743[[#This Row],[Close]]/E315))</f>
        <v>5.7955735342997616E-3</v>
      </c>
    </row>
    <row r="317" spans="1:8" x14ac:dyDescent="0.3">
      <c r="A317" s="2">
        <v>43565</v>
      </c>
      <c r="B317" s="1">
        <v>11646.85</v>
      </c>
      <c r="C317" s="1">
        <v>11680.05</v>
      </c>
      <c r="D317" s="1">
        <v>11571.75</v>
      </c>
      <c r="E317" s="1">
        <v>11584.3</v>
      </c>
      <c r="F317" s="1">
        <v>359941110</v>
      </c>
      <c r="G317" s="1">
        <v>22258.46</v>
      </c>
      <c r="H317" s="3">
        <f>IF(ISERR(LN(Table2743[[#This Row],[Close]]/E316)),"-",LN(Table2743[[#This Row],[Close]]/E316))</f>
        <v>-7.5377943572383106E-3</v>
      </c>
    </row>
    <row r="318" spans="1:8" x14ac:dyDescent="0.3">
      <c r="A318" s="2">
        <v>43566</v>
      </c>
      <c r="B318" s="1">
        <v>11592.55</v>
      </c>
      <c r="C318" s="1">
        <v>11606.7</v>
      </c>
      <c r="D318" s="1">
        <v>11550.55</v>
      </c>
      <c r="E318" s="1">
        <v>11596.7</v>
      </c>
      <c r="F318" s="1">
        <v>279775726</v>
      </c>
      <c r="G318" s="1">
        <v>14332.2</v>
      </c>
      <c r="H318" s="3">
        <f>IF(ISERR(LN(Table2743[[#This Row],[Close]]/E317)),"-",LN(Table2743[[#This Row],[Close]]/E317))</f>
        <v>1.0698417827284545E-3</v>
      </c>
    </row>
    <row r="319" spans="1:8" x14ac:dyDescent="0.3">
      <c r="A319" s="2">
        <v>43567</v>
      </c>
      <c r="B319" s="1">
        <v>11612.85</v>
      </c>
      <c r="C319" s="1">
        <v>11657.35</v>
      </c>
      <c r="D319" s="1">
        <v>11578.8</v>
      </c>
      <c r="E319" s="1">
        <v>11643.45</v>
      </c>
      <c r="F319" s="1">
        <v>246006184</v>
      </c>
      <c r="G319" s="1">
        <v>13598.61</v>
      </c>
      <c r="H319" s="3">
        <f>IF(ISERR(LN(Table2743[[#This Row],[Close]]/E318)),"-",LN(Table2743[[#This Row],[Close]]/E318))</f>
        <v>4.0232152597085759E-3</v>
      </c>
    </row>
    <row r="320" spans="1:8" x14ac:dyDescent="0.3">
      <c r="A320" s="2">
        <v>43570</v>
      </c>
      <c r="B320" s="1">
        <v>11667</v>
      </c>
      <c r="C320" s="1">
        <v>11704.6</v>
      </c>
      <c r="D320" s="1">
        <v>11648.25</v>
      </c>
      <c r="E320" s="1">
        <v>11690.35</v>
      </c>
      <c r="F320" s="1">
        <v>289996075</v>
      </c>
      <c r="G320" s="1">
        <v>15635.79</v>
      </c>
      <c r="H320" s="3">
        <f>IF(ISERR(LN(Table2743[[#This Row],[Close]]/E319)),"-",LN(Table2743[[#This Row],[Close]]/E319))</f>
        <v>4.01992501503014E-3</v>
      </c>
    </row>
    <row r="321" spans="1:8" x14ac:dyDescent="0.3">
      <c r="A321" s="2">
        <v>43571</v>
      </c>
      <c r="B321" s="1">
        <v>11736.2</v>
      </c>
      <c r="C321" s="1">
        <v>11810.95</v>
      </c>
      <c r="D321" s="1">
        <v>11731.55</v>
      </c>
      <c r="E321" s="1">
        <v>11787.15</v>
      </c>
      <c r="F321" s="1">
        <v>354315040</v>
      </c>
      <c r="G321" s="1">
        <v>17585.48</v>
      </c>
      <c r="H321" s="3">
        <f>IF(ISERR(LN(Table2743[[#This Row],[Close]]/E320)),"-",LN(Table2743[[#This Row],[Close]]/E320))</f>
        <v>8.2462398923668495E-3</v>
      </c>
    </row>
    <row r="322" spans="1:8" x14ac:dyDescent="0.3">
      <c r="A322" s="2">
        <v>43573</v>
      </c>
      <c r="B322" s="1">
        <v>11856.15</v>
      </c>
      <c r="C322" s="1">
        <v>11856.15</v>
      </c>
      <c r="D322" s="1">
        <v>11738.5</v>
      </c>
      <c r="E322" s="1">
        <v>11752.8</v>
      </c>
      <c r="F322" s="1">
        <v>339653709</v>
      </c>
      <c r="G322" s="1">
        <v>18271.27</v>
      </c>
      <c r="H322" s="3">
        <f>IF(ISERR(LN(Table2743[[#This Row],[Close]]/E321)),"-",LN(Table2743[[#This Row],[Close]]/E321))</f>
        <v>-2.9184449738277464E-3</v>
      </c>
    </row>
    <row r="323" spans="1:8" x14ac:dyDescent="0.3">
      <c r="A323" s="2">
        <v>43577</v>
      </c>
      <c r="B323" s="1">
        <v>11727.05</v>
      </c>
      <c r="C323" s="1">
        <v>11727.05</v>
      </c>
      <c r="D323" s="1">
        <v>11583.95</v>
      </c>
      <c r="E323" s="1">
        <v>11594.45</v>
      </c>
      <c r="F323" s="1">
        <v>260356055</v>
      </c>
      <c r="G323" s="1">
        <v>13754.12</v>
      </c>
      <c r="H323" s="3">
        <f>IF(ISERR(LN(Table2743[[#This Row],[Close]]/E322)),"-",LN(Table2743[[#This Row],[Close]]/E322))</f>
        <v>-1.3564974730520374E-2</v>
      </c>
    </row>
    <row r="324" spans="1:8" x14ac:dyDescent="0.3">
      <c r="A324" s="2">
        <v>43578</v>
      </c>
      <c r="B324" s="1">
        <v>11612.95</v>
      </c>
      <c r="C324" s="1">
        <v>11645.95</v>
      </c>
      <c r="D324" s="1">
        <v>11564.8</v>
      </c>
      <c r="E324" s="1">
        <v>11575.95</v>
      </c>
      <c r="F324" s="1">
        <v>272544486</v>
      </c>
      <c r="G324" s="1">
        <v>14500.53</v>
      </c>
      <c r="H324" s="3">
        <f>IF(ISERR(LN(Table2743[[#This Row],[Close]]/E323)),"-",LN(Table2743[[#This Row],[Close]]/E323))</f>
        <v>-1.5968653049767416E-3</v>
      </c>
    </row>
    <row r="325" spans="1:8" x14ac:dyDescent="0.3">
      <c r="A325" s="2">
        <v>43579</v>
      </c>
      <c r="B325" s="1">
        <v>11601.5</v>
      </c>
      <c r="C325" s="1">
        <v>11740.85</v>
      </c>
      <c r="D325" s="1">
        <v>11578.85</v>
      </c>
      <c r="E325" s="1">
        <v>11726.15</v>
      </c>
      <c r="F325" s="1">
        <v>335196513</v>
      </c>
      <c r="G325" s="1">
        <v>17046.66</v>
      </c>
      <c r="H325" s="3">
        <f>IF(ISERR(LN(Table2743[[#This Row],[Close]]/E324)),"-",LN(Table2743[[#This Row],[Close]]/E324))</f>
        <v>1.2891720507584971E-2</v>
      </c>
    </row>
    <row r="326" spans="1:8" x14ac:dyDescent="0.3">
      <c r="A326" s="2">
        <v>43580</v>
      </c>
      <c r="B326" s="1">
        <v>11735.7</v>
      </c>
      <c r="C326" s="1">
        <v>11796.75</v>
      </c>
      <c r="D326" s="1">
        <v>11624.3</v>
      </c>
      <c r="E326" s="1">
        <v>11641.8</v>
      </c>
      <c r="F326" s="1">
        <v>604360395</v>
      </c>
      <c r="G326" s="1">
        <v>28254.3</v>
      </c>
      <c r="H326" s="3">
        <f>IF(ISERR(LN(Table2743[[#This Row],[Close]]/E325)),"-",LN(Table2743[[#This Row],[Close]]/E325))</f>
        <v>-7.2193210230233834E-3</v>
      </c>
    </row>
    <row r="327" spans="1:8" x14ac:dyDescent="0.3">
      <c r="A327" s="2">
        <v>43581</v>
      </c>
      <c r="B327" s="1">
        <v>11683.75</v>
      </c>
      <c r="C327" s="1">
        <v>11762.9</v>
      </c>
      <c r="D327" s="1">
        <v>11661.75</v>
      </c>
      <c r="E327" s="1">
        <v>11754.65</v>
      </c>
      <c r="F327" s="1">
        <v>333483764</v>
      </c>
      <c r="G327" s="1">
        <v>18098.830000000002</v>
      </c>
      <c r="H327" s="3">
        <f>IF(ISERR(LN(Table2743[[#This Row],[Close]]/E326)),"-",LN(Table2743[[#This Row],[Close]]/E326))</f>
        <v>9.6468374616017465E-3</v>
      </c>
    </row>
    <row r="328" spans="1:8" x14ac:dyDescent="0.3">
      <c r="A328" s="2">
        <v>43585</v>
      </c>
      <c r="B328" s="1">
        <v>11748.75</v>
      </c>
      <c r="C328" s="1">
        <v>11756.25</v>
      </c>
      <c r="D328" s="1">
        <v>11655.9</v>
      </c>
      <c r="E328" s="1">
        <v>11748.15</v>
      </c>
      <c r="F328" s="1">
        <v>532630874</v>
      </c>
      <c r="G328" s="1">
        <v>23324.98</v>
      </c>
      <c r="H328" s="3">
        <f>IF(ISERR(LN(Table2743[[#This Row],[Close]]/E327)),"-",LN(Table2743[[#This Row],[Close]]/E327))</f>
        <v>-5.531255991390112E-4</v>
      </c>
    </row>
    <row r="329" spans="1:8" x14ac:dyDescent="0.3">
      <c r="A329" s="2">
        <v>43587</v>
      </c>
      <c r="B329" s="1">
        <v>11725.55</v>
      </c>
      <c r="C329" s="1">
        <v>11789.3</v>
      </c>
      <c r="D329" s="1">
        <v>11699.55</v>
      </c>
      <c r="E329" s="1">
        <v>11724.75</v>
      </c>
      <c r="F329" s="1">
        <v>380278045</v>
      </c>
      <c r="G329" s="1">
        <v>17790.060000000001</v>
      </c>
      <c r="H329" s="3">
        <f>IF(ISERR(LN(Table2743[[#This Row],[Close]]/E328)),"-",LN(Table2743[[#This Row],[Close]]/E328))</f>
        <v>-1.9937892422010914E-3</v>
      </c>
    </row>
    <row r="330" spans="1:8" x14ac:dyDescent="0.3">
      <c r="A330" s="2">
        <v>43588</v>
      </c>
      <c r="B330" s="1">
        <v>11722.6</v>
      </c>
      <c r="C330" s="1">
        <v>11770.9</v>
      </c>
      <c r="D330" s="1">
        <v>11699.35</v>
      </c>
      <c r="E330" s="1">
        <v>11712.25</v>
      </c>
      <c r="F330" s="1">
        <v>305519934</v>
      </c>
      <c r="G330" s="1">
        <v>15156.32</v>
      </c>
      <c r="H330" s="3">
        <f>IF(ISERR(LN(Table2743[[#This Row],[Close]]/E329)),"-",LN(Table2743[[#This Row],[Close]]/E329))</f>
        <v>-1.0666895238500144E-3</v>
      </c>
    </row>
    <row r="331" spans="1:8" x14ac:dyDescent="0.3">
      <c r="A331" s="2">
        <v>43591</v>
      </c>
      <c r="B331" s="1">
        <v>11605.8</v>
      </c>
      <c r="C331" s="1">
        <v>11632.55</v>
      </c>
      <c r="D331" s="1">
        <v>11571.35</v>
      </c>
      <c r="E331" s="1">
        <v>11598.25</v>
      </c>
      <c r="F331" s="1">
        <v>299046480</v>
      </c>
      <c r="G331" s="1">
        <v>14703.42</v>
      </c>
      <c r="H331" s="3">
        <f>IF(ISERR(LN(Table2743[[#This Row],[Close]]/E330)),"-",LN(Table2743[[#This Row],[Close]]/E330))</f>
        <v>-9.7810779570294496E-3</v>
      </c>
    </row>
    <row r="332" spans="1:8" x14ac:dyDescent="0.3">
      <c r="A332" s="2">
        <v>43592</v>
      </c>
      <c r="B332" s="1">
        <v>11651.5</v>
      </c>
      <c r="C332" s="1">
        <v>11657.05</v>
      </c>
      <c r="D332" s="1">
        <v>11484.45</v>
      </c>
      <c r="E332" s="1">
        <v>11497.9</v>
      </c>
      <c r="F332" s="1">
        <v>337495624</v>
      </c>
      <c r="G332" s="1">
        <v>16632.84</v>
      </c>
      <c r="H332" s="3">
        <f>IF(ISERR(LN(Table2743[[#This Row],[Close]]/E331)),"-",LN(Table2743[[#This Row],[Close]]/E331))</f>
        <v>-8.6898146639726396E-3</v>
      </c>
    </row>
    <row r="333" spans="1:8" x14ac:dyDescent="0.3">
      <c r="A333" s="2">
        <v>43593</v>
      </c>
      <c r="B333" s="1">
        <v>11478.7</v>
      </c>
      <c r="C333" s="1">
        <v>11479.1</v>
      </c>
      <c r="D333" s="1">
        <v>11346.95</v>
      </c>
      <c r="E333" s="1">
        <v>11359.45</v>
      </c>
      <c r="F333" s="1">
        <v>372826025</v>
      </c>
      <c r="G333" s="1">
        <v>17440.009999999998</v>
      </c>
      <c r="H333" s="3">
        <f>IF(ISERR(LN(Table2743[[#This Row],[Close]]/E332)),"-",LN(Table2743[[#This Row],[Close]]/E332))</f>
        <v>-1.2114413370574466E-2</v>
      </c>
    </row>
    <row r="334" spans="1:8" x14ac:dyDescent="0.3">
      <c r="A334" s="2">
        <v>43594</v>
      </c>
      <c r="B334" s="1">
        <v>11322.4</v>
      </c>
      <c r="C334" s="1">
        <v>11357.6</v>
      </c>
      <c r="D334" s="1">
        <v>11255.05</v>
      </c>
      <c r="E334" s="1">
        <v>11301.8</v>
      </c>
      <c r="F334" s="1">
        <v>373028059</v>
      </c>
      <c r="G334" s="1">
        <v>17602.86</v>
      </c>
      <c r="H334" s="3">
        <f>IF(ISERR(LN(Table2743[[#This Row],[Close]]/E333)),"-",LN(Table2743[[#This Row],[Close]]/E333))</f>
        <v>-5.087991559915908E-3</v>
      </c>
    </row>
    <row r="335" spans="1:8" x14ac:dyDescent="0.3">
      <c r="A335" s="2">
        <v>43595</v>
      </c>
      <c r="B335" s="1">
        <v>11314.15</v>
      </c>
      <c r="C335" s="1">
        <v>11345.8</v>
      </c>
      <c r="D335" s="1">
        <v>11251.05</v>
      </c>
      <c r="E335" s="1">
        <v>11278.9</v>
      </c>
      <c r="F335" s="1">
        <v>387323416</v>
      </c>
      <c r="G335" s="1">
        <v>18085.189999999999</v>
      </c>
      <c r="H335" s="3">
        <f>IF(ISERR(LN(Table2743[[#This Row],[Close]]/E334)),"-",LN(Table2743[[#This Row],[Close]]/E334))</f>
        <v>-2.0282814838106025E-3</v>
      </c>
    </row>
    <row r="336" spans="1:8" x14ac:dyDescent="0.3">
      <c r="A336" s="2">
        <v>43598</v>
      </c>
      <c r="B336" s="1">
        <v>11258.7</v>
      </c>
      <c r="C336" s="1">
        <v>11300.2</v>
      </c>
      <c r="D336" s="1">
        <v>11125.6</v>
      </c>
      <c r="E336" s="1">
        <v>11148.2</v>
      </c>
      <c r="F336" s="1">
        <v>357586433</v>
      </c>
      <c r="G336" s="1">
        <v>16722.91</v>
      </c>
      <c r="H336" s="3">
        <f>IF(ISERR(LN(Table2743[[#This Row],[Close]]/E335)),"-",LN(Table2743[[#This Row],[Close]]/E335))</f>
        <v>-1.1655673687732526E-2</v>
      </c>
    </row>
    <row r="337" spans="1:8" x14ac:dyDescent="0.3">
      <c r="A337" s="2">
        <v>43599</v>
      </c>
      <c r="B337" s="1">
        <v>11151.65</v>
      </c>
      <c r="C337" s="1">
        <v>11294.75</v>
      </c>
      <c r="D337" s="1">
        <v>11108.3</v>
      </c>
      <c r="E337" s="1">
        <v>11222.05</v>
      </c>
      <c r="F337" s="1">
        <v>398122725</v>
      </c>
      <c r="G337" s="1">
        <v>19906.38</v>
      </c>
      <c r="H337" s="3">
        <f>IF(ISERR(LN(Table2743[[#This Row],[Close]]/E336)),"-",LN(Table2743[[#This Row],[Close]]/E336))</f>
        <v>6.6025429561064782E-3</v>
      </c>
    </row>
    <row r="338" spans="1:8" x14ac:dyDescent="0.3">
      <c r="A338" s="2">
        <v>43600</v>
      </c>
      <c r="B338" s="1">
        <v>11271.7</v>
      </c>
      <c r="C338" s="1">
        <v>11286.8</v>
      </c>
      <c r="D338" s="1">
        <v>11136.95</v>
      </c>
      <c r="E338" s="1">
        <v>11157</v>
      </c>
      <c r="F338" s="1">
        <v>414174258</v>
      </c>
      <c r="G338" s="1">
        <v>17931.75</v>
      </c>
      <c r="H338" s="3">
        <f>IF(ISERR(LN(Table2743[[#This Row],[Close]]/E337)),"-",LN(Table2743[[#This Row],[Close]]/E337))</f>
        <v>-5.8134892415845994E-3</v>
      </c>
    </row>
    <row r="339" spans="1:8" x14ac:dyDescent="0.3">
      <c r="A339" s="2">
        <v>43601</v>
      </c>
      <c r="B339" s="1">
        <v>11180.35</v>
      </c>
      <c r="C339" s="1">
        <v>11281.55</v>
      </c>
      <c r="D339" s="1">
        <v>11143.35</v>
      </c>
      <c r="E339" s="1">
        <v>11257.1</v>
      </c>
      <c r="F339" s="1">
        <v>350734572</v>
      </c>
      <c r="G339" s="1">
        <v>15629.57</v>
      </c>
      <c r="H339" s="3">
        <f>IF(ISERR(LN(Table2743[[#This Row],[Close]]/E338)),"-",LN(Table2743[[#This Row],[Close]]/E338))</f>
        <v>8.9319370836315384E-3</v>
      </c>
    </row>
    <row r="340" spans="1:8" x14ac:dyDescent="0.3">
      <c r="A340" s="2">
        <v>43602</v>
      </c>
      <c r="B340" s="1">
        <v>11261.9</v>
      </c>
      <c r="C340" s="1">
        <v>11426.15</v>
      </c>
      <c r="D340" s="1">
        <v>11259.85</v>
      </c>
      <c r="E340" s="1">
        <v>11407.15</v>
      </c>
      <c r="F340" s="1">
        <v>412109200</v>
      </c>
      <c r="G340" s="1">
        <v>20177.63</v>
      </c>
      <c r="H340" s="3">
        <f>IF(ISERR(LN(Table2743[[#This Row],[Close]]/E339)),"-",LN(Table2743[[#This Row],[Close]]/E339))</f>
        <v>1.324131108491434E-2</v>
      </c>
    </row>
    <row r="341" spans="1:8" x14ac:dyDescent="0.3">
      <c r="A341" s="2">
        <v>43605</v>
      </c>
      <c r="B341" s="1">
        <v>11651.9</v>
      </c>
      <c r="C341" s="1">
        <v>11845.2</v>
      </c>
      <c r="D341" s="1">
        <v>11591.7</v>
      </c>
      <c r="E341" s="1">
        <v>11828.25</v>
      </c>
      <c r="F341" s="1">
        <v>452096261</v>
      </c>
      <c r="G341" s="1">
        <v>25223.78</v>
      </c>
      <c r="H341" s="3">
        <f>IF(ISERR(LN(Table2743[[#This Row],[Close]]/E340)),"-",LN(Table2743[[#This Row],[Close]]/E340))</f>
        <v>3.6250386274051208E-2</v>
      </c>
    </row>
    <row r="342" spans="1:8" x14ac:dyDescent="0.3">
      <c r="A342" s="2">
        <v>43606</v>
      </c>
      <c r="B342" s="1">
        <v>11863.65</v>
      </c>
      <c r="C342" s="1">
        <v>11883.55</v>
      </c>
      <c r="D342" s="1">
        <v>11682.8</v>
      </c>
      <c r="E342" s="1">
        <v>11709.1</v>
      </c>
      <c r="F342" s="1">
        <v>381038129</v>
      </c>
      <c r="G342" s="1">
        <v>20324.669999999998</v>
      </c>
      <c r="H342" s="3">
        <f>IF(ISERR(LN(Table2743[[#This Row],[Close]]/E341)),"-",LN(Table2743[[#This Row],[Close]]/E341))</f>
        <v>-1.012442078454291E-2</v>
      </c>
    </row>
    <row r="343" spans="1:8" x14ac:dyDescent="0.3">
      <c r="A343" s="2">
        <v>43607</v>
      </c>
      <c r="B343" s="1">
        <v>11727.95</v>
      </c>
      <c r="C343" s="1">
        <v>11784.8</v>
      </c>
      <c r="D343" s="1">
        <v>11682.4</v>
      </c>
      <c r="E343" s="1">
        <v>11737.9</v>
      </c>
      <c r="F343" s="1">
        <v>355870667</v>
      </c>
      <c r="G343" s="1">
        <v>19582.41</v>
      </c>
      <c r="H343" s="3">
        <f>IF(ISERR(LN(Table2743[[#This Row],[Close]]/E342)),"-",LN(Table2743[[#This Row],[Close]]/E342))</f>
        <v>2.4566054918568484E-3</v>
      </c>
    </row>
    <row r="344" spans="1:8" x14ac:dyDescent="0.3">
      <c r="A344" s="2">
        <v>43608</v>
      </c>
      <c r="B344" s="1">
        <v>11901.3</v>
      </c>
      <c r="C344" s="1">
        <v>12041.15</v>
      </c>
      <c r="D344" s="1">
        <v>11614.5</v>
      </c>
      <c r="E344" s="1">
        <v>11657.05</v>
      </c>
      <c r="F344" s="1">
        <v>569030654</v>
      </c>
      <c r="G344" s="1">
        <v>31180.080000000002</v>
      </c>
      <c r="H344" s="3">
        <f>IF(ISERR(LN(Table2743[[#This Row],[Close]]/E343)),"-",LN(Table2743[[#This Row],[Close]]/E343))</f>
        <v>-6.9117755642064951E-3</v>
      </c>
    </row>
    <row r="345" spans="1:8" x14ac:dyDescent="0.3">
      <c r="A345" s="2">
        <v>43609</v>
      </c>
      <c r="B345" s="1">
        <v>11748</v>
      </c>
      <c r="C345" s="1">
        <v>11859</v>
      </c>
      <c r="D345" s="1">
        <v>11658.1</v>
      </c>
      <c r="E345" s="1">
        <v>11844.1</v>
      </c>
      <c r="F345" s="1">
        <v>374637415</v>
      </c>
      <c r="G345" s="1">
        <v>20028.490000000002</v>
      </c>
      <c r="H345" s="3">
        <f>IF(ISERR(LN(Table2743[[#This Row],[Close]]/E344)),"-",LN(Table2743[[#This Row],[Close]]/E344))</f>
        <v>1.5918706100504415E-2</v>
      </c>
    </row>
    <row r="346" spans="1:8" x14ac:dyDescent="0.3">
      <c r="A346" s="2">
        <v>43612</v>
      </c>
      <c r="B346" s="1">
        <v>11855.5</v>
      </c>
      <c r="C346" s="1">
        <v>11957.15</v>
      </c>
      <c r="D346" s="1">
        <v>11812.4</v>
      </c>
      <c r="E346" s="1">
        <v>11924.75</v>
      </c>
      <c r="F346" s="1">
        <v>348356214</v>
      </c>
      <c r="G346" s="1">
        <v>17735.36</v>
      </c>
      <c r="H346" s="3">
        <f>IF(ISERR(LN(Table2743[[#This Row],[Close]]/E345)),"-",LN(Table2743[[#This Row],[Close]]/E345))</f>
        <v>6.7862188968109954E-3</v>
      </c>
    </row>
    <row r="347" spans="1:8" x14ac:dyDescent="0.3">
      <c r="A347" s="2">
        <v>43613</v>
      </c>
      <c r="B347" s="1">
        <v>11958.35</v>
      </c>
      <c r="C347" s="1">
        <v>11958.55</v>
      </c>
      <c r="D347" s="1">
        <v>11864.9</v>
      </c>
      <c r="E347" s="1">
        <v>11928.75</v>
      </c>
      <c r="F347" s="1">
        <v>598308334</v>
      </c>
      <c r="G347" s="1">
        <v>28833.54</v>
      </c>
      <c r="H347" s="3">
        <f>IF(ISERR(LN(Table2743[[#This Row],[Close]]/E346)),"-",LN(Table2743[[#This Row],[Close]]/E346))</f>
        <v>3.3538055526396364E-4</v>
      </c>
    </row>
    <row r="348" spans="1:8" x14ac:dyDescent="0.3">
      <c r="A348" s="2">
        <v>43614</v>
      </c>
      <c r="B348" s="1">
        <v>11905.8</v>
      </c>
      <c r="C348" s="1">
        <v>11931.9</v>
      </c>
      <c r="D348" s="1">
        <v>11836.8</v>
      </c>
      <c r="E348" s="1">
        <v>11861.1</v>
      </c>
      <c r="F348" s="1">
        <v>318068673</v>
      </c>
      <c r="G348" s="1">
        <v>15985.92</v>
      </c>
      <c r="H348" s="3">
        <f>IF(ISERR(LN(Table2743[[#This Row],[Close]]/E347)),"-",LN(Table2743[[#This Row],[Close]]/E347))</f>
        <v>-5.6873147454005899E-3</v>
      </c>
    </row>
    <row r="349" spans="1:8" x14ac:dyDescent="0.3">
      <c r="A349" s="2">
        <v>43615</v>
      </c>
      <c r="B349" s="1">
        <v>11865.3</v>
      </c>
      <c r="C349" s="1">
        <v>11968.55</v>
      </c>
      <c r="D349" s="1">
        <v>11859.4</v>
      </c>
      <c r="E349" s="1">
        <v>11945.9</v>
      </c>
      <c r="F349" s="1">
        <v>421199867</v>
      </c>
      <c r="G349" s="1">
        <v>20261.849999999999</v>
      </c>
      <c r="H349" s="3">
        <f>IF(ISERR(LN(Table2743[[#This Row],[Close]]/E348)),"-",LN(Table2743[[#This Row],[Close]]/E348))</f>
        <v>7.123985268305006E-3</v>
      </c>
    </row>
    <row r="350" spans="1:8" x14ac:dyDescent="0.3">
      <c r="A350" s="2">
        <v>43616</v>
      </c>
      <c r="B350" s="1">
        <v>11999.8</v>
      </c>
      <c r="C350" s="1">
        <v>12039.25</v>
      </c>
      <c r="D350" s="1">
        <v>11829.45</v>
      </c>
      <c r="E350" s="1">
        <v>11922.8</v>
      </c>
      <c r="F350" s="1">
        <v>438879129</v>
      </c>
      <c r="G350" s="1">
        <v>22789</v>
      </c>
      <c r="H350" s="3">
        <f>IF(ISERR(LN(Table2743[[#This Row],[Close]]/E349)),"-",LN(Table2743[[#This Row],[Close]]/E349))</f>
        <v>-1.9355898906960182E-3</v>
      </c>
    </row>
    <row r="351" spans="1:8" x14ac:dyDescent="0.3">
      <c r="A351" s="2">
        <v>43619</v>
      </c>
      <c r="B351" s="1">
        <v>11953.75</v>
      </c>
      <c r="C351" s="1">
        <v>12103.05</v>
      </c>
      <c r="D351" s="1">
        <v>11920.1</v>
      </c>
      <c r="E351" s="1">
        <v>12088.55</v>
      </c>
      <c r="F351" s="1">
        <v>315296955</v>
      </c>
      <c r="G351" s="1">
        <v>17451.36</v>
      </c>
      <c r="H351" s="3">
        <f>IF(ISERR(LN(Table2743[[#This Row],[Close]]/E350)),"-",LN(Table2743[[#This Row],[Close]]/E350))</f>
        <v>1.3806190222918157E-2</v>
      </c>
    </row>
    <row r="352" spans="1:8" x14ac:dyDescent="0.3">
      <c r="A352" s="2">
        <v>43620</v>
      </c>
      <c r="B352" s="1">
        <v>12052.65</v>
      </c>
      <c r="C352" s="1">
        <v>12095.2</v>
      </c>
      <c r="D352" s="1">
        <v>12005.85</v>
      </c>
      <c r="E352" s="1">
        <v>12021.65</v>
      </c>
      <c r="F352" s="1">
        <v>289221904</v>
      </c>
      <c r="G352" s="1">
        <v>15308.28</v>
      </c>
      <c r="H352" s="3">
        <f>IF(ISERR(LN(Table2743[[#This Row],[Close]]/E351)),"-",LN(Table2743[[#This Row],[Close]]/E351))</f>
        <v>-5.5495327035804771E-3</v>
      </c>
    </row>
    <row r="353" spans="1:8" x14ac:dyDescent="0.3">
      <c r="A353" s="2">
        <v>43622</v>
      </c>
      <c r="B353" s="1">
        <v>12039.8</v>
      </c>
      <c r="C353" s="1">
        <v>12039.8</v>
      </c>
      <c r="D353" s="1">
        <v>11830.25</v>
      </c>
      <c r="E353" s="1">
        <v>11843.75</v>
      </c>
      <c r="F353" s="1">
        <v>415206942</v>
      </c>
      <c r="G353" s="1">
        <v>21144.77</v>
      </c>
      <c r="H353" s="3">
        <f>IF(ISERR(LN(Table2743[[#This Row],[Close]]/E352)),"-",LN(Table2743[[#This Row],[Close]]/E352))</f>
        <v>-1.4908888618172916E-2</v>
      </c>
    </row>
    <row r="354" spans="1:8" x14ac:dyDescent="0.3">
      <c r="A354" s="2">
        <v>43623</v>
      </c>
      <c r="B354" s="1">
        <v>11865.2</v>
      </c>
      <c r="C354" s="1">
        <v>11897.5</v>
      </c>
      <c r="D354" s="1">
        <v>11769.5</v>
      </c>
      <c r="E354" s="1">
        <v>11870.65</v>
      </c>
      <c r="F354" s="1">
        <v>302455910</v>
      </c>
      <c r="G354" s="1">
        <v>14939.4</v>
      </c>
      <c r="H354" s="3">
        <f>IF(ISERR(LN(Table2743[[#This Row],[Close]]/E353)),"-",LN(Table2743[[#This Row],[Close]]/E353))</f>
        <v>2.2686647385131591E-3</v>
      </c>
    </row>
    <row r="355" spans="1:8" x14ac:dyDescent="0.3">
      <c r="A355" s="2">
        <v>43626</v>
      </c>
      <c r="B355" s="1">
        <v>11934.9</v>
      </c>
      <c r="C355" s="1">
        <v>11975.05</v>
      </c>
      <c r="D355" s="1">
        <v>11871.75</v>
      </c>
      <c r="E355" s="1">
        <v>11922.7</v>
      </c>
      <c r="F355" s="1">
        <v>303329445</v>
      </c>
      <c r="G355" s="1">
        <v>13125.41</v>
      </c>
      <c r="H355" s="3">
        <f>IF(ISERR(LN(Table2743[[#This Row],[Close]]/E354)),"-",LN(Table2743[[#This Row],[Close]]/E354))</f>
        <v>4.3751790335728605E-3</v>
      </c>
    </row>
    <row r="356" spans="1:8" x14ac:dyDescent="0.3">
      <c r="A356" s="2">
        <v>43627</v>
      </c>
      <c r="B356" s="1">
        <v>11959.85</v>
      </c>
      <c r="C356" s="1">
        <v>12000.35</v>
      </c>
      <c r="D356" s="1">
        <v>11904.35</v>
      </c>
      <c r="E356" s="1">
        <v>11965.6</v>
      </c>
      <c r="F356" s="1">
        <v>332181958</v>
      </c>
      <c r="G356" s="1">
        <v>15392.28</v>
      </c>
      <c r="H356" s="3">
        <f>IF(ISERR(LN(Table2743[[#This Row],[Close]]/E355)),"-",LN(Table2743[[#This Row],[Close]]/E355))</f>
        <v>3.5917203081940467E-3</v>
      </c>
    </row>
    <row r="357" spans="1:8" x14ac:dyDescent="0.3">
      <c r="A357" s="2">
        <v>43628</v>
      </c>
      <c r="B357" s="1">
        <v>11962.45</v>
      </c>
      <c r="C357" s="1">
        <v>11962.45</v>
      </c>
      <c r="D357" s="1">
        <v>11866.35</v>
      </c>
      <c r="E357" s="1">
        <v>11906.2</v>
      </c>
      <c r="F357" s="1">
        <v>283718253</v>
      </c>
      <c r="G357" s="1">
        <v>14120.17</v>
      </c>
      <c r="H357" s="3">
        <f>IF(ISERR(LN(Table2743[[#This Row],[Close]]/E356)),"-",LN(Table2743[[#This Row],[Close]]/E356))</f>
        <v>-4.9765935198887315E-3</v>
      </c>
    </row>
    <row r="358" spans="1:8" x14ac:dyDescent="0.3">
      <c r="A358" s="2">
        <v>43629</v>
      </c>
      <c r="B358" s="1">
        <v>11873.9</v>
      </c>
      <c r="C358" s="1">
        <v>11931.35</v>
      </c>
      <c r="D358" s="1">
        <v>11817.05</v>
      </c>
      <c r="E358" s="1">
        <v>11914.05</v>
      </c>
      <c r="F358" s="1">
        <v>447901993</v>
      </c>
      <c r="G358" s="1">
        <v>18680.91</v>
      </c>
      <c r="H358" s="3">
        <f>IF(ISERR(LN(Table2743[[#This Row],[Close]]/E357)),"-",LN(Table2743[[#This Row],[Close]]/E357))</f>
        <v>6.5910309792557972E-4</v>
      </c>
    </row>
    <row r="359" spans="1:8" x14ac:dyDescent="0.3">
      <c r="A359" s="2">
        <v>43630</v>
      </c>
      <c r="B359" s="1">
        <v>11910.1</v>
      </c>
      <c r="C359" s="1">
        <v>11911.85</v>
      </c>
      <c r="D359" s="1">
        <v>11797.7</v>
      </c>
      <c r="E359" s="1">
        <v>11823.3</v>
      </c>
      <c r="F359" s="1">
        <v>390294634</v>
      </c>
      <c r="G359" s="1">
        <v>16226.57</v>
      </c>
      <c r="H359" s="3">
        <f>IF(ISERR(LN(Table2743[[#This Row],[Close]]/E358)),"-",LN(Table2743[[#This Row],[Close]]/E358))</f>
        <v>-7.6462151114719259E-3</v>
      </c>
    </row>
    <row r="360" spans="1:8" x14ac:dyDescent="0.3">
      <c r="A360" s="2">
        <v>43633</v>
      </c>
      <c r="B360" s="1">
        <v>11844</v>
      </c>
      <c r="C360" s="1">
        <v>11844.05</v>
      </c>
      <c r="D360" s="1">
        <v>11657.75</v>
      </c>
      <c r="E360" s="1">
        <v>11672.15</v>
      </c>
      <c r="F360" s="1">
        <v>295528399</v>
      </c>
      <c r="G360" s="1">
        <v>13851.67</v>
      </c>
      <c r="H360" s="3">
        <f>IF(ISERR(LN(Table2743[[#This Row],[Close]]/E359)),"-",LN(Table2743[[#This Row],[Close]]/E359))</f>
        <v>-1.2866498423645151E-2</v>
      </c>
    </row>
    <row r="361" spans="1:8" x14ac:dyDescent="0.3">
      <c r="A361" s="2">
        <v>43634</v>
      </c>
      <c r="B361" s="1">
        <v>11677.05</v>
      </c>
      <c r="C361" s="1">
        <v>11727.2</v>
      </c>
      <c r="D361" s="1">
        <v>11641.15</v>
      </c>
      <c r="E361" s="1">
        <v>11691.5</v>
      </c>
      <c r="F361" s="1">
        <v>365525622</v>
      </c>
      <c r="G361" s="1">
        <v>16120.69</v>
      </c>
      <c r="H361" s="3">
        <f>IF(ISERR(LN(Table2743[[#This Row],[Close]]/E360)),"-",LN(Table2743[[#This Row],[Close]]/E360))</f>
        <v>1.6564196454115262E-3</v>
      </c>
    </row>
    <row r="362" spans="1:8" x14ac:dyDescent="0.3">
      <c r="A362" s="2">
        <v>43635</v>
      </c>
      <c r="B362" s="1">
        <v>11744.45</v>
      </c>
      <c r="C362" s="1">
        <v>11802.5</v>
      </c>
      <c r="D362" s="1">
        <v>11625.1</v>
      </c>
      <c r="E362" s="1">
        <v>11691.45</v>
      </c>
      <c r="F362" s="1">
        <v>446933027</v>
      </c>
      <c r="G362" s="1">
        <v>18722.71</v>
      </c>
      <c r="H362" s="3">
        <f>IF(ISERR(LN(Table2743[[#This Row],[Close]]/E361)),"-",LN(Table2743[[#This Row],[Close]]/E361))</f>
        <v>-4.2766203578887255E-6</v>
      </c>
    </row>
    <row r="363" spans="1:8" x14ac:dyDescent="0.3">
      <c r="A363" s="2">
        <v>43636</v>
      </c>
      <c r="B363" s="1">
        <v>11653.65</v>
      </c>
      <c r="C363" s="1">
        <v>11843.5</v>
      </c>
      <c r="D363" s="1">
        <v>11635.05</v>
      </c>
      <c r="E363" s="1">
        <v>11831.75</v>
      </c>
      <c r="F363" s="1">
        <v>442016954</v>
      </c>
      <c r="G363" s="1">
        <v>18839.11</v>
      </c>
      <c r="H363" s="3">
        <f>IF(ISERR(LN(Table2743[[#This Row],[Close]]/E362)),"-",LN(Table2743[[#This Row],[Close]]/E362))</f>
        <v>1.1928790613010498E-2</v>
      </c>
    </row>
    <row r="364" spans="1:8" x14ac:dyDescent="0.3">
      <c r="A364" s="2">
        <v>43637</v>
      </c>
      <c r="B364" s="1">
        <v>11827.6</v>
      </c>
      <c r="C364" s="1">
        <v>11827.95</v>
      </c>
      <c r="D364" s="1">
        <v>11705.1</v>
      </c>
      <c r="E364" s="1">
        <v>11724.1</v>
      </c>
      <c r="F364" s="1">
        <v>468430388</v>
      </c>
      <c r="G364" s="1">
        <v>23346.13</v>
      </c>
      <c r="H364" s="3">
        <f>IF(ISERR(LN(Table2743[[#This Row],[Close]]/E363)),"-",LN(Table2743[[#This Row],[Close]]/E363))</f>
        <v>-9.1400437195816482E-3</v>
      </c>
    </row>
    <row r="365" spans="1:8" x14ac:dyDescent="0.3">
      <c r="A365" s="2">
        <v>43640</v>
      </c>
      <c r="B365" s="1">
        <v>11725.8</v>
      </c>
      <c r="C365" s="1">
        <v>11754</v>
      </c>
      <c r="D365" s="1">
        <v>11670.2</v>
      </c>
      <c r="E365" s="1">
        <v>11699.65</v>
      </c>
      <c r="F365" s="1">
        <v>277620788</v>
      </c>
      <c r="G365" s="1">
        <v>12631.38</v>
      </c>
      <c r="H365" s="3">
        <f>IF(ISERR(LN(Table2743[[#This Row],[Close]]/E364)),"-",LN(Table2743[[#This Row],[Close]]/E364))</f>
        <v>-2.0876254980344709E-3</v>
      </c>
    </row>
    <row r="366" spans="1:8" x14ac:dyDescent="0.3">
      <c r="A366" s="2">
        <v>43641</v>
      </c>
      <c r="B366" s="1">
        <v>11681</v>
      </c>
      <c r="C366" s="1">
        <v>11814.4</v>
      </c>
      <c r="D366" s="1">
        <v>11651</v>
      </c>
      <c r="E366" s="1">
        <v>11796.45</v>
      </c>
      <c r="F366" s="1">
        <v>300476353</v>
      </c>
      <c r="G366" s="1">
        <v>13822.83</v>
      </c>
      <c r="H366" s="3">
        <f>IF(ISERR(LN(Table2743[[#This Row],[Close]]/E365)),"-",LN(Table2743[[#This Row],[Close]]/E365))</f>
        <v>8.2397119239697916E-3</v>
      </c>
    </row>
    <row r="367" spans="1:8" x14ac:dyDescent="0.3">
      <c r="A367" s="2">
        <v>43642</v>
      </c>
      <c r="B367" s="1">
        <v>11768.15</v>
      </c>
      <c r="C367" s="1">
        <v>11871.85</v>
      </c>
      <c r="D367" s="1">
        <v>11757.55</v>
      </c>
      <c r="E367" s="1">
        <v>11847.55</v>
      </c>
      <c r="F367" s="1">
        <v>327885018</v>
      </c>
      <c r="G367" s="1">
        <v>14650.89</v>
      </c>
      <c r="H367" s="3">
        <f>IF(ISERR(LN(Table2743[[#This Row],[Close]]/E366)),"-",LN(Table2743[[#This Row],[Close]]/E366))</f>
        <v>4.3224564000250336E-3</v>
      </c>
    </row>
    <row r="368" spans="1:8" x14ac:dyDescent="0.3">
      <c r="A368" s="2">
        <v>43643</v>
      </c>
      <c r="B368" s="1">
        <v>11860.85</v>
      </c>
      <c r="C368" s="1">
        <v>11911.15</v>
      </c>
      <c r="D368" s="1">
        <v>11821.05</v>
      </c>
      <c r="E368" s="1">
        <v>11841.55</v>
      </c>
      <c r="F368" s="1">
        <v>480169350</v>
      </c>
      <c r="G368" s="1">
        <v>23300.3</v>
      </c>
      <c r="H368" s="3">
        <f>IF(ISERR(LN(Table2743[[#This Row],[Close]]/E367)),"-",LN(Table2743[[#This Row],[Close]]/E367))</f>
        <v>-5.0656210056963325E-4</v>
      </c>
    </row>
    <row r="369" spans="1:8" x14ac:dyDescent="0.3">
      <c r="A369" s="2">
        <v>43644</v>
      </c>
      <c r="B369" s="1">
        <v>11861.15</v>
      </c>
      <c r="C369" s="1">
        <v>11871.7</v>
      </c>
      <c r="D369" s="1">
        <v>11775.5</v>
      </c>
      <c r="E369" s="1">
        <v>11788.85</v>
      </c>
      <c r="F369" s="1">
        <v>303888701</v>
      </c>
      <c r="G369" s="1">
        <v>15191.9</v>
      </c>
      <c r="H369" s="3">
        <f>IF(ISERR(LN(Table2743[[#This Row],[Close]]/E368)),"-",LN(Table2743[[#This Row],[Close]]/E368))</f>
        <v>-4.4603635462361017E-3</v>
      </c>
    </row>
    <row r="370" spans="1:8" x14ac:dyDescent="0.3">
      <c r="A370" s="2">
        <v>43647</v>
      </c>
      <c r="B370" s="1">
        <v>11839.9</v>
      </c>
      <c r="C370" s="1">
        <v>11884.65</v>
      </c>
      <c r="D370" s="1">
        <v>11830.8</v>
      </c>
      <c r="E370" s="1">
        <v>11865.6</v>
      </c>
      <c r="F370" s="1">
        <v>278415889</v>
      </c>
      <c r="G370" s="1">
        <v>12874.96</v>
      </c>
      <c r="H370" s="3">
        <f>IF(ISERR(LN(Table2743[[#This Row],[Close]]/E369)),"-",LN(Table2743[[#This Row],[Close]]/E369))</f>
        <v>6.4892880057533667E-3</v>
      </c>
    </row>
    <row r="371" spans="1:8" x14ac:dyDescent="0.3">
      <c r="A371" s="2">
        <v>43648</v>
      </c>
      <c r="B371" s="1">
        <v>11890.3</v>
      </c>
      <c r="C371" s="1">
        <v>11917.45</v>
      </c>
      <c r="D371" s="1">
        <v>11814.7</v>
      </c>
      <c r="E371" s="1">
        <v>11910.3</v>
      </c>
      <c r="F371" s="1">
        <v>363197036</v>
      </c>
      <c r="G371" s="1">
        <v>13615.94</v>
      </c>
      <c r="H371" s="3">
        <f>IF(ISERR(LN(Table2743[[#This Row],[Close]]/E370)),"-",LN(Table2743[[#This Row],[Close]]/E370))</f>
        <v>3.7601144575602529E-3</v>
      </c>
    </row>
    <row r="372" spans="1:8" x14ac:dyDescent="0.3">
      <c r="A372" s="2">
        <v>43649</v>
      </c>
      <c r="B372" s="1">
        <v>11932.15</v>
      </c>
      <c r="C372" s="1">
        <v>11945.2</v>
      </c>
      <c r="D372" s="1">
        <v>11887.05</v>
      </c>
      <c r="E372" s="1">
        <v>11916.75</v>
      </c>
      <c r="F372" s="1">
        <v>340527508</v>
      </c>
      <c r="G372" s="1">
        <v>14290.33</v>
      </c>
      <c r="H372" s="3">
        <f>IF(ISERR(LN(Table2743[[#This Row],[Close]]/E371)),"-",LN(Table2743[[#This Row],[Close]]/E371))</f>
        <v>5.4140148759931482E-4</v>
      </c>
    </row>
    <row r="373" spans="1:8" x14ac:dyDescent="0.3">
      <c r="A373" s="2">
        <v>43650</v>
      </c>
      <c r="B373" s="1">
        <v>11928.8</v>
      </c>
      <c r="C373" s="1">
        <v>11969.25</v>
      </c>
      <c r="D373" s="1">
        <v>11923.65</v>
      </c>
      <c r="E373" s="1">
        <v>11946.75</v>
      </c>
      <c r="F373" s="1">
        <v>333595172</v>
      </c>
      <c r="G373" s="1">
        <v>14758.87</v>
      </c>
      <c r="H373" s="3">
        <f>IF(ISERR(LN(Table2743[[#This Row],[Close]]/E372)),"-",LN(Table2743[[#This Row],[Close]]/E372))</f>
        <v>2.5143014062712723E-3</v>
      </c>
    </row>
    <row r="374" spans="1:8" x14ac:dyDescent="0.3">
      <c r="A374" s="2">
        <v>43651</v>
      </c>
      <c r="B374" s="1">
        <v>11964.75</v>
      </c>
      <c r="C374" s="1">
        <v>11981.75</v>
      </c>
      <c r="D374" s="1">
        <v>11797.9</v>
      </c>
      <c r="E374" s="1">
        <v>11811.15</v>
      </c>
      <c r="F374" s="1">
        <v>530720039</v>
      </c>
      <c r="G374" s="1">
        <v>18871.990000000002</v>
      </c>
      <c r="H374" s="3">
        <f>IF(ISERR(LN(Table2743[[#This Row],[Close]]/E373)),"-",LN(Table2743[[#This Row],[Close]]/E373))</f>
        <v>-1.1415274286254761E-2</v>
      </c>
    </row>
    <row r="375" spans="1:8" x14ac:dyDescent="0.3">
      <c r="A375" s="2">
        <v>43654</v>
      </c>
      <c r="B375" s="1">
        <v>11770.4</v>
      </c>
      <c r="C375" s="1">
        <v>11771.9</v>
      </c>
      <c r="D375" s="1">
        <v>11523.3</v>
      </c>
      <c r="E375" s="1">
        <v>11558.6</v>
      </c>
      <c r="F375" s="1">
        <v>464029444</v>
      </c>
      <c r="G375" s="1">
        <v>19146.25</v>
      </c>
      <c r="H375" s="3">
        <f>IF(ISERR(LN(Table2743[[#This Row],[Close]]/E374)),"-",LN(Table2743[[#This Row],[Close]]/E374))</f>
        <v>-2.1614251930747241E-2</v>
      </c>
    </row>
    <row r="376" spans="1:8" x14ac:dyDescent="0.3">
      <c r="A376" s="2">
        <v>43655</v>
      </c>
      <c r="B376" s="1">
        <v>11531.6</v>
      </c>
      <c r="C376" s="1">
        <v>11582.55</v>
      </c>
      <c r="D376" s="1">
        <v>11461</v>
      </c>
      <c r="E376" s="1">
        <v>11555.9</v>
      </c>
      <c r="F376" s="1">
        <v>442520253</v>
      </c>
      <c r="G376" s="1">
        <v>21577.95</v>
      </c>
      <c r="H376" s="3">
        <f>IF(ISERR(LN(Table2743[[#This Row],[Close]]/E375)),"-",LN(Table2743[[#This Row],[Close]]/E375))</f>
        <v>-2.3361959049780261E-4</v>
      </c>
    </row>
    <row r="377" spans="1:8" x14ac:dyDescent="0.3">
      <c r="A377" s="2">
        <v>43656</v>
      </c>
      <c r="B377" s="1">
        <v>11536.15</v>
      </c>
      <c r="C377" s="1">
        <v>11593.7</v>
      </c>
      <c r="D377" s="1">
        <v>11475.65</v>
      </c>
      <c r="E377" s="1">
        <v>11498.9</v>
      </c>
      <c r="F377" s="1">
        <v>337571014</v>
      </c>
      <c r="G377" s="1">
        <v>16098.53</v>
      </c>
      <c r="H377" s="3">
        <f>IF(ISERR(LN(Table2743[[#This Row],[Close]]/E376)),"-",LN(Table2743[[#This Row],[Close]]/E376))</f>
        <v>-4.9447504328900991E-3</v>
      </c>
    </row>
    <row r="378" spans="1:8" x14ac:dyDescent="0.3">
      <c r="A378" s="2">
        <v>43657</v>
      </c>
      <c r="B378" s="1">
        <v>11561.45</v>
      </c>
      <c r="C378" s="1">
        <v>11599</v>
      </c>
      <c r="D378" s="1">
        <v>11519.5</v>
      </c>
      <c r="E378" s="1">
        <v>11582.9</v>
      </c>
      <c r="F378" s="1">
        <v>317257578</v>
      </c>
      <c r="G378" s="1">
        <v>14586.2</v>
      </c>
      <c r="H378" s="3">
        <f>IF(ISERR(LN(Table2743[[#This Row],[Close]]/E377)),"-",LN(Table2743[[#This Row],[Close]]/E377))</f>
        <v>7.2784939506443059E-3</v>
      </c>
    </row>
    <row r="379" spans="1:8" x14ac:dyDescent="0.3">
      <c r="A379" s="2">
        <v>43658</v>
      </c>
      <c r="B379" s="1">
        <v>11601.15</v>
      </c>
      <c r="C379" s="1">
        <v>11639.55</v>
      </c>
      <c r="D379" s="1">
        <v>11538.6</v>
      </c>
      <c r="E379" s="1">
        <v>11552.5</v>
      </c>
      <c r="F379" s="1">
        <v>359421182</v>
      </c>
      <c r="G379" s="1">
        <v>16947.57</v>
      </c>
      <c r="H379" s="3">
        <f>IF(ISERR(LN(Table2743[[#This Row],[Close]]/E378)),"-",LN(Table2743[[#This Row],[Close]]/E378))</f>
        <v>-2.6280088086903571E-3</v>
      </c>
    </row>
    <row r="380" spans="1:8" x14ac:dyDescent="0.3">
      <c r="A380" s="2">
        <v>43661</v>
      </c>
      <c r="B380" s="1">
        <v>11614.75</v>
      </c>
      <c r="C380" s="1">
        <v>11618.4</v>
      </c>
      <c r="D380" s="1">
        <v>11532.3</v>
      </c>
      <c r="E380" s="1">
        <v>11588.35</v>
      </c>
      <c r="F380" s="1">
        <v>368788782</v>
      </c>
      <c r="G380" s="1">
        <v>15835.99</v>
      </c>
      <c r="H380" s="3">
        <f>IF(ISERR(LN(Table2743[[#This Row],[Close]]/E379)),"-",LN(Table2743[[#This Row],[Close]]/E379))</f>
        <v>3.0984193476558532E-3</v>
      </c>
    </row>
    <row r="381" spans="1:8" x14ac:dyDescent="0.3">
      <c r="A381" s="2">
        <v>43662</v>
      </c>
      <c r="B381" s="1">
        <v>11596.65</v>
      </c>
      <c r="C381" s="1">
        <v>11670.05</v>
      </c>
      <c r="D381" s="1">
        <v>11573.95</v>
      </c>
      <c r="E381" s="1">
        <v>11662.6</v>
      </c>
      <c r="F381" s="1">
        <v>480156167</v>
      </c>
      <c r="G381" s="1">
        <v>15967.91</v>
      </c>
      <c r="H381" s="3">
        <f>IF(ISERR(LN(Table2743[[#This Row],[Close]]/E380)),"-",LN(Table2743[[#This Row],[Close]]/E380))</f>
        <v>6.386857517651002E-3</v>
      </c>
    </row>
    <row r="382" spans="1:8" x14ac:dyDescent="0.3">
      <c r="A382" s="2">
        <v>43663</v>
      </c>
      <c r="B382" s="1">
        <v>11670.75</v>
      </c>
      <c r="C382" s="1">
        <v>11706.65</v>
      </c>
      <c r="D382" s="1">
        <v>11651.15</v>
      </c>
      <c r="E382" s="1">
        <v>11687.5</v>
      </c>
      <c r="F382" s="1">
        <v>464827734</v>
      </c>
      <c r="G382" s="1">
        <v>15250.5</v>
      </c>
      <c r="H382" s="3">
        <f>IF(ISERR(LN(Table2743[[#This Row],[Close]]/E381)),"-",LN(Table2743[[#This Row],[Close]]/E381))</f>
        <v>2.1327539872141722E-3</v>
      </c>
    </row>
    <row r="383" spans="1:8" x14ac:dyDescent="0.3">
      <c r="A383" s="2">
        <v>43664</v>
      </c>
      <c r="B383" s="1">
        <v>11675.6</v>
      </c>
      <c r="C383" s="1">
        <v>11677.15</v>
      </c>
      <c r="D383" s="1">
        <v>11582.4</v>
      </c>
      <c r="E383" s="1">
        <v>11596.9</v>
      </c>
      <c r="F383" s="1">
        <v>498258158</v>
      </c>
      <c r="G383" s="1">
        <v>16684.03</v>
      </c>
      <c r="H383" s="3">
        <f>IF(ISERR(LN(Table2743[[#This Row],[Close]]/E382)),"-",LN(Table2743[[#This Row],[Close]]/E382))</f>
        <v>-7.7820735971374259E-3</v>
      </c>
    </row>
    <row r="384" spans="1:8" x14ac:dyDescent="0.3">
      <c r="A384" s="2">
        <v>43665</v>
      </c>
      <c r="B384" s="1">
        <v>11627.95</v>
      </c>
      <c r="C384" s="1">
        <v>11640.35</v>
      </c>
      <c r="D384" s="1">
        <v>11399.3</v>
      </c>
      <c r="E384" s="1">
        <v>11419.25</v>
      </c>
      <c r="F384" s="1">
        <v>446049198</v>
      </c>
      <c r="G384" s="1">
        <v>17326.400000000001</v>
      </c>
      <c r="H384" s="3">
        <f>IF(ISERR(LN(Table2743[[#This Row],[Close]]/E383)),"-",LN(Table2743[[#This Row],[Close]]/E383))</f>
        <v>-1.5437293202143871E-2</v>
      </c>
    </row>
    <row r="385" spans="1:8" x14ac:dyDescent="0.3">
      <c r="A385" s="2">
        <v>43668</v>
      </c>
      <c r="B385" s="1">
        <v>11392.85</v>
      </c>
      <c r="C385" s="1">
        <v>11398.15</v>
      </c>
      <c r="D385" s="1">
        <v>11301.25</v>
      </c>
      <c r="E385" s="1">
        <v>11346.2</v>
      </c>
      <c r="F385" s="1">
        <v>516044335</v>
      </c>
      <c r="G385" s="1">
        <v>19304.23</v>
      </c>
      <c r="H385" s="3">
        <f>IF(ISERR(LN(Table2743[[#This Row],[Close]]/E384)),"-",LN(Table2743[[#This Row],[Close]]/E384))</f>
        <v>-6.4176417088494435E-3</v>
      </c>
    </row>
    <row r="386" spans="1:8" x14ac:dyDescent="0.3">
      <c r="A386" s="2">
        <v>43669</v>
      </c>
      <c r="B386" s="1">
        <v>11372.25</v>
      </c>
      <c r="C386" s="1">
        <v>11398.15</v>
      </c>
      <c r="D386" s="1">
        <v>11302.8</v>
      </c>
      <c r="E386" s="1">
        <v>11331.05</v>
      </c>
      <c r="F386" s="1">
        <v>458931191</v>
      </c>
      <c r="G386" s="1">
        <v>19199.32</v>
      </c>
      <c r="H386" s="3">
        <f>IF(ISERR(LN(Table2743[[#This Row],[Close]]/E385)),"-",LN(Table2743[[#This Row],[Close]]/E385))</f>
        <v>-1.3361410447835524E-3</v>
      </c>
    </row>
    <row r="387" spans="1:8" x14ac:dyDescent="0.3">
      <c r="A387" s="2">
        <v>43670</v>
      </c>
      <c r="B387" s="1">
        <v>11322.45</v>
      </c>
      <c r="C387" s="1">
        <v>11359.75</v>
      </c>
      <c r="D387" s="1">
        <v>11229.8</v>
      </c>
      <c r="E387" s="1">
        <v>11271.3</v>
      </c>
      <c r="F387" s="1">
        <v>413202832</v>
      </c>
      <c r="G387" s="1">
        <v>18353.13</v>
      </c>
      <c r="H387" s="3">
        <f>IF(ISERR(LN(Table2743[[#This Row],[Close]]/E386)),"-",LN(Table2743[[#This Row],[Close]]/E386))</f>
        <v>-5.2870731745408694E-3</v>
      </c>
    </row>
    <row r="388" spans="1:8" x14ac:dyDescent="0.3">
      <c r="A388" s="2">
        <v>43671</v>
      </c>
      <c r="B388" s="1">
        <v>11290.4</v>
      </c>
      <c r="C388" s="1">
        <v>11361.4</v>
      </c>
      <c r="D388" s="1">
        <v>11239.35</v>
      </c>
      <c r="E388" s="1">
        <v>11252.15</v>
      </c>
      <c r="F388" s="1">
        <v>553676897</v>
      </c>
      <c r="G388" s="1">
        <v>24329.21</v>
      </c>
      <c r="H388" s="3">
        <f>IF(ISERR(LN(Table2743[[#This Row],[Close]]/E387)),"-",LN(Table2743[[#This Row],[Close]]/E387))</f>
        <v>-1.7004503852120314E-3</v>
      </c>
    </row>
    <row r="389" spans="1:8" x14ac:dyDescent="0.3">
      <c r="A389" s="2">
        <v>43672</v>
      </c>
      <c r="B389" s="1">
        <v>11247.45</v>
      </c>
      <c r="C389" s="1">
        <v>11307.6</v>
      </c>
      <c r="D389" s="1">
        <v>11210.05</v>
      </c>
      <c r="E389" s="1">
        <v>11284.3</v>
      </c>
      <c r="F389" s="1">
        <v>522670420</v>
      </c>
      <c r="G389" s="1">
        <v>20350.38</v>
      </c>
      <c r="H389" s="3">
        <f>IF(ISERR(LN(Table2743[[#This Row],[Close]]/E388)),"-",LN(Table2743[[#This Row],[Close]]/E388))</f>
        <v>2.8531576011107469E-3</v>
      </c>
    </row>
    <row r="390" spans="1:8" x14ac:dyDescent="0.3">
      <c r="A390" s="2">
        <v>43675</v>
      </c>
      <c r="B390" s="1">
        <v>11307.5</v>
      </c>
      <c r="C390" s="1">
        <v>11310.95</v>
      </c>
      <c r="D390" s="1">
        <v>11152.4</v>
      </c>
      <c r="E390" s="1">
        <v>11189.2</v>
      </c>
      <c r="F390" s="1">
        <v>482862376</v>
      </c>
      <c r="G390" s="1">
        <v>18705.919999999998</v>
      </c>
      <c r="H390" s="3">
        <f>IF(ISERR(LN(Table2743[[#This Row],[Close]]/E389)),"-",LN(Table2743[[#This Row],[Close]]/E389))</f>
        <v>-8.4633517390506723E-3</v>
      </c>
    </row>
    <row r="391" spans="1:8" x14ac:dyDescent="0.3">
      <c r="A391" s="2">
        <v>43676</v>
      </c>
      <c r="B391" s="1">
        <v>11213.7</v>
      </c>
      <c r="C391" s="1">
        <v>11267.45</v>
      </c>
      <c r="D391" s="1">
        <v>11072.65</v>
      </c>
      <c r="E391" s="1">
        <v>11085.4</v>
      </c>
      <c r="F391" s="1">
        <v>479059399</v>
      </c>
      <c r="G391" s="1">
        <v>20545.71</v>
      </c>
      <c r="H391" s="3">
        <f>IF(ISERR(LN(Table2743[[#This Row],[Close]]/E390)),"-",LN(Table2743[[#This Row],[Close]]/E390))</f>
        <v>-9.3201001476857486E-3</v>
      </c>
    </row>
    <row r="392" spans="1:8" x14ac:dyDescent="0.3">
      <c r="A392" s="2">
        <v>43677</v>
      </c>
      <c r="B392" s="1">
        <v>11034.05</v>
      </c>
      <c r="C392" s="1">
        <v>11145.3</v>
      </c>
      <c r="D392" s="1">
        <v>10999.4</v>
      </c>
      <c r="E392" s="1">
        <v>11118</v>
      </c>
      <c r="F392" s="1">
        <v>536694278</v>
      </c>
      <c r="G392" s="1">
        <v>23681.22</v>
      </c>
      <c r="H392" s="3">
        <f>IF(ISERR(LN(Table2743[[#This Row],[Close]]/E391)),"-",LN(Table2743[[#This Row],[Close]]/E391))</f>
        <v>2.9364893147653232E-3</v>
      </c>
    </row>
    <row r="393" spans="1:8" x14ac:dyDescent="0.3">
      <c r="A393" s="2">
        <v>43678</v>
      </c>
      <c r="B393" s="1">
        <v>11060.2</v>
      </c>
      <c r="C393" s="1">
        <v>11076.75</v>
      </c>
      <c r="D393" s="1">
        <v>10881</v>
      </c>
      <c r="E393" s="1">
        <v>10980</v>
      </c>
      <c r="F393" s="1">
        <v>499918953</v>
      </c>
      <c r="G393" s="1">
        <v>21048.32</v>
      </c>
      <c r="H393" s="3">
        <f>IF(ISERR(LN(Table2743[[#This Row],[Close]]/E392)),"-",LN(Table2743[[#This Row],[Close]]/E392))</f>
        <v>-1.2489980449893174E-2</v>
      </c>
    </row>
    <row r="394" spans="1:8" x14ac:dyDescent="0.3">
      <c r="A394" s="2">
        <v>43679</v>
      </c>
      <c r="B394" s="1">
        <v>10930.3</v>
      </c>
      <c r="C394" s="1">
        <v>11080.15</v>
      </c>
      <c r="D394" s="1">
        <v>10848.95</v>
      </c>
      <c r="E394" s="1">
        <v>10997.35</v>
      </c>
      <c r="F394" s="1">
        <v>547416246</v>
      </c>
      <c r="G394" s="1">
        <v>23972.04</v>
      </c>
      <c r="H394" s="3">
        <f>IF(ISERR(LN(Table2743[[#This Row],[Close]]/E393)),"-",LN(Table2743[[#This Row],[Close]]/E393))</f>
        <v>1.5788986028203976E-3</v>
      </c>
    </row>
    <row r="395" spans="1:8" x14ac:dyDescent="0.3">
      <c r="A395" s="2">
        <v>43682</v>
      </c>
      <c r="B395" s="1">
        <v>10895.8</v>
      </c>
      <c r="C395" s="1">
        <v>10895.8</v>
      </c>
      <c r="D395" s="1">
        <v>10782.6</v>
      </c>
      <c r="E395" s="1">
        <v>10862.6</v>
      </c>
      <c r="F395" s="1">
        <v>506556609</v>
      </c>
      <c r="G395" s="1">
        <v>20824.099999999999</v>
      </c>
      <c r="H395" s="3">
        <f>IF(ISERR(LN(Table2743[[#This Row],[Close]]/E394)),"-",LN(Table2743[[#This Row],[Close]]/E394))</f>
        <v>-1.2328638151179865E-2</v>
      </c>
    </row>
    <row r="396" spans="1:8" x14ac:dyDescent="0.3">
      <c r="A396" s="2">
        <v>43683</v>
      </c>
      <c r="B396" s="1">
        <v>10815.4</v>
      </c>
      <c r="C396" s="1">
        <v>11018.55</v>
      </c>
      <c r="D396" s="1">
        <v>10813.8</v>
      </c>
      <c r="E396" s="1">
        <v>10948.25</v>
      </c>
      <c r="F396" s="1">
        <v>517891491</v>
      </c>
      <c r="G396" s="1">
        <v>21676.400000000001</v>
      </c>
      <c r="H396" s="3">
        <f>IF(ISERR(LN(Table2743[[#This Row],[Close]]/E395)),"-",LN(Table2743[[#This Row],[Close]]/E395))</f>
        <v>7.8539296057326315E-3</v>
      </c>
    </row>
    <row r="397" spans="1:8" x14ac:dyDescent="0.3">
      <c r="A397" s="2">
        <v>43684</v>
      </c>
      <c r="B397" s="1">
        <v>10958.1</v>
      </c>
      <c r="C397" s="1">
        <v>10975.65</v>
      </c>
      <c r="D397" s="1">
        <v>10835.9</v>
      </c>
      <c r="E397" s="1">
        <v>10855.5</v>
      </c>
      <c r="F397" s="1">
        <v>548465787</v>
      </c>
      <c r="G397" s="1">
        <v>21228.28</v>
      </c>
      <c r="H397" s="3">
        <f>IF(ISERR(LN(Table2743[[#This Row],[Close]]/E396)),"-",LN(Table2743[[#This Row],[Close]]/E396))</f>
        <v>-8.5077621466028291E-3</v>
      </c>
    </row>
    <row r="398" spans="1:8" x14ac:dyDescent="0.3">
      <c r="A398" s="2">
        <v>43685</v>
      </c>
      <c r="B398" s="1">
        <v>10899.2</v>
      </c>
      <c r="C398" s="1">
        <v>11058.05</v>
      </c>
      <c r="D398" s="1">
        <v>10842.95</v>
      </c>
      <c r="E398" s="1">
        <v>11032.45</v>
      </c>
      <c r="F398" s="1">
        <v>482471622</v>
      </c>
      <c r="G398" s="1">
        <v>20667.599999999999</v>
      </c>
      <c r="H398" s="3">
        <f>IF(ISERR(LN(Table2743[[#This Row],[Close]]/E397)),"-",LN(Table2743[[#This Row],[Close]]/E397))</f>
        <v>1.6169066094785186E-2</v>
      </c>
    </row>
    <row r="399" spans="1:8" x14ac:dyDescent="0.3">
      <c r="A399" s="2">
        <v>43686</v>
      </c>
      <c r="B399" s="1">
        <v>11087.9</v>
      </c>
      <c r="C399" s="1">
        <v>11181.45</v>
      </c>
      <c r="D399" s="1">
        <v>11062.8</v>
      </c>
      <c r="E399" s="1">
        <v>11109.65</v>
      </c>
      <c r="F399" s="1">
        <v>538063563</v>
      </c>
      <c r="G399" s="1">
        <v>21092.05</v>
      </c>
      <c r="H399" s="3">
        <f>IF(ISERR(LN(Table2743[[#This Row],[Close]]/E398)),"-",LN(Table2743[[#This Row],[Close]]/E398))</f>
        <v>6.9731699180488674E-3</v>
      </c>
    </row>
    <row r="400" spans="1:8" x14ac:dyDescent="0.3">
      <c r="A400" s="2">
        <v>43690</v>
      </c>
      <c r="B400" s="1">
        <v>11139.4</v>
      </c>
      <c r="C400" s="1">
        <v>11145.9</v>
      </c>
      <c r="D400" s="1">
        <v>10901.6</v>
      </c>
      <c r="E400" s="1">
        <v>10925.85</v>
      </c>
      <c r="F400" s="1">
        <v>624634647</v>
      </c>
      <c r="G400" s="1">
        <v>24790.67</v>
      </c>
      <c r="H400" s="3">
        <f>IF(ISERR(LN(Table2743[[#This Row],[Close]]/E399)),"-",LN(Table2743[[#This Row],[Close]]/E399))</f>
        <v>-1.6682558846185944E-2</v>
      </c>
    </row>
    <row r="401" spans="1:8" x14ac:dyDescent="0.3">
      <c r="A401" s="2">
        <v>43691</v>
      </c>
      <c r="B401" s="1">
        <v>11003.25</v>
      </c>
      <c r="C401" s="1">
        <v>11078.15</v>
      </c>
      <c r="D401" s="1">
        <v>10935.6</v>
      </c>
      <c r="E401" s="1">
        <v>11029.4</v>
      </c>
      <c r="F401" s="1">
        <v>511541716</v>
      </c>
      <c r="G401" s="1">
        <v>19712.810000000001</v>
      </c>
      <c r="H401" s="3">
        <f>IF(ISERR(LN(Table2743[[#This Row],[Close]]/E400)),"-",LN(Table2743[[#This Row],[Close]]/E400))</f>
        <v>9.432893528210886E-3</v>
      </c>
    </row>
    <row r="402" spans="1:8" x14ac:dyDescent="0.3">
      <c r="A402" s="2">
        <v>43693</v>
      </c>
      <c r="B402" s="1">
        <v>11043.65</v>
      </c>
      <c r="C402" s="1">
        <v>11068.65</v>
      </c>
      <c r="D402" s="1">
        <v>10924.3</v>
      </c>
      <c r="E402" s="1">
        <v>11047.8</v>
      </c>
      <c r="F402" s="1">
        <v>470909918</v>
      </c>
      <c r="G402" s="1">
        <v>19281.91</v>
      </c>
      <c r="H402" s="3">
        <f>IF(ISERR(LN(Table2743[[#This Row],[Close]]/E401)),"-",LN(Table2743[[#This Row],[Close]]/E401))</f>
        <v>1.6668784320785558E-3</v>
      </c>
    </row>
    <row r="403" spans="1:8" x14ac:dyDescent="0.3">
      <c r="A403" s="2">
        <v>43696</v>
      </c>
      <c r="B403" s="1">
        <v>11094.8</v>
      </c>
      <c r="C403" s="1">
        <v>11146.9</v>
      </c>
      <c r="D403" s="1">
        <v>11037.85</v>
      </c>
      <c r="E403" s="1">
        <v>11053.9</v>
      </c>
      <c r="F403" s="1">
        <v>369493161</v>
      </c>
      <c r="G403" s="1">
        <v>14120.35</v>
      </c>
      <c r="H403" s="3">
        <f>IF(ISERR(LN(Table2743[[#This Row],[Close]]/E402)),"-",LN(Table2743[[#This Row],[Close]]/E402))</f>
        <v>5.5199375205423505E-4</v>
      </c>
    </row>
    <row r="404" spans="1:8" x14ac:dyDescent="0.3">
      <c r="A404" s="2">
        <v>43697</v>
      </c>
      <c r="B404" s="1">
        <v>11063.9</v>
      </c>
      <c r="C404" s="1">
        <v>11076.3</v>
      </c>
      <c r="D404" s="1">
        <v>10985.3</v>
      </c>
      <c r="E404" s="1">
        <v>11017</v>
      </c>
      <c r="F404" s="1">
        <v>444715679</v>
      </c>
      <c r="G404" s="1">
        <v>16915.96</v>
      </c>
      <c r="H404" s="3">
        <f>IF(ISERR(LN(Table2743[[#This Row],[Close]]/E403)),"-",LN(Table2743[[#This Row],[Close]]/E403))</f>
        <v>-3.3437725132185541E-3</v>
      </c>
    </row>
    <row r="405" spans="1:8" x14ac:dyDescent="0.3">
      <c r="A405" s="2">
        <v>43698</v>
      </c>
      <c r="B405" s="1">
        <v>11018.15</v>
      </c>
      <c r="C405" s="1">
        <v>11034.2</v>
      </c>
      <c r="D405" s="1">
        <v>10906.65</v>
      </c>
      <c r="E405" s="1">
        <v>10918.7</v>
      </c>
      <c r="F405" s="1">
        <v>557867906</v>
      </c>
      <c r="G405" s="1">
        <v>16747.990000000002</v>
      </c>
      <c r="H405" s="3">
        <f>IF(ISERR(LN(Table2743[[#This Row],[Close]]/E404)),"-",LN(Table2743[[#This Row],[Close]]/E404))</f>
        <v>-8.9626187469466975E-3</v>
      </c>
    </row>
    <row r="406" spans="1:8" x14ac:dyDescent="0.3">
      <c r="A406" s="2">
        <v>43699</v>
      </c>
      <c r="B406" s="1">
        <v>10905.3</v>
      </c>
      <c r="C406" s="1">
        <v>10908.25</v>
      </c>
      <c r="D406" s="1">
        <v>10718.3</v>
      </c>
      <c r="E406" s="1">
        <v>10741.35</v>
      </c>
      <c r="F406" s="1">
        <v>668193449</v>
      </c>
      <c r="G406" s="1">
        <v>18764.38</v>
      </c>
      <c r="H406" s="3">
        <f>IF(ISERR(LN(Table2743[[#This Row],[Close]]/E405)),"-",LN(Table2743[[#This Row],[Close]]/E405))</f>
        <v>-1.6376136105612608E-2</v>
      </c>
    </row>
    <row r="407" spans="1:8" x14ac:dyDescent="0.3">
      <c r="A407" s="2">
        <v>43700</v>
      </c>
      <c r="B407" s="1">
        <v>10699.6</v>
      </c>
      <c r="C407" s="1">
        <v>10862.55</v>
      </c>
      <c r="D407" s="1">
        <v>10637.15</v>
      </c>
      <c r="E407" s="1">
        <v>10829.35</v>
      </c>
      <c r="F407" s="1">
        <v>667079625</v>
      </c>
      <c r="G407" s="1">
        <v>20983.75</v>
      </c>
      <c r="H407" s="3">
        <f>IF(ISERR(LN(Table2743[[#This Row],[Close]]/E406)),"-",LN(Table2743[[#This Row],[Close]]/E406))</f>
        <v>8.1592612391295921E-3</v>
      </c>
    </row>
    <row r="408" spans="1:8" x14ac:dyDescent="0.3">
      <c r="A408" s="2">
        <v>43703</v>
      </c>
      <c r="B408" s="1">
        <v>11000.3</v>
      </c>
      <c r="C408" s="1">
        <v>11070.3</v>
      </c>
      <c r="D408" s="1">
        <v>10756.55</v>
      </c>
      <c r="E408" s="1">
        <v>11057.85</v>
      </c>
      <c r="F408" s="1">
        <v>684141923</v>
      </c>
      <c r="G408" s="1">
        <v>22375.99</v>
      </c>
      <c r="H408" s="3">
        <f>IF(ISERR(LN(Table2743[[#This Row],[Close]]/E407)),"-",LN(Table2743[[#This Row],[Close]]/E407))</f>
        <v>2.0880542239304772E-2</v>
      </c>
    </row>
    <row r="409" spans="1:8" x14ac:dyDescent="0.3">
      <c r="A409" s="2">
        <v>43704</v>
      </c>
      <c r="B409" s="1">
        <v>11106.55</v>
      </c>
      <c r="C409" s="1">
        <v>11141.75</v>
      </c>
      <c r="D409" s="1">
        <v>11049.5</v>
      </c>
      <c r="E409" s="1">
        <v>11105.35</v>
      </c>
      <c r="F409" s="1">
        <v>685551267</v>
      </c>
      <c r="G409" s="1">
        <v>27413.16</v>
      </c>
      <c r="H409" s="3">
        <f>IF(ISERR(LN(Table2743[[#This Row],[Close]]/E408)),"-",LN(Table2743[[#This Row],[Close]]/E408))</f>
        <v>4.2863912004609123E-3</v>
      </c>
    </row>
    <row r="410" spans="1:8" x14ac:dyDescent="0.3">
      <c r="A410" s="2">
        <v>43705</v>
      </c>
      <c r="B410" s="1">
        <v>11101.3</v>
      </c>
      <c r="C410" s="1">
        <v>11129.65</v>
      </c>
      <c r="D410" s="1">
        <v>10987.65</v>
      </c>
      <c r="E410" s="1">
        <v>11046.1</v>
      </c>
      <c r="F410" s="1">
        <v>549954696</v>
      </c>
      <c r="G410" s="1">
        <v>16739.43</v>
      </c>
      <c r="H410" s="3">
        <f>IF(ISERR(LN(Table2743[[#This Row],[Close]]/E409)),"-",LN(Table2743[[#This Row],[Close]]/E409))</f>
        <v>-5.3495496953686683E-3</v>
      </c>
    </row>
    <row r="411" spans="1:8" x14ac:dyDescent="0.3">
      <c r="A411" s="2">
        <v>43706</v>
      </c>
      <c r="B411" s="1">
        <v>10996.05</v>
      </c>
      <c r="C411" s="1">
        <v>11021.1</v>
      </c>
      <c r="D411" s="1">
        <v>10922.4</v>
      </c>
      <c r="E411" s="1">
        <v>10948.3</v>
      </c>
      <c r="F411" s="1">
        <v>649876160</v>
      </c>
      <c r="G411" s="1">
        <v>20127.77</v>
      </c>
      <c r="H411" s="3">
        <f>IF(ISERR(LN(Table2743[[#This Row],[Close]]/E410)),"-",LN(Table2743[[#This Row],[Close]]/E410))</f>
        <v>-8.8932314206440471E-3</v>
      </c>
    </row>
    <row r="412" spans="1:8" x14ac:dyDescent="0.3">
      <c r="A412" s="2">
        <v>43707</v>
      </c>
      <c r="B412" s="1">
        <v>10987.8</v>
      </c>
      <c r="C412" s="1">
        <v>11042.6</v>
      </c>
      <c r="D412" s="1">
        <v>10874.8</v>
      </c>
      <c r="E412" s="1">
        <v>11023.25</v>
      </c>
      <c r="F412" s="1">
        <v>628154431</v>
      </c>
      <c r="G412" s="1">
        <v>21057.31</v>
      </c>
      <c r="H412" s="3">
        <f>IF(ISERR(LN(Table2743[[#This Row],[Close]]/E411)),"-",LN(Table2743[[#This Row],[Close]]/E411))</f>
        <v>6.822485506963346E-3</v>
      </c>
    </row>
    <row r="413" spans="1:8" x14ac:dyDescent="0.3">
      <c r="A413" s="2">
        <v>43711</v>
      </c>
      <c r="B413" s="1">
        <v>10960.95</v>
      </c>
      <c r="C413" s="1">
        <v>10967.5</v>
      </c>
      <c r="D413" s="1">
        <v>10772.7</v>
      </c>
      <c r="E413" s="1">
        <v>10797.9</v>
      </c>
      <c r="F413" s="1">
        <v>483038985</v>
      </c>
      <c r="G413" s="1">
        <v>16595.599999999999</v>
      </c>
      <c r="H413" s="3">
        <f>IF(ISERR(LN(Table2743[[#This Row],[Close]]/E412)),"-",LN(Table2743[[#This Row],[Close]]/E412))</f>
        <v>-2.0655007796257053E-2</v>
      </c>
    </row>
    <row r="414" spans="1:8" x14ac:dyDescent="0.3">
      <c r="A414" s="2">
        <v>43712</v>
      </c>
      <c r="B414" s="1">
        <v>10790.4</v>
      </c>
      <c r="C414" s="1">
        <v>10858.75</v>
      </c>
      <c r="D414" s="1">
        <v>10746.35</v>
      </c>
      <c r="E414" s="1">
        <v>10844.65</v>
      </c>
      <c r="F414" s="1">
        <v>508784352</v>
      </c>
      <c r="G414" s="1">
        <v>19195.099999999999</v>
      </c>
      <c r="H414" s="3">
        <f>IF(ISERR(LN(Table2743[[#This Row],[Close]]/E413)),"-",LN(Table2743[[#This Row],[Close]]/E413))</f>
        <v>4.3202000422602948E-3</v>
      </c>
    </row>
    <row r="415" spans="1:8" x14ac:dyDescent="0.3">
      <c r="A415" s="2">
        <v>43713</v>
      </c>
      <c r="B415" s="1">
        <v>10860.95</v>
      </c>
      <c r="C415" s="1">
        <v>10920.1</v>
      </c>
      <c r="D415" s="1">
        <v>10816</v>
      </c>
      <c r="E415" s="1">
        <v>10847.9</v>
      </c>
      <c r="F415" s="1">
        <v>595699267</v>
      </c>
      <c r="G415" s="1">
        <v>18279.88</v>
      </c>
      <c r="H415" s="3">
        <f>IF(ISERR(LN(Table2743[[#This Row],[Close]]/E414)),"-",LN(Table2743[[#This Row],[Close]]/E414))</f>
        <v>2.9964204524756224E-4</v>
      </c>
    </row>
    <row r="416" spans="1:8" x14ac:dyDescent="0.3">
      <c r="A416" s="2">
        <v>43714</v>
      </c>
      <c r="B416" s="1">
        <v>10883.8</v>
      </c>
      <c r="C416" s="1">
        <v>10957.05</v>
      </c>
      <c r="D416" s="1">
        <v>10867.45</v>
      </c>
      <c r="E416" s="1">
        <v>10946.2</v>
      </c>
      <c r="F416" s="1">
        <v>497214445</v>
      </c>
      <c r="G416" s="1">
        <v>18167.78</v>
      </c>
      <c r="H416" s="3">
        <f>IF(ISERR(LN(Table2743[[#This Row],[Close]]/E415)),"-",LN(Table2743[[#This Row],[Close]]/E415))</f>
        <v>9.0208512030475613E-3</v>
      </c>
    </row>
    <row r="417" spans="1:8" x14ac:dyDescent="0.3">
      <c r="A417" s="2">
        <v>43717</v>
      </c>
      <c r="B417" s="1">
        <v>10936.7</v>
      </c>
      <c r="C417" s="1">
        <v>11028.85</v>
      </c>
      <c r="D417" s="1">
        <v>10889.8</v>
      </c>
      <c r="E417" s="1">
        <v>11003.05</v>
      </c>
      <c r="F417" s="1">
        <v>412471067</v>
      </c>
      <c r="G417" s="1">
        <v>14762.07</v>
      </c>
      <c r="H417" s="3">
        <f>IF(ISERR(LN(Table2743[[#This Row],[Close]]/E416)),"-",LN(Table2743[[#This Row],[Close]]/E416))</f>
        <v>5.1801430231516307E-3</v>
      </c>
    </row>
    <row r="418" spans="1:8" x14ac:dyDescent="0.3">
      <c r="A418" s="2">
        <v>43719</v>
      </c>
      <c r="B418" s="1">
        <v>11028.5</v>
      </c>
      <c r="C418" s="1">
        <v>11054.8</v>
      </c>
      <c r="D418" s="1">
        <v>11011.65</v>
      </c>
      <c r="E418" s="1">
        <v>11035.7</v>
      </c>
      <c r="F418" s="1">
        <v>687140326</v>
      </c>
      <c r="G418" s="1">
        <v>19550.59</v>
      </c>
      <c r="H418" s="3">
        <f>IF(ISERR(LN(Table2743[[#This Row],[Close]]/E417)),"-",LN(Table2743[[#This Row],[Close]]/E417))</f>
        <v>2.9629651306572699E-3</v>
      </c>
    </row>
    <row r="419" spans="1:8" x14ac:dyDescent="0.3">
      <c r="A419" s="2">
        <v>43720</v>
      </c>
      <c r="B419" s="1">
        <v>11058.3</v>
      </c>
      <c r="C419" s="1">
        <v>11081.75</v>
      </c>
      <c r="D419" s="1">
        <v>10964.95</v>
      </c>
      <c r="E419" s="1">
        <v>10982.8</v>
      </c>
      <c r="F419" s="1">
        <v>551436050</v>
      </c>
      <c r="G419" s="1">
        <v>17510.169999999998</v>
      </c>
      <c r="H419" s="3">
        <f>IF(ISERR(LN(Table2743[[#This Row],[Close]]/E418)),"-",LN(Table2743[[#This Row],[Close]]/E418))</f>
        <v>-4.8050595437650065E-3</v>
      </c>
    </row>
    <row r="420" spans="1:8" x14ac:dyDescent="0.3">
      <c r="A420" s="2">
        <v>43721</v>
      </c>
      <c r="B420" s="1">
        <v>10986.8</v>
      </c>
      <c r="C420" s="1">
        <v>11084.45</v>
      </c>
      <c r="D420" s="1">
        <v>10945.75</v>
      </c>
      <c r="E420" s="1">
        <v>11075.9</v>
      </c>
      <c r="F420" s="1">
        <v>624305151</v>
      </c>
      <c r="G420" s="1">
        <v>18012.759999999998</v>
      </c>
      <c r="H420" s="3">
        <f>IF(ISERR(LN(Table2743[[#This Row],[Close]]/E419)),"-",LN(Table2743[[#This Row],[Close]]/E419))</f>
        <v>8.4411640582458328E-3</v>
      </c>
    </row>
    <row r="421" spans="1:8" x14ac:dyDescent="0.3">
      <c r="A421" s="2">
        <v>43724</v>
      </c>
      <c r="B421" s="1">
        <v>10994.85</v>
      </c>
      <c r="C421" s="1">
        <v>11052.7</v>
      </c>
      <c r="D421" s="1">
        <v>10968.2</v>
      </c>
      <c r="E421" s="1">
        <v>11003.5</v>
      </c>
      <c r="F421" s="1">
        <v>434449776</v>
      </c>
      <c r="G421" s="1">
        <v>15786.17</v>
      </c>
      <c r="H421" s="3">
        <f>IF(ISERR(LN(Table2743[[#This Row],[Close]]/E420)),"-",LN(Table2743[[#This Row],[Close]]/E420))</f>
        <v>-6.5581727303500393E-3</v>
      </c>
    </row>
    <row r="422" spans="1:8" x14ac:dyDescent="0.3">
      <c r="A422" s="2">
        <v>43725</v>
      </c>
      <c r="B422" s="1">
        <v>11000.1</v>
      </c>
      <c r="C422" s="1">
        <v>11000.1</v>
      </c>
      <c r="D422" s="1">
        <v>10796.5</v>
      </c>
      <c r="E422" s="1">
        <v>10817.6</v>
      </c>
      <c r="F422" s="1">
        <v>482013044</v>
      </c>
      <c r="G422" s="1">
        <v>17721.93</v>
      </c>
      <c r="H422" s="3">
        <f>IF(ISERR(LN(Table2743[[#This Row],[Close]]/E421)),"-",LN(Table2743[[#This Row],[Close]]/E421))</f>
        <v>-1.7038966653176175E-2</v>
      </c>
    </row>
    <row r="423" spans="1:8" x14ac:dyDescent="0.3">
      <c r="A423" s="2">
        <v>43726</v>
      </c>
      <c r="B423" s="1">
        <v>10872.8</v>
      </c>
      <c r="C423" s="1">
        <v>10885.15</v>
      </c>
      <c r="D423" s="1">
        <v>10804.85</v>
      </c>
      <c r="E423" s="1">
        <v>10840.65</v>
      </c>
      <c r="F423" s="1">
        <v>519155072</v>
      </c>
      <c r="G423" s="1">
        <v>16784.43</v>
      </c>
      <c r="H423" s="3">
        <f>IF(ISERR(LN(Table2743[[#This Row],[Close]]/E422)),"-",LN(Table2743[[#This Row],[Close]]/E422))</f>
        <v>2.1285199591399326E-3</v>
      </c>
    </row>
    <row r="424" spans="1:8" x14ac:dyDescent="0.3">
      <c r="A424" s="2">
        <v>43727</v>
      </c>
      <c r="B424" s="1">
        <v>10845.2</v>
      </c>
      <c r="C424" s="1">
        <v>10845.2</v>
      </c>
      <c r="D424" s="1">
        <v>10670.25</v>
      </c>
      <c r="E424" s="1">
        <v>10704.8</v>
      </c>
      <c r="F424" s="1">
        <v>642599183</v>
      </c>
      <c r="G424" s="1">
        <v>16642.830000000002</v>
      </c>
      <c r="H424" s="3">
        <f>IF(ISERR(LN(Table2743[[#This Row],[Close]]/E423)),"-",LN(Table2743[[#This Row],[Close]]/E423))</f>
        <v>-1.2610718304774393E-2</v>
      </c>
    </row>
    <row r="425" spans="1:8" x14ac:dyDescent="0.3">
      <c r="A425" s="2">
        <v>43728</v>
      </c>
      <c r="B425" s="1">
        <v>10746.8</v>
      </c>
      <c r="C425" s="1">
        <v>11381.9</v>
      </c>
      <c r="D425" s="1">
        <v>10691</v>
      </c>
      <c r="E425" s="1">
        <v>11274.2</v>
      </c>
      <c r="F425" s="1">
        <v>1356767450</v>
      </c>
      <c r="G425" s="1">
        <v>54081.53</v>
      </c>
      <c r="H425" s="3">
        <f>IF(ISERR(LN(Table2743[[#This Row],[Close]]/E424)),"-",LN(Table2743[[#This Row],[Close]]/E424))</f>
        <v>5.1824690425978821E-2</v>
      </c>
    </row>
    <row r="426" spans="1:8" x14ac:dyDescent="0.3">
      <c r="A426" s="2">
        <v>43731</v>
      </c>
      <c r="B426" s="1">
        <v>11542.7</v>
      </c>
      <c r="C426" s="1">
        <v>11694.85</v>
      </c>
      <c r="D426" s="1">
        <v>11471.35</v>
      </c>
      <c r="E426" s="1">
        <v>11600.2</v>
      </c>
      <c r="F426" s="1">
        <v>882826741</v>
      </c>
      <c r="G426" s="1">
        <v>40005.01</v>
      </c>
      <c r="H426" s="3">
        <f>IF(ISERR(LN(Table2743[[#This Row],[Close]]/E425)),"-",LN(Table2743[[#This Row],[Close]]/E425))</f>
        <v>2.8505409908377584E-2</v>
      </c>
    </row>
    <row r="427" spans="1:8" x14ac:dyDescent="0.3">
      <c r="A427" s="2">
        <v>43732</v>
      </c>
      <c r="B427" s="1">
        <v>11590.7</v>
      </c>
      <c r="C427" s="1">
        <v>11655.05</v>
      </c>
      <c r="D427" s="1">
        <v>11539.2</v>
      </c>
      <c r="E427" s="1">
        <v>11588.2</v>
      </c>
      <c r="F427" s="1">
        <v>651722255</v>
      </c>
      <c r="G427" s="1">
        <v>26930.07</v>
      </c>
      <c r="H427" s="3">
        <f>IF(ISERR(LN(Table2743[[#This Row],[Close]]/E426)),"-",LN(Table2743[[#This Row],[Close]]/E426))</f>
        <v>-1.0350003511433552E-3</v>
      </c>
    </row>
    <row r="428" spans="1:8" x14ac:dyDescent="0.3">
      <c r="A428" s="2">
        <v>43733</v>
      </c>
      <c r="B428" s="1">
        <v>11564.85</v>
      </c>
      <c r="C428" s="1">
        <v>11564.95</v>
      </c>
      <c r="D428" s="1">
        <v>11416.1</v>
      </c>
      <c r="E428" s="1">
        <v>11440.2</v>
      </c>
      <c r="F428" s="1">
        <v>629054640</v>
      </c>
      <c r="G428" s="1">
        <v>25266.240000000002</v>
      </c>
      <c r="H428" s="3">
        <f>IF(ISERR(LN(Table2743[[#This Row],[Close]]/E427)),"-",LN(Table2743[[#This Row],[Close]]/E427))</f>
        <v>-1.2853870675538228E-2</v>
      </c>
    </row>
    <row r="429" spans="1:8" x14ac:dyDescent="0.3">
      <c r="A429" s="2">
        <v>43734</v>
      </c>
      <c r="B429" s="1">
        <v>11469.85</v>
      </c>
      <c r="C429" s="1">
        <v>11610.85</v>
      </c>
      <c r="D429" s="1">
        <v>11466.35</v>
      </c>
      <c r="E429" s="1">
        <v>11571.2</v>
      </c>
      <c r="F429" s="1">
        <v>844465614</v>
      </c>
      <c r="G429" s="1">
        <v>30707.84</v>
      </c>
      <c r="H429" s="3">
        <f>IF(ISERR(LN(Table2743[[#This Row],[Close]]/E428)),"-",LN(Table2743[[#This Row],[Close]]/E428))</f>
        <v>1.1385784019294062E-2</v>
      </c>
    </row>
    <row r="430" spans="1:8" x14ac:dyDescent="0.3">
      <c r="A430" s="2">
        <v>43735</v>
      </c>
      <c r="B430" s="1">
        <v>11556.35</v>
      </c>
      <c r="C430" s="1">
        <v>11593.6</v>
      </c>
      <c r="D430" s="1">
        <v>11499.75</v>
      </c>
      <c r="E430" s="1">
        <v>11512.4</v>
      </c>
      <c r="F430" s="1">
        <v>650017280</v>
      </c>
      <c r="G430" s="1">
        <v>19036.939999999999</v>
      </c>
      <c r="H430" s="3">
        <f>IF(ISERR(LN(Table2743[[#This Row],[Close]]/E429)),"-",LN(Table2743[[#This Row],[Close]]/E429))</f>
        <v>-5.0945370025516938E-3</v>
      </c>
    </row>
    <row r="431" spans="1:8" x14ac:dyDescent="0.3">
      <c r="A431" s="2">
        <v>43738</v>
      </c>
      <c r="B431" s="1">
        <v>11491.15</v>
      </c>
      <c r="C431" s="1">
        <v>11508.25</v>
      </c>
      <c r="D431" s="1">
        <v>11390.8</v>
      </c>
      <c r="E431" s="1">
        <v>11474.45</v>
      </c>
      <c r="F431" s="1">
        <v>756848686</v>
      </c>
      <c r="G431" s="1">
        <v>23748.07</v>
      </c>
      <c r="H431" s="3">
        <f>IF(ISERR(LN(Table2743[[#This Row],[Close]]/E430)),"-",LN(Table2743[[#This Row],[Close]]/E430))</f>
        <v>-3.3018908183674615E-3</v>
      </c>
    </row>
    <row r="432" spans="1:8" x14ac:dyDescent="0.3">
      <c r="A432" s="2">
        <v>43739</v>
      </c>
      <c r="B432" s="1">
        <v>11515.4</v>
      </c>
      <c r="C432" s="1">
        <v>11554.2</v>
      </c>
      <c r="D432" s="1">
        <v>11247.9</v>
      </c>
      <c r="E432" s="1">
        <v>11359.9</v>
      </c>
      <c r="F432" s="1">
        <v>1305415159</v>
      </c>
      <c r="G432" s="1">
        <v>28972.720000000001</v>
      </c>
      <c r="H432" s="3">
        <f>IF(ISERR(LN(Table2743[[#This Row],[Close]]/E431)),"-",LN(Table2743[[#This Row],[Close]]/E431))</f>
        <v>-1.0033214077332946E-2</v>
      </c>
    </row>
    <row r="433" spans="1:8" x14ac:dyDescent="0.3">
      <c r="A433" s="2">
        <v>43741</v>
      </c>
      <c r="B433" s="1">
        <v>11322.25</v>
      </c>
      <c r="C433" s="1">
        <v>11370.4</v>
      </c>
      <c r="D433" s="1">
        <v>11257.35</v>
      </c>
      <c r="E433" s="1">
        <v>11314</v>
      </c>
      <c r="F433" s="1">
        <v>1017479514</v>
      </c>
      <c r="G433" s="1">
        <v>21658.38</v>
      </c>
      <c r="H433" s="3">
        <f>IF(ISERR(LN(Table2743[[#This Row],[Close]]/E432)),"-",LN(Table2743[[#This Row],[Close]]/E432))</f>
        <v>-4.0487135163949257E-3</v>
      </c>
    </row>
    <row r="434" spans="1:8" x14ac:dyDescent="0.3">
      <c r="A434" s="2">
        <v>43742</v>
      </c>
      <c r="B434" s="1">
        <v>11388.45</v>
      </c>
      <c r="C434" s="1">
        <v>11400.3</v>
      </c>
      <c r="D434" s="1">
        <v>11158.35</v>
      </c>
      <c r="E434" s="1">
        <v>11174.75</v>
      </c>
      <c r="F434" s="1">
        <v>928524450</v>
      </c>
      <c r="G434" s="1">
        <v>22470.76</v>
      </c>
      <c r="H434" s="3">
        <f>IF(ISERR(LN(Table2743[[#This Row],[Close]]/E433)),"-",LN(Table2743[[#This Row],[Close]]/E433))</f>
        <v>-1.2384128036227408E-2</v>
      </c>
    </row>
    <row r="435" spans="1:8" x14ac:dyDescent="0.3">
      <c r="A435" s="2">
        <v>43745</v>
      </c>
      <c r="B435" s="1">
        <v>11196.2</v>
      </c>
      <c r="C435" s="1">
        <v>11233.85</v>
      </c>
      <c r="D435" s="1">
        <v>11112.65</v>
      </c>
      <c r="E435" s="1">
        <v>11126.4</v>
      </c>
      <c r="F435" s="1">
        <v>733198763</v>
      </c>
      <c r="G435" s="1">
        <v>18641.37</v>
      </c>
      <c r="H435" s="3">
        <f>IF(ISERR(LN(Table2743[[#This Row],[Close]]/E434)),"-",LN(Table2743[[#This Row],[Close]]/E434))</f>
        <v>-4.3361060533314236E-3</v>
      </c>
    </row>
    <row r="436" spans="1:8" x14ac:dyDescent="0.3">
      <c r="A436" s="2">
        <v>43747</v>
      </c>
      <c r="B436" s="1">
        <v>11152.95</v>
      </c>
      <c r="C436" s="1">
        <v>11321.6</v>
      </c>
      <c r="D436" s="1">
        <v>11090.15</v>
      </c>
      <c r="E436" s="1">
        <v>11313.3</v>
      </c>
      <c r="F436" s="1">
        <v>741148639</v>
      </c>
      <c r="G436" s="1">
        <v>20961.54</v>
      </c>
      <c r="H436" s="3">
        <f>IF(ISERR(LN(Table2743[[#This Row],[Close]]/E435)),"-",LN(Table2743[[#This Row],[Close]]/E435))</f>
        <v>1.6658361926267153E-2</v>
      </c>
    </row>
    <row r="437" spans="1:8" x14ac:dyDescent="0.3">
      <c r="A437" s="2">
        <v>43748</v>
      </c>
      <c r="B437" s="1">
        <v>11280.5</v>
      </c>
      <c r="C437" s="1">
        <v>11293.35</v>
      </c>
      <c r="D437" s="1">
        <v>11208.55</v>
      </c>
      <c r="E437" s="1">
        <v>11234.55</v>
      </c>
      <c r="F437" s="1">
        <v>562017945</v>
      </c>
      <c r="G437" s="1">
        <v>19234.310000000001</v>
      </c>
      <c r="H437" s="3">
        <f>IF(ISERR(LN(Table2743[[#This Row],[Close]]/E436)),"-",LN(Table2743[[#This Row],[Close]]/E436))</f>
        <v>-6.9851733270783253E-3</v>
      </c>
    </row>
    <row r="438" spans="1:8" x14ac:dyDescent="0.3">
      <c r="A438" s="2">
        <v>43749</v>
      </c>
      <c r="B438" s="1">
        <v>11257.7</v>
      </c>
      <c r="C438" s="1">
        <v>11362.9</v>
      </c>
      <c r="D438" s="1">
        <v>11189.4</v>
      </c>
      <c r="E438" s="1">
        <v>11305.05</v>
      </c>
      <c r="F438" s="1">
        <v>737795150</v>
      </c>
      <c r="G438" s="1">
        <v>22511.39</v>
      </c>
      <c r="H438" s="3">
        <f>IF(ISERR(LN(Table2743[[#This Row],[Close]]/E437)),"-",LN(Table2743[[#This Row],[Close]]/E437))</f>
        <v>6.255677111318734E-3</v>
      </c>
    </row>
    <row r="439" spans="1:8" x14ac:dyDescent="0.3">
      <c r="A439" s="2">
        <v>43752</v>
      </c>
      <c r="B439" s="1">
        <v>11335.9</v>
      </c>
      <c r="C439" s="1">
        <v>11420.45</v>
      </c>
      <c r="D439" s="1">
        <v>11290.05</v>
      </c>
      <c r="E439" s="1">
        <v>11341.15</v>
      </c>
      <c r="F439" s="1">
        <v>587579191</v>
      </c>
      <c r="G439" s="1">
        <v>17499.48</v>
      </c>
      <c r="H439" s="3">
        <f>IF(ISERR(LN(Table2743[[#This Row],[Close]]/E438)),"-",LN(Table2743[[#This Row],[Close]]/E438))</f>
        <v>3.1881755506963242E-3</v>
      </c>
    </row>
    <row r="440" spans="1:8" x14ac:dyDescent="0.3">
      <c r="A440" s="2">
        <v>43753</v>
      </c>
      <c r="B440" s="1">
        <v>11360.85</v>
      </c>
      <c r="C440" s="1">
        <v>11462.35</v>
      </c>
      <c r="D440" s="1">
        <v>11342.1</v>
      </c>
      <c r="E440" s="1">
        <v>11428.3</v>
      </c>
      <c r="F440" s="1">
        <v>527396180</v>
      </c>
      <c r="G440" s="1">
        <v>17041.55</v>
      </c>
      <c r="H440" s="3">
        <f>IF(ISERR(LN(Table2743[[#This Row],[Close]]/E439)),"-",LN(Table2743[[#This Row],[Close]]/E439))</f>
        <v>7.655031243923585E-3</v>
      </c>
    </row>
    <row r="441" spans="1:8" x14ac:dyDescent="0.3">
      <c r="A441" s="2">
        <v>43754</v>
      </c>
      <c r="B441" s="1">
        <v>11464.95</v>
      </c>
      <c r="C441" s="1">
        <v>11481.05</v>
      </c>
      <c r="D441" s="1">
        <v>11411.1</v>
      </c>
      <c r="E441" s="1">
        <v>11464</v>
      </c>
      <c r="F441" s="1">
        <v>533468525</v>
      </c>
      <c r="G441" s="1">
        <v>18266.060000000001</v>
      </c>
      <c r="H441" s="3">
        <f>IF(ISERR(LN(Table2743[[#This Row],[Close]]/E440)),"-",LN(Table2743[[#This Row],[Close]]/E440))</f>
        <v>3.1189551893382886E-3</v>
      </c>
    </row>
    <row r="442" spans="1:8" x14ac:dyDescent="0.3">
      <c r="A442" s="2">
        <v>43755</v>
      </c>
      <c r="B442" s="1">
        <v>11466.3</v>
      </c>
      <c r="C442" s="1">
        <v>11599.1</v>
      </c>
      <c r="D442" s="1">
        <v>11439.65</v>
      </c>
      <c r="E442" s="1">
        <v>11586.35</v>
      </c>
      <c r="F442" s="1">
        <v>797572398</v>
      </c>
      <c r="G442" s="1">
        <v>20839.2</v>
      </c>
      <c r="H442" s="3">
        <f>IF(ISERR(LN(Table2743[[#This Row],[Close]]/E441)),"-",LN(Table2743[[#This Row],[Close]]/E441))</f>
        <v>1.0615990565060435E-2</v>
      </c>
    </row>
    <row r="443" spans="1:8" x14ac:dyDescent="0.3">
      <c r="A443" s="2">
        <v>43756</v>
      </c>
      <c r="B443" s="1">
        <v>11580.3</v>
      </c>
      <c r="C443" s="1">
        <v>11684.7</v>
      </c>
      <c r="D443" s="1">
        <v>11553.15</v>
      </c>
      <c r="E443" s="1">
        <v>11661.85</v>
      </c>
      <c r="F443" s="1">
        <v>853440208</v>
      </c>
      <c r="G443" s="1">
        <v>22315.99</v>
      </c>
      <c r="H443" s="3">
        <f>IF(ISERR(LN(Table2743[[#This Row],[Close]]/E442)),"-",LN(Table2743[[#This Row],[Close]]/E442))</f>
        <v>6.4951493385409882E-3</v>
      </c>
    </row>
    <row r="444" spans="1:8" x14ac:dyDescent="0.3">
      <c r="A444" s="2">
        <v>43760</v>
      </c>
      <c r="B444" s="1">
        <v>11657.15</v>
      </c>
      <c r="C444" s="1">
        <v>11714.35</v>
      </c>
      <c r="D444" s="1">
        <v>11573.65</v>
      </c>
      <c r="E444" s="1">
        <v>11588.35</v>
      </c>
      <c r="F444" s="1">
        <v>867601307</v>
      </c>
      <c r="G444" s="1">
        <v>29726.27</v>
      </c>
      <c r="H444" s="3">
        <f>IF(ISERR(LN(Table2743[[#This Row],[Close]]/E443)),"-",LN(Table2743[[#This Row],[Close]]/E443))</f>
        <v>-6.3225473195318302E-3</v>
      </c>
    </row>
    <row r="445" spans="1:8" x14ac:dyDescent="0.3">
      <c r="A445" s="2">
        <v>43761</v>
      </c>
      <c r="B445" s="1">
        <v>11596.2</v>
      </c>
      <c r="C445" s="1">
        <v>11651.6</v>
      </c>
      <c r="D445" s="1">
        <v>11554.4</v>
      </c>
      <c r="E445" s="1">
        <v>11604.1</v>
      </c>
      <c r="F445" s="1">
        <v>664159887</v>
      </c>
      <c r="G445" s="1">
        <v>23397.69</v>
      </c>
      <c r="H445" s="3">
        <f>IF(ISERR(LN(Table2743[[#This Row],[Close]]/E444)),"-",LN(Table2743[[#This Row],[Close]]/E444))</f>
        <v>1.3582008301133287E-3</v>
      </c>
    </row>
    <row r="446" spans="1:8" x14ac:dyDescent="0.3">
      <c r="A446" s="2">
        <v>43762</v>
      </c>
      <c r="B446" s="1">
        <v>11661.65</v>
      </c>
      <c r="C446" s="1">
        <v>11679.6</v>
      </c>
      <c r="D446" s="1">
        <v>11534.65</v>
      </c>
      <c r="E446" s="1">
        <v>11582.6</v>
      </c>
      <c r="F446" s="1">
        <v>700481662</v>
      </c>
      <c r="G446" s="1">
        <v>25177.46</v>
      </c>
      <c r="H446" s="3">
        <f>IF(ISERR(LN(Table2743[[#This Row],[Close]]/E445)),"-",LN(Table2743[[#This Row],[Close]]/E445))</f>
        <v>-1.8545119540017269E-3</v>
      </c>
    </row>
    <row r="447" spans="1:8" x14ac:dyDescent="0.3">
      <c r="A447" s="2">
        <v>43763</v>
      </c>
      <c r="B447" s="1">
        <v>11646.15</v>
      </c>
      <c r="C447" s="1">
        <v>11646.9</v>
      </c>
      <c r="D447" s="1">
        <v>11490.75</v>
      </c>
      <c r="E447" s="1">
        <v>11583.9</v>
      </c>
      <c r="F447" s="1">
        <v>812027840</v>
      </c>
      <c r="G447" s="1">
        <v>23611.51</v>
      </c>
      <c r="H447" s="3">
        <f>IF(ISERR(LN(Table2743[[#This Row],[Close]]/E446)),"-",LN(Table2743[[#This Row],[Close]]/E446))</f>
        <v>1.1223102336253745E-4</v>
      </c>
    </row>
    <row r="448" spans="1:8" x14ac:dyDescent="0.3">
      <c r="A448" s="2">
        <v>43765</v>
      </c>
      <c r="B448" s="1">
        <v>11662.25</v>
      </c>
      <c r="C448" s="1">
        <v>11672.4</v>
      </c>
      <c r="D448" s="1">
        <v>11604.6</v>
      </c>
      <c r="E448" s="1">
        <v>11627.15</v>
      </c>
      <c r="F448" s="1">
        <v>161779004</v>
      </c>
      <c r="G448" s="1">
        <v>3548.21</v>
      </c>
      <c r="H448" s="3">
        <f>IF(ISERR(LN(Table2743[[#This Row],[Close]]/E447)),"-",LN(Table2743[[#This Row],[Close]]/E447))</f>
        <v>3.7266776001179344E-3</v>
      </c>
    </row>
    <row r="449" spans="1:8" x14ac:dyDescent="0.3">
      <c r="A449" s="2">
        <v>43767</v>
      </c>
      <c r="B449" s="1">
        <v>11643.95</v>
      </c>
      <c r="C449" s="1">
        <v>11809.4</v>
      </c>
      <c r="D449" s="1">
        <v>11627.35</v>
      </c>
      <c r="E449" s="1">
        <v>11786.85</v>
      </c>
      <c r="F449" s="1">
        <v>951722529</v>
      </c>
      <c r="G449" s="1">
        <v>27054.87</v>
      </c>
      <c r="H449" s="3">
        <f>IF(ISERR(LN(Table2743[[#This Row],[Close]]/E448)),"-",LN(Table2743[[#This Row],[Close]]/E448))</f>
        <v>1.3641622669476343E-2</v>
      </c>
    </row>
    <row r="450" spans="1:8" x14ac:dyDescent="0.3">
      <c r="A450" s="2">
        <v>43768</v>
      </c>
      <c r="B450" s="1">
        <v>11883.9</v>
      </c>
      <c r="C450" s="1">
        <v>11883.95</v>
      </c>
      <c r="D450" s="1">
        <v>11784.45</v>
      </c>
      <c r="E450" s="1">
        <v>11844.1</v>
      </c>
      <c r="F450" s="1">
        <v>725219760</v>
      </c>
      <c r="G450" s="1">
        <v>22672.18</v>
      </c>
      <c r="H450" s="3">
        <f>IF(ISERR(LN(Table2743[[#This Row],[Close]]/E449)),"-",LN(Table2743[[#This Row],[Close]]/E449))</f>
        <v>4.8453500182429254E-3</v>
      </c>
    </row>
    <row r="451" spans="1:8" x14ac:dyDescent="0.3">
      <c r="A451" s="2">
        <v>43769</v>
      </c>
      <c r="B451" s="1">
        <v>11890.45</v>
      </c>
      <c r="C451" s="1">
        <v>11945</v>
      </c>
      <c r="D451" s="1">
        <v>11855.1</v>
      </c>
      <c r="E451" s="1">
        <v>11877.45</v>
      </c>
      <c r="F451" s="1">
        <v>1414837250</v>
      </c>
      <c r="G451" s="1">
        <v>31304.73</v>
      </c>
      <c r="H451" s="3">
        <f>IF(ISERR(LN(Table2743[[#This Row],[Close]]/E450)),"-",LN(Table2743[[#This Row],[Close]]/E450))</f>
        <v>2.81179113275152E-3</v>
      </c>
    </row>
    <row r="452" spans="1:8" x14ac:dyDescent="0.3">
      <c r="A452" s="2">
        <v>43770</v>
      </c>
      <c r="B452" s="1">
        <v>11886.6</v>
      </c>
      <c r="C452" s="1">
        <v>11918.3</v>
      </c>
      <c r="D452" s="1">
        <v>11843.35</v>
      </c>
      <c r="E452" s="1">
        <v>11890.6</v>
      </c>
      <c r="F452" s="1">
        <v>855338495</v>
      </c>
      <c r="G452" s="1">
        <v>24933.55</v>
      </c>
      <c r="H452" s="3">
        <f>IF(ISERR(LN(Table2743[[#This Row],[Close]]/E451)),"-",LN(Table2743[[#This Row],[Close]]/E451))</f>
        <v>1.1065275730858378E-3</v>
      </c>
    </row>
    <row r="453" spans="1:8" x14ac:dyDescent="0.3">
      <c r="A453" s="2">
        <v>43773</v>
      </c>
      <c r="B453" s="1">
        <v>11928.9</v>
      </c>
      <c r="C453" s="1">
        <v>11989.15</v>
      </c>
      <c r="D453" s="1">
        <v>11905.35</v>
      </c>
      <c r="E453" s="1">
        <v>11941.3</v>
      </c>
      <c r="F453" s="1">
        <v>823050457</v>
      </c>
      <c r="G453" s="1">
        <v>23203.88</v>
      </c>
      <c r="H453" s="3">
        <f>IF(ISERR(LN(Table2743[[#This Row],[Close]]/E452)),"-",LN(Table2743[[#This Row],[Close]]/E452))</f>
        <v>4.254807756561208E-3</v>
      </c>
    </row>
    <row r="454" spans="1:8" x14ac:dyDescent="0.3">
      <c r="A454" s="2">
        <v>43774</v>
      </c>
      <c r="B454" s="1">
        <v>11974.6</v>
      </c>
      <c r="C454" s="1">
        <v>11978.95</v>
      </c>
      <c r="D454" s="1">
        <v>11861.9</v>
      </c>
      <c r="E454" s="1">
        <v>11917.2</v>
      </c>
      <c r="F454" s="1">
        <v>631952071</v>
      </c>
      <c r="G454" s="1">
        <v>20995.88</v>
      </c>
      <c r="H454" s="3">
        <f>IF(ISERR(LN(Table2743[[#This Row],[Close]]/E453)),"-",LN(Table2743[[#This Row],[Close]]/E453))</f>
        <v>-2.0202450444738117E-3</v>
      </c>
    </row>
    <row r="455" spans="1:8" x14ac:dyDescent="0.3">
      <c r="A455" s="2">
        <v>43775</v>
      </c>
      <c r="B455" s="1">
        <v>11911.5</v>
      </c>
      <c r="C455" s="1">
        <v>12002.9</v>
      </c>
      <c r="D455" s="1">
        <v>11850.25</v>
      </c>
      <c r="E455" s="1">
        <v>11966.05</v>
      </c>
      <c r="F455" s="1">
        <v>603351290</v>
      </c>
      <c r="G455" s="1">
        <v>23324.97</v>
      </c>
      <c r="H455" s="3">
        <f>IF(ISERR(LN(Table2743[[#This Row],[Close]]/E454)),"-",LN(Table2743[[#This Row],[Close]]/E454))</f>
        <v>4.0907387497001449E-3</v>
      </c>
    </row>
    <row r="456" spans="1:8" x14ac:dyDescent="0.3">
      <c r="A456" s="2">
        <v>43776</v>
      </c>
      <c r="B456" s="1">
        <v>12021.1</v>
      </c>
      <c r="C456" s="1">
        <v>12021.4</v>
      </c>
      <c r="D456" s="1">
        <v>11946.85</v>
      </c>
      <c r="E456" s="1">
        <v>12012.05</v>
      </c>
      <c r="F456" s="1">
        <v>562963817</v>
      </c>
      <c r="G456" s="1">
        <v>20898.240000000002</v>
      </c>
      <c r="H456" s="3">
        <f>IF(ISERR(LN(Table2743[[#This Row],[Close]]/E455)),"-",LN(Table2743[[#This Row],[Close]]/E455))</f>
        <v>3.8368391517066202E-3</v>
      </c>
    </row>
    <row r="457" spans="1:8" x14ac:dyDescent="0.3">
      <c r="A457" s="2">
        <v>43777</v>
      </c>
      <c r="B457" s="1">
        <v>11987.15</v>
      </c>
      <c r="C457" s="1">
        <v>12034.15</v>
      </c>
      <c r="D457" s="1">
        <v>11888.75</v>
      </c>
      <c r="E457" s="1">
        <v>11908.15</v>
      </c>
      <c r="F457" s="1">
        <v>789254360</v>
      </c>
      <c r="G457" s="1">
        <v>22931.52</v>
      </c>
      <c r="H457" s="3">
        <f>IF(ISERR(LN(Table2743[[#This Row],[Close]]/E456)),"-",LN(Table2743[[#This Row],[Close]]/E456))</f>
        <v>-8.6872729686573568E-3</v>
      </c>
    </row>
    <row r="458" spans="1:8" x14ac:dyDescent="0.3">
      <c r="A458" s="2">
        <v>43780</v>
      </c>
      <c r="B458" s="1">
        <v>11879.2</v>
      </c>
      <c r="C458" s="1">
        <v>11932.65</v>
      </c>
      <c r="D458" s="1">
        <v>11853.95</v>
      </c>
      <c r="E458" s="1">
        <v>11913.45</v>
      </c>
      <c r="F458" s="1">
        <v>548979515</v>
      </c>
      <c r="G458" s="1">
        <v>16548.47</v>
      </c>
      <c r="H458" s="3">
        <f>IF(ISERR(LN(Table2743[[#This Row],[Close]]/E457)),"-",LN(Table2743[[#This Row],[Close]]/E457))</f>
        <v>4.4497431637266998E-4</v>
      </c>
    </row>
    <row r="459" spans="1:8" x14ac:dyDescent="0.3">
      <c r="A459" s="2">
        <v>43782</v>
      </c>
      <c r="B459" s="1">
        <v>11908.3</v>
      </c>
      <c r="C459" s="1">
        <v>11946.8</v>
      </c>
      <c r="D459" s="1">
        <v>11823.2</v>
      </c>
      <c r="E459" s="1">
        <v>11840.45</v>
      </c>
      <c r="F459" s="1">
        <v>659035969</v>
      </c>
      <c r="G459" s="1">
        <v>20401.5</v>
      </c>
      <c r="H459" s="3">
        <f>IF(ISERR(LN(Table2743[[#This Row],[Close]]/E458)),"-",LN(Table2743[[#This Row],[Close]]/E458))</f>
        <v>-6.1463784739204446E-3</v>
      </c>
    </row>
    <row r="460" spans="1:8" x14ac:dyDescent="0.3">
      <c r="A460" s="2">
        <v>43783</v>
      </c>
      <c r="B460" s="1">
        <v>11858.75</v>
      </c>
      <c r="C460" s="1">
        <v>11895.65</v>
      </c>
      <c r="D460" s="1">
        <v>11802.65</v>
      </c>
      <c r="E460" s="1">
        <v>11872.1</v>
      </c>
      <c r="F460" s="1">
        <v>559494025</v>
      </c>
      <c r="G460" s="1">
        <v>19114.86</v>
      </c>
      <c r="H460" s="3">
        <f>IF(ISERR(LN(Table2743[[#This Row],[Close]]/E459)),"-",LN(Table2743[[#This Row],[Close]]/E459))</f>
        <v>2.6694740797649774E-3</v>
      </c>
    </row>
    <row r="461" spans="1:8" x14ac:dyDescent="0.3">
      <c r="A461" s="2">
        <v>43784</v>
      </c>
      <c r="B461" s="1">
        <v>11904.2</v>
      </c>
      <c r="C461" s="1">
        <v>11973.65</v>
      </c>
      <c r="D461" s="1">
        <v>11879.25</v>
      </c>
      <c r="E461" s="1">
        <v>11895.45</v>
      </c>
      <c r="F461" s="1">
        <v>580154179</v>
      </c>
      <c r="G461" s="1">
        <v>22350.63</v>
      </c>
      <c r="H461" s="3">
        <f>IF(ISERR(LN(Table2743[[#This Row],[Close]]/E460)),"-",LN(Table2743[[#This Row],[Close]]/E460))</f>
        <v>1.964864490640688E-3</v>
      </c>
    </row>
    <row r="462" spans="1:8" x14ac:dyDescent="0.3">
      <c r="A462" s="2">
        <v>43787</v>
      </c>
      <c r="B462" s="1">
        <v>11915.15</v>
      </c>
      <c r="C462" s="1">
        <v>11946.2</v>
      </c>
      <c r="D462" s="1">
        <v>11867.6</v>
      </c>
      <c r="E462" s="1">
        <v>11884.5</v>
      </c>
      <c r="F462" s="1">
        <v>514352437</v>
      </c>
      <c r="G462" s="1">
        <v>17991.41</v>
      </c>
      <c r="H462" s="3">
        <f>IF(ISERR(LN(Table2743[[#This Row],[Close]]/E461)),"-",LN(Table2743[[#This Row],[Close]]/E461))</f>
        <v>-9.2094396951437408E-4</v>
      </c>
    </row>
    <row r="463" spans="1:8" x14ac:dyDescent="0.3">
      <c r="A463" s="2">
        <v>43788</v>
      </c>
      <c r="B463" s="1">
        <v>11919.45</v>
      </c>
      <c r="C463" s="1">
        <v>11958.85</v>
      </c>
      <c r="D463" s="1">
        <v>11881.75</v>
      </c>
      <c r="E463" s="1">
        <v>11940.1</v>
      </c>
      <c r="F463" s="1">
        <v>613909679</v>
      </c>
      <c r="G463" s="1">
        <v>21574.84</v>
      </c>
      <c r="H463" s="3">
        <f>IF(ISERR(LN(Table2743[[#This Row],[Close]]/E462)),"-",LN(Table2743[[#This Row],[Close]]/E462))</f>
        <v>4.6674530474952423E-3</v>
      </c>
    </row>
    <row r="464" spans="1:8" x14ac:dyDescent="0.3">
      <c r="A464" s="2">
        <v>43789</v>
      </c>
      <c r="B464" s="1">
        <v>12004.75</v>
      </c>
      <c r="C464" s="1">
        <v>12038.6</v>
      </c>
      <c r="D464" s="1">
        <v>11966.05</v>
      </c>
      <c r="E464" s="1">
        <v>11999.1</v>
      </c>
      <c r="F464" s="1">
        <v>646661147</v>
      </c>
      <c r="G464" s="1">
        <v>24341.14</v>
      </c>
      <c r="H464" s="3">
        <f>IF(ISERR(LN(Table2743[[#This Row],[Close]]/E463)),"-",LN(Table2743[[#This Row],[Close]]/E463))</f>
        <v>4.9291638365952786E-3</v>
      </c>
    </row>
    <row r="465" spans="1:8" x14ac:dyDescent="0.3">
      <c r="A465" s="2">
        <v>43790</v>
      </c>
      <c r="B465" s="1">
        <v>12025.65</v>
      </c>
      <c r="C465" s="1">
        <v>12028.2</v>
      </c>
      <c r="D465" s="1">
        <v>11956.9</v>
      </c>
      <c r="E465" s="1">
        <v>11968.4</v>
      </c>
      <c r="F465" s="1">
        <v>557685781</v>
      </c>
      <c r="G465" s="1">
        <v>21609.99</v>
      </c>
      <c r="H465" s="3">
        <f>IF(ISERR(LN(Table2743[[#This Row],[Close]]/E464)),"-",LN(Table2743[[#This Row],[Close]]/E464))</f>
        <v>-2.561803841863281E-3</v>
      </c>
    </row>
    <row r="466" spans="1:8" x14ac:dyDescent="0.3">
      <c r="A466" s="2">
        <v>43791</v>
      </c>
      <c r="B466" s="1">
        <v>11967.3</v>
      </c>
      <c r="C466" s="1">
        <v>11968.1</v>
      </c>
      <c r="D466" s="1">
        <v>11883.5</v>
      </c>
      <c r="E466" s="1">
        <v>11914.4</v>
      </c>
      <c r="F466" s="1">
        <v>486815185</v>
      </c>
      <c r="G466" s="1">
        <v>19243.57</v>
      </c>
      <c r="H466" s="3">
        <f>IF(ISERR(LN(Table2743[[#This Row],[Close]]/E465)),"-",LN(Table2743[[#This Row],[Close]]/E465))</f>
        <v>-4.5220905439756973E-3</v>
      </c>
    </row>
    <row r="467" spans="1:8" x14ac:dyDescent="0.3">
      <c r="A467" s="2">
        <v>43794</v>
      </c>
      <c r="B467" s="1">
        <v>11922.45</v>
      </c>
      <c r="C467" s="1">
        <v>12084.5</v>
      </c>
      <c r="D467" s="1">
        <v>11919.75</v>
      </c>
      <c r="E467" s="1">
        <v>12073.75</v>
      </c>
      <c r="F467" s="1">
        <v>534289467</v>
      </c>
      <c r="G467" s="1">
        <v>19990.439999999999</v>
      </c>
      <c r="H467" s="3">
        <f>IF(ISERR(LN(Table2743[[#This Row],[Close]]/E466)),"-",LN(Table2743[[#This Row],[Close]]/E466))</f>
        <v>1.3285921921847858E-2</v>
      </c>
    </row>
    <row r="468" spans="1:8" x14ac:dyDescent="0.3">
      <c r="A468" s="2">
        <v>43795</v>
      </c>
      <c r="B468" s="1">
        <v>12110.2</v>
      </c>
      <c r="C468" s="1">
        <v>12132.45</v>
      </c>
      <c r="D468" s="1">
        <v>12006.35</v>
      </c>
      <c r="E468" s="1">
        <v>12037.7</v>
      </c>
      <c r="F468" s="1">
        <v>1201335831</v>
      </c>
      <c r="G468" s="1">
        <v>46030.62</v>
      </c>
      <c r="H468" s="3">
        <f>IF(ISERR(LN(Table2743[[#This Row],[Close]]/E467)),"-",LN(Table2743[[#This Row],[Close]]/E467))</f>
        <v>-2.9902827795611981E-3</v>
      </c>
    </row>
    <row r="469" spans="1:8" x14ac:dyDescent="0.3">
      <c r="A469" s="2">
        <v>43796</v>
      </c>
      <c r="B469" s="1">
        <v>12068.5</v>
      </c>
      <c r="C469" s="1">
        <v>12114.9</v>
      </c>
      <c r="D469" s="1">
        <v>12055.15</v>
      </c>
      <c r="E469" s="1">
        <v>12100.7</v>
      </c>
      <c r="F469" s="1">
        <v>584226618</v>
      </c>
      <c r="G469" s="1">
        <v>19937.400000000001</v>
      </c>
      <c r="H469" s="3">
        <f>IF(ISERR(LN(Table2743[[#This Row],[Close]]/E468)),"-",LN(Table2743[[#This Row],[Close]]/E468))</f>
        <v>5.2199104372391298E-3</v>
      </c>
    </row>
    <row r="470" spans="1:8" x14ac:dyDescent="0.3">
      <c r="A470" s="2">
        <v>43797</v>
      </c>
      <c r="B470" s="1">
        <v>12132.1</v>
      </c>
      <c r="C470" s="1">
        <v>12158.8</v>
      </c>
      <c r="D470" s="1">
        <v>12099.95</v>
      </c>
      <c r="E470" s="1">
        <v>12151.15</v>
      </c>
      <c r="F470" s="1">
        <v>620479403</v>
      </c>
      <c r="G470" s="1">
        <v>21229.58</v>
      </c>
      <c r="H470" s="3">
        <f>IF(ISERR(LN(Table2743[[#This Row],[Close]]/E469)),"-",LN(Table2743[[#This Row],[Close]]/E469))</f>
        <v>4.1605133442242075E-3</v>
      </c>
    </row>
    <row r="471" spans="1:8" x14ac:dyDescent="0.3">
      <c r="A471" s="2">
        <v>43798</v>
      </c>
      <c r="B471" s="1">
        <v>12146.2</v>
      </c>
      <c r="C471" s="1">
        <v>12147.4</v>
      </c>
      <c r="D471" s="1">
        <v>12017.4</v>
      </c>
      <c r="E471" s="1">
        <v>12056.05</v>
      </c>
      <c r="F471" s="1">
        <v>804430391</v>
      </c>
      <c r="G471" s="1">
        <v>21838.04</v>
      </c>
      <c r="H471" s="3">
        <f>IF(ISERR(LN(Table2743[[#This Row],[Close]]/E470)),"-",LN(Table2743[[#This Row],[Close]]/E470))</f>
        <v>-7.8572068851349621E-3</v>
      </c>
    </row>
    <row r="472" spans="1:8" x14ac:dyDescent="0.3">
      <c r="A472" s="2">
        <v>43801</v>
      </c>
      <c r="B472" s="1">
        <v>12137.05</v>
      </c>
      <c r="C472" s="1">
        <v>12137.15</v>
      </c>
      <c r="D472" s="1">
        <v>12023.7</v>
      </c>
      <c r="E472" s="1">
        <v>12048.2</v>
      </c>
      <c r="F472" s="1">
        <v>720945335</v>
      </c>
      <c r="G472" s="1">
        <v>23113.18</v>
      </c>
      <c r="H472" s="3">
        <f>IF(ISERR(LN(Table2743[[#This Row],[Close]]/E471)),"-",LN(Table2743[[#This Row],[Close]]/E471))</f>
        <v>-6.5133744277652886E-4</v>
      </c>
    </row>
    <row r="473" spans="1:8" x14ac:dyDescent="0.3">
      <c r="A473" s="2">
        <v>43802</v>
      </c>
      <c r="B473" s="1">
        <v>12067.65</v>
      </c>
      <c r="C473" s="1">
        <v>12068.6</v>
      </c>
      <c r="D473" s="1">
        <v>11956.4</v>
      </c>
      <c r="E473" s="1">
        <v>11994.2</v>
      </c>
      <c r="F473" s="1">
        <v>605789334</v>
      </c>
      <c r="G473" s="1">
        <v>18203.759999999998</v>
      </c>
      <c r="H473" s="3">
        <f>IF(ISERR(LN(Table2743[[#This Row],[Close]]/E472)),"-",LN(Table2743[[#This Row],[Close]]/E472))</f>
        <v>-4.4920715738986546E-3</v>
      </c>
    </row>
    <row r="474" spans="1:8" x14ac:dyDescent="0.3">
      <c r="A474" s="2">
        <v>43803</v>
      </c>
      <c r="B474" s="1">
        <v>11969.95</v>
      </c>
      <c r="C474" s="1">
        <v>12054.7</v>
      </c>
      <c r="D474" s="1">
        <v>11935.3</v>
      </c>
      <c r="E474" s="1">
        <v>12043.2</v>
      </c>
      <c r="F474" s="1">
        <v>747193818</v>
      </c>
      <c r="G474" s="1">
        <v>22132.83</v>
      </c>
      <c r="H474" s="3">
        <f>IF(ISERR(LN(Table2743[[#This Row],[Close]]/E473)),"-",LN(Table2743[[#This Row],[Close]]/E473))</f>
        <v>4.0769856866699622E-3</v>
      </c>
    </row>
    <row r="475" spans="1:8" x14ac:dyDescent="0.3">
      <c r="A475" s="2">
        <v>43804</v>
      </c>
      <c r="B475" s="1">
        <v>12071.25</v>
      </c>
      <c r="C475" s="1">
        <v>12081.2</v>
      </c>
      <c r="D475" s="1">
        <v>11998.75</v>
      </c>
      <c r="E475" s="1">
        <v>12018.4</v>
      </c>
      <c r="F475" s="1">
        <v>562228745</v>
      </c>
      <c r="G475" s="1">
        <v>19589.810000000001</v>
      </c>
      <c r="H475" s="3">
        <f>IF(ISERR(LN(Table2743[[#This Row],[Close]]/E474)),"-",LN(Table2743[[#This Row],[Close]]/E474))</f>
        <v>-2.0613765320537055E-3</v>
      </c>
    </row>
    <row r="476" spans="1:8" x14ac:dyDescent="0.3">
      <c r="A476" s="2">
        <v>43805</v>
      </c>
      <c r="B476" s="1">
        <v>12047.35</v>
      </c>
      <c r="C476" s="1">
        <v>12057.05</v>
      </c>
      <c r="D476" s="1">
        <v>11888.85</v>
      </c>
      <c r="E476" s="1">
        <v>11921.5</v>
      </c>
      <c r="F476" s="1">
        <v>609221205</v>
      </c>
      <c r="G476" s="1">
        <v>18245.490000000002</v>
      </c>
      <c r="H476" s="3">
        <f>IF(ISERR(LN(Table2743[[#This Row],[Close]]/E475)),"-",LN(Table2743[[#This Row],[Close]]/E475))</f>
        <v>-8.0953161197521266E-3</v>
      </c>
    </row>
    <row r="477" spans="1:8" x14ac:dyDescent="0.3">
      <c r="A477" s="2">
        <v>43808</v>
      </c>
      <c r="B477" s="1">
        <v>11939.1</v>
      </c>
      <c r="C477" s="1">
        <v>11981.95</v>
      </c>
      <c r="D477" s="1">
        <v>11888.05</v>
      </c>
      <c r="E477" s="1">
        <v>11937.5</v>
      </c>
      <c r="F477" s="1">
        <v>599115748</v>
      </c>
      <c r="G477" s="1">
        <v>16672.87</v>
      </c>
      <c r="H477" s="3">
        <f>IF(ISERR(LN(Table2743[[#This Row],[Close]]/E476)),"-",LN(Table2743[[#This Row],[Close]]/E476))</f>
        <v>1.3412131605239934E-3</v>
      </c>
    </row>
    <row r="478" spans="1:8" x14ac:dyDescent="0.3">
      <c r="A478" s="2">
        <v>43809</v>
      </c>
      <c r="B478" s="1">
        <v>11950.5</v>
      </c>
      <c r="C478" s="1">
        <v>11953.2</v>
      </c>
      <c r="D478" s="1">
        <v>11844.7</v>
      </c>
      <c r="E478" s="1">
        <v>11856.8</v>
      </c>
      <c r="F478" s="1">
        <v>650219487</v>
      </c>
      <c r="G478" s="1">
        <v>16514.63</v>
      </c>
      <c r="H478" s="3">
        <f>IF(ISERR(LN(Table2743[[#This Row],[Close]]/E477)),"-",LN(Table2743[[#This Row],[Close]]/E477))</f>
        <v>-6.7831631462805233E-3</v>
      </c>
    </row>
    <row r="479" spans="1:8" x14ac:dyDescent="0.3">
      <c r="A479" s="2">
        <v>43810</v>
      </c>
      <c r="B479" s="1">
        <v>11867.35</v>
      </c>
      <c r="C479" s="1">
        <v>11923.2</v>
      </c>
      <c r="D479" s="1">
        <v>11832.3</v>
      </c>
      <c r="E479" s="1">
        <v>11910.15</v>
      </c>
      <c r="F479" s="1">
        <v>997655048</v>
      </c>
      <c r="G479" s="1">
        <v>18760.57</v>
      </c>
      <c r="H479" s="3">
        <f>IF(ISERR(LN(Table2743[[#This Row],[Close]]/E478)),"-",LN(Table2743[[#This Row],[Close]]/E478))</f>
        <v>4.4894350857693126E-3</v>
      </c>
    </row>
    <row r="480" spans="1:8" x14ac:dyDescent="0.3">
      <c r="A480" s="2">
        <v>43811</v>
      </c>
      <c r="B480" s="1">
        <v>11944.3</v>
      </c>
      <c r="C480" s="1">
        <v>12005.5</v>
      </c>
      <c r="D480" s="1">
        <v>11934</v>
      </c>
      <c r="E480" s="1">
        <v>11971.8</v>
      </c>
      <c r="F480" s="1">
        <v>752617138</v>
      </c>
      <c r="G480" s="1">
        <v>18401.22</v>
      </c>
      <c r="H480" s="3">
        <f>IF(ISERR(LN(Table2743[[#This Row],[Close]]/E479)),"-",LN(Table2743[[#This Row],[Close]]/E479))</f>
        <v>5.1629064580655691E-3</v>
      </c>
    </row>
    <row r="481" spans="1:8" x14ac:dyDescent="0.3">
      <c r="A481" s="2">
        <v>43812</v>
      </c>
      <c r="B481" s="1">
        <v>12026.4</v>
      </c>
      <c r="C481" s="1">
        <v>12098.85</v>
      </c>
      <c r="D481" s="1">
        <v>12023.6</v>
      </c>
      <c r="E481" s="1">
        <v>12086.7</v>
      </c>
      <c r="F481" s="1">
        <v>597712516</v>
      </c>
      <c r="G481" s="1">
        <v>20626.8</v>
      </c>
      <c r="H481" s="3">
        <f>IF(ISERR(LN(Table2743[[#This Row],[Close]]/E480)),"-",LN(Table2743[[#This Row],[Close]]/E480))</f>
        <v>9.5517903102901938E-3</v>
      </c>
    </row>
    <row r="482" spans="1:8" x14ac:dyDescent="0.3">
      <c r="A482" s="2">
        <v>43815</v>
      </c>
      <c r="B482" s="1">
        <v>12131.35</v>
      </c>
      <c r="C482" s="1">
        <v>12134.65</v>
      </c>
      <c r="D482" s="1">
        <v>12046.3</v>
      </c>
      <c r="E482" s="1">
        <v>12053.95</v>
      </c>
      <c r="F482" s="1">
        <v>437703921</v>
      </c>
      <c r="G482" s="1">
        <v>16110.34</v>
      </c>
      <c r="H482" s="3">
        <f>IF(ISERR(LN(Table2743[[#This Row],[Close]]/E481)),"-",LN(Table2743[[#This Row],[Close]]/E481))</f>
        <v>-2.7132674631074115E-3</v>
      </c>
    </row>
    <row r="483" spans="1:8" x14ac:dyDescent="0.3">
      <c r="A483" s="2">
        <v>43816</v>
      </c>
      <c r="B483" s="1">
        <v>12082.45</v>
      </c>
      <c r="C483" s="1">
        <v>12182.75</v>
      </c>
      <c r="D483" s="1">
        <v>12070.35</v>
      </c>
      <c r="E483" s="1">
        <v>12165</v>
      </c>
      <c r="F483" s="1">
        <v>499585789</v>
      </c>
      <c r="G483" s="1">
        <v>20968.79</v>
      </c>
      <c r="H483" s="3">
        <f>IF(ISERR(LN(Table2743[[#This Row],[Close]]/E482)),"-",LN(Table2743[[#This Row],[Close]]/E482))</f>
        <v>9.1705691839000653E-3</v>
      </c>
    </row>
    <row r="484" spans="1:8" x14ac:dyDescent="0.3">
      <c r="A484" s="2">
        <v>43817</v>
      </c>
      <c r="B484" s="1">
        <v>12197</v>
      </c>
      <c r="C484" s="1">
        <v>12237.7</v>
      </c>
      <c r="D484" s="1">
        <v>12163.45</v>
      </c>
      <c r="E484" s="1">
        <v>12221.65</v>
      </c>
      <c r="F484" s="1">
        <v>518854651</v>
      </c>
      <c r="G484" s="1">
        <v>22341.06</v>
      </c>
      <c r="H484" s="3">
        <f>IF(ISERR(LN(Table2743[[#This Row],[Close]]/E483)),"-",LN(Table2743[[#This Row],[Close]]/E483))</f>
        <v>4.6459929428873644E-3</v>
      </c>
    </row>
    <row r="485" spans="1:8" x14ac:dyDescent="0.3">
      <c r="A485" s="2">
        <v>43818</v>
      </c>
      <c r="B485" s="1">
        <v>12223.4</v>
      </c>
      <c r="C485" s="1">
        <v>12268.35</v>
      </c>
      <c r="D485" s="1">
        <v>12191.15</v>
      </c>
      <c r="E485" s="1">
        <v>12259.7</v>
      </c>
      <c r="F485" s="1">
        <v>623049839</v>
      </c>
      <c r="G485" s="1">
        <v>19761.900000000001</v>
      </c>
      <c r="H485" s="3">
        <f>IF(ISERR(LN(Table2743[[#This Row],[Close]]/E484)),"-",LN(Table2743[[#This Row],[Close]]/E484))</f>
        <v>3.1084912097463736E-3</v>
      </c>
    </row>
    <row r="486" spans="1:8" x14ac:dyDescent="0.3">
      <c r="A486" s="2">
        <v>43819</v>
      </c>
      <c r="B486" s="1">
        <v>12266.45</v>
      </c>
      <c r="C486" s="1">
        <v>12293.9</v>
      </c>
      <c r="D486" s="1">
        <v>12252.75</v>
      </c>
      <c r="E486" s="1">
        <v>12271.8</v>
      </c>
      <c r="F486" s="1">
        <v>810676090</v>
      </c>
      <c r="G486" s="1">
        <v>25750.240000000002</v>
      </c>
      <c r="H486" s="3">
        <f>IF(ISERR(LN(Table2743[[#This Row],[Close]]/E485)),"-",LN(Table2743[[#This Row],[Close]]/E485))</f>
        <v>9.8648684191871439E-4</v>
      </c>
    </row>
    <row r="487" spans="1:8" x14ac:dyDescent="0.3">
      <c r="A487" s="2">
        <v>43822</v>
      </c>
      <c r="B487" s="1">
        <v>12235.45</v>
      </c>
      <c r="C487" s="1">
        <v>12287.15</v>
      </c>
      <c r="D487" s="1">
        <v>12213.25</v>
      </c>
      <c r="E487" s="1">
        <v>12262.75</v>
      </c>
      <c r="F487" s="1">
        <v>604782354</v>
      </c>
      <c r="G487" s="1">
        <v>18078.23</v>
      </c>
      <c r="H487" s="3">
        <f>IF(ISERR(LN(Table2743[[#This Row],[Close]]/E486)),"-",LN(Table2743[[#This Row],[Close]]/E486))</f>
        <v>-7.3773518653958673E-4</v>
      </c>
    </row>
    <row r="488" spans="1:8" x14ac:dyDescent="0.3">
      <c r="A488" s="2">
        <v>43823</v>
      </c>
      <c r="B488" s="1">
        <v>12269.25</v>
      </c>
      <c r="C488" s="1">
        <v>12283.7</v>
      </c>
      <c r="D488" s="1">
        <v>12202.1</v>
      </c>
      <c r="E488" s="1">
        <v>12214.55</v>
      </c>
      <c r="F488" s="1">
        <v>470290298</v>
      </c>
      <c r="G488" s="1">
        <v>13864.56</v>
      </c>
      <c r="H488" s="3">
        <f>IF(ISERR(LN(Table2743[[#This Row],[Close]]/E487)),"-",LN(Table2743[[#This Row],[Close]]/E487))</f>
        <v>-3.9383479632830202E-3</v>
      </c>
    </row>
    <row r="489" spans="1:8" x14ac:dyDescent="0.3">
      <c r="A489" s="2">
        <v>43825</v>
      </c>
      <c r="B489" s="1">
        <v>12211.85</v>
      </c>
      <c r="C489" s="1">
        <v>12221.55</v>
      </c>
      <c r="D489" s="1">
        <v>12118.85</v>
      </c>
      <c r="E489" s="1">
        <v>12126.55</v>
      </c>
      <c r="F489" s="1">
        <v>520326632</v>
      </c>
      <c r="G489" s="1">
        <v>16362.31</v>
      </c>
      <c r="H489" s="3">
        <f>IF(ISERR(LN(Table2743[[#This Row],[Close]]/E488)),"-",LN(Table2743[[#This Row],[Close]]/E488))</f>
        <v>-7.2306003753267361E-3</v>
      </c>
    </row>
    <row r="490" spans="1:8" x14ac:dyDescent="0.3">
      <c r="A490" s="2">
        <v>43826</v>
      </c>
      <c r="B490" s="1">
        <v>12172.9</v>
      </c>
      <c r="C490" s="1">
        <v>12258.45</v>
      </c>
      <c r="D490" s="1">
        <v>12157.9</v>
      </c>
      <c r="E490" s="1">
        <v>12245.8</v>
      </c>
      <c r="F490" s="1">
        <v>383788556</v>
      </c>
      <c r="G490" s="1">
        <v>13676.2</v>
      </c>
      <c r="H490" s="3">
        <f>IF(ISERR(LN(Table2743[[#This Row],[Close]]/E489)),"-",LN(Table2743[[#This Row],[Close]]/E489))</f>
        <v>9.7857573540413682E-3</v>
      </c>
    </row>
    <row r="491" spans="1:8" x14ac:dyDescent="0.3">
      <c r="A491" s="2">
        <v>43829</v>
      </c>
      <c r="B491" s="1">
        <v>12274.9</v>
      </c>
      <c r="C491" s="1">
        <v>12286.45</v>
      </c>
      <c r="D491" s="1">
        <v>12213.8</v>
      </c>
      <c r="E491" s="1">
        <v>12255.85</v>
      </c>
      <c r="F491" s="1">
        <v>411084614</v>
      </c>
      <c r="G491" s="1">
        <v>14556.73</v>
      </c>
      <c r="H491" s="3">
        <f>IF(ISERR(LN(Table2743[[#This Row],[Close]]/E490)),"-",LN(Table2743[[#This Row],[Close]]/E490))</f>
        <v>8.2035296101453205E-4</v>
      </c>
    </row>
    <row r="492" spans="1:8" x14ac:dyDescent="0.3">
      <c r="A492" s="2">
        <v>43830</v>
      </c>
      <c r="B492" s="1">
        <v>12247.1</v>
      </c>
      <c r="C492" s="1">
        <v>12247.1</v>
      </c>
      <c r="D492" s="1">
        <v>12151.8</v>
      </c>
      <c r="E492" s="1">
        <v>12168.45</v>
      </c>
      <c r="F492" s="1">
        <v>426931711</v>
      </c>
      <c r="G492" s="1">
        <v>14812.89</v>
      </c>
      <c r="H492" s="3">
        <f>IF(ISERR(LN(Table2743[[#This Row],[Close]]/E491)),"-",LN(Table2743[[#This Row],[Close]]/E491))</f>
        <v>-7.1568374982592681E-3</v>
      </c>
    </row>
    <row r="493" spans="1:8" x14ac:dyDescent="0.3">
      <c r="A493" s="2">
        <v>43831</v>
      </c>
      <c r="B493" s="1">
        <v>12202.15</v>
      </c>
      <c r="C493" s="1">
        <v>12222.2</v>
      </c>
      <c r="D493" s="1">
        <v>12165.3</v>
      </c>
      <c r="E493" s="1">
        <v>12182.5</v>
      </c>
      <c r="F493" s="1">
        <v>304078039</v>
      </c>
      <c r="G493" s="1">
        <v>10445.68</v>
      </c>
      <c r="H493" s="3">
        <f>IF(ISERR(LN(Table2743[[#This Row],[Close]]/E492)),"-",LN(Table2743[[#This Row],[Close]]/E492))</f>
        <v>1.1539592138382815E-3</v>
      </c>
    </row>
    <row r="494" spans="1:8" x14ac:dyDescent="0.3">
      <c r="A494" s="2">
        <v>43832</v>
      </c>
      <c r="B494" s="1">
        <v>12198.55</v>
      </c>
      <c r="C494" s="1">
        <v>12289.9</v>
      </c>
      <c r="D494" s="1">
        <v>12195.25</v>
      </c>
      <c r="E494" s="1">
        <v>12282.2</v>
      </c>
      <c r="F494" s="1">
        <v>407697594</v>
      </c>
      <c r="G494" s="1">
        <v>15256.55</v>
      </c>
      <c r="H494" s="3">
        <f>IF(ISERR(LN(Table2743[[#This Row],[Close]]/E493)),"-",LN(Table2743[[#This Row],[Close]]/E493))</f>
        <v>8.1505640319356996E-3</v>
      </c>
    </row>
    <row r="495" spans="1:8" x14ac:dyDescent="0.3">
      <c r="A495" s="2">
        <v>43833</v>
      </c>
      <c r="B495" s="1">
        <v>12261.1</v>
      </c>
      <c r="C495" s="1">
        <v>12265.6</v>
      </c>
      <c r="D495" s="1">
        <v>12191.35</v>
      </c>
      <c r="E495" s="1">
        <v>12226.65</v>
      </c>
      <c r="F495" s="1">
        <v>428770054</v>
      </c>
      <c r="G495" s="1">
        <v>16827.27</v>
      </c>
      <c r="H495" s="3">
        <f>IF(ISERR(LN(Table2743[[#This Row],[Close]]/E494)),"-",LN(Table2743[[#This Row],[Close]]/E494))</f>
        <v>-4.5330641889106188E-3</v>
      </c>
    </row>
    <row r="496" spans="1:8" x14ac:dyDescent="0.3">
      <c r="A496" s="2">
        <v>43836</v>
      </c>
      <c r="B496" s="1">
        <v>12170.6</v>
      </c>
      <c r="C496" s="1">
        <v>12179.1</v>
      </c>
      <c r="D496" s="1">
        <v>11974.2</v>
      </c>
      <c r="E496" s="1">
        <v>11993.05</v>
      </c>
      <c r="F496" s="1">
        <v>396501419</v>
      </c>
      <c r="G496" s="1">
        <v>16869.22</v>
      </c>
      <c r="H496" s="3">
        <f>IF(ISERR(LN(Table2743[[#This Row],[Close]]/E495)),"-",LN(Table2743[[#This Row],[Close]]/E495))</f>
        <v>-1.9290680239015083E-2</v>
      </c>
    </row>
    <row r="497" spans="1:8" x14ac:dyDescent="0.3">
      <c r="A497" s="2">
        <v>43837</v>
      </c>
      <c r="B497" s="1">
        <v>12079.1</v>
      </c>
      <c r="C497" s="1">
        <v>12152.15</v>
      </c>
      <c r="D497" s="1">
        <v>12005.35</v>
      </c>
      <c r="E497" s="1">
        <v>12052.95</v>
      </c>
      <c r="F497" s="1">
        <v>447818617</v>
      </c>
      <c r="G497" s="1">
        <v>17797.68</v>
      </c>
      <c r="H497" s="3">
        <f>IF(ISERR(LN(Table2743[[#This Row],[Close]]/E496)),"-",LN(Table2743[[#This Row],[Close]]/E496))</f>
        <v>4.9821279132576477E-3</v>
      </c>
    </row>
    <row r="498" spans="1:8" x14ac:dyDescent="0.3">
      <c r="A498" s="2">
        <v>43838</v>
      </c>
      <c r="B498" s="1">
        <v>11939.1</v>
      </c>
      <c r="C498" s="1">
        <v>12044.95</v>
      </c>
      <c r="D498" s="1">
        <v>11929.6</v>
      </c>
      <c r="E498" s="1">
        <v>12025.35</v>
      </c>
      <c r="F498" s="1">
        <v>445991640</v>
      </c>
      <c r="G498" s="1">
        <v>18281.150000000001</v>
      </c>
      <c r="H498" s="3">
        <f>IF(ISERR(LN(Table2743[[#This Row],[Close]]/E497)),"-",LN(Table2743[[#This Row],[Close]]/E497))</f>
        <v>-2.2925216554330287E-3</v>
      </c>
    </row>
    <row r="499" spans="1:8" x14ac:dyDescent="0.3">
      <c r="A499" s="2">
        <v>43839</v>
      </c>
      <c r="B499" s="1">
        <v>12153.15</v>
      </c>
      <c r="C499" s="1">
        <v>12224.05</v>
      </c>
      <c r="D499" s="1">
        <v>12132.55</v>
      </c>
      <c r="E499" s="1">
        <v>12215.9</v>
      </c>
      <c r="F499" s="1">
        <v>477469878</v>
      </c>
      <c r="G499" s="1">
        <v>18456.64</v>
      </c>
      <c r="H499" s="3">
        <f>IF(ISERR(LN(Table2743[[#This Row],[Close]]/E498)),"-",LN(Table2743[[#This Row],[Close]]/E498))</f>
        <v>1.5721460299874462E-2</v>
      </c>
    </row>
    <row r="500" spans="1:8" x14ac:dyDescent="0.3">
      <c r="A500" s="2">
        <v>43840</v>
      </c>
      <c r="B500" s="1">
        <v>12271</v>
      </c>
      <c r="C500" s="1">
        <v>12311.2</v>
      </c>
      <c r="D500" s="1">
        <v>12213.2</v>
      </c>
      <c r="E500" s="1">
        <v>12256.8</v>
      </c>
      <c r="F500" s="1">
        <v>660627930</v>
      </c>
      <c r="G500" s="1">
        <v>18818.62</v>
      </c>
      <c r="H500" s="3">
        <f>IF(ISERR(LN(Table2743[[#This Row],[Close]]/E499)),"-",LN(Table2743[[#This Row],[Close]]/E499))</f>
        <v>3.3425031221734377E-3</v>
      </c>
    </row>
    <row r="501" spans="1:8" x14ac:dyDescent="0.3">
      <c r="A501" s="2">
        <v>43843</v>
      </c>
      <c r="B501" s="1">
        <v>12296.7</v>
      </c>
      <c r="C501" s="1">
        <v>12337.75</v>
      </c>
      <c r="D501" s="1">
        <v>12285.8</v>
      </c>
      <c r="E501" s="1">
        <v>12329.55</v>
      </c>
      <c r="F501" s="1">
        <v>500968242</v>
      </c>
      <c r="G501" s="1">
        <v>17522.13</v>
      </c>
      <c r="H501" s="3">
        <f>IF(ISERR(LN(Table2743[[#This Row],[Close]]/E500)),"-",LN(Table2743[[#This Row],[Close]]/E500))</f>
        <v>5.9179351404731514E-3</v>
      </c>
    </row>
    <row r="502" spans="1:8" x14ac:dyDescent="0.3">
      <c r="A502" s="2">
        <v>43844</v>
      </c>
      <c r="B502" s="1">
        <v>12333.1</v>
      </c>
      <c r="C502" s="1">
        <v>12374.25</v>
      </c>
      <c r="D502" s="1">
        <v>12308.7</v>
      </c>
      <c r="E502" s="1">
        <v>12362.3</v>
      </c>
      <c r="F502" s="1">
        <v>616260555</v>
      </c>
      <c r="G502" s="1">
        <v>17948.919999999998</v>
      </c>
      <c r="H502" s="3">
        <f>IF(ISERR(LN(Table2743[[#This Row],[Close]]/E501)),"-",LN(Table2743[[#This Row],[Close]]/E501))</f>
        <v>2.6526987005530004E-3</v>
      </c>
    </row>
    <row r="503" spans="1:8" x14ac:dyDescent="0.3">
      <c r="A503" s="2">
        <v>43845</v>
      </c>
      <c r="B503" s="1">
        <v>12349.4</v>
      </c>
      <c r="C503" s="1">
        <v>12355.15</v>
      </c>
      <c r="D503" s="1">
        <v>12278.75</v>
      </c>
      <c r="E503" s="1">
        <v>12343.3</v>
      </c>
      <c r="F503" s="1">
        <v>684352965</v>
      </c>
      <c r="G503" s="1">
        <v>17882.509999999998</v>
      </c>
      <c r="H503" s="3">
        <f>IF(ISERR(LN(Table2743[[#This Row],[Close]]/E502)),"-",LN(Table2743[[#This Row],[Close]]/E502))</f>
        <v>-1.5381131197652743E-3</v>
      </c>
    </row>
    <row r="504" spans="1:8" x14ac:dyDescent="0.3">
      <c r="A504" s="2">
        <v>43846</v>
      </c>
      <c r="B504" s="1">
        <v>12347.1</v>
      </c>
      <c r="C504" s="1">
        <v>12389.05</v>
      </c>
      <c r="D504" s="1">
        <v>12315.8</v>
      </c>
      <c r="E504" s="1">
        <v>12355.5</v>
      </c>
      <c r="F504" s="1">
        <v>395670245</v>
      </c>
      <c r="G504" s="1">
        <v>16004.06</v>
      </c>
      <c r="H504" s="3">
        <f>IF(ISERR(LN(Table2743[[#This Row],[Close]]/E503)),"-",LN(Table2743[[#This Row],[Close]]/E503))</f>
        <v>9.8790232660840474E-4</v>
      </c>
    </row>
    <row r="505" spans="1:8" x14ac:dyDescent="0.3">
      <c r="A505" s="2">
        <v>43847</v>
      </c>
      <c r="B505" s="1">
        <v>12328.4</v>
      </c>
      <c r="C505" s="1">
        <v>12385.45</v>
      </c>
      <c r="D505" s="1">
        <v>12321.4</v>
      </c>
      <c r="E505" s="1">
        <v>12352.35</v>
      </c>
      <c r="F505" s="1">
        <v>502060615</v>
      </c>
      <c r="G505" s="1">
        <v>21397.63</v>
      </c>
      <c r="H505" s="3">
        <f>IF(ISERR(LN(Table2743[[#This Row],[Close]]/E504)),"-",LN(Table2743[[#This Row],[Close]]/E504))</f>
        <v>-2.5497969407015808E-4</v>
      </c>
    </row>
    <row r="506" spans="1:8" x14ac:dyDescent="0.3">
      <c r="A506" s="2">
        <v>43850</v>
      </c>
      <c r="B506" s="1">
        <v>12430.5</v>
      </c>
      <c r="C506" s="1">
        <v>12430.5</v>
      </c>
      <c r="D506" s="1">
        <v>12216.9</v>
      </c>
      <c r="E506" s="1">
        <v>12224.55</v>
      </c>
      <c r="F506" s="1">
        <v>491609317</v>
      </c>
      <c r="G506" s="1">
        <v>21415.43</v>
      </c>
      <c r="H506" s="3">
        <f>IF(ISERR(LN(Table2743[[#This Row],[Close]]/E505)),"-",LN(Table2743[[#This Row],[Close]]/E505))</f>
        <v>-1.0400103505719096E-2</v>
      </c>
    </row>
    <row r="507" spans="1:8" x14ac:dyDescent="0.3">
      <c r="A507" s="2">
        <v>43851</v>
      </c>
      <c r="B507" s="1">
        <v>12195.3</v>
      </c>
      <c r="C507" s="1">
        <v>12230.05</v>
      </c>
      <c r="D507" s="1">
        <v>12162.3</v>
      </c>
      <c r="E507" s="1">
        <v>12169.85</v>
      </c>
      <c r="F507" s="1">
        <v>443976442</v>
      </c>
      <c r="G507" s="1">
        <v>18682.650000000001</v>
      </c>
      <c r="H507" s="3">
        <f>IF(ISERR(LN(Table2743[[#This Row],[Close]]/E506)),"-",LN(Table2743[[#This Row],[Close]]/E506))</f>
        <v>-4.4846433343133131E-3</v>
      </c>
    </row>
    <row r="508" spans="1:8" x14ac:dyDescent="0.3">
      <c r="A508" s="2">
        <v>43852</v>
      </c>
      <c r="B508" s="1">
        <v>12218.35</v>
      </c>
      <c r="C508" s="1">
        <v>12225.05</v>
      </c>
      <c r="D508" s="1">
        <v>12087.9</v>
      </c>
      <c r="E508" s="1">
        <v>12106.9</v>
      </c>
      <c r="F508" s="1">
        <v>526294513</v>
      </c>
      <c r="G508" s="1">
        <v>19758.68</v>
      </c>
      <c r="H508" s="3">
        <f>IF(ISERR(LN(Table2743[[#This Row],[Close]]/E507)),"-",LN(Table2743[[#This Row],[Close]]/E507))</f>
        <v>-5.1860435261617648E-3</v>
      </c>
    </row>
    <row r="509" spans="1:8" x14ac:dyDescent="0.3">
      <c r="A509" s="2">
        <v>43853</v>
      </c>
      <c r="B509" s="1">
        <v>12123.75</v>
      </c>
      <c r="C509" s="1">
        <v>12189</v>
      </c>
      <c r="D509" s="1">
        <v>12094.1</v>
      </c>
      <c r="E509" s="1">
        <v>12180.35</v>
      </c>
      <c r="F509" s="1">
        <v>867653663</v>
      </c>
      <c r="G509" s="1">
        <v>23829.39</v>
      </c>
      <c r="H509" s="3">
        <f>IF(ISERR(LN(Table2743[[#This Row],[Close]]/E508)),"-",LN(Table2743[[#This Row],[Close]]/E508))</f>
        <v>6.0484594940626527E-3</v>
      </c>
    </row>
    <row r="510" spans="1:8" x14ac:dyDescent="0.3">
      <c r="A510" s="2">
        <v>43854</v>
      </c>
      <c r="B510" s="1">
        <v>12174.55</v>
      </c>
      <c r="C510" s="1">
        <v>12272.15</v>
      </c>
      <c r="D510" s="1">
        <v>12149.65</v>
      </c>
      <c r="E510" s="1">
        <v>12248.25</v>
      </c>
      <c r="F510" s="1">
        <v>593237908</v>
      </c>
      <c r="G510" s="1">
        <v>18032.27</v>
      </c>
      <c r="H510" s="3">
        <f>IF(ISERR(LN(Table2743[[#This Row],[Close]]/E509)),"-",LN(Table2743[[#This Row],[Close]]/E509))</f>
        <v>5.5590721417507587E-3</v>
      </c>
    </row>
    <row r="511" spans="1:8" x14ac:dyDescent="0.3">
      <c r="A511" s="2">
        <v>43857</v>
      </c>
      <c r="B511" s="1">
        <v>12197.1</v>
      </c>
      <c r="C511" s="1">
        <v>12216.6</v>
      </c>
      <c r="D511" s="1">
        <v>12107</v>
      </c>
      <c r="E511" s="1">
        <v>12119</v>
      </c>
      <c r="F511" s="1">
        <v>441158138</v>
      </c>
      <c r="G511" s="1">
        <v>17988.61</v>
      </c>
      <c r="H511" s="3">
        <f>IF(ISERR(LN(Table2743[[#This Row],[Close]]/E510)),"-",LN(Table2743[[#This Row],[Close]]/E510))</f>
        <v>-1.0608600656474901E-2</v>
      </c>
    </row>
    <row r="512" spans="1:8" x14ac:dyDescent="0.3">
      <c r="A512" s="2">
        <v>43858</v>
      </c>
      <c r="B512" s="1">
        <v>12148.1</v>
      </c>
      <c r="C512" s="1">
        <v>12163.55</v>
      </c>
      <c r="D512" s="1">
        <v>12024.5</v>
      </c>
      <c r="E512" s="1">
        <v>12055.8</v>
      </c>
      <c r="F512" s="1">
        <v>478484057</v>
      </c>
      <c r="G512" s="1">
        <v>20917.62</v>
      </c>
      <c r="H512" s="3">
        <f>IF(ISERR(LN(Table2743[[#This Row],[Close]]/E511)),"-",LN(Table2743[[#This Row],[Close]]/E511))</f>
        <v>-5.2285970499251228E-3</v>
      </c>
    </row>
    <row r="513" spans="1:8" x14ac:dyDescent="0.3">
      <c r="A513" s="2">
        <v>43859</v>
      </c>
      <c r="B513" s="1">
        <v>12114.9</v>
      </c>
      <c r="C513" s="1">
        <v>12169.6</v>
      </c>
      <c r="D513" s="1">
        <v>12103.8</v>
      </c>
      <c r="E513" s="1">
        <v>12129.5</v>
      </c>
      <c r="F513" s="1">
        <v>514362340</v>
      </c>
      <c r="G513" s="1">
        <v>20646.18</v>
      </c>
      <c r="H513" s="3">
        <f>IF(ISERR(LN(Table2743[[#This Row],[Close]]/E512)),"-",LN(Table2743[[#This Row],[Close]]/E512))</f>
        <v>6.0946300545449581E-3</v>
      </c>
    </row>
    <row r="514" spans="1:8" x14ac:dyDescent="0.3">
      <c r="A514" s="2">
        <v>43860</v>
      </c>
      <c r="B514" s="1">
        <v>12147.75</v>
      </c>
      <c r="C514" s="1">
        <v>12150.3</v>
      </c>
      <c r="D514" s="1">
        <v>12010.6</v>
      </c>
      <c r="E514" s="1">
        <v>12035.8</v>
      </c>
      <c r="F514" s="1">
        <v>538138743</v>
      </c>
      <c r="G514" s="1">
        <v>19372.669999999998</v>
      </c>
      <c r="H514" s="3">
        <f>IF(ISERR(LN(Table2743[[#This Row],[Close]]/E513)),"-",LN(Table2743[[#This Row],[Close]]/E513))</f>
        <v>-7.7549601774502333E-3</v>
      </c>
    </row>
    <row r="515" spans="1:8" x14ac:dyDescent="0.3">
      <c r="A515" s="2">
        <v>43861</v>
      </c>
      <c r="B515" s="1">
        <v>12100.4</v>
      </c>
      <c r="C515" s="1">
        <v>12103.55</v>
      </c>
      <c r="D515" s="1">
        <v>11945.85</v>
      </c>
      <c r="E515" s="1">
        <v>11962.1</v>
      </c>
      <c r="F515" s="1">
        <v>771278258</v>
      </c>
      <c r="G515" s="1">
        <v>26044.91</v>
      </c>
      <c r="H515" s="3">
        <f>IF(ISERR(LN(Table2743[[#This Row],[Close]]/E514)),"-",LN(Table2743[[#This Row],[Close]]/E514))</f>
        <v>-6.1422234200450227E-3</v>
      </c>
    </row>
    <row r="516" spans="1:8" x14ac:dyDescent="0.3">
      <c r="A516" s="2">
        <v>43862</v>
      </c>
      <c r="B516" s="1">
        <v>11939</v>
      </c>
      <c r="C516" s="1">
        <v>12017.35</v>
      </c>
      <c r="D516" s="1">
        <v>11633.3</v>
      </c>
      <c r="E516" s="1">
        <v>11661.85</v>
      </c>
      <c r="F516" s="1">
        <v>537634767</v>
      </c>
      <c r="G516" s="1">
        <v>20598.12</v>
      </c>
      <c r="H516" s="3">
        <f>IF(ISERR(LN(Table2743[[#This Row],[Close]]/E515)),"-",LN(Table2743[[#This Row],[Close]]/E515))</f>
        <v>-2.5420487964002748E-2</v>
      </c>
    </row>
    <row r="517" spans="1:8" x14ac:dyDescent="0.3">
      <c r="A517" s="2">
        <v>43864</v>
      </c>
      <c r="B517" s="1">
        <v>11627.45</v>
      </c>
      <c r="C517" s="1">
        <v>11749.85</v>
      </c>
      <c r="D517" s="1">
        <v>11614.5</v>
      </c>
      <c r="E517" s="1">
        <v>11707.9</v>
      </c>
      <c r="F517" s="1">
        <v>669815788</v>
      </c>
      <c r="G517" s="1">
        <v>25415.26</v>
      </c>
      <c r="H517" s="3">
        <f>IF(ISERR(LN(Table2743[[#This Row],[Close]]/E516)),"-",LN(Table2743[[#This Row],[Close]]/E516))</f>
        <v>3.940997195259483E-3</v>
      </c>
    </row>
    <row r="518" spans="1:8" x14ac:dyDescent="0.3">
      <c r="A518" s="2">
        <v>43865</v>
      </c>
      <c r="B518" s="1">
        <v>11786.25</v>
      </c>
      <c r="C518" s="1">
        <v>11986.15</v>
      </c>
      <c r="D518" s="1">
        <v>11783.4</v>
      </c>
      <c r="E518" s="1">
        <v>11979.65</v>
      </c>
      <c r="F518" s="1">
        <v>560430291</v>
      </c>
      <c r="G518" s="1">
        <v>22338.5</v>
      </c>
      <c r="H518" s="3">
        <f>IF(ISERR(LN(Table2743[[#This Row],[Close]]/E517)),"-",LN(Table2743[[#This Row],[Close]]/E517))</f>
        <v>2.2945549276863344E-2</v>
      </c>
    </row>
    <row r="519" spans="1:8" x14ac:dyDescent="0.3">
      <c r="A519" s="2">
        <v>43866</v>
      </c>
      <c r="B519" s="1">
        <v>12005.85</v>
      </c>
      <c r="C519" s="1">
        <v>12098.15</v>
      </c>
      <c r="D519" s="1">
        <v>11953.35</v>
      </c>
      <c r="E519" s="1">
        <v>12089.15</v>
      </c>
      <c r="F519" s="1">
        <v>758032580</v>
      </c>
      <c r="G519" s="1">
        <v>22998.05</v>
      </c>
      <c r="H519" s="3">
        <f>IF(ISERR(LN(Table2743[[#This Row],[Close]]/E518)),"-",LN(Table2743[[#This Row],[Close]]/E518))</f>
        <v>9.0989792154732661E-3</v>
      </c>
    </row>
    <row r="520" spans="1:8" x14ac:dyDescent="0.3">
      <c r="A520" s="2">
        <v>43867</v>
      </c>
      <c r="B520" s="1">
        <v>12120</v>
      </c>
      <c r="C520" s="1">
        <v>12160.6</v>
      </c>
      <c r="D520" s="1">
        <v>12084.65</v>
      </c>
      <c r="E520" s="1">
        <v>12137.95</v>
      </c>
      <c r="F520" s="1">
        <v>565116236</v>
      </c>
      <c r="G520" s="1">
        <v>21735.919999999998</v>
      </c>
      <c r="H520" s="3">
        <f>IF(ISERR(LN(Table2743[[#This Row],[Close]]/E519)),"-",LN(Table2743[[#This Row],[Close]]/E519))</f>
        <v>4.0285519933345231E-3</v>
      </c>
    </row>
    <row r="521" spans="1:8" x14ac:dyDescent="0.3">
      <c r="A521" s="2">
        <v>43868</v>
      </c>
      <c r="B521" s="1">
        <v>12151.15</v>
      </c>
      <c r="C521" s="1">
        <v>12154.7</v>
      </c>
      <c r="D521" s="1">
        <v>12073.95</v>
      </c>
      <c r="E521" s="1">
        <v>12098.35</v>
      </c>
      <c r="F521" s="1">
        <v>473475144</v>
      </c>
      <c r="G521" s="1">
        <v>16339.61</v>
      </c>
      <c r="H521" s="3">
        <f>IF(ISERR(LN(Table2743[[#This Row],[Close]]/E520)),"-",LN(Table2743[[#This Row],[Close]]/E520))</f>
        <v>-3.2678284424366099E-3</v>
      </c>
    </row>
    <row r="522" spans="1:8" x14ac:dyDescent="0.3">
      <c r="A522" s="2">
        <v>43871</v>
      </c>
      <c r="B522" s="1">
        <v>12102.35</v>
      </c>
      <c r="C522" s="1">
        <v>12103.55</v>
      </c>
      <c r="D522" s="1">
        <v>11990.75</v>
      </c>
      <c r="E522" s="1">
        <v>12031.5</v>
      </c>
      <c r="F522" s="1">
        <v>525674715</v>
      </c>
      <c r="G522" s="1">
        <v>17185.14</v>
      </c>
      <c r="H522" s="3">
        <f>IF(ISERR(LN(Table2743[[#This Row],[Close]]/E521)),"-",LN(Table2743[[#This Row],[Close]]/E521))</f>
        <v>-5.5408691750139499E-3</v>
      </c>
    </row>
    <row r="523" spans="1:8" x14ac:dyDescent="0.3">
      <c r="A523" s="2">
        <v>43872</v>
      </c>
      <c r="B523" s="1">
        <v>12108.4</v>
      </c>
      <c r="C523" s="1">
        <v>12172.3</v>
      </c>
      <c r="D523" s="1">
        <v>12099</v>
      </c>
      <c r="E523" s="1">
        <v>12107.9</v>
      </c>
      <c r="F523" s="1">
        <v>480491557</v>
      </c>
      <c r="G523" s="1">
        <v>16209.52</v>
      </c>
      <c r="H523" s="3">
        <f>IF(ISERR(LN(Table2743[[#This Row],[Close]]/E522)),"-",LN(Table2743[[#This Row],[Close]]/E522))</f>
        <v>6.3299216301020656E-3</v>
      </c>
    </row>
    <row r="524" spans="1:8" x14ac:dyDescent="0.3">
      <c r="A524" s="2">
        <v>43873</v>
      </c>
      <c r="B524" s="1">
        <v>12151</v>
      </c>
      <c r="C524" s="1">
        <v>12231.75</v>
      </c>
      <c r="D524" s="1">
        <v>12144.3</v>
      </c>
      <c r="E524" s="1">
        <v>12201.2</v>
      </c>
      <c r="F524" s="1">
        <v>412399174</v>
      </c>
      <c r="G524" s="1">
        <v>16598.330000000002</v>
      </c>
      <c r="H524" s="3">
        <f>IF(ISERR(LN(Table2743[[#This Row],[Close]]/E523)),"-",LN(Table2743[[#This Row],[Close]]/E523))</f>
        <v>7.6761754348025363E-3</v>
      </c>
    </row>
    <row r="525" spans="1:8" x14ac:dyDescent="0.3">
      <c r="A525" s="2">
        <v>43874</v>
      </c>
      <c r="B525" s="1">
        <v>12219.55</v>
      </c>
      <c r="C525" s="1">
        <v>12225.65</v>
      </c>
      <c r="D525" s="1">
        <v>12139.8</v>
      </c>
      <c r="E525" s="1">
        <v>12174.65</v>
      </c>
      <c r="F525" s="1">
        <v>501510138</v>
      </c>
      <c r="G525" s="1">
        <v>16315.27</v>
      </c>
      <c r="H525" s="3">
        <f>IF(ISERR(LN(Table2743[[#This Row],[Close]]/E524)),"-",LN(Table2743[[#This Row],[Close]]/E524))</f>
        <v>-2.1783864356833328E-3</v>
      </c>
    </row>
    <row r="526" spans="1:8" x14ac:dyDescent="0.3">
      <c r="A526" s="2">
        <v>43875</v>
      </c>
      <c r="B526" s="1">
        <v>12190.15</v>
      </c>
      <c r="C526" s="1">
        <v>12246.7</v>
      </c>
      <c r="D526" s="1">
        <v>12091.2</v>
      </c>
      <c r="E526" s="1">
        <v>12113.45</v>
      </c>
      <c r="F526" s="1">
        <v>623053270</v>
      </c>
      <c r="G526" s="1">
        <v>20759.509999999998</v>
      </c>
      <c r="H526" s="3">
        <f>IF(ISERR(LN(Table2743[[#This Row],[Close]]/E525)),"-",LN(Table2743[[#This Row],[Close]]/E525))</f>
        <v>-5.0395156083187786E-3</v>
      </c>
    </row>
    <row r="527" spans="1:8" x14ac:dyDescent="0.3">
      <c r="A527" s="2">
        <v>43878</v>
      </c>
      <c r="B527" s="1">
        <v>12131.8</v>
      </c>
      <c r="C527" s="1">
        <v>12159.6</v>
      </c>
      <c r="D527" s="1">
        <v>12037</v>
      </c>
      <c r="E527" s="1">
        <v>12045.8</v>
      </c>
      <c r="F527" s="1">
        <v>455412408</v>
      </c>
      <c r="G527" s="1">
        <v>15439.55</v>
      </c>
      <c r="H527" s="3">
        <f>IF(ISERR(LN(Table2743[[#This Row],[Close]]/E526)),"-",LN(Table2743[[#This Row],[Close]]/E526))</f>
        <v>-5.6003540519067732E-3</v>
      </c>
    </row>
    <row r="528" spans="1:8" x14ac:dyDescent="0.3">
      <c r="A528" s="2">
        <v>43879</v>
      </c>
      <c r="B528" s="1">
        <v>12028.25</v>
      </c>
      <c r="C528" s="1">
        <v>12030.75</v>
      </c>
      <c r="D528" s="1">
        <v>11908.05</v>
      </c>
      <c r="E528" s="1">
        <v>11992.5</v>
      </c>
      <c r="F528" s="1">
        <v>677307424</v>
      </c>
      <c r="G528" s="1">
        <v>18853</v>
      </c>
      <c r="H528" s="3">
        <f>IF(ISERR(LN(Table2743[[#This Row],[Close]]/E527)),"-",LN(Table2743[[#This Row],[Close]]/E527))</f>
        <v>-4.4345970678656412E-3</v>
      </c>
    </row>
    <row r="529" spans="1:8" x14ac:dyDescent="0.3">
      <c r="A529" s="2">
        <v>43880</v>
      </c>
      <c r="B529" s="1">
        <v>12090.6</v>
      </c>
      <c r="C529" s="1">
        <v>12134.7</v>
      </c>
      <c r="D529" s="1">
        <v>12042.1</v>
      </c>
      <c r="E529" s="1">
        <v>12125.9</v>
      </c>
      <c r="F529" s="1">
        <v>514030605</v>
      </c>
      <c r="G529" s="1">
        <v>17610.89</v>
      </c>
      <c r="H529" s="3">
        <f>IF(ISERR(LN(Table2743[[#This Row],[Close]]/E528)),"-",LN(Table2743[[#This Row],[Close]]/E528))</f>
        <v>1.1062206478915673E-2</v>
      </c>
    </row>
    <row r="530" spans="1:8" x14ac:dyDescent="0.3">
      <c r="A530" s="2">
        <v>43881</v>
      </c>
      <c r="B530" s="1">
        <v>12119</v>
      </c>
      <c r="C530" s="1">
        <v>12152</v>
      </c>
      <c r="D530" s="1">
        <v>12071.45</v>
      </c>
      <c r="E530" s="1">
        <v>12080.85</v>
      </c>
      <c r="F530" s="1">
        <v>502875583</v>
      </c>
      <c r="G530" s="1">
        <v>18831.509999999998</v>
      </c>
      <c r="H530" s="3">
        <f>IF(ISERR(LN(Table2743[[#This Row],[Close]]/E529)),"-",LN(Table2743[[#This Row],[Close]]/E529))</f>
        <v>-3.7221066033650981E-3</v>
      </c>
    </row>
    <row r="531" spans="1:8" x14ac:dyDescent="0.3">
      <c r="A531" s="2">
        <v>43885</v>
      </c>
      <c r="B531" s="1">
        <v>12012.55</v>
      </c>
      <c r="C531" s="1">
        <v>12012.55</v>
      </c>
      <c r="D531" s="1">
        <v>11813.4</v>
      </c>
      <c r="E531" s="1">
        <v>11829.4</v>
      </c>
      <c r="F531" s="1">
        <v>491224913</v>
      </c>
      <c r="G531" s="1">
        <v>19421.04</v>
      </c>
      <c r="H531" s="3">
        <f>IF(ISERR(LN(Table2743[[#This Row],[Close]]/E530)),"-",LN(Table2743[[#This Row],[Close]]/E530))</f>
        <v>-2.103359607782139E-2</v>
      </c>
    </row>
    <row r="532" spans="1:8" x14ac:dyDescent="0.3">
      <c r="A532" s="2">
        <v>43886</v>
      </c>
      <c r="B532" s="1">
        <v>11877.5</v>
      </c>
      <c r="C532" s="1">
        <v>11883.05</v>
      </c>
      <c r="D532" s="1">
        <v>11779.9</v>
      </c>
      <c r="E532" s="1">
        <v>11797.9</v>
      </c>
      <c r="F532" s="1">
        <v>461349973</v>
      </c>
      <c r="G532" s="1">
        <v>18510.82</v>
      </c>
      <c r="H532" s="3">
        <f>IF(ISERR(LN(Table2743[[#This Row],[Close]]/E531)),"-",LN(Table2743[[#This Row],[Close]]/E531))</f>
        <v>-2.6664086597328229E-3</v>
      </c>
    </row>
    <row r="533" spans="1:8" x14ac:dyDescent="0.3">
      <c r="A533" s="2">
        <v>43887</v>
      </c>
      <c r="B533" s="1">
        <v>11738.55</v>
      </c>
      <c r="C533" s="1">
        <v>11783.25</v>
      </c>
      <c r="D533" s="1">
        <v>11639.6</v>
      </c>
      <c r="E533" s="1">
        <v>11678.5</v>
      </c>
      <c r="F533" s="1">
        <v>567990976</v>
      </c>
      <c r="G533" s="1">
        <v>21887.07</v>
      </c>
      <c r="H533" s="3">
        <f>IF(ISERR(LN(Table2743[[#This Row],[Close]]/E532)),"-",LN(Table2743[[#This Row],[Close]]/E532))</f>
        <v>-1.0172005036684025E-2</v>
      </c>
    </row>
    <row r="534" spans="1:8" x14ac:dyDescent="0.3">
      <c r="A534" s="2">
        <v>43888</v>
      </c>
      <c r="B534" s="1">
        <v>11661.25</v>
      </c>
      <c r="C534" s="1">
        <v>11663.85</v>
      </c>
      <c r="D534" s="1">
        <v>11536.7</v>
      </c>
      <c r="E534" s="1">
        <v>11633.3</v>
      </c>
      <c r="F534" s="1">
        <v>609266324</v>
      </c>
      <c r="G534" s="1">
        <v>21623.47</v>
      </c>
      <c r="H534" s="3">
        <f>IF(ISERR(LN(Table2743[[#This Row],[Close]]/E533)),"-",LN(Table2743[[#This Row],[Close]]/E533))</f>
        <v>-3.877869288740577E-3</v>
      </c>
    </row>
    <row r="535" spans="1:8" x14ac:dyDescent="0.3">
      <c r="A535" s="2">
        <v>43889</v>
      </c>
      <c r="B535" s="1">
        <v>11382</v>
      </c>
      <c r="C535" s="1">
        <v>11384.8</v>
      </c>
      <c r="D535" s="1">
        <v>11175.05</v>
      </c>
      <c r="E535" s="1">
        <v>11201.75</v>
      </c>
      <c r="F535" s="1">
        <v>810523106</v>
      </c>
      <c r="G535" s="1">
        <v>32297.15</v>
      </c>
      <c r="H535" s="3">
        <f>IF(ISERR(LN(Table2743[[#This Row],[Close]]/E534)),"-",LN(Table2743[[#This Row],[Close]]/E534))</f>
        <v>-3.7801659111364752E-2</v>
      </c>
    </row>
    <row r="536" spans="1:8" x14ac:dyDescent="0.3">
      <c r="A536" s="2">
        <v>43892</v>
      </c>
      <c r="B536" s="1">
        <v>11387.35</v>
      </c>
      <c r="C536" s="1">
        <v>11433</v>
      </c>
      <c r="D536" s="1">
        <v>11036.25</v>
      </c>
      <c r="E536" s="1">
        <v>11132.75</v>
      </c>
      <c r="F536" s="1">
        <v>681148567</v>
      </c>
      <c r="G536" s="1">
        <v>24204.55</v>
      </c>
      <c r="H536" s="3">
        <f>IF(ISERR(LN(Table2743[[#This Row],[Close]]/E535)),"-",LN(Table2743[[#This Row],[Close]]/E535))</f>
        <v>-6.1788013630017435E-3</v>
      </c>
    </row>
    <row r="537" spans="1:8" x14ac:dyDescent="0.3">
      <c r="A537" s="2">
        <v>43893</v>
      </c>
      <c r="B537" s="1">
        <v>11217.55</v>
      </c>
      <c r="C537" s="1">
        <v>11342.25</v>
      </c>
      <c r="D537" s="1">
        <v>11152.55</v>
      </c>
      <c r="E537" s="1">
        <v>11303.3</v>
      </c>
      <c r="F537" s="1">
        <v>696919348</v>
      </c>
      <c r="G537" s="1">
        <v>23281.200000000001</v>
      </c>
      <c r="H537" s="3">
        <f>IF(ISERR(LN(Table2743[[#This Row],[Close]]/E536)),"-",LN(Table2743[[#This Row],[Close]]/E536))</f>
        <v>1.5203503750200955E-2</v>
      </c>
    </row>
    <row r="538" spans="1:8" x14ac:dyDescent="0.3">
      <c r="A538" s="2">
        <v>43894</v>
      </c>
      <c r="B538" s="1">
        <v>11351.35</v>
      </c>
      <c r="C538" s="1">
        <v>11356.6</v>
      </c>
      <c r="D538" s="1">
        <v>11082.15</v>
      </c>
      <c r="E538" s="1">
        <v>11251</v>
      </c>
      <c r="F538" s="1">
        <v>798021596</v>
      </c>
      <c r="G538" s="1">
        <v>26928.46</v>
      </c>
      <c r="H538" s="3">
        <f>IF(ISERR(LN(Table2743[[#This Row],[Close]]/E537)),"-",LN(Table2743[[#This Row],[Close]]/E537))</f>
        <v>-4.6377048935533358E-3</v>
      </c>
    </row>
    <row r="539" spans="1:8" x14ac:dyDescent="0.3">
      <c r="A539" s="2">
        <v>43895</v>
      </c>
      <c r="B539" s="1">
        <v>11306.05</v>
      </c>
      <c r="C539" s="1">
        <v>11389.5</v>
      </c>
      <c r="D539" s="1">
        <v>11244.6</v>
      </c>
      <c r="E539" s="1">
        <v>11269</v>
      </c>
      <c r="F539" s="1">
        <v>1353209029</v>
      </c>
      <c r="G539" s="1">
        <v>26980.65</v>
      </c>
      <c r="H539" s="3">
        <f>IF(ISERR(LN(Table2743[[#This Row],[Close]]/E538)),"-",LN(Table2743[[#This Row],[Close]]/E538))</f>
        <v>1.5985793812774052E-3</v>
      </c>
    </row>
    <row r="540" spans="1:8" x14ac:dyDescent="0.3">
      <c r="A540" s="2">
        <v>43896</v>
      </c>
      <c r="B540" s="1">
        <v>10942.65</v>
      </c>
      <c r="C540" s="1">
        <v>11035.1</v>
      </c>
      <c r="D540" s="1">
        <v>10827.4</v>
      </c>
      <c r="E540" s="1">
        <v>10989.45</v>
      </c>
      <c r="F540" s="1">
        <v>1811564187</v>
      </c>
      <c r="G540" s="1">
        <v>26455.29</v>
      </c>
      <c r="H540" s="3">
        <f>IF(ISERR(LN(Table2743[[#This Row],[Close]]/E539)),"-",LN(Table2743[[#This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IF(ISERR(LN(Table2743[[#This Row],[Close]]/E540)),"-",LN(Table2743[[#This Row],[Close]]/E540))</f>
        <v>-5.0194996901346441E-2</v>
      </c>
    </row>
    <row r="542" spans="1:8" x14ac:dyDescent="0.3">
      <c r="A542" s="2">
        <v>43901</v>
      </c>
      <c r="B542" s="1">
        <v>10334.299999999999</v>
      </c>
      <c r="C542" s="1">
        <v>10545.1</v>
      </c>
      <c r="D542" s="1">
        <v>10334</v>
      </c>
      <c r="E542" s="1">
        <v>10458.4</v>
      </c>
      <c r="F542" s="1">
        <v>1219079693</v>
      </c>
      <c r="G542" s="1">
        <v>32548.47</v>
      </c>
      <c r="H542" s="3">
        <f>IF(ISERR(LN(Table2743[[#This Row],[Close]]/E541)),"-",LN(Table2743[[#This Row],[Close]]/E541))</f>
        <v>6.6475849955268567E-4</v>
      </c>
    </row>
    <row r="543" spans="1:8" x14ac:dyDescent="0.3">
      <c r="A543" s="2">
        <v>43902</v>
      </c>
      <c r="B543" s="1">
        <v>10039.950000000001</v>
      </c>
      <c r="C543" s="1">
        <v>10040.75</v>
      </c>
      <c r="D543" s="1">
        <v>9508</v>
      </c>
      <c r="E543" s="1">
        <v>9590.15</v>
      </c>
      <c r="F543" s="1">
        <v>1344263317</v>
      </c>
      <c r="G543" s="1">
        <v>39283.97</v>
      </c>
      <c r="H543" s="3">
        <f>IF(ISERR(LN(Table2743[[#This Row],[Close]]/E542)),"-",LN(Table2743[[#This Row],[Close]]/E542))</f>
        <v>-8.6668953199476567E-2</v>
      </c>
    </row>
    <row r="544" spans="1:8" x14ac:dyDescent="0.3">
      <c r="A544" s="2">
        <v>43903</v>
      </c>
      <c r="B544" s="1">
        <v>9107.6</v>
      </c>
      <c r="C544" s="1">
        <v>10159.4</v>
      </c>
      <c r="D544" s="1">
        <v>8555.15</v>
      </c>
      <c r="E544" s="1">
        <v>9955.2000000000007</v>
      </c>
      <c r="F544" s="1">
        <v>1389061775</v>
      </c>
      <c r="G544" s="1">
        <v>44167.89</v>
      </c>
      <c r="H544" s="3">
        <f>IF(ISERR(LN(Table2743[[#This Row],[Close]]/E543)),"-",LN(Table2743[[#This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IF(ISERR(LN(Table2743[[#This Row],[Close]]/E544)),"-",LN(Table2743[[#This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IF(ISERR(LN(Table2743[[#This Row],[Close]]/E545)),"-",LN(Table2743[[#This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IF(ISERR(LN(Table2743[[#This Row],[Close]]/E546)),"-",LN(Table2743[[#This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IF(ISERR(LN(Table2743[[#This Row],[Close]]/E547)),"-",LN(Table2743[[#This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IF(ISERR(LN(Table2743[[#This Row],[Close]]/E548)),"-",LN(Table2743[[#This Row],[Close]]/E548))</f>
        <v>5.6691389247104269E-2</v>
      </c>
    </row>
    <row r="550" spans="1:8" x14ac:dyDescent="0.3">
      <c r="A550" s="2">
        <v>43913</v>
      </c>
      <c r="B550" s="1">
        <v>7945.7</v>
      </c>
      <c r="C550" s="1">
        <v>8159.25</v>
      </c>
      <c r="D550" s="1">
        <v>7583.6</v>
      </c>
      <c r="E550" s="1">
        <v>7610.25</v>
      </c>
      <c r="F550" s="1">
        <v>654151814</v>
      </c>
      <c r="G550" s="1">
        <v>23891.9</v>
      </c>
      <c r="H550" s="3">
        <f>IF(ISERR(LN(Table2743[[#This Row],[Close]]/E549)),"-",LN(Table2743[[#This Row],[Close]]/E549))</f>
        <v>-0.13903754227747062</v>
      </c>
    </row>
    <row r="551" spans="1:8" x14ac:dyDescent="0.3">
      <c r="A551" s="2">
        <v>43914</v>
      </c>
      <c r="B551" s="1">
        <v>7848.3</v>
      </c>
      <c r="C551" s="1">
        <v>8036.95</v>
      </c>
      <c r="D551" s="1">
        <v>7511.1</v>
      </c>
      <c r="E551" s="1">
        <v>7801.05</v>
      </c>
      <c r="F551" s="1">
        <v>739354439</v>
      </c>
      <c r="G551" s="1">
        <v>28282.09</v>
      </c>
      <c r="H551" s="3">
        <f>IF(ISERR(LN(Table2743[[#This Row],[Close]]/E550)),"-",LN(Table2743[[#This Row],[Close]]/E550))</f>
        <v>2.4762317175158709E-2</v>
      </c>
    </row>
    <row r="552" spans="1:8" x14ac:dyDescent="0.3">
      <c r="A552" s="2">
        <v>43915</v>
      </c>
      <c r="B552" s="1">
        <v>7735.15</v>
      </c>
      <c r="C552" s="1">
        <v>8376.75</v>
      </c>
      <c r="D552" s="1">
        <v>7714.75</v>
      </c>
      <c r="E552" s="1">
        <v>8317.85</v>
      </c>
      <c r="F552" s="1">
        <v>738114713</v>
      </c>
      <c r="G552" s="1">
        <v>28482.01</v>
      </c>
      <c r="H552" s="3">
        <f>IF(ISERR(LN(Table2743[[#This Row],[Close]]/E551)),"-",LN(Table2743[[#This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IF(ISERR(LN(Table2743[[#This Row],[Close]]/E552)),"-",LN(Table2743[[#This Row],[Close]]/E552))</f>
        <v>3.8166584832086708E-2</v>
      </c>
    </row>
    <row r="554" spans="1:8" x14ac:dyDescent="0.3">
      <c r="A554" s="2">
        <v>43917</v>
      </c>
      <c r="B554" s="1">
        <v>8949.1</v>
      </c>
      <c r="C554" s="1">
        <v>9038.9</v>
      </c>
      <c r="D554" s="1">
        <v>8522.9</v>
      </c>
      <c r="E554" s="1">
        <v>8660.25</v>
      </c>
      <c r="F554" s="1">
        <v>801923401</v>
      </c>
      <c r="G554" s="1">
        <v>31336.86</v>
      </c>
      <c r="H554" s="3">
        <f>IF(ISERR(LN(Table2743[[#This Row],[Close]]/E553)),"-",LN(Table2743[[#This Row],[Close]]/E553))</f>
        <v>2.173197708783864E-3</v>
      </c>
    </row>
    <row r="555" spans="1:8" x14ac:dyDescent="0.3">
      <c r="A555" s="2">
        <v>43920</v>
      </c>
      <c r="B555" s="1">
        <v>8385.9500000000007</v>
      </c>
      <c r="C555" s="1">
        <v>8576</v>
      </c>
      <c r="D555" s="1">
        <v>8244</v>
      </c>
      <c r="E555" s="1">
        <v>8281.1</v>
      </c>
      <c r="F555" s="1">
        <v>593953051</v>
      </c>
      <c r="G555" s="1">
        <v>24724.44</v>
      </c>
      <c r="H555" s="3">
        <f>IF(ISERR(LN(Table2743[[#This Row],[Close]]/E554)),"-",LN(Table2743[[#This Row],[Close]]/E554))</f>
        <v>-4.4767780703035449E-2</v>
      </c>
    </row>
    <row r="556" spans="1:8" x14ac:dyDescent="0.3">
      <c r="A556" s="2">
        <v>43921</v>
      </c>
      <c r="B556" s="1">
        <v>8529.35</v>
      </c>
      <c r="C556" s="1">
        <v>8678.2999999999993</v>
      </c>
      <c r="D556" s="1">
        <v>8358</v>
      </c>
      <c r="E556" s="1">
        <v>8597.75</v>
      </c>
      <c r="F556" s="1">
        <v>713390935</v>
      </c>
      <c r="G556" s="1">
        <v>27401.3</v>
      </c>
      <c r="H556" s="3">
        <f>IF(ISERR(LN(Table2743[[#This Row],[Close]]/E555)),"-",LN(Table2743[[#This Row],[Close]]/E555))</f>
        <v>3.7524731307031482E-2</v>
      </c>
    </row>
    <row r="557" spans="1:8" x14ac:dyDescent="0.3">
      <c r="A557" s="2">
        <v>43922</v>
      </c>
      <c r="B557" s="1">
        <v>8584.1</v>
      </c>
      <c r="C557" s="1">
        <v>8588.1</v>
      </c>
      <c r="D557" s="1">
        <v>8198.35</v>
      </c>
      <c r="E557" s="1">
        <v>8253.7999999999993</v>
      </c>
      <c r="F557" s="1">
        <v>507509685</v>
      </c>
      <c r="G557" s="1">
        <v>21307.3</v>
      </c>
      <c r="H557" s="3">
        <f>IF(ISERR(LN(Table2743[[#This Row],[Close]]/E556)),"-",LN(Table2743[[#This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IF(ISERR(LN(Table2743[[#This Row],[Close]]/E557)),"-",LN(Table2743[[#This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IF(ISERR(LN(Table2743[[#This Row],[Close]]/E558)),"-",LN(Table2743[[#This Row],[Close]]/E558))</f>
        <v>8.4002905787553775E-2</v>
      </c>
    </row>
    <row r="560" spans="1:8" x14ac:dyDescent="0.3">
      <c r="A560" s="2">
        <v>43929</v>
      </c>
      <c r="B560" s="1">
        <v>8688.9</v>
      </c>
      <c r="C560" s="1">
        <v>9131.7000000000007</v>
      </c>
      <c r="D560" s="1">
        <v>8653.9</v>
      </c>
      <c r="E560" s="1">
        <v>8748.75</v>
      </c>
      <c r="F560" s="1">
        <v>897562690</v>
      </c>
      <c r="G560" s="1">
        <v>37641.68</v>
      </c>
      <c r="H560" s="3">
        <f>IF(ISERR(LN(Table2743[[#This Row],[Close]]/E559)),"-",LN(Table2743[[#This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IF(ISERR(LN(Table2743[[#This Row],[Close]]/E560)),"-",LN(Table2743[[#This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IF(ISERR(LN(Table2743[[#This Row],[Close]]/E561)),"-",LN(Table2743[[#This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IF(ISERR(LN(Table2743[[#This Row],[Close]]/E562)),"-",LN(Table2743[[#This Row],[Close]]/E562))</f>
        <v>-7.6510698780880753E-3</v>
      </c>
    </row>
    <row r="564" spans="1:8" x14ac:dyDescent="0.3">
      <c r="A564" s="2">
        <v>43937</v>
      </c>
      <c r="B564" s="1">
        <v>8851.25</v>
      </c>
      <c r="C564" s="1">
        <v>9053.75</v>
      </c>
      <c r="D564" s="1">
        <v>8821.9</v>
      </c>
      <c r="E564" s="1">
        <v>8992.7999999999993</v>
      </c>
      <c r="F564" s="1">
        <v>720116479</v>
      </c>
      <c r="G564" s="1">
        <v>31318.29</v>
      </c>
      <c r="H564" s="3">
        <f>IF(ISERR(LN(Table2743[[#This Row],[Close]]/E563)),"-",LN(Table2743[[#This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IF(ISERR(LN(Table2743[[#This Row],[Close]]/E564)),"-",LN(Table2743[[#This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IF(ISERR(LN(Table2743[[#This Row],[Close]]/E565)),"-",LN(Table2743[[#This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IF(ISERR(LN(Table2743[[#This Row],[Close]]/E566)),"-",LN(Table2743[[#This Row],[Close]]/E566))</f>
        <v>-3.0742473508770931E-2</v>
      </c>
    </row>
    <row r="568" spans="1:8" x14ac:dyDescent="0.3">
      <c r="A568" s="2">
        <v>43943</v>
      </c>
      <c r="B568" s="1">
        <v>9026.75</v>
      </c>
      <c r="C568" s="1">
        <v>9209.75</v>
      </c>
      <c r="D568" s="1">
        <v>8946.25</v>
      </c>
      <c r="E568" s="1">
        <v>9187.2999999999993</v>
      </c>
      <c r="F568" s="1">
        <v>734383388</v>
      </c>
      <c r="G568" s="1">
        <v>33981.82</v>
      </c>
      <c r="H568" s="3">
        <f>IF(ISERR(LN(Table2743[[#This Row],[Close]]/E567)),"-",LN(Table2743[[#This Row],[Close]]/E567))</f>
        <v>2.2660756382103509E-2</v>
      </c>
    </row>
    <row r="569" spans="1:8" x14ac:dyDescent="0.3">
      <c r="A569" s="2">
        <v>43944</v>
      </c>
      <c r="B569" s="1">
        <v>9232.35</v>
      </c>
      <c r="C569" s="1">
        <v>9343.6</v>
      </c>
      <c r="D569" s="1">
        <v>9170.15</v>
      </c>
      <c r="E569" s="1">
        <v>9313.9</v>
      </c>
      <c r="F569" s="1">
        <v>666650462</v>
      </c>
      <c r="G569" s="1">
        <v>30270.55</v>
      </c>
      <c r="H569" s="3">
        <f>IF(ISERR(LN(Table2743[[#This Row],[Close]]/E568)),"-",LN(Table2743[[#This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IF(ISERR(LN(Table2743[[#This Row],[Close]]/E569)),"-",LN(Table2743[[#This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IF(ISERR(LN(Table2743[[#This Row],[Close]]/E570)),"-",LN(Table2743[[#This Row],[Close]]/E570))</f>
        <v>1.3874722895871999E-2</v>
      </c>
    </row>
    <row r="572" spans="1:8" x14ac:dyDescent="0.3">
      <c r="A572" s="2">
        <v>43949</v>
      </c>
      <c r="B572" s="1">
        <v>9389.7999999999993</v>
      </c>
      <c r="C572" s="1">
        <v>9404.4</v>
      </c>
      <c r="D572" s="1">
        <v>9260</v>
      </c>
      <c r="E572" s="1">
        <v>9380.9</v>
      </c>
      <c r="F572" s="1">
        <v>614548983</v>
      </c>
      <c r="G572" s="1">
        <v>30091.41</v>
      </c>
      <c r="H572" s="3">
        <f>IF(ISERR(LN(Table2743[[#This Row],[Close]]/E571)),"-",LN(Table2743[[#This Row],[Close]]/E571))</f>
        <v>1.0566346325391251E-2</v>
      </c>
    </row>
    <row r="573" spans="1:8" x14ac:dyDescent="0.3">
      <c r="A573" s="2">
        <v>43950</v>
      </c>
      <c r="B573" s="1">
        <v>9408.6</v>
      </c>
      <c r="C573" s="1">
        <v>9599.85</v>
      </c>
      <c r="D573" s="1">
        <v>9392.35</v>
      </c>
      <c r="E573" s="1">
        <v>9553.35</v>
      </c>
      <c r="F573" s="1">
        <v>653026950</v>
      </c>
      <c r="G573" s="1">
        <v>31673.23</v>
      </c>
      <c r="H573" s="3">
        <f>IF(ISERR(LN(Table2743[[#This Row],[Close]]/E572)),"-",LN(Table2743[[#This Row],[Close]]/E572))</f>
        <v>1.821617107952879E-2</v>
      </c>
    </row>
    <row r="574" spans="1:8" x14ac:dyDescent="0.3">
      <c r="A574" s="2">
        <v>43951</v>
      </c>
      <c r="B574" s="1">
        <v>9753.5</v>
      </c>
      <c r="C574" s="1">
        <v>9889.0499999999993</v>
      </c>
      <c r="D574" s="1">
        <v>9731.5</v>
      </c>
      <c r="E574" s="1">
        <v>9859.9</v>
      </c>
      <c r="F574" s="1">
        <v>931173802</v>
      </c>
      <c r="G574" s="1">
        <v>39332.46</v>
      </c>
      <c r="H574" s="3">
        <f>IF(ISERR(LN(Table2743[[#This Row],[Close]]/E573)),"-",LN(Table2743[[#This Row],[Close]]/E573))</f>
        <v>3.158414825312425E-2</v>
      </c>
    </row>
    <row r="575" spans="1:8" x14ac:dyDescent="0.3">
      <c r="A575" s="2">
        <v>43955</v>
      </c>
      <c r="B575" s="1">
        <v>9533.5</v>
      </c>
      <c r="C575" s="1">
        <v>9533.5</v>
      </c>
      <c r="D575" s="1">
        <v>9266.9500000000007</v>
      </c>
      <c r="E575" s="1">
        <v>9293.5</v>
      </c>
      <c r="F575" s="1">
        <v>687487134</v>
      </c>
      <c r="G575" s="1">
        <v>29785.95</v>
      </c>
      <c r="H575" s="3">
        <f>IF(ISERR(LN(Table2743[[#This Row],[Close]]/E574)),"-",LN(Table2743[[#This Row],[Close]]/E574))</f>
        <v>-5.9160795509013528E-2</v>
      </c>
    </row>
    <row r="576" spans="1:8" x14ac:dyDescent="0.3">
      <c r="A576" s="2">
        <v>43956</v>
      </c>
      <c r="B576" s="1">
        <v>9429.4</v>
      </c>
      <c r="C576" s="1">
        <v>9450.9</v>
      </c>
      <c r="D576" s="1">
        <v>9190.75</v>
      </c>
      <c r="E576" s="1">
        <v>9205.6</v>
      </c>
      <c r="F576" s="1">
        <v>725196178</v>
      </c>
      <c r="G576" s="1">
        <v>29700.2</v>
      </c>
      <c r="H576" s="3">
        <f>IF(ISERR(LN(Table2743[[#This Row],[Close]]/E575)),"-",LN(Table2743[[#This Row],[Close]]/E575))</f>
        <v>-9.5032365391587315E-3</v>
      </c>
    </row>
    <row r="577" spans="1:8" x14ac:dyDescent="0.3">
      <c r="A577" s="2">
        <v>43957</v>
      </c>
      <c r="B577" s="1">
        <v>9226.7999999999993</v>
      </c>
      <c r="C577" s="1">
        <v>9346.9</v>
      </c>
      <c r="D577" s="1">
        <v>9116.5</v>
      </c>
      <c r="E577" s="1">
        <v>9270.9</v>
      </c>
      <c r="F577" s="1">
        <v>722185448</v>
      </c>
      <c r="G577" s="1">
        <v>30798.1</v>
      </c>
      <c r="H577" s="3">
        <f>IF(ISERR(LN(Table2743[[#This Row],[Close]]/E576)),"-",LN(Table2743[[#This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IF(ISERR(LN(Table2743[[#This Row],[Close]]/E577)),"-",LN(Table2743[[#This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IF(ISERR(LN(Table2743[[#This Row],[Close]]/E578)),"-",LN(Table2743[[#This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IF(ISERR(LN(Table2743[[#This Row],[Close]]/E579)),"-",LN(Table2743[[#This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IF(ISERR(LN(Table2743[[#This Row],[Close]]/E580)),"-",LN(Table2743[[#This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IF(ISERR(LN(Table2743[[#This Row],[Close]]/E581)),"-",LN(Table2743[[#This Row],[Close]]/E581))</f>
        <v>2.0129742512240333E-2</v>
      </c>
    </row>
    <row r="583" spans="1:8" x14ac:dyDescent="0.3">
      <c r="A583" s="2">
        <v>43965</v>
      </c>
      <c r="B583" s="1">
        <v>9213.9500000000007</v>
      </c>
      <c r="C583" s="1">
        <v>9281.1</v>
      </c>
      <c r="D583" s="1">
        <v>9119.75</v>
      </c>
      <c r="E583" s="1">
        <v>9142.75</v>
      </c>
      <c r="F583" s="1">
        <v>602555564</v>
      </c>
      <c r="G583" s="1">
        <v>29541.59</v>
      </c>
      <c r="H583" s="3">
        <f>IF(ISERR(LN(Table2743[[#This Row],[Close]]/E582)),"-",LN(Table2743[[#This Row],[Close]]/E582))</f>
        <v>-2.5996940751458281E-2</v>
      </c>
    </row>
    <row r="584" spans="1:8" x14ac:dyDescent="0.3">
      <c r="A584" s="2">
        <v>43966</v>
      </c>
      <c r="B584" s="1">
        <v>9182.4</v>
      </c>
      <c r="C584" s="1">
        <v>9182.4</v>
      </c>
      <c r="D584" s="1">
        <v>9050</v>
      </c>
      <c r="E584" s="1">
        <v>9136.85</v>
      </c>
      <c r="F584" s="1">
        <v>575857112</v>
      </c>
      <c r="G584" s="1">
        <v>25847.33</v>
      </c>
      <c r="H584" s="3">
        <f>IF(ISERR(LN(Table2743[[#This Row],[Close]]/E583)),"-",LN(Table2743[[#This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IF(ISERR(LN(Table2743[[#This Row],[Close]]/E584)),"-",LN(Table2743[[#This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IF(ISERR(LN(Table2743[[#This Row],[Close]]/E585)),"-",LN(Table2743[[#This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IF(ISERR(LN(Table2743[[#This Row],[Close]]/E586)),"-",LN(Table2743[[#This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IF(ISERR(LN(Table2743[[#This Row],[Close]]/E587)),"-",LN(Table2743[[#This Row],[Close]]/E587))</f>
        <v>4.3691740573838051E-3</v>
      </c>
    </row>
    <row r="589" spans="1:8" x14ac:dyDescent="0.3">
      <c r="A589" s="2">
        <v>43973</v>
      </c>
      <c r="B589" s="1">
        <v>9067.9</v>
      </c>
      <c r="C589" s="1">
        <v>9149.6</v>
      </c>
      <c r="D589" s="1">
        <v>8968.5499999999993</v>
      </c>
      <c r="E589" s="1">
        <v>9039.25</v>
      </c>
      <c r="F589" s="1">
        <v>675759336</v>
      </c>
      <c r="G589" s="1">
        <v>31625.47</v>
      </c>
      <c r="H589" s="3">
        <f>IF(ISERR(LN(Table2743[[#This Row],[Close]]/E588)),"-",LN(Table2743[[#This Row],[Close]]/E588))</f>
        <v>-7.3847846008156101E-3</v>
      </c>
    </row>
    <row r="590" spans="1:8" x14ac:dyDescent="0.3">
      <c r="A590" s="2">
        <v>43977</v>
      </c>
      <c r="B590" s="1">
        <v>9099.75</v>
      </c>
      <c r="C590" s="1">
        <v>9161.65</v>
      </c>
      <c r="D590" s="1">
        <v>8996.65</v>
      </c>
      <c r="E590" s="1">
        <v>9029.0499999999993</v>
      </c>
      <c r="F590" s="1">
        <v>654959960</v>
      </c>
      <c r="G590" s="1">
        <v>30871.59</v>
      </c>
      <c r="H590" s="3">
        <f>IF(ISERR(LN(Table2743[[#This Row],[Close]]/E589)),"-",LN(Table2743[[#This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IF(ISERR(LN(Table2743[[#This Row],[Close]]/E590)),"-",LN(Table2743[[#This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IF(ISERR(LN(Table2743[[#This Row],[Close]]/E591)),"-",LN(Table2743[[#This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IF(ISERR(LN(Table2743[[#This Row],[Close]]/E592)),"-",LN(Table2743[[#This Row],[Close]]/E592))</f>
        <v>9.4597567584245815E-3</v>
      </c>
    </row>
    <row r="594" spans="1:8" x14ac:dyDescent="0.3">
      <c r="A594" s="2">
        <v>43983</v>
      </c>
      <c r="B594" s="1">
        <v>9726.85</v>
      </c>
      <c r="C594" s="1">
        <v>9931.6</v>
      </c>
      <c r="D594" s="1">
        <v>9706.9500000000007</v>
      </c>
      <c r="E594" s="1">
        <v>9826.15</v>
      </c>
      <c r="F594" s="1">
        <v>794183122</v>
      </c>
      <c r="G594" s="1">
        <v>38096.92</v>
      </c>
      <c r="H594" s="3">
        <f>IF(ISERR(LN(Table2743[[#This Row],[Close]]/E593)),"-",LN(Table2743[[#This Row],[Close]]/E593))</f>
        <v>2.5338292519217084E-2</v>
      </c>
    </row>
    <row r="595" spans="1:8" x14ac:dyDescent="0.3">
      <c r="A595" s="2">
        <v>43984</v>
      </c>
      <c r="B595" s="1">
        <v>9880.85</v>
      </c>
      <c r="C595" s="1">
        <v>9995.6</v>
      </c>
      <c r="D595" s="1">
        <v>9824.0499999999993</v>
      </c>
      <c r="E595" s="1">
        <v>9979.1</v>
      </c>
      <c r="F595" s="1">
        <v>770192848</v>
      </c>
      <c r="G595" s="1">
        <v>36723.11</v>
      </c>
      <c r="H595" s="3">
        <f>IF(ISERR(LN(Table2743[[#This Row],[Close]]/E594)),"-",LN(Table2743[[#This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IF(ISERR(LN(Table2743[[#This Row],[Close]]/E595)),"-",LN(Table2743[[#This Row],[Close]]/E595))</f>
        <v>8.2283224537368568E-3</v>
      </c>
    </row>
    <row r="597" spans="1:8" x14ac:dyDescent="0.3">
      <c r="A597" s="2">
        <v>43986</v>
      </c>
      <c r="B597" s="1">
        <v>10054.25</v>
      </c>
      <c r="C597" s="1">
        <v>10123.85</v>
      </c>
      <c r="D597" s="1">
        <v>9944.25</v>
      </c>
      <c r="E597" s="1">
        <v>10029.1</v>
      </c>
      <c r="F597" s="1">
        <v>775106567</v>
      </c>
      <c r="G597" s="1">
        <v>36399.040000000001</v>
      </c>
      <c r="H597" s="3">
        <f>IF(ISERR(LN(Table2743[[#This Row],[Close]]/E596)),"-",LN(Table2743[[#This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IF(ISERR(LN(Table2743[[#This Row],[Close]]/E597)),"-",LN(Table2743[[#This Row],[Close]]/E597))</f>
        <v>1.120914010549148E-2</v>
      </c>
    </row>
    <row r="599" spans="1:8" x14ac:dyDescent="0.3">
      <c r="A599" s="2">
        <v>43990</v>
      </c>
      <c r="B599" s="1">
        <v>10326.75</v>
      </c>
      <c r="C599" s="1">
        <v>10328.5</v>
      </c>
      <c r="D599" s="1">
        <v>10120.25</v>
      </c>
      <c r="E599" s="1">
        <v>10167.450000000001</v>
      </c>
      <c r="F599" s="1">
        <v>936485541</v>
      </c>
      <c r="G599" s="1">
        <v>37819.06</v>
      </c>
      <c r="H599" s="3">
        <f>IF(ISERR(LN(Table2743[[#This Row],[Close]]/E598)),"-",LN(Table2743[[#This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IF(ISERR(LN(Table2743[[#This Row],[Close]]/E599)),"-",LN(Table2743[[#This Row],[Close]]/E599))</f>
        <v>-1.1952195553601492E-2</v>
      </c>
    </row>
    <row r="601" spans="1:8" x14ac:dyDescent="0.3">
      <c r="A601" s="2">
        <v>43992</v>
      </c>
      <c r="B601" s="1">
        <v>10072.6</v>
      </c>
      <c r="C601" s="1">
        <v>10148.75</v>
      </c>
      <c r="D601" s="1">
        <v>10036.85</v>
      </c>
      <c r="E601" s="1">
        <v>10116.15</v>
      </c>
      <c r="F601" s="1">
        <v>632383068</v>
      </c>
      <c r="G601" s="1">
        <v>28485.47</v>
      </c>
      <c r="H601" s="3">
        <f>IF(ISERR(LN(Table2743[[#This Row],[Close]]/E600)),"-",LN(Table2743[[#This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IF(ISERR(LN(Table2743[[#This Row],[Close]]/E601)),"-",LN(Table2743[[#This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IF(ISERR(LN(Table2743[[#This Row],[Close]]/E602)),"-",LN(Table2743[[#This Row],[Close]]/E602))</f>
        <v>7.1346573571307781E-3</v>
      </c>
    </row>
    <row r="604" spans="1:8" x14ac:dyDescent="0.3">
      <c r="A604" s="2">
        <v>43997</v>
      </c>
      <c r="B604" s="1">
        <v>9919.35</v>
      </c>
      <c r="C604" s="1">
        <v>9943.35</v>
      </c>
      <c r="D604" s="1">
        <v>9726.35</v>
      </c>
      <c r="E604" s="1">
        <v>9813.7000000000007</v>
      </c>
      <c r="F604" s="1">
        <v>716053036</v>
      </c>
      <c r="G604" s="1">
        <v>31926.65</v>
      </c>
      <c r="H604" s="3">
        <f>IF(ISERR(LN(Table2743[[#This Row],[Close]]/E603)),"-",LN(Table2743[[#This Row],[Close]]/E603))</f>
        <v>-1.6092045671383177E-2</v>
      </c>
    </row>
    <row r="605" spans="1:8" x14ac:dyDescent="0.3">
      <c r="A605" s="2">
        <v>43998</v>
      </c>
      <c r="B605" s="1">
        <v>10014.799999999999</v>
      </c>
      <c r="C605" s="1">
        <v>10046.15</v>
      </c>
      <c r="D605" s="1">
        <v>9728.5</v>
      </c>
      <c r="E605" s="1">
        <v>9914</v>
      </c>
      <c r="F605" s="1">
        <v>899895044</v>
      </c>
      <c r="G605" s="1">
        <v>36257.89</v>
      </c>
      <c r="H605" s="3">
        <f>IF(ISERR(LN(Table2743[[#This Row],[Close]]/E604)),"-",LN(Table2743[[#This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IF(ISERR(LN(Table2743[[#This Row],[Close]]/E605)),"-",LN(Table2743[[#This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IF(ISERR(LN(Table2743[[#This Row],[Close]]/E606)),"-",LN(Table2743[[#This Row],[Close]]/E606))</f>
        <v>2.1079447494686824E-2</v>
      </c>
    </row>
    <row r="608" spans="1:8" x14ac:dyDescent="0.3">
      <c r="A608" s="2">
        <v>44001</v>
      </c>
      <c r="B608" s="1">
        <v>10119</v>
      </c>
      <c r="C608" s="1">
        <v>10272.4</v>
      </c>
      <c r="D608" s="1">
        <v>10072.65</v>
      </c>
      <c r="E608" s="1">
        <v>10244.4</v>
      </c>
      <c r="F608" s="1">
        <v>892096343</v>
      </c>
      <c r="G608" s="1">
        <v>48103.56</v>
      </c>
      <c r="H608" s="3">
        <f>IF(ISERR(LN(Table2743[[#This Row],[Close]]/E607)),"-",LN(Table2743[[#This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IF(ISERR(LN(Table2743[[#This Row],[Close]]/E608)),"-",LN(Table2743[[#This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IF(ISERR(LN(Table2743[[#This Row],[Close]]/E609)),"-",LN(Table2743[[#This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IF(ISERR(LN(Table2743[[#This Row],[Close]]/E610)),"-",LN(Table2743[[#This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IF(ISERR(LN(Table2743[[#This Row],[Close]]/E611)),"-",LN(Table2743[[#This Row],[Close]]/E611))</f>
        <v>-1.5926817712496291E-3</v>
      </c>
    </row>
    <row r="613" spans="1:8" x14ac:dyDescent="0.3">
      <c r="A613" s="2">
        <v>44008</v>
      </c>
      <c r="B613" s="1">
        <v>10378.9</v>
      </c>
      <c r="C613" s="1">
        <v>10409.85</v>
      </c>
      <c r="D613" s="1">
        <v>10311.25</v>
      </c>
      <c r="E613" s="1">
        <v>10383</v>
      </c>
      <c r="F613" s="1">
        <v>671910159</v>
      </c>
      <c r="G613" s="1">
        <v>31841.68</v>
      </c>
      <c r="H613" s="3">
        <f>IF(ISERR(LN(Table2743[[#This Row],[Close]]/E612)),"-",LN(Table2743[[#This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IF(ISERR(LN(Table2743[[#This Row],[Close]]/E613)),"-",LN(Table2743[[#This Row],[Close]]/E613))</f>
        <v>-6.8227986772304633E-3</v>
      </c>
    </row>
    <row r="615" spans="1:8" x14ac:dyDescent="0.3">
      <c r="A615" s="2">
        <v>44012</v>
      </c>
      <c r="B615" s="1">
        <v>10382.6</v>
      </c>
      <c r="C615" s="1">
        <v>10401.049999999999</v>
      </c>
      <c r="D615" s="1">
        <v>10267.35</v>
      </c>
      <c r="E615" s="1">
        <v>10302.1</v>
      </c>
      <c r="F615" s="1">
        <v>556238560</v>
      </c>
      <c r="G615" s="1">
        <v>27342.55</v>
      </c>
      <c r="H615" s="3">
        <f>IF(ISERR(LN(Table2743[[#This Row],[Close]]/E614)),"-",LN(Table2743[[#This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IF(ISERR(LN(Table2743[[#This Row],[Close]]/E615)),"-",LN(Table2743[[#This Row],[Close]]/E615))</f>
        <v>1.2343304915724197E-2</v>
      </c>
    </row>
    <row r="617" spans="1:8" x14ac:dyDescent="0.3">
      <c r="A617" s="2">
        <v>44014</v>
      </c>
      <c r="B617" s="1">
        <v>10493.05</v>
      </c>
      <c r="C617" s="1">
        <v>10598.2</v>
      </c>
      <c r="D617" s="1">
        <v>10485.549999999999</v>
      </c>
      <c r="E617" s="1">
        <v>10551.7</v>
      </c>
      <c r="F617" s="1">
        <v>597423931</v>
      </c>
      <c r="G617" s="1">
        <v>31235.17</v>
      </c>
      <c r="H617" s="3">
        <f>IF(ISERR(LN(Table2743[[#This Row],[Close]]/E616)),"-",LN(Table2743[[#This Row],[Close]]/E616))</f>
        <v>1.1595921516546171E-2</v>
      </c>
    </row>
    <row r="618" spans="1:8" x14ac:dyDescent="0.3">
      <c r="A618" s="2">
        <v>44015</v>
      </c>
      <c r="B618" s="1">
        <v>10614.95</v>
      </c>
      <c r="C618" s="1">
        <v>10631.3</v>
      </c>
      <c r="D618" s="1">
        <v>10562.65</v>
      </c>
      <c r="E618" s="1">
        <v>10607.35</v>
      </c>
      <c r="F618" s="1">
        <v>525190704</v>
      </c>
      <c r="G618" s="1">
        <v>25186.39</v>
      </c>
      <c r="H618" s="3">
        <f>IF(ISERR(LN(Table2743[[#This Row],[Close]]/E617)),"-",LN(Table2743[[#This Row],[Close]]/E617))</f>
        <v>5.2601726747523682E-3</v>
      </c>
    </row>
    <row r="619" spans="1:8" x14ac:dyDescent="0.3">
      <c r="A619" s="2">
        <v>44018</v>
      </c>
      <c r="B619" s="1">
        <v>10723.85</v>
      </c>
      <c r="C619" s="1">
        <v>10811.4</v>
      </c>
      <c r="D619" s="1">
        <v>10695.1</v>
      </c>
      <c r="E619" s="1">
        <v>10763.65</v>
      </c>
      <c r="F619" s="1">
        <v>571212914</v>
      </c>
      <c r="G619" s="1">
        <v>29857.54</v>
      </c>
      <c r="H619" s="3">
        <f>IF(ISERR(LN(Table2743[[#This Row],[Close]]/E618)),"-",LN(Table2743[[#This Row],[Close]]/E618))</f>
        <v>1.4627559486280819E-2</v>
      </c>
    </row>
    <row r="620" spans="1:8" x14ac:dyDescent="0.3">
      <c r="A620" s="2">
        <v>44019</v>
      </c>
      <c r="B620" s="1">
        <v>10802.85</v>
      </c>
      <c r="C620" s="1">
        <v>10813.8</v>
      </c>
      <c r="D620" s="1">
        <v>10689.7</v>
      </c>
      <c r="E620" s="1">
        <v>10799.65</v>
      </c>
      <c r="F620" s="1">
        <v>636764929</v>
      </c>
      <c r="G620" s="1">
        <v>36502.370000000003</v>
      </c>
      <c r="H620" s="3">
        <f>IF(ISERR(LN(Table2743[[#This Row],[Close]]/E619)),"-",LN(Table2743[[#This Row],[Close]]/E619))</f>
        <v>3.3390096550110133E-3</v>
      </c>
    </row>
    <row r="621" spans="1:8" x14ac:dyDescent="0.3">
      <c r="A621" s="2">
        <v>44020</v>
      </c>
      <c r="B621" s="1">
        <v>10818.65</v>
      </c>
      <c r="C621" s="1">
        <v>10847.85</v>
      </c>
      <c r="D621" s="1">
        <v>10676.55</v>
      </c>
      <c r="E621" s="1">
        <v>10705.75</v>
      </c>
      <c r="F621" s="1">
        <v>767941333</v>
      </c>
      <c r="G621" s="1">
        <v>37676.339999999997</v>
      </c>
      <c r="H621" s="3">
        <f>IF(ISERR(LN(Table2743[[#This Row],[Close]]/E620)),"-",LN(Table2743[[#This Row],[Close]]/E620))</f>
        <v>-8.7327458908366285E-3</v>
      </c>
    </row>
    <row r="622" spans="1:8" x14ac:dyDescent="0.3">
      <c r="A622" s="2">
        <v>44021</v>
      </c>
      <c r="B622" s="1">
        <v>10755.55</v>
      </c>
      <c r="C622" s="1">
        <v>10836.85</v>
      </c>
      <c r="D622" s="1">
        <v>10733</v>
      </c>
      <c r="E622" s="1">
        <v>10813.45</v>
      </c>
      <c r="F622" s="1">
        <v>618652409</v>
      </c>
      <c r="G622" s="1">
        <v>31315.87</v>
      </c>
      <c r="H622" s="3">
        <f>IF(ISERR(LN(Table2743[[#This Row],[Close]]/E621)),"-",LN(Table2743[[#This Row],[Close]]/E621))</f>
        <v>1.000974936330002E-2</v>
      </c>
    </row>
    <row r="623" spans="1:8" x14ac:dyDescent="0.3">
      <c r="A623" s="2">
        <v>44022</v>
      </c>
      <c r="B623" s="1">
        <v>10764.1</v>
      </c>
      <c r="C623" s="1">
        <v>10819.4</v>
      </c>
      <c r="D623" s="1">
        <v>10713</v>
      </c>
      <c r="E623" s="1">
        <v>10768.05</v>
      </c>
      <c r="F623" s="1">
        <v>590705425</v>
      </c>
      <c r="G623" s="1">
        <v>31557.58</v>
      </c>
      <c r="H623" s="3">
        <f>IF(ISERR(LN(Table2743[[#This Row],[Close]]/E622)),"-",LN(Table2743[[#This Row],[Close]]/E622))</f>
        <v>-4.2073133906914339E-3</v>
      </c>
    </row>
    <row r="624" spans="1:8" x14ac:dyDescent="0.3">
      <c r="A624" s="2">
        <v>44025</v>
      </c>
      <c r="B624" s="1">
        <v>10851.85</v>
      </c>
      <c r="C624" s="1">
        <v>10894.05</v>
      </c>
      <c r="D624" s="1">
        <v>10756.05</v>
      </c>
      <c r="E624" s="1">
        <v>10802.7</v>
      </c>
      <c r="F624" s="1">
        <v>554050579</v>
      </c>
      <c r="G624" s="1">
        <v>30606.3</v>
      </c>
      <c r="H624" s="3">
        <f>IF(ISERR(LN(Table2743[[#This Row],[Close]]/E623)),"-",LN(Table2743[[#This Row],[Close]]/E623))</f>
        <v>3.2126866059741998E-3</v>
      </c>
    </row>
    <row r="625" spans="1:8" x14ac:dyDescent="0.3">
      <c r="A625" s="2">
        <v>44026</v>
      </c>
      <c r="B625" s="1">
        <v>10750.85</v>
      </c>
      <c r="C625" s="1">
        <v>10755.65</v>
      </c>
      <c r="D625" s="1">
        <v>10562.9</v>
      </c>
      <c r="E625" s="1">
        <v>10607.35</v>
      </c>
      <c r="F625" s="1">
        <v>532368699</v>
      </c>
      <c r="G625" s="1">
        <v>30902.47</v>
      </c>
      <c r="H625" s="3">
        <f>IF(ISERR(LN(Table2743[[#This Row],[Close]]/E624)),"-",LN(Table2743[[#This Row],[Close]]/E624))</f>
        <v>-1.8248945829038105E-2</v>
      </c>
    </row>
    <row r="626" spans="1:8" x14ac:dyDescent="0.3">
      <c r="A626" s="2">
        <v>44027</v>
      </c>
      <c r="B626" s="1">
        <v>10701</v>
      </c>
      <c r="C626" s="1">
        <v>10827.45</v>
      </c>
      <c r="D626" s="1">
        <v>10577.75</v>
      </c>
      <c r="E626" s="1">
        <v>10618.2</v>
      </c>
      <c r="F626" s="1">
        <v>715901258</v>
      </c>
      <c r="G626" s="1">
        <v>42376.03</v>
      </c>
      <c r="H626" s="3">
        <f>IF(ISERR(LN(Table2743[[#This Row],[Close]]/E625)),"-",LN(Table2743[[#This Row],[Close]]/E625))</f>
        <v>1.0223528667139743E-3</v>
      </c>
    </row>
    <row r="627" spans="1:8" x14ac:dyDescent="0.3">
      <c r="A627" s="2">
        <v>44028</v>
      </c>
      <c r="B627" s="1">
        <v>10706.2</v>
      </c>
      <c r="C627" s="1">
        <v>10755.3</v>
      </c>
      <c r="D627" s="1">
        <v>10595.2</v>
      </c>
      <c r="E627" s="1">
        <v>10739.95</v>
      </c>
      <c r="F627" s="1">
        <v>694402635</v>
      </c>
      <c r="G627" s="1">
        <v>41453.949999999997</v>
      </c>
      <c r="H627" s="3">
        <f>IF(ISERR(LN(Table2743[[#This Row],[Close]]/E626)),"-",LN(Table2743[[#This Row],[Close]]/E626))</f>
        <v>1.1400923653342283E-2</v>
      </c>
    </row>
    <row r="628" spans="1:8" x14ac:dyDescent="0.3">
      <c r="A628" s="2">
        <v>44029</v>
      </c>
      <c r="B628" s="1">
        <v>10752</v>
      </c>
      <c r="C628" s="1">
        <v>10933.45</v>
      </c>
      <c r="D628" s="1">
        <v>10749.65</v>
      </c>
      <c r="E628" s="1">
        <v>10901.7</v>
      </c>
      <c r="F628" s="1">
        <v>676881092</v>
      </c>
      <c r="G628" s="1">
        <v>35592.83</v>
      </c>
      <c r="H628" s="3">
        <f>IF(ISERR(LN(Table2743[[#This Row],[Close]]/E627)),"-",LN(Table2743[[#This Row],[Close]]/E627))</f>
        <v>1.4948306800439333E-2</v>
      </c>
    </row>
    <row r="629" spans="1:8" x14ac:dyDescent="0.3">
      <c r="A629" s="2">
        <v>44032</v>
      </c>
      <c r="B629" s="1">
        <v>10999.45</v>
      </c>
      <c r="C629" s="1">
        <v>11037.9</v>
      </c>
      <c r="D629" s="1">
        <v>10953</v>
      </c>
      <c r="E629" s="1">
        <v>11022.2</v>
      </c>
      <c r="F629" s="1">
        <v>554306867</v>
      </c>
      <c r="G629" s="1">
        <v>32738.639999999999</v>
      </c>
      <c r="H629" s="3">
        <f>IF(ISERR(LN(Table2743[[#This Row],[Close]]/E628)),"-",LN(Table2743[[#This Row],[Close]]/E628))</f>
        <v>1.0992680446704291E-2</v>
      </c>
    </row>
    <row r="630" spans="1:8" x14ac:dyDescent="0.3">
      <c r="A630" s="2">
        <v>44033</v>
      </c>
      <c r="B630" s="1">
        <v>11126.1</v>
      </c>
      <c r="C630" s="1">
        <v>11179.55</v>
      </c>
      <c r="D630" s="1">
        <v>11113.25</v>
      </c>
      <c r="E630" s="1">
        <v>11162.25</v>
      </c>
      <c r="F630" s="1">
        <v>771998838</v>
      </c>
      <c r="G630" s="1">
        <v>42461.89</v>
      </c>
      <c r="H630" s="3">
        <f>IF(ISERR(LN(Table2743[[#This Row],[Close]]/E629)),"-",LN(Table2743[[#This Row],[Close]]/E629))</f>
        <v>1.2626128711697352E-2</v>
      </c>
    </row>
    <row r="631" spans="1:8" x14ac:dyDescent="0.3">
      <c r="A631" s="2">
        <v>44034</v>
      </c>
      <c r="B631" s="1">
        <v>11231.2</v>
      </c>
      <c r="C631" s="1">
        <v>11238.1</v>
      </c>
      <c r="D631" s="1">
        <v>11056.55</v>
      </c>
      <c r="E631" s="1">
        <v>11132.6</v>
      </c>
      <c r="F631" s="1">
        <v>765074288</v>
      </c>
      <c r="G631" s="1">
        <v>41068.720000000001</v>
      </c>
      <c r="H631" s="3">
        <f>IF(ISERR(LN(Table2743[[#This Row],[Close]]/E630)),"-",LN(Table2743[[#This Row],[Close]]/E630))</f>
        <v>-2.6598086535778794E-3</v>
      </c>
    </row>
    <row r="632" spans="1:8" x14ac:dyDescent="0.3">
      <c r="A632" s="2">
        <v>44035</v>
      </c>
      <c r="B632" s="1">
        <v>11135</v>
      </c>
      <c r="C632" s="1">
        <v>11239.8</v>
      </c>
      <c r="D632" s="1">
        <v>11103.15</v>
      </c>
      <c r="E632" s="1">
        <v>11215.45</v>
      </c>
      <c r="F632" s="1">
        <v>621575333</v>
      </c>
      <c r="G632" s="1">
        <v>32744.93</v>
      </c>
      <c r="H632" s="3">
        <f>IF(ISERR(LN(Table2743[[#This Row],[Close]]/E631)),"-",LN(Table2743[[#This Row],[Close]]/E631))</f>
        <v>7.414551118342539E-3</v>
      </c>
    </row>
    <row r="633" spans="1:8" x14ac:dyDescent="0.3">
      <c r="A633" s="2">
        <v>44036</v>
      </c>
      <c r="B633" s="1">
        <v>11149.95</v>
      </c>
      <c r="C633" s="1">
        <v>11225.4</v>
      </c>
      <c r="D633" s="1">
        <v>11090.3</v>
      </c>
      <c r="E633" s="1">
        <v>11194.15</v>
      </c>
      <c r="F633" s="1">
        <v>678935175</v>
      </c>
      <c r="G633" s="1">
        <v>40217.17</v>
      </c>
      <c r="H633" s="3">
        <f>IF(ISERR(LN(Table2743[[#This Row],[Close]]/E632)),"-",LN(Table2743[[#This Row],[Close]]/E632))</f>
        <v>-1.9009715848837335E-3</v>
      </c>
    </row>
    <row r="634" spans="1:8" x14ac:dyDescent="0.3">
      <c r="A634" s="2">
        <v>44039</v>
      </c>
      <c r="B634" s="1">
        <v>11225</v>
      </c>
      <c r="C634" s="1">
        <v>11225</v>
      </c>
      <c r="D634" s="1">
        <v>11087.85</v>
      </c>
      <c r="E634" s="1">
        <v>11131.8</v>
      </c>
      <c r="F634" s="1">
        <v>588148687</v>
      </c>
      <c r="G634" s="1">
        <v>34539.730000000003</v>
      </c>
      <c r="H634" s="3">
        <f>IF(ISERR(LN(Table2743[[#This Row],[Close]]/E633)),"-",LN(Table2743[[#This Row],[Close]]/E633))</f>
        <v>-5.5854431363716118E-3</v>
      </c>
    </row>
    <row r="635" spans="1:8" x14ac:dyDescent="0.3">
      <c r="A635" s="2">
        <v>44040</v>
      </c>
      <c r="B635" s="1">
        <v>11154.1</v>
      </c>
      <c r="C635" s="1">
        <v>11317.75</v>
      </c>
      <c r="D635" s="1">
        <v>11151.4</v>
      </c>
      <c r="E635" s="1">
        <v>11300.55</v>
      </c>
      <c r="F635" s="1">
        <v>683891350</v>
      </c>
      <c r="G635" s="1">
        <v>38677.47</v>
      </c>
      <c r="H635" s="3">
        <f>IF(ISERR(LN(Table2743[[#This Row],[Close]]/E634)),"-",LN(Table2743[[#This Row],[Close]]/E634))</f>
        <v>1.504551982144569E-2</v>
      </c>
    </row>
    <row r="636" spans="1:8" x14ac:dyDescent="0.3">
      <c r="A636" s="2">
        <v>44041</v>
      </c>
      <c r="B636" s="1">
        <v>11276.9</v>
      </c>
      <c r="C636" s="1">
        <v>11341.4</v>
      </c>
      <c r="D636" s="1">
        <v>11149.75</v>
      </c>
      <c r="E636" s="1">
        <v>11202.85</v>
      </c>
      <c r="F636" s="1">
        <v>600726301</v>
      </c>
      <c r="G636" s="1">
        <v>38726.019999999997</v>
      </c>
      <c r="H636" s="3">
        <f>IF(ISERR(LN(Table2743[[#This Row],[Close]]/E635)),"-",LN(Table2743[[#This Row],[Close]]/E635))</f>
        <v>-8.6831868839774111E-3</v>
      </c>
    </row>
    <row r="637" spans="1:8" x14ac:dyDescent="0.3">
      <c r="A637" s="2">
        <v>44042</v>
      </c>
      <c r="B637" s="1">
        <v>11254.3</v>
      </c>
      <c r="C637" s="1">
        <v>11299.95</v>
      </c>
      <c r="D637" s="1">
        <v>11084.95</v>
      </c>
      <c r="E637" s="1">
        <v>11102.15</v>
      </c>
      <c r="F637" s="1">
        <v>677761342</v>
      </c>
      <c r="G637" s="1">
        <v>39150.44</v>
      </c>
      <c r="H637" s="3">
        <f>IF(ISERR(LN(Table2743[[#This Row],[Close]]/E636)),"-",LN(Table2743[[#This Row],[Close]]/E636))</f>
        <v>-9.0294269604375872E-3</v>
      </c>
    </row>
    <row r="638" spans="1:8" x14ac:dyDescent="0.3">
      <c r="A638" s="2">
        <v>44043</v>
      </c>
      <c r="B638" s="1">
        <v>11139.5</v>
      </c>
      <c r="C638" s="1">
        <v>11150.4</v>
      </c>
      <c r="D638" s="1">
        <v>11026.65</v>
      </c>
      <c r="E638" s="1">
        <v>11073.45</v>
      </c>
      <c r="F638" s="1">
        <v>642560311</v>
      </c>
      <c r="G638" s="1">
        <v>36220.089999999997</v>
      </c>
      <c r="H638" s="3">
        <f>IF(ISERR(LN(Table2743[[#This Row],[Close]]/E637)),"-",LN(Table2743[[#This Row],[Close]]/E637))</f>
        <v>-2.5884319724486563E-3</v>
      </c>
    </row>
    <row r="639" spans="1:8" x14ac:dyDescent="0.3">
      <c r="A639" s="2">
        <v>44046</v>
      </c>
      <c r="B639" s="1">
        <v>11057.55</v>
      </c>
      <c r="C639" s="1">
        <v>11058.05</v>
      </c>
      <c r="D639" s="1">
        <v>10882.25</v>
      </c>
      <c r="E639" s="1">
        <v>10891.6</v>
      </c>
      <c r="F639" s="1">
        <v>680929323</v>
      </c>
      <c r="G639" s="1">
        <v>31149.94</v>
      </c>
      <c r="H639" s="3">
        <f>IF(ISERR(LN(Table2743[[#This Row],[Close]]/E638)),"-",LN(Table2743[[#This Row],[Close]]/E638))</f>
        <v>-1.6558501347417372E-2</v>
      </c>
    </row>
    <row r="640" spans="1:8" x14ac:dyDescent="0.3">
      <c r="A640" s="2">
        <v>44047</v>
      </c>
      <c r="B640" s="1">
        <v>10946.65</v>
      </c>
      <c r="C640" s="1">
        <v>11112.25</v>
      </c>
      <c r="D640" s="1">
        <v>10908.1</v>
      </c>
      <c r="E640" s="1">
        <v>11095.25</v>
      </c>
      <c r="F640" s="1">
        <v>625738313</v>
      </c>
      <c r="G640" s="1">
        <v>35357.96</v>
      </c>
      <c r="H640" s="3">
        <f>IF(ISERR(LN(Table2743[[#This Row],[Close]]/E639)),"-",LN(Table2743[[#This Row],[Close]]/E639))</f>
        <v>1.8525238867160679E-2</v>
      </c>
    </row>
    <row r="641" spans="1:8" x14ac:dyDescent="0.3">
      <c r="A641" s="2">
        <v>44048</v>
      </c>
      <c r="B641" s="1">
        <v>11155.75</v>
      </c>
      <c r="C641" s="1">
        <v>11225.65</v>
      </c>
      <c r="D641" s="1">
        <v>11064.05</v>
      </c>
      <c r="E641" s="1">
        <v>11101.65</v>
      </c>
      <c r="F641" s="1">
        <v>667639446</v>
      </c>
      <c r="G641" s="1">
        <v>34894.58</v>
      </c>
      <c r="H641" s="3">
        <f>IF(ISERR(LN(Table2743[[#This Row],[Close]]/E640)),"-",LN(Table2743[[#This Row],[Close]]/E640))</f>
        <v>5.7665711674614829E-4</v>
      </c>
    </row>
    <row r="642" spans="1:8" x14ac:dyDescent="0.3">
      <c r="A642" s="2">
        <v>44049</v>
      </c>
      <c r="B642" s="1">
        <v>11185.7</v>
      </c>
      <c r="C642" s="1">
        <v>11256.8</v>
      </c>
      <c r="D642" s="1">
        <v>11127.3</v>
      </c>
      <c r="E642" s="1">
        <v>11200.15</v>
      </c>
      <c r="F642" s="1">
        <v>600374615</v>
      </c>
      <c r="G642" s="1">
        <v>31501.08</v>
      </c>
      <c r="H642" s="3">
        <f>IF(ISERR(LN(Table2743[[#This Row],[Close]]/E641)),"-",LN(Table2743[[#This Row],[Close]]/E641))</f>
        <v>8.8334251486867181E-3</v>
      </c>
    </row>
    <row r="643" spans="1:8" x14ac:dyDescent="0.3">
      <c r="A643" s="2">
        <v>44050</v>
      </c>
      <c r="B643" s="1">
        <v>11186.65</v>
      </c>
      <c r="C643" s="1">
        <v>11231.9</v>
      </c>
      <c r="D643" s="1">
        <v>11142.05</v>
      </c>
      <c r="E643" s="1">
        <v>11214.05</v>
      </c>
      <c r="F643" s="1">
        <v>452629891</v>
      </c>
      <c r="G643" s="1">
        <v>27054.43</v>
      </c>
      <c r="H643" s="3">
        <f>IF(ISERR(LN(Table2743[[#This Row],[Close]]/E642)),"-",LN(Table2743[[#This Row],[Close]]/E642))</f>
        <v>1.2402853353563766E-3</v>
      </c>
    </row>
    <row r="644" spans="1:8" x14ac:dyDescent="0.3">
      <c r="A644" s="2">
        <v>44053</v>
      </c>
      <c r="B644" s="1">
        <v>11270.25</v>
      </c>
      <c r="C644" s="1">
        <v>11337.3</v>
      </c>
      <c r="D644" s="1">
        <v>11238</v>
      </c>
      <c r="E644" s="1">
        <v>11270.15</v>
      </c>
      <c r="F644" s="1">
        <v>491999534</v>
      </c>
      <c r="G644" s="1">
        <v>29108.25</v>
      </c>
      <c r="H644" s="3">
        <f>IF(ISERR(LN(Table2743[[#This Row],[Close]]/E643)),"-",LN(Table2743[[#This Row],[Close]]/E643))</f>
        <v>4.9901812309422651E-3</v>
      </c>
    </row>
    <row r="645" spans="1:8" x14ac:dyDescent="0.3">
      <c r="A645" s="2">
        <v>44054</v>
      </c>
      <c r="B645" s="1">
        <v>11322.25</v>
      </c>
      <c r="C645" s="1">
        <v>11373.6</v>
      </c>
      <c r="D645" s="1">
        <v>11299.15</v>
      </c>
      <c r="E645" s="1">
        <v>11322.5</v>
      </c>
      <c r="F645" s="1">
        <v>586084846</v>
      </c>
      <c r="G645" s="1">
        <v>30314.89</v>
      </c>
      <c r="H645" s="3">
        <f>IF(ISERR(LN(Table2743[[#This Row],[Close]]/E644)),"-",LN(Table2743[[#This Row],[Close]]/E644))</f>
        <v>4.6342588134252122E-3</v>
      </c>
    </row>
    <row r="646" spans="1:8" x14ac:dyDescent="0.3">
      <c r="A646" s="2">
        <v>44055</v>
      </c>
      <c r="B646" s="1">
        <v>11289</v>
      </c>
      <c r="C646" s="1">
        <v>11322</v>
      </c>
      <c r="D646" s="1">
        <v>11242.65</v>
      </c>
      <c r="E646" s="1">
        <v>11308.4</v>
      </c>
      <c r="F646" s="1">
        <v>609858960</v>
      </c>
      <c r="G646" s="1">
        <v>28088.09</v>
      </c>
      <c r="H646" s="3">
        <f>IF(ISERR(LN(Table2743[[#This Row],[Close]]/E645)),"-",LN(Table2743[[#This Row],[Close]]/E645))</f>
        <v>-1.246084055380327E-3</v>
      </c>
    </row>
    <row r="647" spans="1:8" x14ac:dyDescent="0.3">
      <c r="A647" s="2">
        <v>44056</v>
      </c>
      <c r="B647" s="1">
        <v>11334.85</v>
      </c>
      <c r="C647" s="1">
        <v>11359.3</v>
      </c>
      <c r="D647" s="1">
        <v>11269.95</v>
      </c>
      <c r="E647" s="1">
        <v>11300.45</v>
      </c>
      <c r="F647" s="1">
        <v>562355175</v>
      </c>
      <c r="G647" s="1">
        <v>26500.52</v>
      </c>
      <c r="H647" s="3">
        <f>IF(ISERR(LN(Table2743[[#This Row],[Close]]/E646)),"-",LN(Table2743[[#This Row],[Close]]/E646))</f>
        <v>-7.0326445862201709E-4</v>
      </c>
    </row>
    <row r="648" spans="1:8" x14ac:dyDescent="0.3">
      <c r="A648" s="2">
        <v>44057</v>
      </c>
      <c r="B648" s="1">
        <v>11353.3</v>
      </c>
      <c r="C648" s="1">
        <v>11366.25</v>
      </c>
      <c r="D648" s="1">
        <v>11111.45</v>
      </c>
      <c r="E648" s="1">
        <v>11178.4</v>
      </c>
      <c r="F648" s="1">
        <v>645109756</v>
      </c>
      <c r="G648" s="1">
        <v>31059.23</v>
      </c>
      <c r="H648" s="3">
        <f>IF(ISERR(LN(Table2743[[#This Row],[Close]]/E647)),"-",LN(Table2743[[#This Row],[Close]]/E647))</f>
        <v>-1.0859203150128484E-2</v>
      </c>
    </row>
    <row r="649" spans="1:8" x14ac:dyDescent="0.3">
      <c r="A649" s="2">
        <v>44060</v>
      </c>
      <c r="B649" s="1">
        <v>11248.9</v>
      </c>
      <c r="C649" s="1">
        <v>11267.1</v>
      </c>
      <c r="D649" s="1">
        <v>11144.5</v>
      </c>
      <c r="E649" s="1">
        <v>11247.1</v>
      </c>
      <c r="F649" s="1">
        <v>633963958</v>
      </c>
      <c r="G649" s="1">
        <v>27468.67</v>
      </c>
      <c r="H649" s="3">
        <f>IF(ISERR(LN(Table2743[[#This Row],[Close]]/E648)),"-",LN(Table2743[[#This Row],[Close]]/E648))</f>
        <v>6.126972858148093E-3</v>
      </c>
    </row>
    <row r="650" spans="1:8" x14ac:dyDescent="0.3">
      <c r="A650" s="2">
        <v>44061</v>
      </c>
      <c r="B650" s="1">
        <v>11259.8</v>
      </c>
      <c r="C650" s="1">
        <v>11401.7</v>
      </c>
      <c r="D650" s="1">
        <v>11253.15</v>
      </c>
      <c r="E650" s="1">
        <v>11385.35</v>
      </c>
      <c r="F650" s="1">
        <v>579242492</v>
      </c>
      <c r="G650" s="1">
        <v>27267.51</v>
      </c>
      <c r="H650" s="3">
        <f>IF(ISERR(LN(Table2743[[#This Row],[Close]]/E649)),"-",LN(Table2743[[#This Row],[Close]]/E649))</f>
        <v>1.2217123605577227E-2</v>
      </c>
    </row>
    <row r="651" spans="1:8" x14ac:dyDescent="0.3">
      <c r="A651" s="2">
        <v>44062</v>
      </c>
      <c r="B651" s="1">
        <v>11452.15</v>
      </c>
      <c r="C651" s="1">
        <v>11460.35</v>
      </c>
      <c r="D651" s="1">
        <v>11394.1</v>
      </c>
      <c r="E651" s="1">
        <v>11408.4</v>
      </c>
      <c r="F651" s="1">
        <v>626217997</v>
      </c>
      <c r="G651" s="1">
        <v>27528.12</v>
      </c>
      <c r="H651" s="3">
        <f>IF(ISERR(LN(Table2743[[#This Row],[Close]]/E650)),"-",LN(Table2743[[#This Row],[Close]]/E650))</f>
        <v>2.0224849230216792E-3</v>
      </c>
    </row>
    <row r="652" spans="1:8" x14ac:dyDescent="0.3">
      <c r="A652" s="2">
        <v>44063</v>
      </c>
      <c r="B652" s="1">
        <v>11317.45</v>
      </c>
      <c r="C652" s="1">
        <v>11361.45</v>
      </c>
      <c r="D652" s="1">
        <v>11289.8</v>
      </c>
      <c r="E652" s="1">
        <v>11312.2</v>
      </c>
      <c r="F652" s="1">
        <v>791587770</v>
      </c>
      <c r="G652" s="1">
        <v>27676.18</v>
      </c>
      <c r="H652" s="3">
        <f>IF(ISERR(LN(Table2743[[#This Row],[Close]]/E651)),"-",LN(Table2743[[#This Row],[Close]]/E651))</f>
        <v>-8.4681368334637991E-3</v>
      </c>
    </row>
    <row r="653" spans="1:8" x14ac:dyDescent="0.3">
      <c r="A653" s="2">
        <v>44064</v>
      </c>
      <c r="B653" s="1">
        <v>11409.65</v>
      </c>
      <c r="C653" s="1">
        <v>11418.5</v>
      </c>
      <c r="D653" s="1">
        <v>11362.2</v>
      </c>
      <c r="E653" s="1">
        <v>11371.6</v>
      </c>
      <c r="F653" s="1">
        <v>668719170</v>
      </c>
      <c r="G653" s="1">
        <v>26294.26</v>
      </c>
      <c r="H653" s="3">
        <f>IF(ISERR(LN(Table2743[[#This Row],[Close]]/E652)),"-",LN(Table2743[[#This Row],[Close]]/E652))</f>
        <v>5.2372297208920626E-3</v>
      </c>
    </row>
    <row r="654" spans="1:8" x14ac:dyDescent="0.3">
      <c r="A654" s="2">
        <v>44067</v>
      </c>
      <c r="B654" s="1">
        <v>11412</v>
      </c>
      <c r="C654" s="1">
        <v>11497.25</v>
      </c>
      <c r="D654" s="1">
        <v>11410.65</v>
      </c>
      <c r="E654" s="1">
        <v>11466.45</v>
      </c>
      <c r="F654" s="1">
        <v>532900535</v>
      </c>
      <c r="G654" s="1">
        <v>28920.84</v>
      </c>
      <c r="H654" s="3">
        <f>IF(ISERR(LN(Table2743[[#This Row],[Close]]/E653)),"-",LN(Table2743[[#This Row],[Close]]/E653))</f>
        <v>8.3063611256103259E-3</v>
      </c>
    </row>
    <row r="655" spans="1:8" x14ac:dyDescent="0.3">
      <c r="A655" s="2">
        <v>44068</v>
      </c>
      <c r="B655" s="1">
        <v>11513.1</v>
      </c>
      <c r="C655" s="1">
        <v>11525.9</v>
      </c>
      <c r="D655" s="1">
        <v>11423.35</v>
      </c>
      <c r="E655" s="1">
        <v>11472.25</v>
      </c>
      <c r="F655" s="1">
        <v>638152608</v>
      </c>
      <c r="G655" s="1">
        <v>28742.82</v>
      </c>
      <c r="H655" s="3">
        <f>IF(ISERR(LN(Table2743[[#This Row],[Close]]/E654)),"-",LN(Table2743[[#This Row],[Close]]/E654))</f>
        <v>5.0569562561106503E-4</v>
      </c>
    </row>
    <row r="656" spans="1:8" x14ac:dyDescent="0.3">
      <c r="A656" s="2">
        <v>44069</v>
      </c>
      <c r="B656" s="1">
        <v>11512.85</v>
      </c>
      <c r="C656" s="1">
        <v>11561.75</v>
      </c>
      <c r="D656" s="1">
        <v>11461.85</v>
      </c>
      <c r="E656" s="1">
        <v>11549.6</v>
      </c>
      <c r="F656" s="1">
        <v>743442521</v>
      </c>
      <c r="G656" s="1">
        <v>34852.01</v>
      </c>
      <c r="H656" s="3">
        <f>IF(ISERR(LN(Table2743[[#This Row],[Close]]/E655)),"-",LN(Table2743[[#This Row],[Close]]/E655))</f>
        <v>6.7197285239703015E-3</v>
      </c>
    </row>
    <row r="657" spans="1:8" x14ac:dyDescent="0.3">
      <c r="A657" s="2">
        <v>44070</v>
      </c>
      <c r="B657" s="1">
        <v>11609.3</v>
      </c>
      <c r="C657" s="1">
        <v>11617.35</v>
      </c>
      <c r="D657" s="1">
        <v>11540.6</v>
      </c>
      <c r="E657" s="1">
        <v>11559.25</v>
      </c>
      <c r="F657" s="1">
        <v>719776490</v>
      </c>
      <c r="G657" s="1">
        <v>31580.61</v>
      </c>
      <c r="H657" s="3">
        <f>IF(ISERR(LN(Table2743[[#This Row],[Close]]/E656)),"-",LN(Table2743[[#This Row],[Close]]/E656))</f>
        <v>8.3517791330367671E-4</v>
      </c>
    </row>
    <row r="658" spans="1:8" x14ac:dyDescent="0.3">
      <c r="A658" s="2">
        <v>44071</v>
      </c>
      <c r="B658" s="1">
        <v>11602.95</v>
      </c>
      <c r="C658" s="1">
        <v>11686.05</v>
      </c>
      <c r="D658" s="1">
        <v>11589.4</v>
      </c>
      <c r="E658" s="1">
        <v>11647.6</v>
      </c>
      <c r="F658" s="1">
        <v>806997707</v>
      </c>
      <c r="G658" s="1">
        <v>39349.919999999998</v>
      </c>
      <c r="H658" s="3">
        <f>IF(ISERR(LN(Table2743[[#This Row],[Close]]/E657)),"-",LN(Table2743[[#This Row],[Close]]/E657))</f>
        <v>7.614167958564083E-3</v>
      </c>
    </row>
    <row r="659" spans="1:8" x14ac:dyDescent="0.3">
      <c r="A659" s="2">
        <v>44074</v>
      </c>
      <c r="B659" s="1">
        <v>11777.55</v>
      </c>
      <c r="C659" s="1">
        <v>11794.25</v>
      </c>
      <c r="D659" s="1">
        <v>11325.85</v>
      </c>
      <c r="E659" s="1">
        <v>11387.5</v>
      </c>
      <c r="F659" s="1">
        <v>1371789450</v>
      </c>
      <c r="G659" s="1">
        <v>61668.55</v>
      </c>
      <c r="H659" s="3">
        <f>IF(ISERR(LN(Table2743[[#This Row],[Close]]/E658)),"-",LN(Table2743[[#This Row],[Close]]/E658))</f>
        <v>-2.2583887619258884E-2</v>
      </c>
    </row>
    <row r="660" spans="1:8" x14ac:dyDescent="0.3">
      <c r="A660" s="2">
        <v>44075</v>
      </c>
      <c r="B660" s="1">
        <v>11464.3</v>
      </c>
      <c r="C660" s="1">
        <v>11553.55</v>
      </c>
      <c r="D660" s="1">
        <v>11366.9</v>
      </c>
      <c r="E660" s="1">
        <v>11470.25</v>
      </c>
      <c r="F660" s="1">
        <v>783769555</v>
      </c>
      <c r="G660" s="1">
        <v>36752.54</v>
      </c>
      <c r="H660" s="3">
        <f>IF(ISERR(LN(Table2743[[#This Row],[Close]]/E659)),"-",LN(Table2743[[#This Row],[Close]]/E659))</f>
        <v>7.2404643072113339E-3</v>
      </c>
    </row>
    <row r="661" spans="1:8" x14ac:dyDescent="0.3">
      <c r="A661" s="2">
        <v>44076</v>
      </c>
      <c r="B661" s="1">
        <v>11478.55</v>
      </c>
      <c r="C661" s="1">
        <v>11554.75</v>
      </c>
      <c r="D661" s="1">
        <v>11430.4</v>
      </c>
      <c r="E661" s="1">
        <v>11535</v>
      </c>
      <c r="F661" s="1">
        <v>593494423</v>
      </c>
      <c r="G661" s="1">
        <v>27454.65</v>
      </c>
      <c r="H661" s="3">
        <f>IF(ISERR(LN(Table2743[[#This Row],[Close]]/E660)),"-",LN(Table2743[[#This Row],[Close]]/E660))</f>
        <v>5.6291647324288943E-3</v>
      </c>
    </row>
    <row r="662" spans="1:8" x14ac:dyDescent="0.3">
      <c r="A662" s="2">
        <v>44077</v>
      </c>
      <c r="B662" s="1">
        <v>11566.2</v>
      </c>
      <c r="C662" s="1">
        <v>11584.95</v>
      </c>
      <c r="D662" s="1">
        <v>11507.65</v>
      </c>
      <c r="E662" s="1">
        <v>11527.45</v>
      </c>
      <c r="F662" s="1">
        <v>607115212</v>
      </c>
      <c r="G662" s="1">
        <v>26868.26</v>
      </c>
      <c r="H662" s="3">
        <f>IF(ISERR(LN(Table2743[[#This Row],[Close]]/E661)),"-",LN(Table2743[[#This Row],[Close]]/E661))</f>
        <v>-6.5474399031464003E-4</v>
      </c>
    </row>
    <row r="663" spans="1:8" x14ac:dyDescent="0.3">
      <c r="A663" s="2">
        <v>44078</v>
      </c>
      <c r="B663" s="1">
        <v>11354.4</v>
      </c>
      <c r="C663" s="1">
        <v>11452.05</v>
      </c>
      <c r="D663" s="1">
        <v>11303.65</v>
      </c>
      <c r="E663" s="1">
        <v>11333.85</v>
      </c>
      <c r="F663" s="1">
        <v>681338905</v>
      </c>
      <c r="G663" s="1">
        <v>31746.86</v>
      </c>
      <c r="H663" s="3">
        <f>IF(ISERR(LN(Table2743[[#This Row],[Close]]/E662)),"-",LN(Table2743[[#This Row],[Close]]/E662))</f>
        <v>-1.6937324491168509E-2</v>
      </c>
    </row>
    <row r="664" spans="1:8" x14ac:dyDescent="0.3">
      <c r="A664" s="2">
        <v>44081</v>
      </c>
      <c r="B664" s="1">
        <v>11359.6</v>
      </c>
      <c r="C664" s="1">
        <v>11381.15</v>
      </c>
      <c r="D664" s="1">
        <v>11251.7</v>
      </c>
      <c r="E664" s="1">
        <v>11355.05</v>
      </c>
      <c r="F664" s="1">
        <v>560322964</v>
      </c>
      <c r="G664" s="1">
        <v>25959.82</v>
      </c>
      <c r="H664" s="3">
        <f>IF(ISERR(LN(Table2743[[#This Row],[Close]]/E663)),"-",LN(Table2743[[#This Row],[Close]]/E663))</f>
        <v>1.8687557501366183E-3</v>
      </c>
    </row>
    <row r="665" spans="1:8" x14ac:dyDescent="0.3">
      <c r="A665" s="2">
        <v>44082</v>
      </c>
      <c r="B665" s="1">
        <v>11378.55</v>
      </c>
      <c r="C665" s="1">
        <v>11437.25</v>
      </c>
      <c r="D665" s="1">
        <v>11290.45</v>
      </c>
      <c r="E665" s="1">
        <v>11317.35</v>
      </c>
      <c r="F665" s="1">
        <v>572239350</v>
      </c>
      <c r="G665" s="1">
        <v>27979.7</v>
      </c>
      <c r="H665" s="3">
        <f>IF(ISERR(LN(Table2743[[#This Row],[Close]]/E664)),"-",LN(Table2743[[#This Row],[Close]]/E664))</f>
        <v>-3.3256324646967609E-3</v>
      </c>
    </row>
    <row r="666" spans="1:8" x14ac:dyDescent="0.3">
      <c r="A666" s="2">
        <v>44083</v>
      </c>
      <c r="B666" s="1">
        <v>11218.6</v>
      </c>
      <c r="C666" s="1">
        <v>11298.15</v>
      </c>
      <c r="D666" s="1">
        <v>11185.15</v>
      </c>
      <c r="E666" s="1">
        <v>11278</v>
      </c>
      <c r="F666" s="1">
        <v>728880693</v>
      </c>
      <c r="G666" s="1">
        <v>32660.67</v>
      </c>
      <c r="H666" s="3">
        <f>IF(ISERR(LN(Table2743[[#This Row],[Close]]/E665)),"-",LN(Table2743[[#This Row],[Close]]/E665))</f>
        <v>-3.4830210446831823E-3</v>
      </c>
    </row>
    <row r="667" spans="1:8" x14ac:dyDescent="0.3">
      <c r="A667" s="2">
        <v>44084</v>
      </c>
      <c r="B667" s="1">
        <v>11363.3</v>
      </c>
      <c r="C667" s="1">
        <v>11464.05</v>
      </c>
      <c r="D667" s="1">
        <v>11327.4</v>
      </c>
      <c r="E667" s="1">
        <v>11449.25</v>
      </c>
      <c r="F667" s="1">
        <v>679419973</v>
      </c>
      <c r="G667" s="1">
        <v>39239.1</v>
      </c>
      <c r="H667" s="3">
        <f>IF(ISERR(LN(Table2743[[#This Row],[Close]]/E666)),"-",LN(Table2743[[#This Row],[Close]]/E666))</f>
        <v>1.507030028649042E-2</v>
      </c>
    </row>
    <row r="668" spans="1:8" x14ac:dyDescent="0.3">
      <c r="A668" s="2">
        <v>44085</v>
      </c>
      <c r="B668" s="1">
        <v>11447.8</v>
      </c>
      <c r="C668" s="1">
        <v>11493.5</v>
      </c>
      <c r="D668" s="1">
        <v>11419.9</v>
      </c>
      <c r="E668" s="1">
        <v>11464.45</v>
      </c>
      <c r="F668" s="1">
        <v>554789157</v>
      </c>
      <c r="G668" s="1">
        <v>29614.09</v>
      </c>
      <c r="H668" s="3">
        <f>IF(ISERR(LN(Table2743[[#This Row],[Close]]/E667)),"-",LN(Table2743[[#This Row],[Close]]/E667))</f>
        <v>1.3267173987232086E-3</v>
      </c>
    </row>
    <row r="669" spans="1:8" x14ac:dyDescent="0.3">
      <c r="A669" s="2">
        <v>44088</v>
      </c>
      <c r="B669" s="1">
        <v>11540.15</v>
      </c>
      <c r="C669" s="1">
        <v>11568.9</v>
      </c>
      <c r="D669" s="1">
        <v>11383.55</v>
      </c>
      <c r="E669" s="1">
        <v>11440.05</v>
      </c>
      <c r="F669" s="1">
        <v>642270123</v>
      </c>
      <c r="G669" s="1">
        <v>33996.94</v>
      </c>
      <c r="H669" s="3">
        <f>IF(ISERR(LN(Table2743[[#This Row],[Close]]/E668)),"-",LN(Table2743[[#This Row],[Close]]/E668))</f>
        <v>-2.1305864987327225E-3</v>
      </c>
    </row>
    <row r="670" spans="1:8" x14ac:dyDescent="0.3">
      <c r="A670" s="2">
        <v>44089</v>
      </c>
      <c r="B670" s="1">
        <v>11487.2</v>
      </c>
      <c r="C670" s="1">
        <v>11535.95</v>
      </c>
      <c r="D670" s="1">
        <v>11442.25</v>
      </c>
      <c r="E670" s="1">
        <v>11521.8</v>
      </c>
      <c r="F670" s="1">
        <v>506667239</v>
      </c>
      <c r="G670" s="1">
        <v>28054.51</v>
      </c>
      <c r="H670" s="3">
        <f>IF(ISERR(LN(Table2743[[#This Row],[Close]]/E669)),"-",LN(Table2743[[#This Row],[Close]]/E669))</f>
        <v>7.1205364905140263E-3</v>
      </c>
    </row>
    <row r="671" spans="1:8" x14ac:dyDescent="0.3">
      <c r="A671" s="2">
        <v>44090</v>
      </c>
      <c r="B671" s="1">
        <v>11538.45</v>
      </c>
      <c r="C671" s="1">
        <v>11618.1</v>
      </c>
      <c r="D671" s="1">
        <v>11516.75</v>
      </c>
      <c r="E671" s="1">
        <v>11604.55</v>
      </c>
      <c r="F671" s="1">
        <v>527804775</v>
      </c>
      <c r="G671" s="1">
        <v>27629.71</v>
      </c>
      <c r="H671" s="3">
        <f>IF(ISERR(LN(Table2743[[#This Row],[Close]]/E670)),"-",LN(Table2743[[#This Row],[Close]]/E670))</f>
        <v>7.1563695231040263E-3</v>
      </c>
    </row>
    <row r="672" spans="1:8" x14ac:dyDescent="0.3">
      <c r="A672" s="2">
        <v>44091</v>
      </c>
      <c r="B672" s="1">
        <v>11539.4</v>
      </c>
      <c r="C672" s="1">
        <v>11587.2</v>
      </c>
      <c r="D672" s="1">
        <v>11498.5</v>
      </c>
      <c r="E672" s="1">
        <v>11516.1</v>
      </c>
      <c r="F672" s="1">
        <v>517729494</v>
      </c>
      <c r="G672" s="1">
        <v>29674.95</v>
      </c>
      <c r="H672" s="3">
        <f>IF(ISERR(LN(Table2743[[#This Row],[Close]]/E671)),"-",LN(Table2743[[#This Row],[Close]]/E671))</f>
        <v>-7.651206302177675E-3</v>
      </c>
    </row>
    <row r="673" spans="1:8" x14ac:dyDescent="0.3">
      <c r="A673" s="2">
        <v>44092</v>
      </c>
      <c r="B673" s="1">
        <v>11584.1</v>
      </c>
      <c r="C673" s="1">
        <v>11584.1</v>
      </c>
      <c r="D673" s="1">
        <v>11446.1</v>
      </c>
      <c r="E673" s="1">
        <v>11504.95</v>
      </c>
      <c r="F673" s="1">
        <v>764154094</v>
      </c>
      <c r="G673" s="1">
        <v>48698.68</v>
      </c>
      <c r="H673" s="3">
        <f>IF(ISERR(LN(Table2743[[#This Row],[Close]]/E672)),"-",LN(Table2743[[#This Row],[Close]]/E672))</f>
        <v>-9.6867874157542232E-4</v>
      </c>
    </row>
    <row r="674" spans="1:8" x14ac:dyDescent="0.3">
      <c r="A674" s="2">
        <v>44095</v>
      </c>
      <c r="B674" s="1">
        <v>11503.8</v>
      </c>
      <c r="C674" s="1">
        <v>11535.25</v>
      </c>
      <c r="D674" s="1">
        <v>11218.5</v>
      </c>
      <c r="E674" s="1">
        <v>11250.55</v>
      </c>
      <c r="F674" s="1">
        <v>602851737</v>
      </c>
      <c r="G674" s="1">
        <v>37213.230000000003</v>
      </c>
      <c r="H674" s="3">
        <f>IF(ISERR(LN(Table2743[[#This Row],[Close]]/E673)),"-",LN(Table2743[[#This Row],[Close]]/E673))</f>
        <v>-2.2360361197041149E-2</v>
      </c>
    </row>
    <row r="675" spans="1:8" x14ac:dyDescent="0.3">
      <c r="A675" s="2">
        <v>44096</v>
      </c>
      <c r="B675" s="1">
        <v>11301.75</v>
      </c>
      <c r="C675" s="1">
        <v>11302.2</v>
      </c>
      <c r="D675" s="1">
        <v>11084.65</v>
      </c>
      <c r="E675" s="1">
        <v>11153.65</v>
      </c>
      <c r="F675" s="1">
        <v>672249921</v>
      </c>
      <c r="G675" s="1">
        <v>36296.49</v>
      </c>
      <c r="H675" s="3">
        <f>IF(ISERR(LN(Table2743[[#This Row],[Close]]/E674)),"-",LN(Table2743[[#This Row],[Close]]/E674))</f>
        <v>-8.650217746793273E-3</v>
      </c>
    </row>
    <row r="676" spans="1:8" x14ac:dyDescent="0.3">
      <c r="A676" s="2">
        <v>44097</v>
      </c>
      <c r="B676" s="1">
        <v>11258.75</v>
      </c>
      <c r="C676" s="1">
        <v>11259.55</v>
      </c>
      <c r="D676" s="1">
        <v>11024.4</v>
      </c>
      <c r="E676" s="1">
        <v>11131.85</v>
      </c>
      <c r="F676" s="1">
        <v>714925847</v>
      </c>
      <c r="G676" s="1">
        <v>35542.980000000003</v>
      </c>
      <c r="H676" s="3">
        <f>IF(ISERR(LN(Table2743[[#This Row],[Close]]/E675)),"-",LN(Table2743[[#This Row],[Close]]/E675))</f>
        <v>-1.9564296922665279E-3</v>
      </c>
    </row>
    <row r="677" spans="1:8" x14ac:dyDescent="0.3">
      <c r="A677" s="2">
        <v>44098</v>
      </c>
      <c r="B677" s="1">
        <v>11011</v>
      </c>
      <c r="C677" s="1">
        <v>11015.3</v>
      </c>
      <c r="D677" s="1">
        <v>10790.2</v>
      </c>
      <c r="E677" s="1">
        <v>10805.55</v>
      </c>
      <c r="F677" s="1">
        <v>706139506</v>
      </c>
      <c r="G677" s="1">
        <v>33623.71</v>
      </c>
      <c r="H677" s="3">
        <f>IF(ISERR(LN(Table2743[[#This Row],[Close]]/E676)),"-",LN(Table2743[[#This Row],[Close]]/E676))</f>
        <v>-2.9750477881848796E-2</v>
      </c>
    </row>
    <row r="678" spans="1:8" x14ac:dyDescent="0.3">
      <c r="A678" s="2">
        <v>44099</v>
      </c>
      <c r="B678" s="1">
        <v>10910.4</v>
      </c>
      <c r="C678" s="1">
        <v>11072.6</v>
      </c>
      <c r="D678" s="1">
        <v>10854.85</v>
      </c>
      <c r="E678" s="1">
        <v>11050.25</v>
      </c>
      <c r="F678" s="1">
        <v>559597322</v>
      </c>
      <c r="G678" s="1">
        <v>31122.18</v>
      </c>
      <c r="H678" s="3">
        <f>IF(ISERR(LN(Table2743[[#This Row],[Close]]/E677)),"-",LN(Table2743[[#This Row],[Close]]/E677))</f>
        <v>2.2393161118835776E-2</v>
      </c>
    </row>
    <row r="679" spans="1:8" x14ac:dyDescent="0.3">
      <c r="A679" s="2">
        <v>44102</v>
      </c>
      <c r="B679" s="1">
        <v>11140.85</v>
      </c>
      <c r="C679" s="1">
        <v>11239.35</v>
      </c>
      <c r="D679" s="1">
        <v>11099.85</v>
      </c>
      <c r="E679" s="1">
        <v>11227.55</v>
      </c>
      <c r="F679" s="1">
        <v>472777324</v>
      </c>
      <c r="G679" s="1">
        <v>24361.17</v>
      </c>
      <c r="H679" s="3">
        <f>IF(ISERR(LN(Table2743[[#This Row],[Close]]/E678)),"-",LN(Table2743[[#This Row],[Close]]/E678))</f>
        <v>1.5917527178764334E-2</v>
      </c>
    </row>
    <row r="680" spans="1:8" x14ac:dyDescent="0.3">
      <c r="A680" s="2">
        <v>44103</v>
      </c>
      <c r="B680" s="1">
        <v>11288.6</v>
      </c>
      <c r="C680" s="1">
        <v>11305.4</v>
      </c>
      <c r="D680" s="1">
        <v>11181</v>
      </c>
      <c r="E680" s="1">
        <v>11222.4</v>
      </c>
      <c r="F680" s="1">
        <v>498295735</v>
      </c>
      <c r="G680" s="1">
        <v>26875.14</v>
      </c>
      <c r="H680" s="3">
        <f>IF(ISERR(LN(Table2743[[#This Row],[Close]]/E679)),"-",LN(Table2743[[#This Row],[Close]]/E679))</f>
        <v>-4.5879835726466887E-4</v>
      </c>
    </row>
    <row r="681" spans="1:8" x14ac:dyDescent="0.3">
      <c r="A681" s="2">
        <v>44104</v>
      </c>
      <c r="B681" s="1">
        <v>11244.45</v>
      </c>
      <c r="C681" s="1">
        <v>11295.4</v>
      </c>
      <c r="D681" s="1">
        <v>11184.55</v>
      </c>
      <c r="E681" s="1">
        <v>11247.55</v>
      </c>
      <c r="F681" s="1">
        <v>499343849</v>
      </c>
      <c r="G681" s="1">
        <v>28134.77</v>
      </c>
      <c r="H681" s="3">
        <f>IF(ISERR(LN(Table2743[[#This Row],[Close]]/E680)),"-",LN(Table2743[[#This Row],[Close]]/E680))</f>
        <v>2.238546191905813E-3</v>
      </c>
    </row>
  </sheetData>
  <pageMargins left="0.7" right="0.7" top="0.75" bottom="0.75" header="0.3" footer="0.3"/>
  <drawing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30F66-BCC8-4FCB-A2C0-F6563725A86D}">
  <dimension ref="A1:N681"/>
  <sheetViews>
    <sheetView showGridLines="0" workbookViewId="0"/>
  </sheetViews>
  <sheetFormatPr defaultRowHeight="14.4" x14ac:dyDescent="0.3"/>
  <cols>
    <col min="1" max="1" width="9.21875" style="1" customWidth="1"/>
    <col min="2" max="2" width="7.77734375" style="1" customWidth="1"/>
    <col min="3" max="3" width="9.88671875" style="1" bestFit="1" customWidth="1"/>
    <col min="4" max="4" width="11.5546875" style="1" customWidth="1"/>
    <col min="5" max="5" width="12" style="1" customWidth="1"/>
    <col min="6" max="6" width="11.21875" style="1" customWidth="1"/>
    <col min="7" max="7" width="10.88671875" style="1" customWidth="1"/>
    <col min="8" max="8" width="10.77734375" style="1" customWidth="1"/>
    <col min="9" max="9" width="11.88671875" style="1" customWidth="1"/>
    <col min="10" max="10" width="14.33203125" style="1" customWidth="1"/>
    <col min="11" max="11" width="21.21875" style="1" customWidth="1"/>
    <col min="12" max="12" width="12" style="1" bestFit="1" customWidth="1"/>
    <col min="13" max="13" width="14.109375" style="1" customWidth="1"/>
    <col min="14" max="14" width="10.6640625" style="3" bestFit="1" customWidth="1"/>
    <col min="15" max="16384" width="8.88671875" style="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3" t="s">
        <v>15</v>
      </c>
    </row>
    <row r="2" spans="1:14" x14ac:dyDescent="0.3">
      <c r="A2" s="1" t="s">
        <v>45</v>
      </c>
      <c r="B2" s="1" t="s">
        <v>14</v>
      </c>
      <c r="C2" s="2">
        <v>43101</v>
      </c>
      <c r="D2" s="1">
        <v>1098.3499999999999</v>
      </c>
      <c r="E2" s="1">
        <v>1095</v>
      </c>
      <c r="F2" s="1">
        <v>1119.95</v>
      </c>
      <c r="G2" s="1">
        <v>1090.0999999999999</v>
      </c>
      <c r="H2" s="1">
        <v>1096.25</v>
      </c>
      <c r="I2" s="1">
        <v>1099.05</v>
      </c>
      <c r="J2" s="1">
        <v>1106.95</v>
      </c>
      <c r="K2" s="1">
        <v>429620</v>
      </c>
      <c r="L2" s="1">
        <v>475566370.5</v>
      </c>
      <c r="M2" s="1">
        <v>10252</v>
      </c>
      <c r="N2" s="3" t="str">
        <f>IF(ISERR(LN(Table1844[[#This Row],[Close Price]]/I1)),"-",LN(Table1844[[#This Row],[Close Price]]/I1))</f>
        <v>-</v>
      </c>
    </row>
    <row r="3" spans="1:14" x14ac:dyDescent="0.3">
      <c r="A3" s="1" t="s">
        <v>45</v>
      </c>
      <c r="B3" s="1" t="s">
        <v>14</v>
      </c>
      <c r="C3" s="2">
        <v>43102</v>
      </c>
      <c r="D3" s="1">
        <v>1099.05</v>
      </c>
      <c r="E3" s="1">
        <v>1100</v>
      </c>
      <c r="F3" s="1">
        <v>1109.45</v>
      </c>
      <c r="G3" s="1">
        <v>1073.45</v>
      </c>
      <c r="H3" s="1">
        <v>1079</v>
      </c>
      <c r="I3" s="1">
        <v>1080.9000000000001</v>
      </c>
      <c r="J3" s="1">
        <v>1084.54</v>
      </c>
      <c r="K3" s="1">
        <v>413942</v>
      </c>
      <c r="L3" s="1">
        <v>448936311</v>
      </c>
      <c r="M3" s="1">
        <v>10725</v>
      </c>
      <c r="N3" s="3">
        <f>IF(ISERR(LN(Table1844[[#This Row],[Close Price]]/I2)),"-",LN(Table1844[[#This Row],[Close Price]]/I2))</f>
        <v>-1.6652142851925237E-2</v>
      </c>
    </row>
    <row r="4" spans="1:14" x14ac:dyDescent="0.3">
      <c r="A4" s="1" t="s">
        <v>45</v>
      </c>
      <c r="B4" s="1" t="s">
        <v>14</v>
      </c>
      <c r="C4" s="2">
        <v>43103</v>
      </c>
      <c r="D4" s="1">
        <v>1080.9000000000001</v>
      </c>
      <c r="E4" s="1">
        <v>1080.5</v>
      </c>
      <c r="F4" s="1">
        <v>1115.95</v>
      </c>
      <c r="G4" s="1">
        <v>1080.0999999999999</v>
      </c>
      <c r="H4" s="1">
        <v>1097</v>
      </c>
      <c r="I4" s="1">
        <v>1099.4000000000001</v>
      </c>
      <c r="J4" s="1">
        <v>1101.99</v>
      </c>
      <c r="K4" s="1">
        <v>768114</v>
      </c>
      <c r="L4" s="1">
        <v>846456923.20000005</v>
      </c>
      <c r="M4" s="1">
        <v>23559</v>
      </c>
      <c r="N4" s="3">
        <f>IF(ISERR(LN(Table1844[[#This Row],[Close Price]]/I3)),"-",LN(Table1844[[#This Row],[Close Price]]/I3))</f>
        <v>1.6970549004402723E-2</v>
      </c>
    </row>
    <row r="5" spans="1:14" x14ac:dyDescent="0.3">
      <c r="A5" s="1" t="s">
        <v>45</v>
      </c>
      <c r="B5" s="1" t="s">
        <v>14</v>
      </c>
      <c r="C5" s="2">
        <v>43104</v>
      </c>
      <c r="D5" s="1">
        <v>1099.4000000000001</v>
      </c>
      <c r="E5" s="1">
        <v>1106.9000000000001</v>
      </c>
      <c r="F5" s="1">
        <v>1112.25</v>
      </c>
      <c r="G5" s="1">
        <v>1092</v>
      </c>
      <c r="H5" s="1">
        <v>1108.6500000000001</v>
      </c>
      <c r="I5" s="1">
        <v>1106.55</v>
      </c>
      <c r="J5" s="1">
        <v>1102.79</v>
      </c>
      <c r="K5" s="1">
        <v>450896</v>
      </c>
      <c r="L5" s="1">
        <v>497245028.25</v>
      </c>
      <c r="M5" s="1">
        <v>23767</v>
      </c>
      <c r="N5" s="3">
        <f>IF(ISERR(LN(Table1844[[#This Row],[Close Price]]/I4)),"-",LN(Table1844[[#This Row],[Close Price]]/I4))</f>
        <v>6.482490571860797E-3</v>
      </c>
    </row>
    <row r="6" spans="1:14" x14ac:dyDescent="0.3">
      <c r="A6" s="1" t="s">
        <v>45</v>
      </c>
      <c r="B6" s="1" t="s">
        <v>14</v>
      </c>
      <c r="C6" s="2">
        <v>43105</v>
      </c>
      <c r="D6" s="1">
        <v>1106.55</v>
      </c>
      <c r="E6" s="1">
        <v>1105.8</v>
      </c>
      <c r="F6" s="1">
        <v>1123.5</v>
      </c>
      <c r="G6" s="1">
        <v>1102.05</v>
      </c>
      <c r="H6" s="1">
        <v>1107</v>
      </c>
      <c r="I6" s="1">
        <v>1107.6500000000001</v>
      </c>
      <c r="J6" s="1">
        <v>1111.7</v>
      </c>
      <c r="K6" s="1">
        <v>568810</v>
      </c>
      <c r="L6" s="1">
        <v>632346983.89999998</v>
      </c>
      <c r="M6" s="1">
        <v>24010</v>
      </c>
      <c r="N6" s="3">
        <f>IF(ISERR(LN(Table1844[[#This Row],[Close Price]]/I5)),"-",LN(Table1844[[#This Row],[Close Price]]/I5))</f>
        <v>9.9358693026366913E-4</v>
      </c>
    </row>
    <row r="7" spans="1:14" x14ac:dyDescent="0.3">
      <c r="A7" s="1" t="s">
        <v>45</v>
      </c>
      <c r="B7" s="1" t="s">
        <v>14</v>
      </c>
      <c r="C7" s="2">
        <v>43108</v>
      </c>
      <c r="D7" s="1">
        <v>1107.6500000000001</v>
      </c>
      <c r="E7" s="1">
        <v>1107.6500000000001</v>
      </c>
      <c r="F7" s="1">
        <v>1135.4000000000001</v>
      </c>
      <c r="G7" s="1">
        <v>1107.6500000000001</v>
      </c>
      <c r="H7" s="1">
        <v>1112.6500000000001</v>
      </c>
      <c r="I7" s="1">
        <v>1116.2</v>
      </c>
      <c r="J7" s="1">
        <v>1123.3599999999999</v>
      </c>
      <c r="K7" s="1">
        <v>468360</v>
      </c>
      <c r="L7" s="1">
        <v>526137015</v>
      </c>
      <c r="M7" s="1">
        <v>22829</v>
      </c>
      <c r="N7" s="3">
        <f>IF(ISERR(LN(Table1844[[#This Row],[Close Price]]/I6)),"-",LN(Table1844[[#This Row],[Close Price]]/I6))</f>
        <v>7.6894054256487444E-3</v>
      </c>
    </row>
    <row r="8" spans="1:14" x14ac:dyDescent="0.3">
      <c r="A8" s="1" t="s">
        <v>45</v>
      </c>
      <c r="B8" s="1" t="s">
        <v>14</v>
      </c>
      <c r="C8" s="2">
        <v>43109</v>
      </c>
      <c r="D8" s="1">
        <v>1116.2</v>
      </c>
      <c r="E8" s="1">
        <v>1116.2</v>
      </c>
      <c r="F8" s="1">
        <v>1127.9000000000001</v>
      </c>
      <c r="G8" s="1">
        <v>1083.5999999999999</v>
      </c>
      <c r="H8" s="1">
        <v>1088.55</v>
      </c>
      <c r="I8" s="1">
        <v>1089.3</v>
      </c>
      <c r="J8" s="1">
        <v>1096.7</v>
      </c>
      <c r="K8" s="1">
        <v>639168</v>
      </c>
      <c r="L8" s="1">
        <v>700973292.20000005</v>
      </c>
      <c r="M8" s="1">
        <v>27172</v>
      </c>
      <c r="N8" s="3">
        <f>IF(ISERR(LN(Table1844[[#This Row],[Close Price]]/I7)),"-",LN(Table1844[[#This Row],[Close Price]]/I7))</f>
        <v>-2.439477126593351E-2</v>
      </c>
    </row>
    <row r="9" spans="1:14" x14ac:dyDescent="0.3">
      <c r="A9" s="1" t="s">
        <v>45</v>
      </c>
      <c r="B9" s="1" t="s">
        <v>14</v>
      </c>
      <c r="C9" s="2">
        <v>43110</v>
      </c>
      <c r="D9" s="1">
        <v>1089.3</v>
      </c>
      <c r="E9" s="1">
        <v>1085</v>
      </c>
      <c r="F9" s="1">
        <v>1115</v>
      </c>
      <c r="G9" s="1">
        <v>1074.6500000000001</v>
      </c>
      <c r="H9" s="1">
        <v>1076.8</v>
      </c>
      <c r="I9" s="1">
        <v>1079.3</v>
      </c>
      <c r="J9" s="1">
        <v>1089.9000000000001</v>
      </c>
      <c r="K9" s="1">
        <v>807750</v>
      </c>
      <c r="L9" s="1">
        <v>880365677.10000002</v>
      </c>
      <c r="M9" s="1">
        <v>36321</v>
      </c>
      <c r="N9" s="3">
        <f>IF(ISERR(LN(Table1844[[#This Row],[Close Price]]/I8)),"-",LN(Table1844[[#This Row],[Close Price]]/I8))</f>
        <v>-9.2226052570991684E-3</v>
      </c>
    </row>
    <row r="10" spans="1:14" x14ac:dyDescent="0.3">
      <c r="A10" s="1" t="s">
        <v>45</v>
      </c>
      <c r="B10" s="1" t="s">
        <v>14</v>
      </c>
      <c r="C10" s="2">
        <v>43111</v>
      </c>
      <c r="D10" s="1">
        <v>1079.3</v>
      </c>
      <c r="E10" s="1">
        <v>1085</v>
      </c>
      <c r="F10" s="1">
        <v>1107</v>
      </c>
      <c r="G10" s="1">
        <v>1075.05</v>
      </c>
      <c r="H10" s="1">
        <v>1106</v>
      </c>
      <c r="I10" s="1">
        <v>1101.55</v>
      </c>
      <c r="J10" s="1">
        <v>1093.96</v>
      </c>
      <c r="K10" s="1">
        <v>459962</v>
      </c>
      <c r="L10" s="1">
        <v>503182103.44999999</v>
      </c>
      <c r="M10" s="1">
        <v>16274</v>
      </c>
      <c r="N10" s="3">
        <f>IF(ISERR(LN(Table1844[[#This Row],[Close Price]]/I9)),"-",LN(Table1844[[#This Row],[Close Price]]/I9))</f>
        <v>2.0405596027273581E-2</v>
      </c>
    </row>
    <row r="11" spans="1:14" x14ac:dyDescent="0.3">
      <c r="A11" s="1" t="s">
        <v>45</v>
      </c>
      <c r="B11" s="1" t="s">
        <v>14</v>
      </c>
      <c r="C11" s="2">
        <v>43112</v>
      </c>
      <c r="D11" s="1">
        <v>1101.55</v>
      </c>
      <c r="E11" s="1">
        <v>1106.9000000000001</v>
      </c>
      <c r="F11" s="1">
        <v>1110</v>
      </c>
      <c r="G11" s="1">
        <v>1083.5</v>
      </c>
      <c r="H11" s="1">
        <v>1090</v>
      </c>
      <c r="I11" s="1">
        <v>1093.8</v>
      </c>
      <c r="J11" s="1">
        <v>1096.08</v>
      </c>
      <c r="K11" s="1">
        <v>276559</v>
      </c>
      <c r="L11" s="1">
        <v>303131027.35000002</v>
      </c>
      <c r="M11" s="1">
        <v>8488</v>
      </c>
      <c r="N11" s="3">
        <f>IF(ISERR(LN(Table1844[[#This Row],[Close Price]]/I10)),"-",LN(Table1844[[#This Row],[Close Price]]/I10))</f>
        <v>-7.060406945901712E-3</v>
      </c>
    </row>
    <row r="12" spans="1:14" x14ac:dyDescent="0.3">
      <c r="A12" s="1" t="s">
        <v>45</v>
      </c>
      <c r="B12" s="1" t="s">
        <v>14</v>
      </c>
      <c r="C12" s="2">
        <v>43115</v>
      </c>
      <c r="D12" s="1">
        <v>1093.8</v>
      </c>
      <c r="E12" s="1">
        <v>1093.8</v>
      </c>
      <c r="F12" s="1">
        <v>1093.8</v>
      </c>
      <c r="G12" s="1">
        <v>1020</v>
      </c>
      <c r="H12" s="1">
        <v>1082</v>
      </c>
      <c r="I12" s="1">
        <v>1078.3499999999999</v>
      </c>
      <c r="J12" s="1">
        <v>1077.93</v>
      </c>
      <c r="K12" s="1">
        <v>279071</v>
      </c>
      <c r="L12" s="1">
        <v>300819398</v>
      </c>
      <c r="M12" s="1">
        <v>11162</v>
      </c>
      <c r="N12" s="3">
        <f>IF(ISERR(LN(Table1844[[#This Row],[Close Price]]/I11)),"-",LN(Table1844[[#This Row],[Close Price]]/I11))</f>
        <v>-1.4225776814682199E-2</v>
      </c>
    </row>
    <row r="13" spans="1:14" x14ac:dyDescent="0.3">
      <c r="A13" s="1" t="s">
        <v>45</v>
      </c>
      <c r="B13" s="1" t="s">
        <v>14</v>
      </c>
      <c r="C13" s="2">
        <v>43116</v>
      </c>
      <c r="D13" s="1">
        <v>1078.3499999999999</v>
      </c>
      <c r="E13" s="1">
        <v>1079</v>
      </c>
      <c r="F13" s="1">
        <v>1102.8</v>
      </c>
      <c r="G13" s="1">
        <v>1075</v>
      </c>
      <c r="H13" s="1">
        <v>1091</v>
      </c>
      <c r="I13" s="1">
        <v>1092.75</v>
      </c>
      <c r="J13" s="1">
        <v>1090.21</v>
      </c>
      <c r="K13" s="1">
        <v>804279</v>
      </c>
      <c r="L13" s="1">
        <v>876833555.95000005</v>
      </c>
      <c r="M13" s="1">
        <v>27355</v>
      </c>
      <c r="N13" s="3">
        <f>IF(ISERR(LN(Table1844[[#This Row],[Close Price]]/I12)),"-",LN(Table1844[[#This Row],[Close Price]]/I12))</f>
        <v>1.3265359645433855E-2</v>
      </c>
    </row>
    <row r="14" spans="1:14" x14ac:dyDescent="0.3">
      <c r="A14" s="1" t="s">
        <v>45</v>
      </c>
      <c r="B14" s="1" t="s">
        <v>14</v>
      </c>
      <c r="C14" s="2">
        <v>43117</v>
      </c>
      <c r="D14" s="1">
        <v>1092.75</v>
      </c>
      <c r="E14" s="1">
        <v>1091</v>
      </c>
      <c r="F14" s="1">
        <v>1111.9000000000001</v>
      </c>
      <c r="G14" s="1">
        <v>1078.2</v>
      </c>
      <c r="H14" s="1">
        <v>1106.05</v>
      </c>
      <c r="I14" s="1">
        <v>1107.55</v>
      </c>
      <c r="J14" s="1">
        <v>1094.96</v>
      </c>
      <c r="K14" s="1">
        <v>840913</v>
      </c>
      <c r="L14" s="1">
        <v>920765069.45000005</v>
      </c>
      <c r="M14" s="1">
        <v>28561</v>
      </c>
      <c r="N14" s="3">
        <f>IF(ISERR(LN(Table1844[[#This Row],[Close Price]]/I13)),"-",LN(Table1844[[#This Row],[Close Price]]/I13))</f>
        <v>1.3452913883646325E-2</v>
      </c>
    </row>
    <row r="15" spans="1:14" x14ac:dyDescent="0.3">
      <c r="A15" s="1" t="s">
        <v>45</v>
      </c>
      <c r="B15" s="1" t="s">
        <v>14</v>
      </c>
      <c r="C15" s="2">
        <v>43118</v>
      </c>
      <c r="D15" s="1">
        <v>1107.55</v>
      </c>
      <c r="E15" s="1">
        <v>1107.55</v>
      </c>
      <c r="F15" s="1">
        <v>1119.75</v>
      </c>
      <c r="G15" s="1">
        <v>1081.0999999999999</v>
      </c>
      <c r="H15" s="1">
        <v>1091.75</v>
      </c>
      <c r="I15" s="1">
        <v>1090.4000000000001</v>
      </c>
      <c r="J15" s="1">
        <v>1101.67</v>
      </c>
      <c r="K15" s="1">
        <v>582399</v>
      </c>
      <c r="L15" s="1">
        <v>641609356.64999998</v>
      </c>
      <c r="M15" s="1">
        <v>27107</v>
      </c>
      <c r="N15" s="3">
        <f>IF(ISERR(LN(Table1844[[#This Row],[Close Price]]/I14)),"-",LN(Table1844[[#This Row],[Close Price]]/I14))</f>
        <v>-1.5605767244747187E-2</v>
      </c>
    </row>
    <row r="16" spans="1:14" x14ac:dyDescent="0.3">
      <c r="A16" s="1" t="s">
        <v>45</v>
      </c>
      <c r="B16" s="1" t="s">
        <v>14</v>
      </c>
      <c r="C16" s="2">
        <v>43119</v>
      </c>
      <c r="D16" s="1">
        <v>1090.4000000000001</v>
      </c>
      <c r="E16" s="1">
        <v>1090</v>
      </c>
      <c r="F16" s="1">
        <v>1103.5999999999999</v>
      </c>
      <c r="G16" s="1">
        <v>1082.5999999999999</v>
      </c>
      <c r="H16" s="1">
        <v>1098</v>
      </c>
      <c r="I16" s="1">
        <v>1098.3</v>
      </c>
      <c r="J16" s="1">
        <v>1094.76</v>
      </c>
      <c r="K16" s="1">
        <v>322347</v>
      </c>
      <c r="L16" s="1">
        <v>352893995.14999998</v>
      </c>
      <c r="M16" s="1">
        <v>16882</v>
      </c>
      <c r="N16" s="3">
        <f>IF(ISERR(LN(Table1844[[#This Row],[Close Price]]/I15)),"-",LN(Table1844[[#This Row],[Close Price]]/I15))</f>
        <v>7.2189284119772833E-3</v>
      </c>
    </row>
    <row r="17" spans="1:14" x14ac:dyDescent="0.3">
      <c r="A17" s="1" t="s">
        <v>45</v>
      </c>
      <c r="B17" s="1" t="s">
        <v>14</v>
      </c>
      <c r="C17" s="2">
        <v>43122</v>
      </c>
      <c r="D17" s="1">
        <v>1098.3</v>
      </c>
      <c r="E17" s="1">
        <v>1095.95</v>
      </c>
      <c r="F17" s="1">
        <v>1103.7</v>
      </c>
      <c r="G17" s="1">
        <v>1067.25</v>
      </c>
      <c r="H17" s="1">
        <v>1077.55</v>
      </c>
      <c r="I17" s="1">
        <v>1077.8499999999999</v>
      </c>
      <c r="J17" s="1">
        <v>1085.3499999999999</v>
      </c>
      <c r="K17" s="1">
        <v>690857</v>
      </c>
      <c r="L17" s="1">
        <v>749819502</v>
      </c>
      <c r="M17" s="1">
        <v>13625</v>
      </c>
      <c r="N17" s="3">
        <f>IF(ISERR(LN(Table1844[[#This Row],[Close Price]]/I16)),"-",LN(Table1844[[#This Row],[Close Price]]/I16))</f>
        <v>-1.8795213574857625E-2</v>
      </c>
    </row>
    <row r="18" spans="1:14" x14ac:dyDescent="0.3">
      <c r="A18" s="1" t="s">
        <v>45</v>
      </c>
      <c r="B18" s="1" t="s">
        <v>14</v>
      </c>
      <c r="C18" s="2">
        <v>43123</v>
      </c>
      <c r="D18" s="1">
        <v>1077.8499999999999</v>
      </c>
      <c r="E18" s="1">
        <v>1079</v>
      </c>
      <c r="F18" s="1">
        <v>1107.6500000000001</v>
      </c>
      <c r="G18" s="1">
        <v>1079</v>
      </c>
      <c r="H18" s="1">
        <v>1095</v>
      </c>
      <c r="I18" s="1">
        <v>1101.3499999999999</v>
      </c>
      <c r="J18" s="1">
        <v>1097.47</v>
      </c>
      <c r="K18" s="1">
        <v>1019038</v>
      </c>
      <c r="L18" s="1">
        <v>1118361132.8</v>
      </c>
      <c r="M18" s="1">
        <v>38327</v>
      </c>
      <c r="N18" s="3">
        <f>IF(ISERR(LN(Table1844[[#This Row],[Close Price]]/I17)),"-",LN(Table1844[[#This Row],[Close Price]]/I17))</f>
        <v>2.1568383810723922E-2</v>
      </c>
    </row>
    <row r="19" spans="1:14" x14ac:dyDescent="0.3">
      <c r="A19" s="1" t="s">
        <v>45</v>
      </c>
      <c r="B19" s="1" t="s">
        <v>14</v>
      </c>
      <c r="C19" s="2">
        <v>43124</v>
      </c>
      <c r="D19" s="1">
        <v>1101.3499999999999</v>
      </c>
      <c r="E19" s="1">
        <v>1104.95</v>
      </c>
      <c r="F19" s="1">
        <v>1126.0999999999999</v>
      </c>
      <c r="G19" s="1">
        <v>1086.5</v>
      </c>
      <c r="H19" s="1">
        <v>1097.4000000000001</v>
      </c>
      <c r="I19" s="1">
        <v>1102.9000000000001</v>
      </c>
      <c r="J19" s="1">
        <v>1106.57</v>
      </c>
      <c r="K19" s="1">
        <v>821655</v>
      </c>
      <c r="L19" s="1">
        <v>909221511.10000002</v>
      </c>
      <c r="M19" s="1">
        <v>22414</v>
      </c>
      <c r="N19" s="3">
        <f>IF(ISERR(LN(Table1844[[#This Row],[Close Price]]/I18)),"-",LN(Table1844[[#This Row],[Close Price]]/I18))</f>
        <v>1.4063742819348209E-3</v>
      </c>
    </row>
    <row r="20" spans="1:14" x14ac:dyDescent="0.3">
      <c r="A20" s="1" t="s">
        <v>45</v>
      </c>
      <c r="B20" s="1" t="s">
        <v>14</v>
      </c>
      <c r="C20" s="2">
        <v>43125</v>
      </c>
      <c r="D20" s="1">
        <v>1102.9000000000001</v>
      </c>
      <c r="E20" s="1">
        <v>1100</v>
      </c>
      <c r="F20" s="1">
        <v>1126</v>
      </c>
      <c r="G20" s="1">
        <v>1095.0999999999999</v>
      </c>
      <c r="H20" s="1">
        <v>1125</v>
      </c>
      <c r="I20" s="1">
        <v>1120.3</v>
      </c>
      <c r="J20" s="1">
        <v>1119.1400000000001</v>
      </c>
      <c r="K20" s="1">
        <v>2015896</v>
      </c>
      <c r="L20" s="1">
        <v>2256064862.8499999</v>
      </c>
      <c r="M20" s="1">
        <v>41950</v>
      </c>
      <c r="N20" s="3">
        <f>IF(ISERR(LN(Table1844[[#This Row],[Close Price]]/I19)),"-",LN(Table1844[[#This Row],[Close Price]]/I19))</f>
        <v>1.5653432252576215E-2</v>
      </c>
    </row>
    <row r="21" spans="1:14" x14ac:dyDescent="0.3">
      <c r="A21" s="1" t="s">
        <v>45</v>
      </c>
      <c r="B21" s="1" t="s">
        <v>14</v>
      </c>
      <c r="C21" s="2">
        <v>43129</v>
      </c>
      <c r="D21" s="1">
        <v>1120.3</v>
      </c>
      <c r="E21" s="1">
        <v>1115</v>
      </c>
      <c r="F21" s="1">
        <v>1115</v>
      </c>
      <c r="G21" s="1">
        <v>1082</v>
      </c>
      <c r="H21" s="1">
        <v>1100.45</v>
      </c>
      <c r="I21" s="1">
        <v>1100.4000000000001</v>
      </c>
      <c r="J21" s="1">
        <v>1095.3900000000001</v>
      </c>
      <c r="K21" s="1">
        <v>909205</v>
      </c>
      <c r="L21" s="1">
        <v>995933393.14999998</v>
      </c>
      <c r="M21" s="1">
        <v>35174</v>
      </c>
      <c r="N21" s="3">
        <f>IF(ISERR(LN(Table1844[[#This Row],[Close Price]]/I20)),"-",LN(Table1844[[#This Row],[Close Price]]/I20))</f>
        <v>-1.7922756514257992E-2</v>
      </c>
    </row>
    <row r="22" spans="1:14" x14ac:dyDescent="0.3">
      <c r="A22" s="1" t="s">
        <v>45</v>
      </c>
      <c r="B22" s="1" t="s">
        <v>14</v>
      </c>
      <c r="C22" s="2">
        <v>43130</v>
      </c>
      <c r="D22" s="1">
        <v>1100.4000000000001</v>
      </c>
      <c r="E22" s="1">
        <v>1100</v>
      </c>
      <c r="F22" s="1">
        <v>1108.25</v>
      </c>
      <c r="G22" s="1">
        <v>1068.25</v>
      </c>
      <c r="H22" s="1">
        <v>1075</v>
      </c>
      <c r="I22" s="1">
        <v>1079.9000000000001</v>
      </c>
      <c r="J22" s="1">
        <v>1084.93</v>
      </c>
      <c r="K22" s="1">
        <v>662548</v>
      </c>
      <c r="L22" s="1">
        <v>718820191.75</v>
      </c>
      <c r="M22" s="1">
        <v>23887</v>
      </c>
      <c r="N22" s="3">
        <f>IF(ISERR(LN(Table1844[[#This Row],[Close Price]]/I21)),"-",LN(Table1844[[#This Row],[Close Price]]/I21))</f>
        <v>-1.8805305811705402E-2</v>
      </c>
    </row>
    <row r="23" spans="1:14" x14ac:dyDescent="0.3">
      <c r="A23" s="1" t="s">
        <v>45</v>
      </c>
      <c r="B23" s="1" t="s">
        <v>14</v>
      </c>
      <c r="C23" s="2">
        <v>43131</v>
      </c>
      <c r="D23" s="1">
        <v>1079.9000000000001</v>
      </c>
      <c r="E23" s="1">
        <v>1079.9000000000001</v>
      </c>
      <c r="F23" s="1">
        <v>1079.9000000000001</v>
      </c>
      <c r="G23" s="1">
        <v>1009</v>
      </c>
      <c r="H23" s="1">
        <v>1043.05</v>
      </c>
      <c r="I23" s="1">
        <v>1039.4000000000001</v>
      </c>
      <c r="J23" s="1">
        <v>1036.8</v>
      </c>
      <c r="K23" s="1">
        <v>960918</v>
      </c>
      <c r="L23" s="1">
        <v>996280071.14999998</v>
      </c>
      <c r="M23" s="1">
        <v>32239</v>
      </c>
      <c r="N23" s="3">
        <f>IF(ISERR(LN(Table1844[[#This Row],[Close Price]]/I22)),"-",LN(Table1844[[#This Row],[Close Price]]/I22))</f>
        <v>-3.8224820664372598E-2</v>
      </c>
    </row>
    <row r="24" spans="1:14" x14ac:dyDescent="0.3">
      <c r="A24" s="1" t="s">
        <v>45</v>
      </c>
      <c r="B24" s="1" t="s">
        <v>14</v>
      </c>
      <c r="C24" s="2">
        <v>43132</v>
      </c>
      <c r="D24" s="1">
        <v>1039.4000000000001</v>
      </c>
      <c r="E24" s="1">
        <v>1050</v>
      </c>
      <c r="F24" s="1">
        <v>1058.5999999999999</v>
      </c>
      <c r="G24" s="1">
        <v>1022.5</v>
      </c>
      <c r="H24" s="1">
        <v>1047.95</v>
      </c>
      <c r="I24" s="1">
        <v>1043.8</v>
      </c>
      <c r="J24" s="1">
        <v>1042.01</v>
      </c>
      <c r="K24" s="1">
        <v>763908</v>
      </c>
      <c r="L24" s="1">
        <v>795998777.54999995</v>
      </c>
      <c r="M24" s="1">
        <v>25293</v>
      </c>
      <c r="N24" s="3">
        <f>IF(ISERR(LN(Table1844[[#This Row],[Close Price]]/I23)),"-",LN(Table1844[[#This Row],[Close Price]]/I23))</f>
        <v>4.2242766349711476E-3</v>
      </c>
    </row>
    <row r="25" spans="1:14" x14ac:dyDescent="0.3">
      <c r="A25" s="1" t="s">
        <v>45</v>
      </c>
      <c r="B25" s="1" t="s">
        <v>14</v>
      </c>
      <c r="C25" s="2">
        <v>43133</v>
      </c>
      <c r="D25" s="1">
        <v>1043.8</v>
      </c>
      <c r="E25" s="1">
        <v>1025</v>
      </c>
      <c r="F25" s="1">
        <v>1051.25</v>
      </c>
      <c r="G25" s="1">
        <v>1006.8</v>
      </c>
      <c r="H25" s="1">
        <v>1020</v>
      </c>
      <c r="I25" s="1">
        <v>1028.25</v>
      </c>
      <c r="J25" s="1">
        <v>1027.5899999999999</v>
      </c>
      <c r="K25" s="1">
        <v>1850108</v>
      </c>
      <c r="L25" s="1">
        <v>1901156367.2</v>
      </c>
      <c r="M25" s="1">
        <v>22645</v>
      </c>
      <c r="N25" s="3">
        <f>IF(ISERR(LN(Table1844[[#This Row],[Close Price]]/I24)),"-",LN(Table1844[[#This Row],[Close Price]]/I24))</f>
        <v>-1.5009572098779331E-2</v>
      </c>
    </row>
    <row r="26" spans="1:14" x14ac:dyDescent="0.3">
      <c r="A26" s="1" t="s">
        <v>45</v>
      </c>
      <c r="B26" s="1" t="s">
        <v>14</v>
      </c>
      <c r="C26" s="2">
        <v>43136</v>
      </c>
      <c r="D26" s="1">
        <v>1028.25</v>
      </c>
      <c r="E26" s="1">
        <v>1005</v>
      </c>
      <c r="F26" s="1">
        <v>1048.5999999999999</v>
      </c>
      <c r="G26" s="1">
        <v>1000</v>
      </c>
      <c r="H26" s="1">
        <v>1045</v>
      </c>
      <c r="I26" s="1">
        <v>1034.6500000000001</v>
      </c>
      <c r="J26" s="1">
        <v>1018.54</v>
      </c>
      <c r="K26" s="1">
        <v>545693</v>
      </c>
      <c r="L26" s="1">
        <v>555809512.45000005</v>
      </c>
      <c r="M26" s="1">
        <v>16927</v>
      </c>
      <c r="N26" s="3">
        <f>IF(ISERR(LN(Table1844[[#This Row],[Close Price]]/I25)),"-",LN(Table1844[[#This Row],[Close Price]]/I25))</f>
        <v>6.2048771473044162E-3</v>
      </c>
    </row>
    <row r="27" spans="1:14" x14ac:dyDescent="0.3">
      <c r="A27" s="1" t="s">
        <v>45</v>
      </c>
      <c r="B27" s="1" t="s">
        <v>14</v>
      </c>
      <c r="C27" s="2">
        <v>43137</v>
      </c>
      <c r="D27" s="1">
        <v>1034.6500000000001</v>
      </c>
      <c r="E27" s="1">
        <v>982.4</v>
      </c>
      <c r="F27" s="1">
        <v>1016</v>
      </c>
      <c r="G27" s="1">
        <v>978.35</v>
      </c>
      <c r="H27" s="1">
        <v>1004.05</v>
      </c>
      <c r="I27" s="1">
        <v>1003.2</v>
      </c>
      <c r="J27" s="1">
        <v>999.14</v>
      </c>
      <c r="K27" s="1">
        <v>659453</v>
      </c>
      <c r="L27" s="1">
        <v>658883796.45000005</v>
      </c>
      <c r="M27" s="1">
        <v>19318</v>
      </c>
      <c r="N27" s="3">
        <f>IF(ISERR(LN(Table1844[[#This Row],[Close Price]]/I26)),"-",LN(Table1844[[#This Row],[Close Price]]/I26))</f>
        <v>-3.086831437918159E-2</v>
      </c>
    </row>
    <row r="28" spans="1:14" x14ac:dyDescent="0.3">
      <c r="A28" s="1" t="s">
        <v>45</v>
      </c>
      <c r="B28" s="1" t="s">
        <v>14</v>
      </c>
      <c r="C28" s="2">
        <v>43138</v>
      </c>
      <c r="D28" s="1">
        <v>1003.2</v>
      </c>
      <c r="E28" s="1">
        <v>1010</v>
      </c>
      <c r="F28" s="1">
        <v>1023.75</v>
      </c>
      <c r="G28" s="1">
        <v>1005.7</v>
      </c>
      <c r="H28" s="1">
        <v>1015.2</v>
      </c>
      <c r="I28" s="1">
        <v>1013.25</v>
      </c>
      <c r="J28" s="1">
        <v>1015.56</v>
      </c>
      <c r="K28" s="1">
        <v>382513</v>
      </c>
      <c r="L28" s="1">
        <v>388466149.94999999</v>
      </c>
      <c r="M28" s="1">
        <v>13911</v>
      </c>
      <c r="N28" s="3">
        <f>IF(ISERR(LN(Table1844[[#This Row],[Close Price]]/I27)),"-",LN(Table1844[[#This Row],[Close Price]]/I27))</f>
        <v>9.9680956297617425E-3</v>
      </c>
    </row>
    <row r="29" spans="1:14" x14ac:dyDescent="0.3">
      <c r="A29" s="1" t="s">
        <v>45</v>
      </c>
      <c r="B29" s="1" t="s">
        <v>14</v>
      </c>
      <c r="C29" s="2">
        <v>43139</v>
      </c>
      <c r="D29" s="1">
        <v>1013.25</v>
      </c>
      <c r="E29" s="1">
        <v>1016</v>
      </c>
      <c r="F29" s="1">
        <v>1049.9000000000001</v>
      </c>
      <c r="G29" s="1">
        <v>1016</v>
      </c>
      <c r="H29" s="1">
        <v>1030</v>
      </c>
      <c r="I29" s="1">
        <v>1029.9000000000001</v>
      </c>
      <c r="J29" s="1">
        <v>1033.71</v>
      </c>
      <c r="K29" s="1">
        <v>424810</v>
      </c>
      <c r="L29" s="1">
        <v>439130964.30000001</v>
      </c>
      <c r="M29" s="1">
        <v>12564</v>
      </c>
      <c r="N29" s="3">
        <f>IF(ISERR(LN(Table1844[[#This Row],[Close Price]]/I28)),"-",LN(Table1844[[#This Row],[Close Price]]/I28))</f>
        <v>1.6298723623338198E-2</v>
      </c>
    </row>
    <row r="30" spans="1:14" x14ac:dyDescent="0.3">
      <c r="A30" s="1" t="s">
        <v>45</v>
      </c>
      <c r="B30" s="1" t="s">
        <v>14</v>
      </c>
      <c r="C30" s="2">
        <v>43140</v>
      </c>
      <c r="D30" s="1">
        <v>1029.9000000000001</v>
      </c>
      <c r="E30" s="1">
        <v>1005</v>
      </c>
      <c r="F30" s="1">
        <v>1028</v>
      </c>
      <c r="G30" s="1">
        <v>1005</v>
      </c>
      <c r="H30" s="1">
        <v>1013.95</v>
      </c>
      <c r="I30" s="1">
        <v>1016.55</v>
      </c>
      <c r="J30" s="1">
        <v>1015.43</v>
      </c>
      <c r="K30" s="1">
        <v>472189</v>
      </c>
      <c r="L30" s="1">
        <v>479476456.55000001</v>
      </c>
      <c r="M30" s="1">
        <v>14617</v>
      </c>
      <c r="N30" s="3">
        <f>IF(ISERR(LN(Table1844[[#This Row],[Close Price]]/I29)),"-",LN(Table1844[[#This Row],[Close Price]]/I29))</f>
        <v>-1.3047168881524504E-2</v>
      </c>
    </row>
    <row r="31" spans="1:14" x14ac:dyDescent="0.3">
      <c r="A31" s="1" t="s">
        <v>45</v>
      </c>
      <c r="B31" s="1" t="s">
        <v>14</v>
      </c>
      <c r="C31" s="2">
        <v>43143</v>
      </c>
      <c r="D31" s="1">
        <v>1016.55</v>
      </c>
      <c r="E31" s="1">
        <v>1022</v>
      </c>
      <c r="F31" s="1">
        <v>1043</v>
      </c>
      <c r="G31" s="1">
        <v>1017.5</v>
      </c>
      <c r="H31" s="1">
        <v>1038.8</v>
      </c>
      <c r="I31" s="1">
        <v>1036.5</v>
      </c>
      <c r="J31" s="1">
        <v>1029.8800000000001</v>
      </c>
      <c r="K31" s="1">
        <v>488773</v>
      </c>
      <c r="L31" s="1">
        <v>503379160.69999999</v>
      </c>
      <c r="M31" s="1">
        <v>16454</v>
      </c>
      <c r="N31" s="3">
        <f>IF(ISERR(LN(Table1844[[#This Row],[Close Price]]/I30)),"-",LN(Table1844[[#This Row],[Close Price]]/I30))</f>
        <v>1.9435111625602772E-2</v>
      </c>
    </row>
    <row r="32" spans="1:14" x14ac:dyDescent="0.3">
      <c r="A32" s="1" t="s">
        <v>45</v>
      </c>
      <c r="B32" s="1" t="s">
        <v>14</v>
      </c>
      <c r="C32" s="2">
        <v>43145</v>
      </c>
      <c r="D32" s="1">
        <v>1036.5</v>
      </c>
      <c r="E32" s="1">
        <v>1040</v>
      </c>
      <c r="F32" s="1">
        <v>1065.8</v>
      </c>
      <c r="G32" s="1">
        <v>1031.3</v>
      </c>
      <c r="H32" s="1">
        <v>1049</v>
      </c>
      <c r="I32" s="1">
        <v>1050.7</v>
      </c>
      <c r="J32" s="1">
        <v>1053.22</v>
      </c>
      <c r="K32" s="1">
        <v>365498</v>
      </c>
      <c r="L32" s="1">
        <v>384948255.69999999</v>
      </c>
      <c r="M32" s="1">
        <v>12147</v>
      </c>
      <c r="N32" s="3">
        <f>IF(ISERR(LN(Table1844[[#This Row],[Close Price]]/I31)),"-",LN(Table1844[[#This Row],[Close Price]]/I31))</f>
        <v>1.3606955818895303E-2</v>
      </c>
    </row>
    <row r="33" spans="1:14" x14ac:dyDescent="0.3">
      <c r="A33" s="1" t="s">
        <v>45</v>
      </c>
      <c r="B33" s="1" t="s">
        <v>14</v>
      </c>
      <c r="C33" s="2">
        <v>43146</v>
      </c>
      <c r="D33" s="1">
        <v>1050.7</v>
      </c>
      <c r="E33" s="1">
        <v>1055</v>
      </c>
      <c r="F33" s="1">
        <v>1059.9000000000001</v>
      </c>
      <c r="G33" s="1">
        <v>1037.05</v>
      </c>
      <c r="H33" s="1">
        <v>1052.55</v>
      </c>
      <c r="I33" s="1">
        <v>1048.0999999999999</v>
      </c>
      <c r="J33" s="1">
        <v>1045.5999999999999</v>
      </c>
      <c r="K33" s="1">
        <v>260354</v>
      </c>
      <c r="L33" s="1">
        <v>272225145.39999998</v>
      </c>
      <c r="M33" s="1">
        <v>8611</v>
      </c>
      <c r="N33" s="3">
        <f>IF(ISERR(LN(Table1844[[#This Row],[Close Price]]/I32)),"-",LN(Table1844[[#This Row],[Close Price]]/I32))</f>
        <v>-2.4776075185979941E-3</v>
      </c>
    </row>
    <row r="34" spans="1:14" x14ac:dyDescent="0.3">
      <c r="A34" s="1" t="s">
        <v>45</v>
      </c>
      <c r="B34" s="1" t="s">
        <v>14</v>
      </c>
      <c r="C34" s="2">
        <v>43147</v>
      </c>
      <c r="D34" s="1">
        <v>1048.0999999999999</v>
      </c>
      <c r="E34" s="1">
        <v>1052.55</v>
      </c>
      <c r="F34" s="1">
        <v>1068.25</v>
      </c>
      <c r="G34" s="1">
        <v>1035.55</v>
      </c>
      <c r="H34" s="1">
        <v>1040.95</v>
      </c>
      <c r="I34" s="1">
        <v>1045.6500000000001</v>
      </c>
      <c r="J34" s="1">
        <v>1053.58</v>
      </c>
      <c r="K34" s="1">
        <v>632838</v>
      </c>
      <c r="L34" s="1">
        <v>666745543.95000005</v>
      </c>
      <c r="M34" s="1">
        <v>21759</v>
      </c>
      <c r="N34" s="3">
        <f>IF(ISERR(LN(Table1844[[#This Row],[Close Price]]/I33)),"-",LN(Table1844[[#This Row],[Close Price]]/I33))</f>
        <v>-2.3402995756140392E-3</v>
      </c>
    </row>
    <row r="35" spans="1:14" x14ac:dyDescent="0.3">
      <c r="A35" s="1" t="s">
        <v>45</v>
      </c>
      <c r="B35" s="1" t="s">
        <v>14</v>
      </c>
      <c r="C35" s="2">
        <v>43150</v>
      </c>
      <c r="D35" s="1">
        <v>1045.6500000000001</v>
      </c>
      <c r="E35" s="1">
        <v>1042</v>
      </c>
      <c r="F35" s="1">
        <v>1045</v>
      </c>
      <c r="G35" s="1">
        <v>1007.25</v>
      </c>
      <c r="H35" s="1">
        <v>1015.15</v>
      </c>
      <c r="I35" s="1">
        <v>1016.8</v>
      </c>
      <c r="J35" s="1">
        <v>1019.24</v>
      </c>
      <c r="K35" s="1">
        <v>502939</v>
      </c>
      <c r="L35" s="1">
        <v>512615797.05000001</v>
      </c>
      <c r="M35" s="1">
        <v>22978</v>
      </c>
      <c r="N35" s="3">
        <f>IF(ISERR(LN(Table1844[[#This Row],[Close Price]]/I34)),"-",LN(Table1844[[#This Row],[Close Price]]/I34))</f>
        <v>-2.7978260725273253E-2</v>
      </c>
    </row>
    <row r="36" spans="1:14" x14ac:dyDescent="0.3">
      <c r="A36" s="1" t="s">
        <v>45</v>
      </c>
      <c r="B36" s="1" t="s">
        <v>14</v>
      </c>
      <c r="C36" s="2">
        <v>43151</v>
      </c>
      <c r="D36" s="1">
        <v>1016.8</v>
      </c>
      <c r="E36" s="1">
        <v>1016.8</v>
      </c>
      <c r="F36" s="1">
        <v>1029.75</v>
      </c>
      <c r="G36" s="1">
        <v>1002.4</v>
      </c>
      <c r="H36" s="1">
        <v>1012</v>
      </c>
      <c r="I36" s="1">
        <v>1013.9</v>
      </c>
      <c r="J36" s="1">
        <v>1018.33</v>
      </c>
      <c r="K36" s="1">
        <v>396055</v>
      </c>
      <c r="L36" s="1">
        <v>403312754.80000001</v>
      </c>
      <c r="M36" s="1">
        <v>14750</v>
      </c>
      <c r="N36" s="3">
        <f>IF(ISERR(LN(Table1844[[#This Row],[Close Price]]/I35)),"-",LN(Table1844[[#This Row],[Close Price]]/I35))</f>
        <v>-2.8561599167101453E-3</v>
      </c>
    </row>
    <row r="37" spans="1:14" x14ac:dyDescent="0.3">
      <c r="A37" s="1" t="s">
        <v>45</v>
      </c>
      <c r="B37" s="1" t="s">
        <v>14</v>
      </c>
      <c r="C37" s="2">
        <v>43152</v>
      </c>
      <c r="D37" s="1">
        <v>1013.9</v>
      </c>
      <c r="E37" s="1">
        <v>1018</v>
      </c>
      <c r="F37" s="1">
        <v>1024.7</v>
      </c>
      <c r="G37" s="1">
        <v>997.3</v>
      </c>
      <c r="H37" s="1">
        <v>1009</v>
      </c>
      <c r="I37" s="1">
        <v>1006.75</v>
      </c>
      <c r="J37" s="1">
        <v>1007.65</v>
      </c>
      <c r="K37" s="1">
        <v>628446</v>
      </c>
      <c r="L37" s="1">
        <v>633255190.25</v>
      </c>
      <c r="M37" s="1">
        <v>15125</v>
      </c>
      <c r="N37" s="3">
        <f>IF(ISERR(LN(Table1844[[#This Row],[Close Price]]/I36)),"-",LN(Table1844[[#This Row],[Close Price]]/I36))</f>
        <v>-7.0769602269704912E-3</v>
      </c>
    </row>
    <row r="38" spans="1:14" x14ac:dyDescent="0.3">
      <c r="A38" s="1" t="s">
        <v>45</v>
      </c>
      <c r="B38" s="1" t="s">
        <v>14</v>
      </c>
      <c r="C38" s="2">
        <v>43153</v>
      </c>
      <c r="D38" s="1">
        <v>1006.75</v>
      </c>
      <c r="E38" s="1">
        <v>997.05</v>
      </c>
      <c r="F38" s="1">
        <v>1025.6500000000001</v>
      </c>
      <c r="G38" s="1">
        <v>997.05</v>
      </c>
      <c r="H38" s="1">
        <v>1017</v>
      </c>
      <c r="I38" s="1">
        <v>1019.25</v>
      </c>
      <c r="J38" s="1">
        <v>1014.55</v>
      </c>
      <c r="K38" s="1">
        <v>775993</v>
      </c>
      <c r="L38" s="1">
        <v>787285278.79999995</v>
      </c>
      <c r="M38" s="1">
        <v>23609</v>
      </c>
      <c r="N38" s="3">
        <f>IF(ISERR(LN(Table1844[[#This Row],[Close Price]]/I37)),"-",LN(Table1844[[#This Row],[Close Price]]/I37))</f>
        <v>1.233974196779929E-2</v>
      </c>
    </row>
    <row r="39" spans="1:14" x14ac:dyDescent="0.3">
      <c r="A39" s="1" t="s">
        <v>45</v>
      </c>
      <c r="B39" s="1" t="s">
        <v>14</v>
      </c>
      <c r="C39" s="2">
        <v>43154</v>
      </c>
      <c r="D39" s="1">
        <v>1019.25</v>
      </c>
      <c r="E39" s="1">
        <v>1017</v>
      </c>
      <c r="F39" s="1">
        <v>1052.45</v>
      </c>
      <c r="G39" s="1">
        <v>1016.9</v>
      </c>
      <c r="H39" s="1">
        <v>1049</v>
      </c>
      <c r="I39" s="1">
        <v>1050.0999999999999</v>
      </c>
      <c r="J39" s="1">
        <v>1045.82</v>
      </c>
      <c r="K39" s="1">
        <v>806228</v>
      </c>
      <c r="L39" s="1">
        <v>843167065.64999998</v>
      </c>
      <c r="M39" s="1">
        <v>21738</v>
      </c>
      <c r="N39" s="3">
        <f>IF(ISERR(LN(Table1844[[#This Row],[Close Price]]/I38)),"-",LN(Table1844[[#This Row],[Close Price]]/I38))</f>
        <v>2.9818335012584782E-2</v>
      </c>
    </row>
    <row r="40" spans="1:14" x14ac:dyDescent="0.3">
      <c r="A40" s="1" t="s">
        <v>45</v>
      </c>
      <c r="B40" s="1" t="s">
        <v>14</v>
      </c>
      <c r="C40" s="2">
        <v>43157</v>
      </c>
      <c r="D40" s="1">
        <v>1050.0999999999999</v>
      </c>
      <c r="E40" s="1">
        <v>1060</v>
      </c>
      <c r="F40" s="1">
        <v>1063</v>
      </c>
      <c r="G40" s="1">
        <v>1032.25</v>
      </c>
      <c r="H40" s="1">
        <v>1040</v>
      </c>
      <c r="I40" s="1">
        <v>1035.3499999999999</v>
      </c>
      <c r="J40" s="1">
        <v>1043.1400000000001</v>
      </c>
      <c r="K40" s="1">
        <v>240854</v>
      </c>
      <c r="L40" s="1">
        <v>251244126.94999999</v>
      </c>
      <c r="M40" s="1">
        <v>7001</v>
      </c>
      <c r="N40" s="3">
        <f>IF(ISERR(LN(Table1844[[#This Row],[Close Price]]/I39)),"-",LN(Table1844[[#This Row],[Close Price]]/I39))</f>
        <v>-1.4145863925913958E-2</v>
      </c>
    </row>
    <row r="41" spans="1:14" x14ac:dyDescent="0.3">
      <c r="A41" s="1" t="s">
        <v>45</v>
      </c>
      <c r="B41" s="1" t="s">
        <v>14</v>
      </c>
      <c r="C41" s="2">
        <v>43158</v>
      </c>
      <c r="D41" s="1">
        <v>1035.3499999999999</v>
      </c>
      <c r="E41" s="1">
        <v>1035.8</v>
      </c>
      <c r="F41" s="1">
        <v>1045</v>
      </c>
      <c r="G41" s="1">
        <v>1025.7</v>
      </c>
      <c r="H41" s="1">
        <v>1035.3</v>
      </c>
      <c r="I41" s="1">
        <v>1035.55</v>
      </c>
      <c r="J41" s="1">
        <v>1035.3</v>
      </c>
      <c r="K41" s="1">
        <v>338955</v>
      </c>
      <c r="L41" s="1">
        <v>350921102.05000001</v>
      </c>
      <c r="M41" s="1">
        <v>9581</v>
      </c>
      <c r="N41" s="3">
        <f>IF(ISERR(LN(Table1844[[#This Row],[Close Price]]/I40)),"-",LN(Table1844[[#This Row],[Close Price]]/I40))</f>
        <v>1.9315273612620875E-4</v>
      </c>
    </row>
    <row r="42" spans="1:14" x14ac:dyDescent="0.3">
      <c r="A42" s="1" t="s">
        <v>45</v>
      </c>
      <c r="B42" s="1" t="s">
        <v>14</v>
      </c>
      <c r="C42" s="2">
        <v>43159</v>
      </c>
      <c r="D42" s="1">
        <v>1035.55</v>
      </c>
      <c r="E42" s="1">
        <v>1030</v>
      </c>
      <c r="F42" s="1">
        <v>1034.45</v>
      </c>
      <c r="G42" s="1">
        <v>1016.5</v>
      </c>
      <c r="H42" s="1">
        <v>1028.95</v>
      </c>
      <c r="I42" s="1">
        <v>1025.9000000000001</v>
      </c>
      <c r="J42" s="1">
        <v>1024.78</v>
      </c>
      <c r="K42" s="1">
        <v>362857</v>
      </c>
      <c r="L42" s="1">
        <v>371848697.89999998</v>
      </c>
      <c r="M42" s="1">
        <v>9664</v>
      </c>
      <c r="N42" s="3">
        <f>IF(ISERR(LN(Table1844[[#This Row],[Close Price]]/I41)),"-",LN(Table1844[[#This Row],[Close Price]]/I41))</f>
        <v>-9.3624104284927307E-3</v>
      </c>
    </row>
    <row r="43" spans="1:14" x14ac:dyDescent="0.3">
      <c r="A43" s="1" t="s">
        <v>45</v>
      </c>
      <c r="B43" s="1" t="s">
        <v>14</v>
      </c>
      <c r="C43" s="2">
        <v>43160</v>
      </c>
      <c r="D43" s="1">
        <v>1025.9000000000001</v>
      </c>
      <c r="E43" s="1">
        <v>1026.9000000000001</v>
      </c>
      <c r="F43" s="1">
        <v>1032.45</v>
      </c>
      <c r="G43" s="1">
        <v>1017.25</v>
      </c>
      <c r="H43" s="1">
        <v>1018.55</v>
      </c>
      <c r="I43" s="1">
        <v>1018.45</v>
      </c>
      <c r="J43" s="1">
        <v>1021.95</v>
      </c>
      <c r="K43" s="1">
        <v>272425</v>
      </c>
      <c r="L43" s="1">
        <v>278403374.05000001</v>
      </c>
      <c r="M43" s="1">
        <v>10316</v>
      </c>
      <c r="N43" s="3">
        <f>IF(ISERR(LN(Table1844[[#This Row],[Close Price]]/I42)),"-",LN(Table1844[[#This Row],[Close Price]]/I42))</f>
        <v>-7.2884124335176699E-3</v>
      </c>
    </row>
    <row r="44" spans="1:14" x14ac:dyDescent="0.3">
      <c r="A44" s="1" t="s">
        <v>45</v>
      </c>
      <c r="B44" s="1" t="s">
        <v>14</v>
      </c>
      <c r="C44" s="2">
        <v>43164</v>
      </c>
      <c r="D44" s="1">
        <v>1018.45</v>
      </c>
      <c r="E44" s="1">
        <v>1018</v>
      </c>
      <c r="F44" s="1">
        <v>1019.9</v>
      </c>
      <c r="G44" s="1">
        <v>1008</v>
      </c>
      <c r="H44" s="1">
        <v>1012</v>
      </c>
      <c r="I44" s="1">
        <v>1012.1</v>
      </c>
      <c r="J44" s="1">
        <v>1012.48</v>
      </c>
      <c r="K44" s="1">
        <v>472011</v>
      </c>
      <c r="L44" s="1">
        <v>477903155.25</v>
      </c>
      <c r="M44" s="1">
        <v>24607</v>
      </c>
      <c r="N44" s="3">
        <f>IF(ISERR(LN(Table1844[[#This Row],[Close Price]]/I43)),"-",LN(Table1844[[#This Row],[Close Price]]/I43))</f>
        <v>-6.2544834652940194E-3</v>
      </c>
    </row>
    <row r="45" spans="1:14" x14ac:dyDescent="0.3">
      <c r="A45" s="1" t="s">
        <v>45</v>
      </c>
      <c r="B45" s="1" t="s">
        <v>14</v>
      </c>
      <c r="C45" s="2">
        <v>43165</v>
      </c>
      <c r="D45" s="1">
        <v>1012.1</v>
      </c>
      <c r="E45" s="1">
        <v>1012</v>
      </c>
      <c r="F45" s="1">
        <v>1023.7</v>
      </c>
      <c r="G45" s="1">
        <v>1009.5</v>
      </c>
      <c r="H45" s="1">
        <v>1013.35</v>
      </c>
      <c r="I45" s="1">
        <v>1013.7</v>
      </c>
      <c r="J45" s="1">
        <v>1018.19</v>
      </c>
      <c r="K45" s="1">
        <v>409750</v>
      </c>
      <c r="L45" s="1">
        <v>417204789.39999998</v>
      </c>
      <c r="M45" s="1">
        <v>10935</v>
      </c>
      <c r="N45" s="3">
        <f>IF(ISERR(LN(Table1844[[#This Row],[Close Price]]/I44)),"-",LN(Table1844[[#This Row],[Close Price]]/I44))</f>
        <v>1.5796231934984289E-3</v>
      </c>
    </row>
    <row r="46" spans="1:14" x14ac:dyDescent="0.3">
      <c r="A46" s="1" t="s">
        <v>45</v>
      </c>
      <c r="B46" s="1" t="s">
        <v>14</v>
      </c>
      <c r="C46" s="2">
        <v>43166</v>
      </c>
      <c r="D46" s="1">
        <v>1013.7</v>
      </c>
      <c r="E46" s="1">
        <v>1011.7</v>
      </c>
      <c r="F46" s="1">
        <v>1016.2</v>
      </c>
      <c r="G46" s="1">
        <v>985</v>
      </c>
      <c r="H46" s="1">
        <v>988.8</v>
      </c>
      <c r="I46" s="1">
        <v>990.8</v>
      </c>
      <c r="J46" s="1">
        <v>1000.08</v>
      </c>
      <c r="K46" s="1">
        <v>571021</v>
      </c>
      <c r="L46" s="1">
        <v>571064212.75</v>
      </c>
      <c r="M46" s="1">
        <v>33633</v>
      </c>
      <c r="N46" s="3">
        <f>IF(ISERR(LN(Table1844[[#This Row],[Close Price]]/I45)),"-",LN(Table1844[[#This Row],[Close Price]]/I45))</f>
        <v>-2.2849584773149575E-2</v>
      </c>
    </row>
    <row r="47" spans="1:14" x14ac:dyDescent="0.3">
      <c r="A47" s="1" t="s">
        <v>45</v>
      </c>
      <c r="B47" s="1" t="s">
        <v>14</v>
      </c>
      <c r="C47" s="2">
        <v>43167</v>
      </c>
      <c r="D47" s="1">
        <v>990.8</v>
      </c>
      <c r="E47" s="1">
        <v>992.15</v>
      </c>
      <c r="F47" s="1">
        <v>1007</v>
      </c>
      <c r="G47" s="1">
        <v>980.5</v>
      </c>
      <c r="H47" s="1">
        <v>1002.85</v>
      </c>
      <c r="I47" s="1">
        <v>1002.7</v>
      </c>
      <c r="J47" s="1">
        <v>992.89</v>
      </c>
      <c r="K47" s="1">
        <v>405968</v>
      </c>
      <c r="L47" s="1">
        <v>403081753.10000002</v>
      </c>
      <c r="M47" s="1">
        <v>12641</v>
      </c>
      <c r="N47" s="3">
        <f>IF(ISERR(LN(Table1844[[#This Row],[Close Price]]/I46)),"-",LN(Table1844[[#This Row],[Close Price]]/I46))</f>
        <v>1.1938942914675179E-2</v>
      </c>
    </row>
    <row r="48" spans="1:14" x14ac:dyDescent="0.3">
      <c r="A48" s="1" t="s">
        <v>45</v>
      </c>
      <c r="B48" s="1" t="s">
        <v>14</v>
      </c>
      <c r="C48" s="2">
        <v>43168</v>
      </c>
      <c r="D48" s="1">
        <v>1002.7</v>
      </c>
      <c r="E48" s="1">
        <v>1000.2</v>
      </c>
      <c r="F48" s="1">
        <v>1014.15</v>
      </c>
      <c r="G48" s="1">
        <v>996.8</v>
      </c>
      <c r="H48" s="1">
        <v>997</v>
      </c>
      <c r="I48" s="1">
        <v>998.7</v>
      </c>
      <c r="J48" s="1">
        <v>1003.68</v>
      </c>
      <c r="K48" s="1">
        <v>371889</v>
      </c>
      <c r="L48" s="1">
        <v>373258795.89999998</v>
      </c>
      <c r="M48" s="1">
        <v>16838</v>
      </c>
      <c r="N48" s="3">
        <f>IF(ISERR(LN(Table1844[[#This Row],[Close Price]]/I47)),"-",LN(Table1844[[#This Row],[Close Price]]/I47))</f>
        <v>-3.9972072807907344E-3</v>
      </c>
    </row>
    <row r="49" spans="1:14" x14ac:dyDescent="0.3">
      <c r="A49" s="1" t="s">
        <v>45</v>
      </c>
      <c r="B49" s="1" t="s">
        <v>14</v>
      </c>
      <c r="C49" s="2">
        <v>43171</v>
      </c>
      <c r="D49" s="1">
        <v>998.7</v>
      </c>
      <c r="E49" s="1">
        <v>1005</v>
      </c>
      <c r="F49" s="1">
        <v>1018.2</v>
      </c>
      <c r="G49" s="1">
        <v>997.05</v>
      </c>
      <c r="H49" s="1">
        <v>1012.05</v>
      </c>
      <c r="I49" s="1">
        <v>1013.8</v>
      </c>
      <c r="J49" s="1">
        <v>1006.13</v>
      </c>
      <c r="K49" s="1">
        <v>244331</v>
      </c>
      <c r="L49" s="1">
        <v>245829545.90000001</v>
      </c>
      <c r="M49" s="1">
        <v>10265</v>
      </c>
      <c r="N49" s="3">
        <f>IF(ISERR(LN(Table1844[[#This Row],[Close Price]]/I48)),"-",LN(Table1844[[#This Row],[Close Price]]/I48))</f>
        <v>1.500649278915988E-2</v>
      </c>
    </row>
    <row r="50" spans="1:14" x14ac:dyDescent="0.3">
      <c r="A50" s="1" t="s">
        <v>45</v>
      </c>
      <c r="B50" s="1" t="s">
        <v>14</v>
      </c>
      <c r="C50" s="2">
        <v>43172</v>
      </c>
      <c r="D50" s="1">
        <v>1013.8</v>
      </c>
      <c r="E50" s="1">
        <v>1014</v>
      </c>
      <c r="F50" s="1">
        <v>1050</v>
      </c>
      <c r="G50" s="1">
        <v>1008</v>
      </c>
      <c r="H50" s="1">
        <v>1047.05</v>
      </c>
      <c r="I50" s="1">
        <v>1035.45</v>
      </c>
      <c r="J50" s="1">
        <v>1030.02</v>
      </c>
      <c r="K50" s="1">
        <v>839762</v>
      </c>
      <c r="L50" s="1">
        <v>864974688.5</v>
      </c>
      <c r="M50" s="1">
        <v>20175</v>
      </c>
      <c r="N50" s="3">
        <f>IF(ISERR(LN(Table1844[[#This Row],[Close Price]]/I49)),"-",LN(Table1844[[#This Row],[Close Price]]/I49))</f>
        <v>2.1130467779345307E-2</v>
      </c>
    </row>
    <row r="51" spans="1:14" x14ac:dyDescent="0.3">
      <c r="A51" s="1" t="s">
        <v>45</v>
      </c>
      <c r="B51" s="1" t="s">
        <v>14</v>
      </c>
      <c r="C51" s="2">
        <v>43173</v>
      </c>
      <c r="D51" s="1">
        <v>1035.45</v>
      </c>
      <c r="E51" s="1">
        <v>1029</v>
      </c>
      <c r="F51" s="1">
        <v>1061.95</v>
      </c>
      <c r="G51" s="1">
        <v>1028.8</v>
      </c>
      <c r="H51" s="1">
        <v>1057.9000000000001</v>
      </c>
      <c r="I51" s="1">
        <v>1054.8499999999999</v>
      </c>
      <c r="J51" s="1">
        <v>1046.94</v>
      </c>
      <c r="K51" s="1">
        <v>411421</v>
      </c>
      <c r="L51" s="1">
        <v>430732275.5</v>
      </c>
      <c r="M51" s="1">
        <v>12456</v>
      </c>
      <c r="N51" s="3">
        <f>IF(ISERR(LN(Table1844[[#This Row],[Close Price]]/I50)),"-",LN(Table1844[[#This Row],[Close Price]]/I50))</f>
        <v>1.856246188923787E-2</v>
      </c>
    </row>
    <row r="52" spans="1:14" x14ac:dyDescent="0.3">
      <c r="A52" s="1" t="s">
        <v>45</v>
      </c>
      <c r="B52" s="1" t="s">
        <v>14</v>
      </c>
      <c r="C52" s="2">
        <v>43174</v>
      </c>
      <c r="D52" s="1">
        <v>1054.8499999999999</v>
      </c>
      <c r="E52" s="1">
        <v>1058</v>
      </c>
      <c r="F52" s="1">
        <v>1106.05</v>
      </c>
      <c r="G52" s="1">
        <v>1056</v>
      </c>
      <c r="H52" s="1">
        <v>1083.0999999999999</v>
      </c>
      <c r="I52" s="1">
        <v>1084.55</v>
      </c>
      <c r="J52" s="1">
        <v>1087.71</v>
      </c>
      <c r="K52" s="1">
        <v>1000506</v>
      </c>
      <c r="L52" s="1">
        <v>1088258223.75</v>
      </c>
      <c r="M52" s="1">
        <v>25785</v>
      </c>
      <c r="N52" s="3">
        <f>IF(ISERR(LN(Table1844[[#This Row],[Close Price]]/I51)),"-",LN(Table1844[[#This Row],[Close Price]]/I51))</f>
        <v>2.7766577692812863E-2</v>
      </c>
    </row>
    <row r="53" spans="1:14" x14ac:dyDescent="0.3">
      <c r="A53" s="1" t="s">
        <v>45</v>
      </c>
      <c r="B53" s="1" t="s">
        <v>14</v>
      </c>
      <c r="C53" s="2">
        <v>43175</v>
      </c>
      <c r="D53" s="1">
        <v>1084.55</v>
      </c>
      <c r="E53" s="1">
        <v>1084.55</v>
      </c>
      <c r="F53" s="1">
        <v>1099</v>
      </c>
      <c r="G53" s="1">
        <v>1064</v>
      </c>
      <c r="H53" s="1">
        <v>1099</v>
      </c>
      <c r="I53" s="1">
        <v>1087.1500000000001</v>
      </c>
      <c r="J53" s="1">
        <v>1081.67</v>
      </c>
      <c r="K53" s="1">
        <v>629875</v>
      </c>
      <c r="L53" s="1">
        <v>681319559.25</v>
      </c>
      <c r="M53" s="1">
        <v>16006</v>
      </c>
      <c r="N53" s="3">
        <f>IF(ISERR(LN(Table1844[[#This Row],[Close Price]]/I52)),"-",LN(Table1844[[#This Row],[Close Price]]/I52))</f>
        <v>2.3944386814227338E-3</v>
      </c>
    </row>
    <row r="54" spans="1:14" x14ac:dyDescent="0.3">
      <c r="A54" s="1" t="s">
        <v>45</v>
      </c>
      <c r="B54" s="1" t="s">
        <v>14</v>
      </c>
      <c r="C54" s="2">
        <v>43178</v>
      </c>
      <c r="D54" s="1">
        <v>1087.1500000000001</v>
      </c>
      <c r="E54" s="1">
        <v>1090</v>
      </c>
      <c r="F54" s="1">
        <v>1111.9000000000001</v>
      </c>
      <c r="G54" s="1">
        <v>1071.55</v>
      </c>
      <c r="H54" s="1">
        <v>1085.75</v>
      </c>
      <c r="I54" s="1">
        <v>1088</v>
      </c>
      <c r="J54" s="1">
        <v>1092.28</v>
      </c>
      <c r="K54" s="1">
        <v>614731</v>
      </c>
      <c r="L54" s="1">
        <v>671459620.54999995</v>
      </c>
      <c r="M54" s="1">
        <v>15570</v>
      </c>
      <c r="N54" s="3">
        <f>IF(ISERR(LN(Table1844[[#This Row],[Close Price]]/I53)),"-",LN(Table1844[[#This Row],[Close Price]]/I53))</f>
        <v>7.8155533482008861E-4</v>
      </c>
    </row>
    <row r="55" spans="1:14" x14ac:dyDescent="0.3">
      <c r="A55" s="1" t="s">
        <v>45</v>
      </c>
      <c r="B55" s="1" t="s">
        <v>14</v>
      </c>
      <c r="C55" s="2">
        <v>43179</v>
      </c>
      <c r="D55" s="1">
        <v>1088</v>
      </c>
      <c r="E55" s="1">
        <v>1080.0999999999999</v>
      </c>
      <c r="F55" s="1">
        <v>1105</v>
      </c>
      <c r="G55" s="1">
        <v>1070</v>
      </c>
      <c r="H55" s="1">
        <v>1099</v>
      </c>
      <c r="I55" s="1">
        <v>1094.4000000000001</v>
      </c>
      <c r="J55" s="1">
        <v>1092.06</v>
      </c>
      <c r="K55" s="1">
        <v>545426</v>
      </c>
      <c r="L55" s="1">
        <v>595635907.75</v>
      </c>
      <c r="M55" s="1">
        <v>22516</v>
      </c>
      <c r="N55" s="3">
        <f>IF(ISERR(LN(Table1844[[#This Row],[Close Price]]/I54)),"-",LN(Table1844[[#This Row],[Close Price]]/I54))</f>
        <v>5.8651194523980576E-3</v>
      </c>
    </row>
    <row r="56" spans="1:14" x14ac:dyDescent="0.3">
      <c r="A56" s="1" t="s">
        <v>45</v>
      </c>
      <c r="B56" s="1" t="s">
        <v>14</v>
      </c>
      <c r="C56" s="2">
        <v>43180</v>
      </c>
      <c r="D56" s="1">
        <v>1094.4000000000001</v>
      </c>
      <c r="E56" s="1">
        <v>1105</v>
      </c>
      <c r="F56" s="1">
        <v>1109.95</v>
      </c>
      <c r="G56" s="1">
        <v>1081.1500000000001</v>
      </c>
      <c r="H56" s="1">
        <v>1087</v>
      </c>
      <c r="I56" s="1">
        <v>1085.95</v>
      </c>
      <c r="J56" s="1">
        <v>1093.1400000000001</v>
      </c>
      <c r="K56" s="1">
        <v>498066</v>
      </c>
      <c r="L56" s="1">
        <v>544457961.29999995</v>
      </c>
      <c r="M56" s="1">
        <v>25851</v>
      </c>
      <c r="N56" s="3">
        <f>IF(ISERR(LN(Table1844[[#This Row],[Close Price]]/I55)),"-",LN(Table1844[[#This Row],[Close Price]]/I55))</f>
        <v>-7.7510879499561132E-3</v>
      </c>
    </row>
    <row r="57" spans="1:14" x14ac:dyDescent="0.3">
      <c r="A57" s="1" t="s">
        <v>45</v>
      </c>
      <c r="B57" s="1" t="s">
        <v>14</v>
      </c>
      <c r="C57" s="2">
        <v>43181</v>
      </c>
      <c r="D57" s="1">
        <v>1085.95</v>
      </c>
      <c r="E57" s="1">
        <v>1083</v>
      </c>
      <c r="F57" s="1">
        <v>1096.9000000000001</v>
      </c>
      <c r="G57" s="1">
        <v>1066.0999999999999</v>
      </c>
      <c r="H57" s="1">
        <v>1069</v>
      </c>
      <c r="I57" s="1">
        <v>1068.8</v>
      </c>
      <c r="J57" s="1">
        <v>1076.45</v>
      </c>
      <c r="K57" s="1">
        <v>422829</v>
      </c>
      <c r="L57" s="1">
        <v>455154587.10000002</v>
      </c>
      <c r="M57" s="1">
        <v>19312</v>
      </c>
      <c r="N57" s="3">
        <f>IF(ISERR(LN(Table1844[[#This Row],[Close Price]]/I56)),"-",LN(Table1844[[#This Row],[Close Price]]/I56))</f>
        <v>-1.5918656135948672E-2</v>
      </c>
    </row>
    <row r="58" spans="1:14" x14ac:dyDescent="0.3">
      <c r="A58" s="1" t="s">
        <v>45</v>
      </c>
      <c r="B58" s="1" t="s">
        <v>14</v>
      </c>
      <c r="C58" s="2">
        <v>43182</v>
      </c>
      <c r="D58" s="1">
        <v>1068.8</v>
      </c>
      <c r="E58" s="1">
        <v>1059.9000000000001</v>
      </c>
      <c r="F58" s="1">
        <v>1061.95</v>
      </c>
      <c r="G58" s="1">
        <v>1024.6500000000001</v>
      </c>
      <c r="H58" s="1">
        <v>1037</v>
      </c>
      <c r="I58" s="1">
        <v>1037.7</v>
      </c>
      <c r="J58" s="1">
        <v>1042.55</v>
      </c>
      <c r="K58" s="1">
        <v>710829</v>
      </c>
      <c r="L58" s="1">
        <v>741077197.70000005</v>
      </c>
      <c r="M58" s="1">
        <v>22562</v>
      </c>
      <c r="N58" s="3">
        <f>IF(ISERR(LN(Table1844[[#This Row],[Close Price]]/I57)),"-",LN(Table1844[[#This Row],[Close Price]]/I57))</f>
        <v>-2.9529798171148522E-2</v>
      </c>
    </row>
    <row r="59" spans="1:14" x14ac:dyDescent="0.3">
      <c r="A59" s="1" t="s">
        <v>45</v>
      </c>
      <c r="B59" s="1" t="s">
        <v>14</v>
      </c>
      <c r="C59" s="2">
        <v>43185</v>
      </c>
      <c r="D59" s="1">
        <v>1037.7</v>
      </c>
      <c r="E59" s="1">
        <v>1026.05</v>
      </c>
      <c r="F59" s="1">
        <v>1061.4000000000001</v>
      </c>
      <c r="G59" s="1">
        <v>1026.05</v>
      </c>
      <c r="H59" s="1">
        <v>1057.55</v>
      </c>
      <c r="I59" s="1">
        <v>1055.2</v>
      </c>
      <c r="J59" s="1">
        <v>1043.5999999999999</v>
      </c>
      <c r="K59" s="1">
        <v>341662</v>
      </c>
      <c r="L59" s="1">
        <v>356559160.30000001</v>
      </c>
      <c r="M59" s="1">
        <v>8241</v>
      </c>
      <c r="N59" s="3">
        <f>IF(ISERR(LN(Table1844[[#This Row],[Close Price]]/I58)),"-",LN(Table1844[[#This Row],[Close Price]]/I58))</f>
        <v>1.6723596791872023E-2</v>
      </c>
    </row>
    <row r="60" spans="1:14" x14ac:dyDescent="0.3">
      <c r="A60" s="1" t="s">
        <v>45</v>
      </c>
      <c r="B60" s="1" t="s">
        <v>14</v>
      </c>
      <c r="C60" s="2">
        <v>43186</v>
      </c>
      <c r="D60" s="1">
        <v>1055.2</v>
      </c>
      <c r="E60" s="1">
        <v>1065</v>
      </c>
      <c r="F60" s="1">
        <v>1099.5999999999999</v>
      </c>
      <c r="G60" s="1">
        <v>1048</v>
      </c>
      <c r="H60" s="1">
        <v>1085</v>
      </c>
      <c r="I60" s="1">
        <v>1087.6500000000001</v>
      </c>
      <c r="J60" s="1">
        <v>1089.03</v>
      </c>
      <c r="K60" s="1">
        <v>855115</v>
      </c>
      <c r="L60" s="1">
        <v>931243183.54999995</v>
      </c>
      <c r="M60" s="1">
        <v>34562</v>
      </c>
      <c r="N60" s="3">
        <f>IF(ISERR(LN(Table1844[[#This Row],[Close Price]]/I59)),"-",LN(Table1844[[#This Row],[Close Price]]/I59))</f>
        <v>3.0289083082606534E-2</v>
      </c>
    </row>
    <row r="61" spans="1:14" x14ac:dyDescent="0.3">
      <c r="A61" s="1" t="s">
        <v>45</v>
      </c>
      <c r="B61" s="1" t="s">
        <v>14</v>
      </c>
      <c r="C61" s="2">
        <v>43187</v>
      </c>
      <c r="D61" s="1">
        <v>1087.6500000000001</v>
      </c>
      <c r="E61" s="1">
        <v>1082.5</v>
      </c>
      <c r="F61" s="1">
        <v>1124.8</v>
      </c>
      <c r="G61" s="1">
        <v>1082</v>
      </c>
      <c r="H61" s="1">
        <v>1090.8</v>
      </c>
      <c r="I61" s="1">
        <v>1090.2</v>
      </c>
      <c r="J61" s="1">
        <v>1095.6500000000001</v>
      </c>
      <c r="K61" s="1">
        <v>1588702</v>
      </c>
      <c r="L61" s="1">
        <v>1740662656.5</v>
      </c>
      <c r="M61" s="1">
        <v>43638</v>
      </c>
      <c r="N61" s="3">
        <f>IF(ISERR(LN(Table1844[[#This Row],[Close Price]]/I60)),"-",LN(Table1844[[#This Row],[Close Price]]/I60))</f>
        <v>2.3417601444691086E-3</v>
      </c>
    </row>
    <row r="62" spans="1:14" x14ac:dyDescent="0.3">
      <c r="A62" s="1" t="s">
        <v>45</v>
      </c>
      <c r="B62" s="1" t="s">
        <v>14</v>
      </c>
      <c r="C62" s="2">
        <v>43192</v>
      </c>
      <c r="D62" s="1">
        <v>1090.2</v>
      </c>
      <c r="E62" s="1">
        <v>1092.0999999999999</v>
      </c>
      <c r="F62" s="1">
        <v>1102.3499999999999</v>
      </c>
      <c r="G62" s="1">
        <v>1079.25</v>
      </c>
      <c r="H62" s="1">
        <v>1090.9000000000001</v>
      </c>
      <c r="I62" s="1">
        <v>1090.3499999999999</v>
      </c>
      <c r="J62" s="1">
        <v>1090.28</v>
      </c>
      <c r="K62" s="1">
        <v>279687</v>
      </c>
      <c r="L62" s="1">
        <v>304937022.55000001</v>
      </c>
      <c r="M62" s="1">
        <v>9965</v>
      </c>
      <c r="N62" s="3">
        <f>IF(ISERR(LN(Table1844[[#This Row],[Close Price]]/I61)),"-",LN(Table1844[[#This Row],[Close Price]]/I61))</f>
        <v>1.3757996857355275E-4</v>
      </c>
    </row>
    <row r="63" spans="1:14" x14ac:dyDescent="0.3">
      <c r="A63" s="1" t="s">
        <v>45</v>
      </c>
      <c r="B63" s="1" t="s">
        <v>14</v>
      </c>
      <c r="C63" s="2">
        <v>43193</v>
      </c>
      <c r="D63" s="1">
        <v>1090.3499999999999</v>
      </c>
      <c r="E63" s="1">
        <v>1085.0999999999999</v>
      </c>
      <c r="F63" s="1">
        <v>1116.25</v>
      </c>
      <c r="G63" s="1">
        <v>1085.0999999999999</v>
      </c>
      <c r="H63" s="1">
        <v>1113.4000000000001</v>
      </c>
      <c r="I63" s="1">
        <v>1109.2</v>
      </c>
      <c r="J63" s="1">
        <v>1104.26</v>
      </c>
      <c r="K63" s="1">
        <v>405008</v>
      </c>
      <c r="L63" s="1">
        <v>447233220.05000001</v>
      </c>
      <c r="M63" s="1">
        <v>10803</v>
      </c>
      <c r="N63" s="3">
        <f>IF(ISERR(LN(Table1844[[#This Row],[Close Price]]/I62)),"-",LN(Table1844[[#This Row],[Close Price]]/I62))</f>
        <v>1.7140289142868886E-2</v>
      </c>
    </row>
    <row r="64" spans="1:14" x14ac:dyDescent="0.3">
      <c r="A64" s="1" t="s">
        <v>45</v>
      </c>
      <c r="B64" s="1" t="s">
        <v>14</v>
      </c>
      <c r="C64" s="2">
        <v>43194</v>
      </c>
      <c r="D64" s="1">
        <v>1109.2</v>
      </c>
      <c r="E64" s="1">
        <v>1125</v>
      </c>
      <c r="F64" s="1">
        <v>1141.8</v>
      </c>
      <c r="G64" s="1">
        <v>1087.95</v>
      </c>
      <c r="H64" s="1">
        <v>1096</v>
      </c>
      <c r="I64" s="1">
        <v>1096.75</v>
      </c>
      <c r="J64" s="1">
        <v>1117.1600000000001</v>
      </c>
      <c r="K64" s="1">
        <v>619642</v>
      </c>
      <c r="L64" s="1">
        <v>692237293.29999995</v>
      </c>
      <c r="M64" s="1">
        <v>15459</v>
      </c>
      <c r="N64" s="3">
        <f>IF(ISERR(LN(Table1844[[#This Row],[Close Price]]/I63)),"-",LN(Table1844[[#This Row],[Close Price]]/I63))</f>
        <v>-1.1287773695299642E-2</v>
      </c>
    </row>
    <row r="65" spans="1:14" x14ac:dyDescent="0.3">
      <c r="A65" s="1" t="s">
        <v>45</v>
      </c>
      <c r="B65" s="1" t="s">
        <v>14</v>
      </c>
      <c r="C65" s="2">
        <v>43195</v>
      </c>
      <c r="D65" s="1">
        <v>1096.75</v>
      </c>
      <c r="E65" s="1">
        <v>1110.45</v>
      </c>
      <c r="F65" s="1">
        <v>1126.7</v>
      </c>
      <c r="G65" s="1">
        <v>1101.2</v>
      </c>
      <c r="H65" s="1">
        <v>1117</v>
      </c>
      <c r="I65" s="1">
        <v>1118.7</v>
      </c>
      <c r="J65" s="1">
        <v>1117.27</v>
      </c>
      <c r="K65" s="1">
        <v>783319</v>
      </c>
      <c r="L65" s="1">
        <v>875182302.70000005</v>
      </c>
      <c r="M65" s="1">
        <v>25995</v>
      </c>
      <c r="N65" s="3">
        <f>IF(ISERR(LN(Table1844[[#This Row],[Close Price]]/I64)),"-",LN(Table1844[[#This Row],[Close Price]]/I64))</f>
        <v>1.9816035806561539E-2</v>
      </c>
    </row>
    <row r="66" spans="1:14" x14ac:dyDescent="0.3">
      <c r="A66" s="1" t="s">
        <v>45</v>
      </c>
      <c r="B66" s="1" t="s">
        <v>14</v>
      </c>
      <c r="C66" s="2">
        <v>43196</v>
      </c>
      <c r="D66" s="1">
        <v>1118.7</v>
      </c>
      <c r="E66" s="1">
        <v>1119.05</v>
      </c>
      <c r="F66" s="1">
        <v>1123.8</v>
      </c>
      <c r="G66" s="1">
        <v>1102.5</v>
      </c>
      <c r="H66" s="1">
        <v>1114.0999999999999</v>
      </c>
      <c r="I66" s="1">
        <v>1114.25</v>
      </c>
      <c r="J66" s="1">
        <v>1112.74</v>
      </c>
      <c r="K66" s="1">
        <v>225924</v>
      </c>
      <c r="L66" s="1">
        <v>251394167</v>
      </c>
      <c r="M66" s="1">
        <v>7487</v>
      </c>
      <c r="N66" s="3">
        <f>IF(ISERR(LN(Table1844[[#This Row],[Close Price]]/I65)),"-",LN(Table1844[[#This Row],[Close Price]]/I65))</f>
        <v>-3.9857640262196776E-3</v>
      </c>
    </row>
    <row r="67" spans="1:14" x14ac:dyDescent="0.3">
      <c r="A67" s="1" t="s">
        <v>45</v>
      </c>
      <c r="B67" s="1" t="s">
        <v>14</v>
      </c>
      <c r="C67" s="2">
        <v>43199</v>
      </c>
      <c r="D67" s="1">
        <v>1114.25</v>
      </c>
      <c r="E67" s="1">
        <v>1115.0999999999999</v>
      </c>
      <c r="F67" s="1">
        <v>1141.4000000000001</v>
      </c>
      <c r="G67" s="1">
        <v>1115.0999999999999</v>
      </c>
      <c r="H67" s="1">
        <v>1131.5</v>
      </c>
      <c r="I67" s="1">
        <v>1129.8499999999999</v>
      </c>
      <c r="J67" s="1">
        <v>1130.33</v>
      </c>
      <c r="K67" s="1">
        <v>465413</v>
      </c>
      <c r="L67" s="1">
        <v>526070281.60000002</v>
      </c>
      <c r="M67" s="1">
        <v>11471</v>
      </c>
      <c r="N67" s="3">
        <f>IF(ISERR(LN(Table1844[[#This Row],[Close Price]]/I66)),"-",LN(Table1844[[#This Row],[Close Price]]/I66))</f>
        <v>1.3903347705709166E-2</v>
      </c>
    </row>
    <row r="68" spans="1:14" x14ac:dyDescent="0.3">
      <c r="A68" s="1" t="s">
        <v>45</v>
      </c>
      <c r="B68" s="1" t="s">
        <v>14</v>
      </c>
      <c r="C68" s="2">
        <v>43200</v>
      </c>
      <c r="D68" s="1">
        <v>1129.8499999999999</v>
      </c>
      <c r="E68" s="1">
        <v>1131.8499999999999</v>
      </c>
      <c r="F68" s="1">
        <v>1168</v>
      </c>
      <c r="G68" s="1">
        <v>1131.5</v>
      </c>
      <c r="H68" s="1">
        <v>1142.3499999999999</v>
      </c>
      <c r="I68" s="1">
        <v>1143.6500000000001</v>
      </c>
      <c r="J68" s="1">
        <v>1156.3399999999999</v>
      </c>
      <c r="K68" s="1">
        <v>1402585</v>
      </c>
      <c r="L68" s="1">
        <v>1621858773.25</v>
      </c>
      <c r="M68" s="1">
        <v>30443</v>
      </c>
      <c r="N68" s="3">
        <f>IF(ISERR(LN(Table1844[[#This Row],[Close Price]]/I67)),"-",LN(Table1844[[#This Row],[Close Price]]/I67))</f>
        <v>1.2140021540994427E-2</v>
      </c>
    </row>
    <row r="69" spans="1:14" x14ac:dyDescent="0.3">
      <c r="A69" s="1" t="s">
        <v>45</v>
      </c>
      <c r="B69" s="1" t="s">
        <v>14</v>
      </c>
      <c r="C69" s="2">
        <v>43201</v>
      </c>
      <c r="D69" s="1">
        <v>1143.6500000000001</v>
      </c>
      <c r="E69" s="1">
        <v>1150</v>
      </c>
      <c r="F69" s="1">
        <v>1150</v>
      </c>
      <c r="G69" s="1">
        <v>1110</v>
      </c>
      <c r="H69" s="1">
        <v>1121</v>
      </c>
      <c r="I69" s="1">
        <v>1122.6500000000001</v>
      </c>
      <c r="J69" s="1">
        <v>1121.71</v>
      </c>
      <c r="K69" s="1">
        <v>385766</v>
      </c>
      <c r="L69" s="1">
        <v>432718452.60000002</v>
      </c>
      <c r="M69" s="1">
        <v>19970</v>
      </c>
      <c r="N69" s="3">
        <f>IF(ISERR(LN(Table1844[[#This Row],[Close Price]]/I68)),"-",LN(Table1844[[#This Row],[Close Price]]/I68))</f>
        <v>-1.8532940095158788E-2</v>
      </c>
    </row>
    <row r="70" spans="1:14" x14ac:dyDescent="0.3">
      <c r="A70" s="1" t="s">
        <v>45</v>
      </c>
      <c r="B70" s="1" t="s">
        <v>14</v>
      </c>
      <c r="C70" s="2">
        <v>43202</v>
      </c>
      <c r="D70" s="1">
        <v>1122.6500000000001</v>
      </c>
      <c r="E70" s="1">
        <v>1115.05</v>
      </c>
      <c r="F70" s="1">
        <v>1136.6500000000001</v>
      </c>
      <c r="G70" s="1">
        <v>1111.5</v>
      </c>
      <c r="H70" s="1">
        <v>1119.3</v>
      </c>
      <c r="I70" s="1">
        <v>1120.8</v>
      </c>
      <c r="J70" s="1">
        <v>1125.08</v>
      </c>
      <c r="K70" s="1">
        <v>320269</v>
      </c>
      <c r="L70" s="1">
        <v>360329491.69999999</v>
      </c>
      <c r="M70" s="1">
        <v>13307</v>
      </c>
      <c r="N70" s="3">
        <f>IF(ISERR(LN(Table1844[[#This Row],[Close Price]]/I69)),"-",LN(Table1844[[#This Row],[Close Price]]/I69))</f>
        <v>-1.6492459554127519E-3</v>
      </c>
    </row>
    <row r="71" spans="1:14" x14ac:dyDescent="0.3">
      <c r="A71" s="1" t="s">
        <v>45</v>
      </c>
      <c r="B71" s="1" t="s">
        <v>14</v>
      </c>
      <c r="C71" s="2">
        <v>43203</v>
      </c>
      <c r="D71" s="1">
        <v>1120.8</v>
      </c>
      <c r="E71" s="1">
        <v>1122</v>
      </c>
      <c r="F71" s="1">
        <v>1153.9000000000001</v>
      </c>
      <c r="G71" s="1">
        <v>1120</v>
      </c>
      <c r="H71" s="1">
        <v>1145</v>
      </c>
      <c r="I71" s="1">
        <v>1145.5</v>
      </c>
      <c r="J71" s="1">
        <v>1141.72</v>
      </c>
      <c r="K71" s="1">
        <v>665920</v>
      </c>
      <c r="L71" s="1">
        <v>760297227.14999998</v>
      </c>
      <c r="M71" s="1">
        <v>22910</v>
      </c>
      <c r="N71" s="3">
        <f>IF(ISERR(LN(Table1844[[#This Row],[Close Price]]/I70)),"-",LN(Table1844[[#This Row],[Close Price]]/I70))</f>
        <v>2.1798506870753038E-2</v>
      </c>
    </row>
    <row r="72" spans="1:14" x14ac:dyDescent="0.3">
      <c r="A72" s="1" t="s">
        <v>45</v>
      </c>
      <c r="B72" s="1" t="s">
        <v>14</v>
      </c>
      <c r="C72" s="2">
        <v>43206</v>
      </c>
      <c r="D72" s="1">
        <v>1145.5</v>
      </c>
      <c r="E72" s="1">
        <v>1147.5</v>
      </c>
      <c r="F72" s="1">
        <v>1177</v>
      </c>
      <c r="G72" s="1">
        <v>1133.3499999999999</v>
      </c>
      <c r="H72" s="1">
        <v>1175</v>
      </c>
      <c r="I72" s="1">
        <v>1173.25</v>
      </c>
      <c r="J72" s="1">
        <v>1160.4000000000001</v>
      </c>
      <c r="K72" s="1">
        <v>798396</v>
      </c>
      <c r="L72" s="1">
        <v>926461068.85000002</v>
      </c>
      <c r="M72" s="1">
        <v>29875</v>
      </c>
      <c r="N72" s="3">
        <f>IF(ISERR(LN(Table1844[[#This Row],[Close Price]]/I71)),"-",LN(Table1844[[#This Row],[Close Price]]/I71))</f>
        <v>2.3936452780976794E-2</v>
      </c>
    </row>
    <row r="73" spans="1:14" x14ac:dyDescent="0.3">
      <c r="A73" s="1" t="s">
        <v>45</v>
      </c>
      <c r="B73" s="1" t="s">
        <v>14</v>
      </c>
      <c r="C73" s="2">
        <v>43207</v>
      </c>
      <c r="D73" s="1">
        <v>1173.25</v>
      </c>
      <c r="E73" s="1">
        <v>1177</v>
      </c>
      <c r="F73" s="1">
        <v>1190</v>
      </c>
      <c r="G73" s="1">
        <v>1173.95</v>
      </c>
      <c r="H73" s="1">
        <v>1184.9000000000001</v>
      </c>
      <c r="I73" s="1">
        <v>1180.55</v>
      </c>
      <c r="J73" s="1">
        <v>1181.75</v>
      </c>
      <c r="K73" s="1">
        <v>523489</v>
      </c>
      <c r="L73" s="1">
        <v>618633707.70000005</v>
      </c>
      <c r="M73" s="1">
        <v>17996</v>
      </c>
      <c r="N73" s="3">
        <f>IF(ISERR(LN(Table1844[[#This Row],[Close Price]]/I72)),"-",LN(Table1844[[#This Row],[Close Price]]/I72))</f>
        <v>6.2027558884455002E-3</v>
      </c>
    </row>
    <row r="74" spans="1:14" x14ac:dyDescent="0.3">
      <c r="A74" s="1" t="s">
        <v>45</v>
      </c>
      <c r="B74" s="1" t="s">
        <v>14</v>
      </c>
      <c r="C74" s="2">
        <v>43208</v>
      </c>
      <c r="D74" s="1">
        <v>1180.55</v>
      </c>
      <c r="E74" s="1">
        <v>1182</v>
      </c>
      <c r="F74" s="1">
        <v>1203.4000000000001</v>
      </c>
      <c r="G74" s="1">
        <v>1171</v>
      </c>
      <c r="H74" s="1">
        <v>1171</v>
      </c>
      <c r="I74" s="1">
        <v>1174.9000000000001</v>
      </c>
      <c r="J74" s="1">
        <v>1184.75</v>
      </c>
      <c r="K74" s="1">
        <v>879419</v>
      </c>
      <c r="L74" s="1">
        <v>1041892663.4</v>
      </c>
      <c r="M74" s="1">
        <v>25309</v>
      </c>
      <c r="N74" s="3">
        <f>IF(ISERR(LN(Table1844[[#This Row],[Close Price]]/I73)),"-",LN(Table1844[[#This Row],[Close Price]]/I73))</f>
        <v>-4.7973939894454896E-3</v>
      </c>
    </row>
    <row r="75" spans="1:14" x14ac:dyDescent="0.3">
      <c r="A75" s="1" t="s">
        <v>45</v>
      </c>
      <c r="B75" s="1" t="s">
        <v>14</v>
      </c>
      <c r="C75" s="2">
        <v>43209</v>
      </c>
      <c r="D75" s="1">
        <v>1174.9000000000001</v>
      </c>
      <c r="E75" s="1">
        <v>1172</v>
      </c>
      <c r="F75" s="1">
        <v>1189.9000000000001</v>
      </c>
      <c r="G75" s="1">
        <v>1163.25</v>
      </c>
      <c r="H75" s="1">
        <v>1177</v>
      </c>
      <c r="I75" s="1">
        <v>1179.75</v>
      </c>
      <c r="J75" s="1">
        <v>1178.18</v>
      </c>
      <c r="K75" s="1">
        <v>561972</v>
      </c>
      <c r="L75" s="1">
        <v>662105452.14999998</v>
      </c>
      <c r="M75" s="1">
        <v>19340</v>
      </c>
      <c r="N75" s="3">
        <f>IF(ISERR(LN(Table1844[[#This Row],[Close Price]]/I74)),"-",LN(Table1844[[#This Row],[Close Price]]/I74))</f>
        <v>4.1195140329698364E-3</v>
      </c>
    </row>
    <row r="76" spans="1:14" x14ac:dyDescent="0.3">
      <c r="A76" s="1" t="s">
        <v>45</v>
      </c>
      <c r="B76" s="1" t="s">
        <v>14</v>
      </c>
      <c r="C76" s="2">
        <v>43210</v>
      </c>
      <c r="D76" s="1">
        <v>1179.75</v>
      </c>
      <c r="E76" s="1">
        <v>1175.7</v>
      </c>
      <c r="F76" s="1">
        <v>1199</v>
      </c>
      <c r="G76" s="1">
        <v>1167.5999999999999</v>
      </c>
      <c r="H76" s="1">
        <v>1192.9000000000001</v>
      </c>
      <c r="I76" s="1">
        <v>1194.25</v>
      </c>
      <c r="J76" s="1">
        <v>1183.2</v>
      </c>
      <c r="K76" s="1">
        <v>258462</v>
      </c>
      <c r="L76" s="1">
        <v>305813134.05000001</v>
      </c>
      <c r="M76" s="1">
        <v>8204</v>
      </c>
      <c r="N76" s="3">
        <f>IF(ISERR(LN(Table1844[[#This Row],[Close Price]]/I75)),"-",LN(Table1844[[#This Row],[Close Price]]/I75))</f>
        <v>1.2215821663574317E-2</v>
      </c>
    </row>
    <row r="77" spans="1:14" x14ac:dyDescent="0.3">
      <c r="A77" s="1" t="s">
        <v>45</v>
      </c>
      <c r="B77" s="1" t="s">
        <v>14</v>
      </c>
      <c r="C77" s="2">
        <v>43213</v>
      </c>
      <c r="D77" s="1">
        <v>1194.25</v>
      </c>
      <c r="E77" s="1">
        <v>1199.95</v>
      </c>
      <c r="F77" s="1">
        <v>1199.95</v>
      </c>
      <c r="G77" s="1">
        <v>1175.05</v>
      </c>
      <c r="H77" s="1">
        <v>1176.5</v>
      </c>
      <c r="I77" s="1">
        <v>1178.45</v>
      </c>
      <c r="J77" s="1">
        <v>1182</v>
      </c>
      <c r="K77" s="1">
        <v>335330</v>
      </c>
      <c r="L77" s="1">
        <v>396361389.89999998</v>
      </c>
      <c r="M77" s="1">
        <v>11668</v>
      </c>
      <c r="N77" s="3">
        <f>IF(ISERR(LN(Table1844[[#This Row],[Close Price]]/I76)),"-",LN(Table1844[[#This Row],[Close Price]]/I76))</f>
        <v>-1.3318357607674441E-2</v>
      </c>
    </row>
    <row r="78" spans="1:14" x14ac:dyDescent="0.3">
      <c r="A78" s="1" t="s">
        <v>45</v>
      </c>
      <c r="B78" s="1" t="s">
        <v>14</v>
      </c>
      <c r="C78" s="2">
        <v>43214</v>
      </c>
      <c r="D78" s="1">
        <v>1178.45</v>
      </c>
      <c r="E78" s="1">
        <v>1189.7</v>
      </c>
      <c r="F78" s="1">
        <v>1208.75</v>
      </c>
      <c r="G78" s="1">
        <v>1171.9000000000001</v>
      </c>
      <c r="H78" s="1">
        <v>1181</v>
      </c>
      <c r="I78" s="1">
        <v>1178.25</v>
      </c>
      <c r="J78" s="1">
        <v>1187.32</v>
      </c>
      <c r="K78" s="1">
        <v>729547</v>
      </c>
      <c r="L78" s="1">
        <v>866206818.45000005</v>
      </c>
      <c r="M78" s="1">
        <v>19797</v>
      </c>
      <c r="N78" s="3">
        <f>IF(ISERR(LN(Table1844[[#This Row],[Close Price]]/I77)),"-",LN(Table1844[[#This Row],[Close Price]]/I77))</f>
        <v>-1.6972885855661972E-4</v>
      </c>
    </row>
    <row r="79" spans="1:14" x14ac:dyDescent="0.3">
      <c r="A79" s="1" t="s">
        <v>45</v>
      </c>
      <c r="B79" s="1" t="s">
        <v>14</v>
      </c>
      <c r="C79" s="2">
        <v>43215</v>
      </c>
      <c r="D79" s="1">
        <v>1178.25</v>
      </c>
      <c r="E79" s="1">
        <v>1178.25</v>
      </c>
      <c r="F79" s="1">
        <v>1186.7</v>
      </c>
      <c r="G79" s="1">
        <v>1156.95</v>
      </c>
      <c r="H79" s="1">
        <v>1159.05</v>
      </c>
      <c r="I79" s="1">
        <v>1160.8499999999999</v>
      </c>
      <c r="J79" s="1">
        <v>1169.8599999999999</v>
      </c>
      <c r="K79" s="1">
        <v>435624</v>
      </c>
      <c r="L79" s="1">
        <v>509617631.05000001</v>
      </c>
      <c r="M79" s="1">
        <v>26610</v>
      </c>
      <c r="N79" s="3">
        <f>IF(ISERR(LN(Table1844[[#This Row],[Close Price]]/I78)),"-",LN(Table1844[[#This Row],[Close Price]]/I78))</f>
        <v>-1.4877791419262498E-2</v>
      </c>
    </row>
    <row r="80" spans="1:14" x14ac:dyDescent="0.3">
      <c r="A80" s="1" t="s">
        <v>45</v>
      </c>
      <c r="B80" s="1" t="s">
        <v>14</v>
      </c>
      <c r="C80" s="2">
        <v>43216</v>
      </c>
      <c r="D80" s="1">
        <v>1160.8499999999999</v>
      </c>
      <c r="E80" s="1">
        <v>1158.05</v>
      </c>
      <c r="F80" s="1">
        <v>1176</v>
      </c>
      <c r="G80" s="1">
        <v>1147.3499999999999</v>
      </c>
      <c r="H80" s="1">
        <v>1170.7</v>
      </c>
      <c r="I80" s="1">
        <v>1171.25</v>
      </c>
      <c r="J80" s="1">
        <v>1162.83</v>
      </c>
      <c r="K80" s="1">
        <v>502965</v>
      </c>
      <c r="L80" s="1">
        <v>584860607.79999995</v>
      </c>
      <c r="M80" s="1">
        <v>24744</v>
      </c>
      <c r="N80" s="3">
        <f>IF(ISERR(LN(Table1844[[#This Row],[Close Price]]/I79)),"-",LN(Table1844[[#This Row],[Close Price]]/I79))</f>
        <v>8.9190591680541002E-3</v>
      </c>
    </row>
    <row r="81" spans="1:14" x14ac:dyDescent="0.3">
      <c r="A81" s="1" t="s">
        <v>45</v>
      </c>
      <c r="B81" s="1" t="s">
        <v>14</v>
      </c>
      <c r="C81" s="2">
        <v>43217</v>
      </c>
      <c r="D81" s="1">
        <v>1171.25</v>
      </c>
      <c r="E81" s="1">
        <v>1179.9000000000001</v>
      </c>
      <c r="F81" s="1">
        <v>1195</v>
      </c>
      <c r="G81" s="1">
        <v>1165</v>
      </c>
      <c r="H81" s="1">
        <v>1190.55</v>
      </c>
      <c r="I81" s="1">
        <v>1188.7</v>
      </c>
      <c r="J81" s="1">
        <v>1180.33</v>
      </c>
      <c r="K81" s="1">
        <v>480121</v>
      </c>
      <c r="L81" s="1">
        <v>566701534.14999998</v>
      </c>
      <c r="M81" s="1">
        <v>18341</v>
      </c>
      <c r="N81" s="3">
        <f>IF(ISERR(LN(Table1844[[#This Row],[Close Price]]/I80)),"-",LN(Table1844[[#This Row],[Close Price]]/I80))</f>
        <v>1.4788718433946782E-2</v>
      </c>
    </row>
    <row r="82" spans="1:14" x14ac:dyDescent="0.3">
      <c r="A82" s="1" t="s">
        <v>45</v>
      </c>
      <c r="B82" s="1" t="s">
        <v>14</v>
      </c>
      <c r="C82" s="2">
        <v>43220</v>
      </c>
      <c r="D82" s="1">
        <v>1188.7</v>
      </c>
      <c r="E82" s="1">
        <v>1195</v>
      </c>
      <c r="F82" s="1">
        <v>1201.4000000000001</v>
      </c>
      <c r="G82" s="1">
        <v>1184.05</v>
      </c>
      <c r="H82" s="1">
        <v>1200</v>
      </c>
      <c r="I82" s="1">
        <v>1197.5</v>
      </c>
      <c r="J82" s="1">
        <v>1192.8900000000001</v>
      </c>
      <c r="K82" s="1">
        <v>174054</v>
      </c>
      <c r="L82" s="1">
        <v>207628069.75</v>
      </c>
      <c r="M82" s="1">
        <v>5846</v>
      </c>
      <c r="N82" s="3">
        <f>IF(ISERR(LN(Table1844[[#This Row],[Close Price]]/I81)),"-",LN(Table1844[[#This Row],[Close Price]]/I81))</f>
        <v>7.3757772984915752E-3</v>
      </c>
    </row>
    <row r="83" spans="1:14" x14ac:dyDescent="0.3">
      <c r="A83" s="1" t="s">
        <v>45</v>
      </c>
      <c r="B83" s="1" t="s">
        <v>14</v>
      </c>
      <c r="C83" s="2">
        <v>43222</v>
      </c>
      <c r="D83" s="1">
        <v>1197.5</v>
      </c>
      <c r="E83" s="1">
        <v>1204.75</v>
      </c>
      <c r="F83" s="1">
        <v>1204.75</v>
      </c>
      <c r="G83" s="1">
        <v>1181.45</v>
      </c>
      <c r="H83" s="1">
        <v>1189.0999999999999</v>
      </c>
      <c r="I83" s="1">
        <v>1188.8</v>
      </c>
      <c r="J83" s="1">
        <v>1192.24</v>
      </c>
      <c r="K83" s="1">
        <v>509127</v>
      </c>
      <c r="L83" s="1">
        <v>606999448.14999998</v>
      </c>
      <c r="M83" s="1">
        <v>21403</v>
      </c>
      <c r="N83" s="3">
        <f>IF(ISERR(LN(Table1844[[#This Row],[Close Price]]/I82)),"-",LN(Table1844[[#This Row],[Close Price]]/I82))</f>
        <v>-7.2916553215755901E-3</v>
      </c>
    </row>
    <row r="84" spans="1:14" x14ac:dyDescent="0.3">
      <c r="A84" s="1" t="s">
        <v>45</v>
      </c>
      <c r="B84" s="1" t="s">
        <v>14</v>
      </c>
      <c r="C84" s="2">
        <v>43223</v>
      </c>
      <c r="D84" s="1">
        <v>1188.8</v>
      </c>
      <c r="E84" s="1">
        <v>1189</v>
      </c>
      <c r="F84" s="1">
        <v>1203</v>
      </c>
      <c r="G84" s="1">
        <v>1177.4000000000001</v>
      </c>
      <c r="H84" s="1">
        <v>1199.95</v>
      </c>
      <c r="I84" s="1">
        <v>1198.3499999999999</v>
      </c>
      <c r="J84" s="1">
        <v>1188.7</v>
      </c>
      <c r="K84" s="1">
        <v>408993</v>
      </c>
      <c r="L84" s="1">
        <v>486169865.35000002</v>
      </c>
      <c r="M84" s="1">
        <v>14434</v>
      </c>
      <c r="N84" s="3">
        <f>IF(ISERR(LN(Table1844[[#This Row],[Close Price]]/I83)),"-",LN(Table1844[[#This Row],[Close Price]]/I83))</f>
        <v>8.0012156326658736E-3</v>
      </c>
    </row>
    <row r="85" spans="1:14" x14ac:dyDescent="0.3">
      <c r="A85" s="1" t="s">
        <v>45</v>
      </c>
      <c r="B85" s="1" t="s">
        <v>14</v>
      </c>
      <c r="C85" s="2">
        <v>43224</v>
      </c>
      <c r="D85" s="1">
        <v>1198.3499999999999</v>
      </c>
      <c r="E85" s="1">
        <v>1204.45</v>
      </c>
      <c r="F85" s="1">
        <v>1204.45</v>
      </c>
      <c r="G85" s="1">
        <v>1179.0999999999999</v>
      </c>
      <c r="H85" s="1">
        <v>1191</v>
      </c>
      <c r="I85" s="1">
        <v>1191.95</v>
      </c>
      <c r="J85" s="1">
        <v>1188.74</v>
      </c>
      <c r="K85" s="1">
        <v>284847</v>
      </c>
      <c r="L85" s="1">
        <v>338607942.60000002</v>
      </c>
      <c r="M85" s="1">
        <v>9480</v>
      </c>
      <c r="N85" s="3">
        <f>IF(ISERR(LN(Table1844[[#This Row],[Close Price]]/I84)),"-",LN(Table1844[[#This Row],[Close Price]]/I84))</f>
        <v>-5.3549891593613307E-3</v>
      </c>
    </row>
    <row r="86" spans="1:14" x14ac:dyDescent="0.3">
      <c r="A86" s="1" t="s">
        <v>45</v>
      </c>
      <c r="B86" s="1" t="s">
        <v>14</v>
      </c>
      <c r="C86" s="2">
        <v>43227</v>
      </c>
      <c r="D86" s="1">
        <v>1191.95</v>
      </c>
      <c r="E86" s="1">
        <v>1190</v>
      </c>
      <c r="F86" s="1">
        <v>1213.8</v>
      </c>
      <c r="G86" s="1">
        <v>1180.3499999999999</v>
      </c>
      <c r="H86" s="1">
        <v>1205</v>
      </c>
      <c r="I86" s="1">
        <v>1208.5</v>
      </c>
      <c r="J86" s="1">
        <v>1202.5899999999999</v>
      </c>
      <c r="K86" s="1">
        <v>373131</v>
      </c>
      <c r="L86" s="1">
        <v>448723769.19999999</v>
      </c>
      <c r="M86" s="1">
        <v>26806</v>
      </c>
      <c r="N86" s="3">
        <f>IF(ISERR(LN(Table1844[[#This Row],[Close Price]]/I85)),"-",LN(Table1844[[#This Row],[Close Price]]/I85))</f>
        <v>1.3789299706738365E-2</v>
      </c>
    </row>
    <row r="87" spans="1:14" x14ac:dyDescent="0.3">
      <c r="A87" s="1" t="s">
        <v>45</v>
      </c>
      <c r="B87" s="1" t="s">
        <v>14</v>
      </c>
      <c r="C87" s="2">
        <v>43228</v>
      </c>
      <c r="D87" s="1">
        <v>1208.5</v>
      </c>
      <c r="E87" s="1">
        <v>1215</v>
      </c>
      <c r="F87" s="1">
        <v>1220.8499999999999</v>
      </c>
      <c r="G87" s="1">
        <v>1202.75</v>
      </c>
      <c r="H87" s="1">
        <v>1207.3</v>
      </c>
      <c r="I87" s="1">
        <v>1211.25</v>
      </c>
      <c r="J87" s="1">
        <v>1213.1400000000001</v>
      </c>
      <c r="K87" s="1">
        <v>570345</v>
      </c>
      <c r="L87" s="1">
        <v>691909455.45000005</v>
      </c>
      <c r="M87" s="1">
        <v>16786</v>
      </c>
      <c r="N87" s="3">
        <f>IF(ISERR(LN(Table1844[[#This Row],[Close Price]]/I86)),"-",LN(Table1844[[#This Row],[Close Price]]/I86))</f>
        <v>2.2729630614383772E-3</v>
      </c>
    </row>
    <row r="88" spans="1:14" x14ac:dyDescent="0.3">
      <c r="A88" s="1" t="s">
        <v>45</v>
      </c>
      <c r="B88" s="1" t="s">
        <v>14</v>
      </c>
      <c r="C88" s="2">
        <v>43229</v>
      </c>
      <c r="D88" s="1">
        <v>1211.25</v>
      </c>
      <c r="E88" s="1">
        <v>1209.9000000000001</v>
      </c>
      <c r="F88" s="1">
        <v>1209.9000000000001</v>
      </c>
      <c r="G88" s="1">
        <v>1191.6500000000001</v>
      </c>
      <c r="H88" s="1">
        <v>1195</v>
      </c>
      <c r="I88" s="1">
        <v>1195.3</v>
      </c>
      <c r="J88" s="1">
        <v>1197.33</v>
      </c>
      <c r="K88" s="1">
        <v>167176</v>
      </c>
      <c r="L88" s="1">
        <v>200164107.75</v>
      </c>
      <c r="M88" s="1">
        <v>5493</v>
      </c>
      <c r="N88" s="3">
        <f>IF(ISERR(LN(Table1844[[#This Row],[Close Price]]/I87)),"-",LN(Table1844[[#This Row],[Close Price]]/I87))</f>
        <v>-1.3255684321040698E-2</v>
      </c>
    </row>
    <row r="89" spans="1:14" x14ac:dyDescent="0.3">
      <c r="A89" s="1" t="s">
        <v>45</v>
      </c>
      <c r="B89" s="1" t="s">
        <v>14</v>
      </c>
      <c r="C89" s="2">
        <v>43230</v>
      </c>
      <c r="D89" s="1">
        <v>1195.3</v>
      </c>
      <c r="E89" s="1">
        <v>1194</v>
      </c>
      <c r="F89" s="1">
        <v>1204.7</v>
      </c>
      <c r="G89" s="1">
        <v>1184</v>
      </c>
      <c r="H89" s="1">
        <v>1187.8</v>
      </c>
      <c r="I89" s="1">
        <v>1190.3</v>
      </c>
      <c r="J89" s="1">
        <v>1193.56</v>
      </c>
      <c r="K89" s="1">
        <v>260948</v>
      </c>
      <c r="L89" s="1">
        <v>311456403.39999998</v>
      </c>
      <c r="M89" s="1">
        <v>9837</v>
      </c>
      <c r="N89" s="3">
        <f>IF(ISERR(LN(Table1844[[#This Row],[Close Price]]/I88)),"-",LN(Table1844[[#This Row],[Close Price]]/I88))</f>
        <v>-4.1918237101011514E-3</v>
      </c>
    </row>
    <row r="90" spans="1:14" x14ac:dyDescent="0.3">
      <c r="A90" s="1" t="s">
        <v>45</v>
      </c>
      <c r="B90" s="1" t="s">
        <v>14</v>
      </c>
      <c r="C90" s="2">
        <v>43231</v>
      </c>
      <c r="D90" s="1">
        <v>1190.3</v>
      </c>
      <c r="E90" s="1">
        <v>1194</v>
      </c>
      <c r="F90" s="1">
        <v>1223</v>
      </c>
      <c r="G90" s="1">
        <v>1183.1500000000001</v>
      </c>
      <c r="H90" s="1">
        <v>1194.4000000000001</v>
      </c>
      <c r="I90" s="1">
        <v>1200.7</v>
      </c>
      <c r="J90" s="1">
        <v>1206.48</v>
      </c>
      <c r="K90" s="1">
        <v>608254</v>
      </c>
      <c r="L90" s="1">
        <v>733845976</v>
      </c>
      <c r="M90" s="1">
        <v>24563</v>
      </c>
      <c r="N90" s="3">
        <f>IF(ISERR(LN(Table1844[[#This Row],[Close Price]]/I89)),"-",LN(Table1844[[#This Row],[Close Price]]/I89))</f>
        <v>8.6993438628382071E-3</v>
      </c>
    </row>
    <row r="91" spans="1:14" x14ac:dyDescent="0.3">
      <c r="A91" s="1" t="s">
        <v>45</v>
      </c>
      <c r="B91" s="1" t="s">
        <v>14</v>
      </c>
      <c r="C91" s="2">
        <v>43234</v>
      </c>
      <c r="D91" s="1">
        <v>1200.7</v>
      </c>
      <c r="E91" s="1">
        <v>1196</v>
      </c>
      <c r="F91" s="1">
        <v>1202</v>
      </c>
      <c r="G91" s="1">
        <v>1160</v>
      </c>
      <c r="H91" s="1">
        <v>1160.1500000000001</v>
      </c>
      <c r="I91" s="1">
        <v>1172.6500000000001</v>
      </c>
      <c r="J91" s="1">
        <v>1182.29</v>
      </c>
      <c r="K91" s="1">
        <v>541698</v>
      </c>
      <c r="L91" s="1">
        <v>640444738.04999995</v>
      </c>
      <c r="M91" s="1">
        <v>8949</v>
      </c>
      <c r="N91" s="3">
        <f>IF(ISERR(LN(Table1844[[#This Row],[Close Price]]/I90)),"-",LN(Table1844[[#This Row],[Close Price]]/I90))</f>
        <v>-2.3638575129086004E-2</v>
      </c>
    </row>
    <row r="92" spans="1:14" x14ac:dyDescent="0.3">
      <c r="A92" s="1" t="s">
        <v>45</v>
      </c>
      <c r="B92" s="1" t="s">
        <v>14</v>
      </c>
      <c r="C92" s="2">
        <v>43235</v>
      </c>
      <c r="D92" s="1">
        <v>1172.6500000000001</v>
      </c>
      <c r="E92" s="1">
        <v>1155</v>
      </c>
      <c r="F92" s="1">
        <v>1180</v>
      </c>
      <c r="G92" s="1">
        <v>1128.55</v>
      </c>
      <c r="H92" s="1">
        <v>1151.4000000000001</v>
      </c>
      <c r="I92" s="1">
        <v>1149.8499999999999</v>
      </c>
      <c r="J92" s="1">
        <v>1155.32</v>
      </c>
      <c r="K92" s="1">
        <v>358690</v>
      </c>
      <c r="L92" s="1">
        <v>414400769.35000002</v>
      </c>
      <c r="M92" s="1">
        <v>15199</v>
      </c>
      <c r="N92" s="3">
        <f>IF(ISERR(LN(Table1844[[#This Row],[Close Price]]/I91)),"-",LN(Table1844[[#This Row],[Close Price]]/I91))</f>
        <v>-1.963464584025543E-2</v>
      </c>
    </row>
    <row r="93" spans="1:14" x14ac:dyDescent="0.3">
      <c r="A93" s="1" t="s">
        <v>45</v>
      </c>
      <c r="B93" s="1" t="s">
        <v>14</v>
      </c>
      <c r="C93" s="2">
        <v>43236</v>
      </c>
      <c r="D93" s="1">
        <v>1149.8499999999999</v>
      </c>
      <c r="E93" s="1">
        <v>1148</v>
      </c>
      <c r="F93" s="1">
        <v>1171</v>
      </c>
      <c r="G93" s="1">
        <v>1139.05</v>
      </c>
      <c r="H93" s="1">
        <v>1162.75</v>
      </c>
      <c r="I93" s="1">
        <v>1165.1500000000001</v>
      </c>
      <c r="J93" s="1">
        <v>1160.8800000000001</v>
      </c>
      <c r="K93" s="1">
        <v>531175</v>
      </c>
      <c r="L93" s="1">
        <v>616627885.95000005</v>
      </c>
      <c r="M93" s="1">
        <v>20929</v>
      </c>
      <c r="N93" s="3">
        <f>IF(ISERR(LN(Table1844[[#This Row],[Close Price]]/I92)),"-",LN(Table1844[[#This Row],[Close Price]]/I92))</f>
        <v>1.3218335009016318E-2</v>
      </c>
    </row>
    <row r="94" spans="1:14" x14ac:dyDescent="0.3">
      <c r="A94" s="1" t="s">
        <v>45</v>
      </c>
      <c r="B94" s="1" t="s">
        <v>14</v>
      </c>
      <c r="C94" s="2">
        <v>43237</v>
      </c>
      <c r="D94" s="1">
        <v>1165.1500000000001</v>
      </c>
      <c r="E94" s="1">
        <v>1186.9000000000001</v>
      </c>
      <c r="F94" s="1">
        <v>1213</v>
      </c>
      <c r="G94" s="1">
        <v>1161</v>
      </c>
      <c r="H94" s="1">
        <v>1166</v>
      </c>
      <c r="I94" s="1">
        <v>1165.9000000000001</v>
      </c>
      <c r="J94" s="1">
        <v>1185.25</v>
      </c>
      <c r="K94" s="1">
        <v>994750</v>
      </c>
      <c r="L94" s="1">
        <v>1179027221.4000001</v>
      </c>
      <c r="M94" s="1">
        <v>29725</v>
      </c>
      <c r="N94" s="3">
        <f>IF(ISERR(LN(Table1844[[#This Row],[Close Price]]/I93)),"-",LN(Table1844[[#This Row],[Close Price]]/I93))</f>
        <v>6.4348686289846565E-4</v>
      </c>
    </row>
    <row r="95" spans="1:14" x14ac:dyDescent="0.3">
      <c r="A95" s="1" t="s">
        <v>45</v>
      </c>
      <c r="B95" s="1" t="s">
        <v>14</v>
      </c>
      <c r="C95" s="2">
        <v>43238</v>
      </c>
      <c r="D95" s="1">
        <v>1165.9000000000001</v>
      </c>
      <c r="E95" s="1">
        <v>1168</v>
      </c>
      <c r="F95" s="1">
        <v>1173.95</v>
      </c>
      <c r="G95" s="1">
        <v>1151.25</v>
      </c>
      <c r="H95" s="1">
        <v>1160</v>
      </c>
      <c r="I95" s="1">
        <v>1156.55</v>
      </c>
      <c r="J95" s="1">
        <v>1160.7</v>
      </c>
      <c r="K95" s="1">
        <v>165721</v>
      </c>
      <c r="L95" s="1">
        <v>192352028.34999999</v>
      </c>
      <c r="M95" s="1">
        <v>4961</v>
      </c>
      <c r="N95" s="3">
        <f>IF(ISERR(LN(Table1844[[#This Row],[Close Price]]/I94)),"-",LN(Table1844[[#This Row],[Close Price]]/I94))</f>
        <v>-8.0518853069358708E-3</v>
      </c>
    </row>
    <row r="96" spans="1:14" x14ac:dyDescent="0.3">
      <c r="A96" s="1" t="s">
        <v>45</v>
      </c>
      <c r="B96" s="1" t="s">
        <v>14</v>
      </c>
      <c r="C96" s="2">
        <v>43241</v>
      </c>
      <c r="D96" s="1">
        <v>1156.55</v>
      </c>
      <c r="E96" s="1">
        <v>1160</v>
      </c>
      <c r="F96" s="1">
        <v>1163.3499999999999</v>
      </c>
      <c r="G96" s="1">
        <v>1125.9000000000001</v>
      </c>
      <c r="H96" s="1">
        <v>1133.3</v>
      </c>
      <c r="I96" s="1">
        <v>1138.55</v>
      </c>
      <c r="J96" s="1">
        <v>1138.6300000000001</v>
      </c>
      <c r="K96" s="1">
        <v>208137</v>
      </c>
      <c r="L96" s="1">
        <v>236990170.55000001</v>
      </c>
      <c r="M96" s="1">
        <v>12914</v>
      </c>
      <c r="N96" s="3">
        <f>IF(ISERR(LN(Table1844[[#This Row],[Close Price]]/I95)),"-",LN(Table1844[[#This Row],[Close Price]]/I95))</f>
        <v>-1.5685912657636206E-2</v>
      </c>
    </row>
    <row r="97" spans="1:14" x14ac:dyDescent="0.3">
      <c r="A97" s="1" t="s">
        <v>45</v>
      </c>
      <c r="B97" s="1" t="s">
        <v>14</v>
      </c>
      <c r="C97" s="2">
        <v>43242</v>
      </c>
      <c r="D97" s="1">
        <v>1138.55</v>
      </c>
      <c r="E97" s="1">
        <v>1133.3</v>
      </c>
      <c r="F97" s="1">
        <v>1138.4000000000001</v>
      </c>
      <c r="G97" s="1">
        <v>1116.8</v>
      </c>
      <c r="H97" s="1">
        <v>1122.4000000000001</v>
      </c>
      <c r="I97" s="1">
        <v>1121.5999999999999</v>
      </c>
      <c r="J97" s="1">
        <v>1122.6199999999999</v>
      </c>
      <c r="K97" s="1">
        <v>577110</v>
      </c>
      <c r="L97" s="1">
        <v>647874066.04999995</v>
      </c>
      <c r="M97" s="1">
        <v>20329</v>
      </c>
      <c r="N97" s="3">
        <f>IF(ISERR(LN(Table1844[[#This Row],[Close Price]]/I96)),"-",LN(Table1844[[#This Row],[Close Price]]/I96))</f>
        <v>-1.4999285694348177E-2</v>
      </c>
    </row>
    <row r="98" spans="1:14" x14ac:dyDescent="0.3">
      <c r="A98" s="1" t="s">
        <v>45</v>
      </c>
      <c r="B98" s="1" t="s">
        <v>14</v>
      </c>
      <c r="C98" s="2">
        <v>43243</v>
      </c>
      <c r="D98" s="1">
        <v>1121.5999999999999</v>
      </c>
      <c r="E98" s="1">
        <v>1125</v>
      </c>
      <c r="F98" s="1">
        <v>1125</v>
      </c>
      <c r="G98" s="1">
        <v>1081.5</v>
      </c>
      <c r="H98" s="1">
        <v>1097.7</v>
      </c>
      <c r="I98" s="1">
        <v>1093.3499999999999</v>
      </c>
      <c r="J98" s="1">
        <v>1099.46</v>
      </c>
      <c r="K98" s="1">
        <v>513617</v>
      </c>
      <c r="L98" s="1">
        <v>564703819.75</v>
      </c>
      <c r="M98" s="1">
        <v>20598</v>
      </c>
      <c r="N98" s="3">
        <f>IF(ISERR(LN(Table1844[[#This Row],[Close Price]]/I97)),"-",LN(Table1844[[#This Row],[Close Price]]/I97))</f>
        <v>-2.5509859783994011E-2</v>
      </c>
    </row>
    <row r="99" spans="1:14" x14ac:dyDescent="0.3">
      <c r="A99" s="1" t="s">
        <v>45</v>
      </c>
      <c r="B99" s="1" t="s">
        <v>14</v>
      </c>
      <c r="C99" s="2">
        <v>43244</v>
      </c>
      <c r="D99" s="1">
        <v>1093.3499999999999</v>
      </c>
      <c r="E99" s="1">
        <v>1093.0999999999999</v>
      </c>
      <c r="F99" s="1">
        <v>1133.75</v>
      </c>
      <c r="G99" s="1">
        <v>1089.2</v>
      </c>
      <c r="H99" s="1">
        <v>1128.75</v>
      </c>
      <c r="I99" s="1">
        <v>1128.7</v>
      </c>
      <c r="J99" s="1">
        <v>1113.94</v>
      </c>
      <c r="K99" s="1">
        <v>449315</v>
      </c>
      <c r="L99" s="1">
        <v>500511850.14999998</v>
      </c>
      <c r="M99" s="1">
        <v>11628</v>
      </c>
      <c r="N99" s="3">
        <f>IF(ISERR(LN(Table1844[[#This Row],[Close Price]]/I98)),"-",LN(Table1844[[#This Row],[Close Price]]/I98))</f>
        <v>3.1820150465249206E-2</v>
      </c>
    </row>
    <row r="100" spans="1:14" x14ac:dyDescent="0.3">
      <c r="A100" s="1" t="s">
        <v>45</v>
      </c>
      <c r="B100" s="1" t="s">
        <v>14</v>
      </c>
      <c r="C100" s="2">
        <v>43245</v>
      </c>
      <c r="D100" s="1">
        <v>1128.7</v>
      </c>
      <c r="E100" s="1">
        <v>1129.8499999999999</v>
      </c>
      <c r="F100" s="1">
        <v>1154.8</v>
      </c>
      <c r="G100" s="1">
        <v>1113.8</v>
      </c>
      <c r="H100" s="1">
        <v>1147.2</v>
      </c>
      <c r="I100" s="1">
        <v>1148.8499999999999</v>
      </c>
      <c r="J100" s="1">
        <v>1138.31</v>
      </c>
      <c r="K100" s="1">
        <v>240092</v>
      </c>
      <c r="L100" s="1">
        <v>273300299.5</v>
      </c>
      <c r="M100" s="1">
        <v>8331</v>
      </c>
      <c r="N100" s="3">
        <f>IF(ISERR(LN(Table1844[[#This Row],[Close Price]]/I99)),"-",LN(Table1844[[#This Row],[Close Price]]/I99))</f>
        <v>1.7694914062131528E-2</v>
      </c>
    </row>
    <row r="101" spans="1:14" x14ac:dyDescent="0.3">
      <c r="A101" s="1" t="s">
        <v>45</v>
      </c>
      <c r="B101" s="1" t="s">
        <v>14</v>
      </c>
      <c r="C101" s="2">
        <v>43248</v>
      </c>
      <c r="D101" s="1">
        <v>1148.8499999999999</v>
      </c>
      <c r="E101" s="1">
        <v>1160</v>
      </c>
      <c r="F101" s="1">
        <v>1167.6500000000001</v>
      </c>
      <c r="G101" s="1">
        <v>1080</v>
      </c>
      <c r="H101" s="1">
        <v>1094</v>
      </c>
      <c r="I101" s="1">
        <v>1092.1500000000001</v>
      </c>
      <c r="J101" s="1">
        <v>1110.5</v>
      </c>
      <c r="K101" s="1">
        <v>918222</v>
      </c>
      <c r="L101" s="1">
        <v>1019685051.05</v>
      </c>
      <c r="M101" s="1">
        <v>27736</v>
      </c>
      <c r="N101" s="3">
        <f>IF(ISERR(LN(Table1844[[#This Row],[Close Price]]/I100)),"-",LN(Table1844[[#This Row],[Close Price]]/I100))</f>
        <v>-5.0613211514882288E-2</v>
      </c>
    </row>
    <row r="102" spans="1:14" x14ac:dyDescent="0.3">
      <c r="A102" s="1" t="s">
        <v>45</v>
      </c>
      <c r="B102" s="1" t="s">
        <v>14</v>
      </c>
      <c r="C102" s="2">
        <v>43249</v>
      </c>
      <c r="D102" s="1">
        <v>1092.1500000000001</v>
      </c>
      <c r="E102" s="1">
        <v>1090.0999999999999</v>
      </c>
      <c r="F102" s="1">
        <v>1092</v>
      </c>
      <c r="G102" s="1">
        <v>1056.3499999999999</v>
      </c>
      <c r="H102" s="1">
        <v>1063.1500000000001</v>
      </c>
      <c r="I102" s="1">
        <v>1066.75</v>
      </c>
      <c r="J102" s="1">
        <v>1067.78</v>
      </c>
      <c r="K102" s="1">
        <v>753542</v>
      </c>
      <c r="L102" s="1">
        <v>804613816.35000002</v>
      </c>
      <c r="M102" s="1">
        <v>20165</v>
      </c>
      <c r="N102" s="3">
        <f>IF(ISERR(LN(Table1844[[#This Row],[Close Price]]/I101)),"-",LN(Table1844[[#This Row],[Close Price]]/I101))</f>
        <v>-2.3531587440720505E-2</v>
      </c>
    </row>
    <row r="103" spans="1:14" x14ac:dyDescent="0.3">
      <c r="A103" s="1" t="s">
        <v>45</v>
      </c>
      <c r="B103" s="1" t="s">
        <v>14</v>
      </c>
      <c r="C103" s="2">
        <v>43250</v>
      </c>
      <c r="D103" s="1">
        <v>1066.75</v>
      </c>
      <c r="E103" s="1">
        <v>1060.05</v>
      </c>
      <c r="F103" s="1">
        <v>1065</v>
      </c>
      <c r="G103" s="1">
        <v>1042.2</v>
      </c>
      <c r="H103" s="1">
        <v>1045</v>
      </c>
      <c r="I103" s="1">
        <v>1051.55</v>
      </c>
      <c r="J103" s="1">
        <v>1050.28</v>
      </c>
      <c r="K103" s="1">
        <v>605331</v>
      </c>
      <c r="L103" s="1">
        <v>635768241.39999998</v>
      </c>
      <c r="M103" s="1">
        <v>25732</v>
      </c>
      <c r="N103" s="3">
        <f>IF(ISERR(LN(Table1844[[#This Row],[Close Price]]/I102)),"-",LN(Table1844[[#This Row],[Close Price]]/I102))</f>
        <v>-1.4351376938422202E-2</v>
      </c>
    </row>
    <row r="104" spans="1:14" x14ac:dyDescent="0.3">
      <c r="A104" s="1" t="s">
        <v>45</v>
      </c>
      <c r="B104" s="1" t="s">
        <v>14</v>
      </c>
      <c r="C104" s="2">
        <v>43251</v>
      </c>
      <c r="D104" s="1">
        <v>1051.55</v>
      </c>
      <c r="E104" s="1">
        <v>1053</v>
      </c>
      <c r="F104" s="1">
        <v>1069.25</v>
      </c>
      <c r="G104" s="1">
        <v>1044.3</v>
      </c>
      <c r="H104" s="1">
        <v>1049.25</v>
      </c>
      <c r="I104" s="1">
        <v>1047.45</v>
      </c>
      <c r="J104" s="1">
        <v>1049.33</v>
      </c>
      <c r="K104" s="1">
        <v>2300110</v>
      </c>
      <c r="L104" s="1">
        <v>2413565698.4000001</v>
      </c>
      <c r="M104" s="1">
        <v>40054</v>
      </c>
      <c r="N104" s="3">
        <f>IF(ISERR(LN(Table1844[[#This Row],[Close Price]]/I103)),"-",LN(Table1844[[#This Row],[Close Price]]/I103))</f>
        <v>-3.9066271695331577E-3</v>
      </c>
    </row>
    <row r="105" spans="1:14" x14ac:dyDescent="0.3">
      <c r="A105" s="1" t="s">
        <v>45</v>
      </c>
      <c r="B105" s="1" t="s">
        <v>14</v>
      </c>
      <c r="C105" s="2">
        <v>43252</v>
      </c>
      <c r="D105" s="1">
        <v>1047.45</v>
      </c>
      <c r="E105" s="1">
        <v>1049.3499999999999</v>
      </c>
      <c r="F105" s="1">
        <v>1061</v>
      </c>
      <c r="G105" s="1">
        <v>1026.4000000000001</v>
      </c>
      <c r="H105" s="1">
        <v>1057.9000000000001</v>
      </c>
      <c r="I105" s="1">
        <v>1053.25</v>
      </c>
      <c r="J105" s="1">
        <v>1047.2</v>
      </c>
      <c r="K105" s="1">
        <v>543631</v>
      </c>
      <c r="L105" s="1">
        <v>569290407.89999998</v>
      </c>
      <c r="M105" s="1">
        <v>17775</v>
      </c>
      <c r="N105" s="3">
        <f>IF(ISERR(LN(Table1844[[#This Row],[Close Price]]/I104)),"-",LN(Table1844[[#This Row],[Close Price]]/I104))</f>
        <v>5.5219828989719012E-3</v>
      </c>
    </row>
    <row r="106" spans="1:14" x14ac:dyDescent="0.3">
      <c r="A106" s="1" t="s">
        <v>45</v>
      </c>
      <c r="B106" s="1" t="s">
        <v>14</v>
      </c>
      <c r="C106" s="2">
        <v>43255</v>
      </c>
      <c r="D106" s="1">
        <v>1053.25</v>
      </c>
      <c r="E106" s="1">
        <v>1057.9000000000001</v>
      </c>
      <c r="F106" s="1">
        <v>1064.6500000000001</v>
      </c>
      <c r="G106" s="1">
        <v>1035.5</v>
      </c>
      <c r="H106" s="1">
        <v>1040.25</v>
      </c>
      <c r="I106" s="1">
        <v>1047.1500000000001</v>
      </c>
      <c r="J106" s="1">
        <v>1049.07</v>
      </c>
      <c r="K106" s="1">
        <v>400870</v>
      </c>
      <c r="L106" s="1">
        <v>420538793.64999998</v>
      </c>
      <c r="M106" s="1">
        <v>14250</v>
      </c>
      <c r="N106" s="3">
        <f>IF(ISERR(LN(Table1844[[#This Row],[Close Price]]/I105)),"-",LN(Table1844[[#This Row],[Close Price]]/I105))</f>
        <v>-5.8084337746056643E-3</v>
      </c>
    </row>
    <row r="107" spans="1:14" x14ac:dyDescent="0.3">
      <c r="A107" s="1" t="s">
        <v>45</v>
      </c>
      <c r="B107" s="1" t="s">
        <v>14</v>
      </c>
      <c r="C107" s="2">
        <v>43256</v>
      </c>
      <c r="D107" s="1">
        <v>1047.1500000000001</v>
      </c>
      <c r="E107" s="1">
        <v>1052</v>
      </c>
      <c r="F107" s="1">
        <v>1054.5</v>
      </c>
      <c r="G107" s="1">
        <v>1015.25</v>
      </c>
      <c r="H107" s="1">
        <v>1039</v>
      </c>
      <c r="I107" s="1">
        <v>1035.4000000000001</v>
      </c>
      <c r="J107" s="1">
        <v>1031.6099999999999</v>
      </c>
      <c r="K107" s="1">
        <v>536791</v>
      </c>
      <c r="L107" s="1">
        <v>553756789.39999998</v>
      </c>
      <c r="M107" s="1">
        <v>15207</v>
      </c>
      <c r="N107" s="3">
        <f>IF(ISERR(LN(Table1844[[#This Row],[Close Price]]/I106)),"-",LN(Table1844[[#This Row],[Close Price]]/I106))</f>
        <v>-1.12843626167191E-2</v>
      </c>
    </row>
    <row r="108" spans="1:14" x14ac:dyDescent="0.3">
      <c r="A108" s="1" t="s">
        <v>45</v>
      </c>
      <c r="B108" s="1" t="s">
        <v>14</v>
      </c>
      <c r="C108" s="2">
        <v>43257</v>
      </c>
      <c r="D108" s="1">
        <v>1035.4000000000001</v>
      </c>
      <c r="E108" s="1">
        <v>1039.5999999999999</v>
      </c>
      <c r="F108" s="1">
        <v>1060</v>
      </c>
      <c r="G108" s="1">
        <v>1029.5</v>
      </c>
      <c r="H108" s="1">
        <v>1059</v>
      </c>
      <c r="I108" s="1">
        <v>1054.45</v>
      </c>
      <c r="J108" s="1">
        <v>1044.75</v>
      </c>
      <c r="K108" s="1">
        <v>273602</v>
      </c>
      <c r="L108" s="1">
        <v>285846488.85000002</v>
      </c>
      <c r="M108" s="1">
        <v>15205</v>
      </c>
      <c r="N108" s="3">
        <f>IF(ISERR(LN(Table1844[[#This Row],[Close Price]]/I107)),"-",LN(Table1844[[#This Row],[Close Price]]/I107))</f>
        <v>1.8231478489972378E-2</v>
      </c>
    </row>
    <row r="109" spans="1:14" x14ac:dyDescent="0.3">
      <c r="A109" s="1" t="s">
        <v>45</v>
      </c>
      <c r="B109" s="1" t="s">
        <v>14</v>
      </c>
      <c r="C109" s="2">
        <v>43258</v>
      </c>
      <c r="D109" s="1">
        <v>1054.45</v>
      </c>
      <c r="E109" s="1">
        <v>1055.8</v>
      </c>
      <c r="F109" s="1">
        <v>1072.25</v>
      </c>
      <c r="G109" s="1">
        <v>1053.05</v>
      </c>
      <c r="H109" s="1">
        <v>1059.3499999999999</v>
      </c>
      <c r="I109" s="1">
        <v>1059.3499999999999</v>
      </c>
      <c r="J109" s="1">
        <v>1062.5999999999999</v>
      </c>
      <c r="K109" s="1">
        <v>268495</v>
      </c>
      <c r="L109" s="1">
        <v>285302533.75</v>
      </c>
      <c r="M109" s="1">
        <v>12847</v>
      </c>
      <c r="N109" s="3">
        <f>IF(ISERR(LN(Table1844[[#This Row],[Close Price]]/I108)),"-",LN(Table1844[[#This Row],[Close Price]]/I108))</f>
        <v>4.6362085125260591E-3</v>
      </c>
    </row>
    <row r="110" spans="1:14" x14ac:dyDescent="0.3">
      <c r="A110" s="1" t="s">
        <v>45</v>
      </c>
      <c r="B110" s="1" t="s">
        <v>14</v>
      </c>
      <c r="C110" s="2">
        <v>43259</v>
      </c>
      <c r="D110" s="1">
        <v>1059.3499999999999</v>
      </c>
      <c r="E110" s="1">
        <v>1055</v>
      </c>
      <c r="F110" s="1">
        <v>1079.9000000000001</v>
      </c>
      <c r="G110" s="1">
        <v>1045</v>
      </c>
      <c r="H110" s="1">
        <v>1054</v>
      </c>
      <c r="I110" s="1">
        <v>1052.0999999999999</v>
      </c>
      <c r="J110" s="1">
        <v>1059.18</v>
      </c>
      <c r="K110" s="1">
        <v>547755</v>
      </c>
      <c r="L110" s="1">
        <v>580170916.20000005</v>
      </c>
      <c r="M110" s="1">
        <v>17165</v>
      </c>
      <c r="N110" s="3">
        <f>IF(ISERR(LN(Table1844[[#This Row],[Close Price]]/I109)),"-",LN(Table1844[[#This Row],[Close Price]]/I109))</f>
        <v>-6.8673456560574778E-3</v>
      </c>
    </row>
    <row r="111" spans="1:14" x14ac:dyDescent="0.3">
      <c r="A111" s="1" t="s">
        <v>45</v>
      </c>
      <c r="B111" s="1" t="s">
        <v>14</v>
      </c>
      <c r="C111" s="2">
        <v>43262</v>
      </c>
      <c r="D111" s="1">
        <v>1052.0999999999999</v>
      </c>
      <c r="E111" s="1">
        <v>1052</v>
      </c>
      <c r="F111" s="1">
        <v>1057.3499999999999</v>
      </c>
      <c r="G111" s="1">
        <v>1018.35</v>
      </c>
      <c r="H111" s="1">
        <v>1023.3</v>
      </c>
      <c r="I111" s="1">
        <v>1024.5999999999999</v>
      </c>
      <c r="J111" s="1">
        <v>1040.6600000000001</v>
      </c>
      <c r="K111" s="1">
        <v>458526</v>
      </c>
      <c r="L111" s="1">
        <v>477171084.64999998</v>
      </c>
      <c r="M111" s="1">
        <v>15718</v>
      </c>
      <c r="N111" s="3">
        <f>IF(ISERR(LN(Table1844[[#This Row],[Close Price]]/I110)),"-",LN(Table1844[[#This Row],[Close Price]]/I110))</f>
        <v>-2.6485874309140175E-2</v>
      </c>
    </row>
    <row r="112" spans="1:14" x14ac:dyDescent="0.3">
      <c r="A112" s="1" t="s">
        <v>45</v>
      </c>
      <c r="B112" s="1" t="s">
        <v>14</v>
      </c>
      <c r="C112" s="2">
        <v>43263</v>
      </c>
      <c r="D112" s="1">
        <v>1024.5999999999999</v>
      </c>
      <c r="E112" s="1">
        <v>1023.3</v>
      </c>
      <c r="F112" s="1">
        <v>1076</v>
      </c>
      <c r="G112" s="1">
        <v>1020</v>
      </c>
      <c r="H112" s="1">
        <v>1065.95</v>
      </c>
      <c r="I112" s="1">
        <v>1064.1500000000001</v>
      </c>
      <c r="J112" s="1">
        <v>1058.94</v>
      </c>
      <c r="K112" s="1">
        <v>1371537</v>
      </c>
      <c r="L112" s="1">
        <v>1452375010.45</v>
      </c>
      <c r="M112" s="1">
        <v>44336</v>
      </c>
      <c r="N112" s="3">
        <f>IF(ISERR(LN(Table1844[[#This Row],[Close Price]]/I111)),"-",LN(Table1844[[#This Row],[Close Price]]/I111))</f>
        <v>3.7874065903710931E-2</v>
      </c>
    </row>
    <row r="113" spans="1:14" x14ac:dyDescent="0.3">
      <c r="A113" s="1" t="s">
        <v>45</v>
      </c>
      <c r="B113" s="1" t="s">
        <v>14</v>
      </c>
      <c r="C113" s="2">
        <v>43264</v>
      </c>
      <c r="D113" s="1">
        <v>1064.1500000000001</v>
      </c>
      <c r="E113" s="1">
        <v>1064.95</v>
      </c>
      <c r="F113" s="1">
        <v>1072.0999999999999</v>
      </c>
      <c r="G113" s="1">
        <v>1038.0999999999999</v>
      </c>
      <c r="H113" s="1">
        <v>1040.25</v>
      </c>
      <c r="I113" s="1">
        <v>1040.3</v>
      </c>
      <c r="J113" s="1">
        <v>1055.72</v>
      </c>
      <c r="K113" s="1">
        <v>499228</v>
      </c>
      <c r="L113" s="1">
        <v>527045507.55000001</v>
      </c>
      <c r="M113" s="1">
        <v>17007</v>
      </c>
      <c r="N113" s="3">
        <f>IF(ISERR(LN(Table1844[[#This Row],[Close Price]]/I112)),"-",LN(Table1844[[#This Row],[Close Price]]/I112))</f>
        <v>-2.2667225331963376E-2</v>
      </c>
    </row>
    <row r="114" spans="1:14" x14ac:dyDescent="0.3">
      <c r="A114" s="1" t="s">
        <v>45</v>
      </c>
      <c r="B114" s="1" t="s">
        <v>14</v>
      </c>
      <c r="C114" s="2">
        <v>43265</v>
      </c>
      <c r="D114" s="1">
        <v>1040.3</v>
      </c>
      <c r="E114" s="1">
        <v>1044.5</v>
      </c>
      <c r="F114" s="1">
        <v>1094.95</v>
      </c>
      <c r="G114" s="1">
        <v>1039.05</v>
      </c>
      <c r="H114" s="1">
        <v>1082.9000000000001</v>
      </c>
      <c r="I114" s="1">
        <v>1084.75</v>
      </c>
      <c r="J114" s="1">
        <v>1077.01</v>
      </c>
      <c r="K114" s="1">
        <v>1978196</v>
      </c>
      <c r="L114" s="1">
        <v>2130537849.4000001</v>
      </c>
      <c r="M114" s="1">
        <v>56382</v>
      </c>
      <c r="N114" s="3">
        <f>IF(ISERR(LN(Table1844[[#This Row],[Close Price]]/I113)),"-",LN(Table1844[[#This Row],[Close Price]]/I113))</f>
        <v>4.1840412601610678E-2</v>
      </c>
    </row>
    <row r="115" spans="1:14" x14ac:dyDescent="0.3">
      <c r="A115" s="1" t="s">
        <v>45</v>
      </c>
      <c r="B115" s="1" t="s">
        <v>14</v>
      </c>
      <c r="C115" s="2">
        <v>43266</v>
      </c>
      <c r="D115" s="1">
        <v>1084.75</v>
      </c>
      <c r="E115" s="1">
        <v>1087</v>
      </c>
      <c r="F115" s="1">
        <v>1111.25</v>
      </c>
      <c r="G115" s="1">
        <v>1063.9000000000001</v>
      </c>
      <c r="H115" s="1">
        <v>1100.25</v>
      </c>
      <c r="I115" s="1">
        <v>1100.95</v>
      </c>
      <c r="J115" s="1">
        <v>1095.07</v>
      </c>
      <c r="K115" s="1">
        <v>1940627</v>
      </c>
      <c r="L115" s="1">
        <v>2125131996.0999999</v>
      </c>
      <c r="M115" s="1">
        <v>63735</v>
      </c>
      <c r="N115" s="3">
        <f>IF(ISERR(LN(Table1844[[#This Row],[Close Price]]/I114)),"-",LN(Table1844[[#This Row],[Close Price]]/I114))</f>
        <v>1.4823897752334404E-2</v>
      </c>
    </row>
    <row r="116" spans="1:14" x14ac:dyDescent="0.3">
      <c r="A116" s="1" t="s">
        <v>45</v>
      </c>
      <c r="B116" s="1" t="s">
        <v>14</v>
      </c>
      <c r="C116" s="2">
        <v>43269</v>
      </c>
      <c r="D116" s="1">
        <v>1100.95</v>
      </c>
      <c r="E116" s="1">
        <v>1100.6500000000001</v>
      </c>
      <c r="F116" s="1">
        <v>1116.9000000000001</v>
      </c>
      <c r="G116" s="1">
        <v>1082.1500000000001</v>
      </c>
      <c r="H116" s="1">
        <v>1098.55</v>
      </c>
      <c r="I116" s="1">
        <v>1100.4000000000001</v>
      </c>
      <c r="J116" s="1">
        <v>1096.4100000000001</v>
      </c>
      <c r="K116" s="1">
        <v>1278580</v>
      </c>
      <c r="L116" s="1">
        <v>1401845468.3</v>
      </c>
      <c r="M116" s="1">
        <v>44162</v>
      </c>
      <c r="N116" s="3">
        <f>IF(ISERR(LN(Table1844[[#This Row],[Close Price]]/I115)),"-",LN(Table1844[[#This Row],[Close Price]]/I115))</f>
        <v>-4.9969338037499317E-4</v>
      </c>
    </row>
    <row r="117" spans="1:14" x14ac:dyDescent="0.3">
      <c r="A117" s="1" t="s">
        <v>45</v>
      </c>
      <c r="B117" s="1" t="s">
        <v>14</v>
      </c>
      <c r="C117" s="2">
        <v>43270</v>
      </c>
      <c r="D117" s="1">
        <v>1100.4000000000001</v>
      </c>
      <c r="E117" s="1">
        <v>1090</v>
      </c>
      <c r="F117" s="1">
        <v>1107.0999999999999</v>
      </c>
      <c r="G117" s="1">
        <v>1080.2</v>
      </c>
      <c r="H117" s="1">
        <v>1090</v>
      </c>
      <c r="I117" s="1">
        <v>1091.8499999999999</v>
      </c>
      <c r="J117" s="1">
        <v>1091.54</v>
      </c>
      <c r="K117" s="1">
        <v>957879</v>
      </c>
      <c r="L117" s="1">
        <v>1045563482.5</v>
      </c>
      <c r="M117" s="1">
        <v>29651</v>
      </c>
      <c r="N117" s="3">
        <f>IF(ISERR(LN(Table1844[[#This Row],[Close Price]]/I116)),"-",LN(Table1844[[#This Row],[Close Price]]/I116))</f>
        <v>-7.8002448180430426E-3</v>
      </c>
    </row>
    <row r="118" spans="1:14" x14ac:dyDescent="0.3">
      <c r="A118" s="1" t="s">
        <v>45</v>
      </c>
      <c r="B118" s="1" t="s">
        <v>14</v>
      </c>
      <c r="C118" s="2">
        <v>43271</v>
      </c>
      <c r="D118" s="1">
        <v>1091.8499999999999</v>
      </c>
      <c r="E118" s="1">
        <v>1090</v>
      </c>
      <c r="F118" s="1">
        <v>1107.5</v>
      </c>
      <c r="G118" s="1">
        <v>1070.4000000000001</v>
      </c>
      <c r="H118" s="1">
        <v>1080</v>
      </c>
      <c r="I118" s="1">
        <v>1083.05</v>
      </c>
      <c r="J118" s="1">
        <v>1086.27</v>
      </c>
      <c r="K118" s="1">
        <v>516618</v>
      </c>
      <c r="L118" s="1">
        <v>561188530.14999998</v>
      </c>
      <c r="M118" s="1">
        <v>18321</v>
      </c>
      <c r="N118" s="3">
        <f>IF(ISERR(LN(Table1844[[#This Row],[Close Price]]/I117)),"-",LN(Table1844[[#This Row],[Close Price]]/I117))</f>
        <v>-8.0923702453893839E-3</v>
      </c>
    </row>
    <row r="119" spans="1:14" x14ac:dyDescent="0.3">
      <c r="A119" s="1" t="s">
        <v>45</v>
      </c>
      <c r="B119" s="1" t="s">
        <v>14</v>
      </c>
      <c r="C119" s="2">
        <v>43272</v>
      </c>
      <c r="D119" s="1">
        <v>1083.05</v>
      </c>
      <c r="E119" s="1">
        <v>1086.25</v>
      </c>
      <c r="F119" s="1">
        <v>1090</v>
      </c>
      <c r="G119" s="1">
        <v>1051</v>
      </c>
      <c r="H119" s="1">
        <v>1054</v>
      </c>
      <c r="I119" s="1">
        <v>1056.25</v>
      </c>
      <c r="J119" s="1">
        <v>1064.06</v>
      </c>
      <c r="K119" s="1">
        <v>463272</v>
      </c>
      <c r="L119" s="1">
        <v>492949894.69999999</v>
      </c>
      <c r="M119" s="1">
        <v>18628</v>
      </c>
      <c r="N119" s="3">
        <f>IF(ISERR(LN(Table1844[[#This Row],[Close Price]]/I118)),"-",LN(Table1844[[#This Row],[Close Price]]/I118))</f>
        <v>-2.505623531560346E-2</v>
      </c>
    </row>
    <row r="120" spans="1:14" x14ac:dyDescent="0.3">
      <c r="A120" s="1" t="s">
        <v>45</v>
      </c>
      <c r="B120" s="1" t="s">
        <v>14</v>
      </c>
      <c r="C120" s="2">
        <v>43273</v>
      </c>
      <c r="D120" s="1">
        <v>1056.25</v>
      </c>
      <c r="E120" s="1">
        <v>1050.45</v>
      </c>
      <c r="F120" s="1">
        <v>1055.25</v>
      </c>
      <c r="G120" s="1">
        <v>1033</v>
      </c>
      <c r="H120" s="1">
        <v>1042</v>
      </c>
      <c r="I120" s="1">
        <v>1044.25</v>
      </c>
      <c r="J120" s="1">
        <v>1041.5999999999999</v>
      </c>
      <c r="K120" s="1">
        <v>493344</v>
      </c>
      <c r="L120" s="1">
        <v>513865799.5</v>
      </c>
      <c r="M120" s="1">
        <v>13623</v>
      </c>
      <c r="N120" s="3">
        <f>IF(ISERR(LN(Table1844[[#This Row],[Close Price]]/I119)),"-",LN(Table1844[[#This Row],[Close Price]]/I119))</f>
        <v>-1.1425975294098849E-2</v>
      </c>
    </row>
    <row r="121" spans="1:14" x14ac:dyDescent="0.3">
      <c r="A121" s="1" t="s">
        <v>45</v>
      </c>
      <c r="B121" s="1" t="s">
        <v>14</v>
      </c>
      <c r="C121" s="2">
        <v>43276</v>
      </c>
      <c r="D121" s="1">
        <v>1044.25</v>
      </c>
      <c r="E121" s="1">
        <v>1048</v>
      </c>
      <c r="F121" s="1">
        <v>1060.95</v>
      </c>
      <c r="G121" s="1">
        <v>1029.05</v>
      </c>
      <c r="H121" s="1">
        <v>1032</v>
      </c>
      <c r="I121" s="1">
        <v>1032.8499999999999</v>
      </c>
      <c r="J121" s="1">
        <v>1045.29</v>
      </c>
      <c r="K121" s="1">
        <v>319767</v>
      </c>
      <c r="L121" s="1">
        <v>334249971</v>
      </c>
      <c r="M121" s="1">
        <v>9544</v>
      </c>
      <c r="N121" s="3">
        <f>IF(ISERR(LN(Table1844[[#This Row],[Close Price]]/I120)),"-",LN(Table1844[[#This Row],[Close Price]]/I120))</f>
        <v>-1.0976952933023129E-2</v>
      </c>
    </row>
    <row r="122" spans="1:14" x14ac:dyDescent="0.3">
      <c r="A122" s="1" t="s">
        <v>45</v>
      </c>
      <c r="B122" s="1" t="s">
        <v>14</v>
      </c>
      <c r="C122" s="2">
        <v>43277</v>
      </c>
      <c r="D122" s="1">
        <v>1032.8499999999999</v>
      </c>
      <c r="E122" s="1">
        <v>1034.8</v>
      </c>
      <c r="F122" s="1">
        <v>1053.4000000000001</v>
      </c>
      <c r="G122" s="1">
        <v>1029.75</v>
      </c>
      <c r="H122" s="1">
        <v>1041.5999999999999</v>
      </c>
      <c r="I122" s="1">
        <v>1043</v>
      </c>
      <c r="J122" s="1">
        <v>1042.27</v>
      </c>
      <c r="K122" s="1">
        <v>518815</v>
      </c>
      <c r="L122" s="1">
        <v>540745563.5</v>
      </c>
      <c r="M122" s="1">
        <v>13080</v>
      </c>
      <c r="N122" s="3">
        <f>IF(ISERR(LN(Table1844[[#This Row],[Close Price]]/I121)),"-",LN(Table1844[[#This Row],[Close Price]]/I121))</f>
        <v>9.7792045565109169E-3</v>
      </c>
    </row>
    <row r="123" spans="1:14" x14ac:dyDescent="0.3">
      <c r="A123" s="1" t="s">
        <v>45</v>
      </c>
      <c r="B123" s="1" t="s">
        <v>14</v>
      </c>
      <c r="C123" s="2">
        <v>43278</v>
      </c>
      <c r="D123" s="1">
        <v>1043</v>
      </c>
      <c r="E123" s="1">
        <v>1042</v>
      </c>
      <c r="F123" s="1">
        <v>1052.2</v>
      </c>
      <c r="G123" s="1">
        <v>1012.95</v>
      </c>
      <c r="H123" s="1">
        <v>1021.2</v>
      </c>
      <c r="I123" s="1">
        <v>1019.7</v>
      </c>
      <c r="J123" s="1">
        <v>1035.51</v>
      </c>
      <c r="K123" s="1">
        <v>722523</v>
      </c>
      <c r="L123" s="1">
        <v>748182278.54999995</v>
      </c>
      <c r="M123" s="1">
        <v>28835</v>
      </c>
      <c r="N123" s="3">
        <f>IF(ISERR(LN(Table1844[[#This Row],[Close Price]]/I122)),"-",LN(Table1844[[#This Row],[Close Price]]/I122))</f>
        <v>-2.2592709630592345E-2</v>
      </c>
    </row>
    <row r="124" spans="1:14" x14ac:dyDescent="0.3">
      <c r="A124" s="1" t="s">
        <v>45</v>
      </c>
      <c r="B124" s="1" t="s">
        <v>14</v>
      </c>
      <c r="C124" s="2">
        <v>43279</v>
      </c>
      <c r="D124" s="1">
        <v>1019.7</v>
      </c>
      <c r="E124" s="1">
        <v>1022</v>
      </c>
      <c r="F124" s="1">
        <v>1027</v>
      </c>
      <c r="G124" s="1">
        <v>994.95</v>
      </c>
      <c r="H124" s="1">
        <v>1003.5</v>
      </c>
      <c r="I124" s="1">
        <v>1000.15</v>
      </c>
      <c r="J124" s="1">
        <v>1002.39</v>
      </c>
      <c r="K124" s="1">
        <v>1136478</v>
      </c>
      <c r="L124" s="1">
        <v>1139196395.5</v>
      </c>
      <c r="M124" s="1">
        <v>14832</v>
      </c>
      <c r="N124" s="3">
        <f>IF(ISERR(LN(Table1844[[#This Row],[Close Price]]/I123)),"-",LN(Table1844[[#This Row],[Close Price]]/I123))</f>
        <v>-1.9358477636918177E-2</v>
      </c>
    </row>
    <row r="125" spans="1:14" x14ac:dyDescent="0.3">
      <c r="A125" s="1" t="s">
        <v>45</v>
      </c>
      <c r="B125" s="1" t="s">
        <v>14</v>
      </c>
      <c r="C125" s="2">
        <v>43280</v>
      </c>
      <c r="D125" s="1">
        <v>1000.15</v>
      </c>
      <c r="E125" s="1">
        <v>1003.5</v>
      </c>
      <c r="F125" s="1">
        <v>1042.5</v>
      </c>
      <c r="G125" s="1">
        <v>1003</v>
      </c>
      <c r="H125" s="1">
        <v>1038</v>
      </c>
      <c r="I125" s="1">
        <v>1038.5999999999999</v>
      </c>
      <c r="J125" s="1">
        <v>1026.55</v>
      </c>
      <c r="K125" s="1">
        <v>374782</v>
      </c>
      <c r="L125" s="1">
        <v>384731345.85000002</v>
      </c>
      <c r="M125" s="1">
        <v>14420</v>
      </c>
      <c r="N125" s="3">
        <f>IF(ISERR(LN(Table1844[[#This Row],[Close Price]]/I124)),"-",LN(Table1844[[#This Row],[Close Price]]/I124))</f>
        <v>3.7723663676956641E-2</v>
      </c>
    </row>
    <row r="126" spans="1:14" x14ac:dyDescent="0.3">
      <c r="A126" s="1" t="s">
        <v>45</v>
      </c>
      <c r="B126" s="1" t="s">
        <v>14</v>
      </c>
      <c r="C126" s="2">
        <v>43283</v>
      </c>
      <c r="D126" s="1">
        <v>1038.5999999999999</v>
      </c>
      <c r="E126" s="1">
        <v>1041.9000000000001</v>
      </c>
      <c r="F126" s="1">
        <v>1057</v>
      </c>
      <c r="G126" s="1">
        <v>1025.25</v>
      </c>
      <c r="H126" s="1">
        <v>1052</v>
      </c>
      <c r="I126" s="1">
        <v>1050.4000000000001</v>
      </c>
      <c r="J126" s="1">
        <v>1047.3</v>
      </c>
      <c r="K126" s="1">
        <v>559319</v>
      </c>
      <c r="L126" s="1">
        <v>585777157.39999998</v>
      </c>
      <c r="M126" s="1">
        <v>14651</v>
      </c>
      <c r="N126" s="3">
        <f>IF(ISERR(LN(Table1844[[#This Row],[Close Price]]/I125)),"-",LN(Table1844[[#This Row],[Close Price]]/I125))</f>
        <v>1.1297391578368034E-2</v>
      </c>
    </row>
    <row r="127" spans="1:14" x14ac:dyDescent="0.3">
      <c r="A127" s="1" t="s">
        <v>45</v>
      </c>
      <c r="B127" s="1" t="s">
        <v>14</v>
      </c>
      <c r="C127" s="2">
        <v>43284</v>
      </c>
      <c r="D127" s="1">
        <v>1050.4000000000001</v>
      </c>
      <c r="E127" s="1">
        <v>1051</v>
      </c>
      <c r="F127" s="1">
        <v>1096.95</v>
      </c>
      <c r="G127" s="1">
        <v>1036.5</v>
      </c>
      <c r="H127" s="1">
        <v>1082.5</v>
      </c>
      <c r="I127" s="1">
        <v>1085.8</v>
      </c>
      <c r="J127" s="1">
        <v>1072.2</v>
      </c>
      <c r="K127" s="1">
        <v>1241172</v>
      </c>
      <c r="L127" s="1">
        <v>1330789044.25</v>
      </c>
      <c r="M127" s="1">
        <v>29509</v>
      </c>
      <c r="N127" s="3">
        <f>IF(ISERR(LN(Table1844[[#This Row],[Close Price]]/I126)),"-",LN(Table1844[[#This Row],[Close Price]]/I126))</f>
        <v>3.3145998482764241E-2</v>
      </c>
    </row>
    <row r="128" spans="1:14" x14ac:dyDescent="0.3">
      <c r="A128" s="1" t="s">
        <v>45</v>
      </c>
      <c r="B128" s="1" t="s">
        <v>14</v>
      </c>
      <c r="C128" s="2">
        <v>43285</v>
      </c>
      <c r="D128" s="1">
        <v>1085.8</v>
      </c>
      <c r="E128" s="1">
        <v>1086</v>
      </c>
      <c r="F128" s="1">
        <v>1105.95</v>
      </c>
      <c r="G128" s="1">
        <v>1072</v>
      </c>
      <c r="H128" s="1">
        <v>1100</v>
      </c>
      <c r="I128" s="1">
        <v>1102.3</v>
      </c>
      <c r="J128" s="1">
        <v>1091.69</v>
      </c>
      <c r="K128" s="1">
        <v>1347815</v>
      </c>
      <c r="L128" s="1">
        <v>1471391760.6500001</v>
      </c>
      <c r="M128" s="1">
        <v>35123</v>
      </c>
      <c r="N128" s="3">
        <f>IF(ISERR(LN(Table1844[[#This Row],[Close Price]]/I127)),"-",LN(Table1844[[#This Row],[Close Price]]/I127))</f>
        <v>1.5081863497919042E-2</v>
      </c>
    </row>
    <row r="129" spans="1:14" x14ac:dyDescent="0.3">
      <c r="A129" s="1" t="s">
        <v>45</v>
      </c>
      <c r="B129" s="1" t="s">
        <v>14</v>
      </c>
      <c r="C129" s="2">
        <v>43286</v>
      </c>
      <c r="D129" s="1">
        <v>1102.3</v>
      </c>
      <c r="E129" s="1">
        <v>1095</v>
      </c>
      <c r="F129" s="1">
        <v>1107.3499999999999</v>
      </c>
      <c r="G129" s="1">
        <v>1073.95</v>
      </c>
      <c r="H129" s="1">
        <v>1079.9000000000001</v>
      </c>
      <c r="I129" s="1">
        <v>1077.5</v>
      </c>
      <c r="J129" s="1">
        <v>1094.56</v>
      </c>
      <c r="K129" s="1">
        <v>1060147</v>
      </c>
      <c r="L129" s="1">
        <v>1160395405.5</v>
      </c>
      <c r="M129" s="1">
        <v>19789</v>
      </c>
      <c r="N129" s="3">
        <f>IF(ISERR(LN(Table1844[[#This Row],[Close Price]]/I128)),"-",LN(Table1844[[#This Row],[Close Price]]/I128))</f>
        <v>-2.2755362991366834E-2</v>
      </c>
    </row>
    <row r="130" spans="1:14" x14ac:dyDescent="0.3">
      <c r="A130" s="1" t="s">
        <v>45</v>
      </c>
      <c r="B130" s="1" t="s">
        <v>14</v>
      </c>
      <c r="C130" s="2">
        <v>43287</v>
      </c>
      <c r="D130" s="1">
        <v>1077.5</v>
      </c>
      <c r="E130" s="1">
        <v>1080</v>
      </c>
      <c r="F130" s="1">
        <v>1087.7</v>
      </c>
      <c r="G130" s="1">
        <v>1070.0999999999999</v>
      </c>
      <c r="H130" s="1">
        <v>1072.5</v>
      </c>
      <c r="I130" s="1">
        <v>1074</v>
      </c>
      <c r="J130" s="1">
        <v>1078.71</v>
      </c>
      <c r="K130" s="1">
        <v>374934</v>
      </c>
      <c r="L130" s="1">
        <v>404444875.80000001</v>
      </c>
      <c r="M130" s="1">
        <v>15841</v>
      </c>
      <c r="N130" s="3">
        <f>IF(ISERR(LN(Table1844[[#This Row],[Close Price]]/I129)),"-",LN(Table1844[[#This Row],[Close Price]]/I129))</f>
        <v>-3.2535469090929085E-3</v>
      </c>
    </row>
    <row r="131" spans="1:14" x14ac:dyDescent="0.3">
      <c r="A131" s="1" t="s">
        <v>45</v>
      </c>
      <c r="B131" s="1" t="s">
        <v>14</v>
      </c>
      <c r="C131" s="2">
        <v>43290</v>
      </c>
      <c r="D131" s="1">
        <v>1074</v>
      </c>
      <c r="E131" s="1">
        <v>1077.7</v>
      </c>
      <c r="F131" s="1">
        <v>1104.8</v>
      </c>
      <c r="G131" s="1">
        <v>1074.45</v>
      </c>
      <c r="H131" s="1">
        <v>1094</v>
      </c>
      <c r="I131" s="1">
        <v>1095.5999999999999</v>
      </c>
      <c r="J131" s="1">
        <v>1090.26</v>
      </c>
      <c r="K131" s="1">
        <v>1196862</v>
      </c>
      <c r="L131" s="1">
        <v>1304888984.1500001</v>
      </c>
      <c r="M131" s="1">
        <v>37050</v>
      </c>
      <c r="N131" s="3">
        <f>IF(ISERR(LN(Table1844[[#This Row],[Close Price]]/I130)),"-",LN(Table1844[[#This Row],[Close Price]]/I130))</f>
        <v>1.9912162320112968E-2</v>
      </c>
    </row>
    <row r="132" spans="1:14" x14ac:dyDescent="0.3">
      <c r="A132" s="1" t="s">
        <v>45</v>
      </c>
      <c r="B132" s="1" t="s">
        <v>14</v>
      </c>
      <c r="C132" s="2">
        <v>43291</v>
      </c>
      <c r="D132" s="1">
        <v>1095.5999999999999</v>
      </c>
      <c r="E132" s="1">
        <v>1100</v>
      </c>
      <c r="F132" s="1">
        <v>1104.95</v>
      </c>
      <c r="G132" s="1">
        <v>1078.2</v>
      </c>
      <c r="H132" s="1">
        <v>1090.2</v>
      </c>
      <c r="I132" s="1">
        <v>1090.8499999999999</v>
      </c>
      <c r="J132" s="1">
        <v>1090.24</v>
      </c>
      <c r="K132" s="1">
        <v>415562</v>
      </c>
      <c r="L132" s="1">
        <v>453062929.85000002</v>
      </c>
      <c r="M132" s="1">
        <v>12953</v>
      </c>
      <c r="N132" s="3">
        <f>IF(ISERR(LN(Table1844[[#This Row],[Close Price]]/I131)),"-",LN(Table1844[[#This Row],[Close Price]]/I131))</f>
        <v>-4.3449495508898223E-3</v>
      </c>
    </row>
    <row r="133" spans="1:14" x14ac:dyDescent="0.3">
      <c r="A133" s="1" t="s">
        <v>45</v>
      </c>
      <c r="B133" s="1" t="s">
        <v>14</v>
      </c>
      <c r="C133" s="2">
        <v>43292</v>
      </c>
      <c r="D133" s="1">
        <v>1090.8499999999999</v>
      </c>
      <c r="E133" s="1">
        <v>1091</v>
      </c>
      <c r="F133" s="1">
        <v>1127</v>
      </c>
      <c r="G133" s="1">
        <v>1080</v>
      </c>
      <c r="H133" s="1">
        <v>1119</v>
      </c>
      <c r="I133" s="1">
        <v>1122.2</v>
      </c>
      <c r="J133" s="1">
        <v>1109.05</v>
      </c>
      <c r="K133" s="1">
        <v>1147280</v>
      </c>
      <c r="L133" s="1">
        <v>1272389632.5</v>
      </c>
      <c r="M133" s="1">
        <v>42253</v>
      </c>
      <c r="N133" s="3">
        <f>IF(ISERR(LN(Table1844[[#This Row],[Close Price]]/I132)),"-",LN(Table1844[[#This Row],[Close Price]]/I132))</f>
        <v>2.8333835478838554E-2</v>
      </c>
    </row>
    <row r="134" spans="1:14" x14ac:dyDescent="0.3">
      <c r="A134" s="1" t="s">
        <v>45</v>
      </c>
      <c r="B134" s="1" t="s">
        <v>14</v>
      </c>
      <c r="C134" s="2">
        <v>43293</v>
      </c>
      <c r="D134" s="1">
        <v>1122.2</v>
      </c>
      <c r="E134" s="1">
        <v>1122.2</v>
      </c>
      <c r="F134" s="1">
        <v>1139.7</v>
      </c>
      <c r="G134" s="1">
        <v>1102.4000000000001</v>
      </c>
      <c r="H134" s="1">
        <v>1106</v>
      </c>
      <c r="I134" s="1">
        <v>1106.3499999999999</v>
      </c>
      <c r="J134" s="1">
        <v>1121.8399999999999</v>
      </c>
      <c r="K134" s="1">
        <v>1044297</v>
      </c>
      <c r="L134" s="1">
        <v>1171534471.6500001</v>
      </c>
      <c r="M134" s="1">
        <v>26254</v>
      </c>
      <c r="N134" s="3">
        <f>IF(ISERR(LN(Table1844[[#This Row],[Close Price]]/I133)),"-",LN(Table1844[[#This Row],[Close Price]]/I133))</f>
        <v>-1.4224735599931749E-2</v>
      </c>
    </row>
    <row r="135" spans="1:14" x14ac:dyDescent="0.3">
      <c r="A135" s="1" t="s">
        <v>45</v>
      </c>
      <c r="B135" s="1" t="s">
        <v>14</v>
      </c>
      <c r="C135" s="2">
        <v>43294</v>
      </c>
      <c r="D135" s="1">
        <v>1106.3499999999999</v>
      </c>
      <c r="E135" s="1">
        <v>1114.5999999999999</v>
      </c>
      <c r="F135" s="1">
        <v>1129.9000000000001</v>
      </c>
      <c r="G135" s="1">
        <v>1091.0999999999999</v>
      </c>
      <c r="H135" s="1">
        <v>1108.05</v>
      </c>
      <c r="I135" s="1">
        <v>1108.3</v>
      </c>
      <c r="J135" s="1">
        <v>1112.19</v>
      </c>
      <c r="K135" s="1">
        <v>660138</v>
      </c>
      <c r="L135" s="1">
        <v>734199691.85000002</v>
      </c>
      <c r="M135" s="1">
        <v>19578</v>
      </c>
      <c r="N135" s="3">
        <f>IF(ISERR(LN(Table1844[[#This Row],[Close Price]]/I134)),"-",LN(Table1844[[#This Row],[Close Price]]/I134))</f>
        <v>1.7610010646673037E-3</v>
      </c>
    </row>
    <row r="136" spans="1:14" x14ac:dyDescent="0.3">
      <c r="A136" s="1" t="s">
        <v>45</v>
      </c>
      <c r="B136" s="1" t="s">
        <v>14</v>
      </c>
      <c r="C136" s="2">
        <v>43297</v>
      </c>
      <c r="D136" s="1">
        <v>1108.3</v>
      </c>
      <c r="E136" s="1">
        <v>1108.05</v>
      </c>
      <c r="F136" s="1">
        <v>1108.05</v>
      </c>
      <c r="G136" s="1">
        <v>1064.05</v>
      </c>
      <c r="H136" s="1">
        <v>1067.9000000000001</v>
      </c>
      <c r="I136" s="1">
        <v>1070.05</v>
      </c>
      <c r="J136" s="1">
        <v>1082.26</v>
      </c>
      <c r="K136" s="1">
        <v>513097</v>
      </c>
      <c r="L136" s="1">
        <v>555304072.64999998</v>
      </c>
      <c r="M136" s="1">
        <v>26394</v>
      </c>
      <c r="N136" s="3">
        <f>IF(ISERR(LN(Table1844[[#This Row],[Close Price]]/I135)),"-",LN(Table1844[[#This Row],[Close Price]]/I135))</f>
        <v>-3.5121933445457262E-2</v>
      </c>
    </row>
    <row r="137" spans="1:14" x14ac:dyDescent="0.3">
      <c r="A137" s="1" t="s">
        <v>45</v>
      </c>
      <c r="B137" s="1" t="s">
        <v>14</v>
      </c>
      <c r="C137" s="2">
        <v>43298</v>
      </c>
      <c r="D137" s="1">
        <v>1070.05</v>
      </c>
      <c r="E137" s="1">
        <v>1069.7</v>
      </c>
      <c r="F137" s="1">
        <v>1080</v>
      </c>
      <c r="G137" s="1">
        <v>1040</v>
      </c>
      <c r="H137" s="1">
        <v>1074.05</v>
      </c>
      <c r="I137" s="1">
        <v>1074.6500000000001</v>
      </c>
      <c r="J137" s="1">
        <v>1059.42</v>
      </c>
      <c r="K137" s="1">
        <v>951853</v>
      </c>
      <c r="L137" s="1">
        <v>1008408906.65</v>
      </c>
      <c r="M137" s="1">
        <v>37581</v>
      </c>
      <c r="N137" s="3">
        <f>IF(ISERR(LN(Table1844[[#This Row],[Close Price]]/I136)),"-",LN(Table1844[[#This Row],[Close Price]]/I136))</f>
        <v>4.2896508171347617E-3</v>
      </c>
    </row>
    <row r="138" spans="1:14" x14ac:dyDescent="0.3">
      <c r="A138" s="1" t="s">
        <v>45</v>
      </c>
      <c r="B138" s="1" t="s">
        <v>14</v>
      </c>
      <c r="C138" s="2">
        <v>43299</v>
      </c>
      <c r="D138" s="1">
        <v>1074.6500000000001</v>
      </c>
      <c r="E138" s="1">
        <v>1076</v>
      </c>
      <c r="F138" s="1">
        <v>1093.5</v>
      </c>
      <c r="G138" s="1">
        <v>1065</v>
      </c>
      <c r="H138" s="1">
        <v>1087.2</v>
      </c>
      <c r="I138" s="1">
        <v>1085.2</v>
      </c>
      <c r="J138" s="1">
        <v>1078.23</v>
      </c>
      <c r="K138" s="1">
        <v>572307</v>
      </c>
      <c r="L138" s="1">
        <v>617081150.04999995</v>
      </c>
      <c r="M138" s="1">
        <v>16866</v>
      </c>
      <c r="N138" s="3">
        <f>IF(ISERR(LN(Table1844[[#This Row],[Close Price]]/I137)),"-",LN(Table1844[[#This Row],[Close Price]]/I137))</f>
        <v>9.7692746314918134E-3</v>
      </c>
    </row>
    <row r="139" spans="1:14" x14ac:dyDescent="0.3">
      <c r="A139" s="1" t="s">
        <v>45</v>
      </c>
      <c r="B139" s="1" t="s">
        <v>14</v>
      </c>
      <c r="C139" s="2">
        <v>43300</v>
      </c>
      <c r="D139" s="1">
        <v>1085.2</v>
      </c>
      <c r="E139" s="1">
        <v>1080</v>
      </c>
      <c r="F139" s="1">
        <v>1092</v>
      </c>
      <c r="G139" s="1">
        <v>1072</v>
      </c>
      <c r="H139" s="1">
        <v>1074.9000000000001</v>
      </c>
      <c r="I139" s="1">
        <v>1078.2</v>
      </c>
      <c r="J139" s="1">
        <v>1080.49</v>
      </c>
      <c r="K139" s="1">
        <v>197820</v>
      </c>
      <c r="L139" s="1">
        <v>213743049.75</v>
      </c>
      <c r="M139" s="1">
        <v>4704</v>
      </c>
      <c r="N139" s="3">
        <f>IF(ISERR(LN(Table1844[[#This Row],[Close Price]]/I138)),"-",LN(Table1844[[#This Row],[Close Price]]/I138))</f>
        <v>-6.4713177672083341E-3</v>
      </c>
    </row>
    <row r="140" spans="1:14" x14ac:dyDescent="0.3">
      <c r="A140" s="1" t="s">
        <v>45</v>
      </c>
      <c r="B140" s="1" t="s">
        <v>14</v>
      </c>
      <c r="C140" s="2">
        <v>43301</v>
      </c>
      <c r="D140" s="1">
        <v>1078.2</v>
      </c>
      <c r="E140" s="1">
        <v>1081</v>
      </c>
      <c r="F140" s="1">
        <v>1098.3</v>
      </c>
      <c r="G140" s="1">
        <v>1073.05</v>
      </c>
      <c r="H140" s="1">
        <v>1088</v>
      </c>
      <c r="I140" s="1">
        <v>1090.5999999999999</v>
      </c>
      <c r="J140" s="1">
        <v>1087.03</v>
      </c>
      <c r="K140" s="1">
        <v>344871</v>
      </c>
      <c r="L140" s="1">
        <v>374885646.85000002</v>
      </c>
      <c r="M140" s="1">
        <v>14753</v>
      </c>
      <c r="N140" s="3">
        <f>IF(ISERR(LN(Table1844[[#This Row],[Close Price]]/I139)),"-",LN(Table1844[[#This Row],[Close Price]]/I139))</f>
        <v>1.1435019474392695E-2</v>
      </c>
    </row>
    <row r="141" spans="1:14" x14ac:dyDescent="0.3">
      <c r="A141" s="1" t="s">
        <v>45</v>
      </c>
      <c r="B141" s="1" t="s">
        <v>14</v>
      </c>
      <c r="C141" s="2">
        <v>43304</v>
      </c>
      <c r="D141" s="1">
        <v>1090.5999999999999</v>
      </c>
      <c r="E141" s="1">
        <v>1090.5999999999999</v>
      </c>
      <c r="F141" s="1">
        <v>1097.75</v>
      </c>
      <c r="G141" s="1">
        <v>1074.95</v>
      </c>
      <c r="H141" s="1">
        <v>1080</v>
      </c>
      <c r="I141" s="1">
        <v>1080.7</v>
      </c>
      <c r="J141" s="1">
        <v>1081.0999999999999</v>
      </c>
      <c r="K141" s="1">
        <v>399079</v>
      </c>
      <c r="L141" s="1">
        <v>431443948.55000001</v>
      </c>
      <c r="M141" s="1">
        <v>7727</v>
      </c>
      <c r="N141" s="3">
        <f>IF(ISERR(LN(Table1844[[#This Row],[Close Price]]/I140)),"-",LN(Table1844[[#This Row],[Close Price]]/I140))</f>
        <v>-9.1190241828411085E-3</v>
      </c>
    </row>
    <row r="142" spans="1:14" x14ac:dyDescent="0.3">
      <c r="A142" s="1" t="s">
        <v>45</v>
      </c>
      <c r="B142" s="1" t="s">
        <v>14</v>
      </c>
      <c r="C142" s="2">
        <v>43305</v>
      </c>
      <c r="D142" s="1">
        <v>1080.7</v>
      </c>
      <c r="E142" s="1">
        <v>1081</v>
      </c>
      <c r="F142" s="1">
        <v>1092.3499999999999</v>
      </c>
      <c r="G142" s="1">
        <v>1075</v>
      </c>
      <c r="H142" s="1">
        <v>1080</v>
      </c>
      <c r="I142" s="1">
        <v>1083.5</v>
      </c>
      <c r="J142" s="1">
        <v>1082.74</v>
      </c>
      <c r="K142" s="1">
        <v>614412</v>
      </c>
      <c r="L142" s="1">
        <v>665246840.54999995</v>
      </c>
      <c r="M142" s="1">
        <v>11308</v>
      </c>
      <c r="N142" s="3">
        <f>IF(ISERR(LN(Table1844[[#This Row],[Close Price]]/I141)),"-",LN(Table1844[[#This Row],[Close Price]]/I141))</f>
        <v>2.5875626672936898E-3</v>
      </c>
    </row>
    <row r="143" spans="1:14" x14ac:dyDescent="0.3">
      <c r="A143" s="1" t="s">
        <v>45</v>
      </c>
      <c r="B143" s="1" t="s">
        <v>14</v>
      </c>
      <c r="C143" s="2">
        <v>43306</v>
      </c>
      <c r="D143" s="1">
        <v>1083.5</v>
      </c>
      <c r="E143" s="1">
        <v>1084.8499999999999</v>
      </c>
      <c r="F143" s="1">
        <v>1105</v>
      </c>
      <c r="G143" s="1">
        <v>1076.6500000000001</v>
      </c>
      <c r="H143" s="1">
        <v>1098</v>
      </c>
      <c r="I143" s="1">
        <v>1096.95</v>
      </c>
      <c r="J143" s="1">
        <v>1087.6300000000001</v>
      </c>
      <c r="K143" s="1">
        <v>696780</v>
      </c>
      <c r="L143" s="1">
        <v>757840707.54999995</v>
      </c>
      <c r="M143" s="1">
        <v>13095</v>
      </c>
      <c r="N143" s="3">
        <f>IF(ISERR(LN(Table1844[[#This Row],[Close Price]]/I142)),"-",LN(Table1844[[#This Row],[Close Price]]/I142))</f>
        <v>1.2337059408656162E-2</v>
      </c>
    </row>
    <row r="144" spans="1:14" x14ac:dyDescent="0.3">
      <c r="A144" s="1" t="s">
        <v>45</v>
      </c>
      <c r="B144" s="1" t="s">
        <v>14</v>
      </c>
      <c r="C144" s="2">
        <v>43307</v>
      </c>
      <c r="D144" s="1">
        <v>1096.95</v>
      </c>
      <c r="E144" s="1">
        <v>1105</v>
      </c>
      <c r="F144" s="1">
        <v>1110</v>
      </c>
      <c r="G144" s="1">
        <v>1067.3499999999999</v>
      </c>
      <c r="H144" s="1">
        <v>1073</v>
      </c>
      <c r="I144" s="1">
        <v>1075.7</v>
      </c>
      <c r="J144" s="1">
        <v>1087.3399999999999</v>
      </c>
      <c r="K144" s="1">
        <v>524569</v>
      </c>
      <c r="L144" s="1">
        <v>570382548</v>
      </c>
      <c r="M144" s="1">
        <v>11958</v>
      </c>
      <c r="N144" s="3">
        <f>IF(ISERR(LN(Table1844[[#This Row],[Close Price]]/I143)),"-",LN(Table1844[[#This Row],[Close Price]]/I143))</f>
        <v>-1.9561988947110098E-2</v>
      </c>
    </row>
    <row r="145" spans="1:14" x14ac:dyDescent="0.3">
      <c r="A145" s="1" t="s">
        <v>45</v>
      </c>
      <c r="B145" s="1" t="s">
        <v>14</v>
      </c>
      <c r="C145" s="2">
        <v>43308</v>
      </c>
      <c r="D145" s="1">
        <v>1075.7</v>
      </c>
      <c r="E145" s="1">
        <v>1079.95</v>
      </c>
      <c r="F145" s="1">
        <v>1106.75</v>
      </c>
      <c r="G145" s="1">
        <v>1077.0999999999999</v>
      </c>
      <c r="H145" s="1">
        <v>1100.2</v>
      </c>
      <c r="I145" s="1">
        <v>1103</v>
      </c>
      <c r="J145" s="1">
        <v>1096.3499999999999</v>
      </c>
      <c r="K145" s="1">
        <v>343379</v>
      </c>
      <c r="L145" s="1">
        <v>376464067.05000001</v>
      </c>
      <c r="M145" s="1">
        <v>9325</v>
      </c>
      <c r="N145" s="3">
        <f>IF(ISERR(LN(Table1844[[#This Row],[Close Price]]/I144)),"-",LN(Table1844[[#This Row],[Close Price]]/I144))</f>
        <v>2.5062127815542647E-2</v>
      </c>
    </row>
    <row r="146" spans="1:14" x14ac:dyDescent="0.3">
      <c r="A146" s="1" t="s">
        <v>45</v>
      </c>
      <c r="B146" s="1" t="s">
        <v>14</v>
      </c>
      <c r="C146" s="2">
        <v>43311</v>
      </c>
      <c r="D146" s="1">
        <v>1103</v>
      </c>
      <c r="E146" s="1">
        <v>1102</v>
      </c>
      <c r="F146" s="1">
        <v>1163.45</v>
      </c>
      <c r="G146" s="1">
        <v>1091.25</v>
      </c>
      <c r="H146" s="1">
        <v>1146.2</v>
      </c>
      <c r="I146" s="1">
        <v>1156.5999999999999</v>
      </c>
      <c r="J146" s="1">
        <v>1143.9100000000001</v>
      </c>
      <c r="K146" s="1">
        <v>2177271</v>
      </c>
      <c r="L146" s="1">
        <v>2490593531.9499998</v>
      </c>
      <c r="M146" s="1">
        <v>84511</v>
      </c>
      <c r="N146" s="3">
        <f>IF(ISERR(LN(Table1844[[#This Row],[Close Price]]/I145)),"-",LN(Table1844[[#This Row],[Close Price]]/I145))</f>
        <v>4.7450926470615232E-2</v>
      </c>
    </row>
    <row r="147" spans="1:14" x14ac:dyDescent="0.3">
      <c r="A147" s="1" t="s">
        <v>45</v>
      </c>
      <c r="B147" s="1" t="s">
        <v>14</v>
      </c>
      <c r="C147" s="2">
        <v>43312</v>
      </c>
      <c r="D147" s="1">
        <v>1156.5999999999999</v>
      </c>
      <c r="E147" s="1">
        <v>1145</v>
      </c>
      <c r="F147" s="1">
        <v>1164.55</v>
      </c>
      <c r="G147" s="1">
        <v>1131.05</v>
      </c>
      <c r="H147" s="1">
        <v>1148.8499999999999</v>
      </c>
      <c r="I147" s="1">
        <v>1149.45</v>
      </c>
      <c r="J147" s="1">
        <v>1149.27</v>
      </c>
      <c r="K147" s="1">
        <v>565352</v>
      </c>
      <c r="L147" s="1">
        <v>649744083.35000002</v>
      </c>
      <c r="M147" s="1">
        <v>23223</v>
      </c>
      <c r="N147" s="3">
        <f>IF(ISERR(LN(Table1844[[#This Row],[Close Price]]/I146)),"-",LN(Table1844[[#This Row],[Close Price]]/I146))</f>
        <v>-6.2010996395947399E-3</v>
      </c>
    </row>
    <row r="148" spans="1:14" x14ac:dyDescent="0.3">
      <c r="A148" s="1" t="s">
        <v>45</v>
      </c>
      <c r="B148" s="1" t="s">
        <v>14</v>
      </c>
      <c r="C148" s="2">
        <v>43313</v>
      </c>
      <c r="D148" s="1">
        <v>1149.45</v>
      </c>
      <c r="E148" s="1">
        <v>1149.45</v>
      </c>
      <c r="F148" s="1">
        <v>1173.95</v>
      </c>
      <c r="G148" s="1">
        <v>1145.0999999999999</v>
      </c>
      <c r="H148" s="1">
        <v>1161.1500000000001</v>
      </c>
      <c r="I148" s="1">
        <v>1163.75</v>
      </c>
      <c r="J148" s="1">
        <v>1164.3900000000001</v>
      </c>
      <c r="K148" s="1">
        <v>482301</v>
      </c>
      <c r="L148" s="1">
        <v>561584383.75</v>
      </c>
      <c r="M148" s="1">
        <v>11762</v>
      </c>
      <c r="N148" s="3">
        <f>IF(ISERR(LN(Table1844[[#This Row],[Close Price]]/I147)),"-",LN(Table1844[[#This Row],[Close Price]]/I147))</f>
        <v>1.2363982506753681E-2</v>
      </c>
    </row>
    <row r="149" spans="1:14" x14ac:dyDescent="0.3">
      <c r="A149" s="1" t="s">
        <v>45</v>
      </c>
      <c r="B149" s="1" t="s">
        <v>14</v>
      </c>
      <c r="C149" s="2">
        <v>43314</v>
      </c>
      <c r="D149" s="1">
        <v>1163.75</v>
      </c>
      <c r="E149" s="1">
        <v>1165.55</v>
      </c>
      <c r="F149" s="1">
        <v>1207.5</v>
      </c>
      <c r="G149" s="1">
        <v>1159.05</v>
      </c>
      <c r="H149" s="1">
        <v>1200.8</v>
      </c>
      <c r="I149" s="1">
        <v>1200.3</v>
      </c>
      <c r="J149" s="1">
        <v>1193.28</v>
      </c>
      <c r="K149" s="1">
        <v>1309397</v>
      </c>
      <c r="L149" s="1">
        <v>1562473441.5</v>
      </c>
      <c r="M149" s="1">
        <v>51349</v>
      </c>
      <c r="N149" s="3">
        <f>IF(ISERR(LN(Table1844[[#This Row],[Close Price]]/I148)),"-",LN(Table1844[[#This Row],[Close Price]]/I148))</f>
        <v>3.0923975940022122E-2</v>
      </c>
    </row>
    <row r="150" spans="1:14" x14ac:dyDescent="0.3">
      <c r="A150" s="1" t="s">
        <v>45</v>
      </c>
      <c r="B150" s="1" t="s">
        <v>14</v>
      </c>
      <c r="C150" s="2">
        <v>43315</v>
      </c>
      <c r="D150" s="1">
        <v>1200.3</v>
      </c>
      <c r="E150" s="1">
        <v>1200.8</v>
      </c>
      <c r="F150" s="1">
        <v>1217</v>
      </c>
      <c r="G150" s="1">
        <v>1186.4000000000001</v>
      </c>
      <c r="H150" s="1">
        <v>1208</v>
      </c>
      <c r="I150" s="1">
        <v>1208.0999999999999</v>
      </c>
      <c r="J150" s="1">
        <v>1203.53</v>
      </c>
      <c r="K150" s="1">
        <v>1039224</v>
      </c>
      <c r="L150" s="1">
        <v>1250736605.45</v>
      </c>
      <c r="M150" s="1">
        <v>31211</v>
      </c>
      <c r="N150" s="3">
        <f>IF(ISERR(LN(Table1844[[#This Row],[Close Price]]/I149)),"-",LN(Table1844[[#This Row],[Close Price]]/I149))</f>
        <v>6.4773519942191802E-3</v>
      </c>
    </row>
    <row r="151" spans="1:14" x14ac:dyDescent="0.3">
      <c r="A151" s="1" t="s">
        <v>45</v>
      </c>
      <c r="B151" s="1" t="s">
        <v>14</v>
      </c>
      <c r="C151" s="2">
        <v>43318</v>
      </c>
      <c r="D151" s="1">
        <v>1208.0999999999999</v>
      </c>
      <c r="E151" s="1">
        <v>1205</v>
      </c>
      <c r="F151" s="1">
        <v>1221.9000000000001</v>
      </c>
      <c r="G151" s="1">
        <v>1160</v>
      </c>
      <c r="H151" s="1">
        <v>1190</v>
      </c>
      <c r="I151" s="1">
        <v>1192.7</v>
      </c>
      <c r="J151" s="1">
        <v>1193.69</v>
      </c>
      <c r="K151" s="1">
        <v>2336944</v>
      </c>
      <c r="L151" s="1">
        <v>2789578893.5</v>
      </c>
      <c r="M151" s="1">
        <v>60157</v>
      </c>
      <c r="N151" s="3">
        <f>IF(ISERR(LN(Table1844[[#This Row],[Close Price]]/I150)),"-",LN(Table1844[[#This Row],[Close Price]]/I150))</f>
        <v>-1.2829232940894757E-2</v>
      </c>
    </row>
    <row r="152" spans="1:14" x14ac:dyDescent="0.3">
      <c r="A152" s="1" t="s">
        <v>45</v>
      </c>
      <c r="B152" s="1" t="s">
        <v>14</v>
      </c>
      <c r="C152" s="2">
        <v>43319</v>
      </c>
      <c r="D152" s="1">
        <v>1192.7</v>
      </c>
      <c r="E152" s="1">
        <v>1196</v>
      </c>
      <c r="F152" s="1">
        <v>1199.9000000000001</v>
      </c>
      <c r="G152" s="1">
        <v>1151.5999999999999</v>
      </c>
      <c r="H152" s="1">
        <v>1161.8</v>
      </c>
      <c r="I152" s="1">
        <v>1162.5</v>
      </c>
      <c r="J152" s="1">
        <v>1168.8</v>
      </c>
      <c r="K152" s="1">
        <v>859756</v>
      </c>
      <c r="L152" s="1">
        <v>1004880927.2</v>
      </c>
      <c r="M152" s="1">
        <v>35701</v>
      </c>
      <c r="N152" s="3">
        <f>IF(ISERR(LN(Table1844[[#This Row],[Close Price]]/I151)),"-",LN(Table1844[[#This Row],[Close Price]]/I151))</f>
        <v>-2.5646786123111956E-2</v>
      </c>
    </row>
    <row r="153" spans="1:14" x14ac:dyDescent="0.3">
      <c r="A153" s="1" t="s">
        <v>45</v>
      </c>
      <c r="B153" s="1" t="s">
        <v>14</v>
      </c>
      <c r="C153" s="2">
        <v>43320</v>
      </c>
      <c r="D153" s="1">
        <v>1162.5</v>
      </c>
      <c r="E153" s="1">
        <v>1169.5</v>
      </c>
      <c r="F153" s="1">
        <v>1169.95</v>
      </c>
      <c r="G153" s="1">
        <v>1124.05</v>
      </c>
      <c r="H153" s="1">
        <v>1125.3</v>
      </c>
      <c r="I153" s="1">
        <v>1131.95</v>
      </c>
      <c r="J153" s="1">
        <v>1137.93</v>
      </c>
      <c r="K153" s="1">
        <v>1567894</v>
      </c>
      <c r="L153" s="1">
        <v>1784153504.4000001</v>
      </c>
      <c r="M153" s="1">
        <v>26404</v>
      </c>
      <c r="N153" s="3">
        <f>IF(ISERR(LN(Table1844[[#This Row],[Close Price]]/I152)),"-",LN(Table1844[[#This Row],[Close Price]]/I152))</f>
        <v>-2.6631049285196481E-2</v>
      </c>
    </row>
    <row r="154" spans="1:14" x14ac:dyDescent="0.3">
      <c r="A154" s="1" t="s">
        <v>45</v>
      </c>
      <c r="B154" s="1" t="s">
        <v>14</v>
      </c>
      <c r="C154" s="2">
        <v>43321</v>
      </c>
      <c r="D154" s="1">
        <v>1131.95</v>
      </c>
      <c r="E154" s="1">
        <v>1130</v>
      </c>
      <c r="F154" s="1">
        <v>1141.3</v>
      </c>
      <c r="G154" s="1">
        <v>1111.05</v>
      </c>
      <c r="H154" s="1">
        <v>1118</v>
      </c>
      <c r="I154" s="1">
        <v>1114.95</v>
      </c>
      <c r="J154" s="1">
        <v>1124.73</v>
      </c>
      <c r="K154" s="1">
        <v>839082</v>
      </c>
      <c r="L154" s="1">
        <v>943740732.85000002</v>
      </c>
      <c r="M154" s="1">
        <v>22985</v>
      </c>
      <c r="N154" s="3">
        <f>IF(ISERR(LN(Table1844[[#This Row],[Close Price]]/I153)),"-",LN(Table1844[[#This Row],[Close Price]]/I153))</f>
        <v>-1.5132248336902627E-2</v>
      </c>
    </row>
    <row r="155" spans="1:14" x14ac:dyDescent="0.3">
      <c r="A155" s="1" t="s">
        <v>45</v>
      </c>
      <c r="B155" s="1" t="s">
        <v>14</v>
      </c>
      <c r="C155" s="2">
        <v>43322</v>
      </c>
      <c r="D155" s="1">
        <v>1114.95</v>
      </c>
      <c r="E155" s="1">
        <v>1115</v>
      </c>
      <c r="F155" s="1">
        <v>1135</v>
      </c>
      <c r="G155" s="1">
        <v>1100</v>
      </c>
      <c r="H155" s="1">
        <v>1120.25</v>
      </c>
      <c r="I155" s="1">
        <v>1124.3</v>
      </c>
      <c r="J155" s="1">
        <v>1119.76</v>
      </c>
      <c r="K155" s="1">
        <v>962927</v>
      </c>
      <c r="L155" s="1">
        <v>1078246128.75</v>
      </c>
      <c r="M155" s="1">
        <v>34084</v>
      </c>
      <c r="N155" s="3">
        <f>IF(ISERR(LN(Table1844[[#This Row],[Close Price]]/I154)),"-",LN(Table1844[[#This Row],[Close Price]]/I154))</f>
        <v>8.3510589163016576E-3</v>
      </c>
    </row>
    <row r="156" spans="1:14" x14ac:dyDescent="0.3">
      <c r="A156" s="1" t="s">
        <v>45</v>
      </c>
      <c r="B156" s="1" t="s">
        <v>14</v>
      </c>
      <c r="C156" s="2">
        <v>43325</v>
      </c>
      <c r="D156" s="1">
        <v>1124.3</v>
      </c>
      <c r="E156" s="1">
        <v>1117.5</v>
      </c>
      <c r="F156" s="1">
        <v>1134</v>
      </c>
      <c r="G156" s="1">
        <v>1110.8499999999999</v>
      </c>
      <c r="H156" s="1">
        <v>1119.75</v>
      </c>
      <c r="I156" s="1">
        <v>1120.2</v>
      </c>
      <c r="J156" s="1">
        <v>1122.71</v>
      </c>
      <c r="K156" s="1">
        <v>325959</v>
      </c>
      <c r="L156" s="1">
        <v>365956809.55000001</v>
      </c>
      <c r="M156" s="1">
        <v>14087</v>
      </c>
      <c r="N156" s="3">
        <f>IF(ISERR(LN(Table1844[[#This Row],[Close Price]]/I155)),"-",LN(Table1844[[#This Row],[Close Price]]/I155))</f>
        <v>-3.6533789799818874E-3</v>
      </c>
    </row>
    <row r="157" spans="1:14" x14ac:dyDescent="0.3">
      <c r="A157" s="1" t="s">
        <v>45</v>
      </c>
      <c r="B157" s="1" t="s">
        <v>14</v>
      </c>
      <c r="C157" s="2">
        <v>43326</v>
      </c>
      <c r="D157" s="1">
        <v>1120.2</v>
      </c>
      <c r="E157" s="1">
        <v>1119.9000000000001</v>
      </c>
      <c r="F157" s="1">
        <v>1157.5999999999999</v>
      </c>
      <c r="G157" s="1">
        <v>1080</v>
      </c>
      <c r="H157" s="1">
        <v>1155.2</v>
      </c>
      <c r="I157" s="1">
        <v>1154.55</v>
      </c>
      <c r="J157" s="1">
        <v>1141.28</v>
      </c>
      <c r="K157" s="1">
        <v>466382</v>
      </c>
      <c r="L157" s="1">
        <v>532273592.69999999</v>
      </c>
      <c r="M157" s="1">
        <v>14630</v>
      </c>
      <c r="N157" s="3">
        <f>IF(ISERR(LN(Table1844[[#This Row],[Close Price]]/I156)),"-",LN(Table1844[[#This Row],[Close Price]]/I156))</f>
        <v>3.0203416872704107E-2</v>
      </c>
    </row>
    <row r="158" spans="1:14" x14ac:dyDescent="0.3">
      <c r="A158" s="1" t="s">
        <v>45</v>
      </c>
      <c r="B158" s="1" t="s">
        <v>14</v>
      </c>
      <c r="C158" s="2">
        <v>43328</v>
      </c>
      <c r="D158" s="1">
        <v>1154.55</v>
      </c>
      <c r="E158" s="1">
        <v>1154.4000000000001</v>
      </c>
      <c r="F158" s="1">
        <v>1166.8</v>
      </c>
      <c r="G158" s="1">
        <v>1141.0999999999999</v>
      </c>
      <c r="H158" s="1">
        <v>1162</v>
      </c>
      <c r="I158" s="1">
        <v>1164.4000000000001</v>
      </c>
      <c r="J158" s="1">
        <v>1156.82</v>
      </c>
      <c r="K158" s="1">
        <v>451485</v>
      </c>
      <c r="L158" s="1">
        <v>522284905.10000002</v>
      </c>
      <c r="M158" s="1">
        <v>21399</v>
      </c>
      <c r="N158" s="3">
        <f>IF(ISERR(LN(Table1844[[#This Row],[Close Price]]/I157)),"-",LN(Table1844[[#This Row],[Close Price]]/I157))</f>
        <v>8.4952752230322368E-3</v>
      </c>
    </row>
    <row r="159" spans="1:14" x14ac:dyDescent="0.3">
      <c r="A159" s="1" t="s">
        <v>45</v>
      </c>
      <c r="B159" s="1" t="s">
        <v>14</v>
      </c>
      <c r="C159" s="2">
        <v>43329</v>
      </c>
      <c r="D159" s="1">
        <v>1164.4000000000001</v>
      </c>
      <c r="E159" s="1">
        <v>1166</v>
      </c>
      <c r="F159" s="1">
        <v>1185.95</v>
      </c>
      <c r="G159" s="1">
        <v>1148.6500000000001</v>
      </c>
      <c r="H159" s="1">
        <v>1176.5</v>
      </c>
      <c r="I159" s="1">
        <v>1174.75</v>
      </c>
      <c r="J159" s="1">
        <v>1166.3</v>
      </c>
      <c r="K159" s="1">
        <v>959814</v>
      </c>
      <c r="L159" s="1">
        <v>1119430303.25</v>
      </c>
      <c r="M159" s="1">
        <v>27235</v>
      </c>
      <c r="N159" s="3">
        <f>IF(ISERR(LN(Table1844[[#This Row],[Close Price]]/I158)),"-",LN(Table1844[[#This Row],[Close Price]]/I158))</f>
        <v>8.8494261114567801E-3</v>
      </c>
    </row>
    <row r="160" spans="1:14" x14ac:dyDescent="0.3">
      <c r="A160" s="1" t="s">
        <v>45</v>
      </c>
      <c r="B160" s="1" t="s">
        <v>14</v>
      </c>
      <c r="C160" s="2">
        <v>43332</v>
      </c>
      <c r="D160" s="1">
        <v>1174.75</v>
      </c>
      <c r="E160" s="1">
        <v>1178</v>
      </c>
      <c r="F160" s="1">
        <v>1256.8499999999999</v>
      </c>
      <c r="G160" s="1">
        <v>1178</v>
      </c>
      <c r="H160" s="1">
        <v>1249.8499999999999</v>
      </c>
      <c r="I160" s="1">
        <v>1246.7</v>
      </c>
      <c r="J160" s="1">
        <v>1235.28</v>
      </c>
      <c r="K160" s="1">
        <v>2795952</v>
      </c>
      <c r="L160" s="1">
        <v>3453780318.9499998</v>
      </c>
      <c r="M160" s="1">
        <v>70569</v>
      </c>
      <c r="N160" s="3">
        <f>IF(ISERR(LN(Table1844[[#This Row],[Close Price]]/I159)),"-",LN(Table1844[[#This Row],[Close Price]]/I159))</f>
        <v>5.9444701368004227E-2</v>
      </c>
    </row>
    <row r="161" spans="1:14" x14ac:dyDescent="0.3">
      <c r="A161" s="1" t="s">
        <v>45</v>
      </c>
      <c r="B161" s="1" t="s">
        <v>14</v>
      </c>
      <c r="C161" s="2">
        <v>43333</v>
      </c>
      <c r="D161" s="1">
        <v>1246.7</v>
      </c>
      <c r="E161" s="1">
        <v>1258</v>
      </c>
      <c r="F161" s="1">
        <v>1259.05</v>
      </c>
      <c r="G161" s="1">
        <v>1229.05</v>
      </c>
      <c r="H161" s="1">
        <v>1248</v>
      </c>
      <c r="I161" s="1">
        <v>1247.7</v>
      </c>
      <c r="J161" s="1">
        <v>1243.6199999999999</v>
      </c>
      <c r="K161" s="1">
        <v>1794448</v>
      </c>
      <c r="L161" s="1">
        <v>2231618438.5999999</v>
      </c>
      <c r="M161" s="1">
        <v>39864</v>
      </c>
      <c r="N161" s="3">
        <f>IF(ISERR(LN(Table1844[[#This Row],[Close Price]]/I160)),"-",LN(Table1844[[#This Row],[Close Price]]/I160))</f>
        <v>8.0179606604633639E-4</v>
      </c>
    </row>
    <row r="162" spans="1:14" x14ac:dyDescent="0.3">
      <c r="A162" s="1" t="s">
        <v>45</v>
      </c>
      <c r="B162" s="1" t="s">
        <v>14</v>
      </c>
      <c r="C162" s="2">
        <v>43335</v>
      </c>
      <c r="D162" s="1">
        <v>1247.7</v>
      </c>
      <c r="E162" s="1">
        <v>1255</v>
      </c>
      <c r="F162" s="1">
        <v>1314.9</v>
      </c>
      <c r="G162" s="1">
        <v>1245.0999999999999</v>
      </c>
      <c r="H162" s="1">
        <v>1297.8499999999999</v>
      </c>
      <c r="I162" s="1">
        <v>1294.1500000000001</v>
      </c>
      <c r="J162" s="1">
        <v>1291.68</v>
      </c>
      <c r="K162" s="1">
        <v>2201914</v>
      </c>
      <c r="L162" s="1">
        <v>2844158684.6500001</v>
      </c>
      <c r="M162" s="1">
        <v>64426</v>
      </c>
      <c r="N162" s="3">
        <f>IF(ISERR(LN(Table1844[[#This Row],[Close Price]]/I161)),"-",LN(Table1844[[#This Row],[Close Price]]/I161))</f>
        <v>3.6552252554766317E-2</v>
      </c>
    </row>
    <row r="163" spans="1:14" x14ac:dyDescent="0.3">
      <c r="A163" s="1" t="s">
        <v>45</v>
      </c>
      <c r="B163" s="1" t="s">
        <v>14</v>
      </c>
      <c r="C163" s="2">
        <v>43336</v>
      </c>
      <c r="D163" s="1">
        <v>1294.1500000000001</v>
      </c>
      <c r="E163" s="1">
        <v>1298</v>
      </c>
      <c r="F163" s="1">
        <v>1308.8</v>
      </c>
      <c r="G163" s="1">
        <v>1275.8</v>
      </c>
      <c r="H163" s="1">
        <v>1305.4000000000001</v>
      </c>
      <c r="I163" s="1">
        <v>1301</v>
      </c>
      <c r="J163" s="1">
        <v>1293.8499999999999</v>
      </c>
      <c r="K163" s="1">
        <v>849165</v>
      </c>
      <c r="L163" s="1">
        <v>1098692990.75</v>
      </c>
      <c r="M163" s="1">
        <v>22089</v>
      </c>
      <c r="N163" s="3">
        <f>IF(ISERR(LN(Table1844[[#This Row],[Close Price]]/I162)),"-",LN(Table1844[[#This Row],[Close Price]]/I162))</f>
        <v>5.2790905407632564E-3</v>
      </c>
    </row>
    <row r="164" spans="1:14" x14ac:dyDescent="0.3">
      <c r="A164" s="1" t="s">
        <v>45</v>
      </c>
      <c r="B164" s="1" t="s">
        <v>14</v>
      </c>
      <c r="C164" s="2">
        <v>43339</v>
      </c>
      <c r="D164" s="1">
        <v>1301</v>
      </c>
      <c r="E164" s="1">
        <v>1310</v>
      </c>
      <c r="F164" s="1">
        <v>1319</v>
      </c>
      <c r="G164" s="1">
        <v>1291.4000000000001</v>
      </c>
      <c r="H164" s="1">
        <v>1291.8499999999999</v>
      </c>
      <c r="I164" s="1">
        <v>1298</v>
      </c>
      <c r="J164" s="1">
        <v>1302.83</v>
      </c>
      <c r="K164" s="1">
        <v>631476</v>
      </c>
      <c r="L164" s="1">
        <v>822706781.20000005</v>
      </c>
      <c r="M164" s="1">
        <v>19348</v>
      </c>
      <c r="N164" s="3">
        <f>IF(ISERR(LN(Table1844[[#This Row],[Close Price]]/I163)),"-",LN(Table1844[[#This Row],[Close Price]]/I163))</f>
        <v>-2.3085812484699621E-3</v>
      </c>
    </row>
    <row r="165" spans="1:14" x14ac:dyDescent="0.3">
      <c r="A165" s="1" t="s">
        <v>45</v>
      </c>
      <c r="B165" s="1" t="s">
        <v>14</v>
      </c>
      <c r="C165" s="2">
        <v>43340</v>
      </c>
      <c r="D165" s="1">
        <v>1298</v>
      </c>
      <c r="E165" s="1">
        <v>1294</v>
      </c>
      <c r="F165" s="1">
        <v>1300</v>
      </c>
      <c r="G165" s="1">
        <v>1266.5999999999999</v>
      </c>
      <c r="H165" s="1">
        <v>1280.9000000000001</v>
      </c>
      <c r="I165" s="1">
        <v>1280.9000000000001</v>
      </c>
      <c r="J165" s="1">
        <v>1282.69</v>
      </c>
      <c r="K165" s="1">
        <v>635318</v>
      </c>
      <c r="L165" s="1">
        <v>814915233.35000002</v>
      </c>
      <c r="M165" s="1">
        <v>16027</v>
      </c>
      <c r="N165" s="3">
        <f>IF(ISERR(LN(Table1844[[#This Row],[Close Price]]/I164)),"-",LN(Table1844[[#This Row],[Close Price]]/I164))</f>
        <v>-1.3261662426944794E-2</v>
      </c>
    </row>
    <row r="166" spans="1:14" x14ac:dyDescent="0.3">
      <c r="A166" s="1" t="s">
        <v>45</v>
      </c>
      <c r="B166" s="1" t="s">
        <v>14</v>
      </c>
      <c r="C166" s="2">
        <v>43341</v>
      </c>
      <c r="D166" s="1">
        <v>1280.9000000000001</v>
      </c>
      <c r="E166" s="1">
        <v>1272</v>
      </c>
      <c r="F166" s="1">
        <v>1313.45</v>
      </c>
      <c r="G166" s="1">
        <v>1268.25</v>
      </c>
      <c r="H166" s="1">
        <v>1276.75</v>
      </c>
      <c r="I166" s="1">
        <v>1276.75</v>
      </c>
      <c r="J166" s="1">
        <v>1295.08</v>
      </c>
      <c r="K166" s="1">
        <v>1565025</v>
      </c>
      <c r="L166" s="1">
        <v>2026836154.6500001</v>
      </c>
      <c r="M166" s="1">
        <v>46366</v>
      </c>
      <c r="N166" s="3">
        <f>IF(ISERR(LN(Table1844[[#This Row],[Close Price]]/I165)),"-",LN(Table1844[[#This Row],[Close Price]]/I165))</f>
        <v>-3.2451693093372004E-3</v>
      </c>
    </row>
    <row r="167" spans="1:14" x14ac:dyDescent="0.3">
      <c r="A167" s="1" t="s">
        <v>45</v>
      </c>
      <c r="B167" s="1" t="s">
        <v>14</v>
      </c>
      <c r="C167" s="2">
        <v>43342</v>
      </c>
      <c r="D167" s="1">
        <v>1276.75</v>
      </c>
      <c r="E167" s="1">
        <v>1280.0999999999999</v>
      </c>
      <c r="F167" s="1">
        <v>1307</v>
      </c>
      <c r="G167" s="1">
        <v>1266.75</v>
      </c>
      <c r="H167" s="1">
        <v>1303</v>
      </c>
      <c r="I167" s="1">
        <v>1300.8499999999999</v>
      </c>
      <c r="J167" s="1">
        <v>1292.71</v>
      </c>
      <c r="K167" s="1">
        <v>1028865</v>
      </c>
      <c r="L167" s="1">
        <v>1330025427.5999999</v>
      </c>
      <c r="M167" s="1">
        <v>25796</v>
      </c>
      <c r="N167" s="3">
        <f>IF(ISERR(LN(Table1844[[#This Row],[Close Price]]/I166)),"-",LN(Table1844[[#This Row],[Close Price]]/I166))</f>
        <v>1.8700110411454991E-2</v>
      </c>
    </row>
    <row r="168" spans="1:14" x14ac:dyDescent="0.3">
      <c r="A168" s="1" t="s">
        <v>45</v>
      </c>
      <c r="B168" s="1" t="s">
        <v>14</v>
      </c>
      <c r="C168" s="2">
        <v>43343</v>
      </c>
      <c r="D168" s="1">
        <v>1300.8499999999999</v>
      </c>
      <c r="E168" s="1">
        <v>1298</v>
      </c>
      <c r="F168" s="1">
        <v>1328</v>
      </c>
      <c r="G168" s="1">
        <v>1295</v>
      </c>
      <c r="H168" s="1">
        <v>1309</v>
      </c>
      <c r="I168" s="1">
        <v>1305.9000000000001</v>
      </c>
      <c r="J168" s="1">
        <v>1311.52</v>
      </c>
      <c r="K168" s="1">
        <v>1235827</v>
      </c>
      <c r="L168" s="1">
        <v>1620815769.8499999</v>
      </c>
      <c r="M168" s="1">
        <v>34978</v>
      </c>
      <c r="N168" s="3">
        <f>IF(ISERR(LN(Table1844[[#This Row],[Close Price]]/I167)),"-",LN(Table1844[[#This Row],[Close Price]]/I167))</f>
        <v>3.8745612871532013E-3</v>
      </c>
    </row>
    <row r="169" spans="1:14" x14ac:dyDescent="0.3">
      <c r="A169" s="1" t="s">
        <v>45</v>
      </c>
      <c r="B169" s="1" t="s">
        <v>14</v>
      </c>
      <c r="C169" s="2">
        <v>43346</v>
      </c>
      <c r="D169" s="1">
        <v>1305.9000000000001</v>
      </c>
      <c r="E169" s="1">
        <v>1314.9</v>
      </c>
      <c r="F169" s="1">
        <v>1327</v>
      </c>
      <c r="G169" s="1">
        <v>1278</v>
      </c>
      <c r="H169" s="1">
        <v>1282.2</v>
      </c>
      <c r="I169" s="1">
        <v>1287.0999999999999</v>
      </c>
      <c r="J169" s="1">
        <v>1310.48</v>
      </c>
      <c r="K169" s="1">
        <v>873820</v>
      </c>
      <c r="L169" s="1">
        <v>1145120373.8499999</v>
      </c>
      <c r="M169" s="1">
        <v>22987</v>
      </c>
      <c r="N169" s="3">
        <f>IF(ISERR(LN(Table1844[[#This Row],[Close Price]]/I168)),"-",LN(Table1844[[#This Row],[Close Price]]/I168))</f>
        <v>-1.4500832571029664E-2</v>
      </c>
    </row>
    <row r="170" spans="1:14" x14ac:dyDescent="0.3">
      <c r="A170" s="1" t="s">
        <v>45</v>
      </c>
      <c r="B170" s="1" t="s">
        <v>14</v>
      </c>
      <c r="C170" s="2">
        <v>43347</v>
      </c>
      <c r="D170" s="1">
        <v>1287.0999999999999</v>
      </c>
      <c r="E170" s="1">
        <v>1290</v>
      </c>
      <c r="F170" s="1">
        <v>1297.4000000000001</v>
      </c>
      <c r="G170" s="1">
        <v>1254.05</v>
      </c>
      <c r="H170" s="1">
        <v>1265.2</v>
      </c>
      <c r="I170" s="1">
        <v>1263.6500000000001</v>
      </c>
      <c r="J170" s="1">
        <v>1275.79</v>
      </c>
      <c r="K170" s="1">
        <v>716718</v>
      </c>
      <c r="L170" s="1">
        <v>914382487.04999995</v>
      </c>
      <c r="M170" s="1">
        <v>22154</v>
      </c>
      <c r="N170" s="3">
        <f>IF(ISERR(LN(Table1844[[#This Row],[Close Price]]/I169)),"-",LN(Table1844[[#This Row],[Close Price]]/I169))</f>
        <v>-1.8387267026239208E-2</v>
      </c>
    </row>
    <row r="171" spans="1:14" x14ac:dyDescent="0.3">
      <c r="A171" s="1" t="s">
        <v>45</v>
      </c>
      <c r="B171" s="1" t="s">
        <v>14</v>
      </c>
      <c r="C171" s="2">
        <v>43348</v>
      </c>
      <c r="D171" s="1">
        <v>1263.6500000000001</v>
      </c>
      <c r="E171" s="1">
        <v>1269.9000000000001</v>
      </c>
      <c r="F171" s="1">
        <v>1293.25</v>
      </c>
      <c r="G171" s="1">
        <v>1259.05</v>
      </c>
      <c r="H171" s="1">
        <v>1278.0999999999999</v>
      </c>
      <c r="I171" s="1">
        <v>1278.05</v>
      </c>
      <c r="J171" s="1">
        <v>1277.58</v>
      </c>
      <c r="K171" s="1">
        <v>811104</v>
      </c>
      <c r="L171" s="1">
        <v>1036249698.85</v>
      </c>
      <c r="M171" s="1">
        <v>27112</v>
      </c>
      <c r="N171" s="3">
        <f>IF(ISERR(LN(Table1844[[#This Row],[Close Price]]/I170)),"-",LN(Table1844[[#This Row],[Close Price]]/I170))</f>
        <v>1.1331120173750946E-2</v>
      </c>
    </row>
    <row r="172" spans="1:14" x14ac:dyDescent="0.3">
      <c r="A172" s="1" t="s">
        <v>45</v>
      </c>
      <c r="B172" s="1" t="s">
        <v>14</v>
      </c>
      <c r="C172" s="2">
        <v>43349</v>
      </c>
      <c r="D172" s="1">
        <v>1278.05</v>
      </c>
      <c r="E172" s="1">
        <v>1290</v>
      </c>
      <c r="F172" s="1">
        <v>1324</v>
      </c>
      <c r="G172" s="1">
        <v>1281.2</v>
      </c>
      <c r="H172" s="1">
        <v>1313.5</v>
      </c>
      <c r="I172" s="1">
        <v>1317</v>
      </c>
      <c r="J172" s="1">
        <v>1309.67</v>
      </c>
      <c r="K172" s="1">
        <v>1723420</v>
      </c>
      <c r="L172" s="1">
        <v>2257117251.0500002</v>
      </c>
      <c r="M172" s="1">
        <v>55629</v>
      </c>
      <c r="N172" s="3">
        <f>IF(ISERR(LN(Table1844[[#This Row],[Close Price]]/I171)),"-",LN(Table1844[[#This Row],[Close Price]]/I171))</f>
        <v>3.0020943940437219E-2</v>
      </c>
    </row>
    <row r="173" spans="1:14" x14ac:dyDescent="0.3">
      <c r="A173" s="1" t="s">
        <v>45</v>
      </c>
      <c r="B173" s="1" t="s">
        <v>14</v>
      </c>
      <c r="C173" s="2">
        <v>43350</v>
      </c>
      <c r="D173" s="1">
        <v>1317</v>
      </c>
      <c r="E173" s="1">
        <v>1319</v>
      </c>
      <c r="F173" s="1">
        <v>1331.4</v>
      </c>
      <c r="G173" s="1">
        <v>1300.8499999999999</v>
      </c>
      <c r="H173" s="1">
        <v>1308</v>
      </c>
      <c r="I173" s="1">
        <v>1313.5</v>
      </c>
      <c r="J173" s="1">
        <v>1316.92</v>
      </c>
      <c r="K173" s="1">
        <v>1139483</v>
      </c>
      <c r="L173" s="1">
        <v>1500611389.3499999</v>
      </c>
      <c r="M173" s="1">
        <v>31558</v>
      </c>
      <c r="N173" s="3">
        <f>IF(ISERR(LN(Table1844[[#This Row],[Close Price]]/I172)),"-",LN(Table1844[[#This Row],[Close Price]]/I172))</f>
        <v>-2.6610926176865008E-3</v>
      </c>
    </row>
    <row r="174" spans="1:14" x14ac:dyDescent="0.3">
      <c r="A174" s="1" t="s">
        <v>45</v>
      </c>
      <c r="B174" s="1" t="s">
        <v>14</v>
      </c>
      <c r="C174" s="2">
        <v>43353</v>
      </c>
      <c r="D174" s="1">
        <v>1313.5</v>
      </c>
      <c r="E174" s="1">
        <v>1312.9</v>
      </c>
      <c r="F174" s="1">
        <v>1329</v>
      </c>
      <c r="G174" s="1">
        <v>1268.05</v>
      </c>
      <c r="H174" s="1">
        <v>1275.55</v>
      </c>
      <c r="I174" s="1">
        <v>1278.8</v>
      </c>
      <c r="J174" s="1">
        <v>1301.82</v>
      </c>
      <c r="K174" s="1">
        <v>826691</v>
      </c>
      <c r="L174" s="1">
        <v>1076202524.9000001</v>
      </c>
      <c r="M174" s="1">
        <v>20335</v>
      </c>
      <c r="N174" s="3">
        <f>IF(ISERR(LN(Table1844[[#This Row],[Close Price]]/I173)),"-",LN(Table1844[[#This Row],[Close Price]]/I173))</f>
        <v>-2.6773191939908177E-2</v>
      </c>
    </row>
    <row r="175" spans="1:14" x14ac:dyDescent="0.3">
      <c r="A175" s="1" t="s">
        <v>45</v>
      </c>
      <c r="B175" s="1" t="s">
        <v>14</v>
      </c>
      <c r="C175" s="2">
        <v>43354</v>
      </c>
      <c r="D175" s="1">
        <v>1278.8</v>
      </c>
      <c r="E175" s="1">
        <v>1278.8</v>
      </c>
      <c r="F175" s="1">
        <v>1290.25</v>
      </c>
      <c r="G175" s="1">
        <v>1232.8</v>
      </c>
      <c r="H175" s="1">
        <v>1251</v>
      </c>
      <c r="I175" s="1">
        <v>1244.6500000000001</v>
      </c>
      <c r="J175" s="1">
        <v>1255.69</v>
      </c>
      <c r="K175" s="1">
        <v>837631</v>
      </c>
      <c r="L175" s="1">
        <v>1051808790.05</v>
      </c>
      <c r="M175" s="1">
        <v>27075</v>
      </c>
      <c r="N175" s="3">
        <f>IF(ISERR(LN(Table1844[[#This Row],[Close Price]]/I174)),"-",LN(Table1844[[#This Row],[Close Price]]/I174))</f>
        <v>-2.7067772307769328E-2</v>
      </c>
    </row>
    <row r="176" spans="1:14" x14ac:dyDescent="0.3">
      <c r="A176" s="1" t="s">
        <v>45</v>
      </c>
      <c r="B176" s="1" t="s">
        <v>14</v>
      </c>
      <c r="C176" s="2">
        <v>43355</v>
      </c>
      <c r="D176" s="1">
        <v>1244.6500000000001</v>
      </c>
      <c r="E176" s="1">
        <v>1243</v>
      </c>
      <c r="F176" s="1">
        <v>1290.75</v>
      </c>
      <c r="G176" s="1">
        <v>1233.0999999999999</v>
      </c>
      <c r="H176" s="1">
        <v>1277.95</v>
      </c>
      <c r="I176" s="1">
        <v>1271.55</v>
      </c>
      <c r="J176" s="1">
        <v>1264.8399999999999</v>
      </c>
      <c r="K176" s="1">
        <v>1186268</v>
      </c>
      <c r="L176" s="1">
        <v>1500436215.8</v>
      </c>
      <c r="M176" s="1">
        <v>36845</v>
      </c>
      <c r="N176" s="3">
        <f>IF(ISERR(LN(Table1844[[#This Row],[Close Price]]/I175)),"-",LN(Table1844[[#This Row],[Close Price]]/I175))</f>
        <v>2.1382262844607182E-2</v>
      </c>
    </row>
    <row r="177" spans="1:14" x14ac:dyDescent="0.3">
      <c r="A177" s="1" t="s">
        <v>45</v>
      </c>
      <c r="B177" s="1" t="s">
        <v>14</v>
      </c>
      <c r="C177" s="2">
        <v>43357</v>
      </c>
      <c r="D177" s="1">
        <v>1271.55</v>
      </c>
      <c r="E177" s="1">
        <v>1280.05</v>
      </c>
      <c r="F177" s="1">
        <v>1334</v>
      </c>
      <c r="G177" s="1">
        <v>1275.45</v>
      </c>
      <c r="H177" s="1">
        <v>1328</v>
      </c>
      <c r="I177" s="1">
        <v>1329.55</v>
      </c>
      <c r="J177" s="1">
        <v>1312.49</v>
      </c>
      <c r="K177" s="1">
        <v>1525334</v>
      </c>
      <c r="L177" s="1">
        <v>2001988681.45</v>
      </c>
      <c r="M177" s="1">
        <v>34129</v>
      </c>
      <c r="N177" s="3">
        <f>IF(ISERR(LN(Table1844[[#This Row],[Close Price]]/I176)),"-",LN(Table1844[[#This Row],[Close Price]]/I176))</f>
        <v>4.4603910376737256E-2</v>
      </c>
    </row>
    <row r="178" spans="1:14" x14ac:dyDescent="0.3">
      <c r="A178" s="1" t="s">
        <v>45</v>
      </c>
      <c r="B178" s="1" t="s">
        <v>14</v>
      </c>
      <c r="C178" s="2">
        <v>43360</v>
      </c>
      <c r="D178" s="1">
        <v>1329.55</v>
      </c>
      <c r="E178" s="1">
        <v>1328</v>
      </c>
      <c r="F178" s="1">
        <v>1403.05</v>
      </c>
      <c r="G178" s="1">
        <v>1317.05</v>
      </c>
      <c r="H178" s="1">
        <v>1364</v>
      </c>
      <c r="I178" s="1">
        <v>1364.7</v>
      </c>
      <c r="J178" s="1">
        <v>1369.83</v>
      </c>
      <c r="K178" s="1">
        <v>4137410</v>
      </c>
      <c r="L178" s="1">
        <v>5667554264.5</v>
      </c>
      <c r="M178" s="1">
        <v>92152</v>
      </c>
      <c r="N178" s="3">
        <f>IF(ISERR(LN(Table1844[[#This Row],[Close Price]]/I177)),"-",LN(Table1844[[#This Row],[Close Price]]/I177))</f>
        <v>2.6094085144806829E-2</v>
      </c>
    </row>
    <row r="179" spans="1:14" x14ac:dyDescent="0.3">
      <c r="A179" s="1" t="s">
        <v>45</v>
      </c>
      <c r="B179" s="1" t="s">
        <v>14</v>
      </c>
      <c r="C179" s="2">
        <v>43361</v>
      </c>
      <c r="D179" s="1">
        <v>1364.7</v>
      </c>
      <c r="E179" s="1">
        <v>1366</v>
      </c>
      <c r="F179" s="1">
        <v>1393</v>
      </c>
      <c r="G179" s="1">
        <v>1353.1</v>
      </c>
      <c r="H179" s="1">
        <v>1379.15</v>
      </c>
      <c r="I179" s="1">
        <v>1379.8</v>
      </c>
      <c r="J179" s="1">
        <v>1377.51</v>
      </c>
      <c r="K179" s="1">
        <v>1408422</v>
      </c>
      <c r="L179" s="1">
        <v>1940117391.45</v>
      </c>
      <c r="M179" s="1">
        <v>38917</v>
      </c>
      <c r="N179" s="3">
        <f>IF(ISERR(LN(Table1844[[#This Row],[Close Price]]/I178)),"-",LN(Table1844[[#This Row],[Close Price]]/I178))</f>
        <v>1.1003936867940196E-2</v>
      </c>
    </row>
    <row r="180" spans="1:14" x14ac:dyDescent="0.3">
      <c r="A180" s="1" t="s">
        <v>45</v>
      </c>
      <c r="B180" s="1" t="s">
        <v>14</v>
      </c>
      <c r="C180" s="2">
        <v>43362</v>
      </c>
      <c r="D180" s="1">
        <v>1379.8</v>
      </c>
      <c r="E180" s="1">
        <v>1379.75</v>
      </c>
      <c r="F180" s="1">
        <v>1408</v>
      </c>
      <c r="G180" s="1">
        <v>1370</v>
      </c>
      <c r="H180" s="1">
        <v>1393.95</v>
      </c>
      <c r="I180" s="1">
        <v>1391.15</v>
      </c>
      <c r="J180" s="1">
        <v>1389.91</v>
      </c>
      <c r="K180" s="1">
        <v>1346458</v>
      </c>
      <c r="L180" s="1">
        <v>1871460854.55</v>
      </c>
      <c r="M180" s="1">
        <v>39589</v>
      </c>
      <c r="N180" s="3">
        <f>IF(ISERR(LN(Table1844[[#This Row],[Close Price]]/I179)),"-",LN(Table1844[[#This Row],[Close Price]]/I179))</f>
        <v>8.192182086686102E-3</v>
      </c>
    </row>
    <row r="181" spans="1:14" x14ac:dyDescent="0.3">
      <c r="A181" s="1" t="s">
        <v>45</v>
      </c>
      <c r="B181" s="1" t="s">
        <v>14</v>
      </c>
      <c r="C181" s="2">
        <v>43364</v>
      </c>
      <c r="D181" s="1">
        <v>1391.15</v>
      </c>
      <c r="E181" s="1">
        <v>1407.9</v>
      </c>
      <c r="F181" s="1">
        <v>1407.9</v>
      </c>
      <c r="G181" s="1">
        <v>1304.05</v>
      </c>
      <c r="H181" s="1">
        <v>1390.2</v>
      </c>
      <c r="I181" s="1">
        <v>1387.95</v>
      </c>
      <c r="J181" s="1">
        <v>1379.49</v>
      </c>
      <c r="K181" s="1">
        <v>1484382</v>
      </c>
      <c r="L181" s="1">
        <v>2047686884.45</v>
      </c>
      <c r="M181" s="1">
        <v>43199</v>
      </c>
      <c r="N181" s="3">
        <f>IF(ISERR(LN(Table1844[[#This Row],[Close Price]]/I180)),"-",LN(Table1844[[#This Row],[Close Price]]/I180))</f>
        <v>-2.3029048355453874E-3</v>
      </c>
    </row>
    <row r="182" spans="1:14" x14ac:dyDescent="0.3">
      <c r="A182" s="1" t="s">
        <v>45</v>
      </c>
      <c r="B182" s="1" t="s">
        <v>14</v>
      </c>
      <c r="C182" s="2">
        <v>43367</v>
      </c>
      <c r="D182" s="1">
        <v>1387.95</v>
      </c>
      <c r="E182" s="1">
        <v>1387.9</v>
      </c>
      <c r="F182" s="1">
        <v>1401.6</v>
      </c>
      <c r="G182" s="1">
        <v>1348.65</v>
      </c>
      <c r="H182" s="1">
        <v>1367</v>
      </c>
      <c r="I182" s="1">
        <v>1361.75</v>
      </c>
      <c r="J182" s="1">
        <v>1371.06</v>
      </c>
      <c r="K182" s="1">
        <v>890761</v>
      </c>
      <c r="L182" s="1">
        <v>1221284721.3</v>
      </c>
      <c r="M182" s="1">
        <v>28898</v>
      </c>
      <c r="N182" s="3">
        <f>IF(ISERR(LN(Table1844[[#This Row],[Close Price]]/I181)),"-",LN(Table1844[[#This Row],[Close Price]]/I181))</f>
        <v>-1.9057201099365099E-2</v>
      </c>
    </row>
    <row r="183" spans="1:14" x14ac:dyDescent="0.3">
      <c r="A183" s="1" t="s">
        <v>45</v>
      </c>
      <c r="B183" s="1" t="s">
        <v>14</v>
      </c>
      <c r="C183" s="2">
        <v>43368</v>
      </c>
      <c r="D183" s="1">
        <v>1361.75</v>
      </c>
      <c r="E183" s="1">
        <v>1365</v>
      </c>
      <c r="F183" s="1">
        <v>1396</v>
      </c>
      <c r="G183" s="1">
        <v>1355.1</v>
      </c>
      <c r="H183" s="1">
        <v>1386.05</v>
      </c>
      <c r="I183" s="1">
        <v>1388.4</v>
      </c>
      <c r="J183" s="1">
        <v>1379.35</v>
      </c>
      <c r="K183" s="1">
        <v>1029316</v>
      </c>
      <c r="L183" s="1">
        <v>1419785641.9000001</v>
      </c>
      <c r="M183" s="1">
        <v>38001</v>
      </c>
      <c r="N183" s="3">
        <f>IF(ISERR(LN(Table1844[[#This Row],[Close Price]]/I182)),"-",LN(Table1844[[#This Row],[Close Price]]/I182))</f>
        <v>1.938136772384751E-2</v>
      </c>
    </row>
    <row r="184" spans="1:14" x14ac:dyDescent="0.3">
      <c r="A184" s="1" t="s">
        <v>45</v>
      </c>
      <c r="B184" s="1" t="s">
        <v>14</v>
      </c>
      <c r="C184" s="2">
        <v>43369</v>
      </c>
      <c r="D184" s="1">
        <v>1388.4</v>
      </c>
      <c r="E184" s="1">
        <v>1400</v>
      </c>
      <c r="F184" s="1">
        <v>1425</v>
      </c>
      <c r="G184" s="1">
        <v>1371.05</v>
      </c>
      <c r="H184" s="1">
        <v>1380</v>
      </c>
      <c r="I184" s="1">
        <v>1385.35</v>
      </c>
      <c r="J184" s="1">
        <v>1402.25</v>
      </c>
      <c r="K184" s="1">
        <v>1804070</v>
      </c>
      <c r="L184" s="1">
        <v>2529759100.4000001</v>
      </c>
      <c r="M184" s="1">
        <v>56107</v>
      </c>
      <c r="N184" s="3">
        <f>IF(ISERR(LN(Table1844[[#This Row],[Close Price]]/I183)),"-",LN(Table1844[[#This Row],[Close Price]]/I183))</f>
        <v>-2.1991897101474229E-3</v>
      </c>
    </row>
    <row r="185" spans="1:14" x14ac:dyDescent="0.3">
      <c r="A185" s="1" t="s">
        <v>45</v>
      </c>
      <c r="B185" s="1" t="s">
        <v>14</v>
      </c>
      <c r="C185" s="2">
        <v>43370</v>
      </c>
      <c r="D185" s="1">
        <v>1385.35</v>
      </c>
      <c r="E185" s="1">
        <v>1386.1</v>
      </c>
      <c r="F185" s="1">
        <v>1395.75</v>
      </c>
      <c r="G185" s="1">
        <v>1361.1</v>
      </c>
      <c r="H185" s="1">
        <v>1372.25</v>
      </c>
      <c r="I185" s="1">
        <v>1365.9</v>
      </c>
      <c r="J185" s="1">
        <v>1373.78</v>
      </c>
      <c r="K185" s="1">
        <v>645479</v>
      </c>
      <c r="L185" s="1">
        <v>886748368.54999995</v>
      </c>
      <c r="M185" s="1">
        <v>31719</v>
      </c>
      <c r="N185" s="3">
        <f>IF(ISERR(LN(Table1844[[#This Row],[Close Price]]/I184)),"-",LN(Table1844[[#This Row],[Close Price]]/I184))</f>
        <v>-1.4139263268637684E-2</v>
      </c>
    </row>
    <row r="186" spans="1:14" x14ac:dyDescent="0.3">
      <c r="A186" s="1" t="s">
        <v>45</v>
      </c>
      <c r="B186" s="1" t="s">
        <v>14</v>
      </c>
      <c r="C186" s="2">
        <v>43371</v>
      </c>
      <c r="D186" s="1">
        <v>1365.9</v>
      </c>
      <c r="E186" s="1">
        <v>1366.05</v>
      </c>
      <c r="F186" s="1">
        <v>1383.7</v>
      </c>
      <c r="G186" s="1">
        <v>1295.8499999999999</v>
      </c>
      <c r="H186" s="1">
        <v>1314.1</v>
      </c>
      <c r="I186" s="1">
        <v>1310.9</v>
      </c>
      <c r="J186" s="1">
        <v>1338.22</v>
      </c>
      <c r="K186" s="1">
        <v>1189157</v>
      </c>
      <c r="L186" s="1">
        <v>1591354656.5</v>
      </c>
      <c r="M186" s="1">
        <v>44379</v>
      </c>
      <c r="N186" s="3">
        <f>IF(ISERR(LN(Table1844[[#This Row],[Close Price]]/I185)),"-",LN(Table1844[[#This Row],[Close Price]]/I185))</f>
        <v>-4.1099627805082507E-2</v>
      </c>
    </row>
    <row r="187" spans="1:14" x14ac:dyDescent="0.3">
      <c r="A187" s="1" t="s">
        <v>45</v>
      </c>
      <c r="B187" s="1" t="s">
        <v>14</v>
      </c>
      <c r="C187" s="2">
        <v>43374</v>
      </c>
      <c r="D187" s="1">
        <v>1310.9</v>
      </c>
      <c r="E187" s="1">
        <v>1314.1</v>
      </c>
      <c r="F187" s="1">
        <v>1329.45</v>
      </c>
      <c r="G187" s="1">
        <v>1281</v>
      </c>
      <c r="H187" s="1">
        <v>1312</v>
      </c>
      <c r="I187" s="1">
        <v>1319.6</v>
      </c>
      <c r="J187" s="1">
        <v>1311.43</v>
      </c>
      <c r="K187" s="1">
        <v>842259</v>
      </c>
      <c r="L187" s="1">
        <v>1104567359.4000001</v>
      </c>
      <c r="M187" s="1">
        <v>33990</v>
      </c>
      <c r="N187" s="3">
        <f>IF(ISERR(LN(Table1844[[#This Row],[Close Price]]/I186)),"-",LN(Table1844[[#This Row],[Close Price]]/I186))</f>
        <v>6.6147361506626833E-3</v>
      </c>
    </row>
    <row r="188" spans="1:14" x14ac:dyDescent="0.3">
      <c r="A188" s="1" t="s">
        <v>45</v>
      </c>
      <c r="B188" s="1" t="s">
        <v>14</v>
      </c>
      <c r="C188" s="2">
        <v>43376</v>
      </c>
      <c r="D188" s="1">
        <v>1319.6</v>
      </c>
      <c r="E188" s="1">
        <v>1305.0999999999999</v>
      </c>
      <c r="F188" s="1">
        <v>1325.9</v>
      </c>
      <c r="G188" s="1">
        <v>1283.5</v>
      </c>
      <c r="H188" s="1">
        <v>1307</v>
      </c>
      <c r="I188" s="1">
        <v>1309.1500000000001</v>
      </c>
      <c r="J188" s="1">
        <v>1306.29</v>
      </c>
      <c r="K188" s="1">
        <v>937244</v>
      </c>
      <c r="L188" s="1">
        <v>1224314175.5999999</v>
      </c>
      <c r="M188" s="1">
        <v>48920</v>
      </c>
      <c r="N188" s="3">
        <f>IF(ISERR(LN(Table1844[[#This Row],[Close Price]]/I187)),"-",LN(Table1844[[#This Row],[Close Price]]/I187))</f>
        <v>-7.950588718544864E-3</v>
      </c>
    </row>
    <row r="189" spans="1:14" x14ac:dyDescent="0.3">
      <c r="A189" s="1" t="s">
        <v>45</v>
      </c>
      <c r="B189" s="1" t="s">
        <v>14</v>
      </c>
      <c r="C189" s="2">
        <v>43377</v>
      </c>
      <c r="D189" s="1">
        <v>1309.1500000000001</v>
      </c>
      <c r="E189" s="1">
        <v>1304</v>
      </c>
      <c r="F189" s="1">
        <v>1305.7</v>
      </c>
      <c r="G189" s="1">
        <v>1260.25</v>
      </c>
      <c r="H189" s="1">
        <v>1282.7</v>
      </c>
      <c r="I189" s="1">
        <v>1283.9000000000001</v>
      </c>
      <c r="J189" s="1">
        <v>1284.19</v>
      </c>
      <c r="K189" s="1">
        <v>1197193</v>
      </c>
      <c r="L189" s="1">
        <v>1537428471.1500001</v>
      </c>
      <c r="M189" s="1">
        <v>42196</v>
      </c>
      <c r="N189" s="3">
        <f>IF(ISERR(LN(Table1844[[#This Row],[Close Price]]/I188)),"-",LN(Table1844[[#This Row],[Close Price]]/I188))</f>
        <v>-1.9475751038843445E-2</v>
      </c>
    </row>
    <row r="190" spans="1:14" x14ac:dyDescent="0.3">
      <c r="A190" s="1" t="s">
        <v>45</v>
      </c>
      <c r="B190" s="1" t="s">
        <v>14</v>
      </c>
      <c r="C190" s="2">
        <v>43378</v>
      </c>
      <c r="D190" s="1">
        <v>1283.9000000000001</v>
      </c>
      <c r="E190" s="1">
        <v>1275</v>
      </c>
      <c r="F190" s="1">
        <v>1315</v>
      </c>
      <c r="G190" s="1">
        <v>1268.4000000000001</v>
      </c>
      <c r="H190" s="1">
        <v>1275</v>
      </c>
      <c r="I190" s="1">
        <v>1281.6500000000001</v>
      </c>
      <c r="J190" s="1">
        <v>1293.6300000000001</v>
      </c>
      <c r="K190" s="1">
        <v>876772</v>
      </c>
      <c r="L190" s="1">
        <v>1134221928.8</v>
      </c>
      <c r="M190" s="1">
        <v>41254</v>
      </c>
      <c r="N190" s="3">
        <f>IF(ISERR(LN(Table1844[[#This Row],[Close Price]]/I189)),"-",LN(Table1844[[#This Row],[Close Price]]/I189))</f>
        <v>-1.7540103111251086E-3</v>
      </c>
    </row>
    <row r="191" spans="1:14" x14ac:dyDescent="0.3">
      <c r="A191" s="1" t="s">
        <v>45</v>
      </c>
      <c r="B191" s="1" t="s">
        <v>14</v>
      </c>
      <c r="C191" s="2">
        <v>43381</v>
      </c>
      <c r="D191" s="1">
        <v>1281.6500000000001</v>
      </c>
      <c r="E191" s="1">
        <v>1273.9000000000001</v>
      </c>
      <c r="F191" s="1">
        <v>1294.7</v>
      </c>
      <c r="G191" s="1">
        <v>1250.05</v>
      </c>
      <c r="H191" s="1">
        <v>1281</v>
      </c>
      <c r="I191" s="1">
        <v>1277.45</v>
      </c>
      <c r="J191" s="1">
        <v>1273.04</v>
      </c>
      <c r="K191" s="1">
        <v>707482</v>
      </c>
      <c r="L191" s="1">
        <v>900654947.25</v>
      </c>
      <c r="M191" s="1">
        <v>33376</v>
      </c>
      <c r="N191" s="3">
        <f>IF(ISERR(LN(Table1844[[#This Row],[Close Price]]/I190)),"-",LN(Table1844[[#This Row],[Close Price]]/I190))</f>
        <v>-3.2824069172503541E-3</v>
      </c>
    </row>
    <row r="192" spans="1:14" x14ac:dyDescent="0.3">
      <c r="A192" s="1" t="s">
        <v>45</v>
      </c>
      <c r="B192" s="1" t="s">
        <v>14</v>
      </c>
      <c r="C192" s="2">
        <v>43382</v>
      </c>
      <c r="D192" s="1">
        <v>1277.45</v>
      </c>
      <c r="E192" s="1">
        <v>1278</v>
      </c>
      <c r="F192" s="1">
        <v>1297.2</v>
      </c>
      <c r="G192" s="1">
        <v>1235.45</v>
      </c>
      <c r="H192" s="1">
        <v>1247</v>
      </c>
      <c r="I192" s="1">
        <v>1248.05</v>
      </c>
      <c r="J192" s="1">
        <v>1252.56</v>
      </c>
      <c r="K192" s="1">
        <v>1206742</v>
      </c>
      <c r="L192" s="1">
        <v>1511512781.25</v>
      </c>
      <c r="M192" s="1">
        <v>36954</v>
      </c>
      <c r="N192" s="3">
        <f>IF(ISERR(LN(Table1844[[#This Row],[Close Price]]/I191)),"-",LN(Table1844[[#This Row],[Close Price]]/I191))</f>
        <v>-2.3283570139270217E-2</v>
      </c>
    </row>
    <row r="193" spans="1:14" x14ac:dyDescent="0.3">
      <c r="A193" s="1" t="s">
        <v>45</v>
      </c>
      <c r="B193" s="1" t="s">
        <v>14</v>
      </c>
      <c r="C193" s="2">
        <v>43383</v>
      </c>
      <c r="D193" s="1">
        <v>1248.05</v>
      </c>
      <c r="E193" s="1">
        <v>1247</v>
      </c>
      <c r="F193" s="1">
        <v>1305</v>
      </c>
      <c r="G193" s="1">
        <v>1246.95</v>
      </c>
      <c r="H193" s="1">
        <v>1295</v>
      </c>
      <c r="I193" s="1">
        <v>1297.75</v>
      </c>
      <c r="J193" s="1">
        <v>1283.0999999999999</v>
      </c>
      <c r="K193" s="1">
        <v>868523</v>
      </c>
      <c r="L193" s="1">
        <v>1114401844.8499999</v>
      </c>
      <c r="M193" s="1">
        <v>28002</v>
      </c>
      <c r="N193" s="3">
        <f>IF(ISERR(LN(Table1844[[#This Row],[Close Price]]/I192)),"-",LN(Table1844[[#This Row],[Close Price]]/I192))</f>
        <v>3.904966247794598E-2</v>
      </c>
    </row>
    <row r="194" spans="1:14" x14ac:dyDescent="0.3">
      <c r="A194" s="1" t="s">
        <v>45</v>
      </c>
      <c r="B194" s="1" t="s">
        <v>14</v>
      </c>
      <c r="C194" s="2">
        <v>43384</v>
      </c>
      <c r="D194" s="1">
        <v>1297.75</v>
      </c>
      <c r="E194" s="1">
        <v>1260</v>
      </c>
      <c r="F194" s="1">
        <v>1292</v>
      </c>
      <c r="G194" s="1">
        <v>1235.3</v>
      </c>
      <c r="H194" s="1">
        <v>1256.9000000000001</v>
      </c>
      <c r="I194" s="1">
        <v>1250.95</v>
      </c>
      <c r="J194" s="1">
        <v>1270.08</v>
      </c>
      <c r="K194" s="1">
        <v>675008</v>
      </c>
      <c r="L194" s="1">
        <v>857314814.04999995</v>
      </c>
      <c r="M194" s="1">
        <v>26841</v>
      </c>
      <c r="N194" s="3">
        <f>IF(ISERR(LN(Table1844[[#This Row],[Close Price]]/I193)),"-",LN(Table1844[[#This Row],[Close Price]]/I193))</f>
        <v>-3.6728733064749587E-2</v>
      </c>
    </row>
    <row r="195" spans="1:14" x14ac:dyDescent="0.3">
      <c r="A195" s="1" t="s">
        <v>45</v>
      </c>
      <c r="B195" s="1" t="s">
        <v>14</v>
      </c>
      <c r="C195" s="2">
        <v>43385</v>
      </c>
      <c r="D195" s="1">
        <v>1250.95</v>
      </c>
      <c r="E195" s="1">
        <v>1259.9000000000001</v>
      </c>
      <c r="F195" s="1">
        <v>1296.75</v>
      </c>
      <c r="G195" s="1">
        <v>1259.9000000000001</v>
      </c>
      <c r="H195" s="1">
        <v>1279.9000000000001</v>
      </c>
      <c r="I195" s="1">
        <v>1282.3</v>
      </c>
      <c r="J195" s="1">
        <v>1285.57</v>
      </c>
      <c r="K195" s="1">
        <v>825580</v>
      </c>
      <c r="L195" s="1">
        <v>1061339692.05</v>
      </c>
      <c r="M195" s="1">
        <v>34503</v>
      </c>
      <c r="N195" s="3">
        <f>IF(ISERR(LN(Table1844[[#This Row],[Close Price]]/I194)),"-",LN(Table1844[[#This Row],[Close Price]]/I194))</f>
        <v>2.4752077822481164E-2</v>
      </c>
    </row>
    <row r="196" spans="1:14" x14ac:dyDescent="0.3">
      <c r="A196" s="1" t="s">
        <v>45</v>
      </c>
      <c r="B196" s="1" t="s">
        <v>14</v>
      </c>
      <c r="C196" s="2">
        <v>43388</v>
      </c>
      <c r="D196" s="1">
        <v>1282.3</v>
      </c>
      <c r="E196" s="1">
        <v>1285.95</v>
      </c>
      <c r="F196" s="1">
        <v>1312.65</v>
      </c>
      <c r="G196" s="1">
        <v>1277</v>
      </c>
      <c r="H196" s="1">
        <v>1300</v>
      </c>
      <c r="I196" s="1">
        <v>1299.75</v>
      </c>
      <c r="J196" s="1">
        <v>1302.0999999999999</v>
      </c>
      <c r="K196" s="1">
        <v>791699</v>
      </c>
      <c r="L196" s="1">
        <v>1030874354</v>
      </c>
      <c r="M196" s="1">
        <v>31923</v>
      </c>
      <c r="N196" s="3">
        <f>IF(ISERR(LN(Table1844[[#This Row],[Close Price]]/I195)),"-",LN(Table1844[[#This Row],[Close Price]]/I195))</f>
        <v>1.3516597798755024E-2</v>
      </c>
    </row>
    <row r="197" spans="1:14" x14ac:dyDescent="0.3">
      <c r="A197" s="1" t="s">
        <v>45</v>
      </c>
      <c r="B197" s="1" t="s">
        <v>14</v>
      </c>
      <c r="C197" s="2">
        <v>43389</v>
      </c>
      <c r="D197" s="1">
        <v>1299.75</v>
      </c>
      <c r="E197" s="1">
        <v>1306.75</v>
      </c>
      <c r="F197" s="1">
        <v>1324.7</v>
      </c>
      <c r="G197" s="1">
        <v>1281</v>
      </c>
      <c r="H197" s="1">
        <v>1306</v>
      </c>
      <c r="I197" s="1">
        <v>1307.5999999999999</v>
      </c>
      <c r="J197" s="1">
        <v>1303.72</v>
      </c>
      <c r="K197" s="1">
        <v>815814</v>
      </c>
      <c r="L197" s="1">
        <v>1063590462.3</v>
      </c>
      <c r="M197" s="1">
        <v>30180</v>
      </c>
      <c r="N197" s="3">
        <f>IF(ISERR(LN(Table1844[[#This Row],[Close Price]]/I196)),"-",LN(Table1844[[#This Row],[Close Price]]/I196))</f>
        <v>6.0214575862304262E-3</v>
      </c>
    </row>
    <row r="198" spans="1:14" x14ac:dyDescent="0.3">
      <c r="A198" s="1" t="s">
        <v>45</v>
      </c>
      <c r="B198" s="1" t="s">
        <v>14</v>
      </c>
      <c r="C198" s="2">
        <v>43390</v>
      </c>
      <c r="D198" s="1">
        <v>1307.5999999999999</v>
      </c>
      <c r="E198" s="1">
        <v>1315</v>
      </c>
      <c r="F198" s="1">
        <v>1319.45</v>
      </c>
      <c r="G198" s="1">
        <v>1291.7</v>
      </c>
      <c r="H198" s="1">
        <v>1295</v>
      </c>
      <c r="I198" s="1">
        <v>1301.2</v>
      </c>
      <c r="J198" s="1">
        <v>1304.51</v>
      </c>
      <c r="K198" s="1">
        <v>693098</v>
      </c>
      <c r="L198" s="1">
        <v>904155461.10000002</v>
      </c>
      <c r="M198" s="1">
        <v>31898</v>
      </c>
      <c r="N198" s="3">
        <f>IF(ISERR(LN(Table1844[[#This Row],[Close Price]]/I197)),"-",LN(Table1844[[#This Row],[Close Price]]/I197))</f>
        <v>-4.9064802508590067E-3</v>
      </c>
    </row>
    <row r="199" spans="1:14" x14ac:dyDescent="0.3">
      <c r="A199" s="1" t="s">
        <v>45</v>
      </c>
      <c r="B199" s="1" t="s">
        <v>14</v>
      </c>
      <c r="C199" s="2">
        <v>43392</v>
      </c>
      <c r="D199" s="1">
        <v>1301.2</v>
      </c>
      <c r="E199" s="1">
        <v>1310</v>
      </c>
      <c r="F199" s="1">
        <v>1340.65</v>
      </c>
      <c r="G199" s="1">
        <v>1278.4000000000001</v>
      </c>
      <c r="H199" s="1">
        <v>1280.05</v>
      </c>
      <c r="I199" s="1">
        <v>1285.25</v>
      </c>
      <c r="J199" s="1">
        <v>1307.58</v>
      </c>
      <c r="K199" s="1">
        <v>1205785</v>
      </c>
      <c r="L199" s="1">
        <v>1576662829.8499999</v>
      </c>
      <c r="M199" s="1">
        <v>62339</v>
      </c>
      <c r="N199" s="3">
        <f>IF(ISERR(LN(Table1844[[#This Row],[Close Price]]/I198)),"-",LN(Table1844[[#This Row],[Close Price]]/I198))</f>
        <v>-1.2333663663582359E-2</v>
      </c>
    </row>
    <row r="200" spans="1:14" x14ac:dyDescent="0.3">
      <c r="A200" s="1" t="s">
        <v>45</v>
      </c>
      <c r="B200" s="1" t="s">
        <v>14</v>
      </c>
      <c r="C200" s="2">
        <v>43395</v>
      </c>
      <c r="D200" s="1">
        <v>1285.25</v>
      </c>
      <c r="E200" s="1">
        <v>1287</v>
      </c>
      <c r="F200" s="1">
        <v>1305</v>
      </c>
      <c r="G200" s="1">
        <v>1277</v>
      </c>
      <c r="H200" s="1">
        <v>1292</v>
      </c>
      <c r="I200" s="1">
        <v>1292.05</v>
      </c>
      <c r="J200" s="1">
        <v>1292.5</v>
      </c>
      <c r="K200" s="1">
        <v>503682</v>
      </c>
      <c r="L200" s="1">
        <v>651006921.04999995</v>
      </c>
      <c r="M200" s="1">
        <v>26515</v>
      </c>
      <c r="N200" s="3">
        <f>IF(ISERR(LN(Table1844[[#This Row],[Close Price]]/I199)),"-",LN(Table1844[[#This Row],[Close Price]]/I199))</f>
        <v>5.2768523485218384E-3</v>
      </c>
    </row>
    <row r="201" spans="1:14" x14ac:dyDescent="0.3">
      <c r="A201" s="1" t="s">
        <v>45</v>
      </c>
      <c r="B201" s="1" t="s">
        <v>14</v>
      </c>
      <c r="C201" s="2">
        <v>43396</v>
      </c>
      <c r="D201" s="1">
        <v>1292.05</v>
      </c>
      <c r="E201" s="1">
        <v>1285</v>
      </c>
      <c r="F201" s="1">
        <v>1311.9</v>
      </c>
      <c r="G201" s="1">
        <v>1241.5</v>
      </c>
      <c r="H201" s="1">
        <v>1251.9000000000001</v>
      </c>
      <c r="I201" s="1">
        <v>1249.7</v>
      </c>
      <c r="J201" s="1">
        <v>1277.5999999999999</v>
      </c>
      <c r="K201" s="1">
        <v>962440</v>
      </c>
      <c r="L201" s="1">
        <v>1229611982.4000001</v>
      </c>
      <c r="M201" s="1">
        <v>49457</v>
      </c>
      <c r="N201" s="3">
        <f>IF(ISERR(LN(Table1844[[#This Row],[Close Price]]/I200)),"-",LN(Table1844[[#This Row],[Close Price]]/I200))</f>
        <v>-3.332658179239794E-2</v>
      </c>
    </row>
    <row r="202" spans="1:14" x14ac:dyDescent="0.3">
      <c r="A202" s="1" t="s">
        <v>45</v>
      </c>
      <c r="B202" s="1" t="s">
        <v>14</v>
      </c>
      <c r="C202" s="2">
        <v>43397</v>
      </c>
      <c r="D202" s="1">
        <v>1249.7</v>
      </c>
      <c r="E202" s="1">
        <v>1255.3</v>
      </c>
      <c r="F202" s="1">
        <v>1270</v>
      </c>
      <c r="G202" s="1">
        <v>1212.5</v>
      </c>
      <c r="H202" s="1">
        <v>1239.9000000000001</v>
      </c>
      <c r="I202" s="1">
        <v>1241</v>
      </c>
      <c r="J202" s="1">
        <v>1233.58</v>
      </c>
      <c r="K202" s="1">
        <v>1237155</v>
      </c>
      <c r="L202" s="1">
        <v>1526131090.0999999</v>
      </c>
      <c r="M202" s="1">
        <v>60373</v>
      </c>
      <c r="N202" s="3">
        <f>IF(ISERR(LN(Table1844[[#This Row],[Close Price]]/I201)),"-",LN(Table1844[[#This Row],[Close Price]]/I201))</f>
        <v>-6.986016287130835E-3</v>
      </c>
    </row>
    <row r="203" spans="1:14" x14ac:dyDescent="0.3">
      <c r="A203" s="1" t="s">
        <v>45</v>
      </c>
      <c r="B203" s="1" t="s">
        <v>14</v>
      </c>
      <c r="C203" s="2">
        <v>43398</v>
      </c>
      <c r="D203" s="1">
        <v>1241</v>
      </c>
      <c r="E203" s="1">
        <v>1238</v>
      </c>
      <c r="F203" s="1">
        <v>1265</v>
      </c>
      <c r="G203" s="1">
        <v>1225.2</v>
      </c>
      <c r="H203" s="1">
        <v>1265</v>
      </c>
      <c r="I203" s="1">
        <v>1253</v>
      </c>
      <c r="J203" s="1">
        <v>1249.79</v>
      </c>
      <c r="K203" s="1">
        <v>1084503</v>
      </c>
      <c r="L203" s="1">
        <v>1355406114.9000001</v>
      </c>
      <c r="M203" s="1">
        <v>38003</v>
      </c>
      <c r="N203" s="3">
        <f>IF(ISERR(LN(Table1844[[#This Row],[Close Price]]/I202)),"-",LN(Table1844[[#This Row],[Close Price]]/I202))</f>
        <v>9.6231696914611305E-3</v>
      </c>
    </row>
    <row r="204" spans="1:14" x14ac:dyDescent="0.3">
      <c r="A204" s="1" t="s">
        <v>45</v>
      </c>
      <c r="B204" s="1" t="s">
        <v>14</v>
      </c>
      <c r="C204" s="2">
        <v>43399</v>
      </c>
      <c r="D204" s="1">
        <v>1253</v>
      </c>
      <c r="E204" s="1">
        <v>1261</v>
      </c>
      <c r="F204" s="1">
        <v>1278.4000000000001</v>
      </c>
      <c r="G204" s="1">
        <v>1236.75</v>
      </c>
      <c r="H204" s="1">
        <v>1262</v>
      </c>
      <c r="I204" s="1">
        <v>1255.8</v>
      </c>
      <c r="J204" s="1">
        <v>1262.17</v>
      </c>
      <c r="K204" s="1">
        <v>858836</v>
      </c>
      <c r="L204" s="1">
        <v>1083998082.75</v>
      </c>
      <c r="M204" s="1">
        <v>49066</v>
      </c>
      <c r="N204" s="3">
        <f>IF(ISERR(LN(Table1844[[#This Row],[Close Price]]/I203)),"-",LN(Table1844[[#This Row],[Close Price]]/I203))</f>
        <v>2.2321437839406344E-3</v>
      </c>
    </row>
    <row r="205" spans="1:14" x14ac:dyDescent="0.3">
      <c r="A205" s="1" t="s">
        <v>45</v>
      </c>
      <c r="B205" s="1" t="s">
        <v>14</v>
      </c>
      <c r="C205" s="2">
        <v>43402</v>
      </c>
      <c r="D205" s="1">
        <v>1255.8</v>
      </c>
      <c r="E205" s="1">
        <v>1330</v>
      </c>
      <c r="F205" s="1">
        <v>1452.65</v>
      </c>
      <c r="G205" s="1">
        <v>1324.85</v>
      </c>
      <c r="H205" s="1">
        <v>1444.2</v>
      </c>
      <c r="I205" s="1">
        <v>1440.15</v>
      </c>
      <c r="J205" s="1">
        <v>1419.67</v>
      </c>
      <c r="K205" s="1">
        <v>5731814</v>
      </c>
      <c r="L205" s="1">
        <v>8137307893.6999998</v>
      </c>
      <c r="M205" s="1">
        <v>212990</v>
      </c>
      <c r="N205" s="3">
        <f>IF(ISERR(LN(Table1844[[#This Row],[Close Price]]/I204)),"-",LN(Table1844[[#This Row],[Close Price]]/I204))</f>
        <v>0.13697445513173356</v>
      </c>
    </row>
    <row r="206" spans="1:14" x14ac:dyDescent="0.3">
      <c r="A206" s="1" t="s">
        <v>45</v>
      </c>
      <c r="B206" s="1" t="s">
        <v>14</v>
      </c>
      <c r="C206" s="2">
        <v>43403</v>
      </c>
      <c r="D206" s="1">
        <v>1440.15</v>
      </c>
      <c r="E206" s="1">
        <v>1444.25</v>
      </c>
      <c r="F206" s="1">
        <v>1500.5</v>
      </c>
      <c r="G206" s="1">
        <v>1436.5</v>
      </c>
      <c r="H206" s="1">
        <v>1485</v>
      </c>
      <c r="I206" s="1">
        <v>1485.75</v>
      </c>
      <c r="J206" s="1">
        <v>1474.87</v>
      </c>
      <c r="K206" s="1">
        <v>3338430</v>
      </c>
      <c r="L206" s="1">
        <v>4923745870.4499998</v>
      </c>
      <c r="M206" s="1">
        <v>113875</v>
      </c>
      <c r="N206" s="3">
        <f>IF(ISERR(LN(Table1844[[#This Row],[Close Price]]/I205)),"-",LN(Table1844[[#This Row],[Close Price]]/I205))</f>
        <v>3.1172420435027416E-2</v>
      </c>
    </row>
    <row r="207" spans="1:14" x14ac:dyDescent="0.3">
      <c r="A207" s="1" t="s">
        <v>45</v>
      </c>
      <c r="B207" s="1" t="s">
        <v>14</v>
      </c>
      <c r="C207" s="2">
        <v>43404</v>
      </c>
      <c r="D207" s="1">
        <v>1485.75</v>
      </c>
      <c r="E207" s="1">
        <v>1485</v>
      </c>
      <c r="F207" s="1">
        <v>1512</v>
      </c>
      <c r="G207" s="1">
        <v>1463.6</v>
      </c>
      <c r="H207" s="1">
        <v>1478</v>
      </c>
      <c r="I207" s="1">
        <v>1484.5</v>
      </c>
      <c r="J207" s="1">
        <v>1492.36</v>
      </c>
      <c r="K207" s="1">
        <v>1801064</v>
      </c>
      <c r="L207" s="1">
        <v>2687826946.5</v>
      </c>
      <c r="M207" s="1">
        <v>82717</v>
      </c>
      <c r="N207" s="3">
        <f>IF(ISERR(LN(Table1844[[#This Row],[Close Price]]/I206)),"-",LN(Table1844[[#This Row],[Close Price]]/I206))</f>
        <v>-8.416800429554835E-4</v>
      </c>
    </row>
    <row r="208" spans="1:14" x14ac:dyDescent="0.3">
      <c r="A208" s="1" t="s">
        <v>45</v>
      </c>
      <c r="B208" s="1" t="s">
        <v>14</v>
      </c>
      <c r="C208" s="2">
        <v>43405</v>
      </c>
      <c r="D208" s="1">
        <v>1484.5</v>
      </c>
      <c r="E208" s="1">
        <v>1478</v>
      </c>
      <c r="F208" s="1">
        <v>1516.95</v>
      </c>
      <c r="G208" s="1">
        <v>1469.8</v>
      </c>
      <c r="H208" s="1">
        <v>1512</v>
      </c>
      <c r="I208" s="1">
        <v>1505.55</v>
      </c>
      <c r="J208" s="1">
        <v>1490.1</v>
      </c>
      <c r="K208" s="1">
        <v>953639</v>
      </c>
      <c r="L208" s="1">
        <v>1421016040.2</v>
      </c>
      <c r="M208" s="1">
        <v>39241</v>
      </c>
      <c r="N208" s="3">
        <f>IF(ISERR(LN(Table1844[[#This Row],[Close Price]]/I207)),"-",LN(Table1844[[#This Row],[Close Price]]/I207))</f>
        <v>1.4080264724104383E-2</v>
      </c>
    </row>
    <row r="209" spans="1:14" x14ac:dyDescent="0.3">
      <c r="A209" s="1" t="s">
        <v>45</v>
      </c>
      <c r="B209" s="1" t="s">
        <v>14</v>
      </c>
      <c r="C209" s="2">
        <v>43406</v>
      </c>
      <c r="D209" s="1">
        <v>1505.55</v>
      </c>
      <c r="E209" s="1">
        <v>1512</v>
      </c>
      <c r="F209" s="1">
        <v>1523.95</v>
      </c>
      <c r="G209" s="1">
        <v>1486.15</v>
      </c>
      <c r="H209" s="1">
        <v>1501.55</v>
      </c>
      <c r="I209" s="1">
        <v>1499.25</v>
      </c>
      <c r="J209" s="1">
        <v>1504.4</v>
      </c>
      <c r="K209" s="1">
        <v>924743</v>
      </c>
      <c r="L209" s="1">
        <v>1391185326.5999999</v>
      </c>
      <c r="M209" s="1">
        <v>60244</v>
      </c>
      <c r="N209" s="3">
        <f>IF(ISERR(LN(Table1844[[#This Row],[Close Price]]/I208)),"-",LN(Table1844[[#This Row],[Close Price]]/I208))</f>
        <v>-4.1932968792998552E-3</v>
      </c>
    </row>
    <row r="210" spans="1:14" x14ac:dyDescent="0.3">
      <c r="A210" s="1" t="s">
        <v>45</v>
      </c>
      <c r="B210" s="1" t="s">
        <v>14</v>
      </c>
      <c r="C210" s="2">
        <v>43409</v>
      </c>
      <c r="D210" s="1">
        <v>1499.25</v>
      </c>
      <c r="E210" s="1">
        <v>1499.5</v>
      </c>
      <c r="F210" s="1">
        <v>1501.55</v>
      </c>
      <c r="G210" s="1">
        <v>1454.5</v>
      </c>
      <c r="H210" s="1">
        <v>1469.1</v>
      </c>
      <c r="I210" s="1">
        <v>1466.45</v>
      </c>
      <c r="J210" s="1">
        <v>1471.3</v>
      </c>
      <c r="K210" s="1">
        <v>835508</v>
      </c>
      <c r="L210" s="1">
        <v>1229281793.6500001</v>
      </c>
      <c r="M210" s="1">
        <v>55401</v>
      </c>
      <c r="N210" s="3">
        <f>IF(ISERR(LN(Table1844[[#This Row],[Close Price]]/I209)),"-",LN(Table1844[[#This Row],[Close Price]]/I209))</f>
        <v>-2.2120468995851825E-2</v>
      </c>
    </row>
    <row r="211" spans="1:14" x14ac:dyDescent="0.3">
      <c r="A211" s="1" t="s">
        <v>45</v>
      </c>
      <c r="B211" s="1" t="s">
        <v>14</v>
      </c>
      <c r="C211" s="2">
        <v>43410</v>
      </c>
      <c r="D211" s="1">
        <v>1466.45</v>
      </c>
      <c r="E211" s="1">
        <v>1466</v>
      </c>
      <c r="F211" s="1">
        <v>1484</v>
      </c>
      <c r="G211" s="1">
        <v>1443.75</v>
      </c>
      <c r="H211" s="1">
        <v>1483</v>
      </c>
      <c r="I211" s="1">
        <v>1477.8</v>
      </c>
      <c r="J211" s="1">
        <v>1467.44</v>
      </c>
      <c r="K211" s="1">
        <v>873983</v>
      </c>
      <c r="L211" s="1">
        <v>1282517159.8499999</v>
      </c>
      <c r="M211" s="1">
        <v>38952</v>
      </c>
      <c r="N211" s="3">
        <f>IF(ISERR(LN(Table1844[[#This Row],[Close Price]]/I210)),"-",LN(Table1844[[#This Row],[Close Price]]/I210))</f>
        <v>7.7099813017798809E-3</v>
      </c>
    </row>
    <row r="212" spans="1:14" x14ac:dyDescent="0.3">
      <c r="A212" s="1" t="s">
        <v>45</v>
      </c>
      <c r="B212" s="1" t="s">
        <v>14</v>
      </c>
      <c r="C212" s="2">
        <v>43411</v>
      </c>
      <c r="D212" s="1">
        <v>1477.8</v>
      </c>
      <c r="E212" s="1">
        <v>1490</v>
      </c>
      <c r="F212" s="1">
        <v>1505</v>
      </c>
      <c r="G212" s="1">
        <v>1480.9</v>
      </c>
      <c r="H212" s="1">
        <v>1505</v>
      </c>
      <c r="I212" s="1">
        <v>1497.5</v>
      </c>
      <c r="J212" s="1">
        <v>1492.81</v>
      </c>
      <c r="K212" s="1">
        <v>138777</v>
      </c>
      <c r="L212" s="1">
        <v>207168047.34999999</v>
      </c>
      <c r="M212" s="1">
        <v>4605</v>
      </c>
      <c r="N212" s="3">
        <f>IF(ISERR(LN(Table1844[[#This Row],[Close Price]]/I211)),"-",LN(Table1844[[#This Row],[Close Price]]/I211))</f>
        <v>1.3242555635057196E-2</v>
      </c>
    </row>
    <row r="213" spans="1:14" x14ac:dyDescent="0.3">
      <c r="A213" s="1" t="s">
        <v>45</v>
      </c>
      <c r="B213" s="1" t="s">
        <v>14</v>
      </c>
      <c r="C213" s="2">
        <v>43413</v>
      </c>
      <c r="D213" s="1">
        <v>1497.5</v>
      </c>
      <c r="E213" s="1">
        <v>1504.9</v>
      </c>
      <c r="F213" s="1">
        <v>1562.85</v>
      </c>
      <c r="G213" s="1">
        <v>1504</v>
      </c>
      <c r="H213" s="1">
        <v>1538.1</v>
      </c>
      <c r="I213" s="1">
        <v>1548.95</v>
      </c>
      <c r="J213" s="1">
        <v>1538.33</v>
      </c>
      <c r="K213" s="1">
        <v>1937340</v>
      </c>
      <c r="L213" s="1">
        <v>2980270943.4000001</v>
      </c>
      <c r="M213" s="1">
        <v>67373</v>
      </c>
      <c r="N213" s="3">
        <f>IF(ISERR(LN(Table1844[[#This Row],[Close Price]]/I212)),"-",LN(Table1844[[#This Row],[Close Price]]/I212))</f>
        <v>3.3780231016683586E-2</v>
      </c>
    </row>
    <row r="214" spans="1:14" x14ac:dyDescent="0.3">
      <c r="A214" s="1" t="s">
        <v>45</v>
      </c>
      <c r="B214" s="1" t="s">
        <v>14</v>
      </c>
      <c r="C214" s="2">
        <v>43416</v>
      </c>
      <c r="D214" s="1">
        <v>1548.95</v>
      </c>
      <c r="E214" s="1">
        <v>1547</v>
      </c>
      <c r="F214" s="1">
        <v>1562.95</v>
      </c>
      <c r="G214" s="1">
        <v>1497.15</v>
      </c>
      <c r="H214" s="1">
        <v>1510</v>
      </c>
      <c r="I214" s="1">
        <v>1511.75</v>
      </c>
      <c r="J214" s="1">
        <v>1532.06</v>
      </c>
      <c r="K214" s="1">
        <v>1464492</v>
      </c>
      <c r="L214" s="1">
        <v>2243693925.0500002</v>
      </c>
      <c r="M214" s="1">
        <v>56398</v>
      </c>
      <c r="N214" s="3">
        <f>IF(ISERR(LN(Table1844[[#This Row],[Close Price]]/I213)),"-",LN(Table1844[[#This Row],[Close Price]]/I213))</f>
        <v>-2.430936185296563E-2</v>
      </c>
    </row>
    <row r="215" spans="1:14" x14ac:dyDescent="0.3">
      <c r="A215" s="1" t="s">
        <v>45</v>
      </c>
      <c r="B215" s="1" t="s">
        <v>14</v>
      </c>
      <c r="C215" s="2">
        <v>43417</v>
      </c>
      <c r="D215" s="1">
        <v>1511.75</v>
      </c>
      <c r="E215" s="1">
        <v>1510</v>
      </c>
      <c r="F215" s="1">
        <v>1537</v>
      </c>
      <c r="G215" s="1">
        <v>1485.65</v>
      </c>
      <c r="H215" s="1">
        <v>1533</v>
      </c>
      <c r="I215" s="1">
        <v>1530.6</v>
      </c>
      <c r="J215" s="1">
        <v>1510.67</v>
      </c>
      <c r="K215" s="1">
        <v>953328</v>
      </c>
      <c r="L215" s="1">
        <v>1440165436</v>
      </c>
      <c r="M215" s="1">
        <v>42479</v>
      </c>
      <c r="N215" s="3">
        <f>IF(ISERR(LN(Table1844[[#This Row],[Close Price]]/I214)),"-",LN(Table1844[[#This Row],[Close Price]]/I214))</f>
        <v>1.2391895222498351E-2</v>
      </c>
    </row>
    <row r="216" spans="1:14" x14ac:dyDescent="0.3">
      <c r="A216" s="1" t="s">
        <v>45</v>
      </c>
      <c r="B216" s="1" t="s">
        <v>14</v>
      </c>
      <c r="C216" s="2">
        <v>43418</v>
      </c>
      <c r="D216" s="1">
        <v>1530.6</v>
      </c>
      <c r="E216" s="1">
        <v>1543.35</v>
      </c>
      <c r="F216" s="1">
        <v>1554.7</v>
      </c>
      <c r="G216" s="1">
        <v>1484.35</v>
      </c>
      <c r="H216" s="1">
        <v>1498.55</v>
      </c>
      <c r="I216" s="1">
        <v>1503.85</v>
      </c>
      <c r="J216" s="1">
        <v>1521.17</v>
      </c>
      <c r="K216" s="1">
        <v>2290976</v>
      </c>
      <c r="L216" s="1">
        <v>3484964205.5</v>
      </c>
      <c r="M216" s="1">
        <v>125913</v>
      </c>
      <c r="N216" s="3">
        <f>IF(ISERR(LN(Table1844[[#This Row],[Close Price]]/I215)),"-",LN(Table1844[[#This Row],[Close Price]]/I215))</f>
        <v>-1.7631328882359069E-2</v>
      </c>
    </row>
    <row r="217" spans="1:14" x14ac:dyDescent="0.3">
      <c r="A217" s="1" t="s">
        <v>45</v>
      </c>
      <c r="B217" s="1" t="s">
        <v>14</v>
      </c>
      <c r="C217" s="2">
        <v>43419</v>
      </c>
      <c r="D217" s="1">
        <v>1503.85</v>
      </c>
      <c r="E217" s="1">
        <v>1509</v>
      </c>
      <c r="F217" s="1">
        <v>1548</v>
      </c>
      <c r="G217" s="1">
        <v>1486.2</v>
      </c>
      <c r="H217" s="1">
        <v>1530</v>
      </c>
      <c r="I217" s="1">
        <v>1530.8</v>
      </c>
      <c r="J217" s="1">
        <v>1528</v>
      </c>
      <c r="K217" s="1">
        <v>1004108</v>
      </c>
      <c r="L217" s="1">
        <v>1534280614.3499999</v>
      </c>
      <c r="M217" s="1">
        <v>63556</v>
      </c>
      <c r="N217" s="3">
        <f>IF(ISERR(LN(Table1844[[#This Row],[Close Price]]/I216)),"-",LN(Table1844[[#This Row],[Close Price]]/I216))</f>
        <v>1.7761988058085675E-2</v>
      </c>
    </row>
    <row r="218" spans="1:14" x14ac:dyDescent="0.3">
      <c r="A218" s="1" t="s">
        <v>45</v>
      </c>
      <c r="B218" s="1" t="s">
        <v>14</v>
      </c>
      <c r="C218" s="2">
        <v>43420</v>
      </c>
      <c r="D218" s="1">
        <v>1530.8</v>
      </c>
      <c r="E218" s="1">
        <v>1530.8</v>
      </c>
      <c r="F218" s="1">
        <v>1575</v>
      </c>
      <c r="G218" s="1">
        <v>1527.6</v>
      </c>
      <c r="H218" s="1">
        <v>1561.45</v>
      </c>
      <c r="I218" s="1">
        <v>1558.7</v>
      </c>
      <c r="J218" s="1">
        <v>1557.26</v>
      </c>
      <c r="K218" s="1">
        <v>1664868</v>
      </c>
      <c r="L218" s="1">
        <v>2592636729.1500001</v>
      </c>
      <c r="M218" s="1">
        <v>79840</v>
      </c>
      <c r="N218" s="3">
        <f>IF(ISERR(LN(Table1844[[#This Row],[Close Price]]/I217)),"-",LN(Table1844[[#This Row],[Close Price]]/I217))</f>
        <v>1.8061665943458118E-2</v>
      </c>
    </row>
    <row r="219" spans="1:14" x14ac:dyDescent="0.3">
      <c r="A219" s="1" t="s">
        <v>45</v>
      </c>
      <c r="B219" s="1" t="s">
        <v>14</v>
      </c>
      <c r="C219" s="2">
        <v>43423</v>
      </c>
      <c r="D219" s="1">
        <v>1558.7</v>
      </c>
      <c r="E219" s="1">
        <v>1565</v>
      </c>
      <c r="F219" s="1">
        <v>1578</v>
      </c>
      <c r="G219" s="1">
        <v>1545</v>
      </c>
      <c r="H219" s="1">
        <v>1565</v>
      </c>
      <c r="I219" s="1">
        <v>1562.25</v>
      </c>
      <c r="J219" s="1">
        <v>1562.46</v>
      </c>
      <c r="K219" s="1">
        <v>755395</v>
      </c>
      <c r="L219" s="1">
        <v>1180275834.4000001</v>
      </c>
      <c r="M219" s="1">
        <v>37461</v>
      </c>
      <c r="N219" s="3">
        <f>IF(ISERR(LN(Table1844[[#This Row],[Close Price]]/I218)),"-",LN(Table1844[[#This Row],[Close Price]]/I218))</f>
        <v>2.2749493141857526E-3</v>
      </c>
    </row>
    <row r="220" spans="1:14" x14ac:dyDescent="0.3">
      <c r="A220" s="1" t="s">
        <v>45</v>
      </c>
      <c r="B220" s="1" t="s">
        <v>14</v>
      </c>
      <c r="C220" s="2">
        <v>43424</v>
      </c>
      <c r="D220" s="1">
        <v>1562.25</v>
      </c>
      <c r="E220" s="1">
        <v>1555</v>
      </c>
      <c r="F220" s="1">
        <v>1569</v>
      </c>
      <c r="G220" s="1">
        <v>1530.1</v>
      </c>
      <c r="H220" s="1">
        <v>1534</v>
      </c>
      <c r="I220" s="1">
        <v>1534.3</v>
      </c>
      <c r="J220" s="1">
        <v>1549.56</v>
      </c>
      <c r="K220" s="1">
        <v>508270</v>
      </c>
      <c r="L220" s="1">
        <v>787596958.20000005</v>
      </c>
      <c r="M220" s="1">
        <v>22705</v>
      </c>
      <c r="N220" s="3">
        <f>IF(ISERR(LN(Table1844[[#This Row],[Close Price]]/I219)),"-",LN(Table1844[[#This Row],[Close Price]]/I219))</f>
        <v>-1.8052838858031054E-2</v>
      </c>
    </row>
    <row r="221" spans="1:14" x14ac:dyDescent="0.3">
      <c r="A221" s="1" t="s">
        <v>45</v>
      </c>
      <c r="B221" s="1" t="s">
        <v>14</v>
      </c>
      <c r="C221" s="2">
        <v>43425</v>
      </c>
      <c r="D221" s="1">
        <v>1534.3</v>
      </c>
      <c r="E221" s="1">
        <v>1546.9</v>
      </c>
      <c r="F221" s="1">
        <v>1552.5</v>
      </c>
      <c r="G221" s="1">
        <v>1524.75</v>
      </c>
      <c r="H221" s="1">
        <v>1539</v>
      </c>
      <c r="I221" s="1">
        <v>1538.6</v>
      </c>
      <c r="J221" s="1">
        <v>1541.09</v>
      </c>
      <c r="K221" s="1">
        <v>841267</v>
      </c>
      <c r="L221" s="1">
        <v>1296467849.25</v>
      </c>
      <c r="M221" s="1">
        <v>53805</v>
      </c>
      <c r="N221" s="3">
        <f>IF(ISERR(LN(Table1844[[#This Row],[Close Price]]/I220)),"-",LN(Table1844[[#This Row],[Close Price]]/I220))</f>
        <v>2.7986610736742208E-3</v>
      </c>
    </row>
    <row r="222" spans="1:14" x14ac:dyDescent="0.3">
      <c r="A222" s="1" t="s">
        <v>45</v>
      </c>
      <c r="B222" s="1" t="s">
        <v>14</v>
      </c>
      <c r="C222" s="2">
        <v>43426</v>
      </c>
      <c r="D222" s="1">
        <v>1538.6</v>
      </c>
      <c r="E222" s="1">
        <v>1544</v>
      </c>
      <c r="F222" s="1">
        <v>1573</v>
      </c>
      <c r="G222" s="1">
        <v>1510.1</v>
      </c>
      <c r="H222" s="1">
        <v>1531</v>
      </c>
      <c r="I222" s="1">
        <v>1529.3</v>
      </c>
      <c r="J222" s="1">
        <v>1545.78</v>
      </c>
      <c r="K222" s="1">
        <v>1282102</v>
      </c>
      <c r="L222" s="1">
        <v>1981850132.5999999</v>
      </c>
      <c r="M222" s="1">
        <v>48143</v>
      </c>
      <c r="N222" s="3">
        <f>IF(ISERR(LN(Table1844[[#This Row],[Close Price]]/I221)),"-",LN(Table1844[[#This Row],[Close Price]]/I221))</f>
        <v>-6.0627976707566238E-3</v>
      </c>
    </row>
    <row r="223" spans="1:14" x14ac:dyDescent="0.3">
      <c r="A223" s="1" t="s">
        <v>45</v>
      </c>
      <c r="B223" s="1" t="s">
        <v>14</v>
      </c>
      <c r="C223" s="2">
        <v>43430</v>
      </c>
      <c r="D223" s="1">
        <v>1529.3</v>
      </c>
      <c r="E223" s="1">
        <v>1534</v>
      </c>
      <c r="F223" s="1">
        <v>1555</v>
      </c>
      <c r="G223" s="1">
        <v>1499.15</v>
      </c>
      <c r="H223" s="1">
        <v>1504.05</v>
      </c>
      <c r="I223" s="1">
        <v>1506.05</v>
      </c>
      <c r="J223" s="1">
        <v>1521.79</v>
      </c>
      <c r="K223" s="1">
        <v>1535951</v>
      </c>
      <c r="L223" s="1">
        <v>2337398752.6999998</v>
      </c>
      <c r="M223" s="1">
        <v>61901</v>
      </c>
      <c r="N223" s="3">
        <f>IF(ISERR(LN(Table1844[[#This Row],[Close Price]]/I222)),"-",LN(Table1844[[#This Row],[Close Price]]/I222))</f>
        <v>-1.5319785014155676E-2</v>
      </c>
    </row>
    <row r="224" spans="1:14" x14ac:dyDescent="0.3">
      <c r="A224" s="1" t="s">
        <v>45</v>
      </c>
      <c r="B224" s="1" t="s">
        <v>14</v>
      </c>
      <c r="C224" s="2">
        <v>43431</v>
      </c>
      <c r="D224" s="1">
        <v>1506.05</v>
      </c>
      <c r="E224" s="1">
        <v>1513.95</v>
      </c>
      <c r="F224" s="1">
        <v>1530</v>
      </c>
      <c r="G224" s="1">
        <v>1496.1</v>
      </c>
      <c r="H224" s="1">
        <v>1518.05</v>
      </c>
      <c r="I224" s="1">
        <v>1523.15</v>
      </c>
      <c r="J224" s="1">
        <v>1517.82</v>
      </c>
      <c r="K224" s="1">
        <v>1263798</v>
      </c>
      <c r="L224" s="1">
        <v>1918215708.6500001</v>
      </c>
      <c r="M224" s="1">
        <v>118330</v>
      </c>
      <c r="N224" s="3">
        <f>IF(ISERR(LN(Table1844[[#This Row],[Close Price]]/I223)),"-",LN(Table1844[[#This Row],[Close Price]]/I223))</f>
        <v>1.1290229528154115E-2</v>
      </c>
    </row>
    <row r="225" spans="1:14" x14ac:dyDescent="0.3">
      <c r="A225" s="1" t="s">
        <v>45</v>
      </c>
      <c r="B225" s="1" t="s">
        <v>14</v>
      </c>
      <c r="C225" s="2">
        <v>43432</v>
      </c>
      <c r="D225" s="1">
        <v>1523.15</v>
      </c>
      <c r="E225" s="1">
        <v>1520</v>
      </c>
      <c r="F225" s="1">
        <v>1525.65</v>
      </c>
      <c r="G225" s="1">
        <v>1467</v>
      </c>
      <c r="H225" s="1">
        <v>1480</v>
      </c>
      <c r="I225" s="1">
        <v>1480.1</v>
      </c>
      <c r="J225" s="1">
        <v>1489.93</v>
      </c>
      <c r="K225" s="1">
        <v>772057</v>
      </c>
      <c r="L225" s="1">
        <v>1150314638.5999999</v>
      </c>
      <c r="M225" s="1">
        <v>50706</v>
      </c>
      <c r="N225" s="3">
        <f>IF(ISERR(LN(Table1844[[#This Row],[Close Price]]/I224)),"-",LN(Table1844[[#This Row],[Close Price]]/I224))</f>
        <v>-2.867090582493308E-2</v>
      </c>
    </row>
    <row r="226" spans="1:14" x14ac:dyDescent="0.3">
      <c r="A226" s="1" t="s">
        <v>45</v>
      </c>
      <c r="B226" s="1" t="s">
        <v>14</v>
      </c>
      <c r="C226" s="2">
        <v>43433</v>
      </c>
      <c r="D226" s="1">
        <v>1480.1</v>
      </c>
      <c r="E226" s="1">
        <v>1485</v>
      </c>
      <c r="F226" s="1">
        <v>1490.6</v>
      </c>
      <c r="G226" s="1">
        <v>1445.4</v>
      </c>
      <c r="H226" s="1">
        <v>1457.55</v>
      </c>
      <c r="I226" s="1">
        <v>1456.55</v>
      </c>
      <c r="J226" s="1">
        <v>1458.83</v>
      </c>
      <c r="K226" s="1">
        <v>1613812</v>
      </c>
      <c r="L226" s="1">
        <v>2354282113.5500002</v>
      </c>
      <c r="M226" s="1">
        <v>72728</v>
      </c>
      <c r="N226" s="3">
        <f>IF(ISERR(LN(Table1844[[#This Row],[Close Price]]/I225)),"-",LN(Table1844[[#This Row],[Close Price]]/I225))</f>
        <v>-1.6039027362295698E-2</v>
      </c>
    </row>
    <row r="227" spans="1:14" x14ac:dyDescent="0.3">
      <c r="A227" s="1" t="s">
        <v>45</v>
      </c>
      <c r="B227" s="1" t="s">
        <v>14</v>
      </c>
      <c r="C227" s="2">
        <v>43434</v>
      </c>
      <c r="D227" s="1">
        <v>1456.55</v>
      </c>
      <c r="E227" s="1">
        <v>1461</v>
      </c>
      <c r="F227" s="1">
        <v>1481.1</v>
      </c>
      <c r="G227" s="1">
        <v>1420</v>
      </c>
      <c r="H227" s="1">
        <v>1427</v>
      </c>
      <c r="I227" s="1">
        <v>1439.35</v>
      </c>
      <c r="J227" s="1">
        <v>1441.14</v>
      </c>
      <c r="K227" s="1">
        <v>12273274</v>
      </c>
      <c r="L227" s="1">
        <v>17687466876.099998</v>
      </c>
      <c r="M227" s="1">
        <v>172297</v>
      </c>
      <c r="N227" s="3">
        <f>IF(ISERR(LN(Table1844[[#This Row],[Close Price]]/I226)),"-",LN(Table1844[[#This Row],[Close Price]]/I226))</f>
        <v>-1.1879002906321868E-2</v>
      </c>
    </row>
    <row r="228" spans="1:14" x14ac:dyDescent="0.3">
      <c r="A228" s="1" t="s">
        <v>45</v>
      </c>
      <c r="B228" s="1" t="s">
        <v>14</v>
      </c>
      <c r="C228" s="2">
        <v>43437</v>
      </c>
      <c r="D228" s="1">
        <v>1439.35</v>
      </c>
      <c r="E228" s="1">
        <v>1424.7</v>
      </c>
      <c r="F228" s="1">
        <v>1469.9</v>
      </c>
      <c r="G228" s="1">
        <v>1420.05</v>
      </c>
      <c r="H228" s="1">
        <v>1457.6</v>
      </c>
      <c r="I228" s="1">
        <v>1456.75</v>
      </c>
      <c r="J228" s="1">
        <v>1450.68</v>
      </c>
      <c r="K228" s="1">
        <v>952050</v>
      </c>
      <c r="L228" s="1">
        <v>1381123750.2</v>
      </c>
      <c r="M228" s="1">
        <v>33561</v>
      </c>
      <c r="N228" s="3">
        <f>IF(ISERR(LN(Table1844[[#This Row],[Close Price]]/I227)),"-",LN(Table1844[[#This Row],[Close Price]]/I227))</f>
        <v>1.2016304248658231E-2</v>
      </c>
    </row>
    <row r="229" spans="1:14" x14ac:dyDescent="0.3">
      <c r="A229" s="1" t="s">
        <v>45</v>
      </c>
      <c r="B229" s="1" t="s">
        <v>14</v>
      </c>
      <c r="C229" s="2">
        <v>43438</v>
      </c>
      <c r="D229" s="1">
        <v>1456.75</v>
      </c>
      <c r="E229" s="1">
        <v>1462.3</v>
      </c>
      <c r="F229" s="1">
        <v>1499.9</v>
      </c>
      <c r="G229" s="1">
        <v>1451.35</v>
      </c>
      <c r="H229" s="1">
        <v>1498.2</v>
      </c>
      <c r="I229" s="1">
        <v>1493.1</v>
      </c>
      <c r="J229" s="1">
        <v>1483.82</v>
      </c>
      <c r="K229" s="1">
        <v>1136996</v>
      </c>
      <c r="L229" s="1">
        <v>1687093929</v>
      </c>
      <c r="M229" s="1">
        <v>61931</v>
      </c>
      <c r="N229" s="3">
        <f>IF(ISERR(LN(Table1844[[#This Row],[Close Price]]/I228)),"-",LN(Table1844[[#This Row],[Close Price]]/I228))</f>
        <v>2.464656850943461E-2</v>
      </c>
    </row>
    <row r="230" spans="1:14" x14ac:dyDescent="0.3">
      <c r="A230" s="1" t="s">
        <v>45</v>
      </c>
      <c r="B230" s="1" t="s">
        <v>14</v>
      </c>
      <c r="C230" s="2">
        <v>43439</v>
      </c>
      <c r="D230" s="1">
        <v>1493.1</v>
      </c>
      <c r="E230" s="1">
        <v>1490.1</v>
      </c>
      <c r="F230" s="1">
        <v>1502.8</v>
      </c>
      <c r="G230" s="1">
        <v>1463.05</v>
      </c>
      <c r="H230" s="1">
        <v>1483.2</v>
      </c>
      <c r="I230" s="1">
        <v>1480.35</v>
      </c>
      <c r="J230" s="1">
        <v>1482.92</v>
      </c>
      <c r="K230" s="1">
        <v>838036</v>
      </c>
      <c r="L230" s="1">
        <v>1242741326</v>
      </c>
      <c r="M230" s="1">
        <v>38607</v>
      </c>
      <c r="N230" s="3">
        <f>IF(ISERR(LN(Table1844[[#This Row],[Close Price]]/I229)),"-",LN(Table1844[[#This Row],[Close Price]]/I229))</f>
        <v>-8.5759492464922617E-3</v>
      </c>
    </row>
    <row r="231" spans="1:14" x14ac:dyDescent="0.3">
      <c r="A231" s="1" t="s">
        <v>45</v>
      </c>
      <c r="B231" s="1" t="s">
        <v>14</v>
      </c>
      <c r="C231" s="2">
        <v>43440</v>
      </c>
      <c r="D231" s="1">
        <v>1480.35</v>
      </c>
      <c r="E231" s="1">
        <v>1480</v>
      </c>
      <c r="F231" s="1">
        <v>1490</v>
      </c>
      <c r="G231" s="1">
        <v>1446.2</v>
      </c>
      <c r="H231" s="1">
        <v>1457</v>
      </c>
      <c r="I231" s="1">
        <v>1459.4</v>
      </c>
      <c r="J231" s="1">
        <v>1462.95</v>
      </c>
      <c r="K231" s="1">
        <v>679445</v>
      </c>
      <c r="L231" s="1">
        <v>993995364.14999998</v>
      </c>
      <c r="M231" s="1">
        <v>53178</v>
      </c>
      <c r="N231" s="3">
        <f>IF(ISERR(LN(Table1844[[#This Row],[Close Price]]/I230)),"-",LN(Table1844[[#This Row],[Close Price]]/I230))</f>
        <v>-1.4253153954606022E-2</v>
      </c>
    </row>
    <row r="232" spans="1:14" x14ac:dyDescent="0.3">
      <c r="A232" s="1" t="s">
        <v>45</v>
      </c>
      <c r="B232" s="1" t="s">
        <v>14</v>
      </c>
      <c r="C232" s="2">
        <v>43441</v>
      </c>
      <c r="D232" s="1">
        <v>1459.4</v>
      </c>
      <c r="E232" s="1">
        <v>1472</v>
      </c>
      <c r="F232" s="1">
        <v>1497.9</v>
      </c>
      <c r="G232" s="1">
        <v>1455.2</v>
      </c>
      <c r="H232" s="1">
        <v>1489.55</v>
      </c>
      <c r="I232" s="1">
        <v>1491.8</v>
      </c>
      <c r="J232" s="1">
        <v>1477.45</v>
      </c>
      <c r="K232" s="1">
        <v>839928</v>
      </c>
      <c r="L232" s="1">
        <v>1240949674.45</v>
      </c>
      <c r="M232" s="1">
        <v>48918</v>
      </c>
      <c r="N232" s="3">
        <f>IF(ISERR(LN(Table1844[[#This Row],[Close Price]]/I231)),"-",LN(Table1844[[#This Row],[Close Price]]/I231))</f>
        <v>2.1958052189543095E-2</v>
      </c>
    </row>
    <row r="233" spans="1:14" x14ac:dyDescent="0.3">
      <c r="A233" s="1" t="s">
        <v>45</v>
      </c>
      <c r="B233" s="1" t="s">
        <v>14</v>
      </c>
      <c r="C233" s="2">
        <v>43444</v>
      </c>
      <c r="D233" s="1">
        <v>1491.8</v>
      </c>
      <c r="E233" s="1">
        <v>1465.1</v>
      </c>
      <c r="F233" s="1">
        <v>1485</v>
      </c>
      <c r="G233" s="1">
        <v>1452.95</v>
      </c>
      <c r="H233" s="1">
        <v>1468</v>
      </c>
      <c r="I233" s="1">
        <v>1472.65</v>
      </c>
      <c r="J233" s="1">
        <v>1470.98</v>
      </c>
      <c r="K233" s="1">
        <v>569332</v>
      </c>
      <c r="L233" s="1">
        <v>837478066.70000005</v>
      </c>
      <c r="M233" s="1">
        <v>25335</v>
      </c>
      <c r="N233" s="3">
        <f>IF(ISERR(LN(Table1844[[#This Row],[Close Price]]/I232)),"-",LN(Table1844[[#This Row],[Close Price]]/I232))</f>
        <v>-1.2919945611313625E-2</v>
      </c>
    </row>
    <row r="234" spans="1:14" x14ac:dyDescent="0.3">
      <c r="A234" s="1" t="s">
        <v>45</v>
      </c>
      <c r="B234" s="1" t="s">
        <v>14</v>
      </c>
      <c r="C234" s="2">
        <v>43445</v>
      </c>
      <c r="D234" s="1">
        <v>1472.65</v>
      </c>
      <c r="E234" s="1">
        <v>1456</v>
      </c>
      <c r="F234" s="1">
        <v>1506.45</v>
      </c>
      <c r="G234" s="1">
        <v>1455</v>
      </c>
      <c r="H234" s="1">
        <v>1480.1</v>
      </c>
      <c r="I234" s="1">
        <v>1478.05</v>
      </c>
      <c r="J234" s="1">
        <v>1482.35</v>
      </c>
      <c r="K234" s="1">
        <v>648455</v>
      </c>
      <c r="L234" s="1">
        <v>961237889.14999998</v>
      </c>
      <c r="M234" s="1">
        <v>25377</v>
      </c>
      <c r="N234" s="3">
        <f>IF(ISERR(LN(Table1844[[#This Row],[Close Price]]/I233)),"-",LN(Table1844[[#This Row],[Close Price]]/I233))</f>
        <v>3.6601525255165251E-3</v>
      </c>
    </row>
    <row r="235" spans="1:14" x14ac:dyDescent="0.3">
      <c r="A235" s="1" t="s">
        <v>45</v>
      </c>
      <c r="B235" s="1" t="s">
        <v>14</v>
      </c>
      <c r="C235" s="2">
        <v>43446</v>
      </c>
      <c r="D235" s="1">
        <v>1478.05</v>
      </c>
      <c r="E235" s="1">
        <v>1485</v>
      </c>
      <c r="F235" s="1">
        <v>1535</v>
      </c>
      <c r="G235" s="1">
        <v>1483.45</v>
      </c>
      <c r="H235" s="1">
        <v>1534.25</v>
      </c>
      <c r="I235" s="1">
        <v>1528.9</v>
      </c>
      <c r="J235" s="1">
        <v>1508.09</v>
      </c>
      <c r="K235" s="1">
        <v>845326</v>
      </c>
      <c r="L235" s="1">
        <v>1274825898.45</v>
      </c>
      <c r="M235" s="1">
        <v>39243</v>
      </c>
      <c r="N235" s="3">
        <f>IF(ISERR(LN(Table1844[[#This Row],[Close Price]]/I234)),"-",LN(Table1844[[#This Row],[Close Price]]/I234))</f>
        <v>3.3824871131302316E-2</v>
      </c>
    </row>
    <row r="236" spans="1:14" x14ac:dyDescent="0.3">
      <c r="A236" s="1" t="s">
        <v>45</v>
      </c>
      <c r="B236" s="1" t="s">
        <v>14</v>
      </c>
      <c r="C236" s="2">
        <v>43447</v>
      </c>
      <c r="D236" s="1">
        <v>1528.9</v>
      </c>
      <c r="E236" s="1">
        <v>1536</v>
      </c>
      <c r="F236" s="1">
        <v>1553.15</v>
      </c>
      <c r="G236" s="1">
        <v>1515.75</v>
      </c>
      <c r="H236" s="1">
        <v>1518.15</v>
      </c>
      <c r="I236" s="1">
        <v>1522</v>
      </c>
      <c r="J236" s="1">
        <v>1531.66</v>
      </c>
      <c r="K236" s="1">
        <v>773320</v>
      </c>
      <c r="L236" s="1">
        <v>1184464487.0999999</v>
      </c>
      <c r="M236" s="1">
        <v>26837</v>
      </c>
      <c r="N236" s="3">
        <f>IF(ISERR(LN(Table1844[[#This Row],[Close Price]]/I235)),"-",LN(Table1844[[#This Row],[Close Price]]/I235))</f>
        <v>-4.5232631449369301E-3</v>
      </c>
    </row>
    <row r="237" spans="1:14" x14ac:dyDescent="0.3">
      <c r="A237" s="1" t="s">
        <v>45</v>
      </c>
      <c r="B237" s="1" t="s">
        <v>14</v>
      </c>
      <c r="C237" s="2">
        <v>43448</v>
      </c>
      <c r="D237" s="1">
        <v>1522</v>
      </c>
      <c r="E237" s="1">
        <v>1518.1</v>
      </c>
      <c r="F237" s="1">
        <v>1529.35</v>
      </c>
      <c r="G237" s="1">
        <v>1477.25</v>
      </c>
      <c r="H237" s="1">
        <v>1495</v>
      </c>
      <c r="I237" s="1">
        <v>1491.4</v>
      </c>
      <c r="J237" s="1">
        <v>1495.53</v>
      </c>
      <c r="K237" s="1">
        <v>793454</v>
      </c>
      <c r="L237" s="1">
        <v>1186630324.5</v>
      </c>
      <c r="M237" s="1">
        <v>35138</v>
      </c>
      <c r="N237" s="3">
        <f>IF(ISERR(LN(Table1844[[#This Row],[Close Price]]/I236)),"-",LN(Table1844[[#This Row],[Close Price]]/I236))</f>
        <v>-2.0309983311936591E-2</v>
      </c>
    </row>
    <row r="238" spans="1:14" x14ac:dyDescent="0.3">
      <c r="A238" s="1" t="s">
        <v>45</v>
      </c>
      <c r="B238" s="1" t="s">
        <v>14</v>
      </c>
      <c r="C238" s="2">
        <v>43451</v>
      </c>
      <c r="D238" s="1">
        <v>1491.4</v>
      </c>
      <c r="E238" s="1">
        <v>1498.9</v>
      </c>
      <c r="F238" s="1">
        <v>1516.9</v>
      </c>
      <c r="G238" s="1">
        <v>1475.5</v>
      </c>
      <c r="H238" s="1">
        <v>1479</v>
      </c>
      <c r="I238" s="1">
        <v>1483.1</v>
      </c>
      <c r="J238" s="1">
        <v>1495.39</v>
      </c>
      <c r="K238" s="1">
        <v>594795</v>
      </c>
      <c r="L238" s="1">
        <v>889452485.89999998</v>
      </c>
      <c r="M238" s="1">
        <v>20890</v>
      </c>
      <c r="N238" s="3">
        <f>IF(ISERR(LN(Table1844[[#This Row],[Close Price]]/I237)),"-",LN(Table1844[[#This Row],[Close Price]]/I237))</f>
        <v>-5.5807843617777606E-3</v>
      </c>
    </row>
    <row r="239" spans="1:14" x14ac:dyDescent="0.3">
      <c r="A239" s="1" t="s">
        <v>45</v>
      </c>
      <c r="B239" s="1" t="s">
        <v>14</v>
      </c>
      <c r="C239" s="2">
        <v>43452</v>
      </c>
      <c r="D239" s="1">
        <v>1483.1</v>
      </c>
      <c r="E239" s="1">
        <v>1483.9</v>
      </c>
      <c r="F239" s="1">
        <v>1501.45</v>
      </c>
      <c r="G239" s="1">
        <v>1475.9</v>
      </c>
      <c r="H239" s="1">
        <v>1500</v>
      </c>
      <c r="I239" s="1">
        <v>1496.4</v>
      </c>
      <c r="J239" s="1">
        <v>1489.15</v>
      </c>
      <c r="K239" s="1">
        <v>545698</v>
      </c>
      <c r="L239" s="1">
        <v>812624824.29999995</v>
      </c>
      <c r="M239" s="1">
        <v>21930</v>
      </c>
      <c r="N239" s="3">
        <f>IF(ISERR(LN(Table1844[[#This Row],[Close Price]]/I238)),"-",LN(Table1844[[#This Row],[Close Price]]/I238))</f>
        <v>8.9277317260744518E-3</v>
      </c>
    </row>
    <row r="240" spans="1:14" x14ac:dyDescent="0.3">
      <c r="A240" s="1" t="s">
        <v>45</v>
      </c>
      <c r="B240" s="1" t="s">
        <v>14</v>
      </c>
      <c r="C240" s="2">
        <v>43453</v>
      </c>
      <c r="D240" s="1">
        <v>1496.4</v>
      </c>
      <c r="E240" s="1">
        <v>1505</v>
      </c>
      <c r="F240" s="1">
        <v>1525.9</v>
      </c>
      <c r="G240" s="1">
        <v>1485</v>
      </c>
      <c r="H240" s="1">
        <v>1511.7</v>
      </c>
      <c r="I240" s="1">
        <v>1516.15</v>
      </c>
      <c r="J240" s="1">
        <v>1510.5</v>
      </c>
      <c r="K240" s="1">
        <v>650629</v>
      </c>
      <c r="L240" s="1">
        <v>982776123.54999995</v>
      </c>
      <c r="M240" s="1">
        <v>34473</v>
      </c>
      <c r="N240" s="3">
        <f>IF(ISERR(LN(Table1844[[#This Row],[Close Price]]/I239)),"-",LN(Table1844[[#This Row],[Close Price]]/I239))</f>
        <v>1.3112003424661635E-2</v>
      </c>
    </row>
    <row r="241" spans="1:14" x14ac:dyDescent="0.3">
      <c r="A241" s="1" t="s">
        <v>45</v>
      </c>
      <c r="B241" s="1" t="s">
        <v>14</v>
      </c>
      <c r="C241" s="2">
        <v>43454</v>
      </c>
      <c r="D241" s="1">
        <v>1516.15</v>
      </c>
      <c r="E241" s="1">
        <v>1500.6</v>
      </c>
      <c r="F241" s="1">
        <v>1523.9</v>
      </c>
      <c r="G241" s="1">
        <v>1500.6</v>
      </c>
      <c r="H241" s="1">
        <v>1515</v>
      </c>
      <c r="I241" s="1">
        <v>1512.6</v>
      </c>
      <c r="J241" s="1">
        <v>1514.58</v>
      </c>
      <c r="K241" s="1">
        <v>451924</v>
      </c>
      <c r="L241" s="1">
        <v>684475403.45000005</v>
      </c>
      <c r="M241" s="1">
        <v>30892</v>
      </c>
      <c r="N241" s="3">
        <f>IF(ISERR(LN(Table1844[[#This Row],[Close Price]]/I240)),"-",LN(Table1844[[#This Row],[Close Price]]/I240))</f>
        <v>-2.3442024767238324E-3</v>
      </c>
    </row>
    <row r="242" spans="1:14" x14ac:dyDescent="0.3">
      <c r="A242" s="1" t="s">
        <v>45</v>
      </c>
      <c r="B242" s="1" t="s">
        <v>14</v>
      </c>
      <c r="C242" s="2">
        <v>43455</v>
      </c>
      <c r="D242" s="1">
        <v>1512.6</v>
      </c>
      <c r="E242" s="1">
        <v>1514.95</v>
      </c>
      <c r="F242" s="1">
        <v>1519</v>
      </c>
      <c r="G242" s="1">
        <v>1470.2</v>
      </c>
      <c r="H242" s="1">
        <v>1480.8</v>
      </c>
      <c r="I242" s="1">
        <v>1474.8</v>
      </c>
      <c r="J242" s="1">
        <v>1488</v>
      </c>
      <c r="K242" s="1">
        <v>552808</v>
      </c>
      <c r="L242" s="1">
        <v>822579685.10000002</v>
      </c>
      <c r="M242" s="1">
        <v>26763</v>
      </c>
      <c r="N242" s="3">
        <f>IF(ISERR(LN(Table1844[[#This Row],[Close Price]]/I241)),"-",LN(Table1844[[#This Row],[Close Price]]/I241))</f>
        <v>-2.5307637061939659E-2</v>
      </c>
    </row>
    <row r="243" spans="1:14" x14ac:dyDescent="0.3">
      <c r="A243" s="1" t="s">
        <v>45</v>
      </c>
      <c r="B243" s="1" t="s">
        <v>14</v>
      </c>
      <c r="C243" s="2">
        <v>43458</v>
      </c>
      <c r="D243" s="1">
        <v>1474.8</v>
      </c>
      <c r="E243" s="1">
        <v>1489.5</v>
      </c>
      <c r="F243" s="1">
        <v>1490</v>
      </c>
      <c r="G243" s="1">
        <v>1433.55</v>
      </c>
      <c r="H243" s="1">
        <v>1454.7</v>
      </c>
      <c r="I243" s="1">
        <v>1447.15</v>
      </c>
      <c r="J243" s="1">
        <v>1448.82</v>
      </c>
      <c r="K243" s="1">
        <v>849081</v>
      </c>
      <c r="L243" s="1">
        <v>1230167451.5999999</v>
      </c>
      <c r="M243" s="1">
        <v>32701</v>
      </c>
      <c r="N243" s="3">
        <f>IF(ISERR(LN(Table1844[[#This Row],[Close Price]]/I242)),"-",LN(Table1844[[#This Row],[Close Price]]/I242))</f>
        <v>-1.8926282350598862E-2</v>
      </c>
    </row>
    <row r="244" spans="1:14" x14ac:dyDescent="0.3">
      <c r="A244" s="1" t="s">
        <v>45</v>
      </c>
      <c r="B244" s="1" t="s">
        <v>14</v>
      </c>
      <c r="C244" s="2">
        <v>43460</v>
      </c>
      <c r="D244" s="1">
        <v>1447.15</v>
      </c>
      <c r="E244" s="1">
        <v>1438.4</v>
      </c>
      <c r="F244" s="1">
        <v>1459</v>
      </c>
      <c r="G244" s="1">
        <v>1428.05</v>
      </c>
      <c r="H244" s="1">
        <v>1452</v>
      </c>
      <c r="I244" s="1">
        <v>1455.8</v>
      </c>
      <c r="J244" s="1">
        <v>1443.8</v>
      </c>
      <c r="K244" s="1">
        <v>345177</v>
      </c>
      <c r="L244" s="1">
        <v>498365371.55000001</v>
      </c>
      <c r="M244" s="1">
        <v>16199</v>
      </c>
      <c r="N244" s="3">
        <f>IF(ISERR(LN(Table1844[[#This Row],[Close Price]]/I243)),"-",LN(Table1844[[#This Row],[Close Price]]/I243))</f>
        <v>5.9594726747669658E-3</v>
      </c>
    </row>
    <row r="245" spans="1:14" x14ac:dyDescent="0.3">
      <c r="A245" s="1" t="s">
        <v>45</v>
      </c>
      <c r="B245" s="1" t="s">
        <v>14</v>
      </c>
      <c r="C245" s="2">
        <v>43461</v>
      </c>
      <c r="D245" s="1">
        <v>1455.8</v>
      </c>
      <c r="E245" s="1">
        <v>1465</v>
      </c>
      <c r="F245" s="1">
        <v>1480</v>
      </c>
      <c r="G245" s="1">
        <v>1448.15</v>
      </c>
      <c r="H245" s="1">
        <v>1475.05</v>
      </c>
      <c r="I245" s="1">
        <v>1471.15</v>
      </c>
      <c r="J245" s="1">
        <v>1460.76</v>
      </c>
      <c r="K245" s="1">
        <v>434791</v>
      </c>
      <c r="L245" s="1">
        <v>635125592.35000002</v>
      </c>
      <c r="M245" s="1">
        <v>19115</v>
      </c>
      <c r="N245" s="3">
        <f>IF(ISERR(LN(Table1844[[#This Row],[Close Price]]/I244)),"-",LN(Table1844[[#This Row],[Close Price]]/I244))</f>
        <v>1.0488830166539847E-2</v>
      </c>
    </row>
    <row r="246" spans="1:14" x14ac:dyDescent="0.3">
      <c r="A246" s="1" t="s">
        <v>45</v>
      </c>
      <c r="B246" s="1" t="s">
        <v>14</v>
      </c>
      <c r="C246" s="2">
        <v>43462</v>
      </c>
      <c r="D246" s="1">
        <v>1471.15</v>
      </c>
      <c r="E246" s="1">
        <v>1475.1</v>
      </c>
      <c r="F246" s="1">
        <v>1482</v>
      </c>
      <c r="G246" s="1">
        <v>1462.05</v>
      </c>
      <c r="H246" s="1">
        <v>1465.95</v>
      </c>
      <c r="I246" s="1">
        <v>1467.2</v>
      </c>
      <c r="J246" s="1">
        <v>1471.48</v>
      </c>
      <c r="K246" s="1">
        <v>305371</v>
      </c>
      <c r="L246" s="1">
        <v>449346068.39999998</v>
      </c>
      <c r="M246" s="1">
        <v>16113</v>
      </c>
      <c r="N246" s="3">
        <f>IF(ISERR(LN(Table1844[[#This Row],[Close Price]]/I245)),"-",LN(Table1844[[#This Row],[Close Price]]/I245))</f>
        <v>-2.6885853484969829E-3</v>
      </c>
    </row>
    <row r="247" spans="1:14" x14ac:dyDescent="0.3">
      <c r="A247" s="1" t="s">
        <v>45</v>
      </c>
      <c r="B247" s="1" t="s">
        <v>14</v>
      </c>
      <c r="C247" s="2">
        <v>43465</v>
      </c>
      <c r="D247" s="1">
        <v>1467.2</v>
      </c>
      <c r="E247" s="1">
        <v>1475</v>
      </c>
      <c r="F247" s="1">
        <v>1493.5</v>
      </c>
      <c r="G247" s="1">
        <v>1465</v>
      </c>
      <c r="H247" s="1">
        <v>1481.2</v>
      </c>
      <c r="I247" s="1">
        <v>1482.65</v>
      </c>
      <c r="J247" s="1">
        <v>1483.96</v>
      </c>
      <c r="K247" s="1">
        <v>420785</v>
      </c>
      <c r="L247" s="1">
        <v>624427367.20000005</v>
      </c>
      <c r="M247" s="1">
        <v>14634</v>
      </c>
      <c r="N247" s="3">
        <f>IF(ISERR(LN(Table1844[[#This Row],[Close Price]]/I246)),"-",LN(Table1844[[#This Row],[Close Price]]/I246))</f>
        <v>1.0475204689733415E-2</v>
      </c>
    </row>
    <row r="248" spans="1:14" x14ac:dyDescent="0.3">
      <c r="A248" s="1" t="s">
        <v>45</v>
      </c>
      <c r="B248" s="1" t="s">
        <v>14</v>
      </c>
      <c r="C248" s="2">
        <v>43466</v>
      </c>
      <c r="D248" s="1">
        <v>1482.65</v>
      </c>
      <c r="E248" s="1">
        <v>1485</v>
      </c>
      <c r="F248" s="1">
        <v>1491.05</v>
      </c>
      <c r="G248" s="1">
        <v>1469.05</v>
      </c>
      <c r="H248" s="1">
        <v>1477</v>
      </c>
      <c r="I248" s="1">
        <v>1475.45</v>
      </c>
      <c r="J248" s="1">
        <v>1479.83</v>
      </c>
      <c r="K248" s="1">
        <v>254899</v>
      </c>
      <c r="L248" s="1">
        <v>377207696.35000002</v>
      </c>
      <c r="M248" s="1">
        <v>8057</v>
      </c>
      <c r="N248" s="3">
        <f>IF(ISERR(LN(Table1844[[#This Row],[Close Price]]/I247)),"-",LN(Table1844[[#This Row],[Close Price]]/I247))</f>
        <v>-4.8679992011387016E-3</v>
      </c>
    </row>
    <row r="249" spans="1:14" x14ac:dyDescent="0.3">
      <c r="A249" s="1" t="s">
        <v>45</v>
      </c>
      <c r="B249" s="1" t="s">
        <v>14</v>
      </c>
      <c r="C249" s="2">
        <v>43467</v>
      </c>
      <c r="D249" s="1">
        <v>1475.45</v>
      </c>
      <c r="E249" s="1">
        <v>1476.9</v>
      </c>
      <c r="F249" s="1">
        <v>1483.6</v>
      </c>
      <c r="G249" s="1">
        <v>1461.4</v>
      </c>
      <c r="H249" s="1">
        <v>1472.1</v>
      </c>
      <c r="I249" s="1">
        <v>1470.9</v>
      </c>
      <c r="J249" s="1">
        <v>1472.09</v>
      </c>
      <c r="K249" s="1">
        <v>247208</v>
      </c>
      <c r="L249" s="1">
        <v>363913340.14999998</v>
      </c>
      <c r="M249" s="1">
        <v>12987</v>
      </c>
      <c r="N249" s="3">
        <f>IF(ISERR(LN(Table1844[[#This Row],[Close Price]]/I248)),"-",LN(Table1844[[#This Row],[Close Price]]/I248))</f>
        <v>-3.088569665497832E-3</v>
      </c>
    </row>
    <row r="250" spans="1:14" x14ac:dyDescent="0.3">
      <c r="A250" s="1" t="s">
        <v>45</v>
      </c>
      <c r="B250" s="1" t="s">
        <v>14</v>
      </c>
      <c r="C250" s="2">
        <v>43468</v>
      </c>
      <c r="D250" s="1">
        <v>1470.9</v>
      </c>
      <c r="E250" s="1">
        <v>1479.6</v>
      </c>
      <c r="F250" s="1">
        <v>1482.8</v>
      </c>
      <c r="G250" s="1">
        <v>1432.1</v>
      </c>
      <c r="H250" s="1">
        <v>1435</v>
      </c>
      <c r="I250" s="1">
        <v>1437.9</v>
      </c>
      <c r="J250" s="1">
        <v>1451.79</v>
      </c>
      <c r="K250" s="1">
        <v>536515</v>
      </c>
      <c r="L250" s="1">
        <v>778907428.25</v>
      </c>
      <c r="M250" s="1">
        <v>27421</v>
      </c>
      <c r="N250" s="3">
        <f>IF(ISERR(LN(Table1844[[#This Row],[Close Price]]/I249)),"-",LN(Table1844[[#This Row],[Close Price]]/I249))</f>
        <v>-2.2690742491601988E-2</v>
      </c>
    </row>
    <row r="251" spans="1:14" x14ac:dyDescent="0.3">
      <c r="A251" s="1" t="s">
        <v>45</v>
      </c>
      <c r="B251" s="1" t="s">
        <v>14</v>
      </c>
      <c r="C251" s="2">
        <v>43469</v>
      </c>
      <c r="D251" s="1">
        <v>1437.9</v>
      </c>
      <c r="E251" s="1">
        <v>1437.9</v>
      </c>
      <c r="F251" s="1">
        <v>1471.2</v>
      </c>
      <c r="G251" s="1">
        <v>1428.25</v>
      </c>
      <c r="H251" s="1">
        <v>1469</v>
      </c>
      <c r="I251" s="1">
        <v>1460.5</v>
      </c>
      <c r="J251" s="1">
        <v>1448.6</v>
      </c>
      <c r="K251" s="1">
        <v>391849</v>
      </c>
      <c r="L251" s="1">
        <v>567634365.35000002</v>
      </c>
      <c r="M251" s="1">
        <v>15322</v>
      </c>
      <c r="N251" s="3">
        <f>IF(ISERR(LN(Table1844[[#This Row],[Close Price]]/I250)),"-",LN(Table1844[[#This Row],[Close Price]]/I250))</f>
        <v>1.5595126994100272E-2</v>
      </c>
    </row>
    <row r="252" spans="1:14" x14ac:dyDescent="0.3">
      <c r="A252" s="1" t="s">
        <v>45</v>
      </c>
      <c r="B252" s="1" t="s">
        <v>14</v>
      </c>
      <c r="C252" s="2">
        <v>43472</v>
      </c>
      <c r="D252" s="1">
        <v>1460.5</v>
      </c>
      <c r="E252" s="1">
        <v>1470</v>
      </c>
      <c r="F252" s="1">
        <v>1495</v>
      </c>
      <c r="G252" s="1">
        <v>1461.35</v>
      </c>
      <c r="H252" s="1">
        <v>1492</v>
      </c>
      <c r="I252" s="1">
        <v>1486</v>
      </c>
      <c r="J252" s="1">
        <v>1476.93</v>
      </c>
      <c r="K252" s="1">
        <v>456830</v>
      </c>
      <c r="L252" s="1">
        <v>674705748.54999995</v>
      </c>
      <c r="M252" s="1">
        <v>23829</v>
      </c>
      <c r="N252" s="3">
        <f>IF(ISERR(LN(Table1844[[#This Row],[Close Price]]/I251)),"-",LN(Table1844[[#This Row],[Close Price]]/I251))</f>
        <v>1.7309103449908828E-2</v>
      </c>
    </row>
    <row r="253" spans="1:14" x14ac:dyDescent="0.3">
      <c r="A253" s="1" t="s">
        <v>45</v>
      </c>
      <c r="B253" s="1" t="s">
        <v>14</v>
      </c>
      <c r="C253" s="2">
        <v>43473</v>
      </c>
      <c r="D253" s="1">
        <v>1486</v>
      </c>
      <c r="E253" s="1">
        <v>1488.8</v>
      </c>
      <c r="F253" s="1">
        <v>1490</v>
      </c>
      <c r="G253" s="1">
        <v>1455.1</v>
      </c>
      <c r="H253" s="1">
        <v>1460</v>
      </c>
      <c r="I253" s="1">
        <v>1458.85</v>
      </c>
      <c r="J253" s="1">
        <v>1466.98</v>
      </c>
      <c r="K253" s="1">
        <v>345960</v>
      </c>
      <c r="L253" s="1">
        <v>507514687.75</v>
      </c>
      <c r="M253" s="1">
        <v>15611</v>
      </c>
      <c r="N253" s="3">
        <f>IF(ISERR(LN(Table1844[[#This Row],[Close Price]]/I252)),"-",LN(Table1844[[#This Row],[Close Price]]/I252))</f>
        <v>-1.8439492184178157E-2</v>
      </c>
    </row>
    <row r="254" spans="1:14" x14ac:dyDescent="0.3">
      <c r="A254" s="1" t="s">
        <v>45</v>
      </c>
      <c r="B254" s="1" t="s">
        <v>14</v>
      </c>
      <c r="C254" s="2">
        <v>43474</v>
      </c>
      <c r="D254" s="1">
        <v>1458.85</v>
      </c>
      <c r="E254" s="1">
        <v>1460.85</v>
      </c>
      <c r="F254" s="1">
        <v>1477</v>
      </c>
      <c r="G254" s="1">
        <v>1460</v>
      </c>
      <c r="H254" s="1">
        <v>1472.1</v>
      </c>
      <c r="I254" s="1">
        <v>1473.25</v>
      </c>
      <c r="J254" s="1">
        <v>1469.07</v>
      </c>
      <c r="K254" s="1">
        <v>248643</v>
      </c>
      <c r="L254" s="1">
        <v>365273440.25</v>
      </c>
      <c r="M254" s="1">
        <v>12170</v>
      </c>
      <c r="N254" s="3">
        <f>IF(ISERR(LN(Table1844[[#This Row],[Close Price]]/I253)),"-",LN(Table1844[[#This Row],[Close Price]]/I253))</f>
        <v>9.8223906244964132E-3</v>
      </c>
    </row>
    <row r="255" spans="1:14" x14ac:dyDescent="0.3">
      <c r="A255" s="1" t="s">
        <v>45</v>
      </c>
      <c r="B255" s="1" t="s">
        <v>14</v>
      </c>
      <c r="C255" s="2">
        <v>43475</v>
      </c>
      <c r="D255" s="1">
        <v>1473.25</v>
      </c>
      <c r="E255" s="1">
        <v>1470.7</v>
      </c>
      <c r="F255" s="1">
        <v>1525.55</v>
      </c>
      <c r="G255" s="1">
        <v>1467.25</v>
      </c>
      <c r="H255" s="1">
        <v>1523</v>
      </c>
      <c r="I255" s="1">
        <v>1520.45</v>
      </c>
      <c r="J255" s="1">
        <v>1507.3</v>
      </c>
      <c r="K255" s="1">
        <v>1072651</v>
      </c>
      <c r="L255" s="1">
        <v>1616808742.8</v>
      </c>
      <c r="M255" s="1">
        <v>37663</v>
      </c>
      <c r="N255" s="3">
        <f>IF(ISERR(LN(Table1844[[#This Row],[Close Price]]/I254)),"-",LN(Table1844[[#This Row],[Close Price]]/I254))</f>
        <v>3.153549893894543E-2</v>
      </c>
    </row>
    <row r="256" spans="1:14" x14ac:dyDescent="0.3">
      <c r="A256" s="1" t="s">
        <v>45</v>
      </c>
      <c r="B256" s="1" t="s">
        <v>14</v>
      </c>
      <c r="C256" s="2">
        <v>43476</v>
      </c>
      <c r="D256" s="1">
        <v>1520.45</v>
      </c>
      <c r="E256" s="1">
        <v>1519.95</v>
      </c>
      <c r="F256" s="1">
        <v>1533.7</v>
      </c>
      <c r="G256" s="1">
        <v>1497.85</v>
      </c>
      <c r="H256" s="1">
        <v>1504.25</v>
      </c>
      <c r="I256" s="1">
        <v>1505.15</v>
      </c>
      <c r="J256" s="1">
        <v>1519.02</v>
      </c>
      <c r="K256" s="1">
        <v>1149372</v>
      </c>
      <c r="L256" s="1">
        <v>1745915812.7</v>
      </c>
      <c r="M256" s="1">
        <v>39655</v>
      </c>
      <c r="N256" s="3">
        <f>IF(ISERR(LN(Table1844[[#This Row],[Close Price]]/I255)),"-",LN(Table1844[[#This Row],[Close Price]]/I255))</f>
        <v>-1.0113782666408271E-2</v>
      </c>
    </row>
    <row r="257" spans="1:14" x14ac:dyDescent="0.3">
      <c r="A257" s="1" t="s">
        <v>45</v>
      </c>
      <c r="B257" s="1" t="s">
        <v>14</v>
      </c>
      <c r="C257" s="2">
        <v>43479</v>
      </c>
      <c r="D257" s="1">
        <v>1505.15</v>
      </c>
      <c r="E257" s="1">
        <v>1504.9</v>
      </c>
      <c r="F257" s="1">
        <v>1538.85</v>
      </c>
      <c r="G257" s="1">
        <v>1504.25</v>
      </c>
      <c r="H257" s="1">
        <v>1530</v>
      </c>
      <c r="I257" s="1">
        <v>1530.45</v>
      </c>
      <c r="J257" s="1">
        <v>1523.33</v>
      </c>
      <c r="K257" s="1">
        <v>965710</v>
      </c>
      <c r="L257" s="1">
        <v>1471093310.9000001</v>
      </c>
      <c r="M257" s="1">
        <v>27729</v>
      </c>
      <c r="N257" s="3">
        <f>IF(ISERR(LN(Table1844[[#This Row],[Close Price]]/I256)),"-",LN(Table1844[[#This Row],[Close Price]]/I256))</f>
        <v>1.6669248798863827E-2</v>
      </c>
    </row>
    <row r="258" spans="1:14" x14ac:dyDescent="0.3">
      <c r="A258" s="1" t="s">
        <v>45</v>
      </c>
      <c r="B258" s="1" t="s">
        <v>14</v>
      </c>
      <c r="C258" s="2">
        <v>43480</v>
      </c>
      <c r="D258" s="1">
        <v>1530.45</v>
      </c>
      <c r="E258" s="1">
        <v>1531</v>
      </c>
      <c r="F258" s="1">
        <v>1535</v>
      </c>
      <c r="G258" s="1">
        <v>1515.5</v>
      </c>
      <c r="H258" s="1">
        <v>1520</v>
      </c>
      <c r="I258" s="1">
        <v>1522.2</v>
      </c>
      <c r="J258" s="1">
        <v>1525.16</v>
      </c>
      <c r="K258" s="1">
        <v>383535</v>
      </c>
      <c r="L258" s="1">
        <v>584953737</v>
      </c>
      <c r="M258" s="1">
        <v>16852</v>
      </c>
      <c r="N258" s="3">
        <f>IF(ISERR(LN(Table1844[[#This Row],[Close Price]]/I257)),"-",LN(Table1844[[#This Row],[Close Price]]/I257))</f>
        <v>-5.4051529561326165E-3</v>
      </c>
    </row>
    <row r="259" spans="1:14" x14ac:dyDescent="0.3">
      <c r="A259" s="1" t="s">
        <v>45</v>
      </c>
      <c r="B259" s="1" t="s">
        <v>14</v>
      </c>
      <c r="C259" s="2">
        <v>43481</v>
      </c>
      <c r="D259" s="1">
        <v>1522.2</v>
      </c>
      <c r="E259" s="1">
        <v>1526.05</v>
      </c>
      <c r="F259" s="1">
        <v>1526.05</v>
      </c>
      <c r="G259" s="1">
        <v>1512.65</v>
      </c>
      <c r="H259" s="1">
        <v>1519.9</v>
      </c>
      <c r="I259" s="1">
        <v>1519.8</v>
      </c>
      <c r="J259" s="1">
        <v>1519.51</v>
      </c>
      <c r="K259" s="1">
        <v>362391</v>
      </c>
      <c r="L259" s="1">
        <v>550654955.79999995</v>
      </c>
      <c r="M259" s="1">
        <v>20435</v>
      </c>
      <c r="N259" s="3">
        <f>IF(ISERR(LN(Table1844[[#This Row],[Close Price]]/I258)),"-",LN(Table1844[[#This Row],[Close Price]]/I258))</f>
        <v>-1.5779095976066746E-3</v>
      </c>
    </row>
    <row r="260" spans="1:14" x14ac:dyDescent="0.3">
      <c r="A260" s="1" t="s">
        <v>45</v>
      </c>
      <c r="B260" s="1" t="s">
        <v>14</v>
      </c>
      <c r="C260" s="2">
        <v>43482</v>
      </c>
      <c r="D260" s="1">
        <v>1519.8</v>
      </c>
      <c r="E260" s="1">
        <v>1526</v>
      </c>
      <c r="F260" s="1">
        <v>1548</v>
      </c>
      <c r="G260" s="1">
        <v>1499.2</v>
      </c>
      <c r="H260" s="1">
        <v>1504.85</v>
      </c>
      <c r="I260" s="1">
        <v>1505.35</v>
      </c>
      <c r="J260" s="1">
        <v>1524.08</v>
      </c>
      <c r="K260" s="1">
        <v>927211</v>
      </c>
      <c r="L260" s="1">
        <v>1413141502.5</v>
      </c>
      <c r="M260" s="1">
        <v>40802</v>
      </c>
      <c r="N260" s="3">
        <f>IF(ISERR(LN(Table1844[[#This Row],[Close Price]]/I259)),"-",LN(Table1844[[#This Row],[Close Price]]/I259))</f>
        <v>-9.5533179506259447E-3</v>
      </c>
    </row>
    <row r="261" spans="1:14" x14ac:dyDescent="0.3">
      <c r="A261" s="1" t="s">
        <v>45</v>
      </c>
      <c r="B261" s="1" t="s">
        <v>14</v>
      </c>
      <c r="C261" s="2">
        <v>43483</v>
      </c>
      <c r="D261" s="1">
        <v>1505.35</v>
      </c>
      <c r="E261" s="1">
        <v>1512.75</v>
      </c>
      <c r="F261" s="1">
        <v>1520</v>
      </c>
      <c r="G261" s="1">
        <v>1483.45</v>
      </c>
      <c r="H261" s="1">
        <v>1510.95</v>
      </c>
      <c r="I261" s="1">
        <v>1509.15</v>
      </c>
      <c r="J261" s="1">
        <v>1503.57</v>
      </c>
      <c r="K261" s="1">
        <v>454592</v>
      </c>
      <c r="L261" s="1">
        <v>683509979.70000005</v>
      </c>
      <c r="M261" s="1">
        <v>18746</v>
      </c>
      <c r="N261" s="3">
        <f>IF(ISERR(LN(Table1844[[#This Row],[Close Price]]/I260)),"-",LN(Table1844[[#This Row],[Close Price]]/I260))</f>
        <v>2.5211491211109935E-3</v>
      </c>
    </row>
    <row r="262" spans="1:14" x14ac:dyDescent="0.3">
      <c r="A262" s="1" t="s">
        <v>45</v>
      </c>
      <c r="B262" s="1" t="s">
        <v>14</v>
      </c>
      <c r="C262" s="2">
        <v>43486</v>
      </c>
      <c r="D262" s="1">
        <v>1509.15</v>
      </c>
      <c r="E262" s="1">
        <v>1515</v>
      </c>
      <c r="F262" s="1">
        <v>1518.15</v>
      </c>
      <c r="G262" s="1">
        <v>1493.65</v>
      </c>
      <c r="H262" s="1">
        <v>1496.25</v>
      </c>
      <c r="I262" s="1">
        <v>1497.2</v>
      </c>
      <c r="J262" s="1">
        <v>1505.1</v>
      </c>
      <c r="K262" s="1">
        <v>351617</v>
      </c>
      <c r="L262" s="1">
        <v>529218835.75</v>
      </c>
      <c r="M262" s="1">
        <v>14987</v>
      </c>
      <c r="N262" s="3">
        <f>IF(ISERR(LN(Table1844[[#This Row],[Close Price]]/I261)),"-",LN(Table1844[[#This Row],[Close Price]]/I261))</f>
        <v>-7.9498813758955584E-3</v>
      </c>
    </row>
    <row r="263" spans="1:14" x14ac:dyDescent="0.3">
      <c r="A263" s="1" t="s">
        <v>45</v>
      </c>
      <c r="B263" s="1" t="s">
        <v>14</v>
      </c>
      <c r="C263" s="2">
        <v>43487</v>
      </c>
      <c r="D263" s="1">
        <v>1497.2</v>
      </c>
      <c r="E263" s="1">
        <v>1492</v>
      </c>
      <c r="F263" s="1">
        <v>1521.8</v>
      </c>
      <c r="G263" s="1">
        <v>1485</v>
      </c>
      <c r="H263" s="1">
        <v>1500.1</v>
      </c>
      <c r="I263" s="1">
        <v>1503.65</v>
      </c>
      <c r="J263" s="1">
        <v>1504.02</v>
      </c>
      <c r="K263" s="1">
        <v>710962</v>
      </c>
      <c r="L263" s="1">
        <v>1069299082.4</v>
      </c>
      <c r="M263" s="1">
        <v>23618</v>
      </c>
      <c r="N263" s="3">
        <f>IF(ISERR(LN(Table1844[[#This Row],[Close Price]]/I262)),"-",LN(Table1844[[#This Row],[Close Price]]/I262))</f>
        <v>4.2987886317364284E-3</v>
      </c>
    </row>
    <row r="264" spans="1:14" x14ac:dyDescent="0.3">
      <c r="A264" s="1" t="s">
        <v>45</v>
      </c>
      <c r="B264" s="1" t="s">
        <v>14</v>
      </c>
      <c r="C264" s="2">
        <v>43488</v>
      </c>
      <c r="D264" s="1">
        <v>1503.65</v>
      </c>
      <c r="E264" s="1">
        <v>1508</v>
      </c>
      <c r="F264" s="1">
        <v>1512.55</v>
      </c>
      <c r="G264" s="1">
        <v>1496.05</v>
      </c>
      <c r="H264" s="1">
        <v>1505</v>
      </c>
      <c r="I264" s="1">
        <v>1503.3</v>
      </c>
      <c r="J264" s="1">
        <v>1504.37</v>
      </c>
      <c r="K264" s="1">
        <v>302963</v>
      </c>
      <c r="L264" s="1">
        <v>455769028.55000001</v>
      </c>
      <c r="M264" s="1">
        <v>13302</v>
      </c>
      <c r="N264" s="3">
        <f>IF(ISERR(LN(Table1844[[#This Row],[Close Price]]/I263)),"-",LN(Table1844[[#This Row],[Close Price]]/I263))</f>
        <v>-2.3279402822175499E-4</v>
      </c>
    </row>
    <row r="265" spans="1:14" x14ac:dyDescent="0.3">
      <c r="A265" s="1" t="s">
        <v>45</v>
      </c>
      <c r="B265" s="1" t="s">
        <v>14</v>
      </c>
      <c r="C265" s="2">
        <v>43489</v>
      </c>
      <c r="D265" s="1">
        <v>1503.3</v>
      </c>
      <c r="E265" s="1">
        <v>1508.3</v>
      </c>
      <c r="F265" s="1">
        <v>1518</v>
      </c>
      <c r="G265" s="1">
        <v>1489.6</v>
      </c>
      <c r="H265" s="1">
        <v>1492.45</v>
      </c>
      <c r="I265" s="1">
        <v>1493.25</v>
      </c>
      <c r="J265" s="1">
        <v>1502.68</v>
      </c>
      <c r="K265" s="1">
        <v>365424</v>
      </c>
      <c r="L265" s="1">
        <v>549115888.70000005</v>
      </c>
      <c r="M265" s="1">
        <v>22100</v>
      </c>
      <c r="N265" s="3">
        <f>IF(ISERR(LN(Table1844[[#This Row],[Close Price]]/I264)),"-",LN(Table1844[[#This Row],[Close Price]]/I264))</f>
        <v>-6.7077390213733171E-3</v>
      </c>
    </row>
    <row r="266" spans="1:14" x14ac:dyDescent="0.3">
      <c r="A266" s="1" t="s">
        <v>45</v>
      </c>
      <c r="B266" s="1" t="s">
        <v>14</v>
      </c>
      <c r="C266" s="2">
        <v>43490</v>
      </c>
      <c r="D266" s="1">
        <v>1493.25</v>
      </c>
      <c r="E266" s="1">
        <v>1500.5</v>
      </c>
      <c r="F266" s="1">
        <v>1508</v>
      </c>
      <c r="G266" s="1">
        <v>1487</v>
      </c>
      <c r="H266" s="1">
        <v>1493</v>
      </c>
      <c r="I266" s="1">
        <v>1495.35</v>
      </c>
      <c r="J266" s="1">
        <v>1498.8</v>
      </c>
      <c r="K266" s="1">
        <v>195017</v>
      </c>
      <c r="L266" s="1">
        <v>292292351.30000001</v>
      </c>
      <c r="M266" s="1">
        <v>9291</v>
      </c>
      <c r="N266" s="3">
        <f>IF(ISERR(LN(Table1844[[#This Row],[Close Price]]/I265)),"-",LN(Table1844[[#This Row],[Close Price]]/I265))</f>
        <v>1.4053405244072092E-3</v>
      </c>
    </row>
    <row r="267" spans="1:14" x14ac:dyDescent="0.3">
      <c r="A267" s="1" t="s">
        <v>45</v>
      </c>
      <c r="B267" s="1" t="s">
        <v>14</v>
      </c>
      <c r="C267" s="2">
        <v>43493</v>
      </c>
      <c r="D267" s="1">
        <v>1495.35</v>
      </c>
      <c r="E267" s="1">
        <v>1499.4</v>
      </c>
      <c r="F267" s="1">
        <v>1499.4</v>
      </c>
      <c r="G267" s="1">
        <v>1460.1</v>
      </c>
      <c r="H267" s="1">
        <v>1473</v>
      </c>
      <c r="I267" s="1">
        <v>1473.45</v>
      </c>
      <c r="J267" s="1">
        <v>1473.19</v>
      </c>
      <c r="K267" s="1">
        <v>211598</v>
      </c>
      <c r="L267" s="1">
        <v>311723457.89999998</v>
      </c>
      <c r="M267" s="1">
        <v>10818</v>
      </c>
      <c r="N267" s="3">
        <f>IF(ISERR(LN(Table1844[[#This Row],[Close Price]]/I266)),"-",LN(Table1844[[#This Row],[Close Price]]/I266))</f>
        <v>-1.4753703347834273E-2</v>
      </c>
    </row>
    <row r="268" spans="1:14" x14ac:dyDescent="0.3">
      <c r="A268" s="1" t="s">
        <v>45</v>
      </c>
      <c r="B268" s="1" t="s">
        <v>14</v>
      </c>
      <c r="C268" s="2">
        <v>43494</v>
      </c>
      <c r="D268" s="1">
        <v>1473.45</v>
      </c>
      <c r="E268" s="1">
        <v>1475</v>
      </c>
      <c r="F268" s="1">
        <v>1514.9</v>
      </c>
      <c r="G268" s="1">
        <v>1466</v>
      </c>
      <c r="H268" s="1">
        <v>1505</v>
      </c>
      <c r="I268" s="1">
        <v>1504.8</v>
      </c>
      <c r="J268" s="1">
        <v>1501.32</v>
      </c>
      <c r="K268" s="1">
        <v>424613</v>
      </c>
      <c r="L268" s="1">
        <v>637480874.95000005</v>
      </c>
      <c r="M268" s="1">
        <v>14955</v>
      </c>
      <c r="N268" s="3">
        <f>IF(ISERR(LN(Table1844[[#This Row],[Close Price]]/I267)),"-",LN(Table1844[[#This Row],[Close Price]]/I267))</f>
        <v>2.1053409197832263E-2</v>
      </c>
    </row>
    <row r="269" spans="1:14" x14ac:dyDescent="0.3">
      <c r="A269" s="1" t="s">
        <v>45</v>
      </c>
      <c r="B269" s="1" t="s">
        <v>14</v>
      </c>
      <c r="C269" s="2">
        <v>43495</v>
      </c>
      <c r="D269" s="1">
        <v>1504.8</v>
      </c>
      <c r="E269" s="1">
        <v>1505.95</v>
      </c>
      <c r="F269" s="1">
        <v>1512.95</v>
      </c>
      <c r="G269" s="1">
        <v>1492.05</v>
      </c>
      <c r="H269" s="1">
        <v>1498.7</v>
      </c>
      <c r="I269" s="1">
        <v>1503.15</v>
      </c>
      <c r="J269" s="1">
        <v>1501.22</v>
      </c>
      <c r="K269" s="1">
        <v>218871</v>
      </c>
      <c r="L269" s="1">
        <v>328573647.94999999</v>
      </c>
      <c r="M269" s="1">
        <v>7636</v>
      </c>
      <c r="N269" s="3">
        <f>IF(ISERR(LN(Table1844[[#This Row],[Close Price]]/I268)),"-",LN(Table1844[[#This Row],[Close Price]]/I268))</f>
        <v>-1.0970928143729881E-3</v>
      </c>
    </row>
    <row r="270" spans="1:14" x14ac:dyDescent="0.3">
      <c r="A270" s="1" t="s">
        <v>45</v>
      </c>
      <c r="B270" s="1" t="s">
        <v>14</v>
      </c>
      <c r="C270" s="2">
        <v>43496</v>
      </c>
      <c r="D270" s="1">
        <v>1503.15</v>
      </c>
      <c r="E270" s="1">
        <v>1508.9</v>
      </c>
      <c r="F270" s="1">
        <v>1519.9</v>
      </c>
      <c r="G270" s="1">
        <v>1494.5</v>
      </c>
      <c r="H270" s="1">
        <v>1511</v>
      </c>
      <c r="I270" s="1">
        <v>1506.2</v>
      </c>
      <c r="J270" s="1">
        <v>1508.16</v>
      </c>
      <c r="K270" s="1">
        <v>512854</v>
      </c>
      <c r="L270" s="1">
        <v>773465298.54999995</v>
      </c>
      <c r="M270" s="1">
        <v>22332</v>
      </c>
      <c r="N270" s="3">
        <f>IF(ISERR(LN(Table1844[[#This Row],[Close Price]]/I269)),"-",LN(Table1844[[#This Row],[Close Price]]/I269))</f>
        <v>2.0270164948038294E-3</v>
      </c>
    </row>
    <row r="271" spans="1:14" x14ac:dyDescent="0.3">
      <c r="A271" s="1" t="s">
        <v>45</v>
      </c>
      <c r="B271" s="1" t="s">
        <v>14</v>
      </c>
      <c r="C271" s="2">
        <v>43497</v>
      </c>
      <c r="D271" s="1">
        <v>1506.2</v>
      </c>
      <c r="E271" s="1">
        <v>1511.2</v>
      </c>
      <c r="F271" s="1">
        <v>1548.05</v>
      </c>
      <c r="G271" s="1">
        <v>1488.65</v>
      </c>
      <c r="H271" s="1">
        <v>1548.05</v>
      </c>
      <c r="I271" s="1">
        <v>1532.35</v>
      </c>
      <c r="J271" s="1">
        <v>1515.5</v>
      </c>
      <c r="K271" s="1">
        <v>609053</v>
      </c>
      <c r="L271" s="1">
        <v>923018659.95000005</v>
      </c>
      <c r="M271" s="1">
        <v>24524</v>
      </c>
      <c r="N271" s="3">
        <f>IF(ISERR(LN(Table1844[[#This Row],[Close Price]]/I270)),"-",LN(Table1844[[#This Row],[Close Price]]/I270))</f>
        <v>1.7212582070406893E-2</v>
      </c>
    </row>
    <row r="272" spans="1:14" x14ac:dyDescent="0.3">
      <c r="A272" s="1" t="s">
        <v>45</v>
      </c>
      <c r="B272" s="1" t="s">
        <v>14</v>
      </c>
      <c r="C272" s="2">
        <v>43500</v>
      </c>
      <c r="D272" s="1">
        <v>1532.35</v>
      </c>
      <c r="E272" s="1">
        <v>1563.95</v>
      </c>
      <c r="F272" s="1">
        <v>1619.95</v>
      </c>
      <c r="G272" s="1">
        <v>1546.25</v>
      </c>
      <c r="H272" s="1">
        <v>1615.8</v>
      </c>
      <c r="I272" s="1">
        <v>1609.45</v>
      </c>
      <c r="J272" s="1">
        <v>1597.16</v>
      </c>
      <c r="K272" s="1">
        <v>2399611</v>
      </c>
      <c r="L272" s="1">
        <v>3832555518.9000001</v>
      </c>
      <c r="M272" s="1">
        <v>72831</v>
      </c>
      <c r="N272" s="3">
        <f>IF(ISERR(LN(Table1844[[#This Row],[Close Price]]/I271)),"-",LN(Table1844[[#This Row],[Close Price]]/I271))</f>
        <v>4.9090000970353515E-2</v>
      </c>
    </row>
    <row r="273" spans="1:14" x14ac:dyDescent="0.3">
      <c r="A273" s="1" t="s">
        <v>45</v>
      </c>
      <c r="B273" s="1" t="s">
        <v>14</v>
      </c>
      <c r="C273" s="2">
        <v>43501</v>
      </c>
      <c r="D273" s="1">
        <v>1609.45</v>
      </c>
      <c r="E273" s="1">
        <v>1615.8</v>
      </c>
      <c r="F273" s="1">
        <v>1637</v>
      </c>
      <c r="G273" s="1">
        <v>1610.2</v>
      </c>
      <c r="H273" s="1">
        <v>1614.05</v>
      </c>
      <c r="I273" s="1">
        <v>1616.15</v>
      </c>
      <c r="J273" s="1">
        <v>1623.25</v>
      </c>
      <c r="K273" s="1">
        <v>1031235</v>
      </c>
      <c r="L273" s="1">
        <v>1673954590.3499999</v>
      </c>
      <c r="M273" s="1">
        <v>38606</v>
      </c>
      <c r="N273" s="3">
        <f>IF(ISERR(LN(Table1844[[#This Row],[Close Price]]/I272)),"-",LN(Table1844[[#This Row],[Close Price]]/I272))</f>
        <v>4.1542718475321783E-3</v>
      </c>
    </row>
    <row r="274" spans="1:14" x14ac:dyDescent="0.3">
      <c r="A274" s="1" t="s">
        <v>45</v>
      </c>
      <c r="B274" s="1" t="s">
        <v>14</v>
      </c>
      <c r="C274" s="2">
        <v>43502</v>
      </c>
      <c r="D274" s="1">
        <v>1616.15</v>
      </c>
      <c r="E274" s="1">
        <v>1616.15</v>
      </c>
      <c r="F274" s="1">
        <v>1659.95</v>
      </c>
      <c r="G274" s="1">
        <v>1610</v>
      </c>
      <c r="H274" s="1">
        <v>1656.8</v>
      </c>
      <c r="I274" s="1">
        <v>1653.25</v>
      </c>
      <c r="J274" s="1">
        <v>1635.03</v>
      </c>
      <c r="K274" s="1">
        <v>916887</v>
      </c>
      <c r="L274" s="1">
        <v>1499136552.3</v>
      </c>
      <c r="M274" s="1">
        <v>54379</v>
      </c>
      <c r="N274" s="3">
        <f>IF(ISERR(LN(Table1844[[#This Row],[Close Price]]/I273)),"-",LN(Table1844[[#This Row],[Close Price]]/I273))</f>
        <v>2.2696269999227893E-2</v>
      </c>
    </row>
    <row r="275" spans="1:14" x14ac:dyDescent="0.3">
      <c r="A275" s="1" t="s">
        <v>45</v>
      </c>
      <c r="B275" s="1" t="s">
        <v>14</v>
      </c>
      <c r="C275" s="2">
        <v>43503</v>
      </c>
      <c r="D275" s="1">
        <v>1653.25</v>
      </c>
      <c r="E275" s="1">
        <v>1645</v>
      </c>
      <c r="F275" s="1">
        <v>1675</v>
      </c>
      <c r="G275" s="1">
        <v>1640.05</v>
      </c>
      <c r="H275" s="1">
        <v>1666.9</v>
      </c>
      <c r="I275" s="1">
        <v>1670.15</v>
      </c>
      <c r="J275" s="1">
        <v>1662.1</v>
      </c>
      <c r="K275" s="1">
        <v>753538</v>
      </c>
      <c r="L275" s="1">
        <v>1252454565</v>
      </c>
      <c r="M275" s="1">
        <v>41027</v>
      </c>
      <c r="N275" s="3">
        <f>IF(ISERR(LN(Table1844[[#This Row],[Close Price]]/I274)),"-",LN(Table1844[[#This Row],[Close Price]]/I274))</f>
        <v>1.0170395181703632E-2</v>
      </c>
    </row>
    <row r="276" spans="1:14" x14ac:dyDescent="0.3">
      <c r="A276" s="1" t="s">
        <v>45</v>
      </c>
      <c r="B276" s="1" t="s">
        <v>14</v>
      </c>
      <c r="C276" s="2">
        <v>43504</v>
      </c>
      <c r="D276" s="1">
        <v>1670.15</v>
      </c>
      <c r="E276" s="1">
        <v>1667</v>
      </c>
      <c r="F276" s="1">
        <v>1700</v>
      </c>
      <c r="G276" s="1">
        <v>1656</v>
      </c>
      <c r="H276" s="1">
        <v>1684.55</v>
      </c>
      <c r="I276" s="1">
        <v>1685.1</v>
      </c>
      <c r="J276" s="1">
        <v>1678.78</v>
      </c>
      <c r="K276" s="1">
        <v>1045291</v>
      </c>
      <c r="L276" s="1">
        <v>1754817842.6500001</v>
      </c>
      <c r="M276" s="1">
        <v>45580</v>
      </c>
      <c r="N276" s="3">
        <f>IF(ISERR(LN(Table1844[[#This Row],[Close Price]]/I275)),"-",LN(Table1844[[#This Row],[Close Price]]/I275))</f>
        <v>8.9114664700212665E-3</v>
      </c>
    </row>
    <row r="277" spans="1:14" x14ac:dyDescent="0.3">
      <c r="A277" s="1" t="s">
        <v>45</v>
      </c>
      <c r="B277" s="1" t="s">
        <v>14</v>
      </c>
      <c r="C277" s="2">
        <v>43507</v>
      </c>
      <c r="D277" s="1">
        <v>1685.1</v>
      </c>
      <c r="E277" s="1">
        <v>1677.1</v>
      </c>
      <c r="F277" s="1">
        <v>1680</v>
      </c>
      <c r="G277" s="1">
        <v>1626</v>
      </c>
      <c r="H277" s="1">
        <v>1633</v>
      </c>
      <c r="I277" s="1">
        <v>1635</v>
      </c>
      <c r="J277" s="1">
        <v>1643.96</v>
      </c>
      <c r="K277" s="1">
        <v>880642</v>
      </c>
      <c r="L277" s="1">
        <v>1447742804.3499999</v>
      </c>
      <c r="M277" s="1">
        <v>31747</v>
      </c>
      <c r="N277" s="3">
        <f>IF(ISERR(LN(Table1844[[#This Row],[Close Price]]/I276)),"-",LN(Table1844[[#This Row],[Close Price]]/I276))</f>
        <v>-3.0182104875142942E-2</v>
      </c>
    </row>
    <row r="278" spans="1:14" x14ac:dyDescent="0.3">
      <c r="A278" s="1" t="s">
        <v>45</v>
      </c>
      <c r="B278" s="1" t="s">
        <v>14</v>
      </c>
      <c r="C278" s="2">
        <v>43508</v>
      </c>
      <c r="D278" s="1">
        <v>1635</v>
      </c>
      <c r="E278" s="1">
        <v>1638</v>
      </c>
      <c r="F278" s="1">
        <v>1651.2</v>
      </c>
      <c r="G278" s="1">
        <v>1613.2</v>
      </c>
      <c r="H278" s="1">
        <v>1639.3</v>
      </c>
      <c r="I278" s="1">
        <v>1638.1</v>
      </c>
      <c r="J278" s="1">
        <v>1627.1</v>
      </c>
      <c r="K278" s="1">
        <v>795159</v>
      </c>
      <c r="L278" s="1">
        <v>1293801921.1500001</v>
      </c>
      <c r="M278" s="1">
        <v>31854</v>
      </c>
      <c r="N278" s="3">
        <f>IF(ISERR(LN(Table1844[[#This Row],[Close Price]]/I277)),"-",LN(Table1844[[#This Row],[Close Price]]/I277))</f>
        <v>1.8942292792319257E-3</v>
      </c>
    </row>
    <row r="279" spans="1:14" x14ac:dyDescent="0.3">
      <c r="A279" s="1" t="s">
        <v>45</v>
      </c>
      <c r="B279" s="1" t="s">
        <v>14</v>
      </c>
      <c r="C279" s="2">
        <v>43509</v>
      </c>
      <c r="D279" s="1">
        <v>1638.1</v>
      </c>
      <c r="E279" s="1">
        <v>1644.9</v>
      </c>
      <c r="F279" s="1">
        <v>1662.2</v>
      </c>
      <c r="G279" s="1">
        <v>1632.5</v>
      </c>
      <c r="H279" s="1">
        <v>1633.3</v>
      </c>
      <c r="I279" s="1">
        <v>1639.1</v>
      </c>
      <c r="J279" s="1">
        <v>1648.23</v>
      </c>
      <c r="K279" s="1">
        <v>441100</v>
      </c>
      <c r="L279" s="1">
        <v>727032069.20000005</v>
      </c>
      <c r="M279" s="1">
        <v>22460</v>
      </c>
      <c r="N279" s="3">
        <f>IF(ISERR(LN(Table1844[[#This Row],[Close Price]]/I278)),"-",LN(Table1844[[#This Row],[Close Price]]/I278))</f>
        <v>6.1027708472876491E-4</v>
      </c>
    </row>
    <row r="280" spans="1:14" x14ac:dyDescent="0.3">
      <c r="A280" s="1" t="s">
        <v>45</v>
      </c>
      <c r="B280" s="1" t="s">
        <v>14</v>
      </c>
      <c r="C280" s="2">
        <v>43510</v>
      </c>
      <c r="D280" s="1">
        <v>1639.1</v>
      </c>
      <c r="E280" s="1">
        <v>1640</v>
      </c>
      <c r="F280" s="1">
        <v>1648.95</v>
      </c>
      <c r="G280" s="1">
        <v>1615.05</v>
      </c>
      <c r="H280" s="1">
        <v>1634.35</v>
      </c>
      <c r="I280" s="1">
        <v>1637.45</v>
      </c>
      <c r="J280" s="1">
        <v>1633.13</v>
      </c>
      <c r="K280" s="1">
        <v>469510</v>
      </c>
      <c r="L280" s="1">
        <v>766769264.54999995</v>
      </c>
      <c r="M280" s="1">
        <v>22397</v>
      </c>
      <c r="N280" s="3">
        <f>IF(ISERR(LN(Table1844[[#This Row],[Close Price]]/I279)),"-",LN(Table1844[[#This Row],[Close Price]]/I279))</f>
        <v>-1.0071570032351462E-3</v>
      </c>
    </row>
    <row r="281" spans="1:14" x14ac:dyDescent="0.3">
      <c r="A281" s="1" t="s">
        <v>45</v>
      </c>
      <c r="B281" s="1" t="s">
        <v>14</v>
      </c>
      <c r="C281" s="2">
        <v>43511</v>
      </c>
      <c r="D281" s="1">
        <v>1637.45</v>
      </c>
      <c r="E281" s="1">
        <v>1617</v>
      </c>
      <c r="F281" s="1">
        <v>1629.4</v>
      </c>
      <c r="G281" s="1">
        <v>1530.65</v>
      </c>
      <c r="H281" s="1">
        <v>1620.55</v>
      </c>
      <c r="I281" s="1">
        <v>1621.35</v>
      </c>
      <c r="J281" s="1">
        <v>1586.65</v>
      </c>
      <c r="K281" s="1">
        <v>2159194</v>
      </c>
      <c r="L281" s="1">
        <v>3425874668.4499998</v>
      </c>
      <c r="M281" s="1">
        <v>72210</v>
      </c>
      <c r="N281" s="3">
        <f>IF(ISERR(LN(Table1844[[#This Row],[Close Price]]/I280)),"-",LN(Table1844[[#This Row],[Close Price]]/I280))</f>
        <v>-9.8810181617575692E-3</v>
      </c>
    </row>
    <row r="282" spans="1:14" x14ac:dyDescent="0.3">
      <c r="A282" s="1" t="s">
        <v>45</v>
      </c>
      <c r="B282" s="1" t="s">
        <v>14</v>
      </c>
      <c r="C282" s="2">
        <v>43514</v>
      </c>
      <c r="D282" s="1">
        <v>1621.35</v>
      </c>
      <c r="E282" s="1">
        <v>1617.9</v>
      </c>
      <c r="F282" s="1">
        <v>1621.05</v>
      </c>
      <c r="G282" s="1">
        <v>1559</v>
      </c>
      <c r="H282" s="1">
        <v>1574.5</v>
      </c>
      <c r="I282" s="1">
        <v>1574.75</v>
      </c>
      <c r="J282" s="1">
        <v>1578.76</v>
      </c>
      <c r="K282" s="1">
        <v>890862</v>
      </c>
      <c r="L282" s="1">
        <v>1406461692.8499999</v>
      </c>
      <c r="M282" s="1">
        <v>27270</v>
      </c>
      <c r="N282" s="3">
        <f>IF(ISERR(LN(Table1844[[#This Row],[Close Price]]/I281)),"-",LN(Table1844[[#This Row],[Close Price]]/I281))</f>
        <v>-2.916260602828312E-2</v>
      </c>
    </row>
    <row r="283" spans="1:14" x14ac:dyDescent="0.3">
      <c r="A283" s="1" t="s">
        <v>45</v>
      </c>
      <c r="B283" s="1" t="s">
        <v>14</v>
      </c>
      <c r="C283" s="2">
        <v>43515</v>
      </c>
      <c r="D283" s="1">
        <v>1574.75</v>
      </c>
      <c r="E283" s="1">
        <v>1570.05</v>
      </c>
      <c r="F283" s="1">
        <v>1617.7</v>
      </c>
      <c r="G283" s="1">
        <v>1525</v>
      </c>
      <c r="H283" s="1">
        <v>1584.35</v>
      </c>
      <c r="I283" s="1">
        <v>1587.85</v>
      </c>
      <c r="J283" s="1">
        <v>1570.78</v>
      </c>
      <c r="K283" s="1">
        <v>1840314</v>
      </c>
      <c r="L283" s="1">
        <v>2890729386.9499998</v>
      </c>
      <c r="M283" s="1">
        <v>59357</v>
      </c>
      <c r="N283" s="3">
        <f>IF(ISERR(LN(Table1844[[#This Row],[Close Price]]/I282)),"-",LN(Table1844[[#This Row],[Close Price]]/I282))</f>
        <v>8.2843704052761504E-3</v>
      </c>
    </row>
    <row r="284" spans="1:14" x14ac:dyDescent="0.3">
      <c r="A284" s="1" t="s">
        <v>45</v>
      </c>
      <c r="B284" s="1" t="s">
        <v>14</v>
      </c>
      <c r="C284" s="2">
        <v>43516</v>
      </c>
      <c r="D284" s="1">
        <v>1587.85</v>
      </c>
      <c r="E284" s="1">
        <v>1594.9</v>
      </c>
      <c r="F284" s="1">
        <v>1594.9</v>
      </c>
      <c r="G284" s="1">
        <v>1553.45</v>
      </c>
      <c r="H284" s="1">
        <v>1558</v>
      </c>
      <c r="I284" s="1">
        <v>1560.55</v>
      </c>
      <c r="J284" s="1">
        <v>1563.14</v>
      </c>
      <c r="K284" s="1">
        <v>775963</v>
      </c>
      <c r="L284" s="1">
        <v>1212942450.4000001</v>
      </c>
      <c r="M284" s="1">
        <v>33737</v>
      </c>
      <c r="N284" s="3">
        <f>IF(ISERR(LN(Table1844[[#This Row],[Close Price]]/I283)),"-",LN(Table1844[[#This Row],[Close Price]]/I283))</f>
        <v>-1.7342576697286765E-2</v>
      </c>
    </row>
    <row r="285" spans="1:14" x14ac:dyDescent="0.3">
      <c r="A285" s="1" t="s">
        <v>45</v>
      </c>
      <c r="B285" s="1" t="s">
        <v>14</v>
      </c>
      <c r="C285" s="2">
        <v>43517</v>
      </c>
      <c r="D285" s="1">
        <v>1560.55</v>
      </c>
      <c r="E285" s="1">
        <v>1553.1</v>
      </c>
      <c r="F285" s="1">
        <v>1560.65</v>
      </c>
      <c r="G285" s="1">
        <v>1540</v>
      </c>
      <c r="H285" s="1">
        <v>1546.5</v>
      </c>
      <c r="I285" s="1">
        <v>1550</v>
      </c>
      <c r="J285" s="1">
        <v>1550.9</v>
      </c>
      <c r="K285" s="1">
        <v>799999</v>
      </c>
      <c r="L285" s="1">
        <v>1240715026.1500001</v>
      </c>
      <c r="M285" s="1">
        <v>56091</v>
      </c>
      <c r="N285" s="3">
        <f>IF(ISERR(LN(Table1844[[#This Row],[Close Price]]/I284)),"-",LN(Table1844[[#This Row],[Close Price]]/I284))</f>
        <v>-6.7833922967354531E-3</v>
      </c>
    </row>
    <row r="286" spans="1:14" x14ac:dyDescent="0.3">
      <c r="A286" s="1" t="s">
        <v>45</v>
      </c>
      <c r="B286" s="1" t="s">
        <v>14</v>
      </c>
      <c r="C286" s="2">
        <v>43518</v>
      </c>
      <c r="D286" s="1">
        <v>1550</v>
      </c>
      <c r="E286" s="1">
        <v>1550.1</v>
      </c>
      <c r="F286" s="1">
        <v>1573.45</v>
      </c>
      <c r="G286" s="1">
        <v>1546.7</v>
      </c>
      <c r="H286" s="1">
        <v>1572</v>
      </c>
      <c r="I286" s="1">
        <v>1565</v>
      </c>
      <c r="J286" s="1">
        <v>1560.38</v>
      </c>
      <c r="K286" s="1">
        <v>611185</v>
      </c>
      <c r="L286" s="1">
        <v>953680184.35000002</v>
      </c>
      <c r="M286" s="1">
        <v>31646</v>
      </c>
      <c r="N286" s="3">
        <f>IF(ISERR(LN(Table1844[[#This Row],[Close Price]]/I285)),"-",LN(Table1844[[#This Row],[Close Price]]/I285))</f>
        <v>9.6308930609613659E-3</v>
      </c>
    </row>
    <row r="287" spans="1:14" x14ac:dyDescent="0.3">
      <c r="A287" s="1" t="s">
        <v>45</v>
      </c>
      <c r="B287" s="1" t="s">
        <v>14</v>
      </c>
      <c r="C287" s="2">
        <v>43521</v>
      </c>
      <c r="D287" s="1">
        <v>1565</v>
      </c>
      <c r="E287" s="1">
        <v>1573</v>
      </c>
      <c r="F287" s="1">
        <v>1604.9</v>
      </c>
      <c r="G287" s="1">
        <v>1561</v>
      </c>
      <c r="H287" s="1">
        <v>1593</v>
      </c>
      <c r="I287" s="1">
        <v>1594.75</v>
      </c>
      <c r="J287" s="1">
        <v>1589.84</v>
      </c>
      <c r="K287" s="1">
        <v>599083</v>
      </c>
      <c r="L287" s="1">
        <v>952445304.39999998</v>
      </c>
      <c r="M287" s="1">
        <v>27668</v>
      </c>
      <c r="N287" s="3">
        <f>IF(ISERR(LN(Table1844[[#This Row],[Close Price]]/I286)),"-",LN(Table1844[[#This Row],[Close Price]]/I286))</f>
        <v>1.8831160147811193E-2</v>
      </c>
    </row>
    <row r="288" spans="1:14" x14ac:dyDescent="0.3">
      <c r="A288" s="1" t="s">
        <v>45</v>
      </c>
      <c r="B288" s="1" t="s">
        <v>14</v>
      </c>
      <c r="C288" s="2">
        <v>43522</v>
      </c>
      <c r="D288" s="1">
        <v>1594.75</v>
      </c>
      <c r="E288" s="1">
        <v>1570</v>
      </c>
      <c r="F288" s="1">
        <v>1629.9</v>
      </c>
      <c r="G288" s="1">
        <v>1570</v>
      </c>
      <c r="H288" s="1">
        <v>1627.45</v>
      </c>
      <c r="I288" s="1">
        <v>1621.45</v>
      </c>
      <c r="J288" s="1">
        <v>1603.84</v>
      </c>
      <c r="K288" s="1">
        <v>857201</v>
      </c>
      <c r="L288" s="1">
        <v>1374812516.25</v>
      </c>
      <c r="M288" s="1">
        <v>33892</v>
      </c>
      <c r="N288" s="3">
        <f>IF(ISERR(LN(Table1844[[#This Row],[Close Price]]/I287)),"-",LN(Table1844[[#This Row],[Close Price]]/I287))</f>
        <v>1.6603826503873008E-2</v>
      </c>
    </row>
    <row r="289" spans="1:14" x14ac:dyDescent="0.3">
      <c r="A289" s="1" t="s">
        <v>45</v>
      </c>
      <c r="B289" s="1" t="s">
        <v>14</v>
      </c>
      <c r="C289" s="2">
        <v>43523</v>
      </c>
      <c r="D289" s="1">
        <v>1621.45</v>
      </c>
      <c r="E289" s="1">
        <v>1628</v>
      </c>
      <c r="F289" s="1">
        <v>1650</v>
      </c>
      <c r="G289" s="1">
        <v>1618</v>
      </c>
      <c r="H289" s="1">
        <v>1632.45</v>
      </c>
      <c r="I289" s="1">
        <v>1638.45</v>
      </c>
      <c r="J289" s="1">
        <v>1637.37</v>
      </c>
      <c r="K289" s="1">
        <v>556471</v>
      </c>
      <c r="L289" s="1">
        <v>911149211.60000002</v>
      </c>
      <c r="M289" s="1">
        <v>30152</v>
      </c>
      <c r="N289" s="3">
        <f>IF(ISERR(LN(Table1844[[#This Row],[Close Price]]/I288)),"-",LN(Table1844[[#This Row],[Close Price]]/I288))</f>
        <v>1.0429862331724335E-2</v>
      </c>
    </row>
    <row r="290" spans="1:14" x14ac:dyDescent="0.3">
      <c r="A290" s="1" t="s">
        <v>45</v>
      </c>
      <c r="B290" s="1" t="s">
        <v>14</v>
      </c>
      <c r="C290" s="2">
        <v>43524</v>
      </c>
      <c r="D290" s="1">
        <v>1638.45</v>
      </c>
      <c r="E290" s="1">
        <v>1650</v>
      </c>
      <c r="F290" s="1">
        <v>1663.4</v>
      </c>
      <c r="G290" s="1">
        <v>1635</v>
      </c>
      <c r="H290" s="1">
        <v>1660</v>
      </c>
      <c r="I290" s="1">
        <v>1654.25</v>
      </c>
      <c r="J290" s="1">
        <v>1648.31</v>
      </c>
      <c r="K290" s="1">
        <v>578587</v>
      </c>
      <c r="L290" s="1">
        <v>953689109.5</v>
      </c>
      <c r="M290" s="1">
        <v>36677</v>
      </c>
      <c r="N290" s="3">
        <f>IF(ISERR(LN(Table1844[[#This Row],[Close Price]]/I289)),"-",LN(Table1844[[#This Row],[Close Price]]/I289))</f>
        <v>9.5970609345070769E-3</v>
      </c>
    </row>
    <row r="291" spans="1:14" x14ac:dyDescent="0.3">
      <c r="A291" s="1" t="s">
        <v>45</v>
      </c>
      <c r="B291" s="1" t="s">
        <v>14</v>
      </c>
      <c r="C291" s="2">
        <v>43525</v>
      </c>
      <c r="D291" s="1">
        <v>1654.25</v>
      </c>
      <c r="E291" s="1">
        <v>1650.05</v>
      </c>
      <c r="F291" s="1">
        <v>1675</v>
      </c>
      <c r="G291" s="1">
        <v>1650.05</v>
      </c>
      <c r="H291" s="1">
        <v>1663.45</v>
      </c>
      <c r="I291" s="1">
        <v>1669.8</v>
      </c>
      <c r="J291" s="1">
        <v>1666.06</v>
      </c>
      <c r="K291" s="1">
        <v>480280</v>
      </c>
      <c r="L291" s="1">
        <v>800176087.04999995</v>
      </c>
      <c r="M291" s="1">
        <v>24222</v>
      </c>
      <c r="N291" s="3">
        <f>IF(ISERR(LN(Table1844[[#This Row],[Close Price]]/I290)),"-",LN(Table1844[[#This Row],[Close Price]]/I290))</f>
        <v>9.3561248677312102E-3</v>
      </c>
    </row>
    <row r="292" spans="1:14" x14ac:dyDescent="0.3">
      <c r="A292" s="1" t="s">
        <v>45</v>
      </c>
      <c r="B292" s="1" t="s">
        <v>14</v>
      </c>
      <c r="C292" s="2">
        <v>43529</v>
      </c>
      <c r="D292" s="1">
        <v>1669.8</v>
      </c>
      <c r="E292" s="1">
        <v>1674</v>
      </c>
      <c r="F292" s="1">
        <v>1682.95</v>
      </c>
      <c r="G292" s="1">
        <v>1659.25</v>
      </c>
      <c r="H292" s="1">
        <v>1670</v>
      </c>
      <c r="I292" s="1">
        <v>1663.7</v>
      </c>
      <c r="J292" s="1">
        <v>1669.52</v>
      </c>
      <c r="K292" s="1">
        <v>529749</v>
      </c>
      <c r="L292" s="1">
        <v>884424592.54999995</v>
      </c>
      <c r="M292" s="1">
        <v>52768</v>
      </c>
      <c r="N292" s="3">
        <f>IF(ISERR(LN(Table1844[[#This Row],[Close Price]]/I291)),"-",LN(Table1844[[#This Row],[Close Price]]/I291))</f>
        <v>-3.6598210942029247E-3</v>
      </c>
    </row>
    <row r="293" spans="1:14" x14ac:dyDescent="0.3">
      <c r="A293" s="1" t="s">
        <v>45</v>
      </c>
      <c r="B293" s="1" t="s">
        <v>14</v>
      </c>
      <c r="C293" s="2">
        <v>43530</v>
      </c>
      <c r="D293" s="1">
        <v>1663.7</v>
      </c>
      <c r="E293" s="1">
        <v>1670</v>
      </c>
      <c r="F293" s="1">
        <v>1725</v>
      </c>
      <c r="G293" s="1">
        <v>1652.05</v>
      </c>
      <c r="H293" s="1">
        <v>1707</v>
      </c>
      <c r="I293" s="1">
        <v>1705.9</v>
      </c>
      <c r="J293" s="1">
        <v>1688.19</v>
      </c>
      <c r="K293" s="1">
        <v>692075</v>
      </c>
      <c r="L293" s="1">
        <v>1168353364.55</v>
      </c>
      <c r="M293" s="1">
        <v>26981</v>
      </c>
      <c r="N293" s="3">
        <f>IF(ISERR(LN(Table1844[[#This Row],[Close Price]]/I292)),"-",LN(Table1844[[#This Row],[Close Price]]/I292))</f>
        <v>2.5048793020776727E-2</v>
      </c>
    </row>
    <row r="294" spans="1:14" x14ac:dyDescent="0.3">
      <c r="A294" s="1" t="s">
        <v>45</v>
      </c>
      <c r="B294" s="1" t="s">
        <v>14</v>
      </c>
      <c r="C294" s="2">
        <v>43531</v>
      </c>
      <c r="D294" s="1">
        <v>1705.9</v>
      </c>
      <c r="E294" s="1">
        <v>1707</v>
      </c>
      <c r="F294" s="1">
        <v>1714.45</v>
      </c>
      <c r="G294" s="1">
        <v>1642</v>
      </c>
      <c r="H294" s="1">
        <v>1658</v>
      </c>
      <c r="I294" s="1">
        <v>1650.9</v>
      </c>
      <c r="J294" s="1">
        <v>1671.26</v>
      </c>
      <c r="K294" s="1">
        <v>800855</v>
      </c>
      <c r="L294" s="1">
        <v>1338433187.9000001</v>
      </c>
      <c r="M294" s="1">
        <v>36749</v>
      </c>
      <c r="N294" s="3">
        <f>IF(ISERR(LN(Table1844[[#This Row],[Close Price]]/I293)),"-",LN(Table1844[[#This Row],[Close Price]]/I293))</f>
        <v>-3.2772236952651065E-2</v>
      </c>
    </row>
    <row r="295" spans="1:14" x14ac:dyDescent="0.3">
      <c r="A295" s="1" t="s">
        <v>45</v>
      </c>
      <c r="B295" s="1" t="s">
        <v>14</v>
      </c>
      <c r="C295" s="2">
        <v>43532</v>
      </c>
      <c r="D295" s="1">
        <v>1650.9</v>
      </c>
      <c r="E295" s="1">
        <v>1658</v>
      </c>
      <c r="F295" s="1">
        <v>1665.9</v>
      </c>
      <c r="G295" s="1">
        <v>1636</v>
      </c>
      <c r="H295" s="1">
        <v>1647</v>
      </c>
      <c r="I295" s="1">
        <v>1647.4</v>
      </c>
      <c r="J295" s="1">
        <v>1650.15</v>
      </c>
      <c r="K295" s="1">
        <v>428683</v>
      </c>
      <c r="L295" s="1">
        <v>707392957.04999995</v>
      </c>
      <c r="M295" s="1">
        <v>21436</v>
      </c>
      <c r="N295" s="3">
        <f>IF(ISERR(LN(Table1844[[#This Row],[Close Price]]/I294)),"-",LN(Table1844[[#This Row],[Close Price]]/I294))</f>
        <v>-2.1223062266744301E-3</v>
      </c>
    </row>
    <row r="296" spans="1:14" x14ac:dyDescent="0.3">
      <c r="A296" s="1" t="s">
        <v>45</v>
      </c>
      <c r="B296" s="1" t="s">
        <v>14</v>
      </c>
      <c r="C296" s="2">
        <v>43535</v>
      </c>
      <c r="D296" s="1">
        <v>1647.4</v>
      </c>
      <c r="E296" s="1">
        <v>1650.1</v>
      </c>
      <c r="F296" s="1">
        <v>1695.35</v>
      </c>
      <c r="G296" s="1">
        <v>1650.1</v>
      </c>
      <c r="H296" s="1">
        <v>1691</v>
      </c>
      <c r="I296" s="1">
        <v>1690.65</v>
      </c>
      <c r="J296" s="1">
        <v>1682.99</v>
      </c>
      <c r="K296" s="1">
        <v>637436</v>
      </c>
      <c r="L296" s="1">
        <v>1072797641.45</v>
      </c>
      <c r="M296" s="1">
        <v>37863</v>
      </c>
      <c r="N296" s="3">
        <f>IF(ISERR(LN(Table1844[[#This Row],[Close Price]]/I295)),"-",LN(Table1844[[#This Row],[Close Price]]/I295))</f>
        <v>2.5914782849048818E-2</v>
      </c>
    </row>
    <row r="297" spans="1:14" x14ac:dyDescent="0.3">
      <c r="A297" s="1" t="s">
        <v>45</v>
      </c>
      <c r="B297" s="1" t="s">
        <v>14</v>
      </c>
      <c r="C297" s="2">
        <v>43536</v>
      </c>
      <c r="D297" s="1">
        <v>1690.65</v>
      </c>
      <c r="E297" s="1">
        <v>1700</v>
      </c>
      <c r="F297" s="1">
        <v>1729.9</v>
      </c>
      <c r="G297" s="1">
        <v>1692.65</v>
      </c>
      <c r="H297" s="1">
        <v>1698</v>
      </c>
      <c r="I297" s="1">
        <v>1699.95</v>
      </c>
      <c r="J297" s="1">
        <v>1710.34</v>
      </c>
      <c r="K297" s="1">
        <v>885899</v>
      </c>
      <c r="L297" s="1">
        <v>1515190085.2</v>
      </c>
      <c r="M297" s="1">
        <v>44079</v>
      </c>
      <c r="N297" s="3">
        <f>IF(ISERR(LN(Table1844[[#This Row],[Close Price]]/I296)),"-",LN(Table1844[[#This Row],[Close Price]]/I296))</f>
        <v>5.4857684908697496E-3</v>
      </c>
    </row>
    <row r="298" spans="1:14" x14ac:dyDescent="0.3">
      <c r="A298" s="1" t="s">
        <v>45</v>
      </c>
      <c r="B298" s="1" t="s">
        <v>14</v>
      </c>
      <c r="C298" s="2">
        <v>43537</v>
      </c>
      <c r="D298" s="1">
        <v>1699.95</v>
      </c>
      <c r="E298" s="1">
        <v>1700</v>
      </c>
      <c r="F298" s="1">
        <v>1712.25</v>
      </c>
      <c r="G298" s="1">
        <v>1661.4</v>
      </c>
      <c r="H298" s="1">
        <v>1669</v>
      </c>
      <c r="I298" s="1">
        <v>1667</v>
      </c>
      <c r="J298" s="1">
        <v>1686.66</v>
      </c>
      <c r="K298" s="1">
        <v>639516</v>
      </c>
      <c r="L298" s="1">
        <v>1078644545.9000001</v>
      </c>
      <c r="M298" s="1">
        <v>37696</v>
      </c>
      <c r="N298" s="3">
        <f>IF(ISERR(LN(Table1844[[#This Row],[Close Price]]/I297)),"-",LN(Table1844[[#This Row],[Close Price]]/I297))</f>
        <v>-1.9573235096273109E-2</v>
      </c>
    </row>
    <row r="299" spans="1:14" x14ac:dyDescent="0.3">
      <c r="A299" s="1" t="s">
        <v>45</v>
      </c>
      <c r="B299" s="1" t="s">
        <v>14</v>
      </c>
      <c r="C299" s="2">
        <v>43538</v>
      </c>
      <c r="D299" s="1">
        <v>1667</v>
      </c>
      <c r="E299" s="1">
        <v>1676.65</v>
      </c>
      <c r="F299" s="1">
        <v>1704</v>
      </c>
      <c r="G299" s="1">
        <v>1671.35</v>
      </c>
      <c r="H299" s="1">
        <v>1694</v>
      </c>
      <c r="I299" s="1">
        <v>1694.5</v>
      </c>
      <c r="J299" s="1">
        <v>1690.52</v>
      </c>
      <c r="K299" s="1">
        <v>672355</v>
      </c>
      <c r="L299" s="1">
        <v>1136630718.25</v>
      </c>
      <c r="M299" s="1">
        <v>54265</v>
      </c>
      <c r="N299" s="3">
        <f>IF(ISERR(LN(Table1844[[#This Row],[Close Price]]/I298)),"-",LN(Table1844[[#This Row],[Close Price]]/I298))</f>
        <v>1.6362108296311968E-2</v>
      </c>
    </row>
    <row r="300" spans="1:14" x14ac:dyDescent="0.3">
      <c r="A300" s="1" t="s">
        <v>45</v>
      </c>
      <c r="B300" s="1" t="s">
        <v>14</v>
      </c>
      <c r="C300" s="2">
        <v>43539</v>
      </c>
      <c r="D300" s="1">
        <v>1694.5</v>
      </c>
      <c r="E300" s="1">
        <v>1697</v>
      </c>
      <c r="F300" s="1">
        <v>1726.6</v>
      </c>
      <c r="G300" s="1">
        <v>1695</v>
      </c>
      <c r="H300" s="1">
        <v>1710</v>
      </c>
      <c r="I300" s="1">
        <v>1708</v>
      </c>
      <c r="J300" s="1">
        <v>1708.71</v>
      </c>
      <c r="K300" s="1">
        <v>830304</v>
      </c>
      <c r="L300" s="1">
        <v>1418744692.95</v>
      </c>
      <c r="M300" s="1">
        <v>41372</v>
      </c>
      <c r="N300" s="3">
        <f>IF(ISERR(LN(Table1844[[#This Row],[Close Price]]/I299)),"-",LN(Table1844[[#This Row],[Close Price]]/I299))</f>
        <v>7.9353833014092472E-3</v>
      </c>
    </row>
    <row r="301" spans="1:14" x14ac:dyDescent="0.3">
      <c r="A301" s="1" t="s">
        <v>45</v>
      </c>
      <c r="B301" s="1" t="s">
        <v>14</v>
      </c>
      <c r="C301" s="2">
        <v>43542</v>
      </c>
      <c r="D301" s="1">
        <v>1708</v>
      </c>
      <c r="E301" s="1">
        <v>1718</v>
      </c>
      <c r="F301" s="1">
        <v>1722.55</v>
      </c>
      <c r="G301" s="1">
        <v>1684.1</v>
      </c>
      <c r="H301" s="1">
        <v>1688</v>
      </c>
      <c r="I301" s="1">
        <v>1689.35</v>
      </c>
      <c r="J301" s="1">
        <v>1701.39</v>
      </c>
      <c r="K301" s="1">
        <v>464384</v>
      </c>
      <c r="L301" s="1">
        <v>790099947.75</v>
      </c>
      <c r="M301" s="1">
        <v>23156</v>
      </c>
      <c r="N301" s="3">
        <f>IF(ISERR(LN(Table1844[[#This Row],[Close Price]]/I300)),"-",LN(Table1844[[#This Row],[Close Price]]/I300))</f>
        <v>-1.0979255799479242E-2</v>
      </c>
    </row>
    <row r="302" spans="1:14" x14ac:dyDescent="0.3">
      <c r="A302" s="1" t="s">
        <v>45</v>
      </c>
      <c r="B302" s="1" t="s">
        <v>14</v>
      </c>
      <c r="C302" s="2">
        <v>43543</v>
      </c>
      <c r="D302" s="1">
        <v>1689.35</v>
      </c>
      <c r="E302" s="1">
        <v>1698</v>
      </c>
      <c r="F302" s="1">
        <v>1713.35</v>
      </c>
      <c r="G302" s="1">
        <v>1681.55</v>
      </c>
      <c r="H302" s="1">
        <v>1692</v>
      </c>
      <c r="I302" s="1">
        <v>1696</v>
      </c>
      <c r="J302" s="1">
        <v>1700.23</v>
      </c>
      <c r="K302" s="1">
        <v>283112</v>
      </c>
      <c r="L302" s="1">
        <v>481356132.5</v>
      </c>
      <c r="M302" s="1">
        <v>18712</v>
      </c>
      <c r="N302" s="3">
        <f>IF(ISERR(LN(Table1844[[#This Row],[Close Price]]/I301)),"-",LN(Table1844[[#This Row],[Close Price]]/I301))</f>
        <v>3.928697802812367E-3</v>
      </c>
    </row>
    <row r="303" spans="1:14" x14ac:dyDescent="0.3">
      <c r="A303" s="1" t="s">
        <v>45</v>
      </c>
      <c r="B303" s="1" t="s">
        <v>14</v>
      </c>
      <c r="C303" s="2">
        <v>43544</v>
      </c>
      <c r="D303" s="1">
        <v>1696</v>
      </c>
      <c r="E303" s="1">
        <v>1694</v>
      </c>
      <c r="F303" s="1">
        <v>1711</v>
      </c>
      <c r="G303" s="1">
        <v>1671.25</v>
      </c>
      <c r="H303" s="1">
        <v>1678.5</v>
      </c>
      <c r="I303" s="1">
        <v>1675.35</v>
      </c>
      <c r="J303" s="1">
        <v>1686.4</v>
      </c>
      <c r="K303" s="1">
        <v>426057</v>
      </c>
      <c r="L303" s="1">
        <v>718500664.54999995</v>
      </c>
      <c r="M303" s="1">
        <v>21362</v>
      </c>
      <c r="N303" s="3">
        <f>IF(ISERR(LN(Table1844[[#This Row],[Close Price]]/I302)),"-",LN(Table1844[[#This Row],[Close Price]]/I302))</f>
        <v>-1.2250438696903182E-2</v>
      </c>
    </row>
    <row r="304" spans="1:14" x14ac:dyDescent="0.3">
      <c r="A304" s="1" t="s">
        <v>45</v>
      </c>
      <c r="B304" s="1" t="s">
        <v>14</v>
      </c>
      <c r="C304" s="2">
        <v>43546</v>
      </c>
      <c r="D304" s="1">
        <v>1675.35</v>
      </c>
      <c r="E304" s="1">
        <v>1680.1</v>
      </c>
      <c r="F304" s="1">
        <v>1691.6</v>
      </c>
      <c r="G304" s="1">
        <v>1655.55</v>
      </c>
      <c r="H304" s="1">
        <v>1666</v>
      </c>
      <c r="I304" s="1">
        <v>1663.65</v>
      </c>
      <c r="J304" s="1">
        <v>1668.83</v>
      </c>
      <c r="K304" s="1">
        <v>459571</v>
      </c>
      <c r="L304" s="1">
        <v>766946254.95000005</v>
      </c>
      <c r="M304" s="1">
        <v>24201</v>
      </c>
      <c r="N304" s="3">
        <f>IF(ISERR(LN(Table1844[[#This Row],[Close Price]]/I303)),"-",LN(Table1844[[#This Row],[Close Price]]/I303))</f>
        <v>-7.0081149360848288E-3</v>
      </c>
    </row>
    <row r="305" spans="1:14" x14ac:dyDescent="0.3">
      <c r="A305" s="1" t="s">
        <v>45</v>
      </c>
      <c r="B305" s="1" t="s">
        <v>14</v>
      </c>
      <c r="C305" s="2">
        <v>43549</v>
      </c>
      <c r="D305" s="1">
        <v>1663.65</v>
      </c>
      <c r="E305" s="1">
        <v>1659.8</v>
      </c>
      <c r="F305" s="1">
        <v>1710</v>
      </c>
      <c r="G305" s="1">
        <v>1651.1</v>
      </c>
      <c r="H305" s="1">
        <v>1708.65</v>
      </c>
      <c r="I305" s="1">
        <v>1705.75</v>
      </c>
      <c r="J305" s="1">
        <v>1694.28</v>
      </c>
      <c r="K305" s="1">
        <v>684585</v>
      </c>
      <c r="L305" s="1">
        <v>1159875888.05</v>
      </c>
      <c r="M305" s="1">
        <v>34319</v>
      </c>
      <c r="N305" s="3">
        <f>IF(ISERR(LN(Table1844[[#This Row],[Close Price]]/I304)),"-",LN(Table1844[[#This Row],[Close Price]]/I304))</f>
        <v>2.4990912976672598E-2</v>
      </c>
    </row>
    <row r="306" spans="1:14" x14ac:dyDescent="0.3">
      <c r="A306" s="1" t="s">
        <v>45</v>
      </c>
      <c r="B306" s="1" t="s">
        <v>14</v>
      </c>
      <c r="C306" s="2">
        <v>43550</v>
      </c>
      <c r="D306" s="1">
        <v>1705.75</v>
      </c>
      <c r="E306" s="1">
        <v>1710</v>
      </c>
      <c r="F306" s="1">
        <v>1774.95</v>
      </c>
      <c r="G306" s="1">
        <v>1686.65</v>
      </c>
      <c r="H306" s="1">
        <v>1705.2</v>
      </c>
      <c r="I306" s="1">
        <v>1707.85</v>
      </c>
      <c r="J306" s="1">
        <v>1703.8</v>
      </c>
      <c r="K306" s="1">
        <v>509657</v>
      </c>
      <c r="L306" s="1">
        <v>868351838.95000005</v>
      </c>
      <c r="M306" s="1">
        <v>21841</v>
      </c>
      <c r="N306" s="3">
        <f>IF(ISERR(LN(Table1844[[#This Row],[Close Price]]/I305)),"-",LN(Table1844[[#This Row],[Close Price]]/I305))</f>
        <v>1.2303727823517133E-3</v>
      </c>
    </row>
    <row r="307" spans="1:14" x14ac:dyDescent="0.3">
      <c r="A307" s="1" t="s">
        <v>45</v>
      </c>
      <c r="B307" s="1" t="s">
        <v>14</v>
      </c>
      <c r="C307" s="2">
        <v>43551</v>
      </c>
      <c r="D307" s="1">
        <v>1707.85</v>
      </c>
      <c r="E307" s="1">
        <v>1706</v>
      </c>
      <c r="F307" s="1">
        <v>1720</v>
      </c>
      <c r="G307" s="1">
        <v>1661.05</v>
      </c>
      <c r="H307" s="1">
        <v>1671.7</v>
      </c>
      <c r="I307" s="1">
        <v>1665.9</v>
      </c>
      <c r="J307" s="1">
        <v>1685.33</v>
      </c>
      <c r="K307" s="1">
        <v>460961</v>
      </c>
      <c r="L307" s="1">
        <v>776870947.04999995</v>
      </c>
      <c r="M307" s="1">
        <v>19251</v>
      </c>
      <c r="N307" s="3">
        <f>IF(ISERR(LN(Table1844[[#This Row],[Close Price]]/I306)),"-",LN(Table1844[[#This Row],[Close Price]]/I306))</f>
        <v>-2.4869751562213518E-2</v>
      </c>
    </row>
    <row r="308" spans="1:14" x14ac:dyDescent="0.3">
      <c r="A308" s="1" t="s">
        <v>45</v>
      </c>
      <c r="B308" s="1" t="s">
        <v>14</v>
      </c>
      <c r="C308" s="2">
        <v>43552</v>
      </c>
      <c r="D308" s="1">
        <v>1665.9</v>
      </c>
      <c r="E308" s="1">
        <v>1669.9</v>
      </c>
      <c r="F308" s="1">
        <v>1699</v>
      </c>
      <c r="G308" s="1">
        <v>1641.5</v>
      </c>
      <c r="H308" s="1">
        <v>1667</v>
      </c>
      <c r="I308" s="1">
        <v>1654.55</v>
      </c>
      <c r="J308" s="1">
        <v>1655.26</v>
      </c>
      <c r="K308" s="1">
        <v>1681103</v>
      </c>
      <c r="L308" s="1">
        <v>2782661966.4000001</v>
      </c>
      <c r="M308" s="1">
        <v>50201</v>
      </c>
      <c r="N308" s="3">
        <f>IF(ISERR(LN(Table1844[[#This Row],[Close Price]]/I307)),"-",LN(Table1844[[#This Row],[Close Price]]/I307))</f>
        <v>-6.8364494001815924E-3</v>
      </c>
    </row>
    <row r="309" spans="1:14" x14ac:dyDescent="0.3">
      <c r="A309" s="1" t="s">
        <v>45</v>
      </c>
      <c r="B309" s="1" t="s">
        <v>14</v>
      </c>
      <c r="C309" s="2">
        <v>43553</v>
      </c>
      <c r="D309" s="1">
        <v>1654.55</v>
      </c>
      <c r="E309" s="1">
        <v>1661</v>
      </c>
      <c r="F309" s="1">
        <v>1714.9</v>
      </c>
      <c r="G309" s="1">
        <v>1661</v>
      </c>
      <c r="H309" s="1">
        <v>1709</v>
      </c>
      <c r="I309" s="1">
        <v>1703.1</v>
      </c>
      <c r="J309" s="1">
        <v>1701.43</v>
      </c>
      <c r="K309" s="1">
        <v>1026220</v>
      </c>
      <c r="L309" s="1">
        <v>1746040240.9000001</v>
      </c>
      <c r="M309" s="1">
        <v>46575</v>
      </c>
      <c r="N309" s="3">
        <f>IF(ISERR(LN(Table1844[[#This Row],[Close Price]]/I308)),"-",LN(Table1844[[#This Row],[Close Price]]/I308))</f>
        <v>2.8921051329300475E-2</v>
      </c>
    </row>
    <row r="310" spans="1:14" x14ac:dyDescent="0.3">
      <c r="A310" s="1" t="s">
        <v>45</v>
      </c>
      <c r="B310" s="1" t="s">
        <v>14</v>
      </c>
      <c r="C310" s="2">
        <v>43556</v>
      </c>
      <c r="D310" s="1">
        <v>1703.1</v>
      </c>
      <c r="E310" s="1">
        <v>1709</v>
      </c>
      <c r="F310" s="1">
        <v>1742</v>
      </c>
      <c r="G310" s="1">
        <v>1709</v>
      </c>
      <c r="H310" s="1">
        <v>1729</v>
      </c>
      <c r="I310" s="1">
        <v>1723.3</v>
      </c>
      <c r="J310" s="1">
        <v>1729</v>
      </c>
      <c r="K310" s="1">
        <v>888473</v>
      </c>
      <c r="L310" s="1">
        <v>1536166469.8499999</v>
      </c>
      <c r="M310" s="1">
        <v>28406</v>
      </c>
      <c r="N310" s="3">
        <f>IF(ISERR(LN(Table1844[[#This Row],[Close Price]]/I309)),"-",LN(Table1844[[#This Row],[Close Price]]/I309))</f>
        <v>1.1790937442741109E-2</v>
      </c>
    </row>
    <row r="311" spans="1:14" x14ac:dyDescent="0.3">
      <c r="A311" s="1" t="s">
        <v>45</v>
      </c>
      <c r="B311" s="1" t="s">
        <v>14</v>
      </c>
      <c r="C311" s="2">
        <v>43557</v>
      </c>
      <c r="D311" s="1">
        <v>1723.3</v>
      </c>
      <c r="E311" s="1">
        <v>1725.5</v>
      </c>
      <c r="F311" s="1">
        <v>1734.4</v>
      </c>
      <c r="G311" s="1">
        <v>1693.7</v>
      </c>
      <c r="H311" s="1">
        <v>1694</v>
      </c>
      <c r="I311" s="1">
        <v>1699.05</v>
      </c>
      <c r="J311" s="1">
        <v>1706.35</v>
      </c>
      <c r="K311" s="1">
        <v>508894</v>
      </c>
      <c r="L311" s="1">
        <v>868351551</v>
      </c>
      <c r="M311" s="1">
        <v>21814</v>
      </c>
      <c r="N311" s="3">
        <f>IF(ISERR(LN(Table1844[[#This Row],[Close Price]]/I310)),"-",LN(Table1844[[#This Row],[Close Price]]/I310))</f>
        <v>-1.4171785972699144E-2</v>
      </c>
    </row>
    <row r="312" spans="1:14" x14ac:dyDescent="0.3">
      <c r="A312" s="1" t="s">
        <v>45</v>
      </c>
      <c r="B312" s="1" t="s">
        <v>14</v>
      </c>
      <c r="C312" s="2">
        <v>43558</v>
      </c>
      <c r="D312" s="1">
        <v>1699.05</v>
      </c>
      <c r="E312" s="1">
        <v>1707.55</v>
      </c>
      <c r="F312" s="1">
        <v>1707.55</v>
      </c>
      <c r="G312" s="1">
        <v>1665.45</v>
      </c>
      <c r="H312" s="1">
        <v>1673.2</v>
      </c>
      <c r="I312" s="1">
        <v>1675.8</v>
      </c>
      <c r="J312" s="1">
        <v>1686.46</v>
      </c>
      <c r="K312" s="1">
        <v>393202</v>
      </c>
      <c r="L312" s="1">
        <v>663119708.85000002</v>
      </c>
      <c r="M312" s="1">
        <v>20087</v>
      </c>
      <c r="N312" s="3">
        <f>IF(ISERR(LN(Table1844[[#This Row],[Close Price]]/I311)),"-",LN(Table1844[[#This Row],[Close Price]]/I311))</f>
        <v>-1.377860813564618E-2</v>
      </c>
    </row>
    <row r="313" spans="1:14" x14ac:dyDescent="0.3">
      <c r="A313" s="1" t="s">
        <v>45</v>
      </c>
      <c r="B313" s="1" t="s">
        <v>14</v>
      </c>
      <c r="C313" s="2">
        <v>43559</v>
      </c>
      <c r="D313" s="1">
        <v>1675.8</v>
      </c>
      <c r="E313" s="1">
        <v>1679.95</v>
      </c>
      <c r="F313" s="1">
        <v>1714</v>
      </c>
      <c r="G313" s="1">
        <v>1675.8</v>
      </c>
      <c r="H313" s="1">
        <v>1698</v>
      </c>
      <c r="I313" s="1">
        <v>1701.05</v>
      </c>
      <c r="J313" s="1">
        <v>1698.97</v>
      </c>
      <c r="K313" s="1">
        <v>590246</v>
      </c>
      <c r="L313" s="1">
        <v>1002811221.55</v>
      </c>
      <c r="M313" s="1">
        <v>27909</v>
      </c>
      <c r="N313" s="3">
        <f>IF(ISERR(LN(Table1844[[#This Row],[Close Price]]/I312)),"-",LN(Table1844[[#This Row],[Close Price]]/I312))</f>
        <v>1.4955044258505577E-2</v>
      </c>
    </row>
    <row r="314" spans="1:14" x14ac:dyDescent="0.3">
      <c r="A314" s="1" t="s">
        <v>45</v>
      </c>
      <c r="B314" s="1" t="s">
        <v>14</v>
      </c>
      <c r="C314" s="2">
        <v>43560</v>
      </c>
      <c r="D314" s="1">
        <v>1701.05</v>
      </c>
      <c r="E314" s="1">
        <v>1707</v>
      </c>
      <c r="F314" s="1">
        <v>1722.6</v>
      </c>
      <c r="G314" s="1">
        <v>1691.15</v>
      </c>
      <c r="H314" s="1">
        <v>1714.7</v>
      </c>
      <c r="I314" s="1">
        <v>1719</v>
      </c>
      <c r="J314" s="1">
        <v>1712.53</v>
      </c>
      <c r="K314" s="1">
        <v>464487</v>
      </c>
      <c r="L314" s="1">
        <v>795449069.39999998</v>
      </c>
      <c r="M314" s="1">
        <v>20191</v>
      </c>
      <c r="N314" s="3">
        <f>IF(ISERR(LN(Table1844[[#This Row],[Close Price]]/I313)),"-",LN(Table1844[[#This Row],[Close Price]]/I313))</f>
        <v>1.0497018945157716E-2</v>
      </c>
    </row>
    <row r="315" spans="1:14" x14ac:dyDescent="0.3">
      <c r="A315" s="1" t="s">
        <v>45</v>
      </c>
      <c r="B315" s="1" t="s">
        <v>14</v>
      </c>
      <c r="C315" s="2">
        <v>43563</v>
      </c>
      <c r="D315" s="1">
        <v>1719</v>
      </c>
      <c r="E315" s="1">
        <v>1714.7</v>
      </c>
      <c r="F315" s="1">
        <v>1719</v>
      </c>
      <c r="G315" s="1">
        <v>1677.2</v>
      </c>
      <c r="H315" s="1">
        <v>1690</v>
      </c>
      <c r="I315" s="1">
        <v>1684.45</v>
      </c>
      <c r="J315" s="1">
        <v>1689.93</v>
      </c>
      <c r="K315" s="1">
        <v>461738</v>
      </c>
      <c r="L315" s="1">
        <v>780304005.29999995</v>
      </c>
      <c r="M315" s="1">
        <v>20647</v>
      </c>
      <c r="N315" s="3">
        <f>IF(ISERR(LN(Table1844[[#This Row],[Close Price]]/I314)),"-",LN(Table1844[[#This Row],[Close Price]]/I314))</f>
        <v>-2.0303625375110532E-2</v>
      </c>
    </row>
    <row r="316" spans="1:14" x14ac:dyDescent="0.3">
      <c r="A316" s="1" t="s">
        <v>45</v>
      </c>
      <c r="B316" s="1" t="s">
        <v>14</v>
      </c>
      <c r="C316" s="2">
        <v>43564</v>
      </c>
      <c r="D316" s="1">
        <v>1684.45</v>
      </c>
      <c r="E316" s="1">
        <v>1693</v>
      </c>
      <c r="F316" s="1">
        <v>1719.75</v>
      </c>
      <c r="G316" s="1">
        <v>1685.25</v>
      </c>
      <c r="H316" s="1">
        <v>1715.75</v>
      </c>
      <c r="I316" s="1">
        <v>1715.85</v>
      </c>
      <c r="J316" s="1">
        <v>1706.71</v>
      </c>
      <c r="K316" s="1">
        <v>392667</v>
      </c>
      <c r="L316" s="1">
        <v>670170349.89999998</v>
      </c>
      <c r="M316" s="1">
        <v>26061</v>
      </c>
      <c r="N316" s="3">
        <f>IF(ISERR(LN(Table1844[[#This Row],[Close Price]]/I315)),"-",LN(Table1844[[#This Row],[Close Price]]/I315))</f>
        <v>1.846948363205337E-2</v>
      </c>
    </row>
    <row r="317" spans="1:14" x14ac:dyDescent="0.3">
      <c r="A317" s="1" t="s">
        <v>45</v>
      </c>
      <c r="B317" s="1" t="s">
        <v>14</v>
      </c>
      <c r="C317" s="2">
        <v>43565</v>
      </c>
      <c r="D317" s="1">
        <v>1715.85</v>
      </c>
      <c r="E317" s="1">
        <v>1713.85</v>
      </c>
      <c r="F317" s="1">
        <v>1732.5</v>
      </c>
      <c r="G317" s="1">
        <v>1706</v>
      </c>
      <c r="H317" s="1">
        <v>1721</v>
      </c>
      <c r="I317" s="1">
        <v>1722.55</v>
      </c>
      <c r="J317" s="1">
        <v>1721.27</v>
      </c>
      <c r="K317" s="1">
        <v>484391</v>
      </c>
      <c r="L317" s="1">
        <v>833766813.89999998</v>
      </c>
      <c r="M317" s="1">
        <v>23924</v>
      </c>
      <c r="N317" s="3">
        <f>IF(ISERR(LN(Table1844[[#This Row],[Close Price]]/I316)),"-",LN(Table1844[[#This Row],[Close Price]]/I316))</f>
        <v>3.8971664029269072E-3</v>
      </c>
    </row>
    <row r="318" spans="1:14" x14ac:dyDescent="0.3">
      <c r="A318" s="1" t="s">
        <v>45</v>
      </c>
      <c r="B318" s="1" t="s">
        <v>14</v>
      </c>
      <c r="C318" s="2">
        <v>43566</v>
      </c>
      <c r="D318" s="1">
        <v>1722.55</v>
      </c>
      <c r="E318" s="1">
        <v>1715.5</v>
      </c>
      <c r="F318" s="1">
        <v>1723.95</v>
      </c>
      <c r="G318" s="1">
        <v>1704.05</v>
      </c>
      <c r="H318" s="1">
        <v>1717</v>
      </c>
      <c r="I318" s="1">
        <v>1718.4</v>
      </c>
      <c r="J318" s="1">
        <v>1713.67</v>
      </c>
      <c r="K318" s="1">
        <v>357943</v>
      </c>
      <c r="L318" s="1">
        <v>613394473.10000002</v>
      </c>
      <c r="M318" s="1">
        <v>34486</v>
      </c>
      <c r="N318" s="3">
        <f>IF(ISERR(LN(Table1844[[#This Row],[Close Price]]/I317)),"-",LN(Table1844[[#This Row],[Close Price]]/I317))</f>
        <v>-2.4121257281734909E-3</v>
      </c>
    </row>
    <row r="319" spans="1:14" x14ac:dyDescent="0.3">
      <c r="A319" s="1" t="s">
        <v>45</v>
      </c>
      <c r="B319" s="1" t="s">
        <v>14</v>
      </c>
      <c r="C319" s="2">
        <v>43567</v>
      </c>
      <c r="D319" s="1">
        <v>1718.4</v>
      </c>
      <c r="E319" s="1">
        <v>1717</v>
      </c>
      <c r="F319" s="1">
        <v>1736.75</v>
      </c>
      <c r="G319" s="1">
        <v>1713</v>
      </c>
      <c r="H319" s="1">
        <v>1728</v>
      </c>
      <c r="I319" s="1">
        <v>1732.1</v>
      </c>
      <c r="J319" s="1">
        <v>1728.15</v>
      </c>
      <c r="K319" s="1">
        <v>370739</v>
      </c>
      <c r="L319" s="1">
        <v>640692400.70000005</v>
      </c>
      <c r="M319" s="1">
        <v>21216</v>
      </c>
      <c r="N319" s="3">
        <f>IF(ISERR(LN(Table1844[[#This Row],[Close Price]]/I318)),"-",LN(Table1844[[#This Row],[Close Price]]/I318))</f>
        <v>7.9409198616888325E-3</v>
      </c>
    </row>
    <row r="320" spans="1:14" x14ac:dyDescent="0.3">
      <c r="A320" s="1" t="s">
        <v>45</v>
      </c>
      <c r="B320" s="1" t="s">
        <v>14</v>
      </c>
      <c r="C320" s="2">
        <v>43570</v>
      </c>
      <c r="D320" s="1">
        <v>1732.1</v>
      </c>
      <c r="E320" s="1">
        <v>1730</v>
      </c>
      <c r="F320" s="1">
        <v>1749</v>
      </c>
      <c r="G320" s="1">
        <v>1720.3</v>
      </c>
      <c r="H320" s="1">
        <v>1745</v>
      </c>
      <c r="I320" s="1">
        <v>1744.85</v>
      </c>
      <c r="J320" s="1">
        <v>1737.81</v>
      </c>
      <c r="K320" s="1">
        <v>422148</v>
      </c>
      <c r="L320" s="1">
        <v>733613947.79999995</v>
      </c>
      <c r="M320" s="1">
        <v>11138</v>
      </c>
      <c r="N320" s="3">
        <f>IF(ISERR(LN(Table1844[[#This Row],[Close Price]]/I319)),"-",LN(Table1844[[#This Row],[Close Price]]/I319))</f>
        <v>7.3340468801437039E-3</v>
      </c>
    </row>
    <row r="321" spans="1:14" x14ac:dyDescent="0.3">
      <c r="A321" s="1" t="s">
        <v>45</v>
      </c>
      <c r="B321" s="1" t="s">
        <v>14</v>
      </c>
      <c r="C321" s="2">
        <v>43571</v>
      </c>
      <c r="D321" s="1">
        <v>1744.85</v>
      </c>
      <c r="E321" s="1">
        <v>1748.3</v>
      </c>
      <c r="F321" s="1">
        <v>1753.9</v>
      </c>
      <c r="G321" s="1">
        <v>1711.3</v>
      </c>
      <c r="H321" s="1">
        <v>1713</v>
      </c>
      <c r="I321" s="1">
        <v>1714.6</v>
      </c>
      <c r="J321" s="1">
        <v>1726.33</v>
      </c>
      <c r="K321" s="1">
        <v>530087</v>
      </c>
      <c r="L321" s="1">
        <v>915105353.5</v>
      </c>
      <c r="M321" s="1">
        <v>16561</v>
      </c>
      <c r="N321" s="3">
        <f>IF(ISERR(LN(Table1844[[#This Row],[Close Price]]/I320)),"-",LN(Table1844[[#This Row],[Close Price]]/I320))</f>
        <v>-1.7488774811722466E-2</v>
      </c>
    </row>
    <row r="322" spans="1:14" x14ac:dyDescent="0.3">
      <c r="A322" s="1" t="s">
        <v>45</v>
      </c>
      <c r="B322" s="1" t="s">
        <v>14</v>
      </c>
      <c r="C322" s="2">
        <v>43573</v>
      </c>
      <c r="D322" s="1">
        <v>1714.6</v>
      </c>
      <c r="E322" s="1">
        <v>1716</v>
      </c>
      <c r="F322" s="1">
        <v>1731.75</v>
      </c>
      <c r="G322" s="1">
        <v>1713</v>
      </c>
      <c r="H322" s="1">
        <v>1721</v>
      </c>
      <c r="I322" s="1">
        <v>1724.35</v>
      </c>
      <c r="J322" s="1">
        <v>1723.01</v>
      </c>
      <c r="K322" s="1">
        <v>334997</v>
      </c>
      <c r="L322" s="1">
        <v>577204689.54999995</v>
      </c>
      <c r="M322" s="1">
        <v>25394</v>
      </c>
      <c r="N322" s="3">
        <f>IF(ISERR(LN(Table1844[[#This Row],[Close Price]]/I321)),"-",LN(Table1844[[#This Row],[Close Price]]/I321))</f>
        <v>5.670350615273767E-3</v>
      </c>
    </row>
    <row r="323" spans="1:14" x14ac:dyDescent="0.3">
      <c r="A323" s="1" t="s">
        <v>45</v>
      </c>
      <c r="B323" s="1" t="s">
        <v>14</v>
      </c>
      <c r="C323" s="2">
        <v>43577</v>
      </c>
      <c r="D323" s="1">
        <v>1724.35</v>
      </c>
      <c r="E323" s="1">
        <v>1721</v>
      </c>
      <c r="F323" s="1">
        <v>1737.8</v>
      </c>
      <c r="G323" s="1">
        <v>1695</v>
      </c>
      <c r="H323" s="1">
        <v>1704</v>
      </c>
      <c r="I323" s="1">
        <v>1701.5</v>
      </c>
      <c r="J323" s="1">
        <v>1718.62</v>
      </c>
      <c r="K323" s="1">
        <v>324129</v>
      </c>
      <c r="L323" s="1">
        <v>557054208.35000002</v>
      </c>
      <c r="M323" s="1">
        <v>17810</v>
      </c>
      <c r="N323" s="3">
        <f>IF(ISERR(LN(Table1844[[#This Row],[Close Price]]/I322)),"-",LN(Table1844[[#This Row],[Close Price]]/I322))</f>
        <v>-1.3339952918968837E-2</v>
      </c>
    </row>
    <row r="324" spans="1:14" x14ac:dyDescent="0.3">
      <c r="A324" s="1" t="s">
        <v>45</v>
      </c>
      <c r="B324" s="1" t="s">
        <v>14</v>
      </c>
      <c r="C324" s="2">
        <v>43578</v>
      </c>
      <c r="D324" s="1">
        <v>1701.5</v>
      </c>
      <c r="E324" s="1">
        <v>1703</v>
      </c>
      <c r="F324" s="1">
        <v>1713.1</v>
      </c>
      <c r="G324" s="1">
        <v>1682.2</v>
      </c>
      <c r="H324" s="1">
        <v>1685.9</v>
      </c>
      <c r="I324" s="1">
        <v>1686.95</v>
      </c>
      <c r="J324" s="1">
        <v>1690.83</v>
      </c>
      <c r="K324" s="1">
        <v>340440</v>
      </c>
      <c r="L324" s="1">
        <v>575626311.10000002</v>
      </c>
      <c r="M324" s="1">
        <v>27350</v>
      </c>
      <c r="N324" s="3">
        <f>IF(ISERR(LN(Table1844[[#This Row],[Close Price]]/I323)),"-",LN(Table1844[[#This Row],[Close Price]]/I323))</f>
        <v>-8.5880502455996325E-3</v>
      </c>
    </row>
    <row r="325" spans="1:14" x14ac:dyDescent="0.3">
      <c r="A325" s="1" t="s">
        <v>45</v>
      </c>
      <c r="B325" s="1" t="s">
        <v>14</v>
      </c>
      <c r="C325" s="2">
        <v>43579</v>
      </c>
      <c r="D325" s="1">
        <v>1686.95</v>
      </c>
      <c r="E325" s="1">
        <v>1687</v>
      </c>
      <c r="F325" s="1">
        <v>1750</v>
      </c>
      <c r="G325" s="1">
        <v>1687</v>
      </c>
      <c r="H325" s="1">
        <v>1737</v>
      </c>
      <c r="I325" s="1">
        <v>1742.7</v>
      </c>
      <c r="J325" s="1">
        <v>1727.78</v>
      </c>
      <c r="K325" s="1">
        <v>573966</v>
      </c>
      <c r="L325" s="1">
        <v>991689354.70000005</v>
      </c>
      <c r="M325" s="1">
        <v>30460</v>
      </c>
      <c r="N325" s="3">
        <f>IF(ISERR(LN(Table1844[[#This Row],[Close Price]]/I324)),"-",LN(Table1844[[#This Row],[Close Price]]/I324))</f>
        <v>3.2513469971235859E-2</v>
      </c>
    </row>
    <row r="326" spans="1:14" x14ac:dyDescent="0.3">
      <c r="A326" s="1" t="s">
        <v>45</v>
      </c>
      <c r="B326" s="1" t="s">
        <v>14</v>
      </c>
      <c r="C326" s="2">
        <v>43580</v>
      </c>
      <c r="D326" s="1">
        <v>1742.7</v>
      </c>
      <c r="E326" s="1">
        <v>1736.25</v>
      </c>
      <c r="F326" s="1">
        <v>1742.5</v>
      </c>
      <c r="G326" s="1">
        <v>1710.55</v>
      </c>
      <c r="H326" s="1">
        <v>1720.5</v>
      </c>
      <c r="I326" s="1">
        <v>1716.3</v>
      </c>
      <c r="J326" s="1">
        <v>1722.03</v>
      </c>
      <c r="K326" s="1">
        <v>334093</v>
      </c>
      <c r="L326" s="1">
        <v>575318835.04999995</v>
      </c>
      <c r="M326" s="1">
        <v>21745</v>
      </c>
      <c r="N326" s="3">
        <f>IF(ISERR(LN(Table1844[[#This Row],[Close Price]]/I325)),"-",LN(Table1844[[#This Row],[Close Price]]/I325))</f>
        <v>-1.5264823724003765E-2</v>
      </c>
    </row>
    <row r="327" spans="1:14" x14ac:dyDescent="0.3">
      <c r="A327" s="1" t="s">
        <v>45</v>
      </c>
      <c r="B327" s="1" t="s">
        <v>14</v>
      </c>
      <c r="C327" s="2">
        <v>43581</v>
      </c>
      <c r="D327" s="1">
        <v>1716.3</v>
      </c>
      <c r="E327" s="1">
        <v>1733.95</v>
      </c>
      <c r="F327" s="1">
        <v>1739.95</v>
      </c>
      <c r="G327" s="1">
        <v>1716.15</v>
      </c>
      <c r="H327" s="1">
        <v>1723.1</v>
      </c>
      <c r="I327" s="1">
        <v>1722.35</v>
      </c>
      <c r="J327" s="1">
        <v>1727.36</v>
      </c>
      <c r="K327" s="1">
        <v>333124</v>
      </c>
      <c r="L327" s="1">
        <v>575425762.75</v>
      </c>
      <c r="M327" s="1">
        <v>21702</v>
      </c>
      <c r="N327" s="3">
        <f>IF(ISERR(LN(Table1844[[#This Row],[Close Price]]/I326)),"-",LN(Table1844[[#This Row],[Close Price]]/I326))</f>
        <v>3.5188264247077708E-3</v>
      </c>
    </row>
    <row r="328" spans="1:14" x14ac:dyDescent="0.3">
      <c r="A328" s="1" t="s">
        <v>45</v>
      </c>
      <c r="B328" s="1" t="s">
        <v>14</v>
      </c>
      <c r="C328" s="2">
        <v>43585</v>
      </c>
      <c r="D328" s="1">
        <v>1722.35</v>
      </c>
      <c r="E328" s="1">
        <v>1722.35</v>
      </c>
      <c r="F328" s="1">
        <v>1750</v>
      </c>
      <c r="G328" s="1">
        <v>1707.05</v>
      </c>
      <c r="H328" s="1">
        <v>1745</v>
      </c>
      <c r="I328" s="1">
        <v>1746.85</v>
      </c>
      <c r="J328" s="1">
        <v>1733.75</v>
      </c>
      <c r="K328" s="1">
        <v>557187</v>
      </c>
      <c r="L328" s="1">
        <v>966024093.45000005</v>
      </c>
      <c r="M328" s="1">
        <v>29494</v>
      </c>
      <c r="N328" s="3">
        <f>IF(ISERR(LN(Table1844[[#This Row],[Close Price]]/I327)),"-",LN(Table1844[[#This Row],[Close Price]]/I327))</f>
        <v>1.4124528603630981E-2</v>
      </c>
    </row>
    <row r="329" spans="1:14" x14ac:dyDescent="0.3">
      <c r="A329" s="1" t="s">
        <v>45</v>
      </c>
      <c r="B329" s="1" t="s">
        <v>14</v>
      </c>
      <c r="C329" s="2">
        <v>43587</v>
      </c>
      <c r="D329" s="1">
        <v>1746.85</v>
      </c>
      <c r="E329" s="1">
        <v>1741.4</v>
      </c>
      <c r="F329" s="1">
        <v>1771.45</v>
      </c>
      <c r="G329" s="1">
        <v>1707.1</v>
      </c>
      <c r="H329" s="1">
        <v>1710.1</v>
      </c>
      <c r="I329" s="1">
        <v>1714.3</v>
      </c>
      <c r="J329" s="1">
        <v>1735.86</v>
      </c>
      <c r="K329" s="1">
        <v>686686</v>
      </c>
      <c r="L329" s="1">
        <v>1191993727.5999999</v>
      </c>
      <c r="M329" s="1">
        <v>37835</v>
      </c>
      <c r="N329" s="3">
        <f>IF(ISERR(LN(Table1844[[#This Row],[Close Price]]/I328)),"-",LN(Table1844[[#This Row],[Close Price]]/I328))</f>
        <v>-1.8809331957496116E-2</v>
      </c>
    </row>
    <row r="330" spans="1:14" x14ac:dyDescent="0.3">
      <c r="A330" s="1" t="s">
        <v>45</v>
      </c>
      <c r="B330" s="1" t="s">
        <v>14</v>
      </c>
      <c r="C330" s="2">
        <v>43588</v>
      </c>
      <c r="D330" s="1">
        <v>1714.3</v>
      </c>
      <c r="E330" s="1">
        <v>1718</v>
      </c>
      <c r="F330" s="1">
        <v>1725</v>
      </c>
      <c r="G330" s="1">
        <v>1696.25</v>
      </c>
      <c r="H330" s="1">
        <v>1698</v>
      </c>
      <c r="I330" s="1">
        <v>1701.9</v>
      </c>
      <c r="J330" s="1">
        <v>1710.52</v>
      </c>
      <c r="K330" s="1">
        <v>344975</v>
      </c>
      <c r="L330" s="1">
        <v>590085433.04999995</v>
      </c>
      <c r="M330" s="1">
        <v>20850</v>
      </c>
      <c r="N330" s="3">
        <f>IF(ISERR(LN(Table1844[[#This Row],[Close Price]]/I329)),"-",LN(Table1844[[#This Row],[Close Price]]/I329))</f>
        <v>-7.259560012804111E-3</v>
      </c>
    </row>
    <row r="331" spans="1:14" x14ac:dyDescent="0.3">
      <c r="A331" s="1" t="s">
        <v>45</v>
      </c>
      <c r="B331" s="1" t="s">
        <v>14</v>
      </c>
      <c r="C331" s="2">
        <v>43591</v>
      </c>
      <c r="D331" s="1">
        <v>1701.9</v>
      </c>
      <c r="E331" s="1">
        <v>1697.95</v>
      </c>
      <c r="F331" s="1">
        <v>1714.1</v>
      </c>
      <c r="G331" s="1">
        <v>1690.05</v>
      </c>
      <c r="H331" s="1">
        <v>1694.95</v>
      </c>
      <c r="I331" s="1">
        <v>1694.65</v>
      </c>
      <c r="J331" s="1">
        <v>1701.65</v>
      </c>
      <c r="K331" s="1">
        <v>246788</v>
      </c>
      <c r="L331" s="1">
        <v>419946747.5</v>
      </c>
      <c r="M331" s="1">
        <v>15553</v>
      </c>
      <c r="N331" s="3">
        <f>IF(ISERR(LN(Table1844[[#This Row],[Close Price]]/I330)),"-",LN(Table1844[[#This Row],[Close Price]]/I330))</f>
        <v>-4.2690441835250958E-3</v>
      </c>
    </row>
    <row r="332" spans="1:14" x14ac:dyDescent="0.3">
      <c r="A332" s="1" t="s">
        <v>45</v>
      </c>
      <c r="B332" s="1" t="s">
        <v>14</v>
      </c>
      <c r="C332" s="2">
        <v>43592</v>
      </c>
      <c r="D332" s="1">
        <v>1694.65</v>
      </c>
      <c r="E332" s="1">
        <v>1670</v>
      </c>
      <c r="F332" s="1">
        <v>1706.3</v>
      </c>
      <c r="G332" s="1">
        <v>1670</v>
      </c>
      <c r="H332" s="1">
        <v>1688</v>
      </c>
      <c r="I332" s="1">
        <v>1689.15</v>
      </c>
      <c r="J332" s="1">
        <v>1691.56</v>
      </c>
      <c r="K332" s="1">
        <v>559625</v>
      </c>
      <c r="L332" s="1">
        <v>946638380.70000005</v>
      </c>
      <c r="M332" s="1">
        <v>40520</v>
      </c>
      <c r="N332" s="3">
        <f>IF(ISERR(LN(Table1844[[#This Row],[Close Price]]/I331)),"-",LN(Table1844[[#This Row],[Close Price]]/I331))</f>
        <v>-3.2507860059618325E-3</v>
      </c>
    </row>
    <row r="333" spans="1:14" x14ac:dyDescent="0.3">
      <c r="A333" s="1" t="s">
        <v>45</v>
      </c>
      <c r="B333" s="1" t="s">
        <v>14</v>
      </c>
      <c r="C333" s="2">
        <v>43593</v>
      </c>
      <c r="D333" s="1">
        <v>1689.15</v>
      </c>
      <c r="E333" s="1">
        <v>1686.6</v>
      </c>
      <c r="F333" s="1">
        <v>1695.9</v>
      </c>
      <c r="G333" s="1">
        <v>1654.1</v>
      </c>
      <c r="H333" s="1">
        <v>1661</v>
      </c>
      <c r="I333" s="1">
        <v>1668.5</v>
      </c>
      <c r="J333" s="1">
        <v>1668.88</v>
      </c>
      <c r="K333" s="1">
        <v>443167</v>
      </c>
      <c r="L333" s="1">
        <v>739593727.5</v>
      </c>
      <c r="M333" s="1">
        <v>22146</v>
      </c>
      <c r="N333" s="3">
        <f>IF(ISERR(LN(Table1844[[#This Row],[Close Price]]/I332)),"-",LN(Table1844[[#This Row],[Close Price]]/I332))</f>
        <v>-1.2300424619715613E-2</v>
      </c>
    </row>
    <row r="334" spans="1:14" x14ac:dyDescent="0.3">
      <c r="A334" s="1" t="s">
        <v>45</v>
      </c>
      <c r="B334" s="1" t="s">
        <v>14</v>
      </c>
      <c r="C334" s="2">
        <v>43594</v>
      </c>
      <c r="D334" s="1">
        <v>1668.5</v>
      </c>
      <c r="E334" s="1">
        <v>1661.5</v>
      </c>
      <c r="F334" s="1">
        <v>1664.75</v>
      </c>
      <c r="G334" s="1">
        <v>1615</v>
      </c>
      <c r="H334" s="1">
        <v>1619</v>
      </c>
      <c r="I334" s="1">
        <v>1625.55</v>
      </c>
      <c r="J334" s="1">
        <v>1641.05</v>
      </c>
      <c r="K334" s="1">
        <v>553836</v>
      </c>
      <c r="L334" s="1">
        <v>908874616.20000005</v>
      </c>
      <c r="M334" s="1">
        <v>29183</v>
      </c>
      <c r="N334" s="3">
        <f>IF(ISERR(LN(Table1844[[#This Row],[Close Price]]/I333)),"-",LN(Table1844[[#This Row],[Close Price]]/I333))</f>
        <v>-2.6078799154314807E-2</v>
      </c>
    </row>
    <row r="335" spans="1:14" x14ac:dyDescent="0.3">
      <c r="A335" s="1" t="s">
        <v>45</v>
      </c>
      <c r="B335" s="1" t="s">
        <v>14</v>
      </c>
      <c r="C335" s="2">
        <v>43595</v>
      </c>
      <c r="D335" s="1">
        <v>1625.55</v>
      </c>
      <c r="E335" s="1">
        <v>1609.2</v>
      </c>
      <c r="F335" s="1">
        <v>1657.8</v>
      </c>
      <c r="G335" s="1">
        <v>1603</v>
      </c>
      <c r="H335" s="1">
        <v>1652.8</v>
      </c>
      <c r="I335" s="1">
        <v>1650.35</v>
      </c>
      <c r="J335" s="1">
        <v>1641.94</v>
      </c>
      <c r="K335" s="1">
        <v>637110</v>
      </c>
      <c r="L335" s="1">
        <v>1046097559.2</v>
      </c>
      <c r="M335" s="1">
        <v>24029</v>
      </c>
      <c r="N335" s="3">
        <f>IF(ISERR(LN(Table1844[[#This Row],[Close Price]]/I334)),"-",LN(Table1844[[#This Row],[Close Price]]/I334))</f>
        <v>1.5141166575110214E-2</v>
      </c>
    </row>
    <row r="336" spans="1:14" x14ac:dyDescent="0.3">
      <c r="A336" s="1" t="s">
        <v>45</v>
      </c>
      <c r="B336" s="1" t="s">
        <v>14</v>
      </c>
      <c r="C336" s="2">
        <v>43598</v>
      </c>
      <c r="D336" s="1">
        <v>1650.35</v>
      </c>
      <c r="E336" s="1">
        <v>1652.8</v>
      </c>
      <c r="F336" s="1">
        <v>1652.8</v>
      </c>
      <c r="G336" s="1">
        <v>1613.9</v>
      </c>
      <c r="H336" s="1">
        <v>1630.5</v>
      </c>
      <c r="I336" s="1">
        <v>1625.15</v>
      </c>
      <c r="J336" s="1">
        <v>1633.82</v>
      </c>
      <c r="K336" s="1">
        <v>255768</v>
      </c>
      <c r="L336" s="1">
        <v>417878306.80000001</v>
      </c>
      <c r="M336" s="1">
        <v>9867</v>
      </c>
      <c r="N336" s="3">
        <f>IF(ISERR(LN(Table1844[[#This Row],[Close Price]]/I335)),"-",LN(Table1844[[#This Row],[Close Price]]/I335))</f>
        <v>-1.5387267416171411E-2</v>
      </c>
    </row>
    <row r="337" spans="1:14" x14ac:dyDescent="0.3">
      <c r="A337" s="1" t="s">
        <v>45</v>
      </c>
      <c r="B337" s="1" t="s">
        <v>14</v>
      </c>
      <c r="C337" s="2">
        <v>43599</v>
      </c>
      <c r="D337" s="1">
        <v>1625.15</v>
      </c>
      <c r="E337" s="1">
        <v>1634.85</v>
      </c>
      <c r="F337" s="1">
        <v>1634.85</v>
      </c>
      <c r="G337" s="1">
        <v>1594</v>
      </c>
      <c r="H337" s="1">
        <v>1618</v>
      </c>
      <c r="I337" s="1">
        <v>1617.35</v>
      </c>
      <c r="J337" s="1">
        <v>1614.19</v>
      </c>
      <c r="K337" s="1">
        <v>422106</v>
      </c>
      <c r="L337" s="1">
        <v>681360296.89999998</v>
      </c>
      <c r="M337" s="1">
        <v>18671</v>
      </c>
      <c r="N337" s="3">
        <f>IF(ISERR(LN(Table1844[[#This Row],[Close Price]]/I336)),"-",LN(Table1844[[#This Row],[Close Price]]/I336))</f>
        <v>-4.8111118244641479E-3</v>
      </c>
    </row>
    <row r="338" spans="1:14" x14ac:dyDescent="0.3">
      <c r="A338" s="1" t="s">
        <v>45</v>
      </c>
      <c r="B338" s="1" t="s">
        <v>14</v>
      </c>
      <c r="C338" s="2">
        <v>43600</v>
      </c>
      <c r="D338" s="1">
        <v>1617.35</v>
      </c>
      <c r="E338" s="1">
        <v>1610.5</v>
      </c>
      <c r="F338" s="1">
        <v>1654</v>
      </c>
      <c r="G338" s="1">
        <v>1602</v>
      </c>
      <c r="H338" s="1">
        <v>1609</v>
      </c>
      <c r="I338" s="1">
        <v>1608.85</v>
      </c>
      <c r="J338" s="1">
        <v>1634.99</v>
      </c>
      <c r="K338" s="1">
        <v>639846</v>
      </c>
      <c r="L338" s="1">
        <v>1046143837.3</v>
      </c>
      <c r="M338" s="1">
        <v>27871</v>
      </c>
      <c r="N338" s="3">
        <f>IF(ISERR(LN(Table1844[[#This Row],[Close Price]]/I337)),"-",LN(Table1844[[#This Row],[Close Price]]/I337))</f>
        <v>-5.2693693309488155E-3</v>
      </c>
    </row>
    <row r="339" spans="1:14" x14ac:dyDescent="0.3">
      <c r="A339" s="1" t="s">
        <v>45</v>
      </c>
      <c r="B339" s="1" t="s">
        <v>14</v>
      </c>
      <c r="C339" s="2">
        <v>43601</v>
      </c>
      <c r="D339" s="1">
        <v>1608.85</v>
      </c>
      <c r="E339" s="1">
        <v>1612.2</v>
      </c>
      <c r="F339" s="1">
        <v>1648.35</v>
      </c>
      <c r="G339" s="1">
        <v>1597.9</v>
      </c>
      <c r="H339" s="1">
        <v>1636.2</v>
      </c>
      <c r="I339" s="1">
        <v>1640.3</v>
      </c>
      <c r="J339" s="1">
        <v>1627.17</v>
      </c>
      <c r="K339" s="1">
        <v>494855</v>
      </c>
      <c r="L339" s="1">
        <v>805215124.75</v>
      </c>
      <c r="M339" s="1">
        <v>27521</v>
      </c>
      <c r="N339" s="3">
        <f>IF(ISERR(LN(Table1844[[#This Row],[Close Price]]/I338)),"-",LN(Table1844[[#This Row],[Close Price]]/I338))</f>
        <v>1.9359513877800244E-2</v>
      </c>
    </row>
    <row r="340" spans="1:14" x14ac:dyDescent="0.3">
      <c r="A340" s="1" t="s">
        <v>45</v>
      </c>
      <c r="B340" s="1" t="s">
        <v>14</v>
      </c>
      <c r="C340" s="2">
        <v>43602</v>
      </c>
      <c r="D340" s="1">
        <v>1640.3</v>
      </c>
      <c r="E340" s="1">
        <v>1636</v>
      </c>
      <c r="F340" s="1">
        <v>1653</v>
      </c>
      <c r="G340" s="1">
        <v>1622.1</v>
      </c>
      <c r="H340" s="1">
        <v>1638</v>
      </c>
      <c r="I340" s="1">
        <v>1632.7</v>
      </c>
      <c r="J340" s="1">
        <v>1636.92</v>
      </c>
      <c r="K340" s="1">
        <v>363216</v>
      </c>
      <c r="L340" s="1">
        <v>594556500.14999998</v>
      </c>
      <c r="M340" s="1">
        <v>21999</v>
      </c>
      <c r="N340" s="3">
        <f>IF(ISERR(LN(Table1844[[#This Row],[Close Price]]/I339)),"-",LN(Table1844[[#This Row],[Close Price]]/I339))</f>
        <v>-4.6440657863212323E-3</v>
      </c>
    </row>
    <row r="341" spans="1:14" x14ac:dyDescent="0.3">
      <c r="A341" s="1" t="s">
        <v>45</v>
      </c>
      <c r="B341" s="1" t="s">
        <v>14</v>
      </c>
      <c r="C341" s="2">
        <v>43605</v>
      </c>
      <c r="D341" s="1">
        <v>1632.7</v>
      </c>
      <c r="E341" s="1">
        <v>1680</v>
      </c>
      <c r="F341" s="1">
        <v>1690</v>
      </c>
      <c r="G341" s="1">
        <v>1640</v>
      </c>
      <c r="H341" s="1">
        <v>1655.3</v>
      </c>
      <c r="I341" s="1">
        <v>1659.7</v>
      </c>
      <c r="J341" s="1">
        <v>1659.12</v>
      </c>
      <c r="K341" s="1">
        <v>482091</v>
      </c>
      <c r="L341" s="1">
        <v>799845446.64999998</v>
      </c>
      <c r="M341" s="1">
        <v>33321</v>
      </c>
      <c r="N341" s="3">
        <f>IF(ISERR(LN(Table1844[[#This Row],[Close Price]]/I340)),"-",LN(Table1844[[#This Row],[Close Price]]/I340))</f>
        <v>1.6401776994554338E-2</v>
      </c>
    </row>
    <row r="342" spans="1:14" x14ac:dyDescent="0.3">
      <c r="A342" s="1" t="s">
        <v>45</v>
      </c>
      <c r="B342" s="1" t="s">
        <v>14</v>
      </c>
      <c r="C342" s="2">
        <v>43606</v>
      </c>
      <c r="D342" s="1">
        <v>1659.7</v>
      </c>
      <c r="E342" s="1">
        <v>1658</v>
      </c>
      <c r="F342" s="1">
        <v>1715</v>
      </c>
      <c r="G342" s="1">
        <v>1658</v>
      </c>
      <c r="H342" s="1">
        <v>1697.95</v>
      </c>
      <c r="I342" s="1">
        <v>1696.5</v>
      </c>
      <c r="J342" s="1">
        <v>1696.91</v>
      </c>
      <c r="K342" s="1">
        <v>494321</v>
      </c>
      <c r="L342" s="1">
        <v>838817905.70000005</v>
      </c>
      <c r="M342" s="1">
        <v>23798</v>
      </c>
      <c r="N342" s="3">
        <f>IF(ISERR(LN(Table1844[[#This Row],[Close Price]]/I341)),"-",LN(Table1844[[#This Row],[Close Price]]/I341))</f>
        <v>2.1930442097611757E-2</v>
      </c>
    </row>
    <row r="343" spans="1:14" x14ac:dyDescent="0.3">
      <c r="A343" s="1" t="s">
        <v>45</v>
      </c>
      <c r="B343" s="1" t="s">
        <v>14</v>
      </c>
      <c r="C343" s="2">
        <v>43607</v>
      </c>
      <c r="D343" s="1">
        <v>1696.5</v>
      </c>
      <c r="E343" s="1">
        <v>1704.9</v>
      </c>
      <c r="F343" s="1">
        <v>1706.2</v>
      </c>
      <c r="G343" s="1">
        <v>1670</v>
      </c>
      <c r="H343" s="1">
        <v>1695</v>
      </c>
      <c r="I343" s="1">
        <v>1680.2</v>
      </c>
      <c r="J343" s="1">
        <v>1683.27</v>
      </c>
      <c r="K343" s="1">
        <v>342013</v>
      </c>
      <c r="L343" s="1">
        <v>575699349.75</v>
      </c>
      <c r="M343" s="1">
        <v>24550</v>
      </c>
      <c r="N343" s="3">
        <f>IF(ISERR(LN(Table1844[[#This Row],[Close Price]]/I342)),"-",LN(Table1844[[#This Row],[Close Price]]/I342))</f>
        <v>-9.6544712935380545E-3</v>
      </c>
    </row>
    <row r="344" spans="1:14" x14ac:dyDescent="0.3">
      <c r="A344" s="1" t="s">
        <v>45</v>
      </c>
      <c r="B344" s="1" t="s">
        <v>14</v>
      </c>
      <c r="C344" s="2">
        <v>43608</v>
      </c>
      <c r="D344" s="1">
        <v>1680.2</v>
      </c>
      <c r="E344" s="1">
        <v>1710</v>
      </c>
      <c r="F344" s="1">
        <v>1744</v>
      </c>
      <c r="G344" s="1">
        <v>1692</v>
      </c>
      <c r="H344" s="1">
        <v>1739.95</v>
      </c>
      <c r="I344" s="1">
        <v>1732.45</v>
      </c>
      <c r="J344" s="1">
        <v>1720.98</v>
      </c>
      <c r="K344" s="1">
        <v>543073</v>
      </c>
      <c r="L344" s="1">
        <v>934619887</v>
      </c>
      <c r="M344" s="1">
        <v>40811</v>
      </c>
      <c r="N344" s="3">
        <f>IF(ISERR(LN(Table1844[[#This Row],[Close Price]]/I343)),"-",LN(Table1844[[#This Row],[Close Price]]/I343))</f>
        <v>3.0623757687992831E-2</v>
      </c>
    </row>
    <row r="345" spans="1:14" x14ac:dyDescent="0.3">
      <c r="A345" s="1" t="s">
        <v>45</v>
      </c>
      <c r="B345" s="1" t="s">
        <v>14</v>
      </c>
      <c r="C345" s="2">
        <v>43609</v>
      </c>
      <c r="D345" s="1">
        <v>1732.45</v>
      </c>
      <c r="E345" s="1">
        <v>1742.1</v>
      </c>
      <c r="F345" s="1">
        <v>1774</v>
      </c>
      <c r="G345" s="1">
        <v>1737</v>
      </c>
      <c r="H345" s="1">
        <v>1774</v>
      </c>
      <c r="I345" s="1">
        <v>1765.65</v>
      </c>
      <c r="J345" s="1">
        <v>1754.34</v>
      </c>
      <c r="K345" s="1">
        <v>572794</v>
      </c>
      <c r="L345" s="1">
        <v>1004878221.45</v>
      </c>
      <c r="M345" s="1">
        <v>23976</v>
      </c>
      <c r="N345" s="3">
        <f>IF(ISERR(LN(Table1844[[#This Row],[Close Price]]/I344)),"-",LN(Table1844[[#This Row],[Close Price]]/I344))</f>
        <v>1.8982302907859693E-2</v>
      </c>
    </row>
    <row r="346" spans="1:14" x14ac:dyDescent="0.3">
      <c r="A346" s="1" t="s">
        <v>45</v>
      </c>
      <c r="B346" s="1" t="s">
        <v>14</v>
      </c>
      <c r="C346" s="2">
        <v>43612</v>
      </c>
      <c r="D346" s="1">
        <v>1765.65</v>
      </c>
      <c r="E346" s="1">
        <v>1729.5</v>
      </c>
      <c r="F346" s="1">
        <v>1730.05</v>
      </c>
      <c r="G346" s="1">
        <v>1578.05</v>
      </c>
      <c r="H346" s="1">
        <v>1590</v>
      </c>
      <c r="I346" s="1">
        <v>1593.45</v>
      </c>
      <c r="J346" s="1">
        <v>1620.47</v>
      </c>
      <c r="K346" s="1">
        <v>3084161</v>
      </c>
      <c r="L346" s="1">
        <v>4997785603.4499998</v>
      </c>
      <c r="M346" s="1">
        <v>118228</v>
      </c>
      <c r="N346" s="3">
        <f>IF(ISERR(LN(Table1844[[#This Row],[Close Price]]/I345)),"-",LN(Table1844[[#This Row],[Close Price]]/I345))</f>
        <v>-0.10261741763246719</v>
      </c>
    </row>
    <row r="347" spans="1:14" x14ac:dyDescent="0.3">
      <c r="A347" s="1" t="s">
        <v>45</v>
      </c>
      <c r="B347" s="1" t="s">
        <v>14</v>
      </c>
      <c r="C347" s="2">
        <v>43613</v>
      </c>
      <c r="D347" s="1">
        <v>1593.45</v>
      </c>
      <c r="E347" s="1">
        <v>1600</v>
      </c>
      <c r="F347" s="1">
        <v>1629</v>
      </c>
      <c r="G347" s="1">
        <v>1585.6</v>
      </c>
      <c r="H347" s="1">
        <v>1615</v>
      </c>
      <c r="I347" s="1">
        <v>1617.85</v>
      </c>
      <c r="J347" s="1">
        <v>1615.93</v>
      </c>
      <c r="K347" s="1">
        <v>1231843</v>
      </c>
      <c r="L347" s="1">
        <v>1990568412.3499999</v>
      </c>
      <c r="M347" s="1">
        <v>57262</v>
      </c>
      <c r="N347" s="3">
        <f>IF(ISERR(LN(Table1844[[#This Row],[Close Price]]/I346)),"-",LN(Table1844[[#This Row],[Close Price]]/I346))</f>
        <v>1.5196630381005608E-2</v>
      </c>
    </row>
    <row r="348" spans="1:14" x14ac:dyDescent="0.3">
      <c r="A348" s="1" t="s">
        <v>45</v>
      </c>
      <c r="B348" s="1" t="s">
        <v>14</v>
      </c>
      <c r="C348" s="2">
        <v>43614</v>
      </c>
      <c r="D348" s="1">
        <v>1617.85</v>
      </c>
      <c r="E348" s="1">
        <v>1618</v>
      </c>
      <c r="F348" s="1">
        <v>1624.4</v>
      </c>
      <c r="G348" s="1">
        <v>1585.2</v>
      </c>
      <c r="H348" s="1">
        <v>1594.8</v>
      </c>
      <c r="I348" s="1">
        <v>1589.1</v>
      </c>
      <c r="J348" s="1">
        <v>1597.58</v>
      </c>
      <c r="K348" s="1">
        <v>474654</v>
      </c>
      <c r="L348" s="1">
        <v>758298330.04999995</v>
      </c>
      <c r="M348" s="1">
        <v>21369</v>
      </c>
      <c r="N348" s="3">
        <f>IF(ISERR(LN(Table1844[[#This Row],[Close Price]]/I347)),"-",LN(Table1844[[#This Row],[Close Price]]/I347))</f>
        <v>-1.7930289056547099E-2</v>
      </c>
    </row>
    <row r="349" spans="1:14" x14ac:dyDescent="0.3">
      <c r="A349" s="1" t="s">
        <v>45</v>
      </c>
      <c r="B349" s="1" t="s">
        <v>14</v>
      </c>
      <c r="C349" s="2">
        <v>43615</v>
      </c>
      <c r="D349" s="1">
        <v>1589.1</v>
      </c>
      <c r="E349" s="1">
        <v>1599</v>
      </c>
      <c r="F349" s="1">
        <v>1626.8</v>
      </c>
      <c r="G349" s="1">
        <v>1580.8</v>
      </c>
      <c r="H349" s="1">
        <v>1584</v>
      </c>
      <c r="I349" s="1">
        <v>1585.45</v>
      </c>
      <c r="J349" s="1">
        <v>1600.59</v>
      </c>
      <c r="K349" s="1">
        <v>925477</v>
      </c>
      <c r="L349" s="1">
        <v>1481306573.8499999</v>
      </c>
      <c r="M349" s="1">
        <v>35507</v>
      </c>
      <c r="N349" s="3">
        <f>IF(ISERR(LN(Table1844[[#This Row],[Close Price]]/I348)),"-",LN(Table1844[[#This Row],[Close Price]]/I348))</f>
        <v>-2.2995395305773127E-3</v>
      </c>
    </row>
    <row r="350" spans="1:14" x14ac:dyDescent="0.3">
      <c r="A350" s="1" t="s">
        <v>45</v>
      </c>
      <c r="B350" s="1" t="s">
        <v>14</v>
      </c>
      <c r="C350" s="2">
        <v>43616</v>
      </c>
      <c r="D350" s="1">
        <v>1585.45</v>
      </c>
      <c r="E350" s="1">
        <v>1595.95</v>
      </c>
      <c r="F350" s="1">
        <v>1609.8</v>
      </c>
      <c r="G350" s="1">
        <v>1583</v>
      </c>
      <c r="H350" s="1">
        <v>1592.5</v>
      </c>
      <c r="I350" s="1">
        <v>1592.3</v>
      </c>
      <c r="J350" s="1">
        <v>1595.83</v>
      </c>
      <c r="K350" s="1">
        <v>787381</v>
      </c>
      <c r="L350" s="1">
        <v>1256527593.1500001</v>
      </c>
      <c r="M350" s="1">
        <v>45123</v>
      </c>
      <c r="N350" s="3">
        <f>IF(ISERR(LN(Table1844[[#This Row],[Close Price]]/I349)),"-",LN(Table1844[[#This Row],[Close Price]]/I349))</f>
        <v>4.3112331743671043E-3</v>
      </c>
    </row>
    <row r="351" spans="1:14" x14ac:dyDescent="0.3">
      <c r="A351" s="1" t="s">
        <v>45</v>
      </c>
      <c r="B351" s="1" t="s">
        <v>14</v>
      </c>
      <c r="C351" s="2">
        <v>43619</v>
      </c>
      <c r="D351" s="1">
        <v>1592.3</v>
      </c>
      <c r="E351" s="1">
        <v>1597.25</v>
      </c>
      <c r="F351" s="1">
        <v>1621</v>
      </c>
      <c r="G351" s="1">
        <v>1566.55</v>
      </c>
      <c r="H351" s="1">
        <v>1620.55</v>
      </c>
      <c r="I351" s="1">
        <v>1616.25</v>
      </c>
      <c r="J351" s="1">
        <v>1594.45</v>
      </c>
      <c r="K351" s="1">
        <v>765932</v>
      </c>
      <c r="L351" s="1">
        <v>1221243696</v>
      </c>
      <c r="M351" s="1">
        <v>36886</v>
      </c>
      <c r="N351" s="3">
        <f>IF(ISERR(LN(Table1844[[#This Row],[Close Price]]/I350)),"-",LN(Table1844[[#This Row],[Close Price]]/I350))</f>
        <v>1.4929139223686962E-2</v>
      </c>
    </row>
    <row r="352" spans="1:14" x14ac:dyDescent="0.3">
      <c r="A352" s="1" t="s">
        <v>45</v>
      </c>
      <c r="B352" s="1" t="s">
        <v>14</v>
      </c>
      <c r="C352" s="2">
        <v>43620</v>
      </c>
      <c r="D352" s="1">
        <v>1616.25</v>
      </c>
      <c r="E352" s="1">
        <v>1610</v>
      </c>
      <c r="F352" s="1">
        <v>1610</v>
      </c>
      <c r="G352" s="1">
        <v>1580.4</v>
      </c>
      <c r="H352" s="1">
        <v>1585</v>
      </c>
      <c r="I352" s="1">
        <v>1586.35</v>
      </c>
      <c r="J352" s="1">
        <v>1590.32</v>
      </c>
      <c r="K352" s="1">
        <v>803652</v>
      </c>
      <c r="L352" s="1">
        <v>1278060377.25</v>
      </c>
      <c r="M352" s="1">
        <v>43767</v>
      </c>
      <c r="N352" s="3">
        <f>IF(ISERR(LN(Table1844[[#This Row],[Close Price]]/I351)),"-",LN(Table1844[[#This Row],[Close Price]]/I351))</f>
        <v>-1.8672871279349013E-2</v>
      </c>
    </row>
    <row r="353" spans="1:14" x14ac:dyDescent="0.3">
      <c r="A353" s="1" t="s">
        <v>45</v>
      </c>
      <c r="B353" s="1" t="s">
        <v>14</v>
      </c>
      <c r="C353" s="2">
        <v>43622</v>
      </c>
      <c r="D353" s="1">
        <v>1586.35</v>
      </c>
      <c r="E353" s="1">
        <v>1598</v>
      </c>
      <c r="F353" s="1">
        <v>1598</v>
      </c>
      <c r="G353" s="1">
        <v>1554.45</v>
      </c>
      <c r="H353" s="1">
        <v>1574.95</v>
      </c>
      <c r="I353" s="1">
        <v>1580.35</v>
      </c>
      <c r="J353" s="1">
        <v>1570.8</v>
      </c>
      <c r="K353" s="1">
        <v>925968</v>
      </c>
      <c r="L353" s="1">
        <v>1454508920.8499999</v>
      </c>
      <c r="M353" s="1">
        <v>41417</v>
      </c>
      <c r="N353" s="3">
        <f>IF(ISERR(LN(Table1844[[#This Row],[Close Price]]/I352)),"-",LN(Table1844[[#This Row],[Close Price]]/I352))</f>
        <v>-3.789438330072102E-3</v>
      </c>
    </row>
    <row r="354" spans="1:14" x14ac:dyDescent="0.3">
      <c r="A354" s="1" t="s">
        <v>45</v>
      </c>
      <c r="B354" s="1" t="s">
        <v>14</v>
      </c>
      <c r="C354" s="2">
        <v>43623</v>
      </c>
      <c r="D354" s="1">
        <v>1580.35</v>
      </c>
      <c r="E354" s="1">
        <v>1575</v>
      </c>
      <c r="F354" s="1">
        <v>1580.65</v>
      </c>
      <c r="G354" s="1">
        <v>1553.05</v>
      </c>
      <c r="H354" s="1">
        <v>1564</v>
      </c>
      <c r="I354" s="1">
        <v>1566.25</v>
      </c>
      <c r="J354" s="1">
        <v>1565.85</v>
      </c>
      <c r="K354" s="1">
        <v>632011</v>
      </c>
      <c r="L354" s="1">
        <v>989632078.25</v>
      </c>
      <c r="M354" s="1">
        <v>32517</v>
      </c>
      <c r="N354" s="3">
        <f>IF(ISERR(LN(Table1844[[#This Row],[Close Price]]/I353)),"-",LN(Table1844[[#This Row],[Close Price]]/I353))</f>
        <v>-8.9621142663680094E-3</v>
      </c>
    </row>
    <row r="355" spans="1:14" x14ac:dyDescent="0.3">
      <c r="A355" s="1" t="s">
        <v>45</v>
      </c>
      <c r="B355" s="1" t="s">
        <v>14</v>
      </c>
      <c r="C355" s="2">
        <v>43626</v>
      </c>
      <c r="D355" s="1">
        <v>1566.25</v>
      </c>
      <c r="E355" s="1">
        <v>1562</v>
      </c>
      <c r="F355" s="1">
        <v>1579</v>
      </c>
      <c r="G355" s="1">
        <v>1556.05</v>
      </c>
      <c r="H355" s="1">
        <v>1560.5</v>
      </c>
      <c r="I355" s="1">
        <v>1561.05</v>
      </c>
      <c r="J355" s="1">
        <v>1567.45</v>
      </c>
      <c r="K355" s="1">
        <v>363052</v>
      </c>
      <c r="L355" s="1">
        <v>569065610</v>
      </c>
      <c r="M355" s="1">
        <v>24248</v>
      </c>
      <c r="N355" s="3">
        <f>IF(ISERR(LN(Table1844[[#This Row],[Close Price]]/I354)),"-",LN(Table1844[[#This Row],[Close Price]]/I354))</f>
        <v>-3.3255554583000056E-3</v>
      </c>
    </row>
    <row r="356" spans="1:14" x14ac:dyDescent="0.3">
      <c r="A356" s="1" t="s">
        <v>45</v>
      </c>
      <c r="B356" s="1" t="s">
        <v>14</v>
      </c>
      <c r="C356" s="2">
        <v>43627</v>
      </c>
      <c r="D356" s="1">
        <v>1561.05</v>
      </c>
      <c r="E356" s="1">
        <v>1567</v>
      </c>
      <c r="F356" s="1">
        <v>1571.85</v>
      </c>
      <c r="G356" s="1">
        <v>1552</v>
      </c>
      <c r="H356" s="1">
        <v>1555</v>
      </c>
      <c r="I356" s="1">
        <v>1555.8</v>
      </c>
      <c r="J356" s="1">
        <v>1559.66</v>
      </c>
      <c r="K356" s="1">
        <v>475514</v>
      </c>
      <c r="L356" s="1">
        <v>741640646.64999998</v>
      </c>
      <c r="M356" s="1">
        <v>33092</v>
      </c>
      <c r="N356" s="3">
        <f>IF(ISERR(LN(Table1844[[#This Row],[Close Price]]/I355)),"-",LN(Table1844[[#This Row],[Close Price]]/I355))</f>
        <v>-3.3687889793044324E-3</v>
      </c>
    </row>
    <row r="357" spans="1:14" x14ac:dyDescent="0.3">
      <c r="A357" s="1" t="s">
        <v>45</v>
      </c>
      <c r="B357" s="1" t="s">
        <v>14</v>
      </c>
      <c r="C357" s="2">
        <v>43628</v>
      </c>
      <c r="D357" s="1">
        <v>1555.8</v>
      </c>
      <c r="E357" s="1">
        <v>1555.8</v>
      </c>
      <c r="F357" s="1">
        <v>1560</v>
      </c>
      <c r="G357" s="1">
        <v>1530.75</v>
      </c>
      <c r="H357" s="1">
        <v>1540</v>
      </c>
      <c r="I357" s="1">
        <v>1534.55</v>
      </c>
      <c r="J357" s="1">
        <v>1543.34</v>
      </c>
      <c r="K357" s="1">
        <v>500761</v>
      </c>
      <c r="L357" s="1">
        <v>772845596.64999998</v>
      </c>
      <c r="M357" s="1">
        <v>31560</v>
      </c>
      <c r="N357" s="3">
        <f>IF(ISERR(LN(Table1844[[#This Row],[Close Price]]/I356)),"-",LN(Table1844[[#This Row],[Close Price]]/I356))</f>
        <v>-1.3752704340175078E-2</v>
      </c>
    </row>
    <row r="358" spans="1:14" x14ac:dyDescent="0.3">
      <c r="A358" s="1" t="s">
        <v>45</v>
      </c>
      <c r="B358" s="1" t="s">
        <v>14</v>
      </c>
      <c r="C358" s="2">
        <v>43629</v>
      </c>
      <c r="D358" s="1">
        <v>1534.55</v>
      </c>
      <c r="E358" s="1">
        <v>1539.95</v>
      </c>
      <c r="F358" s="1">
        <v>1554.4</v>
      </c>
      <c r="G358" s="1">
        <v>1517</v>
      </c>
      <c r="H358" s="1">
        <v>1550</v>
      </c>
      <c r="I358" s="1">
        <v>1546.55</v>
      </c>
      <c r="J358" s="1">
        <v>1532.44</v>
      </c>
      <c r="K358" s="1">
        <v>597842</v>
      </c>
      <c r="L358" s="1">
        <v>916156769.54999995</v>
      </c>
      <c r="M358" s="1">
        <v>21942</v>
      </c>
      <c r="N358" s="3">
        <f>IF(ISERR(LN(Table1844[[#This Row],[Close Price]]/I357)),"-",LN(Table1844[[#This Row],[Close Price]]/I357))</f>
        <v>7.7894652401461839E-3</v>
      </c>
    </row>
    <row r="359" spans="1:14" x14ac:dyDescent="0.3">
      <c r="A359" s="1" t="s">
        <v>45</v>
      </c>
      <c r="B359" s="1" t="s">
        <v>14</v>
      </c>
      <c r="C359" s="2">
        <v>43630</v>
      </c>
      <c r="D359" s="1">
        <v>1546.55</v>
      </c>
      <c r="E359" s="1">
        <v>1542</v>
      </c>
      <c r="F359" s="1">
        <v>1550</v>
      </c>
      <c r="G359" s="1">
        <v>1495.05</v>
      </c>
      <c r="H359" s="1">
        <v>1518.05</v>
      </c>
      <c r="I359" s="1">
        <v>1522.3</v>
      </c>
      <c r="J359" s="1">
        <v>1516.62</v>
      </c>
      <c r="K359" s="1">
        <v>993176</v>
      </c>
      <c r="L359" s="1">
        <v>1506269495.4000001</v>
      </c>
      <c r="M359" s="1">
        <v>44268</v>
      </c>
      <c r="N359" s="3">
        <f>IF(ISERR(LN(Table1844[[#This Row],[Close Price]]/I358)),"-",LN(Table1844[[#This Row],[Close Price]]/I358))</f>
        <v>-1.5804294607436559E-2</v>
      </c>
    </row>
    <row r="360" spans="1:14" x14ac:dyDescent="0.3">
      <c r="A360" s="1" t="s">
        <v>45</v>
      </c>
      <c r="B360" s="1" t="s">
        <v>14</v>
      </c>
      <c r="C360" s="2">
        <v>43633</v>
      </c>
      <c r="D360" s="1">
        <v>1522.3</v>
      </c>
      <c r="E360" s="1">
        <v>1539.3</v>
      </c>
      <c r="F360" s="1">
        <v>1582.9</v>
      </c>
      <c r="G360" s="1">
        <v>1532.4</v>
      </c>
      <c r="H360" s="1">
        <v>1545</v>
      </c>
      <c r="I360" s="1">
        <v>1540.5</v>
      </c>
      <c r="J360" s="1">
        <v>1557.68</v>
      </c>
      <c r="K360" s="1">
        <v>1053764</v>
      </c>
      <c r="L360" s="1">
        <v>1641431408.8499999</v>
      </c>
      <c r="M360" s="1">
        <v>38731</v>
      </c>
      <c r="N360" s="3">
        <f>IF(ISERR(LN(Table1844[[#This Row],[Close Price]]/I359)),"-",LN(Table1844[[#This Row],[Close Price]]/I359))</f>
        <v>1.1884689971514335E-2</v>
      </c>
    </row>
    <row r="361" spans="1:14" x14ac:dyDescent="0.3">
      <c r="A361" s="1" t="s">
        <v>45</v>
      </c>
      <c r="B361" s="1" t="s">
        <v>14</v>
      </c>
      <c r="C361" s="2">
        <v>43634</v>
      </c>
      <c r="D361" s="1">
        <v>1540.5</v>
      </c>
      <c r="E361" s="1">
        <v>1545</v>
      </c>
      <c r="F361" s="1">
        <v>1552</v>
      </c>
      <c r="G361" s="1">
        <v>1525</v>
      </c>
      <c r="H361" s="1">
        <v>1547.85</v>
      </c>
      <c r="I361" s="1">
        <v>1543</v>
      </c>
      <c r="J361" s="1">
        <v>1541.75</v>
      </c>
      <c r="K361" s="1">
        <v>548508</v>
      </c>
      <c r="L361" s="1">
        <v>845661908.79999995</v>
      </c>
      <c r="M361" s="1">
        <v>31131</v>
      </c>
      <c r="N361" s="3">
        <f>IF(ISERR(LN(Table1844[[#This Row],[Close Price]]/I360)),"-",LN(Table1844[[#This Row],[Close Price]]/I360))</f>
        <v>1.6215343264382074E-3</v>
      </c>
    </row>
    <row r="362" spans="1:14" x14ac:dyDescent="0.3">
      <c r="A362" s="1" t="s">
        <v>45</v>
      </c>
      <c r="B362" s="1" t="s">
        <v>14</v>
      </c>
      <c r="C362" s="2">
        <v>43635</v>
      </c>
      <c r="D362" s="1">
        <v>1543</v>
      </c>
      <c r="E362" s="1">
        <v>1550</v>
      </c>
      <c r="F362" s="1">
        <v>1554.85</v>
      </c>
      <c r="G362" s="1">
        <v>1533.3</v>
      </c>
      <c r="H362" s="1">
        <v>1540.05</v>
      </c>
      <c r="I362" s="1">
        <v>1540.4</v>
      </c>
      <c r="J362" s="1">
        <v>1542.87</v>
      </c>
      <c r="K362" s="1">
        <v>420314</v>
      </c>
      <c r="L362" s="1">
        <v>648488659.64999998</v>
      </c>
      <c r="M362" s="1">
        <v>32619</v>
      </c>
      <c r="N362" s="3">
        <f>IF(ISERR(LN(Table1844[[#This Row],[Close Price]]/I361)),"-",LN(Table1844[[#This Row],[Close Price]]/I361))</f>
        <v>-1.6864504224070041E-3</v>
      </c>
    </row>
    <row r="363" spans="1:14" x14ac:dyDescent="0.3">
      <c r="A363" s="1" t="s">
        <v>45</v>
      </c>
      <c r="B363" s="1" t="s">
        <v>14</v>
      </c>
      <c r="C363" s="2">
        <v>43636</v>
      </c>
      <c r="D363" s="1">
        <v>1540.4</v>
      </c>
      <c r="E363" s="1">
        <v>1548.3</v>
      </c>
      <c r="F363" s="1">
        <v>1615</v>
      </c>
      <c r="G363" s="1">
        <v>1539.1</v>
      </c>
      <c r="H363" s="1">
        <v>1598.5</v>
      </c>
      <c r="I363" s="1">
        <v>1603</v>
      </c>
      <c r="J363" s="1">
        <v>1580.04</v>
      </c>
      <c r="K363" s="1">
        <v>758268</v>
      </c>
      <c r="L363" s="1">
        <v>1198090037.25</v>
      </c>
      <c r="M363" s="1">
        <v>34319</v>
      </c>
      <c r="N363" s="3">
        <f>IF(ISERR(LN(Table1844[[#This Row],[Close Price]]/I362)),"-",LN(Table1844[[#This Row],[Close Price]]/I362))</f>
        <v>3.9834750668799053E-2</v>
      </c>
    </row>
    <row r="364" spans="1:14" x14ac:dyDescent="0.3">
      <c r="A364" s="1" t="s">
        <v>45</v>
      </c>
      <c r="B364" s="1" t="s">
        <v>14</v>
      </c>
      <c r="C364" s="2">
        <v>43637</v>
      </c>
      <c r="D364" s="1">
        <v>1603</v>
      </c>
      <c r="E364" s="1">
        <v>1600</v>
      </c>
      <c r="F364" s="1">
        <v>1600</v>
      </c>
      <c r="G364" s="1">
        <v>1540</v>
      </c>
      <c r="H364" s="1">
        <v>1541.65</v>
      </c>
      <c r="I364" s="1">
        <v>1545.75</v>
      </c>
      <c r="J364" s="1">
        <v>1558.55</v>
      </c>
      <c r="K364" s="1">
        <v>1014804</v>
      </c>
      <c r="L364" s="1">
        <v>1581621486.9000001</v>
      </c>
      <c r="M364" s="1">
        <v>47921</v>
      </c>
      <c r="N364" s="3">
        <f>IF(ISERR(LN(Table1844[[#This Row],[Close Price]]/I363)),"-",LN(Table1844[[#This Row],[Close Price]]/I363))</f>
        <v>-3.6367644170874833E-2</v>
      </c>
    </row>
    <row r="365" spans="1:14" x14ac:dyDescent="0.3">
      <c r="A365" s="1" t="s">
        <v>45</v>
      </c>
      <c r="B365" s="1" t="s">
        <v>14</v>
      </c>
      <c r="C365" s="2">
        <v>43640</v>
      </c>
      <c r="D365" s="1">
        <v>1545.75</v>
      </c>
      <c r="E365" s="1">
        <v>1541.65</v>
      </c>
      <c r="F365" s="1">
        <v>1584.35</v>
      </c>
      <c r="G365" s="1">
        <v>1536.05</v>
      </c>
      <c r="H365" s="1">
        <v>1576.9</v>
      </c>
      <c r="I365" s="1">
        <v>1576.3</v>
      </c>
      <c r="J365" s="1">
        <v>1564.34</v>
      </c>
      <c r="K365" s="1">
        <v>512756</v>
      </c>
      <c r="L365" s="1">
        <v>802123524.89999998</v>
      </c>
      <c r="M365" s="1">
        <v>21250</v>
      </c>
      <c r="N365" s="3">
        <f>IF(ISERR(LN(Table1844[[#This Row],[Close Price]]/I364)),"-",LN(Table1844[[#This Row],[Close Price]]/I364))</f>
        <v>1.9571099193818501E-2</v>
      </c>
    </row>
    <row r="366" spans="1:14" x14ac:dyDescent="0.3">
      <c r="A366" s="1" t="s">
        <v>45</v>
      </c>
      <c r="B366" s="1" t="s">
        <v>14</v>
      </c>
      <c r="C366" s="2">
        <v>43641</v>
      </c>
      <c r="D366" s="1">
        <v>1576.3</v>
      </c>
      <c r="E366" s="1">
        <v>1566.8</v>
      </c>
      <c r="F366" s="1">
        <v>1609</v>
      </c>
      <c r="G366" s="1">
        <v>1565</v>
      </c>
      <c r="H366" s="1">
        <v>1597.1</v>
      </c>
      <c r="I366" s="1">
        <v>1602.4</v>
      </c>
      <c r="J366" s="1">
        <v>1591.49</v>
      </c>
      <c r="K366" s="1">
        <v>457699</v>
      </c>
      <c r="L366" s="1">
        <v>728424559.29999995</v>
      </c>
      <c r="M366" s="1">
        <v>16982</v>
      </c>
      <c r="N366" s="3">
        <f>IF(ISERR(LN(Table1844[[#This Row],[Close Price]]/I365)),"-",LN(Table1844[[#This Row],[Close Price]]/I365))</f>
        <v>1.6422176719111944E-2</v>
      </c>
    </row>
    <row r="367" spans="1:14" x14ac:dyDescent="0.3">
      <c r="A367" s="1" t="s">
        <v>45</v>
      </c>
      <c r="B367" s="1" t="s">
        <v>14</v>
      </c>
      <c r="C367" s="2">
        <v>43642</v>
      </c>
      <c r="D367" s="1">
        <v>1602.4</v>
      </c>
      <c r="E367" s="1">
        <v>1587</v>
      </c>
      <c r="F367" s="1">
        <v>1611</v>
      </c>
      <c r="G367" s="1">
        <v>1580.2</v>
      </c>
      <c r="H367" s="1">
        <v>1594</v>
      </c>
      <c r="I367" s="1">
        <v>1597.95</v>
      </c>
      <c r="J367" s="1">
        <v>1596.87</v>
      </c>
      <c r="K367" s="1">
        <v>461263</v>
      </c>
      <c r="L367" s="1">
        <v>736576645.25</v>
      </c>
      <c r="M367" s="1">
        <v>22395</v>
      </c>
      <c r="N367" s="3">
        <f>IF(ISERR(LN(Table1844[[#This Row],[Close Price]]/I366)),"-",LN(Table1844[[#This Row],[Close Price]]/I366))</f>
        <v>-2.7809476262921941E-3</v>
      </c>
    </row>
    <row r="368" spans="1:14" x14ac:dyDescent="0.3">
      <c r="A368" s="1" t="s">
        <v>45</v>
      </c>
      <c r="B368" s="1" t="s">
        <v>14</v>
      </c>
      <c r="C368" s="2">
        <v>43643</v>
      </c>
      <c r="D368" s="1">
        <v>1597.95</v>
      </c>
      <c r="E368" s="1">
        <v>1595</v>
      </c>
      <c r="F368" s="1">
        <v>1608</v>
      </c>
      <c r="G368" s="1">
        <v>1578</v>
      </c>
      <c r="H368" s="1">
        <v>1601</v>
      </c>
      <c r="I368" s="1">
        <v>1601.8</v>
      </c>
      <c r="J368" s="1">
        <v>1597.51</v>
      </c>
      <c r="K368" s="1">
        <v>511835</v>
      </c>
      <c r="L368" s="1">
        <v>817661922.64999998</v>
      </c>
      <c r="M368" s="1">
        <v>35078</v>
      </c>
      <c r="N368" s="3">
        <f>IF(ISERR(LN(Table1844[[#This Row],[Close Price]]/I367)),"-",LN(Table1844[[#This Row],[Close Price]]/I367))</f>
        <v>2.4064391642656265E-3</v>
      </c>
    </row>
    <row r="369" spans="1:14" x14ac:dyDescent="0.3">
      <c r="A369" s="1" t="s">
        <v>45</v>
      </c>
      <c r="B369" s="1" t="s">
        <v>14</v>
      </c>
      <c r="C369" s="2">
        <v>43644</v>
      </c>
      <c r="D369" s="1">
        <v>1601.8</v>
      </c>
      <c r="E369" s="1">
        <v>1599.55</v>
      </c>
      <c r="F369" s="1">
        <v>1634.45</v>
      </c>
      <c r="G369" s="1">
        <v>1592.1</v>
      </c>
      <c r="H369" s="1">
        <v>1597</v>
      </c>
      <c r="I369" s="1">
        <v>1596.95</v>
      </c>
      <c r="J369" s="1">
        <v>1614.17</v>
      </c>
      <c r="K369" s="1">
        <v>551806</v>
      </c>
      <c r="L369" s="1">
        <v>890707354.54999995</v>
      </c>
      <c r="M369" s="1">
        <v>29363</v>
      </c>
      <c r="N369" s="3">
        <f>IF(ISERR(LN(Table1844[[#This Row],[Close Price]]/I368)),"-",LN(Table1844[[#This Row],[Close Price]]/I368))</f>
        <v>-3.0324368685167788E-3</v>
      </c>
    </row>
    <row r="370" spans="1:14" x14ac:dyDescent="0.3">
      <c r="A370" s="1" t="s">
        <v>45</v>
      </c>
      <c r="B370" s="1" t="s">
        <v>14</v>
      </c>
      <c r="C370" s="2">
        <v>43647</v>
      </c>
      <c r="D370" s="1">
        <v>1596.95</v>
      </c>
      <c r="E370" s="1">
        <v>1598.75</v>
      </c>
      <c r="F370" s="1">
        <v>1622</v>
      </c>
      <c r="G370" s="1">
        <v>1598</v>
      </c>
      <c r="H370" s="1">
        <v>1610.05</v>
      </c>
      <c r="I370" s="1">
        <v>1610.2</v>
      </c>
      <c r="J370" s="1">
        <v>1611.32</v>
      </c>
      <c r="K370" s="1">
        <v>273406</v>
      </c>
      <c r="L370" s="1">
        <v>440545408.55000001</v>
      </c>
      <c r="M370" s="1">
        <v>11116</v>
      </c>
      <c r="N370" s="3">
        <f>IF(ISERR(LN(Table1844[[#This Row],[Close Price]]/I369)),"-",LN(Table1844[[#This Row],[Close Price]]/I369))</f>
        <v>8.2628348448152734E-3</v>
      </c>
    </row>
    <row r="371" spans="1:14" x14ac:dyDescent="0.3">
      <c r="A371" s="1" t="s">
        <v>45</v>
      </c>
      <c r="B371" s="1" t="s">
        <v>14</v>
      </c>
      <c r="C371" s="2">
        <v>43648</v>
      </c>
      <c r="D371" s="1">
        <v>1610.2</v>
      </c>
      <c r="E371" s="1">
        <v>1610.2</v>
      </c>
      <c r="F371" s="1">
        <v>1623.7</v>
      </c>
      <c r="G371" s="1">
        <v>1590.5</v>
      </c>
      <c r="H371" s="1">
        <v>1615</v>
      </c>
      <c r="I371" s="1">
        <v>1617.25</v>
      </c>
      <c r="J371" s="1">
        <v>1608.55</v>
      </c>
      <c r="K371" s="1">
        <v>300935</v>
      </c>
      <c r="L371" s="1">
        <v>484070100.5</v>
      </c>
      <c r="M371" s="1">
        <v>19981</v>
      </c>
      <c r="N371" s="3">
        <f>IF(ISERR(LN(Table1844[[#This Row],[Close Price]]/I370)),"-",LN(Table1844[[#This Row],[Close Price]]/I370))</f>
        <v>4.3687810582143053E-3</v>
      </c>
    </row>
    <row r="372" spans="1:14" x14ac:dyDescent="0.3">
      <c r="A372" s="1" t="s">
        <v>45</v>
      </c>
      <c r="B372" s="1" t="s">
        <v>14</v>
      </c>
      <c r="C372" s="2">
        <v>43649</v>
      </c>
      <c r="D372" s="1">
        <v>1617.25</v>
      </c>
      <c r="E372" s="1">
        <v>1620</v>
      </c>
      <c r="F372" s="1">
        <v>1640</v>
      </c>
      <c r="G372" s="1">
        <v>1600</v>
      </c>
      <c r="H372" s="1">
        <v>1637</v>
      </c>
      <c r="I372" s="1">
        <v>1630.6</v>
      </c>
      <c r="J372" s="1">
        <v>1622.92</v>
      </c>
      <c r="K372" s="1">
        <v>598945</v>
      </c>
      <c r="L372" s="1">
        <v>972041237.45000005</v>
      </c>
      <c r="M372" s="1">
        <v>25485</v>
      </c>
      <c r="N372" s="3">
        <f>IF(ISERR(LN(Table1844[[#This Row],[Close Price]]/I371)),"-",LN(Table1844[[#This Row],[Close Price]]/I371))</f>
        <v>8.2208693047155796E-3</v>
      </c>
    </row>
    <row r="373" spans="1:14" x14ac:dyDescent="0.3">
      <c r="A373" s="1" t="s">
        <v>45</v>
      </c>
      <c r="B373" s="1" t="s">
        <v>14</v>
      </c>
      <c r="C373" s="2">
        <v>43650</v>
      </c>
      <c r="D373" s="1">
        <v>1630.6</v>
      </c>
      <c r="E373" s="1">
        <v>1631.4</v>
      </c>
      <c r="F373" s="1">
        <v>1638.95</v>
      </c>
      <c r="G373" s="1">
        <v>1611.95</v>
      </c>
      <c r="H373" s="1">
        <v>1616.5</v>
      </c>
      <c r="I373" s="1">
        <v>1619.8</v>
      </c>
      <c r="J373" s="1">
        <v>1622.62</v>
      </c>
      <c r="K373" s="1">
        <v>214179</v>
      </c>
      <c r="L373" s="1">
        <v>347531244.35000002</v>
      </c>
      <c r="M373" s="1">
        <v>11039</v>
      </c>
      <c r="N373" s="3">
        <f>IF(ISERR(LN(Table1844[[#This Row],[Close Price]]/I372)),"-",LN(Table1844[[#This Row],[Close Price]]/I372))</f>
        <v>-6.6453604139208771E-3</v>
      </c>
    </row>
    <row r="374" spans="1:14" x14ac:dyDescent="0.3">
      <c r="A374" s="1" t="s">
        <v>45</v>
      </c>
      <c r="B374" s="1" t="s">
        <v>14</v>
      </c>
      <c r="C374" s="2">
        <v>43651</v>
      </c>
      <c r="D374" s="1">
        <v>1619.8</v>
      </c>
      <c r="E374" s="1">
        <v>1619.8</v>
      </c>
      <c r="F374" s="1">
        <v>1619.8</v>
      </c>
      <c r="G374" s="1">
        <v>1583</v>
      </c>
      <c r="H374" s="1">
        <v>1605.05</v>
      </c>
      <c r="I374" s="1">
        <v>1610.8</v>
      </c>
      <c r="J374" s="1">
        <v>1602.85</v>
      </c>
      <c r="K374" s="1">
        <v>607948</v>
      </c>
      <c r="L374" s="1">
        <v>974448915.60000002</v>
      </c>
      <c r="M374" s="1">
        <v>41591</v>
      </c>
      <c r="N374" s="3">
        <f>IF(ISERR(LN(Table1844[[#This Row],[Close Price]]/I373)),"-",LN(Table1844[[#This Row],[Close Price]]/I373))</f>
        <v>-5.5717348375904563E-3</v>
      </c>
    </row>
    <row r="375" spans="1:14" x14ac:dyDescent="0.3">
      <c r="A375" s="1" t="s">
        <v>45</v>
      </c>
      <c r="B375" s="1" t="s">
        <v>14</v>
      </c>
      <c r="C375" s="2">
        <v>43654</v>
      </c>
      <c r="D375" s="1">
        <v>1610.8</v>
      </c>
      <c r="E375" s="1">
        <v>1600.1</v>
      </c>
      <c r="F375" s="1">
        <v>1604.25</v>
      </c>
      <c r="G375" s="1">
        <v>1564.5</v>
      </c>
      <c r="H375" s="1">
        <v>1577.9</v>
      </c>
      <c r="I375" s="1">
        <v>1575.65</v>
      </c>
      <c r="J375" s="1">
        <v>1581.06</v>
      </c>
      <c r="K375" s="1">
        <v>329224</v>
      </c>
      <c r="L375" s="1">
        <v>520524371.35000002</v>
      </c>
      <c r="M375" s="1">
        <v>24387</v>
      </c>
      <c r="N375" s="3">
        <f>IF(ISERR(LN(Table1844[[#This Row],[Close Price]]/I374)),"-",LN(Table1844[[#This Row],[Close Price]]/I374))</f>
        <v>-2.2063064441434039E-2</v>
      </c>
    </row>
    <row r="376" spans="1:14" x14ac:dyDescent="0.3">
      <c r="A376" s="1" t="s">
        <v>45</v>
      </c>
      <c r="B376" s="1" t="s">
        <v>14</v>
      </c>
      <c r="C376" s="2">
        <v>43655</v>
      </c>
      <c r="D376" s="1">
        <v>1575.65</v>
      </c>
      <c r="E376" s="1">
        <v>1570.15</v>
      </c>
      <c r="F376" s="1">
        <v>1615.85</v>
      </c>
      <c r="G376" s="1">
        <v>1567.95</v>
      </c>
      <c r="H376" s="1">
        <v>1605</v>
      </c>
      <c r="I376" s="1">
        <v>1605.1</v>
      </c>
      <c r="J376" s="1">
        <v>1595.69</v>
      </c>
      <c r="K376" s="1">
        <v>548646</v>
      </c>
      <c r="L376" s="1">
        <v>875468055.04999995</v>
      </c>
      <c r="M376" s="1">
        <v>43200</v>
      </c>
      <c r="N376" s="3">
        <f>IF(ISERR(LN(Table1844[[#This Row],[Close Price]]/I375)),"-",LN(Table1844[[#This Row],[Close Price]]/I375))</f>
        <v>1.8518174383306944E-2</v>
      </c>
    </row>
    <row r="377" spans="1:14" x14ac:dyDescent="0.3">
      <c r="A377" s="1" t="s">
        <v>45</v>
      </c>
      <c r="B377" s="1" t="s">
        <v>14</v>
      </c>
      <c r="C377" s="2">
        <v>43656</v>
      </c>
      <c r="D377" s="1">
        <v>1605.1</v>
      </c>
      <c r="E377" s="1">
        <v>1609</v>
      </c>
      <c r="F377" s="1">
        <v>1633.75</v>
      </c>
      <c r="G377" s="1">
        <v>1597.55</v>
      </c>
      <c r="H377" s="1">
        <v>1625</v>
      </c>
      <c r="I377" s="1">
        <v>1623.45</v>
      </c>
      <c r="J377" s="1">
        <v>1621.97</v>
      </c>
      <c r="K377" s="1">
        <v>685813</v>
      </c>
      <c r="L377" s="1">
        <v>1112366334.9000001</v>
      </c>
      <c r="M377" s="1">
        <v>49163</v>
      </c>
      <c r="N377" s="3">
        <f>IF(ISERR(LN(Table1844[[#This Row],[Close Price]]/I376)),"-",LN(Table1844[[#This Row],[Close Price]]/I376))</f>
        <v>1.1367454490093198E-2</v>
      </c>
    </row>
    <row r="378" spans="1:14" x14ac:dyDescent="0.3">
      <c r="A378" s="1" t="s">
        <v>45</v>
      </c>
      <c r="B378" s="1" t="s">
        <v>14</v>
      </c>
      <c r="C378" s="2">
        <v>43657</v>
      </c>
      <c r="D378" s="1">
        <v>1623.45</v>
      </c>
      <c r="E378" s="1">
        <v>1637</v>
      </c>
      <c r="F378" s="1">
        <v>1642.9</v>
      </c>
      <c r="G378" s="1">
        <v>1605</v>
      </c>
      <c r="H378" s="1">
        <v>1609.15</v>
      </c>
      <c r="I378" s="1">
        <v>1608.65</v>
      </c>
      <c r="J378" s="1">
        <v>1623.18</v>
      </c>
      <c r="K378" s="1">
        <v>672371</v>
      </c>
      <c r="L378" s="1">
        <v>1091375876.05</v>
      </c>
      <c r="M378" s="1">
        <v>44883</v>
      </c>
      <c r="N378" s="3">
        <f>IF(ISERR(LN(Table1844[[#This Row],[Close Price]]/I377)),"-",LN(Table1844[[#This Row],[Close Price]]/I377))</f>
        <v>-9.158196493105503E-3</v>
      </c>
    </row>
    <row r="379" spans="1:14" x14ac:dyDescent="0.3">
      <c r="A379" s="1" t="s">
        <v>45</v>
      </c>
      <c r="B379" s="1" t="s">
        <v>14</v>
      </c>
      <c r="C379" s="2">
        <v>43658</v>
      </c>
      <c r="D379" s="1">
        <v>1608.65</v>
      </c>
      <c r="E379" s="1">
        <v>1614.95</v>
      </c>
      <c r="F379" s="1">
        <v>1621</v>
      </c>
      <c r="G379" s="1">
        <v>1587.1</v>
      </c>
      <c r="H379" s="1">
        <v>1608</v>
      </c>
      <c r="I379" s="1">
        <v>1613.15</v>
      </c>
      <c r="J379" s="1">
        <v>1605.11</v>
      </c>
      <c r="K379" s="1">
        <v>548484</v>
      </c>
      <c r="L379" s="1">
        <v>880376958.20000005</v>
      </c>
      <c r="M379" s="1">
        <v>46829</v>
      </c>
      <c r="N379" s="3">
        <f>IF(ISERR(LN(Table1844[[#This Row],[Close Price]]/I378)),"-",LN(Table1844[[#This Row],[Close Price]]/I378))</f>
        <v>2.7934713056709838E-3</v>
      </c>
    </row>
    <row r="380" spans="1:14" x14ac:dyDescent="0.3">
      <c r="A380" s="1" t="s">
        <v>45</v>
      </c>
      <c r="B380" s="1" t="s">
        <v>14</v>
      </c>
      <c r="C380" s="2">
        <v>43661</v>
      </c>
      <c r="D380" s="1">
        <v>1613.15</v>
      </c>
      <c r="E380" s="1">
        <v>1615</v>
      </c>
      <c r="F380" s="1">
        <v>1631</v>
      </c>
      <c r="G380" s="1">
        <v>1600.1</v>
      </c>
      <c r="H380" s="1">
        <v>1613.5</v>
      </c>
      <c r="I380" s="1">
        <v>1614.4</v>
      </c>
      <c r="J380" s="1">
        <v>1614.24</v>
      </c>
      <c r="K380" s="1">
        <v>331641</v>
      </c>
      <c r="L380" s="1">
        <v>535347462.05000001</v>
      </c>
      <c r="M380" s="1">
        <v>18336</v>
      </c>
      <c r="N380" s="3">
        <f>IF(ISERR(LN(Table1844[[#This Row],[Close Price]]/I379)),"-",LN(Table1844[[#This Row],[Close Price]]/I379))</f>
        <v>7.7458137751392072E-4</v>
      </c>
    </row>
    <row r="381" spans="1:14" x14ac:dyDescent="0.3">
      <c r="A381" s="1" t="s">
        <v>45</v>
      </c>
      <c r="B381" s="1" t="s">
        <v>14</v>
      </c>
      <c r="C381" s="2">
        <v>43662</v>
      </c>
      <c r="D381" s="1">
        <v>1614.4</v>
      </c>
      <c r="E381" s="1">
        <v>1620.1</v>
      </c>
      <c r="F381" s="1">
        <v>1654</v>
      </c>
      <c r="G381" s="1">
        <v>1614</v>
      </c>
      <c r="H381" s="1">
        <v>1650</v>
      </c>
      <c r="I381" s="1">
        <v>1648.6</v>
      </c>
      <c r="J381" s="1">
        <v>1635.62</v>
      </c>
      <c r="K381" s="1">
        <v>399507</v>
      </c>
      <c r="L381" s="1">
        <v>653441277.89999998</v>
      </c>
      <c r="M381" s="1">
        <v>25041</v>
      </c>
      <c r="N381" s="3">
        <f>IF(ISERR(LN(Table1844[[#This Row],[Close Price]]/I380)),"-",LN(Table1844[[#This Row],[Close Price]]/I380))</f>
        <v>2.0963072279782429E-2</v>
      </c>
    </row>
    <row r="382" spans="1:14" x14ac:dyDescent="0.3">
      <c r="A382" s="1" t="s">
        <v>45</v>
      </c>
      <c r="B382" s="1" t="s">
        <v>14</v>
      </c>
      <c r="C382" s="2">
        <v>43663</v>
      </c>
      <c r="D382" s="1">
        <v>1648.6</v>
      </c>
      <c r="E382" s="1">
        <v>1652.5</v>
      </c>
      <c r="F382" s="1">
        <v>1656.25</v>
      </c>
      <c r="G382" s="1">
        <v>1635.6</v>
      </c>
      <c r="H382" s="1">
        <v>1652.6</v>
      </c>
      <c r="I382" s="1">
        <v>1651.95</v>
      </c>
      <c r="J382" s="1">
        <v>1646.82</v>
      </c>
      <c r="K382" s="1">
        <v>325110</v>
      </c>
      <c r="L382" s="1">
        <v>535398039.5</v>
      </c>
      <c r="M382" s="1">
        <v>25931</v>
      </c>
      <c r="N382" s="3">
        <f>IF(ISERR(LN(Table1844[[#This Row],[Close Price]]/I381)),"-",LN(Table1844[[#This Row],[Close Price]]/I381))</f>
        <v>2.0299653999355785E-3</v>
      </c>
    </row>
    <row r="383" spans="1:14" x14ac:dyDescent="0.3">
      <c r="A383" s="1" t="s">
        <v>45</v>
      </c>
      <c r="B383" s="1" t="s">
        <v>14</v>
      </c>
      <c r="C383" s="2">
        <v>43664</v>
      </c>
      <c r="D383" s="1">
        <v>1651.95</v>
      </c>
      <c r="E383" s="1">
        <v>1652.6</v>
      </c>
      <c r="F383" s="1">
        <v>1661.5</v>
      </c>
      <c r="G383" s="1">
        <v>1635.55</v>
      </c>
      <c r="H383" s="1">
        <v>1646.9</v>
      </c>
      <c r="I383" s="1">
        <v>1641.9</v>
      </c>
      <c r="J383" s="1">
        <v>1646.31</v>
      </c>
      <c r="K383" s="1">
        <v>769446</v>
      </c>
      <c r="L383" s="1">
        <v>1266745851.25</v>
      </c>
      <c r="M383" s="1">
        <v>27731</v>
      </c>
      <c r="N383" s="3">
        <f>IF(ISERR(LN(Table1844[[#This Row],[Close Price]]/I382)),"-",LN(Table1844[[#This Row],[Close Price]]/I382))</f>
        <v>-6.1023004610805225E-3</v>
      </c>
    </row>
    <row r="384" spans="1:14" x14ac:dyDescent="0.3">
      <c r="A384" s="1" t="s">
        <v>45</v>
      </c>
      <c r="B384" s="1" t="s">
        <v>14</v>
      </c>
      <c r="C384" s="2">
        <v>43665</v>
      </c>
      <c r="D384" s="1">
        <v>1641.9</v>
      </c>
      <c r="E384" s="1">
        <v>1644.1</v>
      </c>
      <c r="F384" s="1">
        <v>1659.9</v>
      </c>
      <c r="G384" s="1">
        <v>1620.05</v>
      </c>
      <c r="H384" s="1">
        <v>1620.05</v>
      </c>
      <c r="I384" s="1">
        <v>1624.4</v>
      </c>
      <c r="J384" s="1">
        <v>1632.9</v>
      </c>
      <c r="K384" s="1">
        <v>464691</v>
      </c>
      <c r="L384" s="1">
        <v>758794075.04999995</v>
      </c>
      <c r="M384" s="1">
        <v>53265</v>
      </c>
      <c r="N384" s="3">
        <f>IF(ISERR(LN(Table1844[[#This Row],[Close Price]]/I383)),"-",LN(Table1844[[#This Row],[Close Price]]/I383))</f>
        <v>-1.0715591005839475E-2</v>
      </c>
    </row>
    <row r="385" spans="1:14" x14ac:dyDescent="0.3">
      <c r="A385" s="1" t="s">
        <v>45</v>
      </c>
      <c r="B385" s="1" t="s">
        <v>14</v>
      </c>
      <c r="C385" s="2">
        <v>43668</v>
      </c>
      <c r="D385" s="1">
        <v>1624.4</v>
      </c>
      <c r="E385" s="1">
        <v>1618</v>
      </c>
      <c r="F385" s="1">
        <v>1631.3</v>
      </c>
      <c r="G385" s="1">
        <v>1601</v>
      </c>
      <c r="H385" s="1">
        <v>1628</v>
      </c>
      <c r="I385" s="1">
        <v>1625.35</v>
      </c>
      <c r="J385" s="1">
        <v>1621.2</v>
      </c>
      <c r="K385" s="1">
        <v>248393</v>
      </c>
      <c r="L385" s="1">
        <v>402693611.14999998</v>
      </c>
      <c r="M385" s="1">
        <v>18495</v>
      </c>
      <c r="N385" s="3">
        <f>IF(ISERR(LN(Table1844[[#This Row],[Close Price]]/I384)),"-",LN(Table1844[[#This Row],[Close Price]]/I384))</f>
        <v>5.8466037514336502E-4</v>
      </c>
    </row>
    <row r="386" spans="1:14" x14ac:dyDescent="0.3">
      <c r="A386" s="1" t="s">
        <v>45</v>
      </c>
      <c r="B386" s="1" t="s">
        <v>14</v>
      </c>
      <c r="C386" s="2">
        <v>43669</v>
      </c>
      <c r="D386" s="1">
        <v>1625.35</v>
      </c>
      <c r="E386" s="1">
        <v>1630</v>
      </c>
      <c r="F386" s="1">
        <v>1644.45</v>
      </c>
      <c r="G386" s="1">
        <v>1609.1</v>
      </c>
      <c r="H386" s="1">
        <v>1613.95</v>
      </c>
      <c r="I386" s="1">
        <v>1619.1</v>
      </c>
      <c r="J386" s="1">
        <v>1627.44</v>
      </c>
      <c r="K386" s="1">
        <v>298001</v>
      </c>
      <c r="L386" s="1">
        <v>484978884.25</v>
      </c>
      <c r="M386" s="1">
        <v>23706</v>
      </c>
      <c r="N386" s="3">
        <f>IF(ISERR(LN(Table1844[[#This Row],[Close Price]]/I385)),"-",LN(Table1844[[#This Row],[Close Price]]/I385))</f>
        <v>-3.8527378945794359E-3</v>
      </c>
    </row>
    <row r="387" spans="1:14" x14ac:dyDescent="0.3">
      <c r="A387" s="1" t="s">
        <v>45</v>
      </c>
      <c r="B387" s="1" t="s">
        <v>14</v>
      </c>
      <c r="C387" s="2">
        <v>43670</v>
      </c>
      <c r="D387" s="1">
        <v>1619.1</v>
      </c>
      <c r="E387" s="1">
        <v>1614</v>
      </c>
      <c r="F387" s="1">
        <v>1629.15</v>
      </c>
      <c r="G387" s="1">
        <v>1595</v>
      </c>
      <c r="H387" s="1">
        <v>1602.8</v>
      </c>
      <c r="I387" s="1">
        <v>1604.1</v>
      </c>
      <c r="J387" s="1">
        <v>1604.9</v>
      </c>
      <c r="K387" s="1">
        <v>321561</v>
      </c>
      <c r="L387" s="1">
        <v>516072283.25</v>
      </c>
      <c r="M387" s="1">
        <v>15562</v>
      </c>
      <c r="N387" s="3">
        <f>IF(ISERR(LN(Table1844[[#This Row],[Close Price]]/I386)),"-",LN(Table1844[[#This Row],[Close Price]]/I386))</f>
        <v>-9.3075876699111968E-3</v>
      </c>
    </row>
    <row r="388" spans="1:14" x14ac:dyDescent="0.3">
      <c r="A388" s="1" t="s">
        <v>45</v>
      </c>
      <c r="B388" s="1" t="s">
        <v>14</v>
      </c>
      <c r="C388" s="2">
        <v>43671</v>
      </c>
      <c r="D388" s="1">
        <v>1604.1</v>
      </c>
      <c r="E388" s="1">
        <v>1604</v>
      </c>
      <c r="F388" s="1">
        <v>1649.95</v>
      </c>
      <c r="G388" s="1">
        <v>1603</v>
      </c>
      <c r="H388" s="1">
        <v>1647.9</v>
      </c>
      <c r="I388" s="1">
        <v>1641.75</v>
      </c>
      <c r="J388" s="1">
        <v>1636.31</v>
      </c>
      <c r="K388" s="1">
        <v>382130</v>
      </c>
      <c r="L388" s="1">
        <v>625284535.95000005</v>
      </c>
      <c r="M388" s="1">
        <v>21410</v>
      </c>
      <c r="N388" s="3">
        <f>IF(ISERR(LN(Table1844[[#This Row],[Close Price]]/I387)),"-",LN(Table1844[[#This Row],[Close Price]]/I387))</f>
        <v>2.3199894448286427E-2</v>
      </c>
    </row>
    <row r="389" spans="1:14" x14ac:dyDescent="0.3">
      <c r="A389" s="1" t="s">
        <v>45</v>
      </c>
      <c r="B389" s="1" t="s">
        <v>14</v>
      </c>
      <c r="C389" s="2">
        <v>43672</v>
      </c>
      <c r="D389" s="1">
        <v>1641.75</v>
      </c>
      <c r="E389" s="1">
        <v>1645</v>
      </c>
      <c r="F389" s="1">
        <v>1674.9</v>
      </c>
      <c r="G389" s="1">
        <v>1624.9</v>
      </c>
      <c r="H389" s="1">
        <v>1669</v>
      </c>
      <c r="I389" s="1">
        <v>1666.7</v>
      </c>
      <c r="J389" s="1">
        <v>1657.8</v>
      </c>
      <c r="K389" s="1">
        <v>586809</v>
      </c>
      <c r="L389" s="1">
        <v>972810971.25</v>
      </c>
      <c r="M389" s="1">
        <v>25148</v>
      </c>
      <c r="N389" s="3">
        <f>IF(ISERR(LN(Table1844[[#This Row],[Close Price]]/I388)),"-",LN(Table1844[[#This Row],[Close Price]]/I388))</f>
        <v>1.5082877477048309E-2</v>
      </c>
    </row>
    <row r="390" spans="1:14" x14ac:dyDescent="0.3">
      <c r="A390" s="1" t="s">
        <v>45</v>
      </c>
      <c r="B390" s="1" t="s">
        <v>14</v>
      </c>
      <c r="C390" s="2">
        <v>43675</v>
      </c>
      <c r="D390" s="1">
        <v>1666.7</v>
      </c>
      <c r="E390" s="1">
        <v>1670</v>
      </c>
      <c r="F390" s="1">
        <v>1678.7</v>
      </c>
      <c r="G390" s="1">
        <v>1642.95</v>
      </c>
      <c r="H390" s="1">
        <v>1653.8</v>
      </c>
      <c r="I390" s="1">
        <v>1653.25</v>
      </c>
      <c r="J390" s="1">
        <v>1656.19</v>
      </c>
      <c r="K390" s="1">
        <v>461396</v>
      </c>
      <c r="L390" s="1">
        <v>764157296.64999998</v>
      </c>
      <c r="M390" s="1">
        <v>17121</v>
      </c>
      <c r="N390" s="3">
        <f>IF(ISERR(LN(Table1844[[#This Row],[Close Price]]/I389)),"-",LN(Table1844[[#This Row],[Close Price]]/I389))</f>
        <v>-8.1025759933586756E-3</v>
      </c>
    </row>
    <row r="391" spans="1:14" x14ac:dyDescent="0.3">
      <c r="A391" s="1" t="s">
        <v>45</v>
      </c>
      <c r="B391" s="1" t="s">
        <v>14</v>
      </c>
      <c r="C391" s="2">
        <v>43676</v>
      </c>
      <c r="D391" s="1">
        <v>1653.25</v>
      </c>
      <c r="E391" s="1">
        <v>1653.3</v>
      </c>
      <c r="F391" s="1">
        <v>1673</v>
      </c>
      <c r="G391" s="1">
        <v>1640</v>
      </c>
      <c r="H391" s="1">
        <v>1645.3</v>
      </c>
      <c r="I391" s="1">
        <v>1658.45</v>
      </c>
      <c r="J391" s="1">
        <v>1659.35</v>
      </c>
      <c r="K391" s="1">
        <v>863878</v>
      </c>
      <c r="L391" s="1">
        <v>1433472209.55</v>
      </c>
      <c r="M391" s="1">
        <v>29326</v>
      </c>
      <c r="N391" s="3">
        <f>IF(ISERR(LN(Table1844[[#This Row],[Close Price]]/I390)),"-",LN(Table1844[[#This Row],[Close Price]]/I390))</f>
        <v>3.1403836540366908E-3</v>
      </c>
    </row>
    <row r="392" spans="1:14" x14ac:dyDescent="0.3">
      <c r="A392" s="1" t="s">
        <v>45</v>
      </c>
      <c r="B392" s="1" t="s">
        <v>14</v>
      </c>
      <c r="C392" s="2">
        <v>43677</v>
      </c>
      <c r="D392" s="1">
        <v>1658.45</v>
      </c>
      <c r="E392" s="1">
        <v>1651.9</v>
      </c>
      <c r="F392" s="1">
        <v>1651.9</v>
      </c>
      <c r="G392" s="1">
        <v>1565.2</v>
      </c>
      <c r="H392" s="1">
        <v>1633</v>
      </c>
      <c r="I392" s="1">
        <v>1633.75</v>
      </c>
      <c r="J392" s="1">
        <v>1613.27</v>
      </c>
      <c r="K392" s="1">
        <v>1115866</v>
      </c>
      <c r="L392" s="1">
        <v>1800188075.3499999</v>
      </c>
      <c r="M392" s="1">
        <v>59569</v>
      </c>
      <c r="N392" s="3">
        <f>IF(ISERR(LN(Table1844[[#This Row],[Close Price]]/I391)),"-",LN(Table1844[[#This Row],[Close Price]]/I391))</f>
        <v>-1.5005445270376849E-2</v>
      </c>
    </row>
    <row r="393" spans="1:14" x14ac:dyDescent="0.3">
      <c r="A393" s="1" t="s">
        <v>45</v>
      </c>
      <c r="B393" s="1" t="s">
        <v>14</v>
      </c>
      <c r="C393" s="2">
        <v>43678</v>
      </c>
      <c r="D393" s="1">
        <v>1633.75</v>
      </c>
      <c r="E393" s="1">
        <v>1620.3</v>
      </c>
      <c r="F393" s="1">
        <v>1647.5</v>
      </c>
      <c r="G393" s="1">
        <v>1597.3</v>
      </c>
      <c r="H393" s="1">
        <v>1618</v>
      </c>
      <c r="I393" s="1">
        <v>1615.35</v>
      </c>
      <c r="J393" s="1">
        <v>1618.16</v>
      </c>
      <c r="K393" s="1">
        <v>470130</v>
      </c>
      <c r="L393" s="1">
        <v>760743598</v>
      </c>
      <c r="M393" s="1">
        <v>35546</v>
      </c>
      <c r="N393" s="3">
        <f>IF(ISERR(LN(Table1844[[#This Row],[Close Price]]/I392)),"-",LN(Table1844[[#This Row],[Close Price]]/I392))</f>
        <v>-1.1326334495432156E-2</v>
      </c>
    </row>
    <row r="394" spans="1:14" x14ac:dyDescent="0.3">
      <c r="A394" s="1" t="s">
        <v>45</v>
      </c>
      <c r="B394" s="1" t="s">
        <v>14</v>
      </c>
      <c r="C394" s="2">
        <v>43679</v>
      </c>
      <c r="D394" s="1">
        <v>1615.35</v>
      </c>
      <c r="E394" s="1">
        <v>1610</v>
      </c>
      <c r="F394" s="1">
        <v>1624</v>
      </c>
      <c r="G394" s="1">
        <v>1579.05</v>
      </c>
      <c r="H394" s="1">
        <v>1595</v>
      </c>
      <c r="I394" s="1">
        <v>1598.8</v>
      </c>
      <c r="J394" s="1">
        <v>1597.91</v>
      </c>
      <c r="K394" s="1">
        <v>432681</v>
      </c>
      <c r="L394" s="1">
        <v>691383489.39999998</v>
      </c>
      <c r="M394" s="1">
        <v>25891</v>
      </c>
      <c r="N394" s="3">
        <f>IF(ISERR(LN(Table1844[[#This Row],[Close Price]]/I393)),"-",LN(Table1844[[#This Row],[Close Price]]/I393))</f>
        <v>-1.0298303605831102E-2</v>
      </c>
    </row>
    <row r="395" spans="1:14" x14ac:dyDescent="0.3">
      <c r="A395" s="1" t="s">
        <v>45</v>
      </c>
      <c r="B395" s="1" t="s">
        <v>14</v>
      </c>
      <c r="C395" s="2">
        <v>43682</v>
      </c>
      <c r="D395" s="1">
        <v>1598.8</v>
      </c>
      <c r="E395" s="1">
        <v>1588.5</v>
      </c>
      <c r="F395" s="1">
        <v>1608.55</v>
      </c>
      <c r="G395" s="1">
        <v>1566.05</v>
      </c>
      <c r="H395" s="1">
        <v>1571.1</v>
      </c>
      <c r="I395" s="1">
        <v>1577.55</v>
      </c>
      <c r="J395" s="1">
        <v>1586.14</v>
      </c>
      <c r="K395" s="1">
        <v>571020</v>
      </c>
      <c r="L395" s="1">
        <v>905718791.35000002</v>
      </c>
      <c r="M395" s="1">
        <v>27086</v>
      </c>
      <c r="N395" s="3">
        <f>IF(ISERR(LN(Table1844[[#This Row],[Close Price]]/I394)),"-",LN(Table1844[[#This Row],[Close Price]]/I394))</f>
        <v>-1.3380337203021288E-2</v>
      </c>
    </row>
    <row r="396" spans="1:14" x14ac:dyDescent="0.3">
      <c r="A396" s="1" t="s">
        <v>45</v>
      </c>
      <c r="B396" s="1" t="s">
        <v>14</v>
      </c>
      <c r="C396" s="2">
        <v>43683</v>
      </c>
      <c r="D396" s="1">
        <v>1577.55</v>
      </c>
      <c r="E396" s="1">
        <v>1568.95</v>
      </c>
      <c r="F396" s="1">
        <v>1622.05</v>
      </c>
      <c r="G396" s="1">
        <v>1566.8</v>
      </c>
      <c r="H396" s="1">
        <v>1612</v>
      </c>
      <c r="I396" s="1">
        <v>1616</v>
      </c>
      <c r="J396" s="1">
        <v>1597.62</v>
      </c>
      <c r="K396" s="1">
        <v>634515</v>
      </c>
      <c r="L396" s="1">
        <v>1013714766.85</v>
      </c>
      <c r="M396" s="1">
        <v>23066</v>
      </c>
      <c r="N396" s="3">
        <f>IF(ISERR(LN(Table1844[[#This Row],[Close Price]]/I395)),"-",LN(Table1844[[#This Row],[Close Price]]/I395))</f>
        <v>2.4080949446893516E-2</v>
      </c>
    </row>
    <row r="397" spans="1:14" x14ac:dyDescent="0.3">
      <c r="A397" s="1" t="s">
        <v>45</v>
      </c>
      <c r="B397" s="1" t="s">
        <v>14</v>
      </c>
      <c r="C397" s="2">
        <v>43684</v>
      </c>
      <c r="D397" s="1">
        <v>1616</v>
      </c>
      <c r="E397" s="1">
        <v>1601.05</v>
      </c>
      <c r="F397" s="1">
        <v>1657</v>
      </c>
      <c r="G397" s="1">
        <v>1601.05</v>
      </c>
      <c r="H397" s="1">
        <v>1638.8</v>
      </c>
      <c r="I397" s="1">
        <v>1633.9</v>
      </c>
      <c r="J397" s="1">
        <v>1637.78</v>
      </c>
      <c r="K397" s="1">
        <v>591808</v>
      </c>
      <c r="L397" s="1">
        <v>969252258.5</v>
      </c>
      <c r="M397" s="1">
        <v>25302</v>
      </c>
      <c r="N397" s="3">
        <f>IF(ISERR(LN(Table1844[[#This Row],[Close Price]]/I396)),"-",LN(Table1844[[#This Row],[Close Price]]/I396))</f>
        <v>1.1015834955737288E-2</v>
      </c>
    </row>
    <row r="398" spans="1:14" x14ac:dyDescent="0.3">
      <c r="A398" s="1" t="s">
        <v>45</v>
      </c>
      <c r="B398" s="1" t="s">
        <v>14</v>
      </c>
      <c r="C398" s="2">
        <v>43685</v>
      </c>
      <c r="D398" s="1">
        <v>1633.9</v>
      </c>
      <c r="E398" s="1">
        <v>1644</v>
      </c>
      <c r="F398" s="1">
        <v>1655.95</v>
      </c>
      <c r="G398" s="1">
        <v>1626.05</v>
      </c>
      <c r="H398" s="1">
        <v>1651</v>
      </c>
      <c r="I398" s="1">
        <v>1651</v>
      </c>
      <c r="J398" s="1">
        <v>1645.44</v>
      </c>
      <c r="K398" s="1">
        <v>678997</v>
      </c>
      <c r="L398" s="1">
        <v>1117248933.3499999</v>
      </c>
      <c r="M398" s="1">
        <v>38290</v>
      </c>
      <c r="N398" s="3">
        <f>IF(ISERR(LN(Table1844[[#This Row],[Close Price]]/I397)),"-",LN(Table1844[[#This Row],[Close Price]]/I397))</f>
        <v>1.0411369883350025E-2</v>
      </c>
    </row>
    <row r="399" spans="1:14" x14ac:dyDescent="0.3">
      <c r="A399" s="1" t="s">
        <v>45</v>
      </c>
      <c r="B399" s="1" t="s">
        <v>14</v>
      </c>
      <c r="C399" s="2">
        <v>43686</v>
      </c>
      <c r="D399" s="1">
        <v>1651</v>
      </c>
      <c r="E399" s="1">
        <v>1653</v>
      </c>
      <c r="F399" s="1">
        <v>1683.45</v>
      </c>
      <c r="G399" s="1">
        <v>1642.35</v>
      </c>
      <c r="H399" s="1">
        <v>1666.8</v>
      </c>
      <c r="I399" s="1">
        <v>1664.95</v>
      </c>
      <c r="J399" s="1">
        <v>1665.23</v>
      </c>
      <c r="K399" s="1">
        <v>374284</v>
      </c>
      <c r="L399" s="1">
        <v>623269607.20000005</v>
      </c>
      <c r="M399" s="1">
        <v>20369</v>
      </c>
      <c r="N399" s="3">
        <f>IF(ISERR(LN(Table1844[[#This Row],[Close Price]]/I398)),"-",LN(Table1844[[#This Row],[Close Price]]/I398))</f>
        <v>8.413928013475739E-3</v>
      </c>
    </row>
    <row r="400" spans="1:14" x14ac:dyDescent="0.3">
      <c r="A400" s="1" t="s">
        <v>45</v>
      </c>
      <c r="B400" s="1" t="s">
        <v>14</v>
      </c>
      <c r="C400" s="2">
        <v>43690</v>
      </c>
      <c r="D400" s="1">
        <v>1664.95</v>
      </c>
      <c r="E400" s="1">
        <v>1615</v>
      </c>
      <c r="F400" s="1">
        <v>1620</v>
      </c>
      <c r="G400" s="1">
        <v>1512.2</v>
      </c>
      <c r="H400" s="1">
        <v>1521</v>
      </c>
      <c r="I400" s="1">
        <v>1524.4</v>
      </c>
      <c r="J400" s="1">
        <v>1549.25</v>
      </c>
      <c r="K400" s="1">
        <v>2698990</v>
      </c>
      <c r="L400" s="1">
        <v>4181423516.0999999</v>
      </c>
      <c r="M400" s="1">
        <v>137969</v>
      </c>
      <c r="N400" s="3">
        <f>IF(ISERR(LN(Table1844[[#This Row],[Close Price]]/I399)),"-",LN(Table1844[[#This Row],[Close Price]]/I399))</f>
        <v>-8.8194202933898611E-2</v>
      </c>
    </row>
    <row r="401" spans="1:14" x14ac:dyDescent="0.3">
      <c r="A401" s="1" t="s">
        <v>45</v>
      </c>
      <c r="B401" s="1" t="s">
        <v>14</v>
      </c>
      <c r="C401" s="2">
        <v>43691</v>
      </c>
      <c r="D401" s="1">
        <v>1524.4</v>
      </c>
      <c r="E401" s="1">
        <v>1521</v>
      </c>
      <c r="F401" s="1">
        <v>1544.8</v>
      </c>
      <c r="G401" s="1">
        <v>1466</v>
      </c>
      <c r="H401" s="1">
        <v>1518.55</v>
      </c>
      <c r="I401" s="1">
        <v>1531.9</v>
      </c>
      <c r="J401" s="1">
        <v>1507.32</v>
      </c>
      <c r="K401" s="1">
        <v>1340125</v>
      </c>
      <c r="L401" s="1">
        <v>2020003758.6500001</v>
      </c>
      <c r="M401" s="1">
        <v>56003</v>
      </c>
      <c r="N401" s="3">
        <f>IF(ISERR(LN(Table1844[[#This Row],[Close Price]]/I400)),"-",LN(Table1844[[#This Row],[Close Price]]/I400))</f>
        <v>4.9079050189452184E-3</v>
      </c>
    </row>
    <row r="402" spans="1:14" x14ac:dyDescent="0.3">
      <c r="A402" s="1" t="s">
        <v>45</v>
      </c>
      <c r="B402" s="1" t="s">
        <v>14</v>
      </c>
      <c r="C402" s="2">
        <v>43693</v>
      </c>
      <c r="D402" s="1">
        <v>1531.9</v>
      </c>
      <c r="E402" s="1">
        <v>1522.5</v>
      </c>
      <c r="F402" s="1">
        <v>1522.5</v>
      </c>
      <c r="G402" s="1">
        <v>1490.25</v>
      </c>
      <c r="H402" s="1">
        <v>1499.1</v>
      </c>
      <c r="I402" s="1">
        <v>1507.3</v>
      </c>
      <c r="J402" s="1">
        <v>1503.03</v>
      </c>
      <c r="K402" s="1">
        <v>913721</v>
      </c>
      <c r="L402" s="1">
        <v>1373346813.5999999</v>
      </c>
      <c r="M402" s="1">
        <v>49727</v>
      </c>
      <c r="N402" s="3">
        <f>IF(ISERR(LN(Table1844[[#This Row],[Close Price]]/I401)),"-",LN(Table1844[[#This Row],[Close Price]]/I401))</f>
        <v>-1.6188824202167034E-2</v>
      </c>
    </row>
    <row r="403" spans="1:14" x14ac:dyDescent="0.3">
      <c r="A403" s="1" t="s">
        <v>45</v>
      </c>
      <c r="B403" s="1" t="s">
        <v>14</v>
      </c>
      <c r="C403" s="2">
        <v>43696</v>
      </c>
      <c r="D403" s="1">
        <v>1507.3</v>
      </c>
      <c r="E403" s="1">
        <v>1505.3</v>
      </c>
      <c r="F403" s="1">
        <v>1541.15</v>
      </c>
      <c r="G403" s="1">
        <v>1500</v>
      </c>
      <c r="H403" s="1">
        <v>1517.65</v>
      </c>
      <c r="I403" s="1">
        <v>1518.1</v>
      </c>
      <c r="J403" s="1">
        <v>1527.68</v>
      </c>
      <c r="K403" s="1">
        <v>512242</v>
      </c>
      <c r="L403" s="1">
        <v>782539921.70000005</v>
      </c>
      <c r="M403" s="1">
        <v>31806</v>
      </c>
      <c r="N403" s="3">
        <f>IF(ISERR(LN(Table1844[[#This Row],[Close Price]]/I402)),"-",LN(Table1844[[#This Row],[Close Price]]/I402))</f>
        <v>7.1395821221857843E-3</v>
      </c>
    </row>
    <row r="404" spans="1:14" x14ac:dyDescent="0.3">
      <c r="A404" s="1" t="s">
        <v>45</v>
      </c>
      <c r="B404" s="1" t="s">
        <v>14</v>
      </c>
      <c r="C404" s="2">
        <v>43697</v>
      </c>
      <c r="D404" s="1">
        <v>1518.1</v>
      </c>
      <c r="E404" s="1">
        <v>1518.1</v>
      </c>
      <c r="F404" s="1">
        <v>1541.95</v>
      </c>
      <c r="G404" s="1">
        <v>1516.2</v>
      </c>
      <c r="H404" s="1">
        <v>1517.1</v>
      </c>
      <c r="I404" s="1">
        <v>1522.15</v>
      </c>
      <c r="J404" s="1">
        <v>1529</v>
      </c>
      <c r="K404" s="1">
        <v>382353</v>
      </c>
      <c r="L404" s="1">
        <v>584619081.04999995</v>
      </c>
      <c r="M404" s="1">
        <v>26665</v>
      </c>
      <c r="N404" s="3">
        <f>IF(ISERR(LN(Table1844[[#This Row],[Close Price]]/I403)),"-",LN(Table1844[[#This Row],[Close Price]]/I403))</f>
        <v>2.6642561602914462E-3</v>
      </c>
    </row>
    <row r="405" spans="1:14" x14ac:dyDescent="0.3">
      <c r="A405" s="1" t="s">
        <v>45</v>
      </c>
      <c r="B405" s="1" t="s">
        <v>14</v>
      </c>
      <c r="C405" s="2">
        <v>43698</v>
      </c>
      <c r="D405" s="1">
        <v>1522.15</v>
      </c>
      <c r="E405" s="1">
        <v>1524</v>
      </c>
      <c r="F405" s="1">
        <v>1541</v>
      </c>
      <c r="G405" s="1">
        <v>1516.15</v>
      </c>
      <c r="H405" s="1">
        <v>1540</v>
      </c>
      <c r="I405" s="1">
        <v>1533.1</v>
      </c>
      <c r="J405" s="1">
        <v>1533.58</v>
      </c>
      <c r="K405" s="1">
        <v>461174</v>
      </c>
      <c r="L405" s="1">
        <v>707248514.04999995</v>
      </c>
      <c r="M405" s="1">
        <v>39533</v>
      </c>
      <c r="N405" s="3">
        <f>IF(ISERR(LN(Table1844[[#This Row],[Close Price]]/I404)),"-",LN(Table1844[[#This Row],[Close Price]]/I404))</f>
        <v>7.1680202174476942E-3</v>
      </c>
    </row>
    <row r="406" spans="1:14" x14ac:dyDescent="0.3">
      <c r="A406" s="1" t="s">
        <v>45</v>
      </c>
      <c r="B406" s="1" t="s">
        <v>14</v>
      </c>
      <c r="C406" s="2">
        <v>43699</v>
      </c>
      <c r="D406" s="1">
        <v>1533.1</v>
      </c>
      <c r="E406" s="1">
        <v>1537.6</v>
      </c>
      <c r="F406" s="1">
        <v>1576.3</v>
      </c>
      <c r="G406" s="1">
        <v>1531.5</v>
      </c>
      <c r="H406" s="1">
        <v>1569</v>
      </c>
      <c r="I406" s="1">
        <v>1568.5</v>
      </c>
      <c r="J406" s="1">
        <v>1559.3</v>
      </c>
      <c r="K406" s="1">
        <v>604653</v>
      </c>
      <c r="L406" s="1">
        <v>942832858.04999995</v>
      </c>
      <c r="M406" s="1">
        <v>29071</v>
      </c>
      <c r="N406" s="3">
        <f>IF(ISERR(LN(Table1844[[#This Row],[Close Price]]/I405)),"-",LN(Table1844[[#This Row],[Close Price]]/I405))</f>
        <v>2.2827919314324454E-2</v>
      </c>
    </row>
    <row r="407" spans="1:14" x14ac:dyDescent="0.3">
      <c r="A407" s="1" t="s">
        <v>45</v>
      </c>
      <c r="B407" s="1" t="s">
        <v>14</v>
      </c>
      <c r="C407" s="2">
        <v>43700</v>
      </c>
      <c r="D407" s="1">
        <v>1568.5</v>
      </c>
      <c r="E407" s="1">
        <v>1564.95</v>
      </c>
      <c r="F407" s="1">
        <v>1577.45</v>
      </c>
      <c r="G407" s="1">
        <v>1540.55</v>
      </c>
      <c r="H407" s="1">
        <v>1571</v>
      </c>
      <c r="I407" s="1">
        <v>1571.6</v>
      </c>
      <c r="J407" s="1">
        <v>1561.38</v>
      </c>
      <c r="K407" s="1">
        <v>469022</v>
      </c>
      <c r="L407" s="1">
        <v>732319828.89999998</v>
      </c>
      <c r="M407" s="1">
        <v>40431</v>
      </c>
      <c r="N407" s="3">
        <f>IF(ISERR(LN(Table1844[[#This Row],[Close Price]]/I406)),"-",LN(Table1844[[#This Row],[Close Price]]/I406))</f>
        <v>1.9744600535716952E-3</v>
      </c>
    </row>
    <row r="408" spans="1:14" x14ac:dyDescent="0.3">
      <c r="A408" s="1" t="s">
        <v>45</v>
      </c>
      <c r="B408" s="1" t="s">
        <v>14</v>
      </c>
      <c r="C408" s="2">
        <v>43703</v>
      </c>
      <c r="D408" s="1">
        <v>1571.6</v>
      </c>
      <c r="E408" s="1">
        <v>1575</v>
      </c>
      <c r="F408" s="1">
        <v>1625</v>
      </c>
      <c r="G408" s="1">
        <v>1568.05</v>
      </c>
      <c r="H408" s="1">
        <v>1624.5</v>
      </c>
      <c r="I408" s="1">
        <v>1620.05</v>
      </c>
      <c r="J408" s="1">
        <v>1601.42</v>
      </c>
      <c r="K408" s="1">
        <v>635005</v>
      </c>
      <c r="L408" s="1">
        <v>1016911726.15</v>
      </c>
      <c r="M408" s="1">
        <v>21560</v>
      </c>
      <c r="N408" s="3">
        <f>IF(ISERR(LN(Table1844[[#This Row],[Close Price]]/I407)),"-",LN(Table1844[[#This Row],[Close Price]]/I407))</f>
        <v>3.0362804263366367E-2</v>
      </c>
    </row>
    <row r="409" spans="1:14" x14ac:dyDescent="0.3">
      <c r="A409" s="1" t="s">
        <v>45</v>
      </c>
      <c r="B409" s="1" t="s">
        <v>14</v>
      </c>
      <c r="C409" s="2">
        <v>43704</v>
      </c>
      <c r="D409" s="1">
        <v>1620.05</v>
      </c>
      <c r="E409" s="1">
        <v>1625.15</v>
      </c>
      <c r="F409" s="1">
        <v>1628.5</v>
      </c>
      <c r="G409" s="1">
        <v>1587.75</v>
      </c>
      <c r="H409" s="1">
        <v>1596</v>
      </c>
      <c r="I409" s="1">
        <v>1593.55</v>
      </c>
      <c r="J409" s="1">
        <v>1596.99</v>
      </c>
      <c r="K409" s="1">
        <v>645617</v>
      </c>
      <c r="L409" s="1">
        <v>1031042573.45</v>
      </c>
      <c r="M409" s="1">
        <v>40992</v>
      </c>
      <c r="N409" s="3">
        <f>IF(ISERR(LN(Table1844[[#This Row],[Close Price]]/I408)),"-",LN(Table1844[[#This Row],[Close Price]]/I408))</f>
        <v>-1.6492781111566643E-2</v>
      </c>
    </row>
    <row r="410" spans="1:14" x14ac:dyDescent="0.3">
      <c r="A410" s="1" t="s">
        <v>45</v>
      </c>
      <c r="B410" s="1" t="s">
        <v>14</v>
      </c>
      <c r="C410" s="2">
        <v>43705</v>
      </c>
      <c r="D410" s="1">
        <v>1593.55</v>
      </c>
      <c r="E410" s="1">
        <v>1593.55</v>
      </c>
      <c r="F410" s="1">
        <v>1616</v>
      </c>
      <c r="G410" s="1">
        <v>1570</v>
      </c>
      <c r="H410" s="1">
        <v>1583.3</v>
      </c>
      <c r="I410" s="1">
        <v>1576.65</v>
      </c>
      <c r="J410" s="1">
        <v>1587.59</v>
      </c>
      <c r="K410" s="1">
        <v>419022</v>
      </c>
      <c r="L410" s="1">
        <v>665234165.54999995</v>
      </c>
      <c r="M410" s="1">
        <v>21215</v>
      </c>
      <c r="N410" s="3">
        <f>IF(ISERR(LN(Table1844[[#This Row],[Close Price]]/I409)),"-",LN(Table1844[[#This Row],[Close Price]]/I409))</f>
        <v>-1.0661888898631205E-2</v>
      </c>
    </row>
    <row r="411" spans="1:14" x14ac:dyDescent="0.3">
      <c r="A411" s="1" t="s">
        <v>45</v>
      </c>
      <c r="B411" s="1" t="s">
        <v>14</v>
      </c>
      <c r="C411" s="2">
        <v>43706</v>
      </c>
      <c r="D411" s="1">
        <v>1576.65</v>
      </c>
      <c r="E411" s="1">
        <v>1581.1</v>
      </c>
      <c r="F411" s="1">
        <v>1634</v>
      </c>
      <c r="G411" s="1">
        <v>1572</v>
      </c>
      <c r="H411" s="1">
        <v>1623</v>
      </c>
      <c r="I411" s="1">
        <v>1615</v>
      </c>
      <c r="J411" s="1">
        <v>1602.33</v>
      </c>
      <c r="K411" s="1">
        <v>479265</v>
      </c>
      <c r="L411" s="1">
        <v>767941580.95000005</v>
      </c>
      <c r="M411" s="1">
        <v>18087</v>
      </c>
      <c r="N411" s="3">
        <f>IF(ISERR(LN(Table1844[[#This Row],[Close Price]]/I410)),"-",LN(Table1844[[#This Row],[Close Price]]/I410))</f>
        <v>2.4032613719283766E-2</v>
      </c>
    </row>
    <row r="412" spans="1:14" x14ac:dyDescent="0.3">
      <c r="A412" s="1" t="s">
        <v>45</v>
      </c>
      <c r="B412" s="1" t="s">
        <v>14</v>
      </c>
      <c r="C412" s="2">
        <v>43707</v>
      </c>
      <c r="D412" s="1">
        <v>1615</v>
      </c>
      <c r="E412" s="1">
        <v>1611.6</v>
      </c>
      <c r="F412" s="1">
        <v>1643.35</v>
      </c>
      <c r="G412" s="1">
        <v>1601.45</v>
      </c>
      <c r="H412" s="1">
        <v>1643.35</v>
      </c>
      <c r="I412" s="1">
        <v>1625.4</v>
      </c>
      <c r="J412" s="1">
        <v>1616.03</v>
      </c>
      <c r="K412" s="1">
        <v>357258</v>
      </c>
      <c r="L412" s="1">
        <v>577341114</v>
      </c>
      <c r="M412" s="1">
        <v>21965</v>
      </c>
      <c r="N412" s="3">
        <f>IF(ISERR(LN(Table1844[[#This Row],[Close Price]]/I411)),"-",LN(Table1844[[#This Row],[Close Price]]/I411))</f>
        <v>6.4189826623475693E-3</v>
      </c>
    </row>
    <row r="413" spans="1:14" x14ac:dyDescent="0.3">
      <c r="A413" s="1" t="s">
        <v>45</v>
      </c>
      <c r="B413" s="1" t="s">
        <v>14</v>
      </c>
      <c r="C413" s="2">
        <v>43711</v>
      </c>
      <c r="D413" s="1">
        <v>1625.4</v>
      </c>
      <c r="E413" s="1">
        <v>1625.5</v>
      </c>
      <c r="F413" s="1">
        <v>1659</v>
      </c>
      <c r="G413" s="1">
        <v>1625.5</v>
      </c>
      <c r="H413" s="1">
        <v>1645.2</v>
      </c>
      <c r="I413" s="1">
        <v>1639.45</v>
      </c>
      <c r="J413" s="1">
        <v>1646.25</v>
      </c>
      <c r="K413" s="1">
        <v>697815</v>
      </c>
      <c r="L413" s="1">
        <v>1148776429.55</v>
      </c>
      <c r="M413" s="1">
        <v>30328</v>
      </c>
      <c r="N413" s="3">
        <f>IF(ISERR(LN(Table1844[[#This Row],[Close Price]]/I412)),"-",LN(Table1844[[#This Row],[Close Price]]/I412))</f>
        <v>8.6068803977770707E-3</v>
      </c>
    </row>
    <row r="414" spans="1:14" x14ac:dyDescent="0.3">
      <c r="A414" s="1" t="s">
        <v>45</v>
      </c>
      <c r="B414" s="1" t="s">
        <v>14</v>
      </c>
      <c r="C414" s="2">
        <v>43712</v>
      </c>
      <c r="D414" s="1">
        <v>1639.45</v>
      </c>
      <c r="E414" s="1">
        <v>1648</v>
      </c>
      <c r="F414" s="1">
        <v>1671</v>
      </c>
      <c r="G414" s="1">
        <v>1592.05</v>
      </c>
      <c r="H414" s="1">
        <v>1662.2</v>
      </c>
      <c r="I414" s="1">
        <v>1663.45</v>
      </c>
      <c r="J414" s="1">
        <v>1632.43</v>
      </c>
      <c r="K414" s="1">
        <v>817587</v>
      </c>
      <c r="L414" s="1">
        <v>1334655648.5999999</v>
      </c>
      <c r="M414" s="1">
        <v>44836</v>
      </c>
      <c r="N414" s="3">
        <f>IF(ISERR(LN(Table1844[[#This Row],[Close Price]]/I413)),"-",LN(Table1844[[#This Row],[Close Price]]/I413))</f>
        <v>1.4532939181419761E-2</v>
      </c>
    </row>
    <row r="415" spans="1:14" x14ac:dyDescent="0.3">
      <c r="A415" s="1" t="s">
        <v>45</v>
      </c>
      <c r="B415" s="1" t="s">
        <v>14</v>
      </c>
      <c r="C415" s="2">
        <v>43713</v>
      </c>
      <c r="D415" s="1">
        <v>1663.45</v>
      </c>
      <c r="E415" s="1">
        <v>1660.3</v>
      </c>
      <c r="F415" s="1">
        <v>1666.2</v>
      </c>
      <c r="G415" s="1">
        <v>1633.6</v>
      </c>
      <c r="H415" s="1">
        <v>1638</v>
      </c>
      <c r="I415" s="1">
        <v>1639</v>
      </c>
      <c r="J415" s="1">
        <v>1648.42</v>
      </c>
      <c r="K415" s="1">
        <v>312286</v>
      </c>
      <c r="L415" s="1">
        <v>514778490.10000002</v>
      </c>
      <c r="M415" s="1">
        <v>34364</v>
      </c>
      <c r="N415" s="3">
        <f>IF(ISERR(LN(Table1844[[#This Row],[Close Price]]/I414)),"-",LN(Table1844[[#This Row],[Close Price]]/I414))</f>
        <v>-1.4807459154471606E-2</v>
      </c>
    </row>
    <row r="416" spans="1:14" x14ac:dyDescent="0.3">
      <c r="A416" s="1" t="s">
        <v>45</v>
      </c>
      <c r="B416" s="1" t="s">
        <v>14</v>
      </c>
      <c r="C416" s="2">
        <v>43714</v>
      </c>
      <c r="D416" s="1">
        <v>1639</v>
      </c>
      <c r="E416" s="1">
        <v>1645</v>
      </c>
      <c r="F416" s="1">
        <v>1654.8</v>
      </c>
      <c r="G416" s="1">
        <v>1620.95</v>
      </c>
      <c r="H416" s="1">
        <v>1637</v>
      </c>
      <c r="I416" s="1">
        <v>1637.6</v>
      </c>
      <c r="J416" s="1">
        <v>1637.24</v>
      </c>
      <c r="K416" s="1">
        <v>426978</v>
      </c>
      <c r="L416" s="1">
        <v>699065013.39999998</v>
      </c>
      <c r="M416" s="1">
        <v>24070</v>
      </c>
      <c r="N416" s="3">
        <f>IF(ISERR(LN(Table1844[[#This Row],[Close Price]]/I415)),"-",LN(Table1844[[#This Row],[Close Price]]/I415))</f>
        <v>-8.5454439675000746E-4</v>
      </c>
    </row>
    <row r="417" spans="1:14" x14ac:dyDescent="0.3">
      <c r="A417" s="1" t="s">
        <v>45</v>
      </c>
      <c r="B417" s="1" t="s">
        <v>14</v>
      </c>
      <c r="C417" s="2">
        <v>43717</v>
      </c>
      <c r="D417" s="1">
        <v>1637.6</v>
      </c>
      <c r="E417" s="1">
        <v>1636</v>
      </c>
      <c r="F417" s="1">
        <v>1653.65</v>
      </c>
      <c r="G417" s="1">
        <v>1617</v>
      </c>
      <c r="H417" s="1">
        <v>1629</v>
      </c>
      <c r="I417" s="1">
        <v>1627.15</v>
      </c>
      <c r="J417" s="1">
        <v>1631.15</v>
      </c>
      <c r="K417" s="1">
        <v>405327</v>
      </c>
      <c r="L417" s="1">
        <v>661149039.54999995</v>
      </c>
      <c r="M417" s="1">
        <v>22382</v>
      </c>
      <c r="N417" s="3">
        <f>IF(ISERR(LN(Table1844[[#This Row],[Close Price]]/I416)),"-",LN(Table1844[[#This Row],[Close Price]]/I416))</f>
        <v>-6.4017371551725816E-3</v>
      </c>
    </row>
    <row r="418" spans="1:14" x14ac:dyDescent="0.3">
      <c r="A418" s="1" t="s">
        <v>45</v>
      </c>
      <c r="B418" s="1" t="s">
        <v>14</v>
      </c>
      <c r="C418" s="2">
        <v>43719</v>
      </c>
      <c r="D418" s="1">
        <v>1627.15</v>
      </c>
      <c r="E418" s="1">
        <v>1629</v>
      </c>
      <c r="F418" s="1">
        <v>1638.95</v>
      </c>
      <c r="G418" s="1">
        <v>1606.4</v>
      </c>
      <c r="H418" s="1">
        <v>1621</v>
      </c>
      <c r="I418" s="1">
        <v>1616.55</v>
      </c>
      <c r="J418" s="1">
        <v>1616.7</v>
      </c>
      <c r="K418" s="1">
        <v>464103</v>
      </c>
      <c r="L418" s="1">
        <v>750315681.85000002</v>
      </c>
      <c r="M418" s="1">
        <v>36008</v>
      </c>
      <c r="N418" s="3">
        <f>IF(ISERR(LN(Table1844[[#This Row],[Close Price]]/I417)),"-",LN(Table1844[[#This Row],[Close Price]]/I417))</f>
        <v>-6.5357694809567608E-3</v>
      </c>
    </row>
    <row r="419" spans="1:14" x14ac:dyDescent="0.3">
      <c r="A419" s="1" t="s">
        <v>45</v>
      </c>
      <c r="B419" s="1" t="s">
        <v>14</v>
      </c>
      <c r="C419" s="2">
        <v>43720</v>
      </c>
      <c r="D419" s="1">
        <v>1616.55</v>
      </c>
      <c r="E419" s="1">
        <v>1625</v>
      </c>
      <c r="F419" s="1">
        <v>1656</v>
      </c>
      <c r="G419" s="1">
        <v>1613</v>
      </c>
      <c r="H419" s="1">
        <v>1645</v>
      </c>
      <c r="I419" s="1">
        <v>1645.15</v>
      </c>
      <c r="J419" s="1">
        <v>1641.14</v>
      </c>
      <c r="K419" s="1">
        <v>426448</v>
      </c>
      <c r="L419" s="1">
        <v>699859034.89999998</v>
      </c>
      <c r="M419" s="1">
        <v>15876</v>
      </c>
      <c r="N419" s="3">
        <f>IF(ISERR(LN(Table1844[[#This Row],[Close Price]]/I418)),"-",LN(Table1844[[#This Row],[Close Price]]/I418))</f>
        <v>1.7537316741719475E-2</v>
      </c>
    </row>
    <row r="420" spans="1:14" x14ac:dyDescent="0.3">
      <c r="A420" s="1" t="s">
        <v>45</v>
      </c>
      <c r="B420" s="1" t="s">
        <v>14</v>
      </c>
      <c r="C420" s="2">
        <v>43721</v>
      </c>
      <c r="D420" s="1">
        <v>1645.15</v>
      </c>
      <c r="E420" s="1">
        <v>1655</v>
      </c>
      <c r="F420" s="1">
        <v>1655</v>
      </c>
      <c r="G420" s="1">
        <v>1610.05</v>
      </c>
      <c r="H420" s="1">
        <v>1627</v>
      </c>
      <c r="I420" s="1">
        <v>1628.35</v>
      </c>
      <c r="J420" s="1">
        <v>1624.19</v>
      </c>
      <c r="K420" s="1">
        <v>455745</v>
      </c>
      <c r="L420" s="1">
        <v>740214908.14999998</v>
      </c>
      <c r="M420" s="1">
        <v>18236</v>
      </c>
      <c r="N420" s="3">
        <f>IF(ISERR(LN(Table1844[[#This Row],[Close Price]]/I419)),"-",LN(Table1844[[#This Row],[Close Price]]/I419))</f>
        <v>-1.026433328174374E-2</v>
      </c>
    </row>
    <row r="421" spans="1:14" x14ac:dyDescent="0.3">
      <c r="A421" s="1" t="s">
        <v>45</v>
      </c>
      <c r="B421" s="1" t="s">
        <v>14</v>
      </c>
      <c r="C421" s="2">
        <v>43724</v>
      </c>
      <c r="D421" s="1">
        <v>1628.35</v>
      </c>
      <c r="E421" s="1">
        <v>1618.35</v>
      </c>
      <c r="F421" s="1">
        <v>1659.5</v>
      </c>
      <c r="G421" s="1">
        <v>1615.3</v>
      </c>
      <c r="H421" s="1">
        <v>1647</v>
      </c>
      <c r="I421" s="1">
        <v>1644.8</v>
      </c>
      <c r="J421" s="1">
        <v>1645.45</v>
      </c>
      <c r="K421" s="1">
        <v>363401</v>
      </c>
      <c r="L421" s="1">
        <v>597958421.85000002</v>
      </c>
      <c r="M421" s="1">
        <v>20699</v>
      </c>
      <c r="N421" s="3">
        <f>IF(ISERR(LN(Table1844[[#This Row],[Close Price]]/I420)),"-",LN(Table1844[[#This Row],[Close Price]]/I420))</f>
        <v>1.0051564089919871E-2</v>
      </c>
    </row>
    <row r="422" spans="1:14" x14ac:dyDescent="0.3">
      <c r="A422" s="1" t="s">
        <v>45</v>
      </c>
      <c r="B422" s="1" t="s">
        <v>14</v>
      </c>
      <c r="C422" s="2">
        <v>43725</v>
      </c>
      <c r="D422" s="1">
        <v>1644.8</v>
      </c>
      <c r="E422" s="1">
        <v>1646.05</v>
      </c>
      <c r="F422" s="1">
        <v>1647</v>
      </c>
      <c r="G422" s="1">
        <v>1598</v>
      </c>
      <c r="H422" s="1">
        <v>1598.2</v>
      </c>
      <c r="I422" s="1">
        <v>1601.4</v>
      </c>
      <c r="J422" s="1">
        <v>1619.41</v>
      </c>
      <c r="K422" s="1">
        <v>486724</v>
      </c>
      <c r="L422" s="1">
        <v>788203575.89999998</v>
      </c>
      <c r="M422" s="1">
        <v>27518</v>
      </c>
      <c r="N422" s="3">
        <f>IF(ISERR(LN(Table1844[[#This Row],[Close Price]]/I421)),"-",LN(Table1844[[#This Row],[Close Price]]/I421))</f>
        <v>-2.6740549622312419E-2</v>
      </c>
    </row>
    <row r="423" spans="1:14" x14ac:dyDescent="0.3">
      <c r="A423" s="1" t="s">
        <v>45</v>
      </c>
      <c r="B423" s="1" t="s">
        <v>14</v>
      </c>
      <c r="C423" s="2">
        <v>43726</v>
      </c>
      <c r="D423" s="1">
        <v>1601.4</v>
      </c>
      <c r="E423" s="1">
        <v>1612.5</v>
      </c>
      <c r="F423" s="1">
        <v>1626</v>
      </c>
      <c r="G423" s="1">
        <v>1605</v>
      </c>
      <c r="H423" s="1">
        <v>1617.85</v>
      </c>
      <c r="I423" s="1">
        <v>1616.15</v>
      </c>
      <c r="J423" s="1">
        <v>1614.95</v>
      </c>
      <c r="K423" s="1">
        <v>457444</v>
      </c>
      <c r="L423" s="1">
        <v>738750009.89999998</v>
      </c>
      <c r="M423" s="1">
        <v>25499</v>
      </c>
      <c r="N423" s="3">
        <f>IF(ISERR(LN(Table1844[[#This Row],[Close Price]]/I422)),"-",LN(Table1844[[#This Row],[Close Price]]/I422))</f>
        <v>9.1685309170103924E-3</v>
      </c>
    </row>
    <row r="424" spans="1:14" x14ac:dyDescent="0.3">
      <c r="A424" s="1" t="s">
        <v>45</v>
      </c>
      <c r="B424" s="1" t="s">
        <v>14</v>
      </c>
      <c r="C424" s="2">
        <v>43727</v>
      </c>
      <c r="D424" s="1">
        <v>1616.15</v>
      </c>
      <c r="E424" s="1">
        <v>1621</v>
      </c>
      <c r="F424" s="1">
        <v>1630.1</v>
      </c>
      <c r="G424" s="1">
        <v>1570.5</v>
      </c>
      <c r="H424" s="1">
        <v>1577.4</v>
      </c>
      <c r="I424" s="1">
        <v>1582.4</v>
      </c>
      <c r="J424" s="1">
        <v>1587.8</v>
      </c>
      <c r="K424" s="1">
        <v>400672</v>
      </c>
      <c r="L424" s="1">
        <v>636188054.64999998</v>
      </c>
      <c r="M424" s="1">
        <v>24327</v>
      </c>
      <c r="N424" s="3">
        <f>IF(ISERR(LN(Table1844[[#This Row],[Close Price]]/I423)),"-",LN(Table1844[[#This Row],[Close Price]]/I423))</f>
        <v>-2.1104095687096147E-2</v>
      </c>
    </row>
    <row r="425" spans="1:14" x14ac:dyDescent="0.3">
      <c r="A425" s="1" t="s">
        <v>45</v>
      </c>
      <c r="B425" s="1" t="s">
        <v>14</v>
      </c>
      <c r="C425" s="2">
        <v>43728</v>
      </c>
      <c r="D425" s="1">
        <v>1582.4</v>
      </c>
      <c r="E425" s="1">
        <v>1596</v>
      </c>
      <c r="F425" s="1">
        <v>1660.5</v>
      </c>
      <c r="G425" s="1">
        <v>1575.1</v>
      </c>
      <c r="H425" s="1">
        <v>1633</v>
      </c>
      <c r="I425" s="1">
        <v>1637.95</v>
      </c>
      <c r="J425" s="1">
        <v>1630.19</v>
      </c>
      <c r="K425" s="1">
        <v>592869</v>
      </c>
      <c r="L425" s="1">
        <v>966489059.10000002</v>
      </c>
      <c r="M425" s="1">
        <v>32790</v>
      </c>
      <c r="N425" s="3">
        <f>IF(ISERR(LN(Table1844[[#This Row],[Close Price]]/I424)),"-",LN(Table1844[[#This Row],[Close Price]]/I424))</f>
        <v>3.450277804814373E-2</v>
      </c>
    </row>
    <row r="426" spans="1:14" x14ac:dyDescent="0.3">
      <c r="A426" s="1" t="s">
        <v>45</v>
      </c>
      <c r="B426" s="1" t="s">
        <v>14</v>
      </c>
      <c r="C426" s="2">
        <v>43731</v>
      </c>
      <c r="D426" s="1">
        <v>1637.95</v>
      </c>
      <c r="E426" s="1">
        <v>1641</v>
      </c>
      <c r="F426" s="1">
        <v>1658</v>
      </c>
      <c r="G426" s="1">
        <v>1603.05</v>
      </c>
      <c r="H426" s="1">
        <v>1614</v>
      </c>
      <c r="I426" s="1">
        <v>1611.7</v>
      </c>
      <c r="J426" s="1">
        <v>1613.33</v>
      </c>
      <c r="K426" s="1">
        <v>944775</v>
      </c>
      <c r="L426" s="1">
        <v>1524231985.7</v>
      </c>
      <c r="M426" s="1">
        <v>29799</v>
      </c>
      <c r="N426" s="3">
        <f>IF(ISERR(LN(Table1844[[#This Row],[Close Price]]/I425)),"-",LN(Table1844[[#This Row],[Close Price]]/I425))</f>
        <v>-1.6155937387919081E-2</v>
      </c>
    </row>
    <row r="427" spans="1:14" x14ac:dyDescent="0.3">
      <c r="A427" s="1" t="s">
        <v>45</v>
      </c>
      <c r="B427" s="1" t="s">
        <v>14</v>
      </c>
      <c r="C427" s="2">
        <v>43732</v>
      </c>
      <c r="D427" s="1">
        <v>1611.7</v>
      </c>
      <c r="E427" s="1">
        <v>1611.7</v>
      </c>
      <c r="F427" s="1">
        <v>1645</v>
      </c>
      <c r="G427" s="1">
        <v>1587.7</v>
      </c>
      <c r="H427" s="1">
        <v>1625.1</v>
      </c>
      <c r="I427" s="1">
        <v>1629.65</v>
      </c>
      <c r="J427" s="1">
        <v>1621.89</v>
      </c>
      <c r="K427" s="1">
        <v>692476</v>
      </c>
      <c r="L427" s="1">
        <v>1123120547.75</v>
      </c>
      <c r="M427" s="1">
        <v>47644</v>
      </c>
      <c r="N427" s="3">
        <f>IF(ISERR(LN(Table1844[[#This Row],[Close Price]]/I426)),"-",LN(Table1844[[#This Row],[Close Price]]/I426))</f>
        <v>1.1075745289272305E-2</v>
      </c>
    </row>
    <row r="428" spans="1:14" x14ac:dyDescent="0.3">
      <c r="A428" s="1" t="s">
        <v>45</v>
      </c>
      <c r="B428" s="1" t="s">
        <v>14</v>
      </c>
      <c r="C428" s="2">
        <v>43733</v>
      </c>
      <c r="D428" s="1">
        <v>1629.65</v>
      </c>
      <c r="E428" s="1">
        <v>1620.15</v>
      </c>
      <c r="F428" s="1">
        <v>1653.2</v>
      </c>
      <c r="G428" s="1">
        <v>1620.15</v>
      </c>
      <c r="H428" s="1">
        <v>1622</v>
      </c>
      <c r="I428" s="1">
        <v>1633.45</v>
      </c>
      <c r="J428" s="1">
        <v>1641.21</v>
      </c>
      <c r="K428" s="1">
        <v>450237</v>
      </c>
      <c r="L428" s="1">
        <v>738931877.25</v>
      </c>
      <c r="M428" s="1">
        <v>25596</v>
      </c>
      <c r="N428" s="3">
        <f>IF(ISERR(LN(Table1844[[#This Row],[Close Price]]/I427)),"-",LN(Table1844[[#This Row],[Close Price]]/I427))</f>
        <v>2.3290746331930674E-3</v>
      </c>
    </row>
    <row r="429" spans="1:14" x14ac:dyDescent="0.3">
      <c r="A429" s="1" t="s">
        <v>45</v>
      </c>
      <c r="B429" s="1" t="s">
        <v>14</v>
      </c>
      <c r="C429" s="2">
        <v>43734</v>
      </c>
      <c r="D429" s="1">
        <v>1633.45</v>
      </c>
      <c r="E429" s="1">
        <v>1635</v>
      </c>
      <c r="F429" s="1">
        <v>1705</v>
      </c>
      <c r="G429" s="1">
        <v>1631</v>
      </c>
      <c r="H429" s="1">
        <v>1681.7</v>
      </c>
      <c r="I429" s="1">
        <v>1675.05</v>
      </c>
      <c r="J429" s="1">
        <v>1675.51</v>
      </c>
      <c r="K429" s="1">
        <v>999909</v>
      </c>
      <c r="L429" s="1">
        <v>1675357573.0999999</v>
      </c>
      <c r="M429" s="1">
        <v>57043</v>
      </c>
      <c r="N429" s="3">
        <f>IF(ISERR(LN(Table1844[[#This Row],[Close Price]]/I428)),"-",LN(Table1844[[#This Row],[Close Price]]/I428))</f>
        <v>2.5148673108772879E-2</v>
      </c>
    </row>
    <row r="430" spans="1:14" x14ac:dyDescent="0.3">
      <c r="A430" s="1" t="s">
        <v>45</v>
      </c>
      <c r="B430" s="1" t="s">
        <v>14</v>
      </c>
      <c r="C430" s="2">
        <v>43735</v>
      </c>
      <c r="D430" s="1">
        <v>1675.05</v>
      </c>
      <c r="E430" s="1">
        <v>1671</v>
      </c>
      <c r="F430" s="1">
        <v>1696.9</v>
      </c>
      <c r="G430" s="1">
        <v>1655.25</v>
      </c>
      <c r="H430" s="1">
        <v>1664.8</v>
      </c>
      <c r="I430" s="1">
        <v>1660.45</v>
      </c>
      <c r="J430" s="1">
        <v>1680.04</v>
      </c>
      <c r="K430" s="1">
        <v>659001</v>
      </c>
      <c r="L430" s="1">
        <v>1107146936.7</v>
      </c>
      <c r="M430" s="1">
        <v>30735</v>
      </c>
      <c r="N430" s="3">
        <f>IF(ISERR(LN(Table1844[[#This Row],[Close Price]]/I429)),"-",LN(Table1844[[#This Row],[Close Price]]/I429))</f>
        <v>-8.7543656086923466E-3</v>
      </c>
    </row>
    <row r="431" spans="1:14" x14ac:dyDescent="0.3">
      <c r="A431" s="1" t="s">
        <v>45</v>
      </c>
      <c r="B431" s="1" t="s">
        <v>14</v>
      </c>
      <c r="C431" s="2">
        <v>43738</v>
      </c>
      <c r="D431" s="1">
        <v>1660.45</v>
      </c>
      <c r="E431" s="1">
        <v>1664.8</v>
      </c>
      <c r="F431" s="1">
        <v>1671.9</v>
      </c>
      <c r="G431" s="1">
        <v>1650.95</v>
      </c>
      <c r="H431" s="1">
        <v>1666</v>
      </c>
      <c r="I431" s="1">
        <v>1665.5</v>
      </c>
      <c r="J431" s="1">
        <v>1665.75</v>
      </c>
      <c r="K431" s="1">
        <v>269573</v>
      </c>
      <c r="L431" s="1">
        <v>449040783.30000001</v>
      </c>
      <c r="M431" s="1">
        <v>21264</v>
      </c>
      <c r="N431" s="3">
        <f>IF(ISERR(LN(Table1844[[#This Row],[Close Price]]/I430)),"-",LN(Table1844[[#This Row],[Close Price]]/I430))</f>
        <v>3.0367286825159615E-3</v>
      </c>
    </row>
    <row r="432" spans="1:14" x14ac:dyDescent="0.3">
      <c r="A432" s="1" t="s">
        <v>45</v>
      </c>
      <c r="B432" s="1" t="s">
        <v>14</v>
      </c>
      <c r="C432" s="2">
        <v>43739</v>
      </c>
      <c r="D432" s="1">
        <v>1665.5</v>
      </c>
      <c r="E432" s="1">
        <v>1671.9</v>
      </c>
      <c r="F432" s="1">
        <v>1688.95</v>
      </c>
      <c r="G432" s="1">
        <v>1607.5</v>
      </c>
      <c r="H432" s="1">
        <v>1624</v>
      </c>
      <c r="I432" s="1">
        <v>1622.55</v>
      </c>
      <c r="J432" s="1">
        <v>1651.05</v>
      </c>
      <c r="K432" s="1">
        <v>412172</v>
      </c>
      <c r="L432" s="1">
        <v>680518279</v>
      </c>
      <c r="M432" s="1">
        <v>21082</v>
      </c>
      <c r="N432" s="3">
        <f>IF(ISERR(LN(Table1844[[#This Row],[Close Price]]/I431)),"-",LN(Table1844[[#This Row],[Close Price]]/I431))</f>
        <v>-2.6126392889326056E-2</v>
      </c>
    </row>
    <row r="433" spans="1:14" x14ac:dyDescent="0.3">
      <c r="A433" s="1" t="s">
        <v>45</v>
      </c>
      <c r="B433" s="1" t="s">
        <v>14</v>
      </c>
      <c r="C433" s="2">
        <v>43741</v>
      </c>
      <c r="D433" s="1">
        <v>1622.55</v>
      </c>
      <c r="E433" s="1">
        <v>1610</v>
      </c>
      <c r="F433" s="1">
        <v>1647.9</v>
      </c>
      <c r="G433" s="1">
        <v>1595.05</v>
      </c>
      <c r="H433" s="1">
        <v>1630</v>
      </c>
      <c r="I433" s="1">
        <v>1628.35</v>
      </c>
      <c r="J433" s="1">
        <v>1625.02</v>
      </c>
      <c r="K433" s="1">
        <v>348048</v>
      </c>
      <c r="L433" s="1">
        <v>565583312.45000005</v>
      </c>
      <c r="M433" s="1">
        <v>29222</v>
      </c>
      <c r="N433" s="3">
        <f>IF(ISERR(LN(Table1844[[#This Row],[Close Price]]/I432)),"-",LN(Table1844[[#This Row],[Close Price]]/I432))</f>
        <v>3.5682464265178763E-3</v>
      </c>
    </row>
    <row r="434" spans="1:14" x14ac:dyDescent="0.3">
      <c r="A434" s="1" t="s">
        <v>45</v>
      </c>
      <c r="B434" s="1" t="s">
        <v>14</v>
      </c>
      <c r="C434" s="2">
        <v>43742</v>
      </c>
      <c r="D434" s="1">
        <v>1628.35</v>
      </c>
      <c r="E434" s="1">
        <v>1636</v>
      </c>
      <c r="F434" s="1">
        <v>1650</v>
      </c>
      <c r="G434" s="1">
        <v>1619.05</v>
      </c>
      <c r="H434" s="1">
        <v>1622.35</v>
      </c>
      <c r="I434" s="1">
        <v>1622.25</v>
      </c>
      <c r="J434" s="1">
        <v>1636.25</v>
      </c>
      <c r="K434" s="1">
        <v>282510</v>
      </c>
      <c r="L434" s="1">
        <v>462257258.39999998</v>
      </c>
      <c r="M434" s="1">
        <v>24476</v>
      </c>
      <c r="N434" s="3">
        <f>IF(ISERR(LN(Table1844[[#This Row],[Close Price]]/I433)),"-",LN(Table1844[[#This Row],[Close Price]]/I433))</f>
        <v>-3.7531576696482687E-3</v>
      </c>
    </row>
    <row r="435" spans="1:14" x14ac:dyDescent="0.3">
      <c r="A435" s="1" t="s">
        <v>45</v>
      </c>
      <c r="B435" s="1" t="s">
        <v>14</v>
      </c>
      <c r="C435" s="2">
        <v>43745</v>
      </c>
      <c r="D435" s="1">
        <v>1622.25</v>
      </c>
      <c r="E435" s="1">
        <v>1631</v>
      </c>
      <c r="F435" s="1">
        <v>1655.95</v>
      </c>
      <c r="G435" s="1">
        <v>1616.55</v>
      </c>
      <c r="H435" s="1">
        <v>1650</v>
      </c>
      <c r="I435" s="1">
        <v>1646.65</v>
      </c>
      <c r="J435" s="1">
        <v>1641.12</v>
      </c>
      <c r="K435" s="1">
        <v>476604</v>
      </c>
      <c r="L435" s="1">
        <v>782166551.04999995</v>
      </c>
      <c r="M435" s="1">
        <v>26111</v>
      </c>
      <c r="N435" s="3">
        <f>IF(ISERR(LN(Table1844[[#This Row],[Close Price]]/I434)),"-",LN(Table1844[[#This Row],[Close Price]]/I434))</f>
        <v>1.4928846503868515E-2</v>
      </c>
    </row>
    <row r="436" spans="1:14" x14ac:dyDescent="0.3">
      <c r="A436" s="1" t="s">
        <v>45</v>
      </c>
      <c r="B436" s="1" t="s">
        <v>14</v>
      </c>
      <c r="C436" s="2">
        <v>43747</v>
      </c>
      <c r="D436" s="1">
        <v>1646.65</v>
      </c>
      <c r="E436" s="1">
        <v>1650.55</v>
      </c>
      <c r="F436" s="1">
        <v>1655</v>
      </c>
      <c r="G436" s="1">
        <v>1621.2</v>
      </c>
      <c r="H436" s="1">
        <v>1654</v>
      </c>
      <c r="I436" s="1">
        <v>1650.6</v>
      </c>
      <c r="J436" s="1">
        <v>1640.95</v>
      </c>
      <c r="K436" s="1">
        <v>248324</v>
      </c>
      <c r="L436" s="1">
        <v>407486429</v>
      </c>
      <c r="M436" s="1">
        <v>23500</v>
      </c>
      <c r="N436" s="3">
        <f>IF(ISERR(LN(Table1844[[#This Row],[Close Price]]/I435)),"-",LN(Table1844[[#This Row],[Close Price]]/I435))</f>
        <v>2.395937153437399E-3</v>
      </c>
    </row>
    <row r="437" spans="1:14" x14ac:dyDescent="0.3">
      <c r="A437" s="1" t="s">
        <v>45</v>
      </c>
      <c r="B437" s="1" t="s">
        <v>14</v>
      </c>
      <c r="C437" s="2">
        <v>43748</v>
      </c>
      <c r="D437" s="1">
        <v>1650.6</v>
      </c>
      <c r="E437" s="1">
        <v>1645</v>
      </c>
      <c r="F437" s="1">
        <v>1680</v>
      </c>
      <c r="G437" s="1">
        <v>1641</v>
      </c>
      <c r="H437" s="1">
        <v>1669.8</v>
      </c>
      <c r="I437" s="1">
        <v>1667.15</v>
      </c>
      <c r="J437" s="1">
        <v>1668.13</v>
      </c>
      <c r="K437" s="1">
        <v>566891</v>
      </c>
      <c r="L437" s="1">
        <v>945649109.20000005</v>
      </c>
      <c r="M437" s="1">
        <v>26555</v>
      </c>
      <c r="N437" s="3">
        <f>IF(ISERR(LN(Table1844[[#This Row],[Close Price]]/I436)),"-",LN(Table1844[[#This Row],[Close Price]]/I436))</f>
        <v>9.9767235476718313E-3</v>
      </c>
    </row>
    <row r="438" spans="1:14" x14ac:dyDescent="0.3">
      <c r="A438" s="1" t="s">
        <v>45</v>
      </c>
      <c r="B438" s="1" t="s">
        <v>14</v>
      </c>
      <c r="C438" s="2">
        <v>43749</v>
      </c>
      <c r="D438" s="1">
        <v>1667.15</v>
      </c>
      <c r="E438" s="1">
        <v>1677.55</v>
      </c>
      <c r="F438" s="1">
        <v>1695</v>
      </c>
      <c r="G438" s="1">
        <v>1651.7</v>
      </c>
      <c r="H438" s="1">
        <v>1689.1</v>
      </c>
      <c r="I438" s="1">
        <v>1689.95</v>
      </c>
      <c r="J438" s="1">
        <v>1681.93</v>
      </c>
      <c r="K438" s="1">
        <v>598374</v>
      </c>
      <c r="L438" s="1">
        <v>1006423950.65</v>
      </c>
      <c r="M438" s="1">
        <v>29204</v>
      </c>
      <c r="N438" s="3">
        <f>IF(ISERR(LN(Table1844[[#This Row],[Close Price]]/I437)),"-",LN(Table1844[[#This Row],[Close Price]]/I437))</f>
        <v>1.3583360974378606E-2</v>
      </c>
    </row>
    <row r="439" spans="1:14" x14ac:dyDescent="0.3">
      <c r="A439" s="1" t="s">
        <v>45</v>
      </c>
      <c r="B439" s="1" t="s">
        <v>14</v>
      </c>
      <c r="C439" s="2">
        <v>43752</v>
      </c>
      <c r="D439" s="1">
        <v>1689.95</v>
      </c>
      <c r="E439" s="1">
        <v>1696</v>
      </c>
      <c r="F439" s="1">
        <v>1719.7</v>
      </c>
      <c r="G439" s="1">
        <v>1670.05</v>
      </c>
      <c r="H439" s="1">
        <v>1695</v>
      </c>
      <c r="I439" s="1">
        <v>1683.7</v>
      </c>
      <c r="J439" s="1">
        <v>1694.89</v>
      </c>
      <c r="K439" s="1">
        <v>571690</v>
      </c>
      <c r="L439" s="1">
        <v>968950435.29999995</v>
      </c>
      <c r="M439" s="1">
        <v>27124</v>
      </c>
      <c r="N439" s="3">
        <f>IF(ISERR(LN(Table1844[[#This Row],[Close Price]]/I438)),"-",LN(Table1844[[#This Row],[Close Price]]/I438))</f>
        <v>-3.7051900168801879E-3</v>
      </c>
    </row>
    <row r="440" spans="1:14" x14ac:dyDescent="0.3">
      <c r="A440" s="1" t="s">
        <v>45</v>
      </c>
      <c r="B440" s="1" t="s">
        <v>14</v>
      </c>
      <c r="C440" s="2">
        <v>43753</v>
      </c>
      <c r="D440" s="1">
        <v>1683.7</v>
      </c>
      <c r="E440" s="1">
        <v>1685</v>
      </c>
      <c r="F440" s="1">
        <v>1701.8</v>
      </c>
      <c r="G440" s="1">
        <v>1679.05</v>
      </c>
      <c r="H440" s="1">
        <v>1690.15</v>
      </c>
      <c r="I440" s="1">
        <v>1693.1</v>
      </c>
      <c r="J440" s="1">
        <v>1689.57</v>
      </c>
      <c r="K440" s="1">
        <v>545212</v>
      </c>
      <c r="L440" s="1">
        <v>921171697.60000002</v>
      </c>
      <c r="M440" s="1">
        <v>23341</v>
      </c>
      <c r="N440" s="3">
        <f>IF(ISERR(LN(Table1844[[#This Row],[Close Price]]/I439)),"-",LN(Table1844[[#This Row],[Close Price]]/I439))</f>
        <v>5.5674154704321048E-3</v>
      </c>
    </row>
    <row r="441" spans="1:14" x14ac:dyDescent="0.3">
      <c r="A441" s="1" t="s">
        <v>45</v>
      </c>
      <c r="B441" s="1" t="s">
        <v>14</v>
      </c>
      <c r="C441" s="2">
        <v>43754</v>
      </c>
      <c r="D441" s="1">
        <v>1693.1</v>
      </c>
      <c r="E441" s="1">
        <v>1696</v>
      </c>
      <c r="F441" s="1">
        <v>1724.8</v>
      </c>
      <c r="G441" s="1">
        <v>1690.85</v>
      </c>
      <c r="H441" s="1">
        <v>1723</v>
      </c>
      <c r="I441" s="1">
        <v>1720.2</v>
      </c>
      <c r="J441" s="1">
        <v>1708.71</v>
      </c>
      <c r="K441" s="1">
        <v>306125</v>
      </c>
      <c r="L441" s="1">
        <v>523079561.44999999</v>
      </c>
      <c r="M441" s="1">
        <v>18500</v>
      </c>
      <c r="N441" s="3">
        <f>IF(ISERR(LN(Table1844[[#This Row],[Close Price]]/I440)),"-",LN(Table1844[[#This Row],[Close Price]]/I440))</f>
        <v>1.5879394983193157E-2</v>
      </c>
    </row>
    <row r="442" spans="1:14" x14ac:dyDescent="0.3">
      <c r="A442" s="1" t="s">
        <v>45</v>
      </c>
      <c r="B442" s="1" t="s">
        <v>14</v>
      </c>
      <c r="C442" s="2">
        <v>43755</v>
      </c>
      <c r="D442" s="1">
        <v>1720.2</v>
      </c>
      <c r="E442" s="1">
        <v>1723</v>
      </c>
      <c r="F442" s="1">
        <v>1734.3</v>
      </c>
      <c r="G442" s="1">
        <v>1705.1</v>
      </c>
      <c r="H442" s="1">
        <v>1722.4</v>
      </c>
      <c r="I442" s="1">
        <v>1722.95</v>
      </c>
      <c r="J442" s="1">
        <v>1716.4</v>
      </c>
      <c r="K442" s="1">
        <v>348490</v>
      </c>
      <c r="L442" s="1">
        <v>598149325.64999998</v>
      </c>
      <c r="M442" s="1">
        <v>14580</v>
      </c>
      <c r="N442" s="3">
        <f>IF(ISERR(LN(Table1844[[#This Row],[Close Price]]/I441)),"-",LN(Table1844[[#This Row],[Close Price]]/I441))</f>
        <v>1.5973748368459805E-3</v>
      </c>
    </row>
    <row r="443" spans="1:14" x14ac:dyDescent="0.3">
      <c r="A443" s="1" t="s">
        <v>45</v>
      </c>
      <c r="B443" s="1" t="s">
        <v>14</v>
      </c>
      <c r="C443" s="2">
        <v>43756</v>
      </c>
      <c r="D443" s="1">
        <v>1722.95</v>
      </c>
      <c r="E443" s="1">
        <v>1720</v>
      </c>
      <c r="F443" s="1">
        <v>1742.6</v>
      </c>
      <c r="G443" s="1">
        <v>1717.05</v>
      </c>
      <c r="H443" s="1">
        <v>1741</v>
      </c>
      <c r="I443" s="1">
        <v>1738</v>
      </c>
      <c r="J443" s="1">
        <v>1733.74</v>
      </c>
      <c r="K443" s="1">
        <v>271062</v>
      </c>
      <c r="L443" s="1">
        <v>469951750.05000001</v>
      </c>
      <c r="M443" s="1">
        <v>13512</v>
      </c>
      <c r="N443" s="3">
        <f>IF(ISERR(LN(Table1844[[#This Row],[Close Price]]/I442)),"-",LN(Table1844[[#This Row],[Close Price]]/I442))</f>
        <v>8.697088871112181E-3</v>
      </c>
    </row>
    <row r="444" spans="1:14" x14ac:dyDescent="0.3">
      <c r="A444" s="1" t="s">
        <v>45</v>
      </c>
      <c r="B444" s="1" t="s">
        <v>14</v>
      </c>
      <c r="C444" s="2">
        <v>43760</v>
      </c>
      <c r="D444" s="1">
        <v>1738</v>
      </c>
      <c r="E444" s="1">
        <v>1732.4</v>
      </c>
      <c r="F444" s="1">
        <v>1773.55</v>
      </c>
      <c r="G444" s="1">
        <v>1726.25</v>
      </c>
      <c r="H444" s="1">
        <v>1752.05</v>
      </c>
      <c r="I444" s="1">
        <v>1741.15</v>
      </c>
      <c r="J444" s="1">
        <v>1749.23</v>
      </c>
      <c r="K444" s="1">
        <v>814403</v>
      </c>
      <c r="L444" s="1">
        <v>1424581366.5999999</v>
      </c>
      <c r="M444" s="1">
        <v>33462</v>
      </c>
      <c r="N444" s="3">
        <f>IF(ISERR(LN(Table1844[[#This Row],[Close Price]]/I443)),"-",LN(Table1844[[#This Row],[Close Price]]/I443))</f>
        <v>1.8107876123334846E-3</v>
      </c>
    </row>
    <row r="445" spans="1:14" x14ac:dyDescent="0.3">
      <c r="A445" s="1" t="s">
        <v>45</v>
      </c>
      <c r="B445" s="1" t="s">
        <v>14</v>
      </c>
      <c r="C445" s="2">
        <v>43761</v>
      </c>
      <c r="D445" s="1">
        <v>1741.15</v>
      </c>
      <c r="E445" s="1">
        <v>1739</v>
      </c>
      <c r="F445" s="1">
        <v>1752.4</v>
      </c>
      <c r="G445" s="1">
        <v>1725.75</v>
      </c>
      <c r="H445" s="1">
        <v>1735.4</v>
      </c>
      <c r="I445" s="1">
        <v>1735.35</v>
      </c>
      <c r="J445" s="1">
        <v>1736.93</v>
      </c>
      <c r="K445" s="1">
        <v>228759</v>
      </c>
      <c r="L445" s="1">
        <v>397338964.30000001</v>
      </c>
      <c r="M445" s="1">
        <v>10289</v>
      </c>
      <c r="N445" s="3">
        <f>IF(ISERR(LN(Table1844[[#This Row],[Close Price]]/I444)),"-",LN(Table1844[[#This Row],[Close Price]]/I444))</f>
        <v>-3.3366922946632465E-3</v>
      </c>
    </row>
    <row r="446" spans="1:14" x14ac:dyDescent="0.3">
      <c r="A446" s="1" t="s">
        <v>45</v>
      </c>
      <c r="B446" s="1" t="s">
        <v>14</v>
      </c>
      <c r="C446" s="2">
        <v>43762</v>
      </c>
      <c r="D446" s="1">
        <v>1735.35</v>
      </c>
      <c r="E446" s="1">
        <v>1736</v>
      </c>
      <c r="F446" s="1">
        <v>1779.05</v>
      </c>
      <c r="G446" s="1">
        <v>1735.35</v>
      </c>
      <c r="H446" s="1">
        <v>1769</v>
      </c>
      <c r="I446" s="1">
        <v>1764.05</v>
      </c>
      <c r="J446" s="1">
        <v>1756.62</v>
      </c>
      <c r="K446" s="1">
        <v>283296</v>
      </c>
      <c r="L446" s="1">
        <v>497642997</v>
      </c>
      <c r="M446" s="1">
        <v>10832</v>
      </c>
      <c r="N446" s="3">
        <f>IF(ISERR(LN(Table1844[[#This Row],[Close Price]]/I445)),"-",LN(Table1844[[#This Row],[Close Price]]/I445))</f>
        <v>1.6403179693228361E-2</v>
      </c>
    </row>
    <row r="447" spans="1:14" x14ac:dyDescent="0.3">
      <c r="A447" s="1" t="s">
        <v>45</v>
      </c>
      <c r="B447" s="1" t="s">
        <v>14</v>
      </c>
      <c r="C447" s="2">
        <v>43763</v>
      </c>
      <c r="D447" s="1">
        <v>1764.05</v>
      </c>
      <c r="E447" s="1">
        <v>1761</v>
      </c>
      <c r="F447" s="1">
        <v>1774</v>
      </c>
      <c r="G447" s="1">
        <v>1747.55</v>
      </c>
      <c r="H447" s="1">
        <v>1755.35</v>
      </c>
      <c r="I447" s="1">
        <v>1759.15</v>
      </c>
      <c r="J447" s="1">
        <v>1760.44</v>
      </c>
      <c r="K447" s="1">
        <v>199141</v>
      </c>
      <c r="L447" s="1">
        <v>350574895.25</v>
      </c>
      <c r="M447" s="1">
        <v>7295</v>
      </c>
      <c r="N447" s="3">
        <f>IF(ISERR(LN(Table1844[[#This Row],[Close Price]]/I446)),"-",LN(Table1844[[#This Row],[Close Price]]/I446))</f>
        <v>-2.7815640096018894E-3</v>
      </c>
    </row>
    <row r="448" spans="1:14" x14ac:dyDescent="0.3">
      <c r="A448" s="1" t="s">
        <v>45</v>
      </c>
      <c r="B448" s="1" t="s">
        <v>14</v>
      </c>
      <c r="C448" s="2">
        <v>43765</v>
      </c>
      <c r="D448" s="1">
        <v>1759.15</v>
      </c>
      <c r="E448" s="1">
        <v>1767</v>
      </c>
      <c r="F448" s="1">
        <v>1769.8</v>
      </c>
      <c r="G448" s="1">
        <v>1753.05</v>
      </c>
      <c r="H448" s="1">
        <v>1756.95</v>
      </c>
      <c r="I448" s="1">
        <v>1759.5</v>
      </c>
      <c r="J448" s="1">
        <v>1760.43</v>
      </c>
      <c r="K448" s="1">
        <v>15839</v>
      </c>
      <c r="L448" s="1">
        <v>27883506.449999999</v>
      </c>
      <c r="M448" s="1">
        <v>1091</v>
      </c>
      <c r="N448" s="3">
        <f>IF(ISERR(LN(Table1844[[#This Row],[Close Price]]/I447)),"-",LN(Table1844[[#This Row],[Close Price]]/I447))</f>
        <v>1.9893993500587427E-4</v>
      </c>
    </row>
    <row r="449" spans="1:14" x14ac:dyDescent="0.3">
      <c r="A449" s="1" t="s">
        <v>45</v>
      </c>
      <c r="B449" s="1" t="s">
        <v>14</v>
      </c>
      <c r="C449" s="2">
        <v>43767</v>
      </c>
      <c r="D449" s="1">
        <v>1759.5</v>
      </c>
      <c r="E449" s="1">
        <v>1757</v>
      </c>
      <c r="F449" s="1">
        <v>1761.5</v>
      </c>
      <c r="G449" s="1">
        <v>1736.55</v>
      </c>
      <c r="H449" s="1">
        <v>1746.2</v>
      </c>
      <c r="I449" s="1">
        <v>1754.35</v>
      </c>
      <c r="J449" s="1">
        <v>1748.06</v>
      </c>
      <c r="K449" s="1">
        <v>343418</v>
      </c>
      <c r="L449" s="1">
        <v>600315517.35000002</v>
      </c>
      <c r="M449" s="1">
        <v>24846</v>
      </c>
      <c r="N449" s="3">
        <f>IF(ISERR(LN(Table1844[[#This Row],[Close Price]]/I448)),"-",LN(Table1844[[#This Row],[Close Price]]/I448))</f>
        <v>-2.9312598360895338E-3</v>
      </c>
    </row>
    <row r="450" spans="1:14" x14ac:dyDescent="0.3">
      <c r="A450" s="1" t="s">
        <v>45</v>
      </c>
      <c r="B450" s="1" t="s">
        <v>14</v>
      </c>
      <c r="C450" s="2">
        <v>43768</v>
      </c>
      <c r="D450" s="1">
        <v>1754.35</v>
      </c>
      <c r="E450" s="1">
        <v>1740.05</v>
      </c>
      <c r="F450" s="1">
        <v>1760.95</v>
      </c>
      <c r="G450" s="1">
        <v>1729</v>
      </c>
      <c r="H450" s="1">
        <v>1739.95</v>
      </c>
      <c r="I450" s="1">
        <v>1736.6</v>
      </c>
      <c r="J450" s="1">
        <v>1741.84</v>
      </c>
      <c r="K450" s="1">
        <v>335535</v>
      </c>
      <c r="L450" s="1">
        <v>584447258.75</v>
      </c>
      <c r="M450" s="1">
        <v>27793</v>
      </c>
      <c r="N450" s="3">
        <f>IF(ISERR(LN(Table1844[[#This Row],[Close Price]]/I449)),"-",LN(Table1844[[#This Row],[Close Price]]/I449))</f>
        <v>-1.0169239299005643E-2</v>
      </c>
    </row>
    <row r="451" spans="1:14" x14ac:dyDescent="0.3">
      <c r="A451" s="1" t="s">
        <v>45</v>
      </c>
      <c r="B451" s="1" t="s">
        <v>14</v>
      </c>
      <c r="C451" s="2">
        <v>43769</v>
      </c>
      <c r="D451" s="1">
        <v>1736.6</v>
      </c>
      <c r="E451" s="1">
        <v>1744</v>
      </c>
      <c r="F451" s="1">
        <v>1759.4</v>
      </c>
      <c r="G451" s="1">
        <v>1738.5</v>
      </c>
      <c r="H451" s="1">
        <v>1748.9</v>
      </c>
      <c r="I451" s="1">
        <v>1755.05</v>
      </c>
      <c r="J451" s="1">
        <v>1750.01</v>
      </c>
      <c r="K451" s="1">
        <v>334257</v>
      </c>
      <c r="L451" s="1">
        <v>584952499.95000005</v>
      </c>
      <c r="M451" s="1">
        <v>16567</v>
      </c>
      <c r="N451" s="3">
        <f>IF(ISERR(LN(Table1844[[#This Row],[Close Price]]/I450)),"-",LN(Table1844[[#This Row],[Close Price]]/I450))</f>
        <v>1.0568167896078255E-2</v>
      </c>
    </row>
    <row r="452" spans="1:14" x14ac:dyDescent="0.3">
      <c r="A452" s="1" t="s">
        <v>45</v>
      </c>
      <c r="B452" s="1" t="s">
        <v>14</v>
      </c>
      <c r="C452" s="2">
        <v>43770</v>
      </c>
      <c r="D452" s="1">
        <v>1755.05</v>
      </c>
      <c r="E452" s="1">
        <v>1753</v>
      </c>
      <c r="F452" s="1">
        <v>1771.85</v>
      </c>
      <c r="G452" s="1">
        <v>1738.8</v>
      </c>
      <c r="H452" s="1">
        <v>1743</v>
      </c>
      <c r="I452" s="1">
        <v>1743.15</v>
      </c>
      <c r="J452" s="1">
        <v>1752.39</v>
      </c>
      <c r="K452" s="1">
        <v>339865</v>
      </c>
      <c r="L452" s="1">
        <v>595576595.5</v>
      </c>
      <c r="M452" s="1">
        <v>15375</v>
      </c>
      <c r="N452" s="3">
        <f>IF(ISERR(LN(Table1844[[#This Row],[Close Price]]/I451)),"-",LN(Table1844[[#This Row],[Close Price]]/I451))</f>
        <v>-6.8035251856305807E-3</v>
      </c>
    </row>
    <row r="453" spans="1:14" x14ac:dyDescent="0.3">
      <c r="A453" s="1" t="s">
        <v>45</v>
      </c>
      <c r="B453" s="1" t="s">
        <v>14</v>
      </c>
      <c r="C453" s="2">
        <v>43773</v>
      </c>
      <c r="D453" s="1">
        <v>1743.15</v>
      </c>
      <c r="E453" s="1">
        <v>1755</v>
      </c>
      <c r="F453" s="1">
        <v>1755</v>
      </c>
      <c r="G453" s="1">
        <v>1716.45</v>
      </c>
      <c r="H453" s="1">
        <v>1735</v>
      </c>
      <c r="I453" s="1">
        <v>1735.15</v>
      </c>
      <c r="J453" s="1">
        <v>1729.1</v>
      </c>
      <c r="K453" s="1">
        <v>515116</v>
      </c>
      <c r="L453" s="1">
        <v>890687426.5</v>
      </c>
      <c r="M453" s="1">
        <v>19377</v>
      </c>
      <c r="N453" s="3">
        <f>IF(ISERR(LN(Table1844[[#This Row],[Close Price]]/I452)),"-",LN(Table1844[[#This Row],[Close Price]]/I452))</f>
        <v>-4.5999563616675567E-3</v>
      </c>
    </row>
    <row r="454" spans="1:14" x14ac:dyDescent="0.3">
      <c r="A454" s="1" t="s">
        <v>45</v>
      </c>
      <c r="B454" s="1" t="s">
        <v>14</v>
      </c>
      <c r="C454" s="2">
        <v>43774</v>
      </c>
      <c r="D454" s="1">
        <v>1735.15</v>
      </c>
      <c r="E454" s="1">
        <v>1735</v>
      </c>
      <c r="F454" s="1">
        <v>1738.25</v>
      </c>
      <c r="G454" s="1">
        <v>1676.8</v>
      </c>
      <c r="H454" s="1">
        <v>1679.4</v>
      </c>
      <c r="I454" s="1">
        <v>1687.45</v>
      </c>
      <c r="J454" s="1">
        <v>1696.42</v>
      </c>
      <c r="K454" s="1">
        <v>587695</v>
      </c>
      <c r="L454" s="1">
        <v>996979680.14999998</v>
      </c>
      <c r="M454" s="1">
        <v>32362</v>
      </c>
      <c r="N454" s="3">
        <f>IF(ISERR(LN(Table1844[[#This Row],[Close Price]]/I453)),"-",LN(Table1844[[#This Row],[Close Price]]/I453))</f>
        <v>-2.787535129723585E-2</v>
      </c>
    </row>
    <row r="455" spans="1:14" x14ac:dyDescent="0.3">
      <c r="A455" s="1" t="s">
        <v>45</v>
      </c>
      <c r="B455" s="1" t="s">
        <v>14</v>
      </c>
      <c r="C455" s="2">
        <v>43775</v>
      </c>
      <c r="D455" s="1">
        <v>1687.45</v>
      </c>
      <c r="E455" s="1">
        <v>1651</v>
      </c>
      <c r="F455" s="1">
        <v>1721.95</v>
      </c>
      <c r="G455" s="1">
        <v>1641.7</v>
      </c>
      <c r="H455" s="1">
        <v>1702.3</v>
      </c>
      <c r="I455" s="1">
        <v>1705.35</v>
      </c>
      <c r="J455" s="1">
        <v>1682.57</v>
      </c>
      <c r="K455" s="1">
        <v>1000255</v>
      </c>
      <c r="L455" s="1">
        <v>1683001032.0999999</v>
      </c>
      <c r="M455" s="1">
        <v>33642</v>
      </c>
      <c r="N455" s="3">
        <f>IF(ISERR(LN(Table1844[[#This Row],[Close Price]]/I454)),"-",LN(Table1844[[#This Row],[Close Price]]/I454))</f>
        <v>1.0551854565136177E-2</v>
      </c>
    </row>
    <row r="456" spans="1:14" x14ac:dyDescent="0.3">
      <c r="A456" s="1" t="s">
        <v>45</v>
      </c>
      <c r="B456" s="1" t="s">
        <v>14</v>
      </c>
      <c r="C456" s="2">
        <v>43776</v>
      </c>
      <c r="D456" s="1">
        <v>1705.35</v>
      </c>
      <c r="E456" s="1">
        <v>1703</v>
      </c>
      <c r="F456" s="1">
        <v>1723.55</v>
      </c>
      <c r="G456" s="1">
        <v>1681.1</v>
      </c>
      <c r="H456" s="1">
        <v>1717.25</v>
      </c>
      <c r="I456" s="1">
        <v>1718</v>
      </c>
      <c r="J456" s="1">
        <v>1702.11</v>
      </c>
      <c r="K456" s="1">
        <v>362279</v>
      </c>
      <c r="L456" s="1">
        <v>616638692.29999995</v>
      </c>
      <c r="M456" s="1">
        <v>13596</v>
      </c>
      <c r="N456" s="3">
        <f>IF(ISERR(LN(Table1844[[#This Row],[Close Price]]/I455)),"-",LN(Table1844[[#This Row],[Close Price]]/I455))</f>
        <v>7.3904553009754136E-3</v>
      </c>
    </row>
    <row r="457" spans="1:14" x14ac:dyDescent="0.3">
      <c r="A457" s="1" t="s">
        <v>45</v>
      </c>
      <c r="B457" s="1" t="s">
        <v>14</v>
      </c>
      <c r="C457" s="2">
        <v>43777</v>
      </c>
      <c r="D457" s="1">
        <v>1718</v>
      </c>
      <c r="E457" s="1">
        <v>1714</v>
      </c>
      <c r="F457" s="1">
        <v>1727.8</v>
      </c>
      <c r="G457" s="1">
        <v>1695</v>
      </c>
      <c r="H457" s="1">
        <v>1698.35</v>
      </c>
      <c r="I457" s="1">
        <v>1699.95</v>
      </c>
      <c r="J457" s="1">
        <v>1709.76</v>
      </c>
      <c r="K457" s="1">
        <v>469867</v>
      </c>
      <c r="L457" s="1">
        <v>803358143.25</v>
      </c>
      <c r="M457" s="1">
        <v>20602</v>
      </c>
      <c r="N457" s="3">
        <f>IF(ISERR(LN(Table1844[[#This Row],[Close Price]]/I456)),"-",LN(Table1844[[#This Row],[Close Price]]/I456))</f>
        <v>-1.0561984697133533E-2</v>
      </c>
    </row>
    <row r="458" spans="1:14" x14ac:dyDescent="0.3">
      <c r="A458" s="1" t="s">
        <v>45</v>
      </c>
      <c r="B458" s="1" t="s">
        <v>14</v>
      </c>
      <c r="C458" s="2">
        <v>43780</v>
      </c>
      <c r="D458" s="1">
        <v>1699.95</v>
      </c>
      <c r="E458" s="1">
        <v>1700</v>
      </c>
      <c r="F458" s="1">
        <v>1719</v>
      </c>
      <c r="G458" s="1">
        <v>1691.95</v>
      </c>
      <c r="H458" s="1">
        <v>1715</v>
      </c>
      <c r="I458" s="1">
        <v>1710.55</v>
      </c>
      <c r="J458" s="1">
        <v>1708.8</v>
      </c>
      <c r="K458" s="1">
        <v>207500</v>
      </c>
      <c r="L458" s="1">
        <v>354576748.39999998</v>
      </c>
      <c r="M458" s="1">
        <v>10461</v>
      </c>
      <c r="N458" s="3">
        <f>IF(ISERR(LN(Table1844[[#This Row],[Close Price]]/I457)),"-",LN(Table1844[[#This Row],[Close Price]]/I457))</f>
        <v>6.2161173623102983E-3</v>
      </c>
    </row>
    <row r="459" spans="1:14" x14ac:dyDescent="0.3">
      <c r="A459" s="1" t="s">
        <v>45</v>
      </c>
      <c r="B459" s="1" t="s">
        <v>14</v>
      </c>
      <c r="C459" s="2">
        <v>43782</v>
      </c>
      <c r="D459" s="1">
        <v>1710.55</v>
      </c>
      <c r="E459" s="1">
        <v>1710</v>
      </c>
      <c r="F459" s="1">
        <v>1719</v>
      </c>
      <c r="G459" s="1">
        <v>1660</v>
      </c>
      <c r="H459" s="1">
        <v>1665.5</v>
      </c>
      <c r="I459" s="1">
        <v>1672.5</v>
      </c>
      <c r="J459" s="1">
        <v>1673.77</v>
      </c>
      <c r="K459" s="1">
        <v>878362</v>
      </c>
      <c r="L459" s="1">
        <v>1470177846.7</v>
      </c>
      <c r="M459" s="1">
        <v>40661</v>
      </c>
      <c r="N459" s="3">
        <f>IF(ISERR(LN(Table1844[[#This Row],[Close Price]]/I458)),"-",LN(Table1844[[#This Row],[Close Price]]/I458))</f>
        <v>-2.2495443206993881E-2</v>
      </c>
    </row>
    <row r="460" spans="1:14" x14ac:dyDescent="0.3">
      <c r="A460" s="1" t="s">
        <v>45</v>
      </c>
      <c r="B460" s="1" t="s">
        <v>14</v>
      </c>
      <c r="C460" s="2">
        <v>43783</v>
      </c>
      <c r="D460" s="1">
        <v>1672.5</v>
      </c>
      <c r="E460" s="1">
        <v>1668.5</v>
      </c>
      <c r="F460" s="1">
        <v>1694.7</v>
      </c>
      <c r="G460" s="1">
        <v>1643.45</v>
      </c>
      <c r="H460" s="1">
        <v>1656.55</v>
      </c>
      <c r="I460" s="1">
        <v>1656.5</v>
      </c>
      <c r="J460" s="1">
        <v>1663.58</v>
      </c>
      <c r="K460" s="1">
        <v>892696</v>
      </c>
      <c r="L460" s="1">
        <v>1485073945.45</v>
      </c>
      <c r="M460" s="1">
        <v>49025</v>
      </c>
      <c r="N460" s="3">
        <f>IF(ISERR(LN(Table1844[[#This Row],[Close Price]]/I459)),"-",LN(Table1844[[#This Row],[Close Price]]/I459))</f>
        <v>-9.6125702624329755E-3</v>
      </c>
    </row>
    <row r="461" spans="1:14" x14ac:dyDescent="0.3">
      <c r="A461" s="1" t="s">
        <v>45</v>
      </c>
      <c r="B461" s="1" t="s">
        <v>14</v>
      </c>
      <c r="C461" s="2">
        <v>43784</v>
      </c>
      <c r="D461" s="1">
        <v>1656.5</v>
      </c>
      <c r="E461" s="1">
        <v>1645</v>
      </c>
      <c r="F461" s="1">
        <v>1758.95</v>
      </c>
      <c r="G461" s="1">
        <v>1627</v>
      </c>
      <c r="H461" s="1">
        <v>1741.05</v>
      </c>
      <c r="I461" s="1">
        <v>1747.7</v>
      </c>
      <c r="J461" s="1">
        <v>1716.82</v>
      </c>
      <c r="K461" s="1">
        <v>2475371</v>
      </c>
      <c r="L461" s="1">
        <v>4249771639</v>
      </c>
      <c r="M461" s="1">
        <v>81252</v>
      </c>
      <c r="N461" s="3">
        <f>IF(ISERR(LN(Table1844[[#This Row],[Close Price]]/I460)),"-",LN(Table1844[[#This Row],[Close Price]]/I460))</f>
        <v>5.3593695032364996E-2</v>
      </c>
    </row>
    <row r="462" spans="1:14" x14ac:dyDescent="0.3">
      <c r="A462" s="1" t="s">
        <v>45</v>
      </c>
      <c r="B462" s="1" t="s">
        <v>14</v>
      </c>
      <c r="C462" s="2">
        <v>43787</v>
      </c>
      <c r="D462" s="1">
        <v>1747.7</v>
      </c>
      <c r="E462" s="1">
        <v>1750.5</v>
      </c>
      <c r="F462" s="1">
        <v>1763.45</v>
      </c>
      <c r="G462" s="1">
        <v>1720.45</v>
      </c>
      <c r="H462" s="1">
        <v>1729</v>
      </c>
      <c r="I462" s="1">
        <v>1735.95</v>
      </c>
      <c r="J462" s="1">
        <v>1735.71</v>
      </c>
      <c r="K462" s="1">
        <v>546681</v>
      </c>
      <c r="L462" s="1">
        <v>948878606.79999995</v>
      </c>
      <c r="M462" s="1">
        <v>28129</v>
      </c>
      <c r="N462" s="3">
        <f>IF(ISERR(LN(Table1844[[#This Row],[Close Price]]/I461)),"-",LN(Table1844[[#This Row],[Close Price]]/I461))</f>
        <v>-6.7458238101190228E-3</v>
      </c>
    </row>
    <row r="463" spans="1:14" x14ac:dyDescent="0.3">
      <c r="A463" s="1" t="s">
        <v>45</v>
      </c>
      <c r="B463" s="1" t="s">
        <v>14</v>
      </c>
      <c r="C463" s="2">
        <v>43788</v>
      </c>
      <c r="D463" s="1">
        <v>1735.95</v>
      </c>
      <c r="E463" s="1">
        <v>1738</v>
      </c>
      <c r="F463" s="1">
        <v>1746.5</v>
      </c>
      <c r="G463" s="1">
        <v>1717.45</v>
      </c>
      <c r="H463" s="1">
        <v>1730</v>
      </c>
      <c r="I463" s="1">
        <v>1732.7</v>
      </c>
      <c r="J463" s="1">
        <v>1731.17</v>
      </c>
      <c r="K463" s="1">
        <v>385992</v>
      </c>
      <c r="L463" s="1">
        <v>668218846.35000002</v>
      </c>
      <c r="M463" s="1">
        <v>17736</v>
      </c>
      <c r="N463" s="3">
        <f>IF(ISERR(LN(Table1844[[#This Row],[Close Price]]/I462)),"-",LN(Table1844[[#This Row],[Close Price]]/I462))</f>
        <v>-1.8739284453954095E-3</v>
      </c>
    </row>
    <row r="464" spans="1:14" x14ac:dyDescent="0.3">
      <c r="A464" s="1" t="s">
        <v>45</v>
      </c>
      <c r="B464" s="1" t="s">
        <v>14</v>
      </c>
      <c r="C464" s="2">
        <v>43789</v>
      </c>
      <c r="D464" s="1">
        <v>1732.7</v>
      </c>
      <c r="E464" s="1">
        <v>1732</v>
      </c>
      <c r="F464" s="1">
        <v>1797.8</v>
      </c>
      <c r="G464" s="1">
        <v>1726.65</v>
      </c>
      <c r="H464" s="1">
        <v>1756.6</v>
      </c>
      <c r="I464" s="1">
        <v>1763.6</v>
      </c>
      <c r="J464" s="1">
        <v>1768.92</v>
      </c>
      <c r="K464" s="1">
        <v>1047192</v>
      </c>
      <c r="L464" s="1">
        <v>1852397685.75</v>
      </c>
      <c r="M464" s="1">
        <v>35250</v>
      </c>
      <c r="N464" s="3">
        <f>IF(ISERR(LN(Table1844[[#This Row],[Close Price]]/I463)),"-",LN(Table1844[[#This Row],[Close Price]]/I463))</f>
        <v>1.7676288966981545E-2</v>
      </c>
    </row>
    <row r="465" spans="1:14" x14ac:dyDescent="0.3">
      <c r="A465" s="1" t="s">
        <v>45</v>
      </c>
      <c r="B465" s="1" t="s">
        <v>14</v>
      </c>
      <c r="C465" s="2">
        <v>43790</v>
      </c>
      <c r="D465" s="1">
        <v>1763.6</v>
      </c>
      <c r="E465" s="1">
        <v>1763.55</v>
      </c>
      <c r="F465" s="1">
        <v>1779.95</v>
      </c>
      <c r="G465" s="1">
        <v>1740.1</v>
      </c>
      <c r="H465" s="1">
        <v>1740.1</v>
      </c>
      <c r="I465" s="1">
        <v>1747.05</v>
      </c>
      <c r="J465" s="1">
        <v>1756.18</v>
      </c>
      <c r="K465" s="1">
        <v>429107</v>
      </c>
      <c r="L465" s="1">
        <v>753588549.5</v>
      </c>
      <c r="M465" s="1">
        <v>24705</v>
      </c>
      <c r="N465" s="3">
        <f>IF(ISERR(LN(Table1844[[#This Row],[Close Price]]/I464)),"-",LN(Table1844[[#This Row],[Close Price]]/I464))</f>
        <v>-9.428523267011971E-3</v>
      </c>
    </row>
    <row r="466" spans="1:14" x14ac:dyDescent="0.3">
      <c r="A466" s="1" t="s">
        <v>45</v>
      </c>
      <c r="B466" s="1" t="s">
        <v>14</v>
      </c>
      <c r="C466" s="2">
        <v>43791</v>
      </c>
      <c r="D466" s="1">
        <v>1747.05</v>
      </c>
      <c r="E466" s="1">
        <v>1745</v>
      </c>
      <c r="F466" s="1">
        <v>1748</v>
      </c>
      <c r="G466" s="1">
        <v>1717.35</v>
      </c>
      <c r="H466" s="1">
        <v>1736</v>
      </c>
      <c r="I466" s="1">
        <v>1733.35</v>
      </c>
      <c r="J466" s="1">
        <v>1730.59</v>
      </c>
      <c r="K466" s="1">
        <v>376747</v>
      </c>
      <c r="L466" s="1">
        <v>651996174.14999998</v>
      </c>
      <c r="M466" s="1">
        <v>14102</v>
      </c>
      <c r="N466" s="3">
        <f>IF(ISERR(LN(Table1844[[#This Row],[Close Price]]/I465)),"-",LN(Table1844[[#This Row],[Close Price]]/I465))</f>
        <v>-7.8726989769737077E-3</v>
      </c>
    </row>
    <row r="467" spans="1:14" x14ac:dyDescent="0.3">
      <c r="A467" s="1" t="s">
        <v>45</v>
      </c>
      <c r="B467" s="1" t="s">
        <v>14</v>
      </c>
      <c r="C467" s="2">
        <v>43794</v>
      </c>
      <c r="D467" s="1">
        <v>1733.35</v>
      </c>
      <c r="E467" s="1">
        <v>1735</v>
      </c>
      <c r="F467" s="1">
        <v>1768.9</v>
      </c>
      <c r="G467" s="1">
        <v>1726</v>
      </c>
      <c r="H467" s="1">
        <v>1765</v>
      </c>
      <c r="I467" s="1">
        <v>1764.05</v>
      </c>
      <c r="J467" s="1">
        <v>1747.41</v>
      </c>
      <c r="K467" s="1">
        <v>608852</v>
      </c>
      <c r="L467" s="1">
        <v>1063911754.15</v>
      </c>
      <c r="M467" s="1">
        <v>24811</v>
      </c>
      <c r="N467" s="3">
        <f>IF(ISERR(LN(Table1844[[#This Row],[Close Price]]/I466)),"-",LN(Table1844[[#This Row],[Close Price]]/I466))</f>
        <v>1.7556349596438856E-2</v>
      </c>
    </row>
    <row r="468" spans="1:14" x14ac:dyDescent="0.3">
      <c r="A468" s="1" t="s">
        <v>45</v>
      </c>
      <c r="B468" s="1" t="s">
        <v>14</v>
      </c>
      <c r="C468" s="2">
        <v>43795</v>
      </c>
      <c r="D468" s="1">
        <v>1764.05</v>
      </c>
      <c r="E468" s="1">
        <v>1765</v>
      </c>
      <c r="F468" s="1">
        <v>1805.5</v>
      </c>
      <c r="G468" s="1">
        <v>1761.55</v>
      </c>
      <c r="H468" s="1">
        <v>1784.5</v>
      </c>
      <c r="I468" s="1">
        <v>1784.25</v>
      </c>
      <c r="J468" s="1">
        <v>1787.13</v>
      </c>
      <c r="K468" s="1">
        <v>1008355</v>
      </c>
      <c r="L468" s="1">
        <v>1802064247.3499999</v>
      </c>
      <c r="M468" s="1">
        <v>47717</v>
      </c>
      <c r="N468" s="3">
        <f>IF(ISERR(LN(Table1844[[#This Row],[Close Price]]/I467)),"-",LN(Table1844[[#This Row],[Close Price]]/I467))</f>
        <v>1.1385857014941048E-2</v>
      </c>
    </row>
    <row r="469" spans="1:14" x14ac:dyDescent="0.3">
      <c r="A469" s="1" t="s">
        <v>45</v>
      </c>
      <c r="B469" s="1" t="s">
        <v>14</v>
      </c>
      <c r="C469" s="2">
        <v>43796</v>
      </c>
      <c r="D469" s="1">
        <v>1784.25</v>
      </c>
      <c r="E469" s="1">
        <v>1785</v>
      </c>
      <c r="F469" s="1">
        <v>1818</v>
      </c>
      <c r="G469" s="1">
        <v>1773.8</v>
      </c>
      <c r="H469" s="1">
        <v>1814.8</v>
      </c>
      <c r="I469" s="1">
        <v>1811.35</v>
      </c>
      <c r="J469" s="1">
        <v>1790.92</v>
      </c>
      <c r="K469" s="1">
        <v>795959</v>
      </c>
      <c r="L469" s="1">
        <v>1425498276.1500001</v>
      </c>
      <c r="M469" s="1">
        <v>41635</v>
      </c>
      <c r="N469" s="3">
        <f>IF(ISERR(LN(Table1844[[#This Row],[Close Price]]/I468)),"-",LN(Table1844[[#This Row],[Close Price]]/I468))</f>
        <v>1.5074264749665427E-2</v>
      </c>
    </row>
    <row r="470" spans="1:14" x14ac:dyDescent="0.3">
      <c r="A470" s="1" t="s">
        <v>45</v>
      </c>
      <c r="B470" s="1" t="s">
        <v>14</v>
      </c>
      <c r="C470" s="2">
        <v>43797</v>
      </c>
      <c r="D470" s="1">
        <v>1811.35</v>
      </c>
      <c r="E470" s="1">
        <v>1824</v>
      </c>
      <c r="F470" s="1">
        <v>1825</v>
      </c>
      <c r="G470" s="1">
        <v>1787.7</v>
      </c>
      <c r="H470" s="1">
        <v>1792.05</v>
      </c>
      <c r="I470" s="1">
        <v>1793</v>
      </c>
      <c r="J470" s="1">
        <v>1799.7</v>
      </c>
      <c r="K470" s="1">
        <v>633764</v>
      </c>
      <c r="L470" s="1">
        <v>1140586429.5999999</v>
      </c>
      <c r="M470" s="1">
        <v>19060</v>
      </c>
      <c r="N470" s="3">
        <f>IF(ISERR(LN(Table1844[[#This Row],[Close Price]]/I469)),"-",LN(Table1844[[#This Row],[Close Price]]/I469))</f>
        <v>-1.018222899570927E-2</v>
      </c>
    </row>
    <row r="471" spans="1:14" x14ac:dyDescent="0.3">
      <c r="A471" s="1" t="s">
        <v>45</v>
      </c>
      <c r="B471" s="1" t="s">
        <v>14</v>
      </c>
      <c r="C471" s="2">
        <v>43798</v>
      </c>
      <c r="D471" s="1">
        <v>1793</v>
      </c>
      <c r="E471" s="1">
        <v>1795.3</v>
      </c>
      <c r="F471" s="1">
        <v>1802.85</v>
      </c>
      <c r="G471" s="1">
        <v>1781.8</v>
      </c>
      <c r="H471" s="1">
        <v>1785.2</v>
      </c>
      <c r="I471" s="1">
        <v>1786.2</v>
      </c>
      <c r="J471" s="1">
        <v>1788.13</v>
      </c>
      <c r="K471" s="1">
        <v>258455</v>
      </c>
      <c r="L471" s="1">
        <v>462151374.64999998</v>
      </c>
      <c r="M471" s="1">
        <v>21455</v>
      </c>
      <c r="N471" s="3">
        <f>IF(ISERR(LN(Table1844[[#This Row],[Close Price]]/I470)),"-",LN(Table1844[[#This Row],[Close Price]]/I470))</f>
        <v>-3.7997363553471547E-3</v>
      </c>
    </row>
    <row r="472" spans="1:14" x14ac:dyDescent="0.3">
      <c r="A472" s="1" t="s">
        <v>45</v>
      </c>
      <c r="B472" s="1" t="s">
        <v>14</v>
      </c>
      <c r="C472" s="2">
        <v>43801</v>
      </c>
      <c r="D472" s="1">
        <v>1786.2</v>
      </c>
      <c r="E472" s="1">
        <v>1773.1</v>
      </c>
      <c r="F472" s="1">
        <v>1795</v>
      </c>
      <c r="G472" s="1">
        <v>1773.1</v>
      </c>
      <c r="H472" s="1">
        <v>1786</v>
      </c>
      <c r="I472" s="1">
        <v>1785.05</v>
      </c>
      <c r="J472" s="1">
        <v>1785.62</v>
      </c>
      <c r="K472" s="1">
        <v>401926</v>
      </c>
      <c r="L472" s="1">
        <v>717686061.89999998</v>
      </c>
      <c r="M472" s="1">
        <v>16679</v>
      </c>
      <c r="N472" s="3">
        <f>IF(ISERR(LN(Table1844[[#This Row],[Close Price]]/I471)),"-",LN(Table1844[[#This Row],[Close Price]]/I471))</f>
        <v>-6.4403222387095021E-4</v>
      </c>
    </row>
    <row r="473" spans="1:14" x14ac:dyDescent="0.3">
      <c r="A473" s="1" t="s">
        <v>45</v>
      </c>
      <c r="B473" s="1" t="s">
        <v>14</v>
      </c>
      <c r="C473" s="2">
        <v>43802</v>
      </c>
      <c r="D473" s="1">
        <v>1785.05</v>
      </c>
      <c r="E473" s="1">
        <v>1795</v>
      </c>
      <c r="F473" s="1">
        <v>1799.9</v>
      </c>
      <c r="G473" s="1">
        <v>1779.95</v>
      </c>
      <c r="H473" s="1">
        <v>1795.25</v>
      </c>
      <c r="I473" s="1">
        <v>1795.15</v>
      </c>
      <c r="J473" s="1">
        <v>1789.1</v>
      </c>
      <c r="K473" s="1">
        <v>263215</v>
      </c>
      <c r="L473" s="1">
        <v>470918966.89999998</v>
      </c>
      <c r="M473" s="1">
        <v>10242</v>
      </c>
      <c r="N473" s="3">
        <f>IF(ISERR(LN(Table1844[[#This Row],[Close Price]]/I472)),"-",LN(Table1844[[#This Row],[Close Price]]/I472))</f>
        <v>5.6421578646760956E-3</v>
      </c>
    </row>
    <row r="474" spans="1:14" x14ac:dyDescent="0.3">
      <c r="A474" s="1" t="s">
        <v>45</v>
      </c>
      <c r="B474" s="1" t="s">
        <v>14</v>
      </c>
      <c r="C474" s="2">
        <v>43803</v>
      </c>
      <c r="D474" s="1">
        <v>1795.15</v>
      </c>
      <c r="E474" s="1">
        <v>1798</v>
      </c>
      <c r="F474" s="1">
        <v>1823</v>
      </c>
      <c r="G474" s="1">
        <v>1785.2</v>
      </c>
      <c r="H474" s="1">
        <v>1803</v>
      </c>
      <c r="I474" s="1">
        <v>1809.4</v>
      </c>
      <c r="J474" s="1">
        <v>1804.49</v>
      </c>
      <c r="K474" s="1">
        <v>1107902</v>
      </c>
      <c r="L474" s="1">
        <v>1999194569.45</v>
      </c>
      <c r="M474" s="1">
        <v>33164</v>
      </c>
      <c r="N474" s="3">
        <f>IF(ISERR(LN(Table1844[[#This Row],[Close Price]]/I473)),"-",LN(Table1844[[#This Row],[Close Price]]/I473))</f>
        <v>7.9067147010504994E-3</v>
      </c>
    </row>
    <row r="475" spans="1:14" x14ac:dyDescent="0.3">
      <c r="A475" s="1" t="s">
        <v>45</v>
      </c>
      <c r="B475" s="1" t="s">
        <v>14</v>
      </c>
      <c r="C475" s="2">
        <v>43804</v>
      </c>
      <c r="D475" s="1">
        <v>1809.4</v>
      </c>
      <c r="E475" s="1">
        <v>1806</v>
      </c>
      <c r="F475" s="1">
        <v>1806</v>
      </c>
      <c r="G475" s="1">
        <v>1791.05</v>
      </c>
      <c r="H475" s="1">
        <v>1798</v>
      </c>
      <c r="I475" s="1">
        <v>1801.5</v>
      </c>
      <c r="J475" s="1">
        <v>1798.17</v>
      </c>
      <c r="K475" s="1">
        <v>196491</v>
      </c>
      <c r="L475" s="1">
        <v>353324999</v>
      </c>
      <c r="M475" s="1">
        <v>13066</v>
      </c>
      <c r="N475" s="3">
        <f>IF(ISERR(LN(Table1844[[#This Row],[Close Price]]/I474)),"-",LN(Table1844[[#This Row],[Close Price]]/I474))</f>
        <v>-4.3756474034934113E-3</v>
      </c>
    </row>
    <row r="476" spans="1:14" x14ac:dyDescent="0.3">
      <c r="A476" s="1" t="s">
        <v>45</v>
      </c>
      <c r="B476" s="1" t="s">
        <v>14</v>
      </c>
      <c r="C476" s="2">
        <v>43805</v>
      </c>
      <c r="D476" s="1">
        <v>1801.5</v>
      </c>
      <c r="E476" s="1">
        <v>1802</v>
      </c>
      <c r="F476" s="1">
        <v>1824</v>
      </c>
      <c r="G476" s="1">
        <v>1772.55</v>
      </c>
      <c r="H476" s="1">
        <v>1780.15</v>
      </c>
      <c r="I476" s="1">
        <v>1783.85</v>
      </c>
      <c r="J476" s="1">
        <v>1798.78</v>
      </c>
      <c r="K476" s="1">
        <v>541954</v>
      </c>
      <c r="L476" s="1">
        <v>974857300.60000002</v>
      </c>
      <c r="M476" s="1">
        <v>24232</v>
      </c>
      <c r="N476" s="3">
        <f>IF(ISERR(LN(Table1844[[#This Row],[Close Price]]/I475)),"-",LN(Table1844[[#This Row],[Close Price]]/I475))</f>
        <v>-9.8457013006637978E-3</v>
      </c>
    </row>
    <row r="477" spans="1:14" x14ac:dyDescent="0.3">
      <c r="A477" s="1" t="s">
        <v>45</v>
      </c>
      <c r="B477" s="1" t="s">
        <v>14</v>
      </c>
      <c r="C477" s="2">
        <v>43808</v>
      </c>
      <c r="D477" s="1">
        <v>1783.85</v>
      </c>
      <c r="E477" s="1">
        <v>1784</v>
      </c>
      <c r="F477" s="1">
        <v>1822</v>
      </c>
      <c r="G477" s="1">
        <v>1780.05</v>
      </c>
      <c r="H477" s="1">
        <v>1804.3</v>
      </c>
      <c r="I477" s="1">
        <v>1806.3</v>
      </c>
      <c r="J477" s="1">
        <v>1807.4</v>
      </c>
      <c r="K477" s="1">
        <v>574599</v>
      </c>
      <c r="L477" s="1">
        <v>1038527846.85</v>
      </c>
      <c r="M477" s="1">
        <v>35417</v>
      </c>
      <c r="N477" s="3">
        <f>IF(ISERR(LN(Table1844[[#This Row],[Close Price]]/I476)),"-",LN(Table1844[[#This Row],[Close Price]]/I476))</f>
        <v>1.25066042510277E-2</v>
      </c>
    </row>
    <row r="478" spans="1:14" x14ac:dyDescent="0.3">
      <c r="A478" s="1" t="s">
        <v>45</v>
      </c>
      <c r="B478" s="1" t="s">
        <v>14</v>
      </c>
      <c r="C478" s="2">
        <v>43809</v>
      </c>
      <c r="D478" s="1">
        <v>1806.3</v>
      </c>
      <c r="E478" s="1">
        <v>1810.1</v>
      </c>
      <c r="F478" s="1">
        <v>1821.6</v>
      </c>
      <c r="G478" s="1">
        <v>1795.4</v>
      </c>
      <c r="H478" s="1">
        <v>1812</v>
      </c>
      <c r="I478" s="1">
        <v>1813.65</v>
      </c>
      <c r="J478" s="1">
        <v>1813.03</v>
      </c>
      <c r="K478" s="1">
        <v>418388</v>
      </c>
      <c r="L478" s="1">
        <v>758549321.35000002</v>
      </c>
      <c r="M478" s="1">
        <v>12767</v>
      </c>
      <c r="N478" s="3">
        <f>IF(ISERR(LN(Table1844[[#This Row],[Close Price]]/I477)),"-",LN(Table1844[[#This Row],[Close Price]]/I477))</f>
        <v>4.060835149853591E-3</v>
      </c>
    </row>
    <row r="479" spans="1:14" x14ac:dyDescent="0.3">
      <c r="A479" s="1" t="s">
        <v>45</v>
      </c>
      <c r="B479" s="1" t="s">
        <v>14</v>
      </c>
      <c r="C479" s="2">
        <v>43810</v>
      </c>
      <c r="D479" s="1">
        <v>1813.65</v>
      </c>
      <c r="E479" s="1">
        <v>1811</v>
      </c>
      <c r="F479" s="1">
        <v>1838.4</v>
      </c>
      <c r="G479" s="1">
        <v>1805</v>
      </c>
      <c r="H479" s="1">
        <v>1819.6</v>
      </c>
      <c r="I479" s="1">
        <v>1821.8</v>
      </c>
      <c r="J479" s="1">
        <v>1824.79</v>
      </c>
      <c r="K479" s="1">
        <v>580804</v>
      </c>
      <c r="L479" s="1">
        <v>1059847224.5</v>
      </c>
      <c r="M479" s="1">
        <v>29890</v>
      </c>
      <c r="N479" s="3">
        <f>IF(ISERR(LN(Table1844[[#This Row],[Close Price]]/I478)),"-",LN(Table1844[[#This Row],[Close Price]]/I478))</f>
        <v>4.4836340223440175E-3</v>
      </c>
    </row>
    <row r="480" spans="1:14" x14ac:dyDescent="0.3">
      <c r="A480" s="1" t="s">
        <v>45</v>
      </c>
      <c r="B480" s="1" t="s">
        <v>14</v>
      </c>
      <c r="C480" s="2">
        <v>43811</v>
      </c>
      <c r="D480" s="1">
        <v>1821.8</v>
      </c>
      <c r="E480" s="1">
        <v>1824.7</v>
      </c>
      <c r="F480" s="1">
        <v>1840</v>
      </c>
      <c r="G480" s="1">
        <v>1813.1</v>
      </c>
      <c r="H480" s="1">
        <v>1826</v>
      </c>
      <c r="I480" s="1">
        <v>1829.15</v>
      </c>
      <c r="J480" s="1">
        <v>1827.68</v>
      </c>
      <c r="K480" s="1">
        <v>438783</v>
      </c>
      <c r="L480" s="1">
        <v>801956702.75</v>
      </c>
      <c r="M480" s="1">
        <v>26832</v>
      </c>
      <c r="N480" s="3">
        <f>IF(ISERR(LN(Table1844[[#This Row],[Close Price]]/I479)),"-",LN(Table1844[[#This Row],[Close Price]]/I479))</f>
        <v>4.0263547457845879E-3</v>
      </c>
    </row>
    <row r="481" spans="1:14" x14ac:dyDescent="0.3">
      <c r="A481" s="1" t="s">
        <v>45</v>
      </c>
      <c r="B481" s="1" t="s">
        <v>14</v>
      </c>
      <c r="C481" s="2">
        <v>43812</v>
      </c>
      <c r="D481" s="1">
        <v>1829.15</v>
      </c>
      <c r="E481" s="1">
        <v>1833.7</v>
      </c>
      <c r="F481" s="1">
        <v>1847.95</v>
      </c>
      <c r="G481" s="1">
        <v>1818</v>
      </c>
      <c r="H481" s="1">
        <v>1840</v>
      </c>
      <c r="I481" s="1">
        <v>1842</v>
      </c>
      <c r="J481" s="1">
        <v>1835.7</v>
      </c>
      <c r="K481" s="1">
        <v>534166</v>
      </c>
      <c r="L481" s="1">
        <v>980570868.25</v>
      </c>
      <c r="M481" s="1">
        <v>18072</v>
      </c>
      <c r="N481" s="3">
        <f>IF(ISERR(LN(Table1844[[#This Row],[Close Price]]/I480)),"-",LN(Table1844[[#This Row],[Close Price]]/I480))</f>
        <v>7.0005597587580451E-3</v>
      </c>
    </row>
    <row r="482" spans="1:14" x14ac:dyDescent="0.3">
      <c r="A482" s="1" t="s">
        <v>45</v>
      </c>
      <c r="B482" s="1" t="s">
        <v>14</v>
      </c>
      <c r="C482" s="2">
        <v>43815</v>
      </c>
      <c r="D482" s="1">
        <v>1842</v>
      </c>
      <c r="E482" s="1">
        <v>1839</v>
      </c>
      <c r="F482" s="1">
        <v>1869.95</v>
      </c>
      <c r="G482" s="1">
        <v>1830</v>
      </c>
      <c r="H482" s="1">
        <v>1862</v>
      </c>
      <c r="I482" s="1">
        <v>1860.65</v>
      </c>
      <c r="J482" s="1">
        <v>1860.78</v>
      </c>
      <c r="K482" s="1">
        <v>686055</v>
      </c>
      <c r="L482" s="1">
        <v>1276598233.45</v>
      </c>
      <c r="M482" s="1">
        <v>39910</v>
      </c>
      <c r="N482" s="3">
        <f>IF(ISERR(LN(Table1844[[#This Row],[Close Price]]/I481)),"-",LN(Table1844[[#This Row],[Close Price]]/I481))</f>
        <v>1.0073951209835908E-2</v>
      </c>
    </row>
    <row r="483" spans="1:14" x14ac:dyDescent="0.3">
      <c r="A483" s="1" t="s">
        <v>45</v>
      </c>
      <c r="B483" s="1" t="s">
        <v>14</v>
      </c>
      <c r="C483" s="2">
        <v>43816</v>
      </c>
      <c r="D483" s="1">
        <v>1860.65</v>
      </c>
      <c r="E483" s="1">
        <v>1862</v>
      </c>
      <c r="F483" s="1">
        <v>1868.4</v>
      </c>
      <c r="G483" s="1">
        <v>1833.7</v>
      </c>
      <c r="H483" s="1">
        <v>1844.1</v>
      </c>
      <c r="I483" s="1">
        <v>1845.4</v>
      </c>
      <c r="J483" s="1">
        <v>1848.21</v>
      </c>
      <c r="K483" s="1">
        <v>466589</v>
      </c>
      <c r="L483" s="1">
        <v>862355032.64999998</v>
      </c>
      <c r="M483" s="1">
        <v>36308</v>
      </c>
      <c r="N483" s="3">
        <f>IF(ISERR(LN(Table1844[[#This Row],[Close Price]]/I482)),"-",LN(Table1844[[#This Row],[Close Price]]/I482))</f>
        <v>-8.2298328806325316E-3</v>
      </c>
    </row>
    <row r="484" spans="1:14" x14ac:dyDescent="0.3">
      <c r="A484" s="1" t="s">
        <v>45</v>
      </c>
      <c r="B484" s="1" t="s">
        <v>14</v>
      </c>
      <c r="C484" s="2">
        <v>43817</v>
      </c>
      <c r="D484" s="1">
        <v>1845.4</v>
      </c>
      <c r="E484" s="1">
        <v>1841.1</v>
      </c>
      <c r="F484" s="1">
        <v>1844.55</v>
      </c>
      <c r="G484" s="1">
        <v>1821.3</v>
      </c>
      <c r="H484" s="1">
        <v>1843</v>
      </c>
      <c r="I484" s="1">
        <v>1837.85</v>
      </c>
      <c r="J484" s="1">
        <v>1834.56</v>
      </c>
      <c r="K484" s="1">
        <v>461114</v>
      </c>
      <c r="L484" s="1">
        <v>845941764.5</v>
      </c>
      <c r="M484" s="1">
        <v>23677</v>
      </c>
      <c r="N484" s="3">
        <f>IF(ISERR(LN(Table1844[[#This Row],[Close Price]]/I483)),"-",LN(Table1844[[#This Row],[Close Price]]/I483))</f>
        <v>-4.0996460052740089E-3</v>
      </c>
    </row>
    <row r="485" spans="1:14" x14ac:dyDescent="0.3">
      <c r="A485" s="1" t="s">
        <v>45</v>
      </c>
      <c r="B485" s="1" t="s">
        <v>14</v>
      </c>
      <c r="C485" s="2">
        <v>43818</v>
      </c>
      <c r="D485" s="1">
        <v>1837.85</v>
      </c>
      <c r="E485" s="1">
        <v>1833.05</v>
      </c>
      <c r="F485" s="1">
        <v>1855</v>
      </c>
      <c r="G485" s="1">
        <v>1826</v>
      </c>
      <c r="H485" s="1">
        <v>1831</v>
      </c>
      <c r="I485" s="1">
        <v>1829</v>
      </c>
      <c r="J485" s="1">
        <v>1837.98</v>
      </c>
      <c r="K485" s="1">
        <v>380436</v>
      </c>
      <c r="L485" s="1">
        <v>699233812.35000002</v>
      </c>
      <c r="M485" s="1">
        <v>15394</v>
      </c>
      <c r="N485" s="3">
        <f>IF(ISERR(LN(Table1844[[#This Row],[Close Price]]/I484)),"-",LN(Table1844[[#This Row],[Close Price]]/I484))</f>
        <v>-4.8270407483158679E-3</v>
      </c>
    </row>
    <row r="486" spans="1:14" x14ac:dyDescent="0.3">
      <c r="A486" s="1" t="s">
        <v>45</v>
      </c>
      <c r="B486" s="1" t="s">
        <v>14</v>
      </c>
      <c r="C486" s="2">
        <v>43819</v>
      </c>
      <c r="D486" s="1">
        <v>1829</v>
      </c>
      <c r="E486" s="1">
        <v>1834</v>
      </c>
      <c r="F486" s="1">
        <v>1834</v>
      </c>
      <c r="G486" s="1">
        <v>1795</v>
      </c>
      <c r="H486" s="1">
        <v>1820</v>
      </c>
      <c r="I486" s="1">
        <v>1818</v>
      </c>
      <c r="J486" s="1">
        <v>1809.18</v>
      </c>
      <c r="K486" s="1">
        <v>725073</v>
      </c>
      <c r="L486" s="1">
        <v>1311788397.05</v>
      </c>
      <c r="M486" s="1">
        <v>28108</v>
      </c>
      <c r="N486" s="3">
        <f>IF(ISERR(LN(Table1844[[#This Row],[Close Price]]/I485)),"-",LN(Table1844[[#This Row],[Close Price]]/I485))</f>
        <v>-6.0323736534415124E-3</v>
      </c>
    </row>
    <row r="487" spans="1:14" x14ac:dyDescent="0.3">
      <c r="A487" s="1" t="s">
        <v>45</v>
      </c>
      <c r="B487" s="1" t="s">
        <v>14</v>
      </c>
      <c r="C487" s="2">
        <v>43822</v>
      </c>
      <c r="D487" s="1">
        <v>1818</v>
      </c>
      <c r="E487" s="1">
        <v>1820.5</v>
      </c>
      <c r="F487" s="1">
        <v>1837.95</v>
      </c>
      <c r="G487" s="1">
        <v>1804</v>
      </c>
      <c r="H487" s="1">
        <v>1806.1</v>
      </c>
      <c r="I487" s="1">
        <v>1808.1</v>
      </c>
      <c r="J487" s="1">
        <v>1815.46</v>
      </c>
      <c r="K487" s="1">
        <v>328818</v>
      </c>
      <c r="L487" s="1">
        <v>596956789.29999995</v>
      </c>
      <c r="M487" s="1">
        <v>18258</v>
      </c>
      <c r="N487" s="3">
        <f>IF(ISERR(LN(Table1844[[#This Row],[Close Price]]/I486)),"-",LN(Table1844[[#This Row],[Close Price]]/I486))</f>
        <v>-5.4604255803160353E-3</v>
      </c>
    </row>
    <row r="488" spans="1:14" x14ac:dyDescent="0.3">
      <c r="A488" s="1" t="s">
        <v>45</v>
      </c>
      <c r="B488" s="1" t="s">
        <v>14</v>
      </c>
      <c r="C488" s="2">
        <v>43823</v>
      </c>
      <c r="D488" s="1">
        <v>1808.1</v>
      </c>
      <c r="E488" s="1">
        <v>1811.1</v>
      </c>
      <c r="F488" s="1">
        <v>1824</v>
      </c>
      <c r="G488" s="1">
        <v>1806.1</v>
      </c>
      <c r="H488" s="1">
        <v>1808.1</v>
      </c>
      <c r="I488" s="1">
        <v>1816.9</v>
      </c>
      <c r="J488" s="1">
        <v>1818.14</v>
      </c>
      <c r="K488" s="1">
        <v>219970</v>
      </c>
      <c r="L488" s="1">
        <v>399937293.10000002</v>
      </c>
      <c r="M488" s="1">
        <v>12160</v>
      </c>
      <c r="N488" s="3">
        <f>IF(ISERR(LN(Table1844[[#This Row],[Close Price]]/I487)),"-",LN(Table1844[[#This Row],[Close Price]]/I487))</f>
        <v>4.8551819512868905E-3</v>
      </c>
    </row>
    <row r="489" spans="1:14" x14ac:dyDescent="0.3">
      <c r="A489" s="1" t="s">
        <v>45</v>
      </c>
      <c r="B489" s="1" t="s">
        <v>14</v>
      </c>
      <c r="C489" s="2">
        <v>43825</v>
      </c>
      <c r="D489" s="1">
        <v>1816.9</v>
      </c>
      <c r="E489" s="1">
        <v>1815</v>
      </c>
      <c r="F489" s="1">
        <v>1833</v>
      </c>
      <c r="G489" s="1">
        <v>1808.75</v>
      </c>
      <c r="H489" s="1">
        <v>1812</v>
      </c>
      <c r="I489" s="1">
        <v>1816</v>
      </c>
      <c r="J489" s="1">
        <v>1823.14</v>
      </c>
      <c r="K489" s="1">
        <v>291471</v>
      </c>
      <c r="L489" s="1">
        <v>531392356.05000001</v>
      </c>
      <c r="M489" s="1">
        <v>13958</v>
      </c>
      <c r="N489" s="3">
        <f>IF(ISERR(LN(Table1844[[#This Row],[Close Price]]/I488)),"-",LN(Table1844[[#This Row],[Close Price]]/I488))</f>
        <v>-4.954719471562634E-4</v>
      </c>
    </row>
    <row r="490" spans="1:14" x14ac:dyDescent="0.3">
      <c r="A490" s="1" t="s">
        <v>45</v>
      </c>
      <c r="B490" s="1" t="s">
        <v>14</v>
      </c>
      <c r="C490" s="2">
        <v>43826</v>
      </c>
      <c r="D490" s="1">
        <v>1816</v>
      </c>
      <c r="E490" s="1">
        <v>1824.95</v>
      </c>
      <c r="F490" s="1">
        <v>1837.35</v>
      </c>
      <c r="G490" s="1">
        <v>1818.5</v>
      </c>
      <c r="H490" s="1">
        <v>1832</v>
      </c>
      <c r="I490" s="1">
        <v>1830.15</v>
      </c>
      <c r="J490" s="1">
        <v>1829.31</v>
      </c>
      <c r="K490" s="1">
        <v>266306</v>
      </c>
      <c r="L490" s="1">
        <v>487157285.94999999</v>
      </c>
      <c r="M490" s="1">
        <v>22262</v>
      </c>
      <c r="N490" s="3">
        <f>IF(ISERR(LN(Table1844[[#This Row],[Close Price]]/I489)),"-",LN(Table1844[[#This Row],[Close Price]]/I489))</f>
        <v>7.7616505282142988E-3</v>
      </c>
    </row>
    <row r="491" spans="1:14" x14ac:dyDescent="0.3">
      <c r="A491" s="1" t="s">
        <v>45</v>
      </c>
      <c r="B491" s="1" t="s">
        <v>14</v>
      </c>
      <c r="C491" s="2">
        <v>43829</v>
      </c>
      <c r="D491" s="1">
        <v>1830.15</v>
      </c>
      <c r="E491" s="1">
        <v>1835.95</v>
      </c>
      <c r="F491" s="1">
        <v>1858</v>
      </c>
      <c r="G491" s="1">
        <v>1830</v>
      </c>
      <c r="H491" s="1">
        <v>1849.95</v>
      </c>
      <c r="I491" s="1">
        <v>1849.2</v>
      </c>
      <c r="J491" s="1">
        <v>1848.34</v>
      </c>
      <c r="K491" s="1">
        <v>361262</v>
      </c>
      <c r="L491" s="1">
        <v>667735445</v>
      </c>
      <c r="M491" s="1">
        <v>11587</v>
      </c>
      <c r="N491" s="3">
        <f>IF(ISERR(LN(Table1844[[#This Row],[Close Price]]/I490)),"-",LN(Table1844[[#This Row],[Close Price]]/I490))</f>
        <v>1.0355182424617406E-2</v>
      </c>
    </row>
    <row r="492" spans="1:14" x14ac:dyDescent="0.3">
      <c r="A492" s="1" t="s">
        <v>45</v>
      </c>
      <c r="B492" s="1" t="s">
        <v>14</v>
      </c>
      <c r="C492" s="2">
        <v>43830</v>
      </c>
      <c r="D492" s="1">
        <v>1849.2</v>
      </c>
      <c r="E492" s="1">
        <v>1852</v>
      </c>
      <c r="F492" s="1">
        <v>1857.2</v>
      </c>
      <c r="G492" s="1">
        <v>1835.1</v>
      </c>
      <c r="H492" s="1">
        <v>1838.15</v>
      </c>
      <c r="I492" s="1">
        <v>1845.8</v>
      </c>
      <c r="J492" s="1">
        <v>1846.27</v>
      </c>
      <c r="K492" s="1">
        <v>287988</v>
      </c>
      <c r="L492" s="1">
        <v>531702271.10000002</v>
      </c>
      <c r="M492" s="1">
        <v>12870</v>
      </c>
      <c r="N492" s="3">
        <f>IF(ISERR(LN(Table1844[[#This Row],[Close Price]]/I491)),"-",LN(Table1844[[#This Row],[Close Price]]/I491))</f>
        <v>-1.8403252825941062E-3</v>
      </c>
    </row>
    <row r="493" spans="1:14" x14ac:dyDescent="0.3">
      <c r="A493" s="1" t="s">
        <v>45</v>
      </c>
      <c r="B493" s="1" t="s">
        <v>14</v>
      </c>
      <c r="C493" s="2">
        <v>43831</v>
      </c>
      <c r="D493" s="1">
        <v>1845.8</v>
      </c>
      <c r="E493" s="1">
        <v>1845</v>
      </c>
      <c r="F493" s="1">
        <v>1849.6</v>
      </c>
      <c r="G493" s="1">
        <v>1815.9</v>
      </c>
      <c r="H493" s="1">
        <v>1819.1</v>
      </c>
      <c r="I493" s="1">
        <v>1818.85</v>
      </c>
      <c r="J493" s="1">
        <v>1828.29</v>
      </c>
      <c r="K493" s="1">
        <v>157063</v>
      </c>
      <c r="L493" s="1">
        <v>287156989.55000001</v>
      </c>
      <c r="M493" s="1">
        <v>5547</v>
      </c>
      <c r="N493" s="3">
        <f>IF(ISERR(LN(Table1844[[#This Row],[Close Price]]/I492)),"-",LN(Table1844[[#This Row],[Close Price]]/I492))</f>
        <v>-1.4708354605304031E-2</v>
      </c>
    </row>
    <row r="494" spans="1:14" x14ac:dyDescent="0.3">
      <c r="A494" s="1" t="s">
        <v>45</v>
      </c>
      <c r="B494" s="1" t="s">
        <v>14</v>
      </c>
      <c r="C494" s="2">
        <v>43832</v>
      </c>
      <c r="D494" s="1">
        <v>1818.85</v>
      </c>
      <c r="E494" s="1">
        <v>1820.5</v>
      </c>
      <c r="F494" s="1">
        <v>1833.8</v>
      </c>
      <c r="G494" s="1">
        <v>1820.5</v>
      </c>
      <c r="H494" s="1">
        <v>1826.85</v>
      </c>
      <c r="I494" s="1">
        <v>1825.9</v>
      </c>
      <c r="J494" s="1">
        <v>1826.28</v>
      </c>
      <c r="K494" s="1">
        <v>102841</v>
      </c>
      <c r="L494" s="1">
        <v>187816850.84999999</v>
      </c>
      <c r="M494" s="1">
        <v>6957</v>
      </c>
      <c r="N494" s="3">
        <f>IF(ISERR(LN(Table1844[[#This Row],[Close Price]]/I493)),"-",LN(Table1844[[#This Row],[Close Price]]/I493))</f>
        <v>3.8685829165149401E-3</v>
      </c>
    </row>
    <row r="495" spans="1:14" x14ac:dyDescent="0.3">
      <c r="A495" s="1" t="s">
        <v>45</v>
      </c>
      <c r="B495" s="1" t="s">
        <v>14</v>
      </c>
      <c r="C495" s="2">
        <v>43833</v>
      </c>
      <c r="D495" s="1">
        <v>1825.9</v>
      </c>
      <c r="E495" s="1">
        <v>1817</v>
      </c>
      <c r="F495" s="1">
        <v>1847.85</v>
      </c>
      <c r="G495" s="1">
        <v>1817</v>
      </c>
      <c r="H495" s="1">
        <v>1838.9</v>
      </c>
      <c r="I495" s="1">
        <v>1834.8</v>
      </c>
      <c r="J495" s="1">
        <v>1836.42</v>
      </c>
      <c r="K495" s="1">
        <v>281177</v>
      </c>
      <c r="L495" s="1">
        <v>516360183.60000002</v>
      </c>
      <c r="M495" s="1">
        <v>16587</v>
      </c>
      <c r="N495" s="3">
        <f>IF(ISERR(LN(Table1844[[#This Row],[Close Price]]/I494)),"-",LN(Table1844[[#This Row],[Close Price]]/I494))</f>
        <v>4.8624675803296807E-3</v>
      </c>
    </row>
    <row r="496" spans="1:14" x14ac:dyDescent="0.3">
      <c r="A496" s="1" t="s">
        <v>45</v>
      </c>
      <c r="B496" s="1" t="s">
        <v>14</v>
      </c>
      <c r="C496" s="2">
        <v>43836</v>
      </c>
      <c r="D496" s="1">
        <v>1834.8</v>
      </c>
      <c r="E496" s="1">
        <v>1828.3</v>
      </c>
      <c r="F496" s="1">
        <v>1845</v>
      </c>
      <c r="G496" s="1">
        <v>1800</v>
      </c>
      <c r="H496" s="1">
        <v>1836</v>
      </c>
      <c r="I496" s="1">
        <v>1838.35</v>
      </c>
      <c r="J496" s="1">
        <v>1828.35</v>
      </c>
      <c r="K496" s="1">
        <v>500000</v>
      </c>
      <c r="L496" s="1">
        <v>914172948.14999998</v>
      </c>
      <c r="M496" s="1">
        <v>19639</v>
      </c>
      <c r="N496" s="3">
        <f>IF(ISERR(LN(Table1844[[#This Row],[Close Price]]/I495)),"-",LN(Table1844[[#This Row],[Close Price]]/I495))</f>
        <v>1.932946438515554E-3</v>
      </c>
    </row>
    <row r="497" spans="1:14" x14ac:dyDescent="0.3">
      <c r="A497" s="1" t="s">
        <v>45</v>
      </c>
      <c r="B497" s="1" t="s">
        <v>14</v>
      </c>
      <c r="C497" s="2">
        <v>43837</v>
      </c>
      <c r="D497" s="1">
        <v>1838.35</v>
      </c>
      <c r="E497" s="1">
        <v>1838</v>
      </c>
      <c r="F497" s="1">
        <v>1851.75</v>
      </c>
      <c r="G497" s="1">
        <v>1832.6</v>
      </c>
      <c r="H497" s="1">
        <v>1846.85</v>
      </c>
      <c r="I497" s="1">
        <v>1843.9</v>
      </c>
      <c r="J497" s="1">
        <v>1844.29</v>
      </c>
      <c r="K497" s="1">
        <v>302472</v>
      </c>
      <c r="L497" s="1">
        <v>557844973.45000005</v>
      </c>
      <c r="M497" s="1">
        <v>14478</v>
      </c>
      <c r="N497" s="3">
        <f>IF(ISERR(LN(Table1844[[#This Row],[Close Price]]/I496)),"-",LN(Table1844[[#This Row],[Close Price]]/I496))</f>
        <v>3.0144635495866642E-3</v>
      </c>
    </row>
    <row r="498" spans="1:14" x14ac:dyDescent="0.3">
      <c r="A498" s="1" t="s">
        <v>45</v>
      </c>
      <c r="B498" s="1" t="s">
        <v>14</v>
      </c>
      <c r="C498" s="2">
        <v>43838</v>
      </c>
      <c r="D498" s="1">
        <v>1843.9</v>
      </c>
      <c r="E498" s="1">
        <v>1822</v>
      </c>
      <c r="F498" s="1">
        <v>1846</v>
      </c>
      <c r="G498" s="1">
        <v>1822</v>
      </c>
      <c r="H498" s="1">
        <v>1835</v>
      </c>
      <c r="I498" s="1">
        <v>1833.95</v>
      </c>
      <c r="J498" s="1">
        <v>1835.7</v>
      </c>
      <c r="K498" s="1">
        <v>147762</v>
      </c>
      <c r="L498" s="1">
        <v>271246331.94999999</v>
      </c>
      <c r="M498" s="1">
        <v>14100</v>
      </c>
      <c r="N498" s="3">
        <f>IF(ISERR(LN(Table1844[[#This Row],[Close Price]]/I497)),"-",LN(Table1844[[#This Row],[Close Price]]/I497))</f>
        <v>-5.4107830798684987E-3</v>
      </c>
    </row>
    <row r="499" spans="1:14" x14ac:dyDescent="0.3">
      <c r="A499" s="1" t="s">
        <v>45</v>
      </c>
      <c r="B499" s="1" t="s">
        <v>14</v>
      </c>
      <c r="C499" s="2">
        <v>43839</v>
      </c>
      <c r="D499" s="1">
        <v>1833.95</v>
      </c>
      <c r="E499" s="1">
        <v>1845</v>
      </c>
      <c r="F499" s="1">
        <v>1855</v>
      </c>
      <c r="G499" s="1">
        <v>1826.65</v>
      </c>
      <c r="H499" s="1">
        <v>1841.1</v>
      </c>
      <c r="I499" s="1">
        <v>1843.4</v>
      </c>
      <c r="J499" s="1">
        <v>1844.61</v>
      </c>
      <c r="K499" s="1">
        <v>221553</v>
      </c>
      <c r="L499" s="1">
        <v>408678779.35000002</v>
      </c>
      <c r="M499" s="1">
        <v>12432</v>
      </c>
      <c r="N499" s="3">
        <f>IF(ISERR(LN(Table1844[[#This Row],[Close Price]]/I498)),"-",LN(Table1844[[#This Row],[Close Price]]/I498))</f>
        <v>5.139581928313393E-3</v>
      </c>
    </row>
    <row r="500" spans="1:14" x14ac:dyDescent="0.3">
      <c r="A500" s="1" t="s">
        <v>45</v>
      </c>
      <c r="B500" s="1" t="s">
        <v>14</v>
      </c>
      <c r="C500" s="2">
        <v>43840</v>
      </c>
      <c r="D500" s="1">
        <v>1843.4</v>
      </c>
      <c r="E500" s="1">
        <v>1843.95</v>
      </c>
      <c r="F500" s="1">
        <v>1884.5</v>
      </c>
      <c r="G500" s="1">
        <v>1841</v>
      </c>
      <c r="H500" s="1">
        <v>1867.1</v>
      </c>
      <c r="I500" s="1">
        <v>1866.3</v>
      </c>
      <c r="J500" s="1">
        <v>1871.25</v>
      </c>
      <c r="K500" s="1">
        <v>499335</v>
      </c>
      <c r="L500" s="1">
        <v>934382122.5</v>
      </c>
      <c r="M500" s="1">
        <v>24317</v>
      </c>
      <c r="N500" s="3">
        <f>IF(ISERR(LN(Table1844[[#This Row],[Close Price]]/I499)),"-",LN(Table1844[[#This Row],[Close Price]]/I499))</f>
        <v>1.2346168629519896E-2</v>
      </c>
    </row>
    <row r="501" spans="1:14" x14ac:dyDescent="0.3">
      <c r="A501" s="1" t="s">
        <v>45</v>
      </c>
      <c r="B501" s="1" t="s">
        <v>14</v>
      </c>
      <c r="C501" s="2">
        <v>43843</v>
      </c>
      <c r="D501" s="1">
        <v>1866.3</v>
      </c>
      <c r="E501" s="1">
        <v>1870.2</v>
      </c>
      <c r="F501" s="1">
        <v>1881.8</v>
      </c>
      <c r="G501" s="1">
        <v>1860</v>
      </c>
      <c r="H501" s="1">
        <v>1875.5</v>
      </c>
      <c r="I501" s="1">
        <v>1878.85</v>
      </c>
      <c r="J501" s="1">
        <v>1873.05</v>
      </c>
      <c r="K501" s="1">
        <v>208532</v>
      </c>
      <c r="L501" s="1">
        <v>390591272.75</v>
      </c>
      <c r="M501" s="1">
        <v>15661</v>
      </c>
      <c r="N501" s="3">
        <f>IF(ISERR(LN(Table1844[[#This Row],[Close Price]]/I500)),"-",LN(Table1844[[#This Row],[Close Price]]/I500))</f>
        <v>6.7020263411745997E-3</v>
      </c>
    </row>
    <row r="502" spans="1:14" x14ac:dyDescent="0.3">
      <c r="A502" s="1" t="s">
        <v>45</v>
      </c>
      <c r="B502" s="1" t="s">
        <v>14</v>
      </c>
      <c r="C502" s="2">
        <v>43844</v>
      </c>
      <c r="D502" s="1">
        <v>1878.85</v>
      </c>
      <c r="E502" s="1">
        <v>1878.5</v>
      </c>
      <c r="F502" s="1">
        <v>1887</v>
      </c>
      <c r="G502" s="1">
        <v>1857</v>
      </c>
      <c r="H502" s="1">
        <v>1875</v>
      </c>
      <c r="I502" s="1">
        <v>1873.65</v>
      </c>
      <c r="J502" s="1">
        <v>1873.5</v>
      </c>
      <c r="K502" s="1">
        <v>328250</v>
      </c>
      <c r="L502" s="1">
        <v>614977114.75</v>
      </c>
      <c r="M502" s="1">
        <v>23517</v>
      </c>
      <c r="N502" s="3">
        <f>IF(ISERR(LN(Table1844[[#This Row],[Close Price]]/I501)),"-",LN(Table1844[[#This Row],[Close Price]]/I501))</f>
        <v>-2.7714874502302997E-3</v>
      </c>
    </row>
    <row r="503" spans="1:14" x14ac:dyDescent="0.3">
      <c r="A503" s="1" t="s">
        <v>45</v>
      </c>
      <c r="B503" s="1" t="s">
        <v>14</v>
      </c>
      <c r="C503" s="2">
        <v>43845</v>
      </c>
      <c r="D503" s="1">
        <v>1873.65</v>
      </c>
      <c r="E503" s="1">
        <v>1878.6</v>
      </c>
      <c r="F503" s="1">
        <v>1878.6</v>
      </c>
      <c r="G503" s="1">
        <v>1852.05</v>
      </c>
      <c r="H503" s="1">
        <v>1869</v>
      </c>
      <c r="I503" s="1">
        <v>1866.25</v>
      </c>
      <c r="J503" s="1">
        <v>1860.68</v>
      </c>
      <c r="K503" s="1">
        <v>277859</v>
      </c>
      <c r="L503" s="1">
        <v>517006802.35000002</v>
      </c>
      <c r="M503" s="1">
        <v>24347</v>
      </c>
      <c r="N503" s="3">
        <f>IF(ISERR(LN(Table1844[[#This Row],[Close Price]]/I502)),"-",LN(Table1844[[#This Row],[Close Price]]/I502))</f>
        <v>-3.9573302266278643E-3</v>
      </c>
    </row>
    <row r="504" spans="1:14" x14ac:dyDescent="0.3">
      <c r="A504" s="1" t="s">
        <v>45</v>
      </c>
      <c r="B504" s="1" t="s">
        <v>14</v>
      </c>
      <c r="C504" s="2">
        <v>43846</v>
      </c>
      <c r="D504" s="1">
        <v>1866.25</v>
      </c>
      <c r="E504" s="1">
        <v>1870</v>
      </c>
      <c r="F504" s="1">
        <v>1902.1</v>
      </c>
      <c r="G504" s="1">
        <v>1869.1</v>
      </c>
      <c r="H504" s="1">
        <v>1899.45</v>
      </c>
      <c r="I504" s="1">
        <v>1899</v>
      </c>
      <c r="J504" s="1">
        <v>1891.96</v>
      </c>
      <c r="K504" s="1">
        <v>381703</v>
      </c>
      <c r="L504" s="1">
        <v>722164943.29999995</v>
      </c>
      <c r="M504" s="1">
        <v>24124</v>
      </c>
      <c r="N504" s="3">
        <f>IF(ISERR(LN(Table1844[[#This Row],[Close Price]]/I503)),"-",LN(Table1844[[#This Row],[Close Price]]/I503))</f>
        <v>1.739636195888581E-2</v>
      </c>
    </row>
    <row r="505" spans="1:14" x14ac:dyDescent="0.3">
      <c r="A505" s="1" t="s">
        <v>45</v>
      </c>
      <c r="B505" s="1" t="s">
        <v>14</v>
      </c>
      <c r="C505" s="2">
        <v>43847</v>
      </c>
      <c r="D505" s="1">
        <v>1899</v>
      </c>
      <c r="E505" s="1">
        <v>1899.45</v>
      </c>
      <c r="F505" s="1">
        <v>1913.85</v>
      </c>
      <c r="G505" s="1">
        <v>1892.05</v>
      </c>
      <c r="H505" s="1">
        <v>1908</v>
      </c>
      <c r="I505" s="1">
        <v>1903.35</v>
      </c>
      <c r="J505" s="1">
        <v>1905.78</v>
      </c>
      <c r="K505" s="1">
        <v>362279</v>
      </c>
      <c r="L505" s="1">
        <v>690422650.79999995</v>
      </c>
      <c r="M505" s="1">
        <v>29293</v>
      </c>
      <c r="N505" s="3">
        <f>IF(ISERR(LN(Table1844[[#This Row],[Close Price]]/I504)),"-",LN(Table1844[[#This Row],[Close Price]]/I504))</f>
        <v>2.28805969874742E-3</v>
      </c>
    </row>
    <row r="506" spans="1:14" x14ac:dyDescent="0.3">
      <c r="A506" s="1" t="s">
        <v>45</v>
      </c>
      <c r="B506" s="1" t="s">
        <v>14</v>
      </c>
      <c r="C506" s="2">
        <v>43850</v>
      </c>
      <c r="D506" s="1">
        <v>1903.35</v>
      </c>
      <c r="E506" s="1">
        <v>1905</v>
      </c>
      <c r="F506" s="1">
        <v>1926.4</v>
      </c>
      <c r="G506" s="1">
        <v>1887.1</v>
      </c>
      <c r="H506" s="1">
        <v>1890.1</v>
      </c>
      <c r="I506" s="1">
        <v>1892</v>
      </c>
      <c r="J506" s="1">
        <v>1908.69</v>
      </c>
      <c r="K506" s="1">
        <v>420979</v>
      </c>
      <c r="L506" s="1">
        <v>803517679.14999998</v>
      </c>
      <c r="M506" s="1">
        <v>23923</v>
      </c>
      <c r="N506" s="3">
        <f>IF(ISERR(LN(Table1844[[#This Row],[Close Price]]/I505)),"-",LN(Table1844[[#This Row],[Close Price]]/I505))</f>
        <v>-5.9810208992096565E-3</v>
      </c>
    </row>
    <row r="507" spans="1:14" x14ac:dyDescent="0.3">
      <c r="A507" s="1" t="s">
        <v>45</v>
      </c>
      <c r="B507" s="1" t="s">
        <v>14</v>
      </c>
      <c r="C507" s="2">
        <v>43851</v>
      </c>
      <c r="D507" s="1">
        <v>1892</v>
      </c>
      <c r="E507" s="1">
        <v>1892</v>
      </c>
      <c r="F507" s="1">
        <v>1900.9</v>
      </c>
      <c r="G507" s="1">
        <v>1868</v>
      </c>
      <c r="H507" s="1">
        <v>1868</v>
      </c>
      <c r="I507" s="1">
        <v>1870.8</v>
      </c>
      <c r="J507" s="1">
        <v>1880.3</v>
      </c>
      <c r="K507" s="1">
        <v>393410</v>
      </c>
      <c r="L507" s="1">
        <v>739728255.39999998</v>
      </c>
      <c r="M507" s="1">
        <v>22592</v>
      </c>
      <c r="N507" s="3">
        <f>IF(ISERR(LN(Table1844[[#This Row],[Close Price]]/I506)),"-",LN(Table1844[[#This Row],[Close Price]]/I506))</f>
        <v>-1.1268323760092411E-2</v>
      </c>
    </row>
    <row r="508" spans="1:14" x14ac:dyDescent="0.3">
      <c r="A508" s="1" t="s">
        <v>45</v>
      </c>
      <c r="B508" s="1" t="s">
        <v>14</v>
      </c>
      <c r="C508" s="2">
        <v>43852</v>
      </c>
      <c r="D508" s="1">
        <v>1870.8</v>
      </c>
      <c r="E508" s="1">
        <v>1872.1</v>
      </c>
      <c r="F508" s="1">
        <v>1890.65</v>
      </c>
      <c r="G508" s="1">
        <v>1843.95</v>
      </c>
      <c r="H508" s="1">
        <v>1855</v>
      </c>
      <c r="I508" s="1">
        <v>1855.15</v>
      </c>
      <c r="J508" s="1">
        <v>1862.68</v>
      </c>
      <c r="K508" s="1">
        <v>460611</v>
      </c>
      <c r="L508" s="1">
        <v>857968823.45000005</v>
      </c>
      <c r="M508" s="1">
        <v>17818</v>
      </c>
      <c r="N508" s="3">
        <f>IF(ISERR(LN(Table1844[[#This Row],[Close Price]]/I507)),"-",LN(Table1844[[#This Row],[Close Price]]/I507))</f>
        <v>-8.4005915457012262E-3</v>
      </c>
    </row>
    <row r="509" spans="1:14" x14ac:dyDescent="0.3">
      <c r="A509" s="1" t="s">
        <v>45</v>
      </c>
      <c r="B509" s="1" t="s">
        <v>14</v>
      </c>
      <c r="C509" s="2">
        <v>43853</v>
      </c>
      <c r="D509" s="1">
        <v>1855.15</v>
      </c>
      <c r="E509" s="1">
        <v>1855</v>
      </c>
      <c r="F509" s="1">
        <v>1902.4</v>
      </c>
      <c r="G509" s="1">
        <v>1853</v>
      </c>
      <c r="H509" s="1">
        <v>1895.2</v>
      </c>
      <c r="I509" s="1">
        <v>1897.45</v>
      </c>
      <c r="J509" s="1">
        <v>1884.38</v>
      </c>
      <c r="K509" s="1">
        <v>294035</v>
      </c>
      <c r="L509" s="1">
        <v>554072273.25</v>
      </c>
      <c r="M509" s="1">
        <v>17381</v>
      </c>
      <c r="N509" s="3">
        <f>IF(ISERR(LN(Table1844[[#This Row],[Close Price]]/I508)),"-",LN(Table1844[[#This Row],[Close Price]]/I508))</f>
        <v>2.2545324155442657E-2</v>
      </c>
    </row>
    <row r="510" spans="1:14" x14ac:dyDescent="0.3">
      <c r="A510" s="1" t="s">
        <v>45</v>
      </c>
      <c r="B510" s="1" t="s">
        <v>14</v>
      </c>
      <c r="C510" s="2">
        <v>43854</v>
      </c>
      <c r="D510" s="1">
        <v>1897.45</v>
      </c>
      <c r="E510" s="1">
        <v>1896.5</v>
      </c>
      <c r="F510" s="1">
        <v>1914.7</v>
      </c>
      <c r="G510" s="1">
        <v>1885.1</v>
      </c>
      <c r="H510" s="1">
        <v>1912.4</v>
      </c>
      <c r="I510" s="1">
        <v>1910.5</v>
      </c>
      <c r="J510" s="1">
        <v>1906.95</v>
      </c>
      <c r="K510" s="1">
        <v>200949</v>
      </c>
      <c r="L510" s="1">
        <v>383198874.30000001</v>
      </c>
      <c r="M510" s="1">
        <v>12999</v>
      </c>
      <c r="N510" s="3">
        <f>IF(ISERR(LN(Table1844[[#This Row],[Close Price]]/I509)),"-",LN(Table1844[[#This Row],[Close Price]]/I509))</f>
        <v>6.8541084254821758E-3</v>
      </c>
    </row>
    <row r="511" spans="1:14" x14ac:dyDescent="0.3">
      <c r="A511" s="1" t="s">
        <v>45</v>
      </c>
      <c r="B511" s="1" t="s">
        <v>14</v>
      </c>
      <c r="C511" s="2">
        <v>43857</v>
      </c>
      <c r="D511" s="1">
        <v>1910.5</v>
      </c>
      <c r="E511" s="1">
        <v>1910</v>
      </c>
      <c r="F511" s="1">
        <v>1935</v>
      </c>
      <c r="G511" s="1">
        <v>1893.7</v>
      </c>
      <c r="H511" s="1">
        <v>1914.1</v>
      </c>
      <c r="I511" s="1">
        <v>1918.35</v>
      </c>
      <c r="J511" s="1">
        <v>1921.28</v>
      </c>
      <c r="K511" s="1">
        <v>434503</v>
      </c>
      <c r="L511" s="1">
        <v>834801495.29999995</v>
      </c>
      <c r="M511" s="1">
        <v>17637</v>
      </c>
      <c r="N511" s="3">
        <f>IF(ISERR(LN(Table1844[[#This Row],[Close Price]]/I510)),"-",LN(Table1844[[#This Row],[Close Price]]/I510))</f>
        <v>4.1004536604841305E-3</v>
      </c>
    </row>
    <row r="512" spans="1:14" x14ac:dyDescent="0.3">
      <c r="A512" s="1" t="s">
        <v>45</v>
      </c>
      <c r="B512" s="1" t="s">
        <v>14</v>
      </c>
      <c r="C512" s="2">
        <v>43858</v>
      </c>
      <c r="D512" s="1">
        <v>1918.35</v>
      </c>
      <c r="E512" s="1">
        <v>1918.35</v>
      </c>
      <c r="F512" s="1">
        <v>1951.8</v>
      </c>
      <c r="G512" s="1">
        <v>1903.15</v>
      </c>
      <c r="H512" s="1">
        <v>1945</v>
      </c>
      <c r="I512" s="1">
        <v>1946.75</v>
      </c>
      <c r="J512" s="1">
        <v>1932.24</v>
      </c>
      <c r="K512" s="1">
        <v>527383</v>
      </c>
      <c r="L512" s="1">
        <v>1019027957.3</v>
      </c>
      <c r="M512" s="1">
        <v>25979</v>
      </c>
      <c r="N512" s="3">
        <f>IF(ISERR(LN(Table1844[[#This Row],[Close Price]]/I511)),"-",LN(Table1844[[#This Row],[Close Price]]/I511))</f>
        <v>1.4695873909656695E-2</v>
      </c>
    </row>
    <row r="513" spans="1:14" x14ac:dyDescent="0.3">
      <c r="A513" s="1" t="s">
        <v>45</v>
      </c>
      <c r="B513" s="1" t="s">
        <v>14</v>
      </c>
      <c r="C513" s="2">
        <v>43859</v>
      </c>
      <c r="D513" s="1">
        <v>1946.75</v>
      </c>
      <c r="E513" s="1">
        <v>1956</v>
      </c>
      <c r="F513" s="1">
        <v>1994.4</v>
      </c>
      <c r="G513" s="1">
        <v>1936.05</v>
      </c>
      <c r="H513" s="1">
        <v>1959</v>
      </c>
      <c r="I513" s="1">
        <v>1961.3</v>
      </c>
      <c r="J513" s="1">
        <v>1970.88</v>
      </c>
      <c r="K513" s="1">
        <v>829522</v>
      </c>
      <c r="L513" s="1">
        <v>1634889839.25</v>
      </c>
      <c r="M513" s="1">
        <v>33765</v>
      </c>
      <c r="N513" s="3">
        <f>IF(ISERR(LN(Table1844[[#This Row],[Close Price]]/I512)),"-",LN(Table1844[[#This Row],[Close Price]]/I512))</f>
        <v>7.4462032103698502E-3</v>
      </c>
    </row>
    <row r="514" spans="1:14" x14ac:dyDescent="0.3">
      <c r="A514" s="1" t="s">
        <v>45</v>
      </c>
      <c r="B514" s="1" t="s">
        <v>14</v>
      </c>
      <c r="C514" s="2">
        <v>43860</v>
      </c>
      <c r="D514" s="1">
        <v>1961.3</v>
      </c>
      <c r="E514" s="1">
        <v>1961.5</v>
      </c>
      <c r="F514" s="1">
        <v>1975</v>
      </c>
      <c r="G514" s="1">
        <v>1935.75</v>
      </c>
      <c r="H514" s="1">
        <v>1967.9</v>
      </c>
      <c r="I514" s="1">
        <v>1959.15</v>
      </c>
      <c r="J514" s="1">
        <v>1951.99</v>
      </c>
      <c r="K514" s="1">
        <v>350522</v>
      </c>
      <c r="L514" s="1">
        <v>684216603.14999998</v>
      </c>
      <c r="M514" s="1">
        <v>25166</v>
      </c>
      <c r="N514" s="3">
        <f>IF(ISERR(LN(Table1844[[#This Row],[Close Price]]/I513)),"-",LN(Table1844[[#This Row],[Close Price]]/I513))</f>
        <v>-1.0968129758252817E-3</v>
      </c>
    </row>
    <row r="515" spans="1:14" x14ac:dyDescent="0.3">
      <c r="A515" s="1" t="s">
        <v>45</v>
      </c>
      <c r="B515" s="1" t="s">
        <v>14</v>
      </c>
      <c r="C515" s="2">
        <v>43861</v>
      </c>
      <c r="D515" s="1">
        <v>1959.15</v>
      </c>
      <c r="E515" s="1">
        <v>1969</v>
      </c>
      <c r="F515" s="1">
        <v>1984</v>
      </c>
      <c r="G515" s="1">
        <v>1948</v>
      </c>
      <c r="H515" s="1">
        <v>1953</v>
      </c>
      <c r="I515" s="1">
        <v>1952.3</v>
      </c>
      <c r="J515" s="1">
        <v>1964.8</v>
      </c>
      <c r="K515" s="1">
        <v>322232</v>
      </c>
      <c r="L515" s="1">
        <v>633121013.14999998</v>
      </c>
      <c r="M515" s="1">
        <v>16529</v>
      </c>
      <c r="N515" s="3">
        <f>IF(ISERR(LN(Table1844[[#This Row],[Close Price]]/I514)),"-",LN(Table1844[[#This Row],[Close Price]]/I514))</f>
        <v>-3.5025410028834375E-3</v>
      </c>
    </row>
    <row r="516" spans="1:14" x14ac:dyDescent="0.3">
      <c r="A516" s="1" t="s">
        <v>45</v>
      </c>
      <c r="B516" s="1" t="s">
        <v>14</v>
      </c>
      <c r="C516" s="2">
        <v>43862</v>
      </c>
      <c r="D516" s="1">
        <v>1952.3</v>
      </c>
      <c r="E516" s="1">
        <v>1955.25</v>
      </c>
      <c r="F516" s="1">
        <v>2012.8</v>
      </c>
      <c r="G516" s="1">
        <v>1955.25</v>
      </c>
      <c r="H516" s="1">
        <v>1994.95</v>
      </c>
      <c r="I516" s="1">
        <v>1986.9</v>
      </c>
      <c r="J516" s="1">
        <v>1989.74</v>
      </c>
      <c r="K516" s="1">
        <v>839396</v>
      </c>
      <c r="L516" s="1">
        <v>1670182838.05</v>
      </c>
      <c r="M516" s="1">
        <v>26564</v>
      </c>
      <c r="N516" s="3">
        <f>IF(ISERR(LN(Table1844[[#This Row],[Close Price]]/I515)),"-",LN(Table1844[[#This Row],[Close Price]]/I515))</f>
        <v>1.7567470470287005E-2</v>
      </c>
    </row>
    <row r="517" spans="1:14" x14ac:dyDescent="0.3">
      <c r="A517" s="1" t="s">
        <v>45</v>
      </c>
      <c r="B517" s="1" t="s">
        <v>14</v>
      </c>
      <c r="C517" s="2">
        <v>43864</v>
      </c>
      <c r="D517" s="1">
        <v>1986.9</v>
      </c>
      <c r="E517" s="1">
        <v>1994.9</v>
      </c>
      <c r="F517" s="1">
        <v>2022</v>
      </c>
      <c r="G517" s="1">
        <v>1962.4</v>
      </c>
      <c r="H517" s="1">
        <v>1970</v>
      </c>
      <c r="I517" s="1">
        <v>1972.75</v>
      </c>
      <c r="J517" s="1">
        <v>1997.01</v>
      </c>
      <c r="K517" s="1">
        <v>910769</v>
      </c>
      <c r="L517" s="1">
        <v>1818816341.55</v>
      </c>
      <c r="M517" s="1">
        <v>41016</v>
      </c>
      <c r="N517" s="3">
        <f>IF(ISERR(LN(Table1844[[#This Row],[Close Price]]/I516)),"-",LN(Table1844[[#This Row],[Close Price]]/I516))</f>
        <v>-7.1471267578991429E-3</v>
      </c>
    </row>
    <row r="518" spans="1:14" x14ac:dyDescent="0.3">
      <c r="A518" s="1" t="s">
        <v>45</v>
      </c>
      <c r="B518" s="1" t="s">
        <v>14</v>
      </c>
      <c r="C518" s="2">
        <v>43865</v>
      </c>
      <c r="D518" s="1">
        <v>1972.75</v>
      </c>
      <c r="E518" s="1">
        <v>1979</v>
      </c>
      <c r="F518" s="1">
        <v>1996.95</v>
      </c>
      <c r="G518" s="1">
        <v>1954.2</v>
      </c>
      <c r="H518" s="1">
        <v>1959.85</v>
      </c>
      <c r="I518" s="1">
        <v>1961.3</v>
      </c>
      <c r="J518" s="1">
        <v>1976.4</v>
      </c>
      <c r="K518" s="1">
        <v>565885</v>
      </c>
      <c r="L518" s="1">
        <v>1118413393.95</v>
      </c>
      <c r="M518" s="1">
        <v>26295</v>
      </c>
      <c r="N518" s="3">
        <f>IF(ISERR(LN(Table1844[[#This Row],[Close Price]]/I517)),"-",LN(Table1844[[#This Row],[Close Price]]/I517))</f>
        <v>-5.8209897336791725E-3</v>
      </c>
    </row>
    <row r="519" spans="1:14" x14ac:dyDescent="0.3">
      <c r="A519" s="1" t="s">
        <v>45</v>
      </c>
      <c r="B519" s="1" t="s">
        <v>14</v>
      </c>
      <c r="C519" s="2">
        <v>43866</v>
      </c>
      <c r="D519" s="1">
        <v>1961.3</v>
      </c>
      <c r="E519" s="1">
        <v>1962.05</v>
      </c>
      <c r="F519" s="1">
        <v>1990</v>
      </c>
      <c r="G519" s="1">
        <v>1946.2</v>
      </c>
      <c r="H519" s="1">
        <v>1958</v>
      </c>
      <c r="I519" s="1">
        <v>1962.65</v>
      </c>
      <c r="J519" s="1">
        <v>1970.62</v>
      </c>
      <c r="K519" s="1">
        <v>519051</v>
      </c>
      <c r="L519" s="1">
        <v>1022854199.15</v>
      </c>
      <c r="M519" s="1">
        <v>24497</v>
      </c>
      <c r="N519" s="3">
        <f>IF(ISERR(LN(Table1844[[#This Row],[Close Price]]/I518)),"-",LN(Table1844[[#This Row],[Close Price]]/I518))</f>
        <v>6.8808218925514293E-4</v>
      </c>
    </row>
    <row r="520" spans="1:14" x14ac:dyDescent="0.3">
      <c r="A520" s="1" t="s">
        <v>45</v>
      </c>
      <c r="B520" s="1" t="s">
        <v>14</v>
      </c>
      <c r="C520" s="2">
        <v>43867</v>
      </c>
      <c r="D520" s="1">
        <v>1962.65</v>
      </c>
      <c r="E520" s="1">
        <v>1950</v>
      </c>
      <c r="F520" s="1">
        <v>2079.4</v>
      </c>
      <c r="G520" s="1">
        <v>1930</v>
      </c>
      <c r="H520" s="1">
        <v>2024</v>
      </c>
      <c r="I520" s="1">
        <v>2023</v>
      </c>
      <c r="J520" s="1">
        <v>2028.99</v>
      </c>
      <c r="K520" s="1">
        <v>1730330</v>
      </c>
      <c r="L520" s="1">
        <v>3510823777.6500001</v>
      </c>
      <c r="M520" s="1">
        <v>75407</v>
      </c>
      <c r="N520" s="3">
        <f>IF(ISERR(LN(Table1844[[#This Row],[Close Price]]/I519)),"-",LN(Table1844[[#This Row],[Close Price]]/I519))</f>
        <v>3.0285957311024996E-2</v>
      </c>
    </row>
    <row r="521" spans="1:14" x14ac:dyDescent="0.3">
      <c r="A521" s="1" t="s">
        <v>45</v>
      </c>
      <c r="B521" s="1" t="s">
        <v>14</v>
      </c>
      <c r="C521" s="2">
        <v>43868</v>
      </c>
      <c r="D521" s="1">
        <v>2023</v>
      </c>
      <c r="E521" s="1">
        <v>2023</v>
      </c>
      <c r="F521" s="1">
        <v>2095</v>
      </c>
      <c r="G521" s="1">
        <v>2011</v>
      </c>
      <c r="H521" s="1">
        <v>2088.25</v>
      </c>
      <c r="I521" s="1">
        <v>2085.9499999999998</v>
      </c>
      <c r="J521" s="1">
        <v>2057.5100000000002</v>
      </c>
      <c r="K521" s="1">
        <v>890175</v>
      </c>
      <c r="L521" s="1">
        <v>1831545808.6500001</v>
      </c>
      <c r="M521" s="1">
        <v>32967</v>
      </c>
      <c r="N521" s="3">
        <f>IF(ISERR(LN(Table1844[[#This Row],[Close Price]]/I520)),"-",LN(Table1844[[#This Row],[Close Price]]/I520))</f>
        <v>3.064282878643209E-2</v>
      </c>
    </row>
    <row r="522" spans="1:14" x14ac:dyDescent="0.3">
      <c r="A522" s="1" t="s">
        <v>45</v>
      </c>
      <c r="B522" s="1" t="s">
        <v>14</v>
      </c>
      <c r="C522" s="2">
        <v>43871</v>
      </c>
      <c r="D522" s="1">
        <v>2085.9499999999998</v>
      </c>
      <c r="E522" s="1">
        <v>2085</v>
      </c>
      <c r="F522" s="1">
        <v>2112.4499999999998</v>
      </c>
      <c r="G522" s="1">
        <v>2076.15</v>
      </c>
      <c r="H522" s="1">
        <v>2083.75</v>
      </c>
      <c r="I522" s="1">
        <v>2088.9499999999998</v>
      </c>
      <c r="J522" s="1">
        <v>2094.92</v>
      </c>
      <c r="K522" s="1">
        <v>628865</v>
      </c>
      <c r="L522" s="1">
        <v>1317422728.0999999</v>
      </c>
      <c r="M522" s="1">
        <v>30246</v>
      </c>
      <c r="N522" s="3">
        <f>IF(ISERR(LN(Table1844[[#This Row],[Close Price]]/I521)),"-",LN(Table1844[[#This Row],[Close Price]]/I521))</f>
        <v>1.4371604188638538E-3</v>
      </c>
    </row>
    <row r="523" spans="1:14" x14ac:dyDescent="0.3">
      <c r="A523" s="1" t="s">
        <v>45</v>
      </c>
      <c r="B523" s="1" t="s">
        <v>14</v>
      </c>
      <c r="C523" s="2">
        <v>43872</v>
      </c>
      <c r="D523" s="1">
        <v>2088.9499999999998</v>
      </c>
      <c r="E523" s="1">
        <v>2085</v>
      </c>
      <c r="F523" s="1">
        <v>2160</v>
      </c>
      <c r="G523" s="1">
        <v>2085</v>
      </c>
      <c r="H523" s="1">
        <v>2159</v>
      </c>
      <c r="I523" s="1">
        <v>2146.9</v>
      </c>
      <c r="J523" s="1">
        <v>2133.2800000000002</v>
      </c>
      <c r="K523" s="1">
        <v>1068378</v>
      </c>
      <c r="L523" s="1">
        <v>2279154568.9000001</v>
      </c>
      <c r="M523" s="1">
        <v>47766</v>
      </c>
      <c r="N523" s="3">
        <f>IF(ISERR(LN(Table1844[[#This Row],[Close Price]]/I522)),"-",LN(Table1844[[#This Row],[Close Price]]/I522))</f>
        <v>2.7363393802477556E-2</v>
      </c>
    </row>
    <row r="524" spans="1:14" x14ac:dyDescent="0.3">
      <c r="A524" s="1" t="s">
        <v>45</v>
      </c>
      <c r="B524" s="1" t="s">
        <v>14</v>
      </c>
      <c r="C524" s="2">
        <v>43873</v>
      </c>
      <c r="D524" s="1">
        <v>2146.9</v>
      </c>
      <c r="E524" s="1">
        <v>2159</v>
      </c>
      <c r="F524" s="1">
        <v>2179.9499999999998</v>
      </c>
      <c r="G524" s="1">
        <v>2112</v>
      </c>
      <c r="H524" s="1">
        <v>2113.5500000000002</v>
      </c>
      <c r="I524" s="1">
        <v>2121.8000000000002</v>
      </c>
      <c r="J524" s="1">
        <v>2144.7800000000002</v>
      </c>
      <c r="K524" s="1">
        <v>984894</v>
      </c>
      <c r="L524" s="1">
        <v>2112380805.8</v>
      </c>
      <c r="M524" s="1">
        <v>39712</v>
      </c>
      <c r="N524" s="3">
        <f>IF(ISERR(LN(Table1844[[#This Row],[Close Price]]/I523)),"-",LN(Table1844[[#This Row],[Close Price]]/I523))</f>
        <v>-1.1760156150347896E-2</v>
      </c>
    </row>
    <row r="525" spans="1:14" x14ac:dyDescent="0.3">
      <c r="A525" s="1" t="s">
        <v>45</v>
      </c>
      <c r="B525" s="1" t="s">
        <v>14</v>
      </c>
      <c r="C525" s="2">
        <v>43874</v>
      </c>
      <c r="D525" s="1">
        <v>2121.8000000000002</v>
      </c>
      <c r="E525" s="1">
        <v>2135.0500000000002</v>
      </c>
      <c r="F525" s="1">
        <v>2173.8000000000002</v>
      </c>
      <c r="G525" s="1">
        <v>2121.8000000000002</v>
      </c>
      <c r="H525" s="1">
        <v>2158</v>
      </c>
      <c r="I525" s="1">
        <v>2155.8000000000002</v>
      </c>
      <c r="J525" s="1">
        <v>2149.85</v>
      </c>
      <c r="K525" s="1">
        <v>591980</v>
      </c>
      <c r="L525" s="1">
        <v>1272670145.75</v>
      </c>
      <c r="M525" s="1">
        <v>27305</v>
      </c>
      <c r="N525" s="3">
        <f>IF(ISERR(LN(Table1844[[#This Row],[Close Price]]/I524)),"-",LN(Table1844[[#This Row],[Close Price]]/I524))</f>
        <v>1.5897099322356792E-2</v>
      </c>
    </row>
    <row r="526" spans="1:14" x14ac:dyDescent="0.3">
      <c r="A526" s="1" t="s">
        <v>45</v>
      </c>
      <c r="B526" s="1" t="s">
        <v>14</v>
      </c>
      <c r="C526" s="2">
        <v>43875</v>
      </c>
      <c r="D526" s="1">
        <v>2155.8000000000002</v>
      </c>
      <c r="E526" s="1">
        <v>2169.25</v>
      </c>
      <c r="F526" s="1">
        <v>2190</v>
      </c>
      <c r="G526" s="1">
        <v>2135.6999999999998</v>
      </c>
      <c r="H526" s="1">
        <v>2146.4499999999998</v>
      </c>
      <c r="I526" s="1">
        <v>2146.4499999999998</v>
      </c>
      <c r="J526" s="1">
        <v>2162.21</v>
      </c>
      <c r="K526" s="1">
        <v>660382</v>
      </c>
      <c r="L526" s="1">
        <v>1427883374.1500001</v>
      </c>
      <c r="M526" s="1">
        <v>26159</v>
      </c>
      <c r="N526" s="3">
        <f>IF(ISERR(LN(Table1844[[#This Row],[Close Price]]/I525)),"-",LN(Table1844[[#This Row],[Close Price]]/I525))</f>
        <v>-4.3465696882017011E-3</v>
      </c>
    </row>
    <row r="527" spans="1:14" x14ac:dyDescent="0.3">
      <c r="A527" s="1" t="s">
        <v>45</v>
      </c>
      <c r="B527" s="1" t="s">
        <v>14</v>
      </c>
      <c r="C527" s="2">
        <v>43878</v>
      </c>
      <c r="D527" s="1">
        <v>2146.4499999999998</v>
      </c>
      <c r="E527" s="1">
        <v>2158</v>
      </c>
      <c r="F527" s="1">
        <v>2170</v>
      </c>
      <c r="G527" s="1">
        <v>2133.6</v>
      </c>
      <c r="H527" s="1">
        <v>2157</v>
      </c>
      <c r="I527" s="1">
        <v>2154.85</v>
      </c>
      <c r="J527" s="1">
        <v>2152.39</v>
      </c>
      <c r="K527" s="1">
        <v>243414</v>
      </c>
      <c r="L527" s="1">
        <v>523922543.55000001</v>
      </c>
      <c r="M527" s="1">
        <v>14594</v>
      </c>
      <c r="N527" s="3">
        <f>IF(ISERR(LN(Table1844[[#This Row],[Close Price]]/I526)),"-",LN(Table1844[[#This Row],[Close Price]]/I526))</f>
        <v>3.9058008874963161E-3</v>
      </c>
    </row>
    <row r="528" spans="1:14" x14ac:dyDescent="0.3">
      <c r="A528" s="1" t="s">
        <v>45</v>
      </c>
      <c r="B528" s="1" t="s">
        <v>14</v>
      </c>
      <c r="C528" s="2">
        <v>43879</v>
      </c>
      <c r="D528" s="1">
        <v>2154.85</v>
      </c>
      <c r="E528" s="1">
        <v>2154.85</v>
      </c>
      <c r="F528" s="1">
        <v>2180.1999999999998</v>
      </c>
      <c r="G528" s="1">
        <v>2142.5</v>
      </c>
      <c r="H528" s="1">
        <v>2170</v>
      </c>
      <c r="I528" s="1">
        <v>2175.25</v>
      </c>
      <c r="J528" s="1">
        <v>2159.5</v>
      </c>
      <c r="K528" s="1">
        <v>532206</v>
      </c>
      <c r="L528" s="1">
        <v>1149300737.3</v>
      </c>
      <c r="M528" s="1">
        <v>30144</v>
      </c>
      <c r="N528" s="3">
        <f>IF(ISERR(LN(Table1844[[#This Row],[Close Price]]/I527)),"-",LN(Table1844[[#This Row],[Close Price]]/I527))</f>
        <v>9.422484899311169E-3</v>
      </c>
    </row>
    <row r="529" spans="1:14" x14ac:dyDescent="0.3">
      <c r="A529" s="1" t="s">
        <v>45</v>
      </c>
      <c r="B529" s="1" t="s">
        <v>14</v>
      </c>
      <c r="C529" s="2">
        <v>43880</v>
      </c>
      <c r="D529" s="1">
        <v>2175.25</v>
      </c>
      <c r="E529" s="1">
        <v>2170</v>
      </c>
      <c r="F529" s="1">
        <v>2195</v>
      </c>
      <c r="G529" s="1">
        <v>2155.75</v>
      </c>
      <c r="H529" s="1">
        <v>2194.1999999999998</v>
      </c>
      <c r="I529" s="1">
        <v>2185.85</v>
      </c>
      <c r="J529" s="1">
        <v>2176.4499999999998</v>
      </c>
      <c r="K529" s="1">
        <v>365113</v>
      </c>
      <c r="L529" s="1">
        <v>794651968.60000002</v>
      </c>
      <c r="M529" s="1">
        <v>24985</v>
      </c>
      <c r="N529" s="3">
        <f>IF(ISERR(LN(Table1844[[#This Row],[Close Price]]/I528)),"-",LN(Table1844[[#This Row],[Close Price]]/I528))</f>
        <v>4.861168454749972E-3</v>
      </c>
    </row>
    <row r="530" spans="1:14" x14ac:dyDescent="0.3">
      <c r="A530" s="1" t="s">
        <v>45</v>
      </c>
      <c r="B530" s="1" t="s">
        <v>14</v>
      </c>
      <c r="C530" s="2">
        <v>43881</v>
      </c>
      <c r="D530" s="1">
        <v>2185.85</v>
      </c>
      <c r="E530" s="1">
        <v>2199.5</v>
      </c>
      <c r="F530" s="1">
        <v>2236.4</v>
      </c>
      <c r="G530" s="1">
        <v>2156.85</v>
      </c>
      <c r="H530" s="1">
        <v>2172</v>
      </c>
      <c r="I530" s="1">
        <v>2169.35</v>
      </c>
      <c r="J530" s="1">
        <v>2195.6</v>
      </c>
      <c r="K530" s="1">
        <v>578488</v>
      </c>
      <c r="L530" s="1">
        <v>1270129139.0999999</v>
      </c>
      <c r="M530" s="1">
        <v>21980</v>
      </c>
      <c r="N530" s="3">
        <f>IF(ISERR(LN(Table1844[[#This Row],[Close Price]]/I529)),"-",LN(Table1844[[#This Row],[Close Price]]/I529))</f>
        <v>-7.5771854077035065E-3</v>
      </c>
    </row>
    <row r="531" spans="1:14" x14ac:dyDescent="0.3">
      <c r="A531" s="1" t="s">
        <v>45</v>
      </c>
      <c r="B531" s="1" t="s">
        <v>14</v>
      </c>
      <c r="C531" s="2">
        <v>43885</v>
      </c>
      <c r="D531" s="1">
        <v>2169.35</v>
      </c>
      <c r="E531" s="1">
        <v>2171.9</v>
      </c>
      <c r="F531" s="1">
        <v>2184.8000000000002</v>
      </c>
      <c r="G531" s="1">
        <v>2147.3000000000002</v>
      </c>
      <c r="H531" s="1">
        <v>2160</v>
      </c>
      <c r="I531" s="1">
        <v>2160.4499999999998</v>
      </c>
      <c r="J531" s="1">
        <v>2165.5</v>
      </c>
      <c r="K531" s="1">
        <v>419664</v>
      </c>
      <c r="L531" s="1">
        <v>908781027</v>
      </c>
      <c r="M531" s="1">
        <v>24394</v>
      </c>
      <c r="N531" s="3">
        <f>IF(ISERR(LN(Table1844[[#This Row],[Close Price]]/I530)),"-",LN(Table1844[[#This Row],[Close Price]]/I530))</f>
        <v>-4.1110501800117414E-3</v>
      </c>
    </row>
    <row r="532" spans="1:14" x14ac:dyDescent="0.3">
      <c r="A532" s="1" t="s">
        <v>45</v>
      </c>
      <c r="B532" s="1" t="s">
        <v>14</v>
      </c>
      <c r="C532" s="2">
        <v>43886</v>
      </c>
      <c r="D532" s="1">
        <v>2160.4499999999998</v>
      </c>
      <c r="E532" s="1">
        <v>2152</v>
      </c>
      <c r="F532" s="1">
        <v>2165</v>
      </c>
      <c r="G532" s="1">
        <v>2093</v>
      </c>
      <c r="H532" s="1">
        <v>2117</v>
      </c>
      <c r="I532" s="1">
        <v>2116</v>
      </c>
      <c r="J532" s="1">
        <v>2116.48</v>
      </c>
      <c r="K532" s="1">
        <v>572634</v>
      </c>
      <c r="L532" s="1">
        <v>1211965628.9000001</v>
      </c>
      <c r="M532" s="1">
        <v>40088</v>
      </c>
      <c r="N532" s="3">
        <f>IF(ISERR(LN(Table1844[[#This Row],[Close Price]]/I531)),"-",LN(Table1844[[#This Row],[Close Price]]/I531))</f>
        <v>-2.0789019334978693E-2</v>
      </c>
    </row>
    <row r="533" spans="1:14" x14ac:dyDescent="0.3">
      <c r="A533" s="1" t="s">
        <v>45</v>
      </c>
      <c r="B533" s="1" t="s">
        <v>14</v>
      </c>
      <c r="C533" s="2">
        <v>43887</v>
      </c>
      <c r="D533" s="1">
        <v>2116</v>
      </c>
      <c r="E533" s="1">
        <v>2116</v>
      </c>
      <c r="F533" s="1">
        <v>2162.9499999999998</v>
      </c>
      <c r="G533" s="1">
        <v>2091.1</v>
      </c>
      <c r="H533" s="1">
        <v>2148</v>
      </c>
      <c r="I533" s="1">
        <v>2142.1</v>
      </c>
      <c r="J533" s="1">
        <v>2142.34</v>
      </c>
      <c r="K533" s="1">
        <v>578955</v>
      </c>
      <c r="L533" s="1">
        <v>1240317632.05</v>
      </c>
      <c r="M533" s="1">
        <v>35668</v>
      </c>
      <c r="N533" s="3">
        <f>IF(ISERR(LN(Table1844[[#This Row],[Close Price]]/I532)),"-",LN(Table1844[[#This Row],[Close Price]]/I532))</f>
        <v>1.2259142280580405E-2</v>
      </c>
    </row>
    <row r="534" spans="1:14" x14ac:dyDescent="0.3">
      <c r="A534" s="1" t="s">
        <v>45</v>
      </c>
      <c r="B534" s="1" t="s">
        <v>14</v>
      </c>
      <c r="C534" s="2">
        <v>43888</v>
      </c>
      <c r="D534" s="1">
        <v>2142.1</v>
      </c>
      <c r="E534" s="1">
        <v>2148</v>
      </c>
      <c r="F534" s="1">
        <v>2172</v>
      </c>
      <c r="G534" s="1">
        <v>2117.0500000000002</v>
      </c>
      <c r="H534" s="1">
        <v>2158.6</v>
      </c>
      <c r="I534" s="1">
        <v>2156.5500000000002</v>
      </c>
      <c r="J534" s="1">
        <v>2149.4499999999998</v>
      </c>
      <c r="K534" s="1">
        <v>569625</v>
      </c>
      <c r="L534" s="1">
        <v>1224382233.95</v>
      </c>
      <c r="M534" s="1">
        <v>26124</v>
      </c>
      <c r="N534" s="3">
        <f>IF(ISERR(LN(Table1844[[#This Row],[Close Price]]/I533)),"-",LN(Table1844[[#This Row],[Close Price]]/I533))</f>
        <v>6.7230662779408654E-3</v>
      </c>
    </row>
    <row r="535" spans="1:14" x14ac:dyDescent="0.3">
      <c r="A535" s="1" t="s">
        <v>45</v>
      </c>
      <c r="B535" s="1" t="s">
        <v>14</v>
      </c>
      <c r="C535" s="2">
        <v>43889</v>
      </c>
      <c r="D535" s="1">
        <v>2156.5500000000002</v>
      </c>
      <c r="E535" s="1">
        <v>2140</v>
      </c>
      <c r="F535" s="1">
        <v>2149.6999999999998</v>
      </c>
      <c r="G535" s="1">
        <v>2087.25</v>
      </c>
      <c r="H535" s="1">
        <v>2119</v>
      </c>
      <c r="I535" s="1">
        <v>2106.9499999999998</v>
      </c>
      <c r="J535" s="1">
        <v>2115.13</v>
      </c>
      <c r="K535" s="1">
        <v>1076121</v>
      </c>
      <c r="L535" s="1">
        <v>2276133433.75</v>
      </c>
      <c r="M535" s="1">
        <v>41217</v>
      </c>
      <c r="N535" s="3">
        <f>IF(ISERR(LN(Table1844[[#This Row],[Close Price]]/I534)),"-",LN(Table1844[[#This Row],[Close Price]]/I534))</f>
        <v>-2.3268318436494746E-2</v>
      </c>
    </row>
    <row r="536" spans="1:14" x14ac:dyDescent="0.3">
      <c r="A536" s="1" t="s">
        <v>45</v>
      </c>
      <c r="B536" s="1" t="s">
        <v>14</v>
      </c>
      <c r="C536" s="2">
        <v>43892</v>
      </c>
      <c r="D536" s="1">
        <v>2106.9499999999998</v>
      </c>
      <c r="E536" s="1">
        <v>2130</v>
      </c>
      <c r="F536" s="1">
        <v>2164.9</v>
      </c>
      <c r="G536" s="1">
        <v>2086</v>
      </c>
      <c r="H536" s="1">
        <v>2120</v>
      </c>
      <c r="I536" s="1">
        <v>2109.25</v>
      </c>
      <c r="J536" s="1">
        <v>2131.91</v>
      </c>
      <c r="K536" s="1">
        <v>557614</v>
      </c>
      <c r="L536" s="1">
        <v>1188782624.8</v>
      </c>
      <c r="M536" s="1">
        <v>31517</v>
      </c>
      <c r="N536" s="3">
        <f>IF(ISERR(LN(Table1844[[#This Row],[Close Price]]/I535)),"-",LN(Table1844[[#This Row],[Close Price]]/I535))</f>
        <v>1.0910299455195956E-3</v>
      </c>
    </row>
    <row r="537" spans="1:14" x14ac:dyDescent="0.3">
      <c r="A537" s="1" t="s">
        <v>45</v>
      </c>
      <c r="B537" s="1" t="s">
        <v>14</v>
      </c>
      <c r="C537" s="2">
        <v>43893</v>
      </c>
      <c r="D537" s="1">
        <v>2109.25</v>
      </c>
      <c r="E537" s="1">
        <v>2124.9</v>
      </c>
      <c r="F537" s="1">
        <v>2210</v>
      </c>
      <c r="G537" s="1">
        <v>2063.5500000000002</v>
      </c>
      <c r="H537" s="1">
        <v>2189</v>
      </c>
      <c r="I537" s="1">
        <v>2183.1</v>
      </c>
      <c r="J537" s="1">
        <v>2151.29</v>
      </c>
      <c r="K537" s="1">
        <v>1399046</v>
      </c>
      <c r="L537" s="1">
        <v>3009760488.6999998</v>
      </c>
      <c r="M537" s="1">
        <v>63619</v>
      </c>
      <c r="N537" s="3">
        <f>IF(ISERR(LN(Table1844[[#This Row],[Close Price]]/I536)),"-",LN(Table1844[[#This Row],[Close Price]]/I536))</f>
        <v>3.4413450975414331E-2</v>
      </c>
    </row>
    <row r="538" spans="1:14" x14ac:dyDescent="0.3">
      <c r="A538" s="1" t="s">
        <v>45</v>
      </c>
      <c r="B538" s="1" t="s">
        <v>14</v>
      </c>
      <c r="C538" s="2">
        <v>43894</v>
      </c>
      <c r="D538" s="1">
        <v>2183.1</v>
      </c>
      <c r="E538" s="1">
        <v>2183</v>
      </c>
      <c r="F538" s="1">
        <v>2210.9</v>
      </c>
      <c r="G538" s="1">
        <v>2157.75</v>
      </c>
      <c r="H538" s="1">
        <v>2174.25</v>
      </c>
      <c r="I538" s="1">
        <v>2174.8000000000002</v>
      </c>
      <c r="J538" s="1">
        <v>2177.09</v>
      </c>
      <c r="K538" s="1">
        <v>634747</v>
      </c>
      <c r="L538" s="1">
        <v>1381898187.5</v>
      </c>
      <c r="M538" s="1">
        <v>47408</v>
      </c>
      <c r="N538" s="3">
        <f>IF(ISERR(LN(Table1844[[#This Row],[Close Price]]/I537)),"-",LN(Table1844[[#This Row],[Close Price]]/I537))</f>
        <v>-3.8091787493847507E-3</v>
      </c>
    </row>
    <row r="539" spans="1:14" x14ac:dyDescent="0.3">
      <c r="A539" s="1" t="s">
        <v>45</v>
      </c>
      <c r="B539" s="1" t="s">
        <v>14</v>
      </c>
      <c r="C539" s="2">
        <v>43895</v>
      </c>
      <c r="D539" s="1">
        <v>2174.8000000000002</v>
      </c>
      <c r="E539" s="1">
        <v>2175</v>
      </c>
      <c r="F539" s="1">
        <v>2239</v>
      </c>
      <c r="G539" s="1">
        <v>2175</v>
      </c>
      <c r="H539" s="1">
        <v>2222</v>
      </c>
      <c r="I539" s="1">
        <v>2223.75</v>
      </c>
      <c r="J539" s="1">
        <v>2221.1799999999998</v>
      </c>
      <c r="K539" s="1">
        <v>1094422</v>
      </c>
      <c r="L539" s="1">
        <v>2430907799.9000001</v>
      </c>
      <c r="M539" s="1">
        <v>46020</v>
      </c>
      <c r="N539" s="3">
        <f>IF(ISERR(LN(Table1844[[#This Row],[Close Price]]/I538)),"-",LN(Table1844[[#This Row],[Close Price]]/I538))</f>
        <v>2.2258253708279184E-2</v>
      </c>
    </row>
    <row r="540" spans="1:14" x14ac:dyDescent="0.3">
      <c r="A540" s="1" t="s">
        <v>45</v>
      </c>
      <c r="B540" s="1" t="s">
        <v>14</v>
      </c>
      <c r="C540" s="2">
        <v>43896</v>
      </c>
      <c r="D540" s="1">
        <v>2223.75</v>
      </c>
      <c r="E540" s="1">
        <v>2180</v>
      </c>
      <c r="F540" s="1">
        <v>2249</v>
      </c>
      <c r="G540" s="1">
        <v>2171.4499999999998</v>
      </c>
      <c r="H540" s="1">
        <v>2239.65</v>
      </c>
      <c r="I540" s="1">
        <v>2240.0500000000002</v>
      </c>
      <c r="J540" s="1">
        <v>2221.46</v>
      </c>
      <c r="K540" s="1">
        <v>968953</v>
      </c>
      <c r="L540" s="1">
        <v>2152490498</v>
      </c>
      <c r="M540" s="1">
        <v>50936</v>
      </c>
      <c r="N540" s="3">
        <f>IF(ISERR(LN(Table1844[[#This Row],[Close Price]]/I539)),"-",LN(Table1844[[#This Row],[Close Price]]/I539))</f>
        <v>7.3032270484927955E-3</v>
      </c>
    </row>
    <row r="541" spans="1:14" x14ac:dyDescent="0.3">
      <c r="A541" s="1" t="s">
        <v>45</v>
      </c>
      <c r="B541" s="1" t="s">
        <v>14</v>
      </c>
      <c r="C541" s="2">
        <v>43899</v>
      </c>
      <c r="D541" s="1">
        <v>2240.0500000000002</v>
      </c>
      <c r="E541" s="1">
        <v>2240</v>
      </c>
      <c r="F541" s="1">
        <v>2258.9499999999998</v>
      </c>
      <c r="G541" s="1">
        <v>2137.0500000000002</v>
      </c>
      <c r="H541" s="1">
        <v>2168.9499999999998</v>
      </c>
      <c r="I541" s="1">
        <v>2181.75</v>
      </c>
      <c r="J541" s="1">
        <v>2183.98</v>
      </c>
      <c r="K541" s="1">
        <v>879424</v>
      </c>
      <c r="L541" s="1">
        <v>1920644625.4000001</v>
      </c>
      <c r="M541" s="1">
        <v>47746</v>
      </c>
      <c r="N541" s="3">
        <f>IF(ISERR(LN(Table1844[[#This Row],[Close Price]]/I540)),"-",LN(Table1844[[#This Row],[Close Price]]/I540))</f>
        <v>-2.6370879985116932E-2</v>
      </c>
    </row>
    <row r="542" spans="1:14" x14ac:dyDescent="0.3">
      <c r="A542" s="1" t="s">
        <v>45</v>
      </c>
      <c r="B542" s="1" t="s">
        <v>14</v>
      </c>
      <c r="C542" s="2">
        <v>43901</v>
      </c>
      <c r="D542" s="1">
        <v>2181.75</v>
      </c>
      <c r="E542" s="1">
        <v>2180.8000000000002</v>
      </c>
      <c r="F542" s="1">
        <v>2194.75</v>
      </c>
      <c r="G542" s="1">
        <v>2125.0500000000002</v>
      </c>
      <c r="H542" s="1">
        <v>2155.6</v>
      </c>
      <c r="I542" s="1">
        <v>2149.1999999999998</v>
      </c>
      <c r="J542" s="1">
        <v>2154.7800000000002</v>
      </c>
      <c r="K542" s="1">
        <v>573239</v>
      </c>
      <c r="L542" s="1">
        <v>1235204314.4000001</v>
      </c>
      <c r="M542" s="1">
        <v>45300</v>
      </c>
      <c r="N542" s="3">
        <f>IF(ISERR(LN(Table1844[[#This Row],[Close Price]]/I541)),"-",LN(Table1844[[#This Row],[Close Price]]/I541))</f>
        <v>-1.5031627188754436E-2</v>
      </c>
    </row>
    <row r="543" spans="1:14" x14ac:dyDescent="0.3">
      <c r="A543" s="1" t="s">
        <v>45</v>
      </c>
      <c r="B543" s="1" t="s">
        <v>14</v>
      </c>
      <c r="C543" s="2">
        <v>43902</v>
      </c>
      <c r="D543" s="1">
        <v>2149.1999999999998</v>
      </c>
      <c r="E543" s="1">
        <v>2129</v>
      </c>
      <c r="F543" s="1">
        <v>2129</v>
      </c>
      <c r="G543" s="1">
        <v>1826.85</v>
      </c>
      <c r="H543" s="1">
        <v>1925.5</v>
      </c>
      <c r="I543" s="1">
        <v>1912.85</v>
      </c>
      <c r="J543" s="1">
        <v>1951.94</v>
      </c>
      <c r="K543" s="1">
        <v>1552640</v>
      </c>
      <c r="L543" s="1">
        <v>3030662249.4499998</v>
      </c>
      <c r="M543" s="1">
        <v>79441</v>
      </c>
      <c r="N543" s="3">
        <f>IF(ISERR(LN(Table1844[[#This Row],[Close Price]]/I542)),"-",LN(Table1844[[#This Row],[Close Price]]/I542))</f>
        <v>-0.11650140336168106</v>
      </c>
    </row>
    <row r="544" spans="1:14" x14ac:dyDescent="0.3">
      <c r="A544" s="1" t="s">
        <v>45</v>
      </c>
      <c r="B544" s="1" t="s">
        <v>14</v>
      </c>
      <c r="C544" s="2">
        <v>43903</v>
      </c>
      <c r="D544" s="1">
        <v>1912.85</v>
      </c>
      <c r="E544" s="1">
        <v>1800</v>
      </c>
      <c r="F544" s="1">
        <v>1993.4</v>
      </c>
      <c r="G544" s="1">
        <v>1626</v>
      </c>
      <c r="H544" s="1">
        <v>1985</v>
      </c>
      <c r="I544" s="1">
        <v>1962.7</v>
      </c>
      <c r="J544" s="1">
        <v>1924.35</v>
      </c>
      <c r="K544" s="1">
        <v>962602</v>
      </c>
      <c r="L544" s="1">
        <v>1852379436.25</v>
      </c>
      <c r="M544" s="1">
        <v>62461</v>
      </c>
      <c r="N544" s="3">
        <f>IF(ISERR(LN(Table1844[[#This Row],[Close Price]]/I543)),"-",LN(Table1844[[#This Row],[Close Price]]/I543))</f>
        <v>2.5726799799048142E-2</v>
      </c>
    </row>
    <row r="545" spans="1:14" x14ac:dyDescent="0.3">
      <c r="A545" s="1" t="s">
        <v>45</v>
      </c>
      <c r="B545" s="1" t="s">
        <v>14</v>
      </c>
      <c r="C545" s="2">
        <v>43906</v>
      </c>
      <c r="D545" s="1">
        <v>1962.7</v>
      </c>
      <c r="E545" s="1">
        <v>1950</v>
      </c>
      <c r="F545" s="1">
        <v>1986</v>
      </c>
      <c r="G545" s="1">
        <v>1871.55</v>
      </c>
      <c r="H545" s="1">
        <v>1888.5</v>
      </c>
      <c r="I545" s="1">
        <v>1891.9</v>
      </c>
      <c r="J545" s="1">
        <v>1921.56</v>
      </c>
      <c r="K545" s="1">
        <v>682666</v>
      </c>
      <c r="L545" s="1">
        <v>1311784906.25</v>
      </c>
      <c r="M545" s="1">
        <v>43712</v>
      </c>
      <c r="N545" s="3">
        <f>IF(ISERR(LN(Table1844[[#This Row],[Close Price]]/I544)),"-",LN(Table1844[[#This Row],[Close Price]]/I544))</f>
        <v>-3.6739461199659658E-2</v>
      </c>
    </row>
    <row r="546" spans="1:14" x14ac:dyDescent="0.3">
      <c r="A546" s="1" t="s">
        <v>45</v>
      </c>
      <c r="B546" s="1" t="s">
        <v>14</v>
      </c>
      <c r="C546" s="2">
        <v>43907</v>
      </c>
      <c r="D546" s="1">
        <v>1891.9</v>
      </c>
      <c r="E546" s="1">
        <v>1892</v>
      </c>
      <c r="F546" s="1">
        <v>1963.1</v>
      </c>
      <c r="G546" s="1">
        <v>1872.25</v>
      </c>
      <c r="H546" s="1">
        <v>1928</v>
      </c>
      <c r="I546" s="1">
        <v>1895.3</v>
      </c>
      <c r="J546" s="1">
        <v>1918.86</v>
      </c>
      <c r="K546" s="1">
        <v>1300859</v>
      </c>
      <c r="L546" s="1">
        <v>2496169171.25</v>
      </c>
      <c r="M546" s="1">
        <v>67057</v>
      </c>
      <c r="N546" s="3">
        <f>IF(ISERR(LN(Table1844[[#This Row],[Close Price]]/I545)),"-",LN(Table1844[[#This Row],[Close Price]]/I545))</f>
        <v>1.7955222398806788E-3</v>
      </c>
    </row>
    <row r="547" spans="1:14" x14ac:dyDescent="0.3">
      <c r="A547" s="1" t="s">
        <v>45</v>
      </c>
      <c r="B547" s="1" t="s">
        <v>14</v>
      </c>
      <c r="C547" s="2">
        <v>43908</v>
      </c>
      <c r="D547" s="1">
        <v>1895.3</v>
      </c>
      <c r="E547" s="1">
        <v>1928</v>
      </c>
      <c r="F547" s="1">
        <v>1933.95</v>
      </c>
      <c r="G547" s="1">
        <v>1787.65</v>
      </c>
      <c r="H547" s="1">
        <v>1818</v>
      </c>
      <c r="I547" s="1">
        <v>1805.25</v>
      </c>
      <c r="J547" s="1">
        <v>1855.34</v>
      </c>
      <c r="K547" s="1">
        <v>1076630</v>
      </c>
      <c r="L547" s="1">
        <v>1997519114.1500001</v>
      </c>
      <c r="M547" s="1">
        <v>75507</v>
      </c>
      <c r="N547" s="3">
        <f>IF(ISERR(LN(Table1844[[#This Row],[Close Price]]/I546)),"-",LN(Table1844[[#This Row],[Close Price]]/I546))</f>
        <v>-4.8678051000963438E-2</v>
      </c>
    </row>
    <row r="548" spans="1:14" x14ac:dyDescent="0.3">
      <c r="A548" s="1" t="s">
        <v>45</v>
      </c>
      <c r="B548" s="1" t="s">
        <v>14</v>
      </c>
      <c r="C548" s="2">
        <v>43909</v>
      </c>
      <c r="D548" s="1">
        <v>1805.25</v>
      </c>
      <c r="E548" s="1">
        <v>1720</v>
      </c>
      <c r="F548" s="1">
        <v>1946.45</v>
      </c>
      <c r="G548" s="1">
        <v>1631.05</v>
      </c>
      <c r="H548" s="1">
        <v>1850</v>
      </c>
      <c r="I548" s="1">
        <v>1870.95</v>
      </c>
      <c r="J548" s="1">
        <v>1828.26</v>
      </c>
      <c r="K548" s="1">
        <v>1743762</v>
      </c>
      <c r="L548" s="1">
        <v>3188058937.8000002</v>
      </c>
      <c r="M548" s="1">
        <v>110741</v>
      </c>
      <c r="N548" s="3">
        <f>IF(ISERR(LN(Table1844[[#This Row],[Close Price]]/I547)),"-",LN(Table1844[[#This Row],[Close Price]]/I547))</f>
        <v>3.5747236908536838E-2</v>
      </c>
    </row>
    <row r="549" spans="1:14" x14ac:dyDescent="0.3">
      <c r="A549" s="1" t="s">
        <v>45</v>
      </c>
      <c r="B549" s="1" t="s">
        <v>14</v>
      </c>
      <c r="C549" s="2">
        <v>43910</v>
      </c>
      <c r="D549" s="1">
        <v>1870.95</v>
      </c>
      <c r="E549" s="1">
        <v>1875.55</v>
      </c>
      <c r="F549" s="1">
        <v>2017.15</v>
      </c>
      <c r="G549" s="1">
        <v>1864.4</v>
      </c>
      <c r="H549" s="1">
        <v>2000.05</v>
      </c>
      <c r="I549" s="1">
        <v>1994.9</v>
      </c>
      <c r="J549" s="1">
        <v>1955.37</v>
      </c>
      <c r="K549" s="1">
        <v>1881347</v>
      </c>
      <c r="L549" s="1">
        <v>3678738068.4499998</v>
      </c>
      <c r="M549" s="1">
        <v>94067</v>
      </c>
      <c r="N549" s="3">
        <f>IF(ISERR(LN(Table1844[[#This Row],[Close Price]]/I548)),"-",LN(Table1844[[#This Row],[Close Price]]/I548))</f>
        <v>6.4147600514537384E-2</v>
      </c>
    </row>
    <row r="550" spans="1:14" x14ac:dyDescent="0.3">
      <c r="A550" s="1" t="s">
        <v>45</v>
      </c>
      <c r="B550" s="1" t="s">
        <v>14</v>
      </c>
      <c r="C550" s="2">
        <v>43913</v>
      </c>
      <c r="D550" s="1">
        <v>1994.9</v>
      </c>
      <c r="E550" s="1">
        <v>1849.95</v>
      </c>
      <c r="F550" s="1">
        <v>1925</v>
      </c>
      <c r="G550" s="1">
        <v>1725.55</v>
      </c>
      <c r="H550" s="1">
        <v>1821.35</v>
      </c>
      <c r="I550" s="1">
        <v>1851.75</v>
      </c>
      <c r="J550" s="1">
        <v>1830.08</v>
      </c>
      <c r="K550" s="1">
        <v>1203381</v>
      </c>
      <c r="L550" s="1">
        <v>2202283302.5999999</v>
      </c>
      <c r="M550" s="1">
        <v>50218</v>
      </c>
      <c r="N550" s="3">
        <f>IF(ISERR(LN(Table1844[[#This Row],[Close Price]]/I549)),"-",LN(Table1844[[#This Row],[Close Price]]/I549))</f>
        <v>-7.4462785860966565E-2</v>
      </c>
    </row>
    <row r="551" spans="1:14" x14ac:dyDescent="0.3">
      <c r="A551" s="1" t="s">
        <v>45</v>
      </c>
      <c r="B551" s="1" t="s">
        <v>14</v>
      </c>
      <c r="C551" s="2">
        <v>43914</v>
      </c>
      <c r="D551" s="1">
        <v>1851.75</v>
      </c>
      <c r="E551" s="1">
        <v>1925</v>
      </c>
      <c r="F551" s="1">
        <v>1975</v>
      </c>
      <c r="G551" s="1">
        <v>1860.5</v>
      </c>
      <c r="H551" s="1">
        <v>1919.95</v>
      </c>
      <c r="I551" s="1">
        <v>1919.95</v>
      </c>
      <c r="J551" s="1">
        <v>1930.94</v>
      </c>
      <c r="K551" s="1">
        <v>1286555</v>
      </c>
      <c r="L551" s="1">
        <v>2484254758.4499998</v>
      </c>
      <c r="M551" s="1">
        <v>82652</v>
      </c>
      <c r="N551" s="3">
        <f>IF(ISERR(LN(Table1844[[#This Row],[Close Price]]/I550)),"-",LN(Table1844[[#This Row],[Close Price]]/I550))</f>
        <v>3.6168006122671986E-2</v>
      </c>
    </row>
    <row r="552" spans="1:14" x14ac:dyDescent="0.3">
      <c r="A552" s="1" t="s">
        <v>45</v>
      </c>
      <c r="B552" s="1" t="s">
        <v>14</v>
      </c>
      <c r="C552" s="2">
        <v>43915</v>
      </c>
      <c r="D552" s="1">
        <v>1919.95</v>
      </c>
      <c r="E552" s="1">
        <v>1900</v>
      </c>
      <c r="F552" s="1">
        <v>1974</v>
      </c>
      <c r="G552" s="1">
        <v>1881.1</v>
      </c>
      <c r="H552" s="1">
        <v>1914</v>
      </c>
      <c r="I552" s="1">
        <v>1928.05</v>
      </c>
      <c r="J552" s="1">
        <v>1925.24</v>
      </c>
      <c r="K552" s="1">
        <v>676624</v>
      </c>
      <c r="L552" s="1">
        <v>1302660745.7</v>
      </c>
      <c r="M552" s="1">
        <v>67743</v>
      </c>
      <c r="N552" s="3">
        <f>IF(ISERR(LN(Table1844[[#This Row],[Close Price]]/I551)),"-",LN(Table1844[[#This Row],[Close Price]]/I551))</f>
        <v>4.2099854281087007E-3</v>
      </c>
    </row>
    <row r="553" spans="1:14" x14ac:dyDescent="0.3">
      <c r="A553" s="1" t="s">
        <v>45</v>
      </c>
      <c r="B553" s="1" t="s">
        <v>14</v>
      </c>
      <c r="C553" s="2">
        <v>43916</v>
      </c>
      <c r="D553" s="1">
        <v>1928.05</v>
      </c>
      <c r="E553" s="1">
        <v>1937.35</v>
      </c>
      <c r="F553" s="1">
        <v>1980</v>
      </c>
      <c r="G553" s="1">
        <v>1874</v>
      </c>
      <c r="H553" s="1">
        <v>1878</v>
      </c>
      <c r="I553" s="1">
        <v>1883.3</v>
      </c>
      <c r="J553" s="1">
        <v>1919.69</v>
      </c>
      <c r="K553" s="1">
        <v>596440</v>
      </c>
      <c r="L553" s="1">
        <v>1144981744.3</v>
      </c>
      <c r="M553" s="1">
        <v>37326</v>
      </c>
      <c r="N553" s="3">
        <f>IF(ISERR(LN(Table1844[[#This Row],[Close Price]]/I552)),"-",LN(Table1844[[#This Row],[Close Price]]/I552))</f>
        <v>-2.3483572243477635E-2</v>
      </c>
    </row>
    <row r="554" spans="1:14" x14ac:dyDescent="0.3">
      <c r="A554" s="1" t="s">
        <v>45</v>
      </c>
      <c r="B554" s="1" t="s">
        <v>14</v>
      </c>
      <c r="C554" s="2">
        <v>43917</v>
      </c>
      <c r="D554" s="1">
        <v>1883.3</v>
      </c>
      <c r="E554" s="1">
        <v>1930</v>
      </c>
      <c r="F554" s="1">
        <v>1930</v>
      </c>
      <c r="G554" s="1">
        <v>1824.75</v>
      </c>
      <c r="H554" s="1">
        <v>1873</v>
      </c>
      <c r="I554" s="1">
        <v>1862.55</v>
      </c>
      <c r="J554" s="1">
        <v>1873.13</v>
      </c>
      <c r="K554" s="1">
        <v>538840</v>
      </c>
      <c r="L554" s="1">
        <v>1009319414.75</v>
      </c>
      <c r="M554" s="1">
        <v>47593</v>
      </c>
      <c r="N554" s="3">
        <f>IF(ISERR(LN(Table1844[[#This Row],[Close Price]]/I553)),"-",LN(Table1844[[#This Row],[Close Price]]/I553))</f>
        <v>-1.1079040669740661E-2</v>
      </c>
    </row>
    <row r="555" spans="1:14" x14ac:dyDescent="0.3">
      <c r="A555" s="1" t="s">
        <v>45</v>
      </c>
      <c r="B555" s="1" t="s">
        <v>14</v>
      </c>
      <c r="C555" s="2">
        <v>43920</v>
      </c>
      <c r="D555" s="1">
        <v>1862.55</v>
      </c>
      <c r="E555" s="1">
        <v>1851</v>
      </c>
      <c r="F555" s="1">
        <v>1929.9</v>
      </c>
      <c r="G555" s="1">
        <v>1832.7</v>
      </c>
      <c r="H555" s="1">
        <v>1899</v>
      </c>
      <c r="I555" s="1">
        <v>1893.9</v>
      </c>
      <c r="J555" s="1">
        <v>1900.46</v>
      </c>
      <c r="K555" s="1">
        <v>606185</v>
      </c>
      <c r="L555" s="1">
        <v>1152032273.05</v>
      </c>
      <c r="M555" s="1">
        <v>44466</v>
      </c>
      <c r="N555" s="3">
        <f>IF(ISERR(LN(Table1844[[#This Row],[Close Price]]/I554)),"-",LN(Table1844[[#This Row],[Close Price]]/I554))</f>
        <v>1.6691678510728801E-2</v>
      </c>
    </row>
    <row r="556" spans="1:14" x14ac:dyDescent="0.3">
      <c r="A556" s="1" t="s">
        <v>45</v>
      </c>
      <c r="B556" s="1" t="s">
        <v>14</v>
      </c>
      <c r="C556" s="2">
        <v>43921</v>
      </c>
      <c r="D556" s="1">
        <v>1893.9</v>
      </c>
      <c r="E556" s="1">
        <v>1943</v>
      </c>
      <c r="F556" s="1">
        <v>2035</v>
      </c>
      <c r="G556" s="1">
        <v>1895</v>
      </c>
      <c r="H556" s="1">
        <v>1978.15</v>
      </c>
      <c r="I556" s="1">
        <v>1989.05</v>
      </c>
      <c r="J556" s="1">
        <v>1965.34</v>
      </c>
      <c r="K556" s="1">
        <v>937729</v>
      </c>
      <c r="L556" s="1">
        <v>1842955462.9000001</v>
      </c>
      <c r="M556" s="1">
        <v>68444</v>
      </c>
      <c r="N556" s="3">
        <f>IF(ISERR(LN(Table1844[[#This Row],[Close Price]]/I555)),"-",LN(Table1844[[#This Row],[Close Price]]/I555))</f>
        <v>4.9018942756754023E-2</v>
      </c>
    </row>
    <row r="557" spans="1:14" x14ac:dyDescent="0.3">
      <c r="A557" s="1" t="s">
        <v>45</v>
      </c>
      <c r="B557" s="1" t="s">
        <v>14</v>
      </c>
      <c r="C557" s="2">
        <v>43922</v>
      </c>
      <c r="D557" s="1">
        <v>1989.05</v>
      </c>
      <c r="E557" s="1">
        <v>2000</v>
      </c>
      <c r="F557" s="1">
        <v>2000.4</v>
      </c>
      <c r="G557" s="1">
        <v>1844.25</v>
      </c>
      <c r="H557" s="1">
        <v>1890</v>
      </c>
      <c r="I557" s="1">
        <v>1877</v>
      </c>
      <c r="J557" s="1">
        <v>1900.75</v>
      </c>
      <c r="K557" s="1">
        <v>1165088</v>
      </c>
      <c r="L557" s="1">
        <v>2214540088.25</v>
      </c>
      <c r="M557" s="1">
        <v>68807</v>
      </c>
      <c r="N557" s="3">
        <f>IF(ISERR(LN(Table1844[[#This Row],[Close Price]]/I556)),"-",LN(Table1844[[#This Row],[Close Price]]/I556))</f>
        <v>-5.7982380211934914E-2</v>
      </c>
    </row>
    <row r="558" spans="1:14" x14ac:dyDescent="0.3">
      <c r="A558" s="1" t="s">
        <v>45</v>
      </c>
      <c r="B558" s="1" t="s">
        <v>14</v>
      </c>
      <c r="C558" s="2">
        <v>43924</v>
      </c>
      <c r="D558" s="1">
        <v>1877</v>
      </c>
      <c r="E558" s="1">
        <v>1910</v>
      </c>
      <c r="F558" s="1">
        <v>1940</v>
      </c>
      <c r="G558" s="1">
        <v>1822.95</v>
      </c>
      <c r="H558" s="1">
        <v>1902</v>
      </c>
      <c r="I558" s="1">
        <v>1901.05</v>
      </c>
      <c r="J558" s="1">
        <v>1893.04</v>
      </c>
      <c r="K558" s="1">
        <v>1219731</v>
      </c>
      <c r="L558" s="1">
        <v>2308993482.1500001</v>
      </c>
      <c r="M558" s="1">
        <v>79829</v>
      </c>
      <c r="N558" s="3">
        <f>IF(ISERR(LN(Table1844[[#This Row],[Close Price]]/I557)),"-",LN(Table1844[[#This Row],[Close Price]]/I557))</f>
        <v>1.2731607502374316E-2</v>
      </c>
    </row>
    <row r="559" spans="1:14" x14ac:dyDescent="0.3">
      <c r="A559" s="1" t="s">
        <v>45</v>
      </c>
      <c r="B559" s="1" t="s">
        <v>14</v>
      </c>
      <c r="C559" s="2">
        <v>43928</v>
      </c>
      <c r="D559" s="1">
        <v>1901.05</v>
      </c>
      <c r="E559" s="1">
        <v>1960</v>
      </c>
      <c r="F559" s="1">
        <v>2150</v>
      </c>
      <c r="G559" s="1">
        <v>1921.25</v>
      </c>
      <c r="H559" s="1">
        <v>2067.9499999999998</v>
      </c>
      <c r="I559" s="1">
        <v>2067.85</v>
      </c>
      <c r="J559" s="1">
        <v>2041.64</v>
      </c>
      <c r="K559" s="1">
        <v>2241715</v>
      </c>
      <c r="L559" s="1">
        <v>4576774989.8999996</v>
      </c>
      <c r="M559" s="1">
        <v>111108</v>
      </c>
      <c r="N559" s="3">
        <f>IF(ISERR(LN(Table1844[[#This Row],[Close Price]]/I558)),"-",LN(Table1844[[#This Row],[Close Price]]/I558))</f>
        <v>8.4103055059600237E-2</v>
      </c>
    </row>
    <row r="560" spans="1:14" x14ac:dyDescent="0.3">
      <c r="A560" s="1" t="s">
        <v>45</v>
      </c>
      <c r="B560" s="1" t="s">
        <v>14</v>
      </c>
      <c r="C560" s="2">
        <v>43929</v>
      </c>
      <c r="D560" s="1">
        <v>2067.85</v>
      </c>
      <c r="E560" s="1">
        <v>2065</v>
      </c>
      <c r="F560" s="1">
        <v>2214.6</v>
      </c>
      <c r="G560" s="1">
        <v>2040.1</v>
      </c>
      <c r="H560" s="1">
        <v>2168</v>
      </c>
      <c r="I560" s="1">
        <v>2168.9499999999998</v>
      </c>
      <c r="J560" s="1">
        <v>2163.11</v>
      </c>
      <c r="K560" s="1">
        <v>1228905</v>
      </c>
      <c r="L560" s="1">
        <v>2658254240.1999998</v>
      </c>
      <c r="M560" s="1">
        <v>63827</v>
      </c>
      <c r="N560" s="3">
        <f>IF(ISERR(LN(Table1844[[#This Row],[Close Price]]/I559)),"-",LN(Table1844[[#This Row],[Close Price]]/I559))</f>
        <v>4.7733759314946354E-2</v>
      </c>
    </row>
    <row r="561" spans="1:14" x14ac:dyDescent="0.3">
      <c r="A561" s="1" t="s">
        <v>45</v>
      </c>
      <c r="B561" s="1" t="s">
        <v>14</v>
      </c>
      <c r="C561" s="2">
        <v>43930</v>
      </c>
      <c r="D561" s="1">
        <v>2168.9499999999998</v>
      </c>
      <c r="E561" s="1">
        <v>2225</v>
      </c>
      <c r="F561" s="1">
        <v>2467.6</v>
      </c>
      <c r="G561" s="1">
        <v>2200.25</v>
      </c>
      <c r="H561" s="1">
        <v>2315.9499999999998</v>
      </c>
      <c r="I561" s="1">
        <v>2310.9</v>
      </c>
      <c r="J561" s="1">
        <v>2330.2600000000002</v>
      </c>
      <c r="K561" s="1">
        <v>2527934</v>
      </c>
      <c r="L561" s="1">
        <v>5890731443.4499998</v>
      </c>
      <c r="M561" s="1">
        <v>98602</v>
      </c>
      <c r="N561" s="3">
        <f>IF(ISERR(LN(Table1844[[#This Row],[Close Price]]/I560)),"-",LN(Table1844[[#This Row],[Close Price]]/I560))</f>
        <v>6.3393879563600236E-2</v>
      </c>
    </row>
    <row r="562" spans="1:14" x14ac:dyDescent="0.3">
      <c r="A562" s="1" t="s">
        <v>45</v>
      </c>
      <c r="B562" s="1" t="s">
        <v>14</v>
      </c>
      <c r="C562" s="2">
        <v>43934</v>
      </c>
      <c r="D562" s="1">
        <v>2310.9</v>
      </c>
      <c r="E562" s="1">
        <v>2385</v>
      </c>
      <c r="F562" s="1">
        <v>2421</v>
      </c>
      <c r="G562" s="1">
        <v>2285</v>
      </c>
      <c r="H562" s="1">
        <v>2351.9</v>
      </c>
      <c r="I562" s="1">
        <v>2341.1999999999998</v>
      </c>
      <c r="J562" s="1">
        <v>2372.6799999999998</v>
      </c>
      <c r="K562" s="1">
        <v>1782628</v>
      </c>
      <c r="L562" s="1">
        <v>4229603746.1999998</v>
      </c>
      <c r="M562" s="1">
        <v>79301</v>
      </c>
      <c r="N562" s="3">
        <f>IF(ISERR(LN(Table1844[[#This Row],[Close Price]]/I561)),"-",LN(Table1844[[#This Row],[Close Price]]/I561))</f>
        <v>1.3026559390035893E-2</v>
      </c>
    </row>
    <row r="563" spans="1:14" x14ac:dyDescent="0.3">
      <c r="A563" s="1" t="s">
        <v>45</v>
      </c>
      <c r="B563" s="1" t="s">
        <v>14</v>
      </c>
      <c r="C563" s="2">
        <v>43936</v>
      </c>
      <c r="D563" s="1">
        <v>2341.1999999999998</v>
      </c>
      <c r="E563" s="1">
        <v>2371</v>
      </c>
      <c r="F563" s="1">
        <v>2418</v>
      </c>
      <c r="G563" s="1">
        <v>2330</v>
      </c>
      <c r="H563" s="1">
        <v>2385.9</v>
      </c>
      <c r="I563" s="1">
        <v>2395.4499999999998</v>
      </c>
      <c r="J563" s="1">
        <v>2388.0700000000002</v>
      </c>
      <c r="K563" s="1">
        <v>1136727</v>
      </c>
      <c r="L563" s="1">
        <v>2714580633.5999999</v>
      </c>
      <c r="M563" s="1">
        <v>74504</v>
      </c>
      <c r="N563" s="3">
        <f>IF(ISERR(LN(Table1844[[#This Row],[Close Price]]/I562)),"-",LN(Table1844[[#This Row],[Close Price]]/I562))</f>
        <v>2.2907486219064768E-2</v>
      </c>
    </row>
    <row r="564" spans="1:14" x14ac:dyDescent="0.3">
      <c r="A564" s="1" t="s">
        <v>45</v>
      </c>
      <c r="B564" s="1" t="s">
        <v>14</v>
      </c>
      <c r="C564" s="2">
        <v>43937</v>
      </c>
      <c r="D564" s="1">
        <v>2395.4499999999998</v>
      </c>
      <c r="E564" s="1">
        <v>2395.4</v>
      </c>
      <c r="F564" s="1">
        <v>2448.5</v>
      </c>
      <c r="G564" s="1">
        <v>2353.8000000000002</v>
      </c>
      <c r="H564" s="1">
        <v>2393.85</v>
      </c>
      <c r="I564" s="1">
        <v>2393.1999999999998</v>
      </c>
      <c r="J564" s="1">
        <v>2405.7199999999998</v>
      </c>
      <c r="K564" s="1">
        <v>1350131</v>
      </c>
      <c r="L564" s="1">
        <v>3248040353.75</v>
      </c>
      <c r="M564" s="1">
        <v>69302</v>
      </c>
      <c r="N564" s="3">
        <f>IF(ISERR(LN(Table1844[[#This Row],[Close Price]]/I563)),"-",LN(Table1844[[#This Row],[Close Price]]/I563))</f>
        <v>-9.3972212025393088E-4</v>
      </c>
    </row>
    <row r="565" spans="1:14" x14ac:dyDescent="0.3">
      <c r="A565" s="1" t="s">
        <v>45</v>
      </c>
      <c r="B565" s="1" t="s">
        <v>14</v>
      </c>
      <c r="C565" s="2">
        <v>43938</v>
      </c>
      <c r="D565" s="1">
        <v>2393.1999999999998</v>
      </c>
      <c r="E565" s="1">
        <v>2430</v>
      </c>
      <c r="F565" s="1">
        <v>2449.5500000000002</v>
      </c>
      <c r="G565" s="1">
        <v>2320.15</v>
      </c>
      <c r="H565" s="1">
        <v>2331</v>
      </c>
      <c r="I565" s="1">
        <v>2332.1999999999998</v>
      </c>
      <c r="J565" s="1">
        <v>2357.44</v>
      </c>
      <c r="K565" s="1">
        <v>1326980</v>
      </c>
      <c r="L565" s="1">
        <v>3128278985.5</v>
      </c>
      <c r="M565" s="1">
        <v>88370</v>
      </c>
      <c r="N565" s="3">
        <f>IF(ISERR(LN(Table1844[[#This Row],[Close Price]]/I564)),"-",LN(Table1844[[#This Row],[Close Price]]/I564))</f>
        <v>-2.5819354429644236E-2</v>
      </c>
    </row>
    <row r="566" spans="1:14" x14ac:dyDescent="0.3">
      <c r="A566" s="1" t="s">
        <v>45</v>
      </c>
      <c r="B566" s="1" t="s">
        <v>14</v>
      </c>
      <c r="C566" s="2">
        <v>43941</v>
      </c>
      <c r="D566" s="1">
        <v>2332.1999999999998</v>
      </c>
      <c r="E566" s="1">
        <v>2335</v>
      </c>
      <c r="F566" s="1">
        <v>2375</v>
      </c>
      <c r="G566" s="1">
        <v>2296.0500000000002</v>
      </c>
      <c r="H566" s="1">
        <v>2330</v>
      </c>
      <c r="I566" s="1">
        <v>2342.5500000000002</v>
      </c>
      <c r="J566" s="1">
        <v>2344.21</v>
      </c>
      <c r="K566" s="1">
        <v>817776</v>
      </c>
      <c r="L566" s="1">
        <v>1917040262.8499999</v>
      </c>
      <c r="M566" s="1">
        <v>53150</v>
      </c>
      <c r="N566" s="3">
        <f>IF(ISERR(LN(Table1844[[#This Row],[Close Price]]/I565)),"-",LN(Table1844[[#This Row],[Close Price]]/I565))</f>
        <v>4.4280515157322248E-3</v>
      </c>
    </row>
    <row r="567" spans="1:14" x14ac:dyDescent="0.3">
      <c r="A567" s="1" t="s">
        <v>45</v>
      </c>
      <c r="B567" s="1" t="s">
        <v>14</v>
      </c>
      <c r="C567" s="2">
        <v>43942</v>
      </c>
      <c r="D567" s="1">
        <v>2342.5500000000002</v>
      </c>
      <c r="E567" s="1">
        <v>2295</v>
      </c>
      <c r="F567" s="1">
        <v>2474.4499999999998</v>
      </c>
      <c r="G567" s="1">
        <v>2295</v>
      </c>
      <c r="H567" s="1">
        <v>2408</v>
      </c>
      <c r="I567" s="1">
        <v>2406.6</v>
      </c>
      <c r="J567" s="1">
        <v>2413.16</v>
      </c>
      <c r="K567" s="1">
        <v>1365316</v>
      </c>
      <c r="L567" s="1">
        <v>3294723454.0999999</v>
      </c>
      <c r="M567" s="1">
        <v>68394</v>
      </c>
      <c r="N567" s="3">
        <f>IF(ISERR(LN(Table1844[[#This Row],[Close Price]]/I566)),"-",LN(Table1844[[#This Row],[Close Price]]/I566))</f>
        <v>2.697488340209751E-2</v>
      </c>
    </row>
    <row r="568" spans="1:14" x14ac:dyDescent="0.3">
      <c r="A568" s="1" t="s">
        <v>45</v>
      </c>
      <c r="B568" s="1" t="s">
        <v>14</v>
      </c>
      <c r="C568" s="2">
        <v>43943</v>
      </c>
      <c r="D568" s="1">
        <v>2406.6</v>
      </c>
      <c r="E568" s="1">
        <v>2406.9499999999998</v>
      </c>
      <c r="F568" s="1">
        <v>2412.9499999999998</v>
      </c>
      <c r="G568" s="1">
        <v>2363.65</v>
      </c>
      <c r="H568" s="1">
        <v>2385.35</v>
      </c>
      <c r="I568" s="1">
        <v>2384.5</v>
      </c>
      <c r="J568" s="1">
        <v>2389.4699999999998</v>
      </c>
      <c r="K568" s="1">
        <v>596850</v>
      </c>
      <c r="L568" s="1">
        <v>1426155379.25</v>
      </c>
      <c r="M568" s="1">
        <v>48200</v>
      </c>
      <c r="N568" s="3">
        <f>IF(ISERR(LN(Table1844[[#This Row],[Close Price]]/I567)),"-",LN(Table1844[[#This Row],[Close Price]]/I567))</f>
        <v>-9.2255042657831566E-3</v>
      </c>
    </row>
    <row r="569" spans="1:14" x14ac:dyDescent="0.3">
      <c r="A569" s="1" t="s">
        <v>45</v>
      </c>
      <c r="B569" s="1" t="s">
        <v>14</v>
      </c>
      <c r="C569" s="2">
        <v>43944</v>
      </c>
      <c r="D569" s="1">
        <v>2384.5</v>
      </c>
      <c r="E569" s="1">
        <v>2388</v>
      </c>
      <c r="F569" s="1">
        <v>2454.3000000000002</v>
      </c>
      <c r="G569" s="1">
        <v>2376</v>
      </c>
      <c r="H569" s="1">
        <v>2412</v>
      </c>
      <c r="I569" s="1">
        <v>2417.3000000000002</v>
      </c>
      <c r="J569" s="1">
        <v>2424.0500000000002</v>
      </c>
      <c r="K569" s="1">
        <v>993530</v>
      </c>
      <c r="L569" s="1">
        <v>2408365557.9499998</v>
      </c>
      <c r="M569" s="1">
        <v>56136</v>
      </c>
      <c r="N569" s="3">
        <f>IF(ISERR(LN(Table1844[[#This Row],[Close Price]]/I568)),"-",LN(Table1844[[#This Row],[Close Price]]/I568))</f>
        <v>1.3661756073776069E-2</v>
      </c>
    </row>
    <row r="570" spans="1:14" x14ac:dyDescent="0.3">
      <c r="A570" s="1" t="s">
        <v>45</v>
      </c>
      <c r="B570" s="1" t="s">
        <v>14</v>
      </c>
      <c r="C570" s="2">
        <v>43945</v>
      </c>
      <c r="D570" s="1">
        <v>2417.3000000000002</v>
      </c>
      <c r="E570" s="1">
        <v>2410</v>
      </c>
      <c r="F570" s="1">
        <v>2460</v>
      </c>
      <c r="G570" s="1">
        <v>2390.6</v>
      </c>
      <c r="H570" s="1">
        <v>2424</v>
      </c>
      <c r="I570" s="1">
        <v>2425.4</v>
      </c>
      <c r="J570" s="1">
        <v>2434.1999999999998</v>
      </c>
      <c r="K570" s="1">
        <v>894214</v>
      </c>
      <c r="L570" s="1">
        <v>2176693546.3000002</v>
      </c>
      <c r="M570" s="1">
        <v>42671</v>
      </c>
      <c r="N570" s="3">
        <f>IF(ISERR(LN(Table1844[[#This Row],[Close Price]]/I569)),"-",LN(Table1844[[#This Row],[Close Price]]/I569))</f>
        <v>3.3452444106362987E-3</v>
      </c>
    </row>
    <row r="571" spans="1:14" x14ac:dyDescent="0.3">
      <c r="A571" s="1" t="s">
        <v>45</v>
      </c>
      <c r="B571" s="1" t="s">
        <v>14</v>
      </c>
      <c r="C571" s="2">
        <v>43948</v>
      </c>
      <c r="D571" s="1">
        <v>2425.4</v>
      </c>
      <c r="E571" s="1">
        <v>2450</v>
      </c>
      <c r="F571" s="1">
        <v>2472.4</v>
      </c>
      <c r="G571" s="1">
        <v>2394.1999999999998</v>
      </c>
      <c r="H571" s="1">
        <v>2424.6</v>
      </c>
      <c r="I571" s="1">
        <v>2425.85</v>
      </c>
      <c r="J571" s="1">
        <v>2436.36</v>
      </c>
      <c r="K571" s="1">
        <v>924358</v>
      </c>
      <c r="L571" s="1">
        <v>2252065000.5500002</v>
      </c>
      <c r="M571" s="1">
        <v>69375</v>
      </c>
      <c r="N571" s="3">
        <f>IF(ISERR(LN(Table1844[[#This Row],[Close Price]]/I570)),"-",LN(Table1844[[#This Row],[Close Price]]/I570))</f>
        <v>1.8551919661548522E-4</v>
      </c>
    </row>
    <row r="572" spans="1:14" x14ac:dyDescent="0.3">
      <c r="A572" s="1" t="s">
        <v>45</v>
      </c>
      <c r="B572" s="1" t="s">
        <v>14</v>
      </c>
      <c r="C572" s="2">
        <v>43949</v>
      </c>
      <c r="D572" s="1">
        <v>2425.85</v>
      </c>
      <c r="E572" s="1">
        <v>2445</v>
      </c>
      <c r="F572" s="1">
        <v>2445</v>
      </c>
      <c r="G572" s="1">
        <v>2349</v>
      </c>
      <c r="H572" s="1">
        <v>2358.5</v>
      </c>
      <c r="I572" s="1">
        <v>2363.35</v>
      </c>
      <c r="J572" s="1">
        <v>2381.94</v>
      </c>
      <c r="K572" s="1">
        <v>855507</v>
      </c>
      <c r="L572" s="1">
        <v>2037766355.4000001</v>
      </c>
      <c r="M572" s="1">
        <v>65207</v>
      </c>
      <c r="N572" s="3">
        <f>IF(ISERR(LN(Table1844[[#This Row],[Close Price]]/I571)),"-",LN(Table1844[[#This Row],[Close Price]]/I571))</f>
        <v>-2.6101874399932324E-2</v>
      </c>
    </row>
    <row r="573" spans="1:14" x14ac:dyDescent="0.3">
      <c r="A573" s="1" t="s">
        <v>45</v>
      </c>
      <c r="B573" s="1" t="s">
        <v>14</v>
      </c>
      <c r="C573" s="2">
        <v>43950</v>
      </c>
      <c r="D573" s="1">
        <v>2363.35</v>
      </c>
      <c r="E573" s="1">
        <v>2388</v>
      </c>
      <c r="F573" s="1">
        <v>2409</v>
      </c>
      <c r="G573" s="1">
        <v>2352</v>
      </c>
      <c r="H573" s="1">
        <v>2369.75</v>
      </c>
      <c r="I573" s="1">
        <v>2369.85</v>
      </c>
      <c r="J573" s="1">
        <v>2379.63</v>
      </c>
      <c r="K573" s="1">
        <v>635110</v>
      </c>
      <c r="L573" s="1">
        <v>1511328778.5</v>
      </c>
      <c r="M573" s="1">
        <v>36074</v>
      </c>
      <c r="N573" s="3">
        <f>IF(ISERR(LN(Table1844[[#This Row],[Close Price]]/I572)),"-",LN(Table1844[[#This Row],[Close Price]]/I572))</f>
        <v>2.7465579675931104E-3</v>
      </c>
    </row>
    <row r="574" spans="1:14" x14ac:dyDescent="0.3">
      <c r="A574" s="1" t="s">
        <v>45</v>
      </c>
      <c r="B574" s="1" t="s">
        <v>14</v>
      </c>
      <c r="C574" s="2">
        <v>43951</v>
      </c>
      <c r="D574" s="1">
        <v>2369.85</v>
      </c>
      <c r="E574" s="1">
        <v>2365</v>
      </c>
      <c r="F574" s="1">
        <v>2372.6999999999998</v>
      </c>
      <c r="G574" s="1">
        <v>2300.6999999999998</v>
      </c>
      <c r="H574" s="1">
        <v>2333</v>
      </c>
      <c r="I574" s="1">
        <v>2332.9</v>
      </c>
      <c r="J574" s="1">
        <v>2334.54</v>
      </c>
      <c r="K574" s="1">
        <v>843164</v>
      </c>
      <c r="L574" s="1">
        <v>1968400697.25</v>
      </c>
      <c r="M574" s="1">
        <v>103742</v>
      </c>
      <c r="N574" s="3">
        <f>IF(ISERR(LN(Table1844[[#This Row],[Close Price]]/I573)),"-",LN(Table1844[[#This Row],[Close Price]]/I573))</f>
        <v>-1.5714533150374552E-2</v>
      </c>
    </row>
    <row r="575" spans="1:14" x14ac:dyDescent="0.3">
      <c r="A575" s="1" t="s">
        <v>45</v>
      </c>
      <c r="B575" s="1" t="s">
        <v>14</v>
      </c>
      <c r="C575" s="2">
        <v>43955</v>
      </c>
      <c r="D575" s="1">
        <v>2332.9</v>
      </c>
      <c r="E575" s="1">
        <v>2226</v>
      </c>
      <c r="F575" s="1">
        <v>2343.9499999999998</v>
      </c>
      <c r="G575" s="1">
        <v>2226</v>
      </c>
      <c r="H575" s="1">
        <v>2275.65</v>
      </c>
      <c r="I575" s="1">
        <v>2287.15</v>
      </c>
      <c r="J575" s="1">
        <v>2297.69</v>
      </c>
      <c r="K575" s="1">
        <v>936799</v>
      </c>
      <c r="L575" s="1">
        <v>2152478070.75</v>
      </c>
      <c r="M575" s="1">
        <v>79720</v>
      </c>
      <c r="N575" s="3">
        <f>IF(ISERR(LN(Table1844[[#This Row],[Close Price]]/I574)),"-",LN(Table1844[[#This Row],[Close Price]]/I574))</f>
        <v>-1.9805627857927718E-2</v>
      </c>
    </row>
    <row r="576" spans="1:14" x14ac:dyDescent="0.3">
      <c r="A576" s="1" t="s">
        <v>45</v>
      </c>
      <c r="B576" s="1" t="s">
        <v>14</v>
      </c>
      <c r="C576" s="2">
        <v>43956</v>
      </c>
      <c r="D576" s="1">
        <v>2287.15</v>
      </c>
      <c r="E576" s="1">
        <v>2273.1999999999998</v>
      </c>
      <c r="F576" s="1">
        <v>2326</v>
      </c>
      <c r="G576" s="1">
        <v>2273.1999999999998</v>
      </c>
      <c r="H576" s="1">
        <v>2283.9</v>
      </c>
      <c r="I576" s="1">
        <v>2284.25</v>
      </c>
      <c r="J576" s="1">
        <v>2301.1799999999998</v>
      </c>
      <c r="K576" s="1">
        <v>609756</v>
      </c>
      <c r="L576" s="1">
        <v>1403160265.5</v>
      </c>
      <c r="M576" s="1">
        <v>62805</v>
      </c>
      <c r="N576" s="3">
        <f>IF(ISERR(LN(Table1844[[#This Row],[Close Price]]/I575)),"-",LN(Table1844[[#This Row],[Close Price]]/I575))</f>
        <v>-1.2687580999353836E-3</v>
      </c>
    </row>
    <row r="577" spans="1:14" x14ac:dyDescent="0.3">
      <c r="A577" s="1" t="s">
        <v>45</v>
      </c>
      <c r="B577" s="1" t="s">
        <v>14</v>
      </c>
      <c r="C577" s="2">
        <v>43957</v>
      </c>
      <c r="D577" s="1">
        <v>2284.25</v>
      </c>
      <c r="E577" s="1">
        <v>2310</v>
      </c>
      <c r="F577" s="1">
        <v>2313.85</v>
      </c>
      <c r="G577" s="1">
        <v>2241.6999999999998</v>
      </c>
      <c r="H577" s="1">
        <v>2290</v>
      </c>
      <c r="I577" s="1">
        <v>2291.35</v>
      </c>
      <c r="J577" s="1">
        <v>2279.25</v>
      </c>
      <c r="K577" s="1">
        <v>762810</v>
      </c>
      <c r="L577" s="1">
        <v>1738634376.1500001</v>
      </c>
      <c r="M577" s="1">
        <v>64800</v>
      </c>
      <c r="N577" s="3">
        <f>IF(ISERR(LN(Table1844[[#This Row],[Close Price]]/I576)),"-",LN(Table1844[[#This Row],[Close Price]]/I576))</f>
        <v>3.1034206217634658E-3</v>
      </c>
    </row>
    <row r="578" spans="1:14" x14ac:dyDescent="0.3">
      <c r="A578" s="1" t="s">
        <v>45</v>
      </c>
      <c r="B578" s="1" t="s">
        <v>14</v>
      </c>
      <c r="C578" s="2">
        <v>43958</v>
      </c>
      <c r="D578" s="1">
        <v>2291.35</v>
      </c>
      <c r="E578" s="1">
        <v>2280.35</v>
      </c>
      <c r="F578" s="1">
        <v>2310</v>
      </c>
      <c r="G578" s="1">
        <v>2227</v>
      </c>
      <c r="H578" s="1">
        <v>2275</v>
      </c>
      <c r="I578" s="1">
        <v>2258.85</v>
      </c>
      <c r="J578" s="1">
        <v>2266.6</v>
      </c>
      <c r="K578" s="1">
        <v>498540</v>
      </c>
      <c r="L578" s="1">
        <v>1129988490.3499999</v>
      </c>
      <c r="M578" s="1">
        <v>45532</v>
      </c>
      <c r="N578" s="3">
        <f>IF(ISERR(LN(Table1844[[#This Row],[Close Price]]/I577)),"-",LN(Table1844[[#This Row],[Close Price]]/I577))</f>
        <v>-1.428532929955533E-2</v>
      </c>
    </row>
    <row r="579" spans="1:14" x14ac:dyDescent="0.3">
      <c r="A579" s="1" t="s">
        <v>45</v>
      </c>
      <c r="B579" s="1" t="s">
        <v>14</v>
      </c>
      <c r="C579" s="2">
        <v>43959</v>
      </c>
      <c r="D579" s="1">
        <v>2258.85</v>
      </c>
      <c r="E579" s="1">
        <v>2271</v>
      </c>
      <c r="F579" s="1">
        <v>2314.85</v>
      </c>
      <c r="G579" s="1">
        <v>2253.1</v>
      </c>
      <c r="H579" s="1">
        <v>2300</v>
      </c>
      <c r="I579" s="1">
        <v>2300.8000000000002</v>
      </c>
      <c r="J579" s="1">
        <v>2295.59</v>
      </c>
      <c r="K579" s="1">
        <v>641799</v>
      </c>
      <c r="L579" s="1">
        <v>1473304808.6500001</v>
      </c>
      <c r="M579" s="1">
        <v>52656</v>
      </c>
      <c r="N579" s="3">
        <f>IF(ISERR(LN(Table1844[[#This Row],[Close Price]]/I578)),"-",LN(Table1844[[#This Row],[Close Price]]/I578))</f>
        <v>1.8401054325789479E-2</v>
      </c>
    </row>
    <row r="580" spans="1:14" x14ac:dyDescent="0.3">
      <c r="A580" s="1" t="s">
        <v>45</v>
      </c>
      <c r="B580" s="1" t="s">
        <v>14</v>
      </c>
      <c r="C580" s="2">
        <v>43962</v>
      </c>
      <c r="D580" s="1">
        <v>2300.8000000000002</v>
      </c>
      <c r="E580" s="1">
        <v>2319</v>
      </c>
      <c r="F580" s="1">
        <v>2356</v>
      </c>
      <c r="G580" s="1">
        <v>2310.0500000000002</v>
      </c>
      <c r="H580" s="1">
        <v>2330</v>
      </c>
      <c r="I580" s="1">
        <v>2326.9</v>
      </c>
      <c r="J580" s="1">
        <v>2338.33</v>
      </c>
      <c r="K580" s="1">
        <v>654101</v>
      </c>
      <c r="L580" s="1">
        <v>1529505730.1500001</v>
      </c>
      <c r="M580" s="1">
        <v>44365</v>
      </c>
      <c r="N580" s="3">
        <f>IF(ISERR(LN(Table1844[[#This Row],[Close Price]]/I579)),"-",LN(Table1844[[#This Row],[Close Price]]/I579))</f>
        <v>1.128002106617396E-2</v>
      </c>
    </row>
    <row r="581" spans="1:14" x14ac:dyDescent="0.3">
      <c r="A581" s="1" t="s">
        <v>45</v>
      </c>
      <c r="B581" s="1" t="s">
        <v>14</v>
      </c>
      <c r="C581" s="2">
        <v>43963</v>
      </c>
      <c r="D581" s="1">
        <v>2326.9</v>
      </c>
      <c r="E581" s="1">
        <v>2330</v>
      </c>
      <c r="F581" s="1">
        <v>2374.35</v>
      </c>
      <c r="G581" s="1">
        <v>2303.0500000000002</v>
      </c>
      <c r="H581" s="1">
        <v>2363.6</v>
      </c>
      <c r="I581" s="1">
        <v>2363.5500000000002</v>
      </c>
      <c r="J581" s="1">
        <v>2347.5</v>
      </c>
      <c r="K581" s="1">
        <v>676618</v>
      </c>
      <c r="L581" s="1">
        <v>1588358193.25</v>
      </c>
      <c r="M581" s="1">
        <v>43952</v>
      </c>
      <c r="N581" s="3">
        <f>IF(ISERR(LN(Table1844[[#This Row],[Close Price]]/I580)),"-",LN(Table1844[[#This Row],[Close Price]]/I580))</f>
        <v>1.5627816483262769E-2</v>
      </c>
    </row>
    <row r="582" spans="1:14" x14ac:dyDescent="0.3">
      <c r="A582" s="1" t="s">
        <v>45</v>
      </c>
      <c r="B582" s="1" t="s">
        <v>14</v>
      </c>
      <c r="C582" s="2">
        <v>43964</v>
      </c>
      <c r="D582" s="1">
        <v>2363.5500000000002</v>
      </c>
      <c r="E582" s="1">
        <v>2388</v>
      </c>
      <c r="F582" s="1">
        <v>2396.9</v>
      </c>
      <c r="G582" s="1">
        <v>2314</v>
      </c>
      <c r="H582" s="1">
        <v>2330.0500000000002</v>
      </c>
      <c r="I582" s="1">
        <v>2339.5</v>
      </c>
      <c r="J582" s="1">
        <v>2333.5500000000002</v>
      </c>
      <c r="K582" s="1">
        <v>538170</v>
      </c>
      <c r="L582" s="1">
        <v>1255845950.25</v>
      </c>
      <c r="M582" s="1">
        <v>35086</v>
      </c>
      <c r="N582" s="3">
        <f>IF(ISERR(LN(Table1844[[#This Row],[Close Price]]/I581)),"-",LN(Table1844[[#This Row],[Close Price]]/I581))</f>
        <v>-1.0227494769893391E-2</v>
      </c>
    </row>
    <row r="583" spans="1:14" x14ac:dyDescent="0.3">
      <c r="A583" s="1" t="s">
        <v>45</v>
      </c>
      <c r="B583" s="1" t="s">
        <v>14</v>
      </c>
      <c r="C583" s="2">
        <v>43965</v>
      </c>
      <c r="D583" s="1">
        <v>2339.5</v>
      </c>
      <c r="E583" s="1">
        <v>2329</v>
      </c>
      <c r="F583" s="1">
        <v>2377.9</v>
      </c>
      <c r="G583" s="1">
        <v>2302</v>
      </c>
      <c r="H583" s="1">
        <v>2370</v>
      </c>
      <c r="I583" s="1">
        <v>2366.6</v>
      </c>
      <c r="J583" s="1">
        <v>2361.15</v>
      </c>
      <c r="K583" s="1">
        <v>413755</v>
      </c>
      <c r="L583" s="1">
        <v>976938144.89999998</v>
      </c>
      <c r="M583" s="1">
        <v>20255</v>
      </c>
      <c r="N583" s="3">
        <f>IF(ISERR(LN(Table1844[[#This Row],[Close Price]]/I582)),"-",LN(Table1844[[#This Row],[Close Price]]/I582))</f>
        <v>1.1517094644187497E-2</v>
      </c>
    </row>
    <row r="584" spans="1:14" x14ac:dyDescent="0.3">
      <c r="A584" s="1" t="s">
        <v>45</v>
      </c>
      <c r="B584" s="1" t="s">
        <v>14</v>
      </c>
      <c r="C584" s="2">
        <v>43966</v>
      </c>
      <c r="D584" s="1">
        <v>2366.6</v>
      </c>
      <c r="E584" s="1">
        <v>2376</v>
      </c>
      <c r="F584" s="1">
        <v>2413</v>
      </c>
      <c r="G584" s="1">
        <v>2327.35</v>
      </c>
      <c r="H584" s="1">
        <v>2336.8000000000002</v>
      </c>
      <c r="I584" s="1">
        <v>2335.1999999999998</v>
      </c>
      <c r="J584" s="1">
        <v>2365.54</v>
      </c>
      <c r="K584" s="1">
        <v>600190</v>
      </c>
      <c r="L584" s="1">
        <v>1419775431.3499999</v>
      </c>
      <c r="M584" s="1">
        <v>38986</v>
      </c>
      <c r="N584" s="3">
        <f>IF(ISERR(LN(Table1844[[#This Row],[Close Price]]/I583)),"-",LN(Table1844[[#This Row],[Close Price]]/I583))</f>
        <v>-1.3356785410553552E-2</v>
      </c>
    </row>
    <row r="585" spans="1:14" x14ac:dyDescent="0.3">
      <c r="A585" s="1" t="s">
        <v>45</v>
      </c>
      <c r="B585" s="1" t="s">
        <v>14</v>
      </c>
      <c r="C585" s="2">
        <v>43969</v>
      </c>
      <c r="D585" s="1">
        <v>2335.1999999999998</v>
      </c>
      <c r="E585" s="1">
        <v>2342</v>
      </c>
      <c r="F585" s="1">
        <v>2379</v>
      </c>
      <c r="G585" s="1">
        <v>2318.4</v>
      </c>
      <c r="H585" s="1">
        <v>2334.9</v>
      </c>
      <c r="I585" s="1">
        <v>2330.1999999999998</v>
      </c>
      <c r="J585" s="1">
        <v>2345.9299999999998</v>
      </c>
      <c r="K585" s="1">
        <v>600640</v>
      </c>
      <c r="L585" s="1">
        <v>1409057960.95</v>
      </c>
      <c r="M585" s="1">
        <v>44792</v>
      </c>
      <c r="N585" s="3">
        <f>IF(ISERR(LN(Table1844[[#This Row],[Close Price]]/I584)),"-",LN(Table1844[[#This Row],[Close Price]]/I584))</f>
        <v>-2.1434397540642217E-3</v>
      </c>
    </row>
    <row r="586" spans="1:14" x14ac:dyDescent="0.3">
      <c r="A586" s="1" t="s">
        <v>45</v>
      </c>
      <c r="B586" s="1" t="s">
        <v>14</v>
      </c>
      <c r="C586" s="2">
        <v>43970</v>
      </c>
      <c r="D586" s="1">
        <v>2330.1999999999998</v>
      </c>
      <c r="E586" s="1">
        <v>2350</v>
      </c>
      <c r="F586" s="1">
        <v>2358</v>
      </c>
      <c r="G586" s="1">
        <v>2307.8000000000002</v>
      </c>
      <c r="H586" s="1">
        <v>2321.5</v>
      </c>
      <c r="I586" s="1">
        <v>2321.75</v>
      </c>
      <c r="J586" s="1">
        <v>2334.56</v>
      </c>
      <c r="K586" s="1">
        <v>322942</v>
      </c>
      <c r="L586" s="1">
        <v>753926462.14999998</v>
      </c>
      <c r="M586" s="1">
        <v>17822</v>
      </c>
      <c r="N586" s="3">
        <f>IF(ISERR(LN(Table1844[[#This Row],[Close Price]]/I585)),"-",LN(Table1844[[#This Row],[Close Price]]/I585))</f>
        <v>-3.6328891297229796E-3</v>
      </c>
    </row>
    <row r="587" spans="1:14" x14ac:dyDescent="0.3">
      <c r="A587" s="1" t="s">
        <v>45</v>
      </c>
      <c r="B587" s="1" t="s">
        <v>14</v>
      </c>
      <c r="C587" s="2">
        <v>43971</v>
      </c>
      <c r="D587" s="1">
        <v>2321.75</v>
      </c>
      <c r="E587" s="1">
        <v>2325</v>
      </c>
      <c r="F587" s="1">
        <v>2376.6999999999998</v>
      </c>
      <c r="G587" s="1">
        <v>2311.1</v>
      </c>
      <c r="H587" s="1">
        <v>2375</v>
      </c>
      <c r="I587" s="1">
        <v>2372.6999999999998</v>
      </c>
      <c r="J587" s="1">
        <v>2345.67</v>
      </c>
      <c r="K587" s="1">
        <v>601003</v>
      </c>
      <c r="L587" s="1">
        <v>1409754616.8</v>
      </c>
      <c r="M587" s="1">
        <v>39340</v>
      </c>
      <c r="N587" s="3">
        <f>IF(ISERR(LN(Table1844[[#This Row],[Close Price]]/I586)),"-",LN(Table1844[[#This Row],[Close Price]]/I586))</f>
        <v>2.1707335537363457E-2</v>
      </c>
    </row>
    <row r="588" spans="1:14" x14ac:dyDescent="0.3">
      <c r="A588" s="1" t="s">
        <v>45</v>
      </c>
      <c r="B588" s="1" t="s">
        <v>14</v>
      </c>
      <c r="C588" s="2">
        <v>43972</v>
      </c>
      <c r="D588" s="1">
        <v>2372.6999999999998</v>
      </c>
      <c r="E588" s="1">
        <v>2375</v>
      </c>
      <c r="F588" s="1">
        <v>2390.5</v>
      </c>
      <c r="G588" s="1">
        <v>2333.3000000000002</v>
      </c>
      <c r="H588" s="1">
        <v>2346.8000000000002</v>
      </c>
      <c r="I588" s="1">
        <v>2357.35</v>
      </c>
      <c r="J588" s="1">
        <v>2356.96</v>
      </c>
      <c r="K588" s="1">
        <v>317110</v>
      </c>
      <c r="L588" s="1">
        <v>747416161.75</v>
      </c>
      <c r="M588" s="1">
        <v>25829</v>
      </c>
      <c r="N588" s="3">
        <f>IF(ISERR(LN(Table1844[[#This Row],[Close Price]]/I587)),"-",LN(Table1844[[#This Row],[Close Price]]/I587))</f>
        <v>-6.4904404333582183E-3</v>
      </c>
    </row>
    <row r="589" spans="1:14" x14ac:dyDescent="0.3">
      <c r="A589" s="1" t="s">
        <v>45</v>
      </c>
      <c r="B589" s="1" t="s">
        <v>14</v>
      </c>
      <c r="C589" s="2">
        <v>43973</v>
      </c>
      <c r="D589" s="1">
        <v>2357.35</v>
      </c>
      <c r="E589" s="1">
        <v>2351</v>
      </c>
      <c r="F589" s="1">
        <v>2375.15</v>
      </c>
      <c r="G589" s="1">
        <v>2305</v>
      </c>
      <c r="H589" s="1">
        <v>2322</v>
      </c>
      <c r="I589" s="1">
        <v>2320</v>
      </c>
      <c r="J589" s="1">
        <v>2337.2600000000002</v>
      </c>
      <c r="K589" s="1">
        <v>479501</v>
      </c>
      <c r="L589" s="1">
        <v>1120716756.2</v>
      </c>
      <c r="M589" s="1">
        <v>36251</v>
      </c>
      <c r="N589" s="3">
        <f>IF(ISERR(LN(Table1844[[#This Row],[Close Price]]/I588)),"-",LN(Table1844[[#This Row],[Close Price]]/I588))</f>
        <v>-1.5970921099767339E-2</v>
      </c>
    </row>
    <row r="590" spans="1:14" x14ac:dyDescent="0.3">
      <c r="A590" s="1" t="s">
        <v>45</v>
      </c>
      <c r="B590" s="1" t="s">
        <v>14</v>
      </c>
      <c r="C590" s="2">
        <v>43977</v>
      </c>
      <c r="D590" s="1">
        <v>2320</v>
      </c>
      <c r="E590" s="1">
        <v>2339.9499999999998</v>
      </c>
      <c r="F590" s="1">
        <v>2344.9</v>
      </c>
      <c r="G590" s="1">
        <v>2287.4</v>
      </c>
      <c r="H590" s="1">
        <v>2294.5</v>
      </c>
      <c r="I590" s="1">
        <v>2295.6999999999998</v>
      </c>
      <c r="J590" s="1">
        <v>2306.34</v>
      </c>
      <c r="K590" s="1">
        <v>404978</v>
      </c>
      <c r="L590" s="1">
        <v>934017747.29999995</v>
      </c>
      <c r="M590" s="1">
        <v>34890</v>
      </c>
      <c r="N590" s="3">
        <f>IF(ISERR(LN(Table1844[[#This Row],[Close Price]]/I589)),"-",LN(Table1844[[#This Row],[Close Price]]/I589))</f>
        <v>-1.0529377778830127E-2</v>
      </c>
    </row>
    <row r="591" spans="1:14" x14ac:dyDescent="0.3">
      <c r="A591" s="1" t="s">
        <v>45</v>
      </c>
      <c r="B591" s="1" t="s">
        <v>14</v>
      </c>
      <c r="C591" s="2">
        <v>43978</v>
      </c>
      <c r="D591" s="1">
        <v>2295.6999999999998</v>
      </c>
      <c r="E591" s="1">
        <v>2305</v>
      </c>
      <c r="F591" s="1">
        <v>2320</v>
      </c>
      <c r="G591" s="1">
        <v>2260</v>
      </c>
      <c r="H591" s="1">
        <v>2285</v>
      </c>
      <c r="I591" s="1">
        <v>2290.4</v>
      </c>
      <c r="J591" s="1">
        <v>2288.67</v>
      </c>
      <c r="K591" s="1">
        <v>720221</v>
      </c>
      <c r="L591" s="1">
        <v>1648349501.5</v>
      </c>
      <c r="M591" s="1">
        <v>45448</v>
      </c>
      <c r="N591" s="3">
        <f>IF(ISERR(LN(Table1844[[#This Row],[Close Price]]/I590)),"-",LN(Table1844[[#This Row],[Close Price]]/I590))</f>
        <v>-2.3113330976201976E-3</v>
      </c>
    </row>
    <row r="592" spans="1:14" x14ac:dyDescent="0.3">
      <c r="A592" s="1" t="s">
        <v>45</v>
      </c>
      <c r="B592" s="1" t="s">
        <v>14</v>
      </c>
      <c r="C592" s="2">
        <v>43979</v>
      </c>
      <c r="D592" s="1">
        <v>2290.4</v>
      </c>
      <c r="E592" s="1">
        <v>2295.5</v>
      </c>
      <c r="F592" s="1">
        <v>2300</v>
      </c>
      <c r="G592" s="1">
        <v>2255.35</v>
      </c>
      <c r="H592" s="1">
        <v>2288.3000000000002</v>
      </c>
      <c r="I592" s="1">
        <v>2285.1</v>
      </c>
      <c r="J592" s="1">
        <v>2273.39</v>
      </c>
      <c r="K592" s="1">
        <v>392876</v>
      </c>
      <c r="L592" s="1">
        <v>893161854.85000002</v>
      </c>
      <c r="M592" s="1">
        <v>21451</v>
      </c>
      <c r="N592" s="3">
        <f>IF(ISERR(LN(Table1844[[#This Row],[Close Price]]/I591)),"-",LN(Table1844[[#This Row],[Close Price]]/I591))</f>
        <v>-2.3166877370532761E-3</v>
      </c>
    </row>
    <row r="593" spans="1:14" x14ac:dyDescent="0.3">
      <c r="A593" s="1" t="s">
        <v>45</v>
      </c>
      <c r="B593" s="1" t="s">
        <v>14</v>
      </c>
      <c r="C593" s="2">
        <v>43980</v>
      </c>
      <c r="D593" s="1">
        <v>2285.1</v>
      </c>
      <c r="E593" s="1">
        <v>2285</v>
      </c>
      <c r="F593" s="1">
        <v>2408.1</v>
      </c>
      <c r="G593" s="1">
        <v>2262.3000000000002</v>
      </c>
      <c r="H593" s="1">
        <v>2393</v>
      </c>
      <c r="I593" s="1">
        <v>2390.1</v>
      </c>
      <c r="J593" s="1">
        <v>2360.09</v>
      </c>
      <c r="K593" s="1">
        <v>1000266</v>
      </c>
      <c r="L593" s="1">
        <v>2360719517.5999999</v>
      </c>
      <c r="M593" s="1">
        <v>57338</v>
      </c>
      <c r="N593" s="3">
        <f>IF(ISERR(LN(Table1844[[#This Row],[Close Price]]/I592)),"-",LN(Table1844[[#This Row],[Close Price]]/I592))</f>
        <v>4.4925419007577842E-2</v>
      </c>
    </row>
    <row r="594" spans="1:14" x14ac:dyDescent="0.3">
      <c r="A594" s="1" t="s">
        <v>45</v>
      </c>
      <c r="B594" s="1" t="s">
        <v>14</v>
      </c>
      <c r="C594" s="2">
        <v>43983</v>
      </c>
      <c r="D594" s="1">
        <v>2390.1</v>
      </c>
      <c r="E594" s="1">
        <v>2402.1</v>
      </c>
      <c r="F594" s="1">
        <v>2492.9</v>
      </c>
      <c r="G594" s="1">
        <v>2360</v>
      </c>
      <c r="H594" s="1">
        <v>2486.9499999999998</v>
      </c>
      <c r="I594" s="1">
        <v>2480.0500000000002</v>
      </c>
      <c r="J594" s="1">
        <v>2430.88</v>
      </c>
      <c r="K594" s="1">
        <v>1128386</v>
      </c>
      <c r="L594" s="1">
        <v>2742967446.0999999</v>
      </c>
      <c r="M594" s="1">
        <v>55462</v>
      </c>
      <c r="N594" s="3">
        <f>IF(ISERR(LN(Table1844[[#This Row],[Close Price]]/I593)),"-",LN(Table1844[[#This Row],[Close Price]]/I593))</f>
        <v>3.6943515191684484E-2</v>
      </c>
    </row>
    <row r="595" spans="1:14" x14ac:dyDescent="0.3">
      <c r="A595" s="1" t="s">
        <v>45</v>
      </c>
      <c r="B595" s="1" t="s">
        <v>14</v>
      </c>
      <c r="C595" s="2">
        <v>43984</v>
      </c>
      <c r="D595" s="1">
        <v>2480.0500000000002</v>
      </c>
      <c r="E595" s="1">
        <v>2500</v>
      </c>
      <c r="F595" s="1">
        <v>2537.9499999999998</v>
      </c>
      <c r="G595" s="1">
        <v>2400</v>
      </c>
      <c r="H595" s="1">
        <v>2411.9499999999998</v>
      </c>
      <c r="I595" s="1">
        <v>2411</v>
      </c>
      <c r="J595" s="1">
        <v>2468.64</v>
      </c>
      <c r="K595" s="1">
        <v>1305088</v>
      </c>
      <c r="L595" s="1">
        <v>3221792598.0999999</v>
      </c>
      <c r="M595" s="1">
        <v>73028</v>
      </c>
      <c r="N595" s="3">
        <f>IF(ISERR(LN(Table1844[[#This Row],[Close Price]]/I594)),"-",LN(Table1844[[#This Row],[Close Price]]/I594))</f>
        <v>-2.8237122064943339E-2</v>
      </c>
    </row>
    <row r="596" spans="1:14" x14ac:dyDescent="0.3">
      <c r="A596" s="1" t="s">
        <v>45</v>
      </c>
      <c r="B596" s="1" t="s">
        <v>14</v>
      </c>
      <c r="C596" s="2">
        <v>43985</v>
      </c>
      <c r="D596" s="1">
        <v>2411</v>
      </c>
      <c r="E596" s="1">
        <v>2420</v>
      </c>
      <c r="F596" s="1">
        <v>2442</v>
      </c>
      <c r="G596" s="1">
        <v>2367.1999999999998</v>
      </c>
      <c r="H596" s="1">
        <v>2380</v>
      </c>
      <c r="I596" s="1">
        <v>2382.1999999999998</v>
      </c>
      <c r="J596" s="1">
        <v>2398.5300000000002</v>
      </c>
      <c r="K596" s="1">
        <v>888450</v>
      </c>
      <c r="L596" s="1">
        <v>2130974529</v>
      </c>
      <c r="M596" s="1">
        <v>59754</v>
      </c>
      <c r="N596" s="3">
        <f>IF(ISERR(LN(Table1844[[#This Row],[Close Price]]/I595)),"-",LN(Table1844[[#This Row],[Close Price]]/I595))</f>
        <v>-1.2017168734370623E-2</v>
      </c>
    </row>
    <row r="597" spans="1:14" x14ac:dyDescent="0.3">
      <c r="A597" s="1" t="s">
        <v>45</v>
      </c>
      <c r="B597" s="1" t="s">
        <v>14</v>
      </c>
      <c r="C597" s="2">
        <v>43986</v>
      </c>
      <c r="D597" s="1">
        <v>2382.1999999999998</v>
      </c>
      <c r="E597" s="1">
        <v>2392</v>
      </c>
      <c r="F597" s="1">
        <v>2439</v>
      </c>
      <c r="G597" s="1">
        <v>2385</v>
      </c>
      <c r="H597" s="1">
        <v>2420.9499999999998</v>
      </c>
      <c r="I597" s="1">
        <v>2421.15</v>
      </c>
      <c r="J597" s="1">
        <v>2419.06</v>
      </c>
      <c r="K597" s="1">
        <v>704299</v>
      </c>
      <c r="L597" s="1">
        <v>1703740649.9000001</v>
      </c>
      <c r="M597" s="1">
        <v>44439</v>
      </c>
      <c r="N597" s="3">
        <f>IF(ISERR(LN(Table1844[[#This Row],[Close Price]]/I596)),"-",LN(Table1844[[#This Row],[Close Price]]/I596))</f>
        <v>1.6218203440597944E-2</v>
      </c>
    </row>
    <row r="598" spans="1:14" x14ac:dyDescent="0.3">
      <c r="A598" s="1" t="s">
        <v>45</v>
      </c>
      <c r="B598" s="1" t="s">
        <v>14</v>
      </c>
      <c r="C598" s="2">
        <v>43987</v>
      </c>
      <c r="D598" s="1">
        <v>2421.15</v>
      </c>
      <c r="E598" s="1">
        <v>2429.4499999999998</v>
      </c>
      <c r="F598" s="1">
        <v>2476</v>
      </c>
      <c r="G598" s="1">
        <v>2415.75</v>
      </c>
      <c r="H598" s="1">
        <v>2476</v>
      </c>
      <c r="I598" s="1">
        <v>2460.0500000000002</v>
      </c>
      <c r="J598" s="1">
        <v>2450.46</v>
      </c>
      <c r="K598" s="1">
        <v>770517</v>
      </c>
      <c r="L598" s="1">
        <v>1888117465.8</v>
      </c>
      <c r="M598" s="1">
        <v>42148</v>
      </c>
      <c r="N598" s="3">
        <f>IF(ISERR(LN(Table1844[[#This Row],[Close Price]]/I597)),"-",LN(Table1844[[#This Row],[Close Price]]/I597))</f>
        <v>1.5939041035708094E-2</v>
      </c>
    </row>
    <row r="599" spans="1:14" x14ac:dyDescent="0.3">
      <c r="A599" s="1" t="s">
        <v>45</v>
      </c>
      <c r="B599" s="1" t="s">
        <v>14</v>
      </c>
      <c r="C599" s="2">
        <v>43990</v>
      </c>
      <c r="D599" s="1">
        <v>2460.0500000000002</v>
      </c>
      <c r="E599" s="1">
        <v>2472</v>
      </c>
      <c r="F599" s="1">
        <v>2472</v>
      </c>
      <c r="G599" s="1">
        <v>2337</v>
      </c>
      <c r="H599" s="1">
        <v>2405</v>
      </c>
      <c r="I599" s="1">
        <v>2413.0500000000002</v>
      </c>
      <c r="J599" s="1">
        <v>2381.1999999999998</v>
      </c>
      <c r="K599" s="1">
        <v>1943121</v>
      </c>
      <c r="L599" s="1">
        <v>4626960493.1999998</v>
      </c>
      <c r="M599" s="1">
        <v>99452</v>
      </c>
      <c r="N599" s="3">
        <f>IF(ISERR(LN(Table1844[[#This Row],[Close Price]]/I598)),"-",LN(Table1844[[#This Row],[Close Price]]/I598))</f>
        <v>-1.9290167418679789E-2</v>
      </c>
    </row>
    <row r="600" spans="1:14" x14ac:dyDescent="0.3">
      <c r="A600" s="1" t="s">
        <v>45</v>
      </c>
      <c r="B600" s="1" t="s">
        <v>14</v>
      </c>
      <c r="C600" s="2">
        <v>43991</v>
      </c>
      <c r="D600" s="1">
        <v>2413.0500000000002</v>
      </c>
      <c r="E600" s="1">
        <v>2400</v>
      </c>
      <c r="F600" s="1">
        <v>2456.9</v>
      </c>
      <c r="G600" s="1">
        <v>2400</v>
      </c>
      <c r="H600" s="1">
        <v>2412</v>
      </c>
      <c r="I600" s="1">
        <v>2421.8000000000002</v>
      </c>
      <c r="J600" s="1">
        <v>2430.23</v>
      </c>
      <c r="K600" s="1">
        <v>1215393</v>
      </c>
      <c r="L600" s="1">
        <v>2953689541.3000002</v>
      </c>
      <c r="M600" s="1">
        <v>61299</v>
      </c>
      <c r="N600" s="3">
        <f>IF(ISERR(LN(Table1844[[#This Row],[Close Price]]/I599)),"-",LN(Table1844[[#This Row],[Close Price]]/I599))</f>
        <v>3.6195578158393633E-3</v>
      </c>
    </row>
    <row r="601" spans="1:14" x14ac:dyDescent="0.3">
      <c r="A601" s="1" t="s">
        <v>45</v>
      </c>
      <c r="B601" s="1" t="s">
        <v>14</v>
      </c>
      <c r="C601" s="2">
        <v>43992</v>
      </c>
      <c r="D601" s="1">
        <v>2421.8000000000002</v>
      </c>
      <c r="E601" s="1">
        <v>2412</v>
      </c>
      <c r="F601" s="1">
        <v>2444</v>
      </c>
      <c r="G601" s="1">
        <v>2376</v>
      </c>
      <c r="H601" s="1">
        <v>2398</v>
      </c>
      <c r="I601" s="1">
        <v>2394.65</v>
      </c>
      <c r="J601" s="1">
        <v>2405.87</v>
      </c>
      <c r="K601" s="1">
        <v>702973</v>
      </c>
      <c r="L601" s="1">
        <v>1691261959.3499999</v>
      </c>
      <c r="M601" s="1">
        <v>35141</v>
      </c>
      <c r="N601" s="3">
        <f>IF(ISERR(LN(Table1844[[#This Row],[Close Price]]/I600)),"-",LN(Table1844[[#This Row],[Close Price]]/I600))</f>
        <v>-1.1273982941473526E-2</v>
      </c>
    </row>
    <row r="602" spans="1:14" x14ac:dyDescent="0.3">
      <c r="A602" s="1" t="s">
        <v>45</v>
      </c>
      <c r="B602" s="1" t="s">
        <v>14</v>
      </c>
      <c r="C602" s="2">
        <v>43993</v>
      </c>
      <c r="D602" s="1">
        <v>2394.65</v>
      </c>
      <c r="E602" s="1">
        <v>2394.65</v>
      </c>
      <c r="F602" s="1">
        <v>2417.35</v>
      </c>
      <c r="G602" s="1">
        <v>2347</v>
      </c>
      <c r="H602" s="1">
        <v>2358</v>
      </c>
      <c r="I602" s="1">
        <v>2356.3000000000002</v>
      </c>
      <c r="J602" s="1">
        <v>2382.31</v>
      </c>
      <c r="K602" s="1">
        <v>470945</v>
      </c>
      <c r="L602" s="1">
        <v>1121937273.25</v>
      </c>
      <c r="M602" s="1">
        <v>27820</v>
      </c>
      <c r="N602" s="3">
        <f>IF(ISERR(LN(Table1844[[#This Row],[Close Price]]/I601)),"-",LN(Table1844[[#This Row],[Close Price]]/I601))</f>
        <v>-1.6144490248464649E-2</v>
      </c>
    </row>
    <row r="603" spans="1:14" x14ac:dyDescent="0.3">
      <c r="A603" s="1" t="s">
        <v>45</v>
      </c>
      <c r="B603" s="1" t="s">
        <v>14</v>
      </c>
      <c r="C603" s="2">
        <v>43994</v>
      </c>
      <c r="D603" s="1">
        <v>2356.3000000000002</v>
      </c>
      <c r="E603" s="1">
        <v>2310</v>
      </c>
      <c r="F603" s="1">
        <v>2400.3000000000002</v>
      </c>
      <c r="G603" s="1">
        <v>2302.9</v>
      </c>
      <c r="H603" s="1">
        <v>2390.9</v>
      </c>
      <c r="I603" s="1">
        <v>2395.1</v>
      </c>
      <c r="J603" s="1">
        <v>2360.13</v>
      </c>
      <c r="K603" s="1">
        <v>589371</v>
      </c>
      <c r="L603" s="1">
        <v>1390991109.4000001</v>
      </c>
      <c r="M603" s="1">
        <v>37165</v>
      </c>
      <c r="N603" s="3">
        <f>IF(ISERR(LN(Table1844[[#This Row],[Close Price]]/I602)),"-",LN(Table1844[[#This Row],[Close Price]]/I602))</f>
        <v>1.6332391496472864E-2</v>
      </c>
    </row>
    <row r="604" spans="1:14" x14ac:dyDescent="0.3">
      <c r="A604" s="1" t="s">
        <v>45</v>
      </c>
      <c r="B604" s="1" t="s">
        <v>14</v>
      </c>
      <c r="C604" s="2">
        <v>43997</v>
      </c>
      <c r="D604" s="1">
        <v>2395.1</v>
      </c>
      <c r="E604" s="1">
        <v>2408.9499999999998</v>
      </c>
      <c r="F604" s="1">
        <v>2449.6</v>
      </c>
      <c r="G604" s="1">
        <v>2322.4499999999998</v>
      </c>
      <c r="H604" s="1">
        <v>2329.85</v>
      </c>
      <c r="I604" s="1">
        <v>2335.0500000000002</v>
      </c>
      <c r="J604" s="1">
        <v>2373.37</v>
      </c>
      <c r="K604" s="1">
        <v>1261594</v>
      </c>
      <c r="L604" s="1">
        <v>2994226470.6999998</v>
      </c>
      <c r="M604" s="1">
        <v>63046</v>
      </c>
      <c r="N604" s="3">
        <f>IF(ISERR(LN(Table1844[[#This Row],[Close Price]]/I603)),"-",LN(Table1844[[#This Row],[Close Price]]/I603))</f>
        <v>-2.5391679476832647E-2</v>
      </c>
    </row>
    <row r="605" spans="1:14" x14ac:dyDescent="0.3">
      <c r="A605" s="1" t="s">
        <v>45</v>
      </c>
      <c r="B605" s="1" t="s">
        <v>14</v>
      </c>
      <c r="C605" s="2">
        <v>43998</v>
      </c>
      <c r="D605" s="1">
        <v>2335.0500000000002</v>
      </c>
      <c r="E605" s="1">
        <v>2352</v>
      </c>
      <c r="F605" s="1">
        <v>2365</v>
      </c>
      <c r="G605" s="1">
        <v>2285</v>
      </c>
      <c r="H605" s="1">
        <v>2320</v>
      </c>
      <c r="I605" s="1">
        <v>2320.35</v>
      </c>
      <c r="J605" s="1">
        <v>2325.73</v>
      </c>
      <c r="K605" s="1">
        <v>660665</v>
      </c>
      <c r="L605" s="1">
        <v>1536529215.55</v>
      </c>
      <c r="M605" s="1">
        <v>33260</v>
      </c>
      <c r="N605" s="3">
        <f>IF(ISERR(LN(Table1844[[#This Row],[Close Price]]/I604)),"-",LN(Table1844[[#This Row],[Close Price]]/I604))</f>
        <v>-6.3152677991845348E-3</v>
      </c>
    </row>
    <row r="606" spans="1:14" x14ac:dyDescent="0.3">
      <c r="A606" s="1" t="s">
        <v>45</v>
      </c>
      <c r="B606" s="1" t="s">
        <v>14</v>
      </c>
      <c r="C606" s="2">
        <v>43999</v>
      </c>
      <c r="D606" s="1">
        <v>2320.35</v>
      </c>
      <c r="E606" s="1">
        <v>2329.0500000000002</v>
      </c>
      <c r="F606" s="1">
        <v>2337.85</v>
      </c>
      <c r="G606" s="1">
        <v>2292.3000000000002</v>
      </c>
      <c r="H606" s="1">
        <v>2303</v>
      </c>
      <c r="I606" s="1">
        <v>2300.1</v>
      </c>
      <c r="J606" s="1">
        <v>2307.8200000000002</v>
      </c>
      <c r="K606" s="1">
        <v>699526</v>
      </c>
      <c r="L606" s="1">
        <v>1614382877.8</v>
      </c>
      <c r="M606" s="1">
        <v>51653</v>
      </c>
      <c r="N606" s="3">
        <f>IF(ISERR(LN(Table1844[[#This Row],[Close Price]]/I605)),"-",LN(Table1844[[#This Row],[Close Price]]/I605))</f>
        <v>-8.765436117825218E-3</v>
      </c>
    </row>
    <row r="607" spans="1:14" x14ac:dyDescent="0.3">
      <c r="A607" s="1" t="s">
        <v>45</v>
      </c>
      <c r="B607" s="1" t="s">
        <v>14</v>
      </c>
      <c r="C607" s="2">
        <v>44000</v>
      </c>
      <c r="D607" s="1">
        <v>2300.1</v>
      </c>
      <c r="E607" s="1">
        <v>2305.9</v>
      </c>
      <c r="F607" s="1">
        <v>2332</v>
      </c>
      <c r="G607" s="1">
        <v>2296.5500000000002</v>
      </c>
      <c r="H607" s="1">
        <v>2313.3000000000002</v>
      </c>
      <c r="I607" s="1">
        <v>2310.4499999999998</v>
      </c>
      <c r="J607" s="1">
        <v>2313.0700000000002</v>
      </c>
      <c r="K607" s="1">
        <v>304466</v>
      </c>
      <c r="L607" s="1">
        <v>704252429.89999998</v>
      </c>
      <c r="M607" s="1">
        <v>15619</v>
      </c>
      <c r="N607" s="3">
        <f>IF(ISERR(LN(Table1844[[#This Row],[Close Price]]/I606)),"-",LN(Table1844[[#This Row],[Close Price]]/I606))</f>
        <v>4.4897105056177916E-3</v>
      </c>
    </row>
    <row r="608" spans="1:14" x14ac:dyDescent="0.3">
      <c r="A608" s="1" t="s">
        <v>45</v>
      </c>
      <c r="B608" s="1" t="s">
        <v>14</v>
      </c>
      <c r="C608" s="2">
        <v>44001</v>
      </c>
      <c r="D608" s="1">
        <v>2310.4499999999998</v>
      </c>
      <c r="E608" s="1">
        <v>2318.6999999999998</v>
      </c>
      <c r="F608" s="1">
        <v>2330</v>
      </c>
      <c r="G608" s="1">
        <v>2286</v>
      </c>
      <c r="H608" s="1">
        <v>2325</v>
      </c>
      <c r="I608" s="1">
        <v>2304.75</v>
      </c>
      <c r="J608" s="1">
        <v>2304.5</v>
      </c>
      <c r="K608" s="1">
        <v>728257</v>
      </c>
      <c r="L608" s="1">
        <v>1678270640.05</v>
      </c>
      <c r="M608" s="1">
        <v>30555</v>
      </c>
      <c r="N608" s="3">
        <f>IF(ISERR(LN(Table1844[[#This Row],[Close Price]]/I607)),"-",LN(Table1844[[#This Row],[Close Price]]/I607))</f>
        <v>-2.4701000598725048E-3</v>
      </c>
    </row>
    <row r="609" spans="1:14" x14ac:dyDescent="0.3">
      <c r="A609" s="1" t="s">
        <v>45</v>
      </c>
      <c r="B609" s="1" t="s">
        <v>14</v>
      </c>
      <c r="C609" s="2">
        <v>44004</v>
      </c>
      <c r="D609" s="1">
        <v>2304.75</v>
      </c>
      <c r="E609" s="1">
        <v>2335</v>
      </c>
      <c r="F609" s="1">
        <v>2369</v>
      </c>
      <c r="G609" s="1">
        <v>2317</v>
      </c>
      <c r="H609" s="1">
        <v>2347</v>
      </c>
      <c r="I609" s="1">
        <v>2349.25</v>
      </c>
      <c r="J609" s="1">
        <v>2343.42</v>
      </c>
      <c r="K609" s="1">
        <v>445250</v>
      </c>
      <c r="L609" s="1">
        <v>1043406523.55</v>
      </c>
      <c r="M609" s="1">
        <v>32337</v>
      </c>
      <c r="N609" s="3">
        <f>IF(ISERR(LN(Table1844[[#This Row],[Close Price]]/I608)),"-",LN(Table1844[[#This Row],[Close Price]]/I608))</f>
        <v>1.9123917584470664E-2</v>
      </c>
    </row>
    <row r="610" spans="1:14" x14ac:dyDescent="0.3">
      <c r="A610" s="1" t="s">
        <v>45</v>
      </c>
      <c r="B610" s="1" t="s">
        <v>14</v>
      </c>
      <c r="C610" s="2">
        <v>44005</v>
      </c>
      <c r="D610" s="1">
        <v>2349.25</v>
      </c>
      <c r="E610" s="1">
        <v>2360</v>
      </c>
      <c r="F610" s="1">
        <v>2401.0500000000002</v>
      </c>
      <c r="G610" s="1">
        <v>2322</v>
      </c>
      <c r="H610" s="1">
        <v>2399</v>
      </c>
      <c r="I610" s="1">
        <v>2380.0500000000002</v>
      </c>
      <c r="J610" s="1">
        <v>2364.54</v>
      </c>
      <c r="K610" s="1">
        <v>838036</v>
      </c>
      <c r="L610" s="1">
        <v>1981573209.8</v>
      </c>
      <c r="M610" s="1">
        <v>52063</v>
      </c>
      <c r="N610" s="3">
        <f>IF(ISERR(LN(Table1844[[#This Row],[Close Price]]/I609)),"-",LN(Table1844[[#This Row],[Close Price]]/I609))</f>
        <v>1.3025367585033981E-2</v>
      </c>
    </row>
    <row r="611" spans="1:14" x14ac:dyDescent="0.3">
      <c r="A611" s="1" t="s">
        <v>45</v>
      </c>
      <c r="B611" s="1" t="s">
        <v>14</v>
      </c>
      <c r="C611" s="2">
        <v>44006</v>
      </c>
      <c r="D611" s="1">
        <v>2380.0500000000002</v>
      </c>
      <c r="E611" s="1">
        <v>2395</v>
      </c>
      <c r="F611" s="1">
        <v>2412</v>
      </c>
      <c r="G611" s="1">
        <v>2331.5</v>
      </c>
      <c r="H611" s="1">
        <v>2347</v>
      </c>
      <c r="I611" s="1">
        <v>2341.35</v>
      </c>
      <c r="J611" s="1">
        <v>2374.83</v>
      </c>
      <c r="K611" s="1">
        <v>501602</v>
      </c>
      <c r="L611" s="1">
        <v>1191218077.3499999</v>
      </c>
      <c r="M611" s="1">
        <v>41102</v>
      </c>
      <c r="N611" s="3">
        <f>IF(ISERR(LN(Table1844[[#This Row],[Close Price]]/I610)),"-",LN(Table1844[[#This Row],[Close Price]]/I610))</f>
        <v>-1.6393809775676497E-2</v>
      </c>
    </row>
    <row r="612" spans="1:14" x14ac:dyDescent="0.3">
      <c r="A612" s="1" t="s">
        <v>45</v>
      </c>
      <c r="B612" s="1" t="s">
        <v>14</v>
      </c>
      <c r="C612" s="2">
        <v>44007</v>
      </c>
      <c r="D612" s="1">
        <v>2341.35</v>
      </c>
      <c r="E612" s="1">
        <v>2340.5500000000002</v>
      </c>
      <c r="F612" s="1">
        <v>2378</v>
      </c>
      <c r="G612" s="1">
        <v>2325.35</v>
      </c>
      <c r="H612" s="1">
        <v>2337</v>
      </c>
      <c r="I612" s="1">
        <v>2330.4499999999998</v>
      </c>
      <c r="J612" s="1">
        <v>2345.96</v>
      </c>
      <c r="K612" s="1">
        <v>316335</v>
      </c>
      <c r="L612" s="1">
        <v>742108162.20000005</v>
      </c>
      <c r="M612" s="1">
        <v>39300</v>
      </c>
      <c r="N612" s="3">
        <f>IF(ISERR(LN(Table1844[[#This Row],[Close Price]]/I611)),"-",LN(Table1844[[#This Row],[Close Price]]/I611))</f>
        <v>-4.6663041133614379E-3</v>
      </c>
    </row>
    <row r="613" spans="1:14" x14ac:dyDescent="0.3">
      <c r="A613" s="1" t="s">
        <v>45</v>
      </c>
      <c r="B613" s="1" t="s">
        <v>14</v>
      </c>
      <c r="C613" s="2">
        <v>44008</v>
      </c>
      <c r="D613" s="1">
        <v>2330.4499999999998</v>
      </c>
      <c r="E613" s="1">
        <v>2344</v>
      </c>
      <c r="F613" s="1">
        <v>2381.9</v>
      </c>
      <c r="G613" s="1">
        <v>2332.5500000000002</v>
      </c>
      <c r="H613" s="1">
        <v>2352.15</v>
      </c>
      <c r="I613" s="1">
        <v>2350.75</v>
      </c>
      <c r="J613" s="1">
        <v>2354.8000000000002</v>
      </c>
      <c r="K613" s="1">
        <v>497120</v>
      </c>
      <c r="L613" s="1">
        <v>1170619384.25</v>
      </c>
      <c r="M613" s="1">
        <v>56011</v>
      </c>
      <c r="N613" s="3">
        <f>IF(ISERR(LN(Table1844[[#This Row],[Close Price]]/I612)),"-",LN(Table1844[[#This Row],[Close Price]]/I612))</f>
        <v>8.6730441980157544E-3</v>
      </c>
    </row>
    <row r="614" spans="1:14" x14ac:dyDescent="0.3">
      <c r="A614" s="1" t="s">
        <v>45</v>
      </c>
      <c r="B614" s="1" t="s">
        <v>14</v>
      </c>
      <c r="C614" s="2">
        <v>44011</v>
      </c>
      <c r="D614" s="1">
        <v>2350.75</v>
      </c>
      <c r="E614" s="1">
        <v>2359.5500000000002</v>
      </c>
      <c r="F614" s="1">
        <v>2368</v>
      </c>
      <c r="G614" s="1">
        <v>2308.1</v>
      </c>
      <c r="H614" s="1">
        <v>2320</v>
      </c>
      <c r="I614" s="1">
        <v>2316.6</v>
      </c>
      <c r="J614" s="1">
        <v>2328.16</v>
      </c>
      <c r="K614" s="1">
        <v>519075</v>
      </c>
      <c r="L614" s="1">
        <v>1208489685</v>
      </c>
      <c r="M614" s="1">
        <v>33091</v>
      </c>
      <c r="N614" s="3">
        <f>IF(ISERR(LN(Table1844[[#This Row],[Close Price]]/I613)),"-",LN(Table1844[[#This Row],[Close Price]]/I613))</f>
        <v>-1.46338326589407E-2</v>
      </c>
    </row>
    <row r="615" spans="1:14" x14ac:dyDescent="0.3">
      <c r="A615" s="1" t="s">
        <v>45</v>
      </c>
      <c r="B615" s="1" t="s">
        <v>14</v>
      </c>
      <c r="C615" s="2">
        <v>44012</v>
      </c>
      <c r="D615" s="1">
        <v>2316.6</v>
      </c>
      <c r="E615" s="1">
        <v>2334.9499999999998</v>
      </c>
      <c r="F615" s="1">
        <v>2334.9499999999998</v>
      </c>
      <c r="G615" s="1">
        <v>2267</v>
      </c>
      <c r="H615" s="1">
        <v>2277</v>
      </c>
      <c r="I615" s="1">
        <v>2278.9</v>
      </c>
      <c r="J615" s="1">
        <v>2297.52</v>
      </c>
      <c r="K615" s="1">
        <v>684514</v>
      </c>
      <c r="L615" s="1">
        <v>1572687705.9000001</v>
      </c>
      <c r="M615" s="1">
        <v>50056</v>
      </c>
      <c r="N615" s="3">
        <f>IF(ISERR(LN(Table1844[[#This Row],[Close Price]]/I614)),"-",LN(Table1844[[#This Row],[Close Price]]/I614))</f>
        <v>-1.6407723109519989E-2</v>
      </c>
    </row>
    <row r="616" spans="1:14" x14ac:dyDescent="0.3">
      <c r="A616" s="1" t="s">
        <v>45</v>
      </c>
      <c r="B616" s="1" t="s">
        <v>14</v>
      </c>
      <c r="C616" s="2">
        <v>44013</v>
      </c>
      <c r="D616" s="1">
        <v>2278.9</v>
      </c>
      <c r="E616" s="1">
        <v>2284</v>
      </c>
      <c r="F616" s="1">
        <v>2284</v>
      </c>
      <c r="G616" s="1">
        <v>2233</v>
      </c>
      <c r="H616" s="1">
        <v>2239.5</v>
      </c>
      <c r="I616" s="1">
        <v>2241.25</v>
      </c>
      <c r="J616" s="1">
        <v>2248.9699999999998</v>
      </c>
      <c r="K616" s="1">
        <v>788451</v>
      </c>
      <c r="L616" s="1">
        <v>1773202290.8</v>
      </c>
      <c r="M616" s="1">
        <v>55047</v>
      </c>
      <c r="N616" s="3">
        <f>IF(ISERR(LN(Table1844[[#This Row],[Close Price]]/I615)),"-",LN(Table1844[[#This Row],[Close Price]]/I615))</f>
        <v>-1.6659124469382974E-2</v>
      </c>
    </row>
    <row r="617" spans="1:14" x14ac:dyDescent="0.3">
      <c r="A617" s="1" t="s">
        <v>45</v>
      </c>
      <c r="B617" s="1" t="s">
        <v>14</v>
      </c>
      <c r="C617" s="2">
        <v>44014</v>
      </c>
      <c r="D617" s="1">
        <v>2241.25</v>
      </c>
      <c r="E617" s="1">
        <v>2100</v>
      </c>
      <c r="F617" s="1">
        <v>2242</v>
      </c>
      <c r="G617" s="1">
        <v>2090.0500000000002</v>
      </c>
      <c r="H617" s="1">
        <v>2205.3000000000002</v>
      </c>
      <c r="I617" s="1">
        <v>2196.65</v>
      </c>
      <c r="J617" s="1">
        <v>2188.91</v>
      </c>
      <c r="K617" s="1">
        <v>4392566</v>
      </c>
      <c r="L617" s="1">
        <v>9614920492.7999992</v>
      </c>
      <c r="M617" s="1">
        <v>197594</v>
      </c>
      <c r="N617" s="3">
        <f>IF(ISERR(LN(Table1844[[#This Row],[Close Price]]/I616)),"-",LN(Table1844[[#This Row],[Close Price]]/I616))</f>
        <v>-2.0100273373096989E-2</v>
      </c>
    </row>
    <row r="618" spans="1:14" x14ac:dyDescent="0.3">
      <c r="A618" s="1" t="s">
        <v>45</v>
      </c>
      <c r="B618" s="1" t="s">
        <v>14</v>
      </c>
      <c r="C618" s="2">
        <v>44015</v>
      </c>
      <c r="D618" s="1">
        <v>2196.65</v>
      </c>
      <c r="E618" s="1">
        <v>2206</v>
      </c>
      <c r="F618" s="1">
        <v>2248.5</v>
      </c>
      <c r="G618" s="1">
        <v>2181.1</v>
      </c>
      <c r="H618" s="1">
        <v>2188</v>
      </c>
      <c r="I618" s="1">
        <v>2190.4499999999998</v>
      </c>
      <c r="J618" s="1">
        <v>2203.77</v>
      </c>
      <c r="K618" s="1">
        <v>1516429</v>
      </c>
      <c r="L618" s="1">
        <v>3341860384</v>
      </c>
      <c r="M618" s="1">
        <v>66888</v>
      </c>
      <c r="N618" s="3">
        <f>IF(ISERR(LN(Table1844[[#This Row],[Close Price]]/I617)),"-",LN(Table1844[[#This Row],[Close Price]]/I617))</f>
        <v>-2.8264703916555524E-3</v>
      </c>
    </row>
    <row r="619" spans="1:14" x14ac:dyDescent="0.3">
      <c r="A619" s="1" t="s">
        <v>45</v>
      </c>
      <c r="B619" s="1" t="s">
        <v>14</v>
      </c>
      <c r="C619" s="2">
        <v>44018</v>
      </c>
      <c r="D619" s="1">
        <v>2190.4499999999998</v>
      </c>
      <c r="E619" s="1">
        <v>2219.9</v>
      </c>
      <c r="F619" s="1">
        <v>2219.9</v>
      </c>
      <c r="G619" s="1">
        <v>2157</v>
      </c>
      <c r="H619" s="1">
        <v>2162</v>
      </c>
      <c r="I619" s="1">
        <v>2161.1</v>
      </c>
      <c r="J619" s="1">
        <v>2170.52</v>
      </c>
      <c r="K619" s="1">
        <v>932523</v>
      </c>
      <c r="L619" s="1">
        <v>2024057067.8</v>
      </c>
      <c r="M619" s="1">
        <v>80358</v>
      </c>
      <c r="N619" s="3">
        <f>IF(ISERR(LN(Table1844[[#This Row],[Close Price]]/I618)),"-",LN(Table1844[[#This Row],[Close Price]]/I618))</f>
        <v>-1.3489650845608953E-2</v>
      </c>
    </row>
    <row r="620" spans="1:14" x14ac:dyDescent="0.3">
      <c r="A620" s="1" t="s">
        <v>45</v>
      </c>
      <c r="B620" s="1" t="s">
        <v>14</v>
      </c>
      <c r="C620" s="2">
        <v>44019</v>
      </c>
      <c r="D620" s="1">
        <v>2161.1</v>
      </c>
      <c r="E620" s="1">
        <v>2179.5</v>
      </c>
      <c r="F620" s="1">
        <v>2207</v>
      </c>
      <c r="G620" s="1">
        <v>2147</v>
      </c>
      <c r="H620" s="1">
        <v>2183</v>
      </c>
      <c r="I620" s="1">
        <v>2184.5</v>
      </c>
      <c r="J620" s="1">
        <v>2181.39</v>
      </c>
      <c r="K620" s="1">
        <v>1348627</v>
      </c>
      <c r="L620" s="1">
        <v>2941885081.1999998</v>
      </c>
      <c r="M620" s="1">
        <v>50253</v>
      </c>
      <c r="N620" s="3">
        <f>IF(ISERR(LN(Table1844[[#This Row],[Close Price]]/I619)),"-",LN(Table1844[[#This Row],[Close Price]]/I619))</f>
        <v>1.0769618082509496E-2</v>
      </c>
    </row>
    <row r="621" spans="1:14" x14ac:dyDescent="0.3">
      <c r="A621" s="1" t="s">
        <v>45</v>
      </c>
      <c r="B621" s="1" t="s">
        <v>14</v>
      </c>
      <c r="C621" s="2">
        <v>44020</v>
      </c>
      <c r="D621" s="1">
        <v>2184.5</v>
      </c>
      <c r="E621" s="1">
        <v>2174</v>
      </c>
      <c r="F621" s="1">
        <v>2213</v>
      </c>
      <c r="G621" s="1">
        <v>2141.0500000000002</v>
      </c>
      <c r="H621" s="1">
        <v>2163</v>
      </c>
      <c r="I621" s="1">
        <v>2163.5</v>
      </c>
      <c r="J621" s="1">
        <v>2170.6999999999998</v>
      </c>
      <c r="K621" s="1">
        <v>1586377</v>
      </c>
      <c r="L621" s="1">
        <v>3443549064.25</v>
      </c>
      <c r="M621" s="1">
        <v>82528</v>
      </c>
      <c r="N621" s="3">
        <f>IF(ISERR(LN(Table1844[[#This Row],[Close Price]]/I620)),"-",LN(Table1844[[#This Row],[Close Price]]/I620))</f>
        <v>-9.659688726551055E-3</v>
      </c>
    </row>
    <row r="622" spans="1:14" x14ac:dyDescent="0.3">
      <c r="A622" s="1" t="s">
        <v>45</v>
      </c>
      <c r="B622" s="1" t="s">
        <v>14</v>
      </c>
      <c r="C622" s="2">
        <v>44021</v>
      </c>
      <c r="D622" s="1">
        <v>2163.5</v>
      </c>
      <c r="E622" s="1">
        <v>2171</v>
      </c>
      <c r="F622" s="1">
        <v>2193.85</v>
      </c>
      <c r="G622" s="1">
        <v>2153</v>
      </c>
      <c r="H622" s="1">
        <v>2176</v>
      </c>
      <c r="I622" s="1">
        <v>2176.35</v>
      </c>
      <c r="J622" s="1">
        <v>2173.27</v>
      </c>
      <c r="K622" s="1">
        <v>819363</v>
      </c>
      <c r="L622" s="1">
        <v>1780700665.5</v>
      </c>
      <c r="M622" s="1">
        <v>41448</v>
      </c>
      <c r="N622" s="3">
        <f>IF(ISERR(LN(Table1844[[#This Row],[Close Price]]/I621)),"-",LN(Table1844[[#This Row],[Close Price]]/I621))</f>
        <v>5.9218809648642111E-3</v>
      </c>
    </row>
    <row r="623" spans="1:14" x14ac:dyDescent="0.3">
      <c r="A623" s="1" t="s">
        <v>45</v>
      </c>
      <c r="B623" s="1" t="s">
        <v>14</v>
      </c>
      <c r="C623" s="2">
        <v>44022</v>
      </c>
      <c r="D623" s="1">
        <v>2176.35</v>
      </c>
      <c r="E623" s="1">
        <v>2184.35</v>
      </c>
      <c r="F623" s="1">
        <v>2226.6</v>
      </c>
      <c r="G623" s="1">
        <v>2160</v>
      </c>
      <c r="H623" s="1">
        <v>2206</v>
      </c>
      <c r="I623" s="1">
        <v>2203.1</v>
      </c>
      <c r="J623" s="1">
        <v>2206.38</v>
      </c>
      <c r="K623" s="1">
        <v>1011415</v>
      </c>
      <c r="L623" s="1">
        <v>2231562960.4000001</v>
      </c>
      <c r="M623" s="1">
        <v>52178</v>
      </c>
      <c r="N623" s="3">
        <f>IF(ISERR(LN(Table1844[[#This Row],[Close Price]]/I622)),"-",LN(Table1844[[#This Row],[Close Price]]/I622))</f>
        <v>1.2216297788715627E-2</v>
      </c>
    </row>
    <row r="624" spans="1:14" x14ac:dyDescent="0.3">
      <c r="A624" s="1" t="s">
        <v>45</v>
      </c>
      <c r="B624" s="1" t="s">
        <v>14</v>
      </c>
      <c r="C624" s="2">
        <v>44025</v>
      </c>
      <c r="D624" s="1">
        <v>2203.1</v>
      </c>
      <c r="E624" s="1">
        <v>2220</v>
      </c>
      <c r="F624" s="1">
        <v>2240</v>
      </c>
      <c r="G624" s="1">
        <v>2197.1999999999998</v>
      </c>
      <c r="H624" s="1">
        <v>2240</v>
      </c>
      <c r="I624" s="1">
        <v>2235.15</v>
      </c>
      <c r="J624" s="1">
        <v>2222.42</v>
      </c>
      <c r="K624" s="1">
        <v>600585</v>
      </c>
      <c r="L624" s="1">
        <v>1334749269.0999999</v>
      </c>
      <c r="M624" s="1">
        <v>28595</v>
      </c>
      <c r="N624" s="3">
        <f>IF(ISERR(LN(Table1844[[#This Row],[Close Price]]/I623)),"-",LN(Table1844[[#This Row],[Close Price]]/I623))</f>
        <v>1.444288047105967E-2</v>
      </c>
    </row>
    <row r="625" spans="1:14" x14ac:dyDescent="0.3">
      <c r="A625" s="1" t="s">
        <v>45</v>
      </c>
      <c r="B625" s="1" t="s">
        <v>14</v>
      </c>
      <c r="C625" s="2">
        <v>44026</v>
      </c>
      <c r="D625" s="1">
        <v>2235.15</v>
      </c>
      <c r="E625" s="1">
        <v>2243.5</v>
      </c>
      <c r="F625" s="1">
        <v>2256.6</v>
      </c>
      <c r="G625" s="1">
        <v>2211.3000000000002</v>
      </c>
      <c r="H625" s="1">
        <v>2211.3000000000002</v>
      </c>
      <c r="I625" s="1">
        <v>2218.15</v>
      </c>
      <c r="J625" s="1">
        <v>2229.92</v>
      </c>
      <c r="K625" s="1">
        <v>811092</v>
      </c>
      <c r="L625" s="1">
        <v>1808669792.2</v>
      </c>
      <c r="M625" s="1">
        <v>27602</v>
      </c>
      <c r="N625" s="3">
        <f>IF(ISERR(LN(Table1844[[#This Row],[Close Price]]/I624)),"-",LN(Table1844[[#This Row],[Close Price]]/I624))</f>
        <v>-7.6348247718312223E-3</v>
      </c>
    </row>
    <row r="626" spans="1:14" x14ac:dyDescent="0.3">
      <c r="A626" s="1" t="s">
        <v>45</v>
      </c>
      <c r="B626" s="1" t="s">
        <v>14</v>
      </c>
      <c r="C626" s="2">
        <v>44027</v>
      </c>
      <c r="D626" s="1">
        <v>2218.15</v>
      </c>
      <c r="E626" s="1">
        <v>2219</v>
      </c>
      <c r="F626" s="1">
        <v>2245</v>
      </c>
      <c r="G626" s="1">
        <v>2214.15</v>
      </c>
      <c r="H626" s="1">
        <v>2220.4499999999998</v>
      </c>
      <c r="I626" s="1">
        <v>2225.3000000000002</v>
      </c>
      <c r="J626" s="1">
        <v>2227.61</v>
      </c>
      <c r="K626" s="1">
        <v>1234453</v>
      </c>
      <c r="L626" s="1">
        <v>2749879544.6999998</v>
      </c>
      <c r="M626" s="1">
        <v>46565</v>
      </c>
      <c r="N626" s="3">
        <f>IF(ISERR(LN(Table1844[[#This Row],[Close Price]]/I625)),"-",LN(Table1844[[#This Row],[Close Price]]/I625))</f>
        <v>3.2182228543225751E-3</v>
      </c>
    </row>
    <row r="627" spans="1:14" x14ac:dyDescent="0.3">
      <c r="A627" s="1" t="s">
        <v>45</v>
      </c>
      <c r="B627" s="1" t="s">
        <v>14</v>
      </c>
      <c r="C627" s="2">
        <v>44028</v>
      </c>
      <c r="D627" s="1">
        <v>2225.3000000000002</v>
      </c>
      <c r="E627" s="1">
        <v>2239</v>
      </c>
      <c r="F627" s="1">
        <v>2242</v>
      </c>
      <c r="G627" s="1">
        <v>2193.25</v>
      </c>
      <c r="H627" s="1">
        <v>2205.0500000000002</v>
      </c>
      <c r="I627" s="1">
        <v>2204.5</v>
      </c>
      <c r="J627" s="1">
        <v>2207.36</v>
      </c>
      <c r="K627" s="1">
        <v>833702</v>
      </c>
      <c r="L627" s="1">
        <v>1840278825.9000001</v>
      </c>
      <c r="M627" s="1">
        <v>39225</v>
      </c>
      <c r="N627" s="3">
        <f>IF(ISERR(LN(Table1844[[#This Row],[Close Price]]/I626)),"-",LN(Table1844[[#This Row],[Close Price]]/I626))</f>
        <v>-9.3910121740780738E-3</v>
      </c>
    </row>
    <row r="628" spans="1:14" x14ac:dyDescent="0.3">
      <c r="A628" s="1" t="s">
        <v>45</v>
      </c>
      <c r="B628" s="1" t="s">
        <v>14</v>
      </c>
      <c r="C628" s="2">
        <v>44029</v>
      </c>
      <c r="D628" s="1">
        <v>2204.5</v>
      </c>
      <c r="E628" s="1">
        <v>2200</v>
      </c>
      <c r="F628" s="1">
        <v>2274.5500000000002</v>
      </c>
      <c r="G628" s="1">
        <v>2177.0500000000002</v>
      </c>
      <c r="H628" s="1">
        <v>2264</v>
      </c>
      <c r="I628" s="1">
        <v>2263.4</v>
      </c>
      <c r="J628" s="1">
        <v>2243.31</v>
      </c>
      <c r="K628" s="1">
        <v>1233698</v>
      </c>
      <c r="L628" s="1">
        <v>2767565181.3000002</v>
      </c>
      <c r="M628" s="1">
        <v>44250</v>
      </c>
      <c r="N628" s="3">
        <f>IF(ISERR(LN(Table1844[[#This Row],[Close Price]]/I627)),"-",LN(Table1844[[#This Row],[Close Price]]/I627))</f>
        <v>2.6367381733849029E-2</v>
      </c>
    </row>
    <row r="629" spans="1:14" x14ac:dyDescent="0.3">
      <c r="A629" s="1" t="s">
        <v>45</v>
      </c>
      <c r="B629" s="1" t="s">
        <v>14</v>
      </c>
      <c r="C629" s="2">
        <v>44032</v>
      </c>
      <c r="D629" s="1">
        <v>2263.4</v>
      </c>
      <c r="E629" s="1">
        <v>2280</v>
      </c>
      <c r="F629" s="1">
        <v>2314</v>
      </c>
      <c r="G629" s="1">
        <v>2241.5500000000002</v>
      </c>
      <c r="H629" s="1">
        <v>2292</v>
      </c>
      <c r="I629" s="1">
        <v>2298.75</v>
      </c>
      <c r="J629" s="1">
        <v>2290.5</v>
      </c>
      <c r="K629" s="1">
        <v>1650814</v>
      </c>
      <c r="L629" s="1">
        <v>3781188725.5500002</v>
      </c>
      <c r="M629" s="1">
        <v>67512</v>
      </c>
      <c r="N629" s="3">
        <f>IF(ISERR(LN(Table1844[[#This Row],[Close Price]]/I628)),"-",LN(Table1844[[#This Row],[Close Price]]/I628))</f>
        <v>1.549738938668966E-2</v>
      </c>
    </row>
    <row r="630" spans="1:14" x14ac:dyDescent="0.3">
      <c r="A630" s="1" t="s">
        <v>45</v>
      </c>
      <c r="B630" s="1" t="s">
        <v>14</v>
      </c>
      <c r="C630" s="2">
        <v>44033</v>
      </c>
      <c r="D630" s="1">
        <v>2298.75</v>
      </c>
      <c r="E630" s="1">
        <v>2305</v>
      </c>
      <c r="F630" s="1">
        <v>2327</v>
      </c>
      <c r="G630" s="1">
        <v>2277</v>
      </c>
      <c r="H630" s="1">
        <v>2277.4499999999998</v>
      </c>
      <c r="I630" s="1">
        <v>2282.25</v>
      </c>
      <c r="J630" s="1">
        <v>2303.31</v>
      </c>
      <c r="K630" s="1">
        <v>549204</v>
      </c>
      <c r="L630" s="1">
        <v>1264986579.8499999</v>
      </c>
      <c r="M630" s="1">
        <v>30161</v>
      </c>
      <c r="N630" s="3">
        <f>IF(ISERR(LN(Table1844[[#This Row],[Close Price]]/I629)),"-",LN(Table1844[[#This Row],[Close Price]]/I629))</f>
        <v>-7.2036984733407066E-3</v>
      </c>
    </row>
    <row r="631" spans="1:14" x14ac:dyDescent="0.3">
      <c r="A631" s="1" t="s">
        <v>45</v>
      </c>
      <c r="B631" s="1" t="s">
        <v>14</v>
      </c>
      <c r="C631" s="2">
        <v>44034</v>
      </c>
      <c r="D631" s="1">
        <v>2282.25</v>
      </c>
      <c r="E631" s="1">
        <v>2293</v>
      </c>
      <c r="F631" s="1">
        <v>2307</v>
      </c>
      <c r="G631" s="1">
        <v>2245.75</v>
      </c>
      <c r="H631" s="1">
        <v>2264</v>
      </c>
      <c r="I631" s="1">
        <v>2261.75</v>
      </c>
      <c r="J631" s="1">
        <v>2271.11</v>
      </c>
      <c r="K631" s="1">
        <v>314826</v>
      </c>
      <c r="L631" s="1">
        <v>715004122.54999995</v>
      </c>
      <c r="M631" s="1">
        <v>21495</v>
      </c>
      <c r="N631" s="3">
        <f>IF(ISERR(LN(Table1844[[#This Row],[Close Price]]/I630)),"-",LN(Table1844[[#This Row],[Close Price]]/I630))</f>
        <v>-9.0229485393390953E-3</v>
      </c>
    </row>
    <row r="632" spans="1:14" x14ac:dyDescent="0.3">
      <c r="A632" s="1" t="s">
        <v>45</v>
      </c>
      <c r="B632" s="1" t="s">
        <v>14</v>
      </c>
      <c r="C632" s="2">
        <v>44035</v>
      </c>
      <c r="D632" s="1">
        <v>2261.75</v>
      </c>
      <c r="E632" s="1">
        <v>2285</v>
      </c>
      <c r="F632" s="1">
        <v>2408.85</v>
      </c>
      <c r="G632" s="1">
        <v>2274.65</v>
      </c>
      <c r="H632" s="1">
        <v>2398</v>
      </c>
      <c r="I632" s="1">
        <v>2397.4499999999998</v>
      </c>
      <c r="J632" s="1">
        <v>2373.38</v>
      </c>
      <c r="K632" s="1">
        <v>2533983</v>
      </c>
      <c r="L632" s="1">
        <v>6014096050.25</v>
      </c>
      <c r="M632" s="1">
        <v>113913</v>
      </c>
      <c r="N632" s="3">
        <f>IF(ISERR(LN(Table1844[[#This Row],[Close Price]]/I631)),"-",LN(Table1844[[#This Row],[Close Price]]/I631))</f>
        <v>5.8266822576921097E-2</v>
      </c>
    </row>
    <row r="633" spans="1:14" x14ac:dyDescent="0.3">
      <c r="A633" s="1" t="s">
        <v>45</v>
      </c>
      <c r="B633" s="1" t="s">
        <v>14</v>
      </c>
      <c r="C633" s="2">
        <v>44036</v>
      </c>
      <c r="D633" s="1">
        <v>2397.4499999999998</v>
      </c>
      <c r="E633" s="1">
        <v>2390</v>
      </c>
      <c r="F633" s="1">
        <v>2433.1999999999998</v>
      </c>
      <c r="G633" s="1">
        <v>2328</v>
      </c>
      <c r="H633" s="1">
        <v>2347</v>
      </c>
      <c r="I633" s="1">
        <v>2349.1</v>
      </c>
      <c r="J633" s="1">
        <v>2370.5100000000002</v>
      </c>
      <c r="K633" s="1">
        <v>1234342</v>
      </c>
      <c r="L633" s="1">
        <v>2926025128.1500001</v>
      </c>
      <c r="M633" s="1">
        <v>65662</v>
      </c>
      <c r="N633" s="3">
        <f>IF(ISERR(LN(Table1844[[#This Row],[Close Price]]/I632)),"-",LN(Table1844[[#This Row],[Close Price]]/I632))</f>
        <v>-2.037339642305255E-2</v>
      </c>
    </row>
    <row r="634" spans="1:14" x14ac:dyDescent="0.3">
      <c r="A634" s="1" t="s">
        <v>45</v>
      </c>
      <c r="B634" s="1" t="s">
        <v>14</v>
      </c>
      <c r="C634" s="2">
        <v>44039</v>
      </c>
      <c r="D634" s="1">
        <v>2349.1</v>
      </c>
      <c r="E634" s="1">
        <v>2350</v>
      </c>
      <c r="F634" s="1">
        <v>2395</v>
      </c>
      <c r="G634" s="1">
        <v>2320.1999999999998</v>
      </c>
      <c r="H634" s="1">
        <v>2361.9</v>
      </c>
      <c r="I634" s="1">
        <v>2361.9</v>
      </c>
      <c r="J634" s="1">
        <v>2367.71</v>
      </c>
      <c r="K634" s="1">
        <v>915036</v>
      </c>
      <c r="L634" s="1">
        <v>2166537847.0500002</v>
      </c>
      <c r="M634" s="1">
        <v>49385</v>
      </c>
      <c r="N634" s="3">
        <f>IF(ISERR(LN(Table1844[[#This Row],[Close Price]]/I633)),"-",LN(Table1844[[#This Row],[Close Price]]/I633))</f>
        <v>5.4341037988116523E-3</v>
      </c>
    </row>
    <row r="635" spans="1:14" x14ac:dyDescent="0.3">
      <c r="A635" s="1" t="s">
        <v>45</v>
      </c>
      <c r="B635" s="1" t="s">
        <v>14</v>
      </c>
      <c r="C635" s="2">
        <v>44040</v>
      </c>
      <c r="D635" s="1">
        <v>2361.9</v>
      </c>
      <c r="E635" s="1">
        <v>2363</v>
      </c>
      <c r="F635" s="1">
        <v>2391.15</v>
      </c>
      <c r="G635" s="1">
        <v>2332</v>
      </c>
      <c r="H635" s="1">
        <v>2348</v>
      </c>
      <c r="I635" s="1">
        <v>2341.5500000000002</v>
      </c>
      <c r="J635" s="1">
        <v>2357.44</v>
      </c>
      <c r="K635" s="1">
        <v>1049978</v>
      </c>
      <c r="L635" s="1">
        <v>2475263624.0999999</v>
      </c>
      <c r="M635" s="1">
        <v>37939</v>
      </c>
      <c r="N635" s="3">
        <f>IF(ISERR(LN(Table1844[[#This Row],[Close Price]]/I634)),"-",LN(Table1844[[#This Row],[Close Price]]/I634))</f>
        <v>-8.6532766299115271E-3</v>
      </c>
    </row>
    <row r="636" spans="1:14" x14ac:dyDescent="0.3">
      <c r="A636" s="1" t="s">
        <v>45</v>
      </c>
      <c r="B636" s="1" t="s">
        <v>14</v>
      </c>
      <c r="C636" s="2">
        <v>44041</v>
      </c>
      <c r="D636" s="1">
        <v>2341.5500000000002</v>
      </c>
      <c r="E636" s="1">
        <v>2356.1</v>
      </c>
      <c r="F636" s="1">
        <v>2435</v>
      </c>
      <c r="G636" s="1">
        <v>2342.3000000000002</v>
      </c>
      <c r="H636" s="1">
        <v>2420.1</v>
      </c>
      <c r="I636" s="1">
        <v>2423.65</v>
      </c>
      <c r="J636" s="1">
        <v>2396.54</v>
      </c>
      <c r="K636" s="1">
        <v>937796</v>
      </c>
      <c r="L636" s="1">
        <v>2247465456.6500001</v>
      </c>
      <c r="M636" s="1">
        <v>44093</v>
      </c>
      <c r="N636" s="3">
        <f>IF(ISERR(LN(Table1844[[#This Row],[Close Price]]/I635)),"-",LN(Table1844[[#This Row],[Close Price]]/I635))</f>
        <v>3.4461565096482988E-2</v>
      </c>
    </row>
    <row r="637" spans="1:14" x14ac:dyDescent="0.3">
      <c r="A637" s="1" t="s">
        <v>45</v>
      </c>
      <c r="B637" s="1" t="s">
        <v>14</v>
      </c>
      <c r="C637" s="2">
        <v>44042</v>
      </c>
      <c r="D637" s="1">
        <v>2423.65</v>
      </c>
      <c r="E637" s="1">
        <v>2434.9499999999998</v>
      </c>
      <c r="F637" s="1">
        <v>2577.15</v>
      </c>
      <c r="G637" s="1">
        <v>2430.5</v>
      </c>
      <c r="H637" s="1">
        <v>2561</v>
      </c>
      <c r="I637" s="1">
        <v>2562.35</v>
      </c>
      <c r="J637" s="1">
        <v>2519.4</v>
      </c>
      <c r="K637" s="1">
        <v>3392980</v>
      </c>
      <c r="L637" s="1">
        <v>8548268023.5</v>
      </c>
      <c r="M637" s="1">
        <v>124388</v>
      </c>
      <c r="N637" s="3">
        <f>IF(ISERR(LN(Table1844[[#This Row],[Close Price]]/I636)),"-",LN(Table1844[[#This Row],[Close Price]]/I636))</f>
        <v>5.5650137822862239E-2</v>
      </c>
    </row>
    <row r="638" spans="1:14" x14ac:dyDescent="0.3">
      <c r="A638" s="1" t="s">
        <v>45</v>
      </c>
      <c r="B638" s="1" t="s">
        <v>14</v>
      </c>
      <c r="C638" s="2">
        <v>44043</v>
      </c>
      <c r="D638" s="1">
        <v>2562.35</v>
      </c>
      <c r="E638" s="1">
        <v>2570</v>
      </c>
      <c r="F638" s="1">
        <v>2645.6</v>
      </c>
      <c r="G638" s="1">
        <v>2557</v>
      </c>
      <c r="H638" s="1">
        <v>2613.85</v>
      </c>
      <c r="I638" s="1">
        <v>2616.5500000000002</v>
      </c>
      <c r="J638" s="1">
        <v>2611.6</v>
      </c>
      <c r="K638" s="1">
        <v>2699006</v>
      </c>
      <c r="L638" s="1">
        <v>7048721951.3500004</v>
      </c>
      <c r="M638" s="1">
        <v>119645</v>
      </c>
      <c r="N638" s="3">
        <f>IF(ISERR(LN(Table1844[[#This Row],[Close Price]]/I637)),"-",LN(Table1844[[#This Row],[Close Price]]/I637))</f>
        <v>2.0931849979133773E-2</v>
      </c>
    </row>
    <row r="639" spans="1:14" x14ac:dyDescent="0.3">
      <c r="A639" s="1" t="s">
        <v>45</v>
      </c>
      <c r="B639" s="1" t="s">
        <v>14</v>
      </c>
      <c r="C639" s="2">
        <v>44046</v>
      </c>
      <c r="D639" s="1">
        <v>2616.5500000000002</v>
      </c>
      <c r="E639" s="1">
        <v>2621.6</v>
      </c>
      <c r="F639" s="1">
        <v>2731</v>
      </c>
      <c r="G639" s="1">
        <v>2605.65</v>
      </c>
      <c r="H639" s="1">
        <v>2648.9</v>
      </c>
      <c r="I639" s="1">
        <v>2641.75</v>
      </c>
      <c r="J639" s="1">
        <v>2680.97</v>
      </c>
      <c r="K639" s="1">
        <v>2802784</v>
      </c>
      <c r="L639" s="1">
        <v>7514175963.1499996</v>
      </c>
      <c r="M639" s="1">
        <v>140703</v>
      </c>
      <c r="N639" s="3">
        <f>IF(ISERR(LN(Table1844[[#This Row],[Close Price]]/I638)),"-",LN(Table1844[[#This Row],[Close Price]]/I638))</f>
        <v>9.5849201940414047E-3</v>
      </c>
    </row>
    <row r="640" spans="1:14" x14ac:dyDescent="0.3">
      <c r="A640" s="1" t="s">
        <v>45</v>
      </c>
      <c r="B640" s="1" t="s">
        <v>14</v>
      </c>
      <c r="C640" s="2">
        <v>44047</v>
      </c>
      <c r="D640" s="1">
        <v>2641.75</v>
      </c>
      <c r="E640" s="1">
        <v>2675</v>
      </c>
      <c r="F640" s="1">
        <v>2706.7</v>
      </c>
      <c r="G640" s="1">
        <v>2602.0500000000002</v>
      </c>
      <c r="H640" s="1">
        <v>2687.85</v>
      </c>
      <c r="I640" s="1">
        <v>2690.55</v>
      </c>
      <c r="J640" s="1">
        <v>2656.38</v>
      </c>
      <c r="K640" s="1">
        <v>1260407</v>
      </c>
      <c r="L640" s="1">
        <v>3348120448.4499998</v>
      </c>
      <c r="M640" s="1">
        <v>56959</v>
      </c>
      <c r="N640" s="3">
        <f>IF(ISERR(LN(Table1844[[#This Row],[Close Price]]/I639)),"-",LN(Table1844[[#This Row],[Close Price]]/I639))</f>
        <v>1.8304057341992801E-2</v>
      </c>
    </row>
    <row r="641" spans="1:14" x14ac:dyDescent="0.3">
      <c r="A641" s="1" t="s">
        <v>45</v>
      </c>
      <c r="B641" s="1" t="s">
        <v>14</v>
      </c>
      <c r="C641" s="2">
        <v>44048</v>
      </c>
      <c r="D641" s="1">
        <v>2690.55</v>
      </c>
      <c r="E641" s="1">
        <v>2700</v>
      </c>
      <c r="F641" s="1">
        <v>2716.6</v>
      </c>
      <c r="G641" s="1">
        <v>2641</v>
      </c>
      <c r="H641" s="1">
        <v>2671.65</v>
      </c>
      <c r="I641" s="1">
        <v>2667.75</v>
      </c>
      <c r="J641" s="1">
        <v>2677.08</v>
      </c>
      <c r="K641" s="1">
        <v>1237767</v>
      </c>
      <c r="L641" s="1">
        <v>3313599644.9000001</v>
      </c>
      <c r="M641" s="1">
        <v>68458</v>
      </c>
      <c r="N641" s="3">
        <f>IF(ISERR(LN(Table1844[[#This Row],[Close Price]]/I640)),"-",LN(Table1844[[#This Row],[Close Price]]/I640))</f>
        <v>-8.5102131664585769E-3</v>
      </c>
    </row>
    <row r="642" spans="1:14" x14ac:dyDescent="0.3">
      <c r="A642" s="1" t="s">
        <v>45</v>
      </c>
      <c r="B642" s="1" t="s">
        <v>14</v>
      </c>
      <c r="C642" s="2">
        <v>44049</v>
      </c>
      <c r="D642" s="1">
        <v>2667.75</v>
      </c>
      <c r="E642" s="1">
        <v>2682</v>
      </c>
      <c r="F642" s="1">
        <v>2753</v>
      </c>
      <c r="G642" s="1">
        <v>2662.7</v>
      </c>
      <c r="H642" s="1">
        <v>2751</v>
      </c>
      <c r="I642" s="1">
        <v>2738.05</v>
      </c>
      <c r="J642" s="1">
        <v>2721.84</v>
      </c>
      <c r="K642" s="1">
        <v>1340405</v>
      </c>
      <c r="L642" s="1">
        <v>3648367491.25</v>
      </c>
      <c r="M642" s="1">
        <v>54899</v>
      </c>
      <c r="N642" s="3">
        <f>IF(ISERR(LN(Table1844[[#This Row],[Close Price]]/I641)),"-",LN(Table1844[[#This Row],[Close Price]]/I641))</f>
        <v>2.60105676897288E-2</v>
      </c>
    </row>
    <row r="643" spans="1:14" x14ac:dyDescent="0.3">
      <c r="A643" s="1" t="s">
        <v>45</v>
      </c>
      <c r="B643" s="1" t="s">
        <v>14</v>
      </c>
      <c r="C643" s="2">
        <v>44050</v>
      </c>
      <c r="D643" s="1">
        <v>2738.05</v>
      </c>
      <c r="E643" s="1">
        <v>2748</v>
      </c>
      <c r="F643" s="1">
        <v>2820</v>
      </c>
      <c r="G643" s="1">
        <v>2722.4</v>
      </c>
      <c r="H643" s="1">
        <v>2799.8</v>
      </c>
      <c r="I643" s="1">
        <v>2784.85</v>
      </c>
      <c r="J643" s="1">
        <v>2763.57</v>
      </c>
      <c r="K643" s="1">
        <v>1448742</v>
      </c>
      <c r="L643" s="1">
        <v>4003705601.1500001</v>
      </c>
      <c r="M643" s="1">
        <v>74928</v>
      </c>
      <c r="N643" s="3">
        <f>IF(ISERR(LN(Table1844[[#This Row],[Close Price]]/I642)),"-",LN(Table1844[[#This Row],[Close Price]]/I642))</f>
        <v>1.6948023760387971E-2</v>
      </c>
    </row>
    <row r="644" spans="1:14" x14ac:dyDescent="0.3">
      <c r="A644" s="1" t="s">
        <v>45</v>
      </c>
      <c r="B644" s="1" t="s">
        <v>14</v>
      </c>
      <c r="C644" s="2">
        <v>44053</v>
      </c>
      <c r="D644" s="1">
        <v>2784.85</v>
      </c>
      <c r="E644" s="1">
        <v>3063.3</v>
      </c>
      <c r="F644" s="1">
        <v>3293</v>
      </c>
      <c r="G644" s="1">
        <v>3063.3</v>
      </c>
      <c r="H644" s="1">
        <v>3120.75</v>
      </c>
      <c r="I644" s="1">
        <v>3117.8</v>
      </c>
      <c r="J644" s="1">
        <v>3143.68</v>
      </c>
      <c r="K644" s="1">
        <v>6015327</v>
      </c>
      <c r="L644" s="1">
        <v>18910268106.150002</v>
      </c>
      <c r="M644" s="1">
        <v>224315</v>
      </c>
      <c r="N644" s="3">
        <f>IF(ISERR(LN(Table1844[[#This Row],[Close Price]]/I643)),"-",LN(Table1844[[#This Row],[Close Price]]/I643))</f>
        <v>0.11293361293178965</v>
      </c>
    </row>
    <row r="645" spans="1:14" x14ac:dyDescent="0.3">
      <c r="A645" s="1" t="s">
        <v>45</v>
      </c>
      <c r="B645" s="1" t="s">
        <v>14</v>
      </c>
      <c r="C645" s="2">
        <v>44054</v>
      </c>
      <c r="D645" s="1">
        <v>3117.8</v>
      </c>
      <c r="E645" s="1">
        <v>3139.95</v>
      </c>
      <c r="F645" s="1">
        <v>3168.75</v>
      </c>
      <c r="G645" s="1">
        <v>3087</v>
      </c>
      <c r="H645" s="1">
        <v>3146</v>
      </c>
      <c r="I645" s="1">
        <v>3131.45</v>
      </c>
      <c r="J645" s="1">
        <v>3124.39</v>
      </c>
      <c r="K645" s="1">
        <v>2731084</v>
      </c>
      <c r="L645" s="1">
        <v>8532982389.25</v>
      </c>
      <c r="M645" s="1">
        <v>126741</v>
      </c>
      <c r="N645" s="3">
        <f>IF(ISERR(LN(Table1844[[#This Row],[Close Price]]/I644)),"-",LN(Table1844[[#This Row],[Close Price]]/I644))</f>
        <v>4.368531170337548E-3</v>
      </c>
    </row>
    <row r="646" spans="1:14" x14ac:dyDescent="0.3">
      <c r="A646" s="1" t="s">
        <v>45</v>
      </c>
      <c r="B646" s="1" t="s">
        <v>14</v>
      </c>
      <c r="C646" s="2">
        <v>44055</v>
      </c>
      <c r="D646" s="1">
        <v>3131.45</v>
      </c>
      <c r="E646" s="1">
        <v>3122</v>
      </c>
      <c r="F646" s="1">
        <v>3131</v>
      </c>
      <c r="G646" s="1">
        <v>3012.1</v>
      </c>
      <c r="H646" s="1">
        <v>3117</v>
      </c>
      <c r="I646" s="1">
        <v>3117</v>
      </c>
      <c r="J646" s="1">
        <v>3073.61</v>
      </c>
      <c r="K646" s="1">
        <v>2244001</v>
      </c>
      <c r="L646" s="1">
        <v>6897189673.75</v>
      </c>
      <c r="M646" s="1">
        <v>115087</v>
      </c>
      <c r="N646" s="3">
        <f>IF(ISERR(LN(Table1844[[#This Row],[Close Price]]/I645)),"-",LN(Table1844[[#This Row],[Close Price]]/I645))</f>
        <v>-4.6251552815811349E-3</v>
      </c>
    </row>
    <row r="647" spans="1:14" x14ac:dyDescent="0.3">
      <c r="A647" s="1" t="s">
        <v>45</v>
      </c>
      <c r="B647" s="1" t="s">
        <v>14</v>
      </c>
      <c r="C647" s="2">
        <v>44056</v>
      </c>
      <c r="D647" s="1">
        <v>3117</v>
      </c>
      <c r="E647" s="1">
        <v>3110</v>
      </c>
      <c r="F647" s="1">
        <v>3180</v>
      </c>
      <c r="G647" s="1">
        <v>3093.65</v>
      </c>
      <c r="H647" s="1">
        <v>3120</v>
      </c>
      <c r="I647" s="1">
        <v>3125.5</v>
      </c>
      <c r="J647" s="1">
        <v>3139.99</v>
      </c>
      <c r="K647" s="1">
        <v>1916602</v>
      </c>
      <c r="L647" s="1">
        <v>6018102264.1499996</v>
      </c>
      <c r="M647" s="1">
        <v>104090</v>
      </c>
      <c r="N647" s="3">
        <f>IF(ISERR(LN(Table1844[[#This Row],[Close Price]]/I646)),"-",LN(Table1844[[#This Row],[Close Price]]/I646))</f>
        <v>2.72326960452993E-3</v>
      </c>
    </row>
    <row r="648" spans="1:14" x14ac:dyDescent="0.3">
      <c r="A648" s="1" t="s">
        <v>45</v>
      </c>
      <c r="B648" s="1" t="s">
        <v>14</v>
      </c>
      <c r="C648" s="2">
        <v>44057</v>
      </c>
      <c r="D648" s="1">
        <v>3125.5</v>
      </c>
      <c r="E648" s="1">
        <v>3135</v>
      </c>
      <c r="F648" s="1">
        <v>3185</v>
      </c>
      <c r="G648" s="1">
        <v>3060.1</v>
      </c>
      <c r="H648" s="1">
        <v>3090.75</v>
      </c>
      <c r="I648" s="1">
        <v>3089.8</v>
      </c>
      <c r="J648" s="1">
        <v>3129.91</v>
      </c>
      <c r="K648" s="1">
        <v>1959969</v>
      </c>
      <c r="L648" s="1">
        <v>6134530015.3000002</v>
      </c>
      <c r="M648" s="1">
        <v>118241</v>
      </c>
      <c r="N648" s="3">
        <f>IF(ISERR(LN(Table1844[[#This Row],[Close Price]]/I647)),"-",LN(Table1844[[#This Row],[Close Price]]/I647))</f>
        <v>-1.1487906493917604E-2</v>
      </c>
    </row>
    <row r="649" spans="1:14" x14ac:dyDescent="0.3">
      <c r="A649" s="1" t="s">
        <v>45</v>
      </c>
      <c r="B649" s="1" t="s">
        <v>14</v>
      </c>
      <c r="C649" s="2">
        <v>44060</v>
      </c>
      <c r="D649" s="1">
        <v>3089.8</v>
      </c>
      <c r="E649" s="1">
        <v>3120</v>
      </c>
      <c r="F649" s="1">
        <v>3139</v>
      </c>
      <c r="G649" s="1">
        <v>3071.35</v>
      </c>
      <c r="H649" s="1">
        <v>3134.2</v>
      </c>
      <c r="I649" s="1">
        <v>3129.55</v>
      </c>
      <c r="J649" s="1">
        <v>3113.49</v>
      </c>
      <c r="K649" s="1">
        <v>1194516</v>
      </c>
      <c r="L649" s="1">
        <v>3719111521.25</v>
      </c>
      <c r="M649" s="1">
        <v>84305</v>
      </c>
      <c r="N649" s="3">
        <f>IF(ISERR(LN(Table1844[[#This Row],[Close Price]]/I648)),"-",LN(Table1844[[#This Row],[Close Price]]/I648))</f>
        <v>1.2782860352305999E-2</v>
      </c>
    </row>
    <row r="650" spans="1:14" x14ac:dyDescent="0.3">
      <c r="A650" s="1" t="s">
        <v>45</v>
      </c>
      <c r="B650" s="1" t="s">
        <v>14</v>
      </c>
      <c r="C650" s="2">
        <v>44061</v>
      </c>
      <c r="D650" s="1">
        <v>3129.55</v>
      </c>
      <c r="E650" s="1">
        <v>3129.85</v>
      </c>
      <c r="F650" s="1">
        <v>3160</v>
      </c>
      <c r="G650" s="1">
        <v>3095</v>
      </c>
      <c r="H650" s="1">
        <v>3144.95</v>
      </c>
      <c r="I650" s="1">
        <v>3150.85</v>
      </c>
      <c r="J650" s="1">
        <v>3132.65</v>
      </c>
      <c r="K650" s="1">
        <v>1416546</v>
      </c>
      <c r="L650" s="1">
        <v>4437543041.8000002</v>
      </c>
      <c r="M650" s="1">
        <v>75074</v>
      </c>
      <c r="N650" s="3">
        <f>IF(ISERR(LN(Table1844[[#This Row],[Close Price]]/I649)),"-",LN(Table1844[[#This Row],[Close Price]]/I649))</f>
        <v>6.7830334586573161E-3</v>
      </c>
    </row>
    <row r="651" spans="1:14" x14ac:dyDescent="0.3">
      <c r="A651" s="1" t="s">
        <v>45</v>
      </c>
      <c r="B651" s="1" t="s">
        <v>14</v>
      </c>
      <c r="C651" s="2">
        <v>44062</v>
      </c>
      <c r="D651" s="1">
        <v>3150.85</v>
      </c>
      <c r="E651" s="1">
        <v>3166.65</v>
      </c>
      <c r="F651" s="1">
        <v>3190</v>
      </c>
      <c r="G651" s="1">
        <v>3140.45</v>
      </c>
      <c r="H651" s="1">
        <v>3169.85</v>
      </c>
      <c r="I651" s="1">
        <v>3159.6</v>
      </c>
      <c r="J651" s="1">
        <v>3166.82</v>
      </c>
      <c r="K651" s="1">
        <v>1002936</v>
      </c>
      <c r="L651" s="1">
        <v>3176117659</v>
      </c>
      <c r="M651" s="1">
        <v>44542</v>
      </c>
      <c r="N651" s="3">
        <f>IF(ISERR(LN(Table1844[[#This Row],[Close Price]]/I650)),"-",LN(Table1844[[#This Row],[Close Price]]/I650))</f>
        <v>2.7731796013513881E-3</v>
      </c>
    </row>
    <row r="652" spans="1:14" x14ac:dyDescent="0.3">
      <c r="A652" s="1" t="s">
        <v>45</v>
      </c>
      <c r="B652" s="1" t="s">
        <v>14</v>
      </c>
      <c r="C652" s="2">
        <v>44063</v>
      </c>
      <c r="D652" s="1">
        <v>3159.6</v>
      </c>
      <c r="E652" s="1">
        <v>3130.1</v>
      </c>
      <c r="F652" s="1">
        <v>3207</v>
      </c>
      <c r="G652" s="1">
        <v>3121.1</v>
      </c>
      <c r="H652" s="1">
        <v>3185.9</v>
      </c>
      <c r="I652" s="1">
        <v>3189.3</v>
      </c>
      <c r="J652" s="1">
        <v>3186.54</v>
      </c>
      <c r="K652" s="1">
        <v>1019096</v>
      </c>
      <c r="L652" s="1">
        <v>3247394164.4000001</v>
      </c>
      <c r="M652" s="1">
        <v>52983</v>
      </c>
      <c r="N652" s="3">
        <f>IF(ISERR(LN(Table1844[[#This Row],[Close Price]]/I651)),"-",LN(Table1844[[#This Row],[Close Price]]/I651))</f>
        <v>9.356019672405182E-3</v>
      </c>
    </row>
    <row r="653" spans="1:14" x14ac:dyDescent="0.3">
      <c r="A653" s="1" t="s">
        <v>45</v>
      </c>
      <c r="B653" s="1" t="s">
        <v>14</v>
      </c>
      <c r="C653" s="2">
        <v>44064</v>
      </c>
      <c r="D653" s="1">
        <v>3189.3</v>
      </c>
      <c r="E653" s="1">
        <v>3256</v>
      </c>
      <c r="F653" s="1">
        <v>3335</v>
      </c>
      <c r="G653" s="1">
        <v>3222.65</v>
      </c>
      <c r="H653" s="1">
        <v>3260</v>
      </c>
      <c r="I653" s="1">
        <v>3247.35</v>
      </c>
      <c r="J653" s="1">
        <v>3274.64</v>
      </c>
      <c r="K653" s="1">
        <v>3851481</v>
      </c>
      <c r="L653" s="1">
        <v>12612223674.200001</v>
      </c>
      <c r="M653" s="1">
        <v>157590</v>
      </c>
      <c r="N653" s="3">
        <f>IF(ISERR(LN(Table1844[[#This Row],[Close Price]]/I652)),"-",LN(Table1844[[#This Row],[Close Price]]/I652))</f>
        <v>1.8037822138879816E-2</v>
      </c>
    </row>
    <row r="654" spans="1:14" x14ac:dyDescent="0.3">
      <c r="A654" s="1" t="s">
        <v>45</v>
      </c>
      <c r="B654" s="1" t="s">
        <v>14</v>
      </c>
      <c r="C654" s="2">
        <v>44067</v>
      </c>
      <c r="D654" s="1">
        <v>3247.35</v>
      </c>
      <c r="E654" s="1">
        <v>3269.5</v>
      </c>
      <c r="F654" s="1">
        <v>3280</v>
      </c>
      <c r="G654" s="1">
        <v>3211.85</v>
      </c>
      <c r="H654" s="1">
        <v>3243</v>
      </c>
      <c r="I654" s="1">
        <v>3240.2</v>
      </c>
      <c r="J654" s="1">
        <v>3240.64</v>
      </c>
      <c r="K654" s="1">
        <v>842907</v>
      </c>
      <c r="L654" s="1">
        <v>2731560668.0999999</v>
      </c>
      <c r="M654" s="1">
        <v>49568</v>
      </c>
      <c r="N654" s="3">
        <f>IF(ISERR(LN(Table1844[[#This Row],[Close Price]]/I653)),"-",LN(Table1844[[#This Row],[Close Price]]/I653))</f>
        <v>-2.2042228252313226E-3</v>
      </c>
    </row>
    <row r="655" spans="1:14" x14ac:dyDescent="0.3">
      <c r="A655" s="1" t="s">
        <v>45</v>
      </c>
      <c r="B655" s="1" t="s">
        <v>14</v>
      </c>
      <c r="C655" s="2">
        <v>44068</v>
      </c>
      <c r="D655" s="1">
        <v>3240.2</v>
      </c>
      <c r="E655" s="1">
        <v>3254.75</v>
      </c>
      <c r="F655" s="1">
        <v>3268.95</v>
      </c>
      <c r="G655" s="1">
        <v>3220.65</v>
      </c>
      <c r="H655" s="1">
        <v>3239.15</v>
      </c>
      <c r="I655" s="1">
        <v>3245.9</v>
      </c>
      <c r="J655" s="1">
        <v>3241.45</v>
      </c>
      <c r="K655" s="1">
        <v>887404</v>
      </c>
      <c r="L655" s="1">
        <v>2876479450.0500002</v>
      </c>
      <c r="M655" s="1">
        <v>48794</v>
      </c>
      <c r="N655" s="3">
        <f>IF(ISERR(LN(Table1844[[#This Row],[Close Price]]/I654)),"-",LN(Table1844[[#This Row],[Close Price]]/I654))</f>
        <v>1.7576051764107707E-3</v>
      </c>
    </row>
    <row r="656" spans="1:14" x14ac:dyDescent="0.3">
      <c r="A656" s="1" t="s">
        <v>45</v>
      </c>
      <c r="B656" s="1" t="s">
        <v>14</v>
      </c>
      <c r="C656" s="2">
        <v>44069</v>
      </c>
      <c r="D656" s="1">
        <v>3245.9</v>
      </c>
      <c r="E656" s="1">
        <v>3248.9</v>
      </c>
      <c r="F656" s="1">
        <v>3262.15</v>
      </c>
      <c r="G656" s="1">
        <v>3182.75</v>
      </c>
      <c r="H656" s="1">
        <v>3195</v>
      </c>
      <c r="I656" s="1">
        <v>3196.8</v>
      </c>
      <c r="J656" s="1">
        <v>3215.81</v>
      </c>
      <c r="K656" s="1">
        <v>700169</v>
      </c>
      <c r="L656" s="1">
        <v>2251612874.9000001</v>
      </c>
      <c r="M656" s="1">
        <v>42774</v>
      </c>
      <c r="N656" s="3">
        <f>IF(ISERR(LN(Table1844[[#This Row],[Close Price]]/I655)),"-",LN(Table1844[[#This Row],[Close Price]]/I655))</f>
        <v>-1.5242351998494032E-2</v>
      </c>
    </row>
    <row r="657" spans="1:14" x14ac:dyDescent="0.3">
      <c r="A657" s="1" t="s">
        <v>45</v>
      </c>
      <c r="B657" s="1" t="s">
        <v>14</v>
      </c>
      <c r="C657" s="2">
        <v>44070</v>
      </c>
      <c r="D657" s="1">
        <v>3196.8</v>
      </c>
      <c r="E657" s="1">
        <v>3200</v>
      </c>
      <c r="F657" s="1">
        <v>3278</v>
      </c>
      <c r="G657" s="1">
        <v>3185</v>
      </c>
      <c r="H657" s="1">
        <v>3271.95</v>
      </c>
      <c r="I657" s="1">
        <v>3268.45</v>
      </c>
      <c r="J657" s="1">
        <v>3250.41</v>
      </c>
      <c r="K657" s="1">
        <v>1013525</v>
      </c>
      <c r="L657" s="1">
        <v>3294368805.5500002</v>
      </c>
      <c r="M657" s="1">
        <v>68101</v>
      </c>
      <c r="N657" s="3">
        <f>IF(ISERR(LN(Table1844[[#This Row],[Close Price]]/I656)),"-",LN(Table1844[[#This Row],[Close Price]]/I656))</f>
        <v>2.2165556944444647E-2</v>
      </c>
    </row>
    <row r="658" spans="1:14" x14ac:dyDescent="0.3">
      <c r="A658" s="1" t="s">
        <v>45</v>
      </c>
      <c r="B658" s="1" t="s">
        <v>14</v>
      </c>
      <c r="C658" s="2">
        <v>44071</v>
      </c>
      <c r="D658" s="1">
        <v>3268.45</v>
      </c>
      <c r="E658" s="1">
        <v>3280</v>
      </c>
      <c r="F658" s="1">
        <v>3297.9</v>
      </c>
      <c r="G658" s="1">
        <v>3259</v>
      </c>
      <c r="H658" s="1">
        <v>3265.25</v>
      </c>
      <c r="I658" s="1">
        <v>3272.85</v>
      </c>
      <c r="J658" s="1">
        <v>3277.47</v>
      </c>
      <c r="K658" s="1">
        <v>636725</v>
      </c>
      <c r="L658" s="1">
        <v>2086844519.4000001</v>
      </c>
      <c r="M658" s="1">
        <v>42204</v>
      </c>
      <c r="N658" s="3">
        <f>IF(ISERR(LN(Table1844[[#This Row],[Close Price]]/I657)),"-",LN(Table1844[[#This Row],[Close Price]]/I657))</f>
        <v>1.3452985380898014E-3</v>
      </c>
    </row>
    <row r="659" spans="1:14" x14ac:dyDescent="0.3">
      <c r="A659" s="1" t="s">
        <v>45</v>
      </c>
      <c r="B659" s="1" t="s">
        <v>14</v>
      </c>
      <c r="C659" s="2">
        <v>44074</v>
      </c>
      <c r="D659" s="1">
        <v>3272.85</v>
      </c>
      <c r="E659" s="1">
        <v>3285</v>
      </c>
      <c r="F659" s="1">
        <v>3293.95</v>
      </c>
      <c r="G659" s="1">
        <v>3094.85</v>
      </c>
      <c r="H659" s="1">
        <v>3111.15</v>
      </c>
      <c r="I659" s="1">
        <v>3122.8</v>
      </c>
      <c r="J659" s="1">
        <v>3174.24</v>
      </c>
      <c r="K659" s="1">
        <v>1472481</v>
      </c>
      <c r="L659" s="1">
        <v>4674002950.6499996</v>
      </c>
      <c r="M659" s="1">
        <v>68650</v>
      </c>
      <c r="N659" s="3">
        <f>IF(ISERR(LN(Table1844[[#This Row],[Close Price]]/I658)),"-",LN(Table1844[[#This Row],[Close Price]]/I658))</f>
        <v>-4.6931129690633122E-2</v>
      </c>
    </row>
    <row r="660" spans="1:14" x14ac:dyDescent="0.3">
      <c r="A660" s="1" t="s">
        <v>45</v>
      </c>
      <c r="B660" s="1" t="s">
        <v>14</v>
      </c>
      <c r="C660" s="2">
        <v>44075</v>
      </c>
      <c r="D660" s="1">
        <v>3122.8</v>
      </c>
      <c r="E660" s="1">
        <v>3114</v>
      </c>
      <c r="F660" s="1">
        <v>3260.4</v>
      </c>
      <c r="G660" s="1">
        <v>3101.3</v>
      </c>
      <c r="H660" s="1">
        <v>3251.9</v>
      </c>
      <c r="I660" s="1">
        <v>3231.1</v>
      </c>
      <c r="J660" s="1">
        <v>3189.72</v>
      </c>
      <c r="K660" s="1">
        <v>981942</v>
      </c>
      <c r="L660" s="1">
        <v>3132119890.4000001</v>
      </c>
      <c r="M660" s="1">
        <v>43519</v>
      </c>
      <c r="N660" s="3">
        <f>IF(ISERR(LN(Table1844[[#This Row],[Close Price]]/I659)),"-",LN(Table1844[[#This Row],[Close Price]]/I659))</f>
        <v>3.4092601269641573E-2</v>
      </c>
    </row>
    <row r="661" spans="1:14" x14ac:dyDescent="0.3">
      <c r="A661" s="1" t="s">
        <v>45</v>
      </c>
      <c r="B661" s="1" t="s">
        <v>14</v>
      </c>
      <c r="C661" s="2">
        <v>44076</v>
      </c>
      <c r="D661" s="1">
        <v>3231.1</v>
      </c>
      <c r="E661" s="1">
        <v>3247.3</v>
      </c>
      <c r="F661" s="1">
        <v>3340</v>
      </c>
      <c r="G661" s="1">
        <v>3240</v>
      </c>
      <c r="H661" s="1">
        <v>3330</v>
      </c>
      <c r="I661" s="1">
        <v>3330.7</v>
      </c>
      <c r="J661" s="1">
        <v>3293.85</v>
      </c>
      <c r="K661" s="1">
        <v>992629</v>
      </c>
      <c r="L661" s="1">
        <v>3269572280.6500001</v>
      </c>
      <c r="M661" s="1">
        <v>58232</v>
      </c>
      <c r="N661" s="3">
        <f>IF(ISERR(LN(Table1844[[#This Row],[Close Price]]/I660)),"-",LN(Table1844[[#This Row],[Close Price]]/I660))</f>
        <v>3.0359855577851765E-2</v>
      </c>
    </row>
    <row r="662" spans="1:14" x14ac:dyDescent="0.3">
      <c r="A662" s="1" t="s">
        <v>45</v>
      </c>
      <c r="B662" s="1" t="s">
        <v>14</v>
      </c>
      <c r="C662" s="2">
        <v>44077</v>
      </c>
      <c r="D662" s="1">
        <v>3330.7</v>
      </c>
      <c r="E662" s="1">
        <v>3330</v>
      </c>
      <c r="F662" s="1">
        <v>3349.4</v>
      </c>
      <c r="G662" s="1">
        <v>3272.35</v>
      </c>
      <c r="H662" s="1">
        <v>3273.05</v>
      </c>
      <c r="I662" s="1">
        <v>3282.5</v>
      </c>
      <c r="J662" s="1">
        <v>3305.04</v>
      </c>
      <c r="K662" s="1">
        <v>829880</v>
      </c>
      <c r="L662" s="1">
        <v>2742787695.6999998</v>
      </c>
      <c r="M662" s="1">
        <v>42239</v>
      </c>
      <c r="N662" s="3">
        <f>IF(ISERR(LN(Table1844[[#This Row],[Close Price]]/I661)),"-",LN(Table1844[[#This Row],[Close Price]]/I661))</f>
        <v>-1.457716491667801E-2</v>
      </c>
    </row>
    <row r="663" spans="1:14" x14ac:dyDescent="0.3">
      <c r="A663" s="1" t="s">
        <v>45</v>
      </c>
      <c r="B663" s="1" t="s">
        <v>14</v>
      </c>
      <c r="C663" s="2">
        <v>44078</v>
      </c>
      <c r="D663" s="1">
        <v>3282.5</v>
      </c>
      <c r="E663" s="1">
        <v>3241</v>
      </c>
      <c r="F663" s="1">
        <v>3320.95</v>
      </c>
      <c r="G663" s="1">
        <v>3209</v>
      </c>
      <c r="H663" s="1">
        <v>3230.1</v>
      </c>
      <c r="I663" s="1">
        <v>3223.15</v>
      </c>
      <c r="J663" s="1">
        <v>3267.21</v>
      </c>
      <c r="K663" s="1">
        <v>867270</v>
      </c>
      <c r="L663" s="1">
        <v>2833556435.0999999</v>
      </c>
      <c r="M663" s="1">
        <v>53237</v>
      </c>
      <c r="N663" s="3">
        <f>IF(ISERR(LN(Table1844[[#This Row],[Close Price]]/I662)),"-",LN(Table1844[[#This Row],[Close Price]]/I662))</f>
        <v>-1.824618495426189E-2</v>
      </c>
    </row>
    <row r="664" spans="1:14" x14ac:dyDescent="0.3">
      <c r="A664" s="1" t="s">
        <v>45</v>
      </c>
      <c r="B664" s="1" t="s">
        <v>14</v>
      </c>
      <c r="C664" s="2">
        <v>44081</v>
      </c>
      <c r="D664" s="1">
        <v>3223.15</v>
      </c>
      <c r="E664" s="1">
        <v>3243.3</v>
      </c>
      <c r="F664" s="1">
        <v>3248.6</v>
      </c>
      <c r="G664" s="1">
        <v>3170</v>
      </c>
      <c r="H664" s="1">
        <v>3190</v>
      </c>
      <c r="I664" s="1">
        <v>3199.1</v>
      </c>
      <c r="J664" s="1">
        <v>3204.94</v>
      </c>
      <c r="K664" s="1">
        <v>582359</v>
      </c>
      <c r="L664" s="1">
        <v>1866423164.95</v>
      </c>
      <c r="M664" s="1">
        <v>44940</v>
      </c>
      <c r="N664" s="3">
        <f>IF(ISERR(LN(Table1844[[#This Row],[Close Price]]/I663)),"-",LN(Table1844[[#This Row],[Close Price]]/I663))</f>
        <v>-7.4896219930700369E-3</v>
      </c>
    </row>
    <row r="665" spans="1:14" x14ac:dyDescent="0.3">
      <c r="A665" s="1" t="s">
        <v>45</v>
      </c>
      <c r="B665" s="1" t="s">
        <v>14</v>
      </c>
      <c r="C665" s="2">
        <v>44082</v>
      </c>
      <c r="D665" s="1">
        <v>3199.1</v>
      </c>
      <c r="E665" s="1">
        <v>3209</v>
      </c>
      <c r="F665" s="1">
        <v>3216</v>
      </c>
      <c r="G665" s="1">
        <v>3095</v>
      </c>
      <c r="H665" s="1">
        <v>3103.6</v>
      </c>
      <c r="I665" s="1">
        <v>3112.6</v>
      </c>
      <c r="J665" s="1">
        <v>3151.75</v>
      </c>
      <c r="K665" s="1">
        <v>687872</v>
      </c>
      <c r="L665" s="1">
        <v>2167997589.9499998</v>
      </c>
      <c r="M665" s="1">
        <v>49654</v>
      </c>
      <c r="N665" s="3">
        <f>IF(ISERR(LN(Table1844[[#This Row],[Close Price]]/I664)),"-",LN(Table1844[[#This Row],[Close Price]]/I664))</f>
        <v>-2.7411130458709694E-2</v>
      </c>
    </row>
    <row r="666" spans="1:14" x14ac:dyDescent="0.3">
      <c r="A666" s="1" t="s">
        <v>45</v>
      </c>
      <c r="B666" s="1" t="s">
        <v>14</v>
      </c>
      <c r="C666" s="2">
        <v>44083</v>
      </c>
      <c r="D666" s="1">
        <v>3112.6</v>
      </c>
      <c r="E666" s="1">
        <v>3090</v>
      </c>
      <c r="F666" s="1">
        <v>3169.45</v>
      </c>
      <c r="G666" s="1">
        <v>3080</v>
      </c>
      <c r="H666" s="1">
        <v>3155.55</v>
      </c>
      <c r="I666" s="1">
        <v>3157.1</v>
      </c>
      <c r="J666" s="1">
        <v>3135.5</v>
      </c>
      <c r="K666" s="1">
        <v>904333</v>
      </c>
      <c r="L666" s="1">
        <v>2835532062.9499998</v>
      </c>
      <c r="M666" s="1">
        <v>61638</v>
      </c>
      <c r="N666" s="3">
        <f>IF(ISERR(LN(Table1844[[#This Row],[Close Price]]/I665)),"-",LN(Table1844[[#This Row],[Close Price]]/I665))</f>
        <v>1.4195494926851295E-2</v>
      </c>
    </row>
    <row r="667" spans="1:14" x14ac:dyDescent="0.3">
      <c r="A667" s="1" t="s">
        <v>45</v>
      </c>
      <c r="B667" s="1" t="s">
        <v>14</v>
      </c>
      <c r="C667" s="2">
        <v>44084</v>
      </c>
      <c r="D667" s="1">
        <v>3157.1</v>
      </c>
      <c r="E667" s="1">
        <v>3160</v>
      </c>
      <c r="F667" s="1">
        <v>3185</v>
      </c>
      <c r="G667" s="1">
        <v>3125.05</v>
      </c>
      <c r="H667" s="1">
        <v>3165</v>
      </c>
      <c r="I667" s="1">
        <v>3156.55</v>
      </c>
      <c r="J667" s="1">
        <v>3157.79</v>
      </c>
      <c r="K667" s="1">
        <v>503343</v>
      </c>
      <c r="L667" s="1">
        <v>1589450268.5</v>
      </c>
      <c r="M667" s="1">
        <v>36716</v>
      </c>
      <c r="N667" s="3">
        <f>IF(ISERR(LN(Table1844[[#This Row],[Close Price]]/I666)),"-",LN(Table1844[[#This Row],[Close Price]]/I666))</f>
        <v>-1.7422568605828908E-4</v>
      </c>
    </row>
    <row r="668" spans="1:14" x14ac:dyDescent="0.3">
      <c r="A668" s="1" t="s">
        <v>45</v>
      </c>
      <c r="B668" s="1" t="s">
        <v>14</v>
      </c>
      <c r="C668" s="2">
        <v>44085</v>
      </c>
      <c r="D668" s="1">
        <v>3156.55</v>
      </c>
      <c r="E668" s="1">
        <v>3157.6</v>
      </c>
      <c r="F668" s="1">
        <v>3172.35</v>
      </c>
      <c r="G668" s="1">
        <v>3118</v>
      </c>
      <c r="H668" s="1">
        <v>3143.95</v>
      </c>
      <c r="I668" s="1">
        <v>3146.65</v>
      </c>
      <c r="J668" s="1">
        <v>3143.3</v>
      </c>
      <c r="K668" s="1">
        <v>464651</v>
      </c>
      <c r="L668" s="1">
        <v>1460535202.1500001</v>
      </c>
      <c r="M668" s="1">
        <v>47327</v>
      </c>
      <c r="N668" s="3">
        <f>IF(ISERR(LN(Table1844[[#This Row],[Close Price]]/I667)),"-",LN(Table1844[[#This Row],[Close Price]]/I667))</f>
        <v>-3.1412641644624046E-3</v>
      </c>
    </row>
    <row r="669" spans="1:14" x14ac:dyDescent="0.3">
      <c r="A669" s="1" t="s">
        <v>45</v>
      </c>
      <c r="B669" s="1" t="s">
        <v>14</v>
      </c>
      <c r="C669" s="2">
        <v>44088</v>
      </c>
      <c r="D669" s="1">
        <v>3146.65</v>
      </c>
      <c r="E669" s="1">
        <v>3169.6</v>
      </c>
      <c r="F669" s="1">
        <v>3227.65</v>
      </c>
      <c r="G669" s="1">
        <v>3133.7</v>
      </c>
      <c r="H669" s="1">
        <v>3170</v>
      </c>
      <c r="I669" s="1">
        <v>3164.8</v>
      </c>
      <c r="J669" s="1">
        <v>3180.87</v>
      </c>
      <c r="K669" s="1">
        <v>773894</v>
      </c>
      <c r="L669" s="1">
        <v>2461657636.6999998</v>
      </c>
      <c r="M669" s="1">
        <v>48731</v>
      </c>
      <c r="N669" s="3">
        <f>IF(ISERR(LN(Table1844[[#This Row],[Close Price]]/I668)),"-",LN(Table1844[[#This Row],[Close Price]]/I668))</f>
        <v>5.7514675811529449E-3</v>
      </c>
    </row>
    <row r="670" spans="1:14" x14ac:dyDescent="0.3">
      <c r="A670" s="1" t="s">
        <v>45</v>
      </c>
      <c r="B670" s="1" t="s">
        <v>14</v>
      </c>
      <c r="C670" s="2">
        <v>44089</v>
      </c>
      <c r="D670" s="1">
        <v>3164.8</v>
      </c>
      <c r="E670" s="1">
        <v>3175</v>
      </c>
      <c r="F670" s="1">
        <v>3250</v>
      </c>
      <c r="G670" s="1">
        <v>3166.25</v>
      </c>
      <c r="H670" s="1">
        <v>3188.35</v>
      </c>
      <c r="I670" s="1">
        <v>3184.95</v>
      </c>
      <c r="J670" s="1">
        <v>3206.13</v>
      </c>
      <c r="K670" s="1">
        <v>1365374</v>
      </c>
      <c r="L670" s="1">
        <v>4377572160.5</v>
      </c>
      <c r="M670" s="1">
        <v>56151</v>
      </c>
      <c r="N670" s="3">
        <f>IF(ISERR(LN(Table1844[[#This Row],[Close Price]]/I669)),"-",LN(Table1844[[#This Row],[Close Price]]/I669))</f>
        <v>6.3467278675193427E-3</v>
      </c>
    </row>
    <row r="671" spans="1:14" x14ac:dyDescent="0.3">
      <c r="A671" s="1" t="s">
        <v>45</v>
      </c>
      <c r="B671" s="1" t="s">
        <v>14</v>
      </c>
      <c r="C671" s="2">
        <v>44090</v>
      </c>
      <c r="D671" s="1">
        <v>3184.95</v>
      </c>
      <c r="E671" s="1">
        <v>3181.1</v>
      </c>
      <c r="F671" s="1">
        <v>3274</v>
      </c>
      <c r="G671" s="1">
        <v>3179</v>
      </c>
      <c r="H671" s="1">
        <v>3245</v>
      </c>
      <c r="I671" s="1">
        <v>3244.35</v>
      </c>
      <c r="J671" s="1">
        <v>3234.74</v>
      </c>
      <c r="K671" s="1">
        <v>1064745</v>
      </c>
      <c r="L671" s="1">
        <v>3444170937.4000001</v>
      </c>
      <c r="M671" s="1">
        <v>54094</v>
      </c>
      <c r="N671" s="3">
        <f>IF(ISERR(LN(Table1844[[#This Row],[Close Price]]/I670)),"-",LN(Table1844[[#This Row],[Close Price]]/I670))</f>
        <v>1.8478431611507869E-2</v>
      </c>
    </row>
    <row r="672" spans="1:14" x14ac:dyDescent="0.3">
      <c r="A672" s="1" t="s">
        <v>45</v>
      </c>
      <c r="B672" s="1" t="s">
        <v>14</v>
      </c>
      <c r="C672" s="2">
        <v>44091</v>
      </c>
      <c r="D672" s="1">
        <v>3244.35</v>
      </c>
      <c r="E672" s="1">
        <v>3244.05</v>
      </c>
      <c r="F672" s="1">
        <v>3264.2</v>
      </c>
      <c r="G672" s="1">
        <v>3200</v>
      </c>
      <c r="H672" s="1">
        <v>3216</v>
      </c>
      <c r="I672" s="1">
        <v>3211.15</v>
      </c>
      <c r="J672" s="1">
        <v>3227.69</v>
      </c>
      <c r="K672" s="1">
        <v>688789</v>
      </c>
      <c r="L672" s="1">
        <v>2223197132.5999999</v>
      </c>
      <c r="M672" s="1">
        <v>36963</v>
      </c>
      <c r="N672" s="3">
        <f>IF(ISERR(LN(Table1844[[#This Row],[Close Price]]/I671)),"-",LN(Table1844[[#This Row],[Close Price]]/I671))</f>
        <v>-1.028589348980684E-2</v>
      </c>
    </row>
    <row r="673" spans="1:14" x14ac:dyDescent="0.3">
      <c r="A673" s="1" t="s">
        <v>45</v>
      </c>
      <c r="B673" s="1" t="s">
        <v>14</v>
      </c>
      <c r="C673" s="2">
        <v>44092</v>
      </c>
      <c r="D673" s="1">
        <v>3211.15</v>
      </c>
      <c r="E673" s="1">
        <v>3230</v>
      </c>
      <c r="F673" s="1">
        <v>3389</v>
      </c>
      <c r="G673" s="1">
        <v>3228</v>
      </c>
      <c r="H673" s="1">
        <v>3346</v>
      </c>
      <c r="I673" s="1">
        <v>3344.4</v>
      </c>
      <c r="J673" s="1">
        <v>3342.88</v>
      </c>
      <c r="K673" s="1">
        <v>3362845</v>
      </c>
      <c r="L673" s="1">
        <v>11241585123.700001</v>
      </c>
      <c r="M673" s="1">
        <v>144794</v>
      </c>
      <c r="N673" s="3">
        <f>IF(ISERR(LN(Table1844[[#This Row],[Close Price]]/I672)),"-",LN(Table1844[[#This Row],[Close Price]]/I672))</f>
        <v>4.0658176858289444E-2</v>
      </c>
    </row>
    <row r="674" spans="1:14" x14ac:dyDescent="0.3">
      <c r="A674" s="1" t="s">
        <v>45</v>
      </c>
      <c r="B674" s="1" t="s">
        <v>14</v>
      </c>
      <c r="C674" s="2">
        <v>44095</v>
      </c>
      <c r="D674" s="1">
        <v>3344.4</v>
      </c>
      <c r="E674" s="1">
        <v>3350.95</v>
      </c>
      <c r="F674" s="1">
        <v>3374.25</v>
      </c>
      <c r="G674" s="1">
        <v>3120.05</v>
      </c>
      <c r="H674" s="1">
        <v>3151.35</v>
      </c>
      <c r="I674" s="1">
        <v>3158.8</v>
      </c>
      <c r="J674" s="1">
        <v>3248.57</v>
      </c>
      <c r="K674" s="1">
        <v>1585479</v>
      </c>
      <c r="L674" s="1">
        <v>5150538802.5500002</v>
      </c>
      <c r="M674" s="1">
        <v>78548</v>
      </c>
      <c r="N674" s="3">
        <f>IF(ISERR(LN(Table1844[[#This Row],[Close Price]]/I673)),"-",LN(Table1844[[#This Row],[Close Price]]/I673))</f>
        <v>-5.7095096652476925E-2</v>
      </c>
    </row>
    <row r="675" spans="1:14" x14ac:dyDescent="0.3">
      <c r="A675" s="1" t="s">
        <v>45</v>
      </c>
      <c r="B675" s="1" t="s">
        <v>14</v>
      </c>
      <c r="C675" s="2">
        <v>44096</v>
      </c>
      <c r="D675" s="1">
        <v>3158.8</v>
      </c>
      <c r="E675" s="1">
        <v>3160</v>
      </c>
      <c r="F675" s="1">
        <v>3273.8</v>
      </c>
      <c r="G675" s="1">
        <v>3042.55</v>
      </c>
      <c r="H675" s="1">
        <v>3253.75</v>
      </c>
      <c r="I675" s="1">
        <v>3236.6</v>
      </c>
      <c r="J675" s="1">
        <v>3175.14</v>
      </c>
      <c r="K675" s="1">
        <v>1855842</v>
      </c>
      <c r="L675" s="1">
        <v>5892552324.0500002</v>
      </c>
      <c r="M675" s="1">
        <v>85546</v>
      </c>
      <c r="N675" s="3">
        <f>IF(ISERR(LN(Table1844[[#This Row],[Close Price]]/I674)),"-",LN(Table1844[[#This Row],[Close Price]]/I674))</f>
        <v>2.4331187459358958E-2</v>
      </c>
    </row>
    <row r="676" spans="1:14" x14ac:dyDescent="0.3">
      <c r="A676" s="1" t="s">
        <v>45</v>
      </c>
      <c r="B676" s="1" t="s">
        <v>14</v>
      </c>
      <c r="C676" s="2">
        <v>44097</v>
      </c>
      <c r="D676" s="1">
        <v>3236.6</v>
      </c>
      <c r="E676" s="1">
        <v>3253.75</v>
      </c>
      <c r="F676" s="1">
        <v>3290.4</v>
      </c>
      <c r="G676" s="1">
        <v>3129</v>
      </c>
      <c r="H676" s="1">
        <v>3165</v>
      </c>
      <c r="I676" s="1">
        <v>3147.55</v>
      </c>
      <c r="J676" s="1">
        <v>3192.82</v>
      </c>
      <c r="K676" s="1">
        <v>1499856</v>
      </c>
      <c r="L676" s="1">
        <v>4788772381.4499998</v>
      </c>
      <c r="M676" s="1">
        <v>77519</v>
      </c>
      <c r="N676" s="3">
        <f>IF(ISERR(LN(Table1844[[#This Row],[Close Price]]/I675)),"-",LN(Table1844[[#This Row],[Close Price]]/I675))</f>
        <v>-2.7899023666947242E-2</v>
      </c>
    </row>
    <row r="677" spans="1:14" x14ac:dyDescent="0.3">
      <c r="A677" s="1" t="s">
        <v>45</v>
      </c>
      <c r="B677" s="1" t="s">
        <v>14</v>
      </c>
      <c r="C677" s="2">
        <v>44098</v>
      </c>
      <c r="D677" s="1">
        <v>3147.55</v>
      </c>
      <c r="E677" s="1">
        <v>3090</v>
      </c>
      <c r="F677" s="1">
        <v>3151.8</v>
      </c>
      <c r="G677" s="1">
        <v>2985</v>
      </c>
      <c r="H677" s="1">
        <v>3022</v>
      </c>
      <c r="I677" s="1">
        <v>3020.45</v>
      </c>
      <c r="J677" s="1">
        <v>3033.94</v>
      </c>
      <c r="K677" s="1">
        <v>6257683</v>
      </c>
      <c r="L677" s="1">
        <v>18985420907.799999</v>
      </c>
      <c r="M677" s="1">
        <v>185340</v>
      </c>
      <c r="N677" s="3">
        <f>IF(ISERR(LN(Table1844[[#This Row],[Close Price]]/I676)),"-",LN(Table1844[[#This Row],[Close Price]]/I676))</f>
        <v>-4.1218545524790082E-2</v>
      </c>
    </row>
    <row r="678" spans="1:14" x14ac:dyDescent="0.3">
      <c r="A678" s="1" t="s">
        <v>45</v>
      </c>
      <c r="B678" s="1" t="s">
        <v>14</v>
      </c>
      <c r="C678" s="2">
        <v>44099</v>
      </c>
      <c r="D678" s="1">
        <v>3020.45</v>
      </c>
      <c r="E678" s="1">
        <v>3060</v>
      </c>
      <c r="F678" s="1">
        <v>3108</v>
      </c>
      <c r="G678" s="1">
        <v>3004.65</v>
      </c>
      <c r="H678" s="1">
        <v>3051</v>
      </c>
      <c r="I678" s="1">
        <v>3060.75</v>
      </c>
      <c r="J678" s="1">
        <v>3058.78</v>
      </c>
      <c r="K678" s="1">
        <v>1595002</v>
      </c>
      <c r="L678" s="1">
        <v>4878766748.75</v>
      </c>
      <c r="M678" s="1">
        <v>78140</v>
      </c>
      <c r="N678" s="3">
        <f>IF(ISERR(LN(Table1844[[#This Row],[Close Price]]/I677)),"-",LN(Table1844[[#This Row],[Close Price]]/I677))</f>
        <v>1.3254157062977147E-2</v>
      </c>
    </row>
    <row r="679" spans="1:14" x14ac:dyDescent="0.3">
      <c r="A679" s="1" t="s">
        <v>45</v>
      </c>
      <c r="B679" s="1" t="s">
        <v>14</v>
      </c>
      <c r="C679" s="2">
        <v>44102</v>
      </c>
      <c r="D679" s="1">
        <v>3060.75</v>
      </c>
      <c r="E679" s="1">
        <v>3100</v>
      </c>
      <c r="F679" s="1">
        <v>3130</v>
      </c>
      <c r="G679" s="1">
        <v>3021.65</v>
      </c>
      <c r="H679" s="1">
        <v>3089</v>
      </c>
      <c r="I679" s="1">
        <v>3097.15</v>
      </c>
      <c r="J679" s="1">
        <v>3079.24</v>
      </c>
      <c r="K679" s="1">
        <v>1269287</v>
      </c>
      <c r="L679" s="1">
        <v>3908439953.1500001</v>
      </c>
      <c r="M679" s="1">
        <v>59254</v>
      </c>
      <c r="N679" s="3">
        <f>IF(ISERR(LN(Table1844[[#This Row],[Close Price]]/I678)),"-",LN(Table1844[[#This Row],[Close Price]]/I678))</f>
        <v>1.1822349814647855E-2</v>
      </c>
    </row>
    <row r="680" spans="1:14" x14ac:dyDescent="0.3">
      <c r="A680" s="1" t="s">
        <v>45</v>
      </c>
      <c r="B680" s="1" t="s">
        <v>14</v>
      </c>
      <c r="C680" s="2">
        <v>44103</v>
      </c>
      <c r="D680" s="1">
        <v>3097.15</v>
      </c>
      <c r="E680" s="1">
        <v>3100</v>
      </c>
      <c r="F680" s="1">
        <v>3139</v>
      </c>
      <c r="G680" s="1">
        <v>3048.65</v>
      </c>
      <c r="H680" s="1">
        <v>3061.9</v>
      </c>
      <c r="I680" s="1">
        <v>3061.9</v>
      </c>
      <c r="J680" s="1">
        <v>3084.35</v>
      </c>
      <c r="K680" s="1">
        <v>1187340</v>
      </c>
      <c r="L680" s="1">
        <v>3662173665.1999998</v>
      </c>
      <c r="M680" s="1">
        <v>51837</v>
      </c>
      <c r="N680" s="3">
        <f>IF(ISERR(LN(Table1844[[#This Row],[Close Price]]/I679)),"-",LN(Table1844[[#This Row],[Close Price]]/I679))</f>
        <v>-1.1446695477547435E-2</v>
      </c>
    </row>
    <row r="681" spans="1:14" x14ac:dyDescent="0.3">
      <c r="A681" s="1" t="s">
        <v>45</v>
      </c>
      <c r="B681" s="1" t="s">
        <v>14</v>
      </c>
      <c r="C681" s="2">
        <v>44104</v>
      </c>
      <c r="D681" s="1">
        <v>3061.9</v>
      </c>
      <c r="E681" s="1">
        <v>3089</v>
      </c>
      <c r="F681" s="1">
        <v>3135</v>
      </c>
      <c r="G681" s="1">
        <v>3040</v>
      </c>
      <c r="H681" s="1">
        <v>3052</v>
      </c>
      <c r="I681" s="1">
        <v>3047.95</v>
      </c>
      <c r="J681" s="1">
        <v>3082.43</v>
      </c>
      <c r="K681" s="1">
        <v>1416089</v>
      </c>
      <c r="L681" s="1">
        <v>4364990038.1000004</v>
      </c>
      <c r="M681" s="1">
        <v>80539</v>
      </c>
      <c r="N681" s="3">
        <f>IF(ISERR(LN(Table1844[[#This Row],[Close Price]]/I680)),"-",LN(Table1844[[#This Row],[Close Price]]/I680))</f>
        <v>-4.5664048186137137E-3</v>
      </c>
    </row>
  </sheetData>
  <pageMargins left="0.7" right="0.7" top="0.75" bottom="0.75" header="0.3" footer="0.3"/>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74F60-2D85-4EDA-9312-7B0DB46FD715}">
  <dimension ref="A1:K681"/>
  <sheetViews>
    <sheetView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9.6640625" bestFit="1" customWidth="1"/>
    <col min="10" max="10" width="33.88671875" bestFit="1" customWidth="1"/>
    <col min="11" max="11" width="9" bestFit="1" customWidth="1"/>
  </cols>
  <sheetData>
    <row r="1" spans="1:11" x14ac:dyDescent="0.3">
      <c r="A1" s="1" t="s">
        <v>2</v>
      </c>
      <c r="B1" s="1" t="s">
        <v>16</v>
      </c>
      <c r="C1" s="1" t="s">
        <v>17</v>
      </c>
      <c r="D1" s="1" t="s">
        <v>18</v>
      </c>
      <c r="E1" s="1" t="s">
        <v>19</v>
      </c>
      <c r="F1" s="1" t="s">
        <v>20</v>
      </c>
      <c r="G1" s="1" t="s">
        <v>21</v>
      </c>
      <c r="H1" s="3" t="s">
        <v>15</v>
      </c>
    </row>
    <row r="2" spans="1:11" ht="15" thickBot="1" x14ac:dyDescent="0.35">
      <c r="A2" s="2">
        <v>43101</v>
      </c>
      <c r="B2" s="1">
        <v>9627.4</v>
      </c>
      <c r="C2" s="1">
        <v>9740.6</v>
      </c>
      <c r="D2" s="1">
        <v>9588.9500000000007</v>
      </c>
      <c r="E2" s="1">
        <v>9618.15</v>
      </c>
      <c r="F2" s="1">
        <v>10894193</v>
      </c>
      <c r="G2" s="1">
        <v>752.74</v>
      </c>
      <c r="H2" s="3" t="str">
        <f>IF(ISERR(LN(Table13945[[#This Row],[Close]]/E1)),"-",LN(Table13945[[#This Row],[Close]]/E1))</f>
        <v>-</v>
      </c>
    </row>
    <row r="3" spans="1:11" x14ac:dyDescent="0.3">
      <c r="A3" s="2">
        <v>43102</v>
      </c>
      <c r="B3" s="1">
        <v>9662.2000000000007</v>
      </c>
      <c r="C3" s="1">
        <v>9708.4500000000007</v>
      </c>
      <c r="D3" s="1">
        <v>9531</v>
      </c>
      <c r="E3" s="1">
        <v>9565.7999999999993</v>
      </c>
      <c r="F3" s="1">
        <v>9652641</v>
      </c>
      <c r="G3" s="1">
        <v>706.89</v>
      </c>
      <c r="H3" s="3">
        <f>IF(ISERR(LN(Table13945[[#This Row],[Close]]/E2)),"-",LN(Table13945[[#This Row],[Close]]/E2))</f>
        <v>-5.4577008325746171E-3</v>
      </c>
      <c r="J3" s="5" t="s">
        <v>23</v>
      </c>
      <c r="K3" s="6">
        <f>_xlfn.COVARIANCE.P(Table1844[Return],Table13945[Return])</f>
        <v>1.9371084743116372E-4</v>
      </c>
    </row>
    <row r="4" spans="1:11" x14ac:dyDescent="0.3">
      <c r="A4" s="2">
        <v>43103</v>
      </c>
      <c r="B4" s="1">
        <v>9585.65</v>
      </c>
      <c r="C4" s="1">
        <v>9605.15</v>
      </c>
      <c r="D4" s="1">
        <v>9505.5499999999993</v>
      </c>
      <c r="E4" s="1">
        <v>9519.5499999999993</v>
      </c>
      <c r="F4" s="1">
        <v>11198773</v>
      </c>
      <c r="G4" s="1">
        <v>993.53</v>
      </c>
      <c r="H4" s="3">
        <f>IF(ISERR(LN(Table13945[[#This Row],[Close]]/E3)),"-",LN(Table13945[[#This Row],[Close]]/E3))</f>
        <v>-4.8466588807366522E-3</v>
      </c>
      <c r="J4" s="7" t="s">
        <v>24</v>
      </c>
      <c r="K4" s="8">
        <f>_xlfn.VAR.P(Table13945[Return])</f>
        <v>2.3306727800793744E-4</v>
      </c>
    </row>
    <row r="5" spans="1:11" ht="15" thickBot="1" x14ac:dyDescent="0.35">
      <c r="A5" s="2">
        <v>43104</v>
      </c>
      <c r="B5" s="1">
        <v>9535.9</v>
      </c>
      <c r="C5" s="1">
        <v>9649.0499999999993</v>
      </c>
      <c r="D5" s="1">
        <v>9476.4500000000007</v>
      </c>
      <c r="E5" s="1">
        <v>9633.6</v>
      </c>
      <c r="F5" s="1">
        <v>13215036</v>
      </c>
      <c r="G5" s="1">
        <v>993.21</v>
      </c>
      <c r="H5" s="3">
        <f>IF(ISERR(LN(Table13945[[#This Row],[Close]]/E4)),"-",LN(Table13945[[#This Row],[Close]]/E4))</f>
        <v>1.1909408949545518E-2</v>
      </c>
      <c r="J5" s="9" t="s">
        <v>25</v>
      </c>
      <c r="K5" s="17">
        <f>K3/K4</f>
        <v>0.83113703942844619</v>
      </c>
    </row>
    <row r="6" spans="1:11" x14ac:dyDescent="0.3">
      <c r="A6" s="2">
        <v>43105</v>
      </c>
      <c r="B6" s="1">
        <v>9666.25</v>
      </c>
      <c r="C6" s="1">
        <v>9717.15</v>
      </c>
      <c r="D6" s="1">
        <v>9614.2000000000007</v>
      </c>
      <c r="E6" s="1">
        <v>9701.0499999999993</v>
      </c>
      <c r="F6" s="1">
        <v>13418674</v>
      </c>
      <c r="G6" s="1">
        <v>1037.44</v>
      </c>
      <c r="H6" s="3">
        <f>IF(ISERR(LN(Table13945[[#This Row],[Close]]/E5)),"-",LN(Table13945[[#This Row],[Close]]/E5))</f>
        <v>6.9771393456415608E-3</v>
      </c>
    </row>
    <row r="7" spans="1:11" x14ac:dyDescent="0.3">
      <c r="A7" s="2">
        <v>43108</v>
      </c>
      <c r="B7" s="1">
        <v>9759.7999999999993</v>
      </c>
      <c r="C7" s="1">
        <v>9939.0499999999993</v>
      </c>
      <c r="D7" s="1">
        <v>9750.65</v>
      </c>
      <c r="E7" s="1">
        <v>9838.25</v>
      </c>
      <c r="F7" s="1">
        <v>22589673</v>
      </c>
      <c r="G7" s="1">
        <v>1655.53</v>
      </c>
      <c r="H7" s="3">
        <f>IF(ISERR(LN(Table13945[[#This Row],[Close]]/E6)),"-",LN(Table13945[[#This Row],[Close]]/E6))</f>
        <v>1.404372264562743E-2</v>
      </c>
    </row>
    <row r="8" spans="1:11" x14ac:dyDescent="0.3">
      <c r="A8" s="2">
        <v>43109</v>
      </c>
      <c r="B8" s="1">
        <v>9866.5499999999993</v>
      </c>
      <c r="C8" s="1">
        <v>9875.7000000000007</v>
      </c>
      <c r="D8" s="1">
        <v>9747</v>
      </c>
      <c r="E8" s="1">
        <v>9770.2000000000007</v>
      </c>
      <c r="F8" s="1">
        <v>10164458</v>
      </c>
      <c r="G8" s="1">
        <v>787.76</v>
      </c>
      <c r="H8" s="3">
        <f>IF(ISERR(LN(Table13945[[#This Row],[Close]]/E7)),"-",LN(Table13945[[#This Row],[Close]]/E7))</f>
        <v>-6.9409130450800429E-3</v>
      </c>
    </row>
    <row r="9" spans="1:11" x14ac:dyDescent="0.3">
      <c r="A9" s="2">
        <v>43110</v>
      </c>
      <c r="B9" s="1">
        <v>9789.75</v>
      </c>
      <c r="C9" s="1">
        <v>9863.5</v>
      </c>
      <c r="D9" s="1">
        <v>9716.1</v>
      </c>
      <c r="E9" s="1">
        <v>9748.6</v>
      </c>
      <c r="F9" s="1">
        <v>13185031</v>
      </c>
      <c r="G9" s="1">
        <v>971.21</v>
      </c>
      <c r="H9" s="3">
        <f>IF(ISERR(LN(Table13945[[#This Row],[Close]]/E8)),"-",LN(Table13945[[#This Row],[Close]]/E8))</f>
        <v>-2.2132517180635581E-3</v>
      </c>
    </row>
    <row r="10" spans="1:11" x14ac:dyDescent="0.3">
      <c r="A10" s="2">
        <v>43111</v>
      </c>
      <c r="B10" s="1">
        <v>9752.6</v>
      </c>
      <c r="C10" s="1">
        <v>9849.7999999999993</v>
      </c>
      <c r="D10" s="1">
        <v>9708.6</v>
      </c>
      <c r="E10" s="1">
        <v>9772.85</v>
      </c>
      <c r="F10" s="1">
        <v>12680535</v>
      </c>
      <c r="G10" s="1">
        <v>873.08</v>
      </c>
      <c r="H10" s="3">
        <f>IF(ISERR(LN(Table13945[[#This Row],[Close]]/E9)),"-",LN(Table13945[[#This Row],[Close]]/E9))</f>
        <v>2.4844478738571484E-3</v>
      </c>
    </row>
    <row r="11" spans="1:11" x14ac:dyDescent="0.3">
      <c r="A11" s="2">
        <v>43112</v>
      </c>
      <c r="B11" s="1">
        <v>9795.85</v>
      </c>
      <c r="C11" s="1">
        <v>9825.2000000000007</v>
      </c>
      <c r="D11" s="1">
        <v>9656</v>
      </c>
      <c r="E11" s="1">
        <v>9741.85</v>
      </c>
      <c r="F11" s="1">
        <v>8857860</v>
      </c>
      <c r="G11" s="1">
        <v>696.94</v>
      </c>
      <c r="H11" s="3">
        <f>IF(ISERR(LN(Table13945[[#This Row],[Close]]/E10)),"-",LN(Table13945[[#This Row],[Close]]/E10))</f>
        <v>-3.1770948132418342E-3</v>
      </c>
    </row>
    <row r="12" spans="1:11" x14ac:dyDescent="0.3">
      <c r="A12" s="2">
        <v>43115</v>
      </c>
      <c r="B12" s="1">
        <v>9764</v>
      </c>
      <c r="C12" s="1">
        <v>9776.5499999999993</v>
      </c>
      <c r="D12" s="1">
        <v>9650</v>
      </c>
      <c r="E12" s="1">
        <v>9659.75</v>
      </c>
      <c r="F12" s="1">
        <v>8582072</v>
      </c>
      <c r="G12" s="1">
        <v>596.04</v>
      </c>
      <c r="H12" s="3">
        <f>IF(ISERR(LN(Table13945[[#This Row],[Close]]/E11)),"-",LN(Table13945[[#This Row],[Close]]/E11))</f>
        <v>-8.4632700444357226E-3</v>
      </c>
    </row>
    <row r="13" spans="1:11" x14ac:dyDescent="0.3">
      <c r="A13" s="2">
        <v>43116</v>
      </c>
      <c r="B13" s="1">
        <v>9675.6</v>
      </c>
      <c r="C13" s="1">
        <v>9722.0499999999993</v>
      </c>
      <c r="D13" s="1">
        <v>9589.4</v>
      </c>
      <c r="E13" s="1">
        <v>9623.4500000000007</v>
      </c>
      <c r="F13" s="1">
        <v>11977299</v>
      </c>
      <c r="G13" s="1">
        <v>892.23</v>
      </c>
      <c r="H13" s="3">
        <f>IF(ISERR(LN(Table13945[[#This Row],[Close]]/E12)),"-",LN(Table13945[[#This Row],[Close]]/E12))</f>
        <v>-3.7649397277082497E-3</v>
      </c>
    </row>
    <row r="14" spans="1:11" x14ac:dyDescent="0.3">
      <c r="A14" s="2">
        <v>43117</v>
      </c>
      <c r="B14" s="1">
        <v>9648.4</v>
      </c>
      <c r="C14" s="1">
        <v>9757.9500000000007</v>
      </c>
      <c r="D14" s="1">
        <v>9565.9500000000007</v>
      </c>
      <c r="E14" s="1">
        <v>9744.2999999999993</v>
      </c>
      <c r="F14" s="1">
        <v>12953576</v>
      </c>
      <c r="G14" s="1">
        <v>1052.49</v>
      </c>
      <c r="H14" s="3">
        <f>IF(ISERR(LN(Table13945[[#This Row],[Close]]/E13)),"-",LN(Table13945[[#This Row],[Close]]/E13))</f>
        <v>1.247967042629165E-2</v>
      </c>
    </row>
    <row r="15" spans="1:11" x14ac:dyDescent="0.3">
      <c r="A15" s="2">
        <v>43118</v>
      </c>
      <c r="B15" s="1">
        <v>9779.65</v>
      </c>
      <c r="C15" s="1">
        <v>9819.4</v>
      </c>
      <c r="D15" s="1">
        <v>9581.5499999999993</v>
      </c>
      <c r="E15" s="1">
        <v>9626.4500000000007</v>
      </c>
      <c r="F15" s="1">
        <v>12084824</v>
      </c>
      <c r="G15" s="1">
        <v>978.95</v>
      </c>
      <c r="H15" s="3">
        <f>IF(ISERR(LN(Table13945[[#This Row],[Close]]/E14)),"-",LN(Table13945[[#This Row],[Close]]/E14))</f>
        <v>-1.2167980492911356E-2</v>
      </c>
    </row>
    <row r="16" spans="1:11" x14ac:dyDescent="0.3">
      <c r="A16" s="2">
        <v>43119</v>
      </c>
      <c r="B16" s="1">
        <v>9648.6</v>
      </c>
      <c r="C16" s="1">
        <v>9668.5499999999993</v>
      </c>
      <c r="D16" s="1">
        <v>9566.7000000000007</v>
      </c>
      <c r="E16" s="1">
        <v>9637.7999999999993</v>
      </c>
      <c r="F16" s="1">
        <v>12639093</v>
      </c>
      <c r="G16" s="1">
        <v>871</v>
      </c>
      <c r="H16" s="3">
        <f>IF(ISERR(LN(Table13945[[#This Row],[Close]]/E15)),"-",LN(Table13945[[#This Row],[Close]]/E15))</f>
        <v>1.1783486316148174E-3</v>
      </c>
    </row>
    <row r="17" spans="1:8" x14ac:dyDescent="0.3">
      <c r="A17" s="2">
        <v>43122</v>
      </c>
      <c r="B17" s="1">
        <v>9621.35</v>
      </c>
      <c r="C17" s="1">
        <v>9680.9500000000007</v>
      </c>
      <c r="D17" s="1">
        <v>9587.1</v>
      </c>
      <c r="E17" s="1">
        <v>9654.7999999999993</v>
      </c>
      <c r="F17" s="1">
        <v>8926182</v>
      </c>
      <c r="G17" s="1">
        <v>765.96</v>
      </c>
      <c r="H17" s="3">
        <f>IF(ISERR(LN(Table13945[[#This Row],[Close]]/E16)),"-",LN(Table13945[[#This Row],[Close]]/E16))</f>
        <v>1.7623342006690529E-3</v>
      </c>
    </row>
    <row r="18" spans="1:8" x14ac:dyDescent="0.3">
      <c r="A18" s="2">
        <v>43123</v>
      </c>
      <c r="B18" s="1">
        <v>9688</v>
      </c>
      <c r="C18" s="1">
        <v>9827.35</v>
      </c>
      <c r="D18" s="1">
        <v>9670.85</v>
      </c>
      <c r="E18" s="1">
        <v>9767.2999999999993</v>
      </c>
      <c r="F18" s="1">
        <v>14085544</v>
      </c>
      <c r="G18" s="1">
        <v>1134.6600000000001</v>
      </c>
      <c r="H18" s="3">
        <f>IF(ISERR(LN(Table13945[[#This Row],[Close]]/E17)),"-",LN(Table13945[[#This Row],[Close]]/E17))</f>
        <v>1.1584870658548746E-2</v>
      </c>
    </row>
    <row r="19" spans="1:8" x14ac:dyDescent="0.3">
      <c r="A19" s="2">
        <v>43124</v>
      </c>
      <c r="B19" s="1">
        <v>9752.25</v>
      </c>
      <c r="C19" s="1">
        <v>9903.4</v>
      </c>
      <c r="D19" s="1">
        <v>9717.1</v>
      </c>
      <c r="E19" s="1">
        <v>9826.4</v>
      </c>
      <c r="F19" s="1">
        <v>17427942</v>
      </c>
      <c r="G19" s="1">
        <v>1519.34</v>
      </c>
      <c r="H19" s="3">
        <f>IF(ISERR(LN(Table13945[[#This Row],[Close]]/E18)),"-",LN(Table13945[[#This Row],[Close]]/E18))</f>
        <v>6.0325695738914454E-3</v>
      </c>
    </row>
    <row r="20" spans="1:8" x14ac:dyDescent="0.3">
      <c r="A20" s="2">
        <v>43125</v>
      </c>
      <c r="B20" s="1">
        <v>9857.65</v>
      </c>
      <c r="C20" s="1">
        <v>9920.5499999999993</v>
      </c>
      <c r="D20" s="1">
        <v>9715.7999999999993</v>
      </c>
      <c r="E20" s="1">
        <v>9729.15</v>
      </c>
      <c r="F20" s="1">
        <v>18844865</v>
      </c>
      <c r="G20" s="1">
        <v>1882.55</v>
      </c>
      <c r="H20" s="3">
        <f>IF(ISERR(LN(Table13945[[#This Row],[Close]]/E19)),"-",LN(Table13945[[#This Row],[Close]]/E19))</f>
        <v>-9.9461075453069168E-3</v>
      </c>
    </row>
    <row r="21" spans="1:8" x14ac:dyDescent="0.3">
      <c r="A21" s="2">
        <v>43129</v>
      </c>
      <c r="B21" s="1">
        <v>9716.2000000000007</v>
      </c>
      <c r="C21" s="1">
        <v>9752.0499999999993</v>
      </c>
      <c r="D21" s="1">
        <v>9592.4</v>
      </c>
      <c r="E21" s="1">
        <v>9622.35</v>
      </c>
      <c r="F21" s="1">
        <v>13711141</v>
      </c>
      <c r="G21" s="1">
        <v>1143.1300000000001</v>
      </c>
      <c r="H21" s="3">
        <f>IF(ISERR(LN(Table13945[[#This Row],[Close]]/E20)),"-",LN(Table13945[[#This Row],[Close]]/E20))</f>
        <v>-1.1038016107713966E-2</v>
      </c>
    </row>
    <row r="22" spans="1:8" x14ac:dyDescent="0.3">
      <c r="A22" s="2">
        <v>43130</v>
      </c>
      <c r="B22" s="1">
        <v>9602.9500000000007</v>
      </c>
      <c r="C22" s="1">
        <v>9605.15</v>
      </c>
      <c r="D22" s="1">
        <v>9500.2000000000007</v>
      </c>
      <c r="E22" s="1">
        <v>9563.5499999999993</v>
      </c>
      <c r="F22" s="1">
        <v>10124752</v>
      </c>
      <c r="G22" s="1">
        <v>870.43</v>
      </c>
      <c r="H22" s="3">
        <f>IF(ISERR(LN(Table13945[[#This Row],[Close]]/E21)),"-",LN(Table13945[[#This Row],[Close]]/E21))</f>
        <v>-6.129520543513063E-3</v>
      </c>
    </row>
    <row r="23" spans="1:8" x14ac:dyDescent="0.3">
      <c r="A23" s="2">
        <v>43131</v>
      </c>
      <c r="B23" s="1">
        <v>9550.75</v>
      </c>
      <c r="C23" s="1">
        <v>9565.2999999999993</v>
      </c>
      <c r="D23" s="1">
        <v>9329.2000000000007</v>
      </c>
      <c r="E23" s="1">
        <v>9384.75</v>
      </c>
      <c r="F23" s="1">
        <v>13770662</v>
      </c>
      <c r="G23" s="1">
        <v>1128.19</v>
      </c>
      <c r="H23" s="3">
        <f>IF(ISERR(LN(Table13945[[#This Row],[Close]]/E22)),"-",LN(Table13945[[#This Row],[Close]]/E22))</f>
        <v>-1.8872965615076499E-2</v>
      </c>
    </row>
    <row r="24" spans="1:8" x14ac:dyDescent="0.3">
      <c r="A24" s="2">
        <v>43132</v>
      </c>
      <c r="B24" s="1">
        <v>9391.5</v>
      </c>
      <c r="C24" s="1">
        <v>9391.7000000000007</v>
      </c>
      <c r="D24" s="1">
        <v>9075.75</v>
      </c>
      <c r="E24" s="1">
        <v>9158.7000000000007</v>
      </c>
      <c r="F24" s="1">
        <v>18427372</v>
      </c>
      <c r="G24" s="1">
        <v>1345.34</v>
      </c>
      <c r="H24" s="3">
        <f>IF(ISERR(LN(Table13945[[#This Row],[Close]]/E23)),"-",LN(Table13945[[#This Row],[Close]]/E23))</f>
        <v>-2.4381784214272392E-2</v>
      </c>
    </row>
    <row r="25" spans="1:8" x14ac:dyDescent="0.3">
      <c r="A25" s="2">
        <v>43133</v>
      </c>
      <c r="B25" s="1">
        <v>9113.9500000000007</v>
      </c>
      <c r="C25" s="1">
        <v>9305.6</v>
      </c>
      <c r="D25" s="1">
        <v>9014</v>
      </c>
      <c r="E25" s="1">
        <v>9042.75</v>
      </c>
      <c r="F25" s="1">
        <v>21783989</v>
      </c>
      <c r="G25" s="1">
        <v>1594.01</v>
      </c>
      <c r="H25" s="3">
        <f>IF(ISERR(LN(Table13945[[#This Row],[Close]]/E24)),"-",LN(Table13945[[#This Row],[Close]]/E24))</f>
        <v>-1.2740915533471772E-2</v>
      </c>
    </row>
    <row r="26" spans="1:8" x14ac:dyDescent="0.3">
      <c r="A26" s="2">
        <v>43136</v>
      </c>
      <c r="B26" s="1">
        <v>8910.9</v>
      </c>
      <c r="C26" s="1">
        <v>9095.9</v>
      </c>
      <c r="D26" s="1">
        <v>8859.65</v>
      </c>
      <c r="E26" s="1">
        <v>9069.5</v>
      </c>
      <c r="F26" s="1">
        <v>11034640</v>
      </c>
      <c r="G26" s="1">
        <v>823.59</v>
      </c>
      <c r="H26" s="3">
        <f>IF(ISERR(LN(Table13945[[#This Row],[Close]]/E25)),"-",LN(Table13945[[#This Row],[Close]]/E25))</f>
        <v>2.9538041324942816E-3</v>
      </c>
    </row>
    <row r="27" spans="1:8" x14ac:dyDescent="0.3">
      <c r="A27" s="2">
        <v>43137</v>
      </c>
      <c r="B27" s="1">
        <v>8773.1</v>
      </c>
      <c r="C27" s="1">
        <v>8962.75</v>
      </c>
      <c r="D27" s="1">
        <v>8729.1</v>
      </c>
      <c r="E27" s="1">
        <v>8871.25</v>
      </c>
      <c r="F27" s="1">
        <v>18342283</v>
      </c>
      <c r="G27" s="1">
        <v>1317.44</v>
      </c>
      <c r="H27" s="3">
        <f>IF(ISERR(LN(Table13945[[#This Row],[Close]]/E26)),"-",LN(Table13945[[#This Row],[Close]]/E26))</f>
        <v>-2.2101424958831488E-2</v>
      </c>
    </row>
    <row r="28" spans="1:8" x14ac:dyDescent="0.3">
      <c r="A28" s="2">
        <v>43138</v>
      </c>
      <c r="B28" s="1">
        <v>8967.5499999999993</v>
      </c>
      <c r="C28" s="1">
        <v>8975.9</v>
      </c>
      <c r="D28" s="1">
        <v>8879.4</v>
      </c>
      <c r="E28" s="1">
        <v>8935.7999999999993</v>
      </c>
      <c r="F28" s="1">
        <v>18893406</v>
      </c>
      <c r="G28" s="1">
        <v>1303.54</v>
      </c>
      <c r="H28" s="3">
        <f>IF(ISERR(LN(Table13945[[#This Row],[Close]]/E27)),"-",LN(Table13945[[#This Row],[Close]]/E27))</f>
        <v>7.2499692806842382E-3</v>
      </c>
    </row>
    <row r="29" spans="1:8" x14ac:dyDescent="0.3">
      <c r="A29" s="2">
        <v>43139</v>
      </c>
      <c r="B29" s="1">
        <v>8949</v>
      </c>
      <c r="C29" s="1">
        <v>9282.2000000000007</v>
      </c>
      <c r="D29" s="1">
        <v>8927.85</v>
      </c>
      <c r="E29" s="1">
        <v>9262.4500000000007</v>
      </c>
      <c r="F29" s="1">
        <v>35208584</v>
      </c>
      <c r="G29" s="1">
        <v>2249.8200000000002</v>
      </c>
      <c r="H29" s="3">
        <f>IF(ISERR(LN(Table13945[[#This Row],[Close]]/E28)),"-",LN(Table13945[[#This Row],[Close]]/E28))</f>
        <v>3.5902912359234464E-2</v>
      </c>
    </row>
    <row r="30" spans="1:8" x14ac:dyDescent="0.3">
      <c r="A30" s="2">
        <v>43140</v>
      </c>
      <c r="B30" s="1">
        <v>9052.7999999999993</v>
      </c>
      <c r="C30" s="1">
        <v>9245.9</v>
      </c>
      <c r="D30" s="1">
        <v>9044.2999999999993</v>
      </c>
      <c r="E30" s="1">
        <v>9222.5499999999993</v>
      </c>
      <c r="F30" s="1">
        <v>23245872</v>
      </c>
      <c r="G30" s="1">
        <v>1489.39</v>
      </c>
      <c r="H30" s="3">
        <f>IF(ISERR(LN(Table13945[[#This Row],[Close]]/E29)),"-",LN(Table13945[[#This Row],[Close]]/E29))</f>
        <v>-4.3170204995290071E-3</v>
      </c>
    </row>
    <row r="31" spans="1:8" x14ac:dyDescent="0.3">
      <c r="A31" s="2">
        <v>43143</v>
      </c>
      <c r="B31" s="1">
        <v>9298.0499999999993</v>
      </c>
      <c r="C31" s="1">
        <v>9453.75</v>
      </c>
      <c r="D31" s="1">
        <v>9271</v>
      </c>
      <c r="E31" s="1">
        <v>9339.9500000000007</v>
      </c>
      <c r="F31" s="1">
        <v>22125194</v>
      </c>
      <c r="G31" s="1">
        <v>1446.85</v>
      </c>
      <c r="H31" s="3">
        <f>IF(ISERR(LN(Table13945[[#This Row],[Close]]/E30)),"-",LN(Table13945[[#This Row],[Close]]/E30))</f>
        <v>1.2649326909919158E-2</v>
      </c>
    </row>
    <row r="32" spans="1:8" x14ac:dyDescent="0.3">
      <c r="A32" s="2">
        <v>43145</v>
      </c>
      <c r="B32" s="1">
        <v>9367.5</v>
      </c>
      <c r="C32" s="1">
        <v>9374</v>
      </c>
      <c r="D32" s="1">
        <v>9212.25</v>
      </c>
      <c r="E32" s="1">
        <v>9249.2000000000007</v>
      </c>
      <c r="F32" s="1">
        <v>13662098</v>
      </c>
      <c r="G32" s="1">
        <v>901.03</v>
      </c>
      <c r="H32" s="3">
        <f>IF(ISERR(LN(Table13945[[#This Row],[Close]]/E31)),"-",LN(Table13945[[#This Row],[Close]]/E31))</f>
        <v>-9.7638376096888281E-3</v>
      </c>
    </row>
    <row r="33" spans="1:8" x14ac:dyDescent="0.3">
      <c r="A33" s="2">
        <v>43146</v>
      </c>
      <c r="B33" s="1">
        <v>9215.7000000000007</v>
      </c>
      <c r="C33" s="1">
        <v>9327.7000000000007</v>
      </c>
      <c r="D33" s="1">
        <v>9186.5499999999993</v>
      </c>
      <c r="E33" s="1">
        <v>9207.5</v>
      </c>
      <c r="F33" s="1">
        <v>17518332</v>
      </c>
      <c r="G33" s="1">
        <v>1113.24</v>
      </c>
      <c r="H33" s="3">
        <f>IF(ISERR(LN(Table13945[[#This Row],[Close]]/E32)),"-",LN(Table13945[[#This Row],[Close]]/E32))</f>
        <v>-4.5186919605922282E-3</v>
      </c>
    </row>
    <row r="34" spans="1:8" x14ac:dyDescent="0.3">
      <c r="A34" s="2">
        <v>43147</v>
      </c>
      <c r="B34" s="1">
        <v>9231.85</v>
      </c>
      <c r="C34" s="1">
        <v>9262.15</v>
      </c>
      <c r="D34" s="1">
        <v>9141.0499999999993</v>
      </c>
      <c r="E34" s="1">
        <v>9180.9</v>
      </c>
      <c r="F34" s="1">
        <v>12431151</v>
      </c>
      <c r="G34" s="1">
        <v>853.37</v>
      </c>
      <c r="H34" s="3">
        <f>IF(ISERR(LN(Table13945[[#This Row],[Close]]/E33)),"-",LN(Table13945[[#This Row],[Close]]/E33))</f>
        <v>-2.8931302945277813E-3</v>
      </c>
    </row>
    <row r="35" spans="1:8" x14ac:dyDescent="0.3">
      <c r="A35" s="2">
        <v>43150</v>
      </c>
      <c r="B35" s="1">
        <v>9188.2999999999993</v>
      </c>
      <c r="C35" s="1">
        <v>9198.65</v>
      </c>
      <c r="D35" s="1">
        <v>8941.9</v>
      </c>
      <c r="E35" s="1">
        <v>9027.9</v>
      </c>
      <c r="F35" s="1">
        <v>10480909</v>
      </c>
      <c r="G35" s="1">
        <v>757.12</v>
      </c>
      <c r="H35" s="3">
        <f>IF(ISERR(LN(Table13945[[#This Row],[Close]]/E34)),"-",LN(Table13945[[#This Row],[Close]]/E34))</f>
        <v>-1.6805456799033693E-2</v>
      </c>
    </row>
    <row r="36" spans="1:8" x14ac:dyDescent="0.3">
      <c r="A36" s="2">
        <v>43151</v>
      </c>
      <c r="B36" s="1">
        <v>9054.4500000000007</v>
      </c>
      <c r="C36" s="1">
        <v>9086.5</v>
      </c>
      <c r="D36" s="1">
        <v>8982.1</v>
      </c>
      <c r="E36" s="1">
        <v>9020.75</v>
      </c>
      <c r="F36" s="1">
        <v>9167223</v>
      </c>
      <c r="G36" s="1">
        <v>675.89</v>
      </c>
      <c r="H36" s="3">
        <f>IF(ISERR(LN(Table13945[[#This Row],[Close]]/E35)),"-",LN(Table13945[[#This Row],[Close]]/E35))</f>
        <v>-7.9230306688091103E-4</v>
      </c>
    </row>
    <row r="37" spans="1:8" x14ac:dyDescent="0.3">
      <c r="A37" s="2">
        <v>43152</v>
      </c>
      <c r="B37" s="1">
        <v>9054.5</v>
      </c>
      <c r="C37" s="1">
        <v>9073.5</v>
      </c>
      <c r="D37" s="1">
        <v>8753.5499999999993</v>
      </c>
      <c r="E37" s="1">
        <v>8843.4</v>
      </c>
      <c r="F37" s="1">
        <v>31143995</v>
      </c>
      <c r="G37" s="1">
        <v>1835.02</v>
      </c>
      <c r="H37" s="3">
        <f>IF(ISERR(LN(Table13945[[#This Row],[Close]]/E36)),"-",LN(Table13945[[#This Row],[Close]]/E36))</f>
        <v>-1.985606108801069E-2</v>
      </c>
    </row>
    <row r="38" spans="1:8" x14ac:dyDescent="0.3">
      <c r="A38" s="2">
        <v>43153</v>
      </c>
      <c r="B38" s="1">
        <v>8832.7000000000007</v>
      </c>
      <c r="C38" s="1">
        <v>8901.4500000000007</v>
      </c>
      <c r="D38" s="1">
        <v>8787.0499999999993</v>
      </c>
      <c r="E38" s="1">
        <v>8861.75</v>
      </c>
      <c r="F38" s="1">
        <v>31118452</v>
      </c>
      <c r="G38" s="1">
        <v>2032.58</v>
      </c>
      <c r="H38" s="3">
        <f>IF(ISERR(LN(Table13945[[#This Row],[Close]]/E37)),"-",LN(Table13945[[#This Row],[Close]]/E37))</f>
        <v>2.0728439544812844E-3</v>
      </c>
    </row>
    <row r="39" spans="1:8" x14ac:dyDescent="0.3">
      <c r="A39" s="2">
        <v>43154</v>
      </c>
      <c r="B39" s="1">
        <v>8924.2999999999993</v>
      </c>
      <c r="C39" s="1">
        <v>9124.7000000000007</v>
      </c>
      <c r="D39" s="1">
        <v>8909.7999999999993</v>
      </c>
      <c r="E39" s="1">
        <v>9095.4</v>
      </c>
      <c r="F39" s="1">
        <v>43212988</v>
      </c>
      <c r="G39" s="1">
        <v>2674.76</v>
      </c>
      <c r="H39" s="3">
        <f>IF(ISERR(LN(Table13945[[#This Row],[Close]]/E38)),"-",LN(Table13945[[#This Row],[Close]]/E38))</f>
        <v>2.6024529168778988E-2</v>
      </c>
    </row>
    <row r="40" spans="1:8" x14ac:dyDescent="0.3">
      <c r="A40" s="2">
        <v>43157</v>
      </c>
      <c r="B40" s="1">
        <v>9091.75</v>
      </c>
      <c r="C40" s="1">
        <v>9097.85</v>
      </c>
      <c r="D40" s="1">
        <v>9016.7000000000007</v>
      </c>
      <c r="E40" s="1">
        <v>9065.1</v>
      </c>
      <c r="F40" s="1">
        <v>16516821</v>
      </c>
      <c r="G40" s="1">
        <v>1175.3399999999999</v>
      </c>
      <c r="H40" s="3">
        <f>IF(ISERR(LN(Table13945[[#This Row],[Close]]/E39)),"-",LN(Table13945[[#This Row],[Close]]/E39))</f>
        <v>-3.3369156263191061E-3</v>
      </c>
    </row>
    <row r="41" spans="1:8" x14ac:dyDescent="0.3">
      <c r="A41" s="2">
        <v>43158</v>
      </c>
      <c r="B41" s="1">
        <v>9081.5</v>
      </c>
      <c r="C41" s="1">
        <v>9146.6</v>
      </c>
      <c r="D41" s="1">
        <v>9002.5499999999993</v>
      </c>
      <c r="E41" s="1">
        <v>9023.4500000000007</v>
      </c>
      <c r="F41" s="1">
        <v>13167827</v>
      </c>
      <c r="G41" s="1">
        <v>924.02</v>
      </c>
      <c r="H41" s="3">
        <f>IF(ISERR(LN(Table13945[[#This Row],[Close]]/E40)),"-",LN(Table13945[[#This Row],[Close]]/E40))</f>
        <v>-4.6051312688687842E-3</v>
      </c>
    </row>
    <row r="42" spans="1:8" x14ac:dyDescent="0.3">
      <c r="A42" s="2">
        <v>43159</v>
      </c>
      <c r="B42" s="1">
        <v>8995</v>
      </c>
      <c r="C42" s="1">
        <v>9093.0499999999993</v>
      </c>
      <c r="D42" s="1">
        <v>8938.9500000000007</v>
      </c>
      <c r="E42" s="1">
        <v>8960.25</v>
      </c>
      <c r="F42" s="1">
        <v>16220954</v>
      </c>
      <c r="G42" s="1">
        <v>1148.78</v>
      </c>
      <c r="H42" s="3">
        <f>IF(ISERR(LN(Table13945[[#This Row],[Close]]/E41)),"-",LN(Table13945[[#This Row],[Close]]/E41))</f>
        <v>-7.0286159333967767E-3</v>
      </c>
    </row>
    <row r="43" spans="1:8" x14ac:dyDescent="0.3">
      <c r="A43" s="2">
        <v>43160</v>
      </c>
      <c r="B43" s="1">
        <v>8966.4</v>
      </c>
      <c r="C43" s="1">
        <v>9003.9</v>
      </c>
      <c r="D43" s="1">
        <v>8905.2000000000007</v>
      </c>
      <c r="E43" s="1">
        <v>8917.75</v>
      </c>
      <c r="F43" s="1">
        <v>12977997</v>
      </c>
      <c r="G43" s="1">
        <v>881.7</v>
      </c>
      <c r="H43" s="3">
        <f>IF(ISERR(LN(Table13945[[#This Row],[Close]]/E42)),"-",LN(Table13945[[#This Row],[Close]]/E42))</f>
        <v>-4.7544557622566331E-3</v>
      </c>
    </row>
    <row r="44" spans="1:8" x14ac:dyDescent="0.3">
      <c r="A44" s="2">
        <v>43164</v>
      </c>
      <c r="B44" s="1">
        <v>8888.85</v>
      </c>
      <c r="C44" s="1">
        <v>8905.5499999999993</v>
      </c>
      <c r="D44" s="1">
        <v>8770.7999999999993</v>
      </c>
      <c r="E44" s="1">
        <v>8855.7999999999993</v>
      </c>
      <c r="F44" s="1">
        <v>22779601</v>
      </c>
      <c r="G44" s="1">
        <v>1494.4</v>
      </c>
      <c r="H44" s="3">
        <f>IF(ISERR(LN(Table13945[[#This Row],[Close]]/E43)),"-",LN(Table13945[[#This Row],[Close]]/E43))</f>
        <v>-6.9710610288948273E-3</v>
      </c>
    </row>
    <row r="45" spans="1:8" x14ac:dyDescent="0.3">
      <c r="A45" s="2">
        <v>43165</v>
      </c>
      <c r="B45" s="1">
        <v>8945.85</v>
      </c>
      <c r="C45" s="1">
        <v>8955.6</v>
      </c>
      <c r="D45" s="1">
        <v>8723.7999999999993</v>
      </c>
      <c r="E45" s="1">
        <v>8749.5499999999993</v>
      </c>
      <c r="F45" s="1">
        <v>22185033</v>
      </c>
      <c r="G45" s="1">
        <v>1439.59</v>
      </c>
      <c r="H45" s="3">
        <f>IF(ISERR(LN(Table13945[[#This Row],[Close]]/E44)),"-",LN(Table13945[[#This Row],[Close]]/E44))</f>
        <v>-1.2070341116554268E-2</v>
      </c>
    </row>
    <row r="46" spans="1:8" x14ac:dyDescent="0.3">
      <c r="A46" s="2">
        <v>43166</v>
      </c>
      <c r="B46" s="1">
        <v>8753.6</v>
      </c>
      <c r="C46" s="1">
        <v>8756.2999999999993</v>
      </c>
      <c r="D46" s="1">
        <v>8600.9500000000007</v>
      </c>
      <c r="E46" s="1">
        <v>8615</v>
      </c>
      <c r="F46" s="1">
        <v>15401408</v>
      </c>
      <c r="G46" s="1">
        <v>1030.03</v>
      </c>
      <c r="H46" s="3">
        <f>IF(ISERR(LN(Table13945[[#This Row],[Close]]/E45)),"-",LN(Table13945[[#This Row],[Close]]/E45))</f>
        <v>-1.5497400495707173E-2</v>
      </c>
    </row>
    <row r="47" spans="1:8" x14ac:dyDescent="0.3">
      <c r="A47" s="2">
        <v>43167</v>
      </c>
      <c r="B47" s="1">
        <v>8672.65</v>
      </c>
      <c r="C47" s="1">
        <v>8696.5499999999993</v>
      </c>
      <c r="D47" s="1">
        <v>8499.85</v>
      </c>
      <c r="E47" s="1">
        <v>8586.35</v>
      </c>
      <c r="F47" s="1">
        <v>16836972</v>
      </c>
      <c r="G47" s="1">
        <v>1068.28</v>
      </c>
      <c r="H47" s="3">
        <f>IF(ISERR(LN(Table13945[[#This Row],[Close]]/E46)),"-",LN(Table13945[[#This Row],[Close]]/E46))</f>
        <v>-3.331136973879969E-3</v>
      </c>
    </row>
    <row r="48" spans="1:8" x14ac:dyDescent="0.3">
      <c r="A48" s="2">
        <v>43168</v>
      </c>
      <c r="B48" s="1">
        <v>8611.5499999999993</v>
      </c>
      <c r="C48" s="1">
        <v>8688</v>
      </c>
      <c r="D48" s="1">
        <v>8491.5</v>
      </c>
      <c r="E48" s="1">
        <v>8515.7000000000007</v>
      </c>
      <c r="F48" s="1" t="s">
        <v>22</v>
      </c>
      <c r="G48" s="1" t="s">
        <v>22</v>
      </c>
      <c r="H48" s="3">
        <f>IF(ISERR(LN(Table13945[[#This Row],[Close]]/E47)),"-",LN(Table13945[[#This Row],[Close]]/E47))</f>
        <v>-8.2622144017755229E-3</v>
      </c>
    </row>
    <row r="49" spans="1:8" x14ac:dyDescent="0.3">
      <c r="A49" s="2">
        <v>43171</v>
      </c>
      <c r="B49" s="1">
        <v>8582.9</v>
      </c>
      <c r="C49" s="1">
        <v>8618.15</v>
      </c>
      <c r="D49" s="1">
        <v>8492.7000000000007</v>
      </c>
      <c r="E49" s="1">
        <v>8600.7000000000007</v>
      </c>
      <c r="F49" s="1">
        <v>11621098</v>
      </c>
      <c r="G49" s="1">
        <v>767.4</v>
      </c>
      <c r="H49" s="3">
        <f>IF(ISERR(LN(Table13945[[#This Row],[Close]]/E48)),"-",LN(Table13945[[#This Row],[Close]]/E48))</f>
        <v>9.9320766916401251E-3</v>
      </c>
    </row>
    <row r="50" spans="1:8" x14ac:dyDescent="0.3">
      <c r="A50" s="2">
        <v>43172</v>
      </c>
      <c r="B50" s="1">
        <v>8594.4</v>
      </c>
      <c r="C50" s="1">
        <v>8739.7999999999993</v>
      </c>
      <c r="D50" s="1">
        <v>8593.2000000000007</v>
      </c>
      <c r="E50" s="1">
        <v>8712.1</v>
      </c>
      <c r="F50" s="1">
        <v>11753433</v>
      </c>
      <c r="G50" s="1">
        <v>815.67</v>
      </c>
      <c r="H50" s="3">
        <f>IF(ISERR(LN(Table13945[[#This Row],[Close]]/E49)),"-",LN(Table13945[[#This Row],[Close]]/E49))</f>
        <v>1.2869268689474578E-2</v>
      </c>
    </row>
    <row r="51" spans="1:8" x14ac:dyDescent="0.3">
      <c r="A51" s="2">
        <v>43173</v>
      </c>
      <c r="B51" s="1">
        <v>8709.7000000000007</v>
      </c>
      <c r="C51" s="1">
        <v>8726.7999999999993</v>
      </c>
      <c r="D51" s="1">
        <v>8656.7000000000007</v>
      </c>
      <c r="E51" s="1">
        <v>8701.5499999999993</v>
      </c>
      <c r="F51" s="1">
        <v>7528558</v>
      </c>
      <c r="G51" s="1">
        <v>520.08000000000004</v>
      </c>
      <c r="H51" s="3">
        <f>IF(ISERR(LN(Table13945[[#This Row],[Close]]/E50)),"-",LN(Table13945[[#This Row],[Close]]/E50))</f>
        <v>-1.2116932740458811E-3</v>
      </c>
    </row>
    <row r="52" spans="1:8" x14ac:dyDescent="0.3">
      <c r="A52" s="2">
        <v>43174</v>
      </c>
      <c r="B52" s="1">
        <v>8708.25</v>
      </c>
      <c r="C52" s="1">
        <v>8796.1</v>
      </c>
      <c r="D52" s="1">
        <v>8644.85</v>
      </c>
      <c r="E52" s="1">
        <v>8670.5499999999993</v>
      </c>
      <c r="F52" s="1">
        <v>8843204</v>
      </c>
      <c r="G52" s="1">
        <v>644.4</v>
      </c>
      <c r="H52" s="3">
        <f>IF(ISERR(LN(Table13945[[#This Row],[Close]]/E51)),"-",LN(Table13945[[#This Row],[Close]]/E51))</f>
        <v>-3.5689447913444428E-3</v>
      </c>
    </row>
    <row r="53" spans="1:8" x14ac:dyDescent="0.3">
      <c r="A53" s="2">
        <v>43175</v>
      </c>
      <c r="B53" s="1">
        <v>8639.7999999999993</v>
      </c>
      <c r="C53" s="1">
        <v>8738.2999999999993</v>
      </c>
      <c r="D53" s="1">
        <v>8528.7000000000007</v>
      </c>
      <c r="E53" s="1">
        <v>8546.7999999999993</v>
      </c>
      <c r="F53" s="1">
        <v>19431956</v>
      </c>
      <c r="G53" s="1">
        <v>1278.79</v>
      </c>
      <c r="H53" s="3">
        <f>IF(ISERR(LN(Table13945[[#This Row],[Close]]/E52)),"-",LN(Table13945[[#This Row],[Close]]/E52))</f>
        <v>-1.4375282033265911E-2</v>
      </c>
    </row>
    <row r="54" spans="1:8" x14ac:dyDescent="0.3">
      <c r="A54" s="2">
        <v>43178</v>
      </c>
      <c r="B54" s="1">
        <v>8606.25</v>
      </c>
      <c r="C54" s="1">
        <v>8618.15</v>
      </c>
      <c r="D54" s="1">
        <v>8490.4</v>
      </c>
      <c r="E54" s="1">
        <v>8512.9</v>
      </c>
      <c r="F54" s="1">
        <v>11977410</v>
      </c>
      <c r="G54" s="1">
        <v>813.65</v>
      </c>
      <c r="H54" s="3">
        <f>IF(ISERR(LN(Table13945[[#This Row],[Close]]/E53)),"-",LN(Table13945[[#This Row],[Close]]/E53))</f>
        <v>-3.9742837940490985E-3</v>
      </c>
    </row>
    <row r="55" spans="1:8" x14ac:dyDescent="0.3">
      <c r="A55" s="2">
        <v>43179</v>
      </c>
      <c r="B55" s="1">
        <v>8471.85</v>
      </c>
      <c r="C55" s="1">
        <v>8601.2000000000007</v>
      </c>
      <c r="D55" s="1">
        <v>8395.2999999999993</v>
      </c>
      <c r="E55" s="1">
        <v>8578.7000000000007</v>
      </c>
      <c r="F55" s="1">
        <v>19206025</v>
      </c>
      <c r="G55" s="1">
        <v>1177.05</v>
      </c>
      <c r="H55" s="3">
        <f>IF(ISERR(LN(Table13945[[#This Row],[Close]]/E54)),"-",LN(Table13945[[#This Row],[Close]]/E54))</f>
        <v>7.6997267761288813E-3</v>
      </c>
    </row>
    <row r="56" spans="1:8" x14ac:dyDescent="0.3">
      <c r="A56" s="2">
        <v>43180</v>
      </c>
      <c r="B56" s="1">
        <v>8639.2000000000007</v>
      </c>
      <c r="C56" s="1">
        <v>8674.1</v>
      </c>
      <c r="D56" s="1">
        <v>8505.5</v>
      </c>
      <c r="E56" s="1">
        <v>8525.4500000000007</v>
      </c>
      <c r="F56" s="1" t="s">
        <v>22</v>
      </c>
      <c r="G56" s="1" t="s">
        <v>22</v>
      </c>
      <c r="H56" s="3">
        <f>IF(ISERR(LN(Table13945[[#This Row],[Close]]/E55)),"-",LN(Table13945[[#This Row],[Close]]/E55))</f>
        <v>-6.2265791685692752E-3</v>
      </c>
    </row>
    <row r="57" spans="1:8" x14ac:dyDescent="0.3">
      <c r="A57" s="2">
        <v>43181</v>
      </c>
      <c r="B57" s="1">
        <v>8590.15</v>
      </c>
      <c r="C57" s="1">
        <v>8625.7000000000007</v>
      </c>
      <c r="D57" s="1">
        <v>8459</v>
      </c>
      <c r="E57" s="1">
        <v>8474</v>
      </c>
      <c r="F57" s="1">
        <v>14896837</v>
      </c>
      <c r="G57" s="1">
        <v>906.61</v>
      </c>
      <c r="H57" s="3">
        <f>IF(ISERR(LN(Table13945[[#This Row],[Close]]/E56)),"-",LN(Table13945[[#This Row],[Close]]/E56))</f>
        <v>-6.0531554958389031E-3</v>
      </c>
    </row>
    <row r="58" spans="1:8" x14ac:dyDescent="0.3">
      <c r="A58" s="2">
        <v>43182</v>
      </c>
      <c r="B58" s="1">
        <v>8378.2000000000007</v>
      </c>
      <c r="C58" s="1">
        <v>8406.0499999999993</v>
      </c>
      <c r="D58" s="1">
        <v>8280.4500000000007</v>
      </c>
      <c r="E58" s="1">
        <v>8327.4</v>
      </c>
      <c r="F58" s="1">
        <v>13137646</v>
      </c>
      <c r="G58" s="1">
        <v>865.23</v>
      </c>
      <c r="H58" s="3">
        <f>IF(ISERR(LN(Table13945[[#This Row],[Close]]/E57)),"-",LN(Table13945[[#This Row],[Close]]/E57))</f>
        <v>-1.745136959665541E-2</v>
      </c>
    </row>
    <row r="59" spans="1:8" x14ac:dyDescent="0.3">
      <c r="A59" s="2">
        <v>43185</v>
      </c>
      <c r="B59" s="1">
        <v>8323.25</v>
      </c>
      <c r="C59" s="1">
        <v>8406.25</v>
      </c>
      <c r="D59" s="1">
        <v>8282.0499999999993</v>
      </c>
      <c r="E59" s="1">
        <v>8390.5</v>
      </c>
      <c r="F59" s="1">
        <v>15534378</v>
      </c>
      <c r="G59" s="1">
        <v>912.45</v>
      </c>
      <c r="H59" s="3">
        <f>IF(ISERR(LN(Table13945[[#This Row],[Close]]/E58)),"-",LN(Table13945[[#This Row],[Close]]/E58))</f>
        <v>7.5488308513674352E-3</v>
      </c>
    </row>
    <row r="60" spans="1:8" x14ac:dyDescent="0.3">
      <c r="A60" s="2">
        <v>43186</v>
      </c>
      <c r="B60" s="1">
        <v>8422.2999999999993</v>
      </c>
      <c r="C60" s="1">
        <v>8491.7000000000007</v>
      </c>
      <c r="D60" s="1">
        <v>8417.7000000000007</v>
      </c>
      <c r="E60" s="1">
        <v>8452.5</v>
      </c>
      <c r="F60" s="1">
        <v>13667974</v>
      </c>
      <c r="G60" s="1">
        <v>867.68</v>
      </c>
      <c r="H60" s="3">
        <f>IF(ISERR(LN(Table13945[[#This Row],[Close]]/E59)),"-",LN(Table13945[[#This Row],[Close]]/E59))</f>
        <v>7.3621421408246734E-3</v>
      </c>
    </row>
    <row r="61" spans="1:8" x14ac:dyDescent="0.3">
      <c r="A61" s="2">
        <v>43187</v>
      </c>
      <c r="B61" s="1">
        <v>8445.2999999999993</v>
      </c>
      <c r="C61" s="1">
        <v>8456.7000000000007</v>
      </c>
      <c r="D61" s="1">
        <v>8332.15</v>
      </c>
      <c r="E61" s="1">
        <v>8358.0499999999993</v>
      </c>
      <c r="F61" s="1">
        <v>24460028</v>
      </c>
      <c r="G61" s="1">
        <v>1554.3</v>
      </c>
      <c r="H61" s="3">
        <f>IF(ISERR(LN(Table13945[[#This Row],[Close]]/E60)),"-",LN(Table13945[[#This Row],[Close]]/E60))</f>
        <v>-1.1237109299659851E-2</v>
      </c>
    </row>
    <row r="62" spans="1:8" x14ac:dyDescent="0.3">
      <c r="A62" s="2">
        <v>43192</v>
      </c>
      <c r="B62" s="1">
        <v>8424.4</v>
      </c>
      <c r="C62" s="1">
        <v>8637.4</v>
      </c>
      <c r="D62" s="1">
        <v>8385.2999999999993</v>
      </c>
      <c r="E62" s="1">
        <v>8620.85</v>
      </c>
      <c r="F62" s="1" t="s">
        <v>22</v>
      </c>
      <c r="G62" s="1" t="s">
        <v>22</v>
      </c>
      <c r="H62" s="3">
        <f>IF(ISERR(LN(Table13945[[#This Row],[Close]]/E61)),"-",LN(Table13945[[#This Row],[Close]]/E61))</f>
        <v>3.0958541402550444E-2</v>
      </c>
    </row>
    <row r="63" spans="1:8" x14ac:dyDescent="0.3">
      <c r="A63" s="2">
        <v>43193</v>
      </c>
      <c r="B63" s="1">
        <v>8583.1</v>
      </c>
      <c r="C63" s="1">
        <v>8701.5499999999993</v>
      </c>
      <c r="D63" s="1">
        <v>8568.5499999999993</v>
      </c>
      <c r="E63" s="1">
        <v>8664.7000000000007</v>
      </c>
      <c r="F63" s="1" t="s">
        <v>22</v>
      </c>
      <c r="G63" s="1" t="s">
        <v>22</v>
      </c>
      <c r="H63" s="3">
        <f>IF(ISERR(LN(Table13945[[#This Row],[Close]]/E62)),"-",LN(Table13945[[#This Row],[Close]]/E62))</f>
        <v>5.0736128227177124E-3</v>
      </c>
    </row>
    <row r="64" spans="1:8" x14ac:dyDescent="0.3">
      <c r="A64" s="2">
        <v>43194</v>
      </c>
      <c r="B64" s="1">
        <v>8716.35</v>
      </c>
      <c r="C64" s="1">
        <v>8732.0499999999993</v>
      </c>
      <c r="D64" s="1">
        <v>8545.65</v>
      </c>
      <c r="E64" s="1">
        <v>8569.5</v>
      </c>
      <c r="F64" s="1">
        <v>13686740</v>
      </c>
      <c r="G64" s="1">
        <v>881.56</v>
      </c>
      <c r="H64" s="3">
        <f>IF(ISERR(LN(Table13945[[#This Row],[Close]]/E63)),"-",LN(Table13945[[#This Row],[Close]]/E63))</f>
        <v>-1.1047912675022383E-2</v>
      </c>
    </row>
    <row r="65" spans="1:8" x14ac:dyDescent="0.3">
      <c r="A65" s="2">
        <v>43195</v>
      </c>
      <c r="B65" s="1">
        <v>8637.5499999999993</v>
      </c>
      <c r="C65" s="1">
        <v>8732.9500000000007</v>
      </c>
      <c r="D65" s="1">
        <v>8621.15</v>
      </c>
      <c r="E65" s="1">
        <v>8655.65</v>
      </c>
      <c r="F65" s="1">
        <v>11205688</v>
      </c>
      <c r="G65" s="1">
        <v>756.96</v>
      </c>
      <c r="H65" s="3">
        <f>IF(ISERR(LN(Table13945[[#This Row],[Close]]/E64)),"-",LN(Table13945[[#This Row],[Close]]/E64))</f>
        <v>1.0002899055367885E-2</v>
      </c>
    </row>
    <row r="66" spans="1:8" x14ac:dyDescent="0.3">
      <c r="A66" s="2">
        <v>43196</v>
      </c>
      <c r="B66" s="1">
        <v>8657.9500000000007</v>
      </c>
      <c r="C66" s="1">
        <v>8808.5499999999993</v>
      </c>
      <c r="D66" s="1">
        <v>8643.9</v>
      </c>
      <c r="E66" s="1">
        <v>8772.4</v>
      </c>
      <c r="F66" s="1">
        <v>17633926</v>
      </c>
      <c r="G66" s="1">
        <v>1252.74</v>
      </c>
      <c r="H66" s="3">
        <f>IF(ISERR(LN(Table13945[[#This Row],[Close]]/E65)),"-",LN(Table13945[[#This Row],[Close]]/E65))</f>
        <v>1.3398142245355221E-2</v>
      </c>
    </row>
    <row r="67" spans="1:8" x14ac:dyDescent="0.3">
      <c r="A67" s="2">
        <v>43199</v>
      </c>
      <c r="B67" s="1">
        <v>8785.85</v>
      </c>
      <c r="C67" s="1">
        <v>8841.5499999999993</v>
      </c>
      <c r="D67" s="1">
        <v>8721.0499999999993</v>
      </c>
      <c r="E67" s="1">
        <v>8738.15</v>
      </c>
      <c r="F67" s="1" t="s">
        <v>22</v>
      </c>
      <c r="G67" s="1" t="s">
        <v>22</v>
      </c>
      <c r="H67" s="3">
        <f>IF(ISERR(LN(Table13945[[#This Row],[Close]]/E66)),"-",LN(Table13945[[#This Row],[Close]]/E66))</f>
        <v>-3.9119323696759382E-3</v>
      </c>
    </row>
    <row r="68" spans="1:8" x14ac:dyDescent="0.3">
      <c r="A68" s="2">
        <v>43200</v>
      </c>
      <c r="B68" s="1">
        <v>8763.2000000000007</v>
      </c>
      <c r="C68" s="1">
        <v>8816.7999999999993</v>
      </c>
      <c r="D68" s="1">
        <v>8698.75</v>
      </c>
      <c r="E68" s="1">
        <v>8719.6</v>
      </c>
      <c r="F68" s="1">
        <v>11657255</v>
      </c>
      <c r="G68" s="1">
        <v>863.22</v>
      </c>
      <c r="H68" s="3">
        <f>IF(ISERR(LN(Table13945[[#This Row],[Close]]/E67)),"-",LN(Table13945[[#This Row],[Close]]/E67))</f>
        <v>-2.1251314724138387E-3</v>
      </c>
    </row>
    <row r="69" spans="1:8" x14ac:dyDescent="0.3">
      <c r="A69" s="2">
        <v>43201</v>
      </c>
      <c r="B69" s="1">
        <v>8752.9500000000007</v>
      </c>
      <c r="C69" s="1">
        <v>8789.25</v>
      </c>
      <c r="D69" s="1">
        <v>8691.65</v>
      </c>
      <c r="E69" s="1">
        <v>8761.7999999999993</v>
      </c>
      <c r="F69" s="1">
        <v>13136133</v>
      </c>
      <c r="G69" s="1">
        <v>843.85</v>
      </c>
      <c r="H69" s="3">
        <f>IF(ISERR(LN(Table13945[[#This Row],[Close]]/E68)),"-",LN(Table13945[[#This Row],[Close]]/E68))</f>
        <v>4.827997983220601E-3</v>
      </c>
    </row>
    <row r="70" spans="1:8" x14ac:dyDescent="0.3">
      <c r="A70" s="2">
        <v>43202</v>
      </c>
      <c r="B70" s="1">
        <v>8752.6</v>
      </c>
      <c r="C70" s="1">
        <v>8752.6</v>
      </c>
      <c r="D70" s="1">
        <v>8669.2000000000007</v>
      </c>
      <c r="E70" s="1">
        <v>8685.0499999999993</v>
      </c>
      <c r="F70" s="1">
        <v>13901163</v>
      </c>
      <c r="G70" s="1">
        <v>960.03</v>
      </c>
      <c r="H70" s="3">
        <f>IF(ISERR(LN(Table13945[[#This Row],[Close]]/E69)),"-",LN(Table13945[[#This Row],[Close]]/E69))</f>
        <v>-8.7982065634580886E-3</v>
      </c>
    </row>
    <row r="71" spans="1:8" x14ac:dyDescent="0.3">
      <c r="A71" s="2">
        <v>43203</v>
      </c>
      <c r="B71" s="1">
        <v>8694.7000000000007</v>
      </c>
      <c r="C71" s="1">
        <v>8787.1</v>
      </c>
      <c r="D71" s="1">
        <v>8678.0499999999993</v>
      </c>
      <c r="E71" s="1">
        <v>8730.6</v>
      </c>
      <c r="F71" s="1">
        <v>11270888</v>
      </c>
      <c r="G71" s="1">
        <v>799.56</v>
      </c>
      <c r="H71" s="3">
        <f>IF(ISERR(LN(Table13945[[#This Row],[Close]]/E70)),"-",LN(Table13945[[#This Row],[Close]]/E70))</f>
        <v>5.2309392832654775E-3</v>
      </c>
    </row>
    <row r="72" spans="1:8" x14ac:dyDescent="0.3">
      <c r="A72" s="2">
        <v>43206</v>
      </c>
      <c r="B72" s="1">
        <v>8707.9</v>
      </c>
      <c r="C72" s="1">
        <v>8877.1</v>
      </c>
      <c r="D72" s="1">
        <v>8696.25</v>
      </c>
      <c r="E72" s="1">
        <v>8867.2000000000007</v>
      </c>
      <c r="F72" s="1">
        <v>18147927</v>
      </c>
      <c r="G72" s="1">
        <v>1217.74</v>
      </c>
      <c r="H72" s="3">
        <f>IF(ISERR(LN(Table13945[[#This Row],[Close]]/E71)),"-",LN(Table13945[[#This Row],[Close]]/E71))</f>
        <v>1.5524979674371414E-2</v>
      </c>
    </row>
    <row r="73" spans="1:8" x14ac:dyDescent="0.3">
      <c r="A73" s="2">
        <v>43207</v>
      </c>
      <c r="B73" s="1">
        <v>8890.6</v>
      </c>
      <c r="C73" s="1">
        <v>8893.9500000000007</v>
      </c>
      <c r="D73" s="1">
        <v>8803.4500000000007</v>
      </c>
      <c r="E73" s="1">
        <v>8827.75</v>
      </c>
      <c r="F73" s="1">
        <v>12894421</v>
      </c>
      <c r="G73" s="1">
        <v>866.23</v>
      </c>
      <c r="H73" s="3">
        <f>IF(ISERR(LN(Table13945[[#This Row],[Close]]/E72)),"-",LN(Table13945[[#This Row],[Close]]/E72))</f>
        <v>-4.458906678069946E-3</v>
      </c>
    </row>
    <row r="74" spans="1:8" x14ac:dyDescent="0.3">
      <c r="A74" s="2">
        <v>43208</v>
      </c>
      <c r="B74" s="1">
        <v>8858.75</v>
      </c>
      <c r="C74" s="1">
        <v>8904.1</v>
      </c>
      <c r="D74" s="1">
        <v>8772.7999999999993</v>
      </c>
      <c r="E74" s="1">
        <v>8790</v>
      </c>
      <c r="F74" s="1" t="s">
        <v>22</v>
      </c>
      <c r="G74" s="1" t="s">
        <v>22</v>
      </c>
      <c r="H74" s="3">
        <f>IF(ISERR(LN(Table13945[[#This Row],[Close]]/E73)),"-",LN(Table13945[[#This Row],[Close]]/E73))</f>
        <v>-4.2854573113666819E-3</v>
      </c>
    </row>
    <row r="75" spans="1:8" x14ac:dyDescent="0.3">
      <c r="A75" s="2">
        <v>43209</v>
      </c>
      <c r="B75" s="1">
        <v>8833.15</v>
      </c>
      <c r="C75" s="1">
        <v>8848.15</v>
      </c>
      <c r="D75" s="1">
        <v>8768.9</v>
      </c>
      <c r="E75" s="1">
        <v>8829.75</v>
      </c>
      <c r="F75" s="1">
        <v>11081606</v>
      </c>
      <c r="G75" s="1">
        <v>753.93</v>
      </c>
      <c r="H75" s="3">
        <f>IF(ISERR(LN(Table13945[[#This Row],[Close]]/E74)),"-",LN(Table13945[[#This Row],[Close]]/E74))</f>
        <v>4.5119899471932423E-3</v>
      </c>
    </row>
    <row r="76" spans="1:8" x14ac:dyDescent="0.3">
      <c r="A76" s="2">
        <v>43210</v>
      </c>
      <c r="B76" s="1">
        <v>8813.4</v>
      </c>
      <c r="C76" s="1">
        <v>8846.35</v>
      </c>
      <c r="D76" s="1">
        <v>8769.35</v>
      </c>
      <c r="E76" s="1">
        <v>8819.7999999999993</v>
      </c>
      <c r="F76" s="1">
        <v>12865608</v>
      </c>
      <c r="G76" s="1">
        <v>826.89</v>
      </c>
      <c r="H76" s="3">
        <f>IF(ISERR(LN(Table13945[[#This Row],[Close]]/E75)),"-",LN(Table13945[[#This Row],[Close]]/E75))</f>
        <v>-1.1275076196388678E-3</v>
      </c>
    </row>
    <row r="77" spans="1:8" x14ac:dyDescent="0.3">
      <c r="A77" s="2">
        <v>43213</v>
      </c>
      <c r="B77" s="1">
        <v>8781.1</v>
      </c>
      <c r="C77" s="1">
        <v>8976.7999999999993</v>
      </c>
      <c r="D77" s="1">
        <v>8781.1</v>
      </c>
      <c r="E77" s="1">
        <v>8949.9</v>
      </c>
      <c r="F77" s="1">
        <v>15842034</v>
      </c>
      <c r="G77" s="1">
        <v>1072.05</v>
      </c>
      <c r="H77" s="3">
        <f>IF(ISERR(LN(Table13945[[#This Row],[Close]]/E76)),"-",LN(Table13945[[#This Row],[Close]]/E76))</f>
        <v>1.4643165015345875E-2</v>
      </c>
    </row>
    <row r="78" spans="1:8" x14ac:dyDescent="0.3">
      <c r="A78" s="2">
        <v>43214</v>
      </c>
      <c r="B78" s="1">
        <v>8988.7000000000007</v>
      </c>
      <c r="C78" s="1">
        <v>9092.7000000000007</v>
      </c>
      <c r="D78" s="1">
        <v>8950.2000000000007</v>
      </c>
      <c r="E78" s="1">
        <v>8984.15</v>
      </c>
      <c r="F78" s="1">
        <v>22448320</v>
      </c>
      <c r="G78" s="1">
        <v>1581.57</v>
      </c>
      <c r="H78" s="3">
        <f>IF(ISERR(LN(Table13945[[#This Row],[Close]]/E77)),"-",LN(Table13945[[#This Row],[Close]]/E77))</f>
        <v>3.8195546058385284E-3</v>
      </c>
    </row>
    <row r="79" spans="1:8" x14ac:dyDescent="0.3">
      <c r="A79" s="2">
        <v>43215</v>
      </c>
      <c r="B79" s="1">
        <v>8964.2000000000007</v>
      </c>
      <c r="C79" s="1">
        <v>8973.4500000000007</v>
      </c>
      <c r="D79" s="1">
        <v>8859.7999999999993</v>
      </c>
      <c r="E79" s="1">
        <v>8901.15</v>
      </c>
      <c r="F79" s="1">
        <v>8893915</v>
      </c>
      <c r="G79" s="1">
        <v>615.98</v>
      </c>
      <c r="H79" s="3">
        <f>IF(ISERR(LN(Table13945[[#This Row],[Close]]/E78)),"-",LN(Table13945[[#This Row],[Close]]/E78))</f>
        <v>-9.2814317719274557E-3</v>
      </c>
    </row>
    <row r="80" spans="1:8" x14ac:dyDescent="0.3">
      <c r="A80" s="2">
        <v>43216</v>
      </c>
      <c r="B80" s="1">
        <v>8914.4</v>
      </c>
      <c r="C80" s="1">
        <v>8996.5499999999993</v>
      </c>
      <c r="D80" s="1">
        <v>8883.1</v>
      </c>
      <c r="E80" s="1">
        <v>8896.6</v>
      </c>
      <c r="F80" s="1">
        <v>16707318</v>
      </c>
      <c r="G80" s="1">
        <v>1263.6600000000001</v>
      </c>
      <c r="H80" s="3">
        <f>IF(ISERR(LN(Table13945[[#This Row],[Close]]/E79)),"-",LN(Table13945[[#This Row],[Close]]/E79))</f>
        <v>-5.1130059688717143E-4</v>
      </c>
    </row>
    <row r="81" spans="1:8" x14ac:dyDescent="0.3">
      <c r="A81" s="2">
        <v>43217</v>
      </c>
      <c r="B81" s="1">
        <v>8955.75</v>
      </c>
      <c r="C81" s="1">
        <v>9022.0499999999993</v>
      </c>
      <c r="D81" s="1">
        <v>8914.65</v>
      </c>
      <c r="E81" s="1">
        <v>8987.4</v>
      </c>
      <c r="F81" s="1">
        <v>13447849</v>
      </c>
      <c r="G81" s="1">
        <v>928.73</v>
      </c>
      <c r="H81" s="3">
        <f>IF(ISERR(LN(Table13945[[#This Row],[Close]]/E80)),"-",LN(Table13945[[#This Row],[Close]]/E80))</f>
        <v>1.0154415143581265E-2</v>
      </c>
    </row>
    <row r="82" spans="1:8" x14ac:dyDescent="0.3">
      <c r="A82" s="2">
        <v>43220</v>
      </c>
      <c r="B82" s="1">
        <v>9030.4500000000007</v>
      </c>
      <c r="C82" s="1">
        <v>9090.85</v>
      </c>
      <c r="D82" s="1">
        <v>9017.9500000000007</v>
      </c>
      <c r="E82" s="1">
        <v>9060.7000000000007</v>
      </c>
      <c r="F82" s="1">
        <v>8238921</v>
      </c>
      <c r="G82" s="1">
        <v>581.75</v>
      </c>
      <c r="H82" s="3">
        <f>IF(ISERR(LN(Table13945[[#This Row],[Close]]/E81)),"-",LN(Table13945[[#This Row],[Close]]/E81))</f>
        <v>8.1227833428454636E-3</v>
      </c>
    </row>
    <row r="83" spans="1:8" x14ac:dyDescent="0.3">
      <c r="A83" s="2">
        <v>43222</v>
      </c>
      <c r="B83" s="1">
        <v>9086.9500000000007</v>
      </c>
      <c r="C83" s="1">
        <v>9110.5499999999993</v>
      </c>
      <c r="D83" s="1">
        <v>8921.75</v>
      </c>
      <c r="E83" s="1">
        <v>8961.0499999999993</v>
      </c>
      <c r="F83" s="1">
        <v>12638019</v>
      </c>
      <c r="G83" s="1">
        <v>802.04</v>
      </c>
      <c r="H83" s="3">
        <f>IF(ISERR(LN(Table13945[[#This Row],[Close]]/E82)),"-",LN(Table13945[[#This Row],[Close]]/E82))</f>
        <v>-1.1058972142516303E-2</v>
      </c>
    </row>
    <row r="84" spans="1:8" x14ac:dyDescent="0.3">
      <c r="A84" s="2">
        <v>43223</v>
      </c>
      <c r="B84" s="1">
        <v>8968.7000000000007</v>
      </c>
      <c r="C84" s="1">
        <v>8977.7000000000007</v>
      </c>
      <c r="D84" s="1">
        <v>8796.85</v>
      </c>
      <c r="E84" s="1">
        <v>8966.2999999999993</v>
      </c>
      <c r="F84" s="1">
        <v>15587036</v>
      </c>
      <c r="G84" s="1">
        <v>954.7</v>
      </c>
      <c r="H84" s="3">
        <f>IF(ISERR(LN(Table13945[[#This Row],[Close]]/E83)),"-",LN(Table13945[[#This Row],[Close]]/E83))</f>
        <v>5.8569728934631312E-4</v>
      </c>
    </row>
    <row r="85" spans="1:8" x14ac:dyDescent="0.3">
      <c r="A85" s="2">
        <v>43224</v>
      </c>
      <c r="B85" s="1">
        <v>8962</v>
      </c>
      <c r="C85" s="1">
        <v>8963.85</v>
      </c>
      <c r="D85" s="1">
        <v>8801.6</v>
      </c>
      <c r="E85" s="1">
        <v>8817.4500000000007</v>
      </c>
      <c r="F85" s="1">
        <v>11785618</v>
      </c>
      <c r="G85" s="1">
        <v>772.01</v>
      </c>
      <c r="H85" s="3">
        <f>IF(ISERR(LN(Table13945[[#This Row],[Close]]/E84)),"-",LN(Table13945[[#This Row],[Close]]/E84))</f>
        <v>-1.6740392339810794E-2</v>
      </c>
    </row>
    <row r="86" spans="1:8" x14ac:dyDescent="0.3">
      <c r="A86" s="2">
        <v>43227</v>
      </c>
      <c r="B86" s="1">
        <v>8828.75</v>
      </c>
      <c r="C86" s="1">
        <v>8848.35</v>
      </c>
      <c r="D86" s="1">
        <v>8674.2000000000007</v>
      </c>
      <c r="E86" s="1">
        <v>8774.4</v>
      </c>
      <c r="F86" s="1">
        <v>11996794</v>
      </c>
      <c r="G86" s="1">
        <v>802.62</v>
      </c>
      <c r="H86" s="3">
        <f>IF(ISERR(LN(Table13945[[#This Row],[Close]]/E85)),"-",LN(Table13945[[#This Row],[Close]]/E85))</f>
        <v>-4.8943216246523508E-3</v>
      </c>
    </row>
    <row r="87" spans="1:8" x14ac:dyDescent="0.3">
      <c r="A87" s="2">
        <v>43228</v>
      </c>
      <c r="B87" s="1">
        <v>8812.9500000000007</v>
      </c>
      <c r="C87" s="1">
        <v>8882.35</v>
      </c>
      <c r="D87" s="1">
        <v>8734.9500000000007</v>
      </c>
      <c r="E87" s="1">
        <v>8753.25</v>
      </c>
      <c r="F87" s="1">
        <v>9014834</v>
      </c>
      <c r="G87" s="1">
        <v>631.16</v>
      </c>
      <c r="H87" s="3">
        <f>IF(ISERR(LN(Table13945[[#This Row],[Close]]/E86)),"-",LN(Table13945[[#This Row],[Close]]/E86))</f>
        <v>-2.4133309673678095E-3</v>
      </c>
    </row>
    <row r="88" spans="1:8" x14ac:dyDescent="0.3">
      <c r="A88" s="2">
        <v>43229</v>
      </c>
      <c r="B88" s="1">
        <v>8754.0499999999993</v>
      </c>
      <c r="C88" s="1">
        <v>8766.0499999999993</v>
      </c>
      <c r="D88" s="1">
        <v>8693.5</v>
      </c>
      <c r="E88" s="1">
        <v>8704.1</v>
      </c>
      <c r="F88" s="1">
        <v>8414007</v>
      </c>
      <c r="G88" s="1">
        <v>556.51</v>
      </c>
      <c r="H88" s="3">
        <f>IF(ISERR(LN(Table13945[[#This Row],[Close]]/E87)),"-",LN(Table13945[[#This Row],[Close]]/E87))</f>
        <v>-5.6308809602582891E-3</v>
      </c>
    </row>
    <row r="89" spans="1:8" x14ac:dyDescent="0.3">
      <c r="A89" s="2">
        <v>43230</v>
      </c>
      <c r="B89" s="1">
        <v>8724.1</v>
      </c>
      <c r="C89" s="1">
        <v>8734.35</v>
      </c>
      <c r="D89" s="1">
        <v>8518.7000000000007</v>
      </c>
      <c r="E89" s="1">
        <v>8544.9500000000007</v>
      </c>
      <c r="F89" s="1">
        <v>13753974</v>
      </c>
      <c r="G89" s="1">
        <v>911.12</v>
      </c>
      <c r="H89" s="3">
        <f>IF(ISERR(LN(Table13945[[#This Row],[Close]]/E88)),"-",LN(Table13945[[#This Row],[Close]]/E88))</f>
        <v>-1.845371384281554E-2</v>
      </c>
    </row>
    <row r="90" spans="1:8" x14ac:dyDescent="0.3">
      <c r="A90" s="2">
        <v>43231</v>
      </c>
      <c r="B90" s="1">
        <v>8555.4</v>
      </c>
      <c r="C90" s="1">
        <v>8565.4500000000007</v>
      </c>
      <c r="D90" s="1">
        <v>8403.35</v>
      </c>
      <c r="E90" s="1">
        <v>8445.7000000000007</v>
      </c>
      <c r="F90" s="1">
        <v>18014955</v>
      </c>
      <c r="G90" s="1">
        <v>1121.57</v>
      </c>
      <c r="H90" s="3">
        <f>IF(ISERR(LN(Table13945[[#This Row],[Close]]/E89)),"-",LN(Table13945[[#This Row],[Close]]/E89))</f>
        <v>-1.1683029067125341E-2</v>
      </c>
    </row>
    <row r="91" spans="1:8" x14ac:dyDescent="0.3">
      <c r="A91" s="2">
        <v>43234</v>
      </c>
      <c r="B91" s="1">
        <v>8458.35</v>
      </c>
      <c r="C91" s="1">
        <v>8598.0499999999993</v>
      </c>
      <c r="D91" s="1">
        <v>8438</v>
      </c>
      <c r="E91" s="1">
        <v>8462.0499999999993</v>
      </c>
      <c r="F91" s="1">
        <v>14936711</v>
      </c>
      <c r="G91" s="1">
        <v>967.29</v>
      </c>
      <c r="H91" s="3">
        <f>IF(ISERR(LN(Table13945[[#This Row],[Close]]/E90)),"-",LN(Table13945[[#This Row],[Close]]/E90))</f>
        <v>1.9340249407952166E-3</v>
      </c>
    </row>
    <row r="92" spans="1:8" x14ac:dyDescent="0.3">
      <c r="A92" s="2">
        <v>43235</v>
      </c>
      <c r="B92" s="1">
        <v>8449.5</v>
      </c>
      <c r="C92" s="1">
        <v>8520.5499999999993</v>
      </c>
      <c r="D92" s="1">
        <v>8313</v>
      </c>
      <c r="E92" s="1">
        <v>8401.15</v>
      </c>
      <c r="F92" s="1">
        <v>18459590</v>
      </c>
      <c r="G92" s="1">
        <v>1208.4000000000001</v>
      </c>
      <c r="H92" s="3">
        <f>IF(ISERR(LN(Table13945[[#This Row],[Close]]/E91)),"-",LN(Table13945[[#This Row],[Close]]/E91))</f>
        <v>-7.2228598084605805E-3</v>
      </c>
    </row>
    <row r="93" spans="1:8" x14ac:dyDescent="0.3">
      <c r="A93" s="2">
        <v>43236</v>
      </c>
      <c r="B93" s="1">
        <v>8383.2000000000007</v>
      </c>
      <c r="C93" s="1">
        <v>8425.1</v>
      </c>
      <c r="D93" s="1">
        <v>8287.1</v>
      </c>
      <c r="E93" s="1">
        <v>8399.1</v>
      </c>
      <c r="F93" s="1">
        <v>16479599</v>
      </c>
      <c r="G93" s="1">
        <v>1032.8399999999999</v>
      </c>
      <c r="H93" s="3">
        <f>IF(ISERR(LN(Table13945[[#This Row],[Close]]/E92)),"-",LN(Table13945[[#This Row],[Close]]/E92))</f>
        <v>-2.440439886517885E-4</v>
      </c>
    </row>
    <row r="94" spans="1:8" x14ac:dyDescent="0.3">
      <c r="A94" s="2">
        <v>43237</v>
      </c>
      <c r="B94" s="1">
        <v>8417</v>
      </c>
      <c r="C94" s="1">
        <v>8461.25</v>
      </c>
      <c r="D94" s="1">
        <v>8328.85</v>
      </c>
      <c r="E94" s="1">
        <v>8403</v>
      </c>
      <c r="F94" s="1">
        <v>15794190</v>
      </c>
      <c r="G94" s="1">
        <v>1008.11</v>
      </c>
      <c r="H94" s="3">
        <f>IF(ISERR(LN(Table13945[[#This Row],[Close]]/E93)),"-",LN(Table13945[[#This Row],[Close]]/E93))</f>
        <v>4.6422769416193626E-4</v>
      </c>
    </row>
    <row r="95" spans="1:8" x14ac:dyDescent="0.3">
      <c r="A95" s="2">
        <v>43238</v>
      </c>
      <c r="B95" s="1">
        <v>8441.7000000000007</v>
      </c>
      <c r="C95" s="1">
        <v>8443.75</v>
      </c>
      <c r="D95" s="1">
        <v>8195.35</v>
      </c>
      <c r="E95" s="1">
        <v>8211.85</v>
      </c>
      <c r="F95" s="1">
        <v>20313069</v>
      </c>
      <c r="G95" s="1">
        <v>1175.24</v>
      </c>
      <c r="H95" s="3">
        <f>IF(ISERR(LN(Table13945[[#This Row],[Close]]/E94)),"-",LN(Table13945[[#This Row],[Close]]/E94))</f>
        <v>-2.3010551908483501E-2</v>
      </c>
    </row>
    <row r="96" spans="1:8" x14ac:dyDescent="0.3">
      <c r="A96" s="2">
        <v>43241</v>
      </c>
      <c r="B96" s="1">
        <v>8211.35</v>
      </c>
      <c r="C96" s="1">
        <v>8218.15</v>
      </c>
      <c r="D96" s="1">
        <v>7956.05</v>
      </c>
      <c r="E96" s="1">
        <v>7983.2</v>
      </c>
      <c r="F96" s="1">
        <v>14653361</v>
      </c>
      <c r="G96" s="1">
        <v>865.15</v>
      </c>
      <c r="H96" s="3">
        <f>IF(ISERR(LN(Table13945[[#This Row],[Close]]/E95)),"-",LN(Table13945[[#This Row],[Close]]/E95))</f>
        <v>-2.8238899449631975E-2</v>
      </c>
    </row>
    <row r="97" spans="1:8" x14ac:dyDescent="0.3">
      <c r="A97" s="2">
        <v>43242</v>
      </c>
      <c r="B97" s="1">
        <v>7993.25</v>
      </c>
      <c r="C97" s="1">
        <v>8152.1</v>
      </c>
      <c r="D97" s="1">
        <v>7900.35</v>
      </c>
      <c r="E97" s="1">
        <v>8118.9</v>
      </c>
      <c r="F97" s="1">
        <v>16551603</v>
      </c>
      <c r="G97" s="1">
        <v>1204.6199999999999</v>
      </c>
      <c r="H97" s="3">
        <f>IF(ISERR(LN(Table13945[[#This Row],[Close]]/E96)),"-",LN(Table13945[[#This Row],[Close]]/E96))</f>
        <v>1.6855343428709736E-2</v>
      </c>
    </row>
    <row r="98" spans="1:8" x14ac:dyDescent="0.3">
      <c r="A98" s="2">
        <v>43243</v>
      </c>
      <c r="B98" s="1">
        <v>8100.85</v>
      </c>
      <c r="C98" s="1">
        <v>8239.35</v>
      </c>
      <c r="D98" s="1">
        <v>8050</v>
      </c>
      <c r="E98" s="1">
        <v>8069.7</v>
      </c>
      <c r="F98" s="1">
        <v>17857987</v>
      </c>
      <c r="G98" s="1">
        <v>1094.28</v>
      </c>
      <c r="H98" s="3">
        <f>IF(ISERR(LN(Table13945[[#This Row],[Close]]/E97)),"-",LN(Table13945[[#This Row],[Close]]/E97))</f>
        <v>-6.0783701470046407E-3</v>
      </c>
    </row>
    <row r="99" spans="1:8" x14ac:dyDescent="0.3">
      <c r="A99" s="2">
        <v>43244</v>
      </c>
      <c r="B99" s="1">
        <v>8115.05</v>
      </c>
      <c r="C99" s="1">
        <v>8231.65</v>
      </c>
      <c r="D99" s="1">
        <v>8063.3</v>
      </c>
      <c r="E99" s="1">
        <v>8207</v>
      </c>
      <c r="F99" s="1">
        <v>13601739</v>
      </c>
      <c r="G99" s="1">
        <v>825.37</v>
      </c>
      <c r="H99" s="3">
        <f>IF(ISERR(LN(Table13945[[#This Row],[Close]]/E98)),"-",LN(Table13945[[#This Row],[Close]]/E98))</f>
        <v>1.6871141777903931E-2</v>
      </c>
    </row>
    <row r="100" spans="1:8" x14ac:dyDescent="0.3">
      <c r="A100" s="2">
        <v>43245</v>
      </c>
      <c r="B100" s="1">
        <v>8247.65</v>
      </c>
      <c r="C100" s="1">
        <v>8320.1</v>
      </c>
      <c r="D100" s="1">
        <v>8156.35</v>
      </c>
      <c r="E100" s="1">
        <v>8297.25</v>
      </c>
      <c r="F100" s="1">
        <v>17971232</v>
      </c>
      <c r="G100" s="1">
        <v>1011.8</v>
      </c>
      <c r="H100" s="3">
        <f>IF(ISERR(LN(Table13945[[#This Row],[Close]]/E99)),"-",LN(Table13945[[#This Row],[Close]]/E99))</f>
        <v>1.0936685953418301E-2</v>
      </c>
    </row>
    <row r="101" spans="1:8" x14ac:dyDescent="0.3">
      <c r="A101" s="2">
        <v>43248</v>
      </c>
      <c r="B101" s="1">
        <v>8404.25</v>
      </c>
      <c r="C101" s="1">
        <v>8553.6</v>
      </c>
      <c r="D101" s="1">
        <v>8381.2999999999993</v>
      </c>
      <c r="E101" s="1">
        <v>8498.2000000000007</v>
      </c>
      <c r="F101" s="1">
        <v>32189741</v>
      </c>
      <c r="G101" s="1">
        <v>1914.69</v>
      </c>
      <c r="H101" s="3">
        <f>IF(ISERR(LN(Table13945[[#This Row],[Close]]/E100)),"-",LN(Table13945[[#This Row],[Close]]/E100))</f>
        <v>2.3930241764084311E-2</v>
      </c>
    </row>
    <row r="102" spans="1:8" x14ac:dyDescent="0.3">
      <c r="A102" s="2">
        <v>43249</v>
      </c>
      <c r="B102" s="1">
        <v>8464.7999999999993</v>
      </c>
      <c r="C102" s="1">
        <v>8556.2999999999993</v>
      </c>
      <c r="D102" s="1">
        <v>8381.5</v>
      </c>
      <c r="E102" s="1">
        <v>8410.4500000000007</v>
      </c>
      <c r="F102" s="1">
        <v>25874727</v>
      </c>
      <c r="G102" s="1">
        <v>1594.72</v>
      </c>
      <c r="H102" s="3">
        <f>IF(ISERR(LN(Table13945[[#This Row],[Close]]/E101)),"-",LN(Table13945[[#This Row],[Close]]/E101))</f>
        <v>-1.0379396082813732E-2</v>
      </c>
    </row>
    <row r="103" spans="1:8" x14ac:dyDescent="0.3">
      <c r="A103" s="2">
        <v>43250</v>
      </c>
      <c r="B103" s="1">
        <v>8341.35</v>
      </c>
      <c r="C103" s="1">
        <v>8411.15</v>
      </c>
      <c r="D103" s="1">
        <v>8297.75</v>
      </c>
      <c r="E103" s="1">
        <v>8321.1</v>
      </c>
      <c r="F103" s="1">
        <v>18013713</v>
      </c>
      <c r="G103" s="1">
        <v>1124.8599999999999</v>
      </c>
      <c r="H103" s="3">
        <f>IF(ISERR(LN(Table13945[[#This Row],[Close]]/E102)),"-",LN(Table13945[[#This Row],[Close]]/E102))</f>
        <v>-1.0680522649859817E-2</v>
      </c>
    </row>
    <row r="104" spans="1:8" x14ac:dyDescent="0.3">
      <c r="A104" s="2">
        <v>43251</v>
      </c>
      <c r="B104" s="1">
        <v>8351</v>
      </c>
      <c r="C104" s="1">
        <v>8355.35</v>
      </c>
      <c r="D104" s="1">
        <v>8181.3</v>
      </c>
      <c r="E104" s="1">
        <v>8220.25</v>
      </c>
      <c r="F104" s="1">
        <v>42890632</v>
      </c>
      <c r="G104" s="1">
        <v>2720.91</v>
      </c>
      <c r="H104" s="3">
        <f>IF(ISERR(LN(Table13945[[#This Row],[Close]]/E103)),"-",LN(Table13945[[#This Row],[Close]]/E103))</f>
        <v>-1.2193835401495844E-2</v>
      </c>
    </row>
    <row r="105" spans="1:8" x14ac:dyDescent="0.3">
      <c r="A105" s="2">
        <v>43252</v>
      </c>
      <c r="B105" s="1">
        <v>8248.7000000000007</v>
      </c>
      <c r="C105" s="1">
        <v>8297.7999999999993</v>
      </c>
      <c r="D105" s="1">
        <v>8181.6</v>
      </c>
      <c r="E105" s="1">
        <v>8213.2000000000007</v>
      </c>
      <c r="F105" s="1">
        <v>14588456</v>
      </c>
      <c r="G105" s="1">
        <v>928.84</v>
      </c>
      <c r="H105" s="3">
        <f>IF(ISERR(LN(Table13945[[#This Row],[Close]]/E104)),"-",LN(Table13945[[#This Row],[Close]]/E104))</f>
        <v>-8.5800613170108463E-4</v>
      </c>
    </row>
    <row r="106" spans="1:8" x14ac:dyDescent="0.3">
      <c r="A106" s="2">
        <v>43255</v>
      </c>
      <c r="B106" s="1">
        <v>8263.7000000000007</v>
      </c>
      <c r="C106" s="1">
        <v>8323.5</v>
      </c>
      <c r="D106" s="1">
        <v>8176.8</v>
      </c>
      <c r="E106" s="1">
        <v>8205.7999999999993</v>
      </c>
      <c r="F106" s="1">
        <v>15473744</v>
      </c>
      <c r="G106" s="1">
        <v>1131.78</v>
      </c>
      <c r="H106" s="3">
        <f>IF(ISERR(LN(Table13945[[#This Row],[Close]]/E105)),"-",LN(Table13945[[#This Row],[Close]]/E105))</f>
        <v>-9.0139478665583566E-4</v>
      </c>
    </row>
    <row r="107" spans="1:8" x14ac:dyDescent="0.3">
      <c r="A107" s="2">
        <v>43256</v>
      </c>
      <c r="B107" s="1">
        <v>8226.65</v>
      </c>
      <c r="C107" s="1">
        <v>8232.0499999999993</v>
      </c>
      <c r="D107" s="1">
        <v>8019.3</v>
      </c>
      <c r="E107" s="1">
        <v>8117.75</v>
      </c>
      <c r="F107" s="1">
        <v>29801883</v>
      </c>
      <c r="G107" s="1">
        <v>1879.05</v>
      </c>
      <c r="H107" s="3">
        <f>IF(ISERR(LN(Table13945[[#This Row],[Close]]/E106)),"-",LN(Table13945[[#This Row],[Close]]/E106))</f>
        <v>-1.0788199132547135E-2</v>
      </c>
    </row>
    <row r="108" spans="1:8" x14ac:dyDescent="0.3">
      <c r="A108" s="2">
        <v>43257</v>
      </c>
      <c r="B108" s="1">
        <v>8126.9</v>
      </c>
      <c r="C108" s="1">
        <v>8245.1</v>
      </c>
      <c r="D108" s="1">
        <v>8078.3</v>
      </c>
      <c r="E108" s="1">
        <v>8233.65</v>
      </c>
      <c r="F108" s="1">
        <v>21619705</v>
      </c>
      <c r="G108" s="1">
        <v>1303.81</v>
      </c>
      <c r="H108" s="3">
        <f>IF(ISERR(LN(Table13945[[#This Row],[Close]]/E107)),"-",LN(Table13945[[#This Row],[Close]]/E107))</f>
        <v>1.4176393584653689E-2</v>
      </c>
    </row>
    <row r="109" spans="1:8" x14ac:dyDescent="0.3">
      <c r="A109" s="2">
        <v>43258</v>
      </c>
      <c r="B109" s="1">
        <v>8259.2000000000007</v>
      </c>
      <c r="C109" s="1">
        <v>8294</v>
      </c>
      <c r="D109" s="1">
        <v>8210.9</v>
      </c>
      <c r="E109" s="1">
        <v>8252.15</v>
      </c>
      <c r="F109" s="1">
        <v>9836284</v>
      </c>
      <c r="G109" s="1">
        <v>627.85</v>
      </c>
      <c r="H109" s="3">
        <f>IF(ISERR(LN(Table13945[[#This Row],[Close]]/E108)),"-",LN(Table13945[[#This Row],[Close]]/E108))</f>
        <v>2.2443566906774665E-3</v>
      </c>
    </row>
    <row r="110" spans="1:8" x14ac:dyDescent="0.3">
      <c r="A110" s="2">
        <v>43259</v>
      </c>
      <c r="B110" s="1">
        <v>8234.35</v>
      </c>
      <c r="C110" s="1">
        <v>8647.15</v>
      </c>
      <c r="D110" s="1">
        <v>8220.9500000000007</v>
      </c>
      <c r="E110" s="1">
        <v>8603.9500000000007</v>
      </c>
      <c r="F110" s="1">
        <v>51771240</v>
      </c>
      <c r="G110" s="1">
        <v>3115.14</v>
      </c>
      <c r="H110" s="3">
        <f>IF(ISERR(LN(Table13945[[#This Row],[Close]]/E109)),"-",LN(Table13945[[#This Row],[Close]]/E109))</f>
        <v>4.1747627682682406E-2</v>
      </c>
    </row>
    <row r="111" spans="1:8" x14ac:dyDescent="0.3">
      <c r="A111" s="2">
        <v>43262</v>
      </c>
      <c r="B111" s="1">
        <v>8624.7000000000007</v>
      </c>
      <c r="C111" s="1">
        <v>8780.75</v>
      </c>
      <c r="D111" s="1">
        <v>8610.9500000000007</v>
      </c>
      <c r="E111" s="1">
        <v>8647.15</v>
      </c>
      <c r="F111" s="1">
        <v>31870854</v>
      </c>
      <c r="G111" s="1">
        <v>2132.2199999999998</v>
      </c>
      <c r="H111" s="3">
        <f>IF(ISERR(LN(Table13945[[#This Row],[Close]]/E110)),"-",LN(Table13945[[#This Row],[Close]]/E110))</f>
        <v>5.0083867466001126E-3</v>
      </c>
    </row>
    <row r="112" spans="1:8" x14ac:dyDescent="0.3">
      <c r="A112" s="2">
        <v>43263</v>
      </c>
      <c r="B112" s="1">
        <v>8669.2999999999993</v>
      </c>
      <c r="C112" s="1">
        <v>8902.6</v>
      </c>
      <c r="D112" s="1">
        <v>8665.4500000000007</v>
      </c>
      <c r="E112" s="1">
        <v>8870.4500000000007</v>
      </c>
      <c r="F112" s="1">
        <v>36058755</v>
      </c>
      <c r="G112" s="1">
        <v>2694.11</v>
      </c>
      <c r="H112" s="3">
        <f>IF(ISERR(LN(Table13945[[#This Row],[Close]]/E111)),"-",LN(Table13945[[#This Row],[Close]]/E111))</f>
        <v>2.5495740957220896E-2</v>
      </c>
    </row>
    <row r="113" spans="1:8" x14ac:dyDescent="0.3">
      <c r="A113" s="2">
        <v>43264</v>
      </c>
      <c r="B113" s="1">
        <v>8949.9</v>
      </c>
      <c r="C113" s="1">
        <v>9084.35</v>
      </c>
      <c r="D113" s="1">
        <v>8914.2000000000007</v>
      </c>
      <c r="E113" s="1">
        <v>8948.9500000000007</v>
      </c>
      <c r="F113" s="1">
        <v>45276304</v>
      </c>
      <c r="G113" s="1">
        <v>3205.26</v>
      </c>
      <c r="H113" s="3">
        <f>IF(ISERR(LN(Table13945[[#This Row],[Close]]/E112)),"-",LN(Table13945[[#This Row],[Close]]/E112))</f>
        <v>8.8106791268256681E-3</v>
      </c>
    </row>
    <row r="114" spans="1:8" x14ac:dyDescent="0.3">
      <c r="A114" s="2">
        <v>43265</v>
      </c>
      <c r="B114" s="1">
        <v>8964.35</v>
      </c>
      <c r="C114" s="1">
        <v>9133.4500000000007</v>
      </c>
      <c r="D114" s="1">
        <v>8923.25</v>
      </c>
      <c r="E114" s="1">
        <v>9112.4500000000007</v>
      </c>
      <c r="F114" s="1">
        <v>37928305</v>
      </c>
      <c r="G114" s="1">
        <v>2740.83</v>
      </c>
      <c r="H114" s="3">
        <f>IF(ISERR(LN(Table13945[[#This Row],[Close]]/E113)),"-",LN(Table13945[[#This Row],[Close]]/E113))</f>
        <v>1.8105403382609395E-2</v>
      </c>
    </row>
    <row r="115" spans="1:8" x14ac:dyDescent="0.3">
      <c r="A115" s="2">
        <v>43266</v>
      </c>
      <c r="B115" s="1">
        <v>9159.4</v>
      </c>
      <c r="C115" s="1">
        <v>9352.2000000000007</v>
      </c>
      <c r="D115" s="1">
        <v>9151.4500000000007</v>
      </c>
      <c r="E115" s="1">
        <v>9316.25</v>
      </c>
      <c r="F115" s="1">
        <v>53246874</v>
      </c>
      <c r="G115" s="1">
        <v>4386.99</v>
      </c>
      <c r="H115" s="3">
        <f>IF(ISERR(LN(Table13945[[#This Row],[Close]]/E114)),"-",LN(Table13945[[#This Row],[Close]]/E114))</f>
        <v>2.2118576862493404E-2</v>
      </c>
    </row>
    <row r="116" spans="1:8" x14ac:dyDescent="0.3">
      <c r="A116" s="2">
        <v>43269</v>
      </c>
      <c r="B116" s="1">
        <v>9314.9</v>
      </c>
      <c r="C116" s="1">
        <v>9390.5499999999993</v>
      </c>
      <c r="D116" s="1">
        <v>9190.0499999999993</v>
      </c>
      <c r="E116" s="1">
        <v>9319.2999999999993</v>
      </c>
      <c r="F116" s="1">
        <v>21676233</v>
      </c>
      <c r="G116" s="1">
        <v>1896.29</v>
      </c>
      <c r="H116" s="3">
        <f>IF(ISERR(LN(Table13945[[#This Row],[Close]]/E115)),"-",LN(Table13945[[#This Row],[Close]]/E115))</f>
        <v>3.273313669015927E-4</v>
      </c>
    </row>
    <row r="117" spans="1:8" x14ac:dyDescent="0.3">
      <c r="A117" s="2">
        <v>43270</v>
      </c>
      <c r="B117" s="1">
        <v>9323.4</v>
      </c>
      <c r="C117" s="1">
        <v>9424.15</v>
      </c>
      <c r="D117" s="1">
        <v>9234.2999999999993</v>
      </c>
      <c r="E117" s="1">
        <v>9253.9500000000007</v>
      </c>
      <c r="F117" s="1">
        <v>27878540</v>
      </c>
      <c r="G117" s="1">
        <v>2234.15</v>
      </c>
      <c r="H117" s="3">
        <f>IF(ISERR(LN(Table13945[[#This Row],[Close]]/E116)),"-",LN(Table13945[[#This Row],[Close]]/E116))</f>
        <v>-7.0370311794000174E-3</v>
      </c>
    </row>
    <row r="118" spans="1:8" x14ac:dyDescent="0.3">
      <c r="A118" s="2">
        <v>43271</v>
      </c>
      <c r="B118" s="1">
        <v>9292.4</v>
      </c>
      <c r="C118" s="1">
        <v>9371.5499999999993</v>
      </c>
      <c r="D118" s="1">
        <v>9204.7999999999993</v>
      </c>
      <c r="E118" s="1">
        <v>9291.35</v>
      </c>
      <c r="F118" s="1">
        <v>25783354</v>
      </c>
      <c r="G118" s="1">
        <v>1876.42</v>
      </c>
      <c r="H118" s="3">
        <f>IF(ISERR(LN(Table13945[[#This Row],[Close]]/E117)),"-",LN(Table13945[[#This Row],[Close]]/E117))</f>
        <v>4.033372412655405E-3</v>
      </c>
    </row>
    <row r="119" spans="1:8" x14ac:dyDescent="0.3">
      <c r="A119" s="2">
        <v>43272</v>
      </c>
      <c r="B119" s="1">
        <v>9343.5499999999993</v>
      </c>
      <c r="C119" s="1">
        <v>9345.85</v>
      </c>
      <c r="D119" s="1">
        <v>9177.5</v>
      </c>
      <c r="E119" s="1">
        <v>9198.7999999999993</v>
      </c>
      <c r="F119" s="1">
        <v>17515075</v>
      </c>
      <c r="G119" s="1">
        <v>1325.62</v>
      </c>
      <c r="H119" s="3">
        <f>IF(ISERR(LN(Table13945[[#This Row],[Close]]/E118)),"-",LN(Table13945[[#This Row],[Close]]/E118))</f>
        <v>-1.0010819048893751E-2</v>
      </c>
    </row>
    <row r="120" spans="1:8" x14ac:dyDescent="0.3">
      <c r="A120" s="2">
        <v>43273</v>
      </c>
      <c r="B120" s="1">
        <v>9195.4</v>
      </c>
      <c r="C120" s="1">
        <v>9389</v>
      </c>
      <c r="D120" s="1">
        <v>9082.25</v>
      </c>
      <c r="E120" s="1">
        <v>9360.9</v>
      </c>
      <c r="F120" s="1">
        <v>27449427</v>
      </c>
      <c r="G120" s="1">
        <v>2079.38</v>
      </c>
      <c r="H120" s="3">
        <f>IF(ISERR(LN(Table13945[[#This Row],[Close]]/E119)),"-",LN(Table13945[[#This Row],[Close]]/E119))</f>
        <v>1.7468398948139906E-2</v>
      </c>
    </row>
    <row r="121" spans="1:8" x14ac:dyDescent="0.3">
      <c r="A121" s="2">
        <v>43276</v>
      </c>
      <c r="B121" s="1">
        <v>9360.75</v>
      </c>
      <c r="C121" s="1">
        <v>9469.9</v>
      </c>
      <c r="D121" s="1">
        <v>9260.65</v>
      </c>
      <c r="E121" s="1">
        <v>9286.7999999999993</v>
      </c>
      <c r="F121" s="1">
        <v>33697139</v>
      </c>
      <c r="G121" s="1">
        <v>2394.7800000000002</v>
      </c>
      <c r="H121" s="3">
        <f>IF(ISERR(LN(Table13945[[#This Row],[Close]]/E120)),"-",LN(Table13945[[#This Row],[Close]]/E120))</f>
        <v>-7.9474026308931512E-3</v>
      </c>
    </row>
    <row r="122" spans="1:8" x14ac:dyDescent="0.3">
      <c r="A122" s="2">
        <v>43277</v>
      </c>
      <c r="B122" s="1">
        <v>9275.65</v>
      </c>
      <c r="C122" s="1">
        <v>9305.4</v>
      </c>
      <c r="D122" s="1">
        <v>9228.4</v>
      </c>
      <c r="E122" s="1">
        <v>9247.75</v>
      </c>
      <c r="F122" s="1">
        <v>16909061</v>
      </c>
      <c r="G122" s="1">
        <v>1240.5</v>
      </c>
      <c r="H122" s="3">
        <f>IF(ISERR(LN(Table13945[[#This Row],[Close]]/E121)),"-",LN(Table13945[[#This Row],[Close]]/E121))</f>
        <v>-4.2137583896218996E-3</v>
      </c>
    </row>
    <row r="123" spans="1:8" x14ac:dyDescent="0.3">
      <c r="A123" s="2">
        <v>43278</v>
      </c>
      <c r="B123" s="1">
        <v>9277.65</v>
      </c>
      <c r="C123" s="1">
        <v>9305.1</v>
      </c>
      <c r="D123" s="1">
        <v>9179.5</v>
      </c>
      <c r="E123" s="1">
        <v>9263.4500000000007</v>
      </c>
      <c r="F123" s="1">
        <v>24631444</v>
      </c>
      <c r="G123" s="1">
        <v>1851.99</v>
      </c>
      <c r="H123" s="3">
        <f>IF(ISERR(LN(Table13945[[#This Row],[Close]]/E122)),"-",LN(Table13945[[#This Row],[Close]]/E122))</f>
        <v>1.6962707727767961E-3</v>
      </c>
    </row>
    <row r="124" spans="1:8" x14ac:dyDescent="0.3">
      <c r="A124" s="2">
        <v>43279</v>
      </c>
      <c r="B124" s="1">
        <v>9268.1</v>
      </c>
      <c r="C124" s="1">
        <v>9344.15</v>
      </c>
      <c r="D124" s="1">
        <v>9119.7000000000007</v>
      </c>
      <c r="E124" s="1">
        <v>9149.4</v>
      </c>
      <c r="F124" s="1">
        <v>25957341</v>
      </c>
      <c r="G124" s="1">
        <v>2014.27</v>
      </c>
      <c r="H124" s="3">
        <f>IF(ISERR(LN(Table13945[[#This Row],[Close]]/E123)),"-",LN(Table13945[[#This Row],[Close]]/E123))</f>
        <v>-1.2388246098547122E-2</v>
      </c>
    </row>
    <row r="125" spans="1:8" x14ac:dyDescent="0.3">
      <c r="A125" s="2">
        <v>43280</v>
      </c>
      <c r="B125" s="1">
        <v>9172.7999999999993</v>
      </c>
      <c r="C125" s="1">
        <v>9218.6</v>
      </c>
      <c r="D125" s="1">
        <v>9083.5</v>
      </c>
      <c r="E125" s="1">
        <v>9173.15</v>
      </c>
      <c r="F125" s="1">
        <v>16016282</v>
      </c>
      <c r="G125" s="1">
        <v>1189.26</v>
      </c>
      <c r="H125" s="3">
        <f>IF(ISERR(LN(Table13945[[#This Row],[Close]]/E124)),"-",LN(Table13945[[#This Row],[Close]]/E124))</f>
        <v>2.5924353653204581E-3</v>
      </c>
    </row>
    <row r="126" spans="1:8" x14ac:dyDescent="0.3">
      <c r="A126" s="2">
        <v>43283</v>
      </c>
      <c r="B126" s="1">
        <v>9198.9</v>
      </c>
      <c r="C126" s="1">
        <v>9223.75</v>
      </c>
      <c r="D126" s="1">
        <v>9092.2999999999993</v>
      </c>
      <c r="E126" s="1">
        <v>9133.9</v>
      </c>
      <c r="F126" s="1">
        <v>13353159</v>
      </c>
      <c r="G126" s="1">
        <v>1000.46</v>
      </c>
      <c r="H126" s="3">
        <f>IF(ISERR(LN(Table13945[[#This Row],[Close]]/E125)),"-",LN(Table13945[[#This Row],[Close]]/E125))</f>
        <v>-4.2879721353062629E-3</v>
      </c>
    </row>
    <row r="127" spans="1:8" x14ac:dyDescent="0.3">
      <c r="A127" s="2">
        <v>43284</v>
      </c>
      <c r="B127" s="1">
        <v>9157.25</v>
      </c>
      <c r="C127" s="1">
        <v>9348.35</v>
      </c>
      <c r="D127" s="1">
        <v>9079.6</v>
      </c>
      <c r="E127" s="1">
        <v>9325.2999999999993</v>
      </c>
      <c r="F127" s="1">
        <v>23858870</v>
      </c>
      <c r="G127" s="1">
        <v>1698.45</v>
      </c>
      <c r="H127" s="3">
        <f>IF(ISERR(LN(Table13945[[#This Row],[Close]]/E126)),"-",LN(Table13945[[#This Row],[Close]]/E126))</f>
        <v>2.073836999725583E-2</v>
      </c>
    </row>
    <row r="128" spans="1:8" x14ac:dyDescent="0.3">
      <c r="A128" s="2">
        <v>43285</v>
      </c>
      <c r="B128" s="1">
        <v>9355.1</v>
      </c>
      <c r="C128" s="1">
        <v>9460.9500000000007</v>
      </c>
      <c r="D128" s="1">
        <v>9337.7000000000007</v>
      </c>
      <c r="E128" s="1">
        <v>9399.6</v>
      </c>
      <c r="F128" s="1">
        <v>29258297</v>
      </c>
      <c r="G128" s="1">
        <v>2219.41</v>
      </c>
      <c r="H128" s="3">
        <f>IF(ISERR(LN(Table13945[[#This Row],[Close]]/E127)),"-",LN(Table13945[[#This Row],[Close]]/E127))</f>
        <v>7.9359985849017673E-3</v>
      </c>
    </row>
    <row r="129" spans="1:8" x14ac:dyDescent="0.3">
      <c r="A129" s="2">
        <v>43286</v>
      </c>
      <c r="B129" s="1">
        <v>9429.9</v>
      </c>
      <c r="C129" s="1">
        <v>9462.4</v>
      </c>
      <c r="D129" s="1">
        <v>9255.6</v>
      </c>
      <c r="E129" s="1">
        <v>9274.25</v>
      </c>
      <c r="F129" s="1">
        <v>17005978</v>
      </c>
      <c r="G129" s="1">
        <v>1328.19</v>
      </c>
      <c r="H129" s="3">
        <f>IF(ISERR(LN(Table13945[[#This Row],[Close]]/E128)),"-",LN(Table13945[[#This Row],[Close]]/E128))</f>
        <v>-1.3425392488800999E-2</v>
      </c>
    </row>
    <row r="130" spans="1:8" x14ac:dyDescent="0.3">
      <c r="A130" s="2">
        <v>43287</v>
      </c>
      <c r="B130" s="1">
        <v>9273.25</v>
      </c>
      <c r="C130" s="1">
        <v>9360</v>
      </c>
      <c r="D130" s="1">
        <v>9159</v>
      </c>
      <c r="E130" s="1">
        <v>9189.9</v>
      </c>
      <c r="F130" s="1">
        <v>16330062</v>
      </c>
      <c r="G130" s="1">
        <v>1184.3499999999999</v>
      </c>
      <c r="H130" s="3">
        <f>IF(ISERR(LN(Table13945[[#This Row],[Close]]/E129)),"-",LN(Table13945[[#This Row],[Close]]/E129))</f>
        <v>-9.1366877746805707E-3</v>
      </c>
    </row>
    <row r="131" spans="1:8" x14ac:dyDescent="0.3">
      <c r="A131" s="2">
        <v>43290</v>
      </c>
      <c r="B131" s="1">
        <v>9241.5</v>
      </c>
      <c r="C131" s="1">
        <v>9336.75</v>
      </c>
      <c r="D131" s="1">
        <v>9236.5</v>
      </c>
      <c r="E131" s="1">
        <v>9307.6</v>
      </c>
      <c r="F131" s="1">
        <v>13650731</v>
      </c>
      <c r="G131" s="1">
        <v>1053.21</v>
      </c>
      <c r="H131" s="3">
        <f>IF(ISERR(LN(Table13945[[#This Row],[Close]]/E130)),"-",LN(Table13945[[#This Row],[Close]]/E130))</f>
        <v>1.2726215815080644E-2</v>
      </c>
    </row>
    <row r="132" spans="1:8" x14ac:dyDescent="0.3">
      <c r="A132" s="2">
        <v>43291</v>
      </c>
      <c r="B132" s="1">
        <v>9343.9</v>
      </c>
      <c r="C132" s="1">
        <v>9356.5</v>
      </c>
      <c r="D132" s="1">
        <v>9225.35</v>
      </c>
      <c r="E132" s="1">
        <v>9276.1</v>
      </c>
      <c r="F132" s="1">
        <v>14269149</v>
      </c>
      <c r="G132" s="1">
        <v>1028.2</v>
      </c>
      <c r="H132" s="3">
        <f>IF(ISERR(LN(Table13945[[#This Row],[Close]]/E131)),"-",LN(Table13945[[#This Row],[Close]]/E131))</f>
        <v>-3.3900708866391326E-3</v>
      </c>
    </row>
    <row r="133" spans="1:8" x14ac:dyDescent="0.3">
      <c r="A133" s="2">
        <v>43292</v>
      </c>
      <c r="B133" s="1">
        <v>9258.9</v>
      </c>
      <c r="C133" s="1">
        <v>9330.5499999999993</v>
      </c>
      <c r="D133" s="1">
        <v>9208.0499999999993</v>
      </c>
      <c r="E133" s="1">
        <v>9228.7000000000007</v>
      </c>
      <c r="F133" s="1">
        <v>14937555</v>
      </c>
      <c r="G133" s="1">
        <v>1144.56</v>
      </c>
      <c r="H133" s="3">
        <f>IF(ISERR(LN(Table13945[[#This Row],[Close]]/E132)),"-",LN(Table13945[[#This Row],[Close]]/E132))</f>
        <v>-5.1230063192759818E-3</v>
      </c>
    </row>
    <row r="134" spans="1:8" x14ac:dyDescent="0.3">
      <c r="A134" s="2">
        <v>43293</v>
      </c>
      <c r="B134" s="1">
        <v>9271.85</v>
      </c>
      <c r="C134" s="1">
        <v>9348.2999999999993</v>
      </c>
      <c r="D134" s="1">
        <v>9198.6</v>
      </c>
      <c r="E134" s="1">
        <v>9244.1</v>
      </c>
      <c r="F134" s="1">
        <v>16288371</v>
      </c>
      <c r="G134" s="1">
        <v>1342.56</v>
      </c>
      <c r="H134" s="3">
        <f>IF(ISERR(LN(Table13945[[#This Row],[Close]]/E133)),"-",LN(Table13945[[#This Row],[Close]]/E133))</f>
        <v>1.6673166566623177E-3</v>
      </c>
    </row>
    <row r="135" spans="1:8" x14ac:dyDescent="0.3">
      <c r="A135" s="2">
        <v>43294</v>
      </c>
      <c r="B135" s="1">
        <v>9255.5499999999993</v>
      </c>
      <c r="C135" s="1">
        <v>9275.7999999999993</v>
      </c>
      <c r="D135" s="1">
        <v>9142.2000000000007</v>
      </c>
      <c r="E135" s="1">
        <v>9164</v>
      </c>
      <c r="F135" s="1">
        <v>11965096</v>
      </c>
      <c r="G135" s="1">
        <v>889.11</v>
      </c>
      <c r="H135" s="3">
        <f>IF(ISERR(LN(Table13945[[#This Row],[Close]]/E134)),"-",LN(Table13945[[#This Row],[Close]]/E134))</f>
        <v>-8.7027455901531967E-3</v>
      </c>
    </row>
    <row r="136" spans="1:8" x14ac:dyDescent="0.3">
      <c r="A136" s="2">
        <v>43297</v>
      </c>
      <c r="B136" s="1">
        <v>9132.2999999999993</v>
      </c>
      <c r="C136" s="1">
        <v>9132.2999999999993</v>
      </c>
      <c r="D136" s="1">
        <v>8753.9</v>
      </c>
      <c r="E136" s="1">
        <v>8786.4</v>
      </c>
      <c r="F136" s="1">
        <v>20767461</v>
      </c>
      <c r="G136" s="1">
        <v>1885.98</v>
      </c>
      <c r="H136" s="3">
        <f>IF(ISERR(LN(Table13945[[#This Row],[Close]]/E135)),"-",LN(Table13945[[#This Row],[Close]]/E135))</f>
        <v>-4.2077693099250017E-2</v>
      </c>
    </row>
    <row r="137" spans="1:8" x14ac:dyDescent="0.3">
      <c r="A137" s="2">
        <v>43298</v>
      </c>
      <c r="B137" s="1">
        <v>8785.2999999999993</v>
      </c>
      <c r="C137" s="1">
        <v>8955.5499999999993</v>
      </c>
      <c r="D137" s="1">
        <v>8743.85</v>
      </c>
      <c r="E137" s="1">
        <v>8926.1</v>
      </c>
      <c r="F137" s="1">
        <v>16388161</v>
      </c>
      <c r="G137" s="1">
        <v>1267.27</v>
      </c>
      <c r="H137" s="3">
        <f>IF(ISERR(LN(Table13945[[#This Row],[Close]]/E136)),"-",LN(Table13945[[#This Row],[Close]]/E136))</f>
        <v>1.5774497878852659E-2</v>
      </c>
    </row>
    <row r="138" spans="1:8" x14ac:dyDescent="0.3">
      <c r="A138" s="2">
        <v>43299</v>
      </c>
      <c r="B138" s="1">
        <v>8970.1</v>
      </c>
      <c r="C138" s="1">
        <v>8997.1</v>
      </c>
      <c r="D138" s="1">
        <v>8833.4</v>
      </c>
      <c r="E138" s="1">
        <v>8885.65</v>
      </c>
      <c r="F138" s="1">
        <v>21453882</v>
      </c>
      <c r="G138" s="1">
        <v>1576.84</v>
      </c>
      <c r="H138" s="3">
        <f>IF(ISERR(LN(Table13945[[#This Row],[Close]]/E137)),"-",LN(Table13945[[#This Row],[Close]]/E137))</f>
        <v>-4.5419534338902445E-3</v>
      </c>
    </row>
    <row r="139" spans="1:8" x14ac:dyDescent="0.3">
      <c r="A139" s="2">
        <v>43300</v>
      </c>
      <c r="B139" s="1">
        <v>8910.7999999999993</v>
      </c>
      <c r="C139" s="1">
        <v>8914.85</v>
      </c>
      <c r="D139" s="1">
        <v>8724.65</v>
      </c>
      <c r="E139" s="1">
        <v>8749.9</v>
      </c>
      <c r="F139" s="1">
        <v>12723561</v>
      </c>
      <c r="G139" s="1">
        <v>897.81</v>
      </c>
      <c r="H139" s="3">
        <f>IF(ISERR(LN(Table13945[[#This Row],[Close]]/E138)),"-",LN(Table13945[[#This Row],[Close]]/E138))</f>
        <v>-1.5395344204173756E-2</v>
      </c>
    </row>
    <row r="140" spans="1:8" x14ac:dyDescent="0.3">
      <c r="A140" s="2">
        <v>43301</v>
      </c>
      <c r="B140" s="1">
        <v>8752.15</v>
      </c>
      <c r="C140" s="1">
        <v>8914.5</v>
      </c>
      <c r="D140" s="1">
        <v>8727.7000000000007</v>
      </c>
      <c r="E140" s="1">
        <v>8895.25</v>
      </c>
      <c r="F140" s="1">
        <v>17448294</v>
      </c>
      <c r="G140" s="1">
        <v>1150.07</v>
      </c>
      <c r="H140" s="3">
        <f>IF(ISERR(LN(Table13945[[#This Row],[Close]]/E139)),"-",LN(Table13945[[#This Row],[Close]]/E139))</f>
        <v>1.6475154667400401E-2</v>
      </c>
    </row>
    <row r="141" spans="1:8" x14ac:dyDescent="0.3">
      <c r="A141" s="2">
        <v>43304</v>
      </c>
      <c r="B141" s="1">
        <v>8917.4500000000007</v>
      </c>
      <c r="C141" s="1">
        <v>8951.65</v>
      </c>
      <c r="D141" s="1">
        <v>8858.15</v>
      </c>
      <c r="E141" s="1">
        <v>8937.4</v>
      </c>
      <c r="F141" s="1">
        <v>12349533</v>
      </c>
      <c r="G141" s="1">
        <v>869.25</v>
      </c>
      <c r="H141" s="3">
        <f>IF(ISERR(LN(Table13945[[#This Row],[Close]]/E140)),"-",LN(Table13945[[#This Row],[Close]]/E140))</f>
        <v>4.7272927461538107E-3</v>
      </c>
    </row>
    <row r="142" spans="1:8" x14ac:dyDescent="0.3">
      <c r="A142" s="2">
        <v>43305</v>
      </c>
      <c r="B142" s="1">
        <v>8943.9500000000007</v>
      </c>
      <c r="C142" s="1">
        <v>9063.65</v>
      </c>
      <c r="D142" s="1">
        <v>8929.4500000000007</v>
      </c>
      <c r="E142" s="1">
        <v>9049.0499999999993</v>
      </c>
      <c r="F142" s="1">
        <v>13514981</v>
      </c>
      <c r="G142" s="1">
        <v>1153.8</v>
      </c>
      <c r="H142" s="3">
        <f>IF(ISERR(LN(Table13945[[#This Row],[Close]]/E141)),"-",LN(Table13945[[#This Row],[Close]]/E141))</f>
        <v>1.2415060679816759E-2</v>
      </c>
    </row>
    <row r="143" spans="1:8" x14ac:dyDescent="0.3">
      <c r="A143" s="2">
        <v>43306</v>
      </c>
      <c r="B143" s="1">
        <v>9089</v>
      </c>
      <c r="C143" s="1">
        <v>9098.4500000000007</v>
      </c>
      <c r="D143" s="1">
        <v>8942.4</v>
      </c>
      <c r="E143" s="1">
        <v>8969.25</v>
      </c>
      <c r="F143" s="1">
        <v>11451474</v>
      </c>
      <c r="G143" s="1">
        <v>870</v>
      </c>
      <c r="H143" s="3">
        <f>IF(ISERR(LN(Table13945[[#This Row],[Close]]/E142)),"-",LN(Table13945[[#This Row],[Close]]/E142))</f>
        <v>-8.8577192912691147E-3</v>
      </c>
    </row>
    <row r="144" spans="1:8" x14ac:dyDescent="0.3">
      <c r="A144" s="2">
        <v>43307</v>
      </c>
      <c r="B144" s="1">
        <v>8938</v>
      </c>
      <c r="C144" s="1">
        <v>9054.0499999999993</v>
      </c>
      <c r="D144" s="1">
        <v>8908.6</v>
      </c>
      <c r="E144" s="1">
        <v>8994.65</v>
      </c>
      <c r="F144" s="1">
        <v>17745773</v>
      </c>
      <c r="G144" s="1">
        <v>1465.49</v>
      </c>
      <c r="H144" s="3">
        <f>IF(ISERR(LN(Table13945[[#This Row],[Close]]/E143)),"-",LN(Table13945[[#This Row],[Close]]/E143))</f>
        <v>2.827895604737E-3</v>
      </c>
    </row>
    <row r="145" spans="1:8" x14ac:dyDescent="0.3">
      <c r="A145" s="2">
        <v>43308</v>
      </c>
      <c r="B145" s="1">
        <v>9021.7000000000007</v>
      </c>
      <c r="C145" s="1">
        <v>9106.4</v>
      </c>
      <c r="D145" s="1">
        <v>8982.25</v>
      </c>
      <c r="E145" s="1">
        <v>9039</v>
      </c>
      <c r="F145" s="1">
        <v>24829125</v>
      </c>
      <c r="G145" s="1">
        <v>1685.48</v>
      </c>
      <c r="H145" s="3">
        <f>IF(ISERR(LN(Table13945[[#This Row],[Close]]/E144)),"-",LN(Table13945[[#This Row],[Close]]/E144))</f>
        <v>4.9185926766474692E-3</v>
      </c>
    </row>
    <row r="146" spans="1:8" x14ac:dyDescent="0.3">
      <c r="A146" s="2">
        <v>43311</v>
      </c>
      <c r="B146" s="1">
        <v>9021.9</v>
      </c>
      <c r="C146" s="1">
        <v>9156.7000000000007</v>
      </c>
      <c r="D146" s="1">
        <v>8978.4</v>
      </c>
      <c r="E146" s="1">
        <v>9115.5499999999993</v>
      </c>
      <c r="F146" s="1">
        <v>16685886</v>
      </c>
      <c r="G146" s="1">
        <v>1329.49</v>
      </c>
      <c r="H146" s="3">
        <f>IF(ISERR(LN(Table13945[[#This Row],[Close]]/E145)),"-",LN(Table13945[[#This Row],[Close]]/E145))</f>
        <v>8.4331975927003124E-3</v>
      </c>
    </row>
    <row r="147" spans="1:8" x14ac:dyDescent="0.3">
      <c r="A147" s="2">
        <v>43312</v>
      </c>
      <c r="B147" s="1">
        <v>9125.7999999999993</v>
      </c>
      <c r="C147" s="1">
        <v>9210.75</v>
      </c>
      <c r="D147" s="1">
        <v>9088</v>
      </c>
      <c r="E147" s="1">
        <v>9179.4</v>
      </c>
      <c r="F147" s="1">
        <v>18351922</v>
      </c>
      <c r="G147" s="1">
        <v>1382.93</v>
      </c>
      <c r="H147" s="3">
        <f>IF(ISERR(LN(Table13945[[#This Row],[Close]]/E146)),"-",LN(Table13945[[#This Row],[Close]]/E146))</f>
        <v>6.9800966102771724E-3</v>
      </c>
    </row>
    <row r="148" spans="1:8" x14ac:dyDescent="0.3">
      <c r="A148" s="2">
        <v>43313</v>
      </c>
      <c r="B148" s="1">
        <v>9190.4500000000007</v>
      </c>
      <c r="C148" s="1">
        <v>9313.0499999999993</v>
      </c>
      <c r="D148" s="1">
        <v>9168.5</v>
      </c>
      <c r="E148" s="1">
        <v>9301.7000000000007</v>
      </c>
      <c r="F148" s="1">
        <v>16036089</v>
      </c>
      <c r="G148" s="1">
        <v>1302.24</v>
      </c>
      <c r="H148" s="3">
        <f>IF(ISERR(LN(Table13945[[#This Row],[Close]]/E147)),"-",LN(Table13945[[#This Row],[Close]]/E147))</f>
        <v>1.3235336133785918E-2</v>
      </c>
    </row>
    <row r="149" spans="1:8" x14ac:dyDescent="0.3">
      <c r="A149" s="2">
        <v>43314</v>
      </c>
      <c r="B149" s="1">
        <v>9308.9</v>
      </c>
      <c r="C149" s="1">
        <v>9518.7000000000007</v>
      </c>
      <c r="D149" s="1">
        <v>9302.5499999999993</v>
      </c>
      <c r="E149" s="1">
        <v>9424.65</v>
      </c>
      <c r="F149" s="1">
        <v>25483373</v>
      </c>
      <c r="G149" s="1">
        <v>2418.86</v>
      </c>
      <c r="H149" s="3">
        <f>IF(ISERR(LN(Table13945[[#This Row],[Close]]/E148)),"-",LN(Table13945[[#This Row],[Close]]/E148))</f>
        <v>1.3131418212991386E-2</v>
      </c>
    </row>
    <row r="150" spans="1:8" x14ac:dyDescent="0.3">
      <c r="A150" s="2">
        <v>43315</v>
      </c>
      <c r="B150" s="1">
        <v>9468.65</v>
      </c>
      <c r="C150" s="1">
        <v>9558.5</v>
      </c>
      <c r="D150" s="1">
        <v>9463.1</v>
      </c>
      <c r="E150" s="1">
        <v>9500.75</v>
      </c>
      <c r="F150" s="1">
        <v>17643877</v>
      </c>
      <c r="G150" s="1">
        <v>1471.06</v>
      </c>
      <c r="H150" s="3">
        <f>IF(ISERR(LN(Table13945[[#This Row],[Close]]/E149)),"-",LN(Table13945[[#This Row],[Close]]/E149))</f>
        <v>8.0421454927083608E-3</v>
      </c>
    </row>
    <row r="151" spans="1:8" x14ac:dyDescent="0.3">
      <c r="A151" s="2">
        <v>43318</v>
      </c>
      <c r="B151" s="1">
        <v>9551.2000000000007</v>
      </c>
      <c r="C151" s="1">
        <v>9597.4</v>
      </c>
      <c r="D151" s="1">
        <v>9396.4500000000007</v>
      </c>
      <c r="E151" s="1">
        <v>9408.6</v>
      </c>
      <c r="F151" s="1">
        <v>17928907</v>
      </c>
      <c r="G151" s="1">
        <v>1479.1</v>
      </c>
      <c r="H151" s="3">
        <f>IF(ISERR(LN(Table13945[[#This Row],[Close]]/E150)),"-",LN(Table13945[[#This Row],[Close]]/E150))</f>
        <v>-9.7465782258328339E-3</v>
      </c>
    </row>
    <row r="152" spans="1:8" x14ac:dyDescent="0.3">
      <c r="A152" s="2">
        <v>43319</v>
      </c>
      <c r="B152" s="1">
        <v>9462.7999999999993</v>
      </c>
      <c r="C152" s="1">
        <v>9462.7999999999993</v>
      </c>
      <c r="D152" s="1">
        <v>9327.75</v>
      </c>
      <c r="E152" s="1">
        <v>9371.0499999999993</v>
      </c>
      <c r="F152" s="1">
        <v>14285430</v>
      </c>
      <c r="G152" s="1">
        <v>1172.47</v>
      </c>
      <c r="H152" s="3">
        <f>IF(ISERR(LN(Table13945[[#This Row],[Close]]/E151)),"-",LN(Table13945[[#This Row],[Close]]/E151))</f>
        <v>-3.9990148955914876E-3</v>
      </c>
    </row>
    <row r="153" spans="1:8" x14ac:dyDescent="0.3">
      <c r="A153" s="2">
        <v>43320</v>
      </c>
      <c r="B153" s="1">
        <v>9379</v>
      </c>
      <c r="C153" s="1">
        <v>9442.35</v>
      </c>
      <c r="D153" s="1">
        <v>9275.5499999999993</v>
      </c>
      <c r="E153" s="1">
        <v>9307.25</v>
      </c>
      <c r="F153" s="1">
        <v>27452763</v>
      </c>
      <c r="G153" s="1">
        <v>2162.48</v>
      </c>
      <c r="H153" s="3">
        <f>IF(ISERR(LN(Table13945[[#This Row],[Close]]/E152)),"-",LN(Table13945[[#This Row],[Close]]/E152))</f>
        <v>-6.8314833924074956E-3</v>
      </c>
    </row>
    <row r="154" spans="1:8" x14ac:dyDescent="0.3">
      <c r="A154" s="2">
        <v>43321</v>
      </c>
      <c r="B154" s="1">
        <v>9345.9500000000007</v>
      </c>
      <c r="C154" s="1">
        <v>9434.15</v>
      </c>
      <c r="D154" s="1">
        <v>9199.25</v>
      </c>
      <c r="E154" s="1">
        <v>9249.9500000000007</v>
      </c>
      <c r="F154" s="1">
        <v>32344986</v>
      </c>
      <c r="G154" s="1">
        <v>2321.21</v>
      </c>
      <c r="H154" s="3">
        <f>IF(ISERR(LN(Table13945[[#This Row],[Close]]/E153)),"-",LN(Table13945[[#This Row],[Close]]/E153))</f>
        <v>-6.1755202405857088E-3</v>
      </c>
    </row>
    <row r="155" spans="1:8" x14ac:dyDescent="0.3">
      <c r="A155" s="2">
        <v>43322</v>
      </c>
      <c r="B155" s="1">
        <v>9243.1</v>
      </c>
      <c r="C155" s="1">
        <v>9281.9</v>
      </c>
      <c r="D155" s="1">
        <v>9102.5499999999993</v>
      </c>
      <c r="E155" s="1">
        <v>9138.25</v>
      </c>
      <c r="F155" s="1">
        <v>20760778</v>
      </c>
      <c r="G155" s="1">
        <v>1428.23</v>
      </c>
      <c r="H155" s="3">
        <f>IF(ISERR(LN(Table13945[[#This Row],[Close]]/E154)),"-",LN(Table13945[[#This Row],[Close]]/E154))</f>
        <v>-1.214924505338205E-2</v>
      </c>
    </row>
    <row r="156" spans="1:8" x14ac:dyDescent="0.3">
      <c r="A156" s="2">
        <v>43325</v>
      </c>
      <c r="B156" s="1">
        <v>9117.35</v>
      </c>
      <c r="C156" s="1">
        <v>9245.15</v>
      </c>
      <c r="D156" s="1">
        <v>9094.25</v>
      </c>
      <c r="E156" s="1">
        <v>9186.6</v>
      </c>
      <c r="F156" s="1">
        <v>17758992</v>
      </c>
      <c r="G156" s="1">
        <v>1049.54</v>
      </c>
      <c r="H156" s="3">
        <f>IF(ISERR(LN(Table13945[[#This Row],[Close]]/E155)),"-",LN(Table13945[[#This Row],[Close]]/E155))</f>
        <v>5.2769995060303462E-3</v>
      </c>
    </row>
    <row r="157" spans="1:8" x14ac:dyDescent="0.3">
      <c r="A157" s="2">
        <v>43326</v>
      </c>
      <c r="B157" s="1">
        <v>9205.9</v>
      </c>
      <c r="C157" s="1">
        <v>9529.4500000000007</v>
      </c>
      <c r="D157" s="1">
        <v>9147.6</v>
      </c>
      <c r="E157" s="1">
        <v>9481.15</v>
      </c>
      <c r="F157" s="1">
        <v>46408692</v>
      </c>
      <c r="G157" s="1">
        <v>2737.95</v>
      </c>
      <c r="H157" s="3">
        <f>IF(ISERR(LN(Table13945[[#This Row],[Close]]/E156)),"-",LN(Table13945[[#This Row],[Close]]/E156))</f>
        <v>3.1559716369618004E-2</v>
      </c>
    </row>
    <row r="158" spans="1:8" x14ac:dyDescent="0.3">
      <c r="A158" s="2">
        <v>43328</v>
      </c>
      <c r="B158" s="1">
        <v>9519.5</v>
      </c>
      <c r="C158" s="1">
        <v>9613</v>
      </c>
      <c r="D158" s="1">
        <v>9474.7000000000007</v>
      </c>
      <c r="E158" s="1">
        <v>9595.35</v>
      </c>
      <c r="F158" s="1">
        <v>46890035</v>
      </c>
      <c r="G158" s="1">
        <v>2980.73</v>
      </c>
      <c r="H158" s="3">
        <f>IF(ISERR(LN(Table13945[[#This Row],[Close]]/E157)),"-",LN(Table13945[[#This Row],[Close]]/E157))</f>
        <v>1.1972989199739822E-2</v>
      </c>
    </row>
    <row r="159" spans="1:8" x14ac:dyDescent="0.3">
      <c r="A159" s="2">
        <v>43329</v>
      </c>
      <c r="B159" s="1">
        <v>9643.65</v>
      </c>
      <c r="C159" s="1">
        <v>9780.9500000000007</v>
      </c>
      <c r="D159" s="1">
        <v>9639.9</v>
      </c>
      <c r="E159" s="1">
        <v>9693.85</v>
      </c>
      <c r="F159" s="1">
        <v>40709279</v>
      </c>
      <c r="G159" s="1">
        <v>2771.9</v>
      </c>
      <c r="H159" s="3">
        <f>IF(ISERR(LN(Table13945[[#This Row],[Close]]/E158)),"-",LN(Table13945[[#This Row],[Close]]/E158))</f>
        <v>1.021305768838747E-2</v>
      </c>
    </row>
    <row r="160" spans="1:8" x14ac:dyDescent="0.3">
      <c r="A160" s="2">
        <v>43332</v>
      </c>
      <c r="B160" s="1">
        <v>9725.7000000000007</v>
      </c>
      <c r="C160" s="1">
        <v>9824.4</v>
      </c>
      <c r="D160" s="1">
        <v>9723.35</v>
      </c>
      <c r="E160" s="1">
        <v>9799.15</v>
      </c>
      <c r="F160" s="1">
        <v>33017491</v>
      </c>
      <c r="G160" s="1">
        <v>2187.13</v>
      </c>
      <c r="H160" s="3">
        <f>IF(ISERR(LN(Table13945[[#This Row],[Close]]/E159)),"-",LN(Table13945[[#This Row],[Close]]/E159))</f>
        <v>1.0803983406264829E-2</v>
      </c>
    </row>
    <row r="161" spans="1:8" x14ac:dyDescent="0.3">
      <c r="A161" s="2">
        <v>43333</v>
      </c>
      <c r="B161" s="1">
        <v>9839.7999999999993</v>
      </c>
      <c r="C161" s="1">
        <v>9992.75</v>
      </c>
      <c r="D161" s="1">
        <v>9745.0499999999993</v>
      </c>
      <c r="E161" s="1">
        <v>9950.5</v>
      </c>
      <c r="F161" s="1">
        <v>29224870</v>
      </c>
      <c r="G161" s="1">
        <v>2121.5</v>
      </c>
      <c r="H161" s="3">
        <f>IF(ISERR(LN(Table13945[[#This Row],[Close]]/E160)),"-",LN(Table13945[[#This Row],[Close]]/E160))</f>
        <v>1.5327153943253144E-2</v>
      </c>
    </row>
    <row r="162" spans="1:8" x14ac:dyDescent="0.3">
      <c r="A162" s="2">
        <v>43335</v>
      </c>
      <c r="B162" s="1">
        <v>10017.4</v>
      </c>
      <c r="C162" s="1">
        <v>10142.450000000001</v>
      </c>
      <c r="D162" s="1">
        <v>9999.4500000000007</v>
      </c>
      <c r="E162" s="1">
        <v>10076.799999999999</v>
      </c>
      <c r="F162" s="1">
        <v>33628981</v>
      </c>
      <c r="G162" s="1">
        <v>2707.63</v>
      </c>
      <c r="H162" s="3">
        <f>IF(ISERR(LN(Table13945[[#This Row],[Close]]/E161)),"-",LN(Table13945[[#This Row],[Close]]/E161))</f>
        <v>1.2612950760337641E-2</v>
      </c>
    </row>
    <row r="163" spans="1:8" x14ac:dyDescent="0.3">
      <c r="A163" s="2">
        <v>43336</v>
      </c>
      <c r="B163" s="1">
        <v>10083.299999999999</v>
      </c>
      <c r="C163" s="1">
        <v>10086.35</v>
      </c>
      <c r="D163" s="1">
        <v>9879</v>
      </c>
      <c r="E163" s="1">
        <v>10061.1</v>
      </c>
      <c r="F163" s="1">
        <v>24695390</v>
      </c>
      <c r="G163" s="1">
        <v>1824.35</v>
      </c>
      <c r="H163" s="3">
        <f>IF(ISERR(LN(Table13945[[#This Row],[Close]]/E162)),"-",LN(Table13945[[#This Row],[Close]]/E162))</f>
        <v>-1.5592492942059269E-3</v>
      </c>
    </row>
    <row r="164" spans="1:8" x14ac:dyDescent="0.3">
      <c r="A164" s="2">
        <v>43339</v>
      </c>
      <c r="B164" s="1">
        <v>10113.950000000001</v>
      </c>
      <c r="C164" s="1">
        <v>10152.700000000001</v>
      </c>
      <c r="D164" s="1">
        <v>10028.25</v>
      </c>
      <c r="E164" s="1">
        <v>10094.200000000001</v>
      </c>
      <c r="F164" s="1">
        <v>22272991</v>
      </c>
      <c r="G164" s="1">
        <v>1796.76</v>
      </c>
      <c r="H164" s="3">
        <f>IF(ISERR(LN(Table13945[[#This Row],[Close]]/E163)),"-",LN(Table13945[[#This Row],[Close]]/E163))</f>
        <v>3.2844988421614403E-3</v>
      </c>
    </row>
    <row r="165" spans="1:8" x14ac:dyDescent="0.3">
      <c r="A165" s="2">
        <v>43340</v>
      </c>
      <c r="B165" s="1">
        <v>10132.5</v>
      </c>
      <c r="C165" s="1">
        <v>10243.200000000001</v>
      </c>
      <c r="D165" s="1">
        <v>10030.25</v>
      </c>
      <c r="E165" s="1">
        <v>10050.1</v>
      </c>
      <c r="F165" s="1">
        <v>20556535</v>
      </c>
      <c r="G165" s="1">
        <v>1757.43</v>
      </c>
      <c r="H165" s="3">
        <f>IF(ISERR(LN(Table13945[[#This Row],[Close]]/E164)),"-",LN(Table13945[[#This Row],[Close]]/E164))</f>
        <v>-4.3784167681863101E-3</v>
      </c>
    </row>
    <row r="166" spans="1:8" x14ac:dyDescent="0.3">
      <c r="A166" s="2">
        <v>43341</v>
      </c>
      <c r="B166" s="1">
        <v>10062.700000000001</v>
      </c>
      <c r="C166" s="1">
        <v>10136.4</v>
      </c>
      <c r="D166" s="1">
        <v>9980.85</v>
      </c>
      <c r="E166" s="1">
        <v>10008.9</v>
      </c>
      <c r="F166" s="1">
        <v>20002089</v>
      </c>
      <c r="G166" s="1">
        <v>1587.45</v>
      </c>
      <c r="H166" s="3">
        <f>IF(ISERR(LN(Table13945[[#This Row],[Close]]/E165)),"-",LN(Table13945[[#This Row],[Close]]/E165))</f>
        <v>-4.1078875254590003E-3</v>
      </c>
    </row>
    <row r="167" spans="1:8" x14ac:dyDescent="0.3">
      <c r="A167" s="2">
        <v>43342</v>
      </c>
      <c r="B167" s="1">
        <v>10024.700000000001</v>
      </c>
      <c r="C167" s="1">
        <v>10148.299999999999</v>
      </c>
      <c r="D167" s="1">
        <v>10001.35</v>
      </c>
      <c r="E167" s="1">
        <v>10120.549999999999</v>
      </c>
      <c r="F167" s="1">
        <v>27403764</v>
      </c>
      <c r="G167" s="1">
        <v>2026.5</v>
      </c>
      <c r="H167" s="3">
        <f>IF(ISERR(LN(Table13945[[#This Row],[Close]]/E166)),"-",LN(Table13945[[#This Row],[Close]]/E166))</f>
        <v>1.1093313029738296E-2</v>
      </c>
    </row>
    <row r="168" spans="1:8" x14ac:dyDescent="0.3">
      <c r="A168" s="2">
        <v>43343</v>
      </c>
      <c r="B168" s="1">
        <v>10157.25</v>
      </c>
      <c r="C168" s="1">
        <v>10445.049999999999</v>
      </c>
      <c r="D168" s="1">
        <v>10155.15</v>
      </c>
      <c r="E168" s="1">
        <v>10390.950000000001</v>
      </c>
      <c r="F168" s="1">
        <v>42244106</v>
      </c>
      <c r="G168" s="1">
        <v>3637.73</v>
      </c>
      <c r="H168" s="3">
        <f>IF(ISERR(LN(Table13945[[#This Row],[Close]]/E167)),"-",LN(Table13945[[#This Row],[Close]]/E167))</f>
        <v>2.636722479390171E-2</v>
      </c>
    </row>
    <row r="169" spans="1:8" x14ac:dyDescent="0.3">
      <c r="A169" s="2">
        <v>43346</v>
      </c>
      <c r="B169" s="1">
        <v>10463.4</v>
      </c>
      <c r="C169" s="1">
        <v>10577.85</v>
      </c>
      <c r="D169" s="1">
        <v>10318.450000000001</v>
      </c>
      <c r="E169" s="1">
        <v>10359.9</v>
      </c>
      <c r="F169" s="1">
        <v>35230498</v>
      </c>
      <c r="G169" s="1">
        <v>3120.42</v>
      </c>
      <c r="H169" s="3">
        <f>IF(ISERR(LN(Table13945[[#This Row],[Close]]/E168)),"-",LN(Table13945[[#This Row],[Close]]/E168))</f>
        <v>-2.9926507274197997E-3</v>
      </c>
    </row>
    <row r="170" spans="1:8" x14ac:dyDescent="0.3">
      <c r="A170" s="2">
        <v>43347</v>
      </c>
      <c r="B170" s="1">
        <v>10383.549999999999</v>
      </c>
      <c r="C170" s="1">
        <v>10422.450000000001</v>
      </c>
      <c r="D170" s="1">
        <v>10119.799999999999</v>
      </c>
      <c r="E170" s="1">
        <v>10205.549999999999</v>
      </c>
      <c r="F170" s="1">
        <v>24596324</v>
      </c>
      <c r="G170" s="1">
        <v>2004.25</v>
      </c>
      <c r="H170" s="3">
        <f>IF(ISERR(LN(Table13945[[#This Row],[Close]]/E169)),"-",LN(Table13945[[#This Row],[Close]]/E169))</f>
        <v>-1.5010894316145511E-2</v>
      </c>
    </row>
    <row r="171" spans="1:8" x14ac:dyDescent="0.3">
      <c r="A171" s="2">
        <v>43348</v>
      </c>
      <c r="B171" s="1">
        <v>10211.4</v>
      </c>
      <c r="C171" s="1">
        <v>10378.700000000001</v>
      </c>
      <c r="D171" s="1">
        <v>10170.6</v>
      </c>
      <c r="E171" s="1">
        <v>10303.4</v>
      </c>
      <c r="F171" s="1">
        <v>29286198</v>
      </c>
      <c r="G171" s="1">
        <v>2298.7800000000002</v>
      </c>
      <c r="H171" s="3">
        <f>IF(ISERR(LN(Table13945[[#This Row],[Close]]/E170)),"-",LN(Table13945[[#This Row],[Close]]/E170))</f>
        <v>9.5422478939585862E-3</v>
      </c>
    </row>
    <row r="172" spans="1:8" x14ac:dyDescent="0.3">
      <c r="A172" s="2">
        <v>43349</v>
      </c>
      <c r="B172" s="1">
        <v>10371.5</v>
      </c>
      <c r="C172" s="1">
        <v>10595.55</v>
      </c>
      <c r="D172" s="1">
        <v>10333.5</v>
      </c>
      <c r="E172" s="1">
        <v>10583.15</v>
      </c>
      <c r="F172" s="1">
        <v>47533018</v>
      </c>
      <c r="G172" s="1">
        <v>3748.38</v>
      </c>
      <c r="H172" s="3">
        <f>IF(ISERR(LN(Table13945[[#This Row],[Close]]/E171)),"-",LN(Table13945[[#This Row],[Close]]/E171))</f>
        <v>2.6789175832991369E-2</v>
      </c>
    </row>
    <row r="173" spans="1:8" x14ac:dyDescent="0.3">
      <c r="A173" s="2">
        <v>43350</v>
      </c>
      <c r="B173" s="1">
        <v>10475.75</v>
      </c>
      <c r="C173" s="1">
        <v>10704.6</v>
      </c>
      <c r="D173" s="1">
        <v>10361.799999999999</v>
      </c>
      <c r="E173" s="1">
        <v>10661.25</v>
      </c>
      <c r="F173" s="1">
        <v>78161620</v>
      </c>
      <c r="G173" s="1">
        <v>6077.6</v>
      </c>
      <c r="H173" s="3">
        <f>IF(ISERR(LN(Table13945[[#This Row],[Close]]/E172)),"-",LN(Table13945[[#This Row],[Close]]/E172))</f>
        <v>7.3525589652790055E-3</v>
      </c>
    </row>
    <row r="174" spans="1:8" x14ac:dyDescent="0.3">
      <c r="A174" s="2">
        <v>43353</v>
      </c>
      <c r="B174" s="1">
        <v>10624.5</v>
      </c>
      <c r="C174" s="1">
        <v>10786.35</v>
      </c>
      <c r="D174" s="1">
        <v>10414.549999999999</v>
      </c>
      <c r="E174" s="1">
        <v>10446.5</v>
      </c>
      <c r="F174" s="1">
        <v>42498212</v>
      </c>
      <c r="G174" s="1">
        <v>3563.17</v>
      </c>
      <c r="H174" s="3">
        <f>IF(ISERR(LN(Table13945[[#This Row],[Close]]/E173)),"-",LN(Table13945[[#This Row],[Close]]/E173))</f>
        <v>-2.0348678571013686E-2</v>
      </c>
    </row>
    <row r="175" spans="1:8" x14ac:dyDescent="0.3">
      <c r="A175" s="2">
        <v>43354</v>
      </c>
      <c r="B175" s="1">
        <v>10502.8</v>
      </c>
      <c r="C175" s="1">
        <v>10577.85</v>
      </c>
      <c r="D175" s="1">
        <v>10244.35</v>
      </c>
      <c r="E175" s="1">
        <v>10279.049999999999</v>
      </c>
      <c r="F175" s="1">
        <v>31676747</v>
      </c>
      <c r="G175" s="1">
        <v>2598.88</v>
      </c>
      <c r="H175" s="3">
        <f>IF(ISERR(LN(Table13945[[#This Row],[Close]]/E174)),"-",LN(Table13945[[#This Row],[Close]]/E174))</f>
        <v>-1.6159150774805082E-2</v>
      </c>
    </row>
    <row r="176" spans="1:8" x14ac:dyDescent="0.3">
      <c r="A176" s="2">
        <v>43355</v>
      </c>
      <c r="B176" s="1">
        <v>10266.299999999999</v>
      </c>
      <c r="C176" s="1">
        <v>10417.4</v>
      </c>
      <c r="D176" s="1">
        <v>10152.450000000001</v>
      </c>
      <c r="E176" s="1">
        <v>10391.6</v>
      </c>
      <c r="F176" s="1">
        <v>34239956</v>
      </c>
      <c r="G176" s="1">
        <v>2802.37</v>
      </c>
      <c r="H176" s="3">
        <f>IF(ISERR(LN(Table13945[[#This Row],[Close]]/E175)),"-",LN(Table13945[[#This Row],[Close]]/E175))</f>
        <v>1.0889944175095558E-2</v>
      </c>
    </row>
    <row r="177" spans="1:8" x14ac:dyDescent="0.3">
      <c r="A177" s="2">
        <v>43357</v>
      </c>
      <c r="B177" s="1">
        <v>10534.95</v>
      </c>
      <c r="C177" s="1">
        <v>10673.1</v>
      </c>
      <c r="D177" s="1">
        <v>10499.4</v>
      </c>
      <c r="E177" s="1">
        <v>10652.85</v>
      </c>
      <c r="F177" s="1">
        <v>29295161</v>
      </c>
      <c r="G177" s="1">
        <v>2476.34</v>
      </c>
      <c r="H177" s="3">
        <f>IF(ISERR(LN(Table13945[[#This Row],[Close]]/E176)),"-",LN(Table13945[[#This Row],[Close]]/E176))</f>
        <v>2.4829674508776951E-2</v>
      </c>
    </row>
    <row r="178" spans="1:8" x14ac:dyDescent="0.3">
      <c r="A178" s="2">
        <v>43360</v>
      </c>
      <c r="B178" s="1">
        <v>10634</v>
      </c>
      <c r="C178" s="1">
        <v>10739.7</v>
      </c>
      <c r="D178" s="1">
        <v>10474.4</v>
      </c>
      <c r="E178" s="1">
        <v>10504.15</v>
      </c>
      <c r="F178" s="1">
        <v>28421098</v>
      </c>
      <c r="G178" s="1">
        <v>2565.4499999999998</v>
      </c>
      <c r="H178" s="3">
        <f>IF(ISERR(LN(Table13945[[#This Row],[Close]]/E177)),"-",LN(Table13945[[#This Row],[Close]]/E177))</f>
        <v>-1.4057044816521884E-2</v>
      </c>
    </row>
    <row r="179" spans="1:8" x14ac:dyDescent="0.3">
      <c r="A179" s="2">
        <v>43361</v>
      </c>
      <c r="B179" s="1">
        <v>10524.85</v>
      </c>
      <c r="C179" s="1">
        <v>10652.85</v>
      </c>
      <c r="D179" s="1">
        <v>10433.700000000001</v>
      </c>
      <c r="E179" s="1">
        <v>10465.4</v>
      </c>
      <c r="F179" s="1">
        <v>25231393</v>
      </c>
      <c r="G179" s="1">
        <v>2150.02</v>
      </c>
      <c r="H179" s="3">
        <f>IF(ISERR(LN(Table13945[[#This Row],[Close]]/E178)),"-",LN(Table13945[[#This Row],[Close]]/E178))</f>
        <v>-3.6958393582995339E-3</v>
      </c>
    </row>
    <row r="180" spans="1:8" x14ac:dyDescent="0.3">
      <c r="A180" s="2">
        <v>43362</v>
      </c>
      <c r="B180" s="1">
        <v>10559.55</v>
      </c>
      <c r="C180" s="1">
        <v>10636.85</v>
      </c>
      <c r="D180" s="1">
        <v>10341.700000000001</v>
      </c>
      <c r="E180" s="1">
        <v>10456.950000000001</v>
      </c>
      <c r="F180" s="1">
        <v>28061478</v>
      </c>
      <c r="G180" s="1">
        <v>2312.12</v>
      </c>
      <c r="H180" s="3">
        <f>IF(ISERR(LN(Table13945[[#This Row],[Close]]/E179)),"-",LN(Table13945[[#This Row],[Close]]/E179))</f>
        <v>-8.0774869548000644E-4</v>
      </c>
    </row>
    <row r="181" spans="1:8" x14ac:dyDescent="0.3">
      <c r="A181" s="2">
        <v>43364</v>
      </c>
      <c r="B181" s="1">
        <v>10542.95</v>
      </c>
      <c r="C181" s="1">
        <v>10605.35</v>
      </c>
      <c r="D181" s="1">
        <v>9861.35</v>
      </c>
      <c r="E181" s="1">
        <v>10252.35</v>
      </c>
      <c r="F181" s="1">
        <v>36375381</v>
      </c>
      <c r="G181" s="1">
        <v>3167.86</v>
      </c>
      <c r="H181" s="3">
        <f>IF(ISERR(LN(Table13945[[#This Row],[Close]]/E180)),"-",LN(Table13945[[#This Row],[Close]]/E180))</f>
        <v>-1.9759881519793028E-2</v>
      </c>
    </row>
    <row r="182" spans="1:8" x14ac:dyDescent="0.3">
      <c r="A182" s="2">
        <v>43367</v>
      </c>
      <c r="B182" s="1">
        <v>10328.950000000001</v>
      </c>
      <c r="C182" s="1">
        <v>10375.200000000001</v>
      </c>
      <c r="D182" s="1">
        <v>9952.2000000000007</v>
      </c>
      <c r="E182" s="1">
        <v>9994.75</v>
      </c>
      <c r="F182" s="1">
        <v>22591076</v>
      </c>
      <c r="G182" s="1">
        <v>1862.65</v>
      </c>
      <c r="H182" s="3">
        <f>IF(ISERR(LN(Table13945[[#This Row],[Close]]/E181)),"-",LN(Table13945[[#This Row],[Close]]/E181))</f>
        <v>-2.5446992465849257E-2</v>
      </c>
    </row>
    <row r="183" spans="1:8" x14ac:dyDescent="0.3">
      <c r="A183" s="2">
        <v>43368</v>
      </c>
      <c r="B183" s="1">
        <v>10007.700000000001</v>
      </c>
      <c r="C183" s="1">
        <v>10269.35</v>
      </c>
      <c r="D183" s="1">
        <v>9992.85</v>
      </c>
      <c r="E183" s="1">
        <v>10245.15</v>
      </c>
      <c r="F183" s="1">
        <v>26771104</v>
      </c>
      <c r="G183" s="1">
        <v>2179.89</v>
      </c>
      <c r="H183" s="3">
        <f>IF(ISERR(LN(Table13945[[#This Row],[Close]]/E182)),"-",LN(Table13945[[#This Row],[Close]]/E182))</f>
        <v>2.4744467738821586E-2</v>
      </c>
    </row>
    <row r="184" spans="1:8" x14ac:dyDescent="0.3">
      <c r="A184" s="2">
        <v>43369</v>
      </c>
      <c r="B184" s="1">
        <v>10335.200000000001</v>
      </c>
      <c r="C184" s="1">
        <v>10440.4</v>
      </c>
      <c r="D184" s="1">
        <v>10213.35</v>
      </c>
      <c r="E184" s="1">
        <v>10289.299999999999</v>
      </c>
      <c r="F184" s="1">
        <v>25441296</v>
      </c>
      <c r="G184" s="1">
        <v>2235.64</v>
      </c>
      <c r="H184" s="3">
        <f>IF(ISERR(LN(Table13945[[#This Row],[Close]]/E183)),"-",LN(Table13945[[#This Row],[Close]]/E183))</f>
        <v>4.3000974490042679E-3</v>
      </c>
    </row>
    <row r="185" spans="1:8" x14ac:dyDescent="0.3">
      <c r="A185" s="2">
        <v>43370</v>
      </c>
      <c r="B185" s="1">
        <v>10314.6</v>
      </c>
      <c r="C185" s="1">
        <v>10336.049999999999</v>
      </c>
      <c r="D185" s="1">
        <v>10077.15</v>
      </c>
      <c r="E185" s="1">
        <v>10092.450000000001</v>
      </c>
      <c r="F185" s="1">
        <v>24654225</v>
      </c>
      <c r="G185" s="1">
        <v>2151.0500000000002</v>
      </c>
      <c r="H185" s="3">
        <f>IF(ISERR(LN(Table13945[[#This Row],[Close]]/E184)),"-",LN(Table13945[[#This Row],[Close]]/E184))</f>
        <v>-1.9316900762322741E-2</v>
      </c>
    </row>
    <row r="186" spans="1:8" x14ac:dyDescent="0.3">
      <c r="A186" s="2">
        <v>43371</v>
      </c>
      <c r="B186" s="1">
        <v>10111.700000000001</v>
      </c>
      <c r="C186" s="1">
        <v>10149.450000000001</v>
      </c>
      <c r="D186" s="1">
        <v>9881.5499999999993</v>
      </c>
      <c r="E186" s="1">
        <v>9972.4500000000007</v>
      </c>
      <c r="F186" s="1">
        <v>25941893</v>
      </c>
      <c r="G186" s="1">
        <v>2211.59</v>
      </c>
      <c r="H186" s="3">
        <f>IF(ISERR(LN(Table13945[[#This Row],[Close]]/E185)),"-",LN(Table13945[[#This Row],[Close]]/E185))</f>
        <v>-1.196132856185661E-2</v>
      </c>
    </row>
    <row r="187" spans="1:8" x14ac:dyDescent="0.3">
      <c r="A187" s="2">
        <v>43374</v>
      </c>
      <c r="B187" s="1">
        <v>9987.4</v>
      </c>
      <c r="C187" s="1">
        <v>10067.549999999999</v>
      </c>
      <c r="D187" s="1">
        <v>9775.7000000000007</v>
      </c>
      <c r="E187" s="1">
        <v>10034.4</v>
      </c>
      <c r="F187" s="1">
        <v>19090232</v>
      </c>
      <c r="G187" s="1">
        <v>1577.74</v>
      </c>
      <c r="H187" s="3">
        <f>IF(ISERR(LN(Table13945[[#This Row],[Close]]/E186)),"-",LN(Table13945[[#This Row],[Close]]/E186))</f>
        <v>6.1928987313889699E-3</v>
      </c>
    </row>
    <row r="188" spans="1:8" x14ac:dyDescent="0.3">
      <c r="A188" s="2">
        <v>43376</v>
      </c>
      <c r="B188" s="1">
        <v>10039.450000000001</v>
      </c>
      <c r="C188" s="1">
        <v>10142.549999999999</v>
      </c>
      <c r="D188" s="1">
        <v>9924.85</v>
      </c>
      <c r="E188" s="1">
        <v>9950.9</v>
      </c>
      <c r="F188" s="1">
        <v>20464347</v>
      </c>
      <c r="G188" s="1">
        <v>1719.87</v>
      </c>
      <c r="H188" s="3">
        <f>IF(ISERR(LN(Table13945[[#This Row],[Close]]/E187)),"-",LN(Table13945[[#This Row],[Close]]/E187))</f>
        <v>-8.3561903870790454E-3</v>
      </c>
    </row>
    <row r="189" spans="1:8" x14ac:dyDescent="0.3">
      <c r="A189" s="2">
        <v>43377</v>
      </c>
      <c r="B189" s="1">
        <v>9869.35</v>
      </c>
      <c r="C189" s="1">
        <v>9918.35</v>
      </c>
      <c r="D189" s="1">
        <v>9496</v>
      </c>
      <c r="E189" s="1">
        <v>9630.75</v>
      </c>
      <c r="F189" s="1">
        <v>21275656</v>
      </c>
      <c r="G189" s="1">
        <v>1724.28</v>
      </c>
      <c r="H189" s="3">
        <f>IF(ISERR(LN(Table13945[[#This Row],[Close]]/E188)),"-",LN(Table13945[[#This Row],[Close]]/E188))</f>
        <v>-3.2701894943892848E-2</v>
      </c>
    </row>
    <row r="190" spans="1:8" x14ac:dyDescent="0.3">
      <c r="A190" s="2">
        <v>43378</v>
      </c>
      <c r="B190" s="1">
        <v>9578.1</v>
      </c>
      <c r="C190" s="1">
        <v>9776.4500000000007</v>
      </c>
      <c r="D190" s="1">
        <v>9498.2000000000007</v>
      </c>
      <c r="E190" s="1">
        <v>9547.35</v>
      </c>
      <c r="F190" s="1">
        <v>20665614</v>
      </c>
      <c r="G190" s="1">
        <v>1592.5</v>
      </c>
      <c r="H190" s="3">
        <f>IF(ISERR(LN(Table13945[[#This Row],[Close]]/E189)),"-",LN(Table13945[[#This Row],[Close]]/E189))</f>
        <v>-8.697475322328254E-3</v>
      </c>
    </row>
    <row r="191" spans="1:8" x14ac:dyDescent="0.3">
      <c r="A191" s="2">
        <v>43381</v>
      </c>
      <c r="B191" s="1">
        <v>9503.0499999999993</v>
      </c>
      <c r="C191" s="1">
        <v>9644.35</v>
      </c>
      <c r="D191" s="1">
        <v>9384.2000000000007</v>
      </c>
      <c r="E191" s="1">
        <v>9505.7999999999993</v>
      </c>
      <c r="F191" s="1">
        <v>17374521</v>
      </c>
      <c r="G191" s="1">
        <v>1405.31</v>
      </c>
      <c r="H191" s="3">
        <f>IF(ISERR(LN(Table13945[[#This Row],[Close]]/E190)),"-",LN(Table13945[[#This Row],[Close]]/E190))</f>
        <v>-4.3614904481126607E-3</v>
      </c>
    </row>
    <row r="192" spans="1:8" x14ac:dyDescent="0.3">
      <c r="A192" s="2">
        <v>43382</v>
      </c>
      <c r="B192" s="1">
        <v>9543.9500000000007</v>
      </c>
      <c r="C192" s="1">
        <v>9724.4</v>
      </c>
      <c r="D192" s="1">
        <v>9414.85</v>
      </c>
      <c r="E192" s="1">
        <v>9638.75</v>
      </c>
      <c r="F192" s="1">
        <v>20584516</v>
      </c>
      <c r="G192" s="1">
        <v>1744.38</v>
      </c>
      <c r="H192" s="3">
        <f>IF(ISERR(LN(Table13945[[#This Row],[Close]]/E191)),"-",LN(Table13945[[#This Row],[Close]]/E191))</f>
        <v>1.3889293538118257E-2</v>
      </c>
    </row>
    <row r="193" spans="1:8" x14ac:dyDescent="0.3">
      <c r="A193" s="2">
        <v>43383</v>
      </c>
      <c r="B193" s="1">
        <v>9672.2999999999993</v>
      </c>
      <c r="C193" s="1">
        <v>9828.2999999999993</v>
      </c>
      <c r="D193" s="1">
        <v>9647.5</v>
      </c>
      <c r="E193" s="1">
        <v>9771.35</v>
      </c>
      <c r="F193" s="1">
        <v>20056701</v>
      </c>
      <c r="G193" s="1">
        <v>1740.97</v>
      </c>
      <c r="H193" s="3">
        <f>IF(ISERR(LN(Table13945[[#This Row],[Close]]/E192)),"-",LN(Table13945[[#This Row],[Close]]/E192))</f>
        <v>1.3663202440157118E-2</v>
      </c>
    </row>
    <row r="194" spans="1:8" x14ac:dyDescent="0.3">
      <c r="A194" s="2">
        <v>43384</v>
      </c>
      <c r="B194" s="1">
        <v>9531.65</v>
      </c>
      <c r="C194" s="1">
        <v>9725.7000000000007</v>
      </c>
      <c r="D194" s="1">
        <v>9452.1</v>
      </c>
      <c r="E194" s="1">
        <v>9488.65</v>
      </c>
      <c r="F194" s="1">
        <v>17609745</v>
      </c>
      <c r="G194" s="1">
        <v>1379.6</v>
      </c>
      <c r="H194" s="3">
        <f>IF(ISERR(LN(Table13945[[#This Row],[Close]]/E193)),"-",LN(Table13945[[#This Row],[Close]]/E193))</f>
        <v>-2.9358287107825742E-2</v>
      </c>
    </row>
    <row r="195" spans="1:8" x14ac:dyDescent="0.3">
      <c r="A195" s="2">
        <v>43385</v>
      </c>
      <c r="B195" s="1">
        <v>9545.6</v>
      </c>
      <c r="C195" s="1">
        <v>9676.9500000000007</v>
      </c>
      <c r="D195" s="1">
        <v>9449.5</v>
      </c>
      <c r="E195" s="1">
        <v>9525.6</v>
      </c>
      <c r="F195" s="1">
        <v>18661893</v>
      </c>
      <c r="G195" s="1">
        <v>1554.64</v>
      </c>
      <c r="H195" s="3">
        <f>IF(ISERR(LN(Table13945[[#This Row],[Close]]/E194)),"-",LN(Table13945[[#This Row],[Close]]/E194))</f>
        <v>3.8865636574635528E-3</v>
      </c>
    </row>
    <row r="196" spans="1:8" x14ac:dyDescent="0.3">
      <c r="A196" s="2">
        <v>43388</v>
      </c>
      <c r="B196" s="1">
        <v>9559.2000000000007</v>
      </c>
      <c r="C196" s="1">
        <v>9793.2000000000007</v>
      </c>
      <c r="D196" s="1">
        <v>9519</v>
      </c>
      <c r="E196" s="1">
        <v>9774.1</v>
      </c>
      <c r="F196" s="1">
        <v>17762414</v>
      </c>
      <c r="G196" s="1">
        <v>1529.66</v>
      </c>
      <c r="H196" s="3">
        <f>IF(ISERR(LN(Table13945[[#This Row],[Close]]/E195)),"-",LN(Table13945[[#This Row],[Close]]/E195))</f>
        <v>2.5753118866496928E-2</v>
      </c>
    </row>
    <row r="197" spans="1:8" x14ac:dyDescent="0.3">
      <c r="A197" s="2">
        <v>43389</v>
      </c>
      <c r="B197" s="1">
        <v>9805.1</v>
      </c>
      <c r="C197" s="1">
        <v>9881.1</v>
      </c>
      <c r="D197" s="1">
        <v>9727.2999999999993</v>
      </c>
      <c r="E197" s="1">
        <v>9836.75</v>
      </c>
      <c r="F197" s="1">
        <v>16836084</v>
      </c>
      <c r="G197" s="1">
        <v>1383.51</v>
      </c>
      <c r="H197" s="3">
        <f>IF(ISERR(LN(Table13945[[#This Row],[Close]]/E196)),"-",LN(Table13945[[#This Row],[Close]]/E196))</f>
        <v>6.3893419340353063E-3</v>
      </c>
    </row>
    <row r="198" spans="1:8" x14ac:dyDescent="0.3">
      <c r="A198" s="2">
        <v>43390</v>
      </c>
      <c r="B198" s="1">
        <v>9911.25</v>
      </c>
      <c r="C198" s="1">
        <v>9925.0499999999993</v>
      </c>
      <c r="D198" s="1">
        <v>9652.9500000000007</v>
      </c>
      <c r="E198" s="1">
        <v>9686.4</v>
      </c>
      <c r="F198" s="1">
        <v>14442789</v>
      </c>
      <c r="G198" s="1">
        <v>1320.88</v>
      </c>
      <c r="H198" s="3">
        <f>IF(ISERR(LN(Table13945[[#This Row],[Close]]/E197)),"-",LN(Table13945[[#This Row],[Close]]/E197))</f>
        <v>-1.5402532110098168E-2</v>
      </c>
    </row>
    <row r="199" spans="1:8" x14ac:dyDescent="0.3">
      <c r="A199" s="2">
        <v>43392</v>
      </c>
      <c r="B199" s="1">
        <v>9657.75</v>
      </c>
      <c r="C199" s="1">
        <v>9805.2999999999993</v>
      </c>
      <c r="D199" s="1">
        <v>9549.9</v>
      </c>
      <c r="E199" s="1">
        <v>9650.2999999999993</v>
      </c>
      <c r="F199" s="1">
        <v>21581714</v>
      </c>
      <c r="G199" s="1">
        <v>1852.97</v>
      </c>
      <c r="H199" s="3">
        <f>IF(ISERR(LN(Table13945[[#This Row],[Close]]/E198)),"-",LN(Table13945[[#This Row],[Close]]/E198))</f>
        <v>-3.7338368946907975E-3</v>
      </c>
    </row>
    <row r="200" spans="1:8" x14ac:dyDescent="0.3">
      <c r="A200" s="2">
        <v>43395</v>
      </c>
      <c r="B200" s="1">
        <v>9704.85</v>
      </c>
      <c r="C200" s="1">
        <v>9751.7999999999993</v>
      </c>
      <c r="D200" s="1">
        <v>9631.65</v>
      </c>
      <c r="E200" s="1">
        <v>9646.65</v>
      </c>
      <c r="F200" s="1">
        <v>18063692</v>
      </c>
      <c r="G200" s="1">
        <v>1517.03</v>
      </c>
      <c r="H200" s="3">
        <f>IF(ISERR(LN(Table13945[[#This Row],[Close]]/E199)),"-",LN(Table13945[[#This Row],[Close]]/E199))</f>
        <v>-3.7829812934469349E-4</v>
      </c>
    </row>
    <row r="201" spans="1:8" x14ac:dyDescent="0.3">
      <c r="A201" s="2">
        <v>43396</v>
      </c>
      <c r="B201" s="1">
        <v>9612.65</v>
      </c>
      <c r="C201" s="1">
        <v>9633.9500000000007</v>
      </c>
      <c r="D201" s="1">
        <v>9335.25</v>
      </c>
      <c r="E201" s="1">
        <v>9368.25</v>
      </c>
      <c r="F201" s="1">
        <v>17196383</v>
      </c>
      <c r="G201" s="1">
        <v>1429.12</v>
      </c>
      <c r="H201" s="3">
        <f>IF(ISERR(LN(Table13945[[#This Row],[Close]]/E200)),"-",LN(Table13945[[#This Row],[Close]]/E200))</f>
        <v>-2.9284392289235694E-2</v>
      </c>
    </row>
    <row r="202" spans="1:8" x14ac:dyDescent="0.3">
      <c r="A202" s="2">
        <v>43397</v>
      </c>
      <c r="B202" s="1">
        <v>9441.65</v>
      </c>
      <c r="C202" s="1">
        <v>9494.0499999999993</v>
      </c>
      <c r="D202" s="1">
        <v>9232.9</v>
      </c>
      <c r="E202" s="1">
        <v>9334.4</v>
      </c>
      <c r="F202" s="1">
        <v>19527878</v>
      </c>
      <c r="G202" s="1">
        <v>1542.91</v>
      </c>
      <c r="H202" s="3">
        <f>IF(ISERR(LN(Table13945[[#This Row],[Close]]/E201)),"-",LN(Table13945[[#This Row],[Close]]/E201))</f>
        <v>-3.6198118407260627E-3</v>
      </c>
    </row>
    <row r="203" spans="1:8" x14ac:dyDescent="0.3">
      <c r="A203" s="2">
        <v>43398</v>
      </c>
      <c r="B203" s="1">
        <v>9246.7000000000007</v>
      </c>
      <c r="C203" s="1">
        <v>9345.35</v>
      </c>
      <c r="D203" s="1">
        <v>9118.25</v>
      </c>
      <c r="E203" s="1">
        <v>9142.7000000000007</v>
      </c>
      <c r="F203" s="1">
        <v>27976744</v>
      </c>
      <c r="G203" s="1">
        <v>2140.61</v>
      </c>
      <c r="H203" s="3">
        <f>IF(ISERR(LN(Table13945[[#This Row],[Close]]/E202)),"-",LN(Table13945[[#This Row],[Close]]/E202))</f>
        <v>-2.0750754034613308E-2</v>
      </c>
    </row>
    <row r="204" spans="1:8" x14ac:dyDescent="0.3">
      <c r="A204" s="2">
        <v>43399</v>
      </c>
      <c r="B204" s="1">
        <v>9182.2999999999993</v>
      </c>
      <c r="C204" s="1">
        <v>9191</v>
      </c>
      <c r="D204" s="1">
        <v>9021.2000000000007</v>
      </c>
      <c r="E204" s="1">
        <v>9115.1</v>
      </c>
      <c r="F204" s="1">
        <v>22981762</v>
      </c>
      <c r="G204" s="1">
        <v>1796.51</v>
      </c>
      <c r="H204" s="3">
        <f>IF(ISERR(LN(Table13945[[#This Row],[Close]]/E203)),"-",LN(Table13945[[#This Row],[Close]]/E203))</f>
        <v>-3.0233676591622516E-3</v>
      </c>
    </row>
    <row r="205" spans="1:8" x14ac:dyDescent="0.3">
      <c r="A205" s="2">
        <v>43402</v>
      </c>
      <c r="B205" s="1">
        <v>9172.15</v>
      </c>
      <c r="C205" s="1">
        <v>9612.9500000000007</v>
      </c>
      <c r="D205" s="1">
        <v>9168.85</v>
      </c>
      <c r="E205" s="1">
        <v>9590.4</v>
      </c>
      <c r="F205" s="1">
        <v>23123551</v>
      </c>
      <c r="G205" s="1">
        <v>2236.12</v>
      </c>
      <c r="H205" s="3">
        <f>IF(ISERR(LN(Table13945[[#This Row],[Close]]/E204)),"-",LN(Table13945[[#This Row],[Close]]/E204))</f>
        <v>5.0830219142717355E-2</v>
      </c>
    </row>
    <row r="206" spans="1:8" x14ac:dyDescent="0.3">
      <c r="A206" s="2">
        <v>43403</v>
      </c>
      <c r="B206" s="1">
        <v>9583.7999999999993</v>
      </c>
      <c r="C206" s="1">
        <v>9626.5499999999993</v>
      </c>
      <c r="D206" s="1">
        <v>9492</v>
      </c>
      <c r="E206" s="1">
        <v>9535.2999999999993</v>
      </c>
      <c r="F206" s="1">
        <v>17627852</v>
      </c>
      <c r="G206" s="1">
        <v>1666.29</v>
      </c>
      <c r="H206" s="3">
        <f>IF(ISERR(LN(Table13945[[#This Row],[Close]]/E205)),"-",LN(Table13945[[#This Row],[Close]]/E205))</f>
        <v>-5.7618965518368296E-3</v>
      </c>
    </row>
    <row r="207" spans="1:8" x14ac:dyDescent="0.3">
      <c r="A207" s="2">
        <v>43404</v>
      </c>
      <c r="B207" s="1">
        <v>9473.0499999999993</v>
      </c>
      <c r="C207" s="1">
        <v>9778.25</v>
      </c>
      <c r="D207" s="1">
        <v>9436.7000000000007</v>
      </c>
      <c r="E207" s="1">
        <v>9757.5</v>
      </c>
      <c r="F207" s="1">
        <v>26312203</v>
      </c>
      <c r="G207" s="1">
        <v>2484.61</v>
      </c>
      <c r="H207" s="3">
        <f>IF(ISERR(LN(Table13945[[#This Row],[Close]]/E206)),"-",LN(Table13945[[#This Row],[Close]]/E206))</f>
        <v>2.3035518484262781E-2</v>
      </c>
    </row>
    <row r="208" spans="1:8" x14ac:dyDescent="0.3">
      <c r="A208" s="2">
        <v>43405</v>
      </c>
      <c r="B208" s="1">
        <v>9765.9</v>
      </c>
      <c r="C208" s="1">
        <v>9801.9500000000007</v>
      </c>
      <c r="D208" s="1">
        <v>9589.15</v>
      </c>
      <c r="E208" s="1">
        <v>9609.15</v>
      </c>
      <c r="F208" s="1">
        <v>17398315</v>
      </c>
      <c r="G208" s="1">
        <v>1631.8</v>
      </c>
      <c r="H208" s="3">
        <f>IF(ISERR(LN(Table13945[[#This Row],[Close]]/E207)),"-",LN(Table13945[[#This Row],[Close]]/E207))</f>
        <v>-1.5320450534060186E-2</v>
      </c>
    </row>
    <row r="209" spans="1:8" x14ac:dyDescent="0.3">
      <c r="A209" s="2">
        <v>43406</v>
      </c>
      <c r="B209" s="1">
        <v>9652.2000000000007</v>
      </c>
      <c r="C209" s="1">
        <v>9690.9500000000007</v>
      </c>
      <c r="D209" s="1">
        <v>9520.9500000000007</v>
      </c>
      <c r="E209" s="1">
        <v>9547.85</v>
      </c>
      <c r="F209" s="1">
        <v>13674927</v>
      </c>
      <c r="G209" s="1">
        <v>1252.46</v>
      </c>
      <c r="H209" s="3">
        <f>IF(ISERR(LN(Table13945[[#This Row],[Close]]/E208)),"-",LN(Table13945[[#This Row],[Close]]/E208))</f>
        <v>-6.3997712817492267E-3</v>
      </c>
    </row>
    <row r="210" spans="1:8" x14ac:dyDescent="0.3">
      <c r="A210" s="2">
        <v>43409</v>
      </c>
      <c r="B210" s="1">
        <v>9542</v>
      </c>
      <c r="C210" s="1">
        <v>9658.6</v>
      </c>
      <c r="D210" s="1">
        <v>9369.4</v>
      </c>
      <c r="E210" s="1">
        <v>9460.5</v>
      </c>
      <c r="F210" s="1">
        <v>23468864</v>
      </c>
      <c r="G210" s="1">
        <v>1669.52</v>
      </c>
      <c r="H210" s="3">
        <f>IF(ISERR(LN(Table13945[[#This Row],[Close]]/E209)),"-",LN(Table13945[[#This Row],[Close]]/E209))</f>
        <v>-9.1907624671450066E-3</v>
      </c>
    </row>
    <row r="211" spans="1:8" x14ac:dyDescent="0.3">
      <c r="A211" s="2">
        <v>43410</v>
      </c>
      <c r="B211" s="1">
        <v>9455.6</v>
      </c>
      <c r="C211" s="1">
        <v>9507.25</v>
      </c>
      <c r="D211" s="1">
        <v>9400.5</v>
      </c>
      <c r="E211" s="1">
        <v>9454.9500000000007</v>
      </c>
      <c r="F211" s="1">
        <v>30201812</v>
      </c>
      <c r="G211" s="1">
        <v>1960.26</v>
      </c>
      <c r="H211" s="3">
        <f>IF(ISERR(LN(Table13945[[#This Row],[Close]]/E210)),"-",LN(Table13945[[#This Row],[Close]]/E210))</f>
        <v>-5.868219005380318E-4</v>
      </c>
    </row>
    <row r="212" spans="1:8" x14ac:dyDescent="0.3">
      <c r="A212" s="2">
        <v>43411</v>
      </c>
      <c r="B212" s="1">
        <v>9514.35</v>
      </c>
      <c r="C212" s="1">
        <v>9524.0499999999993</v>
      </c>
      <c r="D212" s="1">
        <v>9491.9500000000007</v>
      </c>
      <c r="E212" s="1">
        <v>9511.6</v>
      </c>
      <c r="F212" s="1">
        <v>2670486</v>
      </c>
      <c r="G212" s="1">
        <v>204.08</v>
      </c>
      <c r="H212" s="3">
        <f>IF(ISERR(LN(Table13945[[#This Row],[Close]]/E211)),"-",LN(Table13945[[#This Row],[Close]]/E211))</f>
        <v>5.9736924704645814E-3</v>
      </c>
    </row>
    <row r="213" spans="1:8" x14ac:dyDescent="0.3">
      <c r="A213" s="2">
        <v>43413</v>
      </c>
      <c r="B213" s="1">
        <v>9554.35</v>
      </c>
      <c r="C213" s="1">
        <v>9682.2999999999993</v>
      </c>
      <c r="D213" s="1">
        <v>9513.9500000000007</v>
      </c>
      <c r="E213" s="1">
        <v>9643.9</v>
      </c>
      <c r="F213" s="1">
        <v>25082830</v>
      </c>
      <c r="G213" s="1">
        <v>2018.98</v>
      </c>
      <c r="H213" s="3">
        <f>IF(ISERR(LN(Table13945[[#This Row],[Close]]/E212)),"-",LN(Table13945[[#This Row],[Close]]/E212))</f>
        <v>1.3813484764124469E-2</v>
      </c>
    </row>
    <row r="214" spans="1:8" x14ac:dyDescent="0.3">
      <c r="A214" s="2">
        <v>43416</v>
      </c>
      <c r="B214" s="1">
        <v>9683.9</v>
      </c>
      <c r="C214" s="1">
        <v>9730.85</v>
      </c>
      <c r="D214" s="1">
        <v>9539.75</v>
      </c>
      <c r="E214" s="1">
        <v>9557.5</v>
      </c>
      <c r="F214" s="1">
        <v>22880778</v>
      </c>
      <c r="G214" s="1">
        <v>1725.46</v>
      </c>
      <c r="H214" s="3">
        <f>IF(ISERR(LN(Table13945[[#This Row],[Close]]/E213)),"-",LN(Table13945[[#This Row],[Close]]/E213))</f>
        <v>-8.9994045352987974E-3</v>
      </c>
    </row>
    <row r="215" spans="1:8" x14ac:dyDescent="0.3">
      <c r="A215" s="2">
        <v>43417</v>
      </c>
      <c r="B215" s="1">
        <v>9568.2000000000007</v>
      </c>
      <c r="C215" s="1">
        <v>9603.25</v>
      </c>
      <c r="D215" s="1">
        <v>9327.0499999999993</v>
      </c>
      <c r="E215" s="1">
        <v>9422.5499999999993</v>
      </c>
      <c r="F215" s="1">
        <v>24446073</v>
      </c>
      <c r="G215" s="1">
        <v>1791.32</v>
      </c>
      <c r="H215" s="3">
        <f>IF(ISERR(LN(Table13945[[#This Row],[Close]]/E214)),"-",LN(Table13945[[#This Row],[Close]]/E214))</f>
        <v>-1.42204339960231E-2</v>
      </c>
    </row>
    <row r="216" spans="1:8" x14ac:dyDescent="0.3">
      <c r="A216" s="2">
        <v>43418</v>
      </c>
      <c r="B216" s="1">
        <v>9437.4</v>
      </c>
      <c r="C216" s="1">
        <v>9447.85</v>
      </c>
      <c r="D216" s="1">
        <v>9153.4</v>
      </c>
      <c r="E216" s="1">
        <v>9216.15</v>
      </c>
      <c r="F216" s="1">
        <v>40009329</v>
      </c>
      <c r="G216" s="1">
        <v>2600.2600000000002</v>
      </c>
      <c r="H216" s="3">
        <f>IF(ISERR(LN(Table13945[[#This Row],[Close]]/E215)),"-",LN(Table13945[[#This Row],[Close]]/E215))</f>
        <v>-2.214837272965901E-2</v>
      </c>
    </row>
    <row r="217" spans="1:8" x14ac:dyDescent="0.3">
      <c r="A217" s="2">
        <v>43419</v>
      </c>
      <c r="B217" s="1">
        <v>9233.9500000000007</v>
      </c>
      <c r="C217" s="1">
        <v>9305.9</v>
      </c>
      <c r="D217" s="1">
        <v>9162.5499999999993</v>
      </c>
      <c r="E217" s="1">
        <v>9218.5499999999993</v>
      </c>
      <c r="F217" s="1">
        <v>21655656</v>
      </c>
      <c r="G217" s="1">
        <v>1472.58</v>
      </c>
      <c r="H217" s="3">
        <f>IF(ISERR(LN(Table13945[[#This Row],[Close]]/E216)),"-",LN(Table13945[[#This Row],[Close]]/E216))</f>
        <v>2.6037852675215325E-4</v>
      </c>
    </row>
    <row r="218" spans="1:8" x14ac:dyDescent="0.3">
      <c r="A218" s="2">
        <v>43420</v>
      </c>
      <c r="B218" s="1">
        <v>9256.85</v>
      </c>
      <c r="C218" s="1">
        <v>9358.7000000000007</v>
      </c>
      <c r="D218" s="1">
        <v>9230.2000000000007</v>
      </c>
      <c r="E218" s="1">
        <v>9301.35</v>
      </c>
      <c r="F218" s="1">
        <v>17138255</v>
      </c>
      <c r="G218" s="1">
        <v>1301.8499999999999</v>
      </c>
      <c r="H218" s="3">
        <f>IF(ISERR(LN(Table13945[[#This Row],[Close]]/E217)),"-",LN(Table13945[[#This Row],[Close]]/E217))</f>
        <v>8.9417925251513621E-3</v>
      </c>
    </row>
    <row r="219" spans="1:8" x14ac:dyDescent="0.3">
      <c r="A219" s="2">
        <v>43423</v>
      </c>
      <c r="B219" s="1">
        <v>9386.2000000000007</v>
      </c>
      <c r="C219" s="1">
        <v>9416.15</v>
      </c>
      <c r="D219" s="1">
        <v>9310.4500000000007</v>
      </c>
      <c r="E219" s="1">
        <v>9399.25</v>
      </c>
      <c r="F219" s="1">
        <v>14832964</v>
      </c>
      <c r="G219" s="1">
        <v>1185.18</v>
      </c>
      <c r="H219" s="3">
        <f>IF(ISERR(LN(Table13945[[#This Row],[Close]]/E218)),"-",LN(Table13945[[#This Row],[Close]]/E218))</f>
        <v>1.0470347944092784E-2</v>
      </c>
    </row>
    <row r="220" spans="1:8" x14ac:dyDescent="0.3">
      <c r="A220" s="2">
        <v>43424</v>
      </c>
      <c r="B220" s="1">
        <v>9363.75</v>
      </c>
      <c r="C220" s="1">
        <v>9383.7999999999993</v>
      </c>
      <c r="D220" s="1">
        <v>9200.9500000000007</v>
      </c>
      <c r="E220" s="1">
        <v>9218.7000000000007</v>
      </c>
      <c r="F220" s="1">
        <v>12046010</v>
      </c>
      <c r="G220" s="1">
        <v>928.79</v>
      </c>
      <c r="H220" s="3">
        <f>IF(ISERR(LN(Table13945[[#This Row],[Close]]/E219)),"-",LN(Table13945[[#This Row],[Close]]/E219))</f>
        <v>-1.9395869062173703E-2</v>
      </c>
    </row>
    <row r="221" spans="1:8" x14ac:dyDescent="0.3">
      <c r="A221" s="2">
        <v>43425</v>
      </c>
      <c r="B221" s="1">
        <v>9314</v>
      </c>
      <c r="C221" s="1">
        <v>9415.85</v>
      </c>
      <c r="D221" s="1">
        <v>9305.9500000000007</v>
      </c>
      <c r="E221" s="1">
        <v>9375.1</v>
      </c>
      <c r="F221" s="1">
        <v>18790054</v>
      </c>
      <c r="G221" s="1">
        <v>2214.54</v>
      </c>
      <c r="H221" s="3">
        <f>IF(ISERR(LN(Table13945[[#This Row],[Close]]/E220)),"-",LN(Table13945[[#This Row],[Close]]/E220))</f>
        <v>1.6823208669681327E-2</v>
      </c>
    </row>
    <row r="222" spans="1:8" x14ac:dyDescent="0.3">
      <c r="A222" s="2">
        <v>43426</v>
      </c>
      <c r="B222" s="1">
        <v>9373.15</v>
      </c>
      <c r="C222" s="1">
        <v>9381.5499999999993</v>
      </c>
      <c r="D222" s="1">
        <v>9287.25</v>
      </c>
      <c r="E222" s="1">
        <v>9302.2999999999993</v>
      </c>
      <c r="F222" s="1">
        <v>11751849</v>
      </c>
      <c r="G222" s="1">
        <v>1080.27</v>
      </c>
      <c r="H222" s="3">
        <f>IF(ISERR(LN(Table13945[[#This Row],[Close]]/E221)),"-",LN(Table13945[[#This Row],[Close]]/E221))</f>
        <v>-7.7955570556145571E-3</v>
      </c>
    </row>
    <row r="223" spans="1:8" x14ac:dyDescent="0.3">
      <c r="A223" s="2">
        <v>43430</v>
      </c>
      <c r="B223" s="1">
        <v>9323.4</v>
      </c>
      <c r="C223" s="1">
        <v>9352.4</v>
      </c>
      <c r="D223" s="1">
        <v>9104</v>
      </c>
      <c r="E223" s="1">
        <v>9180.5</v>
      </c>
      <c r="F223" s="1">
        <v>16185037</v>
      </c>
      <c r="G223" s="1">
        <v>1382.04</v>
      </c>
      <c r="H223" s="3">
        <f>IF(ISERR(LN(Table13945[[#This Row],[Close]]/E222)),"-",LN(Table13945[[#This Row],[Close]]/E222))</f>
        <v>-1.3180012030533631E-2</v>
      </c>
    </row>
    <row r="224" spans="1:8" x14ac:dyDescent="0.3">
      <c r="A224" s="2">
        <v>43431</v>
      </c>
      <c r="B224" s="1">
        <v>9249.2000000000007</v>
      </c>
      <c r="C224" s="1">
        <v>9274.4</v>
      </c>
      <c r="D224" s="1">
        <v>8977.5</v>
      </c>
      <c r="E224" s="1">
        <v>9058.4500000000007</v>
      </c>
      <c r="F224" s="1">
        <v>53569210</v>
      </c>
      <c r="G224" s="1">
        <v>3281.89</v>
      </c>
      <c r="H224" s="3">
        <f>IF(ISERR(LN(Table13945[[#This Row],[Close]]/E223)),"-",LN(Table13945[[#This Row],[Close]]/E223))</f>
        <v>-1.3383645639060297E-2</v>
      </c>
    </row>
    <row r="225" spans="1:8" x14ac:dyDescent="0.3">
      <c r="A225" s="2">
        <v>43432</v>
      </c>
      <c r="B225" s="1">
        <v>9014.9500000000007</v>
      </c>
      <c r="C225" s="1">
        <v>9090.9500000000007</v>
      </c>
      <c r="D225" s="1">
        <v>8965.85</v>
      </c>
      <c r="E225" s="1">
        <v>9014.7999999999993</v>
      </c>
      <c r="F225" s="1">
        <v>25549274</v>
      </c>
      <c r="G225" s="1">
        <v>1877.81</v>
      </c>
      <c r="H225" s="3">
        <f>IF(ISERR(LN(Table13945[[#This Row],[Close]]/E224)),"-",LN(Table13945[[#This Row],[Close]]/E224))</f>
        <v>-4.830352578670879E-3</v>
      </c>
    </row>
    <row r="226" spans="1:8" x14ac:dyDescent="0.3">
      <c r="A226" s="2">
        <v>43433</v>
      </c>
      <c r="B226" s="1">
        <v>9048.65</v>
      </c>
      <c r="C226" s="1">
        <v>9127.9500000000007</v>
      </c>
      <c r="D226" s="1">
        <v>9015.85</v>
      </c>
      <c r="E226" s="1">
        <v>9090.65</v>
      </c>
      <c r="F226" s="1">
        <v>27478658</v>
      </c>
      <c r="G226" s="1">
        <v>2137.34</v>
      </c>
      <c r="H226" s="3">
        <f>IF(ISERR(LN(Table13945[[#This Row],[Close]]/E225)),"-",LN(Table13945[[#This Row],[Close]]/E225))</f>
        <v>8.3787416212145558E-3</v>
      </c>
    </row>
    <row r="227" spans="1:8" x14ac:dyDescent="0.3">
      <c r="A227" s="2">
        <v>43434</v>
      </c>
      <c r="B227" s="1">
        <v>9118.85</v>
      </c>
      <c r="C227" s="1">
        <v>9289.5499999999993</v>
      </c>
      <c r="D227" s="1">
        <v>9107.7000000000007</v>
      </c>
      <c r="E227" s="1">
        <v>9275.7000000000007</v>
      </c>
      <c r="F227" s="1">
        <v>37106230</v>
      </c>
      <c r="G227" s="1">
        <v>3704.64</v>
      </c>
      <c r="H227" s="3">
        <f>IF(ISERR(LN(Table13945[[#This Row],[Close]]/E226)),"-",LN(Table13945[[#This Row],[Close]]/E226))</f>
        <v>2.015166456017866E-2</v>
      </c>
    </row>
    <row r="228" spans="1:8" x14ac:dyDescent="0.3">
      <c r="A228" s="2">
        <v>43437</v>
      </c>
      <c r="B228" s="1">
        <v>9108.0499999999993</v>
      </c>
      <c r="C228" s="1">
        <v>9150.4</v>
      </c>
      <c r="D228" s="1">
        <v>8985.15</v>
      </c>
      <c r="E228" s="1">
        <v>9053.4</v>
      </c>
      <c r="F228" s="1">
        <v>76348552</v>
      </c>
      <c r="G228" s="1">
        <v>4110.93</v>
      </c>
      <c r="H228" s="3">
        <f>IF(ISERR(LN(Table13945[[#This Row],[Close]]/E227)),"-",LN(Table13945[[#This Row],[Close]]/E227))</f>
        <v>-2.4257699578243256E-2</v>
      </c>
    </row>
    <row r="229" spans="1:8" x14ac:dyDescent="0.3">
      <c r="A229" s="2">
        <v>43438</v>
      </c>
      <c r="B229" s="1">
        <v>9071.9</v>
      </c>
      <c r="C229" s="1">
        <v>9157.6</v>
      </c>
      <c r="D229" s="1">
        <v>9040.85</v>
      </c>
      <c r="E229" s="1">
        <v>9064.4</v>
      </c>
      <c r="F229" s="1">
        <v>55335813</v>
      </c>
      <c r="G229" s="1">
        <v>3261.66</v>
      </c>
      <c r="H229" s="3">
        <f>IF(ISERR(LN(Table13945[[#This Row],[Close]]/E228)),"-",LN(Table13945[[#This Row],[Close]]/E228))</f>
        <v>1.2142756131088965E-3</v>
      </c>
    </row>
    <row r="230" spans="1:8" x14ac:dyDescent="0.3">
      <c r="A230" s="2">
        <v>43439</v>
      </c>
      <c r="B230" s="1">
        <v>9049.6</v>
      </c>
      <c r="C230" s="1">
        <v>9075.9500000000007</v>
      </c>
      <c r="D230" s="1">
        <v>8717.4</v>
      </c>
      <c r="E230" s="1">
        <v>8812.2000000000007</v>
      </c>
      <c r="F230" s="1">
        <v>63875993</v>
      </c>
      <c r="G230" s="1">
        <v>3303.89</v>
      </c>
      <c r="H230" s="3">
        <f>IF(ISERR(LN(Table13945[[#This Row],[Close]]/E229)),"-",LN(Table13945[[#This Row],[Close]]/E229))</f>
        <v>-2.8217528372897812E-2</v>
      </c>
    </row>
    <row r="231" spans="1:8" x14ac:dyDescent="0.3">
      <c r="A231" s="2">
        <v>43440</v>
      </c>
      <c r="B231" s="1">
        <v>8796.9500000000007</v>
      </c>
      <c r="C231" s="1">
        <v>8854.15</v>
      </c>
      <c r="D231" s="1">
        <v>8653</v>
      </c>
      <c r="E231" s="1">
        <v>8686.5</v>
      </c>
      <c r="F231" s="1">
        <v>70185349</v>
      </c>
      <c r="G231" s="1">
        <v>3523.45</v>
      </c>
      <c r="H231" s="3">
        <f>IF(ISERR(LN(Table13945[[#This Row],[Close]]/E230)),"-",LN(Table13945[[#This Row],[Close]]/E230))</f>
        <v>-1.4367028653917608E-2</v>
      </c>
    </row>
    <row r="232" spans="1:8" x14ac:dyDescent="0.3">
      <c r="A232" s="2">
        <v>43441</v>
      </c>
      <c r="B232" s="1">
        <v>8743.9</v>
      </c>
      <c r="C232" s="1">
        <v>8811.85</v>
      </c>
      <c r="D232" s="1">
        <v>8641.85</v>
      </c>
      <c r="E232" s="1">
        <v>8682.6</v>
      </c>
      <c r="F232" s="1">
        <v>42408660</v>
      </c>
      <c r="G232" s="1">
        <v>2581.0100000000002</v>
      </c>
      <c r="H232" s="3">
        <f>IF(ISERR(LN(Table13945[[#This Row],[Close]]/E231)),"-",LN(Table13945[[#This Row],[Close]]/E231))</f>
        <v>-4.4907336195213062E-4</v>
      </c>
    </row>
    <row r="233" spans="1:8" x14ac:dyDescent="0.3">
      <c r="A233" s="2">
        <v>43444</v>
      </c>
      <c r="B233" s="1">
        <v>8539.1</v>
      </c>
      <c r="C233" s="1">
        <v>8615.85</v>
      </c>
      <c r="D233" s="1">
        <v>8504.9</v>
      </c>
      <c r="E233" s="1">
        <v>8535.2999999999993</v>
      </c>
      <c r="F233" s="1">
        <v>38351097</v>
      </c>
      <c r="G233" s="1">
        <v>2178.56</v>
      </c>
      <c r="H233" s="3">
        <f>IF(ISERR(LN(Table13945[[#This Row],[Close]]/E232)),"-",LN(Table13945[[#This Row],[Close]]/E232))</f>
        <v>-1.7110517976300536E-2</v>
      </c>
    </row>
    <row r="234" spans="1:8" x14ac:dyDescent="0.3">
      <c r="A234" s="2">
        <v>43445</v>
      </c>
      <c r="B234" s="1">
        <v>8417.65</v>
      </c>
      <c r="C234" s="1">
        <v>8788.7999999999993</v>
      </c>
      <c r="D234" s="1">
        <v>8417.65</v>
      </c>
      <c r="E234" s="1">
        <v>8746.6</v>
      </c>
      <c r="F234" s="1">
        <v>39979774</v>
      </c>
      <c r="G234" s="1">
        <v>2289.61</v>
      </c>
      <c r="H234" s="3">
        <f>IF(ISERR(LN(Table13945[[#This Row],[Close]]/E233)),"-",LN(Table13945[[#This Row],[Close]]/E233))</f>
        <v>2.4454548413947529E-2</v>
      </c>
    </row>
    <row r="235" spans="1:8" x14ac:dyDescent="0.3">
      <c r="A235" s="2">
        <v>43446</v>
      </c>
      <c r="B235" s="1">
        <v>8779.4</v>
      </c>
      <c r="C235" s="1">
        <v>8859.4500000000007</v>
      </c>
      <c r="D235" s="1">
        <v>8691</v>
      </c>
      <c r="E235" s="1">
        <v>8801.5</v>
      </c>
      <c r="F235" s="1">
        <v>31994002</v>
      </c>
      <c r="G235" s="1">
        <v>2507.71</v>
      </c>
      <c r="H235" s="3">
        <f>IF(ISERR(LN(Table13945[[#This Row],[Close]]/E234)),"-",LN(Table13945[[#This Row],[Close]]/E234))</f>
        <v>6.2571080763781173E-3</v>
      </c>
    </row>
    <row r="236" spans="1:8" x14ac:dyDescent="0.3">
      <c r="A236" s="2">
        <v>43447</v>
      </c>
      <c r="B236" s="1">
        <v>8794.25</v>
      </c>
      <c r="C236" s="1">
        <v>8870.0499999999993</v>
      </c>
      <c r="D236" s="1">
        <v>8720.7000000000007</v>
      </c>
      <c r="E236" s="1">
        <v>8810.7999999999993</v>
      </c>
      <c r="F236" s="1">
        <v>32724989</v>
      </c>
      <c r="G236" s="1">
        <v>2150.29</v>
      </c>
      <c r="H236" s="3">
        <f>IF(ISERR(LN(Table13945[[#This Row],[Close]]/E235)),"-",LN(Table13945[[#This Row],[Close]]/E235))</f>
        <v>1.0560802239754253E-3</v>
      </c>
    </row>
    <row r="237" spans="1:8" x14ac:dyDescent="0.3">
      <c r="A237" s="2">
        <v>43448</v>
      </c>
      <c r="B237" s="1">
        <v>8803.9</v>
      </c>
      <c r="C237" s="1">
        <v>8860.4500000000007</v>
      </c>
      <c r="D237" s="1">
        <v>8660.4</v>
      </c>
      <c r="E237" s="1">
        <v>8726.4</v>
      </c>
      <c r="F237" s="1">
        <v>24353563</v>
      </c>
      <c r="G237" s="1">
        <v>1711.54</v>
      </c>
      <c r="H237" s="3">
        <f>IF(ISERR(LN(Table13945[[#This Row],[Close]]/E236)),"-",LN(Table13945[[#This Row],[Close]]/E236))</f>
        <v>-9.6253280587330729E-3</v>
      </c>
    </row>
    <row r="238" spans="1:8" x14ac:dyDescent="0.3">
      <c r="A238" s="2">
        <v>43451</v>
      </c>
      <c r="B238" s="1">
        <v>8775.35</v>
      </c>
      <c r="C238" s="1">
        <v>8829.7999999999993</v>
      </c>
      <c r="D238" s="1">
        <v>8746.5</v>
      </c>
      <c r="E238" s="1">
        <v>8771.2999999999993</v>
      </c>
      <c r="F238" s="1">
        <v>21248666</v>
      </c>
      <c r="G238" s="1">
        <v>1473.67</v>
      </c>
      <c r="H238" s="3">
        <f>IF(ISERR(LN(Table13945[[#This Row],[Close]]/E237)),"-",LN(Table13945[[#This Row],[Close]]/E237))</f>
        <v>5.132114340765841E-3</v>
      </c>
    </row>
    <row r="239" spans="1:8" x14ac:dyDescent="0.3">
      <c r="A239" s="2">
        <v>43452</v>
      </c>
      <c r="B239" s="1">
        <v>8748.25</v>
      </c>
      <c r="C239" s="1">
        <v>8853.1</v>
      </c>
      <c r="D239" s="1">
        <v>8716</v>
      </c>
      <c r="E239" s="1">
        <v>8840.4</v>
      </c>
      <c r="F239" s="1">
        <v>23683132</v>
      </c>
      <c r="G239" s="1">
        <v>1424.33</v>
      </c>
      <c r="H239" s="3">
        <f>IF(ISERR(LN(Table13945[[#This Row],[Close]]/E238)),"-",LN(Table13945[[#This Row],[Close]]/E238))</f>
        <v>7.8470964847330189E-3</v>
      </c>
    </row>
    <row r="240" spans="1:8" x14ac:dyDescent="0.3">
      <c r="A240" s="2">
        <v>43453</v>
      </c>
      <c r="B240" s="1">
        <v>8864</v>
      </c>
      <c r="C240" s="1">
        <v>8893.85</v>
      </c>
      <c r="D240" s="1">
        <v>8804.9</v>
      </c>
      <c r="E240" s="1">
        <v>8823.4500000000007</v>
      </c>
      <c r="F240" s="1">
        <v>17883209</v>
      </c>
      <c r="G240" s="1">
        <v>1313.46</v>
      </c>
      <c r="H240" s="3">
        <f>IF(ISERR(LN(Table13945[[#This Row],[Close]]/E239)),"-",LN(Table13945[[#This Row],[Close]]/E239))</f>
        <v>-1.9191744950916008E-3</v>
      </c>
    </row>
    <row r="241" spans="1:8" x14ac:dyDescent="0.3">
      <c r="A241" s="2">
        <v>43454</v>
      </c>
      <c r="B241" s="1">
        <v>8782.9</v>
      </c>
      <c r="C241" s="1">
        <v>8877.85</v>
      </c>
      <c r="D241" s="1">
        <v>8774.7000000000007</v>
      </c>
      <c r="E241" s="1">
        <v>8853.7999999999993</v>
      </c>
      <c r="F241" s="1">
        <v>17840188</v>
      </c>
      <c r="G241" s="1">
        <v>1235.97</v>
      </c>
      <c r="H241" s="3">
        <f>IF(ISERR(LN(Table13945[[#This Row],[Close]]/E240)),"-",LN(Table13945[[#This Row],[Close]]/E240))</f>
        <v>3.4337953947895343E-3</v>
      </c>
    </row>
    <row r="242" spans="1:8" x14ac:dyDescent="0.3">
      <c r="A242" s="2">
        <v>43455</v>
      </c>
      <c r="B242" s="1">
        <v>8851.9</v>
      </c>
      <c r="C242" s="1">
        <v>8913.65</v>
      </c>
      <c r="D242" s="1">
        <v>8741.25</v>
      </c>
      <c r="E242" s="1">
        <v>8774.0499999999993</v>
      </c>
      <c r="F242" s="1">
        <v>18882469</v>
      </c>
      <c r="G242" s="1">
        <v>1420.87</v>
      </c>
      <c r="H242" s="3">
        <f>IF(ISERR(LN(Table13945[[#This Row],[Close]]/E241)),"-",LN(Table13945[[#This Row],[Close]]/E241))</f>
        <v>-9.0482440114268321E-3</v>
      </c>
    </row>
    <row r="243" spans="1:8" x14ac:dyDescent="0.3">
      <c r="A243" s="2">
        <v>43458</v>
      </c>
      <c r="B243" s="1">
        <v>8804.6</v>
      </c>
      <c r="C243" s="1">
        <v>8850.9</v>
      </c>
      <c r="D243" s="1">
        <v>8699.4500000000007</v>
      </c>
      <c r="E243" s="1">
        <v>8726.35</v>
      </c>
      <c r="F243" s="1">
        <v>19771906</v>
      </c>
      <c r="G243" s="1">
        <v>1428.31</v>
      </c>
      <c r="H243" s="3">
        <f>IF(ISERR(LN(Table13945[[#This Row],[Close]]/E242)),"-",LN(Table13945[[#This Row],[Close]]/E242))</f>
        <v>-5.4513174698255871E-3</v>
      </c>
    </row>
    <row r="244" spans="1:8" x14ac:dyDescent="0.3">
      <c r="A244" s="2">
        <v>43460</v>
      </c>
      <c r="B244" s="1">
        <v>8694.15</v>
      </c>
      <c r="C244" s="1">
        <v>8710.65</v>
      </c>
      <c r="D244" s="1">
        <v>8549.4</v>
      </c>
      <c r="E244" s="1">
        <v>8684.85</v>
      </c>
      <c r="F244" s="1">
        <v>18326964</v>
      </c>
      <c r="G244" s="1">
        <v>1269.68</v>
      </c>
      <c r="H244" s="3">
        <f>IF(ISERR(LN(Table13945[[#This Row],[Close]]/E243)),"-",LN(Table13945[[#This Row],[Close]]/E243))</f>
        <v>-4.7670555263240669E-3</v>
      </c>
    </row>
    <row r="245" spans="1:8" x14ac:dyDescent="0.3">
      <c r="A245" s="2">
        <v>43461</v>
      </c>
      <c r="B245" s="1">
        <v>8774.85</v>
      </c>
      <c r="C245" s="1">
        <v>8779.25</v>
      </c>
      <c r="D245" s="1">
        <v>8653.85</v>
      </c>
      <c r="E245" s="1">
        <v>8665.75</v>
      </c>
      <c r="F245" s="1">
        <v>22258878</v>
      </c>
      <c r="G245" s="1">
        <v>1380.5</v>
      </c>
      <c r="H245" s="3">
        <f>IF(ISERR(LN(Table13945[[#This Row],[Close]]/E244)),"-",LN(Table13945[[#This Row],[Close]]/E244))</f>
        <v>-2.2016538581089841E-3</v>
      </c>
    </row>
    <row r="246" spans="1:8" x14ac:dyDescent="0.3">
      <c r="A246" s="2">
        <v>43462</v>
      </c>
      <c r="B246" s="1">
        <v>8700.2999999999993</v>
      </c>
      <c r="C246" s="1">
        <v>8840.4500000000007</v>
      </c>
      <c r="D246" s="1">
        <v>8698.0499999999993</v>
      </c>
      <c r="E246" s="1">
        <v>8814.2000000000007</v>
      </c>
      <c r="F246" s="1">
        <v>22826561</v>
      </c>
      <c r="G246" s="1">
        <v>1441.25</v>
      </c>
      <c r="H246" s="3">
        <f>IF(ISERR(LN(Table13945[[#This Row],[Close]]/E245)),"-",LN(Table13945[[#This Row],[Close]]/E245))</f>
        <v>1.6985582806844559E-2</v>
      </c>
    </row>
    <row r="247" spans="1:8" x14ac:dyDescent="0.3">
      <c r="A247" s="2">
        <v>43465</v>
      </c>
      <c r="B247" s="1">
        <v>8866.9500000000007</v>
      </c>
      <c r="C247" s="1">
        <v>8905.2999999999993</v>
      </c>
      <c r="D247" s="1">
        <v>8824.2000000000007</v>
      </c>
      <c r="E247" s="1">
        <v>8868.7000000000007</v>
      </c>
      <c r="F247" s="1">
        <v>17105079</v>
      </c>
      <c r="G247" s="1">
        <v>1333.11</v>
      </c>
      <c r="H247" s="3">
        <f>IF(ISERR(LN(Table13945[[#This Row],[Close]]/E246)),"-",LN(Table13945[[#This Row],[Close]]/E246))</f>
        <v>6.1641668017557031E-3</v>
      </c>
    </row>
    <row r="248" spans="1:8" x14ac:dyDescent="0.3">
      <c r="A248" s="2">
        <v>43466</v>
      </c>
      <c r="B248" s="1">
        <v>8890.5499999999993</v>
      </c>
      <c r="C248" s="1">
        <v>8929.7000000000007</v>
      </c>
      <c r="D248" s="1">
        <v>8852.65</v>
      </c>
      <c r="E248" s="1">
        <v>8881.9500000000007</v>
      </c>
      <c r="F248" s="1">
        <v>15067976</v>
      </c>
      <c r="G248" s="1">
        <v>928.68</v>
      </c>
      <c r="H248" s="3">
        <f>IF(ISERR(LN(Table13945[[#This Row],[Close]]/E247)),"-",LN(Table13945[[#This Row],[Close]]/E247))</f>
        <v>1.4929033540657447E-3</v>
      </c>
    </row>
    <row r="249" spans="1:8" x14ac:dyDescent="0.3">
      <c r="A249" s="2">
        <v>43467</v>
      </c>
      <c r="B249" s="1">
        <v>8856</v>
      </c>
      <c r="C249" s="1">
        <v>8884.1</v>
      </c>
      <c r="D249" s="1">
        <v>8765.2999999999993</v>
      </c>
      <c r="E249" s="1">
        <v>8839.9500000000007</v>
      </c>
      <c r="F249" s="1">
        <v>17507064</v>
      </c>
      <c r="G249" s="1">
        <v>1137.1199999999999</v>
      </c>
      <c r="H249" s="3">
        <f>IF(ISERR(LN(Table13945[[#This Row],[Close]]/E248)),"-",LN(Table13945[[#This Row],[Close]]/E248))</f>
        <v>-4.7399069663505303E-3</v>
      </c>
    </row>
    <row r="250" spans="1:8" x14ac:dyDescent="0.3">
      <c r="A250" s="2">
        <v>43468</v>
      </c>
      <c r="B250" s="1">
        <v>8856.5</v>
      </c>
      <c r="C250" s="1">
        <v>8867.5499999999993</v>
      </c>
      <c r="D250" s="1">
        <v>8704.5</v>
      </c>
      <c r="E250" s="1">
        <v>8722.2999999999993</v>
      </c>
      <c r="F250" s="1">
        <v>17524453</v>
      </c>
      <c r="G250" s="1">
        <v>1162.22</v>
      </c>
      <c r="H250" s="3">
        <f>IF(ISERR(LN(Table13945[[#This Row],[Close]]/E249)),"-",LN(Table13945[[#This Row],[Close]]/E249))</f>
        <v>-1.3398255915121438E-2</v>
      </c>
    </row>
    <row r="251" spans="1:8" x14ac:dyDescent="0.3">
      <c r="A251" s="2">
        <v>43469</v>
      </c>
      <c r="B251" s="1">
        <v>8744.7000000000007</v>
      </c>
      <c r="C251" s="1">
        <v>8804.0499999999993</v>
      </c>
      <c r="D251" s="1">
        <v>8683.7999999999993</v>
      </c>
      <c r="E251" s="1">
        <v>8788.0499999999993</v>
      </c>
      <c r="F251" s="1">
        <v>14334888</v>
      </c>
      <c r="G251" s="1">
        <v>1002.66</v>
      </c>
      <c r="H251" s="3">
        <f>IF(ISERR(LN(Table13945[[#This Row],[Close]]/E250)),"-",LN(Table13945[[#This Row],[Close]]/E250))</f>
        <v>7.5098794730361681E-3</v>
      </c>
    </row>
    <row r="252" spans="1:8" x14ac:dyDescent="0.3">
      <c r="A252" s="2">
        <v>43472</v>
      </c>
      <c r="B252" s="1">
        <v>8840.6</v>
      </c>
      <c r="C252" s="1">
        <v>8847.15</v>
      </c>
      <c r="D252" s="1">
        <v>8711.5</v>
      </c>
      <c r="E252" s="1">
        <v>8732.65</v>
      </c>
      <c r="F252" s="1">
        <v>11250480</v>
      </c>
      <c r="G252" s="1">
        <v>856.41</v>
      </c>
      <c r="H252" s="3">
        <f>IF(ISERR(LN(Table13945[[#This Row],[Close]]/E251)),"-",LN(Table13945[[#This Row],[Close]]/E251))</f>
        <v>-6.3239693199842384E-3</v>
      </c>
    </row>
    <row r="253" spans="1:8" x14ac:dyDescent="0.3">
      <c r="A253" s="2">
        <v>43473</v>
      </c>
      <c r="B253" s="1">
        <v>8764.1</v>
      </c>
      <c r="C253" s="1">
        <v>8873.15</v>
      </c>
      <c r="D253" s="1">
        <v>8754.15</v>
      </c>
      <c r="E253" s="1">
        <v>8864.75</v>
      </c>
      <c r="F253" s="1">
        <v>24540974</v>
      </c>
      <c r="G253" s="1">
        <v>1591.42</v>
      </c>
      <c r="H253" s="3">
        <f>IF(ISERR(LN(Table13945[[#This Row],[Close]]/E252)),"-",LN(Table13945[[#This Row],[Close]]/E252))</f>
        <v>1.5013863576010002E-2</v>
      </c>
    </row>
    <row r="254" spans="1:8" x14ac:dyDescent="0.3">
      <c r="A254" s="2">
        <v>43474</v>
      </c>
      <c r="B254" s="1">
        <v>8898.5</v>
      </c>
      <c r="C254" s="1">
        <v>8930.4500000000007</v>
      </c>
      <c r="D254" s="1">
        <v>8831.7999999999993</v>
      </c>
      <c r="E254" s="1">
        <v>8906.7000000000007</v>
      </c>
      <c r="F254" s="1">
        <v>18627451</v>
      </c>
      <c r="G254" s="1">
        <v>1217.8399999999999</v>
      </c>
      <c r="H254" s="3">
        <f>IF(ISERR(LN(Table13945[[#This Row],[Close]]/E253)),"-",LN(Table13945[[#This Row],[Close]]/E253))</f>
        <v>4.7210641694027996E-3</v>
      </c>
    </row>
    <row r="255" spans="1:8" x14ac:dyDescent="0.3">
      <c r="A255" s="2">
        <v>43475</v>
      </c>
      <c r="B255" s="1">
        <v>8878.7000000000007</v>
      </c>
      <c r="C255" s="1">
        <v>8945.25</v>
      </c>
      <c r="D255" s="1">
        <v>8866.35</v>
      </c>
      <c r="E255" s="1">
        <v>8934.7999999999993</v>
      </c>
      <c r="F255" s="1">
        <v>14213671</v>
      </c>
      <c r="G255" s="1">
        <v>1090.3</v>
      </c>
      <c r="H255" s="3">
        <f>IF(ISERR(LN(Table13945[[#This Row],[Close]]/E254)),"-",LN(Table13945[[#This Row],[Close]]/E254))</f>
        <v>3.1499619689624486E-3</v>
      </c>
    </row>
    <row r="256" spans="1:8" x14ac:dyDescent="0.3">
      <c r="A256" s="2">
        <v>43476</v>
      </c>
      <c r="B256" s="1">
        <v>8943.6</v>
      </c>
      <c r="C256" s="1">
        <v>8968.65</v>
      </c>
      <c r="D256" s="1">
        <v>8867.4500000000007</v>
      </c>
      <c r="E256" s="1">
        <v>8902.4500000000007</v>
      </c>
      <c r="F256" s="1">
        <v>14554810</v>
      </c>
      <c r="G256" s="1">
        <v>1066.3699999999999</v>
      </c>
      <c r="H256" s="3">
        <f>IF(ISERR(LN(Table13945[[#This Row],[Close]]/E255)),"-",LN(Table13945[[#This Row],[Close]]/E255))</f>
        <v>-3.627244723128446E-3</v>
      </c>
    </row>
    <row r="257" spans="1:8" x14ac:dyDescent="0.3">
      <c r="A257" s="2">
        <v>43479</v>
      </c>
      <c r="B257" s="1">
        <v>8915.7000000000007</v>
      </c>
      <c r="C257" s="1">
        <v>8961.25</v>
      </c>
      <c r="D257" s="1">
        <v>8879.7000000000007</v>
      </c>
      <c r="E257" s="1">
        <v>8949.2999999999993</v>
      </c>
      <c r="F257" s="1">
        <v>15814303</v>
      </c>
      <c r="G257" s="1">
        <v>1084.6300000000001</v>
      </c>
      <c r="H257" s="3">
        <f>IF(ISERR(LN(Table13945[[#This Row],[Close]]/E256)),"-",LN(Table13945[[#This Row],[Close]]/E256))</f>
        <v>5.2487971833843619E-3</v>
      </c>
    </row>
    <row r="258" spans="1:8" x14ac:dyDescent="0.3">
      <c r="A258" s="2">
        <v>43480</v>
      </c>
      <c r="B258" s="1">
        <v>8984.9500000000007</v>
      </c>
      <c r="C258" s="1">
        <v>9035.4</v>
      </c>
      <c r="D258" s="1">
        <v>8958.6</v>
      </c>
      <c r="E258" s="1">
        <v>9027.5</v>
      </c>
      <c r="F258" s="1">
        <v>12386216</v>
      </c>
      <c r="G258" s="1">
        <v>879.84</v>
      </c>
      <c r="H258" s="3">
        <f>IF(ISERR(LN(Table13945[[#This Row],[Close]]/E257)),"-",LN(Table13945[[#This Row],[Close]]/E257))</f>
        <v>8.7001572319552068E-3</v>
      </c>
    </row>
    <row r="259" spans="1:8" x14ac:dyDescent="0.3">
      <c r="A259" s="2">
        <v>43481</v>
      </c>
      <c r="B259" s="1">
        <v>9019.4</v>
      </c>
      <c r="C259" s="1">
        <v>9069.5</v>
      </c>
      <c r="D259" s="1">
        <v>8989.75</v>
      </c>
      <c r="E259" s="1">
        <v>9054.2000000000007</v>
      </c>
      <c r="F259" s="1">
        <v>15568463</v>
      </c>
      <c r="G259" s="1">
        <v>1193.54</v>
      </c>
      <c r="H259" s="3">
        <f>IF(ISERR(LN(Table13945[[#This Row],[Close]]/E258)),"-",LN(Table13945[[#This Row],[Close]]/E258))</f>
        <v>2.953264284435134E-3</v>
      </c>
    </row>
    <row r="260" spans="1:8" x14ac:dyDescent="0.3">
      <c r="A260" s="2">
        <v>43482</v>
      </c>
      <c r="B260" s="1">
        <v>9069.6</v>
      </c>
      <c r="C260" s="1">
        <v>9097.5499999999993</v>
      </c>
      <c r="D260" s="1">
        <v>8905.4</v>
      </c>
      <c r="E260" s="1">
        <v>8930.5</v>
      </c>
      <c r="F260" s="1">
        <v>17945053</v>
      </c>
      <c r="G260" s="1">
        <v>1270.43</v>
      </c>
      <c r="H260" s="3">
        <f>IF(ISERR(LN(Table13945[[#This Row],[Close]]/E259)),"-",LN(Table13945[[#This Row],[Close]]/E259))</f>
        <v>-1.3756354091509816E-2</v>
      </c>
    </row>
    <row r="261" spans="1:8" x14ac:dyDescent="0.3">
      <c r="A261" s="2">
        <v>43483</v>
      </c>
      <c r="B261" s="1">
        <v>8911.75</v>
      </c>
      <c r="C261" s="1">
        <v>8912.5499999999993</v>
      </c>
      <c r="D261" s="1">
        <v>8616.85</v>
      </c>
      <c r="E261" s="1">
        <v>8689.6</v>
      </c>
      <c r="F261" s="1">
        <v>95830878</v>
      </c>
      <c r="G261" s="1">
        <v>4259.3100000000004</v>
      </c>
      <c r="H261" s="3">
        <f>IF(ISERR(LN(Table13945[[#This Row],[Close]]/E260)),"-",LN(Table13945[[#This Row],[Close]]/E260))</f>
        <v>-2.7345476063957343E-2</v>
      </c>
    </row>
    <row r="262" spans="1:8" x14ac:dyDescent="0.3">
      <c r="A262" s="2">
        <v>43486</v>
      </c>
      <c r="B262" s="1">
        <v>8694.2000000000007</v>
      </c>
      <c r="C262" s="1">
        <v>8833.7000000000007</v>
      </c>
      <c r="D262" s="1">
        <v>8694.2000000000007</v>
      </c>
      <c r="E262" s="1">
        <v>8734.7000000000007</v>
      </c>
      <c r="F262" s="1">
        <v>58196942</v>
      </c>
      <c r="G262" s="1">
        <v>2796.72</v>
      </c>
      <c r="H262" s="3">
        <f>IF(ISERR(LN(Table13945[[#This Row],[Close]]/E261)),"-",LN(Table13945[[#This Row],[Close]]/E261))</f>
        <v>5.1766901070601969E-3</v>
      </c>
    </row>
    <row r="263" spans="1:8" x14ac:dyDescent="0.3">
      <c r="A263" s="2">
        <v>43487</v>
      </c>
      <c r="B263" s="1">
        <v>8791.85</v>
      </c>
      <c r="C263" s="1">
        <v>8903.2999999999993</v>
      </c>
      <c r="D263" s="1">
        <v>8783.0499999999993</v>
      </c>
      <c r="E263" s="1">
        <v>8892.6</v>
      </c>
      <c r="F263" s="1">
        <v>46972600</v>
      </c>
      <c r="G263" s="1">
        <v>2462.5500000000002</v>
      </c>
      <c r="H263" s="3">
        <f>IF(ISERR(LN(Table13945[[#This Row],[Close]]/E262)),"-",LN(Table13945[[#This Row],[Close]]/E262))</f>
        <v>1.7915871803283148E-2</v>
      </c>
    </row>
    <row r="264" spans="1:8" x14ac:dyDescent="0.3">
      <c r="A264" s="2">
        <v>43488</v>
      </c>
      <c r="B264" s="1">
        <v>8905.2000000000007</v>
      </c>
      <c r="C264" s="1">
        <v>8969.5</v>
      </c>
      <c r="D264" s="1">
        <v>8855.1</v>
      </c>
      <c r="E264" s="1">
        <v>8946.2000000000007</v>
      </c>
      <c r="F264" s="1">
        <v>35862545</v>
      </c>
      <c r="G264" s="1">
        <v>1990.64</v>
      </c>
      <c r="H264" s="3">
        <f>IF(ISERR(LN(Table13945[[#This Row],[Close]]/E263)),"-",LN(Table13945[[#This Row],[Close]]/E263))</f>
        <v>6.0093909123538755E-3</v>
      </c>
    </row>
    <row r="265" spans="1:8" x14ac:dyDescent="0.3">
      <c r="A265" s="2">
        <v>43489</v>
      </c>
      <c r="B265" s="1">
        <v>8956.4500000000007</v>
      </c>
      <c r="C265" s="1">
        <v>9001.0499999999993</v>
      </c>
      <c r="D265" s="1">
        <v>8845.9500000000007</v>
      </c>
      <c r="E265" s="1">
        <v>8894.5</v>
      </c>
      <c r="F265" s="1">
        <v>26561259</v>
      </c>
      <c r="G265" s="1">
        <v>1534.67</v>
      </c>
      <c r="H265" s="3">
        <f>IF(ISERR(LN(Table13945[[#This Row],[Close]]/E264)),"-",LN(Table13945[[#This Row],[Close]]/E264))</f>
        <v>-5.7957529379538929E-3</v>
      </c>
    </row>
    <row r="266" spans="1:8" x14ac:dyDescent="0.3">
      <c r="A266" s="2">
        <v>43490</v>
      </c>
      <c r="B266" s="1">
        <v>8928.7999999999993</v>
      </c>
      <c r="C266" s="1">
        <v>8960.65</v>
      </c>
      <c r="D266" s="1">
        <v>8851.75</v>
      </c>
      <c r="E266" s="1">
        <v>8891</v>
      </c>
      <c r="F266" s="1">
        <v>23387485</v>
      </c>
      <c r="G266" s="1">
        <v>1549.47</v>
      </c>
      <c r="H266" s="3">
        <f>IF(ISERR(LN(Table13945[[#This Row],[Close]]/E265)),"-",LN(Table13945[[#This Row],[Close]]/E265))</f>
        <v>-3.9357904418552944E-4</v>
      </c>
    </row>
    <row r="267" spans="1:8" x14ac:dyDescent="0.3">
      <c r="A267" s="2">
        <v>43493</v>
      </c>
      <c r="B267" s="1">
        <v>8886.15</v>
      </c>
      <c r="C267" s="1">
        <v>8886.15</v>
      </c>
      <c r="D267" s="1">
        <v>8638.25</v>
      </c>
      <c r="E267" s="1">
        <v>8663.9</v>
      </c>
      <c r="F267" s="1">
        <v>19761512</v>
      </c>
      <c r="G267" s="1">
        <v>1465.04</v>
      </c>
      <c r="H267" s="3">
        <f>IF(ISERR(LN(Table13945[[#This Row],[Close]]/E266)),"-",LN(Table13945[[#This Row],[Close]]/E266))</f>
        <v>-2.5874561519849047E-2</v>
      </c>
    </row>
    <row r="268" spans="1:8" x14ac:dyDescent="0.3">
      <c r="A268" s="2">
        <v>43494</v>
      </c>
      <c r="B268" s="1">
        <v>8635.15</v>
      </c>
      <c r="C268" s="1">
        <v>8786.5499999999993</v>
      </c>
      <c r="D268" s="1">
        <v>8562.35</v>
      </c>
      <c r="E268" s="1">
        <v>8756.9</v>
      </c>
      <c r="F268" s="1">
        <v>19234227</v>
      </c>
      <c r="G268" s="1">
        <v>1399</v>
      </c>
      <c r="H268" s="3">
        <f>IF(ISERR(LN(Table13945[[#This Row],[Close]]/E267)),"-",LN(Table13945[[#This Row],[Close]]/E267))</f>
        <v>1.0676993419852378E-2</v>
      </c>
    </row>
    <row r="269" spans="1:8" x14ac:dyDescent="0.3">
      <c r="A269" s="2">
        <v>43495</v>
      </c>
      <c r="B269" s="1">
        <v>8771.5</v>
      </c>
      <c r="C269" s="1">
        <v>8784</v>
      </c>
      <c r="D269" s="1">
        <v>8692.9</v>
      </c>
      <c r="E269" s="1">
        <v>8734.6</v>
      </c>
      <c r="F269" s="1">
        <v>13831146</v>
      </c>
      <c r="G269" s="1">
        <v>1094.8800000000001</v>
      </c>
      <c r="H269" s="3">
        <f>IF(ISERR(LN(Table13945[[#This Row],[Close]]/E268)),"-",LN(Table13945[[#This Row],[Close]]/E268))</f>
        <v>-2.5498112891429434E-3</v>
      </c>
    </row>
    <row r="270" spans="1:8" x14ac:dyDescent="0.3">
      <c r="A270" s="2">
        <v>43496</v>
      </c>
      <c r="B270" s="1">
        <v>8748.4500000000007</v>
      </c>
      <c r="C270" s="1">
        <v>8866.5499999999993</v>
      </c>
      <c r="D270" s="1">
        <v>8713.7999999999993</v>
      </c>
      <c r="E270" s="1">
        <v>8825.35</v>
      </c>
      <c r="F270" s="1">
        <v>27552682</v>
      </c>
      <c r="G270" s="1">
        <v>1824.29</v>
      </c>
      <c r="H270" s="3">
        <f>IF(ISERR(LN(Table13945[[#This Row],[Close]]/E269)),"-",LN(Table13945[[#This Row],[Close]]/E269))</f>
        <v>1.0336112339716187E-2</v>
      </c>
    </row>
    <row r="271" spans="1:8" x14ac:dyDescent="0.3">
      <c r="A271" s="2">
        <v>43497</v>
      </c>
      <c r="B271" s="1">
        <v>8810.65</v>
      </c>
      <c r="C271" s="1">
        <v>8991.9500000000007</v>
      </c>
      <c r="D271" s="1">
        <v>8806.4</v>
      </c>
      <c r="E271" s="1">
        <v>8969.5499999999993</v>
      </c>
      <c r="F271" s="1">
        <v>13283646</v>
      </c>
      <c r="G271" s="1">
        <v>1292.93</v>
      </c>
      <c r="H271" s="3">
        <f>IF(ISERR(LN(Table13945[[#This Row],[Close]]/E270)),"-",LN(Table13945[[#This Row],[Close]]/E270))</f>
        <v>1.620724549862871E-2</v>
      </c>
    </row>
    <row r="272" spans="1:8" x14ac:dyDescent="0.3">
      <c r="A272" s="2">
        <v>43500</v>
      </c>
      <c r="B272" s="1">
        <v>8992.1</v>
      </c>
      <c r="C272" s="1">
        <v>8998.25</v>
      </c>
      <c r="D272" s="1">
        <v>8772.9</v>
      </c>
      <c r="E272" s="1">
        <v>8811.9</v>
      </c>
      <c r="F272" s="1">
        <v>16734080</v>
      </c>
      <c r="G272" s="1">
        <v>1782.42</v>
      </c>
      <c r="H272" s="3">
        <f>IF(ISERR(LN(Table13945[[#This Row],[Close]]/E271)),"-",LN(Table13945[[#This Row],[Close]]/E271))</f>
        <v>-1.7732426874099157E-2</v>
      </c>
    </row>
    <row r="273" spans="1:8" x14ac:dyDescent="0.3">
      <c r="A273" s="2">
        <v>43501</v>
      </c>
      <c r="B273" s="1">
        <v>8828.5</v>
      </c>
      <c r="C273" s="1">
        <v>8887.4500000000007</v>
      </c>
      <c r="D273" s="1">
        <v>8764.5</v>
      </c>
      <c r="E273" s="1">
        <v>8800.6</v>
      </c>
      <c r="F273" s="1">
        <v>16548155</v>
      </c>
      <c r="G273" s="1">
        <v>1479.92</v>
      </c>
      <c r="H273" s="3">
        <f>IF(ISERR(LN(Table13945[[#This Row],[Close]]/E272)),"-",LN(Table13945[[#This Row],[Close]]/E272))</f>
        <v>-1.2831797360398607E-3</v>
      </c>
    </row>
    <row r="274" spans="1:8" x14ac:dyDescent="0.3">
      <c r="A274" s="2">
        <v>43502</v>
      </c>
      <c r="B274" s="1">
        <v>8803.4</v>
      </c>
      <c r="C274" s="1">
        <v>8955</v>
      </c>
      <c r="D274" s="1">
        <v>8703.4</v>
      </c>
      <c r="E274" s="1">
        <v>8906.9</v>
      </c>
      <c r="F274" s="1">
        <v>27887243</v>
      </c>
      <c r="G274" s="1">
        <v>2046.91</v>
      </c>
      <c r="H274" s="3">
        <f>IF(ISERR(LN(Table13945[[#This Row],[Close]]/E273)),"-",LN(Table13945[[#This Row],[Close]]/E273))</f>
        <v>1.2006356283906386E-2</v>
      </c>
    </row>
    <row r="275" spans="1:8" x14ac:dyDescent="0.3">
      <c r="A275" s="2">
        <v>43503</v>
      </c>
      <c r="B275" s="1">
        <v>8937.9500000000007</v>
      </c>
      <c r="C275" s="1">
        <v>9088.5499999999993</v>
      </c>
      <c r="D275" s="1">
        <v>8937.9500000000007</v>
      </c>
      <c r="E275" s="1">
        <v>9056.15</v>
      </c>
      <c r="F275" s="1">
        <v>39478146</v>
      </c>
      <c r="G275" s="1">
        <v>2236.4299999999998</v>
      </c>
      <c r="H275" s="3">
        <f>IF(ISERR(LN(Table13945[[#This Row],[Close]]/E274)),"-",LN(Table13945[[#This Row],[Close]]/E274))</f>
        <v>1.6617827665918048E-2</v>
      </c>
    </row>
    <row r="276" spans="1:8" x14ac:dyDescent="0.3">
      <c r="A276" s="2">
        <v>43504</v>
      </c>
      <c r="B276" s="1">
        <v>9060.7999999999993</v>
      </c>
      <c r="C276" s="1">
        <v>9060.7999999999993</v>
      </c>
      <c r="D276" s="1">
        <v>8921.6</v>
      </c>
      <c r="E276" s="1">
        <v>8984.85</v>
      </c>
      <c r="F276" s="1">
        <v>21851100</v>
      </c>
      <c r="G276" s="1">
        <v>1620.06</v>
      </c>
      <c r="H276" s="3">
        <f>IF(ISERR(LN(Table13945[[#This Row],[Close]]/E275)),"-",LN(Table13945[[#This Row],[Close]]/E275))</f>
        <v>-7.9042593225425659E-3</v>
      </c>
    </row>
    <row r="277" spans="1:8" x14ac:dyDescent="0.3">
      <c r="A277" s="2">
        <v>43507</v>
      </c>
      <c r="B277" s="1">
        <v>8924.9500000000007</v>
      </c>
      <c r="C277" s="1">
        <v>8957.2999999999993</v>
      </c>
      <c r="D277" s="1">
        <v>8772.6</v>
      </c>
      <c r="E277" s="1">
        <v>8838</v>
      </c>
      <c r="F277" s="1">
        <v>17150131</v>
      </c>
      <c r="G277" s="1">
        <v>1532.25</v>
      </c>
      <c r="H277" s="3">
        <f>IF(ISERR(LN(Table13945[[#This Row],[Close]]/E276)),"-",LN(Table13945[[#This Row],[Close]]/E276))</f>
        <v>-1.6479218896801619E-2</v>
      </c>
    </row>
    <row r="278" spans="1:8" x14ac:dyDescent="0.3">
      <c r="A278" s="2">
        <v>43508</v>
      </c>
      <c r="B278" s="1">
        <v>8839.9</v>
      </c>
      <c r="C278" s="1">
        <v>8948.0499999999993</v>
      </c>
      <c r="D278" s="1">
        <v>8795.25</v>
      </c>
      <c r="E278" s="1">
        <v>8904.9500000000007</v>
      </c>
      <c r="F278" s="1">
        <v>19299020</v>
      </c>
      <c r="G278" s="1">
        <v>1465.5</v>
      </c>
      <c r="H278" s="3">
        <f>IF(ISERR(LN(Table13945[[#This Row],[Close]]/E277)),"-",LN(Table13945[[#This Row],[Close]]/E277))</f>
        <v>7.5466951941805223E-3</v>
      </c>
    </row>
    <row r="279" spans="1:8" x14ac:dyDescent="0.3">
      <c r="A279" s="2">
        <v>43509</v>
      </c>
      <c r="B279" s="1">
        <v>9000.1</v>
      </c>
      <c r="C279" s="1">
        <v>9009.15</v>
      </c>
      <c r="D279" s="1">
        <v>8803.5499999999993</v>
      </c>
      <c r="E279" s="1">
        <v>8839.75</v>
      </c>
      <c r="F279" s="1">
        <v>44822609</v>
      </c>
      <c r="G279" s="1">
        <v>2551.77</v>
      </c>
      <c r="H279" s="3">
        <f>IF(ISERR(LN(Table13945[[#This Row],[Close]]/E278)),"-",LN(Table13945[[#This Row],[Close]]/E278))</f>
        <v>-7.3487061960652161E-3</v>
      </c>
    </row>
    <row r="280" spans="1:8" x14ac:dyDescent="0.3">
      <c r="A280" s="2">
        <v>43510</v>
      </c>
      <c r="B280" s="1">
        <v>8835.5</v>
      </c>
      <c r="C280" s="1">
        <v>8944.65</v>
      </c>
      <c r="D280" s="1">
        <v>8809.7000000000007</v>
      </c>
      <c r="E280" s="1">
        <v>8920.9</v>
      </c>
      <c r="F280" s="1">
        <v>19213640</v>
      </c>
      <c r="G280" s="1">
        <v>1266.99</v>
      </c>
      <c r="H280" s="3">
        <f>IF(ISERR(LN(Table13945[[#This Row],[Close]]/E279)),"-",LN(Table13945[[#This Row],[Close]]/E279))</f>
        <v>9.1382426564951408E-3</v>
      </c>
    </row>
    <row r="281" spans="1:8" x14ac:dyDescent="0.3">
      <c r="A281" s="2">
        <v>43511</v>
      </c>
      <c r="B281" s="1">
        <v>8890.9500000000007</v>
      </c>
      <c r="C281" s="1">
        <v>8893.4500000000007</v>
      </c>
      <c r="D281" s="1">
        <v>8252.1</v>
      </c>
      <c r="E281" s="1">
        <v>8643.2999999999993</v>
      </c>
      <c r="F281" s="1">
        <v>35521729</v>
      </c>
      <c r="G281" s="1">
        <v>3497.71</v>
      </c>
      <c r="H281" s="3">
        <f>IF(ISERR(LN(Table13945[[#This Row],[Close]]/E280)),"-",LN(Table13945[[#This Row],[Close]]/E280))</f>
        <v>-3.1612384024961734E-2</v>
      </c>
    </row>
    <row r="282" spans="1:8" x14ac:dyDescent="0.3">
      <c r="A282" s="2">
        <v>43514</v>
      </c>
      <c r="B282" s="1">
        <v>8703.6</v>
      </c>
      <c r="C282" s="1">
        <v>8744.25</v>
      </c>
      <c r="D282" s="1">
        <v>8560.5</v>
      </c>
      <c r="E282" s="1">
        <v>8573.9500000000007</v>
      </c>
      <c r="F282" s="1">
        <v>19994581</v>
      </c>
      <c r="G282" s="1">
        <v>1813.29</v>
      </c>
      <c r="H282" s="3">
        <f>IF(ISERR(LN(Table13945[[#This Row],[Close]]/E281)),"-",LN(Table13945[[#This Row],[Close]]/E281))</f>
        <v>-8.0559177632733396E-3</v>
      </c>
    </row>
    <row r="283" spans="1:8" x14ac:dyDescent="0.3">
      <c r="A283" s="2">
        <v>43515</v>
      </c>
      <c r="B283" s="1">
        <v>8611.1</v>
      </c>
      <c r="C283" s="1">
        <v>8636.9500000000007</v>
      </c>
      <c r="D283" s="1">
        <v>8539.75</v>
      </c>
      <c r="E283" s="1">
        <v>8552.7000000000007</v>
      </c>
      <c r="F283" s="1">
        <v>16696437</v>
      </c>
      <c r="G283" s="1">
        <v>1603.79</v>
      </c>
      <c r="H283" s="3">
        <f>IF(ISERR(LN(Table13945[[#This Row],[Close]]/E282)),"-",LN(Table13945[[#This Row],[Close]]/E282))</f>
        <v>-2.4815140035715499E-3</v>
      </c>
    </row>
    <row r="284" spans="1:8" x14ac:dyDescent="0.3">
      <c r="A284" s="2">
        <v>43516</v>
      </c>
      <c r="B284" s="1">
        <v>8600.9500000000007</v>
      </c>
      <c r="C284" s="1">
        <v>8621</v>
      </c>
      <c r="D284" s="1">
        <v>8551.4500000000007</v>
      </c>
      <c r="E284" s="1">
        <v>8606.35</v>
      </c>
      <c r="F284" s="1">
        <v>14220463</v>
      </c>
      <c r="G284" s="1">
        <v>1255.6199999999999</v>
      </c>
      <c r="H284" s="3">
        <f>IF(ISERR(LN(Table13945[[#This Row],[Close]]/E283)),"-",LN(Table13945[[#This Row],[Close]]/E283))</f>
        <v>6.2532803185703862E-3</v>
      </c>
    </row>
    <row r="285" spans="1:8" x14ac:dyDescent="0.3">
      <c r="A285" s="2">
        <v>43517</v>
      </c>
      <c r="B285" s="1">
        <v>8632.25</v>
      </c>
      <c r="C285" s="1">
        <v>8721.9500000000007</v>
      </c>
      <c r="D285" s="1">
        <v>8606.0499999999993</v>
      </c>
      <c r="E285" s="1">
        <v>8706.35</v>
      </c>
      <c r="F285" s="1">
        <v>13874084</v>
      </c>
      <c r="G285" s="1">
        <v>1178.74</v>
      </c>
      <c r="H285" s="3">
        <f>IF(ISERR(LN(Table13945[[#This Row],[Close]]/E284)),"-",LN(Table13945[[#This Row],[Close]]/E284))</f>
        <v>1.1552341591528629E-2</v>
      </c>
    </row>
    <row r="286" spans="1:8" x14ac:dyDescent="0.3">
      <c r="A286" s="2">
        <v>43518</v>
      </c>
      <c r="B286" s="1">
        <v>8718.6</v>
      </c>
      <c r="C286" s="1">
        <v>8778.4</v>
      </c>
      <c r="D286" s="1">
        <v>8698.85</v>
      </c>
      <c r="E286" s="1">
        <v>8772.6</v>
      </c>
      <c r="F286" s="1">
        <v>13065998</v>
      </c>
      <c r="G286" s="1">
        <v>1168.72</v>
      </c>
      <c r="H286" s="3">
        <f>IF(ISERR(LN(Table13945[[#This Row],[Close]]/E285)),"-",LN(Table13945[[#This Row],[Close]]/E285))</f>
        <v>7.5805831878592092E-3</v>
      </c>
    </row>
    <row r="287" spans="1:8" x14ac:dyDescent="0.3">
      <c r="A287" s="2">
        <v>43521</v>
      </c>
      <c r="B287" s="1">
        <v>8795.35</v>
      </c>
      <c r="C287" s="1">
        <v>8858.2000000000007</v>
      </c>
      <c r="D287" s="1">
        <v>8738.1</v>
      </c>
      <c r="E287" s="1">
        <v>8816.2000000000007</v>
      </c>
      <c r="F287" s="1">
        <v>17236808</v>
      </c>
      <c r="G287" s="1">
        <v>1419.68</v>
      </c>
      <c r="H287" s="3">
        <f>IF(ISERR(LN(Table13945[[#This Row],[Close]]/E286)),"-",LN(Table13945[[#This Row],[Close]]/E286))</f>
        <v>4.9577105093329037E-3</v>
      </c>
    </row>
    <row r="288" spans="1:8" x14ac:dyDescent="0.3">
      <c r="A288" s="2">
        <v>43522</v>
      </c>
      <c r="B288" s="1">
        <v>8733.9500000000007</v>
      </c>
      <c r="C288" s="1">
        <v>8869.7999999999993</v>
      </c>
      <c r="D288" s="1">
        <v>8659.1</v>
      </c>
      <c r="E288" s="1">
        <v>8829.4500000000007</v>
      </c>
      <c r="F288" s="1">
        <v>16631377</v>
      </c>
      <c r="G288" s="1">
        <v>1310.6400000000001</v>
      </c>
      <c r="H288" s="3">
        <f>IF(ISERR(LN(Table13945[[#This Row],[Close]]/E287)),"-",LN(Table13945[[#This Row],[Close]]/E287))</f>
        <v>1.5017868415498346E-3</v>
      </c>
    </row>
    <row r="289" spans="1:8" x14ac:dyDescent="0.3">
      <c r="A289" s="2">
        <v>43523</v>
      </c>
      <c r="B289" s="1">
        <v>8859.5499999999993</v>
      </c>
      <c r="C289" s="1">
        <v>8975.4</v>
      </c>
      <c r="D289" s="1">
        <v>8799.4500000000007</v>
      </c>
      <c r="E289" s="1">
        <v>8866.2000000000007</v>
      </c>
      <c r="F289" s="1">
        <v>23523570</v>
      </c>
      <c r="G289" s="1">
        <v>1511.17</v>
      </c>
      <c r="H289" s="3">
        <f>IF(ISERR(LN(Table13945[[#This Row],[Close]]/E288)),"-",LN(Table13945[[#This Row],[Close]]/E288))</f>
        <v>4.1535691353133449E-3</v>
      </c>
    </row>
    <row r="290" spans="1:8" x14ac:dyDescent="0.3">
      <c r="A290" s="2">
        <v>43524</v>
      </c>
      <c r="B290" s="1">
        <v>8918.9500000000007</v>
      </c>
      <c r="C290" s="1">
        <v>8934.4</v>
      </c>
      <c r="D290" s="1">
        <v>8871.4</v>
      </c>
      <c r="E290" s="1">
        <v>8884.85</v>
      </c>
      <c r="F290" s="1">
        <v>27133882</v>
      </c>
      <c r="G290" s="1">
        <v>1670.22</v>
      </c>
      <c r="H290" s="3">
        <f>IF(ISERR(LN(Table13945[[#This Row],[Close]]/E289)),"-",LN(Table13945[[#This Row],[Close]]/E289))</f>
        <v>2.101284922555484E-3</v>
      </c>
    </row>
    <row r="291" spans="1:8" x14ac:dyDescent="0.3">
      <c r="A291" s="2">
        <v>43525</v>
      </c>
      <c r="B291" s="1">
        <v>8909</v>
      </c>
      <c r="C291" s="1">
        <v>8993.7999999999993</v>
      </c>
      <c r="D291" s="1">
        <v>8882.2000000000007</v>
      </c>
      <c r="E291" s="1">
        <v>8972.65</v>
      </c>
      <c r="F291" s="1">
        <v>16221791</v>
      </c>
      <c r="G291" s="1">
        <v>1206.72</v>
      </c>
      <c r="H291" s="3">
        <f>IF(ISERR(LN(Table13945[[#This Row],[Close]]/E290)),"-",LN(Table13945[[#This Row],[Close]]/E290))</f>
        <v>9.8334825704999556E-3</v>
      </c>
    </row>
    <row r="292" spans="1:8" x14ac:dyDescent="0.3">
      <c r="A292" s="2">
        <v>43529</v>
      </c>
      <c r="B292" s="1">
        <v>8975.2000000000007</v>
      </c>
      <c r="C292" s="1">
        <v>9066.4</v>
      </c>
      <c r="D292" s="1">
        <v>8937.9</v>
      </c>
      <c r="E292" s="1">
        <v>9054.65</v>
      </c>
      <c r="F292" s="1">
        <v>16054127</v>
      </c>
      <c r="G292" s="1">
        <v>1159.33</v>
      </c>
      <c r="H292" s="3">
        <f>IF(ISERR(LN(Table13945[[#This Row],[Close]]/E291)),"-",LN(Table13945[[#This Row],[Close]]/E291))</f>
        <v>9.0973762617024348E-3</v>
      </c>
    </row>
    <row r="293" spans="1:8" x14ac:dyDescent="0.3">
      <c r="A293" s="2">
        <v>43530</v>
      </c>
      <c r="B293" s="1">
        <v>9088.4500000000007</v>
      </c>
      <c r="C293" s="1">
        <v>9193.0499999999993</v>
      </c>
      <c r="D293" s="1">
        <v>9026.6</v>
      </c>
      <c r="E293" s="1">
        <v>9155</v>
      </c>
      <c r="F293" s="1">
        <v>23513017</v>
      </c>
      <c r="G293" s="1">
        <v>1692.73</v>
      </c>
      <c r="H293" s="3">
        <f>IF(ISERR(LN(Table13945[[#This Row],[Close]]/E292)),"-",LN(Table13945[[#This Row],[Close]]/E292))</f>
        <v>1.1021740216209809E-2</v>
      </c>
    </row>
    <row r="294" spans="1:8" x14ac:dyDescent="0.3">
      <c r="A294" s="2">
        <v>43531</v>
      </c>
      <c r="B294" s="1">
        <v>9129.65</v>
      </c>
      <c r="C294" s="1">
        <v>9209.15</v>
      </c>
      <c r="D294" s="1">
        <v>9021.5</v>
      </c>
      <c r="E294" s="1">
        <v>9045.65</v>
      </c>
      <c r="F294" s="1">
        <v>24337312</v>
      </c>
      <c r="G294" s="1">
        <v>1727.9</v>
      </c>
      <c r="H294" s="3">
        <f>IF(ISERR(LN(Table13945[[#This Row],[Close]]/E293)),"-",LN(Table13945[[#This Row],[Close]]/E293))</f>
        <v>-1.2016198953546886E-2</v>
      </c>
    </row>
    <row r="295" spans="1:8" x14ac:dyDescent="0.3">
      <c r="A295" s="2">
        <v>43532</v>
      </c>
      <c r="B295" s="1">
        <v>9038.85</v>
      </c>
      <c r="C295" s="1">
        <v>9085.2000000000007</v>
      </c>
      <c r="D295" s="1">
        <v>9007.7999999999993</v>
      </c>
      <c r="E295" s="1">
        <v>9021.85</v>
      </c>
      <c r="F295" s="1">
        <v>15832832</v>
      </c>
      <c r="G295" s="1">
        <v>1204.68</v>
      </c>
      <c r="H295" s="3">
        <f>IF(ISERR(LN(Table13945[[#This Row],[Close]]/E294)),"-",LN(Table13945[[#This Row],[Close]]/E294))</f>
        <v>-2.6345663502083602E-3</v>
      </c>
    </row>
    <row r="296" spans="1:8" x14ac:dyDescent="0.3">
      <c r="A296" s="2">
        <v>43535</v>
      </c>
      <c r="B296" s="1">
        <v>9052.9500000000007</v>
      </c>
      <c r="C296" s="1">
        <v>9168.4500000000007</v>
      </c>
      <c r="D296" s="1">
        <v>9047.15</v>
      </c>
      <c r="E296" s="1">
        <v>9155.0499999999993</v>
      </c>
      <c r="F296" s="1">
        <v>14435244</v>
      </c>
      <c r="G296" s="1">
        <v>1224.71</v>
      </c>
      <c r="H296" s="3">
        <f>IF(ISERR(LN(Table13945[[#This Row],[Close]]/E295)),"-",LN(Table13945[[#This Row],[Close]]/E295))</f>
        <v>1.4656226785291314E-2</v>
      </c>
    </row>
    <row r="297" spans="1:8" x14ac:dyDescent="0.3">
      <c r="A297" s="2">
        <v>43536</v>
      </c>
      <c r="B297" s="1">
        <v>9212.6</v>
      </c>
      <c r="C297" s="1">
        <v>9345.1</v>
      </c>
      <c r="D297" s="1">
        <v>9202.7000000000007</v>
      </c>
      <c r="E297" s="1">
        <v>9274.7999999999993</v>
      </c>
      <c r="F297" s="1">
        <v>24787689</v>
      </c>
      <c r="G297" s="1">
        <v>1785.07</v>
      </c>
      <c r="H297" s="3">
        <f>IF(ISERR(LN(Table13945[[#This Row],[Close]]/E296)),"-",LN(Table13945[[#This Row],[Close]]/E296))</f>
        <v>1.2995405310678399E-2</v>
      </c>
    </row>
    <row r="298" spans="1:8" x14ac:dyDescent="0.3">
      <c r="A298" s="2">
        <v>43537</v>
      </c>
      <c r="B298" s="1">
        <v>9298.7000000000007</v>
      </c>
      <c r="C298" s="1">
        <v>9318.15</v>
      </c>
      <c r="D298" s="1">
        <v>9070.6</v>
      </c>
      <c r="E298" s="1">
        <v>9100.25</v>
      </c>
      <c r="F298" s="1">
        <v>21196190</v>
      </c>
      <c r="G298" s="1">
        <v>1526.23</v>
      </c>
      <c r="H298" s="3">
        <f>IF(ISERR(LN(Table13945[[#This Row],[Close]]/E297)),"-",LN(Table13945[[#This Row],[Close]]/E297))</f>
        <v>-1.8999159245774597E-2</v>
      </c>
    </row>
    <row r="299" spans="1:8" x14ac:dyDescent="0.3">
      <c r="A299" s="2">
        <v>43538</v>
      </c>
      <c r="B299" s="1">
        <v>9102.1</v>
      </c>
      <c r="C299" s="1">
        <v>9209.2000000000007</v>
      </c>
      <c r="D299" s="1">
        <v>9077.35</v>
      </c>
      <c r="E299" s="1">
        <v>9184.9</v>
      </c>
      <c r="F299" s="1">
        <v>20139736</v>
      </c>
      <c r="G299" s="1">
        <v>1492.33</v>
      </c>
      <c r="H299" s="3">
        <f>IF(ISERR(LN(Table13945[[#This Row],[Close]]/E298)),"-",LN(Table13945[[#This Row],[Close]]/E298))</f>
        <v>9.2589456186312653E-3</v>
      </c>
    </row>
    <row r="300" spans="1:8" x14ac:dyDescent="0.3">
      <c r="A300" s="2">
        <v>43539</v>
      </c>
      <c r="B300" s="1">
        <v>9203.9500000000007</v>
      </c>
      <c r="C300" s="1">
        <v>9256.25</v>
      </c>
      <c r="D300" s="1">
        <v>9178.6</v>
      </c>
      <c r="E300" s="1">
        <v>9221.75</v>
      </c>
      <c r="F300" s="1">
        <v>22485358</v>
      </c>
      <c r="G300" s="1">
        <v>1760.76</v>
      </c>
      <c r="H300" s="3">
        <f>IF(ISERR(LN(Table13945[[#This Row],[Close]]/E299)),"-",LN(Table13945[[#This Row],[Close]]/E299))</f>
        <v>4.0039930385448643E-3</v>
      </c>
    </row>
    <row r="301" spans="1:8" x14ac:dyDescent="0.3">
      <c r="A301" s="2">
        <v>43542</v>
      </c>
      <c r="B301" s="1">
        <v>9224.0499999999993</v>
      </c>
      <c r="C301" s="1">
        <v>9240.9</v>
      </c>
      <c r="D301" s="1">
        <v>9133.7999999999993</v>
      </c>
      <c r="E301" s="1">
        <v>9204.9500000000007</v>
      </c>
      <c r="F301" s="1">
        <v>15522222</v>
      </c>
      <c r="G301" s="1">
        <v>1172.08</v>
      </c>
      <c r="H301" s="3">
        <f>IF(ISERR(LN(Table13945[[#This Row],[Close]]/E300)),"-",LN(Table13945[[#This Row],[Close]]/E300))</f>
        <v>-1.8234414903280391E-3</v>
      </c>
    </row>
    <row r="302" spans="1:8" x14ac:dyDescent="0.3">
      <c r="A302" s="2">
        <v>43543</v>
      </c>
      <c r="B302" s="1">
        <v>9230.7000000000007</v>
      </c>
      <c r="C302" s="1">
        <v>9312.2000000000007</v>
      </c>
      <c r="D302" s="1">
        <v>9216.2999999999993</v>
      </c>
      <c r="E302" s="1">
        <v>9244.6</v>
      </c>
      <c r="F302" s="1">
        <v>15986878</v>
      </c>
      <c r="G302" s="1">
        <v>1233.57</v>
      </c>
      <c r="H302" s="3">
        <f>IF(ISERR(LN(Table13945[[#This Row],[Close]]/E301)),"-",LN(Table13945[[#This Row],[Close]]/E301))</f>
        <v>4.2982144326874821E-3</v>
      </c>
    </row>
    <row r="303" spans="1:8" x14ac:dyDescent="0.3">
      <c r="A303" s="2">
        <v>43544</v>
      </c>
      <c r="B303" s="1">
        <v>9259.2999999999993</v>
      </c>
      <c r="C303" s="1">
        <v>9300.7999999999993</v>
      </c>
      <c r="D303" s="1">
        <v>9231.65</v>
      </c>
      <c r="E303" s="1">
        <v>9264.5</v>
      </c>
      <c r="F303" s="1">
        <v>12715415</v>
      </c>
      <c r="G303" s="1">
        <v>1141.42</v>
      </c>
      <c r="H303" s="3">
        <f>IF(ISERR(LN(Table13945[[#This Row],[Close]]/E302)),"-",LN(Table13945[[#This Row],[Close]]/E302))</f>
        <v>2.150294467882743E-3</v>
      </c>
    </row>
    <row r="304" spans="1:8" x14ac:dyDescent="0.3">
      <c r="A304" s="2">
        <v>43546</v>
      </c>
      <c r="B304" s="1">
        <v>9298.5</v>
      </c>
      <c r="C304" s="1">
        <v>9338.2999999999993</v>
      </c>
      <c r="D304" s="1">
        <v>9188.1</v>
      </c>
      <c r="E304" s="1">
        <v>9199.35</v>
      </c>
      <c r="F304" s="1">
        <v>14418569</v>
      </c>
      <c r="G304" s="1">
        <v>1071.96</v>
      </c>
      <c r="H304" s="3">
        <f>IF(ISERR(LN(Table13945[[#This Row],[Close]]/E303)),"-",LN(Table13945[[#This Row],[Close]]/E303))</f>
        <v>-7.0570623552330299E-3</v>
      </c>
    </row>
    <row r="305" spans="1:8" x14ac:dyDescent="0.3">
      <c r="A305" s="2">
        <v>43549</v>
      </c>
      <c r="B305" s="1">
        <v>9159.9500000000007</v>
      </c>
      <c r="C305" s="1">
        <v>9181.7999999999993</v>
      </c>
      <c r="D305" s="1">
        <v>9081.5499999999993</v>
      </c>
      <c r="E305" s="1">
        <v>9170.15</v>
      </c>
      <c r="F305" s="1">
        <v>14737955</v>
      </c>
      <c r="G305" s="1">
        <v>1210.48</v>
      </c>
      <c r="H305" s="3">
        <f>IF(ISERR(LN(Table13945[[#This Row],[Close]]/E304)),"-",LN(Table13945[[#This Row],[Close]]/E304))</f>
        <v>-3.1791855623978342E-3</v>
      </c>
    </row>
    <row r="306" spans="1:8" x14ac:dyDescent="0.3">
      <c r="A306" s="2">
        <v>43550</v>
      </c>
      <c r="B306" s="1">
        <v>9210.6</v>
      </c>
      <c r="C306" s="1">
        <v>9259.7000000000007</v>
      </c>
      <c r="D306" s="1">
        <v>9164.4</v>
      </c>
      <c r="E306" s="1">
        <v>9245</v>
      </c>
      <c r="F306" s="1">
        <v>13186432</v>
      </c>
      <c r="G306" s="1">
        <v>964.52</v>
      </c>
      <c r="H306" s="3">
        <f>IF(ISERR(LN(Table13945[[#This Row],[Close]]/E305)),"-",LN(Table13945[[#This Row],[Close]]/E305))</f>
        <v>8.129221016386785E-3</v>
      </c>
    </row>
    <row r="307" spans="1:8" x14ac:dyDescent="0.3">
      <c r="A307" s="2">
        <v>43551</v>
      </c>
      <c r="B307" s="1">
        <v>9267.4</v>
      </c>
      <c r="C307" s="1">
        <v>9322.0499999999993</v>
      </c>
      <c r="D307" s="1">
        <v>9120.2999999999993</v>
      </c>
      <c r="E307" s="1">
        <v>9148.7999999999993</v>
      </c>
      <c r="F307" s="1">
        <v>14888686</v>
      </c>
      <c r="G307" s="1">
        <v>1110.5999999999999</v>
      </c>
      <c r="H307" s="3">
        <f>IF(ISERR(LN(Table13945[[#This Row],[Close]]/E306)),"-",LN(Table13945[[#This Row],[Close]]/E306))</f>
        <v>-1.046014169323258E-2</v>
      </c>
    </row>
    <row r="308" spans="1:8" x14ac:dyDescent="0.3">
      <c r="A308" s="2">
        <v>43552</v>
      </c>
      <c r="B308" s="1">
        <v>9172.2000000000007</v>
      </c>
      <c r="C308" s="1">
        <v>9235.25</v>
      </c>
      <c r="D308" s="1">
        <v>9126.9</v>
      </c>
      <c r="E308" s="1">
        <v>9199.4</v>
      </c>
      <c r="F308" s="1">
        <v>26759764</v>
      </c>
      <c r="G308" s="1">
        <v>1984.61</v>
      </c>
      <c r="H308" s="3">
        <f>IF(ISERR(LN(Table13945[[#This Row],[Close]]/E307)),"-",LN(Table13945[[#This Row],[Close]]/E307))</f>
        <v>5.5155413910882474E-3</v>
      </c>
    </row>
    <row r="309" spans="1:8" x14ac:dyDescent="0.3">
      <c r="A309" s="2">
        <v>43553</v>
      </c>
      <c r="B309" s="1">
        <v>9243.1</v>
      </c>
      <c r="C309" s="1">
        <v>9366.65</v>
      </c>
      <c r="D309" s="1">
        <v>9240.7999999999993</v>
      </c>
      <c r="E309" s="1">
        <v>9346.5499999999993</v>
      </c>
      <c r="F309" s="1">
        <v>20443327</v>
      </c>
      <c r="G309" s="1">
        <v>1594.79</v>
      </c>
      <c r="H309" s="3">
        <f>IF(ISERR(LN(Table13945[[#This Row],[Close]]/E308)),"-",LN(Table13945[[#This Row],[Close]]/E308))</f>
        <v>1.5869026715102034E-2</v>
      </c>
    </row>
    <row r="310" spans="1:8" x14ac:dyDescent="0.3">
      <c r="A310" s="2">
        <v>43556</v>
      </c>
      <c r="B310" s="1">
        <v>9367.6</v>
      </c>
      <c r="C310" s="1">
        <v>9416.9500000000007</v>
      </c>
      <c r="D310" s="1">
        <v>9353.65</v>
      </c>
      <c r="E310" s="1">
        <v>9375.4</v>
      </c>
      <c r="F310" s="1">
        <v>18363013</v>
      </c>
      <c r="G310" s="1">
        <v>1494.9</v>
      </c>
      <c r="H310" s="3">
        <f>IF(ISERR(LN(Table13945[[#This Row],[Close]]/E309)),"-",LN(Table13945[[#This Row],[Close]]/E309))</f>
        <v>3.0819463608991447E-3</v>
      </c>
    </row>
    <row r="311" spans="1:8" x14ac:dyDescent="0.3">
      <c r="A311" s="2">
        <v>43557</v>
      </c>
      <c r="B311" s="1">
        <v>9419.25</v>
      </c>
      <c r="C311" s="1">
        <v>9425.9500000000007</v>
      </c>
      <c r="D311" s="1">
        <v>9272.4</v>
      </c>
      <c r="E311" s="1">
        <v>9296.9500000000007</v>
      </c>
      <c r="F311" s="1">
        <v>12632975</v>
      </c>
      <c r="G311" s="1">
        <v>1027.49</v>
      </c>
      <c r="H311" s="3">
        <f>IF(ISERR(LN(Table13945[[#This Row],[Close]]/E310)),"-",LN(Table13945[[#This Row],[Close]]/E310))</f>
        <v>-8.4028482326359497E-3</v>
      </c>
    </row>
    <row r="312" spans="1:8" x14ac:dyDescent="0.3">
      <c r="A312" s="2">
        <v>43558</v>
      </c>
      <c r="B312" s="1">
        <v>9312.25</v>
      </c>
      <c r="C312" s="1">
        <v>9341.25</v>
      </c>
      <c r="D312" s="1">
        <v>9163.5</v>
      </c>
      <c r="E312" s="1">
        <v>9180.2999999999993</v>
      </c>
      <c r="F312" s="1">
        <v>14752757</v>
      </c>
      <c r="G312" s="1">
        <v>1095.3900000000001</v>
      </c>
      <c r="H312" s="3">
        <f>IF(ISERR(LN(Table13945[[#This Row],[Close]]/E311)),"-",LN(Table13945[[#This Row],[Close]]/E311))</f>
        <v>-1.2626505543318754E-2</v>
      </c>
    </row>
    <row r="313" spans="1:8" x14ac:dyDescent="0.3">
      <c r="A313" s="2">
        <v>43559</v>
      </c>
      <c r="B313" s="1">
        <v>9193.2999999999993</v>
      </c>
      <c r="C313" s="1">
        <v>9278.7000000000007</v>
      </c>
      <c r="D313" s="1">
        <v>9181.65</v>
      </c>
      <c r="E313" s="1">
        <v>9263.4</v>
      </c>
      <c r="F313" s="1">
        <v>15405348</v>
      </c>
      <c r="G313" s="1">
        <v>1084.2</v>
      </c>
      <c r="H313" s="3">
        <f>IF(ISERR(LN(Table13945[[#This Row],[Close]]/E312)),"-",LN(Table13945[[#This Row],[Close]]/E312))</f>
        <v>9.0112680568086734E-3</v>
      </c>
    </row>
    <row r="314" spans="1:8" x14ac:dyDescent="0.3">
      <c r="A314" s="2">
        <v>43560</v>
      </c>
      <c r="B314" s="1">
        <v>9314.2999999999993</v>
      </c>
      <c r="C314" s="1">
        <v>9332.1</v>
      </c>
      <c r="D314" s="1">
        <v>9259.4500000000007</v>
      </c>
      <c r="E314" s="1">
        <v>9271.5499999999993</v>
      </c>
      <c r="F314" s="1">
        <v>17342544</v>
      </c>
      <c r="G314" s="1">
        <v>1193.06</v>
      </c>
      <c r="H314" s="3">
        <f>IF(ISERR(LN(Table13945[[#This Row],[Close]]/E313)),"-",LN(Table13945[[#This Row],[Close]]/E313))</f>
        <v>8.7941974758538714E-4</v>
      </c>
    </row>
    <row r="315" spans="1:8" x14ac:dyDescent="0.3">
      <c r="A315" s="2">
        <v>43563</v>
      </c>
      <c r="B315" s="1">
        <v>9292.1</v>
      </c>
      <c r="C315" s="1">
        <v>9329.4</v>
      </c>
      <c r="D315" s="1">
        <v>9219</v>
      </c>
      <c r="E315" s="1">
        <v>9243.9</v>
      </c>
      <c r="F315" s="1">
        <v>11969717</v>
      </c>
      <c r="G315" s="1">
        <v>880.21</v>
      </c>
      <c r="H315" s="3">
        <f>IF(ISERR(LN(Table13945[[#This Row],[Close]]/E314)),"-",LN(Table13945[[#This Row],[Close]]/E314))</f>
        <v>-2.9866971155431488E-3</v>
      </c>
    </row>
    <row r="316" spans="1:8" x14ac:dyDescent="0.3">
      <c r="A316" s="2">
        <v>43564</v>
      </c>
      <c r="B316" s="1">
        <v>9231.9500000000007</v>
      </c>
      <c r="C316" s="1">
        <v>9349.85</v>
      </c>
      <c r="D316" s="1">
        <v>9207.4500000000007</v>
      </c>
      <c r="E316" s="1">
        <v>9333.2999999999993</v>
      </c>
      <c r="F316" s="1">
        <v>13959730</v>
      </c>
      <c r="G316" s="1">
        <v>1022.79</v>
      </c>
      <c r="H316" s="3">
        <f>IF(ISERR(LN(Table13945[[#This Row],[Close]]/E315)),"-",LN(Table13945[[#This Row],[Close]]/E315))</f>
        <v>9.6247755463042851E-3</v>
      </c>
    </row>
    <row r="317" spans="1:8" x14ac:dyDescent="0.3">
      <c r="A317" s="2">
        <v>43565</v>
      </c>
      <c r="B317" s="1">
        <v>9308.2000000000007</v>
      </c>
      <c r="C317" s="1">
        <v>9520.2999999999993</v>
      </c>
      <c r="D317" s="1">
        <v>9305.5</v>
      </c>
      <c r="E317" s="1">
        <v>9407.9</v>
      </c>
      <c r="F317" s="1">
        <v>19982125</v>
      </c>
      <c r="G317" s="1">
        <v>1568.68</v>
      </c>
      <c r="H317" s="3">
        <f>IF(ISERR(LN(Table13945[[#This Row],[Close]]/E316)),"-",LN(Table13945[[#This Row],[Close]]/E316))</f>
        <v>7.9611117759344017E-3</v>
      </c>
    </row>
    <row r="318" spans="1:8" x14ac:dyDescent="0.3">
      <c r="A318" s="2">
        <v>43566</v>
      </c>
      <c r="B318" s="1">
        <v>9386.75</v>
      </c>
      <c r="C318" s="1">
        <v>9422</v>
      </c>
      <c r="D318" s="1">
        <v>9355.9</v>
      </c>
      <c r="E318" s="1">
        <v>9391.15</v>
      </c>
      <c r="F318" s="1">
        <v>13254343</v>
      </c>
      <c r="G318" s="1">
        <v>1030.96</v>
      </c>
      <c r="H318" s="3">
        <f>IF(ISERR(LN(Table13945[[#This Row],[Close]]/E317)),"-",LN(Table13945[[#This Row],[Close]]/E317))</f>
        <v>-1.7820054133084878E-3</v>
      </c>
    </row>
    <row r="319" spans="1:8" x14ac:dyDescent="0.3">
      <c r="A319" s="2">
        <v>43567</v>
      </c>
      <c r="B319" s="1">
        <v>9398.25</v>
      </c>
      <c r="C319" s="1">
        <v>9448.4500000000007</v>
      </c>
      <c r="D319" s="1">
        <v>9383.75</v>
      </c>
      <c r="E319" s="1">
        <v>9426.4500000000007</v>
      </c>
      <c r="F319" s="1">
        <v>18467844</v>
      </c>
      <c r="G319" s="1">
        <v>1399.2</v>
      </c>
      <c r="H319" s="3">
        <f>IF(ISERR(LN(Table13945[[#This Row],[Close]]/E318)),"-",LN(Table13945[[#This Row],[Close]]/E318))</f>
        <v>3.7518112200439413E-3</v>
      </c>
    </row>
    <row r="320" spans="1:8" x14ac:dyDescent="0.3">
      <c r="A320" s="2">
        <v>43570</v>
      </c>
      <c r="B320" s="1">
        <v>9431.7999999999993</v>
      </c>
      <c r="C320" s="1">
        <v>9447.4500000000007</v>
      </c>
      <c r="D320" s="1">
        <v>9358.75</v>
      </c>
      <c r="E320" s="1">
        <v>9417.75</v>
      </c>
      <c r="F320" s="1">
        <v>10236197</v>
      </c>
      <c r="G320" s="1">
        <v>779.87</v>
      </c>
      <c r="H320" s="3">
        <f>IF(ISERR(LN(Table13945[[#This Row],[Close]]/E319)),"-",LN(Table13945[[#This Row],[Close]]/E319))</f>
        <v>-9.2336109976887267E-4</v>
      </c>
    </row>
    <row r="321" spans="1:8" x14ac:dyDescent="0.3">
      <c r="A321" s="2">
        <v>43571</v>
      </c>
      <c r="B321" s="1">
        <v>9460.1</v>
      </c>
      <c r="C321" s="1">
        <v>9474.1</v>
      </c>
      <c r="D321" s="1">
        <v>9410.2000000000007</v>
      </c>
      <c r="E321" s="1">
        <v>9417.7999999999993</v>
      </c>
      <c r="F321" s="1">
        <v>11477368</v>
      </c>
      <c r="G321" s="1">
        <v>959.54</v>
      </c>
      <c r="H321" s="3">
        <f>IF(ISERR(LN(Table13945[[#This Row],[Close]]/E320)),"-",LN(Table13945[[#This Row],[Close]]/E320))</f>
        <v>5.309109635743922E-6</v>
      </c>
    </row>
    <row r="322" spans="1:8" x14ac:dyDescent="0.3">
      <c r="A322" s="2">
        <v>43573</v>
      </c>
      <c r="B322" s="1">
        <v>9442.5499999999993</v>
      </c>
      <c r="C322" s="1">
        <v>9450.9500000000007</v>
      </c>
      <c r="D322" s="1">
        <v>9338.65</v>
      </c>
      <c r="E322" s="1">
        <v>9409.9</v>
      </c>
      <c r="F322" s="1">
        <v>11800745</v>
      </c>
      <c r="G322" s="1">
        <v>867.27</v>
      </c>
      <c r="H322" s="3">
        <f>IF(ISERR(LN(Table13945[[#This Row],[Close]]/E321)),"-",LN(Table13945[[#This Row],[Close]]/E321))</f>
        <v>-8.3918911642133303E-4</v>
      </c>
    </row>
    <row r="323" spans="1:8" x14ac:dyDescent="0.3">
      <c r="A323" s="2">
        <v>43577</v>
      </c>
      <c r="B323" s="1">
        <v>9392.25</v>
      </c>
      <c r="C323" s="1">
        <v>9410.65</v>
      </c>
      <c r="D323" s="1">
        <v>9260.9500000000007</v>
      </c>
      <c r="E323" s="1">
        <v>9285.4500000000007</v>
      </c>
      <c r="F323" s="1">
        <v>8009109</v>
      </c>
      <c r="G323" s="1">
        <v>682.79</v>
      </c>
      <c r="H323" s="3">
        <f>IF(ISERR(LN(Table13945[[#This Row],[Close]]/E322)),"-",LN(Table13945[[#This Row],[Close]]/E322))</f>
        <v>-1.3313667651435211E-2</v>
      </c>
    </row>
    <row r="324" spans="1:8" x14ac:dyDescent="0.3">
      <c r="A324" s="2">
        <v>43578</v>
      </c>
      <c r="B324" s="1">
        <v>9294</v>
      </c>
      <c r="C324" s="1">
        <v>9422</v>
      </c>
      <c r="D324" s="1">
        <v>9290.5499999999993</v>
      </c>
      <c r="E324" s="1">
        <v>9388.7999999999993</v>
      </c>
      <c r="F324" s="1">
        <v>17092800</v>
      </c>
      <c r="G324" s="1">
        <v>1268.96</v>
      </c>
      <c r="H324" s="3">
        <f>IF(ISERR(LN(Table13945[[#This Row],[Close]]/E323)),"-",LN(Table13945[[#This Row],[Close]]/E323))</f>
        <v>1.1068830629645672E-2</v>
      </c>
    </row>
    <row r="325" spans="1:8" x14ac:dyDescent="0.3">
      <c r="A325" s="2">
        <v>43579</v>
      </c>
      <c r="B325" s="1">
        <v>9383.4</v>
      </c>
      <c r="C325" s="1">
        <v>9474.6</v>
      </c>
      <c r="D325" s="1">
        <v>9358.35</v>
      </c>
      <c r="E325" s="1">
        <v>9459</v>
      </c>
      <c r="F325" s="1">
        <v>12745317</v>
      </c>
      <c r="G325" s="1">
        <v>1062.77</v>
      </c>
      <c r="H325" s="3">
        <f>IF(ISERR(LN(Table13945[[#This Row],[Close]]/E324)),"-",LN(Table13945[[#This Row],[Close]]/E324))</f>
        <v>7.4491797045627001E-3</v>
      </c>
    </row>
    <row r="326" spans="1:8" x14ac:dyDescent="0.3">
      <c r="A326" s="2">
        <v>43580</v>
      </c>
      <c r="B326" s="1">
        <v>9435.4500000000007</v>
      </c>
      <c r="C326" s="1">
        <v>9534.5499999999993</v>
      </c>
      <c r="D326" s="1">
        <v>9423.5</v>
      </c>
      <c r="E326" s="1">
        <v>9442.5499999999993</v>
      </c>
      <c r="F326" s="1">
        <v>21484970</v>
      </c>
      <c r="G326" s="1">
        <v>1748.06</v>
      </c>
      <c r="H326" s="3">
        <f>IF(ISERR(LN(Table13945[[#This Row],[Close]]/E325)),"-",LN(Table13945[[#This Row],[Close]]/E325))</f>
        <v>-1.7405984327413231E-3</v>
      </c>
    </row>
    <row r="327" spans="1:8" x14ac:dyDescent="0.3">
      <c r="A327" s="2">
        <v>43581</v>
      </c>
      <c r="B327" s="1">
        <v>9493.6</v>
      </c>
      <c r="C327" s="1">
        <v>9578.4</v>
      </c>
      <c r="D327" s="1">
        <v>9440.15</v>
      </c>
      <c r="E327" s="1">
        <v>9461.7000000000007</v>
      </c>
      <c r="F327" s="1">
        <v>21921119</v>
      </c>
      <c r="G327" s="1">
        <v>1979.6</v>
      </c>
      <c r="H327" s="3">
        <f>IF(ISERR(LN(Table13945[[#This Row],[Close]]/E326)),"-",LN(Table13945[[#This Row],[Close]]/E326))</f>
        <v>2.0260001375754177E-3</v>
      </c>
    </row>
    <row r="328" spans="1:8" x14ac:dyDescent="0.3">
      <c r="A328" s="2">
        <v>43585</v>
      </c>
      <c r="B328" s="1">
        <v>9468.6</v>
      </c>
      <c r="C328" s="1">
        <v>9471.85</v>
      </c>
      <c r="D328" s="1">
        <v>9307.2000000000007</v>
      </c>
      <c r="E328" s="1">
        <v>9402.5</v>
      </c>
      <c r="F328" s="1">
        <v>21185486</v>
      </c>
      <c r="G328" s="1">
        <v>1599.08</v>
      </c>
      <c r="H328" s="3">
        <f>IF(ISERR(LN(Table13945[[#This Row],[Close]]/E327)),"-",LN(Table13945[[#This Row],[Close]]/E327))</f>
        <v>-6.2764595735132394E-3</v>
      </c>
    </row>
    <row r="329" spans="1:8" x14ac:dyDescent="0.3">
      <c r="A329" s="2">
        <v>43587</v>
      </c>
      <c r="B329" s="1">
        <v>9379.15</v>
      </c>
      <c r="C329" s="1">
        <v>9419.7000000000007</v>
      </c>
      <c r="D329" s="1">
        <v>9271.85</v>
      </c>
      <c r="E329" s="1">
        <v>9291.2999999999993</v>
      </c>
      <c r="F329" s="1">
        <v>17481482</v>
      </c>
      <c r="G329" s="1">
        <v>1331.83</v>
      </c>
      <c r="H329" s="3">
        <f>IF(ISERR(LN(Table13945[[#This Row],[Close]]/E328)),"-",LN(Table13945[[#This Row],[Close]]/E328))</f>
        <v>-1.1897132912229982E-2</v>
      </c>
    </row>
    <row r="330" spans="1:8" x14ac:dyDescent="0.3">
      <c r="A330" s="2">
        <v>43588</v>
      </c>
      <c r="B330" s="1">
        <v>9307.35</v>
      </c>
      <c r="C330" s="1">
        <v>9324.2000000000007</v>
      </c>
      <c r="D330" s="1">
        <v>9193.0499999999993</v>
      </c>
      <c r="E330" s="1">
        <v>9220.4500000000007</v>
      </c>
      <c r="F330" s="1">
        <v>15816220</v>
      </c>
      <c r="G330" s="1">
        <v>1071.6099999999999</v>
      </c>
      <c r="H330" s="3">
        <f>IF(ISERR(LN(Table13945[[#This Row],[Close]]/E329)),"-",LN(Table13945[[#This Row],[Close]]/E329))</f>
        <v>-7.654635131210139E-3</v>
      </c>
    </row>
    <row r="331" spans="1:8" x14ac:dyDescent="0.3">
      <c r="A331" s="2">
        <v>43591</v>
      </c>
      <c r="B331" s="1">
        <v>9121.35</v>
      </c>
      <c r="C331" s="1">
        <v>9226.85</v>
      </c>
      <c r="D331" s="1">
        <v>9110.9500000000007</v>
      </c>
      <c r="E331" s="1">
        <v>9189.75</v>
      </c>
      <c r="F331" s="1">
        <v>15765872</v>
      </c>
      <c r="G331" s="1">
        <v>1015.66</v>
      </c>
      <c r="H331" s="3">
        <f>IF(ISERR(LN(Table13945[[#This Row],[Close]]/E330)),"-",LN(Table13945[[#This Row],[Close]]/E330))</f>
        <v>-3.3351108033856246E-3</v>
      </c>
    </row>
    <row r="332" spans="1:8" x14ac:dyDescent="0.3">
      <c r="A332" s="2">
        <v>43592</v>
      </c>
      <c r="B332" s="1">
        <v>9215.4500000000007</v>
      </c>
      <c r="C332" s="1">
        <v>9229.7999999999993</v>
      </c>
      <c r="D332" s="1">
        <v>9126.85</v>
      </c>
      <c r="E332" s="1">
        <v>9148.2000000000007</v>
      </c>
      <c r="F332" s="1">
        <v>14305996</v>
      </c>
      <c r="G332" s="1">
        <v>1074.58</v>
      </c>
      <c r="H332" s="3">
        <f>IF(ISERR(LN(Table13945[[#This Row],[Close]]/E331)),"-",LN(Table13945[[#This Row],[Close]]/E331))</f>
        <v>-4.5315938917491186E-3</v>
      </c>
    </row>
    <row r="333" spans="1:8" x14ac:dyDescent="0.3">
      <c r="A333" s="2">
        <v>43593</v>
      </c>
      <c r="B333" s="1">
        <v>9144.1</v>
      </c>
      <c r="C333" s="1">
        <v>9146.75</v>
      </c>
      <c r="D333" s="1">
        <v>8973.4</v>
      </c>
      <c r="E333" s="1">
        <v>9003.35</v>
      </c>
      <c r="F333" s="1">
        <v>16196918</v>
      </c>
      <c r="G333" s="1">
        <v>1094.69</v>
      </c>
      <c r="H333" s="3">
        <f>IF(ISERR(LN(Table13945[[#This Row],[Close]]/E332)),"-",LN(Table13945[[#This Row],[Close]]/E332))</f>
        <v>-1.5960408322843563E-2</v>
      </c>
    </row>
    <row r="334" spans="1:8" x14ac:dyDescent="0.3">
      <c r="A334" s="2">
        <v>43594</v>
      </c>
      <c r="B334" s="1">
        <v>8963.5499999999993</v>
      </c>
      <c r="C334" s="1">
        <v>9011.6</v>
      </c>
      <c r="D334" s="1">
        <v>8881.6</v>
      </c>
      <c r="E334" s="1">
        <v>8976.9</v>
      </c>
      <c r="F334" s="1">
        <v>16033512</v>
      </c>
      <c r="G334" s="1">
        <v>1165.73</v>
      </c>
      <c r="H334" s="3">
        <f>IF(ISERR(LN(Table13945[[#This Row],[Close]]/E333)),"-",LN(Table13945[[#This Row],[Close]]/E333))</f>
        <v>-2.9421191673539406E-3</v>
      </c>
    </row>
    <row r="335" spans="1:8" x14ac:dyDescent="0.3">
      <c r="A335" s="2">
        <v>43595</v>
      </c>
      <c r="B335" s="1">
        <v>8964.7000000000007</v>
      </c>
      <c r="C335" s="1">
        <v>9012.75</v>
      </c>
      <c r="D335" s="1">
        <v>8914.9500000000007</v>
      </c>
      <c r="E335" s="1">
        <v>8944.6</v>
      </c>
      <c r="F335" s="1">
        <v>12715708</v>
      </c>
      <c r="G335" s="1">
        <v>919.54</v>
      </c>
      <c r="H335" s="3">
        <f>IF(ISERR(LN(Table13945[[#This Row],[Close]]/E334)),"-",LN(Table13945[[#This Row],[Close]]/E334))</f>
        <v>-3.6046128921626386E-3</v>
      </c>
    </row>
    <row r="336" spans="1:8" x14ac:dyDescent="0.3">
      <c r="A336" s="2">
        <v>43598</v>
      </c>
      <c r="B336" s="1">
        <v>8904.7999999999993</v>
      </c>
      <c r="C336" s="1">
        <v>8906.4</v>
      </c>
      <c r="D336" s="1">
        <v>8244.65</v>
      </c>
      <c r="E336" s="1">
        <v>8553.5</v>
      </c>
      <c r="F336" s="1">
        <v>36660458</v>
      </c>
      <c r="G336" s="1">
        <v>1871.64</v>
      </c>
      <c r="H336" s="3">
        <f>IF(ISERR(LN(Table13945[[#This Row],[Close]]/E335)),"-",LN(Table13945[[#This Row],[Close]]/E335))</f>
        <v>-4.4709442331209694E-2</v>
      </c>
    </row>
    <row r="337" spans="1:8" x14ac:dyDescent="0.3">
      <c r="A337" s="2">
        <v>43599</v>
      </c>
      <c r="B337" s="1">
        <v>8573.65</v>
      </c>
      <c r="C337" s="1">
        <v>8762.2000000000007</v>
      </c>
      <c r="D337" s="1">
        <v>8516.1</v>
      </c>
      <c r="E337" s="1">
        <v>8683.9</v>
      </c>
      <c r="F337" s="1">
        <v>30903142</v>
      </c>
      <c r="G337" s="1">
        <v>1664.63</v>
      </c>
      <c r="H337" s="3">
        <f>IF(ISERR(LN(Table13945[[#This Row],[Close]]/E336)),"-",LN(Table13945[[#This Row],[Close]]/E336))</f>
        <v>1.5130180608855615E-2</v>
      </c>
    </row>
    <row r="338" spans="1:8" x14ac:dyDescent="0.3">
      <c r="A338" s="2">
        <v>43600</v>
      </c>
      <c r="B338" s="1">
        <v>8690.7000000000007</v>
      </c>
      <c r="C338" s="1">
        <v>8756.5499999999993</v>
      </c>
      <c r="D338" s="1">
        <v>8562.75</v>
      </c>
      <c r="E338" s="1">
        <v>8595.75</v>
      </c>
      <c r="F338" s="1">
        <v>22503895</v>
      </c>
      <c r="G338" s="1">
        <v>1478.36</v>
      </c>
      <c r="H338" s="3">
        <f>IF(ISERR(LN(Table13945[[#This Row],[Close]]/E337)),"-",LN(Table13945[[#This Row],[Close]]/E337))</f>
        <v>-1.0202841456283977E-2</v>
      </c>
    </row>
    <row r="339" spans="1:8" x14ac:dyDescent="0.3">
      <c r="A339" s="2">
        <v>43601</v>
      </c>
      <c r="B339" s="1">
        <v>8592.1</v>
      </c>
      <c r="C339" s="1">
        <v>8606.7999999999993</v>
      </c>
      <c r="D339" s="1">
        <v>8293.0499999999993</v>
      </c>
      <c r="E339" s="1">
        <v>8577.35</v>
      </c>
      <c r="F339" s="1">
        <v>53499767</v>
      </c>
      <c r="G339" s="1">
        <v>2908.25</v>
      </c>
      <c r="H339" s="3">
        <f>IF(ISERR(LN(Table13945[[#This Row],[Close]]/E338)),"-",LN(Table13945[[#This Row],[Close]]/E338))</f>
        <v>-2.1428870781644059E-3</v>
      </c>
    </row>
    <row r="340" spans="1:8" x14ac:dyDescent="0.3">
      <c r="A340" s="2">
        <v>43602</v>
      </c>
      <c r="B340" s="1">
        <v>8540.9</v>
      </c>
      <c r="C340" s="1">
        <v>8542.7000000000007</v>
      </c>
      <c r="D340" s="1">
        <v>8387.9</v>
      </c>
      <c r="E340" s="1">
        <v>8448.9500000000007</v>
      </c>
      <c r="F340" s="1">
        <v>32723259</v>
      </c>
      <c r="G340" s="1">
        <v>2200.69</v>
      </c>
      <c r="H340" s="3">
        <f>IF(ISERR(LN(Table13945[[#This Row],[Close]]/E339)),"-",LN(Table13945[[#This Row],[Close]]/E339))</f>
        <v>-1.5082834691521437E-2</v>
      </c>
    </row>
    <row r="341" spans="1:8" x14ac:dyDescent="0.3">
      <c r="A341" s="2">
        <v>43605</v>
      </c>
      <c r="B341" s="1">
        <v>8640</v>
      </c>
      <c r="C341" s="1">
        <v>8675.2999999999993</v>
      </c>
      <c r="D341" s="1">
        <v>8415.25</v>
      </c>
      <c r="E341" s="1">
        <v>8505.9500000000007</v>
      </c>
      <c r="F341" s="1">
        <v>23974986</v>
      </c>
      <c r="G341" s="1">
        <v>2064.2399999999998</v>
      </c>
      <c r="H341" s="3">
        <f>IF(ISERR(LN(Table13945[[#This Row],[Close]]/E340)),"-",LN(Table13945[[#This Row],[Close]]/E340))</f>
        <v>6.7237453174486409E-3</v>
      </c>
    </row>
    <row r="342" spans="1:8" x14ac:dyDescent="0.3">
      <c r="A342" s="2">
        <v>43606</v>
      </c>
      <c r="B342" s="1">
        <v>8517</v>
      </c>
      <c r="C342" s="1">
        <v>8725.7999999999993</v>
      </c>
      <c r="D342" s="1">
        <v>8471.6</v>
      </c>
      <c r="E342" s="1">
        <v>8488.25</v>
      </c>
      <c r="F342" s="1">
        <v>26575270</v>
      </c>
      <c r="G342" s="1">
        <v>2065.3200000000002</v>
      </c>
      <c r="H342" s="3">
        <f>IF(ISERR(LN(Table13945[[#This Row],[Close]]/E341)),"-",LN(Table13945[[#This Row],[Close]]/E341))</f>
        <v>-2.0830643867034058E-3</v>
      </c>
    </row>
    <row r="343" spans="1:8" x14ac:dyDescent="0.3">
      <c r="A343" s="2">
        <v>43607</v>
      </c>
      <c r="B343" s="1">
        <v>8498.0499999999993</v>
      </c>
      <c r="C343" s="1">
        <v>8584.9500000000007</v>
      </c>
      <c r="D343" s="1">
        <v>8413.2999999999993</v>
      </c>
      <c r="E343" s="1">
        <v>8510.85</v>
      </c>
      <c r="F343" s="1">
        <v>24916807</v>
      </c>
      <c r="G343" s="1">
        <v>1589.05</v>
      </c>
      <c r="H343" s="3">
        <f>IF(ISERR(LN(Table13945[[#This Row],[Close]]/E342)),"-",LN(Table13945[[#This Row],[Close]]/E342))</f>
        <v>2.6589658647050121E-3</v>
      </c>
    </row>
    <row r="344" spans="1:8" x14ac:dyDescent="0.3">
      <c r="A344" s="2">
        <v>43608</v>
      </c>
      <c r="B344" s="1">
        <v>8613.2999999999993</v>
      </c>
      <c r="C344" s="1">
        <v>8626.1</v>
      </c>
      <c r="D344" s="1">
        <v>8472.2000000000007</v>
      </c>
      <c r="E344" s="1">
        <v>8497.6</v>
      </c>
      <c r="F344" s="1">
        <v>25849311</v>
      </c>
      <c r="G344" s="1">
        <v>1711.98</v>
      </c>
      <c r="H344" s="3">
        <f>IF(ISERR(LN(Table13945[[#This Row],[Close]]/E343)),"-",LN(Table13945[[#This Row],[Close]]/E343))</f>
        <v>-1.5580494025481063E-3</v>
      </c>
    </row>
    <row r="345" spans="1:8" x14ac:dyDescent="0.3">
      <c r="A345" s="2">
        <v>43609</v>
      </c>
      <c r="B345" s="1">
        <v>8529.4</v>
      </c>
      <c r="C345" s="1">
        <v>8620.2000000000007</v>
      </c>
      <c r="D345" s="1">
        <v>8515.65</v>
      </c>
      <c r="E345" s="1">
        <v>8608.4500000000007</v>
      </c>
      <c r="F345" s="1">
        <v>15481725</v>
      </c>
      <c r="G345" s="1">
        <v>1005.24</v>
      </c>
      <c r="H345" s="3">
        <f>IF(ISERR(LN(Table13945[[#This Row],[Close]]/E344)),"-",LN(Table13945[[#This Row],[Close]]/E344))</f>
        <v>1.2960508318711681E-2</v>
      </c>
    </row>
    <row r="346" spans="1:8" x14ac:dyDescent="0.3">
      <c r="A346" s="2">
        <v>43612</v>
      </c>
      <c r="B346" s="1">
        <v>8593.7999999999993</v>
      </c>
      <c r="C346" s="1">
        <v>8607.4500000000007</v>
      </c>
      <c r="D346" s="1">
        <v>8493.4500000000007</v>
      </c>
      <c r="E346" s="1">
        <v>8525</v>
      </c>
      <c r="F346" s="1">
        <v>20506658</v>
      </c>
      <c r="G346" s="1">
        <v>1549.76</v>
      </c>
      <c r="H346" s="3">
        <f>IF(ISERR(LN(Table13945[[#This Row],[Close]]/E345)),"-",LN(Table13945[[#This Row],[Close]]/E345))</f>
        <v>-9.7412558351288071E-3</v>
      </c>
    </row>
    <row r="347" spans="1:8" x14ac:dyDescent="0.3">
      <c r="A347" s="2">
        <v>43613</v>
      </c>
      <c r="B347" s="1">
        <v>8552.35</v>
      </c>
      <c r="C347" s="1">
        <v>8599.15</v>
      </c>
      <c r="D347" s="1">
        <v>8492.4</v>
      </c>
      <c r="E347" s="1">
        <v>8513.85</v>
      </c>
      <c r="F347" s="1">
        <v>46666310</v>
      </c>
      <c r="G347" s="1">
        <v>2301.29</v>
      </c>
      <c r="H347" s="3">
        <f>IF(ISERR(LN(Table13945[[#This Row],[Close]]/E346)),"-",LN(Table13945[[#This Row],[Close]]/E346))</f>
        <v>-1.3087739596931822E-3</v>
      </c>
    </row>
    <row r="348" spans="1:8" x14ac:dyDescent="0.3">
      <c r="A348" s="2">
        <v>43614</v>
      </c>
      <c r="B348" s="1">
        <v>8554.5</v>
      </c>
      <c r="C348" s="1">
        <v>8567.0499999999993</v>
      </c>
      <c r="D348" s="1">
        <v>8431.6</v>
      </c>
      <c r="E348" s="1">
        <v>8484.65</v>
      </c>
      <c r="F348" s="1">
        <v>53111661</v>
      </c>
      <c r="G348" s="1">
        <v>2681.76</v>
      </c>
      <c r="H348" s="3">
        <f>IF(ISERR(LN(Table13945[[#This Row],[Close]]/E347)),"-",LN(Table13945[[#This Row],[Close]]/E347))</f>
        <v>-3.4356006378779493E-3</v>
      </c>
    </row>
    <row r="349" spans="1:8" x14ac:dyDescent="0.3">
      <c r="A349" s="2">
        <v>43615</v>
      </c>
      <c r="B349" s="1">
        <v>8479.65</v>
      </c>
      <c r="C349" s="1">
        <v>8531.2999999999993</v>
      </c>
      <c r="D349" s="1">
        <v>8459.7999999999993</v>
      </c>
      <c r="E349" s="1">
        <v>8474.7000000000007</v>
      </c>
      <c r="F349" s="1">
        <v>29266365</v>
      </c>
      <c r="G349" s="1">
        <v>1906.56</v>
      </c>
      <c r="H349" s="3">
        <f>IF(ISERR(LN(Table13945[[#This Row],[Close]]/E348)),"-",LN(Table13945[[#This Row],[Close]]/E348))</f>
        <v>-1.1733941621159039E-3</v>
      </c>
    </row>
    <row r="350" spans="1:8" x14ac:dyDescent="0.3">
      <c r="A350" s="2">
        <v>43616</v>
      </c>
      <c r="B350" s="1">
        <v>8503.2999999999993</v>
      </c>
      <c r="C350" s="1">
        <v>8544.25</v>
      </c>
      <c r="D350" s="1">
        <v>8403.6</v>
      </c>
      <c r="E350" s="1">
        <v>8455.1</v>
      </c>
      <c r="F350" s="1">
        <v>21531503</v>
      </c>
      <c r="G350" s="1">
        <v>1429.89</v>
      </c>
      <c r="H350" s="3">
        <f>IF(ISERR(LN(Table13945[[#This Row],[Close]]/E349)),"-",LN(Table13945[[#This Row],[Close]]/E349))</f>
        <v>-2.3154448081801459E-3</v>
      </c>
    </row>
    <row r="351" spans="1:8" x14ac:dyDescent="0.3">
      <c r="A351" s="2">
        <v>43619</v>
      </c>
      <c r="B351" s="1">
        <v>8459.85</v>
      </c>
      <c r="C351" s="1">
        <v>8547.35</v>
      </c>
      <c r="D351" s="1">
        <v>8371.9500000000007</v>
      </c>
      <c r="E351" s="1">
        <v>8536.6</v>
      </c>
      <c r="F351" s="1">
        <v>19182139</v>
      </c>
      <c r="G351" s="1">
        <v>1251.03</v>
      </c>
      <c r="H351" s="3">
        <f>IF(ISERR(LN(Table13945[[#This Row],[Close]]/E350)),"-",LN(Table13945[[#This Row],[Close]]/E350))</f>
        <v>9.5929924616833442E-3</v>
      </c>
    </row>
    <row r="352" spans="1:8" x14ac:dyDescent="0.3">
      <c r="A352" s="2">
        <v>43620</v>
      </c>
      <c r="B352" s="1">
        <v>8524.7999999999993</v>
      </c>
      <c r="C352" s="1">
        <v>8602.0499999999993</v>
      </c>
      <c r="D352" s="1">
        <v>8342.85</v>
      </c>
      <c r="E352" s="1">
        <v>8432.9500000000007</v>
      </c>
      <c r="F352" s="1">
        <v>16638900</v>
      </c>
      <c r="G352" s="1">
        <v>1530.82</v>
      </c>
      <c r="H352" s="3">
        <f>IF(ISERR(LN(Table13945[[#This Row],[Close]]/E351)),"-",LN(Table13945[[#This Row],[Close]]/E351))</f>
        <v>-1.2216150576575309E-2</v>
      </c>
    </row>
    <row r="353" spans="1:8" x14ac:dyDescent="0.3">
      <c r="A353" s="2">
        <v>43622</v>
      </c>
      <c r="B353" s="1">
        <v>8464.35</v>
      </c>
      <c r="C353" s="1">
        <v>8466.5</v>
      </c>
      <c r="D353" s="1">
        <v>8262.1</v>
      </c>
      <c r="E353" s="1">
        <v>8279.1</v>
      </c>
      <c r="F353" s="1">
        <v>19430068</v>
      </c>
      <c r="G353" s="1">
        <v>1382.21</v>
      </c>
      <c r="H353" s="3">
        <f>IF(ISERR(LN(Table13945[[#This Row],[Close]]/E352)),"-",LN(Table13945[[#This Row],[Close]]/E352))</f>
        <v>-1.8412384649627304E-2</v>
      </c>
    </row>
    <row r="354" spans="1:8" x14ac:dyDescent="0.3">
      <c r="A354" s="2">
        <v>43623</v>
      </c>
      <c r="B354" s="1">
        <v>8274.7000000000007</v>
      </c>
      <c r="C354" s="1">
        <v>8289.85</v>
      </c>
      <c r="D354" s="1">
        <v>8096.55</v>
      </c>
      <c r="E354" s="1">
        <v>8179.6</v>
      </c>
      <c r="F354" s="1">
        <v>23025772</v>
      </c>
      <c r="G354" s="1">
        <v>1459.39</v>
      </c>
      <c r="H354" s="3">
        <f>IF(ISERR(LN(Table13945[[#This Row],[Close]]/E353)),"-",LN(Table13945[[#This Row],[Close]]/E353))</f>
        <v>-1.2091017173671437E-2</v>
      </c>
    </row>
    <row r="355" spans="1:8" x14ac:dyDescent="0.3">
      <c r="A355" s="2">
        <v>43626</v>
      </c>
      <c r="B355" s="1">
        <v>8215.0499999999993</v>
      </c>
      <c r="C355" s="1">
        <v>8265.4</v>
      </c>
      <c r="D355" s="1">
        <v>8185.4</v>
      </c>
      <c r="E355" s="1">
        <v>8246.7000000000007</v>
      </c>
      <c r="F355" s="1">
        <v>16511501</v>
      </c>
      <c r="G355" s="1">
        <v>996.81</v>
      </c>
      <c r="H355" s="3">
        <f>IF(ISERR(LN(Table13945[[#This Row],[Close]]/E354)),"-",LN(Table13945[[#This Row],[Close]]/E354))</f>
        <v>8.1698706617275244E-3</v>
      </c>
    </row>
    <row r="356" spans="1:8" x14ac:dyDescent="0.3">
      <c r="A356" s="2">
        <v>43627</v>
      </c>
      <c r="B356" s="1">
        <v>8237.85</v>
      </c>
      <c r="C356" s="1">
        <v>8277.2999999999993</v>
      </c>
      <c r="D356" s="1">
        <v>8114.5</v>
      </c>
      <c r="E356" s="1">
        <v>8243.5</v>
      </c>
      <c r="F356" s="1">
        <v>31240557</v>
      </c>
      <c r="G356" s="1">
        <v>1685.57</v>
      </c>
      <c r="H356" s="3">
        <f>IF(ISERR(LN(Table13945[[#This Row],[Close]]/E355)),"-",LN(Table13945[[#This Row],[Close]]/E355))</f>
        <v>-3.8810930615376297E-4</v>
      </c>
    </row>
    <row r="357" spans="1:8" x14ac:dyDescent="0.3">
      <c r="A357" s="2">
        <v>43628</v>
      </c>
      <c r="B357" s="1">
        <v>8243.9</v>
      </c>
      <c r="C357" s="1">
        <v>8262.6</v>
      </c>
      <c r="D357" s="1">
        <v>8137.3</v>
      </c>
      <c r="E357" s="1">
        <v>8179.15</v>
      </c>
      <c r="F357" s="1">
        <v>21120116</v>
      </c>
      <c r="G357" s="1">
        <v>1120.51</v>
      </c>
      <c r="H357" s="3">
        <f>IF(ISERR(LN(Table13945[[#This Row],[Close]]/E356)),"-",LN(Table13945[[#This Row],[Close]]/E356))</f>
        <v>-7.8367777841045067E-3</v>
      </c>
    </row>
    <row r="358" spans="1:8" x14ac:dyDescent="0.3">
      <c r="A358" s="2">
        <v>43629</v>
      </c>
      <c r="B358" s="1">
        <v>8163.45</v>
      </c>
      <c r="C358" s="1">
        <v>8193.7000000000007</v>
      </c>
      <c r="D358" s="1">
        <v>8062.55</v>
      </c>
      <c r="E358" s="1">
        <v>8148.55</v>
      </c>
      <c r="F358" s="1">
        <v>16851271</v>
      </c>
      <c r="G358" s="1">
        <v>951.53</v>
      </c>
      <c r="H358" s="3">
        <f>IF(ISERR(LN(Table13945[[#This Row],[Close]]/E357)),"-",LN(Table13945[[#This Row],[Close]]/E357))</f>
        <v>-3.7482359212425557E-3</v>
      </c>
    </row>
    <row r="359" spans="1:8" x14ac:dyDescent="0.3">
      <c r="A359" s="2">
        <v>43630</v>
      </c>
      <c r="B359" s="1">
        <v>8138.05</v>
      </c>
      <c r="C359" s="1">
        <v>8142.95</v>
      </c>
      <c r="D359" s="1">
        <v>7954.6</v>
      </c>
      <c r="E359" s="1">
        <v>8083.55</v>
      </c>
      <c r="F359" s="1">
        <v>26954806</v>
      </c>
      <c r="G359" s="1">
        <v>1498.65</v>
      </c>
      <c r="H359" s="3">
        <f>IF(ISERR(LN(Table13945[[#This Row],[Close]]/E358)),"-",LN(Table13945[[#This Row],[Close]]/E358))</f>
        <v>-8.0088648338793901E-3</v>
      </c>
    </row>
    <row r="360" spans="1:8" x14ac:dyDescent="0.3">
      <c r="A360" s="2">
        <v>43633</v>
      </c>
      <c r="B360" s="1">
        <v>8098.3</v>
      </c>
      <c r="C360" s="1">
        <v>8131.2</v>
      </c>
      <c r="D360" s="1">
        <v>7962.5</v>
      </c>
      <c r="E360" s="1">
        <v>7975.25</v>
      </c>
      <c r="F360" s="1">
        <v>17733198</v>
      </c>
      <c r="G360" s="1">
        <v>1159.73</v>
      </c>
      <c r="H360" s="3">
        <f>IF(ISERR(LN(Table13945[[#This Row],[Close]]/E359)),"-",LN(Table13945[[#This Row],[Close]]/E359))</f>
        <v>-1.3488136337916203E-2</v>
      </c>
    </row>
    <row r="361" spans="1:8" x14ac:dyDescent="0.3">
      <c r="A361" s="2">
        <v>43634</v>
      </c>
      <c r="B361" s="1">
        <v>7980.15</v>
      </c>
      <c r="C361" s="1">
        <v>8032.35</v>
      </c>
      <c r="D361" s="1">
        <v>7878.8</v>
      </c>
      <c r="E361" s="1">
        <v>7916.95</v>
      </c>
      <c r="F361" s="1">
        <v>17433336</v>
      </c>
      <c r="G361" s="1">
        <v>1168.4000000000001</v>
      </c>
      <c r="H361" s="3">
        <f>IF(ISERR(LN(Table13945[[#This Row],[Close]]/E360)),"-",LN(Table13945[[#This Row],[Close]]/E360))</f>
        <v>-7.3369654961568682E-3</v>
      </c>
    </row>
    <row r="362" spans="1:8" x14ac:dyDescent="0.3">
      <c r="A362" s="2">
        <v>43635</v>
      </c>
      <c r="B362" s="1">
        <v>7943.45</v>
      </c>
      <c r="C362" s="1">
        <v>7958.1</v>
      </c>
      <c r="D362" s="1">
        <v>7753.75</v>
      </c>
      <c r="E362" s="1">
        <v>7790.5</v>
      </c>
      <c r="F362" s="1">
        <v>22718386</v>
      </c>
      <c r="G362" s="1">
        <v>1469.62</v>
      </c>
      <c r="H362" s="3">
        <f>IF(ISERR(LN(Table13945[[#This Row],[Close]]/E361)),"-",LN(Table13945[[#This Row],[Close]]/E361))</f>
        <v>-1.6100987970524564E-2</v>
      </c>
    </row>
    <row r="363" spans="1:8" x14ac:dyDescent="0.3">
      <c r="A363" s="2">
        <v>43636</v>
      </c>
      <c r="B363" s="1">
        <v>7758.8</v>
      </c>
      <c r="C363" s="1">
        <v>8043.3</v>
      </c>
      <c r="D363" s="1">
        <v>7737</v>
      </c>
      <c r="E363" s="1">
        <v>8029</v>
      </c>
      <c r="F363" s="1">
        <v>21697549</v>
      </c>
      <c r="G363" s="1">
        <v>1435.29</v>
      </c>
      <c r="H363" s="3">
        <f>IF(ISERR(LN(Table13945[[#This Row],[Close]]/E362)),"-",LN(Table13945[[#This Row],[Close]]/E362))</f>
        <v>3.0154944527274768E-2</v>
      </c>
    </row>
    <row r="364" spans="1:8" x14ac:dyDescent="0.3">
      <c r="A364" s="2">
        <v>43637</v>
      </c>
      <c r="B364" s="1">
        <v>8011.5</v>
      </c>
      <c r="C364" s="1">
        <v>8033.3</v>
      </c>
      <c r="D364" s="1">
        <v>7895.1</v>
      </c>
      <c r="E364" s="1">
        <v>7911.55</v>
      </c>
      <c r="F364" s="1">
        <v>26019026</v>
      </c>
      <c r="G364" s="1">
        <v>1771.54</v>
      </c>
      <c r="H364" s="3">
        <f>IF(ISERR(LN(Table13945[[#This Row],[Close]]/E363)),"-",LN(Table13945[[#This Row],[Close]]/E363))</f>
        <v>-1.4736270131567461E-2</v>
      </c>
    </row>
    <row r="365" spans="1:8" x14ac:dyDescent="0.3">
      <c r="A365" s="2">
        <v>43640</v>
      </c>
      <c r="B365" s="1">
        <v>7921.55</v>
      </c>
      <c r="C365" s="1">
        <v>7935.75</v>
      </c>
      <c r="D365" s="1">
        <v>7867.8</v>
      </c>
      <c r="E365" s="1">
        <v>7902</v>
      </c>
      <c r="F365" s="1">
        <v>26137478</v>
      </c>
      <c r="G365" s="1">
        <v>1617.9</v>
      </c>
      <c r="H365" s="3">
        <f>IF(ISERR(LN(Table13945[[#This Row],[Close]]/E364)),"-",LN(Table13945[[#This Row],[Close]]/E364))</f>
        <v>-1.2078250817804947E-3</v>
      </c>
    </row>
    <row r="366" spans="1:8" x14ac:dyDescent="0.3">
      <c r="A366" s="2">
        <v>43641</v>
      </c>
      <c r="B366" s="1">
        <v>7889.3</v>
      </c>
      <c r="C366" s="1">
        <v>7961.55</v>
      </c>
      <c r="D366" s="1">
        <v>7847.1</v>
      </c>
      <c r="E366" s="1">
        <v>7947.2</v>
      </c>
      <c r="F366" s="1">
        <v>24324361</v>
      </c>
      <c r="G366" s="1">
        <v>1664.71</v>
      </c>
      <c r="H366" s="3">
        <f>IF(ISERR(LN(Table13945[[#This Row],[Close]]/E365)),"-",LN(Table13945[[#This Row],[Close]]/E365))</f>
        <v>5.7037733817500106E-3</v>
      </c>
    </row>
    <row r="367" spans="1:8" x14ac:dyDescent="0.3">
      <c r="A367" s="2">
        <v>43642</v>
      </c>
      <c r="B367" s="1">
        <v>7927.5</v>
      </c>
      <c r="C367" s="1">
        <v>8121.25</v>
      </c>
      <c r="D367" s="1">
        <v>7915</v>
      </c>
      <c r="E367" s="1">
        <v>8086.3</v>
      </c>
      <c r="F367" s="1" t="s">
        <v>22</v>
      </c>
      <c r="G367" s="1" t="s">
        <v>22</v>
      </c>
      <c r="H367" s="3">
        <f>IF(ISERR(LN(Table13945[[#This Row],[Close]]/E366)),"-",LN(Table13945[[#This Row],[Close]]/E366))</f>
        <v>1.7351606321902122E-2</v>
      </c>
    </row>
    <row r="368" spans="1:8" x14ac:dyDescent="0.3">
      <c r="A368" s="2">
        <v>43643</v>
      </c>
      <c r="B368" s="1">
        <v>8080.15</v>
      </c>
      <c r="C368" s="1">
        <v>8140.95</v>
      </c>
      <c r="D368" s="1">
        <v>8018.25</v>
      </c>
      <c r="E368" s="1">
        <v>8088</v>
      </c>
      <c r="F368" s="1">
        <v>23371314</v>
      </c>
      <c r="G368" s="1">
        <v>1611.36</v>
      </c>
      <c r="H368" s="3">
        <f>IF(ISERR(LN(Table13945[[#This Row],[Close]]/E367)),"-",LN(Table13945[[#This Row],[Close]]/E367))</f>
        <v>2.1021002531910175E-4</v>
      </c>
    </row>
    <row r="369" spans="1:8" x14ac:dyDescent="0.3">
      <c r="A369" s="2">
        <v>43644</v>
      </c>
      <c r="B369" s="1">
        <v>8116.8</v>
      </c>
      <c r="C369" s="1">
        <v>8202.65</v>
      </c>
      <c r="D369" s="1">
        <v>8031.35</v>
      </c>
      <c r="E369" s="1">
        <v>8065.15</v>
      </c>
      <c r="F369" s="1">
        <v>22234676</v>
      </c>
      <c r="G369" s="1">
        <v>1487.48</v>
      </c>
      <c r="H369" s="3">
        <f>IF(ISERR(LN(Table13945[[#This Row],[Close]]/E368)),"-",LN(Table13945[[#This Row],[Close]]/E368))</f>
        <v>-2.8291714298882978E-3</v>
      </c>
    </row>
    <row r="370" spans="1:8" x14ac:dyDescent="0.3">
      <c r="A370" s="2">
        <v>43647</v>
      </c>
      <c r="B370" s="1">
        <v>8085.4</v>
      </c>
      <c r="C370" s="1">
        <v>8192.4500000000007</v>
      </c>
      <c r="D370" s="1">
        <v>8085.35</v>
      </c>
      <c r="E370" s="1">
        <v>8178.8</v>
      </c>
      <c r="F370" s="1">
        <v>12208252</v>
      </c>
      <c r="G370" s="1">
        <v>914.03</v>
      </c>
      <c r="H370" s="3">
        <f>IF(ISERR(LN(Table13945[[#This Row],[Close]]/E369)),"-",LN(Table13945[[#This Row],[Close]]/E369))</f>
        <v>1.3993130298480216E-2</v>
      </c>
    </row>
    <row r="371" spans="1:8" x14ac:dyDescent="0.3">
      <c r="A371" s="2">
        <v>43648</v>
      </c>
      <c r="B371" s="1">
        <v>8185.4</v>
      </c>
      <c r="C371" s="1">
        <v>8198.2999999999993</v>
      </c>
      <c r="D371" s="1">
        <v>8068</v>
      </c>
      <c r="E371" s="1">
        <v>8101.65</v>
      </c>
      <c r="F371" s="1">
        <v>14258904</v>
      </c>
      <c r="G371" s="1">
        <v>875.67</v>
      </c>
      <c r="H371" s="3">
        <f>IF(ISERR(LN(Table13945[[#This Row],[Close]]/E370)),"-",LN(Table13945[[#This Row],[Close]]/E370))</f>
        <v>-9.4776959494477387E-3</v>
      </c>
    </row>
    <row r="372" spans="1:8" x14ac:dyDescent="0.3">
      <c r="A372" s="2">
        <v>43649</v>
      </c>
      <c r="B372" s="1">
        <v>8120.75</v>
      </c>
      <c r="C372" s="1">
        <v>8120.75</v>
      </c>
      <c r="D372" s="1">
        <v>8032.25</v>
      </c>
      <c r="E372" s="1">
        <v>8092.2</v>
      </c>
      <c r="F372" s="1">
        <v>16079644</v>
      </c>
      <c r="G372" s="1">
        <v>1131.3900000000001</v>
      </c>
      <c r="H372" s="3">
        <f>IF(ISERR(LN(Table13945[[#This Row],[Close]]/E371)),"-",LN(Table13945[[#This Row],[Close]]/E371))</f>
        <v>-1.1671098685845545E-3</v>
      </c>
    </row>
    <row r="373" spans="1:8" x14ac:dyDescent="0.3">
      <c r="A373" s="2">
        <v>43650</v>
      </c>
      <c r="B373" s="1">
        <v>8099.45</v>
      </c>
      <c r="C373" s="1">
        <v>8138.9</v>
      </c>
      <c r="D373" s="1">
        <v>8035.15</v>
      </c>
      <c r="E373" s="1">
        <v>8046.8</v>
      </c>
      <c r="F373" s="1">
        <v>16010962</v>
      </c>
      <c r="G373" s="1">
        <v>1384.78</v>
      </c>
      <c r="H373" s="3">
        <f>IF(ISERR(LN(Table13945[[#This Row],[Close]]/E372)),"-",LN(Table13945[[#This Row],[Close]]/E372))</f>
        <v>-5.6261378964500754E-3</v>
      </c>
    </row>
    <row r="374" spans="1:8" x14ac:dyDescent="0.3">
      <c r="A374" s="2">
        <v>43651</v>
      </c>
      <c r="B374" s="1">
        <v>8058.65</v>
      </c>
      <c r="C374" s="1">
        <v>8082.7</v>
      </c>
      <c r="D374" s="1">
        <v>7911.2</v>
      </c>
      <c r="E374" s="1">
        <v>7926.5</v>
      </c>
      <c r="F374" s="1">
        <v>16991468</v>
      </c>
      <c r="G374" s="1">
        <v>1285.8800000000001</v>
      </c>
      <c r="H374" s="3">
        <f>IF(ISERR(LN(Table13945[[#This Row],[Close]]/E373)),"-",LN(Table13945[[#This Row],[Close]]/E373))</f>
        <v>-1.5062920571134291E-2</v>
      </c>
    </row>
    <row r="375" spans="1:8" x14ac:dyDescent="0.3">
      <c r="A375" s="2">
        <v>43654</v>
      </c>
      <c r="B375" s="1">
        <v>7862.8</v>
      </c>
      <c r="C375" s="1">
        <v>7922</v>
      </c>
      <c r="D375" s="1">
        <v>7791.1</v>
      </c>
      <c r="E375" s="1">
        <v>7801.75</v>
      </c>
      <c r="F375" s="1">
        <v>19677002</v>
      </c>
      <c r="G375" s="1">
        <v>1155.4000000000001</v>
      </c>
      <c r="H375" s="3">
        <f>IF(ISERR(LN(Table13945[[#This Row],[Close]]/E374)),"-",LN(Table13945[[#This Row],[Close]]/E374))</f>
        <v>-1.5863508795951164E-2</v>
      </c>
    </row>
    <row r="376" spans="1:8" x14ac:dyDescent="0.3">
      <c r="A376" s="2">
        <v>43655</v>
      </c>
      <c r="B376" s="1">
        <v>7810.15</v>
      </c>
      <c r="C376" s="1">
        <v>8053.45</v>
      </c>
      <c r="D376" s="1">
        <v>7795.25</v>
      </c>
      <c r="E376" s="1">
        <v>8012.05</v>
      </c>
      <c r="F376" s="1">
        <v>28911612</v>
      </c>
      <c r="G376" s="1">
        <v>1585.96</v>
      </c>
      <c r="H376" s="3">
        <f>IF(ISERR(LN(Table13945[[#This Row],[Close]]/E375)),"-",LN(Table13945[[#This Row],[Close]]/E375))</f>
        <v>2.6598590917946429E-2</v>
      </c>
    </row>
    <row r="377" spans="1:8" x14ac:dyDescent="0.3">
      <c r="A377" s="2">
        <v>43656</v>
      </c>
      <c r="B377" s="1">
        <v>8011.8</v>
      </c>
      <c r="C377" s="1">
        <v>8060.7</v>
      </c>
      <c r="D377" s="1">
        <v>7963.25</v>
      </c>
      <c r="E377" s="1">
        <v>8009.5</v>
      </c>
      <c r="F377" s="1">
        <v>20168825</v>
      </c>
      <c r="G377" s="1">
        <v>1159.6400000000001</v>
      </c>
      <c r="H377" s="3">
        <f>IF(ISERR(LN(Table13945[[#This Row],[Close]]/E376)),"-",LN(Table13945[[#This Row],[Close]]/E376))</f>
        <v>-3.1832126373948608E-4</v>
      </c>
    </row>
    <row r="378" spans="1:8" x14ac:dyDescent="0.3">
      <c r="A378" s="2">
        <v>43657</v>
      </c>
      <c r="B378" s="1">
        <v>8068.3</v>
      </c>
      <c r="C378" s="1">
        <v>8152.9</v>
      </c>
      <c r="D378" s="1">
        <v>8049.7</v>
      </c>
      <c r="E378" s="1">
        <v>8110.05</v>
      </c>
      <c r="F378" s="1">
        <v>23319681</v>
      </c>
      <c r="G378" s="1">
        <v>1446.57</v>
      </c>
      <c r="H378" s="3">
        <f>IF(ISERR(LN(Table13945[[#This Row],[Close]]/E377)),"-",LN(Table13945[[#This Row],[Close]]/E377))</f>
        <v>1.2475696177028945E-2</v>
      </c>
    </row>
    <row r="379" spans="1:8" x14ac:dyDescent="0.3">
      <c r="A379" s="2">
        <v>43658</v>
      </c>
      <c r="B379" s="1">
        <v>8132.4</v>
      </c>
      <c r="C379" s="1">
        <v>8189</v>
      </c>
      <c r="D379" s="1">
        <v>8083.9</v>
      </c>
      <c r="E379" s="1">
        <v>8144.3</v>
      </c>
      <c r="F379" s="1">
        <v>25154226</v>
      </c>
      <c r="G379" s="1">
        <v>1382.94</v>
      </c>
      <c r="H379" s="3">
        <f>IF(ISERR(LN(Table13945[[#This Row],[Close]]/E378)),"-",LN(Table13945[[#This Row],[Close]]/E378))</f>
        <v>4.2142627284406549E-3</v>
      </c>
    </row>
    <row r="380" spans="1:8" x14ac:dyDescent="0.3">
      <c r="A380" s="2">
        <v>43661</v>
      </c>
      <c r="B380" s="1">
        <v>8198.75</v>
      </c>
      <c r="C380" s="1">
        <v>8276.5499999999993</v>
      </c>
      <c r="D380" s="1">
        <v>8151.75</v>
      </c>
      <c r="E380" s="1">
        <v>8231.85</v>
      </c>
      <c r="F380" s="1">
        <v>30224279</v>
      </c>
      <c r="G380" s="1">
        <v>1824.38</v>
      </c>
      <c r="H380" s="3">
        <f>IF(ISERR(LN(Table13945[[#This Row],[Close]]/E379)),"-",LN(Table13945[[#This Row],[Close]]/E379))</f>
        <v>1.0692480726519E-2</v>
      </c>
    </row>
    <row r="381" spans="1:8" x14ac:dyDescent="0.3">
      <c r="A381" s="2">
        <v>43662</v>
      </c>
      <c r="B381" s="1">
        <v>8227.35</v>
      </c>
      <c r="C381" s="1">
        <v>8360.15</v>
      </c>
      <c r="D381" s="1">
        <v>8194.9</v>
      </c>
      <c r="E381" s="1">
        <v>8347.9500000000007</v>
      </c>
      <c r="F381" s="1">
        <v>23479056</v>
      </c>
      <c r="G381" s="1">
        <v>1417.21</v>
      </c>
      <c r="H381" s="3">
        <f>IF(ISERR(LN(Table13945[[#This Row],[Close]]/E380)),"-",LN(Table13945[[#This Row],[Close]]/E380))</f>
        <v>1.4005222947075043E-2</v>
      </c>
    </row>
    <row r="382" spans="1:8" x14ac:dyDescent="0.3">
      <c r="A382" s="2">
        <v>43663</v>
      </c>
      <c r="B382" s="1">
        <v>8351.9500000000007</v>
      </c>
      <c r="C382" s="1">
        <v>8363.75</v>
      </c>
      <c r="D382" s="1">
        <v>8288.5</v>
      </c>
      <c r="E382" s="1">
        <v>8330.75</v>
      </c>
      <c r="F382" s="1">
        <v>19417871</v>
      </c>
      <c r="G382" s="1">
        <v>1143.04</v>
      </c>
      <c r="H382" s="3">
        <f>IF(ISERR(LN(Table13945[[#This Row],[Close]]/E381)),"-",LN(Table13945[[#This Row],[Close]]/E381))</f>
        <v>-2.0625115983061086E-3</v>
      </c>
    </row>
    <row r="383" spans="1:8" x14ac:dyDescent="0.3">
      <c r="A383" s="2">
        <v>43664</v>
      </c>
      <c r="B383" s="1">
        <v>8328</v>
      </c>
      <c r="C383" s="1">
        <v>8329.9500000000007</v>
      </c>
      <c r="D383" s="1">
        <v>8207.2000000000007</v>
      </c>
      <c r="E383" s="1">
        <v>8223.15</v>
      </c>
      <c r="F383" s="1">
        <v>16074397</v>
      </c>
      <c r="G383" s="1">
        <v>1037.27</v>
      </c>
      <c r="H383" s="3">
        <f>IF(ISERR(LN(Table13945[[#This Row],[Close]]/E382)),"-",LN(Table13945[[#This Row],[Close]]/E382))</f>
        <v>-1.3000140800080244E-2</v>
      </c>
    </row>
    <row r="384" spans="1:8" x14ac:dyDescent="0.3">
      <c r="A384" s="2">
        <v>43665</v>
      </c>
      <c r="B384" s="1">
        <v>8253.75</v>
      </c>
      <c r="C384" s="1">
        <v>8288</v>
      </c>
      <c r="D384" s="1">
        <v>8029.95</v>
      </c>
      <c r="E384" s="1">
        <v>8040.1</v>
      </c>
      <c r="F384" s="1">
        <v>31688302</v>
      </c>
      <c r="G384" s="1">
        <v>1450.26</v>
      </c>
      <c r="H384" s="3">
        <f>IF(ISERR(LN(Table13945[[#This Row],[Close]]/E383)),"-",LN(Table13945[[#This Row],[Close]]/E383))</f>
        <v>-2.2511826415606812E-2</v>
      </c>
    </row>
    <row r="385" spans="1:8" x14ac:dyDescent="0.3">
      <c r="A385" s="2">
        <v>43668</v>
      </c>
      <c r="B385" s="1">
        <v>8028.5</v>
      </c>
      <c r="C385" s="1">
        <v>8189.2</v>
      </c>
      <c r="D385" s="1">
        <v>7976.05</v>
      </c>
      <c r="E385" s="1">
        <v>8120.85</v>
      </c>
      <c r="F385" s="1">
        <v>24478258</v>
      </c>
      <c r="G385" s="1">
        <v>1294.2</v>
      </c>
      <c r="H385" s="3">
        <f>IF(ISERR(LN(Table13945[[#This Row],[Close]]/E384)),"-",LN(Table13945[[#This Row],[Close]]/E384))</f>
        <v>9.9933075735226754E-3</v>
      </c>
    </row>
    <row r="386" spans="1:8" x14ac:dyDescent="0.3">
      <c r="A386" s="2">
        <v>43669</v>
      </c>
      <c r="B386" s="1">
        <v>8142.05</v>
      </c>
      <c r="C386" s="1">
        <v>8165.05</v>
      </c>
      <c r="D386" s="1">
        <v>8043.25</v>
      </c>
      <c r="E386" s="1">
        <v>8063.65</v>
      </c>
      <c r="F386" s="1">
        <v>18082819</v>
      </c>
      <c r="G386" s="1">
        <v>1050.29</v>
      </c>
      <c r="H386" s="3">
        <f>IF(ISERR(LN(Table13945[[#This Row],[Close]]/E385)),"-",LN(Table13945[[#This Row],[Close]]/E385))</f>
        <v>-7.0685208886868906E-3</v>
      </c>
    </row>
    <row r="387" spans="1:8" x14ac:dyDescent="0.3">
      <c r="A387" s="2">
        <v>43670</v>
      </c>
      <c r="B387" s="1">
        <v>8057.15</v>
      </c>
      <c r="C387" s="1">
        <v>8071.25</v>
      </c>
      <c r="D387" s="1">
        <v>7890.2</v>
      </c>
      <c r="E387" s="1">
        <v>7920.65</v>
      </c>
      <c r="F387" s="1">
        <v>16878490</v>
      </c>
      <c r="G387" s="1">
        <v>1057.97</v>
      </c>
      <c r="H387" s="3">
        <f>IF(ISERR(LN(Table13945[[#This Row],[Close]]/E386)),"-",LN(Table13945[[#This Row],[Close]]/E386))</f>
        <v>-1.7893034443518287E-2</v>
      </c>
    </row>
    <row r="388" spans="1:8" x14ac:dyDescent="0.3">
      <c r="A388" s="2">
        <v>43671</v>
      </c>
      <c r="B388" s="1">
        <v>7942.5</v>
      </c>
      <c r="C388" s="1">
        <v>8116.6</v>
      </c>
      <c r="D388" s="1">
        <v>7931.4</v>
      </c>
      <c r="E388" s="1">
        <v>8094.35</v>
      </c>
      <c r="F388" s="1">
        <v>26921697</v>
      </c>
      <c r="G388" s="1">
        <v>1535.3</v>
      </c>
      <c r="H388" s="3">
        <f>IF(ISERR(LN(Table13945[[#This Row],[Close]]/E387)),"-",LN(Table13945[[#This Row],[Close]]/E387))</f>
        <v>2.1693014260566534E-2</v>
      </c>
    </row>
    <row r="389" spans="1:8" x14ac:dyDescent="0.3">
      <c r="A389" s="2">
        <v>43672</v>
      </c>
      <c r="B389" s="1">
        <v>8113.4</v>
      </c>
      <c r="C389" s="1">
        <v>8210.1</v>
      </c>
      <c r="D389" s="1">
        <v>8050.05</v>
      </c>
      <c r="E389" s="1">
        <v>8178.9</v>
      </c>
      <c r="F389" s="1">
        <v>23004486</v>
      </c>
      <c r="G389" s="1">
        <v>1225.9100000000001</v>
      </c>
      <c r="H389" s="3">
        <f>IF(ISERR(LN(Table13945[[#This Row],[Close]]/E388)),"-",LN(Table13945[[#This Row],[Close]]/E388))</f>
        <v>1.0391379818188723E-2</v>
      </c>
    </row>
    <row r="390" spans="1:8" x14ac:dyDescent="0.3">
      <c r="A390" s="2">
        <v>43675</v>
      </c>
      <c r="B390" s="1">
        <v>8177.15</v>
      </c>
      <c r="C390" s="1">
        <v>8184</v>
      </c>
      <c r="D390" s="1">
        <v>7994.15</v>
      </c>
      <c r="E390" s="1">
        <v>8039.8</v>
      </c>
      <c r="F390" s="1">
        <v>17179701</v>
      </c>
      <c r="G390" s="1">
        <v>1099.68</v>
      </c>
      <c r="H390" s="3">
        <f>IF(ISERR(LN(Table13945[[#This Row],[Close]]/E389)),"-",LN(Table13945[[#This Row],[Close]]/E389))</f>
        <v>-1.715345998496319E-2</v>
      </c>
    </row>
    <row r="391" spans="1:8" x14ac:dyDescent="0.3">
      <c r="A391" s="2">
        <v>43676</v>
      </c>
      <c r="B391" s="1">
        <v>8039.45</v>
      </c>
      <c r="C391" s="1">
        <v>8205.25</v>
      </c>
      <c r="D391" s="1">
        <v>7853.6</v>
      </c>
      <c r="E391" s="1">
        <v>7877.75</v>
      </c>
      <c r="F391" s="1">
        <v>29027907</v>
      </c>
      <c r="G391" s="1">
        <v>2318.06</v>
      </c>
      <c r="H391" s="3">
        <f>IF(ISERR(LN(Table13945[[#This Row],[Close]]/E390)),"-",LN(Table13945[[#This Row],[Close]]/E390))</f>
        <v>-2.0361877157024214E-2</v>
      </c>
    </row>
    <row r="392" spans="1:8" x14ac:dyDescent="0.3">
      <c r="A392" s="2">
        <v>43677</v>
      </c>
      <c r="B392" s="1">
        <v>7857.6</v>
      </c>
      <c r="C392" s="1">
        <v>7999.6</v>
      </c>
      <c r="D392" s="1">
        <v>7801.85</v>
      </c>
      <c r="E392" s="1">
        <v>7987.5</v>
      </c>
      <c r="F392" s="1">
        <v>23027885</v>
      </c>
      <c r="G392" s="1">
        <v>1480.7</v>
      </c>
      <c r="H392" s="3">
        <f>IF(ISERR(LN(Table13945[[#This Row],[Close]]/E391)),"-",LN(Table13945[[#This Row],[Close]]/E391))</f>
        <v>1.3835489601096354E-2</v>
      </c>
    </row>
    <row r="393" spans="1:8" x14ac:dyDescent="0.3">
      <c r="A393" s="2">
        <v>43678</v>
      </c>
      <c r="B393" s="1">
        <v>7945.05</v>
      </c>
      <c r="C393" s="1">
        <v>7963.15</v>
      </c>
      <c r="D393" s="1">
        <v>7790.1</v>
      </c>
      <c r="E393" s="1">
        <v>7878.75</v>
      </c>
      <c r="F393" s="1">
        <v>16884959</v>
      </c>
      <c r="G393" s="1">
        <v>1132.56</v>
      </c>
      <c r="H393" s="3">
        <f>IF(ISERR(LN(Table13945[[#This Row],[Close]]/E392)),"-",LN(Table13945[[#This Row],[Close]]/E392))</f>
        <v>-1.3708557858470399E-2</v>
      </c>
    </row>
    <row r="394" spans="1:8" x14ac:dyDescent="0.3">
      <c r="A394" s="2">
        <v>43679</v>
      </c>
      <c r="B394" s="1">
        <v>7841.95</v>
      </c>
      <c r="C394" s="1">
        <v>7963.95</v>
      </c>
      <c r="D394" s="1">
        <v>7781.85</v>
      </c>
      <c r="E394" s="1">
        <v>7868.2</v>
      </c>
      <c r="F394" s="1">
        <v>19837745</v>
      </c>
      <c r="G394" s="1">
        <v>1171.25</v>
      </c>
      <c r="H394" s="3">
        <f>IF(ISERR(LN(Table13945[[#This Row],[Close]]/E393)),"-",LN(Table13945[[#This Row],[Close]]/E393))</f>
        <v>-1.3399422210009242E-3</v>
      </c>
    </row>
    <row r="395" spans="1:8" x14ac:dyDescent="0.3">
      <c r="A395" s="2">
        <v>43682</v>
      </c>
      <c r="B395" s="1">
        <v>7819.9</v>
      </c>
      <c r="C395" s="1">
        <v>7881.85</v>
      </c>
      <c r="D395" s="1">
        <v>7735.05</v>
      </c>
      <c r="E395" s="1">
        <v>7807.95</v>
      </c>
      <c r="F395" s="1">
        <v>17966004</v>
      </c>
      <c r="G395" s="1">
        <v>1044.29</v>
      </c>
      <c r="H395" s="3">
        <f>IF(ISERR(LN(Table13945[[#This Row],[Close]]/E394)),"-",LN(Table13945[[#This Row],[Close]]/E394))</f>
        <v>-7.6868742224187932E-3</v>
      </c>
    </row>
    <row r="396" spans="1:8" x14ac:dyDescent="0.3">
      <c r="A396" s="2">
        <v>43683</v>
      </c>
      <c r="B396" s="1">
        <v>7790.9</v>
      </c>
      <c r="C396" s="1">
        <v>7905.9</v>
      </c>
      <c r="D396" s="1">
        <v>7783.75</v>
      </c>
      <c r="E396" s="1">
        <v>7818.5</v>
      </c>
      <c r="F396" s="1">
        <v>20752016</v>
      </c>
      <c r="G396" s="1">
        <v>1265.03</v>
      </c>
      <c r="H396" s="3">
        <f>IF(ISERR(LN(Table13945[[#This Row],[Close]]/E395)),"-",LN(Table13945[[#This Row],[Close]]/E395))</f>
        <v>1.3502748996648566E-3</v>
      </c>
    </row>
    <row r="397" spans="1:8" x14ac:dyDescent="0.3">
      <c r="A397" s="2">
        <v>43684</v>
      </c>
      <c r="B397" s="1">
        <v>7833.7</v>
      </c>
      <c r="C397" s="1">
        <v>7959.95</v>
      </c>
      <c r="D397" s="1">
        <v>7823.75</v>
      </c>
      <c r="E397" s="1">
        <v>7879.75</v>
      </c>
      <c r="F397" s="1">
        <v>25438202</v>
      </c>
      <c r="G397" s="1">
        <v>1419.17</v>
      </c>
      <c r="H397" s="3">
        <f>IF(ISERR(LN(Table13945[[#This Row],[Close]]/E396)),"-",LN(Table13945[[#This Row],[Close]]/E396))</f>
        <v>7.8034571767583985E-3</v>
      </c>
    </row>
    <row r="398" spans="1:8" x14ac:dyDescent="0.3">
      <c r="A398" s="2">
        <v>43685</v>
      </c>
      <c r="B398" s="1">
        <v>7919.1</v>
      </c>
      <c r="C398" s="1">
        <v>7994.1</v>
      </c>
      <c r="D398" s="1">
        <v>7854.2</v>
      </c>
      <c r="E398" s="1">
        <v>7964.8</v>
      </c>
      <c r="F398" s="1">
        <v>33150899</v>
      </c>
      <c r="G398" s="1">
        <v>1966.16</v>
      </c>
      <c r="H398" s="3">
        <f>IF(ISERR(LN(Table13945[[#This Row],[Close]]/E397)),"-",LN(Table13945[[#This Row],[Close]]/E397))</f>
        <v>1.0735655712949526E-2</v>
      </c>
    </row>
    <row r="399" spans="1:8" x14ac:dyDescent="0.3">
      <c r="A399" s="2">
        <v>43686</v>
      </c>
      <c r="B399" s="1">
        <v>8014.95</v>
      </c>
      <c r="C399" s="1">
        <v>8049.1</v>
      </c>
      <c r="D399" s="1">
        <v>7896.4</v>
      </c>
      <c r="E399" s="1">
        <v>7924.05</v>
      </c>
      <c r="F399" s="1">
        <v>23404494</v>
      </c>
      <c r="G399" s="1">
        <v>1404.91</v>
      </c>
      <c r="H399" s="3">
        <f>IF(ISERR(LN(Table13945[[#This Row],[Close]]/E398)),"-",LN(Table13945[[#This Row],[Close]]/E398))</f>
        <v>-5.1293944302664976E-3</v>
      </c>
    </row>
    <row r="400" spans="1:8" x14ac:dyDescent="0.3">
      <c r="A400" s="2">
        <v>43690</v>
      </c>
      <c r="B400" s="1">
        <v>7909.3</v>
      </c>
      <c r="C400" s="1">
        <v>7984.85</v>
      </c>
      <c r="D400" s="1">
        <v>7789.15</v>
      </c>
      <c r="E400" s="1">
        <v>7851.95</v>
      </c>
      <c r="F400" s="1">
        <v>32144659</v>
      </c>
      <c r="G400" s="1">
        <v>1943.19</v>
      </c>
      <c r="H400" s="3">
        <f>IF(ISERR(LN(Table13945[[#This Row],[Close]]/E399)),"-",LN(Table13945[[#This Row],[Close]]/E399))</f>
        <v>-9.1405301713103522E-3</v>
      </c>
    </row>
    <row r="401" spans="1:8" x14ac:dyDescent="0.3">
      <c r="A401" s="2">
        <v>43691</v>
      </c>
      <c r="B401" s="1">
        <v>7859.1</v>
      </c>
      <c r="C401" s="1">
        <v>7866.2</v>
      </c>
      <c r="D401" s="1">
        <v>7550.55</v>
      </c>
      <c r="E401" s="1">
        <v>7744.3</v>
      </c>
      <c r="F401" s="1">
        <v>36682894</v>
      </c>
      <c r="G401" s="1">
        <v>2150.7600000000002</v>
      </c>
      <c r="H401" s="3">
        <f>IF(ISERR(LN(Table13945[[#This Row],[Close]]/E400)),"-",LN(Table13945[[#This Row],[Close]]/E400))</f>
        <v>-1.3804819696223223E-2</v>
      </c>
    </row>
    <row r="402" spans="1:8" x14ac:dyDescent="0.3">
      <c r="A402" s="2">
        <v>43693</v>
      </c>
      <c r="B402" s="1">
        <v>7738.35</v>
      </c>
      <c r="C402" s="1">
        <v>7756.6</v>
      </c>
      <c r="D402" s="1">
        <v>7636.2</v>
      </c>
      <c r="E402" s="1">
        <v>7684.3</v>
      </c>
      <c r="F402" s="1">
        <v>24314700</v>
      </c>
      <c r="G402" s="1">
        <v>1335.36</v>
      </c>
      <c r="H402" s="3">
        <f>IF(ISERR(LN(Table13945[[#This Row],[Close]]/E401)),"-",LN(Table13945[[#This Row],[Close]]/E401))</f>
        <v>-7.7778025836122726E-3</v>
      </c>
    </row>
    <row r="403" spans="1:8" x14ac:dyDescent="0.3">
      <c r="A403" s="2">
        <v>43696</v>
      </c>
      <c r="B403" s="1">
        <v>7770.3</v>
      </c>
      <c r="C403" s="1">
        <v>7851.15</v>
      </c>
      <c r="D403" s="1">
        <v>7727.55</v>
      </c>
      <c r="E403" s="1">
        <v>7741.35</v>
      </c>
      <c r="F403" s="1">
        <v>27026444</v>
      </c>
      <c r="G403" s="1">
        <v>1398.59</v>
      </c>
      <c r="H403" s="3">
        <f>IF(ISERR(LN(Table13945[[#This Row],[Close]]/E402)),"-",LN(Table13945[[#This Row],[Close]]/E402))</f>
        <v>7.3968046874070131E-3</v>
      </c>
    </row>
    <row r="404" spans="1:8" x14ac:dyDescent="0.3">
      <c r="A404" s="2">
        <v>43697</v>
      </c>
      <c r="B404" s="1">
        <v>7764.85</v>
      </c>
      <c r="C404" s="1">
        <v>7772.1</v>
      </c>
      <c r="D404" s="1">
        <v>7676.45</v>
      </c>
      <c r="E404" s="1">
        <v>7749.7</v>
      </c>
      <c r="F404" s="1">
        <v>24848681</v>
      </c>
      <c r="G404" s="1">
        <v>1141.6400000000001</v>
      </c>
      <c r="H404" s="3">
        <f>IF(ISERR(LN(Table13945[[#This Row],[Close]]/E403)),"-",LN(Table13945[[#This Row],[Close]]/E403))</f>
        <v>1.0780419414668375E-3</v>
      </c>
    </row>
    <row r="405" spans="1:8" x14ac:dyDescent="0.3">
      <c r="A405" s="2">
        <v>43698</v>
      </c>
      <c r="B405" s="1">
        <v>7732.95</v>
      </c>
      <c r="C405" s="1">
        <v>7765</v>
      </c>
      <c r="D405" s="1">
        <v>7660.65</v>
      </c>
      <c r="E405" s="1">
        <v>7677.25</v>
      </c>
      <c r="F405" s="1">
        <v>21929032</v>
      </c>
      <c r="G405" s="1">
        <v>1084.83</v>
      </c>
      <c r="H405" s="3">
        <f>IF(ISERR(LN(Table13945[[#This Row],[Close]]/E404)),"-",LN(Table13945[[#This Row],[Close]]/E404))</f>
        <v>-9.3927228190977749E-3</v>
      </c>
    </row>
    <row r="406" spans="1:8" x14ac:dyDescent="0.3">
      <c r="A406" s="2">
        <v>43699</v>
      </c>
      <c r="B406" s="1">
        <v>7667.8</v>
      </c>
      <c r="C406" s="1">
        <v>7746.35</v>
      </c>
      <c r="D406" s="1">
        <v>7630.2</v>
      </c>
      <c r="E406" s="1">
        <v>7670.85</v>
      </c>
      <c r="F406" s="1">
        <v>21414739</v>
      </c>
      <c r="G406" s="1">
        <v>1075.46</v>
      </c>
      <c r="H406" s="3">
        <f>IF(ISERR(LN(Table13945[[#This Row],[Close]]/E405)),"-",LN(Table13945[[#This Row],[Close]]/E405))</f>
        <v>-8.3397949856262802E-4</v>
      </c>
    </row>
    <row r="407" spans="1:8" x14ac:dyDescent="0.3">
      <c r="A407" s="2">
        <v>43700</v>
      </c>
      <c r="B407" s="1">
        <v>7669</v>
      </c>
      <c r="C407" s="1">
        <v>7793</v>
      </c>
      <c r="D407" s="1">
        <v>7554.7</v>
      </c>
      <c r="E407" s="1">
        <v>7780.55</v>
      </c>
      <c r="F407" s="1">
        <v>19976325</v>
      </c>
      <c r="G407" s="1">
        <v>1096.98</v>
      </c>
      <c r="H407" s="3">
        <f>IF(ISERR(LN(Table13945[[#This Row],[Close]]/E406)),"-",LN(Table13945[[#This Row],[Close]]/E406))</f>
        <v>1.4199599158057611E-2</v>
      </c>
    </row>
    <row r="408" spans="1:8" x14ac:dyDescent="0.3">
      <c r="A408" s="2">
        <v>43703</v>
      </c>
      <c r="B408" s="1">
        <v>7834.95</v>
      </c>
      <c r="C408" s="1">
        <v>7858</v>
      </c>
      <c r="D408" s="1">
        <v>7690.75</v>
      </c>
      <c r="E408" s="1">
        <v>7824.3</v>
      </c>
      <c r="F408" s="1">
        <v>20959542</v>
      </c>
      <c r="G408" s="1">
        <v>1215.92</v>
      </c>
      <c r="H408" s="3">
        <f>IF(ISERR(LN(Table13945[[#This Row],[Close]]/E407)),"-",LN(Table13945[[#This Row],[Close]]/E407))</f>
        <v>5.6072457767082744E-3</v>
      </c>
    </row>
    <row r="409" spans="1:8" x14ac:dyDescent="0.3">
      <c r="A409" s="2">
        <v>43704</v>
      </c>
      <c r="B409" s="1">
        <v>7869.25</v>
      </c>
      <c r="C409" s="1">
        <v>7896.3</v>
      </c>
      <c r="D409" s="1">
        <v>7804.2</v>
      </c>
      <c r="E409" s="1">
        <v>7812.1</v>
      </c>
      <c r="F409" s="1">
        <v>23416802</v>
      </c>
      <c r="G409" s="1">
        <v>1365.94</v>
      </c>
      <c r="H409" s="3">
        <f>IF(ISERR(LN(Table13945[[#This Row],[Close]]/E408)),"-",LN(Table13945[[#This Row],[Close]]/E408))</f>
        <v>-1.5604618039477582E-3</v>
      </c>
    </row>
    <row r="410" spans="1:8" x14ac:dyDescent="0.3">
      <c r="A410" s="2">
        <v>43705</v>
      </c>
      <c r="B410" s="1">
        <v>7824.5</v>
      </c>
      <c r="C410" s="1">
        <v>7897.1</v>
      </c>
      <c r="D410" s="1">
        <v>7701.35</v>
      </c>
      <c r="E410" s="1">
        <v>7738.65</v>
      </c>
      <c r="F410" s="1">
        <v>17740897</v>
      </c>
      <c r="G410" s="1">
        <v>962.62</v>
      </c>
      <c r="H410" s="3">
        <f>IF(ISERR(LN(Table13945[[#This Row],[Close]]/E409)),"-",LN(Table13945[[#This Row],[Close]]/E409))</f>
        <v>-9.4465599674643987E-3</v>
      </c>
    </row>
    <row r="411" spans="1:8" x14ac:dyDescent="0.3">
      <c r="A411" s="2">
        <v>43706</v>
      </c>
      <c r="B411" s="1">
        <v>7802</v>
      </c>
      <c r="C411" s="1">
        <v>7933.45</v>
      </c>
      <c r="D411" s="1">
        <v>7742.15</v>
      </c>
      <c r="E411" s="1">
        <v>7912.5</v>
      </c>
      <c r="F411" s="1">
        <v>33594732</v>
      </c>
      <c r="G411" s="1">
        <v>1828.44</v>
      </c>
      <c r="H411" s="3">
        <f>IF(ISERR(LN(Table13945[[#This Row],[Close]]/E410)),"-",LN(Table13945[[#This Row],[Close]]/E410))</f>
        <v>2.2216533686003785E-2</v>
      </c>
    </row>
    <row r="412" spans="1:8" x14ac:dyDescent="0.3">
      <c r="A412" s="2">
        <v>43707</v>
      </c>
      <c r="B412" s="1">
        <v>7916.3</v>
      </c>
      <c r="C412" s="1">
        <v>8112.55</v>
      </c>
      <c r="D412" s="1">
        <v>7875.85</v>
      </c>
      <c r="E412" s="1">
        <v>8072.05</v>
      </c>
      <c r="F412" s="1">
        <v>26149402</v>
      </c>
      <c r="G412" s="1">
        <v>1548.64</v>
      </c>
      <c r="H412" s="3">
        <f>IF(ISERR(LN(Table13945[[#This Row],[Close]]/E411)),"-",LN(Table13945[[#This Row],[Close]]/E411))</f>
        <v>1.9963689813563282E-2</v>
      </c>
    </row>
    <row r="413" spans="1:8" x14ac:dyDescent="0.3">
      <c r="A413" s="2">
        <v>43711</v>
      </c>
      <c r="B413" s="1">
        <v>8032.9</v>
      </c>
      <c r="C413" s="1">
        <v>8104.7</v>
      </c>
      <c r="D413" s="1">
        <v>7939.7</v>
      </c>
      <c r="E413" s="1">
        <v>7976.45</v>
      </c>
      <c r="F413" s="1">
        <v>23724430</v>
      </c>
      <c r="G413" s="1">
        <v>1342.65</v>
      </c>
      <c r="H413" s="3">
        <f>IF(ISERR(LN(Table13945[[#This Row],[Close]]/E412)),"-",LN(Table13945[[#This Row],[Close]]/E412))</f>
        <v>-1.1914026958053853E-2</v>
      </c>
    </row>
    <row r="414" spans="1:8" x14ac:dyDescent="0.3">
      <c r="A414" s="2">
        <v>43712</v>
      </c>
      <c r="B414" s="1">
        <v>7931.6</v>
      </c>
      <c r="C414" s="1">
        <v>7985</v>
      </c>
      <c r="D414" s="1">
        <v>7768</v>
      </c>
      <c r="E414" s="1">
        <v>7967.65</v>
      </c>
      <c r="F414" s="1">
        <v>48471288</v>
      </c>
      <c r="G414" s="1">
        <v>2434.02</v>
      </c>
      <c r="H414" s="3">
        <f>IF(ISERR(LN(Table13945[[#This Row],[Close]]/E413)),"-",LN(Table13945[[#This Row],[Close]]/E413))</f>
        <v>-1.1038567110801577E-3</v>
      </c>
    </row>
    <row r="415" spans="1:8" x14ac:dyDescent="0.3">
      <c r="A415" s="2">
        <v>43713</v>
      </c>
      <c r="B415" s="1">
        <v>7998.95</v>
      </c>
      <c r="C415" s="1">
        <v>8086.55</v>
      </c>
      <c r="D415" s="1">
        <v>7969.1</v>
      </c>
      <c r="E415" s="1">
        <v>8071.75</v>
      </c>
      <c r="F415" s="1">
        <v>21299409</v>
      </c>
      <c r="G415" s="1">
        <v>1320.79</v>
      </c>
      <c r="H415" s="3">
        <f>IF(ISERR(LN(Table13945[[#This Row],[Close]]/E414)),"-",LN(Table13945[[#This Row],[Close]]/E414))</f>
        <v>1.2980717698292683E-2</v>
      </c>
    </row>
    <row r="416" spans="1:8" x14ac:dyDescent="0.3">
      <c r="A416" s="2">
        <v>43714</v>
      </c>
      <c r="B416" s="1">
        <v>8028.5</v>
      </c>
      <c r="C416" s="1">
        <v>8084.65</v>
      </c>
      <c r="D416" s="1">
        <v>7966.2</v>
      </c>
      <c r="E416" s="1">
        <v>8068.75</v>
      </c>
      <c r="F416" s="1">
        <v>26418573</v>
      </c>
      <c r="G416" s="1">
        <v>1531.05</v>
      </c>
      <c r="H416" s="3">
        <f>IF(ISERR(LN(Table13945[[#This Row],[Close]]/E415)),"-",LN(Table13945[[#This Row],[Close]]/E415))</f>
        <v>-3.7173570020094837E-4</v>
      </c>
    </row>
    <row r="417" spans="1:8" x14ac:dyDescent="0.3">
      <c r="A417" s="2">
        <v>43717</v>
      </c>
      <c r="B417" s="1">
        <v>8067.4</v>
      </c>
      <c r="C417" s="1">
        <v>8130.9</v>
      </c>
      <c r="D417" s="1">
        <v>8047.5</v>
      </c>
      <c r="E417" s="1">
        <v>8077.9</v>
      </c>
      <c r="F417" s="1">
        <v>15734592</v>
      </c>
      <c r="G417" s="1">
        <v>969.21</v>
      </c>
      <c r="H417" s="3">
        <f>IF(ISERR(LN(Table13945[[#This Row],[Close]]/E416)),"-",LN(Table13945[[#This Row],[Close]]/E416))</f>
        <v>1.1333621499740308E-3</v>
      </c>
    </row>
    <row r="418" spans="1:8" x14ac:dyDescent="0.3">
      <c r="A418" s="2">
        <v>43719</v>
      </c>
      <c r="B418" s="1">
        <v>8107.65</v>
      </c>
      <c r="C418" s="1">
        <v>8157.85</v>
      </c>
      <c r="D418" s="1">
        <v>8053.1</v>
      </c>
      <c r="E418" s="1">
        <v>8082.9</v>
      </c>
      <c r="F418" s="1">
        <v>19802529</v>
      </c>
      <c r="G418" s="1">
        <v>1234.6400000000001</v>
      </c>
      <c r="H418" s="3">
        <f>IF(ISERR(LN(Table13945[[#This Row],[Close]]/E417)),"-",LN(Table13945[[#This Row],[Close]]/E417))</f>
        <v>6.1878126819681523E-4</v>
      </c>
    </row>
    <row r="419" spans="1:8" x14ac:dyDescent="0.3">
      <c r="A419" s="2">
        <v>43720</v>
      </c>
      <c r="B419" s="1">
        <v>8113.25</v>
      </c>
      <c r="C419" s="1">
        <v>8168.5</v>
      </c>
      <c r="D419" s="1">
        <v>8040.25</v>
      </c>
      <c r="E419" s="1">
        <v>8102.15</v>
      </c>
      <c r="F419" s="1">
        <v>21037191</v>
      </c>
      <c r="G419" s="1">
        <v>1150.51</v>
      </c>
      <c r="H419" s="3">
        <f>IF(ISERR(LN(Table13945[[#This Row],[Close]]/E418)),"-",LN(Table13945[[#This Row],[Close]]/E418))</f>
        <v>2.3787395253050763E-3</v>
      </c>
    </row>
    <row r="420" spans="1:8" x14ac:dyDescent="0.3">
      <c r="A420" s="2">
        <v>43721</v>
      </c>
      <c r="B420" s="1">
        <v>8141.4</v>
      </c>
      <c r="C420" s="1">
        <v>8141.7</v>
      </c>
      <c r="D420" s="1">
        <v>7974.65</v>
      </c>
      <c r="E420" s="1">
        <v>8033.05</v>
      </c>
      <c r="F420" s="1">
        <v>20150637</v>
      </c>
      <c r="G420" s="1">
        <v>1388.06</v>
      </c>
      <c r="H420" s="3">
        <f>IF(ISERR(LN(Table13945[[#This Row],[Close]]/E419)),"-",LN(Table13945[[#This Row],[Close]]/E419))</f>
        <v>-8.5651770593260183E-3</v>
      </c>
    </row>
    <row r="421" spans="1:8" x14ac:dyDescent="0.3">
      <c r="A421" s="2">
        <v>43724</v>
      </c>
      <c r="B421" s="1">
        <v>8005.3</v>
      </c>
      <c r="C421" s="1">
        <v>8119.4</v>
      </c>
      <c r="D421" s="1">
        <v>7978.15</v>
      </c>
      <c r="E421" s="1">
        <v>8070.65</v>
      </c>
      <c r="F421" s="1">
        <v>17790093</v>
      </c>
      <c r="G421" s="1">
        <v>1185.18</v>
      </c>
      <c r="H421" s="3">
        <f>IF(ISERR(LN(Table13945[[#This Row],[Close]]/E420)),"-",LN(Table13945[[#This Row],[Close]]/E420))</f>
        <v>4.6697427705433931E-3</v>
      </c>
    </row>
    <row r="422" spans="1:8" x14ac:dyDescent="0.3">
      <c r="A422" s="2">
        <v>43725</v>
      </c>
      <c r="B422" s="1">
        <v>8082.05</v>
      </c>
      <c r="C422" s="1">
        <v>8106</v>
      </c>
      <c r="D422" s="1">
        <v>7919.2</v>
      </c>
      <c r="E422" s="1">
        <v>7933.85</v>
      </c>
      <c r="F422" s="1">
        <v>14025483</v>
      </c>
      <c r="G422" s="1">
        <v>889.54</v>
      </c>
      <c r="H422" s="3">
        <f>IF(ISERR(LN(Table13945[[#This Row],[Close]]/E421)),"-",LN(Table13945[[#This Row],[Close]]/E421))</f>
        <v>-1.7095608328378271E-2</v>
      </c>
    </row>
    <row r="423" spans="1:8" x14ac:dyDescent="0.3">
      <c r="A423" s="2">
        <v>43726</v>
      </c>
      <c r="B423" s="1">
        <v>7973.95</v>
      </c>
      <c r="C423" s="1">
        <v>7984.05</v>
      </c>
      <c r="D423" s="1">
        <v>7882.55</v>
      </c>
      <c r="E423" s="1">
        <v>7923.45</v>
      </c>
      <c r="F423" s="1">
        <v>13303904</v>
      </c>
      <c r="G423" s="1">
        <v>787.3</v>
      </c>
      <c r="H423" s="3">
        <f>IF(ISERR(LN(Table13945[[#This Row],[Close]]/E422)),"-",LN(Table13945[[#This Row],[Close]]/E422))</f>
        <v>-1.3116989009664352E-3</v>
      </c>
    </row>
    <row r="424" spans="1:8" x14ac:dyDescent="0.3">
      <c r="A424" s="2">
        <v>43727</v>
      </c>
      <c r="B424" s="1">
        <v>7922.4</v>
      </c>
      <c r="C424" s="1">
        <v>7938.75</v>
      </c>
      <c r="D424" s="1">
        <v>7777.75</v>
      </c>
      <c r="E424" s="1">
        <v>7799.6</v>
      </c>
      <c r="F424" s="1">
        <v>14945082</v>
      </c>
      <c r="G424" s="1">
        <v>931.67</v>
      </c>
      <c r="H424" s="3">
        <f>IF(ISERR(LN(Table13945[[#This Row],[Close]]/E423)),"-",LN(Table13945[[#This Row],[Close]]/E423))</f>
        <v>-1.575426670886924E-2</v>
      </c>
    </row>
    <row r="425" spans="1:8" x14ac:dyDescent="0.3">
      <c r="A425" s="2">
        <v>43728</v>
      </c>
      <c r="B425" s="1">
        <v>7839.55</v>
      </c>
      <c r="C425" s="1">
        <v>8018.4</v>
      </c>
      <c r="D425" s="1">
        <v>7745.55</v>
      </c>
      <c r="E425" s="1">
        <v>7983.55</v>
      </c>
      <c r="F425" s="1">
        <v>31980005</v>
      </c>
      <c r="G425" s="1">
        <v>1872.1</v>
      </c>
      <c r="H425" s="3">
        <f>IF(ISERR(LN(Table13945[[#This Row],[Close]]/E424)),"-",LN(Table13945[[#This Row],[Close]]/E424))</f>
        <v>2.3310724365979141E-2</v>
      </c>
    </row>
    <row r="426" spans="1:8" x14ac:dyDescent="0.3">
      <c r="A426" s="2">
        <v>43731</v>
      </c>
      <c r="B426" s="1">
        <v>8063.1</v>
      </c>
      <c r="C426" s="1">
        <v>8073.7</v>
      </c>
      <c r="D426" s="1">
        <v>7802.3</v>
      </c>
      <c r="E426" s="1">
        <v>7857.25</v>
      </c>
      <c r="F426" s="1">
        <v>21304659</v>
      </c>
      <c r="G426" s="1">
        <v>1403.38</v>
      </c>
      <c r="H426" s="3">
        <f>IF(ISERR(LN(Table13945[[#This Row],[Close]]/E425)),"-",LN(Table13945[[#This Row],[Close]]/E425))</f>
        <v>-1.594650224745426E-2</v>
      </c>
    </row>
    <row r="427" spans="1:8" x14ac:dyDescent="0.3">
      <c r="A427" s="2">
        <v>43732</v>
      </c>
      <c r="B427" s="1">
        <v>7831</v>
      </c>
      <c r="C427" s="1">
        <v>7976.15</v>
      </c>
      <c r="D427" s="1">
        <v>7773.85</v>
      </c>
      <c r="E427" s="1">
        <v>7891.95</v>
      </c>
      <c r="F427" s="1">
        <v>19665827</v>
      </c>
      <c r="G427" s="1">
        <v>1222.97</v>
      </c>
      <c r="H427" s="3">
        <f>IF(ISERR(LN(Table13945[[#This Row],[Close]]/E426)),"-",LN(Table13945[[#This Row],[Close]]/E426))</f>
        <v>4.4065801628294212E-3</v>
      </c>
    </row>
    <row r="428" spans="1:8" x14ac:dyDescent="0.3">
      <c r="A428" s="2">
        <v>43733</v>
      </c>
      <c r="B428" s="1">
        <v>7860.9</v>
      </c>
      <c r="C428" s="1">
        <v>7887.5</v>
      </c>
      <c r="D428" s="1">
        <v>7759.75</v>
      </c>
      <c r="E428" s="1">
        <v>7789.7</v>
      </c>
      <c r="F428" s="1">
        <v>19504844</v>
      </c>
      <c r="G428" s="1">
        <v>1069.8399999999999</v>
      </c>
      <c r="H428" s="3">
        <f>IF(ISERR(LN(Table13945[[#This Row],[Close]]/E427)),"-",LN(Table13945[[#This Row],[Close]]/E427))</f>
        <v>-1.3040904380981317E-2</v>
      </c>
    </row>
    <row r="429" spans="1:8" x14ac:dyDescent="0.3">
      <c r="A429" s="2">
        <v>43734</v>
      </c>
      <c r="B429" s="1">
        <v>7818.7</v>
      </c>
      <c r="C429" s="1">
        <v>7871.15</v>
      </c>
      <c r="D429" s="1">
        <v>7788.6</v>
      </c>
      <c r="E429" s="1">
        <v>7857.3</v>
      </c>
      <c r="F429" s="1">
        <v>19791983</v>
      </c>
      <c r="G429" s="1">
        <v>1131.0999999999999</v>
      </c>
      <c r="H429" s="3">
        <f>IF(ISERR(LN(Table13945[[#This Row],[Close]]/E428)),"-",LN(Table13945[[#This Row],[Close]]/E428))</f>
        <v>8.640687747492581E-3</v>
      </c>
    </row>
    <row r="430" spans="1:8" x14ac:dyDescent="0.3">
      <c r="A430" s="2">
        <v>43735</v>
      </c>
      <c r="B430" s="1">
        <v>7837.25</v>
      </c>
      <c r="C430" s="1">
        <v>7842.95</v>
      </c>
      <c r="D430" s="1">
        <v>7683.25</v>
      </c>
      <c r="E430" s="1">
        <v>7695.3</v>
      </c>
      <c r="F430" s="1">
        <v>21665393</v>
      </c>
      <c r="G430" s="1">
        <v>1298.6500000000001</v>
      </c>
      <c r="H430" s="3">
        <f>IF(ISERR(LN(Table13945[[#This Row],[Close]]/E429)),"-",LN(Table13945[[#This Row],[Close]]/E429))</f>
        <v>-2.0833283091490108E-2</v>
      </c>
    </row>
    <row r="431" spans="1:8" x14ac:dyDescent="0.3">
      <c r="A431" s="2">
        <v>43738</v>
      </c>
      <c r="B431" s="1">
        <v>7688.15</v>
      </c>
      <c r="C431" s="1">
        <v>7692.95</v>
      </c>
      <c r="D431" s="1">
        <v>7509.1</v>
      </c>
      <c r="E431" s="1">
        <v>7547.75</v>
      </c>
      <c r="F431" s="1">
        <v>27825051</v>
      </c>
      <c r="G431" s="1">
        <v>1628.43</v>
      </c>
      <c r="H431" s="3">
        <f>IF(ISERR(LN(Table13945[[#This Row],[Close]]/E430)),"-",LN(Table13945[[#This Row],[Close]]/E430))</f>
        <v>-1.9360247284541422E-2</v>
      </c>
    </row>
    <row r="432" spans="1:8" x14ac:dyDescent="0.3">
      <c r="A432" s="2">
        <v>43739</v>
      </c>
      <c r="B432" s="1">
        <v>7552.35</v>
      </c>
      <c r="C432" s="1">
        <v>7601.4</v>
      </c>
      <c r="D432" s="1">
        <v>7388.6</v>
      </c>
      <c r="E432" s="1">
        <v>7466.45</v>
      </c>
      <c r="F432" s="1">
        <v>23157019</v>
      </c>
      <c r="G432" s="1">
        <v>1461.58</v>
      </c>
      <c r="H432" s="3">
        <f>IF(ISERR(LN(Table13945[[#This Row],[Close]]/E431)),"-",LN(Table13945[[#This Row],[Close]]/E431))</f>
        <v>-1.0829853686413291E-2</v>
      </c>
    </row>
    <row r="433" spans="1:8" x14ac:dyDescent="0.3">
      <c r="A433" s="2">
        <v>43741</v>
      </c>
      <c r="B433" s="1">
        <v>7418.8</v>
      </c>
      <c r="C433" s="1">
        <v>7497.3</v>
      </c>
      <c r="D433" s="1">
        <v>7323.3</v>
      </c>
      <c r="E433" s="1">
        <v>7461.75</v>
      </c>
      <c r="F433" s="1">
        <v>22004567</v>
      </c>
      <c r="G433" s="1">
        <v>1410.12</v>
      </c>
      <c r="H433" s="3">
        <f>IF(ISERR(LN(Table13945[[#This Row],[Close]]/E432)),"-",LN(Table13945[[#This Row],[Close]]/E432))</f>
        <v>-6.296807592737272E-4</v>
      </c>
    </row>
    <row r="434" spans="1:8" x14ac:dyDescent="0.3">
      <c r="A434" s="2">
        <v>43742</v>
      </c>
      <c r="B434" s="1">
        <v>7490.1</v>
      </c>
      <c r="C434" s="1">
        <v>7525.15</v>
      </c>
      <c r="D434" s="1">
        <v>7383.05</v>
      </c>
      <c r="E434" s="1">
        <v>7396.9</v>
      </c>
      <c r="F434" s="1">
        <v>19850970</v>
      </c>
      <c r="G434" s="1">
        <v>1243.8800000000001</v>
      </c>
      <c r="H434" s="3">
        <f>IF(ISERR(LN(Table13945[[#This Row],[Close]]/E433)),"-",LN(Table13945[[#This Row],[Close]]/E433))</f>
        <v>-8.7289776352804348E-3</v>
      </c>
    </row>
    <row r="435" spans="1:8" x14ac:dyDescent="0.3">
      <c r="A435" s="2">
        <v>43745</v>
      </c>
      <c r="B435" s="1">
        <v>7396.8</v>
      </c>
      <c r="C435" s="1">
        <v>7414.15</v>
      </c>
      <c r="D435" s="1">
        <v>7126.55</v>
      </c>
      <c r="E435" s="1">
        <v>7148.95</v>
      </c>
      <c r="F435" s="1">
        <v>50425883</v>
      </c>
      <c r="G435" s="1">
        <v>2542.8000000000002</v>
      </c>
      <c r="H435" s="3">
        <f>IF(ISERR(LN(Table13945[[#This Row],[Close]]/E434)),"-",LN(Table13945[[#This Row],[Close]]/E434))</f>
        <v>-3.4095500745077341E-2</v>
      </c>
    </row>
    <row r="436" spans="1:8" x14ac:dyDescent="0.3">
      <c r="A436" s="2">
        <v>43747</v>
      </c>
      <c r="B436" s="1">
        <v>7154.7</v>
      </c>
      <c r="C436" s="1">
        <v>7256.1</v>
      </c>
      <c r="D436" s="1">
        <v>7047.1</v>
      </c>
      <c r="E436" s="1">
        <v>7235.6</v>
      </c>
      <c r="F436" s="1">
        <v>40573165</v>
      </c>
      <c r="G436" s="1">
        <v>2263.13</v>
      </c>
      <c r="H436" s="3">
        <f>IF(ISERR(LN(Table13945[[#This Row],[Close]]/E435)),"-",LN(Table13945[[#This Row],[Close]]/E435))</f>
        <v>1.2047794070259011E-2</v>
      </c>
    </row>
    <row r="437" spans="1:8" x14ac:dyDescent="0.3">
      <c r="A437" s="2">
        <v>43748</v>
      </c>
      <c r="B437" s="1">
        <v>7200.25</v>
      </c>
      <c r="C437" s="1">
        <v>7272.8</v>
      </c>
      <c r="D437" s="1">
        <v>7130.5</v>
      </c>
      <c r="E437" s="1">
        <v>7235.6</v>
      </c>
      <c r="F437" s="1">
        <v>32158746</v>
      </c>
      <c r="G437" s="1">
        <v>1738.8</v>
      </c>
      <c r="H437" s="3">
        <f>IF(ISERR(LN(Table13945[[#This Row],[Close]]/E436)),"-",LN(Table13945[[#This Row],[Close]]/E436))</f>
        <v>0</v>
      </c>
    </row>
    <row r="438" spans="1:8" x14ac:dyDescent="0.3">
      <c r="A438" s="2">
        <v>43749</v>
      </c>
      <c r="B438" s="1">
        <v>7256.6</v>
      </c>
      <c r="C438" s="1">
        <v>7292.7</v>
      </c>
      <c r="D438" s="1">
        <v>7115.65</v>
      </c>
      <c r="E438" s="1">
        <v>7278.45</v>
      </c>
      <c r="F438" s="1">
        <v>48444041</v>
      </c>
      <c r="G438" s="1">
        <v>2312.4699999999998</v>
      </c>
      <c r="H438" s="3">
        <f>IF(ISERR(LN(Table13945[[#This Row],[Close]]/E437)),"-",LN(Table13945[[#This Row],[Close]]/E437))</f>
        <v>5.9046406063432864E-3</v>
      </c>
    </row>
    <row r="439" spans="1:8" x14ac:dyDescent="0.3">
      <c r="A439" s="2">
        <v>43752</v>
      </c>
      <c r="B439" s="1">
        <v>7296.05</v>
      </c>
      <c r="C439" s="1">
        <v>7411.8</v>
      </c>
      <c r="D439" s="1">
        <v>7281.85</v>
      </c>
      <c r="E439" s="1">
        <v>7361.7</v>
      </c>
      <c r="F439" s="1">
        <v>31876503</v>
      </c>
      <c r="G439" s="1">
        <v>1573.68</v>
      </c>
      <c r="H439" s="3">
        <f>IF(ISERR(LN(Table13945[[#This Row],[Close]]/E438)),"-",LN(Table13945[[#This Row],[Close]]/E438))</f>
        <v>1.137295687859665E-2</v>
      </c>
    </row>
    <row r="440" spans="1:8" x14ac:dyDescent="0.3">
      <c r="A440" s="2">
        <v>43753</v>
      </c>
      <c r="B440" s="1">
        <v>7371.75</v>
      </c>
      <c r="C440" s="1">
        <v>7434.05</v>
      </c>
      <c r="D440" s="1">
        <v>7349.25</v>
      </c>
      <c r="E440" s="1">
        <v>7420.65</v>
      </c>
      <c r="F440" s="1">
        <v>22620088</v>
      </c>
      <c r="G440" s="1">
        <v>1142.68</v>
      </c>
      <c r="H440" s="3">
        <f>IF(ISERR(LN(Table13945[[#This Row],[Close]]/E439)),"-",LN(Table13945[[#This Row],[Close]]/E439))</f>
        <v>7.9757700904228221E-3</v>
      </c>
    </row>
    <row r="441" spans="1:8" x14ac:dyDescent="0.3">
      <c r="A441" s="2">
        <v>43754</v>
      </c>
      <c r="B441" s="1">
        <v>7448.05</v>
      </c>
      <c r="C441" s="1">
        <v>7486</v>
      </c>
      <c r="D441" s="1">
        <v>7387.9</v>
      </c>
      <c r="E441" s="1">
        <v>7475.35</v>
      </c>
      <c r="F441" s="1">
        <v>20010864</v>
      </c>
      <c r="G441" s="1">
        <v>1027.06</v>
      </c>
      <c r="H441" s="3">
        <f>IF(ISERR(LN(Table13945[[#This Row],[Close]]/E440)),"-",LN(Table13945[[#This Row],[Close]]/E440))</f>
        <v>7.3442865023690121E-3</v>
      </c>
    </row>
    <row r="442" spans="1:8" x14ac:dyDescent="0.3">
      <c r="A442" s="2">
        <v>43755</v>
      </c>
      <c r="B442" s="1">
        <v>7480.15</v>
      </c>
      <c r="C442" s="1">
        <v>7545.35</v>
      </c>
      <c r="D442" s="1">
        <v>7428.65</v>
      </c>
      <c r="E442" s="1">
        <v>7533.45</v>
      </c>
      <c r="F442" s="1">
        <v>15309004</v>
      </c>
      <c r="G442" s="1">
        <v>996.27</v>
      </c>
      <c r="H442" s="3">
        <f>IF(ISERR(LN(Table13945[[#This Row],[Close]]/E441)),"-",LN(Table13945[[#This Row],[Close]]/E441))</f>
        <v>7.7421632928012978E-3</v>
      </c>
    </row>
    <row r="443" spans="1:8" x14ac:dyDescent="0.3">
      <c r="A443" s="2">
        <v>43756</v>
      </c>
      <c r="B443" s="1">
        <v>7530.65</v>
      </c>
      <c r="C443" s="1">
        <v>7651.95</v>
      </c>
      <c r="D443" s="1">
        <v>7500.5</v>
      </c>
      <c r="E443" s="1">
        <v>7608.15</v>
      </c>
      <c r="F443" s="1">
        <v>21564016</v>
      </c>
      <c r="G443" s="1">
        <v>1328.41</v>
      </c>
      <c r="H443" s="3">
        <f>IF(ISERR(LN(Table13945[[#This Row],[Close]]/E442)),"-",LN(Table13945[[#This Row],[Close]]/E442))</f>
        <v>9.8669369211816082E-3</v>
      </c>
    </row>
    <row r="444" spans="1:8" x14ac:dyDescent="0.3">
      <c r="A444" s="2">
        <v>43760</v>
      </c>
      <c r="B444" s="1">
        <v>7607.95</v>
      </c>
      <c r="C444" s="1">
        <v>7799.4</v>
      </c>
      <c r="D444" s="1">
        <v>7597.7</v>
      </c>
      <c r="E444" s="1">
        <v>7746.15</v>
      </c>
      <c r="F444" s="1">
        <v>19171658</v>
      </c>
      <c r="G444" s="1">
        <v>1544.53</v>
      </c>
      <c r="H444" s="3">
        <f>IF(ISERR(LN(Table13945[[#This Row],[Close]]/E443)),"-",LN(Table13945[[#This Row],[Close]]/E443))</f>
        <v>1.7975904601469098E-2</v>
      </c>
    </row>
    <row r="445" spans="1:8" x14ac:dyDescent="0.3">
      <c r="A445" s="2">
        <v>43761</v>
      </c>
      <c r="B445" s="1">
        <v>7760.65</v>
      </c>
      <c r="C445" s="1">
        <v>7785.8</v>
      </c>
      <c r="D445" s="1">
        <v>7711.95</v>
      </c>
      <c r="E445" s="1">
        <v>7761.85</v>
      </c>
      <c r="F445" s="1">
        <v>17734493</v>
      </c>
      <c r="G445" s="1">
        <v>1287.98</v>
      </c>
      <c r="H445" s="3">
        <f>IF(ISERR(LN(Table13945[[#This Row],[Close]]/E444)),"-",LN(Table13945[[#This Row],[Close]]/E444))</f>
        <v>2.024762105200373E-3</v>
      </c>
    </row>
    <row r="446" spans="1:8" x14ac:dyDescent="0.3">
      <c r="A446" s="2">
        <v>43762</v>
      </c>
      <c r="B446" s="1">
        <v>7770.3</v>
      </c>
      <c r="C446" s="1">
        <v>7800.25</v>
      </c>
      <c r="D446" s="1">
        <v>7652.5</v>
      </c>
      <c r="E446" s="1">
        <v>7728.15</v>
      </c>
      <c r="F446" s="1">
        <v>23128385</v>
      </c>
      <c r="G446" s="1">
        <v>1295.31</v>
      </c>
      <c r="H446" s="3">
        <f>IF(ISERR(LN(Table13945[[#This Row],[Close]]/E445)),"-",LN(Table13945[[#This Row],[Close]]/E445))</f>
        <v>-4.3512011839926881E-3</v>
      </c>
    </row>
    <row r="447" spans="1:8" x14ac:dyDescent="0.3">
      <c r="A447" s="2">
        <v>43763</v>
      </c>
      <c r="B447" s="1">
        <v>7719.45</v>
      </c>
      <c r="C447" s="1">
        <v>7757.1</v>
      </c>
      <c r="D447" s="1">
        <v>7591.7</v>
      </c>
      <c r="E447" s="1">
        <v>7736.55</v>
      </c>
      <c r="F447" s="1" t="s">
        <v>22</v>
      </c>
      <c r="G447" s="1" t="s">
        <v>22</v>
      </c>
      <c r="H447" s="3">
        <f>IF(ISERR(LN(Table13945[[#This Row],[Close]]/E446)),"-",LN(Table13945[[#This Row],[Close]]/E446))</f>
        <v>1.0863451377785907E-3</v>
      </c>
    </row>
    <row r="448" spans="1:8" x14ac:dyDescent="0.3">
      <c r="A448" s="2">
        <v>43765</v>
      </c>
      <c r="B448" s="1">
        <v>7741.5</v>
      </c>
      <c r="C448" s="1">
        <v>7776.75</v>
      </c>
      <c r="D448" s="1">
        <v>7729.95</v>
      </c>
      <c r="E448" s="1">
        <v>7743.55</v>
      </c>
      <c r="F448" s="1">
        <v>1792013</v>
      </c>
      <c r="G448" s="1">
        <v>114.59</v>
      </c>
      <c r="H448" s="3">
        <f>IF(ISERR(LN(Table13945[[#This Row],[Close]]/E447)),"-",LN(Table13945[[#This Row],[Close]]/E447))</f>
        <v>9.0438698420770684E-4</v>
      </c>
    </row>
    <row r="449" spans="1:8" x14ac:dyDescent="0.3">
      <c r="A449" s="2">
        <v>43767</v>
      </c>
      <c r="B449" s="1">
        <v>7745.6</v>
      </c>
      <c r="C449" s="1">
        <v>7852.3</v>
      </c>
      <c r="D449" s="1">
        <v>7722.25</v>
      </c>
      <c r="E449" s="1">
        <v>7824.6</v>
      </c>
      <c r="F449" s="1">
        <v>18518920</v>
      </c>
      <c r="G449" s="1">
        <v>1171.76</v>
      </c>
      <c r="H449" s="3">
        <f>IF(ISERR(LN(Table13945[[#This Row],[Close]]/E448)),"-",LN(Table13945[[#This Row],[Close]]/E448))</f>
        <v>1.0412378127053088E-2</v>
      </c>
    </row>
    <row r="450" spans="1:8" x14ac:dyDescent="0.3">
      <c r="A450" s="2">
        <v>43768</v>
      </c>
      <c r="B450" s="1">
        <v>7871.4</v>
      </c>
      <c r="C450" s="1">
        <v>7871.4</v>
      </c>
      <c r="D450" s="1">
        <v>7771.75</v>
      </c>
      <c r="E450" s="1">
        <v>7819.35</v>
      </c>
      <c r="F450" s="1">
        <v>17770278</v>
      </c>
      <c r="G450" s="1">
        <v>1204.7</v>
      </c>
      <c r="H450" s="3">
        <f>IF(ISERR(LN(Table13945[[#This Row],[Close]]/E449)),"-",LN(Table13945[[#This Row],[Close]]/E449))</f>
        <v>-6.7118601083354093E-4</v>
      </c>
    </row>
    <row r="451" spans="1:8" x14ac:dyDescent="0.3">
      <c r="A451" s="2">
        <v>43769</v>
      </c>
      <c r="B451" s="1">
        <v>7840.65</v>
      </c>
      <c r="C451" s="1">
        <v>7923.5</v>
      </c>
      <c r="D451" s="1">
        <v>7829.55</v>
      </c>
      <c r="E451" s="1">
        <v>7878.15</v>
      </c>
      <c r="F451" s="1">
        <v>23956699</v>
      </c>
      <c r="G451" s="1">
        <v>1546.72</v>
      </c>
      <c r="H451" s="3">
        <f>IF(ISERR(LN(Table13945[[#This Row],[Close]]/E450)),"-",LN(Table13945[[#This Row],[Close]]/E450))</f>
        <v>7.4916738350830677E-3</v>
      </c>
    </row>
    <row r="452" spans="1:8" x14ac:dyDescent="0.3">
      <c r="A452" s="2">
        <v>43770</v>
      </c>
      <c r="B452" s="1">
        <v>7902.75</v>
      </c>
      <c r="C452" s="1">
        <v>7979.55</v>
      </c>
      <c r="D452" s="1">
        <v>7894.2</v>
      </c>
      <c r="E452" s="1">
        <v>7949.45</v>
      </c>
      <c r="F452" s="1">
        <v>23682723</v>
      </c>
      <c r="G452" s="1">
        <v>2039.25</v>
      </c>
      <c r="H452" s="3">
        <f>IF(ISERR(LN(Table13945[[#This Row],[Close]]/E451)),"-",LN(Table13945[[#This Row],[Close]]/E451))</f>
        <v>9.0096391500678313E-3</v>
      </c>
    </row>
    <row r="453" spans="1:8" x14ac:dyDescent="0.3">
      <c r="A453" s="2">
        <v>43773</v>
      </c>
      <c r="B453" s="1">
        <v>7983.6</v>
      </c>
      <c r="C453" s="1">
        <v>8030.15</v>
      </c>
      <c r="D453" s="1">
        <v>7925.25</v>
      </c>
      <c r="E453" s="1">
        <v>7966.85</v>
      </c>
      <c r="F453" s="1">
        <v>32032389</v>
      </c>
      <c r="G453" s="1">
        <v>1744.27</v>
      </c>
      <c r="H453" s="3">
        <f>IF(ISERR(LN(Table13945[[#This Row],[Close]]/E452)),"-",LN(Table13945[[#This Row],[Close]]/E452))</f>
        <v>2.1864386737803711E-3</v>
      </c>
    </row>
    <row r="454" spans="1:8" x14ac:dyDescent="0.3">
      <c r="A454" s="2">
        <v>43774</v>
      </c>
      <c r="B454" s="1">
        <v>7960.35</v>
      </c>
      <c r="C454" s="1">
        <v>8003.85</v>
      </c>
      <c r="D454" s="1">
        <v>7847.85</v>
      </c>
      <c r="E454" s="1">
        <v>7879.55</v>
      </c>
      <c r="F454" s="1">
        <v>26308076</v>
      </c>
      <c r="G454" s="1">
        <v>1399.42</v>
      </c>
      <c r="H454" s="3">
        <f>IF(ISERR(LN(Table13945[[#This Row],[Close]]/E453)),"-",LN(Table13945[[#This Row],[Close]]/E453))</f>
        <v>-1.1018386916712758E-2</v>
      </c>
    </row>
    <row r="455" spans="1:8" x14ac:dyDescent="0.3">
      <c r="A455" s="2">
        <v>43775</v>
      </c>
      <c r="B455" s="1">
        <v>7877</v>
      </c>
      <c r="C455" s="1">
        <v>8061.95</v>
      </c>
      <c r="D455" s="1">
        <v>7861.65</v>
      </c>
      <c r="E455" s="1">
        <v>7926.35</v>
      </c>
      <c r="F455" s="1">
        <v>56678120</v>
      </c>
      <c r="G455" s="1">
        <v>3096.45</v>
      </c>
      <c r="H455" s="3">
        <f>IF(ISERR(LN(Table13945[[#This Row],[Close]]/E454)),"-",LN(Table13945[[#This Row],[Close]]/E454))</f>
        <v>5.921856618936616E-3</v>
      </c>
    </row>
    <row r="456" spans="1:8" x14ac:dyDescent="0.3">
      <c r="A456" s="2">
        <v>43776</v>
      </c>
      <c r="B456" s="1">
        <v>7942.3</v>
      </c>
      <c r="C456" s="1">
        <v>7982</v>
      </c>
      <c r="D456" s="1">
        <v>7871</v>
      </c>
      <c r="E456" s="1">
        <v>7966</v>
      </c>
      <c r="F456" s="1">
        <v>43836719</v>
      </c>
      <c r="G456" s="1">
        <v>2511.71</v>
      </c>
      <c r="H456" s="3">
        <f>IF(ISERR(LN(Table13945[[#This Row],[Close]]/E455)),"-",LN(Table13945[[#This Row],[Close]]/E455))</f>
        <v>4.9898325003567418E-3</v>
      </c>
    </row>
    <row r="457" spans="1:8" x14ac:dyDescent="0.3">
      <c r="A457" s="2">
        <v>43777</v>
      </c>
      <c r="B457" s="1">
        <v>7955.55</v>
      </c>
      <c r="C457" s="1">
        <v>7958.15</v>
      </c>
      <c r="D457" s="1">
        <v>7771</v>
      </c>
      <c r="E457" s="1">
        <v>7787.4</v>
      </c>
      <c r="F457" s="1">
        <v>29443232</v>
      </c>
      <c r="G457" s="1">
        <v>1547.48</v>
      </c>
      <c r="H457" s="3">
        <f>IF(ISERR(LN(Table13945[[#This Row],[Close]]/E456)),"-",LN(Table13945[[#This Row],[Close]]/E456))</f>
        <v>-2.267544181982125E-2</v>
      </c>
    </row>
    <row r="458" spans="1:8" x14ac:dyDescent="0.3">
      <c r="A458" s="2">
        <v>43780</v>
      </c>
      <c r="B458" s="1">
        <v>7728.55</v>
      </c>
      <c r="C458" s="1">
        <v>7807.6</v>
      </c>
      <c r="D458" s="1">
        <v>7675</v>
      </c>
      <c r="E458" s="1">
        <v>7784.9</v>
      </c>
      <c r="F458" s="1">
        <v>26513321</v>
      </c>
      <c r="G458" s="1">
        <v>1375.98</v>
      </c>
      <c r="H458" s="3">
        <f>IF(ISERR(LN(Table13945[[#This Row],[Close]]/E457)),"-",LN(Table13945[[#This Row],[Close]]/E457))</f>
        <v>-3.2108295132747056E-4</v>
      </c>
    </row>
    <row r="459" spans="1:8" x14ac:dyDescent="0.3">
      <c r="A459" s="2">
        <v>43782</v>
      </c>
      <c r="B459" s="1">
        <v>7795.3</v>
      </c>
      <c r="C459" s="1">
        <v>7853</v>
      </c>
      <c r="D459" s="1">
        <v>7642</v>
      </c>
      <c r="E459" s="1">
        <v>7660.45</v>
      </c>
      <c r="F459" s="1">
        <v>30299828</v>
      </c>
      <c r="G459" s="1">
        <v>1743.9</v>
      </c>
      <c r="H459" s="3">
        <f>IF(ISERR(LN(Table13945[[#This Row],[Close]]/E458)),"-",LN(Table13945[[#This Row],[Close]]/E458))</f>
        <v>-1.6115231225033319E-2</v>
      </c>
    </row>
    <row r="460" spans="1:8" x14ac:dyDescent="0.3">
      <c r="A460" s="2">
        <v>43783</v>
      </c>
      <c r="B460" s="1">
        <v>7634.4</v>
      </c>
      <c r="C460" s="1">
        <v>7655.6</v>
      </c>
      <c r="D460" s="1">
        <v>7553.05</v>
      </c>
      <c r="E460" s="1">
        <v>7591.45</v>
      </c>
      <c r="F460" s="1">
        <v>38599994</v>
      </c>
      <c r="G460" s="1">
        <v>1872.34</v>
      </c>
      <c r="H460" s="3">
        <f>IF(ISERR(LN(Table13945[[#This Row],[Close]]/E459)),"-",LN(Table13945[[#This Row],[Close]]/E459))</f>
        <v>-9.048114758495273E-3</v>
      </c>
    </row>
    <row r="461" spans="1:8" x14ac:dyDescent="0.3">
      <c r="A461" s="2">
        <v>43784</v>
      </c>
      <c r="B461" s="1">
        <v>7620.45</v>
      </c>
      <c r="C461" s="1">
        <v>7769.3</v>
      </c>
      <c r="D461" s="1">
        <v>7554.5</v>
      </c>
      <c r="E461" s="1">
        <v>7720.6</v>
      </c>
      <c r="F461" s="1">
        <v>45815249</v>
      </c>
      <c r="G461" s="1">
        <v>2291.84</v>
      </c>
      <c r="H461" s="3">
        <f>IF(ISERR(LN(Table13945[[#This Row],[Close]]/E460)),"-",LN(Table13945[[#This Row],[Close]]/E460))</f>
        <v>1.6869467219104636E-2</v>
      </c>
    </row>
    <row r="462" spans="1:8" x14ac:dyDescent="0.3">
      <c r="A462" s="2">
        <v>43787</v>
      </c>
      <c r="B462" s="1">
        <v>7757.95</v>
      </c>
      <c r="C462" s="1">
        <v>7881.05</v>
      </c>
      <c r="D462" s="1">
        <v>7750.95</v>
      </c>
      <c r="E462" s="1">
        <v>7816.55</v>
      </c>
      <c r="F462" s="1">
        <v>63328594</v>
      </c>
      <c r="G462" s="1">
        <v>2633.76</v>
      </c>
      <c r="H462" s="3">
        <f>IF(ISERR(LN(Table13945[[#This Row],[Close]]/E461)),"-",LN(Table13945[[#This Row],[Close]]/E461))</f>
        <v>1.2351199515779921E-2</v>
      </c>
    </row>
    <row r="463" spans="1:8" x14ac:dyDescent="0.3">
      <c r="A463" s="2">
        <v>43788</v>
      </c>
      <c r="B463" s="1">
        <v>7839.65</v>
      </c>
      <c r="C463" s="1">
        <v>7881.9</v>
      </c>
      <c r="D463" s="1">
        <v>7823.75</v>
      </c>
      <c r="E463" s="1">
        <v>7851.45</v>
      </c>
      <c r="F463" s="1">
        <v>39897040</v>
      </c>
      <c r="G463" s="1">
        <v>1806.53</v>
      </c>
      <c r="H463" s="3">
        <f>IF(ISERR(LN(Table13945[[#This Row],[Close]]/E462)),"-",LN(Table13945[[#This Row],[Close]]/E462))</f>
        <v>4.4549473730382018E-3</v>
      </c>
    </row>
    <row r="464" spans="1:8" x14ac:dyDescent="0.3">
      <c r="A464" s="2">
        <v>43789</v>
      </c>
      <c r="B464" s="1">
        <v>7866</v>
      </c>
      <c r="C464" s="1">
        <v>8187.1</v>
      </c>
      <c r="D464" s="1">
        <v>7843.65</v>
      </c>
      <c r="E464" s="1">
        <v>8107.6</v>
      </c>
      <c r="F464" s="1">
        <v>53413536</v>
      </c>
      <c r="G464" s="1">
        <v>2824.58</v>
      </c>
      <c r="H464" s="3">
        <f>IF(ISERR(LN(Table13945[[#This Row],[Close]]/E463)),"-",LN(Table13945[[#This Row],[Close]]/E463))</f>
        <v>3.2103665268974291E-2</v>
      </c>
    </row>
    <row r="465" spans="1:8" x14ac:dyDescent="0.3">
      <c r="A465" s="2">
        <v>43790</v>
      </c>
      <c r="B465" s="1">
        <v>8107.8</v>
      </c>
      <c r="C465" s="1">
        <v>8153</v>
      </c>
      <c r="D465" s="1">
        <v>8058.45</v>
      </c>
      <c r="E465" s="1">
        <v>8068.95</v>
      </c>
      <c r="F465" s="1">
        <v>31476022</v>
      </c>
      <c r="G465" s="1">
        <v>1719.99</v>
      </c>
      <c r="H465" s="3">
        <f>IF(ISERR(LN(Table13945[[#This Row],[Close]]/E464)),"-",LN(Table13945[[#This Row],[Close]]/E464))</f>
        <v>-4.7785310892172151E-3</v>
      </c>
    </row>
    <row r="466" spans="1:8" x14ac:dyDescent="0.3">
      <c r="A466" s="2">
        <v>43791</v>
      </c>
      <c r="B466" s="1">
        <v>8076.7</v>
      </c>
      <c r="C466" s="1">
        <v>8162.1</v>
      </c>
      <c r="D466" s="1">
        <v>7995.05</v>
      </c>
      <c r="E466" s="1">
        <v>8067.2</v>
      </c>
      <c r="F466" s="1">
        <v>35669641</v>
      </c>
      <c r="G466" s="1">
        <v>1844.09</v>
      </c>
      <c r="H466" s="3">
        <f>IF(ISERR(LN(Table13945[[#This Row],[Close]]/E465)),"-",LN(Table13945[[#This Row],[Close]]/E465))</f>
        <v>-2.1690428099160853E-4</v>
      </c>
    </row>
    <row r="467" spans="1:8" x14ac:dyDescent="0.3">
      <c r="A467" s="2">
        <v>43794</v>
      </c>
      <c r="B467" s="1">
        <v>8072.15</v>
      </c>
      <c r="C467" s="1">
        <v>8226.7999999999993</v>
      </c>
      <c r="D467" s="1">
        <v>8047.8</v>
      </c>
      <c r="E467" s="1">
        <v>8211.5499999999993</v>
      </c>
      <c r="F467" s="1">
        <v>25645104</v>
      </c>
      <c r="G467" s="1">
        <v>1419.97</v>
      </c>
      <c r="H467" s="3">
        <f>IF(ISERR(LN(Table13945[[#This Row],[Close]]/E466)),"-",LN(Table13945[[#This Row],[Close]]/E466))</f>
        <v>1.7735241786971008E-2</v>
      </c>
    </row>
    <row r="468" spans="1:8" x14ac:dyDescent="0.3">
      <c r="A468" s="2">
        <v>43795</v>
      </c>
      <c r="B468" s="1">
        <v>8242.7999999999993</v>
      </c>
      <c r="C468" s="1">
        <v>8298.4</v>
      </c>
      <c r="D468" s="1">
        <v>8132.25</v>
      </c>
      <c r="E468" s="1">
        <v>8177.85</v>
      </c>
      <c r="F468" s="1">
        <v>56364650</v>
      </c>
      <c r="G468" s="1">
        <v>3058.88</v>
      </c>
      <c r="H468" s="3">
        <f>IF(ISERR(LN(Table13945[[#This Row],[Close]]/E467)),"-",LN(Table13945[[#This Row],[Close]]/E467))</f>
        <v>-4.1124199170819685E-3</v>
      </c>
    </row>
    <row r="469" spans="1:8" x14ac:dyDescent="0.3">
      <c r="A469" s="2">
        <v>43796</v>
      </c>
      <c r="B469" s="1">
        <v>8178.25</v>
      </c>
      <c r="C469" s="1">
        <v>8267.65</v>
      </c>
      <c r="D469" s="1">
        <v>8165.2</v>
      </c>
      <c r="E469" s="1">
        <v>8246.1</v>
      </c>
      <c r="F469" s="1">
        <v>40465125</v>
      </c>
      <c r="G469" s="1">
        <v>1906.74</v>
      </c>
      <c r="H469" s="3">
        <f>IF(ISERR(LN(Table13945[[#This Row],[Close]]/E468)),"-",LN(Table13945[[#This Row],[Close]]/E468))</f>
        <v>8.3110814217464447E-3</v>
      </c>
    </row>
    <row r="470" spans="1:8" x14ac:dyDescent="0.3">
      <c r="A470" s="2">
        <v>43797</v>
      </c>
      <c r="B470" s="1">
        <v>8247.1</v>
      </c>
      <c r="C470" s="1">
        <v>8288.5499999999993</v>
      </c>
      <c r="D470" s="1">
        <v>8216.75</v>
      </c>
      <c r="E470" s="1">
        <v>8273.65</v>
      </c>
      <c r="F470" s="1">
        <v>25051316</v>
      </c>
      <c r="G470" s="1">
        <v>1406.2</v>
      </c>
      <c r="H470" s="3">
        <f>IF(ISERR(LN(Table13945[[#This Row],[Close]]/E469)),"-",LN(Table13945[[#This Row],[Close]]/E469))</f>
        <v>3.3354046569671423E-3</v>
      </c>
    </row>
    <row r="471" spans="1:8" x14ac:dyDescent="0.3">
      <c r="A471" s="2">
        <v>43798</v>
      </c>
      <c r="B471" s="1">
        <v>8286.25</v>
      </c>
      <c r="C471" s="1">
        <v>8320.25</v>
      </c>
      <c r="D471" s="1">
        <v>8159.2</v>
      </c>
      <c r="E471" s="1">
        <v>8189.95</v>
      </c>
      <c r="F471" s="1">
        <v>22403431</v>
      </c>
      <c r="G471" s="1">
        <v>1375.62</v>
      </c>
      <c r="H471" s="3">
        <f>IF(ISERR(LN(Table13945[[#This Row],[Close]]/E470)),"-",LN(Table13945[[#This Row],[Close]]/E470))</f>
        <v>-1.0167973119828774E-2</v>
      </c>
    </row>
    <row r="472" spans="1:8" x14ac:dyDescent="0.3">
      <c r="A472" s="2">
        <v>43801</v>
      </c>
      <c r="B472" s="1">
        <v>8195.4500000000007</v>
      </c>
      <c r="C472" s="1">
        <v>8198.9500000000007</v>
      </c>
      <c r="D472" s="1">
        <v>8056.2</v>
      </c>
      <c r="E472" s="1">
        <v>8128.95</v>
      </c>
      <c r="F472" s="1">
        <v>26352824</v>
      </c>
      <c r="G472" s="1">
        <v>1352.79</v>
      </c>
      <c r="H472" s="3">
        <f>IF(ISERR(LN(Table13945[[#This Row],[Close]]/E471)),"-",LN(Table13945[[#This Row],[Close]]/E471))</f>
        <v>-7.4760289127773112E-3</v>
      </c>
    </row>
    <row r="473" spans="1:8" x14ac:dyDescent="0.3">
      <c r="A473" s="2">
        <v>43802</v>
      </c>
      <c r="B473" s="1">
        <v>8167.6</v>
      </c>
      <c r="C473" s="1">
        <v>8172.3</v>
      </c>
      <c r="D473" s="1">
        <v>8027.05</v>
      </c>
      <c r="E473" s="1">
        <v>8044.85</v>
      </c>
      <c r="F473" s="1">
        <v>31300198</v>
      </c>
      <c r="G473" s="1">
        <v>1350.44</v>
      </c>
      <c r="H473" s="3">
        <f>IF(ISERR(LN(Table13945[[#This Row],[Close]]/E472)),"-",LN(Table13945[[#This Row],[Close]]/E472))</f>
        <v>-1.0399628778129279E-2</v>
      </c>
    </row>
    <row r="474" spans="1:8" x14ac:dyDescent="0.3">
      <c r="A474" s="2">
        <v>43803</v>
      </c>
      <c r="B474" s="1">
        <v>8032</v>
      </c>
      <c r="C474" s="1">
        <v>8132.05</v>
      </c>
      <c r="D474" s="1">
        <v>8021.8</v>
      </c>
      <c r="E474" s="1">
        <v>8121.5</v>
      </c>
      <c r="F474" s="1">
        <v>22103896</v>
      </c>
      <c r="G474" s="1">
        <v>1376.95</v>
      </c>
      <c r="H474" s="3">
        <f>IF(ISERR(LN(Table13945[[#This Row],[Close]]/E473)),"-",LN(Table13945[[#This Row],[Close]]/E473))</f>
        <v>9.4827310279825359E-3</v>
      </c>
    </row>
    <row r="475" spans="1:8" x14ac:dyDescent="0.3">
      <c r="A475" s="2">
        <v>43804</v>
      </c>
      <c r="B475" s="1">
        <v>8104.35</v>
      </c>
      <c r="C475" s="1">
        <v>8115.25</v>
      </c>
      <c r="D475" s="1">
        <v>8030.15</v>
      </c>
      <c r="E475" s="1">
        <v>8051.85</v>
      </c>
      <c r="F475" s="1">
        <v>15365207</v>
      </c>
      <c r="G475" s="1">
        <v>927.32</v>
      </c>
      <c r="H475" s="3">
        <f>IF(ISERR(LN(Table13945[[#This Row],[Close]]/E474)),"-",LN(Table13945[[#This Row],[Close]]/E474))</f>
        <v>-8.6129874853601851E-3</v>
      </c>
    </row>
    <row r="476" spans="1:8" x14ac:dyDescent="0.3">
      <c r="A476" s="2">
        <v>43805</v>
      </c>
      <c r="B476" s="1">
        <v>8091.2</v>
      </c>
      <c r="C476" s="1">
        <v>8152.25</v>
      </c>
      <c r="D476" s="1">
        <v>7942</v>
      </c>
      <c r="E476" s="1">
        <v>7957.55</v>
      </c>
      <c r="F476" s="1">
        <v>24281681</v>
      </c>
      <c r="G476" s="1">
        <v>1429.39</v>
      </c>
      <c r="H476" s="3">
        <f>IF(ISERR(LN(Table13945[[#This Row],[Close]]/E475)),"-",LN(Table13945[[#This Row],[Close]]/E475))</f>
        <v>-1.1780715157124066E-2</v>
      </c>
    </row>
    <row r="477" spans="1:8" x14ac:dyDescent="0.3">
      <c r="A477" s="2">
        <v>43808</v>
      </c>
      <c r="B477" s="1">
        <v>7987.5</v>
      </c>
      <c r="C477" s="1">
        <v>8043.55</v>
      </c>
      <c r="D477" s="1">
        <v>7936.7</v>
      </c>
      <c r="E477" s="1">
        <v>7960.35</v>
      </c>
      <c r="F477" s="1">
        <v>18393071</v>
      </c>
      <c r="G477" s="1">
        <v>1102.4100000000001</v>
      </c>
      <c r="H477" s="3">
        <f>IF(ISERR(LN(Table13945[[#This Row],[Close]]/E476)),"-",LN(Table13945[[#This Row],[Close]]/E476))</f>
        <v>3.5180520406333704E-4</v>
      </c>
    </row>
    <row r="478" spans="1:8" x14ac:dyDescent="0.3">
      <c r="A478" s="2">
        <v>43809</v>
      </c>
      <c r="B478" s="1">
        <v>7983.75</v>
      </c>
      <c r="C478" s="1">
        <v>8016.95</v>
      </c>
      <c r="D478" s="1">
        <v>7926</v>
      </c>
      <c r="E478" s="1">
        <v>7940.5</v>
      </c>
      <c r="F478" s="1">
        <v>21225874</v>
      </c>
      <c r="G478" s="1">
        <v>1118.57</v>
      </c>
      <c r="H478" s="3">
        <f>IF(ISERR(LN(Table13945[[#This Row],[Close]]/E477)),"-",LN(Table13945[[#This Row],[Close]]/E477))</f>
        <v>-2.4967231703281576E-3</v>
      </c>
    </row>
    <row r="479" spans="1:8" x14ac:dyDescent="0.3">
      <c r="A479" s="2">
        <v>43810</v>
      </c>
      <c r="B479" s="1">
        <v>7958.4</v>
      </c>
      <c r="C479" s="1">
        <v>7980.9</v>
      </c>
      <c r="D479" s="1">
        <v>7909.9</v>
      </c>
      <c r="E479" s="1">
        <v>7967.85</v>
      </c>
      <c r="F479" s="1">
        <v>20289214</v>
      </c>
      <c r="G479" s="1">
        <v>1153.1199999999999</v>
      </c>
      <c r="H479" s="3">
        <f>IF(ISERR(LN(Table13945[[#This Row],[Close]]/E478)),"-",LN(Table13945[[#This Row],[Close]]/E478))</f>
        <v>3.4384492353297861E-3</v>
      </c>
    </row>
    <row r="480" spans="1:8" x14ac:dyDescent="0.3">
      <c r="A480" s="2">
        <v>43811</v>
      </c>
      <c r="B480" s="1">
        <v>7991.15</v>
      </c>
      <c r="C480" s="1">
        <v>8073.6</v>
      </c>
      <c r="D480" s="1">
        <v>7973.85</v>
      </c>
      <c r="E480" s="1">
        <v>8045.35</v>
      </c>
      <c r="F480" s="1">
        <v>19790043</v>
      </c>
      <c r="G480" s="1">
        <v>1071.07</v>
      </c>
      <c r="H480" s="3">
        <f>IF(ISERR(LN(Table13945[[#This Row],[Close]]/E479)),"-",LN(Table13945[[#This Row],[Close]]/E479))</f>
        <v>9.6795899769095053E-3</v>
      </c>
    </row>
    <row r="481" spans="1:8" x14ac:dyDescent="0.3">
      <c r="A481" s="2">
        <v>43812</v>
      </c>
      <c r="B481" s="1">
        <v>8050.6</v>
      </c>
      <c r="C481" s="1">
        <v>8066</v>
      </c>
      <c r="D481" s="1">
        <v>7947.8</v>
      </c>
      <c r="E481" s="1">
        <v>8045.05</v>
      </c>
      <c r="F481" s="1">
        <v>18163252</v>
      </c>
      <c r="G481" s="1">
        <v>1283.6199999999999</v>
      </c>
      <c r="H481" s="3">
        <f>IF(ISERR(LN(Table13945[[#This Row],[Close]]/E480)),"-",LN(Table13945[[#This Row],[Close]]/E480))</f>
        <v>-3.7289315372513323E-5</v>
      </c>
    </row>
    <row r="482" spans="1:8" x14ac:dyDescent="0.3">
      <c r="A482" s="2">
        <v>43815</v>
      </c>
      <c r="B482" s="1">
        <v>8017.95</v>
      </c>
      <c r="C482" s="1">
        <v>8091.3</v>
      </c>
      <c r="D482" s="1">
        <v>7990.1</v>
      </c>
      <c r="E482" s="1">
        <v>8025.85</v>
      </c>
      <c r="F482" s="1">
        <v>27289914</v>
      </c>
      <c r="G482" s="1">
        <v>1449.06</v>
      </c>
      <c r="H482" s="3">
        <f>IF(ISERR(LN(Table13945[[#This Row],[Close]]/E481)),"-",LN(Table13945[[#This Row],[Close]]/E481))</f>
        <v>-2.3894130552576721E-3</v>
      </c>
    </row>
    <row r="483" spans="1:8" x14ac:dyDescent="0.3">
      <c r="A483" s="2">
        <v>43816</v>
      </c>
      <c r="B483" s="1">
        <v>8037.35</v>
      </c>
      <c r="C483" s="1">
        <v>8068.2</v>
      </c>
      <c r="D483" s="1">
        <v>7973.7</v>
      </c>
      <c r="E483" s="1">
        <v>7999.6</v>
      </c>
      <c r="F483" s="1">
        <v>22362391</v>
      </c>
      <c r="G483" s="1">
        <v>1232.73</v>
      </c>
      <c r="H483" s="3">
        <f>IF(ISERR(LN(Table13945[[#This Row],[Close]]/E482)),"-",LN(Table13945[[#This Row],[Close]]/E482))</f>
        <v>-3.2760419803789967E-3</v>
      </c>
    </row>
    <row r="484" spans="1:8" x14ac:dyDescent="0.3">
      <c r="A484" s="2">
        <v>43817</v>
      </c>
      <c r="B484" s="1">
        <v>8013.45</v>
      </c>
      <c r="C484" s="1">
        <v>8100.4</v>
      </c>
      <c r="D484" s="1">
        <v>7988.2</v>
      </c>
      <c r="E484" s="1">
        <v>8091.1</v>
      </c>
      <c r="F484" s="1">
        <v>18621966</v>
      </c>
      <c r="G484" s="1">
        <v>1069.0999999999999</v>
      </c>
      <c r="H484" s="3">
        <f>IF(ISERR(LN(Table13945[[#This Row],[Close]]/E483)),"-",LN(Table13945[[#This Row],[Close]]/E483))</f>
        <v>1.1373151731223406E-2</v>
      </c>
    </row>
    <row r="485" spans="1:8" x14ac:dyDescent="0.3">
      <c r="A485" s="2">
        <v>43818</v>
      </c>
      <c r="B485" s="1">
        <v>8087.5</v>
      </c>
      <c r="C485" s="1">
        <v>8128</v>
      </c>
      <c r="D485" s="1">
        <v>8024.65</v>
      </c>
      <c r="E485" s="1">
        <v>8073.05</v>
      </c>
      <c r="F485" s="1">
        <v>22405464</v>
      </c>
      <c r="G485" s="1">
        <v>1230.06</v>
      </c>
      <c r="H485" s="3">
        <f>IF(ISERR(LN(Table13945[[#This Row],[Close]]/E484)),"-",LN(Table13945[[#This Row],[Close]]/E484))</f>
        <v>-2.2333382828645027E-3</v>
      </c>
    </row>
    <row r="486" spans="1:8" x14ac:dyDescent="0.3">
      <c r="A486" s="2">
        <v>43819</v>
      </c>
      <c r="B486" s="1">
        <v>8059.6</v>
      </c>
      <c r="C486" s="1">
        <v>8090.15</v>
      </c>
      <c r="D486" s="1">
        <v>8038.8</v>
      </c>
      <c r="E486" s="1">
        <v>8049.45</v>
      </c>
      <c r="F486" s="1">
        <v>21052325</v>
      </c>
      <c r="G486" s="1">
        <v>1150.58</v>
      </c>
      <c r="H486" s="3">
        <f>IF(ISERR(LN(Table13945[[#This Row],[Close]]/E485)),"-",LN(Table13945[[#This Row],[Close]]/E485))</f>
        <v>-2.9275877631690012E-3</v>
      </c>
    </row>
    <row r="487" spans="1:8" x14ac:dyDescent="0.3">
      <c r="A487" s="2">
        <v>43822</v>
      </c>
      <c r="B487" s="1">
        <v>8043.05</v>
      </c>
      <c r="C487" s="1">
        <v>8096</v>
      </c>
      <c r="D487" s="1">
        <v>8020.8</v>
      </c>
      <c r="E487" s="1">
        <v>8051.5</v>
      </c>
      <c r="F487" s="1">
        <v>16008323</v>
      </c>
      <c r="G487" s="1">
        <v>848.01</v>
      </c>
      <c r="H487" s="3">
        <f>IF(ISERR(LN(Table13945[[#This Row],[Close]]/E486)),"-",LN(Table13945[[#This Row],[Close]]/E486))</f>
        <v>2.5464336092934726E-4</v>
      </c>
    </row>
    <row r="488" spans="1:8" x14ac:dyDescent="0.3">
      <c r="A488" s="2">
        <v>43823</v>
      </c>
      <c r="B488" s="1">
        <v>8060.4</v>
      </c>
      <c r="C488" s="1">
        <v>8083.25</v>
      </c>
      <c r="D488" s="1">
        <v>8020.85</v>
      </c>
      <c r="E488" s="1">
        <v>8073.8</v>
      </c>
      <c r="F488" s="1">
        <v>15424653</v>
      </c>
      <c r="G488" s="1">
        <v>774.87</v>
      </c>
      <c r="H488" s="3">
        <f>IF(ISERR(LN(Table13945[[#This Row],[Close]]/E487)),"-",LN(Table13945[[#This Row],[Close]]/E487))</f>
        <v>2.7658417785749053E-3</v>
      </c>
    </row>
    <row r="489" spans="1:8" x14ac:dyDescent="0.3">
      <c r="A489" s="2">
        <v>43825</v>
      </c>
      <c r="B489" s="1">
        <v>8079.65</v>
      </c>
      <c r="C489" s="1">
        <v>8097.75</v>
      </c>
      <c r="D489" s="1">
        <v>7985.75</v>
      </c>
      <c r="E489" s="1">
        <v>7997.6</v>
      </c>
      <c r="F489" s="1">
        <v>15457680</v>
      </c>
      <c r="G489" s="1">
        <v>847.27</v>
      </c>
      <c r="H489" s="3">
        <f>IF(ISERR(LN(Table13945[[#This Row],[Close]]/E488)),"-",LN(Table13945[[#This Row],[Close]]/E488))</f>
        <v>-9.4827545836545461E-3</v>
      </c>
    </row>
    <row r="490" spans="1:8" x14ac:dyDescent="0.3">
      <c r="A490" s="2">
        <v>43826</v>
      </c>
      <c r="B490" s="1">
        <v>8013.75</v>
      </c>
      <c r="C490" s="1">
        <v>8075.55</v>
      </c>
      <c r="D490" s="1">
        <v>8010.35</v>
      </c>
      <c r="E490" s="1">
        <v>8068.05</v>
      </c>
      <c r="F490" s="1">
        <v>12047284</v>
      </c>
      <c r="G490" s="1">
        <v>701.01</v>
      </c>
      <c r="H490" s="3">
        <f>IF(ISERR(LN(Table13945[[#This Row],[Close]]/E489)),"-",LN(Table13945[[#This Row],[Close]]/E489))</f>
        <v>8.7703207246846125E-3</v>
      </c>
    </row>
    <row r="491" spans="1:8" x14ac:dyDescent="0.3">
      <c r="A491" s="2">
        <v>43829</v>
      </c>
      <c r="B491" s="1">
        <v>8086.55</v>
      </c>
      <c r="C491" s="1">
        <v>8125.05</v>
      </c>
      <c r="D491" s="1">
        <v>8071.25</v>
      </c>
      <c r="E491" s="1">
        <v>8083.1</v>
      </c>
      <c r="F491" s="1">
        <v>12684688</v>
      </c>
      <c r="G491" s="1">
        <v>819.9</v>
      </c>
      <c r="H491" s="3">
        <f>IF(ISERR(LN(Table13945[[#This Row],[Close]]/E490)),"-",LN(Table13945[[#This Row],[Close]]/E490))</f>
        <v>1.8636449238520561E-3</v>
      </c>
    </row>
    <row r="492" spans="1:8" x14ac:dyDescent="0.3">
      <c r="A492" s="2">
        <v>43830</v>
      </c>
      <c r="B492" s="1">
        <v>8082.2</v>
      </c>
      <c r="C492" s="1">
        <v>8121.45</v>
      </c>
      <c r="D492" s="1">
        <v>8028.55</v>
      </c>
      <c r="E492" s="1">
        <v>8040.15</v>
      </c>
      <c r="F492" s="1">
        <v>12246461</v>
      </c>
      <c r="G492" s="1">
        <v>813.67</v>
      </c>
      <c r="H492" s="3">
        <f>IF(ISERR(LN(Table13945[[#This Row],[Close]]/E491)),"-",LN(Table13945[[#This Row],[Close]]/E491))</f>
        <v>-5.3277225861122256E-3</v>
      </c>
    </row>
    <row r="493" spans="1:8" x14ac:dyDescent="0.3">
      <c r="A493" s="2">
        <v>43831</v>
      </c>
      <c r="B493" s="1">
        <v>8060.3</v>
      </c>
      <c r="C493" s="1">
        <v>8076.65</v>
      </c>
      <c r="D493" s="1">
        <v>8018.95</v>
      </c>
      <c r="E493" s="1">
        <v>8047.1</v>
      </c>
      <c r="F493" s="1">
        <v>8898088</v>
      </c>
      <c r="G493" s="1">
        <v>613.47</v>
      </c>
      <c r="H493" s="3">
        <f>IF(ISERR(LN(Table13945[[#This Row],[Close]]/E492)),"-",LN(Table13945[[#This Row],[Close]]/E492))</f>
        <v>8.6403834494833489E-4</v>
      </c>
    </row>
    <row r="494" spans="1:8" x14ac:dyDescent="0.3">
      <c r="A494" s="2">
        <v>43832</v>
      </c>
      <c r="B494" s="1">
        <v>8056.75</v>
      </c>
      <c r="C494" s="1">
        <v>8102.4</v>
      </c>
      <c r="D494" s="1">
        <v>8027.15</v>
      </c>
      <c r="E494" s="1">
        <v>8053.95</v>
      </c>
      <c r="F494" s="1">
        <v>12949471</v>
      </c>
      <c r="G494" s="1">
        <v>748.23</v>
      </c>
      <c r="H494" s="3">
        <f>IF(ISERR(LN(Table13945[[#This Row],[Close]]/E493)),"-",LN(Table13945[[#This Row],[Close]]/E493))</f>
        <v>8.5087623642893283E-4</v>
      </c>
    </row>
    <row r="495" spans="1:8" x14ac:dyDescent="0.3">
      <c r="A495" s="2">
        <v>43833</v>
      </c>
      <c r="B495" s="1">
        <v>8053</v>
      </c>
      <c r="C495" s="1">
        <v>8189.8</v>
      </c>
      <c r="D495" s="1">
        <v>8026.3</v>
      </c>
      <c r="E495" s="1">
        <v>8111.95</v>
      </c>
      <c r="F495" s="1">
        <v>26218452</v>
      </c>
      <c r="G495" s="1">
        <v>1306.48</v>
      </c>
      <c r="H495" s="3">
        <f>IF(ISERR(LN(Table13945[[#This Row],[Close]]/E494)),"-",LN(Table13945[[#This Row],[Close]]/E494))</f>
        <v>7.1756288071090166E-3</v>
      </c>
    </row>
    <row r="496" spans="1:8" x14ac:dyDescent="0.3">
      <c r="A496" s="2">
        <v>43836</v>
      </c>
      <c r="B496" s="1">
        <v>8076.85</v>
      </c>
      <c r="C496" s="1">
        <v>8085.5</v>
      </c>
      <c r="D496" s="1">
        <v>7943.15</v>
      </c>
      <c r="E496" s="1">
        <v>7987.35</v>
      </c>
      <c r="F496" s="1">
        <v>17516389</v>
      </c>
      <c r="G496" s="1">
        <v>957.16</v>
      </c>
      <c r="H496" s="3">
        <f>IF(ISERR(LN(Table13945[[#This Row],[Close]]/E495)),"-",LN(Table13945[[#This Row],[Close]]/E495))</f>
        <v>-1.5479242937148622E-2</v>
      </c>
    </row>
    <row r="497" spans="1:8" x14ac:dyDescent="0.3">
      <c r="A497" s="2">
        <v>43837</v>
      </c>
      <c r="B497" s="1">
        <v>8014.1</v>
      </c>
      <c r="C497" s="1">
        <v>8087.65</v>
      </c>
      <c r="D497" s="1">
        <v>7973.95</v>
      </c>
      <c r="E497" s="1">
        <v>8036.5</v>
      </c>
      <c r="F497" s="1">
        <v>27939913</v>
      </c>
      <c r="G497" s="1">
        <v>1266.69</v>
      </c>
      <c r="H497" s="3">
        <f>IF(ISERR(LN(Table13945[[#This Row],[Close]]/E496)),"-",LN(Table13945[[#This Row],[Close]]/E496))</f>
        <v>6.1346248424623941E-3</v>
      </c>
    </row>
    <row r="498" spans="1:8" x14ac:dyDescent="0.3">
      <c r="A498" s="2">
        <v>43838</v>
      </c>
      <c r="B498" s="1">
        <v>7975.7</v>
      </c>
      <c r="C498" s="1">
        <v>8041.6</v>
      </c>
      <c r="D498" s="1">
        <v>7960.05</v>
      </c>
      <c r="E498" s="1">
        <v>7996.15</v>
      </c>
      <c r="F498" s="1">
        <v>12772164</v>
      </c>
      <c r="G498" s="1">
        <v>690.56</v>
      </c>
      <c r="H498" s="3">
        <f>IF(ISERR(LN(Table13945[[#This Row],[Close]]/E497)),"-",LN(Table13945[[#This Row],[Close]]/E497))</f>
        <v>-5.0334891851702302E-3</v>
      </c>
    </row>
    <row r="499" spans="1:8" x14ac:dyDescent="0.3">
      <c r="A499" s="2">
        <v>43839</v>
      </c>
      <c r="B499" s="1">
        <v>8057.8</v>
      </c>
      <c r="C499" s="1">
        <v>8090.95</v>
      </c>
      <c r="D499" s="1">
        <v>8015.15</v>
      </c>
      <c r="E499" s="1">
        <v>8033.15</v>
      </c>
      <c r="F499" s="1">
        <v>13984986</v>
      </c>
      <c r="G499" s="1">
        <v>797.77</v>
      </c>
      <c r="H499" s="3">
        <f>IF(ISERR(LN(Table13945[[#This Row],[Close]]/E498)),"-",LN(Table13945[[#This Row],[Close]]/E498))</f>
        <v>4.6165541494315575E-3</v>
      </c>
    </row>
    <row r="500" spans="1:8" x14ac:dyDescent="0.3">
      <c r="A500" s="2">
        <v>43840</v>
      </c>
      <c r="B500" s="1">
        <v>8048.55</v>
      </c>
      <c r="C500" s="1">
        <v>8171.2</v>
      </c>
      <c r="D500" s="1">
        <v>8044.35</v>
      </c>
      <c r="E500" s="1">
        <v>8058.5</v>
      </c>
      <c r="F500" s="1">
        <v>15905005</v>
      </c>
      <c r="G500" s="1">
        <v>1186.75</v>
      </c>
      <c r="H500" s="3">
        <f>IF(ISERR(LN(Table13945[[#This Row],[Close]]/E499)),"-",LN(Table13945[[#This Row],[Close]]/E499))</f>
        <v>3.1507049893156874E-3</v>
      </c>
    </row>
    <row r="501" spans="1:8" x14ac:dyDescent="0.3">
      <c r="A501" s="2">
        <v>43843</v>
      </c>
      <c r="B501" s="1">
        <v>8082.3</v>
      </c>
      <c r="C501" s="1">
        <v>8141.3</v>
      </c>
      <c r="D501" s="1">
        <v>8042.65</v>
      </c>
      <c r="E501" s="1">
        <v>8078.45</v>
      </c>
      <c r="F501" s="1">
        <v>15316440</v>
      </c>
      <c r="G501" s="1">
        <v>1012.3</v>
      </c>
      <c r="H501" s="3">
        <f>IF(ISERR(LN(Table13945[[#This Row],[Close]]/E500)),"-",LN(Table13945[[#This Row],[Close]]/E500))</f>
        <v>2.4725874671492109E-3</v>
      </c>
    </row>
    <row r="502" spans="1:8" x14ac:dyDescent="0.3">
      <c r="A502" s="2">
        <v>43844</v>
      </c>
      <c r="B502" s="1">
        <v>8104.15</v>
      </c>
      <c r="C502" s="1">
        <v>8136.4</v>
      </c>
      <c r="D502" s="1">
        <v>8081.3</v>
      </c>
      <c r="E502" s="1">
        <v>8117</v>
      </c>
      <c r="F502" s="1">
        <v>17191560</v>
      </c>
      <c r="G502" s="1">
        <v>1056.99</v>
      </c>
      <c r="H502" s="3">
        <f>IF(ISERR(LN(Table13945[[#This Row],[Close]]/E501)),"-",LN(Table13945[[#This Row],[Close]]/E501))</f>
        <v>4.7606053312537295E-3</v>
      </c>
    </row>
    <row r="503" spans="1:8" x14ac:dyDescent="0.3">
      <c r="A503" s="2">
        <v>43845</v>
      </c>
      <c r="B503" s="1">
        <v>8135.75</v>
      </c>
      <c r="C503" s="1">
        <v>8178.85</v>
      </c>
      <c r="D503" s="1">
        <v>8080.35</v>
      </c>
      <c r="E503" s="1">
        <v>8166.2</v>
      </c>
      <c r="F503" s="1">
        <v>19694123</v>
      </c>
      <c r="G503" s="1">
        <v>1402.89</v>
      </c>
      <c r="H503" s="3">
        <f>IF(ISERR(LN(Table13945[[#This Row],[Close]]/E502)),"-",LN(Table13945[[#This Row],[Close]]/E502))</f>
        <v>6.0430566136747176E-3</v>
      </c>
    </row>
    <row r="504" spans="1:8" x14ac:dyDescent="0.3">
      <c r="A504" s="2">
        <v>43846</v>
      </c>
      <c r="B504" s="1">
        <v>8188.05</v>
      </c>
      <c r="C504" s="1">
        <v>8223.85</v>
      </c>
      <c r="D504" s="1">
        <v>8175.35</v>
      </c>
      <c r="E504" s="1">
        <v>8203.1</v>
      </c>
      <c r="F504" s="1">
        <v>20295556</v>
      </c>
      <c r="G504" s="1">
        <v>1150.02</v>
      </c>
      <c r="H504" s="3">
        <f>IF(ISERR(LN(Table13945[[#This Row],[Close]]/E503)),"-",LN(Table13945[[#This Row],[Close]]/E503))</f>
        <v>4.5084472155469011E-3</v>
      </c>
    </row>
    <row r="505" spans="1:8" x14ac:dyDescent="0.3">
      <c r="A505" s="2">
        <v>43847</v>
      </c>
      <c r="B505" s="1">
        <v>8208.2999999999993</v>
      </c>
      <c r="C505" s="1">
        <v>8371.6</v>
      </c>
      <c r="D505" s="1">
        <v>8200</v>
      </c>
      <c r="E505" s="1">
        <v>8345.2999999999993</v>
      </c>
      <c r="F505" s="1">
        <v>25015786</v>
      </c>
      <c r="G505" s="1">
        <v>1744.77</v>
      </c>
      <c r="H505" s="3">
        <f>IF(ISERR(LN(Table13945[[#This Row],[Close]]/E504)),"-",LN(Table13945[[#This Row],[Close]]/E504))</f>
        <v>1.7186374529825469E-2</v>
      </c>
    </row>
    <row r="506" spans="1:8" x14ac:dyDescent="0.3">
      <c r="A506" s="2">
        <v>43850</v>
      </c>
      <c r="B506" s="1">
        <v>8353.7000000000007</v>
      </c>
      <c r="C506" s="1">
        <v>8375.2000000000007</v>
      </c>
      <c r="D506" s="1">
        <v>8251</v>
      </c>
      <c r="E506" s="1">
        <v>8269.35</v>
      </c>
      <c r="F506" s="1">
        <v>18242184</v>
      </c>
      <c r="G506" s="1">
        <v>1271.08</v>
      </c>
      <c r="H506" s="3">
        <f>IF(ISERR(LN(Table13945[[#This Row],[Close]]/E505)),"-",LN(Table13945[[#This Row],[Close]]/E505))</f>
        <v>-9.1425975312008252E-3</v>
      </c>
    </row>
    <row r="507" spans="1:8" x14ac:dyDescent="0.3">
      <c r="A507" s="2">
        <v>43851</v>
      </c>
      <c r="B507" s="1">
        <v>8249.15</v>
      </c>
      <c r="C507" s="1">
        <v>8313.4500000000007</v>
      </c>
      <c r="D507" s="1">
        <v>8214.5499999999993</v>
      </c>
      <c r="E507" s="1">
        <v>8274.2000000000007</v>
      </c>
      <c r="F507" s="1">
        <v>15648289</v>
      </c>
      <c r="G507" s="1">
        <v>1085.1400000000001</v>
      </c>
      <c r="H507" s="3">
        <f>IF(ISERR(LN(Table13945[[#This Row],[Close]]/E506)),"-",LN(Table13945[[#This Row],[Close]]/E506))</f>
        <v>5.8633124558472415E-4</v>
      </c>
    </row>
    <row r="508" spans="1:8" x14ac:dyDescent="0.3">
      <c r="A508" s="2">
        <v>43852</v>
      </c>
      <c r="B508" s="1">
        <v>8295</v>
      </c>
      <c r="C508" s="1">
        <v>8372.2999999999993</v>
      </c>
      <c r="D508" s="1">
        <v>8245.4500000000007</v>
      </c>
      <c r="E508" s="1">
        <v>8256.65</v>
      </c>
      <c r="F508" s="1">
        <v>25047666</v>
      </c>
      <c r="G508" s="1">
        <v>1399.19</v>
      </c>
      <c r="H508" s="3">
        <f>IF(ISERR(LN(Table13945[[#This Row],[Close]]/E507)),"-",LN(Table13945[[#This Row],[Close]]/E507))</f>
        <v>-2.1233035922003166E-3</v>
      </c>
    </row>
    <row r="509" spans="1:8" x14ac:dyDescent="0.3">
      <c r="A509" s="2">
        <v>43853</v>
      </c>
      <c r="B509" s="1">
        <v>8245.9500000000007</v>
      </c>
      <c r="C509" s="1">
        <v>8322.4500000000007</v>
      </c>
      <c r="D509" s="1">
        <v>8208.5499999999993</v>
      </c>
      <c r="E509" s="1">
        <v>8300.2000000000007</v>
      </c>
      <c r="F509" s="1">
        <v>19859338</v>
      </c>
      <c r="G509" s="1">
        <v>1331.44</v>
      </c>
      <c r="H509" s="3">
        <f>IF(ISERR(LN(Table13945[[#This Row],[Close]]/E508)),"-",LN(Table13945[[#This Row],[Close]]/E508))</f>
        <v>5.2606746375120318E-3</v>
      </c>
    </row>
    <row r="510" spans="1:8" x14ac:dyDescent="0.3">
      <c r="A510" s="2">
        <v>43854</v>
      </c>
      <c r="B510" s="1">
        <v>8291.75</v>
      </c>
      <c r="C510" s="1">
        <v>8349.25</v>
      </c>
      <c r="D510" s="1">
        <v>8273.9500000000007</v>
      </c>
      <c r="E510" s="1">
        <v>8294.0499999999993</v>
      </c>
      <c r="F510" s="1">
        <v>22172519</v>
      </c>
      <c r="G510" s="1">
        <v>1183.73</v>
      </c>
      <c r="H510" s="3">
        <f>IF(ISERR(LN(Table13945[[#This Row],[Close]]/E509)),"-",LN(Table13945[[#This Row],[Close]]/E509))</f>
        <v>-7.4122063745854494E-4</v>
      </c>
    </row>
    <row r="511" spans="1:8" x14ac:dyDescent="0.3">
      <c r="A511" s="2">
        <v>43857</v>
      </c>
      <c r="B511" s="1">
        <v>8270.0499999999993</v>
      </c>
      <c r="C511" s="1">
        <v>8471.7999999999993</v>
      </c>
      <c r="D511" s="1">
        <v>8240.1</v>
      </c>
      <c r="E511" s="1">
        <v>8416.35</v>
      </c>
      <c r="F511" s="1">
        <v>31445075</v>
      </c>
      <c r="G511" s="1">
        <v>2690.34</v>
      </c>
      <c r="H511" s="3">
        <f>IF(ISERR(LN(Table13945[[#This Row],[Close]]/E510)),"-",LN(Table13945[[#This Row],[Close]]/E510))</f>
        <v>1.463785232276878E-2</v>
      </c>
    </row>
    <row r="512" spans="1:8" x14ac:dyDescent="0.3">
      <c r="A512" s="2">
        <v>43858</v>
      </c>
      <c r="B512" s="1">
        <v>8427.7999999999993</v>
      </c>
      <c r="C512" s="1">
        <v>8513.15</v>
      </c>
      <c r="D512" s="1">
        <v>8395.65</v>
      </c>
      <c r="E512" s="1">
        <v>8420.25</v>
      </c>
      <c r="F512" s="1">
        <v>27888536</v>
      </c>
      <c r="G512" s="1">
        <v>2044.13</v>
      </c>
      <c r="H512" s="3">
        <f>IF(ISERR(LN(Table13945[[#This Row],[Close]]/E511)),"-",LN(Table13945[[#This Row],[Close]]/E511))</f>
        <v>4.6327644177005656E-4</v>
      </c>
    </row>
    <row r="513" spans="1:8" x14ac:dyDescent="0.3">
      <c r="A513" s="2">
        <v>43859</v>
      </c>
      <c r="B513" s="1">
        <v>8446.2000000000007</v>
      </c>
      <c r="C513" s="1">
        <v>8492.4500000000007</v>
      </c>
      <c r="D513" s="1">
        <v>8361.25</v>
      </c>
      <c r="E513" s="1">
        <v>8412.7999999999993</v>
      </c>
      <c r="F513" s="1">
        <v>22104792</v>
      </c>
      <c r="G513" s="1">
        <v>1519.31</v>
      </c>
      <c r="H513" s="3">
        <f>IF(ISERR(LN(Table13945[[#This Row],[Close]]/E512)),"-",LN(Table13945[[#This Row],[Close]]/E512))</f>
        <v>-8.8516347143660797E-4</v>
      </c>
    </row>
    <row r="514" spans="1:8" x14ac:dyDescent="0.3">
      <c r="A514" s="2">
        <v>43860</v>
      </c>
      <c r="B514" s="1">
        <v>8426.25</v>
      </c>
      <c r="C514" s="1">
        <v>8438.2000000000007</v>
      </c>
      <c r="D514" s="1">
        <v>8207.6</v>
      </c>
      <c r="E514" s="1">
        <v>8237.0499999999993</v>
      </c>
      <c r="F514" s="1">
        <v>30302538</v>
      </c>
      <c r="G514" s="1">
        <v>1756.14</v>
      </c>
      <c r="H514" s="3">
        <f>IF(ISERR(LN(Table13945[[#This Row],[Close]]/E513)),"-",LN(Table13945[[#This Row],[Close]]/E513))</f>
        <v>-2.1112085441557977E-2</v>
      </c>
    </row>
    <row r="515" spans="1:8" x14ac:dyDescent="0.3">
      <c r="A515" s="2">
        <v>43861</v>
      </c>
      <c r="B515" s="1">
        <v>8256.2000000000007</v>
      </c>
      <c r="C515" s="1">
        <v>8299.35</v>
      </c>
      <c r="D515" s="1">
        <v>8122.95</v>
      </c>
      <c r="E515" s="1">
        <v>8138.6</v>
      </c>
      <c r="F515" s="1">
        <v>19900193</v>
      </c>
      <c r="G515" s="1">
        <v>1402.13</v>
      </c>
      <c r="H515" s="3">
        <f>IF(ISERR(LN(Table13945[[#This Row],[Close]]/E514)),"-",LN(Table13945[[#This Row],[Close]]/E514))</f>
        <v>-1.2024095061413897E-2</v>
      </c>
    </row>
    <row r="516" spans="1:8" x14ac:dyDescent="0.3">
      <c r="A516" s="2">
        <v>43862</v>
      </c>
      <c r="B516" s="1">
        <v>8129.3</v>
      </c>
      <c r="C516" s="1">
        <v>8209.85</v>
      </c>
      <c r="D516" s="1">
        <v>7975.9</v>
      </c>
      <c r="E516" s="1">
        <v>8013.75</v>
      </c>
      <c r="F516" s="1">
        <v>12340055</v>
      </c>
      <c r="G516" s="1">
        <v>896.89</v>
      </c>
      <c r="H516" s="3">
        <f>IF(ISERR(LN(Table13945[[#This Row],[Close]]/E515)),"-",LN(Table13945[[#This Row],[Close]]/E515))</f>
        <v>-1.5459358731123102E-2</v>
      </c>
    </row>
    <row r="517" spans="1:8" x14ac:dyDescent="0.3">
      <c r="A517" s="2">
        <v>43864</v>
      </c>
      <c r="B517" s="1">
        <v>8020.95</v>
      </c>
      <c r="C517" s="1">
        <v>8122</v>
      </c>
      <c r="D517" s="1">
        <v>7944.9</v>
      </c>
      <c r="E517" s="1">
        <v>7967.55</v>
      </c>
      <c r="F517" s="1">
        <v>21276658</v>
      </c>
      <c r="G517" s="1">
        <v>1409.36</v>
      </c>
      <c r="H517" s="3">
        <f>IF(ISERR(LN(Table13945[[#This Row],[Close]]/E516)),"-",LN(Table13945[[#This Row],[Close]]/E516))</f>
        <v>-5.7817735354712303E-3</v>
      </c>
    </row>
    <row r="518" spans="1:8" x14ac:dyDescent="0.3">
      <c r="A518" s="2">
        <v>43865</v>
      </c>
      <c r="B518" s="1">
        <v>8002.65</v>
      </c>
      <c r="C518" s="1">
        <v>8166.8</v>
      </c>
      <c r="D518" s="1">
        <v>7967.8</v>
      </c>
      <c r="E518" s="1">
        <v>8122.4</v>
      </c>
      <c r="F518" s="1">
        <v>35927209</v>
      </c>
      <c r="G518" s="1">
        <v>2352.14</v>
      </c>
      <c r="H518" s="3">
        <f>IF(ISERR(LN(Table13945[[#This Row],[Close]]/E517)),"-",LN(Table13945[[#This Row],[Close]]/E517))</f>
        <v>1.9248634221017153E-2</v>
      </c>
    </row>
    <row r="519" spans="1:8" x14ac:dyDescent="0.3">
      <c r="A519" s="2">
        <v>43866</v>
      </c>
      <c r="B519" s="1">
        <v>8151.2</v>
      </c>
      <c r="C519" s="1">
        <v>8185</v>
      </c>
      <c r="D519" s="1">
        <v>8091.6</v>
      </c>
      <c r="E519" s="1">
        <v>8125.6</v>
      </c>
      <c r="F519" s="1">
        <v>25123590</v>
      </c>
      <c r="G519" s="1">
        <v>1620.91</v>
      </c>
      <c r="H519" s="3">
        <f>IF(ISERR(LN(Table13945[[#This Row],[Close]]/E518)),"-",LN(Table13945[[#This Row],[Close]]/E518))</f>
        <v>3.9389463827849315E-4</v>
      </c>
    </row>
    <row r="520" spans="1:8" x14ac:dyDescent="0.3">
      <c r="A520" s="2">
        <v>43867</v>
      </c>
      <c r="B520" s="1">
        <v>8194</v>
      </c>
      <c r="C520" s="1">
        <v>8281.25</v>
      </c>
      <c r="D520" s="1">
        <v>8176.6</v>
      </c>
      <c r="E520" s="1">
        <v>8227.9</v>
      </c>
      <c r="F520" s="1">
        <v>43116500</v>
      </c>
      <c r="G520" s="1">
        <v>2952.78</v>
      </c>
      <c r="H520" s="3">
        <f>IF(ISERR(LN(Table13945[[#This Row],[Close]]/E519)),"-",LN(Table13945[[#This Row],[Close]]/E519))</f>
        <v>1.2511246451921247E-2</v>
      </c>
    </row>
    <row r="521" spans="1:8" x14ac:dyDescent="0.3">
      <c r="A521" s="2">
        <v>43868</v>
      </c>
      <c r="B521" s="1">
        <v>8243.0499999999993</v>
      </c>
      <c r="C521" s="1">
        <v>8363.2999999999993</v>
      </c>
      <c r="D521" s="1">
        <v>8180.05</v>
      </c>
      <c r="E521" s="1">
        <v>8341.85</v>
      </c>
      <c r="F521" s="1">
        <v>53298851</v>
      </c>
      <c r="G521" s="1">
        <v>3377</v>
      </c>
      <c r="H521" s="3">
        <f>IF(ISERR(LN(Table13945[[#This Row],[Close]]/E520)),"-",LN(Table13945[[#This Row],[Close]]/E520))</f>
        <v>1.3754196218563977E-2</v>
      </c>
    </row>
    <row r="522" spans="1:8" x14ac:dyDescent="0.3">
      <c r="A522" s="2">
        <v>43871</v>
      </c>
      <c r="B522" s="1">
        <v>8340.15</v>
      </c>
      <c r="C522" s="1">
        <v>8371.2000000000007</v>
      </c>
      <c r="D522" s="1">
        <v>8235</v>
      </c>
      <c r="E522" s="1">
        <v>8261.25</v>
      </c>
      <c r="F522" s="1">
        <v>26094576</v>
      </c>
      <c r="G522" s="1">
        <v>1528.16</v>
      </c>
      <c r="H522" s="3">
        <f>IF(ISERR(LN(Table13945[[#This Row],[Close]]/E521)),"-",LN(Table13945[[#This Row],[Close]]/E521))</f>
        <v>-9.7091065111139276E-3</v>
      </c>
    </row>
    <row r="523" spans="1:8" x14ac:dyDescent="0.3">
      <c r="A523" s="2">
        <v>43872</v>
      </c>
      <c r="B523" s="1">
        <v>8303.2999999999993</v>
      </c>
      <c r="C523" s="1">
        <v>8359.5</v>
      </c>
      <c r="D523" s="1">
        <v>8280.9500000000007</v>
      </c>
      <c r="E523" s="1">
        <v>8324.65</v>
      </c>
      <c r="F523" s="1">
        <v>23370221</v>
      </c>
      <c r="G523" s="1">
        <v>1610.15</v>
      </c>
      <c r="H523" s="3">
        <f>IF(ISERR(LN(Table13945[[#This Row],[Close]]/E522)),"-",LN(Table13945[[#This Row],[Close]]/E522))</f>
        <v>7.6450851381484903E-3</v>
      </c>
    </row>
    <row r="524" spans="1:8" x14ac:dyDescent="0.3">
      <c r="A524" s="2">
        <v>43873</v>
      </c>
      <c r="B524" s="1">
        <v>8341.7000000000007</v>
      </c>
      <c r="C524" s="1">
        <v>8375</v>
      </c>
      <c r="D524" s="1">
        <v>8238.9500000000007</v>
      </c>
      <c r="E524" s="1">
        <v>8265.0499999999993</v>
      </c>
      <c r="F524" s="1">
        <v>22810042</v>
      </c>
      <c r="G524" s="1">
        <v>1711.98</v>
      </c>
      <c r="H524" s="3">
        <f>IF(ISERR(LN(Table13945[[#This Row],[Close]]/E523)),"-",LN(Table13945[[#This Row],[Close]]/E523))</f>
        <v>-7.1852120792098434E-3</v>
      </c>
    </row>
    <row r="525" spans="1:8" x14ac:dyDescent="0.3">
      <c r="A525" s="2">
        <v>43874</v>
      </c>
      <c r="B525" s="1">
        <v>8292</v>
      </c>
      <c r="C525" s="1">
        <v>8351.5499999999993</v>
      </c>
      <c r="D525" s="1">
        <v>8246.9500000000007</v>
      </c>
      <c r="E525" s="1">
        <v>8335.7000000000007</v>
      </c>
      <c r="F525" s="1">
        <v>20839474</v>
      </c>
      <c r="G525" s="1">
        <v>1714.22</v>
      </c>
      <c r="H525" s="3">
        <f>IF(ISERR(LN(Table13945[[#This Row],[Close]]/E524)),"-",LN(Table13945[[#This Row],[Close]]/E524))</f>
        <v>8.5117150182608715E-3</v>
      </c>
    </row>
    <row r="526" spans="1:8" x14ac:dyDescent="0.3">
      <c r="A526" s="2">
        <v>43875</v>
      </c>
      <c r="B526" s="1">
        <v>8349.9</v>
      </c>
      <c r="C526" s="1">
        <v>8384.1</v>
      </c>
      <c r="D526" s="1">
        <v>8294.2000000000007</v>
      </c>
      <c r="E526" s="1">
        <v>8331.7000000000007</v>
      </c>
      <c r="F526" s="1">
        <v>18664002</v>
      </c>
      <c r="G526" s="1">
        <v>1273.3900000000001</v>
      </c>
      <c r="H526" s="3">
        <f>IF(ISERR(LN(Table13945[[#This Row],[Close]]/E525)),"-",LN(Table13945[[#This Row],[Close]]/E525))</f>
        <v>-4.7997889014403394E-4</v>
      </c>
    </row>
    <row r="527" spans="1:8" x14ac:dyDescent="0.3">
      <c r="A527" s="2">
        <v>43878</v>
      </c>
      <c r="B527" s="1">
        <v>8342.6</v>
      </c>
      <c r="C527" s="1">
        <v>8377.35</v>
      </c>
      <c r="D527" s="1">
        <v>8193.6</v>
      </c>
      <c r="E527" s="1">
        <v>8204.85</v>
      </c>
      <c r="F527" s="1">
        <v>28572499</v>
      </c>
      <c r="G527" s="1">
        <v>1482.27</v>
      </c>
      <c r="H527" s="3">
        <f>IF(ISERR(LN(Table13945[[#This Row],[Close]]/E526)),"-",LN(Table13945[[#This Row],[Close]]/E526))</f>
        <v>-1.5342074150284938E-2</v>
      </c>
    </row>
    <row r="528" spans="1:8" x14ac:dyDescent="0.3">
      <c r="A528" s="2">
        <v>43879</v>
      </c>
      <c r="B528" s="1">
        <v>8190.85</v>
      </c>
      <c r="C528" s="1">
        <v>8213</v>
      </c>
      <c r="D528" s="1">
        <v>8068.2</v>
      </c>
      <c r="E528" s="1">
        <v>8198.2999999999993</v>
      </c>
      <c r="F528" s="1">
        <v>22600610</v>
      </c>
      <c r="G528" s="1">
        <v>1385.57</v>
      </c>
      <c r="H528" s="3">
        <f>IF(ISERR(LN(Table13945[[#This Row],[Close]]/E527)),"-",LN(Table13945[[#This Row],[Close]]/E527))</f>
        <v>-7.9862713541438109E-4</v>
      </c>
    </row>
    <row r="529" spans="1:8" x14ac:dyDescent="0.3">
      <c r="A529" s="2">
        <v>43880</v>
      </c>
      <c r="B529" s="1">
        <v>8277.4</v>
      </c>
      <c r="C529" s="1">
        <v>8390.4</v>
      </c>
      <c r="D529" s="1">
        <v>8276.15</v>
      </c>
      <c r="E529" s="1">
        <v>8378.65</v>
      </c>
      <c r="F529" s="1">
        <v>45593806</v>
      </c>
      <c r="G529" s="1">
        <v>2683.07</v>
      </c>
      <c r="H529" s="3">
        <f>IF(ISERR(LN(Table13945[[#This Row],[Close]]/E528)),"-",LN(Table13945[[#This Row],[Close]]/E528))</f>
        <v>2.1759987960428651E-2</v>
      </c>
    </row>
    <row r="530" spans="1:8" x14ac:dyDescent="0.3">
      <c r="A530" s="2">
        <v>43881</v>
      </c>
      <c r="B530" s="1">
        <v>8401.5499999999993</v>
      </c>
      <c r="C530" s="1">
        <v>8473.7999999999993</v>
      </c>
      <c r="D530" s="1">
        <v>8348.75</v>
      </c>
      <c r="E530" s="1">
        <v>8364.35</v>
      </c>
      <c r="F530" s="1">
        <v>36971243</v>
      </c>
      <c r="G530" s="1">
        <v>2347.38</v>
      </c>
      <c r="H530" s="3">
        <f>IF(ISERR(LN(Table13945[[#This Row],[Close]]/E529)),"-",LN(Table13945[[#This Row],[Close]]/E529))</f>
        <v>-1.708176966747435E-3</v>
      </c>
    </row>
    <row r="531" spans="1:8" x14ac:dyDescent="0.3">
      <c r="A531" s="2">
        <v>43885</v>
      </c>
      <c r="B531" s="1">
        <v>8275.9500000000007</v>
      </c>
      <c r="C531" s="1">
        <v>8281.9500000000007</v>
      </c>
      <c r="D531" s="1">
        <v>8086.65</v>
      </c>
      <c r="E531" s="1">
        <v>8115.55</v>
      </c>
      <c r="F531" s="1">
        <v>50488414</v>
      </c>
      <c r="G531" s="1">
        <v>2542.04</v>
      </c>
      <c r="H531" s="3">
        <f>IF(ISERR(LN(Table13945[[#This Row],[Close]]/E530)),"-",LN(Table13945[[#This Row],[Close]]/E530))</f>
        <v>-3.0196652303710918E-2</v>
      </c>
    </row>
    <row r="532" spans="1:8" x14ac:dyDescent="0.3">
      <c r="A532" s="2">
        <v>43886</v>
      </c>
      <c r="B532" s="1">
        <v>8153.85</v>
      </c>
      <c r="C532" s="1">
        <v>8153.85</v>
      </c>
      <c r="D532" s="1">
        <v>7898.35</v>
      </c>
      <c r="E532" s="1">
        <v>7938.45</v>
      </c>
      <c r="F532" s="1">
        <v>39869569</v>
      </c>
      <c r="G532" s="1">
        <v>2155.9699999999998</v>
      </c>
      <c r="H532" s="3">
        <f>IF(ISERR(LN(Table13945[[#This Row],[Close]]/E531)),"-",LN(Table13945[[#This Row],[Close]]/E531))</f>
        <v>-2.206393229735475E-2</v>
      </c>
    </row>
    <row r="533" spans="1:8" x14ac:dyDescent="0.3">
      <c r="A533" s="2">
        <v>43887</v>
      </c>
      <c r="B533" s="1">
        <v>7886.35</v>
      </c>
      <c r="C533" s="1">
        <v>7931.7</v>
      </c>
      <c r="D533" s="1">
        <v>7813.95</v>
      </c>
      <c r="E533" s="1">
        <v>7839.2</v>
      </c>
      <c r="F533" s="1">
        <v>44448864</v>
      </c>
      <c r="G533" s="1">
        <v>2377.21</v>
      </c>
      <c r="H533" s="3">
        <f>IF(ISERR(LN(Table13945[[#This Row],[Close]]/E532)),"-",LN(Table13945[[#This Row],[Close]]/E532))</f>
        <v>-1.258125375702557E-2</v>
      </c>
    </row>
    <row r="534" spans="1:8" x14ac:dyDescent="0.3">
      <c r="A534" s="2">
        <v>43888</v>
      </c>
      <c r="B534" s="1">
        <v>7824.5</v>
      </c>
      <c r="C534" s="1">
        <v>7903.55</v>
      </c>
      <c r="D534" s="1">
        <v>7740.95</v>
      </c>
      <c r="E534" s="1">
        <v>7885.15</v>
      </c>
      <c r="F534" s="1">
        <v>40519410</v>
      </c>
      <c r="G534" s="1">
        <v>2155.4499999999998</v>
      </c>
      <c r="H534" s="3">
        <f>IF(ISERR(LN(Table13945[[#This Row],[Close]]/E533)),"-",LN(Table13945[[#This Row],[Close]]/E533))</f>
        <v>5.8444553568564421E-3</v>
      </c>
    </row>
    <row r="535" spans="1:8" x14ac:dyDescent="0.3">
      <c r="A535" s="2">
        <v>43889</v>
      </c>
      <c r="B535" s="1">
        <v>7751.45</v>
      </c>
      <c r="C535" s="1">
        <v>7786.6</v>
      </c>
      <c r="D535" s="1">
        <v>7559</v>
      </c>
      <c r="E535" s="1">
        <v>7576.75</v>
      </c>
      <c r="F535" s="1">
        <v>35181304</v>
      </c>
      <c r="G535" s="1">
        <v>2231.6799999999998</v>
      </c>
      <c r="H535" s="3">
        <f>IF(ISERR(LN(Table13945[[#This Row],[Close]]/E534)),"-",LN(Table13945[[#This Row],[Close]]/E534))</f>
        <v>-3.9896895880312547E-2</v>
      </c>
    </row>
    <row r="536" spans="1:8" x14ac:dyDescent="0.3">
      <c r="A536" s="2">
        <v>43892</v>
      </c>
      <c r="B536" s="1">
        <v>7675.55</v>
      </c>
      <c r="C536" s="1">
        <v>7768</v>
      </c>
      <c r="D536" s="1">
        <v>7463.05</v>
      </c>
      <c r="E536" s="1">
        <v>7535.1</v>
      </c>
      <c r="F536" s="1">
        <v>28891044</v>
      </c>
      <c r="G536" s="1">
        <v>1856.49</v>
      </c>
      <c r="H536" s="3">
        <f>IF(ISERR(LN(Table13945[[#This Row],[Close]]/E535)),"-",LN(Table13945[[#This Row],[Close]]/E535))</f>
        <v>-5.5122444254881936E-3</v>
      </c>
    </row>
    <row r="537" spans="1:8" x14ac:dyDescent="0.3">
      <c r="A537" s="2">
        <v>43893</v>
      </c>
      <c r="B537" s="1">
        <v>7606.8</v>
      </c>
      <c r="C537" s="1">
        <v>7966.15</v>
      </c>
      <c r="D537" s="1">
        <v>7603.15</v>
      </c>
      <c r="E537" s="1">
        <v>7920.6</v>
      </c>
      <c r="F537" s="1">
        <v>41206044</v>
      </c>
      <c r="G537" s="1">
        <v>2483.71</v>
      </c>
      <c r="H537" s="3">
        <f>IF(ISERR(LN(Table13945[[#This Row],[Close]]/E536)),"-",LN(Table13945[[#This Row],[Close]]/E536))</f>
        <v>4.9894857142104669E-2</v>
      </c>
    </row>
    <row r="538" spans="1:8" x14ac:dyDescent="0.3">
      <c r="A538" s="2">
        <v>43894</v>
      </c>
      <c r="B538" s="1">
        <v>7970</v>
      </c>
      <c r="C538" s="1">
        <v>8131.85</v>
      </c>
      <c r="D538" s="1">
        <v>7840.85</v>
      </c>
      <c r="E538" s="1">
        <v>8086.55</v>
      </c>
      <c r="F538" s="1">
        <v>57962920</v>
      </c>
      <c r="G538" s="1">
        <v>3239.18</v>
      </c>
      <c r="H538" s="3">
        <f>IF(ISERR(LN(Table13945[[#This Row],[Close]]/E537)),"-",LN(Table13945[[#This Row],[Close]]/E537))</f>
        <v>2.0735227170696053E-2</v>
      </c>
    </row>
    <row r="539" spans="1:8" x14ac:dyDescent="0.3">
      <c r="A539" s="2">
        <v>43895</v>
      </c>
      <c r="B539" s="1">
        <v>8125.9</v>
      </c>
      <c r="C539" s="1">
        <v>8281.7000000000007</v>
      </c>
      <c r="D539" s="1">
        <v>8122.6</v>
      </c>
      <c r="E539" s="1">
        <v>8146</v>
      </c>
      <c r="F539" s="1">
        <v>40817153</v>
      </c>
      <c r="G539" s="1">
        <v>2328.36</v>
      </c>
      <c r="H539" s="3">
        <f>IF(ISERR(LN(Table13945[[#This Row],[Close]]/E538)),"-",LN(Table13945[[#This Row],[Close]]/E538))</f>
        <v>7.3248215228929516E-3</v>
      </c>
    </row>
    <row r="540" spans="1:8" x14ac:dyDescent="0.3">
      <c r="A540" s="2">
        <v>43896</v>
      </c>
      <c r="B540" s="1">
        <v>7863.1</v>
      </c>
      <c r="C540" s="1">
        <v>8057.95</v>
      </c>
      <c r="D540" s="1">
        <v>7860.6</v>
      </c>
      <c r="E540" s="1">
        <v>8018.3</v>
      </c>
      <c r="F540" s="1">
        <v>27817586</v>
      </c>
      <c r="G540" s="1">
        <v>1930.43</v>
      </c>
      <c r="H540" s="3">
        <f>IF(ISERR(LN(Table13945[[#This Row],[Close]]/E539)),"-",LN(Table13945[[#This Row],[Close]]/E539))</f>
        <v>-1.5800579891442207E-2</v>
      </c>
    </row>
    <row r="541" spans="1:8" x14ac:dyDescent="0.3">
      <c r="A541" s="2">
        <v>43899</v>
      </c>
      <c r="B541" s="1">
        <v>7921.25</v>
      </c>
      <c r="C541" s="1">
        <v>7999.3</v>
      </c>
      <c r="D541" s="1">
        <v>7698.25</v>
      </c>
      <c r="E541" s="1">
        <v>7756.45</v>
      </c>
      <c r="F541" s="1">
        <v>33459937</v>
      </c>
      <c r="G541" s="1">
        <v>2008.99</v>
      </c>
      <c r="H541" s="3">
        <f>IF(ISERR(LN(Table13945[[#This Row],[Close]]/E540)),"-",LN(Table13945[[#This Row],[Close]]/E540))</f>
        <v>-3.3201674039714336E-2</v>
      </c>
    </row>
    <row r="542" spans="1:8" x14ac:dyDescent="0.3">
      <c r="A542" s="2">
        <v>43901</v>
      </c>
      <c r="B542" s="1">
        <v>7754.75</v>
      </c>
      <c r="C542" s="1">
        <v>7779.1</v>
      </c>
      <c r="D542" s="1">
        <v>7596.35</v>
      </c>
      <c r="E542" s="1">
        <v>7623.05</v>
      </c>
      <c r="F542" s="1">
        <v>36502334</v>
      </c>
      <c r="G542" s="1">
        <v>2014.03</v>
      </c>
      <c r="H542" s="3">
        <f>IF(ISERR(LN(Table13945[[#This Row],[Close]]/E541)),"-",LN(Table13945[[#This Row],[Close]]/E541))</f>
        <v>-1.7348203212970221E-2</v>
      </c>
    </row>
    <row r="543" spans="1:8" x14ac:dyDescent="0.3">
      <c r="A543" s="2">
        <v>43902</v>
      </c>
      <c r="B543" s="1">
        <v>7408.4</v>
      </c>
      <c r="C543" s="1">
        <v>7423.95</v>
      </c>
      <c r="D543" s="1">
        <v>6868.7</v>
      </c>
      <c r="E543" s="1">
        <v>6942.55</v>
      </c>
      <c r="F543" s="1">
        <v>52330391</v>
      </c>
      <c r="G543" s="1">
        <v>2476.46</v>
      </c>
      <c r="H543" s="3">
        <f>IF(ISERR(LN(Table13945[[#This Row],[Close]]/E542)),"-",LN(Table13945[[#This Row],[Close]]/E542))</f>
        <v>-9.3507409892646332E-2</v>
      </c>
    </row>
    <row r="544" spans="1:8" x14ac:dyDescent="0.3">
      <c r="A544" s="2">
        <v>43903</v>
      </c>
      <c r="B544" s="1">
        <v>6558.25</v>
      </c>
      <c r="C544" s="1">
        <v>7469.7</v>
      </c>
      <c r="D544" s="1">
        <v>6242.85</v>
      </c>
      <c r="E544" s="1">
        <v>7268</v>
      </c>
      <c r="F544" s="1">
        <v>51705471</v>
      </c>
      <c r="G544" s="1">
        <v>2392.35</v>
      </c>
      <c r="H544" s="3">
        <f>IF(ISERR(LN(Table13945[[#This Row],[Close]]/E543)),"-",LN(Table13945[[#This Row],[Close]]/E543))</f>
        <v>4.581200834447692E-2</v>
      </c>
    </row>
    <row r="545" spans="1:8" x14ac:dyDescent="0.3">
      <c r="A545" s="2">
        <v>43906</v>
      </c>
      <c r="B545" s="1">
        <v>7075.35</v>
      </c>
      <c r="C545" s="1">
        <v>7406.05</v>
      </c>
      <c r="D545" s="1">
        <v>6909.65</v>
      </c>
      <c r="E545" s="1">
        <v>6959.35</v>
      </c>
      <c r="F545" s="1">
        <v>47249630</v>
      </c>
      <c r="G545" s="1">
        <v>2159.38</v>
      </c>
      <c r="H545" s="3">
        <f>IF(ISERR(LN(Table13945[[#This Row],[Close]]/E544)),"-",LN(Table13945[[#This Row],[Close]]/E544))</f>
        <v>-4.3395071353386883E-2</v>
      </c>
    </row>
    <row r="546" spans="1:8" x14ac:dyDescent="0.3">
      <c r="A546" s="2">
        <v>43907</v>
      </c>
      <c r="B546" s="1">
        <v>7014.5</v>
      </c>
      <c r="C546" s="1">
        <v>7289.65</v>
      </c>
      <c r="D546" s="1">
        <v>6927.05</v>
      </c>
      <c r="E546" s="1">
        <v>6979.1</v>
      </c>
      <c r="F546" s="1">
        <v>40951602</v>
      </c>
      <c r="G546" s="1">
        <v>2090.06</v>
      </c>
      <c r="H546" s="3">
        <f>IF(ISERR(LN(Table13945[[#This Row],[Close]]/E545)),"-",LN(Table13945[[#This Row],[Close]]/E545))</f>
        <v>2.8338894522088151E-3</v>
      </c>
    </row>
    <row r="547" spans="1:8" x14ac:dyDescent="0.3">
      <c r="A547" s="2">
        <v>43908</v>
      </c>
      <c r="B547" s="1">
        <v>7135.05</v>
      </c>
      <c r="C547" s="1">
        <v>7145.4</v>
      </c>
      <c r="D547" s="1">
        <v>6666.85</v>
      </c>
      <c r="E547" s="1">
        <v>6705.75</v>
      </c>
      <c r="F547" s="1">
        <v>44945057</v>
      </c>
      <c r="G547" s="1">
        <v>2100.15</v>
      </c>
      <c r="H547" s="3">
        <f>IF(ISERR(LN(Table13945[[#This Row],[Close]]/E546)),"-",LN(Table13945[[#This Row],[Close]]/E546))</f>
        <v>-3.9954601331346581E-2</v>
      </c>
    </row>
    <row r="548" spans="1:8" x14ac:dyDescent="0.3">
      <c r="A548" s="2">
        <v>43909</v>
      </c>
      <c r="B548" s="1">
        <v>6489.5</v>
      </c>
      <c r="C548" s="1">
        <v>6871.4</v>
      </c>
      <c r="D548" s="1">
        <v>6332</v>
      </c>
      <c r="E548" s="1">
        <v>6655.5</v>
      </c>
      <c r="F548" s="1">
        <v>35700672</v>
      </c>
      <c r="G548" s="1">
        <v>1816.28</v>
      </c>
      <c r="H548" s="3">
        <f>IF(ISERR(LN(Table13945[[#This Row],[Close]]/E547)),"-",LN(Table13945[[#This Row],[Close]]/E547))</f>
        <v>-7.5217867964632798E-3</v>
      </c>
    </row>
    <row r="549" spans="1:8" x14ac:dyDescent="0.3">
      <c r="A549" s="2">
        <v>43910</v>
      </c>
      <c r="B549" s="1">
        <v>6740.25</v>
      </c>
      <c r="C549" s="1">
        <v>7088.15</v>
      </c>
      <c r="D549" s="1">
        <v>6728.75</v>
      </c>
      <c r="E549" s="1">
        <v>6951.9</v>
      </c>
      <c r="F549" s="1">
        <v>50098202</v>
      </c>
      <c r="G549" s="1">
        <v>2534.08</v>
      </c>
      <c r="H549" s="3">
        <f>IF(ISERR(LN(Table13945[[#This Row],[Close]]/E548)),"-",LN(Table13945[[#This Row],[Close]]/E548))</f>
        <v>4.357142300487097E-2</v>
      </c>
    </row>
    <row r="550" spans="1:8" x14ac:dyDescent="0.3">
      <c r="A550" s="2">
        <v>43913</v>
      </c>
      <c r="B550" s="1">
        <v>6518</v>
      </c>
      <c r="C550" s="1">
        <v>6850.55</v>
      </c>
      <c r="D550" s="1">
        <v>6380.1</v>
      </c>
      <c r="E550" s="1">
        <v>6432.3</v>
      </c>
      <c r="F550" s="1">
        <v>33278043</v>
      </c>
      <c r="G550" s="1">
        <v>1568.33</v>
      </c>
      <c r="H550" s="3">
        <f>IF(ISERR(LN(Table13945[[#This Row],[Close]]/E549)),"-",LN(Table13945[[#This Row],[Close]]/E549))</f>
        <v>-7.7682830929792182E-2</v>
      </c>
    </row>
    <row r="551" spans="1:8" x14ac:dyDescent="0.3">
      <c r="A551" s="2">
        <v>43914</v>
      </c>
      <c r="B551" s="1">
        <v>6589.45</v>
      </c>
      <c r="C551" s="1">
        <v>6828.3</v>
      </c>
      <c r="D551" s="1">
        <v>6532.65</v>
      </c>
      <c r="E551" s="1">
        <v>6611.05</v>
      </c>
      <c r="F551" s="1">
        <v>34381735</v>
      </c>
      <c r="G551" s="1">
        <v>1718.4</v>
      </c>
      <c r="H551" s="3">
        <f>IF(ISERR(LN(Table13945[[#This Row],[Close]]/E550)),"-",LN(Table13945[[#This Row],[Close]]/E550))</f>
        <v>2.7410318895146852E-2</v>
      </c>
    </row>
    <row r="552" spans="1:8" x14ac:dyDescent="0.3">
      <c r="A552" s="2">
        <v>43915</v>
      </c>
      <c r="B552" s="1">
        <v>6539.6</v>
      </c>
      <c r="C552" s="1">
        <v>6746.3</v>
      </c>
      <c r="D552" s="1">
        <v>6538.55</v>
      </c>
      <c r="E552" s="1">
        <v>6695.55</v>
      </c>
      <c r="F552" s="1">
        <v>30766064</v>
      </c>
      <c r="G552" s="1">
        <v>1440.78</v>
      </c>
      <c r="H552" s="3">
        <f>IF(ISERR(LN(Table13945[[#This Row],[Close]]/E551)),"-",LN(Table13945[[#This Row],[Close]]/E551))</f>
        <v>1.2700635152626301E-2</v>
      </c>
    </row>
    <row r="553" spans="1:8" x14ac:dyDescent="0.3">
      <c r="A553" s="2">
        <v>43916</v>
      </c>
      <c r="B553" s="1">
        <v>6845.25</v>
      </c>
      <c r="C553" s="1">
        <v>6963.25</v>
      </c>
      <c r="D553" s="1">
        <v>6743.05</v>
      </c>
      <c r="E553" s="1">
        <v>6775</v>
      </c>
      <c r="F553" s="1">
        <v>43517854</v>
      </c>
      <c r="G553" s="1">
        <v>2192.1999999999998</v>
      </c>
      <c r="H553" s="3">
        <f>IF(ISERR(LN(Table13945[[#This Row],[Close]]/E552)),"-",LN(Table13945[[#This Row],[Close]]/E552))</f>
        <v>1.1796240137975792E-2</v>
      </c>
    </row>
    <row r="554" spans="1:8" x14ac:dyDescent="0.3">
      <c r="A554" s="2">
        <v>43917</v>
      </c>
      <c r="B554" s="1">
        <v>6924.6</v>
      </c>
      <c r="C554" s="1">
        <v>7058.8</v>
      </c>
      <c r="D554" s="1">
        <v>6697.95</v>
      </c>
      <c r="E554" s="1">
        <v>6813.05</v>
      </c>
      <c r="F554" s="1">
        <v>40899569</v>
      </c>
      <c r="G554" s="1">
        <v>2100.6</v>
      </c>
      <c r="H554" s="3">
        <f>IF(ISERR(LN(Table13945[[#This Row],[Close]]/E553)),"-",LN(Table13945[[#This Row],[Close]]/E553))</f>
        <v>5.6005239097425639E-3</v>
      </c>
    </row>
    <row r="555" spans="1:8" x14ac:dyDescent="0.3">
      <c r="A555" s="2">
        <v>43920</v>
      </c>
      <c r="B555" s="1">
        <v>6708.7</v>
      </c>
      <c r="C555" s="1">
        <v>6970.5</v>
      </c>
      <c r="D555" s="1">
        <v>6608.8</v>
      </c>
      <c r="E555" s="1">
        <v>6896</v>
      </c>
      <c r="F555" s="1">
        <v>38187086</v>
      </c>
      <c r="G555" s="1">
        <v>1912.74</v>
      </c>
      <c r="H555" s="3">
        <f>IF(ISERR(LN(Table13945[[#This Row],[Close]]/E554)),"-",LN(Table13945[[#This Row],[Close]]/E554))</f>
        <v>1.2101642685884985E-2</v>
      </c>
    </row>
    <row r="556" spans="1:8" x14ac:dyDescent="0.3">
      <c r="A556" s="2">
        <v>43921</v>
      </c>
      <c r="B556" s="1">
        <v>7074.2</v>
      </c>
      <c r="C556" s="1">
        <v>7224.35</v>
      </c>
      <c r="D556" s="1">
        <v>6951.4</v>
      </c>
      <c r="E556" s="1">
        <v>7176.5</v>
      </c>
      <c r="F556" s="1">
        <v>39022078</v>
      </c>
      <c r="G556" s="1">
        <v>2097.6999999999998</v>
      </c>
      <c r="H556" s="3">
        <f>IF(ISERR(LN(Table13945[[#This Row],[Close]]/E555)),"-",LN(Table13945[[#This Row],[Close]]/E555))</f>
        <v>3.9870265667906024E-2</v>
      </c>
    </row>
    <row r="557" spans="1:8" x14ac:dyDescent="0.3">
      <c r="A557" s="2">
        <v>43922</v>
      </c>
      <c r="B557" s="1">
        <v>7206.2</v>
      </c>
      <c r="C557" s="1">
        <v>7208.25</v>
      </c>
      <c r="D557" s="1">
        <v>6991.6</v>
      </c>
      <c r="E557" s="1">
        <v>7026.7</v>
      </c>
      <c r="F557" s="1">
        <v>31879062</v>
      </c>
      <c r="G557" s="1">
        <v>1607.57</v>
      </c>
      <c r="H557" s="3">
        <f>IF(ISERR(LN(Table13945[[#This Row],[Close]]/E556)),"-",LN(Table13945[[#This Row],[Close]]/E556))</f>
        <v>-2.1094620202480943E-2</v>
      </c>
    </row>
    <row r="558" spans="1:8" x14ac:dyDescent="0.3">
      <c r="A558" s="2">
        <v>43924</v>
      </c>
      <c r="B558" s="1">
        <v>7019.85</v>
      </c>
      <c r="C558" s="1">
        <v>7452.8</v>
      </c>
      <c r="D558" s="1">
        <v>6956.2</v>
      </c>
      <c r="E558" s="1">
        <v>7361.6</v>
      </c>
      <c r="F558" s="1">
        <v>90108092</v>
      </c>
      <c r="G558" s="1">
        <v>4138.97</v>
      </c>
      <c r="H558" s="3">
        <f>IF(ISERR(LN(Table13945[[#This Row],[Close]]/E557)),"-",LN(Table13945[[#This Row],[Close]]/E557))</f>
        <v>4.6560121592250092E-2</v>
      </c>
    </row>
    <row r="559" spans="1:8" x14ac:dyDescent="0.3">
      <c r="A559" s="2">
        <v>43928</v>
      </c>
      <c r="B559" s="1">
        <v>7729.25</v>
      </c>
      <c r="C559" s="1">
        <v>8159.75</v>
      </c>
      <c r="D559" s="1">
        <v>7569.85</v>
      </c>
      <c r="E559" s="1">
        <v>8124.85</v>
      </c>
      <c r="F559" s="1">
        <v>103930843</v>
      </c>
      <c r="G559" s="1">
        <v>5599.35</v>
      </c>
      <c r="H559" s="3">
        <f>IF(ISERR(LN(Table13945[[#This Row],[Close]]/E558)),"-",LN(Table13945[[#This Row],[Close]]/E558))</f>
        <v>9.8649966087856325E-2</v>
      </c>
    </row>
    <row r="560" spans="1:8" x14ac:dyDescent="0.3">
      <c r="A560" s="2">
        <v>43929</v>
      </c>
      <c r="B560" s="1">
        <v>8122.9</v>
      </c>
      <c r="C560" s="1">
        <v>8564.85</v>
      </c>
      <c r="D560" s="1">
        <v>8056.3</v>
      </c>
      <c r="E560" s="1">
        <v>8412.2000000000007</v>
      </c>
      <c r="F560" s="1">
        <v>127307172</v>
      </c>
      <c r="G560" s="1">
        <v>6510.05</v>
      </c>
      <c r="H560" s="3">
        <f>IF(ISERR(LN(Table13945[[#This Row],[Close]]/E559)),"-",LN(Table13945[[#This Row],[Close]]/E559))</f>
        <v>3.4755766609621548E-2</v>
      </c>
    </row>
    <row r="561" spans="1:8" x14ac:dyDescent="0.3">
      <c r="A561" s="2">
        <v>43930</v>
      </c>
      <c r="B561" s="1">
        <v>8739.5</v>
      </c>
      <c r="C561" s="1">
        <v>9032.4</v>
      </c>
      <c r="D561" s="1">
        <v>8706.4</v>
      </c>
      <c r="E561" s="1">
        <v>8800.4500000000007</v>
      </c>
      <c r="F561" s="1">
        <v>121942870</v>
      </c>
      <c r="G561" s="1">
        <v>7153.61</v>
      </c>
      <c r="H561" s="3">
        <f>IF(ISERR(LN(Table13945[[#This Row],[Close]]/E560)),"-",LN(Table13945[[#This Row],[Close]]/E560))</f>
        <v>4.5119823423833111E-2</v>
      </c>
    </row>
    <row r="562" spans="1:8" x14ac:dyDescent="0.3">
      <c r="A562" s="2">
        <v>43934</v>
      </c>
      <c r="B562" s="1">
        <v>9000.25</v>
      </c>
      <c r="C562" s="1">
        <v>9229.6</v>
      </c>
      <c r="D562" s="1">
        <v>8852</v>
      </c>
      <c r="E562" s="1">
        <v>9044.35</v>
      </c>
      <c r="F562" s="1">
        <v>121649029</v>
      </c>
      <c r="G562" s="1">
        <v>6765.95</v>
      </c>
      <c r="H562" s="3">
        <f>IF(ISERR(LN(Table13945[[#This Row],[Close]]/E561)),"-",LN(Table13945[[#This Row],[Close]]/E561))</f>
        <v>2.7337396816934298E-2</v>
      </c>
    </row>
    <row r="563" spans="1:8" x14ac:dyDescent="0.3">
      <c r="A563" s="2">
        <v>43936</v>
      </c>
      <c r="B563" s="1">
        <v>9265.4</v>
      </c>
      <c r="C563" s="1">
        <v>9382.15</v>
      </c>
      <c r="D563" s="1">
        <v>8889.2000000000007</v>
      </c>
      <c r="E563" s="1">
        <v>9038.7999999999993</v>
      </c>
      <c r="F563" s="1">
        <v>115258180</v>
      </c>
      <c r="G563" s="1">
        <v>6304.72</v>
      </c>
      <c r="H563" s="3">
        <f>IF(ISERR(LN(Table13945[[#This Row],[Close]]/E562)),"-",LN(Table13945[[#This Row],[Close]]/E562))</f>
        <v>-6.1383112723901263E-4</v>
      </c>
    </row>
    <row r="564" spans="1:8" x14ac:dyDescent="0.3">
      <c r="A564" s="2">
        <v>43937</v>
      </c>
      <c r="B564" s="1">
        <v>9040.9</v>
      </c>
      <c r="C564" s="1">
        <v>9251.0499999999993</v>
      </c>
      <c r="D564" s="1">
        <v>8989.7999999999993</v>
      </c>
      <c r="E564" s="1">
        <v>9199.2999999999993</v>
      </c>
      <c r="F564" s="1">
        <v>74190433</v>
      </c>
      <c r="G564" s="1">
        <v>4366.24</v>
      </c>
      <c r="H564" s="3">
        <f>IF(ISERR(LN(Table13945[[#This Row],[Close]]/E563)),"-",LN(Table13945[[#This Row],[Close]]/E563))</f>
        <v>1.7600971973640311E-2</v>
      </c>
    </row>
    <row r="565" spans="1:8" x14ac:dyDescent="0.3">
      <c r="A565" s="2">
        <v>43938</v>
      </c>
      <c r="B565" s="1">
        <v>9429.5</v>
      </c>
      <c r="C565" s="1">
        <v>9454.1</v>
      </c>
      <c r="D565" s="1">
        <v>9066.1</v>
      </c>
      <c r="E565" s="1">
        <v>9157.75</v>
      </c>
      <c r="F565" s="1">
        <v>70421787</v>
      </c>
      <c r="G565" s="1">
        <v>4268.05</v>
      </c>
      <c r="H565" s="3">
        <f>IF(ISERR(LN(Table13945[[#This Row],[Close]]/E564)),"-",LN(Table13945[[#This Row],[Close]]/E564))</f>
        <v>-4.5268788782200009E-3</v>
      </c>
    </row>
    <row r="566" spans="1:8" x14ac:dyDescent="0.3">
      <c r="A566" s="2">
        <v>43941</v>
      </c>
      <c r="B566" s="1">
        <v>9176.7000000000007</v>
      </c>
      <c r="C566" s="1">
        <v>9212.5499999999993</v>
      </c>
      <c r="D566" s="1">
        <v>9004.75</v>
      </c>
      <c r="E566" s="1">
        <v>9149.2000000000007</v>
      </c>
      <c r="F566" s="1">
        <v>61908115</v>
      </c>
      <c r="G566" s="1">
        <v>3562.63</v>
      </c>
      <c r="H566" s="3">
        <f>IF(ISERR(LN(Table13945[[#This Row],[Close]]/E565)),"-",LN(Table13945[[#This Row],[Close]]/E565))</f>
        <v>-9.3407155442585751E-4</v>
      </c>
    </row>
    <row r="567" spans="1:8" x14ac:dyDescent="0.3">
      <c r="A567" s="2">
        <v>43942</v>
      </c>
      <c r="B567" s="1">
        <v>9031.85</v>
      </c>
      <c r="C567" s="1">
        <v>9561.35</v>
      </c>
      <c r="D567" s="1">
        <v>8999.9500000000007</v>
      </c>
      <c r="E567" s="1">
        <v>9381.65</v>
      </c>
      <c r="F567" s="1">
        <v>125520844</v>
      </c>
      <c r="G567" s="1">
        <v>7811.67</v>
      </c>
      <c r="H567" s="3">
        <f>IF(ISERR(LN(Table13945[[#This Row],[Close]]/E566)),"-",LN(Table13945[[#This Row],[Close]]/E566))</f>
        <v>2.5089209960755948E-2</v>
      </c>
    </row>
    <row r="568" spans="1:8" x14ac:dyDescent="0.3">
      <c r="A568" s="2">
        <v>43943</v>
      </c>
      <c r="B568" s="1">
        <v>9369.4</v>
      </c>
      <c r="C568" s="1">
        <v>9513</v>
      </c>
      <c r="D568" s="1">
        <v>9305.75</v>
      </c>
      <c r="E568" s="1">
        <v>9377</v>
      </c>
      <c r="F568" s="1">
        <v>79245371</v>
      </c>
      <c r="G568" s="1">
        <v>5047.75</v>
      </c>
      <c r="H568" s="3">
        <f>IF(ISERR(LN(Table13945[[#This Row],[Close]]/E567)),"-",LN(Table13945[[#This Row],[Close]]/E567))</f>
        <v>-4.957712943354642E-4</v>
      </c>
    </row>
    <row r="569" spans="1:8" x14ac:dyDescent="0.3">
      <c r="A569" s="2">
        <v>43944</v>
      </c>
      <c r="B569" s="1">
        <v>9400.15</v>
      </c>
      <c r="C569" s="1">
        <v>9580.85</v>
      </c>
      <c r="D569" s="1">
        <v>9358.35</v>
      </c>
      <c r="E569" s="1">
        <v>9388.9</v>
      </c>
      <c r="F569" s="1">
        <v>75985091</v>
      </c>
      <c r="G569" s="1">
        <v>4231.63</v>
      </c>
      <c r="H569" s="3">
        <f>IF(ISERR(LN(Table13945[[#This Row],[Close]]/E568)),"-",LN(Table13945[[#This Row],[Close]]/E568))</f>
        <v>1.268258020673119E-3</v>
      </c>
    </row>
    <row r="570" spans="1:8" x14ac:dyDescent="0.3">
      <c r="A570" s="2">
        <v>43945</v>
      </c>
      <c r="B570" s="1">
        <v>9358.4</v>
      </c>
      <c r="C570" s="1">
        <v>9638.7000000000007</v>
      </c>
      <c r="D570" s="1">
        <v>9305.6</v>
      </c>
      <c r="E570" s="1">
        <v>9518.4500000000007</v>
      </c>
      <c r="F570" s="1">
        <v>104409591</v>
      </c>
      <c r="G570" s="1">
        <v>6146</v>
      </c>
      <c r="H570" s="3">
        <f>IF(ISERR(LN(Table13945[[#This Row],[Close]]/E569)),"-",LN(Table13945[[#This Row],[Close]]/E569))</f>
        <v>1.3703879963241012E-2</v>
      </c>
    </row>
    <row r="571" spans="1:8" x14ac:dyDescent="0.3">
      <c r="A571" s="2">
        <v>43948</v>
      </c>
      <c r="B571" s="1">
        <v>9590.5</v>
      </c>
      <c r="C571" s="1">
        <v>9753.5</v>
      </c>
      <c r="D571" s="1">
        <v>9557.4</v>
      </c>
      <c r="E571" s="1">
        <v>9602.0499999999993</v>
      </c>
      <c r="F571" s="1">
        <v>75788241</v>
      </c>
      <c r="G571" s="1">
        <v>4627.42</v>
      </c>
      <c r="H571" s="3">
        <f>IF(ISERR(LN(Table13945[[#This Row],[Close]]/E570)),"-",LN(Table13945[[#This Row],[Close]]/E570))</f>
        <v>8.7445969222785889E-3</v>
      </c>
    </row>
    <row r="572" spans="1:8" x14ac:dyDescent="0.3">
      <c r="A572" s="2">
        <v>43949</v>
      </c>
      <c r="B572" s="1">
        <v>9699.25</v>
      </c>
      <c r="C572" s="1">
        <v>9701</v>
      </c>
      <c r="D572" s="1">
        <v>9352</v>
      </c>
      <c r="E572" s="1">
        <v>9386.2000000000007</v>
      </c>
      <c r="F572" s="1">
        <v>51486443</v>
      </c>
      <c r="G572" s="1">
        <v>3152.36</v>
      </c>
      <c r="H572" s="3">
        <f>IF(ISERR(LN(Table13945[[#This Row],[Close]]/E571)),"-",LN(Table13945[[#This Row],[Close]]/E571))</f>
        <v>-2.2736091866916382E-2</v>
      </c>
    </row>
    <row r="573" spans="1:8" x14ac:dyDescent="0.3">
      <c r="A573" s="2">
        <v>43950</v>
      </c>
      <c r="B573" s="1">
        <v>9453.2999999999993</v>
      </c>
      <c r="C573" s="1">
        <v>9498.15</v>
      </c>
      <c r="D573" s="1">
        <v>9339.75</v>
      </c>
      <c r="E573" s="1">
        <v>9385.4500000000007</v>
      </c>
      <c r="F573" s="1">
        <v>47209223</v>
      </c>
      <c r="G573" s="1">
        <v>2863.35</v>
      </c>
      <c r="H573" s="3">
        <f>IF(ISERR(LN(Table13945[[#This Row],[Close]]/E572)),"-",LN(Table13945[[#This Row],[Close]]/E572))</f>
        <v>-7.9907733246599132E-5</v>
      </c>
    </row>
    <row r="574" spans="1:8" x14ac:dyDescent="0.3">
      <c r="A574" s="2">
        <v>43951</v>
      </c>
      <c r="B574" s="1">
        <v>9522.5499999999993</v>
      </c>
      <c r="C574" s="1">
        <v>9556.5</v>
      </c>
      <c r="D574" s="1">
        <v>9253.9</v>
      </c>
      <c r="E574" s="1">
        <v>9327.1</v>
      </c>
      <c r="F574" s="1">
        <v>68640854</v>
      </c>
      <c r="G574" s="1">
        <v>4457.9799999999996</v>
      </c>
      <c r="H574" s="3">
        <f>IF(ISERR(LN(Table13945[[#This Row],[Close]]/E573)),"-",LN(Table13945[[#This Row],[Close]]/E573))</f>
        <v>-6.2364764952075567E-3</v>
      </c>
    </row>
    <row r="575" spans="1:8" x14ac:dyDescent="0.3">
      <c r="A575" s="2">
        <v>43955</v>
      </c>
      <c r="B575" s="1">
        <v>9181.6</v>
      </c>
      <c r="C575" s="1">
        <v>9507.4500000000007</v>
      </c>
      <c r="D575" s="1">
        <v>9140.15</v>
      </c>
      <c r="E575" s="1">
        <v>9364.6</v>
      </c>
      <c r="F575" s="1">
        <v>87107464</v>
      </c>
      <c r="G575" s="1">
        <v>5241.59</v>
      </c>
      <c r="H575" s="3">
        <f>IF(ISERR(LN(Table13945[[#This Row],[Close]]/E574)),"-",LN(Table13945[[#This Row],[Close]]/E574))</f>
        <v>4.0124815091737509E-3</v>
      </c>
    </row>
    <row r="576" spans="1:8" x14ac:dyDescent="0.3">
      <c r="A576" s="2">
        <v>43956</v>
      </c>
      <c r="B576" s="1">
        <v>9493.7000000000007</v>
      </c>
      <c r="C576" s="1">
        <v>9503.75</v>
      </c>
      <c r="D576" s="1">
        <v>9157.35</v>
      </c>
      <c r="E576" s="1">
        <v>9181.5</v>
      </c>
      <c r="F576" s="1">
        <v>52022881</v>
      </c>
      <c r="G576" s="1">
        <v>3028.66</v>
      </c>
      <c r="H576" s="3">
        <f>IF(ISERR(LN(Table13945[[#This Row],[Close]]/E575)),"-",LN(Table13945[[#This Row],[Close]]/E575))</f>
        <v>-1.9746032780386821E-2</v>
      </c>
    </row>
    <row r="577" spans="1:8" x14ac:dyDescent="0.3">
      <c r="A577" s="2">
        <v>43957</v>
      </c>
      <c r="B577" s="1">
        <v>9229.85</v>
      </c>
      <c r="C577" s="1">
        <v>9289.9</v>
      </c>
      <c r="D577" s="1">
        <v>9128.0499999999993</v>
      </c>
      <c r="E577" s="1">
        <v>9227.15</v>
      </c>
      <c r="F577" s="1">
        <v>50166933</v>
      </c>
      <c r="G577" s="1">
        <v>3106.34</v>
      </c>
      <c r="H577" s="3">
        <f>IF(ISERR(LN(Table13945[[#This Row],[Close]]/E576)),"-",LN(Table13945[[#This Row],[Close]]/E576))</f>
        <v>4.9596351253111924E-3</v>
      </c>
    </row>
    <row r="578" spans="1:8" x14ac:dyDescent="0.3">
      <c r="A578" s="2">
        <v>43958</v>
      </c>
      <c r="B578" s="1">
        <v>9283.2000000000007</v>
      </c>
      <c r="C578" s="1">
        <v>9373.5499999999993</v>
      </c>
      <c r="D578" s="1">
        <v>9128.9500000000007</v>
      </c>
      <c r="E578" s="1">
        <v>9148.1</v>
      </c>
      <c r="F578" s="1">
        <v>42005200</v>
      </c>
      <c r="G578" s="1">
        <v>2511.44</v>
      </c>
      <c r="H578" s="3">
        <f>IF(ISERR(LN(Table13945[[#This Row],[Close]]/E577)),"-",LN(Table13945[[#This Row],[Close]]/E577))</f>
        <v>-8.6040176505053564E-3</v>
      </c>
    </row>
    <row r="579" spans="1:8" x14ac:dyDescent="0.3">
      <c r="A579" s="2">
        <v>43959</v>
      </c>
      <c r="B579" s="1">
        <v>9275.9</v>
      </c>
      <c r="C579" s="1">
        <v>9385.6</v>
      </c>
      <c r="D579" s="1">
        <v>9230.35</v>
      </c>
      <c r="E579" s="1">
        <v>9343.35</v>
      </c>
      <c r="F579" s="1">
        <v>44253004</v>
      </c>
      <c r="G579" s="1">
        <v>3032.56</v>
      </c>
      <c r="H579" s="3">
        <f>IF(ISERR(LN(Table13945[[#This Row],[Close]]/E578)),"-",LN(Table13945[[#This Row],[Close]]/E578))</f>
        <v>2.1118652858161363E-2</v>
      </c>
    </row>
    <row r="580" spans="1:8" x14ac:dyDescent="0.3">
      <c r="A580" s="2">
        <v>43962</v>
      </c>
      <c r="B580" s="1">
        <v>9413.25</v>
      </c>
      <c r="C580" s="1">
        <v>9416.5</v>
      </c>
      <c r="D580" s="1">
        <v>9281.7000000000007</v>
      </c>
      <c r="E580" s="1">
        <v>9307.2999999999993</v>
      </c>
      <c r="F580" s="1">
        <v>47289876</v>
      </c>
      <c r="G580" s="1">
        <v>2996.47</v>
      </c>
      <c r="H580" s="3">
        <f>IF(ISERR(LN(Table13945[[#This Row],[Close]]/E579)),"-",LN(Table13945[[#This Row],[Close]]/E579))</f>
        <v>-3.8658218234746957E-3</v>
      </c>
    </row>
    <row r="581" spans="1:8" x14ac:dyDescent="0.3">
      <c r="A581" s="2">
        <v>43963</v>
      </c>
      <c r="B581" s="1">
        <v>9291.1</v>
      </c>
      <c r="C581" s="1">
        <v>9368.0499999999993</v>
      </c>
      <c r="D581" s="1">
        <v>9142.7999999999993</v>
      </c>
      <c r="E581" s="1">
        <v>9246.65</v>
      </c>
      <c r="F581" s="1">
        <v>54851247</v>
      </c>
      <c r="G581" s="1">
        <v>3611.59</v>
      </c>
      <c r="H581" s="3">
        <f>IF(ISERR(LN(Table13945[[#This Row],[Close]]/E580)),"-",LN(Table13945[[#This Row],[Close]]/E580))</f>
        <v>-6.5377147209722177E-3</v>
      </c>
    </row>
    <row r="582" spans="1:8" x14ac:dyDescent="0.3">
      <c r="A582" s="2">
        <v>43964</v>
      </c>
      <c r="B582" s="1">
        <v>9447.9500000000007</v>
      </c>
      <c r="C582" s="1">
        <v>9447.9500000000007</v>
      </c>
      <c r="D582" s="1">
        <v>9131.15</v>
      </c>
      <c r="E582" s="1">
        <v>9147.75</v>
      </c>
      <c r="F582" s="1">
        <v>46759973</v>
      </c>
      <c r="G582" s="1">
        <v>2804.02</v>
      </c>
      <c r="H582" s="3">
        <f>IF(ISERR(LN(Table13945[[#This Row],[Close]]/E581)),"-",LN(Table13945[[#This Row],[Close]]/E581))</f>
        <v>-1.075337635629731E-2</v>
      </c>
    </row>
    <row r="583" spans="1:8" x14ac:dyDescent="0.3">
      <c r="A583" s="2">
        <v>43965</v>
      </c>
      <c r="B583" s="1">
        <v>9146.1</v>
      </c>
      <c r="C583" s="1">
        <v>9279.65</v>
      </c>
      <c r="D583" s="1">
        <v>9103.7999999999993</v>
      </c>
      <c r="E583" s="1">
        <v>9172.2000000000007</v>
      </c>
      <c r="F583" s="1">
        <v>60236390</v>
      </c>
      <c r="G583" s="1">
        <v>3280.64</v>
      </c>
      <c r="H583" s="3">
        <f>IF(ISERR(LN(Table13945[[#This Row],[Close]]/E582)),"-",LN(Table13945[[#This Row],[Close]]/E582))</f>
        <v>2.6692228435861842E-3</v>
      </c>
    </row>
    <row r="584" spans="1:8" x14ac:dyDescent="0.3">
      <c r="A584" s="2">
        <v>43966</v>
      </c>
      <c r="B584" s="1">
        <v>9177.35</v>
      </c>
      <c r="C584" s="1">
        <v>9211</v>
      </c>
      <c r="D584" s="1">
        <v>9065.65</v>
      </c>
      <c r="E584" s="1">
        <v>9093</v>
      </c>
      <c r="F584" s="1">
        <v>70644388</v>
      </c>
      <c r="G584" s="1">
        <v>3561.69</v>
      </c>
      <c r="H584" s="3">
        <f>IF(ISERR(LN(Table13945[[#This Row],[Close]]/E583)),"-",LN(Table13945[[#This Row],[Close]]/E583))</f>
        <v>-8.672283509130671E-3</v>
      </c>
    </row>
    <row r="585" spans="1:8" x14ac:dyDescent="0.3">
      <c r="A585" s="2">
        <v>43969</v>
      </c>
      <c r="B585" s="1">
        <v>9097.6</v>
      </c>
      <c r="C585" s="1">
        <v>9201.4500000000007</v>
      </c>
      <c r="D585" s="1">
        <v>8999.85</v>
      </c>
      <c r="E585" s="1">
        <v>9092.65</v>
      </c>
      <c r="F585" s="1">
        <v>61511159</v>
      </c>
      <c r="G585" s="1">
        <v>3616.69</v>
      </c>
      <c r="H585" s="3">
        <f>IF(ISERR(LN(Table13945[[#This Row],[Close]]/E584)),"-",LN(Table13945[[#This Row],[Close]]/E584))</f>
        <v>-3.8491887839455622E-5</v>
      </c>
    </row>
    <row r="586" spans="1:8" x14ac:dyDescent="0.3">
      <c r="A586" s="2">
        <v>43970</v>
      </c>
      <c r="B586" s="1">
        <v>9149.4500000000007</v>
      </c>
      <c r="C586" s="1">
        <v>9231.5</v>
      </c>
      <c r="D586" s="1">
        <v>9044.0499999999993</v>
      </c>
      <c r="E586" s="1">
        <v>9084.6</v>
      </c>
      <c r="F586" s="1">
        <v>45405467</v>
      </c>
      <c r="G586" s="1">
        <v>2701</v>
      </c>
      <c r="H586" s="3">
        <f>IF(ISERR(LN(Table13945[[#This Row],[Close]]/E585)),"-",LN(Table13945[[#This Row],[Close]]/E585))</f>
        <v>-8.8572259569201799E-4</v>
      </c>
    </row>
    <row r="587" spans="1:8" x14ac:dyDescent="0.3">
      <c r="A587" s="2">
        <v>43971</v>
      </c>
      <c r="B587" s="1">
        <v>9098.7000000000007</v>
      </c>
      <c r="C587" s="1">
        <v>9495.5</v>
      </c>
      <c r="D587" s="1">
        <v>9074.6</v>
      </c>
      <c r="E587" s="1">
        <v>9456.7999999999993</v>
      </c>
      <c r="F587" s="1">
        <v>54446440</v>
      </c>
      <c r="G587" s="1">
        <v>4519.5200000000004</v>
      </c>
      <c r="H587" s="3">
        <f>IF(ISERR(LN(Table13945[[#This Row],[Close]]/E586)),"-",LN(Table13945[[#This Row],[Close]]/E586))</f>
        <v>4.0153387193785729E-2</v>
      </c>
    </row>
    <row r="588" spans="1:8" x14ac:dyDescent="0.3">
      <c r="A588" s="2">
        <v>43972</v>
      </c>
      <c r="B588" s="1">
        <v>9475.2000000000007</v>
      </c>
      <c r="C588" s="1">
        <v>9549.4</v>
      </c>
      <c r="D588" s="1">
        <v>9436.0499999999993</v>
      </c>
      <c r="E588" s="1">
        <v>9520.5499999999993</v>
      </c>
      <c r="F588" s="1">
        <v>56821496</v>
      </c>
      <c r="G588" s="1">
        <v>3557.41</v>
      </c>
      <c r="H588" s="3">
        <f>IF(ISERR(LN(Table13945[[#This Row],[Close]]/E587)),"-",LN(Table13945[[#This Row],[Close]]/E587))</f>
        <v>6.7185607896856347E-3</v>
      </c>
    </row>
    <row r="589" spans="1:8" x14ac:dyDescent="0.3">
      <c r="A589" s="2">
        <v>43973</v>
      </c>
      <c r="B589" s="1">
        <v>9502.2999999999993</v>
      </c>
      <c r="C589" s="1">
        <v>9619.6</v>
      </c>
      <c r="D589" s="1">
        <v>9427.2000000000007</v>
      </c>
      <c r="E589" s="1">
        <v>9600.65</v>
      </c>
      <c r="F589" s="1">
        <v>49964360</v>
      </c>
      <c r="G589" s="1">
        <v>3078.36</v>
      </c>
      <c r="H589" s="3">
        <f>IF(ISERR(LN(Table13945[[#This Row],[Close]]/E588)),"-",LN(Table13945[[#This Row],[Close]]/E588))</f>
        <v>8.378184271302368E-3</v>
      </c>
    </row>
    <row r="590" spans="1:8" x14ac:dyDescent="0.3">
      <c r="A590" s="2">
        <v>43977</v>
      </c>
      <c r="B590" s="1">
        <v>9624.2999999999993</v>
      </c>
      <c r="C590" s="1">
        <v>9679.85</v>
      </c>
      <c r="D590" s="1">
        <v>9454.75</v>
      </c>
      <c r="E590" s="1">
        <v>9483.5</v>
      </c>
      <c r="F590" s="1">
        <v>48678400</v>
      </c>
      <c r="G590" s="1">
        <v>2978.55</v>
      </c>
      <c r="H590" s="3">
        <f>IF(ISERR(LN(Table13945[[#This Row],[Close]]/E589)),"-",LN(Table13945[[#This Row],[Close]]/E589))</f>
        <v>-1.2277358072778089E-2</v>
      </c>
    </row>
    <row r="591" spans="1:8" x14ac:dyDescent="0.3">
      <c r="A591" s="2">
        <v>43978</v>
      </c>
      <c r="B591" s="1">
        <v>9528.75</v>
      </c>
      <c r="C591" s="1">
        <v>9537.7999999999993</v>
      </c>
      <c r="D591" s="1">
        <v>9416.7999999999993</v>
      </c>
      <c r="E591" s="1">
        <v>9463.7000000000007</v>
      </c>
      <c r="F591" s="1">
        <v>43880429</v>
      </c>
      <c r="G591" s="1">
        <v>2717.34</v>
      </c>
      <c r="H591" s="3">
        <f>IF(ISERR(LN(Table13945[[#This Row],[Close]]/E590)),"-",LN(Table13945[[#This Row],[Close]]/E590))</f>
        <v>-2.090019338741068E-3</v>
      </c>
    </row>
    <row r="592" spans="1:8" x14ac:dyDescent="0.3">
      <c r="A592" s="2">
        <v>43979</v>
      </c>
      <c r="B592" s="1">
        <v>9488.9500000000007</v>
      </c>
      <c r="C592" s="1">
        <v>9507.5499999999993</v>
      </c>
      <c r="D592" s="1">
        <v>9362.0499999999993</v>
      </c>
      <c r="E592" s="1">
        <v>9464.5</v>
      </c>
      <c r="F592" s="1">
        <v>39314551</v>
      </c>
      <c r="G592" s="1">
        <v>2430.44</v>
      </c>
      <c r="H592" s="3">
        <f>IF(ISERR(LN(Table13945[[#This Row],[Close]]/E591)),"-",LN(Table13945[[#This Row],[Close]]/E591))</f>
        <v>8.4529960638090373E-5</v>
      </c>
    </row>
    <row r="593" spans="1:8" x14ac:dyDescent="0.3">
      <c r="A593" s="2">
        <v>43980</v>
      </c>
      <c r="B593" s="1">
        <v>9459.25</v>
      </c>
      <c r="C593" s="1">
        <v>9812.9</v>
      </c>
      <c r="D593" s="1">
        <v>9432.6</v>
      </c>
      <c r="E593" s="1">
        <v>9768.6</v>
      </c>
      <c r="F593" s="1">
        <v>105962179</v>
      </c>
      <c r="G593" s="1">
        <v>6052.7</v>
      </c>
      <c r="H593" s="3">
        <f>IF(ISERR(LN(Table13945[[#This Row],[Close]]/E592)),"-",LN(Table13945[[#This Row],[Close]]/E592))</f>
        <v>3.1625202919249633E-2</v>
      </c>
    </row>
    <row r="594" spans="1:8" x14ac:dyDescent="0.3">
      <c r="A594" s="2">
        <v>43983</v>
      </c>
      <c r="B594" s="1">
        <v>9844.2000000000007</v>
      </c>
      <c r="C594" s="1">
        <v>9872.4</v>
      </c>
      <c r="D594" s="1">
        <v>9677.9500000000007</v>
      </c>
      <c r="E594" s="1">
        <v>9802.1</v>
      </c>
      <c r="F594" s="1">
        <v>75074106</v>
      </c>
      <c r="G594" s="1">
        <v>4566.32</v>
      </c>
      <c r="H594" s="3">
        <f>IF(ISERR(LN(Table13945[[#This Row],[Close]]/E593)),"-",LN(Table13945[[#This Row],[Close]]/E593))</f>
        <v>3.4234884515207437E-3</v>
      </c>
    </row>
    <row r="595" spans="1:8" x14ac:dyDescent="0.3">
      <c r="A595" s="2">
        <v>43984</v>
      </c>
      <c r="B595" s="1">
        <v>9869.65</v>
      </c>
      <c r="C595" s="1">
        <v>10047.299999999999</v>
      </c>
      <c r="D595" s="1">
        <v>9814.4500000000007</v>
      </c>
      <c r="E595" s="1">
        <v>9833.6</v>
      </c>
      <c r="F595" s="1">
        <v>65215107</v>
      </c>
      <c r="G595" s="1">
        <v>4271.12</v>
      </c>
      <c r="H595" s="3">
        <f>IF(ISERR(LN(Table13945[[#This Row],[Close]]/E594)),"-",LN(Table13945[[#This Row],[Close]]/E594))</f>
        <v>3.2084445191209177E-3</v>
      </c>
    </row>
    <row r="596" spans="1:8" x14ac:dyDescent="0.3">
      <c r="A596" s="2">
        <v>43985</v>
      </c>
      <c r="B596" s="1">
        <v>9914.7999999999993</v>
      </c>
      <c r="C596" s="1">
        <v>9980.85</v>
      </c>
      <c r="D596" s="1">
        <v>9835.0499999999993</v>
      </c>
      <c r="E596" s="1">
        <v>9864.0499999999993</v>
      </c>
      <c r="F596" s="1">
        <v>37556423</v>
      </c>
      <c r="G596" s="1">
        <v>2654.92</v>
      </c>
      <c r="H596" s="3">
        <f>IF(ISERR(LN(Table13945[[#This Row],[Close]]/E595)),"-",LN(Table13945[[#This Row],[Close]]/E595))</f>
        <v>3.0917418327183342E-3</v>
      </c>
    </row>
    <row r="597" spans="1:8" x14ac:dyDescent="0.3">
      <c r="A597" s="2">
        <v>43986</v>
      </c>
      <c r="B597" s="1">
        <v>9880.85</v>
      </c>
      <c r="C597" s="1">
        <v>10114.1</v>
      </c>
      <c r="D597" s="1">
        <v>9869.6</v>
      </c>
      <c r="E597" s="1">
        <v>10077.85</v>
      </c>
      <c r="F597" s="1">
        <v>76336928</v>
      </c>
      <c r="G597" s="1">
        <v>5184.1099999999997</v>
      </c>
      <c r="H597" s="3">
        <f>IF(ISERR(LN(Table13945[[#This Row],[Close]]/E596)),"-",LN(Table13945[[#This Row],[Close]]/E596))</f>
        <v>2.1443111455356299E-2</v>
      </c>
    </row>
    <row r="598" spans="1:8" x14ac:dyDescent="0.3">
      <c r="A598" s="2">
        <v>43987</v>
      </c>
      <c r="B598" s="1">
        <v>10161.4</v>
      </c>
      <c r="C598" s="1">
        <v>10234.799999999999</v>
      </c>
      <c r="D598" s="1">
        <v>10061.950000000001</v>
      </c>
      <c r="E598" s="1">
        <v>10081.299999999999</v>
      </c>
      <c r="F598" s="1">
        <v>57216602</v>
      </c>
      <c r="G598" s="1">
        <v>3645.7</v>
      </c>
      <c r="H598" s="3">
        <f>IF(ISERR(LN(Table13945[[#This Row],[Close]]/E597)),"-",LN(Table13945[[#This Row],[Close]]/E597))</f>
        <v>3.4227633939730261E-4</v>
      </c>
    </row>
    <row r="599" spans="1:8" x14ac:dyDescent="0.3">
      <c r="A599" s="2">
        <v>43990</v>
      </c>
      <c r="B599" s="1">
        <v>10158.85</v>
      </c>
      <c r="C599" s="1">
        <v>10158.85</v>
      </c>
      <c r="D599" s="1">
        <v>9883.7000000000007</v>
      </c>
      <c r="E599" s="1">
        <v>9939.1</v>
      </c>
      <c r="F599" s="1">
        <v>39820958</v>
      </c>
      <c r="G599" s="1">
        <v>2897.5</v>
      </c>
      <c r="H599" s="3">
        <f>IF(ISERR(LN(Table13945[[#This Row],[Close]]/E598)),"-",LN(Table13945[[#This Row],[Close]]/E598))</f>
        <v>-1.420574927186348E-2</v>
      </c>
    </row>
    <row r="600" spans="1:8" x14ac:dyDescent="0.3">
      <c r="A600" s="2">
        <v>43991</v>
      </c>
      <c r="B600" s="1">
        <v>9950.5</v>
      </c>
      <c r="C600" s="1">
        <v>10227.9</v>
      </c>
      <c r="D600" s="1">
        <v>9948.75</v>
      </c>
      <c r="E600" s="1">
        <v>10122.049999999999</v>
      </c>
      <c r="F600" s="1">
        <v>69540564</v>
      </c>
      <c r="G600" s="1">
        <v>5029.87</v>
      </c>
      <c r="H600" s="3">
        <f>IF(ISERR(LN(Table13945[[#This Row],[Close]]/E599)),"-",LN(Table13945[[#This Row],[Close]]/E599))</f>
        <v>1.8239739205278955E-2</v>
      </c>
    </row>
    <row r="601" spans="1:8" x14ac:dyDescent="0.3">
      <c r="A601" s="2">
        <v>43992</v>
      </c>
      <c r="B601" s="1">
        <v>10159.1</v>
      </c>
      <c r="C601" s="1">
        <v>10237.049999999999</v>
      </c>
      <c r="D601" s="1">
        <v>10070.799999999999</v>
      </c>
      <c r="E601" s="1">
        <v>10149.25</v>
      </c>
      <c r="F601" s="1">
        <v>44247700</v>
      </c>
      <c r="G601" s="1">
        <v>3290.75</v>
      </c>
      <c r="H601" s="3">
        <f>IF(ISERR(LN(Table13945[[#This Row],[Close]]/E600)),"-",LN(Table13945[[#This Row],[Close]]/E600))</f>
        <v>2.6835986171441016E-3</v>
      </c>
    </row>
    <row r="602" spans="1:8" x14ac:dyDescent="0.3">
      <c r="A602" s="2">
        <v>43993</v>
      </c>
      <c r="B602" s="1">
        <v>10097.85</v>
      </c>
      <c r="C602" s="1">
        <v>10177.35</v>
      </c>
      <c r="D602" s="1">
        <v>9893.7999999999993</v>
      </c>
      <c r="E602" s="1">
        <v>9933.4</v>
      </c>
      <c r="F602" s="1">
        <v>46571644</v>
      </c>
      <c r="G602" s="1">
        <v>2895.03</v>
      </c>
      <c r="H602" s="3">
        <f>IF(ISERR(LN(Table13945[[#This Row],[Close]]/E601)),"-",LN(Table13945[[#This Row],[Close]]/E601))</f>
        <v>-2.1496994901936368E-2</v>
      </c>
    </row>
    <row r="603" spans="1:8" x14ac:dyDescent="0.3">
      <c r="A603" s="2">
        <v>43994</v>
      </c>
      <c r="B603" s="1">
        <v>9690.9</v>
      </c>
      <c r="C603" s="1">
        <v>9997.5</v>
      </c>
      <c r="D603" s="1">
        <v>9687.9500000000007</v>
      </c>
      <c r="E603" s="1">
        <v>9982.7999999999993</v>
      </c>
      <c r="F603" s="1">
        <v>44285250</v>
      </c>
      <c r="G603" s="1">
        <v>2750.62</v>
      </c>
      <c r="H603" s="3">
        <f>IF(ISERR(LN(Table13945[[#This Row],[Close]]/E602)),"-",LN(Table13945[[#This Row],[Close]]/E602))</f>
        <v>4.9607958655815444E-3</v>
      </c>
    </row>
    <row r="604" spans="1:8" x14ac:dyDescent="0.3">
      <c r="A604" s="2">
        <v>43997</v>
      </c>
      <c r="B604" s="1">
        <v>10020.75</v>
      </c>
      <c r="C604" s="1">
        <v>10171.799999999999</v>
      </c>
      <c r="D604" s="1">
        <v>9894.7000000000007</v>
      </c>
      <c r="E604" s="1">
        <v>9989.0499999999993</v>
      </c>
      <c r="F604" s="1">
        <v>44522484</v>
      </c>
      <c r="G604" s="1">
        <v>3286.17</v>
      </c>
      <c r="H604" s="3">
        <f>IF(ISERR(LN(Table13945[[#This Row],[Close]]/E603)),"-",LN(Table13945[[#This Row],[Close]]/E603))</f>
        <v>6.2588094783650795E-4</v>
      </c>
    </row>
    <row r="605" spans="1:8" x14ac:dyDescent="0.3">
      <c r="A605" s="2">
        <v>43998</v>
      </c>
      <c r="B605" s="1">
        <v>10063.25</v>
      </c>
      <c r="C605" s="1">
        <v>10092.35</v>
      </c>
      <c r="D605" s="1">
        <v>9800.0499999999993</v>
      </c>
      <c r="E605" s="1">
        <v>9926.4</v>
      </c>
      <c r="F605" s="1">
        <v>36885401</v>
      </c>
      <c r="G605" s="1">
        <v>2338.56</v>
      </c>
      <c r="H605" s="3">
        <f>IF(ISERR(LN(Table13945[[#This Row],[Close]]/E604)),"-",LN(Table13945[[#This Row],[Close]]/E604))</f>
        <v>-6.291618483513832E-3</v>
      </c>
    </row>
    <row r="606" spans="1:8" x14ac:dyDescent="0.3">
      <c r="A606" s="2">
        <v>43999</v>
      </c>
      <c r="B606" s="1">
        <v>9956.7000000000007</v>
      </c>
      <c r="C606" s="1">
        <v>10020.25</v>
      </c>
      <c r="D606" s="1">
        <v>9915.2000000000007</v>
      </c>
      <c r="E606" s="1">
        <v>9977.2000000000007</v>
      </c>
      <c r="F606" s="1">
        <v>35987916</v>
      </c>
      <c r="G606" s="1">
        <v>2301.61</v>
      </c>
      <c r="H606" s="3">
        <f>IF(ISERR(LN(Table13945[[#This Row],[Close]]/E605)),"-",LN(Table13945[[#This Row],[Close]]/E605))</f>
        <v>5.1046152764656428E-3</v>
      </c>
    </row>
    <row r="607" spans="1:8" x14ac:dyDescent="0.3">
      <c r="A607" s="2">
        <v>44000</v>
      </c>
      <c r="B607" s="1">
        <v>9991.75</v>
      </c>
      <c r="C607" s="1">
        <v>10050.200000000001</v>
      </c>
      <c r="D607" s="1">
        <v>9953.0499999999993</v>
      </c>
      <c r="E607" s="1">
        <v>9975.2999999999993</v>
      </c>
      <c r="F607" s="1">
        <v>28614612</v>
      </c>
      <c r="G607" s="1">
        <v>1840.17</v>
      </c>
      <c r="H607" s="3">
        <f>IF(ISERR(LN(Table13945[[#This Row],[Close]]/E606)),"-",LN(Table13945[[#This Row],[Close]]/E606))</f>
        <v>-1.9045232484596076E-4</v>
      </c>
    </row>
    <row r="608" spans="1:8" x14ac:dyDescent="0.3">
      <c r="A608" s="2">
        <v>44001</v>
      </c>
      <c r="B608" s="1">
        <v>10022.9</v>
      </c>
      <c r="C608" s="1">
        <v>10098.85</v>
      </c>
      <c r="D608" s="1">
        <v>9982.4500000000007</v>
      </c>
      <c r="E608" s="1">
        <v>10002.15</v>
      </c>
      <c r="F608" s="1">
        <v>40791414</v>
      </c>
      <c r="G608" s="1">
        <v>2827.77</v>
      </c>
      <c r="H608" s="3">
        <f>IF(ISERR(LN(Table13945[[#This Row],[Close]]/E607)),"-",LN(Table13945[[#This Row],[Close]]/E607))</f>
        <v>2.6880323732103289E-3</v>
      </c>
    </row>
    <row r="609" spans="1:8" x14ac:dyDescent="0.3">
      <c r="A609" s="2">
        <v>44004</v>
      </c>
      <c r="B609" s="1">
        <v>10223.049999999999</v>
      </c>
      <c r="C609" s="1">
        <v>10291.450000000001</v>
      </c>
      <c r="D609" s="1">
        <v>10102.299999999999</v>
      </c>
      <c r="E609" s="1">
        <v>10218.35</v>
      </c>
      <c r="F609" s="1">
        <v>147574050</v>
      </c>
      <c r="G609" s="1">
        <v>8716.15</v>
      </c>
      <c r="H609" s="3">
        <f>IF(ISERR(LN(Table13945[[#This Row],[Close]]/E608)),"-",LN(Table13945[[#This Row],[Close]]/E608))</f>
        <v>2.1385053715646356E-2</v>
      </c>
    </row>
    <row r="610" spans="1:8" x14ac:dyDescent="0.3">
      <c r="A610" s="2">
        <v>44005</v>
      </c>
      <c r="B610" s="1">
        <v>10300.1</v>
      </c>
      <c r="C610" s="1">
        <v>10385.200000000001</v>
      </c>
      <c r="D610" s="1">
        <v>10217.9</v>
      </c>
      <c r="E610" s="1">
        <v>10360.799999999999</v>
      </c>
      <c r="F610" s="1">
        <v>106516425</v>
      </c>
      <c r="G610" s="1">
        <v>6484.67</v>
      </c>
      <c r="H610" s="3">
        <f>IF(ISERR(LN(Table13945[[#This Row],[Close]]/E609)),"-",LN(Table13945[[#This Row],[Close]]/E609))</f>
        <v>1.3844330326736118E-2</v>
      </c>
    </row>
    <row r="611" spans="1:8" x14ac:dyDescent="0.3">
      <c r="A611" s="2">
        <v>44006</v>
      </c>
      <c r="B611" s="1">
        <v>10393.35</v>
      </c>
      <c r="C611" s="1">
        <v>10404.35</v>
      </c>
      <c r="D611" s="1">
        <v>10088.6</v>
      </c>
      <c r="E611" s="1">
        <v>10110.5</v>
      </c>
      <c r="F611" s="1">
        <v>57067474</v>
      </c>
      <c r="G611" s="1">
        <v>3420.81</v>
      </c>
      <c r="H611" s="3">
        <f>IF(ISERR(LN(Table13945[[#This Row],[Close]]/E610)),"-",LN(Table13945[[#This Row],[Close]]/E610))</f>
        <v>-2.4454966133593003E-2</v>
      </c>
    </row>
    <row r="612" spans="1:8" x14ac:dyDescent="0.3">
      <c r="A612" s="2">
        <v>44007</v>
      </c>
      <c r="B612" s="1">
        <v>10075.549999999999</v>
      </c>
      <c r="C612" s="1">
        <v>10239.6</v>
      </c>
      <c r="D612" s="1">
        <v>10040.6</v>
      </c>
      <c r="E612" s="1">
        <v>10193.15</v>
      </c>
      <c r="F612" s="1">
        <v>50195319</v>
      </c>
      <c r="G612" s="1">
        <v>3358.17</v>
      </c>
      <c r="H612" s="3">
        <f>IF(ISERR(LN(Table13945[[#This Row],[Close]]/E611)),"-",LN(Table13945[[#This Row],[Close]]/E611))</f>
        <v>8.141438265905316E-3</v>
      </c>
    </row>
    <row r="613" spans="1:8" x14ac:dyDescent="0.3">
      <c r="A613" s="2">
        <v>44008</v>
      </c>
      <c r="B613" s="1">
        <v>10239.1</v>
      </c>
      <c r="C613" s="1">
        <v>10285.200000000001</v>
      </c>
      <c r="D613" s="1">
        <v>10100.25</v>
      </c>
      <c r="E613" s="1">
        <v>10137.85</v>
      </c>
      <c r="F613" s="1">
        <v>28071726</v>
      </c>
      <c r="G613" s="1">
        <v>1882.02</v>
      </c>
      <c r="H613" s="3">
        <f>IF(ISERR(LN(Table13945[[#This Row],[Close]]/E612)),"-",LN(Table13945[[#This Row],[Close]]/E612))</f>
        <v>-5.4399819365697445E-3</v>
      </c>
    </row>
    <row r="614" spans="1:8" x14ac:dyDescent="0.3">
      <c r="A614" s="2">
        <v>44011</v>
      </c>
      <c r="B614" s="1">
        <v>10132.75</v>
      </c>
      <c r="C614" s="1">
        <v>10264.9</v>
      </c>
      <c r="D614" s="1">
        <v>10115.299999999999</v>
      </c>
      <c r="E614" s="1">
        <v>10135.9</v>
      </c>
      <c r="F614" s="1">
        <v>26419220</v>
      </c>
      <c r="G614" s="1">
        <v>1921.87</v>
      </c>
      <c r="H614" s="3">
        <f>IF(ISERR(LN(Table13945[[#This Row],[Close]]/E613)),"-",LN(Table13945[[#This Row],[Close]]/E613))</f>
        <v>-1.9236697759559984E-4</v>
      </c>
    </row>
    <row r="615" spans="1:8" x14ac:dyDescent="0.3">
      <c r="A615" s="2">
        <v>44012</v>
      </c>
      <c r="B615" s="1">
        <v>10189.450000000001</v>
      </c>
      <c r="C615" s="1">
        <v>10198.4</v>
      </c>
      <c r="D615" s="1">
        <v>9956.15</v>
      </c>
      <c r="E615" s="1">
        <v>9985.15</v>
      </c>
      <c r="F615" s="1">
        <v>25881875</v>
      </c>
      <c r="G615" s="1">
        <v>1935.11</v>
      </c>
      <c r="H615" s="3">
        <f>IF(ISERR(LN(Table13945[[#This Row],[Close]]/E614)),"-",LN(Table13945[[#This Row],[Close]]/E614))</f>
        <v>-1.498458785664533E-2</v>
      </c>
    </row>
    <row r="616" spans="1:8" x14ac:dyDescent="0.3">
      <c r="A616" s="2">
        <v>44013</v>
      </c>
      <c r="B616" s="1">
        <v>10004.65</v>
      </c>
      <c r="C616" s="1">
        <v>10006.6</v>
      </c>
      <c r="D616" s="1">
        <v>9844.5</v>
      </c>
      <c r="E616" s="1">
        <v>9882.85</v>
      </c>
      <c r="F616" s="1">
        <v>23088077</v>
      </c>
      <c r="G616" s="1">
        <v>1740.48</v>
      </c>
      <c r="H616" s="3">
        <f>IF(ISERR(LN(Table13945[[#This Row],[Close]]/E615)),"-",LN(Table13945[[#This Row],[Close]]/E615))</f>
        <v>-1.0298057587534392E-2</v>
      </c>
    </row>
    <row r="617" spans="1:8" x14ac:dyDescent="0.3">
      <c r="A617" s="2">
        <v>44014</v>
      </c>
      <c r="B617" s="1">
        <v>9845.35</v>
      </c>
      <c r="C617" s="1">
        <v>9976.15</v>
      </c>
      <c r="D617" s="1">
        <v>9832.65</v>
      </c>
      <c r="E617" s="1">
        <v>9943.65</v>
      </c>
      <c r="F617" s="1">
        <v>28839411</v>
      </c>
      <c r="G617" s="1">
        <v>2661.51</v>
      </c>
      <c r="H617" s="3">
        <f>IF(ISERR(LN(Table13945[[#This Row],[Close]]/E616)),"-",LN(Table13945[[#This Row],[Close]]/E616))</f>
        <v>6.1332247839885612E-3</v>
      </c>
    </row>
    <row r="618" spans="1:8" x14ac:dyDescent="0.3">
      <c r="A618" s="2">
        <v>44015</v>
      </c>
      <c r="B618" s="1">
        <v>10020</v>
      </c>
      <c r="C618" s="1">
        <v>10046.1</v>
      </c>
      <c r="D618" s="1">
        <v>9927.6</v>
      </c>
      <c r="E618" s="1">
        <v>9963.4</v>
      </c>
      <c r="F618" s="1">
        <v>27867457</v>
      </c>
      <c r="G618" s="1">
        <v>1930.98</v>
      </c>
      <c r="H618" s="3">
        <f>IF(ISERR(LN(Table13945[[#This Row],[Close]]/E617)),"-",LN(Table13945[[#This Row],[Close]]/E617))</f>
        <v>1.984222321225138E-3</v>
      </c>
    </row>
    <row r="619" spans="1:8" x14ac:dyDescent="0.3">
      <c r="A619" s="2">
        <v>44018</v>
      </c>
      <c r="B619" s="1">
        <v>10002.25</v>
      </c>
      <c r="C619" s="1">
        <v>10012.950000000001</v>
      </c>
      <c r="D619" s="1">
        <v>9852.2999999999993</v>
      </c>
      <c r="E619" s="1">
        <v>9901.25</v>
      </c>
      <c r="F619" s="1">
        <v>27024581</v>
      </c>
      <c r="G619" s="1">
        <v>1938.81</v>
      </c>
      <c r="H619" s="3">
        <f>IF(ISERR(LN(Table13945[[#This Row],[Close]]/E618)),"-",LN(Table13945[[#This Row],[Close]]/E618))</f>
        <v>-6.2573670100689966E-3</v>
      </c>
    </row>
    <row r="620" spans="1:8" x14ac:dyDescent="0.3">
      <c r="A620" s="2">
        <v>44019</v>
      </c>
      <c r="B620" s="1">
        <v>9924.7000000000007</v>
      </c>
      <c r="C620" s="1">
        <v>10000.950000000001</v>
      </c>
      <c r="D620" s="1">
        <v>9866.9500000000007</v>
      </c>
      <c r="E620" s="1">
        <v>9878</v>
      </c>
      <c r="F620" s="1">
        <v>27327847</v>
      </c>
      <c r="G620" s="1">
        <v>2197.52</v>
      </c>
      <c r="H620" s="3">
        <f>IF(ISERR(LN(Table13945[[#This Row],[Close]]/E619)),"-",LN(Table13945[[#This Row],[Close]]/E619))</f>
        <v>-2.3509496779193068E-3</v>
      </c>
    </row>
    <row r="621" spans="1:8" x14ac:dyDescent="0.3">
      <c r="A621" s="2">
        <v>44020</v>
      </c>
      <c r="B621" s="1">
        <v>9920.85</v>
      </c>
      <c r="C621" s="1">
        <v>10035.85</v>
      </c>
      <c r="D621" s="1">
        <v>9909.9500000000007</v>
      </c>
      <c r="E621" s="1">
        <v>9948.5</v>
      </c>
      <c r="F621" s="1">
        <v>31904189</v>
      </c>
      <c r="G621" s="1">
        <v>2691.83</v>
      </c>
      <c r="H621" s="3">
        <f>IF(ISERR(LN(Table13945[[#This Row],[Close]]/E620)),"-",LN(Table13945[[#This Row],[Close]]/E620))</f>
        <v>7.1117239187325357E-3</v>
      </c>
    </row>
    <row r="622" spans="1:8" x14ac:dyDescent="0.3">
      <c r="A622" s="2">
        <v>44021</v>
      </c>
      <c r="B622" s="1">
        <v>10000.9</v>
      </c>
      <c r="C622" s="1">
        <v>10039.700000000001</v>
      </c>
      <c r="D622" s="1">
        <v>9955.35</v>
      </c>
      <c r="E622" s="1">
        <v>9987.5499999999993</v>
      </c>
      <c r="F622" s="1">
        <v>23680920</v>
      </c>
      <c r="G622" s="1">
        <v>1827.02</v>
      </c>
      <c r="H622" s="3">
        <f>IF(ISERR(LN(Table13945[[#This Row],[Close]]/E621)),"-",LN(Table13945[[#This Row],[Close]]/E621))</f>
        <v>3.9175313005184211E-3</v>
      </c>
    </row>
    <row r="623" spans="1:8" x14ac:dyDescent="0.3">
      <c r="A623" s="2">
        <v>44022</v>
      </c>
      <c r="B623" s="1">
        <v>9998.5499999999993</v>
      </c>
      <c r="C623" s="1">
        <v>10161.15</v>
      </c>
      <c r="D623" s="1">
        <v>9982.5499999999993</v>
      </c>
      <c r="E623" s="1">
        <v>10072.25</v>
      </c>
      <c r="F623" s="1">
        <v>40466674</v>
      </c>
      <c r="G623" s="1">
        <v>2738.07</v>
      </c>
      <c r="H623" s="3">
        <f>IF(ISERR(LN(Table13945[[#This Row],[Close]]/E622)),"-",LN(Table13945[[#This Row],[Close]]/E622))</f>
        <v>8.4448003830546129E-3</v>
      </c>
    </row>
    <row r="624" spans="1:8" x14ac:dyDescent="0.3">
      <c r="A624" s="2">
        <v>44025</v>
      </c>
      <c r="B624" s="1">
        <v>10171.85</v>
      </c>
      <c r="C624" s="1">
        <v>10185.35</v>
      </c>
      <c r="D624" s="1">
        <v>10065.950000000001</v>
      </c>
      <c r="E624" s="1">
        <v>10106.6</v>
      </c>
      <c r="F624" s="1">
        <v>39393407</v>
      </c>
      <c r="G624" s="1">
        <v>2337.19</v>
      </c>
      <c r="H624" s="3">
        <f>IF(ISERR(LN(Table13945[[#This Row],[Close]]/E623)),"-",LN(Table13945[[#This Row],[Close]]/E623))</f>
        <v>3.404558057498357E-3</v>
      </c>
    </row>
    <row r="625" spans="1:8" x14ac:dyDescent="0.3">
      <c r="A625" s="2">
        <v>44026</v>
      </c>
      <c r="B625" s="1">
        <v>10132.6</v>
      </c>
      <c r="C625" s="1">
        <v>10203.549999999999</v>
      </c>
      <c r="D625" s="1">
        <v>10105.299999999999</v>
      </c>
      <c r="E625" s="1">
        <v>10155.049999999999</v>
      </c>
      <c r="F625" s="1">
        <v>49859052</v>
      </c>
      <c r="G625" s="1">
        <v>3260.42</v>
      </c>
      <c r="H625" s="3">
        <f>IF(ISERR(LN(Table13945[[#This Row],[Close]]/E624)),"-",LN(Table13945[[#This Row],[Close]]/E624))</f>
        <v>4.7824429249046308E-3</v>
      </c>
    </row>
    <row r="626" spans="1:8" x14ac:dyDescent="0.3">
      <c r="A626" s="2">
        <v>44027</v>
      </c>
      <c r="B626" s="1">
        <v>10192.299999999999</v>
      </c>
      <c r="C626" s="1">
        <v>10261.200000000001</v>
      </c>
      <c r="D626" s="1">
        <v>10157.299999999999</v>
      </c>
      <c r="E626" s="1">
        <v>10210.75</v>
      </c>
      <c r="F626" s="1">
        <v>27615516</v>
      </c>
      <c r="G626" s="1">
        <v>2305.9699999999998</v>
      </c>
      <c r="H626" s="3">
        <f>IF(ISERR(LN(Table13945[[#This Row],[Close]]/E625)),"-",LN(Table13945[[#This Row],[Close]]/E625))</f>
        <v>5.4699681702814742E-3</v>
      </c>
    </row>
    <row r="627" spans="1:8" x14ac:dyDescent="0.3">
      <c r="A627" s="2">
        <v>44028</v>
      </c>
      <c r="B627" s="1">
        <v>10234.85</v>
      </c>
      <c r="C627" s="1">
        <v>10398.5</v>
      </c>
      <c r="D627" s="1">
        <v>10166.75</v>
      </c>
      <c r="E627" s="1">
        <v>10382.299999999999</v>
      </c>
      <c r="F627" s="1">
        <v>44528571</v>
      </c>
      <c r="G627" s="1">
        <v>3351.02</v>
      </c>
      <c r="H627" s="3">
        <f>IF(ISERR(LN(Table13945[[#This Row],[Close]]/E626)),"-",LN(Table13945[[#This Row],[Close]]/E626))</f>
        <v>1.6661346280569901E-2</v>
      </c>
    </row>
    <row r="628" spans="1:8" x14ac:dyDescent="0.3">
      <c r="A628" s="2">
        <v>44029</v>
      </c>
      <c r="B628" s="1">
        <v>10394.799999999999</v>
      </c>
      <c r="C628" s="1">
        <v>10497.15</v>
      </c>
      <c r="D628" s="1">
        <v>10347.049999999999</v>
      </c>
      <c r="E628" s="1">
        <v>10472.15</v>
      </c>
      <c r="F628" s="1">
        <v>47209645</v>
      </c>
      <c r="G628" s="1">
        <v>3415.92</v>
      </c>
      <c r="H628" s="3">
        <f>IF(ISERR(LN(Table13945[[#This Row],[Close]]/E627)),"-",LN(Table13945[[#This Row],[Close]]/E627))</f>
        <v>8.6169192624022742E-3</v>
      </c>
    </row>
    <row r="629" spans="1:8" x14ac:dyDescent="0.3">
      <c r="A629" s="2">
        <v>44032</v>
      </c>
      <c r="B629" s="1">
        <v>10495.15</v>
      </c>
      <c r="C629" s="1">
        <v>10495.15</v>
      </c>
      <c r="D629" s="1">
        <v>10283.25</v>
      </c>
      <c r="E629" s="1">
        <v>10304.6</v>
      </c>
      <c r="F629" s="1">
        <v>38479617</v>
      </c>
      <c r="G629" s="1">
        <v>2694.81</v>
      </c>
      <c r="H629" s="3">
        <f>IF(ISERR(LN(Table13945[[#This Row],[Close]]/E628)),"-",LN(Table13945[[#This Row],[Close]]/E628))</f>
        <v>-1.6128954936022639E-2</v>
      </c>
    </row>
    <row r="630" spans="1:8" x14ac:dyDescent="0.3">
      <c r="A630" s="2">
        <v>44033</v>
      </c>
      <c r="B630" s="1">
        <v>10355.85</v>
      </c>
      <c r="C630" s="1">
        <v>10381.299999999999</v>
      </c>
      <c r="D630" s="1">
        <v>10133.25</v>
      </c>
      <c r="E630" s="1">
        <v>10153.799999999999</v>
      </c>
      <c r="F630" s="1">
        <v>25245752</v>
      </c>
      <c r="G630" s="1">
        <v>1822.78</v>
      </c>
      <c r="H630" s="3">
        <f>IF(ISERR(LN(Table13945[[#This Row],[Close]]/E629)),"-",LN(Table13945[[#This Row],[Close]]/E629))</f>
        <v>-1.4742377820414683E-2</v>
      </c>
    </row>
    <row r="631" spans="1:8" x14ac:dyDescent="0.3">
      <c r="A631" s="2">
        <v>44034</v>
      </c>
      <c r="B631" s="1">
        <v>10199.75</v>
      </c>
      <c r="C631" s="1">
        <v>10355.5</v>
      </c>
      <c r="D631" s="1">
        <v>10110.049999999999</v>
      </c>
      <c r="E631" s="1">
        <v>10175.200000000001</v>
      </c>
      <c r="F631" s="1">
        <v>37887448</v>
      </c>
      <c r="G631" s="1">
        <v>2570.09</v>
      </c>
      <c r="H631" s="3">
        <f>IF(ISERR(LN(Table13945[[#This Row],[Close]]/E630)),"-",LN(Table13945[[#This Row],[Close]]/E630))</f>
        <v>2.1053674951797283E-3</v>
      </c>
    </row>
    <row r="632" spans="1:8" x14ac:dyDescent="0.3">
      <c r="A632" s="2">
        <v>44035</v>
      </c>
      <c r="B632" s="1">
        <v>10237.950000000001</v>
      </c>
      <c r="C632" s="1">
        <v>10335.299999999999</v>
      </c>
      <c r="D632" s="1">
        <v>10207.75</v>
      </c>
      <c r="E632" s="1">
        <v>10322.15</v>
      </c>
      <c r="F632" s="1">
        <v>27011020</v>
      </c>
      <c r="G632" s="1">
        <v>2276.5500000000002</v>
      </c>
      <c r="H632" s="3">
        <f>IF(ISERR(LN(Table13945[[#This Row],[Close]]/E631)),"-",LN(Table13945[[#This Row],[Close]]/E631))</f>
        <v>1.4338684533237018E-2</v>
      </c>
    </row>
    <row r="633" spans="1:8" x14ac:dyDescent="0.3">
      <c r="A633" s="2">
        <v>44036</v>
      </c>
      <c r="B633" s="1">
        <v>10382.35</v>
      </c>
      <c r="C633" s="1">
        <v>10476</v>
      </c>
      <c r="D633" s="1">
        <v>10192.200000000001</v>
      </c>
      <c r="E633" s="1">
        <v>10237.950000000001</v>
      </c>
      <c r="F633" s="1">
        <v>46640404</v>
      </c>
      <c r="G633" s="1">
        <v>3100.42</v>
      </c>
      <c r="H633" s="3">
        <f>IF(ISERR(LN(Table13945[[#This Row],[Close]]/E632)),"-",LN(Table13945[[#This Row],[Close]]/E632))</f>
        <v>-8.1906674312693713E-3</v>
      </c>
    </row>
    <row r="634" spans="1:8" x14ac:dyDescent="0.3">
      <c r="A634" s="2">
        <v>44039</v>
      </c>
      <c r="B634" s="1">
        <v>10247.4</v>
      </c>
      <c r="C634" s="1">
        <v>10265.549999999999</v>
      </c>
      <c r="D634" s="1">
        <v>9994.7999999999993</v>
      </c>
      <c r="E634" s="1">
        <v>10062.049999999999</v>
      </c>
      <c r="F634" s="1">
        <v>25864305</v>
      </c>
      <c r="G634" s="1">
        <v>1901.28</v>
      </c>
      <c r="H634" s="3">
        <f>IF(ISERR(LN(Table13945[[#This Row],[Close]]/E633)),"-",LN(Table13945[[#This Row],[Close]]/E633))</f>
        <v>-1.7330483009309252E-2</v>
      </c>
    </row>
    <row r="635" spans="1:8" x14ac:dyDescent="0.3">
      <c r="A635" s="2">
        <v>44040</v>
      </c>
      <c r="B635" s="1">
        <v>10065.450000000001</v>
      </c>
      <c r="C635" s="1">
        <v>10168.549999999999</v>
      </c>
      <c r="D635" s="1">
        <v>10033.299999999999</v>
      </c>
      <c r="E635" s="1">
        <v>10128.049999999999</v>
      </c>
      <c r="F635" s="1">
        <v>23565507</v>
      </c>
      <c r="G635" s="1">
        <v>1709.38</v>
      </c>
      <c r="H635" s="3">
        <f>IF(ISERR(LN(Table13945[[#This Row],[Close]]/E634)),"-",LN(Table13945[[#This Row],[Close]]/E634))</f>
        <v>6.5378809506849728E-3</v>
      </c>
    </row>
    <row r="636" spans="1:8" x14ac:dyDescent="0.3">
      <c r="A636" s="2">
        <v>44041</v>
      </c>
      <c r="B636" s="1">
        <v>10176.4</v>
      </c>
      <c r="C636" s="1">
        <v>10469.1</v>
      </c>
      <c r="D636" s="1">
        <v>10166.1</v>
      </c>
      <c r="E636" s="1">
        <v>10441.15</v>
      </c>
      <c r="F636" s="1">
        <v>35072071</v>
      </c>
      <c r="G636" s="1">
        <v>4162.95</v>
      </c>
      <c r="H636" s="3">
        <f>IF(ISERR(LN(Table13945[[#This Row],[Close]]/E635)),"-",LN(Table13945[[#This Row],[Close]]/E635))</f>
        <v>3.0445927446292143E-2</v>
      </c>
    </row>
    <row r="637" spans="1:8" x14ac:dyDescent="0.3">
      <c r="A637" s="2">
        <v>44042</v>
      </c>
      <c r="B637" s="1">
        <v>10505.3</v>
      </c>
      <c r="C637" s="1">
        <v>10788.3</v>
      </c>
      <c r="D637" s="1">
        <v>10493.55</v>
      </c>
      <c r="E637" s="1">
        <v>10766.05</v>
      </c>
      <c r="F637" s="1">
        <v>53146327</v>
      </c>
      <c r="G637" s="1">
        <v>6388.14</v>
      </c>
      <c r="H637" s="3">
        <f>IF(ISERR(LN(Table13945[[#This Row],[Close]]/E636)),"-",LN(Table13945[[#This Row],[Close]]/E636))</f>
        <v>3.0642934733625823E-2</v>
      </c>
    </row>
    <row r="638" spans="1:8" x14ac:dyDescent="0.3">
      <c r="A638" s="2">
        <v>44043</v>
      </c>
      <c r="B638" s="1">
        <v>10801.05</v>
      </c>
      <c r="C638" s="1">
        <v>11194.45</v>
      </c>
      <c r="D638" s="1">
        <v>10780.45</v>
      </c>
      <c r="E638" s="1">
        <v>11148.9</v>
      </c>
      <c r="F638" s="1">
        <v>107238762</v>
      </c>
      <c r="G638" s="1">
        <v>8849.85</v>
      </c>
      <c r="H638" s="3">
        <f>IF(ISERR(LN(Table13945[[#This Row],[Close]]/E637)),"-",LN(Table13945[[#This Row],[Close]]/E637))</f>
        <v>3.4943173952512667E-2</v>
      </c>
    </row>
    <row r="639" spans="1:8" x14ac:dyDescent="0.3">
      <c r="A639" s="2">
        <v>44046</v>
      </c>
      <c r="B639" s="1">
        <v>11176.3</v>
      </c>
      <c r="C639" s="1">
        <v>11389.95</v>
      </c>
      <c r="D639" s="1">
        <v>11090.65</v>
      </c>
      <c r="E639" s="1">
        <v>11128.4</v>
      </c>
      <c r="F639" s="1">
        <v>71286493</v>
      </c>
      <c r="G639" s="1">
        <v>6286.82</v>
      </c>
      <c r="H639" s="3">
        <f>IF(ISERR(LN(Table13945[[#This Row],[Close]]/E638)),"-",LN(Table13945[[#This Row],[Close]]/E638))</f>
        <v>-1.8404389927408778E-3</v>
      </c>
    </row>
    <row r="640" spans="1:8" x14ac:dyDescent="0.3">
      <c r="A640" s="2">
        <v>44047</v>
      </c>
      <c r="B640" s="1">
        <v>11179.5</v>
      </c>
      <c r="C640" s="1">
        <v>11337.7</v>
      </c>
      <c r="D640" s="1">
        <v>11056.95</v>
      </c>
      <c r="E640" s="1">
        <v>11316.95</v>
      </c>
      <c r="F640" s="1">
        <v>43605920</v>
      </c>
      <c r="G640" s="1">
        <v>4014.46</v>
      </c>
      <c r="H640" s="3">
        <f>IF(ISERR(LN(Table13945[[#This Row],[Close]]/E639)),"-",LN(Table13945[[#This Row],[Close]]/E639))</f>
        <v>1.6801202503859965E-2</v>
      </c>
    </row>
    <row r="641" spans="1:8" x14ac:dyDescent="0.3">
      <c r="A641" s="2">
        <v>44048</v>
      </c>
      <c r="B641" s="1">
        <v>11397.7</v>
      </c>
      <c r="C641" s="1">
        <v>11413.85</v>
      </c>
      <c r="D641" s="1">
        <v>11239.05</v>
      </c>
      <c r="E641" s="1">
        <v>11263.75</v>
      </c>
      <c r="F641" s="1">
        <v>51156254</v>
      </c>
      <c r="G641" s="1">
        <v>3819.55</v>
      </c>
      <c r="H641" s="3">
        <f>IF(ISERR(LN(Table13945[[#This Row],[Close]]/E640)),"-",LN(Table13945[[#This Row],[Close]]/E640))</f>
        <v>-4.7119972749208403E-3</v>
      </c>
    </row>
    <row r="642" spans="1:8" x14ac:dyDescent="0.3">
      <c r="A642" s="2">
        <v>44049</v>
      </c>
      <c r="B642" s="1">
        <v>11325.9</v>
      </c>
      <c r="C642" s="1">
        <v>11478.5</v>
      </c>
      <c r="D642" s="1">
        <v>11265</v>
      </c>
      <c r="E642" s="1">
        <v>11403.65</v>
      </c>
      <c r="F642" s="1">
        <v>49712577</v>
      </c>
      <c r="G642" s="1">
        <v>4317.46</v>
      </c>
      <c r="H642" s="3">
        <f>IF(ISERR(LN(Table13945[[#This Row],[Close]]/E641)),"-",LN(Table13945[[#This Row],[Close]]/E641))</f>
        <v>1.2343875026718449E-2</v>
      </c>
    </row>
    <row r="643" spans="1:8" x14ac:dyDescent="0.3">
      <c r="A643" s="2">
        <v>44050</v>
      </c>
      <c r="B643" s="1">
        <v>11410.15</v>
      </c>
      <c r="C643" s="1">
        <v>11468</v>
      </c>
      <c r="D643" s="1">
        <v>11283.6</v>
      </c>
      <c r="E643" s="1">
        <v>11333</v>
      </c>
      <c r="F643" s="1">
        <v>49862705</v>
      </c>
      <c r="G643" s="1">
        <v>5184.9799999999996</v>
      </c>
      <c r="H643" s="3">
        <f>IF(ISERR(LN(Table13945[[#This Row],[Close]]/E642)),"-",LN(Table13945[[#This Row],[Close]]/E642))</f>
        <v>-6.2146558430171217E-3</v>
      </c>
    </row>
    <row r="644" spans="1:8" x14ac:dyDescent="0.3">
      <c r="A644" s="2">
        <v>44053</v>
      </c>
      <c r="B644" s="1">
        <v>11583.6</v>
      </c>
      <c r="C644" s="1">
        <v>12027.95</v>
      </c>
      <c r="D644" s="1">
        <v>11582.45</v>
      </c>
      <c r="E644" s="1">
        <v>11941.4</v>
      </c>
      <c r="F644" s="1">
        <v>122096029</v>
      </c>
      <c r="G644" s="1">
        <v>11542.7</v>
      </c>
      <c r="H644" s="3">
        <f>IF(ISERR(LN(Table13945[[#This Row],[Close]]/E643)),"-",LN(Table13945[[#This Row],[Close]]/E643))</f>
        <v>5.2292530271380325E-2</v>
      </c>
    </row>
    <row r="645" spans="1:8" x14ac:dyDescent="0.3">
      <c r="A645" s="2">
        <v>44054</v>
      </c>
      <c r="B645" s="1">
        <v>12021.85</v>
      </c>
      <c r="C645" s="1">
        <v>12045.3</v>
      </c>
      <c r="D645" s="1">
        <v>11712.4</v>
      </c>
      <c r="E645" s="1">
        <v>11772.25</v>
      </c>
      <c r="F645" s="1">
        <v>48306319</v>
      </c>
      <c r="G645" s="1">
        <v>4949.7299999999996</v>
      </c>
      <c r="H645" s="3">
        <f>IF(ISERR(LN(Table13945[[#This Row],[Close]]/E644)),"-",LN(Table13945[[#This Row],[Close]]/E644))</f>
        <v>-1.4266287043300149E-2</v>
      </c>
    </row>
    <row r="646" spans="1:8" x14ac:dyDescent="0.3">
      <c r="A646" s="2">
        <v>44055</v>
      </c>
      <c r="B646" s="1">
        <v>11766.4</v>
      </c>
      <c r="C646" s="1">
        <v>11766.4</v>
      </c>
      <c r="D646" s="1">
        <v>11536.75</v>
      </c>
      <c r="E646" s="1">
        <v>11590.25</v>
      </c>
      <c r="F646" s="1">
        <v>40291481</v>
      </c>
      <c r="G646" s="1">
        <v>3984.92</v>
      </c>
      <c r="H646" s="3">
        <f>IF(ISERR(LN(Table13945[[#This Row],[Close]]/E645)),"-",LN(Table13945[[#This Row],[Close]]/E645))</f>
        <v>-1.5580839540626369E-2</v>
      </c>
    </row>
    <row r="647" spans="1:8" x14ac:dyDescent="0.3">
      <c r="A647" s="2">
        <v>44056</v>
      </c>
      <c r="B647" s="1">
        <v>11621.5</v>
      </c>
      <c r="C647" s="1">
        <v>11718.9</v>
      </c>
      <c r="D647" s="1">
        <v>11456.5</v>
      </c>
      <c r="E647" s="1">
        <v>11477.95</v>
      </c>
      <c r="F647" s="1">
        <v>50037872</v>
      </c>
      <c r="G647" s="1">
        <v>4521.32</v>
      </c>
      <c r="H647" s="3">
        <f>IF(ISERR(LN(Table13945[[#This Row],[Close]]/E646)),"-",LN(Table13945[[#This Row],[Close]]/E646))</f>
        <v>-9.7364239211919137E-3</v>
      </c>
    </row>
    <row r="648" spans="1:8" x14ac:dyDescent="0.3">
      <c r="A648" s="2">
        <v>44057</v>
      </c>
      <c r="B648" s="1">
        <v>11529.4</v>
      </c>
      <c r="C648" s="1">
        <v>11800.65</v>
      </c>
      <c r="D648" s="1">
        <v>11465.7</v>
      </c>
      <c r="E648" s="1">
        <v>11640.4</v>
      </c>
      <c r="F648" s="1">
        <v>77661408</v>
      </c>
      <c r="G648" s="1">
        <v>7059.58</v>
      </c>
      <c r="H648" s="3">
        <f>IF(ISERR(LN(Table13945[[#This Row],[Close]]/E647)),"-",LN(Table13945[[#This Row],[Close]]/E647))</f>
        <v>1.4054002456949244E-2</v>
      </c>
    </row>
    <row r="649" spans="1:8" x14ac:dyDescent="0.3">
      <c r="A649" s="2">
        <v>44060</v>
      </c>
      <c r="B649" s="1">
        <v>11731.5</v>
      </c>
      <c r="C649" s="1">
        <v>11751</v>
      </c>
      <c r="D649" s="1">
        <v>11547.55</v>
      </c>
      <c r="E649" s="1">
        <v>11595.35</v>
      </c>
      <c r="F649" s="1">
        <v>33233917</v>
      </c>
      <c r="G649" s="1">
        <v>2993.63</v>
      </c>
      <c r="H649" s="3">
        <f>IF(ISERR(LN(Table13945[[#This Row],[Close]]/E648)),"-",LN(Table13945[[#This Row],[Close]]/E648))</f>
        <v>-3.877650297346148E-3</v>
      </c>
    </row>
    <row r="650" spans="1:8" x14ac:dyDescent="0.3">
      <c r="A650" s="2">
        <v>44061</v>
      </c>
      <c r="B650" s="1">
        <v>11620.75</v>
      </c>
      <c r="C650" s="1">
        <v>11694.2</v>
      </c>
      <c r="D650" s="1">
        <v>11537.4</v>
      </c>
      <c r="E650" s="1">
        <v>11581.7</v>
      </c>
      <c r="F650" s="1">
        <v>28313443</v>
      </c>
      <c r="G650" s="1">
        <v>2742.51</v>
      </c>
      <c r="H650" s="3">
        <f>IF(ISERR(LN(Table13945[[#This Row],[Close]]/E649)),"-",LN(Table13945[[#This Row],[Close]]/E649))</f>
        <v>-1.1778894706784275E-3</v>
      </c>
    </row>
    <row r="651" spans="1:8" x14ac:dyDescent="0.3">
      <c r="A651" s="2">
        <v>44062</v>
      </c>
      <c r="B651" s="1">
        <v>11647.7</v>
      </c>
      <c r="C651" s="1">
        <v>11704.85</v>
      </c>
      <c r="D651" s="1">
        <v>11510.35</v>
      </c>
      <c r="E651" s="1">
        <v>11537.9</v>
      </c>
      <c r="F651" s="1">
        <v>31380149</v>
      </c>
      <c r="G651" s="1">
        <v>2774.16</v>
      </c>
      <c r="H651" s="3">
        <f>IF(ISERR(LN(Table13945[[#This Row],[Close]]/E650)),"-",LN(Table13945[[#This Row],[Close]]/E650))</f>
        <v>-3.7889974222061269E-3</v>
      </c>
    </row>
    <row r="652" spans="1:8" x14ac:dyDescent="0.3">
      <c r="A652" s="2">
        <v>44063</v>
      </c>
      <c r="B652" s="1">
        <v>11520.85</v>
      </c>
      <c r="C652" s="1">
        <v>11650.75</v>
      </c>
      <c r="D652" s="1">
        <v>11503.05</v>
      </c>
      <c r="E652" s="1">
        <v>11540.9</v>
      </c>
      <c r="F652" s="1">
        <v>27480973</v>
      </c>
      <c r="G652" s="1">
        <v>2604.52</v>
      </c>
      <c r="H652" s="3">
        <f>IF(ISERR(LN(Table13945[[#This Row],[Close]]/E651)),"-",LN(Table13945[[#This Row],[Close]]/E651))</f>
        <v>2.5997885651742161E-4</v>
      </c>
    </row>
    <row r="653" spans="1:8" x14ac:dyDescent="0.3">
      <c r="A653" s="2">
        <v>44064</v>
      </c>
      <c r="B653" s="1">
        <v>11659.75</v>
      </c>
      <c r="C653" s="1">
        <v>11733.95</v>
      </c>
      <c r="D653" s="1">
        <v>11594.05</v>
      </c>
      <c r="E653" s="1">
        <v>11614.9</v>
      </c>
      <c r="F653" s="1">
        <v>32368722</v>
      </c>
      <c r="G653" s="1">
        <v>3523.36</v>
      </c>
      <c r="H653" s="3">
        <f>IF(ISERR(LN(Table13945[[#This Row],[Close]]/E652)),"-",LN(Table13945[[#This Row],[Close]]/E652))</f>
        <v>6.3915089883930017E-3</v>
      </c>
    </row>
    <row r="654" spans="1:8" x14ac:dyDescent="0.3">
      <c r="A654" s="2">
        <v>44067</v>
      </c>
      <c r="B654" s="1">
        <v>11681.95</v>
      </c>
      <c r="C654" s="1">
        <v>11696.45</v>
      </c>
      <c r="D654" s="1">
        <v>11508.3</v>
      </c>
      <c r="E654" s="1">
        <v>11572.25</v>
      </c>
      <c r="F654" s="1">
        <v>25940619</v>
      </c>
      <c r="G654" s="1">
        <v>2360.4</v>
      </c>
      <c r="H654" s="3">
        <f>IF(ISERR(LN(Table13945[[#This Row],[Close]]/E653)),"-",LN(Table13945[[#This Row],[Close]]/E653))</f>
        <v>-3.6787658767600314E-3</v>
      </c>
    </row>
    <row r="655" spans="1:8" x14ac:dyDescent="0.3">
      <c r="A655" s="2">
        <v>44068</v>
      </c>
      <c r="B655" s="1">
        <v>11649.75</v>
      </c>
      <c r="C655" s="1">
        <v>11674.55</v>
      </c>
      <c r="D655" s="1">
        <v>11485.15</v>
      </c>
      <c r="E655" s="1">
        <v>11500</v>
      </c>
      <c r="F655" s="1">
        <v>28459950</v>
      </c>
      <c r="G655" s="1">
        <v>2627.79</v>
      </c>
      <c r="H655" s="3">
        <f>IF(ISERR(LN(Table13945[[#This Row],[Close]]/E654)),"-",LN(Table13945[[#This Row],[Close]]/E654))</f>
        <v>-6.2629553827378177E-3</v>
      </c>
    </row>
    <row r="656" spans="1:8" x14ac:dyDescent="0.3">
      <c r="A656" s="2">
        <v>44069</v>
      </c>
      <c r="B656" s="1">
        <v>11532.55</v>
      </c>
      <c r="C656" s="1">
        <v>11536.15</v>
      </c>
      <c r="D656" s="1">
        <v>11444.5</v>
      </c>
      <c r="E656" s="1">
        <v>11484.55</v>
      </c>
      <c r="F656" s="1">
        <v>22795505</v>
      </c>
      <c r="G656" s="1">
        <v>2042.31</v>
      </c>
      <c r="H656" s="3">
        <f>IF(ISERR(LN(Table13945[[#This Row],[Close]]/E655)),"-",LN(Table13945[[#This Row],[Close]]/E655))</f>
        <v>-1.3443815369001634E-3</v>
      </c>
    </row>
    <row r="657" spans="1:8" x14ac:dyDescent="0.3">
      <c r="A657" s="2">
        <v>44070</v>
      </c>
      <c r="B657" s="1">
        <v>11516.4</v>
      </c>
      <c r="C657" s="1">
        <v>11640.85</v>
      </c>
      <c r="D657" s="1">
        <v>11509.15</v>
      </c>
      <c r="E657" s="1">
        <v>11588.05</v>
      </c>
      <c r="F657" s="1">
        <v>32193454</v>
      </c>
      <c r="G657" s="1">
        <v>2909.6</v>
      </c>
      <c r="H657" s="3">
        <f>IF(ISERR(LN(Table13945[[#This Row],[Close]]/E656)),"-",LN(Table13945[[#This Row],[Close]]/E656))</f>
        <v>8.9717408739134405E-3</v>
      </c>
    </row>
    <row r="658" spans="1:8" x14ac:dyDescent="0.3">
      <c r="A658" s="2">
        <v>44071</v>
      </c>
      <c r="B658" s="1">
        <v>11658.75</v>
      </c>
      <c r="C658" s="1">
        <v>11697.15</v>
      </c>
      <c r="D658" s="1">
        <v>11572.7</v>
      </c>
      <c r="E658" s="1">
        <v>11622.9</v>
      </c>
      <c r="F658" s="1">
        <v>49888061</v>
      </c>
      <c r="G658" s="1">
        <v>3797.62</v>
      </c>
      <c r="H658" s="3">
        <f>IF(ISERR(LN(Table13945[[#This Row],[Close]]/E657)),"-",LN(Table13945[[#This Row],[Close]]/E657))</f>
        <v>3.0028952876095688E-3</v>
      </c>
    </row>
    <row r="659" spans="1:8" x14ac:dyDescent="0.3">
      <c r="A659" s="2">
        <v>44074</v>
      </c>
      <c r="B659" s="1">
        <v>11675.7</v>
      </c>
      <c r="C659" s="1">
        <v>11710.15</v>
      </c>
      <c r="D659" s="1">
        <v>11005.9</v>
      </c>
      <c r="E659" s="1">
        <v>11079.8</v>
      </c>
      <c r="F659" s="1">
        <v>52048257</v>
      </c>
      <c r="G659" s="1">
        <v>4201.34</v>
      </c>
      <c r="H659" s="3">
        <f>IF(ISERR(LN(Table13945[[#This Row],[Close]]/E658)),"-",LN(Table13945[[#This Row],[Close]]/E658))</f>
        <v>-4.7853659379118806E-2</v>
      </c>
    </row>
    <row r="660" spans="1:8" x14ac:dyDescent="0.3">
      <c r="A660" s="2">
        <v>44075</v>
      </c>
      <c r="B660" s="1">
        <v>11103.65</v>
      </c>
      <c r="C660" s="1">
        <v>11401.5</v>
      </c>
      <c r="D660" s="1">
        <v>11052.4</v>
      </c>
      <c r="E660" s="1">
        <v>11339.5</v>
      </c>
      <c r="F660" s="1">
        <v>52474562</v>
      </c>
      <c r="G660" s="1">
        <v>3634.2</v>
      </c>
      <c r="H660" s="3">
        <f>IF(ISERR(LN(Table13945[[#This Row],[Close]]/E659)),"-",LN(Table13945[[#This Row],[Close]]/E659))</f>
        <v>2.3168575002071104E-2</v>
      </c>
    </row>
    <row r="661" spans="1:8" x14ac:dyDescent="0.3">
      <c r="A661" s="2">
        <v>44076</v>
      </c>
      <c r="B661" s="1">
        <v>11370.75</v>
      </c>
      <c r="C661" s="1">
        <v>11467.95</v>
      </c>
      <c r="D661" s="1">
        <v>11259.8</v>
      </c>
      <c r="E661" s="1">
        <v>11404.25</v>
      </c>
      <c r="F661" s="1">
        <v>37628003</v>
      </c>
      <c r="G661" s="1">
        <v>3014.39</v>
      </c>
      <c r="H661" s="3">
        <f>IF(ISERR(LN(Table13945[[#This Row],[Close]]/E660)),"-",LN(Table13945[[#This Row],[Close]]/E660))</f>
        <v>5.6938873259445837E-3</v>
      </c>
    </row>
    <row r="662" spans="1:8" x14ac:dyDescent="0.3">
      <c r="A662" s="2">
        <v>44077</v>
      </c>
      <c r="B662" s="1">
        <v>11453.35</v>
      </c>
      <c r="C662" s="1">
        <v>11567.15</v>
      </c>
      <c r="D662" s="1">
        <v>11365.15</v>
      </c>
      <c r="E662" s="1">
        <v>11511.85</v>
      </c>
      <c r="F662" s="1">
        <v>34024584</v>
      </c>
      <c r="G662" s="1">
        <v>2762.36</v>
      </c>
      <c r="H662" s="3">
        <f>IF(ISERR(LN(Table13945[[#This Row],[Close]]/E661)),"-",LN(Table13945[[#This Row],[Close]]/E661))</f>
        <v>9.3908466755904148E-3</v>
      </c>
    </row>
    <row r="663" spans="1:8" x14ac:dyDescent="0.3">
      <c r="A663" s="2">
        <v>44078</v>
      </c>
      <c r="B663" s="1">
        <v>11397.3</v>
      </c>
      <c r="C663" s="1">
        <v>11616.8</v>
      </c>
      <c r="D663" s="1">
        <v>11220.3</v>
      </c>
      <c r="E663" s="1">
        <v>11281.45</v>
      </c>
      <c r="F663" s="1">
        <v>44935016</v>
      </c>
      <c r="G663" s="1">
        <v>3541.17</v>
      </c>
      <c r="H663" s="3">
        <f>IF(ISERR(LN(Table13945[[#This Row],[Close]]/E662)),"-",LN(Table13945[[#This Row],[Close]]/E662))</f>
        <v>-2.0217155710452812E-2</v>
      </c>
    </row>
    <row r="664" spans="1:8" x14ac:dyDescent="0.3">
      <c r="A664" s="2">
        <v>44081</v>
      </c>
      <c r="B664" s="1">
        <v>11343.1</v>
      </c>
      <c r="C664" s="1">
        <v>11415.75</v>
      </c>
      <c r="D664" s="1">
        <v>11150.75</v>
      </c>
      <c r="E664" s="1">
        <v>11269.85</v>
      </c>
      <c r="F664" s="1">
        <v>25296883</v>
      </c>
      <c r="G664" s="1">
        <v>2231.1799999999998</v>
      </c>
      <c r="H664" s="3">
        <f>IF(ISERR(LN(Table13945[[#This Row],[Close]]/E663)),"-",LN(Table13945[[#This Row],[Close]]/E663))</f>
        <v>-1.0287656164460874E-3</v>
      </c>
    </row>
    <row r="665" spans="1:8" x14ac:dyDescent="0.3">
      <c r="A665" s="2">
        <v>44082</v>
      </c>
      <c r="B665" s="1">
        <v>11302.55</v>
      </c>
      <c r="C665" s="1">
        <v>11367.2</v>
      </c>
      <c r="D665" s="1">
        <v>11058.6</v>
      </c>
      <c r="E665" s="1">
        <v>11093.2</v>
      </c>
      <c r="F665" s="1">
        <v>26847256</v>
      </c>
      <c r="G665" s="1">
        <v>2572.4899999999998</v>
      </c>
      <c r="H665" s="3">
        <f>IF(ISERR(LN(Table13945[[#This Row],[Close]]/E664)),"-",LN(Table13945[[#This Row],[Close]]/E664))</f>
        <v>-1.5798710309518255E-2</v>
      </c>
    </row>
    <row r="666" spans="1:8" x14ac:dyDescent="0.3">
      <c r="A666" s="2">
        <v>44083</v>
      </c>
      <c r="B666" s="1">
        <v>11038.6</v>
      </c>
      <c r="C666" s="1">
        <v>11343.45</v>
      </c>
      <c r="D666" s="1">
        <v>11006.8</v>
      </c>
      <c r="E666" s="1">
        <v>11304.1</v>
      </c>
      <c r="F666" s="1">
        <v>42974968</v>
      </c>
      <c r="G666" s="1">
        <v>3421.85</v>
      </c>
      <c r="H666" s="3">
        <f>IF(ISERR(LN(Table13945[[#This Row],[Close]]/E665)),"-",LN(Table13945[[#This Row],[Close]]/E665))</f>
        <v>1.8833183787243409E-2</v>
      </c>
    </row>
    <row r="667" spans="1:8" x14ac:dyDescent="0.3">
      <c r="A667" s="2">
        <v>44084</v>
      </c>
      <c r="B667" s="1">
        <v>11366.05</v>
      </c>
      <c r="C667" s="1">
        <v>11402.45</v>
      </c>
      <c r="D667" s="1">
        <v>11233.8</v>
      </c>
      <c r="E667" s="1">
        <v>11303.4</v>
      </c>
      <c r="F667" s="1">
        <v>31892445</v>
      </c>
      <c r="G667" s="1">
        <v>2585.59</v>
      </c>
      <c r="H667" s="3">
        <f>IF(ISERR(LN(Table13945[[#This Row],[Close]]/E666)),"-",LN(Table13945[[#This Row],[Close]]/E666))</f>
        <v>-6.1926351894212611E-5</v>
      </c>
    </row>
    <row r="668" spans="1:8" x14ac:dyDescent="0.3">
      <c r="A668" s="2">
        <v>44085</v>
      </c>
      <c r="B668" s="1">
        <v>11308.3</v>
      </c>
      <c r="C668" s="1">
        <v>11375.9</v>
      </c>
      <c r="D668" s="1">
        <v>11240.3</v>
      </c>
      <c r="E668" s="1">
        <v>11313.3</v>
      </c>
      <c r="F668" s="1">
        <v>24026034</v>
      </c>
      <c r="G668" s="1">
        <v>1904.32</v>
      </c>
      <c r="H668" s="3">
        <f>IF(ISERR(LN(Table13945[[#This Row],[Close]]/E667)),"-",LN(Table13945[[#This Row],[Close]]/E667))</f>
        <v>8.7545934042586207E-4</v>
      </c>
    </row>
    <row r="669" spans="1:8" x14ac:dyDescent="0.3">
      <c r="A669" s="2">
        <v>44088</v>
      </c>
      <c r="B669" s="1">
        <v>11361.45</v>
      </c>
      <c r="C669" s="1">
        <v>11376.55</v>
      </c>
      <c r="D669" s="1">
        <v>11186.5</v>
      </c>
      <c r="E669" s="1">
        <v>11233.3</v>
      </c>
      <c r="F669" s="1">
        <v>23010093</v>
      </c>
      <c r="G669" s="1">
        <v>1867.75</v>
      </c>
      <c r="H669" s="3">
        <f>IF(ISERR(LN(Table13945[[#This Row],[Close]]/E668)),"-",LN(Table13945[[#This Row],[Close]]/E668))</f>
        <v>-7.0964434309190886E-3</v>
      </c>
    </row>
    <row r="670" spans="1:8" x14ac:dyDescent="0.3">
      <c r="A670" s="2">
        <v>44089</v>
      </c>
      <c r="B670" s="1">
        <v>11269.55</v>
      </c>
      <c r="C670" s="1">
        <v>11604.35</v>
      </c>
      <c r="D670" s="1">
        <v>11263.15</v>
      </c>
      <c r="E670" s="1">
        <v>11450.5</v>
      </c>
      <c r="F670" s="1">
        <v>55375991</v>
      </c>
      <c r="G670" s="1">
        <v>5184.3599999999997</v>
      </c>
      <c r="H670" s="3">
        <f>IF(ISERR(LN(Table13945[[#This Row],[Close]]/E669)),"-",LN(Table13945[[#This Row],[Close]]/E669))</f>
        <v>1.9150815842341583E-2</v>
      </c>
    </row>
    <row r="671" spans="1:8" x14ac:dyDescent="0.3">
      <c r="A671" s="2">
        <v>44090</v>
      </c>
      <c r="B671" s="1">
        <v>11506.75</v>
      </c>
      <c r="C671" s="1">
        <v>11727.7</v>
      </c>
      <c r="D671" s="1">
        <v>11436.3</v>
      </c>
      <c r="E671" s="1">
        <v>11688.55</v>
      </c>
      <c r="F671" s="1">
        <v>51570157</v>
      </c>
      <c r="G671" s="1">
        <v>4893.6499999999996</v>
      </c>
      <c r="H671" s="3">
        <f>IF(ISERR(LN(Table13945[[#This Row],[Close]]/E670)),"-",LN(Table13945[[#This Row],[Close]]/E670))</f>
        <v>2.0576332982570531E-2</v>
      </c>
    </row>
    <row r="672" spans="1:8" x14ac:dyDescent="0.3">
      <c r="A672" s="2">
        <v>44091</v>
      </c>
      <c r="B672" s="1">
        <v>11701</v>
      </c>
      <c r="C672" s="1">
        <v>11785.05</v>
      </c>
      <c r="D672" s="1">
        <v>11647.6</v>
      </c>
      <c r="E672" s="1">
        <v>11735.95</v>
      </c>
      <c r="F672" s="1">
        <v>43746549</v>
      </c>
      <c r="G672" s="1">
        <v>6508.24</v>
      </c>
      <c r="H672" s="3">
        <f>IF(ISERR(LN(Table13945[[#This Row],[Close]]/E671)),"-",LN(Table13945[[#This Row],[Close]]/E671))</f>
        <v>4.0470502845753251E-3</v>
      </c>
    </row>
    <row r="673" spans="1:8" x14ac:dyDescent="0.3">
      <c r="A673" s="2">
        <v>44092</v>
      </c>
      <c r="B673" s="1">
        <v>11958.2</v>
      </c>
      <c r="C673" s="1">
        <v>12528.85</v>
      </c>
      <c r="D673" s="1">
        <v>11926.65</v>
      </c>
      <c r="E673" s="1">
        <v>12320.9</v>
      </c>
      <c r="F673" s="1">
        <v>140543375</v>
      </c>
      <c r="G673" s="1">
        <v>20831.23</v>
      </c>
      <c r="H673" s="3">
        <f>IF(ISERR(LN(Table13945[[#This Row],[Close]]/E672)),"-",LN(Table13945[[#This Row],[Close]]/E672))</f>
        <v>4.8640226949021627E-2</v>
      </c>
    </row>
    <row r="674" spans="1:8" x14ac:dyDescent="0.3">
      <c r="A674" s="2">
        <v>44095</v>
      </c>
      <c r="B674" s="1">
        <v>12341.75</v>
      </c>
      <c r="C674" s="1">
        <v>12496.7</v>
      </c>
      <c r="D674" s="1">
        <v>11724</v>
      </c>
      <c r="E674" s="1">
        <v>11799.55</v>
      </c>
      <c r="F674" s="1">
        <v>62571000</v>
      </c>
      <c r="G674" s="1">
        <v>10597.85</v>
      </c>
      <c r="H674" s="3">
        <f>IF(ISERR(LN(Table13945[[#This Row],[Close]]/E673)),"-",LN(Table13945[[#This Row],[Close]]/E673))</f>
        <v>-4.3235612234043576E-2</v>
      </c>
    </row>
    <row r="675" spans="1:8" x14ac:dyDescent="0.3">
      <c r="A675" s="2">
        <v>44096</v>
      </c>
      <c r="B675" s="1">
        <v>11889.1</v>
      </c>
      <c r="C675" s="1">
        <v>11952.1</v>
      </c>
      <c r="D675" s="1">
        <v>11540.4</v>
      </c>
      <c r="E675" s="1">
        <v>11876.85</v>
      </c>
      <c r="F675" s="1">
        <v>55402738</v>
      </c>
      <c r="G675" s="1">
        <v>7799.88</v>
      </c>
      <c r="H675" s="3">
        <f>IF(ISERR(LN(Table13945[[#This Row],[Close]]/E674)),"-",LN(Table13945[[#This Row],[Close]]/E674))</f>
        <v>6.5297321092509381E-3</v>
      </c>
    </row>
    <row r="676" spans="1:8" x14ac:dyDescent="0.3">
      <c r="A676" s="2">
        <v>44097</v>
      </c>
      <c r="B676" s="1">
        <v>12032.45</v>
      </c>
      <c r="C676" s="1">
        <v>12052.4</v>
      </c>
      <c r="D676" s="1">
        <v>11608</v>
      </c>
      <c r="E676" s="1">
        <v>11685.9</v>
      </c>
      <c r="F676" s="1">
        <v>37580548</v>
      </c>
      <c r="G676" s="1">
        <v>5167.18</v>
      </c>
      <c r="H676" s="3">
        <f>IF(ISERR(LN(Table13945[[#This Row],[Close]]/E675)),"-",LN(Table13945[[#This Row],[Close]]/E675))</f>
        <v>-1.6208140412826595E-2</v>
      </c>
    </row>
    <row r="677" spans="1:8" x14ac:dyDescent="0.3">
      <c r="A677" s="2">
        <v>44098</v>
      </c>
      <c r="B677" s="1">
        <v>11581.1</v>
      </c>
      <c r="C677" s="1">
        <v>11717.45</v>
      </c>
      <c r="D677" s="1">
        <v>11268.9</v>
      </c>
      <c r="E677" s="1">
        <v>11334.6</v>
      </c>
      <c r="F677" s="1">
        <v>42088468</v>
      </c>
      <c r="G677" s="1">
        <v>6658.93</v>
      </c>
      <c r="H677" s="3">
        <f>IF(ISERR(LN(Table13945[[#This Row],[Close]]/E676)),"-",LN(Table13945[[#This Row],[Close]]/E676))</f>
        <v>-3.052299243891813E-2</v>
      </c>
    </row>
    <row r="678" spans="1:8" x14ac:dyDescent="0.3">
      <c r="A678" s="2">
        <v>44099</v>
      </c>
      <c r="B678" s="1">
        <v>11513.05</v>
      </c>
      <c r="C678" s="1">
        <v>11666</v>
      </c>
      <c r="D678" s="1">
        <v>11383.35</v>
      </c>
      <c r="E678" s="1">
        <v>11595.9</v>
      </c>
      <c r="F678" s="1">
        <v>45977253</v>
      </c>
      <c r="G678" s="1">
        <v>5068.21</v>
      </c>
      <c r="H678" s="3">
        <f>IF(ISERR(LN(Table13945[[#This Row],[Close]]/E677)),"-",LN(Table13945[[#This Row],[Close]]/E677))</f>
        <v>2.2791592950168141E-2</v>
      </c>
    </row>
    <row r="679" spans="1:8" x14ac:dyDescent="0.3">
      <c r="A679" s="2">
        <v>44102</v>
      </c>
      <c r="B679" s="1">
        <v>11724.75</v>
      </c>
      <c r="C679" s="1">
        <v>11842.35</v>
      </c>
      <c r="D679" s="1">
        <v>11528.25</v>
      </c>
      <c r="E679" s="1">
        <v>11796.6</v>
      </c>
      <c r="F679" s="1">
        <v>44512505</v>
      </c>
      <c r="G679" s="1">
        <v>4386.87</v>
      </c>
      <c r="H679" s="3">
        <f>IF(ISERR(LN(Table13945[[#This Row],[Close]]/E678)),"-",LN(Table13945[[#This Row],[Close]]/E678))</f>
        <v>1.7159767000470255E-2</v>
      </c>
    </row>
    <row r="680" spans="1:8" x14ac:dyDescent="0.3">
      <c r="A680" s="2">
        <v>44103</v>
      </c>
      <c r="B680" s="1">
        <v>11857</v>
      </c>
      <c r="C680" s="1">
        <v>11874.1</v>
      </c>
      <c r="D680" s="1">
        <v>11680.9</v>
      </c>
      <c r="E680" s="1">
        <v>11709.5</v>
      </c>
      <c r="F680" s="1">
        <v>37060611</v>
      </c>
      <c r="G680" s="1">
        <v>3418.63</v>
      </c>
      <c r="H680" s="3">
        <f>IF(ISERR(LN(Table13945[[#This Row],[Close]]/E679)),"-",LN(Table13945[[#This Row],[Close]]/E679))</f>
        <v>-7.4108762095954506E-3</v>
      </c>
    </row>
    <row r="681" spans="1:8" x14ac:dyDescent="0.3">
      <c r="A681" s="2">
        <v>44104</v>
      </c>
      <c r="B681" s="1">
        <v>11745</v>
      </c>
      <c r="C681" s="1">
        <v>12015.7</v>
      </c>
      <c r="D681" s="1">
        <v>11691.5</v>
      </c>
      <c r="E681" s="1">
        <v>11772.85</v>
      </c>
      <c r="F681" s="1">
        <v>57562209</v>
      </c>
      <c r="G681" s="1">
        <v>6888.86</v>
      </c>
      <c r="H681" s="3">
        <f>IF(ISERR(LN(Table13945[[#This Row],[Close]]/E680)),"-",LN(Table13945[[#This Row],[Close]]/E680))</f>
        <v>5.3955548475420325E-3</v>
      </c>
    </row>
  </sheetData>
  <pageMargins left="0.7" right="0.7" top="0.75" bottom="0.75" header="0.3" footer="0.3"/>
  <drawing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7368C-BA4C-4C7E-AEDE-28A060C3F0C1}">
  <dimension ref="A1:K681"/>
  <sheetViews>
    <sheetView showGridLines="0" workbookViewId="0"/>
  </sheetViews>
  <sheetFormatPr defaultRowHeight="14.4" x14ac:dyDescent="0.3"/>
  <cols>
    <col min="1" max="1" width="9.88671875" bestFit="1" customWidth="1"/>
    <col min="2" max="5" width="9" bestFit="1" customWidth="1"/>
    <col min="6" max="6" width="12.88671875" bestFit="1" customWidth="1"/>
    <col min="7" max="7" width="15.21875" bestFit="1" customWidth="1"/>
    <col min="8" max="8" width="10.6640625" bestFit="1" customWidth="1"/>
    <col min="10" max="10" width="34.44140625" bestFit="1" customWidth="1"/>
    <col min="11" max="11" width="12" bestFit="1" customWidth="1"/>
  </cols>
  <sheetData>
    <row r="1" spans="1:11" ht="15" thickBot="1" x14ac:dyDescent="0.35">
      <c r="A1" s="1" t="s">
        <v>2</v>
      </c>
      <c r="B1" s="1" t="s">
        <v>16</v>
      </c>
      <c r="C1" s="1" t="s">
        <v>17</v>
      </c>
      <c r="D1" s="1" t="s">
        <v>18</v>
      </c>
      <c r="E1" s="1" t="s">
        <v>19</v>
      </c>
      <c r="F1" s="1" t="s">
        <v>20</v>
      </c>
      <c r="G1" s="1" t="s">
        <v>21</v>
      </c>
      <c r="H1" s="3" t="s">
        <v>15</v>
      </c>
    </row>
    <row r="2" spans="1:11" x14ac:dyDescent="0.3">
      <c r="A2" s="2">
        <v>43101</v>
      </c>
      <c r="B2" s="1">
        <v>10531.7</v>
      </c>
      <c r="C2" s="1">
        <v>10537.85</v>
      </c>
      <c r="D2" s="1">
        <v>10423.1</v>
      </c>
      <c r="E2" s="1">
        <v>10435.549999999999</v>
      </c>
      <c r="F2" s="1">
        <v>134532090</v>
      </c>
      <c r="G2" s="1">
        <v>7546.56</v>
      </c>
      <c r="H2" s="3" t="str">
        <f>IF(ISERR(LN(Table21046[[#This Row],[Close]]/E1)),"-",LN(Table21046[[#This Row],[Close]]/E1))</f>
        <v>-</v>
      </c>
      <c r="J2" s="5" t="s">
        <v>29</v>
      </c>
      <c r="K2" s="6">
        <f>_xlfn.VAR.P(Table1844[Return])</f>
        <v>4.1499116204721823E-4</v>
      </c>
    </row>
    <row r="3" spans="1:11" x14ac:dyDescent="0.3">
      <c r="A3" s="2">
        <v>43102</v>
      </c>
      <c r="B3" s="1">
        <v>10477.549999999999</v>
      </c>
      <c r="C3" s="1">
        <v>10495.2</v>
      </c>
      <c r="D3" s="1">
        <v>10404.65</v>
      </c>
      <c r="E3" s="1">
        <v>10442.200000000001</v>
      </c>
      <c r="F3" s="1">
        <v>158092430</v>
      </c>
      <c r="G3" s="1">
        <v>8665.4699999999993</v>
      </c>
      <c r="H3" s="3">
        <f>IF(ISERR(LN(Table21046[[#This Row],[Close]]/E2)),"-",LN(Table21046[[#This Row],[Close]]/E2))</f>
        <v>6.3704184836916721E-4</v>
      </c>
      <c r="J3" s="7" t="s">
        <v>26</v>
      </c>
      <c r="K3" s="8">
        <f>_xlfn.COVARIANCE.P(Table1844[Return],Table21046[Return])</f>
        <v>1.1663913492483819E-4</v>
      </c>
    </row>
    <row r="4" spans="1:11" x14ac:dyDescent="0.3">
      <c r="A4" s="2">
        <v>43103</v>
      </c>
      <c r="B4" s="1">
        <v>10482.65</v>
      </c>
      <c r="C4" s="1">
        <v>10503.6</v>
      </c>
      <c r="D4" s="1">
        <v>10429.549999999999</v>
      </c>
      <c r="E4" s="1">
        <v>10443.200000000001</v>
      </c>
      <c r="F4" s="1">
        <v>172516859</v>
      </c>
      <c r="G4" s="1">
        <v>9541.6</v>
      </c>
      <c r="H4" s="3">
        <f>IF(ISERR(LN(Table21046[[#This Row],[Close]]/E3)),"-",LN(Table21046[[#This Row],[Close]]/E3))</f>
        <v>9.5760674994483299E-5</v>
      </c>
      <c r="J4" s="7" t="s">
        <v>27</v>
      </c>
      <c r="K4" s="8">
        <f>_xlfn.VAR.P(Table21046[Return])</f>
        <v>1.8954869759224571E-4</v>
      </c>
    </row>
    <row r="5" spans="1:11" x14ac:dyDescent="0.3">
      <c r="A5" s="2">
        <v>43104</v>
      </c>
      <c r="B5" s="1">
        <v>10469.4</v>
      </c>
      <c r="C5" s="1">
        <v>10513</v>
      </c>
      <c r="D5" s="1">
        <v>10441.450000000001</v>
      </c>
      <c r="E5" s="1">
        <v>10504.8</v>
      </c>
      <c r="F5" s="1">
        <v>180257392</v>
      </c>
      <c r="G5" s="1">
        <v>9561.9500000000007</v>
      </c>
      <c r="H5" s="3">
        <f>IF(ISERR(LN(Table21046[[#This Row],[Close]]/E4)),"-",LN(Table21046[[#This Row],[Close]]/E4))</f>
        <v>5.8812466638422118E-3</v>
      </c>
      <c r="J5" s="15" t="s">
        <v>28</v>
      </c>
      <c r="K5" s="12">
        <f>K3/K4</f>
        <v>0.61535181410610662</v>
      </c>
    </row>
    <row r="6" spans="1:11" x14ac:dyDescent="0.3">
      <c r="A6" s="2">
        <v>43105</v>
      </c>
      <c r="B6" s="1">
        <v>10534.25</v>
      </c>
      <c r="C6" s="1">
        <v>10566.1</v>
      </c>
      <c r="D6" s="1">
        <v>10520.1</v>
      </c>
      <c r="E6" s="1">
        <v>10558.85</v>
      </c>
      <c r="F6" s="1">
        <v>186469717</v>
      </c>
      <c r="G6" s="1">
        <v>10306.219999999999</v>
      </c>
      <c r="H6" s="3">
        <f>IF(ISERR(LN(Table21046[[#This Row],[Close]]/E5)),"-",LN(Table21046[[#This Row],[Close]]/E5))</f>
        <v>5.1320752701052418E-3</v>
      </c>
      <c r="J6" s="15" t="s">
        <v>30</v>
      </c>
      <c r="K6" s="13">
        <f>K4*K5*K5</f>
        <v>7.1774103271766133E-5</v>
      </c>
    </row>
    <row r="7" spans="1:11" ht="15" thickBot="1" x14ac:dyDescent="0.35">
      <c r="A7" s="2">
        <v>43108</v>
      </c>
      <c r="B7" s="1">
        <v>10591.7</v>
      </c>
      <c r="C7" s="1">
        <v>10631.2</v>
      </c>
      <c r="D7" s="1">
        <v>10588.55</v>
      </c>
      <c r="E7" s="1">
        <v>10623.6</v>
      </c>
      <c r="F7" s="1">
        <v>174181231</v>
      </c>
      <c r="G7" s="1">
        <v>9907.27</v>
      </c>
      <c r="H7" s="3">
        <f>IF(ISERR(LN(Table21046[[#This Row],[Close]]/E6)),"-",LN(Table21046[[#This Row],[Close]]/E6))</f>
        <v>6.1135705901032523E-3</v>
      </c>
      <c r="J7" s="16" t="s">
        <v>31</v>
      </c>
      <c r="K7" s="14">
        <f>K2-K6</f>
        <v>3.4321705877545211E-4</v>
      </c>
    </row>
    <row r="8" spans="1:11" x14ac:dyDescent="0.3">
      <c r="A8" s="2">
        <v>43109</v>
      </c>
      <c r="B8" s="1">
        <v>10645.1</v>
      </c>
      <c r="C8" s="1">
        <v>10659.15</v>
      </c>
      <c r="D8" s="1">
        <v>10603.6</v>
      </c>
      <c r="E8" s="1">
        <v>10637</v>
      </c>
      <c r="F8" s="1">
        <v>211291563</v>
      </c>
      <c r="G8" s="1">
        <v>10733.37</v>
      </c>
      <c r="H8" s="3">
        <f>IF(ISERR(LN(Table21046[[#This Row],[Close]]/E7)),"-",LN(Table21046[[#This Row],[Close]]/E7))</f>
        <v>1.2605478466610116E-3</v>
      </c>
    </row>
    <row r="9" spans="1:11" x14ac:dyDescent="0.3">
      <c r="A9" s="2">
        <v>43110</v>
      </c>
      <c r="B9" s="1">
        <v>10652.05</v>
      </c>
      <c r="C9" s="1">
        <v>10655.5</v>
      </c>
      <c r="D9" s="1">
        <v>10592.7</v>
      </c>
      <c r="E9" s="1">
        <v>10632.2</v>
      </c>
      <c r="F9" s="1">
        <v>181900014</v>
      </c>
      <c r="G9" s="1">
        <v>9720.65</v>
      </c>
      <c r="H9" s="3">
        <f>IF(ISERR(LN(Table21046[[#This Row],[Close]]/E8)),"-",LN(Table21046[[#This Row],[Close]]/E8))</f>
        <v>-4.5135689931809334E-4</v>
      </c>
    </row>
    <row r="10" spans="1:11" x14ac:dyDescent="0.3">
      <c r="A10" s="2">
        <v>43111</v>
      </c>
      <c r="B10" s="1">
        <v>10637.05</v>
      </c>
      <c r="C10" s="1">
        <v>10664.6</v>
      </c>
      <c r="D10" s="1">
        <v>10612.35</v>
      </c>
      <c r="E10" s="1">
        <v>10651.2</v>
      </c>
      <c r="F10" s="1">
        <v>158630055</v>
      </c>
      <c r="G10" s="1">
        <v>9635.01</v>
      </c>
      <c r="H10" s="3">
        <f>IF(ISERR(LN(Table21046[[#This Row],[Close]]/E9)),"-",LN(Table21046[[#This Row],[Close]]/E9))</f>
        <v>1.7854294940923756E-3</v>
      </c>
    </row>
    <row r="11" spans="1:11" x14ac:dyDescent="0.3">
      <c r="A11" s="2">
        <v>43112</v>
      </c>
      <c r="B11" s="1">
        <v>10682.55</v>
      </c>
      <c r="C11" s="1">
        <v>10690.4</v>
      </c>
      <c r="D11" s="1">
        <v>10597.1</v>
      </c>
      <c r="E11" s="1">
        <v>10681.25</v>
      </c>
      <c r="F11" s="1">
        <v>180592153</v>
      </c>
      <c r="G11" s="1">
        <v>11005.12</v>
      </c>
      <c r="H11" s="3">
        <f>IF(ISERR(LN(Table21046[[#This Row],[Close]]/E10)),"-",LN(Table21046[[#This Row],[Close]]/E10))</f>
        <v>2.8173060174616839E-3</v>
      </c>
    </row>
    <row r="12" spans="1:11" x14ac:dyDescent="0.3">
      <c r="A12" s="2">
        <v>43115</v>
      </c>
      <c r="B12" s="1">
        <v>10718.5</v>
      </c>
      <c r="C12" s="1">
        <v>10782.65</v>
      </c>
      <c r="D12" s="1">
        <v>10713.8</v>
      </c>
      <c r="E12" s="1">
        <v>10741.55</v>
      </c>
      <c r="F12" s="1">
        <v>181262074</v>
      </c>
      <c r="G12" s="1">
        <v>11333.11</v>
      </c>
      <c r="H12" s="3">
        <f>IF(ISERR(LN(Table21046[[#This Row],[Close]]/E11)),"-",LN(Table21046[[#This Row],[Close]]/E11))</f>
        <v>5.6295310837339019E-3</v>
      </c>
    </row>
    <row r="13" spans="1:11" x14ac:dyDescent="0.3">
      <c r="A13" s="2">
        <v>43116</v>
      </c>
      <c r="B13" s="1">
        <v>10761.5</v>
      </c>
      <c r="C13" s="1">
        <v>10762.35</v>
      </c>
      <c r="D13" s="1">
        <v>10687.85</v>
      </c>
      <c r="E13" s="1">
        <v>10700.45</v>
      </c>
      <c r="F13" s="1">
        <v>217468081</v>
      </c>
      <c r="G13" s="1">
        <v>12709.44</v>
      </c>
      <c r="H13" s="3">
        <f>IF(ISERR(LN(Table21046[[#This Row],[Close]]/E12)),"-",LN(Table21046[[#This Row],[Close]]/E12))</f>
        <v>-3.8336023072027756E-3</v>
      </c>
    </row>
    <row r="14" spans="1:11" x14ac:dyDescent="0.3">
      <c r="A14" s="2">
        <v>43117</v>
      </c>
      <c r="B14" s="1">
        <v>10702.45</v>
      </c>
      <c r="C14" s="1">
        <v>10803</v>
      </c>
      <c r="D14" s="1">
        <v>10666.75</v>
      </c>
      <c r="E14" s="1">
        <v>10788.55</v>
      </c>
      <c r="F14" s="1">
        <v>260488465</v>
      </c>
      <c r="G14" s="1">
        <v>14334.26</v>
      </c>
      <c r="H14" s="3">
        <f>IF(ISERR(LN(Table21046[[#This Row],[Close]]/E13)),"-",LN(Table21046[[#This Row],[Close]]/E13))</f>
        <v>8.199589892850731E-3</v>
      </c>
    </row>
    <row r="15" spans="1:11" x14ac:dyDescent="0.3">
      <c r="A15" s="2">
        <v>43118</v>
      </c>
      <c r="B15" s="1">
        <v>10873.4</v>
      </c>
      <c r="C15" s="1">
        <v>10887.5</v>
      </c>
      <c r="D15" s="1">
        <v>10782.4</v>
      </c>
      <c r="E15" s="1">
        <v>10817</v>
      </c>
      <c r="F15" s="1">
        <v>321609375</v>
      </c>
      <c r="G15" s="1">
        <v>17930.3</v>
      </c>
      <c r="H15" s="3">
        <f>IF(ISERR(LN(Table21046[[#This Row],[Close]]/E14)),"-",LN(Table21046[[#This Row],[Close]]/E14))</f>
        <v>2.6335840970066761E-3</v>
      </c>
    </row>
    <row r="16" spans="1:11" x14ac:dyDescent="0.3">
      <c r="A16" s="2">
        <v>43119</v>
      </c>
      <c r="B16" s="1">
        <v>10829.2</v>
      </c>
      <c r="C16" s="1">
        <v>10906.85</v>
      </c>
      <c r="D16" s="1">
        <v>10793.9</v>
      </c>
      <c r="E16" s="1">
        <v>10894.7</v>
      </c>
      <c r="F16" s="1">
        <v>214011963</v>
      </c>
      <c r="G16" s="1">
        <v>11792.26</v>
      </c>
      <c r="H16" s="3">
        <f>IF(ISERR(LN(Table21046[[#This Row],[Close]]/E15)),"-",LN(Table21046[[#This Row],[Close]]/E15))</f>
        <v>7.1574618025462651E-3</v>
      </c>
    </row>
    <row r="17" spans="1:8" x14ac:dyDescent="0.3">
      <c r="A17" s="2">
        <v>43122</v>
      </c>
      <c r="B17" s="1">
        <v>10883.2</v>
      </c>
      <c r="C17" s="1">
        <v>10975.1</v>
      </c>
      <c r="D17" s="1">
        <v>10881.4</v>
      </c>
      <c r="E17" s="1">
        <v>10966.2</v>
      </c>
      <c r="F17" s="1">
        <v>238815813</v>
      </c>
      <c r="G17" s="1">
        <v>14469.06</v>
      </c>
      <c r="H17" s="3">
        <f>IF(ISERR(LN(Table21046[[#This Row],[Close]]/E16)),"-",LN(Table21046[[#This Row],[Close]]/E16))</f>
        <v>6.5413825556156846E-3</v>
      </c>
    </row>
    <row r="18" spans="1:8" x14ac:dyDescent="0.3">
      <c r="A18" s="2">
        <v>43123</v>
      </c>
      <c r="B18" s="1">
        <v>10997.4</v>
      </c>
      <c r="C18" s="1">
        <v>11092.9</v>
      </c>
      <c r="D18" s="1">
        <v>10994.55</v>
      </c>
      <c r="E18" s="1">
        <v>11083.7</v>
      </c>
      <c r="F18" s="1">
        <v>293445774</v>
      </c>
      <c r="G18" s="1">
        <v>16423.91</v>
      </c>
      <c r="H18" s="3">
        <f>IF(ISERR(LN(Table21046[[#This Row],[Close]]/E17)),"-",LN(Table21046[[#This Row],[Close]]/E17))</f>
        <v>1.0657745586985299E-2</v>
      </c>
    </row>
    <row r="19" spans="1:8" x14ac:dyDescent="0.3">
      <c r="A19" s="2">
        <v>43124</v>
      </c>
      <c r="B19" s="1">
        <v>11069.35</v>
      </c>
      <c r="C19" s="1">
        <v>11110.1</v>
      </c>
      <c r="D19" s="1">
        <v>11046.15</v>
      </c>
      <c r="E19" s="1">
        <v>11086</v>
      </c>
      <c r="F19" s="1">
        <v>292197072</v>
      </c>
      <c r="G19" s="1">
        <v>16915.14</v>
      </c>
      <c r="H19" s="3">
        <f>IF(ISERR(LN(Table21046[[#This Row],[Close]]/E18)),"-",LN(Table21046[[#This Row],[Close]]/E18))</f>
        <v>2.0749040431318157E-4</v>
      </c>
    </row>
    <row r="20" spans="1:8" x14ac:dyDescent="0.3">
      <c r="A20" s="2">
        <v>43125</v>
      </c>
      <c r="B20" s="1">
        <v>11095.6</v>
      </c>
      <c r="C20" s="1">
        <v>11095.6</v>
      </c>
      <c r="D20" s="1">
        <v>11009.2</v>
      </c>
      <c r="E20" s="1">
        <v>11069.65</v>
      </c>
      <c r="F20" s="1">
        <v>340469462</v>
      </c>
      <c r="G20" s="1">
        <v>19939.54</v>
      </c>
      <c r="H20" s="3">
        <f>IF(ISERR(LN(Table21046[[#This Row],[Close]]/E19)),"-",LN(Table21046[[#This Row],[Close]]/E19))</f>
        <v>-1.4759217597312849E-3</v>
      </c>
    </row>
    <row r="21" spans="1:8" x14ac:dyDescent="0.3">
      <c r="A21" s="2">
        <v>43129</v>
      </c>
      <c r="B21" s="1">
        <v>11079.35</v>
      </c>
      <c r="C21" s="1">
        <v>11171.55</v>
      </c>
      <c r="D21" s="1">
        <v>11075.95</v>
      </c>
      <c r="E21" s="1">
        <v>11130.4</v>
      </c>
      <c r="F21" s="1">
        <v>249220726</v>
      </c>
      <c r="G21" s="1">
        <v>16118.36</v>
      </c>
      <c r="H21" s="3">
        <f>IF(ISERR(LN(Table21046[[#This Row],[Close]]/E20)),"-",LN(Table21046[[#This Row],[Close]]/E20))</f>
        <v>5.4729743076483948E-3</v>
      </c>
    </row>
    <row r="22" spans="1:8" x14ac:dyDescent="0.3">
      <c r="A22" s="2">
        <v>43130</v>
      </c>
      <c r="B22" s="1">
        <v>11120.85</v>
      </c>
      <c r="C22" s="1">
        <v>11121.1</v>
      </c>
      <c r="D22" s="1">
        <v>11033.9</v>
      </c>
      <c r="E22" s="1">
        <v>11049.65</v>
      </c>
      <c r="F22" s="1">
        <v>234969503</v>
      </c>
      <c r="G22" s="1">
        <v>13232.19</v>
      </c>
      <c r="H22" s="3">
        <f>IF(ISERR(LN(Table21046[[#This Row],[Close]]/E21)),"-",LN(Table21046[[#This Row],[Close]]/E21))</f>
        <v>-7.2813502915512083E-3</v>
      </c>
    </row>
    <row r="23" spans="1:8" x14ac:dyDescent="0.3">
      <c r="A23" s="2">
        <v>43131</v>
      </c>
      <c r="B23" s="1">
        <v>11018.8</v>
      </c>
      <c r="C23" s="1">
        <v>11058.5</v>
      </c>
      <c r="D23" s="1">
        <v>10979.3</v>
      </c>
      <c r="E23" s="1">
        <v>11027.7</v>
      </c>
      <c r="F23" s="1">
        <v>253462573</v>
      </c>
      <c r="G23" s="1">
        <v>14459.69</v>
      </c>
      <c r="H23" s="3">
        <f>IF(ISERR(LN(Table21046[[#This Row],[Close]]/E22)),"-",LN(Table21046[[#This Row],[Close]]/E22))</f>
        <v>-1.9884639444954625E-3</v>
      </c>
    </row>
    <row r="24" spans="1:8" x14ac:dyDescent="0.3">
      <c r="A24" s="2">
        <v>43132</v>
      </c>
      <c r="B24" s="1">
        <v>11044.55</v>
      </c>
      <c r="C24" s="1">
        <v>11117.35</v>
      </c>
      <c r="D24" s="1">
        <v>10878.8</v>
      </c>
      <c r="E24" s="1">
        <v>11016.9</v>
      </c>
      <c r="F24" s="1">
        <v>315743486</v>
      </c>
      <c r="G24" s="1">
        <v>17719.400000000001</v>
      </c>
      <c r="H24" s="3">
        <f>IF(ISERR(LN(Table21046[[#This Row],[Close]]/E23)),"-",LN(Table21046[[#This Row],[Close]]/E23))</f>
        <v>-9.7983187393412951E-4</v>
      </c>
    </row>
    <row r="25" spans="1:8" x14ac:dyDescent="0.3">
      <c r="A25" s="2">
        <v>43133</v>
      </c>
      <c r="B25" s="1">
        <v>10938.2</v>
      </c>
      <c r="C25" s="1">
        <v>10954.95</v>
      </c>
      <c r="D25" s="1">
        <v>10736.1</v>
      </c>
      <c r="E25" s="1">
        <v>10760.6</v>
      </c>
      <c r="F25" s="1">
        <v>291431992</v>
      </c>
      <c r="G25" s="1">
        <v>16542.509999999998</v>
      </c>
      <c r="H25" s="3">
        <f>IF(ISERR(LN(Table21046[[#This Row],[Close]]/E24)),"-",LN(Table21046[[#This Row],[Close]]/E24))</f>
        <v>-2.3539142174773337E-2</v>
      </c>
    </row>
    <row r="26" spans="1:8" x14ac:dyDescent="0.3">
      <c r="A26" s="2">
        <v>43136</v>
      </c>
      <c r="B26" s="1">
        <v>10604.3</v>
      </c>
      <c r="C26" s="1">
        <v>10702.75</v>
      </c>
      <c r="D26" s="1">
        <v>10586.8</v>
      </c>
      <c r="E26" s="1">
        <v>10666.55</v>
      </c>
      <c r="F26" s="1">
        <v>247479157</v>
      </c>
      <c r="G26" s="1">
        <v>13980.63</v>
      </c>
      <c r="H26" s="3">
        <f>IF(ISERR(LN(Table21046[[#This Row],[Close]]/E25)),"-",LN(Table21046[[#This Row],[Close]]/E25))</f>
        <v>-8.7786386889738433E-3</v>
      </c>
    </row>
    <row r="27" spans="1:8" x14ac:dyDescent="0.3">
      <c r="A27" s="2">
        <v>43137</v>
      </c>
      <c r="B27" s="1">
        <v>10295.15</v>
      </c>
      <c r="C27" s="1">
        <v>10594.15</v>
      </c>
      <c r="D27" s="1">
        <v>10276.299999999999</v>
      </c>
      <c r="E27" s="1">
        <v>10498.25</v>
      </c>
      <c r="F27" s="1">
        <v>274656443</v>
      </c>
      <c r="G27" s="1">
        <v>15606.34</v>
      </c>
      <c r="H27" s="3">
        <f>IF(ISERR(LN(Table21046[[#This Row],[Close]]/E26)),"-",LN(Table21046[[#This Row],[Close]]/E26))</f>
        <v>-1.5904099965423114E-2</v>
      </c>
    </row>
    <row r="28" spans="1:8" x14ac:dyDescent="0.3">
      <c r="A28" s="2">
        <v>43138</v>
      </c>
      <c r="B28" s="1">
        <v>10607.2</v>
      </c>
      <c r="C28" s="1">
        <v>10614</v>
      </c>
      <c r="D28" s="1">
        <v>10446.4</v>
      </c>
      <c r="E28" s="1">
        <v>10476.700000000001</v>
      </c>
      <c r="F28" s="1">
        <v>258095424</v>
      </c>
      <c r="G28" s="1">
        <v>13971.66</v>
      </c>
      <c r="H28" s="3">
        <f>IF(ISERR(LN(Table21046[[#This Row],[Close]]/E27)),"-",LN(Table21046[[#This Row],[Close]]/E27))</f>
        <v>-2.0548327965133673E-3</v>
      </c>
    </row>
    <row r="29" spans="1:8" x14ac:dyDescent="0.3">
      <c r="A29" s="2">
        <v>43139</v>
      </c>
      <c r="B29" s="1">
        <v>10518.5</v>
      </c>
      <c r="C29" s="1">
        <v>10637.8</v>
      </c>
      <c r="D29" s="1">
        <v>10479.549999999999</v>
      </c>
      <c r="E29" s="1">
        <v>10576.85</v>
      </c>
      <c r="F29" s="1">
        <v>239407938</v>
      </c>
      <c r="G29" s="1">
        <v>12569.23</v>
      </c>
      <c r="H29" s="3">
        <f>IF(ISERR(LN(Table21046[[#This Row],[Close]]/E28)),"-",LN(Table21046[[#This Row],[Close]]/E28))</f>
        <v>9.5139067204470032E-3</v>
      </c>
    </row>
    <row r="30" spans="1:8" x14ac:dyDescent="0.3">
      <c r="A30" s="2">
        <v>43140</v>
      </c>
      <c r="B30" s="1">
        <v>10416.5</v>
      </c>
      <c r="C30" s="1">
        <v>10480.200000000001</v>
      </c>
      <c r="D30" s="1">
        <v>10398.200000000001</v>
      </c>
      <c r="E30" s="1">
        <v>10454.950000000001</v>
      </c>
      <c r="F30" s="1">
        <v>197502912</v>
      </c>
      <c r="G30" s="1">
        <v>10602.15</v>
      </c>
      <c r="H30" s="3">
        <f>IF(ISERR(LN(Table21046[[#This Row],[Close]]/E29)),"-",LN(Table21046[[#This Row],[Close]]/E29))</f>
        <v>-1.1592100061916256E-2</v>
      </c>
    </row>
    <row r="31" spans="1:8" x14ac:dyDescent="0.3">
      <c r="A31" s="2">
        <v>43143</v>
      </c>
      <c r="B31" s="1">
        <v>10518.2</v>
      </c>
      <c r="C31" s="1">
        <v>10555.5</v>
      </c>
      <c r="D31" s="1">
        <v>10485.4</v>
      </c>
      <c r="E31" s="1">
        <v>10539.75</v>
      </c>
      <c r="F31" s="1">
        <v>224114801</v>
      </c>
      <c r="G31" s="1">
        <v>11133.78</v>
      </c>
      <c r="H31" s="3">
        <f>IF(ISERR(LN(Table21046[[#This Row],[Close]]/E30)),"-",LN(Table21046[[#This Row],[Close]]/E30))</f>
        <v>8.0782731984308572E-3</v>
      </c>
    </row>
    <row r="32" spans="1:8" x14ac:dyDescent="0.3">
      <c r="A32" s="2">
        <v>43145</v>
      </c>
      <c r="B32" s="1">
        <v>10585.75</v>
      </c>
      <c r="C32" s="1">
        <v>10590.55</v>
      </c>
      <c r="D32" s="1">
        <v>10456.65</v>
      </c>
      <c r="E32" s="1">
        <v>10500.9</v>
      </c>
      <c r="F32" s="1">
        <v>236329440</v>
      </c>
      <c r="G32" s="1">
        <v>12188.94</v>
      </c>
      <c r="H32" s="3">
        <f>IF(ISERR(LN(Table21046[[#This Row],[Close]]/E31)),"-",LN(Table21046[[#This Row],[Close]]/E31))</f>
        <v>-3.6928558908946208E-3</v>
      </c>
    </row>
    <row r="33" spans="1:8" x14ac:dyDescent="0.3">
      <c r="A33" s="2">
        <v>43146</v>
      </c>
      <c r="B33" s="1">
        <v>10537.9</v>
      </c>
      <c r="C33" s="1">
        <v>10618.1</v>
      </c>
      <c r="D33" s="1">
        <v>10511.05</v>
      </c>
      <c r="E33" s="1">
        <v>10545.5</v>
      </c>
      <c r="F33" s="1">
        <v>217090245</v>
      </c>
      <c r="G33" s="1">
        <v>11035.38</v>
      </c>
      <c r="H33" s="3">
        <f>IF(ISERR(LN(Table21046[[#This Row],[Close]]/E32)),"-",LN(Table21046[[#This Row],[Close]]/E32))</f>
        <v>4.2382608675997852E-3</v>
      </c>
    </row>
    <row r="34" spans="1:8" x14ac:dyDescent="0.3">
      <c r="A34" s="2">
        <v>43147</v>
      </c>
      <c r="B34" s="1">
        <v>10596.2</v>
      </c>
      <c r="C34" s="1">
        <v>10612.9</v>
      </c>
      <c r="D34" s="1">
        <v>10434.049999999999</v>
      </c>
      <c r="E34" s="1">
        <v>10452.299999999999</v>
      </c>
      <c r="F34" s="1">
        <v>190043189</v>
      </c>
      <c r="G34" s="1">
        <v>10026.709999999999</v>
      </c>
      <c r="H34" s="3">
        <f>IF(ISERR(LN(Table21046[[#This Row],[Close]]/E33)),"-",LN(Table21046[[#This Row],[Close]]/E33))</f>
        <v>-8.877178756436177E-3</v>
      </c>
    </row>
    <row r="35" spans="1:8" x14ac:dyDescent="0.3">
      <c r="A35" s="2">
        <v>43150</v>
      </c>
      <c r="B35" s="1">
        <v>10488.9</v>
      </c>
      <c r="C35" s="1">
        <v>10489.35</v>
      </c>
      <c r="D35" s="1">
        <v>10302.75</v>
      </c>
      <c r="E35" s="1">
        <v>10378.4</v>
      </c>
      <c r="F35" s="1">
        <v>193087737</v>
      </c>
      <c r="G35" s="1">
        <v>9871.36</v>
      </c>
      <c r="H35" s="3">
        <f>IF(ISERR(LN(Table21046[[#This Row],[Close]]/E34)),"-",LN(Table21046[[#This Row],[Close]]/E34))</f>
        <v>-7.0953266124304595E-3</v>
      </c>
    </row>
    <row r="36" spans="1:8" x14ac:dyDescent="0.3">
      <c r="A36" s="2">
        <v>43151</v>
      </c>
      <c r="B36" s="1">
        <v>10391</v>
      </c>
      <c r="C36" s="1">
        <v>10429.35</v>
      </c>
      <c r="D36" s="1">
        <v>10347.65</v>
      </c>
      <c r="E36" s="1">
        <v>10360.4</v>
      </c>
      <c r="F36" s="1">
        <v>193464871</v>
      </c>
      <c r="G36" s="1">
        <v>9619.9500000000007</v>
      </c>
      <c r="H36" s="3">
        <f>IF(ISERR(LN(Table21046[[#This Row],[Close]]/E35)),"-",LN(Table21046[[#This Row],[Close]]/E35))</f>
        <v>-1.7358771500669238E-3</v>
      </c>
    </row>
    <row r="37" spans="1:8" x14ac:dyDescent="0.3">
      <c r="A37" s="2">
        <v>43152</v>
      </c>
      <c r="B37" s="1">
        <v>10426</v>
      </c>
      <c r="C37" s="1">
        <v>10426.1</v>
      </c>
      <c r="D37" s="1">
        <v>10349.6</v>
      </c>
      <c r="E37" s="1">
        <v>10397.450000000001</v>
      </c>
      <c r="F37" s="1">
        <v>241331542</v>
      </c>
      <c r="G37" s="1">
        <v>12996.36</v>
      </c>
      <c r="H37" s="3">
        <f>IF(ISERR(LN(Table21046[[#This Row],[Close]]/E36)),"-",LN(Table21046[[#This Row],[Close]]/E36))</f>
        <v>3.569737650487671E-3</v>
      </c>
    </row>
    <row r="38" spans="1:8" x14ac:dyDescent="0.3">
      <c r="A38" s="2">
        <v>43153</v>
      </c>
      <c r="B38" s="1">
        <v>10354.35</v>
      </c>
      <c r="C38" s="1">
        <v>10397.549999999999</v>
      </c>
      <c r="D38" s="1">
        <v>10340.65</v>
      </c>
      <c r="E38" s="1">
        <v>10382.700000000001</v>
      </c>
      <c r="F38" s="1">
        <v>323259078</v>
      </c>
      <c r="G38" s="1">
        <v>17711.46</v>
      </c>
      <c r="H38" s="3">
        <f>IF(ISERR(LN(Table21046[[#This Row],[Close]]/E37)),"-",LN(Table21046[[#This Row],[Close]]/E37))</f>
        <v>-1.4196242546064732E-3</v>
      </c>
    </row>
    <row r="39" spans="1:8" x14ac:dyDescent="0.3">
      <c r="A39" s="2">
        <v>43154</v>
      </c>
      <c r="B39" s="1">
        <v>10408.1</v>
      </c>
      <c r="C39" s="1">
        <v>10499.1</v>
      </c>
      <c r="D39" s="1">
        <v>10396.65</v>
      </c>
      <c r="E39" s="1">
        <v>10491.05</v>
      </c>
      <c r="F39" s="1">
        <v>217134363</v>
      </c>
      <c r="G39" s="1">
        <v>12704.32</v>
      </c>
      <c r="H39" s="3">
        <f>IF(ISERR(LN(Table21046[[#This Row],[Close]]/E38)),"-",LN(Table21046[[#This Row],[Close]]/E38))</f>
        <v>1.0381553207407197E-2</v>
      </c>
    </row>
    <row r="40" spans="1:8" x14ac:dyDescent="0.3">
      <c r="A40" s="2">
        <v>43157</v>
      </c>
      <c r="B40" s="1">
        <v>10526.55</v>
      </c>
      <c r="C40" s="1">
        <v>10592.95</v>
      </c>
      <c r="D40" s="1">
        <v>10520.2</v>
      </c>
      <c r="E40" s="1">
        <v>10582.6</v>
      </c>
      <c r="F40" s="1">
        <v>177238616</v>
      </c>
      <c r="G40" s="1">
        <v>10274.89</v>
      </c>
      <c r="H40" s="3">
        <f>IF(ISERR(LN(Table21046[[#This Row],[Close]]/E39)),"-",LN(Table21046[[#This Row],[Close]]/E39))</f>
        <v>8.6886302033653117E-3</v>
      </c>
    </row>
    <row r="41" spans="1:8" x14ac:dyDescent="0.3">
      <c r="A41" s="2">
        <v>43158</v>
      </c>
      <c r="B41" s="1">
        <v>10615.2</v>
      </c>
      <c r="C41" s="1">
        <v>10631.65</v>
      </c>
      <c r="D41" s="1">
        <v>10537.25</v>
      </c>
      <c r="E41" s="1">
        <v>10554.3</v>
      </c>
      <c r="F41" s="1">
        <v>193250158</v>
      </c>
      <c r="G41" s="1">
        <v>10276.42</v>
      </c>
      <c r="H41" s="3">
        <f>IF(ISERR(LN(Table21046[[#This Row],[Close]]/E40)),"-",LN(Table21046[[#This Row],[Close]]/E40))</f>
        <v>-2.677783110151532E-3</v>
      </c>
    </row>
    <row r="42" spans="1:8" x14ac:dyDescent="0.3">
      <c r="A42" s="2">
        <v>43159</v>
      </c>
      <c r="B42" s="1">
        <v>10488.95</v>
      </c>
      <c r="C42" s="1">
        <v>10535.5</v>
      </c>
      <c r="D42" s="1">
        <v>10461.549999999999</v>
      </c>
      <c r="E42" s="1">
        <v>10492.85</v>
      </c>
      <c r="F42" s="1">
        <v>294794221</v>
      </c>
      <c r="G42" s="1">
        <v>16299.11</v>
      </c>
      <c r="H42" s="3">
        <f>IF(ISERR(LN(Table21046[[#This Row],[Close]]/E41)),"-",LN(Table21046[[#This Row],[Close]]/E41))</f>
        <v>-5.8392869919537968E-3</v>
      </c>
    </row>
    <row r="43" spans="1:8" x14ac:dyDescent="0.3">
      <c r="A43" s="2">
        <v>43160</v>
      </c>
      <c r="B43" s="1">
        <v>10479.950000000001</v>
      </c>
      <c r="C43" s="1">
        <v>10525.5</v>
      </c>
      <c r="D43" s="1">
        <v>10447.15</v>
      </c>
      <c r="E43" s="1">
        <v>10458.35</v>
      </c>
      <c r="F43" s="1">
        <v>181378504</v>
      </c>
      <c r="G43" s="1">
        <v>10179.48</v>
      </c>
      <c r="H43" s="3">
        <f>IF(ISERR(LN(Table21046[[#This Row],[Close]]/E42)),"-",LN(Table21046[[#This Row],[Close]]/E42))</f>
        <v>-3.2933704210808511E-3</v>
      </c>
    </row>
    <row r="44" spans="1:8" x14ac:dyDescent="0.3">
      <c r="A44" s="2">
        <v>43164</v>
      </c>
      <c r="B44" s="1">
        <v>10428.299999999999</v>
      </c>
      <c r="C44" s="1">
        <v>10428.700000000001</v>
      </c>
      <c r="D44" s="1">
        <v>10323.9</v>
      </c>
      <c r="E44" s="1">
        <v>10358.85</v>
      </c>
      <c r="F44" s="1">
        <v>199975720</v>
      </c>
      <c r="G44" s="1">
        <v>10673.92</v>
      </c>
      <c r="H44" s="3">
        <f>IF(ISERR(LN(Table21046[[#This Row],[Close]]/E43)),"-",LN(Table21046[[#This Row],[Close]]/E43))</f>
        <v>-9.559475599117866E-3</v>
      </c>
    </row>
    <row r="45" spans="1:8" x14ac:dyDescent="0.3">
      <c r="A45" s="2">
        <v>43165</v>
      </c>
      <c r="B45" s="1">
        <v>10420.5</v>
      </c>
      <c r="C45" s="1">
        <v>10441.35</v>
      </c>
      <c r="D45" s="1">
        <v>10215.9</v>
      </c>
      <c r="E45" s="1">
        <v>10249.25</v>
      </c>
      <c r="F45" s="1">
        <v>229782297</v>
      </c>
      <c r="G45" s="1">
        <v>12143.95</v>
      </c>
      <c r="H45" s="3">
        <f>IF(ISERR(LN(Table21046[[#This Row],[Close]]/E44)),"-",LN(Table21046[[#This Row],[Close]]/E44))</f>
        <v>-1.0636694633347358E-2</v>
      </c>
    </row>
    <row r="46" spans="1:8" x14ac:dyDescent="0.3">
      <c r="A46" s="2">
        <v>43166</v>
      </c>
      <c r="B46" s="1">
        <v>10232.950000000001</v>
      </c>
      <c r="C46" s="1">
        <v>10243.35</v>
      </c>
      <c r="D46" s="1">
        <v>10141.549999999999</v>
      </c>
      <c r="E46" s="1">
        <v>10154.200000000001</v>
      </c>
      <c r="F46" s="1">
        <v>257200599</v>
      </c>
      <c r="G46" s="1">
        <v>12128.88</v>
      </c>
      <c r="H46" s="3">
        <f>IF(ISERR(LN(Table21046[[#This Row],[Close]]/E45)),"-",LN(Table21046[[#This Row],[Close]]/E45))</f>
        <v>-9.3171191731129289E-3</v>
      </c>
    </row>
    <row r="47" spans="1:8" x14ac:dyDescent="0.3">
      <c r="A47" s="2">
        <v>43167</v>
      </c>
      <c r="B47" s="1">
        <v>10216.25</v>
      </c>
      <c r="C47" s="1">
        <v>10270.35</v>
      </c>
      <c r="D47" s="1">
        <v>10146.4</v>
      </c>
      <c r="E47" s="1">
        <v>10242.65</v>
      </c>
      <c r="F47" s="1">
        <v>233377712</v>
      </c>
      <c r="G47" s="1">
        <v>11479.51</v>
      </c>
      <c r="H47" s="3">
        <f>IF(ISERR(LN(Table21046[[#This Row],[Close]]/E46)),"-",LN(Table21046[[#This Row],[Close]]/E46))</f>
        <v>8.6729621912598857E-3</v>
      </c>
    </row>
    <row r="48" spans="1:8" x14ac:dyDescent="0.3">
      <c r="A48" s="2">
        <v>43168</v>
      </c>
      <c r="B48" s="1">
        <v>10271.299999999999</v>
      </c>
      <c r="C48" s="1">
        <v>10296.700000000001</v>
      </c>
      <c r="D48" s="1">
        <v>10211.9</v>
      </c>
      <c r="E48" s="1">
        <v>10226.85</v>
      </c>
      <c r="F48" s="1">
        <v>192333334</v>
      </c>
      <c r="G48" s="1">
        <v>9874.81</v>
      </c>
      <c r="H48" s="3">
        <f>IF(ISERR(LN(Table21046[[#This Row],[Close]]/E47)),"-",LN(Table21046[[#This Row],[Close]]/E47))</f>
        <v>-1.5437605352231351E-3</v>
      </c>
    </row>
    <row r="49" spans="1:8" x14ac:dyDescent="0.3">
      <c r="A49" s="2">
        <v>43171</v>
      </c>
      <c r="B49" s="1">
        <v>10301.6</v>
      </c>
      <c r="C49" s="1">
        <v>10433.65</v>
      </c>
      <c r="D49" s="1">
        <v>10295.450000000001</v>
      </c>
      <c r="E49" s="1">
        <v>10421.4</v>
      </c>
      <c r="F49" s="1">
        <v>223135459</v>
      </c>
      <c r="G49" s="1">
        <v>10968.95</v>
      </c>
      <c r="H49" s="3">
        <f>IF(ISERR(LN(Table21046[[#This Row],[Close]]/E48)),"-",LN(Table21046[[#This Row],[Close]]/E48))</f>
        <v>1.884476964735966E-2</v>
      </c>
    </row>
    <row r="50" spans="1:8" x14ac:dyDescent="0.3">
      <c r="A50" s="2">
        <v>43172</v>
      </c>
      <c r="B50" s="1">
        <v>10389.5</v>
      </c>
      <c r="C50" s="1">
        <v>10478.6</v>
      </c>
      <c r="D50" s="1">
        <v>10377.85</v>
      </c>
      <c r="E50" s="1">
        <v>10426.85</v>
      </c>
      <c r="F50" s="1">
        <v>274852794</v>
      </c>
      <c r="G50" s="1">
        <v>23965.25</v>
      </c>
      <c r="H50" s="3">
        <f>IF(ISERR(LN(Table21046[[#This Row],[Close]]/E49)),"-",LN(Table21046[[#This Row],[Close]]/E49))</f>
        <v>5.228256687392662E-4</v>
      </c>
    </row>
    <row r="51" spans="1:8" x14ac:dyDescent="0.3">
      <c r="A51" s="2">
        <v>43173</v>
      </c>
      <c r="B51" s="1">
        <v>10393.049999999999</v>
      </c>
      <c r="C51" s="1">
        <v>10420.35</v>
      </c>
      <c r="D51" s="1">
        <v>10336.299999999999</v>
      </c>
      <c r="E51" s="1">
        <v>10410.9</v>
      </c>
      <c r="F51" s="1">
        <v>186991169</v>
      </c>
      <c r="G51" s="1">
        <v>9564.68</v>
      </c>
      <c r="H51" s="3">
        <f>IF(ISERR(LN(Table21046[[#This Row],[Close]]/E50)),"-",LN(Table21046[[#This Row],[Close]]/E50))</f>
        <v>-1.5308757533812772E-3</v>
      </c>
    </row>
    <row r="52" spans="1:8" x14ac:dyDescent="0.3">
      <c r="A52" s="2">
        <v>43174</v>
      </c>
      <c r="B52" s="1">
        <v>10405.450000000001</v>
      </c>
      <c r="C52" s="1">
        <v>10420</v>
      </c>
      <c r="D52" s="1">
        <v>10346.200000000001</v>
      </c>
      <c r="E52" s="1">
        <v>10360.15</v>
      </c>
      <c r="F52" s="1">
        <v>179308593</v>
      </c>
      <c r="G52" s="1">
        <v>8588.01</v>
      </c>
      <c r="H52" s="3">
        <f>IF(ISERR(LN(Table21046[[#This Row],[Close]]/E51)),"-",LN(Table21046[[#This Row],[Close]]/E51))</f>
        <v>-4.8866187302434253E-3</v>
      </c>
    </row>
    <row r="53" spans="1:8" x14ac:dyDescent="0.3">
      <c r="A53" s="2">
        <v>43175</v>
      </c>
      <c r="B53" s="1">
        <v>10345.15</v>
      </c>
      <c r="C53" s="1">
        <v>10346.299999999999</v>
      </c>
      <c r="D53" s="1">
        <v>10180.25</v>
      </c>
      <c r="E53" s="1">
        <v>10195.15</v>
      </c>
      <c r="F53" s="1">
        <v>338702439</v>
      </c>
      <c r="G53" s="1">
        <v>18811.97</v>
      </c>
      <c r="H53" s="3">
        <f>IF(ISERR(LN(Table21046[[#This Row],[Close]]/E52)),"-",LN(Table21046[[#This Row],[Close]]/E52))</f>
        <v>-1.6054598478163293E-2</v>
      </c>
    </row>
    <row r="54" spans="1:8" x14ac:dyDescent="0.3">
      <c r="A54" s="2">
        <v>43178</v>
      </c>
      <c r="B54" s="1">
        <v>10215.35</v>
      </c>
      <c r="C54" s="1">
        <v>10224.549999999999</v>
      </c>
      <c r="D54" s="1">
        <v>10075.299999999999</v>
      </c>
      <c r="E54" s="1">
        <v>10094.25</v>
      </c>
      <c r="F54" s="1">
        <v>216670033</v>
      </c>
      <c r="G54" s="1">
        <v>11111.43</v>
      </c>
      <c r="H54" s="3">
        <f>IF(ISERR(LN(Table21046[[#This Row],[Close]]/E53)),"-",LN(Table21046[[#This Row],[Close]]/E53))</f>
        <v>-9.9461622130384876E-3</v>
      </c>
    </row>
    <row r="55" spans="1:8" x14ac:dyDescent="0.3">
      <c r="A55" s="2">
        <v>43179</v>
      </c>
      <c r="B55" s="1">
        <v>10051.549999999999</v>
      </c>
      <c r="C55" s="1">
        <v>10155.65</v>
      </c>
      <c r="D55" s="1">
        <v>10049.1</v>
      </c>
      <c r="E55" s="1">
        <v>10124.35</v>
      </c>
      <c r="F55" s="1">
        <v>209327593</v>
      </c>
      <c r="G55" s="1">
        <v>10947.12</v>
      </c>
      <c r="H55" s="3">
        <f>IF(ISERR(LN(Table21046[[#This Row],[Close]]/E54)),"-",LN(Table21046[[#This Row],[Close]]/E54))</f>
        <v>2.9774586011913949E-3</v>
      </c>
    </row>
    <row r="56" spans="1:8" x14ac:dyDescent="0.3">
      <c r="A56" s="2">
        <v>43180</v>
      </c>
      <c r="B56" s="1">
        <v>10181.950000000001</v>
      </c>
      <c r="C56" s="1">
        <v>10227.299999999999</v>
      </c>
      <c r="D56" s="1">
        <v>10132.950000000001</v>
      </c>
      <c r="E56" s="1">
        <v>10155.25</v>
      </c>
      <c r="F56" s="1">
        <v>211060429</v>
      </c>
      <c r="G56" s="1">
        <v>11269.73</v>
      </c>
      <c r="H56" s="3">
        <f>IF(ISERR(LN(Table21046[[#This Row],[Close]]/E55)),"-",LN(Table21046[[#This Row],[Close]]/E55))</f>
        <v>3.0473997429050059E-3</v>
      </c>
    </row>
    <row r="57" spans="1:8" x14ac:dyDescent="0.3">
      <c r="A57" s="2">
        <v>43181</v>
      </c>
      <c r="B57" s="1">
        <v>10167.5</v>
      </c>
      <c r="C57" s="1">
        <v>10207.85</v>
      </c>
      <c r="D57" s="1">
        <v>10105.4</v>
      </c>
      <c r="E57" s="1">
        <v>10114.75</v>
      </c>
      <c r="F57" s="1">
        <v>237632983</v>
      </c>
      <c r="G57" s="1">
        <v>11558.88</v>
      </c>
      <c r="H57" s="3">
        <f>IF(ISERR(LN(Table21046[[#This Row],[Close]]/E56)),"-",LN(Table21046[[#This Row],[Close]]/E56))</f>
        <v>-3.9960585982851977E-3</v>
      </c>
    </row>
    <row r="58" spans="1:8" x14ac:dyDescent="0.3">
      <c r="A58" s="2">
        <v>43182</v>
      </c>
      <c r="B58" s="1">
        <v>9968.7999999999993</v>
      </c>
      <c r="C58" s="1">
        <v>10027.700000000001</v>
      </c>
      <c r="D58" s="1">
        <v>9951.9</v>
      </c>
      <c r="E58" s="1">
        <v>9998.0499999999993</v>
      </c>
      <c r="F58" s="1">
        <v>294515154</v>
      </c>
      <c r="G58" s="1">
        <v>14435.17</v>
      </c>
      <c r="H58" s="3">
        <f>IF(ISERR(LN(Table21046[[#This Row],[Close]]/E57)),"-",LN(Table21046[[#This Row],[Close]]/E57))</f>
        <v>-1.1604680566535094E-2</v>
      </c>
    </row>
    <row r="59" spans="1:8" x14ac:dyDescent="0.3">
      <c r="A59" s="2">
        <v>43185</v>
      </c>
      <c r="B59" s="1">
        <v>9989.15</v>
      </c>
      <c r="C59" s="1">
        <v>10143.5</v>
      </c>
      <c r="D59" s="1">
        <v>9958.5499999999993</v>
      </c>
      <c r="E59" s="1">
        <v>10130.65</v>
      </c>
      <c r="F59" s="1">
        <v>270665332</v>
      </c>
      <c r="G59" s="1">
        <v>12695.47</v>
      </c>
      <c r="H59" s="3">
        <f>IF(ISERR(LN(Table21046[[#This Row],[Close]]/E58)),"-",LN(Table21046[[#This Row],[Close]]/E58))</f>
        <v>1.317540806700627E-2</v>
      </c>
    </row>
    <row r="60" spans="1:8" x14ac:dyDescent="0.3">
      <c r="A60" s="2">
        <v>43186</v>
      </c>
      <c r="B60" s="1">
        <v>10188</v>
      </c>
      <c r="C60" s="1">
        <v>10207.9</v>
      </c>
      <c r="D60" s="1">
        <v>10139.65</v>
      </c>
      <c r="E60" s="1">
        <v>10184.15</v>
      </c>
      <c r="F60" s="1">
        <v>232713976</v>
      </c>
      <c r="G60" s="1">
        <v>11175.79</v>
      </c>
      <c r="H60" s="3">
        <f>IF(ISERR(LN(Table21046[[#This Row],[Close]]/E59)),"-",LN(Table21046[[#This Row],[Close]]/E59))</f>
        <v>5.2671080872007661E-3</v>
      </c>
    </row>
    <row r="61" spans="1:8" x14ac:dyDescent="0.3">
      <c r="A61" s="2">
        <v>43187</v>
      </c>
      <c r="B61" s="1">
        <v>10143.6</v>
      </c>
      <c r="C61" s="1">
        <v>10158.35</v>
      </c>
      <c r="D61" s="1">
        <v>10096.9</v>
      </c>
      <c r="E61" s="1">
        <v>10113.700000000001</v>
      </c>
      <c r="F61" s="1">
        <v>354977198</v>
      </c>
      <c r="G61" s="1">
        <v>18807.48</v>
      </c>
      <c r="H61" s="3">
        <f>IF(ISERR(LN(Table21046[[#This Row],[Close]]/E60)),"-",LN(Table21046[[#This Row],[Close]]/E60))</f>
        <v>-6.9416497702654151E-3</v>
      </c>
    </row>
    <row r="62" spans="1:8" x14ac:dyDescent="0.3">
      <c r="A62" s="2">
        <v>43192</v>
      </c>
      <c r="B62" s="1">
        <v>10151.65</v>
      </c>
      <c r="C62" s="1">
        <v>10220.1</v>
      </c>
      <c r="D62" s="1">
        <v>10127.75</v>
      </c>
      <c r="E62" s="1">
        <v>10211.799999999999</v>
      </c>
      <c r="F62" s="1">
        <v>223135459</v>
      </c>
      <c r="G62" s="1">
        <v>10968.95</v>
      </c>
      <c r="H62" s="3">
        <f>IF(ISERR(LN(Table21046[[#This Row],[Close]]/E61)),"-",LN(Table21046[[#This Row],[Close]]/E61))</f>
        <v>9.6529740222437918E-3</v>
      </c>
    </row>
    <row r="63" spans="1:8" x14ac:dyDescent="0.3">
      <c r="A63" s="2">
        <v>43193</v>
      </c>
      <c r="B63" s="1">
        <v>10186.85</v>
      </c>
      <c r="C63" s="1">
        <v>10255.35</v>
      </c>
      <c r="D63" s="1">
        <v>10171.049999999999</v>
      </c>
      <c r="E63" s="1">
        <v>10245</v>
      </c>
      <c r="F63" s="1">
        <v>211652029</v>
      </c>
      <c r="G63" s="1">
        <v>10167.120000000001</v>
      </c>
      <c r="H63" s="3">
        <f>IF(ISERR(LN(Table21046[[#This Row],[Close]]/E62)),"-",LN(Table21046[[#This Row],[Close]]/E62))</f>
        <v>3.2458673056040936E-3</v>
      </c>
    </row>
    <row r="64" spans="1:8" x14ac:dyDescent="0.3">
      <c r="A64" s="2">
        <v>43194</v>
      </c>
      <c r="B64" s="1">
        <v>10274.6</v>
      </c>
      <c r="C64" s="1">
        <v>10279.85</v>
      </c>
      <c r="D64" s="1">
        <v>10111.299999999999</v>
      </c>
      <c r="E64" s="1">
        <v>10128.4</v>
      </c>
      <c r="F64" s="1">
        <v>238182921</v>
      </c>
      <c r="G64" s="1">
        <v>11861.79</v>
      </c>
      <c r="H64" s="3">
        <f>IF(ISERR(LN(Table21046[[#This Row],[Close]]/E63)),"-",LN(Table21046[[#This Row],[Close]]/E63))</f>
        <v>-1.1446422598154777E-2</v>
      </c>
    </row>
    <row r="65" spans="1:8" x14ac:dyDescent="0.3">
      <c r="A65" s="2">
        <v>43195</v>
      </c>
      <c r="B65" s="1">
        <v>10228.450000000001</v>
      </c>
      <c r="C65" s="1">
        <v>10331.799999999999</v>
      </c>
      <c r="D65" s="1">
        <v>10227.450000000001</v>
      </c>
      <c r="E65" s="1">
        <v>10325.15</v>
      </c>
      <c r="F65" s="1">
        <v>244116235</v>
      </c>
      <c r="G65" s="1">
        <v>11674.92</v>
      </c>
      <c r="H65" s="3">
        <f>IF(ISERR(LN(Table21046[[#This Row],[Close]]/E64)),"-",LN(Table21046[[#This Row],[Close]]/E64))</f>
        <v>1.9239307493896241E-2</v>
      </c>
    </row>
    <row r="66" spans="1:8" x14ac:dyDescent="0.3">
      <c r="A66" s="2">
        <v>43196</v>
      </c>
      <c r="B66" s="1">
        <v>10322.75</v>
      </c>
      <c r="C66" s="1">
        <v>10350.450000000001</v>
      </c>
      <c r="D66" s="1">
        <v>10290.85</v>
      </c>
      <c r="E66" s="1">
        <v>10331.6</v>
      </c>
      <c r="F66" s="1">
        <v>206355691</v>
      </c>
      <c r="G66" s="1">
        <v>10131.74</v>
      </c>
      <c r="H66" s="3">
        <f>IF(ISERR(LN(Table21046[[#This Row],[Close]]/E65)),"-",LN(Table21046[[#This Row],[Close]]/E65))</f>
        <v>6.2449322469616732E-4</v>
      </c>
    </row>
    <row r="67" spans="1:8" x14ac:dyDescent="0.3">
      <c r="A67" s="2">
        <v>43199</v>
      </c>
      <c r="B67" s="1">
        <v>10333.700000000001</v>
      </c>
      <c r="C67" s="1">
        <v>10397.700000000001</v>
      </c>
      <c r="D67" s="1">
        <v>10328.5</v>
      </c>
      <c r="E67" s="1">
        <v>10379.35</v>
      </c>
      <c r="F67" s="1">
        <v>228512954</v>
      </c>
      <c r="G67" s="1">
        <v>10714.13</v>
      </c>
      <c r="H67" s="3">
        <f>IF(ISERR(LN(Table21046[[#This Row],[Close]]/E66)),"-",LN(Table21046[[#This Row],[Close]]/E66))</f>
        <v>4.6110955418090394E-3</v>
      </c>
    </row>
    <row r="68" spans="1:8" x14ac:dyDescent="0.3">
      <c r="A68" s="2">
        <v>43200</v>
      </c>
      <c r="B68" s="1">
        <v>10412.9</v>
      </c>
      <c r="C68" s="1">
        <v>10424.85</v>
      </c>
      <c r="D68" s="1">
        <v>10381.5</v>
      </c>
      <c r="E68" s="1">
        <v>10402.25</v>
      </c>
      <c r="F68" s="1">
        <v>259523888</v>
      </c>
      <c r="G68" s="1">
        <v>11905.12</v>
      </c>
      <c r="H68" s="3">
        <f>IF(ISERR(LN(Table21046[[#This Row],[Close]]/E67)),"-",LN(Table21046[[#This Row],[Close]]/E67))</f>
        <v>2.2038735486090344E-3</v>
      </c>
    </row>
    <row r="69" spans="1:8" x14ac:dyDescent="0.3">
      <c r="A69" s="2">
        <v>43201</v>
      </c>
      <c r="B69" s="1">
        <v>10428.15</v>
      </c>
      <c r="C69" s="1">
        <v>10428.15</v>
      </c>
      <c r="D69" s="1">
        <v>10355.6</v>
      </c>
      <c r="E69" s="1">
        <v>10417.15</v>
      </c>
      <c r="F69" s="1">
        <v>258077363</v>
      </c>
      <c r="G69" s="1">
        <v>11790.58</v>
      </c>
      <c r="H69" s="3">
        <f>IF(ISERR(LN(Table21046[[#This Row],[Close]]/E68)),"-",LN(Table21046[[#This Row],[Close]]/E68))</f>
        <v>1.4313575361352732E-3</v>
      </c>
    </row>
    <row r="70" spans="1:8" x14ac:dyDescent="0.3">
      <c r="A70" s="2">
        <v>43202</v>
      </c>
      <c r="B70" s="1">
        <v>10410.65</v>
      </c>
      <c r="C70" s="1">
        <v>10469.9</v>
      </c>
      <c r="D70" s="1">
        <v>10395.25</v>
      </c>
      <c r="E70" s="1">
        <v>10458.65</v>
      </c>
      <c r="F70" s="1">
        <v>246027888</v>
      </c>
      <c r="G70" s="1">
        <v>12249.66</v>
      </c>
      <c r="H70" s="3">
        <f>IF(ISERR(LN(Table21046[[#This Row],[Close]]/E69)),"-",LN(Table21046[[#This Row],[Close]]/E69))</f>
        <v>3.9759007720501531E-3</v>
      </c>
    </row>
    <row r="71" spans="1:8" x14ac:dyDescent="0.3">
      <c r="A71" s="2">
        <v>43203</v>
      </c>
      <c r="B71" s="1">
        <v>10495.3</v>
      </c>
      <c r="C71" s="1">
        <v>10519.9</v>
      </c>
      <c r="D71" s="1">
        <v>10451.450000000001</v>
      </c>
      <c r="E71" s="1">
        <v>10480.6</v>
      </c>
      <c r="F71" s="1">
        <v>219724716</v>
      </c>
      <c r="G71" s="1">
        <v>12354.55</v>
      </c>
      <c r="H71" s="3">
        <f>IF(ISERR(LN(Table21046[[#This Row],[Close]]/E70)),"-",LN(Table21046[[#This Row],[Close]]/E70))</f>
        <v>2.0965419525609827E-3</v>
      </c>
    </row>
    <row r="72" spans="1:8" x14ac:dyDescent="0.3">
      <c r="A72" s="2">
        <v>43206</v>
      </c>
      <c r="B72" s="1">
        <v>10398.299999999999</v>
      </c>
      <c r="C72" s="1">
        <v>10540.15</v>
      </c>
      <c r="D72" s="1">
        <v>10396.35</v>
      </c>
      <c r="E72" s="1">
        <v>10528.35</v>
      </c>
      <c r="F72" s="1">
        <v>200950876</v>
      </c>
      <c r="G72" s="1">
        <v>11242.05</v>
      </c>
      <c r="H72" s="3">
        <f>IF(ISERR(LN(Table21046[[#This Row],[Close]]/E71)),"-",LN(Table21046[[#This Row],[Close]]/E71))</f>
        <v>4.5456895487553045E-3</v>
      </c>
    </row>
    <row r="73" spans="1:8" x14ac:dyDescent="0.3">
      <c r="A73" s="2">
        <v>43207</v>
      </c>
      <c r="B73" s="1">
        <v>10557.3</v>
      </c>
      <c r="C73" s="1">
        <v>10560.45</v>
      </c>
      <c r="D73" s="1">
        <v>10495.65</v>
      </c>
      <c r="E73" s="1">
        <v>10548.7</v>
      </c>
      <c r="F73" s="1">
        <v>212449535</v>
      </c>
      <c r="G73" s="1">
        <v>10501.71</v>
      </c>
      <c r="H73" s="3">
        <f>IF(ISERR(LN(Table21046[[#This Row],[Close]]/E72)),"-",LN(Table21046[[#This Row],[Close]]/E72))</f>
        <v>1.9310108694935376E-3</v>
      </c>
    </row>
    <row r="74" spans="1:8" x14ac:dyDescent="0.3">
      <c r="A74" s="2">
        <v>43208</v>
      </c>
      <c r="B74" s="1">
        <v>10578.9</v>
      </c>
      <c r="C74" s="1">
        <v>10594.2</v>
      </c>
      <c r="D74" s="1">
        <v>10509.7</v>
      </c>
      <c r="E74" s="1">
        <v>10526.2</v>
      </c>
      <c r="F74" s="1">
        <v>211823044</v>
      </c>
      <c r="G74" s="1">
        <v>9888.65</v>
      </c>
      <c r="H74" s="3">
        <f>IF(ISERR(LN(Table21046[[#This Row],[Close]]/E73)),"-",LN(Table21046[[#This Row],[Close]]/E73))</f>
        <v>-2.1352422596178809E-3</v>
      </c>
    </row>
    <row r="75" spans="1:8" x14ac:dyDescent="0.3">
      <c r="A75" s="2">
        <v>43209</v>
      </c>
      <c r="B75" s="1">
        <v>10563.65</v>
      </c>
      <c r="C75" s="1">
        <v>10572.2</v>
      </c>
      <c r="D75" s="1">
        <v>10546.2</v>
      </c>
      <c r="E75" s="1">
        <v>10565.3</v>
      </c>
      <c r="F75" s="1">
        <v>270740891</v>
      </c>
      <c r="G75" s="1">
        <v>12559.11</v>
      </c>
      <c r="H75" s="3">
        <f>IF(ISERR(LN(Table21046[[#This Row],[Close]]/E74)),"-",LN(Table21046[[#This Row],[Close]]/E74))</f>
        <v>3.7076589897762787E-3</v>
      </c>
    </row>
    <row r="76" spans="1:8" x14ac:dyDescent="0.3">
      <c r="A76" s="2">
        <v>43210</v>
      </c>
      <c r="B76" s="1">
        <v>10560.35</v>
      </c>
      <c r="C76" s="1">
        <v>10582.35</v>
      </c>
      <c r="D76" s="1">
        <v>10527.45</v>
      </c>
      <c r="E76" s="1">
        <v>10564.05</v>
      </c>
      <c r="F76" s="1">
        <v>252227268</v>
      </c>
      <c r="G76" s="1">
        <v>15372.66</v>
      </c>
      <c r="H76" s="3">
        <f>IF(ISERR(LN(Table21046[[#This Row],[Close]]/E75)),"-",LN(Table21046[[#This Row],[Close]]/E75))</f>
        <v>-1.1831883152662677E-4</v>
      </c>
    </row>
    <row r="77" spans="1:8" x14ac:dyDescent="0.3">
      <c r="A77" s="2">
        <v>43213</v>
      </c>
      <c r="B77" s="1">
        <v>10592.8</v>
      </c>
      <c r="C77" s="1">
        <v>10638.35</v>
      </c>
      <c r="D77" s="1">
        <v>10514.95</v>
      </c>
      <c r="E77" s="1">
        <v>10584.7</v>
      </c>
      <c r="F77" s="1">
        <v>200203196</v>
      </c>
      <c r="G77" s="1">
        <v>13642.67</v>
      </c>
      <c r="H77" s="3">
        <f>IF(ISERR(LN(Table21046[[#This Row],[Close]]/E76)),"-",LN(Table21046[[#This Row],[Close]]/E76))</f>
        <v>1.9528347124542745E-3</v>
      </c>
    </row>
    <row r="78" spans="1:8" x14ac:dyDescent="0.3">
      <c r="A78" s="2">
        <v>43214</v>
      </c>
      <c r="B78" s="1">
        <v>10578.1</v>
      </c>
      <c r="C78" s="1">
        <v>10636.8</v>
      </c>
      <c r="D78" s="1">
        <v>10569</v>
      </c>
      <c r="E78" s="1">
        <v>10614.35</v>
      </c>
      <c r="F78" s="1">
        <v>225972673</v>
      </c>
      <c r="G78" s="1">
        <v>12281.53</v>
      </c>
      <c r="H78" s="3">
        <f>IF(ISERR(LN(Table21046[[#This Row],[Close]]/E77)),"-",LN(Table21046[[#This Row],[Close]]/E77))</f>
        <v>2.7972969858506736E-3</v>
      </c>
    </row>
    <row r="79" spans="1:8" x14ac:dyDescent="0.3">
      <c r="A79" s="2">
        <v>43215</v>
      </c>
      <c r="B79" s="1">
        <v>10612.4</v>
      </c>
      <c r="C79" s="1">
        <v>10612.6</v>
      </c>
      <c r="D79" s="1">
        <v>10536.45</v>
      </c>
      <c r="E79" s="1">
        <v>10570.55</v>
      </c>
      <c r="F79" s="1">
        <v>195129613</v>
      </c>
      <c r="G79" s="1">
        <v>11125.11</v>
      </c>
      <c r="H79" s="3">
        <f>IF(ISERR(LN(Table21046[[#This Row],[Close]]/E78)),"-",LN(Table21046[[#This Row],[Close]]/E78))</f>
        <v>-4.1350265905722629E-3</v>
      </c>
    </row>
    <row r="80" spans="1:8" x14ac:dyDescent="0.3">
      <c r="A80" s="2">
        <v>43216</v>
      </c>
      <c r="B80" s="1">
        <v>10586.5</v>
      </c>
      <c r="C80" s="1">
        <v>10628.4</v>
      </c>
      <c r="D80" s="1">
        <v>10559.65</v>
      </c>
      <c r="E80" s="1">
        <v>10617.8</v>
      </c>
      <c r="F80" s="1">
        <v>345536167</v>
      </c>
      <c r="G80" s="1">
        <v>19200.41</v>
      </c>
      <c r="H80" s="3">
        <f>IF(ISERR(LN(Table21046[[#This Row],[Close]]/E79)),"-",LN(Table21046[[#This Row],[Close]]/E79))</f>
        <v>4.4600054580314101E-3</v>
      </c>
    </row>
    <row r="81" spans="1:8" x14ac:dyDescent="0.3">
      <c r="A81" s="2">
        <v>43217</v>
      </c>
      <c r="B81" s="1">
        <v>10651.65</v>
      </c>
      <c r="C81" s="1">
        <v>10719.8</v>
      </c>
      <c r="D81" s="1">
        <v>10647.55</v>
      </c>
      <c r="E81" s="1">
        <v>10692.3</v>
      </c>
      <c r="F81" s="1">
        <v>306671172</v>
      </c>
      <c r="G81" s="1">
        <v>16886.89</v>
      </c>
      <c r="H81" s="3">
        <f>IF(ISERR(LN(Table21046[[#This Row],[Close]]/E80)),"-",LN(Table21046[[#This Row],[Close]]/E80))</f>
        <v>6.9920181993261129E-3</v>
      </c>
    </row>
    <row r="82" spans="1:8" x14ac:dyDescent="0.3">
      <c r="A82" s="2">
        <v>43220</v>
      </c>
      <c r="B82" s="1">
        <v>10705.75</v>
      </c>
      <c r="C82" s="1">
        <v>10759</v>
      </c>
      <c r="D82" s="1">
        <v>10704.6</v>
      </c>
      <c r="E82" s="1">
        <v>10739.35</v>
      </c>
      <c r="F82" s="1">
        <v>179163468</v>
      </c>
      <c r="G82" s="1">
        <v>10412.57</v>
      </c>
      <c r="H82" s="3">
        <f>IF(ISERR(LN(Table21046[[#This Row],[Close]]/E81)),"-",LN(Table21046[[#This Row],[Close]]/E81))</f>
        <v>4.3907095895181257E-3</v>
      </c>
    </row>
    <row r="83" spans="1:8" x14ac:dyDescent="0.3">
      <c r="A83" s="2">
        <v>43222</v>
      </c>
      <c r="B83" s="1">
        <v>10783.85</v>
      </c>
      <c r="C83" s="1">
        <v>10784.65</v>
      </c>
      <c r="D83" s="1">
        <v>10689.8</v>
      </c>
      <c r="E83" s="1">
        <v>10718.05</v>
      </c>
      <c r="F83" s="1">
        <v>236757172</v>
      </c>
      <c r="G83" s="1">
        <v>14820.58</v>
      </c>
      <c r="H83" s="3">
        <f>IF(ISERR(LN(Table21046[[#This Row],[Close]]/E82)),"-",LN(Table21046[[#This Row],[Close]]/E82))</f>
        <v>-1.9853297227271902E-3</v>
      </c>
    </row>
    <row r="84" spans="1:8" x14ac:dyDescent="0.3">
      <c r="A84" s="2">
        <v>43223</v>
      </c>
      <c r="B84" s="1">
        <v>10720.15</v>
      </c>
      <c r="C84" s="1">
        <v>10720.6</v>
      </c>
      <c r="D84" s="1">
        <v>10647.45</v>
      </c>
      <c r="E84" s="1">
        <v>10679.65</v>
      </c>
      <c r="F84" s="1">
        <v>190869804</v>
      </c>
      <c r="G84" s="1">
        <v>11018.21</v>
      </c>
      <c r="H84" s="3">
        <f>IF(ISERR(LN(Table21046[[#This Row],[Close]]/E83)),"-",LN(Table21046[[#This Row],[Close]]/E83))</f>
        <v>-3.5891746517569662E-3</v>
      </c>
    </row>
    <row r="85" spans="1:8" x14ac:dyDescent="0.3">
      <c r="A85" s="2">
        <v>43224</v>
      </c>
      <c r="B85" s="1">
        <v>10700.45</v>
      </c>
      <c r="C85" s="1">
        <v>10700.45</v>
      </c>
      <c r="D85" s="1">
        <v>10601.6</v>
      </c>
      <c r="E85" s="1">
        <v>10618.25</v>
      </c>
      <c r="F85" s="1">
        <v>192296041</v>
      </c>
      <c r="G85" s="1">
        <v>9721.56</v>
      </c>
      <c r="H85" s="3">
        <f>IF(ISERR(LN(Table21046[[#This Row],[Close]]/E84)),"-",LN(Table21046[[#This Row],[Close]]/E84))</f>
        <v>-5.7658426514528623E-3</v>
      </c>
    </row>
    <row r="86" spans="1:8" x14ac:dyDescent="0.3">
      <c r="A86" s="2">
        <v>43227</v>
      </c>
      <c r="B86" s="1">
        <v>10653.15</v>
      </c>
      <c r="C86" s="1">
        <v>10725.65</v>
      </c>
      <c r="D86" s="1">
        <v>10635.65</v>
      </c>
      <c r="E86" s="1">
        <v>10715.5</v>
      </c>
      <c r="F86" s="1">
        <v>173620240</v>
      </c>
      <c r="G86" s="1">
        <v>9239.44</v>
      </c>
      <c r="H86" s="3">
        <f>IF(ISERR(LN(Table21046[[#This Row],[Close]]/E85)),"-",LN(Table21046[[#This Row],[Close]]/E85))</f>
        <v>9.1170725845766357E-3</v>
      </c>
    </row>
    <row r="87" spans="1:8" x14ac:dyDescent="0.3">
      <c r="A87" s="2">
        <v>43228</v>
      </c>
      <c r="B87" s="1">
        <v>10757.9</v>
      </c>
      <c r="C87" s="1">
        <v>10758.55</v>
      </c>
      <c r="D87" s="1">
        <v>10689.4</v>
      </c>
      <c r="E87" s="1">
        <v>10717.8</v>
      </c>
      <c r="F87" s="1">
        <v>278118616</v>
      </c>
      <c r="G87" s="1">
        <v>12783.49</v>
      </c>
      <c r="H87" s="3">
        <f>IF(ISERR(LN(Table21046[[#This Row],[Close]]/E86)),"-",LN(Table21046[[#This Row],[Close]]/E86))</f>
        <v>2.1461930816327936E-4</v>
      </c>
    </row>
    <row r="88" spans="1:8" x14ac:dyDescent="0.3">
      <c r="A88" s="2">
        <v>43229</v>
      </c>
      <c r="B88" s="1">
        <v>10693.35</v>
      </c>
      <c r="C88" s="1">
        <v>10766.25</v>
      </c>
      <c r="D88" s="1">
        <v>10689.85</v>
      </c>
      <c r="E88" s="1">
        <v>10741.7</v>
      </c>
      <c r="F88" s="1">
        <v>222115640</v>
      </c>
      <c r="G88" s="1">
        <v>10390.92</v>
      </c>
      <c r="H88" s="3">
        <f>IF(ISERR(LN(Table21046[[#This Row],[Close]]/E87)),"-",LN(Table21046[[#This Row],[Close]]/E87))</f>
        <v>2.2274526323300824E-3</v>
      </c>
    </row>
    <row r="89" spans="1:8" x14ac:dyDescent="0.3">
      <c r="A89" s="2">
        <v>43230</v>
      </c>
      <c r="B89" s="1">
        <v>10779.65</v>
      </c>
      <c r="C89" s="1">
        <v>10785.55</v>
      </c>
      <c r="D89" s="1">
        <v>10705</v>
      </c>
      <c r="E89" s="1">
        <v>10716.55</v>
      </c>
      <c r="F89" s="1">
        <v>197988475</v>
      </c>
      <c r="G89" s="1">
        <v>10526.38</v>
      </c>
      <c r="H89" s="3">
        <f>IF(ISERR(LN(Table21046[[#This Row],[Close]]/E88)),"-",LN(Table21046[[#This Row],[Close]]/E88))</f>
        <v>-2.3440878464996416E-3</v>
      </c>
    </row>
    <row r="90" spans="1:8" x14ac:dyDescent="0.3">
      <c r="A90" s="2">
        <v>43231</v>
      </c>
      <c r="B90" s="1">
        <v>10741.95</v>
      </c>
      <c r="C90" s="1">
        <v>10812.05</v>
      </c>
      <c r="D90" s="1">
        <v>10724.45</v>
      </c>
      <c r="E90" s="1">
        <v>10806.5</v>
      </c>
      <c r="F90" s="1">
        <v>209392114</v>
      </c>
      <c r="G90" s="1">
        <v>10432.43</v>
      </c>
      <c r="H90" s="3">
        <f>IF(ISERR(LN(Table21046[[#This Row],[Close]]/E89)),"-",LN(Table21046[[#This Row],[Close]]/E89))</f>
        <v>8.3585294552487952E-3</v>
      </c>
    </row>
    <row r="91" spans="1:8" x14ac:dyDescent="0.3">
      <c r="A91" s="2">
        <v>43234</v>
      </c>
      <c r="B91" s="1">
        <v>10815.15</v>
      </c>
      <c r="C91" s="1">
        <v>10834.85</v>
      </c>
      <c r="D91" s="1">
        <v>10774.75</v>
      </c>
      <c r="E91" s="1">
        <v>10806.6</v>
      </c>
      <c r="F91" s="1">
        <v>176697512</v>
      </c>
      <c r="G91" s="1">
        <v>9075.44</v>
      </c>
      <c r="H91" s="3">
        <f>IF(ISERR(LN(Table21046[[#This Row],[Close]]/E90)),"-",LN(Table21046[[#This Row],[Close]]/E90))</f>
        <v>9.2536470936592816E-6</v>
      </c>
    </row>
    <row r="92" spans="1:8" x14ac:dyDescent="0.3">
      <c r="A92" s="2">
        <v>43235</v>
      </c>
      <c r="B92" s="1">
        <v>10812.6</v>
      </c>
      <c r="C92" s="1">
        <v>10929.2</v>
      </c>
      <c r="D92" s="1">
        <v>10781.4</v>
      </c>
      <c r="E92" s="1">
        <v>10801.85</v>
      </c>
      <c r="F92" s="1">
        <v>262202312</v>
      </c>
      <c r="G92" s="1">
        <v>13582.7</v>
      </c>
      <c r="H92" s="3">
        <f>IF(ISERR(LN(Table21046[[#This Row],[Close]]/E91)),"-",LN(Table21046[[#This Row],[Close]]/E91))</f>
        <v>-4.3964283199478618E-4</v>
      </c>
    </row>
    <row r="93" spans="1:8" x14ac:dyDescent="0.3">
      <c r="A93" s="2">
        <v>43236</v>
      </c>
      <c r="B93" s="1">
        <v>10751.95</v>
      </c>
      <c r="C93" s="1">
        <v>10790.45</v>
      </c>
      <c r="D93" s="1">
        <v>10699.7</v>
      </c>
      <c r="E93" s="1">
        <v>10741.1</v>
      </c>
      <c r="F93" s="1">
        <v>238221884</v>
      </c>
      <c r="G93" s="1">
        <v>11359.48</v>
      </c>
      <c r="H93" s="3">
        <f>IF(ISERR(LN(Table21046[[#This Row],[Close]]/E92)),"-",LN(Table21046[[#This Row],[Close]]/E92))</f>
        <v>-5.6399110642633577E-3</v>
      </c>
    </row>
    <row r="94" spans="1:8" x14ac:dyDescent="0.3">
      <c r="A94" s="2">
        <v>43237</v>
      </c>
      <c r="B94" s="1">
        <v>10775.6</v>
      </c>
      <c r="C94" s="1">
        <v>10777.25</v>
      </c>
      <c r="D94" s="1">
        <v>10664.5</v>
      </c>
      <c r="E94" s="1">
        <v>10682.7</v>
      </c>
      <c r="F94" s="1">
        <v>220738923</v>
      </c>
      <c r="G94" s="1">
        <v>12506.3</v>
      </c>
      <c r="H94" s="3">
        <f>IF(ISERR(LN(Table21046[[#This Row],[Close]]/E93)),"-",LN(Table21046[[#This Row],[Close]]/E93))</f>
        <v>-5.4518941226662544E-3</v>
      </c>
    </row>
    <row r="95" spans="1:8" x14ac:dyDescent="0.3">
      <c r="A95" s="2">
        <v>43238</v>
      </c>
      <c r="B95" s="1">
        <v>10671.85</v>
      </c>
      <c r="C95" s="1">
        <v>10674.95</v>
      </c>
      <c r="D95" s="1">
        <v>10589.1</v>
      </c>
      <c r="E95" s="1">
        <v>10596.4</v>
      </c>
      <c r="F95" s="1">
        <v>229908939</v>
      </c>
      <c r="G95" s="1">
        <v>13908.47</v>
      </c>
      <c r="H95" s="3">
        <f>IF(ISERR(LN(Table21046[[#This Row],[Close]]/E94)),"-",LN(Table21046[[#This Row],[Close]]/E94))</f>
        <v>-8.1112897783238019E-3</v>
      </c>
    </row>
    <row r="96" spans="1:8" x14ac:dyDescent="0.3">
      <c r="A96" s="2">
        <v>43241</v>
      </c>
      <c r="B96" s="1">
        <v>10616.7</v>
      </c>
      <c r="C96" s="1">
        <v>10621.7</v>
      </c>
      <c r="D96" s="1">
        <v>10505.8</v>
      </c>
      <c r="E96" s="1">
        <v>10516.7</v>
      </c>
      <c r="F96" s="1">
        <v>197294184</v>
      </c>
      <c r="G96" s="1">
        <v>11346.13</v>
      </c>
      <c r="H96" s="3">
        <f>IF(ISERR(LN(Table21046[[#This Row],[Close]]/E95)),"-",LN(Table21046[[#This Row],[Close]]/E95))</f>
        <v>-7.5498509054843163E-3</v>
      </c>
    </row>
    <row r="97" spans="1:8" x14ac:dyDescent="0.3">
      <c r="A97" s="2">
        <v>43242</v>
      </c>
      <c r="B97" s="1">
        <v>10518.45</v>
      </c>
      <c r="C97" s="1">
        <v>10558.6</v>
      </c>
      <c r="D97" s="1">
        <v>10490.55</v>
      </c>
      <c r="E97" s="1">
        <v>10536.7</v>
      </c>
      <c r="F97" s="1">
        <v>249236637</v>
      </c>
      <c r="G97" s="1">
        <v>12017.36</v>
      </c>
      <c r="H97" s="3">
        <f>IF(ISERR(LN(Table21046[[#This Row],[Close]]/E96)),"-",LN(Table21046[[#This Row],[Close]]/E96))</f>
        <v>1.8999312240523454E-3</v>
      </c>
    </row>
    <row r="98" spans="1:8" x14ac:dyDescent="0.3">
      <c r="A98" s="2">
        <v>43243</v>
      </c>
      <c r="B98" s="1">
        <v>10521.1</v>
      </c>
      <c r="C98" s="1">
        <v>10533.55</v>
      </c>
      <c r="D98" s="1">
        <v>10417.799999999999</v>
      </c>
      <c r="E98" s="1">
        <v>10430.35</v>
      </c>
      <c r="F98" s="1">
        <v>299919120</v>
      </c>
      <c r="G98" s="1">
        <v>13456.6</v>
      </c>
      <c r="H98" s="3">
        <f>IF(ISERR(LN(Table21046[[#This Row],[Close]]/E97)),"-",LN(Table21046[[#This Row],[Close]]/E97))</f>
        <v>-1.0144575613613642E-2</v>
      </c>
    </row>
    <row r="99" spans="1:8" x14ac:dyDescent="0.3">
      <c r="A99" s="2">
        <v>43244</v>
      </c>
      <c r="B99" s="1">
        <v>10464.85</v>
      </c>
      <c r="C99" s="1">
        <v>10535.15</v>
      </c>
      <c r="D99" s="1">
        <v>10419.799999999999</v>
      </c>
      <c r="E99" s="1">
        <v>10513.85</v>
      </c>
      <c r="F99" s="1">
        <v>306792497</v>
      </c>
      <c r="G99" s="1">
        <v>12914.16</v>
      </c>
      <c r="H99" s="3">
        <f>IF(ISERR(LN(Table21046[[#This Row],[Close]]/E98)),"-",LN(Table21046[[#This Row],[Close]]/E98))</f>
        <v>7.9736101068204873E-3</v>
      </c>
    </row>
    <row r="100" spans="1:8" x14ac:dyDescent="0.3">
      <c r="A100" s="2">
        <v>43245</v>
      </c>
      <c r="B100" s="1">
        <v>10533.05</v>
      </c>
      <c r="C100" s="1">
        <v>10628.05</v>
      </c>
      <c r="D100" s="1">
        <v>10524</v>
      </c>
      <c r="E100" s="1">
        <v>10605.15</v>
      </c>
      <c r="F100" s="1">
        <v>268914888</v>
      </c>
      <c r="G100" s="1">
        <v>12431.16</v>
      </c>
      <c r="H100" s="3">
        <f>IF(ISERR(LN(Table21046[[#This Row],[Close]]/E99)),"-",LN(Table21046[[#This Row],[Close]]/E99))</f>
        <v>8.6462965847299792E-3</v>
      </c>
    </row>
    <row r="101" spans="1:8" x14ac:dyDescent="0.3">
      <c r="A101" s="2">
        <v>43248</v>
      </c>
      <c r="B101" s="1">
        <v>10648.35</v>
      </c>
      <c r="C101" s="1">
        <v>10709.8</v>
      </c>
      <c r="D101" s="1">
        <v>10640.55</v>
      </c>
      <c r="E101" s="1">
        <v>10688.65</v>
      </c>
      <c r="F101" s="1">
        <v>239786001</v>
      </c>
      <c r="G101" s="1">
        <v>11764.35</v>
      </c>
      <c r="H101" s="3">
        <f>IF(ISERR(LN(Table21046[[#This Row],[Close]]/E100)),"-",LN(Table21046[[#This Row],[Close]]/E100))</f>
        <v>7.8426986251568815E-3</v>
      </c>
    </row>
    <row r="102" spans="1:8" x14ac:dyDescent="0.3">
      <c r="A102" s="2">
        <v>43249</v>
      </c>
      <c r="B102" s="1">
        <v>10689.4</v>
      </c>
      <c r="C102" s="1">
        <v>10717.25</v>
      </c>
      <c r="D102" s="1">
        <v>10616.1</v>
      </c>
      <c r="E102" s="1">
        <v>10633.3</v>
      </c>
      <c r="F102" s="1">
        <v>232761575</v>
      </c>
      <c r="G102" s="1">
        <v>11817.39</v>
      </c>
      <c r="H102" s="3">
        <f>IF(ISERR(LN(Table21046[[#This Row],[Close]]/E101)),"-",LN(Table21046[[#This Row],[Close]]/E101))</f>
        <v>-5.1918444918060431E-3</v>
      </c>
    </row>
    <row r="103" spans="1:8" x14ac:dyDescent="0.3">
      <c r="A103" s="2">
        <v>43250</v>
      </c>
      <c r="B103" s="1">
        <v>10579</v>
      </c>
      <c r="C103" s="1">
        <v>10648.7</v>
      </c>
      <c r="D103" s="1">
        <v>10558.45</v>
      </c>
      <c r="E103" s="1">
        <v>10614.35</v>
      </c>
      <c r="F103" s="1">
        <v>246124259</v>
      </c>
      <c r="G103" s="1">
        <v>12224.76</v>
      </c>
      <c r="H103" s="3">
        <f>IF(ISERR(LN(Table21046[[#This Row],[Close]]/E102)),"-",LN(Table21046[[#This Row],[Close]]/E102))</f>
        <v>-1.7837271438870593E-3</v>
      </c>
    </row>
    <row r="104" spans="1:8" x14ac:dyDescent="0.3">
      <c r="A104" s="2">
        <v>43251</v>
      </c>
      <c r="B104" s="1">
        <v>10670.1</v>
      </c>
      <c r="C104" s="1">
        <v>10763.8</v>
      </c>
      <c r="D104" s="1">
        <v>10620.4</v>
      </c>
      <c r="E104" s="1">
        <v>10736.15</v>
      </c>
      <c r="F104" s="1">
        <v>629198569</v>
      </c>
      <c r="G104" s="1">
        <v>29479.77</v>
      </c>
      <c r="H104" s="3">
        <f>IF(ISERR(LN(Table21046[[#This Row],[Close]]/E103)),"-",LN(Table21046[[#This Row],[Close]]/E103))</f>
        <v>1.1409692638126136E-2</v>
      </c>
    </row>
    <row r="105" spans="1:8" x14ac:dyDescent="0.3">
      <c r="A105" s="2">
        <v>43252</v>
      </c>
      <c r="B105" s="1">
        <v>10738.45</v>
      </c>
      <c r="C105" s="1">
        <v>10764.75</v>
      </c>
      <c r="D105" s="1">
        <v>10681.5</v>
      </c>
      <c r="E105" s="1">
        <v>10696.2</v>
      </c>
      <c r="F105" s="1">
        <v>227355567</v>
      </c>
      <c r="G105" s="1">
        <v>12965.01</v>
      </c>
      <c r="H105" s="3">
        <f>IF(ISERR(LN(Table21046[[#This Row],[Close]]/E104)),"-",LN(Table21046[[#This Row],[Close]]/E104))</f>
        <v>-3.7280136120426276E-3</v>
      </c>
    </row>
    <row r="106" spans="1:8" x14ac:dyDescent="0.3">
      <c r="A106" s="2">
        <v>43255</v>
      </c>
      <c r="B106" s="1">
        <v>10765.95</v>
      </c>
      <c r="C106" s="1">
        <v>10770.3</v>
      </c>
      <c r="D106" s="1">
        <v>10618.35</v>
      </c>
      <c r="E106" s="1">
        <v>10628.5</v>
      </c>
      <c r="F106" s="1">
        <v>210148313</v>
      </c>
      <c r="G106" s="1">
        <v>14120.49</v>
      </c>
      <c r="H106" s="3">
        <f>IF(ISERR(LN(Table21046[[#This Row],[Close]]/E105)),"-",LN(Table21046[[#This Row],[Close]]/E105))</f>
        <v>-6.3494658726906857E-3</v>
      </c>
    </row>
    <row r="107" spans="1:8" x14ac:dyDescent="0.3">
      <c r="A107" s="2">
        <v>43256</v>
      </c>
      <c r="B107" s="1">
        <v>10630.7</v>
      </c>
      <c r="C107" s="1">
        <v>10633.15</v>
      </c>
      <c r="D107" s="1">
        <v>10550.9</v>
      </c>
      <c r="E107" s="1">
        <v>10593.15</v>
      </c>
      <c r="F107" s="1">
        <v>172898027</v>
      </c>
      <c r="G107" s="1">
        <v>10027.540000000001</v>
      </c>
      <c r="H107" s="3">
        <f>IF(ISERR(LN(Table21046[[#This Row],[Close]]/E106)),"-",LN(Table21046[[#This Row],[Close]]/E106))</f>
        <v>-3.3315065224060682E-3</v>
      </c>
    </row>
    <row r="108" spans="1:8" x14ac:dyDescent="0.3">
      <c r="A108" s="2">
        <v>43257</v>
      </c>
      <c r="B108" s="1">
        <v>10603.45</v>
      </c>
      <c r="C108" s="1">
        <v>10698.35</v>
      </c>
      <c r="D108" s="1">
        <v>10587.5</v>
      </c>
      <c r="E108" s="1">
        <v>10684.65</v>
      </c>
      <c r="F108" s="1">
        <v>195761429</v>
      </c>
      <c r="G108" s="1">
        <v>9920.75</v>
      </c>
      <c r="H108" s="3">
        <f>IF(ISERR(LN(Table21046[[#This Row],[Close]]/E107)),"-",LN(Table21046[[#This Row],[Close]]/E107))</f>
        <v>8.6005662256969095E-3</v>
      </c>
    </row>
    <row r="109" spans="1:8" x14ac:dyDescent="0.3">
      <c r="A109" s="2">
        <v>43258</v>
      </c>
      <c r="B109" s="1">
        <v>10722.6</v>
      </c>
      <c r="C109" s="1">
        <v>10818</v>
      </c>
      <c r="D109" s="1">
        <v>10722.6</v>
      </c>
      <c r="E109" s="1">
        <v>10768.35</v>
      </c>
      <c r="F109" s="1">
        <v>227663151</v>
      </c>
      <c r="G109" s="1">
        <v>11315.24</v>
      </c>
      <c r="H109" s="3">
        <f>IF(ISERR(LN(Table21046[[#This Row],[Close]]/E108)),"-",LN(Table21046[[#This Row],[Close]]/E108))</f>
        <v>7.8031440545139521E-3</v>
      </c>
    </row>
    <row r="110" spans="1:8" x14ac:dyDescent="0.3">
      <c r="A110" s="2">
        <v>43259</v>
      </c>
      <c r="B110" s="1">
        <v>10736.4</v>
      </c>
      <c r="C110" s="1">
        <v>10779.45</v>
      </c>
      <c r="D110" s="1">
        <v>10709.05</v>
      </c>
      <c r="E110" s="1">
        <v>10767.65</v>
      </c>
      <c r="F110" s="1">
        <v>215942528</v>
      </c>
      <c r="G110" s="1">
        <v>12360.88</v>
      </c>
      <c r="H110" s="3">
        <f>IF(ISERR(LN(Table21046[[#This Row],[Close]]/E109)),"-",LN(Table21046[[#This Row],[Close]]/E109))</f>
        <v>-6.5007429443483659E-5</v>
      </c>
    </row>
    <row r="111" spans="1:8" x14ac:dyDescent="0.3">
      <c r="A111" s="2">
        <v>43262</v>
      </c>
      <c r="B111" s="1">
        <v>10781.85</v>
      </c>
      <c r="C111" s="1">
        <v>10850.55</v>
      </c>
      <c r="D111" s="1">
        <v>10777.05</v>
      </c>
      <c r="E111" s="1">
        <v>10786.95</v>
      </c>
      <c r="F111" s="1">
        <v>217849903</v>
      </c>
      <c r="G111" s="1">
        <v>11384.97</v>
      </c>
      <c r="H111" s="3">
        <f>IF(ISERR(LN(Table21046[[#This Row],[Close]]/E110)),"-",LN(Table21046[[#This Row],[Close]]/E110))</f>
        <v>1.7908015140969788E-3</v>
      </c>
    </row>
    <row r="112" spans="1:8" x14ac:dyDescent="0.3">
      <c r="A112" s="2">
        <v>43263</v>
      </c>
      <c r="B112" s="1">
        <v>10816.15</v>
      </c>
      <c r="C112" s="1">
        <v>10856.55</v>
      </c>
      <c r="D112" s="1">
        <v>10789.4</v>
      </c>
      <c r="E112" s="1">
        <v>10842.85</v>
      </c>
      <c r="F112" s="1">
        <v>204419184</v>
      </c>
      <c r="G112" s="1">
        <v>11989.07</v>
      </c>
      <c r="H112" s="3">
        <f>IF(ISERR(LN(Table21046[[#This Row],[Close]]/E111)),"-",LN(Table21046[[#This Row],[Close]]/E111))</f>
        <v>5.1688064110242352E-3</v>
      </c>
    </row>
    <row r="113" spans="1:8" x14ac:dyDescent="0.3">
      <c r="A113" s="2">
        <v>43264</v>
      </c>
      <c r="B113" s="1">
        <v>10887.5</v>
      </c>
      <c r="C113" s="1">
        <v>10893.25</v>
      </c>
      <c r="D113" s="1">
        <v>10842.65</v>
      </c>
      <c r="E113" s="1">
        <v>10856.7</v>
      </c>
      <c r="F113" s="1">
        <v>220003032</v>
      </c>
      <c r="G113" s="1">
        <v>12982.8</v>
      </c>
      <c r="H113" s="3">
        <f>IF(ISERR(LN(Table21046[[#This Row],[Close]]/E112)),"-",LN(Table21046[[#This Row],[Close]]/E112))</f>
        <v>1.2765243408948135E-3</v>
      </c>
    </row>
    <row r="114" spans="1:8" x14ac:dyDescent="0.3">
      <c r="A114" s="2">
        <v>43265</v>
      </c>
      <c r="B114" s="1">
        <v>10832.9</v>
      </c>
      <c r="C114" s="1">
        <v>10833.7</v>
      </c>
      <c r="D114" s="1">
        <v>10773.55</v>
      </c>
      <c r="E114" s="1">
        <v>10808.05</v>
      </c>
      <c r="F114" s="1">
        <v>190031664</v>
      </c>
      <c r="G114" s="1">
        <v>11659.79</v>
      </c>
      <c r="H114" s="3">
        <f>IF(ISERR(LN(Table21046[[#This Row],[Close]]/E113)),"-",LN(Table21046[[#This Row],[Close]]/E113))</f>
        <v>-4.4911740754108491E-3</v>
      </c>
    </row>
    <row r="115" spans="1:8" x14ac:dyDescent="0.3">
      <c r="A115" s="2">
        <v>43266</v>
      </c>
      <c r="B115" s="1">
        <v>10808.65</v>
      </c>
      <c r="C115" s="1">
        <v>10834</v>
      </c>
      <c r="D115" s="1">
        <v>10755.4</v>
      </c>
      <c r="E115" s="1">
        <v>10817.7</v>
      </c>
      <c r="F115" s="1">
        <v>314764425</v>
      </c>
      <c r="G115" s="1">
        <v>19271.43</v>
      </c>
      <c r="H115" s="3">
        <f>IF(ISERR(LN(Table21046[[#This Row],[Close]]/E114)),"-",LN(Table21046[[#This Row],[Close]]/E114))</f>
        <v>8.9245465618541871E-4</v>
      </c>
    </row>
    <row r="116" spans="1:8" x14ac:dyDescent="0.3">
      <c r="A116" s="2">
        <v>43269</v>
      </c>
      <c r="B116" s="1">
        <v>10830.2</v>
      </c>
      <c r="C116" s="1">
        <v>10830.2</v>
      </c>
      <c r="D116" s="1">
        <v>10787.35</v>
      </c>
      <c r="E116" s="1">
        <v>10799.85</v>
      </c>
      <c r="F116" s="1">
        <v>202727202</v>
      </c>
      <c r="G116" s="1">
        <v>11182.48</v>
      </c>
      <c r="H116" s="3">
        <f>IF(ISERR(LN(Table21046[[#This Row],[Close]]/E115)),"-",LN(Table21046[[#This Row],[Close]]/E115))</f>
        <v>-1.6514363613613185E-3</v>
      </c>
    </row>
    <row r="117" spans="1:8" x14ac:dyDescent="0.3">
      <c r="A117" s="2">
        <v>43270</v>
      </c>
      <c r="B117" s="1">
        <v>10789.45</v>
      </c>
      <c r="C117" s="1">
        <v>10789.45</v>
      </c>
      <c r="D117" s="1">
        <v>10701.2</v>
      </c>
      <c r="E117" s="1">
        <v>10710.45</v>
      </c>
      <c r="F117" s="1">
        <v>231382790</v>
      </c>
      <c r="G117" s="1">
        <v>12290.16</v>
      </c>
      <c r="H117" s="3">
        <f>IF(ISERR(LN(Table21046[[#This Row],[Close]]/E116)),"-",LN(Table21046[[#This Row],[Close]]/E116))</f>
        <v>-8.3123447611347413E-3</v>
      </c>
    </row>
    <row r="118" spans="1:8" x14ac:dyDescent="0.3">
      <c r="A118" s="2">
        <v>43271</v>
      </c>
      <c r="B118" s="1">
        <v>10734.65</v>
      </c>
      <c r="C118" s="1">
        <v>10781.8</v>
      </c>
      <c r="D118" s="1">
        <v>10724.05</v>
      </c>
      <c r="E118" s="1">
        <v>10772.05</v>
      </c>
      <c r="F118" s="1">
        <v>199467082</v>
      </c>
      <c r="G118" s="1">
        <v>10858.35</v>
      </c>
      <c r="H118" s="3">
        <f>IF(ISERR(LN(Table21046[[#This Row],[Close]]/E117)),"-",LN(Table21046[[#This Row],[Close]]/E117))</f>
        <v>5.7349162184533176E-3</v>
      </c>
    </row>
    <row r="119" spans="1:8" x14ac:dyDescent="0.3">
      <c r="A119" s="2">
        <v>43272</v>
      </c>
      <c r="B119" s="1">
        <v>10808.45</v>
      </c>
      <c r="C119" s="1">
        <v>10809.6</v>
      </c>
      <c r="D119" s="1">
        <v>10725.9</v>
      </c>
      <c r="E119" s="1">
        <v>10741.1</v>
      </c>
      <c r="F119" s="1">
        <v>230507383</v>
      </c>
      <c r="G119" s="1">
        <v>12211.18</v>
      </c>
      <c r="H119" s="3">
        <f>IF(ISERR(LN(Table21046[[#This Row],[Close]]/E118)),"-",LN(Table21046[[#This Row],[Close]]/E118))</f>
        <v>-2.8773119094804597E-3</v>
      </c>
    </row>
    <row r="120" spans="1:8" x14ac:dyDescent="0.3">
      <c r="A120" s="2">
        <v>43273</v>
      </c>
      <c r="B120" s="1">
        <v>10742.7</v>
      </c>
      <c r="C120" s="1">
        <v>10837</v>
      </c>
      <c r="D120" s="1">
        <v>10710.45</v>
      </c>
      <c r="E120" s="1">
        <v>10821.85</v>
      </c>
      <c r="F120" s="1">
        <v>236898415</v>
      </c>
      <c r="G120" s="1">
        <v>13520.01</v>
      </c>
      <c r="H120" s="3">
        <f>IF(ISERR(LN(Table21046[[#This Row],[Close]]/E119)),"-",LN(Table21046[[#This Row],[Close]]/E119))</f>
        <v>7.489733777589257E-3</v>
      </c>
    </row>
    <row r="121" spans="1:8" x14ac:dyDescent="0.3">
      <c r="A121" s="2">
        <v>43276</v>
      </c>
      <c r="B121" s="1">
        <v>10822.9</v>
      </c>
      <c r="C121" s="1">
        <v>10831.05</v>
      </c>
      <c r="D121" s="1">
        <v>10753.05</v>
      </c>
      <c r="E121" s="1">
        <v>10762.45</v>
      </c>
      <c r="F121" s="1">
        <v>236693278</v>
      </c>
      <c r="G121" s="1">
        <v>12012.41</v>
      </c>
      <c r="H121" s="3">
        <f>IF(ISERR(LN(Table21046[[#This Row],[Close]]/E120)),"-",LN(Table21046[[#This Row],[Close]]/E120))</f>
        <v>-5.5040144879465814E-3</v>
      </c>
    </row>
    <row r="122" spans="1:8" x14ac:dyDescent="0.3">
      <c r="A122" s="2">
        <v>43277</v>
      </c>
      <c r="B122" s="1">
        <v>10742.7</v>
      </c>
      <c r="C122" s="1">
        <v>10805.25</v>
      </c>
      <c r="D122" s="1">
        <v>10732.55</v>
      </c>
      <c r="E122" s="1">
        <v>10769.15</v>
      </c>
      <c r="F122" s="1">
        <v>226846382</v>
      </c>
      <c r="G122" s="1">
        <v>12113.53</v>
      </c>
      <c r="H122" s="3">
        <f>IF(ISERR(LN(Table21046[[#This Row],[Close]]/E121)),"-",LN(Table21046[[#This Row],[Close]]/E121))</f>
        <v>6.2234113732792811E-4</v>
      </c>
    </row>
    <row r="123" spans="1:8" x14ac:dyDescent="0.3">
      <c r="A123" s="2">
        <v>43278</v>
      </c>
      <c r="B123" s="1">
        <v>10785.5</v>
      </c>
      <c r="C123" s="1">
        <v>10785.5</v>
      </c>
      <c r="D123" s="1">
        <v>10652.4</v>
      </c>
      <c r="E123" s="1">
        <v>10671.4</v>
      </c>
      <c r="F123" s="1">
        <v>253620792</v>
      </c>
      <c r="G123" s="1">
        <v>13837.03</v>
      </c>
      <c r="H123" s="3">
        <f>IF(ISERR(LN(Table21046[[#This Row],[Close]]/E122)),"-",LN(Table21046[[#This Row],[Close]]/E122))</f>
        <v>-9.1182994159396107E-3</v>
      </c>
    </row>
    <row r="124" spans="1:8" x14ac:dyDescent="0.3">
      <c r="A124" s="2">
        <v>43279</v>
      </c>
      <c r="B124" s="1">
        <v>10660.8</v>
      </c>
      <c r="C124" s="1">
        <v>10674.2</v>
      </c>
      <c r="D124" s="1">
        <v>10557.7</v>
      </c>
      <c r="E124" s="1">
        <v>10589.1</v>
      </c>
      <c r="F124" s="1">
        <v>363157327</v>
      </c>
      <c r="G124" s="1">
        <v>20187.98</v>
      </c>
      <c r="H124" s="3">
        <f>IF(ISERR(LN(Table21046[[#This Row],[Close]]/E123)),"-",LN(Table21046[[#This Row],[Close]]/E123))</f>
        <v>-7.7420955375824396E-3</v>
      </c>
    </row>
    <row r="125" spans="1:8" x14ac:dyDescent="0.3">
      <c r="A125" s="2">
        <v>43280</v>
      </c>
      <c r="B125" s="1">
        <v>10612.85</v>
      </c>
      <c r="C125" s="1">
        <v>10723.05</v>
      </c>
      <c r="D125" s="1">
        <v>10612.35</v>
      </c>
      <c r="E125" s="1">
        <v>10714.3</v>
      </c>
      <c r="F125" s="1">
        <v>250327878</v>
      </c>
      <c r="G125" s="1">
        <v>14440.17</v>
      </c>
      <c r="H125" s="3">
        <f>IF(ISERR(LN(Table21046[[#This Row],[Close]]/E124)),"-",LN(Table21046[[#This Row],[Close]]/E124))</f>
        <v>1.1754127647321299E-2</v>
      </c>
    </row>
    <row r="126" spans="1:8" x14ac:dyDescent="0.3">
      <c r="A126" s="2">
        <v>43283</v>
      </c>
      <c r="B126" s="1">
        <v>10732.35</v>
      </c>
      <c r="C126" s="1">
        <v>10736.15</v>
      </c>
      <c r="D126" s="1">
        <v>10604.65</v>
      </c>
      <c r="E126" s="1">
        <v>10657.3</v>
      </c>
      <c r="F126" s="1">
        <v>304536687</v>
      </c>
      <c r="G126" s="1">
        <v>13591.3</v>
      </c>
      <c r="H126" s="3">
        <f>IF(ISERR(LN(Table21046[[#This Row],[Close]]/E125)),"-",LN(Table21046[[#This Row],[Close]]/E125))</f>
        <v>-5.334194459439767E-3</v>
      </c>
    </row>
    <row r="127" spans="1:8" x14ac:dyDescent="0.3">
      <c r="A127" s="2">
        <v>43284</v>
      </c>
      <c r="B127" s="1">
        <v>10668.6</v>
      </c>
      <c r="C127" s="1">
        <v>10713.3</v>
      </c>
      <c r="D127" s="1">
        <v>10630.25</v>
      </c>
      <c r="E127" s="1">
        <v>10699.9</v>
      </c>
      <c r="F127" s="1">
        <v>208371545</v>
      </c>
      <c r="G127" s="1">
        <v>10896.89</v>
      </c>
      <c r="H127" s="3">
        <f>IF(ISERR(LN(Table21046[[#This Row],[Close]]/E126)),"-",LN(Table21046[[#This Row],[Close]]/E126))</f>
        <v>3.9892922757939599E-3</v>
      </c>
    </row>
    <row r="128" spans="1:8" x14ac:dyDescent="0.3">
      <c r="A128" s="2">
        <v>43285</v>
      </c>
      <c r="B128" s="1">
        <v>10715</v>
      </c>
      <c r="C128" s="1">
        <v>10777.15</v>
      </c>
      <c r="D128" s="1">
        <v>10677.75</v>
      </c>
      <c r="E128" s="1">
        <v>10769.9</v>
      </c>
      <c r="F128" s="1">
        <v>179268271</v>
      </c>
      <c r="G128" s="1">
        <v>10388.69</v>
      </c>
      <c r="H128" s="3">
        <f>IF(ISERR(LN(Table21046[[#This Row],[Close]]/E127)),"-",LN(Table21046[[#This Row],[Close]]/E127))</f>
        <v>6.5208104443272496E-3</v>
      </c>
    </row>
    <row r="129" spans="1:8" x14ac:dyDescent="0.3">
      <c r="A129" s="2">
        <v>43286</v>
      </c>
      <c r="B129" s="1">
        <v>10786.05</v>
      </c>
      <c r="C129" s="1">
        <v>10786.05</v>
      </c>
      <c r="D129" s="1">
        <v>10726.25</v>
      </c>
      <c r="E129" s="1">
        <v>10749.75</v>
      </c>
      <c r="F129" s="1">
        <v>227267176</v>
      </c>
      <c r="G129" s="1">
        <v>13676.58</v>
      </c>
      <c r="H129" s="3">
        <f>IF(ISERR(LN(Table21046[[#This Row],[Close]]/E128)),"-",LN(Table21046[[#This Row],[Close]]/E128))</f>
        <v>-1.8727075848253383E-3</v>
      </c>
    </row>
    <row r="130" spans="1:8" x14ac:dyDescent="0.3">
      <c r="A130" s="2">
        <v>43287</v>
      </c>
      <c r="B130" s="1">
        <v>10744.15</v>
      </c>
      <c r="C130" s="1">
        <v>10816.35</v>
      </c>
      <c r="D130" s="1">
        <v>10735.05</v>
      </c>
      <c r="E130" s="1">
        <v>10772.65</v>
      </c>
      <c r="F130" s="1">
        <v>256547706</v>
      </c>
      <c r="G130" s="1">
        <v>14006.48</v>
      </c>
      <c r="H130" s="3">
        <f>IF(ISERR(LN(Table21046[[#This Row],[Close]]/E129)),"-",LN(Table21046[[#This Row],[Close]]/E129))</f>
        <v>2.1280162660109484E-3</v>
      </c>
    </row>
    <row r="131" spans="1:8" x14ac:dyDescent="0.3">
      <c r="A131" s="2">
        <v>43290</v>
      </c>
      <c r="B131" s="1">
        <v>10838.3</v>
      </c>
      <c r="C131" s="1">
        <v>10860.35</v>
      </c>
      <c r="D131" s="1">
        <v>10807.15</v>
      </c>
      <c r="E131" s="1">
        <v>10852.9</v>
      </c>
      <c r="F131" s="1">
        <v>189331016</v>
      </c>
      <c r="G131" s="1">
        <v>10843.92</v>
      </c>
      <c r="H131" s="3">
        <f>IF(ISERR(LN(Table21046[[#This Row],[Close]]/E130)),"-",LN(Table21046[[#This Row],[Close]]/E130))</f>
        <v>7.4218106239193555E-3</v>
      </c>
    </row>
    <row r="132" spans="1:8" x14ac:dyDescent="0.3">
      <c r="A132" s="2">
        <v>43291</v>
      </c>
      <c r="B132" s="1">
        <v>10902.75</v>
      </c>
      <c r="C132" s="1">
        <v>10956.9</v>
      </c>
      <c r="D132" s="1">
        <v>10876.65</v>
      </c>
      <c r="E132" s="1">
        <v>10947.25</v>
      </c>
      <c r="F132" s="1">
        <v>203061980</v>
      </c>
      <c r="G132" s="1">
        <v>12834.85</v>
      </c>
      <c r="H132" s="3">
        <f>IF(ISERR(LN(Table21046[[#This Row],[Close]]/E131)),"-",LN(Table21046[[#This Row],[Close]]/E131))</f>
        <v>8.6559577894496902E-3</v>
      </c>
    </row>
    <row r="133" spans="1:8" x14ac:dyDescent="0.3">
      <c r="A133" s="2">
        <v>43292</v>
      </c>
      <c r="B133" s="1">
        <v>10956.4</v>
      </c>
      <c r="C133" s="1">
        <v>10976.65</v>
      </c>
      <c r="D133" s="1">
        <v>10923</v>
      </c>
      <c r="E133" s="1">
        <v>10948.3</v>
      </c>
      <c r="F133" s="1">
        <v>229211999</v>
      </c>
      <c r="G133" s="1">
        <v>15944.45</v>
      </c>
      <c r="H133" s="3">
        <f>IF(ISERR(LN(Table21046[[#This Row],[Close]]/E132)),"-",LN(Table21046[[#This Row],[Close]]/E132))</f>
        <v>9.5909899573626465E-5</v>
      </c>
    </row>
    <row r="134" spans="1:8" x14ac:dyDescent="0.3">
      <c r="A134" s="2">
        <v>43293</v>
      </c>
      <c r="B134" s="1">
        <v>11006.95</v>
      </c>
      <c r="C134" s="1">
        <v>11078.3</v>
      </c>
      <c r="D134" s="1">
        <v>10999.65</v>
      </c>
      <c r="E134" s="1">
        <v>11023.2</v>
      </c>
      <c r="F134" s="1">
        <v>256034815</v>
      </c>
      <c r="G134" s="1">
        <v>15787.28</v>
      </c>
      <c r="H134" s="3">
        <f>IF(ISERR(LN(Table21046[[#This Row],[Close]]/E133)),"-",LN(Table21046[[#This Row],[Close]]/E133))</f>
        <v>6.8179496293051707E-3</v>
      </c>
    </row>
    <row r="135" spans="1:8" x14ac:dyDescent="0.3">
      <c r="A135" s="2">
        <v>43294</v>
      </c>
      <c r="B135" s="1">
        <v>11056.9</v>
      </c>
      <c r="C135" s="1">
        <v>11071.35</v>
      </c>
      <c r="D135" s="1">
        <v>10999.75</v>
      </c>
      <c r="E135" s="1">
        <v>11018.9</v>
      </c>
      <c r="F135" s="1">
        <v>241670818</v>
      </c>
      <c r="G135" s="1">
        <v>14744.56</v>
      </c>
      <c r="H135" s="3">
        <f>IF(ISERR(LN(Table21046[[#This Row],[Close]]/E134)),"-",LN(Table21046[[#This Row],[Close]]/E134))</f>
        <v>-3.9016246678396689E-4</v>
      </c>
    </row>
    <row r="136" spans="1:8" x14ac:dyDescent="0.3">
      <c r="A136" s="2">
        <v>43297</v>
      </c>
      <c r="B136" s="1">
        <v>11018.95</v>
      </c>
      <c r="C136" s="1">
        <v>11019.5</v>
      </c>
      <c r="D136" s="1">
        <v>10926.25</v>
      </c>
      <c r="E136" s="1">
        <v>10936.85</v>
      </c>
      <c r="F136" s="1">
        <v>216971413</v>
      </c>
      <c r="G136" s="1">
        <v>13709.57</v>
      </c>
      <c r="H136" s="3">
        <f>IF(ISERR(LN(Table21046[[#This Row],[Close]]/E135)),"-",LN(Table21046[[#This Row],[Close]]/E135))</f>
        <v>-7.4741588844156994E-3</v>
      </c>
    </row>
    <row r="137" spans="1:8" x14ac:dyDescent="0.3">
      <c r="A137" s="2">
        <v>43298</v>
      </c>
      <c r="B137" s="1">
        <v>10939.65</v>
      </c>
      <c r="C137" s="1">
        <v>11018.5</v>
      </c>
      <c r="D137" s="1">
        <v>10925.6</v>
      </c>
      <c r="E137" s="1">
        <v>11008.05</v>
      </c>
      <c r="F137" s="1">
        <v>217107580</v>
      </c>
      <c r="G137" s="1">
        <v>12649.4</v>
      </c>
      <c r="H137" s="3">
        <f>IF(ISERR(LN(Table21046[[#This Row],[Close]]/E136)),"-",LN(Table21046[[#This Row],[Close]]/E136))</f>
        <v>6.4890019854781638E-3</v>
      </c>
    </row>
    <row r="138" spans="1:8" x14ac:dyDescent="0.3">
      <c r="A138" s="2">
        <v>43299</v>
      </c>
      <c r="B138" s="1">
        <v>11060.2</v>
      </c>
      <c r="C138" s="1">
        <v>11076.2</v>
      </c>
      <c r="D138" s="1">
        <v>10956.3</v>
      </c>
      <c r="E138" s="1">
        <v>10980.45</v>
      </c>
      <c r="F138" s="1">
        <v>232502459</v>
      </c>
      <c r="G138" s="1">
        <v>13320.2</v>
      </c>
      <c r="H138" s="3">
        <f>IF(ISERR(LN(Table21046[[#This Row],[Close]]/E137)),"-",LN(Table21046[[#This Row],[Close]]/E137))</f>
        <v>-2.5104044836980507E-3</v>
      </c>
    </row>
    <row r="139" spans="1:8" x14ac:dyDescent="0.3">
      <c r="A139" s="2">
        <v>43300</v>
      </c>
      <c r="B139" s="1">
        <v>10999.5</v>
      </c>
      <c r="C139" s="1">
        <v>11006.5</v>
      </c>
      <c r="D139" s="1">
        <v>10935.45</v>
      </c>
      <c r="E139" s="1">
        <v>10957.1</v>
      </c>
      <c r="F139" s="1">
        <v>222056399</v>
      </c>
      <c r="G139" s="1">
        <v>12199.98</v>
      </c>
      <c r="H139" s="3">
        <f>IF(ISERR(LN(Table21046[[#This Row],[Close]]/E138)),"-",LN(Table21046[[#This Row],[Close]]/E138))</f>
        <v>-2.1287708807833992E-3</v>
      </c>
    </row>
    <row r="140" spans="1:8" x14ac:dyDescent="0.3">
      <c r="A140" s="2">
        <v>43301</v>
      </c>
      <c r="B140" s="1">
        <v>10963.5</v>
      </c>
      <c r="C140" s="1">
        <v>11030.25</v>
      </c>
      <c r="D140" s="1">
        <v>10946.2</v>
      </c>
      <c r="E140" s="1">
        <v>11010.2</v>
      </c>
      <c r="F140" s="1">
        <v>193144113</v>
      </c>
      <c r="G140" s="1">
        <v>14105.94</v>
      </c>
      <c r="H140" s="3">
        <f>IF(ISERR(LN(Table21046[[#This Row],[Close]]/E139)),"-",LN(Table21046[[#This Row],[Close]]/E139))</f>
        <v>4.8344679065168992E-3</v>
      </c>
    </row>
    <row r="141" spans="1:8" x14ac:dyDescent="0.3">
      <c r="A141" s="2">
        <v>43304</v>
      </c>
      <c r="B141" s="1">
        <v>11019.85</v>
      </c>
      <c r="C141" s="1">
        <v>11093.4</v>
      </c>
      <c r="D141" s="1">
        <v>11010.95</v>
      </c>
      <c r="E141" s="1">
        <v>11084.75</v>
      </c>
      <c r="F141" s="1">
        <v>236153085</v>
      </c>
      <c r="G141" s="1">
        <v>14932.51</v>
      </c>
      <c r="H141" s="3">
        <f>IF(ISERR(LN(Table21046[[#This Row],[Close]]/E140)),"-",LN(Table21046[[#This Row],[Close]]/E140))</f>
        <v>6.7481739405328336E-3</v>
      </c>
    </row>
    <row r="142" spans="1:8" x14ac:dyDescent="0.3">
      <c r="A142" s="2">
        <v>43305</v>
      </c>
      <c r="B142" s="1">
        <v>11109</v>
      </c>
      <c r="C142" s="1">
        <v>11143.4</v>
      </c>
      <c r="D142" s="1">
        <v>11092.5</v>
      </c>
      <c r="E142" s="1">
        <v>11134.3</v>
      </c>
      <c r="F142" s="1">
        <v>212247395</v>
      </c>
      <c r="G142" s="1">
        <v>13931.15</v>
      </c>
      <c r="H142" s="3">
        <f>IF(ISERR(LN(Table21046[[#This Row],[Close]]/E141)),"-",LN(Table21046[[#This Row],[Close]]/E141))</f>
        <v>4.4601440782581301E-3</v>
      </c>
    </row>
    <row r="143" spans="1:8" x14ac:dyDescent="0.3">
      <c r="A143" s="2">
        <v>43306</v>
      </c>
      <c r="B143" s="1">
        <v>11148.4</v>
      </c>
      <c r="C143" s="1">
        <v>11157.15</v>
      </c>
      <c r="D143" s="1">
        <v>11113.25</v>
      </c>
      <c r="E143" s="1">
        <v>11132</v>
      </c>
      <c r="F143" s="1">
        <v>212333169</v>
      </c>
      <c r="G143" s="1">
        <v>12528.8</v>
      </c>
      <c r="H143" s="3">
        <f>IF(ISERR(LN(Table21046[[#This Row],[Close]]/E142)),"-",LN(Table21046[[#This Row],[Close]]/E142))</f>
        <v>-2.0659022901692162E-4</v>
      </c>
    </row>
    <row r="144" spans="1:8" x14ac:dyDescent="0.3">
      <c r="A144" s="2">
        <v>43307</v>
      </c>
      <c r="B144" s="1">
        <v>11132.95</v>
      </c>
      <c r="C144" s="1">
        <v>11185.85</v>
      </c>
      <c r="D144" s="1">
        <v>11125.7</v>
      </c>
      <c r="E144" s="1">
        <v>11167.3</v>
      </c>
      <c r="F144" s="1">
        <v>376657398</v>
      </c>
      <c r="G144" s="1">
        <v>21595.33</v>
      </c>
      <c r="H144" s="3">
        <f>IF(ISERR(LN(Table21046[[#This Row],[Close]]/E143)),"-",LN(Table21046[[#This Row],[Close]]/E143))</f>
        <v>3.1660213088618083E-3</v>
      </c>
    </row>
    <row r="145" spans="1:8" x14ac:dyDescent="0.3">
      <c r="A145" s="2">
        <v>43308</v>
      </c>
      <c r="B145" s="1">
        <v>11232.75</v>
      </c>
      <c r="C145" s="1">
        <v>11283.4</v>
      </c>
      <c r="D145" s="1">
        <v>11210.25</v>
      </c>
      <c r="E145" s="1">
        <v>11278.35</v>
      </c>
      <c r="F145" s="1">
        <v>324343457</v>
      </c>
      <c r="G145" s="1">
        <v>15203.09</v>
      </c>
      <c r="H145" s="3">
        <f>IF(ISERR(LN(Table21046[[#This Row],[Close]]/E144)),"-",LN(Table21046[[#This Row],[Close]]/E144))</f>
        <v>9.8950938021973352E-3</v>
      </c>
    </row>
    <row r="146" spans="1:8" x14ac:dyDescent="0.3">
      <c r="A146" s="2">
        <v>43311</v>
      </c>
      <c r="B146" s="1">
        <v>11296.65</v>
      </c>
      <c r="C146" s="1">
        <v>11328.1</v>
      </c>
      <c r="D146" s="1">
        <v>11261.45</v>
      </c>
      <c r="E146" s="1">
        <v>11319.55</v>
      </c>
      <c r="F146" s="1">
        <v>287435926</v>
      </c>
      <c r="G146" s="1">
        <v>14716.66</v>
      </c>
      <c r="H146" s="3">
        <f>IF(ISERR(LN(Table21046[[#This Row],[Close]]/E145)),"-",LN(Table21046[[#This Row],[Close]]/E145))</f>
        <v>3.6463605599989543E-3</v>
      </c>
    </row>
    <row r="147" spans="1:8" x14ac:dyDescent="0.3">
      <c r="A147" s="2">
        <v>43312</v>
      </c>
      <c r="B147" s="1">
        <v>11311.05</v>
      </c>
      <c r="C147" s="1">
        <v>11366</v>
      </c>
      <c r="D147" s="1">
        <v>11267.75</v>
      </c>
      <c r="E147" s="1">
        <v>11356.5</v>
      </c>
      <c r="F147" s="1">
        <v>264430889</v>
      </c>
      <c r="G147" s="1">
        <v>15297.4</v>
      </c>
      <c r="H147" s="3">
        <f>IF(ISERR(LN(Table21046[[#This Row],[Close]]/E146)),"-",LN(Table21046[[#This Row],[Close]]/E146))</f>
        <v>3.2589478946312938E-3</v>
      </c>
    </row>
    <row r="148" spans="1:8" x14ac:dyDescent="0.3">
      <c r="A148" s="2">
        <v>43313</v>
      </c>
      <c r="B148" s="1">
        <v>11359.8</v>
      </c>
      <c r="C148" s="1">
        <v>11390.55</v>
      </c>
      <c r="D148" s="1">
        <v>11313.55</v>
      </c>
      <c r="E148" s="1">
        <v>11346.2</v>
      </c>
      <c r="F148" s="1">
        <v>278012697</v>
      </c>
      <c r="G148" s="1">
        <v>14436.12</v>
      </c>
      <c r="H148" s="3">
        <f>IF(ISERR(LN(Table21046[[#This Row],[Close]]/E147)),"-",LN(Table21046[[#This Row],[Close]]/E147))</f>
        <v>-9.0738112265936017E-4</v>
      </c>
    </row>
    <row r="149" spans="1:8" x14ac:dyDescent="0.3">
      <c r="A149" s="2">
        <v>43314</v>
      </c>
      <c r="B149" s="1">
        <v>11328.9</v>
      </c>
      <c r="C149" s="1">
        <v>11328.9</v>
      </c>
      <c r="D149" s="1">
        <v>11234.95</v>
      </c>
      <c r="E149" s="1">
        <v>11244.7</v>
      </c>
      <c r="F149" s="1">
        <v>216533127</v>
      </c>
      <c r="G149" s="1">
        <v>12267.66</v>
      </c>
      <c r="H149" s="3">
        <f>IF(ISERR(LN(Table21046[[#This Row],[Close]]/E148)),"-",LN(Table21046[[#This Row],[Close]]/E148))</f>
        <v>-8.9859795750619302E-3</v>
      </c>
    </row>
    <row r="150" spans="1:8" x14ac:dyDescent="0.3">
      <c r="A150" s="2">
        <v>43315</v>
      </c>
      <c r="B150" s="1">
        <v>11297.8</v>
      </c>
      <c r="C150" s="1">
        <v>11368</v>
      </c>
      <c r="D150" s="1">
        <v>11294.55</v>
      </c>
      <c r="E150" s="1">
        <v>11360.8</v>
      </c>
      <c r="F150" s="1">
        <v>225146360</v>
      </c>
      <c r="G150" s="1">
        <v>12984.66</v>
      </c>
      <c r="H150" s="3">
        <f>IF(ISERR(LN(Table21046[[#This Row],[Close]]/E149)),"-",LN(Table21046[[#This Row],[Close]]/E149))</f>
        <v>1.0271926817053497E-2</v>
      </c>
    </row>
    <row r="151" spans="1:8" x14ac:dyDescent="0.3">
      <c r="A151" s="2">
        <v>43318</v>
      </c>
      <c r="B151" s="1">
        <v>11401.5</v>
      </c>
      <c r="C151" s="1">
        <v>11427.65</v>
      </c>
      <c r="D151" s="1">
        <v>11370.6</v>
      </c>
      <c r="E151" s="1">
        <v>11387.1</v>
      </c>
      <c r="F151" s="1">
        <v>210002582</v>
      </c>
      <c r="G151" s="1">
        <v>11321.55</v>
      </c>
      <c r="H151" s="3">
        <f>IF(ISERR(LN(Table21046[[#This Row],[Close]]/E150)),"-",LN(Table21046[[#This Row],[Close]]/E150))</f>
        <v>2.312302385563333E-3</v>
      </c>
    </row>
    <row r="152" spans="1:8" x14ac:dyDescent="0.3">
      <c r="A152" s="2">
        <v>43319</v>
      </c>
      <c r="B152" s="1">
        <v>11423.15</v>
      </c>
      <c r="C152" s="1">
        <v>11428.95</v>
      </c>
      <c r="D152" s="1">
        <v>11359.7</v>
      </c>
      <c r="E152" s="1">
        <v>11389.45</v>
      </c>
      <c r="F152" s="1">
        <v>233409612</v>
      </c>
      <c r="G152" s="1">
        <v>12457.71</v>
      </c>
      <c r="H152" s="3">
        <f>IF(ISERR(LN(Table21046[[#This Row],[Close]]/E151)),"-",LN(Table21046[[#This Row],[Close]]/E151))</f>
        <v>2.0635258705455244E-4</v>
      </c>
    </row>
    <row r="153" spans="1:8" x14ac:dyDescent="0.3">
      <c r="A153" s="2">
        <v>43320</v>
      </c>
      <c r="B153" s="1">
        <v>11412.5</v>
      </c>
      <c r="C153" s="1">
        <v>11459.95</v>
      </c>
      <c r="D153" s="1">
        <v>11379.3</v>
      </c>
      <c r="E153" s="1">
        <v>11450</v>
      </c>
      <c r="F153" s="1">
        <v>217047641</v>
      </c>
      <c r="G153" s="1">
        <v>12422.62</v>
      </c>
      <c r="H153" s="3">
        <f>IF(ISERR(LN(Table21046[[#This Row],[Close]]/E152)),"-",LN(Table21046[[#This Row],[Close]]/E152))</f>
        <v>5.3022416789647508E-3</v>
      </c>
    </row>
    <row r="154" spans="1:8" x14ac:dyDescent="0.3">
      <c r="A154" s="2">
        <v>43321</v>
      </c>
      <c r="B154" s="1">
        <v>11493.25</v>
      </c>
      <c r="C154" s="1">
        <v>11495.2</v>
      </c>
      <c r="D154" s="1">
        <v>11454.1</v>
      </c>
      <c r="E154" s="1">
        <v>11470.7</v>
      </c>
      <c r="F154" s="1">
        <v>311521403</v>
      </c>
      <c r="G154" s="1">
        <v>15842.76</v>
      </c>
      <c r="H154" s="3">
        <f>IF(ISERR(LN(Table21046[[#This Row],[Close]]/E153)),"-",LN(Table21046[[#This Row],[Close]]/E153))</f>
        <v>1.806228049557314E-3</v>
      </c>
    </row>
    <row r="155" spans="1:8" x14ac:dyDescent="0.3">
      <c r="A155" s="2">
        <v>43322</v>
      </c>
      <c r="B155" s="1">
        <v>11474.95</v>
      </c>
      <c r="C155" s="1">
        <v>11478.75</v>
      </c>
      <c r="D155" s="1">
        <v>11419.65</v>
      </c>
      <c r="E155" s="1">
        <v>11429.5</v>
      </c>
      <c r="F155" s="1">
        <v>336424182</v>
      </c>
      <c r="G155" s="1">
        <v>15738.26</v>
      </c>
      <c r="H155" s="3">
        <f>IF(ISERR(LN(Table21046[[#This Row],[Close]]/E154)),"-",LN(Table21046[[#This Row],[Close]]/E154))</f>
        <v>-3.5982257318400699E-3</v>
      </c>
    </row>
    <row r="156" spans="1:8" x14ac:dyDescent="0.3">
      <c r="A156" s="2">
        <v>43325</v>
      </c>
      <c r="B156" s="1">
        <v>11369.6</v>
      </c>
      <c r="C156" s="1">
        <v>11406.3</v>
      </c>
      <c r="D156" s="1">
        <v>11340.3</v>
      </c>
      <c r="E156" s="1">
        <v>11355.75</v>
      </c>
      <c r="F156" s="1">
        <v>254466760</v>
      </c>
      <c r="G156" s="1">
        <v>12899.22</v>
      </c>
      <c r="H156" s="3">
        <f>IF(ISERR(LN(Table21046[[#This Row],[Close]]/E155)),"-",LN(Table21046[[#This Row],[Close]]/E155))</f>
        <v>-6.4735087435117758E-3</v>
      </c>
    </row>
    <row r="157" spans="1:8" x14ac:dyDescent="0.3">
      <c r="A157" s="2">
        <v>43326</v>
      </c>
      <c r="B157" s="1">
        <v>11381.7</v>
      </c>
      <c r="C157" s="1">
        <v>11452.45</v>
      </c>
      <c r="D157" s="1">
        <v>11370.8</v>
      </c>
      <c r="E157" s="1">
        <v>11435.1</v>
      </c>
      <c r="F157" s="1">
        <v>239841680</v>
      </c>
      <c r="G157" s="1">
        <v>13935.35</v>
      </c>
      <c r="H157" s="3">
        <f>IF(ISERR(LN(Table21046[[#This Row],[Close]]/E156)),"-",LN(Table21046[[#This Row],[Close]]/E156))</f>
        <v>6.9633489429444069E-3</v>
      </c>
    </row>
    <row r="158" spans="1:8" x14ac:dyDescent="0.3">
      <c r="A158" s="2">
        <v>43328</v>
      </c>
      <c r="B158" s="1">
        <v>11397.15</v>
      </c>
      <c r="C158" s="1">
        <v>11449.85</v>
      </c>
      <c r="D158" s="1">
        <v>11366.25</v>
      </c>
      <c r="E158" s="1">
        <v>11385.05</v>
      </c>
      <c r="F158" s="1">
        <v>299610298</v>
      </c>
      <c r="G158" s="1">
        <v>17081.62</v>
      </c>
      <c r="H158" s="3">
        <f>IF(ISERR(LN(Table21046[[#This Row],[Close]]/E157)),"-",LN(Table21046[[#This Row],[Close]]/E157))</f>
        <v>-4.38648126781707E-3</v>
      </c>
    </row>
    <row r="159" spans="1:8" x14ac:dyDescent="0.3">
      <c r="A159" s="2">
        <v>43329</v>
      </c>
      <c r="B159" s="1">
        <v>11437.15</v>
      </c>
      <c r="C159" s="1">
        <v>11486.45</v>
      </c>
      <c r="D159" s="1">
        <v>11431.8</v>
      </c>
      <c r="E159" s="1">
        <v>11470.75</v>
      </c>
      <c r="F159" s="1">
        <v>241985503</v>
      </c>
      <c r="G159" s="1">
        <v>13275.31</v>
      </c>
      <c r="H159" s="3">
        <f>IF(ISERR(LN(Table21046[[#This Row],[Close]]/E158)),"-",LN(Table21046[[#This Row],[Close]]/E158))</f>
        <v>7.4992257226116294E-3</v>
      </c>
    </row>
    <row r="160" spans="1:8" x14ac:dyDescent="0.3">
      <c r="A160" s="2">
        <v>43332</v>
      </c>
      <c r="B160" s="1">
        <v>11502.1</v>
      </c>
      <c r="C160" s="1">
        <v>11565.3</v>
      </c>
      <c r="D160" s="1">
        <v>11499.65</v>
      </c>
      <c r="E160" s="1">
        <v>11551.75</v>
      </c>
      <c r="F160" s="1">
        <v>239843358</v>
      </c>
      <c r="G160" s="1">
        <v>14119.93</v>
      </c>
      <c r="H160" s="3">
        <f>IF(ISERR(LN(Table21046[[#This Row],[Close]]/E159)),"-",LN(Table21046[[#This Row],[Close]]/E159))</f>
        <v>7.0366236698632748E-3</v>
      </c>
    </row>
    <row r="161" spans="1:8" x14ac:dyDescent="0.3">
      <c r="A161" s="2">
        <v>43333</v>
      </c>
      <c r="B161" s="1">
        <v>11576.2</v>
      </c>
      <c r="C161" s="1">
        <v>11581.75</v>
      </c>
      <c r="D161" s="1">
        <v>11539.6</v>
      </c>
      <c r="E161" s="1">
        <v>11570.9</v>
      </c>
      <c r="F161" s="1">
        <v>231063669</v>
      </c>
      <c r="G161" s="1">
        <v>13528.83</v>
      </c>
      <c r="H161" s="3">
        <f>IF(ISERR(LN(Table21046[[#This Row],[Close]]/E160)),"-",LN(Table21046[[#This Row],[Close]]/E160))</f>
        <v>1.6563849194054057E-3</v>
      </c>
    </row>
    <row r="162" spans="1:8" x14ac:dyDescent="0.3">
      <c r="A162" s="2">
        <v>43335</v>
      </c>
      <c r="B162" s="1">
        <v>11620.7</v>
      </c>
      <c r="C162" s="1">
        <v>11620.7</v>
      </c>
      <c r="D162" s="1">
        <v>11546.7</v>
      </c>
      <c r="E162" s="1">
        <v>11582.75</v>
      </c>
      <c r="F162" s="1">
        <v>256163842</v>
      </c>
      <c r="G162" s="1">
        <v>16117.77</v>
      </c>
      <c r="H162" s="3">
        <f>IF(ISERR(LN(Table21046[[#This Row],[Close]]/E161)),"-",LN(Table21046[[#This Row],[Close]]/E161))</f>
        <v>1.0235968009065074E-3</v>
      </c>
    </row>
    <row r="163" spans="1:8" x14ac:dyDescent="0.3">
      <c r="A163" s="2">
        <v>43336</v>
      </c>
      <c r="B163" s="1">
        <v>11566.6</v>
      </c>
      <c r="C163" s="1">
        <v>11604.6</v>
      </c>
      <c r="D163" s="1">
        <v>11532</v>
      </c>
      <c r="E163" s="1">
        <v>11557.1</v>
      </c>
      <c r="F163" s="1">
        <v>225604574</v>
      </c>
      <c r="G163" s="1">
        <v>13019.55</v>
      </c>
      <c r="H163" s="3">
        <f>IF(ISERR(LN(Table21046[[#This Row],[Close]]/E162)),"-",LN(Table21046[[#This Row],[Close]]/E162))</f>
        <v>-2.2169556419407827E-3</v>
      </c>
    </row>
    <row r="164" spans="1:8" x14ac:dyDescent="0.3">
      <c r="A164" s="2">
        <v>43339</v>
      </c>
      <c r="B164" s="1">
        <v>11605.85</v>
      </c>
      <c r="C164" s="1">
        <v>11700.95</v>
      </c>
      <c r="D164" s="1">
        <v>11595.6</v>
      </c>
      <c r="E164" s="1">
        <v>11691.95</v>
      </c>
      <c r="F164" s="1">
        <v>205689327</v>
      </c>
      <c r="G164" s="1">
        <v>11707.5</v>
      </c>
      <c r="H164" s="3">
        <f>IF(ISERR(LN(Table21046[[#This Row],[Close]]/E163)),"-",LN(Table21046[[#This Row],[Close]]/E163))</f>
        <v>1.1600604091100921E-2</v>
      </c>
    </row>
    <row r="165" spans="1:8" x14ac:dyDescent="0.3">
      <c r="A165" s="2">
        <v>43340</v>
      </c>
      <c r="B165" s="1">
        <v>11731.95</v>
      </c>
      <c r="C165" s="1">
        <v>11760.2</v>
      </c>
      <c r="D165" s="1">
        <v>11710.5</v>
      </c>
      <c r="E165" s="1">
        <v>11738.5</v>
      </c>
      <c r="F165" s="1">
        <v>249420312</v>
      </c>
      <c r="G165" s="1">
        <v>13946.7</v>
      </c>
      <c r="H165" s="3">
        <f>IF(ISERR(LN(Table21046[[#This Row],[Close]]/E164)),"-",LN(Table21046[[#This Row],[Close]]/E164))</f>
        <v>3.973467111897261E-3</v>
      </c>
    </row>
    <row r="166" spans="1:8" x14ac:dyDescent="0.3">
      <c r="A166" s="2">
        <v>43341</v>
      </c>
      <c r="B166" s="1">
        <v>11744.95</v>
      </c>
      <c r="C166" s="1">
        <v>11753.2</v>
      </c>
      <c r="D166" s="1">
        <v>11678.85</v>
      </c>
      <c r="E166" s="1">
        <v>11691.9</v>
      </c>
      <c r="F166" s="1">
        <v>259351550</v>
      </c>
      <c r="G166" s="1">
        <v>14324.65</v>
      </c>
      <c r="H166" s="3">
        <f>IF(ISERR(LN(Table21046[[#This Row],[Close]]/E165)),"-",LN(Table21046[[#This Row],[Close]]/E165))</f>
        <v>-3.9777435676563271E-3</v>
      </c>
    </row>
    <row r="167" spans="1:8" x14ac:dyDescent="0.3">
      <c r="A167" s="2">
        <v>43342</v>
      </c>
      <c r="B167" s="1">
        <v>11694.75</v>
      </c>
      <c r="C167" s="1">
        <v>11698.8</v>
      </c>
      <c r="D167" s="1">
        <v>11639.7</v>
      </c>
      <c r="E167" s="1">
        <v>11676.8</v>
      </c>
      <c r="F167" s="1">
        <v>323450305</v>
      </c>
      <c r="G167" s="1">
        <v>18275.54</v>
      </c>
      <c r="H167" s="3">
        <f>IF(ISERR(LN(Table21046[[#This Row],[Close]]/E166)),"-",LN(Table21046[[#This Row],[Close]]/E166))</f>
        <v>-1.2923270957780808E-3</v>
      </c>
    </row>
    <row r="168" spans="1:8" x14ac:dyDescent="0.3">
      <c r="A168" s="2">
        <v>43343</v>
      </c>
      <c r="B168" s="1">
        <v>11675.85</v>
      </c>
      <c r="C168" s="1">
        <v>11727.65</v>
      </c>
      <c r="D168" s="1">
        <v>11640.1</v>
      </c>
      <c r="E168" s="1">
        <v>11680.5</v>
      </c>
      <c r="F168" s="1">
        <v>357230312</v>
      </c>
      <c r="G168" s="1">
        <v>20755.73</v>
      </c>
      <c r="H168" s="3">
        <f>IF(ISERR(LN(Table21046[[#This Row],[Close]]/E167)),"-",LN(Table21046[[#This Row],[Close]]/E167))</f>
        <v>3.1681744302199772E-4</v>
      </c>
    </row>
    <row r="169" spans="1:8" x14ac:dyDescent="0.3">
      <c r="A169" s="2">
        <v>43346</v>
      </c>
      <c r="B169" s="1">
        <v>11751.8</v>
      </c>
      <c r="C169" s="1">
        <v>11751.8</v>
      </c>
      <c r="D169" s="1">
        <v>11567.4</v>
      </c>
      <c r="E169" s="1">
        <v>11582.35</v>
      </c>
      <c r="F169" s="1">
        <v>241726864</v>
      </c>
      <c r="G169" s="1">
        <v>16139.58</v>
      </c>
      <c r="H169" s="3">
        <f>IF(ISERR(LN(Table21046[[#This Row],[Close]]/E168)),"-",LN(Table21046[[#This Row],[Close]]/E168))</f>
        <v>-8.4383970501899584E-3</v>
      </c>
    </row>
    <row r="170" spans="1:8" x14ac:dyDescent="0.3">
      <c r="A170" s="2">
        <v>43347</v>
      </c>
      <c r="B170" s="1">
        <v>11598.75</v>
      </c>
      <c r="C170" s="1">
        <v>11602.55</v>
      </c>
      <c r="D170" s="1">
        <v>11496.85</v>
      </c>
      <c r="E170" s="1">
        <v>11520.3</v>
      </c>
      <c r="F170" s="1">
        <v>262701030</v>
      </c>
      <c r="G170" s="1">
        <v>16254.78</v>
      </c>
      <c r="H170" s="3">
        <f>IF(ISERR(LN(Table21046[[#This Row],[Close]]/E169)),"-",LN(Table21046[[#This Row],[Close]]/E169))</f>
        <v>-5.371691057489936E-3</v>
      </c>
    </row>
    <row r="171" spans="1:8" x14ac:dyDescent="0.3">
      <c r="A171" s="2">
        <v>43348</v>
      </c>
      <c r="B171" s="1">
        <v>11514.85</v>
      </c>
      <c r="C171" s="1">
        <v>11542.65</v>
      </c>
      <c r="D171" s="1">
        <v>11393.85</v>
      </c>
      <c r="E171" s="1">
        <v>11476.95</v>
      </c>
      <c r="F171" s="1">
        <v>253689858</v>
      </c>
      <c r="G171" s="1">
        <v>15078.23</v>
      </c>
      <c r="H171" s="3">
        <f>IF(ISERR(LN(Table21046[[#This Row],[Close]]/E170)),"-",LN(Table21046[[#This Row],[Close]]/E170))</f>
        <v>-3.770020445457141E-3</v>
      </c>
    </row>
    <row r="172" spans="1:8" x14ac:dyDescent="0.3">
      <c r="A172" s="2">
        <v>43349</v>
      </c>
      <c r="B172" s="1">
        <v>11514.15</v>
      </c>
      <c r="C172" s="1">
        <v>11562.25</v>
      </c>
      <c r="D172" s="1">
        <v>11436.05</v>
      </c>
      <c r="E172" s="1">
        <v>11536.9</v>
      </c>
      <c r="F172" s="1">
        <v>255558129</v>
      </c>
      <c r="G172" s="1">
        <v>15161</v>
      </c>
      <c r="H172" s="3">
        <f>IF(ISERR(LN(Table21046[[#This Row],[Close]]/E171)),"-",LN(Table21046[[#This Row],[Close]]/E171))</f>
        <v>5.2099179931275122E-3</v>
      </c>
    </row>
    <row r="173" spans="1:8" x14ac:dyDescent="0.3">
      <c r="A173" s="2">
        <v>43350</v>
      </c>
      <c r="B173" s="1">
        <v>11558.25</v>
      </c>
      <c r="C173" s="1">
        <v>11603</v>
      </c>
      <c r="D173" s="1">
        <v>11484.4</v>
      </c>
      <c r="E173" s="1">
        <v>11589.1</v>
      </c>
      <c r="F173" s="1">
        <v>305029077</v>
      </c>
      <c r="G173" s="1">
        <v>16441.02</v>
      </c>
      <c r="H173" s="3">
        <f>IF(ISERR(LN(Table21046[[#This Row],[Close]]/E172)),"-",LN(Table21046[[#This Row],[Close]]/E172))</f>
        <v>4.5144070442281106E-3</v>
      </c>
    </row>
    <row r="174" spans="1:8" x14ac:dyDescent="0.3">
      <c r="A174" s="2">
        <v>43353</v>
      </c>
      <c r="B174" s="1">
        <v>11570.25</v>
      </c>
      <c r="C174" s="1">
        <v>11573</v>
      </c>
      <c r="D174" s="1">
        <v>11427.3</v>
      </c>
      <c r="E174" s="1">
        <v>11438.1</v>
      </c>
      <c r="F174" s="1">
        <v>295597988</v>
      </c>
      <c r="G174" s="1">
        <v>16513.89</v>
      </c>
      <c r="H174" s="3">
        <f>IF(ISERR(LN(Table21046[[#This Row],[Close]]/E173)),"-",LN(Table21046[[#This Row],[Close]]/E173))</f>
        <v>-1.311511294512481E-2</v>
      </c>
    </row>
    <row r="175" spans="1:8" x14ac:dyDescent="0.3">
      <c r="A175" s="2">
        <v>43354</v>
      </c>
      <c r="B175" s="1">
        <v>11476.85</v>
      </c>
      <c r="C175" s="1">
        <v>11479.4</v>
      </c>
      <c r="D175" s="1">
        <v>11274</v>
      </c>
      <c r="E175" s="1">
        <v>11287.5</v>
      </c>
      <c r="F175" s="1">
        <v>318093125</v>
      </c>
      <c r="G175" s="1">
        <v>18745.54</v>
      </c>
      <c r="H175" s="3">
        <f>IF(ISERR(LN(Table21046[[#This Row],[Close]]/E174)),"-",LN(Table21046[[#This Row],[Close]]/E174))</f>
        <v>-1.3253969499003263E-2</v>
      </c>
    </row>
    <row r="176" spans="1:8" x14ac:dyDescent="0.3">
      <c r="A176" s="2">
        <v>43355</v>
      </c>
      <c r="B176" s="1">
        <v>11340.1</v>
      </c>
      <c r="C176" s="1">
        <v>11380.75</v>
      </c>
      <c r="D176" s="1">
        <v>11250.2</v>
      </c>
      <c r="E176" s="1">
        <v>11369.9</v>
      </c>
      <c r="F176" s="1">
        <v>276509748</v>
      </c>
      <c r="G176" s="1">
        <v>15567.9</v>
      </c>
      <c r="H176" s="3">
        <f>IF(ISERR(LN(Table21046[[#This Row],[Close]]/E175)),"-",LN(Table21046[[#This Row],[Close]]/E175))</f>
        <v>7.2735939059058573E-3</v>
      </c>
    </row>
    <row r="177" spans="1:8" x14ac:dyDescent="0.3">
      <c r="A177" s="2">
        <v>43357</v>
      </c>
      <c r="B177" s="1">
        <v>11443.5</v>
      </c>
      <c r="C177" s="1">
        <v>11523.25</v>
      </c>
      <c r="D177" s="1">
        <v>11430.55</v>
      </c>
      <c r="E177" s="1">
        <v>11515.2</v>
      </c>
      <c r="F177" s="1">
        <v>285218296</v>
      </c>
      <c r="G177" s="1">
        <v>16423.36</v>
      </c>
      <c r="H177" s="3">
        <f>IF(ISERR(LN(Table21046[[#This Row],[Close]]/E176)),"-",LN(Table21046[[#This Row],[Close]]/E176))</f>
        <v>1.2698389122393185E-2</v>
      </c>
    </row>
    <row r="178" spans="1:8" x14ac:dyDescent="0.3">
      <c r="A178" s="2">
        <v>43360</v>
      </c>
      <c r="B178" s="1">
        <v>11464.95</v>
      </c>
      <c r="C178" s="1">
        <v>11464.95</v>
      </c>
      <c r="D178" s="1">
        <v>11366.9</v>
      </c>
      <c r="E178" s="1">
        <v>11377.75</v>
      </c>
      <c r="F178" s="1">
        <v>207620518</v>
      </c>
      <c r="G178" s="1">
        <v>11294.84</v>
      </c>
      <c r="H178" s="3">
        <f>IF(ISERR(LN(Table21046[[#This Row],[Close]]/E177)),"-",LN(Table21046[[#This Row],[Close]]/E177))</f>
        <v>-1.2008207911445088E-2</v>
      </c>
    </row>
    <row r="179" spans="1:8" x14ac:dyDescent="0.3">
      <c r="A179" s="2">
        <v>43361</v>
      </c>
      <c r="B179" s="1">
        <v>11381.55</v>
      </c>
      <c r="C179" s="1">
        <v>11411.45</v>
      </c>
      <c r="D179" s="1">
        <v>11268.95</v>
      </c>
      <c r="E179" s="1">
        <v>11278.9</v>
      </c>
      <c r="F179" s="1">
        <v>248298794</v>
      </c>
      <c r="G179" s="1">
        <v>13814.11</v>
      </c>
      <c r="H179" s="3">
        <f>IF(ISERR(LN(Table21046[[#This Row],[Close]]/E178)),"-",LN(Table21046[[#This Row],[Close]]/E178))</f>
        <v>-8.7259702757044692E-3</v>
      </c>
    </row>
    <row r="180" spans="1:8" x14ac:dyDescent="0.3">
      <c r="A180" s="2">
        <v>43362</v>
      </c>
      <c r="B180" s="1">
        <v>11326.65</v>
      </c>
      <c r="C180" s="1">
        <v>11332.05</v>
      </c>
      <c r="D180" s="1">
        <v>11210.9</v>
      </c>
      <c r="E180" s="1">
        <v>11234.35</v>
      </c>
      <c r="F180" s="1">
        <v>258424384</v>
      </c>
      <c r="G180" s="1">
        <v>15116.69</v>
      </c>
      <c r="H180" s="3">
        <f>IF(ISERR(LN(Table21046[[#This Row],[Close]]/E179)),"-",LN(Table21046[[#This Row],[Close]]/E179))</f>
        <v>-3.9576745382891472E-3</v>
      </c>
    </row>
    <row r="181" spans="1:8" x14ac:dyDescent="0.3">
      <c r="A181" s="2">
        <v>43364</v>
      </c>
      <c r="B181" s="1">
        <v>11271.3</v>
      </c>
      <c r="C181" s="1">
        <v>11346.8</v>
      </c>
      <c r="D181" s="1">
        <v>10866.45</v>
      </c>
      <c r="E181" s="1">
        <v>11143.1</v>
      </c>
      <c r="F181" s="1">
        <v>741153209</v>
      </c>
      <c r="G181" s="1">
        <v>35131.19</v>
      </c>
      <c r="H181" s="3">
        <f>IF(ISERR(LN(Table21046[[#This Row],[Close]]/E180)),"-",LN(Table21046[[#This Row],[Close]]/E180))</f>
        <v>-8.1555767773956976E-3</v>
      </c>
    </row>
    <row r="182" spans="1:8" x14ac:dyDescent="0.3">
      <c r="A182" s="2">
        <v>43367</v>
      </c>
      <c r="B182" s="1">
        <v>11164.4</v>
      </c>
      <c r="C182" s="1">
        <v>11170.15</v>
      </c>
      <c r="D182" s="1">
        <v>10943.6</v>
      </c>
      <c r="E182" s="1">
        <v>10967.4</v>
      </c>
      <c r="F182" s="1">
        <v>398815949</v>
      </c>
      <c r="G182" s="1">
        <v>23023.34</v>
      </c>
      <c r="H182" s="3">
        <f>IF(ISERR(LN(Table21046[[#This Row],[Close]]/E181)),"-",LN(Table21046[[#This Row],[Close]]/E181))</f>
        <v>-1.5893236100092235E-2</v>
      </c>
    </row>
    <row r="183" spans="1:8" x14ac:dyDescent="0.3">
      <c r="A183" s="2">
        <v>43368</v>
      </c>
      <c r="B183" s="1">
        <v>10969.95</v>
      </c>
      <c r="C183" s="1">
        <v>11080.6</v>
      </c>
      <c r="D183" s="1">
        <v>10882.85</v>
      </c>
      <c r="E183" s="1">
        <v>11067.45</v>
      </c>
      <c r="F183" s="1">
        <v>417548830</v>
      </c>
      <c r="G183" s="1">
        <v>22878.57</v>
      </c>
      <c r="H183" s="3">
        <f>IF(ISERR(LN(Table21046[[#This Row],[Close]]/E182)),"-",LN(Table21046[[#This Row],[Close]]/E182))</f>
        <v>9.081131713379249E-3</v>
      </c>
    </row>
    <row r="184" spans="1:8" x14ac:dyDescent="0.3">
      <c r="A184" s="2">
        <v>43369</v>
      </c>
      <c r="B184" s="1">
        <v>11145.55</v>
      </c>
      <c r="C184" s="1">
        <v>11145.55</v>
      </c>
      <c r="D184" s="1">
        <v>10993.05</v>
      </c>
      <c r="E184" s="1">
        <v>11053.8</v>
      </c>
      <c r="F184" s="1">
        <v>351041146</v>
      </c>
      <c r="G184" s="1">
        <v>17803.68</v>
      </c>
      <c r="H184" s="3">
        <f>IF(ISERR(LN(Table21046[[#This Row],[Close]]/E183)),"-",LN(Table21046[[#This Row],[Close]]/E183))</f>
        <v>-1.2341076324745481E-3</v>
      </c>
    </row>
    <row r="185" spans="1:8" x14ac:dyDescent="0.3">
      <c r="A185" s="2">
        <v>43370</v>
      </c>
      <c r="B185" s="1">
        <v>11079.8</v>
      </c>
      <c r="C185" s="1">
        <v>11089.45</v>
      </c>
      <c r="D185" s="1">
        <v>10953.35</v>
      </c>
      <c r="E185" s="1">
        <v>10977.55</v>
      </c>
      <c r="F185" s="1">
        <v>418210067</v>
      </c>
      <c r="G185" s="1">
        <v>22582.86</v>
      </c>
      <c r="H185" s="3">
        <f>IF(ISERR(LN(Table21046[[#This Row],[Close]]/E184)),"-",LN(Table21046[[#This Row],[Close]]/E184))</f>
        <v>-6.9219820348958589E-3</v>
      </c>
    </row>
    <row r="186" spans="1:8" x14ac:dyDescent="0.3">
      <c r="A186" s="2">
        <v>43371</v>
      </c>
      <c r="B186" s="1">
        <v>11008.1</v>
      </c>
      <c r="C186" s="1">
        <v>11034.1</v>
      </c>
      <c r="D186" s="1">
        <v>10850.3</v>
      </c>
      <c r="E186" s="1">
        <v>10930.45</v>
      </c>
      <c r="F186" s="1">
        <v>492894147</v>
      </c>
      <c r="G186" s="1">
        <v>23227.86</v>
      </c>
      <c r="H186" s="3">
        <f>IF(ISERR(LN(Table21046[[#This Row],[Close]]/E185)),"-",LN(Table21046[[#This Row],[Close]]/E185))</f>
        <v>-4.2998057847973671E-3</v>
      </c>
    </row>
    <row r="187" spans="1:8" x14ac:dyDescent="0.3">
      <c r="A187" s="2">
        <v>43374</v>
      </c>
      <c r="B187" s="1">
        <v>10930.9</v>
      </c>
      <c r="C187" s="1">
        <v>11035.65</v>
      </c>
      <c r="D187" s="1">
        <v>10821.55</v>
      </c>
      <c r="E187" s="1">
        <v>11008.3</v>
      </c>
      <c r="F187" s="1">
        <v>398987274</v>
      </c>
      <c r="G187" s="1">
        <v>20391.72</v>
      </c>
      <c r="H187" s="3">
        <f>IF(ISERR(LN(Table21046[[#This Row],[Close]]/E186)),"-",LN(Table21046[[#This Row],[Close]]/E186))</f>
        <v>7.0970612969229975E-3</v>
      </c>
    </row>
    <row r="188" spans="1:8" x14ac:dyDescent="0.3">
      <c r="A188" s="2">
        <v>43376</v>
      </c>
      <c r="B188" s="1">
        <v>10982.7</v>
      </c>
      <c r="C188" s="1">
        <v>10989.05</v>
      </c>
      <c r="D188" s="1">
        <v>10843.75</v>
      </c>
      <c r="E188" s="1">
        <v>10858.25</v>
      </c>
      <c r="F188" s="1">
        <v>398756507</v>
      </c>
      <c r="G188" s="1">
        <v>21225.59</v>
      </c>
      <c r="H188" s="3">
        <f>IF(ISERR(LN(Table21046[[#This Row],[Close]]/E187)),"-",LN(Table21046[[#This Row],[Close]]/E187))</f>
        <v>-1.3724374010345193E-2</v>
      </c>
    </row>
    <row r="189" spans="1:8" x14ac:dyDescent="0.3">
      <c r="A189" s="2">
        <v>43377</v>
      </c>
      <c r="B189" s="1">
        <v>10754.7</v>
      </c>
      <c r="C189" s="1">
        <v>10754.7</v>
      </c>
      <c r="D189" s="1">
        <v>10547.25</v>
      </c>
      <c r="E189" s="1">
        <v>10599.25</v>
      </c>
      <c r="F189" s="1">
        <v>438202008</v>
      </c>
      <c r="G189" s="1">
        <v>23711.57</v>
      </c>
      <c r="H189" s="3">
        <f>IF(ISERR(LN(Table21046[[#This Row],[Close]]/E188)),"-",LN(Table21046[[#This Row],[Close]]/E188))</f>
        <v>-2.4141915818458322E-2</v>
      </c>
    </row>
    <row r="190" spans="1:8" x14ac:dyDescent="0.3">
      <c r="A190" s="2">
        <v>43378</v>
      </c>
      <c r="B190" s="1">
        <v>10514.1</v>
      </c>
      <c r="C190" s="1">
        <v>10540.65</v>
      </c>
      <c r="D190" s="1">
        <v>10261.9</v>
      </c>
      <c r="E190" s="1">
        <v>10316.450000000001</v>
      </c>
      <c r="F190" s="1">
        <v>625153832</v>
      </c>
      <c r="G190" s="1">
        <v>25254.21</v>
      </c>
      <c r="H190" s="3">
        <f>IF(ISERR(LN(Table21046[[#This Row],[Close]]/E189)),"-",LN(Table21046[[#This Row],[Close]]/E189))</f>
        <v>-2.7043535271357683E-2</v>
      </c>
    </row>
    <row r="191" spans="1:8" x14ac:dyDescent="0.3">
      <c r="A191" s="2">
        <v>43381</v>
      </c>
      <c r="B191" s="1">
        <v>10310.15</v>
      </c>
      <c r="C191" s="1">
        <v>10398.35</v>
      </c>
      <c r="D191" s="1">
        <v>10198.4</v>
      </c>
      <c r="E191" s="1">
        <v>10348.049999999999</v>
      </c>
      <c r="F191" s="1">
        <v>470279031</v>
      </c>
      <c r="G191" s="1">
        <v>22130.94</v>
      </c>
      <c r="H191" s="3">
        <f>IF(ISERR(LN(Table21046[[#This Row],[Close]]/E190)),"-",LN(Table21046[[#This Row],[Close]]/E190))</f>
        <v>3.0583875372252687E-3</v>
      </c>
    </row>
    <row r="192" spans="1:8" x14ac:dyDescent="0.3">
      <c r="A192" s="2">
        <v>43382</v>
      </c>
      <c r="B192" s="1">
        <v>10390.299999999999</v>
      </c>
      <c r="C192" s="1">
        <v>10397.6</v>
      </c>
      <c r="D192" s="1">
        <v>10279.35</v>
      </c>
      <c r="E192" s="1">
        <v>10301.049999999999</v>
      </c>
      <c r="F192" s="1">
        <v>443795275</v>
      </c>
      <c r="G192" s="1">
        <v>18285.41</v>
      </c>
      <c r="H192" s="3">
        <f>IF(ISERR(LN(Table21046[[#This Row],[Close]]/E191)),"-",LN(Table21046[[#This Row],[Close]]/E191))</f>
        <v>-4.5522643762188489E-3</v>
      </c>
    </row>
    <row r="193" spans="1:8" x14ac:dyDescent="0.3">
      <c r="A193" s="2">
        <v>43383</v>
      </c>
      <c r="B193" s="1">
        <v>10331.85</v>
      </c>
      <c r="C193" s="1">
        <v>10482.35</v>
      </c>
      <c r="D193" s="1">
        <v>10318.25</v>
      </c>
      <c r="E193" s="1">
        <v>10460.1</v>
      </c>
      <c r="F193" s="1">
        <v>373844130</v>
      </c>
      <c r="G193" s="1">
        <v>19592.59</v>
      </c>
      <c r="H193" s="3">
        <f>IF(ISERR(LN(Table21046[[#This Row],[Close]]/E192)),"-",LN(Table21046[[#This Row],[Close]]/E192))</f>
        <v>1.5322187033067711E-2</v>
      </c>
    </row>
    <row r="194" spans="1:8" x14ac:dyDescent="0.3">
      <c r="A194" s="2">
        <v>43384</v>
      </c>
      <c r="B194" s="1">
        <v>10169.799999999999</v>
      </c>
      <c r="C194" s="1">
        <v>10335.950000000001</v>
      </c>
      <c r="D194" s="1">
        <v>10138.6</v>
      </c>
      <c r="E194" s="1">
        <v>10234.65</v>
      </c>
      <c r="F194" s="1">
        <v>498509417</v>
      </c>
      <c r="G194" s="1">
        <v>21907.13</v>
      </c>
      <c r="H194" s="3">
        <f>IF(ISERR(LN(Table21046[[#This Row],[Close]]/E193)),"-",LN(Table21046[[#This Row],[Close]]/E193))</f>
        <v>-2.1788996676934184E-2</v>
      </c>
    </row>
    <row r="195" spans="1:8" x14ac:dyDescent="0.3">
      <c r="A195" s="2">
        <v>43385</v>
      </c>
      <c r="B195" s="1">
        <v>10331.549999999999</v>
      </c>
      <c r="C195" s="1">
        <v>10492.45</v>
      </c>
      <c r="D195" s="1">
        <v>10322.15</v>
      </c>
      <c r="E195" s="1">
        <v>10472.5</v>
      </c>
      <c r="F195" s="1">
        <v>354056762</v>
      </c>
      <c r="G195" s="1">
        <v>18606.04</v>
      </c>
      <c r="H195" s="3">
        <f>IF(ISERR(LN(Table21046[[#This Row],[Close]]/E194)),"-",LN(Table21046[[#This Row],[Close]]/E194))</f>
        <v>2.2973751695463417E-2</v>
      </c>
    </row>
    <row r="196" spans="1:8" x14ac:dyDescent="0.3">
      <c r="A196" s="2">
        <v>43388</v>
      </c>
      <c r="B196" s="1">
        <v>10524.2</v>
      </c>
      <c r="C196" s="1">
        <v>10526.3</v>
      </c>
      <c r="D196" s="1">
        <v>10410.15</v>
      </c>
      <c r="E196" s="1">
        <v>10512.5</v>
      </c>
      <c r="F196" s="1">
        <v>267517728</v>
      </c>
      <c r="G196" s="1">
        <v>14372.15</v>
      </c>
      <c r="H196" s="3">
        <f>IF(ISERR(LN(Table21046[[#This Row],[Close]]/E195)),"-",LN(Table21046[[#This Row],[Close]]/E195))</f>
        <v>3.8122514600135221E-3</v>
      </c>
    </row>
    <row r="197" spans="1:8" x14ac:dyDescent="0.3">
      <c r="A197" s="2">
        <v>43389</v>
      </c>
      <c r="B197" s="1">
        <v>10550.15</v>
      </c>
      <c r="C197" s="1">
        <v>10604.9</v>
      </c>
      <c r="D197" s="1">
        <v>10525.3</v>
      </c>
      <c r="E197" s="1">
        <v>10584.75</v>
      </c>
      <c r="F197" s="1">
        <v>273444095</v>
      </c>
      <c r="G197" s="1">
        <v>15453.03</v>
      </c>
      <c r="H197" s="3">
        <f>IF(ISERR(LN(Table21046[[#This Row],[Close]]/E196)),"-",LN(Table21046[[#This Row],[Close]]/E196))</f>
        <v>6.8492606810225632E-3</v>
      </c>
    </row>
    <row r="198" spans="1:8" x14ac:dyDescent="0.3">
      <c r="A198" s="2">
        <v>43390</v>
      </c>
      <c r="B198" s="1">
        <v>10688.7</v>
      </c>
      <c r="C198" s="1">
        <v>10710.15</v>
      </c>
      <c r="D198" s="1">
        <v>10436.450000000001</v>
      </c>
      <c r="E198" s="1">
        <v>10453.049999999999</v>
      </c>
      <c r="F198" s="1">
        <v>293586908</v>
      </c>
      <c r="G198" s="1">
        <v>17173.14</v>
      </c>
      <c r="H198" s="3">
        <f>IF(ISERR(LN(Table21046[[#This Row],[Close]]/E197)),"-",LN(Table21046[[#This Row],[Close]]/E197))</f>
        <v>-1.2520484125164434E-2</v>
      </c>
    </row>
    <row r="199" spans="1:8" x14ac:dyDescent="0.3">
      <c r="A199" s="2">
        <v>43392</v>
      </c>
      <c r="B199" s="1">
        <v>10339.700000000001</v>
      </c>
      <c r="C199" s="1">
        <v>10380.1</v>
      </c>
      <c r="D199" s="1">
        <v>10249.6</v>
      </c>
      <c r="E199" s="1">
        <v>10303.549999999999</v>
      </c>
      <c r="F199" s="1">
        <v>368552204</v>
      </c>
      <c r="G199" s="1">
        <v>20505.66</v>
      </c>
      <c r="H199" s="3">
        <f>IF(ISERR(LN(Table21046[[#This Row],[Close]]/E198)),"-",LN(Table21046[[#This Row],[Close]]/E198))</f>
        <v>-1.4405305806840537E-2</v>
      </c>
    </row>
    <row r="200" spans="1:8" x14ac:dyDescent="0.3">
      <c r="A200" s="2">
        <v>43395</v>
      </c>
      <c r="B200" s="1">
        <v>10405.85</v>
      </c>
      <c r="C200" s="1">
        <v>10408.549999999999</v>
      </c>
      <c r="D200" s="1">
        <v>10224</v>
      </c>
      <c r="E200" s="1">
        <v>10245.25</v>
      </c>
      <c r="F200" s="1">
        <v>306472776</v>
      </c>
      <c r="G200" s="1">
        <v>17241.939999999999</v>
      </c>
      <c r="H200" s="3">
        <f>IF(ISERR(LN(Table21046[[#This Row],[Close]]/E199)),"-",LN(Table21046[[#This Row],[Close]]/E199))</f>
        <v>-5.6743125075594458E-3</v>
      </c>
    </row>
    <row r="201" spans="1:8" x14ac:dyDescent="0.3">
      <c r="A201" s="2">
        <v>43396</v>
      </c>
      <c r="B201" s="1">
        <v>10152.6</v>
      </c>
      <c r="C201" s="1">
        <v>10222.1</v>
      </c>
      <c r="D201" s="1">
        <v>10102.35</v>
      </c>
      <c r="E201" s="1">
        <v>10146.799999999999</v>
      </c>
      <c r="F201" s="1">
        <v>312042090</v>
      </c>
      <c r="G201" s="1">
        <v>18114.71</v>
      </c>
      <c r="H201" s="3">
        <f>IF(ISERR(LN(Table21046[[#This Row],[Close]]/E200)),"-",LN(Table21046[[#This Row],[Close]]/E200))</f>
        <v>-9.6557986970183269E-3</v>
      </c>
    </row>
    <row r="202" spans="1:8" x14ac:dyDescent="0.3">
      <c r="A202" s="2">
        <v>43397</v>
      </c>
      <c r="B202" s="1">
        <v>10278.15</v>
      </c>
      <c r="C202" s="1">
        <v>10290.65</v>
      </c>
      <c r="D202" s="1">
        <v>10126.700000000001</v>
      </c>
      <c r="E202" s="1">
        <v>10224.75</v>
      </c>
      <c r="F202" s="1">
        <v>362272428</v>
      </c>
      <c r="G202" s="1">
        <v>19413.240000000002</v>
      </c>
      <c r="H202" s="3">
        <f>IF(ISERR(LN(Table21046[[#This Row],[Close]]/E201)),"-",LN(Table21046[[#This Row],[Close]]/E201))</f>
        <v>7.6528669087056198E-3</v>
      </c>
    </row>
    <row r="203" spans="1:8" x14ac:dyDescent="0.3">
      <c r="A203" s="2">
        <v>43398</v>
      </c>
      <c r="B203" s="1">
        <v>10135.049999999999</v>
      </c>
      <c r="C203" s="1">
        <v>10166.6</v>
      </c>
      <c r="D203" s="1">
        <v>10079.299999999999</v>
      </c>
      <c r="E203" s="1">
        <v>10124.9</v>
      </c>
      <c r="F203" s="1">
        <v>522421914</v>
      </c>
      <c r="G203" s="1">
        <v>23503.759999999998</v>
      </c>
      <c r="H203" s="3">
        <f>IF(ISERR(LN(Table21046[[#This Row],[Close]]/E202)),"-",LN(Table21046[[#This Row],[Close]]/E202))</f>
        <v>-9.813515351592101E-3</v>
      </c>
    </row>
    <row r="204" spans="1:8" x14ac:dyDescent="0.3">
      <c r="A204" s="2">
        <v>43399</v>
      </c>
      <c r="B204" s="1">
        <v>10122.35</v>
      </c>
      <c r="C204" s="1">
        <v>10128.85</v>
      </c>
      <c r="D204" s="1">
        <v>10004.549999999999</v>
      </c>
      <c r="E204" s="1">
        <v>10030</v>
      </c>
      <c r="F204" s="1">
        <v>375563273</v>
      </c>
      <c r="G204" s="1">
        <v>16120.14</v>
      </c>
      <c r="H204" s="3">
        <f>IF(ISERR(LN(Table21046[[#This Row],[Close]]/E203)),"-",LN(Table21046[[#This Row],[Close]]/E203))</f>
        <v>-9.4171344267753535E-3</v>
      </c>
    </row>
    <row r="205" spans="1:8" x14ac:dyDescent="0.3">
      <c r="A205" s="2">
        <v>43402</v>
      </c>
      <c r="B205" s="1">
        <v>10078.1</v>
      </c>
      <c r="C205" s="1">
        <v>10275.299999999999</v>
      </c>
      <c r="D205" s="1">
        <v>10020.35</v>
      </c>
      <c r="E205" s="1">
        <v>10250.85</v>
      </c>
      <c r="F205" s="1">
        <v>375749433</v>
      </c>
      <c r="G205" s="1">
        <v>17514.849999999999</v>
      </c>
      <c r="H205" s="3">
        <f>IF(ISERR(LN(Table21046[[#This Row],[Close]]/E204)),"-",LN(Table21046[[#This Row],[Close]]/E204))</f>
        <v>2.1780027001601827E-2</v>
      </c>
    </row>
    <row r="206" spans="1:8" x14ac:dyDescent="0.3">
      <c r="A206" s="2">
        <v>43403</v>
      </c>
      <c r="B206" s="1">
        <v>10239.4</v>
      </c>
      <c r="C206" s="1">
        <v>10285.1</v>
      </c>
      <c r="D206" s="1">
        <v>10175.35</v>
      </c>
      <c r="E206" s="1">
        <v>10198.4</v>
      </c>
      <c r="F206" s="1">
        <v>298753965</v>
      </c>
      <c r="G206" s="1">
        <v>14789.51</v>
      </c>
      <c r="H206" s="3">
        <f>IF(ISERR(LN(Table21046[[#This Row],[Close]]/E205)),"-",LN(Table21046[[#This Row],[Close]]/E205))</f>
        <v>-5.129783734565848E-3</v>
      </c>
    </row>
    <row r="207" spans="1:8" x14ac:dyDescent="0.3">
      <c r="A207" s="2">
        <v>43404</v>
      </c>
      <c r="B207" s="1">
        <v>10209.549999999999</v>
      </c>
      <c r="C207" s="1">
        <v>10396</v>
      </c>
      <c r="D207" s="1">
        <v>10105.1</v>
      </c>
      <c r="E207" s="1">
        <v>10386.6</v>
      </c>
      <c r="F207" s="1">
        <v>386618948</v>
      </c>
      <c r="G207" s="1">
        <v>21513.85</v>
      </c>
      <c r="H207" s="3">
        <f>IF(ISERR(LN(Table21046[[#This Row],[Close]]/E206)),"-",LN(Table21046[[#This Row],[Close]]/E206))</f>
        <v>1.8285668587721533E-2</v>
      </c>
    </row>
    <row r="208" spans="1:8" x14ac:dyDescent="0.3">
      <c r="A208" s="2">
        <v>43405</v>
      </c>
      <c r="B208" s="1">
        <v>10441.700000000001</v>
      </c>
      <c r="C208" s="1">
        <v>10441.9</v>
      </c>
      <c r="D208" s="1">
        <v>10341.9</v>
      </c>
      <c r="E208" s="1">
        <v>10380.450000000001</v>
      </c>
      <c r="F208" s="1">
        <v>359340403</v>
      </c>
      <c r="G208" s="1">
        <v>18111.88</v>
      </c>
      <c r="H208" s="3">
        <f>IF(ISERR(LN(Table21046[[#This Row],[Close]]/E207)),"-",LN(Table21046[[#This Row],[Close]]/E207))</f>
        <v>-5.9228442939998919E-4</v>
      </c>
    </row>
    <row r="209" spans="1:8" x14ac:dyDescent="0.3">
      <c r="A209" s="2">
        <v>43406</v>
      </c>
      <c r="B209" s="1">
        <v>10462.299999999999</v>
      </c>
      <c r="C209" s="1">
        <v>10606.95</v>
      </c>
      <c r="D209" s="1">
        <v>10457.700000000001</v>
      </c>
      <c r="E209" s="1">
        <v>10553</v>
      </c>
      <c r="F209" s="1">
        <v>434175607</v>
      </c>
      <c r="G209" s="1">
        <v>21758.799999999999</v>
      </c>
      <c r="H209" s="3">
        <f>IF(ISERR(LN(Table21046[[#This Row],[Close]]/E208)),"-",LN(Table21046[[#This Row],[Close]]/E208))</f>
        <v>1.648595028975125E-2</v>
      </c>
    </row>
    <row r="210" spans="1:8" x14ac:dyDescent="0.3">
      <c r="A210" s="2">
        <v>43409</v>
      </c>
      <c r="B210" s="1">
        <v>10558.75</v>
      </c>
      <c r="C210" s="1">
        <v>10558.8</v>
      </c>
      <c r="D210" s="1">
        <v>10477</v>
      </c>
      <c r="E210" s="1">
        <v>10524</v>
      </c>
      <c r="F210" s="1">
        <v>311176379</v>
      </c>
      <c r="G210" s="1">
        <v>14761.17</v>
      </c>
      <c r="H210" s="3">
        <f>IF(ISERR(LN(Table21046[[#This Row],[Close]]/E209)),"-",LN(Table21046[[#This Row],[Close]]/E209))</f>
        <v>-2.7518165109068284E-3</v>
      </c>
    </row>
    <row r="211" spans="1:8" x14ac:dyDescent="0.3">
      <c r="A211" s="2">
        <v>43410</v>
      </c>
      <c r="B211" s="1">
        <v>10552</v>
      </c>
      <c r="C211" s="1">
        <v>10600.25</v>
      </c>
      <c r="D211" s="1">
        <v>10491.45</v>
      </c>
      <c r="E211" s="1">
        <v>10530</v>
      </c>
      <c r="F211" s="1">
        <v>309878810</v>
      </c>
      <c r="G211" s="1">
        <v>14006.19</v>
      </c>
      <c r="H211" s="3">
        <f>IF(ISERR(LN(Table21046[[#This Row],[Close]]/E210)),"-",LN(Table21046[[#This Row],[Close]]/E210))</f>
        <v>5.6996296783781274E-4</v>
      </c>
    </row>
    <row r="212" spans="1:8" x14ac:dyDescent="0.3">
      <c r="A212" s="2">
        <v>43411</v>
      </c>
      <c r="B212" s="1">
        <v>10614.45</v>
      </c>
      <c r="C212" s="1">
        <v>10616.45</v>
      </c>
      <c r="D212" s="1">
        <v>10582.3</v>
      </c>
      <c r="E212" s="1">
        <v>10598.4</v>
      </c>
      <c r="F212" s="1">
        <v>32194181</v>
      </c>
      <c r="G212" s="1">
        <v>1534.08</v>
      </c>
      <c r="H212" s="3">
        <f>IF(ISERR(LN(Table21046[[#This Row],[Close]]/E211)),"-",LN(Table21046[[#This Row],[Close]]/E211))</f>
        <v>6.4747201828098773E-3</v>
      </c>
    </row>
    <row r="213" spans="1:8" x14ac:dyDescent="0.3">
      <c r="A213" s="2">
        <v>43413</v>
      </c>
      <c r="B213" s="1">
        <v>10614.7</v>
      </c>
      <c r="C213" s="1">
        <v>10619.55</v>
      </c>
      <c r="D213" s="1">
        <v>10544.85</v>
      </c>
      <c r="E213" s="1">
        <v>10585.2</v>
      </c>
      <c r="F213" s="1">
        <v>305817331</v>
      </c>
      <c r="G213" s="1">
        <v>15294.83</v>
      </c>
      <c r="H213" s="3">
        <f>IF(ISERR(LN(Table21046[[#This Row],[Close]]/E212)),"-",LN(Table21046[[#This Row],[Close]]/E212))</f>
        <v>-1.2462472581095429E-3</v>
      </c>
    </row>
    <row r="214" spans="1:8" x14ac:dyDescent="0.3">
      <c r="A214" s="2">
        <v>43416</v>
      </c>
      <c r="B214" s="1">
        <v>10607.8</v>
      </c>
      <c r="C214" s="1">
        <v>10645.5</v>
      </c>
      <c r="D214" s="1">
        <v>10464.049999999999</v>
      </c>
      <c r="E214" s="1">
        <v>10482.200000000001</v>
      </c>
      <c r="F214" s="1">
        <v>267710127</v>
      </c>
      <c r="G214" s="1">
        <v>13445.33</v>
      </c>
      <c r="H214" s="3">
        <f>IF(ISERR(LN(Table21046[[#This Row],[Close]]/E213)),"-",LN(Table21046[[#This Row],[Close]]/E213))</f>
        <v>-9.7782185444554946E-3</v>
      </c>
    </row>
    <row r="215" spans="1:8" x14ac:dyDescent="0.3">
      <c r="A215" s="2">
        <v>43417</v>
      </c>
      <c r="B215" s="1">
        <v>10451.9</v>
      </c>
      <c r="C215" s="1">
        <v>10596.25</v>
      </c>
      <c r="D215" s="1">
        <v>10440.549999999999</v>
      </c>
      <c r="E215" s="1">
        <v>10582.5</v>
      </c>
      <c r="F215" s="1">
        <v>262541595</v>
      </c>
      <c r="G215" s="1">
        <v>13078.98</v>
      </c>
      <c r="H215" s="3">
        <f>IF(ISERR(LN(Table21046[[#This Row],[Close]]/E214)),"-",LN(Table21046[[#This Row],[Close]]/E214))</f>
        <v>9.5231128868126375E-3</v>
      </c>
    </row>
    <row r="216" spans="1:8" x14ac:dyDescent="0.3">
      <c r="A216" s="2">
        <v>43418</v>
      </c>
      <c r="B216" s="1">
        <v>10634.9</v>
      </c>
      <c r="C216" s="1">
        <v>10651.6</v>
      </c>
      <c r="D216" s="1">
        <v>10532.7</v>
      </c>
      <c r="E216" s="1">
        <v>10576.3</v>
      </c>
      <c r="F216" s="1">
        <v>396373781</v>
      </c>
      <c r="G216" s="1">
        <v>19374.89</v>
      </c>
      <c r="H216" s="3">
        <f>IF(ISERR(LN(Table21046[[#This Row],[Close]]/E215)),"-",LN(Table21046[[#This Row],[Close]]/E215))</f>
        <v>-5.8604459397027908E-4</v>
      </c>
    </row>
    <row r="217" spans="1:8" x14ac:dyDescent="0.3">
      <c r="A217" s="2">
        <v>43419</v>
      </c>
      <c r="B217" s="1">
        <v>10580.6</v>
      </c>
      <c r="C217" s="1">
        <v>10646.5</v>
      </c>
      <c r="D217" s="1">
        <v>10557.5</v>
      </c>
      <c r="E217" s="1">
        <v>10616.7</v>
      </c>
      <c r="F217" s="1">
        <v>306011926</v>
      </c>
      <c r="G217" s="1">
        <v>14937.67</v>
      </c>
      <c r="H217" s="3">
        <f>IF(ISERR(LN(Table21046[[#This Row],[Close]]/E216)),"-",LN(Table21046[[#This Row],[Close]]/E216))</f>
        <v>3.8125842435878768E-3</v>
      </c>
    </row>
    <row r="218" spans="1:8" x14ac:dyDescent="0.3">
      <c r="A218" s="2">
        <v>43420</v>
      </c>
      <c r="B218" s="1">
        <v>10644</v>
      </c>
      <c r="C218" s="1">
        <v>10695.15</v>
      </c>
      <c r="D218" s="1">
        <v>10631.15</v>
      </c>
      <c r="E218" s="1">
        <v>10682.2</v>
      </c>
      <c r="F218" s="1">
        <v>353384918</v>
      </c>
      <c r="G218" s="1">
        <v>16728.88</v>
      </c>
      <c r="H218" s="3">
        <f>IF(ISERR(LN(Table21046[[#This Row],[Close]]/E217)),"-",LN(Table21046[[#This Row],[Close]]/E217))</f>
        <v>6.1505717653091464E-3</v>
      </c>
    </row>
    <row r="219" spans="1:8" x14ac:dyDescent="0.3">
      <c r="A219" s="2">
        <v>43423</v>
      </c>
      <c r="B219" s="1">
        <v>10731.25</v>
      </c>
      <c r="C219" s="1">
        <v>10774.7</v>
      </c>
      <c r="D219" s="1">
        <v>10688.8</v>
      </c>
      <c r="E219" s="1">
        <v>10763.4</v>
      </c>
      <c r="F219" s="1">
        <v>280522364</v>
      </c>
      <c r="G219" s="1">
        <v>13540.9</v>
      </c>
      <c r="H219" s="3">
        <f>IF(ISERR(LN(Table21046[[#This Row],[Close]]/E218)),"-",LN(Table21046[[#This Row],[Close]]/E218))</f>
        <v>7.5726851230944036E-3</v>
      </c>
    </row>
    <row r="220" spans="1:8" x14ac:dyDescent="0.3">
      <c r="A220" s="2">
        <v>43424</v>
      </c>
      <c r="B220" s="1">
        <v>10740.1</v>
      </c>
      <c r="C220" s="1">
        <v>10740.85</v>
      </c>
      <c r="D220" s="1">
        <v>10640.85</v>
      </c>
      <c r="E220" s="1">
        <v>10656.2</v>
      </c>
      <c r="F220" s="1">
        <v>304322623</v>
      </c>
      <c r="G220" s="1">
        <v>13077.24</v>
      </c>
      <c r="H220" s="3">
        <f>IF(ISERR(LN(Table21046[[#This Row],[Close]]/E219)),"-",LN(Table21046[[#This Row],[Close]]/E219))</f>
        <v>-1.0009607560291778E-2</v>
      </c>
    </row>
    <row r="221" spans="1:8" x14ac:dyDescent="0.3">
      <c r="A221" s="2">
        <v>43425</v>
      </c>
      <c r="B221" s="1">
        <v>10670.95</v>
      </c>
      <c r="C221" s="1">
        <v>10671.3</v>
      </c>
      <c r="D221" s="1">
        <v>10562.35</v>
      </c>
      <c r="E221" s="1">
        <v>10600.05</v>
      </c>
      <c r="F221" s="1">
        <v>310191008</v>
      </c>
      <c r="G221" s="1">
        <v>15382.32</v>
      </c>
      <c r="H221" s="3">
        <f>IF(ISERR(LN(Table21046[[#This Row],[Close]]/E220)),"-",LN(Table21046[[#This Row],[Close]]/E220))</f>
        <v>-5.2831643026424535E-3</v>
      </c>
    </row>
    <row r="222" spans="1:8" x14ac:dyDescent="0.3">
      <c r="A222" s="2">
        <v>43426</v>
      </c>
      <c r="B222" s="1">
        <v>10612.65</v>
      </c>
      <c r="C222" s="1">
        <v>10646.25</v>
      </c>
      <c r="D222" s="1">
        <v>10512</v>
      </c>
      <c r="E222" s="1">
        <v>10526.75</v>
      </c>
      <c r="F222" s="1">
        <v>246926671</v>
      </c>
      <c r="G222" s="1">
        <v>12254.36</v>
      </c>
      <c r="H222" s="3">
        <f>IF(ISERR(LN(Table21046[[#This Row],[Close]]/E221)),"-",LN(Table21046[[#This Row],[Close]]/E221))</f>
        <v>-6.9390815571901548E-3</v>
      </c>
    </row>
    <row r="223" spans="1:8" x14ac:dyDescent="0.3">
      <c r="A223" s="2">
        <v>43430</v>
      </c>
      <c r="B223" s="1">
        <v>10568.3</v>
      </c>
      <c r="C223" s="1">
        <v>10637.8</v>
      </c>
      <c r="D223" s="1">
        <v>10489.75</v>
      </c>
      <c r="E223" s="1">
        <v>10628.6</v>
      </c>
      <c r="F223" s="1">
        <v>332863041</v>
      </c>
      <c r="G223" s="1">
        <v>15927.25</v>
      </c>
      <c r="H223" s="3">
        <f>IF(ISERR(LN(Table21046[[#This Row],[Close]]/E222)),"-",LN(Table21046[[#This Row],[Close]]/E222))</f>
        <v>9.6288444213244173E-3</v>
      </c>
    </row>
    <row r="224" spans="1:8" x14ac:dyDescent="0.3">
      <c r="A224" s="2">
        <v>43431</v>
      </c>
      <c r="B224" s="1">
        <v>10621.45</v>
      </c>
      <c r="C224" s="1">
        <v>10695.15</v>
      </c>
      <c r="D224" s="1">
        <v>10596.35</v>
      </c>
      <c r="E224" s="1">
        <v>10685.6</v>
      </c>
      <c r="F224" s="1">
        <v>382834178</v>
      </c>
      <c r="G224" s="1">
        <v>17296.28</v>
      </c>
      <c r="H224" s="3">
        <f>IF(ISERR(LN(Table21046[[#This Row],[Close]]/E223)),"-",LN(Table21046[[#This Row],[Close]]/E223))</f>
        <v>5.3485597285956952E-3</v>
      </c>
    </row>
    <row r="225" spans="1:8" x14ac:dyDescent="0.3">
      <c r="A225" s="2">
        <v>43432</v>
      </c>
      <c r="B225" s="1">
        <v>10708.75</v>
      </c>
      <c r="C225" s="1">
        <v>10757.8</v>
      </c>
      <c r="D225" s="1">
        <v>10699.85</v>
      </c>
      <c r="E225" s="1">
        <v>10728.85</v>
      </c>
      <c r="F225" s="1">
        <v>437627174</v>
      </c>
      <c r="G225" s="1">
        <v>17737.28</v>
      </c>
      <c r="H225" s="3">
        <f>IF(ISERR(LN(Table21046[[#This Row],[Close]]/E224)),"-",LN(Table21046[[#This Row],[Close]]/E224))</f>
        <v>4.0393340764166815E-3</v>
      </c>
    </row>
    <row r="226" spans="1:8" x14ac:dyDescent="0.3">
      <c r="A226" s="2">
        <v>43433</v>
      </c>
      <c r="B226" s="1">
        <v>10808.7</v>
      </c>
      <c r="C226" s="1">
        <v>10883.05</v>
      </c>
      <c r="D226" s="1">
        <v>10782.35</v>
      </c>
      <c r="E226" s="1">
        <v>10858.7</v>
      </c>
      <c r="F226" s="1">
        <v>712650890</v>
      </c>
      <c r="G226" s="1">
        <v>26283.43</v>
      </c>
      <c r="H226" s="3">
        <f>IF(ISERR(LN(Table21046[[#This Row],[Close]]/E225)),"-",LN(Table21046[[#This Row],[Close]]/E225))</f>
        <v>1.203022724265825E-2</v>
      </c>
    </row>
    <row r="227" spans="1:8" x14ac:dyDescent="0.3">
      <c r="A227" s="2">
        <v>43434</v>
      </c>
      <c r="B227" s="1">
        <v>10892.1</v>
      </c>
      <c r="C227" s="1">
        <v>10922.45</v>
      </c>
      <c r="D227" s="1">
        <v>10835.1</v>
      </c>
      <c r="E227" s="1">
        <v>10876.75</v>
      </c>
      <c r="F227" s="1">
        <v>467857329</v>
      </c>
      <c r="G227" s="1">
        <v>19964.330000000002</v>
      </c>
      <c r="H227" s="3">
        <f>IF(ISERR(LN(Table21046[[#This Row],[Close]]/E226)),"-",LN(Table21046[[#This Row],[Close]]/E226))</f>
        <v>1.660881568983717E-3</v>
      </c>
    </row>
    <row r="228" spans="1:8" x14ac:dyDescent="0.3">
      <c r="A228" s="2">
        <v>43437</v>
      </c>
      <c r="B228" s="1">
        <v>10930.7</v>
      </c>
      <c r="C228" s="1">
        <v>10941.2</v>
      </c>
      <c r="D228" s="1">
        <v>10845.35</v>
      </c>
      <c r="E228" s="1">
        <v>10883.75</v>
      </c>
      <c r="F228" s="1">
        <v>422358631</v>
      </c>
      <c r="G228" s="1">
        <v>18484.91</v>
      </c>
      <c r="H228" s="3">
        <f>IF(ISERR(LN(Table21046[[#This Row],[Close]]/E227)),"-",LN(Table21046[[#This Row],[Close]]/E227))</f>
        <v>6.4336759187107249E-4</v>
      </c>
    </row>
    <row r="229" spans="1:8" x14ac:dyDescent="0.3">
      <c r="A229" s="2">
        <v>43438</v>
      </c>
      <c r="B229" s="1">
        <v>10877.1</v>
      </c>
      <c r="C229" s="1">
        <v>10890.95</v>
      </c>
      <c r="D229" s="1">
        <v>10833.35</v>
      </c>
      <c r="E229" s="1">
        <v>10869.5</v>
      </c>
      <c r="F229" s="1">
        <v>332137359</v>
      </c>
      <c r="G229" s="1">
        <v>15857.16</v>
      </c>
      <c r="H229" s="3">
        <f>IF(ISERR(LN(Table21046[[#This Row],[Close]]/E228)),"-",LN(Table21046[[#This Row],[Close]]/E228))</f>
        <v>-1.3101492455916805E-3</v>
      </c>
    </row>
    <row r="230" spans="1:8" x14ac:dyDescent="0.3">
      <c r="A230" s="2">
        <v>43439</v>
      </c>
      <c r="B230" s="1">
        <v>10820.45</v>
      </c>
      <c r="C230" s="1">
        <v>10821.05</v>
      </c>
      <c r="D230" s="1">
        <v>10747.95</v>
      </c>
      <c r="E230" s="1">
        <v>10782.9</v>
      </c>
      <c r="F230" s="1">
        <v>322019985</v>
      </c>
      <c r="G230" s="1">
        <v>15176.26</v>
      </c>
      <c r="H230" s="3">
        <f>IF(ISERR(LN(Table21046[[#This Row],[Close]]/E229)),"-",LN(Table21046[[#This Row],[Close]]/E229))</f>
        <v>-7.9991559151610485E-3</v>
      </c>
    </row>
    <row r="231" spans="1:8" x14ac:dyDescent="0.3">
      <c r="A231" s="2">
        <v>43440</v>
      </c>
      <c r="B231" s="1">
        <v>10718.15</v>
      </c>
      <c r="C231" s="1">
        <v>10722.65</v>
      </c>
      <c r="D231" s="1">
        <v>10588.25</v>
      </c>
      <c r="E231" s="1">
        <v>10601.15</v>
      </c>
      <c r="F231" s="1">
        <v>328275196</v>
      </c>
      <c r="G231" s="1">
        <v>16488.87</v>
      </c>
      <c r="H231" s="3">
        <f>IF(ISERR(LN(Table21046[[#This Row],[Close]]/E230)),"-",LN(Table21046[[#This Row],[Close]]/E230))</f>
        <v>-1.6999060200552332E-2</v>
      </c>
    </row>
    <row r="232" spans="1:8" x14ac:dyDescent="0.3">
      <c r="A232" s="2">
        <v>43441</v>
      </c>
      <c r="B232" s="1">
        <v>10644.8</v>
      </c>
      <c r="C232" s="1">
        <v>10704.55</v>
      </c>
      <c r="D232" s="1">
        <v>10599.35</v>
      </c>
      <c r="E232" s="1">
        <v>10693.7</v>
      </c>
      <c r="F232" s="1">
        <v>335849636</v>
      </c>
      <c r="G232" s="1">
        <v>18597.830000000002</v>
      </c>
      <c r="H232" s="3">
        <f>IF(ISERR(LN(Table21046[[#This Row],[Close]]/E231)),"-",LN(Table21046[[#This Row],[Close]]/E231))</f>
        <v>8.6922972197649214E-3</v>
      </c>
    </row>
    <row r="233" spans="1:8" x14ac:dyDescent="0.3">
      <c r="A233" s="2">
        <v>43444</v>
      </c>
      <c r="B233" s="1">
        <v>10508.7</v>
      </c>
      <c r="C233" s="1">
        <v>10558.85</v>
      </c>
      <c r="D233" s="1">
        <v>10474.950000000001</v>
      </c>
      <c r="E233" s="1">
        <v>10488.45</v>
      </c>
      <c r="F233" s="1">
        <v>393097292</v>
      </c>
      <c r="G233" s="1">
        <v>16524.36</v>
      </c>
      <c r="H233" s="3">
        <f>IF(ISERR(LN(Table21046[[#This Row],[Close]]/E232)),"-",LN(Table21046[[#This Row],[Close]]/E232))</f>
        <v>-1.9380131299703507E-2</v>
      </c>
    </row>
    <row r="234" spans="1:8" x14ac:dyDescent="0.3">
      <c r="A234" s="2">
        <v>43445</v>
      </c>
      <c r="B234" s="1">
        <v>10350.049999999999</v>
      </c>
      <c r="C234" s="1">
        <v>10567.15</v>
      </c>
      <c r="D234" s="1">
        <v>10333.85</v>
      </c>
      <c r="E234" s="1">
        <v>10549.15</v>
      </c>
      <c r="F234" s="1">
        <v>438699334</v>
      </c>
      <c r="G234" s="1">
        <v>20112.91</v>
      </c>
      <c r="H234" s="3">
        <f>IF(ISERR(LN(Table21046[[#This Row],[Close]]/E233)),"-",LN(Table21046[[#This Row],[Close]]/E233))</f>
        <v>5.7706362364179642E-3</v>
      </c>
    </row>
    <row r="235" spans="1:8" x14ac:dyDescent="0.3">
      <c r="A235" s="2">
        <v>43446</v>
      </c>
      <c r="B235" s="1">
        <v>10591</v>
      </c>
      <c r="C235" s="1">
        <v>10752.2</v>
      </c>
      <c r="D235" s="1">
        <v>10560.8</v>
      </c>
      <c r="E235" s="1">
        <v>10737.6</v>
      </c>
      <c r="F235" s="1">
        <v>371697496</v>
      </c>
      <c r="G235" s="1">
        <v>17447.45</v>
      </c>
      <c r="H235" s="3">
        <f>IF(ISERR(LN(Table21046[[#This Row],[Close]]/E234)),"-",LN(Table21046[[#This Row],[Close]]/E234))</f>
        <v>1.7706312465975173E-2</v>
      </c>
    </row>
    <row r="236" spans="1:8" x14ac:dyDescent="0.3">
      <c r="A236" s="2">
        <v>43447</v>
      </c>
      <c r="B236" s="1">
        <v>10810.75</v>
      </c>
      <c r="C236" s="1">
        <v>10838.6</v>
      </c>
      <c r="D236" s="1">
        <v>10749.5</v>
      </c>
      <c r="E236" s="1">
        <v>10791.55</v>
      </c>
      <c r="F236" s="1">
        <v>387810061</v>
      </c>
      <c r="G236" s="1">
        <v>17582.8</v>
      </c>
      <c r="H236" s="3">
        <f>IF(ISERR(LN(Table21046[[#This Row],[Close]]/E235)),"-",LN(Table21046[[#This Row],[Close]]/E235))</f>
        <v>5.0118200605062885E-3</v>
      </c>
    </row>
    <row r="237" spans="1:8" x14ac:dyDescent="0.3">
      <c r="A237" s="2">
        <v>43448</v>
      </c>
      <c r="B237" s="1">
        <v>10784.5</v>
      </c>
      <c r="C237" s="1">
        <v>10815.75</v>
      </c>
      <c r="D237" s="1">
        <v>10752.1</v>
      </c>
      <c r="E237" s="1">
        <v>10805.45</v>
      </c>
      <c r="F237" s="1">
        <v>350579275</v>
      </c>
      <c r="G237" s="1">
        <v>14486.1</v>
      </c>
      <c r="H237" s="3">
        <f>IF(ISERR(LN(Table21046[[#This Row],[Close]]/E236)),"-",LN(Table21046[[#This Row],[Close]]/E236))</f>
        <v>1.287215994746788E-3</v>
      </c>
    </row>
    <row r="238" spans="1:8" x14ac:dyDescent="0.3">
      <c r="A238" s="2">
        <v>43451</v>
      </c>
      <c r="B238" s="1">
        <v>10853.2</v>
      </c>
      <c r="C238" s="1">
        <v>10900.35</v>
      </c>
      <c r="D238" s="1">
        <v>10844.85</v>
      </c>
      <c r="E238" s="1">
        <v>10888.35</v>
      </c>
      <c r="F238" s="1">
        <v>306145514</v>
      </c>
      <c r="G238" s="1">
        <v>12528.59</v>
      </c>
      <c r="H238" s="3">
        <f>IF(ISERR(LN(Table21046[[#This Row],[Close]]/E237)),"-",LN(Table21046[[#This Row],[Close]]/E237))</f>
        <v>7.6427738366829845E-3</v>
      </c>
    </row>
    <row r="239" spans="1:8" x14ac:dyDescent="0.3">
      <c r="A239" s="2">
        <v>43452</v>
      </c>
      <c r="B239" s="1">
        <v>10850.9</v>
      </c>
      <c r="C239" s="1">
        <v>10915.4</v>
      </c>
      <c r="D239" s="1">
        <v>10819.1</v>
      </c>
      <c r="E239" s="1">
        <v>10908.7</v>
      </c>
      <c r="F239" s="1">
        <v>294942271</v>
      </c>
      <c r="G239" s="1">
        <v>13556.45</v>
      </c>
      <c r="H239" s="3">
        <f>IF(ISERR(LN(Table21046[[#This Row],[Close]]/E238)),"-",LN(Table21046[[#This Row],[Close]]/E238))</f>
        <v>1.8672256945391607E-3</v>
      </c>
    </row>
    <row r="240" spans="1:8" x14ac:dyDescent="0.3">
      <c r="A240" s="2">
        <v>43453</v>
      </c>
      <c r="B240" s="1">
        <v>10930.55</v>
      </c>
      <c r="C240" s="1">
        <v>10985.15</v>
      </c>
      <c r="D240" s="1">
        <v>10928</v>
      </c>
      <c r="E240" s="1">
        <v>10967.3</v>
      </c>
      <c r="F240" s="1">
        <v>321801803</v>
      </c>
      <c r="G240" s="1">
        <v>17172.64</v>
      </c>
      <c r="H240" s="3">
        <f>IF(ISERR(LN(Table21046[[#This Row],[Close]]/E239)),"-",LN(Table21046[[#This Row],[Close]]/E239))</f>
        <v>5.3574821872709151E-3</v>
      </c>
    </row>
    <row r="241" spans="1:8" x14ac:dyDescent="0.3">
      <c r="A241" s="2">
        <v>43454</v>
      </c>
      <c r="B241" s="1">
        <v>10885.2</v>
      </c>
      <c r="C241" s="1">
        <v>10962.55</v>
      </c>
      <c r="D241" s="1">
        <v>10880.05</v>
      </c>
      <c r="E241" s="1">
        <v>10951.7</v>
      </c>
      <c r="F241" s="1">
        <v>328802751</v>
      </c>
      <c r="G241" s="1">
        <v>14945.94</v>
      </c>
      <c r="H241" s="3">
        <f>IF(ISERR(LN(Table21046[[#This Row],[Close]]/E240)),"-",LN(Table21046[[#This Row],[Close]]/E240))</f>
        <v>-1.4234228417328702E-3</v>
      </c>
    </row>
    <row r="242" spans="1:8" x14ac:dyDescent="0.3">
      <c r="A242" s="2">
        <v>43455</v>
      </c>
      <c r="B242" s="1">
        <v>10944.25</v>
      </c>
      <c r="C242" s="1">
        <v>10963.65</v>
      </c>
      <c r="D242" s="1">
        <v>10738.65</v>
      </c>
      <c r="E242" s="1">
        <v>10754</v>
      </c>
      <c r="F242" s="1">
        <v>389235107</v>
      </c>
      <c r="G242" s="1">
        <v>18663.849999999999</v>
      </c>
      <c r="H242" s="3">
        <f>IF(ISERR(LN(Table21046[[#This Row],[Close]]/E241)),"-",LN(Table21046[[#This Row],[Close]]/E241))</f>
        <v>-1.8216916966364759E-2</v>
      </c>
    </row>
    <row r="243" spans="1:8" x14ac:dyDescent="0.3">
      <c r="A243" s="2">
        <v>43458</v>
      </c>
      <c r="B243" s="1">
        <v>10780.9</v>
      </c>
      <c r="C243" s="1">
        <v>10782.3</v>
      </c>
      <c r="D243" s="1">
        <v>10649.25</v>
      </c>
      <c r="E243" s="1">
        <v>10663.5</v>
      </c>
      <c r="F243" s="1">
        <v>230291344</v>
      </c>
      <c r="G243" s="1">
        <v>10695.6</v>
      </c>
      <c r="H243" s="3">
        <f>IF(ISERR(LN(Table21046[[#This Row],[Close]]/E242)),"-",LN(Table21046[[#This Row],[Close]]/E242))</f>
        <v>-8.4510833319758998E-3</v>
      </c>
    </row>
    <row r="244" spans="1:8" x14ac:dyDescent="0.3">
      <c r="A244" s="2">
        <v>43460</v>
      </c>
      <c r="B244" s="1">
        <v>10635.45</v>
      </c>
      <c r="C244" s="1">
        <v>10747.5</v>
      </c>
      <c r="D244" s="1">
        <v>10534.55</v>
      </c>
      <c r="E244" s="1">
        <v>10729.85</v>
      </c>
      <c r="F244" s="1">
        <v>271942701</v>
      </c>
      <c r="G244" s="1">
        <v>12831.99</v>
      </c>
      <c r="H244" s="3">
        <f>IF(ISERR(LN(Table21046[[#This Row],[Close]]/E243)),"-",LN(Table21046[[#This Row],[Close]]/E243))</f>
        <v>6.2028819926444774E-3</v>
      </c>
    </row>
    <row r="245" spans="1:8" x14ac:dyDescent="0.3">
      <c r="A245" s="2">
        <v>43461</v>
      </c>
      <c r="B245" s="1">
        <v>10817.9</v>
      </c>
      <c r="C245" s="1">
        <v>10834.2</v>
      </c>
      <c r="D245" s="1">
        <v>10764.45</v>
      </c>
      <c r="E245" s="1">
        <v>10779.8</v>
      </c>
      <c r="F245" s="1">
        <v>470160392</v>
      </c>
      <c r="G245" s="1">
        <v>19119.88</v>
      </c>
      <c r="H245" s="3">
        <f>IF(ISERR(LN(Table21046[[#This Row],[Close]]/E244)),"-",LN(Table21046[[#This Row],[Close]]/E244))</f>
        <v>4.6444353848936974E-3</v>
      </c>
    </row>
    <row r="246" spans="1:8" x14ac:dyDescent="0.3">
      <c r="A246" s="2">
        <v>43462</v>
      </c>
      <c r="B246" s="1">
        <v>10820.95</v>
      </c>
      <c r="C246" s="1">
        <v>10893.6</v>
      </c>
      <c r="D246" s="1">
        <v>10817.15</v>
      </c>
      <c r="E246" s="1">
        <v>10859.9</v>
      </c>
      <c r="F246" s="1">
        <v>253086507</v>
      </c>
      <c r="G246" s="1">
        <v>12615.01</v>
      </c>
      <c r="H246" s="3">
        <f>IF(ISERR(LN(Table21046[[#This Row],[Close]]/E245)),"-",LN(Table21046[[#This Row],[Close]]/E245))</f>
        <v>7.4030939272151253E-3</v>
      </c>
    </row>
    <row r="247" spans="1:8" x14ac:dyDescent="0.3">
      <c r="A247" s="2">
        <v>43465</v>
      </c>
      <c r="B247" s="1">
        <v>10913.2</v>
      </c>
      <c r="C247" s="1">
        <v>10923.55</v>
      </c>
      <c r="D247" s="1">
        <v>10853.2</v>
      </c>
      <c r="E247" s="1">
        <v>10862.55</v>
      </c>
      <c r="F247" s="1">
        <v>186494657</v>
      </c>
      <c r="G247" s="1">
        <v>10176.129999999999</v>
      </c>
      <c r="H247" s="3">
        <f>IF(ISERR(LN(Table21046[[#This Row],[Close]]/E246)),"-",LN(Table21046[[#This Row],[Close]]/E246))</f>
        <v>2.4398721259765596E-4</v>
      </c>
    </row>
    <row r="248" spans="1:8" x14ac:dyDescent="0.3">
      <c r="A248" s="2">
        <v>43466</v>
      </c>
      <c r="B248" s="1">
        <v>10881.7</v>
      </c>
      <c r="C248" s="1">
        <v>10923.6</v>
      </c>
      <c r="D248" s="1">
        <v>10807.1</v>
      </c>
      <c r="E248" s="1">
        <v>10910.1</v>
      </c>
      <c r="F248" s="1">
        <v>159404542</v>
      </c>
      <c r="G248" s="1">
        <v>8688.26</v>
      </c>
      <c r="H248" s="3">
        <f>IF(ISERR(LN(Table21046[[#This Row],[Close]]/E247)),"-",LN(Table21046[[#This Row],[Close]]/E247))</f>
        <v>4.3678721329528042E-3</v>
      </c>
    </row>
    <row r="249" spans="1:8" x14ac:dyDescent="0.3">
      <c r="A249" s="2">
        <v>43467</v>
      </c>
      <c r="B249" s="1">
        <v>10868.85</v>
      </c>
      <c r="C249" s="1">
        <v>10895.35</v>
      </c>
      <c r="D249" s="1">
        <v>10735.05</v>
      </c>
      <c r="E249" s="1">
        <v>10792.5</v>
      </c>
      <c r="F249" s="1">
        <v>309665939</v>
      </c>
      <c r="G249" s="1">
        <v>15352.25</v>
      </c>
      <c r="H249" s="3">
        <f>IF(ISERR(LN(Table21046[[#This Row],[Close]]/E248)),"-",LN(Table21046[[#This Row],[Close]]/E248))</f>
        <v>-1.0837517258318774E-2</v>
      </c>
    </row>
    <row r="250" spans="1:8" x14ac:dyDescent="0.3">
      <c r="A250" s="2">
        <v>43468</v>
      </c>
      <c r="B250" s="1">
        <v>10796.8</v>
      </c>
      <c r="C250" s="1">
        <v>10814.05</v>
      </c>
      <c r="D250" s="1">
        <v>10661.25</v>
      </c>
      <c r="E250" s="1">
        <v>10672.25</v>
      </c>
      <c r="F250" s="1">
        <v>286241745</v>
      </c>
      <c r="G250" s="1">
        <v>15030.45</v>
      </c>
      <c r="H250" s="3">
        <f>IF(ISERR(LN(Table21046[[#This Row],[Close]]/E249)),"-",LN(Table21046[[#This Row],[Close]]/E249))</f>
        <v>-1.1204533761500678E-2</v>
      </c>
    </row>
    <row r="251" spans="1:8" x14ac:dyDescent="0.3">
      <c r="A251" s="2">
        <v>43469</v>
      </c>
      <c r="B251" s="1">
        <v>10699.7</v>
      </c>
      <c r="C251" s="1">
        <v>10741.05</v>
      </c>
      <c r="D251" s="1">
        <v>10628.65</v>
      </c>
      <c r="E251" s="1">
        <v>10727.35</v>
      </c>
      <c r="F251" s="1">
        <v>296596655</v>
      </c>
      <c r="G251" s="1">
        <v>14516.74</v>
      </c>
      <c r="H251" s="3">
        <f>IF(ISERR(LN(Table21046[[#This Row],[Close]]/E250)),"-",LN(Table21046[[#This Row],[Close]]/E250))</f>
        <v>5.1496403451855395E-3</v>
      </c>
    </row>
    <row r="252" spans="1:8" x14ac:dyDescent="0.3">
      <c r="A252" s="2">
        <v>43472</v>
      </c>
      <c r="B252" s="1">
        <v>10804.85</v>
      </c>
      <c r="C252" s="1">
        <v>10835.95</v>
      </c>
      <c r="D252" s="1">
        <v>10750.15</v>
      </c>
      <c r="E252" s="1">
        <v>10771.8</v>
      </c>
      <c r="F252" s="1">
        <v>269371080</v>
      </c>
      <c r="G252" s="1">
        <v>12731.29</v>
      </c>
      <c r="H252" s="3">
        <f>IF(ISERR(LN(Table21046[[#This Row],[Close]]/E251)),"-",LN(Table21046[[#This Row],[Close]]/E251))</f>
        <v>4.1350530915205807E-3</v>
      </c>
    </row>
    <row r="253" spans="1:8" x14ac:dyDescent="0.3">
      <c r="A253" s="2">
        <v>43473</v>
      </c>
      <c r="B253" s="1">
        <v>10786.25</v>
      </c>
      <c r="C253" s="1">
        <v>10818.45</v>
      </c>
      <c r="D253" s="1">
        <v>10733.25</v>
      </c>
      <c r="E253" s="1">
        <v>10802.15</v>
      </c>
      <c r="F253" s="1">
        <v>277697672</v>
      </c>
      <c r="G253" s="1">
        <v>13433.48</v>
      </c>
      <c r="H253" s="3">
        <f>IF(ISERR(LN(Table21046[[#This Row],[Close]]/E252)),"-",LN(Table21046[[#This Row],[Close]]/E252))</f>
        <v>2.81358026893282E-3</v>
      </c>
    </row>
    <row r="254" spans="1:8" x14ac:dyDescent="0.3">
      <c r="A254" s="2">
        <v>43474</v>
      </c>
      <c r="B254" s="1">
        <v>10862.4</v>
      </c>
      <c r="C254" s="1">
        <v>10870.4</v>
      </c>
      <c r="D254" s="1">
        <v>10749.4</v>
      </c>
      <c r="E254" s="1">
        <v>10855.15</v>
      </c>
      <c r="F254" s="1">
        <v>333010535</v>
      </c>
      <c r="G254" s="1">
        <v>16213.3</v>
      </c>
      <c r="H254" s="3">
        <f>IF(ISERR(LN(Table21046[[#This Row],[Close]]/E253)),"-",LN(Table21046[[#This Row],[Close]]/E253))</f>
        <v>4.8944333599588354E-3</v>
      </c>
    </row>
    <row r="255" spans="1:8" x14ac:dyDescent="0.3">
      <c r="A255" s="2">
        <v>43475</v>
      </c>
      <c r="B255" s="1">
        <v>10859.35</v>
      </c>
      <c r="C255" s="1">
        <v>10859.35</v>
      </c>
      <c r="D255" s="1">
        <v>10801.8</v>
      </c>
      <c r="E255" s="1">
        <v>10821.6</v>
      </c>
      <c r="F255" s="1">
        <v>254365477</v>
      </c>
      <c r="G255" s="1">
        <v>12031.26</v>
      </c>
      <c r="H255" s="3">
        <f>IF(ISERR(LN(Table21046[[#This Row],[Close]]/E254)),"-",LN(Table21046[[#This Row],[Close]]/E254))</f>
        <v>-3.0954849587457233E-3</v>
      </c>
    </row>
    <row r="256" spans="1:8" x14ac:dyDescent="0.3">
      <c r="A256" s="2">
        <v>43476</v>
      </c>
      <c r="B256" s="1">
        <v>10834.75</v>
      </c>
      <c r="C256" s="1">
        <v>10850.15</v>
      </c>
      <c r="D256" s="1">
        <v>10739.4</v>
      </c>
      <c r="E256" s="1">
        <v>10794.95</v>
      </c>
      <c r="F256" s="1">
        <v>260792200</v>
      </c>
      <c r="G256" s="1">
        <v>13084.6</v>
      </c>
      <c r="H256" s="3">
        <f>IF(ISERR(LN(Table21046[[#This Row],[Close]]/E255)),"-",LN(Table21046[[#This Row],[Close]]/E255))</f>
        <v>-2.4657046107725011E-3</v>
      </c>
    </row>
    <row r="257" spans="1:8" x14ac:dyDescent="0.3">
      <c r="A257" s="2">
        <v>43479</v>
      </c>
      <c r="B257" s="1">
        <v>10807</v>
      </c>
      <c r="C257" s="1">
        <v>10808</v>
      </c>
      <c r="D257" s="1">
        <v>10692.35</v>
      </c>
      <c r="E257" s="1">
        <v>10737.6</v>
      </c>
      <c r="F257" s="1">
        <v>298774178</v>
      </c>
      <c r="G257" s="1">
        <v>12732.57</v>
      </c>
      <c r="H257" s="3">
        <f>IF(ISERR(LN(Table21046[[#This Row],[Close]]/E256)),"-",LN(Table21046[[#This Row],[Close]]/E256))</f>
        <v>-5.32683176023677E-3</v>
      </c>
    </row>
    <row r="258" spans="1:8" x14ac:dyDescent="0.3">
      <c r="A258" s="2">
        <v>43480</v>
      </c>
      <c r="B258" s="1">
        <v>10777.55</v>
      </c>
      <c r="C258" s="1">
        <v>10896.95</v>
      </c>
      <c r="D258" s="1">
        <v>10777.55</v>
      </c>
      <c r="E258" s="1">
        <v>10886.8</v>
      </c>
      <c r="F258" s="1">
        <v>310737078</v>
      </c>
      <c r="G258" s="1">
        <v>14879.91</v>
      </c>
      <c r="H258" s="3">
        <f>IF(ISERR(LN(Table21046[[#This Row],[Close]]/E257)),"-",LN(Table21046[[#This Row],[Close]]/E257))</f>
        <v>1.3799445774800724E-2</v>
      </c>
    </row>
    <row r="259" spans="1:8" x14ac:dyDescent="0.3">
      <c r="A259" s="2">
        <v>43481</v>
      </c>
      <c r="B259" s="1">
        <v>10899.65</v>
      </c>
      <c r="C259" s="1">
        <v>10928.15</v>
      </c>
      <c r="D259" s="1">
        <v>10876.9</v>
      </c>
      <c r="E259" s="1">
        <v>10890.3</v>
      </c>
      <c r="F259" s="1">
        <v>276539042</v>
      </c>
      <c r="G259" s="1">
        <v>13081.63</v>
      </c>
      <c r="H259" s="3">
        <f>IF(ISERR(LN(Table21046[[#This Row],[Close]]/E258)),"-",LN(Table21046[[#This Row],[Close]]/E258))</f>
        <v>3.2143857815191898E-4</v>
      </c>
    </row>
    <row r="260" spans="1:8" x14ac:dyDescent="0.3">
      <c r="A260" s="2">
        <v>43482</v>
      </c>
      <c r="B260" s="1">
        <v>10920.85</v>
      </c>
      <c r="C260" s="1">
        <v>10930.65</v>
      </c>
      <c r="D260" s="1">
        <v>10844.65</v>
      </c>
      <c r="E260" s="1">
        <v>10905.2</v>
      </c>
      <c r="F260" s="1">
        <v>271676319</v>
      </c>
      <c r="G260" s="1">
        <v>13215.83</v>
      </c>
      <c r="H260" s="3">
        <f>IF(ISERR(LN(Table21046[[#This Row],[Close]]/E259)),"-",LN(Table21046[[#This Row],[Close]]/E259))</f>
        <v>1.3672549215348114E-3</v>
      </c>
    </row>
    <row r="261" spans="1:8" x14ac:dyDescent="0.3">
      <c r="A261" s="2">
        <v>43483</v>
      </c>
      <c r="B261" s="1">
        <v>10914.85</v>
      </c>
      <c r="C261" s="1">
        <v>10928.2</v>
      </c>
      <c r="D261" s="1">
        <v>10852.2</v>
      </c>
      <c r="E261" s="1">
        <v>10906.95</v>
      </c>
      <c r="F261" s="1">
        <v>323814108</v>
      </c>
      <c r="G261" s="1">
        <v>16408.830000000002</v>
      </c>
      <c r="H261" s="3">
        <f>IF(ISERR(LN(Table21046[[#This Row],[Close]]/E260)),"-",LN(Table21046[[#This Row],[Close]]/E260))</f>
        <v>1.6046102779907089E-4</v>
      </c>
    </row>
    <row r="262" spans="1:8" x14ac:dyDescent="0.3">
      <c r="A262" s="2">
        <v>43486</v>
      </c>
      <c r="B262" s="1">
        <v>10919.35</v>
      </c>
      <c r="C262" s="1">
        <v>10987.45</v>
      </c>
      <c r="D262" s="1">
        <v>10885.75</v>
      </c>
      <c r="E262" s="1">
        <v>10961.85</v>
      </c>
      <c r="F262" s="1">
        <v>288829125</v>
      </c>
      <c r="G262" s="1">
        <v>17289.7</v>
      </c>
      <c r="H262" s="3">
        <f>IF(ISERR(LN(Table21046[[#This Row],[Close]]/E261)),"-",LN(Table21046[[#This Row],[Close]]/E261))</f>
        <v>5.0208621718052576E-3</v>
      </c>
    </row>
    <row r="263" spans="1:8" x14ac:dyDescent="0.3">
      <c r="A263" s="2">
        <v>43487</v>
      </c>
      <c r="B263" s="1">
        <v>10949.8</v>
      </c>
      <c r="C263" s="1">
        <v>10949.8</v>
      </c>
      <c r="D263" s="1">
        <v>10864.15</v>
      </c>
      <c r="E263" s="1">
        <v>10922.75</v>
      </c>
      <c r="F263" s="1">
        <v>300768112</v>
      </c>
      <c r="G263" s="1">
        <v>17483.62</v>
      </c>
      <c r="H263" s="3">
        <f>IF(ISERR(LN(Table21046[[#This Row],[Close]]/E262)),"-",LN(Table21046[[#This Row],[Close]]/E262))</f>
        <v>-3.573292781569112E-3</v>
      </c>
    </row>
    <row r="264" spans="1:8" x14ac:dyDescent="0.3">
      <c r="A264" s="2">
        <v>43488</v>
      </c>
      <c r="B264" s="1">
        <v>10931.05</v>
      </c>
      <c r="C264" s="1">
        <v>10944.8</v>
      </c>
      <c r="D264" s="1">
        <v>10811.95</v>
      </c>
      <c r="E264" s="1">
        <v>10831.5</v>
      </c>
      <c r="F264" s="1">
        <v>298876314</v>
      </c>
      <c r="G264" s="1">
        <v>14736.91</v>
      </c>
      <c r="H264" s="3">
        <f>IF(ISERR(LN(Table21046[[#This Row],[Close]]/E263)),"-",LN(Table21046[[#This Row],[Close]]/E263))</f>
        <v>-8.3892145371514976E-3</v>
      </c>
    </row>
    <row r="265" spans="1:8" x14ac:dyDescent="0.3">
      <c r="A265" s="2">
        <v>43489</v>
      </c>
      <c r="B265" s="1">
        <v>10844.05</v>
      </c>
      <c r="C265" s="1">
        <v>10866.6</v>
      </c>
      <c r="D265" s="1">
        <v>10798.65</v>
      </c>
      <c r="E265" s="1">
        <v>10849.8</v>
      </c>
      <c r="F265" s="1">
        <v>361082096</v>
      </c>
      <c r="G265" s="1">
        <v>15298.48</v>
      </c>
      <c r="H265" s="3">
        <f>IF(ISERR(LN(Table21046[[#This Row],[Close]]/E264)),"-",LN(Table21046[[#This Row],[Close]]/E264))</f>
        <v>1.6880910596428552E-3</v>
      </c>
    </row>
    <row r="266" spans="1:8" x14ac:dyDescent="0.3">
      <c r="A266" s="2">
        <v>43490</v>
      </c>
      <c r="B266" s="1">
        <v>10859.75</v>
      </c>
      <c r="C266" s="1">
        <v>10931.7</v>
      </c>
      <c r="D266" s="1">
        <v>10756.45</v>
      </c>
      <c r="E266" s="1">
        <v>10780.55</v>
      </c>
      <c r="F266" s="1">
        <v>463444758</v>
      </c>
      <c r="G266" s="1">
        <v>20542.36</v>
      </c>
      <c r="H266" s="3">
        <f>IF(ISERR(LN(Table21046[[#This Row],[Close]]/E265)),"-",LN(Table21046[[#This Row],[Close]]/E265))</f>
        <v>-6.403062049334338E-3</v>
      </c>
    </row>
    <row r="267" spans="1:8" x14ac:dyDescent="0.3">
      <c r="A267" s="2">
        <v>43493</v>
      </c>
      <c r="B267" s="1">
        <v>10792.45</v>
      </c>
      <c r="C267" s="1">
        <v>10804.45</v>
      </c>
      <c r="D267" s="1">
        <v>10630.95</v>
      </c>
      <c r="E267" s="1">
        <v>10661.55</v>
      </c>
      <c r="F267" s="1">
        <v>419682627</v>
      </c>
      <c r="G267" s="1">
        <v>21144.33</v>
      </c>
      <c r="H267" s="3">
        <f>IF(ISERR(LN(Table21046[[#This Row],[Close]]/E266)),"-",LN(Table21046[[#This Row],[Close]]/E266))</f>
        <v>-1.1099773042754829E-2</v>
      </c>
    </row>
    <row r="268" spans="1:8" x14ac:dyDescent="0.3">
      <c r="A268" s="2">
        <v>43494</v>
      </c>
      <c r="B268" s="1">
        <v>10653.7</v>
      </c>
      <c r="C268" s="1">
        <v>10690.35</v>
      </c>
      <c r="D268" s="1">
        <v>10583.65</v>
      </c>
      <c r="E268" s="1">
        <v>10652.2</v>
      </c>
      <c r="F268" s="1">
        <v>356908994</v>
      </c>
      <c r="G268" s="1">
        <v>18832.060000000001</v>
      </c>
      <c r="H268" s="3">
        <f>IF(ISERR(LN(Table21046[[#This Row],[Close]]/E267)),"-",LN(Table21046[[#This Row],[Close]]/E267))</f>
        <v>-8.7736795259221625E-4</v>
      </c>
    </row>
    <row r="269" spans="1:8" x14ac:dyDescent="0.3">
      <c r="A269" s="2">
        <v>43495</v>
      </c>
      <c r="B269" s="1">
        <v>10702.25</v>
      </c>
      <c r="C269" s="1">
        <v>10710.2</v>
      </c>
      <c r="D269" s="1">
        <v>10612.85</v>
      </c>
      <c r="E269" s="1">
        <v>10651.8</v>
      </c>
      <c r="F269" s="1">
        <v>410107910</v>
      </c>
      <c r="G269" s="1">
        <v>21214.81</v>
      </c>
      <c r="H269" s="3">
        <f>IF(ISERR(LN(Table21046[[#This Row],[Close]]/E268)),"-",LN(Table21046[[#This Row],[Close]]/E268))</f>
        <v>-3.7551633500580681E-5</v>
      </c>
    </row>
    <row r="270" spans="1:8" x14ac:dyDescent="0.3">
      <c r="A270" s="2">
        <v>43496</v>
      </c>
      <c r="B270" s="1">
        <v>10690.55</v>
      </c>
      <c r="C270" s="1">
        <v>10838.05</v>
      </c>
      <c r="D270" s="1">
        <v>10678.55</v>
      </c>
      <c r="E270" s="1">
        <v>10830.95</v>
      </c>
      <c r="F270" s="1">
        <v>604818027</v>
      </c>
      <c r="G270" s="1">
        <v>27471.18</v>
      </c>
      <c r="H270" s="3">
        <f>IF(ISERR(LN(Table21046[[#This Row],[Close]]/E269)),"-",LN(Table21046[[#This Row],[Close]]/E269))</f>
        <v>1.6678884505362462E-2</v>
      </c>
    </row>
    <row r="271" spans="1:8" x14ac:dyDescent="0.3">
      <c r="A271" s="2">
        <v>43497</v>
      </c>
      <c r="B271" s="1">
        <v>10851.35</v>
      </c>
      <c r="C271" s="1">
        <v>10983.45</v>
      </c>
      <c r="D271" s="1">
        <v>10813.45</v>
      </c>
      <c r="E271" s="1">
        <v>10893.65</v>
      </c>
      <c r="F271" s="1">
        <v>482272661</v>
      </c>
      <c r="G271" s="1">
        <v>23112.37</v>
      </c>
      <c r="H271" s="3">
        <f>IF(ISERR(LN(Table21046[[#This Row],[Close]]/E270)),"-",LN(Table21046[[#This Row],[Close]]/E270))</f>
        <v>5.7722742045844006E-3</v>
      </c>
    </row>
    <row r="272" spans="1:8" x14ac:dyDescent="0.3">
      <c r="A272" s="2">
        <v>43500</v>
      </c>
      <c r="B272" s="1">
        <v>10876.75</v>
      </c>
      <c r="C272" s="1">
        <v>10927.9</v>
      </c>
      <c r="D272" s="1">
        <v>10814.15</v>
      </c>
      <c r="E272" s="1">
        <v>10912.25</v>
      </c>
      <c r="F272" s="1">
        <v>318300039</v>
      </c>
      <c r="G272" s="1">
        <v>15478.81</v>
      </c>
      <c r="H272" s="3">
        <f>IF(ISERR(LN(Table21046[[#This Row],[Close]]/E271)),"-",LN(Table21046[[#This Row],[Close]]/E271))</f>
        <v>1.7059607272313906E-3</v>
      </c>
    </row>
    <row r="273" spans="1:8" x14ac:dyDescent="0.3">
      <c r="A273" s="2">
        <v>43501</v>
      </c>
      <c r="B273" s="1">
        <v>10908.65</v>
      </c>
      <c r="C273" s="1">
        <v>10956.7</v>
      </c>
      <c r="D273" s="1">
        <v>10886.7</v>
      </c>
      <c r="E273" s="1">
        <v>10934.35</v>
      </c>
      <c r="F273" s="1">
        <v>268095127</v>
      </c>
      <c r="G273" s="1">
        <v>13435.13</v>
      </c>
      <c r="H273" s="3">
        <f>IF(ISERR(LN(Table21046[[#This Row],[Close]]/E272)),"-",LN(Table21046[[#This Row],[Close]]/E272))</f>
        <v>2.0231988079203052E-3</v>
      </c>
    </row>
    <row r="274" spans="1:8" x14ac:dyDescent="0.3">
      <c r="A274" s="2">
        <v>43502</v>
      </c>
      <c r="B274" s="1">
        <v>10965.1</v>
      </c>
      <c r="C274" s="1">
        <v>11072.6</v>
      </c>
      <c r="D274" s="1">
        <v>10962.7</v>
      </c>
      <c r="E274" s="1">
        <v>11062.45</v>
      </c>
      <c r="F274" s="1">
        <v>298510497</v>
      </c>
      <c r="G274" s="1">
        <v>15172.85</v>
      </c>
      <c r="H274" s="3">
        <f>IF(ISERR(LN(Table21046[[#This Row],[Close]]/E273)),"-",LN(Table21046[[#This Row],[Close]]/E273))</f>
        <v>1.1647280346053989E-2</v>
      </c>
    </row>
    <row r="275" spans="1:8" x14ac:dyDescent="0.3">
      <c r="A275" s="2">
        <v>43503</v>
      </c>
      <c r="B275" s="1">
        <v>11070.45</v>
      </c>
      <c r="C275" s="1">
        <v>11118.1</v>
      </c>
      <c r="D275" s="1">
        <v>11043.6</v>
      </c>
      <c r="E275" s="1">
        <v>11069.4</v>
      </c>
      <c r="F275" s="1">
        <v>263544426</v>
      </c>
      <c r="G275" s="1">
        <v>13542.69</v>
      </c>
      <c r="H275" s="3">
        <f>IF(ISERR(LN(Table21046[[#This Row],[Close]]/E274)),"-",LN(Table21046[[#This Row],[Close]]/E274))</f>
        <v>6.2805415981511683E-4</v>
      </c>
    </row>
    <row r="276" spans="1:8" x14ac:dyDescent="0.3">
      <c r="A276" s="2">
        <v>43504</v>
      </c>
      <c r="B276" s="1">
        <v>11023.5</v>
      </c>
      <c r="C276" s="1">
        <v>11041.2</v>
      </c>
      <c r="D276" s="1">
        <v>10925.45</v>
      </c>
      <c r="E276" s="1">
        <v>10943.6</v>
      </c>
      <c r="F276" s="1">
        <v>352787419</v>
      </c>
      <c r="G276" s="1">
        <v>15507.05</v>
      </c>
      <c r="H276" s="3">
        <f>IF(ISERR(LN(Table21046[[#This Row],[Close]]/E275)),"-",LN(Table21046[[#This Row],[Close]]/E275))</f>
        <v>-1.1429734205002075E-2</v>
      </c>
    </row>
    <row r="277" spans="1:8" x14ac:dyDescent="0.3">
      <c r="A277" s="2">
        <v>43507</v>
      </c>
      <c r="B277" s="1">
        <v>10930.9</v>
      </c>
      <c r="C277" s="1">
        <v>10930.9</v>
      </c>
      <c r="D277" s="1">
        <v>10857.1</v>
      </c>
      <c r="E277" s="1">
        <v>10888.8</v>
      </c>
      <c r="F277" s="1">
        <v>285985383</v>
      </c>
      <c r="G277" s="1">
        <v>13818.92</v>
      </c>
      <c r="H277" s="3">
        <f>IF(ISERR(LN(Table21046[[#This Row],[Close]]/E276)),"-",LN(Table21046[[#This Row],[Close]]/E276))</f>
        <v>-5.0200724689087872E-3</v>
      </c>
    </row>
    <row r="278" spans="1:8" x14ac:dyDescent="0.3">
      <c r="A278" s="2">
        <v>43508</v>
      </c>
      <c r="B278" s="1">
        <v>10879.7</v>
      </c>
      <c r="C278" s="1">
        <v>10910.9</v>
      </c>
      <c r="D278" s="1">
        <v>10823.8</v>
      </c>
      <c r="E278" s="1">
        <v>10831.4</v>
      </c>
      <c r="F278" s="1">
        <v>292314643</v>
      </c>
      <c r="G278" s="1">
        <v>14424.78</v>
      </c>
      <c r="H278" s="3">
        <f>IF(ISERR(LN(Table21046[[#This Row],[Close]]/E277)),"-",LN(Table21046[[#This Row],[Close]]/E277))</f>
        <v>-5.2854148327613464E-3</v>
      </c>
    </row>
    <row r="279" spans="1:8" x14ac:dyDescent="0.3">
      <c r="A279" s="2">
        <v>43509</v>
      </c>
      <c r="B279" s="1">
        <v>10870.55</v>
      </c>
      <c r="C279" s="1">
        <v>10891.65</v>
      </c>
      <c r="D279" s="1">
        <v>10772.1</v>
      </c>
      <c r="E279" s="1">
        <v>10793.65</v>
      </c>
      <c r="F279" s="1">
        <v>321958549</v>
      </c>
      <c r="G279" s="1">
        <v>15360.98</v>
      </c>
      <c r="H279" s="3">
        <f>IF(ISERR(LN(Table21046[[#This Row],[Close]]/E278)),"-",LN(Table21046[[#This Row],[Close]]/E278))</f>
        <v>-3.4913249537601204E-3</v>
      </c>
    </row>
    <row r="280" spans="1:8" x14ac:dyDescent="0.3">
      <c r="A280" s="2">
        <v>43510</v>
      </c>
      <c r="B280" s="1">
        <v>10786.1</v>
      </c>
      <c r="C280" s="1">
        <v>10792.7</v>
      </c>
      <c r="D280" s="1">
        <v>10718.75</v>
      </c>
      <c r="E280" s="1">
        <v>10746.05</v>
      </c>
      <c r="F280" s="1">
        <v>627041405</v>
      </c>
      <c r="G280" s="1">
        <v>20797.41</v>
      </c>
      <c r="H280" s="3">
        <f>IF(ISERR(LN(Table21046[[#This Row],[Close]]/E279)),"-",LN(Table21046[[#This Row],[Close]]/E279))</f>
        <v>-4.4197530593000694E-3</v>
      </c>
    </row>
    <row r="281" spans="1:8" x14ac:dyDescent="0.3">
      <c r="A281" s="2">
        <v>43511</v>
      </c>
      <c r="B281" s="1">
        <v>10780.25</v>
      </c>
      <c r="C281" s="1">
        <v>10785.75</v>
      </c>
      <c r="D281" s="1">
        <v>10620.4</v>
      </c>
      <c r="E281" s="1">
        <v>10724.4</v>
      </c>
      <c r="F281" s="1">
        <v>521876968</v>
      </c>
      <c r="G281" s="1">
        <v>20733.95</v>
      </c>
      <c r="H281" s="3">
        <f>IF(ISERR(LN(Table21046[[#This Row],[Close]]/E280)),"-",LN(Table21046[[#This Row],[Close]]/E280))</f>
        <v>-2.0167259966956514E-3</v>
      </c>
    </row>
    <row r="282" spans="1:8" x14ac:dyDescent="0.3">
      <c r="A282" s="2">
        <v>43514</v>
      </c>
      <c r="B282" s="1">
        <v>10738.65</v>
      </c>
      <c r="C282" s="1">
        <v>10759.9</v>
      </c>
      <c r="D282" s="1">
        <v>10628.4</v>
      </c>
      <c r="E282" s="1">
        <v>10640.95</v>
      </c>
      <c r="F282" s="1">
        <v>345440240</v>
      </c>
      <c r="G282" s="1">
        <v>14903.19</v>
      </c>
      <c r="H282" s="3">
        <f>IF(ISERR(LN(Table21046[[#This Row],[Close]]/E281)),"-",LN(Table21046[[#This Row],[Close]]/E281))</f>
        <v>-7.8117535511575027E-3</v>
      </c>
    </row>
    <row r="283" spans="1:8" x14ac:dyDescent="0.3">
      <c r="A283" s="2">
        <v>43515</v>
      </c>
      <c r="B283" s="1">
        <v>10636.7</v>
      </c>
      <c r="C283" s="1">
        <v>10722.85</v>
      </c>
      <c r="D283" s="1">
        <v>10585.65</v>
      </c>
      <c r="E283" s="1">
        <v>10604.35</v>
      </c>
      <c r="F283" s="1">
        <v>291507060</v>
      </c>
      <c r="G283" s="1">
        <v>13765.01</v>
      </c>
      <c r="H283" s="3">
        <f>IF(ISERR(LN(Table21046[[#This Row],[Close]]/E282)),"-",LN(Table21046[[#This Row],[Close]]/E282))</f>
        <v>-3.4454713472979819E-3</v>
      </c>
    </row>
    <row r="284" spans="1:8" x14ac:dyDescent="0.3">
      <c r="A284" s="2">
        <v>43516</v>
      </c>
      <c r="B284" s="1">
        <v>10655.45</v>
      </c>
      <c r="C284" s="1">
        <v>10752.7</v>
      </c>
      <c r="D284" s="1">
        <v>10646.4</v>
      </c>
      <c r="E284" s="1">
        <v>10735.45</v>
      </c>
      <c r="F284" s="1">
        <v>289195306</v>
      </c>
      <c r="G284" s="1">
        <v>13209.71</v>
      </c>
      <c r="H284" s="3">
        <f>IF(ISERR(LN(Table21046[[#This Row],[Close]]/E283)),"-",LN(Table21046[[#This Row],[Close]]/E283))</f>
        <v>1.2287055114099292E-2</v>
      </c>
    </row>
    <row r="285" spans="1:8" x14ac:dyDescent="0.3">
      <c r="A285" s="2">
        <v>43517</v>
      </c>
      <c r="B285" s="1">
        <v>10744.1</v>
      </c>
      <c r="C285" s="1">
        <v>10808.85</v>
      </c>
      <c r="D285" s="1">
        <v>10721.5</v>
      </c>
      <c r="E285" s="1">
        <v>10789.85</v>
      </c>
      <c r="F285" s="1">
        <v>279584955</v>
      </c>
      <c r="G285" s="1">
        <v>14758.5</v>
      </c>
      <c r="H285" s="3">
        <f>IF(ISERR(LN(Table21046[[#This Row],[Close]]/E284)),"-",LN(Table21046[[#This Row],[Close]]/E284))</f>
        <v>5.0545280036699341E-3</v>
      </c>
    </row>
    <row r="286" spans="1:8" x14ac:dyDescent="0.3">
      <c r="A286" s="2">
        <v>43518</v>
      </c>
      <c r="B286" s="1">
        <v>10782.7</v>
      </c>
      <c r="C286" s="1">
        <v>10801.55</v>
      </c>
      <c r="D286" s="1">
        <v>10758.4</v>
      </c>
      <c r="E286" s="1">
        <v>10791.65</v>
      </c>
      <c r="F286" s="1">
        <v>396846597</v>
      </c>
      <c r="G286" s="1">
        <v>24386.42</v>
      </c>
      <c r="H286" s="3">
        <f>IF(ISERR(LN(Table21046[[#This Row],[Close]]/E285)),"-",LN(Table21046[[#This Row],[Close]]/E285))</f>
        <v>1.6680953633189361E-4</v>
      </c>
    </row>
    <row r="287" spans="1:8" x14ac:dyDescent="0.3">
      <c r="A287" s="2">
        <v>43521</v>
      </c>
      <c r="B287" s="1">
        <v>10813.25</v>
      </c>
      <c r="C287" s="1">
        <v>10887.1</v>
      </c>
      <c r="D287" s="1">
        <v>10788.05</v>
      </c>
      <c r="E287" s="1">
        <v>10880.1</v>
      </c>
      <c r="F287" s="1">
        <v>385905142</v>
      </c>
      <c r="G287" s="1">
        <v>16466.09</v>
      </c>
      <c r="H287" s="3">
        <f>IF(ISERR(LN(Table21046[[#This Row],[Close]]/E286)),"-",LN(Table21046[[#This Row],[Close]]/E286))</f>
        <v>8.1627456131734746E-3</v>
      </c>
    </row>
    <row r="288" spans="1:8" x14ac:dyDescent="0.3">
      <c r="A288" s="2">
        <v>43522</v>
      </c>
      <c r="B288" s="1">
        <v>10775.3</v>
      </c>
      <c r="C288" s="1">
        <v>10888.75</v>
      </c>
      <c r="D288" s="1">
        <v>10729.3</v>
      </c>
      <c r="E288" s="1">
        <v>10835.3</v>
      </c>
      <c r="F288" s="1">
        <v>414954476</v>
      </c>
      <c r="G288" s="1">
        <v>19186.75</v>
      </c>
      <c r="H288" s="3">
        <f>IF(ISERR(LN(Table21046[[#This Row],[Close]]/E287)),"-",LN(Table21046[[#This Row],[Close]]/E287))</f>
        <v>-4.1261099090206159E-3</v>
      </c>
    </row>
    <row r="289" spans="1:8" x14ac:dyDescent="0.3">
      <c r="A289" s="2">
        <v>43523</v>
      </c>
      <c r="B289" s="1">
        <v>10881.2</v>
      </c>
      <c r="C289" s="1">
        <v>10939.7</v>
      </c>
      <c r="D289" s="1">
        <v>10751.2</v>
      </c>
      <c r="E289" s="1">
        <v>10806.65</v>
      </c>
      <c r="F289" s="1">
        <v>381080073</v>
      </c>
      <c r="G289" s="1">
        <v>18313.849999999999</v>
      </c>
      <c r="H289" s="3">
        <f>IF(ISERR(LN(Table21046[[#This Row],[Close]]/E288)),"-",LN(Table21046[[#This Row],[Close]]/E288))</f>
        <v>-2.6476372726424741E-3</v>
      </c>
    </row>
    <row r="290" spans="1:8" x14ac:dyDescent="0.3">
      <c r="A290" s="2">
        <v>43524</v>
      </c>
      <c r="B290" s="1">
        <v>10865.7</v>
      </c>
      <c r="C290" s="1">
        <v>10865.7</v>
      </c>
      <c r="D290" s="1">
        <v>10784.85</v>
      </c>
      <c r="E290" s="1">
        <v>10792.5</v>
      </c>
      <c r="F290" s="1">
        <v>644159018</v>
      </c>
      <c r="G290" s="1">
        <v>27123.34</v>
      </c>
      <c r="H290" s="3">
        <f>IF(ISERR(LN(Table21046[[#This Row],[Close]]/E289)),"-",LN(Table21046[[#This Row],[Close]]/E289))</f>
        <v>-1.3102369328699957E-3</v>
      </c>
    </row>
    <row r="291" spans="1:8" x14ac:dyDescent="0.3">
      <c r="A291" s="2">
        <v>43525</v>
      </c>
      <c r="B291" s="1">
        <v>10842.65</v>
      </c>
      <c r="C291" s="1">
        <v>10877.9</v>
      </c>
      <c r="D291" s="1">
        <v>10823.1</v>
      </c>
      <c r="E291" s="1">
        <v>10863.5</v>
      </c>
      <c r="F291" s="1">
        <v>308526309</v>
      </c>
      <c r="G291" s="1">
        <v>15010.06</v>
      </c>
      <c r="H291" s="3">
        <f>IF(ISERR(LN(Table21046[[#This Row],[Close]]/E290)),"-",LN(Table21046[[#This Row],[Close]]/E290))</f>
        <v>6.5570977456633371E-3</v>
      </c>
    </row>
    <row r="292" spans="1:8" x14ac:dyDescent="0.3">
      <c r="A292" s="2">
        <v>43529</v>
      </c>
      <c r="B292" s="1">
        <v>10864.85</v>
      </c>
      <c r="C292" s="1">
        <v>10994.9</v>
      </c>
      <c r="D292" s="1">
        <v>10817</v>
      </c>
      <c r="E292" s="1">
        <v>10987.45</v>
      </c>
      <c r="F292" s="1">
        <v>373220239</v>
      </c>
      <c r="G292" s="1">
        <v>17960.03</v>
      </c>
      <c r="H292" s="3">
        <f>IF(ISERR(LN(Table21046[[#This Row],[Close]]/E291)),"-",LN(Table21046[[#This Row],[Close]]/E291))</f>
        <v>1.1345166182071391E-2</v>
      </c>
    </row>
    <row r="293" spans="1:8" x14ac:dyDescent="0.3">
      <c r="A293" s="2">
        <v>43530</v>
      </c>
      <c r="B293" s="1">
        <v>11024.85</v>
      </c>
      <c r="C293" s="1">
        <v>11062.3</v>
      </c>
      <c r="D293" s="1">
        <v>10998.85</v>
      </c>
      <c r="E293" s="1">
        <v>11053</v>
      </c>
      <c r="F293" s="1">
        <v>372550850</v>
      </c>
      <c r="G293" s="1">
        <v>17850.93</v>
      </c>
      <c r="H293" s="3">
        <f>IF(ISERR(LN(Table21046[[#This Row],[Close]]/E292)),"-",LN(Table21046[[#This Row],[Close]]/E292))</f>
        <v>5.9481719535880405E-3</v>
      </c>
    </row>
    <row r="294" spans="1:8" x14ac:dyDescent="0.3">
      <c r="A294" s="2">
        <v>43531</v>
      </c>
      <c r="B294" s="1">
        <v>11077.95</v>
      </c>
      <c r="C294" s="1">
        <v>11089.05</v>
      </c>
      <c r="D294" s="1">
        <v>11027.1</v>
      </c>
      <c r="E294" s="1">
        <v>11058.2</v>
      </c>
      <c r="F294" s="1">
        <v>321208766</v>
      </c>
      <c r="G294" s="1">
        <v>15321.68</v>
      </c>
      <c r="H294" s="3">
        <f>IF(ISERR(LN(Table21046[[#This Row],[Close]]/E293)),"-",LN(Table21046[[#This Row],[Close]]/E293))</f>
        <v>4.7034987661157636E-4</v>
      </c>
    </row>
    <row r="295" spans="1:8" x14ac:dyDescent="0.3">
      <c r="A295" s="2">
        <v>43532</v>
      </c>
      <c r="B295" s="1">
        <v>11038.85</v>
      </c>
      <c r="C295" s="1">
        <v>11049</v>
      </c>
      <c r="D295" s="1">
        <v>11008.95</v>
      </c>
      <c r="E295" s="1">
        <v>11035.4</v>
      </c>
      <c r="F295" s="1">
        <v>326569833</v>
      </c>
      <c r="G295" s="1">
        <v>14369.77</v>
      </c>
      <c r="H295" s="3">
        <f>IF(ISERR(LN(Table21046[[#This Row],[Close]]/E294)),"-",LN(Table21046[[#This Row],[Close]]/E294))</f>
        <v>-2.0639468528230618E-3</v>
      </c>
    </row>
    <row r="296" spans="1:8" x14ac:dyDescent="0.3">
      <c r="A296" s="2">
        <v>43535</v>
      </c>
      <c r="B296" s="1">
        <v>11068.75</v>
      </c>
      <c r="C296" s="1">
        <v>11180.9</v>
      </c>
      <c r="D296" s="1">
        <v>11059.85</v>
      </c>
      <c r="E296" s="1">
        <v>11168.05</v>
      </c>
      <c r="F296" s="1">
        <v>352242287</v>
      </c>
      <c r="G296" s="1">
        <v>17349.95</v>
      </c>
      <c r="H296" s="3">
        <f>IF(ISERR(LN(Table21046[[#This Row],[Close]]/E295)),"-",LN(Table21046[[#This Row],[Close]]/E295))</f>
        <v>1.1948735734751558E-2</v>
      </c>
    </row>
    <row r="297" spans="1:8" x14ac:dyDescent="0.3">
      <c r="A297" s="2">
        <v>43536</v>
      </c>
      <c r="B297" s="1">
        <v>11231.35</v>
      </c>
      <c r="C297" s="1">
        <v>11320.4</v>
      </c>
      <c r="D297" s="1">
        <v>11227</v>
      </c>
      <c r="E297" s="1">
        <v>11301.2</v>
      </c>
      <c r="F297" s="1">
        <v>391310519</v>
      </c>
      <c r="G297" s="1">
        <v>20861.349999999999</v>
      </c>
      <c r="H297" s="3">
        <f>IF(ISERR(LN(Table21046[[#This Row],[Close]]/E296)),"-",LN(Table21046[[#This Row],[Close]]/E296))</f>
        <v>1.1851891682945155E-2</v>
      </c>
    </row>
    <row r="298" spans="1:8" x14ac:dyDescent="0.3">
      <c r="A298" s="2">
        <v>43537</v>
      </c>
      <c r="B298" s="1">
        <v>11326.2</v>
      </c>
      <c r="C298" s="1">
        <v>11352.3</v>
      </c>
      <c r="D298" s="1">
        <v>11276.6</v>
      </c>
      <c r="E298" s="1">
        <v>11341.7</v>
      </c>
      <c r="F298" s="1">
        <v>382996187</v>
      </c>
      <c r="G298" s="1">
        <v>20851.669999999998</v>
      </c>
      <c r="H298" s="3">
        <f>IF(ISERR(LN(Table21046[[#This Row],[Close]]/E297)),"-",LN(Table21046[[#This Row],[Close]]/E297))</f>
        <v>3.5772841102276773E-3</v>
      </c>
    </row>
    <row r="299" spans="1:8" x14ac:dyDescent="0.3">
      <c r="A299" s="2">
        <v>43538</v>
      </c>
      <c r="B299" s="1">
        <v>11382.5</v>
      </c>
      <c r="C299" s="1">
        <v>11383.45</v>
      </c>
      <c r="D299" s="1">
        <v>11313.75</v>
      </c>
      <c r="E299" s="1">
        <v>11343.25</v>
      </c>
      <c r="F299" s="1">
        <v>294480678</v>
      </c>
      <c r="G299" s="1">
        <v>15661.05</v>
      </c>
      <c r="H299" s="3">
        <f>IF(ISERR(LN(Table21046[[#This Row],[Close]]/E298)),"-",LN(Table21046[[#This Row],[Close]]/E298))</f>
        <v>1.3665447818145347E-4</v>
      </c>
    </row>
    <row r="300" spans="1:8" x14ac:dyDescent="0.3">
      <c r="A300" s="2">
        <v>43539</v>
      </c>
      <c r="B300" s="1">
        <v>11376.85</v>
      </c>
      <c r="C300" s="1">
        <v>11487</v>
      </c>
      <c r="D300" s="1">
        <v>11370.8</v>
      </c>
      <c r="E300" s="1">
        <v>11426.85</v>
      </c>
      <c r="F300" s="1">
        <v>463704896</v>
      </c>
      <c r="G300" s="1">
        <v>25143.26</v>
      </c>
      <c r="H300" s="3">
        <f>IF(ISERR(LN(Table21046[[#This Row],[Close]]/E299)),"-",LN(Table21046[[#This Row],[Close]]/E299))</f>
        <v>7.3429959147711344E-3</v>
      </c>
    </row>
    <row r="301" spans="1:8" x14ac:dyDescent="0.3">
      <c r="A301" s="2">
        <v>43542</v>
      </c>
      <c r="B301" s="1">
        <v>11473.85</v>
      </c>
      <c r="C301" s="1">
        <v>11530.15</v>
      </c>
      <c r="D301" s="1">
        <v>11412.5</v>
      </c>
      <c r="E301" s="1">
        <v>11462.2</v>
      </c>
      <c r="F301" s="1">
        <v>320250041</v>
      </c>
      <c r="G301" s="1">
        <v>16942.22</v>
      </c>
      <c r="H301" s="3">
        <f>IF(ISERR(LN(Table21046[[#This Row],[Close]]/E300)),"-",LN(Table21046[[#This Row],[Close]]/E300))</f>
        <v>3.0888156656173325E-3</v>
      </c>
    </row>
    <row r="302" spans="1:8" x14ac:dyDescent="0.3">
      <c r="A302" s="2">
        <v>43543</v>
      </c>
      <c r="B302" s="1">
        <v>11500.3</v>
      </c>
      <c r="C302" s="1">
        <v>11543.85</v>
      </c>
      <c r="D302" s="1">
        <v>11451.25</v>
      </c>
      <c r="E302" s="1">
        <v>11532.4</v>
      </c>
      <c r="F302" s="1">
        <v>326099667</v>
      </c>
      <c r="G302" s="1">
        <v>16179.92</v>
      </c>
      <c r="H302" s="3">
        <f>IF(ISERR(LN(Table21046[[#This Row],[Close]]/E301)),"-",LN(Table21046[[#This Row],[Close]]/E301))</f>
        <v>6.1058003263835944E-3</v>
      </c>
    </row>
    <row r="303" spans="1:8" x14ac:dyDescent="0.3">
      <c r="A303" s="2">
        <v>43544</v>
      </c>
      <c r="B303" s="1">
        <v>11553.35</v>
      </c>
      <c r="C303" s="1">
        <v>11556.1</v>
      </c>
      <c r="D303" s="1">
        <v>11503.1</v>
      </c>
      <c r="E303" s="1">
        <v>11521.05</v>
      </c>
      <c r="F303" s="1">
        <v>366298049</v>
      </c>
      <c r="G303" s="1">
        <v>18311.439999999999</v>
      </c>
      <c r="H303" s="3">
        <f>IF(ISERR(LN(Table21046[[#This Row],[Close]]/E302)),"-",LN(Table21046[[#This Row],[Close]]/E302))</f>
        <v>-9.8466831793539802E-4</v>
      </c>
    </row>
    <row r="304" spans="1:8" x14ac:dyDescent="0.3">
      <c r="A304" s="2">
        <v>43546</v>
      </c>
      <c r="B304" s="1">
        <v>11549.2</v>
      </c>
      <c r="C304" s="1">
        <v>11572.8</v>
      </c>
      <c r="D304" s="1">
        <v>11434.55</v>
      </c>
      <c r="E304" s="1">
        <v>11456.9</v>
      </c>
      <c r="F304" s="1">
        <v>386193935</v>
      </c>
      <c r="G304" s="1">
        <v>19755.740000000002</v>
      </c>
      <c r="H304" s="3">
        <f>IF(ISERR(LN(Table21046[[#This Row],[Close]]/E303)),"-",LN(Table21046[[#This Row],[Close]]/E303))</f>
        <v>-5.5836283625349536E-3</v>
      </c>
    </row>
    <row r="305" spans="1:8" x14ac:dyDescent="0.3">
      <c r="A305" s="2">
        <v>43549</v>
      </c>
      <c r="B305" s="1">
        <v>11395.65</v>
      </c>
      <c r="C305" s="1">
        <v>11395.65</v>
      </c>
      <c r="D305" s="1">
        <v>11311.6</v>
      </c>
      <c r="E305" s="1">
        <v>11354.25</v>
      </c>
      <c r="F305" s="1">
        <v>294459196</v>
      </c>
      <c r="G305" s="1">
        <v>14101.14</v>
      </c>
      <c r="H305" s="3">
        <f>IF(ISERR(LN(Table21046[[#This Row],[Close]]/E304)),"-",LN(Table21046[[#This Row],[Close]]/E304))</f>
        <v>-9.0000454070535869E-3</v>
      </c>
    </row>
    <row r="306" spans="1:8" x14ac:dyDescent="0.3">
      <c r="A306" s="2">
        <v>43550</v>
      </c>
      <c r="B306" s="1">
        <v>11375.2</v>
      </c>
      <c r="C306" s="1">
        <v>11496.75</v>
      </c>
      <c r="D306" s="1">
        <v>11352.45</v>
      </c>
      <c r="E306" s="1">
        <v>11483.25</v>
      </c>
      <c r="F306" s="1">
        <v>282575496</v>
      </c>
      <c r="G306" s="1">
        <v>14611.68</v>
      </c>
      <c r="H306" s="3">
        <f>IF(ISERR(LN(Table21046[[#This Row],[Close]]/E305)),"-",LN(Table21046[[#This Row],[Close]]/E305))</f>
        <v>1.1297328693216403E-2</v>
      </c>
    </row>
    <row r="307" spans="1:8" x14ac:dyDescent="0.3">
      <c r="A307" s="2">
        <v>43551</v>
      </c>
      <c r="B307" s="1">
        <v>11531.45</v>
      </c>
      <c r="C307" s="1">
        <v>11546.2</v>
      </c>
      <c r="D307" s="1">
        <v>11413</v>
      </c>
      <c r="E307" s="1">
        <v>11445.05</v>
      </c>
      <c r="F307" s="1">
        <v>350446089</v>
      </c>
      <c r="G307" s="1">
        <v>18356.52</v>
      </c>
      <c r="H307" s="3">
        <f>IF(ISERR(LN(Table21046[[#This Row],[Close]]/E306)),"-",LN(Table21046[[#This Row],[Close]]/E306))</f>
        <v>-3.3321297562249825E-3</v>
      </c>
    </row>
    <row r="308" spans="1:8" x14ac:dyDescent="0.3">
      <c r="A308" s="2">
        <v>43552</v>
      </c>
      <c r="B308" s="1">
        <v>11463.65</v>
      </c>
      <c r="C308" s="1">
        <v>11588.5</v>
      </c>
      <c r="D308" s="1">
        <v>11452.45</v>
      </c>
      <c r="E308" s="1">
        <v>11570</v>
      </c>
      <c r="F308" s="1">
        <v>527678809</v>
      </c>
      <c r="G308" s="1">
        <v>25719.65</v>
      </c>
      <c r="H308" s="3">
        <f>IF(ISERR(LN(Table21046[[#This Row],[Close]]/E307)),"-",LN(Table21046[[#This Row],[Close]]/E307))</f>
        <v>1.085821909063313E-2</v>
      </c>
    </row>
    <row r="309" spans="1:8" x14ac:dyDescent="0.3">
      <c r="A309" s="2">
        <v>43553</v>
      </c>
      <c r="B309" s="1">
        <v>11625.45</v>
      </c>
      <c r="C309" s="1">
        <v>11630.35</v>
      </c>
      <c r="D309" s="1">
        <v>11570.15</v>
      </c>
      <c r="E309" s="1">
        <v>11623.9</v>
      </c>
      <c r="F309" s="1">
        <v>416276981</v>
      </c>
      <c r="G309" s="1">
        <v>20515.25</v>
      </c>
      <c r="H309" s="3">
        <f>IF(ISERR(LN(Table21046[[#This Row],[Close]]/E308)),"-",LN(Table21046[[#This Row],[Close]]/E308))</f>
        <v>4.6477821348202336E-3</v>
      </c>
    </row>
    <row r="310" spans="1:8" x14ac:dyDescent="0.3">
      <c r="A310" s="2">
        <v>43556</v>
      </c>
      <c r="B310" s="1">
        <v>11665.2</v>
      </c>
      <c r="C310" s="1">
        <v>11738.1</v>
      </c>
      <c r="D310" s="1">
        <v>11644.75</v>
      </c>
      <c r="E310" s="1">
        <v>11669.15</v>
      </c>
      <c r="F310" s="1">
        <v>379572660</v>
      </c>
      <c r="G310" s="1">
        <v>18977.990000000002</v>
      </c>
      <c r="H310" s="3">
        <f>IF(ISERR(LN(Table21046[[#This Row],[Close]]/E309)),"-",LN(Table21046[[#This Row],[Close]]/E309))</f>
        <v>3.8852839728881735E-3</v>
      </c>
    </row>
    <row r="311" spans="1:8" x14ac:dyDescent="0.3">
      <c r="A311" s="2">
        <v>43557</v>
      </c>
      <c r="B311" s="1">
        <v>11711.55</v>
      </c>
      <c r="C311" s="1">
        <v>11729.35</v>
      </c>
      <c r="D311" s="1">
        <v>11655.85</v>
      </c>
      <c r="E311" s="1">
        <v>11713.2</v>
      </c>
      <c r="F311" s="1">
        <v>386131413</v>
      </c>
      <c r="G311" s="1">
        <v>18673.7</v>
      </c>
      <c r="H311" s="3">
        <f>IF(ISERR(LN(Table21046[[#This Row],[Close]]/E310)),"-",LN(Table21046[[#This Row],[Close]]/E310))</f>
        <v>3.7678036734890082E-3</v>
      </c>
    </row>
    <row r="312" spans="1:8" x14ac:dyDescent="0.3">
      <c r="A312" s="2">
        <v>43558</v>
      </c>
      <c r="B312" s="1">
        <v>11735.3</v>
      </c>
      <c r="C312" s="1">
        <v>11761</v>
      </c>
      <c r="D312" s="1">
        <v>11629.15</v>
      </c>
      <c r="E312" s="1">
        <v>11643.95</v>
      </c>
      <c r="F312" s="1">
        <v>365760070</v>
      </c>
      <c r="G312" s="1">
        <v>19050.95</v>
      </c>
      <c r="H312" s="3">
        <f>IF(ISERR(LN(Table21046[[#This Row],[Close]]/E311)),"-",LN(Table21046[[#This Row],[Close]]/E311))</f>
        <v>-5.9296791696504684E-3</v>
      </c>
    </row>
    <row r="313" spans="1:8" x14ac:dyDescent="0.3">
      <c r="A313" s="2">
        <v>43559</v>
      </c>
      <c r="B313" s="1">
        <v>11660.2</v>
      </c>
      <c r="C313" s="1">
        <v>11662.55</v>
      </c>
      <c r="D313" s="1">
        <v>11559.2</v>
      </c>
      <c r="E313" s="1">
        <v>11598</v>
      </c>
      <c r="F313" s="1">
        <v>349029830</v>
      </c>
      <c r="G313" s="1">
        <v>19713.009999999998</v>
      </c>
      <c r="H313" s="3">
        <f>IF(ISERR(LN(Table21046[[#This Row],[Close]]/E312)),"-",LN(Table21046[[#This Row],[Close]]/E312))</f>
        <v>-3.9540623628834554E-3</v>
      </c>
    </row>
    <row r="314" spans="1:8" x14ac:dyDescent="0.3">
      <c r="A314" s="2">
        <v>43560</v>
      </c>
      <c r="B314" s="1">
        <v>11638.4</v>
      </c>
      <c r="C314" s="1">
        <v>11689.65</v>
      </c>
      <c r="D314" s="1">
        <v>11609.5</v>
      </c>
      <c r="E314" s="1">
        <v>11665.95</v>
      </c>
      <c r="F314" s="1">
        <v>266665797</v>
      </c>
      <c r="G314" s="1">
        <v>15000.35</v>
      </c>
      <c r="H314" s="3">
        <f>IF(ISERR(LN(Table21046[[#This Row],[Close]]/E313)),"-",LN(Table21046[[#This Row],[Close]]/E313))</f>
        <v>5.8416729088147249E-3</v>
      </c>
    </row>
    <row r="315" spans="1:8" x14ac:dyDescent="0.3">
      <c r="A315" s="2">
        <v>43563</v>
      </c>
      <c r="B315" s="1">
        <v>11704.35</v>
      </c>
      <c r="C315" s="1">
        <v>11710.3</v>
      </c>
      <c r="D315" s="1">
        <v>11549.1</v>
      </c>
      <c r="E315" s="1">
        <v>11604.5</v>
      </c>
      <c r="F315" s="1">
        <v>260932608</v>
      </c>
      <c r="G315" s="1">
        <v>14203.96</v>
      </c>
      <c r="H315" s="3">
        <f>IF(ISERR(LN(Table21046[[#This Row],[Close]]/E314)),"-",LN(Table21046[[#This Row],[Close]]/E314))</f>
        <v>-5.2813884420512712E-3</v>
      </c>
    </row>
    <row r="316" spans="1:8" x14ac:dyDescent="0.3">
      <c r="A316" s="2">
        <v>43564</v>
      </c>
      <c r="B316" s="1">
        <v>11612.05</v>
      </c>
      <c r="C316" s="1">
        <v>11683.9</v>
      </c>
      <c r="D316" s="1">
        <v>11569.7</v>
      </c>
      <c r="E316" s="1">
        <v>11671.95</v>
      </c>
      <c r="F316" s="1">
        <v>300467538</v>
      </c>
      <c r="G316" s="1">
        <v>15984.39</v>
      </c>
      <c r="H316" s="3">
        <f>IF(ISERR(LN(Table21046[[#This Row],[Close]]/E315)),"-",LN(Table21046[[#This Row],[Close]]/E315))</f>
        <v>5.7955735342997616E-3</v>
      </c>
    </row>
    <row r="317" spans="1:8" x14ac:dyDescent="0.3">
      <c r="A317" s="2">
        <v>43565</v>
      </c>
      <c r="B317" s="1">
        <v>11646.85</v>
      </c>
      <c r="C317" s="1">
        <v>11680.05</v>
      </c>
      <c r="D317" s="1">
        <v>11571.75</v>
      </c>
      <c r="E317" s="1">
        <v>11584.3</v>
      </c>
      <c r="F317" s="1">
        <v>359941110</v>
      </c>
      <c r="G317" s="1">
        <v>22258.46</v>
      </c>
      <c r="H317" s="3">
        <f>IF(ISERR(LN(Table21046[[#This Row],[Close]]/E316)),"-",LN(Table21046[[#This Row],[Close]]/E316))</f>
        <v>-7.5377943572383106E-3</v>
      </c>
    </row>
    <row r="318" spans="1:8" x14ac:dyDescent="0.3">
      <c r="A318" s="2">
        <v>43566</v>
      </c>
      <c r="B318" s="1">
        <v>11592.55</v>
      </c>
      <c r="C318" s="1">
        <v>11606.7</v>
      </c>
      <c r="D318" s="1">
        <v>11550.55</v>
      </c>
      <c r="E318" s="1">
        <v>11596.7</v>
      </c>
      <c r="F318" s="1">
        <v>279775726</v>
      </c>
      <c r="G318" s="1">
        <v>14332.2</v>
      </c>
      <c r="H318" s="3">
        <f>IF(ISERR(LN(Table21046[[#This Row],[Close]]/E317)),"-",LN(Table21046[[#This Row],[Close]]/E317))</f>
        <v>1.0698417827284545E-3</v>
      </c>
    </row>
    <row r="319" spans="1:8" x14ac:dyDescent="0.3">
      <c r="A319" s="2">
        <v>43567</v>
      </c>
      <c r="B319" s="1">
        <v>11612.85</v>
      </c>
      <c r="C319" s="1">
        <v>11657.35</v>
      </c>
      <c r="D319" s="1">
        <v>11578.8</v>
      </c>
      <c r="E319" s="1">
        <v>11643.45</v>
      </c>
      <c r="F319" s="1">
        <v>246006184</v>
      </c>
      <c r="G319" s="1">
        <v>13598.61</v>
      </c>
      <c r="H319" s="3">
        <f>IF(ISERR(LN(Table21046[[#This Row],[Close]]/E318)),"-",LN(Table21046[[#This Row],[Close]]/E318))</f>
        <v>4.0232152597085759E-3</v>
      </c>
    </row>
    <row r="320" spans="1:8" x14ac:dyDescent="0.3">
      <c r="A320" s="2">
        <v>43570</v>
      </c>
      <c r="B320" s="1">
        <v>11667</v>
      </c>
      <c r="C320" s="1">
        <v>11704.6</v>
      </c>
      <c r="D320" s="1">
        <v>11648.25</v>
      </c>
      <c r="E320" s="1">
        <v>11690.35</v>
      </c>
      <c r="F320" s="1">
        <v>289996075</v>
      </c>
      <c r="G320" s="1">
        <v>15635.79</v>
      </c>
      <c r="H320" s="3">
        <f>IF(ISERR(LN(Table21046[[#This Row],[Close]]/E319)),"-",LN(Table21046[[#This Row],[Close]]/E319))</f>
        <v>4.01992501503014E-3</v>
      </c>
    </row>
    <row r="321" spans="1:8" x14ac:dyDescent="0.3">
      <c r="A321" s="2">
        <v>43571</v>
      </c>
      <c r="B321" s="1">
        <v>11736.2</v>
      </c>
      <c r="C321" s="1">
        <v>11810.95</v>
      </c>
      <c r="D321" s="1">
        <v>11731.55</v>
      </c>
      <c r="E321" s="1">
        <v>11787.15</v>
      </c>
      <c r="F321" s="1">
        <v>354315040</v>
      </c>
      <c r="G321" s="1">
        <v>17585.48</v>
      </c>
      <c r="H321" s="3">
        <f>IF(ISERR(LN(Table21046[[#This Row],[Close]]/E320)),"-",LN(Table21046[[#This Row],[Close]]/E320))</f>
        <v>8.2462398923668495E-3</v>
      </c>
    </row>
    <row r="322" spans="1:8" x14ac:dyDescent="0.3">
      <c r="A322" s="2">
        <v>43573</v>
      </c>
      <c r="B322" s="1">
        <v>11856.15</v>
      </c>
      <c r="C322" s="1">
        <v>11856.15</v>
      </c>
      <c r="D322" s="1">
        <v>11738.5</v>
      </c>
      <c r="E322" s="1">
        <v>11752.8</v>
      </c>
      <c r="F322" s="1">
        <v>339653709</v>
      </c>
      <c r="G322" s="1">
        <v>18271.27</v>
      </c>
      <c r="H322" s="3">
        <f>IF(ISERR(LN(Table21046[[#This Row],[Close]]/E321)),"-",LN(Table21046[[#This Row],[Close]]/E321))</f>
        <v>-2.9184449738277464E-3</v>
      </c>
    </row>
    <row r="323" spans="1:8" x14ac:dyDescent="0.3">
      <c r="A323" s="2">
        <v>43577</v>
      </c>
      <c r="B323" s="1">
        <v>11727.05</v>
      </c>
      <c r="C323" s="1">
        <v>11727.05</v>
      </c>
      <c r="D323" s="1">
        <v>11583.95</v>
      </c>
      <c r="E323" s="1">
        <v>11594.45</v>
      </c>
      <c r="F323" s="1">
        <v>260356055</v>
      </c>
      <c r="G323" s="1">
        <v>13754.12</v>
      </c>
      <c r="H323" s="3">
        <f>IF(ISERR(LN(Table21046[[#This Row],[Close]]/E322)),"-",LN(Table21046[[#This Row],[Close]]/E322))</f>
        <v>-1.3564974730520374E-2</v>
      </c>
    </row>
    <row r="324" spans="1:8" x14ac:dyDescent="0.3">
      <c r="A324" s="2">
        <v>43578</v>
      </c>
      <c r="B324" s="1">
        <v>11612.95</v>
      </c>
      <c r="C324" s="1">
        <v>11645.95</v>
      </c>
      <c r="D324" s="1">
        <v>11564.8</v>
      </c>
      <c r="E324" s="1">
        <v>11575.95</v>
      </c>
      <c r="F324" s="1">
        <v>272544486</v>
      </c>
      <c r="G324" s="1">
        <v>14500.53</v>
      </c>
      <c r="H324" s="3">
        <f>IF(ISERR(LN(Table21046[[#This Row],[Close]]/E323)),"-",LN(Table21046[[#This Row],[Close]]/E323))</f>
        <v>-1.5968653049767416E-3</v>
      </c>
    </row>
    <row r="325" spans="1:8" x14ac:dyDescent="0.3">
      <c r="A325" s="2">
        <v>43579</v>
      </c>
      <c r="B325" s="1">
        <v>11601.5</v>
      </c>
      <c r="C325" s="1">
        <v>11740.85</v>
      </c>
      <c r="D325" s="1">
        <v>11578.85</v>
      </c>
      <c r="E325" s="1">
        <v>11726.15</v>
      </c>
      <c r="F325" s="1">
        <v>335196513</v>
      </c>
      <c r="G325" s="1">
        <v>17046.66</v>
      </c>
      <c r="H325" s="3">
        <f>IF(ISERR(LN(Table21046[[#This Row],[Close]]/E324)),"-",LN(Table21046[[#This Row],[Close]]/E324))</f>
        <v>1.2891720507584971E-2</v>
      </c>
    </row>
    <row r="326" spans="1:8" x14ac:dyDescent="0.3">
      <c r="A326" s="2">
        <v>43580</v>
      </c>
      <c r="B326" s="1">
        <v>11735.7</v>
      </c>
      <c r="C326" s="1">
        <v>11796.75</v>
      </c>
      <c r="D326" s="1">
        <v>11624.3</v>
      </c>
      <c r="E326" s="1">
        <v>11641.8</v>
      </c>
      <c r="F326" s="1">
        <v>604360395</v>
      </c>
      <c r="G326" s="1">
        <v>28254.3</v>
      </c>
      <c r="H326" s="3">
        <f>IF(ISERR(LN(Table21046[[#This Row],[Close]]/E325)),"-",LN(Table21046[[#This Row],[Close]]/E325))</f>
        <v>-7.2193210230233834E-3</v>
      </c>
    </row>
    <row r="327" spans="1:8" x14ac:dyDescent="0.3">
      <c r="A327" s="2">
        <v>43581</v>
      </c>
      <c r="B327" s="1">
        <v>11683.75</v>
      </c>
      <c r="C327" s="1">
        <v>11762.9</v>
      </c>
      <c r="D327" s="1">
        <v>11661.75</v>
      </c>
      <c r="E327" s="1">
        <v>11754.65</v>
      </c>
      <c r="F327" s="1">
        <v>333483764</v>
      </c>
      <c r="G327" s="1">
        <v>18098.830000000002</v>
      </c>
      <c r="H327" s="3">
        <f>IF(ISERR(LN(Table21046[[#This Row],[Close]]/E326)),"-",LN(Table21046[[#This Row],[Close]]/E326))</f>
        <v>9.6468374616017465E-3</v>
      </c>
    </row>
    <row r="328" spans="1:8" x14ac:dyDescent="0.3">
      <c r="A328" s="2">
        <v>43585</v>
      </c>
      <c r="B328" s="1">
        <v>11748.75</v>
      </c>
      <c r="C328" s="1">
        <v>11756.25</v>
      </c>
      <c r="D328" s="1">
        <v>11655.9</v>
      </c>
      <c r="E328" s="1">
        <v>11748.15</v>
      </c>
      <c r="F328" s="1">
        <v>532630874</v>
      </c>
      <c r="G328" s="1">
        <v>23324.98</v>
      </c>
      <c r="H328" s="3">
        <f>IF(ISERR(LN(Table21046[[#This Row],[Close]]/E327)),"-",LN(Table21046[[#This Row],[Close]]/E327))</f>
        <v>-5.531255991390112E-4</v>
      </c>
    </row>
    <row r="329" spans="1:8" x14ac:dyDescent="0.3">
      <c r="A329" s="2">
        <v>43587</v>
      </c>
      <c r="B329" s="1">
        <v>11725.55</v>
      </c>
      <c r="C329" s="1">
        <v>11789.3</v>
      </c>
      <c r="D329" s="1">
        <v>11699.55</v>
      </c>
      <c r="E329" s="1">
        <v>11724.75</v>
      </c>
      <c r="F329" s="1">
        <v>380278045</v>
      </c>
      <c r="G329" s="1">
        <v>17790.060000000001</v>
      </c>
      <c r="H329" s="3">
        <f>IF(ISERR(LN(Table21046[[#This Row],[Close]]/E328)),"-",LN(Table21046[[#This Row],[Close]]/E328))</f>
        <v>-1.9937892422010914E-3</v>
      </c>
    </row>
    <row r="330" spans="1:8" x14ac:dyDescent="0.3">
      <c r="A330" s="2">
        <v>43588</v>
      </c>
      <c r="B330" s="1">
        <v>11722.6</v>
      </c>
      <c r="C330" s="1">
        <v>11770.9</v>
      </c>
      <c r="D330" s="1">
        <v>11699.35</v>
      </c>
      <c r="E330" s="1">
        <v>11712.25</v>
      </c>
      <c r="F330" s="1">
        <v>305519934</v>
      </c>
      <c r="G330" s="1">
        <v>15156.32</v>
      </c>
      <c r="H330" s="3">
        <f>IF(ISERR(LN(Table21046[[#This Row],[Close]]/E329)),"-",LN(Table21046[[#This Row],[Close]]/E329))</f>
        <v>-1.0666895238500144E-3</v>
      </c>
    </row>
    <row r="331" spans="1:8" x14ac:dyDescent="0.3">
      <c r="A331" s="2">
        <v>43591</v>
      </c>
      <c r="B331" s="1">
        <v>11605.8</v>
      </c>
      <c r="C331" s="1">
        <v>11632.55</v>
      </c>
      <c r="D331" s="1">
        <v>11571.35</v>
      </c>
      <c r="E331" s="1">
        <v>11598.25</v>
      </c>
      <c r="F331" s="1">
        <v>299046480</v>
      </c>
      <c r="G331" s="1">
        <v>14703.42</v>
      </c>
      <c r="H331" s="3">
        <f>IF(ISERR(LN(Table21046[[#This Row],[Close]]/E330)),"-",LN(Table21046[[#This Row],[Close]]/E330))</f>
        <v>-9.7810779570294496E-3</v>
      </c>
    </row>
    <row r="332" spans="1:8" x14ac:dyDescent="0.3">
      <c r="A332" s="2">
        <v>43592</v>
      </c>
      <c r="B332" s="1">
        <v>11651.5</v>
      </c>
      <c r="C332" s="1">
        <v>11657.05</v>
      </c>
      <c r="D332" s="1">
        <v>11484.45</v>
      </c>
      <c r="E332" s="1">
        <v>11497.9</v>
      </c>
      <c r="F332" s="1">
        <v>337495624</v>
      </c>
      <c r="G332" s="1">
        <v>16632.84</v>
      </c>
      <c r="H332" s="3">
        <f>IF(ISERR(LN(Table21046[[#This Row],[Close]]/E331)),"-",LN(Table21046[[#This Row],[Close]]/E331))</f>
        <v>-8.6898146639726396E-3</v>
      </c>
    </row>
    <row r="333" spans="1:8" x14ac:dyDescent="0.3">
      <c r="A333" s="2">
        <v>43593</v>
      </c>
      <c r="B333" s="1">
        <v>11478.7</v>
      </c>
      <c r="C333" s="1">
        <v>11479.1</v>
      </c>
      <c r="D333" s="1">
        <v>11346.95</v>
      </c>
      <c r="E333" s="1">
        <v>11359.45</v>
      </c>
      <c r="F333" s="1">
        <v>372826025</v>
      </c>
      <c r="G333" s="1">
        <v>17440.009999999998</v>
      </c>
      <c r="H333" s="3">
        <f>IF(ISERR(LN(Table21046[[#This Row],[Close]]/E332)),"-",LN(Table21046[[#This Row],[Close]]/E332))</f>
        <v>-1.2114413370574466E-2</v>
      </c>
    </row>
    <row r="334" spans="1:8" x14ac:dyDescent="0.3">
      <c r="A334" s="2">
        <v>43594</v>
      </c>
      <c r="B334" s="1">
        <v>11322.4</v>
      </c>
      <c r="C334" s="1">
        <v>11357.6</v>
      </c>
      <c r="D334" s="1">
        <v>11255.05</v>
      </c>
      <c r="E334" s="1">
        <v>11301.8</v>
      </c>
      <c r="F334" s="1">
        <v>373028059</v>
      </c>
      <c r="G334" s="1">
        <v>17602.86</v>
      </c>
      <c r="H334" s="3">
        <f>IF(ISERR(LN(Table21046[[#This Row],[Close]]/E333)),"-",LN(Table21046[[#This Row],[Close]]/E333))</f>
        <v>-5.087991559915908E-3</v>
      </c>
    </row>
    <row r="335" spans="1:8" x14ac:dyDescent="0.3">
      <c r="A335" s="2">
        <v>43595</v>
      </c>
      <c r="B335" s="1">
        <v>11314.15</v>
      </c>
      <c r="C335" s="1">
        <v>11345.8</v>
      </c>
      <c r="D335" s="1">
        <v>11251.05</v>
      </c>
      <c r="E335" s="1">
        <v>11278.9</v>
      </c>
      <c r="F335" s="1">
        <v>387323416</v>
      </c>
      <c r="G335" s="1">
        <v>18085.189999999999</v>
      </c>
      <c r="H335" s="3">
        <f>IF(ISERR(LN(Table21046[[#This Row],[Close]]/E334)),"-",LN(Table21046[[#This Row],[Close]]/E334))</f>
        <v>-2.0282814838106025E-3</v>
      </c>
    </row>
    <row r="336" spans="1:8" x14ac:dyDescent="0.3">
      <c r="A336" s="2">
        <v>43598</v>
      </c>
      <c r="B336" s="1">
        <v>11258.7</v>
      </c>
      <c r="C336" s="1">
        <v>11300.2</v>
      </c>
      <c r="D336" s="1">
        <v>11125.6</v>
      </c>
      <c r="E336" s="1">
        <v>11148.2</v>
      </c>
      <c r="F336" s="1">
        <v>357586433</v>
      </c>
      <c r="G336" s="1">
        <v>16722.91</v>
      </c>
      <c r="H336" s="3">
        <f>IF(ISERR(LN(Table21046[[#This Row],[Close]]/E335)),"-",LN(Table21046[[#This Row],[Close]]/E335))</f>
        <v>-1.1655673687732526E-2</v>
      </c>
    </row>
    <row r="337" spans="1:8" x14ac:dyDescent="0.3">
      <c r="A337" s="2">
        <v>43599</v>
      </c>
      <c r="B337" s="1">
        <v>11151.65</v>
      </c>
      <c r="C337" s="1">
        <v>11294.75</v>
      </c>
      <c r="D337" s="1">
        <v>11108.3</v>
      </c>
      <c r="E337" s="1">
        <v>11222.05</v>
      </c>
      <c r="F337" s="1">
        <v>398122725</v>
      </c>
      <c r="G337" s="1">
        <v>19906.38</v>
      </c>
      <c r="H337" s="3">
        <f>IF(ISERR(LN(Table21046[[#This Row],[Close]]/E336)),"-",LN(Table21046[[#This Row],[Close]]/E336))</f>
        <v>6.6025429561064782E-3</v>
      </c>
    </row>
    <row r="338" spans="1:8" x14ac:dyDescent="0.3">
      <c r="A338" s="2">
        <v>43600</v>
      </c>
      <c r="B338" s="1">
        <v>11271.7</v>
      </c>
      <c r="C338" s="1">
        <v>11286.8</v>
      </c>
      <c r="D338" s="1">
        <v>11136.95</v>
      </c>
      <c r="E338" s="1">
        <v>11157</v>
      </c>
      <c r="F338" s="1">
        <v>414174258</v>
      </c>
      <c r="G338" s="1">
        <v>17931.75</v>
      </c>
      <c r="H338" s="3">
        <f>IF(ISERR(LN(Table21046[[#This Row],[Close]]/E337)),"-",LN(Table21046[[#This Row],[Close]]/E337))</f>
        <v>-5.8134892415845994E-3</v>
      </c>
    </row>
    <row r="339" spans="1:8" x14ac:dyDescent="0.3">
      <c r="A339" s="2">
        <v>43601</v>
      </c>
      <c r="B339" s="1">
        <v>11180.35</v>
      </c>
      <c r="C339" s="1">
        <v>11281.55</v>
      </c>
      <c r="D339" s="1">
        <v>11143.35</v>
      </c>
      <c r="E339" s="1">
        <v>11257.1</v>
      </c>
      <c r="F339" s="1">
        <v>350734572</v>
      </c>
      <c r="G339" s="1">
        <v>15629.57</v>
      </c>
      <c r="H339" s="3">
        <f>IF(ISERR(LN(Table21046[[#This Row],[Close]]/E338)),"-",LN(Table21046[[#This Row],[Close]]/E338))</f>
        <v>8.9319370836315384E-3</v>
      </c>
    </row>
    <row r="340" spans="1:8" x14ac:dyDescent="0.3">
      <c r="A340" s="2">
        <v>43602</v>
      </c>
      <c r="B340" s="1">
        <v>11261.9</v>
      </c>
      <c r="C340" s="1">
        <v>11426.15</v>
      </c>
      <c r="D340" s="1">
        <v>11259.85</v>
      </c>
      <c r="E340" s="1">
        <v>11407.15</v>
      </c>
      <c r="F340" s="1">
        <v>412109200</v>
      </c>
      <c r="G340" s="1">
        <v>20177.63</v>
      </c>
      <c r="H340" s="3">
        <f>IF(ISERR(LN(Table21046[[#This Row],[Close]]/E339)),"-",LN(Table21046[[#This Row],[Close]]/E339))</f>
        <v>1.324131108491434E-2</v>
      </c>
    </row>
    <row r="341" spans="1:8" x14ac:dyDescent="0.3">
      <c r="A341" s="2">
        <v>43605</v>
      </c>
      <c r="B341" s="1">
        <v>11651.9</v>
      </c>
      <c r="C341" s="1">
        <v>11845.2</v>
      </c>
      <c r="D341" s="1">
        <v>11591.7</v>
      </c>
      <c r="E341" s="1">
        <v>11828.25</v>
      </c>
      <c r="F341" s="1">
        <v>452096261</v>
      </c>
      <c r="G341" s="1">
        <v>25223.78</v>
      </c>
      <c r="H341" s="3">
        <f>IF(ISERR(LN(Table21046[[#This Row],[Close]]/E340)),"-",LN(Table21046[[#This Row],[Close]]/E340))</f>
        <v>3.6250386274051208E-2</v>
      </c>
    </row>
    <row r="342" spans="1:8" x14ac:dyDescent="0.3">
      <c r="A342" s="2">
        <v>43606</v>
      </c>
      <c r="B342" s="1">
        <v>11863.65</v>
      </c>
      <c r="C342" s="1">
        <v>11883.55</v>
      </c>
      <c r="D342" s="1">
        <v>11682.8</v>
      </c>
      <c r="E342" s="1">
        <v>11709.1</v>
      </c>
      <c r="F342" s="1">
        <v>381038129</v>
      </c>
      <c r="G342" s="1">
        <v>20324.669999999998</v>
      </c>
      <c r="H342" s="3">
        <f>IF(ISERR(LN(Table21046[[#This Row],[Close]]/E341)),"-",LN(Table21046[[#This Row],[Close]]/E341))</f>
        <v>-1.012442078454291E-2</v>
      </c>
    </row>
    <row r="343" spans="1:8" x14ac:dyDescent="0.3">
      <c r="A343" s="2">
        <v>43607</v>
      </c>
      <c r="B343" s="1">
        <v>11727.95</v>
      </c>
      <c r="C343" s="1">
        <v>11784.8</v>
      </c>
      <c r="D343" s="1">
        <v>11682.4</v>
      </c>
      <c r="E343" s="1">
        <v>11737.9</v>
      </c>
      <c r="F343" s="1">
        <v>355870667</v>
      </c>
      <c r="G343" s="1">
        <v>19582.41</v>
      </c>
      <c r="H343" s="3">
        <f>IF(ISERR(LN(Table21046[[#This Row],[Close]]/E342)),"-",LN(Table21046[[#This Row],[Close]]/E342))</f>
        <v>2.4566054918568484E-3</v>
      </c>
    </row>
    <row r="344" spans="1:8" x14ac:dyDescent="0.3">
      <c r="A344" s="2">
        <v>43608</v>
      </c>
      <c r="B344" s="1">
        <v>11901.3</v>
      </c>
      <c r="C344" s="1">
        <v>12041.15</v>
      </c>
      <c r="D344" s="1">
        <v>11614.5</v>
      </c>
      <c r="E344" s="1">
        <v>11657.05</v>
      </c>
      <c r="F344" s="1">
        <v>569030654</v>
      </c>
      <c r="G344" s="1">
        <v>31180.080000000002</v>
      </c>
      <c r="H344" s="3">
        <f>IF(ISERR(LN(Table21046[[#This Row],[Close]]/E343)),"-",LN(Table21046[[#This Row],[Close]]/E343))</f>
        <v>-6.9117755642064951E-3</v>
      </c>
    </row>
    <row r="345" spans="1:8" x14ac:dyDescent="0.3">
      <c r="A345" s="2">
        <v>43609</v>
      </c>
      <c r="B345" s="1">
        <v>11748</v>
      </c>
      <c r="C345" s="1">
        <v>11859</v>
      </c>
      <c r="D345" s="1">
        <v>11658.1</v>
      </c>
      <c r="E345" s="1">
        <v>11844.1</v>
      </c>
      <c r="F345" s="1">
        <v>374637415</v>
      </c>
      <c r="G345" s="1">
        <v>20028.490000000002</v>
      </c>
      <c r="H345" s="3">
        <f>IF(ISERR(LN(Table21046[[#This Row],[Close]]/E344)),"-",LN(Table21046[[#This Row],[Close]]/E344))</f>
        <v>1.5918706100504415E-2</v>
      </c>
    </row>
    <row r="346" spans="1:8" x14ac:dyDescent="0.3">
      <c r="A346" s="2">
        <v>43612</v>
      </c>
      <c r="B346" s="1">
        <v>11855.5</v>
      </c>
      <c r="C346" s="1">
        <v>11957.15</v>
      </c>
      <c r="D346" s="1">
        <v>11812.4</v>
      </c>
      <c r="E346" s="1">
        <v>11924.75</v>
      </c>
      <c r="F346" s="1">
        <v>348356214</v>
      </c>
      <c r="G346" s="1">
        <v>17735.36</v>
      </c>
      <c r="H346" s="3">
        <f>IF(ISERR(LN(Table21046[[#This Row],[Close]]/E345)),"-",LN(Table21046[[#This Row],[Close]]/E345))</f>
        <v>6.7862188968109954E-3</v>
      </c>
    </row>
    <row r="347" spans="1:8" x14ac:dyDescent="0.3">
      <c r="A347" s="2">
        <v>43613</v>
      </c>
      <c r="B347" s="1">
        <v>11958.35</v>
      </c>
      <c r="C347" s="1">
        <v>11958.55</v>
      </c>
      <c r="D347" s="1">
        <v>11864.9</v>
      </c>
      <c r="E347" s="1">
        <v>11928.75</v>
      </c>
      <c r="F347" s="1">
        <v>598308334</v>
      </c>
      <c r="G347" s="1">
        <v>28833.54</v>
      </c>
      <c r="H347" s="3">
        <f>IF(ISERR(LN(Table21046[[#This Row],[Close]]/E346)),"-",LN(Table21046[[#This Row],[Close]]/E346))</f>
        <v>3.3538055526396364E-4</v>
      </c>
    </row>
    <row r="348" spans="1:8" x14ac:dyDescent="0.3">
      <c r="A348" s="2">
        <v>43614</v>
      </c>
      <c r="B348" s="1">
        <v>11905.8</v>
      </c>
      <c r="C348" s="1">
        <v>11931.9</v>
      </c>
      <c r="D348" s="1">
        <v>11836.8</v>
      </c>
      <c r="E348" s="1">
        <v>11861.1</v>
      </c>
      <c r="F348" s="1">
        <v>318068673</v>
      </c>
      <c r="G348" s="1">
        <v>15985.92</v>
      </c>
      <c r="H348" s="3">
        <f>IF(ISERR(LN(Table21046[[#This Row],[Close]]/E347)),"-",LN(Table21046[[#This Row],[Close]]/E347))</f>
        <v>-5.6873147454005899E-3</v>
      </c>
    </row>
    <row r="349" spans="1:8" x14ac:dyDescent="0.3">
      <c r="A349" s="2">
        <v>43615</v>
      </c>
      <c r="B349" s="1">
        <v>11865.3</v>
      </c>
      <c r="C349" s="1">
        <v>11968.55</v>
      </c>
      <c r="D349" s="1">
        <v>11859.4</v>
      </c>
      <c r="E349" s="1">
        <v>11945.9</v>
      </c>
      <c r="F349" s="1">
        <v>421199867</v>
      </c>
      <c r="G349" s="1">
        <v>20261.849999999999</v>
      </c>
      <c r="H349" s="3">
        <f>IF(ISERR(LN(Table21046[[#This Row],[Close]]/E348)),"-",LN(Table21046[[#This Row],[Close]]/E348))</f>
        <v>7.123985268305006E-3</v>
      </c>
    </row>
    <row r="350" spans="1:8" x14ac:dyDescent="0.3">
      <c r="A350" s="2">
        <v>43616</v>
      </c>
      <c r="B350" s="1">
        <v>11999.8</v>
      </c>
      <c r="C350" s="1">
        <v>12039.25</v>
      </c>
      <c r="D350" s="1">
        <v>11829.45</v>
      </c>
      <c r="E350" s="1">
        <v>11922.8</v>
      </c>
      <c r="F350" s="1">
        <v>438879129</v>
      </c>
      <c r="G350" s="1">
        <v>22789</v>
      </c>
      <c r="H350" s="3">
        <f>IF(ISERR(LN(Table21046[[#This Row],[Close]]/E349)),"-",LN(Table21046[[#This Row],[Close]]/E349))</f>
        <v>-1.9355898906960182E-3</v>
      </c>
    </row>
    <row r="351" spans="1:8" x14ac:dyDescent="0.3">
      <c r="A351" s="2">
        <v>43619</v>
      </c>
      <c r="B351" s="1">
        <v>11953.75</v>
      </c>
      <c r="C351" s="1">
        <v>12103.05</v>
      </c>
      <c r="D351" s="1">
        <v>11920.1</v>
      </c>
      <c r="E351" s="1">
        <v>12088.55</v>
      </c>
      <c r="F351" s="1">
        <v>315296955</v>
      </c>
      <c r="G351" s="1">
        <v>17451.36</v>
      </c>
      <c r="H351" s="3">
        <f>IF(ISERR(LN(Table21046[[#This Row],[Close]]/E350)),"-",LN(Table21046[[#This Row],[Close]]/E350))</f>
        <v>1.3806190222918157E-2</v>
      </c>
    </row>
    <row r="352" spans="1:8" x14ac:dyDescent="0.3">
      <c r="A352" s="2">
        <v>43620</v>
      </c>
      <c r="B352" s="1">
        <v>12052.65</v>
      </c>
      <c r="C352" s="1">
        <v>12095.2</v>
      </c>
      <c r="D352" s="1">
        <v>12005.85</v>
      </c>
      <c r="E352" s="1">
        <v>12021.65</v>
      </c>
      <c r="F352" s="1">
        <v>289221904</v>
      </c>
      <c r="G352" s="1">
        <v>15308.28</v>
      </c>
      <c r="H352" s="3">
        <f>IF(ISERR(LN(Table21046[[#This Row],[Close]]/E351)),"-",LN(Table21046[[#This Row],[Close]]/E351))</f>
        <v>-5.5495327035804771E-3</v>
      </c>
    </row>
    <row r="353" spans="1:8" x14ac:dyDescent="0.3">
      <c r="A353" s="2">
        <v>43622</v>
      </c>
      <c r="B353" s="1">
        <v>12039.8</v>
      </c>
      <c r="C353" s="1">
        <v>12039.8</v>
      </c>
      <c r="D353" s="1">
        <v>11830.25</v>
      </c>
      <c r="E353" s="1">
        <v>11843.75</v>
      </c>
      <c r="F353" s="1">
        <v>415206942</v>
      </c>
      <c r="G353" s="1">
        <v>21144.77</v>
      </c>
      <c r="H353" s="3">
        <f>IF(ISERR(LN(Table21046[[#This Row],[Close]]/E352)),"-",LN(Table21046[[#This Row],[Close]]/E352))</f>
        <v>-1.4908888618172916E-2</v>
      </c>
    </row>
    <row r="354" spans="1:8" x14ac:dyDescent="0.3">
      <c r="A354" s="2">
        <v>43623</v>
      </c>
      <c r="B354" s="1">
        <v>11865.2</v>
      </c>
      <c r="C354" s="1">
        <v>11897.5</v>
      </c>
      <c r="D354" s="1">
        <v>11769.5</v>
      </c>
      <c r="E354" s="1">
        <v>11870.65</v>
      </c>
      <c r="F354" s="1">
        <v>302455910</v>
      </c>
      <c r="G354" s="1">
        <v>14939.4</v>
      </c>
      <c r="H354" s="3">
        <f>IF(ISERR(LN(Table21046[[#This Row],[Close]]/E353)),"-",LN(Table21046[[#This Row],[Close]]/E353))</f>
        <v>2.2686647385131591E-3</v>
      </c>
    </row>
    <row r="355" spans="1:8" x14ac:dyDescent="0.3">
      <c r="A355" s="2">
        <v>43626</v>
      </c>
      <c r="B355" s="1">
        <v>11934.9</v>
      </c>
      <c r="C355" s="1">
        <v>11975.05</v>
      </c>
      <c r="D355" s="1">
        <v>11871.75</v>
      </c>
      <c r="E355" s="1">
        <v>11922.7</v>
      </c>
      <c r="F355" s="1">
        <v>303329445</v>
      </c>
      <c r="G355" s="1">
        <v>13125.41</v>
      </c>
      <c r="H355" s="3">
        <f>IF(ISERR(LN(Table21046[[#This Row],[Close]]/E354)),"-",LN(Table21046[[#This Row],[Close]]/E354))</f>
        <v>4.3751790335728605E-3</v>
      </c>
    </row>
    <row r="356" spans="1:8" x14ac:dyDescent="0.3">
      <c r="A356" s="2">
        <v>43627</v>
      </c>
      <c r="B356" s="1">
        <v>11959.85</v>
      </c>
      <c r="C356" s="1">
        <v>12000.35</v>
      </c>
      <c r="D356" s="1">
        <v>11904.35</v>
      </c>
      <c r="E356" s="1">
        <v>11965.6</v>
      </c>
      <c r="F356" s="1">
        <v>332181958</v>
      </c>
      <c r="G356" s="1">
        <v>15392.28</v>
      </c>
      <c r="H356" s="3">
        <f>IF(ISERR(LN(Table21046[[#This Row],[Close]]/E355)),"-",LN(Table21046[[#This Row],[Close]]/E355))</f>
        <v>3.5917203081940467E-3</v>
      </c>
    </row>
    <row r="357" spans="1:8" x14ac:dyDescent="0.3">
      <c r="A357" s="2">
        <v>43628</v>
      </c>
      <c r="B357" s="1">
        <v>11962.45</v>
      </c>
      <c r="C357" s="1">
        <v>11962.45</v>
      </c>
      <c r="D357" s="1">
        <v>11866.35</v>
      </c>
      <c r="E357" s="1">
        <v>11906.2</v>
      </c>
      <c r="F357" s="1">
        <v>283718253</v>
      </c>
      <c r="G357" s="1">
        <v>14120.17</v>
      </c>
      <c r="H357" s="3">
        <f>IF(ISERR(LN(Table21046[[#This Row],[Close]]/E356)),"-",LN(Table21046[[#This Row],[Close]]/E356))</f>
        <v>-4.9765935198887315E-3</v>
      </c>
    </row>
    <row r="358" spans="1:8" x14ac:dyDescent="0.3">
      <c r="A358" s="2">
        <v>43629</v>
      </c>
      <c r="B358" s="1">
        <v>11873.9</v>
      </c>
      <c r="C358" s="1">
        <v>11931.35</v>
      </c>
      <c r="D358" s="1">
        <v>11817.05</v>
      </c>
      <c r="E358" s="1">
        <v>11914.05</v>
      </c>
      <c r="F358" s="1">
        <v>447901993</v>
      </c>
      <c r="G358" s="1">
        <v>18680.91</v>
      </c>
      <c r="H358" s="3">
        <f>IF(ISERR(LN(Table21046[[#This Row],[Close]]/E357)),"-",LN(Table21046[[#This Row],[Close]]/E357))</f>
        <v>6.5910309792557972E-4</v>
      </c>
    </row>
    <row r="359" spans="1:8" x14ac:dyDescent="0.3">
      <c r="A359" s="2">
        <v>43630</v>
      </c>
      <c r="B359" s="1">
        <v>11910.1</v>
      </c>
      <c r="C359" s="1">
        <v>11911.85</v>
      </c>
      <c r="D359" s="1">
        <v>11797.7</v>
      </c>
      <c r="E359" s="1">
        <v>11823.3</v>
      </c>
      <c r="F359" s="1">
        <v>390294634</v>
      </c>
      <c r="G359" s="1">
        <v>16226.57</v>
      </c>
      <c r="H359" s="3">
        <f>IF(ISERR(LN(Table21046[[#This Row],[Close]]/E358)),"-",LN(Table21046[[#This Row],[Close]]/E358))</f>
        <v>-7.6462151114719259E-3</v>
      </c>
    </row>
    <row r="360" spans="1:8" x14ac:dyDescent="0.3">
      <c r="A360" s="2">
        <v>43633</v>
      </c>
      <c r="B360" s="1">
        <v>11844</v>
      </c>
      <c r="C360" s="1">
        <v>11844.05</v>
      </c>
      <c r="D360" s="1">
        <v>11657.75</v>
      </c>
      <c r="E360" s="1">
        <v>11672.15</v>
      </c>
      <c r="F360" s="1">
        <v>295528399</v>
      </c>
      <c r="G360" s="1">
        <v>13851.67</v>
      </c>
      <c r="H360" s="3">
        <f>IF(ISERR(LN(Table21046[[#This Row],[Close]]/E359)),"-",LN(Table21046[[#This Row],[Close]]/E359))</f>
        <v>-1.2866498423645151E-2</v>
      </c>
    </row>
    <row r="361" spans="1:8" x14ac:dyDescent="0.3">
      <c r="A361" s="2">
        <v>43634</v>
      </c>
      <c r="B361" s="1">
        <v>11677.05</v>
      </c>
      <c r="C361" s="1">
        <v>11727.2</v>
      </c>
      <c r="D361" s="1">
        <v>11641.15</v>
      </c>
      <c r="E361" s="1">
        <v>11691.5</v>
      </c>
      <c r="F361" s="1">
        <v>365525622</v>
      </c>
      <c r="G361" s="1">
        <v>16120.69</v>
      </c>
      <c r="H361" s="3">
        <f>IF(ISERR(LN(Table21046[[#This Row],[Close]]/E360)),"-",LN(Table21046[[#This Row],[Close]]/E360))</f>
        <v>1.6564196454115262E-3</v>
      </c>
    </row>
    <row r="362" spans="1:8" x14ac:dyDescent="0.3">
      <c r="A362" s="2">
        <v>43635</v>
      </c>
      <c r="B362" s="1">
        <v>11744.45</v>
      </c>
      <c r="C362" s="1">
        <v>11802.5</v>
      </c>
      <c r="D362" s="1">
        <v>11625.1</v>
      </c>
      <c r="E362" s="1">
        <v>11691.45</v>
      </c>
      <c r="F362" s="1">
        <v>446933027</v>
      </c>
      <c r="G362" s="1">
        <v>18722.71</v>
      </c>
      <c r="H362" s="3">
        <f>IF(ISERR(LN(Table21046[[#This Row],[Close]]/E361)),"-",LN(Table21046[[#This Row],[Close]]/E361))</f>
        <v>-4.2766203578887255E-6</v>
      </c>
    </row>
    <row r="363" spans="1:8" x14ac:dyDescent="0.3">
      <c r="A363" s="2">
        <v>43636</v>
      </c>
      <c r="B363" s="1">
        <v>11653.65</v>
      </c>
      <c r="C363" s="1">
        <v>11843.5</v>
      </c>
      <c r="D363" s="1">
        <v>11635.05</v>
      </c>
      <c r="E363" s="1">
        <v>11831.75</v>
      </c>
      <c r="F363" s="1">
        <v>442016954</v>
      </c>
      <c r="G363" s="1">
        <v>18839.11</v>
      </c>
      <c r="H363" s="3">
        <f>IF(ISERR(LN(Table21046[[#This Row],[Close]]/E362)),"-",LN(Table21046[[#This Row],[Close]]/E362))</f>
        <v>1.1928790613010498E-2</v>
      </c>
    </row>
    <row r="364" spans="1:8" x14ac:dyDescent="0.3">
      <c r="A364" s="2">
        <v>43637</v>
      </c>
      <c r="B364" s="1">
        <v>11827.6</v>
      </c>
      <c r="C364" s="1">
        <v>11827.95</v>
      </c>
      <c r="D364" s="1">
        <v>11705.1</v>
      </c>
      <c r="E364" s="1">
        <v>11724.1</v>
      </c>
      <c r="F364" s="1">
        <v>468430388</v>
      </c>
      <c r="G364" s="1">
        <v>23346.13</v>
      </c>
      <c r="H364" s="3">
        <f>IF(ISERR(LN(Table21046[[#This Row],[Close]]/E363)),"-",LN(Table21046[[#This Row],[Close]]/E363))</f>
        <v>-9.1400437195816482E-3</v>
      </c>
    </row>
    <row r="365" spans="1:8" x14ac:dyDescent="0.3">
      <c r="A365" s="2">
        <v>43640</v>
      </c>
      <c r="B365" s="1">
        <v>11725.8</v>
      </c>
      <c r="C365" s="1">
        <v>11754</v>
      </c>
      <c r="D365" s="1">
        <v>11670.2</v>
      </c>
      <c r="E365" s="1">
        <v>11699.65</v>
      </c>
      <c r="F365" s="1">
        <v>277620788</v>
      </c>
      <c r="G365" s="1">
        <v>12631.38</v>
      </c>
      <c r="H365" s="3">
        <f>IF(ISERR(LN(Table21046[[#This Row],[Close]]/E364)),"-",LN(Table21046[[#This Row],[Close]]/E364))</f>
        <v>-2.0876254980344709E-3</v>
      </c>
    </row>
    <row r="366" spans="1:8" x14ac:dyDescent="0.3">
      <c r="A366" s="2">
        <v>43641</v>
      </c>
      <c r="B366" s="1">
        <v>11681</v>
      </c>
      <c r="C366" s="1">
        <v>11814.4</v>
      </c>
      <c r="D366" s="1">
        <v>11651</v>
      </c>
      <c r="E366" s="1">
        <v>11796.45</v>
      </c>
      <c r="F366" s="1">
        <v>300476353</v>
      </c>
      <c r="G366" s="1">
        <v>13822.83</v>
      </c>
      <c r="H366" s="3">
        <f>IF(ISERR(LN(Table21046[[#This Row],[Close]]/E365)),"-",LN(Table21046[[#This Row],[Close]]/E365))</f>
        <v>8.2397119239697916E-3</v>
      </c>
    </row>
    <row r="367" spans="1:8" x14ac:dyDescent="0.3">
      <c r="A367" s="2">
        <v>43642</v>
      </c>
      <c r="B367" s="1">
        <v>11768.15</v>
      </c>
      <c r="C367" s="1">
        <v>11871.85</v>
      </c>
      <c r="D367" s="1">
        <v>11757.55</v>
      </c>
      <c r="E367" s="1">
        <v>11847.55</v>
      </c>
      <c r="F367" s="1">
        <v>327885018</v>
      </c>
      <c r="G367" s="1">
        <v>14650.89</v>
      </c>
      <c r="H367" s="3">
        <f>IF(ISERR(LN(Table21046[[#This Row],[Close]]/E366)),"-",LN(Table21046[[#This Row],[Close]]/E366))</f>
        <v>4.3224564000250336E-3</v>
      </c>
    </row>
    <row r="368" spans="1:8" x14ac:dyDescent="0.3">
      <c r="A368" s="2">
        <v>43643</v>
      </c>
      <c r="B368" s="1">
        <v>11860.85</v>
      </c>
      <c r="C368" s="1">
        <v>11911.15</v>
      </c>
      <c r="D368" s="1">
        <v>11821.05</v>
      </c>
      <c r="E368" s="1">
        <v>11841.55</v>
      </c>
      <c r="F368" s="1">
        <v>480169350</v>
      </c>
      <c r="G368" s="1">
        <v>23300.3</v>
      </c>
      <c r="H368" s="3">
        <f>IF(ISERR(LN(Table21046[[#This Row],[Close]]/E367)),"-",LN(Table21046[[#This Row],[Close]]/E367))</f>
        <v>-5.0656210056963325E-4</v>
      </c>
    </row>
    <row r="369" spans="1:8" x14ac:dyDescent="0.3">
      <c r="A369" s="2">
        <v>43644</v>
      </c>
      <c r="B369" s="1">
        <v>11861.15</v>
      </c>
      <c r="C369" s="1">
        <v>11871.7</v>
      </c>
      <c r="D369" s="1">
        <v>11775.5</v>
      </c>
      <c r="E369" s="1">
        <v>11788.85</v>
      </c>
      <c r="F369" s="1">
        <v>303888701</v>
      </c>
      <c r="G369" s="1">
        <v>15191.9</v>
      </c>
      <c r="H369" s="3">
        <f>IF(ISERR(LN(Table21046[[#This Row],[Close]]/E368)),"-",LN(Table21046[[#This Row],[Close]]/E368))</f>
        <v>-4.4603635462361017E-3</v>
      </c>
    </row>
    <row r="370" spans="1:8" x14ac:dyDescent="0.3">
      <c r="A370" s="2">
        <v>43647</v>
      </c>
      <c r="B370" s="1">
        <v>11839.9</v>
      </c>
      <c r="C370" s="1">
        <v>11884.65</v>
      </c>
      <c r="D370" s="1">
        <v>11830.8</v>
      </c>
      <c r="E370" s="1">
        <v>11865.6</v>
      </c>
      <c r="F370" s="1">
        <v>278415889</v>
      </c>
      <c r="G370" s="1">
        <v>12874.96</v>
      </c>
      <c r="H370" s="3">
        <f>IF(ISERR(LN(Table21046[[#This Row],[Close]]/E369)),"-",LN(Table21046[[#This Row],[Close]]/E369))</f>
        <v>6.4892880057533667E-3</v>
      </c>
    </row>
    <row r="371" spans="1:8" x14ac:dyDescent="0.3">
      <c r="A371" s="2">
        <v>43648</v>
      </c>
      <c r="B371" s="1">
        <v>11890.3</v>
      </c>
      <c r="C371" s="1">
        <v>11917.45</v>
      </c>
      <c r="D371" s="1">
        <v>11814.7</v>
      </c>
      <c r="E371" s="1">
        <v>11910.3</v>
      </c>
      <c r="F371" s="1">
        <v>363197036</v>
      </c>
      <c r="G371" s="1">
        <v>13615.94</v>
      </c>
      <c r="H371" s="3">
        <f>IF(ISERR(LN(Table21046[[#This Row],[Close]]/E370)),"-",LN(Table21046[[#This Row],[Close]]/E370))</f>
        <v>3.7601144575602529E-3</v>
      </c>
    </row>
    <row r="372" spans="1:8" x14ac:dyDescent="0.3">
      <c r="A372" s="2">
        <v>43649</v>
      </c>
      <c r="B372" s="1">
        <v>11932.15</v>
      </c>
      <c r="C372" s="1">
        <v>11945.2</v>
      </c>
      <c r="D372" s="1">
        <v>11887.05</v>
      </c>
      <c r="E372" s="1">
        <v>11916.75</v>
      </c>
      <c r="F372" s="1">
        <v>340527508</v>
      </c>
      <c r="G372" s="1">
        <v>14290.33</v>
      </c>
      <c r="H372" s="3">
        <f>IF(ISERR(LN(Table21046[[#This Row],[Close]]/E371)),"-",LN(Table21046[[#This Row],[Close]]/E371))</f>
        <v>5.4140148759931482E-4</v>
      </c>
    </row>
    <row r="373" spans="1:8" x14ac:dyDescent="0.3">
      <c r="A373" s="2">
        <v>43650</v>
      </c>
      <c r="B373" s="1">
        <v>11928.8</v>
      </c>
      <c r="C373" s="1">
        <v>11969.25</v>
      </c>
      <c r="D373" s="1">
        <v>11923.65</v>
      </c>
      <c r="E373" s="1">
        <v>11946.75</v>
      </c>
      <c r="F373" s="1">
        <v>333595172</v>
      </c>
      <c r="G373" s="1">
        <v>14758.87</v>
      </c>
      <c r="H373" s="3">
        <f>IF(ISERR(LN(Table21046[[#This Row],[Close]]/E372)),"-",LN(Table21046[[#This Row],[Close]]/E372))</f>
        <v>2.5143014062712723E-3</v>
      </c>
    </row>
    <row r="374" spans="1:8" x14ac:dyDescent="0.3">
      <c r="A374" s="2">
        <v>43651</v>
      </c>
      <c r="B374" s="1">
        <v>11964.75</v>
      </c>
      <c r="C374" s="1">
        <v>11981.75</v>
      </c>
      <c r="D374" s="1">
        <v>11797.9</v>
      </c>
      <c r="E374" s="1">
        <v>11811.15</v>
      </c>
      <c r="F374" s="1">
        <v>530720039</v>
      </c>
      <c r="G374" s="1">
        <v>18871.990000000002</v>
      </c>
      <c r="H374" s="3">
        <f>IF(ISERR(LN(Table21046[[#This Row],[Close]]/E373)),"-",LN(Table21046[[#This Row],[Close]]/E373))</f>
        <v>-1.1415274286254761E-2</v>
      </c>
    </row>
    <row r="375" spans="1:8" x14ac:dyDescent="0.3">
      <c r="A375" s="2">
        <v>43654</v>
      </c>
      <c r="B375" s="1">
        <v>11770.4</v>
      </c>
      <c r="C375" s="1">
        <v>11771.9</v>
      </c>
      <c r="D375" s="1">
        <v>11523.3</v>
      </c>
      <c r="E375" s="1">
        <v>11558.6</v>
      </c>
      <c r="F375" s="1">
        <v>464029444</v>
      </c>
      <c r="G375" s="1">
        <v>19146.25</v>
      </c>
      <c r="H375" s="3">
        <f>IF(ISERR(LN(Table21046[[#This Row],[Close]]/E374)),"-",LN(Table21046[[#This Row],[Close]]/E374))</f>
        <v>-2.1614251930747241E-2</v>
      </c>
    </row>
    <row r="376" spans="1:8" x14ac:dyDescent="0.3">
      <c r="A376" s="2">
        <v>43655</v>
      </c>
      <c r="B376" s="1">
        <v>11531.6</v>
      </c>
      <c r="C376" s="1">
        <v>11582.55</v>
      </c>
      <c r="D376" s="1">
        <v>11461</v>
      </c>
      <c r="E376" s="1">
        <v>11555.9</v>
      </c>
      <c r="F376" s="1">
        <v>442520253</v>
      </c>
      <c r="G376" s="1">
        <v>21577.95</v>
      </c>
      <c r="H376" s="3">
        <f>IF(ISERR(LN(Table21046[[#This Row],[Close]]/E375)),"-",LN(Table21046[[#This Row],[Close]]/E375))</f>
        <v>-2.3361959049780261E-4</v>
      </c>
    </row>
    <row r="377" spans="1:8" x14ac:dyDescent="0.3">
      <c r="A377" s="2">
        <v>43656</v>
      </c>
      <c r="B377" s="1">
        <v>11536.15</v>
      </c>
      <c r="C377" s="1">
        <v>11593.7</v>
      </c>
      <c r="D377" s="1">
        <v>11475.65</v>
      </c>
      <c r="E377" s="1">
        <v>11498.9</v>
      </c>
      <c r="F377" s="1">
        <v>337571014</v>
      </c>
      <c r="G377" s="1">
        <v>16098.53</v>
      </c>
      <c r="H377" s="3">
        <f>IF(ISERR(LN(Table21046[[#This Row],[Close]]/E376)),"-",LN(Table21046[[#This Row],[Close]]/E376))</f>
        <v>-4.9447504328900991E-3</v>
      </c>
    </row>
    <row r="378" spans="1:8" x14ac:dyDescent="0.3">
      <c r="A378" s="2">
        <v>43657</v>
      </c>
      <c r="B378" s="1">
        <v>11561.45</v>
      </c>
      <c r="C378" s="1">
        <v>11599</v>
      </c>
      <c r="D378" s="1">
        <v>11519.5</v>
      </c>
      <c r="E378" s="1">
        <v>11582.9</v>
      </c>
      <c r="F378" s="1">
        <v>317257578</v>
      </c>
      <c r="G378" s="1">
        <v>14586.2</v>
      </c>
      <c r="H378" s="3">
        <f>IF(ISERR(LN(Table21046[[#This Row],[Close]]/E377)),"-",LN(Table21046[[#This Row],[Close]]/E377))</f>
        <v>7.2784939506443059E-3</v>
      </c>
    </row>
    <row r="379" spans="1:8" x14ac:dyDescent="0.3">
      <c r="A379" s="2">
        <v>43658</v>
      </c>
      <c r="B379" s="1">
        <v>11601.15</v>
      </c>
      <c r="C379" s="1">
        <v>11639.55</v>
      </c>
      <c r="D379" s="1">
        <v>11538.6</v>
      </c>
      <c r="E379" s="1">
        <v>11552.5</v>
      </c>
      <c r="F379" s="1">
        <v>359421182</v>
      </c>
      <c r="G379" s="1">
        <v>16947.57</v>
      </c>
      <c r="H379" s="3">
        <f>IF(ISERR(LN(Table21046[[#This Row],[Close]]/E378)),"-",LN(Table21046[[#This Row],[Close]]/E378))</f>
        <v>-2.6280088086903571E-3</v>
      </c>
    </row>
    <row r="380" spans="1:8" x14ac:dyDescent="0.3">
      <c r="A380" s="2">
        <v>43661</v>
      </c>
      <c r="B380" s="1">
        <v>11614.75</v>
      </c>
      <c r="C380" s="1">
        <v>11618.4</v>
      </c>
      <c r="D380" s="1">
        <v>11532.3</v>
      </c>
      <c r="E380" s="1">
        <v>11588.35</v>
      </c>
      <c r="F380" s="1">
        <v>368788782</v>
      </c>
      <c r="G380" s="1">
        <v>15835.99</v>
      </c>
      <c r="H380" s="3">
        <f>IF(ISERR(LN(Table21046[[#This Row],[Close]]/E379)),"-",LN(Table21046[[#This Row],[Close]]/E379))</f>
        <v>3.0984193476558532E-3</v>
      </c>
    </row>
    <row r="381" spans="1:8" x14ac:dyDescent="0.3">
      <c r="A381" s="2">
        <v>43662</v>
      </c>
      <c r="B381" s="1">
        <v>11596.65</v>
      </c>
      <c r="C381" s="1">
        <v>11670.05</v>
      </c>
      <c r="D381" s="1">
        <v>11573.95</v>
      </c>
      <c r="E381" s="1">
        <v>11662.6</v>
      </c>
      <c r="F381" s="1">
        <v>480156167</v>
      </c>
      <c r="G381" s="1">
        <v>15967.91</v>
      </c>
      <c r="H381" s="3">
        <f>IF(ISERR(LN(Table21046[[#This Row],[Close]]/E380)),"-",LN(Table21046[[#This Row],[Close]]/E380))</f>
        <v>6.386857517651002E-3</v>
      </c>
    </row>
    <row r="382" spans="1:8" x14ac:dyDescent="0.3">
      <c r="A382" s="2">
        <v>43663</v>
      </c>
      <c r="B382" s="1">
        <v>11670.75</v>
      </c>
      <c r="C382" s="1">
        <v>11706.65</v>
      </c>
      <c r="D382" s="1">
        <v>11651.15</v>
      </c>
      <c r="E382" s="1">
        <v>11687.5</v>
      </c>
      <c r="F382" s="1">
        <v>464827734</v>
      </c>
      <c r="G382" s="1">
        <v>15250.5</v>
      </c>
      <c r="H382" s="3">
        <f>IF(ISERR(LN(Table21046[[#This Row],[Close]]/E381)),"-",LN(Table21046[[#This Row],[Close]]/E381))</f>
        <v>2.1327539872141722E-3</v>
      </c>
    </row>
    <row r="383" spans="1:8" x14ac:dyDescent="0.3">
      <c r="A383" s="2">
        <v>43664</v>
      </c>
      <c r="B383" s="1">
        <v>11675.6</v>
      </c>
      <c r="C383" s="1">
        <v>11677.15</v>
      </c>
      <c r="D383" s="1">
        <v>11582.4</v>
      </c>
      <c r="E383" s="1">
        <v>11596.9</v>
      </c>
      <c r="F383" s="1">
        <v>498258158</v>
      </c>
      <c r="G383" s="1">
        <v>16684.03</v>
      </c>
      <c r="H383" s="3">
        <f>IF(ISERR(LN(Table21046[[#This Row],[Close]]/E382)),"-",LN(Table21046[[#This Row],[Close]]/E382))</f>
        <v>-7.7820735971374259E-3</v>
      </c>
    </row>
    <row r="384" spans="1:8" x14ac:dyDescent="0.3">
      <c r="A384" s="2">
        <v>43665</v>
      </c>
      <c r="B384" s="1">
        <v>11627.95</v>
      </c>
      <c r="C384" s="1">
        <v>11640.35</v>
      </c>
      <c r="D384" s="1">
        <v>11399.3</v>
      </c>
      <c r="E384" s="1">
        <v>11419.25</v>
      </c>
      <c r="F384" s="1">
        <v>446049198</v>
      </c>
      <c r="G384" s="1">
        <v>17326.400000000001</v>
      </c>
      <c r="H384" s="3">
        <f>IF(ISERR(LN(Table21046[[#This Row],[Close]]/E383)),"-",LN(Table21046[[#This Row],[Close]]/E383))</f>
        <v>-1.5437293202143871E-2</v>
      </c>
    </row>
    <row r="385" spans="1:8" x14ac:dyDescent="0.3">
      <c r="A385" s="2">
        <v>43668</v>
      </c>
      <c r="B385" s="1">
        <v>11392.85</v>
      </c>
      <c r="C385" s="1">
        <v>11398.15</v>
      </c>
      <c r="D385" s="1">
        <v>11301.25</v>
      </c>
      <c r="E385" s="1">
        <v>11346.2</v>
      </c>
      <c r="F385" s="1">
        <v>516044335</v>
      </c>
      <c r="G385" s="1">
        <v>19304.23</v>
      </c>
      <c r="H385" s="3">
        <f>IF(ISERR(LN(Table21046[[#This Row],[Close]]/E384)),"-",LN(Table21046[[#This Row],[Close]]/E384))</f>
        <v>-6.4176417088494435E-3</v>
      </c>
    </row>
    <row r="386" spans="1:8" x14ac:dyDescent="0.3">
      <c r="A386" s="2">
        <v>43669</v>
      </c>
      <c r="B386" s="1">
        <v>11372.25</v>
      </c>
      <c r="C386" s="1">
        <v>11398.15</v>
      </c>
      <c r="D386" s="1">
        <v>11302.8</v>
      </c>
      <c r="E386" s="1">
        <v>11331.05</v>
      </c>
      <c r="F386" s="1">
        <v>458931191</v>
      </c>
      <c r="G386" s="1">
        <v>19199.32</v>
      </c>
      <c r="H386" s="3">
        <f>IF(ISERR(LN(Table21046[[#This Row],[Close]]/E385)),"-",LN(Table21046[[#This Row],[Close]]/E385))</f>
        <v>-1.3361410447835524E-3</v>
      </c>
    </row>
    <row r="387" spans="1:8" x14ac:dyDescent="0.3">
      <c r="A387" s="2">
        <v>43670</v>
      </c>
      <c r="B387" s="1">
        <v>11322.45</v>
      </c>
      <c r="C387" s="1">
        <v>11359.75</v>
      </c>
      <c r="D387" s="1">
        <v>11229.8</v>
      </c>
      <c r="E387" s="1">
        <v>11271.3</v>
      </c>
      <c r="F387" s="1">
        <v>413202832</v>
      </c>
      <c r="G387" s="1">
        <v>18353.13</v>
      </c>
      <c r="H387" s="3">
        <f>IF(ISERR(LN(Table21046[[#This Row],[Close]]/E386)),"-",LN(Table21046[[#This Row],[Close]]/E386))</f>
        <v>-5.2870731745408694E-3</v>
      </c>
    </row>
    <row r="388" spans="1:8" x14ac:dyDescent="0.3">
      <c r="A388" s="2">
        <v>43671</v>
      </c>
      <c r="B388" s="1">
        <v>11290.4</v>
      </c>
      <c r="C388" s="1">
        <v>11361.4</v>
      </c>
      <c r="D388" s="1">
        <v>11239.35</v>
      </c>
      <c r="E388" s="1">
        <v>11252.15</v>
      </c>
      <c r="F388" s="1">
        <v>553676897</v>
      </c>
      <c r="G388" s="1">
        <v>24329.21</v>
      </c>
      <c r="H388" s="3">
        <f>IF(ISERR(LN(Table21046[[#This Row],[Close]]/E387)),"-",LN(Table21046[[#This Row],[Close]]/E387))</f>
        <v>-1.7004503852120314E-3</v>
      </c>
    </row>
    <row r="389" spans="1:8" x14ac:dyDescent="0.3">
      <c r="A389" s="2">
        <v>43672</v>
      </c>
      <c r="B389" s="1">
        <v>11247.45</v>
      </c>
      <c r="C389" s="1">
        <v>11307.6</v>
      </c>
      <c r="D389" s="1">
        <v>11210.05</v>
      </c>
      <c r="E389" s="1">
        <v>11284.3</v>
      </c>
      <c r="F389" s="1">
        <v>522670420</v>
      </c>
      <c r="G389" s="1">
        <v>20350.38</v>
      </c>
      <c r="H389" s="3">
        <f>IF(ISERR(LN(Table21046[[#This Row],[Close]]/E388)),"-",LN(Table21046[[#This Row],[Close]]/E388))</f>
        <v>2.8531576011107469E-3</v>
      </c>
    </row>
    <row r="390" spans="1:8" x14ac:dyDescent="0.3">
      <c r="A390" s="2">
        <v>43675</v>
      </c>
      <c r="B390" s="1">
        <v>11307.5</v>
      </c>
      <c r="C390" s="1">
        <v>11310.95</v>
      </c>
      <c r="D390" s="1">
        <v>11152.4</v>
      </c>
      <c r="E390" s="1">
        <v>11189.2</v>
      </c>
      <c r="F390" s="1">
        <v>482862376</v>
      </c>
      <c r="G390" s="1">
        <v>18705.919999999998</v>
      </c>
      <c r="H390" s="3">
        <f>IF(ISERR(LN(Table21046[[#This Row],[Close]]/E389)),"-",LN(Table21046[[#This Row],[Close]]/E389))</f>
        <v>-8.4633517390506723E-3</v>
      </c>
    </row>
    <row r="391" spans="1:8" x14ac:dyDescent="0.3">
      <c r="A391" s="2">
        <v>43676</v>
      </c>
      <c r="B391" s="1">
        <v>11213.7</v>
      </c>
      <c r="C391" s="1">
        <v>11267.45</v>
      </c>
      <c r="D391" s="1">
        <v>11072.65</v>
      </c>
      <c r="E391" s="1">
        <v>11085.4</v>
      </c>
      <c r="F391" s="1">
        <v>479059399</v>
      </c>
      <c r="G391" s="1">
        <v>20545.71</v>
      </c>
      <c r="H391" s="3">
        <f>IF(ISERR(LN(Table21046[[#This Row],[Close]]/E390)),"-",LN(Table21046[[#This Row],[Close]]/E390))</f>
        <v>-9.3201001476857486E-3</v>
      </c>
    </row>
    <row r="392" spans="1:8" x14ac:dyDescent="0.3">
      <c r="A392" s="2">
        <v>43677</v>
      </c>
      <c r="B392" s="1">
        <v>11034.05</v>
      </c>
      <c r="C392" s="1">
        <v>11145.3</v>
      </c>
      <c r="D392" s="1">
        <v>10999.4</v>
      </c>
      <c r="E392" s="1">
        <v>11118</v>
      </c>
      <c r="F392" s="1">
        <v>536694278</v>
      </c>
      <c r="G392" s="1">
        <v>23681.22</v>
      </c>
      <c r="H392" s="3">
        <f>IF(ISERR(LN(Table21046[[#This Row],[Close]]/E391)),"-",LN(Table21046[[#This Row],[Close]]/E391))</f>
        <v>2.9364893147653232E-3</v>
      </c>
    </row>
    <row r="393" spans="1:8" x14ac:dyDescent="0.3">
      <c r="A393" s="2">
        <v>43678</v>
      </c>
      <c r="B393" s="1">
        <v>11060.2</v>
      </c>
      <c r="C393" s="1">
        <v>11076.75</v>
      </c>
      <c r="D393" s="1">
        <v>10881</v>
      </c>
      <c r="E393" s="1">
        <v>10980</v>
      </c>
      <c r="F393" s="1">
        <v>499918953</v>
      </c>
      <c r="G393" s="1">
        <v>21048.32</v>
      </c>
      <c r="H393" s="3">
        <f>IF(ISERR(LN(Table21046[[#This Row],[Close]]/E392)),"-",LN(Table21046[[#This Row],[Close]]/E392))</f>
        <v>-1.2489980449893174E-2</v>
      </c>
    </row>
    <row r="394" spans="1:8" x14ac:dyDescent="0.3">
      <c r="A394" s="2">
        <v>43679</v>
      </c>
      <c r="B394" s="1">
        <v>10930.3</v>
      </c>
      <c r="C394" s="1">
        <v>11080.15</v>
      </c>
      <c r="D394" s="1">
        <v>10848.95</v>
      </c>
      <c r="E394" s="1">
        <v>10997.35</v>
      </c>
      <c r="F394" s="1">
        <v>547416246</v>
      </c>
      <c r="G394" s="1">
        <v>23972.04</v>
      </c>
      <c r="H394" s="3">
        <f>IF(ISERR(LN(Table21046[[#This Row],[Close]]/E393)),"-",LN(Table21046[[#This Row],[Close]]/E393))</f>
        <v>1.5788986028203976E-3</v>
      </c>
    </row>
    <row r="395" spans="1:8" x14ac:dyDescent="0.3">
      <c r="A395" s="2">
        <v>43682</v>
      </c>
      <c r="B395" s="1">
        <v>10895.8</v>
      </c>
      <c r="C395" s="1">
        <v>10895.8</v>
      </c>
      <c r="D395" s="1">
        <v>10782.6</v>
      </c>
      <c r="E395" s="1">
        <v>10862.6</v>
      </c>
      <c r="F395" s="1">
        <v>506556609</v>
      </c>
      <c r="G395" s="1">
        <v>20824.099999999999</v>
      </c>
      <c r="H395" s="3">
        <f>IF(ISERR(LN(Table21046[[#This Row],[Close]]/E394)),"-",LN(Table21046[[#This Row],[Close]]/E394))</f>
        <v>-1.2328638151179865E-2</v>
      </c>
    </row>
    <row r="396" spans="1:8" x14ac:dyDescent="0.3">
      <c r="A396" s="2">
        <v>43683</v>
      </c>
      <c r="B396" s="1">
        <v>10815.4</v>
      </c>
      <c r="C396" s="1">
        <v>11018.55</v>
      </c>
      <c r="D396" s="1">
        <v>10813.8</v>
      </c>
      <c r="E396" s="1">
        <v>10948.25</v>
      </c>
      <c r="F396" s="1">
        <v>517891491</v>
      </c>
      <c r="G396" s="1">
        <v>21676.400000000001</v>
      </c>
      <c r="H396" s="3">
        <f>IF(ISERR(LN(Table21046[[#This Row],[Close]]/E395)),"-",LN(Table21046[[#This Row],[Close]]/E395))</f>
        <v>7.8539296057326315E-3</v>
      </c>
    </row>
    <row r="397" spans="1:8" x14ac:dyDescent="0.3">
      <c r="A397" s="2">
        <v>43684</v>
      </c>
      <c r="B397" s="1">
        <v>10958.1</v>
      </c>
      <c r="C397" s="1">
        <v>10975.65</v>
      </c>
      <c r="D397" s="1">
        <v>10835.9</v>
      </c>
      <c r="E397" s="1">
        <v>10855.5</v>
      </c>
      <c r="F397" s="1">
        <v>548465787</v>
      </c>
      <c r="G397" s="1">
        <v>21228.28</v>
      </c>
      <c r="H397" s="3">
        <f>IF(ISERR(LN(Table21046[[#This Row],[Close]]/E396)),"-",LN(Table21046[[#This Row],[Close]]/E396))</f>
        <v>-8.5077621466028291E-3</v>
      </c>
    </row>
    <row r="398" spans="1:8" x14ac:dyDescent="0.3">
      <c r="A398" s="2">
        <v>43685</v>
      </c>
      <c r="B398" s="1">
        <v>10899.2</v>
      </c>
      <c r="C398" s="1">
        <v>11058.05</v>
      </c>
      <c r="D398" s="1">
        <v>10842.95</v>
      </c>
      <c r="E398" s="1">
        <v>11032.45</v>
      </c>
      <c r="F398" s="1">
        <v>482471622</v>
      </c>
      <c r="G398" s="1">
        <v>20667.599999999999</v>
      </c>
      <c r="H398" s="3">
        <f>IF(ISERR(LN(Table21046[[#This Row],[Close]]/E397)),"-",LN(Table21046[[#This Row],[Close]]/E397))</f>
        <v>1.6169066094785186E-2</v>
      </c>
    </row>
    <row r="399" spans="1:8" x14ac:dyDescent="0.3">
      <c r="A399" s="2">
        <v>43686</v>
      </c>
      <c r="B399" s="1">
        <v>11087.9</v>
      </c>
      <c r="C399" s="1">
        <v>11181.45</v>
      </c>
      <c r="D399" s="1">
        <v>11062.8</v>
      </c>
      <c r="E399" s="1">
        <v>11109.65</v>
      </c>
      <c r="F399" s="1">
        <v>538063563</v>
      </c>
      <c r="G399" s="1">
        <v>21092.05</v>
      </c>
      <c r="H399" s="3">
        <f>IF(ISERR(LN(Table21046[[#This Row],[Close]]/E398)),"-",LN(Table21046[[#This Row],[Close]]/E398))</f>
        <v>6.9731699180488674E-3</v>
      </c>
    </row>
    <row r="400" spans="1:8" x14ac:dyDescent="0.3">
      <c r="A400" s="2">
        <v>43690</v>
      </c>
      <c r="B400" s="1">
        <v>11139.4</v>
      </c>
      <c r="C400" s="1">
        <v>11145.9</v>
      </c>
      <c r="D400" s="1">
        <v>10901.6</v>
      </c>
      <c r="E400" s="1">
        <v>10925.85</v>
      </c>
      <c r="F400" s="1">
        <v>624634647</v>
      </c>
      <c r="G400" s="1">
        <v>24790.67</v>
      </c>
      <c r="H400" s="3">
        <f>IF(ISERR(LN(Table21046[[#This Row],[Close]]/E399)),"-",LN(Table21046[[#This Row],[Close]]/E399))</f>
        <v>-1.6682558846185944E-2</v>
      </c>
    </row>
    <row r="401" spans="1:8" x14ac:dyDescent="0.3">
      <c r="A401" s="2">
        <v>43691</v>
      </c>
      <c r="B401" s="1">
        <v>11003.25</v>
      </c>
      <c r="C401" s="1">
        <v>11078.15</v>
      </c>
      <c r="D401" s="1">
        <v>10935.6</v>
      </c>
      <c r="E401" s="1">
        <v>11029.4</v>
      </c>
      <c r="F401" s="1">
        <v>511541716</v>
      </c>
      <c r="G401" s="1">
        <v>19712.810000000001</v>
      </c>
      <c r="H401" s="3">
        <f>IF(ISERR(LN(Table21046[[#This Row],[Close]]/E400)),"-",LN(Table21046[[#This Row],[Close]]/E400))</f>
        <v>9.432893528210886E-3</v>
      </c>
    </row>
    <row r="402" spans="1:8" x14ac:dyDescent="0.3">
      <c r="A402" s="2">
        <v>43693</v>
      </c>
      <c r="B402" s="1">
        <v>11043.65</v>
      </c>
      <c r="C402" s="1">
        <v>11068.65</v>
      </c>
      <c r="D402" s="1">
        <v>10924.3</v>
      </c>
      <c r="E402" s="1">
        <v>11047.8</v>
      </c>
      <c r="F402" s="1">
        <v>470909918</v>
      </c>
      <c r="G402" s="1">
        <v>19281.91</v>
      </c>
      <c r="H402" s="3">
        <f>IF(ISERR(LN(Table21046[[#This Row],[Close]]/E401)),"-",LN(Table21046[[#This Row],[Close]]/E401))</f>
        <v>1.6668784320785558E-3</v>
      </c>
    </row>
    <row r="403" spans="1:8" x14ac:dyDescent="0.3">
      <c r="A403" s="2">
        <v>43696</v>
      </c>
      <c r="B403" s="1">
        <v>11094.8</v>
      </c>
      <c r="C403" s="1">
        <v>11146.9</v>
      </c>
      <c r="D403" s="1">
        <v>11037.85</v>
      </c>
      <c r="E403" s="1">
        <v>11053.9</v>
      </c>
      <c r="F403" s="1">
        <v>369493161</v>
      </c>
      <c r="G403" s="1">
        <v>14120.35</v>
      </c>
      <c r="H403" s="3">
        <f>IF(ISERR(LN(Table21046[[#This Row],[Close]]/E402)),"-",LN(Table21046[[#This Row],[Close]]/E402))</f>
        <v>5.5199375205423505E-4</v>
      </c>
    </row>
    <row r="404" spans="1:8" x14ac:dyDescent="0.3">
      <c r="A404" s="2">
        <v>43697</v>
      </c>
      <c r="B404" s="1">
        <v>11063.9</v>
      </c>
      <c r="C404" s="1">
        <v>11076.3</v>
      </c>
      <c r="D404" s="1">
        <v>10985.3</v>
      </c>
      <c r="E404" s="1">
        <v>11017</v>
      </c>
      <c r="F404" s="1">
        <v>444715679</v>
      </c>
      <c r="G404" s="1">
        <v>16915.96</v>
      </c>
      <c r="H404" s="3">
        <f>IF(ISERR(LN(Table21046[[#This Row],[Close]]/E403)),"-",LN(Table21046[[#This Row],[Close]]/E403))</f>
        <v>-3.3437725132185541E-3</v>
      </c>
    </row>
    <row r="405" spans="1:8" x14ac:dyDescent="0.3">
      <c r="A405" s="2">
        <v>43698</v>
      </c>
      <c r="B405" s="1">
        <v>11018.15</v>
      </c>
      <c r="C405" s="1">
        <v>11034.2</v>
      </c>
      <c r="D405" s="1">
        <v>10906.65</v>
      </c>
      <c r="E405" s="1">
        <v>10918.7</v>
      </c>
      <c r="F405" s="1">
        <v>557867906</v>
      </c>
      <c r="G405" s="1">
        <v>16747.990000000002</v>
      </c>
      <c r="H405" s="3">
        <f>IF(ISERR(LN(Table21046[[#This Row],[Close]]/E404)),"-",LN(Table21046[[#This Row],[Close]]/E404))</f>
        <v>-8.9626187469466975E-3</v>
      </c>
    </row>
    <row r="406" spans="1:8" x14ac:dyDescent="0.3">
      <c r="A406" s="2">
        <v>43699</v>
      </c>
      <c r="B406" s="1">
        <v>10905.3</v>
      </c>
      <c r="C406" s="1">
        <v>10908.25</v>
      </c>
      <c r="D406" s="1">
        <v>10718.3</v>
      </c>
      <c r="E406" s="1">
        <v>10741.35</v>
      </c>
      <c r="F406" s="1">
        <v>668193449</v>
      </c>
      <c r="G406" s="1">
        <v>18764.38</v>
      </c>
      <c r="H406" s="3">
        <f>IF(ISERR(LN(Table21046[[#This Row],[Close]]/E405)),"-",LN(Table21046[[#This Row],[Close]]/E405))</f>
        <v>-1.6376136105612608E-2</v>
      </c>
    </row>
    <row r="407" spans="1:8" x14ac:dyDescent="0.3">
      <c r="A407" s="2">
        <v>43700</v>
      </c>
      <c r="B407" s="1">
        <v>10699.6</v>
      </c>
      <c r="C407" s="1">
        <v>10862.55</v>
      </c>
      <c r="D407" s="1">
        <v>10637.15</v>
      </c>
      <c r="E407" s="1">
        <v>10829.35</v>
      </c>
      <c r="F407" s="1">
        <v>667079625</v>
      </c>
      <c r="G407" s="1">
        <v>20983.75</v>
      </c>
      <c r="H407" s="3">
        <f>IF(ISERR(LN(Table21046[[#This Row],[Close]]/E406)),"-",LN(Table21046[[#This Row],[Close]]/E406))</f>
        <v>8.1592612391295921E-3</v>
      </c>
    </row>
    <row r="408" spans="1:8" x14ac:dyDescent="0.3">
      <c r="A408" s="2">
        <v>43703</v>
      </c>
      <c r="B408" s="1">
        <v>11000.3</v>
      </c>
      <c r="C408" s="1">
        <v>11070.3</v>
      </c>
      <c r="D408" s="1">
        <v>10756.55</v>
      </c>
      <c r="E408" s="1">
        <v>11057.85</v>
      </c>
      <c r="F408" s="1">
        <v>684141923</v>
      </c>
      <c r="G408" s="1">
        <v>22375.99</v>
      </c>
      <c r="H408" s="3">
        <f>IF(ISERR(LN(Table21046[[#This Row],[Close]]/E407)),"-",LN(Table21046[[#This Row],[Close]]/E407))</f>
        <v>2.0880542239304772E-2</v>
      </c>
    </row>
    <row r="409" spans="1:8" x14ac:dyDescent="0.3">
      <c r="A409" s="2">
        <v>43704</v>
      </c>
      <c r="B409" s="1">
        <v>11106.55</v>
      </c>
      <c r="C409" s="1">
        <v>11141.75</v>
      </c>
      <c r="D409" s="1">
        <v>11049.5</v>
      </c>
      <c r="E409" s="1">
        <v>11105.35</v>
      </c>
      <c r="F409" s="1">
        <v>685551267</v>
      </c>
      <c r="G409" s="1">
        <v>27413.16</v>
      </c>
      <c r="H409" s="3">
        <f>IF(ISERR(LN(Table21046[[#This Row],[Close]]/E408)),"-",LN(Table21046[[#This Row],[Close]]/E408))</f>
        <v>4.2863912004609123E-3</v>
      </c>
    </row>
    <row r="410" spans="1:8" x14ac:dyDescent="0.3">
      <c r="A410" s="2">
        <v>43705</v>
      </c>
      <c r="B410" s="1">
        <v>11101.3</v>
      </c>
      <c r="C410" s="1">
        <v>11129.65</v>
      </c>
      <c r="D410" s="1">
        <v>10987.65</v>
      </c>
      <c r="E410" s="1">
        <v>11046.1</v>
      </c>
      <c r="F410" s="1">
        <v>549954696</v>
      </c>
      <c r="G410" s="1">
        <v>16739.43</v>
      </c>
      <c r="H410" s="3">
        <f>IF(ISERR(LN(Table21046[[#This Row],[Close]]/E409)),"-",LN(Table21046[[#This Row],[Close]]/E409))</f>
        <v>-5.3495496953686683E-3</v>
      </c>
    </row>
    <row r="411" spans="1:8" x14ac:dyDescent="0.3">
      <c r="A411" s="2">
        <v>43706</v>
      </c>
      <c r="B411" s="1">
        <v>10996.05</v>
      </c>
      <c r="C411" s="1">
        <v>11021.1</v>
      </c>
      <c r="D411" s="1">
        <v>10922.4</v>
      </c>
      <c r="E411" s="1">
        <v>10948.3</v>
      </c>
      <c r="F411" s="1">
        <v>649876160</v>
      </c>
      <c r="G411" s="1">
        <v>20127.77</v>
      </c>
      <c r="H411" s="3">
        <f>IF(ISERR(LN(Table21046[[#This Row],[Close]]/E410)),"-",LN(Table21046[[#This Row],[Close]]/E410))</f>
        <v>-8.8932314206440471E-3</v>
      </c>
    </row>
    <row r="412" spans="1:8" x14ac:dyDescent="0.3">
      <c r="A412" s="2">
        <v>43707</v>
      </c>
      <c r="B412" s="1">
        <v>10987.8</v>
      </c>
      <c r="C412" s="1">
        <v>11042.6</v>
      </c>
      <c r="D412" s="1">
        <v>10874.8</v>
      </c>
      <c r="E412" s="1">
        <v>11023.25</v>
      </c>
      <c r="F412" s="1">
        <v>628154431</v>
      </c>
      <c r="G412" s="1">
        <v>21057.31</v>
      </c>
      <c r="H412" s="3">
        <f>IF(ISERR(LN(Table21046[[#This Row],[Close]]/E411)),"-",LN(Table21046[[#This Row],[Close]]/E411))</f>
        <v>6.822485506963346E-3</v>
      </c>
    </row>
    <row r="413" spans="1:8" x14ac:dyDescent="0.3">
      <c r="A413" s="2">
        <v>43711</v>
      </c>
      <c r="B413" s="1">
        <v>10960.95</v>
      </c>
      <c r="C413" s="1">
        <v>10967.5</v>
      </c>
      <c r="D413" s="1">
        <v>10772.7</v>
      </c>
      <c r="E413" s="1">
        <v>10797.9</v>
      </c>
      <c r="F413" s="1">
        <v>483038985</v>
      </c>
      <c r="G413" s="1">
        <v>16595.599999999999</v>
      </c>
      <c r="H413" s="3">
        <f>IF(ISERR(LN(Table21046[[#This Row],[Close]]/E412)),"-",LN(Table21046[[#This Row],[Close]]/E412))</f>
        <v>-2.0655007796257053E-2</v>
      </c>
    </row>
    <row r="414" spans="1:8" x14ac:dyDescent="0.3">
      <c r="A414" s="2">
        <v>43712</v>
      </c>
      <c r="B414" s="1">
        <v>10790.4</v>
      </c>
      <c r="C414" s="1">
        <v>10858.75</v>
      </c>
      <c r="D414" s="1">
        <v>10746.35</v>
      </c>
      <c r="E414" s="1">
        <v>10844.65</v>
      </c>
      <c r="F414" s="1">
        <v>508784352</v>
      </c>
      <c r="G414" s="1">
        <v>19195.099999999999</v>
      </c>
      <c r="H414" s="3">
        <f>IF(ISERR(LN(Table21046[[#This Row],[Close]]/E413)),"-",LN(Table21046[[#This Row],[Close]]/E413))</f>
        <v>4.3202000422602948E-3</v>
      </c>
    </row>
    <row r="415" spans="1:8" x14ac:dyDescent="0.3">
      <c r="A415" s="2">
        <v>43713</v>
      </c>
      <c r="B415" s="1">
        <v>10860.95</v>
      </c>
      <c r="C415" s="1">
        <v>10920.1</v>
      </c>
      <c r="D415" s="1">
        <v>10816</v>
      </c>
      <c r="E415" s="1">
        <v>10847.9</v>
      </c>
      <c r="F415" s="1">
        <v>595699267</v>
      </c>
      <c r="G415" s="1">
        <v>18279.88</v>
      </c>
      <c r="H415" s="3">
        <f>IF(ISERR(LN(Table21046[[#This Row],[Close]]/E414)),"-",LN(Table21046[[#This Row],[Close]]/E414))</f>
        <v>2.9964204524756224E-4</v>
      </c>
    </row>
    <row r="416" spans="1:8" x14ac:dyDescent="0.3">
      <c r="A416" s="2">
        <v>43714</v>
      </c>
      <c r="B416" s="1">
        <v>10883.8</v>
      </c>
      <c r="C416" s="1">
        <v>10957.05</v>
      </c>
      <c r="D416" s="1">
        <v>10867.45</v>
      </c>
      <c r="E416" s="1">
        <v>10946.2</v>
      </c>
      <c r="F416" s="1">
        <v>497214445</v>
      </c>
      <c r="G416" s="1">
        <v>18167.78</v>
      </c>
      <c r="H416" s="3">
        <f>IF(ISERR(LN(Table21046[[#This Row],[Close]]/E415)),"-",LN(Table21046[[#This Row],[Close]]/E415))</f>
        <v>9.0208512030475613E-3</v>
      </c>
    </row>
    <row r="417" spans="1:8" x14ac:dyDescent="0.3">
      <c r="A417" s="2">
        <v>43717</v>
      </c>
      <c r="B417" s="1">
        <v>10936.7</v>
      </c>
      <c r="C417" s="1">
        <v>11028.85</v>
      </c>
      <c r="D417" s="1">
        <v>10889.8</v>
      </c>
      <c r="E417" s="1">
        <v>11003.05</v>
      </c>
      <c r="F417" s="1">
        <v>412471067</v>
      </c>
      <c r="G417" s="1">
        <v>14762.07</v>
      </c>
      <c r="H417" s="3">
        <f>IF(ISERR(LN(Table21046[[#This Row],[Close]]/E416)),"-",LN(Table21046[[#This Row],[Close]]/E416))</f>
        <v>5.1801430231516307E-3</v>
      </c>
    </row>
    <row r="418" spans="1:8" x14ac:dyDescent="0.3">
      <c r="A418" s="2">
        <v>43719</v>
      </c>
      <c r="B418" s="1">
        <v>11028.5</v>
      </c>
      <c r="C418" s="1">
        <v>11054.8</v>
      </c>
      <c r="D418" s="1">
        <v>11011.65</v>
      </c>
      <c r="E418" s="1">
        <v>11035.7</v>
      </c>
      <c r="F418" s="1">
        <v>687140326</v>
      </c>
      <c r="G418" s="1">
        <v>19550.59</v>
      </c>
      <c r="H418" s="3">
        <f>IF(ISERR(LN(Table21046[[#This Row],[Close]]/E417)),"-",LN(Table21046[[#This Row],[Close]]/E417))</f>
        <v>2.9629651306572699E-3</v>
      </c>
    </row>
    <row r="419" spans="1:8" x14ac:dyDescent="0.3">
      <c r="A419" s="2">
        <v>43720</v>
      </c>
      <c r="B419" s="1">
        <v>11058.3</v>
      </c>
      <c r="C419" s="1">
        <v>11081.75</v>
      </c>
      <c r="D419" s="1">
        <v>10964.95</v>
      </c>
      <c r="E419" s="1">
        <v>10982.8</v>
      </c>
      <c r="F419" s="1">
        <v>551436050</v>
      </c>
      <c r="G419" s="1">
        <v>17510.169999999998</v>
      </c>
      <c r="H419" s="3">
        <f>IF(ISERR(LN(Table21046[[#This Row],[Close]]/E418)),"-",LN(Table21046[[#This Row],[Close]]/E418))</f>
        <v>-4.8050595437650065E-3</v>
      </c>
    </row>
    <row r="420" spans="1:8" x14ac:dyDescent="0.3">
      <c r="A420" s="2">
        <v>43721</v>
      </c>
      <c r="B420" s="1">
        <v>10986.8</v>
      </c>
      <c r="C420" s="1">
        <v>11084.45</v>
      </c>
      <c r="D420" s="1">
        <v>10945.75</v>
      </c>
      <c r="E420" s="1">
        <v>11075.9</v>
      </c>
      <c r="F420" s="1">
        <v>624305151</v>
      </c>
      <c r="G420" s="1">
        <v>18012.759999999998</v>
      </c>
      <c r="H420" s="3">
        <f>IF(ISERR(LN(Table21046[[#This Row],[Close]]/E419)),"-",LN(Table21046[[#This Row],[Close]]/E419))</f>
        <v>8.4411640582458328E-3</v>
      </c>
    </row>
    <row r="421" spans="1:8" x14ac:dyDescent="0.3">
      <c r="A421" s="2">
        <v>43724</v>
      </c>
      <c r="B421" s="1">
        <v>10994.85</v>
      </c>
      <c r="C421" s="1">
        <v>11052.7</v>
      </c>
      <c r="D421" s="1">
        <v>10968.2</v>
      </c>
      <c r="E421" s="1">
        <v>11003.5</v>
      </c>
      <c r="F421" s="1">
        <v>434449776</v>
      </c>
      <c r="G421" s="1">
        <v>15786.17</v>
      </c>
      <c r="H421" s="3">
        <f>IF(ISERR(LN(Table21046[[#This Row],[Close]]/E420)),"-",LN(Table21046[[#This Row],[Close]]/E420))</f>
        <v>-6.5581727303500393E-3</v>
      </c>
    </row>
    <row r="422" spans="1:8" x14ac:dyDescent="0.3">
      <c r="A422" s="2">
        <v>43725</v>
      </c>
      <c r="B422" s="1">
        <v>11000.1</v>
      </c>
      <c r="C422" s="1">
        <v>11000.1</v>
      </c>
      <c r="D422" s="1">
        <v>10796.5</v>
      </c>
      <c r="E422" s="1">
        <v>10817.6</v>
      </c>
      <c r="F422" s="1">
        <v>482013044</v>
      </c>
      <c r="G422" s="1">
        <v>17721.93</v>
      </c>
      <c r="H422" s="3">
        <f>IF(ISERR(LN(Table21046[[#This Row],[Close]]/E421)),"-",LN(Table21046[[#This Row],[Close]]/E421))</f>
        <v>-1.7038966653176175E-2</v>
      </c>
    </row>
    <row r="423" spans="1:8" x14ac:dyDescent="0.3">
      <c r="A423" s="2">
        <v>43726</v>
      </c>
      <c r="B423" s="1">
        <v>10872.8</v>
      </c>
      <c r="C423" s="1">
        <v>10885.15</v>
      </c>
      <c r="D423" s="1">
        <v>10804.85</v>
      </c>
      <c r="E423" s="1">
        <v>10840.65</v>
      </c>
      <c r="F423" s="1">
        <v>519155072</v>
      </c>
      <c r="G423" s="1">
        <v>16784.43</v>
      </c>
      <c r="H423" s="3">
        <f>IF(ISERR(LN(Table21046[[#This Row],[Close]]/E422)),"-",LN(Table21046[[#This Row],[Close]]/E422))</f>
        <v>2.1285199591399326E-3</v>
      </c>
    </row>
    <row r="424" spans="1:8" x14ac:dyDescent="0.3">
      <c r="A424" s="2">
        <v>43727</v>
      </c>
      <c r="B424" s="1">
        <v>10845.2</v>
      </c>
      <c r="C424" s="1">
        <v>10845.2</v>
      </c>
      <c r="D424" s="1">
        <v>10670.25</v>
      </c>
      <c r="E424" s="1">
        <v>10704.8</v>
      </c>
      <c r="F424" s="1">
        <v>642599183</v>
      </c>
      <c r="G424" s="1">
        <v>16642.830000000002</v>
      </c>
      <c r="H424" s="3">
        <f>IF(ISERR(LN(Table21046[[#This Row],[Close]]/E423)),"-",LN(Table21046[[#This Row],[Close]]/E423))</f>
        <v>-1.2610718304774393E-2</v>
      </c>
    </row>
    <row r="425" spans="1:8" x14ac:dyDescent="0.3">
      <c r="A425" s="2">
        <v>43728</v>
      </c>
      <c r="B425" s="1">
        <v>10746.8</v>
      </c>
      <c r="C425" s="1">
        <v>11381.9</v>
      </c>
      <c r="D425" s="1">
        <v>10691</v>
      </c>
      <c r="E425" s="1">
        <v>11274.2</v>
      </c>
      <c r="F425" s="1">
        <v>1356767450</v>
      </c>
      <c r="G425" s="1">
        <v>54081.53</v>
      </c>
      <c r="H425" s="3">
        <f>IF(ISERR(LN(Table21046[[#This Row],[Close]]/E424)),"-",LN(Table21046[[#This Row],[Close]]/E424))</f>
        <v>5.1824690425978821E-2</v>
      </c>
    </row>
    <row r="426" spans="1:8" x14ac:dyDescent="0.3">
      <c r="A426" s="2">
        <v>43731</v>
      </c>
      <c r="B426" s="1">
        <v>11542.7</v>
      </c>
      <c r="C426" s="1">
        <v>11694.85</v>
      </c>
      <c r="D426" s="1">
        <v>11471.35</v>
      </c>
      <c r="E426" s="1">
        <v>11600.2</v>
      </c>
      <c r="F426" s="1">
        <v>882826741</v>
      </c>
      <c r="G426" s="1">
        <v>40005.01</v>
      </c>
      <c r="H426" s="3">
        <f>IF(ISERR(LN(Table21046[[#This Row],[Close]]/E425)),"-",LN(Table21046[[#This Row],[Close]]/E425))</f>
        <v>2.8505409908377584E-2</v>
      </c>
    </row>
    <row r="427" spans="1:8" x14ac:dyDescent="0.3">
      <c r="A427" s="2">
        <v>43732</v>
      </c>
      <c r="B427" s="1">
        <v>11590.7</v>
      </c>
      <c r="C427" s="1">
        <v>11655.05</v>
      </c>
      <c r="D427" s="1">
        <v>11539.2</v>
      </c>
      <c r="E427" s="1">
        <v>11588.2</v>
      </c>
      <c r="F427" s="1">
        <v>651722255</v>
      </c>
      <c r="G427" s="1">
        <v>26930.07</v>
      </c>
      <c r="H427" s="3">
        <f>IF(ISERR(LN(Table21046[[#This Row],[Close]]/E426)),"-",LN(Table21046[[#This Row],[Close]]/E426))</f>
        <v>-1.0350003511433552E-3</v>
      </c>
    </row>
    <row r="428" spans="1:8" x14ac:dyDescent="0.3">
      <c r="A428" s="2">
        <v>43733</v>
      </c>
      <c r="B428" s="1">
        <v>11564.85</v>
      </c>
      <c r="C428" s="1">
        <v>11564.95</v>
      </c>
      <c r="D428" s="1">
        <v>11416.1</v>
      </c>
      <c r="E428" s="1">
        <v>11440.2</v>
      </c>
      <c r="F428" s="1">
        <v>629054640</v>
      </c>
      <c r="G428" s="1">
        <v>25266.240000000002</v>
      </c>
      <c r="H428" s="3">
        <f>IF(ISERR(LN(Table21046[[#This Row],[Close]]/E427)),"-",LN(Table21046[[#This Row],[Close]]/E427))</f>
        <v>-1.2853870675538228E-2</v>
      </c>
    </row>
    <row r="429" spans="1:8" x14ac:dyDescent="0.3">
      <c r="A429" s="2">
        <v>43734</v>
      </c>
      <c r="B429" s="1">
        <v>11469.85</v>
      </c>
      <c r="C429" s="1">
        <v>11610.85</v>
      </c>
      <c r="D429" s="1">
        <v>11466.35</v>
      </c>
      <c r="E429" s="1">
        <v>11571.2</v>
      </c>
      <c r="F429" s="1">
        <v>844465614</v>
      </c>
      <c r="G429" s="1">
        <v>30707.84</v>
      </c>
      <c r="H429" s="3">
        <f>IF(ISERR(LN(Table21046[[#This Row],[Close]]/E428)),"-",LN(Table21046[[#This Row],[Close]]/E428))</f>
        <v>1.1385784019294062E-2</v>
      </c>
    </row>
    <row r="430" spans="1:8" x14ac:dyDescent="0.3">
      <c r="A430" s="2">
        <v>43735</v>
      </c>
      <c r="B430" s="1">
        <v>11556.35</v>
      </c>
      <c r="C430" s="1">
        <v>11593.6</v>
      </c>
      <c r="D430" s="1">
        <v>11499.75</v>
      </c>
      <c r="E430" s="1">
        <v>11512.4</v>
      </c>
      <c r="F430" s="1">
        <v>650017280</v>
      </c>
      <c r="G430" s="1">
        <v>19036.939999999999</v>
      </c>
      <c r="H430" s="3">
        <f>IF(ISERR(LN(Table21046[[#This Row],[Close]]/E429)),"-",LN(Table21046[[#This Row],[Close]]/E429))</f>
        <v>-5.0945370025516938E-3</v>
      </c>
    </row>
    <row r="431" spans="1:8" x14ac:dyDescent="0.3">
      <c r="A431" s="2">
        <v>43738</v>
      </c>
      <c r="B431" s="1">
        <v>11491.15</v>
      </c>
      <c r="C431" s="1">
        <v>11508.25</v>
      </c>
      <c r="D431" s="1">
        <v>11390.8</v>
      </c>
      <c r="E431" s="1">
        <v>11474.45</v>
      </c>
      <c r="F431" s="1">
        <v>756848686</v>
      </c>
      <c r="G431" s="1">
        <v>23748.07</v>
      </c>
      <c r="H431" s="3">
        <f>IF(ISERR(LN(Table21046[[#This Row],[Close]]/E430)),"-",LN(Table21046[[#This Row],[Close]]/E430))</f>
        <v>-3.3018908183674615E-3</v>
      </c>
    </row>
    <row r="432" spans="1:8" x14ac:dyDescent="0.3">
      <c r="A432" s="2">
        <v>43739</v>
      </c>
      <c r="B432" s="1">
        <v>11515.4</v>
      </c>
      <c r="C432" s="1">
        <v>11554.2</v>
      </c>
      <c r="D432" s="1">
        <v>11247.9</v>
      </c>
      <c r="E432" s="1">
        <v>11359.9</v>
      </c>
      <c r="F432" s="1">
        <v>1305415159</v>
      </c>
      <c r="G432" s="1">
        <v>28972.720000000001</v>
      </c>
      <c r="H432" s="3">
        <f>IF(ISERR(LN(Table21046[[#This Row],[Close]]/E431)),"-",LN(Table21046[[#This Row],[Close]]/E431))</f>
        <v>-1.0033214077332946E-2</v>
      </c>
    </row>
    <row r="433" spans="1:8" x14ac:dyDescent="0.3">
      <c r="A433" s="2">
        <v>43741</v>
      </c>
      <c r="B433" s="1">
        <v>11322.25</v>
      </c>
      <c r="C433" s="1">
        <v>11370.4</v>
      </c>
      <c r="D433" s="1">
        <v>11257.35</v>
      </c>
      <c r="E433" s="1">
        <v>11314</v>
      </c>
      <c r="F433" s="1">
        <v>1017479514</v>
      </c>
      <c r="G433" s="1">
        <v>21658.38</v>
      </c>
      <c r="H433" s="3">
        <f>IF(ISERR(LN(Table21046[[#This Row],[Close]]/E432)),"-",LN(Table21046[[#This Row],[Close]]/E432))</f>
        <v>-4.0487135163949257E-3</v>
      </c>
    </row>
    <row r="434" spans="1:8" x14ac:dyDescent="0.3">
      <c r="A434" s="2">
        <v>43742</v>
      </c>
      <c r="B434" s="1">
        <v>11388.45</v>
      </c>
      <c r="C434" s="1">
        <v>11400.3</v>
      </c>
      <c r="D434" s="1">
        <v>11158.35</v>
      </c>
      <c r="E434" s="1">
        <v>11174.75</v>
      </c>
      <c r="F434" s="1">
        <v>928524450</v>
      </c>
      <c r="G434" s="1">
        <v>22470.76</v>
      </c>
      <c r="H434" s="3">
        <f>IF(ISERR(LN(Table21046[[#This Row],[Close]]/E433)),"-",LN(Table21046[[#This Row],[Close]]/E433))</f>
        <v>-1.2384128036227408E-2</v>
      </c>
    </row>
    <row r="435" spans="1:8" x14ac:dyDescent="0.3">
      <c r="A435" s="2">
        <v>43745</v>
      </c>
      <c r="B435" s="1">
        <v>11196.2</v>
      </c>
      <c r="C435" s="1">
        <v>11233.85</v>
      </c>
      <c r="D435" s="1">
        <v>11112.65</v>
      </c>
      <c r="E435" s="1">
        <v>11126.4</v>
      </c>
      <c r="F435" s="1">
        <v>733198763</v>
      </c>
      <c r="G435" s="1">
        <v>18641.37</v>
      </c>
      <c r="H435" s="3">
        <f>IF(ISERR(LN(Table21046[[#This Row],[Close]]/E434)),"-",LN(Table21046[[#This Row],[Close]]/E434))</f>
        <v>-4.3361060533314236E-3</v>
      </c>
    </row>
    <row r="436" spans="1:8" x14ac:dyDescent="0.3">
      <c r="A436" s="2">
        <v>43747</v>
      </c>
      <c r="B436" s="1">
        <v>11152.95</v>
      </c>
      <c r="C436" s="1">
        <v>11321.6</v>
      </c>
      <c r="D436" s="1">
        <v>11090.15</v>
      </c>
      <c r="E436" s="1">
        <v>11313.3</v>
      </c>
      <c r="F436" s="1">
        <v>741148639</v>
      </c>
      <c r="G436" s="1">
        <v>20961.54</v>
      </c>
      <c r="H436" s="3">
        <f>IF(ISERR(LN(Table21046[[#This Row],[Close]]/E435)),"-",LN(Table21046[[#This Row],[Close]]/E435))</f>
        <v>1.6658361926267153E-2</v>
      </c>
    </row>
    <row r="437" spans="1:8" x14ac:dyDescent="0.3">
      <c r="A437" s="2">
        <v>43748</v>
      </c>
      <c r="B437" s="1">
        <v>11280.5</v>
      </c>
      <c r="C437" s="1">
        <v>11293.35</v>
      </c>
      <c r="D437" s="1">
        <v>11208.55</v>
      </c>
      <c r="E437" s="1">
        <v>11234.55</v>
      </c>
      <c r="F437" s="1">
        <v>562017945</v>
      </c>
      <c r="G437" s="1">
        <v>19234.310000000001</v>
      </c>
      <c r="H437" s="3">
        <f>IF(ISERR(LN(Table21046[[#This Row],[Close]]/E436)),"-",LN(Table21046[[#This Row],[Close]]/E436))</f>
        <v>-6.9851733270783253E-3</v>
      </c>
    </row>
    <row r="438" spans="1:8" x14ac:dyDescent="0.3">
      <c r="A438" s="2">
        <v>43749</v>
      </c>
      <c r="B438" s="1">
        <v>11257.7</v>
      </c>
      <c r="C438" s="1">
        <v>11362.9</v>
      </c>
      <c r="D438" s="1">
        <v>11189.4</v>
      </c>
      <c r="E438" s="1">
        <v>11305.05</v>
      </c>
      <c r="F438" s="1">
        <v>737795150</v>
      </c>
      <c r="G438" s="1">
        <v>22511.39</v>
      </c>
      <c r="H438" s="3">
        <f>IF(ISERR(LN(Table21046[[#This Row],[Close]]/E437)),"-",LN(Table21046[[#This Row],[Close]]/E437))</f>
        <v>6.255677111318734E-3</v>
      </c>
    </row>
    <row r="439" spans="1:8" x14ac:dyDescent="0.3">
      <c r="A439" s="2">
        <v>43752</v>
      </c>
      <c r="B439" s="1">
        <v>11335.9</v>
      </c>
      <c r="C439" s="1">
        <v>11420.45</v>
      </c>
      <c r="D439" s="1">
        <v>11290.05</v>
      </c>
      <c r="E439" s="1">
        <v>11341.15</v>
      </c>
      <c r="F439" s="1">
        <v>587579191</v>
      </c>
      <c r="G439" s="1">
        <v>17499.48</v>
      </c>
      <c r="H439" s="3">
        <f>IF(ISERR(LN(Table21046[[#This Row],[Close]]/E438)),"-",LN(Table21046[[#This Row],[Close]]/E438))</f>
        <v>3.1881755506963242E-3</v>
      </c>
    </row>
    <row r="440" spans="1:8" x14ac:dyDescent="0.3">
      <c r="A440" s="2">
        <v>43753</v>
      </c>
      <c r="B440" s="1">
        <v>11360.85</v>
      </c>
      <c r="C440" s="1">
        <v>11462.35</v>
      </c>
      <c r="D440" s="1">
        <v>11342.1</v>
      </c>
      <c r="E440" s="1">
        <v>11428.3</v>
      </c>
      <c r="F440" s="1">
        <v>527396180</v>
      </c>
      <c r="G440" s="1">
        <v>17041.55</v>
      </c>
      <c r="H440" s="3">
        <f>IF(ISERR(LN(Table21046[[#This Row],[Close]]/E439)),"-",LN(Table21046[[#This Row],[Close]]/E439))</f>
        <v>7.655031243923585E-3</v>
      </c>
    </row>
    <row r="441" spans="1:8" x14ac:dyDescent="0.3">
      <c r="A441" s="2">
        <v>43754</v>
      </c>
      <c r="B441" s="1">
        <v>11464.95</v>
      </c>
      <c r="C441" s="1">
        <v>11481.05</v>
      </c>
      <c r="D441" s="1">
        <v>11411.1</v>
      </c>
      <c r="E441" s="1">
        <v>11464</v>
      </c>
      <c r="F441" s="1">
        <v>533468525</v>
      </c>
      <c r="G441" s="1">
        <v>18266.060000000001</v>
      </c>
      <c r="H441" s="3">
        <f>IF(ISERR(LN(Table21046[[#This Row],[Close]]/E440)),"-",LN(Table21046[[#This Row],[Close]]/E440))</f>
        <v>3.1189551893382886E-3</v>
      </c>
    </row>
    <row r="442" spans="1:8" x14ac:dyDescent="0.3">
      <c r="A442" s="2">
        <v>43755</v>
      </c>
      <c r="B442" s="1">
        <v>11466.3</v>
      </c>
      <c r="C442" s="1">
        <v>11599.1</v>
      </c>
      <c r="D442" s="1">
        <v>11439.65</v>
      </c>
      <c r="E442" s="1">
        <v>11586.35</v>
      </c>
      <c r="F442" s="1">
        <v>797572398</v>
      </c>
      <c r="G442" s="1">
        <v>20839.2</v>
      </c>
      <c r="H442" s="3">
        <f>IF(ISERR(LN(Table21046[[#This Row],[Close]]/E441)),"-",LN(Table21046[[#This Row],[Close]]/E441))</f>
        <v>1.0615990565060435E-2</v>
      </c>
    </row>
    <row r="443" spans="1:8" x14ac:dyDescent="0.3">
      <c r="A443" s="2">
        <v>43756</v>
      </c>
      <c r="B443" s="1">
        <v>11580.3</v>
      </c>
      <c r="C443" s="1">
        <v>11684.7</v>
      </c>
      <c r="D443" s="1">
        <v>11553.15</v>
      </c>
      <c r="E443" s="1">
        <v>11661.85</v>
      </c>
      <c r="F443" s="1">
        <v>853440208</v>
      </c>
      <c r="G443" s="1">
        <v>22315.99</v>
      </c>
      <c r="H443" s="3">
        <f>IF(ISERR(LN(Table21046[[#This Row],[Close]]/E442)),"-",LN(Table21046[[#This Row],[Close]]/E442))</f>
        <v>6.4951493385409882E-3</v>
      </c>
    </row>
    <row r="444" spans="1:8" x14ac:dyDescent="0.3">
      <c r="A444" s="2">
        <v>43760</v>
      </c>
      <c r="B444" s="1">
        <v>11657.15</v>
      </c>
      <c r="C444" s="1">
        <v>11714.35</v>
      </c>
      <c r="D444" s="1">
        <v>11573.65</v>
      </c>
      <c r="E444" s="1">
        <v>11588.35</v>
      </c>
      <c r="F444" s="1">
        <v>867601307</v>
      </c>
      <c r="G444" s="1">
        <v>29726.27</v>
      </c>
      <c r="H444" s="3">
        <f>IF(ISERR(LN(Table21046[[#This Row],[Close]]/E443)),"-",LN(Table21046[[#This Row],[Close]]/E443))</f>
        <v>-6.3225473195318302E-3</v>
      </c>
    </row>
    <row r="445" spans="1:8" x14ac:dyDescent="0.3">
      <c r="A445" s="2">
        <v>43761</v>
      </c>
      <c r="B445" s="1">
        <v>11596.2</v>
      </c>
      <c r="C445" s="1">
        <v>11651.6</v>
      </c>
      <c r="D445" s="1">
        <v>11554.4</v>
      </c>
      <c r="E445" s="1">
        <v>11604.1</v>
      </c>
      <c r="F445" s="1">
        <v>664159887</v>
      </c>
      <c r="G445" s="1">
        <v>23397.69</v>
      </c>
      <c r="H445" s="3">
        <f>IF(ISERR(LN(Table21046[[#This Row],[Close]]/E444)),"-",LN(Table21046[[#This Row],[Close]]/E444))</f>
        <v>1.3582008301133287E-3</v>
      </c>
    </row>
    <row r="446" spans="1:8" x14ac:dyDescent="0.3">
      <c r="A446" s="2">
        <v>43762</v>
      </c>
      <c r="B446" s="1">
        <v>11661.65</v>
      </c>
      <c r="C446" s="1">
        <v>11679.6</v>
      </c>
      <c r="D446" s="1">
        <v>11534.65</v>
      </c>
      <c r="E446" s="1">
        <v>11582.6</v>
      </c>
      <c r="F446" s="1">
        <v>700481662</v>
      </c>
      <c r="G446" s="1">
        <v>25177.46</v>
      </c>
      <c r="H446" s="3">
        <f>IF(ISERR(LN(Table21046[[#This Row],[Close]]/E445)),"-",LN(Table21046[[#This Row],[Close]]/E445))</f>
        <v>-1.8545119540017269E-3</v>
      </c>
    </row>
    <row r="447" spans="1:8" x14ac:dyDescent="0.3">
      <c r="A447" s="2">
        <v>43763</v>
      </c>
      <c r="B447" s="1">
        <v>11646.15</v>
      </c>
      <c r="C447" s="1">
        <v>11646.9</v>
      </c>
      <c r="D447" s="1">
        <v>11490.75</v>
      </c>
      <c r="E447" s="1">
        <v>11583.9</v>
      </c>
      <c r="F447" s="1">
        <v>812027840</v>
      </c>
      <c r="G447" s="1">
        <v>23611.51</v>
      </c>
      <c r="H447" s="3">
        <f>IF(ISERR(LN(Table21046[[#This Row],[Close]]/E446)),"-",LN(Table21046[[#This Row],[Close]]/E446))</f>
        <v>1.1223102336253745E-4</v>
      </c>
    </row>
    <row r="448" spans="1:8" x14ac:dyDescent="0.3">
      <c r="A448" s="2">
        <v>43765</v>
      </c>
      <c r="B448" s="1">
        <v>11662.25</v>
      </c>
      <c r="C448" s="1">
        <v>11672.4</v>
      </c>
      <c r="D448" s="1">
        <v>11604.6</v>
      </c>
      <c r="E448" s="1">
        <v>11627.15</v>
      </c>
      <c r="F448" s="1">
        <v>161779004</v>
      </c>
      <c r="G448" s="1">
        <v>3548.21</v>
      </c>
      <c r="H448" s="3">
        <f>IF(ISERR(LN(Table21046[[#This Row],[Close]]/E447)),"-",LN(Table21046[[#This Row],[Close]]/E447))</f>
        <v>3.7266776001179344E-3</v>
      </c>
    </row>
    <row r="449" spans="1:8" x14ac:dyDescent="0.3">
      <c r="A449" s="2">
        <v>43767</v>
      </c>
      <c r="B449" s="1">
        <v>11643.95</v>
      </c>
      <c r="C449" s="1">
        <v>11809.4</v>
      </c>
      <c r="D449" s="1">
        <v>11627.35</v>
      </c>
      <c r="E449" s="1">
        <v>11786.85</v>
      </c>
      <c r="F449" s="1">
        <v>951722529</v>
      </c>
      <c r="G449" s="1">
        <v>27054.87</v>
      </c>
      <c r="H449" s="3">
        <f>IF(ISERR(LN(Table21046[[#This Row],[Close]]/E448)),"-",LN(Table21046[[#This Row],[Close]]/E448))</f>
        <v>1.3641622669476343E-2</v>
      </c>
    </row>
    <row r="450" spans="1:8" x14ac:dyDescent="0.3">
      <c r="A450" s="2">
        <v>43768</v>
      </c>
      <c r="B450" s="1">
        <v>11883.9</v>
      </c>
      <c r="C450" s="1">
        <v>11883.95</v>
      </c>
      <c r="D450" s="1">
        <v>11784.45</v>
      </c>
      <c r="E450" s="1">
        <v>11844.1</v>
      </c>
      <c r="F450" s="1">
        <v>725219760</v>
      </c>
      <c r="G450" s="1">
        <v>22672.18</v>
      </c>
      <c r="H450" s="3">
        <f>IF(ISERR(LN(Table21046[[#This Row],[Close]]/E449)),"-",LN(Table21046[[#This Row],[Close]]/E449))</f>
        <v>4.8453500182429254E-3</v>
      </c>
    </row>
    <row r="451" spans="1:8" x14ac:dyDescent="0.3">
      <c r="A451" s="2">
        <v>43769</v>
      </c>
      <c r="B451" s="1">
        <v>11890.45</v>
      </c>
      <c r="C451" s="1">
        <v>11945</v>
      </c>
      <c r="D451" s="1">
        <v>11855.1</v>
      </c>
      <c r="E451" s="1">
        <v>11877.45</v>
      </c>
      <c r="F451" s="1">
        <v>1414837250</v>
      </c>
      <c r="G451" s="1">
        <v>31304.73</v>
      </c>
      <c r="H451" s="3">
        <f>IF(ISERR(LN(Table21046[[#This Row],[Close]]/E450)),"-",LN(Table21046[[#This Row],[Close]]/E450))</f>
        <v>2.81179113275152E-3</v>
      </c>
    </row>
    <row r="452" spans="1:8" x14ac:dyDescent="0.3">
      <c r="A452" s="2">
        <v>43770</v>
      </c>
      <c r="B452" s="1">
        <v>11886.6</v>
      </c>
      <c r="C452" s="1">
        <v>11918.3</v>
      </c>
      <c r="D452" s="1">
        <v>11843.35</v>
      </c>
      <c r="E452" s="1">
        <v>11890.6</v>
      </c>
      <c r="F452" s="1">
        <v>855338495</v>
      </c>
      <c r="G452" s="1">
        <v>24933.55</v>
      </c>
      <c r="H452" s="3">
        <f>IF(ISERR(LN(Table21046[[#This Row],[Close]]/E451)),"-",LN(Table21046[[#This Row],[Close]]/E451))</f>
        <v>1.1065275730858378E-3</v>
      </c>
    </row>
    <row r="453" spans="1:8" x14ac:dyDescent="0.3">
      <c r="A453" s="2">
        <v>43773</v>
      </c>
      <c r="B453" s="1">
        <v>11928.9</v>
      </c>
      <c r="C453" s="1">
        <v>11989.15</v>
      </c>
      <c r="D453" s="1">
        <v>11905.35</v>
      </c>
      <c r="E453" s="1">
        <v>11941.3</v>
      </c>
      <c r="F453" s="1">
        <v>823050457</v>
      </c>
      <c r="G453" s="1">
        <v>23203.88</v>
      </c>
      <c r="H453" s="3">
        <f>IF(ISERR(LN(Table21046[[#This Row],[Close]]/E452)),"-",LN(Table21046[[#This Row],[Close]]/E452))</f>
        <v>4.254807756561208E-3</v>
      </c>
    </row>
    <row r="454" spans="1:8" x14ac:dyDescent="0.3">
      <c r="A454" s="2">
        <v>43774</v>
      </c>
      <c r="B454" s="1">
        <v>11974.6</v>
      </c>
      <c r="C454" s="1">
        <v>11978.95</v>
      </c>
      <c r="D454" s="1">
        <v>11861.9</v>
      </c>
      <c r="E454" s="1">
        <v>11917.2</v>
      </c>
      <c r="F454" s="1">
        <v>631952071</v>
      </c>
      <c r="G454" s="1">
        <v>20995.88</v>
      </c>
      <c r="H454" s="3">
        <f>IF(ISERR(LN(Table21046[[#This Row],[Close]]/E453)),"-",LN(Table21046[[#This Row],[Close]]/E453))</f>
        <v>-2.0202450444738117E-3</v>
      </c>
    </row>
    <row r="455" spans="1:8" x14ac:dyDescent="0.3">
      <c r="A455" s="2">
        <v>43775</v>
      </c>
      <c r="B455" s="1">
        <v>11911.5</v>
      </c>
      <c r="C455" s="1">
        <v>12002.9</v>
      </c>
      <c r="D455" s="1">
        <v>11850.25</v>
      </c>
      <c r="E455" s="1">
        <v>11966.05</v>
      </c>
      <c r="F455" s="1">
        <v>603351290</v>
      </c>
      <c r="G455" s="1">
        <v>23324.97</v>
      </c>
      <c r="H455" s="3">
        <f>IF(ISERR(LN(Table21046[[#This Row],[Close]]/E454)),"-",LN(Table21046[[#This Row],[Close]]/E454))</f>
        <v>4.0907387497001449E-3</v>
      </c>
    </row>
    <row r="456" spans="1:8" x14ac:dyDescent="0.3">
      <c r="A456" s="2">
        <v>43776</v>
      </c>
      <c r="B456" s="1">
        <v>12021.1</v>
      </c>
      <c r="C456" s="1">
        <v>12021.4</v>
      </c>
      <c r="D456" s="1">
        <v>11946.85</v>
      </c>
      <c r="E456" s="1">
        <v>12012.05</v>
      </c>
      <c r="F456" s="1">
        <v>562963817</v>
      </c>
      <c r="G456" s="1">
        <v>20898.240000000002</v>
      </c>
      <c r="H456" s="3">
        <f>IF(ISERR(LN(Table21046[[#This Row],[Close]]/E455)),"-",LN(Table21046[[#This Row],[Close]]/E455))</f>
        <v>3.8368391517066202E-3</v>
      </c>
    </row>
    <row r="457" spans="1:8" x14ac:dyDescent="0.3">
      <c r="A457" s="2">
        <v>43777</v>
      </c>
      <c r="B457" s="1">
        <v>11987.15</v>
      </c>
      <c r="C457" s="1">
        <v>12034.15</v>
      </c>
      <c r="D457" s="1">
        <v>11888.75</v>
      </c>
      <c r="E457" s="1">
        <v>11908.15</v>
      </c>
      <c r="F457" s="1">
        <v>789254360</v>
      </c>
      <c r="G457" s="1">
        <v>22931.52</v>
      </c>
      <c r="H457" s="3">
        <f>IF(ISERR(LN(Table21046[[#This Row],[Close]]/E456)),"-",LN(Table21046[[#This Row],[Close]]/E456))</f>
        <v>-8.6872729686573568E-3</v>
      </c>
    </row>
    <row r="458" spans="1:8" x14ac:dyDescent="0.3">
      <c r="A458" s="2">
        <v>43780</v>
      </c>
      <c r="B458" s="1">
        <v>11879.2</v>
      </c>
      <c r="C458" s="1">
        <v>11932.65</v>
      </c>
      <c r="D458" s="1">
        <v>11853.95</v>
      </c>
      <c r="E458" s="1">
        <v>11913.45</v>
      </c>
      <c r="F458" s="1">
        <v>548979515</v>
      </c>
      <c r="G458" s="1">
        <v>16548.47</v>
      </c>
      <c r="H458" s="3">
        <f>IF(ISERR(LN(Table21046[[#This Row],[Close]]/E457)),"-",LN(Table21046[[#This Row],[Close]]/E457))</f>
        <v>4.4497431637266998E-4</v>
      </c>
    </row>
    <row r="459" spans="1:8" x14ac:dyDescent="0.3">
      <c r="A459" s="2">
        <v>43782</v>
      </c>
      <c r="B459" s="1">
        <v>11908.3</v>
      </c>
      <c r="C459" s="1">
        <v>11946.8</v>
      </c>
      <c r="D459" s="1">
        <v>11823.2</v>
      </c>
      <c r="E459" s="1">
        <v>11840.45</v>
      </c>
      <c r="F459" s="1">
        <v>659035969</v>
      </c>
      <c r="G459" s="1">
        <v>20401.5</v>
      </c>
      <c r="H459" s="3">
        <f>IF(ISERR(LN(Table21046[[#This Row],[Close]]/E458)),"-",LN(Table21046[[#This Row],[Close]]/E458))</f>
        <v>-6.1463784739204446E-3</v>
      </c>
    </row>
    <row r="460" spans="1:8" x14ac:dyDescent="0.3">
      <c r="A460" s="2">
        <v>43783</v>
      </c>
      <c r="B460" s="1">
        <v>11858.75</v>
      </c>
      <c r="C460" s="1">
        <v>11895.65</v>
      </c>
      <c r="D460" s="1">
        <v>11802.65</v>
      </c>
      <c r="E460" s="1">
        <v>11872.1</v>
      </c>
      <c r="F460" s="1">
        <v>559494025</v>
      </c>
      <c r="G460" s="1">
        <v>19114.86</v>
      </c>
      <c r="H460" s="3">
        <f>IF(ISERR(LN(Table21046[[#This Row],[Close]]/E459)),"-",LN(Table21046[[#This Row],[Close]]/E459))</f>
        <v>2.6694740797649774E-3</v>
      </c>
    </row>
    <row r="461" spans="1:8" x14ac:dyDescent="0.3">
      <c r="A461" s="2">
        <v>43784</v>
      </c>
      <c r="B461" s="1">
        <v>11904.2</v>
      </c>
      <c r="C461" s="1">
        <v>11973.65</v>
      </c>
      <c r="D461" s="1">
        <v>11879.25</v>
      </c>
      <c r="E461" s="1">
        <v>11895.45</v>
      </c>
      <c r="F461" s="1">
        <v>580154179</v>
      </c>
      <c r="G461" s="1">
        <v>22350.63</v>
      </c>
      <c r="H461" s="3">
        <f>IF(ISERR(LN(Table21046[[#This Row],[Close]]/E460)),"-",LN(Table21046[[#This Row],[Close]]/E460))</f>
        <v>1.964864490640688E-3</v>
      </c>
    </row>
    <row r="462" spans="1:8" x14ac:dyDescent="0.3">
      <c r="A462" s="2">
        <v>43787</v>
      </c>
      <c r="B462" s="1">
        <v>11915.15</v>
      </c>
      <c r="C462" s="1">
        <v>11946.2</v>
      </c>
      <c r="D462" s="1">
        <v>11867.6</v>
      </c>
      <c r="E462" s="1">
        <v>11884.5</v>
      </c>
      <c r="F462" s="1">
        <v>514352437</v>
      </c>
      <c r="G462" s="1">
        <v>17991.41</v>
      </c>
      <c r="H462" s="3">
        <f>IF(ISERR(LN(Table21046[[#This Row],[Close]]/E461)),"-",LN(Table21046[[#This Row],[Close]]/E461))</f>
        <v>-9.2094396951437408E-4</v>
      </c>
    </row>
    <row r="463" spans="1:8" x14ac:dyDescent="0.3">
      <c r="A463" s="2">
        <v>43788</v>
      </c>
      <c r="B463" s="1">
        <v>11919.45</v>
      </c>
      <c r="C463" s="1">
        <v>11958.85</v>
      </c>
      <c r="D463" s="1">
        <v>11881.75</v>
      </c>
      <c r="E463" s="1">
        <v>11940.1</v>
      </c>
      <c r="F463" s="1">
        <v>613909679</v>
      </c>
      <c r="G463" s="1">
        <v>21574.84</v>
      </c>
      <c r="H463" s="3">
        <f>IF(ISERR(LN(Table21046[[#This Row],[Close]]/E462)),"-",LN(Table21046[[#This Row],[Close]]/E462))</f>
        <v>4.6674530474952423E-3</v>
      </c>
    </row>
    <row r="464" spans="1:8" x14ac:dyDescent="0.3">
      <c r="A464" s="2">
        <v>43789</v>
      </c>
      <c r="B464" s="1">
        <v>12004.75</v>
      </c>
      <c r="C464" s="1">
        <v>12038.6</v>
      </c>
      <c r="D464" s="1">
        <v>11966.05</v>
      </c>
      <c r="E464" s="1">
        <v>11999.1</v>
      </c>
      <c r="F464" s="1">
        <v>646661147</v>
      </c>
      <c r="G464" s="1">
        <v>24341.14</v>
      </c>
      <c r="H464" s="3">
        <f>IF(ISERR(LN(Table21046[[#This Row],[Close]]/E463)),"-",LN(Table21046[[#This Row],[Close]]/E463))</f>
        <v>4.9291638365952786E-3</v>
      </c>
    </row>
    <row r="465" spans="1:8" x14ac:dyDescent="0.3">
      <c r="A465" s="2">
        <v>43790</v>
      </c>
      <c r="B465" s="1">
        <v>12025.65</v>
      </c>
      <c r="C465" s="1">
        <v>12028.2</v>
      </c>
      <c r="D465" s="1">
        <v>11956.9</v>
      </c>
      <c r="E465" s="1">
        <v>11968.4</v>
      </c>
      <c r="F465" s="1">
        <v>557685781</v>
      </c>
      <c r="G465" s="1">
        <v>21609.99</v>
      </c>
      <c r="H465" s="3">
        <f>IF(ISERR(LN(Table21046[[#This Row],[Close]]/E464)),"-",LN(Table21046[[#This Row],[Close]]/E464))</f>
        <v>-2.561803841863281E-3</v>
      </c>
    </row>
    <row r="466" spans="1:8" x14ac:dyDescent="0.3">
      <c r="A466" s="2">
        <v>43791</v>
      </c>
      <c r="B466" s="1">
        <v>11967.3</v>
      </c>
      <c r="C466" s="1">
        <v>11968.1</v>
      </c>
      <c r="D466" s="1">
        <v>11883.5</v>
      </c>
      <c r="E466" s="1">
        <v>11914.4</v>
      </c>
      <c r="F466" s="1">
        <v>486815185</v>
      </c>
      <c r="G466" s="1">
        <v>19243.57</v>
      </c>
      <c r="H466" s="3">
        <f>IF(ISERR(LN(Table21046[[#This Row],[Close]]/E465)),"-",LN(Table21046[[#This Row],[Close]]/E465))</f>
        <v>-4.5220905439756973E-3</v>
      </c>
    </row>
    <row r="467" spans="1:8" x14ac:dyDescent="0.3">
      <c r="A467" s="2">
        <v>43794</v>
      </c>
      <c r="B467" s="1">
        <v>11922.45</v>
      </c>
      <c r="C467" s="1">
        <v>12084.5</v>
      </c>
      <c r="D467" s="1">
        <v>11919.75</v>
      </c>
      <c r="E467" s="1">
        <v>12073.75</v>
      </c>
      <c r="F467" s="1">
        <v>534289467</v>
      </c>
      <c r="G467" s="1">
        <v>19990.439999999999</v>
      </c>
      <c r="H467" s="3">
        <f>IF(ISERR(LN(Table21046[[#This Row],[Close]]/E466)),"-",LN(Table21046[[#This Row],[Close]]/E466))</f>
        <v>1.3285921921847858E-2</v>
      </c>
    </row>
    <row r="468" spans="1:8" x14ac:dyDescent="0.3">
      <c r="A468" s="2">
        <v>43795</v>
      </c>
      <c r="B468" s="1">
        <v>12110.2</v>
      </c>
      <c r="C468" s="1">
        <v>12132.45</v>
      </c>
      <c r="D468" s="1">
        <v>12006.35</v>
      </c>
      <c r="E468" s="1">
        <v>12037.7</v>
      </c>
      <c r="F468" s="1">
        <v>1201335831</v>
      </c>
      <c r="G468" s="1">
        <v>46030.62</v>
      </c>
      <c r="H468" s="3">
        <f>IF(ISERR(LN(Table21046[[#This Row],[Close]]/E467)),"-",LN(Table21046[[#This Row],[Close]]/E467))</f>
        <v>-2.9902827795611981E-3</v>
      </c>
    </row>
    <row r="469" spans="1:8" x14ac:dyDescent="0.3">
      <c r="A469" s="2">
        <v>43796</v>
      </c>
      <c r="B469" s="1">
        <v>12068.5</v>
      </c>
      <c r="C469" s="1">
        <v>12114.9</v>
      </c>
      <c r="D469" s="1">
        <v>12055.15</v>
      </c>
      <c r="E469" s="1">
        <v>12100.7</v>
      </c>
      <c r="F469" s="1">
        <v>584226618</v>
      </c>
      <c r="G469" s="1">
        <v>19937.400000000001</v>
      </c>
      <c r="H469" s="3">
        <f>IF(ISERR(LN(Table21046[[#This Row],[Close]]/E468)),"-",LN(Table21046[[#This Row],[Close]]/E468))</f>
        <v>5.2199104372391298E-3</v>
      </c>
    </row>
    <row r="470" spans="1:8" x14ac:dyDescent="0.3">
      <c r="A470" s="2">
        <v>43797</v>
      </c>
      <c r="B470" s="1">
        <v>12132.1</v>
      </c>
      <c r="C470" s="1">
        <v>12158.8</v>
      </c>
      <c r="D470" s="1">
        <v>12099.95</v>
      </c>
      <c r="E470" s="1">
        <v>12151.15</v>
      </c>
      <c r="F470" s="1">
        <v>620479403</v>
      </c>
      <c r="G470" s="1">
        <v>21229.58</v>
      </c>
      <c r="H470" s="3">
        <f>IF(ISERR(LN(Table21046[[#This Row],[Close]]/E469)),"-",LN(Table21046[[#This Row],[Close]]/E469))</f>
        <v>4.1605133442242075E-3</v>
      </c>
    </row>
    <row r="471" spans="1:8" x14ac:dyDescent="0.3">
      <c r="A471" s="2">
        <v>43798</v>
      </c>
      <c r="B471" s="1">
        <v>12146.2</v>
      </c>
      <c r="C471" s="1">
        <v>12147.4</v>
      </c>
      <c r="D471" s="1">
        <v>12017.4</v>
      </c>
      <c r="E471" s="1">
        <v>12056.05</v>
      </c>
      <c r="F471" s="1">
        <v>804430391</v>
      </c>
      <c r="G471" s="1">
        <v>21838.04</v>
      </c>
      <c r="H471" s="3">
        <f>IF(ISERR(LN(Table21046[[#This Row],[Close]]/E470)),"-",LN(Table21046[[#This Row],[Close]]/E470))</f>
        <v>-7.8572068851349621E-3</v>
      </c>
    </row>
    <row r="472" spans="1:8" x14ac:dyDescent="0.3">
      <c r="A472" s="2">
        <v>43801</v>
      </c>
      <c r="B472" s="1">
        <v>12137.05</v>
      </c>
      <c r="C472" s="1">
        <v>12137.15</v>
      </c>
      <c r="D472" s="1">
        <v>12023.7</v>
      </c>
      <c r="E472" s="1">
        <v>12048.2</v>
      </c>
      <c r="F472" s="1">
        <v>720945335</v>
      </c>
      <c r="G472" s="1">
        <v>23113.18</v>
      </c>
      <c r="H472" s="3">
        <f>IF(ISERR(LN(Table21046[[#This Row],[Close]]/E471)),"-",LN(Table21046[[#This Row],[Close]]/E471))</f>
        <v>-6.5133744277652886E-4</v>
      </c>
    </row>
    <row r="473" spans="1:8" x14ac:dyDescent="0.3">
      <c r="A473" s="2">
        <v>43802</v>
      </c>
      <c r="B473" s="1">
        <v>12067.65</v>
      </c>
      <c r="C473" s="1">
        <v>12068.6</v>
      </c>
      <c r="D473" s="1">
        <v>11956.4</v>
      </c>
      <c r="E473" s="1">
        <v>11994.2</v>
      </c>
      <c r="F473" s="1">
        <v>605789334</v>
      </c>
      <c r="G473" s="1">
        <v>18203.759999999998</v>
      </c>
      <c r="H473" s="3">
        <f>IF(ISERR(LN(Table21046[[#This Row],[Close]]/E472)),"-",LN(Table21046[[#This Row],[Close]]/E472))</f>
        <v>-4.4920715738986546E-3</v>
      </c>
    </row>
    <row r="474" spans="1:8" x14ac:dyDescent="0.3">
      <c r="A474" s="2">
        <v>43803</v>
      </c>
      <c r="B474" s="1">
        <v>11969.95</v>
      </c>
      <c r="C474" s="1">
        <v>12054.7</v>
      </c>
      <c r="D474" s="1">
        <v>11935.3</v>
      </c>
      <c r="E474" s="1">
        <v>12043.2</v>
      </c>
      <c r="F474" s="1">
        <v>747193818</v>
      </c>
      <c r="G474" s="1">
        <v>22132.83</v>
      </c>
      <c r="H474" s="3">
        <f>IF(ISERR(LN(Table21046[[#This Row],[Close]]/E473)),"-",LN(Table21046[[#This Row],[Close]]/E473))</f>
        <v>4.0769856866699622E-3</v>
      </c>
    </row>
    <row r="475" spans="1:8" x14ac:dyDescent="0.3">
      <c r="A475" s="2">
        <v>43804</v>
      </c>
      <c r="B475" s="1">
        <v>12071.25</v>
      </c>
      <c r="C475" s="1">
        <v>12081.2</v>
      </c>
      <c r="D475" s="1">
        <v>11998.75</v>
      </c>
      <c r="E475" s="1">
        <v>12018.4</v>
      </c>
      <c r="F475" s="1">
        <v>562228745</v>
      </c>
      <c r="G475" s="1">
        <v>19589.810000000001</v>
      </c>
      <c r="H475" s="3">
        <f>IF(ISERR(LN(Table21046[[#This Row],[Close]]/E474)),"-",LN(Table21046[[#This Row],[Close]]/E474))</f>
        <v>-2.0613765320537055E-3</v>
      </c>
    </row>
    <row r="476" spans="1:8" x14ac:dyDescent="0.3">
      <c r="A476" s="2">
        <v>43805</v>
      </c>
      <c r="B476" s="1">
        <v>12047.35</v>
      </c>
      <c r="C476" s="1">
        <v>12057.05</v>
      </c>
      <c r="D476" s="1">
        <v>11888.85</v>
      </c>
      <c r="E476" s="1">
        <v>11921.5</v>
      </c>
      <c r="F476" s="1">
        <v>609221205</v>
      </c>
      <c r="G476" s="1">
        <v>18245.490000000002</v>
      </c>
      <c r="H476" s="3">
        <f>IF(ISERR(LN(Table21046[[#This Row],[Close]]/E475)),"-",LN(Table21046[[#This Row],[Close]]/E475))</f>
        <v>-8.0953161197521266E-3</v>
      </c>
    </row>
    <row r="477" spans="1:8" x14ac:dyDescent="0.3">
      <c r="A477" s="2">
        <v>43808</v>
      </c>
      <c r="B477" s="1">
        <v>11939.1</v>
      </c>
      <c r="C477" s="1">
        <v>11981.95</v>
      </c>
      <c r="D477" s="1">
        <v>11888.05</v>
      </c>
      <c r="E477" s="1">
        <v>11937.5</v>
      </c>
      <c r="F477" s="1">
        <v>599115748</v>
      </c>
      <c r="G477" s="1">
        <v>16672.87</v>
      </c>
      <c r="H477" s="3">
        <f>IF(ISERR(LN(Table21046[[#This Row],[Close]]/E476)),"-",LN(Table21046[[#This Row],[Close]]/E476))</f>
        <v>1.3412131605239934E-3</v>
      </c>
    </row>
    <row r="478" spans="1:8" x14ac:dyDescent="0.3">
      <c r="A478" s="2">
        <v>43809</v>
      </c>
      <c r="B478" s="1">
        <v>11950.5</v>
      </c>
      <c r="C478" s="1">
        <v>11953.2</v>
      </c>
      <c r="D478" s="1">
        <v>11844.7</v>
      </c>
      <c r="E478" s="1">
        <v>11856.8</v>
      </c>
      <c r="F478" s="1">
        <v>650219487</v>
      </c>
      <c r="G478" s="1">
        <v>16514.63</v>
      </c>
      <c r="H478" s="3">
        <f>IF(ISERR(LN(Table21046[[#This Row],[Close]]/E477)),"-",LN(Table21046[[#This Row],[Close]]/E477))</f>
        <v>-6.7831631462805233E-3</v>
      </c>
    </row>
    <row r="479" spans="1:8" x14ac:dyDescent="0.3">
      <c r="A479" s="2">
        <v>43810</v>
      </c>
      <c r="B479" s="1">
        <v>11867.35</v>
      </c>
      <c r="C479" s="1">
        <v>11923.2</v>
      </c>
      <c r="D479" s="1">
        <v>11832.3</v>
      </c>
      <c r="E479" s="1">
        <v>11910.15</v>
      </c>
      <c r="F479" s="1">
        <v>997655048</v>
      </c>
      <c r="G479" s="1">
        <v>18760.57</v>
      </c>
      <c r="H479" s="3">
        <f>IF(ISERR(LN(Table21046[[#This Row],[Close]]/E478)),"-",LN(Table21046[[#This Row],[Close]]/E478))</f>
        <v>4.4894350857693126E-3</v>
      </c>
    </row>
    <row r="480" spans="1:8" x14ac:dyDescent="0.3">
      <c r="A480" s="2">
        <v>43811</v>
      </c>
      <c r="B480" s="1">
        <v>11944.3</v>
      </c>
      <c r="C480" s="1">
        <v>12005.5</v>
      </c>
      <c r="D480" s="1">
        <v>11934</v>
      </c>
      <c r="E480" s="1">
        <v>11971.8</v>
      </c>
      <c r="F480" s="1">
        <v>752617138</v>
      </c>
      <c r="G480" s="1">
        <v>18401.22</v>
      </c>
      <c r="H480" s="3">
        <f>IF(ISERR(LN(Table21046[[#This Row],[Close]]/E479)),"-",LN(Table21046[[#This Row],[Close]]/E479))</f>
        <v>5.1629064580655691E-3</v>
      </c>
    </row>
    <row r="481" spans="1:8" x14ac:dyDescent="0.3">
      <c r="A481" s="2">
        <v>43812</v>
      </c>
      <c r="B481" s="1">
        <v>12026.4</v>
      </c>
      <c r="C481" s="1">
        <v>12098.85</v>
      </c>
      <c r="D481" s="1">
        <v>12023.6</v>
      </c>
      <c r="E481" s="1">
        <v>12086.7</v>
      </c>
      <c r="F481" s="1">
        <v>597712516</v>
      </c>
      <c r="G481" s="1">
        <v>20626.8</v>
      </c>
      <c r="H481" s="3">
        <f>IF(ISERR(LN(Table21046[[#This Row],[Close]]/E480)),"-",LN(Table21046[[#This Row],[Close]]/E480))</f>
        <v>9.5517903102901938E-3</v>
      </c>
    </row>
    <row r="482" spans="1:8" x14ac:dyDescent="0.3">
      <c r="A482" s="2">
        <v>43815</v>
      </c>
      <c r="B482" s="1">
        <v>12131.35</v>
      </c>
      <c r="C482" s="1">
        <v>12134.65</v>
      </c>
      <c r="D482" s="1">
        <v>12046.3</v>
      </c>
      <c r="E482" s="1">
        <v>12053.95</v>
      </c>
      <c r="F482" s="1">
        <v>437703921</v>
      </c>
      <c r="G482" s="1">
        <v>16110.34</v>
      </c>
      <c r="H482" s="3">
        <f>IF(ISERR(LN(Table21046[[#This Row],[Close]]/E481)),"-",LN(Table21046[[#This Row],[Close]]/E481))</f>
        <v>-2.7132674631074115E-3</v>
      </c>
    </row>
    <row r="483" spans="1:8" x14ac:dyDescent="0.3">
      <c r="A483" s="2">
        <v>43816</v>
      </c>
      <c r="B483" s="1">
        <v>12082.45</v>
      </c>
      <c r="C483" s="1">
        <v>12182.75</v>
      </c>
      <c r="D483" s="1">
        <v>12070.35</v>
      </c>
      <c r="E483" s="1">
        <v>12165</v>
      </c>
      <c r="F483" s="1">
        <v>499585789</v>
      </c>
      <c r="G483" s="1">
        <v>20968.79</v>
      </c>
      <c r="H483" s="3">
        <f>IF(ISERR(LN(Table21046[[#This Row],[Close]]/E482)),"-",LN(Table21046[[#This Row],[Close]]/E482))</f>
        <v>9.1705691839000653E-3</v>
      </c>
    </row>
    <row r="484" spans="1:8" x14ac:dyDescent="0.3">
      <c r="A484" s="2">
        <v>43817</v>
      </c>
      <c r="B484" s="1">
        <v>12197</v>
      </c>
      <c r="C484" s="1">
        <v>12237.7</v>
      </c>
      <c r="D484" s="1">
        <v>12163.45</v>
      </c>
      <c r="E484" s="1">
        <v>12221.65</v>
      </c>
      <c r="F484" s="1">
        <v>518854651</v>
      </c>
      <c r="G484" s="1">
        <v>22341.06</v>
      </c>
      <c r="H484" s="3">
        <f>IF(ISERR(LN(Table21046[[#This Row],[Close]]/E483)),"-",LN(Table21046[[#This Row],[Close]]/E483))</f>
        <v>4.6459929428873644E-3</v>
      </c>
    </row>
    <row r="485" spans="1:8" x14ac:dyDescent="0.3">
      <c r="A485" s="2">
        <v>43818</v>
      </c>
      <c r="B485" s="1">
        <v>12223.4</v>
      </c>
      <c r="C485" s="1">
        <v>12268.35</v>
      </c>
      <c r="D485" s="1">
        <v>12191.15</v>
      </c>
      <c r="E485" s="1">
        <v>12259.7</v>
      </c>
      <c r="F485" s="1">
        <v>623049839</v>
      </c>
      <c r="G485" s="1">
        <v>19761.900000000001</v>
      </c>
      <c r="H485" s="3">
        <f>IF(ISERR(LN(Table21046[[#This Row],[Close]]/E484)),"-",LN(Table21046[[#This Row],[Close]]/E484))</f>
        <v>3.1084912097463736E-3</v>
      </c>
    </row>
    <row r="486" spans="1:8" x14ac:dyDescent="0.3">
      <c r="A486" s="2">
        <v>43819</v>
      </c>
      <c r="B486" s="1">
        <v>12266.45</v>
      </c>
      <c r="C486" s="1">
        <v>12293.9</v>
      </c>
      <c r="D486" s="1">
        <v>12252.75</v>
      </c>
      <c r="E486" s="1">
        <v>12271.8</v>
      </c>
      <c r="F486" s="1">
        <v>810676090</v>
      </c>
      <c r="G486" s="1">
        <v>25750.240000000002</v>
      </c>
      <c r="H486" s="3">
        <f>IF(ISERR(LN(Table21046[[#This Row],[Close]]/E485)),"-",LN(Table21046[[#This Row],[Close]]/E485))</f>
        <v>9.8648684191871439E-4</v>
      </c>
    </row>
    <row r="487" spans="1:8" x14ac:dyDescent="0.3">
      <c r="A487" s="2">
        <v>43822</v>
      </c>
      <c r="B487" s="1">
        <v>12235.45</v>
      </c>
      <c r="C487" s="1">
        <v>12287.15</v>
      </c>
      <c r="D487" s="1">
        <v>12213.25</v>
      </c>
      <c r="E487" s="1">
        <v>12262.75</v>
      </c>
      <c r="F487" s="1">
        <v>604782354</v>
      </c>
      <c r="G487" s="1">
        <v>18078.23</v>
      </c>
      <c r="H487" s="3">
        <f>IF(ISERR(LN(Table21046[[#This Row],[Close]]/E486)),"-",LN(Table21046[[#This Row],[Close]]/E486))</f>
        <v>-7.3773518653958673E-4</v>
      </c>
    </row>
    <row r="488" spans="1:8" x14ac:dyDescent="0.3">
      <c r="A488" s="2">
        <v>43823</v>
      </c>
      <c r="B488" s="1">
        <v>12269.25</v>
      </c>
      <c r="C488" s="1">
        <v>12283.7</v>
      </c>
      <c r="D488" s="1">
        <v>12202.1</v>
      </c>
      <c r="E488" s="1">
        <v>12214.55</v>
      </c>
      <c r="F488" s="1">
        <v>470290298</v>
      </c>
      <c r="G488" s="1">
        <v>13864.56</v>
      </c>
      <c r="H488" s="3">
        <f>IF(ISERR(LN(Table21046[[#This Row],[Close]]/E487)),"-",LN(Table21046[[#This Row],[Close]]/E487))</f>
        <v>-3.9383479632830202E-3</v>
      </c>
    </row>
    <row r="489" spans="1:8" x14ac:dyDescent="0.3">
      <c r="A489" s="2">
        <v>43825</v>
      </c>
      <c r="B489" s="1">
        <v>12211.85</v>
      </c>
      <c r="C489" s="1">
        <v>12221.55</v>
      </c>
      <c r="D489" s="1">
        <v>12118.85</v>
      </c>
      <c r="E489" s="1">
        <v>12126.55</v>
      </c>
      <c r="F489" s="1">
        <v>520326632</v>
      </c>
      <c r="G489" s="1">
        <v>16362.31</v>
      </c>
      <c r="H489" s="3">
        <f>IF(ISERR(LN(Table21046[[#This Row],[Close]]/E488)),"-",LN(Table21046[[#This Row],[Close]]/E488))</f>
        <v>-7.2306003753267361E-3</v>
      </c>
    </row>
    <row r="490" spans="1:8" x14ac:dyDescent="0.3">
      <c r="A490" s="2">
        <v>43826</v>
      </c>
      <c r="B490" s="1">
        <v>12172.9</v>
      </c>
      <c r="C490" s="1">
        <v>12258.45</v>
      </c>
      <c r="D490" s="1">
        <v>12157.9</v>
      </c>
      <c r="E490" s="1">
        <v>12245.8</v>
      </c>
      <c r="F490" s="1">
        <v>383788556</v>
      </c>
      <c r="G490" s="1">
        <v>13676.2</v>
      </c>
      <c r="H490" s="3">
        <f>IF(ISERR(LN(Table21046[[#This Row],[Close]]/E489)),"-",LN(Table21046[[#This Row],[Close]]/E489))</f>
        <v>9.7857573540413682E-3</v>
      </c>
    </row>
    <row r="491" spans="1:8" x14ac:dyDescent="0.3">
      <c r="A491" s="2">
        <v>43829</v>
      </c>
      <c r="B491" s="1">
        <v>12274.9</v>
      </c>
      <c r="C491" s="1">
        <v>12286.45</v>
      </c>
      <c r="D491" s="1">
        <v>12213.8</v>
      </c>
      <c r="E491" s="1">
        <v>12255.85</v>
      </c>
      <c r="F491" s="1">
        <v>411084614</v>
      </c>
      <c r="G491" s="1">
        <v>14556.73</v>
      </c>
      <c r="H491" s="3">
        <f>IF(ISERR(LN(Table21046[[#This Row],[Close]]/E490)),"-",LN(Table21046[[#This Row],[Close]]/E490))</f>
        <v>8.2035296101453205E-4</v>
      </c>
    </row>
    <row r="492" spans="1:8" x14ac:dyDescent="0.3">
      <c r="A492" s="2">
        <v>43830</v>
      </c>
      <c r="B492" s="1">
        <v>12247.1</v>
      </c>
      <c r="C492" s="1">
        <v>12247.1</v>
      </c>
      <c r="D492" s="1">
        <v>12151.8</v>
      </c>
      <c r="E492" s="1">
        <v>12168.45</v>
      </c>
      <c r="F492" s="1">
        <v>426931711</v>
      </c>
      <c r="G492" s="1">
        <v>14812.89</v>
      </c>
      <c r="H492" s="3">
        <f>IF(ISERR(LN(Table21046[[#This Row],[Close]]/E491)),"-",LN(Table21046[[#This Row],[Close]]/E491))</f>
        <v>-7.1568374982592681E-3</v>
      </c>
    </row>
    <row r="493" spans="1:8" x14ac:dyDescent="0.3">
      <c r="A493" s="2">
        <v>43831</v>
      </c>
      <c r="B493" s="1">
        <v>12202.15</v>
      </c>
      <c r="C493" s="1">
        <v>12222.2</v>
      </c>
      <c r="D493" s="1">
        <v>12165.3</v>
      </c>
      <c r="E493" s="1">
        <v>12182.5</v>
      </c>
      <c r="F493" s="1">
        <v>304078039</v>
      </c>
      <c r="G493" s="1">
        <v>10445.68</v>
      </c>
      <c r="H493" s="3">
        <f>IF(ISERR(LN(Table21046[[#This Row],[Close]]/E492)),"-",LN(Table21046[[#This Row],[Close]]/E492))</f>
        <v>1.1539592138382815E-3</v>
      </c>
    </row>
    <row r="494" spans="1:8" x14ac:dyDescent="0.3">
      <c r="A494" s="2">
        <v>43832</v>
      </c>
      <c r="B494" s="1">
        <v>12198.55</v>
      </c>
      <c r="C494" s="1">
        <v>12289.9</v>
      </c>
      <c r="D494" s="1">
        <v>12195.25</v>
      </c>
      <c r="E494" s="1">
        <v>12282.2</v>
      </c>
      <c r="F494" s="1">
        <v>407697594</v>
      </c>
      <c r="G494" s="1">
        <v>15256.55</v>
      </c>
      <c r="H494" s="3">
        <f>IF(ISERR(LN(Table21046[[#This Row],[Close]]/E493)),"-",LN(Table21046[[#This Row],[Close]]/E493))</f>
        <v>8.1505640319356996E-3</v>
      </c>
    </row>
    <row r="495" spans="1:8" x14ac:dyDescent="0.3">
      <c r="A495" s="2">
        <v>43833</v>
      </c>
      <c r="B495" s="1">
        <v>12261.1</v>
      </c>
      <c r="C495" s="1">
        <v>12265.6</v>
      </c>
      <c r="D495" s="1">
        <v>12191.35</v>
      </c>
      <c r="E495" s="1">
        <v>12226.65</v>
      </c>
      <c r="F495" s="1">
        <v>428770054</v>
      </c>
      <c r="G495" s="1">
        <v>16827.27</v>
      </c>
      <c r="H495" s="3">
        <f>IF(ISERR(LN(Table21046[[#This Row],[Close]]/E494)),"-",LN(Table21046[[#This Row],[Close]]/E494))</f>
        <v>-4.5330641889106188E-3</v>
      </c>
    </row>
    <row r="496" spans="1:8" x14ac:dyDescent="0.3">
      <c r="A496" s="2">
        <v>43836</v>
      </c>
      <c r="B496" s="1">
        <v>12170.6</v>
      </c>
      <c r="C496" s="1">
        <v>12179.1</v>
      </c>
      <c r="D496" s="1">
        <v>11974.2</v>
      </c>
      <c r="E496" s="1">
        <v>11993.05</v>
      </c>
      <c r="F496" s="1">
        <v>396501419</v>
      </c>
      <c r="G496" s="1">
        <v>16869.22</v>
      </c>
      <c r="H496" s="3">
        <f>IF(ISERR(LN(Table21046[[#This Row],[Close]]/E495)),"-",LN(Table21046[[#This Row],[Close]]/E495))</f>
        <v>-1.9290680239015083E-2</v>
      </c>
    </row>
    <row r="497" spans="1:8" x14ac:dyDescent="0.3">
      <c r="A497" s="2">
        <v>43837</v>
      </c>
      <c r="B497" s="1">
        <v>12079.1</v>
      </c>
      <c r="C497" s="1">
        <v>12152.15</v>
      </c>
      <c r="D497" s="1">
        <v>12005.35</v>
      </c>
      <c r="E497" s="1">
        <v>12052.95</v>
      </c>
      <c r="F497" s="1">
        <v>447818617</v>
      </c>
      <c r="G497" s="1">
        <v>17797.68</v>
      </c>
      <c r="H497" s="3">
        <f>IF(ISERR(LN(Table21046[[#This Row],[Close]]/E496)),"-",LN(Table21046[[#This Row],[Close]]/E496))</f>
        <v>4.9821279132576477E-3</v>
      </c>
    </row>
    <row r="498" spans="1:8" x14ac:dyDescent="0.3">
      <c r="A498" s="2">
        <v>43838</v>
      </c>
      <c r="B498" s="1">
        <v>11939.1</v>
      </c>
      <c r="C498" s="1">
        <v>12044.95</v>
      </c>
      <c r="D498" s="1">
        <v>11929.6</v>
      </c>
      <c r="E498" s="1">
        <v>12025.35</v>
      </c>
      <c r="F498" s="1">
        <v>445991640</v>
      </c>
      <c r="G498" s="1">
        <v>18281.150000000001</v>
      </c>
      <c r="H498" s="3">
        <f>IF(ISERR(LN(Table21046[[#This Row],[Close]]/E497)),"-",LN(Table21046[[#This Row],[Close]]/E497))</f>
        <v>-2.2925216554330287E-3</v>
      </c>
    </row>
    <row r="499" spans="1:8" x14ac:dyDescent="0.3">
      <c r="A499" s="2">
        <v>43839</v>
      </c>
      <c r="B499" s="1">
        <v>12153.15</v>
      </c>
      <c r="C499" s="1">
        <v>12224.05</v>
      </c>
      <c r="D499" s="1">
        <v>12132.55</v>
      </c>
      <c r="E499" s="1">
        <v>12215.9</v>
      </c>
      <c r="F499" s="1">
        <v>477469878</v>
      </c>
      <c r="G499" s="1">
        <v>18456.64</v>
      </c>
      <c r="H499" s="3">
        <f>IF(ISERR(LN(Table21046[[#This Row],[Close]]/E498)),"-",LN(Table21046[[#This Row],[Close]]/E498))</f>
        <v>1.5721460299874462E-2</v>
      </c>
    </row>
    <row r="500" spans="1:8" x14ac:dyDescent="0.3">
      <c r="A500" s="2">
        <v>43840</v>
      </c>
      <c r="B500" s="1">
        <v>12271</v>
      </c>
      <c r="C500" s="1">
        <v>12311.2</v>
      </c>
      <c r="D500" s="1">
        <v>12213.2</v>
      </c>
      <c r="E500" s="1">
        <v>12256.8</v>
      </c>
      <c r="F500" s="1">
        <v>660627930</v>
      </c>
      <c r="G500" s="1">
        <v>18818.62</v>
      </c>
      <c r="H500" s="3">
        <f>IF(ISERR(LN(Table21046[[#This Row],[Close]]/E499)),"-",LN(Table21046[[#This Row],[Close]]/E499))</f>
        <v>3.3425031221734377E-3</v>
      </c>
    </row>
    <row r="501" spans="1:8" x14ac:dyDescent="0.3">
      <c r="A501" s="2">
        <v>43843</v>
      </c>
      <c r="B501" s="1">
        <v>12296.7</v>
      </c>
      <c r="C501" s="1">
        <v>12337.75</v>
      </c>
      <c r="D501" s="1">
        <v>12285.8</v>
      </c>
      <c r="E501" s="1">
        <v>12329.55</v>
      </c>
      <c r="F501" s="1">
        <v>500968242</v>
      </c>
      <c r="G501" s="1">
        <v>17522.13</v>
      </c>
      <c r="H501" s="3">
        <f>IF(ISERR(LN(Table21046[[#This Row],[Close]]/E500)),"-",LN(Table21046[[#This Row],[Close]]/E500))</f>
        <v>5.9179351404731514E-3</v>
      </c>
    </row>
    <row r="502" spans="1:8" x14ac:dyDescent="0.3">
      <c r="A502" s="2">
        <v>43844</v>
      </c>
      <c r="B502" s="1">
        <v>12333.1</v>
      </c>
      <c r="C502" s="1">
        <v>12374.25</v>
      </c>
      <c r="D502" s="1">
        <v>12308.7</v>
      </c>
      <c r="E502" s="1">
        <v>12362.3</v>
      </c>
      <c r="F502" s="1">
        <v>616260555</v>
      </c>
      <c r="G502" s="1">
        <v>17948.919999999998</v>
      </c>
      <c r="H502" s="3">
        <f>IF(ISERR(LN(Table21046[[#This Row],[Close]]/E501)),"-",LN(Table21046[[#This Row],[Close]]/E501))</f>
        <v>2.6526987005530004E-3</v>
      </c>
    </row>
    <row r="503" spans="1:8" x14ac:dyDescent="0.3">
      <c r="A503" s="2">
        <v>43845</v>
      </c>
      <c r="B503" s="1">
        <v>12349.4</v>
      </c>
      <c r="C503" s="1">
        <v>12355.15</v>
      </c>
      <c r="D503" s="1">
        <v>12278.75</v>
      </c>
      <c r="E503" s="1">
        <v>12343.3</v>
      </c>
      <c r="F503" s="1">
        <v>684352965</v>
      </c>
      <c r="G503" s="1">
        <v>17882.509999999998</v>
      </c>
      <c r="H503" s="3">
        <f>IF(ISERR(LN(Table21046[[#This Row],[Close]]/E502)),"-",LN(Table21046[[#This Row],[Close]]/E502))</f>
        <v>-1.5381131197652743E-3</v>
      </c>
    </row>
    <row r="504" spans="1:8" x14ac:dyDescent="0.3">
      <c r="A504" s="2">
        <v>43846</v>
      </c>
      <c r="B504" s="1">
        <v>12347.1</v>
      </c>
      <c r="C504" s="1">
        <v>12389.05</v>
      </c>
      <c r="D504" s="1">
        <v>12315.8</v>
      </c>
      <c r="E504" s="1">
        <v>12355.5</v>
      </c>
      <c r="F504" s="1">
        <v>395670245</v>
      </c>
      <c r="G504" s="1">
        <v>16004.06</v>
      </c>
      <c r="H504" s="3">
        <f>IF(ISERR(LN(Table21046[[#This Row],[Close]]/E503)),"-",LN(Table21046[[#This Row],[Close]]/E503))</f>
        <v>9.8790232660840474E-4</v>
      </c>
    </row>
    <row r="505" spans="1:8" x14ac:dyDescent="0.3">
      <c r="A505" s="2">
        <v>43847</v>
      </c>
      <c r="B505" s="1">
        <v>12328.4</v>
      </c>
      <c r="C505" s="1">
        <v>12385.45</v>
      </c>
      <c r="D505" s="1">
        <v>12321.4</v>
      </c>
      <c r="E505" s="1">
        <v>12352.35</v>
      </c>
      <c r="F505" s="1">
        <v>502060615</v>
      </c>
      <c r="G505" s="1">
        <v>21397.63</v>
      </c>
      <c r="H505" s="3">
        <f>IF(ISERR(LN(Table21046[[#This Row],[Close]]/E504)),"-",LN(Table21046[[#This Row],[Close]]/E504))</f>
        <v>-2.5497969407015808E-4</v>
      </c>
    </row>
    <row r="506" spans="1:8" x14ac:dyDescent="0.3">
      <c r="A506" s="2">
        <v>43850</v>
      </c>
      <c r="B506" s="1">
        <v>12430.5</v>
      </c>
      <c r="C506" s="1">
        <v>12430.5</v>
      </c>
      <c r="D506" s="1">
        <v>12216.9</v>
      </c>
      <c r="E506" s="1">
        <v>12224.55</v>
      </c>
      <c r="F506" s="1">
        <v>491609317</v>
      </c>
      <c r="G506" s="1">
        <v>21415.43</v>
      </c>
      <c r="H506" s="3">
        <f>IF(ISERR(LN(Table21046[[#This Row],[Close]]/E505)),"-",LN(Table21046[[#This Row],[Close]]/E505))</f>
        <v>-1.0400103505719096E-2</v>
      </c>
    </row>
    <row r="507" spans="1:8" x14ac:dyDescent="0.3">
      <c r="A507" s="2">
        <v>43851</v>
      </c>
      <c r="B507" s="1">
        <v>12195.3</v>
      </c>
      <c r="C507" s="1">
        <v>12230.05</v>
      </c>
      <c r="D507" s="1">
        <v>12162.3</v>
      </c>
      <c r="E507" s="1">
        <v>12169.85</v>
      </c>
      <c r="F507" s="1">
        <v>443976442</v>
      </c>
      <c r="G507" s="1">
        <v>18682.650000000001</v>
      </c>
      <c r="H507" s="3">
        <f>IF(ISERR(LN(Table21046[[#This Row],[Close]]/E506)),"-",LN(Table21046[[#This Row],[Close]]/E506))</f>
        <v>-4.4846433343133131E-3</v>
      </c>
    </row>
    <row r="508" spans="1:8" x14ac:dyDescent="0.3">
      <c r="A508" s="2">
        <v>43852</v>
      </c>
      <c r="B508" s="1">
        <v>12218.35</v>
      </c>
      <c r="C508" s="1">
        <v>12225.05</v>
      </c>
      <c r="D508" s="1">
        <v>12087.9</v>
      </c>
      <c r="E508" s="1">
        <v>12106.9</v>
      </c>
      <c r="F508" s="1">
        <v>526294513</v>
      </c>
      <c r="G508" s="1">
        <v>19758.68</v>
      </c>
      <c r="H508" s="3">
        <f>IF(ISERR(LN(Table21046[[#This Row],[Close]]/E507)),"-",LN(Table21046[[#This Row],[Close]]/E507))</f>
        <v>-5.1860435261617648E-3</v>
      </c>
    </row>
    <row r="509" spans="1:8" x14ac:dyDescent="0.3">
      <c r="A509" s="2">
        <v>43853</v>
      </c>
      <c r="B509" s="1">
        <v>12123.75</v>
      </c>
      <c r="C509" s="1">
        <v>12189</v>
      </c>
      <c r="D509" s="1">
        <v>12094.1</v>
      </c>
      <c r="E509" s="1">
        <v>12180.35</v>
      </c>
      <c r="F509" s="1">
        <v>867653663</v>
      </c>
      <c r="G509" s="1">
        <v>23829.39</v>
      </c>
      <c r="H509" s="3">
        <f>IF(ISERR(LN(Table21046[[#This Row],[Close]]/E508)),"-",LN(Table21046[[#This Row],[Close]]/E508))</f>
        <v>6.0484594940626527E-3</v>
      </c>
    </row>
    <row r="510" spans="1:8" x14ac:dyDescent="0.3">
      <c r="A510" s="2">
        <v>43854</v>
      </c>
      <c r="B510" s="1">
        <v>12174.55</v>
      </c>
      <c r="C510" s="1">
        <v>12272.15</v>
      </c>
      <c r="D510" s="1">
        <v>12149.65</v>
      </c>
      <c r="E510" s="1">
        <v>12248.25</v>
      </c>
      <c r="F510" s="1">
        <v>593237908</v>
      </c>
      <c r="G510" s="1">
        <v>18032.27</v>
      </c>
      <c r="H510" s="3">
        <f>IF(ISERR(LN(Table21046[[#This Row],[Close]]/E509)),"-",LN(Table21046[[#This Row],[Close]]/E509))</f>
        <v>5.5590721417507587E-3</v>
      </c>
    </row>
    <row r="511" spans="1:8" x14ac:dyDescent="0.3">
      <c r="A511" s="2">
        <v>43857</v>
      </c>
      <c r="B511" s="1">
        <v>12197.1</v>
      </c>
      <c r="C511" s="1">
        <v>12216.6</v>
      </c>
      <c r="D511" s="1">
        <v>12107</v>
      </c>
      <c r="E511" s="1">
        <v>12119</v>
      </c>
      <c r="F511" s="1">
        <v>441158138</v>
      </c>
      <c r="G511" s="1">
        <v>17988.61</v>
      </c>
      <c r="H511" s="3">
        <f>IF(ISERR(LN(Table21046[[#This Row],[Close]]/E510)),"-",LN(Table21046[[#This Row],[Close]]/E510))</f>
        <v>-1.0608600656474901E-2</v>
      </c>
    </row>
    <row r="512" spans="1:8" x14ac:dyDescent="0.3">
      <c r="A512" s="2">
        <v>43858</v>
      </c>
      <c r="B512" s="1">
        <v>12148.1</v>
      </c>
      <c r="C512" s="1">
        <v>12163.55</v>
      </c>
      <c r="D512" s="1">
        <v>12024.5</v>
      </c>
      <c r="E512" s="1">
        <v>12055.8</v>
      </c>
      <c r="F512" s="1">
        <v>478484057</v>
      </c>
      <c r="G512" s="1">
        <v>20917.62</v>
      </c>
      <c r="H512" s="3">
        <f>IF(ISERR(LN(Table21046[[#This Row],[Close]]/E511)),"-",LN(Table21046[[#This Row],[Close]]/E511))</f>
        <v>-5.2285970499251228E-3</v>
      </c>
    </row>
    <row r="513" spans="1:8" x14ac:dyDescent="0.3">
      <c r="A513" s="2">
        <v>43859</v>
      </c>
      <c r="B513" s="1">
        <v>12114.9</v>
      </c>
      <c r="C513" s="1">
        <v>12169.6</v>
      </c>
      <c r="D513" s="1">
        <v>12103.8</v>
      </c>
      <c r="E513" s="1">
        <v>12129.5</v>
      </c>
      <c r="F513" s="1">
        <v>514362340</v>
      </c>
      <c r="G513" s="1">
        <v>20646.18</v>
      </c>
      <c r="H513" s="3">
        <f>IF(ISERR(LN(Table21046[[#This Row],[Close]]/E512)),"-",LN(Table21046[[#This Row],[Close]]/E512))</f>
        <v>6.0946300545449581E-3</v>
      </c>
    </row>
    <row r="514" spans="1:8" x14ac:dyDescent="0.3">
      <c r="A514" s="2">
        <v>43860</v>
      </c>
      <c r="B514" s="1">
        <v>12147.75</v>
      </c>
      <c r="C514" s="1">
        <v>12150.3</v>
      </c>
      <c r="D514" s="1">
        <v>12010.6</v>
      </c>
      <c r="E514" s="1">
        <v>12035.8</v>
      </c>
      <c r="F514" s="1">
        <v>538138743</v>
      </c>
      <c r="G514" s="1">
        <v>19372.669999999998</v>
      </c>
      <c r="H514" s="3">
        <f>IF(ISERR(LN(Table21046[[#This Row],[Close]]/E513)),"-",LN(Table21046[[#This Row],[Close]]/E513))</f>
        <v>-7.7549601774502333E-3</v>
      </c>
    </row>
    <row r="515" spans="1:8" x14ac:dyDescent="0.3">
      <c r="A515" s="2">
        <v>43861</v>
      </c>
      <c r="B515" s="1">
        <v>12100.4</v>
      </c>
      <c r="C515" s="1">
        <v>12103.55</v>
      </c>
      <c r="D515" s="1">
        <v>11945.85</v>
      </c>
      <c r="E515" s="1">
        <v>11962.1</v>
      </c>
      <c r="F515" s="1">
        <v>771278258</v>
      </c>
      <c r="G515" s="1">
        <v>26044.91</v>
      </c>
      <c r="H515" s="3">
        <f>IF(ISERR(LN(Table21046[[#This Row],[Close]]/E514)),"-",LN(Table21046[[#This Row],[Close]]/E514))</f>
        <v>-6.1422234200450227E-3</v>
      </c>
    </row>
    <row r="516" spans="1:8" x14ac:dyDescent="0.3">
      <c r="A516" s="2">
        <v>43862</v>
      </c>
      <c r="B516" s="1">
        <v>11939</v>
      </c>
      <c r="C516" s="1">
        <v>12017.35</v>
      </c>
      <c r="D516" s="1">
        <v>11633.3</v>
      </c>
      <c r="E516" s="1">
        <v>11661.85</v>
      </c>
      <c r="F516" s="1">
        <v>537634767</v>
      </c>
      <c r="G516" s="1">
        <v>20598.12</v>
      </c>
      <c r="H516" s="3">
        <f>IF(ISERR(LN(Table21046[[#This Row],[Close]]/E515)),"-",LN(Table21046[[#This Row],[Close]]/E515))</f>
        <v>-2.5420487964002748E-2</v>
      </c>
    </row>
    <row r="517" spans="1:8" x14ac:dyDescent="0.3">
      <c r="A517" s="2">
        <v>43864</v>
      </c>
      <c r="B517" s="1">
        <v>11627.45</v>
      </c>
      <c r="C517" s="1">
        <v>11749.85</v>
      </c>
      <c r="D517" s="1">
        <v>11614.5</v>
      </c>
      <c r="E517" s="1">
        <v>11707.9</v>
      </c>
      <c r="F517" s="1">
        <v>669815788</v>
      </c>
      <c r="G517" s="1">
        <v>25415.26</v>
      </c>
      <c r="H517" s="3">
        <f>IF(ISERR(LN(Table21046[[#This Row],[Close]]/E516)),"-",LN(Table21046[[#This Row],[Close]]/E516))</f>
        <v>3.940997195259483E-3</v>
      </c>
    </row>
    <row r="518" spans="1:8" x14ac:dyDescent="0.3">
      <c r="A518" s="2">
        <v>43865</v>
      </c>
      <c r="B518" s="1">
        <v>11786.25</v>
      </c>
      <c r="C518" s="1">
        <v>11986.15</v>
      </c>
      <c r="D518" s="1">
        <v>11783.4</v>
      </c>
      <c r="E518" s="1">
        <v>11979.65</v>
      </c>
      <c r="F518" s="1">
        <v>560430291</v>
      </c>
      <c r="G518" s="1">
        <v>22338.5</v>
      </c>
      <c r="H518" s="3">
        <f>IF(ISERR(LN(Table21046[[#This Row],[Close]]/E517)),"-",LN(Table21046[[#This Row],[Close]]/E517))</f>
        <v>2.2945549276863344E-2</v>
      </c>
    </row>
    <row r="519" spans="1:8" x14ac:dyDescent="0.3">
      <c r="A519" s="2">
        <v>43866</v>
      </c>
      <c r="B519" s="1">
        <v>12005.85</v>
      </c>
      <c r="C519" s="1">
        <v>12098.15</v>
      </c>
      <c r="D519" s="1">
        <v>11953.35</v>
      </c>
      <c r="E519" s="1">
        <v>12089.15</v>
      </c>
      <c r="F519" s="1">
        <v>758032580</v>
      </c>
      <c r="G519" s="1">
        <v>22998.05</v>
      </c>
      <c r="H519" s="3">
        <f>IF(ISERR(LN(Table21046[[#This Row],[Close]]/E518)),"-",LN(Table21046[[#This Row],[Close]]/E518))</f>
        <v>9.0989792154732661E-3</v>
      </c>
    </row>
    <row r="520" spans="1:8" x14ac:dyDescent="0.3">
      <c r="A520" s="2">
        <v>43867</v>
      </c>
      <c r="B520" s="1">
        <v>12120</v>
      </c>
      <c r="C520" s="1">
        <v>12160.6</v>
      </c>
      <c r="D520" s="1">
        <v>12084.65</v>
      </c>
      <c r="E520" s="1">
        <v>12137.95</v>
      </c>
      <c r="F520" s="1">
        <v>565116236</v>
      </c>
      <c r="G520" s="1">
        <v>21735.919999999998</v>
      </c>
      <c r="H520" s="3">
        <f>IF(ISERR(LN(Table21046[[#This Row],[Close]]/E519)),"-",LN(Table21046[[#This Row],[Close]]/E519))</f>
        <v>4.0285519933345231E-3</v>
      </c>
    </row>
    <row r="521" spans="1:8" x14ac:dyDescent="0.3">
      <c r="A521" s="2">
        <v>43868</v>
      </c>
      <c r="B521" s="1">
        <v>12151.15</v>
      </c>
      <c r="C521" s="1">
        <v>12154.7</v>
      </c>
      <c r="D521" s="1">
        <v>12073.95</v>
      </c>
      <c r="E521" s="1">
        <v>12098.35</v>
      </c>
      <c r="F521" s="1">
        <v>473475144</v>
      </c>
      <c r="G521" s="1">
        <v>16339.61</v>
      </c>
      <c r="H521" s="3">
        <f>IF(ISERR(LN(Table21046[[#This Row],[Close]]/E520)),"-",LN(Table21046[[#This Row],[Close]]/E520))</f>
        <v>-3.2678284424366099E-3</v>
      </c>
    </row>
    <row r="522" spans="1:8" x14ac:dyDescent="0.3">
      <c r="A522" s="2">
        <v>43871</v>
      </c>
      <c r="B522" s="1">
        <v>12102.35</v>
      </c>
      <c r="C522" s="1">
        <v>12103.55</v>
      </c>
      <c r="D522" s="1">
        <v>11990.75</v>
      </c>
      <c r="E522" s="1">
        <v>12031.5</v>
      </c>
      <c r="F522" s="1">
        <v>525674715</v>
      </c>
      <c r="G522" s="1">
        <v>17185.14</v>
      </c>
      <c r="H522" s="3">
        <f>IF(ISERR(LN(Table21046[[#This Row],[Close]]/E521)),"-",LN(Table21046[[#This Row],[Close]]/E521))</f>
        <v>-5.5408691750139499E-3</v>
      </c>
    </row>
    <row r="523" spans="1:8" x14ac:dyDescent="0.3">
      <c r="A523" s="2">
        <v>43872</v>
      </c>
      <c r="B523" s="1">
        <v>12108.4</v>
      </c>
      <c r="C523" s="1">
        <v>12172.3</v>
      </c>
      <c r="D523" s="1">
        <v>12099</v>
      </c>
      <c r="E523" s="1">
        <v>12107.9</v>
      </c>
      <c r="F523" s="1">
        <v>480491557</v>
      </c>
      <c r="G523" s="1">
        <v>16209.52</v>
      </c>
      <c r="H523" s="3">
        <f>IF(ISERR(LN(Table21046[[#This Row],[Close]]/E522)),"-",LN(Table21046[[#This Row],[Close]]/E522))</f>
        <v>6.3299216301020656E-3</v>
      </c>
    </row>
    <row r="524" spans="1:8" x14ac:dyDescent="0.3">
      <c r="A524" s="2">
        <v>43873</v>
      </c>
      <c r="B524" s="1">
        <v>12151</v>
      </c>
      <c r="C524" s="1">
        <v>12231.75</v>
      </c>
      <c r="D524" s="1">
        <v>12144.3</v>
      </c>
      <c r="E524" s="1">
        <v>12201.2</v>
      </c>
      <c r="F524" s="1">
        <v>412399174</v>
      </c>
      <c r="G524" s="1">
        <v>16598.330000000002</v>
      </c>
      <c r="H524" s="3">
        <f>IF(ISERR(LN(Table21046[[#This Row],[Close]]/E523)),"-",LN(Table21046[[#This Row],[Close]]/E523))</f>
        <v>7.6761754348025363E-3</v>
      </c>
    </row>
    <row r="525" spans="1:8" x14ac:dyDescent="0.3">
      <c r="A525" s="2">
        <v>43874</v>
      </c>
      <c r="B525" s="1">
        <v>12219.55</v>
      </c>
      <c r="C525" s="1">
        <v>12225.65</v>
      </c>
      <c r="D525" s="1">
        <v>12139.8</v>
      </c>
      <c r="E525" s="1">
        <v>12174.65</v>
      </c>
      <c r="F525" s="1">
        <v>501510138</v>
      </c>
      <c r="G525" s="1">
        <v>16315.27</v>
      </c>
      <c r="H525" s="3">
        <f>IF(ISERR(LN(Table21046[[#This Row],[Close]]/E524)),"-",LN(Table21046[[#This Row],[Close]]/E524))</f>
        <v>-2.1783864356833328E-3</v>
      </c>
    </row>
    <row r="526" spans="1:8" x14ac:dyDescent="0.3">
      <c r="A526" s="2">
        <v>43875</v>
      </c>
      <c r="B526" s="1">
        <v>12190.15</v>
      </c>
      <c r="C526" s="1">
        <v>12246.7</v>
      </c>
      <c r="D526" s="1">
        <v>12091.2</v>
      </c>
      <c r="E526" s="1">
        <v>12113.45</v>
      </c>
      <c r="F526" s="1">
        <v>623053270</v>
      </c>
      <c r="G526" s="1">
        <v>20759.509999999998</v>
      </c>
      <c r="H526" s="3">
        <f>IF(ISERR(LN(Table21046[[#This Row],[Close]]/E525)),"-",LN(Table21046[[#This Row],[Close]]/E525))</f>
        <v>-5.0395156083187786E-3</v>
      </c>
    </row>
    <row r="527" spans="1:8" x14ac:dyDescent="0.3">
      <c r="A527" s="2">
        <v>43878</v>
      </c>
      <c r="B527" s="1">
        <v>12131.8</v>
      </c>
      <c r="C527" s="1">
        <v>12159.6</v>
      </c>
      <c r="D527" s="1">
        <v>12037</v>
      </c>
      <c r="E527" s="1">
        <v>12045.8</v>
      </c>
      <c r="F527" s="1">
        <v>455412408</v>
      </c>
      <c r="G527" s="1">
        <v>15439.55</v>
      </c>
      <c r="H527" s="3">
        <f>IF(ISERR(LN(Table21046[[#This Row],[Close]]/E526)),"-",LN(Table21046[[#This Row],[Close]]/E526))</f>
        <v>-5.6003540519067732E-3</v>
      </c>
    </row>
    <row r="528" spans="1:8" x14ac:dyDescent="0.3">
      <c r="A528" s="2">
        <v>43879</v>
      </c>
      <c r="B528" s="1">
        <v>12028.25</v>
      </c>
      <c r="C528" s="1">
        <v>12030.75</v>
      </c>
      <c r="D528" s="1">
        <v>11908.05</v>
      </c>
      <c r="E528" s="1">
        <v>11992.5</v>
      </c>
      <c r="F528" s="1">
        <v>677307424</v>
      </c>
      <c r="G528" s="1">
        <v>18853</v>
      </c>
      <c r="H528" s="3">
        <f>IF(ISERR(LN(Table21046[[#This Row],[Close]]/E527)),"-",LN(Table21046[[#This Row],[Close]]/E527))</f>
        <v>-4.4345970678656412E-3</v>
      </c>
    </row>
    <row r="529" spans="1:8" x14ac:dyDescent="0.3">
      <c r="A529" s="2">
        <v>43880</v>
      </c>
      <c r="B529" s="1">
        <v>12090.6</v>
      </c>
      <c r="C529" s="1">
        <v>12134.7</v>
      </c>
      <c r="D529" s="1">
        <v>12042.1</v>
      </c>
      <c r="E529" s="1">
        <v>12125.9</v>
      </c>
      <c r="F529" s="1">
        <v>514030605</v>
      </c>
      <c r="G529" s="1">
        <v>17610.89</v>
      </c>
      <c r="H529" s="3">
        <f>IF(ISERR(LN(Table21046[[#This Row],[Close]]/E528)),"-",LN(Table21046[[#This Row],[Close]]/E528))</f>
        <v>1.1062206478915673E-2</v>
      </c>
    </row>
    <row r="530" spans="1:8" x14ac:dyDescent="0.3">
      <c r="A530" s="2">
        <v>43881</v>
      </c>
      <c r="B530" s="1">
        <v>12119</v>
      </c>
      <c r="C530" s="1">
        <v>12152</v>
      </c>
      <c r="D530" s="1">
        <v>12071.45</v>
      </c>
      <c r="E530" s="1">
        <v>12080.85</v>
      </c>
      <c r="F530" s="1">
        <v>502875583</v>
      </c>
      <c r="G530" s="1">
        <v>18831.509999999998</v>
      </c>
      <c r="H530" s="3">
        <f>IF(ISERR(LN(Table21046[[#This Row],[Close]]/E529)),"-",LN(Table21046[[#This Row],[Close]]/E529))</f>
        <v>-3.7221066033650981E-3</v>
      </c>
    </row>
    <row r="531" spans="1:8" x14ac:dyDescent="0.3">
      <c r="A531" s="2">
        <v>43885</v>
      </c>
      <c r="B531" s="1">
        <v>12012.55</v>
      </c>
      <c r="C531" s="1">
        <v>12012.55</v>
      </c>
      <c r="D531" s="1">
        <v>11813.4</v>
      </c>
      <c r="E531" s="1">
        <v>11829.4</v>
      </c>
      <c r="F531" s="1">
        <v>491224913</v>
      </c>
      <c r="G531" s="1">
        <v>19421.04</v>
      </c>
      <c r="H531" s="3">
        <f>IF(ISERR(LN(Table21046[[#This Row],[Close]]/E530)),"-",LN(Table21046[[#This Row],[Close]]/E530))</f>
        <v>-2.103359607782139E-2</v>
      </c>
    </row>
    <row r="532" spans="1:8" x14ac:dyDescent="0.3">
      <c r="A532" s="2">
        <v>43886</v>
      </c>
      <c r="B532" s="1">
        <v>11877.5</v>
      </c>
      <c r="C532" s="1">
        <v>11883.05</v>
      </c>
      <c r="D532" s="1">
        <v>11779.9</v>
      </c>
      <c r="E532" s="1">
        <v>11797.9</v>
      </c>
      <c r="F532" s="1">
        <v>461349973</v>
      </c>
      <c r="G532" s="1">
        <v>18510.82</v>
      </c>
      <c r="H532" s="3">
        <f>IF(ISERR(LN(Table21046[[#This Row],[Close]]/E531)),"-",LN(Table21046[[#This Row],[Close]]/E531))</f>
        <v>-2.6664086597328229E-3</v>
      </c>
    </row>
    <row r="533" spans="1:8" x14ac:dyDescent="0.3">
      <c r="A533" s="2">
        <v>43887</v>
      </c>
      <c r="B533" s="1">
        <v>11738.55</v>
      </c>
      <c r="C533" s="1">
        <v>11783.25</v>
      </c>
      <c r="D533" s="1">
        <v>11639.6</v>
      </c>
      <c r="E533" s="1">
        <v>11678.5</v>
      </c>
      <c r="F533" s="1">
        <v>567990976</v>
      </c>
      <c r="G533" s="1">
        <v>21887.07</v>
      </c>
      <c r="H533" s="3">
        <f>IF(ISERR(LN(Table21046[[#This Row],[Close]]/E532)),"-",LN(Table21046[[#This Row],[Close]]/E532))</f>
        <v>-1.0172005036684025E-2</v>
      </c>
    </row>
    <row r="534" spans="1:8" x14ac:dyDescent="0.3">
      <c r="A534" s="2">
        <v>43888</v>
      </c>
      <c r="B534" s="1">
        <v>11661.25</v>
      </c>
      <c r="C534" s="1">
        <v>11663.85</v>
      </c>
      <c r="D534" s="1">
        <v>11536.7</v>
      </c>
      <c r="E534" s="1">
        <v>11633.3</v>
      </c>
      <c r="F534" s="1">
        <v>609266324</v>
      </c>
      <c r="G534" s="1">
        <v>21623.47</v>
      </c>
      <c r="H534" s="3">
        <f>IF(ISERR(LN(Table21046[[#This Row],[Close]]/E533)),"-",LN(Table21046[[#This Row],[Close]]/E533))</f>
        <v>-3.877869288740577E-3</v>
      </c>
    </row>
    <row r="535" spans="1:8" x14ac:dyDescent="0.3">
      <c r="A535" s="2">
        <v>43889</v>
      </c>
      <c r="B535" s="1">
        <v>11382</v>
      </c>
      <c r="C535" s="1">
        <v>11384.8</v>
      </c>
      <c r="D535" s="1">
        <v>11175.05</v>
      </c>
      <c r="E535" s="1">
        <v>11201.75</v>
      </c>
      <c r="F535" s="1">
        <v>810523106</v>
      </c>
      <c r="G535" s="1">
        <v>32297.15</v>
      </c>
      <c r="H535" s="3">
        <f>IF(ISERR(LN(Table21046[[#This Row],[Close]]/E534)),"-",LN(Table21046[[#This Row],[Close]]/E534))</f>
        <v>-3.7801659111364752E-2</v>
      </c>
    </row>
    <row r="536" spans="1:8" x14ac:dyDescent="0.3">
      <c r="A536" s="2">
        <v>43892</v>
      </c>
      <c r="B536" s="1">
        <v>11387.35</v>
      </c>
      <c r="C536" s="1">
        <v>11433</v>
      </c>
      <c r="D536" s="1">
        <v>11036.25</v>
      </c>
      <c r="E536" s="1">
        <v>11132.75</v>
      </c>
      <c r="F536" s="1">
        <v>681148567</v>
      </c>
      <c r="G536" s="1">
        <v>24204.55</v>
      </c>
      <c r="H536" s="3">
        <f>IF(ISERR(LN(Table21046[[#This Row],[Close]]/E535)),"-",LN(Table21046[[#This Row],[Close]]/E535))</f>
        <v>-6.1788013630017435E-3</v>
      </c>
    </row>
    <row r="537" spans="1:8" x14ac:dyDescent="0.3">
      <c r="A537" s="2">
        <v>43893</v>
      </c>
      <c r="B537" s="1">
        <v>11217.55</v>
      </c>
      <c r="C537" s="1">
        <v>11342.25</v>
      </c>
      <c r="D537" s="1">
        <v>11152.55</v>
      </c>
      <c r="E537" s="1">
        <v>11303.3</v>
      </c>
      <c r="F537" s="1">
        <v>696919348</v>
      </c>
      <c r="G537" s="1">
        <v>23281.200000000001</v>
      </c>
      <c r="H537" s="3">
        <f>IF(ISERR(LN(Table21046[[#This Row],[Close]]/E536)),"-",LN(Table21046[[#This Row],[Close]]/E536))</f>
        <v>1.5203503750200955E-2</v>
      </c>
    </row>
    <row r="538" spans="1:8" x14ac:dyDescent="0.3">
      <c r="A538" s="2">
        <v>43894</v>
      </c>
      <c r="B538" s="1">
        <v>11351.35</v>
      </c>
      <c r="C538" s="1">
        <v>11356.6</v>
      </c>
      <c r="D538" s="1">
        <v>11082.15</v>
      </c>
      <c r="E538" s="1">
        <v>11251</v>
      </c>
      <c r="F538" s="1">
        <v>798021596</v>
      </c>
      <c r="G538" s="1">
        <v>26928.46</v>
      </c>
      <c r="H538" s="3">
        <f>IF(ISERR(LN(Table21046[[#This Row],[Close]]/E537)),"-",LN(Table21046[[#This Row],[Close]]/E537))</f>
        <v>-4.6377048935533358E-3</v>
      </c>
    </row>
    <row r="539" spans="1:8" x14ac:dyDescent="0.3">
      <c r="A539" s="2">
        <v>43895</v>
      </c>
      <c r="B539" s="1">
        <v>11306.05</v>
      </c>
      <c r="C539" s="1">
        <v>11389.5</v>
      </c>
      <c r="D539" s="1">
        <v>11244.6</v>
      </c>
      <c r="E539" s="1">
        <v>11269</v>
      </c>
      <c r="F539" s="1">
        <v>1353209029</v>
      </c>
      <c r="G539" s="1">
        <v>26980.65</v>
      </c>
      <c r="H539" s="3">
        <f>IF(ISERR(LN(Table21046[[#This Row],[Close]]/E538)),"-",LN(Table21046[[#This Row],[Close]]/E538))</f>
        <v>1.5985793812774052E-3</v>
      </c>
    </row>
    <row r="540" spans="1:8" x14ac:dyDescent="0.3">
      <c r="A540" s="2">
        <v>43896</v>
      </c>
      <c r="B540" s="1">
        <v>10942.65</v>
      </c>
      <c r="C540" s="1">
        <v>11035.1</v>
      </c>
      <c r="D540" s="1">
        <v>10827.4</v>
      </c>
      <c r="E540" s="1">
        <v>10989.45</v>
      </c>
      <c r="F540" s="1">
        <v>1811564187</v>
      </c>
      <c r="G540" s="1">
        <v>26455.29</v>
      </c>
      <c r="H540" s="3">
        <f>IF(ISERR(LN(Table21046[[#This Row],[Close]]/E539)),"-",LN(Table21046[[#This Row],[Close]]/E539))</f>
        <v>-2.5119871302905144E-2</v>
      </c>
    </row>
    <row r="541" spans="1:8" x14ac:dyDescent="0.3">
      <c r="A541" s="2">
        <v>43899</v>
      </c>
      <c r="B541" s="1">
        <v>10742.05</v>
      </c>
      <c r="C541" s="1">
        <v>10751.55</v>
      </c>
      <c r="D541" s="1">
        <v>10294.450000000001</v>
      </c>
      <c r="E541" s="1">
        <v>10451.450000000001</v>
      </c>
      <c r="F541" s="1">
        <v>1566119057</v>
      </c>
      <c r="G541" s="1">
        <v>35151.79</v>
      </c>
      <c r="H541" s="3">
        <f>IF(ISERR(LN(Table21046[[#This Row],[Close]]/E540)),"-",LN(Table21046[[#This Row],[Close]]/E540))</f>
        <v>-5.0194996901346441E-2</v>
      </c>
    </row>
    <row r="542" spans="1:8" x14ac:dyDescent="0.3">
      <c r="A542" s="2">
        <v>43901</v>
      </c>
      <c r="B542" s="1">
        <v>10334.299999999999</v>
      </c>
      <c r="C542" s="1">
        <v>10545.1</v>
      </c>
      <c r="D542" s="1">
        <v>10334</v>
      </c>
      <c r="E542" s="1">
        <v>10458.4</v>
      </c>
      <c r="F542" s="1">
        <v>1219079693</v>
      </c>
      <c r="G542" s="1">
        <v>32548.47</v>
      </c>
      <c r="H542" s="3">
        <f>IF(ISERR(LN(Table21046[[#This Row],[Close]]/E541)),"-",LN(Table21046[[#This Row],[Close]]/E541))</f>
        <v>6.6475849955268567E-4</v>
      </c>
    </row>
    <row r="543" spans="1:8" x14ac:dyDescent="0.3">
      <c r="A543" s="2">
        <v>43902</v>
      </c>
      <c r="B543" s="1">
        <v>10039.950000000001</v>
      </c>
      <c r="C543" s="1">
        <v>10040.75</v>
      </c>
      <c r="D543" s="1">
        <v>9508</v>
      </c>
      <c r="E543" s="1">
        <v>9590.15</v>
      </c>
      <c r="F543" s="1">
        <v>1344263317</v>
      </c>
      <c r="G543" s="1">
        <v>39283.97</v>
      </c>
      <c r="H543" s="3">
        <f>IF(ISERR(LN(Table21046[[#This Row],[Close]]/E542)),"-",LN(Table21046[[#This Row],[Close]]/E542))</f>
        <v>-8.6668953199476567E-2</v>
      </c>
    </row>
    <row r="544" spans="1:8" x14ac:dyDescent="0.3">
      <c r="A544" s="2">
        <v>43903</v>
      </c>
      <c r="B544" s="1">
        <v>9107.6</v>
      </c>
      <c r="C544" s="1">
        <v>10159.4</v>
      </c>
      <c r="D544" s="1">
        <v>8555.15</v>
      </c>
      <c r="E544" s="1">
        <v>9955.2000000000007</v>
      </c>
      <c r="F544" s="1">
        <v>1389061775</v>
      </c>
      <c r="G544" s="1">
        <v>44167.89</v>
      </c>
      <c r="H544" s="3">
        <f>IF(ISERR(LN(Table21046[[#This Row],[Close]]/E543)),"-",LN(Table21046[[#This Row],[Close]]/E543))</f>
        <v>3.735849765514436E-2</v>
      </c>
    </row>
    <row r="545" spans="1:8" x14ac:dyDescent="0.3">
      <c r="A545" s="2">
        <v>43906</v>
      </c>
      <c r="B545" s="1">
        <v>9587.7999999999993</v>
      </c>
      <c r="C545" s="1">
        <v>9602.2000000000007</v>
      </c>
      <c r="D545" s="1">
        <v>9165.1</v>
      </c>
      <c r="E545" s="1">
        <v>9197.4</v>
      </c>
      <c r="F545" s="1">
        <v>898523271</v>
      </c>
      <c r="G545" s="1">
        <v>29181.8</v>
      </c>
      <c r="H545" s="3">
        <f>IF(ISERR(LN(Table21046[[#This Row],[Close]]/E544)),"-",LN(Table21046[[#This Row],[Close]]/E544))</f>
        <v>-7.9174192303201302E-2</v>
      </c>
    </row>
    <row r="546" spans="1:8" x14ac:dyDescent="0.3">
      <c r="A546" s="2">
        <v>43907</v>
      </c>
      <c r="B546" s="1">
        <v>9285.4</v>
      </c>
      <c r="C546" s="1">
        <v>9403.7999999999993</v>
      </c>
      <c r="D546" s="1">
        <v>8915.6</v>
      </c>
      <c r="E546" s="1">
        <v>8967.0499999999993</v>
      </c>
      <c r="F546" s="1">
        <v>936185892</v>
      </c>
      <c r="G546" s="1">
        <v>28004.16</v>
      </c>
      <c r="H546" s="3">
        <f>IF(ISERR(LN(Table21046[[#This Row],[Close]]/E545)),"-",LN(Table21046[[#This Row],[Close]]/E545))</f>
        <v>-2.5364087462722871E-2</v>
      </c>
    </row>
    <row r="547" spans="1:8" x14ac:dyDescent="0.3">
      <c r="A547" s="2">
        <v>43908</v>
      </c>
      <c r="B547" s="1">
        <v>9088.4500000000007</v>
      </c>
      <c r="C547" s="1">
        <v>9127.5499999999993</v>
      </c>
      <c r="D547" s="1">
        <v>8407.0499999999993</v>
      </c>
      <c r="E547" s="1">
        <v>8468.7999999999993</v>
      </c>
      <c r="F547" s="1">
        <v>1517275761</v>
      </c>
      <c r="G547" s="1">
        <v>39256.71</v>
      </c>
      <c r="H547" s="3">
        <f>IF(ISERR(LN(Table21046[[#This Row],[Close]]/E546)),"-",LN(Table21046[[#This Row],[Close]]/E546))</f>
        <v>-5.7167925833670724E-2</v>
      </c>
    </row>
    <row r="548" spans="1:8" x14ac:dyDescent="0.3">
      <c r="A548" s="2">
        <v>43909</v>
      </c>
      <c r="B548" s="1">
        <v>8063.3</v>
      </c>
      <c r="C548" s="1">
        <v>8575.4500000000007</v>
      </c>
      <c r="D548" s="1">
        <v>7832.55</v>
      </c>
      <c r="E548" s="1">
        <v>8263.4500000000007</v>
      </c>
      <c r="F548" s="1">
        <v>926508824</v>
      </c>
      <c r="G548" s="1">
        <v>34274.230000000003</v>
      </c>
      <c r="H548" s="3">
        <f>IF(ISERR(LN(Table21046[[#This Row],[Close]]/E547)),"-",LN(Table21046[[#This Row],[Close]]/E547))</f>
        <v>-2.4546646246054779E-2</v>
      </c>
    </row>
    <row r="549" spans="1:8" x14ac:dyDescent="0.3">
      <c r="A549" s="2">
        <v>43910</v>
      </c>
      <c r="B549" s="1">
        <v>8284.4500000000007</v>
      </c>
      <c r="C549" s="1">
        <v>8883</v>
      </c>
      <c r="D549" s="1">
        <v>8178.2</v>
      </c>
      <c r="E549" s="1">
        <v>8745.4500000000007</v>
      </c>
      <c r="F549" s="1">
        <v>1072263600</v>
      </c>
      <c r="G549" s="1">
        <v>37321.25</v>
      </c>
      <c r="H549" s="3">
        <f>IF(ISERR(LN(Table21046[[#This Row],[Close]]/E548)),"-",LN(Table21046[[#This Row],[Close]]/E548))</f>
        <v>5.6691389247104269E-2</v>
      </c>
    </row>
    <row r="550" spans="1:8" x14ac:dyDescent="0.3">
      <c r="A550" s="2">
        <v>43913</v>
      </c>
      <c r="B550" s="1">
        <v>7945.7</v>
      </c>
      <c r="C550" s="1">
        <v>8159.25</v>
      </c>
      <c r="D550" s="1">
        <v>7583.6</v>
      </c>
      <c r="E550" s="1">
        <v>7610.25</v>
      </c>
      <c r="F550" s="1">
        <v>654151814</v>
      </c>
      <c r="G550" s="1">
        <v>23891.9</v>
      </c>
      <c r="H550" s="3">
        <f>IF(ISERR(LN(Table21046[[#This Row],[Close]]/E549)),"-",LN(Table21046[[#This Row],[Close]]/E549))</f>
        <v>-0.13903754227747062</v>
      </c>
    </row>
    <row r="551" spans="1:8" x14ac:dyDescent="0.3">
      <c r="A551" s="2">
        <v>43914</v>
      </c>
      <c r="B551" s="1">
        <v>7848.3</v>
      </c>
      <c r="C551" s="1">
        <v>8036.95</v>
      </c>
      <c r="D551" s="1">
        <v>7511.1</v>
      </c>
      <c r="E551" s="1">
        <v>7801.05</v>
      </c>
      <c r="F551" s="1">
        <v>739354439</v>
      </c>
      <c r="G551" s="1">
        <v>28282.09</v>
      </c>
      <c r="H551" s="3">
        <f>IF(ISERR(LN(Table21046[[#This Row],[Close]]/E550)),"-",LN(Table21046[[#This Row],[Close]]/E550))</f>
        <v>2.4762317175158709E-2</v>
      </c>
    </row>
    <row r="552" spans="1:8" x14ac:dyDescent="0.3">
      <c r="A552" s="2">
        <v>43915</v>
      </c>
      <c r="B552" s="1">
        <v>7735.15</v>
      </c>
      <c r="C552" s="1">
        <v>8376.75</v>
      </c>
      <c r="D552" s="1">
        <v>7714.75</v>
      </c>
      <c r="E552" s="1">
        <v>8317.85</v>
      </c>
      <c r="F552" s="1">
        <v>738114713</v>
      </c>
      <c r="G552" s="1">
        <v>28482.01</v>
      </c>
      <c r="H552" s="3">
        <f>IF(ISERR(LN(Table21046[[#This Row],[Close]]/E551)),"-",LN(Table21046[[#This Row],[Close]]/E551))</f>
        <v>6.4145467956743404E-2</v>
      </c>
    </row>
    <row r="553" spans="1:8" x14ac:dyDescent="0.3">
      <c r="A553" s="2">
        <v>43916</v>
      </c>
      <c r="B553" s="1">
        <v>8451</v>
      </c>
      <c r="C553" s="1">
        <v>8749.0499999999993</v>
      </c>
      <c r="D553" s="1">
        <v>8304.9</v>
      </c>
      <c r="E553" s="1">
        <v>8641.4500000000007</v>
      </c>
      <c r="F553" s="1">
        <v>866534643</v>
      </c>
      <c r="G553" s="1">
        <v>32228.31</v>
      </c>
      <c r="H553" s="3">
        <f>IF(ISERR(LN(Table21046[[#This Row],[Close]]/E552)),"-",LN(Table21046[[#This Row],[Close]]/E552))</f>
        <v>3.8166584832086708E-2</v>
      </c>
    </row>
    <row r="554" spans="1:8" x14ac:dyDescent="0.3">
      <c r="A554" s="2">
        <v>43917</v>
      </c>
      <c r="B554" s="1">
        <v>8949.1</v>
      </c>
      <c r="C554" s="1">
        <v>9038.9</v>
      </c>
      <c r="D554" s="1">
        <v>8522.9</v>
      </c>
      <c r="E554" s="1">
        <v>8660.25</v>
      </c>
      <c r="F554" s="1">
        <v>801923401</v>
      </c>
      <c r="G554" s="1">
        <v>31336.86</v>
      </c>
      <c r="H554" s="3">
        <f>IF(ISERR(LN(Table21046[[#This Row],[Close]]/E553)),"-",LN(Table21046[[#This Row],[Close]]/E553))</f>
        <v>2.173197708783864E-3</v>
      </c>
    </row>
    <row r="555" spans="1:8" x14ac:dyDescent="0.3">
      <c r="A555" s="2">
        <v>43920</v>
      </c>
      <c r="B555" s="1">
        <v>8385.9500000000007</v>
      </c>
      <c r="C555" s="1">
        <v>8576</v>
      </c>
      <c r="D555" s="1">
        <v>8244</v>
      </c>
      <c r="E555" s="1">
        <v>8281.1</v>
      </c>
      <c r="F555" s="1">
        <v>593953051</v>
      </c>
      <c r="G555" s="1">
        <v>24724.44</v>
      </c>
      <c r="H555" s="3">
        <f>IF(ISERR(LN(Table21046[[#This Row],[Close]]/E554)),"-",LN(Table21046[[#This Row],[Close]]/E554))</f>
        <v>-4.4767780703035449E-2</v>
      </c>
    </row>
    <row r="556" spans="1:8" x14ac:dyDescent="0.3">
      <c r="A556" s="2">
        <v>43921</v>
      </c>
      <c r="B556" s="1">
        <v>8529.35</v>
      </c>
      <c r="C556" s="1">
        <v>8678.2999999999993</v>
      </c>
      <c r="D556" s="1">
        <v>8358</v>
      </c>
      <c r="E556" s="1">
        <v>8597.75</v>
      </c>
      <c r="F556" s="1">
        <v>713390935</v>
      </c>
      <c r="G556" s="1">
        <v>27401.3</v>
      </c>
      <c r="H556" s="3">
        <f>IF(ISERR(LN(Table21046[[#This Row],[Close]]/E555)),"-",LN(Table21046[[#This Row],[Close]]/E555))</f>
        <v>3.7524731307031482E-2</v>
      </c>
    </row>
    <row r="557" spans="1:8" x14ac:dyDescent="0.3">
      <c r="A557" s="2">
        <v>43922</v>
      </c>
      <c r="B557" s="1">
        <v>8584.1</v>
      </c>
      <c r="C557" s="1">
        <v>8588.1</v>
      </c>
      <c r="D557" s="1">
        <v>8198.35</v>
      </c>
      <c r="E557" s="1">
        <v>8253.7999999999993</v>
      </c>
      <c r="F557" s="1">
        <v>507509685</v>
      </c>
      <c r="G557" s="1">
        <v>21307.3</v>
      </c>
      <c r="H557" s="3">
        <f>IF(ISERR(LN(Table21046[[#This Row],[Close]]/E556)),"-",LN(Table21046[[#This Row],[Close]]/E556))</f>
        <v>-4.0826840761147287E-2</v>
      </c>
    </row>
    <row r="558" spans="1:8" x14ac:dyDescent="0.3">
      <c r="A558" s="2">
        <v>43924</v>
      </c>
      <c r="B558" s="1">
        <v>8356.5499999999993</v>
      </c>
      <c r="C558" s="1">
        <v>8356.5499999999993</v>
      </c>
      <c r="D558" s="1">
        <v>8055.8</v>
      </c>
      <c r="E558" s="1">
        <v>8083.8</v>
      </c>
      <c r="F558" s="1">
        <v>697752438</v>
      </c>
      <c r="G558" s="1">
        <v>26561.18</v>
      </c>
      <c r="H558" s="3">
        <f>IF(ISERR(LN(Table21046[[#This Row],[Close]]/E557)),"-",LN(Table21046[[#This Row],[Close]]/E557))</f>
        <v>-2.0811641353066516E-2</v>
      </c>
    </row>
    <row r="559" spans="1:8" x14ac:dyDescent="0.3">
      <c r="A559" s="2">
        <v>43928</v>
      </c>
      <c r="B559" s="1">
        <v>8446.2999999999993</v>
      </c>
      <c r="C559" s="1">
        <v>8819.4</v>
      </c>
      <c r="D559" s="1">
        <v>8360.9500000000007</v>
      </c>
      <c r="E559" s="1">
        <v>8792.2000000000007</v>
      </c>
      <c r="F559" s="1">
        <v>815245226</v>
      </c>
      <c r="G559" s="1">
        <v>35206.69</v>
      </c>
      <c r="H559" s="3">
        <f>IF(ISERR(LN(Table21046[[#This Row],[Close]]/E558)),"-",LN(Table21046[[#This Row],[Close]]/E558))</f>
        <v>8.4002905787553775E-2</v>
      </c>
    </row>
    <row r="560" spans="1:8" x14ac:dyDescent="0.3">
      <c r="A560" s="2">
        <v>43929</v>
      </c>
      <c r="B560" s="1">
        <v>8688.9</v>
      </c>
      <c r="C560" s="1">
        <v>9131.7000000000007</v>
      </c>
      <c r="D560" s="1">
        <v>8653.9</v>
      </c>
      <c r="E560" s="1">
        <v>8748.75</v>
      </c>
      <c r="F560" s="1">
        <v>897562690</v>
      </c>
      <c r="G560" s="1">
        <v>37641.68</v>
      </c>
      <c r="H560" s="3">
        <f>IF(ISERR(LN(Table21046[[#This Row],[Close]]/E559)),"-",LN(Table21046[[#This Row],[Close]]/E559))</f>
        <v>-4.9541317736614601E-3</v>
      </c>
    </row>
    <row r="561" spans="1:8" x14ac:dyDescent="0.3">
      <c r="A561" s="2">
        <v>43930</v>
      </c>
      <c r="B561" s="1">
        <v>8973.0499999999993</v>
      </c>
      <c r="C561" s="1">
        <v>9128.35</v>
      </c>
      <c r="D561" s="1">
        <v>8904.5499999999993</v>
      </c>
      <c r="E561" s="1">
        <v>9111.9</v>
      </c>
      <c r="F561" s="1">
        <v>743036134</v>
      </c>
      <c r="G561" s="1">
        <v>32907.82</v>
      </c>
      <c r="H561" s="3">
        <f>IF(ISERR(LN(Table21046[[#This Row],[Close]]/E560)),"-",LN(Table21046[[#This Row],[Close]]/E560))</f>
        <v>4.0670418523978472E-2</v>
      </c>
    </row>
    <row r="562" spans="1:8" x14ac:dyDescent="0.3">
      <c r="A562" s="2">
        <v>43934</v>
      </c>
      <c r="B562" s="1">
        <v>9103.9500000000007</v>
      </c>
      <c r="C562" s="1">
        <v>9112.0499999999993</v>
      </c>
      <c r="D562" s="1">
        <v>8912.4</v>
      </c>
      <c r="E562" s="1">
        <v>8993.85</v>
      </c>
      <c r="F562" s="1">
        <v>644468815</v>
      </c>
      <c r="G562" s="1">
        <v>26749.06</v>
      </c>
      <c r="H562" s="3">
        <f>IF(ISERR(LN(Table21046[[#This Row],[Close]]/E561)),"-",LN(Table21046[[#This Row],[Close]]/E561))</f>
        <v>-1.3040241121341193E-2</v>
      </c>
    </row>
    <row r="563" spans="1:8" x14ac:dyDescent="0.3">
      <c r="A563" s="2">
        <v>43936</v>
      </c>
      <c r="B563" s="1">
        <v>9196.4</v>
      </c>
      <c r="C563" s="1">
        <v>9261.2000000000007</v>
      </c>
      <c r="D563" s="1">
        <v>8874.1</v>
      </c>
      <c r="E563" s="1">
        <v>8925.2999999999993</v>
      </c>
      <c r="F563" s="1">
        <v>880159358</v>
      </c>
      <c r="G563" s="1">
        <v>41878.639999999999</v>
      </c>
      <c r="H563" s="3">
        <f>IF(ISERR(LN(Table21046[[#This Row],[Close]]/E562)),"-",LN(Table21046[[#This Row],[Close]]/E562))</f>
        <v>-7.6510698780880753E-3</v>
      </c>
    </row>
    <row r="564" spans="1:8" x14ac:dyDescent="0.3">
      <c r="A564" s="2">
        <v>43937</v>
      </c>
      <c r="B564" s="1">
        <v>8851.25</v>
      </c>
      <c r="C564" s="1">
        <v>9053.75</v>
      </c>
      <c r="D564" s="1">
        <v>8821.9</v>
      </c>
      <c r="E564" s="1">
        <v>8992.7999999999993</v>
      </c>
      <c r="F564" s="1">
        <v>720116479</v>
      </c>
      <c r="G564" s="1">
        <v>31318.29</v>
      </c>
      <c r="H564" s="3">
        <f>IF(ISERR(LN(Table21046[[#This Row],[Close]]/E563)),"-",LN(Table21046[[#This Row],[Close]]/E563))</f>
        <v>7.5343166192884132E-3</v>
      </c>
    </row>
    <row r="565" spans="1:8" x14ac:dyDescent="0.3">
      <c r="A565" s="2">
        <v>43938</v>
      </c>
      <c r="B565" s="1">
        <v>9323.4500000000007</v>
      </c>
      <c r="C565" s="1">
        <v>9324</v>
      </c>
      <c r="D565" s="1">
        <v>9091.35</v>
      </c>
      <c r="E565" s="1">
        <v>9266.75</v>
      </c>
      <c r="F565" s="1">
        <v>684910520</v>
      </c>
      <c r="G565" s="1">
        <v>33334.730000000003</v>
      </c>
      <c r="H565" s="3">
        <f>IF(ISERR(LN(Table21046[[#This Row],[Close]]/E564)),"-",LN(Table21046[[#This Row],[Close]]/E564))</f>
        <v>3.0008467628351927E-2</v>
      </c>
    </row>
    <row r="566" spans="1:8" x14ac:dyDescent="0.3">
      <c r="A566" s="2">
        <v>43941</v>
      </c>
      <c r="B566" s="1">
        <v>9390.2000000000007</v>
      </c>
      <c r="C566" s="1">
        <v>9390.85</v>
      </c>
      <c r="D566" s="1">
        <v>9230.7999999999993</v>
      </c>
      <c r="E566" s="1">
        <v>9261.85</v>
      </c>
      <c r="F566" s="1">
        <v>726364699</v>
      </c>
      <c r="G566" s="1">
        <v>28620.91</v>
      </c>
      <c r="H566" s="3">
        <f>IF(ISERR(LN(Table21046[[#This Row],[Close]]/E565)),"-",LN(Table21046[[#This Row],[Close]]/E565))</f>
        <v>-5.2891207260448751E-4</v>
      </c>
    </row>
    <row r="567" spans="1:8" x14ac:dyDescent="0.3">
      <c r="A567" s="2">
        <v>43942</v>
      </c>
      <c r="B567" s="1">
        <v>9016.9500000000007</v>
      </c>
      <c r="C567" s="1">
        <v>9044.4</v>
      </c>
      <c r="D567" s="1">
        <v>8909.4</v>
      </c>
      <c r="E567" s="1">
        <v>8981.4500000000007</v>
      </c>
      <c r="F567" s="1">
        <v>655122903</v>
      </c>
      <c r="G567" s="1">
        <v>28273.89</v>
      </c>
      <c r="H567" s="3">
        <f>IF(ISERR(LN(Table21046[[#This Row],[Close]]/E566)),"-",LN(Table21046[[#This Row],[Close]]/E566))</f>
        <v>-3.0742473508770931E-2</v>
      </c>
    </row>
    <row r="568" spans="1:8" x14ac:dyDescent="0.3">
      <c r="A568" s="2">
        <v>43943</v>
      </c>
      <c r="B568" s="1">
        <v>9026.75</v>
      </c>
      <c r="C568" s="1">
        <v>9209.75</v>
      </c>
      <c r="D568" s="1">
        <v>8946.25</v>
      </c>
      <c r="E568" s="1">
        <v>9187.2999999999993</v>
      </c>
      <c r="F568" s="1">
        <v>734383388</v>
      </c>
      <c r="G568" s="1">
        <v>33981.82</v>
      </c>
      <c r="H568" s="3">
        <f>IF(ISERR(LN(Table21046[[#This Row],[Close]]/E567)),"-",LN(Table21046[[#This Row],[Close]]/E567))</f>
        <v>2.2660756382103509E-2</v>
      </c>
    </row>
    <row r="569" spans="1:8" x14ac:dyDescent="0.3">
      <c r="A569" s="2">
        <v>43944</v>
      </c>
      <c r="B569" s="1">
        <v>9232.35</v>
      </c>
      <c r="C569" s="1">
        <v>9343.6</v>
      </c>
      <c r="D569" s="1">
        <v>9170.15</v>
      </c>
      <c r="E569" s="1">
        <v>9313.9</v>
      </c>
      <c r="F569" s="1">
        <v>666650462</v>
      </c>
      <c r="G569" s="1">
        <v>30270.55</v>
      </c>
      <c r="H569" s="3">
        <f>IF(ISERR(LN(Table21046[[#This Row],[Close]]/E568)),"-",LN(Table21046[[#This Row],[Close]]/E568))</f>
        <v>1.3685812382357899E-2</v>
      </c>
    </row>
    <row r="570" spans="1:8" x14ac:dyDescent="0.3">
      <c r="A570" s="2">
        <v>43945</v>
      </c>
      <c r="B570" s="1">
        <v>9163.9</v>
      </c>
      <c r="C570" s="1">
        <v>9296.9</v>
      </c>
      <c r="D570" s="1">
        <v>9141.2999999999993</v>
      </c>
      <c r="E570" s="1">
        <v>9154.4</v>
      </c>
      <c r="F570" s="1">
        <v>659439249</v>
      </c>
      <c r="G570" s="1">
        <v>32859.050000000003</v>
      </c>
      <c r="H570" s="3">
        <f>IF(ISERR(LN(Table21046[[#This Row],[Close]]/E569)),"-",LN(Table21046[[#This Row],[Close]]/E569))</f>
        <v>-1.7273269955520296E-2</v>
      </c>
    </row>
    <row r="571" spans="1:8" x14ac:dyDescent="0.3">
      <c r="A571" s="2">
        <v>43948</v>
      </c>
      <c r="B571" s="1">
        <v>9259.7000000000007</v>
      </c>
      <c r="C571" s="1">
        <v>9377.1</v>
      </c>
      <c r="D571" s="1">
        <v>9250.35</v>
      </c>
      <c r="E571" s="1">
        <v>9282.2999999999993</v>
      </c>
      <c r="F571" s="1">
        <v>512793298</v>
      </c>
      <c r="G571" s="1">
        <v>26696.54</v>
      </c>
      <c r="H571" s="3">
        <f>IF(ISERR(LN(Table21046[[#This Row],[Close]]/E570)),"-",LN(Table21046[[#This Row],[Close]]/E570))</f>
        <v>1.3874722895871999E-2</v>
      </c>
    </row>
    <row r="572" spans="1:8" x14ac:dyDescent="0.3">
      <c r="A572" s="2">
        <v>43949</v>
      </c>
      <c r="B572" s="1">
        <v>9389.7999999999993</v>
      </c>
      <c r="C572" s="1">
        <v>9404.4</v>
      </c>
      <c r="D572" s="1">
        <v>9260</v>
      </c>
      <c r="E572" s="1">
        <v>9380.9</v>
      </c>
      <c r="F572" s="1">
        <v>614548983</v>
      </c>
      <c r="G572" s="1">
        <v>30091.41</v>
      </c>
      <c r="H572" s="3">
        <f>IF(ISERR(LN(Table21046[[#This Row],[Close]]/E571)),"-",LN(Table21046[[#This Row],[Close]]/E571))</f>
        <v>1.0566346325391251E-2</v>
      </c>
    </row>
    <row r="573" spans="1:8" x14ac:dyDescent="0.3">
      <c r="A573" s="2">
        <v>43950</v>
      </c>
      <c r="B573" s="1">
        <v>9408.6</v>
      </c>
      <c r="C573" s="1">
        <v>9599.85</v>
      </c>
      <c r="D573" s="1">
        <v>9392.35</v>
      </c>
      <c r="E573" s="1">
        <v>9553.35</v>
      </c>
      <c r="F573" s="1">
        <v>653026950</v>
      </c>
      <c r="G573" s="1">
        <v>31673.23</v>
      </c>
      <c r="H573" s="3">
        <f>IF(ISERR(LN(Table21046[[#This Row],[Close]]/E572)),"-",LN(Table21046[[#This Row],[Close]]/E572))</f>
        <v>1.821617107952879E-2</v>
      </c>
    </row>
    <row r="574" spans="1:8" x14ac:dyDescent="0.3">
      <c r="A574" s="2">
        <v>43951</v>
      </c>
      <c r="B574" s="1">
        <v>9753.5</v>
      </c>
      <c r="C574" s="1">
        <v>9889.0499999999993</v>
      </c>
      <c r="D574" s="1">
        <v>9731.5</v>
      </c>
      <c r="E574" s="1">
        <v>9859.9</v>
      </c>
      <c r="F574" s="1">
        <v>931173802</v>
      </c>
      <c r="G574" s="1">
        <v>39332.46</v>
      </c>
      <c r="H574" s="3">
        <f>IF(ISERR(LN(Table21046[[#This Row],[Close]]/E573)),"-",LN(Table21046[[#This Row],[Close]]/E573))</f>
        <v>3.158414825312425E-2</v>
      </c>
    </row>
    <row r="575" spans="1:8" x14ac:dyDescent="0.3">
      <c r="A575" s="2">
        <v>43955</v>
      </c>
      <c r="B575" s="1">
        <v>9533.5</v>
      </c>
      <c r="C575" s="1">
        <v>9533.5</v>
      </c>
      <c r="D575" s="1">
        <v>9266.9500000000007</v>
      </c>
      <c r="E575" s="1">
        <v>9293.5</v>
      </c>
      <c r="F575" s="1">
        <v>687487134</v>
      </c>
      <c r="G575" s="1">
        <v>29785.95</v>
      </c>
      <c r="H575" s="3">
        <f>IF(ISERR(LN(Table21046[[#This Row],[Close]]/E574)),"-",LN(Table21046[[#This Row],[Close]]/E574))</f>
        <v>-5.9160795509013528E-2</v>
      </c>
    </row>
    <row r="576" spans="1:8" x14ac:dyDescent="0.3">
      <c r="A576" s="2">
        <v>43956</v>
      </c>
      <c r="B576" s="1">
        <v>9429.4</v>
      </c>
      <c r="C576" s="1">
        <v>9450.9</v>
      </c>
      <c r="D576" s="1">
        <v>9190.75</v>
      </c>
      <c r="E576" s="1">
        <v>9205.6</v>
      </c>
      <c r="F576" s="1">
        <v>725196178</v>
      </c>
      <c r="G576" s="1">
        <v>29700.2</v>
      </c>
      <c r="H576" s="3">
        <f>IF(ISERR(LN(Table21046[[#This Row],[Close]]/E575)),"-",LN(Table21046[[#This Row],[Close]]/E575))</f>
        <v>-9.5032365391587315E-3</v>
      </c>
    </row>
    <row r="577" spans="1:8" x14ac:dyDescent="0.3">
      <c r="A577" s="2">
        <v>43957</v>
      </c>
      <c r="B577" s="1">
        <v>9226.7999999999993</v>
      </c>
      <c r="C577" s="1">
        <v>9346.9</v>
      </c>
      <c r="D577" s="1">
        <v>9116.5</v>
      </c>
      <c r="E577" s="1">
        <v>9270.9</v>
      </c>
      <c r="F577" s="1">
        <v>722185448</v>
      </c>
      <c r="G577" s="1">
        <v>30798.1</v>
      </c>
      <c r="H577" s="3">
        <f>IF(ISERR(LN(Table21046[[#This Row],[Close]]/E576)),"-",LN(Table21046[[#This Row],[Close]]/E576))</f>
        <v>7.0684677166181938E-3</v>
      </c>
    </row>
    <row r="578" spans="1:8" x14ac:dyDescent="0.3">
      <c r="A578" s="2">
        <v>43958</v>
      </c>
      <c r="B578" s="1">
        <v>9234.0499999999993</v>
      </c>
      <c r="C578" s="1">
        <v>9277.85</v>
      </c>
      <c r="D578" s="1">
        <v>9175.9</v>
      </c>
      <c r="E578" s="1">
        <v>9199.0499999999993</v>
      </c>
      <c r="F578" s="1">
        <v>708740416</v>
      </c>
      <c r="G578" s="1">
        <v>59705.53</v>
      </c>
      <c r="H578" s="3">
        <f>IF(ISERR(LN(Table21046[[#This Row],[Close]]/E577)),"-",LN(Table21046[[#This Row],[Close]]/E577))</f>
        <v>-7.7802443900713515E-3</v>
      </c>
    </row>
    <row r="579" spans="1:8" x14ac:dyDescent="0.3">
      <c r="A579" s="2">
        <v>43959</v>
      </c>
      <c r="B579" s="1">
        <v>9376.9500000000007</v>
      </c>
      <c r="C579" s="1">
        <v>9382.65</v>
      </c>
      <c r="D579" s="1">
        <v>9238.2000000000007</v>
      </c>
      <c r="E579" s="1">
        <v>9251.5</v>
      </c>
      <c r="F579" s="1">
        <v>609053504</v>
      </c>
      <c r="G579" s="1">
        <v>30743.45</v>
      </c>
      <c r="H579" s="3">
        <f>IF(ISERR(LN(Table21046[[#This Row],[Close]]/E578)),"-",LN(Table21046[[#This Row],[Close]]/E578))</f>
        <v>5.6854826859751096E-3</v>
      </c>
    </row>
    <row r="580" spans="1:8" x14ac:dyDescent="0.3">
      <c r="A580" s="2">
        <v>43962</v>
      </c>
      <c r="B580" s="1">
        <v>9348.15</v>
      </c>
      <c r="C580" s="1">
        <v>9439.9</v>
      </c>
      <c r="D580" s="1">
        <v>9219.9500000000007</v>
      </c>
      <c r="E580" s="1">
        <v>9239.2000000000007</v>
      </c>
      <c r="F580" s="1">
        <v>704647074</v>
      </c>
      <c r="G580" s="1">
        <v>31048.47</v>
      </c>
      <c r="H580" s="3">
        <f>IF(ISERR(LN(Table21046[[#This Row],[Close]]/E579)),"-",LN(Table21046[[#This Row],[Close]]/E579))</f>
        <v>-1.3303987208930653E-3</v>
      </c>
    </row>
    <row r="581" spans="1:8" x14ac:dyDescent="0.3">
      <c r="A581" s="2">
        <v>43963</v>
      </c>
      <c r="B581" s="1">
        <v>9168.85</v>
      </c>
      <c r="C581" s="1">
        <v>9240.85</v>
      </c>
      <c r="D581" s="1">
        <v>9043.9500000000007</v>
      </c>
      <c r="E581" s="1">
        <v>9196.5499999999993</v>
      </c>
      <c r="F581" s="1">
        <v>805458787</v>
      </c>
      <c r="G581" s="1">
        <v>37706.269999999997</v>
      </c>
      <c r="H581" s="3">
        <f>IF(ISERR(LN(Table21046[[#This Row],[Close]]/E580)),"-",LN(Table21046[[#This Row],[Close]]/E580))</f>
        <v>-4.6268880938292812E-3</v>
      </c>
    </row>
    <row r="582" spans="1:8" x14ac:dyDescent="0.3">
      <c r="A582" s="2">
        <v>43964</v>
      </c>
      <c r="B582" s="1">
        <v>9584.2000000000007</v>
      </c>
      <c r="C582" s="1">
        <v>9584.5</v>
      </c>
      <c r="D582" s="1">
        <v>9351.1</v>
      </c>
      <c r="E582" s="1">
        <v>9383.5499999999993</v>
      </c>
      <c r="F582" s="1">
        <v>846395245</v>
      </c>
      <c r="G582" s="1">
        <v>36488.9</v>
      </c>
      <c r="H582" s="3">
        <f>IF(ISERR(LN(Table21046[[#This Row],[Close]]/E581)),"-",LN(Table21046[[#This Row],[Close]]/E581))</f>
        <v>2.0129742512240333E-2</v>
      </c>
    </row>
    <row r="583" spans="1:8" x14ac:dyDescent="0.3">
      <c r="A583" s="2">
        <v>43965</v>
      </c>
      <c r="B583" s="1">
        <v>9213.9500000000007</v>
      </c>
      <c r="C583" s="1">
        <v>9281.1</v>
      </c>
      <c r="D583" s="1">
        <v>9119.75</v>
      </c>
      <c r="E583" s="1">
        <v>9142.75</v>
      </c>
      <c r="F583" s="1">
        <v>602555564</v>
      </c>
      <c r="G583" s="1">
        <v>29541.59</v>
      </c>
      <c r="H583" s="3">
        <f>IF(ISERR(LN(Table21046[[#This Row],[Close]]/E582)),"-",LN(Table21046[[#This Row],[Close]]/E582))</f>
        <v>-2.5996940751458281E-2</v>
      </c>
    </row>
    <row r="584" spans="1:8" x14ac:dyDescent="0.3">
      <c r="A584" s="2">
        <v>43966</v>
      </c>
      <c r="B584" s="1">
        <v>9182.4</v>
      </c>
      <c r="C584" s="1">
        <v>9182.4</v>
      </c>
      <c r="D584" s="1">
        <v>9050</v>
      </c>
      <c r="E584" s="1">
        <v>9136.85</v>
      </c>
      <c r="F584" s="1">
        <v>575857112</v>
      </c>
      <c r="G584" s="1">
        <v>25847.33</v>
      </c>
      <c r="H584" s="3">
        <f>IF(ISERR(LN(Table21046[[#This Row],[Close]]/E583)),"-",LN(Table21046[[#This Row],[Close]]/E583))</f>
        <v>-6.455283709578169E-4</v>
      </c>
    </row>
    <row r="585" spans="1:8" x14ac:dyDescent="0.3">
      <c r="A585" s="2">
        <v>43969</v>
      </c>
      <c r="B585" s="1">
        <v>9158.2999999999993</v>
      </c>
      <c r="C585" s="1">
        <v>9158.2999999999993</v>
      </c>
      <c r="D585" s="1">
        <v>8806.75</v>
      </c>
      <c r="E585" s="1">
        <v>8823.25</v>
      </c>
      <c r="F585" s="1">
        <v>772983297</v>
      </c>
      <c r="G585" s="1">
        <v>33347.46</v>
      </c>
      <c r="H585" s="3">
        <f>IF(ISERR(LN(Table21046[[#This Row],[Close]]/E584)),"-",LN(Table21046[[#This Row],[Close]]/E584))</f>
        <v>-3.4925404242762116E-2</v>
      </c>
    </row>
    <row r="586" spans="1:8" x14ac:dyDescent="0.3">
      <c r="A586" s="2">
        <v>43970</v>
      </c>
      <c r="B586" s="1">
        <v>8961.7000000000007</v>
      </c>
      <c r="C586" s="1">
        <v>9030.35</v>
      </c>
      <c r="D586" s="1">
        <v>8855.2999999999993</v>
      </c>
      <c r="E586" s="1">
        <v>8879.1</v>
      </c>
      <c r="F586" s="1">
        <v>762152894</v>
      </c>
      <c r="G586" s="1">
        <v>32026.94</v>
      </c>
      <c r="H586" s="3">
        <f>IF(ISERR(LN(Table21046[[#This Row],[Close]]/E585)),"-",LN(Table21046[[#This Row],[Close]]/E585))</f>
        <v>6.3099176443585188E-3</v>
      </c>
    </row>
    <row r="587" spans="1:8" x14ac:dyDescent="0.3">
      <c r="A587" s="2">
        <v>43971</v>
      </c>
      <c r="B587" s="1">
        <v>8889.15</v>
      </c>
      <c r="C587" s="1">
        <v>9093.7999999999993</v>
      </c>
      <c r="D587" s="1">
        <v>8875.35</v>
      </c>
      <c r="E587" s="1">
        <v>9066.5499999999993</v>
      </c>
      <c r="F587" s="1">
        <v>622308140</v>
      </c>
      <c r="G587" s="1">
        <v>30721.99</v>
      </c>
      <c r="H587" s="3">
        <f>IF(ISERR(LN(Table21046[[#This Row],[Close]]/E586)),"-",LN(Table21046[[#This Row],[Close]]/E586))</f>
        <v>2.0891616387661998E-2</v>
      </c>
    </row>
    <row r="588" spans="1:8" x14ac:dyDescent="0.3">
      <c r="A588" s="2">
        <v>43972</v>
      </c>
      <c r="B588" s="1">
        <v>9079.4500000000007</v>
      </c>
      <c r="C588" s="1">
        <v>9178.5499999999993</v>
      </c>
      <c r="D588" s="1">
        <v>9056.1</v>
      </c>
      <c r="E588" s="1">
        <v>9106.25</v>
      </c>
      <c r="F588" s="1">
        <v>631542699</v>
      </c>
      <c r="G588" s="1">
        <v>28303.51</v>
      </c>
      <c r="H588" s="3">
        <f>IF(ISERR(LN(Table21046[[#This Row],[Close]]/E587)),"-",LN(Table21046[[#This Row],[Close]]/E587))</f>
        <v>4.3691740573838051E-3</v>
      </c>
    </row>
    <row r="589" spans="1:8" x14ac:dyDescent="0.3">
      <c r="A589" s="2">
        <v>43973</v>
      </c>
      <c r="B589" s="1">
        <v>9067.9</v>
      </c>
      <c r="C589" s="1">
        <v>9149.6</v>
      </c>
      <c r="D589" s="1">
        <v>8968.5499999999993</v>
      </c>
      <c r="E589" s="1">
        <v>9039.25</v>
      </c>
      <c r="F589" s="1">
        <v>675759336</v>
      </c>
      <c r="G589" s="1">
        <v>31625.47</v>
      </c>
      <c r="H589" s="3">
        <f>IF(ISERR(LN(Table21046[[#This Row],[Close]]/E588)),"-",LN(Table21046[[#This Row],[Close]]/E588))</f>
        <v>-7.3847846008156101E-3</v>
      </c>
    </row>
    <row r="590" spans="1:8" x14ac:dyDescent="0.3">
      <c r="A590" s="2">
        <v>43977</v>
      </c>
      <c r="B590" s="1">
        <v>9099.75</v>
      </c>
      <c r="C590" s="1">
        <v>9161.65</v>
      </c>
      <c r="D590" s="1">
        <v>8996.65</v>
      </c>
      <c r="E590" s="1">
        <v>9029.0499999999993</v>
      </c>
      <c r="F590" s="1">
        <v>654959960</v>
      </c>
      <c r="G590" s="1">
        <v>30871.59</v>
      </c>
      <c r="H590" s="3">
        <f>IF(ISERR(LN(Table21046[[#This Row],[Close]]/E589)),"-",LN(Table21046[[#This Row],[Close]]/E589))</f>
        <v>-1.1290493387357832E-3</v>
      </c>
    </row>
    <row r="591" spans="1:8" x14ac:dyDescent="0.3">
      <c r="A591" s="2">
        <v>43978</v>
      </c>
      <c r="B591" s="1">
        <v>9082.2000000000007</v>
      </c>
      <c r="C591" s="1">
        <v>9334</v>
      </c>
      <c r="D591" s="1">
        <v>9004.25</v>
      </c>
      <c r="E591" s="1">
        <v>9314.9500000000007</v>
      </c>
      <c r="F591" s="1">
        <v>763492487</v>
      </c>
      <c r="G591" s="1">
        <v>34603.879999999997</v>
      </c>
      <c r="H591" s="3">
        <f>IF(ISERR(LN(Table21046[[#This Row],[Close]]/E590)),"-",LN(Table21046[[#This Row],[Close]]/E590))</f>
        <v>3.1173479330792266E-2</v>
      </c>
    </row>
    <row r="592" spans="1:8" x14ac:dyDescent="0.3">
      <c r="A592" s="2">
        <v>43979</v>
      </c>
      <c r="B592" s="1">
        <v>9364.9500000000007</v>
      </c>
      <c r="C592" s="1">
        <v>9511.25</v>
      </c>
      <c r="D592" s="1">
        <v>9336.5</v>
      </c>
      <c r="E592" s="1">
        <v>9490.1</v>
      </c>
      <c r="F592" s="1">
        <v>837911425</v>
      </c>
      <c r="G592" s="1">
        <v>37761.910000000003</v>
      </c>
      <c r="H592" s="3">
        <f>IF(ISERR(LN(Table21046[[#This Row],[Close]]/E591)),"-",LN(Table21046[[#This Row],[Close]]/E591))</f>
        <v>1.8628513621497384E-2</v>
      </c>
    </row>
    <row r="593" spans="1:8" x14ac:dyDescent="0.3">
      <c r="A593" s="2">
        <v>43980</v>
      </c>
      <c r="B593" s="1">
        <v>9422.2000000000007</v>
      </c>
      <c r="C593" s="1">
        <v>9598.85</v>
      </c>
      <c r="D593" s="1">
        <v>9376.9</v>
      </c>
      <c r="E593" s="1">
        <v>9580.2999999999993</v>
      </c>
      <c r="F593" s="1">
        <v>967005438</v>
      </c>
      <c r="G593" s="1">
        <v>45006.25</v>
      </c>
      <c r="H593" s="3">
        <f>IF(ISERR(LN(Table21046[[#This Row],[Close]]/E592)),"-",LN(Table21046[[#This Row],[Close]]/E592))</f>
        <v>9.4597567584245815E-3</v>
      </c>
    </row>
    <row r="594" spans="1:8" x14ac:dyDescent="0.3">
      <c r="A594" s="2">
        <v>43983</v>
      </c>
      <c r="B594" s="1">
        <v>9726.85</v>
      </c>
      <c r="C594" s="1">
        <v>9931.6</v>
      </c>
      <c r="D594" s="1">
        <v>9706.9500000000007</v>
      </c>
      <c r="E594" s="1">
        <v>9826.15</v>
      </c>
      <c r="F594" s="1">
        <v>794183122</v>
      </c>
      <c r="G594" s="1">
        <v>38096.92</v>
      </c>
      <c r="H594" s="3">
        <f>IF(ISERR(LN(Table21046[[#This Row],[Close]]/E593)),"-",LN(Table21046[[#This Row],[Close]]/E593))</f>
        <v>2.5338292519217084E-2</v>
      </c>
    </row>
    <row r="595" spans="1:8" x14ac:dyDescent="0.3">
      <c r="A595" s="2">
        <v>43984</v>
      </c>
      <c r="B595" s="1">
        <v>9880.85</v>
      </c>
      <c r="C595" s="1">
        <v>9995.6</v>
      </c>
      <c r="D595" s="1">
        <v>9824.0499999999993</v>
      </c>
      <c r="E595" s="1">
        <v>9979.1</v>
      </c>
      <c r="F595" s="1">
        <v>770192848</v>
      </c>
      <c r="G595" s="1">
        <v>36723.11</v>
      </c>
      <c r="H595" s="3">
        <f>IF(ISERR(LN(Table21046[[#This Row],[Close]]/E594)),"-",LN(Table21046[[#This Row],[Close]]/E594))</f>
        <v>1.5445706644400328E-2</v>
      </c>
    </row>
    <row r="596" spans="1:8" x14ac:dyDescent="0.3">
      <c r="A596" s="2">
        <v>43985</v>
      </c>
      <c r="B596" s="1">
        <v>10108.299999999999</v>
      </c>
      <c r="C596" s="1">
        <v>10176.200000000001</v>
      </c>
      <c r="D596" s="1">
        <v>10035.549999999999</v>
      </c>
      <c r="E596" s="1">
        <v>10061.549999999999</v>
      </c>
      <c r="F596" s="1">
        <v>794664422</v>
      </c>
      <c r="G596" s="1">
        <v>38343.61</v>
      </c>
      <c r="H596" s="3">
        <f>IF(ISERR(LN(Table21046[[#This Row],[Close]]/E595)),"-",LN(Table21046[[#This Row],[Close]]/E595))</f>
        <v>8.2283224537368568E-3</v>
      </c>
    </row>
    <row r="597" spans="1:8" x14ac:dyDescent="0.3">
      <c r="A597" s="2">
        <v>43986</v>
      </c>
      <c r="B597" s="1">
        <v>10054.25</v>
      </c>
      <c r="C597" s="1">
        <v>10123.85</v>
      </c>
      <c r="D597" s="1">
        <v>9944.25</v>
      </c>
      <c r="E597" s="1">
        <v>10029.1</v>
      </c>
      <c r="F597" s="1">
        <v>775106567</v>
      </c>
      <c r="G597" s="1">
        <v>36399.040000000001</v>
      </c>
      <c r="H597" s="3">
        <f>IF(ISERR(LN(Table21046[[#This Row],[Close]]/E596)),"-",LN(Table21046[[#This Row],[Close]]/E596))</f>
        <v>-3.2303612096776253E-3</v>
      </c>
    </row>
    <row r="598" spans="1:8" x14ac:dyDescent="0.3">
      <c r="A598" s="2">
        <v>43987</v>
      </c>
      <c r="B598" s="1">
        <v>10093.799999999999</v>
      </c>
      <c r="C598" s="1">
        <v>10177.799999999999</v>
      </c>
      <c r="D598" s="1">
        <v>10040.75</v>
      </c>
      <c r="E598" s="1">
        <v>10142.15</v>
      </c>
      <c r="F598" s="1">
        <v>987122302</v>
      </c>
      <c r="G598" s="1">
        <v>37824.629999999997</v>
      </c>
      <c r="H598" s="3">
        <f>IF(ISERR(LN(Table21046[[#This Row],[Close]]/E597)),"-",LN(Table21046[[#This Row],[Close]]/E597))</f>
        <v>1.120914010549148E-2</v>
      </c>
    </row>
    <row r="599" spans="1:8" x14ac:dyDescent="0.3">
      <c r="A599" s="2">
        <v>43990</v>
      </c>
      <c r="B599" s="1">
        <v>10326.75</v>
      </c>
      <c r="C599" s="1">
        <v>10328.5</v>
      </c>
      <c r="D599" s="1">
        <v>10120.25</v>
      </c>
      <c r="E599" s="1">
        <v>10167.450000000001</v>
      </c>
      <c r="F599" s="1">
        <v>936485541</v>
      </c>
      <c r="G599" s="1">
        <v>37819.06</v>
      </c>
      <c r="H599" s="3">
        <f>IF(ISERR(LN(Table21046[[#This Row],[Close]]/E598)),"-",LN(Table21046[[#This Row],[Close]]/E598))</f>
        <v>2.4914339117400133E-3</v>
      </c>
    </row>
    <row r="600" spans="1:8" x14ac:dyDescent="0.3">
      <c r="A600" s="2">
        <v>43991</v>
      </c>
      <c r="B600" s="1">
        <v>10181.15</v>
      </c>
      <c r="C600" s="1">
        <v>10291.15</v>
      </c>
      <c r="D600" s="1">
        <v>10021.450000000001</v>
      </c>
      <c r="E600" s="1">
        <v>10046.65</v>
      </c>
      <c r="F600" s="1">
        <v>754217460</v>
      </c>
      <c r="G600" s="1">
        <v>36201.050000000003</v>
      </c>
      <c r="H600" s="3">
        <f>IF(ISERR(LN(Table21046[[#This Row],[Close]]/E599)),"-",LN(Table21046[[#This Row],[Close]]/E599))</f>
        <v>-1.1952195553601492E-2</v>
      </c>
    </row>
    <row r="601" spans="1:8" x14ac:dyDescent="0.3">
      <c r="A601" s="2">
        <v>43992</v>
      </c>
      <c r="B601" s="1">
        <v>10072.6</v>
      </c>
      <c r="C601" s="1">
        <v>10148.75</v>
      </c>
      <c r="D601" s="1">
        <v>10036.85</v>
      </c>
      <c r="E601" s="1">
        <v>10116.15</v>
      </c>
      <c r="F601" s="1">
        <v>632383068</v>
      </c>
      <c r="G601" s="1">
        <v>28485.47</v>
      </c>
      <c r="H601" s="3">
        <f>IF(ISERR(LN(Table21046[[#This Row],[Close]]/E600)),"-",LN(Table21046[[#This Row],[Close]]/E600))</f>
        <v>6.8939110891929863E-3</v>
      </c>
    </row>
    <row r="602" spans="1:8" x14ac:dyDescent="0.3">
      <c r="A602" s="2">
        <v>43993</v>
      </c>
      <c r="B602" s="1">
        <v>10094.1</v>
      </c>
      <c r="C602" s="1">
        <v>10112.049999999999</v>
      </c>
      <c r="D602" s="1">
        <v>9885.0499999999993</v>
      </c>
      <c r="E602" s="1">
        <v>9902</v>
      </c>
      <c r="F602" s="1">
        <v>715453486</v>
      </c>
      <c r="G602" s="1">
        <v>30813.85</v>
      </c>
      <c r="H602" s="3">
        <f>IF(ISERR(LN(Table21046[[#This Row],[Close]]/E601)),"-",LN(Table21046[[#This Row],[Close]]/E601))</f>
        <v>-2.139639975380881E-2</v>
      </c>
    </row>
    <row r="603" spans="1:8" x14ac:dyDescent="0.3">
      <c r="A603" s="2">
        <v>43994</v>
      </c>
      <c r="B603" s="1">
        <v>9544.9500000000007</v>
      </c>
      <c r="C603" s="1">
        <v>9996.0499999999993</v>
      </c>
      <c r="D603" s="1">
        <v>9544.35</v>
      </c>
      <c r="E603" s="1">
        <v>9972.9</v>
      </c>
      <c r="F603" s="1">
        <v>796306399</v>
      </c>
      <c r="G603" s="1">
        <v>36505.769999999997</v>
      </c>
      <c r="H603" s="3">
        <f>IF(ISERR(LN(Table21046[[#This Row],[Close]]/E602)),"-",LN(Table21046[[#This Row],[Close]]/E602))</f>
        <v>7.1346573571307781E-3</v>
      </c>
    </row>
    <row r="604" spans="1:8" x14ac:dyDescent="0.3">
      <c r="A604" s="2">
        <v>43997</v>
      </c>
      <c r="B604" s="1">
        <v>9919.35</v>
      </c>
      <c r="C604" s="1">
        <v>9943.35</v>
      </c>
      <c r="D604" s="1">
        <v>9726.35</v>
      </c>
      <c r="E604" s="1">
        <v>9813.7000000000007</v>
      </c>
      <c r="F604" s="1">
        <v>716053036</v>
      </c>
      <c r="G604" s="1">
        <v>31926.65</v>
      </c>
      <c r="H604" s="3">
        <f>IF(ISERR(LN(Table21046[[#This Row],[Close]]/E603)),"-",LN(Table21046[[#This Row],[Close]]/E603))</f>
        <v>-1.6092045671383177E-2</v>
      </c>
    </row>
    <row r="605" spans="1:8" x14ac:dyDescent="0.3">
      <c r="A605" s="2">
        <v>43998</v>
      </c>
      <c r="B605" s="1">
        <v>10014.799999999999</v>
      </c>
      <c r="C605" s="1">
        <v>10046.15</v>
      </c>
      <c r="D605" s="1">
        <v>9728.5</v>
      </c>
      <c r="E605" s="1">
        <v>9914</v>
      </c>
      <c r="F605" s="1">
        <v>899895044</v>
      </c>
      <c r="G605" s="1">
        <v>36257.89</v>
      </c>
      <c r="H605" s="3">
        <f>IF(ISERR(LN(Table21046[[#This Row],[Close]]/E604)),"-",LN(Table21046[[#This Row],[Close]]/E604))</f>
        <v>1.0168530973403287E-2</v>
      </c>
    </row>
    <row r="606" spans="1:8" x14ac:dyDescent="0.3">
      <c r="A606" s="2">
        <v>43999</v>
      </c>
      <c r="B606" s="1">
        <v>9876.7000000000007</v>
      </c>
      <c r="C606" s="1">
        <v>10003.6</v>
      </c>
      <c r="D606" s="1">
        <v>9833.7999999999993</v>
      </c>
      <c r="E606" s="1">
        <v>9881.15</v>
      </c>
      <c r="F606" s="1">
        <v>685418390</v>
      </c>
      <c r="G606" s="1">
        <v>30700.69</v>
      </c>
      <c r="H606" s="3">
        <f>IF(ISERR(LN(Table21046[[#This Row],[Close]]/E605)),"-",LN(Table21046[[#This Row],[Close]]/E605))</f>
        <v>-3.3189978510494772E-3</v>
      </c>
    </row>
    <row r="607" spans="1:8" x14ac:dyDescent="0.3">
      <c r="A607" s="2">
        <v>44000</v>
      </c>
      <c r="B607" s="1">
        <v>9863.25</v>
      </c>
      <c r="C607" s="1">
        <v>10111.200000000001</v>
      </c>
      <c r="D607" s="1">
        <v>9845.0499999999993</v>
      </c>
      <c r="E607" s="1">
        <v>10091.65</v>
      </c>
      <c r="F607" s="1">
        <v>622895963</v>
      </c>
      <c r="G607" s="1">
        <v>28594.32</v>
      </c>
      <c r="H607" s="3">
        <f>IF(ISERR(LN(Table21046[[#This Row],[Close]]/E606)),"-",LN(Table21046[[#This Row],[Close]]/E606))</f>
        <v>2.1079447494686824E-2</v>
      </c>
    </row>
    <row r="608" spans="1:8" x14ac:dyDescent="0.3">
      <c r="A608" s="2">
        <v>44001</v>
      </c>
      <c r="B608" s="1">
        <v>10119</v>
      </c>
      <c r="C608" s="1">
        <v>10272.4</v>
      </c>
      <c r="D608" s="1">
        <v>10072.65</v>
      </c>
      <c r="E608" s="1">
        <v>10244.4</v>
      </c>
      <c r="F608" s="1">
        <v>892096343</v>
      </c>
      <c r="G608" s="1">
        <v>48103.56</v>
      </c>
      <c r="H608" s="3">
        <f>IF(ISERR(LN(Table21046[[#This Row],[Close]]/E607)),"-",LN(Table21046[[#This Row],[Close]]/E607))</f>
        <v>1.5022865580104622E-2</v>
      </c>
    </row>
    <row r="609" spans="1:8" x14ac:dyDescent="0.3">
      <c r="A609" s="2">
        <v>44004</v>
      </c>
      <c r="B609" s="1">
        <v>10318.75</v>
      </c>
      <c r="C609" s="1">
        <v>10393.65</v>
      </c>
      <c r="D609" s="1">
        <v>10277.6</v>
      </c>
      <c r="E609" s="1">
        <v>10311.200000000001</v>
      </c>
      <c r="F609" s="1">
        <v>685385093</v>
      </c>
      <c r="G609" s="1">
        <v>35529.800000000003</v>
      </c>
      <c r="H609" s="3">
        <f>IF(ISERR(LN(Table21046[[#This Row],[Close]]/E608)),"-",LN(Table21046[[#This Row],[Close]]/E608))</f>
        <v>6.4994682863088122E-3</v>
      </c>
    </row>
    <row r="610" spans="1:8" x14ac:dyDescent="0.3">
      <c r="A610" s="2">
        <v>44005</v>
      </c>
      <c r="B610" s="1">
        <v>10347.950000000001</v>
      </c>
      <c r="C610" s="1">
        <v>10484.700000000001</v>
      </c>
      <c r="D610" s="1">
        <v>10301.75</v>
      </c>
      <c r="E610" s="1">
        <v>10471</v>
      </c>
      <c r="F610" s="1">
        <v>669195109</v>
      </c>
      <c r="G610" s="1">
        <v>34148.129999999997</v>
      </c>
      <c r="H610" s="3">
        <f>IF(ISERR(LN(Table21046[[#This Row],[Close]]/E609)),"-",LN(Table21046[[#This Row],[Close]]/E609))</f>
        <v>1.5378848196892156E-2</v>
      </c>
    </row>
    <row r="611" spans="1:8" x14ac:dyDescent="0.3">
      <c r="A611" s="2">
        <v>44006</v>
      </c>
      <c r="B611" s="1">
        <v>10529.25</v>
      </c>
      <c r="C611" s="1">
        <v>10553.15</v>
      </c>
      <c r="D611" s="1">
        <v>10281.950000000001</v>
      </c>
      <c r="E611" s="1">
        <v>10305.299999999999</v>
      </c>
      <c r="F611" s="1">
        <v>854799801</v>
      </c>
      <c r="G611" s="1">
        <v>41394.449999999997</v>
      </c>
      <c r="H611" s="3">
        <f>IF(ISERR(LN(Table21046[[#This Row],[Close]]/E610)),"-",LN(Table21046[[#This Row],[Close]]/E610))</f>
        <v>-1.5951205305137297E-2</v>
      </c>
    </row>
    <row r="612" spans="1:8" x14ac:dyDescent="0.3">
      <c r="A612" s="2">
        <v>44007</v>
      </c>
      <c r="B612" s="1">
        <v>10235.549999999999</v>
      </c>
      <c r="C612" s="1">
        <v>10361.799999999999</v>
      </c>
      <c r="D612" s="1">
        <v>10194.5</v>
      </c>
      <c r="E612" s="1">
        <v>10288.9</v>
      </c>
      <c r="F612" s="1">
        <v>994190886</v>
      </c>
      <c r="G612" s="1">
        <v>41726.07</v>
      </c>
      <c r="H612" s="3">
        <f>IF(ISERR(LN(Table21046[[#This Row],[Close]]/E611)),"-",LN(Table21046[[#This Row],[Close]]/E611))</f>
        <v>-1.5926817712496291E-3</v>
      </c>
    </row>
    <row r="613" spans="1:8" x14ac:dyDescent="0.3">
      <c r="A613" s="2">
        <v>44008</v>
      </c>
      <c r="B613" s="1">
        <v>10378.9</v>
      </c>
      <c r="C613" s="1">
        <v>10409.85</v>
      </c>
      <c r="D613" s="1">
        <v>10311.25</v>
      </c>
      <c r="E613" s="1">
        <v>10383</v>
      </c>
      <c r="F613" s="1">
        <v>671910159</v>
      </c>
      <c r="G613" s="1">
        <v>31841.68</v>
      </c>
      <c r="H613" s="3">
        <f>IF(ISERR(LN(Table21046[[#This Row],[Close]]/E612)),"-",LN(Table21046[[#This Row],[Close]]/E612))</f>
        <v>9.1042090923787473E-3</v>
      </c>
    </row>
    <row r="614" spans="1:8" x14ac:dyDescent="0.3">
      <c r="A614" s="2">
        <v>44011</v>
      </c>
      <c r="B614" s="1">
        <v>10311.950000000001</v>
      </c>
      <c r="C614" s="1">
        <v>10337.950000000001</v>
      </c>
      <c r="D614" s="1">
        <v>10223.6</v>
      </c>
      <c r="E614" s="1">
        <v>10312.4</v>
      </c>
      <c r="F614" s="1">
        <v>574544482</v>
      </c>
      <c r="G614" s="1">
        <v>27019.46</v>
      </c>
      <c r="H614" s="3">
        <f>IF(ISERR(LN(Table21046[[#This Row],[Close]]/E613)),"-",LN(Table21046[[#This Row],[Close]]/E613))</f>
        <v>-6.8227986772304633E-3</v>
      </c>
    </row>
    <row r="615" spans="1:8" x14ac:dyDescent="0.3">
      <c r="A615" s="2">
        <v>44012</v>
      </c>
      <c r="B615" s="1">
        <v>10382.6</v>
      </c>
      <c r="C615" s="1">
        <v>10401.049999999999</v>
      </c>
      <c r="D615" s="1">
        <v>10267.35</v>
      </c>
      <c r="E615" s="1">
        <v>10302.1</v>
      </c>
      <c r="F615" s="1">
        <v>556238560</v>
      </c>
      <c r="G615" s="1">
        <v>27342.55</v>
      </c>
      <c r="H615" s="3">
        <f>IF(ISERR(LN(Table21046[[#This Row],[Close]]/E614)),"-",LN(Table21046[[#This Row],[Close]]/E614))</f>
        <v>-9.9929669476585162E-4</v>
      </c>
    </row>
    <row r="616" spans="1:8" x14ac:dyDescent="0.3">
      <c r="A616" s="2">
        <v>44013</v>
      </c>
      <c r="B616" s="1">
        <v>10323.799999999999</v>
      </c>
      <c r="C616" s="1">
        <v>10447.049999999999</v>
      </c>
      <c r="D616" s="1">
        <v>10299.6</v>
      </c>
      <c r="E616" s="1">
        <v>10430.049999999999</v>
      </c>
      <c r="F616" s="1">
        <v>573550127</v>
      </c>
      <c r="G616" s="1">
        <v>28736.28</v>
      </c>
      <c r="H616" s="3">
        <f>IF(ISERR(LN(Table21046[[#This Row],[Close]]/E615)),"-",LN(Table21046[[#This Row],[Close]]/E615))</f>
        <v>1.2343304915724197E-2</v>
      </c>
    </row>
    <row r="617" spans="1:8" x14ac:dyDescent="0.3">
      <c r="A617" s="2">
        <v>44014</v>
      </c>
      <c r="B617" s="1">
        <v>10493.05</v>
      </c>
      <c r="C617" s="1">
        <v>10598.2</v>
      </c>
      <c r="D617" s="1">
        <v>10485.549999999999</v>
      </c>
      <c r="E617" s="1">
        <v>10551.7</v>
      </c>
      <c r="F617" s="1">
        <v>597423931</v>
      </c>
      <c r="G617" s="1">
        <v>31235.17</v>
      </c>
      <c r="H617" s="3">
        <f>IF(ISERR(LN(Table21046[[#This Row],[Close]]/E616)),"-",LN(Table21046[[#This Row],[Close]]/E616))</f>
        <v>1.1595921516546171E-2</v>
      </c>
    </row>
    <row r="618" spans="1:8" x14ac:dyDescent="0.3">
      <c r="A618" s="2">
        <v>44015</v>
      </c>
      <c r="B618" s="1">
        <v>10614.95</v>
      </c>
      <c r="C618" s="1">
        <v>10631.3</v>
      </c>
      <c r="D618" s="1">
        <v>10562.65</v>
      </c>
      <c r="E618" s="1">
        <v>10607.35</v>
      </c>
      <c r="F618" s="1">
        <v>525190704</v>
      </c>
      <c r="G618" s="1">
        <v>25186.39</v>
      </c>
      <c r="H618" s="3">
        <f>IF(ISERR(LN(Table21046[[#This Row],[Close]]/E617)),"-",LN(Table21046[[#This Row],[Close]]/E617))</f>
        <v>5.2601726747523682E-3</v>
      </c>
    </row>
    <row r="619" spans="1:8" x14ac:dyDescent="0.3">
      <c r="A619" s="2">
        <v>44018</v>
      </c>
      <c r="B619" s="1">
        <v>10723.85</v>
      </c>
      <c r="C619" s="1">
        <v>10811.4</v>
      </c>
      <c r="D619" s="1">
        <v>10695.1</v>
      </c>
      <c r="E619" s="1">
        <v>10763.65</v>
      </c>
      <c r="F619" s="1">
        <v>571212914</v>
      </c>
      <c r="G619" s="1">
        <v>29857.54</v>
      </c>
      <c r="H619" s="3">
        <f>IF(ISERR(LN(Table21046[[#This Row],[Close]]/E618)),"-",LN(Table21046[[#This Row],[Close]]/E618))</f>
        <v>1.4627559486280819E-2</v>
      </c>
    </row>
    <row r="620" spans="1:8" x14ac:dyDescent="0.3">
      <c r="A620" s="2">
        <v>44019</v>
      </c>
      <c r="B620" s="1">
        <v>10802.85</v>
      </c>
      <c r="C620" s="1">
        <v>10813.8</v>
      </c>
      <c r="D620" s="1">
        <v>10689.7</v>
      </c>
      <c r="E620" s="1">
        <v>10799.65</v>
      </c>
      <c r="F620" s="1">
        <v>636764929</v>
      </c>
      <c r="G620" s="1">
        <v>36502.370000000003</v>
      </c>
      <c r="H620" s="3">
        <f>IF(ISERR(LN(Table21046[[#This Row],[Close]]/E619)),"-",LN(Table21046[[#This Row],[Close]]/E619))</f>
        <v>3.3390096550110133E-3</v>
      </c>
    </row>
    <row r="621" spans="1:8" x14ac:dyDescent="0.3">
      <c r="A621" s="2">
        <v>44020</v>
      </c>
      <c r="B621" s="1">
        <v>10818.65</v>
      </c>
      <c r="C621" s="1">
        <v>10847.85</v>
      </c>
      <c r="D621" s="1">
        <v>10676.55</v>
      </c>
      <c r="E621" s="1">
        <v>10705.75</v>
      </c>
      <c r="F621" s="1">
        <v>767941333</v>
      </c>
      <c r="G621" s="1">
        <v>37676.339999999997</v>
      </c>
      <c r="H621" s="3">
        <f>IF(ISERR(LN(Table21046[[#This Row],[Close]]/E620)),"-",LN(Table21046[[#This Row],[Close]]/E620))</f>
        <v>-8.7327458908366285E-3</v>
      </c>
    </row>
    <row r="622" spans="1:8" x14ac:dyDescent="0.3">
      <c r="A622" s="2">
        <v>44021</v>
      </c>
      <c r="B622" s="1">
        <v>10755.55</v>
      </c>
      <c r="C622" s="1">
        <v>10836.85</v>
      </c>
      <c r="D622" s="1">
        <v>10733</v>
      </c>
      <c r="E622" s="1">
        <v>10813.45</v>
      </c>
      <c r="F622" s="1">
        <v>618652409</v>
      </c>
      <c r="G622" s="1">
        <v>31315.87</v>
      </c>
      <c r="H622" s="3">
        <f>IF(ISERR(LN(Table21046[[#This Row],[Close]]/E621)),"-",LN(Table21046[[#This Row],[Close]]/E621))</f>
        <v>1.000974936330002E-2</v>
      </c>
    </row>
    <row r="623" spans="1:8" x14ac:dyDescent="0.3">
      <c r="A623" s="2">
        <v>44022</v>
      </c>
      <c r="B623" s="1">
        <v>10764.1</v>
      </c>
      <c r="C623" s="1">
        <v>10819.4</v>
      </c>
      <c r="D623" s="1">
        <v>10713</v>
      </c>
      <c r="E623" s="1">
        <v>10768.05</v>
      </c>
      <c r="F623" s="1">
        <v>590705425</v>
      </c>
      <c r="G623" s="1">
        <v>31557.58</v>
      </c>
      <c r="H623" s="3">
        <f>IF(ISERR(LN(Table21046[[#This Row],[Close]]/E622)),"-",LN(Table21046[[#This Row],[Close]]/E622))</f>
        <v>-4.2073133906914339E-3</v>
      </c>
    </row>
    <row r="624" spans="1:8" x14ac:dyDescent="0.3">
      <c r="A624" s="2">
        <v>44025</v>
      </c>
      <c r="B624" s="1">
        <v>10851.85</v>
      </c>
      <c r="C624" s="1">
        <v>10894.05</v>
      </c>
      <c r="D624" s="1">
        <v>10756.05</v>
      </c>
      <c r="E624" s="1">
        <v>10802.7</v>
      </c>
      <c r="F624" s="1">
        <v>554050579</v>
      </c>
      <c r="G624" s="1">
        <v>30606.3</v>
      </c>
      <c r="H624" s="3">
        <f>IF(ISERR(LN(Table21046[[#This Row],[Close]]/E623)),"-",LN(Table21046[[#This Row],[Close]]/E623))</f>
        <v>3.2126866059741998E-3</v>
      </c>
    </row>
    <row r="625" spans="1:8" x14ac:dyDescent="0.3">
      <c r="A625" s="2">
        <v>44026</v>
      </c>
      <c r="B625" s="1">
        <v>10750.85</v>
      </c>
      <c r="C625" s="1">
        <v>10755.65</v>
      </c>
      <c r="D625" s="1">
        <v>10562.9</v>
      </c>
      <c r="E625" s="1">
        <v>10607.35</v>
      </c>
      <c r="F625" s="1">
        <v>532368699</v>
      </c>
      <c r="G625" s="1">
        <v>30902.47</v>
      </c>
      <c r="H625" s="3">
        <f>IF(ISERR(LN(Table21046[[#This Row],[Close]]/E624)),"-",LN(Table21046[[#This Row],[Close]]/E624))</f>
        <v>-1.8248945829038105E-2</v>
      </c>
    </row>
    <row r="626" spans="1:8" x14ac:dyDescent="0.3">
      <c r="A626" s="2">
        <v>44027</v>
      </c>
      <c r="B626" s="1">
        <v>10701</v>
      </c>
      <c r="C626" s="1">
        <v>10827.45</v>
      </c>
      <c r="D626" s="1">
        <v>10577.75</v>
      </c>
      <c r="E626" s="1">
        <v>10618.2</v>
      </c>
      <c r="F626" s="1">
        <v>715901258</v>
      </c>
      <c r="G626" s="1">
        <v>42376.03</v>
      </c>
      <c r="H626" s="3">
        <f>IF(ISERR(LN(Table21046[[#This Row],[Close]]/E625)),"-",LN(Table21046[[#This Row],[Close]]/E625))</f>
        <v>1.0223528667139743E-3</v>
      </c>
    </row>
    <row r="627" spans="1:8" x14ac:dyDescent="0.3">
      <c r="A627" s="2">
        <v>44028</v>
      </c>
      <c r="B627" s="1">
        <v>10706.2</v>
      </c>
      <c r="C627" s="1">
        <v>10755.3</v>
      </c>
      <c r="D627" s="1">
        <v>10595.2</v>
      </c>
      <c r="E627" s="1">
        <v>10739.95</v>
      </c>
      <c r="F627" s="1">
        <v>694402635</v>
      </c>
      <c r="G627" s="1">
        <v>41453.949999999997</v>
      </c>
      <c r="H627" s="3">
        <f>IF(ISERR(LN(Table21046[[#This Row],[Close]]/E626)),"-",LN(Table21046[[#This Row],[Close]]/E626))</f>
        <v>1.1400923653342283E-2</v>
      </c>
    </row>
    <row r="628" spans="1:8" x14ac:dyDescent="0.3">
      <c r="A628" s="2">
        <v>44029</v>
      </c>
      <c r="B628" s="1">
        <v>10752</v>
      </c>
      <c r="C628" s="1">
        <v>10933.45</v>
      </c>
      <c r="D628" s="1">
        <v>10749.65</v>
      </c>
      <c r="E628" s="1">
        <v>10901.7</v>
      </c>
      <c r="F628" s="1">
        <v>676881092</v>
      </c>
      <c r="G628" s="1">
        <v>35592.83</v>
      </c>
      <c r="H628" s="3">
        <f>IF(ISERR(LN(Table21046[[#This Row],[Close]]/E627)),"-",LN(Table21046[[#This Row],[Close]]/E627))</f>
        <v>1.4948306800439333E-2</v>
      </c>
    </row>
    <row r="629" spans="1:8" x14ac:dyDescent="0.3">
      <c r="A629" s="2">
        <v>44032</v>
      </c>
      <c r="B629" s="1">
        <v>10999.45</v>
      </c>
      <c r="C629" s="1">
        <v>11037.9</v>
      </c>
      <c r="D629" s="1">
        <v>10953</v>
      </c>
      <c r="E629" s="1">
        <v>11022.2</v>
      </c>
      <c r="F629" s="1">
        <v>554306867</v>
      </c>
      <c r="G629" s="1">
        <v>32738.639999999999</v>
      </c>
      <c r="H629" s="3">
        <f>IF(ISERR(LN(Table21046[[#This Row],[Close]]/E628)),"-",LN(Table21046[[#This Row],[Close]]/E628))</f>
        <v>1.0992680446704291E-2</v>
      </c>
    </row>
    <row r="630" spans="1:8" x14ac:dyDescent="0.3">
      <c r="A630" s="2">
        <v>44033</v>
      </c>
      <c r="B630" s="1">
        <v>11126.1</v>
      </c>
      <c r="C630" s="1">
        <v>11179.55</v>
      </c>
      <c r="D630" s="1">
        <v>11113.25</v>
      </c>
      <c r="E630" s="1">
        <v>11162.25</v>
      </c>
      <c r="F630" s="1">
        <v>771998838</v>
      </c>
      <c r="G630" s="1">
        <v>42461.89</v>
      </c>
      <c r="H630" s="3">
        <f>IF(ISERR(LN(Table21046[[#This Row],[Close]]/E629)),"-",LN(Table21046[[#This Row],[Close]]/E629))</f>
        <v>1.2626128711697352E-2</v>
      </c>
    </row>
    <row r="631" spans="1:8" x14ac:dyDescent="0.3">
      <c r="A631" s="2">
        <v>44034</v>
      </c>
      <c r="B631" s="1">
        <v>11231.2</v>
      </c>
      <c r="C631" s="1">
        <v>11238.1</v>
      </c>
      <c r="D631" s="1">
        <v>11056.55</v>
      </c>
      <c r="E631" s="1">
        <v>11132.6</v>
      </c>
      <c r="F631" s="1">
        <v>765074288</v>
      </c>
      <c r="G631" s="1">
        <v>41068.720000000001</v>
      </c>
      <c r="H631" s="3">
        <f>IF(ISERR(LN(Table21046[[#This Row],[Close]]/E630)),"-",LN(Table21046[[#This Row],[Close]]/E630))</f>
        <v>-2.6598086535778794E-3</v>
      </c>
    </row>
    <row r="632" spans="1:8" x14ac:dyDescent="0.3">
      <c r="A632" s="2">
        <v>44035</v>
      </c>
      <c r="B632" s="1">
        <v>11135</v>
      </c>
      <c r="C632" s="1">
        <v>11239.8</v>
      </c>
      <c r="D632" s="1">
        <v>11103.15</v>
      </c>
      <c r="E632" s="1">
        <v>11215.45</v>
      </c>
      <c r="F632" s="1">
        <v>621575333</v>
      </c>
      <c r="G632" s="1">
        <v>32744.93</v>
      </c>
      <c r="H632" s="3">
        <f>IF(ISERR(LN(Table21046[[#This Row],[Close]]/E631)),"-",LN(Table21046[[#This Row],[Close]]/E631))</f>
        <v>7.414551118342539E-3</v>
      </c>
    </row>
    <row r="633" spans="1:8" x14ac:dyDescent="0.3">
      <c r="A633" s="2">
        <v>44036</v>
      </c>
      <c r="B633" s="1">
        <v>11149.95</v>
      </c>
      <c r="C633" s="1">
        <v>11225.4</v>
      </c>
      <c r="D633" s="1">
        <v>11090.3</v>
      </c>
      <c r="E633" s="1">
        <v>11194.15</v>
      </c>
      <c r="F633" s="1">
        <v>678935175</v>
      </c>
      <c r="G633" s="1">
        <v>40217.17</v>
      </c>
      <c r="H633" s="3">
        <f>IF(ISERR(LN(Table21046[[#This Row],[Close]]/E632)),"-",LN(Table21046[[#This Row],[Close]]/E632))</f>
        <v>-1.9009715848837335E-3</v>
      </c>
    </row>
    <row r="634" spans="1:8" x14ac:dyDescent="0.3">
      <c r="A634" s="2">
        <v>44039</v>
      </c>
      <c r="B634" s="1">
        <v>11225</v>
      </c>
      <c r="C634" s="1">
        <v>11225</v>
      </c>
      <c r="D634" s="1">
        <v>11087.85</v>
      </c>
      <c r="E634" s="1">
        <v>11131.8</v>
      </c>
      <c r="F634" s="1">
        <v>588148687</v>
      </c>
      <c r="G634" s="1">
        <v>34539.730000000003</v>
      </c>
      <c r="H634" s="3">
        <f>IF(ISERR(LN(Table21046[[#This Row],[Close]]/E633)),"-",LN(Table21046[[#This Row],[Close]]/E633))</f>
        <v>-5.5854431363716118E-3</v>
      </c>
    </row>
    <row r="635" spans="1:8" x14ac:dyDescent="0.3">
      <c r="A635" s="2">
        <v>44040</v>
      </c>
      <c r="B635" s="1">
        <v>11154.1</v>
      </c>
      <c r="C635" s="1">
        <v>11317.75</v>
      </c>
      <c r="D635" s="1">
        <v>11151.4</v>
      </c>
      <c r="E635" s="1">
        <v>11300.55</v>
      </c>
      <c r="F635" s="1">
        <v>683891350</v>
      </c>
      <c r="G635" s="1">
        <v>38677.47</v>
      </c>
      <c r="H635" s="3">
        <f>IF(ISERR(LN(Table21046[[#This Row],[Close]]/E634)),"-",LN(Table21046[[#This Row],[Close]]/E634))</f>
        <v>1.504551982144569E-2</v>
      </c>
    </row>
    <row r="636" spans="1:8" x14ac:dyDescent="0.3">
      <c r="A636" s="2">
        <v>44041</v>
      </c>
      <c r="B636" s="1">
        <v>11276.9</v>
      </c>
      <c r="C636" s="1">
        <v>11341.4</v>
      </c>
      <c r="D636" s="1">
        <v>11149.75</v>
      </c>
      <c r="E636" s="1">
        <v>11202.85</v>
      </c>
      <c r="F636" s="1">
        <v>600726301</v>
      </c>
      <c r="G636" s="1">
        <v>38726.019999999997</v>
      </c>
      <c r="H636" s="3">
        <f>IF(ISERR(LN(Table21046[[#This Row],[Close]]/E635)),"-",LN(Table21046[[#This Row],[Close]]/E635))</f>
        <v>-8.6831868839774111E-3</v>
      </c>
    </row>
    <row r="637" spans="1:8" x14ac:dyDescent="0.3">
      <c r="A637" s="2">
        <v>44042</v>
      </c>
      <c r="B637" s="1">
        <v>11254.3</v>
      </c>
      <c r="C637" s="1">
        <v>11299.95</v>
      </c>
      <c r="D637" s="1">
        <v>11084.95</v>
      </c>
      <c r="E637" s="1">
        <v>11102.15</v>
      </c>
      <c r="F637" s="1">
        <v>677761342</v>
      </c>
      <c r="G637" s="1">
        <v>39150.44</v>
      </c>
      <c r="H637" s="3">
        <f>IF(ISERR(LN(Table21046[[#This Row],[Close]]/E636)),"-",LN(Table21046[[#This Row],[Close]]/E636))</f>
        <v>-9.0294269604375872E-3</v>
      </c>
    </row>
    <row r="638" spans="1:8" x14ac:dyDescent="0.3">
      <c r="A638" s="2">
        <v>44043</v>
      </c>
      <c r="B638" s="1">
        <v>11139.5</v>
      </c>
      <c r="C638" s="1">
        <v>11150.4</v>
      </c>
      <c r="D638" s="1">
        <v>11026.65</v>
      </c>
      <c r="E638" s="1">
        <v>11073.45</v>
      </c>
      <c r="F638" s="1">
        <v>642560311</v>
      </c>
      <c r="G638" s="1">
        <v>36220.089999999997</v>
      </c>
      <c r="H638" s="3">
        <f>IF(ISERR(LN(Table21046[[#This Row],[Close]]/E637)),"-",LN(Table21046[[#This Row],[Close]]/E637))</f>
        <v>-2.5884319724486563E-3</v>
      </c>
    </row>
    <row r="639" spans="1:8" x14ac:dyDescent="0.3">
      <c r="A639" s="2">
        <v>44046</v>
      </c>
      <c r="B639" s="1">
        <v>11057.55</v>
      </c>
      <c r="C639" s="1">
        <v>11058.05</v>
      </c>
      <c r="D639" s="1">
        <v>10882.25</v>
      </c>
      <c r="E639" s="1">
        <v>10891.6</v>
      </c>
      <c r="F639" s="1">
        <v>680929323</v>
      </c>
      <c r="G639" s="1">
        <v>31149.94</v>
      </c>
      <c r="H639" s="3">
        <f>IF(ISERR(LN(Table21046[[#This Row],[Close]]/E638)),"-",LN(Table21046[[#This Row],[Close]]/E638))</f>
        <v>-1.6558501347417372E-2</v>
      </c>
    </row>
    <row r="640" spans="1:8" x14ac:dyDescent="0.3">
      <c r="A640" s="2">
        <v>44047</v>
      </c>
      <c r="B640" s="1">
        <v>10946.65</v>
      </c>
      <c r="C640" s="1">
        <v>11112.25</v>
      </c>
      <c r="D640" s="1">
        <v>10908.1</v>
      </c>
      <c r="E640" s="1">
        <v>11095.25</v>
      </c>
      <c r="F640" s="1">
        <v>625738313</v>
      </c>
      <c r="G640" s="1">
        <v>35357.96</v>
      </c>
      <c r="H640" s="3">
        <f>IF(ISERR(LN(Table21046[[#This Row],[Close]]/E639)),"-",LN(Table21046[[#This Row],[Close]]/E639))</f>
        <v>1.8525238867160679E-2</v>
      </c>
    </row>
    <row r="641" spans="1:8" x14ac:dyDescent="0.3">
      <c r="A641" s="2">
        <v>44048</v>
      </c>
      <c r="B641" s="1">
        <v>11155.75</v>
      </c>
      <c r="C641" s="1">
        <v>11225.65</v>
      </c>
      <c r="D641" s="1">
        <v>11064.05</v>
      </c>
      <c r="E641" s="1">
        <v>11101.65</v>
      </c>
      <c r="F641" s="1">
        <v>667639446</v>
      </c>
      <c r="G641" s="1">
        <v>34894.58</v>
      </c>
      <c r="H641" s="3">
        <f>IF(ISERR(LN(Table21046[[#This Row],[Close]]/E640)),"-",LN(Table21046[[#This Row],[Close]]/E640))</f>
        <v>5.7665711674614829E-4</v>
      </c>
    </row>
    <row r="642" spans="1:8" x14ac:dyDescent="0.3">
      <c r="A642" s="2">
        <v>44049</v>
      </c>
      <c r="B642" s="1">
        <v>11185.7</v>
      </c>
      <c r="C642" s="1">
        <v>11256.8</v>
      </c>
      <c r="D642" s="1">
        <v>11127.3</v>
      </c>
      <c r="E642" s="1">
        <v>11200.15</v>
      </c>
      <c r="F642" s="1">
        <v>600374615</v>
      </c>
      <c r="G642" s="1">
        <v>31501.08</v>
      </c>
      <c r="H642" s="3">
        <f>IF(ISERR(LN(Table21046[[#This Row],[Close]]/E641)),"-",LN(Table21046[[#This Row],[Close]]/E641))</f>
        <v>8.8334251486867181E-3</v>
      </c>
    </row>
    <row r="643" spans="1:8" x14ac:dyDescent="0.3">
      <c r="A643" s="2">
        <v>44050</v>
      </c>
      <c r="B643" s="1">
        <v>11186.65</v>
      </c>
      <c r="C643" s="1">
        <v>11231.9</v>
      </c>
      <c r="D643" s="1">
        <v>11142.05</v>
      </c>
      <c r="E643" s="1">
        <v>11214.05</v>
      </c>
      <c r="F643" s="1">
        <v>452629891</v>
      </c>
      <c r="G643" s="1">
        <v>27054.43</v>
      </c>
      <c r="H643" s="3">
        <f>IF(ISERR(LN(Table21046[[#This Row],[Close]]/E642)),"-",LN(Table21046[[#This Row],[Close]]/E642))</f>
        <v>1.2402853353563766E-3</v>
      </c>
    </row>
    <row r="644" spans="1:8" x14ac:dyDescent="0.3">
      <c r="A644" s="2">
        <v>44053</v>
      </c>
      <c r="B644" s="1">
        <v>11270.25</v>
      </c>
      <c r="C644" s="1">
        <v>11337.3</v>
      </c>
      <c r="D644" s="1">
        <v>11238</v>
      </c>
      <c r="E644" s="1">
        <v>11270.15</v>
      </c>
      <c r="F644" s="1">
        <v>491999534</v>
      </c>
      <c r="G644" s="1">
        <v>29108.25</v>
      </c>
      <c r="H644" s="3">
        <f>IF(ISERR(LN(Table21046[[#This Row],[Close]]/E643)),"-",LN(Table21046[[#This Row],[Close]]/E643))</f>
        <v>4.9901812309422651E-3</v>
      </c>
    </row>
    <row r="645" spans="1:8" x14ac:dyDescent="0.3">
      <c r="A645" s="2">
        <v>44054</v>
      </c>
      <c r="B645" s="1">
        <v>11322.25</v>
      </c>
      <c r="C645" s="1">
        <v>11373.6</v>
      </c>
      <c r="D645" s="1">
        <v>11299.15</v>
      </c>
      <c r="E645" s="1">
        <v>11322.5</v>
      </c>
      <c r="F645" s="1">
        <v>586084846</v>
      </c>
      <c r="G645" s="1">
        <v>30314.89</v>
      </c>
      <c r="H645" s="3">
        <f>IF(ISERR(LN(Table21046[[#This Row],[Close]]/E644)),"-",LN(Table21046[[#This Row],[Close]]/E644))</f>
        <v>4.6342588134252122E-3</v>
      </c>
    </row>
    <row r="646" spans="1:8" x14ac:dyDescent="0.3">
      <c r="A646" s="2">
        <v>44055</v>
      </c>
      <c r="B646" s="1">
        <v>11289</v>
      </c>
      <c r="C646" s="1">
        <v>11322</v>
      </c>
      <c r="D646" s="1">
        <v>11242.65</v>
      </c>
      <c r="E646" s="1">
        <v>11308.4</v>
      </c>
      <c r="F646" s="1">
        <v>609858960</v>
      </c>
      <c r="G646" s="1">
        <v>28088.09</v>
      </c>
      <c r="H646" s="3">
        <f>IF(ISERR(LN(Table21046[[#This Row],[Close]]/E645)),"-",LN(Table21046[[#This Row],[Close]]/E645))</f>
        <v>-1.246084055380327E-3</v>
      </c>
    </row>
    <row r="647" spans="1:8" x14ac:dyDescent="0.3">
      <c r="A647" s="2">
        <v>44056</v>
      </c>
      <c r="B647" s="1">
        <v>11334.85</v>
      </c>
      <c r="C647" s="1">
        <v>11359.3</v>
      </c>
      <c r="D647" s="1">
        <v>11269.95</v>
      </c>
      <c r="E647" s="1">
        <v>11300.45</v>
      </c>
      <c r="F647" s="1">
        <v>562355175</v>
      </c>
      <c r="G647" s="1">
        <v>26500.52</v>
      </c>
      <c r="H647" s="3">
        <f>IF(ISERR(LN(Table21046[[#This Row],[Close]]/E646)),"-",LN(Table21046[[#This Row],[Close]]/E646))</f>
        <v>-7.0326445862201709E-4</v>
      </c>
    </row>
    <row r="648" spans="1:8" x14ac:dyDescent="0.3">
      <c r="A648" s="2">
        <v>44057</v>
      </c>
      <c r="B648" s="1">
        <v>11353.3</v>
      </c>
      <c r="C648" s="1">
        <v>11366.25</v>
      </c>
      <c r="D648" s="1">
        <v>11111.45</v>
      </c>
      <c r="E648" s="1">
        <v>11178.4</v>
      </c>
      <c r="F648" s="1">
        <v>645109756</v>
      </c>
      <c r="G648" s="1">
        <v>31059.23</v>
      </c>
      <c r="H648" s="3">
        <f>IF(ISERR(LN(Table21046[[#This Row],[Close]]/E647)),"-",LN(Table21046[[#This Row],[Close]]/E647))</f>
        <v>-1.0859203150128484E-2</v>
      </c>
    </row>
    <row r="649" spans="1:8" x14ac:dyDescent="0.3">
      <c r="A649" s="2">
        <v>44060</v>
      </c>
      <c r="B649" s="1">
        <v>11248.9</v>
      </c>
      <c r="C649" s="1">
        <v>11267.1</v>
      </c>
      <c r="D649" s="1">
        <v>11144.5</v>
      </c>
      <c r="E649" s="1">
        <v>11247.1</v>
      </c>
      <c r="F649" s="1">
        <v>633963958</v>
      </c>
      <c r="G649" s="1">
        <v>27468.67</v>
      </c>
      <c r="H649" s="3">
        <f>IF(ISERR(LN(Table21046[[#This Row],[Close]]/E648)),"-",LN(Table21046[[#This Row],[Close]]/E648))</f>
        <v>6.126972858148093E-3</v>
      </c>
    </row>
    <row r="650" spans="1:8" x14ac:dyDescent="0.3">
      <c r="A650" s="2">
        <v>44061</v>
      </c>
      <c r="B650" s="1">
        <v>11259.8</v>
      </c>
      <c r="C650" s="1">
        <v>11401.7</v>
      </c>
      <c r="D650" s="1">
        <v>11253.15</v>
      </c>
      <c r="E650" s="1">
        <v>11385.35</v>
      </c>
      <c r="F650" s="1">
        <v>579242492</v>
      </c>
      <c r="G650" s="1">
        <v>27267.51</v>
      </c>
      <c r="H650" s="3">
        <f>IF(ISERR(LN(Table21046[[#This Row],[Close]]/E649)),"-",LN(Table21046[[#This Row],[Close]]/E649))</f>
        <v>1.2217123605577227E-2</v>
      </c>
    </row>
    <row r="651" spans="1:8" x14ac:dyDescent="0.3">
      <c r="A651" s="2">
        <v>44062</v>
      </c>
      <c r="B651" s="1">
        <v>11452.15</v>
      </c>
      <c r="C651" s="1">
        <v>11460.35</v>
      </c>
      <c r="D651" s="1">
        <v>11394.1</v>
      </c>
      <c r="E651" s="1">
        <v>11408.4</v>
      </c>
      <c r="F651" s="1">
        <v>626217997</v>
      </c>
      <c r="G651" s="1">
        <v>27528.12</v>
      </c>
      <c r="H651" s="3">
        <f>IF(ISERR(LN(Table21046[[#This Row],[Close]]/E650)),"-",LN(Table21046[[#This Row],[Close]]/E650))</f>
        <v>2.0224849230216792E-3</v>
      </c>
    </row>
    <row r="652" spans="1:8" x14ac:dyDescent="0.3">
      <c r="A652" s="2">
        <v>44063</v>
      </c>
      <c r="B652" s="1">
        <v>11317.45</v>
      </c>
      <c r="C652" s="1">
        <v>11361.45</v>
      </c>
      <c r="D652" s="1">
        <v>11289.8</v>
      </c>
      <c r="E652" s="1">
        <v>11312.2</v>
      </c>
      <c r="F652" s="1">
        <v>791587770</v>
      </c>
      <c r="G652" s="1">
        <v>27676.18</v>
      </c>
      <c r="H652" s="3">
        <f>IF(ISERR(LN(Table21046[[#This Row],[Close]]/E651)),"-",LN(Table21046[[#This Row],[Close]]/E651))</f>
        <v>-8.4681368334637991E-3</v>
      </c>
    </row>
    <row r="653" spans="1:8" x14ac:dyDescent="0.3">
      <c r="A653" s="2">
        <v>44064</v>
      </c>
      <c r="B653" s="1">
        <v>11409.65</v>
      </c>
      <c r="C653" s="1">
        <v>11418.5</v>
      </c>
      <c r="D653" s="1">
        <v>11362.2</v>
      </c>
      <c r="E653" s="1">
        <v>11371.6</v>
      </c>
      <c r="F653" s="1">
        <v>668719170</v>
      </c>
      <c r="G653" s="1">
        <v>26294.26</v>
      </c>
      <c r="H653" s="3">
        <f>IF(ISERR(LN(Table21046[[#This Row],[Close]]/E652)),"-",LN(Table21046[[#This Row],[Close]]/E652))</f>
        <v>5.2372297208920626E-3</v>
      </c>
    </row>
    <row r="654" spans="1:8" x14ac:dyDescent="0.3">
      <c r="A654" s="2">
        <v>44067</v>
      </c>
      <c r="B654" s="1">
        <v>11412</v>
      </c>
      <c r="C654" s="1">
        <v>11497.25</v>
      </c>
      <c r="D654" s="1">
        <v>11410.65</v>
      </c>
      <c r="E654" s="1">
        <v>11466.45</v>
      </c>
      <c r="F654" s="1">
        <v>532900535</v>
      </c>
      <c r="G654" s="1">
        <v>28920.84</v>
      </c>
      <c r="H654" s="3">
        <f>IF(ISERR(LN(Table21046[[#This Row],[Close]]/E653)),"-",LN(Table21046[[#This Row],[Close]]/E653))</f>
        <v>8.3063611256103259E-3</v>
      </c>
    </row>
    <row r="655" spans="1:8" x14ac:dyDescent="0.3">
      <c r="A655" s="2">
        <v>44068</v>
      </c>
      <c r="B655" s="1">
        <v>11513.1</v>
      </c>
      <c r="C655" s="1">
        <v>11525.9</v>
      </c>
      <c r="D655" s="1">
        <v>11423.35</v>
      </c>
      <c r="E655" s="1">
        <v>11472.25</v>
      </c>
      <c r="F655" s="1">
        <v>638152608</v>
      </c>
      <c r="G655" s="1">
        <v>28742.82</v>
      </c>
      <c r="H655" s="3">
        <f>IF(ISERR(LN(Table21046[[#This Row],[Close]]/E654)),"-",LN(Table21046[[#This Row],[Close]]/E654))</f>
        <v>5.0569562561106503E-4</v>
      </c>
    </row>
    <row r="656" spans="1:8" x14ac:dyDescent="0.3">
      <c r="A656" s="2">
        <v>44069</v>
      </c>
      <c r="B656" s="1">
        <v>11512.85</v>
      </c>
      <c r="C656" s="1">
        <v>11561.75</v>
      </c>
      <c r="D656" s="1">
        <v>11461.85</v>
      </c>
      <c r="E656" s="1">
        <v>11549.6</v>
      </c>
      <c r="F656" s="1">
        <v>743442521</v>
      </c>
      <c r="G656" s="1">
        <v>34852.01</v>
      </c>
      <c r="H656" s="3">
        <f>IF(ISERR(LN(Table21046[[#This Row],[Close]]/E655)),"-",LN(Table21046[[#This Row],[Close]]/E655))</f>
        <v>6.7197285239703015E-3</v>
      </c>
    </row>
    <row r="657" spans="1:8" x14ac:dyDescent="0.3">
      <c r="A657" s="2">
        <v>44070</v>
      </c>
      <c r="B657" s="1">
        <v>11609.3</v>
      </c>
      <c r="C657" s="1">
        <v>11617.35</v>
      </c>
      <c r="D657" s="1">
        <v>11540.6</v>
      </c>
      <c r="E657" s="1">
        <v>11559.25</v>
      </c>
      <c r="F657" s="1">
        <v>719776490</v>
      </c>
      <c r="G657" s="1">
        <v>31580.61</v>
      </c>
      <c r="H657" s="3">
        <f>IF(ISERR(LN(Table21046[[#This Row],[Close]]/E656)),"-",LN(Table21046[[#This Row],[Close]]/E656))</f>
        <v>8.3517791330367671E-4</v>
      </c>
    </row>
    <row r="658" spans="1:8" x14ac:dyDescent="0.3">
      <c r="A658" s="2">
        <v>44071</v>
      </c>
      <c r="B658" s="1">
        <v>11602.95</v>
      </c>
      <c r="C658" s="1">
        <v>11686.05</v>
      </c>
      <c r="D658" s="1">
        <v>11589.4</v>
      </c>
      <c r="E658" s="1">
        <v>11647.6</v>
      </c>
      <c r="F658" s="1">
        <v>806997707</v>
      </c>
      <c r="G658" s="1">
        <v>39349.919999999998</v>
      </c>
      <c r="H658" s="3">
        <f>IF(ISERR(LN(Table21046[[#This Row],[Close]]/E657)),"-",LN(Table21046[[#This Row],[Close]]/E657))</f>
        <v>7.614167958564083E-3</v>
      </c>
    </row>
    <row r="659" spans="1:8" x14ac:dyDescent="0.3">
      <c r="A659" s="2">
        <v>44074</v>
      </c>
      <c r="B659" s="1">
        <v>11777.55</v>
      </c>
      <c r="C659" s="1">
        <v>11794.25</v>
      </c>
      <c r="D659" s="1">
        <v>11325.85</v>
      </c>
      <c r="E659" s="1">
        <v>11387.5</v>
      </c>
      <c r="F659" s="1">
        <v>1371789450</v>
      </c>
      <c r="G659" s="1">
        <v>61668.55</v>
      </c>
      <c r="H659" s="3">
        <f>IF(ISERR(LN(Table21046[[#This Row],[Close]]/E658)),"-",LN(Table21046[[#This Row],[Close]]/E658))</f>
        <v>-2.2583887619258884E-2</v>
      </c>
    </row>
    <row r="660" spans="1:8" x14ac:dyDescent="0.3">
      <c r="A660" s="2">
        <v>44075</v>
      </c>
      <c r="B660" s="1">
        <v>11464.3</v>
      </c>
      <c r="C660" s="1">
        <v>11553.55</v>
      </c>
      <c r="D660" s="1">
        <v>11366.9</v>
      </c>
      <c r="E660" s="1">
        <v>11470.25</v>
      </c>
      <c r="F660" s="1">
        <v>783769555</v>
      </c>
      <c r="G660" s="1">
        <v>36752.54</v>
      </c>
      <c r="H660" s="3">
        <f>IF(ISERR(LN(Table21046[[#This Row],[Close]]/E659)),"-",LN(Table21046[[#This Row],[Close]]/E659))</f>
        <v>7.2404643072113339E-3</v>
      </c>
    </row>
    <row r="661" spans="1:8" x14ac:dyDescent="0.3">
      <c r="A661" s="2">
        <v>44076</v>
      </c>
      <c r="B661" s="1">
        <v>11478.55</v>
      </c>
      <c r="C661" s="1">
        <v>11554.75</v>
      </c>
      <c r="D661" s="1">
        <v>11430.4</v>
      </c>
      <c r="E661" s="1">
        <v>11535</v>
      </c>
      <c r="F661" s="1">
        <v>593494423</v>
      </c>
      <c r="G661" s="1">
        <v>27454.65</v>
      </c>
      <c r="H661" s="3">
        <f>IF(ISERR(LN(Table21046[[#This Row],[Close]]/E660)),"-",LN(Table21046[[#This Row],[Close]]/E660))</f>
        <v>5.6291647324288943E-3</v>
      </c>
    </row>
    <row r="662" spans="1:8" x14ac:dyDescent="0.3">
      <c r="A662" s="2">
        <v>44077</v>
      </c>
      <c r="B662" s="1">
        <v>11566.2</v>
      </c>
      <c r="C662" s="1">
        <v>11584.95</v>
      </c>
      <c r="D662" s="1">
        <v>11507.65</v>
      </c>
      <c r="E662" s="1">
        <v>11527.45</v>
      </c>
      <c r="F662" s="1">
        <v>607115212</v>
      </c>
      <c r="G662" s="1">
        <v>26868.26</v>
      </c>
      <c r="H662" s="3">
        <f>IF(ISERR(LN(Table21046[[#This Row],[Close]]/E661)),"-",LN(Table21046[[#This Row],[Close]]/E661))</f>
        <v>-6.5474399031464003E-4</v>
      </c>
    </row>
    <row r="663" spans="1:8" x14ac:dyDescent="0.3">
      <c r="A663" s="2">
        <v>44078</v>
      </c>
      <c r="B663" s="1">
        <v>11354.4</v>
      </c>
      <c r="C663" s="1">
        <v>11452.05</v>
      </c>
      <c r="D663" s="1">
        <v>11303.65</v>
      </c>
      <c r="E663" s="1">
        <v>11333.85</v>
      </c>
      <c r="F663" s="1">
        <v>681338905</v>
      </c>
      <c r="G663" s="1">
        <v>31746.86</v>
      </c>
      <c r="H663" s="3">
        <f>IF(ISERR(LN(Table21046[[#This Row],[Close]]/E662)),"-",LN(Table21046[[#This Row],[Close]]/E662))</f>
        <v>-1.6937324491168509E-2</v>
      </c>
    </row>
    <row r="664" spans="1:8" x14ac:dyDescent="0.3">
      <c r="A664" s="2">
        <v>44081</v>
      </c>
      <c r="B664" s="1">
        <v>11359.6</v>
      </c>
      <c r="C664" s="1">
        <v>11381.15</v>
      </c>
      <c r="D664" s="1">
        <v>11251.7</v>
      </c>
      <c r="E664" s="1">
        <v>11355.05</v>
      </c>
      <c r="F664" s="1">
        <v>560322964</v>
      </c>
      <c r="G664" s="1">
        <v>25959.82</v>
      </c>
      <c r="H664" s="3">
        <f>IF(ISERR(LN(Table21046[[#This Row],[Close]]/E663)),"-",LN(Table21046[[#This Row],[Close]]/E663))</f>
        <v>1.8687557501366183E-3</v>
      </c>
    </row>
    <row r="665" spans="1:8" x14ac:dyDescent="0.3">
      <c r="A665" s="2">
        <v>44082</v>
      </c>
      <c r="B665" s="1">
        <v>11378.55</v>
      </c>
      <c r="C665" s="1">
        <v>11437.25</v>
      </c>
      <c r="D665" s="1">
        <v>11290.45</v>
      </c>
      <c r="E665" s="1">
        <v>11317.35</v>
      </c>
      <c r="F665" s="1">
        <v>572239350</v>
      </c>
      <c r="G665" s="1">
        <v>27979.7</v>
      </c>
      <c r="H665" s="3">
        <f>IF(ISERR(LN(Table21046[[#This Row],[Close]]/E664)),"-",LN(Table21046[[#This Row],[Close]]/E664))</f>
        <v>-3.3256324646967609E-3</v>
      </c>
    </row>
    <row r="666" spans="1:8" x14ac:dyDescent="0.3">
      <c r="A666" s="2">
        <v>44083</v>
      </c>
      <c r="B666" s="1">
        <v>11218.6</v>
      </c>
      <c r="C666" s="1">
        <v>11298.15</v>
      </c>
      <c r="D666" s="1">
        <v>11185.15</v>
      </c>
      <c r="E666" s="1">
        <v>11278</v>
      </c>
      <c r="F666" s="1">
        <v>728880693</v>
      </c>
      <c r="G666" s="1">
        <v>32660.67</v>
      </c>
      <c r="H666" s="3">
        <f>IF(ISERR(LN(Table21046[[#This Row],[Close]]/E665)),"-",LN(Table21046[[#This Row],[Close]]/E665))</f>
        <v>-3.4830210446831823E-3</v>
      </c>
    </row>
    <row r="667" spans="1:8" x14ac:dyDescent="0.3">
      <c r="A667" s="2">
        <v>44084</v>
      </c>
      <c r="B667" s="1">
        <v>11363.3</v>
      </c>
      <c r="C667" s="1">
        <v>11464.05</v>
      </c>
      <c r="D667" s="1">
        <v>11327.4</v>
      </c>
      <c r="E667" s="1">
        <v>11449.25</v>
      </c>
      <c r="F667" s="1">
        <v>679419973</v>
      </c>
      <c r="G667" s="1">
        <v>39239.1</v>
      </c>
      <c r="H667" s="3">
        <f>IF(ISERR(LN(Table21046[[#This Row],[Close]]/E666)),"-",LN(Table21046[[#This Row],[Close]]/E666))</f>
        <v>1.507030028649042E-2</v>
      </c>
    </row>
    <row r="668" spans="1:8" x14ac:dyDescent="0.3">
      <c r="A668" s="2">
        <v>44085</v>
      </c>
      <c r="B668" s="1">
        <v>11447.8</v>
      </c>
      <c r="C668" s="1">
        <v>11493.5</v>
      </c>
      <c r="D668" s="1">
        <v>11419.9</v>
      </c>
      <c r="E668" s="1">
        <v>11464.45</v>
      </c>
      <c r="F668" s="1">
        <v>554789157</v>
      </c>
      <c r="G668" s="1">
        <v>29614.09</v>
      </c>
      <c r="H668" s="3">
        <f>IF(ISERR(LN(Table21046[[#This Row],[Close]]/E667)),"-",LN(Table21046[[#This Row],[Close]]/E667))</f>
        <v>1.3267173987232086E-3</v>
      </c>
    </row>
    <row r="669" spans="1:8" x14ac:dyDescent="0.3">
      <c r="A669" s="2">
        <v>44088</v>
      </c>
      <c r="B669" s="1">
        <v>11540.15</v>
      </c>
      <c r="C669" s="1">
        <v>11568.9</v>
      </c>
      <c r="D669" s="1">
        <v>11383.55</v>
      </c>
      <c r="E669" s="1">
        <v>11440.05</v>
      </c>
      <c r="F669" s="1">
        <v>642270123</v>
      </c>
      <c r="G669" s="1">
        <v>33996.94</v>
      </c>
      <c r="H669" s="3">
        <f>IF(ISERR(LN(Table21046[[#This Row],[Close]]/E668)),"-",LN(Table21046[[#This Row],[Close]]/E668))</f>
        <v>-2.1305864987327225E-3</v>
      </c>
    </row>
    <row r="670" spans="1:8" x14ac:dyDescent="0.3">
      <c r="A670" s="2">
        <v>44089</v>
      </c>
      <c r="B670" s="1">
        <v>11487.2</v>
      </c>
      <c r="C670" s="1">
        <v>11535.95</v>
      </c>
      <c r="D670" s="1">
        <v>11442.25</v>
      </c>
      <c r="E670" s="1">
        <v>11521.8</v>
      </c>
      <c r="F670" s="1">
        <v>506667239</v>
      </c>
      <c r="G670" s="1">
        <v>28054.51</v>
      </c>
      <c r="H670" s="3">
        <f>IF(ISERR(LN(Table21046[[#This Row],[Close]]/E669)),"-",LN(Table21046[[#This Row],[Close]]/E669))</f>
        <v>7.1205364905140263E-3</v>
      </c>
    </row>
    <row r="671" spans="1:8" x14ac:dyDescent="0.3">
      <c r="A671" s="2">
        <v>44090</v>
      </c>
      <c r="B671" s="1">
        <v>11538.45</v>
      </c>
      <c r="C671" s="1">
        <v>11618.1</v>
      </c>
      <c r="D671" s="1">
        <v>11516.75</v>
      </c>
      <c r="E671" s="1">
        <v>11604.55</v>
      </c>
      <c r="F671" s="1">
        <v>527804775</v>
      </c>
      <c r="G671" s="1">
        <v>27629.71</v>
      </c>
      <c r="H671" s="3">
        <f>IF(ISERR(LN(Table21046[[#This Row],[Close]]/E670)),"-",LN(Table21046[[#This Row],[Close]]/E670))</f>
        <v>7.1563695231040263E-3</v>
      </c>
    </row>
    <row r="672" spans="1:8" x14ac:dyDescent="0.3">
      <c r="A672" s="2">
        <v>44091</v>
      </c>
      <c r="B672" s="1">
        <v>11539.4</v>
      </c>
      <c r="C672" s="1">
        <v>11587.2</v>
      </c>
      <c r="D672" s="1">
        <v>11498.5</v>
      </c>
      <c r="E672" s="1">
        <v>11516.1</v>
      </c>
      <c r="F672" s="1">
        <v>517729494</v>
      </c>
      <c r="G672" s="1">
        <v>29674.95</v>
      </c>
      <c r="H672" s="3">
        <f>IF(ISERR(LN(Table21046[[#This Row],[Close]]/E671)),"-",LN(Table21046[[#This Row],[Close]]/E671))</f>
        <v>-7.651206302177675E-3</v>
      </c>
    </row>
    <row r="673" spans="1:8" x14ac:dyDescent="0.3">
      <c r="A673" s="2">
        <v>44092</v>
      </c>
      <c r="B673" s="1">
        <v>11584.1</v>
      </c>
      <c r="C673" s="1">
        <v>11584.1</v>
      </c>
      <c r="D673" s="1">
        <v>11446.1</v>
      </c>
      <c r="E673" s="1">
        <v>11504.95</v>
      </c>
      <c r="F673" s="1">
        <v>764154094</v>
      </c>
      <c r="G673" s="1">
        <v>48698.68</v>
      </c>
      <c r="H673" s="3">
        <f>IF(ISERR(LN(Table21046[[#This Row],[Close]]/E672)),"-",LN(Table21046[[#This Row],[Close]]/E672))</f>
        <v>-9.6867874157542232E-4</v>
      </c>
    </row>
    <row r="674" spans="1:8" x14ac:dyDescent="0.3">
      <c r="A674" s="2">
        <v>44095</v>
      </c>
      <c r="B674" s="1">
        <v>11503.8</v>
      </c>
      <c r="C674" s="1">
        <v>11535.25</v>
      </c>
      <c r="D674" s="1">
        <v>11218.5</v>
      </c>
      <c r="E674" s="1">
        <v>11250.55</v>
      </c>
      <c r="F674" s="1">
        <v>602851737</v>
      </c>
      <c r="G674" s="1">
        <v>37213.230000000003</v>
      </c>
      <c r="H674" s="3">
        <f>IF(ISERR(LN(Table21046[[#This Row],[Close]]/E673)),"-",LN(Table21046[[#This Row],[Close]]/E673))</f>
        <v>-2.2360361197041149E-2</v>
      </c>
    </row>
    <row r="675" spans="1:8" x14ac:dyDescent="0.3">
      <c r="A675" s="2">
        <v>44096</v>
      </c>
      <c r="B675" s="1">
        <v>11301.75</v>
      </c>
      <c r="C675" s="1">
        <v>11302.2</v>
      </c>
      <c r="D675" s="1">
        <v>11084.65</v>
      </c>
      <c r="E675" s="1">
        <v>11153.65</v>
      </c>
      <c r="F675" s="1">
        <v>672249921</v>
      </c>
      <c r="G675" s="1">
        <v>36296.49</v>
      </c>
      <c r="H675" s="3">
        <f>IF(ISERR(LN(Table21046[[#This Row],[Close]]/E674)),"-",LN(Table21046[[#This Row],[Close]]/E674))</f>
        <v>-8.650217746793273E-3</v>
      </c>
    </row>
    <row r="676" spans="1:8" x14ac:dyDescent="0.3">
      <c r="A676" s="2">
        <v>44097</v>
      </c>
      <c r="B676" s="1">
        <v>11258.75</v>
      </c>
      <c r="C676" s="1">
        <v>11259.55</v>
      </c>
      <c r="D676" s="1">
        <v>11024.4</v>
      </c>
      <c r="E676" s="1">
        <v>11131.85</v>
      </c>
      <c r="F676" s="1">
        <v>714925847</v>
      </c>
      <c r="G676" s="1">
        <v>35542.980000000003</v>
      </c>
      <c r="H676" s="3">
        <f>IF(ISERR(LN(Table21046[[#This Row],[Close]]/E675)),"-",LN(Table21046[[#This Row],[Close]]/E675))</f>
        <v>-1.9564296922665279E-3</v>
      </c>
    </row>
    <row r="677" spans="1:8" x14ac:dyDescent="0.3">
      <c r="A677" s="2">
        <v>44098</v>
      </c>
      <c r="B677" s="1">
        <v>11011</v>
      </c>
      <c r="C677" s="1">
        <v>11015.3</v>
      </c>
      <c r="D677" s="1">
        <v>10790.2</v>
      </c>
      <c r="E677" s="1">
        <v>10805.55</v>
      </c>
      <c r="F677" s="1">
        <v>706139506</v>
      </c>
      <c r="G677" s="1">
        <v>33623.71</v>
      </c>
      <c r="H677" s="3">
        <f>IF(ISERR(LN(Table21046[[#This Row],[Close]]/E676)),"-",LN(Table21046[[#This Row],[Close]]/E676))</f>
        <v>-2.9750477881848796E-2</v>
      </c>
    </row>
    <row r="678" spans="1:8" x14ac:dyDescent="0.3">
      <c r="A678" s="2">
        <v>44099</v>
      </c>
      <c r="B678" s="1">
        <v>10910.4</v>
      </c>
      <c r="C678" s="1">
        <v>11072.6</v>
      </c>
      <c r="D678" s="1">
        <v>10854.85</v>
      </c>
      <c r="E678" s="1">
        <v>11050.25</v>
      </c>
      <c r="F678" s="1">
        <v>559597322</v>
      </c>
      <c r="G678" s="1">
        <v>31122.18</v>
      </c>
      <c r="H678" s="3">
        <f>IF(ISERR(LN(Table21046[[#This Row],[Close]]/E677)),"-",LN(Table21046[[#This Row],[Close]]/E677))</f>
        <v>2.2393161118835776E-2</v>
      </c>
    </row>
    <row r="679" spans="1:8" x14ac:dyDescent="0.3">
      <c r="A679" s="2">
        <v>44102</v>
      </c>
      <c r="B679" s="1">
        <v>11140.85</v>
      </c>
      <c r="C679" s="1">
        <v>11239.35</v>
      </c>
      <c r="D679" s="1">
        <v>11099.85</v>
      </c>
      <c r="E679" s="1">
        <v>11227.55</v>
      </c>
      <c r="F679" s="1">
        <v>472777324</v>
      </c>
      <c r="G679" s="1">
        <v>24361.17</v>
      </c>
      <c r="H679" s="3">
        <f>IF(ISERR(LN(Table21046[[#This Row],[Close]]/E678)),"-",LN(Table21046[[#This Row],[Close]]/E678))</f>
        <v>1.5917527178764334E-2</v>
      </c>
    </row>
    <row r="680" spans="1:8" x14ac:dyDescent="0.3">
      <c r="A680" s="2">
        <v>44103</v>
      </c>
      <c r="B680" s="1">
        <v>11288.6</v>
      </c>
      <c r="C680" s="1">
        <v>11305.4</v>
      </c>
      <c r="D680" s="1">
        <v>11181</v>
      </c>
      <c r="E680" s="1">
        <v>11222.4</v>
      </c>
      <c r="F680" s="1">
        <v>498295735</v>
      </c>
      <c r="G680" s="1">
        <v>26875.14</v>
      </c>
      <c r="H680" s="3">
        <f>IF(ISERR(LN(Table21046[[#This Row],[Close]]/E679)),"-",LN(Table21046[[#This Row],[Close]]/E679))</f>
        <v>-4.5879835726466887E-4</v>
      </c>
    </row>
    <row r="681" spans="1:8" x14ac:dyDescent="0.3">
      <c r="A681" s="2">
        <v>44104</v>
      </c>
      <c r="B681" s="1">
        <v>11244.45</v>
      </c>
      <c r="C681" s="1">
        <v>11295.4</v>
      </c>
      <c r="D681" s="1">
        <v>11184.55</v>
      </c>
      <c r="E681" s="1">
        <v>11247.55</v>
      </c>
      <c r="F681" s="1">
        <v>499343849</v>
      </c>
      <c r="G681" s="1">
        <v>28134.77</v>
      </c>
      <c r="H681" s="3">
        <f>IF(ISERR(LN(Table21046[[#This Row],[Close]]/E680)),"-",LN(Table21046[[#This Row],[Close]]/E680))</f>
        <v>2.238546191905813E-3</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NSE Ashok Leyland</vt:lpstr>
      <vt:lpstr>Nifty Auto vs Ashok Leyland</vt:lpstr>
      <vt:lpstr>Nifty-50 vs Ashok Leyland</vt:lpstr>
      <vt:lpstr>NSE Maruti</vt:lpstr>
      <vt:lpstr>Nifty Auto vs Maruti</vt:lpstr>
      <vt:lpstr>Nifty-50 vs Maruti</vt:lpstr>
      <vt:lpstr>NSE TataMotors</vt:lpstr>
      <vt:lpstr>Nifty Auto vs TataMotors</vt:lpstr>
      <vt:lpstr>Nifty-50 vs TataMotors</vt:lpstr>
      <vt:lpstr>NSE Axis Bank</vt:lpstr>
      <vt:lpstr>Nifty Bank vs Axis Bank</vt:lpstr>
      <vt:lpstr>Nifty-50 vs Axis Bank</vt:lpstr>
      <vt:lpstr>NSE ICICI Bank</vt:lpstr>
      <vt:lpstr>Nifty Bank vs ICICI Bank</vt:lpstr>
      <vt:lpstr>Nifty-50 vs ICICI Bank</vt:lpstr>
      <vt:lpstr>NSE State Bank of India</vt:lpstr>
      <vt:lpstr>Nifty Bank vs SBI</vt:lpstr>
      <vt:lpstr>Nifty-50 vs SBI</vt:lpstr>
      <vt:lpstr>NSE Dabur</vt:lpstr>
      <vt:lpstr>Nifty FMCG vs Dabur</vt:lpstr>
      <vt:lpstr>Nifty-50 vs Dabur</vt:lpstr>
      <vt:lpstr>NSE ITC</vt:lpstr>
      <vt:lpstr>Nifty FMCG vs ITC</vt:lpstr>
      <vt:lpstr>Nifty-50 vs ITC</vt:lpstr>
      <vt:lpstr>NSE Marico</vt:lpstr>
      <vt:lpstr>Nifty FMCG vs Marico</vt:lpstr>
      <vt:lpstr>Nifty-50 vs Marico</vt:lpstr>
      <vt:lpstr>NSE HCL Technologies</vt:lpstr>
      <vt:lpstr>Nifty IT vs HCL Technologies</vt:lpstr>
      <vt:lpstr>Nifty-50 vs HCL Technologies</vt:lpstr>
      <vt:lpstr>NSE Infosys</vt:lpstr>
      <vt:lpstr>Nifty IT vs Infosys</vt:lpstr>
      <vt:lpstr>Nifty-50 vs Infosys</vt:lpstr>
      <vt:lpstr>NSE Wipro Limited</vt:lpstr>
      <vt:lpstr>Nifty IT vs Wipro Limited</vt:lpstr>
      <vt:lpstr>Nifty-50 vs Wipro Limited</vt:lpstr>
      <vt:lpstr>NSE Biocon</vt:lpstr>
      <vt:lpstr>Nifty Pharma vs Biocon</vt:lpstr>
      <vt:lpstr>Nifty-50 vs Biocon</vt:lpstr>
      <vt:lpstr>NSE Cipla</vt:lpstr>
      <vt:lpstr>Nifty Pharma vs Cipla</vt:lpstr>
      <vt:lpstr>Nifty-50 vs Cipla</vt:lpstr>
      <vt:lpstr>NSE Divis Labs</vt:lpstr>
      <vt:lpstr>Nifty Pharma vs Divis Labs</vt:lpstr>
      <vt:lpstr>Nifty-50 vs Divis Labs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Rishabh Singh</dc:creator>
  <cp:lastModifiedBy>Rishabh Singh</cp:lastModifiedBy>
  <dcterms:created xsi:type="dcterms:W3CDTF">2015-06-05T18:17:20Z</dcterms:created>
  <dcterms:modified xsi:type="dcterms:W3CDTF">2020-12-16T09:10:31Z</dcterms:modified>
</cp:coreProperties>
</file>